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Data" sheetId="2" state="visible" r:id="rId4"/>
    <sheet name="Calc" sheetId="3" state="visible" r:id="rId5"/>
    <sheet name="Lists" sheetId="4" state="visible" r:id="rId6"/>
    <sheet name="Insights" sheetId="5" state="visible" r:id="rId7"/>
    <sheet name="Cleaning_Log" sheetId="6" state="visible" r:id="rId8"/>
  </sheets>
  <definedNames>
    <definedName function="false" hidden="false" localSheetId="0" name="_xlnm.Print_Area" vbProcedure="false">Dashboard!$A$1:$N$66</definedName>
    <definedName function="false" hidden="true" localSheetId="1" name="_xlnm._FilterDatabase" vbProcedure="false">Data!$A$1:$Q$16716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<sst xmlns="http://schemas.openxmlformats.org/spreadsheetml/2006/main" count="102413" uniqueCount="12287">
  <si>
    <t xml:space="preserve">VIDEO GAME INDUSTRY DASHBOARD</t>
  </si>
  <si>
    <t xml:space="preserve">Global sales in millions of units | 1980-2016 | Source: Video_Games_Sales_as_at_22_Dec_2016 (cleaned)</t>
  </si>
  <si>
    <t xml:space="preserve">GENRE</t>
  </si>
  <si>
    <t xml:space="preserve">PLATFORM MAKER</t>
  </si>
  <si>
    <t xml:space="preserve">YEAR FROM</t>
  </si>
  <si>
    <t xml:space="preserve">YEAR TO</t>
  </si>
  <si>
    <t xml:space="preserve">Pick values in the yellow cells (dropdowns). Every KPI and chart updates. Set all back to "All" / 1980-2016 to reset.</t>
  </si>
  <si>
    <t xml:space="preserve">All</t>
  </si>
  <si>
    <t xml:space="preserve">TOTAL RELEASES</t>
  </si>
  <si>
    <t xml:space="preserve">TOTAL SALES (M UNITS)</t>
  </si>
  <si>
    <t xml:space="preserve">TOP GENRE</t>
  </si>
  <si>
    <t xml:space="preserve">TOP PLATFORM</t>
  </si>
  <si>
    <t xml:space="preserve">TOP PUBLISHER</t>
  </si>
  <si>
    <t xml:space="preserve">AVG SALES / RELEASE (M)</t>
  </si>
  <si>
    <t xml:space="preserve">Note: critic-band chart covers only games that have a Metacritic score (~49%). Digital/mobile sales are not included in the source data; 2016 is a partial year.</t>
  </si>
  <si>
    <t xml:space="preserve">Name</t>
  </si>
  <si>
    <t xml:space="preserve">Platform</t>
  </si>
  <si>
    <t xml:space="preserve">Year</t>
  </si>
  <si>
    <t xml:space="preserve">Genre</t>
  </si>
  <si>
    <t xml:space="preserve">Publisher</t>
  </si>
  <si>
    <t xml:space="preserve">NA_Sales</t>
  </si>
  <si>
    <t xml:space="preserve">EU_Sales</t>
  </si>
  <si>
    <t xml:space="preserve">JP_Sales</t>
  </si>
  <si>
    <t xml:space="preserve">Other_Sales</t>
  </si>
  <si>
    <t xml:space="preserve">Global_Sales</t>
  </si>
  <si>
    <t xml:space="preserve">Critic_Score</t>
  </si>
  <si>
    <t xml:space="preserve">User_Score</t>
  </si>
  <si>
    <t xml:space="preserve">Rating</t>
  </si>
  <si>
    <t xml:space="preserve">Platform_Maker</t>
  </si>
  <si>
    <t xml:space="preserve">Critic_Band</t>
  </si>
  <si>
    <t xml:space="preserve">InFilter</t>
  </si>
  <si>
    <t xml:space="preserve">RankVal</t>
  </si>
  <si>
    <t xml:space="preserve">Wii Sports</t>
  </si>
  <si>
    <t xml:space="preserve">Wii</t>
  </si>
  <si>
    <t xml:space="preserve">Sports</t>
  </si>
  <si>
    <t xml:space="preserve">Nintendo</t>
  </si>
  <si>
    <t xml:space="preserve">E</t>
  </si>
  <si>
    <t xml:space="preserve">70-79</t>
  </si>
  <si>
    <t xml:space="preserve">Super Mario Bros.</t>
  </si>
  <si>
    <t xml:space="preserve">NES</t>
  </si>
  <si>
    <t xml:space="preserve">Mario Kart Wii</t>
  </si>
  <si>
    <t xml:space="preserve">Racing</t>
  </si>
  <si>
    <t xml:space="preserve">80-89</t>
  </si>
  <si>
    <t xml:space="preserve">Wii Sports Resort</t>
  </si>
  <si>
    <t xml:space="preserve">Pokemon Red/Pokemon Blue</t>
  </si>
  <si>
    <t xml:space="preserve">GB</t>
  </si>
  <si>
    <t xml:space="preserve">Role-Playing</t>
  </si>
  <si>
    <t xml:space="preserve">Tetris</t>
  </si>
  <si>
    <t xml:space="preserve">Puzzle</t>
  </si>
  <si>
    <t xml:space="preserve">New Super Mario Bros.</t>
  </si>
  <si>
    <t xml:space="preserve">DS</t>
  </si>
  <si>
    <t xml:space="preserve">Wii Play</t>
  </si>
  <si>
    <t xml:space="preserve">Misc</t>
  </si>
  <si>
    <t xml:space="preserve">50-59</t>
  </si>
  <si>
    <t xml:space="preserve">New Super Mario Bros. Wii</t>
  </si>
  <si>
    <t xml:space="preserve">Duck Hunt</t>
  </si>
  <si>
    <t xml:space="preserve">Shooter</t>
  </si>
  <si>
    <t xml:space="preserve">Nintendogs</t>
  </si>
  <si>
    <t xml:space="preserve">Simulation</t>
  </si>
  <si>
    <t xml:space="preserve">Mario Kart DS</t>
  </si>
  <si>
    <t xml:space="preserve">90+</t>
  </si>
  <si>
    <t xml:space="preserve">Pokemon Gold/Pokemon Silver</t>
  </si>
  <si>
    <t xml:space="preserve">Wii Fit</t>
  </si>
  <si>
    <t xml:space="preserve">Kinect Adventures!</t>
  </si>
  <si>
    <t xml:space="preserve">X360</t>
  </si>
  <si>
    <t xml:space="preserve">Microsoft Game Studios</t>
  </si>
  <si>
    <t xml:space="preserve">Microsoft</t>
  </si>
  <si>
    <t xml:space="preserve">60-69</t>
  </si>
  <si>
    <t xml:space="preserve">Wii Fit Plus</t>
  </si>
  <si>
    <t xml:space="preserve">Grand Theft Auto V</t>
  </si>
  <si>
    <t xml:space="preserve">PS3</t>
  </si>
  <si>
    <t xml:space="preserve">Action</t>
  </si>
  <si>
    <t xml:space="preserve">Take-Two Interactive</t>
  </si>
  <si>
    <t xml:space="preserve">M</t>
  </si>
  <si>
    <t xml:space="preserve">Sony</t>
  </si>
  <si>
    <t xml:space="preserve">Grand Theft Auto: San Andreas</t>
  </si>
  <si>
    <t xml:space="preserve">PS2</t>
  </si>
  <si>
    <t xml:space="preserve">Super Mario World</t>
  </si>
  <si>
    <t xml:space="preserve">SNES</t>
  </si>
  <si>
    <t xml:space="preserve">Brain Age: Train Your Brain in Minutes a Day</t>
  </si>
  <si>
    <t xml:space="preserve">Pokemon Diamond/Pokemon Pearl</t>
  </si>
  <si>
    <t xml:space="preserve">Super Mario Land</t>
  </si>
  <si>
    <t xml:space="preserve">Super Mario Bros. 3</t>
  </si>
  <si>
    <t xml:space="preserve">Grand Theft Auto: Vice City</t>
  </si>
  <si>
    <t xml:space="preserve">Pokemon Ruby/Pokemon Sapphire</t>
  </si>
  <si>
    <t xml:space="preserve">GBA</t>
  </si>
  <si>
    <t xml:space="preserve">Brain Age 2: More Training in Minutes a Day</t>
  </si>
  <si>
    <t xml:space="preserve">Pokemon Black/Pokemon White</t>
  </si>
  <si>
    <t xml:space="preserve">Gran Turismo 3: A-Spec</t>
  </si>
  <si>
    <t xml:space="preserve">Sony Computer Entertainment</t>
  </si>
  <si>
    <t xml:space="preserve">Call of Duty: Modern Warfare 3</t>
  </si>
  <si>
    <t xml:space="preserve">Activision</t>
  </si>
  <si>
    <t xml:space="preserve">Pokémon Yellow: Special Pikachu Edition</t>
  </si>
  <si>
    <t xml:space="preserve">Call of Duty: Black Ops 3</t>
  </si>
  <si>
    <t xml:space="preserve">PS4</t>
  </si>
  <si>
    <t xml:space="preserve">Call of Duty: Black Ops</t>
  </si>
  <si>
    <t xml:space="preserve">Pokemon X/Pokemon Y</t>
  </si>
  <si>
    <t xml:space="preserve">3DS</t>
  </si>
  <si>
    <t xml:space="preserve">Call of Duty: Black Ops II</t>
  </si>
  <si>
    <t xml:space="preserve">Call of Duty: Modern Warfare 2</t>
  </si>
  <si>
    <t xml:space="preserve">Grand Theft Auto III</t>
  </si>
  <si>
    <t xml:space="preserve">Super Smash Bros. Brawl</t>
  </si>
  <si>
    <t xml:space="preserve">Fighting</t>
  </si>
  <si>
    <t xml:space="preserve">T</t>
  </si>
  <si>
    <t xml:space="preserve">Mario Kart 7</t>
  </si>
  <si>
    <t xml:space="preserve">Animal Crossing: Wild World</t>
  </si>
  <si>
    <t xml:space="preserve">Halo 3</t>
  </si>
  <si>
    <t xml:space="preserve">Super Mario 64</t>
  </si>
  <si>
    <t xml:space="preserve">N64</t>
  </si>
  <si>
    <t xml:space="preserve">Pokemon HeartGold/Pokemon SoulSilver</t>
  </si>
  <si>
    <t xml:space="preserve">Pokemon Omega Ruby/Pokemon Alpha Sapphire</t>
  </si>
  <si>
    <t xml:space="preserve">Gran Turismo 4</t>
  </si>
  <si>
    <t xml:space="preserve">Super Mario Galaxy</t>
  </si>
  <si>
    <t xml:space="preserve">Super Mario Land 2: 6 Golden Coins</t>
  </si>
  <si>
    <t xml:space="preserve">Adventure</t>
  </si>
  <si>
    <t xml:space="preserve">Grand Theft Auto IV</t>
  </si>
  <si>
    <t xml:space="preserve">Gran Turismo</t>
  </si>
  <si>
    <t xml:space="preserve">PS</t>
  </si>
  <si>
    <t xml:space="preserve">Super Mario 3D Land</t>
  </si>
  <si>
    <t xml:space="preserve">Gran Turismo 5</t>
  </si>
  <si>
    <t xml:space="preserve">Super Mario All-Stars</t>
  </si>
  <si>
    <t xml:space="preserve">Pokemon FireRed/Pokemon LeafGreen</t>
  </si>
  <si>
    <t xml:space="preserve">Call of Duty: Ghosts</t>
  </si>
  <si>
    <t xml:space="preserve">Just Dance 3</t>
  </si>
  <si>
    <t xml:space="preserve">Ubisoft</t>
  </si>
  <si>
    <t xml:space="preserve">E10+</t>
  </si>
  <si>
    <t xml:space="preserve">New Super Mario Bros. 2</t>
  </si>
  <si>
    <t xml:space="preserve">Mario Kart 64</t>
  </si>
  <si>
    <t xml:space="preserve">Halo: Reach</t>
  </si>
  <si>
    <t xml:space="preserve">Final Fantasy VII</t>
  </si>
  <si>
    <t xml:space="preserve">Halo 4</t>
  </si>
  <si>
    <t xml:space="preserve">Gran Turismo 2</t>
  </si>
  <si>
    <t xml:space="preserve">Just Dance 2</t>
  </si>
  <si>
    <t xml:space="preserve">Call of Duty 4: Modern Warfare</t>
  </si>
  <si>
    <t xml:space="preserve">Donkey Kong Country</t>
  </si>
  <si>
    <t xml:space="preserve">Minecraft</t>
  </si>
  <si>
    <t xml:space="preserve">Animal Crossing: New Leaf</t>
  </si>
  <si>
    <t xml:space="preserve">Mario Party DS</t>
  </si>
  <si>
    <t xml:space="preserve">The Elder Scrolls V: Skyrim</t>
  </si>
  <si>
    <t xml:space="preserve">Bethesda Softworks</t>
  </si>
  <si>
    <t xml:space="preserve">Super Mario Kart</t>
  </si>
  <si>
    <t xml:space="preserve">FIFA 16</t>
  </si>
  <si>
    <t xml:space="preserve">Electronic Arts</t>
  </si>
  <si>
    <t xml:space="preserve">Halo 2</t>
  </si>
  <si>
    <t xml:space="preserve">XB</t>
  </si>
  <si>
    <t xml:space="preserve">Wii Party</t>
  </si>
  <si>
    <t xml:space="preserve">Mario Party 8</t>
  </si>
  <si>
    <t xml:space="preserve">FIFA Soccer 13</t>
  </si>
  <si>
    <t xml:space="preserve">GoldenEye 007</t>
  </si>
  <si>
    <t xml:space="preserve">Pokemon Black 2/Pokemon White 2</t>
  </si>
  <si>
    <t xml:space="preserve">Final Fantasy X</t>
  </si>
  <si>
    <t xml:space="preserve">The Sims 3</t>
  </si>
  <si>
    <t xml:space="preserve">PC</t>
  </si>
  <si>
    <t xml:space="preserve">Mario &amp; Sonic at the Olympic Games</t>
  </si>
  <si>
    <t xml:space="preserve">Sega</t>
  </si>
  <si>
    <t xml:space="preserve">Star Wars Battlefront (2015)</t>
  </si>
  <si>
    <t xml:space="preserve">Final Fantasy VIII</t>
  </si>
  <si>
    <t xml:space="preserve">Square Enix</t>
  </si>
  <si>
    <t xml:space="preserve">Pac-Man</t>
  </si>
  <si>
    <t xml:space="preserve">2600</t>
  </si>
  <si>
    <t xml:space="preserve">Atari</t>
  </si>
  <si>
    <t xml:space="preserve">Other</t>
  </si>
  <si>
    <t xml:space="preserve">Pokémon Platinum Version</t>
  </si>
  <si>
    <t xml:space="preserve">Grand Theft Auto: Liberty City Stories</t>
  </si>
  <si>
    <t xml:space="preserve">PSP</t>
  </si>
  <si>
    <t xml:space="preserve">Call of Duty: Advanced Warfare</t>
  </si>
  <si>
    <t xml:space="preserve">The Legend of Zelda: Ocarina of Time</t>
  </si>
  <si>
    <t xml:space="preserve">FIFA 17</t>
  </si>
  <si>
    <t xml:space="preserve">Crash Bandicoot 2: Cortex Strikes Back</t>
  </si>
  <si>
    <t xml:space="preserve">Super Smash Bros. for Wii U and 3DS</t>
  </si>
  <si>
    <t xml:space="preserve">Super Mario Galaxy 2</t>
  </si>
  <si>
    <t xml:space="preserve">Super Mario Bros. 2</t>
  </si>
  <si>
    <t xml:space="preserve">XOne</t>
  </si>
  <si>
    <t xml:space="preserve">Call of Duty: World at War</t>
  </si>
  <si>
    <t xml:space="preserve">Battlefield 3</t>
  </si>
  <si>
    <t xml:space="preserve">Need for Speed Underground</t>
  </si>
  <si>
    <t xml:space="preserve">Just Dance</t>
  </si>
  <si>
    <t xml:space="preserve">0-49</t>
  </si>
  <si>
    <t xml:space="preserve">Fallout 4</t>
  </si>
  <si>
    <t xml:space="preserve">Tekken 3</t>
  </si>
  <si>
    <t xml:space="preserve">The Legend of Zelda: Twilight Princess</t>
  </si>
  <si>
    <t xml:space="preserve">Pokemon Sun/Moon</t>
  </si>
  <si>
    <t xml:space="preserve">Crash Bandicoot 3: Warped</t>
  </si>
  <si>
    <t xml:space="preserve">Mario Kart 8</t>
  </si>
  <si>
    <t xml:space="preserve">WiiU</t>
  </si>
  <si>
    <t xml:space="preserve">Super Smash Bros. Melee</t>
  </si>
  <si>
    <t xml:space="preserve">GC</t>
  </si>
  <si>
    <t xml:space="preserve">Mario Kart: Double Dash!!</t>
  </si>
  <si>
    <t xml:space="preserve">Need for Speed Underground 2</t>
  </si>
  <si>
    <t xml:space="preserve">Medal of Honor: Frontline</t>
  </si>
  <si>
    <t xml:space="preserve">Crash Bandicoot</t>
  </si>
  <si>
    <t xml:space="preserve">Just Dance 4</t>
  </si>
  <si>
    <t xml:space="preserve">Gears of War 2</t>
  </si>
  <si>
    <t xml:space="preserve">Uncharted 3: Drake's Deception</t>
  </si>
  <si>
    <t xml:space="preserve">Zumba Fitness</t>
  </si>
  <si>
    <t xml:space="preserve">505 Games</t>
  </si>
  <si>
    <t xml:space="preserve">Uncharted 2: Among Thieves</t>
  </si>
  <si>
    <t xml:space="preserve">FIFA 12</t>
  </si>
  <si>
    <t xml:space="preserve">Big Brain Academy</t>
  </si>
  <si>
    <t xml:space="preserve">The Legend of Zelda</t>
  </si>
  <si>
    <t xml:space="preserve">Red Dead Redemption</t>
  </si>
  <si>
    <t xml:space="preserve">FIFA 14</t>
  </si>
  <si>
    <t xml:space="preserve">Assassin's Creed III</t>
  </si>
  <si>
    <t xml:space="preserve">Donkey Kong Country Returns</t>
  </si>
  <si>
    <t xml:space="preserve">Halo: Combat Evolved</t>
  </si>
  <si>
    <t xml:space="preserve">Pokémon Emerald Version</t>
  </si>
  <si>
    <t xml:space="preserve">Kingdom Hearts</t>
  </si>
  <si>
    <t xml:space="preserve">Pokémon Crystal Version</t>
  </si>
  <si>
    <t xml:space="preserve">Halo 3: ODST</t>
  </si>
  <si>
    <t xml:space="preserve">Super Mario Sunshine</t>
  </si>
  <si>
    <t xml:space="preserve">Street Fighter II: The World Warrior</t>
  </si>
  <si>
    <t xml:space="preserve">Capcom</t>
  </si>
  <si>
    <t xml:space="preserve">World of Warcraft</t>
  </si>
  <si>
    <t xml:space="preserve">Driver</t>
  </si>
  <si>
    <t xml:space="preserve">GT Interactive</t>
  </si>
  <si>
    <t xml:space="preserve">Gears of War 3</t>
  </si>
  <si>
    <t xml:space="preserve">Kinect Sports</t>
  </si>
  <si>
    <t xml:space="preserve">Gears of War</t>
  </si>
  <si>
    <t xml:space="preserve">FIFA 15</t>
  </si>
  <si>
    <t xml:space="preserve">Metal Gear Solid 2: Sons of Liberty</t>
  </si>
  <si>
    <t xml:space="preserve">Konami Digital Entertainment</t>
  </si>
  <si>
    <t xml:space="preserve">Sonic the Hedgehog 2</t>
  </si>
  <si>
    <t xml:space="preserve">GEN</t>
  </si>
  <si>
    <t xml:space="preserve">Metal Gear Solid</t>
  </si>
  <si>
    <t xml:space="preserve">Metal Gear Solid 4: Guns of the Patriots</t>
  </si>
  <si>
    <t xml:space="preserve">Final Fantasy XII</t>
  </si>
  <si>
    <t xml:space="preserve">The Last of Us</t>
  </si>
  <si>
    <t xml:space="preserve">LittleBigPlanet</t>
  </si>
  <si>
    <t xml:space="preserve">Resident Evil 2</t>
  </si>
  <si>
    <t xml:space="preserve">Virgin Interactive</t>
  </si>
  <si>
    <t xml:space="preserve">Dragon Quest IX: Sentinels of the Starry Skies</t>
  </si>
  <si>
    <t xml:space="preserve">Tekken 2</t>
  </si>
  <si>
    <t xml:space="preserve">Destiny</t>
  </si>
  <si>
    <t xml:space="preserve">LEGO Star Wars: The Complete Saga</t>
  </si>
  <si>
    <t xml:space="preserve">LucasArts</t>
  </si>
  <si>
    <t xml:space="preserve">Cooking Mama</t>
  </si>
  <si>
    <t xml:space="preserve">Super Smash Bros.</t>
  </si>
  <si>
    <t xml:space="preserve">Assassin's Creed II</t>
  </si>
  <si>
    <t xml:space="preserve">Assassin's Creed</t>
  </si>
  <si>
    <t xml:space="preserve">Forza Motorsport 3</t>
  </si>
  <si>
    <t xml:space="preserve">Super Mario Advance</t>
  </si>
  <si>
    <t xml:space="preserve">Monster Hunter Freedom Unite</t>
  </si>
  <si>
    <t xml:space="preserve">Batman: Arkham City</t>
  </si>
  <si>
    <t xml:space="preserve">Warner Bros. Interactive Entertainment</t>
  </si>
  <si>
    <t xml:space="preserve">Mario Kart: Super Circuit</t>
  </si>
  <si>
    <t xml:space="preserve">Pokemon Stadium</t>
  </si>
  <si>
    <t xml:space="preserve">Strategy</t>
  </si>
  <si>
    <t xml:space="preserve">Crash Bandicoot: The Wrath of Cortex</t>
  </si>
  <si>
    <t xml:space="preserve">Universal Interactive</t>
  </si>
  <si>
    <t xml:space="preserve">Uncharted 4: A Thief's End</t>
  </si>
  <si>
    <t xml:space="preserve">Dr. Mario</t>
  </si>
  <si>
    <t xml:space="preserve">Final Fantasy XIII</t>
  </si>
  <si>
    <t xml:space="preserve">Pokemon Pinball</t>
  </si>
  <si>
    <t xml:space="preserve">Final Fantasy IX</t>
  </si>
  <si>
    <t xml:space="preserve">Final Fantasy X-2</t>
  </si>
  <si>
    <t xml:space="preserve">Donkey Kong 64</t>
  </si>
  <si>
    <t xml:space="preserve">Tomb Raider II</t>
  </si>
  <si>
    <t xml:space="preserve">Eidos Interactive</t>
  </si>
  <si>
    <t xml:space="preserve">Madden NFL 2004</t>
  </si>
  <si>
    <t xml:space="preserve">Tomodachi Life</t>
  </si>
  <si>
    <t xml:space="preserve">New Super Mario Bros. U</t>
  </si>
  <si>
    <t xml:space="preserve">Dragon Quest VIII: Journey of the Cursed King</t>
  </si>
  <si>
    <t xml:space="preserve">Professor Layton and the Curious Village</t>
  </si>
  <si>
    <t xml:space="preserve">Super Mario Land 3: Wario Land</t>
  </si>
  <si>
    <t xml:space="preserve">Donkey Kong Country 2: Diddy's Kong Quest</t>
  </si>
  <si>
    <t xml:space="preserve">Diablo III</t>
  </si>
  <si>
    <t xml:space="preserve">Medal of Honor: Rising Sun</t>
  </si>
  <si>
    <t xml:space="preserve">Kirby's Dream Land</t>
  </si>
  <si>
    <t xml:space="preserve">Microsoft Flight Simulator</t>
  </si>
  <si>
    <t xml:space="preserve">Guitar Hero II</t>
  </si>
  <si>
    <t xml:space="preserve">RedOctane</t>
  </si>
  <si>
    <t xml:space="preserve">Fable III</t>
  </si>
  <si>
    <t xml:space="preserve">Resident Evil 5</t>
  </si>
  <si>
    <t xml:space="preserve">The Legend of Zelda: Phantom Hourglass</t>
  </si>
  <si>
    <t xml:space="preserve">FIFA Soccer 11</t>
  </si>
  <si>
    <t xml:space="preserve">Resident Evil</t>
  </si>
  <si>
    <t xml:space="preserve">Grand Theft Auto: Vice City Stories</t>
  </si>
  <si>
    <t xml:space="preserve">Tony Hawk's Pro Skater</t>
  </si>
  <si>
    <t xml:space="preserve">Warzone 2100</t>
  </si>
  <si>
    <t xml:space="preserve">Spyro the Dragon</t>
  </si>
  <si>
    <t xml:space="preserve">Guitar Hero III: Legends of Rock</t>
  </si>
  <si>
    <t xml:space="preserve">Link's Crossbow Training</t>
  </si>
  <si>
    <t xml:space="preserve">Pokemon Mystery Dungeon: Explorers of Time/Explorers of Darkness</t>
  </si>
  <si>
    <t xml:space="preserve">Fallout 3</t>
  </si>
  <si>
    <t xml:space="preserve">Uncharted: Drake's Fortune</t>
  </si>
  <si>
    <t xml:space="preserve">Madden NFL 06</t>
  </si>
  <si>
    <t xml:space="preserve">Diddy Kong Racing</t>
  </si>
  <si>
    <t xml:space="preserve">Monster Hunter Freedom 3</t>
  </si>
  <si>
    <t xml:space="preserve">StarCraft II: Wings of Liberty</t>
  </si>
  <si>
    <t xml:space="preserve">God of War III</t>
  </si>
  <si>
    <t xml:space="preserve">Crash Team Racing</t>
  </si>
  <si>
    <t xml:space="preserve">Driver 2</t>
  </si>
  <si>
    <t xml:space="preserve">The Simpsons: Hit &amp; Run</t>
  </si>
  <si>
    <t xml:space="preserve">Vivendi Games</t>
  </si>
  <si>
    <t xml:space="preserve">Tony Hawk's Pro Skater 2</t>
  </si>
  <si>
    <t xml:space="preserve">The Lord of the Rings: The Two Towers</t>
  </si>
  <si>
    <t xml:space="preserve">Tomb Raider</t>
  </si>
  <si>
    <t xml:space="preserve">Animal Crossing: City Folk</t>
  </si>
  <si>
    <t xml:space="preserve">Uncharted: The Nathan Drake Collection</t>
  </si>
  <si>
    <t xml:space="preserve">The Legend of Zelda: A Link to the Past</t>
  </si>
  <si>
    <t xml:space="preserve">The Legend of Zelda: The Wind Waker</t>
  </si>
  <si>
    <t xml:space="preserve">Luigi's Mansion: Dark Moon</t>
  </si>
  <si>
    <t xml:space="preserve">Forza Motorsport 4</t>
  </si>
  <si>
    <t xml:space="preserve">Mario &amp; Sonic at the Olympic Winter Games</t>
  </si>
  <si>
    <t xml:space="preserve">Madden NFL 2005</t>
  </si>
  <si>
    <t xml:space="preserve">Pitfall!</t>
  </si>
  <si>
    <t xml:space="preserve">Madden NFL 07</t>
  </si>
  <si>
    <t xml:space="preserve">Halo 5: Guardians</t>
  </si>
  <si>
    <t xml:space="preserve">Spider-Man: The Movie</t>
  </si>
  <si>
    <t xml:space="preserve">Dragon Quest VII: Warriors of Eden</t>
  </si>
  <si>
    <t xml:space="preserve">Enix Corporation</t>
  </si>
  <si>
    <t xml:space="preserve">Call of Duty: Infinite Warfare</t>
  </si>
  <si>
    <t xml:space="preserve">God of War</t>
  </si>
  <si>
    <t xml:space="preserve">Splatoon</t>
  </si>
  <si>
    <t xml:space="preserve">Nintendo Land</t>
  </si>
  <si>
    <t xml:space="preserve">Tony Hawk's Pro Skater 3</t>
  </si>
  <si>
    <t xml:space="preserve">Winning Eleven: Pro Evolution Soccer 2007</t>
  </si>
  <si>
    <t xml:space="preserve">The Elder Scrolls IV: Oblivion</t>
  </si>
  <si>
    <t xml:space="preserve">Zelda II: The Adventure of Link</t>
  </si>
  <si>
    <t xml:space="preserve">Need for Speed: Most Wanted</t>
  </si>
  <si>
    <t xml:space="preserve">Michael Jackson: The Experience</t>
  </si>
  <si>
    <t xml:space="preserve">Resistance: Fall of Man</t>
  </si>
  <si>
    <t xml:space="preserve">Sonic the Hedgehog</t>
  </si>
  <si>
    <t xml:space="preserve">Kingdom Hearts II</t>
  </si>
  <si>
    <t xml:space="preserve">Super Mario 3D World</t>
  </si>
  <si>
    <t xml:space="preserve">Asteroids</t>
  </si>
  <si>
    <t xml:space="preserve">Fable II</t>
  </si>
  <si>
    <t xml:space="preserve">Namco Museum</t>
  </si>
  <si>
    <t xml:space="preserve">Namco Bandai Games</t>
  </si>
  <si>
    <t xml:space="preserve">Batman: Arkham Asylum</t>
  </si>
  <si>
    <t xml:space="preserve">Metal Gear Solid 3: Snake Eater</t>
  </si>
  <si>
    <t xml:space="preserve">Assassin's Creed: Revelations</t>
  </si>
  <si>
    <t xml:space="preserve">Daxter</t>
  </si>
  <si>
    <t xml:space="preserve">Warcraft II: Tides of Darkness</t>
  </si>
  <si>
    <t xml:space="preserve">FIFA Soccer 06</t>
  </si>
  <si>
    <t xml:space="preserve">EyeToy Play</t>
  </si>
  <si>
    <t xml:space="preserve">Gran Turismo 5 Prologue</t>
  </si>
  <si>
    <t xml:space="preserve">Teenage Mutant Ninja Turtles</t>
  </si>
  <si>
    <t xml:space="preserve">Palcom</t>
  </si>
  <si>
    <t xml:space="preserve">Street Fighter IV</t>
  </si>
  <si>
    <t xml:space="preserve">Excitebike</t>
  </si>
  <si>
    <t xml:space="preserve">Frogger</t>
  </si>
  <si>
    <t xml:space="preserve">Hasbro Interactive</t>
  </si>
  <si>
    <t xml:space="preserve">Madden NFL 2003</t>
  </si>
  <si>
    <t xml:space="preserve">Half-Life</t>
  </si>
  <si>
    <t xml:space="preserve">Super Mario World 2: Yoshi's Island</t>
  </si>
  <si>
    <t xml:space="preserve">FIFA Soccer 07</t>
  </si>
  <si>
    <t xml:space="preserve">Street Fighter II Turbo</t>
  </si>
  <si>
    <t xml:space="preserve">World of Warcraft: The Burning Crusade</t>
  </si>
  <si>
    <t xml:space="preserve">Battlefield 1</t>
  </si>
  <si>
    <t xml:space="preserve">God of War II</t>
  </si>
  <si>
    <t xml:space="preserve">World Soccer Winning Eleven 9</t>
  </si>
  <si>
    <t xml:space="preserve">Fallout: New Vegas</t>
  </si>
  <si>
    <t xml:space="preserve">Forza Motorsport 2</t>
  </si>
  <si>
    <t xml:space="preserve">Carnival Games</t>
  </si>
  <si>
    <t xml:space="preserve">Watch Dogs</t>
  </si>
  <si>
    <t xml:space="preserve">Namco Museum Vol.3</t>
  </si>
  <si>
    <t xml:space="preserve">Tekken Tag Tournament</t>
  </si>
  <si>
    <t xml:space="preserve">Far Cry 4</t>
  </si>
  <si>
    <t xml:space="preserve">Star Fox 64</t>
  </si>
  <si>
    <t xml:space="preserve">Golf</t>
  </si>
  <si>
    <t xml:space="preserve">Namco Museum: 50th Anniversary</t>
  </si>
  <si>
    <t xml:space="preserve">Left 4 Dead 2</t>
  </si>
  <si>
    <t xml:space="preserve">The Witcher 3: Wild Hunt</t>
  </si>
  <si>
    <t xml:space="preserve">Assassin's Creed: Unity</t>
  </si>
  <si>
    <t xml:space="preserve">Batman: Arkham Knight</t>
  </si>
  <si>
    <t xml:space="preserve">The Legend of Zelda: Skyward Sword</t>
  </si>
  <si>
    <t xml:space="preserve">Professor Layton and the Diabolical Box</t>
  </si>
  <si>
    <t xml:space="preserve">Donkey Kong Land</t>
  </si>
  <si>
    <t xml:space="preserve">EA Sports Active</t>
  </si>
  <si>
    <t xml:space="preserve">Tony Hawk's Underground</t>
  </si>
  <si>
    <t xml:space="preserve">Monster Hunter 4 Ultimate</t>
  </si>
  <si>
    <t xml:space="preserve">NBA 2K16</t>
  </si>
  <si>
    <t xml:space="preserve">Tekken 5</t>
  </si>
  <si>
    <t xml:space="preserve">Dragon Warrior III</t>
  </si>
  <si>
    <t xml:space="preserve">MotorStorm</t>
  </si>
  <si>
    <t xml:space="preserve">Nintendogs + cats</t>
  </si>
  <si>
    <t xml:space="preserve">World Soccer Winning Eleven 8 International</t>
  </si>
  <si>
    <t xml:space="preserve">Sports Champions</t>
  </si>
  <si>
    <t xml:space="preserve">Namco Museum Vol.1</t>
  </si>
  <si>
    <t xml:space="preserve">The Legend of Zelda: Link's Awakening</t>
  </si>
  <si>
    <t xml:space="preserve">Flash Focus: Vision Training in Minutes a Day</t>
  </si>
  <si>
    <t xml:space="preserve">Tom Clancy's The Division</t>
  </si>
  <si>
    <t xml:space="preserve">Big Brain Academy: Wii Degree</t>
  </si>
  <si>
    <t xml:space="preserve">Resident Evil Director's Cut</t>
  </si>
  <si>
    <t xml:space="preserve">Mario &amp; Luigi: Bowser's Inside Story</t>
  </si>
  <si>
    <t xml:space="preserve">LEGO Indiana Jones: The Original Adventures</t>
  </si>
  <si>
    <t xml:space="preserve">The Sims: Unleashed</t>
  </si>
  <si>
    <t xml:space="preserve">Ratchet &amp; Clank: Size Matters</t>
  </si>
  <si>
    <t xml:space="preserve">Harry Potter and the Sorcerer's Stone</t>
  </si>
  <si>
    <t xml:space="preserve">Mario &amp; Sonic at the London 2012 Olympic Games</t>
  </si>
  <si>
    <t xml:space="preserve">Resident Evil 3: Nemesis</t>
  </si>
  <si>
    <t xml:space="preserve">Super Paper Mario</t>
  </si>
  <si>
    <t xml:space="preserve">Spyro: Year of the Dragon</t>
  </si>
  <si>
    <t xml:space="preserve">Assassin's Creed IV: Black Flag</t>
  </si>
  <si>
    <t xml:space="preserve">FIFA Soccer 2005</t>
  </si>
  <si>
    <t xml:space="preserve">Pokémon Trading Card Game</t>
  </si>
  <si>
    <t xml:space="preserve">Friend Collection</t>
  </si>
  <si>
    <t xml:space="preserve">Tony Hawk's Pro Skater 4</t>
  </si>
  <si>
    <t xml:space="preserve">MySims</t>
  </si>
  <si>
    <t xml:space="preserve">Midnight Club 3: DUB Edition</t>
  </si>
  <si>
    <t xml:space="preserve">Banjo-Kazooie</t>
  </si>
  <si>
    <t xml:space="preserve">SOCOM: U.S. Navy SEALs</t>
  </si>
  <si>
    <t xml:space="preserve">Jak and Daxter: The Precursor Legacy</t>
  </si>
  <si>
    <t xml:space="preserve">Pokemon Snap</t>
  </si>
  <si>
    <t xml:space="preserve">Pro Evolution Soccer 2008</t>
  </si>
  <si>
    <t xml:space="preserve">Resident Evil 4</t>
  </si>
  <si>
    <t xml:space="preserve">Guitar Hero: World Tour</t>
  </si>
  <si>
    <t xml:space="preserve">FIFA Soccer 10</t>
  </si>
  <si>
    <t xml:space="preserve">Star Wars: Battlefront</t>
  </si>
  <si>
    <t xml:space="preserve">Doom II: Hell on Earth</t>
  </si>
  <si>
    <t xml:space="preserve">The Simpsons: Road Rage</t>
  </si>
  <si>
    <t xml:space="preserve">Luigi's Mansion</t>
  </si>
  <si>
    <t xml:space="preserve">Battlefield 4</t>
  </si>
  <si>
    <t xml:space="preserve">Star Wars: Battlefront II</t>
  </si>
  <si>
    <t xml:space="preserve">Just Dance 2014</t>
  </si>
  <si>
    <t xml:space="preserve">Cooking Mama 2: Dinner With Friends</t>
  </si>
  <si>
    <t xml:space="preserve">WWF SmackDown!</t>
  </si>
  <si>
    <t xml:space="preserve">THQ</t>
  </si>
  <si>
    <t xml:space="preserve">Croc: Legend of the Gobbos</t>
  </si>
  <si>
    <t xml:space="preserve">Fox Interactive</t>
  </si>
  <si>
    <t xml:space="preserve">The Getaway</t>
  </si>
  <si>
    <t xml:space="preserve">Tomb Raider III: Adventures of Lara Croft</t>
  </si>
  <si>
    <t xml:space="preserve">James Bond 007: Agent Under Fire</t>
  </si>
  <si>
    <t xml:space="preserve">LEGO Star Wars: The Video Game</t>
  </si>
  <si>
    <t xml:space="preserve">Rugrats in Paris: The Movie</t>
  </si>
  <si>
    <t xml:space="preserve">Spyro 2: Ripto's Rage!</t>
  </si>
  <si>
    <t xml:space="preserve">Left 4 Dead</t>
  </si>
  <si>
    <t xml:space="preserve">Donkey Kong Country 3: Dixie Kong's Double Trouble!</t>
  </si>
  <si>
    <t xml:space="preserve">Kung Fu</t>
  </si>
  <si>
    <t xml:space="preserve">Assassin's Creed: Brotherhood</t>
  </si>
  <si>
    <t xml:space="preserve">FIFA Soccer 2004</t>
  </si>
  <si>
    <t xml:space="preserve">Battlefield: Bad Company 2</t>
  </si>
  <si>
    <t xml:space="preserve">Guitar Hero: On Tour</t>
  </si>
  <si>
    <t xml:space="preserve">Clubhouse Games</t>
  </si>
  <si>
    <t xml:space="preserve">Monster Hunter 4</t>
  </si>
  <si>
    <t xml:space="preserve">Borderlands</t>
  </si>
  <si>
    <t xml:space="preserve">Tekken 4</t>
  </si>
  <si>
    <t xml:space="preserve">Final Fantasy III</t>
  </si>
  <si>
    <t xml:space="preserve">Grand Theft Auto 2</t>
  </si>
  <si>
    <t xml:space="preserve">Metal Gear Solid V: The Phantom Pain</t>
  </si>
  <si>
    <t xml:space="preserve">Spider-Man 2</t>
  </si>
  <si>
    <t xml:space="preserve">F-1 Race</t>
  </si>
  <si>
    <t xml:space="preserve">FIFA Soccer 2003</t>
  </si>
  <si>
    <t xml:space="preserve">LittleBigPlanet 2</t>
  </si>
  <si>
    <t xml:space="preserve">Crash Bash</t>
  </si>
  <si>
    <t xml:space="preserve">Assassin's Creed Syndicate</t>
  </si>
  <si>
    <t xml:space="preserve">LEGO Batman: The Videogame</t>
  </si>
  <si>
    <t xml:space="preserve">WWF War Zone</t>
  </si>
  <si>
    <t xml:space="preserve">Acclaim Entertainment</t>
  </si>
  <si>
    <t xml:space="preserve">The Legend of Zelda: Majora's Mask</t>
  </si>
  <si>
    <t xml:space="preserve">Far Cry 3</t>
  </si>
  <si>
    <t xml:space="preserve">Rugrats: Search For Reptar</t>
  </si>
  <si>
    <t xml:space="preserve">English Training: Have Fun Improving Your Skills!</t>
  </si>
  <si>
    <t xml:space="preserve">James Bond 007: Nightfire</t>
  </si>
  <si>
    <t xml:space="preserve">Ratchet &amp; Clank</t>
  </si>
  <si>
    <t xml:space="preserve">Monster Hunter X</t>
  </si>
  <si>
    <t xml:space="preserve">Star Wars Episode III: Revenge of the Sith</t>
  </si>
  <si>
    <t xml:space="preserve">The Legend of Zelda: Spirit Tracks</t>
  </si>
  <si>
    <t xml:space="preserve">Max Payne</t>
  </si>
  <si>
    <t xml:space="preserve">The Lord of the Rings: The Return of the King</t>
  </si>
  <si>
    <t xml:space="preserve">Yokai Watch 2 Ganso/Honke</t>
  </si>
  <si>
    <t xml:space="preserve">Gears of War: Ultimate Edition</t>
  </si>
  <si>
    <t xml:space="preserve">True Crime: Streets of LA</t>
  </si>
  <si>
    <t xml:space="preserve">Professor Layton and the Unwound Future</t>
  </si>
  <si>
    <t xml:space="preserve">Gran Turismo (PSP)</t>
  </si>
  <si>
    <t xml:space="preserve">Wii Music</t>
  </si>
  <si>
    <t xml:space="preserve">Tekken</t>
  </si>
  <si>
    <t xml:space="preserve">Madden NFL 16</t>
  </si>
  <si>
    <t xml:space="preserve">Gran Turismo 6</t>
  </si>
  <si>
    <t xml:space="preserve">Halo: The Master Chief Collection</t>
  </si>
  <si>
    <t xml:space="preserve">007: Tomorrow Never Dies</t>
  </si>
  <si>
    <t xml:space="preserve">Super Mario Maker</t>
  </si>
  <si>
    <t xml:space="preserve">WWF SmackDown! 2: Know Your Role</t>
  </si>
  <si>
    <t xml:space="preserve">Baseball</t>
  </si>
  <si>
    <t xml:space="preserve">Killer Instinct</t>
  </si>
  <si>
    <t xml:space="preserve">Dragon Quest VI: Maboroshi no Daichi</t>
  </si>
  <si>
    <t xml:space="preserve">God of War: Chains of Olympus</t>
  </si>
  <si>
    <t xml:space="preserve">Enter the Matrix</t>
  </si>
  <si>
    <t xml:space="preserve">Crisis Core: Final Fantasy VII</t>
  </si>
  <si>
    <t xml:space="preserve">Dance Central</t>
  </si>
  <si>
    <t xml:space="preserve">MTV Games</t>
  </si>
  <si>
    <t xml:space="preserve">L.A. Noire</t>
  </si>
  <si>
    <t xml:space="preserve">Ace Combat 04: Shattered Skies</t>
  </si>
  <si>
    <t xml:space="preserve">Animal Crossing</t>
  </si>
  <si>
    <t xml:space="preserve">FIFA Soccer 08</t>
  </si>
  <si>
    <t xml:space="preserve">Club Penguin: Elite Penguin Force</t>
  </si>
  <si>
    <t xml:space="preserve">Disney Interactive Studios</t>
  </si>
  <si>
    <t xml:space="preserve">Spider-Man</t>
  </si>
  <si>
    <t xml:space="preserve">Mario Party 9</t>
  </si>
  <si>
    <t xml:space="preserve">Need for Speed III: Hot Pursuit</t>
  </si>
  <si>
    <t xml:space="preserve">Star Wars Episode I Racer</t>
  </si>
  <si>
    <t xml:space="preserve">Sonic Rush</t>
  </si>
  <si>
    <t xml:space="preserve">Dragon Warrior IV</t>
  </si>
  <si>
    <t xml:space="preserve">Rhythm Heaven</t>
  </si>
  <si>
    <t xml:space="preserve">Personal Trainer: Cooking</t>
  </si>
  <si>
    <t xml:space="preserve">The Legend of Zelda: A Link Between Worlds</t>
  </si>
  <si>
    <t xml:space="preserve">Resident Evil 6</t>
  </si>
  <si>
    <t xml:space="preserve">Mass Effect 2</t>
  </si>
  <si>
    <t xml:space="preserve">Dragon Ball Z: Budokai</t>
  </si>
  <si>
    <t xml:space="preserve">Madden NFL 2002</t>
  </si>
  <si>
    <t xml:space="preserve">World Class Track Meet</t>
  </si>
  <si>
    <t xml:space="preserve">Donkey Kong</t>
  </si>
  <si>
    <t xml:space="preserve">The Sims: Vacation</t>
  </si>
  <si>
    <t xml:space="preserve">Animal Crossing: Happy Home Designer</t>
  </si>
  <si>
    <t xml:space="preserve">The Sims 4</t>
  </si>
  <si>
    <t xml:space="preserve">Borderlands 2</t>
  </si>
  <si>
    <t xml:space="preserve">Kung Fu Panda</t>
  </si>
  <si>
    <t xml:space="preserve">Mass Effect 3</t>
  </si>
  <si>
    <t xml:space="preserve">Heavy Rain</t>
  </si>
  <si>
    <t xml:space="preserve">Rayman</t>
  </si>
  <si>
    <t xml:space="preserve">Saints Row 2</t>
  </si>
  <si>
    <t xml:space="preserve">Tom Clancy's Splinter Cell</t>
  </si>
  <si>
    <t xml:space="preserve">Mike Tyson's Punch-Out!!</t>
  </si>
  <si>
    <t xml:space="preserve">WWE SmackDown! Shut Your Mouth</t>
  </si>
  <si>
    <t xml:space="preserve">Killzone 2</t>
  </si>
  <si>
    <t xml:space="preserve">Epic Mickey</t>
  </si>
  <si>
    <t xml:space="preserve">NBA 2K13</t>
  </si>
  <si>
    <t xml:space="preserve">Dragon Ball Z: Budokai Tenkaichi 3</t>
  </si>
  <si>
    <t xml:space="preserve">wwe Smackdown vs. Raw 2006</t>
  </si>
  <si>
    <t xml:space="preserve">Unknown</t>
  </si>
  <si>
    <t xml:space="preserve">Star Fox</t>
  </si>
  <si>
    <t xml:space="preserve">The Sims: Livin Large</t>
  </si>
  <si>
    <t xml:space="preserve">World Soccer Winning Eleven 6 International</t>
  </si>
  <si>
    <t xml:space="preserve">Devil May Cry</t>
  </si>
  <si>
    <t xml:space="preserve">Star Wars: The Old Republic</t>
  </si>
  <si>
    <t xml:space="preserve">Middle-Earth: Shadow of Mordor</t>
  </si>
  <si>
    <t xml:space="preserve">Sonic Heroes</t>
  </si>
  <si>
    <t xml:space="preserve">Hitman 2: Silent Assassin</t>
  </si>
  <si>
    <t xml:space="preserve">Titanfall</t>
  </si>
  <si>
    <t xml:space="preserve">Wave Race 64</t>
  </si>
  <si>
    <t xml:space="preserve">SOCOM II: U.S. Navy SEALs</t>
  </si>
  <si>
    <t xml:space="preserve">WWE SmackDown! vs. RAW 2006</t>
  </si>
  <si>
    <t xml:space="preserve">Pac-Man Collection</t>
  </si>
  <si>
    <t xml:space="preserve">inFAMOUS</t>
  </si>
  <si>
    <t xml:space="preserve">Kirby Super Star Ultra</t>
  </si>
  <si>
    <t xml:space="preserve">Mass Effect</t>
  </si>
  <si>
    <t xml:space="preserve">Sonic Mega Collection Plus</t>
  </si>
  <si>
    <t xml:space="preserve">World Soccer Winning Eleven 7 International</t>
  </si>
  <si>
    <t xml:space="preserve">Sega Superstars Tennis</t>
  </si>
  <si>
    <t xml:space="preserve">Hot Shots Golf 3</t>
  </si>
  <si>
    <t xml:space="preserve">Cooking Mama: Cook Off</t>
  </si>
  <si>
    <t xml:space="preserve">Call of Duty: Finest Hour</t>
  </si>
  <si>
    <t xml:space="preserve">WarioWare: Smooth Moves</t>
  </si>
  <si>
    <t xml:space="preserve">Syphon Filter</t>
  </si>
  <si>
    <t xml:space="preserve">Imagine: Babyz</t>
  </si>
  <si>
    <t xml:space="preserve">Colin McRae Rally</t>
  </si>
  <si>
    <t xml:space="preserve">Codemasters</t>
  </si>
  <si>
    <t xml:space="preserve">Madden NFL 13</t>
  </si>
  <si>
    <t xml:space="preserve">The Elder Scrolls III: Morrowind</t>
  </si>
  <si>
    <t xml:space="preserve">Command &amp; Conquer: Red Alert</t>
  </si>
  <si>
    <t xml:space="preserve">F-Zero</t>
  </si>
  <si>
    <t xml:space="preserve">Yoshi's Story</t>
  </si>
  <si>
    <t xml:space="preserve">Mortal Kombat</t>
  </si>
  <si>
    <t xml:space="preserve">Madden NFL 10</t>
  </si>
  <si>
    <t xml:space="preserve">WWE SmackDown! vs. Raw</t>
  </si>
  <si>
    <t xml:space="preserve">BioShock</t>
  </si>
  <si>
    <t xml:space="preserve">Metroid Prime</t>
  </si>
  <si>
    <t xml:space="preserve">Finding Nemo</t>
  </si>
  <si>
    <t xml:space="preserve">Zumba Fitness 2</t>
  </si>
  <si>
    <t xml:space="preserve">Majesco Entertainment</t>
  </si>
  <si>
    <t xml:space="preserve">Myst</t>
  </si>
  <si>
    <t xml:space="preserve">Red Orb</t>
  </si>
  <si>
    <t xml:space="preserve">Medal of Honor</t>
  </si>
  <si>
    <t xml:space="preserve">Imagine: Fashion Designer</t>
  </si>
  <si>
    <t xml:space="preserve">WWE SmackDown! Here Comes the Pain</t>
  </si>
  <si>
    <t xml:space="preserve">Hot Shots Golf</t>
  </si>
  <si>
    <t xml:space="preserve">A Bug's Life</t>
  </si>
  <si>
    <t xml:space="preserve">WWF SmackDown! Just Bring It</t>
  </si>
  <si>
    <t xml:space="preserve">inFAMOUS: Second Son</t>
  </si>
  <si>
    <t xml:space="preserve">Dragon Quest V: Tenkuu no Hanayome</t>
  </si>
  <si>
    <t xml:space="preserve">Mortal Kombat Trilogy</t>
  </si>
  <si>
    <t xml:space="preserve">Monster Hunter Tri</t>
  </si>
  <si>
    <t xml:space="preserve">NBA Street</t>
  </si>
  <si>
    <t xml:space="preserve">Jak II</t>
  </si>
  <si>
    <t xml:space="preserve">Ratchet &amp; Clank: Going Commando</t>
  </si>
  <si>
    <t xml:space="preserve">Need for Speed: Hot Pursuit</t>
  </si>
  <si>
    <t xml:space="preserve">Skylanders: Spyro's Adventure</t>
  </si>
  <si>
    <t xml:space="preserve">Mortal Kombat X</t>
  </si>
  <si>
    <t xml:space="preserve">The Sims</t>
  </si>
  <si>
    <t xml:space="preserve">Killzone 3</t>
  </si>
  <si>
    <t xml:space="preserve">Star Wars: The Force Unleashed</t>
  </si>
  <si>
    <t xml:space="preserve">Yoshi's Island DS</t>
  </si>
  <si>
    <t xml:space="preserve">Saints Row: The Third</t>
  </si>
  <si>
    <t xml:space="preserve">Missile Command</t>
  </si>
  <si>
    <t xml:space="preserve">Mario Paint</t>
  </si>
  <si>
    <t xml:space="preserve">Tekken 6</t>
  </si>
  <si>
    <t xml:space="preserve">Pokémon Stadium 2</t>
  </si>
  <si>
    <t xml:space="preserve">Metroid</t>
  </si>
  <si>
    <t xml:space="preserve">Sonic and the Secret Rings</t>
  </si>
  <si>
    <t xml:space="preserve">Onimusha: Warlords</t>
  </si>
  <si>
    <t xml:space="preserve">Mario Party</t>
  </si>
  <si>
    <t xml:space="preserve">Call of Duty 3</t>
  </si>
  <si>
    <t xml:space="preserve">Madden NFL 12</t>
  </si>
  <si>
    <t xml:space="preserve">LEGO Star Wars II: The Original Trilogy</t>
  </si>
  <si>
    <t xml:space="preserve">Killzone: Shadow Fall</t>
  </si>
  <si>
    <t xml:space="preserve">Madden NFL 11</t>
  </si>
  <si>
    <t xml:space="preserve">Burnout 3: Takedown</t>
  </si>
  <si>
    <t xml:space="preserve">Yokai Watch 2 Shinuchi</t>
  </si>
  <si>
    <t xml:space="preserve">Level 5</t>
  </si>
  <si>
    <t xml:space="preserve">Arena Entertainment</t>
  </si>
  <si>
    <t xml:space="preserve">Mario vs. Donkey Kong: Mini-Land Mayhem!</t>
  </si>
  <si>
    <t xml:space="preserve">Professor Layton and the Last Specter</t>
  </si>
  <si>
    <t xml:space="preserve">Call Of Duty 2: Big Red One</t>
  </si>
  <si>
    <t xml:space="preserve">Fable</t>
  </si>
  <si>
    <t xml:space="preserve">Hannah Montana</t>
  </si>
  <si>
    <t xml:space="preserve">Super Mario Bros.: The Lost Levels</t>
  </si>
  <si>
    <t xml:space="preserve">Need for Speed: Shift</t>
  </si>
  <si>
    <t xml:space="preserve">Star Wars: Shadows of the Empire</t>
  </si>
  <si>
    <t xml:space="preserve">Medal of Honor Heroes</t>
  </si>
  <si>
    <t xml:space="preserve">Final Fantasy XIII-2</t>
  </si>
  <si>
    <t xml:space="preserve">Midnight Club: Street Racing</t>
  </si>
  <si>
    <t xml:space="preserve">Skate 3</t>
  </si>
  <si>
    <t xml:space="preserve">ESPN NFL 2K5</t>
  </si>
  <si>
    <t xml:space="preserve">Halo Wars</t>
  </si>
  <si>
    <t xml:space="preserve">NBA 2K12</t>
  </si>
  <si>
    <t xml:space="preserve">Pac-Man: Adventures in Time</t>
  </si>
  <si>
    <t xml:space="preserve">Harry Potter and the Chamber of Secrets</t>
  </si>
  <si>
    <t xml:space="preserve">Streets of Rage</t>
  </si>
  <si>
    <t xml:space="preserve">God of War Collection</t>
  </si>
  <si>
    <t xml:space="preserve">NBA Live 2005</t>
  </si>
  <si>
    <t xml:space="preserve">Mario Strikers Charged</t>
  </si>
  <si>
    <t xml:space="preserve">FIFA Soccer 09</t>
  </si>
  <si>
    <t xml:space="preserve">Style Savvy</t>
  </si>
  <si>
    <t xml:space="preserve">WWE SmackDown vs. RAW 2007</t>
  </si>
  <si>
    <t xml:space="preserve">Ratchet &amp; Clank: Up Your Arsenal</t>
  </si>
  <si>
    <t xml:space="preserve">Madden NFL 08</t>
  </si>
  <si>
    <t xml:space="preserve">Monster Hunter Freedom 2</t>
  </si>
  <si>
    <t xml:space="preserve">Ratchet &amp; Clank Future: Tools of Destruction</t>
  </si>
  <si>
    <t xml:space="preserve">Super Mario All-Stars: Limited Edition</t>
  </si>
  <si>
    <t xml:space="preserve">Sonic Adventure 2 Battle</t>
  </si>
  <si>
    <t xml:space="preserve">Dragon Warrior II</t>
  </si>
  <si>
    <t xml:space="preserve">Ghostbusters: The Video Game (DS Version)</t>
  </si>
  <si>
    <t xml:space="preserve">Dragon Age: Origins</t>
  </si>
  <si>
    <t xml:space="preserve">Pokémon Colosseum</t>
  </si>
  <si>
    <t xml:space="preserve">Madden NFL 09</t>
  </si>
  <si>
    <t xml:space="preserve">Space Invaders</t>
  </si>
  <si>
    <t xml:space="preserve">Crazy Taxi</t>
  </si>
  <si>
    <t xml:space="preserve">Art Academy</t>
  </si>
  <si>
    <t xml:space="preserve">NBA 2K14</t>
  </si>
  <si>
    <t xml:space="preserve">Perfect Dark</t>
  </si>
  <si>
    <t xml:space="preserve">Skylanders Giants</t>
  </si>
  <si>
    <t xml:space="preserve">Dragon Warrior</t>
  </si>
  <si>
    <t xml:space="preserve">Deca Sports</t>
  </si>
  <si>
    <t xml:space="preserve">PES 2009: Pro Evolution Soccer</t>
  </si>
  <si>
    <t xml:space="preserve">Mario Party 2</t>
  </si>
  <si>
    <t xml:space="preserve">Marvel: Ultimate Alliance</t>
  </si>
  <si>
    <t xml:space="preserve">Rockstar Games Double Pack: Grand Theft Auto III &amp; Grand Theft Auto Vice City</t>
  </si>
  <si>
    <t xml:space="preserve">Mortal Kombat: Deadly Alliance</t>
  </si>
  <si>
    <t xml:space="preserve">Midway Games</t>
  </si>
  <si>
    <t xml:space="preserve">Game Party</t>
  </si>
  <si>
    <t xml:space="preserve">Bloodborne</t>
  </si>
  <si>
    <t xml:space="preserve">Tomb Raider: The Last Revelation</t>
  </si>
  <si>
    <t xml:space="preserve">Mario Party 4</t>
  </si>
  <si>
    <t xml:space="preserve">Pure</t>
  </si>
  <si>
    <t xml:space="preserve">Rock Band</t>
  </si>
  <si>
    <t xml:space="preserve">Resistance 2</t>
  </si>
  <si>
    <t xml:space="preserve">NBA 2K15</t>
  </si>
  <si>
    <t xml:space="preserve">Final Fantasy V</t>
  </si>
  <si>
    <t xml:space="preserve">Final Fantasy Tactics</t>
  </si>
  <si>
    <t xml:space="preserve">Midnight Club: Los Angeles</t>
  </si>
  <si>
    <t xml:space="preserve">Twisted Metal 2</t>
  </si>
  <si>
    <t xml:space="preserve">The Sims: Bustin' Out</t>
  </si>
  <si>
    <t xml:space="preserve">Riven: The Sequel to Myst</t>
  </si>
  <si>
    <t xml:space="preserve">LEGO Harry Potter: Years 1-4</t>
  </si>
  <si>
    <t xml:space="preserve">Need for Speed (2015)</t>
  </si>
  <si>
    <t xml:space="preserve">Ice Hockey</t>
  </si>
  <si>
    <t xml:space="preserve">Sonic Adventure</t>
  </si>
  <si>
    <t xml:space="preserve">DC</t>
  </si>
  <si>
    <t xml:space="preserve">Tom Clancy's Rainbow Six: Vegas 2</t>
  </si>
  <si>
    <t xml:space="preserve">uDraw Studio</t>
  </si>
  <si>
    <t xml:space="preserve">Tomb Raider (2013)</t>
  </si>
  <si>
    <t xml:space="preserve">Need for Speed Carbon: Own the City</t>
  </si>
  <si>
    <t xml:space="preserve">Dragon Ball Z: Budokai 2</t>
  </si>
  <si>
    <t xml:space="preserve">pro evolution soccer 2011</t>
  </si>
  <si>
    <t xml:space="preserve">ATV Offroad Fury</t>
  </si>
  <si>
    <t xml:space="preserve">Dino Crisis</t>
  </si>
  <si>
    <t xml:space="preserve">Need for Speed: ProStreet</t>
  </si>
  <si>
    <t xml:space="preserve">Halo: Combat Evolved Anniversary</t>
  </si>
  <si>
    <t xml:space="preserve">Tetris Plus</t>
  </si>
  <si>
    <t xml:space="preserve">JVC</t>
  </si>
  <si>
    <t xml:space="preserve">Pro Wrestling</t>
  </si>
  <si>
    <t xml:space="preserve">Theme Hospital</t>
  </si>
  <si>
    <t xml:space="preserve">Frogger's Adventures: Temple of the Frog</t>
  </si>
  <si>
    <t xml:space="preserve">Monopoly</t>
  </si>
  <si>
    <t xml:space="preserve">Guitar Hero</t>
  </si>
  <si>
    <t xml:space="preserve">WCW/nWo Revenge</t>
  </si>
  <si>
    <t xml:space="preserve">Yu-Gi-Oh! The Duelists of the Roses</t>
  </si>
  <si>
    <t xml:space="preserve">Dead Island</t>
  </si>
  <si>
    <t xml:space="preserve">Deep Silver</t>
  </si>
  <si>
    <t xml:space="preserve">Half-Life 2</t>
  </si>
  <si>
    <t xml:space="preserve">The Incredibles</t>
  </si>
  <si>
    <t xml:space="preserve">Tony Hawk's Underground 2</t>
  </si>
  <si>
    <t xml:space="preserve">Kirby's Dream Land 2</t>
  </si>
  <si>
    <t xml:space="preserve">Donkey Kong Land II</t>
  </si>
  <si>
    <t xml:space="preserve">Dragon Warrior Monsters</t>
  </si>
  <si>
    <t xml:space="preserve">Kinect: Disneyland Adventures</t>
  </si>
  <si>
    <t xml:space="preserve">WWE SmackDown vs Raw 2008</t>
  </si>
  <si>
    <t xml:space="preserve">The Legend of Zelda: Majora's Mask 3D</t>
  </si>
  <si>
    <t xml:space="preserve">Resident Evil - Code: Veronica X</t>
  </si>
  <si>
    <t xml:space="preserve">Kinect Sports: Season Two</t>
  </si>
  <si>
    <t xml:space="preserve">My Fitness Coach</t>
  </si>
  <si>
    <t xml:space="preserve">Mario Tennis</t>
  </si>
  <si>
    <t xml:space="preserve">Grand Theft Auto</t>
  </si>
  <si>
    <t xml:space="preserve">James Bond 007: Everything or Nothing</t>
  </si>
  <si>
    <t xml:space="preserve">Need For Speed: High Stakes</t>
  </si>
  <si>
    <t xml:space="preserve">Chrono Trigger</t>
  </si>
  <si>
    <t xml:space="preserve">Guild Wars 2</t>
  </si>
  <si>
    <t xml:space="preserve">NCSoft</t>
  </si>
  <si>
    <t xml:space="preserve">Cool Boarders 3</t>
  </si>
  <si>
    <t xml:space="preserve">989 Studios</t>
  </si>
  <si>
    <t xml:space="preserve">Paper Mario: Sticker Star</t>
  </si>
  <si>
    <t xml:space="preserve">WarioWare Touched!</t>
  </si>
  <si>
    <t xml:space="preserve">Batman: Arkham Origins</t>
  </si>
  <si>
    <t xml:space="preserve">Yokai Watch Busters</t>
  </si>
  <si>
    <t xml:space="preserve">Pro Evolution Soccer 2010</t>
  </si>
  <si>
    <t xml:space="preserve">Mario Bros.</t>
  </si>
  <si>
    <t xml:space="preserve">Pokemon Ranger: Shadows of Almia</t>
  </si>
  <si>
    <t xml:space="preserve">TOCA Touring Car Championship</t>
  </si>
  <si>
    <t xml:space="preserve">Kirby: Nightmare in Dream Land</t>
  </si>
  <si>
    <t xml:space="preserve">Wario Land 4</t>
  </si>
  <si>
    <t xml:space="preserve">Sonic's Ultimate Genesis Collection</t>
  </si>
  <si>
    <t xml:space="preserve">Far Cry: Primal</t>
  </si>
  <si>
    <t xml:space="preserve">Onimusha 2: Samurai's Destiny</t>
  </si>
  <si>
    <t xml:space="preserve">Cool Boarders 2</t>
  </si>
  <si>
    <t xml:space="preserve">UEP Systems</t>
  </si>
  <si>
    <t xml:space="preserve">Paper Mario: The Thousand-Year Door</t>
  </si>
  <si>
    <t xml:space="preserve">God of War: Ascension</t>
  </si>
  <si>
    <t xml:space="preserve">Sonic Advance</t>
  </si>
  <si>
    <t xml:space="preserve">Super Monkey Ball: Banana Blitz</t>
  </si>
  <si>
    <t xml:space="preserve">Just Dance Kids</t>
  </si>
  <si>
    <t xml:space="preserve">New Super Luigi U</t>
  </si>
  <si>
    <t xml:space="preserve">Spyro: Season of Ice</t>
  </si>
  <si>
    <t xml:space="preserve">Dissidia: Final Fantasy</t>
  </si>
  <si>
    <t xml:space="preserve">Madden NFL 25</t>
  </si>
  <si>
    <t xml:space="preserve">Teenage Mutant Ninja Turtles II: The Arcade Game</t>
  </si>
  <si>
    <t xml:space="preserve">Dance Dance Revolution X2</t>
  </si>
  <si>
    <t xml:space="preserve">Prince of Persia: The Sands of Time</t>
  </si>
  <si>
    <t xml:space="preserve">LEGO Marvel Super Heroes</t>
  </si>
  <si>
    <t xml:space="preserve">The Legend of Zelda: Link's Awakening DX</t>
  </si>
  <si>
    <t xml:space="preserve">Tom Clancy's Rainbow Six: Siege</t>
  </si>
  <si>
    <t xml:space="preserve">Devil May Cry 3: Dante's Awakening Special Edition</t>
  </si>
  <si>
    <t xml:space="preserve">Parker Bros.</t>
  </si>
  <si>
    <t xml:space="preserve">Forza Motorsport 5</t>
  </si>
  <si>
    <t xml:space="preserve">Rock Band 2</t>
  </si>
  <si>
    <t xml:space="preserve">Pro Yakyuu Family Stadium</t>
  </si>
  <si>
    <t xml:space="preserve">Wario Land 3</t>
  </si>
  <si>
    <t xml:space="preserve">BioShock 2</t>
  </si>
  <si>
    <t xml:space="preserve">High School Musical: Makin' the Cut!</t>
  </si>
  <si>
    <t xml:space="preserve">Star Wars: Knights of the Old Republic</t>
  </si>
  <si>
    <t xml:space="preserve">Kirby's Pinball Land</t>
  </si>
  <si>
    <t xml:space="preserve">Madden NFL 15</t>
  </si>
  <si>
    <t xml:space="preserve">Pro Evolution Soccer 2012</t>
  </si>
  <si>
    <t xml:space="preserve">Saints Row</t>
  </si>
  <si>
    <t xml:space="preserve">Yu-Gi-Oh: Duel Monsters 4</t>
  </si>
  <si>
    <t xml:space="preserve">ATV Offroad Fury 2</t>
  </si>
  <si>
    <t xml:space="preserve">Mario &amp; Luigi: Superstar Saga</t>
  </si>
  <si>
    <t xml:space="preserve">Star Wars: Rogue Squadron</t>
  </si>
  <si>
    <t xml:space="preserve">Tennis</t>
  </si>
  <si>
    <t xml:space="preserve">The Sims: House Party</t>
  </si>
  <si>
    <t xml:space="preserve">Scribblenauts</t>
  </si>
  <si>
    <t xml:space="preserve">Sonic Unleashed</t>
  </si>
  <si>
    <t xml:space="preserve">Syphon Filter 2</t>
  </si>
  <si>
    <t xml:space="preserve">Pokemon Ranger</t>
  </si>
  <si>
    <t xml:space="preserve">Volleyball</t>
  </si>
  <si>
    <t xml:space="preserve">Skylanders SWAP Force</t>
  </si>
  <si>
    <t xml:space="preserve">Overwatch</t>
  </si>
  <si>
    <t xml:space="preserve">Hitman: Absolution</t>
  </si>
  <si>
    <t xml:space="preserve">SimCity 2000</t>
  </si>
  <si>
    <t xml:space="preserve">Maxis</t>
  </si>
  <si>
    <t xml:space="preserve">R.C. Pro-Am</t>
  </si>
  <si>
    <t xml:space="preserve">Super Mario RPG: Legend of the Seven Stars</t>
  </si>
  <si>
    <t xml:space="preserve">Mahjong</t>
  </si>
  <si>
    <t xml:space="preserve">Demon Attack</t>
  </si>
  <si>
    <t xml:space="preserve">Imagic</t>
  </si>
  <si>
    <t xml:space="preserve">Call of Duty: Roads to Victory</t>
  </si>
  <si>
    <t xml:space="preserve">Dance Dance Revolution Extreme</t>
  </si>
  <si>
    <t xml:space="preserve">Final Fantasy Tactics Advance</t>
  </si>
  <si>
    <t xml:space="preserve">Your Shape featuring Jenny McCarthy</t>
  </si>
  <si>
    <t xml:space="preserve">Project Gotham Racing</t>
  </si>
  <si>
    <t xml:space="preserve">Need for Speed: Hot Pursuit 2</t>
  </si>
  <si>
    <t xml:space="preserve">Dynasty Warriors 4</t>
  </si>
  <si>
    <t xml:space="preserve">Tecmo Koei</t>
  </si>
  <si>
    <t xml:space="preserve">Parasite Eve</t>
  </si>
  <si>
    <t xml:space="preserve">Tetris DS</t>
  </si>
  <si>
    <t xml:space="preserve">Project Gotham Racing (JP weekly sales)</t>
  </si>
  <si>
    <t xml:space="preserve">Scooby-Doo! Night of 100 Frights</t>
  </si>
  <si>
    <t xml:space="preserve">Battlefield: Hardline</t>
  </si>
  <si>
    <t xml:space="preserve">Devil May Cry 3: Dante's Awakening</t>
  </si>
  <si>
    <t xml:space="preserve">Derby Stallion</t>
  </si>
  <si>
    <t xml:space="preserve">ASCII Entertainment</t>
  </si>
  <si>
    <t xml:space="preserve">NBA 2K11</t>
  </si>
  <si>
    <t xml:space="preserve">Dying Light</t>
  </si>
  <si>
    <t xml:space="preserve">Yokai Watch</t>
  </si>
  <si>
    <t xml:space="preserve">Dead Rising</t>
  </si>
  <si>
    <t xml:space="preserve">World of Warcraft: Cataclysm</t>
  </si>
  <si>
    <t xml:space="preserve">Tetris Worlds</t>
  </si>
  <si>
    <t xml:space="preserve">Sim Theme Park</t>
  </si>
  <si>
    <t xml:space="preserve">Mario Party 5</t>
  </si>
  <si>
    <t xml:space="preserve">Warcraft: Orcs &amp; Humans</t>
  </si>
  <si>
    <t xml:space="preserve">Mario &amp; Luigi: Dream Team</t>
  </si>
  <si>
    <t xml:space="preserve">Portal 2</t>
  </si>
  <si>
    <t xml:space="preserve">Valve Software</t>
  </si>
  <si>
    <t xml:space="preserve">Mario Sports Mix</t>
  </si>
  <si>
    <t xml:space="preserve">Need for Speed: Most Wanted 5-1-0</t>
  </si>
  <si>
    <t xml:space="preserve">Spec Ops: Airborne Commando</t>
  </si>
  <si>
    <t xml:space="preserve">The Sims 2: Pets</t>
  </si>
  <si>
    <t xml:space="preserve">Dance Dance Revolution: Hottest Party</t>
  </si>
  <si>
    <t xml:space="preserve">DriveClub</t>
  </si>
  <si>
    <t xml:space="preserve">Yu-Gi-Oh! The Eternal Duelist Soul</t>
  </si>
  <si>
    <t xml:space="preserve">UFC 2009 Undisputed</t>
  </si>
  <si>
    <t xml:space="preserve">Metal Gear Solid: Peace Walker</t>
  </si>
  <si>
    <t xml:space="preserve">Kirby's Epic Yarn</t>
  </si>
  <si>
    <t xml:space="preserve">Wipeout: The Game</t>
  </si>
  <si>
    <t xml:space="preserve">Mindscape</t>
  </si>
  <si>
    <t xml:space="preserve">Pokemon Mystery Dungeon: Red/Blue Rescue Team</t>
  </si>
  <si>
    <t xml:space="preserve">R4: Ridge Racer Type 4</t>
  </si>
  <si>
    <t xml:space="preserve">Kingdom Hearts: Birth by Sleep</t>
  </si>
  <si>
    <t xml:space="preserve">Tom Clancy's Splinter Cell: Conviction</t>
  </si>
  <si>
    <t xml:space="preserve">SoulCalibur II</t>
  </si>
  <si>
    <t xml:space="preserve">Sonic Mega Collection</t>
  </si>
  <si>
    <t xml:space="preserve">Infogrames</t>
  </si>
  <si>
    <t xml:space="preserve">Need For Speed: Undercover</t>
  </si>
  <si>
    <t xml:space="preserve">Toy Story 3: The Video Game</t>
  </si>
  <si>
    <t xml:space="preserve">NBA Jam</t>
  </si>
  <si>
    <t xml:space="preserve">SOCOM: U.S. Navy SEALs: Combined Assault</t>
  </si>
  <si>
    <t xml:space="preserve">Peter Jackson's King Kong: The Official Game of the Movie</t>
  </si>
  <si>
    <t xml:space="preserve">Dance Central 2</t>
  </si>
  <si>
    <t xml:space="preserve">PGR4 - Project Gotham Racing 4</t>
  </si>
  <si>
    <t xml:space="preserve">1080°: TenEighty Snowboarding</t>
  </si>
  <si>
    <t xml:space="preserve">NBA Live 2004</t>
  </si>
  <si>
    <t xml:space="preserve">Call of Duty 2</t>
  </si>
  <si>
    <t xml:space="preserve">Rayman Raving Rabbids: TV Party</t>
  </si>
  <si>
    <t xml:space="preserve">Pokémon Mystery Dungeon: Blue Rescue Team</t>
  </si>
  <si>
    <t xml:space="preserve">Dark Souls</t>
  </si>
  <si>
    <t xml:space="preserve">Fire Emblem: Awakening</t>
  </si>
  <si>
    <t xml:space="preserve">Need for Speed: The Run</t>
  </si>
  <si>
    <t xml:space="preserve">Just Dance 2015</t>
  </si>
  <si>
    <t xml:space="preserve">Dragon Age: Inquisition</t>
  </si>
  <si>
    <t xml:space="preserve">Super Street Fighter II</t>
  </si>
  <si>
    <t xml:space="preserve">Dead Space</t>
  </si>
  <si>
    <t xml:space="preserve">Mortal Kombat vs. DC Universe</t>
  </si>
  <si>
    <t xml:space="preserve">TouchMaster</t>
  </si>
  <si>
    <t xml:space="preserve">Tenchu: Stealth Assassins</t>
  </si>
  <si>
    <t xml:space="preserve">Kingdom Hearts 358/2 Days</t>
  </si>
  <si>
    <t xml:space="preserve">SimCity</t>
  </si>
  <si>
    <t xml:space="preserve">Need for Speed Rivals</t>
  </si>
  <si>
    <t xml:space="preserve">Spyro: Enter the Dragonfly</t>
  </si>
  <si>
    <t xml:space="preserve">Devil May Cry 2</t>
  </si>
  <si>
    <t xml:space="preserve">E.T.: The Extra Terrestrial</t>
  </si>
  <si>
    <t xml:space="preserve">Hot Shots Golf: Open Tee</t>
  </si>
  <si>
    <t xml:space="preserve">PSV</t>
  </si>
  <si>
    <t xml:space="preserve">Soccer</t>
  </si>
  <si>
    <t xml:space="preserve">Rad Racer</t>
  </si>
  <si>
    <t xml:space="preserve">Forza Horizon</t>
  </si>
  <si>
    <t xml:space="preserve">Tom Clancy's Rainbow Six: Vegas</t>
  </si>
  <si>
    <t xml:space="preserve">Crash Nitro Kart</t>
  </si>
  <si>
    <t xml:space="preserve">AO</t>
  </si>
  <si>
    <t xml:space="preserve">Star Wars: Dark Forces</t>
  </si>
  <si>
    <t xml:space="preserve">NBA Street Vol. 2</t>
  </si>
  <si>
    <t xml:space="preserve">Def Jam Vendetta</t>
  </si>
  <si>
    <t xml:space="preserve">Kirby Squeak Squad</t>
  </si>
  <si>
    <t xml:space="preserve">Burnout Paradise</t>
  </si>
  <si>
    <t xml:space="preserve">Who wants to be a millionaire</t>
  </si>
  <si>
    <t xml:space="preserve">Alleyway</t>
  </si>
  <si>
    <t xml:space="preserve">Scooby Doo and the Cyber Chase</t>
  </si>
  <si>
    <t xml:space="preserve">Dragon Ball Z: Budokai 3</t>
  </si>
  <si>
    <t xml:space="preserve">Jet Moto 2</t>
  </si>
  <si>
    <t xml:space="preserve">Tom Clancy's Ghost Recon</t>
  </si>
  <si>
    <t xml:space="preserve">BioShock Infinite</t>
  </si>
  <si>
    <t xml:space="preserve">X-Men Legends</t>
  </si>
  <si>
    <t xml:space="preserve">Mortal Kombat II</t>
  </si>
  <si>
    <t xml:space="preserve">Virtua Fighter 2</t>
  </si>
  <si>
    <t xml:space="preserve">SAT</t>
  </si>
  <si>
    <t xml:space="preserve">Destiny: The Taken King</t>
  </si>
  <si>
    <t xml:space="preserve">Tetris DX</t>
  </si>
  <si>
    <t xml:space="preserve">The Legend of Zelda: Oracle of Ages</t>
  </si>
  <si>
    <t xml:space="preserve">Red Faction</t>
  </si>
  <si>
    <t xml:space="preserve">The Sims: Makin' Magic</t>
  </si>
  <si>
    <t xml:space="preserve">Mario Party: Island Tour</t>
  </si>
  <si>
    <t xml:space="preserve">MX Unleashed</t>
  </si>
  <si>
    <t xml:space="preserve">PaRappa The Rapper</t>
  </si>
  <si>
    <t xml:space="preserve">Mario Party 3</t>
  </si>
  <si>
    <t xml:space="preserve">LittleBigPlanet 3</t>
  </si>
  <si>
    <t xml:space="preserve">Star Wars Rogue Leader: Rogue Squadron II</t>
  </si>
  <si>
    <t xml:space="preserve">Mario Super Sluggers</t>
  </si>
  <si>
    <t xml:space="preserve">Game Party 2</t>
  </si>
  <si>
    <t xml:space="preserve">Yu-Gi-Oh! Forbidden Memories</t>
  </si>
  <si>
    <t xml:space="preserve">Mortal Kombat: Deception</t>
  </si>
  <si>
    <t xml:space="preserve">Hot Shots Golf 2</t>
  </si>
  <si>
    <t xml:space="preserve">Medal of Honor: European Assault (All Region sales)</t>
  </si>
  <si>
    <t xml:space="preserve">NBA 2K17</t>
  </si>
  <si>
    <t xml:space="preserve">Toy Story Mania!</t>
  </si>
  <si>
    <t xml:space="preserve">WCW Nitro</t>
  </si>
  <si>
    <t xml:space="preserve">High School Musical: Sing It!</t>
  </si>
  <si>
    <t xml:space="preserve">Star Fox Adventures</t>
  </si>
  <si>
    <t xml:space="preserve">FIFA 2000</t>
  </si>
  <si>
    <t xml:space="preserve">Dynasty Warriors 3</t>
  </si>
  <si>
    <t xml:space="preserve">The Legend of Zelda: Oracle of Seasons</t>
  </si>
  <si>
    <t xml:space="preserve">Ratchet &amp; Clank Future: A Crack in Time</t>
  </si>
  <si>
    <t xml:space="preserve">Shrek 2</t>
  </si>
  <si>
    <t xml:space="preserve">Turok 2: Seeds of Evil</t>
  </si>
  <si>
    <t xml:space="preserve">The Legend of Dragoon</t>
  </si>
  <si>
    <t xml:space="preserve">SingStar</t>
  </si>
  <si>
    <t xml:space="preserve">NBA Live 2002</t>
  </si>
  <si>
    <t xml:space="preserve">Just Cause 3</t>
  </si>
  <si>
    <t xml:space="preserve">Chrono Cross</t>
  </si>
  <si>
    <t xml:space="preserve">Jak 3</t>
  </si>
  <si>
    <t xml:space="preserve">Kingdom Hearts: Chain of Memories</t>
  </si>
  <si>
    <t xml:space="preserve">Pinball</t>
  </si>
  <si>
    <t xml:space="preserve">Max Payne 3</t>
  </si>
  <si>
    <t xml:space="preserve">Gran Turismo Concept 2001 Tokyo</t>
  </si>
  <si>
    <t xml:space="preserve">Phineas and Ferb</t>
  </si>
  <si>
    <t xml:space="preserve">NCAA Football 06</t>
  </si>
  <si>
    <t xml:space="preserve">Hey You, Pikachu!</t>
  </si>
  <si>
    <t xml:space="preserve">Rayman Raving Rabbids 2</t>
  </si>
  <si>
    <t xml:space="preserve">2 Games in 1: Sonic Advance &amp; ChuChu Rocket!</t>
  </si>
  <si>
    <t xml:space="preserve">Jet Moto</t>
  </si>
  <si>
    <t xml:space="preserve">Kirby: Triple Deluxe</t>
  </si>
  <si>
    <t xml:space="preserve">Secret of Mana</t>
  </si>
  <si>
    <t xml:space="preserve">GoldenEye 007 (2010)</t>
  </si>
  <si>
    <t xml:space="preserve">Sonic Classic Collection</t>
  </si>
  <si>
    <t xml:space="preserve">Air Combat</t>
  </si>
  <si>
    <t xml:space="preserve">inFAMOUS 2</t>
  </si>
  <si>
    <t xml:space="preserve">World of Warcraft: Mists of Pandaria</t>
  </si>
  <si>
    <t xml:space="preserve">Sonic &amp; Knuckles</t>
  </si>
  <si>
    <t xml:space="preserve">The Sims: Hot Date</t>
  </si>
  <si>
    <t xml:space="preserve">Demon's Souls</t>
  </si>
  <si>
    <t xml:space="preserve">The Orange Box</t>
  </si>
  <si>
    <t xml:space="preserve">DDRMAX2: Dance Dance Revolution</t>
  </si>
  <si>
    <t xml:space="preserve">Virtua Fighter 4</t>
  </si>
  <si>
    <t xml:space="preserve">Mafia III</t>
  </si>
  <si>
    <t xml:space="preserve">Sly 2: Band of Thieves</t>
  </si>
  <si>
    <t xml:space="preserve">Sonic Advance 2</t>
  </si>
  <si>
    <t xml:space="preserve">NFL GameDay 2000</t>
  </si>
  <si>
    <t xml:space="preserve">Forza Motorsport 6</t>
  </si>
  <si>
    <t xml:space="preserve">The Evil Within</t>
  </si>
  <si>
    <t xml:space="preserve">Metroid Prime 3: Corruption</t>
  </si>
  <si>
    <t xml:space="preserve">Disney's The Lion King</t>
  </si>
  <si>
    <t xml:space="preserve">Professor Layton and the Mask of Miracle</t>
  </si>
  <si>
    <t xml:space="preserve">Midnight Club II</t>
  </si>
  <si>
    <t xml:space="preserve">SpongeBob SquarePants: SuperSponge</t>
  </si>
  <si>
    <t xml:space="preserve">The Getaway: Black Monday</t>
  </si>
  <si>
    <t xml:space="preserve">50 Cent: Bulletproof</t>
  </si>
  <si>
    <t xml:space="preserve">Final Fantasy II</t>
  </si>
  <si>
    <t xml:space="preserve">Kirby 64: The Crystal Shards</t>
  </si>
  <si>
    <t xml:space="preserve">Dead or Alive 3</t>
  </si>
  <si>
    <t xml:space="preserve">Dragon Quest Monsters: Joker</t>
  </si>
  <si>
    <t xml:space="preserve">LEGO Star Wars III: The Clone Wars</t>
  </si>
  <si>
    <t xml:space="preserve">Metroid II: Return of Samus</t>
  </si>
  <si>
    <t xml:space="preserve">WWF Attitude</t>
  </si>
  <si>
    <t xml:space="preserve">The SpongeBob SquarePants Movie</t>
  </si>
  <si>
    <t xml:space="preserve">Golden Sun</t>
  </si>
  <si>
    <t xml:space="preserve">Sonic the Hedgehog 3</t>
  </si>
  <si>
    <t xml:space="preserve">Kid Icarus</t>
  </si>
  <si>
    <t xml:space="preserve">Def Jam: Fight for NY</t>
  </si>
  <si>
    <t xml:space="preserve">State of Emergency</t>
  </si>
  <si>
    <t xml:space="preserve">2 Games in 1 Double Pack: The Incredibles / Finding Nemo: The Continuing Adventures</t>
  </si>
  <si>
    <t xml:space="preserve">The Urbz: Sims in the City</t>
  </si>
  <si>
    <t xml:space="preserve">Star Wars: Starfighter</t>
  </si>
  <si>
    <t xml:space="preserve">Madden NFL 2000</t>
  </si>
  <si>
    <t xml:space="preserve">Pro Evolution Soccer</t>
  </si>
  <si>
    <t xml:space="preserve">Madden NFL 17</t>
  </si>
  <si>
    <t xml:space="preserve">Just Cause 2</t>
  </si>
  <si>
    <t xml:space="preserve">Disney's Aladdin</t>
  </si>
  <si>
    <t xml:space="preserve">Kirby's Adventure</t>
  </si>
  <si>
    <t xml:space="preserve">Yoshi</t>
  </si>
  <si>
    <t xml:space="preserve">The Elder Scrolls Online</t>
  </si>
  <si>
    <t xml:space="preserve">Crackdown</t>
  </si>
  <si>
    <t xml:space="preserve">Wii Party U</t>
  </si>
  <si>
    <t xml:space="preserve">Dance Dance Revolution X</t>
  </si>
  <si>
    <t xml:space="preserve">2 Games in 1: Disney Princess &amp; The Lion King</t>
  </si>
  <si>
    <t xml:space="preserve">Star Wars Episode I: The Phantom Menace</t>
  </si>
  <si>
    <t xml:space="preserve">Xenosaga Episode I: Der Wille zur Macht</t>
  </si>
  <si>
    <t xml:space="preserve">Kinect Star Wars</t>
  </si>
  <si>
    <t xml:space="preserve">Dragon's Dogma</t>
  </si>
  <si>
    <t xml:space="preserve">Cruis'n USA</t>
  </si>
  <si>
    <t xml:space="preserve">Madden NFL 99</t>
  </si>
  <si>
    <t xml:space="preserve">The Order: 1886</t>
  </si>
  <si>
    <t xml:space="preserve">SSX Tricky</t>
  </si>
  <si>
    <t xml:space="preserve">Knack</t>
  </si>
  <si>
    <t xml:space="preserve">Twisted Metal III</t>
  </si>
  <si>
    <t xml:space="preserve">Dragon Quest VI: Realms of Revelation</t>
  </si>
  <si>
    <t xml:space="preserve">Crash Bandicoot: The Huge Adventure</t>
  </si>
  <si>
    <t xml:space="preserve">The Crew</t>
  </si>
  <si>
    <t xml:space="preserve">Call of Duty: World at War Final Fronts</t>
  </si>
  <si>
    <t xml:space="preserve">Star Ocean: Till The End of Time</t>
  </si>
  <si>
    <t xml:space="preserve">Dishonored</t>
  </si>
  <si>
    <t xml:space="preserve">Toy Story 2: Buzz Lightyear to the Rescue!</t>
  </si>
  <si>
    <t xml:space="preserve">The Beatles: Rock Band</t>
  </si>
  <si>
    <t xml:space="preserve">Ace Combat 5: The Unsung War</t>
  </si>
  <si>
    <t xml:space="preserve">Kanshuu Nippon Joushikiryoku Kentei Kyoukai: Imasara Hito ni wa Kikenai Otona no Joushikiryoku Training DS</t>
  </si>
  <si>
    <t xml:space="preserve">Imagine: Teacher</t>
  </si>
  <si>
    <t xml:space="preserve">Deal or No Deal</t>
  </si>
  <si>
    <t xml:space="preserve">Valve</t>
  </si>
  <si>
    <t xml:space="preserve">Super Puyo Puyo</t>
  </si>
  <si>
    <t xml:space="preserve">Banpresto</t>
  </si>
  <si>
    <t xml:space="preserve">NCAA Football 07</t>
  </si>
  <si>
    <t xml:space="preserve">The Sims 3: Late Night Expansion Pack</t>
  </si>
  <si>
    <t xml:space="preserve">No Man's Sky</t>
  </si>
  <si>
    <t xml:space="preserve">Hello Games</t>
  </si>
  <si>
    <t xml:space="preserve">Ben 10: Protector of Earth</t>
  </si>
  <si>
    <t xml:space="preserve">D3Publisher</t>
  </si>
  <si>
    <t xml:space="preserve">Cabela's Big Game Hunter 2010</t>
  </si>
  <si>
    <t xml:space="preserve">SOCOM 3: U.S. Navy SEALs</t>
  </si>
  <si>
    <t xml:space="preserve">Jampack Winter '99</t>
  </si>
  <si>
    <t xml:space="preserve">WCW vs. nWo: World Tour</t>
  </si>
  <si>
    <t xml:space="preserve">WCW/NWO Thunder</t>
  </si>
  <si>
    <t xml:space="preserve">Dragon Ball Z: The Legacy of Goku</t>
  </si>
  <si>
    <t xml:space="preserve">Cooking Mama 3: Shop &amp; Chop</t>
  </si>
  <si>
    <t xml:space="preserve">Personal Trainer: Math</t>
  </si>
  <si>
    <t xml:space="preserve">Game Party 3</t>
  </si>
  <si>
    <t xml:space="preserve">World Championship Poker: Featuring Howard Lederer - All In</t>
  </si>
  <si>
    <t xml:space="preserve">Oxygen Interactive</t>
  </si>
  <si>
    <t xml:space="preserve">NFL GameDay 98</t>
  </si>
  <si>
    <t xml:space="preserve">Sonic Colors</t>
  </si>
  <si>
    <t xml:space="preserve">Yoshi's Cookie</t>
  </si>
  <si>
    <t xml:space="preserve">Time Crisis</t>
  </si>
  <si>
    <t xml:space="preserve">Sid Meier's Civilization V</t>
  </si>
  <si>
    <t xml:space="preserve">Fire Emblem Fates</t>
  </si>
  <si>
    <t xml:space="preserve">The Sims: Superstar</t>
  </si>
  <si>
    <t xml:space="preserve">Metroid Fusion</t>
  </si>
  <si>
    <t xml:space="preserve">We Ski</t>
  </si>
  <si>
    <t xml:space="preserve">Star Wars Battlefront: Renegade Squadron</t>
  </si>
  <si>
    <t xml:space="preserve">SSX 3</t>
  </si>
  <si>
    <t xml:space="preserve">Madden NFL 2001</t>
  </si>
  <si>
    <t xml:space="preserve">Disney's DuckTales</t>
  </si>
  <si>
    <t xml:space="preserve">Monsters, Inc.</t>
  </si>
  <si>
    <t xml:space="preserve">PGR: Project Gotham Racing 2</t>
  </si>
  <si>
    <t xml:space="preserve">Spy Hunter</t>
  </si>
  <si>
    <t xml:space="preserve">NCAA Football 2004</t>
  </si>
  <si>
    <t xml:space="preserve">Fight Night Round 3</t>
  </si>
  <si>
    <t xml:space="preserve">StarCraft II: Heart of the Swarm</t>
  </si>
  <si>
    <t xml:space="preserve">SpongeBob SquarePants: Battle for Bikini Bottom</t>
  </si>
  <si>
    <t xml:space="preserve">Until Dawn</t>
  </si>
  <si>
    <t xml:space="preserve">Big Beach Sports</t>
  </si>
  <si>
    <t xml:space="preserve">Street Fighter II': Special Champion Edition</t>
  </si>
  <si>
    <t xml:space="preserve">SSX</t>
  </si>
  <si>
    <t xml:space="preserve">Shaun White Snowboarding: Road Trip</t>
  </si>
  <si>
    <t xml:space="preserve">NBA Ballers</t>
  </si>
  <si>
    <t xml:space="preserve">Saints Row IV</t>
  </si>
  <si>
    <t xml:space="preserve">NBA Live 2003</t>
  </si>
  <si>
    <t xml:space="preserve">LEGO Batman 2: DC Super Heroes</t>
  </si>
  <si>
    <t xml:space="preserve">Dragon Ball Z: Budokai Tenkaichi</t>
  </si>
  <si>
    <t xml:space="preserve">Dark Souls III</t>
  </si>
  <si>
    <t xml:space="preserve">Ms. Pac-Man</t>
  </si>
  <si>
    <t xml:space="preserve">Kirby's Return to Dreamland</t>
  </si>
  <si>
    <t xml:space="preserve">Mario Party 6</t>
  </si>
  <si>
    <t xml:space="preserve">Super Scope 6</t>
  </si>
  <si>
    <t xml:space="preserve">Star Wars The Clone Wars: Lightsaber Duels</t>
  </si>
  <si>
    <t xml:space="preserve">Need for Speed Carbon</t>
  </si>
  <si>
    <t xml:space="preserve">Heavenly Sword</t>
  </si>
  <si>
    <t xml:space="preserve">Kirby &amp; the Amazing Mirror</t>
  </si>
  <si>
    <t xml:space="preserve">Army of Two</t>
  </si>
  <si>
    <t xml:space="preserve">Dig Dug</t>
  </si>
  <si>
    <t xml:space="preserve">Tom Clancy's Rainbow Six</t>
  </si>
  <si>
    <t xml:space="preserve">Red Storm Entertainment</t>
  </si>
  <si>
    <t xml:space="preserve">Ghosts 'n Goblins</t>
  </si>
  <si>
    <t xml:space="preserve">Tiger Woods PGA Tour 2003</t>
  </si>
  <si>
    <t xml:space="preserve">NBA Live 06 (All region sales)</t>
  </si>
  <si>
    <t xml:space="preserve">Prince of Persia: Warrior Within</t>
  </si>
  <si>
    <t xml:space="preserve">Beyond: Two Souls</t>
  </si>
  <si>
    <t xml:space="preserve">Pikmin</t>
  </si>
  <si>
    <t xml:space="preserve">Tiger Woods PGA Tour 2004</t>
  </si>
  <si>
    <t xml:space="preserve">Ape Escape</t>
  </si>
  <si>
    <t xml:space="preserve">NCAA Football 2005</t>
  </si>
  <si>
    <t xml:space="preserve">Viva Pinata</t>
  </si>
  <si>
    <t xml:space="preserve">Tony Hawk's American Wasteland (Old all region sales)</t>
  </si>
  <si>
    <t xml:space="preserve">Kinectimals</t>
  </si>
  <si>
    <t xml:space="preserve">Kirby Air Ride</t>
  </si>
  <si>
    <t xml:space="preserve">Sled Storm</t>
  </si>
  <si>
    <t xml:space="preserve">Dragon Quest IV: Chapters of the Chosen</t>
  </si>
  <si>
    <t xml:space="preserve">NFL Street 2</t>
  </si>
  <si>
    <t xml:space="preserve">Yu-Gi-Oh! Duel Monsters</t>
  </si>
  <si>
    <t xml:space="preserve">Super Mario Strikers</t>
  </si>
  <si>
    <t xml:space="preserve">Buzz! The Music Quiz</t>
  </si>
  <si>
    <t xml:space="preserve">Rage</t>
  </si>
  <si>
    <t xml:space="preserve">Mario Hoops 3 on 3</t>
  </si>
  <si>
    <t xml:space="preserve">SpongeBob's Atlantis SquarePantis</t>
  </si>
  <si>
    <t xml:space="preserve">Dollar Dash</t>
  </si>
  <si>
    <t xml:space="preserve">F-1 World Grand Prix</t>
  </si>
  <si>
    <t xml:space="preserve">Video System</t>
  </si>
  <si>
    <t xml:space="preserve">River Raid</t>
  </si>
  <si>
    <t xml:space="preserve">Silent Hill</t>
  </si>
  <si>
    <t xml:space="preserve">Disney Infinity</t>
  </si>
  <si>
    <t xml:space="preserve">ESPN NBA 2K5</t>
  </si>
  <si>
    <t xml:space="preserve">Global Star</t>
  </si>
  <si>
    <t xml:space="preserve">Diablo</t>
  </si>
  <si>
    <t xml:space="preserve">Far Cry 2</t>
  </si>
  <si>
    <t xml:space="preserve">Soul Edge</t>
  </si>
  <si>
    <t xml:space="preserve">NASCAR 2000</t>
  </si>
  <si>
    <t xml:space="preserve">Pokemon Battle Revolution</t>
  </si>
  <si>
    <t xml:space="preserve">Kingdom Hearts 3D: Dream Drop Distance</t>
  </si>
  <si>
    <t xml:space="preserve">Dance Dance Revolution: Hottest Party 2</t>
  </si>
  <si>
    <t xml:space="preserve">SoulCalibur IV</t>
  </si>
  <si>
    <t xml:space="preserve">Jampack Summer 2K</t>
  </si>
  <si>
    <t xml:space="preserve">Sonic Generations</t>
  </si>
  <si>
    <t xml:space="preserve">Spyro 2: Season of Flame</t>
  </si>
  <si>
    <t xml:space="preserve">Mario Party 10</t>
  </si>
  <si>
    <t xml:space="preserve">Devil May Cry 4</t>
  </si>
  <si>
    <t xml:space="preserve">Dead Rising 3</t>
  </si>
  <si>
    <t xml:space="preserve">NCAA Football 2002</t>
  </si>
  <si>
    <t xml:space="preserve">Gears of War: Judgment</t>
  </si>
  <si>
    <t xml:space="preserve">Guitar Hero: On Tour Decades</t>
  </si>
  <si>
    <t xml:space="preserve">Conflict: Desert Storm</t>
  </si>
  <si>
    <t xml:space="preserve">Gotham Games</t>
  </si>
  <si>
    <t xml:space="preserve">Mario Party 7</t>
  </si>
  <si>
    <t xml:space="preserve">Dragon Quest V: Hand of the Heavenly Bride</t>
  </si>
  <si>
    <t xml:space="preserve">High School Musical 3: Senior Year</t>
  </si>
  <si>
    <t xml:space="preserve">Smuggler's Run</t>
  </si>
  <si>
    <t xml:space="preserve">Carnival Games: Mini Golf</t>
  </si>
  <si>
    <t xml:space="preserve">Donkey Kong Classics</t>
  </si>
  <si>
    <t xml:space="preserve">Hannah Montana: Music Jam</t>
  </si>
  <si>
    <t xml:space="preserve">Twisted Metal</t>
  </si>
  <si>
    <t xml:space="preserve">Final Fight</t>
  </si>
  <si>
    <t xml:space="preserve">Pokemon Mystery Dungeon: Explorers of Sky</t>
  </si>
  <si>
    <t xml:space="preserve">Dragon Quest Monsters 2</t>
  </si>
  <si>
    <t xml:space="preserve">Pokemon Pinball: Ruby &amp; Sapphire</t>
  </si>
  <si>
    <t xml:space="preserve">MySims Kingdom</t>
  </si>
  <si>
    <t xml:space="preserve">LEGO Pirates of the Caribbean: The Video Game</t>
  </si>
  <si>
    <t xml:space="preserve">Stuntman</t>
  </si>
  <si>
    <t xml:space="preserve">Tom Clancy's Rainbow Six 3</t>
  </si>
  <si>
    <t xml:space="preserve">007: The World is not Enough</t>
  </si>
  <si>
    <t xml:space="preserve">Spider-Man 2: Enter: Electro</t>
  </si>
  <si>
    <t xml:space="preserve">Guitar Hero 5</t>
  </si>
  <si>
    <t xml:space="preserve">Command &amp; Conquer: Tiberian Sun</t>
  </si>
  <si>
    <t xml:space="preserve">Westwood Studios</t>
  </si>
  <si>
    <t xml:space="preserve">Wolfenstein: The New Order</t>
  </si>
  <si>
    <t xml:space="preserve">Mafia II</t>
  </si>
  <si>
    <t xml:space="preserve">Moshi Monsters: Moshling Zoo</t>
  </si>
  <si>
    <t xml:space="preserve">Dark Cloud</t>
  </si>
  <si>
    <t xml:space="preserve">Warcraft III: The Frozen Throne</t>
  </si>
  <si>
    <t xml:space="preserve">Active Life: Outdoor Challenge</t>
  </si>
  <si>
    <t xml:space="preserve">Tom Clancy's Ghost Recon Advanced Warfighter</t>
  </si>
  <si>
    <t xml:space="preserve">Ratchet &amp; Clank (2016)</t>
  </si>
  <si>
    <t xml:space="preserve">MVP Baseball 2005</t>
  </si>
  <si>
    <t xml:space="preserve">Die Hard Trilogy</t>
  </si>
  <si>
    <t xml:space="preserve">Uncharted: Golden Abyss</t>
  </si>
  <si>
    <t xml:space="preserve">Go Vacation</t>
  </si>
  <si>
    <t xml:space="preserve">Pro Evolution Soccer 2013</t>
  </si>
  <si>
    <t xml:space="preserve">Mortal Kombat 3</t>
  </si>
  <si>
    <t xml:space="preserve">NFL GameDay 99</t>
  </si>
  <si>
    <t xml:space="preserve">Mario Golf: Toadstool Tour</t>
  </si>
  <si>
    <t xml:space="preserve">Tiger Woods 99 PGA Tour Golf</t>
  </si>
  <si>
    <t xml:space="preserve">Resident Evil: The Umbrella Chronicles</t>
  </si>
  <si>
    <t xml:space="preserve">Knockout Kings</t>
  </si>
  <si>
    <t xml:space="preserve">The Simpsons Skateboarding</t>
  </si>
  <si>
    <t xml:space="preserve">Donkey Kong Country: Tropical Freeze</t>
  </si>
  <si>
    <t xml:space="preserve">NASCAR 98</t>
  </si>
  <si>
    <t xml:space="preserve">Xevious</t>
  </si>
  <si>
    <t xml:space="preserve">F1 Race</t>
  </si>
  <si>
    <t xml:space="preserve">NASCAR 99</t>
  </si>
  <si>
    <t xml:space="preserve">Final Fantasy XIV: A Realm Reborn</t>
  </si>
  <si>
    <t xml:space="preserve">NBA Live 2000</t>
  </si>
  <si>
    <t xml:space="preserve">Fight Night Round 4</t>
  </si>
  <si>
    <t xml:space="preserve">Super Monkey Ball 2</t>
  </si>
  <si>
    <t xml:space="preserve">Pac-Man World 2</t>
  </si>
  <si>
    <t xml:space="preserve">Disney Fairies: Tinker Bell</t>
  </si>
  <si>
    <t xml:space="preserve">Dead Space 2</t>
  </si>
  <si>
    <t xml:space="preserve">Puzzle &amp; Dragons</t>
  </si>
  <si>
    <t xml:space="preserve">GungHo</t>
  </si>
  <si>
    <t xml:space="preserve">Call of Duty: Modern Warfare: Reflex Edition</t>
  </si>
  <si>
    <t xml:space="preserve">Mega Man 2</t>
  </si>
  <si>
    <t xml:space="preserve">Simpsons Wrestling</t>
  </si>
  <si>
    <t xml:space="preserve">NBA Live 98</t>
  </si>
  <si>
    <t xml:space="preserve">The Simpsons Game</t>
  </si>
  <si>
    <t xml:space="preserve">Football Manager 2012</t>
  </si>
  <si>
    <t xml:space="preserve">Ni no Kuni: Wrath of the White Witch</t>
  </si>
  <si>
    <t xml:space="preserve">Tokyo Xtreme Racer Zero</t>
  </si>
  <si>
    <t xml:space="preserve">Crave Entertainment</t>
  </si>
  <si>
    <t xml:space="preserve">NFL Blitz</t>
  </si>
  <si>
    <t xml:space="preserve">Red Faction II</t>
  </si>
  <si>
    <t xml:space="preserve">Ninja Hattori Kun: Ninja wa Shuugyou Degogiru no Maki</t>
  </si>
  <si>
    <t xml:space="preserve">Hudson Soft</t>
  </si>
  <si>
    <t xml:space="preserve">WWF No Mercy</t>
  </si>
  <si>
    <t xml:space="preserve">Ice Climber</t>
  </si>
  <si>
    <t xml:space="preserve">Sonic CD</t>
  </si>
  <si>
    <t xml:space="preserve">SCD</t>
  </si>
  <si>
    <t xml:space="preserve">Star Wars: The Force Unleashed II</t>
  </si>
  <si>
    <t xml:space="preserve">Pac-Man World</t>
  </si>
  <si>
    <t xml:space="preserve">Final Fantasy: Crystal Chronicles</t>
  </si>
  <si>
    <t xml:space="preserve">Dead Rising 2</t>
  </si>
  <si>
    <t xml:space="preserve">Banjo-Tooie</t>
  </si>
  <si>
    <t xml:space="preserve">Buzz! The BIG Quiz</t>
  </si>
  <si>
    <t xml:space="preserve">Doom (2016)</t>
  </si>
  <si>
    <t xml:space="preserve">Dirge of Cerberus: Final Fantasy VII</t>
  </si>
  <si>
    <t xml:space="preserve">WWF WrestleMania 2000</t>
  </si>
  <si>
    <t xml:space="preserve">Wario Land II</t>
  </si>
  <si>
    <t xml:space="preserve">Nintendo World Cup</t>
  </si>
  <si>
    <t xml:space="preserve">Sonic Rivals 2</t>
  </si>
  <si>
    <t xml:space="preserve">Bratz: Forever Diamondz</t>
  </si>
  <si>
    <t xml:space="preserve">Resistance 3</t>
  </si>
  <si>
    <t xml:space="preserve">Drawn To Life: SpongeBob SquarePants Edition</t>
  </si>
  <si>
    <t xml:space="preserve">Disney Sing It: Pop Hits</t>
  </si>
  <si>
    <t xml:space="preserve">007: Quantum of Solace</t>
  </si>
  <si>
    <t xml:space="preserve">Major League Baseball 2K5</t>
  </si>
  <si>
    <t xml:space="preserve">Fight Night 2004</t>
  </si>
  <si>
    <t xml:space="preserve">Tom Clancy's Splinter Cell: Pandora Tomorrow</t>
  </si>
  <si>
    <t xml:space="preserve">LEGO City Undercover</t>
  </si>
  <si>
    <t xml:space="preserve">Imagine: Master Chef</t>
  </si>
  <si>
    <t xml:space="preserve">Disney Princess</t>
  </si>
  <si>
    <t xml:space="preserve">Mario Golf</t>
  </si>
  <si>
    <t xml:space="preserve">Call of Duty Black Ops: Declassified</t>
  </si>
  <si>
    <t xml:space="preserve">Tom Clancy's Ghost Recon: Future Soldier</t>
  </si>
  <si>
    <t xml:space="preserve">Xenogears</t>
  </si>
  <si>
    <t xml:space="preserve">Super Scribblenauts</t>
  </si>
  <si>
    <t xml:space="preserve">Midway Arcade Treasures</t>
  </si>
  <si>
    <t xml:space="preserve">Triple Play 99</t>
  </si>
  <si>
    <t xml:space="preserve">Super Monkey Ball</t>
  </si>
  <si>
    <t xml:space="preserve">Coleco</t>
  </si>
  <si>
    <t xml:space="preserve">Mortal Kombat 4</t>
  </si>
  <si>
    <t xml:space="preserve">New Play Control! Mario Power Tennis</t>
  </si>
  <si>
    <t xml:space="preserve">Mario Superstar Baseball</t>
  </si>
  <si>
    <t xml:space="preserve">Wall-E</t>
  </si>
  <si>
    <t xml:space="preserve">WCW vs the World</t>
  </si>
  <si>
    <t xml:space="preserve">Battlefield: Bad Company</t>
  </si>
  <si>
    <t xml:space="preserve">Homefront</t>
  </si>
  <si>
    <t xml:space="preserve">Onimusha 3: Demon Siege</t>
  </si>
  <si>
    <t xml:space="preserve">Red Dead Revolver</t>
  </si>
  <si>
    <t xml:space="preserve">Resident Evil: Outbreak</t>
  </si>
  <si>
    <t xml:space="preserve">Tamagotchi</t>
  </si>
  <si>
    <t xml:space="preserve">4 Nin uchi Mahjong</t>
  </si>
  <si>
    <t xml:space="preserve">Dragon Ball Z</t>
  </si>
  <si>
    <t xml:space="preserve">Game de Hakken!! Tamagotchi 2</t>
  </si>
  <si>
    <t xml:space="preserve">Namco Museum 64</t>
  </si>
  <si>
    <t xml:space="preserve">LEGO Battles: Ninjago</t>
  </si>
  <si>
    <t xml:space="preserve">Tony Hawk's American Wasteland (Weekly american sales)</t>
  </si>
  <si>
    <t xml:space="preserve">The House of the Dead 2 &amp; 3 Return</t>
  </si>
  <si>
    <t xml:space="preserve">SingStar Pop</t>
  </si>
  <si>
    <t xml:space="preserve">Kirby Super Star</t>
  </si>
  <si>
    <t xml:space="preserve">Sonic &amp; Sega All-Stars Racing</t>
  </si>
  <si>
    <t xml:space="preserve">My Word Coach</t>
  </si>
  <si>
    <t xml:space="preserve">Tiger Woods PGA Tour 2005</t>
  </si>
  <si>
    <t xml:space="preserve">NCAA Football 2003</t>
  </si>
  <si>
    <t xml:space="preserve">Frogger 2: Swampy's Revenge</t>
  </si>
  <si>
    <t xml:space="preserve">Kinect Joy Ride</t>
  </si>
  <si>
    <t xml:space="preserve">Smarty Pants</t>
  </si>
  <si>
    <t xml:space="preserve">SNK vs. Capcom: The Match of the Millennium</t>
  </si>
  <si>
    <t xml:space="preserve">Disney Princess: Magical Jewels</t>
  </si>
  <si>
    <t xml:space="preserve">Classic NES Series: Super Mario Bros.</t>
  </si>
  <si>
    <t xml:space="preserve">Triple Play 2000</t>
  </si>
  <si>
    <t xml:space="preserve">Anno 2070</t>
  </si>
  <si>
    <t xml:space="preserve">Hasbro Family Game Night</t>
  </si>
  <si>
    <t xml:space="preserve">Sonic Rivals</t>
  </si>
  <si>
    <t xml:space="preserve">Cabela's Big Game Hunter</t>
  </si>
  <si>
    <t xml:space="preserve">NBA Live 06 (Weekly american sales)</t>
  </si>
  <si>
    <t xml:space="preserve">SimCity (2013)</t>
  </si>
  <si>
    <t xml:space="preserve">The Legend of Zelda: The Minish Cap</t>
  </si>
  <si>
    <t xml:space="preserve">NFL Street</t>
  </si>
  <si>
    <t xml:space="preserve">Super Metroid</t>
  </si>
  <si>
    <t xml:space="preserve">Pro Yakyuu Family Stadium '87</t>
  </si>
  <si>
    <t xml:space="preserve">Tiger Woods PGA Tour 09 All-Play</t>
  </si>
  <si>
    <t xml:space="preserve">Metal Gear Rising: Revengeance</t>
  </si>
  <si>
    <t xml:space="preserve">Resident Evil (Remake)</t>
  </si>
  <si>
    <t xml:space="preserve">Rayman Raving Rabbids</t>
  </si>
  <si>
    <t xml:space="preserve">Dragon Quest Monsters: Joker 2</t>
  </si>
  <si>
    <t xml:space="preserve">UFC Undisputed 2010</t>
  </si>
  <si>
    <t xml:space="preserve">Medal of Honor: Warfighter</t>
  </si>
  <si>
    <t xml:space="preserve">Hello Kitty Party</t>
  </si>
  <si>
    <t xml:space="preserve">Rising Star Games</t>
  </si>
  <si>
    <t xml:space="preserve">Knockout Kings 2000</t>
  </si>
  <si>
    <t xml:space="preserve">Gran Turismo 4 Prologue</t>
  </si>
  <si>
    <t xml:space="preserve">Twisted Metal: Black</t>
  </si>
  <si>
    <t xml:space="preserve">NASCAR 2005: Chase for the Cup</t>
  </si>
  <si>
    <t xml:space="preserve">2Xtreme</t>
  </si>
  <si>
    <t xml:space="preserve">LEGO Indiana Jones 2: The Adventure Continues</t>
  </si>
  <si>
    <t xml:space="preserve">Ridge Racer</t>
  </si>
  <si>
    <t xml:space="preserve">Sonic Advance 3</t>
  </si>
  <si>
    <t xml:space="preserve">Colin McRae Rally 3</t>
  </si>
  <si>
    <t xml:space="preserve">Forza Horizon 2</t>
  </si>
  <si>
    <t xml:space="preserve">Inazuma Eleven 2</t>
  </si>
  <si>
    <t xml:space="preserve">Teenage Mutant Ninja Turtles III: The Manhattan Project</t>
  </si>
  <si>
    <t xml:space="preserve">Dynasty Warriors 5</t>
  </si>
  <si>
    <t xml:space="preserve">Hannah Montana: Spotlight World Tour</t>
  </si>
  <si>
    <t xml:space="preserve">Injustice: Gods Among Us</t>
  </si>
  <si>
    <t xml:space="preserve">Yoshi's New Island</t>
  </si>
  <si>
    <t xml:space="preserve">Bravely Default: Flying Fairy</t>
  </si>
  <si>
    <t xml:space="preserve">Ryse: Son of Rome</t>
  </si>
  <si>
    <t xml:space="preserve">Paper Mario</t>
  </si>
  <si>
    <t xml:space="preserve">Rise of the Tomb Raider</t>
  </si>
  <si>
    <t xml:space="preserve">Duke Nukem: Time to Kill</t>
  </si>
  <si>
    <t xml:space="preserve">Dave Mirra Freestyle BMX 2</t>
  </si>
  <si>
    <t xml:space="preserve">Bakugan: Battle Brawlers</t>
  </si>
  <si>
    <t xml:space="preserve">Deus Ex: Human Revolution</t>
  </si>
  <si>
    <t xml:space="preserve">A Collection of Activision Classic Games for the Atari 2600</t>
  </si>
  <si>
    <t xml:space="preserve">Final Fantasy XII: Revenant Wings</t>
  </si>
  <si>
    <t xml:space="preserve">Star Wars Knights of the Old Republic II: The Sith Lords</t>
  </si>
  <si>
    <t xml:space="preserve">Pocket Monsters Stadium</t>
  </si>
  <si>
    <t xml:space="preserve">The Sims 2</t>
  </si>
  <si>
    <t xml:space="preserve">Ridge Racer 7</t>
  </si>
  <si>
    <t xml:space="preserve">Tom Clancy's Ghost Recon 2</t>
  </si>
  <si>
    <t xml:space="preserve">Crash Bandicoot 2: N-Tranced</t>
  </si>
  <si>
    <t xml:space="preserve">SingStar Abba</t>
  </si>
  <si>
    <t xml:space="preserve">Gradius</t>
  </si>
  <si>
    <t xml:space="preserve">Dragon Quest III: Soshite Densetsu e...</t>
  </si>
  <si>
    <t xml:space="preserve">Centipede</t>
  </si>
  <si>
    <t xml:space="preserve">Dead to Rights</t>
  </si>
  <si>
    <t xml:space="preserve">WWE '13</t>
  </si>
  <si>
    <t xml:space="preserve">Dance Dance Revolution (Japan)</t>
  </si>
  <si>
    <t xml:space="preserve">Hasbro Family Game Night 2</t>
  </si>
  <si>
    <t xml:space="preserve">Madden NFL 98</t>
  </si>
  <si>
    <t xml:space="preserve">Gardening Mama</t>
  </si>
  <si>
    <t xml:space="preserve">MotorStorm: Pacific Rift</t>
  </si>
  <si>
    <t xml:space="preserve">Samurai Warriors</t>
  </si>
  <si>
    <t xml:space="preserve">Gears of War 4</t>
  </si>
  <si>
    <t xml:space="preserve">SaGa Frontier</t>
  </si>
  <si>
    <t xml:space="preserve">SingStar Party</t>
  </si>
  <si>
    <t xml:space="preserve">Disney Princess: Enchanted Journey</t>
  </si>
  <si>
    <t xml:space="preserve">Test Drive</t>
  </si>
  <si>
    <t xml:space="preserve">Metroid: Other M</t>
  </si>
  <si>
    <t xml:space="preserve">Crysis 2</t>
  </si>
  <si>
    <t xml:space="preserve">Marvel vs. Capcom 3: Fate of Two Worlds</t>
  </si>
  <si>
    <t xml:space="preserve">Doom 3</t>
  </si>
  <si>
    <t xml:space="preserve">F1 2010</t>
  </si>
  <si>
    <t xml:space="preserve">Monster Hunter Freedom</t>
  </si>
  <si>
    <t xml:space="preserve">Donkey Kong Jungle Beat</t>
  </si>
  <si>
    <t xml:space="preserve">Lost Planet: Extreme Condition</t>
  </si>
  <si>
    <t xml:space="preserve">Command &amp; Conquer: Red Alert 2</t>
  </si>
  <si>
    <t xml:space="preserve">Max Payne 2: The Fall of Max Payne</t>
  </si>
  <si>
    <t xml:space="preserve">MVP Baseball 2004</t>
  </si>
  <si>
    <t xml:space="preserve">Yokai Watch 3</t>
  </si>
  <si>
    <t xml:space="preserve">Ratchet &amp; Clank: Up Your Arsenal (Weekly american sales)</t>
  </si>
  <si>
    <t xml:space="preserve">Alan Wake</t>
  </si>
  <si>
    <t xml:space="preserve">Triple Play 2001</t>
  </si>
  <si>
    <t xml:space="preserve">Metroid Prime 2: Echoes</t>
  </si>
  <si>
    <t xml:space="preserve">Corvette</t>
  </si>
  <si>
    <t xml:space="preserve">TDK Mediactive</t>
  </si>
  <si>
    <t xml:space="preserve">Grand Theft Auto: Chinatown Wars</t>
  </si>
  <si>
    <t xml:space="preserve">World of Warcraft: Wrath of the Lich King</t>
  </si>
  <si>
    <t xml:space="preserve">Gyromite</t>
  </si>
  <si>
    <t xml:space="preserve">TOCA 2: Touring Cars</t>
  </si>
  <si>
    <t xml:space="preserve">NFL 2K3</t>
  </si>
  <si>
    <t xml:space="preserve">Assassin's Creed III: Liberation</t>
  </si>
  <si>
    <t xml:space="preserve">Fighting Force</t>
  </si>
  <si>
    <t xml:space="preserve">Petz Wild Animals: Dolphinz</t>
  </si>
  <si>
    <t xml:space="preserve">Mega Man Battle Network 4: Red Sun / Blue Moon</t>
  </si>
  <si>
    <t xml:space="preserve">Your Shape: Fitness Evolved</t>
  </si>
  <si>
    <t xml:space="preserve">Need for Speed Underground Rivals</t>
  </si>
  <si>
    <t xml:space="preserve">Madden NFL 97</t>
  </si>
  <si>
    <t xml:space="preserve">The ICO &amp; Shadow of the Colossus Collection</t>
  </si>
  <si>
    <t xml:space="preserve">TNN Motor Sports Hardcore 4x4</t>
  </si>
  <si>
    <t xml:space="preserve">ASC Games</t>
  </si>
  <si>
    <t xml:space="preserve">MAG: Massive Action Game</t>
  </si>
  <si>
    <t xml:space="preserve">IHRA Drag Racing 2</t>
  </si>
  <si>
    <t xml:space="preserve">Madagascar</t>
  </si>
  <si>
    <t xml:space="preserve">Rugrats Studio Tour</t>
  </si>
  <si>
    <t xml:space="preserve">Pitfall II: Lost Caverns</t>
  </si>
  <si>
    <t xml:space="preserve">Turok: Evolution</t>
  </si>
  <si>
    <t xml:space="preserve">[Prototype]</t>
  </si>
  <si>
    <t xml:space="preserve">Yu-Gi-Oh! The Sacred Cards</t>
  </si>
  <si>
    <t xml:space="preserve">NBA Live 07</t>
  </si>
  <si>
    <t xml:space="preserve">Yoshi's Woolly World</t>
  </si>
  <si>
    <t xml:space="preserve">SingStar '80s</t>
  </si>
  <si>
    <t xml:space="preserve">Romancing SaGa 3</t>
  </si>
  <si>
    <t xml:space="preserve">Test Drive 5</t>
  </si>
  <si>
    <t xml:space="preserve">Accolade</t>
  </si>
  <si>
    <t xml:space="preserve">Digimon World</t>
  </si>
  <si>
    <t xml:space="preserve">Pokemon Ranger: Guardian Signs</t>
  </si>
  <si>
    <t xml:space="preserve">Mega Man Battle Network 3 Blue / White Version</t>
  </si>
  <si>
    <t xml:space="preserve">Resident Evil Zero</t>
  </si>
  <si>
    <t xml:space="preserve">High School Musical 3: Senior Year DANCE!</t>
  </si>
  <si>
    <t xml:space="preserve">Pirates of the Caribbean: The Curse of the Black Pearl</t>
  </si>
  <si>
    <t xml:space="preserve">Mario &amp; Luigi: Partners in Time</t>
  </si>
  <si>
    <t xml:space="preserve">Namco Museum DS</t>
  </si>
  <si>
    <t xml:space="preserve">Zoo Games</t>
  </si>
  <si>
    <t xml:space="preserve">Transformers</t>
  </si>
  <si>
    <t xml:space="preserve">Assassin's Creed: Rogue</t>
  </si>
  <si>
    <t xml:space="preserve">EA Playground</t>
  </si>
  <si>
    <t xml:space="preserve">Midnight Club 3: DUB Edition (America weekly sales)</t>
  </si>
  <si>
    <t xml:space="preserve">Gold's Gym: Cardio Workout</t>
  </si>
  <si>
    <t xml:space="preserve">Champions of Norrath</t>
  </si>
  <si>
    <t xml:space="preserve">Sony Online Entertainment</t>
  </si>
  <si>
    <t xml:space="preserve">Yakuman</t>
  </si>
  <si>
    <t xml:space="preserve">Army Men 3D</t>
  </si>
  <si>
    <t xml:space="preserve">3DO</t>
  </si>
  <si>
    <t xml:space="preserve">Imagine: Wedding Designer</t>
  </si>
  <si>
    <t xml:space="preserve">Twisted Metal 4</t>
  </si>
  <si>
    <t xml:space="preserve">Manhunt</t>
  </si>
  <si>
    <t xml:space="preserve">Silent Hill 2</t>
  </si>
  <si>
    <t xml:space="preserve">Castlevania: Symphony of the Night</t>
  </si>
  <si>
    <t xml:space="preserve">Guitar Hero: Aerosmith</t>
  </si>
  <si>
    <t xml:space="preserve">The LEGO Movie Videogame</t>
  </si>
  <si>
    <t xml:space="preserve">The Sims 2: Nightlife</t>
  </si>
  <si>
    <t xml:space="preserve">Dark Souls II</t>
  </si>
  <si>
    <t xml:space="preserve">Kid Icarus: Uprising</t>
  </si>
  <si>
    <t xml:space="preserve">Pokemon Mystery Dungeon: Gates to Infinity</t>
  </si>
  <si>
    <t xml:space="preserve">Road Rash</t>
  </si>
  <si>
    <t xml:space="preserve">Atlantis</t>
  </si>
  <si>
    <t xml:space="preserve">NBA 2K9</t>
  </si>
  <si>
    <t xml:space="preserve">Hogan's Alley</t>
  </si>
  <si>
    <t xml:space="preserve">Metal Gear Solid V: Ground Zeroes</t>
  </si>
  <si>
    <t xml:space="preserve">Mystery Case Files: MillionHeir</t>
  </si>
  <si>
    <t xml:space="preserve">.hack//Infection Part 1</t>
  </si>
  <si>
    <t xml:space="preserve">Jillian Michaels' Fitness Ultimatum 2009</t>
  </si>
  <si>
    <t xml:space="preserve">Valkyria Chronicles</t>
  </si>
  <si>
    <t xml:space="preserve">WWE '12</t>
  </si>
  <si>
    <t xml:space="preserve">Sonic Adventure DX: Director's Cut</t>
  </si>
  <si>
    <t xml:space="preserve">Jet Li: Rise to Honor</t>
  </si>
  <si>
    <t xml:space="preserve">Battle Arena Toshinden</t>
  </si>
  <si>
    <t xml:space="preserve">Final Fantasy X / X-2 HD Remaster</t>
  </si>
  <si>
    <t xml:space="preserve">EA Sports Active 2</t>
  </si>
  <si>
    <t xml:space="preserve">Rockstar Games presents Table Tennis</t>
  </si>
  <si>
    <t xml:space="preserve">Devil Dice</t>
  </si>
  <si>
    <t xml:space="preserve">Football Manager 2011</t>
  </si>
  <si>
    <t xml:space="preserve">Brian Lara Cricket</t>
  </si>
  <si>
    <t xml:space="preserve">Championship Manager 03/04</t>
  </si>
  <si>
    <t xml:space="preserve">Wheel of Fortune</t>
  </si>
  <si>
    <t xml:space="preserve">Tamagotchi Connection: Corner Shop</t>
  </si>
  <si>
    <t xml:space="preserve">Tomb Raider: Underworld</t>
  </si>
  <si>
    <t xml:space="preserve">LEGO Battles</t>
  </si>
  <si>
    <t xml:space="preserve">NBA Live 2001</t>
  </si>
  <si>
    <t xml:space="preserve">Combat</t>
  </si>
  <si>
    <t xml:space="preserve">SOCOM: U.S. Navy SEALs Confrontation</t>
  </si>
  <si>
    <t xml:space="preserve">Dragon Ball: Daimaou Fukkatsu</t>
  </si>
  <si>
    <t xml:space="preserve">Gegege no Kitarou 2: Youkai Gundan no Chousen</t>
  </si>
  <si>
    <t xml:space="preserve">Reel Fishing</t>
  </si>
  <si>
    <t xml:space="preserve">Natsume</t>
  </si>
  <si>
    <t xml:space="preserve">Pokemon XD: Gale of Darkness</t>
  </si>
  <si>
    <t xml:space="preserve">Black</t>
  </si>
  <si>
    <t xml:space="preserve">LittleBigPlanet PS Vita</t>
  </si>
  <si>
    <t xml:space="preserve">Pokemon Super Mystery Dungeon</t>
  </si>
  <si>
    <t xml:space="preserve">RollerCoaster Tycoon 2</t>
  </si>
  <si>
    <t xml:space="preserve">Ratatouille</t>
  </si>
  <si>
    <t xml:space="preserve">Lara Croft Tomb Raider: The Angel of Darkness</t>
  </si>
  <si>
    <t xml:space="preserve">Road Rash 3D</t>
  </si>
  <si>
    <t xml:space="preserve">Ratchet: Deadlocked</t>
  </si>
  <si>
    <t xml:space="preserve">Winter Sports: The Ultimate Challenge</t>
  </si>
  <si>
    <t xml:space="preserve">RTL</t>
  </si>
  <si>
    <t xml:space="preserve">Baldur's Gate: Dark Alliance</t>
  </si>
  <si>
    <t xml:space="preserve">Oddworld: Abe's Oddysee</t>
  </si>
  <si>
    <t xml:space="preserve">Ridge Racer V</t>
  </si>
  <si>
    <t xml:space="preserve">WWE SmackDown vs. Raw 2009</t>
  </si>
  <si>
    <t xml:space="preserve">Tetris 2 (All region sales)</t>
  </si>
  <si>
    <t xml:space="preserve">LEGO Harry Potter: Years 5-7</t>
  </si>
  <si>
    <t xml:space="preserve">Transformers: Autobots / Decepticons</t>
  </si>
  <si>
    <t xml:space="preserve">FIFA Street</t>
  </si>
  <si>
    <t xml:space="preserve">Frogger: The Great Quest</t>
  </si>
  <si>
    <t xml:space="preserve">Ninja Gaiden</t>
  </si>
  <si>
    <t xml:space="preserve">Cars 2</t>
  </si>
  <si>
    <t xml:space="preserve">Driv3r</t>
  </si>
  <si>
    <t xml:space="preserve">Assassin's Creed: Bloodlines</t>
  </si>
  <si>
    <t xml:space="preserve">Disney's Tarzan / Disney's Aladdin in Nasira's Revenge / Disney's The Emperor's New Groove Action Game</t>
  </si>
  <si>
    <t xml:space="preserve">LEGO The Lord of the Rings</t>
  </si>
  <si>
    <t xml:space="preserve">Kirby Tilt 'n' Tumble</t>
  </si>
  <si>
    <t xml:space="preserve">Vigilante 8</t>
  </si>
  <si>
    <t xml:space="preserve">Hyrule Warriors</t>
  </si>
  <si>
    <t xml:space="preserve">Castlevania</t>
  </si>
  <si>
    <t xml:space="preserve">Donkey Kong Country 2</t>
  </si>
  <si>
    <t xml:space="preserve">WarioWare, Inc.: Mega MicroGame$</t>
  </si>
  <si>
    <t xml:space="preserve">2010 FIFA World Cup South Africa</t>
  </si>
  <si>
    <t xml:space="preserve">Tales of Xillia</t>
  </si>
  <si>
    <t xml:space="preserve">Diddy Kong Racing DS</t>
  </si>
  <si>
    <t xml:space="preserve">Mario Power Tennis</t>
  </si>
  <si>
    <t xml:space="preserve">Intelligent Qube</t>
  </si>
  <si>
    <t xml:space="preserve">Game &amp; Watch Gallery 2</t>
  </si>
  <si>
    <t xml:space="preserve">Game &amp; Watch Gallery 3</t>
  </si>
  <si>
    <t xml:space="preserve">Parfait: Chocolat Second Style</t>
  </si>
  <si>
    <t xml:space="preserve">Alchemist</t>
  </si>
  <si>
    <t xml:space="preserve">NBA Live 99</t>
  </si>
  <si>
    <t xml:space="preserve">Chocobo no Fushigi Dungeon</t>
  </si>
  <si>
    <t xml:space="preserve">Golden Sun: The Lost Age</t>
  </si>
  <si>
    <t xml:space="preserve">WCW Mayhem</t>
  </si>
  <si>
    <t xml:space="preserve">NBA 2K2</t>
  </si>
  <si>
    <t xml:space="preserve">NASCAR Thunder 2003</t>
  </si>
  <si>
    <t xml:space="preserve">Cars</t>
  </si>
  <si>
    <t xml:space="preserve">Fuzion Frenzy</t>
  </si>
  <si>
    <t xml:space="preserve">Final Fantasy IV</t>
  </si>
  <si>
    <t xml:space="preserve">Super Street Fighter IV: 3D Edition</t>
  </si>
  <si>
    <t xml:space="preserve">Sly Cooper and the Thievius Raccoonus</t>
  </si>
  <si>
    <t xml:space="preserve">WWE 2K16</t>
  </si>
  <si>
    <t xml:space="preserve">Star Wars Episode 1: Jedi Power Battles</t>
  </si>
  <si>
    <t xml:space="preserve">Dino Crisis 2</t>
  </si>
  <si>
    <t xml:space="preserve">The Magical Quest starring Mickey Mouse</t>
  </si>
  <si>
    <t xml:space="preserve">Dragon Quest IV: Michibikareshi Monotachi</t>
  </si>
  <si>
    <t xml:space="preserve">Naruto Shippuden: Ultimate Ninja Storm 2</t>
  </si>
  <si>
    <t xml:space="preserve">Medal of Honor: Airborne</t>
  </si>
  <si>
    <t xml:space="preserve">Shrek / Shrek 2 2-in-1 Gameboy Advance Video</t>
  </si>
  <si>
    <t xml:space="preserve">Bayonetta</t>
  </si>
  <si>
    <t xml:space="preserve">Test Drive 4</t>
  </si>
  <si>
    <t xml:space="preserve">Boom Blox</t>
  </si>
  <si>
    <t xml:space="preserve">World Soccer Winning Eleven 9 (JP &amp; Others sales)</t>
  </si>
  <si>
    <t xml:space="preserve">The Lord of the Rings: The Fellowship of the Ring</t>
  </si>
  <si>
    <t xml:space="preserve">Black Label Games</t>
  </si>
  <si>
    <t xml:space="preserve">The Sims 2: Castaway</t>
  </si>
  <si>
    <t xml:space="preserve">ATV Offroad Fury 3</t>
  </si>
  <si>
    <t xml:space="preserve">SouthPeak Games</t>
  </si>
  <si>
    <t xml:space="preserve">F1 2011</t>
  </si>
  <si>
    <t xml:space="preserve">Farming Simulator 2015</t>
  </si>
  <si>
    <t xml:space="preserve">Focus Home Interactive</t>
  </si>
  <si>
    <t xml:space="preserve">Pikmin 2</t>
  </si>
  <si>
    <t xml:space="preserve">NFL 2K</t>
  </si>
  <si>
    <t xml:space="preserve">SolarStriker</t>
  </si>
  <si>
    <t xml:space="preserve">TwinBee</t>
  </si>
  <si>
    <t xml:space="preserve">Ganbare Goemon! Karakuri Douchuu</t>
  </si>
  <si>
    <t xml:space="preserve">Dragon Ball Z: La Legende Saien</t>
  </si>
  <si>
    <t xml:space="preserve">NHL 2002</t>
  </si>
  <si>
    <t xml:space="preserve">Nuclear Strike</t>
  </si>
  <si>
    <t xml:space="preserve">Captain Toad: Treasure Tracker</t>
  </si>
  <si>
    <t xml:space="preserve">SpongeBob SquarePants: Revenge of the Flying Dutchman</t>
  </si>
  <si>
    <t xml:space="preserve">Scarface: The World is Yours</t>
  </si>
  <si>
    <t xml:space="preserve">Disney's Chip 'n Dale: Rescue Rangers</t>
  </si>
  <si>
    <t xml:space="preserve">Kobe Bryant in NBA Courtside</t>
  </si>
  <si>
    <t xml:space="preserve">The Dukes of Hazzard: Racing for Home</t>
  </si>
  <si>
    <t xml:space="preserve">Disney Sing It</t>
  </si>
  <si>
    <t xml:space="preserve">Final Fantasy I &amp; II: Dawn of Souls</t>
  </si>
  <si>
    <t xml:space="preserve">Mario vs. Donkey Kong 2: March of the Minis</t>
  </si>
  <si>
    <t xml:space="preserve">Metal Gear Solid: Portable Ops</t>
  </si>
  <si>
    <t xml:space="preserve">Metal Gear Solid VR Missions</t>
  </si>
  <si>
    <t xml:space="preserve">Pole Position</t>
  </si>
  <si>
    <t xml:space="preserve">Shenmue</t>
  </si>
  <si>
    <t xml:space="preserve">Pro Yakyuu Family Stadium '88</t>
  </si>
  <si>
    <t xml:space="preserve">One Piece: Pirate Warriors</t>
  </si>
  <si>
    <t xml:space="preserve">Super Ghouls 'n Ghosts</t>
  </si>
  <si>
    <t xml:space="preserve">Soviet Strike</t>
  </si>
  <si>
    <t xml:space="preserve">Gun</t>
  </si>
  <si>
    <t xml:space="preserve">Ty the Tasmanian Tiger</t>
  </si>
  <si>
    <t xml:space="preserve">Resident Evil: Operation Raccoon City</t>
  </si>
  <si>
    <t xml:space="preserve">Mega Man 3</t>
  </si>
  <si>
    <t xml:space="preserve">PokéPark Wii: Pikachu's Adventure</t>
  </si>
  <si>
    <t xml:space="preserve">Mad Max (2015)</t>
  </si>
  <si>
    <t xml:space="preserve">Romancing SaGa 2</t>
  </si>
  <si>
    <t xml:space="preserve">Mission: Impossible</t>
  </si>
  <si>
    <t xml:space="preserve">Ocean</t>
  </si>
  <si>
    <t xml:space="preserve">Cabela's Dangerous Hunts</t>
  </si>
  <si>
    <t xml:space="preserve">Zoo Digital Publishing</t>
  </si>
  <si>
    <t xml:space="preserve">Cool Boarders 4</t>
  </si>
  <si>
    <t xml:space="preserve">WWE SmackDown vs. Raw 2010</t>
  </si>
  <si>
    <t xml:space="preserve">Rage Racer</t>
  </si>
  <si>
    <t xml:space="preserve">Spore</t>
  </si>
  <si>
    <t xml:space="preserve">Destruction Derby 2</t>
  </si>
  <si>
    <t xml:space="preserve">Psygnosis</t>
  </si>
  <si>
    <t xml:space="preserve">Mario vs. Donkey Kong</t>
  </si>
  <si>
    <t xml:space="preserve">Midnight Club 3: DUB Edition Remix</t>
  </si>
  <si>
    <t xml:space="preserve">Tom Clancy's Ghost Recon: Jungle Storm</t>
  </si>
  <si>
    <t xml:space="preserve">Bushido Blade</t>
  </si>
  <si>
    <t xml:space="preserve">Mirror's Edge</t>
  </si>
  <si>
    <t xml:space="preserve">NASCAR Thunder 2002</t>
  </si>
  <si>
    <t xml:space="preserve">Yu-Gi-Oh! The Sacred Cards (American and Others sales)</t>
  </si>
  <si>
    <t xml:space="preserve">Sega Rally Championship</t>
  </si>
  <si>
    <t xml:space="preserve">Jet Force Gemini</t>
  </si>
  <si>
    <t xml:space="preserve">Mega Man X</t>
  </si>
  <si>
    <t xml:space="preserve">Test Drive: Off Road</t>
  </si>
  <si>
    <t xml:space="preserve">Your Shape: Fitness Evolved 2012</t>
  </si>
  <si>
    <t xml:space="preserve">Final Fantasy Tactics: The War of the Lions</t>
  </si>
  <si>
    <t xml:space="preserve">Sniper: Ghost Warrior</t>
  </si>
  <si>
    <t xml:space="preserve">City Interactive</t>
  </si>
  <si>
    <t xml:space="preserve">Sonic Rush Adventure</t>
  </si>
  <si>
    <t xml:space="preserve">Worldwide Soccer Manager 2009</t>
  </si>
  <si>
    <t xml:space="preserve">Gauntlet: Dark Legacy</t>
  </si>
  <si>
    <t xml:space="preserve">Medal of Honor Heroes 2</t>
  </si>
  <si>
    <t xml:space="preserve">Bad Boys: Miami Takedown</t>
  </si>
  <si>
    <t xml:space="preserve">Empire Interactive</t>
  </si>
  <si>
    <t xml:space="preserve">Wario Land: Shake It!</t>
  </si>
  <si>
    <t xml:space="preserve">Football Manager 2013</t>
  </si>
  <si>
    <t xml:space="preserve">Kaboom!</t>
  </si>
  <si>
    <t xml:space="preserve">Qix</t>
  </si>
  <si>
    <t xml:space="preserve">Derby Stallion III</t>
  </si>
  <si>
    <t xml:space="preserve">Doraemon</t>
  </si>
  <si>
    <t xml:space="preserve">High School Musical 2: Work This Out!</t>
  </si>
  <si>
    <t xml:space="preserve">Donkey Konga</t>
  </si>
  <si>
    <t xml:space="preserve">Dragon Quest I &amp; II</t>
  </si>
  <si>
    <t xml:space="preserve">Tak and the Power of Juju</t>
  </si>
  <si>
    <t xml:space="preserve">WWE 2K15</t>
  </si>
  <si>
    <t xml:space="preserve">Success</t>
  </si>
  <si>
    <t xml:space="preserve">Puyo Puyo Sun Ketteiban</t>
  </si>
  <si>
    <t xml:space="preserve">Compile</t>
  </si>
  <si>
    <t xml:space="preserve">Action Bass</t>
  </si>
  <si>
    <t xml:space="preserve">Tenchu: Wrath of Heaven</t>
  </si>
  <si>
    <t xml:space="preserve">Shadow of the Colossus</t>
  </si>
  <si>
    <t xml:space="preserve">Brave Fencer Musashi</t>
  </si>
  <si>
    <t xml:space="preserve">Ninja Gaiden Sigma</t>
  </si>
  <si>
    <t xml:space="preserve">WWE 2K14</t>
  </si>
  <si>
    <t xml:space="preserve">Pokemon Rumble Blast</t>
  </si>
  <si>
    <t xml:space="preserve">Dance Dance Revolution Extreme 2</t>
  </si>
  <si>
    <t xml:space="preserve">Resident Evil - Code: Veronica</t>
  </si>
  <si>
    <t xml:space="preserve">Super R.C. Pro-Am</t>
  </si>
  <si>
    <t xml:space="preserve">South Park</t>
  </si>
  <si>
    <t xml:space="preserve">Commando</t>
  </si>
  <si>
    <t xml:space="preserve">Pilotwings</t>
  </si>
  <si>
    <t xml:space="preserve">Hot Shots Golf: Out of Bounds</t>
  </si>
  <si>
    <t xml:space="preserve">Royal Palace of White Sword and The City of Gentiles</t>
  </si>
  <si>
    <t xml:space="preserve">Red Dead Redemption: Undead Nightmare</t>
  </si>
  <si>
    <t xml:space="preserve">Ratchet &amp; Clank: All 4 One</t>
  </si>
  <si>
    <t xml:space="preserve">Sunset Overdrive</t>
  </si>
  <si>
    <t xml:space="preserve">Mobile Suit Gundam: Federation vs. Zeon</t>
  </si>
  <si>
    <t xml:space="preserve">Naruto Shippuden: Ultimate Ninja Storm 4</t>
  </si>
  <si>
    <t xml:space="preserve">MechAssault</t>
  </si>
  <si>
    <t xml:space="preserve">EA Sports Active: More Workouts</t>
  </si>
  <si>
    <t xml:space="preserve">Derby Stallion 99</t>
  </si>
  <si>
    <t xml:space="preserve">Watch Dogs 2</t>
  </si>
  <si>
    <t xml:space="preserve">Tom Clancy's Rainbow Six 3: Black Arrow</t>
  </si>
  <si>
    <t xml:space="preserve">Alien: Isolation</t>
  </si>
  <si>
    <t xml:space="preserve">Jampack Winter '98</t>
  </si>
  <si>
    <t xml:space="preserve">Fantasy Life</t>
  </si>
  <si>
    <t xml:space="preserve">Pokémon Mystery Dungeon: Red Rescue Team (US weekly sales)</t>
  </si>
  <si>
    <t xml:space="preserve">The Legend of Zelda: Tri Force Heroes</t>
  </si>
  <si>
    <t xml:space="preserve">Moon Patrol</t>
  </si>
  <si>
    <t xml:space="preserve">Supercar Street Challenge</t>
  </si>
  <si>
    <t xml:space="preserve">Pilotwings 64</t>
  </si>
  <si>
    <t xml:space="preserve">Rabbids Go Home</t>
  </si>
  <si>
    <t xml:space="preserve">ModNation Racers</t>
  </si>
  <si>
    <t xml:space="preserve">SOCOM: U.S. Navy SEALs Fireteam Bravo</t>
  </si>
  <si>
    <t xml:space="preserve">Rocksmith</t>
  </si>
  <si>
    <t xml:space="preserve">Worldwide Soccer Manager 2008</t>
  </si>
  <si>
    <t xml:space="preserve">Russel</t>
  </si>
  <si>
    <t xml:space="preserve">Yakuza 3</t>
  </si>
  <si>
    <t xml:space="preserve">Persona 4: Golden</t>
  </si>
  <si>
    <t xml:space="preserve">Atlus</t>
  </si>
  <si>
    <t xml:space="preserve">Crackdown 2</t>
  </si>
  <si>
    <t xml:space="preserve">Dragon Age II</t>
  </si>
  <si>
    <t xml:space="preserve">Counter-Strike</t>
  </si>
  <si>
    <t xml:space="preserve">Transformers: The Game (XBox 360, PS2, PS3, Wii &amp; PC Versions)</t>
  </si>
  <si>
    <t xml:space="preserve">Guitar Hero Encore: Rocks The 80s</t>
  </si>
  <si>
    <t xml:space="preserve">Fight Night Champion</t>
  </si>
  <si>
    <t xml:space="preserve">Tom Clancy's Splinter Cell: Chaos Theory</t>
  </si>
  <si>
    <t xml:space="preserve">NBA Jam Tournament Edition</t>
  </si>
  <si>
    <t xml:space="preserve">Donkey Kong Jr.</t>
  </si>
  <si>
    <t xml:space="preserve">Arc the Lad</t>
  </si>
  <si>
    <t xml:space="preserve">Legend of Mana</t>
  </si>
  <si>
    <t xml:space="preserve">Pikmin 3</t>
  </si>
  <si>
    <t xml:space="preserve">Dragon Ball: XenoVerse</t>
  </si>
  <si>
    <t xml:space="preserve">Lumines: Puzzle Fusion</t>
  </si>
  <si>
    <t xml:space="preserve">Megamania</t>
  </si>
  <si>
    <t xml:space="preserve">Jungle Hunt</t>
  </si>
  <si>
    <t xml:space="preserve">Castlevania: Lords of Shadow</t>
  </si>
  <si>
    <t xml:space="preserve">Triple Play 98</t>
  </si>
  <si>
    <t xml:space="preserve">Plants vs. Zombies</t>
  </si>
  <si>
    <t xml:space="preserve">Mastertronic</t>
  </si>
  <si>
    <t xml:space="preserve">Lode Runner</t>
  </si>
  <si>
    <t xml:space="preserve">The Final Fantasy Legend</t>
  </si>
  <si>
    <t xml:space="preserve">Famicom Jump: Eiyuu Retsuden</t>
  </si>
  <si>
    <t xml:space="preserve">F-Zero X</t>
  </si>
  <si>
    <t xml:space="preserve">Popeye</t>
  </si>
  <si>
    <t xml:space="preserve">Yu-Gi-Oh! Duel Monsters II: Dark Duel Stories</t>
  </si>
  <si>
    <t xml:space="preserve">Omerta: City of Gangsters</t>
  </si>
  <si>
    <t xml:space="preserve">SingStar Legends</t>
  </si>
  <si>
    <t xml:space="preserve">SingStar Rocks!</t>
  </si>
  <si>
    <t xml:space="preserve">Tales of Symphonia</t>
  </si>
  <si>
    <t xml:space="preserve">GRID</t>
  </si>
  <si>
    <t xml:space="preserve">Star Ocean: The Second Story</t>
  </si>
  <si>
    <t xml:space="preserve">Petz Dogz 2</t>
  </si>
  <si>
    <t xml:space="preserve">NCAA Football 14</t>
  </si>
  <si>
    <t xml:space="preserve">Yakuza 2</t>
  </si>
  <si>
    <t xml:space="preserve">Dragon Ball Z: The Legacy of Goku II</t>
  </si>
  <si>
    <t xml:space="preserve">NERF N-Strike</t>
  </si>
  <si>
    <t xml:space="preserve">NFL 2K1</t>
  </si>
  <si>
    <t xml:space="preserve">BeatMania</t>
  </si>
  <si>
    <t xml:space="preserve">Untold Legends: Brotherhood of the Blade</t>
  </si>
  <si>
    <t xml:space="preserve">Project CARS</t>
  </si>
  <si>
    <t xml:space="preserve">Slightly Mad Studios</t>
  </si>
  <si>
    <t xml:space="preserve">Sonic and the Black Knight</t>
  </si>
  <si>
    <t xml:space="preserve">The Godfather</t>
  </si>
  <si>
    <t xml:space="preserve">Sonic Free Riders</t>
  </si>
  <si>
    <t xml:space="preserve">Star Wars: Bounty Hunter</t>
  </si>
  <si>
    <t xml:space="preserve">Densha De Go!</t>
  </si>
  <si>
    <t xml:space="preserve">Taito</t>
  </si>
  <si>
    <t xml:space="preserve">WWE SmackDown vs. Raw 2011</t>
  </si>
  <si>
    <t xml:space="preserve">NCAA Football 13</t>
  </si>
  <si>
    <t xml:space="preserve">Skate 2</t>
  </si>
  <si>
    <t xml:space="preserve">NFL Blitz 2000</t>
  </si>
  <si>
    <t xml:space="preserve">NASCAR Thunder 2004</t>
  </si>
  <si>
    <t xml:space="preserve">Imagine: Babysitters</t>
  </si>
  <si>
    <t xml:space="preserve">Namco Museum Battle Collection</t>
  </si>
  <si>
    <t xml:space="preserve">Fisherman's Bass Club</t>
  </si>
  <si>
    <t xml:space="preserve">Agetec</t>
  </si>
  <si>
    <t xml:space="preserve">Empire: Total War</t>
  </si>
  <si>
    <t xml:space="preserve">Virtua Fighter 5</t>
  </si>
  <si>
    <t xml:space="preserve">Dante's Inferno</t>
  </si>
  <si>
    <t xml:space="preserve">Joust</t>
  </si>
  <si>
    <t xml:space="preserve">Forza Horizon 3</t>
  </si>
  <si>
    <t xml:space="preserve">Disney Infinity 2.0: Marvel Super Heroes</t>
  </si>
  <si>
    <t xml:space="preserve">Ready 2 Rumble Boxing</t>
  </si>
  <si>
    <t xml:space="preserve">Dragon Ball Z: Taiketsu</t>
  </si>
  <si>
    <t xml:space="preserve">Disney's Lilo &amp; Stitch</t>
  </si>
  <si>
    <t xml:space="preserve">Star Fox: Assault</t>
  </si>
  <si>
    <t xml:space="preserve">Plants vs. Zombies: Garden Warfare</t>
  </si>
  <si>
    <t xml:space="preserve">Doko Demo Issyo</t>
  </si>
  <si>
    <t xml:space="preserve">Imagine: Fashion Designer New York</t>
  </si>
  <si>
    <t xml:space="preserve">Prince of Persia</t>
  </si>
  <si>
    <t xml:space="preserve">Championship Manager 99/00</t>
  </si>
  <si>
    <t xml:space="preserve">Virtua Fighter</t>
  </si>
  <si>
    <t xml:space="preserve">The Biggest Loser</t>
  </si>
  <si>
    <t xml:space="preserve">NHL 99</t>
  </si>
  <si>
    <t xml:space="preserve">SoulCalibur III</t>
  </si>
  <si>
    <t xml:space="preserve">Tiger Woods PGA Tour 10</t>
  </si>
  <si>
    <t xml:space="preserve">MySims Agents</t>
  </si>
  <si>
    <t xml:space="preserve">Ridge Racer Revolution</t>
  </si>
  <si>
    <t xml:space="preserve">World Tour Soccer</t>
  </si>
  <si>
    <t xml:space="preserve">Naruto: Ultimate Ninja Storm</t>
  </si>
  <si>
    <t xml:space="preserve">Lightning Returns: Final Fantasy XIII</t>
  </si>
  <si>
    <t xml:space="preserve">Hot Wheels Turbo Racing</t>
  </si>
  <si>
    <t xml:space="preserve">NCAA Football 99</t>
  </si>
  <si>
    <t xml:space="preserve">Mortal Kombat: Armageddon</t>
  </si>
  <si>
    <t xml:space="preserve">Freekstyle</t>
  </si>
  <si>
    <t xml:space="preserve">Spore Creatures</t>
  </si>
  <si>
    <t xml:space="preserve">Simple 1500 Series Vol. 1: The Mahjong</t>
  </si>
  <si>
    <t xml:space="preserve">DJ Hero</t>
  </si>
  <si>
    <t xml:space="preserve">Bully: Scholarship Edition</t>
  </si>
  <si>
    <t xml:space="preserve">NBA Street V3</t>
  </si>
  <si>
    <t xml:space="preserve">Worms Armageddon</t>
  </si>
  <si>
    <t xml:space="preserve">Microprose</t>
  </si>
  <si>
    <t xml:space="preserve">Hulk</t>
  </si>
  <si>
    <t xml:space="preserve">NFL Quarterback Club 98</t>
  </si>
  <si>
    <t xml:space="preserve">Aliens vs Predator</t>
  </si>
  <si>
    <t xml:space="preserve">Diablo II: Lord of Destruction</t>
  </si>
  <si>
    <t xml:space="preserve">Endless Ocean</t>
  </si>
  <si>
    <t xml:space="preserve">Seek and Destroy</t>
  </si>
  <si>
    <t xml:space="preserve">Play It</t>
  </si>
  <si>
    <t xml:space="preserve">Darksiders</t>
  </si>
  <si>
    <t xml:space="preserve">Mercenaries 2: World in Flames</t>
  </si>
  <si>
    <t xml:space="preserve">Warhawk</t>
  </si>
  <si>
    <t xml:space="preserve">DiRT 3</t>
  </si>
  <si>
    <t xml:space="preserve">DiRT</t>
  </si>
  <si>
    <t xml:space="preserve">Cosmic Ark</t>
  </si>
  <si>
    <t xml:space="preserve">Resident Evil: The Darkside Chronicles</t>
  </si>
  <si>
    <t xml:space="preserve">SOCOM: U.S. Navy SEALs Fireteam Bravo 2</t>
  </si>
  <si>
    <t xml:space="preserve">Defender</t>
  </si>
  <si>
    <t xml:space="preserve">Dora the Explorer: Dora Saves the Mermaids</t>
  </si>
  <si>
    <t xml:space="preserve">Arc the Lad II</t>
  </si>
  <si>
    <t xml:space="preserve">Tag Team Match M.U.S.C.L.E.</t>
  </si>
  <si>
    <t xml:space="preserve">Derby Stallion 96</t>
  </si>
  <si>
    <t xml:space="preserve">Adventure Island</t>
  </si>
  <si>
    <t xml:space="preserve">NBA 2K3</t>
  </si>
  <si>
    <t xml:space="preserve">Dave Mirra Freestyle BMX</t>
  </si>
  <si>
    <t xml:space="preserve">EA Sports UFC</t>
  </si>
  <si>
    <t xml:space="preserve">Forza Motorsport</t>
  </si>
  <si>
    <t xml:space="preserve">Virtua Tennis 3</t>
  </si>
  <si>
    <t xml:space="preserve">Monster Rancher 2</t>
  </si>
  <si>
    <t xml:space="preserve">MVP Baseball 2003</t>
  </si>
  <si>
    <t xml:space="preserve">Imagine: Animal Doctor</t>
  </si>
  <si>
    <t xml:space="preserve">Legacy of Kain: Soul Reaver</t>
  </si>
  <si>
    <t xml:space="preserve">Tales of Destiny</t>
  </si>
  <si>
    <t xml:space="preserve">Sleeping Dogs</t>
  </si>
  <si>
    <t xml:space="preserve">ATV: Quad Power Racing</t>
  </si>
  <si>
    <t xml:space="preserve">Mega Man X4</t>
  </si>
  <si>
    <t xml:space="preserve">Naruto: Clash of Ninja 2</t>
  </si>
  <si>
    <t xml:space="preserve">Dance Dance Revolution SuperNOVA</t>
  </si>
  <si>
    <t xml:space="preserve">Bomberman 64</t>
  </si>
  <si>
    <t xml:space="preserve">Jeremy McGrath Supercross 98</t>
  </si>
  <si>
    <t xml:space="preserve">F-Zero: Maximum Velocity</t>
  </si>
  <si>
    <t xml:space="preserve">F1 2012</t>
  </si>
  <si>
    <t xml:space="preserve">Brink</t>
  </si>
  <si>
    <t xml:space="preserve">MX vs. ATV Unleashed</t>
  </si>
  <si>
    <t xml:space="preserve">WipEout Pure</t>
  </si>
  <si>
    <t xml:space="preserve">UFC Undisputed 3</t>
  </si>
  <si>
    <t xml:space="preserve">Tom Clancy's Ghost Recon Advanced Warfighter 2</t>
  </si>
  <si>
    <t xml:space="preserve">Super Princess Peach</t>
  </si>
  <si>
    <t xml:space="preserve">Guinness World Records: The Videogame</t>
  </si>
  <si>
    <t xml:space="preserve">NCAA March Madness 2004</t>
  </si>
  <si>
    <t xml:space="preserve">Donkey Kong Land III</t>
  </si>
  <si>
    <t xml:space="preserve">Bomberman</t>
  </si>
  <si>
    <t xml:space="preserve">The Legend of Zelda: Twilight Princess HD</t>
  </si>
  <si>
    <t xml:space="preserve">Street Fighter Alpha 3</t>
  </si>
  <si>
    <t xml:space="preserve">Junior Brain Trainer</t>
  </si>
  <si>
    <t xml:space="preserve">GSP</t>
  </si>
  <si>
    <t xml:space="preserve">MotorStorm: Arctic Edge</t>
  </si>
  <si>
    <t xml:space="preserve">ZhuZhu Pets</t>
  </si>
  <si>
    <t xml:space="preserve">Tiger Woods PGA Tour 08</t>
  </si>
  <si>
    <t xml:space="preserve">Final Fight 2</t>
  </si>
  <si>
    <t xml:space="preserve">The Lost World: Jurassic Park</t>
  </si>
  <si>
    <t xml:space="preserve">Disney Universe</t>
  </si>
  <si>
    <t xml:space="preserve">Dance on Broadway</t>
  </si>
  <si>
    <t xml:space="preserve">Petz: Catz 2</t>
  </si>
  <si>
    <t xml:space="preserve">Bulletstorm</t>
  </si>
  <si>
    <t xml:space="preserve">Harry Potter and the Prisoner of Azkaban</t>
  </si>
  <si>
    <t xml:space="preserve">Pokemon Conquest</t>
  </si>
  <si>
    <t xml:space="preserve">Pong: The Next Level</t>
  </si>
  <si>
    <t xml:space="preserve">Naruto: Clash of Ninja Revolution</t>
  </si>
  <si>
    <t xml:space="preserve">Tomy Corporation</t>
  </si>
  <si>
    <t xml:space="preserve">Disney Fairies: Tinker Bell and the Lost Treasure</t>
  </si>
  <si>
    <t xml:space="preserve">Ace Combat 6: Fires of Liberation</t>
  </si>
  <si>
    <t xml:space="preserve">Championship Manager 3</t>
  </si>
  <si>
    <t xml:space="preserve">Ninja Gaiden II</t>
  </si>
  <si>
    <t xml:space="preserve">Rayman Legends</t>
  </si>
  <si>
    <t xml:space="preserve">Oshare Majo Love and Berry: DS Collection</t>
  </si>
  <si>
    <t xml:space="preserve">Monster Rancher</t>
  </si>
  <si>
    <t xml:space="preserve">ZombiU</t>
  </si>
  <si>
    <t xml:space="preserve">Pokken Tournament</t>
  </si>
  <si>
    <t xml:space="preserve">Ford Racing 2</t>
  </si>
  <si>
    <t xml:space="preserve">Breath of Fire III</t>
  </si>
  <si>
    <t xml:space="preserve">NERF N-Strike Elite</t>
  </si>
  <si>
    <t xml:space="preserve">God of War: Ghost of Sparta</t>
  </si>
  <si>
    <t xml:space="preserve">Dead or Alive 2</t>
  </si>
  <si>
    <t xml:space="preserve">1942</t>
  </si>
  <si>
    <t xml:space="preserve">Game &amp; Watch Gallery</t>
  </si>
  <si>
    <t xml:space="preserve">Excitebike 64</t>
  </si>
  <si>
    <t xml:space="preserve">NES Open Tournament Golf</t>
  </si>
  <si>
    <t xml:space="preserve">Jissen Pachi-Slot Hisshouhou: Hokuto no Ken</t>
  </si>
  <si>
    <t xml:space="preserve">Sammy Corporation</t>
  </si>
  <si>
    <t xml:space="preserve">Winning Eleven: Pro Evolution Soccer 2007 (All Region sales)</t>
  </si>
  <si>
    <t xml:space="preserve">Road &amp; Track Presents: The Need for Speed</t>
  </si>
  <si>
    <t xml:space="preserve">NFL GameDay 2001</t>
  </si>
  <si>
    <t xml:space="preserve">NBA Live 97</t>
  </si>
  <si>
    <t xml:space="preserve">Dynasty Warriors 3: Xtreme Legends</t>
  </si>
  <si>
    <t xml:space="preserve">Rayman Origins</t>
  </si>
  <si>
    <t xml:space="preserve">Jampack Winter 2000</t>
  </si>
  <si>
    <t xml:space="preserve">NFL Fever 2002</t>
  </si>
  <si>
    <t xml:space="preserve">NCAA Football 12</t>
  </si>
  <si>
    <t xml:space="preserve">Kirby: Mass Attack</t>
  </si>
  <si>
    <t xml:space="preserve">Haze</t>
  </si>
  <si>
    <t xml:space="preserve">Oddworld: Abe's Exoddus</t>
  </si>
  <si>
    <t xml:space="preserve">The Bouncer</t>
  </si>
  <si>
    <t xml:space="preserve">DiRT 2</t>
  </si>
  <si>
    <t xml:space="preserve">Shadow The Hedgehog</t>
  </si>
  <si>
    <t xml:space="preserve">EyePet</t>
  </si>
  <si>
    <t xml:space="preserve">Apollo Justice: Ace Attorney</t>
  </si>
  <si>
    <t xml:space="preserve">Ace Combat X: Skies of Deception</t>
  </si>
  <si>
    <t xml:space="preserve">Cars: Race-O-Rama</t>
  </si>
  <si>
    <t xml:space="preserve">Puzzler Collection</t>
  </si>
  <si>
    <t xml:space="preserve">Midnight Club: LA Remix</t>
  </si>
  <si>
    <t xml:space="preserve">Littlest Pet Shop: Winter</t>
  </si>
  <si>
    <t xml:space="preserve">Final Fantasy Type-0</t>
  </si>
  <si>
    <t xml:space="preserve">Tales of Graces f</t>
  </si>
  <si>
    <t xml:space="preserve">Mario Party Advance</t>
  </si>
  <si>
    <t xml:space="preserve">Tetris 2</t>
  </si>
  <si>
    <t xml:space="preserve">Zoo Tycoon DS</t>
  </si>
  <si>
    <t xml:space="preserve">Air-Sea Battle</t>
  </si>
  <si>
    <t xml:space="preserve">Dead Space 3</t>
  </si>
  <si>
    <t xml:space="preserve">Suikoden III</t>
  </si>
  <si>
    <t xml:space="preserve">Rocksmith 2014</t>
  </si>
  <si>
    <t xml:space="preserve">Tom Clancy's Splinter Cell: Blacklist</t>
  </si>
  <si>
    <t xml:space="preserve">NBA 2K10</t>
  </si>
  <si>
    <t xml:space="preserve">Fire Emblem</t>
  </si>
  <si>
    <t xml:space="preserve">Brutal Legend</t>
  </si>
  <si>
    <t xml:space="preserve">Tamagotchi Connection: Corner Shop 2</t>
  </si>
  <si>
    <t xml:space="preserve">NHL 2004</t>
  </si>
  <si>
    <t xml:space="preserve">Disney Tangled</t>
  </si>
  <si>
    <t xml:space="preserve">Band Hero</t>
  </si>
  <si>
    <t xml:space="preserve">Romancing SaGa</t>
  </si>
  <si>
    <t xml:space="preserve">Donkey Kong Junior</t>
  </si>
  <si>
    <t xml:space="preserve">Medal of Honor: Underground</t>
  </si>
  <si>
    <t xml:space="preserve">Dark Cloud 2</t>
  </si>
  <si>
    <t xml:space="preserve">Evolve</t>
  </si>
  <si>
    <t xml:space="preserve">Dragon Quest X</t>
  </si>
  <si>
    <t xml:space="preserve">Jampack Summer '99</t>
  </si>
  <si>
    <t xml:space="preserve">Dance Dance Revolution 2nd ReMIX</t>
  </si>
  <si>
    <t xml:space="preserve">Star Soldier</t>
  </si>
  <si>
    <t xml:space="preserve">NHL 2001</t>
  </si>
  <si>
    <t xml:space="preserve">Farming Simulator 2013</t>
  </si>
  <si>
    <t xml:space="preserve">Guitar Hero: Warriors of Rock</t>
  </si>
  <si>
    <t xml:space="preserve">de Blob</t>
  </si>
  <si>
    <t xml:space="preserve">Dragon Quest Monsters: Terry's Wonderland 3D</t>
  </si>
  <si>
    <t xml:space="preserve">Shinobi</t>
  </si>
  <si>
    <t xml:space="preserve">The Witcher 2: Assassins of Kings</t>
  </si>
  <si>
    <t xml:space="preserve">Sniper Elite V2</t>
  </si>
  <si>
    <t xml:space="preserve">Gangs of London</t>
  </si>
  <si>
    <t xml:space="preserve">Mario Tennis Open</t>
  </si>
  <si>
    <t xml:space="preserve">PilotWings Resort</t>
  </si>
  <si>
    <t xml:space="preserve">World Championship Poker</t>
  </si>
  <si>
    <t xml:space="preserve">My Weight Loss Coach</t>
  </si>
  <si>
    <t xml:space="preserve">PlayStation All-Stars Battle Royale</t>
  </si>
  <si>
    <t xml:space="preserve">Scooby-Doo! First Frights</t>
  </si>
  <si>
    <t xml:space="preserve">Epic Mickey 2: The Power of Two</t>
  </si>
  <si>
    <t xml:space="preserve">Mega Man Star Force Dragon / Leo / Pegasus</t>
  </si>
  <si>
    <t xml:space="preserve">Pro Evolution Soccer 2014</t>
  </si>
  <si>
    <t xml:space="preserve">Yakuza 4</t>
  </si>
  <si>
    <t xml:space="preserve">Wild ARMs</t>
  </si>
  <si>
    <t xml:space="preserve">Kessen</t>
  </si>
  <si>
    <t xml:space="preserve">Driver: San Francisco</t>
  </si>
  <si>
    <t xml:space="preserve">Yu-Gi-Oh! Worldwide Edition: Stairway to the Destined Duel</t>
  </si>
  <si>
    <t xml:space="preserve">NCAA Football 2000</t>
  </si>
  <si>
    <t xml:space="preserve">Ben 10: Alien Force</t>
  </si>
  <si>
    <t xml:space="preserve">Koch Media</t>
  </si>
  <si>
    <t xml:space="preserve">Army of Two: The 40th Day</t>
  </si>
  <si>
    <t xml:space="preserve">Just Dance 2016</t>
  </si>
  <si>
    <t xml:space="preserve">Skylanders: Trap Team</t>
  </si>
  <si>
    <t xml:space="preserve">Lost Planet 2</t>
  </si>
  <si>
    <t xml:space="preserve">Killzone</t>
  </si>
  <si>
    <t xml:space="preserve">Colin McRae Rally 04</t>
  </si>
  <si>
    <t xml:space="preserve">Club Penguin: Game Day!</t>
  </si>
  <si>
    <t xml:space="preserve">Star Fox 64 3D</t>
  </si>
  <si>
    <t xml:space="preserve">Midway Presents Arcade's Greatest Hits: The Atari Collection 1</t>
  </si>
  <si>
    <t xml:space="preserve">Castlevania: Lament of Innocence</t>
  </si>
  <si>
    <t xml:space="preserve">Destroy All Humans!</t>
  </si>
  <si>
    <t xml:space="preserve">SaGa Frontier 2</t>
  </si>
  <si>
    <t xml:space="preserve">Phantasy Star Portable</t>
  </si>
  <si>
    <t xml:space="preserve">NCAA Football 10</t>
  </si>
  <si>
    <t xml:space="preserve">Tony Hawk: RIDE</t>
  </si>
  <si>
    <t xml:space="preserve">MLB 2000</t>
  </si>
  <si>
    <t xml:space="preserve">Bully</t>
  </si>
  <si>
    <t xml:space="preserve">Hot Shots Golf Fore!</t>
  </si>
  <si>
    <t xml:space="preserve">MLB 06: The Show</t>
  </si>
  <si>
    <t xml:space="preserve">NHL 2003</t>
  </si>
  <si>
    <t xml:space="preserve">Naruto Shippuden: Ultimate Ninja Storm 3</t>
  </si>
  <si>
    <t xml:space="preserve">EA Sports UFC 2</t>
  </si>
  <si>
    <t xml:space="preserve">Bentley's Hackpack</t>
  </si>
  <si>
    <t xml:space="preserve">White Knight Chronicles: International Edition</t>
  </si>
  <si>
    <t xml:space="preserve">Crash City Mayhem</t>
  </si>
  <si>
    <t xml:space="preserve">Kirby: Planet Robobot</t>
  </si>
  <si>
    <t xml:space="preserve">Castlevania II: Simon's Quest</t>
  </si>
  <si>
    <t xml:space="preserve">Mega Man 4</t>
  </si>
  <si>
    <t xml:space="preserve">Guitar Hero: Metallica</t>
  </si>
  <si>
    <t xml:space="preserve">MLB 07: The Show</t>
  </si>
  <si>
    <t xml:space="preserve">Build-A-Bear Workshop</t>
  </si>
  <si>
    <t xml:space="preserve">Game Factory</t>
  </si>
  <si>
    <t xml:space="preserve">Kingdom Hearts Re:coded</t>
  </si>
  <si>
    <t xml:space="preserve">Operation Flashpoint: Dragon Rising</t>
  </si>
  <si>
    <t xml:space="preserve">Inazuma Eleven 3</t>
  </si>
  <si>
    <t xml:space="preserve">Lego Batman 3: Beyond Gotham</t>
  </si>
  <si>
    <t xml:space="preserve">Wipeout: In The Zone</t>
  </si>
  <si>
    <t xml:space="preserve">SnoCross Championship Racing</t>
  </si>
  <si>
    <t xml:space="preserve">Brothers in Arms: Hell's Highway</t>
  </si>
  <si>
    <t xml:space="preserve">Disney Magical World</t>
  </si>
  <si>
    <t xml:space="preserve">Top Gun: Combat Zones</t>
  </si>
  <si>
    <t xml:space="preserve">Titus</t>
  </si>
  <si>
    <t xml:space="preserve">NCAA Football 11</t>
  </si>
  <si>
    <t xml:space="preserve">Monster High: Ghoul Spirit</t>
  </si>
  <si>
    <t xml:space="preserve">Phoenix Wright: Ace Attorney</t>
  </si>
  <si>
    <t xml:space="preserve">MLB 15: The Show</t>
  </si>
  <si>
    <t xml:space="preserve">South Park: The Stick of Truth</t>
  </si>
  <si>
    <t xml:space="preserve">NHL 98</t>
  </si>
  <si>
    <t xml:space="preserve">Space Jam</t>
  </si>
  <si>
    <t xml:space="preserve">Balloon Fight</t>
  </si>
  <si>
    <t xml:space="preserve">MLB 12: The Show</t>
  </si>
  <si>
    <t xml:space="preserve">SpongeBob SquarePants: The Yellow Avenger</t>
  </si>
  <si>
    <t xml:space="preserve">Wii Play: Motion</t>
  </si>
  <si>
    <t xml:space="preserve">Sonic Riders</t>
  </si>
  <si>
    <t xml:space="preserve">Starsky &amp; Hutch</t>
  </si>
  <si>
    <t xml:space="preserve">Tobal No.1</t>
  </si>
  <si>
    <t xml:space="preserve">Blue Dragon</t>
  </si>
  <si>
    <t xml:space="preserve">Buzz! Quiz World</t>
  </si>
  <si>
    <t xml:space="preserve">Harvest Moon 3D: A New Beginning</t>
  </si>
  <si>
    <t xml:space="preserve">Marvelous Entertainment</t>
  </si>
  <si>
    <t xml:space="preserve">Street Hoops</t>
  </si>
  <si>
    <t xml:space="preserve">EA Sports Grand Slam Tennis</t>
  </si>
  <si>
    <t xml:space="preserve">Nickelodeon Fit</t>
  </si>
  <si>
    <t xml:space="preserve">Knockout Kings 2002</t>
  </si>
  <si>
    <t xml:space="preserve">Tom Clancy's EndWar</t>
  </si>
  <si>
    <t xml:space="preserve">Tokyo Xtreme Racer 3</t>
  </si>
  <si>
    <t xml:space="preserve">Genki</t>
  </si>
  <si>
    <t xml:space="preserve">Xenoblade Chronicles</t>
  </si>
  <si>
    <t xml:space="preserve">Glover</t>
  </si>
  <si>
    <t xml:space="preserve">Colin McRae Rally 2.0</t>
  </si>
  <si>
    <t xml:space="preserve">Dynasty Warriors 7</t>
  </si>
  <si>
    <t xml:space="preserve">Sonic Riders: Zero Gravity</t>
  </si>
  <si>
    <t xml:space="preserve">AMF Bowling Pinbusters!</t>
  </si>
  <si>
    <t xml:space="preserve">Super Momotarou Dentetsu III</t>
  </si>
  <si>
    <t xml:space="preserve">Tiger Woods PGA Tour 2002</t>
  </si>
  <si>
    <t xml:space="preserve">Lost Odyssey</t>
  </si>
  <si>
    <t xml:space="preserve">Street Fighter V</t>
  </si>
  <si>
    <t xml:space="preserve">Mini-Yonku Shining Scorpion: Let's &amp; Go!!</t>
  </si>
  <si>
    <t xml:space="preserve">MLB 2005</t>
  </si>
  <si>
    <t xml:space="preserve">Marvel: Ultimate Alliance 2</t>
  </si>
  <si>
    <t xml:space="preserve">Burnout Revenge</t>
  </si>
  <si>
    <t xml:space="preserve">Crysis 3</t>
  </si>
  <si>
    <t xml:space="preserve">Destruction Derby</t>
  </si>
  <si>
    <t xml:space="preserve">LEGO Jurassic World</t>
  </si>
  <si>
    <t xml:space="preserve">Avatar: The Game</t>
  </si>
  <si>
    <t xml:space="preserve">3Xtreme</t>
  </si>
  <si>
    <t xml:space="preserve">Hot Shots Tennis</t>
  </si>
  <si>
    <t xml:space="preserve">MX vs. ATV Reflex</t>
  </si>
  <si>
    <t xml:space="preserve">Spider-Man 3</t>
  </si>
  <si>
    <t xml:space="preserve">Harry Potter: Quidditch World Cup</t>
  </si>
  <si>
    <t xml:space="preserve">Blitz: The League</t>
  </si>
  <si>
    <t xml:space="preserve">The Biggest Loser: Ultimate Workout</t>
  </si>
  <si>
    <t xml:space="preserve">Castlevania: Circle of the Moon</t>
  </si>
  <si>
    <t xml:space="preserve">SOCOM 4: U.S. Navy SEALs</t>
  </si>
  <si>
    <t xml:space="preserve">Tiger Woods PGA Tour 06</t>
  </si>
  <si>
    <t xml:space="preserve">Classic NES Series: The Legend of Zelda</t>
  </si>
  <si>
    <t xml:space="preserve">Fire Emblem: The Sacred Stones</t>
  </si>
  <si>
    <t xml:space="preserve">TouchMaster 2</t>
  </si>
  <si>
    <t xml:space="preserve">Pokemon Card GB2: Here Comes Team GR!</t>
  </si>
  <si>
    <t xml:space="preserve">MLB 16: The Show</t>
  </si>
  <si>
    <t xml:space="preserve">Killzone: Liberation</t>
  </si>
  <si>
    <t xml:space="preserve">Ace Combat 2</t>
  </si>
  <si>
    <t xml:space="preserve">NFL 2K2</t>
  </si>
  <si>
    <t xml:space="preserve">We Ski &amp; Snowboard</t>
  </si>
  <si>
    <t xml:space="preserve">Resistance: Retribution</t>
  </si>
  <si>
    <t xml:space="preserve">Tiger Woods PGA Tour 12: The Masters</t>
  </si>
  <si>
    <t xml:space="preserve">CSI: Hard Evidence</t>
  </si>
  <si>
    <t xml:space="preserve">MLB 2001</t>
  </si>
  <si>
    <t xml:space="preserve">The Jak and Daxter Collection</t>
  </si>
  <si>
    <t xml:space="preserve">FIFA Soccer 09 All-Play</t>
  </si>
  <si>
    <t xml:space="preserve">SingStar Anthems</t>
  </si>
  <si>
    <t xml:space="preserve">Seiken Densetsu 3</t>
  </si>
  <si>
    <t xml:space="preserve">Fossil Fighters</t>
  </si>
  <si>
    <t xml:space="preserve">Buzz! Quiz TV</t>
  </si>
  <si>
    <t xml:space="preserve">Samba De Amigo</t>
  </si>
  <si>
    <t xml:space="preserve">Mega Man 8 Anniversary Collector's Edition</t>
  </si>
  <si>
    <t xml:space="preserve">The Tomb Raider Trilogy</t>
  </si>
  <si>
    <t xml:space="preserve">Call of Juarez: Bound in Blood</t>
  </si>
  <si>
    <t xml:space="preserve">Minecraft: Story Mode</t>
  </si>
  <si>
    <t xml:space="preserve">Mojang</t>
  </si>
  <si>
    <t xml:space="preserve">NBA 2K6</t>
  </si>
  <si>
    <t xml:space="preserve">Dissidia 012: Duodecim Final Fantasy</t>
  </si>
  <si>
    <t xml:space="preserve">Buzz! The Mega Quiz</t>
  </si>
  <si>
    <t xml:space="preserve">Star Wars: Rebel Assault II - The Hidden Empire</t>
  </si>
  <si>
    <t xml:space="preserve">CTO SpA</t>
  </si>
  <si>
    <t xml:space="preserve">Monster 4X4: World Circuit</t>
  </si>
  <si>
    <t xml:space="preserve">Resident Evil: Revelations</t>
  </si>
  <si>
    <t xml:space="preserve">Sonic Chronicles: The Dark Brotherhood</t>
  </si>
  <si>
    <t xml:space="preserve">Rock Band 3</t>
  </si>
  <si>
    <t xml:space="preserve">ESPN NHL 2K5</t>
  </si>
  <si>
    <t xml:space="preserve">Borderlands: The Handsome Collection</t>
  </si>
  <si>
    <t xml:space="preserve">Crimson Skies: High Road to Revenge</t>
  </si>
  <si>
    <t xml:space="preserve">Spec Ops: Ranger Elite</t>
  </si>
  <si>
    <t xml:space="preserve">TalonSoft</t>
  </si>
  <si>
    <t xml:space="preserve">Gex</t>
  </si>
  <si>
    <t xml:space="preserve">Crystal Dynamics</t>
  </si>
  <si>
    <t xml:space="preserve">F1 2009</t>
  </si>
  <si>
    <t xml:space="preserve">Derby Stallion II</t>
  </si>
  <si>
    <t xml:space="preserve">Tom Clancy's Ghost Recon: Island Thunder</t>
  </si>
  <si>
    <t xml:space="preserve">Kingdoms of Amalur: Reckoning</t>
  </si>
  <si>
    <t xml:space="preserve">Metal Gear Ac!d</t>
  </si>
  <si>
    <t xml:space="preserve">Need for Speed: V-Rally</t>
  </si>
  <si>
    <t xml:space="preserve">Monster Strike 3DS</t>
  </si>
  <si>
    <t xml:space="preserve">mixi, Inc</t>
  </si>
  <si>
    <t xml:space="preserve">Kingdom Hearts Re: Chain of Memories</t>
  </si>
  <si>
    <t xml:space="preserve">Phantasy Star Portable 2</t>
  </si>
  <si>
    <t xml:space="preserve">Peppa Pig: The Game</t>
  </si>
  <si>
    <t xml:space="preserve">Pinnacle</t>
  </si>
  <si>
    <t xml:space="preserve">NFL GameDay '97</t>
  </si>
  <si>
    <t xml:space="preserve">LittleBigPlanet Karting</t>
  </si>
  <si>
    <t xml:space="preserve">Tony Hawk's Project 8</t>
  </si>
  <si>
    <t xml:space="preserve">NHL 2000</t>
  </si>
  <si>
    <t xml:space="preserve">Buzz! Master Quiz</t>
  </si>
  <si>
    <t xml:space="preserve">Red Faction: Guerrilla</t>
  </si>
  <si>
    <t xml:space="preserve">Fight Night Round 2</t>
  </si>
  <si>
    <t xml:space="preserve">SCi</t>
  </si>
  <si>
    <t xml:space="preserve">Triple Play 2002</t>
  </si>
  <si>
    <t xml:space="preserve">Cooking Mama: World Kitchen</t>
  </si>
  <si>
    <t xml:space="preserve">Vagrant Story</t>
  </si>
  <si>
    <t xml:space="preserve">Warriors Orochi</t>
  </si>
  <si>
    <t xml:space="preserve">Enduro</t>
  </si>
  <si>
    <t xml:space="preserve">Quelle</t>
  </si>
  <si>
    <t xml:space="preserve">SingStar '90s</t>
  </si>
  <si>
    <t xml:space="preserve">Wizards of Waverly Place</t>
  </si>
  <si>
    <t xml:space="preserve">Ghostbusters: The Video Game</t>
  </si>
  <si>
    <t xml:space="preserve">Beijing 2008</t>
  </si>
  <si>
    <t xml:space="preserve">Guitar Hero Live</t>
  </si>
  <si>
    <t xml:space="preserve">Endless Ocean: Blue World</t>
  </si>
  <si>
    <t xml:space="preserve">Rocky</t>
  </si>
  <si>
    <t xml:space="preserve">Rage Software</t>
  </si>
  <si>
    <t xml:space="preserve">Ford Racing</t>
  </si>
  <si>
    <t xml:space="preserve">Madden Football 64</t>
  </si>
  <si>
    <t xml:space="preserve">MLB 99</t>
  </si>
  <si>
    <t xml:space="preserve">Lemmings</t>
  </si>
  <si>
    <t xml:space="preserve">Dynasty Warriors 4: Xtreme Legends</t>
  </si>
  <si>
    <t xml:space="preserve">Pictionary</t>
  </si>
  <si>
    <t xml:space="preserve">Army Men: Air Attack</t>
  </si>
  <si>
    <t xml:space="preserve">Tomb Raider: Anniversary</t>
  </si>
  <si>
    <t xml:space="preserve">NBA 2K8</t>
  </si>
  <si>
    <t xml:space="preserve">Street Fighter Alpha 2</t>
  </si>
  <si>
    <t xml:space="preserve">Castlevania III: Dracula's Curse</t>
  </si>
  <si>
    <t xml:space="preserve">Rampage World Tour</t>
  </si>
  <si>
    <t xml:space="preserve">Dragon Ball Z: Burst Limit</t>
  </si>
  <si>
    <t xml:space="preserve">Gold's Gym: Dance Workout</t>
  </si>
  <si>
    <t xml:space="preserve">Tekken Tag Tournament 2</t>
  </si>
  <si>
    <t xml:space="preserve">Ninja Gaiden Sigma 2</t>
  </si>
  <si>
    <t xml:space="preserve">NFL GameDay</t>
  </si>
  <si>
    <t xml:space="preserve">Burnout 2: Point of Impact</t>
  </si>
  <si>
    <t xml:space="preserve">Wii Fit U</t>
  </si>
  <si>
    <t xml:space="preserve">Street Fighter EX3</t>
  </si>
  <si>
    <t xml:space="preserve">The Legendary Starfy</t>
  </si>
  <si>
    <t xml:space="preserve">The House of the Dead: Overkill</t>
  </si>
  <si>
    <t xml:space="preserve">Darksiders II</t>
  </si>
  <si>
    <t xml:space="preserve">The Lord of the Rings: War in the North</t>
  </si>
  <si>
    <t xml:space="preserve">Tales of Xillia 2</t>
  </si>
  <si>
    <t xml:space="preserve">Xenoblade Chronicles X</t>
  </si>
  <si>
    <t xml:space="preserve">Petz Dogz Fashion</t>
  </si>
  <si>
    <t xml:space="preserve">ATV Quad Power Racing 2</t>
  </si>
  <si>
    <t xml:space="preserve">Final Fantasy</t>
  </si>
  <si>
    <t xml:space="preserve">Rocket Power: Team Rocket Rescue</t>
  </si>
  <si>
    <t xml:space="preserve">Big Mutha Truckers</t>
  </si>
  <si>
    <t xml:space="preserve">Rogue Galaxy</t>
  </si>
  <si>
    <t xml:space="preserve">ESPN College Hoops 2K5</t>
  </si>
  <si>
    <t xml:space="preserve">Harry Potter and the Order of the Phoenix</t>
  </si>
  <si>
    <t xml:space="preserve">Metroid: Zero Mission</t>
  </si>
  <si>
    <t xml:space="preserve">Burnout Legends</t>
  </si>
  <si>
    <t xml:space="preserve">Q*bert</t>
  </si>
  <si>
    <t xml:space="preserve">Blazing Angels: Squadrons of WWII</t>
  </si>
  <si>
    <t xml:space="preserve">Madden NFL 09 All-Play</t>
  </si>
  <si>
    <t xml:space="preserve">Ace Combat 3: Electrosphere</t>
  </si>
  <si>
    <t xml:space="preserve">Dynasty Warriors 2</t>
  </si>
  <si>
    <t xml:space="preserve">Time Crisis 4</t>
  </si>
  <si>
    <t xml:space="preserve">Duke Nukem Forever</t>
  </si>
  <si>
    <t xml:space="preserve">Lizzie McGuire 2: Lizzie Diaries</t>
  </si>
  <si>
    <t xml:space="preserve">FIFA Soccer World Championship</t>
  </si>
  <si>
    <t xml:space="preserve">Brute Force</t>
  </si>
  <si>
    <t xml:space="preserve">Tiger Woods PGA Tour 11</t>
  </si>
  <si>
    <t xml:space="preserve">Yu-Gi-Oh! Dark Duel Stories</t>
  </si>
  <si>
    <t xml:space="preserve">The Game of Life</t>
  </si>
  <si>
    <t xml:space="preserve">Mega Man Legends</t>
  </si>
  <si>
    <t xml:space="preserve">Sly 3: Honor Among Thieves</t>
  </si>
  <si>
    <t xml:space="preserve">MLB SlugFest 20-03</t>
  </si>
  <si>
    <t xml:space="preserve">Need for Speed: Nitro</t>
  </si>
  <si>
    <t xml:space="preserve">Street Fighter X Tekken</t>
  </si>
  <si>
    <t xml:space="preserve">MediEvil</t>
  </si>
  <si>
    <t xml:space="preserve">Casper</t>
  </si>
  <si>
    <t xml:space="preserve">Interplay</t>
  </si>
  <si>
    <t xml:space="preserve">Sid Meier's Civilization Revolution</t>
  </si>
  <si>
    <t xml:space="preserve">Tales of the Abyss</t>
  </si>
  <si>
    <t xml:space="preserve">God of War Saga</t>
  </si>
  <si>
    <t xml:space="preserve">DJ Hero 2</t>
  </si>
  <si>
    <t xml:space="preserve">Harvest Moon: Tree of Tranquility</t>
  </si>
  <si>
    <t xml:space="preserve">Tony Hawk's Underground 2 Remix</t>
  </si>
  <si>
    <t xml:space="preserve">Killer Instinct Gold</t>
  </si>
  <si>
    <t xml:space="preserve">Clu Clu Land</t>
  </si>
  <si>
    <t xml:space="preserve">Karaoke Revolution Glee</t>
  </si>
  <si>
    <t xml:space="preserve">I Spy: Fun House</t>
  </si>
  <si>
    <t xml:space="preserve">Scholastic Inc.</t>
  </si>
  <si>
    <t xml:space="preserve">Amped: Freestyle Snowboarding</t>
  </si>
  <si>
    <t xml:space="preserve">The Price is Right</t>
  </si>
  <si>
    <t xml:space="preserve">Custer's Revenge</t>
  </si>
  <si>
    <t xml:space="preserve">Mystique</t>
  </si>
  <si>
    <t xml:space="preserve">Stranglehold</t>
  </si>
  <si>
    <t xml:space="preserve">Rocket Power: Beach Bandits</t>
  </si>
  <si>
    <t xml:space="preserve">Shin Megami Tensei: Persona 4</t>
  </si>
  <si>
    <t xml:space="preserve">Devil May Cry HD Collection</t>
  </si>
  <si>
    <t xml:space="preserve">Thief (2014)</t>
  </si>
  <si>
    <t xml:space="preserve">Ready 2 Rumble Boxing: Round 2</t>
  </si>
  <si>
    <t xml:space="preserve">Dance Central 3</t>
  </si>
  <si>
    <t xml:space="preserve">Kamaitachi no Yoru</t>
  </si>
  <si>
    <t xml:space="preserve">ChunSoft</t>
  </si>
  <si>
    <t xml:space="preserve">Imagine: Rock Star</t>
  </si>
  <si>
    <t xml:space="preserve">Tales of Destiny II</t>
  </si>
  <si>
    <t xml:space="preserve">Super Bomberman 2</t>
  </si>
  <si>
    <t xml:space="preserve">NASCAR 2001</t>
  </si>
  <si>
    <t xml:space="preserve">Twisted Metal (2012)</t>
  </si>
  <si>
    <t xml:space="preserve">The Legend of Zelda: Four Swords Adventures</t>
  </si>
  <si>
    <t xml:space="preserve">Jikkyou Powerful Pro Yakyuu '99 Kaimakuban</t>
  </si>
  <si>
    <t xml:space="preserve">MediEvil: Resurrection</t>
  </si>
  <si>
    <t xml:space="preserve">Valkyrie Profile</t>
  </si>
  <si>
    <t xml:space="preserve">Shaun White Snowboarding</t>
  </si>
  <si>
    <t xml:space="preserve">Patapon</t>
  </si>
  <si>
    <t xml:space="preserve">Mega Man</t>
  </si>
  <si>
    <t xml:space="preserve">Army Men: Sarge's Heroes</t>
  </si>
  <si>
    <t xml:space="preserve">EarthBound</t>
  </si>
  <si>
    <t xml:space="preserve">The Next Tetris</t>
  </si>
  <si>
    <t xml:space="preserve">Battle of Giants: Dinosaurs</t>
  </si>
  <si>
    <t xml:space="preserve">World Soccer Jikkyou Winning Eleven 3: World Cup France '98</t>
  </si>
  <si>
    <t xml:space="preserve">Final Fantasy XI: Wings of the Goddess</t>
  </si>
  <si>
    <t xml:space="preserve">Dragon Ball: Raging Blast 2</t>
  </si>
  <si>
    <t xml:space="preserve">SingStar Vol. 2</t>
  </si>
  <si>
    <t xml:space="preserve">Yakuza</t>
  </si>
  <si>
    <t xml:space="preserve">Disney's The Little Mermaid: Ariel's Undersea Adventure</t>
  </si>
  <si>
    <t xml:space="preserve">Star Wars Rogue Squadron III: Rebel Strike</t>
  </si>
  <si>
    <t xml:space="preserve">Moto Racer</t>
  </si>
  <si>
    <t xml:space="preserve">Hitman: Contracts</t>
  </si>
  <si>
    <t xml:space="preserve">Professor Layton vs Phoenix Wright: Ace Attorney</t>
  </si>
  <si>
    <t xml:space="preserve">Final Fantasy Anthology</t>
  </si>
  <si>
    <t xml:space="preserve">Deca Sports 2</t>
  </si>
  <si>
    <t xml:space="preserve">Killzone: Mercenary</t>
  </si>
  <si>
    <t xml:space="preserve">Super Robot Taisen α</t>
  </si>
  <si>
    <t xml:space="preserve">Hasbro Family Game Night 3</t>
  </si>
  <si>
    <t xml:space="preserve">Tales of Destiny 2</t>
  </si>
  <si>
    <t xml:space="preserve">Capcom's Soccer Shootout</t>
  </si>
  <si>
    <t xml:space="preserve">Alien</t>
  </si>
  <si>
    <t xml:space="preserve">20th Century Fox Video Games</t>
  </si>
  <si>
    <t xml:space="preserve">Dragon Ball Z: Budokai Tenkaichi 2</t>
  </si>
  <si>
    <t xml:space="preserve">Star Wars The Clone Wars: Republic Heroes</t>
  </si>
  <si>
    <t xml:space="preserve">Harvest Moon: A Wonderful Life</t>
  </si>
  <si>
    <t xml:space="preserve">All Star Cheer Squad</t>
  </si>
  <si>
    <t xml:space="preserve">Momotarou Dentetsu 7</t>
  </si>
  <si>
    <t xml:space="preserve">Hudson Entertainment</t>
  </si>
  <si>
    <t xml:space="preserve">DmC: Devil May Cry</t>
  </si>
  <si>
    <t xml:space="preserve">Motocross Mania</t>
  </si>
  <si>
    <t xml:space="preserve">EA Sports Active NFL Training Camp</t>
  </si>
  <si>
    <t xml:space="preserve">[Prototype 2]</t>
  </si>
  <si>
    <t xml:space="preserve">Mega Man 5</t>
  </si>
  <si>
    <t xml:space="preserve">Dance Dance Revolution SuperNOVA 2</t>
  </si>
  <si>
    <t xml:space="preserve">Armored Core 2</t>
  </si>
  <si>
    <t xml:space="preserve">The Godfather II</t>
  </si>
  <si>
    <t xml:space="preserve">Pro Evolution Soccer 2016</t>
  </si>
  <si>
    <t xml:space="preserve">The Amazing Spider-Man (Console Version)</t>
  </si>
  <si>
    <t xml:space="preserve">Major League Baseball Featuring Ken Griffey Jr</t>
  </si>
  <si>
    <t xml:space="preserve">Rare Replay</t>
  </si>
  <si>
    <t xml:space="preserve">NCAA Football 08</t>
  </si>
  <si>
    <t xml:space="preserve">Star Ocean: The Last Hope</t>
  </si>
  <si>
    <t xml:space="preserve">Invizimals</t>
  </si>
  <si>
    <t xml:space="preserve">The 7th Guest</t>
  </si>
  <si>
    <t xml:space="preserve">Too Human</t>
  </si>
  <si>
    <t xml:space="preserve">Yars' Revenge</t>
  </si>
  <si>
    <t xml:space="preserve">Secret Agent Barbie: Royal Jewels Mission</t>
  </si>
  <si>
    <t xml:space="preserve">Doom</t>
  </si>
  <si>
    <t xml:space="preserve">Tom Clancy's Splinter Cell: Double Agent</t>
  </si>
  <si>
    <t xml:space="preserve">Buzz! The Hollywood Quiz</t>
  </si>
  <si>
    <t xml:space="preserve">Golden Sun: Dark Dawn</t>
  </si>
  <si>
    <t xml:space="preserve">Marvel vs. Capcom: Clash of Super Heroes</t>
  </si>
  <si>
    <t xml:space="preserve">Dead Island: Riptide</t>
  </si>
  <si>
    <t xml:space="preserve">Battle Stations</t>
  </si>
  <si>
    <t xml:space="preserve">Star Wars The Clone Wars: Jedi Alliance</t>
  </si>
  <si>
    <t xml:space="preserve">The World Ends With You</t>
  </si>
  <si>
    <t xml:space="preserve">Drawn to Life</t>
  </si>
  <si>
    <t xml:space="preserve">NBA 2K7</t>
  </si>
  <si>
    <t xml:space="preserve">Torneko no Daibouken: Fushigi no Dungeon</t>
  </si>
  <si>
    <t xml:space="preserve">Jr. Pac-Man</t>
  </si>
  <si>
    <t xml:space="preserve">Mario &amp; Sonic at the Sochi 2014 Olympic Winter Games</t>
  </si>
  <si>
    <t xml:space="preserve">Goldeneye 007: Reloaded</t>
  </si>
  <si>
    <t xml:space="preserve">NBA ShootOut 98</t>
  </si>
  <si>
    <t xml:space="preserve">Galaxian</t>
  </si>
  <si>
    <t xml:space="preserve">Aliens: Colonial Marines</t>
  </si>
  <si>
    <t xml:space="preserve">Lips</t>
  </si>
  <si>
    <t xml:space="preserve">Andretti Racing</t>
  </si>
  <si>
    <t xml:space="preserve">Caesars Palace 2000: Millennium Gold Edition</t>
  </si>
  <si>
    <t xml:space="preserve">Air Raid</t>
  </si>
  <si>
    <t xml:space="preserve">Men-A-Vision</t>
  </si>
  <si>
    <t xml:space="preserve">MadWorld</t>
  </si>
  <si>
    <t xml:space="preserve">Perfect Dark Zero</t>
  </si>
  <si>
    <t xml:space="preserve">Marvel Nemesis: Rise of the Imperfects</t>
  </si>
  <si>
    <t xml:space="preserve">Boxing</t>
  </si>
  <si>
    <t xml:space="preserve">Need for Speed: Porsche Unleashed</t>
  </si>
  <si>
    <t xml:space="preserve">ABBA: You Can Dance</t>
  </si>
  <si>
    <t xml:space="preserve">UFC Personal Trainer: The Ultimate Fitness System</t>
  </si>
  <si>
    <t xml:space="preserve">Crystal Castles</t>
  </si>
  <si>
    <t xml:space="preserve">Worms: Open Warfare</t>
  </si>
  <si>
    <t xml:space="preserve">Puzzler World</t>
  </si>
  <si>
    <t xml:space="preserve">Conker's Bad Fur Day</t>
  </si>
  <si>
    <t xml:space="preserve">Dragon Warrior I&amp;II</t>
  </si>
  <si>
    <t xml:space="preserve">Star Wars Episode II: Attack of the Clones</t>
  </si>
  <si>
    <t xml:space="preserve">Ghost Squad</t>
  </si>
  <si>
    <t xml:space="preserve">Conflict: Desert Storm II - Back to Bagdhad</t>
  </si>
  <si>
    <t xml:space="preserve">Maximo: Ghosts to Glory</t>
  </si>
  <si>
    <t xml:space="preserve">Donkey Kong Country 3</t>
  </si>
  <si>
    <t xml:space="preserve">All-Star Baseball 2003</t>
  </si>
  <si>
    <t xml:space="preserve">Unlimited Saga</t>
  </si>
  <si>
    <t xml:space="preserve">Pokemon Dash</t>
  </si>
  <si>
    <t xml:space="preserve">Dragon Ball: Raging Blast</t>
  </si>
  <si>
    <t xml:space="preserve">Twisted Metal: Head On</t>
  </si>
  <si>
    <t xml:space="preserve">Personal Trainer: Walking</t>
  </si>
  <si>
    <t xml:space="preserve">Cabela's Deer Hunt: 2004 Season</t>
  </si>
  <si>
    <t xml:space="preserve">Formula 1</t>
  </si>
  <si>
    <t xml:space="preserve">Tetris Party Deluxe</t>
  </si>
  <si>
    <t xml:space="preserve">Banjo-Kazooie: Nuts &amp; Bolts</t>
  </si>
  <si>
    <t xml:space="preserve">My Baby Girl</t>
  </si>
  <si>
    <t xml:space="preserve">Nobilis</t>
  </si>
  <si>
    <t xml:space="preserve">Mercenaries: Playground of Destruction</t>
  </si>
  <si>
    <t xml:space="preserve">The Walking Dead: Season One</t>
  </si>
  <si>
    <t xml:space="preserve">Avanquest Software</t>
  </si>
  <si>
    <t xml:space="preserve">MTV Celebrity Deathmatch</t>
  </si>
  <si>
    <t xml:space="preserve">Street Fighter Alpha: Warriors' Dreams</t>
  </si>
  <si>
    <t xml:space="preserve">ISS Pro Evolution</t>
  </si>
  <si>
    <t xml:space="preserve">Metroid Prime Hunters</t>
  </si>
  <si>
    <t xml:space="preserve">Bayonetta 2</t>
  </si>
  <si>
    <t xml:space="preserve">Star Wars Battlefront: Elite Squadron</t>
  </si>
  <si>
    <t xml:space="preserve">Sonic &amp; SEGA All-Stars Racing with Banjo-Kazooie</t>
  </si>
  <si>
    <t xml:space="preserve">Taiko no Tatsujin: Tatakon de Dodon ga Don</t>
  </si>
  <si>
    <t xml:space="preserve">Mega Man Battle Network 6: Cybeast Falzar / Gregar</t>
  </si>
  <si>
    <t xml:space="preserve">Syphon Filter: The Omega Strain</t>
  </si>
  <si>
    <t xml:space="preserve">That's So Raven</t>
  </si>
  <si>
    <t xml:space="preserve">Marvel vs. Capcom 2: New Age of Heroes</t>
  </si>
  <si>
    <t xml:space="preserve">Legends of Wrestling</t>
  </si>
  <si>
    <t xml:space="preserve">True Crime: New York City</t>
  </si>
  <si>
    <t xml:space="preserve">Kane &amp; Lynch: Dead Men</t>
  </si>
  <si>
    <t xml:space="preserve">Mario &amp; Luigi: Paper Jam</t>
  </si>
  <si>
    <t xml:space="preserve">Final Fantasy Legend III</t>
  </si>
  <si>
    <t xml:space="preserve">Harry Potter and the Half-Blood Prince</t>
  </si>
  <si>
    <t xml:space="preserve">Professor Layton and the Azran Legacy</t>
  </si>
  <si>
    <t xml:space="preserve">Super Monkey Ball: Touch &amp; Roll</t>
  </si>
  <si>
    <t xml:space="preserve">Mega Man X5</t>
  </si>
  <si>
    <t xml:space="preserve">Nintendo Presents: New Style Boutique 2 - Fashion Forward</t>
  </si>
  <si>
    <t xml:space="preserve">Titanfall 2</t>
  </si>
  <si>
    <t xml:space="preserve">Genji: Days of the Blade</t>
  </si>
  <si>
    <t xml:space="preserve">Drawn to Life: The Next Chapter</t>
  </si>
  <si>
    <t xml:space="preserve">PokePark 2: Wonders Beyond</t>
  </si>
  <si>
    <t xml:space="preserve">SoulCalibur V</t>
  </si>
  <si>
    <t xml:space="preserve">Shark Tale</t>
  </si>
  <si>
    <t xml:space="preserve">San Francisco Rush: Extreme Racing</t>
  </si>
  <si>
    <t xml:space="preserve">Zone of the Enders</t>
  </si>
  <si>
    <t xml:space="preserve">Street Fighter EX Plus Alpha</t>
  </si>
  <si>
    <t xml:space="preserve">Deer Drive</t>
  </si>
  <si>
    <t xml:space="preserve">Big Ben Interactive</t>
  </si>
  <si>
    <t xml:space="preserve">Pro Evolution Soccer 2015</t>
  </si>
  <si>
    <t xml:space="preserve">We Sing</t>
  </si>
  <si>
    <t xml:space="preserve">Nordic Games</t>
  </si>
  <si>
    <t xml:space="preserve">Raving Rabbids: Travel in Time</t>
  </si>
  <si>
    <t xml:space="preserve">Capcom vs. SNK 2: Mark of the Millennium 2001</t>
  </si>
  <si>
    <t xml:space="preserve">MVP 06 NCAA Baseball</t>
  </si>
  <si>
    <t xml:space="preserve">Turok</t>
  </si>
  <si>
    <t xml:space="preserve">Touchstone</t>
  </si>
  <si>
    <t xml:space="preserve">Coded Arms</t>
  </si>
  <si>
    <t xml:space="preserve">Final Fantasy Tactics A2: Grimoire of the Rift</t>
  </si>
  <si>
    <t xml:space="preserve">Jump Ultimate Stars</t>
  </si>
  <si>
    <t xml:space="preserve">Jampack Summer 2001</t>
  </si>
  <si>
    <t xml:space="preserve">The Lord of the Rings: Conquest</t>
  </si>
  <si>
    <t xml:space="preserve">Burnout</t>
  </si>
  <si>
    <t xml:space="preserve">Spectrobes</t>
  </si>
  <si>
    <t xml:space="preserve">Rhythm Heaven: The Best+</t>
  </si>
  <si>
    <t xml:space="preserve">Yu-Gi-Oh! Dungeon Dice Monsters</t>
  </si>
  <si>
    <t xml:space="preserve">Mortal Kombat: Unchained</t>
  </si>
  <si>
    <t xml:space="preserve">Final Fantasy X/X-2 HD Remaster</t>
  </si>
  <si>
    <t xml:space="preserve">Tiger Woods PGA Tour 2001</t>
  </si>
  <si>
    <t xml:space="preserve">Dragon Quest Heroes: The World's Tree Woe and the Blight Below</t>
  </si>
  <si>
    <t xml:space="preserve">Jet Moto 3</t>
  </si>
  <si>
    <t xml:space="preserve">Ace Combat: Assault Horizon</t>
  </si>
  <si>
    <t xml:space="preserve">X-Men Origins: Wolverine - Uncaged Edition</t>
  </si>
  <si>
    <t xml:space="preserve">Unreal Championship</t>
  </si>
  <si>
    <t xml:space="preserve">WarioWare: Twisted!</t>
  </si>
  <si>
    <t xml:space="preserve">Tales of Vesperia</t>
  </si>
  <si>
    <t xml:space="preserve">MLB 13: The Show</t>
  </si>
  <si>
    <t xml:space="preserve">Namco Museum Remix</t>
  </si>
  <si>
    <t xml:space="preserve">Sword of Mana</t>
  </si>
  <si>
    <t xml:space="preserve">Resonance of Fate</t>
  </si>
  <si>
    <t xml:space="preserve">Madagascar: Escape 2 Africa</t>
  </si>
  <si>
    <t xml:space="preserve">Pirates of the Caribbean: At World's End</t>
  </si>
  <si>
    <t xml:space="preserve">FIFA: Road to World Cup 98</t>
  </si>
  <si>
    <t xml:space="preserve">Dragon Ball Z: Ultime Menace</t>
  </si>
  <si>
    <t xml:space="preserve">Classic NES Series: Donkey Kong</t>
  </si>
  <si>
    <t xml:space="preserve">Harvest Moon: Animal Parade</t>
  </si>
  <si>
    <t xml:space="preserve">Split/Second</t>
  </si>
  <si>
    <t xml:space="preserve">Style Savvy: Trendsetters</t>
  </si>
  <si>
    <t xml:space="preserve">Croc 2</t>
  </si>
  <si>
    <t xml:space="preserve">Practise English!</t>
  </si>
  <si>
    <t xml:space="preserve">Oddworld: Munch's Oddysee</t>
  </si>
  <si>
    <t xml:space="preserve">Persona 4: Arena</t>
  </si>
  <si>
    <t xml:space="preserve">Berzerk</t>
  </si>
  <si>
    <t xml:space="preserve">NHL 11</t>
  </si>
  <si>
    <t xml:space="preserve">Just Dance Wii</t>
  </si>
  <si>
    <t xml:space="preserve">Full Spectrum Warrior</t>
  </si>
  <si>
    <t xml:space="preserve">LEGO Marvel's Avengers</t>
  </si>
  <si>
    <t xml:space="preserve">Katamari Damacy</t>
  </si>
  <si>
    <t xml:space="preserve">Beyblade VForce: Ultimate Blader Jam</t>
  </si>
  <si>
    <t xml:space="preserve">LEGO Dimensions</t>
  </si>
  <si>
    <t xml:space="preserve">Naruto Shippuden: Ultimate Ninja Storm Generations</t>
  </si>
  <si>
    <t xml:space="preserve">Shaun Palmer's Pro Snowboarder</t>
  </si>
  <si>
    <t xml:space="preserve">Harvest Moon DS: Island of Happiness</t>
  </si>
  <si>
    <t xml:space="preserve">Ultimate Spider-Man</t>
  </si>
  <si>
    <t xml:space="preserve">Monopoly Streets</t>
  </si>
  <si>
    <t xml:space="preserve">Imagine: Interior Designer</t>
  </si>
  <si>
    <t xml:space="preserve">Ratchet &amp; Clank Collection</t>
  </si>
  <si>
    <t xml:space="preserve">SD Gundam G Generation</t>
  </si>
  <si>
    <t xml:space="preserve">God Eater</t>
  </si>
  <si>
    <t xml:space="preserve">Area 51</t>
  </si>
  <si>
    <t xml:space="preserve">Total War: Rome II</t>
  </si>
  <si>
    <t xml:space="preserve">NBA Live 08</t>
  </si>
  <si>
    <t xml:space="preserve">Star Ocean: The Last Hope International</t>
  </si>
  <si>
    <t xml:space="preserve">Indiana Jones and the Staff of Kings</t>
  </si>
  <si>
    <t xml:space="preserve">Tiger Woods PGA Tour 07</t>
  </si>
  <si>
    <t xml:space="preserve">My Little Pony: Pinkie Pie's Party</t>
  </si>
  <si>
    <t xml:space="preserve">Test Drive 6</t>
  </si>
  <si>
    <t xml:space="preserve">Major League Baseball 2K7</t>
  </si>
  <si>
    <t xml:space="preserve">Spike</t>
  </si>
  <si>
    <t xml:space="preserve">Kouchuu Ouja Mushi King</t>
  </si>
  <si>
    <t xml:space="preserve">Persona Q: Shadow of the Labyrinth</t>
  </si>
  <si>
    <t xml:space="preserve">Nippon Ichi Software</t>
  </si>
  <si>
    <t xml:space="preserve">MLB 14: The Show</t>
  </si>
  <si>
    <t xml:space="preserve">X-Men: Mutant Academy 2</t>
  </si>
  <si>
    <t xml:space="preserve">Kirby: Canvas Curse</t>
  </si>
  <si>
    <t xml:space="preserve">Jampack Winter 2001</t>
  </si>
  <si>
    <t xml:space="preserve">Kangaroo</t>
  </si>
  <si>
    <t xml:space="preserve">MLB 09: The Show</t>
  </si>
  <si>
    <t xml:space="preserve">Borderlands: The Pre-Sequel</t>
  </si>
  <si>
    <t xml:space="preserve">Disney Infinity 3.0</t>
  </si>
  <si>
    <t xml:space="preserve">Super Monkey Ball Jr.</t>
  </si>
  <si>
    <t xml:space="preserve">Mobile Suit Gundam: Encounters in Space</t>
  </si>
  <si>
    <t xml:space="preserve">MLB 10: The Show</t>
  </si>
  <si>
    <t xml:space="preserve">Blur</t>
  </si>
  <si>
    <t xml:space="preserve">Fear Effect</t>
  </si>
  <si>
    <t xml:space="preserve">Skate</t>
  </si>
  <si>
    <t xml:space="preserve">iCarly</t>
  </si>
  <si>
    <t xml:space="preserve">XCOM: Enemy Unknown</t>
  </si>
  <si>
    <t xml:space="preserve">Virtua Fighter 4: Evolution</t>
  </si>
  <si>
    <t xml:space="preserve">Crysis</t>
  </si>
  <si>
    <t xml:space="preserve">Resident Evil: Survivor</t>
  </si>
  <si>
    <t xml:space="preserve">Super Trucks Racing</t>
  </si>
  <si>
    <t xml:space="preserve">Jester Interactive</t>
  </si>
  <si>
    <t xml:space="preserve">Godzilla: Destroy All Monsters Melee</t>
  </si>
  <si>
    <t xml:space="preserve">Jeremy McGrath Supercross 2000</t>
  </si>
  <si>
    <t xml:space="preserve">Conker: Live And Reloaded</t>
  </si>
  <si>
    <t xml:space="preserve">Silent Hill 3</t>
  </si>
  <si>
    <t xml:space="preserve">Yu-Gi-Oh! The Falsebound Kingdom</t>
  </si>
  <si>
    <t xml:space="preserve">Scooby-Doo 2: Monsters Unleashed</t>
  </si>
  <si>
    <t xml:space="preserve">Power Rangers: Dino Thunder</t>
  </si>
  <si>
    <t xml:space="preserve">Blast Corps</t>
  </si>
  <si>
    <t xml:space="preserve">LEGO Racers</t>
  </si>
  <si>
    <t xml:space="preserve">LEGO Media</t>
  </si>
  <si>
    <t xml:space="preserve">Tactics Ogre: Let Us Cling Together</t>
  </si>
  <si>
    <t xml:space="preserve">Quest</t>
  </si>
  <si>
    <t xml:space="preserve">WarioWare, Inc.: Mega Party Game$</t>
  </si>
  <si>
    <t xml:space="preserve">NBA Live 09</t>
  </si>
  <si>
    <t xml:space="preserve">Battle Arena Toshinden 2</t>
  </si>
  <si>
    <t xml:space="preserve">Dragon Ball: Xenoverse 2</t>
  </si>
  <si>
    <t xml:space="preserve">Dynasty Warriors 6</t>
  </si>
  <si>
    <t xml:space="preserve">Jeopardy!</t>
  </si>
  <si>
    <t xml:space="preserve">NCAA Football 09</t>
  </si>
  <si>
    <t xml:space="preserve">Doom 3: Resurrection of Evil</t>
  </si>
  <si>
    <t xml:space="preserve">Dragon Quest Swords: The Masked Queen and the Tower of Mirrors</t>
  </si>
  <si>
    <t xml:space="preserve">Two Worlds</t>
  </si>
  <si>
    <t xml:space="preserve">Super Bomberman 3</t>
  </si>
  <si>
    <t xml:space="preserve">Command &amp; Conquer: Red Alert Retaliation</t>
  </si>
  <si>
    <t xml:space="preserve">Star Wars: Obi-Wan</t>
  </si>
  <si>
    <t xml:space="preserve">Ace Attorney Investigations: Miles Edgeworth</t>
  </si>
  <si>
    <t xml:space="preserve">Kill.Switch</t>
  </si>
  <si>
    <t xml:space="preserve">Catherine</t>
  </si>
  <si>
    <t xml:space="preserve">F-14 Tomcat</t>
  </si>
  <si>
    <t xml:space="preserve">SplashDown</t>
  </si>
  <si>
    <t xml:space="preserve">NCAA Football 98</t>
  </si>
  <si>
    <t xml:space="preserve">Jade Empire</t>
  </si>
  <si>
    <t xml:space="preserve">Infinite Undiscovery</t>
  </si>
  <si>
    <t xml:space="preserve">Chocobo's Dungeon 2</t>
  </si>
  <si>
    <t xml:space="preserve">Lego Star Wars: The Force Awakens</t>
  </si>
  <si>
    <t xml:space="preserve">NHL 12</t>
  </si>
  <si>
    <t xml:space="preserve">Advance Wars</t>
  </si>
  <si>
    <t xml:space="preserve">NCAA Football 2001</t>
  </si>
  <si>
    <t xml:space="preserve">Mafia</t>
  </si>
  <si>
    <t xml:space="preserve">Illusion Softworks</t>
  </si>
  <si>
    <t xml:space="preserve">Hannah Montana: The Movie</t>
  </si>
  <si>
    <t xml:space="preserve">Ape Escape: On the Loose</t>
  </si>
  <si>
    <t xml:space="preserve">Mobile Suit Gundam: Journey to Jaburo</t>
  </si>
  <si>
    <t xml:space="preserve">MLB 08: The Show</t>
  </si>
  <si>
    <t xml:space="preserve">TimeSplitters 2</t>
  </si>
  <si>
    <t xml:space="preserve">Classic NES Series: Zelda II: The Adventure of Link</t>
  </si>
  <si>
    <t xml:space="preserve">Fire Emblem: Monsh? no Nazo</t>
  </si>
  <si>
    <t xml:space="preserve">Disney's Chicken Little</t>
  </si>
  <si>
    <t xml:space="preserve">James Bond 007: Blood Stone</t>
  </si>
  <si>
    <t xml:space="preserve">King Kong</t>
  </si>
  <si>
    <t xml:space="preserve">Tigervision</t>
  </si>
  <si>
    <t xml:space="preserve">Moto Racer 2</t>
  </si>
  <si>
    <t xml:space="preserve">Metal Gear Solid: Portable Ops Plus</t>
  </si>
  <si>
    <t xml:space="preserve">LEGO Rock Band</t>
  </si>
  <si>
    <t xml:space="preserve">Halo 2 Multiplayer Map Pack</t>
  </si>
  <si>
    <t xml:space="preserve">Mortal Kombat: Shaolin Monks</t>
  </si>
  <si>
    <t xml:space="preserve">Transformers: Revenge of the Fallen (XBox 360, PS3, &amp; PC Versions)</t>
  </si>
  <si>
    <t xml:space="preserve">MotionSports</t>
  </si>
  <si>
    <t xml:space="preserve">MX vs. ATV Unleashed: On the Edge</t>
  </si>
  <si>
    <t xml:space="preserve">Mario Pinball Land</t>
  </si>
  <si>
    <t xml:space="preserve">Mappy</t>
  </si>
  <si>
    <t xml:space="preserve">J-League Soccer: Prime Goal</t>
  </si>
  <si>
    <t xml:space="preserve">NFL Xtreme</t>
  </si>
  <si>
    <t xml:space="preserve">The Sims 2: Apartment Pets</t>
  </si>
  <si>
    <t xml:space="preserve">Prince of Persia: The Forgotten Sands</t>
  </si>
  <si>
    <t xml:space="preserve">The Sims: Medieval</t>
  </si>
  <si>
    <t xml:space="preserve">Top Spin 4</t>
  </si>
  <si>
    <t xml:space="preserve">Shrek the Third</t>
  </si>
  <si>
    <t xml:space="preserve">Baldur's Gate: Dark Alliance II</t>
  </si>
  <si>
    <t xml:space="preserve">IL-2 Sturmovik: Birds of Prey</t>
  </si>
  <si>
    <t xml:space="preserve">Test Drive Unlimited 2</t>
  </si>
  <si>
    <t xml:space="preserve">Star Wars: Masters of Teras Kasi</t>
  </si>
  <si>
    <t xml:space="preserve">World of Zoo</t>
  </si>
  <si>
    <t xml:space="preserve">MX vs. ATV Untamed</t>
  </si>
  <si>
    <t xml:space="preserve">The Last Remnant</t>
  </si>
  <si>
    <t xml:space="preserve">Mortal Kombat Mythologies: Sub-Zero</t>
  </si>
  <si>
    <t xml:space="preserve">The Sly Collection</t>
  </si>
  <si>
    <t xml:space="preserve">Naruto: Clash of Ninja</t>
  </si>
  <si>
    <t xml:space="preserve">Sniper Elite 3</t>
  </si>
  <si>
    <t xml:space="preserve">Prince of Persia: The Two Thrones</t>
  </si>
  <si>
    <t xml:space="preserve">Hot Shots Golf: Open Tee 2</t>
  </si>
  <si>
    <t xml:space="preserve">Bushido Blade 2</t>
  </si>
  <si>
    <t xml:space="preserve">Suikoden II</t>
  </si>
  <si>
    <t xml:space="preserve">Iron Man</t>
  </si>
  <si>
    <t xml:space="preserve">Tourist Trophy: The Real Riding Simulator</t>
  </si>
  <si>
    <t xml:space="preserve">.hack//Mutation Part 2</t>
  </si>
  <si>
    <t xml:space="preserve">Cars: Mater-National Championship</t>
  </si>
  <si>
    <t xml:space="preserve">Midway Arcade Treasures 2</t>
  </si>
  <si>
    <t xml:space="preserve">Kirby's Dream Collection: Special Edition</t>
  </si>
  <si>
    <t xml:space="preserve">Return to Castle Wolfenstein: Tides of War</t>
  </si>
  <si>
    <t xml:space="preserve">RIFT</t>
  </si>
  <si>
    <t xml:space="preserve">Street Sk8er</t>
  </si>
  <si>
    <t xml:space="preserve">Contra: Legacy of War</t>
  </si>
  <si>
    <t xml:space="preserve">Fight Night Round 2004</t>
  </si>
  <si>
    <t xml:space="preserve">Book of Spells</t>
  </si>
  <si>
    <t xml:space="preserve">Zaidan Houjin Nippon Kanji Nouryoko Kentei Kyoukai Kounin: KanKen DS</t>
  </si>
  <si>
    <t xml:space="preserve">Rocket Company</t>
  </si>
  <si>
    <t xml:space="preserve">Spice World</t>
  </si>
  <si>
    <t xml:space="preserve">Armored Core 3</t>
  </si>
  <si>
    <t xml:space="preserve">Metro 3D</t>
  </si>
  <si>
    <t xml:space="preserve">Star Wars: Republic Commando</t>
  </si>
  <si>
    <t xml:space="preserve">Taiko no Tatsujin Wii</t>
  </si>
  <si>
    <t xml:space="preserve">London 2012: The Official Video Game of the Olympic Games</t>
  </si>
  <si>
    <t xml:space="preserve">Wild ARMs 2</t>
  </si>
  <si>
    <t xml:space="preserve">Terraria</t>
  </si>
  <si>
    <t xml:space="preserve">Red Steel</t>
  </si>
  <si>
    <t xml:space="preserve">Summer Sports: Paradise Island (Others sales)</t>
  </si>
  <si>
    <t xml:space="preserve">Need for Speed: Shift 2 Unleashed</t>
  </si>
  <si>
    <t xml:space="preserve">The Fairly Odd Parents: Breakin Da Rules</t>
  </si>
  <si>
    <t xml:space="preserve">Virtua Tennis: World Tour (US &amp; Others sales)</t>
  </si>
  <si>
    <t xml:space="preserve">Unreal Tournament III</t>
  </si>
  <si>
    <t xml:space="preserve">Adventures of Tron</t>
  </si>
  <si>
    <t xml:space="preserve">Mattel Interactive</t>
  </si>
  <si>
    <t xml:space="preserve">Fossil Fighters: Champions</t>
  </si>
  <si>
    <t xml:space="preserve">The Chronicles of Narnia: The Lion, The Witch and The Wardrobe</t>
  </si>
  <si>
    <t xml:space="preserve">Command &amp; Conquer: Red Alert 3</t>
  </si>
  <si>
    <t xml:space="preserve">Zaidan Houjin Nippon Kanji Nouryoku Kentei Kyoukai Koushiki Soft: 200 Mannin no KanKen: Tokoton Kanji Nou</t>
  </si>
  <si>
    <t xml:space="preserve">IE Institute</t>
  </si>
  <si>
    <t xml:space="preserve">Pro Pinball: Big Race USA</t>
  </si>
  <si>
    <t xml:space="preserve">Final Fantasy Crystal Chronicles: Ring of Fates</t>
  </si>
  <si>
    <t xml:space="preserve">F1 2015</t>
  </si>
  <si>
    <t xml:space="preserve">Tony Hawk's Proving Ground</t>
  </si>
  <si>
    <t xml:space="preserve">The Darkness</t>
  </si>
  <si>
    <t xml:space="preserve">Country Dance</t>
  </si>
  <si>
    <t xml:space="preserve">Funbox Media</t>
  </si>
  <si>
    <t xml:space="preserve">MLB 2004</t>
  </si>
  <si>
    <t xml:space="preserve">Naruto Shippuden: Ultimate Ninja 4</t>
  </si>
  <si>
    <t xml:space="preserve">The Sims 3: High-End Loft Stuff</t>
  </si>
  <si>
    <t xml:space="preserve">Tiger Woods PGA Tour 2000</t>
  </si>
  <si>
    <t xml:space="preserve">Darkstone</t>
  </si>
  <si>
    <t xml:space="preserve">NCAA March Madness 2003</t>
  </si>
  <si>
    <t xml:space="preserve">Thrillville</t>
  </si>
  <si>
    <t xml:space="preserve">Lalaloopsy</t>
  </si>
  <si>
    <t xml:space="preserve">Jikkyou World Soccer 2000 Final Edition</t>
  </si>
  <si>
    <t xml:space="preserve">Hidden Objects: Mystery Stories</t>
  </si>
  <si>
    <t xml:space="preserve">NHL 10</t>
  </si>
  <si>
    <t xml:space="preserve">100 Classic Books</t>
  </si>
  <si>
    <t xml:space="preserve">Puzzler Brain Games</t>
  </si>
  <si>
    <t xml:space="preserve">TV Show King Party</t>
  </si>
  <si>
    <t xml:space="preserve">Dragon Quest Monsters: Caravan Heart</t>
  </si>
  <si>
    <t xml:space="preserve">Strawberry Shortcake: Summertime Adventure</t>
  </si>
  <si>
    <t xml:space="preserve">Street Fighter Anniversary Collection</t>
  </si>
  <si>
    <t xml:space="preserve">Legend of Legaia</t>
  </si>
  <si>
    <t xml:space="preserve">NHL 13</t>
  </si>
  <si>
    <t xml:space="preserve">Napoleon: Total War</t>
  </si>
  <si>
    <t xml:space="preserve">Metro: Last Light</t>
  </si>
  <si>
    <t xml:space="preserve">Keystone Kapers</t>
  </si>
  <si>
    <t xml:space="preserve">Lollipop Chainsaw</t>
  </si>
  <si>
    <t xml:space="preserve">Shrek: Hassle at the Castle</t>
  </si>
  <si>
    <t xml:space="preserve">Suikoden IV</t>
  </si>
  <si>
    <t xml:space="preserve">Gods Eater Burst</t>
  </si>
  <si>
    <t xml:space="preserve">Fist of the North Star: Ken's Rage</t>
  </si>
  <si>
    <t xml:space="preserve">Disney's Kim Possible 2: Drakken's Demise</t>
  </si>
  <si>
    <t xml:space="preserve">One Piece: Pirate Warriors 2</t>
  </si>
  <si>
    <t xml:space="preserve">Um Jammer Lammy</t>
  </si>
  <si>
    <t xml:space="preserve">Brothers In Arms: Road to Hill 30</t>
  </si>
  <si>
    <t xml:space="preserve">Taiko no Tatsujin DS: Touch de Dokodon!</t>
  </si>
  <si>
    <t xml:space="preserve">Animaniacs Ten Pin Alley</t>
  </si>
  <si>
    <t xml:space="preserve">Freedom Wars</t>
  </si>
  <si>
    <t xml:space="preserve">Club Penguin: Elite Penguin Force - Herbert's Revenge</t>
  </si>
  <si>
    <t xml:space="preserve">Ratchet &amp; Clank: Into the Nexus</t>
  </si>
  <si>
    <t xml:space="preserve">Radiata Stories</t>
  </si>
  <si>
    <t xml:space="preserve">The Biggest Loser: Challenge</t>
  </si>
  <si>
    <t xml:space="preserve">Peppa Pig: Fun and Games</t>
  </si>
  <si>
    <t xml:space="preserve">F-Zero GX</t>
  </si>
  <si>
    <t xml:space="preserve">Scene It? Box Office Smash</t>
  </si>
  <si>
    <t xml:space="preserve">Yoshi Topsy-Turvy</t>
  </si>
  <si>
    <t xml:space="preserve">Monster Jam: Maximum Destruction</t>
  </si>
  <si>
    <t xml:space="preserve">Cartoon Network Block Party / Cartoon Network Speedway Double Pack</t>
  </si>
  <si>
    <t xml:space="preserve">Tiger Woods PGA Tour 09</t>
  </si>
  <si>
    <t xml:space="preserve">World of Dragon Warrior - Torneko: The Last Hope</t>
  </si>
  <si>
    <t xml:space="preserve">Advance Wars 2: Black Hole Rising</t>
  </si>
  <si>
    <t xml:space="preserve">Wario: Master of Disguise</t>
  </si>
  <si>
    <t xml:space="preserve">The Last Story</t>
  </si>
  <si>
    <t xml:space="preserve">Drakengard</t>
  </si>
  <si>
    <t xml:space="preserve">SingStar Pop Hits</t>
  </si>
  <si>
    <t xml:space="preserve">Kung-Fu Master</t>
  </si>
  <si>
    <t xml:space="preserve">Champions: Return to Arms</t>
  </si>
  <si>
    <t xml:space="preserve">Harry Potter and the Goblet of Fire</t>
  </si>
  <si>
    <t xml:space="preserve">SingStar R&amp;B</t>
  </si>
  <si>
    <t xml:space="preserve">Mary-Kate and Ashley: Magical Mystery Mall</t>
  </si>
  <si>
    <t xml:space="preserve">Super Robot Taisen Impact</t>
  </si>
  <si>
    <t xml:space="preserve">Farming Simulator 17</t>
  </si>
  <si>
    <t xml:space="preserve">Crafting Mama</t>
  </si>
  <si>
    <t xml:space="preserve">Meccha! Taiko no Tatsujin Master DS: 7-tsu no Shima no Daibouken</t>
  </si>
  <si>
    <t xml:space="preserve">Crash Bandicoot Purple: Ripto's Rampage</t>
  </si>
  <si>
    <t xml:space="preserve">Spyro: A Hero's Tail</t>
  </si>
  <si>
    <t xml:space="preserve">Crash: Twinsanity</t>
  </si>
  <si>
    <t xml:space="preserve">GoldenEye: Rogue Agent</t>
  </si>
  <si>
    <t xml:space="preserve">Paws &amp; Claws: Pet Vet</t>
  </si>
  <si>
    <t xml:space="preserve">Star Ocean: First Departure</t>
  </si>
  <si>
    <t xml:space="preserve">X2: Wolverine's Revenge</t>
  </si>
  <si>
    <t xml:space="preserve">NBA Live 06</t>
  </si>
  <si>
    <t xml:space="preserve">Rayman 2: The Great Escape</t>
  </si>
  <si>
    <t xml:space="preserve">Nicktoons Collection: Game Boy Advance Video Volume 1</t>
  </si>
  <si>
    <t xml:space="preserve">Rayman 3D</t>
  </si>
  <si>
    <t xml:space="preserve">Football Manager 2014</t>
  </si>
  <si>
    <t xml:space="preserve">New Play Control! Pikmin</t>
  </si>
  <si>
    <t xml:space="preserve">Onimusha: Dawn of Dreams</t>
  </si>
  <si>
    <t xml:space="preserve">Sengoku Basara: Samurai Heroes</t>
  </si>
  <si>
    <t xml:space="preserve">Stuntman: Ignition</t>
  </si>
  <si>
    <t xml:space="preserve">Real Heroes: Firefighter</t>
  </si>
  <si>
    <t xml:space="preserve">Rondomedia</t>
  </si>
  <si>
    <t xml:space="preserve">Dishonored 2</t>
  </si>
  <si>
    <t xml:space="preserve">Up</t>
  </si>
  <si>
    <t xml:space="preserve">SpongeBob SquarePants: Game Boy Advance Video Volume 1</t>
  </si>
  <si>
    <t xml:space="preserve">Konami Collector's Series: Arcade Advanced</t>
  </si>
  <si>
    <t xml:space="preserve">Jampack Volume 13 (RP-T)</t>
  </si>
  <si>
    <t xml:space="preserve">Cruis'n World</t>
  </si>
  <si>
    <t xml:space="preserve">Dead or Alive 5</t>
  </si>
  <si>
    <t xml:space="preserve">Lemony Snicket's A Series of Unfortunate Events</t>
  </si>
  <si>
    <t xml:space="preserve">X-Men Legends II: Rise of Apocalypse</t>
  </si>
  <si>
    <t xml:space="preserve">Nightmare Creatures</t>
  </si>
  <si>
    <t xml:space="preserve">SingStar Queen</t>
  </si>
  <si>
    <t xml:space="preserve">Disney Sing It: Party Hits</t>
  </si>
  <si>
    <t xml:space="preserve">Dragon Quest Monsters Joker 3</t>
  </si>
  <si>
    <t xml:space="preserve">Tony Hawk's Pro Skater 2x</t>
  </si>
  <si>
    <t xml:space="preserve">Taiko no Tatsujin: Chibi Dragon to Fushigi na Orb</t>
  </si>
  <si>
    <t xml:space="preserve">Monster Hunter 2</t>
  </si>
  <si>
    <t xml:space="preserve">NASCAR 06: Total Team Control</t>
  </si>
  <si>
    <t xml:space="preserve">Dogz</t>
  </si>
  <si>
    <t xml:space="preserve">Super Castlevania IV</t>
  </si>
  <si>
    <t xml:space="preserve">White Knight Chronicles II</t>
  </si>
  <si>
    <t xml:space="preserve">Mobile Suit Z Gundam: AEUG vs. Titans</t>
  </si>
  <si>
    <t xml:space="preserve">Juiced 2: Hot Import Nights</t>
  </si>
  <si>
    <t xml:space="preserve">Wolfenstein</t>
  </si>
  <si>
    <t xml:space="preserve">The Walking Dead: Survival Instinct</t>
  </si>
  <si>
    <t xml:space="preserve">The Sims 3: Generations</t>
  </si>
  <si>
    <t xml:space="preserve">Ape Escape 2</t>
  </si>
  <si>
    <t xml:space="preserve">X-Man</t>
  </si>
  <si>
    <t xml:space="preserve">Universal Gamex</t>
  </si>
  <si>
    <t xml:space="preserve">Sega Rally Revo</t>
  </si>
  <si>
    <t xml:space="preserve">Shin Megami Tensei: Persona 3 FES</t>
  </si>
  <si>
    <t xml:space="preserve">FIFA Soccer 2002</t>
  </si>
  <si>
    <t xml:space="preserve">Angry Birds Trilogy</t>
  </si>
  <si>
    <t xml:space="preserve">Final Fantasy VII International</t>
  </si>
  <si>
    <t xml:space="preserve">Condemned 2: Bloodshot</t>
  </si>
  <si>
    <t xml:space="preserve">Okami</t>
  </si>
  <si>
    <t xml:space="preserve">Shin Megami Tensei: Persona 3 Portable</t>
  </si>
  <si>
    <t xml:space="preserve">Ghostlight</t>
  </si>
  <si>
    <t xml:space="preserve">Crash of the Titans</t>
  </si>
  <si>
    <t xml:space="preserve">Buzz Lightyear of Star Command</t>
  </si>
  <si>
    <t xml:space="preserve">NHL 16</t>
  </si>
  <si>
    <t xml:space="preserve">Cabela's Big Game Hunter (2008)</t>
  </si>
  <si>
    <t xml:space="preserve">Nobunaga no Yabou: Haouden</t>
  </si>
  <si>
    <t xml:space="preserve">Virtua Cop</t>
  </si>
  <si>
    <t xml:space="preserve">Metal Gear Solid 2: Substance</t>
  </si>
  <si>
    <t xml:space="preserve">Tony Hawk's American Wasteland</t>
  </si>
  <si>
    <t xml:space="preserve">WWF in Your House</t>
  </si>
  <si>
    <t xml:space="preserve">Wild ARMs 3</t>
  </si>
  <si>
    <t xml:space="preserve">NBA ShootOut '97</t>
  </si>
  <si>
    <t xml:space="preserve">Family Feud: 2010 Edition</t>
  </si>
  <si>
    <t xml:space="preserve">Battlezone</t>
  </si>
  <si>
    <t xml:space="preserve">Tak 2: The Staff of Dreams</t>
  </si>
  <si>
    <t xml:space="preserve">Donkey Kong Barrel Blast</t>
  </si>
  <si>
    <t xml:space="preserve">The Princess and the Frog</t>
  </si>
  <si>
    <t xml:space="preserve">Viewtiful Joe</t>
  </si>
  <si>
    <t xml:space="preserve">Beetle Adventure Racing!</t>
  </si>
  <si>
    <t xml:space="preserve">Disney's 102 Dalmatians: Puppies to the Rescue</t>
  </si>
  <si>
    <t xml:space="preserve">Strike Force Bowling</t>
  </si>
  <si>
    <t xml:space="preserve">Halloween</t>
  </si>
  <si>
    <t xml:space="preserve">Wizard Video Games</t>
  </si>
  <si>
    <t xml:space="preserve">Red Steel 2</t>
  </si>
  <si>
    <t xml:space="preserve">Bass Landing</t>
  </si>
  <si>
    <t xml:space="preserve">XGRA: Extreme G-Racing Association</t>
  </si>
  <si>
    <t xml:space="preserve">Bolt</t>
  </si>
  <si>
    <t xml:space="preserve">Mario's Picross</t>
  </si>
  <si>
    <t xml:space="preserve">Pac-Man Player's Choice Bundle</t>
  </si>
  <si>
    <t xml:space="preserve">Fighters MEGAMiX</t>
  </si>
  <si>
    <t xml:space="preserve">Bahamut Lagoon</t>
  </si>
  <si>
    <t xml:space="preserve">Warriors Orochi 3</t>
  </si>
  <si>
    <t xml:space="preserve">Toshochu: Run for Money</t>
  </si>
  <si>
    <t xml:space="preserve">Dragon Quest Monsters: Joker 2 Professional</t>
  </si>
  <si>
    <t xml:space="preserve">NFL Quarterback Club 99</t>
  </si>
  <si>
    <t xml:space="preserve">Super Robot Taisen α Gaiden</t>
  </si>
  <si>
    <t xml:space="preserve">Battle of Giants: Dragons</t>
  </si>
  <si>
    <t xml:space="preserve">Start the Party!</t>
  </si>
  <si>
    <t xml:space="preserve">Formula 1: Championship Edition</t>
  </si>
  <si>
    <t xml:space="preserve">NieR</t>
  </si>
  <si>
    <t xml:space="preserve">2014 FIFA World Cup Brazil</t>
  </si>
  <si>
    <t xml:space="preserve">Phoenix Wright: Ace Attorney - Trials and Tribulations</t>
  </si>
  <si>
    <t xml:space="preserve">SingStar Singalong With Disney</t>
  </si>
  <si>
    <t xml:space="preserve">NFL Fever 2003</t>
  </si>
  <si>
    <t xml:space="preserve">Samurai Warriors 2</t>
  </si>
  <si>
    <t xml:space="preserve">Wet</t>
  </si>
  <si>
    <t xml:space="preserve">Cooking Mama 4: Kitchen Magic!</t>
  </si>
  <si>
    <t xml:space="preserve">Scribblenauts: Unlimited</t>
  </si>
  <si>
    <t xml:space="preserve">The Black Eyed Peas Experience</t>
  </si>
  <si>
    <t xml:space="preserve">2 Games in 1: Sonic Battle &amp; ChuChu Rocket!</t>
  </si>
  <si>
    <t xml:space="preserve">Fire Emblem: Shadow Dragon</t>
  </si>
  <si>
    <t xml:space="preserve">Metroid Prime: Trilogy</t>
  </si>
  <si>
    <t xml:space="preserve">Robotech: Battlecry</t>
  </si>
  <si>
    <t xml:space="preserve">Dora the Explorer: Super Spies</t>
  </si>
  <si>
    <t xml:space="preserve">Advance Wars: Days of Ruin</t>
  </si>
  <si>
    <t xml:space="preserve">Jak and Daxter: The Lost Frontier</t>
  </si>
  <si>
    <t xml:space="preserve">Texas Hold 'Em Poker</t>
  </si>
  <si>
    <t xml:space="preserve">Time Crisis 3</t>
  </si>
  <si>
    <t xml:space="preserve">Vanquish</t>
  </si>
  <si>
    <t xml:space="preserve">Ganbaru Watashi no Kakei Diary</t>
  </si>
  <si>
    <t xml:space="preserve">Tearaway</t>
  </si>
  <si>
    <t xml:space="preserve">Small Soldiers</t>
  </si>
  <si>
    <t xml:space="preserve">Duke Nukem: Total Meltdown</t>
  </si>
  <si>
    <t xml:space="preserve">Major League Baseball 2K8</t>
  </si>
  <si>
    <t xml:space="preserve">Sacred 2: Fallen Angel</t>
  </si>
  <si>
    <t xml:space="preserve">Major League Baseball 2K9</t>
  </si>
  <si>
    <t xml:space="preserve">Final Fantasy IV Advance</t>
  </si>
  <si>
    <t xml:space="preserve">Dragon Ball Z: Ultimate Tenkaichi</t>
  </si>
  <si>
    <t xml:space="preserve">Petz: Dogz Pack</t>
  </si>
  <si>
    <t xml:space="preserve">Tomb Raider Chronicles</t>
  </si>
  <si>
    <t xml:space="preserve">Dragon Ball Z: Buu's Fury</t>
  </si>
  <si>
    <t xml:space="preserve">Spider-Man: Mysterio's Menace</t>
  </si>
  <si>
    <t xml:space="preserve">Game &amp; Watch Gallery 4</t>
  </si>
  <si>
    <t xml:space="preserve">MySims Racing</t>
  </si>
  <si>
    <t xml:space="preserve">Naruto: Ultimate Ninja</t>
  </si>
  <si>
    <t xml:space="preserve">Pac-Man Party</t>
  </si>
  <si>
    <t xml:space="preserve">Cabela's Monster Buck Hunter</t>
  </si>
  <si>
    <t xml:space="preserve">Monster Trucks</t>
  </si>
  <si>
    <t xml:space="preserve">Wave Race: Blue Storm</t>
  </si>
  <si>
    <t xml:space="preserve">Backyard Wrestling: Don't Try This at Home</t>
  </si>
  <si>
    <t xml:space="preserve">Yakuza: Dead Souls</t>
  </si>
  <si>
    <t xml:space="preserve">MonHun Nikki: Poka Poka Ailu Mura</t>
  </si>
  <si>
    <t xml:space="preserve">Kinect Sports Rivals</t>
  </si>
  <si>
    <t xml:space="preserve">Dynasty Warriors 8</t>
  </si>
  <si>
    <t xml:space="preserve">Suikoden</t>
  </si>
  <si>
    <t xml:space="preserve">Secret Agent Clank</t>
  </si>
  <si>
    <t xml:space="preserve">Fighters Uncaged</t>
  </si>
  <si>
    <t xml:space="preserve">Rayman Arena</t>
  </si>
  <si>
    <t xml:space="preserve">Jaws Unleashed</t>
  </si>
  <si>
    <t xml:space="preserve">Puyo Puyo Sun</t>
  </si>
  <si>
    <t xml:space="preserve">International Superstar Soccer 64</t>
  </si>
  <si>
    <t xml:space="preserve">Mickey's Speedway USA</t>
  </si>
  <si>
    <t xml:space="preserve">NASCAR Heat 2002</t>
  </si>
  <si>
    <t xml:space="preserve">The Golden Compass</t>
  </si>
  <si>
    <t xml:space="preserve">From TV Animation One Piece: Grand Battle 2</t>
  </si>
  <si>
    <t xml:space="preserve">BeatMania Append 3rdMix</t>
  </si>
  <si>
    <t xml:space="preserve">Muramasa: The Demon Blade</t>
  </si>
  <si>
    <t xml:space="preserve">Disney TH!NK Fast: The Ultimate Trivia Showdown</t>
  </si>
  <si>
    <t xml:space="preserve">Frozen: Olaf's Quest</t>
  </si>
  <si>
    <t xml:space="preserve">Xena: Warrior Princess</t>
  </si>
  <si>
    <t xml:space="preserve">Littlest Pet Shop: Garden</t>
  </si>
  <si>
    <t xml:space="preserve">New Play Control! Pikmin 2</t>
  </si>
  <si>
    <t xml:space="preserve">LEGO The Hobbit</t>
  </si>
  <si>
    <t xml:space="preserve">Front Mission</t>
  </si>
  <si>
    <t xml:space="preserve">WWE 2K17</t>
  </si>
  <si>
    <t xml:space="preserve">New Play Control! Donkey Kong Jungle Beat</t>
  </si>
  <si>
    <t xml:space="preserve">NHL 15</t>
  </si>
  <si>
    <t xml:space="preserve">Total War: Shogun 2</t>
  </si>
  <si>
    <t xml:space="preserve">Dai-2-Ji Super Robot Taisen α</t>
  </si>
  <si>
    <t xml:space="preserve">PGR3 - Project Gotham Racing 3</t>
  </si>
  <si>
    <t xml:space="preserve">SimCity DS</t>
  </si>
  <si>
    <t xml:space="preserve">New Carnival Games</t>
  </si>
  <si>
    <t xml:space="preserve">Hot Wheels: Stunt Track Challenge</t>
  </si>
  <si>
    <t xml:space="preserve">Littlest Pet Shop: Jungle</t>
  </si>
  <si>
    <t xml:space="preserve">Dai-3-Ji Super Robot Taisen α: Shuuen no Ginga e</t>
  </si>
  <si>
    <t xml:space="preserve">Jikkyou Powerful Pro Yakyuu '97 Kaimakuban</t>
  </si>
  <si>
    <t xml:space="preserve">CyberTiger</t>
  </si>
  <si>
    <t xml:space="preserve">Jampack Fall 2001</t>
  </si>
  <si>
    <t xml:space="preserve">NFL Blitz 2001</t>
  </si>
  <si>
    <t xml:space="preserve">Jikkyou Powerful Pro Yakyuu '98 Kaimakuban</t>
  </si>
  <si>
    <t xml:space="preserve">Yakuza 5</t>
  </si>
  <si>
    <t xml:space="preserve">BurgerTime</t>
  </si>
  <si>
    <t xml:space="preserve">2002 FIFA World Cup</t>
  </si>
  <si>
    <t xml:space="preserve">Smurf: Rescue In Gargamel's Castle</t>
  </si>
  <si>
    <t xml:space="preserve">Pokemon Trozei!</t>
  </si>
  <si>
    <t xml:space="preserve">Extreme-G</t>
  </si>
  <si>
    <t xml:space="preserve">Spelling Challenges and more!</t>
  </si>
  <si>
    <t xml:space="preserve">Dead or Alive Xtreme Beach Volleyball</t>
  </si>
  <si>
    <t xml:space="preserve">Tales of Rebirth</t>
  </si>
  <si>
    <t xml:space="preserve">Silent Hill: Shattered Memories</t>
  </si>
  <si>
    <t xml:space="preserve">Disney Sing It: Family Hits</t>
  </si>
  <si>
    <t xml:space="preserve">Barbie: Race &amp; Ride</t>
  </si>
  <si>
    <t xml:space="preserve">Kane &amp; Lynch 2: Dog Days</t>
  </si>
  <si>
    <t xml:space="preserve">Asphalt: Urban GT</t>
  </si>
  <si>
    <t xml:space="preserve">Mega Man Anniversary Collection</t>
  </si>
  <si>
    <t xml:space="preserve">Harvest Moon: Friends of Mineral Town</t>
  </si>
  <si>
    <t xml:space="preserve">Backyard NBA Basketball</t>
  </si>
  <si>
    <t xml:space="preserve">Naruto: The Broken Bond</t>
  </si>
  <si>
    <t xml:space="preserve">Kirby's Dream Course</t>
  </si>
  <si>
    <t xml:space="preserve">WarioWare D.I.Y.</t>
  </si>
  <si>
    <t xml:space="preserve">The Fight: Lights Out</t>
  </si>
  <si>
    <t xml:space="preserve">Mega Man X7</t>
  </si>
  <si>
    <t xml:space="preserve">SpongeBob SquarePants featuring Nicktoons: Globs of Doom</t>
  </si>
  <si>
    <t xml:space="preserve">Final Fantasy Anniversary Edition</t>
  </si>
  <si>
    <t xml:space="preserve">Tokimeki Memorial: Forever with You</t>
  </si>
  <si>
    <t xml:space="preserve">Lost: Via Domus</t>
  </si>
  <si>
    <t xml:space="preserve">Top Spin 3</t>
  </si>
  <si>
    <t xml:space="preserve">Game Party in Motion</t>
  </si>
  <si>
    <t xml:space="preserve">The Lord of the Rings: The Third Age</t>
  </si>
  <si>
    <t xml:space="preserve">Disney Sing It! High School Musical 3: Senior Year</t>
  </si>
  <si>
    <t xml:space="preserve">Sonic &amp; All-Stars Racing Transformed</t>
  </si>
  <si>
    <t xml:space="preserve">MLB 11: The Show</t>
  </si>
  <si>
    <t xml:space="preserve">Transformers: War for Cybertron (XBox 360, PS3, &amp; PC Versions)</t>
  </si>
  <si>
    <t xml:space="preserve">Kinect Rush: A Disney Pixar Adventure</t>
  </si>
  <si>
    <t xml:space="preserve">Sammy Sosa High Heat Baseball 2001</t>
  </si>
  <si>
    <t xml:space="preserve">Terminator 3: Rise of the Machines</t>
  </si>
  <si>
    <t xml:space="preserve">Guitar Hero: Smash Hits</t>
  </si>
  <si>
    <t xml:space="preserve">Tom Clancy's HAWX</t>
  </si>
  <si>
    <t xml:space="preserve">Alice: Madness Returns</t>
  </si>
  <si>
    <t xml:space="preserve">Shin Megami Tensei IV</t>
  </si>
  <si>
    <t xml:space="preserve">International Superstar Soccer '98</t>
  </si>
  <si>
    <t xml:space="preserve">FIFA: Road to  World Cup 98</t>
  </si>
  <si>
    <t xml:space="preserve">World Cup 98</t>
  </si>
  <si>
    <t xml:space="preserve">NASCAR: Dirt to Daytona</t>
  </si>
  <si>
    <t xml:space="preserve">Unreal Tournament</t>
  </si>
  <si>
    <t xml:space="preserve">Digimon World 2</t>
  </si>
  <si>
    <t xml:space="preserve">Tales of Phantasia</t>
  </si>
  <si>
    <t xml:space="preserve">Xenosaga Episode II: Jenseits von Gut und Böse</t>
  </si>
  <si>
    <t xml:space="preserve">Gex: Enter the Gecko</t>
  </si>
  <si>
    <t xml:space="preserve">BMG Interactive Entertainment</t>
  </si>
  <si>
    <t xml:space="preserve">Shrek 2: Beg for Mercy</t>
  </si>
  <si>
    <t xml:space="preserve">JoJo's Bizarre Adventure: All Star Battle</t>
  </si>
  <si>
    <t xml:space="preserve">Contra: Shattered Soldier</t>
  </si>
  <si>
    <t xml:space="preserve">Championship Motocross featuring Ricky Carmichael</t>
  </si>
  <si>
    <t xml:space="preserve">Dragon Ball Z: Chou Saiya Densetsu</t>
  </si>
  <si>
    <t xml:space="preserve">Final Fantasy: The 4 Heroes of Light</t>
  </si>
  <si>
    <t xml:space="preserve">Fire Emblem: Seisen no Keifu</t>
  </si>
  <si>
    <t xml:space="preserve">FIFA Soccer</t>
  </si>
  <si>
    <t xml:space="preserve">Tenchu 2: Birth of the Stealth Assassins</t>
  </si>
  <si>
    <t xml:space="preserve">Go Diego Go! Great Dinosaur Rescue</t>
  </si>
  <si>
    <t xml:space="preserve">Naruto: Uzumaki Chronicles 2</t>
  </si>
  <si>
    <t xml:space="preserve">NHL 06</t>
  </si>
  <si>
    <t xml:space="preserve">Parasite Eve II</t>
  </si>
  <si>
    <t xml:space="preserve">Skate it</t>
  </si>
  <si>
    <t xml:space="preserve">Phineas and Ferb: Across the 2nd Dimension</t>
  </si>
  <si>
    <t xml:space="preserve">Theme Park</t>
  </si>
  <si>
    <t xml:space="preserve">Far Cry Instincts</t>
  </si>
  <si>
    <t xml:space="preserve">ATV Offroad Fury: Blazin' Trails</t>
  </si>
  <si>
    <t xml:space="preserve">Payday 2</t>
  </si>
  <si>
    <t xml:space="preserve">Mobile Suit Gundam: Giren no Yabou- Zeon no Keifu</t>
  </si>
  <si>
    <t xml:space="preserve">Blacksite: Area 51</t>
  </si>
  <si>
    <t xml:space="preserve">Spyro Orange: The Cortex Conspiracy</t>
  </si>
  <si>
    <t xml:space="preserve">Beyond The Beyond</t>
  </si>
  <si>
    <t xml:space="preserve">Cabela's Dangerous Hunts 2011</t>
  </si>
  <si>
    <t xml:space="preserve">The Sims 3: World Adventures</t>
  </si>
  <si>
    <t xml:space="preserve">Mega Man Star Force 2: Zerker x Ninja / Saurian</t>
  </si>
  <si>
    <t xml:space="preserve">BlazBlue: Calamity Trigger</t>
  </si>
  <si>
    <t xml:space="preserve">PQube</t>
  </si>
  <si>
    <t xml:space="preserve">Naruto: Ultimate Ninja 2</t>
  </si>
  <si>
    <t xml:space="preserve">The Mysterious Murasame Castle</t>
  </si>
  <si>
    <t xml:space="preserve">NBA Hangtime</t>
  </si>
  <si>
    <t xml:space="preserve">Blood Wake</t>
  </si>
  <si>
    <t xml:space="preserve">Dynasty Warriors 5: Xtreme Legends</t>
  </si>
  <si>
    <t xml:space="preserve">Rapala: We Fish</t>
  </si>
  <si>
    <t xml:space="preserve">Harvest Moon: Sunshine Islands</t>
  </si>
  <si>
    <t xml:space="preserve">Jampack Summer 2002</t>
  </si>
  <si>
    <t xml:space="preserve">FIFA World Cup Germany 2006</t>
  </si>
  <si>
    <t xml:space="preserve">Wreckless: ThE YaKuza MisSiOns</t>
  </si>
  <si>
    <t xml:space="preserve">Super Bomberman</t>
  </si>
  <si>
    <t xml:space="preserve">Defiance</t>
  </si>
  <si>
    <t xml:space="preserve">Trion Worlds</t>
  </si>
  <si>
    <t xml:space="preserve">Disgaea 4: A Promise Unforgotten</t>
  </si>
  <si>
    <t xml:space="preserve">Doom 3 BFG Edition</t>
  </si>
  <si>
    <t xml:space="preserve">SD Gundam G Generation Neo</t>
  </si>
  <si>
    <t xml:space="preserve">The Conduit</t>
  </si>
  <si>
    <t xml:space="preserve">Trivial Pursuit</t>
  </si>
  <si>
    <t xml:space="preserve">RalliSport Challenge</t>
  </si>
  <si>
    <t xml:space="preserve">Resident Evil Outbreak File #2</t>
  </si>
  <si>
    <t xml:space="preserve">Bob the Builder: Can We Fix It?</t>
  </si>
  <si>
    <t xml:space="preserve">XIII</t>
  </si>
  <si>
    <t xml:space="preserve">Bratz 4 Real</t>
  </si>
  <si>
    <t xml:space="preserve">Rune Factory 4</t>
  </si>
  <si>
    <t xml:space="preserve">Xseed Games</t>
  </si>
  <si>
    <t xml:space="preserve">3D Dot Game Heroes</t>
  </si>
  <si>
    <t xml:space="preserve">Breath of Fire IV</t>
  </si>
  <si>
    <t xml:space="preserve">Tales of Zestiria</t>
  </si>
  <si>
    <t xml:space="preserve">Odin Sphere</t>
  </si>
  <si>
    <t xml:space="preserve">Petz Wild Animals: Tigerz</t>
  </si>
  <si>
    <t xml:space="preserve">The Incredible Hulk</t>
  </si>
  <si>
    <t xml:space="preserve">Ms. Pac-Man Maze Madness</t>
  </si>
  <si>
    <t xml:space="preserve">Arena Football</t>
  </si>
  <si>
    <t xml:space="preserve">NHL Hitz 20-02</t>
  </si>
  <si>
    <t xml:space="preserve">The Legend of Spyro: Dawn of the Dragon</t>
  </si>
  <si>
    <t xml:space="preserve">Classic NES Series: Dr. Mario</t>
  </si>
  <si>
    <t xml:space="preserve">NCAA March Madness 07</t>
  </si>
  <si>
    <t xml:space="preserve">Monsters, Inc. Scream Team</t>
  </si>
  <si>
    <t xml:space="preserve">Warhammer 40,000: Space Marine</t>
  </si>
  <si>
    <t xml:space="preserve">Harry Potter Collection</t>
  </si>
  <si>
    <t xml:space="preserve">Yu-Gi-Oh! World Championship Tournament 2004</t>
  </si>
  <si>
    <t xml:space="preserve">Cabela's Big Game Hunter 2005 Adventures</t>
  </si>
  <si>
    <t xml:space="preserve">Knockout Kings 2001</t>
  </si>
  <si>
    <t xml:space="preserve">Battlefield 2: Modern Combat</t>
  </si>
  <si>
    <t xml:space="preserve">All-Star Baseball 2002</t>
  </si>
  <si>
    <t xml:space="preserve">Backyard NFL Football</t>
  </si>
  <si>
    <t xml:space="preserve">Jillian Michaels Fitness Ultimatum 2010</t>
  </si>
  <si>
    <t xml:space="preserve">NASCAR Rumble</t>
  </si>
  <si>
    <t xml:space="preserve">WWE Raw 2</t>
  </si>
  <si>
    <t xml:space="preserve">Mega Man X2</t>
  </si>
  <si>
    <t xml:space="preserve">Laguna</t>
  </si>
  <si>
    <t xml:space="preserve">Manhunt 2</t>
  </si>
  <si>
    <t xml:space="preserve">Fullmetal Alchemist and the Broken Angel</t>
  </si>
  <si>
    <t xml:space="preserve">Hamtaro: Ham-Hams Unite!</t>
  </si>
  <si>
    <t xml:space="preserve">Batman Begins</t>
  </si>
  <si>
    <t xml:space="preserve">Yokai Sangokushi</t>
  </si>
  <si>
    <t xml:space="preserve">Dr. Seuss' The Cat in the Hat</t>
  </si>
  <si>
    <t xml:space="preserve">Barbie Groovy Games</t>
  </si>
  <si>
    <t xml:space="preserve">Yu-Gi-Oh! Reshef of Destruction</t>
  </si>
  <si>
    <t xml:space="preserve">Blinx: The Time Sweeper</t>
  </si>
  <si>
    <t xml:space="preserve">ESPN NFL Football</t>
  </si>
  <si>
    <t xml:space="preserve">Fatal Fury Special</t>
  </si>
  <si>
    <t xml:space="preserve">Takara</t>
  </si>
  <si>
    <t xml:space="preserve">DS Bimoji Training</t>
  </si>
  <si>
    <t xml:space="preserve">Gravity Rush</t>
  </si>
  <si>
    <t xml:space="preserve">Quantum Break</t>
  </si>
  <si>
    <t xml:space="preserve">Archer Maclean's Mercury</t>
  </si>
  <si>
    <t xml:space="preserve">Ignition Entertainment</t>
  </si>
  <si>
    <t xml:space="preserve">TMNT</t>
  </si>
  <si>
    <t xml:space="preserve">Soldier of Fortune: Gold Edition</t>
  </si>
  <si>
    <t xml:space="preserve">Final Fantasy IV: The Complete Collection</t>
  </si>
  <si>
    <t xml:space="preserve">Frontlines: Fuel of War</t>
  </si>
  <si>
    <t xml:space="preserve">MX 2002 Featuring Ricky Carmichael</t>
  </si>
  <si>
    <t xml:space="preserve">Lunar: Silver Star Story Complete</t>
  </si>
  <si>
    <t xml:space="preserve">Kadokawa Shoten</t>
  </si>
  <si>
    <t xml:space="preserve">Harvest Moon: The Tale of Two Towns</t>
  </si>
  <si>
    <t xml:space="preserve">No More Heroes</t>
  </si>
  <si>
    <t xml:space="preserve">NBA Showtime: NBA on NBC</t>
  </si>
  <si>
    <t xml:space="preserve">God of War: Origins Collection</t>
  </si>
  <si>
    <t xml:space="preserve">Dora The Explorer: Dora Saves the Snow Princess</t>
  </si>
  <si>
    <t xml:space="preserve">Soul Reaver 2</t>
  </si>
  <si>
    <t xml:space="preserve">Metal Gear Solid 3: Subsistence</t>
  </si>
  <si>
    <t xml:space="preserve">The Godfather (old US sales)</t>
  </si>
  <si>
    <t xml:space="preserve">Enslaved: Odyssey to the West</t>
  </si>
  <si>
    <t xml:space="preserve">Daytona USA</t>
  </si>
  <si>
    <t xml:space="preserve">WWF Raw</t>
  </si>
  <si>
    <t xml:space="preserve">Shin Super Robot Taisen</t>
  </si>
  <si>
    <t xml:space="preserve">Jump Super Stars</t>
  </si>
  <si>
    <t xml:space="preserve">The Activision Decathlon</t>
  </si>
  <si>
    <t xml:space="preserve">Simple 1500 Series Vol. 73: The Invaders ~Space Invaders 1500~</t>
  </si>
  <si>
    <t xml:space="preserve">Fighting Force 2</t>
  </si>
  <si>
    <t xml:space="preserve">Sakura Wars</t>
  </si>
  <si>
    <t xml:space="preserve">Catz</t>
  </si>
  <si>
    <t xml:space="preserve">Extermination</t>
  </si>
  <si>
    <t xml:space="preserve">Batman: Vengeance</t>
  </si>
  <si>
    <t xml:space="preserve">Ratchet &amp; Clank: Quest for Booty</t>
  </si>
  <si>
    <t xml:space="preserve">Derby Stallion 04</t>
  </si>
  <si>
    <t xml:space="preserve">Enterbrain</t>
  </si>
  <si>
    <t xml:space="preserve">Rapala Tournament Fishing!</t>
  </si>
  <si>
    <t xml:space="preserve">Hot Shots Golf: World Invitational</t>
  </si>
  <si>
    <t xml:space="preserve">Mega Man Zero</t>
  </si>
  <si>
    <t xml:space="preserve">Contender 2</t>
  </si>
  <si>
    <t xml:space="preserve">Resident Evil: Revelations 2</t>
  </si>
  <si>
    <t xml:space="preserve">The Amazing Spider-Man 2 (2014)</t>
  </si>
  <si>
    <t xml:space="preserve">SD Gundam G Generation Zero</t>
  </si>
  <si>
    <t xml:space="preserve">MX vs. ATV: Alive</t>
  </si>
  <si>
    <t xml:space="preserve">Super Robot Taisen F</t>
  </si>
  <si>
    <t xml:space="preserve">Purr Pals</t>
  </si>
  <si>
    <t xml:space="preserve">Soccer Tsuku 2002: J-League Pro Soccer Club o Tsukurou!</t>
  </si>
  <si>
    <t xml:space="preserve">Secret Agent Clank(US sales)</t>
  </si>
  <si>
    <t xml:space="preserve">Super Robot Taisen F Kanketsuhen</t>
  </si>
  <si>
    <t xml:space="preserve">Lips: Number One Hits</t>
  </si>
  <si>
    <t xml:space="preserve">Grease</t>
  </si>
  <si>
    <t xml:space="preserve">Jak X: Combat Racing</t>
  </si>
  <si>
    <t xml:space="preserve">Donkey Kong Jungle Climber</t>
  </si>
  <si>
    <t xml:space="preserve">American Idol</t>
  </si>
  <si>
    <t xml:space="preserve">Top Gun: Fire at Will!</t>
  </si>
  <si>
    <t xml:space="preserve">Barbie Horse Adventures: Riding Camp</t>
  </si>
  <si>
    <t xml:space="preserve">CrossworDS</t>
  </si>
  <si>
    <t xml:space="preserve">Viva Pinata: Pocket Paradise</t>
  </si>
  <si>
    <t xml:space="preserve">Petz Catz Clan</t>
  </si>
  <si>
    <t xml:space="preserve">ZhuZhu Pets 2: Featuring The Wild Bunch</t>
  </si>
  <si>
    <t xml:space="preserve">Sly Cooper: Thieves in Time</t>
  </si>
  <si>
    <t xml:space="preserve">SingStar Summer Party</t>
  </si>
  <si>
    <t xml:space="preserve">Spec Ops: The Line</t>
  </si>
  <si>
    <t xml:space="preserve">NHL 14</t>
  </si>
  <si>
    <t xml:space="preserve">F1 2013</t>
  </si>
  <si>
    <t xml:space="preserve">Gekikuukan Pro Yakyuu: At the End of the Century 1999</t>
  </si>
  <si>
    <t xml:space="preserve">Legends of WrestleMania</t>
  </si>
  <si>
    <t xml:space="preserve">Are You Smarter than a 5th Grader? Make the Grade</t>
  </si>
  <si>
    <t xml:space="preserve">Medarot 2: Kabuto / Kuwagata Version</t>
  </si>
  <si>
    <t xml:space="preserve">Imagineer</t>
  </si>
  <si>
    <t xml:space="preserve">Dance Dance Revolution Ultramix</t>
  </si>
  <si>
    <t xml:space="preserve">Crash Tag Team Racing</t>
  </si>
  <si>
    <t xml:space="preserve">Front Mission 4</t>
  </si>
  <si>
    <t xml:space="preserve">The Fairly Odd Parents: Breakin' Da Rules</t>
  </si>
  <si>
    <t xml:space="preserve">Ninokuni: Shikkoku no Madoushi</t>
  </si>
  <si>
    <t xml:space="preserve">F.E.A.R.</t>
  </si>
  <si>
    <t xml:space="preserve">SRS: Street Racing Syndicate</t>
  </si>
  <si>
    <t xml:space="preserve">Dragon Ball Z: Shin Budokai</t>
  </si>
  <si>
    <t xml:space="preserve">Tiger Woods PGA Tour 13</t>
  </si>
  <si>
    <t xml:space="preserve">Dynasty Warriors: Gundam 3</t>
  </si>
  <si>
    <t xml:space="preserve">Action Force</t>
  </si>
  <si>
    <t xml:space="preserve">CPG Products</t>
  </si>
  <si>
    <t xml:space="preserve">FIFA 99</t>
  </si>
  <si>
    <t xml:space="preserve">Gauntlet Legends</t>
  </si>
  <si>
    <t xml:space="preserve">Kidou Senshi Gundam: Extreme VS</t>
  </si>
  <si>
    <t xml:space="preserve">System 3 presents Ferrari Challenge Trofeo Pirelli</t>
  </si>
  <si>
    <t xml:space="preserve">System 3 Arcade Software</t>
  </si>
  <si>
    <t xml:space="preserve">Tony Hawk: Shred</t>
  </si>
  <si>
    <t xml:space="preserve">NBA Live 10</t>
  </si>
  <si>
    <t xml:space="preserve">Metro 2033</t>
  </si>
  <si>
    <t xml:space="preserve">Bust A Groove</t>
  </si>
  <si>
    <t xml:space="preserve">Fire Emblem: Path of Radiance</t>
  </si>
  <si>
    <t xml:space="preserve">Dragon Quest Characters: Torneko no Daibouken 3: Fushigi no Dungeon</t>
  </si>
  <si>
    <t xml:space="preserve">Hotel Dusk: Room 215</t>
  </si>
  <si>
    <t xml:space="preserve">Final Fantasy Explorers</t>
  </si>
  <si>
    <t xml:space="preserve">Pachi-Slot Aruze Oukoku 2</t>
  </si>
  <si>
    <t xml:space="preserve">Aruze Corp</t>
  </si>
  <si>
    <t xml:space="preserve">Bratz: Rock Angelz</t>
  </si>
  <si>
    <t xml:space="preserve">Greg Hastings' Tournament Paintball</t>
  </si>
  <si>
    <t xml:space="preserve">World Soccer Winning Eleven 7 International (JP version)</t>
  </si>
  <si>
    <t xml:space="preserve">ESPN NBA Basketball</t>
  </si>
  <si>
    <t xml:space="preserve">Two Worlds II</t>
  </si>
  <si>
    <t xml:space="preserve">Over the Hedge</t>
  </si>
  <si>
    <t xml:space="preserve">Mat Hoffman's Pro BMX</t>
  </si>
  <si>
    <t xml:space="preserve">50 Classic Games</t>
  </si>
  <si>
    <t xml:space="preserve">Destineer</t>
  </si>
  <si>
    <t xml:space="preserve">Let's Draw!</t>
  </si>
  <si>
    <t xml:space="preserve">Petz Nursery</t>
  </si>
  <si>
    <t xml:space="preserve">The Hobbit</t>
  </si>
  <si>
    <t xml:space="preserve">War of the Monsters</t>
  </si>
  <si>
    <t xml:space="preserve">Harry Potter and the Deathly Hallows - Part 1</t>
  </si>
  <si>
    <t xml:space="preserve">The Incredible Hulk: Ultimate Destruction</t>
  </si>
  <si>
    <t xml:space="preserve">Time Crisis: Razing Storm</t>
  </si>
  <si>
    <t xml:space="preserve">Summer Sports: Paradise Island</t>
  </si>
  <si>
    <t xml:space="preserve">Sakura Taisen 2 - Kimi, Shinitamou Koto Nakare</t>
  </si>
  <si>
    <t xml:space="preserve">Time Crisis II</t>
  </si>
  <si>
    <t xml:space="preserve">Inazuma Eleven GO</t>
  </si>
  <si>
    <t xml:space="preserve">Clock Tower</t>
  </si>
  <si>
    <t xml:space="preserve">NCAA March Madness 06</t>
  </si>
  <si>
    <t xml:space="preserve">Valkyria Chronicles II</t>
  </si>
  <si>
    <t xml:space="preserve">Jampack Volume 11</t>
  </si>
  <si>
    <t xml:space="preserve">Tatsunoko vs. Capcom: Ultimate All-Stars</t>
  </si>
  <si>
    <t xml:space="preserve">Rune Factory: A Fantasy Harvest Moon</t>
  </si>
  <si>
    <t xml:space="preserve">Legacy of Kain: Defiance</t>
  </si>
  <si>
    <t xml:space="preserve">SpongeBob SquarePants: Game Boy Advance Video Volume 2</t>
  </si>
  <si>
    <t xml:space="preserve">NCAA March Madness 2005</t>
  </si>
  <si>
    <t xml:space="preserve">007 Racing</t>
  </si>
  <si>
    <t xml:space="preserve">Conflict: Vietnam</t>
  </si>
  <si>
    <t xml:space="preserve">Dragon's Crown</t>
  </si>
  <si>
    <t xml:space="preserve">2 in 1 Combo Pack: Sonic Heroes / Super Monkey Ball Deluxe</t>
  </si>
  <si>
    <t xml:space="preserve">MLB SlugFest 20-04</t>
  </si>
  <si>
    <t xml:space="preserve">Gex 3: Deep Cover Gecko</t>
  </si>
  <si>
    <t xml:space="preserve">NASCAR 09</t>
  </si>
  <si>
    <t xml:space="preserve">Jampack Vol. 2</t>
  </si>
  <si>
    <t xml:space="preserve">Virtual Soccer</t>
  </si>
  <si>
    <t xml:space="preserve">Romance of the Three Kingdoms IV: Wall of Fire</t>
  </si>
  <si>
    <t xml:space="preserve">Monster Jam: Path of Destruction</t>
  </si>
  <si>
    <t xml:space="preserve">Winning Post</t>
  </si>
  <si>
    <t xml:space="preserve">Medal of Honor: European Assault</t>
  </si>
  <si>
    <t xml:space="preserve">Ty the Tasmanian Tiger 2: Bush Rescue</t>
  </si>
  <si>
    <t xml:space="preserve">NBA 06</t>
  </si>
  <si>
    <t xml:space="preserve">Inazuma Eleven</t>
  </si>
  <si>
    <t xml:space="preserve">Excite Truck</t>
  </si>
  <si>
    <t xml:space="preserve">Phoenix Wright: Ace Attorney - Justice for All</t>
  </si>
  <si>
    <t xml:space="preserve">Magician's Quest: Mysterious Times</t>
  </si>
  <si>
    <t xml:space="preserve">Hello Kitty: Big City Dreams</t>
  </si>
  <si>
    <t xml:space="preserve">Mario &amp; Sonic at the Rio 2016 Olympic Games</t>
  </si>
  <si>
    <t xml:space="preserve">G-Force</t>
  </si>
  <si>
    <t xml:space="preserve">Front Mission 2</t>
  </si>
  <si>
    <t xml:space="preserve">StarCraft II: Legacy of the Void</t>
  </si>
  <si>
    <t xml:space="preserve">Jewel Master Egypt</t>
  </si>
  <si>
    <t xml:space="preserve">Are You Smarter Than A 5th Grader?</t>
  </si>
  <si>
    <t xml:space="preserve">Oni</t>
  </si>
  <si>
    <t xml:space="preserve">Terminator Salvation</t>
  </si>
  <si>
    <t xml:space="preserve">How to Train Your Dragon</t>
  </si>
  <si>
    <t xml:space="preserve">Juiced</t>
  </si>
  <si>
    <t xml:space="preserve">The Warriors</t>
  </si>
  <si>
    <t xml:space="preserve">J-League Soccer: Prime Goal 2</t>
  </si>
  <si>
    <t xml:space="preserve">Star Fox Command</t>
  </si>
  <si>
    <t xml:space="preserve">Wayne Gretzky's 3D Hockey</t>
  </si>
  <si>
    <t xml:space="preserve">Pachi-Slot Aruze Oukoku 4</t>
  </si>
  <si>
    <t xml:space="preserve">Return to Castle Wolfenstein: Operation Resurrection</t>
  </si>
  <si>
    <t xml:space="preserve">Mario Tennis: Power Tour</t>
  </si>
  <si>
    <t xml:space="preserve">Seaman</t>
  </si>
  <si>
    <t xml:space="preserve">The Grinch</t>
  </si>
  <si>
    <t xml:space="preserve">Littlest Pet Shop 3: Biggest Stars - Blue / Pink / Purple Team</t>
  </si>
  <si>
    <t xml:space="preserve">F.E.A.R. 2: Project Origin</t>
  </si>
  <si>
    <t xml:space="preserve">Mystery Dungeon: Shiren the Wanderer</t>
  </si>
  <si>
    <t xml:space="preserve">GT Pro Series</t>
  </si>
  <si>
    <t xml:space="preserve">Final Fantasy Chronicles</t>
  </si>
  <si>
    <t xml:space="preserve">Syphon Filter 3</t>
  </si>
  <si>
    <t xml:space="preserve">Tales of Symphonia: Dawn of the New World</t>
  </si>
  <si>
    <t xml:space="preserve">We Love Katamari</t>
  </si>
  <si>
    <t xml:space="preserve">Sesame Street: Once Upon A Monster</t>
  </si>
  <si>
    <t xml:space="preserve">We Cheer</t>
  </si>
  <si>
    <t xml:space="preserve">Mega Man 6</t>
  </si>
  <si>
    <t xml:space="preserve">Rory McIlroy PGA Tour</t>
  </si>
  <si>
    <t xml:space="preserve">SingStar Dance</t>
  </si>
  <si>
    <t xml:space="preserve">Rival Schools: United By Fate</t>
  </si>
  <si>
    <t xml:space="preserve">Lords of the Fallen</t>
  </si>
  <si>
    <t xml:space="preserve">Swing Away Golf</t>
  </si>
  <si>
    <t xml:space="preserve">J-League Pro Soccer Club o Tsukurou! 3</t>
  </si>
  <si>
    <t xml:space="preserve">Tomb Raider: Legend</t>
  </si>
  <si>
    <t xml:space="preserve">Freedom Fighters</t>
  </si>
  <si>
    <t xml:space="preserve">Silent Hill: Origins</t>
  </si>
  <si>
    <t xml:space="preserve">That's So Raven 2: Supernatural Style</t>
  </si>
  <si>
    <t xml:space="preserve">The Punisher</t>
  </si>
  <si>
    <t xml:space="preserve">Kirby and the Rainbow Curse</t>
  </si>
  <si>
    <t xml:space="preserve">Front Mission 3</t>
  </si>
  <si>
    <t xml:space="preserve">Kenkou Ouen Recipe 1000: DS Kondate Zenshuu</t>
  </si>
  <si>
    <t xml:space="preserve">SSX On Tour</t>
  </si>
  <si>
    <t xml:space="preserve">Disgaea 3: Absence of Justice</t>
  </si>
  <si>
    <t xml:space="preserve">Way of the Samurai 3</t>
  </si>
  <si>
    <t xml:space="preserve">Gamebridge</t>
  </si>
  <si>
    <t xml:space="preserve">The Sims 2: Open for Business</t>
  </si>
  <si>
    <t xml:space="preserve">Rune Factory 2: A Fantasy Harvest Moon</t>
  </si>
  <si>
    <t xml:space="preserve">Omega Boost</t>
  </si>
  <si>
    <t xml:space="preserve">Go Diego Go! Safari Rescue</t>
  </si>
  <si>
    <t xml:space="preserve">SimAnimals</t>
  </si>
  <si>
    <t xml:space="preserve">Jampack Winter 2002</t>
  </si>
  <si>
    <t xml:space="preserve">Way of the Samurai</t>
  </si>
  <si>
    <t xml:space="preserve">The 3rd Birthday</t>
  </si>
  <si>
    <t xml:space="preserve">Classic Word Games</t>
  </si>
  <si>
    <t xml:space="preserve">Fishing Derby</t>
  </si>
  <si>
    <t xml:space="preserve">Pac-Man Fever</t>
  </si>
  <si>
    <t xml:space="preserve">Spectrobes: Beyond the Portals</t>
  </si>
  <si>
    <t xml:space="preserve">International Track &amp; Field</t>
  </si>
  <si>
    <t xml:space="preserve">HSX HyperSonic.Xtreme</t>
  </si>
  <si>
    <t xml:space="preserve">Midas Interactive Entertainment</t>
  </si>
  <si>
    <t xml:space="preserve">Lair</t>
  </si>
  <si>
    <t xml:space="preserve">Jikkyou Powerful Pro Yakyuu 10</t>
  </si>
  <si>
    <t xml:space="preserve">Summoner</t>
  </si>
  <si>
    <t xml:space="preserve">Soul Sacrifice</t>
  </si>
  <si>
    <t xml:space="preserve">Virtual Pool</t>
  </si>
  <si>
    <t xml:space="preserve">DC Universe Online</t>
  </si>
  <si>
    <t xml:space="preserve">Jam With the Band</t>
  </si>
  <si>
    <t xml:space="preserve">100 All-Time Favorites</t>
  </si>
  <si>
    <t xml:space="preserve">Major League Baseball 2K10</t>
  </si>
  <si>
    <t xml:space="preserve">Alice in Wonderland</t>
  </si>
  <si>
    <t xml:space="preserve">SpongeBob SquarePants: Lights, Camera, Pants!</t>
  </si>
  <si>
    <t xml:space="preserve">Wrecking Crew</t>
  </si>
  <si>
    <t xml:space="preserve">Rugrats: Scavenger Hunt</t>
  </si>
  <si>
    <t xml:space="preserve">International Superstar Soccer 2000 (All region sales)</t>
  </si>
  <si>
    <t xml:space="preserve">Dai-4-Ji Super Robot Taisen S</t>
  </si>
  <si>
    <t xml:space="preserve">Disney's Kim Possible: Revenge of Monkey Fist</t>
  </si>
  <si>
    <t xml:space="preserve">Naruto Shippuden: Clash of Ninja Revolution 3</t>
  </si>
  <si>
    <t xml:space="preserve">Ace Combat Zero: The Belkan War</t>
  </si>
  <si>
    <t xml:space="preserve">Dynasty Warriors</t>
  </si>
  <si>
    <t xml:space="preserve">NHL 07</t>
  </si>
  <si>
    <t xml:space="preserve">SoulCalibur: Broken Destiny</t>
  </si>
  <si>
    <t xml:space="preserve">Petz: Hamsterz Life 2</t>
  </si>
  <si>
    <t xml:space="preserve">The BIGS</t>
  </si>
  <si>
    <t xml:space="preserve">WS</t>
  </si>
  <si>
    <t xml:space="preserve">Dragon Ball Z: Supersonic Warriors</t>
  </si>
  <si>
    <t xml:space="preserve">Silent Hill 4: The Room</t>
  </si>
  <si>
    <t xml:space="preserve">River Raid II</t>
  </si>
  <si>
    <t xml:space="preserve">Capcom Classics Collection</t>
  </si>
  <si>
    <t xml:space="preserve">Monopoly Party</t>
  </si>
  <si>
    <t xml:space="preserve">NHL FaceOff 98</t>
  </si>
  <si>
    <t xml:space="preserve">The Saboteur</t>
  </si>
  <si>
    <t xml:space="preserve">The Adventures of Jimmy Neutron Boy Genius: Attack of the Twonkies</t>
  </si>
  <si>
    <t xml:space="preserve">Looney Tunes: Back in Action</t>
  </si>
  <si>
    <t xml:space="preserve">Monsters vs. Aliens</t>
  </si>
  <si>
    <t xml:space="preserve">Midnight Magic</t>
  </si>
  <si>
    <t xml:space="preserve">NHL 09</t>
  </si>
  <si>
    <t xml:space="preserve">Avatar: The Last Airbender</t>
  </si>
  <si>
    <t xml:space="preserve">Blue's Clues: Blue's Big Musical</t>
  </si>
  <si>
    <t xml:space="preserve">The Mummy Returns</t>
  </si>
  <si>
    <t xml:space="preserve">Cars Toon: Mater's Tall Tales</t>
  </si>
  <si>
    <t xml:space="preserve">Paws &amp; Claws: Dogs &amp; Cats Best Friends</t>
  </si>
  <si>
    <t xml:space="preserve">Hitman: Blood Money</t>
  </si>
  <si>
    <t xml:space="preserve">Chopper Command</t>
  </si>
  <si>
    <t xml:space="preserve">Crash: Mind Over Mutant</t>
  </si>
  <si>
    <t xml:space="preserve">Activision Anthology</t>
  </si>
  <si>
    <t xml:space="preserve">Picross DS</t>
  </si>
  <si>
    <t xml:space="preserve">Final Fantasy II Anniversary Edition</t>
  </si>
  <si>
    <t xml:space="preserve">Test Drive Unlimited</t>
  </si>
  <si>
    <t xml:space="preserve">Unit 13</t>
  </si>
  <si>
    <t xml:space="preserve">R.U.S.E.</t>
  </si>
  <si>
    <t xml:space="preserve">Theatrhythm: Final Fantasy</t>
  </si>
  <si>
    <t xml:space="preserve">Prince of Persia Trilogy</t>
  </si>
  <si>
    <t xml:space="preserve">Hidden Mysteries: Titanic - Secrets of the Fateful Voyage</t>
  </si>
  <si>
    <t xml:space="preserve">Star Wars: Jedi Starfighter</t>
  </si>
  <si>
    <t xml:space="preserve">Tactics Ogre: The Knight of Lodis</t>
  </si>
  <si>
    <t xml:space="preserve">Super Robot Taisen MX</t>
  </si>
  <si>
    <t xml:space="preserve">Sega Bass Fishing</t>
  </si>
  <si>
    <t xml:space="preserve">Bases Loaded '96: Double Header</t>
  </si>
  <si>
    <t xml:space="preserve">Jaleco</t>
  </si>
  <si>
    <t xml:space="preserve">Dead or Alive Ultimate</t>
  </si>
  <si>
    <t xml:space="preserve">RPG Maker</t>
  </si>
  <si>
    <t xml:space="preserve">Major League Baseball 2K12</t>
  </si>
  <si>
    <t xml:space="preserve">Rooms: The Main Building</t>
  </si>
  <si>
    <t xml:space="preserve">Dance Dance Revolution Universe 2</t>
  </si>
  <si>
    <t xml:space="preserve">Star Wars: Clone Wars</t>
  </si>
  <si>
    <t xml:space="preserve">Monster Hunter</t>
  </si>
  <si>
    <t xml:space="preserve">NBA Street Homecourt</t>
  </si>
  <si>
    <t xml:space="preserve">SplashDown: Rides Gone Wild</t>
  </si>
  <si>
    <t xml:space="preserve">Super Famista 5</t>
  </si>
  <si>
    <t xml:space="preserve">Shrek SuperSlam</t>
  </si>
  <si>
    <t xml:space="preserve">Rayman Advance</t>
  </si>
  <si>
    <t xml:space="preserve">Super Robot Taisen Z</t>
  </si>
  <si>
    <t xml:space="preserve">PoPoLoCrois Monogatari</t>
  </si>
  <si>
    <t xml:space="preserve">Fantastic 4</t>
  </si>
  <si>
    <t xml:space="preserve">Men in Black II: Alien Escape</t>
  </si>
  <si>
    <t xml:space="preserve">RealSports Tennis</t>
  </si>
  <si>
    <t xml:space="preserve">Nicktoons: Attack of the Toybots</t>
  </si>
  <si>
    <t xml:space="preserve">Raiders of the Lost Ark</t>
  </si>
  <si>
    <t xml:space="preserve">Gauntlet</t>
  </si>
  <si>
    <t xml:space="preserve">Answer Software</t>
  </si>
  <si>
    <t xml:space="preserve">Ridge Racer 3D</t>
  </si>
  <si>
    <t xml:space="preserve">Picross 3D</t>
  </si>
  <si>
    <t xml:space="preserve">Dynasty Warriors: Gundam 2</t>
  </si>
  <si>
    <t xml:space="preserve">Cars Mater-National Championship</t>
  </si>
  <si>
    <t xml:space="preserve">Super Monkey Ball 3D</t>
  </si>
  <si>
    <t xml:space="preserve">Euro Truck Simulator</t>
  </si>
  <si>
    <t xml:space="preserve">SpongeBob SquarePants: Creature from the Krusty Krab</t>
  </si>
  <si>
    <t xml:space="preserve">Babysitting Mama</t>
  </si>
  <si>
    <t xml:space="preserve">Bleach: Soul Resurreccion</t>
  </si>
  <si>
    <t xml:space="preserve">The Matrix: Path of Neo</t>
  </si>
  <si>
    <t xml:space="preserve">Dragon Ball Z: Supersonic Warriors 2</t>
  </si>
  <si>
    <t xml:space="preserve">Sonic Lost World</t>
  </si>
  <si>
    <t xml:space="preserve">WWE Wrestlemania X8</t>
  </si>
  <si>
    <t xml:space="preserve">Boogie</t>
  </si>
  <si>
    <t xml:space="preserve">Fire Emblem: Radiant Dawn</t>
  </si>
  <si>
    <t xml:space="preserve">Plants vs. Zombies: Garden Warfare 2</t>
  </si>
  <si>
    <t xml:space="preserve">Grandia III</t>
  </si>
  <si>
    <t xml:space="preserve">Mobile Suit Gundam Seed Destiny: Rengou vs. Z.A.F.T. II Plus</t>
  </si>
  <si>
    <t xml:space="preserve">Mario &amp; Wario</t>
  </si>
  <si>
    <t xml:space="preserve">Resident Evil: The Mercenaries 3D</t>
  </si>
  <si>
    <t xml:space="preserve">FIFA Soccer 64</t>
  </si>
  <si>
    <t xml:space="preserve">Dreamworks Madagascar Kartz</t>
  </si>
  <si>
    <t xml:space="preserve">Epic Mickey: Power of Illusion</t>
  </si>
  <si>
    <t xml:space="preserve">J-League Pro Soccer Club wo Tsukurou! 2</t>
  </si>
  <si>
    <t xml:space="preserve">Backyard Baseball</t>
  </si>
  <si>
    <t xml:space="preserve">WipEout Pulse</t>
  </si>
  <si>
    <t xml:space="preserve">Barbie Horse Adventures: Wild Horse Rescue</t>
  </si>
  <si>
    <t xml:space="preserve">Pokemon Art Academy</t>
  </si>
  <si>
    <t xml:space="preserve">Taiko no Tatsujin: Appare Sandaime</t>
  </si>
  <si>
    <t xml:space="preserve">One Piece: Grand Battle!</t>
  </si>
  <si>
    <t xml:space="preserve">Asphalt 3D</t>
  </si>
  <si>
    <t xml:space="preserve">Spy Hunter 2</t>
  </si>
  <si>
    <t xml:space="preserve">Die Hard Trilogy 2: Viva Las Vegas</t>
  </si>
  <si>
    <t xml:space="preserve">Momotarou Dentetsu X: Kyuushuu-hen mo Arubai</t>
  </si>
  <si>
    <t xml:space="preserve">Sniper: Art of Victory</t>
  </si>
  <si>
    <t xml:space="preserve">Tales of Legendia</t>
  </si>
  <si>
    <t xml:space="preserve">Steel Diver</t>
  </si>
  <si>
    <t xml:space="preserve">Bravely Second: End Layer</t>
  </si>
  <si>
    <t xml:space="preserve">Alone in the Dark</t>
  </si>
  <si>
    <t xml:space="preserve">Football Manager Handheld 2009</t>
  </si>
  <si>
    <t xml:space="preserve">Puzzle &amp; Dragons Z + Super Mario Bros. Edition</t>
  </si>
  <si>
    <t xml:space="preserve">Madagascar: Operation Penguin</t>
  </si>
  <si>
    <t xml:space="preserve">Yu-Gi-Oh! Forbidden Memories (JP sales)</t>
  </si>
  <si>
    <t xml:space="preserve">Millipede</t>
  </si>
  <si>
    <t xml:space="preserve">The Legend of the Mystical Ninja</t>
  </si>
  <si>
    <t xml:space="preserve">Rock Band Unplugged</t>
  </si>
  <si>
    <t xml:space="preserve">Ultimate I Spy</t>
  </si>
  <si>
    <t xml:space="preserve">Destroy All Humans! 2</t>
  </si>
  <si>
    <t xml:space="preserve">Skylanders: SuperChargers</t>
  </si>
  <si>
    <t xml:space="preserve">ECW Hardcore Revolution</t>
  </si>
  <si>
    <t xml:space="preserve">You're in the Movies</t>
  </si>
  <si>
    <t xml:space="preserve">Scene It? Lights Camera Action</t>
  </si>
  <si>
    <t xml:space="preserve">MotorStorm: Apocalypse</t>
  </si>
  <si>
    <t xml:space="preserve">Dark Sector</t>
  </si>
  <si>
    <t xml:space="preserve">Wu-Tang: Shaolin Style</t>
  </si>
  <si>
    <t xml:space="preserve">Mario Golf: World Tour</t>
  </si>
  <si>
    <t xml:space="preserve">Secret Weapons Over Normandy</t>
  </si>
  <si>
    <t xml:space="preserve">Harvest Moon 64</t>
  </si>
  <si>
    <t xml:space="preserve">Pack In Soft</t>
  </si>
  <si>
    <t xml:space="preserve">All-Star Baseball 99</t>
  </si>
  <si>
    <t xml:space="preserve">Bratz: The Movie</t>
  </si>
  <si>
    <t xml:space="preserve">Vigilante 8: 2nd Offense</t>
  </si>
  <si>
    <t xml:space="preserve">Atelier Rorona: Alchemist of Arland</t>
  </si>
  <si>
    <t xml:space="preserve">Theme Park Roller Coaster</t>
  </si>
  <si>
    <t xml:space="preserve">Bass Pro Shops: The Strike</t>
  </si>
  <si>
    <t xml:space="preserve">XS Games</t>
  </si>
  <si>
    <t xml:space="preserve">Bakugan Battle Brawlers: Defenders of the Core</t>
  </si>
  <si>
    <t xml:space="preserve">NFL Xtreme 2</t>
  </si>
  <si>
    <t xml:space="preserve">Major League Baseball 2K13</t>
  </si>
  <si>
    <t xml:space="preserve">Scrabble 2007 Edition</t>
  </si>
  <si>
    <t xml:space="preserve">Rebellion</t>
  </si>
  <si>
    <t xml:space="preserve">Fortune Street</t>
  </si>
  <si>
    <t xml:space="preserve">Grand Prix</t>
  </si>
  <si>
    <t xml:space="preserve">Jake Power: Fireman</t>
  </si>
  <si>
    <t xml:space="preserve">World of Outlaws: Sprint Cars 2002</t>
  </si>
  <si>
    <t xml:space="preserve">Children of Mana</t>
  </si>
  <si>
    <t xml:space="preserve">Fantavision</t>
  </si>
  <si>
    <t xml:space="preserve">Double Dragon</t>
  </si>
  <si>
    <t xml:space="preserve">Alien Trilogy</t>
  </si>
  <si>
    <t xml:space="preserve">Karate</t>
  </si>
  <si>
    <t xml:space="preserve">Ultravision</t>
  </si>
  <si>
    <t xml:space="preserve">X-Men: Next Dimension</t>
  </si>
  <si>
    <t xml:space="preserve">The Godfather (JP sales)</t>
  </si>
  <si>
    <t xml:space="preserve">Dynasty Warriors Gundam</t>
  </si>
  <si>
    <t xml:space="preserve">Super Puyo Puyo 2</t>
  </si>
  <si>
    <t xml:space="preserve">Rock Band 4</t>
  </si>
  <si>
    <t xml:space="preserve">Harmonix Music Systems</t>
  </si>
  <si>
    <t xml:space="preserve">WipEout</t>
  </si>
  <si>
    <t xml:space="preserve">ICO</t>
  </si>
  <si>
    <t xml:space="preserve">World of Warcraft: Warlords of Draenor</t>
  </si>
  <si>
    <t xml:space="preserve">Activision Blizzard</t>
  </si>
  <si>
    <t xml:space="preserve">Ford Racing Off Road</t>
  </si>
  <si>
    <t xml:space="preserve">Xplosiv</t>
  </si>
  <si>
    <t xml:space="preserve">Dragon Quest 25 Shuunen Kinin: Famicom &amp; Super Famicom Dragon Quest I-II-III</t>
  </si>
  <si>
    <t xml:space="preserve">Victorious Boxers: Ippo's Road to Glory</t>
  </si>
  <si>
    <t xml:space="preserve">Densetsu no Stafi</t>
  </si>
  <si>
    <t xml:space="preserve">Valkyrie Profile 2: Silmeria</t>
  </si>
  <si>
    <t xml:space="preserve">Pinball Hall of Fame: The Williams Collection</t>
  </si>
  <si>
    <t xml:space="preserve">Hot Wheels Velocity X</t>
  </si>
  <si>
    <t xml:space="preserve">Clash of Elementalists</t>
  </si>
  <si>
    <t xml:space="preserve">L.A. Rush</t>
  </si>
  <si>
    <t xml:space="preserve">Momotarou Dentetsu V</t>
  </si>
  <si>
    <t xml:space="preserve">Doom 64</t>
  </si>
  <si>
    <t xml:space="preserve">Bomberman Hero</t>
  </si>
  <si>
    <t xml:space="preserve">Automobili Lamborghini</t>
  </si>
  <si>
    <t xml:space="preserve">Quest 64</t>
  </si>
  <si>
    <t xml:space="preserve">Viva Pinata: Trouble in Paradise</t>
  </si>
  <si>
    <t xml:space="preserve">NBA Ballers: Phenom</t>
  </si>
  <si>
    <t xml:space="preserve">Dragon Age Origins: Awakening</t>
  </si>
  <si>
    <t xml:space="preserve">Shadowrun</t>
  </si>
  <si>
    <t xml:space="preserve">Crazy Taxi: Fare Wars</t>
  </si>
  <si>
    <t xml:space="preserve">MTV Music Generator</t>
  </si>
  <si>
    <t xml:space="preserve">Warhammer 40,000: Dawn of War II</t>
  </si>
  <si>
    <t xml:space="preserve">Hamsterz Life</t>
  </si>
  <si>
    <t xml:space="preserve">Emergency Heroes</t>
  </si>
  <si>
    <t xml:space="preserve">Super Momotarou Dentetsu DX</t>
  </si>
  <si>
    <t xml:space="preserve">FlingSmash</t>
  </si>
  <si>
    <t xml:space="preserve">World Soccer Winning Eleven 8: Liveware Evolution</t>
  </si>
  <si>
    <t xml:space="preserve">Downhill Domination</t>
  </si>
  <si>
    <t xml:space="preserve">Dead Space Extraction</t>
  </si>
  <si>
    <t xml:space="preserve">Pirates of the Caribbean: Dead Man's Chest</t>
  </si>
  <si>
    <t xml:space="preserve">Active Life: Extreme Challenge</t>
  </si>
  <si>
    <t xml:space="preserve">Spider-Man: Friend or Foe</t>
  </si>
  <si>
    <t xml:space="preserve">World Series of Poker</t>
  </si>
  <si>
    <t xml:space="preserve">Inazuma Eleven Go 2: Chrono Stone</t>
  </si>
  <si>
    <t xml:space="preserve">NHL 97</t>
  </si>
  <si>
    <t xml:space="preserve">Final Fantasy Crystal Chronicles: Echoes of Time</t>
  </si>
  <si>
    <t xml:space="preserve">Rise of Nightmares</t>
  </si>
  <si>
    <t xml:space="preserve">Kong: The 8th Wonder of the World</t>
  </si>
  <si>
    <t xml:space="preserve">Dead or Alive 4</t>
  </si>
  <si>
    <t xml:space="preserve">Godzilla: Save the Earth</t>
  </si>
  <si>
    <t xml:space="preserve">Dance Dance Revolution: Mario Mix</t>
  </si>
  <si>
    <t xml:space="preserve">Metal Gear Solid: The Twin Snakes</t>
  </si>
  <si>
    <t xml:space="preserve">Art Academy: Lessons for Everyone</t>
  </si>
  <si>
    <t xml:space="preserve">Mat Hoffman's Pro BMX 2</t>
  </si>
  <si>
    <t xml:space="preserve">Metal Gear Solid: The Essential Collection</t>
  </si>
  <si>
    <t xml:space="preserve">One Piece: Pirate Warriors 3</t>
  </si>
  <si>
    <t xml:space="preserve">Iridion 3D</t>
  </si>
  <si>
    <t xml:space="preserve">Classic NES Series: Pac-Man</t>
  </si>
  <si>
    <t xml:space="preserve">Football Manager 2015</t>
  </si>
  <si>
    <t xml:space="preserve">Petz Sports</t>
  </si>
  <si>
    <t xml:space="preserve">Imagine: Figure Skater (US sales)</t>
  </si>
  <si>
    <t xml:space="preserve">SimCity Creator</t>
  </si>
  <si>
    <t xml:space="preserve">Dragon Ball Z: Collectible Card Game</t>
  </si>
  <si>
    <t xml:space="preserve">Circus Atari</t>
  </si>
  <si>
    <t xml:space="preserve">The Sims 3: Ambitions</t>
  </si>
  <si>
    <t xml:space="preserve">Razor Freestyle Scooter</t>
  </si>
  <si>
    <t xml:space="preserve">Disney's Kim Possible 3: Team Possible</t>
  </si>
  <si>
    <t xml:space="preserve">Rygar: The Legendary Adventure</t>
  </si>
  <si>
    <t xml:space="preserve">Wanadoo</t>
  </si>
  <si>
    <t xml:space="preserve">Syphon Filter: Logan's Shadow</t>
  </si>
  <si>
    <t xml:space="preserve">Super Batter Up</t>
  </si>
  <si>
    <t xml:space="preserve">Kessen II</t>
  </si>
  <si>
    <t xml:space="preserve">Crayon Shin-Chan: Arashi o Yobu Enji</t>
  </si>
  <si>
    <t xml:space="preserve">Stuart Little 2</t>
  </si>
  <si>
    <t xml:space="preserve">SingStar Amped</t>
  </si>
  <si>
    <t xml:space="preserve">Brothers In Arms: Earned in Blood</t>
  </si>
  <si>
    <t xml:space="preserve">Dragon Ball Z: Sagas</t>
  </si>
  <si>
    <t xml:space="preserve">Scooby-Doo</t>
  </si>
  <si>
    <t xml:space="preserve">Hydro Thunder</t>
  </si>
  <si>
    <t xml:space="preserve">NHL FaceOff '97</t>
  </si>
  <si>
    <t xml:space="preserve">Telltale Games</t>
  </si>
  <si>
    <t xml:space="preserve">Gremlins</t>
  </si>
  <si>
    <t xml:space="preserve">The Mark of Kri</t>
  </si>
  <si>
    <t xml:space="preserve">Jampack Winter 2003 (RP-M)</t>
  </si>
  <si>
    <t xml:space="preserve">Rugrats: Castle Capers</t>
  </si>
  <si>
    <t xml:space="preserve">Crayola: Treasure Adventures</t>
  </si>
  <si>
    <t xml:space="preserve">Silent Hill: Downpour</t>
  </si>
  <si>
    <t xml:space="preserve">Mega Man Star Force 3: Black Ace / Red Joker</t>
  </si>
  <si>
    <t xml:space="preserve">Momotarou Dentetsu 11</t>
  </si>
  <si>
    <t xml:space="preserve">The Sims 3: Outdoor Living Stuff</t>
  </si>
  <si>
    <t xml:space="preserve">Star Wars: Demolition</t>
  </si>
  <si>
    <t xml:space="preserve">Bloody Roar II</t>
  </si>
  <si>
    <t xml:space="preserve">Delta Force: Black Hawk Down</t>
  </si>
  <si>
    <t xml:space="preserve">NovaLogic</t>
  </si>
  <si>
    <t xml:space="preserve">.hack//Outbreak Part 3</t>
  </si>
  <si>
    <t xml:space="preserve">Mother 1+2</t>
  </si>
  <si>
    <t xml:space="preserve">Boom Blox Bash Party</t>
  </si>
  <si>
    <t xml:space="preserve">Top Spin</t>
  </si>
  <si>
    <t xml:space="preserve">Brothers In Arms: D-Day</t>
  </si>
  <si>
    <t xml:space="preserve">2 Games in 1: SpongeBob SquarePants: SuperSponge &amp; Rugrats Go Wild</t>
  </si>
  <si>
    <t xml:space="preserve">Jikkyou Powerful Pro Yakyuu 3</t>
  </si>
  <si>
    <t xml:space="preserve">Jikkyou Powerful Pro Yakyuu 12</t>
  </si>
  <si>
    <t xml:space="preserve">J-League Excite Stage '95</t>
  </si>
  <si>
    <t xml:space="preserve">Epoch</t>
  </si>
  <si>
    <t xml:space="preserve">Vin Diesel: Wheelman</t>
  </si>
  <si>
    <t xml:space="preserve">Phantasy Star Online Episode I &amp; II</t>
  </si>
  <si>
    <t xml:space="preserve">The Powerpuff Girls: Relish Rampage</t>
  </si>
  <si>
    <t xml:space="preserve">BAM! Entertainment</t>
  </si>
  <si>
    <t xml:space="preserve">Bleach: The Blade of Fate</t>
  </si>
  <si>
    <t xml:space="preserve">American Girl: Kit Mystery Challenge!</t>
  </si>
  <si>
    <t xml:space="preserve">Country Dance 2</t>
  </si>
  <si>
    <t xml:space="preserve">GameMill Entertainment</t>
  </si>
  <si>
    <t xml:space="preserve">The Chronicles of Riddick: Escape from Butcher Bay</t>
  </si>
  <si>
    <t xml:space="preserve">NFL Head Coach</t>
  </si>
  <si>
    <t xml:space="preserve">Ghostbusters</t>
  </si>
  <si>
    <t xml:space="preserve">Nickelodeon Team Umizoomi</t>
  </si>
  <si>
    <t xml:space="preserve">EC</t>
  </si>
  <si>
    <t xml:space="preserve">NCAA Gamebreaker 99</t>
  </si>
  <si>
    <t xml:space="preserve">World Stadium 2</t>
  </si>
  <si>
    <t xml:space="preserve">NHL 2005</t>
  </si>
  <si>
    <t xml:space="preserve">The New York Times Crosswords</t>
  </si>
  <si>
    <t xml:space="preserve">Karaoke Revolution Presents American Idol Encore</t>
  </si>
  <si>
    <t xml:space="preserve">Barbie as The Island Princess</t>
  </si>
  <si>
    <t xml:space="preserve">Star Wars Jedi Knight: Jedi Academy</t>
  </si>
  <si>
    <t xml:space="preserve">Phoenix</t>
  </si>
  <si>
    <t xml:space="preserve">Dynasty Warriors: Strikeforce</t>
  </si>
  <si>
    <t xml:space="preserve">Brain Challenge</t>
  </si>
  <si>
    <t xml:space="preserve">Enemy Territory: Quake Wars</t>
  </si>
  <si>
    <t xml:space="preserve">Major League Baseball 2K11</t>
  </si>
  <si>
    <t xml:space="preserve">Harvest Moon DS (US sales)</t>
  </si>
  <si>
    <t xml:space="preserve">Apocalypse</t>
  </si>
  <si>
    <t xml:space="preserve">ATV Offroad Fury Pro</t>
  </si>
  <si>
    <t xml:space="preserve">Burnout Dominator</t>
  </si>
  <si>
    <t xml:space="preserve">Yu-Gi-Oh! Destiny Board Traveler</t>
  </si>
  <si>
    <t xml:space="preserve">God Eater 2</t>
  </si>
  <si>
    <t xml:space="preserve">Scooby-Doo! and the Spooky Swamp</t>
  </si>
  <si>
    <t xml:space="preserve">World Soccer Winning Eleven 5 Final Evolution</t>
  </si>
  <si>
    <t xml:space="preserve">Red Faction: Armageddon</t>
  </si>
  <si>
    <t xml:space="preserve">Sphinx and the Cursed Mummy</t>
  </si>
  <si>
    <t xml:space="preserve">Fatal Fury 2</t>
  </si>
  <si>
    <t xml:space="preserve">Pokemon Puzzle League</t>
  </si>
  <si>
    <t xml:space="preserve">Despicable Me: The Game - Minion Mayhem</t>
  </si>
  <si>
    <t xml:space="preserve">Tekken Advance</t>
  </si>
  <si>
    <t xml:space="preserve">Shin Megami Tensei: Persona 3</t>
  </si>
  <si>
    <t xml:space="preserve">Persona</t>
  </si>
  <si>
    <t xml:space="preserve">My Fashion Studio</t>
  </si>
  <si>
    <t xml:space="preserve">Maze Craze: A Game of Cops 'n Robbers</t>
  </si>
  <si>
    <t xml:space="preserve">Mobile Suit Gundam</t>
  </si>
  <si>
    <t xml:space="preserve">TNA iMPACT!</t>
  </si>
  <si>
    <t xml:space="preserve">Bee Movie Game</t>
  </si>
  <si>
    <t xml:space="preserve">SingStar Take That</t>
  </si>
  <si>
    <t xml:space="preserve">Final Fantasy Collection</t>
  </si>
  <si>
    <t xml:space="preserve">Samurai Warriors: Xtreme Legends</t>
  </si>
  <si>
    <t xml:space="preserve">NHL FaceOff</t>
  </si>
  <si>
    <t xml:space="preserve">WWE WrestleMania 21</t>
  </si>
  <si>
    <t xml:space="preserve">F.E.A.R. 3</t>
  </si>
  <si>
    <t xml:space="preserve">Defender II</t>
  </si>
  <si>
    <t xml:space="preserve">WWE Day of Reckoning</t>
  </si>
  <si>
    <t xml:space="preserve">Walt Disney World Quest: Magical Racing Tour</t>
  </si>
  <si>
    <t xml:space="preserve">Pro Evolution Soccer 2017</t>
  </si>
  <si>
    <t xml:space="preserve">Vandal Hearts</t>
  </si>
  <si>
    <t xml:space="preserve">Dead or Alive: Dimensions</t>
  </si>
  <si>
    <t xml:space="preserve">We Sing Encore</t>
  </si>
  <si>
    <t xml:space="preserve">Deadpool</t>
  </si>
  <si>
    <t xml:space="preserve">Jawbreaker</t>
  </si>
  <si>
    <t xml:space="preserve">Scooby-Doo! Mystery Mayhem</t>
  </si>
  <si>
    <t xml:space="preserve">Mario Golf: Advance Tour</t>
  </si>
  <si>
    <t xml:space="preserve">Celebrity Sports Showdown</t>
  </si>
  <si>
    <t xml:space="preserve">Disney Guilty Party</t>
  </si>
  <si>
    <t xml:space="preserve">Silent Hill: Homecoming</t>
  </si>
  <si>
    <t xml:space="preserve">Yu-Gi-Oh! Capsule Monster Coliseum</t>
  </si>
  <si>
    <t xml:space="preserve">Discovery Kids: Kitten Corner</t>
  </si>
  <si>
    <t xml:space="preserve">Rock Band Country Track Pack</t>
  </si>
  <si>
    <t xml:space="preserve">Major League Baseball 2K6</t>
  </si>
  <si>
    <t xml:space="preserve">Brunswick Pro Bowling</t>
  </si>
  <si>
    <t xml:space="preserve">Jampack Volume 13 (RP-M)</t>
  </si>
  <si>
    <t xml:space="preserve">Teenage Mutant Ninja Turtles 2: Battle Nexus</t>
  </si>
  <si>
    <t xml:space="preserve">The Thing</t>
  </si>
  <si>
    <t xml:space="preserve">Van Helsing</t>
  </si>
  <si>
    <t xml:space="preserve">Mario Tennis Ultra Smash</t>
  </si>
  <si>
    <t xml:space="preserve">Virtua Tennis 4</t>
  </si>
  <si>
    <t xml:space="preserve">Worms: Open Warfare 2</t>
  </si>
  <si>
    <t xml:space="preserve">Transformers: Revenge of the Fallen (Wii &amp; PS2 Version)</t>
  </si>
  <si>
    <t xml:space="preserve">Spawn: Armageddon</t>
  </si>
  <si>
    <t xml:space="preserve">The Godfather (US sales)</t>
  </si>
  <si>
    <t xml:space="preserve">World Stadium EX</t>
  </si>
  <si>
    <t xml:space="preserve">Densetsu no Stafi 2</t>
  </si>
  <si>
    <t xml:space="preserve">Independence Day</t>
  </si>
  <si>
    <t xml:space="preserve">Chocobo Racing</t>
  </si>
  <si>
    <t xml:space="preserve">Viking: Battle for Asgard</t>
  </si>
  <si>
    <t xml:space="preserve">Dragon Quest Heroes: Rocket Slime</t>
  </si>
  <si>
    <t xml:space="preserve">Gundam SEED: Federation vs. Z.A.F.T.</t>
  </si>
  <si>
    <t xml:space="preserve">Blood Omen: Legacy of Kain</t>
  </si>
  <si>
    <t xml:space="preserve">Super Bomberman 4</t>
  </si>
  <si>
    <t xml:space="preserve">Family Fest Presents Circus Games</t>
  </si>
  <si>
    <t xml:space="preserve">Dance Dance Revolution: Hottest Party 3</t>
  </si>
  <si>
    <t xml:space="preserve">Bomberman II</t>
  </si>
  <si>
    <t xml:space="preserve">Duke Nukem 64</t>
  </si>
  <si>
    <t xml:space="preserve">Transformers: Dark of the Moon - Autobots/Decepticons</t>
  </si>
  <si>
    <t xml:space="preserve">The Urbz: Sims in the City (all regions sales)</t>
  </si>
  <si>
    <t xml:space="preserve">Super Robot Taisen OG: Original Generations</t>
  </si>
  <si>
    <t xml:space="preserve">Army Men World War: Final Front</t>
  </si>
  <si>
    <t xml:space="preserve">Transformers: Fall of Cybertron</t>
  </si>
  <si>
    <t xml:space="preserve">SOCOM: U.S. Navy SEALs Fireteam Bravo 3</t>
  </si>
  <si>
    <t xml:space="preserve">Puppy Luv: Spa and Resort</t>
  </si>
  <si>
    <t xml:space="preserve">Jikkyou Powerful Pro Yakyuu 9</t>
  </si>
  <si>
    <t xml:space="preserve">Grind Session</t>
  </si>
  <si>
    <t xml:space="preserve">Naruto: Gekito Ninja Taisen! 3</t>
  </si>
  <si>
    <t xml:space="preserve">Wario World</t>
  </si>
  <si>
    <t xml:space="preserve">Super Breakout</t>
  </si>
  <si>
    <t xml:space="preserve">Taiko no Tatsujin: Doki! Shinkyoku Darake no Haru Matsuri</t>
  </si>
  <si>
    <t xml:space="preserve">Samurai Warriors 3</t>
  </si>
  <si>
    <t xml:space="preserve">Ben 10 Alien Force: Vilgax Attacks</t>
  </si>
  <si>
    <t xml:space="preserve">Battlebots: Design &amp; Destroy</t>
  </si>
  <si>
    <t xml:space="preserve">Robert Ludlum's The Bourne Conspiracy</t>
  </si>
  <si>
    <t xml:space="preserve">Eternal Darkness: Sanity's Requiem</t>
  </si>
  <si>
    <t xml:space="preserve">Food Network: Cook or Be Cooked</t>
  </si>
  <si>
    <t xml:space="preserve">Power Rangers: S.P.D.</t>
  </si>
  <si>
    <t xml:space="preserve">Naruto: Ultimate Ninja 3</t>
  </si>
  <si>
    <t xml:space="preserve">Thrillville: Off the Rails</t>
  </si>
  <si>
    <t xml:space="preserve">Jump Start Pet Rescue</t>
  </si>
  <si>
    <t xml:space="preserve">Knowledge Adventure</t>
  </si>
  <si>
    <t xml:space="preserve">SingStar Motown</t>
  </si>
  <si>
    <t xml:space="preserve">Child of Eden</t>
  </si>
  <si>
    <t xml:space="preserve">Neon Genesis Evangelion</t>
  </si>
  <si>
    <t xml:space="preserve">Mobile Suit Gundam: One Year War</t>
  </si>
  <si>
    <t xml:space="preserve">Spider-Man: Shattered Dimensions</t>
  </si>
  <si>
    <t xml:space="preserve">Tongari Boushi to Mahou no Otana</t>
  </si>
  <si>
    <t xml:space="preserve">NFL Blitz 20-03</t>
  </si>
  <si>
    <t xml:space="preserve">Eternal Sonata</t>
  </si>
  <si>
    <t xml:space="preserve">Karaoke Revolution</t>
  </si>
  <si>
    <t xml:space="preserve">Walk it Out!</t>
  </si>
  <si>
    <t xml:space="preserve">Classic NES Series: Metroid</t>
  </si>
  <si>
    <t xml:space="preserve">Primal</t>
  </si>
  <si>
    <t xml:space="preserve">Yu-Gi-Oh! 5D's Tag Force 4</t>
  </si>
  <si>
    <t xml:space="preserve">Ninja Gaiden 3</t>
  </si>
  <si>
    <t xml:space="preserve">Master of Illusion</t>
  </si>
  <si>
    <t xml:space="preserve">Spec Ops: Covert Assault</t>
  </si>
  <si>
    <t xml:space="preserve">Flight Control Rocket</t>
  </si>
  <si>
    <t xml:space="preserve">Tetris Axis</t>
  </si>
  <si>
    <t xml:space="preserve">Tetris Online</t>
  </si>
  <si>
    <t xml:space="preserve">NiGHTS into dreams...</t>
  </si>
  <si>
    <t xml:space="preserve">Bionicle</t>
  </si>
  <si>
    <t xml:space="preserve">DanceStar Party</t>
  </si>
  <si>
    <t xml:space="preserve">Naruto Shippuden: Ultimate Ninja Storm Revolution</t>
  </si>
  <si>
    <t xml:space="preserve">Naughty Bear</t>
  </si>
  <si>
    <t xml:space="preserve">MLB 2002</t>
  </si>
  <si>
    <t xml:space="preserve">Hyperdimension Neptunia</t>
  </si>
  <si>
    <t xml:space="preserve">TimeSplitters</t>
  </si>
  <si>
    <t xml:space="preserve">Barnstorming</t>
  </si>
  <si>
    <t xml:space="preserve">InuYasha: The Secret of the Cursed Mask</t>
  </si>
  <si>
    <t xml:space="preserve">The Powerpuff Girls: Him and Seek</t>
  </si>
  <si>
    <t xml:space="preserve">Mega Man Zero 2</t>
  </si>
  <si>
    <t xml:space="preserve">My Spanish Coach</t>
  </si>
  <si>
    <t xml:space="preserve">Wonder Project J: Kikai no Shonen Pino</t>
  </si>
  <si>
    <t xml:space="preserve">Dragon Ball Z: Shin Budokai - Another Road</t>
  </si>
  <si>
    <t xml:space="preserve">The Fairly Odd Parents: Game Boy Advance Video Volume 1</t>
  </si>
  <si>
    <t xml:space="preserve">Mass Effect Trilogy</t>
  </si>
  <si>
    <t xml:space="preserve">Hunter: The Reckoning  Wayward</t>
  </si>
  <si>
    <t xml:space="preserve">Mischief Makers</t>
  </si>
  <si>
    <t xml:space="preserve">WipEout 64</t>
  </si>
  <si>
    <t xml:space="preserve">EyeToy: AntiGrav</t>
  </si>
  <si>
    <t xml:space="preserve">Dora the Explorer: Dora Puppy</t>
  </si>
  <si>
    <t xml:space="preserve">EverQuest Online Adventures</t>
  </si>
  <si>
    <t xml:space="preserve">OkamiDen</t>
  </si>
  <si>
    <t xml:space="preserve">Cool Boarders</t>
  </si>
  <si>
    <t xml:space="preserve">Hometown Story</t>
  </si>
  <si>
    <t xml:space="preserve">Mobile Suit Gundam: Zeonic Front</t>
  </si>
  <si>
    <t xml:space="preserve">TouchMaster 3</t>
  </si>
  <si>
    <t xml:space="preserve">Dawn of Mana</t>
  </si>
  <si>
    <t xml:space="preserve">Castlevania: Dawn of Sorrow</t>
  </si>
  <si>
    <t xml:space="preserve">Barbie: Groom and Glam Pups</t>
  </si>
  <si>
    <t xml:space="preserve">Tales of the World: Radiant Mythology</t>
  </si>
  <si>
    <t xml:space="preserve">Petz Bunnyz</t>
  </si>
  <si>
    <t xml:space="preserve">Alpha Protocol</t>
  </si>
  <si>
    <t xml:space="preserve">Wolfenstein: The Old Blood</t>
  </si>
  <si>
    <t xml:space="preserve">Mastiff</t>
  </si>
  <si>
    <t xml:space="preserve">Petz: Horsez 2</t>
  </si>
  <si>
    <t xml:space="preserve">Remington Great American Bird Hunt</t>
  </si>
  <si>
    <t xml:space="preserve">Microsoft Flight Simulator X</t>
  </si>
  <si>
    <t xml:space="preserve">NHL FaceOff 99</t>
  </si>
  <si>
    <t xml:space="preserve">SEGA Classics Collection</t>
  </si>
  <si>
    <t xml:space="preserve">Naruto: Ninja Council 3</t>
  </si>
  <si>
    <t xml:space="preserve">Dai-2-Ji Super Robot Taisen Z: Hakai-hen</t>
  </si>
  <si>
    <t xml:space="preserve">Neon Genesis Evangelion 2nd Impression</t>
  </si>
  <si>
    <t xml:space="preserve">Def Jam Icon</t>
  </si>
  <si>
    <t xml:space="preserve">The Legend of Spyro: The Eternal Night</t>
  </si>
  <si>
    <t xml:space="preserve">Atelier Totori: The Adventurer of Arland</t>
  </si>
  <si>
    <t xml:space="preserve">Mega Man Battle Network</t>
  </si>
  <si>
    <t xml:space="preserve">Juiced: Eliminator</t>
  </si>
  <si>
    <t xml:space="preserve">25 to Life</t>
  </si>
  <si>
    <t xml:space="preserve">NHL 2K6</t>
  </si>
  <si>
    <t xml:space="preserve">Dog's Life</t>
  </si>
  <si>
    <t xml:space="preserve">The X Files</t>
  </si>
  <si>
    <t xml:space="preserve">Super Wagyan Land</t>
  </si>
  <si>
    <t xml:space="preserve">Rascal</t>
  </si>
  <si>
    <t xml:space="preserve">Barbie: Jet, Set &amp; Style!</t>
  </si>
  <si>
    <t xml:space="preserve">Command &amp; Conquer 3: Tiberium Wars</t>
  </si>
  <si>
    <t xml:space="preserve">Sin and Punishment: Star Successor</t>
  </si>
  <si>
    <t xml:space="preserve">Famicom Mini: Super Mario Bros. 2</t>
  </si>
  <si>
    <t xml:space="preserve">Colony Wars</t>
  </si>
  <si>
    <t xml:space="preserve">All-Star Baseball 2004</t>
  </si>
  <si>
    <t xml:space="preserve">Big Strike Bowling</t>
  </si>
  <si>
    <t xml:space="preserve">Batman: Arkham Origins Blackgate</t>
  </si>
  <si>
    <t xml:space="preserve">Zone of the Enders HD Collection</t>
  </si>
  <si>
    <t xml:space="preserve">Grandia</t>
  </si>
  <si>
    <t xml:space="preserve">ESP</t>
  </si>
  <si>
    <t xml:space="preserve">Yu-Gi-Oh! 7 Trials to Glory: World Championship Tournament 2005</t>
  </si>
  <si>
    <t xml:space="preserve">Hot Wheels World Race</t>
  </si>
  <si>
    <t xml:space="preserve">Avatar: The Last Airbender - The Burning Earth</t>
  </si>
  <si>
    <t xml:space="preserve">Superman: Shadow of Apokolips</t>
  </si>
  <si>
    <t xml:space="preserve">Trials Fusion</t>
  </si>
  <si>
    <t xml:space="preserve">American Chopper</t>
  </si>
  <si>
    <t xml:space="preserve">NASCAR Kart Racing</t>
  </si>
  <si>
    <t xml:space="preserve">Star Wars Trilogy: Apprentice of the Force</t>
  </si>
  <si>
    <t xml:space="preserve">JGTC: All-Japan Grand Touring Car Championship</t>
  </si>
  <si>
    <t xml:space="preserve">TYO</t>
  </si>
  <si>
    <t xml:space="preserve">Virtua Tennis 4: World Tour</t>
  </si>
  <si>
    <t xml:space="preserve">Arc the Lad III</t>
  </si>
  <si>
    <t xml:space="preserve">Just Dance: Summer Party</t>
  </si>
  <si>
    <t xml:space="preserve">SpongeBob's Truth or Square (US sales)</t>
  </si>
  <si>
    <t xml:space="preserve">Mobile Suit Gundam: Gundam vs. Gundam</t>
  </si>
  <si>
    <t xml:space="preserve">Jikkyou Powerful Pro Yakyuu 11</t>
  </si>
  <si>
    <t xml:space="preserve">The Adventures of Jimmy Neutron Boy Genius: Jet Fusion</t>
  </si>
  <si>
    <t xml:space="preserve">Dr. Mario 64</t>
  </si>
  <si>
    <t xml:space="preserve">Jikkyou Powerful Pro Yakyuu 6</t>
  </si>
  <si>
    <t xml:space="preserve">Army Men: Sarge's Heroes 2</t>
  </si>
  <si>
    <t xml:space="preserve">Rush 2: Extreme Racing USA</t>
  </si>
  <si>
    <t xml:space="preserve">Horsez</t>
  </si>
  <si>
    <t xml:space="preserve">Dance Dance Revolution Ultramix 2</t>
  </si>
  <si>
    <t xml:space="preserve">Super Famista 4</t>
  </si>
  <si>
    <t xml:space="preserve">The Fairly Odd Parents: Game Boy Advance Video Volume 2</t>
  </si>
  <si>
    <t xml:space="preserve">Cabela's Legendary Adventures</t>
  </si>
  <si>
    <t xml:space="preserve">Story of Seasons</t>
  </si>
  <si>
    <t xml:space="preserve">Taiko no Tatsujin DS: Dororon! Youkai Daikessen!!</t>
  </si>
  <si>
    <t xml:space="preserve">Mega Man X6</t>
  </si>
  <si>
    <t xml:space="preserve">BloodRayne</t>
  </si>
  <si>
    <t xml:space="preserve">Kumamon Bomber: Puzzle de Kumamon Taisou</t>
  </si>
  <si>
    <t xml:space="preserve">Castlevania: Curse of Darkness</t>
  </si>
  <si>
    <t xml:space="preserve">International Superstar Soccer Pro '98</t>
  </si>
  <si>
    <t xml:space="preserve">Jimmy Neutron: Boy Genius</t>
  </si>
  <si>
    <t xml:space="preserve">Double Pack: Finding Nemo / The Incredibles</t>
  </si>
  <si>
    <t xml:space="preserve">NHL Slapshot</t>
  </si>
  <si>
    <t xml:space="preserve">Paper Mario: Color Splash</t>
  </si>
  <si>
    <t xml:space="preserve">Valkyrie Profile: Covenant of the Plume</t>
  </si>
  <si>
    <t xml:space="preserve">Solitaire Overload</t>
  </si>
  <si>
    <t xml:space="preserve">Telegames</t>
  </si>
  <si>
    <t xml:space="preserve">TRON: Evolution</t>
  </si>
  <si>
    <t xml:space="preserve">Lord of the Rings: The Third Age</t>
  </si>
  <si>
    <t xml:space="preserve">Mega Man Legends 2</t>
  </si>
  <si>
    <t xml:space="preserve">X-Men vs. Street Fighter</t>
  </si>
  <si>
    <t xml:space="preserve">Zack &amp; Wiki: Quest for Barbaros' Treasure</t>
  </si>
  <si>
    <t xml:space="preserve">High Rollers Casino</t>
  </si>
  <si>
    <t xml:space="preserve">Mud Duck Productions</t>
  </si>
  <si>
    <t xml:space="preserve">TERA</t>
  </si>
  <si>
    <t xml:space="preserve">Attack on Titan: Humanity in Chains</t>
  </si>
  <si>
    <t xml:space="preserve">Screenlife</t>
  </si>
  <si>
    <t xml:space="preserve">The Suffering</t>
  </si>
  <si>
    <t xml:space="preserve">Cyber Troopers Virtual-On</t>
  </si>
  <si>
    <t xml:space="preserve">Star Wars Starfighter: Special Edition</t>
  </si>
  <si>
    <t xml:space="preserve">Animal Crossing: Amiibo Festival</t>
  </si>
  <si>
    <t xml:space="preserve">Zone of the Enders: The 2nd Runner</t>
  </si>
  <si>
    <t xml:space="preserve">Jampack Spring 2004 (RP-T)</t>
  </si>
  <si>
    <t xml:space="preserve">Dexter's Laboratory Deesaster Strikes</t>
  </si>
  <si>
    <t xml:space="preserve">NFL GameDay 2004</t>
  </si>
  <si>
    <t xml:space="preserve">Condemned: Criminal Origins</t>
  </si>
  <si>
    <t xml:space="preserve">Scooby-Doo and the Cyber Chase</t>
  </si>
  <si>
    <t xml:space="preserve">Sega Rally Championship 2</t>
  </si>
  <si>
    <t xml:space="preserve">Quake II</t>
  </si>
  <si>
    <t xml:space="preserve">Wheel of Fortune: 2nd Edition</t>
  </si>
  <si>
    <t xml:space="preserve">Tom Clancy's Rainbow Six: Lockdown</t>
  </si>
  <si>
    <t xml:space="preserve">Mobile Suit Gundam: Gundam vs. Gundam NEXT PLUS</t>
  </si>
  <si>
    <t xml:space="preserve">TimeShift</t>
  </si>
  <si>
    <t xml:space="preserve">Cool Boarders 2001</t>
  </si>
  <si>
    <t xml:space="preserve">Grudge Warriors</t>
  </si>
  <si>
    <t xml:space="preserve">World Soccer Jikkyou Winning Eleven 2000: U-23 Medal heno Chousen</t>
  </si>
  <si>
    <t xml:space="preserve">Castlevania: The Dracula X Chronicles</t>
  </si>
  <si>
    <t xml:space="preserve">Tom Clancy's HAWX 2</t>
  </si>
  <si>
    <t xml:space="preserve">Itadaki Street DS</t>
  </si>
  <si>
    <t xml:space="preserve">X-Men: The Official Game</t>
  </si>
  <si>
    <t xml:space="preserve">Football Manager Handheld 2011</t>
  </si>
  <si>
    <t xml:space="preserve">300: March to Glory</t>
  </si>
  <si>
    <t xml:space="preserve">Marvel Super Hero Squad</t>
  </si>
  <si>
    <t xml:space="preserve">Call of Duty: Modern Warfare: Mobilized</t>
  </si>
  <si>
    <t xml:space="preserve">E0: Enemy Zero</t>
  </si>
  <si>
    <t xml:space="preserve">Yu-Gi-Oh! GX: Tag Force 2</t>
  </si>
  <si>
    <t xml:space="preserve">Nicktoons: Unite!</t>
  </si>
  <si>
    <t xml:space="preserve">JumpStart: Escape from Adventure Island</t>
  </si>
  <si>
    <t xml:space="preserve">Green Day: Rock Band</t>
  </si>
  <si>
    <t xml:space="preserve">NASCAR Racing</t>
  </si>
  <si>
    <t xml:space="preserve">Pioneer LDC</t>
  </si>
  <si>
    <t xml:space="preserve">Monotaro Dentetsu 2010: Sengoku Ishin no Hero Daishuugou! no Maki</t>
  </si>
  <si>
    <t xml:space="preserve">Boku no Natsuyasumi 2: Umi no Bouken Hen</t>
  </si>
  <si>
    <t xml:space="preserve">F1 2014</t>
  </si>
  <si>
    <t xml:space="preserve">Ogre Battle 64: Person of Lordly Caliber</t>
  </si>
  <si>
    <t xml:space="preserve">Superman: The New Superman Adventures</t>
  </si>
  <si>
    <t xml:space="preserve">The Terminator: Dawn of Fate</t>
  </si>
  <si>
    <t xml:space="preserve">Rogue Galaxy: Director's Cut</t>
  </si>
  <si>
    <t xml:space="preserve">Armored Core</t>
  </si>
  <si>
    <t xml:space="preserve">The Smurfs</t>
  </si>
  <si>
    <t xml:space="preserve">Densha De Go! 2</t>
  </si>
  <si>
    <t xml:space="preserve">James Patterson Women's Murder Club: Games of Passion</t>
  </si>
  <si>
    <t xml:space="preserve">Armored Core 2: Another Age</t>
  </si>
  <si>
    <t xml:space="preserve">Buzz! Junior: Jungle Party</t>
  </si>
  <si>
    <t xml:space="preserve">God Eater 2: Rage Burst</t>
  </si>
  <si>
    <t xml:space="preserve">AKB1/48: Idol to Koishitara...</t>
  </si>
  <si>
    <t xml:space="preserve">Pro Pinball</t>
  </si>
  <si>
    <t xml:space="preserve">NiGHTS: Journey of Dreams</t>
  </si>
  <si>
    <t xml:space="preserve">'98 Koshien</t>
  </si>
  <si>
    <t xml:space="preserve">Magical Company</t>
  </si>
  <si>
    <t xml:space="preserve">Harvest Moon: Grand Bazaar</t>
  </si>
  <si>
    <t xml:space="preserve">Yu-Gi-Oh! The Eternal Duelist Soul (JP sales)</t>
  </si>
  <si>
    <t xml:space="preserve">Hatsune Miku: Project Diva 2nd</t>
  </si>
  <si>
    <t xml:space="preserve">Monster Jam: Urban Assault</t>
  </si>
  <si>
    <t xml:space="preserve">Mario no Super Picross</t>
  </si>
  <si>
    <t xml:space="preserve">UEFA Euro 2008 Austria-Switzerland</t>
  </si>
  <si>
    <t xml:space="preserve">Ed, Edd n Eddy: The Mis-Edventures</t>
  </si>
  <si>
    <t xml:space="preserve">Jikkyou Powerful Pro Yakuu '94</t>
  </si>
  <si>
    <t xml:space="preserve">Disney's Tarzan Untamed</t>
  </si>
  <si>
    <t xml:space="preserve">WWE All Stars</t>
  </si>
  <si>
    <t xml:space="preserve">Resistance: Burning Skies</t>
  </si>
  <si>
    <t xml:space="preserve">From Russia With Love</t>
  </si>
  <si>
    <t xml:space="preserve">Fantastic Pets</t>
  </si>
  <si>
    <t xml:space="preserve">BlazBlue: Continuum Shift</t>
  </si>
  <si>
    <t xml:space="preserve">Minority Report: Everybody Runs</t>
  </si>
  <si>
    <t xml:space="preserve">Katamari Forever</t>
  </si>
  <si>
    <t xml:space="preserve">Disney's Hercules / Disney's The Jungle Book: Groove Party / A Bug's Life</t>
  </si>
  <si>
    <t xml:space="preserve">NFL GameDay 2002</t>
  </si>
  <si>
    <t xml:space="preserve">Pengo</t>
  </si>
  <si>
    <t xml:space="preserve">Spider-Man: Web of Shadows</t>
  </si>
  <si>
    <t xml:space="preserve">Mouse Trap</t>
  </si>
  <si>
    <t xml:space="preserve">Six Flags Fun Park</t>
  </si>
  <si>
    <t xml:space="preserve">Just Dance Kids 2</t>
  </si>
  <si>
    <t xml:space="preserve">Beowulf: The Game</t>
  </si>
  <si>
    <t xml:space="preserve">Rune Factory 3: A Fantasy Harvest Moon</t>
  </si>
  <si>
    <t xml:space="preserve">Dragon Quest Builders: Revive Alefgard</t>
  </si>
  <si>
    <t xml:space="preserve">Metal Gear Solid: The Legacy Collection</t>
  </si>
  <si>
    <t xml:space="preserve">Medarot: Kabuto / Kuwagata Version</t>
  </si>
  <si>
    <t xml:space="preserve">NFL GameDay 2003</t>
  </si>
  <si>
    <t xml:space="preserve">Taiko no Tatsujin Wii: Dodon to 2 Yome!</t>
  </si>
  <si>
    <t xml:space="preserve">Congo Bongo</t>
  </si>
  <si>
    <t xml:space="preserve">Gauntlet: Seven Sorrows</t>
  </si>
  <si>
    <t xml:space="preserve">Warriors Orochi 2 (JP sales)</t>
  </si>
  <si>
    <t xml:space="preserve">Overlord</t>
  </si>
  <si>
    <t xml:space="preserve">The Chronicles of Narnia: Prince Caspian</t>
  </si>
  <si>
    <t xml:space="preserve">The Incredibles: Rise of the Underminer</t>
  </si>
  <si>
    <t xml:space="preserve">Life is Strange</t>
  </si>
  <si>
    <t xml:space="preserve">Pet in TV</t>
  </si>
  <si>
    <t xml:space="preserve">Battalion Wars</t>
  </si>
  <si>
    <t xml:space="preserve">NBA ShootOut 2000</t>
  </si>
  <si>
    <t xml:space="preserve">Samurai Shodown</t>
  </si>
  <si>
    <t xml:space="preserve">The Wonderful 101</t>
  </si>
  <si>
    <t xml:space="preserve">SpongeBob SquigglePants</t>
  </si>
  <si>
    <t xml:space="preserve">Fighting Vipers</t>
  </si>
  <si>
    <t xml:space="preserve">Yu-Gi-Oh! 5D's Stardust Accelerator: World Championship 2009</t>
  </si>
  <si>
    <t xml:space="preserve">NCAA GameBreaker 2000</t>
  </si>
  <si>
    <t xml:space="preserve">Asura's Wrath</t>
  </si>
  <si>
    <t xml:space="preserve">AKB1/48: Idol to Guam de Koishitara...</t>
  </si>
  <si>
    <t xml:space="preserve">NFL Quarterback Club 2000</t>
  </si>
  <si>
    <t xml:space="preserve">RR64: Ridge Racer 64</t>
  </si>
  <si>
    <t xml:space="preserve">Top Gear Rally</t>
  </si>
  <si>
    <t xml:space="preserve">Kemco</t>
  </si>
  <si>
    <t xml:space="preserve">18 Wheeler: American Pro Trucker</t>
  </si>
  <si>
    <t xml:space="preserve">Atari Anthology</t>
  </si>
  <si>
    <t xml:space="preserve">Bugs Bunny: Lost in Time</t>
  </si>
  <si>
    <t xml:space="preserve">Hot Wheels: Beat That!</t>
  </si>
  <si>
    <t xml:space="preserve">MLB 2006</t>
  </si>
  <si>
    <t xml:space="preserve">Ragnarok Odyssey</t>
  </si>
  <si>
    <t xml:space="preserve">The Gunstringer</t>
  </si>
  <si>
    <t xml:space="preserve">Rocket Power: Dream Scheme</t>
  </si>
  <si>
    <t xml:space="preserve">My Virtual Tutor: Reading Adventure First to Second Grade</t>
  </si>
  <si>
    <t xml:space="preserve">Mentor Interactive</t>
  </si>
  <si>
    <t xml:space="preserve">Rampage: Total Destruction</t>
  </si>
  <si>
    <t xml:space="preserve">Style Lab: Makeover</t>
  </si>
  <si>
    <t xml:space="preserve">Road Rash: Jailbreak</t>
  </si>
  <si>
    <t xml:space="preserve">Mother 3</t>
  </si>
  <si>
    <t xml:space="preserve">Nicktoons: Freeze Frame Frenzy</t>
  </si>
  <si>
    <t xml:space="preserve">Monster Trucks Mayhem</t>
  </si>
  <si>
    <t xml:space="preserve">You Don't Know Jack</t>
  </si>
  <si>
    <t xml:space="preserve">Rapala Pro Bass Fishing 2010</t>
  </si>
  <si>
    <t xml:space="preserve">Spore Hero</t>
  </si>
  <si>
    <t xml:space="preserve">Winter Sports 2: The Next Challenge</t>
  </si>
  <si>
    <t xml:space="preserve">Boku no Natsuyasumi</t>
  </si>
  <si>
    <t xml:space="preserve">I-Ninja</t>
  </si>
  <si>
    <t xml:space="preserve">Moshi Monsters: Moshlings Theme Park</t>
  </si>
  <si>
    <t xml:space="preserve">Command &amp; Conquer</t>
  </si>
  <si>
    <t xml:space="preserve">Harvest Moon: Save the Homeland</t>
  </si>
  <si>
    <t xml:space="preserve">SD Gundam G Generation Seed</t>
  </si>
  <si>
    <t xml:space="preserve">Naruto: Path of the Ninja</t>
  </si>
  <si>
    <t xml:space="preserve">Speed Racer: The Videogame</t>
  </si>
  <si>
    <t xml:space="preserve">Castlevania: Portrait of Ruin</t>
  </si>
  <si>
    <t xml:space="preserve">Suzuki TT Superbikes</t>
  </si>
  <si>
    <t xml:space="preserve">Rumble Roses</t>
  </si>
  <si>
    <t xml:space="preserve">Sherlock Holmes: The Mystery of the Mummy</t>
  </si>
  <si>
    <t xml:space="preserve">Fantastic Four: Rise of the Silver Surfer</t>
  </si>
  <si>
    <t xml:space="preserve">Littlest Pet Shop</t>
  </si>
  <si>
    <t xml:space="preserve">Danball Senki</t>
  </si>
  <si>
    <t xml:space="preserve">No More Heroes 2: Desperate Struggle</t>
  </si>
  <si>
    <t xml:space="preserve">NASCAR Heat</t>
  </si>
  <si>
    <t xml:space="preserve">Planet 51</t>
  </si>
  <si>
    <t xml:space="preserve">Bloody Roar</t>
  </si>
  <si>
    <t xml:space="preserve">Bump 'n' Jump</t>
  </si>
  <si>
    <t xml:space="preserve">Mobile Suit Gundam: Lost War Chronicles</t>
  </si>
  <si>
    <t xml:space="preserve">Fishing Resort</t>
  </si>
  <si>
    <t xml:space="preserve">Disney's Brother Bear</t>
  </si>
  <si>
    <t xml:space="preserve">Armored Core V</t>
  </si>
  <si>
    <t xml:space="preserve">The House of The Dead III</t>
  </si>
  <si>
    <t xml:space="preserve">Project X Zone</t>
  </si>
  <si>
    <t xml:space="preserve">Fire Emblem: Fuuin no Tsurugi</t>
  </si>
  <si>
    <t xml:space="preserve">Dancing with the Stars: We Dance!</t>
  </si>
  <si>
    <t xml:space="preserve">Ener-G: Gym Rockets</t>
  </si>
  <si>
    <t xml:space="preserve">Laser Blast</t>
  </si>
  <si>
    <t xml:space="preserve">Madden NFL Football</t>
  </si>
  <si>
    <t xml:space="preserve">Thrasher Presents: Skate and Destroy</t>
  </si>
  <si>
    <t xml:space="preserve">Donkey Konga 2</t>
  </si>
  <si>
    <t xml:space="preserve">Tear Ring Saga Yutona Eiyuu Senki</t>
  </si>
  <si>
    <t xml:space="preserve">Metal Gear Solid HD Edition</t>
  </si>
  <si>
    <t xml:space="preserve">Taiko no Tatsujin Wii: Ketteiban</t>
  </si>
  <si>
    <t xml:space="preserve">Combat of Giants: Dinosaurs 3D</t>
  </si>
  <si>
    <t xml:space="preserve">All-Star Baseball 2000</t>
  </si>
  <si>
    <t xml:space="preserve">Custom Robo V2</t>
  </si>
  <si>
    <t xml:space="preserve">Extreme-G: XG2</t>
  </si>
  <si>
    <t xml:space="preserve">BattleTanx: Global Assault</t>
  </si>
  <si>
    <t xml:space="preserve">Final Fantasy Crystal Chronicles: The Crystal Bearers</t>
  </si>
  <si>
    <t xml:space="preserve">Until Dawn: Rush of Blood</t>
  </si>
  <si>
    <t xml:space="preserve">Chibi-Robo! Plug into Adventure!</t>
  </si>
  <si>
    <t xml:space="preserve">Super Monkey Ball: Step &amp; Roll</t>
  </si>
  <si>
    <t xml:space="preserve">Iron Man 2</t>
  </si>
  <si>
    <t xml:space="preserve">Jampack Winter 2003 (RP-T)</t>
  </si>
  <si>
    <t xml:space="preserve">Kengo: Master of Bushido</t>
  </si>
  <si>
    <t xml:space="preserve">Blood Omen 2</t>
  </si>
  <si>
    <t xml:space="preserve">Super Fire ProWrestling</t>
  </si>
  <si>
    <t xml:space="preserve">Human Entertainment</t>
  </si>
  <si>
    <t xml:space="preserve">Cabela's Dangerous Hunts 2</t>
  </si>
  <si>
    <t xml:space="preserve">Disney Princess: Enchanting Storybooks</t>
  </si>
  <si>
    <t xml:space="preserve">Chessmaster</t>
  </si>
  <si>
    <t xml:space="preserve">Fatal Fury</t>
  </si>
  <si>
    <t xml:space="preserve">From TV Animation One Piece: Yume no Lufy Kaizokudan Tanjou!</t>
  </si>
  <si>
    <t xml:space="preserve">The Darkness II</t>
  </si>
  <si>
    <t xml:space="preserve">Ice Age 2: The Meltdown</t>
  </si>
  <si>
    <t xml:space="preserve">Super Famista 3</t>
  </si>
  <si>
    <t xml:space="preserve">Advance Wars: Dual Strike</t>
  </si>
  <si>
    <t xml:space="preserve">Auto Modellista</t>
  </si>
  <si>
    <t xml:space="preserve">WipeOut 3 The Game</t>
  </si>
  <si>
    <t xml:space="preserve">Tom Clancy's Ghost Recon 2: Summit Strike</t>
  </si>
  <si>
    <t xml:space="preserve">F1 2016 (Codemasters)</t>
  </si>
  <si>
    <t xml:space="preserve">Samurai Warriors Chronicles</t>
  </si>
  <si>
    <t xml:space="preserve">Airlock</t>
  </si>
  <si>
    <t xml:space="preserve">Data Age</t>
  </si>
  <si>
    <t xml:space="preserve">Tokimeki Memorial 2</t>
  </si>
  <si>
    <t xml:space="preserve">Hooked! Again: Real Motion Fishing</t>
  </si>
  <si>
    <t xml:space="preserve">SpongeBob vs The Big One: Beach Party Cook Off</t>
  </si>
  <si>
    <t xml:space="preserve">One Piece: Unlimited World Red</t>
  </si>
  <si>
    <t xml:space="preserve">MotoGP 08</t>
  </si>
  <si>
    <t xml:space="preserve">Dungeon Siege III</t>
  </si>
  <si>
    <t xml:space="preserve">Evil Dead: Fistfull of Boomstick</t>
  </si>
  <si>
    <t xml:space="preserve">Triple Play 97</t>
  </si>
  <si>
    <t xml:space="preserve">Electronic Arts Victor</t>
  </si>
  <si>
    <t xml:space="preserve">Super Soccer</t>
  </si>
  <si>
    <t xml:space="preserve">Shin Megami Tensei: Nocturne</t>
  </si>
  <si>
    <t xml:space="preserve">Wario Land II (GBC)</t>
  </si>
  <si>
    <t xml:space="preserve">Bakusou Dekotora Densetsu: Otoko Ippiki Yume Kaidoi</t>
  </si>
  <si>
    <t xml:space="preserve">Looney Tunes: Acme Arsenal</t>
  </si>
  <si>
    <t xml:space="preserve">SD Gundam G Generation Spirits</t>
  </si>
  <si>
    <t xml:space="preserve">Dance Party: Pop Hits</t>
  </si>
  <si>
    <t xml:space="preserve">The Cat in the Hat</t>
  </si>
  <si>
    <t xml:space="preserve">Jack of All Games</t>
  </si>
  <si>
    <t xml:space="preserve">Diner Dash: Sizzle &amp; Serve</t>
  </si>
  <si>
    <t xml:space="preserve">Shin Megami Tensei: Devil Survivor Overclocked</t>
  </si>
  <si>
    <t xml:space="preserve">Naruto: Clash of Ninja Revolution 2</t>
  </si>
  <si>
    <t xml:space="preserve">Jam Sessions: Sing and Play Guitar (US sales)</t>
  </si>
  <si>
    <t xml:space="preserve">Mobile Suit Gundam: Giren no Yabou Zeon Dokuritsu Sensouden</t>
  </si>
  <si>
    <t xml:space="preserve">Ice Age</t>
  </si>
  <si>
    <t xml:space="preserve">Headhunter</t>
  </si>
  <si>
    <t xml:space="preserve">Yoshi Touch &amp; Go</t>
  </si>
  <si>
    <t xml:space="preserve">Shin Megami Tensei: Devil Summoner</t>
  </si>
  <si>
    <t xml:space="preserve">Junior Classic Games</t>
  </si>
  <si>
    <t xml:space="preserve">Avanquest</t>
  </si>
  <si>
    <t xml:space="preserve">ESPN Extreme Games</t>
  </si>
  <si>
    <t xml:space="preserve">Ninja: Shadow of Darkness</t>
  </si>
  <si>
    <t xml:space="preserve">SD Gundam G Generation-F</t>
  </si>
  <si>
    <t xml:space="preserve">FlatOut</t>
  </si>
  <si>
    <t xml:space="preserve">Phoenix Wright: Ace Attorney - Dual Destinies</t>
  </si>
  <si>
    <t xml:space="preserve">Metal Gear Solid: Snake Eater 3D</t>
  </si>
  <si>
    <t xml:space="preserve">Raving Rabbids: Travel in Time 3D</t>
  </si>
  <si>
    <t xml:space="preserve">Lilo &amp; Stitch 2: Hämsterviel Havoc</t>
  </si>
  <si>
    <t xml:space="preserve">LocoRoco</t>
  </si>
  <si>
    <t xml:space="preserve">Risk: Global Domination</t>
  </si>
  <si>
    <t xml:space="preserve">Deus Ex: Mankind Divided</t>
  </si>
  <si>
    <t xml:space="preserve">Mobile Suit Gundam version 2.0</t>
  </si>
  <si>
    <t xml:space="preserve">Grandia Xtreme</t>
  </si>
  <si>
    <t xml:space="preserve">Tamagotchi Connection: Corner Shop 3</t>
  </si>
  <si>
    <t xml:space="preserve">Silent Scope</t>
  </si>
  <si>
    <t xml:space="preserve">Final Fantasy Adventure</t>
  </si>
  <si>
    <t xml:space="preserve">Ghost Trick: Phantom Detective</t>
  </si>
  <si>
    <t xml:space="preserve">MediEvil II</t>
  </si>
  <si>
    <t xml:space="preserve">Hunter: The Reckoning</t>
  </si>
  <si>
    <t xml:space="preserve">Rogue Trip: Vacation 2012</t>
  </si>
  <si>
    <t xml:space="preserve">Phantasy Star Ø</t>
  </si>
  <si>
    <t xml:space="preserve">Dawn of Discovery</t>
  </si>
  <si>
    <t xml:space="preserve">Dai-4-Ji Super Robot Taisen</t>
  </si>
  <si>
    <t xml:space="preserve">Tales of Hearts</t>
  </si>
  <si>
    <t xml:space="preserve">Get Fit with Mel B</t>
  </si>
  <si>
    <t xml:space="preserve">Black Bean Games</t>
  </si>
  <si>
    <t xml:space="preserve">Ice Age: Dawn of the Dinosaurs</t>
  </si>
  <si>
    <t xml:space="preserve">Pokemon Channel</t>
  </si>
  <si>
    <t xml:space="preserve">Taiko no Tatsujin Portable DX</t>
  </si>
  <si>
    <t xml:space="preserve">Etrian Odyssey IV: Legends of the Titans</t>
  </si>
  <si>
    <t xml:space="preserve">Sesame Street: Elmo's A-to-Zoo Adventure</t>
  </si>
  <si>
    <t xml:space="preserve">Moto Racer World Tour</t>
  </si>
  <si>
    <t xml:space="preserve">Virtua Tennis 2009</t>
  </si>
  <si>
    <t xml:space="preserve">The Dog Island</t>
  </si>
  <si>
    <t xml:space="preserve">NCAA Final Four 2000</t>
  </si>
  <si>
    <t xml:space="preserve">989 Sports</t>
  </si>
  <si>
    <t xml:space="preserve">Hangman</t>
  </si>
  <si>
    <t xml:space="preserve">Naruto Shippuden: Ultimate Ninja Heroes 3</t>
  </si>
  <si>
    <t xml:space="preserve">Cabela's Dangerous Hunts 2009</t>
  </si>
  <si>
    <t xml:space="preserve">Petz Rescue: Wildlife Vet</t>
  </si>
  <si>
    <t xml:space="preserve">Age of Empires III</t>
  </si>
  <si>
    <t xml:space="preserve">Gravitar</t>
  </si>
  <si>
    <t xml:space="preserve">EyeToy Play 2</t>
  </si>
  <si>
    <t xml:space="preserve">Mobile Suit Gundam: Extreme VS Full Boost</t>
  </si>
  <si>
    <t xml:space="preserve">Dance Dance Revolution Ultramix 3</t>
  </si>
  <si>
    <t xml:space="preserve">Pro Evolution Soccer 2011 3D</t>
  </si>
  <si>
    <t xml:space="preserve">Wii Sports Club</t>
  </si>
  <si>
    <t xml:space="preserve">Paws &amp; Claws: Pampered Pets</t>
  </si>
  <si>
    <t xml:space="preserve">Puppy Palace</t>
  </si>
  <si>
    <t xml:space="preserve">GRID 2</t>
  </si>
  <si>
    <t xml:space="preserve">Solaris</t>
  </si>
  <si>
    <t xml:space="preserve">Super Dragon Ball Z</t>
  </si>
  <si>
    <t xml:space="preserve">Petz Rescue: Ocean Patrol</t>
  </si>
  <si>
    <t xml:space="preserve">Tobal 2</t>
  </si>
  <si>
    <t xml:space="preserve">Persona 5</t>
  </si>
  <si>
    <t xml:space="preserve">NBA Inside Drive 2002</t>
  </si>
  <si>
    <t xml:space="preserve">Imagine: Party Babyz</t>
  </si>
  <si>
    <t xml:space="preserve">Kileak: The DNA Imperative</t>
  </si>
  <si>
    <t xml:space="preserve">Phantasy Star Portable 2: Infinity</t>
  </si>
  <si>
    <t xml:space="preserve">Monsters, Inc. Scream Arena</t>
  </si>
  <si>
    <t xml:space="preserve">Reel Fishing III</t>
  </si>
  <si>
    <t xml:space="preserve">Cabela's Deer Hunt 2005 Season</t>
  </si>
  <si>
    <t xml:space="preserve">High Heat Major League Baseball 2003</t>
  </si>
  <si>
    <t xml:space="preserve">Super Formation Soccer 94</t>
  </si>
  <si>
    <t xml:space="preserve">Kingdom Under Fire: Circle of Doom</t>
  </si>
  <si>
    <t xml:space="preserve">Panzer Dragoon</t>
  </si>
  <si>
    <t xml:space="preserve">Yarudora Series Vol.1: Double Cast</t>
  </si>
  <si>
    <t xml:space="preserve">Rec Room Games</t>
  </si>
  <si>
    <t xml:space="preserve">EA Sports MMA</t>
  </si>
  <si>
    <t xml:space="preserve">Guitar Hero On Tour: Modern Hits</t>
  </si>
  <si>
    <t xml:space="preserve">Quake 4</t>
  </si>
  <si>
    <t xml:space="preserve">Tiger Woods PGA Tour 14</t>
  </si>
  <si>
    <t xml:space="preserve">Cabela's Big Game Hunter 2012</t>
  </si>
  <si>
    <t xml:space="preserve">Fushigi no Dungeon: Furai no Shiren 2 - Oni Shuurai! Shiren Shiro!</t>
  </si>
  <si>
    <t xml:space="preserve">Turok: Rage Wars</t>
  </si>
  <si>
    <t xml:space="preserve">Scooby-Doo! Classic Creep Capers</t>
  </si>
  <si>
    <t xml:space="preserve">Dragonfire</t>
  </si>
  <si>
    <t xml:space="preserve">Custom Robo</t>
  </si>
  <si>
    <t xml:space="preserve">BioShock The Collection</t>
  </si>
  <si>
    <t xml:space="preserve">Theatrhythm Final Fantasy: Curtain Call</t>
  </si>
  <si>
    <t xml:space="preserve">Kotoba no Puzzle: Mojipittan DS</t>
  </si>
  <si>
    <t xml:space="preserve">Rocket League</t>
  </si>
  <si>
    <t xml:space="preserve">Barbie Horse Adventures: Blue Ribbon Race</t>
  </si>
  <si>
    <t xml:space="preserve">The Legend of Spyro: A New Beginning</t>
  </si>
  <si>
    <t xml:space="preserve">Imagine: Salon Stylist</t>
  </si>
  <si>
    <t xml:space="preserve">Slime MoriMori Dragon Quest: Shougeki No Shippo Dan</t>
  </si>
  <si>
    <t xml:space="preserve">Hell's Kitchen: The Game</t>
  </si>
  <si>
    <t xml:space="preserve">DiRT Rally</t>
  </si>
  <si>
    <t xml:space="preserve">NFL Street 2 Unleashed</t>
  </si>
  <si>
    <t xml:space="preserve">Super Robot Taisen EX</t>
  </si>
  <si>
    <t xml:space="preserve">FIFA Street 2</t>
  </si>
  <si>
    <t xml:space="preserve">Overlord: Dark Legend</t>
  </si>
  <si>
    <t xml:space="preserve">Bottom of the 9th</t>
  </si>
  <si>
    <t xml:space="preserve">Shin Megami Tensei II</t>
  </si>
  <si>
    <t xml:space="preserve">Wanted: Weapons of Fate</t>
  </si>
  <si>
    <t xml:space="preserve">Xenosaga Episode III: Also sprach Zarathustra</t>
  </si>
  <si>
    <t xml:space="preserve">Rune Factory: Frontier</t>
  </si>
  <si>
    <t xml:space="preserve">Virtua Fighter 3tb</t>
  </si>
  <si>
    <t xml:space="preserve">Medieval II: Total War Gold Edition</t>
  </si>
  <si>
    <t xml:space="preserve">Mini Ninjas</t>
  </si>
  <si>
    <t xml:space="preserve">Naruto Shippuden: Ninja Destiny 2</t>
  </si>
  <si>
    <t xml:space="preserve">Takara Tomy</t>
  </si>
  <si>
    <t xml:space="preserve">Mini-Yonku GB: Let's &amp; Go!!</t>
  </si>
  <si>
    <t xml:space="preserve">The House of the Dead: Overkill - Extended Cut</t>
  </si>
  <si>
    <t xml:space="preserve">Fragile Dreams: Farewell Ruins of the Moon</t>
  </si>
  <si>
    <t xml:space="preserve">Zero4 Champ RR</t>
  </si>
  <si>
    <t xml:space="preserve">Media Rings</t>
  </si>
  <si>
    <t xml:space="preserve">Dragon Ball Z: Infinite World</t>
  </si>
  <si>
    <t xml:space="preserve">Elite Beat Agents</t>
  </si>
  <si>
    <t xml:space="preserve">Nonomura Byoin no Hitobito</t>
  </si>
  <si>
    <t xml:space="preserve">Elf</t>
  </si>
  <si>
    <t xml:space="preserve">ESPN X Games Skateboarding</t>
  </si>
  <si>
    <t xml:space="preserve">Sid Meier's Civilization: Beyond Earth</t>
  </si>
  <si>
    <t xml:space="preserve">Castlevania: Order of Ecclesia</t>
  </si>
  <si>
    <t xml:space="preserve">Build-A-Bear Workshop: A Friend Fur All Seasons</t>
  </si>
  <si>
    <t xml:space="preserve">999: Nine Hours, Nine Persons, Nine Doors</t>
  </si>
  <si>
    <t xml:space="preserve">Super Fire ProWrestling Special</t>
  </si>
  <si>
    <t xml:space="preserve">Star Fox: Zero</t>
  </si>
  <si>
    <t xml:space="preserve">SAW</t>
  </si>
  <si>
    <t xml:space="preserve">Yuu Yuu Hakusho</t>
  </si>
  <si>
    <t xml:space="preserve">Kamaitachi no Yoru 2</t>
  </si>
  <si>
    <t xml:space="preserve">High Heat Major League Baseball 2004</t>
  </si>
  <si>
    <t xml:space="preserve">Robots</t>
  </si>
  <si>
    <t xml:space="preserve">NARC</t>
  </si>
  <si>
    <t xml:space="preserve">One Piece: Gigant Battle!</t>
  </si>
  <si>
    <t xml:space="preserve">Dragon Ball Z: Attack of the Saiyans</t>
  </si>
  <si>
    <t xml:space="preserve">My Horse &amp; Me</t>
  </si>
  <si>
    <t xml:space="preserve">Bionic Commando</t>
  </si>
  <si>
    <t xml:space="preserve">Monster Rancher 3</t>
  </si>
  <si>
    <t xml:space="preserve">Sword Art Online: Lost Song</t>
  </si>
  <si>
    <t xml:space="preserve">MechWarrior 2: 31st Century Combat</t>
  </si>
  <si>
    <t xml:space="preserve">Zoo Tycoon (2013)</t>
  </si>
  <si>
    <t xml:space="preserve">Hamtaro: Ham-Ham Heartbreak</t>
  </si>
  <si>
    <t xml:space="preserve">Okage: Shadow King</t>
  </si>
  <si>
    <t xml:space="preserve">Mobile Suit Z-Gundam</t>
  </si>
  <si>
    <t xml:space="preserve">Cubix Robots for Everyone: Clash 'n' Bash</t>
  </si>
  <si>
    <t xml:space="preserve">Kirby's Dream Land 3</t>
  </si>
  <si>
    <t xml:space="preserve">Big Bass World Championship</t>
  </si>
  <si>
    <t xml:space="preserve">Starfish</t>
  </si>
  <si>
    <t xml:space="preserve">Saban's Power Rangers: Lightspeed Rescue</t>
  </si>
  <si>
    <t xml:space="preserve">Tetrisphere</t>
  </si>
  <si>
    <t xml:space="preserve">Jurassic Park</t>
  </si>
  <si>
    <t xml:space="preserve">Mystical Ninja starring Goemon</t>
  </si>
  <si>
    <t xml:space="preserve">World's Scariest Police Chases</t>
  </si>
  <si>
    <t xml:space="preserve">North American Hunting Extravaganza</t>
  </si>
  <si>
    <t xml:space="preserve">Zushi Games</t>
  </si>
  <si>
    <t xml:space="preserve">ZhuZhu Pets: Featuring The Wild Bunch</t>
  </si>
  <si>
    <t xml:space="preserve">MechAssault 2: Lone Wolf</t>
  </si>
  <si>
    <t xml:space="preserve">Valkyrie Profile: Lenneth</t>
  </si>
  <si>
    <t xml:space="preserve">Hamster Club 3</t>
  </si>
  <si>
    <t xml:space="preserve">Jorudan</t>
  </si>
  <si>
    <t xml:space="preserve">Breath of Fire II</t>
  </si>
  <si>
    <t xml:space="preserve">Naruto: Ultimate Ninja 3 (JP sales)</t>
  </si>
  <si>
    <t xml:space="preserve">Rapala Pro Fishing</t>
  </si>
  <si>
    <t xml:space="preserve">ATV/Monster Truck Mayhem</t>
  </si>
  <si>
    <t xml:space="preserve">Destination Software, Inc</t>
  </si>
  <si>
    <t xml:space="preserve">J-League Pro Soccer Club o Tsukurou '04</t>
  </si>
  <si>
    <t xml:space="preserve">Dai-2-Ji Super Robot Taisen Z Saisei-hen</t>
  </si>
  <si>
    <t xml:space="preserve">Fossil Fighters: Frontier</t>
  </si>
  <si>
    <t xml:space="preserve">Disney's The Haunted Mansion</t>
  </si>
  <si>
    <t xml:space="preserve">Arc the Lad: Twilight of the Spirits</t>
  </si>
  <si>
    <t xml:space="preserve">Dance Dance Revolution 3rdMix</t>
  </si>
  <si>
    <t xml:space="preserve">Ryu Ga Gotoku Kenzan!</t>
  </si>
  <si>
    <t xml:space="preserve">Super Robot Taisen A</t>
  </si>
  <si>
    <t xml:space="preserve">Boxer's Road</t>
  </si>
  <si>
    <t xml:space="preserve">New</t>
  </si>
  <si>
    <t xml:space="preserve">Frogs And Flies</t>
  </si>
  <si>
    <t xml:space="preserve">Toriko: Gourmet Survival!</t>
  </si>
  <si>
    <t xml:space="preserve">South Park Rally</t>
  </si>
  <si>
    <t xml:space="preserve">Ganbare Goemon 3: Shishi Jyuurokubei no Karakuri Manji Katame</t>
  </si>
  <si>
    <t xml:space="preserve">Arctic Thunder</t>
  </si>
  <si>
    <t xml:space="preserve">NHL 2K10</t>
  </si>
  <si>
    <t xml:space="preserve">J-League Pro Soccer Club o Tsukurou!</t>
  </si>
  <si>
    <t xml:space="preserve">ESPN: Sports Connection</t>
  </si>
  <si>
    <t xml:space="preserve">Digging for Dinosaurs</t>
  </si>
  <si>
    <t xml:space="preserve">Formula 1 Championship Edition</t>
  </si>
  <si>
    <t xml:space="preserve">Shrek</t>
  </si>
  <si>
    <t xml:space="preserve">Blasto</t>
  </si>
  <si>
    <t xml:space="preserve">Wipeout 2048</t>
  </si>
  <si>
    <t xml:space="preserve">Wonder Pets! Save the Animals!</t>
  </si>
  <si>
    <t xml:space="preserve">Backyard Baseball 2006</t>
  </si>
  <si>
    <t xml:space="preserve">Cabela's Outdoor Adventures (2006)</t>
  </si>
  <si>
    <t xml:space="preserve">Trauma Center: Under the Knife</t>
  </si>
  <si>
    <t xml:space="preserve">Press Your Luck 2010 Edition</t>
  </si>
  <si>
    <t xml:space="preserve">Earth Defense Force 2025</t>
  </si>
  <si>
    <t xml:space="preserve">Suikoden V</t>
  </si>
  <si>
    <t xml:space="preserve">Picross 2</t>
  </si>
  <si>
    <t xml:space="preserve">SOCOM: Tactical Strike</t>
  </si>
  <si>
    <t xml:space="preserve">Sentouchu: Densetsu no Shinobi to Survival Battle!</t>
  </si>
  <si>
    <t xml:space="preserve">U-Sing</t>
  </si>
  <si>
    <t xml:space="preserve">Outlaw Golf 2</t>
  </si>
  <si>
    <t xml:space="preserve">Momotarou Dentetsu 12</t>
  </si>
  <si>
    <t xml:space="preserve">LocoRoco 2</t>
  </si>
  <si>
    <t xml:space="preserve">Football Manager Handheld 2010</t>
  </si>
  <si>
    <t xml:space="preserve">Disney's Tarzan: Return to the Jungle</t>
  </si>
  <si>
    <t xml:space="preserve">Batman: Rise of Sin Tzu</t>
  </si>
  <si>
    <t xml:space="preserve">AMF Bowling World Lanes</t>
  </si>
  <si>
    <t xml:space="preserve">Kinectimals: Now with Bears!</t>
  </si>
  <si>
    <t xml:space="preserve">Jikkyou Powerful Pro Yakyuu 13</t>
  </si>
  <si>
    <t xml:space="preserve">Dark Void</t>
  </si>
  <si>
    <t xml:space="preserve">Mega Man X3</t>
  </si>
  <si>
    <t xml:space="preserve">Stunt Race FX</t>
  </si>
  <si>
    <t xml:space="preserve">Bloody Roar 3</t>
  </si>
  <si>
    <t xml:space="preserve">WWE Crush Hour</t>
  </si>
  <si>
    <t xml:space="preserve">Persona 2: Eternal Punishment</t>
  </si>
  <si>
    <t xml:space="preserve">Homefront: The Revolution</t>
  </si>
  <si>
    <t xml:space="preserve">One Piece: Burning Blood</t>
  </si>
  <si>
    <t xml:space="preserve">Star Wars: Flight of the Falcon</t>
  </si>
  <si>
    <t xml:space="preserve">One Piece: Gigant Battle 2 Shin Sekai</t>
  </si>
  <si>
    <t xml:space="preserve">Teenage Mutant Ninja Turtles: Smash-Up</t>
  </si>
  <si>
    <t xml:space="preserve">Toukiden: The Age of Demons</t>
  </si>
  <si>
    <t xml:space="preserve">Jikkyou Powerful Pro Yakyuu 2000</t>
  </si>
  <si>
    <t xml:space="preserve">Dragon Ball Z: Budokai Tenkaichi 2 (JP sales)</t>
  </si>
  <si>
    <t xml:space="preserve">Football Manager 2016</t>
  </si>
  <si>
    <t xml:space="preserve">Resident Evil: Dead Aim</t>
  </si>
  <si>
    <t xml:space="preserve">Command &amp; Conquer: Red Alert 3 Ultimate Edition</t>
  </si>
  <si>
    <t xml:space="preserve">The Fairly Odd Parents: Shadow Showdown</t>
  </si>
  <si>
    <t xml:space="preserve">Xbox Music Mixer</t>
  </si>
  <si>
    <t xml:space="preserve">CSI: Deadly Intent - The Hidden Cases</t>
  </si>
  <si>
    <t xml:space="preserve">College Hoops 2K8</t>
  </si>
  <si>
    <t xml:space="preserve">Pac-Man All-Stars</t>
  </si>
  <si>
    <t xml:space="preserve">Guilty Gear X2</t>
  </si>
  <si>
    <t xml:space="preserve">Chicken Shoot</t>
  </si>
  <si>
    <t xml:space="preserve">From TV Animation One Piece: Tobidase Kaizokudan!</t>
  </si>
  <si>
    <t xml:space="preserve">The Tale of Despereaux</t>
  </si>
  <si>
    <t xml:space="preserve">Brash Entertainment</t>
  </si>
  <si>
    <t xml:space="preserve">Aggressive Inline</t>
  </si>
  <si>
    <t xml:space="preserve">Mirror's Edge Catalyst</t>
  </si>
  <si>
    <t xml:space="preserve">Hello Kitty Daily</t>
  </si>
  <si>
    <t xml:space="preserve">Metal Arms: Glitch in the System</t>
  </si>
  <si>
    <t xml:space="preserve">Tropico 4</t>
  </si>
  <si>
    <t xml:space="preserve">Kalypso Media</t>
  </si>
  <si>
    <t xml:space="preserve">Jikkyou Powerful Pro Yakyuu 7</t>
  </si>
  <si>
    <t xml:space="preserve">Rally Cross 2</t>
  </si>
  <si>
    <t xml:space="preserve">EverGrace</t>
  </si>
  <si>
    <t xml:space="preserve">Lunar 2: Eternal Blue Complete</t>
  </si>
  <si>
    <t xml:space="preserve">Rugrats: Royal Ransom</t>
  </si>
  <si>
    <t xml:space="preserve">Charlie and the Chocolate Factory</t>
  </si>
  <si>
    <t xml:space="preserve">TrackMania Turbo</t>
  </si>
  <si>
    <t xml:space="preserve">Kurushi Final: Mental Blocks</t>
  </si>
  <si>
    <t xml:space="preserve">Risk / Battleship / Clue</t>
  </si>
  <si>
    <t xml:space="preserve">SD Gundam G Generation World</t>
  </si>
  <si>
    <t xml:space="preserve">The Wild Thornberrys Movie</t>
  </si>
  <si>
    <t xml:space="preserve">Dynasty Warriors 5 Empires</t>
  </si>
  <si>
    <t xml:space="preserve">Transformers: Dark of the Moon</t>
  </si>
  <si>
    <t xml:space="preserve">SoulCalibur</t>
  </si>
  <si>
    <t xml:space="preserve">WipEout 3</t>
  </si>
  <si>
    <t xml:space="preserve">SpongeBob's Boating Bash</t>
  </si>
  <si>
    <t xml:space="preserve">Classic NES Series: Ice Climber</t>
  </si>
  <si>
    <t xml:space="preserve">Freeway</t>
  </si>
  <si>
    <t xml:space="preserve">Driver 2 Advance</t>
  </si>
  <si>
    <t xml:space="preserve">Monster Rancher 4</t>
  </si>
  <si>
    <t xml:space="preserve">Tim Burton's The Nightmare Before Christmas: Oogie's Revenge</t>
  </si>
  <si>
    <t xml:space="preserve">Iron Storm</t>
  </si>
  <si>
    <t xml:space="preserve">Battalion Wars 2</t>
  </si>
  <si>
    <t xml:space="preserve">Marvel Super Heroes</t>
  </si>
  <si>
    <t xml:space="preserve">Super Bust-A-Move</t>
  </si>
  <si>
    <t xml:space="preserve">Supreme Commander 2</t>
  </si>
  <si>
    <t xml:space="preserve">Thunderstrike: Operation Phoenix</t>
  </si>
  <si>
    <t xml:space="preserve">Frostbite</t>
  </si>
  <si>
    <t xml:space="preserve">Alien's Return</t>
  </si>
  <si>
    <t xml:space="preserve">ITT Family Games</t>
  </si>
  <si>
    <t xml:space="preserve">Racquet Sports</t>
  </si>
  <si>
    <t xml:space="preserve">Company of Heroes 2</t>
  </si>
  <si>
    <t xml:space="preserve">Trauma Center: Second Opinion</t>
  </si>
  <si>
    <t xml:space="preserve">DanceDanceRevolution</t>
  </si>
  <si>
    <t xml:space="preserve">WWE Day of Reckoning 2</t>
  </si>
  <si>
    <t xml:space="preserve">Fantastic Voyage</t>
  </si>
  <si>
    <t xml:space="preserve">Vancouver 2010 - The Official Video Game of the Olympic Winter Games</t>
  </si>
  <si>
    <t xml:space="preserve">Night Warriors: Darkstalkers' Revenge</t>
  </si>
  <si>
    <t xml:space="preserve">Off Road Challenge</t>
  </si>
  <si>
    <t xml:space="preserve">Tenchu Z</t>
  </si>
  <si>
    <t xml:space="preserve">Bank Heist</t>
  </si>
  <si>
    <t xml:space="preserve">Conan</t>
  </si>
  <si>
    <t xml:space="preserve">Backstreet Billiards</t>
  </si>
  <si>
    <t xml:space="preserve">Carnival</t>
  </si>
  <si>
    <t xml:space="preserve">Leisure Suit Larry: Magna Cum Laude</t>
  </si>
  <si>
    <t xml:space="preserve">Naruto Shippuden: Ultimate Ninja Impact</t>
  </si>
  <si>
    <t xml:space="preserve">Momotarou Dentetsu DS: Tokyo &amp; Japan</t>
  </si>
  <si>
    <t xml:space="preserve">Point Blank</t>
  </si>
  <si>
    <t xml:space="preserve">Tiny Tank</t>
  </si>
  <si>
    <t xml:space="preserve">Yu-Gi-Oh! 5D's Tag Force 5</t>
  </si>
  <si>
    <t xml:space="preserve">Tom Clancy's Ghost Recon: Shadow Wars</t>
  </si>
  <si>
    <t xml:space="preserve">Smart Girl's Party Game</t>
  </si>
  <si>
    <t xml:space="preserve">James Bond 007: Legends</t>
  </si>
  <si>
    <t xml:space="preserve">The Sims 3: Town Life Stuff</t>
  </si>
  <si>
    <t xml:space="preserve">Herbie: Fully Loaded</t>
  </si>
  <si>
    <t xml:space="preserve">Kameo: Elements of Power</t>
  </si>
  <si>
    <t xml:space="preserve">Football Manager Handheld 2008</t>
  </si>
  <si>
    <t xml:space="preserve">Dynasty Warriors 6 Empires</t>
  </si>
  <si>
    <t xml:space="preserve">The Shoot</t>
  </si>
  <si>
    <t xml:space="preserve">My Baby Boy</t>
  </si>
  <si>
    <t xml:space="preserve">Puzzle Quest: Challenge of the Warlords</t>
  </si>
  <si>
    <t xml:space="preserve">Star Ocean: Second Evolution</t>
  </si>
  <si>
    <t xml:space="preserve">Imagine: Movie Star</t>
  </si>
  <si>
    <t xml:space="preserve">Fade to Black</t>
  </si>
  <si>
    <t xml:space="preserve">MXRider</t>
  </si>
  <si>
    <t xml:space="preserve">Disney Magic World 2</t>
  </si>
  <si>
    <t xml:space="preserve">Angry Birds Star Wars</t>
  </si>
  <si>
    <t xml:space="preserve">World Championship Poker 2: Featuring Howard Lederer</t>
  </si>
  <si>
    <t xml:space="preserve">The Eye of Judgment</t>
  </si>
  <si>
    <t xml:space="preserve">Sengoku Musou 3 Z</t>
  </si>
  <si>
    <t xml:space="preserve">Ackkstudios</t>
  </si>
  <si>
    <t xml:space="preserve">Tokyo Highway Battle</t>
  </si>
  <si>
    <t xml:space="preserve">World of Final Fantasy</t>
  </si>
  <si>
    <t xml:space="preserve">Beyond Good &amp; Evil</t>
  </si>
  <si>
    <t xml:space="preserve">Banjo-Kazooie: Grunty's Revenge</t>
  </si>
  <si>
    <t xml:space="preserve">Bomberman World</t>
  </si>
  <si>
    <t xml:space="preserve">Bejeweled 3</t>
  </si>
  <si>
    <t xml:space="preserve">NHL 17</t>
  </si>
  <si>
    <t xml:space="preserve">Mega Man ZX Advent</t>
  </si>
  <si>
    <t xml:space="preserve">Transformers: Revenge of the Fallen (DS Versions)</t>
  </si>
  <si>
    <t xml:space="preserve">NCAA Basketball 10</t>
  </si>
  <si>
    <t xml:space="preserve">Star Ocean 5: Integrity and Faithlessness</t>
  </si>
  <si>
    <t xml:space="preserve">Jeanne d'Arc</t>
  </si>
  <si>
    <t xml:space="preserve">Deathtrap Dungeon</t>
  </si>
  <si>
    <t xml:space="preserve">Tales of the World: Radiant Mythology 2</t>
  </si>
  <si>
    <t xml:space="preserve">Night at the Museum: Battle of the Smithsonian</t>
  </si>
  <si>
    <t xml:space="preserve">Harry Potter and the Deathly Hallows - Part 2</t>
  </si>
  <si>
    <t xml:space="preserve">Ape Escape Academy</t>
  </si>
  <si>
    <t xml:space="preserve">WWE Wrestlemania XIX</t>
  </si>
  <si>
    <t xml:space="preserve">Untold Legends: The Warriors Code</t>
  </si>
  <si>
    <t xml:space="preserve">Klonoa 2: Lunatea's Veil</t>
  </si>
  <si>
    <t xml:space="preserve">Deus Ex: Invisible War</t>
  </si>
  <si>
    <t xml:space="preserve">Disney's Treasure Planet</t>
  </si>
  <si>
    <t xml:space="preserve">The King of Fighters XIII</t>
  </si>
  <si>
    <t xml:space="preserve">BeatMania Append GottaMix</t>
  </si>
  <si>
    <t xml:space="preserve">Fracture</t>
  </si>
  <si>
    <t xml:space="preserve">Ninja Blade</t>
  </si>
  <si>
    <t xml:space="preserve">Bookworm</t>
  </si>
  <si>
    <t xml:space="preserve">PopCap Games</t>
  </si>
  <si>
    <t xml:space="preserve">Kelly Slater's Pro Surfer</t>
  </si>
  <si>
    <t xml:space="preserve">Sniper: Ghost Warrior 2</t>
  </si>
  <si>
    <t xml:space="preserve">Legends of Wrestling II</t>
  </si>
  <si>
    <t xml:space="preserve">World Stadium 3</t>
  </si>
  <si>
    <t xml:space="preserve">Extra Bases</t>
  </si>
  <si>
    <t xml:space="preserve">Super Power League 2</t>
  </si>
  <si>
    <t xml:space="preserve">Street Fighter Alpha 3 MAX</t>
  </si>
  <si>
    <t xml:space="preserve">Classic NES Series: Castlevania</t>
  </si>
  <si>
    <t xml:space="preserve">GT Advance Championship Racing</t>
  </si>
  <si>
    <t xml:space="preserve">Way of the Samurai 2</t>
  </si>
  <si>
    <t xml:space="preserve">Planet Puzzle League</t>
  </si>
  <si>
    <t xml:space="preserve">BattleTanx</t>
  </si>
  <si>
    <t xml:space="preserve">Naruto: Rise of a Ninja</t>
  </si>
  <si>
    <t xml:space="preserve">Hatsune Miku: Project Diva Extend</t>
  </si>
  <si>
    <t xml:space="preserve">Pitfall 3D: Beyond the Jungle</t>
  </si>
  <si>
    <t xml:space="preserve">Disgaea 2: Cursed Memories</t>
  </si>
  <si>
    <t xml:space="preserve">Clock Tower 3</t>
  </si>
  <si>
    <t xml:space="preserve">Battle Dodge Ball</t>
  </si>
  <si>
    <t xml:space="preserve">Etrian Odyssey</t>
  </si>
  <si>
    <t xml:space="preserve">Dragon Ball Z: Extreme Butoden</t>
  </si>
  <si>
    <t xml:space="preserve">Disgaea: Hour of Darkness</t>
  </si>
  <si>
    <t xml:space="preserve">NeoGeo Battle Coliseum</t>
  </si>
  <si>
    <t xml:space="preserve">We Sing Deutsche Hits</t>
  </si>
  <si>
    <t xml:space="preserve">Parodius</t>
  </si>
  <si>
    <t xml:space="preserve">The X-Factor</t>
  </si>
  <si>
    <t xml:space="preserve">Spy Kids 3-D: Game Over</t>
  </si>
  <si>
    <t xml:space="preserve">Sakura Wars 3: Paris wa Moeteiru ka</t>
  </si>
  <si>
    <t xml:space="preserve">Capcom Classics Collection Reloaded</t>
  </si>
  <si>
    <t xml:space="preserve">NCAA GameBreaker 2001</t>
  </si>
  <si>
    <t xml:space="preserve">Power Rangers: Ninja Storm</t>
  </si>
  <si>
    <t xml:space="preserve">Naruto: Gekito Ninja Taisen! 4</t>
  </si>
  <si>
    <t xml:space="preserve">Kidou Senshi Gundam F91: Formula Senki 0122</t>
  </si>
  <si>
    <t xml:space="preserve">Zaidan Houjin Nippon Kanji Nouryoku Kentei Kyoukai Kounin: KanKen DS 2 + Jouyou Kanji Jiten</t>
  </si>
  <si>
    <t xml:space="preserve">SSX Blur</t>
  </si>
  <si>
    <t xml:space="preserve">DX Game of Life 2</t>
  </si>
  <si>
    <t xml:space="preserve">Danganronpa: Trigger Happy Havoc</t>
  </si>
  <si>
    <t xml:space="preserve">NBA Live 96</t>
  </si>
  <si>
    <t xml:space="preserve">Samurai Warriors 2: Xtreme Legends (JP sales)</t>
  </si>
  <si>
    <t xml:space="preserve">Teen Titans</t>
  </si>
  <si>
    <t xml:space="preserve">Def Jam Rapstar</t>
  </si>
  <si>
    <t xml:space="preserve">Frogger II: Threeedeep!</t>
  </si>
  <si>
    <t xml:space="preserve">Binary Domain</t>
  </si>
  <si>
    <t xml:space="preserve">Fireball</t>
  </si>
  <si>
    <t xml:space="preserve">Starpath Corp.</t>
  </si>
  <si>
    <t xml:space="preserve">Dr. Mario / Puzzle League</t>
  </si>
  <si>
    <t xml:space="preserve">Family Party: 90 Great Games Party Pack</t>
  </si>
  <si>
    <t xml:space="preserve">DECA Sports Freedom</t>
  </si>
  <si>
    <t xml:space="preserve">Shin Nippon Pro Wrestling: Toukon Retsuden</t>
  </si>
  <si>
    <t xml:space="preserve">Golden Axe: Beast Rider</t>
  </si>
  <si>
    <t xml:space="preserve">Pinball Hall of Fame: The Gottlieb Collection</t>
  </si>
  <si>
    <t xml:space="preserve">Buzz! The Ultimate Music Quiz</t>
  </si>
  <si>
    <t xml:space="preserve">Discovery Kids: Puppy Playtime</t>
  </si>
  <si>
    <t xml:space="preserve">The Witcher: Enhanced Edition</t>
  </si>
  <si>
    <t xml:space="preserve">Nicktoons: Movin'</t>
  </si>
  <si>
    <t xml:space="preserve">Mystery Case Files: The Malgrave Incident</t>
  </si>
  <si>
    <t xml:space="preserve">Chicken Riot</t>
  </si>
  <si>
    <t xml:space="preserve">One Piece: Romance Dawn - Bouken no Yoake</t>
  </si>
  <si>
    <t xml:space="preserve">Might &amp; Magic Heroes VI</t>
  </si>
  <si>
    <t xml:space="preserve">SWAT: Global Strike Team</t>
  </si>
  <si>
    <t xml:space="preserve">Championship Bass</t>
  </si>
  <si>
    <t xml:space="preserve">The Adventures of Tintin: The Game</t>
  </si>
  <si>
    <t xml:space="preserve">Battlestations: Pacific</t>
  </si>
  <si>
    <t xml:space="preserve">Elebits</t>
  </si>
  <si>
    <t xml:space="preserve">Style Lab: Jewelry Design</t>
  </si>
  <si>
    <t xml:space="preserve">Hatsune Miku: Project Mirai DX</t>
  </si>
  <si>
    <t xml:space="preserve">NHL Breakaway 98</t>
  </si>
  <si>
    <t xml:space="preserve">Momotarou Dentetsu 20-Shuunen</t>
  </si>
  <si>
    <t xml:space="preserve">Bratz: Girlz Really Rock</t>
  </si>
  <si>
    <t xml:space="preserve">Minute to Win It</t>
  </si>
  <si>
    <t xml:space="preserve">Kinetica</t>
  </si>
  <si>
    <t xml:space="preserve">Bust-A-Move '99</t>
  </si>
  <si>
    <t xml:space="preserve">Dragon Quest Monsters 1·2</t>
  </si>
  <si>
    <t xml:space="preserve">Remember Me</t>
  </si>
  <si>
    <t xml:space="preserve">OverBlood</t>
  </si>
  <si>
    <t xml:space="preserve">Dead Rising 2: Off the Record</t>
  </si>
  <si>
    <t xml:space="preserve">ESPN X-Games Pro Boarder</t>
  </si>
  <si>
    <t xml:space="preserve">Harvest Moon: Back to Nature</t>
  </si>
  <si>
    <t xml:space="preserve">Naruto: Ultimate Ninja (JP sales)</t>
  </si>
  <si>
    <t xml:space="preserve">Final Fantasy XI</t>
  </si>
  <si>
    <t xml:space="preserve">Dragon Ball Heroes: Ultimate Mission 2</t>
  </si>
  <si>
    <t xml:space="preserve">Overlord II</t>
  </si>
  <si>
    <t xml:space="preserve">Dance Dance Revolution Universe</t>
  </si>
  <si>
    <t xml:space="preserve">Go, Diego, Go!: Great Dinosaur Rescue</t>
  </si>
  <si>
    <t xml:space="preserve">Warhammer 40,000: Squad Command</t>
  </si>
  <si>
    <t xml:space="preserve">Darkwatch</t>
  </si>
  <si>
    <t xml:space="preserve">Beautiful Katamari</t>
  </si>
  <si>
    <t xml:space="preserve">Ben 10 Ultimate Alien: Cosmic Destruction</t>
  </si>
  <si>
    <t xml:space="preserve">Pony Friends 2</t>
  </si>
  <si>
    <t xml:space="preserve">My Baby: First Steps</t>
  </si>
  <si>
    <t xml:space="preserve">Sky Odyssey</t>
  </si>
  <si>
    <t xml:space="preserve">Nagano Winter Olympics 98</t>
  </si>
  <si>
    <t xml:space="preserve">Kirby's Block Ball</t>
  </si>
  <si>
    <t xml:space="preserve">World of Warcraft: Legion</t>
  </si>
  <si>
    <t xml:space="preserve">Hatsune Miku: Project Diva F 2nd</t>
  </si>
  <si>
    <t xml:space="preserve">Bleach: Shattered Blade</t>
  </si>
  <si>
    <t xml:space="preserve">FIFA Street 3</t>
  </si>
  <si>
    <t xml:space="preserve">Fortress</t>
  </si>
  <si>
    <t xml:space="preserve">Disney Fairies: Tinker Bell and the Great Fairy Rescue</t>
  </si>
  <si>
    <t xml:space="preserve">FIFA 2001 Major League Soccer</t>
  </si>
  <si>
    <t xml:space="preserve">Operation Flashpoint: Red River</t>
  </si>
  <si>
    <t xml:space="preserve">Power Rangers Samurai</t>
  </si>
  <si>
    <t xml:space="preserve">Karaoke Revolution Presents American Idol Encore 2</t>
  </si>
  <si>
    <t xml:space="preserve">Rally Cross</t>
  </si>
  <si>
    <t xml:space="preserve">Frogger's Adventures: The Rescue</t>
  </si>
  <si>
    <t xml:space="preserve">Silent Hill HD Collection</t>
  </si>
  <si>
    <t xml:space="preserve">Extreme Pinball</t>
  </si>
  <si>
    <t xml:space="preserve">Singularity</t>
  </si>
  <si>
    <t xml:space="preserve">Karaoke Revolution Volume 3</t>
  </si>
  <si>
    <t xml:space="preserve">Seaman: Kindan no Pet - Gaze Hakushi no Jikken Shima</t>
  </si>
  <si>
    <t xml:space="preserve">Persona 4: Dancing All Night</t>
  </si>
  <si>
    <t xml:space="preserve">Carnival Games: Monkey See, Monkey Do!</t>
  </si>
  <si>
    <t xml:space="preserve">No.1 Muscle Ranking - Kinniku Banzuke Vol. 1: Oregasaikyouno Otokoda!</t>
  </si>
  <si>
    <t xml:space="preserve">Cartoon Network Collection: Game Boy Advance Video Platinum Edition</t>
  </si>
  <si>
    <t xml:space="preserve">Ultimate Fighting Championship: Throwdown</t>
  </si>
  <si>
    <t xml:space="preserve">Wipeout 2</t>
  </si>
  <si>
    <t xml:space="preserve">SpongeBob SquarePants: Double Pack</t>
  </si>
  <si>
    <t xml:space="preserve">Tetris 2 + Bombliss</t>
  </si>
  <si>
    <t xml:space="preserve">BPS</t>
  </si>
  <si>
    <t xml:space="preserve">Disney's Extreme Skate Adventure</t>
  </si>
  <si>
    <t xml:space="preserve">Prey</t>
  </si>
  <si>
    <t xml:space="preserve">Ed, Edd n Eddy: Jawbreakers!</t>
  </si>
  <si>
    <t xml:space="preserve">Dragster</t>
  </si>
  <si>
    <t xml:space="preserve">Frankenstein's Monster</t>
  </si>
  <si>
    <t xml:space="preserve">Folklore</t>
  </si>
  <si>
    <t xml:space="preserve">Derby Stallion DS</t>
  </si>
  <si>
    <t xml:space="preserve">Murdered: Soul Suspect</t>
  </si>
  <si>
    <t xml:space="preserve">Dragon Quest Monsters: Battle Road Victory</t>
  </si>
  <si>
    <t xml:space="preserve">Shin Momotarou Densetsu</t>
  </si>
  <si>
    <t xml:space="preserve">From TV Animation One Piece: Grand Battle! 3</t>
  </si>
  <si>
    <t xml:space="preserve">Sega Smash Pack</t>
  </si>
  <si>
    <t xml:space="preserve">All-Star Baseball 2005</t>
  </si>
  <si>
    <t xml:space="preserve">The Conveni: Ano Machi wo Dokusen Seyo</t>
  </si>
  <si>
    <t xml:space="preserve">Shin Super Robot Taisen Special Disk</t>
  </si>
  <si>
    <t xml:space="preserve">Live A Live</t>
  </si>
  <si>
    <t xml:space="preserve">NFL Fever 2004</t>
  </si>
  <si>
    <t xml:space="preserve">Bigfoot: Collision Course</t>
  </si>
  <si>
    <t xml:space="preserve">Kingdom Under Fire: The Crusaders</t>
  </si>
  <si>
    <t xml:space="preserve">4x4 Evolution</t>
  </si>
  <si>
    <t xml:space="preserve">Gathering of Developers</t>
  </si>
  <si>
    <t xml:space="preserve">Clive Barker's Jericho</t>
  </si>
  <si>
    <t xml:space="preserve">Momotarou Dentetsu Happy</t>
  </si>
  <si>
    <t xml:space="preserve">Power Rangers: Time Force</t>
  </si>
  <si>
    <t xml:space="preserve">Romance of the Three Kingdoms VII</t>
  </si>
  <si>
    <t xml:space="preserve">Goosebumps HorrorLand</t>
  </si>
  <si>
    <t xml:space="preserve">Littlest Pet Shop: City Friends</t>
  </si>
  <si>
    <t xml:space="preserve">Lord of Arcana</t>
  </si>
  <si>
    <t xml:space="preserve">Quiz Magic Academy DS</t>
  </si>
  <si>
    <t xml:space="preserve">Chicken Blaster</t>
  </si>
  <si>
    <t xml:space="preserve">Dynasty Warriors 4 Empires</t>
  </si>
  <si>
    <t xml:space="preserve">Shenmue II</t>
  </si>
  <si>
    <t xml:space="preserve">Heart of Darkness</t>
  </si>
  <si>
    <t xml:space="preserve">Rugby World Cup 2011</t>
  </si>
  <si>
    <t xml:space="preserve">Virtua Striker 2</t>
  </si>
  <si>
    <t xml:space="preserve">F1 Race Stars</t>
  </si>
  <si>
    <t xml:space="preserve">WarCraft II: The Dark Saga</t>
  </si>
  <si>
    <t xml:space="preserve">MonHun Nikki: Poka Poka Ailu Mura G</t>
  </si>
  <si>
    <t xml:space="preserve">Etrian Odyssey III: The Drowned City</t>
  </si>
  <si>
    <t xml:space="preserve">NBA ShootOut</t>
  </si>
  <si>
    <t xml:space="preserve">Jikkyou Powerful Pro Yakyuu 14</t>
  </si>
  <si>
    <t xml:space="preserve">Fishing Master</t>
  </si>
  <si>
    <t xml:space="preserve">Ganbare Goemon: KiraKira Douchuu - Boku ga Dancer ni Natta Riyuu</t>
  </si>
  <si>
    <t xml:space="preserve">Jikkyou Powerful Pro Yakyuu Portable 3</t>
  </si>
  <si>
    <t xml:space="preserve">Digimon World: Dawn / Dusk</t>
  </si>
  <si>
    <t xml:space="preserve">Sesame Street: Elmo's Letter Adventure</t>
  </si>
  <si>
    <t xml:space="preserve">NewKidCo</t>
  </si>
  <si>
    <t xml:space="preserve">Birthday Party Bash</t>
  </si>
  <si>
    <t xml:space="preserve">NBA Inside Drive 2003</t>
  </si>
  <si>
    <t xml:space="preserve">Monster Lab</t>
  </si>
  <si>
    <t xml:space="preserve">Fate/Extra</t>
  </si>
  <si>
    <t xml:space="preserve">Marvelous Interactive</t>
  </si>
  <si>
    <t xml:space="preserve">Drakengard 3</t>
  </si>
  <si>
    <t xml:space="preserve">J Stars Victory Vs.</t>
  </si>
  <si>
    <t xml:space="preserve">Jampack: Summer 2003 (RP-M)</t>
  </si>
  <si>
    <t xml:space="preserve">Alone in the Dark: One-Eyed Jack's Revenge</t>
  </si>
  <si>
    <t xml:space="preserve">Yu-Gi-Oh! The Dawn of Destiny</t>
  </si>
  <si>
    <t xml:space="preserve">1001 Touch Games</t>
  </si>
  <si>
    <t xml:space="preserve">Namco Museum: Virtual Arcade</t>
  </si>
  <si>
    <t xml:space="preserve">Bust-A-Move Universe</t>
  </si>
  <si>
    <t xml:space="preserve">Taiko Drum Master: Don and Katsu's Space-Time Great Adventure</t>
  </si>
  <si>
    <t xml:space="preserve">Shin Megami Tensei: Devil Survivor 2</t>
  </si>
  <si>
    <t xml:space="preserve">Einhänder</t>
  </si>
  <si>
    <t xml:space="preserve">Tiny Toon Adventures: The Great Beanstalk</t>
  </si>
  <si>
    <t xml:space="preserve">Sonic Boom: Rise of Lyric</t>
  </si>
  <si>
    <t xml:space="preserve">The Settlers 7: Paths to a Kingdom</t>
  </si>
  <si>
    <t xml:space="preserve">Foto Frenzy: Spot The Diffrence</t>
  </si>
  <si>
    <t xml:space="preserve">Storm City Games</t>
  </si>
  <si>
    <t xml:space="preserve">Armored Core: Silent Line</t>
  </si>
  <si>
    <t xml:space="preserve">SD Gundam G Generation Wars</t>
  </si>
  <si>
    <t xml:space="preserve">Dr. Seuss: How the Grinch Stole Christmas</t>
  </si>
  <si>
    <t xml:space="preserve">CokeM Interactive</t>
  </si>
  <si>
    <t xml:space="preserve">Fuel</t>
  </si>
  <si>
    <t xml:space="preserve">Panzer Dragoon II Zwei</t>
  </si>
  <si>
    <t xml:space="preserve">Tropico 5</t>
  </si>
  <si>
    <t xml:space="preserve">KISS Pinball</t>
  </si>
  <si>
    <t xml:space="preserve">LEGO Legends of Chima: Laval's Journey</t>
  </si>
  <si>
    <t xml:space="preserve">2 Games in 1: Disney's Brother Bear / The Lion King 1 1/2</t>
  </si>
  <si>
    <t xml:space="preserve">Super Robot Taisen Complete Box</t>
  </si>
  <si>
    <t xml:space="preserve">Peppa Pig: Theme Park Fun</t>
  </si>
  <si>
    <t xml:space="preserve">P2 Games</t>
  </si>
  <si>
    <t xml:space="preserve">7 Wonders II</t>
  </si>
  <si>
    <t xml:space="preserve">Gold's Gym: Cardio Workout (Others sales)</t>
  </si>
  <si>
    <t xml:space="preserve">Goemon's Great Adventure</t>
  </si>
  <si>
    <t xml:space="preserve">Bass Hunter 64</t>
  </si>
  <si>
    <t xml:space="preserve">Doubutsu no Mori</t>
  </si>
  <si>
    <t xml:space="preserve">Jikkyou Powerful Pro Yakyuu 4</t>
  </si>
  <si>
    <t xml:space="preserve">Happy Feet</t>
  </si>
  <si>
    <t xml:space="preserve">Mega Man Maverick Hunter X</t>
  </si>
  <si>
    <t xml:space="preserve">J-League Winning Eleven 2007: Club Championship</t>
  </si>
  <si>
    <t xml:space="preserve">Star Wars Jedi Knight II: Jedi Outcast</t>
  </si>
  <si>
    <t xml:space="preserve">Clash of the Titans</t>
  </si>
  <si>
    <t xml:space="preserve">Mega Man Battle Network 2</t>
  </si>
  <si>
    <t xml:space="preserve">Pandora's Tower</t>
  </si>
  <si>
    <t xml:space="preserve">Mountain King</t>
  </si>
  <si>
    <t xml:space="preserve">CBS Electronics</t>
  </si>
  <si>
    <t xml:space="preserve">Jampack Volume 12</t>
  </si>
  <si>
    <t xml:space="preserve">Lord of the Rings: Battle for Middle-Earth</t>
  </si>
  <si>
    <t xml:space="preserve">Shin Megami Tensei: Devil Summoner - Soul Hackers</t>
  </si>
  <si>
    <t xml:space="preserve">MySims SkyHeroes</t>
  </si>
  <si>
    <t xml:space="preserve">Jonah Lomu Rugby Challenge</t>
  </si>
  <si>
    <t xml:space="preserve">Home Entertainment Suppliers</t>
  </si>
  <si>
    <t xml:space="preserve">Demolition Racer</t>
  </si>
  <si>
    <t xml:space="preserve">SD Gundam G Generation: Overworld</t>
  </si>
  <si>
    <t xml:space="preserve">Mega Man Zero Collection</t>
  </si>
  <si>
    <t xml:space="preserve">NHL FaceOff 2000</t>
  </si>
  <si>
    <t xml:space="preserve">Star Wars Racer Revenge</t>
  </si>
  <si>
    <t xml:space="preserve">Yu-Gi-Oh! 5D's World Championship 2010 Reverse of Arcadia</t>
  </si>
  <si>
    <t xml:space="preserve">NCAA Final Four 2002</t>
  </si>
  <si>
    <t xml:space="preserve">South Park: Chef's Luv Shack</t>
  </si>
  <si>
    <t xml:space="preserve">Cabela's Outdoor Adventures (2009)</t>
  </si>
  <si>
    <t xml:space="preserve">Music Maker</t>
  </si>
  <si>
    <t xml:space="preserve">Magix</t>
  </si>
  <si>
    <t xml:space="preserve">Slot Machine</t>
  </si>
  <si>
    <t xml:space="preserve">Ganbare Goemon 2: Kiteretsu Shougun Magginesu</t>
  </si>
  <si>
    <t xml:space="preserve">Shrek's Carnival Craze Party Games</t>
  </si>
  <si>
    <t xml:space="preserve">Astroblast</t>
  </si>
  <si>
    <t xml:space="preserve">40 Winks</t>
  </si>
  <si>
    <t xml:space="preserve">Blade II</t>
  </si>
  <si>
    <t xml:space="preserve">Calvin Tucker's Redneck Jamboree</t>
  </si>
  <si>
    <t xml:space="preserve">My Virtual Tutor: Reading Adventure Pre-K to Kindergarten</t>
  </si>
  <si>
    <t xml:space="preserve">A Collection of Classic Games from the Intellivision</t>
  </si>
  <si>
    <t xml:space="preserve">Math Play</t>
  </si>
  <si>
    <t xml:space="preserve">Bruce Lee: Quest of the Dragon</t>
  </si>
  <si>
    <t xml:space="preserve">Spin Jam</t>
  </si>
  <si>
    <t xml:space="preserve">KuruKuru Kururin</t>
  </si>
  <si>
    <t xml:space="preserve">Disney's The Emperor's New Groove</t>
  </si>
  <si>
    <t xml:space="preserve">Dragon Ball Z: Battle of Z</t>
  </si>
  <si>
    <t xml:space="preserve">Disney's Stitch: Experiment 626</t>
  </si>
  <si>
    <t xml:space="preserve">RPG Tsukuru 2</t>
  </si>
  <si>
    <t xml:space="preserve">Yuu Yuu Hakusho 2: Kakutou no Sho</t>
  </si>
  <si>
    <t xml:space="preserve">Orphen: Scion of Sorcery</t>
  </si>
  <si>
    <t xml:space="preserve">Midtown Madness 3</t>
  </si>
  <si>
    <t xml:space="preserve">Shrek Swamp Kart Speedway</t>
  </si>
  <si>
    <t xml:space="preserve">Gameboy Gallery</t>
  </si>
  <si>
    <t xml:space="preserve">Contra 4</t>
  </si>
  <si>
    <t xml:space="preserve">Virtua Cop 2</t>
  </si>
  <si>
    <t xml:space="preserve">Ehrgeiz</t>
  </si>
  <si>
    <t xml:space="preserve">Touhoku Daigaku Mirai Kagaku Gijutsu Kyoudou Kenkyuu Center Kawashima Ryuuta Kyouju Kanshu: Nou Ryoku Trainer Portable</t>
  </si>
  <si>
    <t xml:space="preserve">Spyro: Attack of the Rhynocs</t>
  </si>
  <si>
    <t xml:space="preserve">Army Men World War: Land, Sea, Air</t>
  </si>
  <si>
    <t xml:space="preserve">NASCAR 2011: The Game</t>
  </si>
  <si>
    <t xml:space="preserve">BlazBlue: Chrono Phantasma</t>
  </si>
  <si>
    <t xml:space="preserve">Arc System Works</t>
  </si>
  <si>
    <t xml:space="preserve">Dai-2-Ji Super Robot Taisen OG</t>
  </si>
  <si>
    <t xml:space="preserve">Naruto: Ninja Destiny (US sales)</t>
  </si>
  <si>
    <t xml:space="preserve">Jumping Flash!</t>
  </si>
  <si>
    <t xml:space="preserve">Mario Party: Star Rush</t>
  </si>
  <si>
    <t xml:space="preserve">Karaoke Revolution Party</t>
  </si>
  <si>
    <t xml:space="preserve">Lizzie McGuire 3: Homecoming Havoc</t>
  </si>
  <si>
    <t xml:space="preserve">Chaos Legion</t>
  </si>
  <si>
    <t xml:space="preserve">Puyo Puyo 7</t>
  </si>
  <si>
    <t xml:space="preserve">Neopets: The Darkest Faerie</t>
  </si>
  <si>
    <t xml:space="preserve">Blazing Heroes</t>
  </si>
  <si>
    <t xml:space="preserve">Rhythm Tengoku</t>
  </si>
  <si>
    <t xml:space="preserve">Super Robot Taisen W</t>
  </si>
  <si>
    <t xml:space="preserve">Cart World Series</t>
  </si>
  <si>
    <t xml:space="preserve">Shrek: Forever After</t>
  </si>
  <si>
    <t xml:space="preserve">Batman: Arkham VR</t>
  </si>
  <si>
    <t xml:space="preserve">Lumines ll</t>
  </si>
  <si>
    <t xml:space="preserve">24: The Game</t>
  </si>
  <si>
    <t xml:space="preserve">The Dukes of Hazzard II: Daisy Dukes It Out</t>
  </si>
  <si>
    <t xml:space="preserve">Famista '91</t>
  </si>
  <si>
    <t xml:space="preserve">Super Robot Taisen OG: Original Generations Gaiden</t>
  </si>
  <si>
    <t xml:space="preserve">Decathlete</t>
  </si>
  <si>
    <t xml:space="preserve">Tom Clancy's Splinter Cell 3D</t>
  </si>
  <si>
    <t xml:space="preserve">Magna Carta 2</t>
  </si>
  <si>
    <t xml:space="preserve">Looney Tunes: Duck Amuck</t>
  </si>
  <si>
    <t xml:space="preserve">Shin Megami Tensei: Persona 2: Innocent Sin</t>
  </si>
  <si>
    <t xml:space="preserve">Romance of the Three Kingdoms VIII</t>
  </si>
  <si>
    <t xml:space="preserve">Fossil Fighters (JP sales)</t>
  </si>
  <si>
    <t xml:space="preserve">Daikaijyuu Monogatari</t>
  </si>
  <si>
    <t xml:space="preserve">Hard Hitter Tennis</t>
  </si>
  <si>
    <t xml:space="preserve">Monster Truck Madness 64</t>
  </si>
  <si>
    <t xml:space="preserve">Crazy Taxi: Catch a Ride</t>
  </si>
  <si>
    <t xml:space="preserve">Nounai Aeshe: IQ Suppli DS</t>
  </si>
  <si>
    <t xml:space="preserve">PowerUp Heroes</t>
  </si>
  <si>
    <t xml:space="preserve">Jonas</t>
  </si>
  <si>
    <t xml:space="preserve">Macross Digital Mission VF-X</t>
  </si>
  <si>
    <t xml:space="preserve">Rayman 2: Revolution</t>
  </si>
  <si>
    <t xml:space="preserve">Yu Yu Hakusho Ghost Files: Spirit Detective</t>
  </si>
  <si>
    <t xml:space="preserve">Super Bomberman 5</t>
  </si>
  <si>
    <t xml:space="preserve">One Piece Unlimited Cruise SP</t>
  </si>
  <si>
    <t xml:space="preserve">Army Men: Air Attack 2</t>
  </si>
  <si>
    <t xml:space="preserve">Pride FC: Fighting Championships</t>
  </si>
  <si>
    <t xml:space="preserve">Eternal Ring</t>
  </si>
  <si>
    <t xml:space="preserve">Dragon Force</t>
  </si>
  <si>
    <t xml:space="preserve">Dynasty Warriors 8: Xtreme Legends</t>
  </si>
  <si>
    <t xml:space="preserve">Resident Evil Archives: Resident Evil</t>
  </si>
  <si>
    <t xml:space="preserve">Winning Post 2</t>
  </si>
  <si>
    <t xml:space="preserve">Star Gladiator Episode: I Final Crusade</t>
  </si>
  <si>
    <t xml:space="preserve">Dance Dance Revolution Universe 3</t>
  </si>
  <si>
    <t xml:space="preserve">Showdown: Legends of Wrestling</t>
  </si>
  <si>
    <t xml:space="preserve">Sword Art Online: Hollow Fragment</t>
  </si>
  <si>
    <t xml:space="preserve">Imagine: Family Doctor</t>
  </si>
  <si>
    <t xml:space="preserve">Far East of Eden Zero</t>
  </si>
  <si>
    <t xml:space="preserve">Taiko no Tatsujin Wii: Minna de Party * 3-Yome!</t>
  </si>
  <si>
    <t xml:space="preserve">Wacky Races: Crash &amp; Dash</t>
  </si>
  <si>
    <t xml:space="preserve">Power Pro Kun Pocket 6</t>
  </si>
  <si>
    <t xml:space="preserve">Power Pro Kun Pocket 10</t>
  </si>
  <si>
    <t xml:space="preserve">Finding Nemo: The Continuing Adventures</t>
  </si>
  <si>
    <t xml:space="preserve">Spirit: Stallion of the Cimarron</t>
  </si>
  <si>
    <t xml:space="preserve">The Suite Life of Zack &amp; Cody: Circle of Spies</t>
  </si>
  <si>
    <t xml:space="preserve">Future Cop L.A.P.D.</t>
  </si>
  <si>
    <t xml:space="preserve">MySims Party</t>
  </si>
  <si>
    <t xml:space="preserve">Hamster Tarou</t>
  </si>
  <si>
    <t xml:space="preserve">Fist of the North Star: Ken's Rage 2</t>
  </si>
  <si>
    <t xml:space="preserve">MLB SlugFest Loaded</t>
  </si>
  <si>
    <t xml:space="preserve">Squinkies</t>
  </si>
  <si>
    <t xml:space="preserve">Capcom Classics Collection Remixed</t>
  </si>
  <si>
    <t xml:space="preserve">1701 A.D.</t>
  </si>
  <si>
    <t xml:space="preserve">Little Deviants</t>
  </si>
  <si>
    <t xml:space="preserve">AMF Bowling 2004</t>
  </si>
  <si>
    <t xml:space="preserve">N3: Ninety-Nine Nights</t>
  </si>
  <si>
    <t xml:space="preserve">Radiant Historia</t>
  </si>
  <si>
    <t xml:space="preserve">Sorcery</t>
  </si>
  <si>
    <t xml:space="preserve">RealSports Boxing</t>
  </si>
  <si>
    <t xml:space="preserve">Imagine: Makeup Artist</t>
  </si>
  <si>
    <t xml:space="preserve">Grandia II</t>
  </si>
  <si>
    <t xml:space="preserve">Shaun White Snowboarding: World Stage</t>
  </si>
  <si>
    <t xml:space="preserve">Guitar Hero: Van Halen</t>
  </si>
  <si>
    <t xml:space="preserve">Batman: The Brave and the Bold the Videogame</t>
  </si>
  <si>
    <t xml:space="preserve">Phineas and Ferb Ride Again</t>
  </si>
  <si>
    <t xml:space="preserve">Power Pro Kun Pocket 4</t>
  </si>
  <si>
    <t xml:space="preserve">Guardian Heroes</t>
  </si>
  <si>
    <t xml:space="preserve">Outlaw Golf</t>
  </si>
  <si>
    <t xml:space="preserve">Fisherman's Bait 2: Big Ol' Bass</t>
  </si>
  <si>
    <t xml:space="preserve">Lupin the 3rd: Treasure of the Sorcerer King</t>
  </si>
  <si>
    <t xml:space="preserve">Kurohyou: Ryu ga Gotoku Shinshou</t>
  </si>
  <si>
    <t xml:space="preserve">Nicktoons: Battle for Volcano Island</t>
  </si>
  <si>
    <t xml:space="preserve">WinBack: Covert Operations</t>
  </si>
  <si>
    <t xml:space="preserve">Kagero: Deception II</t>
  </si>
  <si>
    <t xml:space="preserve">Syphon Filter: Dark Mirror</t>
  </si>
  <si>
    <t xml:space="preserve">Jikkyou Powerful Pro Yakyuu 2000 Kaimakuban</t>
  </si>
  <si>
    <t xml:space="preserve">Invizimals: Shadow Zone</t>
  </si>
  <si>
    <t xml:space="preserve">Glory of Heracles</t>
  </si>
  <si>
    <t xml:space="preserve">Rabbids: Alive &amp; Kicking</t>
  </si>
  <si>
    <t xml:space="preserve">Modnation Racers: Road Trip</t>
  </si>
  <si>
    <t xml:space="preserve">ExerBeat</t>
  </si>
  <si>
    <t xml:space="preserve">J-League Victory Goal '96</t>
  </si>
  <si>
    <t xml:space="preserve">Jeopardy! 2nd Edition</t>
  </si>
  <si>
    <t xml:space="preserve">SD Gundam G Century</t>
  </si>
  <si>
    <t xml:space="preserve">Front Mission Evolved</t>
  </si>
  <si>
    <t xml:space="preserve">Ultimate Marvel vs. Capcom 3</t>
  </si>
  <si>
    <t xml:space="preserve">Little King's Story</t>
  </si>
  <si>
    <t xml:space="preserve">Atelier Iris 3: Grand Phantasm (US Sales)</t>
  </si>
  <si>
    <t xml:space="preserve">Itadaki Street 2: Neon Sign wa Bara Iro ni</t>
  </si>
  <si>
    <t xml:space="preserve">From TV Animation One Piece: Treasure Battle!</t>
  </si>
  <si>
    <t xml:space="preserve">Alvin and the Chipmunks: The Squeakquel</t>
  </si>
  <si>
    <t xml:space="preserve">Dolphin</t>
  </si>
  <si>
    <t xml:space="preserve">Zoo Tycoon 2 DS</t>
  </si>
  <si>
    <t xml:space="preserve">UEFA Euro 2016</t>
  </si>
  <si>
    <t xml:space="preserve">Hamster Club 4: Shigessa Daidassou</t>
  </si>
  <si>
    <t xml:space="preserve">Imagine: Fashion Designer World Tour</t>
  </si>
  <si>
    <t xml:space="preserve">Mega Man X8</t>
  </si>
  <si>
    <t xml:space="preserve">The Chronicles of Riddick: Assault on Dark Athena</t>
  </si>
  <si>
    <t xml:space="preserve">Ford Mustang: The Legend Lives</t>
  </si>
  <si>
    <t xml:space="preserve">Fast Food</t>
  </si>
  <si>
    <t xml:space="preserve">TouchMaster: Connect</t>
  </si>
  <si>
    <t xml:space="preserve">FlatOut: Head On</t>
  </si>
  <si>
    <t xml:space="preserve">Jikkyou Powerful Pro Yakyuu 8</t>
  </si>
  <si>
    <t xml:space="preserve">Supercross 2000</t>
  </si>
  <si>
    <t xml:space="preserve">War Gods</t>
  </si>
  <si>
    <t xml:space="preserve">Viz</t>
  </si>
  <si>
    <t xml:space="preserve">Top Gear Overdrive</t>
  </si>
  <si>
    <t xml:space="preserve">Ken Griffey Jr.'s Slugfest</t>
  </si>
  <si>
    <t xml:space="preserve">The New Tetris</t>
  </si>
  <si>
    <t xml:space="preserve">Xena: Warrior Princess - The Talisman of Fate</t>
  </si>
  <si>
    <t xml:space="preserve">The Godfather: Dons Edition</t>
  </si>
  <si>
    <t xml:space="preserve">Duel Masters: Sempai Legends</t>
  </si>
  <si>
    <t xml:space="preserve">John Deere: Harvest in the Heartland</t>
  </si>
  <si>
    <t xml:space="preserve">Harvest Moon: Magical Melody</t>
  </si>
  <si>
    <t xml:space="preserve">Heroes of the Pacific</t>
  </si>
  <si>
    <t xml:space="preserve">Prince of Persia: Rival Swords</t>
  </si>
  <si>
    <t xml:space="preserve">Trace Memory</t>
  </si>
  <si>
    <t xml:space="preserve">Just Dance Wii 2</t>
  </si>
  <si>
    <t xml:space="preserve">Senran Kagura Shinovi Versus: Sh?jo-tachi no Sh?mei</t>
  </si>
  <si>
    <t xml:space="preserve">DX Game of Life</t>
  </si>
  <si>
    <t xml:space="preserve">Trauma Center: New Blood</t>
  </si>
  <si>
    <t xml:space="preserve">Starhawk</t>
  </si>
  <si>
    <t xml:space="preserve">Pirates of the Caribbean</t>
  </si>
  <si>
    <t xml:space="preserve">Ace Combat: Joint Assault</t>
  </si>
  <si>
    <t xml:space="preserve">MLB Pennant Race</t>
  </si>
  <si>
    <t xml:space="preserve">The BIGS 2</t>
  </si>
  <si>
    <t xml:space="preserve">Turning Point: Fall of Liberty</t>
  </si>
  <si>
    <t xml:space="preserve">SD Gundam Gaiden: Knight Gundam Monogatari: Ooinaru Isan</t>
  </si>
  <si>
    <t xml:space="preserve">Angel Studios</t>
  </si>
  <si>
    <t xml:space="preserve">Karaoke Revolution Glee: Volume 3</t>
  </si>
  <si>
    <t xml:space="preserve">Sonic Boom: Shattered Crystal</t>
  </si>
  <si>
    <t xml:space="preserve">Shrek Super Party</t>
  </si>
  <si>
    <t xml:space="preserve">MLB Power Pros</t>
  </si>
  <si>
    <t xml:space="preserve">Mah Jong Quest: Expeditions</t>
  </si>
  <si>
    <t xml:space="preserve">Sakura Wars 4: Koi Seyo,Otome</t>
  </si>
  <si>
    <t xml:space="preserve">Sakura Wars: So Long, My Love</t>
  </si>
  <si>
    <t xml:space="preserve">Dynasty Tactics</t>
  </si>
  <si>
    <t xml:space="preserve">Call of Juarez: The Cartel</t>
  </si>
  <si>
    <t xml:space="preserve">Snowboarding</t>
  </si>
  <si>
    <t xml:space="preserve">Sesame Street: Cookie's Counting Carnival</t>
  </si>
  <si>
    <t xml:space="preserve">SimCity 4</t>
  </si>
  <si>
    <t xml:space="preserve">Dragon Ball Heroes: Ultimate Mission</t>
  </si>
  <si>
    <t xml:space="preserve">One Piece Unlimited Cruise 2: Awakening of a Hero</t>
  </si>
  <si>
    <t xml:space="preserve">Surf's Up</t>
  </si>
  <si>
    <t xml:space="preserve">Looney Tunes Racing</t>
  </si>
  <si>
    <t xml:space="preserve">Disgaea 5: Alliance of Vengeance</t>
  </si>
  <si>
    <t xml:space="preserve">Final Fantasy X-2: International + Last Mission</t>
  </si>
  <si>
    <t xml:space="preserve">Namco Museum Vol.2</t>
  </si>
  <si>
    <t xml:space="preserve">Rayman 3: Hoodlum Havoc</t>
  </si>
  <si>
    <t xml:space="preserve">Penguin no Mondai: Saikyou Penguin Densetsu! A Penguin's Troubles</t>
  </si>
  <si>
    <t xml:space="preserve">Warriors Orochi 2</t>
  </si>
  <si>
    <t xml:space="preserve">Feel the Magic XY/XX</t>
  </si>
  <si>
    <t xml:space="preserve">Psi-Ops: The Mindgate Conspiracy</t>
  </si>
  <si>
    <t xml:space="preserve">Tomba! 2: The Evil Swine Return</t>
  </si>
  <si>
    <t xml:space="preserve">Dragon Quest: Shounen Yangus to Fushigi no Dungeon</t>
  </si>
  <si>
    <t xml:space="preserve">Neopets Puzzle Adventure</t>
  </si>
  <si>
    <t xml:space="preserve">BeatMania Append 4thMix: The beat goes on</t>
  </si>
  <si>
    <t xml:space="preserve">Romance of the Three Kingdoms III: Dragon of Destiny</t>
  </si>
  <si>
    <t xml:space="preserve">Power Pro Kun Pocket 11</t>
  </si>
  <si>
    <t xml:space="preserve">Dead Rising: Chop Till You Drop</t>
  </si>
  <si>
    <t xml:space="preserve">NASCAR 08</t>
  </si>
  <si>
    <t xml:space="preserve">Battle &amp; Get! Pokemon Typing DS</t>
  </si>
  <si>
    <t xml:space="preserve">World of Tanks</t>
  </si>
  <si>
    <t xml:space="preserve">Wargaming.net</t>
  </si>
  <si>
    <t xml:space="preserve">Links 2004</t>
  </si>
  <si>
    <t xml:space="preserve">PGA Tour 97</t>
  </si>
  <si>
    <t xml:space="preserve">Majin and the Forsaken Kingdom</t>
  </si>
  <si>
    <t xml:space="preserve">Earthworm Jim</t>
  </si>
  <si>
    <t xml:space="preserve">Bratz: Super Babyz</t>
  </si>
  <si>
    <t xml:space="preserve">Dragon Quest Heroes II: Twin Kings and the Prophecy's End</t>
  </si>
  <si>
    <t xml:space="preserve">Monster 4x4: Masters of Metal</t>
  </si>
  <si>
    <t xml:space="preserve">SingStar Country</t>
  </si>
  <si>
    <t xml:space="preserve">VMX Racing</t>
  </si>
  <si>
    <t xml:space="preserve">Playmates</t>
  </si>
  <si>
    <t xml:space="preserve">Harvest Moon DS Cute (US sales)</t>
  </si>
  <si>
    <t xml:space="preserve">Dragon Ball GT: Transformation</t>
  </si>
  <si>
    <t xml:space="preserve">Super Fire ProWrestling X</t>
  </si>
  <si>
    <t xml:space="preserve">International Superstar Soccer</t>
  </si>
  <si>
    <t xml:space="preserve">Tigger's Honey Hunt</t>
  </si>
  <si>
    <t xml:space="preserve">Shadow Hearts</t>
  </si>
  <si>
    <t xml:space="preserve">Haven: Call of the King</t>
  </si>
  <si>
    <t xml:space="preserve">Yu-Gi-Oh! Double Pack</t>
  </si>
  <si>
    <t xml:space="preserve">X-Men: Reign of Apocalypse</t>
  </si>
  <si>
    <t xml:space="preserve">R: Racing Evolution</t>
  </si>
  <si>
    <t xml:space="preserve">Netsu Chu! Pro Yakyuu 2003</t>
  </si>
  <si>
    <t xml:space="preserve">Jewel Quest Mysteries: Curse of the Emerald Tear</t>
  </si>
  <si>
    <t xml:space="preserve">Digimon Adventure: Anode Tamer</t>
  </si>
  <si>
    <t xml:space="preserve">Hatsune Miku: Project Diva f</t>
  </si>
  <si>
    <t xml:space="preserve">Fantastic 4: Flame On</t>
  </si>
  <si>
    <t xml:space="preserve">Divinity: Original Sin</t>
  </si>
  <si>
    <t xml:space="preserve">The King of Fighters '95</t>
  </si>
  <si>
    <t xml:space="preserve">SNK Playmore</t>
  </si>
  <si>
    <t xml:space="preserve">F/A-18F Super Hornet</t>
  </si>
  <si>
    <t xml:space="preserve">Final Fantasy VI Advance</t>
  </si>
  <si>
    <t xml:space="preserve">Polaris</t>
  </si>
  <si>
    <t xml:space="preserve">DeathSmiles</t>
  </si>
  <si>
    <t xml:space="preserve">Baby Pals</t>
  </si>
  <si>
    <t xml:space="preserve">Fable: The Journey</t>
  </si>
  <si>
    <t xml:space="preserve">Bratz Ponyz</t>
  </si>
  <si>
    <t xml:space="preserve">Arcade Hits: Frisky Tom</t>
  </si>
  <si>
    <t xml:space="preserve">Hamster Corporation</t>
  </si>
  <si>
    <t xml:space="preserve">Junior Brain Trainer 2</t>
  </si>
  <si>
    <t xml:space="preserve">Bladestorm: The Hundred Years' War</t>
  </si>
  <si>
    <t xml:space="preserve">Chromehounds</t>
  </si>
  <si>
    <t xml:space="preserve">Unreal Championship 2: The Liandri Conflict</t>
  </si>
  <si>
    <t xml:space="preserve">Kung Fu Chaos</t>
  </si>
  <si>
    <t xml:space="preserve">Mega Man: Dr. Wily's Revenge</t>
  </si>
  <si>
    <t xml:space="preserve">Reel Fishing: Angler's Dream</t>
  </si>
  <si>
    <t xml:space="preserve">Godzilla: Domination!</t>
  </si>
  <si>
    <t xml:space="preserve">Famista '92</t>
  </si>
  <si>
    <t xml:space="preserve">Tales of the World: Radiant Mythology 3</t>
  </si>
  <si>
    <t xml:space="preserve">Jissen Pachi-Slot Hisshouhou! Moujuu-Oh S</t>
  </si>
  <si>
    <t xml:space="preserve">Jackass the Game</t>
  </si>
  <si>
    <t xml:space="preserve">Mega Man II</t>
  </si>
  <si>
    <t xml:space="preserve">Lord of Darkness</t>
  </si>
  <si>
    <t xml:space="preserve">Carol Vorderman's Sudoku</t>
  </si>
  <si>
    <t xml:space="preserve">MX SuperFly featuring Ricky Carmichael</t>
  </si>
  <si>
    <t xml:space="preserve">Assassin's Creed II: Discovery</t>
  </si>
  <si>
    <t xml:space="preserve">Mission: Impossible - Operation Surma</t>
  </si>
  <si>
    <t xml:space="preserve">Kung Zhu</t>
  </si>
  <si>
    <t xml:space="preserve">Pitfall: The Mayan Adventure</t>
  </si>
  <si>
    <t xml:space="preserve">Driver: Parallel Lines</t>
  </si>
  <si>
    <t xml:space="preserve">Monster Hunter Stories</t>
  </si>
  <si>
    <t xml:space="preserve">The Urbz: Sims In the City (US weekly sales)</t>
  </si>
  <si>
    <t xml:space="preserve">Mega Man ZX</t>
  </si>
  <si>
    <t xml:space="preserve">Backyard Wrestling 2: There Goes the Neighborhood</t>
  </si>
  <si>
    <t xml:space="preserve">Dead or Alive</t>
  </si>
  <si>
    <t xml:space="preserve">Dead to Rights: Retribution</t>
  </si>
  <si>
    <t xml:space="preserve">Wild ARMs 5</t>
  </si>
  <si>
    <t xml:space="preserve">NFL Blitz 20-02</t>
  </si>
  <si>
    <t xml:space="preserve">Mega Man 7</t>
  </si>
  <si>
    <t xml:space="preserve">El Shaddai: Ascension of the Metatron</t>
  </si>
  <si>
    <t xml:space="preserve">Disney Channel: All Star Party</t>
  </si>
  <si>
    <t xml:space="preserve">Shrek: Ogres &amp; Dronkeys</t>
  </si>
  <si>
    <t xml:space="preserve">NBA In The Zone</t>
  </si>
  <si>
    <t xml:space="preserve">Kenka Bancho: Badass Rumble</t>
  </si>
  <si>
    <t xml:space="preserve">F1 ROC: Race of Champions</t>
  </si>
  <si>
    <t xml:space="preserve">Silent Hill 2: Restless Dreams</t>
  </si>
  <si>
    <t xml:space="preserve">NES Remix</t>
  </si>
  <si>
    <t xml:space="preserve">Soul Nomad &amp; the World Eaters</t>
  </si>
  <si>
    <t xml:space="preserve">Bass Strike</t>
  </si>
  <si>
    <t xml:space="preserve">NHL Hitz 20-03</t>
  </si>
  <si>
    <t xml:space="preserve">Medieval Moves: Deadmund's Quest</t>
  </si>
  <si>
    <t xml:space="preserve">Yu-Gi-Oh! World Championship 2008</t>
  </si>
  <si>
    <t xml:space="preserve">Real Pool</t>
  </si>
  <si>
    <t xml:space="preserve">Mister Mosquito</t>
  </si>
  <si>
    <t xml:space="preserve">Tom and Jerry Tales</t>
  </si>
  <si>
    <t xml:space="preserve">Kakyuusei</t>
  </si>
  <si>
    <t xml:space="preserve">Attack on Titan (KOEI)</t>
  </si>
  <si>
    <t xml:space="preserve">CSI: Deadly Intent</t>
  </si>
  <si>
    <t xml:space="preserve">Civilization II</t>
  </si>
  <si>
    <t xml:space="preserve">Dynasty Warriors: Gundam</t>
  </si>
  <si>
    <t xml:space="preserve">The Smurfs: Dance Party</t>
  </si>
  <si>
    <t xml:space="preserve">Virtua Fighter 5 Online</t>
  </si>
  <si>
    <t xml:space="preserve">F-1 Grand Prix</t>
  </si>
  <si>
    <t xml:space="preserve">Deer Hunter</t>
  </si>
  <si>
    <t xml:space="preserve">Puyo Puyo! 15th Anniversary</t>
  </si>
  <si>
    <t xml:space="preserve">Pokemon Box: Ruby &amp; Sapphire</t>
  </si>
  <si>
    <t xml:space="preserve">Yu-Gi-Oh! Monster Capsule Breed &amp; Battle</t>
  </si>
  <si>
    <t xml:space="preserve">Wappy Dog</t>
  </si>
  <si>
    <t xml:space="preserve">Warpath: Jurassic Park</t>
  </si>
  <si>
    <t xml:space="preserve">Tak and the Guardians of Gross</t>
  </si>
  <si>
    <t xml:space="preserve">Summer Heat Beach Volleyball</t>
  </si>
  <si>
    <t xml:space="preserve">NCAA Basketball 09</t>
  </si>
  <si>
    <t xml:space="preserve">Power Pro Kun Pocket 3</t>
  </si>
  <si>
    <t xml:space="preserve">Castlevania: Aria of Sorrow</t>
  </si>
  <si>
    <t xml:space="preserve">Myst III: Exile</t>
  </si>
  <si>
    <t xml:space="preserve">Shin Megami Tensei: Strange Journey</t>
  </si>
  <si>
    <t xml:space="preserve">Mobile Suit Gundam Side Story I: Senritsu no Blue</t>
  </si>
  <si>
    <t xml:space="preserve">Armored Core: Project Phantasma</t>
  </si>
  <si>
    <t xml:space="preserve">From Software</t>
  </si>
  <si>
    <t xml:space="preserve">Army of Two: The Devil's Cartel</t>
  </si>
  <si>
    <t xml:space="preserve">Donkey Kong GB: Dinky Kong &amp; Dixie Kong</t>
  </si>
  <si>
    <t xml:space="preserve">Kobitodzukan: Kobito Kansatsu Set</t>
  </si>
  <si>
    <t xml:space="preserve">Nippon Columbia</t>
  </si>
  <si>
    <t xml:space="preserve">Nichibutsu Arcade Classics</t>
  </si>
  <si>
    <t xml:space="preserve">Nichibutsu</t>
  </si>
  <si>
    <t xml:space="preserve">Patapon 3</t>
  </si>
  <si>
    <t xml:space="preserve">Ace Attorney 6</t>
  </si>
  <si>
    <t xml:space="preserve">Cabela's Trophy Bucks</t>
  </si>
  <si>
    <t xml:space="preserve">Moero! Nekketsu Rhythm Damashii: Osu! Tatakae! Ouendan! 2</t>
  </si>
  <si>
    <t xml:space="preserve">Q-Ball: Billiards Master</t>
  </si>
  <si>
    <t xml:space="preserve">Mr. Do!</t>
  </si>
  <si>
    <t xml:space="preserve">Tao Feng: Fist of the Lotus</t>
  </si>
  <si>
    <t xml:space="preserve">Shin Nippon Pro Wrestling: Toukon Retsuden 2</t>
  </si>
  <si>
    <t xml:space="preserve">The Legend of Zelda: The Minish Cap(weekly JP sales)</t>
  </si>
  <si>
    <t xml:space="preserve">Motocross Maniacs Advance</t>
  </si>
  <si>
    <t xml:space="preserve">Resident Evil 2: Dual Shock Edition</t>
  </si>
  <si>
    <t xml:space="preserve">M&amp;M's Blast!</t>
  </si>
  <si>
    <t xml:space="preserve">Siren: Blood Curse</t>
  </si>
  <si>
    <t xml:space="preserve">Final Fantasy X International</t>
  </si>
  <si>
    <t xml:space="preserve">Tiny Toon Adventures: Plucky's Big Adventure</t>
  </si>
  <si>
    <t xml:space="preserve">Conspiracy Entertainment</t>
  </si>
  <si>
    <t xml:space="preserve">Indy 500</t>
  </si>
  <si>
    <t xml:space="preserve">Evil Dead: Hail to the King</t>
  </si>
  <si>
    <t xml:space="preserve">Dragon Ball GT: Final Bout</t>
  </si>
  <si>
    <t xml:space="preserve">Burstrick: Wake Boarding!!</t>
  </si>
  <si>
    <t xml:space="preserve">Dave Mirra Freestyle BMX: Maximum Remix</t>
  </si>
  <si>
    <t xml:space="preserve">Rock Revolution</t>
  </si>
  <si>
    <t xml:space="preserve">WWII Aces</t>
  </si>
  <si>
    <t xml:space="preserve">Beamrider</t>
  </si>
  <si>
    <t xml:space="preserve">Athens 2004</t>
  </si>
  <si>
    <t xml:space="preserve">Gunship</t>
  </si>
  <si>
    <t xml:space="preserve">Jikkyou Powerful Pro Yakyuu Portable 4</t>
  </si>
  <si>
    <t xml:space="preserve">SD Gundam G Generation Portable</t>
  </si>
  <si>
    <t xml:space="preserve">Pro Race Driver</t>
  </si>
  <si>
    <t xml:space="preserve">Sydney 2000</t>
  </si>
  <si>
    <t xml:space="preserve">Hot Wheels: Track Attack</t>
  </si>
  <si>
    <t xml:space="preserve">Baten Kaitos: Eternal Wings and the Lost Ocean</t>
  </si>
  <si>
    <t xml:space="preserve">Bishoujo Senshi Sailormoon R</t>
  </si>
  <si>
    <t xml:space="preserve">Slam Dunk: Yonkyo Taiketsu!!</t>
  </si>
  <si>
    <t xml:space="preserve">Disgaea 3: Absence of Detention</t>
  </si>
  <si>
    <t xml:space="preserve">Rocky: Legends</t>
  </si>
  <si>
    <t xml:space="preserve">NickToons: Racing</t>
  </si>
  <si>
    <t xml:space="preserve">iCarly 2: iJoin The Click!</t>
  </si>
  <si>
    <t xml:space="preserve">Flag Capture</t>
  </si>
  <si>
    <t xml:space="preserve">Bridge</t>
  </si>
  <si>
    <t xml:space="preserve">Remington Super Slam Hunting: Africa</t>
  </si>
  <si>
    <t xml:space="preserve">RalliSport Challenge 2</t>
  </si>
  <si>
    <t xml:space="preserve">Pac-Pix</t>
  </si>
  <si>
    <t xml:space="preserve">Fushigi no Dungeon: Fuurai no Shiren GB: Tsukikagemura no Kaibutsu</t>
  </si>
  <si>
    <t xml:space="preserve">Sing Party</t>
  </si>
  <si>
    <t xml:space="preserve">Wave Rally</t>
  </si>
  <si>
    <t xml:space="preserve">Sherlock Holmes: Crimes &amp; Punishments</t>
  </si>
  <si>
    <t xml:space="preserve">Sengoku Basara 4</t>
  </si>
  <si>
    <t xml:space="preserve">RollerCoaster Tycoon 3</t>
  </si>
  <si>
    <t xml:space="preserve">WWE Road to WrestleMania X8</t>
  </si>
  <si>
    <t xml:space="preserve">Yu-Gi-Oh! The Sacred Cards (JP weekly sales)</t>
  </si>
  <si>
    <t xml:space="preserve">Medarot 3: Kabuto / Kuwagata Version</t>
  </si>
  <si>
    <t xml:space="preserve">Fullmetal Alchemist 2: Curse of the Crimson Elixir</t>
  </si>
  <si>
    <t xml:space="preserve">BloodRayne 2</t>
  </si>
  <si>
    <t xml:space="preserve">The Club</t>
  </si>
  <si>
    <t xml:space="preserve">Jikkyou Powerful Pro Yakyuu 5</t>
  </si>
  <si>
    <t xml:space="preserve">NBA Jam 99</t>
  </si>
  <si>
    <t xml:space="preserve">Shadow Man</t>
  </si>
  <si>
    <t xml:space="preserve">NBA In The Zone '98</t>
  </si>
  <si>
    <t xml:space="preserve">Shadow of Rome</t>
  </si>
  <si>
    <t xml:space="preserve">Rhythm Thief &amp; the Emperor's Treasure</t>
  </si>
  <si>
    <t xml:space="preserve">One Piece Unlimited Cruise 1: The Treasure Beneath the Waves</t>
  </si>
  <si>
    <t xml:space="preserve">Tohoku Daigaku Karei Igaku Kenkyuusho - Kawashima Ryuuta Kyouju Kanshuu - Mono Sugoku Nou o Kitaeru 5-Funkan no Oni Training</t>
  </si>
  <si>
    <t xml:space="preserve">Transformers: Cybertron Adventures</t>
  </si>
  <si>
    <t xml:space="preserve">NHL 2K11</t>
  </si>
  <si>
    <t xml:space="preserve">MotoGP</t>
  </si>
  <si>
    <t xml:space="preserve">Jikkyou Powerful Pro Yakyuu 2</t>
  </si>
  <si>
    <t xml:space="preserve">Shadows of the Damned</t>
  </si>
  <si>
    <t xml:space="preserve">Ratatouille: Food Frenzy</t>
  </si>
  <si>
    <t xml:space="preserve">Thoroughbred Breeder II</t>
  </si>
  <si>
    <t xml:space="preserve">Hect</t>
  </si>
  <si>
    <t xml:space="preserve">Magical Vacation</t>
  </si>
  <si>
    <t xml:space="preserve">XGIII: Extreme G Racing</t>
  </si>
  <si>
    <t xml:space="preserve">Superbike 2000</t>
  </si>
  <si>
    <t xml:space="preserve">Punch-Out!!</t>
  </si>
  <si>
    <t xml:space="preserve">Despicable Me: The Game</t>
  </si>
  <si>
    <t xml:space="preserve">Final Fantasy XI: Ultimate Collection</t>
  </si>
  <si>
    <t xml:space="preserve">Fire Emblem: Shin Monshou no Nazo Hikari to Kage no Eiyuu</t>
  </si>
  <si>
    <t xml:space="preserve">Connect Four / Perfection / Trouble</t>
  </si>
  <si>
    <t xml:space="preserve">NFL Street 3</t>
  </si>
  <si>
    <t xml:space="preserve">Alundra 2: A New Legend Begins</t>
  </si>
  <si>
    <t xml:space="preserve">Reign of Fire</t>
  </si>
  <si>
    <t xml:space="preserve">Beyblade: Metal Masters</t>
  </si>
  <si>
    <t xml:space="preserve">Jikkyou Powerful Pro Yakyuu '98 Ketteiban</t>
  </si>
  <si>
    <t xml:space="preserve">Littlest Pet Shop: Beach Friends</t>
  </si>
  <si>
    <t xml:space="preserve">Ultimate NES Remix</t>
  </si>
  <si>
    <t xml:space="preserve">I Spy: Spooky Mansion</t>
  </si>
  <si>
    <t xml:space="preserve">Initial D: Special Stage</t>
  </si>
  <si>
    <t xml:space="preserve">Jurassic Park: Operation Genesis</t>
  </si>
  <si>
    <t xml:space="preserve">Final Doom</t>
  </si>
  <si>
    <t xml:space="preserve">NBA ShootOut 2001</t>
  </si>
  <si>
    <t xml:space="preserve">Pinkalicious</t>
  </si>
  <si>
    <t xml:space="preserve">Battle Arena Toshinden 3</t>
  </si>
  <si>
    <t xml:space="preserve">Jade Cocoon: Story of the Tamamayu</t>
  </si>
  <si>
    <t xml:space="preserve">Super Nazo Puyo: Ruruu no Ruu</t>
  </si>
  <si>
    <t xml:space="preserve">InuYasha: Feudal Combat</t>
  </si>
  <si>
    <t xml:space="preserve">Reader Rabbit Kindergarten</t>
  </si>
  <si>
    <t xml:space="preserve">Duel Masters</t>
  </si>
  <si>
    <t xml:space="preserve">Super Collapse! 3</t>
  </si>
  <si>
    <t xml:space="preserve">Mumbo Jumbo</t>
  </si>
  <si>
    <t xml:space="preserve">MotionSports: Adrenaline</t>
  </si>
  <si>
    <t xml:space="preserve">Cake Mania 2: Jill's Next Adventure!</t>
  </si>
  <si>
    <t xml:space="preserve">AC/DC LIVE: Rock Band Track Pack</t>
  </si>
  <si>
    <t xml:space="preserve">Jikkyou Powerful Pro Yakyuu 2010</t>
  </si>
  <si>
    <t xml:space="preserve">Operation Armored Liberty</t>
  </si>
  <si>
    <t xml:space="preserve">NBA 07</t>
  </si>
  <si>
    <t xml:space="preserve">My Japanese Coach</t>
  </si>
  <si>
    <t xml:space="preserve">Are You Smarter than a 5th Grader? Game Time</t>
  </si>
  <si>
    <t xml:space="preserve">And1 Streetball</t>
  </si>
  <si>
    <t xml:space="preserve">Section 8</t>
  </si>
  <si>
    <t xml:space="preserve">Summer Athletics: The Ultimate Challenge (US sales)</t>
  </si>
  <si>
    <t xml:space="preserve">DTP Entertainment</t>
  </si>
  <si>
    <t xml:space="preserve">Sonic X: Game Boy Advance Video Volume 1</t>
  </si>
  <si>
    <t xml:space="preserve">Gallop Racer 2: One and Only Road to Victory</t>
  </si>
  <si>
    <t xml:space="preserve">Lowrider</t>
  </si>
  <si>
    <t xml:space="preserve">Pacific Century Cyber Works</t>
  </si>
  <si>
    <t xml:space="preserve">Family Guy: Back to the Multiverse</t>
  </si>
  <si>
    <t xml:space="preserve">All-Pro Football 2K8</t>
  </si>
  <si>
    <t xml:space="preserve">Dungeons &amp; Dragons: Eye of the Beholder</t>
  </si>
  <si>
    <t xml:space="preserve">Fish Tycoon</t>
  </si>
  <si>
    <t xml:space="preserve">Megamind: The Blue Defender</t>
  </si>
  <si>
    <t xml:space="preserve">Gundam Breaker</t>
  </si>
  <si>
    <t xml:space="preserve">The House of the Dead 2</t>
  </si>
  <si>
    <t xml:space="preserve">Batman: Return to Arkham</t>
  </si>
  <si>
    <t xml:space="preserve">A.C.E.: Another Century's Episode R</t>
  </si>
  <si>
    <t xml:space="preserve">Rune: Viking Warlord</t>
  </si>
  <si>
    <t xml:space="preserve">Panzer Dragoon Orta</t>
  </si>
  <si>
    <t xml:space="preserve">Jikkyou Powerful Pro Yakyuu '99 Ketteiban</t>
  </si>
  <si>
    <t xml:space="preserve">Aikatsu! 2-nin no My Princess</t>
  </si>
  <si>
    <t xml:space="preserve">King's Field II</t>
  </si>
  <si>
    <t xml:space="preserve">America's Test Kitchen: Let's Get Cooking</t>
  </si>
  <si>
    <t xml:space="preserve">NCAA Gamebreaker</t>
  </si>
  <si>
    <t xml:space="preserve">Battle of Giants: Mutant Insects</t>
  </si>
  <si>
    <t xml:space="preserve">NPPL: Championship Paintball 2009</t>
  </si>
  <si>
    <t xml:space="preserve">Suikoden Tierkreis</t>
  </si>
  <si>
    <t xml:space="preserve">Superman Returns</t>
  </si>
  <si>
    <t xml:space="preserve">Shin Megami Tensei: Devil Survivor</t>
  </si>
  <si>
    <t xml:space="preserve">Tomba!</t>
  </si>
  <si>
    <t xml:space="preserve">Love Plus</t>
  </si>
  <si>
    <t xml:space="preserve">Tales of Eternia</t>
  </si>
  <si>
    <t xml:space="preserve">Tales of Innocence</t>
  </si>
  <si>
    <t xml:space="preserve">Tearaway Unfolded</t>
  </si>
  <si>
    <t xml:space="preserve">MLB SlugFest 2006</t>
  </si>
  <si>
    <t xml:space="preserve">Etrian Odyssey II: Heroes of Lagaard</t>
  </si>
  <si>
    <t xml:space="preserve">Virtua Racing</t>
  </si>
  <si>
    <t xml:space="preserve">Rugrats: I Gotta Go Party</t>
  </si>
  <si>
    <t xml:space="preserve">Deadly Premonition</t>
  </si>
  <si>
    <t xml:space="preserve">DS Bungaku Zenshuu</t>
  </si>
  <si>
    <t xml:space="preserve">Marvel Super Hero Squad: The Infinity Gauntlet</t>
  </si>
  <si>
    <t xml:space="preserve">Inazuma Eleven GO 3: Galaxy</t>
  </si>
  <si>
    <t xml:space="preserve">Ford Racing 3</t>
  </si>
  <si>
    <t xml:space="preserve">Phantasy Star Universe: Ambition of the Illuminus</t>
  </si>
  <si>
    <t xml:space="preserve">Jikkyou Powerful Pro Yakyuu 2013</t>
  </si>
  <si>
    <t xml:space="preserve">The Adventures of Jimmy Neutron Boy Genius vs. Jimmy Negatron</t>
  </si>
  <si>
    <t xml:space="preserve">Dragon Ball Z: Tenkaichi Tag Team</t>
  </si>
  <si>
    <t xml:space="preserve">Etrian Odyssey Untold: The Millennium Girl</t>
  </si>
  <si>
    <t xml:space="preserve">Sengoku Basara 2</t>
  </si>
  <si>
    <t xml:space="preserve">Hey Arnold! The Movie</t>
  </si>
  <si>
    <t xml:space="preserve">Final Fantasy V Advance</t>
  </si>
  <si>
    <t xml:space="preserve">Star Trek: Invasion</t>
  </si>
  <si>
    <t xml:space="preserve">Tom and Jerry in War of the Whiskers</t>
  </si>
  <si>
    <t xml:space="preserve">Ace Attorney Investigations 2</t>
  </si>
  <si>
    <t xml:space="preserve">Dynasty Warriors 7: Xtreme Legends</t>
  </si>
  <si>
    <t xml:space="preserve">TouchMaster 3(Others sales)</t>
  </si>
  <si>
    <t xml:space="preserve">Naruto: Ultimate Ninja Heroes</t>
  </si>
  <si>
    <t xml:space="preserve">Jikkyou Powerful Pro Yakyuu 2011</t>
  </si>
  <si>
    <t xml:space="preserve">Yu-Gi-Oh! Ultimate Masters: World Championship Tournament 2006</t>
  </si>
  <si>
    <t xml:space="preserve">Power Pro Kun Pocket 5</t>
  </si>
  <si>
    <t xml:space="preserve">Battlestations: Midway</t>
  </si>
  <si>
    <t xml:space="preserve">Konjiki no Gashbell!! Makai no Bookmark</t>
  </si>
  <si>
    <t xml:space="preserve">Riding Spirits</t>
  </si>
  <si>
    <t xml:space="preserve">Bust A Groove 2</t>
  </si>
  <si>
    <t xml:space="preserve">Inazuma Eleven Strikers</t>
  </si>
  <si>
    <t xml:space="preserve">Hatsune Miku: Project Diva</t>
  </si>
  <si>
    <t xml:space="preserve">Gundam Battle Universe</t>
  </si>
  <si>
    <t xml:space="preserve">Sengoku Basara: Battle Heroes</t>
  </si>
  <si>
    <t xml:space="preserve">Armorines: Project S.W.A.R.M.</t>
  </si>
  <si>
    <t xml:space="preserve">Star Wars Episode I: Battle for Naboo</t>
  </si>
  <si>
    <t xml:space="preserve">Duke Nukem: Zero Hour</t>
  </si>
  <si>
    <t xml:space="preserve">NCAA March Madness 08</t>
  </si>
  <si>
    <t xml:space="preserve">Armored Core: Nexus</t>
  </si>
  <si>
    <t xml:space="preserve">Indie Games</t>
  </si>
  <si>
    <t xml:space="preserve">Dora the Explorer: Dora Saves the Crystal Kingdom</t>
  </si>
  <si>
    <t xml:space="preserve">Evolution Skateboarding</t>
  </si>
  <si>
    <t xml:space="preserve">Dora the Explorer: The Search for Pirate Pig's Treasure</t>
  </si>
  <si>
    <t xml:space="preserve">Yakuza: Ishin</t>
  </si>
  <si>
    <t xml:space="preserve">Babysitting Mania</t>
  </si>
  <si>
    <t xml:space="preserve">Scene It? Twilight</t>
  </si>
  <si>
    <t xml:space="preserve">Outlaw Volleyball</t>
  </si>
  <si>
    <t xml:space="preserve">RealSports Football</t>
  </si>
  <si>
    <t xml:space="preserve">Summer Sports 2: Island Sports Party</t>
  </si>
  <si>
    <t xml:space="preserve">SD Gundam G Generation: Cross Drive</t>
  </si>
  <si>
    <t xml:space="preserve">Dungeons &amp; Dragons Heroes</t>
  </si>
  <si>
    <t xml:space="preserve">Imagine: Fashion Party</t>
  </si>
  <si>
    <t xml:space="preserve">McGrath Vs. Pastrana Freestyle Motocross</t>
  </si>
  <si>
    <t xml:space="preserve">Legaia 2: Duel Saga</t>
  </si>
  <si>
    <t xml:space="preserve">Samurai Warriors 4</t>
  </si>
  <si>
    <t xml:space="preserve">Classic NES Series: Bomberman</t>
  </si>
  <si>
    <t xml:space="preserve">Don King Boxing</t>
  </si>
  <si>
    <t xml:space="preserve">ExciteBots: Trick Racing</t>
  </si>
  <si>
    <t xml:space="preserve">A.C.E.: Another Century's Episode</t>
  </si>
  <si>
    <t xml:space="preserve">Frogger's Journey: The Forgotten Relic</t>
  </si>
  <si>
    <t xml:space="preserve">Dora the Explorer: Game Boy Advance Video Volume 1</t>
  </si>
  <si>
    <t xml:space="preserve">Oddworld: Stranger's Wrath</t>
  </si>
  <si>
    <t xml:space="preserve">King of Fighters: Maximum Impact</t>
  </si>
  <si>
    <t xml:space="preserve">Marvel Super Heroes vs. Street Fighter</t>
  </si>
  <si>
    <t xml:space="preserve">Atelier Ayesha: The Alchemist of Dusk</t>
  </si>
  <si>
    <t xml:space="preserve">Bratz Ponyz 2</t>
  </si>
  <si>
    <t xml:space="preserve">Battleborn</t>
  </si>
  <si>
    <t xml:space="preserve">J-League Pro Soccer Club wo Tsukurou!</t>
  </si>
  <si>
    <t xml:space="preserve">Littlest Pet Shop: Friends</t>
  </si>
  <si>
    <t xml:space="preserve">We Cheer 2</t>
  </si>
  <si>
    <t xml:space="preserve">Drakan: The Ancients' Gates</t>
  </si>
  <si>
    <t xml:space="preserve">Call of Duty: Modern Warfare 3: Defiance</t>
  </si>
  <si>
    <t xml:space="preserve">Choro Q3</t>
  </si>
  <si>
    <t xml:space="preserve">Tokyo Jungle</t>
  </si>
  <si>
    <t xml:space="preserve">Puppeteer</t>
  </si>
  <si>
    <t xml:space="preserve">Bionicle: Matoran Adventures</t>
  </si>
  <si>
    <t xml:space="preserve">Armored Core: Master of Arena</t>
  </si>
  <si>
    <t xml:space="preserve">Fire Emblem: Thracia 776</t>
  </si>
  <si>
    <t xml:space="preserve">Resident Evil: Deadly Silence</t>
  </si>
  <si>
    <t xml:space="preserve">Desert Falcon</t>
  </si>
  <si>
    <t xml:space="preserve">Legendary</t>
  </si>
  <si>
    <t xml:space="preserve">Tengai Makyou: Daishi no Mokushiroku - The Apocalypse IV</t>
  </si>
  <si>
    <t xml:space="preserve">Rayman DS</t>
  </si>
  <si>
    <t xml:space="preserve">A.C.E.: Another Century's Episode 3: The Final</t>
  </si>
  <si>
    <t xml:space="preserve">Liquid Games</t>
  </si>
  <si>
    <t xml:space="preserve">Zoo Tycoon 2: Ultimate Collection</t>
  </si>
  <si>
    <t xml:space="preserve">MTX Mototrax</t>
  </si>
  <si>
    <t xml:space="preserve">Tomb Raider: Underworld (Others sales)</t>
  </si>
  <si>
    <t xml:space="preserve">NHL Rock the Rink</t>
  </si>
  <si>
    <t xml:space="preserve">NBA ShootOut 2004</t>
  </si>
  <si>
    <t xml:space="preserve">Super Robot Taisen R</t>
  </si>
  <si>
    <t xml:space="preserve">Nancy Drew: The Mystery of the Clue Bender Society</t>
  </si>
  <si>
    <t xml:space="preserve">Castlevania: Harmony of Dissonance</t>
  </si>
  <si>
    <t xml:space="preserve">Formula One 2001</t>
  </si>
  <si>
    <t xml:space="preserve">Doukyuusei if</t>
  </si>
  <si>
    <t xml:space="preserve">NEC</t>
  </si>
  <si>
    <t xml:space="preserve">The Penguins of Madagascar</t>
  </si>
  <si>
    <t xml:space="preserve">Polarium</t>
  </si>
  <si>
    <t xml:space="preserve">Super Street Fighter II: Turbo Revival</t>
  </si>
  <si>
    <t xml:space="preserve">Combination Pro Soccer: J-League no Kantoku ni Natte Sekai wo Mezase!!</t>
  </si>
  <si>
    <t xml:space="preserve">Axela</t>
  </si>
  <si>
    <t xml:space="preserve">Kidou Senshi Gundam: Giren no Yabou</t>
  </si>
  <si>
    <t xml:space="preserve">Metroid Prime Pinball</t>
  </si>
  <si>
    <t xml:space="preserve">Reload: Target Down</t>
  </si>
  <si>
    <t xml:space="preserve">Crusaders of Might and Magic</t>
  </si>
  <si>
    <t xml:space="preserve">Bomberman Generation</t>
  </si>
  <si>
    <t xml:space="preserve">TOCA Race Driver 2: Ultimate Racing Simulator</t>
  </si>
  <si>
    <t xml:space="preserve">Surfing H3O</t>
  </si>
  <si>
    <t xml:space="preserve">Romance of the Three Kingdoms II</t>
  </si>
  <si>
    <t xml:space="preserve">The Suite Life of Zack &amp; Cody: Tipton Trouble</t>
  </si>
  <si>
    <t xml:space="preserve">Game of Thrones</t>
  </si>
  <si>
    <t xml:space="preserve">Galactic Attack</t>
  </si>
  <si>
    <t xml:space="preserve">Power Pro Kun Pocket 2</t>
  </si>
  <si>
    <t xml:space="preserve">Zoo Resort 3D</t>
  </si>
  <si>
    <t xml:space="preserve">Smart Girl's Playhouse</t>
  </si>
  <si>
    <t xml:space="preserve">Walt Disney's The Jungle Book: Rhythm N'Groove</t>
  </si>
  <si>
    <t xml:space="preserve">Evil Zone</t>
  </si>
  <si>
    <t xml:space="preserve">Spy Kids Challenger</t>
  </si>
  <si>
    <t xml:space="preserve">K-ON! Houkago Live!!</t>
  </si>
  <si>
    <t xml:space="preserve">A. IV Evolution: A Ressha de Ikou 4</t>
  </si>
  <si>
    <t xml:space="preserve">ArtDink</t>
  </si>
  <si>
    <t xml:space="preserve">Exhibition</t>
  </si>
  <si>
    <t xml:space="preserve">Scrabble</t>
  </si>
  <si>
    <t xml:space="preserve">Silent Hunter 5: Battle of the Atlantic</t>
  </si>
  <si>
    <t xml:space="preserve">Amped 2</t>
  </si>
  <si>
    <t xml:space="preserve">Blaster Master: Blasting Again</t>
  </si>
  <si>
    <t xml:space="preserve">Sunsoft</t>
  </si>
  <si>
    <t xml:space="preserve">College Hoops 2K6</t>
  </si>
  <si>
    <t xml:space="preserve">Cartoon Network Collection: Game Boy Advance Video Volume 1</t>
  </si>
  <si>
    <t xml:space="preserve">NHL 08</t>
  </si>
  <si>
    <t xml:space="preserve">How to Train Your Dragon 2</t>
  </si>
  <si>
    <t xml:space="preserve">Little Orbit</t>
  </si>
  <si>
    <t xml:space="preserve">The Legend of Legacy</t>
  </si>
  <si>
    <t xml:space="preserve">FuRyu</t>
  </si>
  <si>
    <t xml:space="preserve">WipEout XL</t>
  </si>
  <si>
    <t xml:space="preserve">The Powerpuff Girls: Chemical X-Traction</t>
  </si>
  <si>
    <t xml:space="preserve">Dynasty Warriors 6 (JP sales)</t>
  </si>
  <si>
    <t xml:space="preserve">Dead or Alive Xtreme 2</t>
  </si>
  <si>
    <t xml:space="preserve">Ben 10 Triple Pack</t>
  </si>
  <si>
    <t xml:space="preserve">PlayStation VR Worlds</t>
  </si>
  <si>
    <t xml:space="preserve">Hunted: The Demon's Forge</t>
  </si>
  <si>
    <t xml:space="preserve">Men of Valor</t>
  </si>
  <si>
    <t xml:space="preserve">Bomberman Tournament</t>
  </si>
  <si>
    <t xml:space="preserve">Project Runway</t>
  </si>
  <si>
    <t xml:space="preserve">Medal of Honor European Assault</t>
  </si>
  <si>
    <t xml:space="preserve">Billy Hatcher and the Giant Egg</t>
  </si>
  <si>
    <t xml:space="preserve">Midway's Greatest Arcade Hits</t>
  </si>
  <si>
    <t xml:space="preserve">WipEout Fusion</t>
  </si>
  <si>
    <t xml:space="preserve">Prison Break: The Conspiracy</t>
  </si>
  <si>
    <t xml:space="preserve">Marie no Atelier: Salburg no Renkinjutsushi</t>
  </si>
  <si>
    <t xml:space="preserve">Gust</t>
  </si>
  <si>
    <t xml:space="preserve">Golden Nugget Casino</t>
  </si>
  <si>
    <t xml:space="preserve">Imagine: Ballet Star</t>
  </si>
  <si>
    <t xml:space="preserve">Anno 2205</t>
  </si>
  <si>
    <t xml:space="preserve">Ultimate Fighting Championship</t>
  </si>
  <si>
    <t xml:space="preserve">Animal Paradise</t>
  </si>
  <si>
    <t xml:space="preserve">Samurai Shodown II</t>
  </si>
  <si>
    <t xml:space="preserve">NG</t>
  </si>
  <si>
    <t xml:space="preserve">SNK</t>
  </si>
  <si>
    <t xml:space="preserve">My Virtual Tutor: Reading Adventure Kindergarten to First</t>
  </si>
  <si>
    <t xml:space="preserve">MotoGP '07</t>
  </si>
  <si>
    <t xml:space="preserve">Fox Sports College Hoops '99</t>
  </si>
  <si>
    <t xml:space="preserve">MRC: Multi-Racing Championship</t>
  </si>
  <si>
    <t xml:space="preserve">F1 Pole Position 64</t>
  </si>
  <si>
    <t xml:space="preserve">Gex 64: Enter the Gecko</t>
  </si>
  <si>
    <t xml:space="preserve">Wayne Gretzky's 3D Hockey '98</t>
  </si>
  <si>
    <t xml:space="preserve">NBA Courtside 2 featuring Kobe Bryant</t>
  </si>
  <si>
    <t xml:space="preserve">Hybrid Heaven</t>
  </si>
  <si>
    <t xml:space="preserve">Beyblade: Metal Fusion</t>
  </si>
  <si>
    <t xml:space="preserve">Karaoke Joysound Wii</t>
  </si>
  <si>
    <t xml:space="preserve">The Mummy: Tomb of the Dragon Emperor</t>
  </si>
  <si>
    <t xml:space="preserve">Scooby-Doo! Unmasked</t>
  </si>
  <si>
    <t xml:space="preserve">Penny Racers</t>
  </si>
  <si>
    <t xml:space="preserve">Caesars Palace II</t>
  </si>
  <si>
    <t xml:space="preserve">The Bureau: XCOM Declassified</t>
  </si>
  <si>
    <t xml:space="preserve">World Series Baseball 2K3</t>
  </si>
  <si>
    <t xml:space="preserve">Pro Yakyuu Team o Tsukurou!</t>
  </si>
  <si>
    <t xml:space="preserve">The Outfit</t>
  </si>
  <si>
    <t xml:space="preserve">Sentimental Graffiti</t>
  </si>
  <si>
    <t xml:space="preserve">NEC Interchannel</t>
  </si>
  <si>
    <t xml:space="preserve">Don King Presents: Prizefighter</t>
  </si>
  <si>
    <t xml:space="preserve">Shin Megami Tensei x Fire Emblem</t>
  </si>
  <si>
    <t xml:space="preserve">The Backyardigans</t>
  </si>
  <si>
    <t xml:space="preserve">Yakuza Zero: The Place of Oath</t>
  </si>
  <si>
    <t xml:space="preserve">Devil Kings</t>
  </si>
  <si>
    <t xml:space="preserve">Medabots AX: Metabee</t>
  </si>
  <si>
    <t xml:space="preserve">Tennis no Oji-Sama: Genius Boys Academy</t>
  </si>
  <si>
    <t xml:space="preserve">Kung Fu Panda 2</t>
  </si>
  <si>
    <t xml:space="preserve">Spider-Man: Edge of Time</t>
  </si>
  <si>
    <t xml:space="preserve">Freshly-Picked: Tingle's Rosy Rupeeland</t>
  </si>
  <si>
    <t xml:space="preserve">Netsu Chu! Pro Yakyuu 2002</t>
  </si>
  <si>
    <t xml:space="preserve">L.A. Noire: The Complete Edition</t>
  </si>
  <si>
    <t xml:space="preserve">Porky's</t>
  </si>
  <si>
    <t xml:space="preserve">America's Army: Rise of a Soldier</t>
  </si>
  <si>
    <t xml:space="preserve">Daisy Fuentes Pilates</t>
  </si>
  <si>
    <t xml:space="preserve">F1 2000</t>
  </si>
  <si>
    <t xml:space="preserve">Pirates of the Caribbean: The Legend of Jack Sparrow</t>
  </si>
  <si>
    <t xml:space="preserve">Petz: Crazy Monkeyz</t>
  </si>
  <si>
    <t xml:space="preserve">WRC: World Rally Championship</t>
  </si>
  <si>
    <t xml:space="preserve">Littlest Pet Shop: Country Friends</t>
  </si>
  <si>
    <t xml:space="preserve">Armored Core 4</t>
  </si>
  <si>
    <t xml:space="preserve">Dune 2000</t>
  </si>
  <si>
    <t xml:space="preserve">Monster Hunter G</t>
  </si>
  <si>
    <t xml:space="preserve">SBK Superbike World Championship</t>
  </si>
  <si>
    <t xml:space="preserve">X-Men Origins: Wolverine</t>
  </si>
  <si>
    <t xml:space="preserve">Disgaea 2: Dark Hero Days</t>
  </si>
  <si>
    <t xml:space="preserve">Project Overkill</t>
  </si>
  <si>
    <t xml:space="preserve">Jumping Flash! 2</t>
  </si>
  <si>
    <t xml:space="preserve">Nickelodeon Party Blast</t>
  </si>
  <si>
    <t xml:space="preserve">U-Sing: Girls Night</t>
  </si>
  <si>
    <t xml:space="preserve">Final Fantasy XI: Chains of Promathia</t>
  </si>
  <si>
    <t xml:space="preserve">Choro Q2</t>
  </si>
  <si>
    <t xml:space="preserve">Teenage Mutant Ninja Turtles: Danger of the Ooze</t>
  </si>
  <si>
    <t xml:space="preserve">What Did I Do to Deserve This, My Lord!? 2</t>
  </si>
  <si>
    <t xml:space="preserve">Butt Ugly Martians: B.K.M. Battles</t>
  </si>
  <si>
    <t xml:space="preserve">TV Superstars</t>
  </si>
  <si>
    <t xml:space="preserve">Sorry! / Aggravation / Scrabble Junior</t>
  </si>
  <si>
    <t xml:space="preserve">Sid Meier's Civilization VI</t>
  </si>
  <si>
    <t xml:space="preserve">The Walking Dead: Season Two</t>
  </si>
  <si>
    <t xml:space="preserve">Create</t>
  </si>
  <si>
    <t xml:space="preserve">NBA Courtside 2002</t>
  </si>
  <si>
    <t xml:space="preserve">Classic NES Series: Excitebike</t>
  </si>
  <si>
    <t xml:space="preserve">Classic NES Series: Xevious</t>
  </si>
  <si>
    <t xml:space="preserve">Avatar: The Last Airbender - Into the Inferno</t>
  </si>
  <si>
    <t xml:space="preserve">Dora the Explorer: Journey to the Purple Planet</t>
  </si>
  <si>
    <t xml:space="preserve">Digimon World: Data Squad</t>
  </si>
  <si>
    <t xml:space="preserve">Stella Glow</t>
  </si>
  <si>
    <t xml:space="preserve">Jikkyou Powerful Pro Yakyuu 2001</t>
  </si>
  <si>
    <t xml:space="preserve">Mega Man X Collection</t>
  </si>
  <si>
    <t xml:space="preserve">That's So Raven: Psychic on the Scene</t>
  </si>
  <si>
    <t xml:space="preserve">Far Cry Instincts Predator</t>
  </si>
  <si>
    <t xml:space="preserve">Tongari Boushi to Oshare na Mahou Tsukai</t>
  </si>
  <si>
    <t xml:space="preserve">Onechanbara Z2: Chaos</t>
  </si>
  <si>
    <t xml:space="preserve">Panzer General</t>
  </si>
  <si>
    <t xml:space="preserve">Gallop Racer (JP)</t>
  </si>
  <si>
    <t xml:space="preserve">Spawn the Eternal</t>
  </si>
  <si>
    <t xml:space="preserve">MLB</t>
  </si>
  <si>
    <t xml:space="preserve">Ys: Memories of Celceta</t>
  </si>
  <si>
    <t xml:space="preserve">Nihon Falcom Corporation</t>
  </si>
  <si>
    <t xml:space="preserve">Britney's Dance Beat</t>
  </si>
  <si>
    <t xml:space="preserve">Guitar Freaks</t>
  </si>
  <si>
    <t xml:space="preserve">World Soccer Winning Eleven 7</t>
  </si>
  <si>
    <t xml:space="preserve">Namco Tennis Smash Court</t>
  </si>
  <si>
    <t xml:space="preserve">Vexx</t>
  </si>
  <si>
    <t xml:space="preserve">Ace Combat: Assault Horizon Legacy</t>
  </si>
  <si>
    <t xml:space="preserve">Marvel vs. Capcom Origins</t>
  </si>
  <si>
    <t xml:space="preserve">Pro Yaky? Spirits 2011</t>
  </si>
  <si>
    <t xml:space="preserve">TimeSplitters: Future Perfect</t>
  </si>
  <si>
    <t xml:space="preserve">Dynasty Warriors Next</t>
  </si>
  <si>
    <t xml:space="preserve">Atelier Meruru: Alchemist of Arland 3</t>
  </si>
  <si>
    <t xml:space="preserve">Disney Stitch Jam</t>
  </si>
  <si>
    <t xml:space="preserve">Genma Onimusha</t>
  </si>
  <si>
    <t xml:space="preserve">DK: King of Swing</t>
  </si>
  <si>
    <t xml:space="preserve">K-1 Revenge</t>
  </si>
  <si>
    <t xml:space="preserve">Xing Entertainment</t>
  </si>
  <si>
    <t xml:space="preserve">G-Police</t>
  </si>
  <si>
    <t xml:space="preserve">Command &amp; Conquer 3: Kane's Wrath</t>
  </si>
  <si>
    <t xml:space="preserve">Percy Jackson and the Olympians: The Lightning Thief</t>
  </si>
  <si>
    <t xml:space="preserve">Super Monkey Ball Deluxe</t>
  </si>
  <si>
    <t xml:space="preserve">Lunar: Silver Star Harmony</t>
  </si>
  <si>
    <t xml:space="preserve">Dancing With The Stars</t>
  </si>
  <si>
    <t xml:space="preserve">Summon Night 3</t>
  </si>
  <si>
    <t xml:space="preserve">Pro Yaky? Spirits 2010</t>
  </si>
  <si>
    <t xml:space="preserve">Chibi-Robo! Zip Lash</t>
  </si>
  <si>
    <t xml:space="preserve">Jissen Pachi-Slot Hisshouhou! Hokuto no Ken SE</t>
  </si>
  <si>
    <t xml:space="preserve">Total War: Attila</t>
  </si>
  <si>
    <t xml:space="preserve">Azurik: Rise of Perathia</t>
  </si>
  <si>
    <t xml:space="preserve">All Grown Up!: Game Boy Advance Video Volume 1</t>
  </si>
  <si>
    <t xml:space="preserve">Paws &amp; Claws: Pet Resort</t>
  </si>
  <si>
    <t xml:space="preserve">Sakura Wars: Atsuki Chishio Ni</t>
  </si>
  <si>
    <t xml:space="preserve">The Price is Right 2010 Edition</t>
  </si>
  <si>
    <t xml:space="preserve">Ms. Pac-Man: Maze Madness / Pac-Man World</t>
  </si>
  <si>
    <t xml:space="preserve">NHRA Championship Drag Racing</t>
  </si>
  <si>
    <t xml:space="preserve">ValuSoft</t>
  </si>
  <si>
    <t xml:space="preserve">Monster Jam</t>
  </si>
  <si>
    <t xml:space="preserve">Harvest Moon: Another Wonderful Life</t>
  </si>
  <si>
    <t xml:space="preserve">Jikkyou Powerful Pro Yakyuu 15</t>
  </si>
  <si>
    <t xml:space="preserve">Front Line</t>
  </si>
  <si>
    <t xml:space="preserve">Army Men: Air Combat</t>
  </si>
  <si>
    <t xml:space="preserve">Paperboy</t>
  </si>
  <si>
    <t xml:space="preserve">Midway's Greatest Arcade Hits Volume 1</t>
  </si>
  <si>
    <t xml:space="preserve">Road Rash 64</t>
  </si>
  <si>
    <t xml:space="preserve">Final Fantasy Fables: Chocobo Tales</t>
  </si>
  <si>
    <t xml:space="preserve">NCAA College Basketball 2K3</t>
  </si>
  <si>
    <t xml:space="preserve">Mobile Suit Gundam Battlefield Record U.C.0081</t>
  </si>
  <si>
    <t xml:space="preserve">Lucky Luke</t>
  </si>
  <si>
    <t xml:space="preserve">Tony Hawk's American Sk8land</t>
  </si>
  <si>
    <t xml:space="preserve">Densetsu no Stafi 3</t>
  </si>
  <si>
    <t xml:space="preserve">Forsaken</t>
  </si>
  <si>
    <t xml:space="preserve">Imagine: Teacher Class Trip</t>
  </si>
  <si>
    <t xml:space="preserve">Ratchet &amp; Clank: Going Commando (JP weekly sales)</t>
  </si>
  <si>
    <t xml:space="preserve">Valhalla Knights</t>
  </si>
  <si>
    <t xml:space="preserve">Destiny: The Collection</t>
  </si>
  <si>
    <t xml:space="preserve">Dance Dance Revolution: Disney Channel Edition</t>
  </si>
  <si>
    <t xml:space="preserve">Checkers</t>
  </si>
  <si>
    <t xml:space="preserve">Front Mission: Gun Hazard</t>
  </si>
  <si>
    <t xml:space="preserve">Etrian Mystery Dungeon</t>
  </si>
  <si>
    <t xml:space="preserve">Zumba Fitness: World Party</t>
  </si>
  <si>
    <t xml:space="preserve">Luminous Arc</t>
  </si>
  <si>
    <t xml:space="preserve">Boogie SuperStar</t>
  </si>
  <si>
    <t xml:space="preserve">4x4 EVO 2</t>
  </si>
  <si>
    <t xml:space="preserve">XS Airboat Racing</t>
  </si>
  <si>
    <t xml:space="preserve">Cradle of Rome</t>
  </si>
  <si>
    <t xml:space="preserve">Avalon Code</t>
  </si>
  <si>
    <t xml:space="preserve">Dora the Explorer: Super Star Adventures</t>
  </si>
  <si>
    <t xml:space="preserve">Star Trek: The Game</t>
  </si>
  <si>
    <t xml:space="preserve">Dreamcast Collection</t>
  </si>
  <si>
    <t xml:space="preserve">Resident Evil Archives: Resident Evil Zero</t>
  </si>
  <si>
    <t xml:space="preserve">My Street</t>
  </si>
  <si>
    <t xml:space="preserve">Wild 9</t>
  </si>
  <si>
    <t xml:space="preserve">Ghost Rider</t>
  </si>
  <si>
    <t xml:space="preserve">Shadow Hearts: Covenant</t>
  </si>
  <si>
    <t xml:space="preserve">X-Men: Destiny</t>
  </si>
  <si>
    <t xml:space="preserve">Driver '76</t>
  </si>
  <si>
    <t xml:space="preserve">Midway Arcade Treasures: Extended Play</t>
  </si>
  <si>
    <t xml:space="preserve">Nickelodeon Dance</t>
  </si>
  <si>
    <t xml:space="preserve">PGA Tour 96</t>
  </si>
  <si>
    <t xml:space="preserve">Covert Ops: Nuclear Dawn</t>
  </si>
  <si>
    <t xml:space="preserve">Amazing Adventures: The Forgotten Ruins</t>
  </si>
  <si>
    <t xml:space="preserve">Galaga: Destination Earth</t>
  </si>
  <si>
    <t xml:space="preserve">The Testament of Sherlock Holmes</t>
  </si>
  <si>
    <t xml:space="preserve">NBA Live 14</t>
  </si>
  <si>
    <t xml:space="preserve">G.I. Joe: The Rise of Cobra</t>
  </si>
  <si>
    <t xml:space="preserve">Polly Pocket: Super Splash Island</t>
  </si>
  <si>
    <t xml:space="preserve">PDC World Championship Darts 2008</t>
  </si>
  <si>
    <t xml:space="preserve">Sesame Street: Elmo's Number Journey</t>
  </si>
  <si>
    <t xml:space="preserve">Fallout 3 Game Add-On Pack: Broken Steel and Point Lookout</t>
  </si>
  <si>
    <t xml:space="preserve">Rampage</t>
  </si>
  <si>
    <t xml:space="preserve">Dark Cavern</t>
  </si>
  <si>
    <t xml:space="preserve">Pictionary: Ultimate Edition</t>
  </si>
  <si>
    <t xml:space="preserve">The Godfather (US &amp; Others sales)</t>
  </si>
  <si>
    <t xml:space="preserve">We Love Golf!</t>
  </si>
  <si>
    <t xml:space="preserve">Angry Birds</t>
  </si>
  <si>
    <t xml:space="preserve">Pure Futbol</t>
  </si>
  <si>
    <t xml:space="preserve">Imagine: Zookeeper</t>
  </si>
  <si>
    <t xml:space="preserve">Dood's Big Adventure</t>
  </si>
  <si>
    <t xml:space="preserve">Afro Samurai</t>
  </si>
  <si>
    <t xml:space="preserve">Ar tonelico Qoga: Knell of Ar Ciel</t>
  </si>
  <si>
    <t xml:space="preserve">Broken Sword: Shadow of the Templars - The Director's Cut</t>
  </si>
  <si>
    <t xml:space="preserve">Divinity II: Ego Draconis</t>
  </si>
  <si>
    <t xml:space="preserve">Birds of Steel</t>
  </si>
  <si>
    <t xml:space="preserve">Naruto: Path of the Ninja 2</t>
  </si>
  <si>
    <t xml:space="preserve">Karaoke Revolution Volume 2</t>
  </si>
  <si>
    <t xml:space="preserve">Wallace &amp; Gromit in Project Zoo</t>
  </si>
  <si>
    <t xml:space="preserve">Girls Mode 3: Kirakira Code</t>
  </si>
  <si>
    <t xml:space="preserve">Love Plus +</t>
  </si>
  <si>
    <t xml:space="preserve">Disney's A Christmas Carol</t>
  </si>
  <si>
    <t xml:space="preserve">Mobile Suit Gundam: Climax U.C.</t>
  </si>
  <si>
    <t xml:space="preserve">Street Fighter EX2 Plus</t>
  </si>
  <si>
    <t xml:space="preserve">Big Family Games</t>
  </si>
  <si>
    <t xml:space="preserve">Super Robot Taisen D</t>
  </si>
  <si>
    <t xml:space="preserve">Jet X20</t>
  </si>
  <si>
    <t xml:space="preserve">NBA Live 15</t>
  </si>
  <si>
    <t xml:space="preserve">Buffy the Vampire Slayer</t>
  </si>
  <si>
    <t xml:space="preserve">Transformers: War for Cybertron (DS Version)</t>
  </si>
  <si>
    <t xml:space="preserve">Sands of Destruction</t>
  </si>
  <si>
    <t xml:space="preserve">Viva Pinata: Party Animals</t>
  </si>
  <si>
    <t xml:space="preserve">Hotel for Dogs</t>
  </si>
  <si>
    <t xml:space="preserve">Scrabble (Others sales)</t>
  </si>
  <si>
    <t xml:space="preserve">World Series Baseball</t>
  </si>
  <si>
    <t xml:space="preserve">Test Drive: Eve of Destruction</t>
  </si>
  <si>
    <t xml:space="preserve">Dynasty Warriors: Gundam Reborn</t>
  </si>
  <si>
    <t xml:space="preserve">The Legend of Heroes: Trails of Cold Steel</t>
  </si>
  <si>
    <t xml:space="preserve">Jeremy McGrath Supercross World</t>
  </si>
  <si>
    <t xml:space="preserve">The Scorpion King: Rise of the Akkadian</t>
  </si>
  <si>
    <t xml:space="preserve">Loving Life with Hello Kitty &amp; Friends</t>
  </si>
  <si>
    <t xml:space="preserve">Let's Make a Soccer Team!</t>
  </si>
  <si>
    <t xml:space="preserve">Meteos</t>
  </si>
  <si>
    <t xml:space="preserve">All-Star Baseball 2001</t>
  </si>
  <si>
    <t xml:space="preserve">ESPN NHL Hockey</t>
  </si>
  <si>
    <t xml:space="preserve">Harvest Moon GB</t>
  </si>
  <si>
    <t xml:space="preserve">Victor Interactive</t>
  </si>
  <si>
    <t xml:space="preserve">DiRT Showdown</t>
  </si>
  <si>
    <t xml:space="preserve">NCAA GameBreaker 2003</t>
  </si>
  <si>
    <t xml:space="preserve">Gundam Battle Assault</t>
  </si>
  <si>
    <t xml:space="preserve">Virtua Fighter Kids</t>
  </si>
  <si>
    <t xml:space="preserve">XCOM 2</t>
  </si>
  <si>
    <t xml:space="preserve">Lunar: Silver Star Story</t>
  </si>
  <si>
    <t xml:space="preserve">Tony Hawk's Downhill Jam</t>
  </si>
  <si>
    <t xml:space="preserve">M&amp;M's Kart Racing</t>
  </si>
  <si>
    <t xml:space="preserve">Cross Edge</t>
  </si>
  <si>
    <t xml:space="preserve">Tom Clancy's Rainbow Six: Rogue Spear</t>
  </si>
  <si>
    <t xml:space="preserve">The Lord of the Rings: Aragorn's Quest</t>
  </si>
  <si>
    <t xml:space="preserve">NHL FaceOff 2001</t>
  </si>
  <si>
    <t xml:space="preserve">Puss in Boots</t>
  </si>
  <si>
    <t xml:space="preserve">Yu-Gi-Oh! GX: Duel Academy</t>
  </si>
  <si>
    <t xml:space="preserve">Tribes: Aerial Assault</t>
  </si>
  <si>
    <t xml:space="preserve">Game &amp; Wario</t>
  </si>
  <si>
    <t xml:space="preserve">Colony Wars: Vengeance</t>
  </si>
  <si>
    <t xml:space="preserve">Jewels of the Tropical Lost Island</t>
  </si>
  <si>
    <t xml:space="preserve">Sherlock Holmes and the Mystery of Osborne House</t>
  </si>
  <si>
    <t xml:space="preserve">Ashes Cricket 2009</t>
  </si>
  <si>
    <t xml:space="preserve">The King of Fighters '95 (CD)</t>
  </si>
  <si>
    <t xml:space="preserve">Megamind: Mega Team Unite</t>
  </si>
  <si>
    <t xml:space="preserve">Perfect Weapon</t>
  </si>
  <si>
    <t xml:space="preserve">American Softworks</t>
  </si>
  <si>
    <t xml:space="preserve">Rock Band Track Pack Volume 2</t>
  </si>
  <si>
    <t xml:space="preserve">Grand Slam Tennis 2</t>
  </si>
  <si>
    <t xml:space="preserve">Airblade</t>
  </si>
  <si>
    <t xml:space="preserve">Mega Man &amp; Bass</t>
  </si>
  <si>
    <t xml:space="preserve">Ratchet &amp; Clank: Full Frontal Assault</t>
  </si>
  <si>
    <t xml:space="preserve">AKB1/149: Love Election</t>
  </si>
  <si>
    <t xml:space="preserve">Tetris 2 (weekly jp sales)</t>
  </si>
  <si>
    <t xml:space="preserve">Pro Yakyuu Team o Tsukurou! 2</t>
  </si>
  <si>
    <t xml:space="preserve">Musou Orochi Z</t>
  </si>
  <si>
    <t xml:space="preserve">World Series of Poker 2008: Battle for the Bracelets</t>
  </si>
  <si>
    <t xml:space="preserve">Carnival Island</t>
  </si>
  <si>
    <t xml:space="preserve">Me &amp; My Katamari</t>
  </si>
  <si>
    <t xml:space="preserve">What's Cooking? Jamie Oliver</t>
  </si>
  <si>
    <t xml:space="preserve">Genji: Dawn of the Samurai</t>
  </si>
  <si>
    <t xml:space="preserve">The Idolm@ster SP: Wandering Star / Perfect Sun / Missing Moon</t>
  </si>
  <si>
    <t xml:space="preserve">Critical Depth</t>
  </si>
  <si>
    <t xml:space="preserve">Tales of VS.</t>
  </si>
  <si>
    <t xml:space="preserve">Saka-Tsuku DS: Touch and Direct</t>
  </si>
  <si>
    <t xml:space="preserve">The Italian Job</t>
  </si>
  <si>
    <t xml:space="preserve">Mega Man Battle Network 5: Team Colonel / Protoman</t>
  </si>
  <si>
    <t xml:space="preserve">TrackMania: Build to Race</t>
  </si>
  <si>
    <t xml:space="preserve">Ultimate Band</t>
  </si>
  <si>
    <t xml:space="preserve">Star Ocean</t>
  </si>
  <si>
    <t xml:space="preserve">Barbie and the Three Musketeers</t>
  </si>
  <si>
    <t xml:space="preserve">Soldier of Fortune II: Double Helix</t>
  </si>
  <si>
    <t xml:space="preserve">Rock Band Track Pack Volume 1</t>
  </si>
  <si>
    <t xml:space="preserve">Lunar Knights</t>
  </si>
  <si>
    <t xml:space="preserve">Naruto: Ninja Council 2 European Version</t>
  </si>
  <si>
    <t xml:space="preserve">Final Fantasy XI: Treasures of Aht Urhgan</t>
  </si>
  <si>
    <t xml:space="preserve">Alundra</t>
  </si>
  <si>
    <t xml:space="preserve">World Soccer Winning Eleven 2010: Aoki Samurai no Chousen</t>
  </si>
  <si>
    <t xml:space="preserve">Super R-Type</t>
  </si>
  <si>
    <t xml:space="preserve">Rampage 2: Universal Tour</t>
  </si>
  <si>
    <t xml:space="preserve">Transformers: Devastation</t>
  </si>
  <si>
    <t xml:space="preserve">BlowOut</t>
  </si>
  <si>
    <t xml:space="preserve">NFL Blitz Pro</t>
  </si>
  <si>
    <t xml:space="preserve">The Raiden Project</t>
  </si>
  <si>
    <t xml:space="preserve">Tales of Berseria</t>
  </si>
  <si>
    <t xml:space="preserve">I Love Horses</t>
  </si>
  <si>
    <t xml:space="preserve">Pocket Fighter</t>
  </si>
  <si>
    <t xml:space="preserve">Disgaea: Afternoon of Darkness</t>
  </si>
  <si>
    <t xml:space="preserve">Bicycle Casino 2005</t>
  </si>
  <si>
    <t xml:space="preserve">Toukiden Kiwami</t>
  </si>
  <si>
    <t xml:space="preserve">Hello Kitty Seasons</t>
  </si>
  <si>
    <t xml:space="preserve">.hack//G.U. Vol.2//Reminisce</t>
  </si>
  <si>
    <t xml:space="preserve">Hooked! Real Motion Fishing</t>
  </si>
  <si>
    <t xml:space="preserve">Rune Factory: Tides of Destiny</t>
  </si>
  <si>
    <t xml:space="preserve">Ys Seven</t>
  </si>
  <si>
    <t xml:space="preserve">Falcom Corporation</t>
  </si>
  <si>
    <t xml:space="preserve">NCAA GameBreaker 2004</t>
  </si>
  <si>
    <t xml:space="preserve">Lumines: Electronic Symphony</t>
  </si>
  <si>
    <t xml:space="preserve">The Polar Express</t>
  </si>
  <si>
    <t xml:space="preserve">Bass Pro Shops: The Hunt</t>
  </si>
  <si>
    <t xml:space="preserve">Buzz! Junior: RoboJam</t>
  </si>
  <si>
    <t xml:space="preserve">Valhalla Knights 2</t>
  </si>
  <si>
    <t xml:space="preserve">Deca Sports 3</t>
  </si>
  <si>
    <t xml:space="preserve">Tetris Attack</t>
  </si>
  <si>
    <t xml:space="preserve">Saint Seiya: Sanctuary Battle</t>
  </si>
  <si>
    <t xml:space="preserve">NBA ShootOut 2003</t>
  </si>
  <si>
    <t xml:space="preserve">Shin Nippon Pro Wrestling: Toukon Retsuden 3</t>
  </si>
  <si>
    <t xml:space="preserve">Big Beach Sports 2</t>
  </si>
  <si>
    <t xml:space="preserve">Digimon World DS (JP sales)</t>
  </si>
  <si>
    <t xml:space="preserve">NHL FaceOff 2003</t>
  </si>
  <si>
    <t xml:space="preserve">Jersey Devil</t>
  </si>
  <si>
    <t xml:space="preserve">Rogue Ops</t>
  </si>
  <si>
    <t xml:space="preserve">3rd Super Robot Wars Z Jigoku Hen</t>
  </si>
  <si>
    <t xml:space="preserve">Killer is Dead</t>
  </si>
  <si>
    <t xml:space="preserve">Legion: The Legend of Excalibur</t>
  </si>
  <si>
    <t xml:space="preserve">Puzzle &amp; Dragons X: God Chapter / Dragon Chapter</t>
  </si>
  <si>
    <t xml:space="preserve">Gekijouban Macross F: Sayonara no Tsubasa - Hybrid Pack</t>
  </si>
  <si>
    <t xml:space="preserve">Sword Art Online: Infinity Moment</t>
  </si>
  <si>
    <t xml:space="preserve">Spartan: Total Warrior</t>
  </si>
  <si>
    <t xml:space="preserve">EX Monopoly</t>
  </si>
  <si>
    <t xml:space="preserve">Ultimate Duck Hunting: Hunting &amp; Retrieving Ducks</t>
  </si>
  <si>
    <t xml:space="preserve">Detn8 Games</t>
  </si>
  <si>
    <t xml:space="preserve">64 de Hakken! Tamagotchi Minna de Tamagotchi World</t>
  </si>
  <si>
    <t xml:space="preserve">Family Party: 30 Great Games Winter Fun</t>
  </si>
  <si>
    <t xml:space="preserve">Mary-Kate and Ashley: Sweet 16 - Licenced to Drive</t>
  </si>
  <si>
    <t xml:space="preserve">Deadly Duck</t>
  </si>
  <si>
    <t xml:space="preserve">Assault</t>
  </si>
  <si>
    <t xml:space="preserve">Bomb</t>
  </si>
  <si>
    <t xml:space="preserve">Reactor</t>
  </si>
  <si>
    <t xml:space="preserve">Gundam Battle Chronicle</t>
  </si>
  <si>
    <t xml:space="preserve">Danball Senki Boost</t>
  </si>
  <si>
    <t xml:space="preserve">Justice League Heroes</t>
  </si>
  <si>
    <t xml:space="preserve">101-in-1 Party Megamix Wii</t>
  </si>
  <si>
    <t xml:space="preserve">Nordcurrent</t>
  </si>
  <si>
    <t xml:space="preserve">Hatsune Miku: Project Mirai 2</t>
  </si>
  <si>
    <t xml:space="preserve">Whirl Tour</t>
  </si>
  <si>
    <t xml:space="preserve">Time Crisis: Crisis Zone</t>
  </si>
  <si>
    <t xml:space="preserve">Momotarou Dentetsu 15</t>
  </si>
  <si>
    <t xml:space="preserve">NBA Street: Showdown</t>
  </si>
  <si>
    <t xml:space="preserve">We Sing Pop!</t>
  </si>
  <si>
    <t xml:space="preserve">Skies of Arcadia Legends</t>
  </si>
  <si>
    <t xml:space="preserve">Sengoku Basara 3 Utage</t>
  </si>
  <si>
    <t xml:space="preserve">Breath of Fire</t>
  </si>
  <si>
    <t xml:space="preserve">Last Window: The Secret of Cape West</t>
  </si>
  <si>
    <t xml:space="preserve">Risen 2: Dark Waters</t>
  </si>
  <si>
    <t xml:space="preserve">Petz Monkeyz House</t>
  </si>
  <si>
    <t xml:space="preserve">Ford vs. Chevy</t>
  </si>
  <si>
    <t xml:space="preserve">Hamtaro: Ham-Ham Games</t>
  </si>
  <si>
    <t xml:space="preserve">Danny Phantom: The Ultimate Enemy</t>
  </si>
  <si>
    <t xml:space="preserve">Cloudy With a Chance of Meatballs</t>
  </si>
  <si>
    <t xml:space="preserve">Soul Sacrifice Delta</t>
  </si>
  <si>
    <t xml:space="preserve">Crazy Climber</t>
  </si>
  <si>
    <t xml:space="preserve">Super Adventure Island</t>
  </si>
  <si>
    <t xml:space="preserve">Discovery Kids: Dolphin Discovery</t>
  </si>
  <si>
    <t xml:space="preserve">Bust-A-Move 4</t>
  </si>
  <si>
    <t xml:space="preserve">Ride</t>
  </si>
  <si>
    <t xml:space="preserve">Milestone S.r.l.</t>
  </si>
  <si>
    <t xml:space="preserve">NFL Quarterback Club 97</t>
  </si>
  <si>
    <t xml:space="preserve">Spirit Camera: The Cursed Memoir</t>
  </si>
  <si>
    <t xml:space="preserve">Yu-Gi-Oh! GX: Tag Force 3</t>
  </si>
  <si>
    <t xml:space="preserve">Galactic Wrestling: Featuring Ultimate Muscle</t>
  </si>
  <si>
    <t xml:space="preserve">FaceBreaker K.O. Party</t>
  </si>
  <si>
    <t xml:space="preserve">Dino Stalker</t>
  </si>
  <si>
    <t xml:space="preserve">Mobile Suit Gundam Seed</t>
  </si>
  <si>
    <t xml:space="preserve">Rock Band Track Pack: Classic Rock</t>
  </si>
  <si>
    <t xml:space="preserve">Petz Rescue: Endangered Paradise</t>
  </si>
  <si>
    <t xml:space="preserve">Rapala's Fishing Frenzy</t>
  </si>
  <si>
    <t xml:space="preserve">Mega Man Zero 3</t>
  </si>
  <si>
    <t xml:space="preserve">Super Swing Golf</t>
  </si>
  <si>
    <t xml:space="preserve">Luminous Arc 2</t>
  </si>
  <si>
    <t xml:space="preserve">Barbie Super Sports</t>
  </si>
  <si>
    <t xml:space="preserve">Nicktoons Collection: Game Boy Advance Video Volume 2</t>
  </si>
  <si>
    <t xml:space="preserve">Age of Empires: The Age of Kings</t>
  </si>
  <si>
    <t xml:space="preserve">Duel Masters: Kaijudo Showdown</t>
  </si>
  <si>
    <t xml:space="preserve">MotoGP 09/10</t>
  </si>
  <si>
    <t xml:space="preserve">Dinosaur King</t>
  </si>
  <si>
    <t xml:space="preserve">Pitfall: The Big Adventure</t>
  </si>
  <si>
    <t xml:space="preserve">Chou-Kuukan Night Pro Yakyuu King(higher JP sales)</t>
  </si>
  <si>
    <t xml:space="preserve">Mega Man 64</t>
  </si>
  <si>
    <t xml:space="preserve">Ms. Pac-Man: Maze Madness</t>
  </si>
  <si>
    <t xml:space="preserve">The Sims 4: Get Together</t>
  </si>
  <si>
    <t xml:space="preserve">Tales of Graces</t>
  </si>
  <si>
    <t xml:space="preserve">Viewtiful Joe 2</t>
  </si>
  <si>
    <t xml:space="preserve">All Star Karate</t>
  </si>
  <si>
    <t xml:space="preserve">Dragon Ball: Origins (JP &amp; incomplete US sales)</t>
  </si>
  <si>
    <t xml:space="preserve">NBA Jam Extreme</t>
  </si>
  <si>
    <t xml:space="preserve">Naruto Shippuden: Ninja Council 4</t>
  </si>
  <si>
    <t xml:space="preserve">Touch the Dead</t>
  </si>
  <si>
    <t xml:space="preserve">Worms: Battle Islands</t>
  </si>
  <si>
    <t xml:space="preserve">Ragnarok DS</t>
  </si>
  <si>
    <t xml:space="preserve">NHL Championship 2000</t>
  </si>
  <si>
    <t xml:space="preserve">ATV Quad Kings</t>
  </si>
  <si>
    <t xml:space="preserve">Shellshock: Nam '67</t>
  </si>
  <si>
    <t xml:space="preserve">Kartia: The Word of Fate</t>
  </si>
  <si>
    <t xml:space="preserve">Karaoke Revolution Glee 2: Road to Regionals</t>
  </si>
  <si>
    <t xml:space="preserve">Magna Carta: Tears of Blood</t>
  </si>
  <si>
    <t xml:space="preserve">Lethal Skies Elite Pilot: Team SW</t>
  </si>
  <si>
    <t xml:space="preserve">Capcom vs. SNK</t>
  </si>
  <si>
    <t xml:space="preserve">Aliens vs Predator: Requiem</t>
  </si>
  <si>
    <t xml:space="preserve">Asphalt: Injection</t>
  </si>
  <si>
    <t xml:space="preserve">Tamagotchi no KiraKira Omisecchi</t>
  </si>
  <si>
    <t xml:space="preserve">Family Fest presents: Movie Games</t>
  </si>
  <si>
    <t xml:space="preserve">NBA Live 09 All-Play</t>
  </si>
  <si>
    <t xml:space="preserve">NFL Quarterback Club 2002</t>
  </si>
  <si>
    <t xml:space="preserve">Kirby's Star Stacker</t>
  </si>
  <si>
    <t xml:space="preserve">Shin Megami Tensei: Persona</t>
  </si>
  <si>
    <t xml:space="preserve">Kidz Bop Dance Party! The Video Game</t>
  </si>
  <si>
    <t xml:space="preserve">Growlanser: Heritage of War</t>
  </si>
  <si>
    <t xml:space="preserve">Imagine: Detective</t>
  </si>
  <si>
    <t xml:space="preserve">Rugby 2004</t>
  </si>
  <si>
    <t xml:space="preserve">Disney's Magical Quest Starring Mickey and Minnie</t>
  </si>
  <si>
    <t xml:space="preserve">Senran Kagura 2: Deep Crimson</t>
  </si>
  <si>
    <t xml:space="preserve">KORG DS-10 Synthesizer</t>
  </si>
  <si>
    <t xml:space="preserve">AQ Interactive</t>
  </si>
  <si>
    <t xml:space="preserve">Naruto: Ninja Council</t>
  </si>
  <si>
    <t xml:space="preserve">DS Nishimura Kyotaro Suspense Shin Tantei Series: Kyoto Atami Zekkai no Kotou - Satsui no Wana</t>
  </si>
  <si>
    <t xml:space="preserve">Tropico 3</t>
  </si>
  <si>
    <t xml:space="preserve">Deadly Creatures</t>
  </si>
  <si>
    <t xml:space="preserve">CSI: Fatal Conspiracy</t>
  </si>
  <si>
    <t xml:space="preserve">Jikkyou Powerful Major League</t>
  </si>
  <si>
    <t xml:space="preserve">Saltwater Sportfishing</t>
  </si>
  <si>
    <t xml:space="preserve">Yoshi Touch &amp; Go (JP sales)</t>
  </si>
  <si>
    <t xml:space="preserve">Samurai Jack: The Amulet of Time</t>
  </si>
  <si>
    <t xml:space="preserve">J-League Winning Eleven 2008: Club Championship</t>
  </si>
  <si>
    <t xml:space="preserve">Sports Car GT</t>
  </si>
  <si>
    <t xml:space="preserve">Jackie Chan: Stuntmaster</t>
  </si>
  <si>
    <t xml:space="preserve">Kanzen Chuuki Pro Yakyuu Greatest Nine</t>
  </si>
  <si>
    <t xml:space="preserve">Yu-Gi-Oh! GX: Spirit Caller (American Sales)</t>
  </si>
  <si>
    <t xml:space="preserve">Summer Athletics: The Ultimate Challenge (Others sales)</t>
  </si>
  <si>
    <t xml:space="preserve">Full Auto</t>
  </si>
  <si>
    <t xml:space="preserve">Sailor Moon</t>
  </si>
  <si>
    <t xml:space="preserve">Herdy Gerdy</t>
  </si>
  <si>
    <t xml:space="preserve">Pass the Pigs</t>
  </si>
  <si>
    <t xml:space="preserve">Afrika</t>
  </si>
  <si>
    <t xml:space="preserve">Jewel Quest: Expeditions</t>
  </si>
  <si>
    <t xml:space="preserve">Digimon World Re:Digitize</t>
  </si>
  <si>
    <t xml:space="preserve">The Legend of Heroes: Trails in the Sky First Chapter</t>
  </si>
  <si>
    <t xml:space="preserve">Over G Fighters</t>
  </si>
  <si>
    <t xml:space="preserve">NBA in the Zone 2000</t>
  </si>
  <si>
    <t xml:space="preserve">Dark Summit</t>
  </si>
  <si>
    <t xml:space="preserve">Hot Shots Tennis: Get a Grip</t>
  </si>
  <si>
    <t xml:space="preserve">Cabela's Big Game Hunter: Ultimate Challenge</t>
  </si>
  <si>
    <t xml:space="preserve">The Dukes of Hazzard: Return of the General Lee</t>
  </si>
  <si>
    <t xml:space="preserve">Pandemonium!</t>
  </si>
  <si>
    <t xml:space="preserve">Crash 'N' Burn</t>
  </si>
  <si>
    <t xml:space="preserve">NBA</t>
  </si>
  <si>
    <t xml:space="preserve">Pro Yakyuu Greatest Nine '97</t>
  </si>
  <si>
    <t xml:space="preserve">Nintendo Presents: Crossword Collection</t>
  </si>
  <si>
    <t xml:space="preserve">Big League Sports</t>
  </si>
  <si>
    <t xml:space="preserve">Dorabase DS: Dramatic Stadium</t>
  </si>
  <si>
    <t xml:space="preserve">Disaster Report</t>
  </si>
  <si>
    <t xml:space="preserve">EVE: burst error</t>
  </si>
  <si>
    <t xml:space="preserve">Backyard NFL Football '09</t>
  </si>
  <si>
    <t xml:space="preserve">College Hoops 2K7</t>
  </si>
  <si>
    <t xml:space="preserve">WCW Backstage Assault</t>
  </si>
  <si>
    <t xml:space="preserve">Magician's Quest: Town of Magic</t>
  </si>
  <si>
    <t xml:space="preserve">Wild Wild Racing</t>
  </si>
  <si>
    <t xml:space="preserve">The Bard's Tale</t>
  </si>
  <si>
    <t xml:space="preserve">Yoostar2</t>
  </si>
  <si>
    <t xml:space="preserve">Momotarou Dentetsu 16</t>
  </si>
  <si>
    <t xml:space="preserve">Robotech: The Macross Saga</t>
  </si>
  <si>
    <t xml:space="preserve">Transformer: Rise of the Dark Spark</t>
  </si>
  <si>
    <t xml:space="preserve">Yu Yu Hakusho: Dark Tournament</t>
  </si>
  <si>
    <t xml:space="preserve">Gekijouban Macross F: Itsuwarino Utahime - Hybrid Pack</t>
  </si>
  <si>
    <t xml:space="preserve">Conflict Zone</t>
  </si>
  <si>
    <t xml:space="preserve">Petz: Horse Club</t>
  </si>
  <si>
    <t xml:space="preserve">Code Name: S.T.E.A.M.</t>
  </si>
  <si>
    <t xml:space="preserve">TRON: Evolution - Battle Grids</t>
  </si>
  <si>
    <t xml:space="preserve">Tenchu: Return From Darkness</t>
  </si>
  <si>
    <t xml:space="preserve">World Poker Tour</t>
  </si>
  <si>
    <t xml:space="preserve">Neo Contra</t>
  </si>
  <si>
    <t xml:space="preserve">MVP Baseball</t>
  </si>
  <si>
    <t xml:space="preserve">Where's Waldo? The Fantastic Journey</t>
  </si>
  <si>
    <t xml:space="preserve">Ghostbusters II</t>
  </si>
  <si>
    <t xml:space="preserve">Breakaway IV</t>
  </si>
  <si>
    <t xml:space="preserve">Sears</t>
  </si>
  <si>
    <t xml:space="preserve">RealSports Baseball</t>
  </si>
  <si>
    <t xml:space="preserve">Atelier Escha &amp; Logy: Alchemists of the Dusk Sky</t>
  </si>
  <si>
    <t xml:space="preserve">LEGO Ninjago: Shadow of Ronin</t>
  </si>
  <si>
    <t xml:space="preserve">Quake III: Revolution</t>
  </si>
  <si>
    <t xml:space="preserve">Pac-Man World 3</t>
  </si>
  <si>
    <t xml:space="preserve">50 Cent: Blood on the Sand</t>
  </si>
  <si>
    <t xml:space="preserve">Naruto: Clash of Ninja (JP sales)</t>
  </si>
  <si>
    <t xml:space="preserve">Journey</t>
  </si>
  <si>
    <t xml:space="preserve">SingStar Pop Edition</t>
  </si>
  <si>
    <t xml:space="preserve">SBK X: Superbike World Championship</t>
  </si>
  <si>
    <t xml:space="preserve">NOëL: NOT DiGITAL</t>
  </si>
  <si>
    <t xml:space="preserve">Dragon Ball Z Hyper Dimension</t>
  </si>
  <si>
    <t xml:space="preserve">Imagine: Boutique Owner</t>
  </si>
  <si>
    <t xml:space="preserve">Dragon Ball: Fusions</t>
  </si>
  <si>
    <t xml:space="preserve">HBO Boxing</t>
  </si>
  <si>
    <t xml:space="preserve">Disgaea D2: A Brighter Darkness</t>
  </si>
  <si>
    <t xml:space="preserve">Front Mission 5: Scars of the War</t>
  </si>
  <si>
    <t xml:space="preserve">Maximo vs Army of Zin</t>
  </si>
  <si>
    <t xml:space="preserve">The Fairly OddParents: Breakin' Da Rules</t>
  </si>
  <si>
    <t xml:space="preserve">Summoner 2</t>
  </si>
  <si>
    <t xml:space="preserve">The Land Before Time: Big Water Adventure</t>
  </si>
  <si>
    <t xml:space="preserve">Move Fitness</t>
  </si>
  <si>
    <t xml:space="preserve">Order Up!</t>
  </si>
  <si>
    <t xml:space="preserve">Shadow of Destiny</t>
  </si>
  <si>
    <t xml:space="preserve">The Magic School Bus: Oceans</t>
  </si>
  <si>
    <t xml:space="preserve">Valkyria Chronicles III: Unrecorded Chronicles</t>
  </si>
  <si>
    <t xml:space="preserve">Ninja Gaiden: Dragon Sword</t>
  </si>
  <si>
    <t xml:space="preserve">ClayFighter 63 1/3</t>
  </si>
  <si>
    <t xml:space="preserve">Cruis'n Exotica</t>
  </si>
  <si>
    <t xml:space="preserve">Danganronpa Another Episode: Ultra Despair Girls</t>
  </si>
  <si>
    <t xml:space="preserve">Bastard!! Utsuro Naru Kamigami no Utsuwa</t>
  </si>
  <si>
    <t xml:space="preserve">Seta Corporation</t>
  </si>
  <si>
    <t xml:space="preserve">DanceDanceRevolution II</t>
  </si>
  <si>
    <t xml:space="preserve">The Wolf Among Us</t>
  </si>
  <si>
    <t xml:space="preserve">Cursed Mountain</t>
  </si>
  <si>
    <t xml:space="preserve">Now! That's What I Call Music: Dance &amp; Sing</t>
  </si>
  <si>
    <t xml:space="preserve">The King of Fighters '96</t>
  </si>
  <si>
    <t xml:space="preserve">Age of Empires: Mythologies</t>
  </si>
  <si>
    <t xml:space="preserve">Hidden Mysteries: Buckingham Palace</t>
  </si>
  <si>
    <t xml:space="preserve">Heroes of Ruin</t>
  </si>
  <si>
    <t xml:space="preserve">State of Decay</t>
  </si>
  <si>
    <t xml:space="preserve">A Boy and His Blob</t>
  </si>
  <si>
    <t xml:space="preserve">Prince of Persia: Revelations</t>
  </si>
  <si>
    <t xml:space="preserve">Angel Blade: Neo Tokyo Guardians</t>
  </si>
  <si>
    <t xml:space="preserve">On Demand</t>
  </si>
  <si>
    <t xml:space="preserve">Threads of Fate</t>
  </si>
  <si>
    <t xml:space="preserve">Baja: Edge of Control</t>
  </si>
  <si>
    <t xml:space="preserve">PoPoLoCrois Monogatari II</t>
  </si>
  <si>
    <t xml:space="preserve">Famicom Mini: Ganbare Goemon! Karakuri Douchuu</t>
  </si>
  <si>
    <t xml:space="preserve">Deus Ex: The Conspiracy</t>
  </si>
  <si>
    <t xml:space="preserve">Unreal II: The Awakening</t>
  </si>
  <si>
    <t xml:space="preserve">Rumble Racing</t>
  </si>
  <si>
    <t xml:space="preserve">Vampire Rain</t>
  </si>
  <si>
    <t xml:space="preserve">Yu-Gi-Oh! 5D's World Championship 2011: Over the Nexus</t>
  </si>
  <si>
    <t xml:space="preserve">J-League Winning Eleven 10 + Europa League 06-07</t>
  </si>
  <si>
    <t xml:space="preserve">Shrek: Reekin' Havoc</t>
  </si>
  <si>
    <t xml:space="preserve">Tales of Phantasia: Narikiri Dungeon X</t>
  </si>
  <si>
    <t xml:space="preserve">JSRF: Jet Set Radio Future</t>
  </si>
  <si>
    <t xml:space="preserve">Rollcage</t>
  </si>
  <si>
    <t xml:space="preserve">Hitman: HD Trilogy</t>
  </si>
  <si>
    <t xml:space="preserve">de Blob 2</t>
  </si>
  <si>
    <t xml:space="preserve">Champion Jockey: G1 Jockey &amp; Gallop Racer</t>
  </si>
  <si>
    <t xml:space="preserve">Greg Hastings Paintball 2</t>
  </si>
  <si>
    <t xml:space="preserve">ESPN Winter X Games: Snowboarding 2002</t>
  </si>
  <si>
    <t xml:space="preserve">Final Fantasy Fables: Chocobo's Dungeon</t>
  </si>
  <si>
    <t xml:space="preserve">Project: Snowblind</t>
  </si>
  <si>
    <t xml:space="preserve">Super Robot Taisen K</t>
  </si>
  <si>
    <t xml:space="preserve">Mortal Kombat: Special Forces</t>
  </si>
  <si>
    <t xml:space="preserve">Mega Man Legacy Collection</t>
  </si>
  <si>
    <t xml:space="preserve">The Last Airbender</t>
  </si>
  <si>
    <t xml:space="preserve">Tony Hawk's Motion</t>
  </si>
  <si>
    <t xml:space="preserve">Disney's Planes</t>
  </si>
  <si>
    <t xml:space="preserve">StokEd</t>
  </si>
  <si>
    <t xml:space="preserve">Shin Megami Tensei: Persona 3 (jp sales)</t>
  </si>
  <si>
    <t xml:space="preserve">Evil Dead: Regeneration</t>
  </si>
  <si>
    <t xml:space="preserve">X-Men: Children of the Atom</t>
  </si>
  <si>
    <t xml:space="preserve">Tiger Woods PGA Tour</t>
  </si>
  <si>
    <t xml:space="preserve">NHL 2K3</t>
  </si>
  <si>
    <t xml:space="preserve">Yarudora Series Vol. 2: Kisetsu wo Dakishimete</t>
  </si>
  <si>
    <t xml:space="preserve">Heisei Kyouiku linkai DS</t>
  </si>
  <si>
    <t xml:space="preserve">The Naked Brothers Band: The Video Game</t>
  </si>
  <si>
    <t xml:space="preserve">SpongeBob SquarePants: Game Boy Advance Video Volume 3</t>
  </si>
  <si>
    <t xml:space="preserve">Final Fight One</t>
  </si>
  <si>
    <t xml:space="preserve">Tony Hawk's Pro Skater 5</t>
  </si>
  <si>
    <t xml:space="preserve">Gallop Racer 2003: A New Breed</t>
  </si>
  <si>
    <t xml:space="preserve">Frogger 3D</t>
  </si>
  <si>
    <t xml:space="preserve">Blue Dragon Plus</t>
  </si>
  <si>
    <t xml:space="preserve">BeyBlade VForce: Super Tournament Battle</t>
  </si>
  <si>
    <t xml:space="preserve">Little Battlers eXperience: Baku Boost</t>
  </si>
  <si>
    <t xml:space="preserve">J-League Pro Soccer Club o Tsukurou! 7 Euro Plus</t>
  </si>
  <si>
    <t xml:space="preserve">Bugs Bunny &amp; Taz: Time Busters</t>
  </si>
  <si>
    <t xml:space="preserve">Discovery Kids: Pony Paradise</t>
  </si>
  <si>
    <t xml:space="preserve">Jikkyou Powerful Pro Yakyuu 2012</t>
  </si>
  <si>
    <t xml:space="preserve">Power Rangers: Wild Force</t>
  </si>
  <si>
    <t xml:space="preserve">Tenchu: Shadow Assassins</t>
  </si>
  <si>
    <t xml:space="preserve">Lost Planet 3</t>
  </si>
  <si>
    <t xml:space="preserve">Mary-Kate and Ashley: Girls Night Out</t>
  </si>
  <si>
    <t xml:space="preserve">Wedding Dash</t>
  </si>
  <si>
    <t xml:space="preserve">Beyblade G-Revolution</t>
  </si>
  <si>
    <t xml:space="preserve">Trade &amp; Battle: Card Hero</t>
  </si>
  <si>
    <t xml:space="preserve">World Championship Cards</t>
  </si>
  <si>
    <t xml:space="preserve">Capcom Fighting Evolution</t>
  </si>
  <si>
    <t xml:space="preserve">Assassin's Creed The Ezio Collection</t>
  </si>
  <si>
    <t xml:space="preserve">SD Gundam GNext</t>
  </si>
  <si>
    <t xml:space="preserve">Backyard NFL Football 2006</t>
  </si>
  <si>
    <t xml:space="preserve">Sloane to MacHale no Nazo no Monogatari</t>
  </si>
  <si>
    <t xml:space="preserve">Anarchy Reigns</t>
  </si>
  <si>
    <t xml:space="preserve">Mobile Suit Gundam: Crossfire</t>
  </si>
  <si>
    <t xml:space="preserve">Sengoku Basara 2 Heroes</t>
  </si>
  <si>
    <t xml:space="preserve">Buzz! The Schools Quiz</t>
  </si>
  <si>
    <t xml:space="preserve">Suikoden Tactics</t>
  </si>
  <si>
    <t xml:space="preserve">EVE Online</t>
  </si>
  <si>
    <t xml:space="preserve">CCP</t>
  </si>
  <si>
    <t xml:space="preserve">Phantasy Star Online</t>
  </si>
  <si>
    <t xml:space="preserve">Crazy Taxi 3: High Roller</t>
  </si>
  <si>
    <t xml:space="preserve">International Superstar Soccer 2000</t>
  </si>
  <si>
    <t xml:space="preserve">CandyLand / Chutes &amp; Ladders / Memory</t>
  </si>
  <si>
    <t xml:space="preserve">The Bible Game</t>
  </si>
  <si>
    <t xml:space="preserve">Drift King Shutokou Battle '94</t>
  </si>
  <si>
    <t xml:space="preserve">Shining Blade</t>
  </si>
  <si>
    <t xml:space="preserve">The Ultimate Red Ball Challenge</t>
  </si>
  <si>
    <t xml:space="preserve">The King of Fighters Collection: The Orochi Saga</t>
  </si>
  <si>
    <t xml:space="preserve">PBR: Out of the Chute</t>
  </si>
  <si>
    <t xml:space="preserve">Jikkyou Powerful Pro Yakyuu 10 Chou Ketteiban: 2003 Memorial</t>
  </si>
  <si>
    <t xml:space="preserve">Saturday Night Speedway</t>
  </si>
  <si>
    <t xml:space="preserve">Langrisser III</t>
  </si>
  <si>
    <t xml:space="preserve">NCS</t>
  </si>
  <si>
    <t xml:space="preserve">Zombie Army Trilogy</t>
  </si>
  <si>
    <t xml:space="preserve">Rebellion Developments</t>
  </si>
  <si>
    <t xml:space="preserve">Samurai Spirits (CD)</t>
  </si>
  <si>
    <t xml:space="preserve">The Con</t>
  </si>
  <si>
    <t xml:space="preserve">Pitfall: The Lost Expedition</t>
  </si>
  <si>
    <t xml:space="preserve">Deal or No Deal: The Banker is Back!</t>
  </si>
  <si>
    <t xml:space="preserve">Rocket Power: Zero Gravity Zone</t>
  </si>
  <si>
    <t xml:space="preserve">Enchanted Arms</t>
  </si>
  <si>
    <t xml:space="preserve">Le Mans 24 Hours</t>
  </si>
  <si>
    <t xml:space="preserve">The Witch and the Hundred Knight</t>
  </si>
  <si>
    <t xml:space="preserve">ESPN MLB Baseball</t>
  </si>
  <si>
    <t xml:space="preserve">All Star Pro-Wrestling</t>
  </si>
  <si>
    <t xml:space="preserve">Dragon Ball Z: Harukanaru Densetsu</t>
  </si>
  <si>
    <t xml:space="preserve">Harvest Moon: More Friends of Mineral Town</t>
  </si>
  <si>
    <t xml:space="preserve">Story of Seasons: Good Friends of the Three Villages</t>
  </si>
  <si>
    <t xml:space="preserve">Mobile Suit Gundam Side Story II: Aoi o Uketsugu Mono</t>
  </si>
  <si>
    <t xml:space="preserve">Jillian Michaels' Fitness Adventure</t>
  </si>
  <si>
    <t xml:space="preserve">Kurohyou 2: Ryu ga Gotoku Ashura Hen</t>
  </si>
  <si>
    <t xml:space="preserve">Code of Princess</t>
  </si>
  <si>
    <t xml:space="preserve">Agatsuma Entertainment</t>
  </si>
  <si>
    <t xml:space="preserve">7th Dragon 2020</t>
  </si>
  <si>
    <t xml:space="preserve">Taiko no Tatsujin: Waku Waku Anime Matsuri</t>
  </si>
  <si>
    <t xml:space="preserve">We Sing Robbie Williams</t>
  </si>
  <si>
    <t xml:space="preserve">Dark Messiah of Might and Magic Elements</t>
  </si>
  <si>
    <t xml:space="preserve">Dead to Rights II</t>
  </si>
  <si>
    <t xml:space="preserve">Super Dodge Ball Advance</t>
  </si>
  <si>
    <t xml:space="preserve">Ogre Battle Saga Episode Five: The March of the Black Queen</t>
  </si>
  <si>
    <t xml:space="preserve">The Heavy Rain and Beyond: Two Souls Collection</t>
  </si>
  <si>
    <t xml:space="preserve">Kung Fu Rider</t>
  </si>
  <si>
    <t xml:space="preserve">MDK</t>
  </si>
  <si>
    <t xml:space="preserve">DarkStar One: Broken Alliance</t>
  </si>
  <si>
    <t xml:space="preserve">WRC: FIA World Rally Championship</t>
  </si>
  <si>
    <t xml:space="preserve">Odin Sphere: Leifthrasir</t>
  </si>
  <si>
    <t xml:space="preserve">Ni Hao, Kai-lan: New Year's Celebration</t>
  </si>
  <si>
    <t xml:space="preserve">Body and Brain Connection</t>
  </si>
  <si>
    <t xml:space="preserve">Speed Punks</t>
  </si>
  <si>
    <t xml:space="preserve">Dragon Ball: Revenge of King Piccolo</t>
  </si>
  <si>
    <t xml:space="preserve">The Legend of Heroes VII: The Trail of Blue</t>
  </si>
  <si>
    <t xml:space="preserve">Infinite Space</t>
  </si>
  <si>
    <t xml:space="preserve">NCAA Final Four 2004</t>
  </si>
  <si>
    <t xml:space="preserve">Body Harvest</t>
  </si>
  <si>
    <t xml:space="preserve">Gremlin Interactive Ltd</t>
  </si>
  <si>
    <t xml:space="preserve">San Francisco Rush 2049</t>
  </si>
  <si>
    <t xml:space="preserve">Super Robot Taisen 64</t>
  </si>
  <si>
    <t xml:space="preserve">Snowboard Kids</t>
  </si>
  <si>
    <t xml:space="preserve">Famista 64</t>
  </si>
  <si>
    <t xml:space="preserve">Roadsters 99</t>
  </si>
  <si>
    <t xml:space="preserve">Magical Tetris Challenge</t>
  </si>
  <si>
    <t xml:space="preserve">Twisted Edge Extreme Snowboarding</t>
  </si>
  <si>
    <t xml:space="preserve">Disney's Tarzan</t>
  </si>
  <si>
    <t xml:space="preserve">IHRA Drag Racing 2004</t>
  </si>
  <si>
    <t xml:space="preserve">Shining Hearts</t>
  </si>
  <si>
    <t xml:space="preserve">Tekken 3D: Prime Edition</t>
  </si>
  <si>
    <t xml:space="preserve">Treasure World</t>
  </si>
  <si>
    <t xml:space="preserve">Aspyr</t>
  </si>
  <si>
    <t xml:space="preserve">SingStar: Back to the 80s</t>
  </si>
  <si>
    <t xml:space="preserve">Jissen Pachi-Slot Hisshouhou! Aladdin A</t>
  </si>
  <si>
    <t xml:space="preserve">Nobunaga no Yabou: Reppuuden</t>
  </si>
  <si>
    <t xml:space="preserve">Treasure Hunter G</t>
  </si>
  <si>
    <t xml:space="preserve">Wing Arms</t>
  </si>
  <si>
    <t xml:space="preserve">Apache: Air Assault</t>
  </si>
  <si>
    <t xml:space="preserve">Pro Yaky? Spirits 2013</t>
  </si>
  <si>
    <t xml:space="preserve">Cabela's North American Adventures</t>
  </si>
  <si>
    <t xml:space="preserve">Wizards of Waverly Place: Spellbound</t>
  </si>
  <si>
    <t xml:space="preserve">The Cheetah Girls: Passport to Stardom</t>
  </si>
  <si>
    <t xml:space="preserve">Namco Museum Vol.4</t>
  </si>
  <si>
    <t xml:space="preserve">Ridge Racer 6</t>
  </si>
  <si>
    <t xml:space="preserve">My Secret World by Imagine</t>
  </si>
  <si>
    <t xml:space="preserve">Teenage Mutant Ninja Turtles 3: Mutant Nightmare</t>
  </si>
  <si>
    <t xml:space="preserve">Record of Agarest War</t>
  </si>
  <si>
    <t xml:space="preserve">Compile Heart</t>
  </si>
  <si>
    <t xml:space="preserve">Gladius</t>
  </si>
  <si>
    <t xml:space="preserve">Earth Defense Force: Insect Armageddon</t>
  </si>
  <si>
    <t xml:space="preserve">Pro Yaky? Spirits 2012</t>
  </si>
  <si>
    <t xml:space="preserve">Taiko no Tatsujin: Go! Go! Godaime</t>
  </si>
  <si>
    <t xml:space="preserve">Taiko Drum Master</t>
  </si>
  <si>
    <t xml:space="preserve">Bust-A-Move 2 Arcade Edition</t>
  </si>
  <si>
    <t xml:space="preserve">Tetris Worlds (Online Edition)</t>
  </si>
  <si>
    <t xml:space="preserve">Total War: Shogun 2 - Fall of the Samurai</t>
  </si>
  <si>
    <t xml:space="preserve">Dungeon Hunter Alliance</t>
  </si>
  <si>
    <t xml:space="preserve">Forgotten Realms: Demon Stone</t>
  </si>
  <si>
    <t xml:space="preserve">Super Baseball Simulator 1.000</t>
  </si>
  <si>
    <t xml:space="preserve">Culture Brain</t>
  </si>
  <si>
    <t xml:space="preserve">Soldier of Fortune: Payback</t>
  </si>
  <si>
    <t xml:space="preserve">Looney Tunes: Space Race</t>
  </si>
  <si>
    <t xml:space="preserve">Puzzle Challenge: Crosswords and More!</t>
  </si>
  <si>
    <t xml:space="preserve">Neighborhood Games</t>
  </si>
  <si>
    <t xml:space="preserve">Backyard Hockey</t>
  </si>
  <si>
    <t xml:space="preserve">Silent Hill: Book of Memories</t>
  </si>
  <si>
    <t xml:space="preserve">Playboy: The Mansion</t>
  </si>
  <si>
    <t xml:space="preserve">Sid Meier's Pirates!</t>
  </si>
  <si>
    <t xml:space="preserve">Ore no Shikabane o Koete Yuke</t>
  </si>
  <si>
    <t xml:space="preserve">Shaman King: Spirit of Shamans</t>
  </si>
  <si>
    <t xml:space="preserve">Bleach: The 3rd Phantom</t>
  </si>
  <si>
    <t xml:space="preserve">The Fairly Odd Parents: Enter the Cleft</t>
  </si>
  <si>
    <t xml:space="preserve">MC Groovz Dance Craze</t>
  </si>
  <si>
    <t xml:space="preserve">Mad Catz</t>
  </si>
  <si>
    <t xml:space="preserve">Tom and Jerry in House Trap</t>
  </si>
  <si>
    <t xml:space="preserve">Untold Legends: Dark Kingdom</t>
  </si>
  <si>
    <t xml:space="preserve">DS Kageyama Method: Dennou Hanpuku - Masu x Masu Hyaku Masu Keisan</t>
  </si>
  <si>
    <t xml:space="preserve">Shogakukan</t>
  </si>
  <si>
    <t xml:space="preserve">Mahjongg Mysteries: Ancient Egypt</t>
  </si>
  <si>
    <t xml:space="preserve">Aikatsu! Cinderella Lesson</t>
  </si>
  <si>
    <t xml:space="preserve">UFC: Tapout</t>
  </si>
  <si>
    <t xml:space="preserve">Predator: Concrete Jungle</t>
  </si>
  <si>
    <t xml:space="preserve">Cabela's Survival: Shadows of Katmai</t>
  </si>
  <si>
    <t xml:space="preserve">Arcana Heart 3</t>
  </si>
  <si>
    <t xml:space="preserve">Big Mutha Truckers 2</t>
  </si>
  <si>
    <t xml:space="preserve">Shutter Island</t>
  </si>
  <si>
    <t xml:space="preserve">Merscom LLC</t>
  </si>
  <si>
    <t xml:space="preserve">Solatorobo: Red the Hunter</t>
  </si>
  <si>
    <t xml:space="preserve">Mana Khemia 2: Fall of Alchemy</t>
  </si>
  <si>
    <t xml:space="preserve">The Great Escape</t>
  </si>
  <si>
    <t xml:space="preserve">Just Dance 2: Extra Songs</t>
  </si>
  <si>
    <t xml:space="preserve">Castlevania: Lords of Shadow 2</t>
  </si>
  <si>
    <t xml:space="preserve">Dexter's Lab Chess Challenge</t>
  </si>
  <si>
    <t xml:space="preserve">CSI: Unsolved!</t>
  </si>
  <si>
    <t xml:space="preserve">Way of the Samurai 4</t>
  </si>
  <si>
    <t xml:space="preserve">ESA Foundation Compilation</t>
  </si>
  <si>
    <t xml:space="preserve">The King of Fighters XI</t>
  </si>
  <si>
    <t xml:space="preserve">Tom Clancy's Splinter Cell: Essentials</t>
  </si>
  <si>
    <t xml:space="preserve">Chronicles of Mystery: Curse of the Ancient Temple</t>
  </si>
  <si>
    <t xml:space="preserve">Dragon Ball Z: Idainaru Dragon Ball Densetsu</t>
  </si>
  <si>
    <t xml:space="preserve">Family Guy</t>
  </si>
  <si>
    <t xml:space="preserve">Sniper Elite</t>
  </si>
  <si>
    <t xml:space="preserve">Yoga Wii</t>
  </si>
  <si>
    <t xml:space="preserve">JoWood Productions</t>
  </si>
  <si>
    <t xml:space="preserve">Kouchuu Ouja Mushi King: Greatest Champion e no Michi DS</t>
  </si>
  <si>
    <t xml:space="preserve">Parlor! Mini 4</t>
  </si>
  <si>
    <t xml:space="preserve">Nippon Telenet</t>
  </si>
  <si>
    <t xml:space="preserve">Danganronpa 2: Goodbye Despair</t>
  </si>
  <si>
    <t xml:space="preserve">Iron Chef America: Supreme Cuisine</t>
  </si>
  <si>
    <t xml:space="preserve">Steins;Gate</t>
  </si>
  <si>
    <t xml:space="preserve">Dinotopia: The Timestone Pirates</t>
  </si>
  <si>
    <t xml:space="preserve">TDK Core</t>
  </si>
  <si>
    <t xml:space="preserve">Power Pro Kun Pocket 12</t>
  </si>
  <si>
    <t xml:space="preserve">Petz Pony: Beauty Pageant</t>
  </si>
  <si>
    <t xml:space="preserve">J-League Jikkyou Winning Eleven 3</t>
  </si>
  <si>
    <t xml:space="preserve">No More Heroes: Heroes' Paradise</t>
  </si>
  <si>
    <t xml:space="preserve">Jissen Pachi-Slot Hisshouhou</t>
  </si>
  <si>
    <t xml:space="preserve">Shin Megami Tensei IV: Final</t>
  </si>
  <si>
    <t xml:space="preserve">Captain America: Super Soldier</t>
  </si>
  <si>
    <t xml:space="preserve">Pac-Man &amp; Galaga Dimensions</t>
  </si>
  <si>
    <t xml:space="preserve">NCAA Final Four 2003</t>
  </si>
  <si>
    <t xml:space="preserve">Dream Salon</t>
  </si>
  <si>
    <t xml:space="preserve">Bound By Flame</t>
  </si>
  <si>
    <t xml:space="preserve">We Wish You A Merry Christmas</t>
  </si>
  <si>
    <t xml:space="preserve">Spectrobes: Origins</t>
  </si>
  <si>
    <t xml:space="preserve">Great Phoenix Wright: Ace Attorney - Naruhodou Ryuunosuke no Bouken</t>
  </si>
  <si>
    <t xml:space="preserve">J-League Excite Stage '96</t>
  </si>
  <si>
    <t xml:space="preserve">Just Dance: Greatest Hits</t>
  </si>
  <si>
    <t xml:space="preserve">New Love Plus</t>
  </si>
  <si>
    <t xml:space="preserve">DanceMasters</t>
  </si>
  <si>
    <t xml:space="preserve">Breath of Fire: Dragon Quarter</t>
  </si>
  <si>
    <t xml:space="preserve">Jikkyou J-League Perfect Striker</t>
  </si>
  <si>
    <t xml:space="preserve">Super Robot Taisen: Scramble Commander</t>
  </si>
  <si>
    <t xml:space="preserve">Shiren the Wanderer</t>
  </si>
  <si>
    <t xml:space="preserve">Re-Volt</t>
  </si>
  <si>
    <t xml:space="preserve">Kan Colle Kai</t>
  </si>
  <si>
    <t xml:space="preserve">Kadokawa Games</t>
  </si>
  <si>
    <t xml:space="preserve">Descent</t>
  </si>
  <si>
    <t xml:space="preserve">Spore Hero Arena</t>
  </si>
  <si>
    <t xml:space="preserve">Disney's Magical Mirror Starring Mickey Mouse</t>
  </si>
  <si>
    <t xml:space="preserve">Are You Smarter Than a 5th Grader? Back to School</t>
  </si>
  <si>
    <t xml:space="preserve">Conflict: Denied Ops</t>
  </si>
  <si>
    <t xml:space="preserve">The Rise of the Argonauts</t>
  </si>
  <si>
    <t xml:space="preserve">Barbie Fashion Show: An Eye for Style</t>
  </si>
  <si>
    <t xml:space="preserve">IHRA Professional Drag Racing 2005</t>
  </si>
  <si>
    <t xml:space="preserve">Mace Griffin: Bounty Hunter</t>
  </si>
  <si>
    <t xml:space="preserve">101-in-1 Explosive Megamix</t>
  </si>
  <si>
    <t xml:space="preserve">Trivial Pursuit unhinged</t>
  </si>
  <si>
    <t xml:space="preserve">Tales of the World: Narikiri Dungeon 2</t>
  </si>
  <si>
    <t xml:space="preserve">Fighter Within</t>
  </si>
  <si>
    <t xml:space="preserve">Aliens versus Predator: Extinction</t>
  </si>
  <si>
    <t xml:space="preserve">Silent Scope 2: Dark Silhouette</t>
  </si>
  <si>
    <t xml:space="preserve">The Spiderwick Chronicles</t>
  </si>
  <si>
    <t xml:space="preserve">Jikkyou Powerful Pro Yakyuu '96 Kaimakuban</t>
  </si>
  <si>
    <t xml:space="preserve">Tokimeki Memorial Girl's Side 3rd Story</t>
  </si>
  <si>
    <t xml:space="preserve">NHL Hitz Pro</t>
  </si>
  <si>
    <t xml:space="preserve">Allied General</t>
  </si>
  <si>
    <t xml:space="preserve">SSI</t>
  </si>
  <si>
    <t xml:space="preserve">Marvel Super Hero Squad: Comic Combat</t>
  </si>
  <si>
    <t xml:space="preserve">Kamen Rider: Battride War</t>
  </si>
  <si>
    <t xml:space="preserve">Fire ProWrestling G</t>
  </si>
  <si>
    <t xml:space="preserve">Space Invaders Extreme 2</t>
  </si>
  <si>
    <t xml:space="preserve">Quantum Theory</t>
  </si>
  <si>
    <t xml:space="preserve">GunGriffon</t>
  </si>
  <si>
    <t xml:space="preserve">SingStar Pop Vol.2</t>
  </si>
  <si>
    <t xml:space="preserve">SNK Arcade Classics Vol. 1</t>
  </si>
  <si>
    <t xml:space="preserve">Darkstalkers 3</t>
  </si>
  <si>
    <t xml:space="preserve">International Cricket 2010</t>
  </si>
  <si>
    <t xml:space="preserve">Frequency</t>
  </si>
  <si>
    <t xml:space="preserve">Inazuma Eleven Strikers 2012 Xtreme</t>
  </si>
  <si>
    <t xml:space="preserve">Dynasty Warriors 8: Empires</t>
  </si>
  <si>
    <t xml:space="preserve">SpongeBob SquigglePants 3D</t>
  </si>
  <si>
    <t xml:space="preserve">Jampack: Summer 2003 (RP-T)</t>
  </si>
  <si>
    <t xml:space="preserve">Frogger's Adventures 2: The Lost Wand</t>
  </si>
  <si>
    <t xml:space="preserve">Sudeki</t>
  </si>
  <si>
    <t xml:space="preserve">Arc Rise Fantasia</t>
  </si>
  <si>
    <t xml:space="preserve">Boku no Natsuyasumi 4: Seitouchi Shounen Tanteidan, Boku to Himitsu no Chizu</t>
  </si>
  <si>
    <t xml:space="preserve">Quake</t>
  </si>
  <si>
    <t xml:space="preserve">SpongeBob's Surf &amp; Skate Roadtrip</t>
  </si>
  <si>
    <t xml:space="preserve">Hexen</t>
  </si>
  <si>
    <t xml:space="preserve">Mace: The Dark Age</t>
  </si>
  <si>
    <t xml:space="preserve">Puyo Puyo Sun 64</t>
  </si>
  <si>
    <t xml:space="preserve">AeroFighters Assault</t>
  </si>
  <si>
    <t xml:space="preserve">Chou-Kuukan Night Pro Yakyuu King (weekly JP sales)</t>
  </si>
  <si>
    <t xml:space="preserve">Tottadoo! Yoiko no Mujintou Seikatsu</t>
  </si>
  <si>
    <t xml:space="preserve">God Eater Resurrection</t>
  </si>
  <si>
    <t xml:space="preserve">Kenka Banchou 4: Ichinen Sensou</t>
  </si>
  <si>
    <t xml:space="preserve">Warhammer: Shadow of the Horned Rat</t>
  </si>
  <si>
    <t xml:space="preserve">Pet Zombies</t>
  </si>
  <si>
    <t xml:space="preserve">Naruto: Ninja Destiny</t>
  </si>
  <si>
    <t xml:space="preserve">FaceBreaker</t>
  </si>
  <si>
    <t xml:space="preserve">ESPN International Track &amp; Field</t>
  </si>
  <si>
    <t xml:space="preserve">Lunar Legend</t>
  </si>
  <si>
    <t xml:space="preserve">Conflict: Global Terror</t>
  </si>
  <si>
    <t xml:space="preserve">Mystery Tales of Time Travel</t>
  </si>
  <si>
    <t xml:space="preserve">Foreign Media Games</t>
  </si>
  <si>
    <t xml:space="preserve">Hisshou Pachinko*Pachi-Slot Kouryaku Series Vol. 5: CR Shinseiki Evangelion * Pachi-Slot Shinseiki Evangelion</t>
  </si>
  <si>
    <t xml:space="preserve">NASCAR Unleashed</t>
  </si>
  <si>
    <t xml:space="preserve">Death Jr.</t>
  </si>
  <si>
    <t xml:space="preserve">Arcade Shooting Gallery</t>
  </si>
  <si>
    <t xml:space="preserve">Phantasy Star Universe</t>
  </si>
  <si>
    <t xml:space="preserve">Gungrave</t>
  </si>
  <si>
    <t xml:space="preserve">Schlag den Raab</t>
  </si>
  <si>
    <t xml:space="preserve">Transworld Surf</t>
  </si>
  <si>
    <t xml:space="preserve">Tenchu: Fatal Shadows</t>
  </si>
  <si>
    <t xml:space="preserve">Namco Museum Megamix</t>
  </si>
  <si>
    <t xml:space="preserve">Chaotic: Shadow Warriors</t>
  </si>
  <si>
    <t xml:space="preserve">International Soccer</t>
  </si>
  <si>
    <t xml:space="preserve">Princess Maker: Yumemiru Yosei</t>
  </si>
  <si>
    <t xml:space="preserve">3rd Super Robot Wars Z: Tengoku-Hen</t>
  </si>
  <si>
    <t xml:space="preserve">Armored Core: For Answer</t>
  </si>
  <si>
    <t xml:space="preserve">Big Air</t>
  </si>
  <si>
    <t xml:space="preserve">Shining Force II</t>
  </si>
  <si>
    <t xml:space="preserve">Taiko no Tatsujin: Wii U Version!</t>
  </si>
  <si>
    <t xml:space="preserve">Gallop Racer</t>
  </si>
  <si>
    <t xml:space="preserve">Sudoku Gridmaster (JP sales)</t>
  </si>
  <si>
    <t xml:space="preserve">College Slam</t>
  </si>
  <si>
    <t xml:space="preserve">Nobunaga no Yabou: Souzou</t>
  </si>
  <si>
    <t xml:space="preserve">The Legend of Heroes: Trails of Cold Steel II</t>
  </si>
  <si>
    <t xml:space="preserve">Pro Yaky? Spirits 4</t>
  </si>
  <si>
    <t xml:space="preserve">Tamagotchi Party On!</t>
  </si>
  <si>
    <t xml:space="preserve">Daigasso! Band Brothers</t>
  </si>
  <si>
    <t xml:space="preserve">Rise of the Kasai</t>
  </si>
  <si>
    <t xml:space="preserve">Thoroughbred Breeder</t>
  </si>
  <si>
    <t xml:space="preserve">Momotarou Dentetsu World</t>
  </si>
  <si>
    <t xml:space="preserve">Singstar: Ultimate Party</t>
  </si>
  <si>
    <t xml:space="preserve">Beyblade: Metal Fusion - Battle Fortress</t>
  </si>
  <si>
    <t xml:space="preserve">Risen</t>
  </si>
  <si>
    <t xml:space="preserve">Nostalgia</t>
  </si>
  <si>
    <t xml:space="preserve">Chibi-Robo! Park Patrol</t>
  </si>
  <si>
    <t xml:space="preserve">Jurassic: The Hunted</t>
  </si>
  <si>
    <t xml:space="preserve">Farmtopia</t>
  </si>
  <si>
    <t xml:space="preserve">Ni Hao, Kai-lan: Super Game Day</t>
  </si>
  <si>
    <t xml:space="preserve">One Piece: Unlimited Adventure</t>
  </si>
  <si>
    <t xml:space="preserve">Shaun White Skateboarding</t>
  </si>
  <si>
    <t xml:space="preserve">Crash &amp; Spyro Superpack</t>
  </si>
  <si>
    <t xml:space="preserve">Reel Fishing Paradise 3D</t>
  </si>
  <si>
    <t xml:space="preserve">Kuma-Tomo</t>
  </si>
  <si>
    <t xml:space="preserve">ThunderStrike 2</t>
  </si>
  <si>
    <t xml:space="preserve">Core Design Ltd.</t>
  </si>
  <si>
    <t xml:space="preserve">Magical ZhuZhu Princess: Carriages &amp; Castles</t>
  </si>
  <si>
    <t xml:space="preserve">Super Real Mahjong P V</t>
  </si>
  <si>
    <t xml:space="preserve">Thomas the Tank Engine &amp; Friends</t>
  </si>
  <si>
    <t xml:space="preserve">Penguin no Mondai X: Tenkuu no 7 Senshi</t>
  </si>
  <si>
    <t xml:space="preserve">The Scorpion King: Sword of Osiris</t>
  </si>
  <si>
    <t xml:space="preserve">Jeep Thrills</t>
  </si>
  <si>
    <t xml:space="preserve">Bubsy 3D</t>
  </si>
  <si>
    <t xml:space="preserve">NCAA Final Four 2001</t>
  </si>
  <si>
    <t xml:space="preserve">Robin Hood: Defender of the Crown</t>
  </si>
  <si>
    <t xml:space="preserve">Face Training</t>
  </si>
  <si>
    <t xml:space="preserve">SD Gundam GX</t>
  </si>
  <si>
    <t xml:space="preserve">R-Type Final</t>
  </si>
  <si>
    <t xml:space="preserve">Jackie Chan Adventures: Legend of the Dark Hand</t>
  </si>
  <si>
    <t xml:space="preserve">Mathews Bowhunting</t>
  </si>
  <si>
    <t xml:space="preserve">Phantasy Star Nova</t>
  </si>
  <si>
    <t xml:space="preserve">Sega GT 2002</t>
  </si>
  <si>
    <t xml:space="preserve">Air Conflicts: Secret Wars</t>
  </si>
  <si>
    <t xml:space="preserve">bitComposer Games</t>
  </si>
  <si>
    <t xml:space="preserve">Ty the Tasmanian Tiger 3: Night of the Quinkan</t>
  </si>
  <si>
    <t xml:space="preserve">Family Feud: 2012 Edition</t>
  </si>
  <si>
    <t xml:space="preserve">Samurai Warriors 2: Empires</t>
  </si>
  <si>
    <t xml:space="preserve">J-League Pro Soccer Club o Tsukurou! 5</t>
  </si>
  <si>
    <t xml:space="preserve">Dance Central: Spotlight</t>
  </si>
  <si>
    <t xml:space="preserve">Little Battlers eXperience W</t>
  </si>
  <si>
    <t xml:space="preserve">Warriors: Legends of Troy</t>
  </si>
  <si>
    <t xml:space="preserve">La Pucelle: Tactics</t>
  </si>
  <si>
    <t xml:space="preserve">Arcania: Gothic 4</t>
  </si>
  <si>
    <t xml:space="preserve">NBA Ballers: Chosen One</t>
  </si>
  <si>
    <t xml:space="preserve">Disney's Meet the Robinsons</t>
  </si>
  <si>
    <t xml:space="preserve">Sword Art Online: Hollow Realization</t>
  </si>
  <si>
    <t xml:space="preserve">Star Wars: The Clone Wars &amp; Tetris Worlds</t>
  </si>
  <si>
    <t xml:space="preserve">The Bee Game</t>
  </si>
  <si>
    <t xml:space="preserve">Rango: The Video Game</t>
  </si>
  <si>
    <t xml:space="preserve">EverQuest Online Adventures: Frontiers</t>
  </si>
  <si>
    <t xml:space="preserve">Godzilla (2015)</t>
  </si>
  <si>
    <t xml:space="preserve">Fairy Fencer F</t>
  </si>
  <si>
    <t xml:space="preserve">Treasures of the Deep</t>
  </si>
  <si>
    <t xml:space="preserve">Phantasy Star Online Ver. 2</t>
  </si>
  <si>
    <t xml:space="preserve">Hot Wheels: Battle Force 5</t>
  </si>
  <si>
    <t xml:space="preserve">Go Play: Lumberjacks</t>
  </si>
  <si>
    <t xml:space="preserve">Fight Club</t>
  </si>
  <si>
    <t xml:space="preserve">Samurai Warriors: State of War</t>
  </si>
  <si>
    <t xml:space="preserve">Dragon Blade: Wrath of Fire</t>
  </si>
  <si>
    <t xml:space="preserve">Guilty Gear Xrd: Sign</t>
  </si>
  <si>
    <t xml:space="preserve">Dance Dance Revolution: Disney Grooves</t>
  </si>
  <si>
    <t xml:space="preserve">Camping Mama: Outdoor Adventures</t>
  </si>
  <si>
    <t xml:space="preserve">Harvest Moon: A Wonderful Life Special Edition</t>
  </si>
  <si>
    <t xml:space="preserve">Sports Illustrated for Kids: Football</t>
  </si>
  <si>
    <t xml:space="preserve">The Munchables</t>
  </si>
  <si>
    <t xml:space="preserve">.hack//Quarantine Part 4: The Final Chapter</t>
  </si>
  <si>
    <t xml:space="preserve">The Smurfs 2</t>
  </si>
  <si>
    <t xml:space="preserve">Close Combat: First to Fight</t>
  </si>
  <si>
    <t xml:space="preserve">Indiana Jones and the Emperor's Tomb</t>
  </si>
  <si>
    <t xml:space="preserve">Buffy the Vampire Slayer: Chaos Bleeds</t>
  </si>
  <si>
    <t xml:space="preserve">Remington Super Slam Hunting: North America</t>
  </si>
  <si>
    <t xml:space="preserve">Reel Fishing II</t>
  </si>
  <si>
    <t xml:space="preserve">Battle of Giants: Dinosaurs Strike</t>
  </si>
  <si>
    <t xml:space="preserve">Imagine: Babyz Fashion</t>
  </si>
  <si>
    <t xml:space="preserve">Active Health with Carol Vorderman</t>
  </si>
  <si>
    <t xml:space="preserve">Driving Emotion Type-S</t>
  </si>
  <si>
    <t xml:space="preserve">Heavy Fire: Afghanistan</t>
  </si>
  <si>
    <t xml:space="preserve">Siren</t>
  </si>
  <si>
    <t xml:space="preserve">Just Dance 2017</t>
  </si>
  <si>
    <t xml:space="preserve">Super Robot Taisen J</t>
  </si>
  <si>
    <t xml:space="preserve">Shape Up</t>
  </si>
  <si>
    <t xml:space="preserve">Nep League DS</t>
  </si>
  <si>
    <t xml:space="preserve">Happy Cooking</t>
  </si>
  <si>
    <t xml:space="preserve">Ar tonelico 2: Melody of Metafalica</t>
  </si>
  <si>
    <t xml:space="preserve">Jewel Master: Cradle of Athena</t>
  </si>
  <si>
    <t xml:space="preserve">Saw II: Flesh &amp; Blood</t>
  </si>
  <si>
    <t xml:space="preserve">Hidden Mysteries: Vampire Secrets</t>
  </si>
  <si>
    <t xml:space="preserve">Astragon</t>
  </si>
  <si>
    <t xml:space="preserve">Casper: Friends Around the World</t>
  </si>
  <si>
    <t xml:space="preserve">Jurassic Park III: Island Attack</t>
  </si>
  <si>
    <t xml:space="preserve">Jikkyou Powerful Pro Baseball 2016</t>
  </si>
  <si>
    <t xml:space="preserve">Star Trek: Legacy</t>
  </si>
  <si>
    <t xml:space="preserve">GameBoy Wars</t>
  </si>
  <si>
    <t xml:space="preserve">Amplitude</t>
  </si>
  <si>
    <t xml:space="preserve">Disgaea DS</t>
  </si>
  <si>
    <t xml:space="preserve">AirForce Delta Storm</t>
  </si>
  <si>
    <t xml:space="preserve">Fear Effect 2: Retro Helix</t>
  </si>
  <si>
    <t xml:space="preserve">Atelier Shallie: Alchemists of the Dusk Sea</t>
  </si>
  <si>
    <t xml:space="preserve">Mahjong: Journey Quest for Tikal</t>
  </si>
  <si>
    <t xml:space="preserve">Chocobo no Fushigi Dungeon for WonderSwan</t>
  </si>
  <si>
    <t xml:space="preserve">International Superstar Soccer 2000 (JP weekly sales)</t>
  </si>
  <si>
    <t xml:space="preserve">Ringling Bros. and Barnum &amp; Bailey Circus</t>
  </si>
  <si>
    <t xml:space="preserve">Klonoa: Door to Phantomile</t>
  </si>
  <si>
    <t xml:space="preserve">Vietcong: Purple Haze</t>
  </si>
  <si>
    <t xml:space="preserve">Atari Anniversary Advance</t>
  </si>
  <si>
    <t xml:space="preserve">Summer Athletics: The Ultimate Challenge</t>
  </si>
  <si>
    <t xml:space="preserve">Hatsune Miku and Future Stars: Project Mirai</t>
  </si>
  <si>
    <t xml:space="preserve">Syndicate</t>
  </si>
  <si>
    <t xml:space="preserve">Zumba Fitness Rush</t>
  </si>
  <si>
    <t xml:space="preserve">Call of Juarez</t>
  </si>
  <si>
    <t xml:space="preserve">TalkMan (Japan)</t>
  </si>
  <si>
    <t xml:space="preserve">Bloody Roar: Primal Fury</t>
  </si>
  <si>
    <t xml:space="preserve">Mega Man Soccer</t>
  </si>
  <si>
    <t xml:space="preserve">Mushroom Men: The Spore Wars</t>
  </si>
  <si>
    <t xml:space="preserve">Saint Seiya: Soldiers' Soul</t>
  </si>
  <si>
    <t xml:space="preserve">Rabbids Party Collection</t>
  </si>
  <si>
    <t xml:space="preserve">Corpse Party: Blood Drive</t>
  </si>
  <si>
    <t xml:space="preserve">My Fitness Coach 2: Exercise and Nutrition</t>
  </si>
  <si>
    <t xml:space="preserve">Pokémon I Choose You / Squirtle Squad Game Boy Advance Video</t>
  </si>
  <si>
    <t xml:space="preserve">Vampire Savior: The Lord of Vampire</t>
  </si>
  <si>
    <t xml:space="preserve">Backbreaker</t>
  </si>
  <si>
    <t xml:space="preserve">MotoGP 14</t>
  </si>
  <si>
    <t xml:space="preserve">Super Robot Taisen UX</t>
  </si>
  <si>
    <t xml:space="preserve">Skylanders Imaginators</t>
  </si>
  <si>
    <t xml:space="preserve">Test Drive Off-Road Wide Open</t>
  </si>
  <si>
    <t xml:space="preserve">Doctor Who: Return to Earth</t>
  </si>
  <si>
    <t xml:space="preserve">Asylum Entertainment</t>
  </si>
  <si>
    <t xml:space="preserve">Battle Commander: Hachibushu Shura no Heihou</t>
  </si>
  <si>
    <t xml:space="preserve">Jampack Vol. 1</t>
  </si>
  <si>
    <t xml:space="preserve">Valhalla Knights 3</t>
  </si>
  <si>
    <t xml:space="preserve">Mega Man X: Command Mission</t>
  </si>
  <si>
    <t xml:space="preserve">Tokyo Xtreme Racer DRIFT</t>
  </si>
  <si>
    <t xml:space="preserve">Moon</t>
  </si>
  <si>
    <t xml:space="preserve">Senran Kagura: Estival Versus</t>
  </si>
  <si>
    <t xml:space="preserve">Might &amp; Magic: Clash of Heroes</t>
  </si>
  <si>
    <t xml:space="preserve">GRID Autosport</t>
  </si>
  <si>
    <t xml:space="preserve">Gokujou Parodius</t>
  </si>
  <si>
    <t xml:space="preserve">Half-Minute Hero</t>
  </si>
  <si>
    <t xml:space="preserve">A.C.E.: Another Century's Episode 2</t>
  </si>
  <si>
    <t xml:space="preserve">Company of Heroes: Anthology</t>
  </si>
  <si>
    <t xml:space="preserve">Daigasso! Band Brothers P</t>
  </si>
  <si>
    <t xml:space="preserve">Soccer Tsuku Tokudai Gou: J-League Pro Soccer Club o Tsukurou</t>
  </si>
  <si>
    <t xml:space="preserve">The Adventures of Cookie &amp; Cream</t>
  </si>
  <si>
    <t xml:space="preserve">World of Outlaws: Sprint Cars</t>
  </si>
  <si>
    <t xml:space="preserve">Sing4: The Hits Edition</t>
  </si>
  <si>
    <t xml:space="preserve">SoulCalibur Legends</t>
  </si>
  <si>
    <t xml:space="preserve">Rio</t>
  </si>
  <si>
    <t xml:space="preserve">F1 Challenge</t>
  </si>
  <si>
    <t xml:space="preserve">Squeeballs Party</t>
  </si>
  <si>
    <t xml:space="preserve">Performance Designed Products</t>
  </si>
  <si>
    <t xml:space="preserve">Metal Gear Ac!d 2</t>
  </si>
  <si>
    <t xml:space="preserve">Shadow Madness</t>
  </si>
  <si>
    <t xml:space="preserve">The Game of Life / Yahtzee / Payday</t>
  </si>
  <si>
    <t xml:space="preserve">American Chopper 2: Full Throttle</t>
  </si>
  <si>
    <t xml:space="preserve">Commandos 2: Men of Courage</t>
  </si>
  <si>
    <t xml:space="preserve">Atari Anniversary Edition Redux</t>
  </si>
  <si>
    <t xml:space="preserve">Lips: Party Classics</t>
  </si>
  <si>
    <t xml:space="preserve">Fireblade</t>
  </si>
  <si>
    <t xml:space="preserve">Brunswick Circuit Pro Bowling</t>
  </si>
  <si>
    <t xml:space="preserve">Trinity Universe</t>
  </si>
  <si>
    <t xml:space="preserve">Pirates: Hunt For Blackbeard's Booty</t>
  </si>
  <si>
    <t xml:space="preserve">Ball Breakers</t>
  </si>
  <si>
    <t xml:space="preserve">Mobile Suit Gundam Seed Destiny: Generation of C.E.</t>
  </si>
  <si>
    <t xml:space="preserve">Splatterhouse</t>
  </si>
  <si>
    <t xml:space="preserve">EyeToy: Groove</t>
  </si>
  <si>
    <t xml:space="preserve">Chuck E. Cheese's Party Games</t>
  </si>
  <si>
    <t xml:space="preserve">UFO Interactive</t>
  </si>
  <si>
    <t xml:space="preserve">Twisted Metal: Small Brawl</t>
  </si>
  <si>
    <t xml:space="preserve">Otomedius Excellent</t>
  </si>
  <si>
    <t xml:space="preserve">Armored Core: Last Raven</t>
  </si>
  <si>
    <t xml:space="preserve">Hello Kitty: Birthday Adventures</t>
  </si>
  <si>
    <t xml:space="preserve">All Grown Up! Express Yourself</t>
  </si>
  <si>
    <t xml:space="preserve">Escape The Museum</t>
  </si>
  <si>
    <t xml:space="preserve">K-1 World Grand Prix</t>
  </si>
  <si>
    <t xml:space="preserve">Kidou Senshi Gundam: Senjou no Kizuna Portable</t>
  </si>
  <si>
    <t xml:space="preserve">Super Robot Taisen A Portable</t>
  </si>
  <si>
    <t xml:space="preserve">Naruto Shippuden: Dragon Blade Chronicles</t>
  </si>
  <si>
    <t xml:space="preserve">Virtua Tennis</t>
  </si>
  <si>
    <t xml:space="preserve">Cabela's Big Game Hunter: Hunting Party</t>
  </si>
  <si>
    <t xml:space="preserve">Tales of the Tempest</t>
  </si>
  <si>
    <t xml:space="preserve">SimCity Creator (JP sales)</t>
  </si>
  <si>
    <t xml:space="preserve">Biohazard: Revival Selection</t>
  </si>
  <si>
    <t xml:space="preserve">UFC: Sudden Impact</t>
  </si>
  <si>
    <t xml:space="preserve">NBA Hoopz</t>
  </si>
  <si>
    <t xml:space="preserve">Nancy Drew: The Hidden Staircase</t>
  </si>
  <si>
    <t xml:space="preserve">Speedball 2100</t>
  </si>
  <si>
    <t xml:space="preserve">Full Auto 2: Battlelines</t>
  </si>
  <si>
    <t xml:space="preserve">LEGO Island 2: The Brickster's Revenge</t>
  </si>
  <si>
    <t xml:space="preserve">Backyard Basketball</t>
  </si>
  <si>
    <t xml:space="preserve">Summon Night 4</t>
  </si>
  <si>
    <t xml:space="preserve">Pro Yaky? Spirits 5</t>
  </si>
  <si>
    <t xml:space="preserve">Back to the Future: The Game</t>
  </si>
  <si>
    <t xml:space="preserve">Monster 4x4: Stunt Racer</t>
  </si>
  <si>
    <t xml:space="preserve">Velvet Assassin</t>
  </si>
  <si>
    <t xml:space="preserve">MindJack</t>
  </si>
  <si>
    <t xml:space="preserve">NBA Starting Five</t>
  </si>
  <si>
    <t xml:space="preserve">NBA Live 16</t>
  </si>
  <si>
    <t xml:space="preserve">Dead or Alive Paradise</t>
  </si>
  <si>
    <t xml:space="preserve">The Suffering: Ties That Bind</t>
  </si>
  <si>
    <t xml:space="preserve">EyeToy: Kinetic</t>
  </si>
  <si>
    <t xml:space="preserve">Transformers: Prime</t>
  </si>
  <si>
    <t xml:space="preserve">Fancy Nancy: Tea Party Time!</t>
  </si>
  <si>
    <t xml:space="preserve">Project Spark</t>
  </si>
  <si>
    <t xml:space="preserve">The Wild Thornberrys: Animal Adventures</t>
  </si>
  <si>
    <t xml:space="preserve">Cabela's Adventure Camp</t>
  </si>
  <si>
    <t xml:space="preserve">SEGA Bass Fishing Duel</t>
  </si>
  <si>
    <t xml:space="preserve">Sports Illustrated for Kids: Baseball</t>
  </si>
  <si>
    <t xml:space="preserve">Mark Davis Pro Bass Challenge</t>
  </si>
  <si>
    <t xml:space="preserve">Warriors of Might and Magic</t>
  </si>
  <si>
    <t xml:space="preserve">Rapala Fishing Frenzy 2009</t>
  </si>
  <si>
    <t xml:space="preserve">Petz: Horseshoe Ranch</t>
  </si>
  <si>
    <t xml:space="preserve">Open Season</t>
  </si>
  <si>
    <t xml:space="preserve">EyePet &amp; Friends</t>
  </si>
  <si>
    <t xml:space="preserve">Street Fighter: The Movie</t>
  </si>
  <si>
    <t xml:space="preserve">Global Defence Force</t>
  </si>
  <si>
    <t xml:space="preserve">Essential Games</t>
  </si>
  <si>
    <t xml:space="preserve">WordJong Party</t>
  </si>
  <si>
    <t xml:space="preserve">SaGa 2: Hihou Densetsu - Goddess of Destiny</t>
  </si>
  <si>
    <t xml:space="preserve">Smash Court Tennis Pro Tournament</t>
  </si>
  <si>
    <t xml:space="preserve">Super Robot Taisen L</t>
  </si>
  <si>
    <t xml:space="preserve">Race Pro</t>
  </si>
  <si>
    <t xml:space="preserve">The Grim Adventures of Billy &amp; Mandy</t>
  </si>
  <si>
    <t xml:space="preserve">NBA Inside Drive 2004</t>
  </si>
  <si>
    <t xml:space="preserve">The King of Fighters '97</t>
  </si>
  <si>
    <t xml:space="preserve">Time Commando</t>
  </si>
  <si>
    <t xml:space="preserve">Adeline Software</t>
  </si>
  <si>
    <t xml:space="preserve">Professional Fisherman's Tour: Northern Hemisphere</t>
  </si>
  <si>
    <t xml:space="preserve">Kekkaishi: Karasumori Ayakashi Kidan</t>
  </si>
  <si>
    <t xml:space="preserve">Gretzky NHL 2005</t>
  </si>
  <si>
    <t xml:space="preserve">MotoGP 15</t>
  </si>
  <si>
    <t xml:space="preserve">Backyard Sports Football: Rookie Rush</t>
  </si>
  <si>
    <t xml:space="preserve">The Idolm@ster: Shiny Festa - Honey Sound / Funky Note / Groovy Tune</t>
  </si>
  <si>
    <t xml:space="preserve">Trauma Team</t>
  </si>
  <si>
    <t xml:space="preserve">The Secret World</t>
  </si>
  <si>
    <t xml:space="preserve">Funcom</t>
  </si>
  <si>
    <t xml:space="preserve">ESPN Final Round Golf 2002</t>
  </si>
  <si>
    <t xml:space="preserve">MDK2 Armageddon</t>
  </si>
  <si>
    <t xml:space="preserve">Exhibition Volume 02</t>
  </si>
  <si>
    <t xml:space="preserve">NHL 2K9</t>
  </si>
  <si>
    <t xml:space="preserve">I Spy: Castle</t>
  </si>
  <si>
    <t xml:space="preserve">Disney's Atlantis: The Lost Empire</t>
  </si>
  <si>
    <t xml:space="preserve">Power Pro Kun Pocket</t>
  </si>
  <si>
    <t xml:space="preserve">Tamagotchi no Narikiri Challenge</t>
  </si>
  <si>
    <t xml:space="preserve">Jewel Match</t>
  </si>
  <si>
    <t xml:space="preserve">PlayV</t>
  </si>
  <si>
    <t xml:space="preserve">Space Battleship Yamato: Harukanaru Hoshi Iscandar</t>
  </si>
  <si>
    <t xml:space="preserve">Lost in Blue 3</t>
  </si>
  <si>
    <t xml:space="preserve">Sound Novel Evolution 1: Otogirisou Sosei-Hen</t>
  </si>
  <si>
    <t xml:space="preserve">Stormrise</t>
  </si>
  <si>
    <t xml:space="preserve">Horrid Henry: Missions of Mischief</t>
  </si>
  <si>
    <t xml:space="preserve">MX World Tour Featuring Jamie Little</t>
  </si>
  <si>
    <t xml:space="preserve">Goblin Commander: Unleash the Horde</t>
  </si>
  <si>
    <t xml:space="preserve">uDraw Studio: Instant Artist</t>
  </si>
  <si>
    <t xml:space="preserve">Hello Kitty: Happy Party Pals</t>
  </si>
  <si>
    <t xml:space="preserve">World Destruction League: Thunder Tanks</t>
  </si>
  <si>
    <t xml:space="preserve">Backyard Baseball '10</t>
  </si>
  <si>
    <t xml:space="preserve">Resident Evil Director's Cut: Dual Shock Edition</t>
  </si>
  <si>
    <t xml:space="preserve">Broken Sword: Shadows of the Templars - The Director's Cut</t>
  </si>
  <si>
    <t xml:space="preserve">PlayStation Move Heroes</t>
  </si>
  <si>
    <t xml:space="preserve">RoadKill</t>
  </si>
  <si>
    <t xml:space="preserve">Hanjuku Eiyuu Tai 3D</t>
  </si>
  <si>
    <t xml:space="preserve">.hack//G.U. Vol.3//Redemption</t>
  </si>
  <si>
    <t xml:space="preserve">Super Robot Taisen Compact 2 Dai-1-Bu</t>
  </si>
  <si>
    <t xml:space="preserve">Tak: The Great Juju Challenge</t>
  </si>
  <si>
    <t xml:space="preserve">Yu-Gi-Oh! Zexal World Duel Carnival</t>
  </si>
  <si>
    <t xml:space="preserve">Macross Ultimate Frontier</t>
  </si>
  <si>
    <t xml:space="preserve">Top Spin 2</t>
  </si>
  <si>
    <t xml:space="preserve">Hunter: The Reckoning Redeemer</t>
  </si>
  <si>
    <t xml:space="preserve">Age of Empires III: Complete Collection</t>
  </si>
  <si>
    <t xml:space="preserve">Tokyo Xtreme Racer</t>
  </si>
  <si>
    <t xml:space="preserve">Fighter Maker</t>
  </si>
  <si>
    <t xml:space="preserve">Thief: Deadly Shadows</t>
  </si>
  <si>
    <t xml:space="preserve">Monkey Island: Special Edition Collection</t>
  </si>
  <si>
    <t xml:space="preserve">MotoGP 10/11</t>
  </si>
  <si>
    <t xml:space="preserve">NBA 09: The Inside</t>
  </si>
  <si>
    <t xml:space="preserve">Mercury Meltdown Revolution</t>
  </si>
  <si>
    <t xml:space="preserve">Dragon Ball GT: Game Boy Advance Video Volume 1</t>
  </si>
  <si>
    <t xml:space="preserve">Country Dance: All Stars</t>
  </si>
  <si>
    <t xml:space="preserve">Let's TAP</t>
  </si>
  <si>
    <t xml:space="preserve">James Cameron's Dark Angel</t>
  </si>
  <si>
    <t xml:space="preserve">Mahjong Fight Club</t>
  </si>
  <si>
    <t xml:space="preserve">Turok 3: Shadow of Oblivion</t>
  </si>
  <si>
    <t xml:space="preserve">Bomberman 64: The Second Attack!</t>
  </si>
  <si>
    <t xml:space="preserve">World Driver Championship</t>
  </si>
  <si>
    <t xml:space="preserve">Project X Zone 2: Brave New World</t>
  </si>
  <si>
    <t xml:space="preserve">Codename: Kids Next Door: Game Boy Advance Video Volume 1</t>
  </si>
  <si>
    <t xml:space="preserve">Pokémon Beach Blank-out Blastoise / Go West Young Meowth Game Boy Advance Video</t>
  </si>
  <si>
    <t xml:space="preserve">Gundam Assault Survive</t>
  </si>
  <si>
    <t xml:space="preserve">Luxor 3</t>
  </si>
  <si>
    <t xml:space="preserve">Fate/Stay Night [Réalta Nua]</t>
  </si>
  <si>
    <t xml:space="preserve">Disney's Home on the Range</t>
  </si>
  <si>
    <t xml:space="preserve">Conception II: Children of the Seven Stars</t>
  </si>
  <si>
    <t xml:space="preserve">Space Griffon VF-9</t>
  </si>
  <si>
    <t xml:space="preserve">Panther Software</t>
  </si>
  <si>
    <t xml:space="preserve">Professor Heinz Wolff's Gravity</t>
  </si>
  <si>
    <t xml:space="preserve">.hack//G.U. Vol.1//Rebirth</t>
  </si>
  <si>
    <t xml:space="preserve">Michael Jackson: The Experience 3D</t>
  </si>
  <si>
    <t xml:space="preserve">Gyakuten Saiban 3</t>
  </si>
  <si>
    <t xml:space="preserve">Digimon Story: Cyber Sleuth</t>
  </si>
  <si>
    <t xml:space="preserve">Gallop Racer 2001</t>
  </si>
  <si>
    <t xml:space="preserve">Hellboy: The Science of Evil</t>
  </si>
  <si>
    <t xml:space="preserve">Nightmare Creatures II</t>
  </si>
  <si>
    <t xml:space="preserve">Bratz Kidz</t>
  </si>
  <si>
    <t xml:space="preserve">N3 II: Ninety-Nine Nights</t>
  </si>
  <si>
    <t xml:space="preserve">Catwoman</t>
  </si>
  <si>
    <t xml:space="preserve">Garfield: Lasagna World Tour</t>
  </si>
  <si>
    <t xml:space="preserve">Blast! Entertainment Ltd</t>
  </si>
  <si>
    <t xml:space="preserve">Teenage Mutant Ninja Turtles: Game Boy Advance Video Volume 1</t>
  </si>
  <si>
    <t xml:space="preserve">Bomberman B-Daman</t>
  </si>
  <si>
    <t xml:space="preserve">Beat Down: Fists of Vengeance</t>
  </si>
  <si>
    <t xml:space="preserve">Terminator 3: The Redemption</t>
  </si>
  <si>
    <t xml:space="preserve">Reloaded</t>
  </si>
  <si>
    <t xml:space="preserve">Sword of the Samurai</t>
  </si>
  <si>
    <t xml:space="preserve">Bladestorm: Nightmare</t>
  </si>
  <si>
    <t xml:space="preserve">Fairytale Fights</t>
  </si>
  <si>
    <t xml:space="preserve">Playlogic Game Factory</t>
  </si>
  <si>
    <t xml:space="preserve">Naruto Shippuden: Ultimate Ninja 5</t>
  </si>
  <si>
    <t xml:space="preserve">Shrek Extra Large</t>
  </si>
  <si>
    <t xml:space="preserve">World Tour Soccer 2006</t>
  </si>
  <si>
    <t xml:space="preserve">Gunvalkyrie</t>
  </si>
  <si>
    <t xml:space="preserve">Camp Rock: The Final Jam</t>
  </si>
  <si>
    <t xml:space="preserve">Jillian Michaels Fitness Ultimatum 2011</t>
  </si>
  <si>
    <t xml:space="preserve">VR Golf '97</t>
  </si>
  <si>
    <t xml:space="preserve">Off-World Interceptor Extreme</t>
  </si>
  <si>
    <t xml:space="preserve">Sumikko Gurashi: Koko ga Ochitsukundesu</t>
  </si>
  <si>
    <t xml:space="preserve">Disney Golf</t>
  </si>
  <si>
    <t xml:space="preserve">Fuzion Frenzy 2</t>
  </si>
  <si>
    <t xml:space="preserve">Demon Gaze</t>
  </si>
  <si>
    <t xml:space="preserve">Clock Tower II: The Struggle Within</t>
  </si>
  <si>
    <t xml:space="preserve">Batman Beyond: Return of the Joker</t>
  </si>
  <si>
    <t xml:space="preserve">My French Coach</t>
  </si>
  <si>
    <t xml:space="preserve">Backyard NFL Football '10</t>
  </si>
  <si>
    <t xml:space="preserve">Mega Man Network Transmission</t>
  </si>
  <si>
    <t xml:space="preserve">Densetsu no Stafi 4</t>
  </si>
  <si>
    <t xml:space="preserve">Shin Megami Tensei: Devil Summoner 2 - Raidou Kuzunoha vs. King Abaddon (JP sales)</t>
  </si>
  <si>
    <t xml:space="preserve">Tokimeki Memorial: Private Collection</t>
  </si>
  <si>
    <t xml:space="preserve">Magical Starsign (US sales)</t>
  </si>
  <si>
    <t xml:space="preserve">RC Revenge Pro</t>
  </si>
  <si>
    <t xml:space="preserve">Buzz! Brain of the UK</t>
  </si>
  <si>
    <t xml:space="preserve">Far East of Eden II: Manji Maru</t>
  </si>
  <si>
    <t xml:space="preserve">Time and Eternity</t>
  </si>
  <si>
    <t xml:space="preserve">Lost Kingdoms</t>
  </si>
  <si>
    <t xml:space="preserve">Brunswick Cosmic Bowling</t>
  </si>
  <si>
    <t xml:space="preserve">Pursuit Force: Extreme Justice</t>
  </si>
  <si>
    <t xml:space="preserve">Matchbox Cross Town Heroes</t>
  </si>
  <si>
    <t xml:space="preserve">The Cursed Crusade</t>
  </si>
  <si>
    <t xml:space="preserve">Ridge Racer Unbounded</t>
  </si>
  <si>
    <t xml:space="preserve">Wolfenstein 3D</t>
  </si>
  <si>
    <t xml:space="preserve">Nobunaga no Yabou: Tenshoki</t>
  </si>
  <si>
    <t xml:space="preserve">I'm A Celebrity: Get Me Out of Here!</t>
  </si>
  <si>
    <t xml:space="preserve">Dementium: The Ward</t>
  </si>
  <si>
    <t xml:space="preserve">Mobile Suit Gundam: Extreme VS Force</t>
  </si>
  <si>
    <t xml:space="preserve">Learning to Spell</t>
  </si>
  <si>
    <t xml:space="preserve">Sudoku Gridmaster</t>
  </si>
  <si>
    <t xml:space="preserve">NASCAR '14</t>
  </si>
  <si>
    <t xml:space="preserve">Super Power League</t>
  </si>
  <si>
    <t xml:space="preserve">Green Lantern: Rise of the Manhunters</t>
  </si>
  <si>
    <t xml:space="preserve">Naval Assault: The Killing Tide</t>
  </si>
  <si>
    <t xml:space="preserve">NASCAR '15</t>
  </si>
  <si>
    <t xml:space="preserve">Sega Superstars</t>
  </si>
  <si>
    <t xml:space="preserve">Bomberman Land</t>
  </si>
  <si>
    <t xml:space="preserve">Ringling Bros. and Barnum &amp; Bailey: Circus Friends</t>
  </si>
  <si>
    <t xml:space="preserve">Mousetrap / Operation / Simon</t>
  </si>
  <si>
    <t xml:space="preserve">DSI Games</t>
  </si>
  <si>
    <t xml:space="preserve">Shawn Johnson Gymnastics</t>
  </si>
  <si>
    <t xml:space="preserve">Jikkyou Powerful Pro Yakyuu 2014</t>
  </si>
  <si>
    <t xml:space="preserve">TOEIC Test Training DS</t>
  </si>
  <si>
    <t xml:space="preserve">Itoi Shigesato no Bass Tsuri No. 1</t>
  </si>
  <si>
    <t xml:space="preserve">ZhuZhu Puppies</t>
  </si>
  <si>
    <t xml:space="preserve">Cubivore: Survival of the Fittest</t>
  </si>
  <si>
    <t xml:space="preserve">7th Dragon III Code: VFD</t>
  </si>
  <si>
    <t xml:space="preserve">Mr. Do!'s Castle</t>
  </si>
  <si>
    <t xml:space="preserve">Death Trap</t>
  </si>
  <si>
    <t xml:space="preserve">Avalon Interactive</t>
  </si>
  <si>
    <t xml:space="preserve">Armor Ambush</t>
  </si>
  <si>
    <t xml:space="preserve">Easy Piano</t>
  </si>
  <si>
    <t xml:space="preserve">Game Life</t>
  </si>
  <si>
    <t xml:space="preserve">Blood Bowl</t>
  </si>
  <si>
    <t xml:space="preserve">Taz Wanted</t>
  </si>
  <si>
    <t xml:space="preserve">Sid Meier's Civilization IV</t>
  </si>
  <si>
    <t xml:space="preserve">Zoo Keeper</t>
  </si>
  <si>
    <t xml:space="preserve">Phantasy Star Online 2</t>
  </si>
  <si>
    <t xml:space="preserve">Vehicular Combat League presents Motor Mayhem</t>
  </si>
  <si>
    <t xml:space="preserve">Pursuit Force</t>
  </si>
  <si>
    <t xml:space="preserve">PoPoLoCrois: Hajimari no Bouken</t>
  </si>
  <si>
    <t xml:space="preserve">Star Wars: Super Bombad Racing</t>
  </si>
  <si>
    <t xml:space="preserve">TransFormers Animated: The Game</t>
  </si>
  <si>
    <t xml:space="preserve">Hamster Heroes</t>
  </si>
  <si>
    <t xml:space="preserve">Popcorn Arcade</t>
  </si>
  <si>
    <t xml:space="preserve">Alien Resurrection</t>
  </si>
  <si>
    <t xml:space="preserve">World Tour Soccer 2005</t>
  </si>
  <si>
    <t xml:space="preserve">Disney Friends</t>
  </si>
  <si>
    <t xml:space="preserve">ESPN College Hoops</t>
  </si>
  <si>
    <t xml:space="preserve">Dengeki Bunko Fighting Climax</t>
  </si>
  <si>
    <t xml:space="preserve">F1 Championship Season 2000</t>
  </si>
  <si>
    <t xml:space="preserve">Leisure Suit Larry: Box Office Bust</t>
  </si>
  <si>
    <t xml:space="preserve">Pen 1 Grand Prix: Penguin no Mondai Special</t>
  </si>
  <si>
    <t xml:space="preserve">Zapper: One Wicked Cricket!</t>
  </si>
  <si>
    <t xml:space="preserve">Kya: Dark Lineage</t>
  </si>
  <si>
    <t xml:space="preserve">Curious George</t>
  </si>
  <si>
    <t xml:space="preserve">Stronghold 3</t>
  </si>
  <si>
    <t xml:space="preserve">Lethal Skies II</t>
  </si>
  <si>
    <t xml:space="preserve">Kamaitachi no Yoru × 3</t>
  </si>
  <si>
    <t xml:space="preserve">Guilty Gear Judgment</t>
  </si>
  <si>
    <t xml:space="preserve">Tom and Jerry: Infurnal Escape</t>
  </si>
  <si>
    <t xml:space="preserve">NCAA Football 09 All-Play</t>
  </si>
  <si>
    <t xml:space="preserve">The Legend of Heroes VII: The Trail of Zero</t>
  </si>
  <si>
    <t xml:space="preserve">Doctor Lautrec and the Forgotten Knights</t>
  </si>
  <si>
    <t xml:space="preserve">King's Field</t>
  </si>
  <si>
    <t xml:space="preserve">Let's Ride: Sunshine Stables</t>
  </si>
  <si>
    <t xml:space="preserve">World Stadium 4</t>
  </si>
  <si>
    <t xml:space="preserve">Disney's American Dragon Jake Long: Attack of the Dark Dragon</t>
  </si>
  <si>
    <t xml:space="preserve">San Goku Shi Taisen DS</t>
  </si>
  <si>
    <t xml:space="preserve">Kawa no Nushi Tsuri</t>
  </si>
  <si>
    <t xml:space="preserve">Castlevania Judgment</t>
  </si>
  <si>
    <t xml:space="preserve">Magic: The Gathering - Battlegrounds</t>
  </si>
  <si>
    <t xml:space="preserve">N2O: Nitrous Oxide</t>
  </si>
  <si>
    <t xml:space="preserve">Aliens: Infestation</t>
  </si>
  <si>
    <t xml:space="preserve">Return to PopoloCrois: A Story of Seasons Fairytale</t>
  </si>
  <si>
    <t xml:space="preserve">Otogirisou</t>
  </si>
  <si>
    <t xml:space="preserve">SD Gundam G Generation 3D</t>
  </si>
  <si>
    <t xml:space="preserve">True Swing Golf</t>
  </si>
  <si>
    <t xml:space="preserve">Hannah Montana: Rock Out the Show</t>
  </si>
  <si>
    <t xml:space="preserve">Zoo Hospital</t>
  </si>
  <si>
    <t xml:space="preserve">Family Feud Decades</t>
  </si>
  <si>
    <t xml:space="preserve">Midway Arcade Treasures 3</t>
  </si>
  <si>
    <t xml:space="preserve">Dr. Muto</t>
  </si>
  <si>
    <t xml:space="preserve">DS Rakubiki Jiten</t>
  </si>
  <si>
    <t xml:space="preserve">SeaWorld Adventure Parks: Shamu's Deep Sea Adventure</t>
  </si>
  <si>
    <t xml:space="preserve">Fatal Frame II: Crimson Butterfly</t>
  </si>
  <si>
    <t xml:space="preserve">Shadow Man: 2econd Coming</t>
  </si>
  <si>
    <t xml:space="preserve">Yu-Gi-Oh! 5D's Tag Force 6</t>
  </si>
  <si>
    <t xml:space="preserve">Wakeboarding Unleashed Featuring Shaun Murray</t>
  </si>
  <si>
    <t xml:space="preserve">Dewy's Adventure</t>
  </si>
  <si>
    <t xml:space="preserve">Jikkyou Powerful Pro Yakyuu 3 '97 Haru</t>
  </si>
  <si>
    <t xml:space="preserve">Alone in the Dark: The New Nightmare</t>
  </si>
  <si>
    <t xml:space="preserve">Flushed Away</t>
  </si>
  <si>
    <t xml:space="preserve">Summon Night EX-Thesis: Yoake no Tsubasa</t>
  </si>
  <si>
    <t xml:space="preserve">Hyperdimension Neptunia Victory</t>
  </si>
  <si>
    <t xml:space="preserve">Pro Yaky? Spirits 3</t>
  </si>
  <si>
    <t xml:space="preserve">Silent Scope 3</t>
  </si>
  <si>
    <t xml:space="preserve">Marble Saga: Kororinpa</t>
  </si>
  <si>
    <t xml:space="preserve">Namco Classic Fighter Collection</t>
  </si>
  <si>
    <t xml:space="preserve">International Superstar Soccer Deluxe</t>
  </si>
  <si>
    <t xml:space="preserve">Family Game Night 4: The Game Show</t>
  </si>
  <si>
    <t xml:space="preserve">Intellivision Lives!</t>
  </si>
  <si>
    <t xml:space="preserve">WRC 2: FIA World Rally Championship</t>
  </si>
  <si>
    <t xml:space="preserve">The King of Fighters XII</t>
  </si>
  <si>
    <t xml:space="preserve">Tak: Mojo Mistake</t>
  </si>
  <si>
    <t xml:space="preserve">Dungeon Siege: Throne of Agony</t>
  </si>
  <si>
    <t xml:space="preserve">SimEarth: The Living Planet</t>
  </si>
  <si>
    <t xml:space="preserve">Finding Nemo: Escape to the Big Blue</t>
  </si>
  <si>
    <t xml:space="preserve">Sengoku Basara: Chronicle Heroes</t>
  </si>
  <si>
    <t xml:space="preserve">Grease Dance</t>
  </si>
  <si>
    <t xml:space="preserve">Culdcept SAGA</t>
  </si>
  <si>
    <t xml:space="preserve">The Wild Thornberrys: Chimp Chase</t>
  </si>
  <si>
    <t xml:space="preserve">Power Stakes</t>
  </si>
  <si>
    <t xml:space="preserve">Aques</t>
  </si>
  <si>
    <t xml:space="preserve">World Series of Poker: Tournament of Champions 2007 Edition</t>
  </si>
  <si>
    <t xml:space="preserve">Tom and Jerry in Fists of Furry</t>
  </si>
  <si>
    <t xml:space="preserve">Destruction Derby 64</t>
  </si>
  <si>
    <t xml:space="preserve">Starcraft 64</t>
  </si>
  <si>
    <t xml:space="preserve">Buck Bumble</t>
  </si>
  <si>
    <t xml:space="preserve">California Speed</t>
  </si>
  <si>
    <t xml:space="preserve">Wonder Project J2: Koruro no Mori no Josette</t>
  </si>
  <si>
    <t xml:space="preserve">Asteroids Hyper 64</t>
  </si>
  <si>
    <t xml:space="preserve">Fighters Destiny</t>
  </si>
  <si>
    <t xml:space="preserve">Jikkyou Powerful Pro Yakyuu Basic-han 2001</t>
  </si>
  <si>
    <t xml:space="preserve">Ready 2 Rumble Revolution</t>
  </si>
  <si>
    <t xml:space="preserve">Minna no DS Seminar: Kanpeki Kanji Ryoku</t>
  </si>
  <si>
    <t xml:space="preserve">Macross Ace Frontier</t>
  </si>
  <si>
    <t xml:space="preserve">Black &amp; Bruised</t>
  </si>
  <si>
    <t xml:space="preserve">Eragon</t>
  </si>
  <si>
    <t xml:space="preserve">.hack//G.U. Vol.2//Reminisce (jp sales)</t>
  </si>
  <si>
    <t xml:space="preserve">Spyro: Shadow Legacy</t>
  </si>
  <si>
    <t xml:space="preserve">Just Dance: Disney Party</t>
  </si>
  <si>
    <t xml:space="preserve">The Sims 3: Seasons</t>
  </si>
  <si>
    <t xml:space="preserve">Our House</t>
  </si>
  <si>
    <t xml:space="preserve">Scarface: Money. Power. Respect.</t>
  </si>
  <si>
    <t xml:space="preserve">Ghost in the Shell: Stand Alone Complex</t>
  </si>
  <si>
    <t xml:space="preserve">Battle Soccer: Field no Hasha</t>
  </si>
  <si>
    <t xml:space="preserve">Yakuza Kiwami</t>
  </si>
  <si>
    <t xml:space="preserve">Take A Break's: Puzzle Master</t>
  </si>
  <si>
    <t xml:space="preserve">Ener-G: Dance Squad</t>
  </si>
  <si>
    <t xml:space="preserve">Rudolph the Red-Nosed Reindeer</t>
  </si>
  <si>
    <t xml:space="preserve">FlatOut 2</t>
  </si>
  <si>
    <t xml:space="preserve">Naruto: Ultimate Ninja Heroes 2 - The Phantom Fortress</t>
  </si>
  <si>
    <t xml:space="preserve">FIFA Soccer 96</t>
  </si>
  <si>
    <t xml:space="preserve">Heroes over Europe</t>
  </si>
  <si>
    <t xml:space="preserve">J-League Jikkyou Winning Eleven 2000</t>
  </si>
  <si>
    <t xml:space="preserve">Eve: The Lost One</t>
  </si>
  <si>
    <t xml:space="preserve">Konami Krazy Racers</t>
  </si>
  <si>
    <t xml:space="preserve">Watchmen: The End is Nigh - The Complete Experience</t>
  </si>
  <si>
    <t xml:space="preserve">Solitaire Overload Plus</t>
  </si>
  <si>
    <t xml:space="preserve">Saturday Night Slam Masters</t>
  </si>
  <si>
    <t xml:space="preserve">F-Zero: GP Legend</t>
  </si>
  <si>
    <t xml:space="preserve">Racing Lagoon</t>
  </si>
  <si>
    <t xml:space="preserve">Vegas Party</t>
  </si>
  <si>
    <t xml:space="preserve">Mr. Driller 2</t>
  </si>
  <si>
    <t xml:space="preserve">Klonoa</t>
  </si>
  <si>
    <t xml:space="preserve">Putty Squad</t>
  </si>
  <si>
    <t xml:space="preserve">System 3</t>
  </si>
  <si>
    <t xml:space="preserve">J-League Pro Soccer Club o Tsukurou! 6: Pride of J</t>
  </si>
  <si>
    <t xml:space="preserve">Burger Island</t>
  </si>
  <si>
    <t xml:space="preserve">Field Commander</t>
  </si>
  <si>
    <t xml:space="preserve">Left Brain Right Brain: Use Both Hands Train Both Sides</t>
  </si>
  <si>
    <t xml:space="preserve">Around the World in 80 Days</t>
  </si>
  <si>
    <t xml:space="preserve">BCFX: The Black College Football Xperience, The Doug Williams Edition</t>
  </si>
  <si>
    <t xml:space="preserve">Custom Robo Arena</t>
  </si>
  <si>
    <t xml:space="preserve">Ar Nosurge: Ode to an Unborn Star</t>
  </si>
  <si>
    <t xml:space="preserve">Power Rangers Double Pack</t>
  </si>
  <si>
    <t xml:space="preserve">Imagine: Ice Champions</t>
  </si>
  <si>
    <t xml:space="preserve">Pachi-Slot Kanzen Kouryaku 3: Universal Koushiki Gaido Volume 3</t>
  </si>
  <si>
    <t xml:space="preserve">Syscom</t>
  </si>
  <si>
    <t xml:space="preserve">FIFA Soccer 97</t>
  </si>
  <si>
    <t xml:space="preserve">Dragon Ball: Origins 2</t>
  </si>
  <si>
    <t xml:space="preserve">Psychic Force</t>
  </si>
  <si>
    <t xml:space="preserve">Trigger Man</t>
  </si>
  <si>
    <t xml:space="preserve">StarBlade α</t>
  </si>
  <si>
    <t xml:space="preserve">Kidou Senshi Gundam: Giren no Yabou - Axis no Kyoui</t>
  </si>
  <si>
    <t xml:space="preserve">Wildstar</t>
  </si>
  <si>
    <t xml:space="preserve">Family Party: 30 Great Games Outdoor Fun</t>
  </si>
  <si>
    <t xml:space="preserve">Spider-Man: Web of Shadows - Amazing Allies Edition</t>
  </si>
  <si>
    <t xml:space="preserve">Culdcept</t>
  </si>
  <si>
    <t xml:space="preserve">Amped 3</t>
  </si>
  <si>
    <t xml:space="preserve">Innocent Life: A Futuristic Harvest Moon</t>
  </si>
  <si>
    <t xml:space="preserve">Halo Triple Pack</t>
  </si>
  <si>
    <t xml:space="preserve">Street Racer</t>
  </si>
  <si>
    <t xml:space="preserve">Bomberman Land Touch! 2</t>
  </si>
  <si>
    <t xml:space="preserve">Harvest Moon: The Lost Valley</t>
  </si>
  <si>
    <t xml:space="preserve">Arcana Heart</t>
  </si>
  <si>
    <t xml:space="preserve">Battlestar Galactica</t>
  </si>
  <si>
    <t xml:space="preserve">Time Hollow</t>
  </si>
  <si>
    <t xml:space="preserve">Medieval Games</t>
  </si>
  <si>
    <t xml:space="preserve">Vir2L Studios</t>
  </si>
  <si>
    <t xml:space="preserve">Kingdom Hearts: Birth by Sleep - Final Mix</t>
  </si>
  <si>
    <t xml:space="preserve">Yu-Gi-Oh! 5D's: Duel Transer</t>
  </si>
  <si>
    <t xml:space="preserve">Jurassic Park: The Game</t>
  </si>
  <si>
    <t xml:space="preserve">Toriko: Gourmet Monsters!</t>
  </si>
  <si>
    <t xml:space="preserve">Akiba's Trip: Undead &amp; Undressed</t>
  </si>
  <si>
    <t xml:space="preserve">The Incredible Hulk: The Pantheon Saga</t>
  </si>
  <si>
    <t xml:space="preserve">The Idolm@ster 2</t>
  </si>
  <si>
    <t xml:space="preserve">Monster House</t>
  </si>
  <si>
    <t xml:space="preserve">Godzilla Unleashed</t>
  </si>
  <si>
    <t xml:space="preserve">Senran Kagura: Sh?jo-tachi no Shinei</t>
  </si>
  <si>
    <t xml:space="preserve">Ener-G Horse Riders</t>
  </si>
  <si>
    <t xml:space="preserve">He-Man: Power of Grayskull</t>
  </si>
  <si>
    <t xml:space="preserve">Sherlock Holmes vs. Jack the Ripper</t>
  </si>
  <si>
    <t xml:space="preserve">Rondo of Swords (US sales)</t>
  </si>
  <si>
    <t xml:space="preserve">Polaris SnoCross</t>
  </si>
  <si>
    <t xml:space="preserve">Vatical Entertainment</t>
  </si>
  <si>
    <t xml:space="preserve">Wing Commander III: Heart of the Tiger</t>
  </si>
  <si>
    <t xml:space="preserve">Imagine: Music Fest</t>
  </si>
  <si>
    <t xml:space="preserve">Muppet RaceMania</t>
  </si>
  <si>
    <t xml:space="preserve">Namco Museum Vol.5</t>
  </si>
  <si>
    <t xml:space="preserve">Courier Crisis</t>
  </si>
  <si>
    <t xml:space="preserve">Digimon Battle Spirit 2</t>
  </si>
  <si>
    <t xml:space="preserve">Winning Post 3</t>
  </si>
  <si>
    <t xml:space="preserve">Just Sing!</t>
  </si>
  <si>
    <t xml:space="preserve">Driven</t>
  </si>
  <si>
    <t xml:space="preserve">James Noir's Hollywood Crimes</t>
  </si>
  <si>
    <t xml:space="preserve">Warhammer 40,000: Fire Warrior</t>
  </si>
  <si>
    <t xml:space="preserve">Lufia: Curse of the Sinistrals</t>
  </si>
  <si>
    <t xml:space="preserve">MTV Music Generator 2</t>
  </si>
  <si>
    <t xml:space="preserve">Mugen Souls</t>
  </si>
  <si>
    <t xml:space="preserve">Paris-Dakar Rally</t>
  </si>
  <si>
    <t xml:space="preserve">Atelier Iris: Eternal Mana</t>
  </si>
  <si>
    <t xml:space="preserve">Blinx 2: Masters of Time &amp; Space</t>
  </si>
  <si>
    <t xml:space="preserve">Chessmaster: The Art of Learning</t>
  </si>
  <si>
    <t xml:space="preserve">My Baby 3 &amp; Friends</t>
  </si>
  <si>
    <t xml:space="preserve">Fantasia: Music Evolved</t>
  </si>
  <si>
    <t xml:space="preserve">Dragon Ball Z: Harukanaru Densetsu (JP sales)</t>
  </si>
  <si>
    <t xml:space="preserve">Knockout Kings 2003</t>
  </si>
  <si>
    <t xml:space="preserve">Digimon World 4</t>
  </si>
  <si>
    <t xml:space="preserve">Scripps Spelling Bee</t>
  </si>
  <si>
    <t xml:space="preserve">Go, Diego, Go! Safari Rescue</t>
  </si>
  <si>
    <t xml:space="preserve">Disney's Story Studio: Disney's Mulan</t>
  </si>
  <si>
    <t xml:space="preserve">Pressure Cooker</t>
  </si>
  <si>
    <t xml:space="preserve">Home Run</t>
  </si>
  <si>
    <t xml:space="preserve">Klax</t>
  </si>
  <si>
    <t xml:space="preserve">Saturn Bomberman</t>
  </si>
  <si>
    <t xml:space="preserve">The Godfather: Blackhand Edition</t>
  </si>
  <si>
    <t xml:space="preserve">Jikkyou Powerful Pro Yakyuu Portable</t>
  </si>
  <si>
    <t xml:space="preserve">Dragon's Lair Trilogy</t>
  </si>
  <si>
    <t xml:space="preserve">Naruto: Powerful Shippuden</t>
  </si>
  <si>
    <t xml:space="preserve">Bust-A-Move Bash!</t>
  </si>
  <si>
    <t xml:space="preserve">Kingdom Under Fire: Heroes</t>
  </si>
  <si>
    <t xml:space="preserve">Cartoon Network Collection: Game Boy Advance Video Special Edition</t>
  </si>
  <si>
    <t xml:space="preserve">Infected</t>
  </si>
  <si>
    <t xml:space="preserve">Doctor Who: Evacuation Earth</t>
  </si>
  <si>
    <t xml:space="preserve">Theatrhythm Dragon Quest</t>
  </si>
  <si>
    <t xml:space="preserve">Streak: Hoverboard Racing</t>
  </si>
  <si>
    <t xml:space="preserve">Enthusia Professional Racing</t>
  </si>
  <si>
    <t xml:space="preserve">Get On Da Mic</t>
  </si>
  <si>
    <t xml:space="preserve">Gunslingers</t>
  </si>
  <si>
    <t xml:space="preserve">Neko Entertainment</t>
  </si>
  <si>
    <t xml:space="preserve">Army Men: Sarge's War</t>
  </si>
  <si>
    <t xml:space="preserve">Amagami</t>
  </si>
  <si>
    <t xml:space="preserve">Jikkyou Powerful Pro Yakyuu 2009</t>
  </si>
  <si>
    <t xml:space="preserve">Block Party</t>
  </si>
  <si>
    <t xml:space="preserve">Little League World Series Baseball 2009</t>
  </si>
  <si>
    <t xml:space="preserve">Kidou Senkan Nadesico</t>
  </si>
  <si>
    <t xml:space="preserve">Blitz: The League II</t>
  </si>
  <si>
    <t xml:space="preserve">Arcade Zone</t>
  </si>
  <si>
    <t xml:space="preserve">Project Sylpheed: Arc of Deception</t>
  </si>
  <si>
    <t xml:space="preserve">Family Party: Fitness Fun</t>
  </si>
  <si>
    <t xml:space="preserve">The Secret Saturdays: Beasts of the 5th Sun</t>
  </si>
  <si>
    <t xml:space="preserve">MLB Power Pros 2008</t>
  </si>
  <si>
    <t xml:space="preserve">Sonny with a Chance</t>
  </si>
  <si>
    <t xml:space="preserve">The Fairly Odd Parents: Clash with the Anti-World</t>
  </si>
  <si>
    <t xml:space="preserve">WordJong</t>
  </si>
  <si>
    <t xml:space="preserve">White Park Bay Software</t>
  </si>
  <si>
    <t xml:space="preserve">Tears to Tiara II: Heir of the Overlord</t>
  </si>
  <si>
    <t xml:space="preserve">Puzzle Quest: Galactrix</t>
  </si>
  <si>
    <t xml:space="preserve">Disney's The Lion King: Simba's Mighty Adventure</t>
  </si>
  <si>
    <t xml:space="preserve">Gundam Breaker 2</t>
  </si>
  <si>
    <t xml:space="preserve">Samurai Warriors: Katana</t>
  </si>
  <si>
    <t xml:space="preserve">Kingdom of Paradise</t>
  </si>
  <si>
    <t xml:space="preserve">All Japan Pro Wrestling featuring Virtua</t>
  </si>
  <si>
    <t xml:space="preserve">Naruto Shippuden: Legends: Akatsuki Rising</t>
  </si>
  <si>
    <t xml:space="preserve">Rudra no Hihou</t>
  </si>
  <si>
    <t xml:space="preserve">Bleach: Dark Souls</t>
  </si>
  <si>
    <t xml:space="preserve">Zoids: Battle Legends</t>
  </si>
  <si>
    <t xml:space="preserve">Tokyo Xanadu</t>
  </si>
  <si>
    <t xml:space="preserve">Serious Sam</t>
  </si>
  <si>
    <t xml:space="preserve">Kowloon's Gate</t>
  </si>
  <si>
    <t xml:space="preserve">Killer7</t>
  </si>
  <si>
    <t xml:space="preserve">Super Monkey Ball Adventure</t>
  </si>
  <si>
    <t xml:space="preserve">Suzumiya Haruhi no Yakusoku</t>
  </si>
  <si>
    <t xml:space="preserve">Shadow Ops: Red Mercury</t>
  </si>
  <si>
    <t xml:space="preserve">Indigo Prophecy</t>
  </si>
  <si>
    <t xml:space="preserve">FIFA 06: Road to FIFA World Cup</t>
  </si>
  <si>
    <t xml:space="preserve">World League Soccer</t>
  </si>
  <si>
    <t xml:space="preserve">Final Fantasy XI: Vana'diel Collection 2008</t>
  </si>
  <si>
    <t xml:space="preserve">Farm Frenzy: Animal Country</t>
  </si>
  <si>
    <t xml:space="preserve">We Sing UK Hits</t>
  </si>
  <si>
    <t xml:space="preserve">Samurai Shodown Anthology</t>
  </si>
  <si>
    <t xml:space="preserve">Musashi: Samurai Legend</t>
  </si>
  <si>
    <t xml:space="preserve">Build-A-Bear Workshop: Welcome to Hugsville</t>
  </si>
  <si>
    <t xml:space="preserve">The Oregon Trail</t>
  </si>
  <si>
    <t xml:space="preserve">Oreshika: Tainted Bloodlines</t>
  </si>
  <si>
    <t xml:space="preserve">Pokémon: Johto Photo Finish: Game Boy Advance Video</t>
  </si>
  <si>
    <t xml:space="preserve">Adventure Time: Explore the Dungeon Because I Don't Know!</t>
  </si>
  <si>
    <t xml:space="preserve">F1 2001</t>
  </si>
  <si>
    <t xml:space="preserve">J-League Victory Goal</t>
  </si>
  <si>
    <t xml:space="preserve">Countdown: The Game</t>
  </si>
  <si>
    <t xml:space="preserve">Spongebob Squarepants / Fairly Odd Parents Double Pack</t>
  </si>
  <si>
    <t xml:space="preserve">Pro Baseball Spirits 2015</t>
  </si>
  <si>
    <t xml:space="preserve">History Civil War: Secret Missions</t>
  </si>
  <si>
    <t xml:space="preserve">Dark Rift</t>
  </si>
  <si>
    <t xml:space="preserve">Vic Tokai</t>
  </si>
  <si>
    <t xml:space="preserve">Derby Stallion 64</t>
  </si>
  <si>
    <t xml:space="preserve">Media Factory</t>
  </si>
  <si>
    <t xml:space="preserve">Doraemon 3: Nobi Dai no Machi SOS!</t>
  </si>
  <si>
    <t xml:space="preserve">Space Station Silicon Valley</t>
  </si>
  <si>
    <t xml:space="preserve">Cake Mania: In The Mix!</t>
  </si>
  <si>
    <t xml:space="preserve">T'ai Fu: Wrath of the Tiger</t>
  </si>
  <si>
    <t xml:space="preserve">Kids Learn Math: A+ Edition</t>
  </si>
  <si>
    <t xml:space="preserve">Rock Band: Metal Track Pack</t>
  </si>
  <si>
    <t xml:space="preserve">Megamind: Ultimate Showdown</t>
  </si>
  <si>
    <t xml:space="preserve">Space Invaders Extreme</t>
  </si>
  <si>
    <t xml:space="preserve">Thor: God of Thunder</t>
  </si>
  <si>
    <t xml:space="preserve">Petz: Dogz Talent Show</t>
  </si>
  <si>
    <t xml:space="preserve">Pro Yaky? Spirits 6</t>
  </si>
  <si>
    <t xml:space="preserve">Star Trek: Voyager Elite Force</t>
  </si>
  <si>
    <t xml:space="preserve">The Sims Medieval: Pirates and Nobles</t>
  </si>
  <si>
    <t xml:space="preserve">Brain Boost: Gamma Wave</t>
  </si>
  <si>
    <t xml:space="preserve">Chessmaster II</t>
  </si>
  <si>
    <t xml:space="preserve">Winning Post 4</t>
  </si>
  <si>
    <t xml:space="preserve">Castlevania: Lords of Shadow - Mirror of Fate</t>
  </si>
  <si>
    <t xml:space="preserve">187: Ride or Die</t>
  </si>
  <si>
    <t xml:space="preserve">Strawberry Shortcake: Game Boy Advance Video Volume 1</t>
  </si>
  <si>
    <t xml:space="preserve">eJay Clubworld</t>
  </si>
  <si>
    <t xml:space="preserve">Geist</t>
  </si>
  <si>
    <t xml:space="preserve">The King of Fighters XIV</t>
  </si>
  <si>
    <t xml:space="preserve">Cardinal Syn</t>
  </si>
  <si>
    <t xml:space="preserve">Mobile Suit Gundam Side Story III: Sabakareshi Mono</t>
  </si>
  <si>
    <t xml:space="preserve">Deponia</t>
  </si>
  <si>
    <t xml:space="preserve">Daedalic</t>
  </si>
  <si>
    <t xml:space="preserve">Metal Gear Solid: Peace Walker HD Edition</t>
  </si>
  <si>
    <t xml:space="preserve">Battle Stadium D.O.N</t>
  </si>
  <si>
    <t xml:space="preserve">Ridge Racer DS</t>
  </si>
  <si>
    <t xml:space="preserve">High Velocity Bowling</t>
  </si>
  <si>
    <t xml:space="preserve">LEGO Harry Potter Collection</t>
  </si>
  <si>
    <t xml:space="preserve">The Quest Trio</t>
  </si>
  <si>
    <t xml:space="preserve">No.1 Muscle Ranking - Kinniku Banzuke Vol. 2: Aratanarugenkai Enochousen!</t>
  </si>
  <si>
    <t xml:space="preserve">Brain Boost: Beta Wave</t>
  </si>
  <si>
    <t xml:space="preserve">Power Pro Kun Pocket 9</t>
  </si>
  <si>
    <t xml:space="preserve">Sumikko Gurashi: Omise Hajimerundesu</t>
  </si>
  <si>
    <t xml:space="preserve">Fugitive Hunter: War on Terror</t>
  </si>
  <si>
    <t xml:space="preserve">Candace Kane's Candy Factory</t>
  </si>
  <si>
    <t xml:space="preserve">Blazing Angels 2: Secret Missions of WWII</t>
  </si>
  <si>
    <t xml:space="preserve">Ore no Imouto ga Konna ni Kawaii wake ga Nai Portable</t>
  </si>
  <si>
    <t xml:space="preserve">Sam &amp; Max: Season One</t>
  </si>
  <si>
    <t xml:space="preserve">Backyard Sports: Sandlot Sluggers</t>
  </si>
  <si>
    <t xml:space="preserve">Nancy Drew: The White Wolf of Icicle Creek</t>
  </si>
  <si>
    <t xml:space="preserve">Toy Story Racer</t>
  </si>
  <si>
    <t xml:space="preserve">Disney's Donald Duck: Goin' Quackers</t>
  </si>
  <si>
    <t xml:space="preserve">Mobile Suit Gundam: Perfect One Year War</t>
  </si>
  <si>
    <t xml:space="preserve">Galerians</t>
  </si>
  <si>
    <t xml:space="preserve">Ys: The Oath in Felghana</t>
  </si>
  <si>
    <t xml:space="preserve">We Dance</t>
  </si>
  <si>
    <t xml:space="preserve">Space Camp</t>
  </si>
  <si>
    <t xml:space="preserve">DrumMania</t>
  </si>
  <si>
    <t xml:space="preserve">Hoppechan: Tsukutte! Asonde! Punipuni Town!!</t>
  </si>
  <si>
    <t xml:space="preserve">Yu-Gi-Oh! Nightmare Troubadour (US sales)</t>
  </si>
  <si>
    <t xml:space="preserve">SpongeBob's Truth or Square</t>
  </si>
  <si>
    <t xml:space="preserve">Tamagotchi no Narikiri Channel</t>
  </si>
  <si>
    <t xml:space="preserve">Power Pro Kun Pocket 1+2</t>
  </si>
  <si>
    <t xml:space="preserve">Medal of Honor: Infiltrator</t>
  </si>
  <si>
    <t xml:space="preserve">Blazing Dragons</t>
  </si>
  <si>
    <t xml:space="preserve">Victorious: Hollywood Arts Debut</t>
  </si>
  <si>
    <t xml:space="preserve">The Wizard of Oz: Beyond The Yellow Brick Road</t>
  </si>
  <si>
    <t xml:space="preserve">Baseball Blast!</t>
  </si>
  <si>
    <t xml:space="preserve">Shin Chan: ¡Aventuras de Cine!</t>
  </si>
  <si>
    <t xml:space="preserve">Charm Girls Club: Pajama Party</t>
  </si>
  <si>
    <t xml:space="preserve">Tamagotchi Collection</t>
  </si>
  <si>
    <t xml:space="preserve">White Knight Chronicles: Origins</t>
  </si>
  <si>
    <t xml:space="preserve">Trivial Pursuit: Bet You Know It</t>
  </si>
  <si>
    <t xml:space="preserve">Turbo Prop Racing</t>
  </si>
  <si>
    <t xml:space="preserve">Barbie Superpack: Secret Agent / Groovy Games</t>
  </si>
  <si>
    <t xml:space="preserve">Pac-Man Party 3D</t>
  </si>
  <si>
    <t xml:space="preserve">Dance Dance Revolution (North America)</t>
  </si>
  <si>
    <t xml:space="preserve">Darkstalkers Chronicle: The Chaos Tower</t>
  </si>
  <si>
    <t xml:space="preserve">Mad Dash Racing</t>
  </si>
  <si>
    <t xml:space="preserve">Summon Night 5</t>
  </si>
  <si>
    <t xml:space="preserve">MotoGP 2: Ultimate Racing Technology</t>
  </si>
  <si>
    <t xml:space="preserve">Black * Rock Shooter: The Game</t>
  </si>
  <si>
    <t xml:space="preserve">BMX XXX</t>
  </si>
  <si>
    <t xml:space="preserve">Sonic Advance &amp; Sonic Pinball Party Combo Pack</t>
  </si>
  <si>
    <t xml:space="preserve">Boktai: The Sun is in Your Hand</t>
  </si>
  <si>
    <t xml:space="preserve">Making History: The Great War</t>
  </si>
  <si>
    <t xml:space="preserve">Guilty Gear X2 #Reload</t>
  </si>
  <si>
    <t xml:space="preserve">Wizardry VII: Gadeia no Houshu</t>
  </si>
  <si>
    <t xml:space="preserve">ReCore</t>
  </si>
  <si>
    <t xml:space="preserve">Elf: The Movie</t>
  </si>
  <si>
    <t xml:space="preserve">Tamagotchi no Appare! Niji Venture</t>
  </si>
  <si>
    <t xml:space="preserve">Ultimate Board Game Collection</t>
  </si>
  <si>
    <t xml:space="preserve">Grabbed by the Ghoulies</t>
  </si>
  <si>
    <t xml:space="preserve">Shadow Hearts: From The New World</t>
  </si>
  <si>
    <t xml:space="preserve">Derby Stallion Gold</t>
  </si>
  <si>
    <t xml:space="preserve">CSI: 3 Dimensions of Murder</t>
  </si>
  <si>
    <t xml:space="preserve">Barbarian</t>
  </si>
  <si>
    <t xml:space="preserve">Tennis no Oji-Sama: Aim at The Victory!</t>
  </si>
  <si>
    <t xml:space="preserve">Rubik's World</t>
  </si>
  <si>
    <t xml:space="preserve">Record of Agarest War 2</t>
  </si>
  <si>
    <t xml:space="preserve">QuickSpot</t>
  </si>
  <si>
    <t xml:space="preserve">Lunar 2: Eternal Blue(sales, but wrong system)</t>
  </si>
  <si>
    <t xml:space="preserve">Game Arts</t>
  </si>
  <si>
    <t xml:space="preserve">Pipe Dreams 3D</t>
  </si>
  <si>
    <t xml:space="preserve">Fox Sports Golf '99</t>
  </si>
  <si>
    <t xml:space="preserve">Power Rangers: Super Legends</t>
  </si>
  <si>
    <t xml:space="preserve">Sakura Wars GB</t>
  </si>
  <si>
    <t xml:space="preserve">Shining Force CD</t>
  </si>
  <si>
    <t xml:space="preserve">Fatal Frame</t>
  </si>
  <si>
    <t xml:space="preserve">Rayman 3</t>
  </si>
  <si>
    <t xml:space="preserve">The Fifth Element</t>
  </si>
  <si>
    <t xml:space="preserve">BlazBlue: Chrono Phantasma Extend</t>
  </si>
  <si>
    <t xml:space="preserve">Okaeri! Chibi-Robo! Happy Richie Oosouji</t>
  </si>
  <si>
    <t xml:space="preserve">Wild ARMs 4</t>
  </si>
  <si>
    <t xml:space="preserve">Casper: Spirit Dimensions</t>
  </si>
  <si>
    <t xml:space="preserve">Super Robot Taisen OG Saga: Endless Frontier (JP sales)</t>
  </si>
  <si>
    <t xml:space="preserve">Sengoku Musou 3 Empires</t>
  </si>
  <si>
    <t xml:space="preserve">Thunder Truck Rally</t>
  </si>
  <si>
    <t xml:space="preserve">Klonoa: Empire of Dreams</t>
  </si>
  <si>
    <t xml:space="preserve">SafeCracker: The Ultimate Puzzle Adventure</t>
  </si>
  <si>
    <t xml:space="preserve">The Adventure Company</t>
  </si>
  <si>
    <t xml:space="preserve">Geometry Wars: Galaxies</t>
  </si>
  <si>
    <t xml:space="preserve">Famista Returns</t>
  </si>
  <si>
    <t xml:space="preserve">EA Games</t>
  </si>
  <si>
    <t xml:space="preserve">Adrenalin Misfits</t>
  </si>
  <si>
    <t xml:space="preserve">Cave Story 3D</t>
  </si>
  <si>
    <t xml:space="preserve">Iron &amp; Blood</t>
  </si>
  <si>
    <t xml:space="preserve">Mega Man Powered Up</t>
  </si>
  <si>
    <t xml:space="preserve">Balloon Pop</t>
  </si>
  <si>
    <t xml:space="preserve">Class of Heroes</t>
  </si>
  <si>
    <t xml:space="preserve">Acquire</t>
  </si>
  <si>
    <t xml:space="preserve">Second Sight</t>
  </si>
  <si>
    <t xml:space="preserve">Heroes of Mana</t>
  </si>
  <si>
    <t xml:space="preserve">Phantom Brave</t>
  </si>
  <si>
    <t xml:space="preserve">Championship Motocross 2001 featuring Ricky Carmichael</t>
  </si>
  <si>
    <t xml:space="preserve">Kenka Banchou 5: Otoko no Housoku</t>
  </si>
  <si>
    <t xml:space="preserve">Doshin the Giant</t>
  </si>
  <si>
    <t xml:space="preserve">Star Ocean: Blue Sphere</t>
  </si>
  <si>
    <t xml:space="preserve">Shrek 2 and Shark Tale 2-in-1 Pack</t>
  </si>
  <si>
    <t xml:space="preserve">Mojo!</t>
  </si>
  <si>
    <t xml:space="preserve">Kamen Rider Ryuki</t>
  </si>
  <si>
    <t xml:space="preserve">Front Mission Alternative</t>
  </si>
  <si>
    <t xml:space="preserve">World Championship Poker: Howard Lederer - All In</t>
  </si>
  <si>
    <t xml:space="preserve">Harvest Moon: Hero of Leaf Valley</t>
  </si>
  <si>
    <t xml:space="preserve">Diner Dash: Flo on the Go</t>
  </si>
  <si>
    <t xml:space="preserve">Hexyz Force</t>
  </si>
  <si>
    <t xml:space="preserve">Power Stone</t>
  </si>
  <si>
    <t xml:space="preserve">Jonny Moseley Mad Trix</t>
  </si>
  <si>
    <t xml:space="preserve">Uta no * Prince-Sama: Repeat</t>
  </si>
  <si>
    <t xml:space="preserve">Broccoli</t>
  </si>
  <si>
    <t xml:space="preserve">Senran Kagura Burst: Guren no Sh?jo-tachi</t>
  </si>
  <si>
    <t xml:space="preserve">MTV Music Generator 3: This Is the Remix</t>
  </si>
  <si>
    <t xml:space="preserve">Cake Mania 3</t>
  </si>
  <si>
    <t xml:space="preserve">Zetta Hero Project: Unlosing Ranger vs. Darkdeath Evilman</t>
  </si>
  <si>
    <t xml:space="preserve">.hack//Link</t>
  </si>
  <si>
    <t xml:space="preserve">Victorious Boxers: Revolution</t>
  </si>
  <si>
    <t xml:space="preserve">The Legend of Heroes II: Prophecy of the Moonlight Witch</t>
  </si>
  <si>
    <t xml:space="preserve">Hidden Mysteries: Salem Secrets - Witch Trials of 1692</t>
  </si>
  <si>
    <t xml:space="preserve">Mary-Kate and Ashley: Winners Circle</t>
  </si>
  <si>
    <t xml:space="preserve">Jewel Quest Solitaire</t>
  </si>
  <si>
    <t xml:space="preserve">PaRappa The Rapper 2</t>
  </si>
  <si>
    <t xml:space="preserve">OutRun 2</t>
  </si>
  <si>
    <t xml:space="preserve">Super Dodgeball Brawlers</t>
  </si>
  <si>
    <t xml:space="preserve">NFL Head Coach 09</t>
  </si>
  <si>
    <t xml:space="preserve">Soukaigi</t>
  </si>
  <si>
    <t xml:space="preserve">PANGYA: Fantasy Golf</t>
  </si>
  <si>
    <t xml:space="preserve">Fast Food Panic</t>
  </si>
  <si>
    <t xml:space="preserve">Pipe Mania</t>
  </si>
  <si>
    <t xml:space="preserve">Xevious 3D/G+</t>
  </si>
  <si>
    <t xml:space="preserve">Gretzky NHL 06</t>
  </si>
  <si>
    <t xml:space="preserve">Shonen Jump's Shaman King: Master of Spirits</t>
  </si>
  <si>
    <t xml:space="preserve">Kid Adventures: Sky Captain</t>
  </si>
  <si>
    <t xml:space="preserve">Pirates: The Legend of Black Kat</t>
  </si>
  <si>
    <t xml:space="preserve">Fur Fighters: Viggo's Revenge</t>
  </si>
  <si>
    <t xml:space="preserve">Krull</t>
  </si>
  <si>
    <t xml:space="preserve">Yu-Gi-Oh! Monster Capture GB</t>
  </si>
  <si>
    <t xml:space="preserve">NewU Fitness First Mind Body, Yoga &amp; Pilates Workout</t>
  </si>
  <si>
    <t xml:space="preserve">The Da Vinci Code</t>
  </si>
  <si>
    <t xml:space="preserve">Naruto Shippuden: Ninja Destiny 3</t>
  </si>
  <si>
    <t xml:space="preserve">Hero's Saga Laevatein Tactics</t>
  </si>
  <si>
    <t xml:space="preserve">Cranium Kabookii</t>
  </si>
  <si>
    <t xml:space="preserve">T.R.A.G. - Tactical Rescue Assault Group: Mission of Mercy</t>
  </si>
  <si>
    <t xml:space="preserve">Active Life Explorer</t>
  </si>
  <si>
    <t xml:space="preserve">Naruto RPG 2: Chidori vs Rasengan</t>
  </si>
  <si>
    <t xml:space="preserve">Our House Party!</t>
  </si>
  <si>
    <t xml:space="preserve">Project V6</t>
  </si>
  <si>
    <t xml:space="preserve">General Entertainment</t>
  </si>
  <si>
    <t xml:space="preserve">Destruction Derby Raw</t>
  </si>
  <si>
    <t xml:space="preserve">World Tour Soccer 2003</t>
  </si>
  <si>
    <t xml:space="preserve">Akiba's Trip</t>
  </si>
  <si>
    <t xml:space="preserve">Arctic Tale</t>
  </si>
  <si>
    <t xml:space="preserve">Bravo Air Race</t>
  </si>
  <si>
    <t xml:space="preserve">Onimusha Essentials</t>
  </si>
  <si>
    <t xml:space="preserve">Gundam: The Battle Master</t>
  </si>
  <si>
    <t xml:space="preserve">Ben 10 Galactic Racing</t>
  </si>
  <si>
    <t xml:space="preserve">ArmA II</t>
  </si>
  <si>
    <t xml:space="preserve">¡Shin Chan Flipa en colores!</t>
  </si>
  <si>
    <t xml:space="preserve">Cities: Skylines</t>
  </si>
  <si>
    <t xml:space="preserve">Paradox Interactive</t>
  </si>
  <si>
    <t xml:space="preserve">Drawn to Life Collection</t>
  </si>
  <si>
    <t xml:space="preserve">Eternal Poison</t>
  </si>
  <si>
    <t xml:space="preserve">Gungrave: Overdose</t>
  </si>
  <si>
    <t xml:space="preserve">Metal Slug Anthology</t>
  </si>
  <si>
    <t xml:space="preserve">Kidou Senshi Gundam: Shin Gihren no Yabou</t>
  </si>
  <si>
    <t xml:space="preserve">Shovel Knight</t>
  </si>
  <si>
    <t xml:space="preserve">Yacht Club Games</t>
  </si>
  <si>
    <t xml:space="preserve">NBA ShootOut 2002</t>
  </si>
  <si>
    <t xml:space="preserve">The Granstream Saga</t>
  </si>
  <si>
    <t xml:space="preserve">Power Gig: Rise of the SixString</t>
  </si>
  <si>
    <t xml:space="preserve">Mr. Driller: Drill Spirits</t>
  </si>
  <si>
    <t xml:space="preserve">Bio FREAKS</t>
  </si>
  <si>
    <t xml:space="preserve">Bassmasters 2000</t>
  </si>
  <si>
    <t xml:space="preserve">Micro Machines 64 Turbo</t>
  </si>
  <si>
    <t xml:space="preserve">Holy Invasion of Privacy, Badman! What Did I Do to Deserve This?</t>
  </si>
  <si>
    <t xml:space="preserve">Eternal Eyes</t>
  </si>
  <si>
    <t xml:space="preserve">Dream Pinball 3D</t>
  </si>
  <si>
    <t xml:space="preserve">Fate/Unlimited Codes</t>
  </si>
  <si>
    <t xml:space="preserve">The Operative: No One Lives Forever</t>
  </si>
  <si>
    <t xml:space="preserve">Gallop &amp; Ride!</t>
  </si>
  <si>
    <t xml:space="preserve">Epidemic</t>
  </si>
  <si>
    <t xml:space="preserve">Buck Fever</t>
  </si>
  <si>
    <t xml:space="preserve">Monster Hunter Diary: Poka Poka Airou Village DX</t>
  </si>
  <si>
    <t xml:space="preserve">Cabela's African Safari</t>
  </si>
  <si>
    <t xml:space="preserve">NCAA Basketball Final Four 97</t>
  </si>
  <si>
    <t xml:space="preserve">Ecco the Dolphin: Defender of the Future</t>
  </si>
  <si>
    <t xml:space="preserve">Atari's Greatest Hits: Volume 1</t>
  </si>
  <si>
    <t xml:space="preserve">The Bombing Islands</t>
  </si>
  <si>
    <t xml:space="preserve">Yogi Bear: The Video Game</t>
  </si>
  <si>
    <t xml:space="preserve">Earth Defense Force 2: Invaders from Planet Space</t>
  </si>
  <si>
    <t xml:space="preserve">Just Cause</t>
  </si>
  <si>
    <t xml:space="preserve">X-Blades</t>
  </si>
  <si>
    <t xml:space="preserve">Gyakuten Saiban 2</t>
  </si>
  <si>
    <t xml:space="preserve">Micro Machines</t>
  </si>
  <si>
    <t xml:space="preserve">TRINITY: Souls of Zill O'll</t>
  </si>
  <si>
    <t xml:space="preserve">Detective Barbie: The Mystery Cruise</t>
  </si>
  <si>
    <t xml:space="preserve">Jim Henson's the Muppets: On With the Show!</t>
  </si>
  <si>
    <t xml:space="preserve">Desire</t>
  </si>
  <si>
    <t xml:space="preserve">Imadio</t>
  </si>
  <si>
    <t xml:space="preserve">Asphalt: Urban GT 2</t>
  </si>
  <si>
    <t xml:space="preserve">Pro Yaky? Spirits 2014</t>
  </si>
  <si>
    <t xml:space="preserve">Tim Burton's The Nightmare Before Christmas: The Pumpkin King</t>
  </si>
  <si>
    <t xml:space="preserve">Frank Thomas Big Hurt Baseball</t>
  </si>
  <si>
    <t xml:space="preserve">Power Pro Kun Pocket 8</t>
  </si>
  <si>
    <t xml:space="preserve">Enclave</t>
  </si>
  <si>
    <t xml:space="preserve">Swing! Entertainment</t>
  </si>
  <si>
    <t xml:space="preserve">Wild ARMs XF</t>
  </si>
  <si>
    <t xml:space="preserve">7 Days to Die</t>
  </si>
  <si>
    <t xml:space="preserve">Dino Crisis 3</t>
  </si>
  <si>
    <t xml:space="preserve">The King of Fighters '94 (CD)</t>
  </si>
  <si>
    <t xml:space="preserve">Horse Life Adventures</t>
  </si>
  <si>
    <t xml:space="preserve">Barbie Explorer</t>
  </si>
  <si>
    <t xml:space="preserve">Age of Empires: Collector's Edition</t>
  </si>
  <si>
    <t xml:space="preserve">Agile Warrior F-111X</t>
  </si>
  <si>
    <t xml:space="preserve">Jikkyou Powerful Pro Yakyuu Wii</t>
  </si>
  <si>
    <t xml:space="preserve">Dynasty Warriors 7: Empires</t>
  </si>
  <si>
    <t xml:space="preserve">Super Puzzle Fighter II Turbo</t>
  </si>
  <si>
    <t xml:space="preserve">Star Wars: Jedi Power Battles</t>
  </si>
  <si>
    <t xml:space="preserve">Scene It? Bright Lights! Big Screen!</t>
  </si>
  <si>
    <t xml:space="preserve">Ultimate Muscle - The Kinnikuman Legacy: Legends vs New Generation</t>
  </si>
  <si>
    <t xml:space="preserve">Space Venus starring Morning Musume</t>
  </si>
  <si>
    <t xml:space="preserve">Sony Music Entertainment</t>
  </si>
  <si>
    <t xml:space="preserve">To Heart</t>
  </si>
  <si>
    <t xml:space="preserve">Aqua Plus</t>
  </si>
  <si>
    <t xml:space="preserve">Let's Cheer</t>
  </si>
  <si>
    <t xml:space="preserve">RockMan &amp; Forte</t>
  </si>
  <si>
    <t xml:space="preserve">Doukyuusei</t>
  </si>
  <si>
    <t xml:space="preserve">TG16</t>
  </si>
  <si>
    <t xml:space="preserve">Dead Island Definitive Collection</t>
  </si>
  <si>
    <t xml:space="preserve">Dragon Age: Origins - Ultimate Edition</t>
  </si>
  <si>
    <t xml:space="preserve">MySims Collection</t>
  </si>
  <si>
    <t xml:space="preserve">Master Jin Jin's IQ Challenge</t>
  </si>
  <si>
    <t xml:space="preserve">The History Channel: Civil War - A Nation Divided</t>
  </si>
  <si>
    <t xml:space="preserve">FIFA 06 Soccer</t>
  </si>
  <si>
    <t xml:space="preserve">Farming Simulator 2012</t>
  </si>
  <si>
    <t xml:space="preserve">Excalibur Publishing</t>
  </si>
  <si>
    <t xml:space="preserve">Pro Yakyuu Netsu Star 2006</t>
  </si>
  <si>
    <t xml:space="preserve">Cyber Sled</t>
  </si>
  <si>
    <t xml:space="preserve">Puyo Puyo!! 20th Anniversary</t>
  </si>
  <si>
    <t xml:space="preserve">Shining Soul</t>
  </si>
  <si>
    <t xml:space="preserve">Brothers: A Tale of Two Sons</t>
  </si>
  <si>
    <t xml:space="preserve">In the Hunt</t>
  </si>
  <si>
    <t xml:space="preserve">Daytona USA Championship Circuit Edition</t>
  </si>
  <si>
    <t xml:space="preserve">Paws &amp; Claws: Pet Vet 2</t>
  </si>
  <si>
    <t xml:space="preserve">Ape Escape Academy (jp sales)</t>
  </si>
  <si>
    <t xml:space="preserve">Fear Factor: Unleashed</t>
  </si>
  <si>
    <t xml:space="preserve">Hip Interactive</t>
  </si>
  <si>
    <t xml:space="preserve">Hard Rock Casino</t>
  </si>
  <si>
    <t xml:space="preserve">Houshinengi</t>
  </si>
  <si>
    <t xml:space="preserve">7th Dragon</t>
  </si>
  <si>
    <t xml:space="preserve">Bust-A-Move Deluxe</t>
  </si>
  <si>
    <t xml:space="preserve">Pet Pals: Animal Doctor</t>
  </si>
  <si>
    <t xml:space="preserve">LEGO Island Xtreme Stunts</t>
  </si>
  <si>
    <t xml:space="preserve">Shining Resonance</t>
  </si>
  <si>
    <t xml:space="preserve">Alvin and the Chipmunks</t>
  </si>
  <si>
    <t xml:space="preserve">World Soccer Winning Eleven 9 Bonus Pack</t>
  </si>
  <si>
    <t xml:space="preserve">UEFA Euro 2004: Portugal</t>
  </si>
  <si>
    <t xml:space="preserve">Hot Wheels: World Race</t>
  </si>
  <si>
    <t xml:space="preserve">Lips: I Love The 80s</t>
  </si>
  <si>
    <t xml:space="preserve">World Tour Soccer 2002</t>
  </si>
  <si>
    <t xml:space="preserve">Nicktoons: MLB</t>
  </si>
  <si>
    <t xml:space="preserve">NCIS</t>
  </si>
  <si>
    <t xml:space="preserve">Travel Games For Dummies</t>
  </si>
  <si>
    <t xml:space="preserve">Interactive Sampler Disc 6</t>
  </si>
  <si>
    <t xml:space="preserve">Shinobido 2: Tales of the Ninja</t>
  </si>
  <si>
    <t xml:space="preserve">Apex</t>
  </si>
  <si>
    <t xml:space="preserve">Kamen Rider Battle: Ganbaride</t>
  </si>
  <si>
    <t xml:space="preserve">Persona 4: Arena Ultimax</t>
  </si>
  <si>
    <t xml:space="preserve">Tomb Raider: The Prophecy</t>
  </si>
  <si>
    <t xml:space="preserve">Vampire Night</t>
  </si>
  <si>
    <t xml:space="preserve">Valhalla Knights: Eldar Saga</t>
  </si>
  <si>
    <t xml:space="preserve">Guilty Gear</t>
  </si>
  <si>
    <t xml:space="preserve">BIT.TRIP SAGA</t>
  </si>
  <si>
    <t xml:space="preserve">Mary-Kate and Ashley: Crush Course</t>
  </si>
  <si>
    <t xml:space="preserve">Where the Wild Things Are</t>
  </si>
  <si>
    <t xml:space="preserve">Metal Slug 7</t>
  </si>
  <si>
    <t xml:space="preserve">Disney's Cinderella: Magical Dreams</t>
  </si>
  <si>
    <t xml:space="preserve">MotoGP '06</t>
  </si>
  <si>
    <t xml:space="preserve">Gourmet Chef: Cook Your Way to Fame</t>
  </si>
  <si>
    <t xml:space="preserve">Fashion Studio: Paris Collection</t>
  </si>
  <si>
    <t xml:space="preserve">Salt Lake 2002</t>
  </si>
  <si>
    <t xml:space="preserve">Queen's Gate: Spiral Chaos</t>
  </si>
  <si>
    <t xml:space="preserve">Nayuta no Kiseki</t>
  </si>
  <si>
    <t xml:space="preserve">Magnetica</t>
  </si>
  <si>
    <t xml:space="preserve">Red Orchestra 2: Heroes of Stalingrad</t>
  </si>
  <si>
    <t xml:space="preserve">Tripwire Interactive</t>
  </si>
  <si>
    <t xml:space="preserve">Backyard Soccer</t>
  </si>
  <si>
    <t xml:space="preserve">Imagine: Fashion Stylist</t>
  </si>
  <si>
    <t xml:space="preserve">Final Fantasy XI: Rise of the Zilart</t>
  </si>
  <si>
    <t xml:space="preserve">Your Shape: Fitness Evolved 2013</t>
  </si>
  <si>
    <t xml:space="preserve">Let's Play Ballerina</t>
  </si>
  <si>
    <t xml:space="preserve">Nobunaga no Yabou: Tendou</t>
  </si>
  <si>
    <t xml:space="preserve">Back At The Barnyard: Slop Bucket Games</t>
  </si>
  <si>
    <t xml:space="preserve">Medalot 7</t>
  </si>
  <si>
    <t xml:space="preserve">Castlevania Chronicles</t>
  </si>
  <si>
    <t xml:space="preserve">Suzumiya Haruhi no Tomadoi</t>
  </si>
  <si>
    <t xml:space="preserve">Bratz</t>
  </si>
  <si>
    <t xml:space="preserve">King Arthur</t>
  </si>
  <si>
    <t xml:space="preserve">Hisshou Pachinko*Pachi-Slot Kouryaku Series Vol. 1: CR Shinseiki Evangelion</t>
  </si>
  <si>
    <t xml:space="preserve">The Guy Game</t>
  </si>
  <si>
    <t xml:space="preserve">Rurouni Kenshin: Enjou! Kyoto Rinne</t>
  </si>
  <si>
    <t xml:space="preserve">Rogue Warrior</t>
  </si>
  <si>
    <t xml:space="preserve">Suikoden: Tsumugareshi Hyakunen no Toki</t>
  </si>
  <si>
    <t xml:space="preserve">Baseball Advance</t>
  </si>
  <si>
    <t xml:space="preserve">Shonen Jump's One Piece: Grand Battle</t>
  </si>
  <si>
    <t xml:space="preserve">Learn Math</t>
  </si>
  <si>
    <t xml:space="preserve">DreamCatcher Interactive</t>
  </si>
  <si>
    <t xml:space="preserve">Nitrobike</t>
  </si>
  <si>
    <t xml:space="preserve">Cruise Ship Vacation Games</t>
  </si>
  <si>
    <t xml:space="preserve">Paperboy / Rampage</t>
  </si>
  <si>
    <t xml:space="preserve">Shiren the Wanderer 4 - God's Eye and the Demon's Navel</t>
  </si>
  <si>
    <t xml:space="preserve">Vampire Moon: The Mystery of the Hidden Sun</t>
  </si>
  <si>
    <t xml:space="preserve">Sentou Kokka Air Land Battle</t>
  </si>
  <si>
    <t xml:space="preserve">Quick Yoga Training</t>
  </si>
  <si>
    <t xml:space="preserve">NTRA Breeders' Cup World Thoroughbred Championships</t>
  </si>
  <si>
    <t xml:space="preserve">Hulk Hogan's Main Event</t>
  </si>
  <si>
    <t xml:space="preserve">Destroy All Humans! Big Willy Unleashed</t>
  </si>
  <si>
    <t xml:space="preserve">Retro Atari Classics</t>
  </si>
  <si>
    <t xml:space="preserve">Ys: The Ark of Napishtim</t>
  </si>
  <si>
    <t xml:space="preserve">Azure Dreams</t>
  </si>
  <si>
    <t xml:space="preserve">Divinity II: The Dragon Knight Saga</t>
  </si>
  <si>
    <t xml:space="preserve">SingStar Latino</t>
  </si>
  <si>
    <t xml:space="preserve">NHL 2K8</t>
  </si>
  <si>
    <t xml:space="preserve">Haunted House</t>
  </si>
  <si>
    <t xml:space="preserve">Syberia</t>
  </si>
  <si>
    <t xml:space="preserve">Kurt Warner's Arena Football Unleashed</t>
  </si>
  <si>
    <t xml:space="preserve">Puzzle Kingdoms</t>
  </si>
  <si>
    <t xml:space="preserve">Suite PreCure: Melody Collection</t>
  </si>
  <si>
    <t xml:space="preserve">Shin Megami Tensei: Devil Summoner 2 - Raidou Kuzunoha vs. King Abaddon</t>
  </si>
  <si>
    <t xml:space="preserve">Castrol Honda Superbike Racing</t>
  </si>
  <si>
    <t xml:space="preserve">Army Men: Green Rogue</t>
  </si>
  <si>
    <t xml:space="preserve">Brain Assist</t>
  </si>
  <si>
    <t xml:space="preserve">Freddi Fish: ABC under the sea</t>
  </si>
  <si>
    <t xml:space="preserve">Adventures to Go!</t>
  </si>
  <si>
    <t xml:space="preserve">Monster Rancher DS</t>
  </si>
  <si>
    <t xml:space="preserve">Superman: The Man of Steel</t>
  </si>
  <si>
    <t xml:space="preserve">Kororinpa: Marble Mania</t>
  </si>
  <si>
    <t xml:space="preserve">Ken to Mahou to Gakuen Mono. 3</t>
  </si>
  <si>
    <t xml:space="preserve">The Flintstones: Bedrock Bowling</t>
  </si>
  <si>
    <t xml:space="preserve">Chicken Run</t>
  </si>
  <si>
    <t xml:space="preserve">Fatal Inertia</t>
  </si>
  <si>
    <t xml:space="preserve">Over the Hedge: Hammy Goes Nuts!</t>
  </si>
  <si>
    <t xml:space="preserve">Phantom Brave: We Meet Again</t>
  </si>
  <si>
    <t xml:space="preserve">Shining Force III</t>
  </si>
  <si>
    <t xml:space="preserve">Jikkyou Powerful Pro Yakyuu 2011 Ketteiban</t>
  </si>
  <si>
    <t xml:space="preserve">Tales of the Heroes: Twin Brave</t>
  </si>
  <si>
    <t xml:space="preserve">WWE Survivor Series</t>
  </si>
  <si>
    <t xml:space="preserve">Kouchuu Ouja Mushi King: Greatest Champion e no Michi DS 2</t>
  </si>
  <si>
    <t xml:space="preserve">Kung-Fu: High Impact</t>
  </si>
  <si>
    <t xml:space="preserve">Euro Truck Simulator 2</t>
  </si>
  <si>
    <t xml:space="preserve">SCS Software</t>
  </si>
  <si>
    <t xml:space="preserve">Bakugan: Battle Trainer</t>
  </si>
  <si>
    <t xml:space="preserve">Super Robot Wars BX</t>
  </si>
  <si>
    <t xml:space="preserve">Nagano Winter Olympics '98</t>
  </si>
  <si>
    <t xml:space="preserve">I Spy: Universe</t>
  </si>
  <si>
    <t xml:space="preserve">Ninjatown</t>
  </si>
  <si>
    <t xml:space="preserve">Warcraft III: Reign of Chaos</t>
  </si>
  <si>
    <t xml:space="preserve">Winning Post 5</t>
  </si>
  <si>
    <t xml:space="preserve">Frogger Beyond</t>
  </si>
  <si>
    <t xml:space="preserve">Lord of the Rings: Tactics</t>
  </si>
  <si>
    <t xml:space="preserve">RPG Maker II</t>
  </si>
  <si>
    <t xml:space="preserve">Alone in the Dark: Inferno</t>
  </si>
  <si>
    <t xml:space="preserve">Gravity Rush Remastered</t>
  </si>
  <si>
    <t xml:space="preserve">Destruction Derby Arenas</t>
  </si>
  <si>
    <t xml:space="preserve">Littlest Pet Shop: Spring</t>
  </si>
  <si>
    <t xml:space="preserve">The Unholy War</t>
  </si>
  <si>
    <t xml:space="preserve">Rumble Roses XX</t>
  </si>
  <si>
    <t xml:space="preserve">Total War: WARHAMMER</t>
  </si>
  <si>
    <t xml:space="preserve">Wantame Music Channel: Doko Demo Style</t>
  </si>
  <si>
    <t xml:space="preserve">Disney's Winnie the Pooh's Rumbly Tumbly Adventure</t>
  </si>
  <si>
    <t xml:space="preserve">Shaman King: Power of Spirit</t>
  </si>
  <si>
    <t xml:space="preserve">Anno 1701: Dawn of Discovery</t>
  </si>
  <si>
    <t xml:space="preserve">Soccer Tsuku DS: World Challenge 2010</t>
  </si>
  <si>
    <t xml:space="preserve">DreamWorks Super Star Kartz</t>
  </si>
  <si>
    <t xml:space="preserve">Contra III: The Alien Wars</t>
  </si>
  <si>
    <t xml:space="preserve">The Amazing Race</t>
  </si>
  <si>
    <t xml:space="preserve">Dead to Rights: Reckoning</t>
  </si>
  <si>
    <t xml:space="preserve">Slime MoriMori Dragon Quest 3: Taikaizoku to Shippo Dan</t>
  </si>
  <si>
    <t xml:space="preserve">NBA 08</t>
  </si>
  <si>
    <t xml:space="preserve">Hasbro Family Fun Pack</t>
  </si>
  <si>
    <t xml:space="preserve">No Fear Downhill Mountain Biking</t>
  </si>
  <si>
    <t xml:space="preserve">The IdolM@ster: One for All</t>
  </si>
  <si>
    <t xml:space="preserve">Fire ProWrestling</t>
  </si>
  <si>
    <t xml:space="preserve">Eternal Poison (JP sales)</t>
  </si>
  <si>
    <t xml:space="preserve">Chuck E. Cheese's Game Room</t>
  </si>
  <si>
    <t xml:space="preserve">Illusion of Gaia</t>
  </si>
  <si>
    <t xml:space="preserve">Disney's Kim Possible: Kimmunicator</t>
  </si>
  <si>
    <t xml:space="preserve">Sally's Salon</t>
  </si>
  <si>
    <t xml:space="preserve">Disruptor</t>
  </si>
  <si>
    <t xml:space="preserve">Zoobles! Spring to Life!</t>
  </si>
  <si>
    <t xml:space="preserve">Diablo II</t>
  </si>
  <si>
    <t xml:space="preserve">Havas Interactive</t>
  </si>
  <si>
    <t xml:space="preserve">Shrek Smash n' Crash Racing</t>
  </si>
  <si>
    <t xml:space="preserve">Drakengard 2</t>
  </si>
  <si>
    <t xml:space="preserve">Grand Knights History</t>
  </si>
  <si>
    <t xml:space="preserve">Harvest Moon DS (jp sales)</t>
  </si>
  <si>
    <t xml:space="preserve">Castlevania: Legacy of Darkness</t>
  </si>
  <si>
    <t xml:space="preserve">Sin and Punishment</t>
  </si>
  <si>
    <t xml:space="preserve">NBA Jam 2000</t>
  </si>
  <si>
    <t xml:space="preserve">Venetica</t>
  </si>
  <si>
    <t xml:space="preserve">Rally Fusion: Race of Champions</t>
  </si>
  <si>
    <t xml:space="preserve">The House of the Dead</t>
  </si>
  <si>
    <t xml:space="preserve">Cabela's Alaskan Adventure</t>
  </si>
  <si>
    <t xml:space="preserve">RealSports Volleyball</t>
  </si>
  <si>
    <t xml:space="preserve">RollerCoaster Tycoon</t>
  </si>
  <si>
    <t xml:space="preserve">NightCaster</t>
  </si>
  <si>
    <t xml:space="preserve">Lovely Lisa and Friends</t>
  </si>
  <si>
    <t xml:space="preserve">Digimon Racing</t>
  </si>
  <si>
    <t xml:space="preserve">All Star Cheer Squad 2</t>
  </si>
  <si>
    <t xml:space="preserve">Ape Escape 3</t>
  </si>
  <si>
    <t xml:space="preserve">Crouching Tiger, Hidden Dragon</t>
  </si>
  <si>
    <t xml:space="preserve">Final Fantasy XIV: Heavensward</t>
  </si>
  <si>
    <t xml:space="preserve">Last Bronx</t>
  </si>
  <si>
    <t xml:space="preserve">Science Papa</t>
  </si>
  <si>
    <t xml:space="preserve">Momotaro Douchuuki</t>
  </si>
  <si>
    <t xml:space="preserve">Iridion II</t>
  </si>
  <si>
    <t xml:space="preserve">Whiplash</t>
  </si>
  <si>
    <t xml:space="preserve">Family Fortunes</t>
  </si>
  <si>
    <t xml:space="preserve">Borderlands: Double Game Add-On Pack</t>
  </si>
  <si>
    <t xml:space="preserve">Farming Simulator 2011</t>
  </si>
  <si>
    <t xml:space="preserve">BlazBlue: Continuum Shift II</t>
  </si>
  <si>
    <t xml:space="preserve">Summon Night: Twin Age</t>
  </si>
  <si>
    <t xml:space="preserve">Spider-Man: Battle for New York</t>
  </si>
  <si>
    <t xml:space="preserve">Pop'n Music Portable</t>
  </si>
  <si>
    <t xml:space="preserve">Nintendo Puzzle Collection</t>
  </si>
  <si>
    <t xml:space="preserve">Destroy All Humans! Path of the Furon</t>
  </si>
  <si>
    <t xml:space="preserve">Army Men: Soldiers of Misfortune</t>
  </si>
  <si>
    <t xml:space="preserve">Game Party: Champions</t>
  </si>
  <si>
    <t xml:space="preserve">Otogi: Myth of Demons</t>
  </si>
  <si>
    <t xml:space="preserve">Margot's Word Brain</t>
  </si>
  <si>
    <t xml:space="preserve">Dreamworks 2-in-1 Party Pack</t>
  </si>
  <si>
    <t xml:space="preserve">Alter Echo</t>
  </si>
  <si>
    <t xml:space="preserve">Walt Disney Pictures Presents: The Wild</t>
  </si>
  <si>
    <t xml:space="preserve">Puzzle de Harvest Moon</t>
  </si>
  <si>
    <t xml:space="preserve">Metal Max 3</t>
  </si>
  <si>
    <t xml:space="preserve">Namco Soccer Prime Goal</t>
  </si>
  <si>
    <t xml:space="preserve">Monster Hunter Frontier Online</t>
  </si>
  <si>
    <t xml:space="preserve">Shin Megami Tensei: Digital Devil Saga</t>
  </si>
  <si>
    <t xml:space="preserve">Deception IV: Blood Ties</t>
  </si>
  <si>
    <t xml:space="preserve">Assassination Classroom: Grand Siege on Kuro-sensei</t>
  </si>
  <si>
    <t xml:space="preserve">Puppies 3D</t>
  </si>
  <si>
    <t xml:space="preserve">The Stronghold Collection</t>
  </si>
  <si>
    <t xml:space="preserve">Jissen Pachi-Slot Hisshouhou! Aladdin II Evolution</t>
  </si>
  <si>
    <t xml:space="preserve">Mystic Ark</t>
  </si>
  <si>
    <t xml:space="preserve">LEGO Racers 2</t>
  </si>
  <si>
    <t xml:space="preserve">Eat Lead: The Return of Matt Hazard</t>
  </si>
  <si>
    <t xml:space="preserve">Yu-Gi-Oh! Nightmare Troubadour (JP sales)</t>
  </si>
  <si>
    <t xml:space="preserve">Star Wars: Lethal Alliance</t>
  </si>
  <si>
    <t xml:space="preserve">Naruto Shippuden: Kizuna Drive</t>
  </si>
  <si>
    <t xml:space="preserve">Under Night In-Birth</t>
  </si>
  <si>
    <t xml:space="preserve">Sega GT</t>
  </si>
  <si>
    <t xml:space="preserve">Steel Battalion: Heavy Armor</t>
  </si>
  <si>
    <t xml:space="preserve">Fit in Six</t>
  </si>
  <si>
    <t xml:space="preserve">Gunstar Heroes</t>
  </si>
  <si>
    <t xml:space="preserve">Tamagotchi no Pichi Pichi Omisecchi</t>
  </si>
  <si>
    <t xml:space="preserve">Shining Wind</t>
  </si>
  <si>
    <t xml:space="preserve">Dokapon Kingdom</t>
  </si>
  <si>
    <t xml:space="preserve">Sting</t>
  </si>
  <si>
    <t xml:space="preserve">Onechanbara: Bikini Samurai Squad</t>
  </si>
  <si>
    <t xml:space="preserve">Portal Runner</t>
  </si>
  <si>
    <t xml:space="preserve">Pokémon: For Ho-Oh the Bells Toll!: Game Boy Advance Video</t>
  </si>
  <si>
    <t xml:space="preserve">Hyperdevotion Noire: Goddess Black Heart</t>
  </si>
  <si>
    <t xml:space="preserve">Idea Factory</t>
  </si>
  <si>
    <t xml:space="preserve">Assault: Retribution</t>
  </si>
  <si>
    <t xml:space="preserve">Telstar</t>
  </si>
  <si>
    <t xml:space="preserve">City Crisis</t>
  </si>
  <si>
    <t xml:space="preserve">Smart Boy's Gameroom</t>
  </si>
  <si>
    <t xml:space="preserve">Victorious: Time to Shine</t>
  </si>
  <si>
    <t xml:space="preserve">Advent Rising</t>
  </si>
  <si>
    <t xml:space="preserve">Surf Riders</t>
  </si>
  <si>
    <t xml:space="preserve">Torino 2006</t>
  </si>
  <si>
    <t xml:space="preserve">Nobunaga no Yabou: Ranseiki</t>
  </si>
  <si>
    <t xml:space="preserve">Derby Stallion Advance</t>
  </si>
  <si>
    <t xml:space="preserve">Snood</t>
  </si>
  <si>
    <t xml:space="preserve">DT Racer</t>
  </si>
  <si>
    <t xml:space="preserve">Soccer Tsuku: Pro Soccer Club o Tsukurou!</t>
  </si>
  <si>
    <t xml:space="preserve">World Cup Golf: Professional Edition</t>
  </si>
  <si>
    <t xml:space="preserve">U.S. Gold</t>
  </si>
  <si>
    <t xml:space="preserve">Black Dawn</t>
  </si>
  <si>
    <t xml:space="preserve">428: Fuusa Sareta Shibuya de</t>
  </si>
  <si>
    <t xml:space="preserve">7 Wonders of the Ancient World</t>
  </si>
  <si>
    <t xml:space="preserve">Funsta</t>
  </si>
  <si>
    <t xml:space="preserve">Top Shot Arcade</t>
  </si>
  <si>
    <t xml:space="preserve">Twister Mania</t>
  </si>
  <si>
    <t xml:space="preserve">Drome Racers</t>
  </si>
  <si>
    <t xml:space="preserve">Gungnir: Mayari no Gunshin to Eiyuu Sensou</t>
  </si>
  <si>
    <t xml:space="preserve">Fuse (Insomniac)</t>
  </si>
  <si>
    <t xml:space="preserve">7th Dragon 2020-II</t>
  </si>
  <si>
    <t xml:space="preserve">Doukyuusei 2</t>
  </si>
  <si>
    <t xml:space="preserve">Aikatsu! 365 Idol Days</t>
  </si>
  <si>
    <t xml:space="preserve">SkullMonkeys</t>
  </si>
  <si>
    <t xml:space="preserve">DreamWorks Interactive</t>
  </si>
  <si>
    <t xml:space="preserve">Baroque</t>
  </si>
  <si>
    <t xml:space="preserve">SBK 2011: FIM Superbike World Championship</t>
  </si>
  <si>
    <t xml:space="preserve">Little Battlers eXperience: Wars</t>
  </si>
  <si>
    <t xml:space="preserve">Hour of Victory</t>
  </si>
  <si>
    <t xml:space="preserve">Indianapolis 500 Legends</t>
  </si>
  <si>
    <t xml:space="preserve">Shimano Xtreme Fishing</t>
  </si>
  <si>
    <t xml:space="preserve">Yu-Gi-Oh! GX: Tag Force</t>
  </si>
  <si>
    <t xml:space="preserve">Left Brain Right Brain 2</t>
  </si>
  <si>
    <t xml:space="preserve">Detana TwinBee Yahho! Deluxe Pack</t>
  </si>
  <si>
    <t xml:space="preserve">Last Ranker</t>
  </si>
  <si>
    <t xml:space="preserve">Quantum Redshift</t>
  </si>
  <si>
    <t xml:space="preserve">The History Channel: Great Battles - Medieval</t>
  </si>
  <si>
    <t xml:space="preserve">Slitherine Software</t>
  </si>
  <si>
    <t xml:space="preserve">Smash Court Tennis Pro Tournament 2</t>
  </si>
  <si>
    <t xml:space="preserve">Brothers in Arms: Double Time</t>
  </si>
  <si>
    <t xml:space="preserve">Power Pro Kun Pocket 13</t>
  </si>
  <si>
    <t xml:space="preserve">Armed and Dangerous</t>
  </si>
  <si>
    <t xml:space="preserve">Teenage Mutant Ninja Turtles: Arcade Attack</t>
  </si>
  <si>
    <t xml:space="preserve">World Soccer Winning Eleven 2002</t>
  </si>
  <si>
    <t xml:space="preserve">Actua Tennis</t>
  </si>
  <si>
    <t xml:space="preserve">Monster Truck Madness</t>
  </si>
  <si>
    <t xml:space="preserve">Sonic Jam</t>
  </si>
  <si>
    <t xml:space="preserve">Puella Magi Madoka Magica Portable</t>
  </si>
  <si>
    <t xml:space="preserve">Peter Jacobsen's Golden Tee Golf</t>
  </si>
  <si>
    <t xml:space="preserve">Space Bust-A-Move</t>
  </si>
  <si>
    <t xml:space="preserve">Nippon Daihyou Team no Kantoku ni Narou! Sekaihatsu Soccer RPG</t>
  </si>
  <si>
    <t xml:space="preserve">Crush3D</t>
  </si>
  <si>
    <t xml:space="preserve">High Velocity: Mountain Racing Challenge</t>
  </si>
  <si>
    <t xml:space="preserve">NeverDead</t>
  </si>
  <si>
    <t xml:space="preserve">Capcom vs. SNK 2: Millionaire Fighting 2001</t>
  </si>
  <si>
    <t xml:space="preserve">Criticom</t>
  </si>
  <si>
    <t xml:space="preserve">Charm Girls Club: My Fashion Mall</t>
  </si>
  <si>
    <t xml:space="preserve">SCORE International Baja 1000: The Official Game</t>
  </si>
  <si>
    <t xml:space="preserve">Deepak Chopra's Leela</t>
  </si>
  <si>
    <t xml:space="preserve">NHL 2K7</t>
  </si>
  <si>
    <t xml:space="preserve">Go Play: Circus Star</t>
  </si>
  <si>
    <t xml:space="preserve">Worms 3D</t>
  </si>
  <si>
    <t xml:space="preserve">Gladiator Begins</t>
  </si>
  <si>
    <t xml:space="preserve">Clock Tower: The First Fear</t>
  </si>
  <si>
    <t xml:space="preserve">Kidou Senshi Gundam Seed Battle Destiny</t>
  </si>
  <si>
    <t xml:space="preserve">Impossible Mission</t>
  </si>
  <si>
    <t xml:space="preserve">Kilari: Na-san, Mon Meilleur Ami</t>
  </si>
  <si>
    <t xml:space="preserve">Strikers 1945</t>
  </si>
  <si>
    <t xml:space="preserve">Ochaken no Heya DS</t>
  </si>
  <si>
    <t xml:space="preserve">MTO</t>
  </si>
  <si>
    <t xml:space="preserve">Fire ProWrestling S: 6Men Scramble</t>
  </si>
  <si>
    <t xml:space="preserve">Galidor: Defenders of the Outer Dimension</t>
  </si>
  <si>
    <t xml:space="preserve">Pryzm Chapter One: The Dark Unicorn</t>
  </si>
  <si>
    <t xml:space="preserve">Gundam Battle Royale</t>
  </si>
  <si>
    <t xml:space="preserve">Zen-Nippon Pro Wrestling: Ouja no Kon</t>
  </si>
  <si>
    <t xml:space="preserve">Hisshou Pachinko*Pachi-Slot Kouryaku Series Vol. 12: CR Shinseiki Evangelion - Shito, Futatabi</t>
  </si>
  <si>
    <t xml:space="preserve">Guilty Gear X</t>
  </si>
  <si>
    <t xml:space="preserve">Obscure: The Aftermath</t>
  </si>
  <si>
    <t xml:space="preserve">Gotouchi Tetsudou: Gotouchi Chara to Nihon Zenkoku no Tabi</t>
  </si>
  <si>
    <t xml:space="preserve">Mugen no Frontier: Super Robot Taisen OG Saga EXCEED</t>
  </si>
  <si>
    <t xml:space="preserve">Etrian Odyssey V</t>
  </si>
  <si>
    <t xml:space="preserve">Disney's PK: Out of the Shadows</t>
  </si>
  <si>
    <t xml:space="preserve">Wild Earth: African Safari</t>
  </si>
  <si>
    <t xml:space="preserve">Echo Night</t>
  </si>
  <si>
    <t xml:space="preserve">Wild ARMs 5 (jp sales)</t>
  </si>
  <si>
    <t xml:space="preserve">Record of Agarest War Zero</t>
  </si>
  <si>
    <t xml:space="preserve">Colony Wars III: Red Sun</t>
  </si>
  <si>
    <t xml:space="preserve">Magic: The Gathering - Battlemage</t>
  </si>
  <si>
    <t xml:space="preserve">Backyard Baseball '09</t>
  </si>
  <si>
    <t xml:space="preserve">The King of Fighters '94</t>
  </si>
  <si>
    <t xml:space="preserve">DS Yamamura Misa Suspense: Maiko Kogiku - Kisha Katherine - Sougiya Isa Akashi - Koto ni Maru Hana Sanrin: Kyoto Satujin Jinken File</t>
  </si>
  <si>
    <t xml:space="preserve">All Kamen Rider: Rider Generation</t>
  </si>
  <si>
    <t xml:space="preserve">The King of Fighters '98 Ultimate Match</t>
  </si>
  <si>
    <t xml:space="preserve">Graffiti</t>
  </si>
  <si>
    <t xml:space="preserve">Guardian's Crusade</t>
  </si>
  <si>
    <t xml:space="preserve">MotoGP 3 - Official Game of MotoGP</t>
  </si>
  <si>
    <t xml:space="preserve">Makai Kingdom: Chronicles of the Sacred Tome</t>
  </si>
  <si>
    <t xml:space="preserve">Gundam Breaker 3</t>
  </si>
  <si>
    <t xml:space="preserve">Neopets Petpet Adventures: The Wand of Wishing</t>
  </si>
  <si>
    <t xml:space="preserve">The Ant Bully</t>
  </si>
  <si>
    <t xml:space="preserve">Bomberman Party Edition</t>
  </si>
  <si>
    <t xml:space="preserve">SingStar Vol. 3</t>
  </si>
  <si>
    <t xml:space="preserve">Star Trek: Conquest</t>
  </si>
  <si>
    <t xml:space="preserve">My Fitness Coach: Club</t>
  </si>
  <si>
    <t xml:space="preserve">Major League Baseball 2K8 Fantasy All-Stars</t>
  </si>
  <si>
    <t xml:space="preserve">Eyeshield 21: Max Devil Power</t>
  </si>
  <si>
    <t xml:space="preserve">O.D.T.: Escape... Or Die Trying</t>
  </si>
  <si>
    <t xml:space="preserve">Break 'Em All</t>
  </si>
  <si>
    <t xml:space="preserve">Super Robot Wars OG Saga: Masou Kishin II - Revelation of Evil God</t>
  </si>
  <si>
    <t xml:space="preserve">Mobile Suit Gundam Seed: Rengou vs. Z.A.F.T. Portable</t>
  </si>
  <si>
    <t xml:space="preserve">San Goku Shi V</t>
  </si>
  <si>
    <t xml:space="preserve">Go! Sudoku</t>
  </si>
  <si>
    <t xml:space="preserve">Daikaijyuu Monogatari II</t>
  </si>
  <si>
    <t xml:space="preserve">Voodoo Vince</t>
  </si>
  <si>
    <t xml:space="preserve">Gundam Memories: Tatakai no Kioku</t>
  </si>
  <si>
    <t xml:space="preserve">Everybody Dance</t>
  </si>
  <si>
    <t xml:space="preserve">Kaijuu Busters</t>
  </si>
  <si>
    <t xml:space="preserve">Blackwater</t>
  </si>
  <si>
    <t xml:space="preserve">Ferrari Challenge Trofeo Pirelli</t>
  </si>
  <si>
    <t xml:space="preserve">Moshi Monsters: Katsuma Unleashed</t>
  </si>
  <si>
    <t xml:space="preserve">Virtua Fighter CG Portrait Series Vol.4: Pai Chan</t>
  </si>
  <si>
    <t xml:space="preserve">Chase: Hollywood Stunt Driver</t>
  </si>
  <si>
    <t xml:space="preserve">Mobile Suit Gundam Side Story: Missing Link</t>
  </si>
  <si>
    <t xml:space="preserve">The X Files: Resist or Serve</t>
  </si>
  <si>
    <t xml:space="preserve">Touch My Katamari</t>
  </si>
  <si>
    <t xml:space="preserve">PixelJunk Monsters Deluxe</t>
  </si>
  <si>
    <t xml:space="preserve">Saru! Get You! Million Monkeys</t>
  </si>
  <si>
    <t xml:space="preserve">Legend of the Guardians: The Owls of Ga'Hoole</t>
  </si>
  <si>
    <t xml:space="preserve">Don Bradman Cricket 14</t>
  </si>
  <si>
    <t xml:space="preserve">Tru Blu Entertainment</t>
  </si>
  <si>
    <t xml:space="preserve">Zathura</t>
  </si>
  <si>
    <t xml:space="preserve">Medarot DS: Kabuto / Kuwagata Ver.</t>
  </si>
  <si>
    <t xml:space="preserve">Atelier Sophie: The Alchemist of the Mysterious Book</t>
  </si>
  <si>
    <t xml:space="preserve">Mytran Wars</t>
  </si>
  <si>
    <t xml:space="preserve">Undead Knights</t>
  </si>
  <si>
    <t xml:space="preserve">Ninja Reflex</t>
  </si>
  <si>
    <t xml:space="preserve">Cel Damage</t>
  </si>
  <si>
    <t xml:space="preserve">Lovely Lisa</t>
  </si>
  <si>
    <t xml:space="preserve">DHM Interactive</t>
  </si>
  <si>
    <t xml:space="preserve">Dance Paradise</t>
  </si>
  <si>
    <t xml:space="preserve">Supremacy MMA</t>
  </si>
  <si>
    <t xml:space="preserve">Yamakawa Shuppansha Kanshuu: Shousetsu Nihonshi B</t>
  </si>
  <si>
    <t xml:space="preserve">The God of War Trilogy</t>
  </si>
  <si>
    <t xml:space="preserve">Lunar: Dragon Song</t>
  </si>
  <si>
    <t xml:space="preserve">Breakdown</t>
  </si>
  <si>
    <t xml:space="preserve">Rush</t>
  </si>
  <si>
    <t xml:space="preserve">Ecco the Dolphin</t>
  </si>
  <si>
    <t xml:space="preserve">Solitaire &amp; Mahjong</t>
  </si>
  <si>
    <t xml:space="preserve">Looney Tunes: Sheep Raider</t>
  </si>
  <si>
    <t xml:space="preserve">Horse Life</t>
  </si>
  <si>
    <t xml:space="preserve">Robinson: The Journey</t>
  </si>
  <si>
    <t xml:space="preserve">Crytek</t>
  </si>
  <si>
    <t xml:space="preserve">Conduit 2</t>
  </si>
  <si>
    <t xml:space="preserve">Harvest Moon 2 GBC</t>
  </si>
  <si>
    <t xml:space="preserve">Zenses: Rainforest</t>
  </si>
  <si>
    <t xml:space="preserve">Hatsune Miku: Project Diva X</t>
  </si>
  <si>
    <t xml:space="preserve">Deadliest Catch: Sea of Chaos</t>
  </si>
  <si>
    <t xml:space="preserve">McDROID</t>
  </si>
  <si>
    <t xml:space="preserve">Gallop Racer 2000</t>
  </si>
  <si>
    <t xml:space="preserve">Godzilla Unleashed: Double Smash</t>
  </si>
  <si>
    <t xml:space="preserve">My Farm Around the World</t>
  </si>
  <si>
    <t xml:space="preserve">Macross Triangle Frontier</t>
  </si>
  <si>
    <t xml:space="preserve">Transformers: War for Cybertron -- Decepticons</t>
  </si>
  <si>
    <t xml:space="preserve">Rocket: Robot on Wheels</t>
  </si>
  <si>
    <t xml:space="preserve">Densha De Go! 64</t>
  </si>
  <si>
    <t xml:space="preserve">NFL QB Club 2001</t>
  </si>
  <si>
    <t xml:space="preserve">Earthworm Jim 3D</t>
  </si>
  <si>
    <t xml:space="preserve">Atelier Annie: Alchemists of Sera Island</t>
  </si>
  <si>
    <t xml:space="preserve">Sega Soccer Slam</t>
  </si>
  <si>
    <t xml:space="preserve">2 Games in 1 Double Pack: Hot Wheels Velocity X / Hot Wheels World Race</t>
  </si>
  <si>
    <t xml:space="preserve">Mahou Shoujo Lyrical Nanoha A's Portable: The Gears of Destiny</t>
  </si>
  <si>
    <t xml:space="preserve">Dodge Racing: Charger vs Challenger</t>
  </si>
  <si>
    <t xml:space="preserve">Fate/Extra CCC</t>
  </si>
  <si>
    <t xml:space="preserve">Fat Princess: Fistful of Cake</t>
  </si>
  <si>
    <t xml:space="preserve">MTV Sports: Pure Ride</t>
  </si>
  <si>
    <t xml:space="preserve">Burning Road</t>
  </si>
  <si>
    <t xml:space="preserve">FunSoft</t>
  </si>
  <si>
    <t xml:space="preserve">Sonic Adventure 2</t>
  </si>
  <si>
    <t xml:space="preserve">IndyCar Series</t>
  </si>
  <si>
    <t xml:space="preserve">Slayers</t>
  </si>
  <si>
    <t xml:space="preserve">Super Robot Wars OG Saga: Masou Kishin - The Lord of Elemental</t>
  </si>
  <si>
    <t xml:space="preserve">Space Chimps</t>
  </si>
  <si>
    <t xml:space="preserve">Crash Superpack: Crash Bandicoot 2: N-Tranced / Crash Nitro Kart</t>
  </si>
  <si>
    <t xml:space="preserve">Famicom Mini: TwinBee</t>
  </si>
  <si>
    <t xml:space="preserve">Gladiator: Sword of Vengeance</t>
  </si>
  <si>
    <t xml:space="preserve">Rodea the Sky Soldier</t>
  </si>
  <si>
    <t xml:space="preserve">The Daring Game for Girls</t>
  </si>
  <si>
    <t xml:space="preserve">Ultimate Card Games</t>
  </si>
  <si>
    <t xml:space="preserve">Jikkyou Powerful Pro Yakyuu 8 Ketteiban</t>
  </si>
  <si>
    <t xml:space="preserve">Academy of Champions: Soccer</t>
  </si>
  <si>
    <t xml:space="preserve">Overlord: Raising Hell</t>
  </si>
  <si>
    <t xml:space="preserve">Wallace &amp; Gromit: Curse of the Were-Rabbit</t>
  </si>
  <si>
    <t xml:space="preserve">Mountain Sports</t>
  </si>
  <si>
    <t xml:space="preserve">Medarot 4: Kabuto / Kuwagata Version</t>
  </si>
  <si>
    <t xml:space="preserve">Deca Sports Extreme</t>
  </si>
  <si>
    <t xml:space="preserve">Kidz Sports: Crazy Golf</t>
  </si>
  <si>
    <t xml:space="preserve">Data Design Interactive</t>
  </si>
  <si>
    <t xml:space="preserve">Mahou Shoujo Lyrical Nanoha A's Portable: The Battle of Aces</t>
  </si>
  <si>
    <t xml:space="preserve">Onimusha: Blade Warriors</t>
  </si>
  <si>
    <t xml:space="preserve">One Piece: Super Grand Battle! X</t>
  </si>
  <si>
    <t xml:space="preserve">Akuji the Heartless</t>
  </si>
  <si>
    <t xml:space="preserve">Psychonauts</t>
  </si>
  <si>
    <t xml:space="preserve">Uta no * Prince-Sama: All Star</t>
  </si>
  <si>
    <t xml:space="preserve">HardBall 5</t>
  </si>
  <si>
    <t xml:space="preserve">SPS</t>
  </si>
  <si>
    <t xml:space="preserve">Airborne Troops: Countdown to D-Day</t>
  </si>
  <si>
    <t xml:space="preserve">MLB Inside Pitch 2003</t>
  </si>
  <si>
    <t xml:space="preserve">Skate City Heroes</t>
  </si>
  <si>
    <t xml:space="preserve">The Sky Crawlers: Innocent Aces</t>
  </si>
  <si>
    <t xml:space="preserve">Battle Arena Toshinden Remix</t>
  </si>
  <si>
    <t xml:space="preserve">nail'd</t>
  </si>
  <si>
    <t xml:space="preserve">Lost Magic</t>
  </si>
  <si>
    <t xml:space="preserve">A.C.E.: Another Century's Episode Portable</t>
  </si>
  <si>
    <t xml:space="preserve">Jaws: Ultimate Predator</t>
  </si>
  <si>
    <t xml:space="preserve">Marvel Avengers: Battle for Earth</t>
  </si>
  <si>
    <t xml:space="preserve">Crime Killer</t>
  </si>
  <si>
    <t xml:space="preserve">Petz Puppyz &amp; Kittenz</t>
  </si>
  <si>
    <t xml:space="preserve">Raiden IV</t>
  </si>
  <si>
    <t xml:space="preserve">Moss</t>
  </si>
  <si>
    <t xml:space="preserve">SD Gundam G Generation-F.I.F</t>
  </si>
  <si>
    <t xml:space="preserve">Bishoujo Senshi Sailormoon S: Juugai Rantou!? Shuyaku Soudatsusen</t>
  </si>
  <si>
    <t xml:space="preserve">Zenses: Ocean</t>
  </si>
  <si>
    <t xml:space="preserve">Peggle: Dual Shot</t>
  </si>
  <si>
    <t xml:space="preserve">Cruis'n</t>
  </si>
  <si>
    <t xml:space="preserve">Samurai Warriors 4-II</t>
  </si>
  <si>
    <t xml:space="preserve">Harukanaru Augusta 2: Masters</t>
  </si>
  <si>
    <t xml:space="preserve">T&amp;E Soft</t>
  </si>
  <si>
    <t xml:space="preserve">SimAnimals Africa</t>
  </si>
  <si>
    <t xml:space="preserve">Love Live! School Idol Paradise</t>
  </si>
  <si>
    <t xml:space="preserve">Battles of Prince of Persia</t>
  </si>
  <si>
    <t xml:space="preserve">The Clique: Diss and Make Up</t>
  </si>
  <si>
    <t xml:space="preserve">Mobil 1 Rally Championship</t>
  </si>
  <si>
    <t xml:space="preserve">USA Today Crossword Challenge</t>
  </si>
  <si>
    <t xml:space="preserve">King of Colosseum (Red): Shin Nippon x Zen Nippon x Pancrase Disc</t>
  </si>
  <si>
    <t xml:space="preserve">Charm Girls Club: My Perfect Prom</t>
  </si>
  <si>
    <t xml:space="preserve">Marvel Trading Card Game</t>
  </si>
  <si>
    <t xml:space="preserve">Rugrats: Totally Angelica</t>
  </si>
  <si>
    <t xml:space="preserve">Nightshade</t>
  </si>
  <si>
    <t xml:space="preserve">CSI: Crime Scene Investigation</t>
  </si>
  <si>
    <t xml:space="preserve">Ultimate Puzzle Games: Sudoku Edition</t>
  </si>
  <si>
    <t xml:space="preserve">Onechanbara: Bikini Zombie Slayers</t>
  </si>
  <si>
    <t xml:space="preserve">Hanagumi Taisen Columns</t>
  </si>
  <si>
    <t xml:space="preserve">Reality Fighters</t>
  </si>
  <si>
    <t xml:space="preserve">Petz Fantasy: Moonlight Magic</t>
  </si>
  <si>
    <t xml:space="preserve">The Price is Right: Decades</t>
  </si>
  <si>
    <t xml:space="preserve">Power Pro Kun Pocket 14</t>
  </si>
  <si>
    <t xml:space="preserve">Dragon Ball: Origins</t>
  </si>
  <si>
    <t xml:space="preserve">After Hours Athletes</t>
  </si>
  <si>
    <t xml:space="preserve">UN Squadron</t>
  </si>
  <si>
    <t xml:space="preserve">Tecmo Super Bowl</t>
  </si>
  <si>
    <t xml:space="preserve">Lunar 2: Eternal Blue</t>
  </si>
  <si>
    <t xml:space="preserve">NHL Powerplay '96</t>
  </si>
  <si>
    <t xml:space="preserve">Thousand Arms</t>
  </si>
  <si>
    <t xml:space="preserve">Barnyard</t>
  </si>
  <si>
    <t xml:space="preserve">Stolen Song</t>
  </si>
  <si>
    <t xml:space="preserve">Armored Core: Verdict Day</t>
  </si>
  <si>
    <t xml:space="preserve">Yattaman DS: BikkuriDokkiri Daisakusen da Koron</t>
  </si>
  <si>
    <t xml:space="preserve">Harvey Birdman: Attorney at Law</t>
  </si>
  <si>
    <t xml:space="preserve">My Chinese Coach</t>
  </si>
  <si>
    <t xml:space="preserve">Lost in Shadow</t>
  </si>
  <si>
    <t xml:space="preserve">DEATH NOTE: Kira Game</t>
  </si>
  <si>
    <t xml:space="preserve">Sengoku Cyber: Fujimaru Jigokuhen</t>
  </si>
  <si>
    <t xml:space="preserve">Hisshou Pachinko*Pachi-Slot Kouryaku Series Vol.10: CR Shinseiki Evangelion: Kiseki no Kachi</t>
  </si>
  <si>
    <t xml:space="preserve">ASH: Archaic Sealed Heat</t>
  </si>
  <si>
    <t xml:space="preserve">Dorabase 2: Nettou Ultra Stadium</t>
  </si>
  <si>
    <t xml:space="preserve">Center Ring Boxing</t>
  </si>
  <si>
    <t xml:space="preserve">Die Hard: Vendetta</t>
  </si>
  <si>
    <t xml:space="preserve">NDA Productions</t>
  </si>
  <si>
    <t xml:space="preserve">F1 2002</t>
  </si>
  <si>
    <t xml:space="preserve">Every Extend Extra</t>
  </si>
  <si>
    <t xml:space="preserve">Darkspore</t>
  </si>
  <si>
    <t xml:space="preserve">Self-Defense Training Camp</t>
  </si>
  <si>
    <t xml:space="preserve">Midnight Mysteries: The Edgar Allan Poe Conspiracy</t>
  </si>
  <si>
    <t xml:space="preserve">GT Advance 2: Rally Racing</t>
  </si>
  <si>
    <t xml:space="preserve">DOA 2: Dead or Alive 2 Hardcore</t>
  </si>
  <si>
    <t xml:space="preserve">18 Wheels of Steel: Extreme Trucker 2</t>
  </si>
  <si>
    <t xml:space="preserve">F1 Racing Championship</t>
  </si>
  <si>
    <t xml:space="preserve">Dead Man's Hand</t>
  </si>
  <si>
    <t xml:space="preserve">Smash Cars</t>
  </si>
  <si>
    <t xml:space="preserve">NASCAR 07</t>
  </si>
  <si>
    <t xml:space="preserve">Merv Griffin's Crosswords</t>
  </si>
  <si>
    <t xml:space="preserve">Tecmo Bowl: Kickoff</t>
  </si>
  <si>
    <t xml:space="preserve">Lost Horizon</t>
  </si>
  <si>
    <t xml:space="preserve">NFL Tour</t>
  </si>
  <si>
    <t xml:space="preserve">Rugby 15</t>
  </si>
  <si>
    <t xml:space="preserve">Bigben Interactive</t>
  </si>
  <si>
    <t xml:space="preserve">Jikkyou Powerful Pro Yakyuu 12 Ketteiban</t>
  </si>
  <si>
    <t xml:space="preserve">Melty Blood: Act Cadenza</t>
  </si>
  <si>
    <t xml:space="preserve">ToeJam &amp; Earl III: Mission to Earth</t>
  </si>
  <si>
    <t xml:space="preserve">Puzzle Quest 2</t>
  </si>
  <si>
    <t xml:space="preserve">Phantasy Star Collection</t>
  </si>
  <si>
    <t xml:space="preserve">Doukoku Shoshite...</t>
  </si>
  <si>
    <t xml:space="preserve">Data East</t>
  </si>
  <si>
    <t xml:space="preserve">LEGO Knights' Kingdom</t>
  </si>
  <si>
    <t xml:space="preserve">Taiko Drum Master: Tokumori!</t>
  </si>
  <si>
    <t xml:space="preserve">Disney Art Academy</t>
  </si>
  <si>
    <t xml:space="preserve">A Witch's Tale</t>
  </si>
  <si>
    <t xml:space="preserve">Hyperdimension Neptunia U: Action Unleashed</t>
  </si>
  <si>
    <t xml:space="preserve">Idea Factory International</t>
  </si>
  <si>
    <t xml:space="preserve">Retro Game Challenge</t>
  </si>
  <si>
    <t xml:space="preserve">NBA Jam 2002</t>
  </si>
  <si>
    <t xml:space="preserve">Shining Force NEO</t>
  </si>
  <si>
    <t xml:space="preserve">Pocket Soccer League: Calciobit</t>
  </si>
  <si>
    <t xml:space="preserve">Primal Rage</t>
  </si>
  <si>
    <t xml:space="preserve">Time Warner Interactive</t>
  </si>
  <si>
    <t xml:space="preserve">Heart Catch PreCure! Oshare Collection</t>
  </si>
  <si>
    <t xml:space="preserve">Monster Madness: Battle for Suburbia</t>
  </si>
  <si>
    <t xml:space="preserve">Taito Legends</t>
  </si>
  <si>
    <t xml:space="preserve">Mechanic Master</t>
  </si>
  <si>
    <t xml:space="preserve">Pac 'n Roll</t>
  </si>
  <si>
    <t xml:space="preserve">Animal Genius</t>
  </si>
  <si>
    <t xml:space="preserve">BoomBots</t>
  </si>
  <si>
    <t xml:space="preserve">Blood Drive</t>
  </si>
  <si>
    <t xml:space="preserve">World Championship Rugby</t>
  </si>
  <si>
    <t xml:space="preserve">Phantom Dust</t>
  </si>
  <si>
    <t xml:space="preserve">Vacation Isle: Beach Party</t>
  </si>
  <si>
    <t xml:space="preserve">Shinseiki Evangelion: Koutetsu no Girlfriend</t>
  </si>
  <si>
    <t xml:space="preserve">Gainax Network Systems</t>
  </si>
  <si>
    <t xml:space="preserve">Shin Sangoku Musou: Multi Raid 2</t>
  </si>
  <si>
    <t xml:space="preserve">Growlanser Generations</t>
  </si>
  <si>
    <t xml:space="preserve">Puyo Puyo Tetris</t>
  </si>
  <si>
    <t xml:space="preserve">Mega Man Battle Chip Challenge</t>
  </si>
  <si>
    <t xml:space="preserve">Fatal Frame: Maiden of Black Water</t>
  </si>
  <si>
    <t xml:space="preserve">Tom Clancy's Splinter Cell Trilogy</t>
  </si>
  <si>
    <t xml:space="preserve">Cold Winter</t>
  </si>
  <si>
    <t xml:space="preserve">Ring of Red</t>
  </si>
  <si>
    <t xml:space="preserve">International Track &amp; Field 2000</t>
  </si>
  <si>
    <t xml:space="preserve">Stubbs the Zombie in Rebel Without a Pulse</t>
  </si>
  <si>
    <t xml:space="preserve">Batman: Dark Tomorrow</t>
  </si>
  <si>
    <t xml:space="preserve">Girl Time</t>
  </si>
  <si>
    <t xml:space="preserve">Ping Pals</t>
  </si>
  <si>
    <t xml:space="preserve">Mystery P.I. - Portrait of a Thief</t>
  </si>
  <si>
    <t xml:space="preserve">Naruto Ultimate Collection</t>
  </si>
  <si>
    <t xml:space="preserve">The King of Fighters '99</t>
  </si>
  <si>
    <t xml:space="preserve">Super Run For Money Tousouchuu Atsumare! Saikyou no Tousou Monotachi</t>
  </si>
  <si>
    <t xml:space="preserve">Mass Destruction</t>
  </si>
  <si>
    <t xml:space="preserve">Warhammer: Battle March</t>
  </si>
  <si>
    <t xml:space="preserve">Super Swing Golf Season 2</t>
  </si>
  <si>
    <t xml:space="preserve">Garfield's Fun Fest</t>
  </si>
  <si>
    <t xml:space="preserve">Queen's Blade: Spiral Chaos</t>
  </si>
  <si>
    <t xml:space="preserve">Desktop Tower Defense</t>
  </si>
  <si>
    <t xml:space="preserve">Jikkyou Powerful Pro Yakyuu '95</t>
  </si>
  <si>
    <t xml:space="preserve">Spy vs Spy</t>
  </si>
  <si>
    <t xml:space="preserve">Coraline</t>
  </si>
  <si>
    <t xml:space="preserve">Sega Touring Car Championship</t>
  </si>
  <si>
    <t xml:space="preserve">Cold Fear</t>
  </si>
  <si>
    <t xml:space="preserve">Zangeki no Reginleiv</t>
  </si>
  <si>
    <t xml:space="preserve">Zubo</t>
  </si>
  <si>
    <t xml:space="preserve">Daito Giken Koushiki Pachi-Slot Simulator: Hihouden</t>
  </si>
  <si>
    <t xml:space="preserve">Daito</t>
  </si>
  <si>
    <t xml:space="preserve">My SAT Coach with The Princeton Review</t>
  </si>
  <si>
    <t xml:space="preserve">Murakumo: Renegade Mech Pursuit</t>
  </si>
  <si>
    <t xml:space="preserve">The Hardy Boys: Treasure on the Tracks</t>
  </si>
  <si>
    <t xml:space="preserve">Gun Metal</t>
  </si>
  <si>
    <t xml:space="preserve">Funky Barn</t>
  </si>
  <si>
    <t xml:space="preserve">Cory in the House</t>
  </si>
  <si>
    <t xml:space="preserve">Metal Slug 4 &amp; 5</t>
  </si>
  <si>
    <t xml:space="preserve">ECW Anarchy Rulz</t>
  </si>
  <si>
    <t xml:space="preserve">InuYasha: A Feudal Fairy Tale</t>
  </si>
  <si>
    <t xml:space="preserve">Toukiden 2</t>
  </si>
  <si>
    <t xml:space="preserve">J-League Winning Eleven 9: Asia Championship</t>
  </si>
  <si>
    <t xml:space="preserve">Sabrina The Teenage Witch: Potion Commotion</t>
  </si>
  <si>
    <t xml:space="preserve">Happy Feet Two</t>
  </si>
  <si>
    <t xml:space="preserve">Pocket Pets</t>
  </si>
  <si>
    <t xml:space="preserve">O3 Entertainment</t>
  </si>
  <si>
    <t xml:space="preserve">Pac-Man Pinball Advance</t>
  </si>
  <si>
    <t xml:space="preserve">Yu Yu Hakusho: Tournament Tactics</t>
  </si>
  <si>
    <t xml:space="preserve">Home Run King</t>
  </si>
  <si>
    <t xml:space="preserve">To Heart 2: Dungeon Travelers</t>
  </si>
  <si>
    <t xml:space="preserve">Dementium II</t>
  </si>
  <si>
    <t xml:space="preserve">Virtua Fighter CG Portrait Series Vol.1: Sarah Bryant</t>
  </si>
  <si>
    <t xml:space="preserve">Kousoku Card Battle: Card Hero</t>
  </si>
  <si>
    <t xml:space="preserve">BlazBlue: Calamity Trigger Portable</t>
  </si>
  <si>
    <t xml:space="preserve">AirForce Delta Strike</t>
  </si>
  <si>
    <t xml:space="preserve">Tokimeki Memorial: Girl's Side 2nd Season</t>
  </si>
  <si>
    <t xml:space="preserve">Disney's Peter Pan: Return to Never Land</t>
  </si>
  <si>
    <t xml:space="preserve">Pimp My Ride</t>
  </si>
  <si>
    <t xml:space="preserve">Capcom vs. SNK 2 EO</t>
  </si>
  <si>
    <t xml:space="preserve">Fabulous Finds</t>
  </si>
  <si>
    <t xml:space="preserve">Let's Play Garden</t>
  </si>
  <si>
    <t xml:space="preserve">EA Replay</t>
  </si>
  <si>
    <t xml:space="preserve">Contra Advance: The Alien Wars EX</t>
  </si>
  <si>
    <t xml:space="preserve">Jake Hunter Detective Story: Memories of the Past</t>
  </si>
  <si>
    <t xml:space="preserve">JASF: Jane's Advanced Strike Fighters</t>
  </si>
  <si>
    <t xml:space="preserve">The History Channel: Battle for the Pacific</t>
  </si>
  <si>
    <t xml:space="preserve">Army Men: RTS</t>
  </si>
  <si>
    <t xml:space="preserve">Mobile Suit Gundam: MS Sensen 0079</t>
  </si>
  <si>
    <t xml:space="preserve">The Settlers</t>
  </si>
  <si>
    <t xml:space="preserve">Stronghold</t>
  </si>
  <si>
    <t xml:space="preserve">NCIS 3D</t>
  </si>
  <si>
    <t xml:space="preserve">Shin Kamaitachi no Yoru: 11 Hitome no Suspect</t>
  </si>
  <si>
    <t xml:space="preserve">Yard Sale Hidden Treasures: Sunnyville</t>
  </si>
  <si>
    <t xml:space="preserve">John Daly's ProStroke Golf</t>
  </si>
  <si>
    <t xml:space="preserve">O-Games</t>
  </si>
  <si>
    <t xml:space="preserve">XXX</t>
  </si>
  <si>
    <t xml:space="preserve">Maximum Force</t>
  </si>
  <si>
    <t xml:space="preserve">Get Up and Dance</t>
  </si>
  <si>
    <t xml:space="preserve">Truth or Lies</t>
  </si>
  <si>
    <t xml:space="preserve">Worms Forts: Under Siege</t>
  </si>
  <si>
    <t xml:space="preserve">Guitar Rock Tour</t>
  </si>
  <si>
    <t xml:space="preserve">Gameloft</t>
  </si>
  <si>
    <t xml:space="preserve">Puzzler World 2</t>
  </si>
  <si>
    <t xml:space="preserve">Astro Boy: The Video Game</t>
  </si>
  <si>
    <t xml:space="preserve">Gabrielle's Ghostly Groove 3D</t>
  </si>
  <si>
    <t xml:space="preserve">Brave Story: New Traveler (US sales)</t>
  </si>
  <si>
    <t xml:space="preserve">Cake Mania</t>
  </si>
  <si>
    <t xml:space="preserve">Tales of Phantasia (PS1 &amp; PSP Versions)</t>
  </si>
  <si>
    <t xml:space="preserve">Kouchuu Ouja Mushi King: Super Collection</t>
  </si>
  <si>
    <t xml:space="preserve">Odama</t>
  </si>
  <si>
    <t xml:space="preserve">PriPara Mezase! Idol Grand Prix No.1!</t>
  </si>
  <si>
    <t xml:space="preserve">Mobile Light Force 2</t>
  </si>
  <si>
    <t xml:space="preserve">Naval Ops: Warship Gunner</t>
  </si>
  <si>
    <t xml:space="preserve">Soma Bringer</t>
  </si>
  <si>
    <t xml:space="preserve">Paws &amp; Claws Pet Vet: Australian Adventures</t>
  </si>
  <si>
    <t xml:space="preserve">Shin Sangoku Musou 6 Special</t>
  </si>
  <si>
    <t xml:space="preserve">Go! Sudoku (JP sales)</t>
  </si>
  <si>
    <t xml:space="preserve">Bionicle Heroes</t>
  </si>
  <si>
    <t xml:space="preserve">The King of Fighters 2000/2001</t>
  </si>
  <si>
    <t xml:space="preserve">Valkyrie Drive: Bhikkhuni</t>
  </si>
  <si>
    <t xml:space="preserve">Top Gear Rally 2</t>
  </si>
  <si>
    <t xml:space="preserve">Chopper Attack</t>
  </si>
  <si>
    <t xml:space="preserve">Fighting Force 64</t>
  </si>
  <si>
    <t xml:space="preserve">Lunacy</t>
  </si>
  <si>
    <t xml:space="preserve">Snowboard Kids 2</t>
  </si>
  <si>
    <t xml:space="preserve">Batman &amp; Robin</t>
  </si>
  <si>
    <t xml:space="preserve">Tonic Trouble</t>
  </si>
  <si>
    <t xml:space="preserve">Nuclear Strike 64</t>
  </si>
  <si>
    <t xml:space="preserve">Chameleon Twist</t>
  </si>
  <si>
    <t xml:space="preserve">DualPenSports</t>
  </si>
  <si>
    <t xml:space="preserve">Bodycount</t>
  </si>
  <si>
    <t xml:space="preserve">Street Fighter Collection</t>
  </si>
  <si>
    <t xml:space="preserve">Ninja Assault</t>
  </si>
  <si>
    <t xml:space="preserve">Winter Stars</t>
  </si>
  <si>
    <t xml:space="preserve">Hasbro Family Game Night Fun Pack</t>
  </si>
  <si>
    <t xml:space="preserve">GunGriffon Blaze</t>
  </si>
  <si>
    <t xml:space="preserve">Frontier Gate</t>
  </si>
  <si>
    <t xml:space="preserve">Higurashi no Naku Koro ni Matsuri</t>
  </si>
  <si>
    <t xml:space="preserve">Top Angler: Real Bass Fishing</t>
  </si>
  <si>
    <t xml:space="preserve">Xicat Interactive</t>
  </si>
  <si>
    <t xml:space="preserve">Breakout</t>
  </si>
  <si>
    <t xml:space="preserve">AKB48+Me</t>
  </si>
  <si>
    <t xml:space="preserve">Alias</t>
  </si>
  <si>
    <t xml:space="preserve">Sakura Taisen Hanagumi Tsuushin</t>
  </si>
  <si>
    <t xml:space="preserve">Famicom Mini: Famicom Tantei Club - Kieta Koukeisha Zenkouhen</t>
  </si>
  <si>
    <t xml:space="preserve">Calling</t>
  </si>
  <si>
    <t xml:space="preserve">Yomawari</t>
  </si>
  <si>
    <t xml:space="preserve">Spyborgs</t>
  </si>
  <si>
    <t xml:space="preserve">ESA Game Pack</t>
  </si>
  <si>
    <t xml:space="preserve">Outlaw Golf: Nine Holes of Christmas</t>
  </si>
  <si>
    <t xml:space="preserve">Simon &amp; Schuster Interactive</t>
  </si>
  <si>
    <t xml:space="preserve">Invizimals: The Lost Tribes</t>
  </si>
  <si>
    <t xml:space="preserve">NHL Rivals 2004</t>
  </si>
  <si>
    <t xml:space="preserve">Tyco RC: Assault with a Battery</t>
  </si>
  <si>
    <t xml:space="preserve">Felony 11-79</t>
  </si>
  <si>
    <t xml:space="preserve">Machinarium</t>
  </si>
  <si>
    <t xml:space="preserve">Death Jr.: Root of Evil</t>
  </si>
  <si>
    <t xml:space="preserve">Classic Road</t>
  </si>
  <si>
    <t xml:space="preserve">Panzer Dragoon Saga</t>
  </si>
  <si>
    <t xml:space="preserve">Michael Phelps: Push the Limit</t>
  </si>
  <si>
    <t xml:space="preserve">Lost in Blue</t>
  </si>
  <si>
    <t xml:space="preserve">Wasteland 2</t>
  </si>
  <si>
    <t xml:space="preserve">Smash Court Tennis 3</t>
  </si>
  <si>
    <t xml:space="preserve">Shining Ark</t>
  </si>
  <si>
    <t xml:space="preserve">Transformers: Beast Wars Transmetals</t>
  </si>
  <si>
    <t xml:space="preserve">GiFTPiA</t>
  </si>
  <si>
    <t xml:space="preserve">My Little Sister Can't Be This Cute Portable</t>
  </si>
  <si>
    <t xml:space="preserve">Constantine</t>
  </si>
  <si>
    <t xml:space="preserve">Dynasty Tactics 2</t>
  </si>
  <si>
    <t xml:space="preserve">Real World Golf</t>
  </si>
  <si>
    <t xml:space="preserve">Valcon Games</t>
  </si>
  <si>
    <t xml:space="preserve">Winter Heat</t>
  </si>
  <si>
    <t xml:space="preserve">Hole in the Wall: Deluxe Edition</t>
  </si>
  <si>
    <t xml:space="preserve">Blazblue: Continuum Shift Extend</t>
  </si>
  <si>
    <t xml:space="preserve">4 Game Fun Pack: Monopoly / Boggle / Yahtzee / Battleship</t>
  </si>
  <si>
    <t xml:space="preserve">Mushroom Men: Rise of the Fungi</t>
  </si>
  <si>
    <t xml:space="preserve">ATV: Quad Frenzy</t>
  </si>
  <si>
    <t xml:space="preserve">Touch Detective 2 1/2</t>
  </si>
  <si>
    <t xml:space="preserve">Animal Planet: Vet Life</t>
  </si>
  <si>
    <t xml:space="preserve">Frogger: Helmet Chaos</t>
  </si>
  <si>
    <t xml:space="preserve">Picross 3D 2</t>
  </si>
  <si>
    <t xml:space="preserve">Lady Sia</t>
  </si>
  <si>
    <t xml:space="preserve">Robotech: Invasion</t>
  </si>
  <si>
    <t xml:space="preserve">Vacation Sports</t>
  </si>
  <si>
    <t xml:space="preserve">PDC World Championship Darts: Pro Tour</t>
  </si>
  <si>
    <t xml:space="preserve">Hollywood Squares</t>
  </si>
  <si>
    <t xml:space="preserve">Irozuki Tingle no Koi no Balloon Trip</t>
  </si>
  <si>
    <t xml:space="preserve">Silly Bandz: Play The Craze</t>
  </si>
  <si>
    <t xml:space="preserve">RIGS: Mechanized Combat League</t>
  </si>
  <si>
    <t xml:space="preserve">Final Fantasy I &amp; II</t>
  </si>
  <si>
    <t xml:space="preserve">Langrisser IV</t>
  </si>
  <si>
    <t xml:space="preserve">FoxKids.com Micro Maniacs Racing</t>
  </si>
  <si>
    <t xml:space="preserve">Hexen: Beyond Heretic</t>
  </si>
  <si>
    <t xml:space="preserve">Arcade Party Pak</t>
  </si>
  <si>
    <t xml:space="preserve">Kotoba no Puzzle: Mojipittan Daijiten</t>
  </si>
  <si>
    <t xml:space="preserve">Yamaha Supercross</t>
  </si>
  <si>
    <t xml:space="preserve">Hitman Trilogy</t>
  </si>
  <si>
    <t xml:space="preserve">Dragon Quest &amp; Final Fantasy in Itadaki Street Portable</t>
  </si>
  <si>
    <t xml:space="preserve">Railroad Tycoon II</t>
  </si>
  <si>
    <t xml:space="preserve">PopTop Software</t>
  </si>
  <si>
    <t xml:space="preserve">The Cheetah Girls: Pop Star Sensations</t>
  </si>
  <si>
    <t xml:space="preserve">Kirarin * Revolution: Kira Kira Idol Audition</t>
  </si>
  <si>
    <t xml:space="preserve">Ranma 1/2: Akanekodan Teki Hihou</t>
  </si>
  <si>
    <t xml:space="preserve">TOHO</t>
  </si>
  <si>
    <t xml:space="preserve">The Penguins of Madagascar: Dr. Blowhole Returns - Again!</t>
  </si>
  <si>
    <t xml:space="preserve">Victory Zone</t>
  </si>
  <si>
    <t xml:space="preserve">Rengoku: The Tower of Purgatory</t>
  </si>
  <si>
    <t xml:space="preserve">Goal Storm '97</t>
  </si>
  <si>
    <t xml:space="preserve">Bust-A-Move DS</t>
  </si>
  <si>
    <t xml:space="preserve">Dynasty Warriors Advance</t>
  </si>
  <si>
    <t xml:space="preserve">Pachi-Slot Aruze Oukoku 3</t>
  </si>
  <si>
    <t xml:space="preserve">Tournament Pool</t>
  </si>
  <si>
    <t xml:space="preserve">Aqua Aqua</t>
  </si>
  <si>
    <t xml:space="preserve">Cats &amp; Dogs: The Revenge of Kitty Galore</t>
  </si>
  <si>
    <t xml:space="preserve">Mega Man Zero 4</t>
  </si>
  <si>
    <t xml:space="preserve">Black Bass with Blue Marlin</t>
  </si>
  <si>
    <t xml:space="preserve">DJ Max Fever</t>
  </si>
  <si>
    <t xml:space="preserve">PM Studios</t>
  </si>
  <si>
    <t xml:space="preserve">Mega Man Battle Network 5: Double Team DS (JP sales)</t>
  </si>
  <si>
    <t xml:space="preserve">My Boyfriend</t>
  </si>
  <si>
    <t xml:space="preserve">Utawarerumono: Chiriyukusha e no Komoriuta</t>
  </si>
  <si>
    <t xml:space="preserve">Hyper Formation Soccer</t>
  </si>
  <si>
    <t xml:space="preserve">Jupiter Strike</t>
  </si>
  <si>
    <t xml:space="preserve">Totally Spies! Totally Party</t>
  </si>
  <si>
    <t xml:space="preserve">Sudokuro</t>
  </si>
  <si>
    <t xml:space="preserve">ArmA III</t>
  </si>
  <si>
    <t xml:space="preserve">Bohemia Interactive</t>
  </si>
  <si>
    <t xml:space="preserve">Saigo no Yakusoku no Monogatari</t>
  </si>
  <si>
    <t xml:space="preserve">Metal Gear Solid Integral</t>
  </si>
  <si>
    <t xml:space="preserve">Tetris Evolution</t>
  </si>
  <si>
    <t xml:space="preserve">Naruto Shippuden: Naruto vs. Sasuke</t>
  </si>
  <si>
    <t xml:space="preserve">Reef Entertainment</t>
  </si>
  <si>
    <t xml:space="preserve">Tales of the World: Reve Unitia</t>
  </si>
  <si>
    <t xml:space="preserve">Jampack Volume 14 (RP-T)</t>
  </si>
  <si>
    <t xml:space="preserve">Naruto Shippuden 3D: The New Era</t>
  </si>
  <si>
    <t xml:space="preserve">Woody Woodpecker Racing</t>
  </si>
  <si>
    <t xml:space="preserve">Martian Gothic: Unification</t>
  </si>
  <si>
    <t xml:space="preserve">Final Fantasy XII International Zodiac Job System</t>
  </si>
  <si>
    <t xml:space="preserve">Carnage Heart</t>
  </si>
  <si>
    <t xml:space="preserve">Grand Theft Auto: Mission Pack #1, London 1969</t>
  </si>
  <si>
    <t xml:space="preserve">Kamen Rider: Climax Heroes</t>
  </si>
  <si>
    <t xml:space="preserve">Robotics;Notes</t>
  </si>
  <si>
    <t xml:space="preserve">5pb</t>
  </si>
  <si>
    <t xml:space="preserve">Disney Channel Collection Vol. 1</t>
  </si>
  <si>
    <t xml:space="preserve">Total Immersion Racing</t>
  </si>
  <si>
    <t xml:space="preserve">The Hardy Boys: The Hidden Theft</t>
  </si>
  <si>
    <t xml:space="preserve">Virtual Hydlide</t>
  </si>
  <si>
    <t xml:space="preserve">FlatOut: Ultimate Carnage</t>
  </si>
  <si>
    <t xml:space="preserve">Viewtiful Joe: Double Trouble!</t>
  </si>
  <si>
    <t xml:space="preserve">Digimon Digital Card Battle</t>
  </si>
  <si>
    <t xml:space="preserve">Petz Fashion: Dogz &amp; Catz</t>
  </si>
  <si>
    <t xml:space="preserve">Kuroko's Basketball: Miracle Game</t>
  </si>
  <si>
    <t xml:space="preserve">Aquapazza: Aquaplus Dream Match</t>
  </si>
  <si>
    <t xml:space="preserve">Jikkyou Powerful Pro Yakyuu 13 Ketteiban</t>
  </si>
  <si>
    <t xml:space="preserve">Stronghold Kingdoms</t>
  </si>
  <si>
    <t xml:space="preserve">Yuusha no Kuse ni Namaikida Or 3D</t>
  </si>
  <si>
    <t xml:space="preserve">Lucha Libre AAA: Heroes del Ring</t>
  </si>
  <si>
    <t xml:space="preserve">Hysteria Hospital: Emergency Ward</t>
  </si>
  <si>
    <t xml:space="preserve">Project: Horned Owl</t>
  </si>
  <si>
    <t xml:space="preserve">Mobile Suit Gundam Age: Universe Accel / Cosmic Drive</t>
  </si>
  <si>
    <t xml:space="preserve">Pac-Man and the Ghostly Adventures 2</t>
  </si>
  <si>
    <t xml:space="preserve">Trauma Center: Under the Knife 2</t>
  </si>
  <si>
    <t xml:space="preserve">Dragon Ball Z Super Gokuden: Kakusei-Hen</t>
  </si>
  <si>
    <t xml:space="preserve">Busou Shinki: Battle Masters Mk. 2</t>
  </si>
  <si>
    <t xml:space="preserve">Fate/Extella: The Umbral Star</t>
  </si>
  <si>
    <t xml:space="preserve">Fairy Tail: Portable Guild</t>
  </si>
  <si>
    <t xml:space="preserve">Big League Sports: Summer</t>
  </si>
  <si>
    <t xml:space="preserve">Brunswick Circuit Pro Bowling 2</t>
  </si>
  <si>
    <t xml:space="preserve">D</t>
  </si>
  <si>
    <t xml:space="preserve">Ennichi no Tatsujin</t>
  </si>
  <si>
    <t xml:space="preserve">Mind Zero</t>
  </si>
  <si>
    <t xml:space="preserve">Rocky Balboa</t>
  </si>
  <si>
    <t xml:space="preserve">Wizardry VI: Bane of the Cosmic Forge</t>
  </si>
  <si>
    <t xml:space="preserve">Power Pocket Koushien</t>
  </si>
  <si>
    <t xml:space="preserve">Taiko no Tatsujin: V Version</t>
  </si>
  <si>
    <t xml:space="preserve">Gravity Games Bike: Street Vert Dirt</t>
  </si>
  <si>
    <t xml:space="preserve">Derby Stallion P</t>
  </si>
  <si>
    <t xml:space="preserve">Kamen Rider: Battride War II</t>
  </si>
  <si>
    <t xml:space="preserve">Kenka Bancho Bros: Tokyo Battle Royale</t>
  </si>
  <si>
    <t xml:space="preserve">UFC: Tapout 2</t>
  </si>
  <si>
    <t xml:space="preserve">Kirarin * Revolution: Tsukutte Misechao! Kime * Kira Stage</t>
  </si>
  <si>
    <t xml:space="preserve">The Book of Unwritten Tales</t>
  </si>
  <si>
    <t xml:space="preserve">HMH Interactive</t>
  </si>
  <si>
    <t xml:space="preserve">My First Dollhouse</t>
  </si>
  <si>
    <t xml:space="preserve">Dreamer Series: Top Model</t>
  </si>
  <si>
    <t xml:space="preserve">The Godfather: Mob Wars</t>
  </si>
  <si>
    <t xml:space="preserve">American Girl: Julie Finds a Way</t>
  </si>
  <si>
    <t xml:space="preserve">Taiko no Tatsujin: Don Don! Mystery Adventure</t>
  </si>
  <si>
    <t xml:space="preserve">Ski-Doo Snowmobile Challenge</t>
  </si>
  <si>
    <t xml:space="preserve">F1 Career Challenge</t>
  </si>
  <si>
    <t xml:space="preserve">Pariah</t>
  </si>
  <si>
    <t xml:space="preserve">Cabela's Outdoor Adventures</t>
  </si>
  <si>
    <t xml:space="preserve">Fatal Frame 2: Wii Edition</t>
  </si>
  <si>
    <t xml:space="preserve">Metal Slug 3</t>
  </si>
  <si>
    <t xml:space="preserve">Motocross Mania 3</t>
  </si>
  <si>
    <t xml:space="preserve">Sacred 3</t>
  </si>
  <si>
    <t xml:space="preserve">Pro Yakyuu Famista DS 2009</t>
  </si>
  <si>
    <t xml:space="preserve">Banjo-Pilot</t>
  </si>
  <si>
    <t xml:space="preserve">Gallop Racer 2006</t>
  </si>
  <si>
    <t xml:space="preserve">inXile Entertainment</t>
  </si>
  <si>
    <t xml:space="preserve">The First Templar</t>
  </si>
  <si>
    <t xml:space="preserve">Patapon 2</t>
  </si>
  <si>
    <t xml:space="preserve">Digimon Story: Lost Evolution</t>
  </si>
  <si>
    <t xml:space="preserve">Frogger: Ancient Shadow</t>
  </si>
  <si>
    <t xml:space="preserve">Princess Debut</t>
  </si>
  <si>
    <t xml:space="preserve">Cave</t>
  </si>
  <si>
    <t xml:space="preserve">The Bachelor: The Videogame</t>
  </si>
  <si>
    <t xml:space="preserve">Escape From Monkey Island</t>
  </si>
  <si>
    <t xml:space="preserve">Disney's Chicken Little: Ace In Action</t>
  </si>
  <si>
    <t xml:space="preserve">Imagine: Soccer Captain</t>
  </si>
  <si>
    <t xml:space="preserve">Mickey's Speedway USA (weekly JP sales)</t>
  </si>
  <si>
    <t xml:space="preserve">Brain Quest: Grades 5 &amp; 6</t>
  </si>
  <si>
    <t xml:space="preserve">Who Wants to Be a Millionaire: 3rd Edition</t>
  </si>
  <si>
    <t xml:space="preserve">Boku no Natsuyasumi Portable: Mushi Mushi Hakase to Teppen-yama no Himitsu!!</t>
  </si>
  <si>
    <t xml:space="preserve">Macross 30: Ginga o Tsunagu Utagoe</t>
  </si>
  <si>
    <t xml:space="preserve">Kidou Senshi Gundam UC</t>
  </si>
  <si>
    <t xml:space="preserve">Gretzky NHL</t>
  </si>
  <si>
    <t xml:space="preserve">Corvette Evolution GT</t>
  </si>
  <si>
    <t xml:space="preserve">Dropship: United Peace Force</t>
  </si>
  <si>
    <t xml:space="preserve">Microids</t>
  </si>
  <si>
    <t xml:space="preserve">G1 Jockey 3</t>
  </si>
  <si>
    <t xml:space="preserve">Family Fun Football</t>
  </si>
  <si>
    <t xml:space="preserve">Atsumare! Power Pro Kun no DS Koushien</t>
  </si>
  <si>
    <t xml:space="preserve">Exit DS</t>
  </si>
  <si>
    <t xml:space="preserve">Revolution X</t>
  </si>
  <si>
    <t xml:space="preserve">Riviera: The Promised Land</t>
  </si>
  <si>
    <t xml:space="preserve">Blades of Time</t>
  </si>
  <si>
    <t xml:space="preserve">Yggdra Union: We'll Never Fight Alone</t>
  </si>
  <si>
    <t xml:space="preserve">Dungeon Travelers 2: The Royal Library &amp; The Monster Seal</t>
  </si>
  <si>
    <t xml:space="preserve">Sesame Street: Ready, Set, Grover!</t>
  </si>
  <si>
    <t xml:space="preserve">Brooktown High: Senior Year</t>
  </si>
  <si>
    <t xml:space="preserve">Bujingai: The Forsaken City</t>
  </si>
  <si>
    <t xml:space="preserve">Doko Demo Issho</t>
  </si>
  <si>
    <t xml:space="preserve">Universe at War: Earth Assault</t>
  </si>
  <si>
    <t xml:space="preserve">Barbie in The 12 Dancing Princesses</t>
  </si>
  <si>
    <t xml:space="preserve">Gem Quest: 4 Elements</t>
  </si>
  <si>
    <t xml:space="preserve">Death By Degrees</t>
  </si>
  <si>
    <t xml:space="preserve">Just In Time Translations</t>
  </si>
  <si>
    <t xml:space="preserve">Gouketuji Ichizoku 2: Chottodake Saikyou Densetsu</t>
  </si>
  <si>
    <t xml:space="preserve">Vandal Hearts II</t>
  </si>
  <si>
    <t xml:space="preserve">Samurai Warriors Chronicles 2nd</t>
  </si>
  <si>
    <t xml:space="preserve">Rome: Total War</t>
  </si>
  <si>
    <t xml:space="preserve">Toaru Majutsu no Index</t>
  </si>
  <si>
    <t xml:space="preserve">WireWay</t>
  </si>
  <si>
    <t xml:space="preserve">Uta no Prince-Sama: Music</t>
  </si>
  <si>
    <t xml:space="preserve">UNO / Skip-Bo / UNO Freefall</t>
  </si>
  <si>
    <t xml:space="preserve">Culdcept DS</t>
  </si>
  <si>
    <t xml:space="preserve">NASCAR The Game: Inside Line</t>
  </si>
  <si>
    <t xml:space="preserve">JU-ON: The Grudge</t>
  </si>
  <si>
    <t xml:space="preserve">Yu-Gi-Oh! 5D's Wheelie Breakers</t>
  </si>
  <si>
    <t xml:space="preserve">The King of Fighters: Dream Match 1999</t>
  </si>
  <si>
    <t xml:space="preserve">Weiss Schwarz Portable</t>
  </si>
  <si>
    <t xml:space="preserve">Dora's Big Birthday Adventure</t>
  </si>
  <si>
    <t xml:space="preserve">The Sims 4: City Living</t>
  </si>
  <si>
    <t xml:space="preserve">Kirarin * Revolution: Mezase! Idol Queen</t>
  </si>
  <si>
    <t xml:space="preserve">Dungeons &amp; Dragons Tactics</t>
  </si>
  <si>
    <t xml:space="preserve">America's Next Top Model</t>
  </si>
  <si>
    <t xml:space="preserve">Math Blaster in the Prime Adventure</t>
  </si>
  <si>
    <t xml:space="preserve">Blue Stinger</t>
  </si>
  <si>
    <t xml:space="preserve">Shellshock</t>
  </si>
  <si>
    <t xml:space="preserve">Miami Law</t>
  </si>
  <si>
    <t xml:space="preserve">Hot Wheels Ultimate Racing</t>
  </si>
  <si>
    <t xml:space="preserve">Inazuma Eleven GO Strikers 2013</t>
  </si>
  <si>
    <t xml:space="preserve">Daito Giken Koushiki Pachi-Slot Simulator: Hihouden - Ossu! Banchou - Yoshimune DS</t>
  </si>
  <si>
    <t xml:space="preserve">Paon</t>
  </si>
  <si>
    <t xml:space="preserve">PictoImage</t>
  </si>
  <si>
    <t xml:space="preserve">Urban Chaos</t>
  </si>
  <si>
    <t xml:space="preserve">Alvin and the Chipmunks: Chipwrecked</t>
  </si>
  <si>
    <t xml:space="preserve">Creeper World 3: Arc Eternal</t>
  </si>
  <si>
    <t xml:space="preserve">DS Kageyama Method: Dennou Hanpuku - Tadashii Kanji Kakitori-Kun</t>
  </si>
  <si>
    <t xml:space="preserve">Freaky Flyers</t>
  </si>
  <si>
    <t xml:space="preserve">Baten Kaitos Origins</t>
  </si>
  <si>
    <t xml:space="preserve">E·O·E: Eve of Extinction</t>
  </si>
  <si>
    <t xml:space="preserve">Penguin no Mondai: The World</t>
  </si>
  <si>
    <t xml:space="preserve">Hakuouki Portable</t>
  </si>
  <si>
    <t xml:space="preserve">RLH: Run Like Hell</t>
  </si>
  <si>
    <t xml:space="preserve">Digimon Adventure</t>
  </si>
  <si>
    <t xml:space="preserve">Scribblenauts Unmasked: A DC Comics Adventure</t>
  </si>
  <si>
    <t xml:space="preserve">Monster Rancher EVO</t>
  </si>
  <si>
    <t xml:space="preserve">Football Director DS</t>
  </si>
  <si>
    <t xml:space="preserve">Project Hacker: Kakusei</t>
  </si>
  <si>
    <t xml:space="preserve">The Whispered World</t>
  </si>
  <si>
    <t xml:space="preserve">Olympic Summer Games: Atlanta 1996</t>
  </si>
  <si>
    <t xml:space="preserve">Tatsunoko vs. Capcom: Cross Generation of Heroes</t>
  </si>
  <si>
    <t xml:space="preserve">Water Sports</t>
  </si>
  <si>
    <t xml:space="preserve">Agatha Christie: The ABC Murders</t>
  </si>
  <si>
    <t xml:space="preserve">KORG DS-10 Synthesizer Plus</t>
  </si>
  <si>
    <t xml:space="preserve">Darius Gaiden</t>
  </si>
  <si>
    <t xml:space="preserve">Help Wanted: 50 Wacky Jobs</t>
  </si>
  <si>
    <t xml:space="preserve">All Kamen Rider: Rider Generation 2</t>
  </si>
  <si>
    <t xml:space="preserve">Beach Spikers: Virtua Beach Volleyball</t>
  </si>
  <si>
    <t xml:space="preserve">Draglade</t>
  </si>
  <si>
    <t xml:space="preserve">Fallout 3 Game Add-On Pack: The Pitt and Operation: Anchorage</t>
  </si>
  <si>
    <t xml:space="preserve">You Don't Know Jack: Mock 2</t>
  </si>
  <si>
    <t xml:space="preserve">3D Tank Warfare Simulator Panzer Front</t>
  </si>
  <si>
    <t xml:space="preserve">Jade Cocoon 2</t>
  </si>
  <si>
    <t xml:space="preserve">Lord of Apocalypse</t>
  </si>
  <si>
    <t xml:space="preserve">Igor: The Game</t>
  </si>
  <si>
    <t xml:space="preserve">CDV Software Entertainment</t>
  </si>
  <si>
    <t xml:space="preserve">Kabushiki Baibai Trainer: Kabutore!</t>
  </si>
  <si>
    <t xml:space="preserve">Dancing on Ice</t>
  </si>
  <si>
    <t xml:space="preserve">Mana Khemia: Student Alliance</t>
  </si>
  <si>
    <t xml:space="preserve">The Destiny of Zorro</t>
  </si>
  <si>
    <t xml:space="preserve">Sword &amp; Sorcery</t>
  </si>
  <si>
    <t xml:space="preserve">Micro Cabin</t>
  </si>
  <si>
    <t xml:space="preserve">HOP</t>
  </si>
  <si>
    <t xml:space="preserve">USA Today Puzzle Craze</t>
  </si>
  <si>
    <t xml:space="preserve">Machi-Ing Maker 3 x Tousouchuu</t>
  </si>
  <si>
    <t xml:space="preserve">My Healthy Cooking Coach</t>
  </si>
  <si>
    <t xml:space="preserve">SNK vs. Capcom: SVC Chaos</t>
  </si>
  <si>
    <t xml:space="preserve">Master of the Monster Lair</t>
  </si>
  <si>
    <t xml:space="preserve">Sudoku Mania</t>
  </si>
  <si>
    <t xml:space="preserve">Codename: Kids Next Door: Operation V.I.D.E.O.G.A.M.E.</t>
  </si>
  <si>
    <t xml:space="preserve">Choujikuu Yousai Macross: Ai Oboete Imasu ka</t>
  </si>
  <si>
    <t xml:space="preserve">Vanishing Point</t>
  </si>
  <si>
    <t xml:space="preserve">Dragonseeds</t>
  </si>
  <si>
    <t xml:space="preserve">Nodame Cantabile</t>
  </si>
  <si>
    <t xml:space="preserve">The History Channel: Civil War - Secret Missions</t>
  </si>
  <si>
    <t xml:space="preserve">Alien Hominid</t>
  </si>
  <si>
    <t xml:space="preserve">World Snooker Championship 2007</t>
  </si>
  <si>
    <t xml:space="preserve">L'Aigle de Guerre</t>
  </si>
  <si>
    <t xml:space="preserve">Earth Defense Force 2025.1: The Shadow of New Despair</t>
  </si>
  <si>
    <t xml:space="preserve">Lode Runner 3-D</t>
  </si>
  <si>
    <t xml:space="preserve">Indy Racing 2000</t>
  </si>
  <si>
    <t xml:space="preserve">GT64 Championship Edition</t>
  </si>
  <si>
    <t xml:space="preserve">Milo's Astro Lanes</t>
  </si>
  <si>
    <t xml:space="preserve">GameTek</t>
  </si>
  <si>
    <t xml:space="preserve">Aidyn Chronicles: The First Mage</t>
  </si>
  <si>
    <t xml:space="preserve">Virtual Pool 64</t>
  </si>
  <si>
    <t xml:space="preserve">Flying Dragon</t>
  </si>
  <si>
    <t xml:space="preserve">International Superstar Soccer 64 (weekly JP sales)</t>
  </si>
  <si>
    <t xml:space="preserve">Gekido</t>
  </si>
  <si>
    <t xml:space="preserve">Disney's The Jungle Book</t>
  </si>
  <si>
    <t xml:space="preserve">Tom Clancy's Ghost Recon: Predator</t>
  </si>
  <si>
    <t xml:space="preserve">Army Men World War: Team Assault</t>
  </si>
  <si>
    <t xml:space="preserve">Deca Sports DS</t>
  </si>
  <si>
    <t xml:space="preserve">Bullet Witch</t>
  </si>
  <si>
    <t xml:space="preserve">Rolling Stone: Drum King</t>
  </si>
  <si>
    <t xml:space="preserve">NBA Ballers: Rebound</t>
  </si>
  <si>
    <t xml:space="preserve">Silent Scope Complete</t>
  </si>
  <si>
    <t xml:space="preserve">King's Field: The Ancient City</t>
  </si>
  <si>
    <t xml:space="preserve">LEGO Rock Raiders</t>
  </si>
  <si>
    <t xml:space="preserve">Ghost in the Shell</t>
  </si>
  <si>
    <t xml:space="preserve">Attack of the Movies 3D</t>
  </si>
  <si>
    <t xml:space="preserve">Monkey Mischief! Party Time</t>
  </si>
  <si>
    <t xml:space="preserve">Tom Clancy's Classic Trilogy</t>
  </si>
  <si>
    <t xml:space="preserve">Harvest Moon DS Cute (jp sales)</t>
  </si>
  <si>
    <t xml:space="preserve">Little League World Series Baseball 2010</t>
  </si>
  <si>
    <t xml:space="preserve">Bleach: Dark Souls (JP sales)</t>
  </si>
  <si>
    <t xml:space="preserve">Kiku! Kaku! Kotoba o Fuyasu! Hajimete no Eigo Training</t>
  </si>
  <si>
    <t xml:space="preserve">Benesse</t>
  </si>
  <si>
    <t xml:space="preserve">Generator Rex: Agent of Providence</t>
  </si>
  <si>
    <t xml:space="preserve">Sneakers</t>
  </si>
  <si>
    <t xml:space="preserve">Crime Crackers</t>
  </si>
  <si>
    <t xml:space="preserve">Micro Machines V3</t>
  </si>
  <si>
    <t xml:space="preserve">Contact</t>
  </si>
  <si>
    <t xml:space="preserve">Warhammer 40,000: Dawn of War II - Chaos Rising</t>
  </si>
  <si>
    <t xml:space="preserve">Sakura Wars 2: Kimi, Shinitamou koto Nakare</t>
  </si>
  <si>
    <t xml:space="preserve">Idol Janshi Suchie-Pai Remix</t>
  </si>
  <si>
    <t xml:space="preserve">Exhibition Volume 03</t>
  </si>
  <si>
    <t xml:space="preserve">Fate/hollow ataraxia</t>
  </si>
  <si>
    <t xml:space="preserve">Type-Moon</t>
  </si>
  <si>
    <t xml:space="preserve">Zero4 Champ RR-Z</t>
  </si>
  <si>
    <t xml:space="preserve">Initial D: Street Stage</t>
  </si>
  <si>
    <t xml:space="preserve">Tales of Innocence R</t>
  </si>
  <si>
    <t xml:space="preserve">Lucky * Star: Ryouou Gakuen Outousai</t>
  </si>
  <si>
    <t xml:space="preserve">Start the Party! Save the World</t>
  </si>
  <si>
    <t xml:space="preserve">Opoona</t>
  </si>
  <si>
    <t xml:space="preserve">Naruto Shippuden: Gekito Ninja Taisen! EX</t>
  </si>
  <si>
    <t xml:space="preserve">Universal Studios Theme Parks Adventure</t>
  </si>
  <si>
    <t xml:space="preserve">Nihon Keizai Shinbunsha Kanshuu: Shiranai Mamade wa Son o Suru Mono ya Okane no Shikumi DS</t>
  </si>
  <si>
    <t xml:space="preserve">Piglet's Big Game</t>
  </si>
  <si>
    <t xml:space="preserve">Real Bout Garou Densetsu</t>
  </si>
  <si>
    <t xml:space="preserve">Prinny 2: Dawn of Operation Panties, Dood!</t>
  </si>
  <si>
    <t xml:space="preserve">Project FIFA World Cup</t>
  </si>
  <si>
    <t xml:space="preserve">Dora &amp; Kai-Lan's Pet Shelter</t>
  </si>
  <si>
    <t xml:space="preserve">Famicom Mini: Famicom Tantei Club Part II - Ushiro ni Tatsu Shoujo Zenkouhen</t>
  </si>
  <si>
    <t xml:space="preserve">Nancy Drew: The Model Mysteries</t>
  </si>
  <si>
    <t xml:space="preserve">Higurashi no Nakukoru ni Kizuna: Dai-Ni-Kan - Sou</t>
  </si>
  <si>
    <t xml:space="preserve">Cate West: The Vanishing Files</t>
  </si>
  <si>
    <t xml:space="preserve">Star Trek: Shattered Universe</t>
  </si>
  <si>
    <t xml:space="preserve">Fifi and the Flowertots</t>
  </si>
  <si>
    <t xml:space="preserve">The Land Before Time: Great Valley Racing Adventure</t>
  </si>
  <si>
    <t xml:space="preserve">System Flaw</t>
  </si>
  <si>
    <t xml:space="preserve">Enjoy Gaming ltd.</t>
  </si>
  <si>
    <t xml:space="preserve">Ultra Street Fighter IV</t>
  </si>
  <si>
    <t xml:space="preserve">EVE: Valkyrie</t>
  </si>
  <si>
    <t xml:space="preserve">Dragon Ball: Evolution</t>
  </si>
  <si>
    <t xml:space="preserve">The Crew: Wild Run</t>
  </si>
  <si>
    <t xml:space="preserve">Pajama Sam: Don't Fear The Dark</t>
  </si>
  <si>
    <t xml:space="preserve">Blast Chamber</t>
  </si>
  <si>
    <t xml:space="preserve">Championship Pony</t>
  </si>
  <si>
    <t xml:space="preserve">Code:Realize - Sousei no Himegimi</t>
  </si>
  <si>
    <t xml:space="preserve">Natural Doctrine</t>
  </si>
  <si>
    <t xml:space="preserve">EyeToy: Operation Spy</t>
  </si>
  <si>
    <t xml:space="preserve">MotoGP 07</t>
  </si>
  <si>
    <t xml:space="preserve">Option Tuning Car Battle</t>
  </si>
  <si>
    <t xml:space="preserve">Ridge Racer 2</t>
  </si>
  <si>
    <t xml:space="preserve">Derby Jockey 2</t>
  </si>
  <si>
    <t xml:space="preserve">Asmik Corp</t>
  </si>
  <si>
    <t xml:space="preserve">Cubic Ninja</t>
  </si>
  <si>
    <t xml:space="preserve">Famicom Mini: Mappy</t>
  </si>
  <si>
    <t xml:space="preserve">Descent Maximum</t>
  </si>
  <si>
    <t xml:space="preserve">Interplay Productions</t>
  </si>
  <si>
    <t xml:space="preserve">King of Clubs: Mini Golf</t>
  </si>
  <si>
    <t xml:space="preserve">Harvest Moon: Frantic Farming</t>
  </si>
  <si>
    <t xml:space="preserve">Petz Hamsterz Superstarz</t>
  </si>
  <si>
    <t xml:space="preserve">Blue Dragon: Awakened Shadow</t>
  </si>
  <si>
    <t xml:space="preserve">Shining Force EXA</t>
  </si>
  <si>
    <t xml:space="preserve">Virtual Pro Wrestling</t>
  </si>
  <si>
    <t xml:space="preserve">Asmik Ace Entertainment</t>
  </si>
  <si>
    <t xml:space="preserve">Shadow Tower</t>
  </si>
  <si>
    <t xml:space="preserve">Digimon World DS</t>
  </si>
  <si>
    <t xml:space="preserve">Luminous Arc 2 (JP sales)</t>
  </si>
  <si>
    <t xml:space="preserve">Guilty Gear Isuka</t>
  </si>
  <si>
    <t xml:space="preserve">The Idolmaster: Platinum Stars</t>
  </si>
  <si>
    <t xml:space="preserve">Tornado Outbreak</t>
  </si>
  <si>
    <t xml:space="preserve">Shadow Master</t>
  </si>
  <si>
    <t xml:space="preserve">Global Touring Challenge: Africa</t>
  </si>
  <si>
    <t xml:space="preserve">Makai Shin Trillion</t>
  </si>
  <si>
    <t xml:space="preserve">Tokimeki Memorial: Taisen Pazurudama</t>
  </si>
  <si>
    <t xml:space="preserve">Digimon World: Next Order</t>
  </si>
  <si>
    <t xml:space="preserve">Who Wants to Be A Millionaire?</t>
  </si>
  <si>
    <t xml:space="preserve">Operation Abyss: New Tokyo Legacy</t>
  </si>
  <si>
    <t xml:space="preserve">Man vs. Wild</t>
  </si>
  <si>
    <t xml:space="preserve">Ciel Nosurge: Ushinawareta Hoshi e Sasagu Uta</t>
  </si>
  <si>
    <t xml:space="preserve">Watchmen: The End is Nigh Part 1 &amp; 2</t>
  </si>
  <si>
    <t xml:space="preserve">MotoGP 2</t>
  </si>
  <si>
    <t xml:space="preserve">Pro Yakyuu Famista DS</t>
  </si>
  <si>
    <t xml:space="preserve">Ultimate Muscle - The Kinnikuman Legacy: The Path of the Superhero</t>
  </si>
  <si>
    <t xml:space="preserve">Etrian Odyssey 2 Untold: Knight of Fafnir</t>
  </si>
  <si>
    <t xml:space="preserve">Dora's Cooking Club</t>
  </si>
  <si>
    <t xml:space="preserve">Heatseeker</t>
  </si>
  <si>
    <t xml:space="preserve">Ar tonelico: Melody of Elemia</t>
  </si>
  <si>
    <t xml:space="preserve">Sol Trigger</t>
  </si>
  <si>
    <t xml:space="preserve">Image Epoch</t>
  </si>
  <si>
    <t xml:space="preserve">Castlevania Double Pack</t>
  </si>
  <si>
    <t xml:space="preserve">Ballistic: Ecks vs. Sever</t>
  </si>
  <si>
    <t xml:space="preserve">Samurai Warriors 4: Empires</t>
  </si>
  <si>
    <t xml:space="preserve">Steel Battalion</t>
  </si>
  <si>
    <t xml:space="preserve">Digimon Story: Super Xros Wars Blue/Red</t>
  </si>
  <si>
    <t xml:space="preserve">Power Stone Collection</t>
  </si>
  <si>
    <t xml:space="preserve">Cartoon Network: Punch Time Explosion</t>
  </si>
  <si>
    <t xml:space="preserve">Tennis no Oji-Sama: Motto Gakuensai no Ouji-Sama - More Sweet Edition</t>
  </si>
  <si>
    <t xml:space="preserve">Bejeweled Twist</t>
  </si>
  <si>
    <t xml:space="preserve">Blast Works: Build, Trade, Destroy</t>
  </si>
  <si>
    <t xml:space="preserve">Gokuhou!! Mecha Mote Iinchou: MM Town de Miracle Change!</t>
  </si>
  <si>
    <t xml:space="preserve">SNK vs. Capcom Card Fighters DS</t>
  </si>
  <si>
    <t xml:space="preserve">Medieval II: Total War</t>
  </si>
  <si>
    <t xml:space="preserve">Darkest of Days</t>
  </si>
  <si>
    <t xml:space="preserve">Phantom EFX</t>
  </si>
  <si>
    <t xml:space="preserve">NASCAR</t>
  </si>
  <si>
    <t xml:space="preserve">The Voice</t>
  </si>
  <si>
    <t xml:space="preserve">Shox</t>
  </si>
  <si>
    <t xml:space="preserve">Unou no Tatsujin: Soukai! Machigai Museum 2</t>
  </si>
  <si>
    <t xml:space="preserve">Kiniro no Corda 3</t>
  </si>
  <si>
    <t xml:space="preserve">Neo Atlas</t>
  </si>
  <si>
    <t xml:space="preserve">Disney's Aladdin in Nasira's Revenge</t>
  </si>
  <si>
    <t xml:space="preserve">Squinkies 2: Adventure Mall Surprize!</t>
  </si>
  <si>
    <t xml:space="preserve">Winning Post 6</t>
  </si>
  <si>
    <t xml:space="preserve">Egg Monster Hero</t>
  </si>
  <si>
    <t xml:space="preserve">Whacked!</t>
  </si>
  <si>
    <t xml:space="preserve">thinkSMART</t>
  </si>
  <si>
    <t xml:space="preserve">National Geographic Challenge!</t>
  </si>
  <si>
    <t xml:space="preserve">Glory Days 2</t>
  </si>
  <si>
    <t xml:space="preserve">Brain Age: Concentration Training</t>
  </si>
  <si>
    <t xml:space="preserve">NatGeo Challenge! Wild Life</t>
  </si>
  <si>
    <t xml:space="preserve">Metal Fight Beyblade</t>
  </si>
  <si>
    <t xml:space="preserve">Hakuoki: Demon of the Fleeting Blossom</t>
  </si>
  <si>
    <t xml:space="preserve">Field &amp; Stream: Total Outdoorsman Challenge</t>
  </si>
  <si>
    <t xml:space="preserve">Speed Kings</t>
  </si>
  <si>
    <t xml:space="preserve">Dungeons</t>
  </si>
  <si>
    <t xml:space="preserve">Little League World Series Baseball 2008</t>
  </si>
  <si>
    <t xml:space="preserve">Disney Planes Fire &amp; Rescue</t>
  </si>
  <si>
    <t xml:space="preserve">Langrisser V: The End of Legend</t>
  </si>
  <si>
    <t xml:space="preserve">PhotoKano</t>
  </si>
  <si>
    <t xml:space="preserve">Ouchi Mainichi Tamagotchi</t>
  </si>
  <si>
    <t xml:space="preserve">Fresh PreCure! Asobi Collection</t>
  </si>
  <si>
    <t xml:space="preserve">Super Robot Wars OG: The Moon Dwellers</t>
  </si>
  <si>
    <t xml:space="preserve">Populous: The Beginning</t>
  </si>
  <si>
    <t xml:space="preserve">Chess</t>
  </si>
  <si>
    <t xml:space="preserve">Rosco McQueen: Firefighter Extreme</t>
  </si>
  <si>
    <t xml:space="preserve">Terranigma</t>
  </si>
  <si>
    <t xml:space="preserve">Burnout Paradise: The Ultimate Box</t>
  </si>
  <si>
    <t xml:space="preserve">Johnny Bravo in The Hukka-Mega-Mighty-Ultra-Extreme Date-O-Rama</t>
  </si>
  <si>
    <t xml:space="preserve">Girls und Panzer: I Will Master Tankery</t>
  </si>
  <si>
    <t xml:space="preserve">Forever Kingdom</t>
  </si>
  <si>
    <t xml:space="preserve">Blitz: Overtime</t>
  </si>
  <si>
    <t xml:space="preserve">Altered Beast: Guardian of the Realms</t>
  </si>
  <si>
    <t xml:space="preserve">Populous DS</t>
  </si>
  <si>
    <t xml:space="preserve">The Legend of Heroes: A Tear of Vermillion</t>
  </si>
  <si>
    <t xml:space="preserve">Young Justice: Legacy</t>
  </si>
  <si>
    <t xml:space="preserve">Ys VIII: Lacrimosa of Dana</t>
  </si>
  <si>
    <t xml:space="preserve">Raven Squad: Operation Hidden Dagger</t>
  </si>
  <si>
    <t xml:space="preserve">Evolved Games</t>
  </si>
  <si>
    <t xml:space="preserve">Age of Empires II: The Age of Kings</t>
  </si>
  <si>
    <t xml:space="preserve">Family Party: 30 Great Games</t>
  </si>
  <si>
    <t xml:space="preserve">Shining Tears</t>
  </si>
  <si>
    <t xml:space="preserve">Scaler</t>
  </si>
  <si>
    <t xml:space="preserve">X-COM: UFO Defense</t>
  </si>
  <si>
    <t xml:space="preserve">Gradius V</t>
  </si>
  <si>
    <t xml:space="preserve">Adventure Time: Finn &amp; Jake Investigations</t>
  </si>
  <si>
    <t xml:space="preserve">Medal of Honor: Vanguard</t>
  </si>
  <si>
    <t xml:space="preserve">World Cup '98 France: Road to Win</t>
  </si>
  <si>
    <t xml:space="preserve">Barbie and the Magic of Pegasus</t>
  </si>
  <si>
    <t xml:space="preserve">Beaterator</t>
  </si>
  <si>
    <t xml:space="preserve">SD Gundam G Generation DS</t>
  </si>
  <si>
    <t xml:space="preserve">Retro Game Challenge (US sales)</t>
  </si>
  <si>
    <t xml:space="preserve">Wordmaster</t>
  </si>
  <si>
    <t xml:space="preserve">Bleach: Heat the Soul</t>
  </si>
  <si>
    <t xml:space="preserve">MegaTagmension Blanc + Neptune VS Zombies</t>
  </si>
  <si>
    <t xml:space="preserve">SingStar Guitar</t>
  </si>
  <si>
    <t xml:space="preserve">Code Lyoko: Quest for Infinity</t>
  </si>
  <si>
    <t xml:space="preserve">World Stadium 5</t>
  </si>
  <si>
    <t xml:space="preserve">Angry Birds: Rio</t>
  </si>
  <si>
    <t xml:space="preserve">Championship Foosball</t>
  </si>
  <si>
    <t xml:space="preserve">ESPN NBA 2Night</t>
  </si>
  <si>
    <t xml:space="preserve">Uta no Prince-Sama: Debut</t>
  </si>
  <si>
    <t xml:space="preserve">Galactic Taz Ball</t>
  </si>
  <si>
    <t xml:space="preserve">Virtua Fighter CG Portrait Series Vol.3: Akira Yuki</t>
  </si>
  <si>
    <t xml:space="preserve">PAC-MAN and the Ghostly Adventures</t>
  </si>
  <si>
    <t xml:space="preserve">Digimon Rumble Arena 2</t>
  </si>
  <si>
    <t xml:space="preserve">Shockwave Assault</t>
  </si>
  <si>
    <t xml:space="preserve">Teenage Mutant Ninja Turtles: Mutants in Manhattan</t>
  </si>
  <si>
    <t xml:space="preserve">Ribbit King</t>
  </si>
  <si>
    <t xml:space="preserve">Rygar: The Battle of Argus</t>
  </si>
  <si>
    <t xml:space="preserve">Pro Yakyuu Greatest Nine 98</t>
  </si>
  <si>
    <t xml:space="preserve">Snood 2: On Vacation</t>
  </si>
  <si>
    <t xml:space="preserve">Learn Chess</t>
  </si>
  <si>
    <t xml:space="preserve">Ninja Gaiden Black</t>
  </si>
  <si>
    <t xml:space="preserve">Bogey: Dead 6</t>
  </si>
  <si>
    <t xml:space="preserve">Scooby-Doo! Who's Watching Who?</t>
  </si>
  <si>
    <t xml:space="preserve">Touch Detective</t>
  </si>
  <si>
    <t xml:space="preserve">Hakuouki: Zuisouroku Portable</t>
  </si>
  <si>
    <t xml:space="preserve">Imagine: Reporter</t>
  </si>
  <si>
    <t xml:space="preserve">Puyo Pop Fever (JP sales)</t>
  </si>
  <si>
    <t xml:space="preserve">Dragon Ball Kai: Ultimate Butouden</t>
  </si>
  <si>
    <t xml:space="preserve">Yu-Gi-Oh! GX: The Beginning of Destiny (US sales)</t>
  </si>
  <si>
    <t xml:space="preserve">Shin Megami Tensei</t>
  </si>
  <si>
    <t xml:space="preserve">InuYasha: Secret of the Divine Jewel</t>
  </si>
  <si>
    <t xml:space="preserve">The Revenge of Shinobi</t>
  </si>
  <si>
    <t xml:space="preserve">Bloody Roar 4</t>
  </si>
  <si>
    <t xml:space="preserve">Let's Ride! Silver Buckle Stables</t>
  </si>
  <si>
    <t xml:space="preserve">The Story of Noah's Ark</t>
  </si>
  <si>
    <t xml:space="preserve">Atari Classics Evolved</t>
  </si>
  <si>
    <t xml:space="preserve">Dragon Tales: Dragon Seek</t>
  </si>
  <si>
    <t xml:space="preserve">Yourself Fitness</t>
  </si>
  <si>
    <t xml:space="preserve">responDESIGN</t>
  </si>
  <si>
    <t xml:space="preserve">Steins;Gate 0</t>
  </si>
  <si>
    <t xml:space="preserve">Resident Evil Chronicles HD</t>
  </si>
  <si>
    <t xml:space="preserve">Football Manager 2017</t>
  </si>
  <si>
    <t xml:space="preserve">Return Fire</t>
  </si>
  <si>
    <t xml:space="preserve">Wild ARMs: Alter Code F</t>
  </si>
  <si>
    <t xml:space="preserve">Army Corps of Hell</t>
  </si>
  <si>
    <t xml:space="preserve">Bomberman Max 2: Blue Advance</t>
  </si>
  <si>
    <t xml:space="preserve">Mind Quiz</t>
  </si>
  <si>
    <t xml:space="preserve">MXGP 2</t>
  </si>
  <si>
    <t xml:space="preserve">Ultimate Mortal Kombat</t>
  </si>
  <si>
    <t xml:space="preserve">Hyperdimension Idol Neptunia PP</t>
  </si>
  <si>
    <t xml:space="preserve">Rapid Reload</t>
  </si>
  <si>
    <t xml:space="preserve">Alien Monster Bowling League</t>
  </si>
  <si>
    <t xml:space="preserve">New Legends</t>
  </si>
  <si>
    <t xml:space="preserve">Total Overdose: A Gunslinger's Tale in Mexico</t>
  </si>
  <si>
    <t xml:space="preserve">Island Xtreme Stunts</t>
  </si>
  <si>
    <t xml:space="preserve">Agassi Tennis Generation</t>
  </si>
  <si>
    <t xml:space="preserve">I Love Puppies</t>
  </si>
  <si>
    <t xml:space="preserve">Metal Slug X</t>
  </si>
  <si>
    <t xml:space="preserve">Running Wild</t>
  </si>
  <si>
    <t xml:space="preserve">Romance of the Three Kingdoms X</t>
  </si>
  <si>
    <t xml:space="preserve">Brigandine: The Legend of Forsena</t>
  </si>
  <si>
    <t xml:space="preserve">Prinny: Can I Really Be the Hero?</t>
  </si>
  <si>
    <t xml:space="preserve">Sound Novel Machi</t>
  </si>
  <si>
    <t xml:space="preserve">GripShift</t>
  </si>
  <si>
    <t xml:space="preserve">Jenga World Tour</t>
  </si>
  <si>
    <t xml:space="preserve">Fighting Fantasy: The Warlock of Firetop Mountain</t>
  </si>
  <si>
    <t xml:space="preserve">FIFA 2001: Major League Soccer</t>
  </si>
  <si>
    <t xml:space="preserve">Jikkyou Powerful Pro Yakyuu 14 Ketteiban</t>
  </si>
  <si>
    <t xml:space="preserve">Skies of Arcadia</t>
  </si>
  <si>
    <t xml:space="preserve">Demon Chaos</t>
  </si>
  <si>
    <t xml:space="preserve">U-Sing  2</t>
  </si>
  <si>
    <t xml:space="preserve">Road Trip</t>
  </si>
  <si>
    <t xml:space="preserve">Monopoly Collection</t>
  </si>
  <si>
    <t xml:space="preserve">Blood of Bahamut</t>
  </si>
  <si>
    <t xml:space="preserve">Jimmie Johnson's Anything With an Engine</t>
  </si>
  <si>
    <t xml:space="preserve">Quiz Magic Academy DS: Futatsu no Jikuu Koku</t>
  </si>
  <si>
    <t xml:space="preserve">Lilie no Atelier: Salburg no Renkinjutsushi 3</t>
  </si>
  <si>
    <t xml:space="preserve">Top Gun: Firestorm Advance</t>
  </si>
  <si>
    <t xml:space="preserve">echochrome</t>
  </si>
  <si>
    <t xml:space="preserve">Project Eden</t>
  </si>
  <si>
    <t xml:space="preserve">Digimon All-Star Rumble</t>
  </si>
  <si>
    <t xml:space="preserve">Sonic Boom: Fire &amp; Ice</t>
  </si>
  <si>
    <t xml:space="preserve">Driver: Renegade</t>
  </si>
  <si>
    <t xml:space="preserve">NERF N-Strike: Double Blast Bundle</t>
  </si>
  <si>
    <t xml:space="preserve">Kawasaki Quad Bikes</t>
  </si>
  <si>
    <t xml:space="preserve">May's Mystery: Forbidden Memories</t>
  </si>
  <si>
    <t xml:space="preserve">Yaiba: Ninja Gaiden Z</t>
  </si>
  <si>
    <t xml:space="preserve">Ghosthunter</t>
  </si>
  <si>
    <t xml:space="preserve">Griffin International</t>
  </si>
  <si>
    <t xml:space="preserve">Mimana Iyar Chronicle</t>
  </si>
  <si>
    <t xml:space="preserve">Seven: Molmorth no Kiheitai</t>
  </si>
  <si>
    <t xml:space="preserve">Def Jam Fight For NY: The Takeover</t>
  </si>
  <si>
    <t xml:space="preserve">Doraemon: Nobita to Midori no Kyojinden DS</t>
  </si>
  <si>
    <t xml:space="preserve">Hello Kitty's Cube Frenzy</t>
  </si>
  <si>
    <t xml:space="preserve">Culture Publishers</t>
  </si>
  <si>
    <t xml:space="preserve">Jikkyou Powerful Pro Yakyuu 9 Ketteiban</t>
  </si>
  <si>
    <t xml:space="preserve">Astro Boy: Omega Factor</t>
  </si>
  <si>
    <t xml:space="preserve">Disgaea Infinite</t>
  </si>
  <si>
    <t xml:space="preserve">Karaoke Joysound Wii Super DX: Hitori de Minna de Utai Houdai!</t>
  </si>
  <si>
    <t xml:space="preserve">Import Tuner Challenge (American sales)</t>
  </si>
  <si>
    <t xml:space="preserve">Phantom Brave: The Hermuda Triangle</t>
  </si>
  <si>
    <t xml:space="preserve">Fullmetal Alchemist: Dual Sympathy</t>
  </si>
  <si>
    <t xml:space="preserve">Cardfight!! Vanguard: Ride to Victory</t>
  </si>
  <si>
    <t xml:space="preserve">Jikkyou Powerful Pro Yakyuu Portable 2</t>
  </si>
  <si>
    <t xml:space="preserve">Carnival Games: Wild West 3D</t>
  </si>
  <si>
    <t xml:space="preserve">Kawashima Ryuuta Kyouju Kanshuu Nouryoku Trainer Portable 2</t>
  </si>
  <si>
    <t xml:space="preserve">Chameleon</t>
  </si>
  <si>
    <t xml:space="preserve">Lock's Quest</t>
  </si>
  <si>
    <t xml:space="preserve">Rugby 2005</t>
  </si>
  <si>
    <t xml:space="preserve">Ochaken no Heya DS 2</t>
  </si>
  <si>
    <t xml:space="preserve">Ratchet &amp; Clank Future: Quest for Booty</t>
  </si>
  <si>
    <t xml:space="preserve">Golden Nugget 64</t>
  </si>
  <si>
    <t xml:space="preserve">Robotron 64</t>
  </si>
  <si>
    <t xml:space="preserve">Pokemon Rumble World</t>
  </si>
  <si>
    <t xml:space="preserve">Castlevania Dracula X</t>
  </si>
  <si>
    <t xml:space="preserve">V-Rally Edition 99</t>
  </si>
  <si>
    <t xml:space="preserve">Saikyou Habu Shogi</t>
  </si>
  <si>
    <t xml:space="preserve">Go Play: City Sports</t>
  </si>
  <si>
    <t xml:space="preserve">Naruto RPG 3: Rejiuu vs Konoha Shoutai</t>
  </si>
  <si>
    <t xml:space="preserve">Spectral Force Genesis</t>
  </si>
  <si>
    <t xml:space="preserve">Tunnel B1</t>
  </si>
  <si>
    <t xml:space="preserve">2-in-1 Game Pack: Spider-Man &amp; Spider-Man 2</t>
  </si>
  <si>
    <t xml:space="preserve">Last Rebellion</t>
  </si>
  <si>
    <t xml:space="preserve">Porsche Challenge</t>
  </si>
  <si>
    <t xml:space="preserve">Dragon Ball Z: Shin Butouden</t>
  </si>
  <si>
    <t xml:space="preserve">Super Robot Taisen MX Portable</t>
  </si>
  <si>
    <t xml:space="preserve">DriveClub VR</t>
  </si>
  <si>
    <t xml:space="preserve">Shin Ken to Mah? to Gakuenmono. Toki no Gakuen</t>
  </si>
  <si>
    <t xml:space="preserve">Uta no Prince-Sama: Music 2</t>
  </si>
  <si>
    <t xml:space="preserve">Star Wars: Empire at War - Gold Pack</t>
  </si>
  <si>
    <t xml:space="preserve">SpongeBob: HeroPants</t>
  </si>
  <si>
    <t xml:space="preserve">Saiyuuki: Kinkaku, Ginkaku no Inbou</t>
  </si>
  <si>
    <t xml:space="preserve">Bleach: Heat the Soul 6</t>
  </si>
  <si>
    <t xml:space="preserve">Mugen Keitai Disgaea</t>
  </si>
  <si>
    <t xml:space="preserve">Action Man-Operation Extreme</t>
  </si>
  <si>
    <t xml:space="preserve">Fishing Master World Tour</t>
  </si>
  <si>
    <t xml:space="preserve">Mystic Heroes</t>
  </si>
  <si>
    <t xml:space="preserve">Pachitte Chonmage Tatsujin 10: Pachinko Fuyu no Sonata</t>
  </si>
  <si>
    <t xml:space="preserve">Hackberry</t>
  </si>
  <si>
    <t xml:space="preserve">Sega Casino</t>
  </si>
  <si>
    <t xml:space="preserve">Black &amp; White 2</t>
  </si>
  <si>
    <t xml:space="preserve">Captain Tsubasa: Aratanaru Densetsu Joshou</t>
  </si>
  <si>
    <t xml:space="preserve">Zoids Assault</t>
  </si>
  <si>
    <t xml:space="preserve">Arslan: The Warriors of Legend</t>
  </si>
  <si>
    <t xml:space="preserve">Blood: The Last Vampire (Joukan)</t>
  </si>
  <si>
    <t xml:space="preserve">World Championship Games: A Track &amp; Field Event</t>
  </si>
  <si>
    <t xml:space="preserve">Clockwork Knight</t>
  </si>
  <si>
    <t xml:space="preserve">Freestyle Metal X</t>
  </si>
  <si>
    <t xml:space="preserve">Sidewinder Max</t>
  </si>
  <si>
    <t xml:space="preserve">Kenka Banchou 2: Full Throttle</t>
  </si>
  <si>
    <t xml:space="preserve">Dark Angel: Vampire Apocalypse</t>
  </si>
  <si>
    <t xml:space="preserve">Momu-chan Diet Wii: Figurobics by Chon Dayon</t>
  </si>
  <si>
    <t xml:space="preserve">Damnation</t>
  </si>
  <si>
    <t xml:space="preserve">No More Heroes: Red Zone</t>
  </si>
  <si>
    <t xml:space="preserve">Playmobil Circus</t>
  </si>
  <si>
    <t xml:space="preserve">Super Puzzle Fighter II</t>
  </si>
  <si>
    <t xml:space="preserve">Family GameShow</t>
  </si>
  <si>
    <t xml:space="preserve">Crayon Shin-Chan Shokkugan! Densetsu o Yobu Omake Daiketsusen!!</t>
  </si>
  <si>
    <t xml:space="preserve">Kurikin: Nano Island Story</t>
  </si>
  <si>
    <t xml:space="preserve">Supreme Commander</t>
  </si>
  <si>
    <t xml:space="preserve">Might &amp; Magic Heroes VII</t>
  </si>
  <si>
    <t xml:space="preserve">Transworld Snowboarding</t>
  </si>
  <si>
    <t xml:space="preserve">Mahjong Cub3D</t>
  </si>
  <si>
    <t xml:space="preserve">Crimson Sea</t>
  </si>
  <si>
    <t xml:space="preserve">Naruto Shippuden: Gekito Ninja Taisen! EX 2</t>
  </si>
  <si>
    <t xml:space="preserve">Red Bull BC One</t>
  </si>
  <si>
    <t xml:space="preserve">The Weakest Link</t>
  </si>
  <si>
    <t xml:space="preserve">Rock Band Country Track Pack 2</t>
  </si>
  <si>
    <t xml:space="preserve">Lethal Enforcers</t>
  </si>
  <si>
    <t xml:space="preserve">Viewtiful Joe: Red Hot Rumble</t>
  </si>
  <si>
    <t xml:space="preserve">Romance of the Three Kingdoms XII</t>
  </si>
  <si>
    <t xml:space="preserve">Ikaruga</t>
  </si>
  <si>
    <t xml:space="preserve">MLB Superstars</t>
  </si>
  <si>
    <t xml:space="preserve">Challenge Me: Brain Puzzles 2</t>
  </si>
  <si>
    <t xml:space="preserve">Remington Super Slam Hunting: Alaska</t>
  </si>
  <si>
    <t xml:space="preserve">Reading Training</t>
  </si>
  <si>
    <t xml:space="preserve">Nobunaga's Ambition: Iron Triangle</t>
  </si>
  <si>
    <t xml:space="preserve">Crysis: Maximum Edition</t>
  </si>
  <si>
    <t xml:space="preserve">Cake Mania: Main Street</t>
  </si>
  <si>
    <t xml:space="preserve">Roary the Racing Car</t>
  </si>
  <si>
    <t xml:space="preserve">Harvest Moon: Boy &amp; Girl</t>
  </si>
  <si>
    <t xml:space="preserve">Dreamer Series: Teacher</t>
  </si>
  <si>
    <t xml:space="preserve">Knights in the Nightmare</t>
  </si>
  <si>
    <t xml:space="preserve">Pillow Pets</t>
  </si>
  <si>
    <t xml:space="preserve">Sengoku Basara 4: Sumeragi</t>
  </si>
  <si>
    <t xml:space="preserve">El Tigre: The Adventures of Manny Rivera</t>
  </si>
  <si>
    <t xml:space="preserve">Jambo! Safari Animal Rescue</t>
  </si>
  <si>
    <t xml:space="preserve">WRC 5: FIA World Rally Championship</t>
  </si>
  <si>
    <t xml:space="preserve">Petz: Saddle Club</t>
  </si>
  <si>
    <t xml:space="preserve">Digimon World Re:Digitize Decode</t>
  </si>
  <si>
    <t xml:space="preserve">MLB 2K9 Fantasy All-Stars</t>
  </si>
  <si>
    <t xml:space="preserve">Spectral Force 3</t>
  </si>
  <si>
    <t xml:space="preserve">Sotsugyou Crossworld</t>
  </si>
  <si>
    <t xml:space="preserve">Hearty Robin</t>
  </si>
  <si>
    <t xml:space="preserve">Ys I &amp; II Chronicles</t>
  </si>
  <si>
    <t xml:space="preserve">Risen 3: Titan Lords</t>
  </si>
  <si>
    <t xml:space="preserve">Bleach GC: Tasogare Ni Mamieru Shinigami</t>
  </si>
  <si>
    <t xml:space="preserve">Chou Jigen Game Neptune Mk-II</t>
  </si>
  <si>
    <t xml:space="preserve">Battle Fantasia</t>
  </si>
  <si>
    <t xml:space="preserve">Jikkyou Powerful Pro Yakyuu 2000 Ketteiban</t>
  </si>
  <si>
    <t xml:space="preserve">Fire Pro Wrestling Returns</t>
  </si>
  <si>
    <t xml:space="preserve">Henry Hatsworth in the Puzzling Adventure</t>
  </si>
  <si>
    <t xml:space="preserve">Rollcage Stage II</t>
  </si>
  <si>
    <t xml:space="preserve">Samurai Warriors 2: Xtreme Legends</t>
  </si>
  <si>
    <t xml:space="preserve">Karaoke Joysound Wii DX</t>
  </si>
  <si>
    <t xml:space="preserve">Sloane to MacHale no Nazo no Monogatari 2</t>
  </si>
  <si>
    <t xml:space="preserve">Game Hits!</t>
  </si>
  <si>
    <t xml:space="preserve">Tabi no Yubisashi Kaiwachou DS: DS Series 4 America</t>
  </si>
  <si>
    <t xml:space="preserve">Invasion From Beyond</t>
  </si>
  <si>
    <t xml:space="preserve">Jumper: Griffin's Story</t>
  </si>
  <si>
    <t xml:space="preserve">Batman: A Telltale Game Series</t>
  </si>
  <si>
    <t xml:space="preserve">Mahjong Master</t>
  </si>
  <si>
    <t xml:space="preserve">Crash Boom Bang!</t>
  </si>
  <si>
    <t xml:space="preserve">BIT.TRIP COMPLETE</t>
  </si>
  <si>
    <t xml:space="preserve">L: the proLogue to DEATH NOTE - Rasen no Wana</t>
  </si>
  <si>
    <t xml:space="preserve">Famicom Mini: Makaimura</t>
  </si>
  <si>
    <t xml:space="preserve">Kuroko's Basketball: Ties to Future</t>
  </si>
  <si>
    <t xml:space="preserve">Data East Arcade Classics</t>
  </si>
  <si>
    <t xml:space="preserve">Ski and Shoot</t>
  </si>
  <si>
    <t xml:space="preserve">Wizardry: Tale of the Forsaken Land</t>
  </si>
  <si>
    <t xml:space="preserve">ShellShock 2: Blood Trails</t>
  </si>
  <si>
    <t xml:space="preserve">Just Dance Wii U</t>
  </si>
  <si>
    <t xml:space="preserve">F.E.A.R. Files</t>
  </si>
  <si>
    <t xml:space="preserve">ChuChu Rocket!</t>
  </si>
  <si>
    <t xml:space="preserve">Codename Tenka</t>
  </si>
  <si>
    <t xml:space="preserve">Savage Skies</t>
  </si>
  <si>
    <t xml:space="preserve">Assassin's Creed Chronicles</t>
  </si>
  <si>
    <t xml:space="preserve">Lara Croft and the Temple of Osiris</t>
  </si>
  <si>
    <t xml:space="preserve">Million God</t>
  </si>
  <si>
    <t xml:space="preserve">Nippon Amuse</t>
  </si>
  <si>
    <t xml:space="preserve">Cyberia</t>
  </si>
  <si>
    <t xml:space="preserve">The Sims 2: Apartment Life</t>
  </si>
  <si>
    <t xml:space="preserve">Age of Mythology</t>
  </si>
  <si>
    <t xml:space="preserve">Busy Scissors</t>
  </si>
  <si>
    <t xml:space="preserve">Lost Heroes</t>
  </si>
  <si>
    <t xml:space="preserve">Astro Boy</t>
  </si>
  <si>
    <t xml:space="preserve">RollerCoaster Tycoon 3: Platinum</t>
  </si>
  <si>
    <t xml:space="preserve">SD Gundam G Generation Genesis</t>
  </si>
  <si>
    <t xml:space="preserve">Wacky World of Sports</t>
  </si>
  <si>
    <t xml:space="preserve">Wing Commander IV: The Price of Freedom</t>
  </si>
  <si>
    <t xml:space="preserve">Origin Systems</t>
  </si>
  <si>
    <t xml:space="preserve">Charlotte's Web</t>
  </si>
  <si>
    <t xml:space="preserve">MetropolisMania</t>
  </si>
  <si>
    <t xml:space="preserve">Mystery Stories: Curse of the Ancient Spirits</t>
  </si>
  <si>
    <t xml:space="preserve">Shin Megami Tensei: Devil Summoner - Raidou Kuzunoha vs. The Soulless Army</t>
  </si>
  <si>
    <t xml:space="preserve">Bomberman Land Touch!</t>
  </si>
  <si>
    <t xml:space="preserve">My Make-Up</t>
  </si>
  <si>
    <t xml:space="preserve">Princess Maker 2</t>
  </si>
  <si>
    <t xml:space="preserve">Ephemeral Fantasia</t>
  </si>
  <si>
    <t xml:space="preserve">1 vs. 100</t>
  </si>
  <si>
    <t xml:space="preserve">Aibou DS</t>
  </si>
  <si>
    <t xml:space="preserve">Great Party Games</t>
  </si>
  <si>
    <t xml:space="preserve">Beat Sketch!</t>
  </si>
  <si>
    <t xml:space="preserve">Bleach: Heat the Soul 5</t>
  </si>
  <si>
    <t xml:space="preserve">Koudelka</t>
  </si>
  <si>
    <t xml:space="preserve">Animal Planet: Emergency Vets</t>
  </si>
  <si>
    <t xml:space="preserve">IHRA Drag Racing: Sportsman Edition</t>
  </si>
  <si>
    <t xml:space="preserve">Virtua Fighter CG Portrait Series Vol.2: Jacky Bryant</t>
  </si>
  <si>
    <t xml:space="preserve">Famicom Mini: Famicom Mukashi Banashi - Shin Oniga Shima Zenkouhen</t>
  </si>
  <si>
    <t xml:space="preserve">Counter-Strike: Source</t>
  </si>
  <si>
    <t xml:space="preserve">Puzzle Chronicles</t>
  </si>
  <si>
    <t xml:space="preserve">Gray Matter</t>
  </si>
  <si>
    <t xml:space="preserve">Brain Voyage</t>
  </si>
  <si>
    <t xml:space="preserve">America's Army: True Soldiers</t>
  </si>
  <si>
    <t xml:space="preserve">Raiden Fighters Aces</t>
  </si>
  <si>
    <t xml:space="preserve">My Stop Smoking Coach: Allen Carr's EasyWay</t>
  </si>
  <si>
    <t xml:space="preserve">Star Wars: Empire at War</t>
  </si>
  <si>
    <t xml:space="preserve">Pachitte Chonmage Tatsujin 13: Pachinko Hissatsu Shigotojin III</t>
  </si>
  <si>
    <t xml:space="preserve">BlazBlue Central Fiction</t>
  </si>
  <si>
    <t xml:space="preserve">Wreckin Crew</t>
  </si>
  <si>
    <t xml:space="preserve">Famicom Mini: Mario Bros.</t>
  </si>
  <si>
    <t xml:space="preserve">RockMan EXE 4.5 Real Operation</t>
  </si>
  <si>
    <t xml:space="preserve">Rescue Heroes: Billy Blazes</t>
  </si>
  <si>
    <t xml:space="preserve">Sega GT Online</t>
  </si>
  <si>
    <t xml:space="preserve">SingStar: Made In Germany</t>
  </si>
  <si>
    <t xml:space="preserve">Derby Tsuku: Derby Uma o Tsukurou!</t>
  </si>
  <si>
    <t xml:space="preserve">Frantix</t>
  </si>
  <si>
    <t xml:space="preserve">Prisoner of War</t>
  </si>
  <si>
    <t xml:space="preserve">Konami Classics Vol. 1</t>
  </si>
  <si>
    <t xml:space="preserve">Princess Isabella: A Witch's Curse</t>
  </si>
  <si>
    <t xml:space="preserve">S.C.A.R.S</t>
  </si>
  <si>
    <t xml:space="preserve">The King of Fighters '98: Dream Match Never Ends</t>
  </si>
  <si>
    <t xml:space="preserve">The Seven Deadly Sins: Unjust Sin</t>
  </si>
  <si>
    <t xml:space="preserve">ESPN NFL Primetime 2002</t>
  </si>
  <si>
    <t xml:space="preserve">Zoids: Legacy</t>
  </si>
  <si>
    <t xml:space="preserve">Kidou Senshi Gundam 00</t>
  </si>
  <si>
    <t xml:space="preserve">Nano Assault</t>
  </si>
  <si>
    <t xml:space="preserve">Onimusha Tactics</t>
  </si>
  <si>
    <t xml:space="preserve">Bomberman Jetters</t>
  </si>
  <si>
    <t xml:space="preserve">Nikoli's Pencil Puzzle</t>
  </si>
  <si>
    <t xml:space="preserve">TOCA Race Driver 3</t>
  </si>
  <si>
    <t xml:space="preserve">Mad Dog McCree: Gunslinger Pack</t>
  </si>
  <si>
    <t xml:space="preserve">Pac-Man Power Pack</t>
  </si>
  <si>
    <t xml:space="preserve">Ultimate Brain Games</t>
  </si>
  <si>
    <t xml:space="preserve">Charm Girls Club: My Fashion Show</t>
  </si>
  <si>
    <t xml:space="preserve">Exit</t>
  </si>
  <si>
    <t xml:space="preserve">Gundam Seed: Battle Assault</t>
  </si>
  <si>
    <t xml:space="preserve">Chibi Maruko-Chan: Harikiri 365-Nichi no Maki</t>
  </si>
  <si>
    <t xml:space="preserve">SaGa 3: Jikuu no Hasha - Shadow or Light</t>
  </si>
  <si>
    <t xml:space="preserve">Thomas &amp; Friends: Hero of the Rails</t>
  </si>
  <si>
    <t xml:space="preserve">Wonder World Amusement Park</t>
  </si>
  <si>
    <t xml:space="preserve">Famicom Mini: Adventure Island</t>
  </si>
  <si>
    <t xml:space="preserve">RTX Red Rock</t>
  </si>
  <si>
    <t xml:space="preserve">Tokimeki Memorial: Girl's Side</t>
  </si>
  <si>
    <t xml:space="preserve">Smart Bomb</t>
  </si>
  <si>
    <t xml:space="preserve">Edna &amp; Harvey: Harvey's New Eyes</t>
  </si>
  <si>
    <t xml:space="preserve">Shining Force: Resurrection of the Dark Dragon</t>
  </si>
  <si>
    <t xml:space="preserve">Shining Soul II</t>
  </si>
  <si>
    <t xml:space="preserve">Orega Kantoku Da! Gekitou Pennant Race</t>
  </si>
  <si>
    <t xml:space="preserve">Guilty Gear XX Accent Core Plus</t>
  </si>
  <si>
    <t xml:space="preserve">The Golf Club</t>
  </si>
  <si>
    <t xml:space="preserve">Hello Kitty: Roller Rescue</t>
  </si>
  <si>
    <t xml:space="preserve">Metal Slug Advance</t>
  </si>
  <si>
    <t xml:space="preserve">Pac-Man World Rally</t>
  </si>
  <si>
    <t xml:space="preserve">Gradius Galaxies</t>
  </si>
  <si>
    <t xml:space="preserve">Mortal Kombat Kollection</t>
  </si>
  <si>
    <t xml:space="preserve">LEGO Soccer Mania</t>
  </si>
  <si>
    <t xml:space="preserve">Blades of Blood: Samurai Shodown III</t>
  </si>
  <si>
    <t xml:space="preserve">Gundam the 3D Battle</t>
  </si>
  <si>
    <t xml:space="preserve">Face Racers: Photo Finish</t>
  </si>
  <si>
    <t xml:space="preserve">Miami Nights: Singles in the City</t>
  </si>
  <si>
    <t xml:space="preserve">Godzilla Generations</t>
  </si>
  <si>
    <t xml:space="preserve">Strider 2</t>
  </si>
  <si>
    <t xml:space="preserve">Forbidden Siren 2</t>
  </si>
  <si>
    <t xml:space="preserve">Board Game Classics</t>
  </si>
  <si>
    <t xml:space="preserve">Invizimals: The Alliance</t>
  </si>
  <si>
    <t xml:space="preserve">Midnight Play! Pack</t>
  </si>
  <si>
    <t xml:space="preserve">Junior Mystery Quest</t>
  </si>
  <si>
    <t xml:space="preserve">Death Jr. and the Science Fair of Doom</t>
  </si>
  <si>
    <t xml:space="preserve">101-in-1 Sports Megamix</t>
  </si>
  <si>
    <t xml:space="preserve">Shin Megami Tensei: Digital Devil Saga 2</t>
  </si>
  <si>
    <t xml:space="preserve">Playmobil Pirates</t>
  </si>
  <si>
    <t xml:space="preserve">Zatch Bell! Mamodo Battles</t>
  </si>
  <si>
    <t xml:space="preserve">Wildlife Park 3</t>
  </si>
  <si>
    <t xml:space="preserve">Dream Day: Wedding Destinations</t>
  </si>
  <si>
    <t xml:space="preserve">Agatha Christie: Evil Under the Sun</t>
  </si>
  <si>
    <t xml:space="preserve">Iron Man / X-O Manowar in Heavy Metal</t>
  </si>
  <si>
    <t xml:space="preserve">Kamen Rider: Travelers Senki</t>
  </si>
  <si>
    <t xml:space="preserve">Seventh Chord</t>
  </si>
  <si>
    <t xml:space="preserve">Derby Stallion 98</t>
  </si>
  <si>
    <t xml:space="preserve">Pimp My Ride: Street Racing</t>
  </si>
  <si>
    <t xml:space="preserve">Pretty Rhythm: My Deco Rainbow Wedding</t>
  </si>
  <si>
    <t xml:space="preserve">Robotron X</t>
  </si>
  <si>
    <t xml:space="preserve">Naruto Shippuden: Shinobi Rumble</t>
  </si>
  <si>
    <t xml:space="preserve">Martian Panic</t>
  </si>
  <si>
    <t xml:space="preserve">J-League Winning Eleven 2009: Club Championship</t>
  </si>
  <si>
    <t xml:space="preserve">Build 'n Race</t>
  </si>
  <si>
    <t xml:space="preserve">Grand Prix Challenge</t>
  </si>
  <si>
    <t xml:space="preserve">Meitantei Conan &amp; Kindaichi Shounen no Jikenbou: Meguri au Futari no Meitantei</t>
  </si>
  <si>
    <t xml:space="preserve">Guilty Gear Xrd -Revelator-</t>
  </si>
  <si>
    <t xml:space="preserve">PoPoLoCrois (JP sales)</t>
  </si>
  <si>
    <t xml:space="preserve">Ken to Mahou to Gakuen Mono. 2</t>
  </si>
  <si>
    <t xml:space="preserve">Knights Contract</t>
  </si>
  <si>
    <t xml:space="preserve">Kaijuu Busters Powered</t>
  </si>
  <si>
    <t xml:space="preserve">Initial D: Extreme Stage</t>
  </si>
  <si>
    <t xml:space="preserve">Pinobee: Wings of Adventure</t>
  </si>
  <si>
    <t xml:space="preserve">Touch Mechanic</t>
  </si>
  <si>
    <t xml:space="preserve">State of Emergency 2</t>
  </si>
  <si>
    <t xml:space="preserve">Sushi Academy</t>
  </si>
  <si>
    <t xml:space="preserve">Gintama Gin-Oh Quest: Gin-San ga Tenshoku Shitari Sekai wo Sukuttari</t>
  </si>
  <si>
    <t xml:space="preserve">I Am In The Movie</t>
  </si>
  <si>
    <t xml:space="preserve">Fatal Frame III: The Tormented</t>
  </si>
  <si>
    <t xml:space="preserve">Zero: Tsukihami no Kamen</t>
  </si>
  <si>
    <t xml:space="preserve">Seven Samurai 20XX</t>
  </si>
  <si>
    <t xml:space="preserve">Adventure Time: The Secret of the Nameless Kingdom</t>
  </si>
  <si>
    <t xml:space="preserve">Hisshou Pachinko*Pachi-Slot Kouryaku Series DS Vol. 2: Shinseiki Evangelion - Shito, Futatabi</t>
  </si>
  <si>
    <t xml:space="preserve">Ninjabread Man</t>
  </si>
  <si>
    <t xml:space="preserve">Battlefield 2</t>
  </si>
  <si>
    <t xml:space="preserve">Slayers Royal</t>
  </si>
  <si>
    <t xml:space="preserve">Swingerz Golf</t>
  </si>
  <si>
    <t xml:space="preserve">Pro Evolution Soccer 2008 (JP sales)</t>
  </si>
  <si>
    <t xml:space="preserve">Murder in Venice</t>
  </si>
  <si>
    <t xml:space="preserve">Pretty Rhythm Rainbow Live: Kira Kira My * Design</t>
  </si>
  <si>
    <t xml:space="preserve">The King of Fighters 2006</t>
  </si>
  <si>
    <t xml:space="preserve">The Hidden</t>
  </si>
  <si>
    <t xml:space="preserve">Nobunaga's Ambition: Rise to Power</t>
  </si>
  <si>
    <t xml:space="preserve">DaGeDar</t>
  </si>
  <si>
    <t xml:space="preserve">Steins;Gate: Hiyoku Renri no Darling</t>
  </si>
  <si>
    <t xml:space="preserve">King's Field (Japan)</t>
  </si>
  <si>
    <t xml:space="preserve">Slam 'n Jam '96 featuring Magic &amp; Kareem</t>
  </si>
  <si>
    <t xml:space="preserve">Petz: Dogz Family</t>
  </si>
  <si>
    <t xml:space="preserve">My English Coach: Para Hispanoparlantes</t>
  </si>
  <si>
    <t xml:space="preserve">ToraDora Portable!</t>
  </si>
  <si>
    <t xml:space="preserve">Smuggler's Run: Warzones</t>
  </si>
  <si>
    <t xml:space="preserve">Warriors Orochi 3 Hyper</t>
  </si>
  <si>
    <t xml:space="preserve">Diva Girls: Divas on Ice</t>
  </si>
  <si>
    <t xml:space="preserve">NBA 10: The Inside</t>
  </si>
  <si>
    <t xml:space="preserve">Kaidan Restaurant: Ura Menu 100-Sen</t>
  </si>
  <si>
    <t xml:space="preserve">Qubed</t>
  </si>
  <si>
    <t xml:space="preserve">R/C Stunt Copter</t>
  </si>
  <si>
    <t xml:space="preserve">Yamakawa Shuppansha Kanshuu: Shousetsu Sekaishi B</t>
  </si>
  <si>
    <t xml:space="preserve">Cartoon Network: Punch Time Explosion XL</t>
  </si>
  <si>
    <t xml:space="preserve">Final Fantasy VI</t>
  </si>
  <si>
    <t xml:space="preserve">WSC Real 11: World Snooker Championship</t>
  </si>
  <si>
    <t xml:space="preserve">Pop'n Music</t>
  </si>
  <si>
    <t xml:space="preserve">Jikkyou Powerful Major League 2009</t>
  </si>
  <si>
    <t xml:space="preserve">Space Channel 5 Special Edition</t>
  </si>
  <si>
    <t xml:space="preserve">The Legend of Alon D'ar</t>
  </si>
  <si>
    <t xml:space="preserve">Uta no Prince-Sama: All Star After Secret</t>
  </si>
  <si>
    <t xml:space="preserve">The Sims 3: Fast Lane Stuff</t>
  </si>
  <si>
    <t xml:space="preserve">Black/Matrix</t>
  </si>
  <si>
    <t xml:space="preserve">My Friends</t>
  </si>
  <si>
    <t xml:space="preserve">Abylight</t>
  </si>
  <si>
    <t xml:space="preserve">Super Robot Taisen OG Saga: Endless Frontier</t>
  </si>
  <si>
    <t xml:space="preserve">Samurai Shodown Sen</t>
  </si>
  <si>
    <t xml:space="preserve">NHL Breakaway 99</t>
  </si>
  <si>
    <t xml:space="preserve">Iggy's Reckin' Balls</t>
  </si>
  <si>
    <t xml:space="preserve">The Space Bar</t>
  </si>
  <si>
    <t xml:space="preserve">Knife Edge: NoseGunner</t>
  </si>
  <si>
    <t xml:space="preserve">Mitsui</t>
  </si>
  <si>
    <t xml:space="preserve">Wetrix</t>
  </si>
  <si>
    <t xml:space="preserve">EyeCreate</t>
  </si>
  <si>
    <t xml:space="preserve">Samurai Western</t>
  </si>
  <si>
    <t xml:space="preserve">Line Rider 2: Unbound</t>
  </si>
  <si>
    <t xml:space="preserve">Princess in Love</t>
  </si>
  <si>
    <t xml:space="preserve">Pro Cycling Manager 2016</t>
  </si>
  <si>
    <t xml:space="preserve">Sports Collection</t>
  </si>
  <si>
    <t xml:space="preserve">Captain Tsubasa: New Kick Off</t>
  </si>
  <si>
    <t xml:space="preserve">Puzzler Mind Gym 3D</t>
  </si>
  <si>
    <t xml:space="preserve">Warhammer 40,000: Dawn of War II - Retribution</t>
  </si>
  <si>
    <t xml:space="preserve">Kenshuui Tendo Dokuta</t>
  </si>
  <si>
    <t xml:space="preserve">Super Sentai Battle: Ranger Cross</t>
  </si>
  <si>
    <t xml:space="preserve">The Sims 2: Ikea Home Stuff</t>
  </si>
  <si>
    <t xml:space="preserve">Pilot ni Narou! 2</t>
  </si>
  <si>
    <t xml:space="preserve">Gradius III and IV</t>
  </si>
  <si>
    <t xml:space="preserve">Ken to Mahou to Gakuen Mono. Final: Shinnyusei wa Ohimesama</t>
  </si>
  <si>
    <t xml:space="preserve">Incredible Crisis</t>
  </si>
  <si>
    <t xml:space="preserve">SingStar Apres-Ski Party 2</t>
  </si>
  <si>
    <t xml:space="preserve">Samurai Shodown III</t>
  </si>
  <si>
    <t xml:space="preserve">The King of Fighters EX2: Howling Blood</t>
  </si>
  <si>
    <t xml:space="preserve">Akiba's Trip Plus</t>
  </si>
  <si>
    <t xml:space="preserve">Famicom Mini: SD Gundam World Gachapon Senshi - Scramble Wars</t>
  </si>
  <si>
    <t xml:space="preserve">Little League World Series Baseball: Double Play</t>
  </si>
  <si>
    <t xml:space="preserve">Kobitodzukan: Kobito no Fushigi - Jikken Set</t>
  </si>
  <si>
    <t xml:space="preserve">Bakugan: Rise of the Resistance</t>
  </si>
  <si>
    <t xml:space="preserve">Famicom Mini: Star Soldier</t>
  </si>
  <si>
    <t xml:space="preserve">Sentimental Graffiti 2</t>
  </si>
  <si>
    <t xml:space="preserve">Shonen Jump's One Piece: Pirates Carnival</t>
  </si>
  <si>
    <t xml:space="preserve">Doraemon: Nobita and the Island of Miracles</t>
  </si>
  <si>
    <t xml:space="preserve">Gekijouban Madoka Magicka: The Battle Pentagram</t>
  </si>
  <si>
    <t xml:space="preserve">Sentimental Graffiti: First Window</t>
  </si>
  <si>
    <t xml:space="preserve">Cartoon Network Collection: Game Boy Advance Video Volume 2</t>
  </si>
  <si>
    <t xml:space="preserve">Tempest 3X</t>
  </si>
  <si>
    <t xml:space="preserve">Hidden Invasion</t>
  </si>
  <si>
    <t xml:space="preserve">A-Train</t>
  </si>
  <si>
    <t xml:space="preserve">Armored Core 3 Portable</t>
  </si>
  <si>
    <t xml:space="preserve">Bleach: Erabareshi Tamashii</t>
  </si>
  <si>
    <t xml:space="preserve">Sengoku Musou 3: Moushouden</t>
  </si>
  <si>
    <t xml:space="preserve">Witches &amp; Vampires: The Secrets of Ashburry</t>
  </si>
  <si>
    <t xml:space="preserve">Crush</t>
  </si>
  <si>
    <t xml:space="preserve">Discovery Kids: Spider Quest</t>
  </si>
  <si>
    <t xml:space="preserve">Yuu Yuu Hakusho: Makyo Toitsusen</t>
  </si>
  <si>
    <t xml:space="preserve">Ogre Battle Series: Tactics Ogre</t>
  </si>
  <si>
    <t xml:space="preserve">Ultimate Card Games DS</t>
  </si>
  <si>
    <t xml:space="preserve">Earth Defense Force 2017</t>
  </si>
  <si>
    <t xml:space="preserve">Boxing Fever</t>
  </si>
  <si>
    <t xml:space="preserve">The $1 Pyramid</t>
  </si>
  <si>
    <t xml:space="preserve">Gintama: Gin-San to Issho! Boku no Kabuki Machi Nikki</t>
  </si>
  <si>
    <t xml:space="preserve">Lost Dimension</t>
  </si>
  <si>
    <t xml:space="preserve">Indycar Series 2005</t>
  </si>
  <si>
    <t xml:space="preserve">Drama Queens</t>
  </si>
  <si>
    <t xml:space="preserve">Wordfish</t>
  </si>
  <si>
    <t xml:space="preserve">Penny Racers Party: Turbo-Q Speedway</t>
  </si>
  <si>
    <t xml:space="preserve">Skydiving Extreme</t>
  </si>
  <si>
    <t xml:space="preserve">Evolution Worlds</t>
  </si>
  <si>
    <t xml:space="preserve">Far Cry Vengeance</t>
  </si>
  <si>
    <t xml:space="preserve">Petz Fantasy: Sunshine Magic</t>
  </si>
  <si>
    <t xml:space="preserve">Code Lyoko: Fall of X.A.N.A.</t>
  </si>
  <si>
    <t xml:space="preserve">Worms: A Space Oddity</t>
  </si>
  <si>
    <t xml:space="preserve">Motto! Stitch! DS Rhythm de Rakugaki Daisakusen</t>
  </si>
  <si>
    <t xml:space="preserve">MLB Front Office Manager</t>
  </si>
  <si>
    <t xml:space="preserve">Sub Rebellion</t>
  </si>
  <si>
    <t xml:space="preserve">Horrid Henry's Horrid Adventure</t>
  </si>
  <si>
    <t xml:space="preserve">X Rebirth</t>
  </si>
  <si>
    <t xml:space="preserve">Striker 96</t>
  </si>
  <si>
    <t xml:space="preserve">Pocket Dogs</t>
  </si>
  <si>
    <t xml:space="preserve">Tokimeki Memorial 4</t>
  </si>
  <si>
    <t xml:space="preserve">Bleach: Heat the Soul 4</t>
  </si>
  <si>
    <t xml:space="preserve">Song of the Deep</t>
  </si>
  <si>
    <t xml:space="preserve">Insomniac Games</t>
  </si>
  <si>
    <t xml:space="preserve">Dragon's Dogma Online</t>
  </si>
  <si>
    <t xml:space="preserve">Real Robots Final Attack</t>
  </si>
  <si>
    <t xml:space="preserve">New International Track &amp; Field</t>
  </si>
  <si>
    <t xml:space="preserve">P.N.03 - Product Number Three</t>
  </si>
  <si>
    <t xml:space="preserve">Boku no Natsuyasumi 3: Hokkoku Hen: Chiisana Boku no Dai Sougen​</t>
  </si>
  <si>
    <t xml:space="preserve">Ape Escape: Pumped &amp; Primed</t>
  </si>
  <si>
    <t xml:space="preserve">Monster Trucks DS</t>
  </si>
  <si>
    <t xml:space="preserve">FabStyle</t>
  </si>
  <si>
    <t xml:space="preserve">Outlaw Tennis</t>
  </si>
  <si>
    <t xml:space="preserve">Medabots Dual: Kabuto / Kuwagata</t>
  </si>
  <si>
    <t xml:space="preserve">Gadget Racers</t>
  </si>
  <si>
    <t xml:space="preserve">Phantasy Star Online Episode III: C.A.R.D. Revolution</t>
  </si>
  <si>
    <t xml:space="preserve">ZhuZhu Babies</t>
  </si>
  <si>
    <t xml:space="preserve">Bleach: Heat the Soul 7</t>
  </si>
  <si>
    <t xml:space="preserve">Nanashi no Game</t>
  </si>
  <si>
    <t xml:space="preserve">Diego's Build &amp; Rescue</t>
  </si>
  <si>
    <t xml:space="preserve">Auto Destruct</t>
  </si>
  <si>
    <t xml:space="preserve">Ultimate Ghosts 'n Goblins</t>
  </si>
  <si>
    <t xml:space="preserve">TrackMania DS</t>
  </si>
  <si>
    <t xml:space="preserve">Dangerous Ji-San to 1000-nin no Otomodachi Yokoshima</t>
  </si>
  <si>
    <t xml:space="preserve">GOTHA: Ismailia Seneki</t>
  </si>
  <si>
    <t xml:space="preserve">Silent Hunter III</t>
  </si>
  <si>
    <t xml:space="preserve">Alien Syndrome</t>
  </si>
  <si>
    <t xml:space="preserve">Deep Fear</t>
  </si>
  <si>
    <t xml:space="preserve">Skeleton Warriors</t>
  </si>
  <si>
    <t xml:space="preserve">Endgame</t>
  </si>
  <si>
    <t xml:space="preserve">Criminal Girls: Invite Only</t>
  </si>
  <si>
    <t xml:space="preserve">Ultimate Duck Hunting</t>
  </si>
  <si>
    <t xml:space="preserve">Just Dance: Disney Party 2</t>
  </si>
  <si>
    <t xml:space="preserve">Dreamer Series: Shop Owner</t>
  </si>
  <si>
    <t xml:space="preserve">Virus</t>
  </si>
  <si>
    <t xml:space="preserve">Jikkyou Powerful Pro Yakyuu Next</t>
  </si>
  <si>
    <t xml:space="preserve">The Sims 3: Barnacle Bay</t>
  </si>
  <si>
    <t xml:space="preserve">Dragon Shadow Spell</t>
  </si>
  <si>
    <t xml:space="preserve">Flight-Plan</t>
  </si>
  <si>
    <t xml:space="preserve">Dragon Slayer: The Legend of Heroes</t>
  </si>
  <si>
    <t xml:space="preserve">Sound Novel Tsukuru</t>
  </si>
  <si>
    <t xml:space="preserve">The Idolm@ster</t>
  </si>
  <si>
    <t xml:space="preserve">Guilty Gear XX Slash</t>
  </si>
  <si>
    <t xml:space="preserve">C.O.P.: The Recruit</t>
  </si>
  <si>
    <t xml:space="preserve">Mission Runway</t>
  </si>
  <si>
    <t xml:space="preserve">Urban Reign</t>
  </si>
  <si>
    <t xml:space="preserve">Super Robot Taisen Z Special Disc</t>
  </si>
  <si>
    <t xml:space="preserve">Slayers Royal 2</t>
  </si>
  <si>
    <t xml:space="preserve">Soul Bubbles</t>
  </si>
  <si>
    <t xml:space="preserve">Bangai-O Spirits</t>
  </si>
  <si>
    <t xml:space="preserve">Valentino Rossi: The Game</t>
  </si>
  <si>
    <t xml:space="preserve">Ultimate Party Challenge</t>
  </si>
  <si>
    <t xml:space="preserve">Team Elimination Games</t>
  </si>
  <si>
    <t xml:space="preserve">Whac-A-Mole</t>
  </si>
  <si>
    <t xml:space="preserve">Samurai Warriors Chronicles 3</t>
  </si>
  <si>
    <t xml:space="preserve">Dawn of Heroes</t>
  </si>
  <si>
    <t xml:space="preserve">Lost in Blue: Shipwrecked</t>
  </si>
  <si>
    <t xml:space="preserve">Salon Superstar</t>
  </si>
  <si>
    <t xml:space="preserve">Aliens in the Attic</t>
  </si>
  <si>
    <t xml:space="preserve">Ro-Kyu-Bu!</t>
  </si>
  <si>
    <t xml:space="preserve">Katekyoo Hitman Reborn! DS: Flame Rumble Kaien Ring Soudatsuen!</t>
  </si>
  <si>
    <t xml:space="preserve">World Championship Poker: Deluxe Series</t>
  </si>
  <si>
    <t xml:space="preserve">Stuart Little 3: Big Photo Adventure</t>
  </si>
  <si>
    <t xml:space="preserve">Serious Sam 3: BFE</t>
  </si>
  <si>
    <t xml:space="preserve">Ultimate Shooting Collection</t>
  </si>
  <si>
    <t xml:space="preserve">Milestone</t>
  </si>
  <si>
    <t xml:space="preserve">Pro Yakyuu Famista DS 2010</t>
  </si>
  <si>
    <t xml:space="preserve">Katekyoo Hitman Reborn! DS: Flame Rumble Hyper - Moeyo Mirai</t>
  </si>
  <si>
    <t xml:space="preserve">Captain Tsubasa</t>
  </si>
  <si>
    <t xml:space="preserve">Infernal: Hell's Vengeance</t>
  </si>
  <si>
    <t xml:space="preserve">No One Can Stop Mr. Domino!</t>
  </si>
  <si>
    <t xml:space="preserve">GT Advance 3: Pro Concept Racing</t>
  </si>
  <si>
    <t xml:space="preserve">Duke Nukem: Land of the Babes</t>
  </si>
  <si>
    <t xml:space="preserve">Majin Tensei</t>
  </si>
  <si>
    <t xml:space="preserve">Yoru no Nai Kuni</t>
  </si>
  <si>
    <t xml:space="preserve">Dragon Force II: Kamisarishi Daichi ni</t>
  </si>
  <si>
    <t xml:space="preserve">Monkey Hero</t>
  </si>
  <si>
    <t xml:space="preserve">Sumikko Gurashi: Mura o Tsukurundesu</t>
  </si>
  <si>
    <t xml:space="preserve">Puchi Puchi Virus</t>
  </si>
  <si>
    <t xml:space="preserve">Krazy Ivan</t>
  </si>
  <si>
    <t xml:space="preserve">Quo Vadis</t>
  </si>
  <si>
    <t xml:space="preserve">Glams</t>
  </si>
  <si>
    <t xml:space="preserve">PQ: Practical Intelligence Quotient</t>
  </si>
  <si>
    <t xml:space="preserve">Fate/Tiger Colosseum</t>
  </si>
  <si>
    <t xml:space="preserve">10 Minute Solution</t>
  </si>
  <si>
    <t xml:space="preserve">Dragon Ball Z: The Legacy of Goku I &amp; II</t>
  </si>
  <si>
    <t xml:space="preserve">Romance of the Three Kingdoms 13</t>
  </si>
  <si>
    <t xml:space="preserve">Zero Escape: Zero Time Dilemma</t>
  </si>
  <si>
    <t xml:space="preserve">Aksys Games</t>
  </si>
  <si>
    <t xml:space="preserve">Stella Deus: The Gate of Eternity</t>
  </si>
  <si>
    <t xml:space="preserve">One Piece: Gear Spirit</t>
  </si>
  <si>
    <t xml:space="preserve">Tales of Fandom Vol.2</t>
  </si>
  <si>
    <t xml:space="preserve">Genkai Totsuki Moero Chronicle</t>
  </si>
  <si>
    <t xml:space="preserve">Minna no Joushiki Ryoku TV</t>
  </si>
  <si>
    <t xml:space="preserve">P.T.O. IV: Pacific Theater of Operations</t>
  </si>
  <si>
    <t xml:space="preserve">Bella Sara</t>
  </si>
  <si>
    <t xml:space="preserve">Tears to Tiara: Garland of the Earth</t>
  </si>
  <si>
    <t xml:space="preserve">Mind Quiz: Your Brain Coach</t>
  </si>
  <si>
    <t xml:space="preserve">Elebits: The Adventures of Kai and Zero</t>
  </si>
  <si>
    <t xml:space="preserve">Aikatsu! My No.1 Stage!</t>
  </si>
  <si>
    <t xml:space="preserve">Codename: Kids Next Door: Operation S.O.D.A.</t>
  </si>
  <si>
    <t xml:space="preserve">Far Cry Instincts Evolution</t>
  </si>
  <si>
    <t xml:space="preserve">Conception: Please Give Birth to My Child!</t>
  </si>
  <si>
    <t xml:space="preserve">Super Football</t>
  </si>
  <si>
    <t xml:space="preserve">The Idolmaster: Gravure For You! Vol. 3</t>
  </si>
  <si>
    <t xml:space="preserve">Cosmic Family</t>
  </si>
  <si>
    <t xml:space="preserve">Tennis no Oji-Sama Gyutto! DokiDoki Survival - Umi to Yama no Love Passion</t>
  </si>
  <si>
    <t xml:space="preserve">Nicola Kanshuu: Model Oshare * Audition Platina</t>
  </si>
  <si>
    <t xml:space="preserve">Fairy Tail: Portable Guild 2</t>
  </si>
  <si>
    <t xml:space="preserve">Party Pigs: Farmyard Games</t>
  </si>
  <si>
    <t xml:space="preserve">Imagine: My Restaurant</t>
  </si>
  <si>
    <t xml:space="preserve">Grand Ages: Medieval</t>
  </si>
  <si>
    <t xml:space="preserve">Wizardry: Llylgamyn Saga</t>
  </si>
  <si>
    <t xml:space="preserve">Locus</t>
  </si>
  <si>
    <t xml:space="preserve">Kinnikuman Muscle Grand Prix Max 2: Tokumori</t>
  </si>
  <si>
    <t xml:space="preserve">Gale Racer</t>
  </si>
  <si>
    <t xml:space="preserve">In The Groove</t>
  </si>
  <si>
    <t xml:space="preserve">The Legend of Kage 2</t>
  </si>
  <si>
    <t xml:space="preserve">World Tour Soccer 06</t>
  </si>
  <si>
    <t xml:space="preserve">Killer Instinct (2013)</t>
  </si>
  <si>
    <t xml:space="preserve">Naruto Shippuden: Gekito Ninja Taisen! EX 3</t>
  </si>
  <si>
    <t xml:space="preserve">Boku no Natsuyasumi Portable 2: Nazo Nazo Shimai to Chinbotsusen no Himitsu</t>
  </si>
  <si>
    <t xml:space="preserve">Magic Pengel: The Quest for Color</t>
  </si>
  <si>
    <t xml:space="preserve">Super Baseball</t>
  </si>
  <si>
    <t xml:space="preserve">Kenka Banchou 6: Soul &amp; Blood</t>
  </si>
  <si>
    <t xml:space="preserve">Kung Fu Panda: Legendary Warriors</t>
  </si>
  <si>
    <t xml:space="preserve">Formula One World Championship: Beyond the Limit</t>
  </si>
  <si>
    <t xml:space="preserve">Medabots 8</t>
  </si>
  <si>
    <t xml:space="preserve">Hakuouki DS</t>
  </si>
  <si>
    <t xml:space="preserve">Buster Bros. Collection</t>
  </si>
  <si>
    <t xml:space="preserve">Agatha Christie: And Then There Were None</t>
  </si>
  <si>
    <t xml:space="preserve">Sony Computer Science Kenkyuujo Mogi Kenichirou Hakase Kanshuu: Nou ni Kaikan Aha Taiken!</t>
  </si>
  <si>
    <t xml:space="preserve">Mega Man Battle Network: Operation Shooting Star</t>
  </si>
  <si>
    <t xml:space="preserve">Futurama</t>
  </si>
  <si>
    <t xml:space="preserve">Famicom Mini: Hikari Shinwa: Palutena no Kagami</t>
  </si>
  <si>
    <t xml:space="preserve">Animal Kingdom: Wildlife Expedition</t>
  </si>
  <si>
    <t xml:space="preserve">Momotarou Dentetsu Tag Match: Yuujou - Doryoku - Shouri no Maki!</t>
  </si>
  <si>
    <t xml:space="preserve">My First Songs</t>
  </si>
  <si>
    <t xml:space="preserve">NHL Open Ice</t>
  </si>
  <si>
    <t xml:space="preserve">Gundam Battle Tactics</t>
  </si>
  <si>
    <t xml:space="preserve">Touch Detective: Nameko Shigeru</t>
  </si>
  <si>
    <t xml:space="preserve">Sky Gunner</t>
  </si>
  <si>
    <t xml:space="preserve">The Hustle: Detroit Streets</t>
  </si>
  <si>
    <t xml:space="preserve">Real Sound: Kaze no Riguretto</t>
  </si>
  <si>
    <t xml:space="preserve">Warp</t>
  </si>
  <si>
    <t xml:space="preserve">Again</t>
  </si>
  <si>
    <t xml:space="preserve">Escape Dead Island</t>
  </si>
  <si>
    <t xml:space="preserve">Torchlight</t>
  </si>
  <si>
    <t xml:space="preserve">Rogue Trooper: Quartz Zone Massacre</t>
  </si>
  <si>
    <t xml:space="preserve">Hero Bank</t>
  </si>
  <si>
    <t xml:space="preserve">Winx Club</t>
  </si>
  <si>
    <t xml:space="preserve">World Party Games</t>
  </si>
  <si>
    <t xml:space="preserve">Utawarerumono: Itsuwari no Kamen</t>
  </si>
  <si>
    <t xml:space="preserve">Damage Inc.: Pacific Squadron WWII</t>
  </si>
  <si>
    <t xml:space="preserve">My Fun Facts Coach</t>
  </si>
  <si>
    <t xml:space="preserve">The Idolm@ster: Live for You!</t>
  </si>
  <si>
    <t xml:space="preserve">Tokimeki Memorial Girl's Side Premium: 3rd Story</t>
  </si>
  <si>
    <t xml:space="preserve">Smashing Drive</t>
  </si>
  <si>
    <t xml:space="preserve">Mega Man Xtreme</t>
  </si>
  <si>
    <t xml:space="preserve">Bomberman Max 2: Red Advance</t>
  </si>
  <si>
    <t xml:space="preserve">Toy Soldiers: War Chest</t>
  </si>
  <si>
    <t xml:space="preserve">Godai: Elemental Force</t>
  </si>
  <si>
    <t xml:space="preserve">Chronicles of Mystery: The Secret Tree of Life</t>
  </si>
  <si>
    <t xml:space="preserve">Still Life</t>
  </si>
  <si>
    <t xml:space="preserve">Hang On GP</t>
  </si>
  <si>
    <t xml:space="preserve">Uprising X</t>
  </si>
  <si>
    <t xml:space="preserve">Mega Man Xtreme 2</t>
  </si>
  <si>
    <t xml:space="preserve">Sigma Harmonics</t>
  </si>
  <si>
    <t xml:space="preserve">Gunblade NY &amp; L.A. Machineguns Arcade Hits Pack</t>
  </si>
  <si>
    <t xml:space="preserve">The Lord of the Rings: The Battle for Middle-Earth</t>
  </si>
  <si>
    <t xml:space="preserve">Kessen III</t>
  </si>
  <si>
    <t xml:space="preserve">Learn Geography</t>
  </si>
  <si>
    <t xml:space="preserve">Harlem Globetrotters: World Tour</t>
  </si>
  <si>
    <t xml:space="preserve">Summon Night</t>
  </si>
  <si>
    <t xml:space="preserve">Aero Elite: Combat Academy</t>
  </si>
  <si>
    <t xml:space="preserve">3 in 1: Solitaire, Mahjong &amp; Tangram</t>
  </si>
  <si>
    <t xml:space="preserve">Wrath Unleashed</t>
  </si>
  <si>
    <t xml:space="preserve">Pong / Asteroids / Yars' Revenge</t>
  </si>
  <si>
    <t xml:space="preserve">Emergency 2012</t>
  </si>
  <si>
    <t xml:space="preserve">NOëL: La Neige</t>
  </si>
  <si>
    <t xml:space="preserve">Busou Shinki: Battle Masters</t>
  </si>
  <si>
    <t xml:space="preserve">Overlord: Minions</t>
  </si>
  <si>
    <t xml:space="preserve">Roll Away</t>
  </si>
  <si>
    <t xml:space="preserve">Derby Jockey: Kishou e no Michi</t>
  </si>
  <si>
    <t xml:space="preserve">Fairy Fencer F: Advent Dark Force</t>
  </si>
  <si>
    <t xml:space="preserve">Harukanaru Toki no Naka de 4</t>
  </si>
  <si>
    <t xml:space="preserve">Roogoo Attack!</t>
  </si>
  <si>
    <t xml:space="preserve">Maximum Chase</t>
  </si>
  <si>
    <t xml:space="preserve">Prey the Stars</t>
  </si>
  <si>
    <t xml:space="preserve">Winning Post 7 2012</t>
  </si>
  <si>
    <t xml:space="preserve">Spot Goes to Hollywood</t>
  </si>
  <si>
    <t xml:space="preserve">G Darius</t>
  </si>
  <si>
    <t xml:space="preserve">Mucha Lucha! Mascaritas of the Lost Code</t>
  </si>
  <si>
    <t xml:space="preserve">SD Gundam: Gashapon Wars</t>
  </si>
  <si>
    <t xml:space="preserve">Hearts of Iron III</t>
  </si>
  <si>
    <t xml:space="preserve">Picture Perfect Hair Salon</t>
  </si>
  <si>
    <t xml:space="preserve">River King: Mystic Valley (US sales)</t>
  </si>
  <si>
    <t xml:space="preserve">Kengo: Legend of The 9</t>
  </si>
  <si>
    <t xml:space="preserve">Romance of the Three Kingdoms XI</t>
  </si>
  <si>
    <t xml:space="preserve">Hammerin' Hero</t>
  </si>
  <si>
    <t xml:space="preserve">Irem Software Engineering</t>
  </si>
  <si>
    <t xml:space="preserve">Model * Oshare Audition: Dream Girl</t>
  </si>
  <si>
    <t xml:space="preserve">Lupin Sansei: Shijou Saidai no Zunousen</t>
  </si>
  <si>
    <t xml:space="preserve">Petz Fantasy 3D</t>
  </si>
  <si>
    <t xml:space="preserve">Archer Maclean's 3D Pool</t>
  </si>
  <si>
    <t xml:space="preserve">TMNT: Mutant Melee</t>
  </si>
  <si>
    <t xml:space="preserve">Combat: Task Force 121</t>
  </si>
  <si>
    <t xml:space="preserve">Winning Eleven Playmaker 2010: Aoki Samurai no Chousen</t>
  </si>
  <si>
    <t xml:space="preserve">Exhibition Volume 4</t>
  </si>
  <si>
    <t xml:space="preserve">Viewpoint</t>
  </si>
  <si>
    <t xml:space="preserve">Code Geass: Hangyaku no Lelouch - Lost Colors</t>
  </si>
  <si>
    <t xml:space="preserve">Disney's Donald Duck Advance</t>
  </si>
  <si>
    <t xml:space="preserve">Stacked with Daniel Negreanu</t>
  </si>
  <si>
    <t xml:space="preserve">Myelin Media</t>
  </si>
  <si>
    <t xml:space="preserve">Hakuouki: Yuugi Roku</t>
  </si>
  <si>
    <t xml:space="preserve">The Rub Rabbits!</t>
  </si>
  <si>
    <t xml:space="preserve">Let's Ride! Friends Forever</t>
  </si>
  <si>
    <t xml:space="preserve">Circus Maximus: Chariot Wars</t>
  </si>
  <si>
    <t xml:space="preserve">Squishy Tank</t>
  </si>
  <si>
    <t xml:space="preserve">Dungeon Maker II: The Hidden War</t>
  </si>
  <si>
    <t xml:space="preserve">Global A Entertainment</t>
  </si>
  <si>
    <t xml:space="preserve">Discovery Kids: Parrot Pals</t>
  </si>
  <si>
    <t xml:space="preserve">Kenyuu Densetsu Yaiba</t>
  </si>
  <si>
    <t xml:space="preserve">Kidou Senshi Gundam: Giren no Yabou - Axis no Kyoui V</t>
  </si>
  <si>
    <t xml:space="preserve">Elements of Destruction</t>
  </si>
  <si>
    <t xml:space="preserve">Serious Sam: Next Encounter</t>
  </si>
  <si>
    <t xml:space="preserve">Eiken DS</t>
  </si>
  <si>
    <t xml:space="preserve">Game Center CX: Arino no Chousenjou 2</t>
  </si>
  <si>
    <t xml:space="preserve">E.X. Troopers</t>
  </si>
  <si>
    <t xml:space="preserve">The Croods: Prehistoric Party!</t>
  </si>
  <si>
    <t xml:space="preserve">J Legend Retsuden</t>
  </si>
  <si>
    <t xml:space="preserve">Port Royale 3</t>
  </si>
  <si>
    <t xml:space="preserve">Monster Racers</t>
  </si>
  <si>
    <t xml:space="preserve">The King of Fighters: Evolution</t>
  </si>
  <si>
    <t xml:space="preserve">DS Uranai Seikatsu</t>
  </si>
  <si>
    <t xml:space="preserve">Hyperdimension Neptunia Re;Birth 3</t>
  </si>
  <si>
    <t xml:space="preserve">Pro Farm 1</t>
  </si>
  <si>
    <t xml:space="preserve">Speed Zone</t>
  </si>
  <si>
    <t xml:space="preserve">Cho~ricchi! Tamagotchi no Puchi Puchi Omisecchi</t>
  </si>
  <si>
    <t xml:space="preserve">Jewel Time Deluxe</t>
  </si>
  <si>
    <t xml:space="preserve">The Legend of Heroes: Trails in the Sky Third Chapter</t>
  </si>
  <si>
    <t xml:space="preserve">Aqua Teen Hunger Force: Zombie Ninja Pro-Am</t>
  </si>
  <si>
    <t xml:space="preserve">Hannspree Ten Kate Honda: SBK Superbike World Championship</t>
  </si>
  <si>
    <t xml:space="preserve">Alexi Lalas International Soccer</t>
  </si>
  <si>
    <t xml:space="preserve">Dream Trigger 3D</t>
  </si>
  <si>
    <t xml:space="preserve">Monster Rancher Battle Card: Episode II</t>
  </si>
  <si>
    <t xml:space="preserve">NCAA College Football 2K3</t>
  </si>
  <si>
    <t xml:space="preserve">Crayola: Colorful Journey</t>
  </si>
  <si>
    <t xml:space="preserve">Itoi Shigesato no Bass Tsuri No. 1 Ketteihan!</t>
  </si>
  <si>
    <t xml:space="preserve">Operation Darkness</t>
  </si>
  <si>
    <t xml:space="preserve">Emily the Strange: Strangerous</t>
  </si>
  <si>
    <t xml:space="preserve">Famicom Mini: Nazo no Murasame-Jou</t>
  </si>
  <si>
    <t xml:space="preserve">Galerians: Ash</t>
  </si>
  <si>
    <t xml:space="preserve">R-Type Command</t>
  </si>
  <si>
    <t xml:space="preserve">Yoostar on MTV</t>
  </si>
  <si>
    <t xml:space="preserve">Haunting Ground</t>
  </si>
  <si>
    <t xml:space="preserve">Mahjong Fight Club DS: Wi-Fi Taiou</t>
  </si>
  <si>
    <t xml:space="preserve">Hi! Hamtaro - Little Hamsters,big Adventures: Ham-Ham Challenge</t>
  </si>
  <si>
    <t xml:space="preserve">Grand Kingdom</t>
  </si>
  <si>
    <t xml:space="preserve">Robocalypse</t>
  </si>
  <si>
    <t xml:space="preserve">Vampire Knight DS</t>
  </si>
  <si>
    <t xml:space="preserve">Disney Sports Skateboarding</t>
  </si>
  <si>
    <t xml:space="preserve">Homie Rollerz</t>
  </si>
  <si>
    <t xml:space="preserve">Let's Paint</t>
  </si>
  <si>
    <t xml:space="preserve">Rugby League 3</t>
  </si>
  <si>
    <t xml:space="preserve">Alternative Software</t>
  </si>
  <si>
    <t xml:space="preserve">Magi: The Labyrinth of Beginning</t>
  </si>
  <si>
    <t xml:space="preserve">I Don't Have Many Friends Portable</t>
  </si>
  <si>
    <t xml:space="preserve">SimCity 4: Deluxe Edition</t>
  </si>
  <si>
    <t xml:space="preserve">Jewel Link Chronicles: Legend of Athena</t>
  </si>
  <si>
    <t xml:space="preserve">CSI: Dark Motives</t>
  </si>
  <si>
    <t xml:space="preserve">Loons: The Fight For Fame</t>
  </si>
  <si>
    <t xml:space="preserve">Romance of the Three Kingdoms IX</t>
  </si>
  <si>
    <t xml:space="preserve">Totaled!</t>
  </si>
  <si>
    <t xml:space="preserve">Bleach: Heat the Soul 3</t>
  </si>
  <si>
    <t xml:space="preserve">Ecco: The Tides of Time</t>
  </si>
  <si>
    <t xml:space="preserve">Make 10: A Journey of Numbers</t>
  </si>
  <si>
    <t xml:space="preserve">Fantasy Aquarium by DS</t>
  </si>
  <si>
    <t xml:space="preserve">Mercury Games</t>
  </si>
  <si>
    <t xml:space="preserve">Machine Head</t>
  </si>
  <si>
    <t xml:space="preserve">Vanguard Bandits</t>
  </si>
  <si>
    <t xml:space="preserve">Vampire Legends: Power of Three</t>
  </si>
  <si>
    <t xml:space="preserve">Child of Light</t>
  </si>
  <si>
    <t xml:space="preserve">Shin Chan Contra ¡Los Plastas!</t>
  </si>
  <si>
    <t xml:space="preserve">Haikyuu!! Tsunage! Itadaki no Keshiki!!</t>
  </si>
  <si>
    <t xml:space="preserve">Blast Radius</t>
  </si>
  <si>
    <t xml:space="preserve">ESPN National Hockey Night</t>
  </si>
  <si>
    <t xml:space="preserve">Tornado</t>
  </si>
  <si>
    <t xml:space="preserve">Cut the Rope</t>
  </si>
  <si>
    <t xml:space="preserve">Disaster: Day of Crisis</t>
  </si>
  <si>
    <t xml:space="preserve">Shounen Sunday x Shounen Magazine: Nettou! Dream Nine</t>
  </si>
  <si>
    <t xml:space="preserve">McFarlane's Evil Prophecy</t>
  </si>
  <si>
    <t xml:space="preserve">IA/VT Colorful</t>
  </si>
  <si>
    <t xml:space="preserve">We Sing Rock!</t>
  </si>
  <si>
    <t xml:space="preserve">Shadowgate 64: Trials of the Four Towers</t>
  </si>
  <si>
    <t xml:space="preserve">Super Robot Spirits</t>
  </si>
  <si>
    <t xml:space="preserve">Mia Hamm Soccer 64</t>
  </si>
  <si>
    <t xml:space="preserve">John Madden Football</t>
  </si>
  <si>
    <t xml:space="preserve">Caesars Palace Advance: Millennium Gold Edition</t>
  </si>
  <si>
    <t xml:space="preserve">Aero Gauge</t>
  </si>
  <si>
    <t xml:space="preserve">Battlezone: Rise of the Black Dogs</t>
  </si>
  <si>
    <t xml:space="preserve">Teenage Mutant Ninja Turtles: Tournament Fighters</t>
  </si>
  <si>
    <t xml:space="preserve">Moxie Girlz</t>
  </si>
  <si>
    <t xml:space="preserve">GunParade Orchestra: Shiro no Shou</t>
  </si>
  <si>
    <t xml:space="preserve">Zettai Zetsumei Toshi 3: Kowareyuku Machi to Kanojyo no Uta</t>
  </si>
  <si>
    <t xml:space="preserve">Super Robot Taisen OG Saga: Masou Kishin III - Pride of Justice</t>
  </si>
  <si>
    <t xml:space="preserve">Dave Mirra BMX Challenge</t>
  </si>
  <si>
    <t xml:space="preserve">Let's Ride! Dreamer</t>
  </si>
  <si>
    <t xml:space="preserve">Tecmo's Deception</t>
  </si>
  <si>
    <t xml:space="preserve">Point Blank DS (JP sales)</t>
  </si>
  <si>
    <t xml:space="preserve">G-Saviour</t>
  </si>
  <si>
    <t xml:space="preserve">Sunrise Interactive</t>
  </si>
  <si>
    <t xml:space="preserve">Gintama DS: Yorozuya Daisoudou</t>
  </si>
  <si>
    <t xml:space="preserve">Drake of the 99 Dragons</t>
  </si>
  <si>
    <t xml:space="preserve">Crayon Shin-Chan: Obaka Daininden - Susume! Kasukabe Ninja Tai!</t>
  </si>
  <si>
    <t xml:space="preserve">Crimson Sea 2</t>
  </si>
  <si>
    <t xml:space="preserve">Tokyo Twilight Ghost Hunters</t>
  </si>
  <si>
    <t xml:space="preserve">Higurashi no Nakukoru ni Kizuna: Dai-Ichi-Kan - Tatari</t>
  </si>
  <si>
    <t xml:space="preserve">Doraemon: Nobita to Himitsu Dougu Hakubutsukan</t>
  </si>
  <si>
    <t xml:space="preserve">Ragnarok: Hikari to Yami no Koujo</t>
  </si>
  <si>
    <t xml:space="preserve">Saint Seiya: Brave Soldiers</t>
  </si>
  <si>
    <t xml:space="preserve">Digimon World Championship</t>
  </si>
  <si>
    <t xml:space="preserve">RayStorm</t>
  </si>
  <si>
    <t xml:space="preserve">Trick DS-han: Kakushi Kami no Sumukan</t>
  </si>
  <si>
    <t xml:space="preserve">Circuit Breakers</t>
  </si>
  <si>
    <t xml:space="preserve">Winter Sports 2011</t>
  </si>
  <si>
    <t xml:space="preserve">futureU: The Prep Game for SAT</t>
  </si>
  <si>
    <t xml:space="preserve">Colosseum: Road to Freedom</t>
  </si>
  <si>
    <t xml:space="preserve">Tank! Tank! Tank!</t>
  </si>
  <si>
    <t xml:space="preserve">Football Manager 2010</t>
  </si>
  <si>
    <t xml:space="preserve">Target: Terror</t>
  </si>
  <si>
    <t xml:space="preserve">Mugen Souls Z</t>
  </si>
  <si>
    <t xml:space="preserve">Sprint Cars: Road to Knoxville</t>
  </si>
  <si>
    <t xml:space="preserve">Crayon Shin-Chan: Densetsu o Yobu Omake no To Shukkugaan!</t>
  </si>
  <si>
    <t xml:space="preserve">Dream Dance &amp; Cheer</t>
  </si>
  <si>
    <t xml:space="preserve">Silpheed: The Lost Planet</t>
  </si>
  <si>
    <t xml:space="preserve">Billy's Boot Camp: Wii de Enjoy Diet!</t>
  </si>
  <si>
    <t xml:space="preserve">Real Time Conflict: Shogun Empires</t>
  </si>
  <si>
    <t xml:space="preserve">Hoppechan: Minna de Odekake! Waku Waku Hoppe Land!!</t>
  </si>
  <si>
    <t xml:space="preserve">Fantastic Four</t>
  </si>
  <si>
    <t xml:space="preserve">Petz: Hamsterz Bunch</t>
  </si>
  <si>
    <t xml:space="preserve">Higurashi no Naku Koro ni Matsuri: Kakera Asobi</t>
  </si>
  <si>
    <t xml:space="preserve">River City Ransom EX</t>
  </si>
  <si>
    <t xml:space="preserve">San Goku Shi Taisen Ten</t>
  </si>
  <si>
    <t xml:space="preserve">Ant Nation</t>
  </si>
  <si>
    <t xml:space="preserve">Fable: The Lost Chapters</t>
  </si>
  <si>
    <t xml:space="preserve">Fairy Tail: Zelef Kakusei</t>
  </si>
  <si>
    <t xml:space="preserve">Strike Point</t>
  </si>
  <si>
    <t xml:space="preserve">Elite</t>
  </si>
  <si>
    <t xml:space="preserve">Crazy Taxi 2</t>
  </si>
  <si>
    <t xml:space="preserve">The Sims 2: Seasons</t>
  </si>
  <si>
    <t xml:space="preserve">Street Fighter II': Special Champion Edition (JP weekly sales)</t>
  </si>
  <si>
    <t xml:space="preserve">Pizza Delivery Boy</t>
  </si>
  <si>
    <t xml:space="preserve">Keroro RPG: Kishi to Musha to Densetsu no Kaizoku</t>
  </si>
  <si>
    <t xml:space="preserve">Famicom Mini: Wrecking Crew</t>
  </si>
  <si>
    <t xml:space="preserve">Suzumiya Haruhi no Gekidou</t>
  </si>
  <si>
    <t xml:space="preserve">Lost Heroes 2</t>
  </si>
  <si>
    <t xml:space="preserve">Heavenly Guardian</t>
  </si>
  <si>
    <t xml:space="preserve">Dynasty Warriors DS: Fighter's Battle</t>
  </si>
  <si>
    <t xml:space="preserve">Space Hulk: Vengeance of the Blood Angels</t>
  </si>
  <si>
    <t xml:space="preserve">Robot Alchemic Drive</t>
  </si>
  <si>
    <t xml:space="preserve">Alpha and Omega</t>
  </si>
  <si>
    <t xml:space="preserve">Motor Toon Grand Prix (Japan)</t>
  </si>
  <si>
    <t xml:space="preserve">Dino Master: Dig Discover Duel</t>
  </si>
  <si>
    <t xml:space="preserve">Warhammer: Battle For Atluma</t>
  </si>
  <si>
    <t xml:space="preserve">Hikaru no Go: Heian Gensou Ibunroku</t>
  </si>
  <si>
    <t xml:space="preserve">Eagle Flight</t>
  </si>
  <si>
    <t xml:space="preserve">Operation: Vietnam</t>
  </si>
  <si>
    <t xml:space="preserve">OverBlood 2</t>
  </si>
  <si>
    <t xml:space="preserve">Evolution Games</t>
  </si>
  <si>
    <t xml:space="preserve">Fighter Maker 2</t>
  </si>
  <si>
    <t xml:space="preserve">Lifeline</t>
  </si>
  <si>
    <t xml:space="preserve">Judie no Atelier: Guramnat no Renkinjutsushi</t>
  </si>
  <si>
    <t xml:space="preserve">Dragon Valor</t>
  </si>
  <si>
    <t xml:space="preserve">Tokyo Beat Down</t>
  </si>
  <si>
    <t xml:space="preserve">Microsoft Flight Simulator 2004: A Century of Flight</t>
  </si>
  <si>
    <t xml:space="preserve">Horrid Henry: The Good, The Bad and The Bugly</t>
  </si>
  <si>
    <t xml:space="preserve">Firefighter F.D.18</t>
  </si>
  <si>
    <t xml:space="preserve">Anubis II</t>
  </si>
  <si>
    <t xml:space="preserve">Goodbye Deponia</t>
  </si>
  <si>
    <t xml:space="preserve">Daedalic Entertainment</t>
  </si>
  <si>
    <t xml:space="preserve">Legend of Kay</t>
  </si>
  <si>
    <t xml:space="preserve">DS Nishimura Kyotaro Suspense 2 Shin Tantei Series: Kanazawa Hakodate - Gokkan no Kyoukoku - Fukushuu no Kage</t>
  </si>
  <si>
    <t xml:space="preserve">The Book of Unwritten Tales 2</t>
  </si>
  <si>
    <t xml:space="preserve">Jackass the Game DS</t>
  </si>
  <si>
    <t xml:space="preserve">Jake Power: Handyman</t>
  </si>
  <si>
    <t xml:space="preserve">My Dress-Up</t>
  </si>
  <si>
    <t xml:space="preserve">Power Pro GB</t>
  </si>
  <si>
    <t xml:space="preserve">Beat City</t>
  </si>
  <si>
    <t xml:space="preserve">Sudoku Fever</t>
  </si>
  <si>
    <t xml:space="preserve">Inversion</t>
  </si>
  <si>
    <t xml:space="preserve">The Putter Golf</t>
  </si>
  <si>
    <t xml:space="preserve">Super Real Mahjong Graffiti</t>
  </si>
  <si>
    <t xml:space="preserve">Future Card Buddy Fight: Yuujou no Bakunetsu Fight</t>
  </si>
  <si>
    <t xml:space="preserve">Ninja Warriors</t>
  </si>
  <si>
    <t xml:space="preserve">Classic Action: Devilish</t>
  </si>
  <si>
    <t xml:space="preserve">Zettai Onkan Otoda Master</t>
  </si>
  <si>
    <t xml:space="preserve">Dragoneer's Aria</t>
  </si>
  <si>
    <t xml:space="preserve">Xbox Live Arcade Unplugged Volume 1</t>
  </si>
  <si>
    <t xml:space="preserve">TigerShark</t>
  </si>
  <si>
    <t xml:space="preserve">Norse by Norsewest: The Return of the Lost Vikings</t>
  </si>
  <si>
    <t xml:space="preserve">N+</t>
  </si>
  <si>
    <t xml:space="preserve">Titanic Mystery</t>
  </si>
  <si>
    <t xml:space="preserve">Obscure</t>
  </si>
  <si>
    <t xml:space="preserve">Katekyoo Hitman Reborn! DS: Fate of Heat - Hono no Unmei</t>
  </si>
  <si>
    <t xml:space="preserve">Shin Lucky * Star: Moe Drill ~Tabidachi~</t>
  </si>
  <si>
    <t xml:space="preserve">DefCon 5</t>
  </si>
  <si>
    <t xml:space="preserve">Secret Service: Ultimate Sacrifice</t>
  </si>
  <si>
    <t xml:space="preserve">Transformer: Rise of the Dark Spark (3DS)</t>
  </si>
  <si>
    <t xml:space="preserve">Deep Labyrinth</t>
  </si>
  <si>
    <t xml:space="preserve">Nichibeikan Pro Yakyuu: Final League</t>
  </si>
  <si>
    <t xml:space="preserve">God Hand</t>
  </si>
  <si>
    <t xml:space="preserve">Shin Chan: Las Nuevas Aventuras Para Wii!</t>
  </si>
  <si>
    <t xml:space="preserve">Junior Classic Books &amp; Fairytales</t>
  </si>
  <si>
    <t xml:space="preserve">Fatal Fury: Battle Archives Volume 2</t>
  </si>
  <si>
    <t xml:space="preserve">Freddi Fish: Kelp Seed Mystery</t>
  </si>
  <si>
    <t xml:space="preserve">RedCard 20-03</t>
  </si>
  <si>
    <t xml:space="preserve">Brothers in Arms: Furious 4</t>
  </si>
  <si>
    <t xml:space="preserve">Future Tactics: The Uprising</t>
  </si>
  <si>
    <t xml:space="preserve">Kanji Sonomama DS Rakubiki Jiten</t>
  </si>
  <si>
    <t xml:space="preserve">everGirl</t>
  </si>
  <si>
    <t xml:space="preserve">Heroes Phantasia</t>
  </si>
  <si>
    <t xml:space="preserve">Top Gun</t>
  </si>
  <si>
    <t xml:space="preserve">Chuugaku Eitango Target 1800 DS</t>
  </si>
  <si>
    <t xml:space="preserve">Basketball Hall of Fame Ultimate Hoops Challenge</t>
  </si>
  <si>
    <t xml:space="preserve">World Racing</t>
  </si>
  <si>
    <t xml:space="preserve">Disney's Party</t>
  </si>
  <si>
    <t xml:space="preserve">Storybook Workshop</t>
  </si>
  <si>
    <t xml:space="preserve">Card Games</t>
  </si>
  <si>
    <t xml:space="preserve">Tropix</t>
  </si>
  <si>
    <t xml:space="preserve">Mega Man: Battle &amp; Chase</t>
  </si>
  <si>
    <t xml:space="preserve">Winning Post 7 2010</t>
  </si>
  <si>
    <t xml:space="preserve">Build-A-Bear Workshop: Friendship Valley</t>
  </si>
  <si>
    <t xml:space="preserve">Daniel X: The Ultimate Power</t>
  </si>
  <si>
    <t xml:space="preserve">Destrega</t>
  </si>
  <si>
    <t xml:space="preserve">Fantasy Aquarium World</t>
  </si>
  <si>
    <t xml:space="preserve">Nobunaga no Yabou: Tendou with Power-Up Kit</t>
  </si>
  <si>
    <t xml:space="preserve">The Final Round</t>
  </si>
  <si>
    <t xml:space="preserve">MAPLUS: Portable Navi</t>
  </si>
  <si>
    <t xml:space="preserve">Edia</t>
  </si>
  <si>
    <t xml:space="preserve">Order Up!!</t>
  </si>
  <si>
    <t xml:space="preserve">Reader Rabbit 1st Grade</t>
  </si>
  <si>
    <t xml:space="preserve">The King of Fighters 02/03</t>
  </si>
  <si>
    <t xml:space="preserve">Centipede / Breakout / Warlords</t>
  </si>
  <si>
    <t xml:space="preserve">Lucian Bee's: Justice Yellow / Evil Violet</t>
  </si>
  <si>
    <t xml:space="preserve">Armored Core: Nine Breaker</t>
  </si>
  <si>
    <t xml:space="preserve">Doraemon: Nobita no Shin Makai Daibouken DS</t>
  </si>
  <si>
    <t xml:space="preserve">Gambler Densetsu Tetsuya</t>
  </si>
  <si>
    <t xml:space="preserve">Athena</t>
  </si>
  <si>
    <t xml:space="preserve">The Guided Fate Paradox</t>
  </si>
  <si>
    <t xml:space="preserve">Mayhem 3D</t>
  </si>
  <si>
    <t xml:space="preserve">Bleach: Hanatareshi Yabou</t>
  </si>
  <si>
    <t xml:space="preserve">Alex Rider: Stormbreaker</t>
  </si>
  <si>
    <t xml:space="preserve">Yoake Yori Ruriiro na: Brighter than Dawning Blue</t>
  </si>
  <si>
    <t xml:space="preserve">Aria</t>
  </si>
  <si>
    <t xml:space="preserve">Pandemonium 2</t>
  </si>
  <si>
    <t xml:space="preserve">Gundam Try Age SP</t>
  </si>
  <si>
    <t xml:space="preserve">WipEout HD Fury</t>
  </si>
  <si>
    <t xml:space="preserve">Fallout: Brotherhood of Steel</t>
  </si>
  <si>
    <t xml:space="preserve">Dreamer Series: Pop Star</t>
  </si>
  <si>
    <t xml:space="preserve">Tivola</t>
  </si>
  <si>
    <t xml:space="preserve">Penguins of Madagascar</t>
  </si>
  <si>
    <t xml:space="preserve">12-Sai. Honto no Kimochi</t>
  </si>
  <si>
    <t xml:space="preserve">Happinet</t>
  </si>
  <si>
    <t xml:space="preserve">Parlor! Mini 2</t>
  </si>
  <si>
    <t xml:space="preserve">Flower, Sun, and Rain</t>
  </si>
  <si>
    <t xml:space="preserve">Gunstar Super Heroes</t>
  </si>
  <si>
    <t xml:space="preserve">C: The Contra Adventure</t>
  </si>
  <si>
    <t xml:space="preserve">Interactive Storybook DS Series 1</t>
  </si>
  <si>
    <t xml:space="preserve">Tommo</t>
  </si>
  <si>
    <t xml:space="preserve">Frogger Advance: The Great Quest</t>
  </si>
  <si>
    <t xml:space="preserve">Cities XL 2012</t>
  </si>
  <si>
    <t xml:space="preserve">Dream C Club</t>
  </si>
  <si>
    <t xml:space="preserve">Pocky &amp; Rocky with Becky</t>
  </si>
  <si>
    <t xml:space="preserve">Altron</t>
  </si>
  <si>
    <t xml:space="preserve">Jam Sessions 2</t>
  </si>
  <si>
    <t xml:space="preserve">Full Spectrum Warrior: Ten Hammers</t>
  </si>
  <si>
    <t xml:space="preserve">Streets of Rage 3</t>
  </si>
  <si>
    <t xml:space="preserve">Prince of Persia: The Fallen King</t>
  </si>
  <si>
    <t xml:space="preserve">My Horse &amp; Me: Riding for Gold</t>
  </si>
  <si>
    <t xml:space="preserve">Speed Racer</t>
  </si>
  <si>
    <t xml:space="preserve">Cardfight!! Vanguard: Lock On Victory!!</t>
  </si>
  <si>
    <t xml:space="preserve">Broken Sword 5: The Serpent's Curse</t>
  </si>
  <si>
    <t xml:space="preserve">Revolution Software</t>
  </si>
  <si>
    <t xml:space="preserve">Hot Wheels: Burnin' Rubber</t>
  </si>
  <si>
    <t xml:space="preserve">Lost in Blue 2</t>
  </si>
  <si>
    <t xml:space="preserve">Ojyousama Express</t>
  </si>
  <si>
    <t xml:space="preserve">Media Works</t>
  </si>
  <si>
    <t xml:space="preserve">Steambot Chronicles: Battle Tournament</t>
  </si>
  <si>
    <t xml:space="preserve">Wings of War</t>
  </si>
  <si>
    <t xml:space="preserve">RPG Maker 3</t>
  </si>
  <si>
    <t xml:space="preserve">Genkai Tokki Monster Monpiece</t>
  </si>
  <si>
    <t xml:space="preserve">Desert Strike Advance</t>
  </si>
  <si>
    <t xml:space="preserve">Kabuki Warriors</t>
  </si>
  <si>
    <t xml:space="preserve">Discworld</t>
  </si>
  <si>
    <t xml:space="preserve">Motion Explosion!</t>
  </si>
  <si>
    <t xml:space="preserve">Age of Empires III: The Asian Dynasties</t>
  </si>
  <si>
    <t xml:space="preserve">Elite Forces: Unit 77</t>
  </si>
  <si>
    <t xml:space="preserve">July</t>
  </si>
  <si>
    <t xml:space="preserve">Fortyfive</t>
  </si>
  <si>
    <t xml:space="preserve">Crime Lab: Body of Evidence</t>
  </si>
  <si>
    <t xml:space="preserve">ESPN Winter X-Games: Snowboarding 2002</t>
  </si>
  <si>
    <t xml:space="preserve">Bleach: Versus Crusade</t>
  </si>
  <si>
    <t xml:space="preserve">Kanon</t>
  </si>
  <si>
    <t xml:space="preserve">NanoBreaker</t>
  </si>
  <si>
    <t xml:space="preserve">Cosmos Chaos!</t>
  </si>
  <si>
    <t xml:space="preserve">Guitar Freaks 3rdMIX &amp; DrumMania 2ndMIX</t>
  </si>
  <si>
    <t xml:space="preserve">Taiko no Tatsujin: Atsumete Tomodachi Daisakusen!</t>
  </si>
  <si>
    <t xml:space="preserve">Miami Vice: The Game</t>
  </si>
  <si>
    <t xml:space="preserve">Disney's Magical Quest 2 Starring Mickey and Minnie</t>
  </si>
  <si>
    <t xml:space="preserve">Bullet Girls</t>
  </si>
  <si>
    <t xml:space="preserve">Ikki Tousen: Xross Impact</t>
  </si>
  <si>
    <t xml:space="preserve">Smart Boy's Toys Club</t>
  </si>
  <si>
    <t xml:space="preserve">Insecticide</t>
  </si>
  <si>
    <t xml:space="preserve">Gamecock</t>
  </si>
  <si>
    <t xml:space="preserve">Super Mahjong 2: Honkaku 4Jin Uchi</t>
  </si>
  <si>
    <t xml:space="preserve">Imax</t>
  </si>
  <si>
    <t xml:space="preserve">XGRA: Extreme G Racing Association</t>
  </si>
  <si>
    <t xml:space="preserve">Mitsukete! Keroro Gunsou: Machigai Sagashi Daisakusen de Arimasu!</t>
  </si>
  <si>
    <t xml:space="preserve">Family Trainer: Treasure Adventure</t>
  </si>
  <si>
    <t xml:space="preserve">Pop'n Music Portable 2</t>
  </si>
  <si>
    <t xml:space="preserve">Kamen Rider: Dragon Knight</t>
  </si>
  <si>
    <t xml:space="preserve">Ys vs. Sora no Kiseki: Alternative Saga</t>
  </si>
  <si>
    <t xml:space="preserve">Naruto: Ultimate Ninja Heroes (JP sales)</t>
  </si>
  <si>
    <t xml:space="preserve">Akagawa Jirou Mystery: Yasoukyoku - Hon ni Manekareta Satsujin</t>
  </si>
  <si>
    <t xml:space="preserve">Ray Tracers</t>
  </si>
  <si>
    <t xml:space="preserve">Mario vs. Donkey Kong: Tipping Stars</t>
  </si>
  <si>
    <t xml:space="preserve">Tournament of Legends</t>
  </si>
  <si>
    <t xml:space="preserve">Escape from Bug Island</t>
  </si>
  <si>
    <t xml:space="preserve">Nicola Kanshuu: Model * Oshare Audition</t>
  </si>
  <si>
    <t xml:space="preserve">Hisshou Pachinko*Pachi-Slot Kouryaku Series Vol. 14: CR Shinseiki Evangelion: Saigo no Mono</t>
  </si>
  <si>
    <t xml:space="preserve">Cold Stone Creamery: Scoop It Up</t>
  </si>
  <si>
    <t xml:space="preserve">My Pet Shop</t>
  </si>
  <si>
    <t xml:space="preserve">Kururin Paradise</t>
  </si>
  <si>
    <t xml:space="preserve">Gradius Collection</t>
  </si>
  <si>
    <t xml:space="preserve">Kiniro no Corda 2</t>
  </si>
  <si>
    <t xml:space="preserve">Dynasty Warriors Vs</t>
  </si>
  <si>
    <t xml:space="preserve">Gallop Racer 2004</t>
  </si>
  <si>
    <t xml:space="preserve">Sunrise Eiyuutan R</t>
  </si>
  <si>
    <t xml:space="preserve">Rayman: Hoodlum's Revenge</t>
  </si>
  <si>
    <t xml:space="preserve">Mobile Suit Gundam Seed: Never Ending Tomorrow</t>
  </si>
  <si>
    <t xml:space="preserve">Utawarerumono: Futari no Hakuoro</t>
  </si>
  <si>
    <t xml:space="preserve">Fishing Master (jp sales)</t>
  </si>
  <si>
    <t xml:space="preserve">OK! Puzzle Stars</t>
  </si>
  <si>
    <t xml:space="preserve">Zill O'll Infinite Plus</t>
  </si>
  <si>
    <t xml:space="preserve">Tonka Rescue Patrol</t>
  </si>
  <si>
    <t xml:space="preserve">GunGriffon II</t>
  </si>
  <si>
    <t xml:space="preserve">Crimson Gem Saga</t>
  </si>
  <si>
    <t xml:space="preserve">Monster Tale</t>
  </si>
  <si>
    <t xml:space="preserve">Legend of the Dragon</t>
  </si>
  <si>
    <t xml:space="preserve">Famicom Mini: Balloon Fight</t>
  </si>
  <si>
    <t xml:space="preserve">Steins;Gate: Senkei Kousoku no Phonogram</t>
  </si>
  <si>
    <t xml:space="preserve">Seaman 2: Peking Genjin Ikusei Kit</t>
  </si>
  <si>
    <t xml:space="preserve">Chou Gekijouban Keroro Gunsou 3: Tenkuu Daibouken de Arimasu!</t>
  </si>
  <si>
    <t xml:space="preserve">Sprung - A Game Where Everyone Scores</t>
  </si>
  <si>
    <t xml:space="preserve">The Pinball of the Dead</t>
  </si>
  <si>
    <t xml:space="preserve">Growlanser IV: Over Reloaded</t>
  </si>
  <si>
    <t xml:space="preserve">Arc the Lad: End of Darkness</t>
  </si>
  <si>
    <t xml:space="preserve">The King of Route 66</t>
  </si>
  <si>
    <t xml:space="preserve">Western Riding Academy</t>
  </si>
  <si>
    <t xml:space="preserve">Bubble Bobble also featuring Rainbow Islands</t>
  </si>
  <si>
    <t xml:space="preserve">Tokobot</t>
  </si>
  <si>
    <t xml:space="preserve">Monster Madness: Grave Danger</t>
  </si>
  <si>
    <t xml:space="preserve">Panzer Tactics</t>
  </si>
  <si>
    <t xml:space="preserve">10TACLE Studios</t>
  </si>
  <si>
    <t xml:space="preserve">Robotica</t>
  </si>
  <si>
    <t xml:space="preserve">Deathrow: Underground Team Combat</t>
  </si>
  <si>
    <t xml:space="preserve">Paws &amp; Claws: Marine Rescue</t>
  </si>
  <si>
    <t xml:space="preserve">Land of the Dead: Road to Fiddler's Green</t>
  </si>
  <si>
    <t xml:space="preserve">Groove Games</t>
  </si>
  <si>
    <t xml:space="preserve">R-Types</t>
  </si>
  <si>
    <t xml:space="preserve">Star Fighter</t>
  </si>
  <si>
    <t xml:space="preserve">Game Center CX: 3-Choume no Arino</t>
  </si>
  <si>
    <t xml:space="preserve">Assetto Corsa</t>
  </si>
  <si>
    <t xml:space="preserve">Kuukan * Zukei: Hirameki Training - KuuTore</t>
  </si>
  <si>
    <t xml:space="preserve">Osu! Tatakae! Ouendan</t>
  </si>
  <si>
    <t xml:space="preserve">Dissidia: Final Fantasy Universal Tuning</t>
  </si>
  <si>
    <t xml:space="preserve">Johnny Test</t>
  </si>
  <si>
    <t xml:space="preserve">Jewels of the Ages</t>
  </si>
  <si>
    <t xml:space="preserve">Meitantei Conan: Aoki Houseki no Rinbukyoku</t>
  </si>
  <si>
    <t xml:space="preserve">The Legend of Heroes: Trails in the Sky Second Chapter</t>
  </si>
  <si>
    <t xml:space="preserve">Tron 2.0: Killer App</t>
  </si>
  <si>
    <t xml:space="preserve">Jurassic Park III: Park Builder</t>
  </si>
  <si>
    <t xml:space="preserve">Unchained Blades</t>
  </si>
  <si>
    <t xml:space="preserve">NHL Legacy</t>
  </si>
  <si>
    <t xml:space="preserve">Rurouni Kenshin: Meiji Kenkaku Romantan Saisen</t>
  </si>
  <si>
    <t xml:space="preserve">Santa Claus Is Comin' to Town!</t>
  </si>
  <si>
    <t xml:space="preserve">Octomania</t>
  </si>
  <si>
    <t xml:space="preserve">Godzilla (2014)</t>
  </si>
  <si>
    <t xml:space="preserve">Showtime Championship Boxing</t>
  </si>
  <si>
    <t xml:space="preserve">LEGO Bionicle</t>
  </si>
  <si>
    <t xml:space="preserve">Ansatsu Kyoushitsu: Assassin Ikusei Keikaku!!</t>
  </si>
  <si>
    <t xml:space="preserve">Power Shovel</t>
  </si>
  <si>
    <t xml:space="preserve">A llI S.V.: A Ressha de Gyoukou 3 Super Version</t>
  </si>
  <si>
    <t xml:space="preserve">Pack-In-Video</t>
  </si>
  <si>
    <t xml:space="preserve">My Pet Chimp</t>
  </si>
  <si>
    <t xml:space="preserve">Chrysler Classic Racing</t>
  </si>
  <si>
    <t xml:space="preserve">Spy Games: Elevator Mission</t>
  </si>
  <si>
    <t xml:space="preserve">The Book of Unwritten Tales: The Critter Chronicles</t>
  </si>
  <si>
    <t xml:space="preserve">Crimson Cow</t>
  </si>
  <si>
    <t xml:space="preserve">Nights of Azure</t>
  </si>
  <si>
    <t xml:space="preserve">Age of Empires Online</t>
  </si>
  <si>
    <t xml:space="preserve">Earth Defense Force 2017 Portable</t>
  </si>
  <si>
    <t xml:space="preserve">Atelier Iris 2: The Azoth Of Destiny</t>
  </si>
  <si>
    <t xml:space="preserve">Spy Fox in Dry Cereal</t>
  </si>
  <si>
    <t xml:space="preserve">There</t>
  </si>
  <si>
    <t xml:space="preserve">Tokimeki no Houkago</t>
  </si>
  <si>
    <t xml:space="preserve">Championship Surfer</t>
  </si>
  <si>
    <t xml:space="preserve">Zumba Fitness Core</t>
  </si>
  <si>
    <t xml:space="preserve">Di-Gata Defenders</t>
  </si>
  <si>
    <t xml:space="preserve">Monster Garage</t>
  </si>
  <si>
    <t xml:space="preserve">ZhuZhu Pets: Quest for Zhu</t>
  </si>
  <si>
    <t xml:space="preserve">Akai Katana Shin</t>
  </si>
  <si>
    <t xml:space="preserve">A-Train: City Simulator</t>
  </si>
  <si>
    <t xml:space="preserve">Tecmo Classic Arcade</t>
  </si>
  <si>
    <t xml:space="preserve">2 Games in 1: Sonic Pinball Party &amp; Columns Crown</t>
  </si>
  <si>
    <t xml:space="preserve">Mad Maestro!</t>
  </si>
  <si>
    <t xml:space="preserve">Densha De Go! 3 Tsuukinhen</t>
  </si>
  <si>
    <t xml:space="preserve">Biker Mice From Mars</t>
  </si>
  <si>
    <t xml:space="preserve">From The Abyss</t>
  </si>
  <si>
    <t xml:space="preserve">Jewel Quest IV: Heritage</t>
  </si>
  <si>
    <t xml:space="preserve">iWin</t>
  </si>
  <si>
    <t xml:space="preserve">Daito Giken Koushiki Pachi-Slot Simulator: Ossu! Banchou Portable</t>
  </si>
  <si>
    <t xml:space="preserve">Sudoku Ball Detective</t>
  </si>
  <si>
    <t xml:space="preserve">DuckTales: Remastered</t>
  </si>
  <si>
    <t xml:space="preserve">Giants: Citizen Kabuto</t>
  </si>
  <si>
    <t xml:space="preserve">Crayon Shin-chan: Arashi o Yobu Kasukabe Eiga Stars!</t>
  </si>
  <si>
    <t xml:space="preserve">MX vs. ATV Supercross</t>
  </si>
  <si>
    <t xml:space="preserve">Muppets Party Cruise</t>
  </si>
  <si>
    <t xml:space="preserve">Higurashi Daybreak Portable</t>
  </si>
  <si>
    <t xml:space="preserve">Blast Lacrosse</t>
  </si>
  <si>
    <t xml:space="preserve">Kikou Heidan J-Phoenix</t>
  </si>
  <si>
    <t xml:space="preserve">Earth Defense Force 4.1: The Shadow of New Despair</t>
  </si>
  <si>
    <t xml:space="preserve">Shonen Jump's Shaman King: Legacy of the Spirits - Soaring Hawk/Sprinting Wolf</t>
  </si>
  <si>
    <t xml:space="preserve">Bubble Bobble: Old &amp; New</t>
  </si>
  <si>
    <t xml:space="preserve">Speed</t>
  </si>
  <si>
    <t xml:space="preserve">Naruto Shippuden: Gekito Ninja Taisen! Special</t>
  </si>
  <si>
    <t xml:space="preserve">Jissen Pachislot Secrets! Fist of the North Star F - Seikimatsu Kyuuseishu Densetsu</t>
  </si>
  <si>
    <t xml:space="preserve">Kekkon: Marriage</t>
  </si>
  <si>
    <t xml:space="preserve">KimiKiss</t>
  </si>
  <si>
    <t xml:space="preserve">Nicola Kanshuu: Model * Oshare Audition 2</t>
  </si>
  <si>
    <t xml:space="preserve">Imagine: Gymnast</t>
  </si>
  <si>
    <t xml:space="preserve">Hisshou Pachinko*Pachi-Slot Kouryaku Series Portable Vol. 1: Shinseiki Evangelion - Tamashii no Kiseki</t>
  </si>
  <si>
    <t xml:space="preserve">Challenge Me: Brain Puzzles</t>
  </si>
  <si>
    <t xml:space="preserve">Shining Force Feather</t>
  </si>
  <si>
    <t xml:space="preserve">The Technomancer</t>
  </si>
  <si>
    <t xml:space="preserve">Kurupoto Cool Cool Stars</t>
  </si>
  <si>
    <t xml:space="preserve">Cocoto Kart Racer</t>
  </si>
  <si>
    <t xml:space="preserve">Mobile Suit Gundam 00: Gundam Meisters</t>
  </si>
  <si>
    <t xml:space="preserve">Imagine: Cheerleader</t>
  </si>
  <si>
    <t xml:space="preserve">Nazotoki Battle Tore! Densetsu no Makyuu o Fukkatsu Saseyo!</t>
  </si>
  <si>
    <t xml:space="preserve">Call of Cthulhu: Dark Corners of the Earth</t>
  </si>
  <si>
    <t xml:space="preserve">Super Robot Wars OG Saga Masou Kishin F: Coffin of the End</t>
  </si>
  <si>
    <t xml:space="preserve">The Next BIG Thing</t>
  </si>
  <si>
    <t xml:space="preserve">Metal Gear Solid: Social Ops</t>
  </si>
  <si>
    <t xml:space="preserve">Minna no DS Seminar: Kanpeki Eitango Ryoku</t>
  </si>
  <si>
    <t xml:space="preserve">Kirarin * Revolution: Minna de Odorou Furi Furi Debut!</t>
  </si>
  <si>
    <t xml:space="preserve">PenPen TriIceLon</t>
  </si>
  <si>
    <t xml:space="preserve">DropCast</t>
  </si>
  <si>
    <t xml:space="preserve">Crazy Chicken Tales</t>
  </si>
  <si>
    <t xml:space="preserve">Hagane no Renkinjutsushi - Fullmetal Alchemist: Yakusoku no Hi e</t>
  </si>
  <si>
    <t xml:space="preserve">Mega Man Battle Network 5: Double Team DS (US sales)</t>
  </si>
  <si>
    <t xml:space="preserve">Secret Files: Tunguska</t>
  </si>
  <si>
    <t xml:space="preserve">EverQuest II: Destiny of Velious</t>
  </si>
  <si>
    <t xml:space="preserve">Summon Night 6: Lost Borders</t>
  </si>
  <si>
    <t xml:space="preserve">Summon Night 2</t>
  </si>
  <si>
    <t xml:space="preserve">Chou Soujuu Mecha MG</t>
  </si>
  <si>
    <t xml:space="preserve">Grey's Anatomy: The Video Game</t>
  </si>
  <si>
    <t xml:space="preserve">Arkanoid DS</t>
  </si>
  <si>
    <t xml:space="preserve">Big Bang Mini</t>
  </si>
  <si>
    <t xml:space="preserve">Rurouni Kenshin: Meiji Kenyaku Romantan - Kansen</t>
  </si>
  <si>
    <t xml:space="preserve">Chevrolet Camaro: Wild Ride</t>
  </si>
  <si>
    <t xml:space="preserve">Genkai Tokki: Moero Crystal</t>
  </si>
  <si>
    <t xml:space="preserve">Project Setsuna</t>
  </si>
  <si>
    <t xml:space="preserve">Serious Sam II</t>
  </si>
  <si>
    <t xml:space="preserve">Flipnic: Ultimate Pinball</t>
  </si>
  <si>
    <t xml:space="preserve">Eigo de Tabisuru: Little Charo</t>
  </si>
  <si>
    <t xml:space="preserve">Dreamer Series: Zoo Keeper</t>
  </si>
  <si>
    <t xml:space="preserve">D.C. II P.S.: Da Capo II Plus Situation</t>
  </si>
  <si>
    <t xml:space="preserve">The Witcher</t>
  </si>
  <si>
    <t xml:space="preserve">Mike Piazza's Strike Zone</t>
  </si>
  <si>
    <t xml:space="preserve">Star Soldier: Vanishing Earth</t>
  </si>
  <si>
    <t xml:space="preserve">Top Gear Hyper-Bike</t>
  </si>
  <si>
    <t xml:space="preserve">Olympic Hockey 98</t>
  </si>
  <si>
    <t xml:space="preserve">Another Code R: A Journey into Lost Memories</t>
  </si>
  <si>
    <t xml:space="preserve">Virtual Chess 64</t>
  </si>
  <si>
    <t xml:space="preserve">Worms Blast</t>
  </si>
  <si>
    <t xml:space="preserve">Prinny: Can I Really Be The Hero? (US sales)</t>
  </si>
  <si>
    <t xml:space="preserve">Coded Arms: Contagion</t>
  </si>
  <si>
    <t xml:space="preserve">Foster's Home for Imaginary Friends: Imagination Invaders</t>
  </si>
  <si>
    <t xml:space="preserve">Smile PreCure! Let's Go! Marchen World</t>
  </si>
  <si>
    <t xml:space="preserve">S.T.A.L.K.E.R.: Call of Pripyat</t>
  </si>
  <si>
    <t xml:space="preserve">Tokyo Xtreme Racer Advance</t>
  </si>
  <si>
    <t xml:space="preserve">Doraemon: Nobita no Uchuu Eiyuuki</t>
  </si>
  <si>
    <t xml:space="preserve">Disney's Kim Possible: Global Gemini</t>
  </si>
  <si>
    <t xml:space="preserve">Rock Blast</t>
  </si>
  <si>
    <t xml:space="preserve">I Love Beauty: Hollywood Makeover</t>
  </si>
  <si>
    <t xml:space="preserve">A New Beginning</t>
  </si>
  <si>
    <t xml:space="preserve">World Cup of Pool</t>
  </si>
  <si>
    <t xml:space="preserve">Combat Elite: WWII Paratroopers</t>
  </si>
  <si>
    <t xml:space="preserve">Power Pro Success Legends</t>
  </si>
  <si>
    <t xml:space="preserve">Killer Loop</t>
  </si>
  <si>
    <t xml:space="preserve">Cabela's Dangerous Hunts: Ultimate Challenge</t>
  </si>
  <si>
    <t xml:space="preserve">Worldwide Soccer</t>
  </si>
  <si>
    <t xml:space="preserve">Toriko: Gourmet Battle!</t>
  </si>
  <si>
    <t xml:space="preserve">Commandos: Strike Force</t>
  </si>
  <si>
    <t xml:space="preserve">Mobile Suit Gundam: Gundam vs. Zeta Gundam</t>
  </si>
  <si>
    <t xml:space="preserve">Guilty Gear X: Advance Edition</t>
  </si>
  <si>
    <t xml:space="preserve">Fate/Tiger Colosseum Upper</t>
  </si>
  <si>
    <t xml:space="preserve">Zaidan Houjin Nippon Kanji Nouryoku Kentei Kyoukai Kounin: KanKen DS3 Deluxe</t>
  </si>
  <si>
    <t xml:space="preserve">Warriors of the Lost Empire</t>
  </si>
  <si>
    <t xml:space="preserve">Pop Cutie! Street Fashion Simulation</t>
  </si>
  <si>
    <t xml:space="preserve">Culdcept Revolt</t>
  </si>
  <si>
    <t xml:space="preserve">Devil's Third</t>
  </si>
  <si>
    <t xml:space="preserve">PachiPara 13: Super Umi no Pachi-Pro Fuuunroku</t>
  </si>
  <si>
    <t xml:space="preserve">World Soccer Winning Eleven 9 (US sales)</t>
  </si>
  <si>
    <t xml:space="preserve">Star Trek: Tactical Assault</t>
  </si>
  <si>
    <t xml:space="preserve">Winning Post 4 Maximum</t>
  </si>
  <si>
    <t xml:space="preserve">Xiaolin Showdown</t>
  </si>
  <si>
    <t xml:space="preserve">Exhibition Volume 5</t>
  </si>
  <si>
    <t xml:space="preserve">Record of Lodoss War: Eiyuu Sensou</t>
  </si>
  <si>
    <t xml:space="preserve">Pro Yakyuu Netsu Star 2007</t>
  </si>
  <si>
    <t xml:space="preserve">Starry ? Sky: In Summer</t>
  </si>
  <si>
    <t xml:space="preserve">Asgard</t>
  </si>
  <si>
    <t xml:space="preserve">Klonoa Beach Volleyball</t>
  </si>
  <si>
    <t xml:space="preserve">Melty Blood: Actress Again</t>
  </si>
  <si>
    <t xml:space="preserve">Ecole</t>
  </si>
  <si>
    <t xml:space="preserve">Mahouka Koukou no Rettousei: Out of Order</t>
  </si>
  <si>
    <t xml:space="preserve">3D Lemmings</t>
  </si>
  <si>
    <t xml:space="preserve">Hi Hi Puffy AmiYumi: Kaznapped</t>
  </si>
  <si>
    <t xml:space="preserve">Broken Sword: The Shadow of the Templars</t>
  </si>
  <si>
    <t xml:space="preserve">Corpse Party: Back to School Edition</t>
  </si>
  <si>
    <t xml:space="preserve">Tenchi Muyou! Ryoukouki Gokuraku</t>
  </si>
  <si>
    <t xml:space="preserve">Yumedia</t>
  </si>
  <si>
    <t xml:space="preserve">Zoo Tycoon: Complete Collection</t>
  </si>
  <si>
    <t xml:space="preserve">Trapt</t>
  </si>
  <si>
    <t xml:space="preserve">Splat Renegade Paintball</t>
  </si>
  <si>
    <t xml:space="preserve">Lord of Magna: Maiden Heaven</t>
  </si>
  <si>
    <t xml:space="preserve">SpongeBob SquarePants: Plankton's Robotic Revenge</t>
  </si>
  <si>
    <t xml:space="preserve">Metal Max 4: Gekkou no Diva</t>
  </si>
  <si>
    <t xml:space="preserve">Magi: Aratanaru Sekai</t>
  </si>
  <si>
    <t xml:space="preserve">Playmobil Knights</t>
  </si>
  <si>
    <t xml:space="preserve">PoPoLoCrois</t>
  </si>
  <si>
    <t xml:space="preserve">Dragon Rage</t>
  </si>
  <si>
    <t xml:space="preserve">Theresia...</t>
  </si>
  <si>
    <t xml:space="preserve">Ascaron Entertainment GmbH</t>
  </si>
  <si>
    <t xml:space="preserve">Dance Sensation!</t>
  </si>
  <si>
    <t xml:space="preserve">Raw Danger! (JP sales)</t>
  </si>
  <si>
    <t xml:space="preserve">Archer Maclean Presents: Pool Paradise</t>
  </si>
  <si>
    <t xml:space="preserve">Tabi no Yubisashi Kaiwachou DS: DS Series 3 Kankoku</t>
  </si>
  <si>
    <t xml:space="preserve">Backyard Skateboarding 2006</t>
  </si>
  <si>
    <t xml:space="preserve">Call of Duty: The War Collection</t>
  </si>
  <si>
    <t xml:space="preserve">Gegege no Kitarou: Youkai Daigekisen</t>
  </si>
  <si>
    <t xml:space="preserve">Dig Dug: Digging Strike</t>
  </si>
  <si>
    <t xml:space="preserve">Emblem of Gundam</t>
  </si>
  <si>
    <t xml:space="preserve">The Fast and the Furious</t>
  </si>
  <si>
    <t xml:space="preserve">Satisfashion</t>
  </si>
  <si>
    <t xml:space="preserve">Imagine: Resort Owner</t>
  </si>
  <si>
    <t xml:space="preserve">G-Police: Weapons of Justice</t>
  </si>
  <si>
    <t xml:space="preserve">Paws &amp; Claws: Pampered Pets 2</t>
  </si>
  <si>
    <t xml:space="preserve">Policenauts</t>
  </si>
  <si>
    <t xml:space="preserve">Killing Zone</t>
  </si>
  <si>
    <t xml:space="preserve">Adventures of Lolo</t>
  </si>
  <si>
    <t xml:space="preserve">HAL Laboratory</t>
  </si>
  <si>
    <t xml:space="preserve">Quiz! Hexagon II</t>
  </si>
  <si>
    <t xml:space="preserve">Vampire Rain: Altered Species</t>
  </si>
  <si>
    <t xml:space="preserve">Racing Gears Advance</t>
  </si>
  <si>
    <t xml:space="preserve">Daito Giken Koushiki Pachi-Slot Simulator: Shin Yoshimune</t>
  </si>
  <si>
    <t xml:space="preserve">Tanjou S Debut</t>
  </si>
  <si>
    <t xml:space="preserve">Nendoroid Generation</t>
  </si>
  <si>
    <t xml:space="preserve">Pop'n TwinBee: Rainbow Bell Adventure</t>
  </si>
  <si>
    <t xml:space="preserve">Mercury Meltdown</t>
  </si>
  <si>
    <t xml:space="preserve">Exist Archive: The Other Side of the Sky</t>
  </si>
  <si>
    <t xml:space="preserve">Zoo Tycoon 2</t>
  </si>
  <si>
    <t xml:space="preserve">Broken Helix</t>
  </si>
  <si>
    <t xml:space="preserve">Crazy Chicken: Pharaoh's Treasure</t>
  </si>
  <si>
    <t xml:space="preserve">Phenomedia</t>
  </si>
  <si>
    <t xml:space="preserve">Katekyoo Hitman Reborn! DS Fate of Heat III - Yuki no Shugosha Raishuu!</t>
  </si>
  <si>
    <t xml:space="preserve">Brave: A Warrior's Tale</t>
  </si>
  <si>
    <t xml:space="preserve">Hajime no Ippo Portable: Victorious Spirits</t>
  </si>
  <si>
    <t xml:space="preserve">Grand Prix Games</t>
  </si>
  <si>
    <t xml:space="preserve">CMT Presents: Karaoke Revolution Country</t>
  </si>
  <si>
    <t xml:space="preserve">Katekyoo Hitman Reborn! DS: Flame Rumble Mukuro Kyoushuu</t>
  </si>
  <si>
    <t xml:space="preserve">Jumble Madness</t>
  </si>
  <si>
    <t xml:space="preserve">Brain Quest: Grades 3 &amp; 4</t>
  </si>
  <si>
    <t xml:space="preserve">Cid to Chocobo no Fushigi na Dungeon: Toki Wasure no Meikyuu DS+</t>
  </si>
  <si>
    <t xml:space="preserve">Vitamin X to Z</t>
  </si>
  <si>
    <t xml:space="preserve">Urban Chaos: Riot Response</t>
  </si>
  <si>
    <t xml:space="preserve">Tom Clancy's Ghost Recon: Advanced Warfighter</t>
  </si>
  <si>
    <t xml:space="preserve">Jacqueline Wilson's Tracy Beaker: The Game</t>
  </si>
  <si>
    <t xml:space="preserve">Teenage Mutant Ninja Turtles II: Back from the Sewers</t>
  </si>
  <si>
    <t xml:space="preserve">Ivy the Kiwi?</t>
  </si>
  <si>
    <t xml:space="preserve">Honeycomb Beat</t>
  </si>
  <si>
    <t xml:space="preserve">Real Bout Garou Densetsu Special: Dominated Mind</t>
  </si>
  <si>
    <t xml:space="preserve">Minna no Sukkiri</t>
  </si>
  <si>
    <t xml:space="preserve">Aquarium by DS</t>
  </si>
  <si>
    <t xml:space="preserve">Chaos Rings III</t>
  </si>
  <si>
    <t xml:space="preserve">Top Gun: Hard Lock</t>
  </si>
  <si>
    <t xml:space="preserve">Kamen Rider: Battride War Genesis</t>
  </si>
  <si>
    <t xml:space="preserve">Mana Khemia: Alchemists of Al-Revis</t>
  </si>
  <si>
    <t xml:space="preserve">Burning Rangers</t>
  </si>
  <si>
    <t xml:space="preserve">Flip's Twisted World</t>
  </si>
  <si>
    <t xml:space="preserve">Katekyoo Hitman Reborn! DS Flame Rumble XX - Kessen! Shin 6 Chouka</t>
  </si>
  <si>
    <t xml:space="preserve">Interplay Sports Baseball 2000</t>
  </si>
  <si>
    <t xml:space="preserve">Zone of the Enders: The Fist of Mars</t>
  </si>
  <si>
    <t xml:space="preserve">Animorphs: Shattered Reality</t>
  </si>
  <si>
    <t xml:space="preserve">Eikan wa Kimini 2002: Koshien no Kodou</t>
  </si>
  <si>
    <t xml:space="preserve">DigiCube</t>
  </si>
  <si>
    <t xml:space="preserve">MX vs. ATV Supercross Encore</t>
  </si>
  <si>
    <t xml:space="preserve">Gun Showdown</t>
  </si>
  <si>
    <t xml:space="preserve">Jissen Pachislot Hisshouhou! Hokuto no Ken Portable SE</t>
  </si>
  <si>
    <t xml:space="preserve">G1 Jockey 2</t>
  </si>
  <si>
    <t xml:space="preserve">Mobile Ops: The One Year War</t>
  </si>
  <si>
    <t xml:space="preserve">Senritsu no Stratus</t>
  </si>
  <si>
    <t xml:space="preserve">Katekyoo Hitman Reborn! DS Flame Rumble X - Mirai Chou-Bakuhatsu!!</t>
  </si>
  <si>
    <t xml:space="preserve">Gormiti: The Lords of Nature!</t>
  </si>
  <si>
    <t xml:space="preserve">S.T.A.L.K.E.R.: Shadow of Chernobyl</t>
  </si>
  <si>
    <t xml:space="preserve">Nanostray</t>
  </si>
  <si>
    <t xml:space="preserve">Wantame Fortune Channel</t>
  </si>
  <si>
    <t xml:space="preserve">Atari's Greatest Hits: Volume 2</t>
  </si>
  <si>
    <t xml:space="preserve">Evangelion: Jo</t>
  </si>
  <si>
    <t xml:space="preserve">Bleach: Blade Battlers 2nd</t>
  </si>
  <si>
    <t xml:space="preserve">Samurai Jack: The Shadow of Aku</t>
  </si>
  <si>
    <t xml:space="preserve">Men in Black The Series: Crashdown</t>
  </si>
  <si>
    <t xml:space="preserve">Kamen Rider Kabuto</t>
  </si>
  <si>
    <t xml:space="preserve">Winx Club: Quest for the Codex</t>
  </si>
  <si>
    <t xml:space="preserve">Zero Divide</t>
  </si>
  <si>
    <t xml:space="preserve">Tsugunai: Atonement</t>
  </si>
  <si>
    <t xml:space="preserve">Rugby World Cup 2015</t>
  </si>
  <si>
    <t xml:space="preserve">Real Soccer 2009</t>
  </si>
  <si>
    <t xml:space="preserve">Lost Kingdoms II</t>
  </si>
  <si>
    <t xml:space="preserve">Blade Dancer: Lineage of Light</t>
  </si>
  <si>
    <t xml:space="preserve">Hakuoki: Stories of the Shinsengumi</t>
  </si>
  <si>
    <t xml:space="preserve">Kaite Shabette Hajimeyou! Monster Farm DS</t>
  </si>
  <si>
    <t xml:space="preserve">The Sims 2: University</t>
  </si>
  <si>
    <t xml:space="preserve">Pheasants Forever Wingshooter</t>
  </si>
  <si>
    <t xml:space="preserve">Generation of Chaos</t>
  </si>
  <si>
    <t xml:space="preserve">Broken Sword II: The Smoking Mirror</t>
  </si>
  <si>
    <t xml:space="preserve">Pump It Up: Exceed</t>
  </si>
  <si>
    <t xml:space="preserve">World Championship Athletics</t>
  </si>
  <si>
    <t xml:space="preserve">Hakuouki: Yuugi Roku Ni - Matsuri Hayashi to Taishitachi</t>
  </si>
  <si>
    <t xml:space="preserve">MotorStorm RC</t>
  </si>
  <si>
    <t xml:space="preserve">Hisshou Pachinko*Pachi-Slot Kouryaku Series Vol. 11: Shinseiki Evangelion - Magokoro o, Kimi ni</t>
  </si>
  <si>
    <t xml:space="preserve">Girls RPG: Cinderellife</t>
  </si>
  <si>
    <t xml:space="preserve">Tom Clancy's Rainbow Six: Critical Hour</t>
  </si>
  <si>
    <t xml:space="preserve">Scrabble Blast!</t>
  </si>
  <si>
    <t xml:space="preserve">Scurge: Hive</t>
  </si>
  <si>
    <t xml:space="preserve">Gintama no Sugoroku</t>
  </si>
  <si>
    <t xml:space="preserve">Doraemon 4: Nobita to Toki no Okoku</t>
  </si>
  <si>
    <t xml:space="preserve">Miracle Girls Festival</t>
  </si>
  <si>
    <t xml:space="preserve">Toaru Kagaku no Chou Denjihou</t>
  </si>
  <si>
    <t xml:space="preserve">Starwinder: The Ultimate Space Race</t>
  </si>
  <si>
    <t xml:space="preserve">Angelique Trois</t>
  </si>
  <si>
    <t xml:space="preserve">Zendoku</t>
  </si>
  <si>
    <t xml:space="preserve">Dance Dance Revolution: Mario Mix (JP sales)</t>
  </si>
  <si>
    <t xml:space="preserve">Winx Club: Mission Enchantix</t>
  </si>
  <si>
    <t xml:space="preserve">A-Train 6</t>
  </si>
  <si>
    <t xml:space="preserve">Meitantei Conan: Tantei Ryoku Trainer</t>
  </si>
  <si>
    <t xml:space="preserve">Dino Pets</t>
  </si>
  <si>
    <t xml:space="preserve">ESPN International Winter Sports 2002</t>
  </si>
  <si>
    <t xml:space="preserve">Tennis no Oji-Sama: Doubles no Oji-Sama - Girls, Be Gracious!</t>
  </si>
  <si>
    <t xml:space="preserve">KimiKiss (ebKore+)</t>
  </si>
  <si>
    <t xml:space="preserve">Gold and Glory: The Road to El Dorado</t>
  </si>
  <si>
    <t xml:space="preserve">Choro Q Marine: Q Boat</t>
  </si>
  <si>
    <t xml:space="preserve">Caligula</t>
  </si>
  <si>
    <t xml:space="preserve">BattleBots: Beyond the BattleBox</t>
  </si>
  <si>
    <t xml:space="preserve">Yuugen Gaisha Brave Company</t>
  </si>
  <si>
    <t xml:space="preserve">Handball 16</t>
  </si>
  <si>
    <t xml:space="preserve">Ken to Mahou to Gakuen Mono. 3D</t>
  </si>
  <si>
    <t xml:space="preserve">Mighty Beanz: Pocket Puzzles</t>
  </si>
  <si>
    <t xml:space="preserve">Dreamer Series: Babysitter</t>
  </si>
  <si>
    <t xml:space="preserve">Ride to Hell</t>
  </si>
  <si>
    <t xml:space="preserve">Friends: The One with All the Trivia</t>
  </si>
  <si>
    <t xml:space="preserve">Mame Goma 2: Uchi no Ko ga Ichiban!</t>
  </si>
  <si>
    <t xml:space="preserve">Creative Core</t>
  </si>
  <si>
    <t xml:space="preserve">Backyard NFL Football '08</t>
  </si>
  <si>
    <t xml:space="preserve">Gunbird</t>
  </si>
  <si>
    <t xml:space="preserve">Dream C Club Portable</t>
  </si>
  <si>
    <t xml:space="preserve">Hail to the Chimp</t>
  </si>
  <si>
    <t xml:space="preserve">Elemental Gearbolt</t>
  </si>
  <si>
    <t xml:space="preserve">Nobunaga's Ambition: Sphere of Influence - Sengoku Risshiden</t>
  </si>
  <si>
    <t xml:space="preserve">WWF Wrestlemania: The Arcade Game</t>
  </si>
  <si>
    <t xml:space="preserve">Dungeon Explorer: Warriors of Ancient Arts</t>
  </si>
  <si>
    <t xml:space="preserve">V-Rally 3</t>
  </si>
  <si>
    <t xml:space="preserve">Pro Yakyuu Famista 2011</t>
  </si>
  <si>
    <t xml:space="preserve">Impact Racing</t>
  </si>
  <si>
    <t xml:space="preserve">Titan Quest</t>
  </si>
  <si>
    <t xml:space="preserve">Amazing Island</t>
  </si>
  <si>
    <t xml:space="preserve">SeaBlade</t>
  </si>
  <si>
    <t xml:space="preserve">Jikkyou Powerful Pro Yakyuu DreamCast Edition</t>
  </si>
  <si>
    <t xml:space="preserve">Carmen Sandiego: The Secret of the Stolen Drums</t>
  </si>
  <si>
    <t xml:space="preserve">Izuna 2: The Unemployed Ninja Returns</t>
  </si>
  <si>
    <t xml:space="preserve">Tokyo Mono Harashi: Karasu no Mori Gakuen Kitan</t>
  </si>
  <si>
    <t xml:space="preserve">Saki: Zenkoku-hen</t>
  </si>
  <si>
    <t xml:space="preserve">Kaga Create</t>
  </si>
  <si>
    <t xml:space="preserve">Point Blank DS (US sales)</t>
  </si>
  <si>
    <t xml:space="preserve">Ski Region Simulator</t>
  </si>
  <si>
    <t xml:space="preserve">MotoGP 4 - Official Game of MotoGP</t>
  </si>
  <si>
    <t xml:space="preserve">Gothic 3</t>
  </si>
  <si>
    <t xml:space="preserve">Roogoo Twisted Towers</t>
  </si>
  <si>
    <t xml:space="preserve">Kyoukai Senjou no Horizon Portable</t>
  </si>
  <si>
    <t xml:space="preserve">Shining Force III: Scenario 2</t>
  </si>
  <si>
    <t xml:space="preserve">History Great Empires: Rome</t>
  </si>
  <si>
    <t xml:space="preserve">Chuck E. Cheese's Playhouse</t>
  </si>
  <si>
    <t xml:space="preserve">Worms World Party</t>
  </si>
  <si>
    <t xml:space="preserve">Medabots: Metabee</t>
  </si>
  <si>
    <t xml:space="preserve">Final Fight: Streetwise</t>
  </si>
  <si>
    <t xml:space="preserve">Rebelstar: Tactical Command</t>
  </si>
  <si>
    <t xml:space="preserve">Minna to Kimi no Piramekino!</t>
  </si>
  <si>
    <t xml:space="preserve">Dungeon Keeper 2</t>
  </si>
  <si>
    <t xml:space="preserve">Bombastic</t>
  </si>
  <si>
    <t xml:space="preserve">NHL Powerplay 98</t>
  </si>
  <si>
    <t xml:space="preserve">My Amusement Park</t>
  </si>
  <si>
    <t xml:space="preserve">Chocolatier</t>
  </si>
  <si>
    <t xml:space="preserve">Kid Fit Island Resort</t>
  </si>
  <si>
    <t xml:space="preserve">Jewel Link Chronicles: Mountains of Madness</t>
  </si>
  <si>
    <t xml:space="preserve">Olympic Soccer: Atlanta 1996</t>
  </si>
  <si>
    <t xml:space="preserve">Samurai Dou Portable</t>
  </si>
  <si>
    <t xml:space="preserve">Phantasy Star Online Episode I &amp; II Plus</t>
  </si>
  <si>
    <t xml:space="preserve">Front Mission 2089: Border of Madness</t>
  </si>
  <si>
    <t xml:space="preserve">Dual Hearts</t>
  </si>
  <si>
    <t xml:space="preserve">Chaos;Child</t>
  </si>
  <si>
    <t xml:space="preserve">Hearts of Iron IV</t>
  </si>
  <si>
    <t xml:space="preserve">Wing Commander: Prophecy</t>
  </si>
  <si>
    <t xml:space="preserve">Drivers Ed Portable</t>
  </si>
  <si>
    <t xml:space="preserve">Marc Ecko's Getting Up: Contents Under Pressure</t>
  </si>
  <si>
    <t xml:space="preserve">Murder, She Wrote</t>
  </si>
  <si>
    <t xml:space="preserve">Enemy Front</t>
  </si>
  <si>
    <t xml:space="preserve">Hakuouki: Reimeiroku</t>
  </si>
  <si>
    <t xml:space="preserve">Vertigo</t>
  </si>
  <si>
    <t xml:space="preserve">Unsolved Crimes</t>
  </si>
  <si>
    <t xml:space="preserve">Ghostbusters (2016)</t>
  </si>
  <si>
    <t xml:space="preserve">Shin Sangoku Musou 5 Empires</t>
  </si>
  <si>
    <t xml:space="preserve">Air Conflicts: Aces of World War II</t>
  </si>
  <si>
    <t xml:space="preserve">Carve</t>
  </si>
  <si>
    <t xml:space="preserve">GunPey</t>
  </si>
  <si>
    <t xml:space="preserve">GachiTora! Abarenbou Kyoushi in High School</t>
  </si>
  <si>
    <t xml:space="preserve">Bottom of the 9th '99</t>
  </si>
  <si>
    <t xml:space="preserve">WTA Tour Tennis</t>
  </si>
  <si>
    <t xml:space="preserve">Famicom Mini: Dig Dug</t>
  </si>
  <si>
    <t xml:space="preserve">Naval Ops: Commander</t>
  </si>
  <si>
    <t xml:space="preserve">The Lost Chronicles of Zerzura</t>
  </si>
  <si>
    <t xml:space="preserve">4 Elements</t>
  </si>
  <si>
    <t xml:space="preserve">Uta no Prince-Sama: Music 3</t>
  </si>
  <si>
    <t xml:space="preserve">New Prince of Tennis: Go to the Top</t>
  </si>
  <si>
    <t xml:space="preserve">Virtual Villagers: A New Home</t>
  </si>
  <si>
    <t xml:space="preserve">Defendin' De Penguin</t>
  </si>
  <si>
    <t xml:space="preserve">Activision Hits: Remixed</t>
  </si>
  <si>
    <t xml:space="preserve">Bleach: Blade Battlers</t>
  </si>
  <si>
    <t xml:space="preserve">Rez</t>
  </si>
  <si>
    <t xml:space="preserve">Goosebumps: The Game</t>
  </si>
  <si>
    <t xml:space="preserve">WayForward Technologies</t>
  </si>
  <si>
    <t xml:space="preserve">Neverland Card Battles</t>
  </si>
  <si>
    <t xml:space="preserve">Lufia: The Ruins of Lore</t>
  </si>
  <si>
    <t xml:space="preserve">Airline Tycoon 2</t>
  </si>
  <si>
    <t xml:space="preserve">Jissen Pachislot Hisshouhou! Hokuto no Ken DS SE</t>
  </si>
  <si>
    <t xml:space="preserve">Taito Legends Power Up</t>
  </si>
  <si>
    <t xml:space="preserve">Shaman King: Soul Fight</t>
  </si>
  <si>
    <t xml:space="preserve">Samurai Deeper Kyo</t>
  </si>
  <si>
    <t xml:space="preserve">Petz Bunnyz Bunch</t>
  </si>
  <si>
    <t xml:space="preserve">Medabots: Infinity</t>
  </si>
  <si>
    <t xml:space="preserve">Criminal Girls 2</t>
  </si>
  <si>
    <t xml:space="preserve">Omega Labyrinth</t>
  </si>
  <si>
    <t xml:space="preserve">Jirou Akagawa: Majotachi no Nemuri</t>
  </si>
  <si>
    <t xml:space="preserve">PopStar Guitar</t>
  </si>
  <si>
    <t xml:space="preserve">Bust-A-Bloc</t>
  </si>
  <si>
    <t xml:space="preserve">Pucca Power Up</t>
  </si>
  <si>
    <t xml:space="preserve">Sitting Ducks</t>
  </si>
  <si>
    <t xml:space="preserve">LSP Games</t>
  </si>
  <si>
    <t xml:space="preserve">IL-2 Sturmovik: Cliffs of Dover</t>
  </si>
  <si>
    <t xml:space="preserve">Nobunaga's Ambition: Sphere of Influence</t>
  </si>
  <si>
    <t xml:space="preserve">Pretty Cure All Stars Everyone Gather ? Let's Dance!</t>
  </si>
  <si>
    <t xml:space="preserve">Mountain Bike Adrenaline</t>
  </si>
  <si>
    <t xml:space="preserve">Zyuden Sentai Kyoryuger: Game de Gaburincho!!</t>
  </si>
  <si>
    <t xml:space="preserve">Hi-Octane: The Track Fights Back!</t>
  </si>
  <si>
    <t xml:space="preserve">Black Sigil: Blade of the Exiled</t>
  </si>
  <si>
    <t xml:space="preserve">Death Jr. II: Root of Evil</t>
  </si>
  <si>
    <t xml:space="preserve">Mighty No. 9</t>
  </si>
  <si>
    <t xml:space="preserve">Touch 'N' Play Collection</t>
  </si>
  <si>
    <t xml:space="preserve">Doraemon 2: Nobita no Toizurando Daibouken</t>
  </si>
  <si>
    <t xml:space="preserve">Samurai Champloo: Sidetracked</t>
  </si>
  <si>
    <t xml:space="preserve">Dead or Alive Xtreme 3: Fortune</t>
  </si>
  <si>
    <t xml:space="preserve">Drill Dozer</t>
  </si>
  <si>
    <t xml:space="preserve">Katekyoo Hitman Reborn! DS: Shinuki Max! Vongola Carnival!!</t>
  </si>
  <si>
    <t xml:space="preserve">Metal Fight Beyblade: Bakugami Susanoh Shuurai!</t>
  </si>
  <si>
    <t xml:space="preserve">Fatal Fury: Wild Ambition</t>
  </si>
  <si>
    <t xml:space="preserve">Mister Slime</t>
  </si>
  <si>
    <t xml:space="preserve">Winning Post 8</t>
  </si>
  <si>
    <t xml:space="preserve">Learn Science</t>
  </si>
  <si>
    <t xml:space="preserve">Dengeki Gakuen RPG: Cross of Venus</t>
  </si>
  <si>
    <t xml:space="preserve">ASCII Media Works</t>
  </si>
  <si>
    <t xml:space="preserve">Judge Dredd</t>
  </si>
  <si>
    <t xml:space="preserve">Minna no Ennichi</t>
  </si>
  <si>
    <t xml:space="preserve">Domino Rally</t>
  </si>
  <si>
    <t xml:space="preserve">Bass Rise</t>
  </si>
  <si>
    <t xml:space="preserve">Dynamite Headdy</t>
  </si>
  <si>
    <t xml:space="preserve">Choujikuu Yousai Macross: Do You Remember Love</t>
  </si>
  <si>
    <t xml:space="preserve">Match 3 Madness</t>
  </si>
  <si>
    <t xml:space="preserve">Rockin' Pretty</t>
  </si>
  <si>
    <t xml:space="preserve">Men of War: Assault Squad</t>
  </si>
  <si>
    <t xml:space="preserve">1C Company</t>
  </si>
  <si>
    <t xml:space="preserve">Dragon's Lair 3D: Return to the Lair</t>
  </si>
  <si>
    <t xml:space="preserve">Rhapsody: A Musical Adventure</t>
  </si>
  <si>
    <t xml:space="preserve">Growlanser: Heritage of War (jp sales)</t>
  </si>
  <si>
    <t xml:space="preserve">Myst IV: Revelation</t>
  </si>
  <si>
    <t xml:space="preserve">Sled Shred featuring the Jamaican Bobsled Team</t>
  </si>
  <si>
    <t xml:space="preserve">Pachinko Wars II</t>
  </si>
  <si>
    <t xml:space="preserve">Coconuts Japan</t>
  </si>
  <si>
    <t xml:space="preserve">Jake Power: Policeman</t>
  </si>
  <si>
    <t xml:space="preserve">The Nightmare of Druaga: Fushigino Dungeon</t>
  </si>
  <si>
    <t xml:space="preserve">Arika</t>
  </si>
  <si>
    <t xml:space="preserve">Animal Planet: Vet Collection</t>
  </si>
  <si>
    <t xml:space="preserve">Lernerfolg Vorschule: Capt'n Sharky</t>
  </si>
  <si>
    <t xml:space="preserve">Virtua Striker 2002</t>
  </si>
  <si>
    <t xml:space="preserve">UEFA Champions League 2006-2007</t>
  </si>
  <si>
    <t xml:space="preserve">Fate/Unlimited Codes Portable</t>
  </si>
  <si>
    <t xml:space="preserve">Centipede: Infestation</t>
  </si>
  <si>
    <t xml:space="preserve">Game no Kanzume Vol 2</t>
  </si>
  <si>
    <t xml:space="preserve">Luminous Arc Infinity</t>
  </si>
  <si>
    <t xml:space="preserve">Marvel Entertainment</t>
  </si>
  <si>
    <t xml:space="preserve">JoJo no Kimy? na B?ken Fantomu Buraddo</t>
  </si>
  <si>
    <t xml:space="preserve">The Idolmaster 2</t>
  </si>
  <si>
    <t xml:space="preserve">Powerdrome</t>
  </si>
  <si>
    <t xml:space="preserve">Dreamer Series: Puppy Trainer</t>
  </si>
  <si>
    <t xml:space="preserve">SingStar Mallorca Party</t>
  </si>
  <si>
    <t xml:space="preserve">Pro Yakyuu Spirits 5 Kanzenban</t>
  </si>
  <si>
    <t xml:space="preserve">Shin Sangoku Musou 5 Special</t>
  </si>
  <si>
    <t xml:space="preserve">Major Minor's Majestic March</t>
  </si>
  <si>
    <t xml:space="preserve">Pony Friends: Mini Breeds Edition</t>
  </si>
  <si>
    <t xml:space="preserve">Otogi 2: Immortal Warriors</t>
  </si>
  <si>
    <t xml:space="preserve">Walt Disney Pictures Presents Enchanted</t>
  </si>
  <si>
    <t xml:space="preserve">Myth Makers: Orbs of Doom</t>
  </si>
  <si>
    <t xml:space="preserve">Koi to Senkyo to Chocolate Portable</t>
  </si>
  <si>
    <t xml:space="preserve">Strawberry Shortcake: Strawberryland Games</t>
  </si>
  <si>
    <t xml:space="preserve">Ultra Bust-A-Move</t>
  </si>
  <si>
    <t xml:space="preserve">Killing Floor 2</t>
  </si>
  <si>
    <t xml:space="preserve">Ferrari F355 Challenge</t>
  </si>
  <si>
    <t xml:space="preserve">Mr Bean's Wacky World of Wii</t>
  </si>
  <si>
    <t xml:space="preserve">Tiny Toon Adventures: Toonenstein - Dare to Scare</t>
  </si>
  <si>
    <t xml:space="preserve">TV Anime: Fairy Tale Gekitou! Madoushi Kessen</t>
  </si>
  <si>
    <t xml:space="preserve">Cities in Motion</t>
  </si>
  <si>
    <t xml:space="preserve">Shifters</t>
  </si>
  <si>
    <t xml:space="preserve">Samantha Swift and the Hidden Roses of Athena</t>
  </si>
  <si>
    <t xml:space="preserve">RPG Tsukuru DS</t>
  </si>
  <si>
    <t xml:space="preserve">TNA iMPACT: Cross the Line</t>
  </si>
  <si>
    <t xml:space="preserve">Dramatic Dungeon: Sakura Wars - Kimi Arugatame</t>
  </si>
  <si>
    <t xml:space="preserve">Princess on Ice</t>
  </si>
  <si>
    <t xml:space="preserve">Lagoon</t>
  </si>
  <si>
    <t xml:space="preserve">Jewel Legends: Tree of Life</t>
  </si>
  <si>
    <t xml:space="preserve">DoDonPachi Resurrection</t>
  </si>
  <si>
    <t xml:space="preserve">Trick x Logic: Season 1</t>
  </si>
  <si>
    <t xml:space="preserve">Mawashite Tsunageru Touch Panic</t>
  </si>
  <si>
    <t xml:space="preserve">MorphX</t>
  </si>
  <si>
    <t xml:space="preserve">Monster! Bass Fishing</t>
  </si>
  <si>
    <t xml:space="preserve">Sigma Star Saga</t>
  </si>
  <si>
    <t xml:space="preserve">Imagine Animal Doctor Care Center</t>
  </si>
  <si>
    <t xml:space="preserve">Air Traffic Chaos</t>
  </si>
  <si>
    <t xml:space="preserve">Ertain</t>
  </si>
  <si>
    <t xml:space="preserve">Batman: Gotham City Racer</t>
  </si>
  <si>
    <t xml:space="preserve">Game of Thrones (Telltale)</t>
  </si>
  <si>
    <t xml:space="preserve">Sengoku Basara X</t>
  </si>
  <si>
    <t xml:space="preserve">Imagine: Party Planner</t>
  </si>
  <si>
    <t xml:space="preserve">Doraemon: Nobita no Kyouryuu 2006 DS</t>
  </si>
  <si>
    <t xml:space="preserve">Ontamarama</t>
  </si>
  <si>
    <t xml:space="preserve">DokiDoki Majo Shinpan!</t>
  </si>
  <si>
    <t xml:space="preserve">Starry ? Sky: In Spring</t>
  </si>
  <si>
    <t xml:space="preserve">Armored Core: Formula Front Extreme Battle</t>
  </si>
  <si>
    <t xml:space="preserve">Downforce</t>
  </si>
  <si>
    <t xml:space="preserve">Little Busters! Converted Edition</t>
  </si>
  <si>
    <t xml:space="preserve">Prototype</t>
  </si>
  <si>
    <t xml:space="preserve">Pet Pals: New Leash on Life</t>
  </si>
  <si>
    <t xml:space="preserve">Nanostray 2</t>
  </si>
  <si>
    <t xml:space="preserve">Tennis no Oji-Sama: 2005 Crystal Drive</t>
  </si>
  <si>
    <t xml:space="preserve">Dokapon Journey</t>
  </si>
  <si>
    <t xml:space="preserve">Summon Night X: Tears Crown</t>
  </si>
  <si>
    <t xml:space="preserve">Pawly Pets: My Vet Practice</t>
  </si>
  <si>
    <t xml:space="preserve">Taiho Shichauzo!</t>
  </si>
  <si>
    <t xml:space="preserve">Phantom Crash</t>
  </si>
  <si>
    <t xml:space="preserve">Phantagram</t>
  </si>
  <si>
    <t xml:space="preserve">Yanya Caballista: City Skater</t>
  </si>
  <si>
    <t xml:space="preserve">Expendable</t>
  </si>
  <si>
    <t xml:space="preserve">The Idolmaster: Gravure For You! Vol. 2</t>
  </si>
  <si>
    <t xml:space="preserve">Arthur! Ready to Race</t>
  </si>
  <si>
    <t xml:space="preserve">The Learning Company</t>
  </si>
  <si>
    <t xml:space="preserve">Thunder Force V: Perfect System</t>
  </si>
  <si>
    <t xml:space="preserve">TechnoSoft</t>
  </si>
  <si>
    <t xml:space="preserve">The Typing of the Dead</t>
  </si>
  <si>
    <t xml:space="preserve">Sam &amp; Max: Beyond Time and Space</t>
  </si>
  <si>
    <t xml:space="preserve">The Idolm@ster: Dearly Stars</t>
  </si>
  <si>
    <t xml:space="preserve">Shiren the Wanderer 5 Plus: Fortune Tower and the Dice of Fate</t>
  </si>
  <si>
    <t xml:space="preserve">R.B.I. Baseball 2016</t>
  </si>
  <si>
    <t xml:space="preserve">MLB.com</t>
  </si>
  <si>
    <t xml:space="preserve">Bakemonogatari Portable</t>
  </si>
  <si>
    <t xml:space="preserve">Prism: Light the Way</t>
  </si>
  <si>
    <t xml:space="preserve">Tenchu: Dark Secret</t>
  </si>
  <si>
    <t xml:space="preserve">Tabi no Yubisashi Kaiwachou DS: DS Series 2 Chuugoku</t>
  </si>
  <si>
    <t xml:space="preserve">Bakusou Kyoudai Let's &amp; Go!! Eternal Wings</t>
  </si>
  <si>
    <t xml:space="preserve">Imagine: Artist</t>
  </si>
  <si>
    <t xml:space="preserve">Keroro Gunsou: Enshuu da Yo! Zenin Shuugou Part 2</t>
  </si>
  <si>
    <t xml:space="preserve">NHL Blades of Steel '99</t>
  </si>
  <si>
    <t xml:space="preserve">Downtown no Gaki no Tsukai Yaarahen de!! Zettai ni Tsukamatte Haikenai Gasu Kurobikari Land</t>
  </si>
  <si>
    <t xml:space="preserve">Super Heroine Chronicle</t>
  </si>
  <si>
    <t xml:space="preserve">Philosoma</t>
  </si>
  <si>
    <t xml:space="preserve">Virtua Fighter CG Portrait Series Vol.5: Wolf Hawkfield</t>
  </si>
  <si>
    <t xml:space="preserve">Puyo Pop</t>
  </si>
  <si>
    <t xml:space="preserve">Marriage Royale: Prism Story</t>
  </si>
  <si>
    <t xml:space="preserve">Kamiwaza</t>
  </si>
  <si>
    <t xml:space="preserve">Rave Master</t>
  </si>
  <si>
    <t xml:space="preserve">Kinnikuman Muscle Grand Prix Max</t>
  </si>
  <si>
    <t xml:space="preserve">Suzuki Super-Bikes II: Riding Challenge</t>
  </si>
  <si>
    <t xml:space="preserve">Jim Henson's Muppets in Spy Muppets: License to Croak</t>
  </si>
  <si>
    <t xml:space="preserve">Medal of Honor: European Assault (weekly JP sales)</t>
  </si>
  <si>
    <t xml:space="preserve">Super Robot Taisen Neo</t>
  </si>
  <si>
    <t xml:space="preserve">Dual Heroes</t>
  </si>
  <si>
    <t xml:space="preserve">Fighter Destiny 2</t>
  </si>
  <si>
    <t xml:space="preserve">Hercules: The Legendary Journeys</t>
  </si>
  <si>
    <t xml:space="preserve">Chameleon Twist 2</t>
  </si>
  <si>
    <t xml:space="preserve">OutRun 2006: Coast 2 Coast</t>
  </si>
  <si>
    <t xml:space="preserve">Blues Brothers 2000</t>
  </si>
  <si>
    <t xml:space="preserve">Metal Max 2 Reloaded</t>
  </si>
  <si>
    <t xml:space="preserve">Jewel Master: Cradle of Persia</t>
  </si>
  <si>
    <t xml:space="preserve">All Star Tennis 99</t>
  </si>
  <si>
    <t xml:space="preserve">Nounai Aeshe: IQ Suppli DS 2 - Sukkiri King Ketteisen</t>
  </si>
  <si>
    <t xml:space="preserve">Winning Post World</t>
  </si>
  <si>
    <t xml:space="preserve">PachiPara 14: Fuu to Kumo to Super Umi in Okinawa</t>
  </si>
  <si>
    <t xml:space="preserve">Arx Fatalis</t>
  </si>
  <si>
    <t xml:space="preserve">Mega Minis Volume 3</t>
  </si>
  <si>
    <t xml:space="preserve">Slam Dunk SD Heat Up!!</t>
  </si>
  <si>
    <t xml:space="preserve">The Mysterious Case of Dr. Jekyll and Mr. Hyde</t>
  </si>
  <si>
    <t xml:space="preserve">Dead in the Water</t>
  </si>
  <si>
    <t xml:space="preserve">Winning Post 7 2013</t>
  </si>
  <si>
    <t xml:space="preserve">Detective Conan: Prelude from the Past</t>
  </si>
  <si>
    <t xml:space="preserve">Dr. Seuss: Green Eggs and Ham</t>
  </si>
  <si>
    <t xml:space="preserve">Guilty Gear Dust Strikers</t>
  </si>
  <si>
    <t xml:space="preserve">Orcs &amp; Elves</t>
  </si>
  <si>
    <t xml:space="preserve">Odoru Daisousasen The Game: Sensuikan ni Sennyuu Seyo!</t>
  </si>
  <si>
    <t xml:space="preserve">Turbo Turtle Adventure</t>
  </si>
  <si>
    <t xml:space="preserve">TrackMania Turbo: Build to Race</t>
  </si>
  <si>
    <t xml:space="preserve">Shinseiki Evangelion 2: Tsukurareshi Sekai - Another Cases</t>
  </si>
  <si>
    <t xml:space="preserve">Hisshou 777 Fighter: Pachi Slot Eiyu Densetsu</t>
  </si>
  <si>
    <t xml:space="preserve">Vap</t>
  </si>
  <si>
    <t xml:space="preserve">Corpse Party: Blood Covered - Repeated Fear</t>
  </si>
  <si>
    <t xml:space="preserve">Kart Racer</t>
  </si>
  <si>
    <t xml:space="preserve">Chronicles of the Sword</t>
  </si>
  <si>
    <t xml:space="preserve">The Lost Vikings</t>
  </si>
  <si>
    <t xml:space="preserve">Keiba Eight Special</t>
  </si>
  <si>
    <t xml:space="preserve">Misawa</t>
  </si>
  <si>
    <t xml:space="preserve">Harukanaru Toki no Naka de 3</t>
  </si>
  <si>
    <t xml:space="preserve">Reel Fishing: The Great Outdoors</t>
  </si>
  <si>
    <t xml:space="preserve">Guild 01</t>
  </si>
  <si>
    <t xml:space="preserve">Tour de France 2011</t>
  </si>
  <si>
    <t xml:space="preserve">Durarara!! 3-way Standoff</t>
  </si>
  <si>
    <t xml:space="preserve">Tokimeki Memorial Girl's Side 2nd Kiss</t>
  </si>
  <si>
    <t xml:space="preserve">Fushigi no Dungeon: Fuurai no Shiren 3 Portable</t>
  </si>
  <si>
    <t xml:space="preserve">Hokuto no Ken</t>
  </si>
  <si>
    <t xml:space="preserve">Yu-Gi-Oh! GX: Spirit Caller (Japan Sales)</t>
  </si>
  <si>
    <t xml:space="preserve">George of the Jungle and the Search for the Secret</t>
  </si>
  <si>
    <t xml:space="preserve">Stretch Panic</t>
  </si>
  <si>
    <t xml:space="preserve">Microsoft Flight Simulator X Acceleration Expansion Pack</t>
  </si>
  <si>
    <t xml:space="preserve">Chousoku Henkei Gyrozetter: Albatross no Tsubasa</t>
  </si>
  <si>
    <t xml:space="preserve">Blazing Souls: Accelate</t>
  </si>
  <si>
    <t xml:space="preserve">PQ2: Practical Intelligence Quotient</t>
  </si>
  <si>
    <t xml:space="preserve">Baku Baku</t>
  </si>
  <si>
    <t xml:space="preserve">Sword Art Online: Game Director's Edition</t>
  </si>
  <si>
    <t xml:space="preserve">SD Gundam: Over Galaxian</t>
  </si>
  <si>
    <t xml:space="preserve">Metroid Prime: Federation Force</t>
  </si>
  <si>
    <t xml:space="preserve">Smart Kid's Party Fun Pak</t>
  </si>
  <si>
    <t xml:space="preserve">BeatMania IIDX 3rd Style</t>
  </si>
  <si>
    <t xml:space="preserve">Hummer Badlands</t>
  </si>
  <si>
    <t xml:space="preserve">Woody Woodpecker: Escape from Buzz Buzzard Park</t>
  </si>
  <si>
    <t xml:space="preserve">Lupin III: Lupin ni wa Shi o, Zenigata ni wa Koi o</t>
  </si>
  <si>
    <t xml:space="preserve">Furu Furu Park</t>
  </si>
  <si>
    <t xml:space="preserve">Fushigi? Kagaku: Nazotoki Quiz Training - NazoTore</t>
  </si>
  <si>
    <t xml:space="preserve">BeatMania IIDX 4th Style: New Songs Collection</t>
  </si>
  <si>
    <t xml:space="preserve">G1 Grand Prix</t>
  </si>
  <si>
    <t xml:space="preserve">Resident Evil 4 HD</t>
  </si>
  <si>
    <t xml:space="preserve">Houkago Shounen</t>
  </si>
  <si>
    <t xml:space="preserve">Fishdom</t>
  </si>
  <si>
    <t xml:space="preserve">Classic Dungeon X2</t>
  </si>
  <si>
    <t xml:space="preserve">Pinball Tycoon</t>
  </si>
  <si>
    <t xml:space="preserve">Cartoon Network Block Party</t>
  </si>
  <si>
    <t xml:space="preserve">Power Spike Pro Beach Volleyball</t>
  </si>
  <si>
    <t xml:space="preserve">White Album: Tsuzurareru Fuyu no Omoide</t>
  </si>
  <si>
    <t xml:space="preserve">Harukanaru Toki no Naka de: Yumenoukihashi</t>
  </si>
  <si>
    <t xml:space="preserve">Shinseiki Evangelion- Eva: Yukai na Nakama Tachi</t>
  </si>
  <si>
    <t xml:space="preserve">SD Gundam: Scad Hammers</t>
  </si>
  <si>
    <t xml:space="preserve">Spitfire Heroes: Tales of the Royal Air Force</t>
  </si>
  <si>
    <t xml:space="preserve">Saints Row: Gat out of Hell</t>
  </si>
  <si>
    <t xml:space="preserve">ZooCube</t>
  </si>
  <si>
    <t xml:space="preserve">Stunt GP</t>
  </si>
  <si>
    <t xml:space="preserve">D.Gray-man: Kami no Shitotachi</t>
  </si>
  <si>
    <t xml:space="preserve">NBA 2K</t>
  </si>
  <si>
    <t xml:space="preserve">Super Jinsei Game 2</t>
  </si>
  <si>
    <t xml:space="preserve">Jikkyou Oshaberi Parodius</t>
  </si>
  <si>
    <t xml:space="preserve">J-League Winning Eleven 2010: Club Championship</t>
  </si>
  <si>
    <t xml:space="preserve">Johnny Bazookatone</t>
  </si>
  <si>
    <t xml:space="preserve">Koihime Musou</t>
  </si>
  <si>
    <t xml:space="preserve">Yeti</t>
  </si>
  <si>
    <t xml:space="preserve">NASCAR Heat Evolution</t>
  </si>
  <si>
    <t xml:space="preserve">Dusenberry Martin Racing</t>
  </si>
  <si>
    <t xml:space="preserve">Cartoon Network Racing</t>
  </si>
  <si>
    <t xml:space="preserve">Ms Saga: A New Dawn</t>
  </si>
  <si>
    <t xml:space="preserve">Kekkon Zenya</t>
  </si>
  <si>
    <t xml:space="preserve">Finny the Fish &amp; the Seven Waters</t>
  </si>
  <si>
    <t xml:space="preserve">Next Generation of Chaos</t>
  </si>
  <si>
    <t xml:space="preserve">GrimGrimoire</t>
  </si>
  <si>
    <t xml:space="preserve">Katekyoo Hitman Reborn! DS: Bongole Shiki Taisen Battle Sugoroku</t>
  </si>
  <si>
    <t xml:space="preserve">Rock of the Dead</t>
  </si>
  <si>
    <t xml:space="preserve">Deadliest Catch: Alaskan Storm</t>
  </si>
  <si>
    <t xml:space="preserve">Navarre Corp</t>
  </si>
  <si>
    <t xml:space="preserve">Golden Axe: The Duel</t>
  </si>
  <si>
    <t xml:space="preserve">J-League '96 Dream Stadium</t>
  </si>
  <si>
    <t xml:space="preserve">Capcom vs. SNK: Millennium Fight 2000 Pro</t>
  </si>
  <si>
    <t xml:space="preserve">Crime Life: Gang Wars</t>
  </si>
  <si>
    <t xml:space="preserve">Tokimeki Memorial: Girls Side 1st Love</t>
  </si>
  <si>
    <t xml:space="preserve">Warhammer 40,000: Dawn of War</t>
  </si>
  <si>
    <t xml:space="preserve">Rock 'N Roll Racing</t>
  </si>
  <si>
    <t xml:space="preserve">Reader Rabbit 2nd Grade</t>
  </si>
  <si>
    <t xml:space="preserve">Silhouette Mirage</t>
  </si>
  <si>
    <t xml:space="preserve">Dynasty Warriors Vol. 2</t>
  </si>
  <si>
    <t xml:space="preserve">Freelancer</t>
  </si>
  <si>
    <t xml:space="preserve">Treasure Report: Kikai Jikake no Isan</t>
  </si>
  <si>
    <t xml:space="preserve">Growlanser VI: Precarious World</t>
  </si>
  <si>
    <t xml:space="preserve">Block Kuzushi</t>
  </si>
  <si>
    <t xml:space="preserve">Pow</t>
  </si>
  <si>
    <t xml:space="preserve">American Bass Challenge</t>
  </si>
  <si>
    <t xml:space="preserve">Ultimate Ghosts 'n Goblins (JP sales)</t>
  </si>
  <si>
    <t xml:space="preserve">Rugby 06</t>
  </si>
  <si>
    <t xml:space="preserve">Fatal Frame II: Crimson Butterfly Director's Cut</t>
  </si>
  <si>
    <t xml:space="preserve">The Lord of the Rings: The Battle for Middle-Earth II</t>
  </si>
  <si>
    <t xml:space="preserve">Colin McRae Rally 2005</t>
  </si>
  <si>
    <t xml:space="preserve">Venus &amp; Braves: Majo to Megami to Horobi no Yogen</t>
  </si>
  <si>
    <t xml:space="preserve">Zoop</t>
  </si>
  <si>
    <t xml:space="preserve">MediaQuest</t>
  </si>
  <si>
    <t xml:space="preserve">Saiyuki: Journey West</t>
  </si>
  <si>
    <t xml:space="preserve">Powerful Golf</t>
  </si>
  <si>
    <t xml:space="preserve">Detective Conan: Marionette Symphony</t>
  </si>
  <si>
    <t xml:space="preserve">Amnesia Crowd</t>
  </si>
  <si>
    <t xml:space="preserve">Pachitte Chonmage Tatsujin 15: Pachinko Fuyu no Sonata 2</t>
  </si>
  <si>
    <t xml:space="preserve">VR Soccer '96</t>
  </si>
  <si>
    <t xml:space="preserve">Diabolik Lovers</t>
  </si>
  <si>
    <t xml:space="preserve">Shugo Chara! 3-tsu no Tamagoto Koisuru Joker</t>
  </si>
  <si>
    <t xml:space="preserve">Summoner: A Goddess Reborn</t>
  </si>
  <si>
    <t xml:space="preserve">Pirates vs Ninja Dodgeball</t>
  </si>
  <si>
    <t xml:space="preserve">Secret Service</t>
  </si>
  <si>
    <t xml:space="preserve">Noddy in Toyland</t>
  </si>
  <si>
    <t xml:space="preserve">Empire Earth</t>
  </si>
  <si>
    <t xml:space="preserve">Yu-Gi-Oh! World Championship 2007</t>
  </si>
  <si>
    <t xml:space="preserve">Worms Reloaded</t>
  </si>
  <si>
    <t xml:space="preserve">Team17 Software</t>
  </si>
  <si>
    <t xml:space="preserve">Kiniro no Corda 2 Encore</t>
  </si>
  <si>
    <t xml:space="preserve">M&amp;M's Adventure</t>
  </si>
  <si>
    <t xml:space="preserve">ESPN Great Outdoor Games Bass 2002</t>
  </si>
  <si>
    <t xml:space="preserve">Soul Eater: Plot of Medusa</t>
  </si>
  <si>
    <t xml:space="preserve">StarCraft</t>
  </si>
  <si>
    <t xml:space="preserve">Gaist Crusher</t>
  </si>
  <si>
    <t xml:space="preserve">World Championship Pool 2004</t>
  </si>
  <si>
    <t xml:space="preserve">Punch King</t>
  </si>
  <si>
    <t xml:space="preserve">B-Boy</t>
  </si>
  <si>
    <t xml:space="preserve">Kakuto Chojin</t>
  </si>
  <si>
    <t xml:space="preserve">Beyond Oasis</t>
  </si>
  <si>
    <t xml:space="preserve">Rain (2013)</t>
  </si>
  <si>
    <t xml:space="preserve">Wii de Asobu Chibi-Robo!</t>
  </si>
  <si>
    <t xml:space="preserve">Jewel Quest Mysteries</t>
  </si>
  <si>
    <t xml:space="preserve">Tokyo Ghoul: Jail</t>
  </si>
  <si>
    <t xml:space="preserve">To Heart 2 DX Plus</t>
  </si>
  <si>
    <t xml:space="preserve">Romance of the Three Kingdoms VI: Awakening of the Dragon</t>
  </si>
  <si>
    <t xml:space="preserve">Star Driver: Kagayaki no Takuto - Ginga Bishounen Densetsu</t>
  </si>
  <si>
    <t xml:space="preserve">Naruto: Uzumaki Chronicles 2 (JP sales)</t>
  </si>
  <si>
    <t xml:space="preserve">Snoopy vs the Red Baron</t>
  </si>
  <si>
    <t xml:space="preserve">Pet Vet: Down Under</t>
  </si>
  <si>
    <t xml:space="preserve">Raze's Hell</t>
  </si>
  <si>
    <t xml:space="preserve">Far Cry</t>
  </si>
  <si>
    <t xml:space="preserve">Gem Smashers</t>
  </si>
  <si>
    <t xml:space="preserve">Shin Megami Tensei NINE</t>
  </si>
  <si>
    <t xml:space="preserve">Magic Carpet</t>
  </si>
  <si>
    <t xml:space="preserve">Hoshigami: Ruining Blue Earth</t>
  </si>
  <si>
    <t xml:space="preserve">Max Five</t>
  </si>
  <si>
    <t xml:space="preserve">GunPey DS</t>
  </si>
  <si>
    <t xml:space="preserve">Test Drive: Ferrari Legends</t>
  </si>
  <si>
    <t xml:space="preserve">Sushi Go-Round</t>
  </si>
  <si>
    <t xml:space="preserve">NightCaster II: Equinox</t>
  </si>
  <si>
    <t xml:space="preserve">Shin Hayarigami</t>
  </si>
  <si>
    <t xml:space="preserve">Chocobo to Mahou no Ehon: Majo to Shoujo to 5-Jin no Yuusha</t>
  </si>
  <si>
    <t xml:space="preserve">Ship Simulator Extremes</t>
  </si>
  <si>
    <t xml:space="preserve">Time Crisis: Project Titan</t>
  </si>
  <si>
    <t xml:space="preserve">Ore-Sama Kingdom: Koi no Manga mo Debut o Mokushise! Doki Doki Love Lesson</t>
  </si>
  <si>
    <t xml:space="preserve">Crusader: No Remorse</t>
  </si>
  <si>
    <t xml:space="preserve">Billy the Wizard: Rocket Broomstick Racing</t>
  </si>
  <si>
    <t xml:space="preserve">Winter Sports 3: The Great Tournament</t>
  </si>
  <si>
    <t xml:space="preserve">Tradewest</t>
  </si>
  <si>
    <t xml:space="preserve">Jewel Quest 5: The Sleepless Star</t>
  </si>
  <si>
    <t xml:space="preserve">Turok: Dinosaur Hunter</t>
  </si>
  <si>
    <t xml:space="preserve">MiniCopter: Adventure Flight</t>
  </si>
  <si>
    <t xml:space="preserve">FIFA Manager 12</t>
  </si>
  <si>
    <t xml:space="preserve">Gitaroo Man</t>
  </si>
  <si>
    <t xml:space="preserve">Taiko no Tatsujin Portable 2</t>
  </si>
  <si>
    <t xml:space="preserve">Super Bubble Pop</t>
  </si>
  <si>
    <t xml:space="preserve">Apassionata: Die Galanacht der Pferde</t>
  </si>
  <si>
    <t xml:space="preserve">Battleship / Connect Four / Sorry! / Trouble</t>
  </si>
  <si>
    <t xml:space="preserve">Time Travelers</t>
  </si>
  <si>
    <t xml:space="preserve">Amnesia Later</t>
  </si>
  <si>
    <t xml:space="preserve">Crazy Chicken: Atlantis Quest</t>
  </si>
  <si>
    <t xml:space="preserve">Test Drive Le Mans</t>
  </si>
  <si>
    <t xml:space="preserve">Counter Force</t>
  </si>
  <si>
    <t xml:space="preserve">Hero Bank 2</t>
  </si>
  <si>
    <t xml:space="preserve">Big Air Freestyle</t>
  </si>
  <si>
    <t xml:space="preserve">To Love-Ru Trouble Darkness: Battle Ecstasy</t>
  </si>
  <si>
    <t xml:space="preserve">The Lost Treasures of Alexandria</t>
  </si>
  <si>
    <t xml:space="preserve">Rimo-Cocoron</t>
  </si>
  <si>
    <t xml:space="preserve">Mike Tyson Heavyweight Boxing</t>
  </si>
  <si>
    <t xml:space="preserve">Code Lyoko</t>
  </si>
  <si>
    <t xml:space="preserve">The Berenstain Bears and the Spooky Old Tree</t>
  </si>
  <si>
    <t xml:space="preserve">12-Sai. Koisuru Diary</t>
  </si>
  <si>
    <t xml:space="preserve">Pool Party</t>
  </si>
  <si>
    <t xml:space="preserve">Hakuouki: Bakumatsu Musou Roku</t>
  </si>
  <si>
    <t xml:space="preserve">Hiiro no Kakera DS</t>
  </si>
  <si>
    <t xml:space="preserve">Company of Heroes</t>
  </si>
  <si>
    <t xml:space="preserve">Arcana Famiglia: La storia della Aracana Famiglia</t>
  </si>
  <si>
    <t xml:space="preserve">Comfort</t>
  </si>
  <si>
    <t xml:space="preserve">The Misadventures of Tron Bonne</t>
  </si>
  <si>
    <t xml:space="preserve">Ride 2</t>
  </si>
  <si>
    <t xml:space="preserve">Milestone S.r.l</t>
  </si>
  <si>
    <t xml:space="preserve">Wing Island</t>
  </si>
  <si>
    <t xml:space="preserve">Silent Hunter: Wolves of the Pacific</t>
  </si>
  <si>
    <t xml:space="preserve">Brave Story: New Traveller (jp sales)</t>
  </si>
  <si>
    <t xml:space="preserve">Black Jack vs. Matsudajun</t>
  </si>
  <si>
    <t xml:space="preserve">Pony Canyon</t>
  </si>
  <si>
    <t xml:space="preserve">Clever Kids: Creepy Crawlies</t>
  </si>
  <si>
    <t xml:space="preserve">March of the Penguins</t>
  </si>
  <si>
    <t xml:space="preserve">Garou Densetsu 3: Road to the Final Victory</t>
  </si>
  <si>
    <t xml:space="preserve">Lips: Deutsche Partyknaller</t>
  </si>
  <si>
    <t xml:space="preserve">Boing! Docomodake DS</t>
  </si>
  <si>
    <t xml:space="preserve">Bleach: Soul Carnival</t>
  </si>
  <si>
    <t xml:space="preserve">Double Dragon Advance</t>
  </si>
  <si>
    <t xml:space="preserve">Gummy Bears Mini Golf</t>
  </si>
  <si>
    <t xml:space="preserve">Color Cross</t>
  </si>
  <si>
    <t xml:space="preserve">Bubble Bobble Revolution</t>
  </si>
  <si>
    <t xml:space="preserve">Inspector Gadget: Gadget's Crazy Maze</t>
  </si>
  <si>
    <t xml:space="preserve">World Fantasista</t>
  </si>
  <si>
    <t xml:space="preserve">Yager</t>
  </si>
  <si>
    <t xml:space="preserve">River City Soccer Hooligans</t>
  </si>
  <si>
    <t xml:space="preserve">Tabi no Yubisashi Kaiwachou DS: DS Series 1 Thai</t>
  </si>
  <si>
    <t xml:space="preserve">Root Letter</t>
  </si>
  <si>
    <t xml:space="preserve">Pool Hall Pro</t>
  </si>
  <si>
    <t xml:space="preserve">Cesar Millan's Dog Whisperer</t>
  </si>
  <si>
    <t xml:space="preserve">Nazo Waku Yakata: Oto no Ma ni Ma ni</t>
  </si>
  <si>
    <t xml:space="preserve">Choro Q 64 2: Hacha Mecha Grand Prix Race</t>
  </si>
  <si>
    <t xml:space="preserve">Microsoft Train Simulator</t>
  </si>
  <si>
    <t xml:space="preserve">Mahjong 3D: Warriors of the Emperor</t>
  </si>
  <si>
    <t xml:space="preserve">Hakuouki SSL: Sweet School Life</t>
  </si>
  <si>
    <t xml:space="preserve">Max &amp; the Magic Marker</t>
  </si>
  <si>
    <t xml:space="preserve">Assassin's Creed: Altair's Chronicles</t>
  </si>
  <si>
    <t xml:space="preserve">Kimi ni Todoke: Tsutaeru Kimochi</t>
  </si>
  <si>
    <t xml:space="preserve">Nora to Koku no Koubou: Kiri no Mori no Majo</t>
  </si>
  <si>
    <t xml:space="preserve">Hitman (2016)</t>
  </si>
  <si>
    <t xml:space="preserve">Short Track Racing: Trading Paint</t>
  </si>
  <si>
    <t xml:space="preserve">Galaxy Racers</t>
  </si>
  <si>
    <t xml:space="preserve">Game no Kanzume Vol 1</t>
  </si>
  <si>
    <t xml:space="preserve">Rat Attack!</t>
  </si>
  <si>
    <t xml:space="preserve">Black Mirror 2</t>
  </si>
  <si>
    <t xml:space="preserve">Pony Friends</t>
  </si>
  <si>
    <t xml:space="preserve">Danny Phantom: Urban Jungle</t>
  </si>
  <si>
    <t xml:space="preserve">Summon Night Craft Sword Monogatari: Hajimari no Ishi</t>
  </si>
  <si>
    <t xml:space="preserve">Sotsugyou II: Neo Generation</t>
  </si>
  <si>
    <t xml:space="preserve">Riverhillsoft</t>
  </si>
  <si>
    <t xml:space="preserve">Forza Motorsport 3: Ultimate Edition</t>
  </si>
  <si>
    <t xml:space="preserve">The King of Fighters 2002: Unlimited Match</t>
  </si>
  <si>
    <t xml:space="preserve">Looney Tunes: Cartoon Conductor</t>
  </si>
  <si>
    <t xml:space="preserve">Art of Fighting Anthology</t>
  </si>
  <si>
    <t xml:space="preserve">Ford Bold Moves Street Racing</t>
  </si>
  <si>
    <t xml:space="preserve">Sébastien Loeb Rally Evo</t>
  </si>
  <si>
    <t xml:space="preserve">Lux-Pain</t>
  </si>
  <si>
    <t xml:space="preserve">Rapala Trophies</t>
  </si>
  <si>
    <t xml:space="preserve">Phoenix Wright: Revived Turnabout</t>
  </si>
  <si>
    <t xml:space="preserve">Mana Khemia: Alchemists of Al-Revis (JP sales)</t>
  </si>
  <si>
    <t xml:space="preserve">Active Life: Magical Carnival</t>
  </si>
  <si>
    <t xml:space="preserve">National Geographic Panda (US sales)</t>
  </si>
  <si>
    <t xml:space="preserve">Tomoyo After: It's a Wonderful Life CS Edition</t>
  </si>
  <si>
    <t xml:space="preserve">Virtua Fighter CG Portrait Series Vol.6: Lau Chan</t>
  </si>
  <si>
    <t xml:space="preserve">Guilty Gear XX Accent Core</t>
  </si>
  <si>
    <t xml:space="preserve">Nihon Pro Mahjong Kishikai Kanshuu: Pro Ni Naru Mahjong DS</t>
  </si>
  <si>
    <t xml:space="preserve">Cheer We Go!</t>
  </si>
  <si>
    <t xml:space="preserve">Monster High: New Ghoul in School</t>
  </si>
  <si>
    <t xml:space="preserve">Millipede / Super Breakout / Lunar Lander</t>
  </si>
  <si>
    <t xml:space="preserve">World Trigger: Borderless Mission</t>
  </si>
  <si>
    <t xml:space="preserve">Assault Rigs</t>
  </si>
  <si>
    <t xml:space="preserve">Yes! PreCure 5</t>
  </si>
  <si>
    <t xml:space="preserve">Operation Flashpoint: Elite</t>
  </si>
  <si>
    <t xml:space="preserve">Nanda's Island</t>
  </si>
  <si>
    <t xml:space="preserve">Roswell Conspiracies: Aliens, Myths &amp; Legends</t>
  </si>
  <si>
    <t xml:space="preserve">World Championship Spelling</t>
  </si>
  <si>
    <t xml:space="preserve">Sekai no Gohan Shaberu! DS Oryouri Navi</t>
  </si>
  <si>
    <t xml:space="preserve">Boktai 2: Solar Boy Django</t>
  </si>
  <si>
    <t xml:space="preserve">Angelique Duet</t>
  </si>
  <si>
    <t xml:space="preserve">Nobunaga's Ambition (3DS)</t>
  </si>
  <si>
    <t xml:space="preserve">Jewel Master: Cradle Of Rome 2</t>
  </si>
  <si>
    <t xml:space="preserve">Shin Fortune Quest: Sokutaku no Kishi</t>
  </si>
  <si>
    <t xml:space="preserve">Tsumiki: Block Drop Mania</t>
  </si>
  <si>
    <t xml:space="preserve">Crushed Baseball</t>
  </si>
  <si>
    <t xml:space="preserve">Summitsoft</t>
  </si>
  <si>
    <t xml:space="preserve">Dark Arena</t>
  </si>
  <si>
    <t xml:space="preserve">TOCA Race Driver 2</t>
  </si>
  <si>
    <t xml:space="preserve">My Body Coach</t>
  </si>
  <si>
    <t xml:space="preserve">Shaun the Sheep</t>
  </si>
  <si>
    <t xml:space="preserve">I.Q. Remix+: Intelligent Qube</t>
  </si>
  <si>
    <t xml:space="preserve">Growlanser</t>
  </si>
  <si>
    <t xml:space="preserve">Card Fight!! Vanguard G: Stride to Victory!!</t>
  </si>
  <si>
    <t xml:space="preserve">Trollz: Hair Affair!</t>
  </si>
  <si>
    <t xml:space="preserve">Daito Giken Koushiki Pachi-Slot Simulator: Shake II</t>
  </si>
  <si>
    <t xml:space="preserve">Grand Slam</t>
  </si>
  <si>
    <t xml:space="preserve">Chou Gekijoban Keroro Gunsou: Gekishin Dragon Warriors de Arimasu!</t>
  </si>
  <si>
    <t xml:space="preserve">The King of Fighters 2000</t>
  </si>
  <si>
    <t xml:space="preserve">Playmore</t>
  </si>
  <si>
    <t xml:space="preserve">Hyperdimension Neptunia mk2</t>
  </si>
  <si>
    <t xml:space="preserve">The Dark Spire</t>
  </si>
  <si>
    <t xml:space="preserve">D.C.F.S.: Da Capo Four Seasons</t>
  </si>
  <si>
    <t xml:space="preserve">Runaway: A Twist of Fate</t>
  </si>
  <si>
    <t xml:space="preserve">Hanayori Danshi: Koi Seyo Onago</t>
  </si>
  <si>
    <t xml:space="preserve">Refrain no Chika Meikyuu to Majo no Ryodan</t>
  </si>
  <si>
    <t xml:space="preserve">Minna ga Shuyaku no NHK Kouhaku Quiz Kassen</t>
  </si>
  <si>
    <t xml:space="preserve">Sonic the Hedgehog 2 (8-bit)</t>
  </si>
  <si>
    <t xml:space="preserve">GG</t>
  </si>
  <si>
    <t xml:space="preserve">Rogue Trooper</t>
  </si>
  <si>
    <t xml:space="preserve">Spy Fiction</t>
  </si>
  <si>
    <t xml:space="preserve">Justice League: Chronicles</t>
  </si>
  <si>
    <t xml:space="preserve">Doko Demo Issho: Let's Gakkou!</t>
  </si>
  <si>
    <t xml:space="preserve">Honda ATV Fever</t>
  </si>
  <si>
    <t xml:space="preserve">M&amp;M's Beach Party</t>
  </si>
  <si>
    <t xml:space="preserve">B's-LOG Party♪</t>
  </si>
  <si>
    <t xml:space="preserve">Shantae and the Pirate's Curse</t>
  </si>
  <si>
    <t xml:space="preserve">Yowamushi Pedal</t>
  </si>
  <si>
    <t xml:space="preserve">Dai Senryaku VII: Modern Military Tactics</t>
  </si>
  <si>
    <t xml:space="preserve">Kool Kizz</t>
  </si>
  <si>
    <t xml:space="preserve">White Album 2: Shiawase no Mukougawa</t>
  </si>
  <si>
    <t xml:space="preserve">Monster Trux Arenas: Special Edition</t>
  </si>
  <si>
    <t xml:space="preserve">Go Go Ackman 3</t>
  </si>
  <si>
    <t xml:space="preserve">Advance Guardian Heroes</t>
  </si>
  <si>
    <t xml:space="preserve">Castle of Shikigami III</t>
  </si>
  <si>
    <t xml:space="preserve">Star X</t>
  </si>
  <si>
    <t xml:space="preserve">City Life: World Edition</t>
  </si>
  <si>
    <t xml:space="preserve">Monte Christo Multimedia</t>
  </si>
  <si>
    <t xml:space="preserve">The King of Fighters Kyo</t>
  </si>
  <si>
    <t xml:space="preserve">Record of Agarest War: Marriage</t>
  </si>
  <si>
    <t xml:space="preserve">San-X Land: Theme Park de Asobou!</t>
  </si>
  <si>
    <t xml:space="preserve">Corpse Party: Book of Shadows</t>
  </si>
  <si>
    <t xml:space="preserve">Starry ? Sky: After Spring</t>
  </si>
  <si>
    <t xml:space="preserve">Tennis no Oji-Sama: DokiDoki Survival - Sanroku no Mystic</t>
  </si>
  <si>
    <t xml:space="preserve">Mechanic Escape</t>
  </si>
  <si>
    <t xml:space="preserve">Battle vs. Chess</t>
  </si>
  <si>
    <t xml:space="preserve">TopWare Interactive</t>
  </si>
  <si>
    <t xml:space="preserve">Naruto Shippuden: Dairansen! Kage Bunshin Emaki</t>
  </si>
  <si>
    <t xml:space="preserve">WarTech: Senko no Ronde</t>
  </si>
  <si>
    <t xml:space="preserve">Twilight Syndrome: Kinjiratera Toshi Densetsu</t>
  </si>
  <si>
    <t xml:space="preserve">True Love Story 3</t>
  </si>
  <si>
    <t xml:space="preserve">Jerry Rice and Nitus' Dog Football</t>
  </si>
  <si>
    <t xml:space="preserve">IL-2 Sturmovik: 1946</t>
  </si>
  <si>
    <t xml:space="preserve">Blood Will Tell: Tezuka Osamu's Dororo</t>
  </si>
  <si>
    <t xml:space="preserve">Red Ninja: End of Honor</t>
  </si>
  <si>
    <t xml:space="preserve">Praetorians</t>
  </si>
  <si>
    <t xml:space="preserve">Kids Learn Music A+ Edition</t>
  </si>
  <si>
    <t xml:space="preserve">Kanuchi: Shiroki Tsubasa no Shou</t>
  </si>
  <si>
    <t xml:space="preserve">SX Superstar</t>
  </si>
  <si>
    <t xml:space="preserve">Katekyoo Hitman Reborn! Battle Arena</t>
  </si>
  <si>
    <t xml:space="preserve">LEGO Friends</t>
  </si>
  <si>
    <t xml:space="preserve">Saint Seiya: The Hades</t>
  </si>
  <si>
    <t xml:space="preserve">Saki Portable</t>
  </si>
  <si>
    <t xml:space="preserve">Naruto Shippuuden: Shinobi Retsuden III</t>
  </si>
  <si>
    <t xml:space="preserve">Guild Wars Trilogy</t>
  </si>
  <si>
    <t xml:space="preserve">SPRay</t>
  </si>
  <si>
    <t xml:space="preserve">Ore no Imouto ga Konna ni Kawaii Wake ga Nai Happy EnD</t>
  </si>
  <si>
    <t xml:space="preserve">Nike+ Kinect Training</t>
  </si>
  <si>
    <t xml:space="preserve">No Rules: Get Phat</t>
  </si>
  <si>
    <t xml:space="preserve">Battle Rage</t>
  </si>
  <si>
    <t xml:space="preserve">Legacy Interactive</t>
  </si>
  <si>
    <t xml:space="preserve">Zombi Daisuki</t>
  </si>
  <si>
    <t xml:space="preserve">Doraemon: Shin Nobita no Daimakyou Peko to 5-nin no Tankenta</t>
  </si>
  <si>
    <t xml:space="preserve">Negima!? Chou Mahora Taisen Kattoiin, Keiyaku Shikkou Dechai masuu</t>
  </si>
  <si>
    <t xml:space="preserve">Sea Monsters: A Prehistoric Adventure</t>
  </si>
  <si>
    <t xml:space="preserve">The Monkey King: The Legend Begins</t>
  </si>
  <si>
    <t xml:space="preserve">The Invincible Iron Man</t>
  </si>
  <si>
    <t xml:space="preserve">Dance Dance Revolution Disney Mix</t>
  </si>
  <si>
    <t xml:space="preserve">Casual Mania!</t>
  </si>
  <si>
    <t xml:space="preserve">Maken Shao: Demon Sword</t>
  </si>
  <si>
    <t xml:space="preserve">Super Robot Taisen OG Infinite Battle</t>
  </si>
  <si>
    <t xml:space="preserve">BeatMania IIDX 16: Empress + Premium Best</t>
  </si>
  <si>
    <t xml:space="preserve">Emergency Room: Real Life Rescues</t>
  </si>
  <si>
    <t xml:space="preserve">FIFA Soccer 2003 (weekly jp sales)</t>
  </si>
  <si>
    <t xml:space="preserve">High Heat Baseball 2002</t>
  </si>
  <si>
    <t xml:space="preserve">Nitroplus Blasterz: Heroines Infinite Duel</t>
  </si>
  <si>
    <t xml:space="preserve">Puyo Pop Fever</t>
  </si>
  <si>
    <t xml:space="preserve">Hana to Ikimo no Rittai Zukan</t>
  </si>
  <si>
    <t xml:space="preserve">Bloody Roar Extreme</t>
  </si>
  <si>
    <t xml:space="preserve">Clockwork Empires</t>
  </si>
  <si>
    <t xml:space="preserve">Tennis Masters Series 2003</t>
  </si>
  <si>
    <t xml:space="preserve">Dead Head Fred</t>
  </si>
  <si>
    <t xml:space="preserve">Pocket Pool</t>
  </si>
  <si>
    <t xml:space="preserve">Jissen Pachislot Hisshouhou! Hokuto no Ken DS</t>
  </si>
  <si>
    <t xml:space="preserve">Lise no Atelier: Ordre no Renkinjutsushi</t>
  </si>
  <si>
    <t xml:space="preserve">Myth Makers: Trixie in Toyland</t>
  </si>
  <si>
    <t xml:space="preserve">Amnesia</t>
  </si>
  <si>
    <t xml:space="preserve">Tabi no Yubisashi Kaiwachou DS: DS Series 5 Deutsch</t>
  </si>
  <si>
    <t xml:space="preserve">Great Battle Full Blast</t>
  </si>
  <si>
    <t xml:space="preserve">Doki Doki! PreCure Narikiri Life!</t>
  </si>
  <si>
    <t xml:space="preserve">Gravity Falls: Legend of the Gnome Gemulets</t>
  </si>
  <si>
    <t xml:space="preserve">Watashi no Relaxuma</t>
  </si>
  <si>
    <t xml:space="preserve">Phantom Kingdom Portable</t>
  </si>
  <si>
    <t xml:space="preserve">Way of the Samurai 2 Portable</t>
  </si>
  <si>
    <t xml:space="preserve">Challenge Me: Maths Workout</t>
  </si>
  <si>
    <t xml:space="preserve">Code Geass: Hangyaku no Lelouch R2 - Banjou no Geass Gekijou</t>
  </si>
  <si>
    <t xml:space="preserve">Mortimer Beckett and the Secrets of Spooky Manor</t>
  </si>
  <si>
    <t xml:space="preserve">Unison: Rebels of Rhythm &amp; Dance</t>
  </si>
  <si>
    <t xml:space="preserve">Tennis no Oji-Sama: DokiDoki Survival - Umibe no Secret</t>
  </si>
  <si>
    <t xml:space="preserve">WTF: Work Time Fun</t>
  </si>
  <si>
    <t xml:space="preserve">The Sims Deluxe</t>
  </si>
  <si>
    <t xml:space="preserve">Fashion Week Jr. Designer</t>
  </si>
  <si>
    <t xml:space="preserve">B.L.U.E.: Legend of Water</t>
  </si>
  <si>
    <t xml:space="preserve">Dark Half</t>
  </si>
  <si>
    <t xml:space="preserve">Horses 3D</t>
  </si>
  <si>
    <t xml:space="preserve">Bullet Girls 2</t>
  </si>
  <si>
    <t xml:space="preserve">Deadliest Warrior: Ancient Combat</t>
  </si>
  <si>
    <t xml:space="preserve">Cloud Imperium Games Corporation</t>
  </si>
  <si>
    <t xml:space="preserve">Zoo Quest: Puzzle Fun!</t>
  </si>
  <si>
    <t xml:space="preserve">Civilization Beyond Earth: Rising Tide</t>
  </si>
  <si>
    <t xml:space="preserve">Hayate no Gotoku! Ojousama Produce Daisakusen Boku Iro ni Somare! Gakkou-Hen</t>
  </si>
  <si>
    <t xml:space="preserve">Shukufuku no Campanella Portable</t>
  </si>
  <si>
    <t xml:space="preserve">The Kore Gang</t>
  </si>
  <si>
    <t xml:space="preserve">Flashpoint Games</t>
  </si>
  <si>
    <t xml:space="preserve">Duke Nukem Trilogy: Critical Mass</t>
  </si>
  <si>
    <t xml:space="preserve">Beastly Frantic Foto</t>
  </si>
  <si>
    <t xml:space="preserve">Chaos;Head - Love Chu*Chu!</t>
  </si>
  <si>
    <t xml:space="preserve">Rugby Challenge 3</t>
  </si>
  <si>
    <t xml:space="preserve">Dungeon Raiders</t>
  </si>
  <si>
    <t xml:space="preserve">Port Royale 2</t>
  </si>
  <si>
    <t xml:space="preserve">Company of Heroes: Tales of Valor</t>
  </si>
  <si>
    <t xml:space="preserve">12Riven: The Psi-Climinal of Integral</t>
  </si>
  <si>
    <t xml:space="preserve">CyberFront</t>
  </si>
  <si>
    <t xml:space="preserve">Battle Spirits: Digital Starter</t>
  </si>
  <si>
    <t xml:space="preserve">Farm Frenzy 3</t>
  </si>
  <si>
    <t xml:space="preserve">Alawar Entertainment</t>
  </si>
  <si>
    <t xml:space="preserve">Lionel Trains: On Track</t>
  </si>
  <si>
    <t xml:space="preserve">WarJetz</t>
  </si>
  <si>
    <t xml:space="preserve">Breeding Stud 2</t>
  </si>
  <si>
    <t xml:space="preserve">Banushi Life Game: Winner's Circle</t>
  </si>
  <si>
    <t xml:space="preserve">Stellaris</t>
  </si>
  <si>
    <t xml:space="preserve">Gakuen Hetalia Portable</t>
  </si>
  <si>
    <t xml:space="preserve">Chibi Maruko-Chan DS: Maru-Chan no Machi</t>
  </si>
  <si>
    <t xml:space="preserve">Call of Duty: Modern Warfare Trilogy</t>
  </si>
  <si>
    <t xml:space="preserve">Riding Stables: The Whitakers present Milton and Friends</t>
  </si>
  <si>
    <t xml:space="preserve">Paws &amp; Claws: Regal Resort</t>
  </si>
  <si>
    <t xml:space="preserve">Mazes of Fate DS</t>
  </si>
  <si>
    <t xml:space="preserve">Novastorm</t>
  </si>
  <si>
    <t xml:space="preserve">PopCap Arcade Vol 1</t>
  </si>
  <si>
    <t xml:space="preserve">Heroes of Might and Magic V</t>
  </si>
  <si>
    <t xml:space="preserve">Dead Ball Zone</t>
  </si>
  <si>
    <t xml:space="preserve">Winning Post World 2010</t>
  </si>
  <si>
    <t xml:space="preserve">NBA In The Zone '99</t>
  </si>
  <si>
    <t xml:space="preserve">Do-Konjou Shougakussei: Bon Bita - Hadaka no Choujou Ketsusen!! Bita vs. Dokuro Dei!</t>
  </si>
  <si>
    <t xml:space="preserve">Haunted Casino</t>
  </si>
  <si>
    <t xml:space="preserve">Societa</t>
  </si>
  <si>
    <t xml:space="preserve">Metal Gear Solid: Digital Graphic Novel</t>
  </si>
  <si>
    <t xml:space="preserve">Ou to Maou to 7-nin no Himegimitachi: Shin Ousama Monogatari</t>
  </si>
  <si>
    <t xml:space="preserve">Aeon Flux</t>
  </si>
  <si>
    <t xml:space="preserve">MLB 2K12 / NBA 2K12 Combo Pack</t>
  </si>
  <si>
    <t xml:space="preserve">Age of Mythology: The Titans</t>
  </si>
  <si>
    <t xml:space="preserve">S.Y.K Renshouden Portable</t>
  </si>
  <si>
    <t xml:space="preserve">Psycho-Pass: Mandatory Happiness</t>
  </si>
  <si>
    <t xml:space="preserve">Metal Max Returns</t>
  </si>
  <si>
    <t xml:space="preserve">Shattered Union</t>
  </si>
  <si>
    <t xml:space="preserve">Hanaoni: Yume no Tsudzuki</t>
  </si>
  <si>
    <t xml:space="preserve">Dolly Kanon Dokidoki Tokimeki Himitsu no Ongaku Katsudou Start Desu!!</t>
  </si>
  <si>
    <t xml:space="preserve">Company of Heroes: Opposing Fronts</t>
  </si>
  <si>
    <t xml:space="preserve">Gal*Gun</t>
  </si>
  <si>
    <t xml:space="preserve">Black &amp; White</t>
  </si>
  <si>
    <t xml:space="preserve">Ookami Kakushi</t>
  </si>
  <si>
    <t xml:space="preserve">Haikyu!! Cross Team Match!</t>
  </si>
  <si>
    <t xml:space="preserve">North American Hunting Extravaganza 2</t>
  </si>
  <si>
    <t xml:space="preserve">Zen-Nippon GT Senshuken</t>
  </si>
  <si>
    <t xml:space="preserve">Monaco Grand Prix</t>
  </si>
  <si>
    <t xml:space="preserve">Rally Challenge 2000</t>
  </si>
  <si>
    <t xml:space="preserve">Looney Tunes Duck Dodgers Starring: Daffy Duck</t>
  </si>
  <si>
    <t xml:space="preserve">PD Ultraman Battle Collection 64</t>
  </si>
  <si>
    <t xml:space="preserve">Deadly Arts</t>
  </si>
  <si>
    <t xml:space="preserve">Superman: Countdown to Apokolips</t>
  </si>
  <si>
    <t xml:space="preserve">Sengoku Musou 3 Z Special</t>
  </si>
  <si>
    <t xml:space="preserve">Kikou Heidan J-Phoenix 2</t>
  </si>
  <si>
    <t xml:space="preserve">Harukanaru Toki no Naka de 5</t>
  </si>
  <si>
    <t xml:space="preserve">Worms 4: Mayhem</t>
  </si>
  <si>
    <t xml:space="preserve">Rise of Nations</t>
  </si>
  <si>
    <t xml:space="preserve">Point Blank 2</t>
  </si>
  <si>
    <t xml:space="preserve">Saru! Get You! Pipo Saru Senki</t>
  </si>
  <si>
    <t xml:space="preserve">Men of War: Vietnam</t>
  </si>
  <si>
    <t xml:space="preserve">J.League Pro Soccer Club o Tsukurou! 8 Euro Plus</t>
  </si>
  <si>
    <t xml:space="preserve">Imperial Glory</t>
  </si>
  <si>
    <t xml:space="preserve">Imabikisou</t>
  </si>
  <si>
    <t xml:space="preserve">Hakuouki: Reimeiroku Portable</t>
  </si>
  <si>
    <t xml:space="preserve">Sega Ages 2500 Series Vol. 33: Fantasy Zone Complete Collection</t>
  </si>
  <si>
    <t xml:space="preserve">Antz Extreme Racing</t>
  </si>
  <si>
    <t xml:space="preserve">Motto TOEIC Test DS Training</t>
  </si>
  <si>
    <t xml:space="preserve">Super Robot Gakuen</t>
  </si>
  <si>
    <t xml:space="preserve">Atelier Iris 3: Grand Phantasm (JP Sales)</t>
  </si>
  <si>
    <t xml:space="preserve">Jojo's Fashion Show: Design in a Dash!</t>
  </si>
  <si>
    <t xml:space="preserve">Mike Tyson Boxing</t>
  </si>
  <si>
    <t xml:space="preserve">Go Diego Go!: Safari Rescue</t>
  </si>
  <si>
    <t xml:space="preserve">Metal Slug XX</t>
  </si>
  <si>
    <t xml:space="preserve">Clannad</t>
  </si>
  <si>
    <t xml:space="preserve">Interchannel</t>
  </si>
  <si>
    <t xml:space="preserve">Patrician IV</t>
  </si>
  <si>
    <t xml:space="preserve">Katekyoo Hitman Reborn! Battle Arena 2 - Spirits Burst</t>
  </si>
  <si>
    <t xml:space="preserve">Fisherman's Challenge</t>
  </si>
  <si>
    <t xml:space="preserve">Akko ni Omakase! Brain Shock</t>
  </si>
  <si>
    <t xml:space="preserve">Platinum Sudoku</t>
  </si>
  <si>
    <t xml:space="preserve">King of Fighters: Maximum Impact Regulation A</t>
  </si>
  <si>
    <t xml:space="preserve">Date A Live: Rine Utopia</t>
  </si>
  <si>
    <t xml:space="preserve">Durarara!! 3way Standoff: Alley</t>
  </si>
  <si>
    <t xml:space="preserve">Monster Band</t>
  </si>
  <si>
    <t xml:space="preserve">Famicom Mini: Clu Clu Land</t>
  </si>
  <si>
    <t xml:space="preserve">Super Black Bass Fishing</t>
  </si>
  <si>
    <t xml:space="preserve">Sacred Blaze</t>
  </si>
  <si>
    <t xml:space="preserve">Painkiller: Hell &amp; Damnation</t>
  </si>
  <si>
    <t xml:space="preserve">Rollin' Rascals</t>
  </si>
  <si>
    <t xml:space="preserve">Haneru no Tobira DS: Tanshuku Tetsudou no Yoru</t>
  </si>
  <si>
    <t xml:space="preserve">Pure Pinball</t>
  </si>
  <si>
    <t xml:space="preserve">Thoroughbred Breeder II Plus</t>
  </si>
  <si>
    <t xml:space="preserve">Hanaoni: Koisomeru Koku - Eikyuu no Shirushi</t>
  </si>
  <si>
    <t xml:space="preserve">Zac to Ombra: Maboroshi no Yuuenchi</t>
  </si>
  <si>
    <t xml:space="preserve">Phantom Breaker</t>
  </si>
  <si>
    <t xml:space="preserve">Daikaijuu Battle: Ultra Coliseum DX - Ultra Senshi Daishuuketsu</t>
  </si>
  <si>
    <t xml:space="preserve">Valhalla Knights 2: Battle Stance</t>
  </si>
  <si>
    <t xml:space="preserve">Yuki Yuna is a Hero: Memory of the Forest</t>
  </si>
  <si>
    <t xml:space="preserve">99 no Namida</t>
  </si>
  <si>
    <t xml:space="preserve">Cyber Troopers Virtual-On Marz</t>
  </si>
  <si>
    <t xml:space="preserve">Ookami to Koushinryou: Boku to Horo no Ichinen</t>
  </si>
  <si>
    <t xml:space="preserve">Headhunter: Redemption</t>
  </si>
  <si>
    <t xml:space="preserve">The Chase: Felix Meets Felicity</t>
  </si>
  <si>
    <t xml:space="preserve">Luxor: Pharaoh's Challenge</t>
  </si>
  <si>
    <t xml:space="preserve">Doraemon: Shin Nobita no Nihon Tanjou</t>
  </si>
  <si>
    <t xml:space="preserve">Syndicate Wars</t>
  </si>
  <si>
    <t xml:space="preserve">Sonic PC Collection</t>
  </si>
  <si>
    <t xml:space="preserve">Draglade (JP sales)</t>
  </si>
  <si>
    <t xml:space="preserve">Herc's Adventures</t>
  </si>
  <si>
    <t xml:space="preserve">Tiger Woods PGA Tour Golf</t>
  </si>
  <si>
    <t xml:space="preserve">SWAT: Target Liberty</t>
  </si>
  <si>
    <t xml:space="preserve">Twin Strike: Operation Thunder</t>
  </si>
  <si>
    <t xml:space="preserve">Bomberman: Act Zero</t>
  </si>
  <si>
    <t xml:space="preserve">All Points Bulletin</t>
  </si>
  <si>
    <t xml:space="preserve">Empire Earth III</t>
  </si>
  <si>
    <t xml:space="preserve">The Sims 4: Spa Day</t>
  </si>
  <si>
    <t xml:space="preserve">Hyperdimension Neptunia Victory II</t>
  </si>
  <si>
    <t xml:space="preserve">Free Running</t>
  </si>
  <si>
    <t xml:space="preserve">Tsurugi no Machi no Ihoujin: Kuro no Kyuuden</t>
  </si>
  <si>
    <t xml:space="preserve">Experience Inc.</t>
  </si>
  <si>
    <t xml:space="preserve">Dreamfall: The Longest Journey</t>
  </si>
  <si>
    <t xml:space="preserve">Tokimeki Mahjong Paradise: Koi no Tenpai Beat</t>
  </si>
  <si>
    <t xml:space="preserve">Sonnet</t>
  </si>
  <si>
    <t xml:space="preserve">Blue Roses: Yousei to Aoi Hitomi no Senshitachi</t>
  </si>
  <si>
    <t xml:space="preserve">Kidou Gekidan Haro Ichiza Gundam Mahjong DS: Oyaji nimo Agarareta koto nai noni!</t>
  </si>
  <si>
    <t xml:space="preserve">Zatch Bell! Mamodo Fury</t>
  </si>
  <si>
    <t xml:space="preserve">NHL Blades of Steel 2000</t>
  </si>
  <si>
    <t xml:space="preserve">Outlaw Volleyball Remixed</t>
  </si>
  <si>
    <t xml:space="preserve">The Adventures of Darwin</t>
  </si>
  <si>
    <t xml:space="preserve">Berserk and the Band of the Hawk</t>
  </si>
  <si>
    <t xml:space="preserve">Just Sing! Vol. 2</t>
  </si>
  <si>
    <t xml:space="preserve">Klonoa Heroes: Densetsu no Star Medal</t>
  </si>
  <si>
    <t xml:space="preserve">Pajama Sam: You are What You Eat From Your Head to Your Feet</t>
  </si>
  <si>
    <t xml:space="preserve">Metal Gear Solid V: The Definitive Experience</t>
  </si>
  <si>
    <t xml:space="preserve">Jewel Quest Mysteries 2: Trail of the Midnight Heart</t>
  </si>
  <si>
    <t xml:space="preserve">Brothers In Arms DS</t>
  </si>
  <si>
    <t xml:space="preserve">Gal Gun: Double Peace</t>
  </si>
  <si>
    <t xml:space="preserve">Warhammer: Dark Omen</t>
  </si>
  <si>
    <t xml:space="preserve">Denki Blocks!</t>
  </si>
  <si>
    <t xml:space="preserve">Mobile Suit Gundam: Mokuba no Kiseki</t>
  </si>
  <si>
    <t xml:space="preserve">Off-Road Drive</t>
  </si>
  <si>
    <t xml:space="preserve">A Ressha de Ikou DS</t>
  </si>
  <si>
    <t xml:space="preserve">Harukanaru Toki no Naka de 4: Aizouban</t>
  </si>
  <si>
    <t xml:space="preserve">Ballistic</t>
  </si>
  <si>
    <t xml:space="preserve">City Builder</t>
  </si>
  <si>
    <t xml:space="preserve">Virtual Play Games</t>
  </si>
  <si>
    <t xml:space="preserve">Sega Rally 2006</t>
  </si>
  <si>
    <t xml:space="preserve">Gundam Battle Online</t>
  </si>
  <si>
    <t xml:space="preserve">Shonen Jump's One Piece: Grand Adventure</t>
  </si>
  <si>
    <t xml:space="preserve">Holly Hobbie &amp; Friends</t>
  </si>
  <si>
    <t xml:space="preserve">Stolen</t>
  </si>
  <si>
    <t xml:space="preserve">Glacier2</t>
  </si>
  <si>
    <t xml:space="preserve">Gitaroo Man Lives!</t>
  </si>
  <si>
    <t xml:space="preserve">Stoked: Big Air Edition</t>
  </si>
  <si>
    <t xml:space="preserve">Heathcliff! Frantic Foto</t>
  </si>
  <si>
    <t xml:space="preserve">Memories Off 6: T-Wave</t>
  </si>
  <si>
    <t xml:space="preserve">Famicom Remix Best Choice</t>
  </si>
  <si>
    <t xml:space="preserve">Ide Yosuke no Mahjong Kazoku</t>
  </si>
  <si>
    <t xml:space="preserve">Jig-A-Pix: Pets</t>
  </si>
  <si>
    <t xml:space="preserve">R-Type Command (correct US sales)</t>
  </si>
  <si>
    <t xml:space="preserve">Quiz Mobile Gundam: Toi Senshi DX</t>
  </si>
  <si>
    <t xml:space="preserve">E.T. The Extra-Terrestrial: Interplanetary Mission</t>
  </si>
  <si>
    <t xml:space="preserve">Story Hour: Fairy Tales</t>
  </si>
  <si>
    <t xml:space="preserve">The Movies</t>
  </si>
  <si>
    <t xml:space="preserve">Countdown Vampires</t>
  </si>
  <si>
    <t xml:space="preserve">Dynasty Warriors Vol. 2 (JP sales)</t>
  </si>
  <si>
    <t xml:space="preserve">Crypt Killer</t>
  </si>
  <si>
    <t xml:space="preserve">Tokumei Sentai Go-Busters</t>
  </si>
  <si>
    <t xml:space="preserve">Dramatic Soccer Game: Nippon Daihyou Senshu Ninarou!</t>
  </si>
  <si>
    <t xml:space="preserve">The Idolm@ster: Must Songs - Red Board / Blue Board</t>
  </si>
  <si>
    <t xml:space="preserve">Train Simulator 2016</t>
  </si>
  <si>
    <t xml:space="preserve">PO'ed</t>
  </si>
  <si>
    <t xml:space="preserve">Battle Hunter</t>
  </si>
  <si>
    <t xml:space="preserve">Wicked Monster Blast!</t>
  </si>
  <si>
    <t xml:space="preserve">Adidas Power Soccer</t>
  </si>
  <si>
    <t xml:space="preserve">Supreme Commander: Forged Alliance</t>
  </si>
  <si>
    <t xml:space="preserve">Darklight Conflict</t>
  </si>
  <si>
    <t xml:space="preserve">Dragon Ball: Advanced Adventure</t>
  </si>
  <si>
    <t xml:space="preserve">Art of Fighting 3: The Path of the Warrior</t>
  </si>
  <si>
    <t xml:space="preserve">The Ripping Friends</t>
  </si>
  <si>
    <t xml:space="preserve">Konami Arcade Classics</t>
  </si>
  <si>
    <t xml:space="preserve">Hunter x Hunter: Wonder Adventure</t>
  </si>
  <si>
    <t xml:space="preserve">Super Army War</t>
  </si>
  <si>
    <t xml:space="preserve">Ao no Exorcist: Genkoku no Labyrinth</t>
  </si>
  <si>
    <t xml:space="preserve">Echo Night Beyond</t>
  </si>
  <si>
    <t xml:space="preserve">Meteos: Disney Magic</t>
  </si>
  <si>
    <t xml:space="preserve">Minna no Chizu</t>
  </si>
  <si>
    <t xml:space="preserve">Zenrin</t>
  </si>
  <si>
    <t xml:space="preserve">Taikou Risshiden V</t>
  </si>
  <si>
    <t xml:space="preserve">Suzumiya Haruhi no Tsuisou</t>
  </si>
  <si>
    <t xml:space="preserve">Beyblade Evolution</t>
  </si>
  <si>
    <t xml:space="preserve">Greg Hastings' Tournament Paintball Max'd</t>
  </si>
  <si>
    <t xml:space="preserve">Jikkyou World Soccer 2002</t>
  </si>
  <si>
    <t xml:space="preserve">Sleepover Party</t>
  </si>
  <si>
    <t xml:space="preserve">Tenshou Gakuen Gekkouroku</t>
  </si>
  <si>
    <t xml:space="preserve">Little Red Riding Hood's Zombie BBQ</t>
  </si>
  <si>
    <t xml:space="preserve">Aquanaut's Holiday: Kakusareta Kiroku</t>
  </si>
  <si>
    <t xml:space="preserve">Texas Hold 'Em Poker DS</t>
  </si>
  <si>
    <t xml:space="preserve">Magical Starsign (JP sales)</t>
  </si>
  <si>
    <t xml:space="preserve">Assassin's Creed Chronicles: China</t>
  </si>
  <si>
    <t xml:space="preserve">DT Carnage</t>
  </si>
  <si>
    <t xml:space="preserve">Worms: Ultimate Mayhem</t>
  </si>
  <si>
    <t xml:space="preserve">Rugby 08</t>
  </si>
  <si>
    <t xml:space="preserve">GoPets: Vacation Island</t>
  </si>
  <si>
    <t xml:space="preserve">Pia Carrot e Youkoso!! 2.5</t>
  </si>
  <si>
    <t xml:space="preserve">Caesar IV</t>
  </si>
  <si>
    <t xml:space="preserve">Sherlock Holmes: Secret of The Silver Earring</t>
  </si>
  <si>
    <t xml:space="preserve">Cy Girls</t>
  </si>
  <si>
    <t xml:space="preserve">Ray Gigant</t>
  </si>
  <si>
    <t xml:space="preserve">APB Reloaded</t>
  </si>
  <si>
    <t xml:space="preserve">Iceberg Interactive</t>
  </si>
  <si>
    <t xml:space="preserve">The Sum of All Fears</t>
  </si>
  <si>
    <t xml:space="preserve">Da Capo I &amp; II Plus Situation Portable</t>
  </si>
  <si>
    <t xml:space="preserve">Hisshou Pachinko*Pachi-Slot Kouryaku Series DS Vol. 5: Shinseiki Evangelion - Tamashii no Kiseki</t>
  </si>
  <si>
    <t xml:space="preserve">Bubble Bobble Double Shot</t>
  </si>
  <si>
    <t xml:space="preserve">Monster Hunter Frontier Online: Season 9.0</t>
  </si>
  <si>
    <t xml:space="preserve">C.O.R.E.</t>
  </si>
  <si>
    <t xml:space="preserve">Garfield: The Search for Pooky</t>
  </si>
  <si>
    <t xml:space="preserve">Galaxy Fight</t>
  </si>
  <si>
    <t xml:space="preserve">Super Hero Generation</t>
  </si>
  <si>
    <t xml:space="preserve">Chaos Wars</t>
  </si>
  <si>
    <t xml:space="preserve">Steambot Chronicles</t>
  </si>
  <si>
    <t xml:space="preserve">Mr. Driller</t>
  </si>
  <si>
    <t xml:space="preserve">Toki no Kizuna: Sekigahara Kitan</t>
  </si>
  <si>
    <t xml:space="preserve">Norn9: Norn + Nonette</t>
  </si>
  <si>
    <t xml:space="preserve">Simple DS Series Vol. 15: The Kanshikikan 2 - Aratanaru 8-tsu no Jiken wo Touch seyo</t>
  </si>
  <si>
    <t xml:space="preserve">Gumby vs. the Astrobots</t>
  </si>
  <si>
    <t xml:space="preserve">Hisshou Pachinko*Pachi-Slot Kouryaku Series Vol. 13: Shinseiki Evangelion - Yakusoku no Toki</t>
  </si>
  <si>
    <t xml:space="preserve">Summer Challenge: Athletics Tournament</t>
  </si>
  <si>
    <t xml:space="preserve">Chaos;Head Noah</t>
  </si>
  <si>
    <t xml:space="preserve">Tears to Tiara Anecdotes: The Secret of Avalon</t>
  </si>
  <si>
    <t xml:space="preserve">Legasista</t>
  </si>
  <si>
    <t xml:space="preserve">Fatal Fury: Battle Archives Volume 1</t>
  </si>
  <si>
    <t xml:space="preserve">Logic Machines</t>
  </si>
  <si>
    <t xml:space="preserve">Nobunaga's Ambition II</t>
  </si>
  <si>
    <t xml:space="preserve">Harukanaru Toki no Naka de 3: Unmei no Meikyuu Aizouban</t>
  </si>
  <si>
    <t xml:space="preserve">Fading Shadows</t>
  </si>
  <si>
    <t xml:space="preserve">Ivolgamus</t>
  </si>
  <si>
    <t xml:space="preserve">Music Maker: Rockstar</t>
  </si>
  <si>
    <t xml:space="preserve">Minna de Jibun no Setsumeisho: B-Kata, A-Kata, AB-Kata, O-Kata</t>
  </si>
  <si>
    <t xml:space="preserve">Without Warning</t>
  </si>
  <si>
    <t xml:space="preserve">Formula 1 06</t>
  </si>
  <si>
    <t xml:space="preserve">Fighting Vipers 2</t>
  </si>
  <si>
    <t xml:space="preserve">Richard Burns Rally</t>
  </si>
  <si>
    <t xml:space="preserve">Napoleon Dynamite: The Game</t>
  </si>
  <si>
    <t xml:space="preserve">Beatdown: Fists of Vengeance</t>
  </si>
  <si>
    <t xml:space="preserve">Enchanted Arms (JP sales)</t>
  </si>
  <si>
    <t xml:space="preserve">Trine 2</t>
  </si>
  <si>
    <t xml:space="preserve">Monster Force</t>
  </si>
  <si>
    <t xml:space="preserve">Onsei Kanjou Sokuteiki: Kokoro Scan</t>
  </si>
  <si>
    <t xml:space="preserve">Sid Meier's Railroads!</t>
  </si>
  <si>
    <t xml:space="preserve">Clock Zero: Shuuen no Ichibyou Portable</t>
  </si>
  <si>
    <t xml:space="preserve">Trick x Logic: Season 2</t>
  </si>
  <si>
    <t xml:space="preserve">San Goku Shi DS 3</t>
  </si>
  <si>
    <t xml:space="preserve">Hakuouki: Zuisouroku</t>
  </si>
  <si>
    <t xml:space="preserve">Derby Tsuku 5: Derby Uma o Tsukurou!</t>
  </si>
  <si>
    <t xml:space="preserve">Teenage Zombies: Invasion of the Alien Brain Thingys</t>
  </si>
  <si>
    <t xml:space="preserve">SD Gundam Force: Showdown!</t>
  </si>
  <si>
    <t xml:space="preserve">The Treasures of Montezuma</t>
  </si>
  <si>
    <t xml:space="preserve">Negima!? 3-Jikanme ~Koi to Mahou to Sekaiju Densetsu~</t>
  </si>
  <si>
    <t xml:space="preserve">Flow: Urban Dance Uprising</t>
  </si>
  <si>
    <t xml:space="preserve">Ailu de Puzzle</t>
  </si>
  <si>
    <t xml:space="preserve">Real Soccer 2008</t>
  </si>
  <si>
    <t xml:space="preserve">Transport Fever</t>
  </si>
  <si>
    <t xml:space="preserve">True Pinball</t>
  </si>
  <si>
    <t xml:space="preserve">Stadium Games</t>
  </si>
  <si>
    <t xml:space="preserve">Power Play Pool</t>
  </si>
  <si>
    <t xml:space="preserve">Phantasy Star Online 2 Episode 4: Deluxe Package</t>
  </si>
  <si>
    <t xml:space="preserve">J-League Pro Striker 2</t>
  </si>
  <si>
    <t xml:space="preserve">MC2 Entertainment</t>
  </si>
  <si>
    <t xml:space="preserve">Mahjong Taikai</t>
  </si>
  <si>
    <t xml:space="preserve">Super Robot Taisen: Scramble Commander the 2nd</t>
  </si>
  <si>
    <t xml:space="preserve">Stranger of Sword City</t>
  </si>
  <si>
    <t xml:space="preserve">Jane's Hotel</t>
  </si>
  <si>
    <t xml:space="preserve">Espgaluda II Black Label</t>
  </si>
  <si>
    <t xml:space="preserve">Hot Potato!</t>
  </si>
  <si>
    <t xml:space="preserve">World of Goo</t>
  </si>
  <si>
    <t xml:space="preserve">2D Boy</t>
  </si>
  <si>
    <t xml:space="preserve">Kiniro no Corda 2 f</t>
  </si>
  <si>
    <t xml:space="preserve">World in Conflict: Complete Edition</t>
  </si>
  <si>
    <t xml:space="preserve">Deception III: Dark Delusion</t>
  </si>
  <si>
    <t xml:space="preserve">Ultimate Game Room</t>
  </si>
  <si>
    <t xml:space="preserve">Warhammer: The End Times - Vermintide</t>
  </si>
  <si>
    <t xml:space="preserve">Games Workshop</t>
  </si>
  <si>
    <t xml:space="preserve">DoraMoji: Nobita no Kanji Daisakusen</t>
  </si>
  <si>
    <t xml:space="preserve">Secret Files 2: Puritas Cordis</t>
  </si>
  <si>
    <t xml:space="preserve">Half-Minute Hero 2</t>
  </si>
  <si>
    <t xml:space="preserve">Cook Wars</t>
  </si>
  <si>
    <t xml:space="preserve">Monster Kingdom: Jewel Summoner</t>
  </si>
  <si>
    <t xml:space="preserve">Railroad Tycoon 3</t>
  </si>
  <si>
    <t xml:space="preserve">Kuroshitsuji: Phantom &amp; Ghost</t>
  </si>
  <si>
    <t xml:space="preserve">Fushigi no Dungeon: Fuurai no Shiren 5 - Fortune Tower to Unmei no Dice</t>
  </si>
  <si>
    <t xml:space="preserve">Macross ? Scramble</t>
  </si>
  <si>
    <t xml:space="preserve">Shin Koihime Musou: Otome Ryouran * Sangokushi Engi - Shu-Hen</t>
  </si>
  <si>
    <t xml:space="preserve">Sega Arcade Gallery</t>
  </si>
  <si>
    <t xml:space="preserve">Tao Adventure: Curse Demon</t>
  </si>
  <si>
    <t xml:space="preserve">My World, My Way (US sales)</t>
  </si>
  <si>
    <t xml:space="preserve">S.T.A.L.K.E.R.: Clear Sky</t>
  </si>
  <si>
    <t xml:space="preserve">Black Stone: Magic &amp; Steel</t>
  </si>
  <si>
    <t xml:space="preserve">NHRA Drag Racing: Countdown to the Championship</t>
  </si>
  <si>
    <t xml:space="preserve">Sins of a Solar Empire: Trinity</t>
  </si>
  <si>
    <t xml:space="preserve">Harukanaru Toki no Naka de: Maihitoyo</t>
  </si>
  <si>
    <t xml:space="preserve">Painkiller: Hell Wars</t>
  </si>
  <si>
    <t xml:space="preserve">Housekeeping</t>
  </si>
  <si>
    <t xml:space="preserve">My Hero Academia: Battle for All</t>
  </si>
  <si>
    <t xml:space="preserve">FunkMaster Flex's Digital Hitz Factory</t>
  </si>
  <si>
    <t xml:space="preserve">Double Value!: ATV Thunder Ridge Riders / Monster Trucks Mayhem</t>
  </si>
  <si>
    <t xml:space="preserve">Sangoku Koi Senki: Otome no Heihou!</t>
  </si>
  <si>
    <t xml:space="preserve">Castlevania Bloodlines</t>
  </si>
  <si>
    <t xml:space="preserve">Hakuouki: Zuisouroku DS</t>
  </si>
  <si>
    <t xml:space="preserve">100 Classic Games</t>
  </si>
  <si>
    <t xml:space="preserve">Luminous Arc 3</t>
  </si>
  <si>
    <t xml:space="preserve">World in Conflict</t>
  </si>
  <si>
    <t xml:space="preserve">XBLAZE Code: Embryo</t>
  </si>
  <si>
    <t xml:space="preserve">The Legend of Heroes: Trails in the Sky SC Evolution</t>
  </si>
  <si>
    <t xml:space="preserve">Rebel Raiders: Operation Nighthawk</t>
  </si>
  <si>
    <t xml:space="preserve">Kando Games</t>
  </si>
  <si>
    <t xml:space="preserve">Astrology DS</t>
  </si>
  <si>
    <t xml:space="preserve">Zenkoku Dekotora Matsuri</t>
  </si>
  <si>
    <t xml:space="preserve">Cooking Mama: My Sweets Shop</t>
  </si>
  <si>
    <t xml:space="preserve">Office Create</t>
  </si>
  <si>
    <t xml:space="preserve">Super Battle For Money Sentouchuu: Kyuukyoku no Shinobu to Battle Player Choujou Kessen!</t>
  </si>
  <si>
    <t xml:space="preserve">Alienators: Evolution Continues</t>
  </si>
  <si>
    <t xml:space="preserve">Onechanbara Z Kagura</t>
  </si>
  <si>
    <t xml:space="preserve">Dead or Alive Xtreme 3: Venus</t>
  </si>
  <si>
    <t xml:space="preserve">Gekiatsu!! Pachi Game Tamashi: CR Evangelion - Hajimari no Fukuin</t>
  </si>
  <si>
    <t xml:space="preserve">Pirates: Duels on the High Seas</t>
  </si>
  <si>
    <t xml:space="preserve">PriPara Mezameyo! Megami no Dress Design</t>
  </si>
  <si>
    <t xml:space="preserve">Sengoku Basara: Sanada Yukimura-Den</t>
  </si>
  <si>
    <t xml:space="preserve">Marines: Modern Urban Combat</t>
  </si>
  <si>
    <t xml:space="preserve">Infamous: First Light</t>
  </si>
  <si>
    <t xml:space="preserve">The Idolmaster: Gravure For You! Vol. 4</t>
  </si>
  <si>
    <t xml:space="preserve">Puyo Pop Fever(us sales)</t>
  </si>
  <si>
    <t xml:space="preserve">Tour de France 2014</t>
  </si>
  <si>
    <t xml:space="preserve">Katekyoo Hitman Reborn! DS: Fate of Heat II - Unmei no Futari</t>
  </si>
  <si>
    <t xml:space="preserve">Deal or No Deal: Special Edition</t>
  </si>
  <si>
    <t xml:space="preserve">Asterix &amp; Obelix: Kick Buttix</t>
  </si>
  <si>
    <t xml:space="preserve">Radiant Silvergun</t>
  </si>
  <si>
    <t xml:space="preserve">The Night of the Rabbit</t>
  </si>
  <si>
    <t xml:space="preserve">Bounty Hounds</t>
  </si>
  <si>
    <t xml:space="preserve">Care Bears - Care Quest</t>
  </si>
  <si>
    <t xml:space="preserve">Even in a Game Listen to Me Girls. I Am Your Father!</t>
  </si>
  <si>
    <t xml:space="preserve">Tokyo Majin Gakuen: Kenfuuchou</t>
  </si>
  <si>
    <t xml:space="preserve">Challenge Me: Word Puzzles</t>
  </si>
  <si>
    <t xml:space="preserve">Boboboubo Boubobo: Ougi 87.5 Bakuretsu Hanage Shinken</t>
  </si>
  <si>
    <t xml:space="preserve">Zatch Bell! Electric Arena</t>
  </si>
  <si>
    <t xml:space="preserve">A Game of Thrones: Genesis</t>
  </si>
  <si>
    <t xml:space="preserve">Gothic Universe</t>
  </si>
  <si>
    <t xml:space="preserve">Daito Giken Premium Pachi-Slot Collection: Yoshimune</t>
  </si>
  <si>
    <t xml:space="preserve">Diabolik Lovers: Dark Fate</t>
  </si>
  <si>
    <t xml:space="preserve">Sky Dancers</t>
  </si>
  <si>
    <t xml:space="preserve">Deer Drive: Legends</t>
  </si>
  <si>
    <t xml:space="preserve">Maximum Family Games</t>
  </si>
  <si>
    <t xml:space="preserve">Hotel Giant 2</t>
  </si>
  <si>
    <t xml:space="preserve">Gakusen Toshi Asterisk Festa: Houka Kenran</t>
  </si>
  <si>
    <t xml:space="preserve">Gekiatsu!! Pachi Game Tamashi Max: Evangelion 7 x Seimei no Kodou</t>
  </si>
  <si>
    <t xml:space="preserve">Fields</t>
  </si>
  <si>
    <t xml:space="preserve">Caesar III</t>
  </si>
  <si>
    <t xml:space="preserve">DarkStar One</t>
  </si>
  <si>
    <t xml:space="preserve">Wangan Midnight</t>
  </si>
  <si>
    <t xml:space="preserve">ESPN NBA 2Night 2002</t>
  </si>
  <si>
    <t xml:space="preserve">Kekkaishi: Kokubourou no Kage</t>
  </si>
  <si>
    <t xml:space="preserve">Mame Goma: Shiro to Kuro no Meikyuu</t>
  </si>
  <si>
    <t xml:space="preserve">Trap Gunner: Countdown to Oblivion</t>
  </si>
  <si>
    <t xml:space="preserve">Simple DS Series Vol. 8: The Kanshikikan - Kinkyuu Shutsudou!! Jiken Genba wo Touch Seyo</t>
  </si>
  <si>
    <t xml:space="preserve">Harukanaru Toki no Naka de Yumenoukihashi Special</t>
  </si>
  <si>
    <t xml:space="preserve">Duke Nukem 3D: 20th Anniversary World Tour</t>
  </si>
  <si>
    <t xml:space="preserve">Gearbox Software</t>
  </si>
  <si>
    <t xml:space="preserve">Tsuyo Kiss: Mighty Heart</t>
  </si>
  <si>
    <t xml:space="preserve">Princess Soft</t>
  </si>
  <si>
    <t xml:space="preserve">Sabre Wulf</t>
  </si>
  <si>
    <t xml:space="preserve">Planescape: Torment</t>
  </si>
  <si>
    <t xml:space="preserve">Gacharoku</t>
  </si>
  <si>
    <t xml:space="preserve">Cake Mania: Baker's Challenge</t>
  </si>
  <si>
    <t xml:space="preserve">Zoo Vet: Endangered Animals</t>
  </si>
  <si>
    <t xml:space="preserve">Paddington: Adventures in London</t>
  </si>
  <si>
    <t xml:space="preserve">Langrisser: Re:Incarnation Tensei</t>
  </si>
  <si>
    <t xml:space="preserve">Extreme Entertainment Group</t>
  </si>
  <si>
    <t xml:space="preserve">Atelier Firis: The Alchemist of the Mysterious Journey</t>
  </si>
  <si>
    <t xml:space="preserve">Original Story from Fairy Tail: Gekitotsu! Kardia Daiseidou</t>
  </si>
  <si>
    <t xml:space="preserve">SD Gundam G Generation: Gather Beat 2</t>
  </si>
  <si>
    <t xml:space="preserve">Battle Engine Aquila</t>
  </si>
  <si>
    <t xml:space="preserve">Special Forces: Nemesis Strike</t>
  </si>
  <si>
    <t xml:space="preserve">Women's Volleyball Championship</t>
  </si>
  <si>
    <t xml:space="preserve">Jikkyou Powerful Pro Yakyuu Wii Ketteiban</t>
  </si>
  <si>
    <t xml:space="preserve">Rakushou! Pachi-Slot Sengen 5: Rio Paradise</t>
  </si>
  <si>
    <t xml:space="preserve">Crimson Tears</t>
  </si>
  <si>
    <t xml:space="preserve">Battle Assault 3 featuring Gundam Seed</t>
  </si>
  <si>
    <t xml:space="preserve">Hayate no Gotoku! Ojousama Produce Daisakusen Boku Iro ni Somare! Oyashiki-Hen</t>
  </si>
  <si>
    <t xml:space="preserve">Batman Forever: The Arcade Game</t>
  </si>
  <si>
    <t xml:space="preserve">Romance of the Three Kingdoms (3DS)</t>
  </si>
  <si>
    <t xml:space="preserve">Living Legends: Frozen Beauty</t>
  </si>
  <si>
    <t xml:space="preserve">Big Fish Games</t>
  </si>
  <si>
    <t xml:space="preserve">Makai Senki Disgaea 4: Fuuka &amp; Desco-hen Hajime Mashita</t>
  </si>
  <si>
    <t xml:space="preserve">Superstars V8 Racing</t>
  </si>
  <si>
    <t xml:space="preserve">Detective Conan: Phantom Rhapsody</t>
  </si>
  <si>
    <t xml:space="preserve">Mashiro Iro Symphony: *mutsu-no-hana</t>
  </si>
  <si>
    <t xml:space="preserve">Monster Guardians</t>
  </si>
  <si>
    <t xml:space="preserve">Sunday vs Magazine Shuuketsu! Choujou Daikessen</t>
  </si>
  <si>
    <t xml:space="preserve">An American Tail: Fievel's Gold Rush</t>
  </si>
  <si>
    <t xml:space="preserve">Magna Carta Portable</t>
  </si>
  <si>
    <t xml:space="preserve">Diabolik Lovers: More Blood</t>
  </si>
  <si>
    <t xml:space="preserve">Swords</t>
  </si>
  <si>
    <t xml:space="preserve">Super Dodgeball Brawlers (jp sales)</t>
  </si>
  <si>
    <t xml:space="preserve">Makai Senki Disgaea Portable: Tsuushin Taisen Hajime Mashita</t>
  </si>
  <si>
    <t xml:space="preserve">Crazy Chicken: Star Karts</t>
  </si>
  <si>
    <t xml:space="preserve">JoJo's Bizarre Adventure: Eyes of Heaven</t>
  </si>
  <si>
    <t xml:space="preserve">M&amp;Ms Shell Shocked</t>
  </si>
  <si>
    <t xml:space="preserve">Berkeley</t>
  </si>
  <si>
    <t xml:space="preserve">K-On! After School Live!! HD Ver.</t>
  </si>
  <si>
    <t xml:space="preserve">Metal Gear Solid: The Essential Collection (JP sales)</t>
  </si>
  <si>
    <t xml:space="preserve">Ukiyo no Shishi</t>
  </si>
  <si>
    <t xml:space="preserve">3D Baseball</t>
  </si>
  <si>
    <t xml:space="preserve">Pachitte Chonmage Tatsujin 12: Pachinko Ultraman</t>
  </si>
  <si>
    <t xml:space="preserve">First Queen: Ornic Senki</t>
  </si>
  <si>
    <t xml:space="preserve">Dream C Club Zero</t>
  </si>
  <si>
    <t xml:space="preserve">Shining Stars</t>
  </si>
  <si>
    <t xml:space="preserve">Medabots 9: Metabee / Rokusho</t>
  </si>
  <si>
    <t xml:space="preserve">The Void</t>
  </si>
  <si>
    <t xml:space="preserve">Mamba Games</t>
  </si>
  <si>
    <t xml:space="preserve">Tail Concerto</t>
  </si>
  <si>
    <t xml:space="preserve">Supreme Ruler: Cold War</t>
  </si>
  <si>
    <t xml:space="preserve">Rise of Nations: Rise of Legends</t>
  </si>
  <si>
    <t xml:space="preserve">James Pond: Codename Robocod</t>
  </si>
  <si>
    <t xml:space="preserve">Yumi's Odd Odyssey</t>
  </si>
  <si>
    <t xml:space="preserve">Might &amp; Magic X: Legacy</t>
  </si>
  <si>
    <t xml:space="preserve">Night Head: The Labyrinth</t>
  </si>
  <si>
    <t xml:space="preserve">Fuji</t>
  </si>
  <si>
    <t xml:space="preserve">Emma at the Farm</t>
  </si>
  <si>
    <t xml:space="preserve">Utawarerumono Portable</t>
  </si>
  <si>
    <t xml:space="preserve">Gaia Saver Hero Saidai no Sakusen</t>
  </si>
  <si>
    <t xml:space="preserve">EverBlue 2</t>
  </si>
  <si>
    <t xml:space="preserve">Kevin Van Dam: Big Bass Challenge</t>
  </si>
  <si>
    <t xml:space="preserve">Sacra Terra: Angelic Night</t>
  </si>
  <si>
    <t xml:space="preserve">Higurashi no Naku Koro ni Kizuna: Dai-San-Kan - Rasen</t>
  </si>
  <si>
    <t xml:space="preserve">7 Wonders: Treasures of Seven</t>
  </si>
  <si>
    <t xml:space="preserve">YoKai Watch Dance: Just Dance Special Version</t>
  </si>
  <si>
    <t xml:space="preserve">Safari Adventures: Africa</t>
  </si>
  <si>
    <t xml:space="preserve">Junior Island Adventure</t>
  </si>
  <si>
    <t xml:space="preserve">Clever Kids: Pirates</t>
  </si>
  <si>
    <t xml:space="preserve">Daito Giken Koushiki Pachi-Slot Simulator: Yoshimune Portable</t>
  </si>
  <si>
    <t xml:space="preserve">Yumeiro Patissiere: My Sweets Cooking</t>
  </si>
  <si>
    <t xml:space="preserve">Electroplankton</t>
  </si>
  <si>
    <t xml:space="preserve">PowerSlave</t>
  </si>
  <si>
    <t xml:space="preserve">Championship Manager Season 01/02</t>
  </si>
  <si>
    <t xml:space="preserve">Project Gotham Racing 2 (JP weekly sales)</t>
  </si>
  <si>
    <t xml:space="preserve">Maximum Racing: Drag &amp; Stock Racer</t>
  </si>
  <si>
    <t xml:space="preserve">CT Special Forces</t>
  </si>
  <si>
    <t xml:space="preserve">Let's Sing 2016</t>
  </si>
  <si>
    <t xml:space="preserve">FuRyu Corporation</t>
  </si>
  <si>
    <t xml:space="preserve">Casino Chaos With Las Vegas Players Collection</t>
  </si>
  <si>
    <t xml:space="preserve">Jewel Master: Cradle of Rome</t>
  </si>
  <si>
    <t xml:space="preserve">Nancy Drew: Alibi In Ashes</t>
  </si>
  <si>
    <t xml:space="preserve">Her Interactive</t>
  </si>
  <si>
    <t xml:space="preserve">FIFA World Cup: Germany 2006</t>
  </si>
  <si>
    <t xml:space="preserve">Crash Time: Autobahn Pusuit</t>
  </si>
  <si>
    <t xml:space="preserve">Earthworm Jim 2</t>
  </si>
  <si>
    <t xml:space="preserve">Angler's Club: Ultimate Bass Fishing 3D</t>
  </si>
  <si>
    <t xml:space="preserve">Dungeon Maker: Hunting Ground</t>
  </si>
  <si>
    <t xml:space="preserve">Zoo Tycoon</t>
  </si>
  <si>
    <t xml:space="preserve">Tamagotchi no Doki Doki Dream Omisecchi</t>
  </si>
  <si>
    <t xml:space="preserve">Toushin Toshi</t>
  </si>
  <si>
    <t xml:space="preserve">imageepoch Inc.</t>
  </si>
  <si>
    <t xml:space="preserve">Suujin Taisen</t>
  </si>
  <si>
    <t xml:space="preserve">Street Supremacy</t>
  </si>
  <si>
    <t xml:space="preserve">Best Friends Tonight</t>
  </si>
  <si>
    <t xml:space="preserve">Just Flight</t>
  </si>
  <si>
    <t xml:space="preserve">Fritz Chess</t>
  </si>
  <si>
    <t xml:space="preserve">River King: Mystic Valley (jp sales)</t>
  </si>
  <si>
    <t xml:space="preserve">Beyond the Labyrinth</t>
  </si>
  <si>
    <t xml:space="preserve">.hack: Sekai no Mukou ni + Versus</t>
  </si>
  <si>
    <t xml:space="preserve">Medarot 9: Kabuto Ver. / Kuwagata Ver.</t>
  </si>
  <si>
    <t xml:space="preserve">Disney Sports Soccer</t>
  </si>
  <si>
    <t xml:space="preserve">Cooking Mama 5: Bon Appetit!</t>
  </si>
  <si>
    <t xml:space="preserve">Mame Goma: Honobo no Nikki</t>
  </si>
  <si>
    <t xml:space="preserve">Disney's Hide &amp; Sneak</t>
  </si>
  <si>
    <t xml:space="preserve">Nobunaga no Yabou: Kakushin with Power-Up Kit</t>
  </si>
  <si>
    <t xml:space="preserve">Astonishia Story</t>
  </si>
  <si>
    <t xml:space="preserve">Raw Danger!</t>
  </si>
  <si>
    <t xml:space="preserve">Monster Rancher Hop-A-Bout</t>
  </si>
  <si>
    <t xml:space="preserve">3DS Classic Collection</t>
  </si>
  <si>
    <t xml:space="preserve">Custom Beat Battle: Draglade 2</t>
  </si>
  <si>
    <t xml:space="preserve">Gotouchi Kenkei DS</t>
  </si>
  <si>
    <t xml:space="preserve">The Sims 2: Glamour Life Stuff</t>
  </si>
  <si>
    <t xml:space="preserve">Bikkuriman Daijiten</t>
  </si>
  <si>
    <t xml:space="preserve">Accel World: Ginyoku no Kakusei</t>
  </si>
  <si>
    <t xml:space="preserve">Elf Bowling 1 &amp; 2</t>
  </si>
  <si>
    <t xml:space="preserve">Turbo: Super Stunt Squad</t>
  </si>
  <si>
    <t xml:space="preserve">GunGriffon: Allied Strike</t>
  </si>
  <si>
    <t xml:space="preserve">Mystery Case Files: Ravenhearst</t>
  </si>
  <si>
    <t xml:space="preserve">Vitamin X Evolution</t>
  </si>
  <si>
    <t xml:space="preserve">Saru! Get You! SaruSaru Daisakusen</t>
  </si>
  <si>
    <t xml:space="preserve">Barbie and Her Sisters Puppy Rescue</t>
  </si>
  <si>
    <t xml:space="preserve">Arthur and the Invisibles</t>
  </si>
  <si>
    <t xml:space="preserve">The Flintstones: Big Trouble in Bedrock</t>
  </si>
  <si>
    <t xml:space="preserve">RACE On</t>
  </si>
  <si>
    <t xml:space="preserve">PopCap Arcade Vol 2</t>
  </si>
  <si>
    <t xml:space="preserve">Sekai no Hate Made Itte Q! Chinjuu Hunter Mono no Daibouken</t>
  </si>
  <si>
    <t xml:space="preserve">Kamui</t>
  </si>
  <si>
    <t xml:space="preserve">Majesty 2: The Fantasy Kingdom Sim</t>
  </si>
  <si>
    <t xml:space="preserve">Silverlicious</t>
  </si>
  <si>
    <t xml:space="preserve">Smart Girl's Winter Wonderland</t>
  </si>
  <si>
    <t xml:space="preserve">BeatMania IIDX 14 Gold</t>
  </si>
  <si>
    <t xml:space="preserve">Big Ichigeki! Pachi-Slot Taikouryku Universal Museum</t>
  </si>
  <si>
    <t xml:space="preserve">ASK</t>
  </si>
  <si>
    <t xml:space="preserve">Toriko: Ultimate Survival</t>
  </si>
  <si>
    <t xml:space="preserve">Vegas Casino</t>
  </si>
  <si>
    <t xml:space="preserve">The Binding of Isaac</t>
  </si>
  <si>
    <t xml:space="preserve">Madou Monogatari</t>
  </si>
  <si>
    <t xml:space="preserve">Maximum Racing: GP Classic Racing</t>
  </si>
  <si>
    <t xml:space="preserve">Togainu no Chi: True Blood</t>
  </si>
  <si>
    <t xml:space="preserve">Castlevania: Lords of Shadow - Reverie</t>
  </si>
  <si>
    <t xml:space="preserve">Onna no Ko to Misshitsu ni Itara **shichau Kamoshirenai</t>
  </si>
  <si>
    <t xml:space="preserve">Tork: Prehistoric Punk</t>
  </si>
  <si>
    <t xml:space="preserve">Chicken Shoot 2</t>
  </si>
  <si>
    <t xml:space="preserve">Tokyo Xanadu eX+</t>
  </si>
  <si>
    <t xml:space="preserve">Airship Q</t>
  </si>
  <si>
    <t xml:space="preserve">Cygames</t>
  </si>
  <si>
    <t xml:space="preserve">A Good Librarian Like a Good Shepherd: Library Party</t>
  </si>
  <si>
    <t xml:space="preserve">Flipper Critters</t>
  </si>
  <si>
    <t xml:space="preserve">River City Super Sports Challenge</t>
  </si>
  <si>
    <t xml:space="preserve">Sea Park Tycoon</t>
  </si>
  <si>
    <t xml:space="preserve">Underground Pool</t>
  </si>
  <si>
    <t xml:space="preserve">Pachinko Kamen Rider: Shocker Zenmetsu Daisakusen</t>
  </si>
  <si>
    <t xml:space="preserve">Travel Coach: Europe 1</t>
  </si>
  <si>
    <t xml:space="preserve">Jikandia: The Timeless Land</t>
  </si>
  <si>
    <t xml:space="preserve">Classic Dungeon: Fuyoku no Masoujin</t>
  </si>
  <si>
    <t xml:space="preserve">Rampo</t>
  </si>
  <si>
    <t xml:space="preserve">Toy Shop</t>
  </si>
  <si>
    <t xml:space="preserve">SuperCar Challenge</t>
  </si>
  <si>
    <t xml:space="preserve">My Pet Shop (JP sales)</t>
  </si>
  <si>
    <t xml:space="preserve">Prison Architect</t>
  </si>
  <si>
    <t xml:space="preserve">Introversion Software</t>
  </si>
  <si>
    <t xml:space="preserve">Hallowed Legends: Samhain</t>
  </si>
  <si>
    <t xml:space="preserve">Exstetra</t>
  </si>
  <si>
    <t xml:space="preserve">Hakuoki Zuisouroku Omokage Hana</t>
  </si>
  <si>
    <t xml:space="preserve">Beastly</t>
  </si>
  <si>
    <t xml:space="preserve">Gokujou!! Mecha Mote Iinchou: MM My Best Friend!</t>
  </si>
  <si>
    <t xml:space="preserve">Rome: Total War - Gold Edition</t>
  </si>
  <si>
    <t xml:space="preserve">Atelier Shallie Plus: Alchemists of the Dusk Sea</t>
  </si>
  <si>
    <t xml:space="preserve">Hiiro no Kakera 2: Hisui no Shizuku</t>
  </si>
  <si>
    <t xml:space="preserve">Summer Athletics 2009</t>
  </si>
  <si>
    <t xml:space="preserve">49Games</t>
  </si>
  <si>
    <t xml:space="preserve">PriPara &amp; Pretty Rhythm: PriPara de Tsukaeru Oshare Item 1450!</t>
  </si>
  <si>
    <t xml:space="preserve">Sorcery Saga: The Curse of the Great Curry God</t>
  </si>
  <si>
    <t xml:space="preserve">Cabela's Big Game Hunter: Pro Hunts</t>
  </si>
  <si>
    <t xml:space="preserve">Hajime no Ippo: The Fighting! (2014)</t>
  </si>
  <si>
    <t xml:space="preserve">Dance Factory</t>
  </si>
  <si>
    <t xml:space="preserve">Totally Spies!</t>
  </si>
  <si>
    <t xml:space="preserve">Jig-A-Pix: Wild World</t>
  </si>
  <si>
    <t xml:space="preserve">DragonHeart: Fire &amp; Steel</t>
  </si>
  <si>
    <t xml:space="preserve">Nishijin Pachinko Monogatari 2</t>
  </si>
  <si>
    <t xml:space="preserve">KSS</t>
  </si>
  <si>
    <t xml:space="preserve">Hyperdimension Neptunia Re;Birth 2</t>
  </si>
  <si>
    <t xml:space="preserve">The Legend of Heroes III: Song of the Ocean</t>
  </si>
  <si>
    <t xml:space="preserve">Combat Mission: Shock Force</t>
  </si>
  <si>
    <t xml:space="preserve">Alia's Carnival! Sacrament</t>
  </si>
  <si>
    <t xml:space="preserve">dramatic create</t>
  </si>
  <si>
    <t xml:space="preserve">Mushihimesama Futari Ver 1.5</t>
  </si>
  <si>
    <t xml:space="preserve">Toaru Majutsu no Kagaku no Ensemble</t>
  </si>
  <si>
    <t xml:space="preserve">Brothers Conflict: Brilliant Blue</t>
  </si>
  <si>
    <t xml:space="preserve">Garfield: A Tale of Two Kitties</t>
  </si>
  <si>
    <t xml:space="preserve">Men of War</t>
  </si>
  <si>
    <t xml:space="preserve">Eyeshield 21: Field Saikyou no Senshi Tachi</t>
  </si>
  <si>
    <t xml:space="preserve">Fullmetal Alchemist: Brotherhood</t>
  </si>
  <si>
    <t xml:space="preserve">Bad Apple Wars</t>
  </si>
  <si>
    <t xml:space="preserve">To LoveRu Trouble: Waku Waku! Rinkangakkou-Hen</t>
  </si>
  <si>
    <t xml:space="preserve">House M.D.</t>
  </si>
  <si>
    <t xml:space="preserve">thinkSMART FAMILY!</t>
  </si>
  <si>
    <t xml:space="preserve">Ultimate Block Party</t>
  </si>
  <si>
    <t xml:space="preserve">Last Escort: Club Katze</t>
  </si>
  <si>
    <t xml:space="preserve">Renai Revenge</t>
  </si>
  <si>
    <t xml:space="preserve">TGL</t>
  </si>
  <si>
    <t xml:space="preserve">Mahjong 300</t>
  </si>
  <si>
    <t xml:space="preserve">Shin Koihime Musou: Otome Ryouran * Sangokushi Engi - Wei-Hen</t>
  </si>
  <si>
    <t xml:space="preserve">Konami Classics Series: Arcade Hits</t>
  </si>
  <si>
    <t xml:space="preserve">Infinite Stratos 2: Ignition Hearts</t>
  </si>
  <si>
    <t xml:space="preserve">Otometeki Koi Kakumei * Love Revo</t>
  </si>
  <si>
    <t xml:space="preserve">Super Meat Boy: Ultra Edition!</t>
  </si>
  <si>
    <t xml:space="preserve">Otomedius Gorgeous</t>
  </si>
  <si>
    <t xml:space="preserve">Egg Mania: Eggstreme Madness</t>
  </si>
  <si>
    <t xml:space="preserve">Alter Ego</t>
  </si>
  <si>
    <t xml:space="preserve">Zero Escape: Virtue's Last Reward</t>
  </si>
  <si>
    <t xml:space="preserve">Darkstalkers Resurrection</t>
  </si>
  <si>
    <t xml:space="preserve">Highschool Terra Story</t>
  </si>
  <si>
    <t xml:space="preserve">KID</t>
  </si>
  <si>
    <t xml:space="preserve">Emergency! Disaster Rescue Squad</t>
  </si>
  <si>
    <t xml:space="preserve">Neverwinter Nights</t>
  </si>
  <si>
    <t xml:space="preserve">Suggoi! Arcana Heart 2</t>
  </si>
  <si>
    <t xml:space="preserve">Crazy Machines</t>
  </si>
  <si>
    <t xml:space="preserve">Ebikore Photo Kano Kiss</t>
  </si>
  <si>
    <t xml:space="preserve">East India Company Collection</t>
  </si>
  <si>
    <t xml:space="preserve">Mother Goose no Himitsu no Yakata</t>
  </si>
  <si>
    <t xml:space="preserve">Quinrose</t>
  </si>
  <si>
    <t xml:space="preserve">Fast &amp; Furious: Showdown</t>
  </si>
  <si>
    <t xml:space="preserve">Winning Post 7 2009</t>
  </si>
  <si>
    <t xml:space="preserve">Puzzle &amp; Action: Tant-R</t>
  </si>
  <si>
    <t xml:space="preserve">Kekkaishi: Kokubourou Shuurai</t>
  </si>
  <si>
    <t xml:space="preserve">Galleon: Islands of Mystery</t>
  </si>
  <si>
    <t xml:space="preserve">Montessori Music</t>
  </si>
  <si>
    <t xml:space="preserve">World Sports Competition</t>
  </si>
  <si>
    <t xml:space="preserve">Shugo Chara! Amunonijiro Chara Change</t>
  </si>
  <si>
    <t xml:space="preserve">Renai 0 Kilometer</t>
  </si>
  <si>
    <t xml:space="preserve">Sunny Garcia Surfing</t>
  </si>
  <si>
    <t xml:space="preserve">Far East of Eden Shinden</t>
  </si>
  <si>
    <t xml:space="preserve">Tantei Jinguuji Saburo DS: Kienai Kokoro</t>
  </si>
  <si>
    <t xml:space="preserve">Lock On: Modern Air Combat</t>
  </si>
  <si>
    <t xml:space="preserve">MotorHead</t>
  </si>
  <si>
    <t xml:space="preserve">Ao no Kanata no Four Rhythm</t>
  </si>
  <si>
    <t xml:space="preserve">StormLover</t>
  </si>
  <si>
    <t xml:space="preserve">Gloria Union</t>
  </si>
  <si>
    <t xml:space="preserve">Gensou Suikoden I &amp; II</t>
  </si>
  <si>
    <t xml:space="preserve">Worms: WMD</t>
  </si>
  <si>
    <t xml:space="preserve">Sold Out</t>
  </si>
  <si>
    <t xml:space="preserve">Eyeshield 21: DevilBats DevilDays</t>
  </si>
  <si>
    <t xml:space="preserve">Jyuzaengi: Engetsu Sangokuden</t>
  </si>
  <si>
    <t xml:space="preserve">Shin Sangoku Musou Online: Kamishou Ranbu</t>
  </si>
  <si>
    <t xml:space="preserve">Rabbids Land</t>
  </si>
  <si>
    <t xml:space="preserve">Dancing Blade II: Tears of Eden</t>
  </si>
  <si>
    <t xml:space="preserve">Kokoro no Kokoron</t>
  </si>
  <si>
    <t xml:space="preserve">Hiiro no Kakera 3: Aoikuro no Kusabi</t>
  </si>
  <si>
    <t xml:space="preserve">BeatMania IIDX 13: DistorteD</t>
  </si>
  <si>
    <t xml:space="preserve">Guild Wars</t>
  </si>
  <si>
    <t xml:space="preserve">Go! Go! Hypergrind</t>
  </si>
  <si>
    <t xml:space="preserve">Great Edo Blacksmith</t>
  </si>
  <si>
    <t xml:space="preserve">Keshisasu-Kun: Battle Kas-tival</t>
  </si>
  <si>
    <t xml:space="preserve">Kaidan Restaurant: Zoku! Shin Menu 100-Sen</t>
  </si>
  <si>
    <t xml:space="preserve">Peak Performance</t>
  </si>
  <si>
    <t xml:space="preserve">Take On Helicopters</t>
  </si>
  <si>
    <t xml:space="preserve">Kyokugen Dasshutsu ADV: Zennin Shiboudesu</t>
  </si>
  <si>
    <t xml:space="preserve">DokiDoki Majo Shinpan! 2</t>
  </si>
  <si>
    <t xml:space="preserve">S.L.A.I.: Steel Lancer Arena International</t>
  </si>
  <si>
    <t xml:space="preserve">Nacho Libre</t>
  </si>
  <si>
    <t xml:space="preserve">Power Rangers Super Megaforce</t>
  </si>
  <si>
    <t xml:space="preserve">Homeworld 2</t>
  </si>
  <si>
    <t xml:space="preserve">Zoboomafoo: Leapin' Lemurs!</t>
  </si>
  <si>
    <t xml:space="preserve">Encore</t>
  </si>
  <si>
    <t xml:space="preserve">Dennou Senki Virtual-On Force</t>
  </si>
  <si>
    <t xml:space="preserve">Nettou! Powerful Koushien</t>
  </si>
  <si>
    <t xml:space="preserve">Graffiti Kingdom</t>
  </si>
  <si>
    <t xml:space="preserve">King Arthur II</t>
  </si>
  <si>
    <t xml:space="preserve">Armored Core SL: Silent Line Portable</t>
  </si>
  <si>
    <t xml:space="preserve">Looney Tunes: Galactic Sports</t>
  </si>
  <si>
    <t xml:space="preserve">To LoveRu Trouble: Doki Doki! Rinkaigakkou-Hen</t>
  </si>
  <si>
    <t xml:space="preserve">Lethal Enforcers I &amp; II</t>
  </si>
  <si>
    <t xml:space="preserve">Bubble Bobble Evolution</t>
  </si>
  <si>
    <t xml:space="preserve">Klonoa 2: Dream Champ Tournament</t>
  </si>
  <si>
    <t xml:space="preserve">Who Wants to be a Millionaire: 1st Edition</t>
  </si>
  <si>
    <t xml:space="preserve">Minna no Golf Jou Vol.1</t>
  </si>
  <si>
    <t xml:space="preserve">Ducati World Racing Challenge</t>
  </si>
  <si>
    <t xml:space="preserve">Super Collapse! II</t>
  </si>
  <si>
    <t xml:space="preserve">Pop'n Music 14 Fever!</t>
  </si>
  <si>
    <t xml:space="preserve">Golden Nugget Casino / Texas Hold 'Em Double Pack</t>
  </si>
  <si>
    <t xml:space="preserve">Judie no Atelier: Guramnat no Renkinjutsu - Toraware no Morito</t>
  </si>
  <si>
    <t xml:space="preserve">Lux-Pain (JP sales)</t>
  </si>
  <si>
    <t xml:space="preserve">Away: Shuffle Dungeon</t>
  </si>
  <si>
    <t xml:space="preserve">Big Mountain 2000</t>
  </si>
  <si>
    <t xml:space="preserve">Starshot: Space Circus Fever</t>
  </si>
  <si>
    <t xml:space="preserve">Charlie Blasts Territory</t>
  </si>
  <si>
    <t xml:space="preserve">Senko no Ronde DUO</t>
  </si>
  <si>
    <t xml:space="preserve">G.Rev</t>
  </si>
  <si>
    <t xml:space="preserve">Knights of Honor</t>
  </si>
  <si>
    <t xml:space="preserve">Sunflowers</t>
  </si>
  <si>
    <t xml:space="preserve">CIMA: The Enemy</t>
  </si>
  <si>
    <t xml:space="preserve">Tokimeki Memorial Girl's Side 1st Love Plus</t>
  </si>
  <si>
    <t xml:space="preserve">The Inner World</t>
  </si>
  <si>
    <t xml:space="preserve">Headup Games</t>
  </si>
  <si>
    <t xml:space="preserve">Katekyoo Hitman Reborn! Kizuna no Tag Battle</t>
  </si>
  <si>
    <t xml:space="preserve">Code Geass: Hangyaku no Lelouch</t>
  </si>
  <si>
    <t xml:space="preserve">Hudson x GReeeeN Live!? DeeeeS!?</t>
  </si>
  <si>
    <t xml:space="preserve">Daibakushou: Jinsei Gekijou</t>
  </si>
  <si>
    <t xml:space="preserve">Marble Madness / Klax</t>
  </si>
  <si>
    <t xml:space="preserve">Downstream Panic!</t>
  </si>
  <si>
    <t xml:space="preserve">Suzumiya Haruhi no Chokuretsu</t>
  </si>
  <si>
    <t xml:space="preserve">DJ Max Portable 3</t>
  </si>
  <si>
    <t xml:space="preserve">Boot Camp Academy</t>
  </si>
  <si>
    <t xml:space="preserve">The Idolmaster: Gravure For You! Vol. 5</t>
  </si>
  <si>
    <t xml:space="preserve">S.Y.K Renshouden</t>
  </si>
  <si>
    <t xml:space="preserve">Empire Earth II</t>
  </si>
  <si>
    <t xml:space="preserve">Hiiro no Kakera: Shin Tamayori Hime Denshou - Piece of Future</t>
  </si>
  <si>
    <t xml:space="preserve">Pet Alien: An Intergalactic Puzzlepalooza</t>
  </si>
  <si>
    <t xml:space="preserve">Nectaris: Military Madness</t>
  </si>
  <si>
    <t xml:space="preserve">Galaxy Angel II: Mugen Kairou no Kagi</t>
  </si>
  <si>
    <t xml:space="preserve">D.C.I.F.: Da Capo Innocent Finale</t>
  </si>
  <si>
    <t xml:space="preserve">Sweets</t>
  </si>
  <si>
    <t xml:space="preserve">Konpeki no Kantai</t>
  </si>
  <si>
    <t xml:space="preserve">BRAHMA Force: The Assault on Beltlogger 9</t>
  </si>
  <si>
    <t xml:space="preserve">Tenka-bito</t>
  </si>
  <si>
    <t xml:space="preserve">Hot Pixel</t>
  </si>
  <si>
    <t xml:space="preserve">Doodle Hex</t>
  </si>
  <si>
    <t xml:space="preserve">Hyperdimension Neptunia Vs. Sega Hard Girls: Yume no Gattai Special</t>
  </si>
  <si>
    <t xml:space="preserve">Katekyoo Hitman Reborn! DS: Ore ga Boss! Saikyou Family Taisen</t>
  </si>
  <si>
    <t xml:space="preserve">Codename: Panzers Cold War</t>
  </si>
  <si>
    <t xml:space="preserve">Samurai Spirits: Tenkaichi Kenkakuden</t>
  </si>
  <si>
    <t xml:space="preserve">Robo Pit</t>
  </si>
  <si>
    <t xml:space="preserve">Kokopeli Digital Studios</t>
  </si>
  <si>
    <t xml:space="preserve">Story Hour: Adventures</t>
  </si>
  <si>
    <t xml:space="preserve">Muv-Luv Alternative: Total Eclipse</t>
  </si>
  <si>
    <t xml:space="preserve">R-Type III: The Third Lightning</t>
  </si>
  <si>
    <t xml:space="preserve">Heathcliff! The Fast and the Furriest</t>
  </si>
  <si>
    <t xml:space="preserve">Darius Burst: Chronicle Saviours</t>
  </si>
  <si>
    <t xml:space="preserve">Blokus Portable: Steambot Championship</t>
  </si>
  <si>
    <t xml:space="preserve">Medabots Girls Mission: Metabee Ver. / Rokusho Ver.</t>
  </si>
  <si>
    <t xml:space="preserve">Hakuouki</t>
  </si>
  <si>
    <t xml:space="preserve">Atomic Betty</t>
  </si>
  <si>
    <t xml:space="preserve">Princess Natasha: Student, Secret Agent, Princess</t>
  </si>
  <si>
    <t xml:space="preserve">id Software</t>
  </si>
  <si>
    <t xml:space="preserve">Monster Hunter Frontier Online: Season 10</t>
  </si>
  <si>
    <t xml:space="preserve">Street Jam Basketball</t>
  </si>
  <si>
    <t xml:space="preserve">Armored Core: Last Raven Portable</t>
  </si>
  <si>
    <t xml:space="preserve">Master of Monsters: Disciples of Gaia</t>
  </si>
  <si>
    <t xml:space="preserve">Virtual Pool: Tournament Edition</t>
  </si>
  <si>
    <t xml:space="preserve">Phantasy Star Online 2: Episode 3 Deluxe Package</t>
  </si>
  <si>
    <t xml:space="preserve">Nippon no Asoko de</t>
  </si>
  <si>
    <t xml:space="preserve">Higurashi no Naku Koro ni Iki</t>
  </si>
  <si>
    <t xml:space="preserve">Harley-Davidson: Road Trip</t>
  </si>
  <si>
    <t xml:space="preserve">MeiQ no Chika Ni Shisu: A Maze to Eradicate Them All</t>
  </si>
  <si>
    <t xml:space="preserve">MapleStory DS</t>
  </si>
  <si>
    <t xml:space="preserve">Nexon</t>
  </si>
  <si>
    <t xml:space="preserve">Playmobil Top Agents</t>
  </si>
  <si>
    <t xml:space="preserve">Popeye: Rush for Spinach</t>
  </si>
  <si>
    <t xml:space="preserve">Blue Breaker: Ken Yorimo Hohoemi o</t>
  </si>
  <si>
    <t xml:space="preserve">PCFX</t>
  </si>
  <si>
    <t xml:space="preserve">BeatMania IIDX 15: DJ Troopers</t>
  </si>
  <si>
    <t xml:space="preserve">Gekiatsu!! Pachi Game Tamashi Vol. 1: CR Evangelion - Shinjitsu no Tsubasa</t>
  </si>
  <si>
    <t xml:space="preserve">Planet of the Apes</t>
  </si>
  <si>
    <t xml:space="preserve">OZMAFIA!! -vivace-</t>
  </si>
  <si>
    <t xml:space="preserve">Drake &amp; Josh: Talent Showdown</t>
  </si>
  <si>
    <t xml:space="preserve">Hissatsu Pachinko Collection 3</t>
  </si>
  <si>
    <t xml:space="preserve">Kung Fu Panda: Showdown of Legendary Legends</t>
  </si>
  <si>
    <t xml:space="preserve">Oumagatoki: Kaidan Romance</t>
  </si>
  <si>
    <t xml:space="preserve">GTR Evolution</t>
  </si>
  <si>
    <t xml:space="preserve">Mahjong Kakutou Club: Zenkoku Taisenban</t>
  </si>
  <si>
    <t xml:space="preserve">Hayate no Gotoku! Nightmare Paradise</t>
  </si>
  <si>
    <t xml:space="preserve">Sins of a Solar Empire</t>
  </si>
  <si>
    <t xml:space="preserve">New Tokyo Legacy: Operation Babel</t>
  </si>
  <si>
    <t xml:space="preserve">HappinessCharge PreCure! Kawarun Collection</t>
  </si>
  <si>
    <t xml:space="preserve">Nanashi no Game Me</t>
  </si>
  <si>
    <t xml:space="preserve">DICE: DNA Integrated Cybernetic Enterprises</t>
  </si>
  <si>
    <t xml:space="preserve">Treasure Gaust: Gaust Diver Crimson Red / Deep Purple</t>
  </si>
  <si>
    <t xml:space="preserve">Megpoid the Music#</t>
  </si>
  <si>
    <t xml:space="preserve">Boulder Dash: Rocks!</t>
  </si>
  <si>
    <t xml:space="preserve">Grid Runner</t>
  </si>
  <si>
    <t xml:space="preserve">Saihai no Yukue</t>
  </si>
  <si>
    <t xml:space="preserve">Metal Dungeon</t>
  </si>
  <si>
    <t xml:space="preserve">Guitar Freaks V &amp; DrumMania V</t>
  </si>
  <si>
    <t xml:space="preserve">Tago Akira no Atama no Taisou Dai-1-Shuu: Nazotoki Sekai Isshuu Ryokou</t>
  </si>
  <si>
    <t xml:space="preserve">Triple Pack: Xbox Live Arcade Compilation</t>
  </si>
  <si>
    <t xml:space="preserve">Gekido Advance: Kintaro's Revenge</t>
  </si>
  <si>
    <t xml:space="preserve">Power Poke Dash</t>
  </si>
  <si>
    <t xml:space="preserve">Hisshou Pachinko*Pachi-Slot Kouryaku Series DS Vol. 4: Shinseiki Evangelion - Saigo no Mono</t>
  </si>
  <si>
    <t xml:space="preserve">Detective Opera: Milky Holmes 2</t>
  </si>
  <si>
    <t xml:space="preserve">BushiRoad</t>
  </si>
  <si>
    <t xml:space="preserve">Nisekoi: Yomeiri!?</t>
  </si>
  <si>
    <t xml:space="preserve">Blaze Union: Story to Reach the Future</t>
  </si>
  <si>
    <t xml:space="preserve">Commander: Conquest of the Americas</t>
  </si>
  <si>
    <t xml:space="preserve">Race Driver 2006</t>
  </si>
  <si>
    <t xml:space="preserve">Higurashi no Naku Koro ni Kizuna: Dai-Yon-Kan - Kizuna</t>
  </si>
  <si>
    <t xml:space="preserve">Samurai Warriors: Sanada Maru</t>
  </si>
  <si>
    <t xml:space="preserve">Buffy the Vampire Slayer: Wrath of the Darkhul King</t>
  </si>
  <si>
    <t xml:space="preserve">Battlefield 1942: The WW II Anthology</t>
  </si>
  <si>
    <t xml:space="preserve">Genkai Tokki: Seven Pirates</t>
  </si>
  <si>
    <t xml:space="preserve">Gekiatsu!! Pachi Game Tamashi Vol. 2: CR Evangelion - Shinjitsu no Tsubasa</t>
  </si>
  <si>
    <t xml:space="preserve">Parfait</t>
  </si>
  <si>
    <t xml:space="preserve">Roadsters</t>
  </si>
  <si>
    <t xml:space="preserve">DeathSmiles II</t>
  </si>
  <si>
    <t xml:space="preserve">The Great Mystery Hidden Object Package 5</t>
  </si>
  <si>
    <t xml:space="preserve">Kenka Bancho Otome</t>
  </si>
  <si>
    <t xml:space="preserve">Calcio Bit</t>
  </si>
  <si>
    <t xml:space="preserve">Whiteout</t>
  </si>
  <si>
    <t xml:space="preserve">Galaxy Angel II: Zettairyouiki no Tobira</t>
  </si>
  <si>
    <t xml:space="preserve">Hyakumanton no Bara Bara</t>
  </si>
  <si>
    <t xml:space="preserve">Superdimension Neptune vs Sega Hard Girls</t>
  </si>
  <si>
    <t xml:space="preserve">The Talos Principle</t>
  </si>
  <si>
    <t xml:space="preserve">Devolver Digital</t>
  </si>
  <si>
    <t xml:space="preserve">Hajime no Ippo: The Fighting</t>
  </si>
  <si>
    <t xml:space="preserve">Sokukoku no Kusabi: Hiiro no Kakera 3 Portable</t>
  </si>
  <si>
    <t xml:space="preserve">Spectral Souls: Resurrection of the Ethereal Empires</t>
  </si>
  <si>
    <t xml:space="preserve">Syberia II</t>
  </si>
  <si>
    <t xml:space="preserve">Motor Trend presents Lotus Challenge</t>
  </si>
  <si>
    <t xml:space="preserve">Braid</t>
  </si>
  <si>
    <t xml:space="preserve">Number None</t>
  </si>
  <si>
    <t xml:space="preserve">Gudetama: Hanjuku de Tanomuwa</t>
  </si>
  <si>
    <t xml:space="preserve">Bleach DS 4th: Flame Bringer</t>
  </si>
  <si>
    <t xml:space="preserve">Pacific Liberator</t>
  </si>
  <si>
    <t xml:space="preserve">Tago Akira no Atama no Taisou Dai-2-Shuu: Ginga Oudan Nazotoki Adventure</t>
  </si>
  <si>
    <t xml:space="preserve">The King of Fighters Portable '94~'98: Chapter of Orochi</t>
  </si>
  <si>
    <t xml:space="preserve">Turn It Around</t>
  </si>
  <si>
    <t xml:space="preserve">Nisenochigiri: Omoide no Saki e</t>
  </si>
  <si>
    <t xml:space="preserve">Jack Keane</t>
  </si>
  <si>
    <t xml:space="preserve">Girls Only</t>
  </si>
  <si>
    <t xml:space="preserve">In Cold Blood</t>
  </si>
  <si>
    <t xml:space="preserve">Kamigami no Asobi</t>
  </si>
  <si>
    <t xml:space="preserve">Harukanaru Toki no Naka de 6</t>
  </si>
  <si>
    <t xml:space="preserve">Kong: King of Atlantis</t>
  </si>
  <si>
    <t xml:space="preserve">Kidou Senshi V Gundam</t>
  </si>
  <si>
    <t xml:space="preserve">Ganbare Goemon: Toukai Douchuu Ooedo Tengurigaeshi no Maki</t>
  </si>
  <si>
    <t xml:space="preserve">Wrestle Angels: Survivor 2</t>
  </si>
  <si>
    <t xml:space="preserve">Tryfirst</t>
  </si>
  <si>
    <t xml:space="preserve">Mega Minis Volume 2</t>
  </si>
  <si>
    <t xml:space="preserve">Tsuku Monogatari</t>
  </si>
  <si>
    <t xml:space="preserve">Vitamin Z</t>
  </si>
  <si>
    <t xml:space="preserve">Kaitou Tenshi Twin Angel: Toki to Sekai no Meikyuu</t>
  </si>
  <si>
    <t xml:space="preserve">Shin Koihime Musou: Otome Ryouran * Sangokushi Engi - Wu-Hen</t>
  </si>
  <si>
    <t xml:space="preserve">Harukanaru Toki no Naka de 5: Kazahanaki</t>
  </si>
  <si>
    <t xml:space="preserve">The Island of Dr. Frankenstein</t>
  </si>
  <si>
    <t xml:space="preserve">Nobunaga no Yabou DS 2</t>
  </si>
  <si>
    <t xml:space="preserve">The IdolM@ster: Gravure For You! Vol. 6</t>
  </si>
  <si>
    <t xml:space="preserve">Metal Saga: Hagane no Kisetsu</t>
  </si>
  <si>
    <t xml:space="preserve">Animaniacs: The Great Edgar Hunt</t>
  </si>
  <si>
    <t xml:space="preserve">SingStar Fussballhits</t>
  </si>
  <si>
    <t xml:space="preserve">Yahari Game Demo Ore no Seishun Love-Kome wa Machigatteiru. Zoku</t>
  </si>
  <si>
    <t xml:space="preserve">Dream Club Zero Portable</t>
  </si>
  <si>
    <t xml:space="preserve">Bus Simulator 16</t>
  </si>
  <si>
    <t xml:space="preserve">Mystery Trackers: The Void</t>
  </si>
  <si>
    <t xml:space="preserve">Diabolik Lovers: Lunatic Parade</t>
  </si>
  <si>
    <t xml:space="preserve">Battle Arena Toshinden URA</t>
  </si>
  <si>
    <t xml:space="preserve">Betty Boop's Double Shift</t>
  </si>
  <si>
    <t xml:space="preserve">Labyrinth Cross Blood: Infinity</t>
  </si>
  <si>
    <t xml:space="preserve">Super Duper Sumos</t>
  </si>
  <si>
    <t xml:space="preserve">UK Truck Simulator</t>
  </si>
  <si>
    <t xml:space="preserve">CID The Dummy</t>
  </si>
  <si>
    <t xml:space="preserve">MechAssault: Phantom War</t>
  </si>
  <si>
    <t xml:space="preserve">Loading Human</t>
  </si>
  <si>
    <t xml:space="preserve">The Settlers II 10th Anniversary</t>
  </si>
  <si>
    <t xml:space="preserve">The Last Guy</t>
  </si>
  <si>
    <t xml:space="preserve">Kangokutou Mary Skelter</t>
  </si>
  <si>
    <t xml:space="preserve">101-in-1 Sports Party Megamix</t>
  </si>
  <si>
    <t xml:space="preserve">Akane Iro ni Somaru Saka Parallel</t>
  </si>
  <si>
    <t xml:space="preserve">GN Software</t>
  </si>
  <si>
    <t xml:space="preserve">Otome wa Oanesama ni Koi Shiteru Portable: 2-Jin no Elder</t>
  </si>
  <si>
    <t xml:space="preserve">Monster Hunter Frontier Online: Forward 1</t>
  </si>
  <si>
    <t xml:space="preserve">SingStar Chartbreaker</t>
  </si>
  <si>
    <t xml:space="preserve">Botanicula</t>
  </si>
  <si>
    <t xml:space="preserve">D1 Professional Drift Grand Prix Series</t>
  </si>
  <si>
    <t xml:space="preserve">Yuke's</t>
  </si>
  <si>
    <t xml:space="preserve">Timeshock! Pro Pinball</t>
  </si>
  <si>
    <t xml:space="preserve">Little Bears</t>
  </si>
  <si>
    <t xml:space="preserve">Starry ? Sky: In Winter</t>
  </si>
  <si>
    <t xml:space="preserve">Rush Hour</t>
  </si>
  <si>
    <t xml:space="preserve">Pro Cast Sports Fishing</t>
  </si>
  <si>
    <t xml:space="preserve">Gintama: Banji Oku Chuubu!</t>
  </si>
  <si>
    <t xml:space="preserve">Saka Agari Hurricane Portable</t>
  </si>
  <si>
    <t xml:space="preserve">Negima!? Dream Tactic Yumemiru Otome Princess</t>
  </si>
  <si>
    <t xml:space="preserve">Rugby League Live</t>
  </si>
  <si>
    <t xml:space="preserve">Cossacks: European Wars</t>
  </si>
  <si>
    <t xml:space="preserve">Strategy First</t>
  </si>
  <si>
    <t xml:space="preserve">Yuusha Shisu.</t>
  </si>
  <si>
    <t xml:space="preserve">Dakar 2: The World's Ultimate Rally</t>
  </si>
  <si>
    <t xml:space="preserve">Kisuato</t>
  </si>
  <si>
    <t xml:space="preserve">Hanayaka Kana, Ware ga Ichizoku Twin Pack</t>
  </si>
  <si>
    <t xml:space="preserve">1000 Cooking Recipes from ELLE à table</t>
  </si>
  <si>
    <t xml:space="preserve">Dave Mirra Freestyle BMX 3</t>
  </si>
  <si>
    <t xml:space="preserve">Himoutou! Umaru-Chan: Himoutou Ikusei Keikaku</t>
  </si>
  <si>
    <t xml:space="preserve">Kintaihi Shounen no Jiken: Kyakusen Eris-Gou no Sangeki</t>
  </si>
  <si>
    <t xml:space="preserve">Eco Creatures: Save The Forest</t>
  </si>
  <si>
    <t xml:space="preserve">Kaizoku Sentai Gokaiger: Atsumete Henshin! 35 Sentai!</t>
  </si>
  <si>
    <t xml:space="preserve">Dragon Tamer: Sound Spirit</t>
  </si>
  <si>
    <t xml:space="preserve">Dream Girl Premier</t>
  </si>
  <si>
    <t xml:space="preserve">Kiniro no Corda 2 f Encore</t>
  </si>
  <si>
    <t xml:space="preserve">La Pucelle: Ragnarok</t>
  </si>
  <si>
    <t xml:space="preserve">Darius II</t>
  </si>
  <si>
    <t xml:space="preserve">Bleach: Soul Carnival 2</t>
  </si>
  <si>
    <t xml:space="preserve">ParaParaParadise</t>
  </si>
  <si>
    <t xml:space="preserve">Warhammer: Mark of Chaos</t>
  </si>
  <si>
    <t xml:space="preserve">Tiger &amp; Bunny: On-Air Jack!</t>
  </si>
  <si>
    <t xml:space="preserve">Eureka Seven AO: Jungfrau no Hanabanatachi</t>
  </si>
  <si>
    <t xml:space="preserve">The Battle of Yuu Yuu Hakusho: Shitou! Ankoku Bujutsukai! 120%</t>
  </si>
  <si>
    <t xml:space="preserve">Warship Gunner 2</t>
  </si>
  <si>
    <t xml:space="preserve">Gotcha Force</t>
  </si>
  <si>
    <t xml:space="preserve">Battlefield Vietnam</t>
  </si>
  <si>
    <t xml:space="preserve">The Perfect Golf</t>
  </si>
  <si>
    <t xml:space="preserve">Wrestle Kingdom</t>
  </si>
  <si>
    <t xml:space="preserve">Demon Driver: Time to Burn Rubber!</t>
  </si>
  <si>
    <t xml:space="preserve">Age of Conan: Rise of the Godslayer</t>
  </si>
  <si>
    <t xml:space="preserve">The Peanuts Movie: Snoopy's Grand Adventure</t>
  </si>
  <si>
    <t xml:space="preserve">Mahou Sensei Negima! Kagai Jugyou ~Otome no Dokidoki Beachside~</t>
  </si>
  <si>
    <t xml:space="preserve">Nekketsu Kouha Kunio-Kun SP: Rantou Kyousoukyoku</t>
  </si>
  <si>
    <t xml:space="preserve">Brothers Conflict: Passion Pink</t>
  </si>
  <si>
    <t xml:space="preserve">Kuryuu Youma Gakuenki Recharge</t>
  </si>
  <si>
    <t xml:space="preserve">Jet Grind Radio</t>
  </si>
  <si>
    <t xml:space="preserve">Prince of Persia (2008)</t>
  </si>
  <si>
    <t xml:space="preserve">My Frogger: Toy Trials</t>
  </si>
  <si>
    <t xml:space="preserve">Strike Witches: Aoi no Dengekisen - Shin Taichou Funtousuru!</t>
  </si>
  <si>
    <t xml:space="preserve">Magicka</t>
  </si>
  <si>
    <t xml:space="preserve">The Adventures of Lomax</t>
  </si>
  <si>
    <t xml:space="preserve">Under the Skin</t>
  </si>
  <si>
    <t xml:space="preserve">Emily Archer and the Curse of Tutankhamun</t>
  </si>
  <si>
    <t xml:space="preserve">Kabu Trader Shun</t>
  </si>
  <si>
    <t xml:space="preserve">Hermie Hopperhead: Scrap Panic</t>
  </si>
  <si>
    <t xml:space="preserve">Poy Poy</t>
  </si>
  <si>
    <t xml:space="preserve">AMNESIA World</t>
  </si>
  <si>
    <t xml:space="preserve">DrumMania 7th Mix</t>
  </si>
  <si>
    <t xml:space="preserve">Runabout 3: Neo Age</t>
  </si>
  <si>
    <t xml:space="preserve">Resident Evil 5 HD</t>
  </si>
  <si>
    <t xml:space="preserve">Aegis of Earth: Protonovus Assault</t>
  </si>
  <si>
    <t xml:space="preserve">Teddy Together</t>
  </si>
  <si>
    <t xml:space="preserve">Clannad: Mitsumi Mamoru Sakamichi de - Gekan</t>
  </si>
  <si>
    <t xml:space="preserve">Guild Wars: Nightfall</t>
  </si>
  <si>
    <t xml:space="preserve">Sengoku Efuda Yuugi: Hototogisu Tairan</t>
  </si>
  <si>
    <t xml:space="preserve">Ookiku Furikabutte: Honto no Ace ni Nareru kamo</t>
  </si>
  <si>
    <t xml:space="preserve">Touch Shot! Love Application</t>
  </si>
  <si>
    <t xml:space="preserve">Nanotek Warrior</t>
  </si>
  <si>
    <t xml:space="preserve">Galileo</t>
  </si>
  <si>
    <t xml:space="preserve">God Eater Off Shot: Lindow-hen Twin Pack &amp; Animation Vol. 2</t>
  </si>
  <si>
    <t xml:space="preserve">Captain Tsubasa J: The Way to World Youth</t>
  </si>
  <si>
    <t xml:space="preserve">One Piece: Daikaizoku Coliseum</t>
  </si>
  <si>
    <t xml:space="preserve">Renegade Racers</t>
  </si>
  <si>
    <t xml:space="preserve">The Legend of Korra (3DS)</t>
  </si>
  <si>
    <t xml:space="preserve">The Sims 2: Bon Voyage</t>
  </si>
  <si>
    <t xml:space="preserve">AniMates!</t>
  </si>
  <si>
    <t xml:space="preserve">Lexicon Entertainment</t>
  </si>
  <si>
    <t xml:space="preserve">Franklin the Turtle</t>
  </si>
  <si>
    <t xml:space="preserve">Senran Kagura: Bon Appétit!</t>
  </si>
  <si>
    <t xml:space="preserve">My Ballet Studio</t>
  </si>
  <si>
    <t xml:space="preserve">Gauntlet / Rampart</t>
  </si>
  <si>
    <t xml:space="preserve">River King: Wonderful Journey</t>
  </si>
  <si>
    <t xml:space="preserve">Sengoku Otome: Legend Battle</t>
  </si>
  <si>
    <t xml:space="preserve">RollerCoaster Tycoon 2: Triple Thrill Pack</t>
  </si>
  <si>
    <t xml:space="preserve">Justice League Heroes: The Flash</t>
  </si>
  <si>
    <t xml:space="preserve">Pop Cutie! Street Fashion Simulation (JP sales)</t>
  </si>
  <si>
    <t xml:space="preserve">Harvest Moon: Skytree Village</t>
  </si>
  <si>
    <t xml:space="preserve">Age of Empires III: Gold Edition</t>
  </si>
  <si>
    <t xml:space="preserve">Bae Yong-joon to Manabu Kankokugo DS</t>
  </si>
  <si>
    <t xml:space="preserve">World War II Combat: Road To Berlin</t>
  </si>
  <si>
    <t xml:space="preserve">Metal Saga</t>
  </si>
  <si>
    <t xml:space="preserve">Divinity II: Flames of Vengeance</t>
  </si>
  <si>
    <t xml:space="preserve">Battlefield 2142</t>
  </si>
  <si>
    <t xml:space="preserve">Imagine: Sweet 16</t>
  </si>
  <si>
    <t xml:space="preserve">Last Escort 2: Shinya no Amai Toge</t>
  </si>
  <si>
    <t xml:space="preserve">Pop'n Music 13 Carnival</t>
  </si>
  <si>
    <t xml:space="preserve">Monster Mayhem: Build and Battle</t>
  </si>
  <si>
    <t xml:space="preserve">Tokushu Houdoubu</t>
  </si>
  <si>
    <t xml:space="preserve">My DoItAll</t>
  </si>
  <si>
    <t xml:space="preserve">Shakugan no Shana</t>
  </si>
  <si>
    <t xml:space="preserve">Hokuto no Ken: Hokuto Shinken Denshousha no Michi</t>
  </si>
  <si>
    <t xml:space="preserve">Kawasaki Snowmobiles</t>
  </si>
  <si>
    <t xml:space="preserve">X3: Terran Conflict</t>
  </si>
  <si>
    <t xml:space="preserve">The King of Fighters: Maximum Impact - Maniax</t>
  </si>
  <si>
    <t xml:space="preserve">Wand of Fortune 2: Jikuu ni Shizumu Mokushiroku</t>
  </si>
  <si>
    <t xml:space="preserve">HotBrain</t>
  </si>
  <si>
    <t xml:space="preserve">Hankou Shashin</t>
  </si>
  <si>
    <t xml:space="preserve">Marker Man Adventures</t>
  </si>
  <si>
    <t xml:space="preserve">Monster Hunter Frontier Online: Forward 2</t>
  </si>
  <si>
    <t xml:space="preserve">Agatha Christie's The ABC Murders</t>
  </si>
  <si>
    <t xml:space="preserve">Moyashimon DS</t>
  </si>
  <si>
    <t xml:space="preserve">Ocean Commander</t>
  </si>
  <si>
    <t xml:space="preserve">Atari Flashback Classics: Volume 1</t>
  </si>
  <si>
    <t xml:space="preserve">A Ressha de Gyoukou 2001</t>
  </si>
  <si>
    <t xml:space="preserve">Starry ? Sky: In Autumn</t>
  </si>
  <si>
    <t xml:space="preserve">TV Anime Idolm@ster: Cinderella Girls G4U! Pack Vol.9</t>
  </si>
  <si>
    <t xml:space="preserve">Pitball</t>
  </si>
  <si>
    <t xml:space="preserve">D.C. III: Da Capo III</t>
  </si>
  <si>
    <t xml:space="preserve">Combat Wings: The Great Battles of WWII</t>
  </si>
  <si>
    <t xml:space="preserve">Judge Dredd: Dredd Vs Death</t>
  </si>
  <si>
    <t xml:space="preserve">Ducati Moto</t>
  </si>
  <si>
    <t xml:space="preserve">SWAT 4</t>
  </si>
  <si>
    <t xml:space="preserve">Wand of Fortune 2 FD: Kimi ni Sasageru Epilogue</t>
  </si>
  <si>
    <t xml:space="preserve">Heroes of Hellas 2: Olympia</t>
  </si>
  <si>
    <t xml:space="preserve">Battlefield 1942</t>
  </si>
  <si>
    <t xml:space="preserve">Tenkaichi * Sengoku Lovers</t>
  </si>
  <si>
    <t xml:space="preserve">Daito Giken Koushiki Pachi-Slot Simulator Hihouden: Taiyou o Motomeru Monotachi</t>
  </si>
  <si>
    <t xml:space="preserve">Paon Corporation</t>
  </si>
  <si>
    <t xml:space="preserve">Jissen Pachi-Slot Hisshouhou! Hokuto no Ken 2</t>
  </si>
  <si>
    <t xml:space="preserve">Bode Miller Alpine Skiing</t>
  </si>
  <si>
    <t xml:space="preserve">Magicka Collection</t>
  </si>
  <si>
    <t xml:space="preserve">Mahou Sensei Negima! Private Lesson 2: Ojama Shimasu Parasite de Chu</t>
  </si>
  <si>
    <t xml:space="preserve">R-Type Delta</t>
  </si>
  <si>
    <t xml:space="preserve">Petz: Catz Playground</t>
  </si>
  <si>
    <t xml:space="preserve">Senjou no Waltz</t>
  </si>
  <si>
    <t xml:space="preserve">Angelique: Maren no Rokukishi</t>
  </si>
  <si>
    <t xml:space="preserve">Secrets of the Titanic</t>
  </si>
  <si>
    <t xml:space="preserve">Captain Morgane and the Golden Turtle</t>
  </si>
  <si>
    <t xml:space="preserve">Soul Eater: Battle Resonance</t>
  </si>
  <si>
    <t xml:space="preserve">Hisshou Pachinko*Pachi-slot Kouryaku Series DS Vol. 3: Shinseiki Evangelion - Yakusoku no Toki</t>
  </si>
  <si>
    <t xml:space="preserve">The Great Battle Gaiden 2: Matsuri da Wasshoi</t>
  </si>
  <si>
    <t xml:space="preserve">Shinseiki Evangelion Ayanami Ikusei Keikaku DS with Asuka Hokan Keikaku</t>
  </si>
  <si>
    <t xml:space="preserve">Rock 'N' Roll Adventures</t>
  </si>
  <si>
    <t xml:space="preserve">Legend of Kay Anniversary</t>
  </si>
  <si>
    <t xml:space="preserve">Beyblade Burst</t>
  </si>
  <si>
    <t xml:space="preserve">Dungeon Siege II</t>
  </si>
  <si>
    <t xml:space="preserve">Doki Oki</t>
  </si>
  <si>
    <t xml:space="preserve">Gakuen Alice: WakuWaku * Happy Friends</t>
  </si>
  <si>
    <t xml:space="preserve">Kids Station</t>
  </si>
  <si>
    <t xml:space="preserve">Konohana 2: Todoke Kanai Requiem</t>
  </si>
  <si>
    <t xml:space="preserve">Derby Time 2006</t>
  </si>
  <si>
    <t xml:space="preserve">I Heart Geeks</t>
  </si>
  <si>
    <t xml:space="preserve">Let's Dance with Mel B</t>
  </si>
  <si>
    <t xml:space="preserve">Licensed 4U</t>
  </si>
  <si>
    <t xml:space="preserve">MAPLUS: Portable Navi 3</t>
  </si>
  <si>
    <t xml:space="preserve">Neverwinter Nights Diamond</t>
  </si>
  <si>
    <t xml:space="preserve">DEATH NOTE: L o Tsugu Mono</t>
  </si>
  <si>
    <t xml:space="preserve">Spy Hunter / Super Sprint</t>
  </si>
  <si>
    <t xml:space="preserve">Demon Gaze 2</t>
  </si>
  <si>
    <t xml:space="preserve">Clover no Kuni no Alice: Wonderful Wonder World</t>
  </si>
  <si>
    <t xml:space="preserve">Otometeki Koi Kakumei * Love Revo! Portable</t>
  </si>
  <si>
    <t xml:space="preserve">Room Zoom: Race for Impact</t>
  </si>
  <si>
    <t xml:space="preserve">Yahari Game Demo Ore no Seishun Love-Kome Hamachi Gatteiru</t>
  </si>
  <si>
    <t xml:space="preserve">Tube Slider</t>
  </si>
  <si>
    <t xml:space="preserve">America Oudan Ultra-Quiz</t>
  </si>
  <si>
    <t xml:space="preserve">DoDonPachi Dai-Oujou: Black Label Extra</t>
  </si>
  <si>
    <t xml:space="preserve">Shinseiki Evangelion: Battle Orchestra</t>
  </si>
  <si>
    <t xml:space="preserve">My Animal Centre</t>
  </si>
  <si>
    <t xml:space="preserve">Blade Arcus from Shining EX</t>
  </si>
  <si>
    <t xml:space="preserve">TV Anime Idolm@ster: Cinderella Girls G4U! Pack Vol.6</t>
  </si>
  <si>
    <t xml:space="preserve">Yes! Precure 5 Go Go Zenin Shu Go! Dream Festival</t>
  </si>
  <si>
    <t xml:space="preserve">Battlefield 2: Modern Combat(JP sales)</t>
  </si>
  <si>
    <t xml:space="preserve">Petz: Dolphinz Encounter</t>
  </si>
  <si>
    <t xml:space="preserve">The Idolmaster: Gravure For You! Vol.7</t>
  </si>
  <si>
    <t xml:space="preserve">Stake: Fortune Fighters</t>
  </si>
  <si>
    <t xml:space="preserve">Assault Suit Leynos</t>
  </si>
  <si>
    <t xml:space="preserve">Umineko no Naku Koro ni San: Shinjitsu to Gensou no Yasoukyoku</t>
  </si>
  <si>
    <t xml:space="preserve">Serious Sam Advance</t>
  </si>
  <si>
    <t xml:space="preserve">Pop'n Music 12 Iroha</t>
  </si>
  <si>
    <t xml:space="preserve">Foto Showdown</t>
  </si>
  <si>
    <t xml:space="preserve">Juusanshi Engi Engetsu Sangokuden 2</t>
  </si>
  <si>
    <t xml:space="preserve">BeatMania IIDX 11: IIDX Red</t>
  </si>
  <si>
    <t xml:space="preserve">Road Trip: The Arcade Edition</t>
  </si>
  <si>
    <t xml:space="preserve">Alien Breed Trilogy</t>
  </si>
  <si>
    <t xml:space="preserve">Virtua Tennis: World Tour (jp sales)</t>
  </si>
  <si>
    <t xml:space="preserve">Cold War</t>
  </si>
  <si>
    <t xml:space="preserve">Ano Hi Mita Hana no Namae o Bokutachi wa Mada Shiranai</t>
  </si>
  <si>
    <t xml:space="preserve">Steel Battalion: Line of Contact</t>
  </si>
  <si>
    <t xml:space="preserve">Reco Love: Blue Ocean</t>
  </si>
  <si>
    <t xml:space="preserve">Ken to Mahou to Gakuen Mono. 2G</t>
  </si>
  <si>
    <t xml:space="preserve">Kami Naru Kimi to</t>
  </si>
  <si>
    <t xml:space="preserve">Spy Hunter: Nowhere To Run</t>
  </si>
  <si>
    <t xml:space="preserve">Ikki Tousen: Eloquent Fist</t>
  </si>
  <si>
    <t xml:space="preserve">Omega Quintet</t>
  </si>
  <si>
    <t xml:space="preserve">Disney's Magical Quest 3 Starring Mickey and Donald</t>
  </si>
  <si>
    <t xml:space="preserve">TV Anime Idolm@ster: Cinderella Girls G4U! Pack Vol.1</t>
  </si>
  <si>
    <t xml:space="preserve">Strike Witches 2: Iyasu Naosu Punipunisuru</t>
  </si>
  <si>
    <t xml:space="preserve">Diabolik Lovers: Vandead Carnival</t>
  </si>
  <si>
    <t xml:space="preserve">Bunmei Haruka: Aoiza Ibunroku</t>
  </si>
  <si>
    <t xml:space="preserve">Atari Flashback Classics: Volume 2</t>
  </si>
  <si>
    <t xml:space="preserve">Vantage Master Portable</t>
  </si>
  <si>
    <t xml:space="preserve">Lilpri DS: Hime-Chen! Apple Pink</t>
  </si>
  <si>
    <t xml:space="preserve">Moto Racer DS</t>
  </si>
  <si>
    <t xml:space="preserve">Neverwinter Nights 2</t>
  </si>
  <si>
    <t xml:space="preserve">O.M.G. 26 - Our Mini Games</t>
  </si>
  <si>
    <t xml:space="preserve">Hisshou Pachinko*Pachi-Slot Kouryaku Series DS Vol. 1: Shinseiki Evangelion - Magokoro o, Kimi ni</t>
  </si>
  <si>
    <t xml:space="preserve">PopCap Hits! Vol 2</t>
  </si>
  <si>
    <t xml:space="preserve">Star Wars: Empire at War - Forces of Corruption</t>
  </si>
  <si>
    <t xml:space="preserve">Warhammer Online: Age of Reckoning</t>
  </si>
  <si>
    <t xml:space="preserve">GOA</t>
  </si>
  <si>
    <t xml:space="preserve">Bomberman Fantasy Race</t>
  </si>
  <si>
    <t xml:space="preserve">AMF Xtreme Bowling</t>
  </si>
  <si>
    <t xml:space="preserve">Carnage Heart EXA</t>
  </si>
  <si>
    <t xml:space="preserve">Worms</t>
  </si>
  <si>
    <t xml:space="preserve">Capcom Digital Collection</t>
  </si>
  <si>
    <t xml:space="preserve">Bust-A-Move</t>
  </si>
  <si>
    <t xml:space="preserve">Bugriders: The Race of Kings</t>
  </si>
  <si>
    <t xml:space="preserve">The Settlers: Rise of an Empire</t>
  </si>
  <si>
    <t xml:space="preserve">Payout Poker &amp; Casino</t>
  </si>
  <si>
    <t xml:space="preserve">Sheep</t>
  </si>
  <si>
    <t xml:space="preserve">Wii de Asobu: Metroid Prime</t>
  </si>
  <si>
    <t xml:space="preserve">Tank Beat</t>
  </si>
  <si>
    <t xml:space="preserve">Wangan Midnight Portable</t>
  </si>
  <si>
    <t xml:space="preserve">Who Wants to be a Millionaire: 2nd Edition</t>
  </si>
  <si>
    <t xml:space="preserve">Rugby League Live 3</t>
  </si>
  <si>
    <t xml:space="preserve">Cross Ange: Tenshi to Ryuu no Rondo tr.</t>
  </si>
  <si>
    <t xml:space="preserve">Tropico Reloaded</t>
  </si>
  <si>
    <t xml:space="preserve">Canvas 2</t>
  </si>
  <si>
    <t xml:space="preserve">Pony Luv</t>
  </si>
  <si>
    <t xml:space="preserve">Memories Off: Sorekara Again</t>
  </si>
  <si>
    <t xml:space="preserve">11eyes: CrossOver</t>
  </si>
  <si>
    <t xml:space="preserve">ParaWorld</t>
  </si>
  <si>
    <t xml:space="preserve">Chuck E. Cheese's Sports Games</t>
  </si>
  <si>
    <t xml:space="preserve">Puppet Show 3: Lost Town</t>
  </si>
  <si>
    <t xml:space="preserve">Stronghold 2 Deluxe</t>
  </si>
  <si>
    <t xml:space="preserve">Winning Post 8 2015</t>
  </si>
  <si>
    <t xml:space="preserve">Peter Pan in Disney's Return to Never Land</t>
  </si>
  <si>
    <t xml:space="preserve">Xenosaga I·II</t>
  </si>
  <si>
    <t xml:space="preserve">Mesaze!! Tsuri Master: Sekai ni Challenge! Hen</t>
  </si>
  <si>
    <t xml:space="preserve">La Corda d'Oro 4</t>
  </si>
  <si>
    <t xml:space="preserve">Kuusen II</t>
  </si>
  <si>
    <t xml:space="preserve">Cross Channel: In Memory of All People</t>
  </si>
  <si>
    <t xml:space="preserve">Ghost Pirates of Vooju Island</t>
  </si>
  <si>
    <t xml:space="preserve">Clannad: Mitsumi Mamoru Sakamichi de - Joukan</t>
  </si>
  <si>
    <t xml:space="preserve">Are You Alice?</t>
  </si>
  <si>
    <t xml:space="preserve">Bella Sara 2 - The Magic of Drasilmare</t>
  </si>
  <si>
    <t xml:space="preserve">Dance Dance Revolution: Hottest Party 5</t>
  </si>
  <si>
    <t xml:space="preserve">Rengoku II:  The Stairway To H.E.A.V.E.N.</t>
  </si>
  <si>
    <t xml:space="preserve">Kensei: Sacred Fist</t>
  </si>
  <si>
    <t xml:space="preserve">Okashi na Shima no Peter Pan: Sweet Never Land</t>
  </si>
  <si>
    <t xml:space="preserve">Urakata Hakuoki</t>
  </si>
  <si>
    <t xml:space="preserve">Here They Lie</t>
  </si>
  <si>
    <t xml:space="preserve">Gift: Prism</t>
  </si>
  <si>
    <t xml:space="preserve">Legacy of Ys: Books I &amp; II</t>
  </si>
  <si>
    <t xml:space="preserve">Shanghai: True Valor</t>
  </si>
  <si>
    <t xml:space="preserve">Supermodel Makeover by Lauren Luke</t>
  </si>
  <si>
    <t xml:space="preserve">Pharaoh</t>
  </si>
  <si>
    <t xml:space="preserve">Major Dream: Major DS Dream Baseball</t>
  </si>
  <si>
    <t xml:space="preserve">Escape the Emerald Star</t>
  </si>
  <si>
    <t xml:space="preserve">Thunderbirds</t>
  </si>
  <si>
    <t xml:space="preserve">TV Total Events</t>
  </si>
  <si>
    <t xml:space="preserve">7G//AMES</t>
  </si>
  <si>
    <t xml:space="preserve">Vitamin Z Revolution</t>
  </si>
  <si>
    <t xml:space="preserve">Aria: The Origination ~Aoi Wakusei no El Cielo~</t>
  </si>
  <si>
    <t xml:space="preserve">Inkheart</t>
  </si>
  <si>
    <t xml:space="preserve">Lunatic Dawn Tempest</t>
  </si>
  <si>
    <t xml:space="preserve">Strike Witches: Shirogane no Tsubasa</t>
  </si>
  <si>
    <t xml:space="preserve">Luxor: The Wrath of Set</t>
  </si>
  <si>
    <t xml:space="preserve">Board Game: Top Shop</t>
  </si>
  <si>
    <t xml:space="preserve">Bigfoot King of Crush</t>
  </si>
  <si>
    <t xml:space="preserve">NANA: Live Staff Daiboshuu! Shoshinsha Kangei</t>
  </si>
  <si>
    <t xml:space="preserve">Demigod</t>
  </si>
  <si>
    <t xml:space="preserve">Cocoto Magic Circus</t>
  </si>
  <si>
    <t xml:space="preserve">Europa Universalis III Complete</t>
  </si>
  <si>
    <t xml:space="preserve">Zero no Tsukaima: Shou-akuma to Harukaze no Concerto</t>
  </si>
  <si>
    <t xml:space="preserve">Dunamis 15</t>
  </si>
  <si>
    <t xml:space="preserve">DemiKids: Dark Version</t>
  </si>
  <si>
    <t xml:space="preserve">Resident Evil: Umbrella Corps</t>
  </si>
  <si>
    <t xml:space="preserve">Mage Knight: Destiny's Soldier</t>
  </si>
  <si>
    <t xml:space="preserve">Fishdom 2 Deluxe</t>
  </si>
  <si>
    <t xml:space="preserve">Blender Bros.</t>
  </si>
  <si>
    <t xml:space="preserve">Treasure Chase</t>
  </si>
  <si>
    <t xml:space="preserve">Suzumiya Haruhi no Heiretsu</t>
  </si>
  <si>
    <t xml:space="preserve">Stronghold Crusader Extreme</t>
  </si>
  <si>
    <t xml:space="preserve">Nanatsuiro * Drops Pure!!</t>
  </si>
  <si>
    <t xml:space="preserve">DemiKids: Light Version</t>
  </si>
  <si>
    <t xml:space="preserve">Pe-Jongju to Manabu Kankokugo DS: Test-Hen</t>
  </si>
  <si>
    <t xml:space="preserve">Cities XL 2011</t>
  </si>
  <si>
    <t xml:space="preserve">Bottom of the 9th '97</t>
  </si>
  <si>
    <t xml:space="preserve">Shaman King: Chou Senjiryokketsu 3</t>
  </si>
  <si>
    <t xml:space="preserve">King Records</t>
  </si>
  <si>
    <t xml:space="preserve">Rapala for Kinect</t>
  </si>
  <si>
    <t xml:space="preserve">Hyakka Hyakurou: Sengoku Ninpoujou</t>
  </si>
  <si>
    <t xml:space="preserve">HatsuKare * Renai Debut Sengen!</t>
  </si>
  <si>
    <t xml:space="preserve">QUIZ PARTY</t>
  </si>
  <si>
    <t xml:space="preserve">SimCity Societies</t>
  </si>
  <si>
    <t xml:space="preserve">Winx Club: Rockstars</t>
  </si>
  <si>
    <t xml:space="preserve">Star Trek Online</t>
  </si>
  <si>
    <t xml:space="preserve">Kingdom: Ikkitousen no Ken</t>
  </si>
  <si>
    <t xml:space="preserve">Wrestle Kingdom 2: Pro Wrestling Sekai Taisen</t>
  </si>
  <si>
    <t xml:space="preserve">RayCrisis: Series Termination</t>
  </si>
  <si>
    <t xml:space="preserve">Bomberman Story DS</t>
  </si>
  <si>
    <t xml:space="preserve">Anima - Gate of Memories</t>
  </si>
  <si>
    <t xml:space="preserve">Ikki Tousen: Shining Dragon</t>
  </si>
  <si>
    <t xml:space="preserve">Kimi ga Aruji de Shitsuji ga Ore de: Oshie Nikki</t>
  </si>
  <si>
    <t xml:space="preserve">Minato Station</t>
  </si>
  <si>
    <t xml:space="preserve">Toxic Grind</t>
  </si>
  <si>
    <t xml:space="preserve">Tropico 4: Modern Times</t>
  </si>
  <si>
    <t xml:space="preserve">Daito Giken Koushiki Pachi-Slot Simulator: Hihouden - Fuujirareta Megami Portable</t>
  </si>
  <si>
    <t xml:space="preserve">ScrapLand</t>
  </si>
  <si>
    <t xml:space="preserve">Geten no Hana</t>
  </si>
  <si>
    <t xml:space="preserve">Harukanaru Toki no Naka de 3 with Izayoiki Aizouban</t>
  </si>
  <si>
    <t xml:space="preserve">Indianapolis 500 Evolution</t>
  </si>
  <si>
    <t xml:space="preserve">D.Gray-man: Sousha no Shikaku</t>
  </si>
  <si>
    <t xml:space="preserve">Ookami to Koushinryou: Omiowataru Kaze</t>
  </si>
  <si>
    <t xml:space="preserve">School Days LxH</t>
  </si>
  <si>
    <t xml:space="preserve">IL-2 Sturmovik: Forgotten Battles</t>
  </si>
  <si>
    <t xml:space="preserve">Serious Sam HD: Gold Edition</t>
  </si>
  <si>
    <t xml:space="preserve">Big Idea's VeggieTales: LarryBoy and the Bad Apple</t>
  </si>
  <si>
    <t xml:space="preserve">Neo Angelique</t>
  </si>
  <si>
    <t xml:space="preserve">Namco Museum Battle Collection (JP sales)</t>
  </si>
  <si>
    <t xml:space="preserve">Ceville</t>
  </si>
  <si>
    <t xml:space="preserve">Brandish: The Dark Revenant</t>
  </si>
  <si>
    <t xml:space="preserve">Thomas and Friends: Steaming around Sodor</t>
  </si>
  <si>
    <t xml:space="preserve">Summon Night: Swordcraft Story</t>
  </si>
  <si>
    <t xml:space="preserve">Samurai Shodown V</t>
  </si>
  <si>
    <t xml:space="preserve">Falcon 4.0: Allied Force</t>
  </si>
  <si>
    <t xml:space="preserve">Graphsim Entertainment</t>
  </si>
  <si>
    <t xml:space="preserve">Minna no Chizu 2</t>
  </si>
  <si>
    <t xml:space="preserve">Pro Fishing Challenge</t>
  </si>
  <si>
    <t xml:space="preserve">Franklin's Great Adventures</t>
  </si>
  <si>
    <t xml:space="preserve">Phoenix Wright: Ace Attorney Trilogy</t>
  </si>
  <si>
    <t xml:space="preserve">Princess Saver! Eternal Love for My Lady</t>
  </si>
  <si>
    <t xml:space="preserve">Jitsumei Jikkyou Keiba Dream Classic 2002</t>
  </si>
  <si>
    <t xml:space="preserve">To Love-Ru Trouble: Darkness - True Princess</t>
  </si>
  <si>
    <t xml:space="preserve">Tokyo Mew Mew</t>
  </si>
  <si>
    <t xml:space="preserve">Kawasaki Jet Ski</t>
  </si>
  <si>
    <t xml:space="preserve">Interactive Storybook DS Series 3</t>
  </si>
  <si>
    <t xml:space="preserve">Twinkle * Crusaders GoGo!</t>
  </si>
  <si>
    <t xml:space="preserve">Moujuutsukai to Oujisama: Snow Bride Portable</t>
  </si>
  <si>
    <t xml:space="preserve">Rule of Rose</t>
  </si>
  <si>
    <t xml:space="preserve">Bejeweled 2 Deluxe</t>
  </si>
  <si>
    <t xml:space="preserve">Dino Dini's Kick Off Revival</t>
  </si>
  <si>
    <t xml:space="preserve">GT Legends</t>
  </si>
  <si>
    <t xml:space="preserve">Monster High 13 Wishes</t>
  </si>
  <si>
    <t xml:space="preserve">Ukiyo no Roushi</t>
  </si>
  <si>
    <t xml:space="preserve">Uta Kumi 575</t>
  </si>
  <si>
    <t xml:space="preserve">The Professor's Brain Trainer: Logic</t>
  </si>
  <si>
    <t xml:space="preserve">Catan</t>
  </si>
  <si>
    <t xml:space="preserve">Jewel Match 2</t>
  </si>
  <si>
    <t xml:space="preserve">Easy Interactive</t>
  </si>
  <si>
    <t xml:space="preserve">Hisshou Pachinko * Pachi-Slot Kouryaku Series Portable Vol. 2: CR Evangelion - Hajimari no Fukuin</t>
  </si>
  <si>
    <t xml:space="preserve">Totally Spies! 2: Undercover</t>
  </si>
  <si>
    <t xml:space="preserve">Black Rose Valkyrie</t>
  </si>
  <si>
    <t xml:space="preserve">Warriors of the Lost Empire (JP sales)</t>
  </si>
  <si>
    <t xml:space="preserve">Jojo's Bizarre Adventure</t>
  </si>
  <si>
    <t xml:space="preserve">Evolution Snowboarding</t>
  </si>
  <si>
    <t xml:space="preserve">Jissen Pachinko Hisshouhou! CR Sakura Taisen</t>
  </si>
  <si>
    <t xml:space="preserve">Zillions of Enemy X: Zetsukai no Crusade</t>
  </si>
  <si>
    <t xml:space="preserve">Super Nazo Puyo Tsuu: Ruruu no Tetsuwan Hanjyouki</t>
  </si>
  <si>
    <t xml:space="preserve">Happiness! De-Lucks</t>
  </si>
  <si>
    <t xml:space="preserve">Doki Majo Plus</t>
  </si>
  <si>
    <t xml:space="preserve">Eureka Seven Vol. 2: The New Vision</t>
  </si>
  <si>
    <t xml:space="preserve">Love Once: Mermaid's Tears</t>
  </si>
  <si>
    <t xml:space="preserve">Simple 2500 Series Portable!! Vol. 12: The Hohei 2: Senyuu yo, Sakini Ike</t>
  </si>
  <si>
    <t xml:space="preserve">Shippuu Mahou Daisakusen: Kingdom-Grandprix</t>
  </si>
  <si>
    <t xml:space="preserve">Gaga</t>
  </si>
  <si>
    <t xml:space="preserve">Saint</t>
  </si>
  <si>
    <t xml:space="preserve">Yamasa Digi Portable: Matsuri no Tatsujin - Win-Chan no Natsumatsuri</t>
  </si>
  <si>
    <t xml:space="preserve">Yamasa Entertainment</t>
  </si>
  <si>
    <t xml:space="preserve">Let's Play Flight Attendant</t>
  </si>
  <si>
    <t xml:space="preserve">Quiz Present Variety Q-Sama!! DS: Pressure Study x Atama Gai Kunaru Drill SP</t>
  </si>
  <si>
    <t xml:space="preserve">Plenty</t>
  </si>
  <si>
    <t xml:space="preserve">Motto! SoniComi</t>
  </si>
  <si>
    <t xml:space="preserve">Heart no Kuni no Alice Anniversary Ver.: Wonderful Wonder World</t>
  </si>
  <si>
    <t xml:space="preserve">PachiPara 15: Super Umi Monogatari in Okinawa 2</t>
  </si>
  <si>
    <t xml:space="preserve">Knight's Apprentice: Memorick's Adventures</t>
  </si>
  <si>
    <t xml:space="preserve">Akai Ito DS</t>
  </si>
  <si>
    <t xml:space="preserve">Natsuiro no Sunadokei</t>
  </si>
  <si>
    <t xml:space="preserve">Freedom Wings</t>
  </si>
  <si>
    <t xml:space="preserve">Unreal Anthology</t>
  </si>
  <si>
    <t xml:space="preserve">Jissen Pachi-Slot Hisshouhou! Mister Magic Neo</t>
  </si>
  <si>
    <t xml:space="preserve">Triple Crown Championship Snowboarding</t>
  </si>
  <si>
    <t xml:space="preserve">Dream Chronicles</t>
  </si>
  <si>
    <t xml:space="preserve">18 Wheels of Steel: Extreme Trucker</t>
  </si>
  <si>
    <t xml:space="preserve">X3: Terran War Pack</t>
  </si>
  <si>
    <t xml:space="preserve">Geon Cube</t>
  </si>
  <si>
    <t xml:space="preserve">Steal Princess</t>
  </si>
  <si>
    <t xml:space="preserve">Ballblazer Champions</t>
  </si>
  <si>
    <t xml:space="preserve">Azada</t>
  </si>
  <si>
    <t xml:space="preserve">Gochuumon wa Usagi Desu ka?? Wonderful Party!</t>
  </si>
  <si>
    <t xml:space="preserve">Koisuru Otome to Shugo no Tate: The Shield of AIGIS</t>
  </si>
  <si>
    <t xml:space="preserve">Galaxy Angel II: Eigou Kaiki no Koku</t>
  </si>
  <si>
    <t xml:space="preserve">Moujuutsukai to Oujisama Portable</t>
  </si>
  <si>
    <t xml:space="preserve">Genroh</t>
  </si>
  <si>
    <t xml:space="preserve">Otome wa Oanesama Boku ni Koi Shiteru Portable</t>
  </si>
  <si>
    <t xml:space="preserve">Iron Phoenix</t>
  </si>
  <si>
    <t xml:space="preserve">Kuon</t>
  </si>
  <si>
    <t xml:space="preserve">Kannou Mukashi Banashi Portable</t>
  </si>
  <si>
    <t xml:space="preserve">Tennis no Oji-Sama: Driving Smash! Side King</t>
  </si>
  <si>
    <t xml:space="preserve">Umineko no Naku Koro ni: Majo to Suiri no Rinbukyoku</t>
  </si>
  <si>
    <t xml:space="preserve">Rose to Tasogare no Kojou</t>
  </si>
  <si>
    <t xml:space="preserve">Tale of a Hero</t>
  </si>
  <si>
    <t xml:space="preserve">UnchainBlades EXXiV</t>
  </si>
  <si>
    <t xml:space="preserve">Mount &amp; Blade</t>
  </si>
  <si>
    <t xml:space="preserve">Mind over Matter</t>
  </si>
  <si>
    <t xml:space="preserve">Dies Irae: Amantes Amentes</t>
  </si>
  <si>
    <t xml:space="preserve">Views</t>
  </si>
  <si>
    <t xml:space="preserve">The Idolmaster: Gravure For You! Vol.9</t>
  </si>
  <si>
    <t xml:space="preserve">Casper's Scare School: Classroom Capers</t>
  </si>
  <si>
    <t xml:space="preserve">Discovery Kids: Snake Safari</t>
  </si>
  <si>
    <t xml:space="preserve">Heavy Fire: The Chosen Few 3D</t>
  </si>
  <si>
    <t xml:space="preserve">The Settlers IV</t>
  </si>
  <si>
    <t xml:space="preserve">Blue Byte</t>
  </si>
  <si>
    <t xml:space="preserve">Ryu-koku</t>
  </si>
  <si>
    <t xml:space="preserve">Dungeon Defenders</t>
  </si>
  <si>
    <t xml:space="preserve">Maji de Manabu: LEC de Ukaru - DS Hishou Boki 3-Kyuu</t>
  </si>
  <si>
    <t xml:space="preserve">GunParade Orchestra: Midori no Shou</t>
  </si>
  <si>
    <t xml:space="preserve">Group S Challenge</t>
  </si>
  <si>
    <t xml:space="preserve">G1 Jockey Wii</t>
  </si>
  <si>
    <t xml:space="preserve">Shooter: Starfighter Sanvein</t>
  </si>
  <si>
    <t xml:space="preserve">Sakura Wars 1 &amp; 2</t>
  </si>
  <si>
    <t xml:space="preserve">Dragon's Lair</t>
  </si>
  <si>
    <t xml:space="preserve">Mata Hari: Betrayal is only a Kiss Away</t>
  </si>
  <si>
    <t xml:space="preserve">Cities in Motion Collection</t>
  </si>
  <si>
    <t xml:space="preserve">Date A Live: Arusu Install</t>
  </si>
  <si>
    <t xml:space="preserve">Farm Frenzy</t>
  </si>
  <si>
    <t xml:space="preserve">Tengen Toppa Gurren-Lagann</t>
  </si>
  <si>
    <t xml:space="preserve">Sugoi Hebereke</t>
  </si>
  <si>
    <t xml:space="preserve">Pebble Beach Golf Links</t>
  </si>
  <si>
    <t xml:space="preserve">Veggy World</t>
  </si>
  <si>
    <t xml:space="preserve">Balls of Fury</t>
  </si>
  <si>
    <t xml:space="preserve">Higurashi Daybreak Portable Mega Edition</t>
  </si>
  <si>
    <t xml:space="preserve">Shinken de Watashi ni Koi Shinasai! R</t>
  </si>
  <si>
    <t xml:space="preserve">Command &amp; Conquer: The First Decade</t>
  </si>
  <si>
    <t xml:space="preserve">Shiratsuyu no Kai</t>
  </si>
  <si>
    <t xml:space="preserve">Rugby League Team Manager 2015</t>
  </si>
  <si>
    <t xml:space="preserve">World Neverland 2in1 Portable: Olerud Kingdom &amp; Republic of Pluto</t>
  </si>
  <si>
    <t xml:space="preserve">fonfun</t>
  </si>
  <si>
    <t xml:space="preserve">Taito Legends 2</t>
  </si>
  <si>
    <t xml:space="preserve">Touhou Genso Rondo: Bullet Ballet</t>
  </si>
  <si>
    <t xml:space="preserve">Renai Banchou: Inochi Meishi, Koiseyo Otome! Love is Power!!!</t>
  </si>
  <si>
    <t xml:space="preserve">Jinsei Game Wii</t>
  </si>
  <si>
    <t xml:space="preserve">So Blonde</t>
  </si>
  <si>
    <t xml:space="preserve">The Sims: Complete Collection</t>
  </si>
  <si>
    <t xml:space="preserve">Motto Hayaku! Seikaku Ni! Suu Sense Keisan Ryuoku Up Training - SuuTore</t>
  </si>
  <si>
    <t xml:space="preserve">SBK: Snowboard Kids</t>
  </si>
  <si>
    <t xml:space="preserve">Gekka Ryouran Romance</t>
  </si>
  <si>
    <t xml:space="preserve">Guess the Logos</t>
  </si>
  <si>
    <t xml:space="preserve">Ore no Yome: Anata Dake no Hanayome</t>
  </si>
  <si>
    <t xml:space="preserve">NightTruth: Explanation of the Paranormal - The Making of Nighttruth: Voice Selection</t>
  </si>
  <si>
    <t xml:space="preserve">Final Approach 2: 1st Priority</t>
  </si>
  <si>
    <t xml:space="preserve">Mind Your Language: Learn English! / French! / German! / Spanish! /Japanese!</t>
  </si>
  <si>
    <t xml:space="preserve">Homeworld</t>
  </si>
  <si>
    <t xml:space="preserve">Moujuutsukai to Oujisama: Snow Bride</t>
  </si>
  <si>
    <t xml:space="preserve">Detective Jinguuji Saburo: Ronde Revenge</t>
  </si>
  <si>
    <t xml:space="preserve">Meitantei Evangelion</t>
  </si>
  <si>
    <t xml:space="preserve">Tsuyo Kiss 2 Portable</t>
  </si>
  <si>
    <t xml:space="preserve">NetRevo</t>
  </si>
  <si>
    <t xml:space="preserve">Paragon</t>
  </si>
  <si>
    <t xml:space="preserve">Epic Games</t>
  </si>
  <si>
    <t xml:space="preserve">Order of War</t>
  </si>
  <si>
    <t xml:space="preserve">Butt-Ugly Martians: Zoom or Doom!</t>
  </si>
  <si>
    <t xml:space="preserve">Mar Heaven: Karudea no Akuma</t>
  </si>
  <si>
    <t xml:space="preserve">Vampire Mansion: Linda Hyde</t>
  </si>
  <si>
    <t xml:space="preserve">Brain Dead 13</t>
  </si>
  <si>
    <t xml:space="preserve">Maximum Capacity: Hotel Giant</t>
  </si>
  <si>
    <t xml:space="preserve">Sacred Gold</t>
  </si>
  <si>
    <t xml:space="preserve">Shaberu! DS Oryouri Navi: Marugoto Teikoku Hotel: Saikouhou no Ryouri-chou ga Oshieru Katei Ryouri</t>
  </si>
  <si>
    <t xml:space="preserve">T.A.C. Heroes : Big Red One</t>
  </si>
  <si>
    <t xml:space="preserve">The King of Fighters NeoWave</t>
  </si>
  <si>
    <t xml:space="preserve">Dungeons &amp; Dragons: Shadow over Mystara</t>
  </si>
  <si>
    <t xml:space="preserve">Super PickUps</t>
  </si>
  <si>
    <t xml:space="preserve">Command &amp; Conquer 3: Deluxe Edition</t>
  </si>
  <si>
    <t xml:space="preserve">Legend: Hand of God</t>
  </si>
  <si>
    <t xml:space="preserve">Negima!? Chou Mahora Taisen Chuu: Checkiin Zenin Shuugou! Yappari Onsen Kichaimashitaa</t>
  </si>
  <si>
    <t xml:space="preserve">Aquanaut's Holiday</t>
  </si>
  <si>
    <t xml:space="preserve">Hakuoki: Shinkai - Hana no Shou</t>
  </si>
  <si>
    <t xml:space="preserve">Hot 'n' Cold</t>
  </si>
  <si>
    <t xml:space="preserve">Nisenochigiri</t>
  </si>
  <si>
    <t xml:space="preserve">Last Escort</t>
  </si>
  <si>
    <t xml:space="preserve">Kikou Heidan J-Phoenix: Cobalt Shoutaihen</t>
  </si>
  <si>
    <t xml:space="preserve">World Championship Poker featuring Howard Lederer: All In</t>
  </si>
  <si>
    <t xml:space="preserve">Meikyuu Cross Blood: Reloaded</t>
  </si>
  <si>
    <t xml:space="preserve">Livly Garden</t>
  </si>
  <si>
    <t xml:space="preserve">Nicktoons Collection: Game Boy Advance Video Volume 3</t>
  </si>
  <si>
    <t xml:space="preserve">The Awakened Fate Ultimatum</t>
  </si>
  <si>
    <t xml:space="preserve">Xblaze: Lost Memories</t>
  </si>
  <si>
    <t xml:space="preserve">Elminage III: Ankoku no Shito to Yaiyou no Kyuuden</t>
  </si>
  <si>
    <t xml:space="preserve">Commando: Steel Disaster</t>
  </si>
  <si>
    <t xml:space="preserve">Aria: The Natural ~Tooi Yume no Mirage~</t>
  </si>
  <si>
    <t xml:space="preserve">Fallout Trilogy</t>
  </si>
  <si>
    <t xml:space="preserve">Katekyoo Hitman Reborn! Dream Hyper Battle! Wii</t>
  </si>
  <si>
    <t xml:space="preserve">Natalie Brooks: Mystery at Hillcrest High</t>
  </si>
  <si>
    <t xml:space="preserve">Gal Gun</t>
  </si>
  <si>
    <t xml:space="preserve">Hakuouki: Yuugi Roku DS</t>
  </si>
  <si>
    <t xml:space="preserve">Shonen Jump's Shaman King: Master of Spirits 2</t>
  </si>
  <si>
    <t xml:space="preserve">Toki no Kizuna: Hanayui Tsuzuri</t>
  </si>
  <si>
    <t xml:space="preserve">Rinne no Lagrange: Kamogawa Days</t>
  </si>
  <si>
    <t xml:space="preserve">Code R</t>
  </si>
  <si>
    <t xml:space="preserve">Quintet</t>
  </si>
  <si>
    <t xml:space="preserve">The Idolmaster: Gravure For You! Vol.8</t>
  </si>
  <si>
    <t xml:space="preserve">Spirits and Demons: 5 Game Pack</t>
  </si>
  <si>
    <t xml:space="preserve">Focus Multimedia</t>
  </si>
  <si>
    <t xml:space="preserve">Disney Sports Football</t>
  </si>
  <si>
    <t xml:space="preserve">Chicken Hunter</t>
  </si>
  <si>
    <t xml:space="preserve">Phoenix Games</t>
  </si>
  <si>
    <t xml:space="preserve">Net High</t>
  </si>
  <si>
    <t xml:space="preserve">Marvelous Games</t>
  </si>
  <si>
    <t xml:space="preserve">Kao Challengers</t>
  </si>
  <si>
    <t xml:space="preserve">Hakuoki: Shinkai - Furi no Shou</t>
  </si>
  <si>
    <t xml:space="preserve">Jake Hunter: Detective Chronicles</t>
  </si>
  <si>
    <t xml:space="preserve">Demolition Company: Gold Edition</t>
  </si>
  <si>
    <t xml:space="preserve">Onechanbara Special</t>
  </si>
  <si>
    <t xml:space="preserve">Daikaijuu Battle: Ultra Coliseum</t>
  </si>
  <si>
    <t xml:space="preserve">Saki: Achiga-Hen Portable</t>
  </si>
  <si>
    <t xml:space="preserve">Minna de Dokusho: Keatai Shousetsu Desu</t>
  </si>
  <si>
    <t xml:space="preserve">Dorart</t>
  </si>
  <si>
    <t xml:space="preserve">Polar Bowler</t>
  </si>
  <si>
    <t xml:space="preserve">Prehistorik Man</t>
  </si>
  <si>
    <t xml:space="preserve">Chicago Enforcer</t>
  </si>
  <si>
    <t xml:space="preserve">TV Anime Idolm@ster: Cinderella Girls G4U! Pack Vol.7</t>
  </si>
  <si>
    <t xml:space="preserve">The Lord of the Rings Online: Mines of Moria</t>
  </si>
  <si>
    <t xml:space="preserve">Jinguuji Saburou DS: Akai Chou</t>
  </si>
  <si>
    <t xml:space="preserve">Carmageddon: Max Damage</t>
  </si>
  <si>
    <t xml:space="preserve">Stainless Games</t>
  </si>
  <si>
    <t xml:space="preserve">Dance Dance Revolution Extra Mix</t>
  </si>
  <si>
    <t xml:space="preserve">Meitantei Conan: Kieta Hakase to Machigai Sagashi no Tou</t>
  </si>
  <si>
    <t xml:space="preserve">Nobunaga's Ambition: Tenshouki with Power-Up Kit HD Version</t>
  </si>
  <si>
    <t xml:space="preserve">Super Bowling</t>
  </si>
  <si>
    <t xml:space="preserve">Kawaii Koinu DS 3</t>
  </si>
  <si>
    <t xml:space="preserve">Hoppie</t>
  </si>
  <si>
    <t xml:space="preserve">Chuugen no Hasha: Sangoku Shouseiden</t>
  </si>
  <si>
    <t xml:space="preserve">Largo Winch .// Commando Sar</t>
  </si>
  <si>
    <t xml:space="preserve">Joker no Kuni no Alice: Wonderful Wonder World</t>
  </si>
  <si>
    <t xml:space="preserve">Cross Treasures</t>
  </si>
  <si>
    <t xml:space="preserve">Painkiller</t>
  </si>
  <si>
    <t xml:space="preserve">Ruff Trigger: The Vanocore Conspiracy</t>
  </si>
  <si>
    <t xml:space="preserve">Casper's Scare School: Spooky Sports Day</t>
  </si>
  <si>
    <t xml:space="preserve">War Leaders: Clash of Nations</t>
  </si>
  <si>
    <t xml:space="preserve">Ferrari Challenge Trofeo Pirelli Deluxe</t>
  </si>
  <si>
    <t xml:space="preserve">Silent Bomber</t>
  </si>
  <si>
    <t xml:space="preserve">Samurai &amp; Dragons</t>
  </si>
  <si>
    <t xml:space="preserve">Elminage Original: Majo to Megami to Kamigami no Yubiwa</t>
  </si>
  <si>
    <t xml:space="preserve">TalkMan</t>
  </si>
  <si>
    <t xml:space="preserve">RollerCoaster Tycoon World</t>
  </si>
  <si>
    <t xml:space="preserve">Oil Rush</t>
  </si>
  <si>
    <t xml:space="preserve">Darksiders: Warmastered Edition</t>
  </si>
  <si>
    <t xml:space="preserve">Uta no * Prince-Sama</t>
  </si>
  <si>
    <t xml:space="preserve">Elminage Gothic: Ulm Zakir to Yami no Gishiki</t>
  </si>
  <si>
    <t xml:space="preserve">Planetarium Creator Ohira Takayuki Kanshuu: HomeStar Portable - 21st Century Star Navigator</t>
  </si>
  <si>
    <t xml:space="preserve">Crayon Shin-Chan: Uchuu de Achoo!? Yuujou no Oba-Karate!!</t>
  </si>
  <si>
    <t xml:space="preserve">Mushishi: Amefuru Sato</t>
  </si>
  <si>
    <t xml:space="preserve">Timmy Time</t>
  </si>
  <si>
    <t xml:space="preserve">Arcana Famiglia: Vascello Phantasma no Majutsushi</t>
  </si>
  <si>
    <t xml:space="preserve">Airport Simulator</t>
  </si>
  <si>
    <t xml:space="preserve">Winning Post 7: Maximum 2007</t>
  </si>
  <si>
    <t xml:space="preserve">ESPN MLS ExtraTime 2002</t>
  </si>
  <si>
    <t xml:space="preserve">Strike Witches: Anata to Dekiru Koto - A Little Peaceful Days</t>
  </si>
  <si>
    <t xml:space="preserve">Vitamin R</t>
  </si>
  <si>
    <t xml:space="preserve">Angelique Retour</t>
  </si>
  <si>
    <t xml:space="preserve">Hellgate: London</t>
  </si>
  <si>
    <t xml:space="preserve">Gakuen K: Wonderful School Days</t>
  </si>
  <si>
    <t xml:space="preserve">Dragon Ball Z: Buu's Fury / Dragon Ball GT: Transformation</t>
  </si>
  <si>
    <t xml:space="preserve">Guitar Freaks V2 &amp; DrumMania V2</t>
  </si>
  <si>
    <t xml:space="preserve">Puzzle City</t>
  </si>
  <si>
    <t xml:space="preserve">Dance! It's Your Stage</t>
  </si>
  <si>
    <t xml:space="preserve">CV Casting Voice</t>
  </si>
  <si>
    <t xml:space="preserve">Pastel Chime Continue</t>
  </si>
  <si>
    <t xml:space="preserve">Zwei!!</t>
  </si>
  <si>
    <t xml:space="preserve">The Sims 2: Happy Holiday Stuff</t>
  </si>
  <si>
    <t xml:space="preserve">Ro-Kyu-Bu! Lost Secret</t>
  </si>
  <si>
    <t xml:space="preserve">Tenkai Knights: Brave Battle</t>
  </si>
  <si>
    <t xml:space="preserve">Malice</t>
  </si>
  <si>
    <t xml:space="preserve">Devil Survivor: Over Clock</t>
  </si>
  <si>
    <t xml:space="preserve">Sega Ages 2500 Series Vol. 32: Phantasy Star Complete Collection</t>
  </si>
  <si>
    <t xml:space="preserve">Kokoro Connect: Yochi Random</t>
  </si>
  <si>
    <t xml:space="preserve">Warship Gunner 2 Portable</t>
  </si>
  <si>
    <t xml:space="preserve">Downtown Nekketsu Jidaigek</t>
  </si>
  <si>
    <t xml:space="preserve">B-17: Fortress in the Sky</t>
  </si>
  <si>
    <t xml:space="preserve">Spanish for Everyone!</t>
  </si>
  <si>
    <t xml:space="preserve">Battle Princess of Arcadias</t>
  </si>
  <si>
    <t xml:space="preserve">Chuck E. Cheese's Super Collection</t>
  </si>
  <si>
    <t xml:space="preserve">Uchuu Keiji Tamashii: The Space Sheriff Spirits</t>
  </si>
  <si>
    <t xml:space="preserve">X-Plane 10 Global</t>
  </si>
  <si>
    <t xml:space="preserve">Aerosoft</t>
  </si>
  <si>
    <t xml:space="preserve">Drakensang: The Dark Eye</t>
  </si>
  <si>
    <t xml:space="preserve">Car Battler Joe</t>
  </si>
  <si>
    <t xml:space="preserve">StormLover Karen!!</t>
  </si>
  <si>
    <t xml:space="preserve">Ten Pin Alley 2</t>
  </si>
  <si>
    <t xml:space="preserve">Coded Soul: Uke Keigareshi Idea</t>
  </si>
  <si>
    <t xml:space="preserve">AIR</t>
  </si>
  <si>
    <t xml:space="preserve">Hana to Otome ni Shukufuku o: Harekaze no Okurimono</t>
  </si>
  <si>
    <t xml:space="preserve">Otoko Yukaku</t>
  </si>
  <si>
    <t xml:space="preserve">Mount &amp; Blade Collection</t>
  </si>
  <si>
    <t xml:space="preserve">TV Anime Idolm@ster: Cinderella Girls G4U! Pack Vol.5</t>
  </si>
  <si>
    <t xml:space="preserve">Virtua Pro Football</t>
  </si>
  <si>
    <t xml:space="preserve">Date-A-Live Twin Edition: Rio Reincarnation</t>
  </si>
  <si>
    <t xml:space="preserve">Adidas Power Soccer 98</t>
  </si>
  <si>
    <t xml:space="preserve">Natsuiro High School: Seishun Hakusho</t>
  </si>
  <si>
    <t xml:space="preserve">Yu-Gi-Oh! 5D's Wheelie Breakers (JP sales)</t>
  </si>
  <si>
    <t xml:space="preserve">Heroes VS</t>
  </si>
  <si>
    <t xml:space="preserve">Sotsugyou II: Neo Generation Special</t>
  </si>
  <si>
    <t xml:space="preserve">Imageworks</t>
  </si>
  <si>
    <t xml:space="preserve">Tsuki ni Yori Sou Otome no Sahou: Hidamari no Hibi</t>
  </si>
  <si>
    <t xml:space="preserve">Kazoku Keikaku</t>
  </si>
  <si>
    <t xml:space="preserve">Super Fruit Fall</t>
  </si>
  <si>
    <t xml:space="preserve">Jelly Belly: Ballistic Beans</t>
  </si>
  <si>
    <t xml:space="preserve">Army Rescue</t>
  </si>
  <si>
    <t xml:space="preserve">Tom Clancy's Splinter Cell Classic Trilogy HD</t>
  </si>
  <si>
    <t xml:space="preserve">UFO: Trilogy</t>
  </si>
  <si>
    <t xml:space="preserve">Amatsumi Sora ni! Kumo no Hatate ni</t>
  </si>
  <si>
    <t xml:space="preserve">Dark Tales: Edgar Allan Poe's The Premature Burial</t>
  </si>
  <si>
    <t xml:space="preserve">Aoishiro</t>
  </si>
  <si>
    <t xml:space="preserve">Mount &amp; Blade: Warband</t>
  </si>
  <si>
    <t xml:space="preserve">Virtual Kasparov</t>
  </si>
  <si>
    <t xml:space="preserve">PC Engine Best Collection: Tengai Makyou Collection</t>
  </si>
  <si>
    <t xml:space="preserve">Crysis: Warhead</t>
  </si>
  <si>
    <t xml:space="preserve">Worldwide Soccer Manager 2007</t>
  </si>
  <si>
    <t xml:space="preserve">Zettai Meikyuu Grimm: Nanatsu no Kagi to Rakuen no Otome</t>
  </si>
  <si>
    <t xml:space="preserve">Karin Entertainment</t>
  </si>
  <si>
    <t xml:space="preserve">The Sims 2: Family Fun Stuff</t>
  </si>
  <si>
    <t xml:space="preserve">Dreamer Series: Horse Trainer</t>
  </si>
  <si>
    <t xml:space="preserve">Hogs of War</t>
  </si>
  <si>
    <t xml:space="preserve">Elven Legacy</t>
  </si>
  <si>
    <t xml:space="preserve">Katekyoo Hitman Reborn! Dream Hyper Battle!</t>
  </si>
  <si>
    <t xml:space="preserve">Muchi Muchi Pork &amp; Pink Sweets</t>
  </si>
  <si>
    <t xml:space="preserve">Trapped Dead</t>
  </si>
  <si>
    <t xml:space="preserve">Meiji Toukyou Renka</t>
  </si>
  <si>
    <t xml:space="preserve">Point Blank 3</t>
  </si>
  <si>
    <t xml:space="preserve">Mushihimesama</t>
  </si>
  <si>
    <t xml:space="preserve">Higurashi no Naku Koro ni: Jan</t>
  </si>
  <si>
    <t xml:space="preserve">Elvandia Story</t>
  </si>
  <si>
    <t xml:space="preserve">Winning Post 8 2016</t>
  </si>
  <si>
    <t xml:space="preserve">Soukoku no Kusabi: Hiiro no Kakera 3 - Ashita e no Tobira</t>
  </si>
  <si>
    <t xml:space="preserve">Triggerheart Excelica Enhanced</t>
  </si>
  <si>
    <t xml:space="preserve">Vietcong</t>
  </si>
  <si>
    <t xml:space="preserve">Nervous Brickdown</t>
  </si>
  <si>
    <t xml:space="preserve">Puzzle Star Sweep</t>
  </si>
  <si>
    <t xml:space="preserve">Battle Spirits: Kiseki no Hasha</t>
  </si>
  <si>
    <t xml:space="preserve">Maximum Racing: Crash Car Racer</t>
  </si>
  <si>
    <t xml:space="preserve">The Conveni 4</t>
  </si>
  <si>
    <t xml:space="preserve">The Cheetah Girls</t>
  </si>
  <si>
    <t xml:space="preserve">Charlie's Angels</t>
  </si>
  <si>
    <t xml:space="preserve">Niko Puchi Girls Runway</t>
  </si>
  <si>
    <t xml:space="preserve">Seitokai no Ichizon: DS-suru Seitokai</t>
  </si>
  <si>
    <t xml:space="preserve">Teenage Mutant Ninja Turtles Double Pack</t>
  </si>
  <si>
    <t xml:space="preserve">Prism Ark: Awake</t>
  </si>
  <si>
    <t xml:space="preserve">TV Anime Idolm@ster: Cinderella Girls G4U! Pack Vol.8</t>
  </si>
  <si>
    <t xml:space="preserve">Rozen Maiden: Duellwalzer</t>
  </si>
  <si>
    <t xml:space="preserve">Winter Blast: 9 Snow &amp; Ice Games</t>
  </si>
  <si>
    <t xml:space="preserve">Coven and Labyrinth of Refrain</t>
  </si>
  <si>
    <t xml:space="preserve">Uppers</t>
  </si>
  <si>
    <t xml:space="preserve">Shrek / Shark Tale Game Boy Advance Video</t>
  </si>
  <si>
    <t xml:space="preserve">Lovely x Cation 1 &amp; 2</t>
  </si>
  <si>
    <t xml:space="preserve">Starship Troopers</t>
  </si>
  <si>
    <t xml:space="preserve">Downtown Nekketsu Koushinkyoku: Soreyuke Daiundoukai All-Star Special</t>
  </si>
  <si>
    <t xml:space="preserve">Ginga Fukei Densetsu: Sapphire</t>
  </si>
  <si>
    <t xml:space="preserve">Katekyoo Hitman Reborn!! Let's Ansatsu!? Nerawareta 10 Daime!</t>
  </si>
  <si>
    <t xml:space="preserve">The Mummy</t>
  </si>
  <si>
    <t xml:space="preserve">Guitar Freaks V3 &amp; DrumMania V3</t>
  </si>
  <si>
    <t xml:space="preserve">The Crow: City of Angels</t>
  </si>
  <si>
    <t xml:space="preserve">Military History: Commander - Europe at War</t>
  </si>
  <si>
    <t xml:space="preserve">Snow Portable</t>
  </si>
  <si>
    <t xml:space="preserve">Poyo Poyo Kansatsu Nikki</t>
  </si>
  <si>
    <t xml:space="preserve">Jinsei Game DS</t>
  </si>
  <si>
    <t xml:space="preserve">Guitar Freaks &amp; DrumMania: Masterpiece Gold</t>
  </si>
  <si>
    <t xml:space="preserve">7 Roses: A Darkness Rises</t>
  </si>
  <si>
    <t xml:space="preserve">Nil Admirari no Tenbin: Teito Genwaku Toukidan</t>
  </si>
  <si>
    <t xml:space="preserve">Broken Sword: The Sleeping Dragon</t>
  </si>
  <si>
    <t xml:space="preserve">Reversal Challenge</t>
  </si>
  <si>
    <t xml:space="preserve">Tycoon City: New York</t>
  </si>
  <si>
    <t xml:space="preserve">Miyako</t>
  </si>
  <si>
    <t xml:space="preserve">Motto NUGA-CEL!</t>
  </si>
  <si>
    <t xml:space="preserve">Yu-Gi-Oh! GX: The Beginning of Destiny (JP sales)</t>
  </si>
  <si>
    <t xml:space="preserve">Super Dodge Ball</t>
  </si>
  <si>
    <t xml:space="preserve">Technos Japan Corporation</t>
  </si>
  <si>
    <t xml:space="preserve">Gon: BakuBakuBakuBaku Adventure</t>
  </si>
  <si>
    <t xml:space="preserve">Style Book: Junior City</t>
  </si>
  <si>
    <t xml:space="preserve">Earth Seeker</t>
  </si>
  <si>
    <t xml:space="preserve">Warhammer 40,000: Dawn of War: Soulstorm</t>
  </si>
  <si>
    <t xml:space="preserve">IGT Slots: Lucky Larry's Lobstermania</t>
  </si>
  <si>
    <t xml:space="preserve">Masque Publishing</t>
  </si>
  <si>
    <t xml:space="preserve">Atlantic Quest</t>
  </si>
  <si>
    <t xml:space="preserve">Bakumatsu Rock: Ultra Soul</t>
  </si>
  <si>
    <t xml:space="preserve">Barbie as the Princess and the Pauper</t>
  </si>
  <si>
    <t xml:space="preserve">Tantei Opera: Milky Holmes</t>
  </si>
  <si>
    <t xml:space="preserve">PopCap Hits!</t>
  </si>
  <si>
    <t xml:space="preserve">Entaku no Seito: The Eternal Legend</t>
  </si>
  <si>
    <t xml:space="preserve">New Atelier Rorona: Hajimari no Monogatari</t>
  </si>
  <si>
    <t xml:space="preserve">WorldShift</t>
  </si>
  <si>
    <t xml:space="preserve">My Hero: Doctor</t>
  </si>
  <si>
    <t xml:space="preserve">Rainbow Islands Revolution</t>
  </si>
  <si>
    <t xml:space="preserve">Sega Ages 2500 Series Vol. 29: Monster World Complete Collection</t>
  </si>
  <si>
    <t xml:space="preserve">Pillars of Eternity</t>
  </si>
  <si>
    <t xml:space="preserve">Metal Fight Beyblade Portable: Chouzetsu Tensei Vulcan Horses</t>
  </si>
  <si>
    <t xml:space="preserve">Moshi, Kono Sekai ni Kami-sama ga Iru to suru Naraba.</t>
  </si>
  <si>
    <t xml:space="preserve">Germany's Next Topmodel 2011</t>
  </si>
  <si>
    <t xml:space="preserve">Arabians Lost: The Engagement on Desert</t>
  </si>
  <si>
    <t xml:space="preserve">Densha de Go! Tokubetsu-hen: Fukkatsu Shouwa no Yamatesen</t>
  </si>
  <si>
    <t xml:space="preserve">Garfield Gets Real</t>
  </si>
  <si>
    <t xml:space="preserve">SD Gundam Sangokuden Brave Battle Warriors: Shin Mirisha Taisen</t>
  </si>
  <si>
    <t xml:space="preserve">Gakken DS: Shin TOEIC Test Kanzen Kouryaku</t>
  </si>
  <si>
    <t xml:space="preserve">Gakken</t>
  </si>
  <si>
    <t xml:space="preserve">Summon Night Granthese: Horobi no Ken to Yakusoku no Kishi</t>
  </si>
  <si>
    <t xml:space="preserve">Crime Scene</t>
  </si>
  <si>
    <t xml:space="preserve">Puzzle Guzzle</t>
  </si>
  <si>
    <t xml:space="preserve">Starry ? Sky: After Summer</t>
  </si>
  <si>
    <t xml:space="preserve">Empire Deluxe</t>
  </si>
  <si>
    <t xml:space="preserve">New World Computing</t>
  </si>
  <si>
    <t xml:space="preserve">Gallop Racer Inbreed</t>
  </si>
  <si>
    <t xml:space="preserve">Ketsui: Kizuna Jigoku Tachi Extra</t>
  </si>
  <si>
    <t xml:space="preserve">Frisbee Disc Freestyle / Frisbee Disc Golf</t>
  </si>
  <si>
    <t xml:space="preserve">The King of Fighters Collection: The Orochi Saga (JP sales)</t>
  </si>
  <si>
    <t xml:space="preserve">Suzumiya Haruhi-Chan no Mahjong</t>
  </si>
  <si>
    <t xml:space="preserve">Commandos 3: Destination Berlin</t>
  </si>
  <si>
    <t xml:space="preserve">Tsuki no Hikari: Shizumeru Kane no Satsujin</t>
  </si>
  <si>
    <t xml:space="preserve">Chili Con Carnage</t>
  </si>
  <si>
    <t xml:space="preserve">Writing and Speaking Beautiful Japanese DS</t>
  </si>
  <si>
    <t xml:space="preserve">Sega Ages 2500 Series Vol. 26: Dynamite Deka</t>
  </si>
  <si>
    <t xml:space="preserve">Kong: The Animated Series</t>
  </si>
  <si>
    <t xml:space="preserve">Koisuru Otome to Shugo no Tate Portable</t>
  </si>
  <si>
    <t xml:space="preserve">PachiPara 3D: Ooumi Monogatari 2 - Pachi Pro Fuuunroku Hana</t>
  </si>
  <si>
    <t xml:space="preserve">Garfield's Nightmare</t>
  </si>
  <si>
    <t xml:space="preserve">Shounen Onmyouji: Tsubasa Yoima, Ten e Kaere</t>
  </si>
  <si>
    <t xml:space="preserve">Bakumatsu Renka: Karyuu Kenshi-den</t>
  </si>
  <si>
    <t xml:space="preserve">Grisaia no Rakuen: Le Eden de la Grisaia</t>
  </si>
  <si>
    <t xml:space="preserve">Iridium Runners</t>
  </si>
  <si>
    <t xml:space="preserve">Nodame Cantabile: Tanoshii Ongaku no Jikan Desu</t>
  </si>
  <si>
    <t xml:space="preserve">Tiny Toon Adventures: Wacky Stackers</t>
  </si>
  <si>
    <t xml:space="preserve">Princess Frontier Portable</t>
  </si>
  <si>
    <t xml:space="preserve">Touch Detective (JP sales)</t>
  </si>
  <si>
    <t xml:space="preserve">Emergency Mayhem</t>
  </si>
  <si>
    <t xml:space="preserve">Mary King's Riding School</t>
  </si>
  <si>
    <t xml:space="preserve">Voodoo Chronicles: First Sign</t>
  </si>
  <si>
    <t xml:space="preserve">Rising Zan: The Samurai Gunman</t>
  </si>
  <si>
    <t xml:space="preserve">Uru: Ages Beyond Myst</t>
  </si>
  <si>
    <t xml:space="preserve">Prince of Stride</t>
  </si>
  <si>
    <t xml:space="preserve">Robopon 2: Cross Version</t>
  </si>
  <si>
    <t xml:space="preserve">Mai-Otome Hime: Otome Butou Shi</t>
  </si>
  <si>
    <t xml:space="preserve">Ben 10 Omniverse 2</t>
  </si>
  <si>
    <t xml:space="preserve">Ultimate Puzzle Games</t>
  </si>
  <si>
    <t xml:space="preserve">Kimikare: New Semester</t>
  </si>
  <si>
    <t xml:space="preserve">Katekyoo Hitman Reborn! Kindan no Yami no Delta</t>
  </si>
  <si>
    <t xml:space="preserve">Prototype: Biohazard Bundle</t>
  </si>
  <si>
    <t xml:space="preserve">RoboCop</t>
  </si>
  <si>
    <t xml:space="preserve">Haneru no Tobira Wii: Girigirissu</t>
  </si>
  <si>
    <t xml:space="preserve">Elminage II: Sousei no Megami to Unmei no Daichi</t>
  </si>
  <si>
    <t xml:space="preserve">Aqua Panic!</t>
  </si>
  <si>
    <t xml:space="preserve">Blazing Souls</t>
  </si>
  <si>
    <t xml:space="preserve">Blood Bowl: Legendary Edition</t>
  </si>
  <si>
    <t xml:space="preserve">Invizimals: The Lost Kingdom</t>
  </si>
  <si>
    <t xml:space="preserve">Seinaru Kana: Orichalcum no Na no Motoni</t>
  </si>
  <si>
    <t xml:space="preserve">Tail of the Sun</t>
  </si>
  <si>
    <t xml:space="preserve">Revolution: 25th Anniversary Collection</t>
  </si>
  <si>
    <t xml:space="preserve">Barnyard Blast: Swine of the Night</t>
  </si>
  <si>
    <t xml:space="preserve">Space Channel 5: Ulala's Cosmic Attack</t>
  </si>
  <si>
    <t xml:space="preserve">Still Life 2</t>
  </si>
  <si>
    <t xml:space="preserve">Virtua Quest</t>
  </si>
  <si>
    <t xml:space="preserve">Disney Sports Basketball</t>
  </si>
  <si>
    <t xml:space="preserve">Ozzy &amp; Drix</t>
  </si>
  <si>
    <t xml:space="preserve">Nobunaga no Yabou: Soutensoku with Power-Up Kit</t>
  </si>
  <si>
    <t xml:space="preserve">Yamasa Digi World SP: Moeyo! Kung Fu Shukujo</t>
  </si>
  <si>
    <t xml:space="preserve">Castle Shikigami 2</t>
  </si>
  <si>
    <t xml:space="preserve">Wizardry Twin Pack</t>
  </si>
  <si>
    <t xml:space="preserve">Rabbids Invasion: The Interactive TV Show</t>
  </si>
  <si>
    <t xml:space="preserve">Gadget Racers (PAL)</t>
  </si>
  <si>
    <t xml:space="preserve">Moe Star: Moeru Toudai Eigojuku</t>
  </si>
  <si>
    <t xml:space="preserve">Mirai Shounen</t>
  </si>
  <si>
    <t xml:space="preserve">The Cube</t>
  </si>
  <si>
    <t xml:space="preserve">Bejeweled Blitz</t>
  </si>
  <si>
    <t xml:space="preserve">Peggle Nights</t>
  </si>
  <si>
    <t xml:space="preserve">Pulse Racer</t>
  </si>
  <si>
    <t xml:space="preserve">Tegami Bachi: Kokoro Tsumugu Mono e</t>
  </si>
  <si>
    <t xml:space="preserve">Spirits &amp; Spells</t>
  </si>
  <si>
    <t xml:space="preserve">Agatha Christie: Death on the Nile</t>
  </si>
  <si>
    <t xml:space="preserve">Antiphona no Seikahime: Tenshi no Gakufu Op.A</t>
  </si>
  <si>
    <t xml:space="preserve">Mystery Tales 2: The Spirit Mask</t>
  </si>
  <si>
    <t xml:space="preserve">Combat Flight Simulator 3: Battle for Europe</t>
  </si>
  <si>
    <t xml:space="preserve">TV Anime Idolm@ster: Cinderella Girls G4U! Pack Vol.2</t>
  </si>
  <si>
    <t xml:space="preserve">Eyeshield 21: Portable Edition</t>
  </si>
  <si>
    <t xml:space="preserve">Taishou Moebius Line Vitable</t>
  </si>
  <si>
    <t xml:space="preserve">Kabushiki Baibai Trainer: Kabutore! Next</t>
  </si>
  <si>
    <t xml:space="preserve">Machi: Unmei no Kousaten</t>
  </si>
  <si>
    <t xml:space="preserve">Golden Nugget Casino DS</t>
  </si>
  <si>
    <t xml:space="preserve">Machi-ing Maker 4</t>
  </si>
  <si>
    <t xml:space="preserve">World Class Rugby 2: Kokunai Gekitou Hen '93</t>
  </si>
  <si>
    <t xml:space="preserve">Ketsui Death Label</t>
  </si>
  <si>
    <t xml:space="preserve">This War of Mine</t>
  </si>
  <si>
    <t xml:space="preserve">Mechanic Master 2</t>
  </si>
  <si>
    <t xml:space="preserve">SD Gundam Force</t>
  </si>
  <si>
    <t xml:space="preserve">Abunai: Koi no Sousa Shitsu</t>
  </si>
  <si>
    <t xml:space="preserve">Shonen Jump's Yu-Gi-Oh! GX Card Almanac</t>
  </si>
  <si>
    <t xml:space="preserve">Hisshou Pachinko*Pachi-Slot Kouryaku Series Vol. 9: CR Fever Captain Harlock</t>
  </si>
  <si>
    <t xml:space="preserve">Myth Makers: Super Kart GP</t>
  </si>
  <si>
    <t xml:space="preserve">Canada Hunt</t>
  </si>
  <si>
    <t xml:space="preserve">Planetarian: Chiisana Hoshi no Yume</t>
  </si>
  <si>
    <t xml:space="preserve">GA - Geijutsuka Art Design Class: Slapstick Wonder Land</t>
  </si>
  <si>
    <t xml:space="preserve">Roommate Asami: Okusama wa Joshikousei</t>
  </si>
  <si>
    <t xml:space="preserve">Datam Polystar</t>
  </si>
  <si>
    <t xml:space="preserve">Cabbage Patch Kids: The Patch Puppy Rescue</t>
  </si>
  <si>
    <t xml:space="preserve">Pirates: Legend of the Black Buccaneer</t>
  </si>
  <si>
    <t xml:space="preserve">East India Company</t>
  </si>
  <si>
    <t xml:space="preserve">Ultraman Star Chronicles</t>
  </si>
  <si>
    <t xml:space="preserve">Amagoushi no Yakata</t>
  </si>
  <si>
    <t xml:space="preserve">TV Anime Idolm@ster: Cinderella Girls G4U! Pack Vol.3</t>
  </si>
  <si>
    <t xml:space="preserve">Ginga Tetsudou 999 DS</t>
  </si>
  <si>
    <t xml:space="preserve">Aedis Eclipse: Generation of Chaos</t>
  </si>
  <si>
    <t xml:space="preserve">Koihime Enbu</t>
  </si>
  <si>
    <t xml:space="preserve">Franklin: A Birthday Surprise</t>
  </si>
  <si>
    <t xml:space="preserve">Suzunone Seven: Rebirth Knot</t>
  </si>
  <si>
    <t xml:space="preserve">Hanayaka Kana, Ware ga Ichizoku: Tasogare Polarstar</t>
  </si>
  <si>
    <t xml:space="preserve">Zoids Dash</t>
  </si>
  <si>
    <t xml:space="preserve">Digimon Rumble Arena</t>
  </si>
  <si>
    <t xml:space="preserve">Vitamin X Evolution Plus</t>
  </si>
  <si>
    <t xml:space="preserve">NEVES</t>
  </si>
  <si>
    <t xml:space="preserve">Dynasty Warriors: Eiketsuden</t>
  </si>
  <si>
    <t xml:space="preserve">Wild West Shootout</t>
  </si>
  <si>
    <t xml:space="preserve">MuvLuv Double Pack</t>
  </si>
  <si>
    <t xml:space="preserve">Super Speed Machines</t>
  </si>
  <si>
    <t xml:space="preserve">Nano Diver</t>
  </si>
  <si>
    <t xml:space="preserve">Mary King's Riding School 2</t>
  </si>
  <si>
    <t xml:space="preserve">Elkrone no Atelier: Dear for Otomate</t>
  </si>
  <si>
    <t xml:space="preserve">Top Gear RPM Tuning</t>
  </si>
  <si>
    <t xml:space="preserve">Memories Off: Yubikiri no Kioku</t>
  </si>
  <si>
    <t xml:space="preserve">Otometeki Koi Kakumei * Love Revo!! DS</t>
  </si>
  <si>
    <t xml:space="preserve">TV Anime Idolm@ster: Cinderella Girls G4U! Pack Vol.4</t>
  </si>
  <si>
    <t xml:space="preserve">Clock Zero: Shuuen no Ichibyou - ExTime</t>
  </si>
  <si>
    <t xml:space="preserve">Cross + Channel</t>
  </si>
  <si>
    <t xml:space="preserve">Mark McMorris Infinite Air</t>
  </si>
  <si>
    <t xml:space="preserve">Shin Hayarigami 2</t>
  </si>
  <si>
    <t xml:space="preserve">Kochira Katsushikaku Kameari Kouenmae Hashutsujo: Machiteba Tengoku! Makereba Jigoku! Ryoutsuryuu Ikkakusenkin Daisakusen!</t>
  </si>
  <si>
    <t xml:space="preserve">Micro Machines V4</t>
  </si>
  <si>
    <t xml:space="preserve">Root Infinity Rexx</t>
  </si>
  <si>
    <t xml:space="preserve">Dungeons - The Dark Lord</t>
  </si>
  <si>
    <t xml:space="preserve">Zero no Tsukaima: Muma ga Tsumugu Yokaze no Nocturne</t>
  </si>
  <si>
    <t xml:space="preserve">Memories Off: Yubikiri no Kikou</t>
  </si>
  <si>
    <t xml:space="preserve">Hurry Up Hedgehog!</t>
  </si>
  <si>
    <t xml:space="preserve">L.G.S: Shinsetsu Houshinengi</t>
  </si>
  <si>
    <t xml:space="preserve">One Piece Mansion</t>
  </si>
  <si>
    <t xml:space="preserve">Discworld II: Mortality Bytes!</t>
  </si>
  <si>
    <t xml:space="preserve">Uchi no 3 Shimai DS</t>
  </si>
  <si>
    <t xml:space="preserve">Airline Tycoon</t>
  </si>
  <si>
    <t xml:space="preserve">Soul Eater: Monotone Princess</t>
  </si>
  <si>
    <t xml:space="preserve">Kaleidoeve</t>
  </si>
  <si>
    <t xml:space="preserve">HuneX</t>
  </si>
  <si>
    <t xml:space="preserve">Metal Fight Beyblade: Choujou Kessen! Big Bang Bladers</t>
  </si>
  <si>
    <t xml:space="preserve">Moujuutsukai to Oujisama</t>
  </si>
  <si>
    <t xml:space="preserve">Rocksmith 2014 Edition Remastered</t>
  </si>
  <si>
    <t xml:space="preserve">Bomberman 2</t>
  </si>
  <si>
    <t xml:space="preserve">Unreal Tournament 2004</t>
  </si>
  <si>
    <t xml:space="preserve">Shinseiki GPX Cyber Formula: Road To The INFINITY 4</t>
  </si>
  <si>
    <t xml:space="preserve">Cube</t>
  </si>
  <si>
    <t xml:space="preserve">Pirates of the Burning Sea</t>
  </si>
  <si>
    <t xml:space="preserve">Army Men: Major Malfunction</t>
  </si>
  <si>
    <t xml:space="preserve">Sansuu Puzzle de Migaku: Gakken Otona no Shikou Sense</t>
  </si>
  <si>
    <t xml:space="preserve">Yoake Yori Ruriiro na Portable</t>
  </si>
  <si>
    <t xml:space="preserve">Big Bass Fishing</t>
  </si>
  <si>
    <t xml:space="preserve">Storm Lover 2nd V</t>
  </si>
  <si>
    <t xml:space="preserve">Reine des Fleurs</t>
  </si>
  <si>
    <t xml:space="preserve">Densha de Go! Shinkansen EX: Sanyou Shinkansen-hen</t>
  </si>
  <si>
    <t xml:space="preserve">Namco Museum 50th Anniversary (JP sales)</t>
  </si>
  <si>
    <t xml:space="preserve">The Haunted: Hell's Reach</t>
  </si>
  <si>
    <t xml:space="preserve">Visco</t>
  </si>
  <si>
    <t xml:space="preserve">Disciples III: Renaissance</t>
  </si>
  <si>
    <t xml:space="preserve">The Longest Journey</t>
  </si>
  <si>
    <t xml:space="preserve">Mana Khemia 2: Ochita Gakuen to Renkinjutsushi Tachi Portable+</t>
  </si>
  <si>
    <t xml:space="preserve">Let's Pilates!</t>
  </si>
  <si>
    <t xml:space="preserve">Irritating Stick</t>
  </si>
  <si>
    <t xml:space="preserve">Saurus</t>
  </si>
  <si>
    <t xml:space="preserve">Chou!! Super Nep League DS</t>
  </si>
  <si>
    <t xml:space="preserve">Simple 2000 Series Vol. 105: The Maid Fuku to Kikanjuu</t>
  </si>
  <si>
    <t xml:space="preserve">Platypus</t>
  </si>
  <si>
    <t xml:space="preserve">Davis Cup Tennis</t>
  </si>
  <si>
    <t xml:space="preserve">Pro Rally</t>
  </si>
  <si>
    <t xml:space="preserve">Kimi ni Todoke: Sodateru Omoi</t>
  </si>
  <si>
    <t xml:space="preserve">Elven Legacy Collection</t>
  </si>
  <si>
    <t xml:space="preserve">Hands On! Tangrams</t>
  </si>
  <si>
    <t xml:space="preserve">Brave Story: Boku no Kioku to Negai</t>
  </si>
  <si>
    <t xml:space="preserve">Zombie Hunters 2</t>
  </si>
  <si>
    <t xml:space="preserve">Memories Off #5: Encore</t>
  </si>
  <si>
    <t xml:space="preserve">Custom Drive</t>
  </si>
  <si>
    <t xml:space="preserve">Tsuyo Kiss 2 Gakki: Swift Love</t>
  </si>
  <si>
    <t xml:space="preserve">Revolution (Japan)</t>
  </si>
  <si>
    <t xml:space="preserve">Konductra</t>
  </si>
  <si>
    <t xml:space="preserve">Cookie &amp; Cream</t>
  </si>
  <si>
    <t xml:space="preserve">Psychedelica of the Black Butterfly</t>
  </si>
  <si>
    <t xml:space="preserve">Stronghold Legends</t>
  </si>
  <si>
    <t xml:space="preserve">Let's Yoga!</t>
  </si>
  <si>
    <t xml:space="preserve">Busou Renkin: Youkoso Papillon Park e</t>
  </si>
  <si>
    <t xml:space="preserve">Ore wa Shoujo Mangaka</t>
  </si>
  <si>
    <t xml:space="preserve">Giza10</t>
  </si>
  <si>
    <t xml:space="preserve">Exhibition Volume 6</t>
  </si>
  <si>
    <t xml:space="preserve">Oshiri Kajiri Mushi no Rhythm Lesson DS: Kawai Ongaku Kyoushitsu Kanshuu</t>
  </si>
  <si>
    <t xml:space="preserve">Kuma no Pooh-San: 100 Acre no Mori no Cooking Book</t>
  </si>
  <si>
    <t xml:space="preserve">Collar x Malice</t>
  </si>
  <si>
    <t xml:space="preserve">Kao the Kangaroo Round 2</t>
  </si>
  <si>
    <t xml:space="preserve">The Dark Hills of Cherai</t>
  </si>
  <si>
    <t xml:space="preserve">Pirates PlundArrr</t>
  </si>
  <si>
    <t xml:space="preserve">Zoey 101: Field Trip Fiasco</t>
  </si>
  <si>
    <t xml:space="preserve">Dream C Club: GoGo</t>
  </si>
  <si>
    <t xml:space="preserve">Usavichi: Game no Jikan</t>
  </si>
  <si>
    <t xml:space="preserve">Battle Spirits: Hero's Soul</t>
  </si>
  <si>
    <t xml:space="preserve">Pachi-Slot Higrashi no Naku Koro ni Matsuri</t>
  </si>
  <si>
    <t xml:space="preserve">Otona no Renai Shousetsu: Harlequin Selection</t>
  </si>
  <si>
    <t xml:space="preserve">W.L.O. Sekai Renai Kikousen</t>
  </si>
  <si>
    <t xml:space="preserve">New Interpretation Stranger of Sword City</t>
  </si>
  <si>
    <t xml:space="preserve">Final Fantasy XI: All-In-One Pack 2006</t>
  </si>
  <si>
    <t xml:space="preserve">Pippa Funnell: Ranch Rescue</t>
  </si>
  <si>
    <t xml:space="preserve">Joint Operations: Combined Arms</t>
  </si>
  <si>
    <t xml:space="preserve">Kadenz fermata//Akkord:fortissimo</t>
  </si>
  <si>
    <t xml:space="preserve">Poupee Girl DS 2: Elegant Mint / Sweet Pink Style</t>
  </si>
  <si>
    <t xml:space="preserve">Alvion</t>
  </si>
  <si>
    <t xml:space="preserve">Professional Farmer 2016</t>
  </si>
  <si>
    <t xml:space="preserve">Sarah: Keeper of the Unicorn</t>
  </si>
  <si>
    <t xml:space="preserve">Storm Lover 2nd</t>
  </si>
  <si>
    <t xml:space="preserve">Dragon Booster</t>
  </si>
  <si>
    <t xml:space="preserve">Dragon's Dogma Online: Season 2</t>
  </si>
  <si>
    <t xml:space="preserve">Gaist Crusher God</t>
  </si>
  <si>
    <t xml:space="preserve">DJ Star</t>
  </si>
  <si>
    <t xml:space="preserve">Arcana Famiglia 2</t>
  </si>
  <si>
    <t xml:space="preserve">Shinkyoku Soukai Polyphonica</t>
  </si>
  <si>
    <t xml:space="preserve">Post Mortem</t>
  </si>
  <si>
    <t xml:space="preserve">Kiss Bell</t>
  </si>
  <si>
    <t xml:space="preserve">Giga</t>
  </si>
  <si>
    <t xml:space="preserve">San Goku Shi DS 2</t>
  </si>
  <si>
    <t xml:space="preserve">Strongest Tokyo University Shogi DS</t>
  </si>
  <si>
    <t xml:space="preserve">Mycom</t>
  </si>
  <si>
    <t xml:space="preserve">Shin Sangoku Musou Online: Souten Ranbu</t>
  </si>
  <si>
    <t xml:space="preserve">Thunder Force VI</t>
  </si>
  <si>
    <t xml:space="preserve">Full House Kiss 2</t>
  </si>
  <si>
    <t xml:space="preserve">Dinotopia: The Sunstone Odyssey</t>
  </si>
  <si>
    <t xml:space="preserve">Daito Giken Koushiki Pachi-Slot Simulator: Ossu! Misao + Maguro Densetsu Portable</t>
  </si>
  <si>
    <t xml:space="preserve">PachiPara 3D</t>
  </si>
  <si>
    <t xml:space="preserve">Earth Defense Force 2017 (old JP sales)</t>
  </si>
  <si>
    <t xml:space="preserve">I Doll U</t>
  </si>
  <si>
    <t xml:space="preserve">Sengoku Hime: Senran ni Mau Otometachi</t>
  </si>
  <si>
    <t xml:space="preserve">GTI Club: Supermini Festa!</t>
  </si>
  <si>
    <t xml:space="preserve">Paranormal Pursuit: The Gifted One</t>
  </si>
  <si>
    <t xml:space="preserve">Command &amp; Conquer Collection</t>
  </si>
  <si>
    <t xml:space="preserve">Marvel Superheroes 3D: Grandmaster's Challenge</t>
  </si>
  <si>
    <t xml:space="preserve">A Vampyre Story</t>
  </si>
  <si>
    <t xml:space="preserve">Monster Trux Offroad</t>
  </si>
  <si>
    <t xml:space="preserve">The Sims 4: Luxury Party Stuff</t>
  </si>
  <si>
    <t xml:space="preserve">Achtung Panzer: Kharkov 1943</t>
  </si>
  <si>
    <t xml:space="preserve">Sora no Otoshimono Forte: Dreamy Season</t>
  </si>
  <si>
    <t xml:space="preserve">Hiiro no Kakera Portable</t>
  </si>
  <si>
    <t xml:space="preserve">Yuu Yuu Hakusho DS: Ankoku Bujutsukai Hen</t>
  </si>
  <si>
    <t xml:space="preserve">Wand of Fortune R</t>
  </si>
  <si>
    <t xml:space="preserve">Majesty 2 Collection</t>
  </si>
  <si>
    <t xml:space="preserve">God Eater Off Shot: Soma Shikkuzaru-hen Twin Pack &amp; Animation Vol.4</t>
  </si>
  <si>
    <t xml:space="preserve">God Eater Off Shot:Shiou-hen Twin Pack &amp; Animation Vol.5</t>
  </si>
  <si>
    <t xml:space="preserve">Nogizaka Haruka no Himitsu Cosplay, Hajime Mashita</t>
  </si>
  <si>
    <t xml:space="preserve">Triggerheart Exelica</t>
  </si>
  <si>
    <t xml:space="preserve">Warashi</t>
  </si>
  <si>
    <t xml:space="preserve">Jet Impulse</t>
  </si>
  <si>
    <t xml:space="preserve">Games Explosion!</t>
  </si>
  <si>
    <t xml:space="preserve">Gummy Bears Magical Medallion</t>
  </si>
  <si>
    <t xml:space="preserve">Saenai Kanojo no Sodatekata: Blessing Flowers</t>
  </si>
  <si>
    <t xml:space="preserve">Tennis no Oji-Sama: Card Hunter</t>
  </si>
  <si>
    <t xml:space="preserve">Brave: The Video Game</t>
  </si>
  <si>
    <t xml:space="preserve">Night Wizard the Video Game: Denial of the World</t>
  </si>
  <si>
    <t xml:space="preserve">Portable Island: Tenohira Resort</t>
  </si>
  <si>
    <t xml:space="preserve">Sengoku Efuda Yuugi: Hototogisu Ran</t>
  </si>
  <si>
    <t xml:space="preserve">Tokyo Friend Park II DS</t>
  </si>
  <si>
    <t xml:space="preserve">Adventure Time: The Secret of the Nameless</t>
  </si>
  <si>
    <t xml:space="preserve">Shin Hisui no Shizuku: Hiiro no Kakera 2 Portable</t>
  </si>
  <si>
    <t xml:space="preserve">Robopon 2: Ring Version</t>
  </si>
  <si>
    <t xml:space="preserve">Sid Meier's Civilization Revolution 2+</t>
  </si>
  <si>
    <t xml:space="preserve">Dream Dancer</t>
  </si>
  <si>
    <t xml:space="preserve">Moe Moe 2-ji Taisen (Ryoku) * Deluxe</t>
  </si>
  <si>
    <t xml:space="preserve">System Soft</t>
  </si>
  <si>
    <t xml:space="preserve">Dragon Tales: Dragon Adventures</t>
  </si>
  <si>
    <t xml:space="preserve">Powerbike</t>
  </si>
  <si>
    <t xml:space="preserve">Violet no Atelier: Gramnad no Renkinjutsushi 2 - Gunjou no Omoide</t>
  </si>
  <si>
    <t xml:space="preserve">Elminage II DS Remix: Sousei no Megami to Unmai no Daichi</t>
  </si>
  <si>
    <t xml:space="preserve">Gaku ? Ou: The Royal Seven Stars</t>
  </si>
  <si>
    <t xml:space="preserve">Online Chess Kingdoms</t>
  </si>
  <si>
    <t xml:space="preserve">Rayman 10th Anniversary</t>
  </si>
  <si>
    <t xml:space="preserve">RollerCoaster Tycoon: Gold Edition</t>
  </si>
  <si>
    <t xml:space="preserve">Race Driver: Create &amp; Race</t>
  </si>
  <si>
    <t xml:space="preserve">Storm Lover Kai!!</t>
  </si>
  <si>
    <t xml:space="preserve">Minna to Issho</t>
  </si>
  <si>
    <t xml:space="preserve">Nurarihyon no Mago: Hyakki Ryouran Taisen</t>
  </si>
  <si>
    <t xml:space="preserve">Enkaku Sousa: Sana e no 23 Hiai</t>
  </si>
  <si>
    <t xml:space="preserve">Pac-Man Championship Edition 2 + Arcade Game Series</t>
  </si>
  <si>
    <t xml:space="preserve">Command &amp; Conquer 4: Tiberian Twilight</t>
  </si>
  <si>
    <t xml:space="preserve">Katekyoo Hitman Reborn! DS: Mafia Daishuugou Bongole Festival</t>
  </si>
  <si>
    <t xml:space="preserve">Grisaia no Meikyuu: Le Labyrinthe de la Grisaia</t>
  </si>
  <si>
    <t xml:space="preserve">Oyaku de Asoberu DS Ehon: Ukkari Penelope</t>
  </si>
  <si>
    <t xml:space="preserve">Iron Soldier 3</t>
  </si>
  <si>
    <t xml:space="preserve">UNO 52</t>
  </si>
  <si>
    <t xml:space="preserve">Tiger &amp; Bunny: Hero's Day</t>
  </si>
  <si>
    <t xml:space="preserve">Pachinko Kaou: Misora Hibari</t>
  </si>
  <si>
    <t xml:space="preserve">Accel World: Kasoku no Chouten</t>
  </si>
  <si>
    <t xml:space="preserve">Poupee Girl DS</t>
  </si>
  <si>
    <t xml:space="preserve">Choro Q</t>
  </si>
  <si>
    <t xml:space="preserve">Narcissus: Moshimo Ashita ga Runara</t>
  </si>
  <si>
    <t xml:space="preserve">Girl Friend Beta: Kimi to Sugosu Natsuyasumi</t>
  </si>
  <si>
    <t xml:space="preserve">Sharin no Kuni, Himawari no Shoujo</t>
  </si>
  <si>
    <t xml:space="preserve">Simple DS Series Vol. 42: The Haioku Byoutou</t>
  </si>
  <si>
    <t xml:space="preserve">Drone Tactics</t>
  </si>
  <si>
    <t xml:space="preserve">So-Ra-No-Wo-To: Otome no Gojuusou</t>
  </si>
  <si>
    <t xml:space="preserve">Technic Beat</t>
  </si>
  <si>
    <t xml:space="preserve">Worldwide Soccer Manager 2006</t>
  </si>
  <si>
    <t xml:space="preserve">I Love Horses: Rider's Paradise</t>
  </si>
  <si>
    <t xml:space="preserve">Yume Neko DS</t>
  </si>
  <si>
    <t xml:space="preserve">Memories Off 6: Next Relation</t>
  </si>
  <si>
    <t xml:space="preserve">Meiji Toukyou Renka: Twilight Kiss</t>
  </si>
  <si>
    <t xml:space="preserve">Scared Rider Xechs</t>
  </si>
  <si>
    <t xml:space="preserve">RED Entertainment</t>
  </si>
  <si>
    <t xml:space="preserve">4 Play Collection - Dark Mysteries</t>
  </si>
  <si>
    <t xml:space="preserve">Vitamin X: Detective B6</t>
  </si>
  <si>
    <t xml:space="preserve">Misshitsu no Sacrifice</t>
  </si>
  <si>
    <t xml:space="preserve">Evil Genius</t>
  </si>
  <si>
    <t xml:space="preserve">Ouran Koukou Host Bu</t>
  </si>
  <si>
    <t xml:space="preserve">King's Quest: The Complete Collection</t>
  </si>
  <si>
    <t xml:space="preserve">Lotus Challenge</t>
  </si>
  <si>
    <t xml:space="preserve">Imperium Romanum</t>
  </si>
  <si>
    <t xml:space="preserve">Football Manager 2007</t>
  </si>
  <si>
    <t xml:space="preserve">Ferrari: The Race Experience</t>
  </si>
  <si>
    <t xml:space="preserve">Dragon Zakura DS</t>
  </si>
  <si>
    <t xml:space="preserve">Chameleon: To Dye For!</t>
  </si>
  <si>
    <t xml:space="preserve">Sora no Otoshimono: DokiDoki Summer Vacation</t>
  </si>
  <si>
    <t xml:space="preserve">Shinseiki Evangelion: Battle Orchestra Portable</t>
  </si>
  <si>
    <t xml:space="preserve">Blackthorne</t>
  </si>
  <si>
    <t xml:space="preserve">DokuSui: DokiDoki Suikoden</t>
  </si>
  <si>
    <t xml:space="preserve">Contrast</t>
  </si>
  <si>
    <t xml:space="preserve">Bomberman (jp sales)</t>
  </si>
  <si>
    <t xml:space="preserve">S.Y.K: Shinsetsu Saiyuuki</t>
  </si>
  <si>
    <t xml:space="preserve">Black Cat</t>
  </si>
  <si>
    <t xml:space="preserve">Smart Kid's Mega Game Mix</t>
  </si>
  <si>
    <t xml:space="preserve">Space Invaders Revolution</t>
  </si>
  <si>
    <t xml:space="preserve">Wiffle Ball Advance</t>
  </si>
  <si>
    <t xml:space="preserve">Red Stone DS: Akaki Ishi ni Michibikareshi Monotachi</t>
  </si>
  <si>
    <t xml:space="preserve">Wand of Fortune: Mirai e no Prologue Portable</t>
  </si>
  <si>
    <t xml:space="preserve">Secret Game Portable</t>
  </si>
  <si>
    <t xml:space="preserve">Kimi no Yuusha</t>
  </si>
  <si>
    <t xml:space="preserve">Tom Clancy's  Ghost Recon Advanced Warfighter (weekly JP sales)</t>
  </si>
  <si>
    <t xml:space="preserve">Period Cube: Torikago no Amadeus</t>
  </si>
  <si>
    <t xml:space="preserve">Nobunaga no Yabou Online: Houou no Shou</t>
  </si>
  <si>
    <t xml:space="preserve">Cosmetic Paradise: Make no Kiseki</t>
  </si>
  <si>
    <t xml:space="preserve">Legoland</t>
  </si>
  <si>
    <t xml:space="preserve">Nobunaga no Yabou DS</t>
  </si>
  <si>
    <t xml:space="preserve">Wand of Fortune Portable</t>
  </si>
  <si>
    <t xml:space="preserve">Sengoku</t>
  </si>
  <si>
    <t xml:space="preserve">Republique</t>
  </si>
  <si>
    <t xml:space="preserve">Sousaku Alice to Oujisama!</t>
  </si>
  <si>
    <t xml:space="preserve">Ship Simulator 2008</t>
  </si>
  <si>
    <t xml:space="preserve">Lighthouse Interactive</t>
  </si>
  <si>
    <t xml:space="preserve">Rengoku II: The Stairway to H.E.A.V.E.N. (jp sales)</t>
  </si>
  <si>
    <t xml:space="preserve">Simple DS Series Vol. 14: The Jidousha Kyoushuujo DS</t>
  </si>
  <si>
    <t xml:space="preserve">Postman Pat: Special Delivery Service</t>
  </si>
  <si>
    <t xml:space="preserve">Himawari: Pebble in the Sky Portable</t>
  </si>
  <si>
    <t xml:space="preserve">Rise of Flight: Iron Cross Edition</t>
  </si>
  <si>
    <t xml:space="preserve">Katekyoo Hitman Reborn Nerae!? Ring x Bongole Returns</t>
  </si>
  <si>
    <t xml:space="preserve">Kono Aozora ni Yakusoku o: Tenohira no Rakuen</t>
  </si>
  <si>
    <t xml:space="preserve">Guild Wars: Factions</t>
  </si>
  <si>
    <t xml:space="preserve">Shinobi Koutsutsu</t>
  </si>
  <si>
    <t xml:space="preserve">WinBack 2: Project Poseidon</t>
  </si>
  <si>
    <t xml:space="preserve">Kaitou Rousseau</t>
  </si>
  <si>
    <t xml:space="preserve">GunParade Orchestra: Ao no Shou</t>
  </si>
  <si>
    <t xml:space="preserve">Super Stardust Ultra VR</t>
  </si>
  <si>
    <t xml:space="preserve">Total War Attila: Tyrants &amp; Kings</t>
  </si>
  <si>
    <t xml:space="preserve">Wizardry XTH: Unlimited Students</t>
  </si>
  <si>
    <t xml:space="preserve">Michaelsoft</t>
  </si>
  <si>
    <t xml:space="preserve">Instant Brain</t>
  </si>
  <si>
    <t xml:space="preserve">Coronation Street: The Mystery of the Missing Hotpot Recipe</t>
  </si>
  <si>
    <t xml:space="preserve">Azure Striker Gunvolt</t>
  </si>
  <si>
    <t xml:space="preserve">Magic Encyclopedia: Moonlight</t>
  </si>
  <si>
    <t xml:space="preserve">SoulLink Extension</t>
  </si>
  <si>
    <t xml:space="preserve">Codename: Panzers Phase Two</t>
  </si>
  <si>
    <t xml:space="preserve">Winning Post 7 Maximum 2008</t>
  </si>
  <si>
    <t xml:space="preserve">Samurai Shodown Anthology (JP sales)</t>
  </si>
  <si>
    <t xml:space="preserve">Alfa Romeo Racing Italiano</t>
  </si>
  <si>
    <t xml:space="preserve">Pachi-Slot Teiou: Golgo 13 Las Vegas (JP sales, but wrong system)</t>
  </si>
  <si>
    <t xml:space="preserve">Media Entertainment</t>
  </si>
  <si>
    <t xml:space="preserve">Kaitou Joker: Toki o Koeru Kaitou to Ushinawareta Houseki</t>
  </si>
  <si>
    <t xml:space="preserve">Super Robot Taisen XO</t>
  </si>
  <si>
    <t xml:space="preserve">Aquaman: Battle for Atlantis</t>
  </si>
  <si>
    <t xml:space="preserve">Raven's Cry</t>
  </si>
  <si>
    <t xml:space="preserve">Pachitte Chonmage Tatsujin 16: Pachinko Hissatsu Shigotojin III</t>
  </si>
  <si>
    <t xml:space="preserve">Unreal Tournament 2003</t>
  </si>
  <si>
    <t xml:space="preserve">Neverwinter Nights 2: Mask of the Betrayer</t>
  </si>
  <si>
    <t xml:space="preserve">Mortal Kombat: Tournament Edition</t>
  </si>
  <si>
    <t xml:space="preserve">Diary Girl</t>
  </si>
  <si>
    <t xml:space="preserve">Shitsuji ga Aruji o Erabu Toki</t>
  </si>
  <si>
    <t xml:space="preserve">War for the Overworld</t>
  </si>
  <si>
    <t xml:space="preserve">Best Of Tests</t>
  </si>
  <si>
    <t xml:space="preserve">Infinite Stratos 2: Love and Purge</t>
  </si>
  <si>
    <t xml:space="preserve">Umihara Kawase Jun: Second Edition Kanzenban</t>
  </si>
  <si>
    <t xml:space="preserve">Genterprise</t>
  </si>
  <si>
    <t xml:space="preserve">Psycho-Pass</t>
  </si>
  <si>
    <t xml:space="preserve">Fab 5 Soccer</t>
  </si>
  <si>
    <t xml:space="preserve">Destiny Links</t>
  </si>
  <si>
    <t xml:space="preserve">Pro Angler Moves</t>
  </si>
  <si>
    <t xml:space="preserve">Interworks Unlimited, Inc.</t>
  </si>
  <si>
    <t xml:space="preserve">Sakura Sakura: Haru Urara</t>
  </si>
  <si>
    <t xml:space="preserve">Uta no * Prince-Sama: Sweet Serenade</t>
  </si>
  <si>
    <t xml:space="preserve">Road Trip: Shifting Gears</t>
  </si>
  <si>
    <t xml:space="preserve">Rewrite</t>
  </si>
  <si>
    <t xml:space="preserve">Major Dream: Major Wii Nagero! Gyroball!!</t>
  </si>
  <si>
    <t xml:space="preserve">Iza, Shutsujin! Koisen</t>
  </si>
  <si>
    <t xml:space="preserve">Hiiro no Kakera: Shin Tamayori Hime Denshou</t>
  </si>
  <si>
    <t xml:space="preserve">Datenshi no Amai Yuuwaku x Kaikan Phrase</t>
  </si>
  <si>
    <t xml:space="preserve">Grooverider: Slot Car Thunder</t>
  </si>
  <si>
    <t xml:space="preserve">Bakumatsu Koihana: Shinsengumi DS</t>
  </si>
  <si>
    <t xml:space="preserve">Digger Simulator</t>
  </si>
  <si>
    <t xml:space="preserve">Miyako: Awayuki no Utage</t>
  </si>
  <si>
    <t xml:space="preserve">LifeSigns: Surgical Unit</t>
  </si>
  <si>
    <t xml:space="preserve">Konami Classics Vol. 2</t>
  </si>
  <si>
    <t xml:space="preserve">Football Manager Live</t>
  </si>
  <si>
    <t xml:space="preserve">Marginal #4: Idol of Supernova</t>
  </si>
  <si>
    <t xml:space="preserve">Tobidase! Kagaku-kun Chikyuu Daitanken! Nazo no Chinkai Seibutsu ni Idome!</t>
  </si>
  <si>
    <t xml:space="preserve">Kana: Imouto</t>
  </si>
  <si>
    <t xml:space="preserve">Rock N' Roll Racing</t>
  </si>
  <si>
    <t xml:space="preserve">Impossible Creatures</t>
  </si>
  <si>
    <t xml:space="preserve">Football Academy</t>
  </si>
  <si>
    <t xml:space="preserve">GoGo's Crazy Bones</t>
  </si>
  <si>
    <t xml:space="preserve">Norn + Nonette: Last Era</t>
  </si>
  <si>
    <t xml:space="preserve">Games Around the World</t>
  </si>
  <si>
    <t xml:space="preserve">Hitotsu Tobashi Renai V</t>
  </si>
  <si>
    <t xml:space="preserve">Blitzkrieg 2 Anthology</t>
  </si>
  <si>
    <t xml:space="preserve">DoDonPachi Saidaioujou</t>
  </si>
  <si>
    <t xml:space="preserve">Fuuraiki 3</t>
  </si>
  <si>
    <t xml:space="preserve">1/2 Summer +</t>
  </si>
  <si>
    <t xml:space="preserve">SBK09 Superbike World Championship</t>
  </si>
  <si>
    <t xml:space="preserve">Tears to Tiara: Kakan no Daichi Portable</t>
  </si>
  <si>
    <t xml:space="preserve">Tantei Jinguuji Saburo DS: Fuserareta Shinjitsu</t>
  </si>
  <si>
    <t xml:space="preserve">Monster Rancher Advance 2</t>
  </si>
  <si>
    <t xml:space="preserve">Big Hero 6: Battle in the Bay</t>
  </si>
  <si>
    <t xml:space="preserve">Dr. Slump &amp; Arale-Chan</t>
  </si>
  <si>
    <t xml:space="preserve">Umineko no Naku Koro ni Portable 1</t>
  </si>
  <si>
    <t xml:space="preserve">Festa!! Hyper Girls Party</t>
  </si>
  <si>
    <t xml:space="preserve">Geten no Hana: Yume Akari</t>
  </si>
  <si>
    <t xml:space="preserve">Kikiite Hajimaru: Eigo Kaiwa Training - KikiTore</t>
  </si>
  <si>
    <t xml:space="preserve">Vanark</t>
  </si>
  <si>
    <t xml:space="preserve">Game Book DS: Sword World 2.0</t>
  </si>
  <si>
    <t xml:space="preserve">Fernbus Simulator</t>
  </si>
  <si>
    <t xml:space="preserve">Furious Karting</t>
  </si>
  <si>
    <t xml:space="preserve">IL-2 Sturmovik</t>
  </si>
  <si>
    <t xml:space="preserve">Pet Shop Monogatari DS 2</t>
  </si>
  <si>
    <t xml:space="preserve">Monkey Madness: Island Escape</t>
  </si>
  <si>
    <t xml:space="preserve">Chokkan! Asonde Relaxuma</t>
  </si>
  <si>
    <t xml:space="preserve">Hot Wheels: Stunt Track Challenge / World Race</t>
  </si>
  <si>
    <t xml:space="preserve">Minna no Conveni</t>
  </si>
  <si>
    <t xml:space="preserve">Azure Striker Gunvolt: Striker Pack</t>
  </si>
  <si>
    <t xml:space="preserve">Inti Creates</t>
  </si>
  <si>
    <t xml:space="preserve">SoulCalibur Legends (JP sales)</t>
  </si>
  <si>
    <t xml:space="preserve">Theatre Of War</t>
  </si>
  <si>
    <t xml:space="preserve">Izumo 2</t>
  </si>
  <si>
    <t xml:space="preserve">Entaku no Seito: Students of Round</t>
  </si>
  <si>
    <t xml:space="preserve">Smiley World: Island Challenge</t>
  </si>
  <si>
    <t xml:space="preserve">PC Engine Best Collention: Ginga Ojousama Densetsu Collection</t>
  </si>
  <si>
    <t xml:space="preserve">Isshoni Gohan. Portable</t>
  </si>
  <si>
    <t xml:space="preserve">Boost On</t>
  </si>
  <si>
    <t xml:space="preserve">King of Fighters 2002: Unlimited Match Tougeki Ver.</t>
  </si>
  <si>
    <t xml:space="preserve">Hanayamata: Yosakoi Live</t>
  </si>
  <si>
    <t xml:space="preserve">htoL#NiQ: The Firefly Diary</t>
  </si>
  <si>
    <t xml:space="preserve">Rosario to Vampire: Tanabata no Miss Youkai Gakuen</t>
  </si>
  <si>
    <t xml:space="preserve">Ouka Sengoku Portable</t>
  </si>
  <si>
    <t xml:space="preserve">Shepherd's Crossing</t>
  </si>
  <si>
    <t xml:space="preserve">Dark Parables: The Exiled Prince</t>
  </si>
  <si>
    <t xml:space="preserve">Tactics Layer: Ritina Guard Senki</t>
  </si>
  <si>
    <t xml:space="preserve">Hyakka Yakou</t>
  </si>
  <si>
    <t xml:space="preserve">San-X Character Channel: All-Star Daishuugou!</t>
  </si>
  <si>
    <t xml:space="preserve">Fuun Shinsengumi Bakumatsuden Portable</t>
  </si>
  <si>
    <t xml:space="preserve">Doki-Doki Universe</t>
  </si>
  <si>
    <t xml:space="preserve">Sega Golf Club: Miyazato San Kyoudai Naizou</t>
  </si>
  <si>
    <t xml:space="preserve">Rozen Maiden: Gebetgarten</t>
  </si>
  <si>
    <t xml:space="preserve">Sangoku Koi Senki: Omoide Gaeshi - CS Edition</t>
  </si>
  <si>
    <t xml:space="preserve">Homeworld Remastered Collection</t>
  </si>
  <si>
    <t xml:space="preserve">Princess Arthur</t>
  </si>
  <si>
    <t xml:space="preserve">Brain Exercise With Dr. Kawashima</t>
  </si>
  <si>
    <t xml:space="preserve">Sherlock Holmes: The Devil's Daughter</t>
  </si>
  <si>
    <t xml:space="preserve">Sakura-Sou no Pet na Kanojo</t>
  </si>
  <si>
    <t xml:space="preserve">Fatal Fury: Battle Archives Volume 2 (JP sales)</t>
  </si>
  <si>
    <t xml:space="preserve">Toro to Morimori</t>
  </si>
  <si>
    <t xml:space="preserve">Tantei Jinguuji Saburo: Hai to Diamond</t>
  </si>
  <si>
    <t xml:space="preserve">Truck Racer</t>
  </si>
  <si>
    <t xml:space="preserve">Shorts</t>
  </si>
  <si>
    <t xml:space="preserve">K-1 Grand Prix</t>
  </si>
  <si>
    <t xml:space="preserve">Rave Master: Special Attack Force!</t>
  </si>
  <si>
    <t xml:space="preserve">Simple 2000 Series Vol. 120: The Saigo no Nippon Tsuwamono</t>
  </si>
  <si>
    <t xml:space="preserve">Football Manager 2005</t>
  </si>
  <si>
    <t xml:space="preserve">Hakuoki: Reimeiroku DS</t>
  </si>
  <si>
    <t xml:space="preserve">BattleForge</t>
  </si>
  <si>
    <t xml:space="preserve">Turbo Trainz</t>
  </si>
  <si>
    <t xml:space="preserve">Ro-Kyu-Bu! Secret Photo Op</t>
  </si>
  <si>
    <t xml:space="preserve">Caladrius</t>
  </si>
  <si>
    <t xml:space="preserve">Duel Love: Koisuru Otome wa Shouri no Megami</t>
  </si>
  <si>
    <t xml:space="preserve">Super Robot Monkey Team: Game Boy Advance Video Volume 1</t>
  </si>
  <si>
    <t xml:space="preserve">Mystery Legends: Beauty and the Beast</t>
  </si>
  <si>
    <t xml:space="preserve">Bunmei Kaika: Aoiza Ibunroku Saien</t>
  </si>
  <si>
    <t xml:space="preserve">Groovin' Blocks</t>
  </si>
  <si>
    <t xml:space="preserve">Aa Megami-samaa</t>
  </si>
  <si>
    <t xml:space="preserve">Rail Simulator</t>
  </si>
  <si>
    <t xml:space="preserve">Bakumatsu Rock</t>
  </si>
  <si>
    <t xml:space="preserve">Family Jockey</t>
  </si>
  <si>
    <t xml:space="preserve">Thunder Alley</t>
  </si>
  <si>
    <t xml:space="preserve">Resistance Dual Pack</t>
  </si>
  <si>
    <t xml:space="preserve">Nyaruko-San: Nafushigatai Game no You na Mono</t>
  </si>
  <si>
    <t xml:space="preserve">Soshite Kono Uchuu ni Kirameku Kimi no Shi XXX</t>
  </si>
  <si>
    <t xml:space="preserve">Victory Spike</t>
  </si>
  <si>
    <t xml:space="preserve">Double Sequence: The Q-Virus Invasion</t>
  </si>
  <si>
    <t xml:space="preserve">Densetsu no Yuusha no Densetsu: Legendary Saga</t>
  </si>
  <si>
    <t xml:space="preserve">Hi Hi Puffy AmiYumi: The Genie &amp; the Amp</t>
  </si>
  <si>
    <t xml:space="preserve">Zero no Tsukaima: Maigo no Period to Ikusen no Symphony</t>
  </si>
  <si>
    <t xml:space="preserve">Dance with Devils</t>
  </si>
  <si>
    <t xml:space="preserve">Battle Worlds: Kronos</t>
  </si>
  <si>
    <t xml:space="preserve">Hiiro no Kakera: Shin Tamayori Hime Denshou Portable</t>
  </si>
  <si>
    <t xml:space="preserve">Kao the Kangaroo</t>
  </si>
  <si>
    <t xml:space="preserve">Jewel Quest II</t>
  </si>
  <si>
    <t xml:space="preserve">Builder's Block</t>
  </si>
  <si>
    <t xml:space="preserve">EON Digital Entertainment</t>
  </si>
  <si>
    <t xml:space="preserve">Seisou no Amazones</t>
  </si>
  <si>
    <t xml:space="preserve">Mahjong Taikai IV</t>
  </si>
  <si>
    <t xml:space="preserve">F.E.A.R. Perseus Mandate</t>
  </si>
  <si>
    <t xml:space="preserve">Farming Simulator 15 Expansion Pack</t>
  </si>
  <si>
    <t xml:space="preserve">Lumo</t>
  </si>
  <si>
    <t xml:space="preserve">Chou Ezaru wa Akai Hana: Koi wa Tsuki ni Shirube Kareru</t>
  </si>
  <si>
    <t xml:space="preserve">Agarest Senki: Re-appearance</t>
  </si>
  <si>
    <t xml:space="preserve">Ultraman Fighting Evolution 0</t>
  </si>
  <si>
    <t xml:space="preserve">Gokuhou!! Mecha Mote Iinchou: Girls Motekawa Box</t>
  </si>
  <si>
    <t xml:space="preserve">Deus Ex</t>
  </si>
  <si>
    <t xml:space="preserve">Jinsei Game Q DS: Shouwa no Dekigoto</t>
  </si>
  <si>
    <t xml:space="preserve">Strider (2014)</t>
  </si>
  <si>
    <t xml:space="preserve">Doraemon Wii: Himitsu Douguou Ketteisen!</t>
  </si>
  <si>
    <t xml:space="preserve">Goku Makaimura Kai</t>
  </si>
  <si>
    <t xml:space="preserve">No Fate! Only the Power of Will</t>
  </si>
  <si>
    <t xml:space="preserve">Makai Senki Disgaea 3 Append Disc: Raspberyl-hen Hajime Mashita</t>
  </si>
  <si>
    <t xml:space="preserve">PDC World Championship Darts 2009</t>
  </si>
  <si>
    <t xml:space="preserve">Crows: Burning Edge</t>
  </si>
  <si>
    <t xml:space="preserve">Simple DS Series Vol. 41: The Bakudan Shori-Han</t>
  </si>
  <si>
    <t xml:space="preserve">Nitroplus</t>
  </si>
  <si>
    <t xml:space="preserve">Kurogane Kaikitan</t>
  </si>
  <si>
    <t xml:space="preserve">Naxat Soft Reachmania Vol. 1: CR Galaxy Angel</t>
  </si>
  <si>
    <t xml:space="preserve">Naxat Soft</t>
  </si>
  <si>
    <t xml:space="preserve">Hanayaka Kana, Ware ga Ichizoku</t>
  </si>
  <si>
    <t xml:space="preserve">Mamoru-kun wa Norowarete Shimatta!</t>
  </si>
  <si>
    <t xml:space="preserve">Myself; Yourself</t>
  </si>
  <si>
    <t xml:space="preserve">Sengoku Hime 2 Arashi: Hyakubana Senran Tatsukaze no Gotoku</t>
  </si>
  <si>
    <t xml:space="preserve">Curse of the Amsterdam Diamond</t>
  </si>
  <si>
    <t xml:space="preserve">Dokuro</t>
  </si>
  <si>
    <t xml:space="preserve">Starry ? Sky: After Autumn</t>
  </si>
  <si>
    <t xml:space="preserve">Dragon Quest X: All in One Package</t>
  </si>
  <si>
    <t xml:space="preserve">Slide Adventure: Mag Kid</t>
  </si>
  <si>
    <t xml:space="preserve">My Little Baby</t>
  </si>
  <si>
    <t xml:space="preserve">Jan Sangoku Musou</t>
  </si>
  <si>
    <t xml:space="preserve">Brothers Conflict: Precious Baby</t>
  </si>
  <si>
    <t xml:space="preserve">Kono Aozora ni Yakusoku o: Melody of the Sun and Sea</t>
  </si>
  <si>
    <t xml:space="preserve">Fatal Fury: Battle Archives Volume 1 (JP sales)</t>
  </si>
  <si>
    <t xml:space="preserve">Rakushou! Pachi-Slot Sengen 6: Rio 2 Cruising Vanadis</t>
  </si>
  <si>
    <t xml:space="preserve">Kamaitachi no Yoru 2: Tokubetsu Hen</t>
  </si>
  <si>
    <t xml:space="preserve">CT Special Forces 2: Back in the Trenches</t>
  </si>
  <si>
    <t xml:space="preserve">Durarara!! Relay</t>
  </si>
  <si>
    <t xml:space="preserve">Root Double: Before Crime After Days</t>
  </si>
  <si>
    <t xml:space="preserve">ef - a fairy tale of the two.</t>
  </si>
  <si>
    <t xml:space="preserve">FairlyLife: MiracleDays</t>
  </si>
  <si>
    <t xml:space="preserve">Piacci</t>
  </si>
  <si>
    <t xml:space="preserve">Goat Simulator</t>
  </si>
  <si>
    <t xml:space="preserve">Death Connection Portable</t>
  </si>
  <si>
    <t xml:space="preserve">Rainbow Islands: Revolution</t>
  </si>
  <si>
    <t xml:space="preserve">Rakushou! Pachi-Slot Sengen 4</t>
  </si>
  <si>
    <t xml:space="preserve">Moe Moe 2-Ji Daisenryaku 2</t>
  </si>
  <si>
    <t xml:space="preserve">Tsuyo Kiss 3 Portable</t>
  </si>
  <si>
    <t xml:space="preserve">Championship Manager 2010</t>
  </si>
  <si>
    <t xml:space="preserve">Moto Racer Advance</t>
  </si>
  <si>
    <t xml:space="preserve">Duel Masters: Shadow of the Code</t>
  </si>
  <si>
    <t xml:space="preserve">Happy Dance Collection</t>
  </si>
  <si>
    <t xml:space="preserve">Army Men: Air Combat - The Elite Missions</t>
  </si>
  <si>
    <t xml:space="preserve">Rally Championship</t>
  </si>
  <si>
    <t xml:space="preserve">Binary Star</t>
  </si>
  <si>
    <t xml:space="preserve">Musou Tourou</t>
  </si>
  <si>
    <t xml:space="preserve">Gakuen Hetalia</t>
  </si>
  <si>
    <t xml:space="preserve">Really? Really! DS</t>
  </si>
  <si>
    <t xml:space="preserve">Daiya no Kuni no Alice: Wonderful Mirror World</t>
  </si>
  <si>
    <t xml:space="preserve">Touch Detective 3: Does Funghi Dream of Bananas?</t>
  </si>
  <si>
    <t xml:space="preserve">Tringo</t>
  </si>
  <si>
    <t xml:space="preserve">Jam Sessions: Sing and Play Guitar (jp sales)</t>
  </si>
  <si>
    <t xml:space="preserve">Cities: Skylines Snowfall</t>
  </si>
  <si>
    <t xml:space="preserve">Paradox Development</t>
  </si>
  <si>
    <t xml:space="preserve">RalliSport Challenge(JP sales)</t>
  </si>
  <si>
    <t xml:space="preserve">Ultraman Fighting Evolution 3</t>
  </si>
  <si>
    <t xml:space="preserve">Rondo of Swords (jp sales)</t>
  </si>
  <si>
    <t xml:space="preserve">Element Hunter</t>
  </si>
  <si>
    <t xml:space="preserve">Shinseiki Evangelion: Koutetsu no Girlfriend Tokubetsu-Hen Portable</t>
  </si>
  <si>
    <t xml:space="preserve">Nakayoshi All-Stars: Mezase Gakuen Idol</t>
  </si>
  <si>
    <t xml:space="preserve">Kamigami no Asobi InFinite</t>
  </si>
  <si>
    <t xml:space="preserve">Fullmetal Alchemist: Prince of the Dawn</t>
  </si>
  <si>
    <t xml:space="preserve">H2O+: Footprints in the Sand</t>
  </si>
  <si>
    <t xml:space="preserve">Fashionable Puppy: Oshare na Koinu DS</t>
  </si>
  <si>
    <t xml:space="preserve">Sekirei: Mirai Kara no Okurimono</t>
  </si>
  <si>
    <t xml:space="preserve">The Humans: Meet the Ancestors!</t>
  </si>
  <si>
    <t xml:space="preserve">Dungeons &amp; Dragons: Neverwinter Nights - Complete</t>
  </si>
  <si>
    <t xml:space="preserve">Idol Janshi Suchie-Pai IV</t>
  </si>
  <si>
    <t xml:space="preserve">Natsuzora no Monologue</t>
  </si>
  <si>
    <t xml:space="preserve">Otomate</t>
  </si>
  <si>
    <t xml:space="preserve">Kenka Banchou Portable</t>
  </si>
  <si>
    <t xml:space="preserve">The Train Giant</t>
  </si>
  <si>
    <t xml:space="preserve">Ascaron Entertainment</t>
  </si>
  <si>
    <t xml:space="preserve">Ishin Renka: Ryouma Gaiden</t>
  </si>
  <si>
    <t xml:space="preserve">Act of Aggression</t>
  </si>
  <si>
    <t xml:space="preserve">Shirahana no Ori: Hiiro no Kakera 4 - Shiki no Uta</t>
  </si>
  <si>
    <t xml:space="preserve">Fallout Anthology</t>
  </si>
  <si>
    <t xml:space="preserve">Monster Bomber</t>
  </si>
  <si>
    <t xml:space="preserve">Hakuouki: Shinsengumi Kitan</t>
  </si>
  <si>
    <t xml:space="preserve">Fate/kaleid liner Prisma Illya</t>
  </si>
  <si>
    <t xml:space="preserve">Wand of Fortune</t>
  </si>
  <si>
    <t xml:space="preserve">Minds and Mystery: 5 Game Pack</t>
  </si>
  <si>
    <t xml:space="preserve">S.Y.K: Shinsetsu Saiyuuki Portable</t>
  </si>
  <si>
    <t xml:space="preserve">Cross Edge Dash</t>
  </si>
  <si>
    <t xml:space="preserve">Meru Purana</t>
  </si>
  <si>
    <t xml:space="preserve">Fullmetal Alchemist: Trading Card Game</t>
  </si>
  <si>
    <t xml:space="preserve">Gobliiins 4</t>
  </si>
  <si>
    <t xml:space="preserve">Akatsuki no Amaneka to Aoi Kyojin</t>
  </si>
  <si>
    <t xml:space="preserve">Darkened Skye</t>
  </si>
  <si>
    <t xml:space="preserve">Cartoon Network Battle Crashers</t>
  </si>
  <si>
    <t xml:space="preserve">Wand of Fortune: Mirai e no Prologue</t>
  </si>
  <si>
    <t xml:space="preserve">Nova Usagi no Game de Ryuugaku!? DS</t>
  </si>
  <si>
    <t xml:space="preserve">Heart no Kuni no Alice</t>
  </si>
  <si>
    <t xml:space="preserve">San-X: Chara Sagashi Land</t>
  </si>
  <si>
    <t xml:space="preserve">Poker for Dummies</t>
  </si>
  <si>
    <t xml:space="preserve">Super Dungeon Bros</t>
  </si>
  <si>
    <t xml:space="preserve">Command &amp; Conquer Renegade</t>
  </si>
  <si>
    <t xml:space="preserve">Memories Off</t>
  </si>
  <si>
    <t xml:space="preserve">Tenchu San Portable</t>
  </si>
  <si>
    <t xml:space="preserve">Pippa Funnell 2: Farm Adventures</t>
  </si>
  <si>
    <t xml:space="preserve">Vitamin X</t>
  </si>
  <si>
    <t xml:space="preserve">The Wild West</t>
  </si>
  <si>
    <t xml:space="preserve">thinkSMART: Chess for Kids</t>
  </si>
  <si>
    <t xml:space="preserve">Saint Seiya Omega: Ultimate Cosmo</t>
  </si>
  <si>
    <t xml:space="preserve">God Eater Off Shot: Tachibana Sakuya-hen Twin Pack &amp; Animation Vol.7</t>
  </si>
  <si>
    <t xml:space="preserve">Sakigake!! Otokojuku - Nihon yo, Kore ga Otoko Dearu!</t>
  </si>
  <si>
    <t xml:space="preserve">River City Ransom SP</t>
  </si>
  <si>
    <t xml:space="preserve">Aladdin Magic Racer</t>
  </si>
  <si>
    <t xml:space="preserve">Teenage Mutant Ninja Turtles (3DS)</t>
  </si>
  <si>
    <t xml:space="preserve">Time Leap</t>
  </si>
  <si>
    <t xml:space="preserve">World Heroes Anthology</t>
  </si>
  <si>
    <t xml:space="preserve">Art Academy: Home Studio</t>
  </si>
  <si>
    <t xml:space="preserve">th!nk Logic Trainer</t>
  </si>
  <si>
    <t xml:space="preserve">Tennis no Oji-Sama: Doubles no Oji-Sama - Boys, Be Glorious!</t>
  </si>
  <si>
    <t xml:space="preserve">Uchida Yasuou Mystery: Meitantei Senken Mitsuhiko Series: Fukutoshin Renzoku Satsujin Jiken</t>
  </si>
  <si>
    <t xml:space="preserve">Routes PE</t>
  </si>
  <si>
    <t xml:space="preserve">Railfan</t>
  </si>
  <si>
    <t xml:space="preserve">Ongakukan</t>
  </si>
  <si>
    <t xml:space="preserve">SoniPro</t>
  </si>
  <si>
    <t xml:space="preserve">Akatsuki no Goei Trinity</t>
  </si>
  <si>
    <t xml:space="preserve">Tropico 3: Gold Edition</t>
  </si>
  <si>
    <t xml:space="preserve">Icewind Dale II</t>
  </si>
  <si>
    <t xml:space="preserve">Golden Time: Vivid Memories</t>
  </si>
  <si>
    <t xml:space="preserve">Shinseiki Evangelion: Koutetsu no Girlfriend 2nd Portable</t>
  </si>
  <si>
    <t xml:space="preserve">Dungeons 2</t>
  </si>
  <si>
    <t xml:space="preserve">Tenjin Ranman: Happy GO Lucky!!</t>
  </si>
  <si>
    <t xml:space="preserve">Hoshigami: Ruining Blue Earth Remix</t>
  </si>
  <si>
    <t xml:space="preserve">Getsuei Gakuen: kou</t>
  </si>
  <si>
    <t xml:space="preserve">The Cages: Pro Style Batting Practice</t>
  </si>
  <si>
    <t xml:space="preserve">Zettai Kaikyuu Gakuen: Eden with Roses and Phantasm</t>
  </si>
  <si>
    <t xml:space="preserve">Hotel Giant DS</t>
  </si>
  <si>
    <t xml:space="preserve">Shin Sangoku Musou 4 Special</t>
  </si>
  <si>
    <t xml:space="preserve">Grand Prix Legends</t>
  </si>
  <si>
    <t xml:space="preserve">Bullet Soul: Tama Tamashii</t>
  </si>
  <si>
    <t xml:space="preserve">G1 Jockey 4 2007</t>
  </si>
  <si>
    <t xml:space="preserve">Element Girl: Love, Fashion and Friends</t>
  </si>
  <si>
    <t xml:space="preserve">Heart no Kuni no Alice: Wonderful Twin World</t>
  </si>
  <si>
    <t xml:space="preserve">Wade Hixton's Counter Punch</t>
  </si>
  <si>
    <t xml:space="preserve">Junjou Romanchika: Koi no Doki Doki Daisakusen</t>
  </si>
  <si>
    <t xml:space="preserve">Shin Koihime Musou: Otome Taisen * Sangokushi Engi</t>
  </si>
  <si>
    <t xml:space="preserve">Farming Simulator 2014</t>
  </si>
  <si>
    <t xml:space="preserve">Horse Life 4: My Horse, My Friend, My Champion</t>
  </si>
  <si>
    <t xml:space="preserve">Shijyou Saikyou no Deshi Kenichi: Gekitou! Ragnarok Hachikengou</t>
  </si>
  <si>
    <t xml:space="preserve">Juggler DS</t>
  </si>
  <si>
    <t xml:space="preserve">Commseed</t>
  </si>
  <si>
    <t xml:space="preserve">Naruto Shippuden: Ultimate Ninja Storm Collection</t>
  </si>
  <si>
    <t xml:space="preserve">Outdoors Unleashed: Alaska 3D</t>
  </si>
  <si>
    <t xml:space="preserve">Vitamin Y</t>
  </si>
  <si>
    <t xml:space="preserve">Magicians Academy</t>
  </si>
  <si>
    <t xml:space="preserve">Memories Off #5: Togireta Film</t>
  </si>
  <si>
    <t xml:space="preserve">The Eye of Judgment: Legends</t>
  </si>
  <si>
    <t xml:space="preserve">Lucian Bee's: Resurrection Supernova</t>
  </si>
  <si>
    <t xml:space="preserve">King's Bounty: Armored Princess</t>
  </si>
  <si>
    <t xml:space="preserve">The Amazing Spider-Man (DS &amp; Mobile Versions)</t>
  </si>
  <si>
    <t xml:space="preserve">Smart Boy's Winter Wonderland</t>
  </si>
  <si>
    <t xml:space="preserve">Captain Rainbow</t>
  </si>
  <si>
    <t xml:space="preserve">DoDonPachi Daifukkatsu: Black Label</t>
  </si>
  <si>
    <t xml:space="preserve">Space Raiders</t>
  </si>
  <si>
    <t xml:space="preserve">Shinobi, Koi Utsutsu: Setsugetsuka Koi Emaki</t>
  </si>
  <si>
    <t xml:space="preserve">Ishin no Arashi: Shippuu Ryuumeden</t>
  </si>
  <si>
    <t xml:space="preserve">Dengeki Gakuen RPG: Cross of Venus Special</t>
  </si>
  <si>
    <t xml:space="preserve">Muv-Luv Alternative</t>
  </si>
  <si>
    <t xml:space="preserve">Irotoridori no Sekai: World's End Re-Birth</t>
  </si>
  <si>
    <t xml:space="preserve">Taishou x Alice: All in One</t>
  </si>
  <si>
    <t xml:space="preserve">Farming 2017 - The Simulation</t>
  </si>
  <si>
    <t xml:space="preserve">UIG Entertainment</t>
  </si>
  <si>
    <t xml:space="preserve">Koi Sentai Love &amp; Peace the P.S.P: Power Zenkai! Special Youso Tenkomori de Portable Ka Daisakusen de Aru!</t>
  </si>
  <si>
    <t xml:space="preserve">Case Closed: One Truth Prevails</t>
  </si>
  <si>
    <t xml:space="preserve">Slotter Mania P: Tetsuya Shinjuku vs Ueno</t>
  </si>
  <si>
    <t xml:space="preserve">Winx Club: Saving Alfea</t>
  </si>
  <si>
    <t xml:space="preserve">Daito Giken Koushiki Pachi-Slot Simulator: 24 - Twenty-Four</t>
  </si>
  <si>
    <t xml:space="preserve">Unending Bloody Call</t>
  </si>
  <si>
    <t xml:space="preserve">Shutsugeki! Otometachi no Senjou 2: Ikusabana no Kizuna</t>
  </si>
  <si>
    <t xml:space="preserve">Legends of Oz: Dorothy's Return</t>
  </si>
  <si>
    <t xml:space="preserve">The Land Before Time: Into the Mysterious Beyond</t>
  </si>
  <si>
    <t xml:space="preserve">Satomi Hakkenden: Hachi Tamanoki</t>
  </si>
  <si>
    <t xml:space="preserve">Shinigami to Shoujo</t>
  </si>
  <si>
    <t xml:space="preserve">Takuyo</t>
  </si>
  <si>
    <t xml:space="preserve">Naraku no Shiro</t>
  </si>
  <si>
    <t xml:space="preserve">Mystereet</t>
  </si>
  <si>
    <t xml:space="preserve">Samurai Shodown: Warrios Rage</t>
  </si>
  <si>
    <t xml:space="preserve">Mario &amp; Luigi: Paper Jam &amp; Mario Kart 7 Double Pack</t>
  </si>
  <si>
    <t xml:space="preserve">Romeo Vs. Juliet</t>
  </si>
  <si>
    <t xml:space="preserve">Palais de Reine</t>
  </si>
  <si>
    <t xml:space="preserve">Interchannel-Holon</t>
  </si>
  <si>
    <t xml:space="preserve">Dragon Ball Z for Kinect</t>
  </si>
  <si>
    <t xml:space="preserve">Balloon Pop 2</t>
  </si>
  <si>
    <t xml:space="preserve">National Geographic Panda (JP sales)</t>
  </si>
  <si>
    <t xml:space="preserve">Codename: Panzers Complete Collection</t>
  </si>
  <si>
    <t xml:space="preserve">Knights in the Nightmare: DHE Series Special Pack</t>
  </si>
  <si>
    <t xml:space="preserve">Trine</t>
  </si>
  <si>
    <t xml:space="preserve">DJ Max Technika Tune</t>
  </si>
  <si>
    <t xml:space="preserve">Norn + Nonette: Act Tune</t>
  </si>
  <si>
    <t xml:space="preserve">Crossroad Crisis</t>
  </si>
  <si>
    <t xml:space="preserve">Tengai Makyo: Dai Yon no Mokushiroku</t>
  </si>
  <si>
    <t xml:space="preserve">The Ultimate Battle of the Sexes</t>
  </si>
  <si>
    <t xml:space="preserve">Karnaaj Rally</t>
  </si>
  <si>
    <t xml:space="preserve">Shirogane no Soleil: Contract to the Future - Mirai e no Keiyaku</t>
  </si>
  <si>
    <t xml:space="preserve">Style Book: Cinnamoroll</t>
  </si>
  <si>
    <t xml:space="preserve">The Treasures of Mystery Island 3 Pack - Save Mystery Island!</t>
  </si>
  <si>
    <t xml:space="preserve">Blazer Drive</t>
  </si>
  <si>
    <t xml:space="preserve">Onigokko! Portable</t>
  </si>
  <si>
    <t xml:space="preserve">WSC REAL 09: World Snooker Championship</t>
  </si>
  <si>
    <t xml:space="preserve">Hospital Tycoon</t>
  </si>
  <si>
    <t xml:space="preserve">Hoshizora no Comic Garden</t>
  </si>
  <si>
    <t xml:space="preserve">Hirameki Action: Chibikko Wagyan no Daiki na Bouken</t>
  </si>
  <si>
    <t xml:space="preserve">Eve: Burst Error R</t>
  </si>
  <si>
    <t xml:space="preserve">Red Flagship</t>
  </si>
  <si>
    <t xml:space="preserve">Mushi Bugyou</t>
  </si>
  <si>
    <t xml:space="preserve">Real Crimes: The Unicorn Killer</t>
  </si>
  <si>
    <t xml:space="preserve">Agatha Christie: Peril at End House</t>
  </si>
  <si>
    <t xml:space="preserve">Fast Racing Neo</t>
  </si>
  <si>
    <t xml:space="preserve">Nintendogs and Cats Golden Retriever and New Friends</t>
  </si>
  <si>
    <t xml:space="preserve">Summer Athletics</t>
  </si>
  <si>
    <t xml:space="preserve">Imagine Figure Skater (JP sales)</t>
  </si>
  <si>
    <t xml:space="preserve">Dramatical Murder Re:code</t>
  </si>
  <si>
    <t xml:space="preserve">Driving Simulator 2011</t>
  </si>
  <si>
    <t xml:space="preserve">Hyakki Yagyou Kaidan Romance</t>
  </si>
  <si>
    <t xml:space="preserve">Bookworm Deluxe</t>
  </si>
  <si>
    <t xml:space="preserve">Hakuoki: Reimeiroku - Omouhase Kara</t>
  </si>
  <si>
    <t xml:space="preserve">E.T. The Extra-Terrestrial</t>
  </si>
  <si>
    <t xml:space="preserve">Mahou Sensei Negima!? Neo-Pactio Fight!!</t>
  </si>
  <si>
    <t xml:space="preserve">Sweet Honey Coming</t>
  </si>
  <si>
    <t xml:space="preserve">Psychic Detective</t>
  </si>
  <si>
    <t xml:space="preserve">Hanasaku Manimani</t>
  </si>
  <si>
    <t xml:space="preserve">Fujiko F. Fujio Characters: Great Assembly! Slightly Fantastic Slapstick Party</t>
  </si>
  <si>
    <t xml:space="preserve">Super Robot Taisen: Original Generation</t>
  </si>
  <si>
    <t xml:space="preserve">Sugar + Spice! Anoko no Suteki na Nanimokamo</t>
  </si>
  <si>
    <t xml:space="preserve">Kanokon: Esuii</t>
  </si>
  <si>
    <t xml:space="preserve">Tsukigime Ranko's Longest Day</t>
  </si>
  <si>
    <t xml:space="preserve">Original Frisbee Disc Sports: Ultimate &amp; Golf</t>
  </si>
  <si>
    <t xml:space="preserve">G1 Jockey 4 2008</t>
  </si>
  <si>
    <t xml:space="preserve">Aikatsu Stars! My Special Appeal</t>
  </si>
  <si>
    <t xml:space="preserve">End of Nations</t>
  </si>
  <si>
    <t xml:space="preserve">XI Coliseum</t>
  </si>
  <si>
    <t xml:space="preserve">Kyoukai no Shirayuki</t>
  </si>
  <si>
    <t xml:space="preserve">Worms 2</t>
  </si>
  <si>
    <t xml:space="preserve">Grisaia no Kajitsu: La Fruit de la Grisaia</t>
  </si>
  <si>
    <t xml:space="preserve">Scarlett: Nichijou no Kyoukaisen</t>
  </si>
  <si>
    <t xml:space="preserve">7'scarlet</t>
  </si>
  <si>
    <t xml:space="preserve">Help Wanted: 50 Wacky Jobs (jp sales)</t>
  </si>
  <si>
    <t xml:space="preserve">Yattaman Wii: BikkuriDokkiri Machine de Mou Race da Koron</t>
  </si>
  <si>
    <t xml:space="preserve">Neo Angelique Special</t>
  </si>
  <si>
    <t xml:space="preserve">Outdoors Unleashed: Africa 3D</t>
  </si>
  <si>
    <t xml:space="preserve">Real Rode</t>
  </si>
  <si>
    <t xml:space="preserve">PGA European Tour</t>
  </si>
  <si>
    <t xml:space="preserve">Carmageddon 64</t>
  </si>
  <si>
    <t xml:space="preserve">Planet Monsters</t>
  </si>
  <si>
    <t xml:space="preserve">Breach</t>
  </si>
  <si>
    <t xml:space="preserve">Bust-A-Move 3000</t>
  </si>
  <si>
    <t xml:space="preserve">Mega Brain Boost</t>
  </si>
  <si>
    <t xml:space="preserve">The Longest 5 Minutes</t>
  </si>
  <si>
    <t xml:space="preserve">Mezase!! Tsuri Master DS</t>
  </si>
  <si>
    <t xml:space="preserve">Eiyuu Densetsu: Sora no Kiseki Material Collection Portable</t>
  </si>
  <si>
    <t xml:space="preserve">STORM: Frontline Nation</t>
  </si>
  <si>
    <t xml:space="preserve">Strawberry Nauts</t>
  </si>
  <si>
    <t xml:space="preserve">Plushees</t>
  </si>
  <si>
    <t xml:space="preserve">15 Days</t>
  </si>
  <si>
    <t xml:space="preserve">Aiyoku no Eustia</t>
  </si>
  <si>
    <t xml:space="preserve">Woody Woodpecker in Crazy Castle 5</t>
  </si>
  <si>
    <t xml:space="preserve">LMA Manager 2007</t>
  </si>
  <si>
    <t xml:space="preserve">Haitaka no Psychedelica</t>
  </si>
  <si>
    <t xml:space="preserve">Helper tables feeding the Dashboard (all formulas react to the Dashboard filters). Do not edit.</t>
  </si>
  <si>
    <t xml:space="preserve">Releases</t>
  </si>
  <si>
    <t xml:space="preserve">Sales (M)</t>
  </si>
  <si>
    <t xml:space="preserve">Avg per release (M)</t>
  </si>
  <si>
    <t xml:space="preserve">Region</t>
  </si>
  <si>
    <t xml:space="preserve">Critic band</t>
  </si>
  <si>
    <t xml:space="preserve">Avg sales per release (M)</t>
  </si>
  <si>
    <t xml:space="preserve">Sort key</t>
  </si>
  <si>
    <t xml:space="preserve">Rank</t>
  </si>
  <si>
    <t xml:space="preserve">Top platforms</t>
  </si>
  <si>
    <t xml:space="preserve">Top publishers</t>
  </si>
  <si>
    <t xml:space="preserve">Top releases</t>
  </si>
  <si>
    <t xml:space="preserve">North America</t>
  </si>
  <si>
    <t xml:space="preserve">Europe</t>
  </si>
  <si>
    <t xml:space="preserve">Japan</t>
  </si>
  <si>
    <t xml:space="preserve">Platform Maker</t>
  </si>
  <si>
    <t xml:space="preserve">Key insights &amp; recommendations (full dataset, no filters)</t>
  </si>
  <si>
    <t xml:space="preserve">Market size</t>
  </si>
  <si>
    <t xml:space="preserve">16,715 cleaned release records, 8.92B units sold (1980-2016). Peak year 2008 (672M units).</t>
  </si>
  <si>
    <t xml:space="preserve">Hit-driven market</t>
  </si>
  <si>
    <t xml:space="preserve">Top 1% of releases = 21% of units; top 10% = 59%; 35% of releases sold under 100k units.</t>
  </si>
  <si>
    <t xml:space="preserve">Genres</t>
  </si>
  <si>
    <t xml:space="preserve">Action (19.6%), Sports (14.9%), Shooter (11.8%) lead in volume. Platform (0.93M), Shooter (0.80M), RPG (0.62M) earn most per release; Adventure only 0.18M.</t>
  </si>
  <si>
    <t xml:space="preserve">Platforms</t>
  </si>
  <si>
    <t xml:space="preserve">PS2 #1 (1,256M), then X360, PS3, Wii. Sony 3.59B and Nintendo 3.50B vs Microsoft 1.39B. Each platform has a ~5-8 year sales window.</t>
  </si>
  <si>
    <t xml:space="preserve">Publishers</t>
  </si>
  <si>
    <t xml:space="preserve">Top 10 hold ~71% of units. Nintendo #1 (1.79B) with 2.5M units per release vs 0.7-0.9M for EA / Activision / Sony.</t>
  </si>
  <si>
    <t xml:space="preserve">Best sellers</t>
  </si>
  <si>
    <t xml:space="preserve">Wii Sports 82.5M. Combined across platforms GTA V (56.6M) is #2.</t>
  </si>
  <si>
    <t xml:space="preserve">Regions</t>
  </si>
  <si>
    <t xml:space="preserve">North America 49.4%, Europe 27.2%, Japan 14.6%, Other 8.9%. RPG = 38% Japan; Shooters only 4% Japan.</t>
  </si>
  <si>
    <t xml:space="preserve">Ratings vs sales</t>
  </si>
  <si>
    <t xml:space="preserve">Critic score vs sales Spearman rho 0.38 (user score 0.16). 90+ rated games average 3.2M units - ~14x games under 50.</t>
  </si>
  <si>
    <t xml:space="preserve">Recommend: portfolio</t>
  </si>
  <si>
    <t xml:space="preserve">Concentrate on Action / Shooter / RPG / Platform franchises; limit spend on Adventure / Strategy / Puzzle.</t>
  </si>
  <si>
    <t xml:space="preserve">Recommend: quality</t>
  </si>
  <si>
    <t xml:space="preserve">Invest in QA and polish to reach 80+ critic scores - the largest sales step-up of any factor tested.</t>
  </si>
  <si>
    <t xml:space="preserve">Recommend: platforms</t>
  </si>
  <si>
    <t xml:space="preserve">Launch early/mid-lifecycle on current-gen platforms and go multi-platform.</t>
  </si>
  <si>
    <t xml:space="preserve">Recommend: regions</t>
  </si>
  <si>
    <t xml:space="preserve">Lead with NA/EU for shooters, sports, racing; build a Japan-specific plan for RPG and puzzle/strategy.</t>
  </si>
  <si>
    <t xml:space="preserve">Limitations</t>
  </si>
  <si>
    <t xml:space="preserve">2016 snapshot, mostly physical retail; no revenue/cost data; ~50% of games unscored; correlation is not causation.</t>
  </si>
  <si>
    <t xml:space="preserve">Step</t>
  </si>
  <si>
    <t xml:space="preserve">Rows affected</t>
  </si>
  <si>
    <t xml:space="preserve">Note</t>
  </si>
  <si>
    <t xml:space="preserve">Raw rows loaded</t>
  </si>
  <si>
    <t xml:space="preserve">Name values with stray whitespace trimmed</t>
  </si>
  <si>
    <t xml:space="preserve">e.g. trailing spaces in Name / Publisher</t>
  </si>
  <si>
    <t xml:space="preserve">Rows dropped: missing Name AND Genre</t>
  </si>
  <si>
    <t xml:space="preserve">Both are Genesis 1993 rows, cannot be identified</t>
  </si>
  <si>
    <t xml:space="preserve">Invalid Year set to NaN (&gt;2016)</t>
  </si>
  <si>
    <t xml:space="preserve">Impossible for a Dec-2016 snapshot (2017 / 2020 values)</t>
  </si>
  <si>
    <t xml:space="preserve">Duplicate Name+Platform rows merged (sales summed)</t>
  </si>
  <si>
    <t xml:space="preserve">2 games; kept distinct releases with different years</t>
  </si>
  <si>
    <t xml:space="preserve">Missing Publisher -&gt; "Unknown"</t>
  </si>
  <si>
    <t xml:space="preserve">Missing Developer -&gt; "Unknown"</t>
  </si>
  <si>
    <t xml:space="preserve">Publisher variants consolidated</t>
  </si>
  <si>
    <t xml:space="preserve">Square/SquareSoft-&gt;Square Enix, Sony CE America/Europe-&gt;Sony CE, etc.</t>
  </si>
  <si>
    <t xml:space="preserve">Rating: K-A merged into E; RP set to NaN</t>
  </si>
  <si>
    <t xml:space="preserve">Score columns left missing (NOT imputed)</t>
  </si>
  <si>
    <t xml:space="preserve">Imputing would invent ratings; score analysis uses only rated games</t>
  </si>
  <si>
    <t xml:space="preserve">Rows where regions != Global by &gt;0.05M</t>
  </si>
  <si>
    <t xml:space="preserve">Differences &lt;=0.02M are rounding; Global kept as reported</t>
  </si>
  <si>
    <t xml:space="preserve">Final rows</t>
  </si>
  <si>
    <t xml:space="preserve">4 rows removed in total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</si>
</sst>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"/>
    <numFmt numFmtId="166" formatCode="#,##0.0"/>
    <numFmt numFmtId="167" formatCode="@"/>
    <numFmt numFmtId="168" formatCode="0.00"/>
    <numFmt numFmtId="169" formatCode="0"/>
    <numFmt numFmtId="170" formatCode="0.0"/>
    <numFmt numFmtId="171" formatCode="#,##0.00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FFFFFF"/>
      <name val="Arial"/>
      <family val="0"/>
      <charset val="1"/>
    </font>
    <font>
      <i val="true"/>
      <sz val="9"/>
      <color rgb="FF6B7785"/>
      <name val="Arial"/>
      <family val="0"/>
      <charset val="1"/>
    </font>
    <font>
      <b val="true"/>
      <sz val="8"/>
      <color rgb="FF6B7785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b val="true"/>
      <sz val="18"/>
      <color rgb="FF1F3A5F"/>
      <name val="Arial"/>
      <family val="0"/>
      <charset val="1"/>
    </font>
    <font>
      <b val="true"/>
      <sz val="15"/>
      <color rgb="FF1F3A5F"/>
      <name val="Arial"/>
      <family val="0"/>
      <charset val="1"/>
    </font>
    <font>
      <sz val="8"/>
      <color rgb="FF6B7785"/>
      <name val="Arial"/>
      <family val="0"/>
      <charset val="1"/>
    </font>
    <font>
      <i val="true"/>
      <sz val="8"/>
      <color rgb="FF6B7785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1"/>
      <color rgb="FFFFFFFF"/>
      <name val="Arial"/>
      <family val="0"/>
      <charset val="1"/>
    </font>
    <font>
      <i val="true"/>
      <sz val="11"/>
      <color rgb="FF6B7785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6"/>
      <color rgb="FF1F3A5F"/>
      <name val="Arial"/>
      <family val="0"/>
      <charset val="1"/>
    </font>
    <font>
      <b val="true"/>
      <sz val="11"/>
      <color rgb="FF1F3A5F"/>
      <name val="Arial"/>
      <family val="0"/>
      <charset val="1"/>
    </font>
    <font>
      <sz val="11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FF4CC"/>
        <bgColor rgb="FFF9F9F9"/>
      </patternFill>
    </fill>
    <fill>
      <patternFill patternType="solid">
        <fgColor rgb="FFEEF2F7"/>
        <bgColor rgb="FFF9F9F9"/>
      </patternFill>
    </fill>
    <fill>
      <patternFill patternType="solid">
        <fgColor rgb="FF2F5D8A"/>
        <bgColor rgb="FF1F3A5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0D7E2"/>
      </left>
      <right style="thin">
        <color rgb="FFD0D7E2"/>
      </right>
      <top style="thin">
        <color rgb="FFD0D7E2"/>
      </top>
      <bottom style="thin">
        <color rgb="FFD0D7E2"/>
      </bottom>
      <diagonal/>
    </border>
    <border diagonalUp="false" diagonalDown="false">
      <left/>
      <right/>
      <top style="thick">
        <color rgb="FFE07B39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8" fillId="4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8" fillId="4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7" fontId="9" fillId="4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8" fontId="8" fillId="4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0" fillId="4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A5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78787"/>
      <rgbColor rgb="FF9999FF"/>
      <rgbColor rgb="FF993366"/>
      <rgbColor rgb="FFFFF4CC"/>
      <rgbColor rgb="FFEEF2F7"/>
      <rgbColor rgb="FF660066"/>
      <rgbColor rgb="FFE07B39"/>
      <rgbColor rgb="FF0066CC"/>
      <rgbColor rgb="FFD0D7E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9F9F9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6B7785"/>
      <rgbColor rgb="FF9AA5B1"/>
      <rgbColor rgb="FF1F3A5F"/>
      <rgbColor rgb="FF4C9F70"/>
      <rgbColor rgb="FF003300"/>
      <rgbColor rgb="FF333300"/>
      <rgbColor rgb="FF993300"/>
      <rgbColor rgb="FF993366"/>
      <rgbColor rgb="FF2F5D8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Sales trend by release year (M units)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Calc!H2</c:f>
              <c:strCache>
                <c:ptCount val="1"/>
                <c:pt idx="0">
                  <c:v>Sales (M)</c:v>
                </c:pt>
              </c:strCache>
            </c:strRef>
          </c:tx>
          <c:spPr>
            <a:solidFill>
              <a:srgbClr val="2f5d8a"/>
            </a:solidFill>
            <a:ln w="28080">
              <a:solidFill>
                <a:srgbClr val="2f5d8a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Calc!$F$3:$F$39</c:f>
              <c:strCache>
                <c:ptCount val="37"/>
                <c:pt idx="0">
                  <c:v>1980</c:v>
                </c:pt>
                <c:pt idx="1">
                  <c:v>1981</c:v>
                </c:pt>
                <c:pt idx="2">
                  <c:v>1982</c:v>
                </c:pt>
                <c:pt idx="3">
                  <c:v>1983</c:v>
                </c:pt>
                <c:pt idx="4">
                  <c:v>1984</c:v>
                </c:pt>
                <c:pt idx="5">
                  <c:v>1985</c:v>
                </c:pt>
                <c:pt idx="6">
                  <c:v>1986</c:v>
                </c:pt>
                <c:pt idx="7">
                  <c:v>1987</c:v>
                </c:pt>
                <c:pt idx="8">
                  <c:v>1988</c:v>
                </c:pt>
                <c:pt idx="9">
                  <c:v>1989</c:v>
                </c:pt>
                <c:pt idx="10">
                  <c:v>1990</c:v>
                </c:pt>
                <c:pt idx="11">
                  <c:v>1991</c:v>
                </c:pt>
                <c:pt idx="12">
                  <c:v>1992</c:v>
                </c:pt>
                <c:pt idx="13">
                  <c:v>1993</c:v>
                </c:pt>
                <c:pt idx="14">
                  <c:v>1994</c:v>
                </c:pt>
                <c:pt idx="15">
                  <c:v>1995</c:v>
                </c:pt>
                <c:pt idx="16">
                  <c:v>1996</c:v>
                </c:pt>
                <c:pt idx="17">
                  <c:v>1997</c:v>
                </c:pt>
                <c:pt idx="18">
                  <c:v>1998</c:v>
                </c:pt>
                <c:pt idx="19">
                  <c:v>1999</c:v>
                </c:pt>
                <c:pt idx="20">
                  <c:v>2000</c:v>
                </c:pt>
                <c:pt idx="21">
                  <c:v>2001</c:v>
                </c:pt>
                <c:pt idx="22">
                  <c:v>2002</c:v>
                </c:pt>
                <c:pt idx="23">
                  <c:v>2003</c:v>
                </c:pt>
                <c:pt idx="24">
                  <c:v>2004</c:v>
                </c:pt>
                <c:pt idx="25">
                  <c:v>2005</c:v>
                </c:pt>
                <c:pt idx="26">
                  <c:v>2006</c:v>
                </c:pt>
                <c:pt idx="27">
                  <c:v>2007</c:v>
                </c:pt>
                <c:pt idx="28">
                  <c:v>2008</c:v>
                </c:pt>
                <c:pt idx="29">
                  <c:v>2009</c:v>
                </c:pt>
                <c:pt idx="30">
                  <c:v>2010</c:v>
                </c:pt>
                <c:pt idx="31">
                  <c:v>2011</c:v>
                </c:pt>
                <c:pt idx="32">
                  <c:v>2012</c:v>
                </c:pt>
                <c:pt idx="33">
                  <c:v>2013</c:v>
                </c:pt>
                <c:pt idx="34">
                  <c:v>2014</c:v>
                </c:pt>
                <c:pt idx="35">
                  <c:v>2015</c:v>
                </c:pt>
                <c:pt idx="36">
                  <c:v>2016</c:v>
                </c:pt>
              </c:strCache>
            </c:strRef>
          </c:cat>
          <c:val>
            <c:numRef>
              <c:f>Calc!$H$3:$H$39</c:f>
              <c:numCache>
                <c:formatCode>#,##0.00</c:formatCode>
                <c:ptCount val="37"/>
                <c:pt idx="0">
                  <c:v>11.38</c:v>
                </c:pt>
                <c:pt idx="1">
                  <c:v>35.77</c:v>
                </c:pt>
                <c:pt idx="2">
                  <c:v>28.86</c:v>
                </c:pt>
                <c:pt idx="3">
                  <c:v>16.79</c:v>
                </c:pt>
                <c:pt idx="4">
                  <c:v>50.36</c:v>
                </c:pt>
                <c:pt idx="5">
                  <c:v>53.94</c:v>
                </c:pt>
                <c:pt idx="6">
                  <c:v>37.07</c:v>
                </c:pt>
                <c:pt idx="7">
                  <c:v>21.74</c:v>
                </c:pt>
                <c:pt idx="8">
                  <c:v>47.22</c:v>
                </c:pt>
                <c:pt idx="9">
                  <c:v>73.45</c:v>
                </c:pt>
                <c:pt idx="10">
                  <c:v>49.39</c:v>
                </c:pt>
                <c:pt idx="11">
                  <c:v>32.23</c:v>
                </c:pt>
                <c:pt idx="12">
                  <c:v>76.17</c:v>
                </c:pt>
                <c:pt idx="13">
                  <c:v>45.98</c:v>
                </c:pt>
                <c:pt idx="14">
                  <c:v>79.18</c:v>
                </c:pt>
                <c:pt idx="15">
                  <c:v>88.11</c:v>
                </c:pt>
                <c:pt idx="16">
                  <c:v>199.15</c:v>
                </c:pt>
                <c:pt idx="17">
                  <c:v>200.98</c:v>
                </c:pt>
                <c:pt idx="18">
                  <c:v>256.45</c:v>
                </c:pt>
                <c:pt idx="19">
                  <c:v>251.25</c:v>
                </c:pt>
                <c:pt idx="20">
                  <c:v>201.58</c:v>
                </c:pt>
                <c:pt idx="21">
                  <c:v>331.47</c:v>
                </c:pt>
                <c:pt idx="22">
                  <c:v>395.51</c:v>
                </c:pt>
                <c:pt idx="23">
                  <c:v>357.8</c:v>
                </c:pt>
                <c:pt idx="24">
                  <c:v>419.05</c:v>
                </c:pt>
                <c:pt idx="25">
                  <c:v>458.31</c:v>
                </c:pt>
                <c:pt idx="26">
                  <c:v>518.7</c:v>
                </c:pt>
                <c:pt idx="27">
                  <c:v>605.37</c:v>
                </c:pt>
                <c:pt idx="28">
                  <c:v>671.79</c:v>
                </c:pt>
                <c:pt idx="29">
                  <c:v>658.88</c:v>
                </c:pt>
                <c:pt idx="30">
                  <c:v>590.59</c:v>
                </c:pt>
                <c:pt idx="31">
                  <c:v>507.79</c:v>
                </c:pt>
                <c:pt idx="32">
                  <c:v>355.84</c:v>
                </c:pt>
                <c:pt idx="33">
                  <c:v>361.24</c:v>
                </c:pt>
                <c:pt idx="34">
                  <c:v>331.51</c:v>
                </c:pt>
                <c:pt idx="35">
                  <c:v>268.05</c:v>
                </c:pt>
                <c:pt idx="36">
                  <c:v>130.1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71179393"/>
        <c:axId val="88161511"/>
      </c:lineChart>
      <c:catAx>
        <c:axId val="7117939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8161511"/>
        <c:crosses val="autoZero"/>
        <c:auto val="1"/>
        <c:lblAlgn val="ctr"/>
        <c:lblOffset val="100"/>
        <c:noMultiLvlLbl val="0"/>
      </c:catAx>
      <c:valAx>
        <c:axId val="8816151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117939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Sales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doughnutChart>
        <c:varyColors val="1"/>
        <c:ser>
          <c:idx val="0"/>
          <c:order val="0"/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explosion val="0"/>
          <c:dPt>
            <c:idx val="0"/>
            <c:spPr>
              <a:solidFill>
                <a:srgbClr val="2f5d8a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spPr>
              <a:solidFill>
                <a:srgbClr val="e07b39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2"/>
            <c:spPr>
              <a:solidFill>
                <a:srgbClr val="4c9f70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3"/>
            <c:spPr>
              <a:solidFill>
                <a:srgbClr val="9aa5b1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1"/>
            <c:separator>
</c:separator>
            <c:showLeaderLines val="1"/>
          </c:dLbls>
          <c:cat>
            <c:strRef>
              <c:f>Calc!$J$3:$J$6</c:f>
              <c:strCache>
                <c:ptCount val="4"/>
                <c:pt idx="0">
                  <c:v>North America</c:v>
                </c:pt>
                <c:pt idx="1">
                  <c:v>Europe</c:v>
                </c:pt>
                <c:pt idx="2">
                  <c:v>Japan</c:v>
                </c:pt>
                <c:pt idx="3">
                  <c:v>Other</c:v>
                </c:pt>
              </c:strCache>
            </c:strRef>
          </c:cat>
          <c:val>
            <c:numRef>
              <c:f>Calc!$K$3:$K$6</c:f>
              <c:numCache>
                <c:formatCode>#,##0.00</c:formatCode>
                <c:ptCount val="4"/>
                <c:pt idx="0">
                  <c:v>4400.84</c:v>
                </c:pt>
                <c:pt idx="1">
                  <c:v>2424.14</c:v>
                </c:pt>
                <c:pt idx="2">
                  <c:v>1297.4</c:v>
                </c:pt>
                <c:pt idx="3">
                  <c:v>791.26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Sales by genre (M units)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spPr>
            <a:solidFill>
              <a:srgbClr val="2f5d8a"/>
            </a:solidFill>
            <a:ln w="9360">
              <a:solidFill>
                <a:srgbClr val="2f5d8a"/>
              </a:solidFill>
              <a:round/>
            </a:ln>
          </c:spPr>
          <c:invertIfNegative val="0"/>
          <c:dLbls>
            <c:numFmt formatCode="#,##0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Calc!$A$3:$A$14</c:f>
              <c:strCache>
                <c:ptCount val="12"/>
                <c:pt idx="0">
                  <c:v>Action</c:v>
                </c:pt>
                <c:pt idx="1">
                  <c:v>Sports</c:v>
                </c:pt>
                <c:pt idx="2">
                  <c:v>Shooter</c:v>
                </c:pt>
                <c:pt idx="3">
                  <c:v>Role-Playing</c:v>
                </c:pt>
                <c:pt idx="4">
                  <c:v>Platform</c:v>
                </c:pt>
                <c:pt idx="5">
                  <c:v>Misc</c:v>
                </c:pt>
                <c:pt idx="6">
                  <c:v>Racing</c:v>
                </c:pt>
                <c:pt idx="7">
                  <c:v>Fighting</c:v>
                </c:pt>
                <c:pt idx="8">
                  <c:v>Simulation</c:v>
                </c:pt>
                <c:pt idx="9">
                  <c:v>Puzzle</c:v>
                </c:pt>
                <c:pt idx="10">
                  <c:v>Adventure</c:v>
                </c:pt>
                <c:pt idx="11">
                  <c:v>Strategy</c:v>
                </c:pt>
              </c:strCache>
            </c:strRef>
          </c:cat>
          <c:val>
            <c:numRef>
              <c:f>Calc!$C$3:$C$14</c:f>
              <c:numCache>
                <c:formatCode>#,##0.00</c:formatCode>
                <c:ptCount val="12"/>
                <c:pt idx="0">
                  <c:v>1745.27</c:v>
                </c:pt>
                <c:pt idx="1">
                  <c:v>1332</c:v>
                </c:pt>
                <c:pt idx="2">
                  <c:v>1052.94</c:v>
                </c:pt>
                <c:pt idx="3">
                  <c:v>934.4</c:v>
                </c:pt>
                <c:pt idx="4">
                  <c:v>828.08</c:v>
                </c:pt>
                <c:pt idx="5">
                  <c:v>803.18</c:v>
                </c:pt>
                <c:pt idx="6">
                  <c:v>728.9</c:v>
                </c:pt>
                <c:pt idx="7">
                  <c:v>447.48</c:v>
                </c:pt>
                <c:pt idx="8">
                  <c:v>390.42</c:v>
                </c:pt>
                <c:pt idx="9">
                  <c:v>243.02</c:v>
                </c:pt>
                <c:pt idx="10">
                  <c:v>237.69</c:v>
                </c:pt>
                <c:pt idx="11">
                  <c:v>174.5</c:v>
                </c:pt>
              </c:numCache>
            </c:numRef>
          </c:val>
        </c:ser>
        <c:gapWidth val="40"/>
        <c:overlap val="0"/>
        <c:axId val="94223970"/>
        <c:axId val="48764388"/>
      </c:barChart>
      <c:catAx>
        <c:axId val="94223970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8764388"/>
        <c:crosses val="autoZero"/>
        <c:auto val="1"/>
        <c:lblAlgn val="ctr"/>
        <c:lblOffset val="100"/>
        <c:noMultiLvlLbl val="0"/>
      </c:catAx>
      <c:valAx>
        <c:axId val="48764388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422397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Top 10 platforms (M units)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spPr>
            <a:solidFill>
              <a:srgbClr val="e07b39"/>
            </a:solidFill>
            <a:ln w="9360">
              <a:solidFill>
                <a:srgbClr val="e07b39"/>
              </a:solidFill>
              <a:round/>
            </a:ln>
          </c:spPr>
          <c:invertIfNegative val="0"/>
          <c:dLbls>
            <c:numFmt formatCode="#,##0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Calc!$U$3:$U$12</c:f>
              <c:strCache>
                <c:ptCount val="10"/>
                <c:pt idx="0">
                  <c:v>PS2</c:v>
                </c:pt>
                <c:pt idx="1">
                  <c:v>X360</c:v>
                </c:pt>
                <c:pt idx="2">
                  <c:v>PS3</c:v>
                </c:pt>
                <c:pt idx="3">
                  <c:v>Wii</c:v>
                </c:pt>
                <c:pt idx="4">
                  <c:v>DS</c:v>
                </c:pt>
                <c:pt idx="5">
                  <c:v>PS</c:v>
                </c:pt>
                <c:pt idx="6">
                  <c:v>GBA</c:v>
                </c:pt>
                <c:pt idx="7">
                  <c:v>PS4</c:v>
                </c:pt>
                <c:pt idx="8">
                  <c:v>PSP</c:v>
                </c:pt>
                <c:pt idx="9">
                  <c:v>PC</c:v>
                </c:pt>
              </c:strCache>
            </c:strRef>
          </c:cat>
          <c:val>
            <c:numRef>
              <c:f>Calc!$V$3:$V$12</c:f>
              <c:numCache>
                <c:formatCode>#,##0.00</c:formatCode>
                <c:ptCount val="10"/>
                <c:pt idx="0">
                  <c:v>1255.64</c:v>
                </c:pt>
                <c:pt idx="1">
                  <c:v>971.63</c:v>
                </c:pt>
                <c:pt idx="2">
                  <c:v>939.43</c:v>
                </c:pt>
                <c:pt idx="3">
                  <c:v>908.13</c:v>
                </c:pt>
                <c:pt idx="4">
                  <c:v>807.1</c:v>
                </c:pt>
                <c:pt idx="5">
                  <c:v>730.68</c:v>
                </c:pt>
                <c:pt idx="6">
                  <c:v>318.5</c:v>
                </c:pt>
                <c:pt idx="7">
                  <c:v>314.23</c:v>
                </c:pt>
                <c:pt idx="8">
                  <c:v>294.3</c:v>
                </c:pt>
                <c:pt idx="9">
                  <c:v>260.3</c:v>
                </c:pt>
              </c:numCache>
            </c:numRef>
          </c:val>
        </c:ser>
        <c:gapWidth val="40"/>
        <c:overlap val="0"/>
        <c:axId val="55642672"/>
        <c:axId val="38041744"/>
      </c:barChart>
      <c:catAx>
        <c:axId val="55642672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8041744"/>
        <c:crosses val="autoZero"/>
        <c:auto val="1"/>
        <c:lblAlgn val="ctr"/>
        <c:lblOffset val="100"/>
        <c:noMultiLvlLbl val="0"/>
      </c:catAx>
      <c:valAx>
        <c:axId val="38041744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564267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Top 10 publishers (M units)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spPr>
            <a:solidFill>
              <a:srgbClr val="2f5d8a"/>
            </a:solidFill>
            <a:ln w="9360">
              <a:solidFill>
                <a:srgbClr val="2f5d8a"/>
              </a:solidFill>
              <a:round/>
            </a:ln>
          </c:spPr>
          <c:invertIfNegative val="0"/>
          <c:dLbls>
            <c:numFmt formatCode="#,##0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Calc!$AC$3:$AC$12</c:f>
              <c:strCache>
                <c:ptCount val="10"/>
                <c:pt idx="0">
                  <c:v>Nintendo</c:v>
                </c:pt>
                <c:pt idx="1">
                  <c:v>Electronic Arts</c:v>
                </c:pt>
                <c:pt idx="2">
                  <c:v>Activision</c:v>
                </c:pt>
                <c:pt idx="3">
                  <c:v>Sony Computer Entertainment</c:v>
                </c:pt>
                <c:pt idx="4">
                  <c:v>Ubisoft</c:v>
                </c:pt>
                <c:pt idx="5">
                  <c:v>Take-Two Interactive</c:v>
                </c:pt>
                <c:pt idx="6">
                  <c:v>THQ</c:v>
                </c:pt>
                <c:pt idx="7">
                  <c:v>Konami Digital Entertainment</c:v>
                </c:pt>
                <c:pt idx="8">
                  <c:v>Sega</c:v>
                </c:pt>
                <c:pt idx="9">
                  <c:v>Namco Bandai Games</c:v>
                </c:pt>
              </c:strCache>
            </c:strRef>
          </c:cat>
          <c:val>
            <c:numRef>
              <c:f>Calc!$AD$3:$AD$12</c:f>
              <c:numCache>
                <c:formatCode>#,##0.00</c:formatCode>
                <c:ptCount val="10"/>
                <c:pt idx="0">
                  <c:v>1788.81</c:v>
                </c:pt>
                <c:pt idx="1">
                  <c:v>1116.96</c:v>
                </c:pt>
                <c:pt idx="2">
                  <c:v>738.11</c:v>
                </c:pt>
                <c:pt idx="3">
                  <c:v>631.11</c:v>
                </c:pt>
                <c:pt idx="4">
                  <c:v>476.07</c:v>
                </c:pt>
                <c:pt idx="5">
                  <c:v>403.82</c:v>
                </c:pt>
                <c:pt idx="6">
                  <c:v>338.44</c:v>
                </c:pt>
                <c:pt idx="7">
                  <c:v>282.39</c:v>
                </c:pt>
                <c:pt idx="8">
                  <c:v>270.83</c:v>
                </c:pt>
                <c:pt idx="9">
                  <c:v>254.62</c:v>
                </c:pt>
              </c:numCache>
            </c:numRef>
          </c:val>
        </c:ser>
        <c:gapWidth val="40"/>
        <c:overlap val="0"/>
        <c:axId val="43436191"/>
        <c:axId val="64813399"/>
      </c:barChart>
      <c:catAx>
        <c:axId val="43436191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4813399"/>
        <c:crosses val="autoZero"/>
        <c:auto val="1"/>
        <c:lblAlgn val="ctr"/>
        <c:lblOffset val="100"/>
        <c:noMultiLvlLbl val="0"/>
      </c:catAx>
      <c:valAx>
        <c:axId val="64813399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343619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Top 10 releases (M units)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spPr>
            <a:solidFill>
              <a:srgbClr val="e07b39"/>
            </a:solidFill>
            <a:ln w="9360">
              <a:solidFill>
                <a:srgbClr val="e07b39"/>
              </a:solidFill>
              <a:round/>
            </a:ln>
          </c:spPr>
          <c:invertIfNegative val="0"/>
          <c:dLbls>
            <c:numFmt formatCode="0.0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Calc!$AG$3:$AG$12</c:f>
              <c:strCache>
                <c:ptCount val="10"/>
                <c:pt idx="0">
                  <c:v>Wii Sports (Wii)</c:v>
                </c:pt>
                <c:pt idx="1">
                  <c:v>Super Mario Bros. (NES)</c:v>
                </c:pt>
                <c:pt idx="2">
                  <c:v>Mario Kart Wii (Wii)</c:v>
                </c:pt>
                <c:pt idx="3">
                  <c:v>Wii Sports Resort (Wii)</c:v>
                </c:pt>
                <c:pt idx="4">
                  <c:v>Pokemon Red/Pokemon Blue (GB)</c:v>
                </c:pt>
                <c:pt idx="5">
                  <c:v>Tetris (GB)</c:v>
                </c:pt>
                <c:pt idx="6">
                  <c:v>New Super Mario Bros. (DS)</c:v>
                </c:pt>
                <c:pt idx="7">
                  <c:v>Wii Play (Wii)</c:v>
                </c:pt>
                <c:pt idx="8">
                  <c:v>New Super Mario Bros. Wii (Wii)</c:v>
                </c:pt>
                <c:pt idx="9">
                  <c:v>Duck Hunt (NES)</c:v>
                </c:pt>
              </c:strCache>
            </c:strRef>
          </c:cat>
          <c:val>
            <c:numRef>
              <c:f>Calc!$AH$3:$AH$12</c:f>
              <c:numCache>
                <c:formatCode>#,##0.00</c:formatCode>
                <c:ptCount val="10"/>
                <c:pt idx="0">
                  <c:v>82.53</c:v>
                </c:pt>
                <c:pt idx="1">
                  <c:v>40.24</c:v>
                </c:pt>
                <c:pt idx="2">
                  <c:v>35.52</c:v>
                </c:pt>
                <c:pt idx="3">
                  <c:v>32.77</c:v>
                </c:pt>
                <c:pt idx="4">
                  <c:v>31.37</c:v>
                </c:pt>
                <c:pt idx="5">
                  <c:v>30.26</c:v>
                </c:pt>
                <c:pt idx="6">
                  <c:v>29.8</c:v>
                </c:pt>
                <c:pt idx="7">
                  <c:v>28.92</c:v>
                </c:pt>
                <c:pt idx="8">
                  <c:v>28.32</c:v>
                </c:pt>
                <c:pt idx="9">
                  <c:v>28.31</c:v>
                </c:pt>
              </c:numCache>
            </c:numRef>
          </c:val>
        </c:ser>
        <c:gapWidth val="40"/>
        <c:overlap val="0"/>
        <c:axId val="44949891"/>
        <c:axId val="58524188"/>
      </c:barChart>
      <c:catAx>
        <c:axId val="44949891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8524188"/>
        <c:crosses val="autoZero"/>
        <c:auto val="1"/>
        <c:lblAlgn val="ctr"/>
        <c:lblOffset val="100"/>
        <c:noMultiLvlLbl val="0"/>
      </c:catAx>
      <c:valAx>
        <c:axId val="58524188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494989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Avg sales per release by critic score band (M)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2f5d8a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numFmt formatCode="0.00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Calc!$M$3:$M$8</c:f>
              <c:strCache>
                <c:ptCount val="6"/>
                <c:pt idx="0">
                  <c:v>0-49</c:v>
                </c:pt>
                <c:pt idx="1">
                  <c:v>50-59</c:v>
                </c:pt>
                <c:pt idx="2">
                  <c:v>60-69</c:v>
                </c:pt>
                <c:pt idx="3">
                  <c:v>70-79</c:v>
                </c:pt>
                <c:pt idx="4">
                  <c:v>80-89</c:v>
                </c:pt>
                <c:pt idx="5">
                  <c:v>90+</c:v>
                </c:pt>
              </c:strCache>
            </c:strRef>
          </c:cat>
          <c:val>
            <c:numRef>
              <c:f>Calc!$N$3:$N$8</c:f>
              <c:numCache>
                <c:formatCode>#,##0.00</c:formatCode>
                <c:ptCount val="6"/>
                <c:pt idx="0">
                  <c:v>0.230772727272727</c:v>
                </c:pt>
                <c:pt idx="1">
                  <c:v>0.301287878787879</c:v>
                </c:pt>
                <c:pt idx="2">
                  <c:v>0.379938429964084</c:v>
                </c:pt>
                <c:pt idx="3">
                  <c:v>0.676075085324232</c:v>
                </c:pt>
                <c:pt idx="4">
                  <c:v>1.24635464733026</c:v>
                </c:pt>
                <c:pt idx="5">
                  <c:v>3.22852140077821</c:v>
                </c:pt>
              </c:numCache>
            </c:numRef>
          </c:val>
        </c:ser>
        <c:gapWidth val="40"/>
        <c:overlap val="0"/>
        <c:axId val="47367203"/>
        <c:axId val="34383367"/>
      </c:barChart>
      <c:catAx>
        <c:axId val="473672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4383367"/>
        <c:crosses val="autoZero"/>
        <c:auto val="1"/>
        <c:lblAlgn val="ctr"/>
        <c:lblOffset val="100"/>
        <c:noMultiLvlLbl val="0"/>
      </c:catAx>
      <c:valAx>
        <c:axId val="34383367"/>
        <c:scaling>
          <c:orientation val="minMax"/>
        </c:scaling>
        <c:delete val="0"/>
        <c:axPos val="l"/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736720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Avg sales per release by genre (M)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spPr>
            <a:solidFill>
              <a:srgbClr val="e07b39"/>
            </a:solidFill>
            <a:ln w="9360">
              <a:solidFill>
                <a:srgbClr val="e07b39"/>
              </a:solidFill>
              <a:round/>
            </a:ln>
          </c:spPr>
          <c:invertIfNegative val="0"/>
          <c:dLbls>
            <c:numFmt formatCode="0.00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Calc!$A$3:$A$14</c:f>
              <c:strCache>
                <c:ptCount val="12"/>
                <c:pt idx="0">
                  <c:v>Action</c:v>
                </c:pt>
                <c:pt idx="1">
                  <c:v>Sports</c:v>
                </c:pt>
                <c:pt idx="2">
                  <c:v>Shooter</c:v>
                </c:pt>
                <c:pt idx="3">
                  <c:v>Role-Playing</c:v>
                </c:pt>
                <c:pt idx="4">
                  <c:v>Platform</c:v>
                </c:pt>
                <c:pt idx="5">
                  <c:v>Misc</c:v>
                </c:pt>
                <c:pt idx="6">
                  <c:v>Racing</c:v>
                </c:pt>
                <c:pt idx="7">
                  <c:v>Fighting</c:v>
                </c:pt>
                <c:pt idx="8">
                  <c:v>Simulation</c:v>
                </c:pt>
                <c:pt idx="9">
                  <c:v>Puzzle</c:v>
                </c:pt>
                <c:pt idx="10">
                  <c:v>Adventure</c:v>
                </c:pt>
                <c:pt idx="11">
                  <c:v>Strategy</c:v>
                </c:pt>
              </c:strCache>
            </c:strRef>
          </c:cat>
          <c:val>
            <c:numRef>
              <c:f>Calc!$D$3:$D$14</c:f>
              <c:numCache>
                <c:formatCode>#,##0.00</c:formatCode>
                <c:ptCount val="12"/>
                <c:pt idx="0">
                  <c:v>0.517884272997033</c:v>
                </c:pt>
                <c:pt idx="1">
                  <c:v>0.567533020877716</c:v>
                </c:pt>
                <c:pt idx="2">
                  <c:v>0.795873015873016</c:v>
                </c:pt>
                <c:pt idx="3">
                  <c:v>0.622933333333333</c:v>
                </c:pt>
                <c:pt idx="4">
                  <c:v>0.933573844419391</c:v>
                </c:pt>
                <c:pt idx="5">
                  <c:v>0.45896</c:v>
                </c:pt>
                <c:pt idx="6">
                  <c:v>0.583586869495597</c:v>
                </c:pt>
                <c:pt idx="7">
                  <c:v>0.527067137809187</c:v>
                </c:pt>
                <c:pt idx="8">
                  <c:v>0.446704805491991</c:v>
                </c:pt>
                <c:pt idx="9">
                  <c:v>0.419</c:v>
                </c:pt>
                <c:pt idx="10">
                  <c:v>0.182417498081351</c:v>
                </c:pt>
                <c:pt idx="11">
                  <c:v>0.255490483162518</c:v>
                </c:pt>
              </c:numCache>
            </c:numRef>
          </c:val>
        </c:ser>
        <c:gapWidth val="40"/>
        <c:overlap val="0"/>
        <c:axId val="36854020"/>
        <c:axId val="74309202"/>
      </c:barChart>
      <c:catAx>
        <c:axId val="36854020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4309202"/>
        <c:crosses val="autoZero"/>
        <c:auto val="1"/>
        <c:lblAlgn val="ctr"/>
        <c:lblOffset val="100"/>
        <c:noMultiLvlLbl val="0"/>
      </c:catAx>
      <c:valAx>
        <c:axId val="74309202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685402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10</xdr:row>
      <xdr:rowOff>0</xdr:rowOff>
    </xdr:from>
    <xdr:to>
      <xdr:col>8</xdr:col>
      <xdr:colOff>940320</xdr:colOff>
      <xdr:row>26</xdr:row>
      <xdr:rowOff>47520</xdr:rowOff>
    </xdr:to>
    <xdr:graphicFrame>
      <xdr:nvGraphicFramePr>
        <xdr:cNvPr id="0" name="Chart 1"/>
        <xdr:cNvGraphicFramePr/>
      </xdr:nvGraphicFramePr>
      <xdr:xfrm>
        <a:off x="141120" y="2324160"/>
        <a:ext cx="7847640" cy="309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10</xdr:row>
      <xdr:rowOff>0</xdr:rowOff>
    </xdr:from>
    <xdr:to>
      <xdr:col>12</xdr:col>
      <xdr:colOff>927000</xdr:colOff>
      <xdr:row>26</xdr:row>
      <xdr:rowOff>47520</xdr:rowOff>
    </xdr:to>
    <xdr:graphicFrame>
      <xdr:nvGraphicFramePr>
        <xdr:cNvPr id="1" name="Chart 2"/>
        <xdr:cNvGraphicFramePr/>
      </xdr:nvGraphicFramePr>
      <xdr:xfrm>
        <a:off x="8035200" y="2324160"/>
        <a:ext cx="3887640" cy="309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28</xdr:row>
      <xdr:rowOff>0</xdr:rowOff>
    </xdr:from>
    <xdr:to>
      <xdr:col>4</xdr:col>
      <xdr:colOff>927360</xdr:colOff>
      <xdr:row>44</xdr:row>
      <xdr:rowOff>47520</xdr:rowOff>
    </xdr:to>
    <xdr:graphicFrame>
      <xdr:nvGraphicFramePr>
        <xdr:cNvPr id="2" name="Chart 3"/>
        <xdr:cNvGraphicFramePr/>
      </xdr:nvGraphicFramePr>
      <xdr:xfrm>
        <a:off x="141120" y="5753160"/>
        <a:ext cx="3887640" cy="309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5</xdr:col>
      <xdr:colOff>0</xdr:colOff>
      <xdr:row>28</xdr:row>
      <xdr:rowOff>0</xdr:rowOff>
    </xdr:from>
    <xdr:to>
      <xdr:col>8</xdr:col>
      <xdr:colOff>927360</xdr:colOff>
      <xdr:row>44</xdr:row>
      <xdr:rowOff>47520</xdr:rowOff>
    </xdr:to>
    <xdr:graphicFrame>
      <xdr:nvGraphicFramePr>
        <xdr:cNvPr id="3" name="Chart 4"/>
        <xdr:cNvGraphicFramePr/>
      </xdr:nvGraphicFramePr>
      <xdr:xfrm>
        <a:off x="4088160" y="5753160"/>
        <a:ext cx="3887640" cy="309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9</xdr:col>
      <xdr:colOff>0</xdr:colOff>
      <xdr:row>28</xdr:row>
      <xdr:rowOff>0</xdr:rowOff>
    </xdr:from>
    <xdr:to>
      <xdr:col>12</xdr:col>
      <xdr:colOff>927000</xdr:colOff>
      <xdr:row>44</xdr:row>
      <xdr:rowOff>47520</xdr:rowOff>
    </xdr:to>
    <xdr:graphicFrame>
      <xdr:nvGraphicFramePr>
        <xdr:cNvPr id="4" name="Chart 5"/>
        <xdr:cNvGraphicFramePr/>
      </xdr:nvGraphicFramePr>
      <xdr:xfrm>
        <a:off x="8035200" y="5753160"/>
        <a:ext cx="3887640" cy="309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</xdr:col>
      <xdr:colOff>0</xdr:colOff>
      <xdr:row>46</xdr:row>
      <xdr:rowOff>0</xdr:rowOff>
    </xdr:from>
    <xdr:to>
      <xdr:col>4</xdr:col>
      <xdr:colOff>927360</xdr:colOff>
      <xdr:row>62</xdr:row>
      <xdr:rowOff>47520</xdr:rowOff>
    </xdr:to>
    <xdr:graphicFrame>
      <xdr:nvGraphicFramePr>
        <xdr:cNvPr id="5" name="Chart 6"/>
        <xdr:cNvGraphicFramePr/>
      </xdr:nvGraphicFramePr>
      <xdr:xfrm>
        <a:off x="141120" y="9182160"/>
        <a:ext cx="3887640" cy="309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5</xdr:col>
      <xdr:colOff>0</xdr:colOff>
      <xdr:row>46</xdr:row>
      <xdr:rowOff>0</xdr:rowOff>
    </xdr:from>
    <xdr:to>
      <xdr:col>8</xdr:col>
      <xdr:colOff>927360</xdr:colOff>
      <xdr:row>62</xdr:row>
      <xdr:rowOff>47520</xdr:rowOff>
    </xdr:to>
    <xdr:graphicFrame>
      <xdr:nvGraphicFramePr>
        <xdr:cNvPr id="6" name="Chart 7"/>
        <xdr:cNvGraphicFramePr/>
      </xdr:nvGraphicFramePr>
      <xdr:xfrm>
        <a:off x="4088160" y="9182160"/>
        <a:ext cx="3887640" cy="309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9</xdr:col>
      <xdr:colOff>0</xdr:colOff>
      <xdr:row>46</xdr:row>
      <xdr:rowOff>0</xdr:rowOff>
    </xdr:from>
    <xdr:to>
      <xdr:col>12</xdr:col>
      <xdr:colOff>927000</xdr:colOff>
      <xdr:row>62</xdr:row>
      <xdr:rowOff>47520</xdr:rowOff>
    </xdr:to>
    <xdr:graphicFrame>
      <xdr:nvGraphicFramePr>
        <xdr:cNvPr id="7" name="Chart 8"/>
        <xdr:cNvGraphicFramePr/>
      </xdr:nvGraphicFramePr>
      <xdr:xfrm>
        <a:off x="8035200" y="9182160"/>
        <a:ext cx="3887640" cy="309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M6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13" min="2" style="0" width="14"/>
    <col collapsed="false" customWidth="true" hidden="false" outlineLevel="0" max="14" min="14" style="0" width="2"/>
  </cols>
  <sheetData>
    <row r="1" customFormat="false" ht="24" hidden="false" customHeight="true" outlineLevel="0" collapsed="false"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9.5" hidden="false" customHeight="true" outlineLevel="0" collapsed="false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customFormat="false" ht="15" hidden="false" customHeight="false" outlineLevel="0" collapsed="false">
      <c r="B3" s="2" t="s">
        <v>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customFormat="false" ht="15" hidden="false" customHeight="true" outlineLevel="0" collapsed="false">
      <c r="B4" s="3" t="s">
        <v>2</v>
      </c>
      <c r="D4" s="3" t="s">
        <v>3</v>
      </c>
      <c r="F4" s="3" t="s">
        <v>4</v>
      </c>
      <c r="H4" s="3" t="s">
        <v>5</v>
      </c>
      <c r="J4" s="4" t="s">
        <v>6</v>
      </c>
      <c r="K4" s="4"/>
      <c r="L4" s="4"/>
      <c r="M4" s="4"/>
    </row>
    <row r="5" customFormat="false" ht="19.5" hidden="false" customHeight="true" outlineLevel="0" collapsed="false">
      <c r="B5" s="5" t="s">
        <v>7</v>
      </c>
      <c r="D5" s="5" t="s">
        <v>7</v>
      </c>
      <c r="F5" s="5" t="n">
        <v>1980</v>
      </c>
      <c r="H5" s="5" t="n">
        <v>2016</v>
      </c>
      <c r="J5" s="4"/>
      <c r="K5" s="4"/>
      <c r="L5" s="4"/>
      <c r="M5" s="4"/>
    </row>
    <row r="7" customFormat="false" ht="15" hidden="false" customHeight="false" outlineLevel="0" collapsed="false">
      <c r="B7" s="6" t="s">
        <v>8</v>
      </c>
      <c r="C7" s="6"/>
      <c r="D7" s="6" t="s">
        <v>9</v>
      </c>
      <c r="E7" s="6"/>
      <c r="F7" s="6" t="s">
        <v>10</v>
      </c>
      <c r="G7" s="6"/>
      <c r="H7" s="6" t="s">
        <v>11</v>
      </c>
      <c r="I7" s="6"/>
      <c r="J7" s="6" t="s">
        <v>12</v>
      </c>
      <c r="K7" s="6"/>
      <c r="L7" s="6" t="s">
        <v>13</v>
      </c>
      <c r="M7" s="6"/>
    </row>
    <row r="8" customFormat="false" ht="30" hidden="false" customHeight="true" outlineLevel="0" collapsed="false">
      <c r="B8" s="7" t="n">
        <f aca="false">SUM(Data!$P$2:$P$16716)</f>
        <v>16715</v>
      </c>
      <c r="C8" s="7"/>
      <c r="D8" s="8" t="n">
        <f aca="false">SUMIFS(Data!$J$2:$J$16716,Data!$P$2:$P$16716,1)</f>
        <v>8917.88</v>
      </c>
      <c r="E8" s="8"/>
      <c r="F8" s="9" t="str">
        <f aca="false">IF(SUM(Calc!$C$3:$C$14)=0,"n/a",INDEX(Calc!$A$3:$A$14,MATCH(MAX(Calc!$C$3:$C$14),Calc!$C$3:$C$14,0)))</f>
        <v>Action</v>
      </c>
      <c r="G8" s="9"/>
      <c r="H8" s="9" t="str">
        <f aca="false">IF(Calc!$V$3=0,"n/a",Calc!$U$3)</f>
        <v>PS2</v>
      </c>
      <c r="I8" s="9"/>
      <c r="J8" s="9" t="str">
        <f aca="false">IF(Calc!$AD$3=0,"n/a",Calc!$AC$3)</f>
        <v>Nintendo</v>
      </c>
      <c r="K8" s="9"/>
      <c r="L8" s="10" t="n">
        <f aca="false">IF(B8=0,0,D8/B8)</f>
        <v>0.533525575830093</v>
      </c>
      <c r="M8" s="10"/>
    </row>
    <row r="9" customFormat="false" ht="15" hidden="false" customHeight="false" outlineLevel="0" collapsed="false">
      <c r="B9" s="11" t="str">
        <f aca="false">"game releases (title x platform)"</f>
        <v>game releases (title x platform)</v>
      </c>
      <c r="C9" s="11"/>
      <c r="D9" s="11" t="str">
        <f aca="false">IFERROR(TEXT(D8/SUM(Data!$J$2:$J$16716),"0.0%")&amp;" of all-time market","")</f>
        <v>100.0% of all-time market</v>
      </c>
      <c r="E9" s="11"/>
      <c r="F9" s="11" t="str">
        <f aca="false">IFERROR(TEXT(MAX(Calc!$C$3:$C$14)/D8,"0.0%")&amp;" of selected sales","")</f>
        <v>19.6% of selected sales</v>
      </c>
      <c r="G9" s="11"/>
      <c r="H9" s="11" t="str">
        <f aca="false">IFERROR(TEXT(Calc!$V$3/D8,"0.0%")&amp;" of selected sales","")</f>
        <v>14.1% of selected sales</v>
      </c>
      <c r="I9" s="11"/>
      <c r="J9" s="11" t="str">
        <f aca="false">IFERROR(TEXT(Calc!$AD$3/D8,"0.0%")&amp;" of selected sales","")</f>
        <v>20.1% of selected sales</v>
      </c>
      <c r="K9" s="11"/>
      <c r="L9" s="11" t="str">
        <f aca="false">"mean units per release"</f>
        <v>mean units per release</v>
      </c>
      <c r="M9" s="11"/>
    </row>
    <row r="65" customFormat="false" ht="15" hidden="false" customHeight="false" outlineLevel="0" collapsed="false">
      <c r="B65" s="12" t="s">
        <v>14</v>
      </c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</row>
  </sheetData>
  <mergeCells count="22">
    <mergeCell ref="B1:M2"/>
    <mergeCell ref="B3:M3"/>
    <mergeCell ref="J4:M5"/>
    <mergeCell ref="B7:C7"/>
    <mergeCell ref="D7:E7"/>
    <mergeCell ref="F7:G7"/>
    <mergeCell ref="H7:I7"/>
    <mergeCell ref="J7:K7"/>
    <mergeCell ref="L7:M7"/>
    <mergeCell ref="B8:C8"/>
    <mergeCell ref="D8:E8"/>
    <mergeCell ref="F8:G8"/>
    <mergeCell ref="H8:I8"/>
    <mergeCell ref="J8:K8"/>
    <mergeCell ref="L8:M8"/>
    <mergeCell ref="B9:C9"/>
    <mergeCell ref="D9:E9"/>
    <mergeCell ref="F9:G9"/>
    <mergeCell ref="H9:I9"/>
    <mergeCell ref="J9:K9"/>
    <mergeCell ref="L9:M9"/>
    <mergeCell ref="B65:M65"/>
  </mergeCells>
  <dataValidations count="4">
    <dataValidation allowBlank="false" error="Choose a value from the list" errorStyle="stop" operator="between" showDropDown="false" showErrorMessage="false" showInputMessage="false" sqref="B5" type="list">
      <formula1>Lists!$A$2:$A$14</formula1>
      <formula2>0</formula2>
    </dataValidation>
    <dataValidation allowBlank="false" error="Choose a value from the list" errorStyle="stop" operator="between" showDropDown="false" showErrorMessage="false" showInputMessage="false" sqref="D5" type="list">
      <formula1>Lists!$B$2:$B$8</formula1>
      <formula2>0</formula2>
    </dataValidation>
    <dataValidation allowBlank="false" error="Choose a value from the list" errorStyle="stop" operator="between" showDropDown="false" showErrorMessage="false" showInputMessage="false" sqref="F5" type="list">
      <formula1>Lists!$C$2:$C$38</formula1>
      <formula2>0</formula2>
    </dataValidation>
    <dataValidation allowBlank="false" error="Choose a value from the list" errorStyle="stop" operator="between" showDropDown="false" showErrorMessage="false" showInputMessage="false" sqref="H5" type="list">
      <formula1>Lists!$C$2:$C$38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67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9"/>
    <col collapsed="false" customWidth="true" hidden="false" outlineLevel="0" max="3" min="3" style="0" width="7"/>
    <col collapsed="false" customWidth="true" hidden="false" outlineLevel="0" max="4" min="4" style="0" width="13"/>
    <col collapsed="false" customWidth="true" hidden="false" outlineLevel="0" max="5" min="5" style="0" width="30"/>
    <col collapsed="false" customWidth="true" hidden="false" outlineLevel="0" max="8" min="6" style="0" width="9"/>
    <col collapsed="false" customWidth="true" hidden="false" outlineLevel="0" max="11" min="9" style="0" width="11"/>
    <col collapsed="false" customWidth="true" hidden="false" outlineLevel="0" max="12" min="12" style="0" width="10"/>
    <col collapsed="false" customWidth="true" hidden="false" outlineLevel="0" max="13" min="13" style="0" width="8"/>
    <col collapsed="false" customWidth="true" hidden="false" outlineLevel="0" max="14" min="14" style="0" width="14"/>
    <col collapsed="false" customWidth="true" hidden="false" outlineLevel="0" max="15" min="15" style="0" width="11"/>
    <col collapsed="false" customWidth="true" hidden="false" outlineLevel="0" max="16" min="16" style="0" width="9"/>
    <col collapsed="false" customWidth="true" hidden="false" outlineLevel="0" max="17" min="17" style="0" width="10"/>
  </cols>
  <sheetData>
    <row r="1" customFormat="false" ht="15" hidden="false" customHeight="false" outlineLevel="0" collapsed="false">
      <c r="A1" s="13" t="s">
        <v>15</v>
      </c>
      <c r="B1" s="13" t="s">
        <v>16</v>
      </c>
      <c r="C1" s="13" t="s">
        <v>17</v>
      </c>
      <c r="D1" s="13" t="s">
        <v>18</v>
      </c>
      <c r="E1" s="13" t="s">
        <v>19</v>
      </c>
      <c r="F1" s="13" t="s">
        <v>20</v>
      </c>
      <c r="G1" s="13" t="s">
        <v>21</v>
      </c>
      <c r="H1" s="13" t="s">
        <v>22</v>
      </c>
      <c r="I1" s="13" t="s">
        <v>23</v>
      </c>
      <c r="J1" s="13" t="s">
        <v>24</v>
      </c>
      <c r="K1" s="13" t="s">
        <v>25</v>
      </c>
      <c r="L1" s="13" t="s">
        <v>26</v>
      </c>
      <c r="M1" s="13" t="s">
        <v>27</v>
      </c>
      <c r="N1" s="13" t="s">
        <v>28</v>
      </c>
      <c r="O1" s="13" t="s">
        <v>29</v>
      </c>
      <c r="P1" s="13" t="s">
        <v>30</v>
      </c>
      <c r="Q1" s="13" t="s">
        <v>31</v>
      </c>
    </row>
    <row r="2" customFormat="false" ht="15" hidden="false" customHeight="false" outlineLevel="0" collapsed="false">
      <c r="A2" s="0" t="s">
        <v>32</v>
      </c>
      <c r="B2" s="0" t="s">
        <v>33</v>
      </c>
      <c r="C2" s="0" t="n">
        <v>2006</v>
      </c>
      <c r="D2" s="0" t="s">
        <v>34</v>
      </c>
      <c r="E2" s="0" t="s">
        <v>35</v>
      </c>
      <c r="F2" s="0" t="n">
        <v>41.36</v>
      </c>
      <c r="G2" s="0" t="n">
        <v>28.96</v>
      </c>
      <c r="H2" s="0" t="n">
        <v>3.77</v>
      </c>
      <c r="I2" s="0" t="n">
        <v>8.45</v>
      </c>
      <c r="J2" s="0" t="n">
        <v>82.53</v>
      </c>
      <c r="K2" s="0" t="n">
        <v>76</v>
      </c>
      <c r="L2" s="0" t="n">
        <v>8</v>
      </c>
      <c r="M2" s="0" t="s">
        <v>36</v>
      </c>
      <c r="N2" s="0" t="s">
        <v>35</v>
      </c>
      <c r="O2" s="0" t="s">
        <v>37</v>
      </c>
      <c r="P2" s="0" t="n">
        <f aca="false">IF(AND(OR(Dashboard!$B$5="All",D2=Dashboard!$B$5),OR(Dashboard!$D$5="All",N2=Dashboard!$D$5),OR(AND(C2&lt;&gt;"",C2&gt;=Dashboard!$F$5,C2&lt;=Dashboard!$H$5),AND(C2="",Dashboard!$F$5&lt;=1980,Dashboard!$H$5&gt;=2016))),1,0)</f>
        <v>1</v>
      </c>
      <c r="Q2" s="0" t="n">
        <f aca="false">J2*P2+ROW()*0.00000001</f>
        <v>82.53000002</v>
      </c>
    </row>
    <row r="3" customFormat="false" ht="15" hidden="false" customHeight="false" outlineLevel="0" collapsed="false">
      <c r="A3" s="0" t="s">
        <v>38</v>
      </c>
      <c r="B3" s="0" t="s">
        <v>39</v>
      </c>
      <c r="C3" s="0" t="n">
        <v>1985</v>
      </c>
      <c r="D3" s="0" t="s">
        <v>16</v>
      </c>
      <c r="E3" s="0" t="s">
        <v>35</v>
      </c>
      <c r="F3" s="0" t="n">
        <v>29.08</v>
      </c>
      <c r="G3" s="0" t="n">
        <v>3.58</v>
      </c>
      <c r="H3" s="0" t="n">
        <v>6.81</v>
      </c>
      <c r="I3" s="0" t="n">
        <v>0.77</v>
      </c>
      <c r="J3" s="0" t="n">
        <v>40.24</v>
      </c>
      <c r="N3" s="0" t="s">
        <v>35</v>
      </c>
      <c r="P3" s="0" t="n">
        <f aca="false">IF(AND(OR(Dashboard!$B$5="All",D3=Dashboard!$B$5),OR(Dashboard!$D$5="All",N3=Dashboard!$D$5),OR(AND(C3&lt;&gt;"",C3&gt;=Dashboard!$F$5,C3&lt;=Dashboard!$H$5),AND(C3="",Dashboard!$F$5&lt;=1980,Dashboard!$H$5&gt;=2016))),1,0)</f>
        <v>1</v>
      </c>
      <c r="Q3" s="0" t="n">
        <f aca="false">J3*P3+ROW()*0.00000001</f>
        <v>40.24000003</v>
      </c>
    </row>
    <row r="4" customFormat="false" ht="15" hidden="false" customHeight="false" outlineLevel="0" collapsed="false">
      <c r="A4" s="0" t="s">
        <v>40</v>
      </c>
      <c r="B4" s="0" t="s">
        <v>33</v>
      </c>
      <c r="C4" s="0" t="n">
        <v>2008</v>
      </c>
      <c r="D4" s="0" t="s">
        <v>41</v>
      </c>
      <c r="E4" s="0" t="s">
        <v>35</v>
      </c>
      <c r="F4" s="0" t="n">
        <v>15.68</v>
      </c>
      <c r="G4" s="0" t="n">
        <v>12.76</v>
      </c>
      <c r="H4" s="0" t="n">
        <v>3.79</v>
      </c>
      <c r="I4" s="0" t="n">
        <v>3.29</v>
      </c>
      <c r="J4" s="0" t="n">
        <v>35.52</v>
      </c>
      <c r="K4" s="0" t="n">
        <v>82</v>
      </c>
      <c r="L4" s="0" t="n">
        <v>8.3</v>
      </c>
      <c r="M4" s="0" t="s">
        <v>36</v>
      </c>
      <c r="N4" s="0" t="s">
        <v>35</v>
      </c>
      <c r="O4" s="0" t="s">
        <v>42</v>
      </c>
      <c r="P4" s="0" t="n">
        <f aca="false">IF(AND(OR(Dashboard!$B$5="All",D4=Dashboard!$B$5),OR(Dashboard!$D$5="All",N4=Dashboard!$D$5),OR(AND(C4&lt;&gt;"",C4&gt;=Dashboard!$F$5,C4&lt;=Dashboard!$H$5),AND(C4="",Dashboard!$F$5&lt;=1980,Dashboard!$H$5&gt;=2016))),1,0)</f>
        <v>1</v>
      </c>
      <c r="Q4" s="0" t="n">
        <f aca="false">J4*P4+ROW()*0.00000001</f>
        <v>35.52000004</v>
      </c>
    </row>
    <row r="5" customFormat="false" ht="15" hidden="false" customHeight="false" outlineLevel="0" collapsed="false">
      <c r="A5" s="0" t="s">
        <v>43</v>
      </c>
      <c r="B5" s="0" t="s">
        <v>33</v>
      </c>
      <c r="C5" s="0" t="n">
        <v>2009</v>
      </c>
      <c r="D5" s="0" t="s">
        <v>34</v>
      </c>
      <c r="E5" s="0" t="s">
        <v>35</v>
      </c>
      <c r="F5" s="0" t="n">
        <v>15.61</v>
      </c>
      <c r="G5" s="0" t="n">
        <v>10.93</v>
      </c>
      <c r="H5" s="0" t="n">
        <v>3.28</v>
      </c>
      <c r="I5" s="0" t="n">
        <v>2.95</v>
      </c>
      <c r="J5" s="0" t="n">
        <v>32.77</v>
      </c>
      <c r="K5" s="0" t="n">
        <v>80</v>
      </c>
      <c r="L5" s="0" t="n">
        <v>8</v>
      </c>
      <c r="M5" s="0" t="s">
        <v>36</v>
      </c>
      <c r="N5" s="0" t="s">
        <v>35</v>
      </c>
      <c r="O5" s="0" t="s">
        <v>37</v>
      </c>
      <c r="P5" s="0" t="n">
        <f aca="false">IF(AND(OR(Dashboard!$B$5="All",D5=Dashboard!$B$5),OR(Dashboard!$D$5="All",N5=Dashboard!$D$5),OR(AND(C5&lt;&gt;"",C5&gt;=Dashboard!$F$5,C5&lt;=Dashboard!$H$5),AND(C5="",Dashboard!$F$5&lt;=1980,Dashboard!$H$5&gt;=2016))),1,0)</f>
        <v>1</v>
      </c>
      <c r="Q5" s="0" t="n">
        <f aca="false">J5*P5+ROW()*0.00000001</f>
        <v>32.77000005</v>
      </c>
    </row>
    <row r="6" customFormat="false" ht="15" hidden="false" customHeight="false" outlineLevel="0" collapsed="false">
      <c r="A6" s="0" t="s">
        <v>44</v>
      </c>
      <c r="B6" s="0" t="s">
        <v>45</v>
      </c>
      <c r="C6" s="0" t="n">
        <v>1996</v>
      </c>
      <c r="D6" s="0" t="s">
        <v>46</v>
      </c>
      <c r="E6" s="0" t="s">
        <v>35</v>
      </c>
      <c r="F6" s="0" t="n">
        <v>11.27</v>
      </c>
      <c r="G6" s="0" t="n">
        <v>8.89</v>
      </c>
      <c r="H6" s="0" t="n">
        <v>10.22</v>
      </c>
      <c r="I6" s="0" t="n">
        <v>1</v>
      </c>
      <c r="J6" s="0" t="n">
        <v>31.37</v>
      </c>
      <c r="N6" s="0" t="s">
        <v>35</v>
      </c>
      <c r="P6" s="0" t="n">
        <f aca="false">IF(AND(OR(Dashboard!$B$5="All",D6=Dashboard!$B$5),OR(Dashboard!$D$5="All",N6=Dashboard!$D$5),OR(AND(C6&lt;&gt;"",C6&gt;=Dashboard!$F$5,C6&lt;=Dashboard!$H$5),AND(C6="",Dashboard!$F$5&lt;=1980,Dashboard!$H$5&gt;=2016))),1,0)</f>
        <v>1</v>
      </c>
      <c r="Q6" s="0" t="n">
        <f aca="false">J6*P6+ROW()*0.00000001</f>
        <v>31.37000006</v>
      </c>
    </row>
    <row r="7" customFormat="false" ht="15" hidden="false" customHeight="false" outlineLevel="0" collapsed="false">
      <c r="A7" s="0" t="s">
        <v>47</v>
      </c>
      <c r="B7" s="0" t="s">
        <v>45</v>
      </c>
      <c r="C7" s="0" t="n">
        <v>1989</v>
      </c>
      <c r="D7" s="0" t="s">
        <v>48</v>
      </c>
      <c r="E7" s="0" t="s">
        <v>35</v>
      </c>
      <c r="F7" s="0" t="n">
        <v>23.2</v>
      </c>
      <c r="G7" s="0" t="n">
        <v>2.26</v>
      </c>
      <c r="H7" s="0" t="n">
        <v>4.22</v>
      </c>
      <c r="I7" s="0" t="n">
        <v>0.58</v>
      </c>
      <c r="J7" s="0" t="n">
        <v>30.26</v>
      </c>
      <c r="N7" s="0" t="s">
        <v>35</v>
      </c>
      <c r="P7" s="0" t="n">
        <f aca="false">IF(AND(OR(Dashboard!$B$5="All",D7=Dashboard!$B$5),OR(Dashboard!$D$5="All",N7=Dashboard!$D$5),OR(AND(C7&lt;&gt;"",C7&gt;=Dashboard!$F$5,C7&lt;=Dashboard!$H$5),AND(C7="",Dashboard!$F$5&lt;=1980,Dashboard!$H$5&gt;=2016))),1,0)</f>
        <v>1</v>
      </c>
      <c r="Q7" s="0" t="n">
        <f aca="false">J7*P7+ROW()*0.00000001</f>
        <v>30.26000007</v>
      </c>
    </row>
    <row r="8" customFormat="false" ht="15" hidden="false" customHeight="false" outlineLevel="0" collapsed="false">
      <c r="A8" s="0" t="s">
        <v>49</v>
      </c>
      <c r="B8" s="0" t="s">
        <v>50</v>
      </c>
      <c r="C8" s="0" t="n">
        <v>2006</v>
      </c>
      <c r="D8" s="0" t="s">
        <v>16</v>
      </c>
      <c r="E8" s="0" t="s">
        <v>35</v>
      </c>
      <c r="F8" s="0" t="n">
        <v>11.28</v>
      </c>
      <c r="G8" s="0" t="n">
        <v>9.14</v>
      </c>
      <c r="H8" s="0" t="n">
        <v>6.5</v>
      </c>
      <c r="I8" s="0" t="n">
        <v>2.88</v>
      </c>
      <c r="J8" s="0" t="n">
        <v>29.8</v>
      </c>
      <c r="K8" s="0" t="n">
        <v>89</v>
      </c>
      <c r="L8" s="0" t="n">
        <v>8.5</v>
      </c>
      <c r="M8" s="0" t="s">
        <v>36</v>
      </c>
      <c r="N8" s="0" t="s">
        <v>35</v>
      </c>
      <c r="O8" s="0" t="s">
        <v>42</v>
      </c>
      <c r="P8" s="0" t="n">
        <f aca="false">IF(AND(OR(Dashboard!$B$5="All",D8=Dashboard!$B$5),OR(Dashboard!$D$5="All",N8=Dashboard!$D$5),OR(AND(C8&lt;&gt;"",C8&gt;=Dashboard!$F$5,C8&lt;=Dashboard!$H$5),AND(C8="",Dashboard!$F$5&lt;=1980,Dashboard!$H$5&gt;=2016))),1,0)</f>
        <v>1</v>
      </c>
      <c r="Q8" s="0" t="n">
        <f aca="false">J8*P8+ROW()*0.00000001</f>
        <v>29.80000008</v>
      </c>
    </row>
    <row r="9" customFormat="false" ht="15" hidden="false" customHeight="false" outlineLevel="0" collapsed="false">
      <c r="A9" s="0" t="s">
        <v>51</v>
      </c>
      <c r="B9" s="0" t="s">
        <v>33</v>
      </c>
      <c r="C9" s="0" t="n">
        <v>2006</v>
      </c>
      <c r="D9" s="0" t="s">
        <v>52</v>
      </c>
      <c r="E9" s="0" t="s">
        <v>35</v>
      </c>
      <c r="F9" s="0" t="n">
        <v>13.96</v>
      </c>
      <c r="G9" s="0" t="n">
        <v>9.18</v>
      </c>
      <c r="H9" s="0" t="n">
        <v>2.93</v>
      </c>
      <c r="I9" s="0" t="n">
        <v>2.84</v>
      </c>
      <c r="J9" s="0" t="n">
        <v>28.92</v>
      </c>
      <c r="K9" s="0" t="n">
        <v>58</v>
      </c>
      <c r="L9" s="0" t="n">
        <v>6.6</v>
      </c>
      <c r="M9" s="0" t="s">
        <v>36</v>
      </c>
      <c r="N9" s="0" t="s">
        <v>35</v>
      </c>
      <c r="O9" s="0" t="s">
        <v>53</v>
      </c>
      <c r="P9" s="0" t="n">
        <f aca="false">IF(AND(OR(Dashboard!$B$5="All",D9=Dashboard!$B$5),OR(Dashboard!$D$5="All",N9=Dashboard!$D$5),OR(AND(C9&lt;&gt;"",C9&gt;=Dashboard!$F$5,C9&lt;=Dashboard!$H$5),AND(C9="",Dashboard!$F$5&lt;=1980,Dashboard!$H$5&gt;=2016))),1,0)</f>
        <v>1</v>
      </c>
      <c r="Q9" s="0" t="n">
        <f aca="false">J9*P9+ROW()*0.00000001</f>
        <v>28.92000009</v>
      </c>
    </row>
    <row r="10" customFormat="false" ht="15" hidden="false" customHeight="false" outlineLevel="0" collapsed="false">
      <c r="A10" s="0" t="s">
        <v>54</v>
      </c>
      <c r="B10" s="0" t="s">
        <v>33</v>
      </c>
      <c r="C10" s="0" t="n">
        <v>2009</v>
      </c>
      <c r="D10" s="0" t="s">
        <v>16</v>
      </c>
      <c r="E10" s="0" t="s">
        <v>35</v>
      </c>
      <c r="F10" s="0" t="n">
        <v>14.44</v>
      </c>
      <c r="G10" s="0" t="n">
        <v>6.94</v>
      </c>
      <c r="H10" s="0" t="n">
        <v>4.7</v>
      </c>
      <c r="I10" s="0" t="n">
        <v>2.24</v>
      </c>
      <c r="J10" s="0" t="n">
        <v>28.32</v>
      </c>
      <c r="K10" s="0" t="n">
        <v>87</v>
      </c>
      <c r="L10" s="0" t="n">
        <v>8.4</v>
      </c>
      <c r="M10" s="0" t="s">
        <v>36</v>
      </c>
      <c r="N10" s="0" t="s">
        <v>35</v>
      </c>
      <c r="O10" s="0" t="s">
        <v>42</v>
      </c>
      <c r="P10" s="0" t="n">
        <f aca="false">IF(AND(OR(Dashboard!$B$5="All",D10=Dashboard!$B$5),OR(Dashboard!$D$5="All",N10=Dashboard!$D$5),OR(AND(C10&lt;&gt;"",C10&gt;=Dashboard!$F$5,C10&lt;=Dashboard!$H$5),AND(C10="",Dashboard!$F$5&lt;=1980,Dashboard!$H$5&gt;=2016))),1,0)</f>
        <v>1</v>
      </c>
      <c r="Q10" s="0" t="n">
        <f aca="false">J10*P10+ROW()*0.00000001</f>
        <v>28.3200001</v>
      </c>
    </row>
    <row r="11" customFormat="false" ht="15" hidden="false" customHeight="false" outlineLevel="0" collapsed="false">
      <c r="A11" s="0" t="s">
        <v>55</v>
      </c>
      <c r="B11" s="0" t="s">
        <v>39</v>
      </c>
      <c r="C11" s="0" t="n">
        <v>1984</v>
      </c>
      <c r="D11" s="0" t="s">
        <v>56</v>
      </c>
      <c r="E11" s="0" t="s">
        <v>35</v>
      </c>
      <c r="F11" s="0" t="n">
        <v>26.93</v>
      </c>
      <c r="G11" s="0" t="n">
        <v>0.63</v>
      </c>
      <c r="H11" s="0" t="n">
        <v>0.28</v>
      </c>
      <c r="I11" s="0" t="n">
        <v>0.47</v>
      </c>
      <c r="J11" s="0" t="n">
        <v>28.31</v>
      </c>
      <c r="N11" s="0" t="s">
        <v>35</v>
      </c>
      <c r="P11" s="0" t="n">
        <f aca="false">IF(AND(OR(Dashboard!$B$5="All",D11=Dashboard!$B$5),OR(Dashboard!$D$5="All",N11=Dashboard!$D$5),OR(AND(C11&lt;&gt;"",C11&gt;=Dashboard!$F$5,C11&lt;=Dashboard!$H$5),AND(C11="",Dashboard!$F$5&lt;=1980,Dashboard!$H$5&gt;=2016))),1,0)</f>
        <v>1</v>
      </c>
      <c r="Q11" s="0" t="n">
        <f aca="false">J11*P11+ROW()*0.00000001</f>
        <v>28.31000011</v>
      </c>
    </row>
    <row r="12" customFormat="false" ht="15" hidden="false" customHeight="false" outlineLevel="0" collapsed="false">
      <c r="A12" s="0" t="s">
        <v>57</v>
      </c>
      <c r="B12" s="0" t="s">
        <v>50</v>
      </c>
      <c r="C12" s="0" t="n">
        <v>2005</v>
      </c>
      <c r="D12" s="0" t="s">
        <v>58</v>
      </c>
      <c r="E12" s="0" t="s">
        <v>35</v>
      </c>
      <c r="F12" s="0" t="n">
        <v>9.05</v>
      </c>
      <c r="G12" s="0" t="n">
        <v>10.95</v>
      </c>
      <c r="H12" s="0" t="n">
        <v>1.93</v>
      </c>
      <c r="I12" s="0" t="n">
        <v>2.74</v>
      </c>
      <c r="J12" s="0" t="n">
        <v>24.67</v>
      </c>
      <c r="N12" s="0" t="s">
        <v>35</v>
      </c>
      <c r="P12" s="0" t="n">
        <f aca="false">IF(AND(OR(Dashboard!$B$5="All",D12=Dashboard!$B$5),OR(Dashboard!$D$5="All",N12=Dashboard!$D$5),OR(AND(C12&lt;&gt;"",C12&gt;=Dashboard!$F$5,C12&lt;=Dashboard!$H$5),AND(C12="",Dashboard!$F$5&lt;=1980,Dashboard!$H$5&gt;=2016))),1,0)</f>
        <v>1</v>
      </c>
      <c r="Q12" s="0" t="n">
        <f aca="false">J12*P12+ROW()*0.00000001</f>
        <v>24.67000012</v>
      </c>
    </row>
    <row r="13" customFormat="false" ht="15" hidden="false" customHeight="false" outlineLevel="0" collapsed="false">
      <c r="A13" s="0" t="s">
        <v>59</v>
      </c>
      <c r="B13" s="0" t="s">
        <v>50</v>
      </c>
      <c r="C13" s="0" t="n">
        <v>2005</v>
      </c>
      <c r="D13" s="0" t="s">
        <v>41</v>
      </c>
      <c r="E13" s="0" t="s">
        <v>35</v>
      </c>
      <c r="F13" s="0" t="n">
        <v>9.71</v>
      </c>
      <c r="G13" s="0" t="n">
        <v>7.47</v>
      </c>
      <c r="H13" s="0" t="n">
        <v>4.13</v>
      </c>
      <c r="I13" s="0" t="n">
        <v>1.9</v>
      </c>
      <c r="J13" s="0" t="n">
        <v>23.21</v>
      </c>
      <c r="K13" s="0" t="n">
        <v>91</v>
      </c>
      <c r="L13" s="0" t="n">
        <v>8.6</v>
      </c>
      <c r="M13" s="0" t="s">
        <v>36</v>
      </c>
      <c r="N13" s="0" t="s">
        <v>35</v>
      </c>
      <c r="O13" s="0" t="s">
        <v>60</v>
      </c>
      <c r="P13" s="0" t="n">
        <f aca="false">IF(AND(OR(Dashboard!$B$5="All",D13=Dashboard!$B$5),OR(Dashboard!$D$5="All",N13=Dashboard!$D$5),OR(AND(C13&lt;&gt;"",C13&gt;=Dashboard!$F$5,C13&lt;=Dashboard!$H$5),AND(C13="",Dashboard!$F$5&lt;=1980,Dashboard!$H$5&gt;=2016))),1,0)</f>
        <v>1</v>
      </c>
      <c r="Q13" s="0" t="n">
        <f aca="false">J13*P13+ROW()*0.00000001</f>
        <v>23.21000013</v>
      </c>
    </row>
    <row r="14" customFormat="false" ht="15" hidden="false" customHeight="false" outlineLevel="0" collapsed="false">
      <c r="A14" s="0" t="s">
        <v>61</v>
      </c>
      <c r="B14" s="0" t="s">
        <v>45</v>
      </c>
      <c r="C14" s="0" t="n">
        <v>1999</v>
      </c>
      <c r="D14" s="0" t="s">
        <v>46</v>
      </c>
      <c r="E14" s="0" t="s">
        <v>35</v>
      </c>
      <c r="F14" s="0" t="n">
        <v>9</v>
      </c>
      <c r="G14" s="0" t="n">
        <v>6.18</v>
      </c>
      <c r="H14" s="0" t="n">
        <v>7.2</v>
      </c>
      <c r="I14" s="0" t="n">
        <v>0.71</v>
      </c>
      <c r="J14" s="0" t="n">
        <v>23.1</v>
      </c>
      <c r="N14" s="0" t="s">
        <v>35</v>
      </c>
      <c r="P14" s="0" t="n">
        <f aca="false">IF(AND(OR(Dashboard!$B$5="All",D14=Dashboard!$B$5),OR(Dashboard!$D$5="All",N14=Dashboard!$D$5),OR(AND(C14&lt;&gt;"",C14&gt;=Dashboard!$F$5,C14&lt;=Dashboard!$H$5),AND(C14="",Dashboard!$F$5&lt;=1980,Dashboard!$H$5&gt;=2016))),1,0)</f>
        <v>1</v>
      </c>
      <c r="Q14" s="0" t="n">
        <f aca="false">J14*P14+ROW()*0.00000001</f>
        <v>23.10000014</v>
      </c>
    </row>
    <row r="15" customFormat="false" ht="15" hidden="false" customHeight="false" outlineLevel="0" collapsed="false">
      <c r="A15" s="0" t="s">
        <v>62</v>
      </c>
      <c r="B15" s="0" t="s">
        <v>33</v>
      </c>
      <c r="C15" s="0" t="n">
        <v>2007</v>
      </c>
      <c r="D15" s="0" t="s">
        <v>34</v>
      </c>
      <c r="E15" s="0" t="s">
        <v>35</v>
      </c>
      <c r="F15" s="0" t="n">
        <v>8.92</v>
      </c>
      <c r="G15" s="0" t="n">
        <v>8.03</v>
      </c>
      <c r="H15" s="0" t="n">
        <v>3.6</v>
      </c>
      <c r="I15" s="0" t="n">
        <v>2.15</v>
      </c>
      <c r="J15" s="0" t="n">
        <v>22.7</v>
      </c>
      <c r="K15" s="0" t="n">
        <v>80</v>
      </c>
      <c r="L15" s="0" t="n">
        <v>7.7</v>
      </c>
      <c r="M15" s="0" t="s">
        <v>36</v>
      </c>
      <c r="N15" s="0" t="s">
        <v>35</v>
      </c>
      <c r="O15" s="0" t="s">
        <v>37</v>
      </c>
      <c r="P15" s="0" t="n">
        <f aca="false">IF(AND(OR(Dashboard!$B$5="All",D15=Dashboard!$B$5),OR(Dashboard!$D$5="All",N15=Dashboard!$D$5),OR(AND(C15&lt;&gt;"",C15&gt;=Dashboard!$F$5,C15&lt;=Dashboard!$H$5),AND(C15="",Dashboard!$F$5&lt;=1980,Dashboard!$H$5&gt;=2016))),1,0)</f>
        <v>1</v>
      </c>
      <c r="Q15" s="0" t="n">
        <f aca="false">J15*P15+ROW()*0.00000001</f>
        <v>22.70000015</v>
      </c>
    </row>
    <row r="16" customFormat="false" ht="15" hidden="false" customHeight="false" outlineLevel="0" collapsed="false">
      <c r="A16" s="0" t="s">
        <v>63</v>
      </c>
      <c r="B16" s="0" t="s">
        <v>64</v>
      </c>
      <c r="C16" s="0" t="n">
        <v>2010</v>
      </c>
      <c r="D16" s="0" t="s">
        <v>52</v>
      </c>
      <c r="E16" s="0" t="s">
        <v>65</v>
      </c>
      <c r="F16" s="0" t="n">
        <v>15</v>
      </c>
      <c r="G16" s="0" t="n">
        <v>4.89</v>
      </c>
      <c r="H16" s="0" t="n">
        <v>0.24</v>
      </c>
      <c r="I16" s="0" t="n">
        <v>1.69</v>
      </c>
      <c r="J16" s="0" t="n">
        <v>21.81</v>
      </c>
      <c r="K16" s="0" t="n">
        <v>61</v>
      </c>
      <c r="L16" s="0" t="n">
        <v>6.3</v>
      </c>
      <c r="M16" s="0" t="s">
        <v>36</v>
      </c>
      <c r="N16" s="0" t="s">
        <v>66</v>
      </c>
      <c r="O16" s="0" t="s">
        <v>67</v>
      </c>
      <c r="P16" s="0" t="n">
        <f aca="false">IF(AND(OR(Dashboard!$B$5="All",D16=Dashboard!$B$5),OR(Dashboard!$D$5="All",N16=Dashboard!$D$5),OR(AND(C16&lt;&gt;"",C16&gt;=Dashboard!$F$5,C16&lt;=Dashboard!$H$5),AND(C16="",Dashboard!$F$5&lt;=1980,Dashboard!$H$5&gt;=2016))),1,0)</f>
        <v>1</v>
      </c>
      <c r="Q16" s="0" t="n">
        <f aca="false">J16*P16+ROW()*0.00000001</f>
        <v>21.81000016</v>
      </c>
    </row>
    <row r="17" customFormat="false" ht="15" hidden="false" customHeight="false" outlineLevel="0" collapsed="false">
      <c r="A17" s="0" t="s">
        <v>68</v>
      </c>
      <c r="B17" s="0" t="s">
        <v>33</v>
      </c>
      <c r="C17" s="0" t="n">
        <v>2009</v>
      </c>
      <c r="D17" s="0" t="s">
        <v>34</v>
      </c>
      <c r="E17" s="0" t="s">
        <v>35</v>
      </c>
      <c r="F17" s="0" t="n">
        <v>9.01</v>
      </c>
      <c r="G17" s="0" t="n">
        <v>8.49</v>
      </c>
      <c r="H17" s="0" t="n">
        <v>2.53</v>
      </c>
      <c r="I17" s="0" t="n">
        <v>1.77</v>
      </c>
      <c r="J17" s="0" t="n">
        <v>21.79</v>
      </c>
      <c r="K17" s="0" t="n">
        <v>80</v>
      </c>
      <c r="L17" s="0" t="n">
        <v>7.4</v>
      </c>
      <c r="M17" s="0" t="s">
        <v>36</v>
      </c>
      <c r="N17" s="0" t="s">
        <v>35</v>
      </c>
      <c r="O17" s="0" t="s">
        <v>37</v>
      </c>
      <c r="P17" s="0" t="n">
        <f aca="false">IF(AND(OR(Dashboard!$B$5="All",D17=Dashboard!$B$5),OR(Dashboard!$D$5="All",N17=Dashboard!$D$5),OR(AND(C17&lt;&gt;"",C17&gt;=Dashboard!$F$5,C17&lt;=Dashboard!$H$5),AND(C17="",Dashboard!$F$5&lt;=1980,Dashboard!$H$5&gt;=2016))),1,0)</f>
        <v>1</v>
      </c>
      <c r="Q17" s="0" t="n">
        <f aca="false">J17*P17+ROW()*0.00000001</f>
        <v>21.79000017</v>
      </c>
    </row>
    <row r="18" customFormat="false" ht="15" hidden="false" customHeight="false" outlineLevel="0" collapsed="false">
      <c r="A18" s="0" t="s">
        <v>69</v>
      </c>
      <c r="B18" s="0" t="s">
        <v>70</v>
      </c>
      <c r="C18" s="0" t="n">
        <v>2013</v>
      </c>
      <c r="D18" s="0" t="s">
        <v>71</v>
      </c>
      <c r="E18" s="0" t="s">
        <v>72</v>
      </c>
      <c r="F18" s="0" t="n">
        <v>7.02</v>
      </c>
      <c r="G18" s="0" t="n">
        <v>9.09</v>
      </c>
      <c r="H18" s="0" t="n">
        <v>0.98</v>
      </c>
      <c r="I18" s="0" t="n">
        <v>3.96</v>
      </c>
      <c r="J18" s="0" t="n">
        <v>21.04</v>
      </c>
      <c r="K18" s="0" t="n">
        <v>97</v>
      </c>
      <c r="L18" s="0" t="n">
        <v>8.2</v>
      </c>
      <c r="M18" s="0" t="s">
        <v>73</v>
      </c>
      <c r="N18" s="0" t="s">
        <v>74</v>
      </c>
      <c r="O18" s="0" t="s">
        <v>60</v>
      </c>
      <c r="P18" s="0" t="n">
        <f aca="false">IF(AND(OR(Dashboard!$B$5="All",D18=Dashboard!$B$5),OR(Dashboard!$D$5="All",N18=Dashboard!$D$5),OR(AND(C18&lt;&gt;"",C18&gt;=Dashboard!$F$5,C18&lt;=Dashboard!$H$5),AND(C18="",Dashboard!$F$5&lt;=1980,Dashboard!$H$5&gt;=2016))),1,0)</f>
        <v>1</v>
      </c>
      <c r="Q18" s="0" t="n">
        <f aca="false">J18*P18+ROW()*0.00000001</f>
        <v>21.04000018</v>
      </c>
    </row>
    <row r="19" customFormat="false" ht="15" hidden="false" customHeight="false" outlineLevel="0" collapsed="false">
      <c r="A19" s="0" t="s">
        <v>75</v>
      </c>
      <c r="B19" s="0" t="s">
        <v>76</v>
      </c>
      <c r="C19" s="0" t="n">
        <v>2004</v>
      </c>
      <c r="D19" s="0" t="s">
        <v>71</v>
      </c>
      <c r="E19" s="0" t="s">
        <v>72</v>
      </c>
      <c r="F19" s="0" t="n">
        <v>9.43</v>
      </c>
      <c r="G19" s="0" t="n">
        <v>0.4</v>
      </c>
      <c r="H19" s="0" t="n">
        <v>0.41</v>
      </c>
      <c r="I19" s="0" t="n">
        <v>10.57</v>
      </c>
      <c r="J19" s="0" t="n">
        <v>20.81</v>
      </c>
      <c r="K19" s="0" t="n">
        <v>95</v>
      </c>
      <c r="L19" s="0" t="n">
        <v>9</v>
      </c>
      <c r="M19" s="0" t="s">
        <v>73</v>
      </c>
      <c r="N19" s="0" t="s">
        <v>74</v>
      </c>
      <c r="O19" s="0" t="s">
        <v>60</v>
      </c>
      <c r="P19" s="0" t="n">
        <f aca="false">IF(AND(OR(Dashboard!$B$5="All",D19=Dashboard!$B$5),OR(Dashboard!$D$5="All",N19=Dashboard!$D$5),OR(AND(C19&lt;&gt;"",C19&gt;=Dashboard!$F$5,C19&lt;=Dashboard!$H$5),AND(C19="",Dashboard!$F$5&lt;=1980,Dashboard!$H$5&gt;=2016))),1,0)</f>
        <v>1</v>
      </c>
      <c r="Q19" s="0" t="n">
        <f aca="false">J19*P19+ROW()*0.00000001</f>
        <v>20.81000019</v>
      </c>
    </row>
    <row r="20" customFormat="false" ht="15" hidden="false" customHeight="false" outlineLevel="0" collapsed="false">
      <c r="A20" s="0" t="s">
        <v>77</v>
      </c>
      <c r="B20" s="0" t="s">
        <v>78</v>
      </c>
      <c r="C20" s="0" t="n">
        <v>1990</v>
      </c>
      <c r="D20" s="0" t="s">
        <v>16</v>
      </c>
      <c r="E20" s="0" t="s">
        <v>35</v>
      </c>
      <c r="F20" s="0" t="n">
        <v>12.78</v>
      </c>
      <c r="G20" s="0" t="n">
        <v>3.75</v>
      </c>
      <c r="H20" s="0" t="n">
        <v>3.54</v>
      </c>
      <c r="I20" s="0" t="n">
        <v>0.55</v>
      </c>
      <c r="J20" s="0" t="n">
        <v>20.61</v>
      </c>
      <c r="N20" s="0" t="s">
        <v>35</v>
      </c>
      <c r="P20" s="0" t="n">
        <f aca="false">IF(AND(OR(Dashboard!$B$5="All",D20=Dashboard!$B$5),OR(Dashboard!$D$5="All",N20=Dashboard!$D$5),OR(AND(C20&lt;&gt;"",C20&gt;=Dashboard!$F$5,C20&lt;=Dashboard!$H$5),AND(C20="",Dashboard!$F$5&lt;=1980,Dashboard!$H$5&gt;=2016))),1,0)</f>
        <v>1</v>
      </c>
      <c r="Q20" s="0" t="n">
        <f aca="false">J20*P20+ROW()*0.00000001</f>
        <v>20.6100002</v>
      </c>
    </row>
    <row r="21" customFormat="false" ht="15" hidden="false" customHeight="false" outlineLevel="0" collapsed="false">
      <c r="A21" s="0" t="s">
        <v>79</v>
      </c>
      <c r="B21" s="0" t="s">
        <v>50</v>
      </c>
      <c r="C21" s="0" t="n">
        <v>2005</v>
      </c>
      <c r="D21" s="0" t="s">
        <v>52</v>
      </c>
      <c r="E21" s="0" t="s">
        <v>35</v>
      </c>
      <c r="F21" s="0" t="n">
        <v>4.74</v>
      </c>
      <c r="G21" s="0" t="n">
        <v>9.2</v>
      </c>
      <c r="H21" s="0" t="n">
        <v>4.16</v>
      </c>
      <c r="I21" s="0" t="n">
        <v>2.04</v>
      </c>
      <c r="J21" s="0" t="n">
        <v>20.15</v>
      </c>
      <c r="K21" s="0" t="n">
        <v>77</v>
      </c>
      <c r="L21" s="0" t="n">
        <v>7.9</v>
      </c>
      <c r="M21" s="0" t="s">
        <v>36</v>
      </c>
      <c r="N21" s="0" t="s">
        <v>35</v>
      </c>
      <c r="O21" s="0" t="s">
        <v>37</v>
      </c>
      <c r="P21" s="0" t="n">
        <f aca="false">IF(AND(OR(Dashboard!$B$5="All",D21=Dashboard!$B$5),OR(Dashboard!$D$5="All",N21=Dashboard!$D$5),OR(AND(C21&lt;&gt;"",C21&gt;=Dashboard!$F$5,C21&lt;=Dashboard!$H$5),AND(C21="",Dashboard!$F$5&lt;=1980,Dashboard!$H$5&gt;=2016))),1,0)</f>
        <v>1</v>
      </c>
      <c r="Q21" s="0" t="n">
        <f aca="false">J21*P21+ROW()*0.00000001</f>
        <v>20.15000021</v>
      </c>
    </row>
    <row r="22" customFormat="false" ht="15" hidden="false" customHeight="false" outlineLevel="0" collapsed="false">
      <c r="A22" s="0" t="s">
        <v>80</v>
      </c>
      <c r="B22" s="0" t="s">
        <v>50</v>
      </c>
      <c r="C22" s="0" t="n">
        <v>2006</v>
      </c>
      <c r="D22" s="0" t="s">
        <v>46</v>
      </c>
      <c r="E22" s="0" t="s">
        <v>35</v>
      </c>
      <c r="F22" s="0" t="n">
        <v>6.38</v>
      </c>
      <c r="G22" s="0" t="n">
        <v>4.46</v>
      </c>
      <c r="H22" s="0" t="n">
        <v>6.04</v>
      </c>
      <c r="I22" s="0" t="n">
        <v>1.36</v>
      </c>
      <c r="J22" s="0" t="n">
        <v>18.25</v>
      </c>
      <c r="N22" s="0" t="s">
        <v>35</v>
      </c>
      <c r="P22" s="0" t="n">
        <f aca="false">IF(AND(OR(Dashboard!$B$5="All",D22=Dashboard!$B$5),OR(Dashboard!$D$5="All",N22=Dashboard!$D$5),OR(AND(C22&lt;&gt;"",C22&gt;=Dashboard!$F$5,C22&lt;=Dashboard!$H$5),AND(C22="",Dashboard!$F$5&lt;=1980,Dashboard!$H$5&gt;=2016))),1,0)</f>
        <v>1</v>
      </c>
      <c r="Q22" s="0" t="n">
        <f aca="false">J22*P22+ROW()*0.00000001</f>
        <v>18.25000022</v>
      </c>
    </row>
    <row r="23" customFormat="false" ht="15" hidden="false" customHeight="false" outlineLevel="0" collapsed="false">
      <c r="A23" s="0" t="s">
        <v>81</v>
      </c>
      <c r="B23" s="0" t="s">
        <v>45</v>
      </c>
      <c r="C23" s="0" t="n">
        <v>1989</v>
      </c>
      <c r="D23" s="0" t="s">
        <v>16</v>
      </c>
      <c r="E23" s="0" t="s">
        <v>35</v>
      </c>
      <c r="F23" s="0" t="n">
        <v>10.83</v>
      </c>
      <c r="G23" s="0" t="n">
        <v>2.71</v>
      </c>
      <c r="H23" s="0" t="n">
        <v>4.18</v>
      </c>
      <c r="I23" s="0" t="n">
        <v>0.42</v>
      </c>
      <c r="J23" s="0" t="n">
        <v>18.14</v>
      </c>
      <c r="N23" s="0" t="s">
        <v>35</v>
      </c>
      <c r="P23" s="0" t="n">
        <f aca="false">IF(AND(OR(Dashboard!$B$5="All",D23=Dashboard!$B$5),OR(Dashboard!$D$5="All",N23=Dashboard!$D$5),OR(AND(C23&lt;&gt;"",C23&gt;=Dashboard!$F$5,C23&lt;=Dashboard!$H$5),AND(C23="",Dashboard!$F$5&lt;=1980,Dashboard!$H$5&gt;=2016))),1,0)</f>
        <v>1</v>
      </c>
      <c r="Q23" s="0" t="n">
        <f aca="false">J23*P23+ROW()*0.00000001</f>
        <v>18.14000023</v>
      </c>
    </row>
    <row r="24" customFormat="false" ht="15" hidden="false" customHeight="false" outlineLevel="0" collapsed="false">
      <c r="A24" s="0" t="s">
        <v>82</v>
      </c>
      <c r="B24" s="0" t="s">
        <v>39</v>
      </c>
      <c r="C24" s="0" t="n">
        <v>1988</v>
      </c>
      <c r="D24" s="0" t="s">
        <v>16</v>
      </c>
      <c r="E24" s="0" t="s">
        <v>35</v>
      </c>
      <c r="F24" s="0" t="n">
        <v>9.54</v>
      </c>
      <c r="G24" s="0" t="n">
        <v>3.44</v>
      </c>
      <c r="H24" s="0" t="n">
        <v>3.84</v>
      </c>
      <c r="I24" s="0" t="n">
        <v>0.46</v>
      </c>
      <c r="J24" s="0" t="n">
        <v>17.28</v>
      </c>
      <c r="N24" s="0" t="s">
        <v>35</v>
      </c>
      <c r="P24" s="0" t="n">
        <f aca="false">IF(AND(OR(Dashboard!$B$5="All",D24=Dashboard!$B$5),OR(Dashboard!$D$5="All",N24=Dashboard!$D$5),OR(AND(C24&lt;&gt;"",C24&gt;=Dashboard!$F$5,C24&lt;=Dashboard!$H$5),AND(C24="",Dashboard!$F$5&lt;=1980,Dashboard!$H$5&gt;=2016))),1,0)</f>
        <v>1</v>
      </c>
      <c r="Q24" s="0" t="n">
        <f aca="false">J24*P24+ROW()*0.00000001</f>
        <v>17.28000024</v>
      </c>
    </row>
    <row r="25" customFormat="false" ht="15" hidden="false" customHeight="false" outlineLevel="0" collapsed="false">
      <c r="A25" s="0" t="s">
        <v>69</v>
      </c>
      <c r="B25" s="0" t="s">
        <v>64</v>
      </c>
      <c r="C25" s="0" t="n">
        <v>2013</v>
      </c>
      <c r="D25" s="0" t="s">
        <v>71</v>
      </c>
      <c r="E25" s="0" t="s">
        <v>72</v>
      </c>
      <c r="F25" s="0" t="n">
        <v>9.66</v>
      </c>
      <c r="G25" s="0" t="n">
        <v>5.14</v>
      </c>
      <c r="H25" s="0" t="n">
        <v>0.06</v>
      </c>
      <c r="I25" s="0" t="n">
        <v>1.41</v>
      </c>
      <c r="J25" s="0" t="n">
        <v>16.27</v>
      </c>
      <c r="K25" s="0" t="n">
        <v>97</v>
      </c>
      <c r="L25" s="0" t="n">
        <v>8.1</v>
      </c>
      <c r="M25" s="0" t="s">
        <v>73</v>
      </c>
      <c r="N25" s="0" t="s">
        <v>66</v>
      </c>
      <c r="O25" s="0" t="s">
        <v>60</v>
      </c>
      <c r="P25" s="0" t="n">
        <f aca="false">IF(AND(OR(Dashboard!$B$5="All",D25=Dashboard!$B$5),OR(Dashboard!$D$5="All",N25=Dashboard!$D$5),OR(AND(C25&lt;&gt;"",C25&gt;=Dashboard!$F$5,C25&lt;=Dashboard!$H$5),AND(C25="",Dashboard!$F$5&lt;=1980,Dashboard!$H$5&gt;=2016))),1,0)</f>
        <v>1</v>
      </c>
      <c r="Q25" s="0" t="n">
        <f aca="false">J25*P25+ROW()*0.00000001</f>
        <v>16.27000025</v>
      </c>
    </row>
    <row r="26" customFormat="false" ht="15" hidden="false" customHeight="false" outlineLevel="0" collapsed="false">
      <c r="A26" s="0" t="s">
        <v>83</v>
      </c>
      <c r="B26" s="0" t="s">
        <v>76</v>
      </c>
      <c r="C26" s="0" t="n">
        <v>2002</v>
      </c>
      <c r="D26" s="0" t="s">
        <v>71</v>
      </c>
      <c r="E26" s="0" t="s">
        <v>72</v>
      </c>
      <c r="F26" s="0" t="n">
        <v>8.41</v>
      </c>
      <c r="G26" s="0" t="n">
        <v>5.49</v>
      </c>
      <c r="H26" s="0" t="n">
        <v>0.47</v>
      </c>
      <c r="I26" s="0" t="n">
        <v>1.78</v>
      </c>
      <c r="J26" s="0" t="n">
        <v>16.15</v>
      </c>
      <c r="K26" s="0" t="n">
        <v>95</v>
      </c>
      <c r="L26" s="0" t="n">
        <v>8.7</v>
      </c>
      <c r="M26" s="0" t="s">
        <v>73</v>
      </c>
      <c r="N26" s="0" t="s">
        <v>74</v>
      </c>
      <c r="O26" s="0" t="s">
        <v>60</v>
      </c>
      <c r="P26" s="0" t="n">
        <f aca="false">IF(AND(OR(Dashboard!$B$5="All",D26=Dashboard!$B$5),OR(Dashboard!$D$5="All",N26=Dashboard!$D$5),OR(AND(C26&lt;&gt;"",C26&gt;=Dashboard!$F$5,C26&lt;=Dashboard!$H$5),AND(C26="",Dashboard!$F$5&lt;=1980,Dashboard!$H$5&gt;=2016))),1,0)</f>
        <v>1</v>
      </c>
      <c r="Q26" s="0" t="n">
        <f aca="false">J26*P26+ROW()*0.00000001</f>
        <v>16.15000026</v>
      </c>
    </row>
    <row r="27" customFormat="false" ht="15" hidden="false" customHeight="false" outlineLevel="0" collapsed="false">
      <c r="A27" s="0" t="s">
        <v>84</v>
      </c>
      <c r="B27" s="0" t="s">
        <v>85</v>
      </c>
      <c r="C27" s="0" t="n">
        <v>2002</v>
      </c>
      <c r="D27" s="0" t="s">
        <v>46</v>
      </c>
      <c r="E27" s="0" t="s">
        <v>35</v>
      </c>
      <c r="F27" s="0" t="n">
        <v>6.06</v>
      </c>
      <c r="G27" s="0" t="n">
        <v>3.9</v>
      </c>
      <c r="H27" s="0" t="n">
        <v>5.38</v>
      </c>
      <c r="I27" s="0" t="n">
        <v>0.5</v>
      </c>
      <c r="J27" s="0" t="n">
        <v>15.85</v>
      </c>
      <c r="N27" s="0" t="s">
        <v>35</v>
      </c>
      <c r="P27" s="0" t="n">
        <f aca="false">IF(AND(OR(Dashboard!$B$5="All",D27=Dashboard!$B$5),OR(Dashboard!$D$5="All",N27=Dashboard!$D$5),OR(AND(C27&lt;&gt;"",C27&gt;=Dashboard!$F$5,C27&lt;=Dashboard!$H$5),AND(C27="",Dashboard!$F$5&lt;=1980,Dashboard!$H$5&gt;=2016))),1,0)</f>
        <v>1</v>
      </c>
      <c r="Q27" s="0" t="n">
        <f aca="false">J27*P27+ROW()*0.00000001</f>
        <v>15.85000027</v>
      </c>
    </row>
    <row r="28" customFormat="false" ht="15" hidden="false" customHeight="false" outlineLevel="0" collapsed="false">
      <c r="A28" s="0" t="s">
        <v>86</v>
      </c>
      <c r="B28" s="0" t="s">
        <v>50</v>
      </c>
      <c r="C28" s="0" t="n">
        <v>2005</v>
      </c>
      <c r="D28" s="0" t="s">
        <v>48</v>
      </c>
      <c r="E28" s="0" t="s">
        <v>35</v>
      </c>
      <c r="F28" s="0" t="n">
        <v>3.43</v>
      </c>
      <c r="G28" s="0" t="n">
        <v>5.35</v>
      </c>
      <c r="H28" s="0" t="n">
        <v>5.32</v>
      </c>
      <c r="I28" s="0" t="n">
        <v>1.18</v>
      </c>
      <c r="J28" s="0" t="n">
        <v>15.29</v>
      </c>
      <c r="K28" s="0" t="n">
        <v>77</v>
      </c>
      <c r="L28" s="0" t="n">
        <v>7.1</v>
      </c>
      <c r="M28" s="0" t="s">
        <v>36</v>
      </c>
      <c r="N28" s="0" t="s">
        <v>35</v>
      </c>
      <c r="O28" s="0" t="s">
        <v>37</v>
      </c>
      <c r="P28" s="0" t="n">
        <f aca="false">IF(AND(OR(Dashboard!$B$5="All",D28=Dashboard!$B$5),OR(Dashboard!$D$5="All",N28=Dashboard!$D$5),OR(AND(C28&lt;&gt;"",C28&gt;=Dashboard!$F$5,C28&lt;=Dashboard!$H$5),AND(C28="",Dashboard!$F$5&lt;=1980,Dashboard!$H$5&gt;=2016))),1,0)</f>
        <v>1</v>
      </c>
      <c r="Q28" s="0" t="n">
        <f aca="false">J28*P28+ROW()*0.00000001</f>
        <v>15.29000028</v>
      </c>
    </row>
    <row r="29" customFormat="false" ht="15" hidden="false" customHeight="false" outlineLevel="0" collapsed="false">
      <c r="A29" s="0" t="s">
        <v>87</v>
      </c>
      <c r="B29" s="0" t="s">
        <v>50</v>
      </c>
      <c r="C29" s="0" t="n">
        <v>2010</v>
      </c>
      <c r="D29" s="0" t="s">
        <v>46</v>
      </c>
      <c r="E29" s="0" t="s">
        <v>35</v>
      </c>
      <c r="F29" s="0" t="n">
        <v>5.51</v>
      </c>
      <c r="G29" s="0" t="n">
        <v>3.17</v>
      </c>
      <c r="H29" s="0" t="n">
        <v>5.65</v>
      </c>
      <c r="I29" s="0" t="n">
        <v>0.8</v>
      </c>
      <c r="J29" s="0" t="n">
        <v>15.14</v>
      </c>
      <c r="N29" s="0" t="s">
        <v>35</v>
      </c>
      <c r="P29" s="0" t="n">
        <f aca="false">IF(AND(OR(Dashboard!$B$5="All",D29=Dashboard!$B$5),OR(Dashboard!$D$5="All",N29=Dashboard!$D$5),OR(AND(C29&lt;&gt;"",C29&gt;=Dashboard!$F$5,C29&lt;=Dashboard!$H$5),AND(C29="",Dashboard!$F$5&lt;=1980,Dashboard!$H$5&gt;=2016))),1,0)</f>
        <v>1</v>
      </c>
      <c r="Q29" s="0" t="n">
        <f aca="false">J29*P29+ROW()*0.00000001</f>
        <v>15.14000029</v>
      </c>
    </row>
    <row r="30" customFormat="false" ht="15" hidden="false" customHeight="false" outlineLevel="0" collapsed="false">
      <c r="A30" s="0" t="s">
        <v>88</v>
      </c>
      <c r="B30" s="0" t="s">
        <v>76</v>
      </c>
      <c r="C30" s="0" t="n">
        <v>2001</v>
      </c>
      <c r="D30" s="0" t="s">
        <v>41</v>
      </c>
      <c r="E30" s="0" t="s">
        <v>89</v>
      </c>
      <c r="F30" s="0" t="n">
        <v>6.85</v>
      </c>
      <c r="G30" s="0" t="n">
        <v>5.09</v>
      </c>
      <c r="H30" s="0" t="n">
        <v>1.87</v>
      </c>
      <c r="I30" s="0" t="n">
        <v>1.16</v>
      </c>
      <c r="J30" s="0" t="n">
        <v>14.98</v>
      </c>
      <c r="K30" s="0" t="n">
        <v>95</v>
      </c>
      <c r="L30" s="0" t="n">
        <v>8.4</v>
      </c>
      <c r="M30" s="0" t="s">
        <v>36</v>
      </c>
      <c r="N30" s="0" t="s">
        <v>74</v>
      </c>
      <c r="O30" s="0" t="s">
        <v>60</v>
      </c>
      <c r="P30" s="0" t="n">
        <f aca="false">IF(AND(OR(Dashboard!$B$5="All",D30=Dashboard!$B$5),OR(Dashboard!$D$5="All",N30=Dashboard!$D$5),OR(AND(C30&lt;&gt;"",C30&gt;=Dashboard!$F$5,C30&lt;=Dashboard!$H$5),AND(C30="",Dashboard!$F$5&lt;=1980,Dashboard!$H$5&gt;=2016))),1,0)</f>
        <v>1</v>
      </c>
      <c r="Q30" s="0" t="n">
        <f aca="false">J30*P30+ROW()*0.00000001</f>
        <v>14.9800003</v>
      </c>
    </row>
    <row r="31" customFormat="false" ht="15" hidden="false" customHeight="false" outlineLevel="0" collapsed="false">
      <c r="A31" s="0" t="s">
        <v>90</v>
      </c>
      <c r="B31" s="0" t="s">
        <v>64</v>
      </c>
      <c r="C31" s="0" t="n">
        <v>2011</v>
      </c>
      <c r="D31" s="0" t="s">
        <v>56</v>
      </c>
      <c r="E31" s="0" t="s">
        <v>91</v>
      </c>
      <c r="F31" s="0" t="n">
        <v>9.04</v>
      </c>
      <c r="G31" s="0" t="n">
        <v>4.24</v>
      </c>
      <c r="H31" s="0" t="n">
        <v>0.13</v>
      </c>
      <c r="I31" s="0" t="n">
        <v>1.32</v>
      </c>
      <c r="J31" s="0" t="n">
        <v>14.73</v>
      </c>
      <c r="K31" s="0" t="n">
        <v>88</v>
      </c>
      <c r="L31" s="0" t="n">
        <v>3.4</v>
      </c>
      <c r="M31" s="0" t="s">
        <v>73</v>
      </c>
      <c r="N31" s="0" t="s">
        <v>66</v>
      </c>
      <c r="O31" s="0" t="s">
        <v>42</v>
      </c>
      <c r="P31" s="0" t="n">
        <f aca="false">IF(AND(OR(Dashboard!$B$5="All",D31=Dashboard!$B$5),OR(Dashboard!$D$5="All",N31=Dashboard!$D$5),OR(AND(C31&lt;&gt;"",C31&gt;=Dashboard!$F$5,C31&lt;=Dashboard!$H$5),AND(C31="",Dashboard!$F$5&lt;=1980,Dashboard!$H$5&gt;=2016))),1,0)</f>
        <v>1</v>
      </c>
      <c r="Q31" s="0" t="n">
        <f aca="false">J31*P31+ROW()*0.00000001</f>
        <v>14.73000031</v>
      </c>
    </row>
    <row r="32" customFormat="false" ht="15" hidden="false" customHeight="false" outlineLevel="0" collapsed="false">
      <c r="A32" s="0" t="s">
        <v>92</v>
      </c>
      <c r="B32" s="0" t="s">
        <v>45</v>
      </c>
      <c r="C32" s="0" t="n">
        <v>1998</v>
      </c>
      <c r="D32" s="0" t="s">
        <v>46</v>
      </c>
      <c r="E32" s="0" t="s">
        <v>35</v>
      </c>
      <c r="F32" s="0" t="n">
        <v>5.89</v>
      </c>
      <c r="G32" s="0" t="n">
        <v>5.04</v>
      </c>
      <c r="H32" s="0" t="n">
        <v>3.12</v>
      </c>
      <c r="I32" s="0" t="n">
        <v>0.59</v>
      </c>
      <c r="J32" s="0" t="n">
        <v>14.64</v>
      </c>
      <c r="N32" s="0" t="s">
        <v>35</v>
      </c>
      <c r="P32" s="0" t="n">
        <f aca="false">IF(AND(OR(Dashboard!$B$5="All",D32=Dashboard!$B$5),OR(Dashboard!$D$5="All",N32=Dashboard!$D$5),OR(AND(C32&lt;&gt;"",C32&gt;=Dashboard!$F$5,C32&lt;=Dashboard!$H$5),AND(C32="",Dashboard!$F$5&lt;=1980,Dashboard!$H$5&gt;=2016))),1,0)</f>
        <v>1</v>
      </c>
      <c r="Q32" s="0" t="n">
        <f aca="false">J32*P32+ROW()*0.00000001</f>
        <v>14.64000032</v>
      </c>
    </row>
    <row r="33" customFormat="false" ht="15" hidden="false" customHeight="false" outlineLevel="0" collapsed="false">
      <c r="A33" s="0" t="s">
        <v>93</v>
      </c>
      <c r="B33" s="0" t="s">
        <v>94</v>
      </c>
      <c r="C33" s="0" t="n">
        <v>2015</v>
      </c>
      <c r="D33" s="0" t="s">
        <v>56</v>
      </c>
      <c r="E33" s="0" t="s">
        <v>91</v>
      </c>
      <c r="F33" s="0" t="n">
        <v>6.03</v>
      </c>
      <c r="G33" s="0" t="n">
        <v>5.86</v>
      </c>
      <c r="H33" s="0" t="n">
        <v>0.36</v>
      </c>
      <c r="I33" s="0" t="n">
        <v>2.38</v>
      </c>
      <c r="J33" s="0" t="n">
        <v>14.63</v>
      </c>
      <c r="N33" s="0" t="s">
        <v>74</v>
      </c>
      <c r="P33" s="0" t="n">
        <f aca="false">IF(AND(OR(Dashboard!$B$5="All",D33=Dashboard!$B$5),OR(Dashboard!$D$5="All",N33=Dashboard!$D$5),OR(AND(C33&lt;&gt;"",C33&gt;=Dashboard!$F$5,C33&lt;=Dashboard!$H$5),AND(C33="",Dashboard!$F$5&lt;=1980,Dashboard!$H$5&gt;=2016))),1,0)</f>
        <v>1</v>
      </c>
      <c r="Q33" s="0" t="n">
        <f aca="false">J33*P33+ROW()*0.00000001</f>
        <v>14.63000033</v>
      </c>
    </row>
    <row r="34" customFormat="false" ht="15" hidden="false" customHeight="false" outlineLevel="0" collapsed="false">
      <c r="A34" s="0" t="s">
        <v>95</v>
      </c>
      <c r="B34" s="0" t="s">
        <v>64</v>
      </c>
      <c r="C34" s="0" t="n">
        <v>2010</v>
      </c>
      <c r="D34" s="0" t="s">
        <v>56</v>
      </c>
      <c r="E34" s="0" t="s">
        <v>91</v>
      </c>
      <c r="F34" s="0" t="n">
        <v>9.7</v>
      </c>
      <c r="G34" s="0" t="n">
        <v>3.68</v>
      </c>
      <c r="H34" s="0" t="n">
        <v>0.11</v>
      </c>
      <c r="I34" s="0" t="n">
        <v>1.13</v>
      </c>
      <c r="J34" s="0" t="n">
        <v>14.61</v>
      </c>
      <c r="K34" s="0" t="n">
        <v>87</v>
      </c>
      <c r="L34" s="0" t="n">
        <v>6.3</v>
      </c>
      <c r="M34" s="0" t="s">
        <v>73</v>
      </c>
      <c r="N34" s="0" t="s">
        <v>66</v>
      </c>
      <c r="O34" s="0" t="s">
        <v>42</v>
      </c>
      <c r="P34" s="0" t="n">
        <f aca="false">IF(AND(OR(Dashboard!$B$5="All",D34=Dashboard!$B$5),OR(Dashboard!$D$5="All",N34=Dashboard!$D$5),OR(AND(C34&lt;&gt;"",C34&gt;=Dashboard!$F$5,C34&lt;=Dashboard!$H$5),AND(C34="",Dashboard!$F$5&lt;=1980,Dashboard!$H$5&gt;=2016))),1,0)</f>
        <v>1</v>
      </c>
      <c r="Q34" s="0" t="n">
        <f aca="false">J34*P34+ROW()*0.00000001</f>
        <v>14.61000034</v>
      </c>
    </row>
    <row r="35" customFormat="false" ht="15" hidden="false" customHeight="false" outlineLevel="0" collapsed="false">
      <c r="A35" s="0" t="s">
        <v>96</v>
      </c>
      <c r="B35" s="0" t="s">
        <v>97</v>
      </c>
      <c r="C35" s="0" t="n">
        <v>2013</v>
      </c>
      <c r="D35" s="0" t="s">
        <v>46</v>
      </c>
      <c r="E35" s="0" t="s">
        <v>35</v>
      </c>
      <c r="F35" s="0" t="n">
        <v>5.28</v>
      </c>
      <c r="G35" s="0" t="n">
        <v>4.19</v>
      </c>
      <c r="H35" s="0" t="n">
        <v>4.35</v>
      </c>
      <c r="I35" s="0" t="n">
        <v>0.78</v>
      </c>
      <c r="J35" s="0" t="n">
        <v>14.6</v>
      </c>
      <c r="N35" s="0" t="s">
        <v>35</v>
      </c>
      <c r="P35" s="0" t="n">
        <f aca="false">IF(AND(OR(Dashboard!$B$5="All",D35=Dashboard!$B$5),OR(Dashboard!$D$5="All",N35=Dashboard!$D$5),OR(AND(C35&lt;&gt;"",C35&gt;=Dashboard!$F$5,C35&lt;=Dashboard!$H$5),AND(C35="",Dashboard!$F$5&lt;=1980,Dashboard!$H$5&gt;=2016))),1,0)</f>
        <v>1</v>
      </c>
      <c r="Q35" s="0" t="n">
        <f aca="false">J35*P35+ROW()*0.00000001</f>
        <v>14.60000035</v>
      </c>
    </row>
    <row r="36" customFormat="false" ht="15" hidden="false" customHeight="false" outlineLevel="0" collapsed="false">
      <c r="A36" s="0" t="s">
        <v>98</v>
      </c>
      <c r="B36" s="0" t="s">
        <v>70</v>
      </c>
      <c r="C36" s="0" t="n">
        <v>2012</v>
      </c>
      <c r="D36" s="0" t="s">
        <v>56</v>
      </c>
      <c r="E36" s="0" t="s">
        <v>91</v>
      </c>
      <c r="F36" s="0" t="n">
        <v>4.99</v>
      </c>
      <c r="G36" s="0" t="n">
        <v>5.73</v>
      </c>
      <c r="H36" s="0" t="n">
        <v>0.65</v>
      </c>
      <c r="I36" s="0" t="n">
        <v>2.42</v>
      </c>
      <c r="J36" s="0" t="n">
        <v>13.79</v>
      </c>
      <c r="K36" s="0" t="n">
        <v>83</v>
      </c>
      <c r="L36" s="0" t="n">
        <v>5.3</v>
      </c>
      <c r="M36" s="0" t="s">
        <v>73</v>
      </c>
      <c r="N36" s="0" t="s">
        <v>74</v>
      </c>
      <c r="O36" s="0" t="s">
        <v>42</v>
      </c>
      <c r="P36" s="0" t="n">
        <f aca="false">IF(AND(OR(Dashboard!$B$5="All",D36=Dashboard!$B$5),OR(Dashboard!$D$5="All",N36=Dashboard!$D$5),OR(AND(C36&lt;&gt;"",C36&gt;=Dashboard!$F$5,C36&lt;=Dashboard!$H$5),AND(C36="",Dashboard!$F$5&lt;=1980,Dashboard!$H$5&gt;=2016))),1,0)</f>
        <v>1</v>
      </c>
      <c r="Q36" s="0" t="n">
        <f aca="false">J36*P36+ROW()*0.00000001</f>
        <v>13.79000036</v>
      </c>
    </row>
    <row r="37" customFormat="false" ht="15" hidden="false" customHeight="false" outlineLevel="0" collapsed="false">
      <c r="A37" s="0" t="s">
        <v>98</v>
      </c>
      <c r="B37" s="0" t="s">
        <v>64</v>
      </c>
      <c r="C37" s="0" t="n">
        <v>2012</v>
      </c>
      <c r="D37" s="0" t="s">
        <v>56</v>
      </c>
      <c r="E37" s="0" t="s">
        <v>91</v>
      </c>
      <c r="F37" s="0" t="n">
        <v>8.25</v>
      </c>
      <c r="G37" s="0" t="n">
        <v>4.24</v>
      </c>
      <c r="H37" s="0" t="n">
        <v>0.07</v>
      </c>
      <c r="I37" s="0" t="n">
        <v>1.12</v>
      </c>
      <c r="J37" s="0" t="n">
        <v>13.67</v>
      </c>
      <c r="K37" s="0" t="n">
        <v>83</v>
      </c>
      <c r="L37" s="0" t="n">
        <v>4.8</v>
      </c>
      <c r="M37" s="0" t="s">
        <v>73</v>
      </c>
      <c r="N37" s="0" t="s">
        <v>66</v>
      </c>
      <c r="O37" s="0" t="s">
        <v>42</v>
      </c>
      <c r="P37" s="0" t="n">
        <f aca="false">IF(AND(OR(Dashboard!$B$5="All",D37=Dashboard!$B$5),OR(Dashboard!$D$5="All",N37=Dashboard!$D$5),OR(AND(C37&lt;&gt;"",C37&gt;=Dashboard!$F$5,C37&lt;=Dashboard!$H$5),AND(C37="",Dashboard!$F$5&lt;=1980,Dashboard!$H$5&gt;=2016))),1,0)</f>
        <v>1</v>
      </c>
      <c r="Q37" s="0" t="n">
        <f aca="false">J37*P37+ROW()*0.00000001</f>
        <v>13.67000037</v>
      </c>
    </row>
    <row r="38" customFormat="false" ht="15" hidden="false" customHeight="false" outlineLevel="0" collapsed="false">
      <c r="A38" s="0" t="s">
        <v>99</v>
      </c>
      <c r="B38" s="0" t="s">
        <v>64</v>
      </c>
      <c r="C38" s="0" t="n">
        <v>2009</v>
      </c>
      <c r="D38" s="0" t="s">
        <v>56</v>
      </c>
      <c r="E38" s="0" t="s">
        <v>91</v>
      </c>
      <c r="F38" s="0" t="n">
        <v>8.52</v>
      </c>
      <c r="G38" s="0" t="n">
        <v>3.59</v>
      </c>
      <c r="H38" s="0" t="n">
        <v>0.08</v>
      </c>
      <c r="I38" s="0" t="n">
        <v>1.28</v>
      </c>
      <c r="J38" s="0" t="n">
        <v>13.47</v>
      </c>
      <c r="K38" s="0" t="n">
        <v>94</v>
      </c>
      <c r="L38" s="0" t="n">
        <v>6.3</v>
      </c>
      <c r="M38" s="0" t="s">
        <v>73</v>
      </c>
      <c r="N38" s="0" t="s">
        <v>66</v>
      </c>
      <c r="O38" s="0" t="s">
        <v>60</v>
      </c>
      <c r="P38" s="0" t="n">
        <f aca="false">IF(AND(OR(Dashboard!$B$5="All",D38=Dashboard!$B$5),OR(Dashboard!$D$5="All",N38=Dashboard!$D$5),OR(AND(C38&lt;&gt;"",C38&gt;=Dashboard!$F$5,C38&lt;=Dashboard!$H$5),AND(C38="",Dashboard!$F$5&lt;=1980,Dashboard!$H$5&gt;=2016))),1,0)</f>
        <v>1</v>
      </c>
      <c r="Q38" s="0" t="n">
        <f aca="false">J38*P38+ROW()*0.00000001</f>
        <v>13.47000038</v>
      </c>
    </row>
    <row r="39" customFormat="false" ht="15" hidden="false" customHeight="false" outlineLevel="0" collapsed="false">
      <c r="A39" s="0" t="s">
        <v>90</v>
      </c>
      <c r="B39" s="0" t="s">
        <v>70</v>
      </c>
      <c r="C39" s="0" t="n">
        <v>2011</v>
      </c>
      <c r="D39" s="0" t="s">
        <v>56</v>
      </c>
      <c r="E39" s="0" t="s">
        <v>91</v>
      </c>
      <c r="F39" s="0" t="n">
        <v>5.54</v>
      </c>
      <c r="G39" s="0" t="n">
        <v>5.73</v>
      </c>
      <c r="H39" s="0" t="n">
        <v>0.49</v>
      </c>
      <c r="I39" s="0" t="n">
        <v>1.57</v>
      </c>
      <c r="J39" s="0" t="n">
        <v>13.32</v>
      </c>
      <c r="K39" s="0" t="n">
        <v>88</v>
      </c>
      <c r="L39" s="0" t="n">
        <v>3.2</v>
      </c>
      <c r="M39" s="0" t="s">
        <v>73</v>
      </c>
      <c r="N39" s="0" t="s">
        <v>74</v>
      </c>
      <c r="O39" s="0" t="s">
        <v>42</v>
      </c>
      <c r="P39" s="0" t="n">
        <f aca="false">IF(AND(OR(Dashboard!$B$5="All",D39=Dashboard!$B$5),OR(Dashboard!$D$5="All",N39=Dashboard!$D$5),OR(AND(C39&lt;&gt;"",C39&gt;=Dashboard!$F$5,C39&lt;=Dashboard!$H$5),AND(C39="",Dashboard!$F$5&lt;=1980,Dashboard!$H$5&gt;=2016))),1,0)</f>
        <v>1</v>
      </c>
      <c r="Q39" s="0" t="n">
        <f aca="false">J39*P39+ROW()*0.00000001</f>
        <v>13.32000039</v>
      </c>
    </row>
    <row r="40" customFormat="false" ht="15" hidden="false" customHeight="false" outlineLevel="0" collapsed="false">
      <c r="A40" s="0" t="s">
        <v>100</v>
      </c>
      <c r="B40" s="0" t="s">
        <v>76</v>
      </c>
      <c r="C40" s="0" t="n">
        <v>2001</v>
      </c>
      <c r="D40" s="0" t="s">
        <v>71</v>
      </c>
      <c r="E40" s="0" t="s">
        <v>72</v>
      </c>
      <c r="F40" s="0" t="n">
        <v>6.99</v>
      </c>
      <c r="G40" s="0" t="n">
        <v>4.51</v>
      </c>
      <c r="H40" s="0" t="n">
        <v>0.3</v>
      </c>
      <c r="I40" s="0" t="n">
        <v>1.3</v>
      </c>
      <c r="J40" s="0" t="n">
        <v>13.1</v>
      </c>
      <c r="K40" s="0" t="n">
        <v>97</v>
      </c>
      <c r="L40" s="0" t="n">
        <v>8.5</v>
      </c>
      <c r="M40" s="0" t="s">
        <v>73</v>
      </c>
      <c r="N40" s="0" t="s">
        <v>74</v>
      </c>
      <c r="O40" s="0" t="s">
        <v>60</v>
      </c>
      <c r="P40" s="0" t="n">
        <f aca="false">IF(AND(OR(Dashboard!$B$5="All",D40=Dashboard!$B$5),OR(Dashboard!$D$5="All",N40=Dashboard!$D$5),OR(AND(C40&lt;&gt;"",C40&gt;=Dashboard!$F$5,C40&lt;=Dashboard!$H$5),AND(C40="",Dashboard!$F$5&lt;=1980,Dashboard!$H$5&gt;=2016))),1,0)</f>
        <v>1</v>
      </c>
      <c r="Q40" s="0" t="n">
        <f aca="false">J40*P40+ROW()*0.00000001</f>
        <v>13.1000004</v>
      </c>
    </row>
    <row r="41" customFormat="false" ht="15" hidden="false" customHeight="false" outlineLevel="0" collapsed="false">
      <c r="A41" s="0" t="s">
        <v>101</v>
      </c>
      <c r="B41" s="0" t="s">
        <v>33</v>
      </c>
      <c r="C41" s="0" t="n">
        <v>2008</v>
      </c>
      <c r="D41" s="0" t="s">
        <v>102</v>
      </c>
      <c r="E41" s="0" t="s">
        <v>35</v>
      </c>
      <c r="F41" s="0" t="n">
        <v>6.62</v>
      </c>
      <c r="G41" s="0" t="n">
        <v>2.55</v>
      </c>
      <c r="H41" s="0" t="n">
        <v>2.66</v>
      </c>
      <c r="I41" s="0" t="n">
        <v>1.01</v>
      </c>
      <c r="J41" s="0" t="n">
        <v>12.84</v>
      </c>
      <c r="K41" s="0" t="n">
        <v>93</v>
      </c>
      <c r="L41" s="0" t="n">
        <v>8.9</v>
      </c>
      <c r="M41" s="0" t="s">
        <v>103</v>
      </c>
      <c r="N41" s="0" t="s">
        <v>35</v>
      </c>
      <c r="O41" s="0" t="s">
        <v>60</v>
      </c>
      <c r="P41" s="0" t="n">
        <f aca="false">IF(AND(OR(Dashboard!$B$5="All",D41=Dashboard!$B$5),OR(Dashboard!$D$5="All",N41=Dashboard!$D$5),OR(AND(C41&lt;&gt;"",C41&gt;=Dashboard!$F$5,C41&lt;=Dashboard!$H$5),AND(C41="",Dashboard!$F$5&lt;=1980,Dashboard!$H$5&gt;=2016))),1,0)</f>
        <v>1</v>
      </c>
      <c r="Q41" s="0" t="n">
        <f aca="false">J41*P41+ROW()*0.00000001</f>
        <v>12.84000041</v>
      </c>
    </row>
    <row r="42" customFormat="false" ht="15" hidden="false" customHeight="false" outlineLevel="0" collapsed="false">
      <c r="A42" s="0" t="s">
        <v>104</v>
      </c>
      <c r="B42" s="0" t="s">
        <v>97</v>
      </c>
      <c r="C42" s="0" t="n">
        <v>2011</v>
      </c>
      <c r="D42" s="0" t="s">
        <v>41</v>
      </c>
      <c r="E42" s="0" t="s">
        <v>35</v>
      </c>
      <c r="F42" s="0" t="n">
        <v>5.03</v>
      </c>
      <c r="G42" s="0" t="n">
        <v>4.02</v>
      </c>
      <c r="H42" s="0" t="n">
        <v>2.69</v>
      </c>
      <c r="I42" s="0" t="n">
        <v>0.91</v>
      </c>
      <c r="J42" s="0" t="n">
        <v>12.66</v>
      </c>
      <c r="K42" s="0" t="n">
        <v>85</v>
      </c>
      <c r="L42" s="0" t="n">
        <v>8.2</v>
      </c>
      <c r="M42" s="0" t="s">
        <v>36</v>
      </c>
      <c r="N42" s="0" t="s">
        <v>35</v>
      </c>
      <c r="O42" s="0" t="s">
        <v>42</v>
      </c>
      <c r="P42" s="0" t="n">
        <f aca="false">IF(AND(OR(Dashboard!$B$5="All",D42=Dashboard!$B$5),OR(Dashboard!$D$5="All",N42=Dashboard!$D$5),OR(AND(C42&lt;&gt;"",C42&gt;=Dashboard!$F$5,C42&lt;=Dashboard!$H$5),AND(C42="",Dashboard!$F$5&lt;=1980,Dashboard!$H$5&gt;=2016))),1,0)</f>
        <v>1</v>
      </c>
      <c r="Q42" s="0" t="n">
        <f aca="false">J42*P42+ROW()*0.00000001</f>
        <v>12.66000042</v>
      </c>
    </row>
    <row r="43" customFormat="false" ht="15" hidden="false" customHeight="false" outlineLevel="0" collapsed="false">
      <c r="A43" s="0" t="s">
        <v>95</v>
      </c>
      <c r="B43" s="0" t="s">
        <v>70</v>
      </c>
      <c r="C43" s="0" t="n">
        <v>2010</v>
      </c>
      <c r="D43" s="0" t="s">
        <v>56</v>
      </c>
      <c r="E43" s="0" t="s">
        <v>91</v>
      </c>
      <c r="F43" s="0" t="n">
        <v>5.99</v>
      </c>
      <c r="G43" s="0" t="n">
        <v>4.37</v>
      </c>
      <c r="H43" s="0" t="n">
        <v>0.48</v>
      </c>
      <c r="I43" s="0" t="n">
        <v>1.79</v>
      </c>
      <c r="J43" s="0" t="n">
        <v>12.63</v>
      </c>
      <c r="K43" s="0" t="n">
        <v>88</v>
      </c>
      <c r="L43" s="0" t="n">
        <v>6.4</v>
      </c>
      <c r="M43" s="0" t="s">
        <v>73</v>
      </c>
      <c r="N43" s="0" t="s">
        <v>74</v>
      </c>
      <c r="O43" s="0" t="s">
        <v>42</v>
      </c>
      <c r="P43" s="0" t="n">
        <f aca="false">IF(AND(OR(Dashboard!$B$5="All",D43=Dashboard!$B$5),OR(Dashboard!$D$5="All",N43=Dashboard!$D$5),OR(AND(C43&lt;&gt;"",C43&gt;=Dashboard!$F$5,C43&lt;=Dashboard!$H$5),AND(C43="",Dashboard!$F$5&lt;=1980,Dashboard!$H$5&gt;=2016))),1,0)</f>
        <v>1</v>
      </c>
      <c r="Q43" s="0" t="n">
        <f aca="false">J43*P43+ROW()*0.00000001</f>
        <v>12.63000043</v>
      </c>
    </row>
    <row r="44" customFormat="false" ht="15" hidden="false" customHeight="false" outlineLevel="0" collapsed="false">
      <c r="A44" s="0" t="s">
        <v>69</v>
      </c>
      <c r="B44" s="0" t="s">
        <v>94</v>
      </c>
      <c r="C44" s="0" t="n">
        <v>2014</v>
      </c>
      <c r="D44" s="0" t="s">
        <v>71</v>
      </c>
      <c r="E44" s="0" t="s">
        <v>72</v>
      </c>
      <c r="F44" s="0" t="n">
        <v>3.96</v>
      </c>
      <c r="G44" s="0" t="n">
        <v>6.31</v>
      </c>
      <c r="H44" s="0" t="n">
        <v>0.38</v>
      </c>
      <c r="I44" s="0" t="n">
        <v>1.97</v>
      </c>
      <c r="J44" s="0" t="n">
        <v>12.61</v>
      </c>
      <c r="K44" s="0" t="n">
        <v>97</v>
      </c>
      <c r="L44" s="0" t="n">
        <v>8.3</v>
      </c>
      <c r="M44" s="0" t="s">
        <v>73</v>
      </c>
      <c r="N44" s="0" t="s">
        <v>74</v>
      </c>
      <c r="O44" s="0" t="s">
        <v>60</v>
      </c>
      <c r="P44" s="0" t="n">
        <f aca="false">IF(AND(OR(Dashboard!$B$5="All",D44=Dashboard!$B$5),OR(Dashboard!$D$5="All",N44=Dashboard!$D$5),OR(AND(C44&lt;&gt;"",C44&gt;=Dashboard!$F$5,C44&lt;=Dashboard!$H$5),AND(C44="",Dashboard!$F$5&lt;=1980,Dashboard!$H$5&gt;=2016))),1,0)</f>
        <v>1</v>
      </c>
      <c r="Q44" s="0" t="n">
        <f aca="false">J44*P44+ROW()*0.00000001</f>
        <v>12.61000044</v>
      </c>
    </row>
    <row r="45" customFormat="false" ht="15" hidden="false" customHeight="false" outlineLevel="0" collapsed="false">
      <c r="A45" s="0" t="s">
        <v>105</v>
      </c>
      <c r="B45" s="0" t="s">
        <v>50</v>
      </c>
      <c r="C45" s="0" t="n">
        <v>2005</v>
      </c>
      <c r="D45" s="0" t="s">
        <v>58</v>
      </c>
      <c r="E45" s="0" t="s">
        <v>35</v>
      </c>
      <c r="F45" s="0" t="n">
        <v>2.5</v>
      </c>
      <c r="G45" s="0" t="n">
        <v>3.45</v>
      </c>
      <c r="H45" s="0" t="n">
        <v>5.33</v>
      </c>
      <c r="I45" s="0" t="n">
        <v>0.86</v>
      </c>
      <c r="J45" s="0" t="n">
        <v>12.13</v>
      </c>
      <c r="K45" s="0" t="n">
        <v>86</v>
      </c>
      <c r="L45" s="0" t="n">
        <v>8.7</v>
      </c>
      <c r="M45" s="0" t="s">
        <v>36</v>
      </c>
      <c r="N45" s="0" t="s">
        <v>35</v>
      </c>
      <c r="O45" s="0" t="s">
        <v>42</v>
      </c>
      <c r="P45" s="0" t="n">
        <f aca="false">IF(AND(OR(Dashboard!$B$5="All",D45=Dashboard!$B$5),OR(Dashboard!$D$5="All",N45=Dashboard!$D$5),OR(AND(C45&lt;&gt;"",C45&gt;=Dashboard!$F$5,C45&lt;=Dashboard!$H$5),AND(C45="",Dashboard!$F$5&lt;=1980,Dashboard!$H$5&gt;=2016))),1,0)</f>
        <v>1</v>
      </c>
      <c r="Q45" s="0" t="n">
        <f aca="false">J45*P45+ROW()*0.00000001</f>
        <v>12.13000045</v>
      </c>
    </row>
    <row r="46" customFormat="false" ht="15" hidden="false" customHeight="false" outlineLevel="0" collapsed="false">
      <c r="A46" s="0" t="s">
        <v>106</v>
      </c>
      <c r="B46" s="0" t="s">
        <v>64</v>
      </c>
      <c r="C46" s="0" t="n">
        <v>2007</v>
      </c>
      <c r="D46" s="0" t="s">
        <v>56</v>
      </c>
      <c r="E46" s="0" t="s">
        <v>65</v>
      </c>
      <c r="F46" s="0" t="n">
        <v>7.97</v>
      </c>
      <c r="G46" s="0" t="n">
        <v>2.81</v>
      </c>
      <c r="H46" s="0" t="n">
        <v>0.13</v>
      </c>
      <c r="I46" s="0" t="n">
        <v>1.21</v>
      </c>
      <c r="J46" s="0" t="n">
        <v>12.12</v>
      </c>
      <c r="K46" s="0" t="n">
        <v>94</v>
      </c>
      <c r="L46" s="0" t="n">
        <v>7.8</v>
      </c>
      <c r="M46" s="0" t="s">
        <v>73</v>
      </c>
      <c r="N46" s="0" t="s">
        <v>66</v>
      </c>
      <c r="O46" s="0" t="s">
        <v>60</v>
      </c>
      <c r="P46" s="0" t="n">
        <f aca="false">IF(AND(OR(Dashboard!$B$5="All",D46=Dashboard!$B$5),OR(Dashboard!$D$5="All",N46=Dashboard!$D$5),OR(AND(C46&lt;&gt;"",C46&gt;=Dashboard!$F$5,C46&lt;=Dashboard!$H$5),AND(C46="",Dashboard!$F$5&lt;=1980,Dashboard!$H$5&gt;=2016))),1,0)</f>
        <v>1</v>
      </c>
      <c r="Q46" s="0" t="n">
        <f aca="false">J46*P46+ROW()*0.00000001</f>
        <v>12.12000046</v>
      </c>
    </row>
    <row r="47" customFormat="false" ht="15" hidden="false" customHeight="false" outlineLevel="0" collapsed="false">
      <c r="A47" s="0" t="s">
        <v>107</v>
      </c>
      <c r="B47" s="0" t="s">
        <v>108</v>
      </c>
      <c r="C47" s="0" t="n">
        <v>1996</v>
      </c>
      <c r="D47" s="0" t="s">
        <v>16</v>
      </c>
      <c r="E47" s="0" t="s">
        <v>35</v>
      </c>
      <c r="F47" s="0" t="n">
        <v>6.91</v>
      </c>
      <c r="G47" s="0" t="n">
        <v>2.85</v>
      </c>
      <c r="H47" s="0" t="n">
        <v>1.91</v>
      </c>
      <c r="I47" s="0" t="n">
        <v>0.23</v>
      </c>
      <c r="J47" s="0" t="n">
        <v>11.89</v>
      </c>
      <c r="N47" s="0" t="s">
        <v>35</v>
      </c>
      <c r="P47" s="0" t="n">
        <f aca="false">IF(AND(OR(Dashboard!$B$5="All",D47=Dashboard!$B$5),OR(Dashboard!$D$5="All",N47=Dashboard!$D$5),OR(AND(C47&lt;&gt;"",C47&gt;=Dashboard!$F$5,C47&lt;=Dashboard!$H$5),AND(C47="",Dashboard!$F$5&lt;=1980,Dashboard!$H$5&gt;=2016))),1,0)</f>
        <v>1</v>
      </c>
      <c r="Q47" s="0" t="n">
        <f aca="false">J47*P47+ROW()*0.00000001</f>
        <v>11.89000047</v>
      </c>
    </row>
    <row r="48" customFormat="false" ht="15" hidden="false" customHeight="false" outlineLevel="0" collapsed="false">
      <c r="A48" s="0" t="s">
        <v>109</v>
      </c>
      <c r="B48" s="0" t="s">
        <v>50</v>
      </c>
      <c r="C48" s="0" t="n">
        <v>2009</v>
      </c>
      <c r="D48" s="0" t="s">
        <v>71</v>
      </c>
      <c r="E48" s="0" t="s">
        <v>35</v>
      </c>
      <c r="F48" s="0" t="n">
        <v>4.34</v>
      </c>
      <c r="G48" s="0" t="n">
        <v>2.71</v>
      </c>
      <c r="H48" s="0" t="n">
        <v>3.96</v>
      </c>
      <c r="I48" s="0" t="n">
        <v>0.76</v>
      </c>
      <c r="J48" s="0" t="n">
        <v>11.77</v>
      </c>
      <c r="N48" s="0" t="s">
        <v>35</v>
      </c>
      <c r="P48" s="0" t="n">
        <f aca="false">IF(AND(OR(Dashboard!$B$5="All",D48=Dashboard!$B$5),OR(Dashboard!$D$5="All",N48=Dashboard!$D$5),OR(AND(C48&lt;&gt;"",C48&gt;=Dashboard!$F$5,C48&lt;=Dashboard!$H$5),AND(C48="",Dashboard!$F$5&lt;=1980,Dashboard!$H$5&gt;=2016))),1,0)</f>
        <v>1</v>
      </c>
      <c r="Q48" s="0" t="n">
        <f aca="false">J48*P48+ROW()*0.00000001</f>
        <v>11.77000048</v>
      </c>
    </row>
    <row r="49" customFormat="false" ht="15" hidden="false" customHeight="false" outlineLevel="0" collapsed="false">
      <c r="A49" s="0" t="s">
        <v>110</v>
      </c>
      <c r="B49" s="0" t="s">
        <v>97</v>
      </c>
      <c r="C49" s="0" t="n">
        <v>2014</v>
      </c>
      <c r="D49" s="0" t="s">
        <v>46</v>
      </c>
      <c r="E49" s="0" t="s">
        <v>35</v>
      </c>
      <c r="F49" s="0" t="n">
        <v>4.35</v>
      </c>
      <c r="G49" s="0" t="n">
        <v>3.49</v>
      </c>
      <c r="H49" s="0" t="n">
        <v>3.1</v>
      </c>
      <c r="I49" s="0" t="n">
        <v>0.74</v>
      </c>
      <c r="J49" s="0" t="n">
        <v>11.68</v>
      </c>
      <c r="N49" s="0" t="s">
        <v>35</v>
      </c>
      <c r="P49" s="0" t="n">
        <f aca="false">IF(AND(OR(Dashboard!$B$5="All",D49=Dashboard!$B$5),OR(Dashboard!$D$5="All",N49=Dashboard!$D$5),OR(AND(C49&lt;&gt;"",C49&gt;=Dashboard!$F$5,C49&lt;=Dashboard!$H$5),AND(C49="",Dashboard!$F$5&lt;=1980,Dashboard!$H$5&gt;=2016))),1,0)</f>
        <v>1</v>
      </c>
      <c r="Q49" s="0" t="n">
        <f aca="false">J49*P49+ROW()*0.00000001</f>
        <v>11.68000049</v>
      </c>
    </row>
    <row r="50" customFormat="false" ht="15" hidden="false" customHeight="false" outlineLevel="0" collapsed="false">
      <c r="A50" s="0" t="s">
        <v>111</v>
      </c>
      <c r="B50" s="0" t="s">
        <v>76</v>
      </c>
      <c r="C50" s="0" t="n">
        <v>2004</v>
      </c>
      <c r="D50" s="0" t="s">
        <v>41</v>
      </c>
      <c r="E50" s="0" t="s">
        <v>89</v>
      </c>
      <c r="F50" s="0" t="n">
        <v>3.01</v>
      </c>
      <c r="G50" s="0" t="n">
        <v>0.01</v>
      </c>
      <c r="H50" s="0" t="n">
        <v>1.1</v>
      </c>
      <c r="I50" s="0" t="n">
        <v>7.53</v>
      </c>
      <c r="J50" s="0" t="n">
        <v>11.66</v>
      </c>
      <c r="K50" s="0" t="n">
        <v>89</v>
      </c>
      <c r="L50" s="0" t="n">
        <v>8.5</v>
      </c>
      <c r="M50" s="0" t="s">
        <v>36</v>
      </c>
      <c r="N50" s="0" t="s">
        <v>74</v>
      </c>
      <c r="O50" s="0" t="s">
        <v>42</v>
      </c>
      <c r="P50" s="0" t="n">
        <f aca="false">IF(AND(OR(Dashboard!$B$5="All",D50=Dashboard!$B$5),OR(Dashboard!$D$5="All",N50=Dashboard!$D$5),OR(AND(C50&lt;&gt;"",C50&gt;=Dashboard!$F$5,C50&lt;=Dashboard!$H$5),AND(C50="",Dashboard!$F$5&lt;=1980,Dashboard!$H$5&gt;=2016))),1,0)</f>
        <v>1</v>
      </c>
      <c r="Q50" s="0" t="n">
        <f aca="false">J50*P50+ROW()*0.00000001</f>
        <v>11.6600005</v>
      </c>
    </row>
    <row r="51" customFormat="false" ht="15" hidden="false" customHeight="false" outlineLevel="0" collapsed="false">
      <c r="A51" s="0" t="s">
        <v>112</v>
      </c>
      <c r="B51" s="0" t="s">
        <v>33</v>
      </c>
      <c r="C51" s="0" t="n">
        <v>2007</v>
      </c>
      <c r="D51" s="0" t="s">
        <v>16</v>
      </c>
      <c r="E51" s="0" t="s">
        <v>35</v>
      </c>
      <c r="F51" s="0" t="n">
        <v>6.06</v>
      </c>
      <c r="G51" s="0" t="n">
        <v>3.35</v>
      </c>
      <c r="H51" s="0" t="n">
        <v>1.2</v>
      </c>
      <c r="I51" s="0" t="n">
        <v>0.74</v>
      </c>
      <c r="J51" s="0" t="n">
        <v>11.35</v>
      </c>
      <c r="K51" s="0" t="n">
        <v>97</v>
      </c>
      <c r="L51" s="0" t="n">
        <v>8.9</v>
      </c>
      <c r="M51" s="0" t="s">
        <v>36</v>
      </c>
      <c r="N51" s="0" t="s">
        <v>35</v>
      </c>
      <c r="O51" s="0" t="s">
        <v>60</v>
      </c>
      <c r="P51" s="0" t="n">
        <f aca="false">IF(AND(OR(Dashboard!$B$5="All",D51=Dashboard!$B$5),OR(Dashboard!$D$5="All",N51=Dashboard!$D$5),OR(AND(C51&lt;&gt;"",C51&gt;=Dashboard!$F$5,C51&lt;=Dashboard!$H$5),AND(C51="",Dashboard!$F$5&lt;=1980,Dashboard!$H$5&gt;=2016))),1,0)</f>
        <v>1</v>
      </c>
      <c r="Q51" s="0" t="n">
        <f aca="false">J51*P51+ROW()*0.00000001</f>
        <v>11.35000051</v>
      </c>
    </row>
    <row r="52" customFormat="false" ht="15" hidden="false" customHeight="false" outlineLevel="0" collapsed="false">
      <c r="A52" s="0" t="s">
        <v>113</v>
      </c>
      <c r="B52" s="0" t="s">
        <v>45</v>
      </c>
      <c r="C52" s="0" t="n">
        <v>1992</v>
      </c>
      <c r="D52" s="0" t="s">
        <v>114</v>
      </c>
      <c r="E52" s="0" t="s">
        <v>35</v>
      </c>
      <c r="F52" s="0" t="n">
        <v>6.16</v>
      </c>
      <c r="G52" s="0" t="n">
        <v>2.04</v>
      </c>
      <c r="H52" s="0" t="n">
        <v>2.69</v>
      </c>
      <c r="I52" s="0" t="n">
        <v>0.29</v>
      </c>
      <c r="J52" s="0" t="n">
        <v>11.18</v>
      </c>
      <c r="N52" s="0" t="s">
        <v>35</v>
      </c>
      <c r="P52" s="0" t="n">
        <f aca="false">IF(AND(OR(Dashboard!$B$5="All",D52=Dashboard!$B$5),OR(Dashboard!$D$5="All",N52=Dashboard!$D$5),OR(AND(C52&lt;&gt;"",C52&gt;=Dashboard!$F$5,C52&lt;=Dashboard!$H$5),AND(C52="",Dashboard!$F$5&lt;=1980,Dashboard!$H$5&gt;=2016))),1,0)</f>
        <v>1</v>
      </c>
      <c r="Q52" s="0" t="n">
        <f aca="false">J52*P52+ROW()*0.00000001</f>
        <v>11.18000052</v>
      </c>
    </row>
    <row r="53" customFormat="false" ht="15" hidden="false" customHeight="false" outlineLevel="0" collapsed="false">
      <c r="A53" s="0" t="s">
        <v>115</v>
      </c>
      <c r="B53" s="0" t="s">
        <v>64</v>
      </c>
      <c r="C53" s="0" t="n">
        <v>2008</v>
      </c>
      <c r="D53" s="0" t="s">
        <v>71</v>
      </c>
      <c r="E53" s="0" t="s">
        <v>72</v>
      </c>
      <c r="F53" s="0" t="n">
        <v>6.76</v>
      </c>
      <c r="G53" s="0" t="n">
        <v>3.07</v>
      </c>
      <c r="H53" s="0" t="n">
        <v>0.14</v>
      </c>
      <c r="I53" s="0" t="n">
        <v>1.03</v>
      </c>
      <c r="J53" s="0" t="n">
        <v>11.01</v>
      </c>
      <c r="K53" s="0" t="n">
        <v>98</v>
      </c>
      <c r="L53" s="0" t="n">
        <v>7.9</v>
      </c>
      <c r="M53" s="0" t="s">
        <v>73</v>
      </c>
      <c r="N53" s="0" t="s">
        <v>66</v>
      </c>
      <c r="O53" s="0" t="s">
        <v>60</v>
      </c>
      <c r="P53" s="0" t="n">
        <f aca="false">IF(AND(OR(Dashboard!$B$5="All",D53=Dashboard!$B$5),OR(Dashboard!$D$5="All",N53=Dashboard!$D$5),OR(AND(C53&lt;&gt;"",C53&gt;=Dashboard!$F$5,C53&lt;=Dashboard!$H$5),AND(C53="",Dashboard!$F$5&lt;=1980,Dashboard!$H$5&gt;=2016))),1,0)</f>
        <v>1</v>
      </c>
      <c r="Q53" s="0" t="n">
        <f aca="false">J53*P53+ROW()*0.00000001</f>
        <v>11.01000053</v>
      </c>
    </row>
    <row r="54" customFormat="false" ht="15" hidden="false" customHeight="false" outlineLevel="0" collapsed="false">
      <c r="A54" s="0" t="s">
        <v>116</v>
      </c>
      <c r="B54" s="0" t="s">
        <v>117</v>
      </c>
      <c r="C54" s="0" t="n">
        <v>1997</v>
      </c>
      <c r="D54" s="0" t="s">
        <v>41</v>
      </c>
      <c r="E54" s="0" t="s">
        <v>89</v>
      </c>
      <c r="F54" s="0" t="n">
        <v>4.02</v>
      </c>
      <c r="G54" s="0" t="n">
        <v>3.87</v>
      </c>
      <c r="H54" s="0" t="n">
        <v>2.54</v>
      </c>
      <c r="I54" s="0" t="n">
        <v>0.52</v>
      </c>
      <c r="J54" s="0" t="n">
        <v>10.95</v>
      </c>
      <c r="K54" s="0" t="n">
        <v>96</v>
      </c>
      <c r="L54" s="0" t="n">
        <v>8.7</v>
      </c>
      <c r="M54" s="0" t="s">
        <v>36</v>
      </c>
      <c r="N54" s="0" t="s">
        <v>74</v>
      </c>
      <c r="O54" s="0" t="s">
        <v>60</v>
      </c>
      <c r="P54" s="0" t="n">
        <f aca="false">IF(AND(OR(Dashboard!$B$5="All",D54=Dashboard!$B$5),OR(Dashboard!$D$5="All",N54=Dashboard!$D$5),OR(AND(C54&lt;&gt;"",C54&gt;=Dashboard!$F$5,C54&lt;=Dashboard!$H$5),AND(C54="",Dashboard!$F$5&lt;=1980,Dashboard!$H$5&gt;=2016))),1,0)</f>
        <v>1</v>
      </c>
      <c r="Q54" s="0" t="n">
        <f aca="false">J54*P54+ROW()*0.00000001</f>
        <v>10.95000054</v>
      </c>
    </row>
    <row r="55" customFormat="false" ht="15" hidden="false" customHeight="false" outlineLevel="0" collapsed="false">
      <c r="A55" s="0" t="s">
        <v>118</v>
      </c>
      <c r="B55" s="0" t="s">
        <v>97</v>
      </c>
      <c r="C55" s="0" t="n">
        <v>2011</v>
      </c>
      <c r="D55" s="0" t="s">
        <v>16</v>
      </c>
      <c r="E55" s="0" t="s">
        <v>35</v>
      </c>
      <c r="F55" s="0" t="n">
        <v>4.89</v>
      </c>
      <c r="G55" s="0" t="n">
        <v>3</v>
      </c>
      <c r="H55" s="0" t="n">
        <v>2.14</v>
      </c>
      <c r="I55" s="0" t="n">
        <v>0.78</v>
      </c>
      <c r="J55" s="0" t="n">
        <v>10.81</v>
      </c>
      <c r="K55" s="0" t="n">
        <v>90</v>
      </c>
      <c r="L55" s="0" t="n">
        <v>8.4</v>
      </c>
      <c r="M55" s="0" t="s">
        <v>36</v>
      </c>
      <c r="N55" s="0" t="s">
        <v>35</v>
      </c>
      <c r="O55" s="0" t="s">
        <v>42</v>
      </c>
      <c r="P55" s="0" t="n">
        <f aca="false">IF(AND(OR(Dashboard!$B$5="All",D55=Dashboard!$B$5),OR(Dashboard!$D$5="All",N55=Dashboard!$D$5),OR(AND(C55&lt;&gt;"",C55&gt;=Dashboard!$F$5,C55&lt;=Dashboard!$H$5),AND(C55="",Dashboard!$F$5&lt;=1980,Dashboard!$H$5&gt;=2016))),1,0)</f>
        <v>1</v>
      </c>
      <c r="Q55" s="0" t="n">
        <f aca="false">J55*P55+ROW()*0.00000001</f>
        <v>10.81000055</v>
      </c>
    </row>
    <row r="56" customFormat="false" ht="15" hidden="false" customHeight="false" outlineLevel="0" collapsed="false">
      <c r="A56" s="0" t="s">
        <v>119</v>
      </c>
      <c r="B56" s="0" t="s">
        <v>70</v>
      </c>
      <c r="C56" s="0" t="n">
        <v>2010</v>
      </c>
      <c r="D56" s="0" t="s">
        <v>41</v>
      </c>
      <c r="E56" s="0" t="s">
        <v>89</v>
      </c>
      <c r="F56" s="0" t="n">
        <v>2.96</v>
      </c>
      <c r="G56" s="0" t="n">
        <v>4.82</v>
      </c>
      <c r="H56" s="0" t="n">
        <v>0.81</v>
      </c>
      <c r="I56" s="0" t="n">
        <v>2.11</v>
      </c>
      <c r="J56" s="0" t="n">
        <v>10.7</v>
      </c>
      <c r="K56" s="0" t="n">
        <v>84</v>
      </c>
      <c r="L56" s="0" t="n">
        <v>7.5</v>
      </c>
      <c r="M56" s="0" t="s">
        <v>36</v>
      </c>
      <c r="N56" s="0" t="s">
        <v>74</v>
      </c>
      <c r="O56" s="0" t="s">
        <v>42</v>
      </c>
      <c r="P56" s="0" t="n">
        <f aca="false">IF(AND(OR(Dashboard!$B$5="All",D56=Dashboard!$B$5),OR(Dashboard!$D$5="All",N56=Dashboard!$D$5),OR(AND(C56&lt;&gt;"",C56&gt;=Dashboard!$F$5,C56&lt;=Dashboard!$H$5),AND(C56="",Dashboard!$F$5&lt;=1980,Dashboard!$H$5&gt;=2016))),1,0)</f>
        <v>1</v>
      </c>
      <c r="Q56" s="0" t="n">
        <f aca="false">J56*P56+ROW()*0.00000001</f>
        <v>10.70000056</v>
      </c>
    </row>
    <row r="57" customFormat="false" ht="15" hidden="false" customHeight="false" outlineLevel="0" collapsed="false">
      <c r="A57" s="0" t="s">
        <v>99</v>
      </c>
      <c r="B57" s="0" t="s">
        <v>70</v>
      </c>
      <c r="C57" s="0" t="n">
        <v>2009</v>
      </c>
      <c r="D57" s="0" t="s">
        <v>56</v>
      </c>
      <c r="E57" s="0" t="s">
        <v>91</v>
      </c>
      <c r="F57" s="0" t="n">
        <v>4.99</v>
      </c>
      <c r="G57" s="0" t="n">
        <v>3.64</v>
      </c>
      <c r="H57" s="0" t="n">
        <v>0.38</v>
      </c>
      <c r="I57" s="0" t="n">
        <v>1.6</v>
      </c>
      <c r="J57" s="0" t="n">
        <v>10.6</v>
      </c>
      <c r="K57" s="0" t="n">
        <v>94</v>
      </c>
      <c r="L57" s="0" t="n">
        <v>6.3</v>
      </c>
      <c r="M57" s="0" t="s">
        <v>73</v>
      </c>
      <c r="N57" s="0" t="s">
        <v>74</v>
      </c>
      <c r="O57" s="0" t="s">
        <v>60</v>
      </c>
      <c r="P57" s="0" t="n">
        <f aca="false">IF(AND(OR(Dashboard!$B$5="All",D57=Dashboard!$B$5),OR(Dashboard!$D$5="All",N57=Dashboard!$D$5),OR(AND(C57&lt;&gt;"",C57&gt;=Dashboard!$F$5,C57&lt;=Dashboard!$H$5),AND(C57="",Dashboard!$F$5&lt;=1980,Dashboard!$H$5&gt;=2016))),1,0)</f>
        <v>1</v>
      </c>
      <c r="Q57" s="0" t="n">
        <f aca="false">J57*P57+ROW()*0.00000001</f>
        <v>10.60000057</v>
      </c>
    </row>
    <row r="58" customFormat="false" ht="15" hidden="false" customHeight="false" outlineLevel="0" collapsed="false">
      <c r="A58" s="0" t="s">
        <v>120</v>
      </c>
      <c r="B58" s="0" t="s">
        <v>78</v>
      </c>
      <c r="C58" s="0" t="n">
        <v>1993</v>
      </c>
      <c r="D58" s="0" t="s">
        <v>16</v>
      </c>
      <c r="E58" s="0" t="s">
        <v>35</v>
      </c>
      <c r="F58" s="0" t="n">
        <v>5.99</v>
      </c>
      <c r="G58" s="0" t="n">
        <v>2.15</v>
      </c>
      <c r="H58" s="0" t="n">
        <v>2.12</v>
      </c>
      <c r="I58" s="0" t="n">
        <v>0.29</v>
      </c>
      <c r="J58" s="0" t="n">
        <v>10.55</v>
      </c>
      <c r="N58" s="0" t="s">
        <v>35</v>
      </c>
      <c r="P58" s="0" t="n">
        <f aca="false">IF(AND(OR(Dashboard!$B$5="All",D58=Dashboard!$B$5),OR(Dashboard!$D$5="All",N58=Dashboard!$D$5),OR(AND(C58&lt;&gt;"",C58&gt;=Dashboard!$F$5,C58&lt;=Dashboard!$H$5),AND(C58="",Dashboard!$F$5&lt;=1980,Dashboard!$H$5&gt;=2016))),1,0)</f>
        <v>1</v>
      </c>
      <c r="Q58" s="0" t="n">
        <f aca="false">J58*P58+ROW()*0.00000001</f>
        <v>10.55000058</v>
      </c>
    </row>
    <row r="59" customFormat="false" ht="15" hidden="false" customHeight="false" outlineLevel="0" collapsed="false">
      <c r="A59" s="0" t="s">
        <v>115</v>
      </c>
      <c r="B59" s="0" t="s">
        <v>70</v>
      </c>
      <c r="C59" s="0" t="n">
        <v>2008</v>
      </c>
      <c r="D59" s="0" t="s">
        <v>71</v>
      </c>
      <c r="E59" s="0" t="s">
        <v>72</v>
      </c>
      <c r="F59" s="0" t="n">
        <v>4.76</v>
      </c>
      <c r="G59" s="0" t="n">
        <v>3.69</v>
      </c>
      <c r="H59" s="0" t="n">
        <v>0.44</v>
      </c>
      <c r="I59" s="0" t="n">
        <v>1.61</v>
      </c>
      <c r="J59" s="0" t="n">
        <v>10.5</v>
      </c>
      <c r="K59" s="0" t="n">
        <v>98</v>
      </c>
      <c r="L59" s="0" t="n">
        <v>7.5</v>
      </c>
      <c r="M59" s="0" t="s">
        <v>73</v>
      </c>
      <c r="N59" s="0" t="s">
        <v>74</v>
      </c>
      <c r="O59" s="0" t="s">
        <v>60</v>
      </c>
      <c r="P59" s="0" t="n">
        <f aca="false">IF(AND(OR(Dashboard!$B$5="All",D59=Dashboard!$B$5),OR(Dashboard!$D$5="All",N59=Dashboard!$D$5),OR(AND(C59&lt;&gt;"",C59&gt;=Dashboard!$F$5,C59&lt;=Dashboard!$H$5),AND(C59="",Dashboard!$F$5&lt;=1980,Dashboard!$H$5&gt;=2016))),1,0)</f>
        <v>1</v>
      </c>
      <c r="Q59" s="0" t="n">
        <f aca="false">J59*P59+ROW()*0.00000001</f>
        <v>10.50000059</v>
      </c>
    </row>
    <row r="60" customFormat="false" ht="15" hidden="false" customHeight="false" outlineLevel="0" collapsed="false">
      <c r="A60" s="0" t="s">
        <v>121</v>
      </c>
      <c r="B60" s="0" t="s">
        <v>85</v>
      </c>
      <c r="C60" s="0" t="n">
        <v>2004</v>
      </c>
      <c r="D60" s="0" t="s">
        <v>46</v>
      </c>
      <c r="E60" s="0" t="s">
        <v>35</v>
      </c>
      <c r="F60" s="0" t="n">
        <v>4.34</v>
      </c>
      <c r="G60" s="0" t="n">
        <v>2.65</v>
      </c>
      <c r="H60" s="0" t="n">
        <v>3.15</v>
      </c>
      <c r="I60" s="0" t="n">
        <v>0.35</v>
      </c>
      <c r="J60" s="0" t="n">
        <v>10.49</v>
      </c>
      <c r="N60" s="0" t="s">
        <v>35</v>
      </c>
      <c r="P60" s="0" t="n">
        <f aca="false">IF(AND(OR(Dashboard!$B$5="All",D60=Dashboard!$B$5),OR(Dashboard!$D$5="All",N60=Dashboard!$D$5),OR(AND(C60&lt;&gt;"",C60&gt;=Dashboard!$F$5,C60&lt;=Dashboard!$H$5),AND(C60="",Dashboard!$F$5&lt;=1980,Dashboard!$H$5&gt;=2016))),1,0)</f>
        <v>1</v>
      </c>
      <c r="Q60" s="0" t="n">
        <f aca="false">J60*P60+ROW()*0.00000001</f>
        <v>10.4900006</v>
      </c>
    </row>
    <row r="61" customFormat="false" ht="15" hidden="false" customHeight="false" outlineLevel="0" collapsed="false">
      <c r="A61" s="0" t="s">
        <v>107</v>
      </c>
      <c r="B61" s="0" t="s">
        <v>50</v>
      </c>
      <c r="C61" s="0" t="n">
        <v>2004</v>
      </c>
      <c r="D61" s="0" t="s">
        <v>16</v>
      </c>
      <c r="E61" s="0" t="s">
        <v>35</v>
      </c>
      <c r="F61" s="0" t="n">
        <v>5.01</v>
      </c>
      <c r="G61" s="0" t="n">
        <v>3.07</v>
      </c>
      <c r="H61" s="0" t="n">
        <v>1.25</v>
      </c>
      <c r="I61" s="0" t="n">
        <v>0.97</v>
      </c>
      <c r="J61" s="0" t="n">
        <v>10.3</v>
      </c>
      <c r="N61" s="0" t="s">
        <v>35</v>
      </c>
      <c r="P61" s="0" t="n">
        <f aca="false">IF(AND(OR(Dashboard!$B$5="All",D61=Dashboard!$B$5),OR(Dashboard!$D$5="All",N61=Dashboard!$D$5),OR(AND(C61&lt;&gt;"",C61&gt;=Dashboard!$F$5,C61&lt;=Dashboard!$H$5),AND(C61="",Dashboard!$F$5&lt;=1980,Dashboard!$H$5&gt;=2016))),1,0)</f>
        <v>1</v>
      </c>
      <c r="Q61" s="0" t="n">
        <f aca="false">J61*P61+ROW()*0.00000001</f>
        <v>10.30000061</v>
      </c>
    </row>
    <row r="62" customFormat="false" ht="15" hidden="false" customHeight="false" outlineLevel="0" collapsed="false">
      <c r="A62" s="0" t="s">
        <v>122</v>
      </c>
      <c r="B62" s="0" t="s">
        <v>64</v>
      </c>
      <c r="C62" s="0" t="n">
        <v>2013</v>
      </c>
      <c r="D62" s="0" t="s">
        <v>56</v>
      </c>
      <c r="E62" s="0" t="s">
        <v>91</v>
      </c>
      <c r="F62" s="0" t="n">
        <v>6.73</v>
      </c>
      <c r="G62" s="0" t="n">
        <v>2.56</v>
      </c>
      <c r="H62" s="0" t="n">
        <v>0.04</v>
      </c>
      <c r="I62" s="0" t="n">
        <v>0.91</v>
      </c>
      <c r="J62" s="0" t="n">
        <v>10.25</v>
      </c>
      <c r="K62" s="0" t="n">
        <v>73</v>
      </c>
      <c r="L62" s="0" t="n">
        <v>2.6</v>
      </c>
      <c r="M62" s="0" t="s">
        <v>73</v>
      </c>
      <c r="N62" s="0" t="s">
        <v>66</v>
      </c>
      <c r="O62" s="0" t="s">
        <v>37</v>
      </c>
      <c r="P62" s="0" t="n">
        <f aca="false">IF(AND(OR(Dashboard!$B$5="All",D62=Dashboard!$B$5),OR(Dashboard!$D$5="All",N62=Dashboard!$D$5),OR(AND(C62&lt;&gt;"",C62&gt;=Dashboard!$F$5,C62&lt;=Dashboard!$H$5),AND(C62="",Dashboard!$F$5&lt;=1980,Dashboard!$H$5&gt;=2016))),1,0)</f>
        <v>1</v>
      </c>
      <c r="Q62" s="0" t="n">
        <f aca="false">J62*P62+ROW()*0.00000001</f>
        <v>10.25000062</v>
      </c>
    </row>
    <row r="63" customFormat="false" ht="15" hidden="false" customHeight="false" outlineLevel="0" collapsed="false">
      <c r="A63" s="0" t="s">
        <v>123</v>
      </c>
      <c r="B63" s="0" t="s">
        <v>33</v>
      </c>
      <c r="C63" s="0" t="n">
        <v>2011</v>
      </c>
      <c r="D63" s="0" t="s">
        <v>52</v>
      </c>
      <c r="E63" s="0" t="s">
        <v>124</v>
      </c>
      <c r="F63" s="0" t="n">
        <v>5.95</v>
      </c>
      <c r="G63" s="0" t="n">
        <v>3.11</v>
      </c>
      <c r="H63" s="0" t="n">
        <v>0</v>
      </c>
      <c r="I63" s="0" t="n">
        <v>1.06</v>
      </c>
      <c r="J63" s="0" t="n">
        <v>10.12</v>
      </c>
      <c r="K63" s="0" t="n">
        <v>74</v>
      </c>
      <c r="L63" s="0" t="n">
        <v>7.8</v>
      </c>
      <c r="M63" s="0" t="s">
        <v>125</v>
      </c>
      <c r="N63" s="0" t="s">
        <v>35</v>
      </c>
      <c r="O63" s="0" t="s">
        <v>37</v>
      </c>
      <c r="P63" s="0" t="n">
        <f aca="false">IF(AND(OR(Dashboard!$B$5="All",D63=Dashboard!$B$5),OR(Dashboard!$D$5="All",N63=Dashboard!$D$5),OR(AND(C63&lt;&gt;"",C63&gt;=Dashboard!$F$5,C63&lt;=Dashboard!$H$5),AND(C63="",Dashboard!$F$5&lt;=1980,Dashboard!$H$5&gt;=2016))),1,0)</f>
        <v>1</v>
      </c>
      <c r="Q63" s="0" t="n">
        <f aca="false">J63*P63+ROW()*0.00000001</f>
        <v>10.12000063</v>
      </c>
    </row>
    <row r="64" customFormat="false" ht="15" hidden="false" customHeight="false" outlineLevel="0" collapsed="false">
      <c r="A64" s="0" t="s">
        <v>126</v>
      </c>
      <c r="B64" s="0" t="s">
        <v>97</v>
      </c>
      <c r="C64" s="0" t="n">
        <v>2012</v>
      </c>
      <c r="D64" s="0" t="s">
        <v>16</v>
      </c>
      <c r="E64" s="0" t="s">
        <v>35</v>
      </c>
      <c r="F64" s="0" t="n">
        <v>3.66</v>
      </c>
      <c r="G64" s="0" t="n">
        <v>3.14</v>
      </c>
      <c r="H64" s="0" t="n">
        <v>2.47</v>
      </c>
      <c r="I64" s="0" t="n">
        <v>0.63</v>
      </c>
      <c r="J64" s="0" t="n">
        <v>9.9</v>
      </c>
      <c r="K64" s="0" t="n">
        <v>78</v>
      </c>
      <c r="L64" s="0" t="n">
        <v>7.2</v>
      </c>
      <c r="M64" s="0" t="s">
        <v>36</v>
      </c>
      <c r="N64" s="0" t="s">
        <v>35</v>
      </c>
      <c r="O64" s="0" t="s">
        <v>37</v>
      </c>
      <c r="P64" s="0" t="n">
        <f aca="false">IF(AND(OR(Dashboard!$B$5="All",D64=Dashboard!$B$5),OR(Dashboard!$D$5="All",N64=Dashboard!$D$5),OR(AND(C64&lt;&gt;"",C64&gt;=Dashboard!$F$5,C64&lt;=Dashboard!$H$5),AND(C64="",Dashboard!$F$5&lt;=1980,Dashboard!$H$5&gt;=2016))),1,0)</f>
        <v>1</v>
      </c>
      <c r="Q64" s="0" t="n">
        <f aca="false">J64*P64+ROW()*0.00000001</f>
        <v>9.90000064</v>
      </c>
    </row>
    <row r="65" customFormat="false" ht="15" hidden="false" customHeight="false" outlineLevel="0" collapsed="false">
      <c r="A65" s="0" t="s">
        <v>127</v>
      </c>
      <c r="B65" s="0" t="s">
        <v>108</v>
      </c>
      <c r="C65" s="0" t="n">
        <v>1996</v>
      </c>
      <c r="D65" s="0" t="s">
        <v>41</v>
      </c>
      <c r="E65" s="0" t="s">
        <v>35</v>
      </c>
      <c r="F65" s="0" t="n">
        <v>5.55</v>
      </c>
      <c r="G65" s="0" t="n">
        <v>1.94</v>
      </c>
      <c r="H65" s="0" t="n">
        <v>2.23</v>
      </c>
      <c r="I65" s="0" t="n">
        <v>0.15</v>
      </c>
      <c r="J65" s="0" t="n">
        <v>9.87</v>
      </c>
      <c r="N65" s="0" t="s">
        <v>35</v>
      </c>
      <c r="P65" s="0" t="n">
        <f aca="false">IF(AND(OR(Dashboard!$B$5="All",D65=Dashboard!$B$5),OR(Dashboard!$D$5="All",N65=Dashboard!$D$5),OR(AND(C65&lt;&gt;"",C65&gt;=Dashboard!$F$5,C65&lt;=Dashboard!$H$5),AND(C65="",Dashboard!$F$5&lt;=1980,Dashboard!$H$5&gt;=2016))),1,0)</f>
        <v>1</v>
      </c>
      <c r="Q65" s="0" t="n">
        <f aca="false">J65*P65+ROW()*0.00000001</f>
        <v>9.87000065</v>
      </c>
    </row>
    <row r="66" customFormat="false" ht="15" hidden="false" customHeight="false" outlineLevel="0" collapsed="false">
      <c r="A66" s="0" t="s">
        <v>128</v>
      </c>
      <c r="B66" s="0" t="s">
        <v>64</v>
      </c>
      <c r="C66" s="0" t="n">
        <v>2010</v>
      </c>
      <c r="D66" s="0" t="s">
        <v>56</v>
      </c>
      <c r="E66" s="0" t="s">
        <v>65</v>
      </c>
      <c r="F66" s="0" t="n">
        <v>7.04</v>
      </c>
      <c r="G66" s="0" t="n">
        <v>1.95</v>
      </c>
      <c r="H66" s="0" t="n">
        <v>0.08</v>
      </c>
      <c r="I66" s="0" t="n">
        <v>0.79</v>
      </c>
      <c r="J66" s="0" t="n">
        <v>9.86</v>
      </c>
      <c r="K66" s="0" t="n">
        <v>91</v>
      </c>
      <c r="L66" s="0" t="n">
        <v>7.9</v>
      </c>
      <c r="M66" s="0" t="s">
        <v>73</v>
      </c>
      <c r="N66" s="0" t="s">
        <v>66</v>
      </c>
      <c r="O66" s="0" t="s">
        <v>60</v>
      </c>
      <c r="P66" s="0" t="n">
        <f aca="false">IF(AND(OR(Dashboard!$B$5="All",D66=Dashboard!$B$5),OR(Dashboard!$D$5="All",N66=Dashboard!$D$5),OR(AND(C66&lt;&gt;"",C66&gt;=Dashboard!$F$5,C66&lt;=Dashboard!$H$5),AND(C66="",Dashboard!$F$5&lt;=1980,Dashboard!$H$5&gt;=2016))),1,0)</f>
        <v>1</v>
      </c>
      <c r="Q66" s="0" t="n">
        <f aca="false">J66*P66+ROW()*0.00000001</f>
        <v>9.86000066</v>
      </c>
    </row>
    <row r="67" customFormat="false" ht="15" hidden="false" customHeight="false" outlineLevel="0" collapsed="false">
      <c r="A67" s="0" t="s">
        <v>129</v>
      </c>
      <c r="B67" s="0" t="s">
        <v>117</v>
      </c>
      <c r="C67" s="0" t="n">
        <v>1997</v>
      </c>
      <c r="D67" s="0" t="s">
        <v>46</v>
      </c>
      <c r="E67" s="0" t="s">
        <v>89</v>
      </c>
      <c r="F67" s="0" t="n">
        <v>3.01</v>
      </c>
      <c r="G67" s="0" t="n">
        <v>2.47</v>
      </c>
      <c r="H67" s="0" t="n">
        <v>3.28</v>
      </c>
      <c r="I67" s="0" t="n">
        <v>0.96</v>
      </c>
      <c r="J67" s="0" t="n">
        <v>9.72</v>
      </c>
      <c r="K67" s="0" t="n">
        <v>92</v>
      </c>
      <c r="L67" s="0" t="n">
        <v>9.2</v>
      </c>
      <c r="M67" s="0" t="s">
        <v>103</v>
      </c>
      <c r="N67" s="0" t="s">
        <v>74</v>
      </c>
      <c r="O67" s="0" t="s">
        <v>60</v>
      </c>
      <c r="P67" s="0" t="n">
        <f aca="false">IF(AND(OR(Dashboard!$B$5="All",D67=Dashboard!$B$5),OR(Dashboard!$D$5="All",N67=Dashboard!$D$5),OR(AND(C67&lt;&gt;"",C67&gt;=Dashboard!$F$5,C67&lt;=Dashboard!$H$5),AND(C67="",Dashboard!$F$5&lt;=1980,Dashboard!$H$5&gt;=2016))),1,0)</f>
        <v>1</v>
      </c>
      <c r="Q67" s="0" t="n">
        <f aca="false">J67*P67+ROW()*0.00000001</f>
        <v>9.72000067</v>
      </c>
    </row>
    <row r="68" customFormat="false" ht="15" hidden="false" customHeight="false" outlineLevel="0" collapsed="false">
      <c r="A68" s="0" t="s">
        <v>130</v>
      </c>
      <c r="B68" s="0" t="s">
        <v>64</v>
      </c>
      <c r="C68" s="0" t="n">
        <v>2012</v>
      </c>
      <c r="D68" s="0" t="s">
        <v>56</v>
      </c>
      <c r="E68" s="0" t="s">
        <v>65</v>
      </c>
      <c r="F68" s="0" t="n">
        <v>6.65</v>
      </c>
      <c r="G68" s="0" t="n">
        <v>2.28</v>
      </c>
      <c r="H68" s="0" t="n">
        <v>0.04</v>
      </c>
      <c r="I68" s="0" t="n">
        <v>0.74</v>
      </c>
      <c r="J68" s="0" t="n">
        <v>9.71</v>
      </c>
      <c r="K68" s="0" t="n">
        <v>87</v>
      </c>
      <c r="L68" s="0" t="n">
        <v>7</v>
      </c>
      <c r="M68" s="0" t="s">
        <v>73</v>
      </c>
      <c r="N68" s="0" t="s">
        <v>66</v>
      </c>
      <c r="O68" s="0" t="s">
        <v>42</v>
      </c>
      <c r="P68" s="0" t="n">
        <f aca="false">IF(AND(OR(Dashboard!$B$5="All",D68=Dashboard!$B$5),OR(Dashboard!$D$5="All",N68=Dashboard!$D$5),OR(AND(C68&lt;&gt;"",C68&gt;=Dashboard!$F$5,C68&lt;=Dashboard!$H$5),AND(C68="",Dashboard!$F$5&lt;=1980,Dashboard!$H$5&gt;=2016))),1,0)</f>
        <v>1</v>
      </c>
      <c r="Q68" s="0" t="n">
        <f aca="false">J68*P68+ROW()*0.00000001</f>
        <v>9.71000068</v>
      </c>
    </row>
    <row r="69" customFormat="false" ht="15" hidden="false" customHeight="false" outlineLevel="0" collapsed="false">
      <c r="A69" s="0" t="s">
        <v>131</v>
      </c>
      <c r="B69" s="0" t="s">
        <v>117</v>
      </c>
      <c r="C69" s="0" t="n">
        <v>1999</v>
      </c>
      <c r="D69" s="0" t="s">
        <v>41</v>
      </c>
      <c r="E69" s="0" t="s">
        <v>89</v>
      </c>
      <c r="F69" s="0" t="n">
        <v>3.88</v>
      </c>
      <c r="G69" s="0" t="n">
        <v>3.42</v>
      </c>
      <c r="H69" s="0" t="n">
        <v>1.69</v>
      </c>
      <c r="I69" s="0" t="n">
        <v>0.5</v>
      </c>
      <c r="J69" s="0" t="n">
        <v>9.49</v>
      </c>
      <c r="K69" s="0" t="n">
        <v>93</v>
      </c>
      <c r="L69" s="0" t="n">
        <v>9</v>
      </c>
      <c r="M69" s="0" t="s">
        <v>103</v>
      </c>
      <c r="N69" s="0" t="s">
        <v>74</v>
      </c>
      <c r="O69" s="0" t="s">
        <v>60</v>
      </c>
      <c r="P69" s="0" t="n">
        <f aca="false">IF(AND(OR(Dashboard!$B$5="All",D69=Dashboard!$B$5),OR(Dashboard!$D$5="All",N69=Dashboard!$D$5),OR(AND(C69&lt;&gt;"",C69&gt;=Dashboard!$F$5,C69&lt;=Dashboard!$H$5),AND(C69="",Dashboard!$F$5&lt;=1980,Dashboard!$H$5&gt;=2016))),1,0)</f>
        <v>1</v>
      </c>
      <c r="Q69" s="0" t="n">
        <f aca="false">J69*P69+ROW()*0.00000001</f>
        <v>9.49000069</v>
      </c>
    </row>
    <row r="70" customFormat="false" ht="15" hidden="false" customHeight="false" outlineLevel="0" collapsed="false">
      <c r="A70" s="0" t="s">
        <v>132</v>
      </c>
      <c r="B70" s="0" t="s">
        <v>33</v>
      </c>
      <c r="C70" s="0" t="n">
        <v>2010</v>
      </c>
      <c r="D70" s="0" t="s">
        <v>52</v>
      </c>
      <c r="E70" s="0" t="s">
        <v>124</v>
      </c>
      <c r="F70" s="0" t="n">
        <v>5.8</v>
      </c>
      <c r="G70" s="0" t="n">
        <v>2.85</v>
      </c>
      <c r="H70" s="0" t="n">
        <v>0.01</v>
      </c>
      <c r="I70" s="0" t="n">
        <v>0.78</v>
      </c>
      <c r="J70" s="0" t="n">
        <v>9.44</v>
      </c>
      <c r="K70" s="0" t="n">
        <v>74</v>
      </c>
      <c r="L70" s="0" t="n">
        <v>7.3</v>
      </c>
      <c r="M70" s="0" t="s">
        <v>125</v>
      </c>
      <c r="N70" s="0" t="s">
        <v>35</v>
      </c>
      <c r="O70" s="0" t="s">
        <v>37</v>
      </c>
      <c r="P70" s="0" t="n">
        <f aca="false">IF(AND(OR(Dashboard!$B$5="All",D70=Dashboard!$B$5),OR(Dashboard!$D$5="All",N70=Dashboard!$D$5),OR(AND(C70&lt;&gt;"",C70&gt;=Dashboard!$F$5,C70&lt;=Dashboard!$H$5),AND(C70="",Dashboard!$F$5&lt;=1980,Dashboard!$H$5&gt;=2016))),1,0)</f>
        <v>1</v>
      </c>
      <c r="Q70" s="0" t="n">
        <f aca="false">J70*P70+ROW()*0.00000001</f>
        <v>9.4400007</v>
      </c>
    </row>
    <row r="71" customFormat="false" ht="15" hidden="false" customHeight="false" outlineLevel="0" collapsed="false">
      <c r="A71" s="0" t="s">
        <v>122</v>
      </c>
      <c r="B71" s="0" t="s">
        <v>70</v>
      </c>
      <c r="C71" s="0" t="n">
        <v>2013</v>
      </c>
      <c r="D71" s="0" t="s">
        <v>56</v>
      </c>
      <c r="E71" s="0" t="s">
        <v>91</v>
      </c>
      <c r="F71" s="0" t="n">
        <v>4.1</v>
      </c>
      <c r="G71" s="0" t="n">
        <v>3.63</v>
      </c>
      <c r="H71" s="0" t="n">
        <v>0.38</v>
      </c>
      <c r="I71" s="0" t="n">
        <v>1.25</v>
      </c>
      <c r="J71" s="0" t="n">
        <v>9.36</v>
      </c>
      <c r="K71" s="0" t="n">
        <v>71</v>
      </c>
      <c r="L71" s="0" t="n">
        <v>2.6</v>
      </c>
      <c r="M71" s="0" t="s">
        <v>73</v>
      </c>
      <c r="N71" s="0" t="s">
        <v>74</v>
      </c>
      <c r="O71" s="0" t="s">
        <v>37</v>
      </c>
      <c r="P71" s="0" t="n">
        <f aca="false">IF(AND(OR(Dashboard!$B$5="All",D71=Dashboard!$B$5),OR(Dashboard!$D$5="All",N71=Dashboard!$D$5),OR(AND(C71&lt;&gt;"",C71&gt;=Dashboard!$F$5,C71&lt;=Dashboard!$H$5),AND(C71="",Dashboard!$F$5&lt;=1980,Dashboard!$H$5&gt;=2016))),1,0)</f>
        <v>1</v>
      </c>
      <c r="Q71" s="0" t="n">
        <f aca="false">J71*P71+ROW()*0.00000001</f>
        <v>9.36000071</v>
      </c>
    </row>
    <row r="72" customFormat="false" ht="15" hidden="false" customHeight="false" outlineLevel="0" collapsed="false">
      <c r="A72" s="0" t="s">
        <v>133</v>
      </c>
      <c r="B72" s="0" t="s">
        <v>64</v>
      </c>
      <c r="C72" s="0" t="n">
        <v>2007</v>
      </c>
      <c r="D72" s="0" t="s">
        <v>56</v>
      </c>
      <c r="E72" s="0" t="s">
        <v>91</v>
      </c>
      <c r="F72" s="0" t="n">
        <v>5.93</v>
      </c>
      <c r="G72" s="0" t="n">
        <v>2.36</v>
      </c>
      <c r="H72" s="0" t="n">
        <v>0.13</v>
      </c>
      <c r="I72" s="0" t="n">
        <v>0.9</v>
      </c>
      <c r="J72" s="0" t="n">
        <v>9.31</v>
      </c>
      <c r="K72" s="0" t="n">
        <v>94</v>
      </c>
      <c r="L72" s="0" t="n">
        <v>8.4</v>
      </c>
      <c r="M72" s="0" t="s">
        <v>73</v>
      </c>
      <c r="N72" s="0" t="s">
        <v>66</v>
      </c>
      <c r="O72" s="0" t="s">
        <v>60</v>
      </c>
      <c r="P72" s="0" t="n">
        <f aca="false">IF(AND(OR(Dashboard!$B$5="All",D72=Dashboard!$B$5),OR(Dashboard!$D$5="All",N72=Dashboard!$D$5),OR(AND(C72&lt;&gt;"",C72&gt;=Dashboard!$F$5,C72&lt;=Dashboard!$H$5),AND(C72="",Dashboard!$F$5&lt;=1980,Dashboard!$H$5&gt;=2016))),1,0)</f>
        <v>1</v>
      </c>
      <c r="Q72" s="0" t="n">
        <f aca="false">J72*P72+ROW()*0.00000001</f>
        <v>9.31000072</v>
      </c>
    </row>
    <row r="73" customFormat="false" ht="15" hidden="false" customHeight="false" outlineLevel="0" collapsed="false">
      <c r="A73" s="0" t="s">
        <v>134</v>
      </c>
      <c r="B73" s="0" t="s">
        <v>78</v>
      </c>
      <c r="C73" s="0" t="n">
        <v>1994</v>
      </c>
      <c r="D73" s="0" t="s">
        <v>16</v>
      </c>
      <c r="E73" s="0" t="s">
        <v>35</v>
      </c>
      <c r="F73" s="0" t="n">
        <v>4.36</v>
      </c>
      <c r="G73" s="0" t="n">
        <v>1.71</v>
      </c>
      <c r="H73" s="0" t="n">
        <v>3</v>
      </c>
      <c r="I73" s="0" t="n">
        <v>0.23</v>
      </c>
      <c r="J73" s="0" t="n">
        <v>9.3</v>
      </c>
      <c r="N73" s="0" t="s">
        <v>35</v>
      </c>
      <c r="P73" s="0" t="n">
        <f aca="false">IF(AND(OR(Dashboard!$B$5="All",D73=Dashboard!$B$5),OR(Dashboard!$D$5="All",N73=Dashboard!$D$5),OR(AND(C73&lt;&gt;"",C73&gt;=Dashboard!$F$5,C73&lt;=Dashboard!$H$5),AND(C73="",Dashboard!$F$5&lt;=1980,Dashboard!$H$5&gt;=2016))),1,0)</f>
        <v>1</v>
      </c>
      <c r="Q73" s="0" t="n">
        <f aca="false">J73*P73+ROW()*0.00000001</f>
        <v>9.30000073</v>
      </c>
    </row>
    <row r="74" customFormat="false" ht="15" hidden="false" customHeight="false" outlineLevel="0" collapsed="false">
      <c r="A74" s="0" t="s">
        <v>135</v>
      </c>
      <c r="B74" s="0" t="s">
        <v>64</v>
      </c>
      <c r="C74" s="0" t="n">
        <v>2013</v>
      </c>
      <c r="D74" s="0" t="s">
        <v>52</v>
      </c>
      <c r="E74" s="0" t="s">
        <v>65</v>
      </c>
      <c r="F74" s="0" t="n">
        <v>5.7</v>
      </c>
      <c r="G74" s="0" t="n">
        <v>2.65</v>
      </c>
      <c r="H74" s="0" t="n">
        <v>0.02</v>
      </c>
      <c r="I74" s="0" t="n">
        <v>0.81</v>
      </c>
      <c r="J74" s="0" t="n">
        <v>9.18</v>
      </c>
      <c r="N74" s="0" t="s">
        <v>66</v>
      </c>
      <c r="P74" s="0" t="n">
        <f aca="false">IF(AND(OR(Dashboard!$B$5="All",D74=Dashboard!$B$5),OR(Dashboard!$D$5="All",N74=Dashboard!$D$5),OR(AND(C74&lt;&gt;"",C74&gt;=Dashboard!$F$5,C74&lt;=Dashboard!$H$5),AND(C74="",Dashboard!$F$5&lt;=1980,Dashboard!$H$5&gt;=2016))),1,0)</f>
        <v>1</v>
      </c>
      <c r="Q74" s="0" t="n">
        <f aca="false">J74*P74+ROW()*0.00000001</f>
        <v>9.18000074</v>
      </c>
    </row>
    <row r="75" customFormat="false" ht="15" hidden="false" customHeight="false" outlineLevel="0" collapsed="false">
      <c r="A75" s="0" t="s">
        <v>136</v>
      </c>
      <c r="B75" s="0" t="s">
        <v>97</v>
      </c>
      <c r="C75" s="0" t="n">
        <v>2012</v>
      </c>
      <c r="D75" s="0" t="s">
        <v>58</v>
      </c>
      <c r="E75" s="0" t="s">
        <v>35</v>
      </c>
      <c r="F75" s="0" t="n">
        <v>2.03</v>
      </c>
      <c r="G75" s="0" t="n">
        <v>2.36</v>
      </c>
      <c r="H75" s="0" t="n">
        <v>4.39</v>
      </c>
      <c r="I75" s="0" t="n">
        <v>0.39</v>
      </c>
      <c r="J75" s="0" t="n">
        <v>9.16</v>
      </c>
      <c r="K75" s="0" t="n">
        <v>88</v>
      </c>
      <c r="L75" s="0" t="n">
        <v>8.7</v>
      </c>
      <c r="M75" s="0" t="s">
        <v>36</v>
      </c>
      <c r="N75" s="0" t="s">
        <v>35</v>
      </c>
      <c r="O75" s="0" t="s">
        <v>42</v>
      </c>
      <c r="P75" s="0" t="n">
        <f aca="false">IF(AND(OR(Dashboard!$B$5="All",D75=Dashboard!$B$5),OR(Dashboard!$D$5="All",N75=Dashboard!$D$5),OR(AND(C75&lt;&gt;"",C75&gt;=Dashboard!$F$5,C75&lt;=Dashboard!$H$5),AND(C75="",Dashboard!$F$5&lt;=1980,Dashboard!$H$5&gt;=2016))),1,0)</f>
        <v>1</v>
      </c>
      <c r="Q75" s="0" t="n">
        <f aca="false">J75*P75+ROW()*0.00000001</f>
        <v>9.16000075</v>
      </c>
    </row>
    <row r="76" customFormat="false" ht="15" hidden="false" customHeight="false" outlineLevel="0" collapsed="false">
      <c r="A76" s="0" t="s">
        <v>137</v>
      </c>
      <c r="B76" s="0" t="s">
        <v>50</v>
      </c>
      <c r="C76" s="0" t="n">
        <v>2007</v>
      </c>
      <c r="D76" s="0" t="s">
        <v>52</v>
      </c>
      <c r="E76" s="0" t="s">
        <v>35</v>
      </c>
      <c r="F76" s="0" t="n">
        <v>4.4</v>
      </c>
      <c r="G76" s="0" t="n">
        <v>1.85</v>
      </c>
      <c r="H76" s="0" t="n">
        <v>1.98</v>
      </c>
      <c r="I76" s="0" t="n">
        <v>0.68</v>
      </c>
      <c r="J76" s="0" t="n">
        <v>8.91</v>
      </c>
      <c r="K76" s="0" t="n">
        <v>72</v>
      </c>
      <c r="L76" s="0" t="n">
        <v>7.8</v>
      </c>
      <c r="M76" s="0" t="s">
        <v>36</v>
      </c>
      <c r="N76" s="0" t="s">
        <v>35</v>
      </c>
      <c r="O76" s="0" t="s">
        <v>37</v>
      </c>
      <c r="P76" s="0" t="n">
        <f aca="false">IF(AND(OR(Dashboard!$B$5="All",D76=Dashboard!$B$5),OR(Dashboard!$D$5="All",N76=Dashboard!$D$5),OR(AND(C76&lt;&gt;"",C76&gt;=Dashboard!$F$5,C76&lt;=Dashboard!$H$5),AND(C76="",Dashboard!$F$5&lt;=1980,Dashboard!$H$5&gt;=2016))),1,0)</f>
        <v>1</v>
      </c>
      <c r="Q76" s="0" t="n">
        <f aca="false">J76*P76+ROW()*0.00000001</f>
        <v>8.91000076</v>
      </c>
    </row>
    <row r="77" customFormat="false" ht="15" hidden="false" customHeight="false" outlineLevel="0" collapsed="false">
      <c r="A77" s="0" t="s">
        <v>138</v>
      </c>
      <c r="B77" s="0" t="s">
        <v>64</v>
      </c>
      <c r="C77" s="0" t="n">
        <v>2011</v>
      </c>
      <c r="D77" s="0" t="s">
        <v>46</v>
      </c>
      <c r="E77" s="0" t="s">
        <v>139</v>
      </c>
      <c r="F77" s="0" t="n">
        <v>5.05</v>
      </c>
      <c r="G77" s="0" t="n">
        <v>2.79</v>
      </c>
      <c r="H77" s="0" t="n">
        <v>0.1</v>
      </c>
      <c r="I77" s="0" t="n">
        <v>0.85</v>
      </c>
      <c r="J77" s="0" t="n">
        <v>8.79</v>
      </c>
      <c r="K77" s="0" t="n">
        <v>96</v>
      </c>
      <c r="L77" s="0" t="n">
        <v>8.4</v>
      </c>
      <c r="M77" s="0" t="s">
        <v>73</v>
      </c>
      <c r="N77" s="0" t="s">
        <v>66</v>
      </c>
      <c r="O77" s="0" t="s">
        <v>60</v>
      </c>
      <c r="P77" s="0" t="n">
        <f aca="false">IF(AND(OR(Dashboard!$B$5="All",D77=Dashboard!$B$5),OR(Dashboard!$D$5="All",N77=Dashboard!$D$5),OR(AND(C77&lt;&gt;"",C77&gt;=Dashboard!$F$5,C77&lt;=Dashboard!$H$5),AND(C77="",Dashboard!$F$5&lt;=1980,Dashboard!$H$5&gt;=2016))),1,0)</f>
        <v>1</v>
      </c>
      <c r="Q77" s="0" t="n">
        <f aca="false">J77*P77+ROW()*0.00000001</f>
        <v>8.79000077</v>
      </c>
    </row>
    <row r="78" customFormat="false" ht="15" hidden="false" customHeight="false" outlineLevel="0" collapsed="false">
      <c r="A78" s="0" t="s">
        <v>140</v>
      </c>
      <c r="B78" s="0" t="s">
        <v>78</v>
      </c>
      <c r="C78" s="0" t="n">
        <v>1992</v>
      </c>
      <c r="D78" s="0" t="s">
        <v>41</v>
      </c>
      <c r="E78" s="0" t="s">
        <v>35</v>
      </c>
      <c r="F78" s="0" t="n">
        <v>3.54</v>
      </c>
      <c r="G78" s="0" t="n">
        <v>1.24</v>
      </c>
      <c r="H78" s="0" t="n">
        <v>3.81</v>
      </c>
      <c r="I78" s="0" t="n">
        <v>0.18</v>
      </c>
      <c r="J78" s="0" t="n">
        <v>8.76</v>
      </c>
      <c r="N78" s="0" t="s">
        <v>35</v>
      </c>
      <c r="P78" s="0" t="n">
        <f aca="false">IF(AND(OR(Dashboard!$B$5="All",D78=Dashboard!$B$5),OR(Dashboard!$D$5="All",N78=Dashboard!$D$5),OR(AND(C78&lt;&gt;"",C78&gt;=Dashboard!$F$5,C78&lt;=Dashboard!$H$5),AND(C78="",Dashboard!$F$5&lt;=1980,Dashboard!$H$5&gt;=2016))),1,0)</f>
        <v>1</v>
      </c>
      <c r="Q78" s="0" t="n">
        <f aca="false">J78*P78+ROW()*0.00000001</f>
        <v>8.76000078</v>
      </c>
    </row>
    <row r="79" customFormat="false" ht="15" hidden="false" customHeight="false" outlineLevel="0" collapsed="false">
      <c r="A79" s="0" t="s">
        <v>141</v>
      </c>
      <c r="B79" s="0" t="s">
        <v>94</v>
      </c>
      <c r="C79" s="0" t="n">
        <v>2015</v>
      </c>
      <c r="D79" s="0" t="s">
        <v>34</v>
      </c>
      <c r="E79" s="0" t="s">
        <v>142</v>
      </c>
      <c r="F79" s="0" t="n">
        <v>1.12</v>
      </c>
      <c r="G79" s="0" t="n">
        <v>6.12</v>
      </c>
      <c r="H79" s="0" t="n">
        <v>0.06</v>
      </c>
      <c r="I79" s="0" t="n">
        <v>1.28</v>
      </c>
      <c r="J79" s="0" t="n">
        <v>8.57</v>
      </c>
      <c r="K79" s="0" t="n">
        <v>82</v>
      </c>
      <c r="L79" s="0" t="n">
        <v>4.3</v>
      </c>
      <c r="M79" s="0" t="s">
        <v>36</v>
      </c>
      <c r="N79" s="0" t="s">
        <v>74</v>
      </c>
      <c r="O79" s="0" t="s">
        <v>42</v>
      </c>
      <c r="P79" s="0" t="n">
        <f aca="false">IF(AND(OR(Dashboard!$B$5="All",D79=Dashboard!$B$5),OR(Dashboard!$D$5="All",N79=Dashboard!$D$5),OR(AND(C79&lt;&gt;"",C79&gt;=Dashboard!$F$5,C79&lt;=Dashboard!$H$5),AND(C79="",Dashboard!$F$5&lt;=1980,Dashboard!$H$5&gt;=2016))),1,0)</f>
        <v>1</v>
      </c>
      <c r="Q79" s="0" t="n">
        <f aca="false">J79*P79+ROW()*0.00000001</f>
        <v>8.57000079</v>
      </c>
    </row>
    <row r="80" customFormat="false" ht="15" hidden="false" customHeight="false" outlineLevel="0" collapsed="false">
      <c r="A80" s="0" t="s">
        <v>143</v>
      </c>
      <c r="B80" s="0" t="s">
        <v>144</v>
      </c>
      <c r="C80" s="0" t="n">
        <v>2004</v>
      </c>
      <c r="D80" s="0" t="s">
        <v>56</v>
      </c>
      <c r="E80" s="0" t="s">
        <v>65</v>
      </c>
      <c r="F80" s="0" t="n">
        <v>6.82</v>
      </c>
      <c r="G80" s="0" t="n">
        <v>1.53</v>
      </c>
      <c r="H80" s="0" t="n">
        <v>0.05</v>
      </c>
      <c r="I80" s="0" t="n">
        <v>0.08</v>
      </c>
      <c r="J80" s="0" t="n">
        <v>8.49</v>
      </c>
      <c r="K80" s="0" t="n">
        <v>95</v>
      </c>
      <c r="L80" s="0" t="n">
        <v>8.2</v>
      </c>
      <c r="M80" s="0" t="s">
        <v>73</v>
      </c>
      <c r="N80" s="0" t="s">
        <v>66</v>
      </c>
      <c r="O80" s="0" t="s">
        <v>60</v>
      </c>
      <c r="P80" s="0" t="n">
        <f aca="false">IF(AND(OR(Dashboard!$B$5="All",D80=Dashboard!$B$5),OR(Dashboard!$D$5="All",N80=Dashboard!$D$5),OR(AND(C80&lt;&gt;"",C80&gt;=Dashboard!$F$5,C80&lt;=Dashboard!$H$5),AND(C80="",Dashboard!$F$5&lt;=1980,Dashboard!$H$5&gt;=2016))),1,0)</f>
        <v>1</v>
      </c>
      <c r="Q80" s="0" t="n">
        <f aca="false">J80*P80+ROW()*0.00000001</f>
        <v>8.4900008</v>
      </c>
    </row>
    <row r="81" customFormat="false" ht="15" hidden="false" customHeight="false" outlineLevel="0" collapsed="false">
      <c r="A81" s="0" t="s">
        <v>145</v>
      </c>
      <c r="B81" s="0" t="s">
        <v>33</v>
      </c>
      <c r="C81" s="0" t="n">
        <v>2010</v>
      </c>
      <c r="D81" s="0" t="s">
        <v>52</v>
      </c>
      <c r="E81" s="0" t="s">
        <v>35</v>
      </c>
      <c r="F81" s="0" t="n">
        <v>1.75</v>
      </c>
      <c r="G81" s="0" t="n">
        <v>3.47</v>
      </c>
      <c r="H81" s="0" t="n">
        <v>2.49</v>
      </c>
      <c r="I81" s="0" t="n">
        <v>0.67</v>
      </c>
      <c r="J81" s="0" t="n">
        <v>8.38</v>
      </c>
      <c r="K81" s="0" t="n">
        <v>68</v>
      </c>
      <c r="L81" s="0" t="n">
        <v>7.4</v>
      </c>
      <c r="M81" s="0" t="s">
        <v>36</v>
      </c>
      <c r="N81" s="0" t="s">
        <v>35</v>
      </c>
      <c r="O81" s="0" t="s">
        <v>67</v>
      </c>
      <c r="P81" s="0" t="n">
        <f aca="false">IF(AND(OR(Dashboard!$B$5="All",D81=Dashboard!$B$5),OR(Dashboard!$D$5="All",N81=Dashboard!$D$5),OR(AND(C81&lt;&gt;"",C81&gt;=Dashboard!$F$5,C81&lt;=Dashboard!$H$5),AND(C81="",Dashboard!$F$5&lt;=1980,Dashboard!$H$5&gt;=2016))),1,0)</f>
        <v>1</v>
      </c>
      <c r="Q81" s="0" t="n">
        <f aca="false">J81*P81+ROW()*0.00000001</f>
        <v>8.38000081</v>
      </c>
    </row>
    <row r="82" customFormat="false" ht="15" hidden="false" customHeight="false" outlineLevel="0" collapsed="false">
      <c r="A82" s="0" t="s">
        <v>146</v>
      </c>
      <c r="B82" s="0" t="s">
        <v>33</v>
      </c>
      <c r="C82" s="0" t="n">
        <v>2007</v>
      </c>
      <c r="D82" s="0" t="s">
        <v>52</v>
      </c>
      <c r="E82" s="0" t="s">
        <v>35</v>
      </c>
      <c r="F82" s="0" t="n">
        <v>3.74</v>
      </c>
      <c r="G82" s="0" t="n">
        <v>2.24</v>
      </c>
      <c r="H82" s="0" t="n">
        <v>1.58</v>
      </c>
      <c r="I82" s="0" t="n">
        <v>0.7</v>
      </c>
      <c r="J82" s="0" t="n">
        <v>8.27</v>
      </c>
      <c r="K82" s="0" t="n">
        <v>62</v>
      </c>
      <c r="L82" s="0" t="n">
        <v>6.3</v>
      </c>
      <c r="M82" s="0" t="s">
        <v>36</v>
      </c>
      <c r="N82" s="0" t="s">
        <v>35</v>
      </c>
      <c r="O82" s="0" t="s">
        <v>67</v>
      </c>
      <c r="P82" s="0" t="n">
        <f aca="false">IF(AND(OR(Dashboard!$B$5="All",D82=Dashboard!$B$5),OR(Dashboard!$D$5="All",N82=Dashboard!$D$5),OR(AND(C82&lt;&gt;"",C82&gt;=Dashboard!$F$5,C82&lt;=Dashboard!$H$5),AND(C82="",Dashboard!$F$5&lt;=1980,Dashboard!$H$5&gt;=2016))),1,0)</f>
        <v>1</v>
      </c>
      <c r="Q82" s="0" t="n">
        <f aca="false">J82*P82+ROW()*0.00000001</f>
        <v>8.27000082</v>
      </c>
    </row>
    <row r="83" customFormat="false" ht="15" hidden="false" customHeight="false" outlineLevel="0" collapsed="false">
      <c r="A83" s="0" t="s">
        <v>147</v>
      </c>
      <c r="B83" s="0" t="s">
        <v>70</v>
      </c>
      <c r="C83" s="0" t="n">
        <v>2012</v>
      </c>
      <c r="D83" s="0" t="s">
        <v>71</v>
      </c>
      <c r="E83" s="0" t="s">
        <v>142</v>
      </c>
      <c r="F83" s="0" t="n">
        <v>1.06</v>
      </c>
      <c r="G83" s="0" t="n">
        <v>5.01</v>
      </c>
      <c r="H83" s="0" t="n">
        <v>0.13</v>
      </c>
      <c r="I83" s="0" t="n">
        <v>1.97</v>
      </c>
      <c r="J83" s="0" t="n">
        <v>8.16</v>
      </c>
      <c r="K83" s="0" t="n">
        <v>88</v>
      </c>
      <c r="L83" s="0" t="n">
        <v>6.6</v>
      </c>
      <c r="M83" s="0" t="s">
        <v>36</v>
      </c>
      <c r="N83" s="0" t="s">
        <v>74</v>
      </c>
      <c r="O83" s="0" t="s">
        <v>42</v>
      </c>
      <c r="P83" s="0" t="n">
        <f aca="false">IF(AND(OR(Dashboard!$B$5="All",D83=Dashboard!$B$5),OR(Dashboard!$D$5="All",N83=Dashboard!$D$5),OR(AND(C83&lt;&gt;"",C83&gt;=Dashboard!$F$5,C83&lt;=Dashboard!$H$5),AND(C83="",Dashboard!$F$5&lt;=1980,Dashboard!$H$5&gt;=2016))),1,0)</f>
        <v>1</v>
      </c>
      <c r="Q83" s="0" t="n">
        <f aca="false">J83*P83+ROW()*0.00000001</f>
        <v>8.16000083</v>
      </c>
    </row>
    <row r="84" customFormat="false" ht="15" hidden="false" customHeight="false" outlineLevel="0" collapsed="false">
      <c r="A84" s="0" t="s">
        <v>148</v>
      </c>
      <c r="B84" s="0" t="s">
        <v>108</v>
      </c>
      <c r="C84" s="0" t="n">
        <v>1997</v>
      </c>
      <c r="D84" s="0" t="s">
        <v>56</v>
      </c>
      <c r="E84" s="0" t="s">
        <v>35</v>
      </c>
      <c r="F84" s="0" t="n">
        <v>5.8</v>
      </c>
      <c r="G84" s="0" t="n">
        <v>2.01</v>
      </c>
      <c r="H84" s="0" t="n">
        <v>0.13</v>
      </c>
      <c r="I84" s="0" t="n">
        <v>0.15</v>
      </c>
      <c r="J84" s="0" t="n">
        <v>8.09</v>
      </c>
      <c r="N84" s="0" t="s">
        <v>35</v>
      </c>
      <c r="P84" s="0" t="n">
        <f aca="false">IF(AND(OR(Dashboard!$B$5="All",D84=Dashboard!$B$5),OR(Dashboard!$D$5="All",N84=Dashboard!$D$5),OR(AND(C84&lt;&gt;"",C84&gt;=Dashboard!$F$5,C84&lt;=Dashboard!$H$5),AND(C84="",Dashboard!$F$5&lt;=1980,Dashboard!$H$5&gt;=2016))),1,0)</f>
        <v>1</v>
      </c>
      <c r="Q84" s="0" t="n">
        <f aca="false">J84*P84+ROW()*0.00000001</f>
        <v>8.09000084</v>
      </c>
    </row>
    <row r="85" customFormat="false" ht="15" hidden="false" customHeight="false" outlineLevel="0" collapsed="false">
      <c r="A85" s="0" t="s">
        <v>149</v>
      </c>
      <c r="B85" s="0" t="s">
        <v>50</v>
      </c>
      <c r="C85" s="0" t="n">
        <v>2012</v>
      </c>
      <c r="D85" s="0" t="s">
        <v>46</v>
      </c>
      <c r="E85" s="0" t="s">
        <v>35</v>
      </c>
      <c r="F85" s="0" t="n">
        <v>2.79</v>
      </c>
      <c r="G85" s="0" t="n">
        <v>1.72</v>
      </c>
      <c r="H85" s="0" t="n">
        <v>3.14</v>
      </c>
      <c r="I85" s="0" t="n">
        <v>0.41</v>
      </c>
      <c r="J85" s="0" t="n">
        <v>8.07</v>
      </c>
      <c r="N85" s="0" t="s">
        <v>35</v>
      </c>
      <c r="P85" s="0" t="n">
        <f aca="false">IF(AND(OR(Dashboard!$B$5="All",D85=Dashboard!$B$5),OR(Dashboard!$D$5="All",N85=Dashboard!$D$5),OR(AND(C85&lt;&gt;"",C85&gt;=Dashboard!$F$5,C85&lt;=Dashboard!$H$5),AND(C85="",Dashboard!$F$5&lt;=1980,Dashboard!$H$5&gt;=2016))),1,0)</f>
        <v>1</v>
      </c>
      <c r="Q85" s="0" t="n">
        <f aca="false">J85*P85+ROW()*0.00000001</f>
        <v>8.07000085</v>
      </c>
    </row>
    <row r="86" customFormat="false" ht="15" hidden="false" customHeight="false" outlineLevel="0" collapsed="false">
      <c r="A86" s="0" t="s">
        <v>150</v>
      </c>
      <c r="B86" s="0" t="s">
        <v>76</v>
      </c>
      <c r="C86" s="0" t="n">
        <v>2001</v>
      </c>
      <c r="D86" s="0" t="s">
        <v>46</v>
      </c>
      <c r="E86" s="0" t="s">
        <v>89</v>
      </c>
      <c r="F86" s="0" t="n">
        <v>2.91</v>
      </c>
      <c r="G86" s="0" t="n">
        <v>2.07</v>
      </c>
      <c r="H86" s="0" t="n">
        <v>2.73</v>
      </c>
      <c r="I86" s="0" t="n">
        <v>0.33</v>
      </c>
      <c r="J86" s="0" t="n">
        <v>8.05</v>
      </c>
      <c r="K86" s="0" t="n">
        <v>92</v>
      </c>
      <c r="L86" s="0" t="n">
        <v>8.7</v>
      </c>
      <c r="M86" s="0" t="s">
        <v>103</v>
      </c>
      <c r="N86" s="0" t="s">
        <v>74</v>
      </c>
      <c r="O86" s="0" t="s">
        <v>60</v>
      </c>
      <c r="P86" s="0" t="n">
        <f aca="false">IF(AND(OR(Dashboard!$B$5="All",D86=Dashboard!$B$5),OR(Dashboard!$D$5="All",N86=Dashboard!$D$5),OR(AND(C86&lt;&gt;"",C86&gt;=Dashboard!$F$5,C86&lt;=Dashboard!$H$5),AND(C86="",Dashboard!$F$5&lt;=1980,Dashboard!$H$5&gt;=2016))),1,0)</f>
        <v>1</v>
      </c>
      <c r="Q86" s="0" t="n">
        <f aca="false">J86*P86+ROW()*0.00000001</f>
        <v>8.05000086</v>
      </c>
    </row>
    <row r="87" customFormat="false" ht="15" hidden="false" customHeight="false" outlineLevel="0" collapsed="false">
      <c r="A87" s="0" t="s">
        <v>151</v>
      </c>
      <c r="B87" s="0" t="s">
        <v>152</v>
      </c>
      <c r="C87" s="0" t="n">
        <v>2009</v>
      </c>
      <c r="D87" s="0" t="s">
        <v>58</v>
      </c>
      <c r="E87" s="0" t="s">
        <v>142</v>
      </c>
      <c r="F87" s="0" t="n">
        <v>0.99</v>
      </c>
      <c r="G87" s="0" t="n">
        <v>6.42</v>
      </c>
      <c r="H87" s="0" t="n">
        <v>0</v>
      </c>
      <c r="I87" s="0" t="n">
        <v>0.6</v>
      </c>
      <c r="J87" s="0" t="n">
        <v>8.01</v>
      </c>
      <c r="K87" s="0" t="n">
        <v>86</v>
      </c>
      <c r="L87" s="0" t="n">
        <v>7.6</v>
      </c>
      <c r="M87" s="0" t="s">
        <v>103</v>
      </c>
      <c r="N87" s="0" t="s">
        <v>152</v>
      </c>
      <c r="O87" s="0" t="s">
        <v>42</v>
      </c>
      <c r="P87" s="0" t="n">
        <f aca="false">IF(AND(OR(Dashboard!$B$5="All",D87=Dashboard!$B$5),OR(Dashboard!$D$5="All",N87=Dashboard!$D$5),OR(AND(C87&lt;&gt;"",C87&gt;=Dashboard!$F$5,C87&lt;=Dashboard!$H$5),AND(C87="",Dashboard!$F$5&lt;=1980,Dashboard!$H$5&gt;=2016))),1,0)</f>
        <v>1</v>
      </c>
      <c r="Q87" s="0" t="n">
        <f aca="false">J87*P87+ROW()*0.00000001</f>
        <v>8.01000087</v>
      </c>
    </row>
    <row r="88" customFormat="false" ht="15" hidden="false" customHeight="false" outlineLevel="0" collapsed="false">
      <c r="A88" s="0" t="s">
        <v>153</v>
      </c>
      <c r="B88" s="0" t="s">
        <v>33</v>
      </c>
      <c r="C88" s="0" t="n">
        <v>2007</v>
      </c>
      <c r="D88" s="0" t="s">
        <v>34</v>
      </c>
      <c r="E88" s="0" t="s">
        <v>154</v>
      </c>
      <c r="F88" s="0" t="n">
        <v>2.57</v>
      </c>
      <c r="G88" s="0" t="n">
        <v>3.86</v>
      </c>
      <c r="H88" s="0" t="n">
        <v>0.66</v>
      </c>
      <c r="I88" s="0" t="n">
        <v>0.91</v>
      </c>
      <c r="J88" s="0" t="n">
        <v>7.99</v>
      </c>
      <c r="N88" s="0" t="s">
        <v>35</v>
      </c>
      <c r="P88" s="0" t="n">
        <f aca="false">IF(AND(OR(Dashboard!$B$5="All",D88=Dashboard!$B$5),OR(Dashboard!$D$5="All",N88=Dashboard!$D$5),OR(AND(C88&lt;&gt;"",C88&gt;=Dashboard!$F$5,C88&lt;=Dashboard!$H$5),AND(C88="",Dashboard!$F$5&lt;=1980,Dashboard!$H$5&gt;=2016))),1,0)</f>
        <v>1</v>
      </c>
      <c r="Q88" s="0" t="n">
        <f aca="false">J88*P88+ROW()*0.00000001</f>
        <v>7.99000088</v>
      </c>
    </row>
    <row r="89" customFormat="false" ht="15" hidden="false" customHeight="false" outlineLevel="0" collapsed="false">
      <c r="A89" s="0" t="s">
        <v>155</v>
      </c>
      <c r="B89" s="0" t="s">
        <v>94</v>
      </c>
      <c r="C89" s="0" t="n">
        <v>2015</v>
      </c>
      <c r="D89" s="0" t="s">
        <v>56</v>
      </c>
      <c r="E89" s="0" t="s">
        <v>142</v>
      </c>
      <c r="F89" s="0" t="n">
        <v>2.99</v>
      </c>
      <c r="G89" s="0" t="n">
        <v>3.49</v>
      </c>
      <c r="H89" s="0" t="n">
        <v>0.22</v>
      </c>
      <c r="I89" s="0" t="n">
        <v>1.28</v>
      </c>
      <c r="J89" s="0" t="n">
        <v>7.98</v>
      </c>
      <c r="N89" s="0" t="s">
        <v>74</v>
      </c>
      <c r="P89" s="0" t="n">
        <f aca="false">IF(AND(OR(Dashboard!$B$5="All",D89=Dashboard!$B$5),OR(Dashboard!$D$5="All",N89=Dashboard!$D$5),OR(AND(C89&lt;&gt;"",C89&gt;=Dashboard!$F$5,C89&lt;=Dashboard!$H$5),AND(C89="",Dashboard!$F$5&lt;=1980,Dashboard!$H$5&gt;=2016))),1,0)</f>
        <v>1</v>
      </c>
      <c r="Q89" s="0" t="n">
        <f aca="false">J89*P89+ROW()*0.00000001</f>
        <v>7.98000089</v>
      </c>
    </row>
    <row r="90" customFormat="false" ht="15" hidden="false" customHeight="false" outlineLevel="0" collapsed="false">
      <c r="A90" s="0" t="s">
        <v>156</v>
      </c>
      <c r="B90" s="0" t="s">
        <v>117</v>
      </c>
      <c r="C90" s="0" t="n">
        <v>1999</v>
      </c>
      <c r="D90" s="0" t="s">
        <v>46</v>
      </c>
      <c r="E90" s="0" t="s">
        <v>157</v>
      </c>
      <c r="F90" s="0" t="n">
        <v>2.28</v>
      </c>
      <c r="G90" s="0" t="n">
        <v>1.72</v>
      </c>
      <c r="H90" s="0" t="n">
        <v>3.63</v>
      </c>
      <c r="I90" s="0" t="n">
        <v>0.23</v>
      </c>
      <c r="J90" s="0" t="n">
        <v>7.86</v>
      </c>
      <c r="K90" s="0" t="n">
        <v>90</v>
      </c>
      <c r="L90" s="0" t="n">
        <v>8.6</v>
      </c>
      <c r="M90" s="0" t="s">
        <v>103</v>
      </c>
      <c r="N90" s="0" t="s">
        <v>74</v>
      </c>
      <c r="O90" s="0" t="s">
        <v>42</v>
      </c>
      <c r="P90" s="0" t="n">
        <f aca="false">IF(AND(OR(Dashboard!$B$5="All",D90=Dashboard!$B$5),OR(Dashboard!$D$5="All",N90=Dashboard!$D$5),OR(AND(C90&lt;&gt;"",C90&gt;=Dashboard!$F$5,C90&lt;=Dashboard!$H$5),AND(C90="",Dashboard!$F$5&lt;=1980,Dashboard!$H$5&gt;=2016))),1,0)</f>
        <v>1</v>
      </c>
      <c r="Q90" s="0" t="n">
        <f aca="false">J90*P90+ROW()*0.00000001</f>
        <v>7.8600009</v>
      </c>
    </row>
    <row r="91" customFormat="false" ht="15" hidden="false" customHeight="false" outlineLevel="0" collapsed="false">
      <c r="A91" s="0" t="s">
        <v>158</v>
      </c>
      <c r="B91" s="0" t="s">
        <v>159</v>
      </c>
      <c r="C91" s="0" t="n">
        <v>1982</v>
      </c>
      <c r="D91" s="0" t="s">
        <v>48</v>
      </c>
      <c r="E91" s="0" t="s">
        <v>160</v>
      </c>
      <c r="F91" s="0" t="n">
        <v>7.28</v>
      </c>
      <c r="G91" s="0" t="n">
        <v>0.45</v>
      </c>
      <c r="H91" s="0" t="n">
        <v>0</v>
      </c>
      <c r="I91" s="0" t="n">
        <v>0.08</v>
      </c>
      <c r="J91" s="0" t="n">
        <v>7.81</v>
      </c>
      <c r="N91" s="0" t="s">
        <v>161</v>
      </c>
      <c r="P91" s="0" t="n">
        <f aca="false">IF(AND(OR(Dashboard!$B$5="All",D91=Dashboard!$B$5),OR(Dashboard!$D$5="All",N91=Dashboard!$D$5),OR(AND(C91&lt;&gt;"",C91&gt;=Dashboard!$F$5,C91&lt;=Dashboard!$H$5),AND(C91="",Dashboard!$F$5&lt;=1980,Dashboard!$H$5&gt;=2016))),1,0)</f>
        <v>1</v>
      </c>
      <c r="Q91" s="0" t="n">
        <f aca="false">J91*P91+ROW()*0.00000001</f>
        <v>7.81000091</v>
      </c>
    </row>
    <row r="92" customFormat="false" ht="15" hidden="false" customHeight="false" outlineLevel="0" collapsed="false">
      <c r="A92" s="0" t="s">
        <v>162</v>
      </c>
      <c r="B92" s="0" t="s">
        <v>50</v>
      </c>
      <c r="C92" s="0" t="n">
        <v>2008</v>
      </c>
      <c r="D92" s="0" t="s">
        <v>46</v>
      </c>
      <c r="E92" s="0" t="s">
        <v>35</v>
      </c>
      <c r="F92" s="0" t="n">
        <v>2.76</v>
      </c>
      <c r="G92" s="0" t="n">
        <v>1.72</v>
      </c>
      <c r="H92" s="0" t="n">
        <v>2.69</v>
      </c>
      <c r="I92" s="0" t="n">
        <v>0.54</v>
      </c>
      <c r="J92" s="0" t="n">
        <v>7.72</v>
      </c>
      <c r="K92" s="0" t="n">
        <v>83</v>
      </c>
      <c r="L92" s="0" t="n">
        <v>8.5</v>
      </c>
      <c r="M92" s="0" t="s">
        <v>36</v>
      </c>
      <c r="N92" s="0" t="s">
        <v>35</v>
      </c>
      <c r="O92" s="0" t="s">
        <v>42</v>
      </c>
      <c r="P92" s="0" t="n">
        <f aca="false">IF(AND(OR(Dashboard!$B$5="All",D92=Dashboard!$B$5),OR(Dashboard!$D$5="All",N92=Dashboard!$D$5),OR(AND(C92&lt;&gt;"",C92&gt;=Dashboard!$F$5,C92&lt;=Dashboard!$H$5),AND(C92="",Dashboard!$F$5&lt;=1980,Dashboard!$H$5&gt;=2016))),1,0)</f>
        <v>1</v>
      </c>
      <c r="Q92" s="0" t="n">
        <f aca="false">J92*P92+ROW()*0.00000001</f>
        <v>7.72000092</v>
      </c>
    </row>
    <row r="93" customFormat="false" ht="15" hidden="false" customHeight="false" outlineLevel="0" collapsed="false">
      <c r="A93" s="0" t="s">
        <v>163</v>
      </c>
      <c r="B93" s="0" t="s">
        <v>164</v>
      </c>
      <c r="C93" s="0" t="n">
        <v>2005</v>
      </c>
      <c r="D93" s="0" t="s">
        <v>71</v>
      </c>
      <c r="E93" s="0" t="s">
        <v>72</v>
      </c>
      <c r="F93" s="0" t="n">
        <v>2.9</v>
      </c>
      <c r="G93" s="0" t="n">
        <v>2.81</v>
      </c>
      <c r="H93" s="0" t="n">
        <v>0.24</v>
      </c>
      <c r="I93" s="0" t="n">
        <v>1.73</v>
      </c>
      <c r="J93" s="0" t="n">
        <v>7.69</v>
      </c>
      <c r="K93" s="0" t="n">
        <v>88</v>
      </c>
      <c r="L93" s="0" t="n">
        <v>7.6</v>
      </c>
      <c r="M93" s="0" t="s">
        <v>73</v>
      </c>
      <c r="N93" s="0" t="s">
        <v>74</v>
      </c>
      <c r="O93" s="0" t="s">
        <v>42</v>
      </c>
      <c r="P93" s="0" t="n">
        <f aca="false">IF(AND(OR(Dashboard!$B$5="All",D93=Dashboard!$B$5),OR(Dashboard!$D$5="All",N93=Dashboard!$D$5),OR(AND(C93&lt;&gt;"",C93&gt;=Dashboard!$F$5,C93&lt;=Dashboard!$H$5),AND(C93="",Dashboard!$F$5&lt;=1980,Dashboard!$H$5&gt;=2016))),1,0)</f>
        <v>1</v>
      </c>
      <c r="Q93" s="0" t="n">
        <f aca="false">J93*P93+ROW()*0.00000001</f>
        <v>7.69000093</v>
      </c>
    </row>
    <row r="94" customFormat="false" ht="15" hidden="false" customHeight="false" outlineLevel="0" collapsed="false">
      <c r="A94" s="0" t="s">
        <v>165</v>
      </c>
      <c r="B94" s="0" t="s">
        <v>94</v>
      </c>
      <c r="C94" s="0" t="n">
        <v>2014</v>
      </c>
      <c r="D94" s="0" t="s">
        <v>56</v>
      </c>
      <c r="E94" s="0" t="s">
        <v>91</v>
      </c>
      <c r="F94" s="0" t="n">
        <v>2.81</v>
      </c>
      <c r="G94" s="0" t="n">
        <v>3.48</v>
      </c>
      <c r="H94" s="0" t="n">
        <v>0.14</v>
      </c>
      <c r="I94" s="0" t="n">
        <v>1.23</v>
      </c>
      <c r="J94" s="0" t="n">
        <v>7.66</v>
      </c>
      <c r="K94" s="0" t="n">
        <v>83</v>
      </c>
      <c r="L94" s="0" t="n">
        <v>5.7</v>
      </c>
      <c r="M94" s="0" t="s">
        <v>73</v>
      </c>
      <c r="N94" s="0" t="s">
        <v>74</v>
      </c>
      <c r="O94" s="0" t="s">
        <v>42</v>
      </c>
      <c r="P94" s="0" t="n">
        <f aca="false">IF(AND(OR(Dashboard!$B$5="All",D94=Dashboard!$B$5),OR(Dashboard!$D$5="All",N94=Dashboard!$D$5),OR(AND(C94&lt;&gt;"",C94&gt;=Dashboard!$F$5,C94&lt;=Dashboard!$H$5),AND(C94="",Dashboard!$F$5&lt;=1980,Dashboard!$H$5&gt;=2016))),1,0)</f>
        <v>1</v>
      </c>
      <c r="Q94" s="0" t="n">
        <f aca="false">J94*P94+ROW()*0.00000001</f>
        <v>7.66000094</v>
      </c>
    </row>
    <row r="95" customFormat="false" ht="15" hidden="false" customHeight="false" outlineLevel="0" collapsed="false">
      <c r="A95" s="0" t="s">
        <v>166</v>
      </c>
      <c r="B95" s="0" t="s">
        <v>108</v>
      </c>
      <c r="C95" s="0" t="n">
        <v>1998</v>
      </c>
      <c r="D95" s="0" t="s">
        <v>71</v>
      </c>
      <c r="E95" s="0" t="s">
        <v>35</v>
      </c>
      <c r="F95" s="0" t="n">
        <v>4.1</v>
      </c>
      <c r="G95" s="0" t="n">
        <v>1.89</v>
      </c>
      <c r="H95" s="0" t="n">
        <v>1.45</v>
      </c>
      <c r="I95" s="0" t="n">
        <v>0.16</v>
      </c>
      <c r="J95" s="0" t="n">
        <v>7.6</v>
      </c>
      <c r="N95" s="0" t="s">
        <v>35</v>
      </c>
      <c r="P95" s="0" t="n">
        <f aca="false">IF(AND(OR(Dashboard!$B$5="All",D95=Dashboard!$B$5),OR(Dashboard!$D$5="All",N95=Dashboard!$D$5),OR(AND(C95&lt;&gt;"",C95&gt;=Dashboard!$F$5,C95&lt;=Dashboard!$H$5),AND(C95="",Dashboard!$F$5&lt;=1980,Dashboard!$H$5&gt;=2016))),1,0)</f>
        <v>1</v>
      </c>
      <c r="Q95" s="0" t="n">
        <f aca="false">J95*P95+ROW()*0.00000001</f>
        <v>7.60000095</v>
      </c>
    </row>
    <row r="96" customFormat="false" ht="15" hidden="false" customHeight="false" outlineLevel="0" collapsed="false">
      <c r="A96" s="0" t="s">
        <v>167</v>
      </c>
      <c r="B96" s="0" t="s">
        <v>94</v>
      </c>
      <c r="C96" s="0" t="n">
        <v>2016</v>
      </c>
      <c r="D96" s="0" t="s">
        <v>34</v>
      </c>
      <c r="E96" s="0" t="s">
        <v>142</v>
      </c>
      <c r="F96" s="0" t="n">
        <v>0.66</v>
      </c>
      <c r="G96" s="0" t="n">
        <v>5.75</v>
      </c>
      <c r="H96" s="0" t="n">
        <v>0.08</v>
      </c>
      <c r="I96" s="0" t="n">
        <v>1.11</v>
      </c>
      <c r="J96" s="0" t="n">
        <v>7.59</v>
      </c>
      <c r="K96" s="0" t="n">
        <v>85</v>
      </c>
      <c r="L96" s="0" t="n">
        <v>5</v>
      </c>
      <c r="M96" s="0" t="s">
        <v>36</v>
      </c>
      <c r="N96" s="0" t="s">
        <v>74</v>
      </c>
      <c r="O96" s="0" t="s">
        <v>42</v>
      </c>
      <c r="P96" s="0" t="n">
        <f aca="false">IF(AND(OR(Dashboard!$B$5="All",D96=Dashboard!$B$5),OR(Dashboard!$D$5="All",N96=Dashboard!$D$5),OR(AND(C96&lt;&gt;"",C96&gt;=Dashboard!$F$5,C96&lt;=Dashboard!$H$5),AND(C96="",Dashboard!$F$5&lt;=1980,Dashboard!$H$5&gt;=2016))),1,0)</f>
        <v>1</v>
      </c>
      <c r="Q96" s="0" t="n">
        <f aca="false">J96*P96+ROW()*0.00000001</f>
        <v>7.59000096</v>
      </c>
    </row>
    <row r="97" customFormat="false" ht="15" hidden="false" customHeight="false" outlineLevel="0" collapsed="false">
      <c r="A97" s="0" t="s">
        <v>168</v>
      </c>
      <c r="B97" s="0" t="s">
        <v>117</v>
      </c>
      <c r="C97" s="0" t="n">
        <v>1997</v>
      </c>
      <c r="D97" s="0" t="s">
        <v>16</v>
      </c>
      <c r="E97" s="0" t="s">
        <v>89</v>
      </c>
      <c r="F97" s="0" t="n">
        <v>3.78</v>
      </c>
      <c r="G97" s="0" t="n">
        <v>2.17</v>
      </c>
      <c r="H97" s="0" t="n">
        <v>1.31</v>
      </c>
      <c r="I97" s="0" t="n">
        <v>0.31</v>
      </c>
      <c r="J97" s="0" t="n">
        <v>7.58</v>
      </c>
      <c r="N97" s="0" t="s">
        <v>74</v>
      </c>
      <c r="P97" s="0" t="n">
        <f aca="false">IF(AND(OR(Dashboard!$B$5="All",D97=Dashboard!$B$5),OR(Dashboard!$D$5="All",N97=Dashboard!$D$5),OR(AND(C97&lt;&gt;"",C97&gt;=Dashboard!$F$5,C97&lt;=Dashboard!$H$5),AND(C97="",Dashboard!$F$5&lt;=1980,Dashboard!$H$5&gt;=2016))),1,0)</f>
        <v>1</v>
      </c>
      <c r="Q97" s="0" t="n">
        <f aca="false">J97*P97+ROW()*0.00000001</f>
        <v>7.58000097</v>
      </c>
    </row>
    <row r="98" customFormat="false" ht="15" hidden="false" customHeight="false" outlineLevel="0" collapsed="false">
      <c r="A98" s="0" t="s">
        <v>169</v>
      </c>
      <c r="B98" s="0" t="s">
        <v>97</v>
      </c>
      <c r="C98" s="0" t="n">
        <v>2014</v>
      </c>
      <c r="D98" s="0" t="s">
        <v>102</v>
      </c>
      <c r="E98" s="0" t="s">
        <v>35</v>
      </c>
      <c r="F98" s="0" t="n">
        <v>3.27</v>
      </c>
      <c r="G98" s="0" t="n">
        <v>1.37</v>
      </c>
      <c r="H98" s="0" t="n">
        <v>2.43</v>
      </c>
      <c r="I98" s="0" t="n">
        <v>0.48</v>
      </c>
      <c r="J98" s="0" t="n">
        <v>7.55</v>
      </c>
      <c r="N98" s="0" t="s">
        <v>35</v>
      </c>
      <c r="P98" s="0" t="n">
        <f aca="false">IF(AND(OR(Dashboard!$B$5="All",D98=Dashboard!$B$5),OR(Dashboard!$D$5="All",N98=Dashboard!$D$5),OR(AND(C98&lt;&gt;"",C98&gt;=Dashboard!$F$5,C98&lt;=Dashboard!$H$5),AND(C98="",Dashboard!$F$5&lt;=1980,Dashboard!$H$5&gt;=2016))),1,0)</f>
        <v>1</v>
      </c>
      <c r="Q98" s="0" t="n">
        <f aca="false">J98*P98+ROW()*0.00000001</f>
        <v>7.55000098</v>
      </c>
    </row>
    <row r="99" customFormat="false" ht="15" hidden="false" customHeight="false" outlineLevel="0" collapsed="false">
      <c r="A99" s="0" t="s">
        <v>170</v>
      </c>
      <c r="B99" s="0" t="s">
        <v>33</v>
      </c>
      <c r="C99" s="0" t="n">
        <v>2010</v>
      </c>
      <c r="D99" s="0" t="s">
        <v>16</v>
      </c>
      <c r="E99" s="0" t="s">
        <v>35</v>
      </c>
      <c r="F99" s="0" t="n">
        <v>3.56</v>
      </c>
      <c r="G99" s="0" t="n">
        <v>2.35</v>
      </c>
      <c r="H99" s="0" t="n">
        <v>0.98</v>
      </c>
      <c r="I99" s="0" t="n">
        <v>0.62</v>
      </c>
      <c r="J99" s="0" t="n">
        <v>7.51</v>
      </c>
      <c r="K99" s="0" t="n">
        <v>97</v>
      </c>
      <c r="L99" s="0" t="n">
        <v>9.1</v>
      </c>
      <c r="M99" s="0" t="s">
        <v>36</v>
      </c>
      <c r="N99" s="0" t="s">
        <v>35</v>
      </c>
      <c r="O99" s="0" t="s">
        <v>60</v>
      </c>
      <c r="P99" s="0" t="n">
        <f aca="false">IF(AND(OR(Dashboard!$B$5="All",D99=Dashboard!$B$5),OR(Dashboard!$D$5="All",N99=Dashboard!$D$5),OR(AND(C99&lt;&gt;"",C99&gt;=Dashboard!$F$5,C99&lt;=Dashboard!$H$5),AND(C99="",Dashboard!$F$5&lt;=1980,Dashboard!$H$5&gt;=2016))),1,0)</f>
        <v>1</v>
      </c>
      <c r="Q99" s="0" t="n">
        <f aca="false">J99*P99+ROW()*0.00000001</f>
        <v>7.51000099</v>
      </c>
    </row>
    <row r="100" customFormat="false" ht="15" hidden="false" customHeight="false" outlineLevel="0" collapsed="false">
      <c r="A100" s="0" t="s">
        <v>171</v>
      </c>
      <c r="B100" s="0" t="s">
        <v>39</v>
      </c>
      <c r="C100" s="0" t="n">
        <v>1988</v>
      </c>
      <c r="D100" s="0" t="s">
        <v>16</v>
      </c>
      <c r="E100" s="0" t="s">
        <v>35</v>
      </c>
      <c r="F100" s="0" t="n">
        <v>5.39</v>
      </c>
      <c r="G100" s="0" t="n">
        <v>1.18</v>
      </c>
      <c r="H100" s="0" t="n">
        <v>0.7</v>
      </c>
      <c r="I100" s="0" t="n">
        <v>0.19</v>
      </c>
      <c r="J100" s="0" t="n">
        <v>7.46</v>
      </c>
      <c r="N100" s="0" t="s">
        <v>35</v>
      </c>
      <c r="P100" s="0" t="n">
        <f aca="false">IF(AND(OR(Dashboard!$B$5="All",D100=Dashboard!$B$5),OR(Dashboard!$D$5="All",N100=Dashboard!$D$5),OR(AND(C100&lt;&gt;"",C100&gt;=Dashboard!$F$5,C100&lt;=Dashboard!$H$5),AND(C100="",Dashboard!$F$5&lt;=1980,Dashboard!$H$5&gt;=2016))),1,0)</f>
        <v>1</v>
      </c>
      <c r="Q100" s="0" t="n">
        <f aca="false">J100*P100+ROW()*0.00000001</f>
        <v>7.460001</v>
      </c>
    </row>
    <row r="101" customFormat="false" ht="15" hidden="false" customHeight="false" outlineLevel="0" collapsed="false">
      <c r="A101" s="0" t="s">
        <v>93</v>
      </c>
      <c r="B101" s="0" t="s">
        <v>172</v>
      </c>
      <c r="C101" s="0" t="n">
        <v>2015</v>
      </c>
      <c r="D101" s="0" t="s">
        <v>56</v>
      </c>
      <c r="E101" s="0" t="s">
        <v>91</v>
      </c>
      <c r="F101" s="0" t="n">
        <v>4.59</v>
      </c>
      <c r="G101" s="0" t="n">
        <v>2.11</v>
      </c>
      <c r="H101" s="0" t="n">
        <v>0.01</v>
      </c>
      <c r="I101" s="0" t="n">
        <v>0.68</v>
      </c>
      <c r="J101" s="0" t="n">
        <v>7.39</v>
      </c>
      <c r="N101" s="0" t="s">
        <v>66</v>
      </c>
      <c r="P101" s="0" t="n">
        <f aca="false">IF(AND(OR(Dashboard!$B$5="All",D101=Dashboard!$B$5),OR(Dashboard!$D$5="All",N101=Dashboard!$D$5),OR(AND(C101&lt;&gt;"",C101&gt;=Dashboard!$F$5,C101&lt;=Dashboard!$H$5),AND(C101="",Dashboard!$F$5&lt;=1980,Dashboard!$H$5&gt;=2016))),1,0)</f>
        <v>1</v>
      </c>
      <c r="Q101" s="0" t="n">
        <f aca="false">J101*P101+ROW()*0.00000001</f>
        <v>7.39000101</v>
      </c>
    </row>
    <row r="102" customFormat="false" ht="15" hidden="false" customHeight="false" outlineLevel="0" collapsed="false">
      <c r="A102" s="0" t="s">
        <v>173</v>
      </c>
      <c r="B102" s="0" t="s">
        <v>64</v>
      </c>
      <c r="C102" s="0" t="n">
        <v>2008</v>
      </c>
      <c r="D102" s="0" t="s">
        <v>56</v>
      </c>
      <c r="E102" s="0" t="s">
        <v>91</v>
      </c>
      <c r="F102" s="0" t="n">
        <v>4.81</v>
      </c>
      <c r="G102" s="0" t="n">
        <v>1.88</v>
      </c>
      <c r="H102" s="0" t="n">
        <v>0</v>
      </c>
      <c r="I102" s="0" t="n">
        <v>0.69</v>
      </c>
      <c r="J102" s="0" t="n">
        <v>7.38</v>
      </c>
      <c r="K102" s="0" t="n">
        <v>84</v>
      </c>
      <c r="L102" s="0" t="n">
        <v>7.6</v>
      </c>
      <c r="M102" s="0" t="s">
        <v>73</v>
      </c>
      <c r="N102" s="0" t="s">
        <v>66</v>
      </c>
      <c r="O102" s="0" t="s">
        <v>42</v>
      </c>
      <c r="P102" s="0" t="n">
        <f aca="false">IF(AND(OR(Dashboard!$B$5="All",D102=Dashboard!$B$5),OR(Dashboard!$D$5="All",N102=Dashboard!$D$5),OR(AND(C102&lt;&gt;"",C102&gt;=Dashboard!$F$5,C102&lt;=Dashboard!$H$5),AND(C102="",Dashboard!$F$5&lt;=1980,Dashboard!$H$5&gt;=2016))),1,0)</f>
        <v>1</v>
      </c>
      <c r="Q102" s="0" t="n">
        <f aca="false">J102*P102+ROW()*0.00000001</f>
        <v>7.38000102</v>
      </c>
    </row>
    <row r="103" customFormat="false" ht="15" hidden="false" customHeight="false" outlineLevel="0" collapsed="false">
      <c r="A103" s="0" t="s">
        <v>174</v>
      </c>
      <c r="B103" s="0" t="s">
        <v>64</v>
      </c>
      <c r="C103" s="0" t="n">
        <v>2011</v>
      </c>
      <c r="D103" s="0" t="s">
        <v>56</v>
      </c>
      <c r="E103" s="0" t="s">
        <v>142</v>
      </c>
      <c r="F103" s="0" t="n">
        <v>4.46</v>
      </c>
      <c r="G103" s="0" t="n">
        <v>2.11</v>
      </c>
      <c r="H103" s="0" t="n">
        <v>0.06</v>
      </c>
      <c r="I103" s="0" t="n">
        <v>0.69</v>
      </c>
      <c r="J103" s="0" t="n">
        <v>7.32</v>
      </c>
      <c r="K103" s="0" t="n">
        <v>84</v>
      </c>
      <c r="L103" s="0" t="n">
        <v>7.4</v>
      </c>
      <c r="M103" s="0" t="s">
        <v>73</v>
      </c>
      <c r="N103" s="0" t="s">
        <v>66</v>
      </c>
      <c r="O103" s="0" t="s">
        <v>42</v>
      </c>
      <c r="P103" s="0" t="n">
        <f aca="false">IF(AND(OR(Dashboard!$B$5="All",D103=Dashboard!$B$5),OR(Dashboard!$D$5="All",N103=Dashboard!$D$5),OR(AND(C103&lt;&gt;"",C103&gt;=Dashboard!$F$5,C103&lt;=Dashboard!$H$5),AND(C103="",Dashboard!$F$5&lt;=1980,Dashboard!$H$5&gt;=2016))),1,0)</f>
        <v>1</v>
      </c>
      <c r="Q103" s="0" t="n">
        <f aca="false">J103*P103+ROW()*0.00000001</f>
        <v>7.32000103</v>
      </c>
    </row>
    <row r="104" customFormat="false" ht="15" hidden="false" customHeight="false" outlineLevel="0" collapsed="false">
      <c r="A104" s="0" t="s">
        <v>175</v>
      </c>
      <c r="B104" s="0" t="s">
        <v>76</v>
      </c>
      <c r="C104" s="0" t="n">
        <v>2003</v>
      </c>
      <c r="D104" s="0" t="s">
        <v>41</v>
      </c>
      <c r="E104" s="0" t="s">
        <v>142</v>
      </c>
      <c r="F104" s="0" t="n">
        <v>3.27</v>
      </c>
      <c r="G104" s="0" t="n">
        <v>2.83</v>
      </c>
      <c r="H104" s="0" t="n">
        <v>0.08</v>
      </c>
      <c r="I104" s="0" t="n">
        <v>1.02</v>
      </c>
      <c r="J104" s="0" t="n">
        <v>7.2</v>
      </c>
      <c r="K104" s="0" t="n">
        <v>85</v>
      </c>
      <c r="L104" s="0" t="n">
        <v>8.6</v>
      </c>
      <c r="M104" s="0" t="s">
        <v>36</v>
      </c>
      <c r="N104" s="0" t="s">
        <v>74</v>
      </c>
      <c r="O104" s="0" t="s">
        <v>42</v>
      </c>
      <c r="P104" s="0" t="n">
        <f aca="false">IF(AND(OR(Dashboard!$B$5="All",D104=Dashboard!$B$5),OR(Dashboard!$D$5="All",N104=Dashboard!$D$5),OR(AND(C104&lt;&gt;"",C104&gt;=Dashboard!$F$5,C104&lt;=Dashboard!$H$5),AND(C104="",Dashboard!$F$5&lt;=1980,Dashboard!$H$5&gt;=2016))),1,0)</f>
        <v>1</v>
      </c>
      <c r="Q104" s="0" t="n">
        <f aca="false">J104*P104+ROW()*0.00000001</f>
        <v>7.20000104</v>
      </c>
    </row>
    <row r="105" customFormat="false" ht="15" hidden="false" customHeight="false" outlineLevel="0" collapsed="false">
      <c r="A105" s="0" t="s">
        <v>176</v>
      </c>
      <c r="B105" s="0" t="s">
        <v>33</v>
      </c>
      <c r="C105" s="0" t="n">
        <v>2009</v>
      </c>
      <c r="D105" s="0" t="s">
        <v>52</v>
      </c>
      <c r="E105" s="0" t="s">
        <v>124</v>
      </c>
      <c r="F105" s="0" t="n">
        <v>3.48</v>
      </c>
      <c r="G105" s="0" t="n">
        <v>2.99</v>
      </c>
      <c r="H105" s="0" t="n">
        <v>0</v>
      </c>
      <c r="I105" s="0" t="n">
        <v>0.73</v>
      </c>
      <c r="J105" s="0" t="n">
        <v>7.2</v>
      </c>
      <c r="K105" s="0" t="n">
        <v>49</v>
      </c>
      <c r="L105" s="0" t="n">
        <v>8</v>
      </c>
      <c r="M105" s="0" t="s">
        <v>125</v>
      </c>
      <c r="N105" s="0" t="s">
        <v>35</v>
      </c>
      <c r="O105" s="0" t="s">
        <v>177</v>
      </c>
      <c r="P105" s="0" t="n">
        <f aca="false">IF(AND(OR(Dashboard!$B$5="All",D105=Dashboard!$B$5),OR(Dashboard!$D$5="All",N105=Dashboard!$D$5),OR(AND(C105&lt;&gt;"",C105&gt;=Dashboard!$F$5,C105&lt;=Dashboard!$H$5),AND(C105="",Dashboard!$F$5&lt;=1980,Dashboard!$H$5&gt;=2016))),1,0)</f>
        <v>1</v>
      </c>
      <c r="Q105" s="0" t="n">
        <f aca="false">J105*P105+ROW()*0.00000001</f>
        <v>7.20000105</v>
      </c>
    </row>
    <row r="106" customFormat="false" ht="15" hidden="false" customHeight="false" outlineLevel="0" collapsed="false">
      <c r="A106" s="0" t="s">
        <v>174</v>
      </c>
      <c r="B106" s="0" t="s">
        <v>70</v>
      </c>
      <c r="C106" s="0" t="n">
        <v>2011</v>
      </c>
      <c r="D106" s="0" t="s">
        <v>56</v>
      </c>
      <c r="E106" s="0" t="s">
        <v>142</v>
      </c>
      <c r="F106" s="0" t="n">
        <v>2.85</v>
      </c>
      <c r="G106" s="0" t="n">
        <v>2.89</v>
      </c>
      <c r="H106" s="0" t="n">
        <v>0.35</v>
      </c>
      <c r="I106" s="0" t="n">
        <v>1.08</v>
      </c>
      <c r="J106" s="0" t="n">
        <v>7.17</v>
      </c>
      <c r="K106" s="0" t="n">
        <v>85</v>
      </c>
      <c r="L106" s="0" t="n">
        <v>7.5</v>
      </c>
      <c r="M106" s="0" t="s">
        <v>73</v>
      </c>
      <c r="N106" s="0" t="s">
        <v>74</v>
      </c>
      <c r="O106" s="0" t="s">
        <v>42</v>
      </c>
      <c r="P106" s="0" t="n">
        <f aca="false">IF(AND(OR(Dashboard!$B$5="All",D106=Dashboard!$B$5),OR(Dashboard!$D$5="All",N106=Dashboard!$D$5),OR(AND(C106&lt;&gt;"",C106&gt;=Dashboard!$F$5,C106&lt;=Dashboard!$H$5),AND(C106="",Dashboard!$F$5&lt;=1980,Dashboard!$H$5&gt;=2016))),1,0)</f>
        <v>1</v>
      </c>
      <c r="Q106" s="0" t="n">
        <f aca="false">J106*P106+ROW()*0.00000001</f>
        <v>7.17000106</v>
      </c>
    </row>
    <row r="107" customFormat="false" ht="15" hidden="false" customHeight="false" outlineLevel="0" collapsed="false">
      <c r="A107" s="0" t="s">
        <v>178</v>
      </c>
      <c r="B107" s="0" t="s">
        <v>94</v>
      </c>
      <c r="C107" s="0" t="n">
        <v>2015</v>
      </c>
      <c r="D107" s="0" t="s">
        <v>46</v>
      </c>
      <c r="E107" s="0" t="s">
        <v>139</v>
      </c>
      <c r="F107" s="0" t="n">
        <v>2.53</v>
      </c>
      <c r="G107" s="0" t="n">
        <v>3.27</v>
      </c>
      <c r="H107" s="0" t="n">
        <v>0.24</v>
      </c>
      <c r="I107" s="0" t="n">
        <v>1.13</v>
      </c>
      <c r="J107" s="0" t="n">
        <v>7.16</v>
      </c>
      <c r="K107" s="0" t="n">
        <v>87</v>
      </c>
      <c r="L107" s="0" t="n">
        <v>6.5</v>
      </c>
      <c r="M107" s="0" t="s">
        <v>73</v>
      </c>
      <c r="N107" s="0" t="s">
        <v>74</v>
      </c>
      <c r="O107" s="0" t="s">
        <v>42</v>
      </c>
      <c r="P107" s="0" t="n">
        <f aca="false">IF(AND(OR(Dashboard!$B$5="All",D107=Dashboard!$B$5),OR(Dashboard!$D$5="All",N107=Dashboard!$D$5),OR(AND(C107&lt;&gt;"",C107&gt;=Dashboard!$F$5,C107&lt;=Dashboard!$H$5),AND(C107="",Dashboard!$F$5&lt;=1980,Dashboard!$H$5&gt;=2016))),1,0)</f>
        <v>1</v>
      </c>
      <c r="Q107" s="0" t="n">
        <f aca="false">J107*P107+ROW()*0.00000001</f>
        <v>7.16000107</v>
      </c>
    </row>
    <row r="108" customFormat="false" ht="15" hidden="false" customHeight="false" outlineLevel="0" collapsed="false">
      <c r="A108" s="0" t="s">
        <v>179</v>
      </c>
      <c r="B108" s="0" t="s">
        <v>117</v>
      </c>
      <c r="C108" s="0" t="n">
        <v>1998</v>
      </c>
      <c r="D108" s="0" t="s">
        <v>102</v>
      </c>
      <c r="E108" s="0" t="s">
        <v>89</v>
      </c>
      <c r="F108" s="0" t="n">
        <v>3.27</v>
      </c>
      <c r="G108" s="0" t="n">
        <v>2.22</v>
      </c>
      <c r="H108" s="0" t="n">
        <v>1.4</v>
      </c>
      <c r="I108" s="0" t="n">
        <v>0.29</v>
      </c>
      <c r="J108" s="0" t="n">
        <v>7.16</v>
      </c>
      <c r="K108" s="0" t="n">
        <v>96</v>
      </c>
      <c r="L108" s="0" t="n">
        <v>9.1</v>
      </c>
      <c r="M108" s="0" t="s">
        <v>103</v>
      </c>
      <c r="N108" s="0" t="s">
        <v>74</v>
      </c>
      <c r="O108" s="0" t="s">
        <v>60</v>
      </c>
      <c r="P108" s="0" t="n">
        <f aca="false">IF(AND(OR(Dashboard!$B$5="All",D108=Dashboard!$B$5),OR(Dashboard!$D$5="All",N108=Dashboard!$D$5),OR(AND(C108&lt;&gt;"",C108&gt;=Dashboard!$F$5,C108&lt;=Dashboard!$H$5),AND(C108="",Dashboard!$F$5&lt;=1980,Dashboard!$H$5&gt;=2016))),1,0)</f>
        <v>1</v>
      </c>
      <c r="Q108" s="0" t="n">
        <f aca="false">J108*P108+ROW()*0.00000001</f>
        <v>7.16000108</v>
      </c>
    </row>
    <row r="109" customFormat="false" ht="15" hidden="false" customHeight="false" outlineLevel="0" collapsed="false">
      <c r="A109" s="0" t="s">
        <v>180</v>
      </c>
      <c r="B109" s="0" t="s">
        <v>33</v>
      </c>
      <c r="C109" s="0" t="n">
        <v>2006</v>
      </c>
      <c r="D109" s="0" t="s">
        <v>71</v>
      </c>
      <c r="E109" s="0" t="s">
        <v>35</v>
      </c>
      <c r="F109" s="0" t="n">
        <v>3.74</v>
      </c>
      <c r="G109" s="0" t="n">
        <v>2.14</v>
      </c>
      <c r="H109" s="0" t="n">
        <v>0.6</v>
      </c>
      <c r="I109" s="0" t="n">
        <v>0.68</v>
      </c>
      <c r="J109" s="0" t="n">
        <v>7.15</v>
      </c>
      <c r="K109" s="0" t="n">
        <v>95</v>
      </c>
      <c r="L109" s="0" t="n">
        <v>9</v>
      </c>
      <c r="M109" s="0" t="s">
        <v>103</v>
      </c>
      <c r="N109" s="0" t="s">
        <v>35</v>
      </c>
      <c r="O109" s="0" t="s">
        <v>60</v>
      </c>
      <c r="P109" s="0" t="n">
        <f aca="false">IF(AND(OR(Dashboard!$B$5="All",D109=Dashboard!$B$5),OR(Dashboard!$D$5="All",N109=Dashboard!$D$5),OR(AND(C109&lt;&gt;"",C109&gt;=Dashboard!$F$5,C109&lt;=Dashboard!$H$5),AND(C109="",Dashboard!$F$5&lt;=1980,Dashboard!$H$5&gt;=2016))),1,0)</f>
        <v>1</v>
      </c>
      <c r="Q109" s="0" t="n">
        <f aca="false">J109*P109+ROW()*0.00000001</f>
        <v>7.15000109</v>
      </c>
    </row>
    <row r="110" customFormat="false" ht="15" hidden="false" customHeight="false" outlineLevel="0" collapsed="false">
      <c r="A110" s="0" t="s">
        <v>181</v>
      </c>
      <c r="B110" s="0" t="s">
        <v>97</v>
      </c>
      <c r="C110" s="0" t="n">
        <v>2016</v>
      </c>
      <c r="D110" s="0" t="s">
        <v>46</v>
      </c>
      <c r="E110" s="0" t="s">
        <v>35</v>
      </c>
      <c r="F110" s="0" t="n">
        <v>2.98</v>
      </c>
      <c r="G110" s="0" t="n">
        <v>1.45</v>
      </c>
      <c r="H110" s="0" t="n">
        <v>2.26</v>
      </c>
      <c r="I110" s="0" t="n">
        <v>0.45</v>
      </c>
      <c r="J110" s="0" t="n">
        <v>7.14</v>
      </c>
      <c r="N110" s="0" t="s">
        <v>35</v>
      </c>
      <c r="P110" s="0" t="n">
        <f aca="false">IF(AND(OR(Dashboard!$B$5="All",D110=Dashboard!$B$5),OR(Dashboard!$D$5="All",N110=Dashboard!$D$5),OR(AND(C110&lt;&gt;"",C110&gt;=Dashboard!$F$5,C110&lt;=Dashboard!$H$5),AND(C110="",Dashboard!$F$5&lt;=1980,Dashboard!$H$5&gt;=2016))),1,0)</f>
        <v>1</v>
      </c>
      <c r="Q110" s="0" t="n">
        <f aca="false">J110*P110+ROW()*0.00000001</f>
        <v>7.1400011</v>
      </c>
    </row>
    <row r="111" customFormat="false" ht="15" hidden="false" customHeight="false" outlineLevel="0" collapsed="false">
      <c r="A111" s="0" t="s">
        <v>182</v>
      </c>
      <c r="B111" s="0" t="s">
        <v>117</v>
      </c>
      <c r="C111" s="0" t="n">
        <v>1998</v>
      </c>
      <c r="D111" s="0" t="s">
        <v>16</v>
      </c>
      <c r="E111" s="0" t="s">
        <v>89</v>
      </c>
      <c r="F111" s="0" t="n">
        <v>3.68</v>
      </c>
      <c r="G111" s="0" t="n">
        <v>1.75</v>
      </c>
      <c r="H111" s="0" t="n">
        <v>1.42</v>
      </c>
      <c r="I111" s="0" t="n">
        <v>0.28</v>
      </c>
      <c r="J111" s="0" t="n">
        <v>7.13</v>
      </c>
      <c r="K111" s="0" t="n">
        <v>91</v>
      </c>
      <c r="L111" s="0" t="n">
        <v>8.9</v>
      </c>
      <c r="M111" s="0" t="s">
        <v>36</v>
      </c>
      <c r="N111" s="0" t="s">
        <v>74</v>
      </c>
      <c r="O111" s="0" t="s">
        <v>60</v>
      </c>
      <c r="P111" s="0" t="n">
        <f aca="false">IF(AND(OR(Dashboard!$B$5="All",D111=Dashboard!$B$5),OR(Dashboard!$D$5="All",N111=Dashboard!$D$5),OR(AND(C111&lt;&gt;"",C111&gt;=Dashboard!$F$5,C111&lt;=Dashboard!$H$5),AND(C111="",Dashboard!$F$5&lt;=1980,Dashboard!$H$5&gt;=2016))),1,0)</f>
        <v>1</v>
      </c>
      <c r="Q111" s="0" t="n">
        <f aca="false">J111*P111+ROW()*0.00000001</f>
        <v>7.13000111</v>
      </c>
    </row>
    <row r="112" customFormat="false" ht="15" hidden="false" customHeight="false" outlineLevel="0" collapsed="false">
      <c r="A112" s="0" t="s">
        <v>183</v>
      </c>
      <c r="B112" s="0" t="s">
        <v>184</v>
      </c>
      <c r="C112" s="0" t="n">
        <v>2014</v>
      </c>
      <c r="D112" s="0" t="s">
        <v>41</v>
      </c>
      <c r="E112" s="0" t="s">
        <v>35</v>
      </c>
      <c r="F112" s="0" t="n">
        <v>3.15</v>
      </c>
      <c r="G112" s="0" t="n">
        <v>2.15</v>
      </c>
      <c r="H112" s="0" t="n">
        <v>1.28</v>
      </c>
      <c r="I112" s="0" t="n">
        <v>0.51</v>
      </c>
      <c r="J112" s="0" t="n">
        <v>7.09</v>
      </c>
      <c r="K112" s="0" t="n">
        <v>88</v>
      </c>
      <c r="L112" s="0" t="n">
        <v>9.1</v>
      </c>
      <c r="M112" s="0" t="s">
        <v>36</v>
      </c>
      <c r="N112" s="0" t="s">
        <v>35</v>
      </c>
      <c r="O112" s="0" t="s">
        <v>42</v>
      </c>
      <c r="P112" s="0" t="n">
        <f aca="false">IF(AND(OR(Dashboard!$B$5="All",D112=Dashboard!$B$5),OR(Dashboard!$D$5="All",N112=Dashboard!$D$5),OR(AND(C112&lt;&gt;"",C112&gt;=Dashboard!$F$5,C112&lt;=Dashboard!$H$5),AND(C112="",Dashboard!$F$5&lt;=1980,Dashboard!$H$5&gt;=2016))),1,0)</f>
        <v>1</v>
      </c>
      <c r="Q112" s="0" t="n">
        <f aca="false">J112*P112+ROW()*0.00000001</f>
        <v>7.09000112</v>
      </c>
    </row>
    <row r="113" customFormat="false" ht="15" hidden="false" customHeight="false" outlineLevel="0" collapsed="false">
      <c r="A113" s="0" t="s">
        <v>185</v>
      </c>
      <c r="B113" s="0" t="s">
        <v>186</v>
      </c>
      <c r="C113" s="0" t="n">
        <v>2001</v>
      </c>
      <c r="D113" s="0" t="s">
        <v>102</v>
      </c>
      <c r="E113" s="0" t="s">
        <v>35</v>
      </c>
      <c r="F113" s="0" t="n">
        <v>4.41</v>
      </c>
      <c r="G113" s="0" t="n">
        <v>1.04</v>
      </c>
      <c r="H113" s="0" t="n">
        <v>1.39</v>
      </c>
      <c r="I113" s="0" t="n">
        <v>0.22</v>
      </c>
      <c r="J113" s="0" t="n">
        <v>7.07</v>
      </c>
      <c r="K113" s="0" t="n">
        <v>92</v>
      </c>
      <c r="L113" s="0" t="n">
        <v>9.1</v>
      </c>
      <c r="M113" s="0" t="s">
        <v>103</v>
      </c>
      <c r="N113" s="0" t="s">
        <v>35</v>
      </c>
      <c r="O113" s="0" t="s">
        <v>60</v>
      </c>
      <c r="P113" s="0" t="n">
        <f aca="false">IF(AND(OR(Dashboard!$B$5="All",D113=Dashboard!$B$5),OR(Dashboard!$D$5="All",N113=Dashboard!$D$5),OR(AND(C113&lt;&gt;"",C113&gt;=Dashboard!$F$5,C113&lt;=Dashboard!$H$5),AND(C113="",Dashboard!$F$5&lt;=1980,Dashboard!$H$5&gt;=2016))),1,0)</f>
        <v>1</v>
      </c>
      <c r="Q113" s="0" t="n">
        <f aca="false">J113*P113+ROW()*0.00000001</f>
        <v>7.07000113</v>
      </c>
    </row>
    <row r="114" customFormat="false" ht="15" hidden="false" customHeight="false" outlineLevel="0" collapsed="false">
      <c r="A114" s="0" t="s">
        <v>187</v>
      </c>
      <c r="B114" s="0" t="s">
        <v>186</v>
      </c>
      <c r="C114" s="0" t="n">
        <v>2003</v>
      </c>
      <c r="D114" s="0" t="s">
        <v>41</v>
      </c>
      <c r="E114" s="0" t="s">
        <v>35</v>
      </c>
      <c r="F114" s="0" t="n">
        <v>4.12</v>
      </c>
      <c r="G114" s="0" t="n">
        <v>1.77</v>
      </c>
      <c r="H114" s="0" t="n">
        <v>0.87</v>
      </c>
      <c r="I114" s="0" t="n">
        <v>0.19</v>
      </c>
      <c r="J114" s="0" t="n">
        <v>6.95</v>
      </c>
      <c r="N114" s="0" t="s">
        <v>35</v>
      </c>
      <c r="P114" s="0" t="n">
        <f aca="false">IF(AND(OR(Dashboard!$B$5="All",D114=Dashboard!$B$5),OR(Dashboard!$D$5="All",N114=Dashboard!$D$5),OR(AND(C114&lt;&gt;"",C114&gt;=Dashboard!$F$5,C114&lt;=Dashboard!$H$5),AND(C114="",Dashboard!$F$5&lt;=1980,Dashboard!$H$5&gt;=2016))),1,0)</f>
        <v>1</v>
      </c>
      <c r="Q114" s="0" t="n">
        <f aca="false">J114*P114+ROW()*0.00000001</f>
        <v>6.95000114</v>
      </c>
    </row>
    <row r="115" customFormat="false" ht="15" hidden="false" customHeight="false" outlineLevel="0" collapsed="false">
      <c r="A115" s="0" t="s">
        <v>188</v>
      </c>
      <c r="B115" s="0" t="s">
        <v>76</v>
      </c>
      <c r="C115" s="0" t="n">
        <v>2004</v>
      </c>
      <c r="D115" s="0" t="s">
        <v>41</v>
      </c>
      <c r="E115" s="0" t="s">
        <v>142</v>
      </c>
      <c r="F115" s="0" t="n">
        <v>2.71</v>
      </c>
      <c r="G115" s="0" t="n">
        <v>3.02</v>
      </c>
      <c r="H115" s="0" t="n">
        <v>0.08</v>
      </c>
      <c r="I115" s="0" t="n">
        <v>1.09</v>
      </c>
      <c r="J115" s="0" t="n">
        <v>6.9</v>
      </c>
      <c r="K115" s="0" t="n">
        <v>82</v>
      </c>
      <c r="L115" s="0" t="n">
        <v>8.6</v>
      </c>
      <c r="M115" s="0" t="s">
        <v>36</v>
      </c>
      <c r="N115" s="0" t="s">
        <v>74</v>
      </c>
      <c r="O115" s="0" t="s">
        <v>42</v>
      </c>
      <c r="P115" s="0" t="n">
        <f aca="false">IF(AND(OR(Dashboard!$B$5="All",D115=Dashboard!$B$5),OR(Dashboard!$D$5="All",N115=Dashboard!$D$5),OR(AND(C115&lt;&gt;"",C115&gt;=Dashboard!$F$5,C115&lt;=Dashboard!$H$5),AND(C115="",Dashboard!$F$5&lt;=1980,Dashboard!$H$5&gt;=2016))),1,0)</f>
        <v>1</v>
      </c>
      <c r="Q115" s="0" t="n">
        <f aca="false">J115*P115+ROW()*0.00000001</f>
        <v>6.90000115</v>
      </c>
    </row>
    <row r="116" customFormat="false" ht="15" hidden="false" customHeight="false" outlineLevel="0" collapsed="false">
      <c r="A116" s="0" t="s">
        <v>189</v>
      </c>
      <c r="B116" s="0" t="s">
        <v>76</v>
      </c>
      <c r="C116" s="0" t="n">
        <v>2002</v>
      </c>
      <c r="D116" s="0" t="s">
        <v>56</v>
      </c>
      <c r="E116" s="0" t="s">
        <v>142</v>
      </c>
      <c r="F116" s="0" t="n">
        <v>2.93</v>
      </c>
      <c r="G116" s="0" t="n">
        <v>2.75</v>
      </c>
      <c r="H116" s="0" t="n">
        <v>0.17</v>
      </c>
      <c r="I116" s="0" t="n">
        <v>0.99</v>
      </c>
      <c r="J116" s="0" t="n">
        <v>6.83</v>
      </c>
      <c r="K116" s="0" t="n">
        <v>88</v>
      </c>
      <c r="L116" s="0" t="n">
        <v>8.5</v>
      </c>
      <c r="M116" s="0" t="s">
        <v>103</v>
      </c>
      <c r="N116" s="0" t="s">
        <v>74</v>
      </c>
      <c r="O116" s="0" t="s">
        <v>42</v>
      </c>
      <c r="P116" s="0" t="n">
        <f aca="false">IF(AND(OR(Dashboard!$B$5="All",D116=Dashboard!$B$5),OR(Dashboard!$D$5="All",N116=Dashboard!$D$5),OR(AND(C116&lt;&gt;"",C116&gt;=Dashboard!$F$5,C116&lt;=Dashboard!$H$5),AND(C116="",Dashboard!$F$5&lt;=1980,Dashboard!$H$5&gt;=2016))),1,0)</f>
        <v>1</v>
      </c>
      <c r="Q116" s="0" t="n">
        <f aca="false">J116*P116+ROW()*0.00000001</f>
        <v>6.83000116</v>
      </c>
    </row>
    <row r="117" customFormat="false" ht="15" hidden="false" customHeight="false" outlineLevel="0" collapsed="false">
      <c r="A117" s="0" t="s">
        <v>190</v>
      </c>
      <c r="B117" s="0" t="s">
        <v>117</v>
      </c>
      <c r="C117" s="0" t="n">
        <v>1996</v>
      </c>
      <c r="D117" s="0" t="s">
        <v>16</v>
      </c>
      <c r="E117" s="0" t="s">
        <v>89</v>
      </c>
      <c r="F117" s="0" t="n">
        <v>3.23</v>
      </c>
      <c r="G117" s="0" t="n">
        <v>2.35</v>
      </c>
      <c r="H117" s="0" t="n">
        <v>0.94</v>
      </c>
      <c r="I117" s="0" t="n">
        <v>0.3</v>
      </c>
      <c r="J117" s="0" t="n">
        <v>6.82</v>
      </c>
      <c r="N117" s="0" t="s">
        <v>74</v>
      </c>
      <c r="P117" s="0" t="n">
        <f aca="false">IF(AND(OR(Dashboard!$B$5="All",D117=Dashboard!$B$5),OR(Dashboard!$D$5="All",N117=Dashboard!$D$5),OR(AND(C117&lt;&gt;"",C117&gt;=Dashboard!$F$5,C117&lt;=Dashboard!$H$5),AND(C117="",Dashboard!$F$5&lt;=1980,Dashboard!$H$5&gt;=2016))),1,0)</f>
        <v>1</v>
      </c>
      <c r="Q117" s="0" t="n">
        <f aca="false">J117*P117+ROW()*0.00000001</f>
        <v>6.82000117</v>
      </c>
    </row>
    <row r="118" customFormat="false" ht="15" hidden="false" customHeight="false" outlineLevel="0" collapsed="false">
      <c r="A118" s="0" t="s">
        <v>191</v>
      </c>
      <c r="B118" s="0" t="s">
        <v>33</v>
      </c>
      <c r="C118" s="0" t="n">
        <v>2012</v>
      </c>
      <c r="D118" s="0" t="s">
        <v>52</v>
      </c>
      <c r="E118" s="0" t="s">
        <v>124</v>
      </c>
      <c r="F118" s="0" t="n">
        <v>4.05</v>
      </c>
      <c r="G118" s="0" t="n">
        <v>2.16</v>
      </c>
      <c r="H118" s="0" t="n">
        <v>0</v>
      </c>
      <c r="I118" s="0" t="n">
        <v>0.55</v>
      </c>
      <c r="J118" s="0" t="n">
        <v>6.76</v>
      </c>
      <c r="K118" s="0" t="n">
        <v>74</v>
      </c>
      <c r="L118" s="0" t="n">
        <v>7.3</v>
      </c>
      <c r="M118" s="0" t="s">
        <v>125</v>
      </c>
      <c r="N118" s="0" t="s">
        <v>35</v>
      </c>
      <c r="O118" s="0" t="s">
        <v>37</v>
      </c>
      <c r="P118" s="0" t="n">
        <f aca="false">IF(AND(OR(Dashboard!$B$5="All",D118=Dashboard!$B$5),OR(Dashboard!$D$5="All",N118=Dashboard!$D$5),OR(AND(C118&lt;&gt;"",C118&gt;=Dashboard!$F$5,C118&lt;=Dashboard!$H$5),AND(C118="",Dashboard!$F$5&lt;=1980,Dashboard!$H$5&gt;=2016))),1,0)</f>
        <v>1</v>
      </c>
      <c r="Q118" s="0" t="n">
        <f aca="false">J118*P118+ROW()*0.00000001</f>
        <v>6.76000118</v>
      </c>
    </row>
    <row r="119" customFormat="false" ht="15" hidden="false" customHeight="false" outlineLevel="0" collapsed="false">
      <c r="A119" s="0" t="s">
        <v>192</v>
      </c>
      <c r="B119" s="0" t="s">
        <v>64</v>
      </c>
      <c r="C119" s="0" t="n">
        <v>2008</v>
      </c>
      <c r="D119" s="0" t="s">
        <v>56</v>
      </c>
      <c r="E119" s="0" t="s">
        <v>65</v>
      </c>
      <c r="F119" s="0" t="n">
        <v>4.15</v>
      </c>
      <c r="G119" s="0" t="n">
        <v>1.9</v>
      </c>
      <c r="H119" s="0" t="n">
        <v>0.06</v>
      </c>
      <c r="I119" s="0" t="n">
        <v>0.64</v>
      </c>
      <c r="J119" s="0" t="n">
        <v>6.75</v>
      </c>
      <c r="K119" s="0" t="n">
        <v>93</v>
      </c>
      <c r="L119" s="0" t="n">
        <v>7.7</v>
      </c>
      <c r="M119" s="0" t="s">
        <v>73</v>
      </c>
      <c r="N119" s="0" t="s">
        <v>66</v>
      </c>
      <c r="O119" s="0" t="s">
        <v>60</v>
      </c>
      <c r="P119" s="0" t="n">
        <f aca="false">IF(AND(OR(Dashboard!$B$5="All",D119=Dashboard!$B$5),OR(Dashboard!$D$5="All",N119=Dashboard!$D$5),OR(AND(C119&lt;&gt;"",C119&gt;=Dashboard!$F$5,C119&lt;=Dashboard!$H$5),AND(C119="",Dashboard!$F$5&lt;=1980,Dashboard!$H$5&gt;=2016))),1,0)</f>
        <v>1</v>
      </c>
      <c r="Q119" s="0" t="n">
        <f aca="false">J119*P119+ROW()*0.00000001</f>
        <v>6.75000119</v>
      </c>
    </row>
    <row r="120" customFormat="false" ht="15" hidden="false" customHeight="false" outlineLevel="0" collapsed="false">
      <c r="A120" s="0" t="s">
        <v>193</v>
      </c>
      <c r="B120" s="0" t="s">
        <v>70</v>
      </c>
      <c r="C120" s="0" t="n">
        <v>2011</v>
      </c>
      <c r="D120" s="0" t="s">
        <v>71</v>
      </c>
      <c r="E120" s="0" t="s">
        <v>89</v>
      </c>
      <c r="F120" s="0" t="n">
        <v>2.77</v>
      </c>
      <c r="G120" s="0" t="n">
        <v>2.75</v>
      </c>
      <c r="H120" s="0" t="n">
        <v>0.19</v>
      </c>
      <c r="I120" s="0" t="n">
        <v>1.03</v>
      </c>
      <c r="J120" s="0" t="n">
        <v>6.74</v>
      </c>
      <c r="K120" s="0" t="n">
        <v>92</v>
      </c>
      <c r="L120" s="0" t="n">
        <v>8.3</v>
      </c>
      <c r="M120" s="0" t="s">
        <v>103</v>
      </c>
      <c r="N120" s="0" t="s">
        <v>74</v>
      </c>
      <c r="O120" s="0" t="s">
        <v>60</v>
      </c>
      <c r="P120" s="0" t="n">
        <f aca="false">IF(AND(OR(Dashboard!$B$5="All",D120=Dashboard!$B$5),OR(Dashboard!$D$5="All",N120=Dashboard!$D$5),OR(AND(C120&lt;&gt;"",C120&gt;=Dashboard!$F$5,C120&lt;=Dashboard!$H$5),AND(C120="",Dashboard!$F$5&lt;=1980,Dashboard!$H$5&gt;=2016))),1,0)</f>
        <v>1</v>
      </c>
      <c r="Q120" s="0" t="n">
        <f aca="false">J120*P120+ROW()*0.00000001</f>
        <v>6.7400012</v>
      </c>
    </row>
    <row r="121" customFormat="false" ht="15" hidden="false" customHeight="false" outlineLevel="0" collapsed="false">
      <c r="A121" s="0" t="s">
        <v>194</v>
      </c>
      <c r="B121" s="0" t="s">
        <v>33</v>
      </c>
      <c r="C121" s="0" t="n">
        <v>2010</v>
      </c>
      <c r="D121" s="0" t="s">
        <v>34</v>
      </c>
      <c r="E121" s="0" t="s">
        <v>195</v>
      </c>
      <c r="F121" s="0" t="n">
        <v>3.45</v>
      </c>
      <c r="G121" s="0" t="n">
        <v>2.59</v>
      </c>
      <c r="H121" s="0" t="n">
        <v>0</v>
      </c>
      <c r="I121" s="0" t="n">
        <v>0.66</v>
      </c>
      <c r="J121" s="0" t="n">
        <v>6.71</v>
      </c>
      <c r="M121" s="0" t="s">
        <v>36</v>
      </c>
      <c r="N121" s="0" t="s">
        <v>35</v>
      </c>
      <c r="P121" s="0" t="n">
        <f aca="false">IF(AND(OR(Dashboard!$B$5="All",D121=Dashboard!$B$5),OR(Dashboard!$D$5="All",N121=Dashboard!$D$5),OR(AND(C121&lt;&gt;"",C121&gt;=Dashboard!$F$5,C121&lt;=Dashboard!$H$5),AND(C121="",Dashboard!$F$5&lt;=1980,Dashboard!$H$5&gt;=2016))),1,0)</f>
        <v>1</v>
      </c>
      <c r="Q121" s="0" t="n">
        <f aca="false">J121*P121+ROW()*0.00000001</f>
        <v>6.71000121</v>
      </c>
    </row>
    <row r="122" customFormat="false" ht="15" hidden="false" customHeight="false" outlineLevel="0" collapsed="false">
      <c r="A122" s="0" t="s">
        <v>133</v>
      </c>
      <c r="B122" s="0" t="s">
        <v>70</v>
      </c>
      <c r="C122" s="0" t="n">
        <v>2007</v>
      </c>
      <c r="D122" s="0" t="s">
        <v>56</v>
      </c>
      <c r="E122" s="0" t="s">
        <v>91</v>
      </c>
      <c r="F122" s="0" t="n">
        <v>3.11</v>
      </c>
      <c r="G122" s="0" t="n">
        <v>2.26</v>
      </c>
      <c r="H122" s="0" t="n">
        <v>0.28</v>
      </c>
      <c r="I122" s="0" t="n">
        <v>1.03</v>
      </c>
      <c r="J122" s="0" t="n">
        <v>6.68</v>
      </c>
      <c r="K122" s="0" t="n">
        <v>94</v>
      </c>
      <c r="L122" s="0" t="n">
        <v>8.4</v>
      </c>
      <c r="M122" s="0" t="s">
        <v>73</v>
      </c>
      <c r="N122" s="0" t="s">
        <v>74</v>
      </c>
      <c r="O122" s="0" t="s">
        <v>60</v>
      </c>
      <c r="P122" s="0" t="n">
        <f aca="false">IF(AND(OR(Dashboard!$B$5="All",D122=Dashboard!$B$5),OR(Dashboard!$D$5="All",N122=Dashboard!$D$5),OR(AND(C122&lt;&gt;"",C122&gt;=Dashboard!$F$5,C122&lt;=Dashboard!$H$5),AND(C122="",Dashboard!$F$5&lt;=1980,Dashboard!$H$5&gt;=2016))),1,0)</f>
        <v>1</v>
      </c>
      <c r="Q122" s="0" t="n">
        <f aca="false">J122*P122+ROW()*0.00000001</f>
        <v>6.68000122</v>
      </c>
    </row>
    <row r="123" customFormat="false" ht="15" hidden="false" customHeight="false" outlineLevel="0" collapsed="false">
      <c r="A123" s="0" t="s">
        <v>196</v>
      </c>
      <c r="B123" s="0" t="s">
        <v>70</v>
      </c>
      <c r="C123" s="0" t="n">
        <v>2009</v>
      </c>
      <c r="D123" s="0" t="s">
        <v>71</v>
      </c>
      <c r="E123" s="0" t="s">
        <v>89</v>
      </c>
      <c r="F123" s="0" t="n">
        <v>3.27</v>
      </c>
      <c r="G123" s="0" t="n">
        <v>2.2</v>
      </c>
      <c r="H123" s="0" t="n">
        <v>0.21</v>
      </c>
      <c r="I123" s="0" t="n">
        <v>0.98</v>
      </c>
      <c r="J123" s="0" t="n">
        <v>6.66</v>
      </c>
      <c r="K123" s="0" t="n">
        <v>96</v>
      </c>
      <c r="L123" s="0" t="n">
        <v>8.8</v>
      </c>
      <c r="M123" s="0" t="s">
        <v>103</v>
      </c>
      <c r="N123" s="0" t="s">
        <v>74</v>
      </c>
      <c r="O123" s="0" t="s">
        <v>60</v>
      </c>
      <c r="P123" s="0" t="n">
        <f aca="false">IF(AND(OR(Dashboard!$B$5="All",D123=Dashboard!$B$5),OR(Dashboard!$D$5="All",N123=Dashboard!$D$5),OR(AND(C123&lt;&gt;"",C123&gt;=Dashboard!$F$5,C123&lt;=Dashboard!$H$5),AND(C123="",Dashboard!$F$5&lt;=1980,Dashboard!$H$5&gt;=2016))),1,0)</f>
        <v>1</v>
      </c>
      <c r="Q123" s="0" t="n">
        <f aca="false">J123*P123+ROW()*0.00000001</f>
        <v>6.66000123</v>
      </c>
    </row>
    <row r="124" customFormat="false" ht="15" hidden="false" customHeight="false" outlineLevel="0" collapsed="false">
      <c r="A124" s="0" t="s">
        <v>197</v>
      </c>
      <c r="B124" s="0" t="s">
        <v>70</v>
      </c>
      <c r="C124" s="0" t="n">
        <v>2011</v>
      </c>
      <c r="D124" s="0" t="s">
        <v>34</v>
      </c>
      <c r="E124" s="0" t="s">
        <v>142</v>
      </c>
      <c r="F124" s="0" t="n">
        <v>0.84</v>
      </c>
      <c r="G124" s="0" t="n">
        <v>4.3</v>
      </c>
      <c r="H124" s="0" t="n">
        <v>0.11</v>
      </c>
      <c r="I124" s="0" t="n">
        <v>1.39</v>
      </c>
      <c r="J124" s="0" t="n">
        <v>6.65</v>
      </c>
      <c r="N124" s="0" t="s">
        <v>74</v>
      </c>
      <c r="P124" s="0" t="n">
        <f aca="false">IF(AND(OR(Dashboard!$B$5="All",D124=Dashboard!$B$5),OR(Dashboard!$D$5="All",N124=Dashboard!$D$5),OR(AND(C124&lt;&gt;"",C124&gt;=Dashboard!$F$5,C124&lt;=Dashboard!$H$5),AND(C124="",Dashboard!$F$5&lt;=1980,Dashboard!$H$5&gt;=2016))),1,0)</f>
        <v>1</v>
      </c>
      <c r="Q124" s="0" t="n">
        <f aca="false">J124*P124+ROW()*0.00000001</f>
        <v>6.65000124</v>
      </c>
    </row>
    <row r="125" customFormat="false" ht="15" hidden="false" customHeight="false" outlineLevel="0" collapsed="false">
      <c r="A125" s="0" t="s">
        <v>198</v>
      </c>
      <c r="B125" s="0" t="s">
        <v>50</v>
      </c>
      <c r="C125" s="0" t="n">
        <v>2005</v>
      </c>
      <c r="D125" s="0" t="s">
        <v>52</v>
      </c>
      <c r="E125" s="0" t="s">
        <v>35</v>
      </c>
      <c r="F125" s="0" t="n">
        <v>1.66</v>
      </c>
      <c r="G125" s="0" t="n">
        <v>2.75</v>
      </c>
      <c r="H125" s="0" t="n">
        <v>1.6</v>
      </c>
      <c r="I125" s="0" t="n">
        <v>0.62</v>
      </c>
      <c r="J125" s="0" t="n">
        <v>6.62</v>
      </c>
      <c r="K125" s="0" t="n">
        <v>74</v>
      </c>
      <c r="L125" s="0" t="n">
        <v>7.4</v>
      </c>
      <c r="M125" s="0" t="s">
        <v>36</v>
      </c>
      <c r="N125" s="0" t="s">
        <v>35</v>
      </c>
      <c r="O125" s="0" t="s">
        <v>37</v>
      </c>
      <c r="P125" s="0" t="n">
        <f aca="false">IF(AND(OR(Dashboard!$B$5="All",D125=Dashboard!$B$5),OR(Dashboard!$D$5="All",N125=Dashboard!$D$5),OR(AND(C125&lt;&gt;"",C125&gt;=Dashboard!$F$5,C125&lt;=Dashboard!$H$5),AND(C125="",Dashboard!$F$5&lt;=1980,Dashboard!$H$5&gt;=2016))),1,0)</f>
        <v>1</v>
      </c>
      <c r="Q125" s="0" t="n">
        <f aca="false">J125*P125+ROW()*0.00000001</f>
        <v>6.62000125</v>
      </c>
    </row>
    <row r="126" customFormat="false" ht="15" hidden="false" customHeight="false" outlineLevel="0" collapsed="false">
      <c r="A126" s="0" t="s">
        <v>199</v>
      </c>
      <c r="B126" s="0" t="s">
        <v>39</v>
      </c>
      <c r="C126" s="0" t="n">
        <v>1986</v>
      </c>
      <c r="D126" s="0" t="s">
        <v>71</v>
      </c>
      <c r="E126" s="0" t="s">
        <v>35</v>
      </c>
      <c r="F126" s="0" t="n">
        <v>3.74</v>
      </c>
      <c r="G126" s="0" t="n">
        <v>0.93</v>
      </c>
      <c r="H126" s="0" t="n">
        <v>1.69</v>
      </c>
      <c r="I126" s="0" t="n">
        <v>0.14</v>
      </c>
      <c r="J126" s="0" t="n">
        <v>6.51</v>
      </c>
      <c r="N126" s="0" t="s">
        <v>35</v>
      </c>
      <c r="P126" s="0" t="n">
        <f aca="false">IF(AND(OR(Dashboard!$B$5="All",D126=Dashboard!$B$5),OR(Dashboard!$D$5="All",N126=Dashboard!$D$5),OR(AND(C126&lt;&gt;"",C126&gt;=Dashboard!$F$5,C126&lt;=Dashboard!$H$5),AND(C126="",Dashboard!$F$5&lt;=1980,Dashboard!$H$5&gt;=2016))),1,0)</f>
        <v>1</v>
      </c>
      <c r="Q126" s="0" t="n">
        <f aca="false">J126*P126+ROW()*0.00000001</f>
        <v>6.51000126</v>
      </c>
    </row>
    <row r="127" customFormat="false" ht="15" hidden="false" customHeight="false" outlineLevel="0" collapsed="false">
      <c r="A127" s="0" t="s">
        <v>200</v>
      </c>
      <c r="B127" s="0" t="s">
        <v>70</v>
      </c>
      <c r="C127" s="0" t="n">
        <v>2010</v>
      </c>
      <c r="D127" s="0" t="s">
        <v>71</v>
      </c>
      <c r="E127" s="0" t="s">
        <v>72</v>
      </c>
      <c r="F127" s="0" t="n">
        <v>2.79</v>
      </c>
      <c r="G127" s="0" t="n">
        <v>2.53</v>
      </c>
      <c r="H127" s="0" t="n">
        <v>0.17</v>
      </c>
      <c r="I127" s="0" t="n">
        <v>0.99</v>
      </c>
      <c r="J127" s="0" t="n">
        <v>6.49</v>
      </c>
      <c r="K127" s="0" t="n">
        <v>95</v>
      </c>
      <c r="L127" s="0" t="n">
        <v>8.8</v>
      </c>
      <c r="M127" s="0" t="s">
        <v>73</v>
      </c>
      <c r="N127" s="0" t="s">
        <v>74</v>
      </c>
      <c r="O127" s="0" t="s">
        <v>60</v>
      </c>
      <c r="P127" s="0" t="n">
        <f aca="false">IF(AND(OR(Dashboard!$B$5="All",D127=Dashboard!$B$5),OR(Dashboard!$D$5="All",N127=Dashboard!$D$5),OR(AND(C127&lt;&gt;"",C127&gt;=Dashboard!$F$5,C127&lt;=Dashboard!$H$5),AND(C127="",Dashboard!$F$5&lt;=1980,Dashboard!$H$5&gt;=2016))),1,0)</f>
        <v>1</v>
      </c>
      <c r="Q127" s="0" t="n">
        <f aca="false">J127*P127+ROW()*0.00000001</f>
        <v>6.49000127</v>
      </c>
    </row>
    <row r="128" customFormat="false" ht="15" hidden="false" customHeight="false" outlineLevel="0" collapsed="false">
      <c r="A128" s="0" t="s">
        <v>201</v>
      </c>
      <c r="B128" s="0" t="s">
        <v>70</v>
      </c>
      <c r="C128" s="0" t="n">
        <v>2013</v>
      </c>
      <c r="D128" s="0" t="s">
        <v>34</v>
      </c>
      <c r="E128" s="0" t="s">
        <v>142</v>
      </c>
      <c r="F128" s="0" t="n">
        <v>0.78</v>
      </c>
      <c r="G128" s="0" t="n">
        <v>4.24</v>
      </c>
      <c r="H128" s="0" t="n">
        <v>0.07</v>
      </c>
      <c r="I128" s="0" t="n">
        <v>1.37</v>
      </c>
      <c r="J128" s="0" t="n">
        <v>6.47</v>
      </c>
      <c r="K128" s="0" t="n">
        <v>86</v>
      </c>
      <c r="L128" s="0" t="n">
        <v>4.3</v>
      </c>
      <c r="M128" s="0" t="s">
        <v>36</v>
      </c>
      <c r="N128" s="0" t="s">
        <v>74</v>
      </c>
      <c r="O128" s="0" t="s">
        <v>42</v>
      </c>
      <c r="P128" s="0" t="n">
        <f aca="false">IF(AND(OR(Dashboard!$B$5="All",D128=Dashboard!$B$5),OR(Dashboard!$D$5="All",N128=Dashboard!$D$5),OR(AND(C128&lt;&gt;"",C128&gt;=Dashboard!$F$5,C128&lt;=Dashboard!$H$5),AND(C128="",Dashboard!$F$5&lt;=1980,Dashboard!$H$5&gt;=2016))),1,0)</f>
        <v>1</v>
      </c>
      <c r="Q128" s="0" t="n">
        <f aca="false">J128*P128+ROW()*0.00000001</f>
        <v>6.47000128</v>
      </c>
    </row>
    <row r="129" customFormat="false" ht="15" hidden="false" customHeight="false" outlineLevel="0" collapsed="false">
      <c r="A129" s="0" t="s">
        <v>202</v>
      </c>
      <c r="B129" s="0" t="s">
        <v>70</v>
      </c>
      <c r="C129" s="0" t="n">
        <v>2012</v>
      </c>
      <c r="D129" s="0" t="s">
        <v>71</v>
      </c>
      <c r="E129" s="0" t="s">
        <v>124</v>
      </c>
      <c r="F129" s="0" t="n">
        <v>2.64</v>
      </c>
      <c r="G129" s="0" t="n">
        <v>2.52</v>
      </c>
      <c r="H129" s="0" t="n">
        <v>0.16</v>
      </c>
      <c r="I129" s="0" t="n">
        <v>1.12</v>
      </c>
      <c r="J129" s="0" t="n">
        <v>6.45</v>
      </c>
      <c r="K129" s="0" t="n">
        <v>85</v>
      </c>
      <c r="L129" s="0" t="n">
        <v>6.9</v>
      </c>
      <c r="M129" s="0" t="s">
        <v>73</v>
      </c>
      <c r="N129" s="0" t="s">
        <v>74</v>
      </c>
      <c r="O129" s="0" t="s">
        <v>42</v>
      </c>
      <c r="P129" s="0" t="n">
        <f aca="false">IF(AND(OR(Dashboard!$B$5="All",D129=Dashboard!$B$5),OR(Dashboard!$D$5="All",N129=Dashboard!$D$5),OR(AND(C129&lt;&gt;"",C129&gt;=Dashboard!$F$5,C129&lt;=Dashboard!$H$5),AND(C129="",Dashboard!$F$5&lt;=1980,Dashboard!$H$5&gt;=2016))),1,0)</f>
        <v>1</v>
      </c>
      <c r="Q129" s="0" t="n">
        <f aca="false">J129*P129+ROW()*0.00000001</f>
        <v>6.45000129</v>
      </c>
    </row>
    <row r="130" customFormat="false" ht="15" hidden="false" customHeight="false" outlineLevel="0" collapsed="false">
      <c r="A130" s="0" t="s">
        <v>203</v>
      </c>
      <c r="B130" s="0" t="s">
        <v>33</v>
      </c>
      <c r="C130" s="0" t="n">
        <v>2010</v>
      </c>
      <c r="D130" s="0" t="s">
        <v>16</v>
      </c>
      <c r="E130" s="0" t="s">
        <v>35</v>
      </c>
      <c r="F130" s="0" t="n">
        <v>3.17</v>
      </c>
      <c r="G130" s="0" t="n">
        <v>1.79</v>
      </c>
      <c r="H130" s="0" t="n">
        <v>1.03</v>
      </c>
      <c r="I130" s="0" t="n">
        <v>0.46</v>
      </c>
      <c r="J130" s="0" t="n">
        <v>6.44</v>
      </c>
      <c r="K130" s="0" t="n">
        <v>87</v>
      </c>
      <c r="L130" s="0" t="n">
        <v>8.6</v>
      </c>
      <c r="M130" s="0" t="s">
        <v>36</v>
      </c>
      <c r="N130" s="0" t="s">
        <v>35</v>
      </c>
      <c r="O130" s="0" t="s">
        <v>42</v>
      </c>
      <c r="P130" s="0" t="n">
        <f aca="false">IF(AND(OR(Dashboard!$B$5="All",D130=Dashboard!$B$5),OR(Dashboard!$D$5="All",N130=Dashboard!$D$5),OR(AND(C130&lt;&gt;"",C130&gt;=Dashboard!$F$5,C130&lt;=Dashboard!$H$5),AND(C130="",Dashboard!$F$5&lt;=1980,Dashboard!$H$5&gt;=2016))),1,0)</f>
        <v>1</v>
      </c>
      <c r="Q130" s="0" t="n">
        <f aca="false">J130*P130+ROW()*0.00000001</f>
        <v>6.4400013</v>
      </c>
    </row>
    <row r="131" customFormat="false" ht="15" hidden="false" customHeight="false" outlineLevel="0" collapsed="false">
      <c r="A131" s="0" t="s">
        <v>204</v>
      </c>
      <c r="B131" s="0" t="s">
        <v>144</v>
      </c>
      <c r="C131" s="0" t="n">
        <v>2001</v>
      </c>
      <c r="D131" s="0" t="s">
        <v>56</v>
      </c>
      <c r="E131" s="0" t="s">
        <v>65</v>
      </c>
      <c r="F131" s="0" t="n">
        <v>4.98</v>
      </c>
      <c r="G131" s="0" t="n">
        <v>1.3</v>
      </c>
      <c r="H131" s="0" t="n">
        <v>0.08</v>
      </c>
      <c r="I131" s="0" t="n">
        <v>0.07</v>
      </c>
      <c r="J131" s="0" t="n">
        <v>6.43</v>
      </c>
      <c r="K131" s="0" t="n">
        <v>97</v>
      </c>
      <c r="L131" s="0" t="n">
        <v>8.6</v>
      </c>
      <c r="M131" s="0" t="s">
        <v>73</v>
      </c>
      <c r="N131" s="0" t="s">
        <v>66</v>
      </c>
      <c r="O131" s="0" t="s">
        <v>60</v>
      </c>
      <c r="P131" s="0" t="n">
        <f aca="false">IF(AND(OR(Dashboard!$B$5="All",D131=Dashboard!$B$5),OR(Dashboard!$D$5="All",N131=Dashboard!$D$5),OR(AND(C131&lt;&gt;"",C131&gt;=Dashboard!$F$5,C131&lt;=Dashboard!$H$5),AND(C131="",Dashboard!$F$5&lt;=1980,Dashboard!$H$5&gt;=2016))),1,0)</f>
        <v>1</v>
      </c>
      <c r="Q131" s="0" t="n">
        <f aca="false">J131*P131+ROW()*0.00000001</f>
        <v>6.43000131</v>
      </c>
    </row>
    <row r="132" customFormat="false" ht="15" hidden="false" customHeight="false" outlineLevel="0" collapsed="false">
      <c r="A132" s="0" t="s">
        <v>138</v>
      </c>
      <c r="B132" s="0" t="s">
        <v>70</v>
      </c>
      <c r="C132" s="0" t="n">
        <v>2011</v>
      </c>
      <c r="D132" s="0" t="s">
        <v>46</v>
      </c>
      <c r="E132" s="0" t="s">
        <v>139</v>
      </c>
      <c r="F132" s="0" t="n">
        <v>2.55</v>
      </c>
      <c r="G132" s="0" t="n">
        <v>2.6</v>
      </c>
      <c r="H132" s="0" t="n">
        <v>0.25</v>
      </c>
      <c r="I132" s="0" t="n">
        <v>1</v>
      </c>
      <c r="J132" s="0" t="n">
        <v>6.41</v>
      </c>
      <c r="K132" s="0" t="n">
        <v>92</v>
      </c>
      <c r="L132" s="0" t="n">
        <v>6.4</v>
      </c>
      <c r="M132" s="0" t="s">
        <v>73</v>
      </c>
      <c r="N132" s="0" t="s">
        <v>74</v>
      </c>
      <c r="O132" s="0" t="s">
        <v>60</v>
      </c>
      <c r="P132" s="0" t="n">
        <f aca="false">IF(AND(OR(Dashboard!$B$5="All",D132=Dashboard!$B$5),OR(Dashboard!$D$5="All",N132=Dashboard!$D$5),OR(AND(C132&lt;&gt;"",C132&gt;=Dashboard!$F$5,C132&lt;=Dashboard!$H$5),AND(C132="",Dashboard!$F$5&lt;=1980,Dashboard!$H$5&gt;=2016))),1,0)</f>
        <v>1</v>
      </c>
      <c r="Q132" s="0" t="n">
        <f aca="false">J132*P132+ROW()*0.00000001</f>
        <v>6.41000132</v>
      </c>
    </row>
    <row r="133" customFormat="false" ht="15" hidden="false" customHeight="false" outlineLevel="0" collapsed="false">
      <c r="A133" s="0" t="s">
        <v>205</v>
      </c>
      <c r="B133" s="0" t="s">
        <v>85</v>
      </c>
      <c r="C133" s="0" t="n">
        <v>2004</v>
      </c>
      <c r="D133" s="0" t="s">
        <v>46</v>
      </c>
      <c r="E133" s="0" t="s">
        <v>35</v>
      </c>
      <c r="F133" s="0" t="n">
        <v>2.57</v>
      </c>
      <c r="G133" s="0" t="n">
        <v>1.58</v>
      </c>
      <c r="H133" s="0" t="n">
        <v>2.06</v>
      </c>
      <c r="I133" s="0" t="n">
        <v>0.21</v>
      </c>
      <c r="J133" s="0" t="n">
        <v>6.41</v>
      </c>
      <c r="K133" s="0" t="n">
        <v>76</v>
      </c>
      <c r="L133" s="0" t="n">
        <v>9</v>
      </c>
      <c r="M133" s="0" t="s">
        <v>36</v>
      </c>
      <c r="N133" s="0" t="s">
        <v>35</v>
      </c>
      <c r="O133" s="0" t="s">
        <v>37</v>
      </c>
      <c r="P133" s="0" t="n">
        <f aca="false">IF(AND(OR(Dashboard!$B$5="All",D133=Dashboard!$B$5),OR(Dashboard!$D$5="All",N133=Dashboard!$D$5),OR(AND(C133&lt;&gt;"",C133&gt;=Dashboard!$F$5,C133&lt;=Dashboard!$H$5),AND(C133="",Dashboard!$F$5&lt;=1980,Dashboard!$H$5&gt;=2016))),1,0)</f>
        <v>1</v>
      </c>
      <c r="Q133" s="0" t="n">
        <f aca="false">J133*P133+ROW()*0.00000001</f>
        <v>6.41000133</v>
      </c>
    </row>
    <row r="134" customFormat="false" ht="15" hidden="false" customHeight="false" outlineLevel="0" collapsed="false">
      <c r="A134" s="0" t="s">
        <v>206</v>
      </c>
      <c r="B134" s="0" t="s">
        <v>76</v>
      </c>
      <c r="C134" s="0" t="n">
        <v>2002</v>
      </c>
      <c r="D134" s="0" t="s">
        <v>46</v>
      </c>
      <c r="E134" s="0" t="s">
        <v>89</v>
      </c>
      <c r="F134" s="0" t="n">
        <v>3.64</v>
      </c>
      <c r="G134" s="0" t="n">
        <v>1.2</v>
      </c>
      <c r="H134" s="0" t="n">
        <v>1.49</v>
      </c>
      <c r="I134" s="0" t="n">
        <v>0.07</v>
      </c>
      <c r="J134" s="0" t="n">
        <v>6.4</v>
      </c>
      <c r="K134" s="0" t="n">
        <v>85</v>
      </c>
      <c r="L134" s="0" t="n">
        <v>8.8</v>
      </c>
      <c r="M134" s="0" t="s">
        <v>36</v>
      </c>
      <c r="N134" s="0" t="s">
        <v>74</v>
      </c>
      <c r="O134" s="0" t="s">
        <v>42</v>
      </c>
      <c r="P134" s="0" t="n">
        <f aca="false">IF(AND(OR(Dashboard!$B$5="All",D134=Dashboard!$B$5),OR(Dashboard!$D$5="All",N134=Dashboard!$D$5),OR(AND(C134&lt;&gt;"",C134&gt;=Dashboard!$F$5,C134&lt;=Dashboard!$H$5),AND(C134="",Dashboard!$F$5&lt;=1980,Dashboard!$H$5&gt;=2016))),1,0)</f>
        <v>1</v>
      </c>
      <c r="Q134" s="0" t="n">
        <f aca="false">J134*P134+ROW()*0.00000001</f>
        <v>6.40000134</v>
      </c>
    </row>
    <row r="135" customFormat="false" ht="15" hidden="false" customHeight="false" outlineLevel="0" collapsed="false">
      <c r="A135" s="0" t="s">
        <v>207</v>
      </c>
      <c r="B135" s="0" t="s">
        <v>45</v>
      </c>
      <c r="C135" s="0" t="n">
        <v>2000</v>
      </c>
      <c r="D135" s="0" t="s">
        <v>46</v>
      </c>
      <c r="E135" s="0" t="s">
        <v>35</v>
      </c>
      <c r="F135" s="0" t="n">
        <v>2.55</v>
      </c>
      <c r="G135" s="0" t="n">
        <v>1.56</v>
      </c>
      <c r="H135" s="0" t="n">
        <v>1.29</v>
      </c>
      <c r="I135" s="0" t="n">
        <v>0.99</v>
      </c>
      <c r="J135" s="0" t="n">
        <v>6.39</v>
      </c>
      <c r="N135" s="0" t="s">
        <v>35</v>
      </c>
      <c r="P135" s="0" t="n">
        <f aca="false">IF(AND(OR(Dashboard!$B$5="All",D135=Dashboard!$B$5),OR(Dashboard!$D$5="All",N135=Dashboard!$D$5),OR(AND(C135&lt;&gt;"",C135&gt;=Dashboard!$F$5,C135&lt;=Dashboard!$H$5),AND(C135="",Dashboard!$F$5&lt;=1980,Dashboard!$H$5&gt;=2016))),1,0)</f>
        <v>1</v>
      </c>
      <c r="Q135" s="0" t="n">
        <f aca="false">J135*P135+ROW()*0.00000001</f>
        <v>6.39000135</v>
      </c>
    </row>
    <row r="136" customFormat="false" ht="15" hidden="false" customHeight="false" outlineLevel="0" collapsed="false">
      <c r="A136" s="0" t="s">
        <v>208</v>
      </c>
      <c r="B136" s="0" t="s">
        <v>64</v>
      </c>
      <c r="C136" s="0" t="n">
        <v>2009</v>
      </c>
      <c r="D136" s="0" t="s">
        <v>56</v>
      </c>
      <c r="E136" s="0" t="s">
        <v>65</v>
      </c>
      <c r="F136" s="0" t="n">
        <v>4.34</v>
      </c>
      <c r="G136" s="0" t="n">
        <v>1.34</v>
      </c>
      <c r="H136" s="0" t="n">
        <v>0.06</v>
      </c>
      <c r="I136" s="0" t="n">
        <v>0.61</v>
      </c>
      <c r="J136" s="0" t="n">
        <v>6.34</v>
      </c>
      <c r="K136" s="0" t="n">
        <v>83</v>
      </c>
      <c r="L136" s="0" t="n">
        <v>7.1</v>
      </c>
      <c r="M136" s="0" t="s">
        <v>73</v>
      </c>
      <c r="N136" s="0" t="s">
        <v>66</v>
      </c>
      <c r="O136" s="0" t="s">
        <v>42</v>
      </c>
      <c r="P136" s="0" t="n">
        <f aca="false">IF(AND(OR(Dashboard!$B$5="All",D136=Dashboard!$B$5),OR(Dashboard!$D$5="All",N136=Dashboard!$D$5),OR(AND(C136&lt;&gt;"",C136&gt;=Dashboard!$F$5,C136&lt;=Dashboard!$H$5),AND(C136="",Dashboard!$F$5&lt;=1980,Dashboard!$H$5&gt;=2016))),1,0)</f>
        <v>1</v>
      </c>
      <c r="Q136" s="0" t="n">
        <f aca="false">J136*P136+ROW()*0.00000001</f>
        <v>6.34000136</v>
      </c>
    </row>
    <row r="137" customFormat="false" ht="15" hidden="false" customHeight="false" outlineLevel="0" collapsed="false">
      <c r="A137" s="0" t="s">
        <v>200</v>
      </c>
      <c r="B137" s="0" t="s">
        <v>64</v>
      </c>
      <c r="C137" s="0" t="n">
        <v>2010</v>
      </c>
      <c r="D137" s="0" t="s">
        <v>71</v>
      </c>
      <c r="E137" s="0" t="s">
        <v>72</v>
      </c>
      <c r="F137" s="0" t="n">
        <v>3.7</v>
      </c>
      <c r="G137" s="0" t="n">
        <v>1.95</v>
      </c>
      <c r="H137" s="0" t="n">
        <v>0.09</v>
      </c>
      <c r="I137" s="0" t="n">
        <v>0.58</v>
      </c>
      <c r="J137" s="0" t="n">
        <v>6.32</v>
      </c>
      <c r="K137" s="0" t="n">
        <v>95</v>
      </c>
      <c r="L137" s="0" t="n">
        <v>9</v>
      </c>
      <c r="M137" s="0" t="s">
        <v>73</v>
      </c>
      <c r="N137" s="0" t="s">
        <v>66</v>
      </c>
      <c r="O137" s="0" t="s">
        <v>60</v>
      </c>
      <c r="P137" s="0" t="n">
        <f aca="false">IF(AND(OR(Dashboard!$B$5="All",D137=Dashboard!$B$5),OR(Dashboard!$D$5="All",N137=Dashboard!$D$5),OR(AND(C137&lt;&gt;"",C137&gt;=Dashboard!$F$5,C137&lt;=Dashboard!$H$5),AND(C137="",Dashboard!$F$5&lt;=1980,Dashboard!$H$5&gt;=2016))),1,0)</f>
        <v>1</v>
      </c>
      <c r="Q137" s="0" t="n">
        <f aca="false">J137*P137+ROW()*0.00000001</f>
        <v>6.32000137</v>
      </c>
    </row>
    <row r="138" customFormat="false" ht="15" hidden="false" customHeight="false" outlineLevel="0" collapsed="false">
      <c r="A138" s="0" t="s">
        <v>209</v>
      </c>
      <c r="B138" s="0" t="s">
        <v>186</v>
      </c>
      <c r="C138" s="0" t="n">
        <v>2002</v>
      </c>
      <c r="D138" s="0" t="s">
        <v>16</v>
      </c>
      <c r="E138" s="0" t="s">
        <v>35</v>
      </c>
      <c r="F138" s="0" t="n">
        <v>4.01</v>
      </c>
      <c r="G138" s="0" t="n">
        <v>1.26</v>
      </c>
      <c r="H138" s="0" t="n">
        <v>0.87</v>
      </c>
      <c r="I138" s="0" t="n">
        <v>0.17</v>
      </c>
      <c r="J138" s="0" t="n">
        <v>6.31</v>
      </c>
      <c r="K138" s="0" t="n">
        <v>92</v>
      </c>
      <c r="L138" s="0" t="n">
        <v>8.6</v>
      </c>
      <c r="M138" s="0" t="s">
        <v>36</v>
      </c>
      <c r="N138" s="0" t="s">
        <v>35</v>
      </c>
      <c r="O138" s="0" t="s">
        <v>60</v>
      </c>
      <c r="P138" s="0" t="n">
        <f aca="false">IF(AND(OR(Dashboard!$B$5="All",D138=Dashboard!$B$5),OR(Dashboard!$D$5="All",N138=Dashboard!$D$5),OR(AND(C138&lt;&gt;"",C138&gt;=Dashboard!$F$5,C138&lt;=Dashboard!$H$5),AND(C138="",Dashboard!$F$5&lt;=1980,Dashboard!$H$5&gt;=2016))),1,0)</f>
        <v>1</v>
      </c>
      <c r="Q138" s="0" t="n">
        <f aca="false">J138*P138+ROW()*0.00000001</f>
        <v>6.31000138</v>
      </c>
    </row>
    <row r="139" customFormat="false" ht="15" hidden="false" customHeight="false" outlineLevel="0" collapsed="false">
      <c r="A139" s="0" t="s">
        <v>210</v>
      </c>
      <c r="B139" s="0" t="s">
        <v>78</v>
      </c>
      <c r="C139" s="0" t="n">
        <v>1992</v>
      </c>
      <c r="D139" s="0" t="s">
        <v>102</v>
      </c>
      <c r="E139" s="0" t="s">
        <v>211</v>
      </c>
      <c r="F139" s="0" t="n">
        <v>2.47</v>
      </c>
      <c r="G139" s="0" t="n">
        <v>0.83</v>
      </c>
      <c r="H139" s="0" t="n">
        <v>2.87</v>
      </c>
      <c r="I139" s="0" t="n">
        <v>0.12</v>
      </c>
      <c r="J139" s="0" t="n">
        <v>6.3</v>
      </c>
      <c r="N139" s="0" t="s">
        <v>35</v>
      </c>
      <c r="P139" s="0" t="n">
        <f aca="false">IF(AND(OR(Dashboard!$B$5="All",D139=Dashboard!$B$5),OR(Dashboard!$D$5="All",N139=Dashboard!$D$5),OR(AND(C139&lt;&gt;"",C139&gt;=Dashboard!$F$5,C139&lt;=Dashboard!$H$5),AND(C139="",Dashboard!$F$5&lt;=1980,Dashboard!$H$5&gt;=2016))),1,0)</f>
        <v>1</v>
      </c>
      <c r="Q139" s="0" t="n">
        <f aca="false">J139*P139+ROW()*0.00000001</f>
        <v>6.30000139</v>
      </c>
    </row>
    <row r="140" customFormat="false" ht="15" hidden="false" customHeight="false" outlineLevel="0" collapsed="false">
      <c r="A140" s="0" t="s">
        <v>212</v>
      </c>
      <c r="B140" s="0" t="s">
        <v>152</v>
      </c>
      <c r="C140" s="0" t="n">
        <v>2004</v>
      </c>
      <c r="D140" s="0" t="s">
        <v>46</v>
      </c>
      <c r="E140" s="0" t="s">
        <v>91</v>
      </c>
      <c r="F140" s="0" t="n">
        <v>0.08</v>
      </c>
      <c r="G140" s="0" t="n">
        <v>6.21</v>
      </c>
      <c r="H140" s="0" t="n">
        <v>0</v>
      </c>
      <c r="I140" s="0" t="n">
        <v>0</v>
      </c>
      <c r="J140" s="0" t="n">
        <v>6.29</v>
      </c>
      <c r="K140" s="0" t="n">
        <v>93</v>
      </c>
      <c r="L140" s="0" t="n">
        <v>7.3</v>
      </c>
      <c r="M140" s="0" t="s">
        <v>103</v>
      </c>
      <c r="N140" s="0" t="s">
        <v>152</v>
      </c>
      <c r="O140" s="0" t="s">
        <v>60</v>
      </c>
      <c r="P140" s="0" t="n">
        <f aca="false">IF(AND(OR(Dashboard!$B$5="All",D140=Dashboard!$B$5),OR(Dashboard!$D$5="All",N140=Dashboard!$D$5),OR(AND(C140&lt;&gt;"",C140&gt;=Dashboard!$F$5,C140&lt;=Dashboard!$H$5),AND(C140="",Dashboard!$F$5&lt;=1980,Dashboard!$H$5&gt;=2016))),1,0)</f>
        <v>1</v>
      </c>
      <c r="Q140" s="0" t="n">
        <f aca="false">J140*P140+ROW()*0.00000001</f>
        <v>6.2900014</v>
      </c>
    </row>
    <row r="141" customFormat="false" ht="15" hidden="false" customHeight="false" outlineLevel="0" collapsed="false">
      <c r="A141" s="0" t="s">
        <v>213</v>
      </c>
      <c r="B141" s="0" t="s">
        <v>117</v>
      </c>
      <c r="C141" s="0" t="n">
        <v>1999</v>
      </c>
      <c r="D141" s="0" t="s">
        <v>71</v>
      </c>
      <c r="E141" s="0" t="s">
        <v>214</v>
      </c>
      <c r="F141" s="0" t="n">
        <v>3.11</v>
      </c>
      <c r="G141" s="0" t="n">
        <v>2.8</v>
      </c>
      <c r="H141" s="0" t="n">
        <v>0.02</v>
      </c>
      <c r="I141" s="0" t="n">
        <v>0.33</v>
      </c>
      <c r="J141" s="0" t="n">
        <v>6.27</v>
      </c>
      <c r="K141" s="0" t="n">
        <v>87</v>
      </c>
      <c r="L141" s="0" t="n">
        <v>8.1</v>
      </c>
      <c r="M141" s="0" t="s">
        <v>103</v>
      </c>
      <c r="N141" s="0" t="s">
        <v>74</v>
      </c>
      <c r="O141" s="0" t="s">
        <v>42</v>
      </c>
      <c r="P141" s="0" t="n">
        <f aca="false">IF(AND(OR(Dashboard!$B$5="All",D141=Dashboard!$B$5),OR(Dashboard!$D$5="All",N141=Dashboard!$D$5),OR(AND(C141&lt;&gt;"",C141&gt;=Dashboard!$F$5,C141&lt;=Dashboard!$H$5),AND(C141="",Dashboard!$F$5&lt;=1980,Dashboard!$H$5&gt;=2016))),1,0)</f>
        <v>1</v>
      </c>
      <c r="Q141" s="0" t="n">
        <f aca="false">J141*P141+ROW()*0.00000001</f>
        <v>6.27000141</v>
      </c>
    </row>
    <row r="142" customFormat="false" ht="15" hidden="false" customHeight="false" outlineLevel="0" collapsed="false">
      <c r="A142" s="0" t="s">
        <v>215</v>
      </c>
      <c r="B142" s="0" t="s">
        <v>64</v>
      </c>
      <c r="C142" s="0" t="n">
        <v>2011</v>
      </c>
      <c r="D142" s="0" t="s">
        <v>56</v>
      </c>
      <c r="E142" s="0" t="s">
        <v>65</v>
      </c>
      <c r="F142" s="0" t="n">
        <v>4.05</v>
      </c>
      <c r="G142" s="0" t="n">
        <v>1.59</v>
      </c>
      <c r="H142" s="0" t="n">
        <v>0.07</v>
      </c>
      <c r="I142" s="0" t="n">
        <v>0.5</v>
      </c>
      <c r="J142" s="0" t="n">
        <v>6.21</v>
      </c>
      <c r="K142" s="0" t="n">
        <v>91</v>
      </c>
      <c r="L142" s="0" t="n">
        <v>7.8</v>
      </c>
      <c r="M142" s="0" t="s">
        <v>73</v>
      </c>
      <c r="N142" s="0" t="s">
        <v>66</v>
      </c>
      <c r="O142" s="0" t="s">
        <v>60</v>
      </c>
      <c r="P142" s="0" t="n">
        <f aca="false">IF(AND(OR(Dashboard!$B$5="All",D142=Dashboard!$B$5),OR(Dashboard!$D$5="All",N142=Dashboard!$D$5),OR(AND(C142&lt;&gt;"",C142&gt;=Dashboard!$F$5,C142&lt;=Dashboard!$H$5),AND(C142="",Dashboard!$F$5&lt;=1980,Dashboard!$H$5&gt;=2016))),1,0)</f>
        <v>1</v>
      </c>
      <c r="Q142" s="0" t="n">
        <f aca="false">J142*P142+ROW()*0.00000001</f>
        <v>6.21000142</v>
      </c>
    </row>
    <row r="143" customFormat="false" ht="15" hidden="false" customHeight="false" outlineLevel="0" collapsed="false">
      <c r="A143" s="0" t="s">
        <v>216</v>
      </c>
      <c r="B143" s="0" t="s">
        <v>64</v>
      </c>
      <c r="C143" s="0" t="n">
        <v>2010</v>
      </c>
      <c r="D143" s="0" t="s">
        <v>34</v>
      </c>
      <c r="E143" s="0" t="s">
        <v>65</v>
      </c>
      <c r="F143" s="0" t="n">
        <v>3.92</v>
      </c>
      <c r="G143" s="0" t="n">
        <v>1.73</v>
      </c>
      <c r="H143" s="0" t="n">
        <v>0.03</v>
      </c>
      <c r="I143" s="0" t="n">
        <v>0.51</v>
      </c>
      <c r="J143" s="0" t="n">
        <v>6.19</v>
      </c>
      <c r="K143" s="0" t="n">
        <v>73</v>
      </c>
      <c r="L143" s="0" t="n">
        <v>7.4</v>
      </c>
      <c r="M143" s="0" t="s">
        <v>125</v>
      </c>
      <c r="N143" s="0" t="s">
        <v>66</v>
      </c>
      <c r="O143" s="0" t="s">
        <v>37</v>
      </c>
      <c r="P143" s="0" t="n">
        <f aca="false">IF(AND(OR(Dashboard!$B$5="All",D143=Dashboard!$B$5),OR(Dashboard!$D$5="All",N143=Dashboard!$D$5),OR(AND(C143&lt;&gt;"",C143&gt;=Dashboard!$F$5,C143&lt;=Dashboard!$H$5),AND(C143="",Dashboard!$F$5&lt;=1980,Dashboard!$H$5&gt;=2016))),1,0)</f>
        <v>1</v>
      </c>
      <c r="Q143" s="0" t="n">
        <f aca="false">J143*P143+ROW()*0.00000001</f>
        <v>6.19000143</v>
      </c>
    </row>
    <row r="144" customFormat="false" ht="15" hidden="false" customHeight="false" outlineLevel="0" collapsed="false">
      <c r="A144" s="0" t="s">
        <v>217</v>
      </c>
      <c r="B144" s="0" t="s">
        <v>64</v>
      </c>
      <c r="C144" s="0" t="n">
        <v>2006</v>
      </c>
      <c r="D144" s="0" t="s">
        <v>56</v>
      </c>
      <c r="E144" s="0" t="s">
        <v>65</v>
      </c>
      <c r="F144" s="0" t="n">
        <v>3.54</v>
      </c>
      <c r="G144" s="0" t="n">
        <v>1.88</v>
      </c>
      <c r="H144" s="0" t="n">
        <v>0.07</v>
      </c>
      <c r="I144" s="0" t="n">
        <v>0.6</v>
      </c>
      <c r="J144" s="0" t="n">
        <v>6.09</v>
      </c>
      <c r="K144" s="0" t="n">
        <v>94</v>
      </c>
      <c r="L144" s="0" t="n">
        <v>8.3</v>
      </c>
      <c r="M144" s="0" t="s">
        <v>73</v>
      </c>
      <c r="N144" s="0" t="s">
        <v>66</v>
      </c>
      <c r="O144" s="0" t="s">
        <v>60</v>
      </c>
      <c r="P144" s="0" t="n">
        <f aca="false">IF(AND(OR(Dashboard!$B$5="All",D144=Dashboard!$B$5),OR(Dashboard!$D$5="All",N144=Dashboard!$D$5),OR(AND(C144&lt;&gt;"",C144&gt;=Dashboard!$F$5,C144&lt;=Dashboard!$H$5),AND(C144="",Dashboard!$F$5&lt;=1980,Dashboard!$H$5&gt;=2016))),1,0)</f>
        <v>1</v>
      </c>
      <c r="Q144" s="0" t="n">
        <f aca="false">J144*P144+ROW()*0.00000001</f>
        <v>6.09000144</v>
      </c>
    </row>
    <row r="145" customFormat="false" ht="15" hidden="false" customHeight="false" outlineLevel="0" collapsed="false">
      <c r="A145" s="0" t="s">
        <v>218</v>
      </c>
      <c r="B145" s="0" t="s">
        <v>94</v>
      </c>
      <c r="C145" s="0" t="n">
        <v>2014</v>
      </c>
      <c r="D145" s="0" t="s">
        <v>34</v>
      </c>
      <c r="E145" s="0" t="s">
        <v>142</v>
      </c>
      <c r="F145" s="0" t="n">
        <v>0.8</v>
      </c>
      <c r="G145" s="0" t="n">
        <v>4.33</v>
      </c>
      <c r="H145" s="0" t="n">
        <v>0.05</v>
      </c>
      <c r="I145" s="0" t="n">
        <v>0.9</v>
      </c>
      <c r="J145" s="0" t="n">
        <v>6.08</v>
      </c>
      <c r="K145" s="0" t="n">
        <v>82</v>
      </c>
      <c r="L145" s="0" t="n">
        <v>5.7</v>
      </c>
      <c r="M145" s="0" t="s">
        <v>36</v>
      </c>
      <c r="N145" s="0" t="s">
        <v>74</v>
      </c>
      <c r="O145" s="0" t="s">
        <v>42</v>
      </c>
      <c r="P145" s="0" t="n">
        <f aca="false">IF(AND(OR(Dashboard!$B$5="All",D145=Dashboard!$B$5),OR(Dashboard!$D$5="All",N145=Dashboard!$D$5),OR(AND(C145&lt;&gt;"",C145&gt;=Dashboard!$F$5,C145&lt;=Dashboard!$H$5),AND(C145="",Dashboard!$F$5&lt;=1980,Dashboard!$H$5&gt;=2016))),1,0)</f>
        <v>1</v>
      </c>
      <c r="Q145" s="0" t="n">
        <f aca="false">J145*P145+ROW()*0.00000001</f>
        <v>6.08000145</v>
      </c>
    </row>
    <row r="146" customFormat="false" ht="15" hidden="false" customHeight="false" outlineLevel="0" collapsed="false">
      <c r="A146" s="0" t="s">
        <v>219</v>
      </c>
      <c r="B146" s="0" t="s">
        <v>76</v>
      </c>
      <c r="C146" s="0" t="n">
        <v>2001</v>
      </c>
      <c r="D146" s="0" t="s">
        <v>71</v>
      </c>
      <c r="E146" s="0" t="s">
        <v>220</v>
      </c>
      <c r="F146" s="0" t="n">
        <v>2.45</v>
      </c>
      <c r="G146" s="0" t="n">
        <v>2.01</v>
      </c>
      <c r="H146" s="0" t="n">
        <v>0.87</v>
      </c>
      <c r="I146" s="0" t="n">
        <v>0.72</v>
      </c>
      <c r="J146" s="0" t="n">
        <v>6.05</v>
      </c>
      <c r="K146" s="0" t="n">
        <v>96</v>
      </c>
      <c r="L146" s="0" t="n">
        <v>8.7</v>
      </c>
      <c r="M146" s="0" t="s">
        <v>73</v>
      </c>
      <c r="N146" s="0" t="s">
        <v>74</v>
      </c>
      <c r="O146" s="0" t="s">
        <v>60</v>
      </c>
      <c r="P146" s="0" t="n">
        <f aca="false">IF(AND(OR(Dashboard!$B$5="All",D146=Dashboard!$B$5),OR(Dashboard!$D$5="All",N146=Dashboard!$D$5),OR(AND(C146&lt;&gt;"",C146&gt;=Dashboard!$F$5,C146&lt;=Dashboard!$H$5),AND(C146="",Dashboard!$F$5&lt;=1980,Dashboard!$H$5&gt;=2016))),1,0)</f>
        <v>1</v>
      </c>
      <c r="Q146" s="0" t="n">
        <f aca="false">J146*P146+ROW()*0.00000001</f>
        <v>6.05000146</v>
      </c>
    </row>
    <row r="147" customFormat="false" ht="15" hidden="false" customHeight="false" outlineLevel="0" collapsed="false">
      <c r="A147" s="0" t="s">
        <v>221</v>
      </c>
      <c r="B147" s="0" t="s">
        <v>222</v>
      </c>
      <c r="C147" s="0" t="n">
        <v>1992</v>
      </c>
      <c r="D147" s="0" t="s">
        <v>16</v>
      </c>
      <c r="E147" s="0" t="s">
        <v>154</v>
      </c>
      <c r="F147" s="0" t="n">
        <v>4.47</v>
      </c>
      <c r="G147" s="0" t="n">
        <v>1.2</v>
      </c>
      <c r="H147" s="0" t="n">
        <v>0.16</v>
      </c>
      <c r="I147" s="0" t="n">
        <v>0.19</v>
      </c>
      <c r="J147" s="0" t="n">
        <v>6.03</v>
      </c>
      <c r="N147" s="0" t="s">
        <v>154</v>
      </c>
      <c r="P147" s="0" t="n">
        <f aca="false">IF(AND(OR(Dashboard!$B$5="All",D147=Dashboard!$B$5),OR(Dashboard!$D$5="All",N147=Dashboard!$D$5),OR(AND(C147&lt;&gt;"",C147&gt;=Dashboard!$F$5,C147&lt;=Dashboard!$H$5),AND(C147="",Dashboard!$F$5&lt;=1980,Dashboard!$H$5&gt;=2016))),1,0)</f>
        <v>1</v>
      </c>
      <c r="Q147" s="0" t="n">
        <f aca="false">J147*P147+ROW()*0.00000001</f>
        <v>6.03000147</v>
      </c>
    </row>
    <row r="148" customFormat="false" ht="15" hidden="false" customHeight="false" outlineLevel="0" collapsed="false">
      <c r="A148" s="0" t="s">
        <v>223</v>
      </c>
      <c r="B148" s="0" t="s">
        <v>117</v>
      </c>
      <c r="C148" s="0" t="n">
        <v>1998</v>
      </c>
      <c r="D148" s="0" t="s">
        <v>71</v>
      </c>
      <c r="E148" s="0" t="s">
        <v>220</v>
      </c>
      <c r="F148" s="0" t="n">
        <v>3.18</v>
      </c>
      <c r="G148" s="0" t="n">
        <v>1.83</v>
      </c>
      <c r="H148" s="0" t="n">
        <v>0.78</v>
      </c>
      <c r="I148" s="0" t="n">
        <v>0.24</v>
      </c>
      <c r="J148" s="0" t="n">
        <v>6.03</v>
      </c>
      <c r="K148" s="0" t="n">
        <v>94</v>
      </c>
      <c r="L148" s="0" t="n">
        <v>9.4</v>
      </c>
      <c r="M148" s="0" t="s">
        <v>73</v>
      </c>
      <c r="N148" s="0" t="s">
        <v>74</v>
      </c>
      <c r="O148" s="0" t="s">
        <v>60</v>
      </c>
      <c r="P148" s="0" t="n">
        <f aca="false">IF(AND(OR(Dashboard!$B$5="All",D148=Dashboard!$B$5),OR(Dashboard!$D$5="All",N148=Dashboard!$D$5),OR(AND(C148&lt;&gt;"",C148&gt;=Dashboard!$F$5,C148&lt;=Dashboard!$H$5),AND(C148="",Dashboard!$F$5&lt;=1980,Dashboard!$H$5&gt;=2016))),1,0)</f>
        <v>1</v>
      </c>
      <c r="Q148" s="0" t="n">
        <f aca="false">J148*P148+ROW()*0.00000001</f>
        <v>6.03000148</v>
      </c>
    </row>
    <row r="149" customFormat="false" ht="15" hidden="false" customHeight="false" outlineLevel="0" collapsed="false">
      <c r="A149" s="0" t="s">
        <v>224</v>
      </c>
      <c r="B149" s="0" t="s">
        <v>70</v>
      </c>
      <c r="C149" s="0" t="n">
        <v>2008</v>
      </c>
      <c r="D149" s="0" t="s">
        <v>71</v>
      </c>
      <c r="E149" s="0" t="s">
        <v>220</v>
      </c>
      <c r="F149" s="0" t="n">
        <v>2.63</v>
      </c>
      <c r="G149" s="0" t="n">
        <v>1.71</v>
      </c>
      <c r="H149" s="0" t="n">
        <v>0.83</v>
      </c>
      <c r="I149" s="0" t="n">
        <v>0.82</v>
      </c>
      <c r="J149" s="0" t="n">
        <v>5.99</v>
      </c>
      <c r="K149" s="0" t="n">
        <v>94</v>
      </c>
      <c r="L149" s="0" t="n">
        <v>8.7</v>
      </c>
      <c r="M149" s="0" t="s">
        <v>73</v>
      </c>
      <c r="N149" s="0" t="s">
        <v>74</v>
      </c>
      <c r="O149" s="0" t="s">
        <v>60</v>
      </c>
      <c r="P149" s="0" t="n">
        <f aca="false">IF(AND(OR(Dashboard!$B$5="All",D149=Dashboard!$B$5),OR(Dashboard!$D$5="All",N149=Dashboard!$D$5),OR(AND(C149&lt;&gt;"",C149&gt;=Dashboard!$F$5,C149&lt;=Dashboard!$H$5),AND(C149="",Dashboard!$F$5&lt;=1980,Dashboard!$H$5&gt;=2016))),1,0)</f>
        <v>1</v>
      </c>
      <c r="Q149" s="0" t="n">
        <f aca="false">J149*P149+ROW()*0.00000001</f>
        <v>5.99000149</v>
      </c>
    </row>
    <row r="150" customFormat="false" ht="15" hidden="false" customHeight="false" outlineLevel="0" collapsed="false">
      <c r="A150" s="0" t="s">
        <v>225</v>
      </c>
      <c r="B150" s="0" t="s">
        <v>76</v>
      </c>
      <c r="C150" s="0" t="n">
        <v>2006</v>
      </c>
      <c r="D150" s="0" t="s">
        <v>46</v>
      </c>
      <c r="E150" s="0" t="s">
        <v>157</v>
      </c>
      <c r="F150" s="0" t="n">
        <v>1.88</v>
      </c>
      <c r="G150" s="0" t="n">
        <v>0</v>
      </c>
      <c r="H150" s="0" t="n">
        <v>2.33</v>
      </c>
      <c r="I150" s="0" t="n">
        <v>1.74</v>
      </c>
      <c r="J150" s="0" t="n">
        <v>5.95</v>
      </c>
      <c r="K150" s="0" t="n">
        <v>92</v>
      </c>
      <c r="L150" s="0" t="n">
        <v>7.6</v>
      </c>
      <c r="M150" s="0" t="s">
        <v>103</v>
      </c>
      <c r="N150" s="0" t="s">
        <v>74</v>
      </c>
      <c r="O150" s="0" t="s">
        <v>60</v>
      </c>
      <c r="P150" s="0" t="n">
        <f aca="false">IF(AND(OR(Dashboard!$B$5="All",D150=Dashboard!$B$5),OR(Dashboard!$D$5="All",N150=Dashboard!$D$5),OR(AND(C150&lt;&gt;"",C150&gt;=Dashboard!$F$5,C150&lt;=Dashboard!$H$5),AND(C150="",Dashboard!$F$5&lt;=1980,Dashboard!$H$5&gt;=2016))),1,0)</f>
        <v>1</v>
      </c>
      <c r="Q150" s="0" t="n">
        <f aca="false">J150*P150+ROW()*0.00000001</f>
        <v>5.9500015</v>
      </c>
    </row>
    <row r="151" customFormat="false" ht="15" hidden="false" customHeight="false" outlineLevel="0" collapsed="false">
      <c r="A151" s="0" t="s">
        <v>226</v>
      </c>
      <c r="B151" s="0" t="s">
        <v>70</v>
      </c>
      <c r="C151" s="0" t="n">
        <v>2013</v>
      </c>
      <c r="D151" s="0" t="s">
        <v>71</v>
      </c>
      <c r="E151" s="0" t="s">
        <v>89</v>
      </c>
      <c r="F151" s="0" t="n">
        <v>2.41</v>
      </c>
      <c r="G151" s="0" t="n">
        <v>2.18</v>
      </c>
      <c r="H151" s="0" t="n">
        <v>0.28</v>
      </c>
      <c r="I151" s="0" t="n">
        <v>0.99</v>
      </c>
      <c r="J151" s="0" t="n">
        <v>5.87</v>
      </c>
      <c r="K151" s="0" t="n">
        <v>95</v>
      </c>
      <c r="L151" s="0" t="n">
        <v>9.1</v>
      </c>
      <c r="M151" s="0" t="s">
        <v>73</v>
      </c>
      <c r="N151" s="0" t="s">
        <v>74</v>
      </c>
      <c r="O151" s="0" t="s">
        <v>60</v>
      </c>
      <c r="P151" s="0" t="n">
        <f aca="false">IF(AND(OR(Dashboard!$B$5="All",D151=Dashboard!$B$5),OR(Dashboard!$D$5="All",N151=Dashboard!$D$5),OR(AND(C151&lt;&gt;"",C151&gt;=Dashboard!$F$5,C151&lt;=Dashboard!$H$5),AND(C151="",Dashboard!$F$5&lt;=1980,Dashboard!$H$5&gt;=2016))),1,0)</f>
        <v>1</v>
      </c>
      <c r="Q151" s="0" t="n">
        <f aca="false">J151*P151+ROW()*0.00000001</f>
        <v>5.87000151</v>
      </c>
    </row>
    <row r="152" customFormat="false" ht="15" hidden="false" customHeight="false" outlineLevel="0" collapsed="false">
      <c r="A152" s="0" t="s">
        <v>227</v>
      </c>
      <c r="B152" s="0" t="s">
        <v>70</v>
      </c>
      <c r="C152" s="0" t="n">
        <v>2008</v>
      </c>
      <c r="D152" s="0" t="s">
        <v>16</v>
      </c>
      <c r="E152" s="0" t="s">
        <v>89</v>
      </c>
      <c r="F152" s="0" t="n">
        <v>2.8</v>
      </c>
      <c r="G152" s="0" t="n">
        <v>1.98</v>
      </c>
      <c r="H152" s="0" t="n">
        <v>0.17</v>
      </c>
      <c r="I152" s="0" t="n">
        <v>0.87</v>
      </c>
      <c r="J152" s="0" t="n">
        <v>5.82</v>
      </c>
      <c r="K152" s="0" t="n">
        <v>95</v>
      </c>
      <c r="L152" s="0" t="n">
        <v>6.8</v>
      </c>
      <c r="M152" s="0" t="s">
        <v>36</v>
      </c>
      <c r="N152" s="0" t="s">
        <v>74</v>
      </c>
      <c r="O152" s="0" t="s">
        <v>60</v>
      </c>
      <c r="P152" s="0" t="n">
        <f aca="false">IF(AND(OR(Dashboard!$B$5="All",D152=Dashboard!$B$5),OR(Dashboard!$D$5="All",N152=Dashboard!$D$5),OR(AND(C152&lt;&gt;"",C152&gt;=Dashboard!$F$5,C152&lt;=Dashboard!$H$5),AND(C152="",Dashboard!$F$5&lt;=1980,Dashboard!$H$5&gt;=2016))),1,0)</f>
        <v>1</v>
      </c>
      <c r="Q152" s="0" t="n">
        <f aca="false">J152*P152+ROW()*0.00000001</f>
        <v>5.82000152</v>
      </c>
    </row>
    <row r="153" customFormat="false" ht="15" hidden="false" customHeight="false" outlineLevel="0" collapsed="false">
      <c r="A153" s="0" t="s">
        <v>228</v>
      </c>
      <c r="B153" s="0" t="s">
        <v>117</v>
      </c>
      <c r="C153" s="0" t="n">
        <v>1998</v>
      </c>
      <c r="D153" s="0" t="s">
        <v>71</v>
      </c>
      <c r="E153" s="0" t="s">
        <v>229</v>
      </c>
      <c r="F153" s="0" t="n">
        <v>1.88</v>
      </c>
      <c r="G153" s="0" t="n">
        <v>1.47</v>
      </c>
      <c r="H153" s="0" t="n">
        <v>2.02</v>
      </c>
      <c r="I153" s="0" t="n">
        <v>0.45</v>
      </c>
      <c r="J153" s="0" t="n">
        <v>5.82</v>
      </c>
      <c r="K153" s="0" t="n">
        <v>89</v>
      </c>
      <c r="L153" s="0" t="n">
        <v>9.2</v>
      </c>
      <c r="M153" s="0" t="s">
        <v>73</v>
      </c>
      <c r="N153" s="0" t="s">
        <v>74</v>
      </c>
      <c r="O153" s="0" t="s">
        <v>42</v>
      </c>
      <c r="P153" s="0" t="n">
        <f aca="false">IF(AND(OR(Dashboard!$B$5="All",D153=Dashboard!$B$5),OR(Dashboard!$D$5="All",N153=Dashboard!$D$5),OR(AND(C153&lt;&gt;"",C153&gt;=Dashboard!$F$5,C153&lt;=Dashboard!$H$5),AND(C153="",Dashboard!$F$5&lt;=1980,Dashboard!$H$5&gt;=2016))),1,0)</f>
        <v>1</v>
      </c>
      <c r="Q153" s="0" t="n">
        <f aca="false">J153*P153+ROW()*0.00000001</f>
        <v>5.82000153</v>
      </c>
    </row>
    <row r="154" customFormat="false" ht="15" hidden="false" customHeight="false" outlineLevel="0" collapsed="false">
      <c r="A154" s="0" t="s">
        <v>230</v>
      </c>
      <c r="B154" s="0" t="s">
        <v>50</v>
      </c>
      <c r="C154" s="0" t="n">
        <v>2009</v>
      </c>
      <c r="D154" s="0" t="s">
        <v>46</v>
      </c>
      <c r="E154" s="0" t="s">
        <v>35</v>
      </c>
      <c r="F154" s="0" t="n">
        <v>0.63</v>
      </c>
      <c r="G154" s="0" t="n">
        <v>0.67</v>
      </c>
      <c r="H154" s="0" t="n">
        <v>4.35</v>
      </c>
      <c r="I154" s="0" t="n">
        <v>0.15</v>
      </c>
      <c r="J154" s="0" t="n">
        <v>5.78</v>
      </c>
      <c r="K154" s="0" t="n">
        <v>87</v>
      </c>
      <c r="L154" s="0" t="n">
        <v>8.8</v>
      </c>
      <c r="M154" s="0" t="s">
        <v>125</v>
      </c>
      <c r="N154" s="0" t="s">
        <v>35</v>
      </c>
      <c r="O154" s="0" t="s">
        <v>42</v>
      </c>
      <c r="P154" s="0" t="n">
        <f aca="false">IF(AND(OR(Dashboard!$B$5="All",D154=Dashboard!$B$5),OR(Dashboard!$D$5="All",N154=Dashboard!$D$5),OR(AND(C154&lt;&gt;"",C154&gt;=Dashboard!$F$5,C154&lt;=Dashboard!$H$5),AND(C154="",Dashboard!$F$5&lt;=1980,Dashboard!$H$5&gt;=2016))),1,0)</f>
        <v>1</v>
      </c>
      <c r="Q154" s="0" t="n">
        <f aca="false">J154*P154+ROW()*0.00000001</f>
        <v>5.78000154</v>
      </c>
    </row>
    <row r="155" customFormat="false" ht="15" hidden="false" customHeight="false" outlineLevel="0" collapsed="false">
      <c r="A155" s="0" t="s">
        <v>231</v>
      </c>
      <c r="B155" s="0" t="s">
        <v>117</v>
      </c>
      <c r="C155" s="0" t="n">
        <v>1996</v>
      </c>
      <c r="D155" s="0" t="s">
        <v>102</v>
      </c>
      <c r="E155" s="0" t="s">
        <v>89</v>
      </c>
      <c r="F155" s="0" t="n">
        <v>2.26</v>
      </c>
      <c r="G155" s="0" t="n">
        <v>1.89</v>
      </c>
      <c r="H155" s="0" t="n">
        <v>1.36</v>
      </c>
      <c r="I155" s="0" t="n">
        <v>0.23</v>
      </c>
      <c r="J155" s="0" t="n">
        <v>5.74</v>
      </c>
      <c r="K155" s="0" t="n">
        <v>89</v>
      </c>
      <c r="L155" s="0" t="n">
        <v>8.9</v>
      </c>
      <c r="M155" s="0" t="s">
        <v>103</v>
      </c>
      <c r="N155" s="0" t="s">
        <v>74</v>
      </c>
      <c r="O155" s="0" t="s">
        <v>42</v>
      </c>
      <c r="P155" s="0" t="n">
        <f aca="false">IF(AND(OR(Dashboard!$B$5="All",D155=Dashboard!$B$5),OR(Dashboard!$D$5="All",N155=Dashboard!$D$5),OR(AND(C155&lt;&gt;"",C155&gt;=Dashboard!$F$5,C155&lt;=Dashboard!$H$5),AND(C155="",Dashboard!$F$5&lt;=1980,Dashboard!$H$5&gt;=2016))),1,0)</f>
        <v>1</v>
      </c>
      <c r="Q155" s="0" t="n">
        <f aca="false">J155*P155+ROW()*0.00000001</f>
        <v>5.74000155</v>
      </c>
    </row>
    <row r="156" customFormat="false" ht="15" hidden="false" customHeight="false" outlineLevel="0" collapsed="false">
      <c r="A156" s="0" t="s">
        <v>232</v>
      </c>
      <c r="B156" s="0" t="s">
        <v>94</v>
      </c>
      <c r="C156" s="0" t="n">
        <v>2014</v>
      </c>
      <c r="D156" s="0" t="s">
        <v>56</v>
      </c>
      <c r="E156" s="0" t="s">
        <v>91</v>
      </c>
      <c r="F156" s="0" t="n">
        <v>2.49</v>
      </c>
      <c r="G156" s="0" t="n">
        <v>2.07</v>
      </c>
      <c r="H156" s="0" t="n">
        <v>0.16</v>
      </c>
      <c r="I156" s="0" t="n">
        <v>0.92</v>
      </c>
      <c r="J156" s="0" t="n">
        <v>5.64</v>
      </c>
      <c r="K156" s="0" t="n">
        <v>76</v>
      </c>
      <c r="L156" s="0" t="n">
        <v>6.1</v>
      </c>
      <c r="M156" s="0" t="s">
        <v>103</v>
      </c>
      <c r="N156" s="0" t="s">
        <v>74</v>
      </c>
      <c r="O156" s="0" t="s">
        <v>37</v>
      </c>
      <c r="P156" s="0" t="n">
        <f aca="false">IF(AND(OR(Dashboard!$B$5="All",D156=Dashboard!$B$5),OR(Dashboard!$D$5="All",N156=Dashboard!$D$5),OR(AND(C156&lt;&gt;"",C156&gt;=Dashboard!$F$5,C156&lt;=Dashboard!$H$5),AND(C156="",Dashboard!$F$5&lt;=1980,Dashboard!$H$5&gt;=2016))),1,0)</f>
        <v>1</v>
      </c>
      <c r="Q156" s="0" t="n">
        <f aca="false">J156*P156+ROW()*0.00000001</f>
        <v>5.64000156</v>
      </c>
    </row>
    <row r="157" customFormat="false" ht="15" hidden="false" customHeight="false" outlineLevel="0" collapsed="false">
      <c r="A157" s="0" t="s">
        <v>233</v>
      </c>
      <c r="B157" s="0" t="s">
        <v>33</v>
      </c>
      <c r="C157" s="0" t="n">
        <v>2007</v>
      </c>
      <c r="D157" s="0" t="s">
        <v>71</v>
      </c>
      <c r="E157" s="0" t="s">
        <v>234</v>
      </c>
      <c r="F157" s="0" t="n">
        <v>3.57</v>
      </c>
      <c r="G157" s="0" t="n">
        <v>1.55</v>
      </c>
      <c r="H157" s="0" t="n">
        <v>0</v>
      </c>
      <c r="I157" s="0" t="n">
        <v>0.51</v>
      </c>
      <c r="J157" s="0" t="n">
        <v>5.64</v>
      </c>
      <c r="K157" s="0" t="n">
        <v>80</v>
      </c>
      <c r="L157" s="0" t="n">
        <v>8.9</v>
      </c>
      <c r="M157" s="0" t="s">
        <v>125</v>
      </c>
      <c r="N157" s="0" t="s">
        <v>35</v>
      </c>
      <c r="O157" s="0" t="s">
        <v>37</v>
      </c>
      <c r="P157" s="0" t="n">
        <f aca="false">IF(AND(OR(Dashboard!$B$5="All",D157=Dashboard!$B$5),OR(Dashboard!$D$5="All",N157=Dashboard!$D$5),OR(AND(C157&lt;&gt;"",C157&gt;=Dashboard!$F$5,C157&lt;=Dashboard!$H$5),AND(C157="",Dashboard!$F$5&lt;=1980,Dashboard!$H$5&gt;=2016))),1,0)</f>
        <v>1</v>
      </c>
      <c r="Q157" s="0" t="n">
        <f aca="false">J157*P157+ROW()*0.00000001</f>
        <v>5.64000157</v>
      </c>
    </row>
    <row r="158" customFormat="false" ht="15" hidden="false" customHeight="false" outlineLevel="0" collapsed="false">
      <c r="A158" s="0" t="s">
        <v>235</v>
      </c>
      <c r="B158" s="0" t="s">
        <v>50</v>
      </c>
      <c r="C158" s="0" t="n">
        <v>2006</v>
      </c>
      <c r="D158" s="0" t="s">
        <v>58</v>
      </c>
      <c r="E158" s="0" t="s">
        <v>195</v>
      </c>
      <c r="F158" s="0" t="n">
        <v>3.07</v>
      </c>
      <c r="G158" s="0" t="n">
        <v>1.91</v>
      </c>
      <c r="H158" s="0" t="n">
        <v>0.07</v>
      </c>
      <c r="I158" s="0" t="n">
        <v>0.57</v>
      </c>
      <c r="J158" s="0" t="n">
        <v>5.63</v>
      </c>
      <c r="K158" s="0" t="n">
        <v>67</v>
      </c>
      <c r="L158" s="0" t="n">
        <v>7.2</v>
      </c>
      <c r="M158" s="0" t="s">
        <v>36</v>
      </c>
      <c r="N158" s="0" t="s">
        <v>35</v>
      </c>
      <c r="O158" s="0" t="s">
        <v>67</v>
      </c>
      <c r="P158" s="0" t="n">
        <f aca="false">IF(AND(OR(Dashboard!$B$5="All",D158=Dashboard!$B$5),OR(Dashboard!$D$5="All",N158=Dashboard!$D$5),OR(AND(C158&lt;&gt;"",C158&gt;=Dashboard!$F$5,C158&lt;=Dashboard!$H$5),AND(C158="",Dashboard!$F$5&lt;=1980,Dashboard!$H$5&gt;=2016))),1,0)</f>
        <v>1</v>
      </c>
      <c r="Q158" s="0" t="n">
        <f aca="false">J158*P158+ROW()*0.00000001</f>
        <v>5.63000158</v>
      </c>
    </row>
    <row r="159" customFormat="false" ht="15" hidden="false" customHeight="false" outlineLevel="0" collapsed="false">
      <c r="A159" s="0" t="s">
        <v>47</v>
      </c>
      <c r="B159" s="0" t="s">
        <v>39</v>
      </c>
      <c r="C159" s="0" t="n">
        <v>1988</v>
      </c>
      <c r="D159" s="0" t="s">
        <v>48</v>
      </c>
      <c r="E159" s="0" t="s">
        <v>35</v>
      </c>
      <c r="F159" s="0" t="n">
        <v>2.97</v>
      </c>
      <c r="G159" s="0" t="n">
        <v>0.69</v>
      </c>
      <c r="H159" s="0" t="n">
        <v>1.81</v>
      </c>
      <c r="I159" s="0" t="n">
        <v>0.11</v>
      </c>
      <c r="J159" s="0" t="n">
        <v>5.58</v>
      </c>
      <c r="N159" s="0" t="s">
        <v>35</v>
      </c>
      <c r="P159" s="0" t="n">
        <f aca="false">IF(AND(OR(Dashboard!$B$5="All",D159=Dashboard!$B$5),OR(Dashboard!$D$5="All",N159=Dashboard!$D$5),OR(AND(C159&lt;&gt;"",C159&gt;=Dashboard!$F$5,C159&lt;=Dashboard!$H$5),AND(C159="",Dashboard!$F$5&lt;=1980,Dashboard!$H$5&gt;=2016))),1,0)</f>
        <v>1</v>
      </c>
      <c r="Q159" s="0" t="n">
        <f aca="false">J159*P159+ROW()*0.00000001</f>
        <v>5.58000159</v>
      </c>
    </row>
    <row r="160" customFormat="false" ht="15" hidden="false" customHeight="false" outlineLevel="0" collapsed="false">
      <c r="A160" s="0" t="s">
        <v>236</v>
      </c>
      <c r="B160" s="0" t="s">
        <v>108</v>
      </c>
      <c r="C160" s="0" t="n">
        <v>1999</v>
      </c>
      <c r="D160" s="0" t="s">
        <v>102</v>
      </c>
      <c r="E160" s="0" t="s">
        <v>35</v>
      </c>
      <c r="F160" s="0" t="n">
        <v>2.95</v>
      </c>
      <c r="G160" s="0" t="n">
        <v>0.6</v>
      </c>
      <c r="H160" s="0" t="n">
        <v>1.97</v>
      </c>
      <c r="I160" s="0" t="n">
        <v>0.04</v>
      </c>
      <c r="J160" s="0" t="n">
        <v>5.55</v>
      </c>
      <c r="N160" s="0" t="s">
        <v>35</v>
      </c>
      <c r="P160" s="0" t="n">
        <f aca="false">IF(AND(OR(Dashboard!$B$5="All",D160=Dashboard!$B$5),OR(Dashboard!$D$5="All",N160=Dashboard!$D$5),OR(AND(C160&lt;&gt;"",C160&gt;=Dashboard!$F$5,C160&lt;=Dashboard!$H$5),AND(C160="",Dashboard!$F$5&lt;=1980,Dashboard!$H$5&gt;=2016))),1,0)</f>
        <v>1</v>
      </c>
      <c r="Q160" s="0" t="n">
        <f aca="false">J160*P160+ROW()*0.00000001</f>
        <v>5.5500016</v>
      </c>
    </row>
    <row r="161" customFormat="false" ht="15" hidden="false" customHeight="false" outlineLevel="0" collapsed="false">
      <c r="A161" s="0" t="s">
        <v>237</v>
      </c>
      <c r="B161" s="0" t="s">
        <v>70</v>
      </c>
      <c r="C161" s="0" t="n">
        <v>2009</v>
      </c>
      <c r="D161" s="0" t="s">
        <v>71</v>
      </c>
      <c r="E161" s="0" t="s">
        <v>124</v>
      </c>
      <c r="F161" s="0" t="n">
        <v>2.54</v>
      </c>
      <c r="G161" s="0" t="n">
        <v>1.93</v>
      </c>
      <c r="H161" s="0" t="n">
        <v>0.21</v>
      </c>
      <c r="I161" s="0" t="n">
        <v>0.86</v>
      </c>
      <c r="J161" s="0" t="n">
        <v>5.55</v>
      </c>
      <c r="K161" s="0" t="n">
        <v>91</v>
      </c>
      <c r="L161" s="0" t="n">
        <v>8.6</v>
      </c>
      <c r="M161" s="0" t="s">
        <v>73</v>
      </c>
      <c r="N161" s="0" t="s">
        <v>74</v>
      </c>
      <c r="O161" s="0" t="s">
        <v>60</v>
      </c>
      <c r="P161" s="0" t="n">
        <f aca="false">IF(AND(OR(Dashboard!$B$5="All",D161=Dashboard!$B$5),OR(Dashboard!$D$5="All",N161=Dashboard!$D$5),OR(AND(C161&lt;&gt;"",C161&gt;=Dashboard!$F$5,C161&lt;=Dashboard!$H$5),AND(C161="",Dashboard!$F$5&lt;=1980,Dashboard!$H$5&gt;=2016))),1,0)</f>
        <v>1</v>
      </c>
      <c r="Q161" s="0" t="n">
        <f aca="false">J161*P161+ROW()*0.00000001</f>
        <v>5.55000161</v>
      </c>
    </row>
    <row r="162" customFormat="false" ht="15" hidden="false" customHeight="false" outlineLevel="0" collapsed="false">
      <c r="A162" s="0" t="s">
        <v>238</v>
      </c>
      <c r="B162" s="0" t="s">
        <v>64</v>
      </c>
      <c r="C162" s="0" t="n">
        <v>2007</v>
      </c>
      <c r="D162" s="0" t="s">
        <v>114</v>
      </c>
      <c r="E162" s="0" t="s">
        <v>124</v>
      </c>
      <c r="F162" s="0" t="n">
        <v>3.28</v>
      </c>
      <c r="G162" s="0" t="n">
        <v>1.64</v>
      </c>
      <c r="H162" s="0" t="n">
        <v>0.07</v>
      </c>
      <c r="I162" s="0" t="n">
        <v>0.56</v>
      </c>
      <c r="J162" s="0" t="n">
        <v>5.54</v>
      </c>
      <c r="K162" s="0" t="n">
        <v>81</v>
      </c>
      <c r="L162" s="0" t="n">
        <v>7.7</v>
      </c>
      <c r="M162" s="0" t="s">
        <v>73</v>
      </c>
      <c r="N162" s="0" t="s">
        <v>66</v>
      </c>
      <c r="O162" s="0" t="s">
        <v>42</v>
      </c>
      <c r="P162" s="0" t="n">
        <f aca="false">IF(AND(OR(Dashboard!$B$5="All",D162=Dashboard!$B$5),OR(Dashboard!$D$5="All",N162=Dashboard!$D$5),OR(AND(C162&lt;&gt;"",C162&gt;=Dashboard!$F$5,C162&lt;=Dashboard!$H$5),AND(C162="",Dashboard!$F$5&lt;=1980,Dashboard!$H$5&gt;=2016))),1,0)</f>
        <v>1</v>
      </c>
      <c r="Q162" s="0" t="n">
        <f aca="false">J162*P162+ROW()*0.00000001</f>
        <v>5.54000162</v>
      </c>
    </row>
    <row r="163" customFormat="false" ht="15" hidden="false" customHeight="false" outlineLevel="0" collapsed="false">
      <c r="A163" s="0" t="s">
        <v>239</v>
      </c>
      <c r="B163" s="0" t="s">
        <v>64</v>
      </c>
      <c r="C163" s="0" t="n">
        <v>2009</v>
      </c>
      <c r="D163" s="0" t="s">
        <v>41</v>
      </c>
      <c r="E163" s="0" t="s">
        <v>65</v>
      </c>
      <c r="F163" s="0" t="n">
        <v>2.99</v>
      </c>
      <c r="G163" s="0" t="n">
        <v>1.9</v>
      </c>
      <c r="H163" s="0" t="n">
        <v>0.1</v>
      </c>
      <c r="I163" s="0" t="n">
        <v>0.5</v>
      </c>
      <c r="J163" s="0" t="n">
        <v>5.49</v>
      </c>
      <c r="K163" s="0" t="n">
        <v>92</v>
      </c>
      <c r="L163" s="0" t="n">
        <v>8</v>
      </c>
      <c r="M163" s="0" t="s">
        <v>36</v>
      </c>
      <c r="N163" s="0" t="s">
        <v>66</v>
      </c>
      <c r="O163" s="0" t="s">
        <v>60</v>
      </c>
      <c r="P163" s="0" t="n">
        <f aca="false">IF(AND(OR(Dashboard!$B$5="All",D163=Dashboard!$B$5),OR(Dashboard!$D$5="All",N163=Dashboard!$D$5),OR(AND(C163&lt;&gt;"",C163&gt;=Dashboard!$F$5,C163&lt;=Dashboard!$H$5),AND(C163="",Dashboard!$F$5&lt;=1980,Dashboard!$H$5&gt;=2016))),1,0)</f>
        <v>1</v>
      </c>
      <c r="Q163" s="0" t="n">
        <f aca="false">J163*P163+ROW()*0.00000001</f>
        <v>5.49000163</v>
      </c>
    </row>
    <row r="164" customFormat="false" ht="15" hidden="false" customHeight="false" outlineLevel="0" collapsed="false">
      <c r="A164" s="0" t="s">
        <v>240</v>
      </c>
      <c r="B164" s="0" t="s">
        <v>85</v>
      </c>
      <c r="C164" s="0" t="n">
        <v>2001</v>
      </c>
      <c r="D164" s="0" t="s">
        <v>16</v>
      </c>
      <c r="E164" s="0" t="s">
        <v>35</v>
      </c>
      <c r="F164" s="0" t="n">
        <v>3.14</v>
      </c>
      <c r="G164" s="0" t="n">
        <v>1.24</v>
      </c>
      <c r="H164" s="0" t="n">
        <v>0.91</v>
      </c>
      <c r="I164" s="0" t="n">
        <v>0.2</v>
      </c>
      <c r="J164" s="0" t="n">
        <v>5.49</v>
      </c>
      <c r="K164" s="0" t="n">
        <v>84</v>
      </c>
      <c r="L164" s="0" t="n">
        <v>7.8</v>
      </c>
      <c r="M164" s="0" t="s">
        <v>36</v>
      </c>
      <c r="N164" s="0" t="s">
        <v>35</v>
      </c>
      <c r="O164" s="0" t="s">
        <v>42</v>
      </c>
      <c r="P164" s="0" t="n">
        <f aca="false">IF(AND(OR(Dashboard!$B$5="All",D164=Dashboard!$B$5),OR(Dashboard!$D$5="All",N164=Dashboard!$D$5),OR(AND(C164&lt;&gt;"",C164&gt;=Dashboard!$F$5,C164&lt;=Dashboard!$H$5),AND(C164="",Dashboard!$F$5&lt;=1980,Dashboard!$H$5&gt;=2016))),1,0)</f>
        <v>1</v>
      </c>
      <c r="Q164" s="0" t="n">
        <f aca="false">J164*P164+ROW()*0.00000001</f>
        <v>5.49000164</v>
      </c>
    </row>
    <row r="165" customFormat="false" ht="15" hidden="false" customHeight="false" outlineLevel="0" collapsed="false">
      <c r="A165" s="0" t="s">
        <v>241</v>
      </c>
      <c r="B165" s="0" t="s">
        <v>164</v>
      </c>
      <c r="C165" s="0" t="n">
        <v>2008</v>
      </c>
      <c r="D165" s="0" t="s">
        <v>46</v>
      </c>
      <c r="E165" s="0" t="s">
        <v>211</v>
      </c>
      <c r="F165" s="0" t="n">
        <v>0.47</v>
      </c>
      <c r="G165" s="0" t="n">
        <v>0.55</v>
      </c>
      <c r="H165" s="0" t="n">
        <v>4.13</v>
      </c>
      <c r="I165" s="0" t="n">
        <v>0.34</v>
      </c>
      <c r="J165" s="0" t="n">
        <v>5.48</v>
      </c>
      <c r="K165" s="0" t="n">
        <v>81</v>
      </c>
      <c r="L165" s="0" t="n">
        <v>8.7</v>
      </c>
      <c r="M165" s="0" t="s">
        <v>103</v>
      </c>
      <c r="N165" s="0" t="s">
        <v>74</v>
      </c>
      <c r="O165" s="0" t="s">
        <v>42</v>
      </c>
      <c r="P165" s="0" t="n">
        <f aca="false">IF(AND(OR(Dashboard!$B$5="All",D165=Dashboard!$B$5),OR(Dashboard!$D$5="All",N165=Dashboard!$D$5),OR(AND(C165&lt;&gt;"",C165&gt;=Dashboard!$F$5,C165&lt;=Dashboard!$H$5),AND(C165="",Dashboard!$F$5&lt;=1980,Dashboard!$H$5&gt;=2016))),1,0)</f>
        <v>1</v>
      </c>
      <c r="Q165" s="0" t="n">
        <f aca="false">J165*P165+ROW()*0.00000001</f>
        <v>5.48000165</v>
      </c>
    </row>
    <row r="166" customFormat="false" ht="15" hidden="false" customHeight="false" outlineLevel="0" collapsed="false">
      <c r="A166" s="0" t="s">
        <v>242</v>
      </c>
      <c r="B166" s="0" t="s">
        <v>70</v>
      </c>
      <c r="C166" s="0" t="n">
        <v>2011</v>
      </c>
      <c r="D166" s="0" t="s">
        <v>71</v>
      </c>
      <c r="E166" s="0" t="s">
        <v>243</v>
      </c>
      <c r="F166" s="0" t="n">
        <v>2.71</v>
      </c>
      <c r="G166" s="0" t="n">
        <v>1.85</v>
      </c>
      <c r="H166" s="0" t="n">
        <v>0.11</v>
      </c>
      <c r="I166" s="0" t="n">
        <v>0.81</v>
      </c>
      <c r="J166" s="0" t="n">
        <v>5.48</v>
      </c>
      <c r="K166" s="0" t="n">
        <v>96</v>
      </c>
      <c r="L166" s="0" t="n">
        <v>8.6</v>
      </c>
      <c r="M166" s="0" t="s">
        <v>103</v>
      </c>
      <c r="N166" s="0" t="s">
        <v>74</v>
      </c>
      <c r="O166" s="0" t="s">
        <v>60</v>
      </c>
      <c r="P166" s="0" t="n">
        <f aca="false">IF(AND(OR(Dashboard!$B$5="All",D166=Dashboard!$B$5),OR(Dashboard!$D$5="All",N166=Dashboard!$D$5),OR(AND(C166&lt;&gt;"",C166&gt;=Dashboard!$F$5,C166&lt;=Dashboard!$H$5),AND(C166="",Dashboard!$F$5&lt;=1980,Dashboard!$H$5&gt;=2016))),1,0)</f>
        <v>1</v>
      </c>
      <c r="Q166" s="0" t="n">
        <f aca="false">J166*P166+ROW()*0.00000001</f>
        <v>5.48000166</v>
      </c>
    </row>
    <row r="167" customFormat="false" ht="15" hidden="false" customHeight="false" outlineLevel="0" collapsed="false">
      <c r="A167" s="0" t="s">
        <v>69</v>
      </c>
      <c r="B167" s="0" t="s">
        <v>172</v>
      </c>
      <c r="C167" s="0" t="n">
        <v>2014</v>
      </c>
      <c r="D167" s="0" t="s">
        <v>71</v>
      </c>
      <c r="E167" s="0" t="s">
        <v>72</v>
      </c>
      <c r="F167" s="0" t="n">
        <v>2.81</v>
      </c>
      <c r="G167" s="0" t="n">
        <v>2.19</v>
      </c>
      <c r="H167" s="0" t="n">
        <v>0</v>
      </c>
      <c r="I167" s="0" t="n">
        <v>0.47</v>
      </c>
      <c r="J167" s="0" t="n">
        <v>5.48</v>
      </c>
      <c r="K167" s="0" t="n">
        <v>97</v>
      </c>
      <c r="L167" s="0" t="n">
        <v>7.9</v>
      </c>
      <c r="M167" s="0" t="s">
        <v>73</v>
      </c>
      <c r="N167" s="0" t="s">
        <v>66</v>
      </c>
      <c r="O167" s="0" t="s">
        <v>60</v>
      </c>
      <c r="P167" s="0" t="n">
        <f aca="false">IF(AND(OR(Dashboard!$B$5="All",D167=Dashboard!$B$5),OR(Dashboard!$D$5="All",N167=Dashboard!$D$5),OR(AND(C167&lt;&gt;"",C167&gt;=Dashboard!$F$5,C167&lt;=Dashboard!$H$5),AND(C167="",Dashboard!$F$5&lt;=1980,Dashboard!$H$5&gt;=2016))),1,0)</f>
        <v>1</v>
      </c>
      <c r="Q167" s="0" t="n">
        <f aca="false">J167*P167+ROW()*0.00000001</f>
        <v>5.48000167</v>
      </c>
    </row>
    <row r="168" customFormat="false" ht="15" hidden="false" customHeight="false" outlineLevel="0" collapsed="false">
      <c r="A168" s="0" t="s">
        <v>244</v>
      </c>
      <c r="B168" s="0" t="s">
        <v>85</v>
      </c>
      <c r="C168" s="0" t="n">
        <v>2001</v>
      </c>
      <c r="D168" s="0" t="s">
        <v>41</v>
      </c>
      <c r="E168" s="0" t="s">
        <v>35</v>
      </c>
      <c r="F168" s="0" t="n">
        <v>2.62</v>
      </c>
      <c r="G168" s="0" t="n">
        <v>1.64</v>
      </c>
      <c r="H168" s="0" t="n">
        <v>0.99</v>
      </c>
      <c r="I168" s="0" t="n">
        <v>0.23</v>
      </c>
      <c r="J168" s="0" t="n">
        <v>5.47</v>
      </c>
      <c r="K168" s="0" t="n">
        <v>93</v>
      </c>
      <c r="L168" s="0" t="n">
        <v>8.3</v>
      </c>
      <c r="M168" s="0" t="s">
        <v>36</v>
      </c>
      <c r="N168" s="0" t="s">
        <v>35</v>
      </c>
      <c r="O168" s="0" t="s">
        <v>60</v>
      </c>
      <c r="P168" s="0" t="n">
        <f aca="false">IF(AND(OR(Dashboard!$B$5="All",D168=Dashboard!$B$5),OR(Dashboard!$D$5="All",N168=Dashboard!$D$5),OR(AND(C168&lt;&gt;"",C168&gt;=Dashboard!$F$5,C168&lt;=Dashboard!$H$5),AND(C168="",Dashboard!$F$5&lt;=1980,Dashboard!$H$5&gt;=2016))),1,0)</f>
        <v>1</v>
      </c>
      <c r="Q168" s="0" t="n">
        <f aca="false">J168*P168+ROW()*0.00000001</f>
        <v>5.47000168</v>
      </c>
    </row>
    <row r="169" customFormat="false" ht="15" hidden="false" customHeight="false" outlineLevel="0" collapsed="false">
      <c r="A169" s="0" t="s">
        <v>77</v>
      </c>
      <c r="B169" s="0" t="s">
        <v>85</v>
      </c>
      <c r="C169" s="0" t="n">
        <v>2001</v>
      </c>
      <c r="D169" s="0" t="s">
        <v>16</v>
      </c>
      <c r="E169" s="0" t="s">
        <v>35</v>
      </c>
      <c r="F169" s="0" t="n">
        <v>3.21</v>
      </c>
      <c r="G169" s="0" t="n">
        <v>1.11</v>
      </c>
      <c r="H169" s="0" t="n">
        <v>0.95</v>
      </c>
      <c r="I169" s="0" t="n">
        <v>0.2</v>
      </c>
      <c r="J169" s="0" t="n">
        <v>5.46</v>
      </c>
      <c r="N169" s="0" t="s">
        <v>35</v>
      </c>
      <c r="P169" s="0" t="n">
        <f aca="false">IF(AND(OR(Dashboard!$B$5="All",D169=Dashboard!$B$5),OR(Dashboard!$D$5="All",N169=Dashboard!$D$5),OR(AND(C169&lt;&gt;"",C169&gt;=Dashboard!$F$5,C169&lt;=Dashboard!$H$5),AND(C169="",Dashboard!$F$5&lt;=1980,Dashboard!$H$5&gt;=2016))),1,0)</f>
        <v>1</v>
      </c>
      <c r="Q169" s="0" t="n">
        <f aca="false">J169*P169+ROW()*0.00000001</f>
        <v>5.46000169</v>
      </c>
    </row>
    <row r="170" customFormat="false" ht="15" hidden="false" customHeight="false" outlineLevel="0" collapsed="false">
      <c r="A170" s="0" t="s">
        <v>245</v>
      </c>
      <c r="B170" s="0" t="s">
        <v>108</v>
      </c>
      <c r="C170" s="0" t="n">
        <v>1999</v>
      </c>
      <c r="D170" s="0" t="s">
        <v>246</v>
      </c>
      <c r="E170" s="0" t="s">
        <v>35</v>
      </c>
      <c r="F170" s="0" t="n">
        <v>3.18</v>
      </c>
      <c r="G170" s="0" t="n">
        <v>1.24</v>
      </c>
      <c r="H170" s="0" t="n">
        <v>0.94</v>
      </c>
      <c r="I170" s="0" t="n">
        <v>0.09</v>
      </c>
      <c r="J170" s="0" t="n">
        <v>5.45</v>
      </c>
      <c r="N170" s="0" t="s">
        <v>35</v>
      </c>
      <c r="P170" s="0" t="n">
        <f aca="false">IF(AND(OR(Dashboard!$B$5="All",D170=Dashboard!$B$5),OR(Dashboard!$D$5="All",N170=Dashboard!$D$5),OR(AND(C170&lt;&gt;"",C170&gt;=Dashboard!$F$5,C170&lt;=Dashboard!$H$5),AND(C170="",Dashboard!$F$5&lt;=1980,Dashboard!$H$5&gt;=2016))),1,0)</f>
        <v>1</v>
      </c>
      <c r="Q170" s="0" t="n">
        <f aca="false">J170*P170+ROW()*0.00000001</f>
        <v>5.4500017</v>
      </c>
    </row>
    <row r="171" customFormat="false" ht="15" hidden="false" customHeight="false" outlineLevel="0" collapsed="false">
      <c r="A171" s="0" t="s">
        <v>247</v>
      </c>
      <c r="B171" s="0" t="s">
        <v>76</v>
      </c>
      <c r="C171" s="0" t="n">
        <v>2001</v>
      </c>
      <c r="D171" s="0" t="s">
        <v>16</v>
      </c>
      <c r="E171" s="0" t="s">
        <v>248</v>
      </c>
      <c r="F171" s="0" t="n">
        <v>2.07</v>
      </c>
      <c r="G171" s="0" t="n">
        <v>2.29</v>
      </c>
      <c r="H171" s="0" t="n">
        <v>0.24</v>
      </c>
      <c r="I171" s="0" t="n">
        <v>0.82</v>
      </c>
      <c r="J171" s="0" t="n">
        <v>5.42</v>
      </c>
      <c r="K171" s="0" t="n">
        <v>66</v>
      </c>
      <c r="L171" s="0" t="n">
        <v>7.1</v>
      </c>
      <c r="M171" s="0" t="s">
        <v>36</v>
      </c>
      <c r="N171" s="0" t="s">
        <v>74</v>
      </c>
      <c r="O171" s="0" t="s">
        <v>67</v>
      </c>
      <c r="P171" s="0" t="n">
        <f aca="false">IF(AND(OR(Dashboard!$B$5="All",D171=Dashboard!$B$5),OR(Dashboard!$D$5="All",N171=Dashboard!$D$5),OR(AND(C171&lt;&gt;"",C171&gt;=Dashboard!$F$5,C171&lt;=Dashboard!$H$5),AND(C171="",Dashboard!$F$5&lt;=1980,Dashboard!$H$5&gt;=2016))),1,0)</f>
        <v>1</v>
      </c>
      <c r="Q171" s="0" t="n">
        <f aca="false">J171*P171+ROW()*0.00000001</f>
        <v>5.42000171</v>
      </c>
    </row>
    <row r="172" customFormat="false" ht="15" hidden="false" customHeight="false" outlineLevel="0" collapsed="false">
      <c r="A172" s="0" t="s">
        <v>173</v>
      </c>
      <c r="B172" s="0" t="s">
        <v>70</v>
      </c>
      <c r="C172" s="0" t="n">
        <v>2008</v>
      </c>
      <c r="D172" s="0" t="s">
        <v>56</v>
      </c>
      <c r="E172" s="0" t="s">
        <v>91</v>
      </c>
      <c r="F172" s="0" t="n">
        <v>2.73</v>
      </c>
      <c r="G172" s="0" t="n">
        <v>1.83</v>
      </c>
      <c r="H172" s="0" t="n">
        <v>0</v>
      </c>
      <c r="I172" s="0" t="n">
        <v>0.83</v>
      </c>
      <c r="J172" s="0" t="n">
        <v>5.39</v>
      </c>
      <c r="K172" s="0" t="n">
        <v>85</v>
      </c>
      <c r="L172" s="0" t="n">
        <v>7.6</v>
      </c>
      <c r="M172" s="0" t="s">
        <v>73</v>
      </c>
      <c r="N172" s="0" t="s">
        <v>74</v>
      </c>
      <c r="O172" s="0" t="s">
        <v>42</v>
      </c>
      <c r="P172" s="0" t="n">
        <f aca="false">IF(AND(OR(Dashboard!$B$5="All",D172=Dashboard!$B$5),OR(Dashboard!$D$5="All",N172=Dashboard!$D$5),OR(AND(C172&lt;&gt;"",C172&gt;=Dashboard!$F$5,C172&lt;=Dashboard!$H$5),AND(C172="",Dashboard!$F$5&lt;=1980,Dashboard!$H$5&gt;=2016))),1,0)</f>
        <v>1</v>
      </c>
      <c r="Q172" s="0" t="n">
        <f aca="false">J172*P172+ROW()*0.00000001</f>
        <v>5.39000172</v>
      </c>
    </row>
    <row r="173" customFormat="false" ht="15" hidden="false" customHeight="false" outlineLevel="0" collapsed="false">
      <c r="A173" s="0" t="s">
        <v>249</v>
      </c>
      <c r="B173" s="0" t="s">
        <v>94</v>
      </c>
      <c r="C173" s="0" t="n">
        <v>2016</v>
      </c>
      <c r="D173" s="0" t="s">
        <v>56</v>
      </c>
      <c r="E173" s="0" t="s">
        <v>89</v>
      </c>
      <c r="F173" s="0" t="n">
        <v>1.85</v>
      </c>
      <c r="G173" s="0" t="n">
        <v>2.5</v>
      </c>
      <c r="H173" s="0" t="n">
        <v>0.19</v>
      </c>
      <c r="I173" s="0" t="n">
        <v>0.85</v>
      </c>
      <c r="J173" s="0" t="n">
        <v>5.38</v>
      </c>
      <c r="K173" s="0" t="n">
        <v>93</v>
      </c>
      <c r="L173" s="0" t="n">
        <v>7.9</v>
      </c>
      <c r="M173" s="0" t="s">
        <v>103</v>
      </c>
      <c r="N173" s="0" t="s">
        <v>74</v>
      </c>
      <c r="O173" s="0" t="s">
        <v>60</v>
      </c>
      <c r="P173" s="0" t="n">
        <f aca="false">IF(AND(OR(Dashboard!$B$5="All",D173=Dashboard!$B$5),OR(Dashboard!$D$5="All",N173=Dashboard!$D$5),OR(AND(C173&lt;&gt;"",C173&gt;=Dashboard!$F$5,C173&lt;=Dashboard!$H$5),AND(C173="",Dashboard!$F$5&lt;=1980,Dashboard!$H$5&gt;=2016))),1,0)</f>
        <v>1</v>
      </c>
      <c r="Q173" s="0" t="n">
        <f aca="false">J173*P173+ROW()*0.00000001</f>
        <v>5.38000173</v>
      </c>
    </row>
    <row r="174" customFormat="false" ht="15" hidden="false" customHeight="false" outlineLevel="0" collapsed="false">
      <c r="A174" s="0" t="s">
        <v>250</v>
      </c>
      <c r="B174" s="0" t="s">
        <v>45</v>
      </c>
      <c r="C174" s="0" t="n">
        <v>1989</v>
      </c>
      <c r="D174" s="0" t="s">
        <v>48</v>
      </c>
      <c r="E174" s="0" t="s">
        <v>35</v>
      </c>
      <c r="F174" s="0" t="n">
        <v>2.18</v>
      </c>
      <c r="G174" s="0" t="n">
        <v>0.96</v>
      </c>
      <c r="H174" s="0" t="n">
        <v>2</v>
      </c>
      <c r="I174" s="0" t="n">
        <v>0.2</v>
      </c>
      <c r="J174" s="0" t="n">
        <v>5.34</v>
      </c>
      <c r="N174" s="0" t="s">
        <v>35</v>
      </c>
      <c r="P174" s="0" t="n">
        <f aca="false">IF(AND(OR(Dashboard!$B$5="All",D174=Dashboard!$B$5),OR(Dashboard!$D$5="All",N174=Dashboard!$D$5),OR(AND(C174&lt;&gt;"",C174&gt;=Dashboard!$F$5,C174&lt;=Dashboard!$H$5),AND(C174="",Dashboard!$F$5&lt;=1980,Dashboard!$H$5&gt;=2016))),1,0)</f>
        <v>1</v>
      </c>
      <c r="Q174" s="0" t="n">
        <f aca="false">J174*P174+ROW()*0.00000001</f>
        <v>5.34000174</v>
      </c>
    </row>
    <row r="175" customFormat="false" ht="15" hidden="false" customHeight="false" outlineLevel="0" collapsed="false">
      <c r="A175" s="0" t="s">
        <v>251</v>
      </c>
      <c r="B175" s="0" t="s">
        <v>70</v>
      </c>
      <c r="C175" s="0" t="n">
        <v>2009</v>
      </c>
      <c r="D175" s="0" t="s">
        <v>46</v>
      </c>
      <c r="E175" s="0" t="s">
        <v>157</v>
      </c>
      <c r="F175" s="0" t="n">
        <v>1.74</v>
      </c>
      <c r="G175" s="0" t="n">
        <v>1.21</v>
      </c>
      <c r="H175" s="0" t="n">
        <v>1.87</v>
      </c>
      <c r="I175" s="0" t="n">
        <v>0.51</v>
      </c>
      <c r="J175" s="0" t="n">
        <v>5.33</v>
      </c>
      <c r="K175" s="0" t="n">
        <v>83</v>
      </c>
      <c r="L175" s="0" t="n">
        <v>7.3</v>
      </c>
      <c r="M175" s="0" t="s">
        <v>103</v>
      </c>
      <c r="N175" s="0" t="s">
        <v>74</v>
      </c>
      <c r="O175" s="0" t="s">
        <v>42</v>
      </c>
      <c r="P175" s="0" t="n">
        <f aca="false">IF(AND(OR(Dashboard!$B$5="All",D175=Dashboard!$B$5),OR(Dashboard!$D$5="All",N175=Dashboard!$D$5),OR(AND(C175&lt;&gt;"",C175&gt;=Dashboard!$F$5,C175&lt;=Dashboard!$H$5),AND(C175="",Dashboard!$F$5&lt;=1980,Dashboard!$H$5&gt;=2016))),1,0)</f>
        <v>1</v>
      </c>
      <c r="Q175" s="0" t="n">
        <f aca="false">J175*P175+ROW()*0.00000001</f>
        <v>5.33000175</v>
      </c>
    </row>
    <row r="176" customFormat="false" ht="15" hidden="false" customHeight="false" outlineLevel="0" collapsed="false">
      <c r="A176" s="0" t="s">
        <v>252</v>
      </c>
      <c r="B176" s="0" t="s">
        <v>45</v>
      </c>
      <c r="C176" s="0" t="n">
        <v>1999</v>
      </c>
      <c r="D176" s="0" t="s">
        <v>52</v>
      </c>
      <c r="E176" s="0" t="s">
        <v>35</v>
      </c>
      <c r="F176" s="0" t="n">
        <v>3.02</v>
      </c>
      <c r="G176" s="0" t="n">
        <v>1.12</v>
      </c>
      <c r="H176" s="0" t="n">
        <v>1.01</v>
      </c>
      <c r="I176" s="0" t="n">
        <v>0.16</v>
      </c>
      <c r="J176" s="0" t="n">
        <v>5.31</v>
      </c>
      <c r="N176" s="0" t="s">
        <v>35</v>
      </c>
      <c r="P176" s="0" t="n">
        <f aca="false">IF(AND(OR(Dashboard!$B$5="All",D176=Dashboard!$B$5),OR(Dashboard!$D$5="All",N176=Dashboard!$D$5),OR(AND(C176&lt;&gt;"",C176&gt;=Dashboard!$F$5,C176&lt;=Dashboard!$H$5),AND(C176="",Dashboard!$F$5&lt;=1980,Dashboard!$H$5&gt;=2016))),1,0)</f>
        <v>1</v>
      </c>
      <c r="Q176" s="0" t="n">
        <f aca="false">J176*P176+ROW()*0.00000001</f>
        <v>5.31000176</v>
      </c>
    </row>
    <row r="177" customFormat="false" ht="15" hidden="false" customHeight="false" outlineLevel="0" collapsed="false">
      <c r="A177" s="0" t="s">
        <v>253</v>
      </c>
      <c r="B177" s="0" t="s">
        <v>117</v>
      </c>
      <c r="C177" s="0" t="n">
        <v>2000</v>
      </c>
      <c r="D177" s="0" t="s">
        <v>46</v>
      </c>
      <c r="E177" s="0" t="s">
        <v>157</v>
      </c>
      <c r="F177" s="0" t="n">
        <v>1.62</v>
      </c>
      <c r="G177" s="0" t="n">
        <v>0.77</v>
      </c>
      <c r="H177" s="0" t="n">
        <v>2.78</v>
      </c>
      <c r="I177" s="0" t="n">
        <v>0.14</v>
      </c>
      <c r="J177" s="0" t="n">
        <v>5.3</v>
      </c>
      <c r="K177" s="0" t="n">
        <v>94</v>
      </c>
      <c r="L177" s="0" t="n">
        <v>8.9</v>
      </c>
      <c r="M177" s="0" t="s">
        <v>103</v>
      </c>
      <c r="N177" s="0" t="s">
        <v>74</v>
      </c>
      <c r="O177" s="0" t="s">
        <v>60</v>
      </c>
      <c r="P177" s="0" t="n">
        <f aca="false">IF(AND(OR(Dashboard!$B$5="All",D177=Dashboard!$B$5),OR(Dashboard!$D$5="All",N177=Dashboard!$D$5),OR(AND(C177&lt;&gt;"",C177&gt;=Dashboard!$F$5,C177&lt;=Dashboard!$H$5),AND(C177="",Dashboard!$F$5&lt;=1980,Dashboard!$H$5&gt;=2016))),1,0)</f>
        <v>1</v>
      </c>
      <c r="Q177" s="0" t="n">
        <f aca="false">J177*P177+ROW()*0.00000001</f>
        <v>5.30000177</v>
      </c>
    </row>
    <row r="178" customFormat="false" ht="15" hidden="false" customHeight="false" outlineLevel="0" collapsed="false">
      <c r="A178" s="0" t="s">
        <v>202</v>
      </c>
      <c r="B178" s="0" t="s">
        <v>64</v>
      </c>
      <c r="C178" s="0" t="n">
        <v>2012</v>
      </c>
      <c r="D178" s="0" t="s">
        <v>71</v>
      </c>
      <c r="E178" s="0" t="s">
        <v>124</v>
      </c>
      <c r="F178" s="0" t="n">
        <v>3.13</v>
      </c>
      <c r="G178" s="0" t="n">
        <v>1.69</v>
      </c>
      <c r="H178" s="0" t="n">
        <v>0.03</v>
      </c>
      <c r="I178" s="0" t="n">
        <v>0.44</v>
      </c>
      <c r="J178" s="0" t="n">
        <v>5.29</v>
      </c>
      <c r="K178" s="0" t="n">
        <v>84</v>
      </c>
      <c r="L178" s="0" t="n">
        <v>6.7</v>
      </c>
      <c r="M178" s="0" t="s">
        <v>73</v>
      </c>
      <c r="N178" s="0" t="s">
        <v>66</v>
      </c>
      <c r="O178" s="0" t="s">
        <v>42</v>
      </c>
      <c r="P178" s="0" t="n">
        <f aca="false">IF(AND(OR(Dashboard!$B$5="All",D178=Dashboard!$B$5),OR(Dashboard!$D$5="All",N178=Dashboard!$D$5),OR(AND(C178&lt;&gt;"",C178&gt;=Dashboard!$F$5,C178&lt;=Dashboard!$H$5),AND(C178="",Dashboard!$F$5&lt;=1980,Dashboard!$H$5&gt;=2016))),1,0)</f>
        <v>1</v>
      </c>
      <c r="Q178" s="0" t="n">
        <f aca="false">J178*P178+ROW()*0.00000001</f>
        <v>5.29000178</v>
      </c>
    </row>
    <row r="179" customFormat="false" ht="15" hidden="false" customHeight="false" outlineLevel="0" collapsed="false">
      <c r="A179" s="0" t="s">
        <v>254</v>
      </c>
      <c r="B179" s="0" t="s">
        <v>76</v>
      </c>
      <c r="C179" s="0" t="n">
        <v>2003</v>
      </c>
      <c r="D179" s="0" t="s">
        <v>46</v>
      </c>
      <c r="E179" s="0" t="s">
        <v>142</v>
      </c>
      <c r="F179" s="0" t="n">
        <v>1.92</v>
      </c>
      <c r="G179" s="0" t="n">
        <v>1.08</v>
      </c>
      <c r="H179" s="0" t="n">
        <v>2.11</v>
      </c>
      <c r="I179" s="0" t="n">
        <v>0.17</v>
      </c>
      <c r="J179" s="0" t="n">
        <v>5.29</v>
      </c>
      <c r="K179" s="0" t="n">
        <v>85</v>
      </c>
      <c r="L179" s="0" t="n">
        <v>6.6</v>
      </c>
      <c r="M179" s="0" t="s">
        <v>103</v>
      </c>
      <c r="N179" s="0" t="s">
        <v>74</v>
      </c>
      <c r="O179" s="0" t="s">
        <v>42</v>
      </c>
      <c r="P179" s="0" t="n">
        <f aca="false">IF(AND(OR(Dashboard!$B$5="All",D179=Dashboard!$B$5),OR(Dashboard!$D$5="All",N179=Dashboard!$D$5),OR(AND(C179&lt;&gt;"",C179&gt;=Dashboard!$F$5,C179&lt;=Dashboard!$H$5),AND(C179="",Dashboard!$F$5&lt;=1980,Dashboard!$H$5&gt;=2016))),1,0)</f>
        <v>1</v>
      </c>
      <c r="Q179" s="0" t="n">
        <f aca="false">J179*P179+ROW()*0.00000001</f>
        <v>5.29000179</v>
      </c>
    </row>
    <row r="180" customFormat="false" ht="15" hidden="false" customHeight="false" outlineLevel="0" collapsed="false">
      <c r="A180" s="0" t="s">
        <v>255</v>
      </c>
      <c r="B180" s="0" t="s">
        <v>108</v>
      </c>
      <c r="C180" s="0" t="n">
        <v>1999</v>
      </c>
      <c r="D180" s="0" t="s">
        <v>16</v>
      </c>
      <c r="E180" s="0" t="s">
        <v>35</v>
      </c>
      <c r="F180" s="0" t="n">
        <v>3.33</v>
      </c>
      <c r="G180" s="0" t="n">
        <v>0.79</v>
      </c>
      <c r="H180" s="0" t="n">
        <v>1.09</v>
      </c>
      <c r="I180" s="0" t="n">
        <v>0.06</v>
      </c>
      <c r="J180" s="0" t="n">
        <v>5.27</v>
      </c>
      <c r="N180" s="0" t="s">
        <v>35</v>
      </c>
      <c r="P180" s="0" t="n">
        <f aca="false">IF(AND(OR(Dashboard!$B$5="All",D180=Dashboard!$B$5),OR(Dashboard!$D$5="All",N180=Dashboard!$D$5),OR(AND(C180&lt;&gt;"",C180&gt;=Dashboard!$F$5,C180&lt;=Dashboard!$H$5),AND(C180="",Dashboard!$F$5&lt;=1980,Dashboard!$H$5&gt;=2016))),1,0)</f>
        <v>1</v>
      </c>
      <c r="Q180" s="0" t="n">
        <f aca="false">J180*P180+ROW()*0.00000001</f>
        <v>5.2700018</v>
      </c>
    </row>
    <row r="181" customFormat="false" ht="15" hidden="false" customHeight="false" outlineLevel="0" collapsed="false">
      <c r="A181" s="0" t="s">
        <v>165</v>
      </c>
      <c r="B181" s="0" t="s">
        <v>172</v>
      </c>
      <c r="C181" s="0" t="n">
        <v>2014</v>
      </c>
      <c r="D181" s="0" t="s">
        <v>56</v>
      </c>
      <c r="E181" s="0" t="s">
        <v>91</v>
      </c>
      <c r="F181" s="0" t="n">
        <v>3.22</v>
      </c>
      <c r="G181" s="0" t="n">
        <v>1.55</v>
      </c>
      <c r="H181" s="0" t="n">
        <v>0.01</v>
      </c>
      <c r="I181" s="0" t="n">
        <v>0.48</v>
      </c>
      <c r="J181" s="0" t="n">
        <v>5.27</v>
      </c>
      <c r="K181" s="0" t="n">
        <v>81</v>
      </c>
      <c r="L181" s="0" t="n">
        <v>5.4</v>
      </c>
      <c r="M181" s="0" t="s">
        <v>73</v>
      </c>
      <c r="N181" s="0" t="s">
        <v>66</v>
      </c>
      <c r="O181" s="0" t="s">
        <v>42</v>
      </c>
      <c r="P181" s="0" t="n">
        <f aca="false">IF(AND(OR(Dashboard!$B$5="All",D181=Dashboard!$B$5),OR(Dashboard!$D$5="All",N181=Dashboard!$D$5),OR(AND(C181&lt;&gt;"",C181&gt;=Dashboard!$F$5,C181&lt;=Dashboard!$H$5),AND(C181="",Dashboard!$F$5&lt;=1980,Dashboard!$H$5&gt;=2016))),1,0)</f>
        <v>1</v>
      </c>
      <c r="Q181" s="0" t="n">
        <f aca="false">J181*P181+ROW()*0.00000001</f>
        <v>5.27000181</v>
      </c>
    </row>
    <row r="182" customFormat="false" ht="15" hidden="false" customHeight="false" outlineLevel="0" collapsed="false">
      <c r="A182" s="0" t="s">
        <v>135</v>
      </c>
      <c r="B182" s="0" t="s">
        <v>70</v>
      </c>
      <c r="C182" s="0" t="n">
        <v>2014</v>
      </c>
      <c r="D182" s="0" t="s">
        <v>52</v>
      </c>
      <c r="E182" s="0" t="s">
        <v>89</v>
      </c>
      <c r="F182" s="0" t="n">
        <v>2.03</v>
      </c>
      <c r="G182" s="0" t="n">
        <v>2.37</v>
      </c>
      <c r="H182" s="0" t="n">
        <v>0</v>
      </c>
      <c r="I182" s="0" t="n">
        <v>0.87</v>
      </c>
      <c r="J182" s="0" t="n">
        <v>5.26</v>
      </c>
      <c r="N182" s="0" t="s">
        <v>74</v>
      </c>
      <c r="P182" s="0" t="n">
        <f aca="false">IF(AND(OR(Dashboard!$B$5="All",D182=Dashboard!$B$5),OR(Dashboard!$D$5="All",N182=Dashboard!$D$5),OR(AND(C182&lt;&gt;"",C182&gt;=Dashboard!$F$5,C182&lt;=Dashboard!$H$5),AND(C182="",Dashboard!$F$5&lt;=1980,Dashboard!$H$5&gt;=2016))),1,0)</f>
        <v>1</v>
      </c>
      <c r="Q182" s="0" t="n">
        <f aca="false">J182*P182+ROW()*0.00000001</f>
        <v>5.26000182</v>
      </c>
    </row>
    <row r="183" customFormat="false" ht="15" hidden="false" customHeight="false" outlineLevel="0" collapsed="false">
      <c r="A183" s="0" t="s">
        <v>237</v>
      </c>
      <c r="B183" s="0" t="s">
        <v>64</v>
      </c>
      <c r="C183" s="0" t="n">
        <v>2009</v>
      </c>
      <c r="D183" s="0" t="s">
        <v>71</v>
      </c>
      <c r="E183" s="0" t="s">
        <v>124</v>
      </c>
      <c r="F183" s="0" t="n">
        <v>3.11</v>
      </c>
      <c r="G183" s="0" t="n">
        <v>1.55</v>
      </c>
      <c r="H183" s="0" t="n">
        <v>0.08</v>
      </c>
      <c r="I183" s="0" t="n">
        <v>0.51</v>
      </c>
      <c r="J183" s="0" t="n">
        <v>5.26</v>
      </c>
      <c r="K183" s="0" t="n">
        <v>90</v>
      </c>
      <c r="L183" s="0" t="n">
        <v>8.8</v>
      </c>
      <c r="M183" s="0" t="s">
        <v>73</v>
      </c>
      <c r="N183" s="0" t="s">
        <v>66</v>
      </c>
      <c r="O183" s="0" t="s">
        <v>42</v>
      </c>
      <c r="P183" s="0" t="n">
        <f aca="false">IF(AND(OR(Dashboard!$B$5="All",D183=Dashboard!$B$5),OR(Dashboard!$D$5="All",N183=Dashboard!$D$5),OR(AND(C183&lt;&gt;"",C183&gt;=Dashboard!$F$5,C183&lt;=Dashboard!$H$5),AND(C183="",Dashboard!$F$5&lt;=1980,Dashboard!$H$5&gt;=2016))),1,0)</f>
        <v>1</v>
      </c>
      <c r="Q183" s="0" t="n">
        <f aca="false">J183*P183+ROW()*0.00000001</f>
        <v>5.26000183</v>
      </c>
    </row>
    <row r="184" customFormat="false" ht="15" hidden="false" customHeight="false" outlineLevel="0" collapsed="false">
      <c r="A184" s="0" t="s">
        <v>256</v>
      </c>
      <c r="B184" s="0" t="s">
        <v>117</v>
      </c>
      <c r="C184" s="0" t="n">
        <v>1997</v>
      </c>
      <c r="D184" s="0" t="s">
        <v>71</v>
      </c>
      <c r="E184" s="0" t="s">
        <v>257</v>
      </c>
      <c r="F184" s="0" t="n">
        <v>2.3</v>
      </c>
      <c r="G184" s="0" t="n">
        <v>2.46</v>
      </c>
      <c r="H184" s="0" t="n">
        <v>0.2</v>
      </c>
      <c r="I184" s="0" t="n">
        <v>0.28</v>
      </c>
      <c r="J184" s="0" t="n">
        <v>5.24</v>
      </c>
      <c r="K184" s="0" t="n">
        <v>85</v>
      </c>
      <c r="M184" s="0" t="s">
        <v>103</v>
      </c>
      <c r="N184" s="0" t="s">
        <v>74</v>
      </c>
      <c r="O184" s="0" t="s">
        <v>42</v>
      </c>
      <c r="P184" s="0" t="n">
        <f aca="false">IF(AND(OR(Dashboard!$B$5="All",D184=Dashboard!$B$5),OR(Dashboard!$D$5="All",N184=Dashboard!$D$5),OR(AND(C184&lt;&gt;"",C184&gt;=Dashboard!$F$5,C184&lt;=Dashboard!$H$5),AND(C184="",Dashboard!$F$5&lt;=1980,Dashboard!$H$5&gt;=2016))),1,0)</f>
        <v>1</v>
      </c>
      <c r="Q184" s="0" t="n">
        <f aca="false">J184*P184+ROW()*0.00000001</f>
        <v>5.24000184</v>
      </c>
    </row>
    <row r="185" customFormat="false" ht="15" hidden="false" customHeight="false" outlineLevel="0" collapsed="false">
      <c r="A185" s="0" t="s">
        <v>258</v>
      </c>
      <c r="B185" s="0" t="s">
        <v>76</v>
      </c>
      <c r="D185" s="0" t="s">
        <v>34</v>
      </c>
      <c r="E185" s="0" t="s">
        <v>142</v>
      </c>
      <c r="F185" s="0" t="n">
        <v>4.26</v>
      </c>
      <c r="G185" s="0" t="n">
        <v>0.26</v>
      </c>
      <c r="H185" s="0" t="n">
        <v>0.01</v>
      </c>
      <c r="I185" s="0" t="n">
        <v>0.71</v>
      </c>
      <c r="J185" s="0" t="n">
        <v>5.23</v>
      </c>
      <c r="K185" s="0" t="n">
        <v>94</v>
      </c>
      <c r="L185" s="0" t="n">
        <v>8.5</v>
      </c>
      <c r="M185" s="0" t="s">
        <v>36</v>
      </c>
      <c r="N185" s="0" t="s">
        <v>74</v>
      </c>
      <c r="O185" s="0" t="s">
        <v>60</v>
      </c>
      <c r="P185" s="0" t="n">
        <f aca="false">IF(AND(OR(Dashboard!$B$5="All",D185=Dashboard!$B$5),OR(Dashboard!$D$5="All",N185=Dashboard!$D$5),OR(AND(C185&lt;&gt;"",C185&gt;=Dashboard!$F$5,C185&lt;=Dashboard!$H$5),AND(C185="",Dashboard!$F$5&lt;=1980,Dashboard!$H$5&gt;=2016))),1,0)</f>
        <v>1</v>
      </c>
      <c r="Q185" s="0" t="n">
        <f aca="false">J185*P185+ROW()*0.00000001</f>
        <v>5.23000185</v>
      </c>
    </row>
    <row r="186" customFormat="false" ht="15" hidden="false" customHeight="false" outlineLevel="0" collapsed="false">
      <c r="A186" s="0" t="s">
        <v>259</v>
      </c>
      <c r="B186" s="0" t="s">
        <v>97</v>
      </c>
      <c r="C186" s="0" t="n">
        <v>2013</v>
      </c>
      <c r="D186" s="0" t="s">
        <v>58</v>
      </c>
      <c r="E186" s="0" t="s">
        <v>35</v>
      </c>
      <c r="F186" s="0" t="n">
        <v>0.97</v>
      </c>
      <c r="G186" s="0" t="n">
        <v>2.11</v>
      </c>
      <c r="H186" s="0" t="n">
        <v>1.9</v>
      </c>
      <c r="I186" s="0" t="n">
        <v>0.24</v>
      </c>
      <c r="J186" s="0" t="n">
        <v>5.23</v>
      </c>
      <c r="N186" s="0" t="s">
        <v>35</v>
      </c>
      <c r="P186" s="0" t="n">
        <f aca="false">IF(AND(OR(Dashboard!$B$5="All",D186=Dashboard!$B$5),OR(Dashboard!$D$5="All",N186=Dashboard!$D$5),OR(AND(C186&lt;&gt;"",C186&gt;=Dashboard!$F$5,C186&lt;=Dashboard!$H$5),AND(C186="",Dashboard!$F$5&lt;=1980,Dashboard!$H$5&gt;=2016))),1,0)</f>
        <v>1</v>
      </c>
      <c r="Q186" s="0" t="n">
        <f aca="false">J186*P186+ROW()*0.00000001</f>
        <v>5.23000186</v>
      </c>
    </row>
    <row r="187" customFormat="false" ht="15" hidden="false" customHeight="false" outlineLevel="0" collapsed="false">
      <c r="A187" s="0" t="s">
        <v>260</v>
      </c>
      <c r="B187" s="0" t="s">
        <v>184</v>
      </c>
      <c r="C187" s="0" t="n">
        <v>2012</v>
      </c>
      <c r="D187" s="0" t="s">
        <v>16</v>
      </c>
      <c r="E187" s="0" t="s">
        <v>35</v>
      </c>
      <c r="F187" s="0" t="n">
        <v>2.3</v>
      </c>
      <c r="G187" s="0" t="n">
        <v>1.34</v>
      </c>
      <c r="H187" s="0" t="n">
        <v>1.27</v>
      </c>
      <c r="I187" s="0" t="n">
        <v>0.32</v>
      </c>
      <c r="J187" s="0" t="n">
        <v>5.22</v>
      </c>
      <c r="K187" s="0" t="n">
        <v>84</v>
      </c>
      <c r="L187" s="0" t="n">
        <v>8.1</v>
      </c>
      <c r="M187" s="0" t="s">
        <v>36</v>
      </c>
      <c r="N187" s="0" t="s">
        <v>35</v>
      </c>
      <c r="O187" s="0" t="s">
        <v>42</v>
      </c>
      <c r="P187" s="0" t="n">
        <f aca="false">IF(AND(OR(Dashboard!$B$5="All",D187=Dashboard!$B$5),OR(Dashboard!$D$5="All",N187=Dashboard!$D$5),OR(AND(C187&lt;&gt;"",C187&gt;=Dashboard!$F$5,C187&lt;=Dashboard!$H$5),AND(C187="",Dashboard!$F$5&lt;=1980,Dashboard!$H$5&gt;=2016))),1,0)</f>
        <v>1</v>
      </c>
      <c r="Q187" s="0" t="n">
        <f aca="false">J187*P187+ROW()*0.00000001</f>
        <v>5.22000187</v>
      </c>
    </row>
    <row r="188" customFormat="false" ht="15" hidden="false" customHeight="false" outlineLevel="0" collapsed="false">
      <c r="A188" s="0" t="s">
        <v>261</v>
      </c>
      <c r="B188" s="0" t="s">
        <v>76</v>
      </c>
      <c r="C188" s="0" t="n">
        <v>2004</v>
      </c>
      <c r="D188" s="0" t="s">
        <v>46</v>
      </c>
      <c r="E188" s="0" t="s">
        <v>157</v>
      </c>
      <c r="F188" s="0" t="n">
        <v>0.65</v>
      </c>
      <c r="G188" s="0" t="n">
        <v>0.75</v>
      </c>
      <c r="H188" s="0" t="n">
        <v>3.61</v>
      </c>
      <c r="I188" s="0" t="n">
        <v>0.2</v>
      </c>
      <c r="J188" s="0" t="n">
        <v>5.21</v>
      </c>
      <c r="K188" s="0" t="n">
        <v>89</v>
      </c>
      <c r="L188" s="0" t="n">
        <v>8.8</v>
      </c>
      <c r="M188" s="0" t="s">
        <v>103</v>
      </c>
      <c r="N188" s="0" t="s">
        <v>74</v>
      </c>
      <c r="O188" s="0" t="s">
        <v>42</v>
      </c>
      <c r="P188" s="0" t="n">
        <f aca="false">IF(AND(OR(Dashboard!$B$5="All",D188=Dashboard!$B$5),OR(Dashboard!$D$5="All",N188=Dashboard!$D$5),OR(AND(C188&lt;&gt;"",C188&gt;=Dashboard!$F$5,C188&lt;=Dashboard!$H$5),AND(C188="",Dashboard!$F$5&lt;=1980,Dashboard!$H$5&gt;=2016))),1,0)</f>
        <v>1</v>
      </c>
      <c r="Q188" s="0" t="n">
        <f aca="false">J188*P188+ROW()*0.00000001</f>
        <v>5.21000188</v>
      </c>
    </row>
    <row r="189" customFormat="false" ht="15" hidden="false" customHeight="false" outlineLevel="0" collapsed="false">
      <c r="A189" s="0" t="s">
        <v>82</v>
      </c>
      <c r="B189" s="0" t="s">
        <v>85</v>
      </c>
      <c r="C189" s="0" t="n">
        <v>2003</v>
      </c>
      <c r="D189" s="0" t="s">
        <v>16</v>
      </c>
      <c r="E189" s="0" t="s">
        <v>35</v>
      </c>
      <c r="F189" s="0" t="n">
        <v>2.93</v>
      </c>
      <c r="G189" s="0" t="n">
        <v>1.25</v>
      </c>
      <c r="H189" s="0" t="n">
        <v>0.83</v>
      </c>
      <c r="I189" s="0" t="n">
        <v>0.2</v>
      </c>
      <c r="J189" s="0" t="n">
        <v>5.2</v>
      </c>
      <c r="N189" s="0" t="s">
        <v>35</v>
      </c>
      <c r="P189" s="0" t="n">
        <f aca="false">IF(AND(OR(Dashboard!$B$5="All",D189=Dashboard!$B$5),OR(Dashboard!$D$5="All",N189=Dashboard!$D$5),OR(AND(C189&lt;&gt;"",C189&gt;=Dashboard!$F$5,C189&lt;=Dashboard!$H$5),AND(C189="",Dashboard!$F$5&lt;=1980,Dashboard!$H$5&gt;=2016))),1,0)</f>
        <v>1</v>
      </c>
      <c r="Q189" s="0" t="n">
        <f aca="false">J189*P189+ROW()*0.00000001</f>
        <v>5.20000189</v>
      </c>
    </row>
    <row r="190" customFormat="false" ht="15" hidden="false" customHeight="false" outlineLevel="0" collapsed="false">
      <c r="A190" s="0" t="s">
        <v>262</v>
      </c>
      <c r="B190" s="0" t="s">
        <v>50</v>
      </c>
      <c r="C190" s="0" t="n">
        <v>2007</v>
      </c>
      <c r="D190" s="0" t="s">
        <v>48</v>
      </c>
      <c r="E190" s="0" t="s">
        <v>35</v>
      </c>
      <c r="F190" s="0" t="n">
        <v>1.21</v>
      </c>
      <c r="G190" s="0" t="n">
        <v>2.43</v>
      </c>
      <c r="H190" s="0" t="n">
        <v>1.03</v>
      </c>
      <c r="I190" s="0" t="n">
        <v>0.52</v>
      </c>
      <c r="J190" s="0" t="n">
        <v>5.19</v>
      </c>
      <c r="K190" s="0" t="n">
        <v>85</v>
      </c>
      <c r="L190" s="0" t="n">
        <v>8.6</v>
      </c>
      <c r="M190" s="0" t="s">
        <v>36</v>
      </c>
      <c r="N190" s="0" t="s">
        <v>35</v>
      </c>
      <c r="O190" s="0" t="s">
        <v>42</v>
      </c>
      <c r="P190" s="0" t="n">
        <f aca="false">IF(AND(OR(Dashboard!$B$5="All",D190=Dashboard!$B$5),OR(Dashboard!$D$5="All",N190=Dashboard!$D$5),OR(AND(C190&lt;&gt;"",C190&gt;=Dashboard!$F$5,C190&lt;=Dashboard!$H$5),AND(C190="",Dashboard!$F$5&lt;=1980,Dashboard!$H$5&gt;=2016))),1,0)</f>
        <v>1</v>
      </c>
      <c r="Q190" s="0" t="n">
        <f aca="false">J190*P190+ROW()*0.00000001</f>
        <v>5.1900019</v>
      </c>
    </row>
    <row r="191" customFormat="false" ht="15" hidden="false" customHeight="false" outlineLevel="0" collapsed="false">
      <c r="A191" s="0" t="s">
        <v>263</v>
      </c>
      <c r="B191" s="0" t="s">
        <v>45</v>
      </c>
      <c r="C191" s="0" t="n">
        <v>1994</v>
      </c>
      <c r="D191" s="0" t="s">
        <v>16</v>
      </c>
      <c r="E191" s="0" t="s">
        <v>35</v>
      </c>
      <c r="F191" s="0" t="n">
        <v>2.49</v>
      </c>
      <c r="G191" s="0" t="n">
        <v>0.98</v>
      </c>
      <c r="H191" s="0" t="n">
        <v>1.57</v>
      </c>
      <c r="I191" s="0" t="n">
        <v>0.15</v>
      </c>
      <c r="J191" s="0" t="n">
        <v>5.19</v>
      </c>
      <c r="N191" s="0" t="s">
        <v>35</v>
      </c>
      <c r="P191" s="0" t="n">
        <f aca="false">IF(AND(OR(Dashboard!$B$5="All",D191=Dashboard!$B$5),OR(Dashboard!$D$5="All",N191=Dashboard!$D$5),OR(AND(C191&lt;&gt;"",C191&gt;=Dashboard!$F$5,C191&lt;=Dashboard!$H$5),AND(C191="",Dashboard!$F$5&lt;=1980,Dashboard!$H$5&gt;=2016))),1,0)</f>
        <v>1</v>
      </c>
      <c r="Q191" s="0" t="n">
        <f aca="false">J191*P191+ROW()*0.00000001</f>
        <v>5.19000191</v>
      </c>
    </row>
    <row r="192" customFormat="false" ht="15" hidden="false" customHeight="false" outlineLevel="0" collapsed="false">
      <c r="A192" s="0" t="s">
        <v>147</v>
      </c>
      <c r="B192" s="0" t="s">
        <v>64</v>
      </c>
      <c r="C192" s="0" t="n">
        <v>2012</v>
      </c>
      <c r="D192" s="0" t="s">
        <v>71</v>
      </c>
      <c r="E192" s="0" t="s">
        <v>142</v>
      </c>
      <c r="F192" s="0" t="n">
        <v>1.09</v>
      </c>
      <c r="G192" s="0" t="n">
        <v>3.47</v>
      </c>
      <c r="H192" s="0" t="n">
        <v>0.03</v>
      </c>
      <c r="I192" s="0" t="n">
        <v>0.57</v>
      </c>
      <c r="J192" s="0" t="n">
        <v>5.16</v>
      </c>
      <c r="K192" s="0" t="n">
        <v>90</v>
      </c>
      <c r="L192" s="0" t="n">
        <v>6.1</v>
      </c>
      <c r="M192" s="0" t="s">
        <v>36</v>
      </c>
      <c r="N192" s="0" t="s">
        <v>66</v>
      </c>
      <c r="O192" s="0" t="s">
        <v>42</v>
      </c>
      <c r="P192" s="0" t="n">
        <f aca="false">IF(AND(OR(Dashboard!$B$5="All",D192=Dashboard!$B$5),OR(Dashboard!$D$5="All",N192=Dashboard!$D$5),OR(AND(C192&lt;&gt;"",C192&gt;=Dashboard!$F$5,C192&lt;=Dashboard!$H$5),AND(C192="",Dashboard!$F$5&lt;=1980,Dashboard!$H$5&gt;=2016))),1,0)</f>
        <v>1</v>
      </c>
      <c r="Q192" s="0" t="n">
        <f aca="false">J192*P192+ROW()*0.00000001</f>
        <v>5.16000192</v>
      </c>
    </row>
    <row r="193" customFormat="false" ht="15" hidden="false" customHeight="false" outlineLevel="0" collapsed="false">
      <c r="A193" s="0" t="s">
        <v>264</v>
      </c>
      <c r="B193" s="0" t="s">
        <v>78</v>
      </c>
      <c r="C193" s="0" t="n">
        <v>1995</v>
      </c>
      <c r="D193" s="0" t="s">
        <v>16</v>
      </c>
      <c r="E193" s="0" t="s">
        <v>35</v>
      </c>
      <c r="F193" s="0" t="n">
        <v>2.1</v>
      </c>
      <c r="G193" s="0" t="n">
        <v>0.74</v>
      </c>
      <c r="H193" s="0" t="n">
        <v>2.2</v>
      </c>
      <c r="I193" s="0" t="n">
        <v>0.11</v>
      </c>
      <c r="J193" s="0" t="n">
        <v>5.15</v>
      </c>
      <c r="N193" s="0" t="s">
        <v>35</v>
      </c>
      <c r="P193" s="0" t="n">
        <f aca="false">IF(AND(OR(Dashboard!$B$5="All",D193=Dashboard!$B$5),OR(Dashboard!$D$5="All",N193=Dashboard!$D$5),OR(AND(C193&lt;&gt;"",C193&gt;=Dashboard!$F$5,C193&lt;=Dashboard!$H$5),AND(C193="",Dashboard!$F$5&lt;=1980,Dashboard!$H$5&gt;=2016))),1,0)</f>
        <v>1</v>
      </c>
      <c r="Q193" s="0" t="n">
        <f aca="false">J193*P193+ROW()*0.00000001</f>
        <v>5.15000193</v>
      </c>
    </row>
    <row r="194" customFormat="false" ht="15" hidden="false" customHeight="false" outlineLevel="0" collapsed="false">
      <c r="A194" s="0" t="s">
        <v>265</v>
      </c>
      <c r="B194" s="0" t="s">
        <v>152</v>
      </c>
      <c r="C194" s="0" t="n">
        <v>2012</v>
      </c>
      <c r="D194" s="0" t="s">
        <v>46</v>
      </c>
      <c r="E194" s="0" t="s">
        <v>91</v>
      </c>
      <c r="F194" s="0" t="n">
        <v>2.44</v>
      </c>
      <c r="G194" s="0" t="n">
        <v>2.16</v>
      </c>
      <c r="H194" s="0" t="n">
        <v>0</v>
      </c>
      <c r="I194" s="0" t="n">
        <v>0.54</v>
      </c>
      <c r="J194" s="0" t="n">
        <v>5.14</v>
      </c>
      <c r="K194" s="0" t="n">
        <v>88</v>
      </c>
      <c r="L194" s="0" t="n">
        <v>4</v>
      </c>
      <c r="M194" s="0" t="s">
        <v>73</v>
      </c>
      <c r="N194" s="0" t="s">
        <v>152</v>
      </c>
      <c r="O194" s="0" t="s">
        <v>42</v>
      </c>
      <c r="P194" s="0" t="n">
        <f aca="false">IF(AND(OR(Dashboard!$B$5="All",D194=Dashboard!$B$5),OR(Dashboard!$D$5="All",N194=Dashboard!$D$5),OR(AND(C194&lt;&gt;"",C194&gt;=Dashboard!$F$5,C194&lt;=Dashboard!$H$5),AND(C194="",Dashboard!$F$5&lt;=1980,Dashboard!$H$5&gt;=2016))),1,0)</f>
        <v>1</v>
      </c>
      <c r="Q194" s="0" t="n">
        <f aca="false">J194*P194+ROW()*0.00000001</f>
        <v>5.14000194</v>
      </c>
    </row>
    <row r="195" customFormat="false" ht="15" hidden="false" customHeight="false" outlineLevel="0" collapsed="false">
      <c r="A195" s="0" t="s">
        <v>266</v>
      </c>
      <c r="B195" s="0" t="s">
        <v>76</v>
      </c>
      <c r="C195" s="0" t="n">
        <v>2003</v>
      </c>
      <c r="D195" s="0" t="s">
        <v>56</v>
      </c>
      <c r="E195" s="0" t="s">
        <v>142</v>
      </c>
      <c r="F195" s="0" t="n">
        <v>1.98</v>
      </c>
      <c r="G195" s="0" t="n">
        <v>2.23</v>
      </c>
      <c r="H195" s="0" t="n">
        <v>0.13</v>
      </c>
      <c r="I195" s="0" t="n">
        <v>0.8</v>
      </c>
      <c r="J195" s="0" t="n">
        <v>5.13</v>
      </c>
      <c r="K195" s="0" t="n">
        <v>68</v>
      </c>
      <c r="L195" s="0" t="n">
        <v>7.6</v>
      </c>
      <c r="M195" s="0" t="s">
        <v>103</v>
      </c>
      <c r="N195" s="0" t="s">
        <v>74</v>
      </c>
      <c r="O195" s="0" t="s">
        <v>67</v>
      </c>
      <c r="P195" s="0" t="n">
        <f aca="false">IF(AND(OR(Dashboard!$B$5="All",D195=Dashboard!$B$5),OR(Dashboard!$D$5="All",N195=Dashboard!$D$5),OR(AND(C195&lt;&gt;"",C195&gt;=Dashboard!$F$5,C195&lt;=Dashboard!$H$5),AND(C195="",Dashboard!$F$5&lt;=1980,Dashboard!$H$5&gt;=2016))),1,0)</f>
        <v>1</v>
      </c>
      <c r="Q195" s="0" t="n">
        <f aca="false">J195*P195+ROW()*0.00000001</f>
        <v>5.13000195</v>
      </c>
    </row>
    <row r="196" customFormat="false" ht="15" hidden="false" customHeight="false" outlineLevel="0" collapsed="false">
      <c r="A196" s="0" t="s">
        <v>267</v>
      </c>
      <c r="B196" s="0" t="s">
        <v>45</v>
      </c>
      <c r="C196" s="0" t="n">
        <v>1992</v>
      </c>
      <c r="D196" s="0" t="s">
        <v>16</v>
      </c>
      <c r="E196" s="0" t="s">
        <v>35</v>
      </c>
      <c r="F196" s="0" t="n">
        <v>2.71</v>
      </c>
      <c r="G196" s="0" t="n">
        <v>0.61</v>
      </c>
      <c r="H196" s="0" t="n">
        <v>1.7</v>
      </c>
      <c r="I196" s="0" t="n">
        <v>0.11</v>
      </c>
      <c r="J196" s="0" t="n">
        <v>5.13</v>
      </c>
      <c r="N196" s="0" t="s">
        <v>35</v>
      </c>
      <c r="P196" s="0" t="n">
        <f aca="false">IF(AND(OR(Dashboard!$B$5="All",D196=Dashboard!$B$5),OR(Dashboard!$D$5="All",N196=Dashboard!$D$5),OR(AND(C196&lt;&gt;"",C196&gt;=Dashboard!$F$5,C196&lt;=Dashboard!$H$5),AND(C196="",Dashboard!$F$5&lt;=1980,Dashboard!$H$5&gt;=2016))),1,0)</f>
        <v>1</v>
      </c>
      <c r="Q196" s="0" t="n">
        <f aca="false">J196*P196+ROW()*0.00000001</f>
        <v>5.13000196</v>
      </c>
    </row>
    <row r="197" customFormat="false" ht="15" hidden="false" customHeight="false" outlineLevel="0" collapsed="false">
      <c r="A197" s="0" t="s">
        <v>268</v>
      </c>
      <c r="B197" s="0" t="s">
        <v>152</v>
      </c>
      <c r="C197" s="0" t="n">
        <v>1996</v>
      </c>
      <c r="D197" s="0" t="s">
        <v>58</v>
      </c>
      <c r="E197" s="0" t="s">
        <v>65</v>
      </c>
      <c r="F197" s="0" t="n">
        <v>3.22</v>
      </c>
      <c r="G197" s="0" t="n">
        <v>1.69</v>
      </c>
      <c r="H197" s="0" t="n">
        <v>0</v>
      </c>
      <c r="I197" s="0" t="n">
        <v>0.2</v>
      </c>
      <c r="J197" s="0" t="n">
        <v>5.12</v>
      </c>
      <c r="N197" s="0" t="s">
        <v>152</v>
      </c>
      <c r="P197" s="0" t="n">
        <f aca="false">IF(AND(OR(Dashboard!$B$5="All",D197=Dashboard!$B$5),OR(Dashboard!$D$5="All",N197=Dashboard!$D$5),OR(AND(C197&lt;&gt;"",C197&gt;=Dashboard!$F$5,C197&lt;=Dashboard!$H$5),AND(C197="",Dashboard!$F$5&lt;=1980,Dashboard!$H$5&gt;=2016))),1,0)</f>
        <v>1</v>
      </c>
      <c r="Q197" s="0" t="n">
        <f aca="false">J197*P197+ROW()*0.00000001</f>
        <v>5.12000197</v>
      </c>
    </row>
    <row r="198" customFormat="false" ht="15" hidden="false" customHeight="false" outlineLevel="0" collapsed="false">
      <c r="A198" s="0" t="s">
        <v>269</v>
      </c>
      <c r="B198" s="0" t="s">
        <v>76</v>
      </c>
      <c r="C198" s="0" t="n">
        <v>2006</v>
      </c>
      <c r="D198" s="0" t="s">
        <v>52</v>
      </c>
      <c r="E198" s="0" t="s">
        <v>270</v>
      </c>
      <c r="F198" s="0" t="n">
        <v>3.81</v>
      </c>
      <c r="G198" s="0" t="n">
        <v>0.63</v>
      </c>
      <c r="H198" s="0" t="n">
        <v>0</v>
      </c>
      <c r="I198" s="0" t="n">
        <v>0.68</v>
      </c>
      <c r="J198" s="0" t="n">
        <v>5.12</v>
      </c>
      <c r="K198" s="0" t="n">
        <v>92</v>
      </c>
      <c r="L198" s="0" t="n">
        <v>8.5</v>
      </c>
      <c r="M198" s="0" t="s">
        <v>103</v>
      </c>
      <c r="N198" s="0" t="s">
        <v>74</v>
      </c>
      <c r="O198" s="0" t="s">
        <v>60</v>
      </c>
      <c r="P198" s="0" t="n">
        <f aca="false">IF(AND(OR(Dashboard!$B$5="All",D198=Dashboard!$B$5),OR(Dashboard!$D$5="All",N198=Dashboard!$D$5),OR(AND(C198&lt;&gt;"",C198&gt;=Dashboard!$F$5,C198&lt;=Dashboard!$H$5),AND(C198="",Dashboard!$F$5&lt;=1980,Dashboard!$H$5&gt;=2016))),1,0)</f>
        <v>1</v>
      </c>
      <c r="Q198" s="0" t="n">
        <f aca="false">J198*P198+ROW()*0.00000001</f>
        <v>5.12000198</v>
      </c>
    </row>
    <row r="199" customFormat="false" ht="15" hidden="false" customHeight="false" outlineLevel="0" collapsed="false">
      <c r="A199" s="0" t="s">
        <v>271</v>
      </c>
      <c r="B199" s="0" t="s">
        <v>64</v>
      </c>
      <c r="C199" s="0" t="n">
        <v>2010</v>
      </c>
      <c r="D199" s="0" t="s">
        <v>46</v>
      </c>
      <c r="E199" s="0" t="s">
        <v>65</v>
      </c>
      <c r="F199" s="0" t="n">
        <v>3.59</v>
      </c>
      <c r="G199" s="0" t="n">
        <v>1.08</v>
      </c>
      <c r="H199" s="0" t="n">
        <v>0.05</v>
      </c>
      <c r="I199" s="0" t="n">
        <v>0.38</v>
      </c>
      <c r="J199" s="0" t="n">
        <v>5.1</v>
      </c>
      <c r="K199" s="0" t="n">
        <v>80</v>
      </c>
      <c r="L199" s="0" t="n">
        <v>6.5</v>
      </c>
      <c r="M199" s="0" t="s">
        <v>73</v>
      </c>
      <c r="N199" s="0" t="s">
        <v>66</v>
      </c>
      <c r="O199" s="0" t="s">
        <v>37</v>
      </c>
      <c r="P199" s="0" t="n">
        <f aca="false">IF(AND(OR(Dashboard!$B$5="All",D199=Dashboard!$B$5),OR(Dashboard!$D$5="All",N199=Dashboard!$D$5),OR(AND(C199&lt;&gt;"",C199&gt;=Dashboard!$F$5,C199&lt;=Dashboard!$H$5),AND(C199="",Dashboard!$F$5&lt;=1980,Dashboard!$H$5&gt;=2016))),1,0)</f>
        <v>1</v>
      </c>
      <c r="Q199" s="0" t="n">
        <f aca="false">J199*P199+ROW()*0.00000001</f>
        <v>5.10000199</v>
      </c>
    </row>
    <row r="200" customFormat="false" ht="15" hidden="false" customHeight="false" outlineLevel="0" collapsed="false">
      <c r="A200" s="0" t="s">
        <v>153</v>
      </c>
      <c r="B200" s="0" t="s">
        <v>50</v>
      </c>
      <c r="C200" s="0" t="n">
        <v>2008</v>
      </c>
      <c r="D200" s="0" t="s">
        <v>34</v>
      </c>
      <c r="E200" s="0" t="s">
        <v>154</v>
      </c>
      <c r="F200" s="0" t="n">
        <v>1.63</v>
      </c>
      <c r="G200" s="0" t="n">
        <v>2.45</v>
      </c>
      <c r="H200" s="0" t="n">
        <v>0.44</v>
      </c>
      <c r="I200" s="0" t="n">
        <v>0.57</v>
      </c>
      <c r="J200" s="0" t="n">
        <v>5.09</v>
      </c>
      <c r="N200" s="0" t="s">
        <v>35</v>
      </c>
      <c r="P200" s="0" t="n">
        <f aca="false">IF(AND(OR(Dashboard!$B$5="All",D200=Dashboard!$B$5),OR(Dashboard!$D$5="All",N200=Dashboard!$D$5),OR(AND(C200&lt;&gt;"",C200&gt;=Dashboard!$F$5,C200&lt;=Dashboard!$H$5),AND(C200="",Dashboard!$F$5&lt;=1980,Dashboard!$H$5&gt;=2016))),1,0)</f>
        <v>1</v>
      </c>
      <c r="Q200" s="0" t="n">
        <f aca="false">J200*P200+ROW()*0.00000001</f>
        <v>5.090002</v>
      </c>
    </row>
    <row r="201" customFormat="false" ht="15" hidden="false" customHeight="false" outlineLevel="0" collapsed="false">
      <c r="A201" s="0" t="s">
        <v>272</v>
      </c>
      <c r="B201" s="0" t="s">
        <v>70</v>
      </c>
      <c r="C201" s="0" t="n">
        <v>2009</v>
      </c>
      <c r="D201" s="0" t="s">
        <v>71</v>
      </c>
      <c r="E201" s="0" t="s">
        <v>211</v>
      </c>
      <c r="F201" s="0" t="n">
        <v>1.96</v>
      </c>
      <c r="G201" s="0" t="n">
        <v>1.41</v>
      </c>
      <c r="H201" s="0" t="n">
        <v>1.08</v>
      </c>
      <c r="I201" s="0" t="n">
        <v>0.64</v>
      </c>
      <c r="J201" s="0" t="n">
        <v>5.09</v>
      </c>
      <c r="K201" s="0" t="n">
        <v>84</v>
      </c>
      <c r="L201" s="0" t="n">
        <v>7.5</v>
      </c>
      <c r="M201" s="0" t="s">
        <v>73</v>
      </c>
      <c r="N201" s="0" t="s">
        <v>74</v>
      </c>
      <c r="O201" s="0" t="s">
        <v>42</v>
      </c>
      <c r="P201" s="0" t="n">
        <f aca="false">IF(AND(OR(Dashboard!$B$5="All",D201=Dashboard!$B$5),OR(Dashboard!$D$5="All",N201=Dashboard!$D$5),OR(AND(C201&lt;&gt;"",C201&gt;=Dashboard!$F$5,C201&lt;=Dashboard!$H$5),AND(C201="",Dashboard!$F$5&lt;=1980,Dashboard!$H$5&gt;=2016))),1,0)</f>
        <v>1</v>
      </c>
      <c r="Q201" s="0" t="n">
        <f aca="false">J201*P201+ROW()*0.00000001</f>
        <v>5.09000201</v>
      </c>
    </row>
    <row r="202" customFormat="false" ht="15" hidden="false" customHeight="false" outlineLevel="0" collapsed="false">
      <c r="A202" s="0" t="s">
        <v>273</v>
      </c>
      <c r="B202" s="0" t="s">
        <v>50</v>
      </c>
      <c r="C202" s="0" t="n">
        <v>2007</v>
      </c>
      <c r="D202" s="0" t="s">
        <v>71</v>
      </c>
      <c r="E202" s="0" t="s">
        <v>35</v>
      </c>
      <c r="F202" s="0" t="n">
        <v>1.85</v>
      </c>
      <c r="G202" s="0" t="n">
        <v>1.8</v>
      </c>
      <c r="H202" s="0" t="n">
        <v>0.95</v>
      </c>
      <c r="I202" s="0" t="n">
        <v>0.48</v>
      </c>
      <c r="J202" s="0" t="n">
        <v>5.08</v>
      </c>
      <c r="K202" s="0" t="n">
        <v>90</v>
      </c>
      <c r="L202" s="0" t="n">
        <v>8</v>
      </c>
      <c r="M202" s="0" t="s">
        <v>36</v>
      </c>
      <c r="N202" s="0" t="s">
        <v>35</v>
      </c>
      <c r="O202" s="0" t="s">
        <v>42</v>
      </c>
      <c r="P202" s="0" t="n">
        <f aca="false">IF(AND(OR(Dashboard!$B$5="All",D202=Dashboard!$B$5),OR(Dashboard!$D$5="All",N202=Dashboard!$D$5),OR(AND(C202&lt;&gt;"",C202&gt;=Dashboard!$F$5,C202&lt;=Dashboard!$H$5),AND(C202="",Dashboard!$F$5&lt;=1980,Dashboard!$H$5&gt;=2016))),1,0)</f>
        <v>1</v>
      </c>
      <c r="Q202" s="0" t="n">
        <f aca="false">J202*P202+ROW()*0.00000001</f>
        <v>5.08000202</v>
      </c>
    </row>
    <row r="203" customFormat="false" ht="15" hidden="false" customHeight="false" outlineLevel="0" collapsed="false">
      <c r="A203" s="0" t="s">
        <v>38</v>
      </c>
      <c r="B203" s="0" t="s">
        <v>45</v>
      </c>
      <c r="C203" s="0" t="n">
        <v>1999</v>
      </c>
      <c r="D203" s="0" t="s">
        <v>16</v>
      </c>
      <c r="E203" s="0" t="s">
        <v>35</v>
      </c>
      <c r="F203" s="0" t="n">
        <v>3.4</v>
      </c>
      <c r="G203" s="0" t="n">
        <v>1.3</v>
      </c>
      <c r="H203" s="0" t="n">
        <v>0.15</v>
      </c>
      <c r="I203" s="0" t="n">
        <v>0.22</v>
      </c>
      <c r="J203" s="0" t="n">
        <v>5.07</v>
      </c>
      <c r="N203" s="0" t="s">
        <v>35</v>
      </c>
      <c r="P203" s="0" t="n">
        <f aca="false">IF(AND(OR(Dashboard!$B$5="All",D203=Dashboard!$B$5),OR(Dashboard!$D$5="All",N203=Dashboard!$D$5),OR(AND(C203&lt;&gt;"",C203&gt;=Dashboard!$F$5,C203&lt;=Dashboard!$H$5),AND(C203="",Dashboard!$F$5&lt;=1980,Dashboard!$H$5&gt;=2016))),1,0)</f>
        <v>1</v>
      </c>
      <c r="Q203" s="0" t="n">
        <f aca="false">J203*P203+ROW()*0.00000001</f>
        <v>5.07000203</v>
      </c>
    </row>
    <row r="204" customFormat="false" ht="15" hidden="false" customHeight="false" outlineLevel="0" collapsed="false">
      <c r="A204" s="0" t="s">
        <v>274</v>
      </c>
      <c r="B204" s="0" t="s">
        <v>70</v>
      </c>
      <c r="C204" s="0" t="n">
        <v>2010</v>
      </c>
      <c r="D204" s="0" t="s">
        <v>34</v>
      </c>
      <c r="E204" s="0" t="s">
        <v>142</v>
      </c>
      <c r="F204" s="0" t="n">
        <v>0.61</v>
      </c>
      <c r="G204" s="0" t="n">
        <v>3.28</v>
      </c>
      <c r="H204" s="0" t="n">
        <v>0.06</v>
      </c>
      <c r="I204" s="0" t="n">
        <v>1.12</v>
      </c>
      <c r="J204" s="0" t="n">
        <v>5.07</v>
      </c>
      <c r="K204" s="0" t="n">
        <v>89</v>
      </c>
      <c r="L204" s="0" t="n">
        <v>8</v>
      </c>
      <c r="M204" s="0" t="s">
        <v>36</v>
      </c>
      <c r="N204" s="0" t="s">
        <v>74</v>
      </c>
      <c r="O204" s="0" t="s">
        <v>42</v>
      </c>
      <c r="P204" s="0" t="n">
        <f aca="false">IF(AND(OR(Dashboard!$B$5="All",D204=Dashboard!$B$5),OR(Dashboard!$D$5="All",N204=Dashboard!$D$5),OR(AND(C204&lt;&gt;"",C204&gt;=Dashboard!$F$5,C204&lt;=Dashboard!$H$5),AND(C204="",Dashboard!$F$5&lt;=1980,Dashboard!$H$5&gt;=2016))),1,0)</f>
        <v>1</v>
      </c>
      <c r="Q204" s="0" t="n">
        <f aca="false">J204*P204+ROW()*0.00000001</f>
        <v>5.07000204</v>
      </c>
    </row>
    <row r="205" customFormat="false" ht="15" hidden="false" customHeight="false" outlineLevel="0" collapsed="false">
      <c r="A205" s="0" t="s">
        <v>275</v>
      </c>
      <c r="B205" s="0" t="s">
        <v>117</v>
      </c>
      <c r="C205" s="0" t="n">
        <v>1996</v>
      </c>
      <c r="D205" s="0" t="s">
        <v>71</v>
      </c>
      <c r="E205" s="0" t="s">
        <v>229</v>
      </c>
      <c r="F205" s="0" t="n">
        <v>2.05</v>
      </c>
      <c r="G205" s="0" t="n">
        <v>1.16</v>
      </c>
      <c r="H205" s="0" t="n">
        <v>1.11</v>
      </c>
      <c r="I205" s="0" t="n">
        <v>0.73</v>
      </c>
      <c r="J205" s="0" t="n">
        <v>5.05</v>
      </c>
      <c r="K205" s="0" t="n">
        <v>91</v>
      </c>
      <c r="L205" s="0" t="n">
        <v>9</v>
      </c>
      <c r="M205" s="0" t="s">
        <v>73</v>
      </c>
      <c r="N205" s="0" t="s">
        <v>74</v>
      </c>
      <c r="O205" s="0" t="s">
        <v>60</v>
      </c>
      <c r="P205" s="0" t="n">
        <f aca="false">IF(AND(OR(Dashboard!$B$5="All",D205=Dashboard!$B$5),OR(Dashboard!$D$5="All",N205=Dashboard!$D$5),OR(AND(C205&lt;&gt;"",C205&gt;=Dashboard!$F$5,C205&lt;=Dashboard!$H$5),AND(C205="",Dashboard!$F$5&lt;=1980,Dashboard!$H$5&gt;=2016))),1,0)</f>
        <v>1</v>
      </c>
      <c r="Q205" s="0" t="n">
        <f aca="false">J205*P205+ROW()*0.00000001</f>
        <v>5.05000205</v>
      </c>
    </row>
    <row r="206" customFormat="false" ht="15" hidden="false" customHeight="false" outlineLevel="0" collapsed="false">
      <c r="A206" s="0" t="s">
        <v>276</v>
      </c>
      <c r="B206" s="0" t="s">
        <v>164</v>
      </c>
      <c r="C206" s="0" t="n">
        <v>2006</v>
      </c>
      <c r="D206" s="0" t="s">
        <v>71</v>
      </c>
      <c r="E206" s="0" t="s">
        <v>72</v>
      </c>
      <c r="F206" s="0" t="n">
        <v>1.7</v>
      </c>
      <c r="G206" s="0" t="n">
        <v>1.99</v>
      </c>
      <c r="H206" s="0" t="n">
        <v>0.16</v>
      </c>
      <c r="I206" s="0" t="n">
        <v>1.18</v>
      </c>
      <c r="J206" s="0" t="n">
        <v>5.03</v>
      </c>
      <c r="K206" s="0" t="n">
        <v>86</v>
      </c>
      <c r="L206" s="0" t="n">
        <v>8</v>
      </c>
      <c r="M206" s="0" t="s">
        <v>73</v>
      </c>
      <c r="N206" s="0" t="s">
        <v>74</v>
      </c>
      <c r="O206" s="0" t="s">
        <v>42</v>
      </c>
      <c r="P206" s="0" t="n">
        <f aca="false">IF(AND(OR(Dashboard!$B$5="All",D206=Dashboard!$B$5),OR(Dashboard!$D$5="All",N206=Dashboard!$D$5),OR(AND(C206&lt;&gt;"",C206&gt;=Dashboard!$F$5,C206&lt;=Dashboard!$H$5),AND(C206="",Dashboard!$F$5&lt;=1980,Dashboard!$H$5&gt;=2016))),1,0)</f>
        <v>1</v>
      </c>
      <c r="Q206" s="0" t="n">
        <f aca="false">J206*P206+ROW()*0.00000001</f>
        <v>5.03000206</v>
      </c>
    </row>
    <row r="207" customFormat="false" ht="15" hidden="false" customHeight="false" outlineLevel="0" collapsed="false">
      <c r="A207" s="0" t="s">
        <v>277</v>
      </c>
      <c r="B207" s="0" t="s">
        <v>117</v>
      </c>
      <c r="C207" s="0" t="n">
        <v>1999</v>
      </c>
      <c r="D207" s="0" t="s">
        <v>34</v>
      </c>
      <c r="E207" s="0" t="s">
        <v>91</v>
      </c>
      <c r="F207" s="0" t="n">
        <v>3.42</v>
      </c>
      <c r="G207" s="0" t="n">
        <v>1.38</v>
      </c>
      <c r="H207" s="0" t="n">
        <v>0.02</v>
      </c>
      <c r="I207" s="0" t="n">
        <v>0.2</v>
      </c>
      <c r="J207" s="0" t="n">
        <v>5.02</v>
      </c>
      <c r="K207" s="0" t="n">
        <v>92</v>
      </c>
      <c r="L207" s="0" t="n">
        <v>9.2</v>
      </c>
      <c r="M207" s="0" t="s">
        <v>103</v>
      </c>
      <c r="N207" s="0" t="s">
        <v>74</v>
      </c>
      <c r="O207" s="0" t="s">
        <v>60</v>
      </c>
      <c r="P207" s="0" t="n">
        <f aca="false">IF(AND(OR(Dashboard!$B$5="All",D207=Dashboard!$B$5),OR(Dashboard!$D$5="All",N207=Dashboard!$D$5),OR(AND(C207&lt;&gt;"",C207&gt;=Dashboard!$F$5,C207&lt;=Dashboard!$H$5),AND(C207="",Dashboard!$F$5&lt;=1980,Dashboard!$H$5&gt;=2016))),1,0)</f>
        <v>1</v>
      </c>
      <c r="Q207" s="0" t="n">
        <f aca="false">J207*P207+ROW()*0.00000001</f>
        <v>5.02000207</v>
      </c>
    </row>
    <row r="208" customFormat="false" ht="15" hidden="false" customHeight="false" outlineLevel="0" collapsed="false">
      <c r="A208" s="0" t="s">
        <v>278</v>
      </c>
      <c r="B208" s="0" t="s">
        <v>117</v>
      </c>
      <c r="C208" s="0" t="n">
        <v>1999</v>
      </c>
      <c r="D208" s="0" t="s">
        <v>246</v>
      </c>
      <c r="E208" s="0" t="s">
        <v>257</v>
      </c>
      <c r="F208" s="0" t="n">
        <v>2.79</v>
      </c>
      <c r="G208" s="0" t="n">
        <v>1.89</v>
      </c>
      <c r="H208" s="0" t="n">
        <v>0</v>
      </c>
      <c r="I208" s="0" t="n">
        <v>0.33</v>
      </c>
      <c r="J208" s="0" t="n">
        <v>5.01</v>
      </c>
      <c r="N208" s="0" t="s">
        <v>74</v>
      </c>
      <c r="P208" s="0" t="n">
        <f aca="false">IF(AND(OR(Dashboard!$B$5="All",D208=Dashboard!$B$5),OR(Dashboard!$D$5="All",N208=Dashboard!$D$5),OR(AND(C208&lt;&gt;"",C208&gt;=Dashboard!$F$5,C208&lt;=Dashboard!$H$5),AND(C208="",Dashboard!$F$5&lt;=1980,Dashboard!$H$5&gt;=2016))),1,0)</f>
        <v>1</v>
      </c>
      <c r="Q208" s="0" t="n">
        <f aca="false">J208*P208+ROW()*0.00000001</f>
        <v>5.01000208</v>
      </c>
    </row>
    <row r="209" customFormat="false" ht="15" hidden="false" customHeight="false" outlineLevel="0" collapsed="false">
      <c r="A209" s="0" t="s">
        <v>279</v>
      </c>
      <c r="B209" s="0" t="s">
        <v>117</v>
      </c>
      <c r="C209" s="0" t="n">
        <v>1998</v>
      </c>
      <c r="D209" s="0" t="s">
        <v>16</v>
      </c>
      <c r="E209" s="0" t="s">
        <v>89</v>
      </c>
      <c r="F209" s="0" t="n">
        <v>3.36</v>
      </c>
      <c r="G209" s="0" t="n">
        <v>1.36</v>
      </c>
      <c r="H209" s="0" t="n">
        <v>0.07</v>
      </c>
      <c r="I209" s="0" t="n">
        <v>0.21</v>
      </c>
      <c r="J209" s="0" t="n">
        <v>5</v>
      </c>
      <c r="N209" s="0" t="s">
        <v>74</v>
      </c>
      <c r="P209" s="0" t="n">
        <f aca="false">IF(AND(OR(Dashboard!$B$5="All",D209=Dashboard!$B$5),OR(Dashboard!$D$5="All",N209=Dashboard!$D$5),OR(AND(C209&lt;&gt;"",C209&gt;=Dashboard!$F$5,C209&lt;=Dashboard!$H$5),AND(C209="",Dashboard!$F$5&lt;=1980,Dashboard!$H$5&gt;=2016))),1,0)</f>
        <v>1</v>
      </c>
      <c r="Q209" s="0" t="n">
        <f aca="false">J209*P209+ROW()*0.00000001</f>
        <v>5.00000209</v>
      </c>
    </row>
    <row r="210" customFormat="false" ht="15" hidden="false" customHeight="false" outlineLevel="0" collapsed="false">
      <c r="A210" s="0" t="s">
        <v>280</v>
      </c>
      <c r="B210" s="0" t="s">
        <v>76</v>
      </c>
      <c r="C210" s="0" t="n">
        <v>2007</v>
      </c>
      <c r="D210" s="0" t="s">
        <v>52</v>
      </c>
      <c r="E210" s="0" t="s">
        <v>91</v>
      </c>
      <c r="F210" s="0" t="n">
        <v>3.49</v>
      </c>
      <c r="G210" s="0" t="n">
        <v>0.01</v>
      </c>
      <c r="H210" s="0" t="n">
        <v>0.01</v>
      </c>
      <c r="I210" s="0" t="n">
        <v>1.48</v>
      </c>
      <c r="J210" s="0" t="n">
        <v>4.98</v>
      </c>
      <c r="K210" s="0" t="n">
        <v>82</v>
      </c>
      <c r="L210" s="0" t="n">
        <v>8.2</v>
      </c>
      <c r="M210" s="0" t="s">
        <v>103</v>
      </c>
      <c r="N210" s="0" t="s">
        <v>74</v>
      </c>
      <c r="O210" s="0" t="s">
        <v>42</v>
      </c>
      <c r="P210" s="0" t="n">
        <f aca="false">IF(AND(OR(Dashboard!$B$5="All",D210=Dashboard!$B$5),OR(Dashboard!$D$5="All",N210=Dashboard!$D$5),OR(AND(C210&lt;&gt;"",C210&gt;=Dashboard!$F$5,C210&lt;=Dashboard!$H$5),AND(C210="",Dashboard!$F$5&lt;=1980,Dashboard!$H$5&gt;=2016))),1,0)</f>
        <v>1</v>
      </c>
      <c r="Q210" s="0" t="n">
        <f aca="false">J210*P210+ROW()*0.00000001</f>
        <v>4.9800021</v>
      </c>
    </row>
    <row r="211" customFormat="false" ht="15" hidden="false" customHeight="false" outlineLevel="0" collapsed="false">
      <c r="A211" s="0" t="s">
        <v>281</v>
      </c>
      <c r="B211" s="0" t="s">
        <v>33</v>
      </c>
      <c r="C211" s="0" t="n">
        <v>2007</v>
      </c>
      <c r="D211" s="0" t="s">
        <v>56</v>
      </c>
      <c r="E211" s="0" t="s">
        <v>35</v>
      </c>
      <c r="F211" s="0" t="n">
        <v>3.05</v>
      </c>
      <c r="G211" s="0" t="n">
        <v>1.17</v>
      </c>
      <c r="H211" s="0" t="n">
        <v>0.29</v>
      </c>
      <c r="I211" s="0" t="n">
        <v>0.46</v>
      </c>
      <c r="J211" s="0" t="n">
        <v>4.98</v>
      </c>
      <c r="K211" s="0" t="n">
        <v>68</v>
      </c>
      <c r="L211" s="0" t="n">
        <v>7.1</v>
      </c>
      <c r="M211" s="0" t="s">
        <v>103</v>
      </c>
      <c r="N211" s="0" t="s">
        <v>35</v>
      </c>
      <c r="O211" s="0" t="s">
        <v>67</v>
      </c>
      <c r="P211" s="0" t="n">
        <f aca="false">IF(AND(OR(Dashboard!$B$5="All",D211=Dashboard!$B$5),OR(Dashboard!$D$5="All",N211=Dashboard!$D$5),OR(AND(C211&lt;&gt;"",C211&gt;=Dashboard!$F$5,C211&lt;=Dashboard!$H$5),AND(C211="",Dashboard!$F$5&lt;=1980,Dashboard!$H$5&gt;=2016))),1,0)</f>
        <v>1</v>
      </c>
      <c r="Q211" s="0" t="n">
        <f aca="false">J211*P211+ROW()*0.00000001</f>
        <v>4.98000211</v>
      </c>
    </row>
    <row r="212" customFormat="false" ht="15" hidden="false" customHeight="false" outlineLevel="0" collapsed="false">
      <c r="A212" s="0" t="s">
        <v>282</v>
      </c>
      <c r="B212" s="0" t="s">
        <v>50</v>
      </c>
      <c r="C212" s="0" t="n">
        <v>2007</v>
      </c>
      <c r="D212" s="0" t="s">
        <v>46</v>
      </c>
      <c r="E212" s="0" t="s">
        <v>35</v>
      </c>
      <c r="F212" s="0" t="n">
        <v>1.83</v>
      </c>
      <c r="G212" s="0" t="n">
        <v>1.19</v>
      </c>
      <c r="H212" s="0" t="n">
        <v>1.54</v>
      </c>
      <c r="I212" s="0" t="n">
        <v>0.37</v>
      </c>
      <c r="J212" s="0" t="n">
        <v>4.93</v>
      </c>
      <c r="N212" s="0" t="s">
        <v>35</v>
      </c>
      <c r="P212" s="0" t="n">
        <f aca="false">IF(AND(OR(Dashboard!$B$5="All",D212=Dashboard!$B$5),OR(Dashboard!$D$5="All",N212=Dashboard!$D$5),OR(AND(C212&lt;&gt;"",C212&gt;=Dashboard!$F$5,C212&lt;=Dashboard!$H$5),AND(C212="",Dashboard!$F$5&lt;=1980,Dashboard!$H$5&gt;=2016))),1,0)</f>
        <v>1</v>
      </c>
      <c r="Q212" s="0" t="n">
        <f aca="false">J212*P212+ROW()*0.00000001</f>
        <v>4.93000212</v>
      </c>
    </row>
    <row r="213" customFormat="false" ht="15" hidden="false" customHeight="false" outlineLevel="0" collapsed="false">
      <c r="A213" s="0" t="s">
        <v>283</v>
      </c>
      <c r="B213" s="0" t="s">
        <v>64</v>
      </c>
      <c r="C213" s="0" t="n">
        <v>2008</v>
      </c>
      <c r="D213" s="0" t="s">
        <v>46</v>
      </c>
      <c r="E213" s="0" t="s">
        <v>139</v>
      </c>
      <c r="F213" s="0" t="n">
        <v>3.4</v>
      </c>
      <c r="G213" s="0" t="n">
        <v>0.99</v>
      </c>
      <c r="H213" s="0" t="n">
        <v>0.09</v>
      </c>
      <c r="I213" s="0" t="n">
        <v>0.45</v>
      </c>
      <c r="J213" s="0" t="n">
        <v>4.93</v>
      </c>
      <c r="K213" s="0" t="n">
        <v>93</v>
      </c>
      <c r="L213" s="0" t="n">
        <v>8.5</v>
      </c>
      <c r="M213" s="0" t="s">
        <v>73</v>
      </c>
      <c r="N213" s="0" t="s">
        <v>66</v>
      </c>
      <c r="O213" s="0" t="s">
        <v>60</v>
      </c>
      <c r="P213" s="0" t="n">
        <f aca="false">IF(AND(OR(Dashboard!$B$5="All",D213=Dashboard!$B$5),OR(Dashboard!$D$5="All",N213=Dashboard!$D$5),OR(AND(C213&lt;&gt;"",C213&gt;=Dashboard!$F$5,C213&lt;=Dashboard!$H$5),AND(C213="",Dashboard!$F$5&lt;=1980,Dashboard!$H$5&gt;=2016))),1,0)</f>
        <v>1</v>
      </c>
      <c r="Q213" s="0" t="n">
        <f aca="false">J213*P213+ROW()*0.00000001</f>
        <v>4.93000213</v>
      </c>
    </row>
    <row r="214" customFormat="false" ht="15" hidden="false" customHeight="false" outlineLevel="0" collapsed="false">
      <c r="A214" s="0" t="s">
        <v>284</v>
      </c>
      <c r="B214" s="0" t="s">
        <v>70</v>
      </c>
      <c r="C214" s="0" t="n">
        <v>2007</v>
      </c>
      <c r="D214" s="0" t="s">
        <v>71</v>
      </c>
      <c r="E214" s="0" t="s">
        <v>89</v>
      </c>
      <c r="F214" s="0" t="n">
        <v>2.31</v>
      </c>
      <c r="G214" s="0" t="n">
        <v>1.72</v>
      </c>
      <c r="H214" s="0" t="n">
        <v>0.12</v>
      </c>
      <c r="I214" s="0" t="n">
        <v>0.77</v>
      </c>
      <c r="J214" s="0" t="n">
        <v>4.92</v>
      </c>
      <c r="K214" s="0" t="n">
        <v>88</v>
      </c>
      <c r="L214" s="0" t="n">
        <v>8.1</v>
      </c>
      <c r="M214" s="0" t="s">
        <v>103</v>
      </c>
      <c r="N214" s="0" t="s">
        <v>74</v>
      </c>
      <c r="O214" s="0" t="s">
        <v>42</v>
      </c>
      <c r="P214" s="0" t="n">
        <f aca="false">IF(AND(OR(Dashboard!$B$5="All",D214=Dashboard!$B$5),OR(Dashboard!$D$5="All",N214=Dashboard!$D$5),OR(AND(C214&lt;&gt;"",C214&gt;=Dashboard!$F$5,C214&lt;=Dashboard!$H$5),AND(C214="",Dashboard!$F$5&lt;=1980,Dashboard!$H$5&gt;=2016))),1,0)</f>
        <v>1</v>
      </c>
      <c r="Q214" s="0" t="n">
        <f aca="false">J214*P214+ROW()*0.00000001</f>
        <v>4.92000214</v>
      </c>
    </row>
    <row r="215" customFormat="false" ht="15" hidden="false" customHeight="false" outlineLevel="0" collapsed="false">
      <c r="A215" s="0" t="s">
        <v>285</v>
      </c>
      <c r="B215" s="0" t="s">
        <v>76</v>
      </c>
      <c r="C215" s="0" t="n">
        <v>2005</v>
      </c>
      <c r="D215" s="0" t="s">
        <v>34</v>
      </c>
      <c r="E215" s="0" t="s">
        <v>142</v>
      </c>
      <c r="F215" s="0" t="n">
        <v>3.98</v>
      </c>
      <c r="G215" s="0" t="n">
        <v>0.26</v>
      </c>
      <c r="H215" s="0" t="n">
        <v>0.01</v>
      </c>
      <c r="I215" s="0" t="n">
        <v>0.66</v>
      </c>
      <c r="J215" s="0" t="n">
        <v>4.91</v>
      </c>
      <c r="K215" s="0" t="n">
        <v>88</v>
      </c>
      <c r="L215" s="0" t="n">
        <v>8</v>
      </c>
      <c r="M215" s="0" t="s">
        <v>36</v>
      </c>
      <c r="N215" s="0" t="s">
        <v>74</v>
      </c>
      <c r="O215" s="0" t="s">
        <v>42</v>
      </c>
      <c r="P215" s="0" t="n">
        <f aca="false">IF(AND(OR(Dashboard!$B$5="All",D215=Dashboard!$B$5),OR(Dashboard!$D$5="All",N215=Dashboard!$D$5),OR(AND(C215&lt;&gt;"",C215&gt;=Dashboard!$F$5,C215&lt;=Dashboard!$H$5),AND(C215="",Dashboard!$F$5&lt;=1980,Dashboard!$H$5&gt;=2016))),1,0)</f>
        <v>1</v>
      </c>
      <c r="Q215" s="0" t="n">
        <f aca="false">J215*P215+ROW()*0.00000001</f>
        <v>4.91000215</v>
      </c>
    </row>
    <row r="216" customFormat="false" ht="15" hidden="false" customHeight="false" outlineLevel="0" collapsed="false">
      <c r="A216" s="0" t="s">
        <v>286</v>
      </c>
      <c r="B216" s="0" t="s">
        <v>108</v>
      </c>
      <c r="C216" s="0" t="n">
        <v>1997</v>
      </c>
      <c r="D216" s="0" t="s">
        <v>41</v>
      </c>
      <c r="E216" s="0" t="s">
        <v>35</v>
      </c>
      <c r="F216" s="0" t="n">
        <v>2.91</v>
      </c>
      <c r="G216" s="0" t="n">
        <v>0.99</v>
      </c>
      <c r="H216" s="0" t="n">
        <v>0.89</v>
      </c>
      <c r="I216" s="0" t="n">
        <v>0.1</v>
      </c>
      <c r="J216" s="0" t="n">
        <v>4.88</v>
      </c>
      <c r="N216" s="0" t="s">
        <v>35</v>
      </c>
      <c r="P216" s="0" t="n">
        <f aca="false">IF(AND(OR(Dashboard!$B$5="All",D216=Dashboard!$B$5),OR(Dashboard!$D$5="All",N216=Dashboard!$D$5),OR(AND(C216&lt;&gt;"",C216&gt;=Dashboard!$F$5,C216&lt;=Dashboard!$H$5),AND(C216="",Dashboard!$F$5&lt;=1980,Dashboard!$H$5&gt;=2016))),1,0)</f>
        <v>1</v>
      </c>
      <c r="Q216" s="0" t="n">
        <f aca="false">J216*P216+ROW()*0.00000001</f>
        <v>4.88000216</v>
      </c>
    </row>
    <row r="217" customFormat="false" ht="15" hidden="false" customHeight="false" outlineLevel="0" collapsed="false">
      <c r="A217" s="0" t="s">
        <v>287</v>
      </c>
      <c r="B217" s="0" t="s">
        <v>164</v>
      </c>
      <c r="C217" s="0" t="n">
        <v>2010</v>
      </c>
      <c r="D217" s="0" t="s">
        <v>46</v>
      </c>
      <c r="E217" s="0" t="s">
        <v>211</v>
      </c>
      <c r="F217" s="0" t="n">
        <v>0</v>
      </c>
      <c r="G217" s="0" t="n">
        <v>0</v>
      </c>
      <c r="H217" s="0" t="n">
        <v>4.87</v>
      </c>
      <c r="I217" s="0" t="n">
        <v>0</v>
      </c>
      <c r="J217" s="0" t="n">
        <v>4.87</v>
      </c>
      <c r="N217" s="0" t="s">
        <v>74</v>
      </c>
      <c r="P217" s="0" t="n">
        <f aca="false">IF(AND(OR(Dashboard!$B$5="All",D217=Dashboard!$B$5),OR(Dashboard!$D$5="All",N217=Dashboard!$D$5),OR(AND(C217&lt;&gt;"",C217&gt;=Dashboard!$F$5,C217&lt;=Dashboard!$H$5),AND(C217="",Dashboard!$F$5&lt;=1980,Dashboard!$H$5&gt;=2016))),1,0)</f>
        <v>1</v>
      </c>
      <c r="Q217" s="0" t="n">
        <f aca="false">J217*P217+ROW()*0.00000001</f>
        <v>4.87000217</v>
      </c>
    </row>
    <row r="218" customFormat="false" ht="15" hidden="false" customHeight="false" outlineLevel="0" collapsed="false">
      <c r="A218" s="0" t="s">
        <v>169</v>
      </c>
      <c r="B218" s="0" t="s">
        <v>184</v>
      </c>
      <c r="C218" s="0" t="n">
        <v>2014</v>
      </c>
      <c r="D218" s="0" t="s">
        <v>102</v>
      </c>
      <c r="E218" s="0" t="s">
        <v>35</v>
      </c>
      <c r="F218" s="0" t="n">
        <v>2.6</v>
      </c>
      <c r="G218" s="0" t="n">
        <v>1.08</v>
      </c>
      <c r="H218" s="0" t="n">
        <v>0.81</v>
      </c>
      <c r="I218" s="0" t="n">
        <v>0.38</v>
      </c>
      <c r="J218" s="0" t="n">
        <v>4.87</v>
      </c>
      <c r="N218" s="0" t="s">
        <v>35</v>
      </c>
      <c r="P218" s="0" t="n">
        <f aca="false">IF(AND(OR(Dashboard!$B$5="All",D218=Dashboard!$B$5),OR(Dashboard!$D$5="All",N218=Dashboard!$D$5),OR(AND(C218&lt;&gt;"",C218&gt;=Dashboard!$F$5,C218&lt;=Dashboard!$H$5),AND(C218="",Dashboard!$F$5&lt;=1980,Dashboard!$H$5&gt;=2016))),1,0)</f>
        <v>1</v>
      </c>
      <c r="Q218" s="0" t="n">
        <f aca="false">J218*P218+ROW()*0.00000001</f>
        <v>4.87000218</v>
      </c>
    </row>
    <row r="219" customFormat="false" ht="15" hidden="false" customHeight="false" outlineLevel="0" collapsed="false">
      <c r="A219" s="0" t="s">
        <v>250</v>
      </c>
      <c r="B219" s="0" t="s">
        <v>39</v>
      </c>
      <c r="C219" s="0" t="n">
        <v>1990</v>
      </c>
      <c r="D219" s="0" t="s">
        <v>48</v>
      </c>
      <c r="E219" s="0" t="s">
        <v>35</v>
      </c>
      <c r="F219" s="0" t="n">
        <v>2.62</v>
      </c>
      <c r="G219" s="0" t="n">
        <v>0.6</v>
      </c>
      <c r="H219" s="0" t="n">
        <v>1.52</v>
      </c>
      <c r="I219" s="0" t="n">
        <v>0.1</v>
      </c>
      <c r="J219" s="0" t="n">
        <v>4.85</v>
      </c>
      <c r="N219" s="0" t="s">
        <v>35</v>
      </c>
      <c r="P219" s="0" t="n">
        <f aca="false">IF(AND(OR(Dashboard!$B$5="All",D219=Dashboard!$B$5),OR(Dashboard!$D$5="All",N219=Dashboard!$D$5),OR(AND(C219&lt;&gt;"",C219&gt;=Dashboard!$F$5,C219&lt;=Dashboard!$H$5),AND(C219="",Dashboard!$F$5&lt;=1980,Dashboard!$H$5&gt;=2016))),1,0)</f>
        <v>1</v>
      </c>
      <c r="Q219" s="0" t="n">
        <f aca="false">J219*P219+ROW()*0.00000001</f>
        <v>4.85000219</v>
      </c>
    </row>
    <row r="220" customFormat="false" ht="15" hidden="false" customHeight="false" outlineLevel="0" collapsed="false">
      <c r="A220" s="0" t="s">
        <v>288</v>
      </c>
      <c r="B220" s="0" t="s">
        <v>152</v>
      </c>
      <c r="C220" s="0" t="n">
        <v>2010</v>
      </c>
      <c r="D220" s="0" t="s">
        <v>246</v>
      </c>
      <c r="E220" s="0" t="s">
        <v>91</v>
      </c>
      <c r="F220" s="0" t="n">
        <v>2.57</v>
      </c>
      <c r="G220" s="0" t="n">
        <v>1.68</v>
      </c>
      <c r="H220" s="0" t="n">
        <v>0</v>
      </c>
      <c r="I220" s="0" t="n">
        <v>0.58</v>
      </c>
      <c r="J220" s="0" t="n">
        <v>4.84</v>
      </c>
      <c r="K220" s="0" t="n">
        <v>93</v>
      </c>
      <c r="L220" s="0" t="n">
        <v>8.2</v>
      </c>
      <c r="M220" s="0" t="s">
        <v>103</v>
      </c>
      <c r="N220" s="0" t="s">
        <v>152</v>
      </c>
      <c r="O220" s="0" t="s">
        <v>60</v>
      </c>
      <c r="P220" s="0" t="n">
        <f aca="false">IF(AND(OR(Dashboard!$B$5="All",D220=Dashboard!$B$5),OR(Dashboard!$D$5="All",N220=Dashboard!$D$5),OR(AND(C220&lt;&gt;"",C220&gt;=Dashboard!$F$5,C220&lt;=Dashboard!$H$5),AND(C220="",Dashboard!$F$5&lt;=1980,Dashboard!$H$5&gt;=2016))),1,0)</f>
        <v>1</v>
      </c>
      <c r="Q220" s="0" t="n">
        <f aca="false">J220*P220+ROW()*0.00000001</f>
        <v>4.8400022</v>
      </c>
    </row>
    <row r="221" customFormat="false" ht="15" hidden="false" customHeight="false" outlineLevel="0" collapsed="false">
      <c r="A221" s="0" t="s">
        <v>238</v>
      </c>
      <c r="B221" s="0" t="s">
        <v>70</v>
      </c>
      <c r="C221" s="0" t="n">
        <v>2007</v>
      </c>
      <c r="D221" s="0" t="s">
        <v>114</v>
      </c>
      <c r="E221" s="0" t="s">
        <v>124</v>
      </c>
      <c r="F221" s="0" t="n">
        <v>1.91</v>
      </c>
      <c r="G221" s="0" t="n">
        <v>2</v>
      </c>
      <c r="H221" s="0" t="n">
        <v>0.09</v>
      </c>
      <c r="I221" s="0" t="n">
        <v>0.82</v>
      </c>
      <c r="J221" s="0" t="n">
        <v>4.82</v>
      </c>
      <c r="K221" s="0" t="n">
        <v>81</v>
      </c>
      <c r="L221" s="0" t="n">
        <v>7.3</v>
      </c>
      <c r="M221" s="0" t="s">
        <v>73</v>
      </c>
      <c r="N221" s="0" t="s">
        <v>74</v>
      </c>
      <c r="O221" s="0" t="s">
        <v>42</v>
      </c>
      <c r="P221" s="0" t="n">
        <f aca="false">IF(AND(OR(Dashboard!$B$5="All",D221=Dashboard!$B$5),OR(Dashboard!$D$5="All",N221=Dashboard!$D$5),OR(AND(C221&lt;&gt;"",C221&gt;=Dashboard!$F$5,C221&lt;=Dashboard!$H$5),AND(C221="",Dashboard!$F$5&lt;=1980,Dashboard!$H$5&gt;=2016))),1,0)</f>
        <v>1</v>
      </c>
      <c r="Q221" s="0" t="n">
        <f aca="false">J221*P221+ROW()*0.00000001</f>
        <v>4.82000221</v>
      </c>
    </row>
    <row r="222" customFormat="false" ht="15" hidden="false" customHeight="false" outlineLevel="0" collapsed="false">
      <c r="A222" s="0" t="s">
        <v>289</v>
      </c>
      <c r="B222" s="0" t="s">
        <v>70</v>
      </c>
      <c r="C222" s="0" t="n">
        <v>2010</v>
      </c>
      <c r="D222" s="0" t="s">
        <v>71</v>
      </c>
      <c r="E222" s="0" t="s">
        <v>89</v>
      </c>
      <c r="F222" s="0" t="n">
        <v>2.74</v>
      </c>
      <c r="G222" s="0" t="n">
        <v>1.33</v>
      </c>
      <c r="H222" s="0" t="n">
        <v>0.12</v>
      </c>
      <c r="I222" s="0" t="n">
        <v>0.61</v>
      </c>
      <c r="J222" s="0" t="n">
        <v>4.8</v>
      </c>
      <c r="K222" s="0" t="n">
        <v>92</v>
      </c>
      <c r="L222" s="0" t="n">
        <v>8.7</v>
      </c>
      <c r="M222" s="0" t="s">
        <v>73</v>
      </c>
      <c r="N222" s="0" t="s">
        <v>74</v>
      </c>
      <c r="O222" s="0" t="s">
        <v>60</v>
      </c>
      <c r="P222" s="0" t="n">
        <f aca="false">IF(AND(OR(Dashboard!$B$5="All",D222=Dashboard!$B$5),OR(Dashboard!$D$5="All",N222=Dashboard!$D$5),OR(AND(C222&lt;&gt;"",C222&gt;=Dashboard!$F$5,C222&lt;=Dashboard!$H$5),AND(C222="",Dashboard!$F$5&lt;=1980,Dashboard!$H$5&gt;=2016))),1,0)</f>
        <v>1</v>
      </c>
      <c r="Q222" s="0" t="n">
        <f aca="false">J222*P222+ROW()*0.00000001</f>
        <v>4.80000222</v>
      </c>
    </row>
    <row r="223" customFormat="false" ht="15" hidden="false" customHeight="false" outlineLevel="0" collapsed="false">
      <c r="A223" s="0" t="s">
        <v>290</v>
      </c>
      <c r="B223" s="0" t="s">
        <v>117</v>
      </c>
      <c r="C223" s="0" t="n">
        <v>1999</v>
      </c>
      <c r="D223" s="0" t="s">
        <v>41</v>
      </c>
      <c r="E223" s="0" t="s">
        <v>89</v>
      </c>
      <c r="F223" s="0" t="n">
        <v>2.57</v>
      </c>
      <c r="G223" s="0" t="n">
        <v>1.57</v>
      </c>
      <c r="H223" s="0" t="n">
        <v>0.44</v>
      </c>
      <c r="I223" s="0" t="n">
        <v>0.21</v>
      </c>
      <c r="J223" s="0" t="n">
        <v>4.79</v>
      </c>
      <c r="K223" s="0" t="n">
        <v>88</v>
      </c>
      <c r="L223" s="0" t="n">
        <v>9</v>
      </c>
      <c r="M223" s="0" t="s">
        <v>36</v>
      </c>
      <c r="N223" s="0" t="s">
        <v>74</v>
      </c>
      <c r="O223" s="0" t="s">
        <v>42</v>
      </c>
      <c r="P223" s="0" t="n">
        <f aca="false">IF(AND(OR(Dashboard!$B$5="All",D223=Dashboard!$B$5),OR(Dashboard!$D$5="All",N223=Dashboard!$D$5),OR(AND(C223&lt;&gt;"",C223&gt;=Dashboard!$F$5,C223&lt;=Dashboard!$H$5),AND(C223="",Dashboard!$F$5&lt;=1980,Dashboard!$H$5&gt;=2016))),1,0)</f>
        <v>1</v>
      </c>
      <c r="Q223" s="0" t="n">
        <f aca="false">J223*P223+ROW()*0.00000001</f>
        <v>4.79000223</v>
      </c>
    </row>
    <row r="224" customFormat="false" ht="15" hidden="false" customHeight="false" outlineLevel="0" collapsed="false">
      <c r="A224" s="0" t="s">
        <v>233</v>
      </c>
      <c r="B224" s="0" t="s">
        <v>50</v>
      </c>
      <c r="C224" s="0" t="n">
        <v>2007</v>
      </c>
      <c r="D224" s="0" t="s">
        <v>71</v>
      </c>
      <c r="E224" s="0" t="s">
        <v>234</v>
      </c>
      <c r="F224" s="0" t="n">
        <v>2.83</v>
      </c>
      <c r="G224" s="0" t="n">
        <v>1.48</v>
      </c>
      <c r="H224" s="0" t="n">
        <v>0</v>
      </c>
      <c r="I224" s="0" t="n">
        <v>0.45</v>
      </c>
      <c r="J224" s="0" t="n">
        <v>4.76</v>
      </c>
      <c r="K224" s="0" t="n">
        <v>80</v>
      </c>
      <c r="L224" s="0" t="n">
        <v>5.4</v>
      </c>
      <c r="M224" s="0" t="s">
        <v>36</v>
      </c>
      <c r="N224" s="0" t="s">
        <v>35</v>
      </c>
      <c r="O224" s="0" t="s">
        <v>37</v>
      </c>
      <c r="P224" s="0" t="n">
        <f aca="false">IF(AND(OR(Dashboard!$B$5="All",D224=Dashboard!$B$5),OR(Dashboard!$D$5="All",N224=Dashboard!$D$5),OR(AND(C224&lt;&gt;"",C224&gt;=Dashboard!$F$5,C224&lt;=Dashboard!$H$5),AND(C224="",Dashboard!$F$5&lt;=1980,Dashboard!$H$5&gt;=2016))),1,0)</f>
        <v>1</v>
      </c>
      <c r="Q224" s="0" t="n">
        <f aca="false">J224*P224+ROW()*0.00000001</f>
        <v>4.76000224</v>
      </c>
    </row>
    <row r="225" customFormat="false" ht="15" hidden="false" customHeight="false" outlineLevel="0" collapsed="false">
      <c r="A225" s="0" t="s">
        <v>291</v>
      </c>
      <c r="B225" s="0" t="s">
        <v>117</v>
      </c>
      <c r="C225" s="0" t="n">
        <v>2000</v>
      </c>
      <c r="D225" s="0" t="s">
        <v>71</v>
      </c>
      <c r="E225" s="0" t="s">
        <v>160</v>
      </c>
      <c r="F225" s="0" t="n">
        <v>2.36</v>
      </c>
      <c r="G225" s="0" t="n">
        <v>2.1</v>
      </c>
      <c r="H225" s="0" t="n">
        <v>0.02</v>
      </c>
      <c r="I225" s="0" t="n">
        <v>0.25</v>
      </c>
      <c r="J225" s="0" t="n">
        <v>4.73</v>
      </c>
      <c r="K225" s="0" t="n">
        <v>62</v>
      </c>
      <c r="L225" s="0" t="n">
        <v>7.7</v>
      </c>
      <c r="M225" s="0" t="s">
        <v>103</v>
      </c>
      <c r="N225" s="0" t="s">
        <v>74</v>
      </c>
      <c r="O225" s="0" t="s">
        <v>67</v>
      </c>
      <c r="P225" s="0" t="n">
        <f aca="false">IF(AND(OR(Dashboard!$B$5="All",D225=Dashboard!$B$5),OR(Dashboard!$D$5="All",N225=Dashboard!$D$5),OR(AND(C225&lt;&gt;"",C225&gt;=Dashboard!$F$5,C225&lt;=Dashboard!$H$5),AND(C225="",Dashboard!$F$5&lt;=1980,Dashboard!$H$5&gt;=2016))),1,0)</f>
        <v>1</v>
      </c>
      <c r="Q225" s="0" t="n">
        <f aca="false">J225*P225+ROW()*0.00000001</f>
        <v>4.73000225</v>
      </c>
    </row>
    <row r="226" customFormat="false" ht="15" hidden="false" customHeight="false" outlineLevel="0" collapsed="false">
      <c r="A226" s="0" t="s">
        <v>242</v>
      </c>
      <c r="B226" s="0" t="s">
        <v>64</v>
      </c>
      <c r="C226" s="0" t="n">
        <v>2011</v>
      </c>
      <c r="D226" s="0" t="s">
        <v>71</v>
      </c>
      <c r="E226" s="0" t="s">
        <v>243</v>
      </c>
      <c r="F226" s="0" t="n">
        <v>2.99</v>
      </c>
      <c r="G226" s="0" t="n">
        <v>1.27</v>
      </c>
      <c r="H226" s="0" t="n">
        <v>0.04</v>
      </c>
      <c r="I226" s="0" t="n">
        <v>0.42</v>
      </c>
      <c r="J226" s="0" t="n">
        <v>4.73</v>
      </c>
      <c r="K226" s="0" t="n">
        <v>94</v>
      </c>
      <c r="L226" s="0" t="n">
        <v>8.7</v>
      </c>
      <c r="M226" s="0" t="s">
        <v>103</v>
      </c>
      <c r="N226" s="0" t="s">
        <v>66</v>
      </c>
      <c r="O226" s="0" t="s">
        <v>60</v>
      </c>
      <c r="P226" s="0" t="n">
        <f aca="false">IF(AND(OR(Dashboard!$B$5="All",D226=Dashboard!$B$5),OR(Dashboard!$D$5="All",N226=Dashboard!$D$5),OR(AND(C226&lt;&gt;"",C226&gt;=Dashboard!$F$5,C226&lt;=Dashboard!$H$5),AND(C226="",Dashboard!$F$5&lt;=1980,Dashboard!$H$5&gt;=2016))),1,0)</f>
        <v>1</v>
      </c>
      <c r="Q226" s="0" t="n">
        <f aca="false">J226*P226+ROW()*0.00000001</f>
        <v>4.73000226</v>
      </c>
    </row>
    <row r="227" customFormat="false" ht="15" hidden="false" customHeight="false" outlineLevel="0" collapsed="false">
      <c r="A227" s="0" t="s">
        <v>226</v>
      </c>
      <c r="B227" s="0" t="s">
        <v>94</v>
      </c>
      <c r="C227" s="0" t="n">
        <v>2014</v>
      </c>
      <c r="D227" s="0" t="s">
        <v>71</v>
      </c>
      <c r="E227" s="0" t="s">
        <v>89</v>
      </c>
      <c r="F227" s="0" t="n">
        <v>1.88</v>
      </c>
      <c r="G227" s="0" t="n">
        <v>2</v>
      </c>
      <c r="H227" s="0" t="n">
        <v>0.07</v>
      </c>
      <c r="I227" s="0" t="n">
        <v>0.77</v>
      </c>
      <c r="J227" s="0" t="n">
        <v>4.71</v>
      </c>
      <c r="N227" s="0" t="s">
        <v>74</v>
      </c>
      <c r="P227" s="0" t="n">
        <f aca="false">IF(AND(OR(Dashboard!$B$5="All",D227=Dashboard!$B$5),OR(Dashboard!$D$5="All",N227=Dashboard!$D$5),OR(AND(C227&lt;&gt;"",C227&gt;=Dashboard!$F$5,C227&lt;=Dashboard!$H$5),AND(C227="",Dashboard!$F$5&lt;=1980,Dashboard!$H$5&gt;=2016))),1,0)</f>
        <v>1</v>
      </c>
      <c r="Q227" s="0" t="n">
        <f aca="false">J227*P227+ROW()*0.00000001</f>
        <v>4.71000227</v>
      </c>
    </row>
    <row r="228" customFormat="false" ht="15" hidden="false" customHeight="false" outlineLevel="0" collapsed="false">
      <c r="A228" s="0" t="s">
        <v>292</v>
      </c>
      <c r="B228" s="0" t="s">
        <v>76</v>
      </c>
      <c r="C228" s="0" t="n">
        <v>2003</v>
      </c>
      <c r="D228" s="0" t="s">
        <v>41</v>
      </c>
      <c r="E228" s="0" t="s">
        <v>293</v>
      </c>
      <c r="F228" s="0" t="n">
        <v>1.73</v>
      </c>
      <c r="G228" s="0" t="n">
        <v>2.19</v>
      </c>
      <c r="H228" s="0" t="n">
        <v>0</v>
      </c>
      <c r="I228" s="0" t="n">
        <v>0.79</v>
      </c>
      <c r="J228" s="0" t="n">
        <v>4.7</v>
      </c>
      <c r="N228" s="0" t="s">
        <v>74</v>
      </c>
      <c r="P228" s="0" t="n">
        <f aca="false">IF(AND(OR(Dashboard!$B$5="All",D228=Dashboard!$B$5),OR(Dashboard!$D$5="All",N228=Dashboard!$D$5),OR(AND(C228&lt;&gt;"",C228&gt;=Dashboard!$F$5,C228&lt;=Dashboard!$H$5),AND(C228="",Dashboard!$F$5&lt;=1980,Dashboard!$H$5&gt;=2016))),1,0)</f>
        <v>1</v>
      </c>
      <c r="Q228" s="0" t="n">
        <f aca="false">J228*P228+ROW()*0.00000001</f>
        <v>4.70000228</v>
      </c>
    </row>
    <row r="229" customFormat="false" ht="15" hidden="false" customHeight="false" outlineLevel="0" collapsed="false">
      <c r="A229" s="0" t="s">
        <v>294</v>
      </c>
      <c r="B229" s="0" t="s">
        <v>117</v>
      </c>
      <c r="C229" s="0" t="n">
        <v>2000</v>
      </c>
      <c r="D229" s="0" t="s">
        <v>34</v>
      </c>
      <c r="E229" s="0" t="s">
        <v>91</v>
      </c>
      <c r="F229" s="0" t="n">
        <v>3.05</v>
      </c>
      <c r="G229" s="0" t="n">
        <v>1.41</v>
      </c>
      <c r="H229" s="0" t="n">
        <v>0.02</v>
      </c>
      <c r="I229" s="0" t="n">
        <v>0.2</v>
      </c>
      <c r="J229" s="0" t="n">
        <v>4.68</v>
      </c>
      <c r="K229" s="0" t="n">
        <v>98</v>
      </c>
      <c r="L229" s="0" t="n">
        <v>7.7</v>
      </c>
      <c r="M229" s="0" t="s">
        <v>103</v>
      </c>
      <c r="N229" s="0" t="s">
        <v>74</v>
      </c>
      <c r="O229" s="0" t="s">
        <v>60</v>
      </c>
      <c r="P229" s="0" t="n">
        <f aca="false">IF(AND(OR(Dashboard!$B$5="All",D229=Dashboard!$B$5),OR(Dashboard!$D$5="All",N229=Dashboard!$D$5),OR(AND(C229&lt;&gt;"",C229&gt;=Dashboard!$F$5,C229&lt;=Dashboard!$H$5),AND(C229="",Dashboard!$F$5&lt;=1980,Dashboard!$H$5&gt;=2016))),1,0)</f>
        <v>1</v>
      </c>
      <c r="Q229" s="0" t="n">
        <f aca="false">J229*P229+ROW()*0.00000001</f>
        <v>4.68000229</v>
      </c>
    </row>
    <row r="230" customFormat="false" ht="15" hidden="false" customHeight="false" outlineLevel="0" collapsed="false">
      <c r="A230" s="0" t="s">
        <v>295</v>
      </c>
      <c r="B230" s="0" t="s">
        <v>76</v>
      </c>
      <c r="C230" s="0" t="n">
        <v>2002</v>
      </c>
      <c r="D230" s="0" t="s">
        <v>71</v>
      </c>
      <c r="E230" s="0" t="s">
        <v>142</v>
      </c>
      <c r="F230" s="0" t="n">
        <v>1.94</v>
      </c>
      <c r="G230" s="0" t="n">
        <v>1.95</v>
      </c>
      <c r="H230" s="0" t="n">
        <v>0.08</v>
      </c>
      <c r="I230" s="0" t="n">
        <v>0.7</v>
      </c>
      <c r="J230" s="0" t="n">
        <v>4.67</v>
      </c>
      <c r="K230" s="0" t="n">
        <v>82</v>
      </c>
      <c r="L230" s="0" t="n">
        <v>8.2</v>
      </c>
      <c r="M230" s="0" t="s">
        <v>103</v>
      </c>
      <c r="N230" s="0" t="s">
        <v>74</v>
      </c>
      <c r="O230" s="0" t="s">
        <v>42</v>
      </c>
      <c r="P230" s="0" t="n">
        <f aca="false">IF(AND(OR(Dashboard!$B$5="All",D230=Dashboard!$B$5),OR(Dashboard!$D$5="All",N230=Dashboard!$D$5),OR(AND(C230&lt;&gt;"",C230&gt;=Dashboard!$F$5,C230&lt;=Dashboard!$H$5),AND(C230="",Dashboard!$F$5&lt;=1980,Dashboard!$H$5&gt;=2016))),1,0)</f>
        <v>1</v>
      </c>
      <c r="Q230" s="0" t="n">
        <f aca="false">J230*P230+ROW()*0.00000001</f>
        <v>4.6700023</v>
      </c>
    </row>
    <row r="231" customFormat="false" ht="15" hidden="false" customHeight="false" outlineLevel="0" collapsed="false">
      <c r="A231" s="0" t="s">
        <v>296</v>
      </c>
      <c r="B231" s="0" t="s">
        <v>117</v>
      </c>
      <c r="C231" s="0" t="n">
        <v>1996</v>
      </c>
      <c r="D231" s="0" t="s">
        <v>71</v>
      </c>
      <c r="E231" s="0" t="s">
        <v>257</v>
      </c>
      <c r="F231" s="0" t="n">
        <v>2.29</v>
      </c>
      <c r="G231" s="0" t="n">
        <v>1.97</v>
      </c>
      <c r="H231" s="0" t="n">
        <v>0.13</v>
      </c>
      <c r="I231" s="0" t="n">
        <v>0.24</v>
      </c>
      <c r="J231" s="0" t="n">
        <v>4.63</v>
      </c>
      <c r="K231" s="0" t="n">
        <v>91</v>
      </c>
      <c r="L231" s="0" t="n">
        <v>8.6</v>
      </c>
      <c r="M231" s="0" t="s">
        <v>103</v>
      </c>
      <c r="N231" s="0" t="s">
        <v>74</v>
      </c>
      <c r="O231" s="0" t="s">
        <v>60</v>
      </c>
      <c r="P231" s="0" t="n">
        <f aca="false">IF(AND(OR(Dashboard!$B$5="All",D231=Dashboard!$B$5),OR(Dashboard!$D$5="All",N231=Dashboard!$D$5),OR(AND(C231&lt;&gt;"",C231&gt;=Dashboard!$F$5,C231&lt;=Dashboard!$H$5),AND(C231="",Dashboard!$F$5&lt;=1980,Dashboard!$H$5&gt;=2016))),1,0)</f>
        <v>1</v>
      </c>
      <c r="Q231" s="0" t="n">
        <f aca="false">J231*P231+ROW()*0.00000001</f>
        <v>4.63000231</v>
      </c>
    </row>
    <row r="232" customFormat="false" ht="15" hidden="false" customHeight="false" outlineLevel="0" collapsed="false">
      <c r="A232" s="0" t="s">
        <v>297</v>
      </c>
      <c r="B232" s="0" t="s">
        <v>33</v>
      </c>
      <c r="C232" s="0" t="n">
        <v>2008</v>
      </c>
      <c r="D232" s="0" t="s">
        <v>58</v>
      </c>
      <c r="E232" s="0" t="s">
        <v>35</v>
      </c>
      <c r="F232" s="0" t="n">
        <v>1.82</v>
      </c>
      <c r="G232" s="0" t="n">
        <v>1.12</v>
      </c>
      <c r="H232" s="0" t="n">
        <v>1.32</v>
      </c>
      <c r="I232" s="0" t="n">
        <v>0.36</v>
      </c>
      <c r="J232" s="0" t="n">
        <v>4.62</v>
      </c>
      <c r="K232" s="0" t="n">
        <v>73</v>
      </c>
      <c r="L232" s="0" t="n">
        <v>7.6</v>
      </c>
      <c r="M232" s="0" t="s">
        <v>36</v>
      </c>
      <c r="N232" s="0" t="s">
        <v>35</v>
      </c>
      <c r="O232" s="0" t="s">
        <v>37</v>
      </c>
      <c r="P232" s="0" t="n">
        <f aca="false">IF(AND(OR(Dashboard!$B$5="All",D232=Dashboard!$B$5),OR(Dashboard!$D$5="All",N232=Dashboard!$D$5),OR(AND(C232&lt;&gt;"",C232&gt;=Dashboard!$F$5,C232&lt;=Dashboard!$H$5),AND(C232="",Dashboard!$F$5&lt;=1980,Dashboard!$H$5&gt;=2016))),1,0)</f>
        <v>1</v>
      </c>
      <c r="Q232" s="0" t="n">
        <f aca="false">J232*P232+ROW()*0.00000001</f>
        <v>4.62000232</v>
      </c>
    </row>
    <row r="233" customFormat="false" ht="15" hidden="false" customHeight="false" outlineLevel="0" collapsed="false">
      <c r="A233" s="0" t="s">
        <v>298</v>
      </c>
      <c r="B233" s="0" t="s">
        <v>94</v>
      </c>
      <c r="C233" s="0" t="n">
        <v>2015</v>
      </c>
      <c r="D233" s="0" t="s">
        <v>71</v>
      </c>
      <c r="E233" s="0" t="s">
        <v>89</v>
      </c>
      <c r="F233" s="0" t="n">
        <v>2.07</v>
      </c>
      <c r="G233" s="0" t="n">
        <v>1.71</v>
      </c>
      <c r="H233" s="0" t="n">
        <v>0.08</v>
      </c>
      <c r="I233" s="0" t="n">
        <v>0.76</v>
      </c>
      <c r="J233" s="0" t="n">
        <v>4.62</v>
      </c>
      <c r="K233" s="0" t="n">
        <v>86</v>
      </c>
      <c r="L233" s="0" t="n">
        <v>8.1</v>
      </c>
      <c r="M233" s="0" t="s">
        <v>103</v>
      </c>
      <c r="N233" s="0" t="s">
        <v>74</v>
      </c>
      <c r="O233" s="0" t="s">
        <v>42</v>
      </c>
      <c r="P233" s="0" t="n">
        <f aca="false">IF(AND(OR(Dashboard!$B$5="All",D233=Dashboard!$B$5),OR(Dashboard!$D$5="All",N233=Dashboard!$D$5),OR(AND(C233&lt;&gt;"",C233&gt;=Dashboard!$F$5,C233&lt;=Dashboard!$H$5),AND(C233="",Dashboard!$F$5&lt;=1980,Dashboard!$H$5&gt;=2016))),1,0)</f>
        <v>1</v>
      </c>
      <c r="Q233" s="0" t="n">
        <f aca="false">J233*P233+ROW()*0.00000001</f>
        <v>4.62000233</v>
      </c>
    </row>
    <row r="234" customFormat="false" ht="15" hidden="false" customHeight="false" outlineLevel="0" collapsed="false">
      <c r="A234" s="0" t="s">
        <v>299</v>
      </c>
      <c r="B234" s="0" t="s">
        <v>78</v>
      </c>
      <c r="C234" s="0" t="n">
        <v>1991</v>
      </c>
      <c r="D234" s="0" t="s">
        <v>71</v>
      </c>
      <c r="E234" s="0" t="s">
        <v>35</v>
      </c>
      <c r="F234" s="0" t="n">
        <v>2.42</v>
      </c>
      <c r="G234" s="0" t="n">
        <v>0.91</v>
      </c>
      <c r="H234" s="0" t="n">
        <v>1.15</v>
      </c>
      <c r="I234" s="0" t="n">
        <v>0.13</v>
      </c>
      <c r="J234" s="0" t="n">
        <v>4.61</v>
      </c>
      <c r="N234" s="0" t="s">
        <v>35</v>
      </c>
      <c r="P234" s="0" t="n">
        <f aca="false">IF(AND(OR(Dashboard!$B$5="All",D234=Dashboard!$B$5),OR(Dashboard!$D$5="All",N234=Dashboard!$D$5),OR(AND(C234&lt;&gt;"",C234&gt;=Dashboard!$F$5,C234&lt;=Dashboard!$H$5),AND(C234="",Dashboard!$F$5&lt;=1980,Dashboard!$H$5&gt;=2016))),1,0)</f>
        <v>1</v>
      </c>
      <c r="Q234" s="0" t="n">
        <f aca="false">J234*P234+ROW()*0.00000001</f>
        <v>4.61000234</v>
      </c>
    </row>
    <row r="235" customFormat="false" ht="15" hidden="false" customHeight="false" outlineLevel="0" collapsed="false">
      <c r="A235" s="0" t="s">
        <v>300</v>
      </c>
      <c r="B235" s="0" t="s">
        <v>186</v>
      </c>
      <c r="C235" s="0" t="n">
        <v>2002</v>
      </c>
      <c r="D235" s="0" t="s">
        <v>71</v>
      </c>
      <c r="E235" s="0" t="s">
        <v>35</v>
      </c>
      <c r="F235" s="0" t="n">
        <v>2.6</v>
      </c>
      <c r="G235" s="0" t="n">
        <v>0.99</v>
      </c>
      <c r="H235" s="0" t="n">
        <v>0.89</v>
      </c>
      <c r="I235" s="0" t="n">
        <v>0.13</v>
      </c>
      <c r="J235" s="0" t="n">
        <v>4.6</v>
      </c>
      <c r="K235" s="0" t="n">
        <v>96</v>
      </c>
      <c r="L235" s="0" t="n">
        <v>8.9</v>
      </c>
      <c r="M235" s="0" t="s">
        <v>36</v>
      </c>
      <c r="N235" s="0" t="s">
        <v>35</v>
      </c>
      <c r="O235" s="0" t="s">
        <v>60</v>
      </c>
      <c r="P235" s="0" t="n">
        <f aca="false">IF(AND(OR(Dashboard!$B$5="All",D235=Dashboard!$B$5),OR(Dashboard!$D$5="All",N235=Dashboard!$D$5),OR(AND(C235&lt;&gt;"",C235&gt;=Dashboard!$F$5,C235&lt;=Dashboard!$H$5),AND(C235="",Dashboard!$F$5&lt;=1980,Dashboard!$H$5&gt;=2016))),1,0)</f>
        <v>1</v>
      </c>
      <c r="Q235" s="0" t="n">
        <f aca="false">J235*P235+ROW()*0.00000001</f>
        <v>4.60000235</v>
      </c>
    </row>
    <row r="236" customFormat="false" ht="15" hidden="false" customHeight="false" outlineLevel="0" collapsed="false">
      <c r="A236" s="0" t="s">
        <v>280</v>
      </c>
      <c r="B236" s="0" t="s">
        <v>33</v>
      </c>
      <c r="C236" s="0" t="n">
        <v>2007</v>
      </c>
      <c r="D236" s="0" t="s">
        <v>52</v>
      </c>
      <c r="E236" s="0" t="s">
        <v>91</v>
      </c>
      <c r="F236" s="0" t="n">
        <v>3.04</v>
      </c>
      <c r="G236" s="0" t="n">
        <v>1.11</v>
      </c>
      <c r="H236" s="0" t="n">
        <v>0</v>
      </c>
      <c r="I236" s="0" t="n">
        <v>0.43</v>
      </c>
      <c r="J236" s="0" t="n">
        <v>4.6</v>
      </c>
      <c r="K236" s="0" t="n">
        <v>86</v>
      </c>
      <c r="L236" s="0" t="n">
        <v>8.4</v>
      </c>
      <c r="M236" s="0" t="s">
        <v>103</v>
      </c>
      <c r="N236" s="0" t="s">
        <v>35</v>
      </c>
      <c r="O236" s="0" t="s">
        <v>42</v>
      </c>
      <c r="P236" s="0" t="n">
        <f aca="false">IF(AND(OR(Dashboard!$B$5="All",D236=Dashboard!$B$5),OR(Dashboard!$D$5="All",N236=Dashboard!$D$5),OR(AND(C236&lt;&gt;"",C236&gt;=Dashboard!$F$5,C236&lt;=Dashboard!$H$5),AND(C236="",Dashboard!$F$5&lt;=1980,Dashboard!$H$5&gt;=2016))),1,0)</f>
        <v>1</v>
      </c>
      <c r="Q236" s="0" t="n">
        <f aca="false">J236*P236+ROW()*0.00000001</f>
        <v>4.60000236</v>
      </c>
    </row>
    <row r="237" customFormat="false" ht="15" hidden="false" customHeight="false" outlineLevel="0" collapsed="false">
      <c r="A237" s="0" t="s">
        <v>301</v>
      </c>
      <c r="B237" s="0" t="s">
        <v>97</v>
      </c>
      <c r="C237" s="0" t="n">
        <v>2013</v>
      </c>
      <c r="D237" s="0" t="s">
        <v>71</v>
      </c>
      <c r="E237" s="0" t="s">
        <v>35</v>
      </c>
      <c r="F237" s="0" t="n">
        <v>1.8</v>
      </c>
      <c r="G237" s="0" t="n">
        <v>1.39</v>
      </c>
      <c r="H237" s="0" t="n">
        <v>1.11</v>
      </c>
      <c r="I237" s="0" t="n">
        <v>0.29</v>
      </c>
      <c r="J237" s="0" t="n">
        <v>4.59</v>
      </c>
      <c r="K237" s="0" t="n">
        <v>86</v>
      </c>
      <c r="L237" s="0" t="n">
        <v>8.4</v>
      </c>
      <c r="M237" s="0" t="s">
        <v>36</v>
      </c>
      <c r="N237" s="0" t="s">
        <v>35</v>
      </c>
      <c r="O237" s="0" t="s">
        <v>42</v>
      </c>
      <c r="P237" s="0" t="n">
        <f aca="false">IF(AND(OR(Dashboard!$B$5="All",D237=Dashboard!$B$5),OR(Dashboard!$D$5="All",N237=Dashboard!$D$5),OR(AND(C237&lt;&gt;"",C237&gt;=Dashboard!$F$5,C237&lt;=Dashboard!$H$5),AND(C237="",Dashboard!$F$5&lt;=1980,Dashboard!$H$5&gt;=2016))),1,0)</f>
        <v>1</v>
      </c>
      <c r="Q237" s="0" t="n">
        <f aca="false">J237*P237+ROW()*0.00000001</f>
        <v>4.59000237</v>
      </c>
    </row>
    <row r="238" customFormat="false" ht="15" hidden="false" customHeight="false" outlineLevel="0" collapsed="false">
      <c r="A238" s="0" t="s">
        <v>302</v>
      </c>
      <c r="B238" s="0" t="s">
        <v>64</v>
      </c>
      <c r="C238" s="0" t="n">
        <v>2011</v>
      </c>
      <c r="D238" s="0" t="s">
        <v>41</v>
      </c>
      <c r="E238" s="0" t="s">
        <v>65</v>
      </c>
      <c r="F238" s="0" t="n">
        <v>2.08</v>
      </c>
      <c r="G238" s="0" t="n">
        <v>1.97</v>
      </c>
      <c r="H238" s="0" t="n">
        <v>0.06</v>
      </c>
      <c r="I238" s="0" t="n">
        <v>0.46</v>
      </c>
      <c r="J238" s="0" t="n">
        <v>4.57</v>
      </c>
      <c r="K238" s="0" t="n">
        <v>91</v>
      </c>
      <c r="L238" s="0" t="n">
        <v>8.2</v>
      </c>
      <c r="M238" s="0" t="s">
        <v>36</v>
      </c>
      <c r="N238" s="0" t="s">
        <v>66</v>
      </c>
      <c r="O238" s="0" t="s">
        <v>60</v>
      </c>
      <c r="P238" s="0" t="n">
        <f aca="false">IF(AND(OR(Dashboard!$B$5="All",D238=Dashboard!$B$5),OR(Dashboard!$D$5="All",N238=Dashboard!$D$5),OR(AND(C238&lt;&gt;"",C238&gt;=Dashboard!$F$5,C238&lt;=Dashboard!$H$5),AND(C238="",Dashboard!$F$5&lt;=1980,Dashboard!$H$5&gt;=2016))),1,0)</f>
        <v>1</v>
      </c>
      <c r="Q238" s="0" t="n">
        <f aca="false">J238*P238+ROW()*0.00000001</f>
        <v>4.57000238</v>
      </c>
    </row>
    <row r="239" customFormat="false" ht="15" hidden="false" customHeight="false" outlineLevel="0" collapsed="false">
      <c r="A239" s="0" t="s">
        <v>303</v>
      </c>
      <c r="B239" s="0" t="s">
        <v>33</v>
      </c>
      <c r="C239" s="0" t="n">
        <v>2009</v>
      </c>
      <c r="D239" s="0" t="s">
        <v>34</v>
      </c>
      <c r="E239" s="0" t="s">
        <v>154</v>
      </c>
      <c r="F239" s="0" t="n">
        <v>1.87</v>
      </c>
      <c r="G239" s="0" t="n">
        <v>1.96</v>
      </c>
      <c r="H239" s="0" t="n">
        <v>0.22</v>
      </c>
      <c r="I239" s="0" t="n">
        <v>0.48</v>
      </c>
      <c r="J239" s="0" t="n">
        <v>4.53</v>
      </c>
      <c r="N239" s="0" t="s">
        <v>35</v>
      </c>
      <c r="P239" s="0" t="n">
        <f aca="false">IF(AND(OR(Dashboard!$B$5="All",D239=Dashboard!$B$5),OR(Dashboard!$D$5="All",N239=Dashboard!$D$5),OR(AND(C239&lt;&gt;"",C239&gt;=Dashboard!$F$5,C239&lt;=Dashboard!$H$5),AND(C239="",Dashboard!$F$5&lt;=1980,Dashboard!$H$5&gt;=2016))),1,0)</f>
        <v>1</v>
      </c>
      <c r="Q239" s="0" t="n">
        <f aca="false">J239*P239+ROW()*0.00000001</f>
        <v>4.53000239</v>
      </c>
    </row>
    <row r="240" customFormat="false" ht="15" hidden="false" customHeight="false" outlineLevel="0" collapsed="false">
      <c r="A240" s="0" t="s">
        <v>304</v>
      </c>
      <c r="B240" s="0" t="s">
        <v>76</v>
      </c>
      <c r="C240" s="0" t="n">
        <v>2004</v>
      </c>
      <c r="D240" s="0" t="s">
        <v>34</v>
      </c>
      <c r="E240" s="0" t="s">
        <v>142</v>
      </c>
      <c r="F240" s="0" t="n">
        <v>4.18</v>
      </c>
      <c r="G240" s="0" t="n">
        <v>0.26</v>
      </c>
      <c r="H240" s="0" t="n">
        <v>0.01</v>
      </c>
      <c r="I240" s="0" t="n">
        <v>0.08</v>
      </c>
      <c r="J240" s="0" t="n">
        <v>4.53</v>
      </c>
      <c r="K240" s="0" t="n">
        <v>91</v>
      </c>
      <c r="L240" s="0" t="n">
        <v>7.9</v>
      </c>
      <c r="M240" s="0" t="s">
        <v>36</v>
      </c>
      <c r="N240" s="0" t="s">
        <v>74</v>
      </c>
      <c r="O240" s="0" t="s">
        <v>60</v>
      </c>
      <c r="P240" s="0" t="n">
        <f aca="false">IF(AND(OR(Dashboard!$B$5="All",D240=Dashboard!$B$5),OR(Dashboard!$D$5="All",N240=Dashboard!$D$5),OR(AND(C240&lt;&gt;"",C240&gt;=Dashboard!$F$5,C240&lt;=Dashboard!$H$5),AND(C240="",Dashboard!$F$5&lt;=1980,Dashboard!$H$5&gt;=2016))),1,0)</f>
        <v>1</v>
      </c>
      <c r="Q240" s="0" t="n">
        <f aca="false">J240*P240+ROW()*0.00000001</f>
        <v>4.5300024</v>
      </c>
    </row>
    <row r="241" customFormat="false" ht="15" hidden="false" customHeight="false" outlineLevel="0" collapsed="false">
      <c r="A241" s="0" t="s">
        <v>280</v>
      </c>
      <c r="B241" s="0" t="s">
        <v>64</v>
      </c>
      <c r="C241" s="0" t="n">
        <v>2007</v>
      </c>
      <c r="D241" s="0" t="s">
        <v>52</v>
      </c>
      <c r="E241" s="0" t="s">
        <v>91</v>
      </c>
      <c r="F241" s="0" t="n">
        <v>3.19</v>
      </c>
      <c r="G241" s="0" t="n">
        <v>0.91</v>
      </c>
      <c r="H241" s="0" t="n">
        <v>0.01</v>
      </c>
      <c r="I241" s="0" t="n">
        <v>0.42</v>
      </c>
      <c r="J241" s="0" t="n">
        <v>4.53</v>
      </c>
      <c r="K241" s="0" t="n">
        <v>85</v>
      </c>
      <c r="L241" s="0" t="n">
        <v>7.9</v>
      </c>
      <c r="M241" s="0" t="s">
        <v>103</v>
      </c>
      <c r="N241" s="0" t="s">
        <v>66</v>
      </c>
      <c r="O241" s="0" t="s">
        <v>42</v>
      </c>
      <c r="P241" s="0" t="n">
        <f aca="false">IF(AND(OR(Dashboard!$B$5="All",D241=Dashboard!$B$5),OR(Dashboard!$D$5="All",N241=Dashboard!$D$5),OR(AND(C241&lt;&gt;"",C241&gt;=Dashboard!$F$5,C241&lt;=Dashboard!$H$5),AND(C241="",Dashboard!$F$5&lt;=1980,Dashboard!$H$5&gt;=2016))),1,0)</f>
        <v>1</v>
      </c>
      <c r="Q241" s="0" t="n">
        <f aca="false">J241*P241+ROW()*0.00000001</f>
        <v>4.53000241</v>
      </c>
    </row>
    <row r="242" customFormat="false" ht="15" hidden="false" customHeight="false" outlineLevel="0" collapsed="false">
      <c r="A242" s="0" t="s">
        <v>305</v>
      </c>
      <c r="B242" s="0" t="s">
        <v>159</v>
      </c>
      <c r="C242" s="0" t="n">
        <v>1981</v>
      </c>
      <c r="D242" s="0" t="s">
        <v>16</v>
      </c>
      <c r="E242" s="0" t="s">
        <v>91</v>
      </c>
      <c r="F242" s="0" t="n">
        <v>4.21</v>
      </c>
      <c r="G242" s="0" t="n">
        <v>0.24</v>
      </c>
      <c r="H242" s="0" t="n">
        <v>0</v>
      </c>
      <c r="I242" s="0" t="n">
        <v>0.05</v>
      </c>
      <c r="J242" s="0" t="n">
        <v>4.5</v>
      </c>
      <c r="N242" s="0" t="s">
        <v>161</v>
      </c>
      <c r="P242" s="0" t="n">
        <f aca="false">IF(AND(OR(Dashboard!$B$5="All",D242=Dashboard!$B$5),OR(Dashboard!$D$5="All",N242=Dashboard!$D$5),OR(AND(C242&lt;&gt;"",C242&gt;=Dashboard!$F$5,C242&lt;=Dashboard!$H$5),AND(C242="",Dashboard!$F$5&lt;=1980,Dashboard!$H$5&gt;=2016))),1,0)</f>
        <v>1</v>
      </c>
      <c r="Q242" s="0" t="n">
        <f aca="false">J242*P242+ROW()*0.00000001</f>
        <v>4.50000242</v>
      </c>
    </row>
    <row r="243" customFormat="false" ht="15" hidden="false" customHeight="false" outlineLevel="0" collapsed="false">
      <c r="A243" s="0" t="s">
        <v>306</v>
      </c>
      <c r="B243" s="0" t="s">
        <v>76</v>
      </c>
      <c r="C243" s="0" t="n">
        <v>2006</v>
      </c>
      <c r="D243" s="0" t="s">
        <v>34</v>
      </c>
      <c r="E243" s="0" t="s">
        <v>142</v>
      </c>
      <c r="F243" s="0" t="n">
        <v>3.63</v>
      </c>
      <c r="G243" s="0" t="n">
        <v>0.24</v>
      </c>
      <c r="H243" s="0" t="n">
        <v>0.01</v>
      </c>
      <c r="I243" s="0" t="n">
        <v>0.61</v>
      </c>
      <c r="J243" s="0" t="n">
        <v>4.49</v>
      </c>
      <c r="K243" s="0" t="n">
        <v>84</v>
      </c>
      <c r="L243" s="0" t="n">
        <v>8.2</v>
      </c>
      <c r="M243" s="0" t="s">
        <v>36</v>
      </c>
      <c r="N243" s="0" t="s">
        <v>74</v>
      </c>
      <c r="O243" s="0" t="s">
        <v>42</v>
      </c>
      <c r="P243" s="0" t="n">
        <f aca="false">IF(AND(OR(Dashboard!$B$5="All",D243=Dashboard!$B$5),OR(Dashboard!$D$5="All",N243=Dashboard!$D$5),OR(AND(C243&lt;&gt;"",C243&gt;=Dashboard!$F$5,C243&lt;=Dashboard!$H$5),AND(C243="",Dashboard!$F$5&lt;=1980,Dashboard!$H$5&gt;=2016))),1,0)</f>
        <v>1</v>
      </c>
      <c r="Q243" s="0" t="n">
        <f aca="false">J243*P243+ROW()*0.00000001</f>
        <v>4.49000243</v>
      </c>
    </row>
    <row r="244" customFormat="false" ht="15" hidden="false" customHeight="false" outlineLevel="0" collapsed="false">
      <c r="A244" s="0" t="s">
        <v>307</v>
      </c>
      <c r="B244" s="0" t="s">
        <v>172</v>
      </c>
      <c r="C244" s="0" t="n">
        <v>2015</v>
      </c>
      <c r="D244" s="0" t="s">
        <v>56</v>
      </c>
      <c r="E244" s="0" t="s">
        <v>65</v>
      </c>
      <c r="F244" s="0" t="n">
        <v>2.78</v>
      </c>
      <c r="G244" s="0" t="n">
        <v>1.27</v>
      </c>
      <c r="H244" s="0" t="n">
        <v>0.03</v>
      </c>
      <c r="I244" s="0" t="n">
        <v>0.41</v>
      </c>
      <c r="J244" s="0" t="n">
        <v>4.48</v>
      </c>
      <c r="K244" s="0" t="n">
        <v>84</v>
      </c>
      <c r="L244" s="0" t="n">
        <v>6.4</v>
      </c>
      <c r="M244" s="0" t="s">
        <v>103</v>
      </c>
      <c r="N244" s="0" t="s">
        <v>66</v>
      </c>
      <c r="O244" s="0" t="s">
        <v>42</v>
      </c>
      <c r="P244" s="0" t="n">
        <f aca="false">IF(AND(OR(Dashboard!$B$5="All",D244=Dashboard!$B$5),OR(Dashboard!$D$5="All",N244=Dashboard!$D$5),OR(AND(C244&lt;&gt;"",C244&gt;=Dashboard!$F$5,C244&lt;=Dashboard!$H$5),AND(C244="",Dashboard!$F$5&lt;=1980,Dashboard!$H$5&gt;=2016))),1,0)</f>
        <v>1</v>
      </c>
      <c r="Q244" s="0" t="n">
        <f aca="false">J244*P244+ROW()*0.00000001</f>
        <v>4.48000244</v>
      </c>
    </row>
    <row r="245" customFormat="false" ht="15" hidden="false" customHeight="false" outlineLevel="0" collapsed="false">
      <c r="A245" s="0" t="s">
        <v>308</v>
      </c>
      <c r="B245" s="0" t="s">
        <v>76</v>
      </c>
      <c r="C245" s="0" t="n">
        <v>2002</v>
      </c>
      <c r="D245" s="0" t="s">
        <v>71</v>
      </c>
      <c r="E245" s="0" t="s">
        <v>91</v>
      </c>
      <c r="F245" s="0" t="n">
        <v>2.71</v>
      </c>
      <c r="G245" s="0" t="n">
        <v>1.51</v>
      </c>
      <c r="H245" s="0" t="n">
        <v>0.03</v>
      </c>
      <c r="I245" s="0" t="n">
        <v>0.23</v>
      </c>
      <c r="J245" s="0" t="n">
        <v>4.48</v>
      </c>
      <c r="K245" s="0" t="n">
        <v>76</v>
      </c>
      <c r="L245" s="0" t="n">
        <v>7.9</v>
      </c>
      <c r="M245" s="0" t="s">
        <v>36</v>
      </c>
      <c r="N245" s="0" t="s">
        <v>74</v>
      </c>
      <c r="O245" s="0" t="s">
        <v>37</v>
      </c>
      <c r="P245" s="0" t="n">
        <f aca="false">IF(AND(OR(Dashboard!$B$5="All",D245=Dashboard!$B$5),OR(Dashboard!$D$5="All",N245=Dashboard!$D$5),OR(AND(C245&lt;&gt;"",C245&gt;=Dashboard!$F$5,C245&lt;=Dashboard!$H$5),AND(C245="",Dashboard!$F$5&lt;=1980,Dashboard!$H$5&gt;=2016))),1,0)</f>
        <v>1</v>
      </c>
      <c r="Q245" s="0" t="n">
        <f aca="false">J245*P245+ROW()*0.00000001</f>
        <v>4.48000245</v>
      </c>
    </row>
    <row r="246" customFormat="false" ht="15" hidden="false" customHeight="false" outlineLevel="0" collapsed="false">
      <c r="A246" s="0" t="s">
        <v>309</v>
      </c>
      <c r="B246" s="0" t="s">
        <v>117</v>
      </c>
      <c r="C246" s="0" t="n">
        <v>2000</v>
      </c>
      <c r="D246" s="0" t="s">
        <v>46</v>
      </c>
      <c r="E246" s="0" t="s">
        <v>310</v>
      </c>
      <c r="F246" s="0" t="n">
        <v>0.2</v>
      </c>
      <c r="G246" s="0" t="n">
        <v>0.14</v>
      </c>
      <c r="H246" s="0" t="n">
        <v>4.1</v>
      </c>
      <c r="I246" s="0" t="n">
        <v>0.02</v>
      </c>
      <c r="J246" s="0" t="n">
        <v>4.47</v>
      </c>
      <c r="N246" s="0" t="s">
        <v>74</v>
      </c>
      <c r="P246" s="0" t="n">
        <f aca="false">IF(AND(OR(Dashboard!$B$5="All",D246=Dashboard!$B$5),OR(Dashboard!$D$5="All",N246=Dashboard!$D$5),OR(AND(C246&lt;&gt;"",C246&gt;=Dashboard!$F$5,C246&lt;=Dashboard!$H$5),AND(C246="",Dashboard!$F$5&lt;=1980,Dashboard!$H$5&gt;=2016))),1,0)</f>
        <v>1</v>
      </c>
      <c r="Q246" s="0" t="n">
        <f aca="false">J246*P246+ROW()*0.00000001</f>
        <v>4.47000246</v>
      </c>
    </row>
    <row r="247" customFormat="false" ht="15" hidden="false" customHeight="false" outlineLevel="0" collapsed="false">
      <c r="A247" s="0" t="s">
        <v>311</v>
      </c>
      <c r="B247" s="0" t="s">
        <v>94</v>
      </c>
      <c r="C247" s="0" t="n">
        <v>2016</v>
      </c>
      <c r="D247" s="0" t="s">
        <v>56</v>
      </c>
      <c r="E247" s="0" t="s">
        <v>91</v>
      </c>
      <c r="F247" s="0" t="n">
        <v>1.61</v>
      </c>
      <c r="G247" s="0" t="n">
        <v>2</v>
      </c>
      <c r="H247" s="0" t="n">
        <v>0.15</v>
      </c>
      <c r="I247" s="0" t="n">
        <v>0.71</v>
      </c>
      <c r="J247" s="0" t="n">
        <v>4.46</v>
      </c>
      <c r="K247" s="0" t="n">
        <v>77</v>
      </c>
      <c r="L247" s="0" t="n">
        <v>3.4</v>
      </c>
      <c r="M247" s="0" t="s">
        <v>73</v>
      </c>
      <c r="N247" s="0" t="s">
        <v>74</v>
      </c>
      <c r="O247" s="0" t="s">
        <v>37</v>
      </c>
      <c r="P247" s="0" t="n">
        <f aca="false">IF(AND(OR(Dashboard!$B$5="All",D247=Dashboard!$B$5),OR(Dashboard!$D$5="All",N247=Dashboard!$D$5),OR(AND(C247&lt;&gt;"",C247&gt;=Dashboard!$F$5,C247&lt;=Dashboard!$H$5),AND(C247="",Dashboard!$F$5&lt;=1980,Dashboard!$H$5&gt;=2016))),1,0)</f>
        <v>1</v>
      </c>
      <c r="Q247" s="0" t="n">
        <f aca="false">J247*P247+ROW()*0.00000001</f>
        <v>4.46000247</v>
      </c>
    </row>
    <row r="248" customFormat="false" ht="15" hidden="false" customHeight="false" outlineLevel="0" collapsed="false">
      <c r="A248" s="0" t="s">
        <v>312</v>
      </c>
      <c r="B248" s="0" t="s">
        <v>76</v>
      </c>
      <c r="C248" s="0" t="n">
        <v>2005</v>
      </c>
      <c r="D248" s="0" t="s">
        <v>71</v>
      </c>
      <c r="E248" s="0" t="s">
        <v>89</v>
      </c>
      <c r="F248" s="0" t="n">
        <v>2.71</v>
      </c>
      <c r="G248" s="0" t="n">
        <v>1.29</v>
      </c>
      <c r="H248" s="0" t="n">
        <v>0.02</v>
      </c>
      <c r="I248" s="0" t="n">
        <v>0.43</v>
      </c>
      <c r="J248" s="0" t="n">
        <v>4.45</v>
      </c>
      <c r="K248" s="0" t="n">
        <v>94</v>
      </c>
      <c r="L248" s="0" t="n">
        <v>8.9</v>
      </c>
      <c r="M248" s="0" t="s">
        <v>73</v>
      </c>
      <c r="N248" s="0" t="s">
        <v>74</v>
      </c>
      <c r="O248" s="0" t="s">
        <v>60</v>
      </c>
      <c r="P248" s="0" t="n">
        <f aca="false">IF(AND(OR(Dashboard!$B$5="All",D248=Dashboard!$B$5),OR(Dashboard!$D$5="All",N248=Dashboard!$D$5),OR(AND(C248&lt;&gt;"",C248&gt;=Dashboard!$F$5,C248&lt;=Dashboard!$H$5),AND(C248="",Dashboard!$F$5&lt;=1980,Dashboard!$H$5&gt;=2016))),1,0)</f>
        <v>1</v>
      </c>
      <c r="Q248" s="0" t="n">
        <f aca="false">J248*P248+ROW()*0.00000001</f>
        <v>4.45000248</v>
      </c>
    </row>
    <row r="249" customFormat="false" ht="15" hidden="false" customHeight="false" outlineLevel="0" collapsed="false">
      <c r="A249" s="0" t="s">
        <v>313</v>
      </c>
      <c r="B249" s="0" t="s">
        <v>184</v>
      </c>
      <c r="C249" s="0" t="n">
        <v>2015</v>
      </c>
      <c r="D249" s="0" t="s">
        <v>56</v>
      </c>
      <c r="E249" s="0" t="s">
        <v>35</v>
      </c>
      <c r="F249" s="0" t="n">
        <v>1.54</v>
      </c>
      <c r="G249" s="0" t="n">
        <v>1.18</v>
      </c>
      <c r="H249" s="0" t="n">
        <v>1.46</v>
      </c>
      <c r="I249" s="0" t="n">
        <v>0.26</v>
      </c>
      <c r="J249" s="0" t="n">
        <v>4.43</v>
      </c>
      <c r="K249" s="0" t="n">
        <v>81</v>
      </c>
      <c r="L249" s="0" t="n">
        <v>8.5</v>
      </c>
      <c r="M249" s="0" t="s">
        <v>125</v>
      </c>
      <c r="N249" s="0" t="s">
        <v>35</v>
      </c>
      <c r="O249" s="0" t="s">
        <v>42</v>
      </c>
      <c r="P249" s="0" t="n">
        <f aca="false">IF(AND(OR(Dashboard!$B$5="All",D249=Dashboard!$B$5),OR(Dashboard!$D$5="All",N249=Dashboard!$D$5),OR(AND(C249&lt;&gt;"",C249&gt;=Dashboard!$F$5,C249&lt;=Dashboard!$H$5),AND(C249="",Dashboard!$F$5&lt;=1980,Dashboard!$H$5&gt;=2016))),1,0)</f>
        <v>1</v>
      </c>
      <c r="Q249" s="0" t="n">
        <f aca="false">J249*P249+ROW()*0.00000001</f>
        <v>4.43000249</v>
      </c>
    </row>
    <row r="250" customFormat="false" ht="15" hidden="false" customHeight="false" outlineLevel="0" collapsed="false">
      <c r="A250" s="0" t="s">
        <v>314</v>
      </c>
      <c r="B250" s="0" t="s">
        <v>184</v>
      </c>
      <c r="C250" s="0" t="n">
        <v>2012</v>
      </c>
      <c r="D250" s="0" t="s">
        <v>52</v>
      </c>
      <c r="E250" s="0" t="s">
        <v>35</v>
      </c>
      <c r="F250" s="0" t="n">
        <v>2.52</v>
      </c>
      <c r="G250" s="0" t="n">
        <v>1.11</v>
      </c>
      <c r="H250" s="0" t="n">
        <v>0.46</v>
      </c>
      <c r="I250" s="0" t="n">
        <v>0.33</v>
      </c>
      <c r="J250" s="0" t="n">
        <v>4.42</v>
      </c>
      <c r="K250" s="0" t="n">
        <v>77</v>
      </c>
      <c r="L250" s="0" t="n">
        <v>7.9</v>
      </c>
      <c r="M250" s="0" t="s">
        <v>125</v>
      </c>
      <c r="N250" s="0" t="s">
        <v>35</v>
      </c>
      <c r="O250" s="0" t="s">
        <v>37</v>
      </c>
      <c r="P250" s="0" t="n">
        <f aca="false">IF(AND(OR(Dashboard!$B$5="All",D250=Dashboard!$B$5),OR(Dashboard!$D$5="All",N250=Dashboard!$D$5),OR(AND(C250&lt;&gt;"",C250&gt;=Dashboard!$F$5,C250&lt;=Dashboard!$H$5),AND(C250="",Dashboard!$F$5&lt;=1980,Dashboard!$H$5&gt;=2016))),1,0)</f>
        <v>1</v>
      </c>
      <c r="Q250" s="0" t="n">
        <f aca="false">J250*P250+ROW()*0.00000001</f>
        <v>4.4200025</v>
      </c>
    </row>
    <row r="251" customFormat="false" ht="15" hidden="false" customHeight="false" outlineLevel="0" collapsed="false">
      <c r="A251" s="0" t="s">
        <v>315</v>
      </c>
      <c r="B251" s="0" t="s">
        <v>76</v>
      </c>
      <c r="C251" s="0" t="n">
        <v>2001</v>
      </c>
      <c r="D251" s="0" t="s">
        <v>34</v>
      </c>
      <c r="E251" s="0" t="s">
        <v>91</v>
      </c>
      <c r="F251" s="0" t="n">
        <v>2.66</v>
      </c>
      <c r="G251" s="0" t="n">
        <v>1.29</v>
      </c>
      <c r="H251" s="0" t="n">
        <v>0.01</v>
      </c>
      <c r="I251" s="0" t="n">
        <v>0.46</v>
      </c>
      <c r="J251" s="0" t="n">
        <v>4.41</v>
      </c>
      <c r="K251" s="0" t="n">
        <v>97</v>
      </c>
      <c r="L251" s="0" t="n">
        <v>7.5</v>
      </c>
      <c r="M251" s="0" t="s">
        <v>103</v>
      </c>
      <c r="N251" s="0" t="s">
        <v>74</v>
      </c>
      <c r="O251" s="0" t="s">
        <v>60</v>
      </c>
      <c r="P251" s="0" t="n">
        <f aca="false">IF(AND(OR(Dashboard!$B$5="All",D251=Dashboard!$B$5),OR(Dashboard!$D$5="All",N251=Dashboard!$D$5),OR(AND(C251&lt;&gt;"",C251&gt;=Dashboard!$F$5,C251&lt;=Dashboard!$H$5),AND(C251="",Dashboard!$F$5&lt;=1980,Dashboard!$H$5&gt;=2016))),1,0)</f>
        <v>1</v>
      </c>
      <c r="Q251" s="0" t="n">
        <f aca="false">J251*P251+ROW()*0.00000001</f>
        <v>4.41000251</v>
      </c>
    </row>
    <row r="252" customFormat="false" ht="15" hidden="false" customHeight="false" outlineLevel="0" collapsed="false">
      <c r="A252" s="0" t="s">
        <v>316</v>
      </c>
      <c r="B252" s="0" t="s">
        <v>76</v>
      </c>
      <c r="C252" s="0" t="n">
        <v>2006</v>
      </c>
      <c r="D252" s="0" t="s">
        <v>34</v>
      </c>
      <c r="E252" s="0" t="s">
        <v>220</v>
      </c>
      <c r="F252" s="0" t="n">
        <v>0.1</v>
      </c>
      <c r="G252" s="0" t="n">
        <v>2.39</v>
      </c>
      <c r="H252" s="0" t="n">
        <v>1.05</v>
      </c>
      <c r="I252" s="0" t="n">
        <v>0.86</v>
      </c>
      <c r="J252" s="0" t="n">
        <v>4.39</v>
      </c>
      <c r="K252" s="0" t="n">
        <v>86</v>
      </c>
      <c r="L252" s="0" t="n">
        <v>8.9</v>
      </c>
      <c r="M252" s="0" t="s">
        <v>36</v>
      </c>
      <c r="N252" s="0" t="s">
        <v>74</v>
      </c>
      <c r="O252" s="0" t="s">
        <v>42</v>
      </c>
      <c r="P252" s="0" t="n">
        <f aca="false">IF(AND(OR(Dashboard!$B$5="All",D252=Dashboard!$B$5),OR(Dashboard!$D$5="All",N252=Dashboard!$D$5),OR(AND(C252&lt;&gt;"",C252&gt;=Dashboard!$F$5,C252&lt;=Dashboard!$H$5),AND(C252="",Dashboard!$F$5&lt;=1980,Dashboard!$H$5&gt;=2016))),1,0)</f>
        <v>1</v>
      </c>
      <c r="Q252" s="0" t="n">
        <f aca="false">J252*P252+ROW()*0.00000001</f>
        <v>4.39000252</v>
      </c>
    </row>
    <row r="253" customFormat="false" ht="15" hidden="false" customHeight="false" outlineLevel="0" collapsed="false">
      <c r="A253" s="0" t="s">
        <v>317</v>
      </c>
      <c r="B253" s="0" t="s">
        <v>64</v>
      </c>
      <c r="C253" s="0" t="n">
        <v>2006</v>
      </c>
      <c r="D253" s="0" t="s">
        <v>46</v>
      </c>
      <c r="E253" s="0" t="s">
        <v>72</v>
      </c>
      <c r="F253" s="0" t="n">
        <v>2.82</v>
      </c>
      <c r="G253" s="0" t="n">
        <v>1.03</v>
      </c>
      <c r="H253" s="0" t="n">
        <v>0.13</v>
      </c>
      <c r="I253" s="0" t="n">
        <v>0.4</v>
      </c>
      <c r="J253" s="0" t="n">
        <v>4.38</v>
      </c>
      <c r="K253" s="0" t="n">
        <v>94</v>
      </c>
      <c r="L253" s="0" t="n">
        <v>8.7</v>
      </c>
      <c r="M253" s="0" t="s">
        <v>73</v>
      </c>
      <c r="N253" s="0" t="s">
        <v>66</v>
      </c>
      <c r="O253" s="0" t="s">
        <v>60</v>
      </c>
      <c r="P253" s="0" t="n">
        <f aca="false">IF(AND(OR(Dashboard!$B$5="All",D253=Dashboard!$B$5),OR(Dashboard!$D$5="All",N253=Dashboard!$D$5),OR(AND(C253&lt;&gt;"",C253&gt;=Dashboard!$F$5,C253&lt;=Dashboard!$H$5),AND(C253="",Dashboard!$F$5&lt;=1980,Dashboard!$H$5&gt;=2016))),1,0)</f>
        <v>1</v>
      </c>
      <c r="Q253" s="0" t="n">
        <f aca="false">J253*P253+ROW()*0.00000001</f>
        <v>4.38000253</v>
      </c>
    </row>
    <row r="254" customFormat="false" ht="15" hidden="false" customHeight="false" outlineLevel="0" collapsed="false">
      <c r="A254" s="0" t="s">
        <v>318</v>
      </c>
      <c r="B254" s="0" t="s">
        <v>39</v>
      </c>
      <c r="C254" s="0" t="n">
        <v>1987</v>
      </c>
      <c r="D254" s="0" t="s">
        <v>114</v>
      </c>
      <c r="E254" s="0" t="s">
        <v>35</v>
      </c>
      <c r="F254" s="0" t="n">
        <v>2.19</v>
      </c>
      <c r="G254" s="0" t="n">
        <v>0.5</v>
      </c>
      <c r="H254" s="0" t="n">
        <v>1.61</v>
      </c>
      <c r="I254" s="0" t="n">
        <v>0.08</v>
      </c>
      <c r="J254" s="0" t="n">
        <v>4.38</v>
      </c>
      <c r="N254" s="0" t="s">
        <v>35</v>
      </c>
      <c r="P254" s="0" t="n">
        <f aca="false">IF(AND(OR(Dashboard!$B$5="All",D254=Dashboard!$B$5),OR(Dashboard!$D$5="All",N254=Dashboard!$D$5),OR(AND(C254&lt;&gt;"",C254&gt;=Dashboard!$F$5,C254&lt;=Dashboard!$H$5),AND(C254="",Dashboard!$F$5&lt;=1980,Dashboard!$H$5&gt;=2016))),1,0)</f>
        <v>1</v>
      </c>
      <c r="Q254" s="0" t="n">
        <f aca="false">J254*P254+ROW()*0.00000001</f>
        <v>4.38000254</v>
      </c>
    </row>
    <row r="255" customFormat="false" ht="15" hidden="false" customHeight="false" outlineLevel="0" collapsed="false">
      <c r="A255" s="0" t="s">
        <v>319</v>
      </c>
      <c r="B255" s="0" t="s">
        <v>76</v>
      </c>
      <c r="C255" s="0" t="n">
        <v>2005</v>
      </c>
      <c r="D255" s="0" t="s">
        <v>41</v>
      </c>
      <c r="E255" s="0" t="s">
        <v>142</v>
      </c>
      <c r="F255" s="0" t="n">
        <v>2.03</v>
      </c>
      <c r="G255" s="0" t="n">
        <v>1.79</v>
      </c>
      <c r="H255" s="0" t="n">
        <v>0.08</v>
      </c>
      <c r="I255" s="0" t="n">
        <v>0.47</v>
      </c>
      <c r="J255" s="0" t="n">
        <v>4.37</v>
      </c>
      <c r="K255" s="0" t="n">
        <v>82</v>
      </c>
      <c r="L255" s="0" t="n">
        <v>9.1</v>
      </c>
      <c r="M255" s="0" t="s">
        <v>103</v>
      </c>
      <c r="N255" s="0" t="s">
        <v>74</v>
      </c>
      <c r="O255" s="0" t="s">
        <v>42</v>
      </c>
      <c r="P255" s="0" t="n">
        <f aca="false">IF(AND(OR(Dashboard!$B$5="All",D255=Dashboard!$B$5),OR(Dashboard!$D$5="All",N255=Dashboard!$D$5),OR(AND(C255&lt;&gt;"",C255&gt;=Dashboard!$F$5,C255&lt;=Dashboard!$H$5),AND(C255="",Dashboard!$F$5&lt;=1980,Dashboard!$H$5&gt;=2016))),1,0)</f>
        <v>1</v>
      </c>
      <c r="Q255" s="0" t="n">
        <f aca="false">J255*P255+ROW()*0.00000001</f>
        <v>4.37000255</v>
      </c>
    </row>
    <row r="256" customFormat="false" ht="15" hidden="false" customHeight="false" outlineLevel="0" collapsed="false">
      <c r="A256" s="0" t="s">
        <v>320</v>
      </c>
      <c r="B256" s="0" t="s">
        <v>33</v>
      </c>
      <c r="C256" s="0" t="n">
        <v>2010</v>
      </c>
      <c r="D256" s="0" t="s">
        <v>52</v>
      </c>
      <c r="E256" s="0" t="s">
        <v>124</v>
      </c>
      <c r="F256" s="0" t="n">
        <v>2.64</v>
      </c>
      <c r="G256" s="0" t="n">
        <v>1.33</v>
      </c>
      <c r="H256" s="0" t="n">
        <v>0.01</v>
      </c>
      <c r="I256" s="0" t="n">
        <v>0.39</v>
      </c>
      <c r="J256" s="0" t="n">
        <v>4.36</v>
      </c>
      <c r="K256" s="0" t="n">
        <v>56</v>
      </c>
      <c r="L256" s="0" t="n">
        <v>8.3</v>
      </c>
      <c r="M256" s="0" t="s">
        <v>125</v>
      </c>
      <c r="N256" s="0" t="s">
        <v>35</v>
      </c>
      <c r="O256" s="0" t="s">
        <v>53</v>
      </c>
      <c r="P256" s="0" t="n">
        <f aca="false">IF(AND(OR(Dashboard!$B$5="All",D256=Dashboard!$B$5),OR(Dashboard!$D$5="All",N256=Dashboard!$D$5),OR(AND(C256&lt;&gt;"",C256&gt;=Dashboard!$F$5,C256&lt;=Dashboard!$H$5),AND(C256="",Dashboard!$F$5&lt;=1980,Dashboard!$H$5&gt;=2016))),1,0)</f>
        <v>1</v>
      </c>
      <c r="Q256" s="0" t="n">
        <f aca="false">J256*P256+ROW()*0.00000001</f>
        <v>4.36000256</v>
      </c>
    </row>
    <row r="257" customFormat="false" ht="15" hidden="false" customHeight="false" outlineLevel="0" collapsed="false">
      <c r="A257" s="0" t="s">
        <v>165</v>
      </c>
      <c r="B257" s="0" t="s">
        <v>70</v>
      </c>
      <c r="C257" s="0" t="n">
        <v>2014</v>
      </c>
      <c r="D257" s="0" t="s">
        <v>56</v>
      </c>
      <c r="E257" s="0" t="s">
        <v>91</v>
      </c>
      <c r="F257" s="0" t="n">
        <v>1.56</v>
      </c>
      <c r="G257" s="0" t="n">
        <v>1.93</v>
      </c>
      <c r="H257" s="0" t="n">
        <v>0.19</v>
      </c>
      <c r="I257" s="0" t="n">
        <v>0.68</v>
      </c>
      <c r="J257" s="0" t="n">
        <v>4.36</v>
      </c>
      <c r="L257" s="0" t="n">
        <v>4.8</v>
      </c>
      <c r="M257" s="0" t="s">
        <v>73</v>
      </c>
      <c r="N257" s="0" t="s">
        <v>74</v>
      </c>
      <c r="P257" s="0" t="n">
        <f aca="false">IF(AND(OR(Dashboard!$B$5="All",D257=Dashboard!$B$5),OR(Dashboard!$D$5="All",N257=Dashboard!$D$5),OR(AND(C257&lt;&gt;"",C257&gt;=Dashboard!$F$5,C257&lt;=Dashboard!$H$5),AND(C257="",Dashboard!$F$5&lt;=1980,Dashboard!$H$5&gt;=2016))),1,0)</f>
        <v>1</v>
      </c>
      <c r="Q257" s="0" t="n">
        <f aca="false">J257*P257+ROW()*0.00000001</f>
        <v>4.36000257</v>
      </c>
    </row>
    <row r="258" customFormat="false" ht="15" hidden="false" customHeight="false" outlineLevel="0" collapsed="false">
      <c r="A258" s="0" t="s">
        <v>321</v>
      </c>
      <c r="B258" s="0" t="s">
        <v>70</v>
      </c>
      <c r="C258" s="0" t="n">
        <v>2006</v>
      </c>
      <c r="D258" s="0" t="s">
        <v>56</v>
      </c>
      <c r="E258" s="0" t="s">
        <v>89</v>
      </c>
      <c r="F258" s="0" t="n">
        <v>1.74</v>
      </c>
      <c r="G258" s="0" t="n">
        <v>1.72</v>
      </c>
      <c r="H258" s="0" t="n">
        <v>0.14</v>
      </c>
      <c r="I258" s="0" t="n">
        <v>0.75</v>
      </c>
      <c r="J258" s="0" t="n">
        <v>4.34</v>
      </c>
      <c r="K258" s="0" t="n">
        <v>86</v>
      </c>
      <c r="L258" s="0" t="n">
        <v>8.1</v>
      </c>
      <c r="M258" s="0" t="s">
        <v>73</v>
      </c>
      <c r="N258" s="0" t="s">
        <v>74</v>
      </c>
      <c r="O258" s="0" t="s">
        <v>42</v>
      </c>
      <c r="P258" s="0" t="n">
        <f aca="false">IF(AND(OR(Dashboard!$B$5="All",D258=Dashboard!$B$5),OR(Dashboard!$D$5="All",N258=Dashboard!$D$5),OR(AND(C258&lt;&gt;"",C258&gt;=Dashboard!$F$5,C258&lt;=Dashboard!$H$5),AND(C258="",Dashboard!$F$5&lt;=1980,Dashboard!$H$5&gt;=2016))),1,0)</f>
        <v>1</v>
      </c>
      <c r="Q258" s="0" t="n">
        <f aca="false">J258*P258+ROW()*0.00000001</f>
        <v>4.34000258</v>
      </c>
    </row>
    <row r="259" customFormat="false" ht="15" hidden="false" customHeight="false" outlineLevel="0" collapsed="false">
      <c r="A259" s="0" t="s">
        <v>322</v>
      </c>
      <c r="B259" s="0" t="s">
        <v>222</v>
      </c>
      <c r="C259" s="0" t="n">
        <v>1991</v>
      </c>
      <c r="D259" s="0" t="s">
        <v>16</v>
      </c>
      <c r="E259" s="0" t="s">
        <v>154</v>
      </c>
      <c r="F259" s="0" t="n">
        <v>3.03</v>
      </c>
      <c r="G259" s="0" t="n">
        <v>0.91</v>
      </c>
      <c r="H259" s="0" t="n">
        <v>0.26</v>
      </c>
      <c r="I259" s="0" t="n">
        <v>0.13</v>
      </c>
      <c r="J259" s="0" t="n">
        <v>4.34</v>
      </c>
      <c r="N259" s="0" t="s">
        <v>154</v>
      </c>
      <c r="P259" s="0" t="n">
        <f aca="false">IF(AND(OR(Dashboard!$B$5="All",D259=Dashboard!$B$5),OR(Dashboard!$D$5="All",N259=Dashboard!$D$5),OR(AND(C259&lt;&gt;"",C259&gt;=Dashboard!$F$5,C259&lt;=Dashboard!$H$5),AND(C259="",Dashboard!$F$5&lt;=1980,Dashboard!$H$5&gt;=2016))),1,0)</f>
        <v>1</v>
      </c>
      <c r="Q259" s="0" t="n">
        <f aca="false">J259*P259+ROW()*0.00000001</f>
        <v>4.34000259</v>
      </c>
    </row>
    <row r="260" customFormat="false" ht="15" hidden="false" customHeight="false" outlineLevel="0" collapsed="false">
      <c r="A260" s="0" t="s">
        <v>323</v>
      </c>
      <c r="B260" s="0" t="s">
        <v>76</v>
      </c>
      <c r="C260" s="0" t="n">
        <v>2005</v>
      </c>
      <c r="D260" s="0" t="s">
        <v>46</v>
      </c>
      <c r="E260" s="0" t="s">
        <v>157</v>
      </c>
      <c r="F260" s="0" t="n">
        <v>2.2</v>
      </c>
      <c r="G260" s="0" t="n">
        <v>0.58</v>
      </c>
      <c r="H260" s="0" t="n">
        <v>1.38</v>
      </c>
      <c r="I260" s="0" t="n">
        <v>0.17</v>
      </c>
      <c r="J260" s="0" t="n">
        <v>4.33</v>
      </c>
      <c r="K260" s="0" t="n">
        <v>87</v>
      </c>
      <c r="L260" s="0" t="n">
        <v>9</v>
      </c>
      <c r="M260" s="0" t="s">
        <v>125</v>
      </c>
      <c r="N260" s="0" t="s">
        <v>74</v>
      </c>
      <c r="O260" s="0" t="s">
        <v>42</v>
      </c>
      <c r="P260" s="0" t="n">
        <f aca="false">IF(AND(OR(Dashboard!$B$5="All",D260=Dashboard!$B$5),OR(Dashboard!$D$5="All",N260=Dashboard!$D$5),OR(AND(C260&lt;&gt;"",C260&gt;=Dashboard!$F$5,C260&lt;=Dashboard!$H$5),AND(C260="",Dashboard!$F$5&lt;=1980,Dashboard!$H$5&gt;=2016))),1,0)</f>
        <v>1</v>
      </c>
      <c r="Q260" s="0" t="n">
        <f aca="false">J260*P260+ROW()*0.00000001</f>
        <v>4.3300026</v>
      </c>
    </row>
    <row r="261" customFormat="false" ht="15" hidden="false" customHeight="false" outlineLevel="0" collapsed="false">
      <c r="A261" s="0" t="s">
        <v>166</v>
      </c>
      <c r="B261" s="0" t="s">
        <v>97</v>
      </c>
      <c r="C261" s="0" t="n">
        <v>2011</v>
      </c>
      <c r="D261" s="0" t="s">
        <v>71</v>
      </c>
      <c r="E261" s="0" t="s">
        <v>35</v>
      </c>
      <c r="F261" s="0" t="n">
        <v>2.09</v>
      </c>
      <c r="G261" s="0" t="n">
        <v>1.31</v>
      </c>
      <c r="H261" s="0" t="n">
        <v>0.62</v>
      </c>
      <c r="I261" s="0" t="n">
        <v>0.31</v>
      </c>
      <c r="J261" s="0" t="n">
        <v>4.33</v>
      </c>
      <c r="N261" s="0" t="s">
        <v>35</v>
      </c>
      <c r="P261" s="0" t="n">
        <f aca="false">IF(AND(OR(Dashboard!$B$5="All",D261=Dashboard!$B$5),OR(Dashboard!$D$5="All",N261=Dashboard!$D$5),OR(AND(C261&lt;&gt;"",C261&gt;=Dashboard!$F$5,C261&lt;=Dashboard!$H$5),AND(C261="",Dashboard!$F$5&lt;=1980,Dashboard!$H$5&gt;=2016))),1,0)</f>
        <v>1</v>
      </c>
      <c r="Q261" s="0" t="n">
        <f aca="false">J261*P261+ROW()*0.00000001</f>
        <v>4.33000261</v>
      </c>
    </row>
    <row r="262" customFormat="false" ht="15" hidden="false" customHeight="false" outlineLevel="0" collapsed="false">
      <c r="A262" s="0" t="s">
        <v>324</v>
      </c>
      <c r="B262" s="0" t="s">
        <v>184</v>
      </c>
      <c r="C262" s="0" t="n">
        <v>2013</v>
      </c>
      <c r="D262" s="0" t="s">
        <v>16</v>
      </c>
      <c r="E262" s="0" t="s">
        <v>35</v>
      </c>
      <c r="F262" s="0" t="n">
        <v>2.11</v>
      </c>
      <c r="G262" s="0" t="n">
        <v>1.16</v>
      </c>
      <c r="H262" s="0" t="n">
        <v>0.73</v>
      </c>
      <c r="I262" s="0" t="n">
        <v>0.32</v>
      </c>
      <c r="J262" s="0" t="n">
        <v>4.32</v>
      </c>
      <c r="K262" s="0" t="n">
        <v>93</v>
      </c>
      <c r="L262" s="0" t="n">
        <v>9</v>
      </c>
      <c r="M262" s="0" t="s">
        <v>36</v>
      </c>
      <c r="N262" s="0" t="s">
        <v>35</v>
      </c>
      <c r="O262" s="0" t="s">
        <v>60</v>
      </c>
      <c r="P262" s="0" t="n">
        <f aca="false">IF(AND(OR(Dashboard!$B$5="All",D262=Dashboard!$B$5),OR(Dashboard!$D$5="All",N262=Dashboard!$D$5),OR(AND(C262&lt;&gt;"",C262&gt;=Dashboard!$F$5,C262&lt;=Dashboard!$H$5),AND(C262="",Dashboard!$F$5&lt;=1980,Dashboard!$H$5&gt;=2016))),1,0)</f>
        <v>1</v>
      </c>
      <c r="Q262" s="0" t="n">
        <f aca="false">J262*P262+ROW()*0.00000001</f>
        <v>4.32000262</v>
      </c>
    </row>
    <row r="263" customFormat="false" ht="15" hidden="false" customHeight="false" outlineLevel="0" collapsed="false">
      <c r="A263" s="0" t="s">
        <v>135</v>
      </c>
      <c r="B263" s="0" t="s">
        <v>94</v>
      </c>
      <c r="C263" s="0" t="n">
        <v>2014</v>
      </c>
      <c r="D263" s="0" t="s">
        <v>52</v>
      </c>
      <c r="E263" s="0" t="s">
        <v>89</v>
      </c>
      <c r="F263" s="0" t="n">
        <v>1.48</v>
      </c>
      <c r="G263" s="0" t="n">
        <v>2.02</v>
      </c>
      <c r="H263" s="0" t="n">
        <v>0.14</v>
      </c>
      <c r="I263" s="0" t="n">
        <v>0.68</v>
      </c>
      <c r="J263" s="0" t="n">
        <v>4.32</v>
      </c>
      <c r="N263" s="0" t="s">
        <v>74</v>
      </c>
      <c r="P263" s="0" t="n">
        <f aca="false">IF(AND(OR(Dashboard!$B$5="All",D263=Dashboard!$B$5),OR(Dashboard!$D$5="All",N263=Dashboard!$D$5),OR(AND(C263&lt;&gt;"",C263&gt;=Dashboard!$F$5,C263&lt;=Dashboard!$H$5),AND(C263="",Dashboard!$F$5&lt;=1980,Dashboard!$H$5&gt;=2016))),1,0)</f>
        <v>1</v>
      </c>
      <c r="Q263" s="0" t="n">
        <f aca="false">J263*P263+ROW()*0.00000001</f>
        <v>4.32000263</v>
      </c>
    </row>
    <row r="264" customFormat="false" ht="15" hidden="false" customHeight="false" outlineLevel="0" collapsed="false">
      <c r="A264" s="0" t="s">
        <v>325</v>
      </c>
      <c r="B264" s="0" t="s">
        <v>159</v>
      </c>
      <c r="C264" s="0" t="n">
        <v>1980</v>
      </c>
      <c r="D264" s="0" t="s">
        <v>56</v>
      </c>
      <c r="E264" s="0" t="s">
        <v>160</v>
      </c>
      <c r="F264" s="0" t="n">
        <v>4</v>
      </c>
      <c r="G264" s="0" t="n">
        <v>0.26</v>
      </c>
      <c r="H264" s="0" t="n">
        <v>0</v>
      </c>
      <c r="I264" s="0" t="n">
        <v>0.05</v>
      </c>
      <c r="J264" s="0" t="n">
        <v>4.31</v>
      </c>
      <c r="N264" s="0" t="s">
        <v>161</v>
      </c>
      <c r="P264" s="0" t="n">
        <f aca="false">IF(AND(OR(Dashboard!$B$5="All",D264=Dashboard!$B$5),OR(Dashboard!$D$5="All",N264=Dashboard!$D$5),OR(AND(C264&lt;&gt;"",C264&gt;=Dashboard!$F$5,C264&lt;=Dashboard!$H$5),AND(C264="",Dashboard!$F$5&lt;=1980,Dashboard!$H$5&gt;=2016))),1,0)</f>
        <v>1</v>
      </c>
      <c r="Q264" s="0" t="n">
        <f aca="false">J264*P264+ROW()*0.00000001</f>
        <v>4.31000264</v>
      </c>
    </row>
    <row r="265" customFormat="false" ht="15" hidden="false" customHeight="false" outlineLevel="0" collapsed="false">
      <c r="A265" s="0" t="s">
        <v>165</v>
      </c>
      <c r="B265" s="0" t="s">
        <v>64</v>
      </c>
      <c r="C265" s="0" t="n">
        <v>2014</v>
      </c>
      <c r="D265" s="0" t="s">
        <v>56</v>
      </c>
      <c r="E265" s="0" t="s">
        <v>91</v>
      </c>
      <c r="F265" s="0" t="n">
        <v>2.77</v>
      </c>
      <c r="G265" s="0" t="n">
        <v>1.11</v>
      </c>
      <c r="H265" s="0" t="n">
        <v>0</v>
      </c>
      <c r="I265" s="0" t="n">
        <v>0.4</v>
      </c>
      <c r="J265" s="0" t="n">
        <v>4.29</v>
      </c>
      <c r="L265" s="0" t="n">
        <v>4.9</v>
      </c>
      <c r="M265" s="0" t="s">
        <v>73</v>
      </c>
      <c r="N265" s="0" t="s">
        <v>66</v>
      </c>
      <c r="P265" s="0" t="n">
        <f aca="false">IF(AND(OR(Dashboard!$B$5="All",D265=Dashboard!$B$5),OR(Dashboard!$D$5="All",N265=Dashboard!$D$5),OR(AND(C265&lt;&gt;"",C265&gt;=Dashboard!$F$5,C265&lt;=Dashboard!$H$5),AND(C265="",Dashboard!$F$5&lt;=1980,Dashboard!$H$5&gt;=2016))),1,0)</f>
        <v>1</v>
      </c>
      <c r="Q265" s="0" t="n">
        <f aca="false">J265*P265+ROW()*0.00000001</f>
        <v>4.29000265</v>
      </c>
    </row>
    <row r="266" customFormat="false" ht="15" hidden="false" customHeight="false" outlineLevel="0" collapsed="false">
      <c r="A266" s="0" t="s">
        <v>218</v>
      </c>
      <c r="B266" s="0" t="s">
        <v>70</v>
      </c>
      <c r="C266" s="0" t="n">
        <v>2014</v>
      </c>
      <c r="D266" s="0" t="s">
        <v>34</v>
      </c>
      <c r="E266" s="0" t="s">
        <v>142</v>
      </c>
      <c r="F266" s="0" t="n">
        <v>0.58</v>
      </c>
      <c r="G266" s="0" t="n">
        <v>3.02</v>
      </c>
      <c r="H266" s="0" t="n">
        <v>0.04</v>
      </c>
      <c r="I266" s="0" t="n">
        <v>0.64</v>
      </c>
      <c r="J266" s="0" t="n">
        <v>4.28</v>
      </c>
      <c r="L266" s="0" t="n">
        <v>4.5</v>
      </c>
      <c r="M266" s="0" t="s">
        <v>36</v>
      </c>
      <c r="N266" s="0" t="s">
        <v>74</v>
      </c>
      <c r="P266" s="0" t="n">
        <f aca="false">IF(AND(OR(Dashboard!$B$5="All",D266=Dashboard!$B$5),OR(Dashboard!$D$5="All",N266=Dashboard!$D$5),OR(AND(C266&lt;&gt;"",C266&gt;=Dashboard!$F$5,C266&lt;=Dashboard!$H$5),AND(C266="",Dashboard!$F$5&lt;=1980,Dashboard!$H$5&gt;=2016))),1,0)</f>
        <v>1</v>
      </c>
      <c r="Q266" s="0" t="n">
        <f aca="false">J266*P266+ROW()*0.00000001</f>
        <v>4.28000266</v>
      </c>
    </row>
    <row r="267" customFormat="false" ht="15" hidden="false" customHeight="false" outlineLevel="0" collapsed="false">
      <c r="A267" s="0" t="s">
        <v>326</v>
      </c>
      <c r="B267" s="0" t="s">
        <v>64</v>
      </c>
      <c r="C267" s="0" t="n">
        <v>2008</v>
      </c>
      <c r="D267" s="0" t="s">
        <v>46</v>
      </c>
      <c r="E267" s="0" t="s">
        <v>65</v>
      </c>
      <c r="F267" s="0" t="n">
        <v>2.51</v>
      </c>
      <c r="G267" s="0" t="n">
        <v>1.24</v>
      </c>
      <c r="H267" s="0" t="n">
        <v>0.11</v>
      </c>
      <c r="I267" s="0" t="n">
        <v>0.41</v>
      </c>
      <c r="J267" s="0" t="n">
        <v>4.27</v>
      </c>
      <c r="K267" s="0" t="n">
        <v>89</v>
      </c>
      <c r="L267" s="0" t="n">
        <v>6.5</v>
      </c>
      <c r="M267" s="0" t="s">
        <v>73</v>
      </c>
      <c r="N267" s="0" t="s">
        <v>66</v>
      </c>
      <c r="O267" s="0" t="s">
        <v>42</v>
      </c>
      <c r="P267" s="0" t="n">
        <f aca="false">IF(AND(OR(Dashboard!$B$5="All",D267=Dashboard!$B$5),OR(Dashboard!$D$5="All",N267=Dashboard!$D$5),OR(AND(C267&lt;&gt;"",C267&gt;=Dashboard!$F$5,C267&lt;=Dashboard!$H$5),AND(C267="",Dashboard!$F$5&lt;=1980,Dashboard!$H$5&gt;=2016))),1,0)</f>
        <v>1</v>
      </c>
      <c r="Q267" s="0" t="n">
        <f aca="false">J267*P267+ROW()*0.00000001</f>
        <v>4.27000267</v>
      </c>
    </row>
    <row r="268" customFormat="false" ht="15" hidden="false" customHeight="false" outlineLevel="0" collapsed="false">
      <c r="A268" s="0" t="s">
        <v>327</v>
      </c>
      <c r="B268" s="0" t="s">
        <v>85</v>
      </c>
      <c r="C268" s="0" t="n">
        <v>2001</v>
      </c>
      <c r="D268" s="0" t="s">
        <v>52</v>
      </c>
      <c r="E268" s="0" t="s">
        <v>328</v>
      </c>
      <c r="F268" s="0" t="n">
        <v>3</v>
      </c>
      <c r="G268" s="0" t="n">
        <v>1.11</v>
      </c>
      <c r="H268" s="0" t="n">
        <v>0.05</v>
      </c>
      <c r="I268" s="0" t="n">
        <v>0.07</v>
      </c>
      <c r="J268" s="0" t="n">
        <v>4.24</v>
      </c>
      <c r="K268" s="0" t="n">
        <v>79</v>
      </c>
      <c r="L268" s="0" t="n">
        <v>7.3</v>
      </c>
      <c r="M268" s="0" t="s">
        <v>36</v>
      </c>
      <c r="N268" s="0" t="s">
        <v>35</v>
      </c>
      <c r="O268" s="0" t="s">
        <v>37</v>
      </c>
      <c r="P268" s="0" t="n">
        <f aca="false">IF(AND(OR(Dashboard!$B$5="All",D268=Dashboard!$B$5),OR(Dashboard!$D$5="All",N268=Dashboard!$D$5),OR(AND(C268&lt;&gt;"",C268&gt;=Dashboard!$F$5,C268&lt;=Dashboard!$H$5),AND(C268="",Dashboard!$F$5&lt;=1980,Dashboard!$H$5&gt;=2016))),1,0)</f>
        <v>1</v>
      </c>
      <c r="Q268" s="0" t="n">
        <f aca="false">J268*P268+ROW()*0.00000001</f>
        <v>4.24000268</v>
      </c>
    </row>
    <row r="269" customFormat="false" ht="15" hidden="false" customHeight="false" outlineLevel="0" collapsed="false">
      <c r="A269" s="0" t="s">
        <v>329</v>
      </c>
      <c r="B269" s="0" t="s">
        <v>70</v>
      </c>
      <c r="C269" s="0" t="n">
        <v>2009</v>
      </c>
      <c r="D269" s="0" t="s">
        <v>71</v>
      </c>
      <c r="E269" s="0" t="s">
        <v>257</v>
      </c>
      <c r="F269" s="0" t="n">
        <v>2.24</v>
      </c>
      <c r="G269" s="0" t="n">
        <v>1.31</v>
      </c>
      <c r="H269" s="0" t="n">
        <v>0.07</v>
      </c>
      <c r="I269" s="0" t="n">
        <v>0.61</v>
      </c>
      <c r="J269" s="0" t="n">
        <v>4.23</v>
      </c>
      <c r="K269" s="0" t="n">
        <v>91</v>
      </c>
      <c r="L269" s="0" t="n">
        <v>8.9</v>
      </c>
      <c r="M269" s="0" t="s">
        <v>103</v>
      </c>
      <c r="N269" s="0" t="s">
        <v>74</v>
      </c>
      <c r="O269" s="0" t="s">
        <v>60</v>
      </c>
      <c r="P269" s="0" t="n">
        <f aca="false">IF(AND(OR(Dashboard!$B$5="All",D269=Dashboard!$B$5),OR(Dashboard!$D$5="All",N269=Dashboard!$D$5),OR(AND(C269&lt;&gt;"",C269&gt;=Dashboard!$F$5,C269&lt;=Dashboard!$H$5),AND(C269="",Dashboard!$F$5&lt;=1980,Dashboard!$H$5&gt;=2016))),1,0)</f>
        <v>1</v>
      </c>
      <c r="Q269" s="0" t="n">
        <f aca="false">J269*P269+ROW()*0.00000001</f>
        <v>4.23000269</v>
      </c>
    </row>
    <row r="270" customFormat="false" ht="15" hidden="false" customHeight="false" outlineLevel="0" collapsed="false">
      <c r="A270" s="0" t="s">
        <v>330</v>
      </c>
      <c r="B270" s="0" t="s">
        <v>76</v>
      </c>
      <c r="C270" s="0" t="n">
        <v>2004</v>
      </c>
      <c r="D270" s="0" t="s">
        <v>71</v>
      </c>
      <c r="E270" s="0" t="s">
        <v>220</v>
      </c>
      <c r="F270" s="0" t="n">
        <v>1.46</v>
      </c>
      <c r="G270" s="0" t="n">
        <v>0</v>
      </c>
      <c r="H270" s="0" t="n">
        <v>0.83</v>
      </c>
      <c r="I270" s="0" t="n">
        <v>1.93</v>
      </c>
      <c r="J270" s="0" t="n">
        <v>4.23</v>
      </c>
      <c r="K270" s="0" t="n">
        <v>91</v>
      </c>
      <c r="L270" s="0" t="n">
        <v>9.3</v>
      </c>
      <c r="M270" s="0" t="s">
        <v>73</v>
      </c>
      <c r="N270" s="0" t="s">
        <v>74</v>
      </c>
      <c r="O270" s="0" t="s">
        <v>60</v>
      </c>
      <c r="P270" s="0" t="n">
        <f aca="false">IF(AND(OR(Dashboard!$B$5="All",D270=Dashboard!$B$5),OR(Dashboard!$D$5="All",N270=Dashboard!$D$5),OR(AND(C270&lt;&gt;"",C270&gt;=Dashboard!$F$5,C270&lt;=Dashboard!$H$5),AND(C270="",Dashboard!$F$5&lt;=1980,Dashboard!$H$5&gt;=2016))),1,0)</f>
        <v>1</v>
      </c>
      <c r="Q270" s="0" t="n">
        <f aca="false">J270*P270+ROW()*0.00000001</f>
        <v>4.2300027</v>
      </c>
    </row>
    <row r="271" customFormat="false" ht="15" hidden="false" customHeight="false" outlineLevel="0" collapsed="false">
      <c r="A271" s="0" t="s">
        <v>331</v>
      </c>
      <c r="B271" s="0" t="s">
        <v>70</v>
      </c>
      <c r="C271" s="0" t="n">
        <v>2011</v>
      </c>
      <c r="D271" s="0" t="s">
        <v>71</v>
      </c>
      <c r="E271" s="0" t="s">
        <v>124</v>
      </c>
      <c r="F271" s="0" t="n">
        <v>1.41</v>
      </c>
      <c r="G271" s="0" t="n">
        <v>2.01</v>
      </c>
      <c r="H271" s="0" t="n">
        <v>0.1</v>
      </c>
      <c r="I271" s="0" t="n">
        <v>0.7</v>
      </c>
      <c r="J271" s="0" t="n">
        <v>4.22</v>
      </c>
      <c r="K271" s="0" t="n">
        <v>80</v>
      </c>
      <c r="L271" s="0" t="n">
        <v>7.5</v>
      </c>
      <c r="M271" s="0" t="s">
        <v>73</v>
      </c>
      <c r="N271" s="0" t="s">
        <v>74</v>
      </c>
      <c r="O271" s="0" t="s">
        <v>37</v>
      </c>
      <c r="P271" s="0" t="n">
        <f aca="false">IF(AND(OR(Dashboard!$B$5="All",D271=Dashboard!$B$5),OR(Dashboard!$D$5="All",N271=Dashboard!$D$5),OR(AND(C271&lt;&gt;"",C271&gt;=Dashboard!$F$5,C271&lt;=Dashboard!$H$5),AND(C271="",Dashboard!$F$5&lt;=1980,Dashboard!$H$5&gt;=2016))),1,0)</f>
        <v>1</v>
      </c>
      <c r="Q271" s="0" t="n">
        <f aca="false">J271*P271+ROW()*0.00000001</f>
        <v>4.22000271</v>
      </c>
    </row>
    <row r="272" customFormat="false" ht="15" hidden="false" customHeight="false" outlineLevel="0" collapsed="false">
      <c r="A272" s="0" t="s">
        <v>178</v>
      </c>
      <c r="B272" s="0" t="s">
        <v>172</v>
      </c>
      <c r="C272" s="0" t="n">
        <v>2015</v>
      </c>
      <c r="D272" s="0" t="s">
        <v>46</v>
      </c>
      <c r="E272" s="0" t="s">
        <v>139</v>
      </c>
      <c r="F272" s="0" t="n">
        <v>2.51</v>
      </c>
      <c r="G272" s="0" t="n">
        <v>1.32</v>
      </c>
      <c r="H272" s="0" t="n">
        <v>0.01</v>
      </c>
      <c r="I272" s="0" t="n">
        <v>0.38</v>
      </c>
      <c r="J272" s="0" t="n">
        <v>4.22</v>
      </c>
      <c r="K272" s="0" t="n">
        <v>88</v>
      </c>
      <c r="L272" s="0" t="n">
        <v>6.2</v>
      </c>
      <c r="M272" s="0" t="s">
        <v>73</v>
      </c>
      <c r="N272" s="0" t="s">
        <v>66</v>
      </c>
      <c r="O272" s="0" t="s">
        <v>42</v>
      </c>
      <c r="P272" s="0" t="n">
        <f aca="false">IF(AND(OR(Dashboard!$B$5="All",D272=Dashboard!$B$5),OR(Dashboard!$D$5="All",N272=Dashboard!$D$5),OR(AND(C272&lt;&gt;"",C272&gt;=Dashboard!$F$5,C272&lt;=Dashboard!$H$5),AND(C272="",Dashboard!$F$5&lt;=1980,Dashboard!$H$5&gt;=2016))),1,0)</f>
        <v>1</v>
      </c>
      <c r="Q272" s="0" t="n">
        <f aca="false">J272*P272+ROW()*0.00000001</f>
        <v>4.22000272</v>
      </c>
    </row>
    <row r="273" customFormat="false" ht="15" hidden="false" customHeight="false" outlineLevel="0" collapsed="false">
      <c r="A273" s="0" t="s">
        <v>201</v>
      </c>
      <c r="B273" s="0" t="s">
        <v>64</v>
      </c>
      <c r="C273" s="0" t="n">
        <v>2013</v>
      </c>
      <c r="D273" s="0" t="s">
        <v>34</v>
      </c>
      <c r="E273" s="0" t="s">
        <v>142</v>
      </c>
      <c r="F273" s="0" t="n">
        <v>0.92</v>
      </c>
      <c r="G273" s="0" t="n">
        <v>2.89</v>
      </c>
      <c r="H273" s="0" t="n">
        <v>0.01</v>
      </c>
      <c r="I273" s="0" t="n">
        <v>0.4</v>
      </c>
      <c r="J273" s="0" t="n">
        <v>4.22</v>
      </c>
      <c r="K273" s="0" t="n">
        <v>84</v>
      </c>
      <c r="L273" s="0" t="n">
        <v>4.2</v>
      </c>
      <c r="M273" s="0" t="s">
        <v>36</v>
      </c>
      <c r="N273" s="0" t="s">
        <v>66</v>
      </c>
      <c r="O273" s="0" t="s">
        <v>42</v>
      </c>
      <c r="P273" s="0" t="n">
        <f aca="false">IF(AND(OR(Dashboard!$B$5="All",D273=Dashboard!$B$5),OR(Dashboard!$D$5="All",N273=Dashboard!$D$5),OR(AND(C273&lt;&gt;"",C273&gt;=Dashboard!$F$5,C273&lt;=Dashboard!$H$5),AND(C273="",Dashboard!$F$5&lt;=1980,Dashboard!$H$5&gt;=2016))),1,0)</f>
        <v>1</v>
      </c>
      <c r="Q273" s="0" t="n">
        <f aca="false">J273*P273+ROW()*0.00000001</f>
        <v>4.22000273</v>
      </c>
    </row>
    <row r="274" customFormat="false" ht="15" hidden="false" customHeight="false" outlineLevel="0" collapsed="false">
      <c r="A274" s="0" t="s">
        <v>332</v>
      </c>
      <c r="B274" s="0" t="s">
        <v>164</v>
      </c>
      <c r="C274" s="0" t="n">
        <v>2006</v>
      </c>
      <c r="D274" s="0" t="s">
        <v>16</v>
      </c>
      <c r="E274" s="0" t="s">
        <v>89</v>
      </c>
      <c r="F274" s="0" t="n">
        <v>2.45</v>
      </c>
      <c r="G274" s="0" t="n">
        <v>1.01</v>
      </c>
      <c r="H274" s="0" t="n">
        <v>0</v>
      </c>
      <c r="I274" s="0" t="n">
        <v>0.75</v>
      </c>
      <c r="J274" s="0" t="n">
        <v>4.21</v>
      </c>
      <c r="K274" s="0" t="n">
        <v>85</v>
      </c>
      <c r="L274" s="0" t="n">
        <v>8.7</v>
      </c>
      <c r="M274" s="0" t="s">
        <v>125</v>
      </c>
      <c r="N274" s="0" t="s">
        <v>74</v>
      </c>
      <c r="O274" s="0" t="s">
        <v>42</v>
      </c>
      <c r="P274" s="0" t="n">
        <f aca="false">IF(AND(OR(Dashboard!$B$5="All",D274=Dashboard!$B$5),OR(Dashboard!$D$5="All",N274=Dashboard!$D$5),OR(AND(C274&lt;&gt;"",C274&gt;=Dashboard!$F$5,C274&lt;=Dashboard!$H$5),AND(C274="",Dashboard!$F$5&lt;=1980,Dashboard!$H$5&gt;=2016))),1,0)</f>
        <v>1</v>
      </c>
      <c r="Q274" s="0" t="n">
        <f aca="false">J274*P274+ROW()*0.00000001</f>
        <v>4.21000274</v>
      </c>
    </row>
    <row r="275" customFormat="false" ht="15" hidden="false" customHeight="false" outlineLevel="0" collapsed="false">
      <c r="A275" s="0" t="s">
        <v>333</v>
      </c>
      <c r="B275" s="0" t="s">
        <v>152</v>
      </c>
      <c r="C275" s="0" t="n">
        <v>1995</v>
      </c>
      <c r="D275" s="0" t="s">
        <v>246</v>
      </c>
      <c r="E275" s="0" t="s">
        <v>91</v>
      </c>
      <c r="F275" s="0" t="n">
        <v>1.7</v>
      </c>
      <c r="G275" s="0" t="n">
        <v>2.27</v>
      </c>
      <c r="H275" s="0" t="n">
        <v>0</v>
      </c>
      <c r="I275" s="0" t="n">
        <v>0.23</v>
      </c>
      <c r="J275" s="0" t="n">
        <v>4.21</v>
      </c>
      <c r="N275" s="0" t="s">
        <v>152</v>
      </c>
      <c r="P275" s="0" t="n">
        <f aca="false">IF(AND(OR(Dashboard!$B$5="All",D275=Dashboard!$B$5),OR(Dashboard!$D$5="All",N275=Dashboard!$D$5),OR(AND(C275&lt;&gt;"",C275&gt;=Dashboard!$F$5,C275&lt;=Dashboard!$H$5),AND(C275="",Dashboard!$F$5&lt;=1980,Dashboard!$H$5&gt;=2016))),1,0)</f>
        <v>1</v>
      </c>
      <c r="Q275" s="0" t="n">
        <f aca="false">J275*P275+ROW()*0.00000001</f>
        <v>4.21000275</v>
      </c>
    </row>
    <row r="276" customFormat="false" ht="15" hidden="false" customHeight="false" outlineLevel="0" collapsed="false">
      <c r="A276" s="0" t="s">
        <v>334</v>
      </c>
      <c r="B276" s="0" t="s">
        <v>76</v>
      </c>
      <c r="C276" s="0" t="n">
        <v>2005</v>
      </c>
      <c r="D276" s="0" t="s">
        <v>34</v>
      </c>
      <c r="E276" s="0" t="s">
        <v>142</v>
      </c>
      <c r="F276" s="0" t="n">
        <v>0.78</v>
      </c>
      <c r="G276" s="0" t="n">
        <v>2.55</v>
      </c>
      <c r="H276" s="0" t="n">
        <v>0.04</v>
      </c>
      <c r="I276" s="0" t="n">
        <v>0.84</v>
      </c>
      <c r="J276" s="0" t="n">
        <v>4.21</v>
      </c>
      <c r="K276" s="0" t="n">
        <v>80</v>
      </c>
      <c r="L276" s="0" t="n">
        <v>7.8</v>
      </c>
      <c r="M276" s="0" t="s">
        <v>36</v>
      </c>
      <c r="N276" s="0" t="s">
        <v>74</v>
      </c>
      <c r="O276" s="0" t="s">
        <v>37</v>
      </c>
      <c r="P276" s="0" t="n">
        <f aca="false">IF(AND(OR(Dashboard!$B$5="All",D276=Dashboard!$B$5),OR(Dashboard!$D$5="All",N276=Dashboard!$D$5),OR(AND(C276&lt;&gt;"",C276&gt;=Dashboard!$F$5,C276&lt;=Dashboard!$H$5),AND(C276="",Dashboard!$F$5&lt;=1980,Dashboard!$H$5&gt;=2016))),1,0)</f>
        <v>1</v>
      </c>
      <c r="Q276" s="0" t="n">
        <f aca="false">J276*P276+ROW()*0.00000001</f>
        <v>4.21000276</v>
      </c>
    </row>
    <row r="277" customFormat="false" ht="15" hidden="false" customHeight="false" outlineLevel="0" collapsed="false">
      <c r="A277" s="0" t="s">
        <v>335</v>
      </c>
      <c r="B277" s="0" t="s">
        <v>76</v>
      </c>
      <c r="C277" s="0" t="n">
        <v>2003</v>
      </c>
      <c r="D277" s="0" t="s">
        <v>52</v>
      </c>
      <c r="E277" s="0" t="s">
        <v>89</v>
      </c>
      <c r="F277" s="0" t="n">
        <v>0.88</v>
      </c>
      <c r="G277" s="0" t="n">
        <v>2.3</v>
      </c>
      <c r="H277" s="0" t="n">
        <v>0.2</v>
      </c>
      <c r="I277" s="0" t="n">
        <v>0.83</v>
      </c>
      <c r="J277" s="0" t="n">
        <v>4.2</v>
      </c>
      <c r="K277" s="0" t="n">
        <v>80</v>
      </c>
      <c r="L277" s="0" t="n">
        <v>7.5</v>
      </c>
      <c r="M277" s="0" t="s">
        <v>36</v>
      </c>
      <c r="N277" s="0" t="s">
        <v>74</v>
      </c>
      <c r="O277" s="0" t="s">
        <v>37</v>
      </c>
      <c r="P277" s="0" t="n">
        <f aca="false">IF(AND(OR(Dashboard!$B$5="All",D277=Dashboard!$B$5),OR(Dashboard!$D$5="All",N277=Dashboard!$D$5),OR(AND(C277&lt;&gt;"",C277&gt;=Dashboard!$F$5,C277&lt;=Dashboard!$H$5),AND(C277="",Dashboard!$F$5&lt;=1980,Dashboard!$H$5&gt;=2016))),1,0)</f>
        <v>1</v>
      </c>
      <c r="Q277" s="0" t="n">
        <f aca="false">J277*P277+ROW()*0.00000001</f>
        <v>4.20000277</v>
      </c>
    </row>
    <row r="278" customFormat="false" ht="15" hidden="false" customHeight="false" outlineLevel="0" collapsed="false">
      <c r="A278" s="0" t="s">
        <v>336</v>
      </c>
      <c r="B278" s="0" t="s">
        <v>70</v>
      </c>
      <c r="C278" s="0" t="n">
        <v>2007</v>
      </c>
      <c r="D278" s="0" t="s">
        <v>41</v>
      </c>
      <c r="E278" s="0" t="s">
        <v>89</v>
      </c>
      <c r="F278" s="0" t="n">
        <v>1.28</v>
      </c>
      <c r="G278" s="0" t="n">
        <v>1.82</v>
      </c>
      <c r="H278" s="0" t="n">
        <v>0.57</v>
      </c>
      <c r="I278" s="0" t="n">
        <v>0.52</v>
      </c>
      <c r="J278" s="0" t="n">
        <v>4.19</v>
      </c>
      <c r="K278" s="0" t="n">
        <v>80</v>
      </c>
      <c r="L278" s="0" t="n">
        <v>7.1</v>
      </c>
      <c r="M278" s="0" t="s">
        <v>36</v>
      </c>
      <c r="N278" s="0" t="s">
        <v>74</v>
      </c>
      <c r="O278" s="0" t="s">
        <v>37</v>
      </c>
      <c r="P278" s="0" t="n">
        <f aca="false">IF(AND(OR(Dashboard!$B$5="All",D278=Dashboard!$B$5),OR(Dashboard!$D$5="All",N278=Dashboard!$D$5),OR(AND(C278&lt;&gt;"",C278&gt;=Dashboard!$F$5,C278&lt;=Dashboard!$H$5),AND(C278="",Dashboard!$F$5&lt;=1980,Dashboard!$H$5&gt;=2016))),1,0)</f>
        <v>1</v>
      </c>
      <c r="Q278" s="0" t="n">
        <f aca="false">J278*P278+ROW()*0.00000001</f>
        <v>4.19000278</v>
      </c>
    </row>
    <row r="279" customFormat="false" ht="15" hidden="false" customHeight="false" outlineLevel="0" collapsed="false">
      <c r="A279" s="0" t="s">
        <v>331</v>
      </c>
      <c r="B279" s="0" t="s">
        <v>64</v>
      </c>
      <c r="C279" s="0" t="n">
        <v>2011</v>
      </c>
      <c r="D279" s="0" t="s">
        <v>71</v>
      </c>
      <c r="E279" s="0" t="s">
        <v>124</v>
      </c>
      <c r="F279" s="0" t="n">
        <v>2.25</v>
      </c>
      <c r="G279" s="0" t="n">
        <v>1.47</v>
      </c>
      <c r="H279" s="0" t="n">
        <v>0.04</v>
      </c>
      <c r="I279" s="0" t="n">
        <v>0.43</v>
      </c>
      <c r="J279" s="0" t="n">
        <v>4.19</v>
      </c>
      <c r="K279" s="0" t="n">
        <v>80</v>
      </c>
      <c r="L279" s="0" t="n">
        <v>7.2</v>
      </c>
      <c r="M279" s="0" t="s">
        <v>73</v>
      </c>
      <c r="N279" s="0" t="s">
        <v>66</v>
      </c>
      <c r="O279" s="0" t="s">
        <v>37</v>
      </c>
      <c r="P279" s="0" t="n">
        <f aca="false">IF(AND(OR(Dashboard!$B$5="All",D279=Dashboard!$B$5),OR(Dashboard!$D$5="All",N279=Dashboard!$D$5),OR(AND(C279&lt;&gt;"",C279&gt;=Dashboard!$F$5,C279&lt;=Dashboard!$H$5),AND(C279="",Dashboard!$F$5&lt;=1980,Dashboard!$H$5&gt;=2016))),1,0)</f>
        <v>1</v>
      </c>
      <c r="Q279" s="0" t="n">
        <f aca="false">J279*P279+ROW()*0.00000001</f>
        <v>4.19000279</v>
      </c>
    </row>
    <row r="280" customFormat="false" ht="15" hidden="false" customHeight="false" outlineLevel="0" collapsed="false">
      <c r="A280" s="0" t="s">
        <v>197</v>
      </c>
      <c r="B280" s="0" t="s">
        <v>64</v>
      </c>
      <c r="C280" s="0" t="n">
        <v>2011</v>
      </c>
      <c r="D280" s="0" t="s">
        <v>34</v>
      </c>
      <c r="E280" s="0" t="s">
        <v>142</v>
      </c>
      <c r="F280" s="0" t="n">
        <v>0.84</v>
      </c>
      <c r="G280" s="0" t="n">
        <v>2.78</v>
      </c>
      <c r="H280" s="0" t="n">
        <v>0.02</v>
      </c>
      <c r="I280" s="0" t="n">
        <v>0.53</v>
      </c>
      <c r="J280" s="0" t="n">
        <v>4.18</v>
      </c>
      <c r="N280" s="0" t="s">
        <v>66</v>
      </c>
      <c r="P280" s="0" t="n">
        <f aca="false">IF(AND(OR(Dashboard!$B$5="All",D280=Dashboard!$B$5),OR(Dashboard!$D$5="All",N280=Dashboard!$D$5),OR(AND(C280&lt;&gt;"",C280&gt;=Dashboard!$F$5,C280&lt;=Dashboard!$H$5),AND(C280="",Dashboard!$F$5&lt;=1980,Dashboard!$H$5&gt;=2016))),1,0)</f>
        <v>1</v>
      </c>
      <c r="Q280" s="0" t="n">
        <f aca="false">J280*P280+ROW()*0.00000001</f>
        <v>4.1800028</v>
      </c>
    </row>
    <row r="281" customFormat="false" ht="15" hidden="false" customHeight="false" outlineLevel="0" collapsed="false">
      <c r="A281" s="0" t="s">
        <v>337</v>
      </c>
      <c r="B281" s="0" t="s">
        <v>39</v>
      </c>
      <c r="C281" s="0" t="n">
        <v>1989</v>
      </c>
      <c r="D281" s="0" t="s">
        <v>71</v>
      </c>
      <c r="E281" s="0" t="s">
        <v>338</v>
      </c>
      <c r="F281" s="0" t="n">
        <v>3.38</v>
      </c>
      <c r="G281" s="0" t="n">
        <v>0.44</v>
      </c>
      <c r="H281" s="0" t="n">
        <v>0.31</v>
      </c>
      <c r="I281" s="0" t="n">
        <v>0.04</v>
      </c>
      <c r="J281" s="0" t="n">
        <v>4.17</v>
      </c>
      <c r="N281" s="0" t="s">
        <v>35</v>
      </c>
      <c r="P281" s="0" t="n">
        <f aca="false">IF(AND(OR(Dashboard!$B$5="All",D281=Dashboard!$B$5),OR(Dashboard!$D$5="All",N281=Dashboard!$D$5),OR(AND(C281&lt;&gt;"",C281&gt;=Dashboard!$F$5,C281&lt;=Dashboard!$H$5),AND(C281="",Dashboard!$F$5&lt;=1980,Dashboard!$H$5&gt;=2016))),1,0)</f>
        <v>1</v>
      </c>
      <c r="Q281" s="0" t="n">
        <f aca="false">J281*P281+ROW()*0.00000001</f>
        <v>4.17000281</v>
      </c>
    </row>
    <row r="282" customFormat="false" ht="15" hidden="false" customHeight="false" outlineLevel="0" collapsed="false">
      <c r="A282" s="0" t="s">
        <v>339</v>
      </c>
      <c r="B282" s="0" t="s">
        <v>70</v>
      </c>
      <c r="C282" s="0" t="n">
        <v>2009</v>
      </c>
      <c r="D282" s="0" t="s">
        <v>102</v>
      </c>
      <c r="E282" s="0" t="s">
        <v>211</v>
      </c>
      <c r="F282" s="0" t="n">
        <v>2.03</v>
      </c>
      <c r="G282" s="0" t="n">
        <v>1.04</v>
      </c>
      <c r="H282" s="0" t="n">
        <v>0.58</v>
      </c>
      <c r="I282" s="0" t="n">
        <v>0.52</v>
      </c>
      <c r="J282" s="0" t="n">
        <v>4.16</v>
      </c>
      <c r="K282" s="0" t="n">
        <v>94</v>
      </c>
      <c r="L282" s="0" t="n">
        <v>7.3</v>
      </c>
      <c r="M282" s="0" t="s">
        <v>103</v>
      </c>
      <c r="N282" s="0" t="s">
        <v>74</v>
      </c>
      <c r="O282" s="0" t="s">
        <v>60</v>
      </c>
      <c r="P282" s="0" t="n">
        <f aca="false">IF(AND(OR(Dashboard!$B$5="All",D282=Dashboard!$B$5),OR(Dashboard!$D$5="All",N282=Dashboard!$D$5),OR(AND(C282&lt;&gt;"",C282&gt;=Dashboard!$F$5,C282&lt;=Dashboard!$H$5),AND(C282="",Dashboard!$F$5&lt;=1980,Dashboard!$H$5&gt;=2016))),1,0)</f>
        <v>1</v>
      </c>
      <c r="Q282" s="0" t="n">
        <f aca="false">J282*P282+ROW()*0.00000001</f>
        <v>4.16000282</v>
      </c>
    </row>
    <row r="283" customFormat="false" ht="15" hidden="false" customHeight="false" outlineLevel="0" collapsed="false">
      <c r="A283" s="0" t="s">
        <v>340</v>
      </c>
      <c r="B283" s="0" t="s">
        <v>39</v>
      </c>
      <c r="C283" s="0" t="n">
        <v>1984</v>
      </c>
      <c r="D283" s="0" t="s">
        <v>41</v>
      </c>
      <c r="E283" s="0" t="s">
        <v>35</v>
      </c>
      <c r="F283" s="0" t="n">
        <v>2.04</v>
      </c>
      <c r="G283" s="0" t="n">
        <v>0.48</v>
      </c>
      <c r="H283" s="0" t="n">
        <v>1.57</v>
      </c>
      <c r="I283" s="0" t="n">
        <v>0.07</v>
      </c>
      <c r="J283" s="0" t="n">
        <v>4.16</v>
      </c>
      <c r="N283" s="0" t="s">
        <v>35</v>
      </c>
      <c r="P283" s="0" t="n">
        <f aca="false">IF(AND(OR(Dashboard!$B$5="All",D283=Dashboard!$B$5),OR(Dashboard!$D$5="All",N283=Dashboard!$D$5),OR(AND(C283&lt;&gt;"",C283&gt;=Dashboard!$F$5,C283&lt;=Dashboard!$H$5),AND(C283="",Dashboard!$F$5&lt;=1980,Dashboard!$H$5&gt;=2016))),1,0)</f>
        <v>1</v>
      </c>
      <c r="Q283" s="0" t="n">
        <f aca="false">J283*P283+ROW()*0.00000001</f>
        <v>4.16000283</v>
      </c>
    </row>
    <row r="284" customFormat="false" ht="15" hidden="false" customHeight="false" outlineLevel="0" collapsed="false">
      <c r="A284" s="0" t="s">
        <v>341</v>
      </c>
      <c r="B284" s="0" t="s">
        <v>117</v>
      </c>
      <c r="C284" s="0" t="n">
        <v>1997</v>
      </c>
      <c r="D284" s="0" t="s">
        <v>71</v>
      </c>
      <c r="E284" s="0" t="s">
        <v>342</v>
      </c>
      <c r="F284" s="0" t="n">
        <v>3.79</v>
      </c>
      <c r="G284" s="0" t="n">
        <v>0.27</v>
      </c>
      <c r="H284" s="0" t="n">
        <v>0</v>
      </c>
      <c r="I284" s="0" t="n">
        <v>0.11</v>
      </c>
      <c r="J284" s="0" t="n">
        <v>4.16</v>
      </c>
      <c r="N284" s="0" t="s">
        <v>74</v>
      </c>
      <c r="P284" s="0" t="n">
        <f aca="false">IF(AND(OR(Dashboard!$B$5="All",D284=Dashboard!$B$5),OR(Dashboard!$D$5="All",N284=Dashboard!$D$5),OR(AND(C284&lt;&gt;"",C284&gt;=Dashboard!$F$5,C284&lt;=Dashboard!$H$5),AND(C284="",Dashboard!$F$5&lt;=1980,Dashboard!$H$5&gt;=2016))),1,0)</f>
        <v>1</v>
      </c>
      <c r="Q284" s="0" t="n">
        <f aca="false">J284*P284+ROW()*0.00000001</f>
        <v>4.16000284</v>
      </c>
    </row>
    <row r="285" customFormat="false" ht="15" hidden="false" customHeight="false" outlineLevel="0" collapsed="false">
      <c r="A285" s="0" t="s">
        <v>343</v>
      </c>
      <c r="B285" s="0" t="s">
        <v>76</v>
      </c>
      <c r="C285" s="0" t="n">
        <v>2002</v>
      </c>
      <c r="D285" s="0" t="s">
        <v>34</v>
      </c>
      <c r="E285" s="0" t="s">
        <v>142</v>
      </c>
      <c r="F285" s="0" t="n">
        <v>3.36</v>
      </c>
      <c r="G285" s="0" t="n">
        <v>0.21</v>
      </c>
      <c r="H285" s="0" t="n">
        <v>0.01</v>
      </c>
      <c r="I285" s="0" t="n">
        <v>0.56</v>
      </c>
      <c r="J285" s="0" t="n">
        <v>4.14</v>
      </c>
      <c r="K285" s="0" t="n">
        <v>95</v>
      </c>
      <c r="L285" s="0" t="n">
        <v>7.7</v>
      </c>
      <c r="M285" s="0" t="s">
        <v>36</v>
      </c>
      <c r="N285" s="0" t="s">
        <v>74</v>
      </c>
      <c r="O285" s="0" t="s">
        <v>60</v>
      </c>
      <c r="P285" s="0" t="n">
        <f aca="false">IF(AND(OR(Dashboard!$B$5="All",D285=Dashboard!$B$5),OR(Dashboard!$D$5="All",N285=Dashboard!$D$5),OR(AND(C285&lt;&gt;"",C285&gt;=Dashboard!$F$5,C285&lt;=Dashboard!$H$5),AND(C285="",Dashboard!$F$5&lt;=1980,Dashboard!$H$5&gt;=2016))),1,0)</f>
        <v>1</v>
      </c>
      <c r="Q285" s="0" t="n">
        <f aca="false">J285*P285+ROW()*0.00000001</f>
        <v>4.14000285</v>
      </c>
    </row>
    <row r="286" customFormat="false" ht="15" hidden="false" customHeight="false" outlineLevel="0" collapsed="false">
      <c r="A286" s="0" t="s">
        <v>344</v>
      </c>
      <c r="B286" s="0" t="s">
        <v>152</v>
      </c>
      <c r="C286" s="0" t="n">
        <v>1997</v>
      </c>
      <c r="D286" s="0" t="s">
        <v>56</v>
      </c>
      <c r="E286" s="0" t="s">
        <v>293</v>
      </c>
      <c r="F286" s="0" t="n">
        <v>4.03</v>
      </c>
      <c r="G286" s="0" t="n">
        <v>0</v>
      </c>
      <c r="H286" s="0" t="n">
        <v>0.09</v>
      </c>
      <c r="I286" s="0" t="n">
        <v>0</v>
      </c>
      <c r="J286" s="0" t="n">
        <v>4.12</v>
      </c>
      <c r="K286" s="0" t="n">
        <v>96</v>
      </c>
      <c r="L286" s="0" t="n">
        <v>9.1</v>
      </c>
      <c r="M286" s="0" t="s">
        <v>73</v>
      </c>
      <c r="N286" s="0" t="s">
        <v>152</v>
      </c>
      <c r="O286" s="0" t="s">
        <v>60</v>
      </c>
      <c r="P286" s="0" t="n">
        <f aca="false">IF(AND(OR(Dashboard!$B$5="All",D286=Dashboard!$B$5),OR(Dashboard!$D$5="All",N286=Dashboard!$D$5),OR(AND(C286&lt;&gt;"",C286&gt;=Dashboard!$F$5,C286&lt;=Dashboard!$H$5),AND(C286="",Dashboard!$F$5&lt;=1980,Dashboard!$H$5&gt;=2016))),1,0)</f>
        <v>1</v>
      </c>
      <c r="Q286" s="0" t="n">
        <f aca="false">J286*P286+ROW()*0.00000001</f>
        <v>4.12000286</v>
      </c>
    </row>
    <row r="287" customFormat="false" ht="15" hidden="false" customHeight="false" outlineLevel="0" collapsed="false">
      <c r="A287" s="0" t="s">
        <v>345</v>
      </c>
      <c r="B287" s="0" t="s">
        <v>78</v>
      </c>
      <c r="C287" s="0" t="n">
        <v>1995</v>
      </c>
      <c r="D287" s="0" t="s">
        <v>16</v>
      </c>
      <c r="E287" s="0" t="s">
        <v>35</v>
      </c>
      <c r="F287" s="0" t="n">
        <v>1.65</v>
      </c>
      <c r="G287" s="0" t="n">
        <v>0.61</v>
      </c>
      <c r="H287" s="0" t="n">
        <v>1.76</v>
      </c>
      <c r="I287" s="0" t="n">
        <v>0.09</v>
      </c>
      <c r="J287" s="0" t="n">
        <v>4.12</v>
      </c>
      <c r="N287" s="0" t="s">
        <v>35</v>
      </c>
      <c r="P287" s="0" t="n">
        <f aca="false">IF(AND(OR(Dashboard!$B$5="All",D287=Dashboard!$B$5),OR(Dashboard!$D$5="All",N287=Dashboard!$D$5),OR(AND(C287&lt;&gt;"",C287&gt;=Dashboard!$F$5,C287&lt;=Dashboard!$H$5),AND(C287="",Dashboard!$F$5&lt;=1980,Dashboard!$H$5&gt;=2016))),1,0)</f>
        <v>1</v>
      </c>
      <c r="Q287" s="0" t="n">
        <f aca="false">J287*P287+ROW()*0.00000001</f>
        <v>4.12000287</v>
      </c>
    </row>
    <row r="288" customFormat="false" ht="15" hidden="false" customHeight="false" outlineLevel="0" collapsed="false">
      <c r="A288" s="0" t="s">
        <v>346</v>
      </c>
      <c r="B288" s="0" t="s">
        <v>76</v>
      </c>
      <c r="C288" s="0" t="n">
        <v>2006</v>
      </c>
      <c r="D288" s="0" t="s">
        <v>34</v>
      </c>
      <c r="E288" s="0" t="s">
        <v>142</v>
      </c>
      <c r="F288" s="0" t="n">
        <v>0.71</v>
      </c>
      <c r="G288" s="0" t="n">
        <v>2.48</v>
      </c>
      <c r="H288" s="0" t="n">
        <v>0.03</v>
      </c>
      <c r="I288" s="0" t="n">
        <v>0.89</v>
      </c>
      <c r="J288" s="0" t="n">
        <v>4.11</v>
      </c>
      <c r="N288" s="0" t="s">
        <v>74</v>
      </c>
      <c r="P288" s="0" t="n">
        <f aca="false">IF(AND(OR(Dashboard!$B$5="All",D288=Dashboard!$B$5),OR(Dashboard!$D$5="All",N288=Dashboard!$D$5),OR(AND(C288&lt;&gt;"",C288&gt;=Dashboard!$F$5,C288&lt;=Dashboard!$H$5),AND(C288="",Dashboard!$F$5&lt;=1980,Dashboard!$H$5&gt;=2016))),1,0)</f>
        <v>1</v>
      </c>
      <c r="Q288" s="0" t="n">
        <f aca="false">J288*P288+ROW()*0.00000001</f>
        <v>4.11000288</v>
      </c>
    </row>
    <row r="289" customFormat="false" ht="15" hidden="false" customHeight="false" outlineLevel="0" collapsed="false">
      <c r="A289" s="0" t="s">
        <v>347</v>
      </c>
      <c r="B289" s="0" t="s">
        <v>78</v>
      </c>
      <c r="C289" s="0" t="n">
        <v>1992</v>
      </c>
      <c r="D289" s="0" t="s">
        <v>102</v>
      </c>
      <c r="E289" s="0" t="s">
        <v>211</v>
      </c>
      <c r="F289" s="0" t="n">
        <v>1.42</v>
      </c>
      <c r="G289" s="0" t="n">
        <v>0.51</v>
      </c>
      <c r="H289" s="0" t="n">
        <v>2.1</v>
      </c>
      <c r="I289" s="0" t="n">
        <v>0.07</v>
      </c>
      <c r="J289" s="0" t="n">
        <v>4.1</v>
      </c>
      <c r="N289" s="0" t="s">
        <v>35</v>
      </c>
      <c r="P289" s="0" t="n">
        <f aca="false">IF(AND(OR(Dashboard!$B$5="All",D289=Dashboard!$B$5),OR(Dashboard!$D$5="All",N289=Dashboard!$D$5),OR(AND(C289&lt;&gt;"",C289&gt;=Dashboard!$F$5,C289&lt;=Dashboard!$H$5),AND(C289="",Dashboard!$F$5&lt;=1980,Dashboard!$H$5&gt;=2016))),1,0)</f>
        <v>1</v>
      </c>
      <c r="Q289" s="0" t="n">
        <f aca="false">J289*P289+ROW()*0.00000001</f>
        <v>4.10000289</v>
      </c>
    </row>
    <row r="290" customFormat="false" ht="15" hidden="false" customHeight="false" outlineLevel="0" collapsed="false">
      <c r="A290" s="0" t="s">
        <v>348</v>
      </c>
      <c r="B290" s="0" t="s">
        <v>152</v>
      </c>
      <c r="C290" s="0" t="n">
        <v>2007</v>
      </c>
      <c r="D290" s="0" t="s">
        <v>46</v>
      </c>
      <c r="E290" s="0" t="s">
        <v>91</v>
      </c>
      <c r="F290" s="0" t="n">
        <v>2.57</v>
      </c>
      <c r="G290" s="0" t="n">
        <v>1.52</v>
      </c>
      <c r="H290" s="0" t="n">
        <v>0</v>
      </c>
      <c r="I290" s="0" t="n">
        <v>0</v>
      </c>
      <c r="J290" s="0" t="n">
        <v>4.09</v>
      </c>
      <c r="K290" s="0" t="n">
        <v>91</v>
      </c>
      <c r="L290" s="0" t="n">
        <v>7.9</v>
      </c>
      <c r="M290" s="0" t="s">
        <v>103</v>
      </c>
      <c r="N290" s="0" t="s">
        <v>152</v>
      </c>
      <c r="O290" s="0" t="s">
        <v>60</v>
      </c>
      <c r="P290" s="0" t="n">
        <f aca="false">IF(AND(OR(Dashboard!$B$5="All",D290=Dashboard!$B$5),OR(Dashboard!$D$5="All",N290=Dashboard!$D$5),OR(AND(C290&lt;&gt;"",C290&gt;=Dashboard!$F$5,C290&lt;=Dashboard!$H$5),AND(C290="",Dashboard!$F$5&lt;=1980,Dashboard!$H$5&gt;=2016))),1,0)</f>
        <v>1</v>
      </c>
      <c r="Q290" s="0" t="n">
        <f aca="false">J290*P290+ROW()*0.00000001</f>
        <v>4.0900029</v>
      </c>
    </row>
    <row r="291" customFormat="false" ht="15" hidden="false" customHeight="false" outlineLevel="0" collapsed="false">
      <c r="A291" s="0" t="s">
        <v>349</v>
      </c>
      <c r="B291" s="0" t="s">
        <v>94</v>
      </c>
      <c r="C291" s="0" t="n">
        <v>2016</v>
      </c>
      <c r="D291" s="0" t="s">
        <v>56</v>
      </c>
      <c r="E291" s="0" t="s">
        <v>142</v>
      </c>
      <c r="F291" s="0" t="n">
        <v>1.1</v>
      </c>
      <c r="G291" s="0" t="n">
        <v>2.15</v>
      </c>
      <c r="H291" s="0" t="n">
        <v>0.21</v>
      </c>
      <c r="I291" s="0" t="n">
        <v>0.61</v>
      </c>
      <c r="J291" s="0" t="n">
        <v>4.08</v>
      </c>
      <c r="K291" s="0" t="n">
        <v>88</v>
      </c>
      <c r="L291" s="0" t="n">
        <v>8.4</v>
      </c>
      <c r="M291" s="0" t="s">
        <v>73</v>
      </c>
      <c r="N291" s="0" t="s">
        <v>74</v>
      </c>
      <c r="O291" s="0" t="s">
        <v>42</v>
      </c>
      <c r="P291" s="0" t="n">
        <f aca="false">IF(AND(OR(Dashboard!$B$5="All",D291=Dashboard!$B$5),OR(Dashboard!$D$5="All",N291=Dashboard!$D$5),OR(AND(C291&lt;&gt;"",C291&gt;=Dashboard!$F$5,C291&lt;=Dashboard!$H$5),AND(C291="",Dashboard!$F$5&lt;=1980,Dashboard!$H$5&gt;=2016))),1,0)</f>
        <v>1</v>
      </c>
      <c r="Q291" s="0" t="n">
        <f aca="false">J291*P291+ROW()*0.00000001</f>
        <v>4.08000291</v>
      </c>
    </row>
    <row r="292" customFormat="false" ht="15" hidden="false" customHeight="false" outlineLevel="0" collapsed="false">
      <c r="A292" s="0" t="s">
        <v>350</v>
      </c>
      <c r="B292" s="0" t="s">
        <v>76</v>
      </c>
      <c r="C292" s="0" t="n">
        <v>2007</v>
      </c>
      <c r="D292" s="0" t="s">
        <v>71</v>
      </c>
      <c r="E292" s="0" t="s">
        <v>89</v>
      </c>
      <c r="F292" s="0" t="n">
        <v>2.32</v>
      </c>
      <c r="G292" s="0" t="n">
        <v>0.04</v>
      </c>
      <c r="H292" s="0" t="n">
        <v>0.04</v>
      </c>
      <c r="I292" s="0" t="n">
        <v>1.67</v>
      </c>
      <c r="J292" s="0" t="n">
        <v>4.07</v>
      </c>
      <c r="K292" s="0" t="n">
        <v>93</v>
      </c>
      <c r="L292" s="0" t="n">
        <v>8.9</v>
      </c>
      <c r="M292" s="0" t="s">
        <v>73</v>
      </c>
      <c r="N292" s="0" t="s">
        <v>74</v>
      </c>
      <c r="O292" s="0" t="s">
        <v>60</v>
      </c>
      <c r="P292" s="0" t="n">
        <f aca="false">IF(AND(OR(Dashboard!$B$5="All",D292=Dashboard!$B$5),OR(Dashboard!$D$5="All",N292=Dashboard!$D$5),OR(AND(C292&lt;&gt;"",C292&gt;=Dashboard!$F$5,C292&lt;=Dashboard!$H$5),AND(C292="",Dashboard!$F$5&lt;=1980,Dashboard!$H$5&gt;=2016))),1,0)</f>
        <v>1</v>
      </c>
      <c r="Q292" s="0" t="n">
        <f aca="false">J292*P292+ROW()*0.00000001</f>
        <v>4.07000292</v>
      </c>
    </row>
    <row r="293" customFormat="false" ht="15" hidden="false" customHeight="false" outlineLevel="0" collapsed="false">
      <c r="A293" s="0" t="s">
        <v>351</v>
      </c>
      <c r="B293" s="0" t="s">
        <v>76</v>
      </c>
      <c r="C293" s="0" t="n">
        <v>2005</v>
      </c>
      <c r="D293" s="0" t="s">
        <v>34</v>
      </c>
      <c r="E293" s="0" t="s">
        <v>220</v>
      </c>
      <c r="F293" s="0" t="n">
        <v>0.12</v>
      </c>
      <c r="G293" s="0" t="n">
        <v>2.26</v>
      </c>
      <c r="H293" s="0" t="n">
        <v>0.9</v>
      </c>
      <c r="I293" s="0" t="n">
        <v>0.77</v>
      </c>
      <c r="J293" s="0" t="n">
        <v>4.06</v>
      </c>
      <c r="L293" s="0" t="n">
        <v>8.2</v>
      </c>
      <c r="M293" s="0" t="s">
        <v>36</v>
      </c>
      <c r="N293" s="0" t="s">
        <v>74</v>
      </c>
      <c r="P293" s="0" t="n">
        <f aca="false">IF(AND(OR(Dashboard!$B$5="All",D293=Dashboard!$B$5),OR(Dashboard!$D$5="All",N293=Dashboard!$D$5),OR(AND(C293&lt;&gt;"",C293&gt;=Dashboard!$F$5,C293&lt;=Dashboard!$H$5),AND(C293="",Dashboard!$F$5&lt;=1980,Dashboard!$H$5&gt;=2016))),1,0)</f>
        <v>1</v>
      </c>
      <c r="Q293" s="0" t="n">
        <f aca="false">J293*P293+ROW()*0.00000001</f>
        <v>4.06000293</v>
      </c>
    </row>
    <row r="294" customFormat="false" ht="15" hidden="false" customHeight="false" outlineLevel="0" collapsed="false">
      <c r="A294" s="0" t="s">
        <v>352</v>
      </c>
      <c r="B294" s="0" t="s">
        <v>64</v>
      </c>
      <c r="C294" s="0" t="n">
        <v>2010</v>
      </c>
      <c r="D294" s="0" t="s">
        <v>46</v>
      </c>
      <c r="E294" s="0" t="s">
        <v>139</v>
      </c>
      <c r="F294" s="0" t="n">
        <v>2.66</v>
      </c>
      <c r="G294" s="0" t="n">
        <v>1.03</v>
      </c>
      <c r="H294" s="0" t="n">
        <v>0.04</v>
      </c>
      <c r="I294" s="0" t="n">
        <v>0.33</v>
      </c>
      <c r="J294" s="0" t="n">
        <v>4.05</v>
      </c>
      <c r="K294" s="0" t="n">
        <v>84</v>
      </c>
      <c r="L294" s="0" t="n">
        <v>8.1</v>
      </c>
      <c r="M294" s="0" t="s">
        <v>73</v>
      </c>
      <c r="N294" s="0" t="s">
        <v>66</v>
      </c>
      <c r="O294" s="0" t="s">
        <v>42</v>
      </c>
      <c r="P294" s="0" t="n">
        <f aca="false">IF(AND(OR(Dashboard!$B$5="All",D294=Dashboard!$B$5),OR(Dashboard!$D$5="All",N294=Dashboard!$D$5),OR(AND(C294&lt;&gt;"",C294&gt;=Dashboard!$F$5,C294&lt;=Dashboard!$H$5),AND(C294="",Dashboard!$F$5&lt;=1980,Dashboard!$H$5&gt;=2016))),1,0)</f>
        <v>1</v>
      </c>
      <c r="Q294" s="0" t="n">
        <f aca="false">J294*P294+ROW()*0.00000001</f>
        <v>4.05000294</v>
      </c>
    </row>
    <row r="295" customFormat="false" ht="15" hidden="false" customHeight="false" outlineLevel="0" collapsed="false">
      <c r="A295" s="0" t="s">
        <v>353</v>
      </c>
      <c r="B295" s="0" t="s">
        <v>64</v>
      </c>
      <c r="C295" s="0" t="n">
        <v>2007</v>
      </c>
      <c r="D295" s="0" t="s">
        <v>41</v>
      </c>
      <c r="E295" s="0" t="s">
        <v>65</v>
      </c>
      <c r="F295" s="0" t="n">
        <v>2.35</v>
      </c>
      <c r="G295" s="0" t="n">
        <v>1.27</v>
      </c>
      <c r="H295" s="0" t="n">
        <v>0.03</v>
      </c>
      <c r="I295" s="0" t="n">
        <v>0.41</v>
      </c>
      <c r="J295" s="0" t="n">
        <v>4.05</v>
      </c>
      <c r="K295" s="0" t="n">
        <v>90</v>
      </c>
      <c r="L295" s="0" t="n">
        <v>8.3</v>
      </c>
      <c r="M295" s="0" t="s">
        <v>36</v>
      </c>
      <c r="N295" s="0" t="s">
        <v>66</v>
      </c>
      <c r="O295" s="0" t="s">
        <v>42</v>
      </c>
      <c r="P295" s="0" t="n">
        <f aca="false">IF(AND(OR(Dashboard!$B$5="All",D295=Dashboard!$B$5),OR(Dashboard!$D$5="All",N295=Dashboard!$D$5),OR(AND(C295&lt;&gt;"",C295&gt;=Dashboard!$F$5,C295&lt;=Dashboard!$H$5),AND(C295="",Dashboard!$F$5&lt;=1980,Dashboard!$H$5&gt;=2016))),1,0)</f>
        <v>1</v>
      </c>
      <c r="Q295" s="0" t="n">
        <f aca="false">J295*P295+ROW()*0.00000001</f>
        <v>4.05000295</v>
      </c>
    </row>
    <row r="296" customFormat="false" ht="15" hidden="false" customHeight="false" outlineLevel="0" collapsed="false">
      <c r="A296" s="0" t="s">
        <v>354</v>
      </c>
      <c r="B296" s="0" t="s">
        <v>33</v>
      </c>
      <c r="C296" s="0" t="n">
        <v>2007</v>
      </c>
      <c r="D296" s="0" t="s">
        <v>52</v>
      </c>
      <c r="E296" s="0" t="s">
        <v>72</v>
      </c>
      <c r="F296" s="0" t="n">
        <v>2.12</v>
      </c>
      <c r="G296" s="0" t="n">
        <v>1.47</v>
      </c>
      <c r="H296" s="0" t="n">
        <v>0.05</v>
      </c>
      <c r="I296" s="0" t="n">
        <v>0.42</v>
      </c>
      <c r="J296" s="0" t="n">
        <v>4.05</v>
      </c>
      <c r="K296" s="0" t="n">
        <v>56</v>
      </c>
      <c r="L296" s="0" t="n">
        <v>6</v>
      </c>
      <c r="M296" s="0" t="s">
        <v>36</v>
      </c>
      <c r="N296" s="0" t="s">
        <v>35</v>
      </c>
      <c r="O296" s="0" t="s">
        <v>53</v>
      </c>
      <c r="P296" s="0" t="n">
        <f aca="false">IF(AND(OR(Dashboard!$B$5="All",D296=Dashboard!$B$5),OR(Dashboard!$D$5="All",N296=Dashboard!$D$5),OR(AND(C296&lt;&gt;"",C296&gt;=Dashboard!$F$5,C296&lt;=Dashboard!$H$5),AND(C296="",Dashboard!$F$5&lt;=1980,Dashboard!$H$5&gt;=2016))),1,0)</f>
        <v>1</v>
      </c>
      <c r="Q296" s="0" t="n">
        <f aca="false">J296*P296+ROW()*0.00000001</f>
        <v>4.05000296</v>
      </c>
    </row>
    <row r="297" customFormat="false" ht="15" hidden="false" customHeight="false" outlineLevel="0" collapsed="false">
      <c r="A297" s="0" t="s">
        <v>355</v>
      </c>
      <c r="B297" s="0" t="s">
        <v>94</v>
      </c>
      <c r="C297" s="0" t="n">
        <v>2014</v>
      </c>
      <c r="D297" s="0" t="s">
        <v>71</v>
      </c>
      <c r="E297" s="0" t="s">
        <v>124</v>
      </c>
      <c r="F297" s="0" t="n">
        <v>1.4</v>
      </c>
      <c r="G297" s="0" t="n">
        <v>1.9</v>
      </c>
      <c r="H297" s="0" t="n">
        <v>0.11</v>
      </c>
      <c r="I297" s="0" t="n">
        <v>0.64</v>
      </c>
      <c r="J297" s="0" t="n">
        <v>4.05</v>
      </c>
      <c r="K297" s="0" t="n">
        <v>80</v>
      </c>
      <c r="L297" s="0" t="n">
        <v>6.3</v>
      </c>
      <c r="M297" s="0" t="s">
        <v>73</v>
      </c>
      <c r="N297" s="0" t="s">
        <v>74</v>
      </c>
      <c r="O297" s="0" t="s">
        <v>37</v>
      </c>
      <c r="P297" s="0" t="n">
        <f aca="false">IF(AND(OR(Dashboard!$B$5="All",D297=Dashboard!$B$5),OR(Dashboard!$D$5="All",N297=Dashboard!$D$5),OR(AND(C297&lt;&gt;"",C297&gt;=Dashboard!$F$5,C297&lt;=Dashboard!$H$5),AND(C297="",Dashboard!$F$5&lt;=1980,Dashboard!$H$5&gt;=2016))),1,0)</f>
        <v>1</v>
      </c>
      <c r="Q297" s="0" t="n">
        <f aca="false">J297*P297+ROW()*0.00000001</f>
        <v>4.05000297</v>
      </c>
    </row>
    <row r="298" customFormat="false" ht="15" hidden="false" customHeight="false" outlineLevel="0" collapsed="false">
      <c r="A298" s="0" t="s">
        <v>356</v>
      </c>
      <c r="B298" s="0" t="s">
        <v>117</v>
      </c>
      <c r="C298" s="0" t="n">
        <v>1996</v>
      </c>
      <c r="D298" s="0" t="s">
        <v>52</v>
      </c>
      <c r="E298" s="0" t="s">
        <v>89</v>
      </c>
      <c r="F298" s="0" t="n">
        <v>2.28</v>
      </c>
      <c r="G298" s="0" t="n">
        <v>1.55</v>
      </c>
      <c r="H298" s="0" t="n">
        <v>0.16</v>
      </c>
      <c r="I298" s="0" t="n">
        <v>0.06</v>
      </c>
      <c r="J298" s="0" t="n">
        <v>4.05</v>
      </c>
      <c r="N298" s="0" t="s">
        <v>74</v>
      </c>
      <c r="P298" s="0" t="n">
        <f aca="false">IF(AND(OR(Dashboard!$B$5="All",D298=Dashboard!$B$5),OR(Dashboard!$D$5="All",N298=Dashboard!$D$5),OR(AND(C298&lt;&gt;"",C298&gt;=Dashboard!$F$5,C298&lt;=Dashboard!$H$5),AND(C298="",Dashboard!$F$5&lt;=1980,Dashboard!$H$5&gt;=2016))),1,0)</f>
        <v>1</v>
      </c>
      <c r="Q298" s="0" t="n">
        <f aca="false">J298*P298+ROW()*0.00000001</f>
        <v>4.05000298</v>
      </c>
    </row>
    <row r="299" customFormat="false" ht="15" hidden="false" customHeight="false" outlineLevel="0" collapsed="false">
      <c r="A299" s="0" t="s">
        <v>357</v>
      </c>
      <c r="B299" s="0" t="s">
        <v>76</v>
      </c>
      <c r="C299" s="0" t="n">
        <v>2000</v>
      </c>
      <c r="D299" s="0" t="s">
        <v>102</v>
      </c>
      <c r="E299" s="0" t="s">
        <v>328</v>
      </c>
      <c r="F299" s="0" t="n">
        <v>1.68</v>
      </c>
      <c r="G299" s="0" t="n">
        <v>1.51</v>
      </c>
      <c r="H299" s="0" t="n">
        <v>0.51</v>
      </c>
      <c r="I299" s="0" t="n">
        <v>0.35</v>
      </c>
      <c r="J299" s="0" t="n">
        <v>4.05</v>
      </c>
      <c r="K299" s="0" t="n">
        <v>85</v>
      </c>
      <c r="L299" s="0" t="n">
        <v>8.5</v>
      </c>
      <c r="M299" s="0" t="s">
        <v>103</v>
      </c>
      <c r="N299" s="0" t="s">
        <v>74</v>
      </c>
      <c r="O299" s="0" t="s">
        <v>42</v>
      </c>
      <c r="P299" s="0" t="n">
        <f aca="false">IF(AND(OR(Dashboard!$B$5="All",D299=Dashboard!$B$5),OR(Dashboard!$D$5="All",N299=Dashboard!$D$5),OR(AND(C299&lt;&gt;"",C299&gt;=Dashboard!$F$5,C299&lt;=Dashboard!$H$5),AND(C299="",Dashboard!$F$5&lt;=1980,Dashboard!$H$5&gt;=2016))),1,0)</f>
        <v>1</v>
      </c>
      <c r="Q299" s="0" t="n">
        <f aca="false">J299*P299+ROW()*0.00000001</f>
        <v>4.05000299</v>
      </c>
    </row>
    <row r="300" customFormat="false" ht="15" hidden="false" customHeight="false" outlineLevel="0" collapsed="false">
      <c r="A300" s="0" t="s">
        <v>358</v>
      </c>
      <c r="B300" s="0" t="s">
        <v>94</v>
      </c>
      <c r="C300" s="0" t="n">
        <v>2014</v>
      </c>
      <c r="D300" s="0" t="s">
        <v>56</v>
      </c>
      <c r="E300" s="0" t="s">
        <v>124</v>
      </c>
      <c r="F300" s="0" t="n">
        <v>1.13</v>
      </c>
      <c r="G300" s="0" t="n">
        <v>2.18</v>
      </c>
      <c r="H300" s="0" t="n">
        <v>0.1</v>
      </c>
      <c r="I300" s="0" t="n">
        <v>0.63</v>
      </c>
      <c r="J300" s="0" t="n">
        <v>4.04</v>
      </c>
      <c r="K300" s="0" t="n">
        <v>85</v>
      </c>
      <c r="L300" s="0" t="n">
        <v>7.7</v>
      </c>
      <c r="M300" s="0" t="s">
        <v>73</v>
      </c>
      <c r="N300" s="0" t="s">
        <v>74</v>
      </c>
      <c r="O300" s="0" t="s">
        <v>42</v>
      </c>
      <c r="P300" s="0" t="n">
        <f aca="false">IF(AND(OR(Dashboard!$B$5="All",D300=Dashboard!$B$5),OR(Dashboard!$D$5="All",N300=Dashboard!$D$5),OR(AND(C300&lt;&gt;"",C300&gt;=Dashboard!$F$5,C300&lt;=Dashboard!$H$5),AND(C300="",Dashboard!$F$5&lt;=1980,Dashboard!$H$5&gt;=2016))),1,0)</f>
        <v>1</v>
      </c>
      <c r="Q300" s="0" t="n">
        <f aca="false">J300*P300+ROW()*0.00000001</f>
        <v>4.040003</v>
      </c>
    </row>
    <row r="301" customFormat="false" ht="15" hidden="false" customHeight="false" outlineLevel="0" collapsed="false">
      <c r="A301" s="0" t="s">
        <v>359</v>
      </c>
      <c r="B301" s="0" t="s">
        <v>108</v>
      </c>
      <c r="C301" s="0" t="n">
        <v>1997</v>
      </c>
      <c r="D301" s="0" t="s">
        <v>56</v>
      </c>
      <c r="E301" s="0" t="s">
        <v>35</v>
      </c>
      <c r="F301" s="0" t="n">
        <v>2.78</v>
      </c>
      <c r="G301" s="0" t="n">
        <v>0.58</v>
      </c>
      <c r="H301" s="0" t="n">
        <v>0.64</v>
      </c>
      <c r="I301" s="0" t="n">
        <v>0.04</v>
      </c>
      <c r="J301" s="0" t="n">
        <v>4.03</v>
      </c>
      <c r="N301" s="0" t="s">
        <v>35</v>
      </c>
      <c r="P301" s="0" t="n">
        <f aca="false">IF(AND(OR(Dashboard!$B$5="All",D301=Dashboard!$B$5),OR(Dashboard!$D$5="All",N301=Dashboard!$D$5),OR(AND(C301&lt;&gt;"",C301&gt;=Dashboard!$F$5,C301&lt;=Dashboard!$H$5),AND(C301="",Dashboard!$F$5&lt;=1980,Dashboard!$H$5&gt;=2016))),1,0)</f>
        <v>1</v>
      </c>
      <c r="Q301" s="0" t="n">
        <f aca="false">J301*P301+ROW()*0.00000001</f>
        <v>4.03000301</v>
      </c>
    </row>
    <row r="302" customFormat="false" ht="15" hidden="false" customHeight="false" outlineLevel="0" collapsed="false">
      <c r="A302" s="0" t="s">
        <v>360</v>
      </c>
      <c r="B302" s="0" t="s">
        <v>39</v>
      </c>
      <c r="C302" s="0" t="n">
        <v>1984</v>
      </c>
      <c r="D302" s="0" t="s">
        <v>34</v>
      </c>
      <c r="E302" s="0" t="s">
        <v>35</v>
      </c>
      <c r="F302" s="0" t="n">
        <v>1.22</v>
      </c>
      <c r="G302" s="0" t="n">
        <v>0.28</v>
      </c>
      <c r="H302" s="0" t="n">
        <v>2.46</v>
      </c>
      <c r="I302" s="0" t="n">
        <v>0.04</v>
      </c>
      <c r="J302" s="0" t="n">
        <v>4.01</v>
      </c>
      <c r="N302" s="0" t="s">
        <v>35</v>
      </c>
      <c r="P302" s="0" t="n">
        <f aca="false">IF(AND(OR(Dashboard!$B$5="All",D302=Dashboard!$B$5),OR(Dashboard!$D$5="All",N302=Dashboard!$D$5),OR(AND(C302&lt;&gt;"",C302&gt;=Dashboard!$F$5,C302&lt;=Dashboard!$H$5),AND(C302="",Dashboard!$F$5&lt;=1980,Dashboard!$H$5&gt;=2016))),1,0)</f>
        <v>1</v>
      </c>
      <c r="Q302" s="0" t="n">
        <f aca="false">J302*P302+ROW()*0.00000001</f>
        <v>4.01000302</v>
      </c>
    </row>
    <row r="303" customFormat="false" ht="15" hidden="false" customHeight="false" outlineLevel="0" collapsed="false">
      <c r="A303" s="0" t="s">
        <v>361</v>
      </c>
      <c r="B303" s="0" t="s">
        <v>76</v>
      </c>
      <c r="C303" s="0" t="n">
        <v>2005</v>
      </c>
      <c r="D303" s="0" t="s">
        <v>52</v>
      </c>
      <c r="E303" s="0" t="s">
        <v>328</v>
      </c>
      <c r="F303" s="0" t="n">
        <v>2.08</v>
      </c>
      <c r="G303" s="0" t="n">
        <v>1.35</v>
      </c>
      <c r="H303" s="0" t="n">
        <v>0</v>
      </c>
      <c r="I303" s="0" t="n">
        <v>0.54</v>
      </c>
      <c r="J303" s="0" t="n">
        <v>3.98</v>
      </c>
      <c r="K303" s="0" t="n">
        <v>61</v>
      </c>
      <c r="M303" s="0" t="s">
        <v>125</v>
      </c>
      <c r="N303" s="0" t="s">
        <v>74</v>
      </c>
      <c r="O303" s="0" t="s">
        <v>67</v>
      </c>
      <c r="P303" s="0" t="n">
        <f aca="false">IF(AND(OR(Dashboard!$B$5="All",D303=Dashboard!$B$5),OR(Dashboard!$D$5="All",N303=Dashboard!$D$5),OR(AND(C303&lt;&gt;"",C303&gt;=Dashboard!$F$5,C303&lt;=Dashboard!$H$5),AND(C303="",Dashboard!$F$5&lt;=1980,Dashboard!$H$5&gt;=2016))),1,0)</f>
        <v>1</v>
      </c>
      <c r="Q303" s="0" t="n">
        <f aca="false">J303*P303+ROW()*0.00000001</f>
        <v>3.98000303</v>
      </c>
    </row>
    <row r="304" customFormat="false" ht="15" hidden="false" customHeight="false" outlineLevel="0" collapsed="false">
      <c r="A304" s="0" t="s">
        <v>362</v>
      </c>
      <c r="B304" s="0" t="s">
        <v>64</v>
      </c>
      <c r="C304" s="0" t="n">
        <v>2009</v>
      </c>
      <c r="D304" s="0" t="s">
        <v>56</v>
      </c>
      <c r="E304" s="0" t="s">
        <v>142</v>
      </c>
      <c r="F304" s="0" t="n">
        <v>2.67</v>
      </c>
      <c r="G304" s="0" t="n">
        <v>0.87</v>
      </c>
      <c r="H304" s="0" t="n">
        <v>0.05</v>
      </c>
      <c r="I304" s="0" t="n">
        <v>0.38</v>
      </c>
      <c r="J304" s="0" t="n">
        <v>3.97</v>
      </c>
      <c r="K304" s="0" t="n">
        <v>89</v>
      </c>
      <c r="L304" s="0" t="n">
        <v>8.6</v>
      </c>
      <c r="M304" s="0" t="s">
        <v>73</v>
      </c>
      <c r="N304" s="0" t="s">
        <v>66</v>
      </c>
      <c r="O304" s="0" t="s">
        <v>42</v>
      </c>
      <c r="P304" s="0" t="n">
        <f aca="false">IF(AND(OR(Dashboard!$B$5="All",D304=Dashboard!$B$5),OR(Dashboard!$D$5="All",N304=Dashboard!$D$5),OR(AND(C304&lt;&gt;"",C304&gt;=Dashboard!$F$5,C304&lt;=Dashboard!$H$5),AND(C304="",Dashboard!$F$5&lt;=1980,Dashboard!$H$5&gt;=2016))),1,0)</f>
        <v>1</v>
      </c>
      <c r="Q304" s="0" t="n">
        <f aca="false">J304*P304+ROW()*0.00000001</f>
        <v>3.97000304</v>
      </c>
    </row>
    <row r="305" customFormat="false" ht="15" hidden="false" customHeight="false" outlineLevel="0" collapsed="false">
      <c r="A305" s="0" t="s">
        <v>363</v>
      </c>
      <c r="B305" s="0" t="s">
        <v>94</v>
      </c>
      <c r="C305" s="0" t="n">
        <v>2015</v>
      </c>
      <c r="D305" s="0" t="s">
        <v>46</v>
      </c>
      <c r="E305" s="0" t="s">
        <v>328</v>
      </c>
      <c r="F305" s="0" t="n">
        <v>1.02</v>
      </c>
      <c r="G305" s="0" t="n">
        <v>2.13</v>
      </c>
      <c r="H305" s="0" t="n">
        <v>0.23</v>
      </c>
      <c r="I305" s="0" t="n">
        <v>0.59</v>
      </c>
      <c r="J305" s="0" t="n">
        <v>3.97</v>
      </c>
      <c r="K305" s="0" t="n">
        <v>92</v>
      </c>
      <c r="L305" s="0" t="n">
        <v>9.2</v>
      </c>
      <c r="M305" s="0" t="s">
        <v>73</v>
      </c>
      <c r="N305" s="0" t="s">
        <v>74</v>
      </c>
      <c r="O305" s="0" t="s">
        <v>60</v>
      </c>
      <c r="P305" s="0" t="n">
        <f aca="false">IF(AND(OR(Dashboard!$B$5="All",D305=Dashboard!$B$5),OR(Dashboard!$D$5="All",N305=Dashboard!$D$5),OR(AND(C305&lt;&gt;"",C305&gt;=Dashboard!$F$5,C305&lt;=Dashboard!$H$5),AND(C305="",Dashboard!$F$5&lt;=1980,Dashboard!$H$5&gt;=2016))),1,0)</f>
        <v>1</v>
      </c>
      <c r="Q305" s="0" t="n">
        <f aca="false">J305*P305+ROW()*0.00000001</f>
        <v>3.97000305</v>
      </c>
    </row>
    <row r="306" customFormat="false" ht="15" hidden="false" customHeight="false" outlineLevel="0" collapsed="false">
      <c r="A306" s="0" t="s">
        <v>364</v>
      </c>
      <c r="B306" s="0" t="s">
        <v>94</v>
      </c>
      <c r="C306" s="0" t="n">
        <v>2014</v>
      </c>
      <c r="D306" s="0" t="s">
        <v>71</v>
      </c>
      <c r="E306" s="0" t="s">
        <v>124</v>
      </c>
      <c r="F306" s="0" t="n">
        <v>1.19</v>
      </c>
      <c r="G306" s="0" t="n">
        <v>2.07</v>
      </c>
      <c r="H306" s="0" t="n">
        <v>0.08</v>
      </c>
      <c r="I306" s="0" t="n">
        <v>0.62</v>
      </c>
      <c r="J306" s="0" t="n">
        <v>3.96</v>
      </c>
      <c r="K306" s="0" t="n">
        <v>70</v>
      </c>
      <c r="L306" s="0" t="n">
        <v>4.9</v>
      </c>
      <c r="M306" s="0" t="s">
        <v>73</v>
      </c>
      <c r="N306" s="0" t="s">
        <v>74</v>
      </c>
      <c r="O306" s="0" t="s">
        <v>67</v>
      </c>
      <c r="P306" s="0" t="n">
        <f aca="false">IF(AND(OR(Dashboard!$B$5="All",D306=Dashboard!$B$5),OR(Dashboard!$D$5="All",N306=Dashboard!$D$5),OR(AND(C306&lt;&gt;"",C306&gt;=Dashboard!$F$5,C306&lt;=Dashboard!$H$5),AND(C306="",Dashboard!$F$5&lt;=1980,Dashboard!$H$5&gt;=2016))),1,0)</f>
        <v>1</v>
      </c>
      <c r="Q306" s="0" t="n">
        <f aca="false">J306*P306+ROW()*0.00000001</f>
        <v>3.96000306</v>
      </c>
    </row>
    <row r="307" customFormat="false" ht="15" hidden="false" customHeight="false" outlineLevel="0" collapsed="false">
      <c r="A307" s="0" t="s">
        <v>365</v>
      </c>
      <c r="B307" s="0" t="s">
        <v>94</v>
      </c>
      <c r="C307" s="0" t="n">
        <v>2015</v>
      </c>
      <c r="D307" s="0" t="s">
        <v>71</v>
      </c>
      <c r="E307" s="0" t="s">
        <v>243</v>
      </c>
      <c r="F307" s="0" t="n">
        <v>1.53</v>
      </c>
      <c r="G307" s="0" t="n">
        <v>1.69</v>
      </c>
      <c r="H307" s="0" t="n">
        <v>0.1</v>
      </c>
      <c r="I307" s="0" t="n">
        <v>0.64</v>
      </c>
      <c r="J307" s="0" t="n">
        <v>3.95</v>
      </c>
      <c r="K307" s="0" t="n">
        <v>87</v>
      </c>
      <c r="L307" s="0" t="n">
        <v>7.6</v>
      </c>
      <c r="M307" s="0" t="s">
        <v>73</v>
      </c>
      <c r="N307" s="0" t="s">
        <v>74</v>
      </c>
      <c r="O307" s="0" t="s">
        <v>42</v>
      </c>
      <c r="P307" s="0" t="n">
        <f aca="false">IF(AND(OR(Dashboard!$B$5="All",D307=Dashboard!$B$5),OR(Dashboard!$D$5="All",N307=Dashboard!$D$5),OR(AND(C307&lt;&gt;"",C307&gt;=Dashboard!$F$5,C307&lt;=Dashboard!$H$5),AND(C307="",Dashboard!$F$5&lt;=1980,Dashboard!$H$5&gt;=2016))),1,0)</f>
        <v>1</v>
      </c>
      <c r="Q307" s="0" t="n">
        <f aca="false">J307*P307+ROW()*0.00000001</f>
        <v>3.95000307</v>
      </c>
    </row>
    <row r="308" customFormat="false" ht="15" hidden="false" customHeight="false" outlineLevel="0" collapsed="false">
      <c r="A308" s="0" t="s">
        <v>366</v>
      </c>
      <c r="B308" s="0" t="s">
        <v>33</v>
      </c>
      <c r="C308" s="0" t="n">
        <v>2011</v>
      </c>
      <c r="D308" s="0" t="s">
        <v>71</v>
      </c>
      <c r="E308" s="0" t="s">
        <v>35</v>
      </c>
      <c r="F308" s="0" t="n">
        <v>2.03</v>
      </c>
      <c r="G308" s="0" t="n">
        <v>1.16</v>
      </c>
      <c r="H308" s="0" t="n">
        <v>0.37</v>
      </c>
      <c r="I308" s="0" t="n">
        <v>0.38</v>
      </c>
      <c r="J308" s="0" t="n">
        <v>3.95</v>
      </c>
      <c r="K308" s="0" t="n">
        <v>93</v>
      </c>
      <c r="L308" s="0" t="n">
        <v>8</v>
      </c>
      <c r="M308" s="0" t="s">
        <v>125</v>
      </c>
      <c r="N308" s="0" t="s">
        <v>35</v>
      </c>
      <c r="O308" s="0" t="s">
        <v>60</v>
      </c>
      <c r="P308" s="0" t="n">
        <f aca="false">IF(AND(OR(Dashboard!$B$5="All",D308=Dashboard!$B$5),OR(Dashboard!$D$5="All",N308=Dashboard!$D$5),OR(AND(C308&lt;&gt;"",C308&gt;=Dashboard!$F$5,C308&lt;=Dashboard!$H$5),AND(C308="",Dashboard!$F$5&lt;=1980,Dashboard!$H$5&gt;=2016))),1,0)</f>
        <v>1</v>
      </c>
      <c r="Q308" s="0" t="n">
        <f aca="false">J308*P308+ROW()*0.00000001</f>
        <v>3.95000308</v>
      </c>
    </row>
    <row r="309" customFormat="false" ht="15" hidden="false" customHeight="false" outlineLevel="0" collapsed="false">
      <c r="A309" s="0" t="s">
        <v>283</v>
      </c>
      <c r="B309" s="0" t="s">
        <v>70</v>
      </c>
      <c r="C309" s="0" t="n">
        <v>2008</v>
      </c>
      <c r="D309" s="0" t="s">
        <v>46</v>
      </c>
      <c r="E309" s="0" t="s">
        <v>139</v>
      </c>
      <c r="F309" s="0" t="n">
        <v>2.15</v>
      </c>
      <c r="G309" s="0" t="n">
        <v>1.13</v>
      </c>
      <c r="H309" s="0" t="n">
        <v>0.07</v>
      </c>
      <c r="I309" s="0" t="n">
        <v>0.59</v>
      </c>
      <c r="J309" s="0" t="n">
        <v>3.94</v>
      </c>
      <c r="K309" s="0" t="n">
        <v>90</v>
      </c>
      <c r="L309" s="0" t="n">
        <v>8</v>
      </c>
      <c r="M309" s="0" t="s">
        <v>73</v>
      </c>
      <c r="N309" s="0" t="s">
        <v>74</v>
      </c>
      <c r="O309" s="0" t="s">
        <v>42</v>
      </c>
      <c r="P309" s="0" t="n">
        <f aca="false">IF(AND(OR(Dashboard!$B$5="All",D309=Dashboard!$B$5),OR(Dashboard!$D$5="All",N309=Dashboard!$D$5),OR(AND(C309&lt;&gt;"",C309&gt;=Dashboard!$F$5,C309&lt;=Dashboard!$H$5),AND(C309="",Dashboard!$F$5&lt;=1980,Dashboard!$H$5&gt;=2016))),1,0)</f>
        <v>1</v>
      </c>
      <c r="Q309" s="0" t="n">
        <f aca="false">J309*P309+ROW()*0.00000001</f>
        <v>3.94000309</v>
      </c>
    </row>
    <row r="310" customFormat="false" ht="15" hidden="false" customHeight="false" outlineLevel="0" collapsed="false">
      <c r="A310" s="0" t="s">
        <v>367</v>
      </c>
      <c r="B310" s="0" t="s">
        <v>50</v>
      </c>
      <c r="C310" s="0" t="n">
        <v>2007</v>
      </c>
      <c r="D310" s="0" t="s">
        <v>48</v>
      </c>
      <c r="E310" s="0" t="s">
        <v>35</v>
      </c>
      <c r="F310" s="0" t="n">
        <v>0.9</v>
      </c>
      <c r="G310" s="0" t="n">
        <v>1.76</v>
      </c>
      <c r="H310" s="0" t="n">
        <v>0.92</v>
      </c>
      <c r="I310" s="0" t="n">
        <v>0.37</v>
      </c>
      <c r="J310" s="0" t="n">
        <v>3.94</v>
      </c>
      <c r="K310" s="0" t="n">
        <v>84</v>
      </c>
      <c r="L310" s="0" t="n">
        <v>8.8</v>
      </c>
      <c r="M310" s="0" t="s">
        <v>125</v>
      </c>
      <c r="N310" s="0" t="s">
        <v>35</v>
      </c>
      <c r="O310" s="0" t="s">
        <v>42</v>
      </c>
      <c r="P310" s="0" t="n">
        <f aca="false">IF(AND(OR(Dashboard!$B$5="All",D310=Dashboard!$B$5),OR(Dashboard!$D$5="All",N310=Dashboard!$D$5),OR(AND(C310&lt;&gt;"",C310&gt;=Dashboard!$F$5,C310&lt;=Dashboard!$H$5),AND(C310="",Dashboard!$F$5&lt;=1980,Dashboard!$H$5&gt;=2016))),1,0)</f>
        <v>1</v>
      </c>
      <c r="Q310" s="0" t="n">
        <f aca="false">J310*P310+ROW()*0.00000001</f>
        <v>3.9400031</v>
      </c>
    </row>
    <row r="311" customFormat="false" ht="15" hidden="false" customHeight="false" outlineLevel="0" collapsed="false">
      <c r="A311" s="0" t="s">
        <v>368</v>
      </c>
      <c r="B311" s="0" t="s">
        <v>45</v>
      </c>
      <c r="C311" s="0" t="n">
        <v>1994</v>
      </c>
      <c r="D311" s="0" t="s">
        <v>16</v>
      </c>
      <c r="E311" s="0" t="s">
        <v>35</v>
      </c>
      <c r="F311" s="0" t="n">
        <v>1.97</v>
      </c>
      <c r="G311" s="0" t="n">
        <v>0.76</v>
      </c>
      <c r="H311" s="0" t="n">
        <v>1.07</v>
      </c>
      <c r="I311" s="0" t="n">
        <v>0.11</v>
      </c>
      <c r="J311" s="0" t="n">
        <v>3.91</v>
      </c>
      <c r="N311" s="0" t="s">
        <v>35</v>
      </c>
      <c r="P311" s="0" t="n">
        <f aca="false">IF(AND(OR(Dashboard!$B$5="All",D311=Dashboard!$B$5),OR(Dashboard!$D$5="All",N311=Dashboard!$D$5),OR(AND(C311&lt;&gt;"",C311&gt;=Dashboard!$F$5,C311&lt;=Dashboard!$H$5),AND(C311="",Dashboard!$F$5&lt;=1980,Dashboard!$H$5&gt;=2016))),1,0)</f>
        <v>1</v>
      </c>
      <c r="Q311" s="0" t="n">
        <f aca="false">J311*P311+ROW()*0.00000001</f>
        <v>3.91000311</v>
      </c>
    </row>
    <row r="312" customFormat="false" ht="15" hidden="false" customHeight="false" outlineLevel="0" collapsed="false">
      <c r="A312" s="0" t="s">
        <v>369</v>
      </c>
      <c r="B312" s="0" t="s">
        <v>33</v>
      </c>
      <c r="C312" s="0" t="n">
        <v>2009</v>
      </c>
      <c r="D312" s="0" t="s">
        <v>34</v>
      </c>
      <c r="E312" s="0" t="s">
        <v>142</v>
      </c>
      <c r="F312" s="0" t="n">
        <v>2.09</v>
      </c>
      <c r="G312" s="0" t="n">
        <v>1.35</v>
      </c>
      <c r="H312" s="0" t="n">
        <v>0.06</v>
      </c>
      <c r="I312" s="0" t="n">
        <v>0.4</v>
      </c>
      <c r="J312" s="0" t="n">
        <v>3.9</v>
      </c>
      <c r="K312" s="0" t="n">
        <v>81</v>
      </c>
      <c r="L312" s="0" t="n">
        <v>8.7</v>
      </c>
      <c r="M312" s="0" t="s">
        <v>36</v>
      </c>
      <c r="N312" s="0" t="s">
        <v>35</v>
      </c>
      <c r="O312" s="0" t="s">
        <v>42</v>
      </c>
      <c r="P312" s="0" t="n">
        <f aca="false">IF(AND(OR(Dashboard!$B$5="All",D312=Dashboard!$B$5),OR(Dashboard!$D$5="All",N312=Dashboard!$D$5),OR(AND(C312&lt;&gt;"",C312&gt;=Dashboard!$F$5,C312&lt;=Dashboard!$H$5),AND(C312="",Dashboard!$F$5&lt;=1980,Dashboard!$H$5&gt;=2016))),1,0)</f>
        <v>1</v>
      </c>
      <c r="Q312" s="0" t="n">
        <f aca="false">J312*P312+ROW()*0.00000001</f>
        <v>3.90000312</v>
      </c>
    </row>
    <row r="313" customFormat="false" ht="15" hidden="false" customHeight="false" outlineLevel="0" collapsed="false">
      <c r="A313" s="0" t="s">
        <v>370</v>
      </c>
      <c r="B313" s="0" t="s">
        <v>76</v>
      </c>
      <c r="C313" s="0" t="n">
        <v>2003</v>
      </c>
      <c r="D313" s="0" t="s">
        <v>34</v>
      </c>
      <c r="E313" s="0" t="s">
        <v>91</v>
      </c>
      <c r="F313" s="0" t="n">
        <v>2.29</v>
      </c>
      <c r="G313" s="0" t="n">
        <v>1.17</v>
      </c>
      <c r="H313" s="0" t="n">
        <v>0.01</v>
      </c>
      <c r="I313" s="0" t="n">
        <v>0.42</v>
      </c>
      <c r="J313" s="0" t="n">
        <v>3.9</v>
      </c>
      <c r="K313" s="0" t="n">
        <v>90</v>
      </c>
      <c r="L313" s="0" t="n">
        <v>8.7</v>
      </c>
      <c r="M313" s="0" t="s">
        <v>103</v>
      </c>
      <c r="N313" s="0" t="s">
        <v>74</v>
      </c>
      <c r="O313" s="0" t="s">
        <v>42</v>
      </c>
      <c r="P313" s="0" t="n">
        <f aca="false">IF(AND(OR(Dashboard!$B$5="All",D313=Dashboard!$B$5),OR(Dashboard!$D$5="All",N313=Dashboard!$D$5),OR(AND(C313&lt;&gt;"",C313&gt;=Dashboard!$F$5,C313&lt;=Dashboard!$H$5),AND(C313="",Dashboard!$F$5&lt;=1980,Dashboard!$H$5&gt;=2016))),1,0)</f>
        <v>1</v>
      </c>
      <c r="Q313" s="0" t="n">
        <f aca="false">J313*P313+ROW()*0.00000001</f>
        <v>3.90000313</v>
      </c>
    </row>
    <row r="314" customFormat="false" ht="15" hidden="false" customHeight="false" outlineLevel="0" collapsed="false">
      <c r="A314" s="0" t="s">
        <v>371</v>
      </c>
      <c r="B314" s="0" t="s">
        <v>97</v>
      </c>
      <c r="C314" s="0" t="n">
        <v>2014</v>
      </c>
      <c r="D314" s="0" t="s">
        <v>46</v>
      </c>
      <c r="E314" s="0" t="s">
        <v>35</v>
      </c>
      <c r="F314" s="0" t="n">
        <v>0.68</v>
      </c>
      <c r="G314" s="0" t="n">
        <v>0.48</v>
      </c>
      <c r="H314" s="0" t="n">
        <v>2.62</v>
      </c>
      <c r="I314" s="0" t="n">
        <v>0.11</v>
      </c>
      <c r="J314" s="0" t="n">
        <v>3.89</v>
      </c>
      <c r="K314" s="0" t="n">
        <v>86</v>
      </c>
      <c r="L314" s="0" t="n">
        <v>8.7</v>
      </c>
      <c r="M314" s="0" t="s">
        <v>103</v>
      </c>
      <c r="N314" s="0" t="s">
        <v>35</v>
      </c>
      <c r="O314" s="0" t="s">
        <v>42</v>
      </c>
      <c r="P314" s="0" t="n">
        <f aca="false">IF(AND(OR(Dashboard!$B$5="All",D314=Dashboard!$B$5),OR(Dashboard!$D$5="All",N314=Dashboard!$D$5),OR(AND(C314&lt;&gt;"",C314&gt;=Dashboard!$F$5,C314&lt;=Dashboard!$H$5),AND(C314="",Dashboard!$F$5&lt;=1980,Dashboard!$H$5&gt;=2016))),1,0)</f>
        <v>1</v>
      </c>
      <c r="Q314" s="0" t="n">
        <f aca="false">J314*P314+ROW()*0.00000001</f>
        <v>3.89000314</v>
      </c>
    </row>
    <row r="315" customFormat="false" ht="15" hidden="false" customHeight="false" outlineLevel="0" collapsed="false">
      <c r="A315" s="0" t="s">
        <v>138</v>
      </c>
      <c r="B315" s="0" t="s">
        <v>152</v>
      </c>
      <c r="C315" s="0" t="n">
        <v>2011</v>
      </c>
      <c r="D315" s="0" t="s">
        <v>46</v>
      </c>
      <c r="E315" s="0" t="s">
        <v>139</v>
      </c>
      <c r="F315" s="0" t="n">
        <v>1.16</v>
      </c>
      <c r="G315" s="0" t="n">
        <v>2.12</v>
      </c>
      <c r="H315" s="0" t="n">
        <v>0</v>
      </c>
      <c r="I315" s="0" t="n">
        <v>0.6</v>
      </c>
      <c r="J315" s="0" t="n">
        <v>3.88</v>
      </c>
      <c r="K315" s="0" t="n">
        <v>94</v>
      </c>
      <c r="L315" s="0" t="n">
        <v>8.1</v>
      </c>
      <c r="M315" s="0" t="s">
        <v>73</v>
      </c>
      <c r="N315" s="0" t="s">
        <v>152</v>
      </c>
      <c r="O315" s="0" t="s">
        <v>60</v>
      </c>
      <c r="P315" s="0" t="n">
        <f aca="false">IF(AND(OR(Dashboard!$B$5="All",D315=Dashboard!$B$5),OR(Dashboard!$D$5="All",N315=Dashboard!$D$5),OR(AND(C315&lt;&gt;"",C315&gt;=Dashboard!$F$5,C315&lt;=Dashboard!$H$5),AND(C315="",Dashboard!$F$5&lt;=1980,Dashboard!$H$5&gt;=2016))),1,0)</f>
        <v>1</v>
      </c>
      <c r="Q315" s="0" t="n">
        <f aca="false">J315*P315+ROW()*0.00000001</f>
        <v>3.88000315</v>
      </c>
    </row>
    <row r="316" customFormat="false" ht="15" hidden="false" customHeight="false" outlineLevel="0" collapsed="false">
      <c r="A316" s="0" t="s">
        <v>372</v>
      </c>
      <c r="B316" s="0" t="s">
        <v>94</v>
      </c>
      <c r="C316" s="0" t="n">
        <v>2015</v>
      </c>
      <c r="D316" s="0" t="s">
        <v>34</v>
      </c>
      <c r="E316" s="0" t="s">
        <v>72</v>
      </c>
      <c r="F316" s="0" t="n">
        <v>2.49</v>
      </c>
      <c r="G316" s="0" t="n">
        <v>0.66</v>
      </c>
      <c r="H316" s="0" t="n">
        <v>0.03</v>
      </c>
      <c r="I316" s="0" t="n">
        <v>0.69</v>
      </c>
      <c r="J316" s="0" t="n">
        <v>3.88</v>
      </c>
      <c r="K316" s="0" t="n">
        <v>87</v>
      </c>
      <c r="L316" s="0" t="n">
        <v>6.7</v>
      </c>
      <c r="M316" s="0" t="s">
        <v>125</v>
      </c>
      <c r="N316" s="0" t="s">
        <v>74</v>
      </c>
      <c r="O316" s="0" t="s">
        <v>42</v>
      </c>
      <c r="P316" s="0" t="n">
        <f aca="false">IF(AND(OR(Dashboard!$B$5="All",D316=Dashboard!$B$5),OR(Dashboard!$D$5="All",N316=Dashboard!$D$5),OR(AND(C316&lt;&gt;"",C316&gt;=Dashboard!$F$5,C316&lt;=Dashboard!$H$5),AND(C316="",Dashboard!$F$5&lt;=1980,Dashboard!$H$5&gt;=2016))),1,0)</f>
        <v>1</v>
      </c>
      <c r="Q316" s="0" t="n">
        <f aca="false">J316*P316+ROW()*0.00000001</f>
        <v>3.88000316</v>
      </c>
    </row>
    <row r="317" customFormat="false" ht="15" hidden="false" customHeight="false" outlineLevel="0" collapsed="false">
      <c r="A317" s="0" t="s">
        <v>373</v>
      </c>
      <c r="B317" s="0" t="s">
        <v>76</v>
      </c>
      <c r="C317" s="0" t="n">
        <v>2005</v>
      </c>
      <c r="D317" s="0" t="s">
        <v>102</v>
      </c>
      <c r="E317" s="0" t="s">
        <v>328</v>
      </c>
      <c r="F317" s="0" t="n">
        <v>0.93</v>
      </c>
      <c r="G317" s="0" t="n">
        <v>1.94</v>
      </c>
      <c r="H317" s="0" t="n">
        <v>0.31</v>
      </c>
      <c r="I317" s="0" t="n">
        <v>0.7</v>
      </c>
      <c r="J317" s="0" t="n">
        <v>3.87</v>
      </c>
      <c r="K317" s="0" t="n">
        <v>88</v>
      </c>
      <c r="L317" s="0" t="n">
        <v>8.6</v>
      </c>
      <c r="M317" s="0" t="s">
        <v>103</v>
      </c>
      <c r="N317" s="0" t="s">
        <v>74</v>
      </c>
      <c r="O317" s="0" t="s">
        <v>42</v>
      </c>
      <c r="P317" s="0" t="n">
        <f aca="false">IF(AND(OR(Dashboard!$B$5="All",D317=Dashboard!$B$5),OR(Dashboard!$D$5="All",N317=Dashboard!$D$5),OR(AND(C317&lt;&gt;"",C317&gt;=Dashboard!$F$5,C317&lt;=Dashboard!$H$5),AND(C317="",Dashboard!$F$5&lt;=1980,Dashboard!$H$5&gt;=2016))),1,0)</f>
        <v>1</v>
      </c>
      <c r="Q317" s="0" t="n">
        <f aca="false">J317*P317+ROW()*0.00000001</f>
        <v>3.87000317</v>
      </c>
    </row>
    <row r="318" customFormat="false" ht="15" hidden="false" customHeight="false" outlineLevel="0" collapsed="false">
      <c r="A318" s="0" t="s">
        <v>374</v>
      </c>
      <c r="B318" s="0" t="s">
        <v>39</v>
      </c>
      <c r="C318" s="0" t="n">
        <v>1988</v>
      </c>
      <c r="D318" s="0" t="s">
        <v>46</v>
      </c>
      <c r="E318" s="0" t="s">
        <v>310</v>
      </c>
      <c r="F318" s="0" t="n">
        <v>0.1</v>
      </c>
      <c r="G318" s="0" t="n">
        <v>0</v>
      </c>
      <c r="H318" s="0" t="n">
        <v>3.77</v>
      </c>
      <c r="I318" s="0" t="n">
        <v>0</v>
      </c>
      <c r="J318" s="0" t="n">
        <v>3.87</v>
      </c>
      <c r="N318" s="0" t="s">
        <v>35</v>
      </c>
      <c r="P318" s="0" t="n">
        <f aca="false">IF(AND(OR(Dashboard!$B$5="All",D318=Dashboard!$B$5),OR(Dashboard!$D$5="All",N318=Dashboard!$D$5),OR(AND(C318&lt;&gt;"",C318&gt;=Dashboard!$F$5,C318&lt;=Dashboard!$H$5),AND(C318="",Dashboard!$F$5&lt;=1980,Dashboard!$H$5&gt;=2016))),1,0)</f>
        <v>1</v>
      </c>
      <c r="Q318" s="0" t="n">
        <f aca="false">J318*P318+ROW()*0.00000001</f>
        <v>3.87000318</v>
      </c>
    </row>
    <row r="319" customFormat="false" ht="15" hidden="false" customHeight="false" outlineLevel="0" collapsed="false">
      <c r="A319" s="0" t="s">
        <v>375</v>
      </c>
      <c r="B319" s="0" t="s">
        <v>70</v>
      </c>
      <c r="C319" s="0" t="n">
        <v>2006</v>
      </c>
      <c r="D319" s="0" t="s">
        <v>41</v>
      </c>
      <c r="E319" s="0" t="s">
        <v>89</v>
      </c>
      <c r="F319" s="0" t="n">
        <v>1.53</v>
      </c>
      <c r="G319" s="0" t="n">
        <v>1.6</v>
      </c>
      <c r="H319" s="0" t="n">
        <v>0.06</v>
      </c>
      <c r="I319" s="0" t="n">
        <v>0.67</v>
      </c>
      <c r="J319" s="0" t="n">
        <v>3.87</v>
      </c>
      <c r="K319" s="0" t="n">
        <v>84</v>
      </c>
      <c r="L319" s="0" t="n">
        <v>7.4</v>
      </c>
      <c r="M319" s="0" t="s">
        <v>103</v>
      </c>
      <c r="N319" s="0" t="s">
        <v>74</v>
      </c>
      <c r="O319" s="0" t="s">
        <v>42</v>
      </c>
      <c r="P319" s="0" t="n">
        <f aca="false">IF(AND(OR(Dashboard!$B$5="All",D319=Dashboard!$B$5),OR(Dashboard!$D$5="All",N319=Dashboard!$D$5),OR(AND(C319&lt;&gt;"",C319&gt;=Dashboard!$F$5,C319&lt;=Dashboard!$H$5),AND(C319="",Dashboard!$F$5&lt;=1980,Dashboard!$H$5&gt;=2016))),1,0)</f>
        <v>1</v>
      </c>
      <c r="Q319" s="0" t="n">
        <f aca="false">J319*P319+ROW()*0.00000001</f>
        <v>3.87000319</v>
      </c>
    </row>
    <row r="320" customFormat="false" ht="15" hidden="false" customHeight="false" outlineLevel="0" collapsed="false">
      <c r="A320" s="0" t="s">
        <v>376</v>
      </c>
      <c r="B320" s="0" t="s">
        <v>97</v>
      </c>
      <c r="C320" s="0" t="n">
        <v>2011</v>
      </c>
      <c r="D320" s="0" t="s">
        <v>58</v>
      </c>
      <c r="E320" s="0" t="s">
        <v>35</v>
      </c>
      <c r="F320" s="0" t="n">
        <v>1.44</v>
      </c>
      <c r="G320" s="0" t="n">
        <v>1.41</v>
      </c>
      <c r="H320" s="0" t="n">
        <v>0.73</v>
      </c>
      <c r="I320" s="0" t="n">
        <v>0.27</v>
      </c>
      <c r="J320" s="0" t="n">
        <v>3.85</v>
      </c>
      <c r="N320" s="0" t="s">
        <v>35</v>
      </c>
      <c r="P320" s="0" t="n">
        <f aca="false">IF(AND(OR(Dashboard!$B$5="All",D320=Dashboard!$B$5),OR(Dashboard!$D$5="All",N320=Dashboard!$D$5),OR(AND(C320&lt;&gt;"",C320&gt;=Dashboard!$F$5,C320&lt;=Dashboard!$H$5),AND(C320="",Dashboard!$F$5&lt;=1980,Dashboard!$H$5&gt;=2016))),1,0)</f>
        <v>1</v>
      </c>
      <c r="Q320" s="0" t="n">
        <f aca="false">J320*P320+ROW()*0.00000001</f>
        <v>3.8500032</v>
      </c>
    </row>
    <row r="321" customFormat="false" ht="15" hidden="false" customHeight="false" outlineLevel="0" collapsed="false">
      <c r="A321" s="0" t="s">
        <v>377</v>
      </c>
      <c r="B321" s="0" t="s">
        <v>76</v>
      </c>
      <c r="C321" s="0" t="n">
        <v>2004</v>
      </c>
      <c r="D321" s="0" t="s">
        <v>34</v>
      </c>
      <c r="E321" s="0" t="s">
        <v>220</v>
      </c>
      <c r="F321" s="0" t="n">
        <v>0.16</v>
      </c>
      <c r="G321" s="0" t="n">
        <v>1.89</v>
      </c>
      <c r="H321" s="0" t="n">
        <v>1.12</v>
      </c>
      <c r="I321" s="0" t="n">
        <v>0.68</v>
      </c>
      <c r="J321" s="0" t="n">
        <v>3.85</v>
      </c>
      <c r="K321" s="0" t="n">
        <v>91</v>
      </c>
      <c r="L321" s="0" t="n">
        <v>9.1</v>
      </c>
      <c r="M321" s="0" t="s">
        <v>36</v>
      </c>
      <c r="N321" s="0" t="s">
        <v>74</v>
      </c>
      <c r="O321" s="0" t="s">
        <v>60</v>
      </c>
      <c r="P321" s="0" t="n">
        <f aca="false">IF(AND(OR(Dashboard!$B$5="All",D321=Dashboard!$B$5),OR(Dashboard!$D$5="All",N321=Dashboard!$D$5),OR(AND(C321&lt;&gt;"",C321&gt;=Dashboard!$F$5,C321&lt;=Dashboard!$H$5),AND(C321="",Dashboard!$F$5&lt;=1980,Dashboard!$H$5&gt;=2016))),1,0)</f>
        <v>1</v>
      </c>
      <c r="Q321" s="0" t="n">
        <f aca="false">J321*P321+ROW()*0.00000001</f>
        <v>3.85000321</v>
      </c>
    </row>
    <row r="322" customFormat="false" ht="15" hidden="false" customHeight="false" outlineLevel="0" collapsed="false">
      <c r="A322" s="0" t="s">
        <v>378</v>
      </c>
      <c r="B322" s="0" t="s">
        <v>70</v>
      </c>
      <c r="C322" s="0" t="n">
        <v>2010</v>
      </c>
      <c r="D322" s="0" t="s">
        <v>34</v>
      </c>
      <c r="E322" s="0" t="s">
        <v>89</v>
      </c>
      <c r="F322" s="0" t="n">
        <v>2.13</v>
      </c>
      <c r="G322" s="0" t="n">
        <v>1.12</v>
      </c>
      <c r="H322" s="0" t="n">
        <v>0.1</v>
      </c>
      <c r="I322" s="0" t="n">
        <v>0.5</v>
      </c>
      <c r="J322" s="0" t="n">
        <v>3.84</v>
      </c>
      <c r="K322" s="0" t="n">
        <v>76</v>
      </c>
      <c r="L322" s="0" t="n">
        <v>7.9</v>
      </c>
      <c r="M322" s="0" t="s">
        <v>125</v>
      </c>
      <c r="N322" s="0" t="s">
        <v>74</v>
      </c>
      <c r="O322" s="0" t="s">
        <v>37</v>
      </c>
      <c r="P322" s="0" t="n">
        <f aca="false">IF(AND(OR(Dashboard!$B$5="All",D322=Dashboard!$B$5),OR(Dashboard!$D$5="All",N322=Dashboard!$D$5),OR(AND(C322&lt;&gt;"",C322&gt;=Dashboard!$F$5,C322&lt;=Dashboard!$H$5),AND(C322="",Dashboard!$F$5&lt;=1980,Dashboard!$H$5&gt;=2016))),1,0)</f>
        <v>1</v>
      </c>
      <c r="Q322" s="0" t="n">
        <f aca="false">J322*P322+ROW()*0.00000001</f>
        <v>3.84000322</v>
      </c>
    </row>
    <row r="323" customFormat="false" ht="15" hidden="false" customHeight="false" outlineLevel="0" collapsed="false">
      <c r="A323" s="0" t="s">
        <v>379</v>
      </c>
      <c r="B323" s="0" t="s">
        <v>117</v>
      </c>
      <c r="C323" s="0" t="n">
        <v>1995</v>
      </c>
      <c r="D323" s="0" t="s">
        <v>52</v>
      </c>
      <c r="E323" s="0" t="s">
        <v>89</v>
      </c>
      <c r="F323" s="0" t="n">
        <v>2.12</v>
      </c>
      <c r="G323" s="0" t="n">
        <v>1.44</v>
      </c>
      <c r="H323" s="0" t="n">
        <v>0.22</v>
      </c>
      <c r="I323" s="0" t="n">
        <v>0.06</v>
      </c>
      <c r="J323" s="0" t="n">
        <v>3.84</v>
      </c>
      <c r="N323" s="0" t="s">
        <v>74</v>
      </c>
      <c r="P323" s="0" t="n">
        <f aca="false">IF(AND(OR(Dashboard!$B$5="All",D323=Dashboard!$B$5),OR(Dashboard!$D$5="All",N323=Dashboard!$D$5),OR(AND(C323&lt;&gt;"",C323&gt;=Dashboard!$F$5,C323&lt;=Dashboard!$H$5),AND(C323="",Dashboard!$F$5&lt;=1980,Dashboard!$H$5&gt;=2016))),1,0)</f>
        <v>1</v>
      </c>
      <c r="Q323" s="0" t="n">
        <f aca="false">J323*P323+ROW()*0.00000001</f>
        <v>3.84000323</v>
      </c>
    </row>
    <row r="324" customFormat="false" ht="15" hidden="false" customHeight="false" outlineLevel="0" collapsed="false">
      <c r="A324" s="0" t="s">
        <v>380</v>
      </c>
      <c r="B324" s="0" t="s">
        <v>45</v>
      </c>
      <c r="C324" s="0" t="n">
        <v>1992</v>
      </c>
      <c r="D324" s="0" t="s">
        <v>71</v>
      </c>
      <c r="E324" s="0" t="s">
        <v>35</v>
      </c>
      <c r="F324" s="0" t="n">
        <v>2.21</v>
      </c>
      <c r="G324" s="0" t="n">
        <v>0.96</v>
      </c>
      <c r="H324" s="0" t="n">
        <v>0.54</v>
      </c>
      <c r="I324" s="0" t="n">
        <v>0.13</v>
      </c>
      <c r="J324" s="0" t="n">
        <v>3.83</v>
      </c>
      <c r="N324" s="0" t="s">
        <v>35</v>
      </c>
      <c r="P324" s="0" t="n">
        <f aca="false">IF(AND(OR(Dashboard!$B$5="All",D324=Dashboard!$B$5),OR(Dashboard!$D$5="All",N324=Dashboard!$D$5),OR(AND(C324&lt;&gt;"",C324&gt;=Dashboard!$F$5,C324&lt;=Dashboard!$H$5),AND(C324="",Dashboard!$F$5&lt;=1980,Dashboard!$H$5&gt;=2016))),1,0)</f>
        <v>1</v>
      </c>
      <c r="Q324" s="0" t="n">
        <f aca="false">J324*P324+ROW()*0.00000001</f>
        <v>3.83000324</v>
      </c>
    </row>
    <row r="325" customFormat="false" ht="15" hidden="false" customHeight="false" outlineLevel="0" collapsed="false">
      <c r="A325" s="0" t="s">
        <v>122</v>
      </c>
      <c r="B325" s="0" t="s">
        <v>94</v>
      </c>
      <c r="C325" s="0" t="n">
        <v>2013</v>
      </c>
      <c r="D325" s="0" t="s">
        <v>56</v>
      </c>
      <c r="E325" s="0" t="s">
        <v>91</v>
      </c>
      <c r="F325" s="0" t="n">
        <v>1.78</v>
      </c>
      <c r="G325" s="0" t="n">
        <v>1.43</v>
      </c>
      <c r="H325" s="0" t="n">
        <v>0.05</v>
      </c>
      <c r="I325" s="0" t="n">
        <v>0.57</v>
      </c>
      <c r="J325" s="0" t="n">
        <v>3.83</v>
      </c>
      <c r="K325" s="0" t="n">
        <v>78</v>
      </c>
      <c r="L325" s="0" t="n">
        <v>3.7</v>
      </c>
      <c r="M325" s="0" t="s">
        <v>73</v>
      </c>
      <c r="N325" s="0" t="s">
        <v>74</v>
      </c>
      <c r="O325" s="0" t="s">
        <v>37</v>
      </c>
      <c r="P325" s="0" t="n">
        <f aca="false">IF(AND(OR(Dashboard!$B$5="All",D325=Dashboard!$B$5),OR(Dashboard!$D$5="All",N325=Dashboard!$D$5),OR(AND(C325&lt;&gt;"",C325&gt;=Dashboard!$F$5,C325&lt;=Dashboard!$H$5),AND(C325="",Dashboard!$F$5&lt;=1980,Dashboard!$H$5&gt;=2016))),1,0)</f>
        <v>1</v>
      </c>
      <c r="Q325" s="0" t="n">
        <f aca="false">J325*P325+ROW()*0.00000001</f>
        <v>3.83000325</v>
      </c>
    </row>
    <row r="326" customFormat="false" ht="15" hidden="false" customHeight="false" outlineLevel="0" collapsed="false">
      <c r="A326" s="0" t="s">
        <v>381</v>
      </c>
      <c r="B326" s="0" t="s">
        <v>50</v>
      </c>
      <c r="C326" s="0" t="n">
        <v>2007</v>
      </c>
      <c r="D326" s="0" t="s">
        <v>52</v>
      </c>
      <c r="E326" s="0" t="s">
        <v>35</v>
      </c>
      <c r="F326" s="0" t="n">
        <v>0.86</v>
      </c>
      <c r="G326" s="0" t="n">
        <v>1.56</v>
      </c>
      <c r="H326" s="0" t="n">
        <v>1.05</v>
      </c>
      <c r="I326" s="0" t="n">
        <v>0.35</v>
      </c>
      <c r="J326" s="0" t="n">
        <v>3.83</v>
      </c>
      <c r="K326" s="0" t="n">
        <v>59</v>
      </c>
      <c r="L326" s="0" t="n">
        <v>4</v>
      </c>
      <c r="M326" s="0" t="s">
        <v>36</v>
      </c>
      <c r="N326" s="0" t="s">
        <v>35</v>
      </c>
      <c r="O326" s="0" t="s">
        <v>53</v>
      </c>
      <c r="P326" s="0" t="n">
        <f aca="false">IF(AND(OR(Dashboard!$B$5="All",D326=Dashboard!$B$5),OR(Dashboard!$D$5="All",N326=Dashboard!$D$5),OR(AND(C326&lt;&gt;"",C326&gt;=Dashboard!$F$5,C326&lt;=Dashboard!$H$5),AND(C326="",Dashboard!$F$5&lt;=1980,Dashboard!$H$5&gt;=2016))),1,0)</f>
        <v>1</v>
      </c>
      <c r="Q326" s="0" t="n">
        <f aca="false">J326*P326+ROW()*0.00000001</f>
        <v>3.83000326</v>
      </c>
    </row>
    <row r="327" customFormat="false" ht="15" hidden="false" customHeight="false" outlineLevel="0" collapsed="false">
      <c r="A327" s="0" t="s">
        <v>382</v>
      </c>
      <c r="B327" s="0" t="s">
        <v>94</v>
      </c>
      <c r="C327" s="0" t="n">
        <v>2016</v>
      </c>
      <c r="D327" s="0" t="s">
        <v>56</v>
      </c>
      <c r="E327" s="0" t="s">
        <v>124</v>
      </c>
      <c r="F327" s="0" t="n">
        <v>1.35</v>
      </c>
      <c r="G327" s="0" t="n">
        <v>1.7</v>
      </c>
      <c r="H327" s="0" t="n">
        <v>0.15</v>
      </c>
      <c r="I327" s="0" t="n">
        <v>0.6</v>
      </c>
      <c r="J327" s="0" t="n">
        <v>3.8</v>
      </c>
      <c r="K327" s="0" t="n">
        <v>80</v>
      </c>
      <c r="L327" s="0" t="n">
        <v>7</v>
      </c>
      <c r="M327" s="0" t="s">
        <v>73</v>
      </c>
      <c r="N327" s="0" t="s">
        <v>74</v>
      </c>
      <c r="O327" s="0" t="s">
        <v>37</v>
      </c>
      <c r="P327" s="0" t="n">
        <f aca="false">IF(AND(OR(Dashboard!$B$5="All",D327=Dashboard!$B$5),OR(Dashboard!$D$5="All",N327=Dashboard!$D$5),OR(AND(C327&lt;&gt;"",C327&gt;=Dashboard!$F$5,C327&lt;=Dashboard!$H$5),AND(C327="",Dashboard!$F$5&lt;=1980,Dashboard!$H$5&gt;=2016))),1,0)</f>
        <v>1</v>
      </c>
      <c r="Q327" s="0" t="n">
        <f aca="false">J327*P327+ROW()*0.00000001</f>
        <v>3.80000327</v>
      </c>
    </row>
    <row r="328" customFormat="false" ht="15" hidden="false" customHeight="false" outlineLevel="0" collapsed="false">
      <c r="A328" s="0" t="s">
        <v>383</v>
      </c>
      <c r="B328" s="0" t="s">
        <v>33</v>
      </c>
      <c r="C328" s="0" t="n">
        <v>2007</v>
      </c>
      <c r="D328" s="0" t="s">
        <v>52</v>
      </c>
      <c r="E328" s="0" t="s">
        <v>35</v>
      </c>
      <c r="F328" s="0" t="n">
        <v>1.05</v>
      </c>
      <c r="G328" s="0" t="n">
        <v>1.91</v>
      </c>
      <c r="H328" s="0" t="n">
        <v>0.41</v>
      </c>
      <c r="I328" s="0" t="n">
        <v>0.42</v>
      </c>
      <c r="J328" s="0" t="n">
        <v>3.79</v>
      </c>
      <c r="K328" s="0" t="n">
        <v>68</v>
      </c>
      <c r="L328" s="0" t="n">
        <v>6.9</v>
      </c>
      <c r="M328" s="0" t="s">
        <v>36</v>
      </c>
      <c r="N328" s="0" t="s">
        <v>35</v>
      </c>
      <c r="O328" s="0" t="s">
        <v>67</v>
      </c>
      <c r="P328" s="0" t="n">
        <f aca="false">IF(AND(OR(Dashboard!$B$5="All",D328=Dashboard!$B$5),OR(Dashboard!$D$5="All",N328=Dashboard!$D$5),OR(AND(C328&lt;&gt;"",C328&gt;=Dashboard!$F$5,C328&lt;=Dashboard!$H$5),AND(C328="",Dashboard!$F$5&lt;=1980,Dashboard!$H$5&gt;=2016))),1,0)</f>
        <v>1</v>
      </c>
      <c r="Q328" s="0" t="n">
        <f aca="false">J328*P328+ROW()*0.00000001</f>
        <v>3.79000328</v>
      </c>
    </row>
    <row r="329" customFormat="false" ht="15" hidden="false" customHeight="false" outlineLevel="0" collapsed="false">
      <c r="A329" s="0" t="s">
        <v>384</v>
      </c>
      <c r="B329" s="0" t="s">
        <v>117</v>
      </c>
      <c r="C329" s="0" t="n">
        <v>1996</v>
      </c>
      <c r="D329" s="0" t="s">
        <v>71</v>
      </c>
      <c r="E329" s="0" t="s">
        <v>229</v>
      </c>
      <c r="F329" s="0" t="n">
        <v>1.82</v>
      </c>
      <c r="G329" s="0" t="n">
        <v>1.24</v>
      </c>
      <c r="H329" s="0" t="n">
        <v>0.47</v>
      </c>
      <c r="I329" s="0" t="n">
        <v>0.25</v>
      </c>
      <c r="J329" s="0" t="n">
        <v>3.77</v>
      </c>
      <c r="N329" s="0" t="s">
        <v>74</v>
      </c>
      <c r="P329" s="0" t="n">
        <f aca="false">IF(AND(OR(Dashboard!$B$5="All",D329=Dashboard!$B$5),OR(Dashboard!$D$5="All",N329=Dashboard!$D$5),OR(AND(C329&lt;&gt;"",C329&gt;=Dashboard!$F$5,C329&lt;=Dashboard!$H$5),AND(C329="",Dashboard!$F$5&lt;=1980,Dashboard!$H$5&gt;=2016))),1,0)</f>
        <v>1</v>
      </c>
      <c r="Q329" s="0" t="n">
        <f aca="false">J329*P329+ROW()*0.00000001</f>
        <v>3.77000329</v>
      </c>
    </row>
    <row r="330" customFormat="false" ht="15" hidden="false" customHeight="false" outlineLevel="0" collapsed="false">
      <c r="A330" s="0" t="s">
        <v>385</v>
      </c>
      <c r="B330" s="0" t="s">
        <v>50</v>
      </c>
      <c r="C330" s="0" t="n">
        <v>2009</v>
      </c>
      <c r="D330" s="0" t="s">
        <v>46</v>
      </c>
      <c r="E330" s="0" t="s">
        <v>35</v>
      </c>
      <c r="F330" s="0" t="n">
        <v>2.23</v>
      </c>
      <c r="G330" s="0" t="n">
        <v>0.47</v>
      </c>
      <c r="H330" s="0" t="n">
        <v>0.81</v>
      </c>
      <c r="I330" s="0" t="n">
        <v>0.26</v>
      </c>
      <c r="J330" s="0" t="n">
        <v>3.77</v>
      </c>
      <c r="N330" s="0" t="s">
        <v>35</v>
      </c>
      <c r="P330" s="0" t="n">
        <f aca="false">IF(AND(OR(Dashboard!$B$5="All",D330=Dashboard!$B$5),OR(Dashboard!$D$5="All",N330=Dashboard!$D$5),OR(AND(C330&lt;&gt;"",C330&gt;=Dashboard!$F$5,C330&lt;=Dashboard!$H$5),AND(C330="",Dashboard!$F$5&lt;=1980,Dashboard!$H$5&gt;=2016))),1,0)</f>
        <v>1</v>
      </c>
      <c r="Q330" s="0" t="n">
        <f aca="false">J330*P330+ROW()*0.00000001</f>
        <v>3.7700033</v>
      </c>
    </row>
    <row r="331" customFormat="false" ht="15" hidden="false" customHeight="false" outlineLevel="0" collapsed="false">
      <c r="A331" s="0" t="s">
        <v>386</v>
      </c>
      <c r="B331" s="0" t="s">
        <v>64</v>
      </c>
      <c r="C331" s="0" t="n">
        <v>2008</v>
      </c>
      <c r="D331" s="0" t="s">
        <v>71</v>
      </c>
      <c r="E331" s="0" t="s">
        <v>91</v>
      </c>
      <c r="F331" s="0" t="n">
        <v>2.4</v>
      </c>
      <c r="G331" s="0" t="n">
        <v>1.01</v>
      </c>
      <c r="H331" s="0" t="n">
        <v>0</v>
      </c>
      <c r="I331" s="0" t="n">
        <v>0.36</v>
      </c>
      <c r="J331" s="0" t="n">
        <v>3.76</v>
      </c>
      <c r="K331" s="0" t="n">
        <v>77</v>
      </c>
      <c r="L331" s="0" t="n">
        <v>7.5</v>
      </c>
      <c r="M331" s="0" t="s">
        <v>125</v>
      </c>
      <c r="N331" s="0" t="s">
        <v>66</v>
      </c>
      <c r="O331" s="0" t="s">
        <v>37</v>
      </c>
      <c r="P331" s="0" t="n">
        <f aca="false">IF(AND(OR(Dashboard!$B$5="All",D331=Dashboard!$B$5),OR(Dashboard!$D$5="All",N331=Dashboard!$D$5),OR(AND(C331&lt;&gt;"",C331&gt;=Dashboard!$F$5,C331&lt;=Dashboard!$H$5),AND(C331="",Dashboard!$F$5&lt;=1980,Dashboard!$H$5&gt;=2016))),1,0)</f>
        <v>1</v>
      </c>
      <c r="Q331" s="0" t="n">
        <f aca="false">J331*P331+ROW()*0.00000001</f>
        <v>3.76000331</v>
      </c>
    </row>
    <row r="332" customFormat="false" ht="15" hidden="false" customHeight="false" outlineLevel="0" collapsed="false">
      <c r="A332" s="0" t="s">
        <v>387</v>
      </c>
      <c r="B332" s="0" t="s">
        <v>152</v>
      </c>
      <c r="C332" s="0" t="n">
        <v>2002</v>
      </c>
      <c r="D332" s="0" t="s">
        <v>58</v>
      </c>
      <c r="E332" s="0" t="s">
        <v>142</v>
      </c>
      <c r="F332" s="0" t="n">
        <v>2.03</v>
      </c>
      <c r="G332" s="0" t="n">
        <v>1.56</v>
      </c>
      <c r="H332" s="0" t="n">
        <v>0</v>
      </c>
      <c r="I332" s="0" t="n">
        <v>0.17</v>
      </c>
      <c r="J332" s="0" t="n">
        <v>3.76</v>
      </c>
      <c r="K332" s="0" t="n">
        <v>79</v>
      </c>
      <c r="L332" s="0" t="n">
        <v>8</v>
      </c>
      <c r="M332" s="0" t="s">
        <v>103</v>
      </c>
      <c r="N332" s="0" t="s">
        <v>152</v>
      </c>
      <c r="O332" s="0" t="s">
        <v>37</v>
      </c>
      <c r="P332" s="0" t="n">
        <f aca="false">IF(AND(OR(Dashboard!$B$5="All",D332=Dashboard!$B$5),OR(Dashboard!$D$5="All",N332=Dashboard!$D$5),OR(AND(C332&lt;&gt;"",C332&gt;=Dashboard!$F$5,C332&lt;=Dashboard!$H$5),AND(C332="",Dashboard!$F$5&lt;=1980,Dashboard!$H$5&gt;=2016))),1,0)</f>
        <v>1</v>
      </c>
      <c r="Q332" s="0" t="n">
        <f aca="false">J332*P332+ROW()*0.00000001</f>
        <v>3.76000332</v>
      </c>
    </row>
    <row r="333" customFormat="false" ht="15" hidden="false" customHeight="false" outlineLevel="0" collapsed="false">
      <c r="A333" s="0" t="s">
        <v>388</v>
      </c>
      <c r="B333" s="0" t="s">
        <v>164</v>
      </c>
      <c r="C333" s="0" t="n">
        <v>2007</v>
      </c>
      <c r="D333" s="0" t="s">
        <v>16</v>
      </c>
      <c r="E333" s="0" t="s">
        <v>89</v>
      </c>
      <c r="F333" s="0" t="n">
        <v>1.4</v>
      </c>
      <c r="G333" s="0" t="n">
        <v>1.39</v>
      </c>
      <c r="H333" s="0" t="n">
        <v>0.1</v>
      </c>
      <c r="I333" s="0" t="n">
        <v>0.86</v>
      </c>
      <c r="J333" s="0" t="n">
        <v>3.74</v>
      </c>
      <c r="N333" s="0" t="s">
        <v>74</v>
      </c>
      <c r="P333" s="0" t="n">
        <f aca="false">IF(AND(OR(Dashboard!$B$5="All",D333=Dashboard!$B$5),OR(Dashboard!$D$5="All",N333=Dashboard!$D$5),OR(AND(C333&lt;&gt;"",C333&gt;=Dashboard!$F$5,C333&lt;=Dashboard!$H$5),AND(C333="",Dashboard!$F$5&lt;=1980,Dashboard!$H$5&gt;=2016))),1,0)</f>
        <v>1</v>
      </c>
      <c r="Q333" s="0" t="n">
        <f aca="false">J333*P333+ROW()*0.00000001</f>
        <v>3.74000333</v>
      </c>
    </row>
    <row r="334" customFormat="false" ht="15" hidden="false" customHeight="false" outlineLevel="0" collapsed="false">
      <c r="A334" s="0" t="s">
        <v>389</v>
      </c>
      <c r="B334" s="0" t="s">
        <v>117</v>
      </c>
      <c r="C334" s="0" t="n">
        <v>2001</v>
      </c>
      <c r="D334" s="0" t="s">
        <v>71</v>
      </c>
      <c r="E334" s="0" t="s">
        <v>142</v>
      </c>
      <c r="F334" s="0" t="n">
        <v>1.37</v>
      </c>
      <c r="G334" s="0" t="n">
        <v>2</v>
      </c>
      <c r="H334" s="0" t="n">
        <v>0.14</v>
      </c>
      <c r="I334" s="0" t="n">
        <v>0.22</v>
      </c>
      <c r="J334" s="0" t="n">
        <v>3.73</v>
      </c>
      <c r="K334" s="0" t="n">
        <v>64</v>
      </c>
      <c r="L334" s="0" t="n">
        <v>7.5</v>
      </c>
      <c r="M334" s="0" t="s">
        <v>36</v>
      </c>
      <c r="N334" s="0" t="s">
        <v>74</v>
      </c>
      <c r="O334" s="0" t="s">
        <v>67</v>
      </c>
      <c r="P334" s="0" t="n">
        <f aca="false">IF(AND(OR(Dashboard!$B$5="All",D334=Dashboard!$B$5),OR(Dashboard!$D$5="All",N334=Dashboard!$D$5),OR(AND(C334&lt;&gt;"",C334&gt;=Dashboard!$F$5,C334&lt;=Dashboard!$H$5),AND(C334="",Dashboard!$F$5&lt;=1980,Dashboard!$H$5&gt;=2016))),1,0)</f>
        <v>1</v>
      </c>
      <c r="Q334" s="0" t="n">
        <f aca="false">J334*P334+ROW()*0.00000001</f>
        <v>3.73000334</v>
      </c>
    </row>
    <row r="335" customFormat="false" ht="15" hidden="false" customHeight="false" outlineLevel="0" collapsed="false">
      <c r="A335" s="0" t="s">
        <v>390</v>
      </c>
      <c r="B335" s="0" t="s">
        <v>33</v>
      </c>
      <c r="C335" s="0" t="n">
        <v>2011</v>
      </c>
      <c r="D335" s="0" t="s">
        <v>34</v>
      </c>
      <c r="E335" s="0" t="s">
        <v>154</v>
      </c>
      <c r="F335" s="0" t="n">
        <v>1.12</v>
      </c>
      <c r="G335" s="0" t="n">
        <v>1.87</v>
      </c>
      <c r="H335" s="0" t="n">
        <v>0.27</v>
      </c>
      <c r="I335" s="0" t="n">
        <v>0.45</v>
      </c>
      <c r="J335" s="0" t="n">
        <v>3.72</v>
      </c>
      <c r="N335" s="0" t="s">
        <v>35</v>
      </c>
      <c r="P335" s="0" t="n">
        <f aca="false">IF(AND(OR(Dashboard!$B$5="All",D335=Dashboard!$B$5),OR(Dashboard!$D$5="All",N335=Dashboard!$D$5),OR(AND(C335&lt;&gt;"",C335&gt;=Dashboard!$F$5,C335&lt;=Dashboard!$H$5),AND(C335="",Dashboard!$F$5&lt;=1980,Dashboard!$H$5&gt;=2016))),1,0)</f>
        <v>1</v>
      </c>
      <c r="Q335" s="0" t="n">
        <f aca="false">J335*P335+ROW()*0.00000001</f>
        <v>3.72000335</v>
      </c>
    </row>
    <row r="336" customFormat="false" ht="15" hidden="false" customHeight="false" outlineLevel="0" collapsed="false">
      <c r="A336" s="0" t="s">
        <v>391</v>
      </c>
      <c r="B336" s="0" t="s">
        <v>117</v>
      </c>
      <c r="C336" s="0" t="n">
        <v>1999</v>
      </c>
      <c r="D336" s="0" t="s">
        <v>71</v>
      </c>
      <c r="E336" s="0" t="s">
        <v>257</v>
      </c>
      <c r="F336" s="0" t="n">
        <v>1.3</v>
      </c>
      <c r="G336" s="0" t="n">
        <v>0.77</v>
      </c>
      <c r="H336" s="0" t="n">
        <v>1.54</v>
      </c>
      <c r="I336" s="0" t="n">
        <v>0.11</v>
      </c>
      <c r="J336" s="0" t="n">
        <v>3.72</v>
      </c>
      <c r="N336" s="0" t="s">
        <v>74</v>
      </c>
      <c r="P336" s="0" t="n">
        <f aca="false">IF(AND(OR(Dashboard!$B$5="All",D336=Dashboard!$B$5),OR(Dashboard!$D$5="All",N336=Dashboard!$D$5),OR(AND(C336&lt;&gt;"",C336&gt;=Dashboard!$F$5,C336&lt;=Dashboard!$H$5),AND(C336="",Dashboard!$F$5&lt;=1980,Dashboard!$H$5&gt;=2016))),1,0)</f>
        <v>1</v>
      </c>
      <c r="Q336" s="0" t="n">
        <f aca="false">J336*P336+ROW()*0.00000001</f>
        <v>3.72000336</v>
      </c>
    </row>
    <row r="337" customFormat="false" ht="15" hidden="false" customHeight="false" outlineLevel="0" collapsed="false">
      <c r="A337" s="0" t="s">
        <v>392</v>
      </c>
      <c r="B337" s="0" t="s">
        <v>33</v>
      </c>
      <c r="C337" s="0" t="n">
        <v>2007</v>
      </c>
      <c r="D337" s="0" t="s">
        <v>16</v>
      </c>
      <c r="E337" s="0" t="s">
        <v>35</v>
      </c>
      <c r="F337" s="0" t="n">
        <v>1.95</v>
      </c>
      <c r="G337" s="0" t="n">
        <v>0.86</v>
      </c>
      <c r="H337" s="0" t="n">
        <v>0.59</v>
      </c>
      <c r="I337" s="0" t="n">
        <v>0.31</v>
      </c>
      <c r="J337" s="0" t="n">
        <v>3.71</v>
      </c>
      <c r="K337" s="0" t="n">
        <v>85</v>
      </c>
      <c r="L337" s="0" t="n">
        <v>7.9</v>
      </c>
      <c r="M337" s="0" t="s">
        <v>36</v>
      </c>
      <c r="N337" s="0" t="s">
        <v>35</v>
      </c>
      <c r="O337" s="0" t="s">
        <v>42</v>
      </c>
      <c r="P337" s="0" t="n">
        <f aca="false">IF(AND(OR(Dashboard!$B$5="All",D337=Dashboard!$B$5),OR(Dashboard!$D$5="All",N337=Dashboard!$D$5),OR(AND(C337&lt;&gt;"",C337&gt;=Dashboard!$F$5,C337&lt;=Dashboard!$H$5),AND(C337="",Dashboard!$F$5&lt;=1980,Dashboard!$H$5&gt;=2016))),1,0)</f>
        <v>1</v>
      </c>
      <c r="Q337" s="0" t="n">
        <f aca="false">J337*P337+ROW()*0.00000001</f>
        <v>3.71000337</v>
      </c>
    </row>
    <row r="338" customFormat="false" ht="15" hidden="false" customHeight="false" outlineLevel="0" collapsed="false">
      <c r="A338" s="0" t="s">
        <v>393</v>
      </c>
      <c r="B338" s="0" t="s">
        <v>117</v>
      </c>
      <c r="C338" s="0" t="n">
        <v>2000</v>
      </c>
      <c r="D338" s="0" t="s">
        <v>16</v>
      </c>
      <c r="E338" s="0" t="s">
        <v>89</v>
      </c>
      <c r="F338" s="0" t="n">
        <v>1.93</v>
      </c>
      <c r="G338" s="0" t="n">
        <v>1.58</v>
      </c>
      <c r="H338" s="0" t="n">
        <v>0</v>
      </c>
      <c r="I338" s="0" t="n">
        <v>0.19</v>
      </c>
      <c r="J338" s="0" t="n">
        <v>3.71</v>
      </c>
      <c r="K338" s="0" t="n">
        <v>91</v>
      </c>
      <c r="L338" s="0" t="n">
        <v>8.8</v>
      </c>
      <c r="M338" s="0" t="s">
        <v>36</v>
      </c>
      <c r="N338" s="0" t="s">
        <v>74</v>
      </c>
      <c r="O338" s="0" t="s">
        <v>60</v>
      </c>
      <c r="P338" s="0" t="n">
        <f aca="false">IF(AND(OR(Dashboard!$B$5="All",D338=Dashboard!$B$5),OR(Dashboard!$D$5="All",N338=Dashboard!$D$5),OR(AND(C338&lt;&gt;"",C338&gt;=Dashboard!$F$5,C338&lt;=Dashboard!$H$5),AND(C338="",Dashboard!$F$5&lt;=1980,Dashboard!$H$5&gt;=2016))),1,0)</f>
        <v>1</v>
      </c>
      <c r="Q338" s="0" t="n">
        <f aca="false">J338*P338+ROW()*0.00000001</f>
        <v>3.71000338</v>
      </c>
    </row>
    <row r="339" customFormat="false" ht="15" hidden="false" customHeight="false" outlineLevel="0" collapsed="false">
      <c r="A339" s="0" t="s">
        <v>394</v>
      </c>
      <c r="B339" s="0" t="s">
        <v>70</v>
      </c>
      <c r="C339" s="0" t="n">
        <v>2013</v>
      </c>
      <c r="D339" s="0" t="s">
        <v>71</v>
      </c>
      <c r="E339" s="0" t="s">
        <v>124</v>
      </c>
      <c r="F339" s="0" t="n">
        <v>1.33</v>
      </c>
      <c r="G339" s="0" t="n">
        <v>1.68</v>
      </c>
      <c r="H339" s="0" t="n">
        <v>0.13</v>
      </c>
      <c r="I339" s="0" t="n">
        <v>0.57</v>
      </c>
      <c r="J339" s="0" t="n">
        <v>3.71</v>
      </c>
      <c r="K339" s="0" t="n">
        <v>88</v>
      </c>
      <c r="L339" s="0" t="n">
        <v>8.1</v>
      </c>
      <c r="M339" s="0" t="s">
        <v>73</v>
      </c>
      <c r="N339" s="0" t="s">
        <v>74</v>
      </c>
      <c r="O339" s="0" t="s">
        <v>42</v>
      </c>
      <c r="P339" s="0" t="n">
        <f aca="false">IF(AND(OR(Dashboard!$B$5="All",D339=Dashboard!$B$5),OR(Dashboard!$D$5="All",N339=Dashboard!$D$5),OR(AND(C339&lt;&gt;"",C339&gt;=Dashboard!$F$5,C339&lt;=Dashboard!$H$5),AND(C339="",Dashboard!$F$5&lt;=1980,Dashboard!$H$5&gt;=2016))),1,0)</f>
        <v>1</v>
      </c>
      <c r="Q339" s="0" t="n">
        <f aca="false">J339*P339+ROW()*0.00000001</f>
        <v>3.71000339</v>
      </c>
    </row>
    <row r="340" customFormat="false" ht="15" hidden="false" customHeight="false" outlineLevel="0" collapsed="false">
      <c r="A340" s="0" t="s">
        <v>395</v>
      </c>
      <c r="B340" s="0" t="s">
        <v>76</v>
      </c>
      <c r="C340" s="0" t="n">
        <v>2004</v>
      </c>
      <c r="D340" s="0" t="s">
        <v>34</v>
      </c>
      <c r="E340" s="0" t="s">
        <v>142</v>
      </c>
      <c r="F340" s="0" t="n">
        <v>0.58</v>
      </c>
      <c r="G340" s="0" t="n">
        <v>2.48</v>
      </c>
      <c r="H340" s="0" t="n">
        <v>0.04</v>
      </c>
      <c r="I340" s="0" t="n">
        <v>0.59</v>
      </c>
      <c r="J340" s="0" t="n">
        <v>3.7</v>
      </c>
      <c r="K340" s="0" t="n">
        <v>81</v>
      </c>
      <c r="L340" s="0" t="n">
        <v>7.6</v>
      </c>
      <c r="M340" s="0" t="s">
        <v>36</v>
      </c>
      <c r="N340" s="0" t="s">
        <v>74</v>
      </c>
      <c r="O340" s="0" t="s">
        <v>42</v>
      </c>
      <c r="P340" s="0" t="n">
        <f aca="false">IF(AND(OR(Dashboard!$B$5="All",D340=Dashboard!$B$5),OR(Dashboard!$D$5="All",N340=Dashboard!$D$5),OR(AND(C340&lt;&gt;"",C340&gt;=Dashboard!$F$5,C340&lt;=Dashboard!$H$5),AND(C340="",Dashboard!$F$5&lt;=1980,Dashboard!$H$5&gt;=2016))),1,0)</f>
        <v>1</v>
      </c>
      <c r="Q340" s="0" t="n">
        <f aca="false">J340*P340+ROW()*0.00000001</f>
        <v>3.7000034</v>
      </c>
    </row>
    <row r="341" customFormat="false" ht="15" hidden="false" customHeight="false" outlineLevel="0" collapsed="false">
      <c r="A341" s="0" t="s">
        <v>396</v>
      </c>
      <c r="B341" s="0" t="s">
        <v>45</v>
      </c>
      <c r="C341" s="0" t="n">
        <v>1998</v>
      </c>
      <c r="D341" s="0" t="s">
        <v>246</v>
      </c>
      <c r="E341" s="0" t="s">
        <v>35</v>
      </c>
      <c r="F341" s="0" t="n">
        <v>1.49</v>
      </c>
      <c r="G341" s="0" t="n">
        <v>0.73</v>
      </c>
      <c r="H341" s="0" t="n">
        <v>1.38</v>
      </c>
      <c r="I341" s="0" t="n">
        <v>0.1</v>
      </c>
      <c r="J341" s="0" t="n">
        <v>3.7</v>
      </c>
      <c r="N341" s="0" t="s">
        <v>35</v>
      </c>
      <c r="P341" s="0" t="n">
        <f aca="false">IF(AND(OR(Dashboard!$B$5="All",D341=Dashboard!$B$5),OR(Dashboard!$D$5="All",N341=Dashboard!$D$5),OR(AND(C341&lt;&gt;"",C341&gt;=Dashboard!$F$5,C341&lt;=Dashboard!$H$5),AND(C341="",Dashboard!$F$5&lt;=1980,Dashboard!$H$5&gt;=2016))),1,0)</f>
        <v>1</v>
      </c>
      <c r="Q341" s="0" t="n">
        <f aca="false">J341*P341+ROW()*0.00000001</f>
        <v>3.70000341</v>
      </c>
    </row>
    <row r="342" customFormat="false" ht="15" hidden="false" customHeight="false" outlineLevel="0" collapsed="false">
      <c r="A342" s="0" t="s">
        <v>397</v>
      </c>
      <c r="B342" s="0" t="s">
        <v>50</v>
      </c>
      <c r="C342" s="0" t="n">
        <v>2009</v>
      </c>
      <c r="D342" s="0" t="s">
        <v>52</v>
      </c>
      <c r="E342" s="0" t="s">
        <v>35</v>
      </c>
      <c r="F342" s="0" t="n">
        <v>0</v>
      </c>
      <c r="G342" s="0" t="n">
        <v>0</v>
      </c>
      <c r="H342" s="0" t="n">
        <v>3.67</v>
      </c>
      <c r="I342" s="0" t="n">
        <v>0</v>
      </c>
      <c r="J342" s="0" t="n">
        <v>3.67</v>
      </c>
      <c r="N342" s="0" t="s">
        <v>35</v>
      </c>
      <c r="P342" s="0" t="n">
        <f aca="false">IF(AND(OR(Dashboard!$B$5="All",D342=Dashboard!$B$5),OR(Dashboard!$D$5="All",N342=Dashboard!$D$5),OR(AND(C342&lt;&gt;"",C342&gt;=Dashboard!$F$5,C342&lt;=Dashboard!$H$5),AND(C342="",Dashboard!$F$5&lt;=1980,Dashboard!$H$5&gt;=2016))),1,0)</f>
        <v>1</v>
      </c>
      <c r="Q342" s="0" t="n">
        <f aca="false">J342*P342+ROW()*0.00000001</f>
        <v>3.67000342</v>
      </c>
    </row>
    <row r="343" customFormat="false" ht="15" hidden="false" customHeight="false" outlineLevel="0" collapsed="false">
      <c r="A343" s="0" t="s">
        <v>398</v>
      </c>
      <c r="B343" s="0" t="s">
        <v>76</v>
      </c>
      <c r="C343" s="0" t="n">
        <v>2002</v>
      </c>
      <c r="D343" s="0" t="s">
        <v>34</v>
      </c>
      <c r="E343" s="0" t="s">
        <v>91</v>
      </c>
      <c r="F343" s="0" t="n">
        <v>2.13</v>
      </c>
      <c r="G343" s="0" t="n">
        <v>1.18</v>
      </c>
      <c r="H343" s="0" t="n">
        <v>0.01</v>
      </c>
      <c r="I343" s="0" t="n">
        <v>0.35</v>
      </c>
      <c r="J343" s="0" t="n">
        <v>3.67</v>
      </c>
      <c r="K343" s="0" t="n">
        <v>94</v>
      </c>
      <c r="L343" s="0" t="n">
        <v>8.5</v>
      </c>
      <c r="M343" s="0" t="s">
        <v>103</v>
      </c>
      <c r="N343" s="0" t="s">
        <v>74</v>
      </c>
      <c r="O343" s="0" t="s">
        <v>60</v>
      </c>
      <c r="P343" s="0" t="n">
        <f aca="false">IF(AND(OR(Dashboard!$B$5="All",D343=Dashboard!$B$5),OR(Dashboard!$D$5="All",N343=Dashboard!$D$5),OR(AND(C343&lt;&gt;"",C343&gt;=Dashboard!$F$5,C343&lt;=Dashboard!$H$5),AND(C343="",Dashboard!$F$5&lt;=1980,Dashboard!$H$5&gt;=2016))),1,0)</f>
        <v>1</v>
      </c>
      <c r="Q343" s="0" t="n">
        <f aca="false">J343*P343+ROW()*0.00000001</f>
        <v>3.67000343</v>
      </c>
    </row>
    <row r="344" customFormat="false" ht="15" hidden="false" customHeight="false" outlineLevel="0" collapsed="false">
      <c r="A344" s="0" t="s">
        <v>155</v>
      </c>
      <c r="B344" s="0" t="s">
        <v>172</v>
      </c>
      <c r="C344" s="0" t="n">
        <v>2015</v>
      </c>
      <c r="D344" s="0" t="s">
        <v>56</v>
      </c>
      <c r="E344" s="0" t="s">
        <v>142</v>
      </c>
      <c r="F344" s="0" t="n">
        <v>2.04</v>
      </c>
      <c r="G344" s="0" t="n">
        <v>1.28</v>
      </c>
      <c r="H344" s="0" t="n">
        <v>0.02</v>
      </c>
      <c r="I344" s="0" t="n">
        <v>0.32</v>
      </c>
      <c r="J344" s="0" t="n">
        <v>3.66</v>
      </c>
      <c r="N344" s="0" t="s">
        <v>66</v>
      </c>
      <c r="P344" s="0" t="n">
        <f aca="false">IF(AND(OR(Dashboard!$B$5="All",D344=Dashboard!$B$5),OR(Dashboard!$D$5="All",N344=Dashboard!$D$5),OR(AND(C344&lt;&gt;"",C344&gt;=Dashboard!$F$5,C344&lt;=Dashboard!$H$5),AND(C344="",Dashboard!$F$5&lt;=1980,Dashboard!$H$5&gt;=2016))),1,0)</f>
        <v>1</v>
      </c>
      <c r="Q344" s="0" t="n">
        <f aca="false">J344*P344+ROW()*0.00000001</f>
        <v>3.66000344</v>
      </c>
    </row>
    <row r="345" customFormat="false" ht="15" hidden="false" customHeight="false" outlineLevel="0" collapsed="false">
      <c r="A345" s="0" t="s">
        <v>399</v>
      </c>
      <c r="B345" s="0" t="s">
        <v>50</v>
      </c>
      <c r="C345" s="0" t="n">
        <v>2007</v>
      </c>
      <c r="D345" s="0" t="s">
        <v>58</v>
      </c>
      <c r="E345" s="0" t="s">
        <v>142</v>
      </c>
      <c r="F345" s="0" t="n">
        <v>1.58</v>
      </c>
      <c r="G345" s="0" t="n">
        <v>1.59</v>
      </c>
      <c r="H345" s="0" t="n">
        <v>0.08</v>
      </c>
      <c r="I345" s="0" t="n">
        <v>0.41</v>
      </c>
      <c r="J345" s="0" t="n">
        <v>3.66</v>
      </c>
      <c r="K345" s="0" t="n">
        <v>67</v>
      </c>
      <c r="L345" s="0" t="n">
        <v>7.3</v>
      </c>
      <c r="M345" s="0" t="s">
        <v>36</v>
      </c>
      <c r="N345" s="0" t="s">
        <v>35</v>
      </c>
      <c r="O345" s="0" t="s">
        <v>67</v>
      </c>
      <c r="P345" s="0" t="n">
        <f aca="false">IF(AND(OR(Dashboard!$B$5="All",D345=Dashboard!$B$5),OR(Dashboard!$D$5="All",N345=Dashboard!$D$5),OR(AND(C345&lt;&gt;"",C345&gt;=Dashboard!$F$5,C345&lt;=Dashboard!$H$5),AND(C345="",Dashboard!$F$5&lt;=1980,Dashboard!$H$5&gt;=2016))),1,0)</f>
        <v>1</v>
      </c>
      <c r="Q345" s="0" t="n">
        <f aca="false">J345*P345+ROW()*0.00000001</f>
        <v>3.66000345</v>
      </c>
    </row>
    <row r="346" customFormat="false" ht="15" hidden="false" customHeight="false" outlineLevel="0" collapsed="false">
      <c r="A346" s="0" t="s">
        <v>400</v>
      </c>
      <c r="B346" s="0" t="s">
        <v>164</v>
      </c>
      <c r="C346" s="0" t="n">
        <v>2005</v>
      </c>
      <c r="D346" s="0" t="s">
        <v>41</v>
      </c>
      <c r="E346" s="0" t="s">
        <v>72</v>
      </c>
      <c r="F346" s="0" t="n">
        <v>1.65</v>
      </c>
      <c r="G346" s="0" t="n">
        <v>1.21</v>
      </c>
      <c r="H346" s="0" t="n">
        <v>0</v>
      </c>
      <c r="I346" s="0" t="n">
        <v>0.79</v>
      </c>
      <c r="J346" s="0" t="n">
        <v>3.65</v>
      </c>
      <c r="K346" s="0" t="n">
        <v>74</v>
      </c>
      <c r="L346" s="0" t="n">
        <v>8.4</v>
      </c>
      <c r="M346" s="0" t="s">
        <v>125</v>
      </c>
      <c r="N346" s="0" t="s">
        <v>74</v>
      </c>
      <c r="O346" s="0" t="s">
        <v>37</v>
      </c>
      <c r="P346" s="0" t="n">
        <f aca="false">IF(AND(OR(Dashboard!$B$5="All",D346=Dashboard!$B$5),OR(Dashboard!$D$5="All",N346=Dashboard!$D$5),OR(AND(C346&lt;&gt;"",C346&gt;=Dashboard!$F$5,C346&lt;=Dashboard!$H$5),AND(C346="",Dashboard!$F$5&lt;=1980,Dashboard!$H$5&gt;=2016))),1,0)</f>
        <v>1</v>
      </c>
      <c r="Q346" s="0" t="n">
        <f aca="false">J346*P346+ROW()*0.00000001</f>
        <v>3.65000346</v>
      </c>
    </row>
    <row r="347" customFormat="false" ht="15" hidden="false" customHeight="false" outlineLevel="0" collapsed="false">
      <c r="A347" s="0" t="s">
        <v>401</v>
      </c>
      <c r="B347" s="0" t="s">
        <v>108</v>
      </c>
      <c r="C347" s="0" t="n">
        <v>1998</v>
      </c>
      <c r="D347" s="0" t="s">
        <v>16</v>
      </c>
      <c r="E347" s="0" t="s">
        <v>35</v>
      </c>
      <c r="F347" s="0" t="n">
        <v>1.87</v>
      </c>
      <c r="G347" s="0" t="n">
        <v>1.13</v>
      </c>
      <c r="H347" s="0" t="n">
        <v>0.55</v>
      </c>
      <c r="I347" s="0" t="n">
        <v>0.1</v>
      </c>
      <c r="J347" s="0" t="n">
        <v>3.65</v>
      </c>
      <c r="N347" s="0" t="s">
        <v>35</v>
      </c>
      <c r="P347" s="0" t="n">
        <f aca="false">IF(AND(OR(Dashboard!$B$5="All",D347=Dashboard!$B$5),OR(Dashboard!$D$5="All",N347=Dashboard!$D$5),OR(AND(C347&lt;&gt;"",C347&gt;=Dashboard!$F$5,C347&lt;=Dashboard!$H$5),AND(C347="",Dashboard!$F$5&lt;=1980,Dashboard!$H$5&gt;=2016))),1,0)</f>
        <v>1</v>
      </c>
      <c r="Q347" s="0" t="n">
        <f aca="false">J347*P347+ROW()*0.00000001</f>
        <v>3.65000347</v>
      </c>
    </row>
    <row r="348" customFormat="false" ht="15" hidden="false" customHeight="false" outlineLevel="0" collapsed="false">
      <c r="A348" s="0" t="s">
        <v>402</v>
      </c>
      <c r="B348" s="0" t="s">
        <v>76</v>
      </c>
      <c r="C348" s="0" t="n">
        <v>2002</v>
      </c>
      <c r="D348" s="0" t="s">
        <v>56</v>
      </c>
      <c r="E348" s="0" t="s">
        <v>89</v>
      </c>
      <c r="F348" s="0" t="n">
        <v>2.53</v>
      </c>
      <c r="G348" s="0" t="n">
        <v>0.81</v>
      </c>
      <c r="H348" s="0" t="n">
        <v>0.06</v>
      </c>
      <c r="I348" s="0" t="n">
        <v>0.24</v>
      </c>
      <c r="J348" s="0" t="n">
        <v>3.65</v>
      </c>
      <c r="K348" s="0" t="n">
        <v>82</v>
      </c>
      <c r="L348" s="0" t="n">
        <v>7.9</v>
      </c>
      <c r="M348" s="0" t="s">
        <v>73</v>
      </c>
      <c r="N348" s="0" t="s">
        <v>74</v>
      </c>
      <c r="O348" s="0" t="s">
        <v>42</v>
      </c>
      <c r="P348" s="0" t="n">
        <f aca="false">IF(AND(OR(Dashboard!$B$5="All",D348=Dashboard!$B$5),OR(Dashboard!$D$5="All",N348=Dashboard!$D$5),OR(AND(C348&lt;&gt;"",C348&gt;=Dashboard!$F$5,C348&lt;=Dashboard!$H$5),AND(C348="",Dashboard!$F$5&lt;=1980,Dashboard!$H$5&gt;=2016))),1,0)</f>
        <v>1</v>
      </c>
      <c r="Q348" s="0" t="n">
        <f aca="false">J348*P348+ROW()*0.00000001</f>
        <v>3.65000348</v>
      </c>
    </row>
    <row r="349" customFormat="false" ht="15" hidden="false" customHeight="false" outlineLevel="0" collapsed="false">
      <c r="A349" s="0" t="s">
        <v>403</v>
      </c>
      <c r="B349" s="0" t="s">
        <v>76</v>
      </c>
      <c r="C349" s="0" t="n">
        <v>2001</v>
      </c>
      <c r="D349" s="0" t="s">
        <v>16</v>
      </c>
      <c r="E349" s="0" t="s">
        <v>89</v>
      </c>
      <c r="F349" s="0" t="n">
        <v>2.08</v>
      </c>
      <c r="G349" s="0" t="n">
        <v>1.09</v>
      </c>
      <c r="H349" s="0" t="n">
        <v>0.15</v>
      </c>
      <c r="I349" s="0" t="n">
        <v>0.33</v>
      </c>
      <c r="J349" s="0" t="n">
        <v>3.64</v>
      </c>
      <c r="K349" s="0" t="n">
        <v>90</v>
      </c>
      <c r="L349" s="0" t="n">
        <v>8.7</v>
      </c>
      <c r="M349" s="0" t="s">
        <v>36</v>
      </c>
      <c r="N349" s="0" t="s">
        <v>74</v>
      </c>
      <c r="O349" s="0" t="s">
        <v>42</v>
      </c>
      <c r="P349" s="0" t="n">
        <f aca="false">IF(AND(OR(Dashboard!$B$5="All",D349=Dashboard!$B$5),OR(Dashboard!$D$5="All",N349=Dashboard!$D$5),OR(AND(C349&lt;&gt;"",C349&gt;=Dashboard!$F$5,C349&lt;=Dashboard!$H$5),AND(C349="",Dashboard!$F$5&lt;=1980,Dashboard!$H$5&gt;=2016))),1,0)</f>
        <v>1</v>
      </c>
      <c r="Q349" s="0" t="n">
        <f aca="false">J349*P349+ROW()*0.00000001</f>
        <v>3.64000349</v>
      </c>
    </row>
    <row r="350" customFormat="false" ht="15" hidden="false" customHeight="false" outlineLevel="0" collapsed="false">
      <c r="A350" s="0" t="s">
        <v>404</v>
      </c>
      <c r="B350" s="0" t="s">
        <v>108</v>
      </c>
      <c r="C350" s="0" t="n">
        <v>1999</v>
      </c>
      <c r="D350" s="0" t="s">
        <v>58</v>
      </c>
      <c r="E350" s="0" t="s">
        <v>35</v>
      </c>
      <c r="F350" s="0" t="n">
        <v>2.23</v>
      </c>
      <c r="G350" s="0" t="n">
        <v>0.68</v>
      </c>
      <c r="H350" s="0" t="n">
        <v>0.66</v>
      </c>
      <c r="I350" s="0" t="n">
        <v>0.06</v>
      </c>
      <c r="J350" s="0" t="n">
        <v>3.63</v>
      </c>
      <c r="N350" s="0" t="s">
        <v>35</v>
      </c>
      <c r="P350" s="0" t="n">
        <f aca="false">IF(AND(OR(Dashboard!$B$5="All",D350=Dashboard!$B$5),OR(Dashboard!$D$5="All",N350=Dashboard!$D$5),OR(AND(C350&lt;&gt;"",C350&gt;=Dashboard!$F$5,C350&lt;=Dashboard!$H$5),AND(C350="",Dashboard!$F$5&lt;=1980,Dashboard!$H$5&gt;=2016))),1,0)</f>
        <v>1</v>
      </c>
      <c r="Q350" s="0" t="n">
        <f aca="false">J350*P350+ROW()*0.00000001</f>
        <v>3.6300035</v>
      </c>
    </row>
    <row r="351" customFormat="false" ht="15" hidden="false" customHeight="false" outlineLevel="0" collapsed="false">
      <c r="A351" s="0" t="s">
        <v>405</v>
      </c>
      <c r="B351" s="0" t="s">
        <v>76</v>
      </c>
      <c r="C351" s="0" t="n">
        <v>2007</v>
      </c>
      <c r="D351" s="0" t="s">
        <v>34</v>
      </c>
      <c r="E351" s="0" t="s">
        <v>220</v>
      </c>
      <c r="F351" s="0" t="n">
        <v>0.05</v>
      </c>
      <c r="G351" s="0" t="n">
        <v>0</v>
      </c>
      <c r="H351" s="0" t="n">
        <v>0.64</v>
      </c>
      <c r="I351" s="0" t="n">
        <v>2.93</v>
      </c>
      <c r="J351" s="0" t="n">
        <v>3.63</v>
      </c>
      <c r="K351" s="0" t="n">
        <v>82</v>
      </c>
      <c r="L351" s="0" t="n">
        <v>7.9</v>
      </c>
      <c r="M351" s="0" t="s">
        <v>36</v>
      </c>
      <c r="N351" s="0" t="s">
        <v>74</v>
      </c>
      <c r="O351" s="0" t="s">
        <v>42</v>
      </c>
      <c r="P351" s="0" t="n">
        <f aca="false">IF(AND(OR(Dashboard!$B$5="All",D351=Dashboard!$B$5),OR(Dashboard!$D$5="All",N351=Dashboard!$D$5),OR(AND(C351&lt;&gt;"",C351&gt;=Dashboard!$F$5,C351&lt;=Dashboard!$H$5),AND(C351="",Dashboard!$F$5&lt;=1980,Dashboard!$H$5&gt;=2016))),1,0)</f>
        <v>1</v>
      </c>
      <c r="Q351" s="0" t="n">
        <f aca="false">J351*P351+ROW()*0.00000001</f>
        <v>3.63000351</v>
      </c>
    </row>
    <row r="352" customFormat="false" ht="15" hidden="false" customHeight="false" outlineLevel="0" collapsed="false">
      <c r="A352" s="0" t="s">
        <v>406</v>
      </c>
      <c r="B352" s="0" t="s">
        <v>76</v>
      </c>
      <c r="C352" s="0" t="n">
        <v>2005</v>
      </c>
      <c r="D352" s="0" t="s">
        <v>71</v>
      </c>
      <c r="E352" s="0" t="s">
        <v>211</v>
      </c>
      <c r="F352" s="0" t="n">
        <v>2.08</v>
      </c>
      <c r="G352" s="0" t="n">
        <v>0.83</v>
      </c>
      <c r="H352" s="0" t="n">
        <v>0.46</v>
      </c>
      <c r="I352" s="0" t="n">
        <v>0.25</v>
      </c>
      <c r="J352" s="0" t="n">
        <v>3.62</v>
      </c>
      <c r="K352" s="0" t="n">
        <v>96</v>
      </c>
      <c r="L352" s="0" t="n">
        <v>8.9</v>
      </c>
      <c r="M352" s="0" t="s">
        <v>73</v>
      </c>
      <c r="N352" s="0" t="s">
        <v>74</v>
      </c>
      <c r="O352" s="0" t="s">
        <v>60</v>
      </c>
      <c r="P352" s="0" t="n">
        <f aca="false">IF(AND(OR(Dashboard!$B$5="All",D352=Dashboard!$B$5),OR(Dashboard!$D$5="All",N352=Dashboard!$D$5),OR(AND(C352&lt;&gt;"",C352&gt;=Dashboard!$F$5,C352&lt;=Dashboard!$H$5),AND(C352="",Dashboard!$F$5&lt;=1980,Dashboard!$H$5&gt;=2016))),1,0)</f>
        <v>1</v>
      </c>
      <c r="Q352" s="0" t="n">
        <f aca="false">J352*P352+ROW()*0.00000001</f>
        <v>3.62000352</v>
      </c>
    </row>
    <row r="353" customFormat="false" ht="15" hidden="false" customHeight="false" outlineLevel="0" collapsed="false">
      <c r="A353" s="0" t="s">
        <v>407</v>
      </c>
      <c r="B353" s="0" t="s">
        <v>33</v>
      </c>
      <c r="C353" s="0" t="n">
        <v>2008</v>
      </c>
      <c r="D353" s="0" t="s">
        <v>52</v>
      </c>
      <c r="E353" s="0" t="s">
        <v>91</v>
      </c>
      <c r="F353" s="0" t="n">
        <v>2.32</v>
      </c>
      <c r="G353" s="0" t="n">
        <v>0.96</v>
      </c>
      <c r="H353" s="0" t="n">
        <v>0</v>
      </c>
      <c r="I353" s="0" t="n">
        <v>0.34</v>
      </c>
      <c r="J353" s="0" t="n">
        <v>3.62</v>
      </c>
      <c r="K353" s="0" t="n">
        <v>86</v>
      </c>
      <c r="L353" s="0" t="n">
        <v>7.6</v>
      </c>
      <c r="M353" s="0" t="s">
        <v>103</v>
      </c>
      <c r="N353" s="0" t="s">
        <v>35</v>
      </c>
      <c r="O353" s="0" t="s">
        <v>42</v>
      </c>
      <c r="P353" s="0" t="n">
        <f aca="false">IF(AND(OR(Dashboard!$B$5="All",D353=Dashboard!$B$5),OR(Dashboard!$D$5="All",N353=Dashboard!$D$5),OR(AND(C353&lt;&gt;"",C353&gt;=Dashboard!$F$5,C353&lt;=Dashboard!$H$5),AND(C353="",Dashboard!$F$5&lt;=1980,Dashboard!$H$5&gt;=2016))),1,0)</f>
        <v>1</v>
      </c>
      <c r="Q353" s="0" t="n">
        <f aca="false">J353*P353+ROW()*0.00000001</f>
        <v>3.62000353</v>
      </c>
    </row>
    <row r="354" customFormat="false" ht="15" hidden="false" customHeight="false" outlineLevel="0" collapsed="false">
      <c r="A354" s="0" t="s">
        <v>408</v>
      </c>
      <c r="B354" s="0" t="s">
        <v>70</v>
      </c>
      <c r="C354" s="0" t="n">
        <v>2009</v>
      </c>
      <c r="D354" s="0" t="s">
        <v>34</v>
      </c>
      <c r="E354" s="0" t="s">
        <v>142</v>
      </c>
      <c r="F354" s="0" t="n">
        <v>0.6</v>
      </c>
      <c r="G354" s="0" t="n">
        <v>2.45</v>
      </c>
      <c r="H354" s="0" t="n">
        <v>0.05</v>
      </c>
      <c r="I354" s="0" t="n">
        <v>0.52</v>
      </c>
      <c r="J354" s="0" t="n">
        <v>3.62</v>
      </c>
      <c r="K354" s="0" t="n">
        <v>91</v>
      </c>
      <c r="L354" s="0" t="n">
        <v>7.6</v>
      </c>
      <c r="M354" s="0" t="s">
        <v>36</v>
      </c>
      <c r="N354" s="0" t="s">
        <v>74</v>
      </c>
      <c r="O354" s="0" t="s">
        <v>60</v>
      </c>
      <c r="P354" s="0" t="n">
        <f aca="false">IF(AND(OR(Dashboard!$B$5="All",D354=Dashboard!$B$5),OR(Dashboard!$D$5="All",N354=Dashboard!$D$5),OR(AND(C354&lt;&gt;"",C354&gt;=Dashboard!$F$5,C354&lt;=Dashboard!$H$5),AND(C354="",Dashboard!$F$5&lt;=1980,Dashboard!$H$5&gt;=2016))),1,0)</f>
        <v>1</v>
      </c>
      <c r="Q354" s="0" t="n">
        <f aca="false">J354*P354+ROW()*0.00000001</f>
        <v>3.62000354</v>
      </c>
    </row>
    <row r="355" customFormat="false" ht="15" hidden="false" customHeight="false" outlineLevel="0" collapsed="false">
      <c r="A355" s="0" t="s">
        <v>409</v>
      </c>
      <c r="B355" s="0" t="s">
        <v>76</v>
      </c>
      <c r="C355" s="0" t="n">
        <v>2004</v>
      </c>
      <c r="D355" s="0" t="s">
        <v>56</v>
      </c>
      <c r="E355" s="0" t="s">
        <v>234</v>
      </c>
      <c r="F355" s="0" t="n">
        <v>1.93</v>
      </c>
      <c r="G355" s="0" t="n">
        <v>1.22</v>
      </c>
      <c r="H355" s="0" t="n">
        <v>0.03</v>
      </c>
      <c r="I355" s="0" t="n">
        <v>0.44</v>
      </c>
      <c r="J355" s="0" t="n">
        <v>3.61</v>
      </c>
      <c r="K355" s="0" t="n">
        <v>82</v>
      </c>
      <c r="L355" s="0" t="n">
        <v>8.7</v>
      </c>
      <c r="M355" s="0" t="s">
        <v>103</v>
      </c>
      <c r="N355" s="0" t="s">
        <v>74</v>
      </c>
      <c r="O355" s="0" t="s">
        <v>42</v>
      </c>
      <c r="P355" s="0" t="n">
        <f aca="false">IF(AND(OR(Dashboard!$B$5="All",D355=Dashboard!$B$5),OR(Dashboard!$D$5="All",N355=Dashboard!$D$5),OR(AND(C355&lt;&gt;"",C355&gt;=Dashboard!$F$5,C355&lt;=Dashboard!$H$5),AND(C355="",Dashboard!$F$5&lt;=1980,Dashboard!$H$5&gt;=2016))),1,0)</f>
        <v>1</v>
      </c>
      <c r="Q355" s="0" t="n">
        <f aca="false">J355*P355+ROW()*0.00000001</f>
        <v>3.61000355</v>
      </c>
    </row>
    <row r="356" customFormat="false" ht="15" hidden="false" customHeight="false" outlineLevel="0" collapsed="false">
      <c r="A356" s="0" t="s">
        <v>410</v>
      </c>
      <c r="B356" s="0" t="s">
        <v>152</v>
      </c>
      <c r="C356" s="0" t="n">
        <v>1994</v>
      </c>
      <c r="D356" s="0" t="s">
        <v>56</v>
      </c>
      <c r="E356" s="0" t="s">
        <v>229</v>
      </c>
      <c r="F356" s="0" t="n">
        <v>2.05</v>
      </c>
      <c r="G356" s="0" t="n">
        <v>1.4</v>
      </c>
      <c r="H356" s="0" t="n">
        <v>0</v>
      </c>
      <c r="I356" s="0" t="n">
        <v>0.16</v>
      </c>
      <c r="J356" s="0" t="n">
        <v>3.61</v>
      </c>
      <c r="N356" s="0" t="s">
        <v>152</v>
      </c>
      <c r="P356" s="0" t="n">
        <f aca="false">IF(AND(OR(Dashboard!$B$5="All",D356=Dashboard!$B$5),OR(Dashboard!$D$5="All",N356=Dashboard!$D$5),OR(AND(C356&lt;&gt;"",C356&gt;=Dashboard!$F$5,C356&lt;=Dashboard!$H$5),AND(C356="",Dashboard!$F$5&lt;=1980,Dashboard!$H$5&gt;=2016))),1,0)</f>
        <v>1</v>
      </c>
      <c r="Q356" s="0" t="n">
        <f aca="false">J356*P356+ROW()*0.00000001</f>
        <v>3.61000356</v>
      </c>
    </row>
    <row r="357" customFormat="false" ht="15" hidden="false" customHeight="false" outlineLevel="0" collapsed="false">
      <c r="A357" s="0" t="s">
        <v>411</v>
      </c>
      <c r="B357" s="0" t="s">
        <v>76</v>
      </c>
      <c r="C357" s="0" t="n">
        <v>2001</v>
      </c>
      <c r="D357" s="0" t="s">
        <v>41</v>
      </c>
      <c r="E357" s="0" t="s">
        <v>142</v>
      </c>
      <c r="F357" s="0" t="n">
        <v>2.02</v>
      </c>
      <c r="G357" s="0" t="n">
        <v>1.17</v>
      </c>
      <c r="H357" s="0" t="n">
        <v>0</v>
      </c>
      <c r="I357" s="0" t="n">
        <v>0.42</v>
      </c>
      <c r="J357" s="0" t="n">
        <v>3.61</v>
      </c>
      <c r="K357" s="0" t="n">
        <v>64</v>
      </c>
      <c r="L357" s="0" t="n">
        <v>7.7</v>
      </c>
      <c r="M357" s="0" t="s">
        <v>103</v>
      </c>
      <c r="N357" s="0" t="s">
        <v>74</v>
      </c>
      <c r="O357" s="0" t="s">
        <v>67</v>
      </c>
      <c r="P357" s="0" t="n">
        <f aca="false">IF(AND(OR(Dashboard!$B$5="All",D357=Dashboard!$B$5),OR(Dashboard!$D$5="All",N357=Dashboard!$D$5),OR(AND(C357&lt;&gt;"",C357&gt;=Dashboard!$F$5,C357&lt;=Dashboard!$H$5),AND(C357="",Dashboard!$F$5&lt;=1980,Dashboard!$H$5&gt;=2016))),1,0)</f>
        <v>1</v>
      </c>
      <c r="Q357" s="0" t="n">
        <f aca="false">J357*P357+ROW()*0.00000001</f>
        <v>3.61000357</v>
      </c>
    </row>
    <row r="358" customFormat="false" ht="15" hidden="false" customHeight="false" outlineLevel="0" collapsed="false">
      <c r="A358" s="0" t="s">
        <v>412</v>
      </c>
      <c r="B358" s="0" t="s">
        <v>186</v>
      </c>
      <c r="C358" s="0" t="n">
        <v>2001</v>
      </c>
      <c r="D358" s="0" t="s">
        <v>71</v>
      </c>
      <c r="E358" s="0" t="s">
        <v>35</v>
      </c>
      <c r="F358" s="0" t="n">
        <v>2.38</v>
      </c>
      <c r="G358" s="0" t="n">
        <v>0.67</v>
      </c>
      <c r="H358" s="0" t="n">
        <v>0.46</v>
      </c>
      <c r="I358" s="0" t="n">
        <v>0.1</v>
      </c>
      <c r="J358" s="0" t="n">
        <v>3.6</v>
      </c>
      <c r="K358" s="0" t="n">
        <v>78</v>
      </c>
      <c r="L358" s="0" t="n">
        <v>8.5</v>
      </c>
      <c r="M358" s="0" t="s">
        <v>36</v>
      </c>
      <c r="N358" s="0" t="s">
        <v>35</v>
      </c>
      <c r="O358" s="0" t="s">
        <v>37</v>
      </c>
      <c r="P358" s="0" t="n">
        <f aca="false">IF(AND(OR(Dashboard!$B$5="All",D358=Dashboard!$B$5),OR(Dashboard!$D$5="All",N358=Dashboard!$D$5),OR(AND(C358&lt;&gt;"",C358&gt;=Dashboard!$F$5,C358&lt;=Dashboard!$H$5),AND(C358="",Dashboard!$F$5&lt;=1980,Dashboard!$H$5&gt;=2016))),1,0)</f>
        <v>1</v>
      </c>
      <c r="Q358" s="0" t="n">
        <f aca="false">J358*P358+ROW()*0.00000001</f>
        <v>3.60000358</v>
      </c>
    </row>
    <row r="359" customFormat="false" ht="15" hidden="false" customHeight="false" outlineLevel="0" collapsed="false">
      <c r="A359" s="0" t="s">
        <v>413</v>
      </c>
      <c r="B359" s="0" t="s">
        <v>94</v>
      </c>
      <c r="C359" s="0" t="n">
        <v>2013</v>
      </c>
      <c r="D359" s="0" t="s">
        <v>56</v>
      </c>
      <c r="E359" s="0" t="s">
        <v>142</v>
      </c>
      <c r="F359" s="0" t="n">
        <v>1.35</v>
      </c>
      <c r="G359" s="0" t="n">
        <v>1.55</v>
      </c>
      <c r="H359" s="0" t="n">
        <v>0.17</v>
      </c>
      <c r="I359" s="0" t="n">
        <v>0.51</v>
      </c>
      <c r="J359" s="0" t="n">
        <v>3.59</v>
      </c>
      <c r="K359" s="0" t="n">
        <v>85</v>
      </c>
      <c r="L359" s="0" t="n">
        <v>6.9</v>
      </c>
      <c r="M359" s="0" t="s">
        <v>73</v>
      </c>
      <c r="N359" s="0" t="s">
        <v>74</v>
      </c>
      <c r="O359" s="0" t="s">
        <v>42</v>
      </c>
      <c r="P359" s="0" t="n">
        <f aca="false">IF(AND(OR(Dashboard!$B$5="All",D359=Dashboard!$B$5),OR(Dashboard!$D$5="All",N359=Dashboard!$D$5),OR(AND(C359&lt;&gt;"",C359&gt;=Dashboard!$F$5,C359&lt;=Dashboard!$H$5),AND(C359="",Dashboard!$F$5&lt;=1980,Dashboard!$H$5&gt;=2016))),1,0)</f>
        <v>1</v>
      </c>
      <c r="Q359" s="0" t="n">
        <f aca="false">J359*P359+ROW()*0.00000001</f>
        <v>3.59000359</v>
      </c>
    </row>
    <row r="360" customFormat="false" ht="15" hidden="false" customHeight="false" outlineLevel="0" collapsed="false">
      <c r="A360" s="0" t="s">
        <v>414</v>
      </c>
      <c r="B360" s="0" t="s">
        <v>76</v>
      </c>
      <c r="C360" s="0" t="n">
        <v>2005</v>
      </c>
      <c r="D360" s="0" t="s">
        <v>56</v>
      </c>
      <c r="E360" s="0" t="s">
        <v>234</v>
      </c>
      <c r="F360" s="0" t="n">
        <v>2.18</v>
      </c>
      <c r="G360" s="0" t="n">
        <v>1.02</v>
      </c>
      <c r="H360" s="0" t="n">
        <v>0.03</v>
      </c>
      <c r="I360" s="0" t="n">
        <v>0.37</v>
      </c>
      <c r="J360" s="0" t="n">
        <v>3.59</v>
      </c>
      <c r="K360" s="0" t="n">
        <v>84</v>
      </c>
      <c r="L360" s="0" t="n">
        <v>9</v>
      </c>
      <c r="M360" s="0" t="s">
        <v>103</v>
      </c>
      <c r="N360" s="0" t="s">
        <v>74</v>
      </c>
      <c r="O360" s="0" t="s">
        <v>42</v>
      </c>
      <c r="P360" s="0" t="n">
        <f aca="false">IF(AND(OR(Dashboard!$B$5="All",D360=Dashboard!$B$5),OR(Dashboard!$D$5="All",N360=Dashboard!$D$5),OR(AND(C360&lt;&gt;"",C360&gt;=Dashboard!$F$5,C360&lt;=Dashboard!$H$5),AND(C360="",Dashboard!$F$5&lt;=1980,Dashboard!$H$5&gt;=2016))),1,0)</f>
        <v>1</v>
      </c>
      <c r="Q360" s="0" t="n">
        <f aca="false">J360*P360+ROW()*0.00000001</f>
        <v>3.5900036</v>
      </c>
    </row>
    <row r="361" customFormat="false" ht="15" hidden="false" customHeight="false" outlineLevel="0" collapsed="false">
      <c r="A361" s="0" t="s">
        <v>415</v>
      </c>
      <c r="B361" s="0" t="s">
        <v>33</v>
      </c>
      <c r="C361" s="0" t="n">
        <v>2013</v>
      </c>
      <c r="D361" s="0" t="s">
        <v>52</v>
      </c>
      <c r="E361" s="0" t="s">
        <v>124</v>
      </c>
      <c r="F361" s="0" t="n">
        <v>1.88</v>
      </c>
      <c r="G361" s="0" t="n">
        <v>1.39</v>
      </c>
      <c r="H361" s="0" t="n">
        <v>0</v>
      </c>
      <c r="I361" s="0" t="n">
        <v>0.31</v>
      </c>
      <c r="J361" s="0" t="n">
        <v>3.59</v>
      </c>
      <c r="L361" s="0" t="n">
        <v>6.2</v>
      </c>
      <c r="M361" s="0" t="s">
        <v>125</v>
      </c>
      <c r="N361" s="0" t="s">
        <v>35</v>
      </c>
      <c r="P361" s="0" t="n">
        <f aca="false">IF(AND(OR(Dashboard!$B$5="All",D361=Dashboard!$B$5),OR(Dashboard!$D$5="All",N361=Dashboard!$D$5),OR(AND(C361&lt;&gt;"",C361&gt;=Dashboard!$F$5,C361&lt;=Dashboard!$H$5),AND(C361="",Dashboard!$F$5&lt;=1980,Dashboard!$H$5&gt;=2016))),1,0)</f>
        <v>1</v>
      </c>
      <c r="Q361" s="0" t="n">
        <f aca="false">J361*P361+ROW()*0.00000001</f>
        <v>3.59000361</v>
      </c>
    </row>
    <row r="362" customFormat="false" ht="15" hidden="false" customHeight="false" outlineLevel="0" collapsed="false">
      <c r="A362" s="0" t="s">
        <v>416</v>
      </c>
      <c r="B362" s="0" t="s">
        <v>50</v>
      </c>
      <c r="C362" s="0" t="n">
        <v>2007</v>
      </c>
      <c r="D362" s="0" t="s">
        <v>58</v>
      </c>
      <c r="E362" s="0" t="s">
        <v>195</v>
      </c>
      <c r="F362" s="0" t="n">
        <v>1.6</v>
      </c>
      <c r="G362" s="0" t="n">
        <v>1.49</v>
      </c>
      <c r="H362" s="0" t="n">
        <v>0.1</v>
      </c>
      <c r="I362" s="0" t="n">
        <v>0.39</v>
      </c>
      <c r="J362" s="0" t="n">
        <v>3.58</v>
      </c>
      <c r="K362" s="0" t="n">
        <v>70</v>
      </c>
      <c r="L362" s="0" t="n">
        <v>8</v>
      </c>
      <c r="M362" s="0" t="s">
        <v>36</v>
      </c>
      <c r="N362" s="0" t="s">
        <v>35</v>
      </c>
      <c r="O362" s="0" t="s">
        <v>67</v>
      </c>
      <c r="P362" s="0" t="n">
        <f aca="false">IF(AND(OR(Dashboard!$B$5="All",D362=Dashboard!$B$5),OR(Dashboard!$D$5="All",N362=Dashboard!$D$5),OR(AND(C362&lt;&gt;"",C362&gt;=Dashboard!$F$5,C362&lt;=Dashboard!$H$5),AND(C362="",Dashboard!$F$5&lt;=1980,Dashboard!$H$5&gt;=2016))),1,0)</f>
        <v>1</v>
      </c>
      <c r="Q362" s="0" t="n">
        <f aca="false">J362*P362+ROW()*0.00000001</f>
        <v>3.58000362</v>
      </c>
    </row>
    <row r="363" customFormat="false" ht="15" hidden="false" customHeight="false" outlineLevel="0" collapsed="false">
      <c r="A363" s="0" t="s">
        <v>417</v>
      </c>
      <c r="B363" s="0" t="s">
        <v>117</v>
      </c>
      <c r="C363" s="0" t="n">
        <v>2000</v>
      </c>
      <c r="D363" s="0" t="s">
        <v>102</v>
      </c>
      <c r="E363" s="0" t="s">
        <v>418</v>
      </c>
      <c r="F363" s="0" t="n">
        <v>2.01</v>
      </c>
      <c r="G363" s="0" t="n">
        <v>1.35</v>
      </c>
      <c r="H363" s="0" t="n">
        <v>0.06</v>
      </c>
      <c r="I363" s="0" t="n">
        <v>0.16</v>
      </c>
      <c r="J363" s="0" t="n">
        <v>3.58</v>
      </c>
      <c r="N363" s="0" t="s">
        <v>74</v>
      </c>
      <c r="P363" s="0" t="n">
        <f aca="false">IF(AND(OR(Dashboard!$B$5="All",D363=Dashboard!$B$5),OR(Dashboard!$D$5="All",N363=Dashboard!$D$5),OR(AND(C363&lt;&gt;"",C363&gt;=Dashboard!$F$5,C363&lt;=Dashboard!$H$5),AND(C363="",Dashboard!$F$5&lt;=1980,Dashboard!$H$5&gt;=2016))),1,0)</f>
        <v>1</v>
      </c>
      <c r="Q363" s="0" t="n">
        <f aca="false">J363*P363+ROW()*0.00000001</f>
        <v>3.58000363</v>
      </c>
    </row>
    <row r="364" customFormat="false" ht="15" hidden="false" customHeight="false" outlineLevel="0" collapsed="false">
      <c r="A364" s="0" t="s">
        <v>419</v>
      </c>
      <c r="B364" s="0" t="s">
        <v>117</v>
      </c>
      <c r="C364" s="0" t="n">
        <v>1997</v>
      </c>
      <c r="D364" s="0" t="s">
        <v>16</v>
      </c>
      <c r="E364" s="0" t="s">
        <v>420</v>
      </c>
      <c r="F364" s="0" t="n">
        <v>1.57</v>
      </c>
      <c r="G364" s="0" t="n">
        <v>1.79</v>
      </c>
      <c r="H364" s="0" t="n">
        <v>0</v>
      </c>
      <c r="I364" s="0" t="n">
        <v>0.2</v>
      </c>
      <c r="J364" s="0" t="n">
        <v>3.56</v>
      </c>
      <c r="N364" s="0" t="s">
        <v>74</v>
      </c>
      <c r="P364" s="0" t="n">
        <f aca="false">IF(AND(OR(Dashboard!$B$5="All",D364=Dashboard!$B$5),OR(Dashboard!$D$5="All",N364=Dashboard!$D$5),OR(AND(C364&lt;&gt;"",C364&gt;=Dashboard!$F$5,C364&lt;=Dashboard!$H$5),AND(C364="",Dashboard!$F$5&lt;=1980,Dashboard!$H$5&gt;=2016))),1,0)</f>
        <v>1</v>
      </c>
      <c r="Q364" s="0" t="n">
        <f aca="false">J364*P364+ROW()*0.00000001</f>
        <v>3.56000364</v>
      </c>
    </row>
    <row r="365" customFormat="false" ht="15" hidden="false" customHeight="false" outlineLevel="0" collapsed="false">
      <c r="A365" s="0" t="s">
        <v>163</v>
      </c>
      <c r="B365" s="0" t="s">
        <v>76</v>
      </c>
      <c r="C365" s="0" t="n">
        <v>2006</v>
      </c>
      <c r="D365" s="0" t="s">
        <v>71</v>
      </c>
      <c r="E365" s="0" t="s">
        <v>72</v>
      </c>
      <c r="F365" s="0" t="n">
        <v>1.56</v>
      </c>
      <c r="G365" s="0" t="n">
        <v>1.4</v>
      </c>
      <c r="H365" s="0" t="n">
        <v>0.07</v>
      </c>
      <c r="I365" s="0" t="n">
        <v>0.5</v>
      </c>
      <c r="J365" s="0" t="n">
        <v>3.54</v>
      </c>
      <c r="K365" s="0" t="n">
        <v>78</v>
      </c>
      <c r="L365" s="0" t="n">
        <v>7.8</v>
      </c>
      <c r="M365" s="0" t="s">
        <v>73</v>
      </c>
      <c r="N365" s="0" t="s">
        <v>74</v>
      </c>
      <c r="O365" s="0" t="s">
        <v>37</v>
      </c>
      <c r="P365" s="0" t="n">
        <f aca="false">IF(AND(OR(Dashboard!$B$5="All",D365=Dashboard!$B$5),OR(Dashboard!$D$5="All",N365=Dashboard!$D$5),OR(AND(C365&lt;&gt;"",C365&gt;=Dashboard!$F$5,C365&lt;=Dashboard!$H$5),AND(C365="",Dashboard!$F$5&lt;=1980,Dashboard!$H$5&gt;=2016))),1,0)</f>
        <v>1</v>
      </c>
      <c r="Q365" s="0" t="n">
        <f aca="false">J365*P365+ROW()*0.00000001</f>
        <v>3.54000365</v>
      </c>
    </row>
    <row r="366" customFormat="false" ht="15" hidden="false" customHeight="false" outlineLevel="0" collapsed="false">
      <c r="A366" s="0" t="s">
        <v>421</v>
      </c>
      <c r="B366" s="0" t="s">
        <v>76</v>
      </c>
      <c r="C366" s="0" t="n">
        <v>2002</v>
      </c>
      <c r="D366" s="0" t="s">
        <v>71</v>
      </c>
      <c r="E366" s="0" t="s">
        <v>89</v>
      </c>
      <c r="F366" s="0" t="n">
        <v>1.23</v>
      </c>
      <c r="G366" s="0" t="n">
        <v>1.77</v>
      </c>
      <c r="H366" s="0" t="n">
        <v>0.05</v>
      </c>
      <c r="I366" s="0" t="n">
        <v>0.49</v>
      </c>
      <c r="J366" s="0" t="n">
        <v>3.54</v>
      </c>
      <c r="K366" s="0" t="n">
        <v>72</v>
      </c>
      <c r="L366" s="0" t="n">
        <v>6.8</v>
      </c>
      <c r="M366" s="0" t="s">
        <v>73</v>
      </c>
      <c r="N366" s="0" t="s">
        <v>74</v>
      </c>
      <c r="O366" s="0" t="s">
        <v>37</v>
      </c>
      <c r="P366" s="0" t="n">
        <f aca="false">IF(AND(OR(Dashboard!$B$5="All",D366=Dashboard!$B$5),OR(Dashboard!$D$5="All",N366=Dashboard!$D$5),OR(AND(C366&lt;&gt;"",C366&gt;=Dashboard!$F$5,C366&lt;=Dashboard!$H$5),AND(C366="",Dashboard!$F$5&lt;=1980,Dashboard!$H$5&gt;=2016))),1,0)</f>
        <v>1</v>
      </c>
      <c r="Q366" s="0" t="n">
        <f aca="false">J366*P366+ROW()*0.00000001</f>
        <v>3.54000366</v>
      </c>
    </row>
    <row r="367" customFormat="false" ht="15" hidden="false" customHeight="false" outlineLevel="0" collapsed="false">
      <c r="A367" s="0" t="s">
        <v>422</v>
      </c>
      <c r="B367" s="0" t="s">
        <v>117</v>
      </c>
      <c r="C367" s="0" t="n">
        <v>1997</v>
      </c>
      <c r="D367" s="0" t="s">
        <v>71</v>
      </c>
      <c r="E367" s="0" t="s">
        <v>257</v>
      </c>
      <c r="F367" s="0" t="n">
        <v>1.66</v>
      </c>
      <c r="G367" s="0" t="n">
        <v>1.58</v>
      </c>
      <c r="H367" s="0" t="n">
        <v>0.12</v>
      </c>
      <c r="I367" s="0" t="n">
        <v>0.18</v>
      </c>
      <c r="J367" s="0" t="n">
        <v>3.54</v>
      </c>
      <c r="N367" s="0" t="s">
        <v>74</v>
      </c>
      <c r="P367" s="0" t="n">
        <f aca="false">IF(AND(OR(Dashboard!$B$5="All",D367=Dashboard!$B$5),OR(Dashboard!$D$5="All",N367=Dashboard!$D$5),OR(AND(C367&lt;&gt;"",C367&gt;=Dashboard!$F$5,C367&lt;=Dashboard!$H$5),AND(C367="",Dashboard!$F$5&lt;=1980,Dashboard!$H$5&gt;=2016))),1,0)</f>
        <v>1</v>
      </c>
      <c r="Q367" s="0" t="n">
        <f aca="false">J367*P367+ROW()*0.00000001</f>
        <v>3.54000367</v>
      </c>
    </row>
    <row r="368" customFormat="false" ht="15" hidden="false" customHeight="false" outlineLevel="0" collapsed="false">
      <c r="A368" s="0" t="s">
        <v>423</v>
      </c>
      <c r="B368" s="0" t="s">
        <v>76</v>
      </c>
      <c r="C368" s="0" t="n">
        <v>2001</v>
      </c>
      <c r="D368" s="0" t="s">
        <v>56</v>
      </c>
      <c r="E368" s="0" t="s">
        <v>142</v>
      </c>
      <c r="F368" s="0" t="n">
        <v>1.9</v>
      </c>
      <c r="G368" s="0" t="n">
        <v>1.13</v>
      </c>
      <c r="H368" s="0" t="n">
        <v>0.1</v>
      </c>
      <c r="I368" s="0" t="n">
        <v>0.41</v>
      </c>
      <c r="J368" s="0" t="n">
        <v>3.53</v>
      </c>
      <c r="K368" s="0" t="n">
        <v>72</v>
      </c>
      <c r="L368" s="0" t="n">
        <v>7.9</v>
      </c>
      <c r="M368" s="0" t="s">
        <v>103</v>
      </c>
      <c r="N368" s="0" t="s">
        <v>74</v>
      </c>
      <c r="O368" s="0" t="s">
        <v>37</v>
      </c>
      <c r="P368" s="0" t="n">
        <f aca="false">IF(AND(OR(Dashboard!$B$5="All",D368=Dashboard!$B$5),OR(Dashboard!$D$5="All",N368=Dashboard!$D$5),OR(AND(C368&lt;&gt;"",C368&gt;=Dashboard!$F$5,C368&lt;=Dashboard!$H$5),AND(C368="",Dashboard!$F$5&lt;=1980,Dashboard!$H$5&gt;=2016))),1,0)</f>
        <v>1</v>
      </c>
      <c r="Q368" s="0" t="n">
        <f aca="false">J368*P368+ROW()*0.00000001</f>
        <v>3.53000368</v>
      </c>
    </row>
    <row r="369" customFormat="false" ht="15" hidden="false" customHeight="false" outlineLevel="0" collapsed="false">
      <c r="A369" s="0" t="s">
        <v>424</v>
      </c>
      <c r="B369" s="0" t="s">
        <v>76</v>
      </c>
      <c r="C369" s="0" t="n">
        <v>2005</v>
      </c>
      <c r="D369" s="0" t="s">
        <v>71</v>
      </c>
      <c r="E369" s="0" t="s">
        <v>257</v>
      </c>
      <c r="F369" s="0" t="n">
        <v>1.98</v>
      </c>
      <c r="G369" s="0" t="n">
        <v>1.14</v>
      </c>
      <c r="H369" s="0" t="n">
        <v>0.01</v>
      </c>
      <c r="I369" s="0" t="n">
        <v>0.41</v>
      </c>
      <c r="J369" s="0" t="n">
        <v>3.53</v>
      </c>
      <c r="N369" s="0" t="s">
        <v>74</v>
      </c>
      <c r="P369" s="0" t="n">
        <f aca="false">IF(AND(OR(Dashboard!$B$5="All",D369=Dashboard!$B$5),OR(Dashboard!$D$5="All",N369=Dashboard!$D$5),OR(AND(C369&lt;&gt;"",C369&gt;=Dashboard!$F$5,C369&lt;=Dashboard!$H$5),AND(C369="",Dashboard!$F$5&lt;=1980,Dashboard!$H$5&gt;=2016))),1,0)</f>
        <v>1</v>
      </c>
      <c r="Q369" s="0" t="n">
        <f aca="false">J369*P369+ROW()*0.00000001</f>
        <v>3.53000369</v>
      </c>
    </row>
    <row r="370" customFormat="false" ht="15" hidden="false" customHeight="false" outlineLevel="0" collapsed="false">
      <c r="A370" s="0" t="s">
        <v>425</v>
      </c>
      <c r="B370" s="0" t="s">
        <v>117</v>
      </c>
      <c r="C370" s="0" t="n">
        <v>2000</v>
      </c>
      <c r="D370" s="0" t="s">
        <v>71</v>
      </c>
      <c r="E370" s="0" t="s">
        <v>418</v>
      </c>
      <c r="F370" s="0" t="n">
        <v>1.96</v>
      </c>
      <c r="G370" s="0" t="n">
        <v>1.33</v>
      </c>
      <c r="H370" s="0" t="n">
        <v>0</v>
      </c>
      <c r="I370" s="0" t="n">
        <v>0.23</v>
      </c>
      <c r="J370" s="0" t="n">
        <v>3.52</v>
      </c>
      <c r="N370" s="0" t="s">
        <v>74</v>
      </c>
      <c r="P370" s="0" t="n">
        <f aca="false">IF(AND(OR(Dashboard!$B$5="All",D370=Dashboard!$B$5),OR(Dashboard!$D$5="All",N370=Dashboard!$D$5),OR(AND(C370&lt;&gt;"",C370&gt;=Dashboard!$F$5,C370&lt;=Dashboard!$H$5),AND(C370="",Dashboard!$F$5&lt;=1980,Dashboard!$H$5&gt;=2016))),1,0)</f>
        <v>1</v>
      </c>
      <c r="Q370" s="0" t="n">
        <f aca="false">J370*P370+ROW()*0.00000001</f>
        <v>3.5200037</v>
      </c>
    </row>
    <row r="371" customFormat="false" ht="15" hidden="false" customHeight="false" outlineLevel="0" collapsed="false">
      <c r="A371" s="0" t="s">
        <v>274</v>
      </c>
      <c r="B371" s="0" t="s">
        <v>64</v>
      </c>
      <c r="C371" s="0" t="n">
        <v>2010</v>
      </c>
      <c r="D371" s="0" t="s">
        <v>34</v>
      </c>
      <c r="E371" s="0" t="s">
        <v>142</v>
      </c>
      <c r="F371" s="0" t="n">
        <v>0.71</v>
      </c>
      <c r="G371" s="0" t="n">
        <v>2.39</v>
      </c>
      <c r="H371" s="0" t="n">
        <v>0.02</v>
      </c>
      <c r="I371" s="0" t="n">
        <v>0.4</v>
      </c>
      <c r="J371" s="0" t="n">
        <v>3.52</v>
      </c>
      <c r="K371" s="0" t="n">
        <v>88</v>
      </c>
      <c r="L371" s="0" t="n">
        <v>7.5</v>
      </c>
      <c r="M371" s="0" t="s">
        <v>36</v>
      </c>
      <c r="N371" s="0" t="s">
        <v>66</v>
      </c>
      <c r="O371" s="0" t="s">
        <v>42</v>
      </c>
      <c r="P371" s="0" t="n">
        <f aca="false">IF(AND(OR(Dashboard!$B$5="All",D371=Dashboard!$B$5),OR(Dashboard!$D$5="All",N371=Dashboard!$D$5),OR(AND(C371&lt;&gt;"",C371&gt;=Dashboard!$F$5,C371&lt;=Dashboard!$H$5),AND(C371="",Dashboard!$F$5&lt;=1980,Dashboard!$H$5&gt;=2016))),1,0)</f>
        <v>1</v>
      </c>
      <c r="Q371" s="0" t="n">
        <f aca="false">J371*P371+ROW()*0.00000001</f>
        <v>3.52000371</v>
      </c>
    </row>
    <row r="372" customFormat="false" ht="15" hidden="false" customHeight="false" outlineLevel="0" collapsed="false">
      <c r="A372" s="0" t="s">
        <v>426</v>
      </c>
      <c r="B372" s="0" t="s">
        <v>117</v>
      </c>
      <c r="C372" s="0" t="n">
        <v>1999</v>
      </c>
      <c r="D372" s="0" t="s">
        <v>16</v>
      </c>
      <c r="E372" s="0" t="s">
        <v>89</v>
      </c>
      <c r="F372" s="0" t="n">
        <v>2.14</v>
      </c>
      <c r="G372" s="0" t="n">
        <v>1.21</v>
      </c>
      <c r="H372" s="0" t="n">
        <v>0.01</v>
      </c>
      <c r="I372" s="0" t="n">
        <v>0.17</v>
      </c>
      <c r="J372" s="0" t="n">
        <v>3.52</v>
      </c>
      <c r="N372" s="0" t="s">
        <v>74</v>
      </c>
      <c r="P372" s="0" t="n">
        <f aca="false">IF(AND(OR(Dashboard!$B$5="All",D372=Dashboard!$B$5),OR(Dashboard!$D$5="All",N372=Dashboard!$D$5),OR(AND(C372&lt;&gt;"",C372&gt;=Dashboard!$F$5,C372&lt;=Dashboard!$H$5),AND(C372="",Dashboard!$F$5&lt;=1980,Dashboard!$H$5&gt;=2016))),1,0)</f>
        <v>1</v>
      </c>
      <c r="Q372" s="0" t="n">
        <f aca="false">J372*P372+ROW()*0.00000001</f>
        <v>3.52000372</v>
      </c>
    </row>
    <row r="373" customFormat="false" ht="15" hidden="false" customHeight="false" outlineLevel="0" collapsed="false">
      <c r="A373" s="0" t="s">
        <v>427</v>
      </c>
      <c r="B373" s="0" t="s">
        <v>64</v>
      </c>
      <c r="C373" s="0" t="n">
        <v>2008</v>
      </c>
      <c r="D373" s="0" t="s">
        <v>56</v>
      </c>
      <c r="E373" s="0" t="s">
        <v>142</v>
      </c>
      <c r="F373" s="0" t="n">
        <v>2.66</v>
      </c>
      <c r="G373" s="0" t="n">
        <v>0.49</v>
      </c>
      <c r="H373" s="0" t="n">
        <v>0.05</v>
      </c>
      <c r="I373" s="0" t="n">
        <v>0.3</v>
      </c>
      <c r="J373" s="0" t="n">
        <v>3.51</v>
      </c>
      <c r="K373" s="0" t="n">
        <v>89</v>
      </c>
      <c r="L373" s="0" t="n">
        <v>7.9</v>
      </c>
      <c r="M373" s="0" t="s">
        <v>73</v>
      </c>
      <c r="N373" s="0" t="s">
        <v>66</v>
      </c>
      <c r="O373" s="0" t="s">
        <v>42</v>
      </c>
      <c r="P373" s="0" t="n">
        <f aca="false">IF(AND(OR(Dashboard!$B$5="All",D373=Dashboard!$B$5),OR(Dashboard!$D$5="All",N373=Dashboard!$D$5),OR(AND(C373&lt;&gt;"",C373&gt;=Dashboard!$F$5,C373&lt;=Dashboard!$H$5),AND(C373="",Dashboard!$F$5&lt;=1980,Dashboard!$H$5&gt;=2016))),1,0)</f>
        <v>1</v>
      </c>
      <c r="Q373" s="0" t="n">
        <f aca="false">J373*P373+ROW()*0.00000001</f>
        <v>3.51000373</v>
      </c>
    </row>
    <row r="374" customFormat="false" ht="15" hidden="false" customHeight="false" outlineLevel="0" collapsed="false">
      <c r="A374" s="0" t="s">
        <v>428</v>
      </c>
      <c r="B374" s="0" t="s">
        <v>78</v>
      </c>
      <c r="C374" s="0" t="n">
        <v>1996</v>
      </c>
      <c r="D374" s="0" t="s">
        <v>16</v>
      </c>
      <c r="E374" s="0" t="s">
        <v>35</v>
      </c>
      <c r="F374" s="0" t="n">
        <v>1.17</v>
      </c>
      <c r="G374" s="0" t="n">
        <v>0.5</v>
      </c>
      <c r="H374" s="0" t="n">
        <v>1.75</v>
      </c>
      <c r="I374" s="0" t="n">
        <v>0.08</v>
      </c>
      <c r="J374" s="0" t="n">
        <v>3.51</v>
      </c>
      <c r="N374" s="0" t="s">
        <v>35</v>
      </c>
      <c r="P374" s="0" t="n">
        <f aca="false">IF(AND(OR(Dashboard!$B$5="All",D374=Dashboard!$B$5),OR(Dashboard!$D$5="All",N374=Dashboard!$D$5),OR(AND(C374&lt;&gt;"",C374&gt;=Dashboard!$F$5,C374&lt;=Dashboard!$H$5),AND(C374="",Dashboard!$F$5&lt;=1980,Dashboard!$H$5&gt;=2016))),1,0)</f>
        <v>1</v>
      </c>
      <c r="Q374" s="0" t="n">
        <f aca="false">J374*P374+ROW()*0.00000001</f>
        <v>3.51000374</v>
      </c>
    </row>
    <row r="375" customFormat="false" ht="15" hidden="false" customHeight="false" outlineLevel="0" collapsed="false">
      <c r="A375" s="0" t="s">
        <v>364</v>
      </c>
      <c r="B375" s="0" t="s">
        <v>172</v>
      </c>
      <c r="C375" s="0" t="n">
        <v>2014</v>
      </c>
      <c r="D375" s="0" t="s">
        <v>71</v>
      </c>
      <c r="E375" s="0" t="s">
        <v>124</v>
      </c>
      <c r="F375" s="0" t="n">
        <v>2.27</v>
      </c>
      <c r="G375" s="0" t="n">
        <v>0.9</v>
      </c>
      <c r="H375" s="0" t="n">
        <v>0</v>
      </c>
      <c r="I375" s="0" t="n">
        <v>0.33</v>
      </c>
      <c r="J375" s="0" t="n">
        <v>3.5</v>
      </c>
      <c r="K375" s="0" t="n">
        <v>72</v>
      </c>
      <c r="L375" s="0" t="n">
        <v>4.1</v>
      </c>
      <c r="M375" s="0" t="s">
        <v>73</v>
      </c>
      <c r="N375" s="0" t="s">
        <v>66</v>
      </c>
      <c r="O375" s="0" t="s">
        <v>37</v>
      </c>
      <c r="P375" s="0" t="n">
        <f aca="false">IF(AND(OR(Dashboard!$B$5="All",D375=Dashboard!$B$5),OR(Dashboard!$D$5="All",N375=Dashboard!$D$5),OR(AND(C375&lt;&gt;"",C375&gt;=Dashboard!$F$5,C375&lt;=Dashboard!$H$5),AND(C375="",Dashboard!$F$5&lt;=1980,Dashboard!$H$5&gt;=2016))),1,0)</f>
        <v>1</v>
      </c>
      <c r="Q375" s="0" t="n">
        <f aca="false">J375*P375+ROW()*0.00000001</f>
        <v>3.50000375</v>
      </c>
    </row>
    <row r="376" customFormat="false" ht="15" hidden="false" customHeight="false" outlineLevel="0" collapsed="false">
      <c r="A376" s="0" t="s">
        <v>429</v>
      </c>
      <c r="B376" s="0" t="s">
        <v>39</v>
      </c>
      <c r="C376" s="0" t="n">
        <v>1985</v>
      </c>
      <c r="D376" s="0" t="s">
        <v>71</v>
      </c>
      <c r="E376" s="0" t="s">
        <v>35</v>
      </c>
      <c r="F376" s="0" t="n">
        <v>1.64</v>
      </c>
      <c r="G376" s="0" t="n">
        <v>0.38</v>
      </c>
      <c r="H376" s="0" t="n">
        <v>1.42</v>
      </c>
      <c r="I376" s="0" t="n">
        <v>0.06</v>
      </c>
      <c r="J376" s="0" t="n">
        <v>3.5</v>
      </c>
      <c r="N376" s="0" t="s">
        <v>35</v>
      </c>
      <c r="P376" s="0" t="n">
        <f aca="false">IF(AND(OR(Dashboard!$B$5="All",D376=Dashboard!$B$5),OR(Dashboard!$D$5="All",N376=Dashboard!$D$5),OR(AND(C376&lt;&gt;"",C376&gt;=Dashboard!$F$5,C376&lt;=Dashboard!$H$5),AND(C376="",Dashboard!$F$5&lt;=1980,Dashboard!$H$5&gt;=2016))),1,0)</f>
        <v>1</v>
      </c>
      <c r="Q376" s="0" t="n">
        <f aca="false">J376*P376+ROW()*0.00000001</f>
        <v>3.50000376</v>
      </c>
    </row>
    <row r="377" customFormat="false" ht="15" hidden="false" customHeight="false" outlineLevel="0" collapsed="false">
      <c r="A377" s="0" t="s">
        <v>272</v>
      </c>
      <c r="B377" s="0" t="s">
        <v>64</v>
      </c>
      <c r="C377" s="0" t="n">
        <v>2009</v>
      </c>
      <c r="D377" s="0" t="s">
        <v>71</v>
      </c>
      <c r="E377" s="0" t="s">
        <v>211</v>
      </c>
      <c r="F377" s="0" t="n">
        <v>2.11</v>
      </c>
      <c r="G377" s="0" t="n">
        <v>0.93</v>
      </c>
      <c r="H377" s="0" t="n">
        <v>0.12</v>
      </c>
      <c r="I377" s="0" t="n">
        <v>0.34</v>
      </c>
      <c r="J377" s="0" t="n">
        <v>3.5</v>
      </c>
      <c r="K377" s="0" t="n">
        <v>83</v>
      </c>
      <c r="L377" s="0" t="n">
        <v>7.5</v>
      </c>
      <c r="M377" s="0" t="s">
        <v>73</v>
      </c>
      <c r="N377" s="0" t="s">
        <v>66</v>
      </c>
      <c r="O377" s="0" t="s">
        <v>42</v>
      </c>
      <c r="P377" s="0" t="n">
        <f aca="false">IF(AND(OR(Dashboard!$B$5="All",D377=Dashboard!$B$5),OR(Dashboard!$D$5="All",N377=Dashboard!$D$5),OR(AND(C377&lt;&gt;"",C377&gt;=Dashboard!$F$5,C377&lt;=Dashboard!$H$5),AND(C377="",Dashboard!$F$5&lt;=1980,Dashboard!$H$5&gt;=2016))),1,0)</f>
        <v>1</v>
      </c>
      <c r="Q377" s="0" t="n">
        <f aca="false">J377*P377+ROW()*0.00000001</f>
        <v>3.50000377</v>
      </c>
    </row>
    <row r="378" customFormat="false" ht="15" hidden="false" customHeight="false" outlineLevel="0" collapsed="false">
      <c r="A378" s="0" t="s">
        <v>430</v>
      </c>
      <c r="B378" s="0" t="s">
        <v>64</v>
      </c>
      <c r="C378" s="0" t="n">
        <v>2010</v>
      </c>
      <c r="D378" s="0" t="s">
        <v>71</v>
      </c>
      <c r="E378" s="0" t="s">
        <v>124</v>
      </c>
      <c r="F378" s="0" t="n">
        <v>2.85</v>
      </c>
      <c r="G378" s="0" t="n">
        <v>0.38</v>
      </c>
      <c r="H378" s="0" t="n">
        <v>0.03</v>
      </c>
      <c r="I378" s="0" t="n">
        <v>0.24</v>
      </c>
      <c r="J378" s="0" t="n">
        <v>3.49</v>
      </c>
      <c r="K378" s="0" t="n">
        <v>89</v>
      </c>
      <c r="L378" s="0" t="n">
        <v>8.3</v>
      </c>
      <c r="M378" s="0" t="s">
        <v>73</v>
      </c>
      <c r="N378" s="0" t="s">
        <v>66</v>
      </c>
      <c r="O378" s="0" t="s">
        <v>42</v>
      </c>
      <c r="P378" s="0" t="n">
        <f aca="false">IF(AND(OR(Dashboard!$B$5="All",D378=Dashboard!$B$5),OR(Dashboard!$D$5="All",N378=Dashboard!$D$5),OR(AND(C378&lt;&gt;"",C378&gt;=Dashboard!$F$5,C378&lt;=Dashboard!$H$5),AND(C378="",Dashboard!$F$5&lt;=1980,Dashboard!$H$5&gt;=2016))),1,0)</f>
        <v>1</v>
      </c>
      <c r="Q378" s="0" t="n">
        <f aca="false">J378*P378+ROW()*0.00000001</f>
        <v>3.49000378</v>
      </c>
    </row>
    <row r="379" customFormat="false" ht="15" hidden="false" customHeight="false" outlineLevel="0" collapsed="false">
      <c r="A379" s="0" t="s">
        <v>431</v>
      </c>
      <c r="B379" s="0" t="s">
        <v>76</v>
      </c>
      <c r="D379" s="0" t="s">
        <v>34</v>
      </c>
      <c r="E379" s="0" t="s">
        <v>142</v>
      </c>
      <c r="F379" s="0" t="n">
        <v>0.59</v>
      </c>
      <c r="G379" s="0" t="n">
        <v>2.36</v>
      </c>
      <c r="H379" s="0" t="n">
        <v>0.04</v>
      </c>
      <c r="I379" s="0" t="n">
        <v>0.51</v>
      </c>
      <c r="J379" s="0" t="n">
        <v>3.49</v>
      </c>
      <c r="K379" s="0" t="n">
        <v>84</v>
      </c>
      <c r="L379" s="0" t="n">
        <v>6.4</v>
      </c>
      <c r="M379" s="0" t="s">
        <v>36</v>
      </c>
      <c r="N379" s="0" t="s">
        <v>74</v>
      </c>
      <c r="O379" s="0" t="s">
        <v>42</v>
      </c>
      <c r="P379" s="0" t="n">
        <f aca="false">IF(AND(OR(Dashboard!$B$5="All",D379=Dashboard!$B$5),OR(Dashboard!$D$5="All",N379=Dashboard!$D$5),OR(AND(C379&lt;&gt;"",C379&gt;=Dashboard!$F$5,C379&lt;=Dashboard!$H$5),AND(C379="",Dashboard!$F$5&lt;=1980,Dashboard!$H$5&gt;=2016))),1,0)</f>
        <v>1</v>
      </c>
      <c r="Q379" s="0" t="n">
        <f aca="false">J379*P379+ROW()*0.00000001</f>
        <v>3.49000379</v>
      </c>
    </row>
    <row r="380" customFormat="false" ht="15" hidden="false" customHeight="false" outlineLevel="0" collapsed="false">
      <c r="A380" s="0" t="s">
        <v>413</v>
      </c>
      <c r="B380" s="0" t="s">
        <v>70</v>
      </c>
      <c r="C380" s="0" t="n">
        <v>2013</v>
      </c>
      <c r="D380" s="0" t="s">
        <v>56</v>
      </c>
      <c r="E380" s="0" t="s">
        <v>142</v>
      </c>
      <c r="F380" s="0" t="n">
        <v>1.3</v>
      </c>
      <c r="G380" s="0" t="n">
        <v>1.42</v>
      </c>
      <c r="H380" s="0" t="n">
        <v>0.27</v>
      </c>
      <c r="I380" s="0" t="n">
        <v>0.5</v>
      </c>
      <c r="J380" s="0" t="n">
        <v>3.49</v>
      </c>
      <c r="K380" s="0" t="n">
        <v>80</v>
      </c>
      <c r="L380" s="0" t="n">
        <v>5.8</v>
      </c>
      <c r="M380" s="0" t="s">
        <v>73</v>
      </c>
      <c r="N380" s="0" t="s">
        <v>74</v>
      </c>
      <c r="O380" s="0" t="s">
        <v>37</v>
      </c>
      <c r="P380" s="0" t="n">
        <f aca="false">IF(AND(OR(Dashboard!$B$5="All",D380=Dashboard!$B$5),OR(Dashboard!$D$5="All",N380=Dashboard!$D$5),OR(AND(C380&lt;&gt;"",C380&gt;=Dashboard!$F$5,C380&lt;=Dashboard!$H$5),AND(C380="",Dashboard!$F$5&lt;=1980,Dashboard!$H$5&gt;=2016))),1,0)</f>
        <v>1</v>
      </c>
      <c r="Q380" s="0" t="n">
        <f aca="false">J380*P380+ROW()*0.00000001</f>
        <v>3.4900038</v>
      </c>
    </row>
    <row r="381" customFormat="false" ht="15" hidden="false" customHeight="false" outlineLevel="0" collapsed="false">
      <c r="A381" s="0" t="s">
        <v>329</v>
      </c>
      <c r="B381" s="0" t="s">
        <v>64</v>
      </c>
      <c r="C381" s="0" t="n">
        <v>2009</v>
      </c>
      <c r="D381" s="0" t="s">
        <v>71</v>
      </c>
      <c r="E381" s="0" t="s">
        <v>257</v>
      </c>
      <c r="F381" s="0" t="n">
        <v>2.2</v>
      </c>
      <c r="G381" s="0" t="n">
        <v>0.95</v>
      </c>
      <c r="H381" s="0" t="n">
        <v>0.02</v>
      </c>
      <c r="I381" s="0" t="n">
        <v>0.31</v>
      </c>
      <c r="J381" s="0" t="n">
        <v>3.48</v>
      </c>
      <c r="K381" s="0" t="n">
        <v>92</v>
      </c>
      <c r="L381" s="0" t="n">
        <v>8.7</v>
      </c>
      <c r="M381" s="0" t="s">
        <v>103</v>
      </c>
      <c r="N381" s="0" t="s">
        <v>66</v>
      </c>
      <c r="O381" s="0" t="s">
        <v>60</v>
      </c>
      <c r="P381" s="0" t="n">
        <f aca="false">IF(AND(OR(Dashboard!$B$5="All",D381=Dashboard!$B$5),OR(Dashboard!$D$5="All",N381=Dashboard!$D$5),OR(AND(C381&lt;&gt;"",C381&gt;=Dashboard!$F$5,C381&lt;=Dashboard!$H$5),AND(C381="",Dashboard!$F$5&lt;=1980,Dashboard!$H$5&gt;=2016))),1,0)</f>
        <v>1</v>
      </c>
      <c r="Q381" s="0" t="n">
        <f aca="false">J381*P381+ROW()*0.00000001</f>
        <v>3.48000381</v>
      </c>
    </row>
    <row r="382" customFormat="false" ht="15" hidden="false" customHeight="false" outlineLevel="0" collapsed="false">
      <c r="A382" s="0" t="s">
        <v>413</v>
      </c>
      <c r="B382" s="0" t="s">
        <v>64</v>
      </c>
      <c r="C382" s="0" t="n">
        <v>2013</v>
      </c>
      <c r="D382" s="0" t="s">
        <v>56</v>
      </c>
      <c r="E382" s="0" t="s">
        <v>142</v>
      </c>
      <c r="F382" s="0" t="n">
        <v>2.15</v>
      </c>
      <c r="G382" s="0" t="n">
        <v>1.01</v>
      </c>
      <c r="H382" s="0" t="n">
        <v>0.02</v>
      </c>
      <c r="I382" s="0" t="n">
        <v>0.31</v>
      </c>
      <c r="J382" s="0" t="n">
        <v>3.48</v>
      </c>
      <c r="K382" s="0" t="n">
        <v>79</v>
      </c>
      <c r="L382" s="0" t="n">
        <v>5.6</v>
      </c>
      <c r="M382" s="0" t="s">
        <v>73</v>
      </c>
      <c r="N382" s="0" t="s">
        <v>66</v>
      </c>
      <c r="O382" s="0" t="s">
        <v>37</v>
      </c>
      <c r="P382" s="0" t="n">
        <f aca="false">IF(AND(OR(Dashboard!$B$5="All",D382=Dashboard!$B$5),OR(Dashboard!$D$5="All",N382=Dashboard!$D$5),OR(AND(C382&lt;&gt;"",C382&gt;=Dashboard!$F$5,C382&lt;=Dashboard!$H$5),AND(C382="",Dashboard!$F$5&lt;=1980,Dashboard!$H$5&gt;=2016))),1,0)</f>
        <v>1</v>
      </c>
      <c r="Q382" s="0" t="n">
        <f aca="false">J382*P382+ROW()*0.00000001</f>
        <v>3.48000382</v>
      </c>
    </row>
    <row r="383" customFormat="false" ht="15" hidden="false" customHeight="false" outlineLevel="0" collapsed="false">
      <c r="A383" s="0" t="s">
        <v>432</v>
      </c>
      <c r="B383" s="0" t="s">
        <v>64</v>
      </c>
      <c r="C383" s="0" t="n">
        <v>2010</v>
      </c>
      <c r="D383" s="0" t="s">
        <v>56</v>
      </c>
      <c r="E383" s="0" t="s">
        <v>142</v>
      </c>
      <c r="F383" s="0" t="n">
        <v>2.1</v>
      </c>
      <c r="G383" s="0" t="n">
        <v>1.01</v>
      </c>
      <c r="H383" s="0" t="n">
        <v>0.04</v>
      </c>
      <c r="I383" s="0" t="n">
        <v>0.32</v>
      </c>
      <c r="J383" s="0" t="n">
        <v>3.47</v>
      </c>
      <c r="K383" s="0" t="n">
        <v>88</v>
      </c>
      <c r="L383" s="0" t="n">
        <v>8.6</v>
      </c>
      <c r="M383" s="0" t="s">
        <v>73</v>
      </c>
      <c r="N383" s="0" t="s">
        <v>66</v>
      </c>
      <c r="O383" s="0" t="s">
        <v>42</v>
      </c>
      <c r="P383" s="0" t="n">
        <f aca="false">IF(AND(OR(Dashboard!$B$5="All",D383=Dashboard!$B$5),OR(Dashboard!$D$5="All",N383=Dashboard!$D$5),OR(AND(C383&lt;&gt;"",C383&gt;=Dashboard!$F$5,C383&lt;=Dashboard!$H$5),AND(C383="",Dashboard!$F$5&lt;=1980,Dashboard!$H$5&gt;=2016))),1,0)</f>
        <v>1</v>
      </c>
      <c r="Q383" s="0" t="n">
        <f aca="false">J383*P383+ROW()*0.00000001</f>
        <v>3.47000383</v>
      </c>
    </row>
    <row r="384" customFormat="false" ht="15" hidden="false" customHeight="false" outlineLevel="0" collapsed="false">
      <c r="A384" s="0" t="s">
        <v>303</v>
      </c>
      <c r="B384" s="0" t="s">
        <v>50</v>
      </c>
      <c r="C384" s="0" t="n">
        <v>2009</v>
      </c>
      <c r="D384" s="0" t="s">
        <v>34</v>
      </c>
      <c r="E384" s="0" t="s">
        <v>154</v>
      </c>
      <c r="F384" s="0" t="n">
        <v>1.21</v>
      </c>
      <c r="G384" s="0" t="n">
        <v>1.62</v>
      </c>
      <c r="H384" s="0" t="n">
        <v>0.27</v>
      </c>
      <c r="I384" s="0" t="n">
        <v>0.37</v>
      </c>
      <c r="J384" s="0" t="n">
        <v>3.46</v>
      </c>
      <c r="N384" s="0" t="s">
        <v>35</v>
      </c>
      <c r="P384" s="0" t="n">
        <f aca="false">IF(AND(OR(Dashboard!$B$5="All",D384=Dashboard!$B$5),OR(Dashboard!$D$5="All",N384=Dashboard!$D$5),OR(AND(C384&lt;&gt;"",C384&gt;=Dashboard!$F$5,C384&lt;=Dashboard!$H$5),AND(C384="",Dashboard!$F$5&lt;=1980,Dashboard!$H$5&gt;=2016))),1,0)</f>
        <v>1</v>
      </c>
      <c r="Q384" s="0" t="n">
        <f aca="false">J384*P384+ROW()*0.00000001</f>
        <v>3.46000384</v>
      </c>
    </row>
    <row r="385" customFormat="false" ht="15" hidden="false" customHeight="false" outlineLevel="0" collapsed="false">
      <c r="A385" s="0" t="s">
        <v>433</v>
      </c>
      <c r="B385" s="0" t="s">
        <v>50</v>
      </c>
      <c r="C385" s="0" t="n">
        <v>2008</v>
      </c>
      <c r="D385" s="0" t="s">
        <v>52</v>
      </c>
      <c r="E385" s="0" t="s">
        <v>91</v>
      </c>
      <c r="F385" s="0" t="n">
        <v>2.1</v>
      </c>
      <c r="G385" s="0" t="n">
        <v>1.01</v>
      </c>
      <c r="H385" s="0" t="n">
        <v>0.01</v>
      </c>
      <c r="I385" s="0" t="n">
        <v>0.35</v>
      </c>
      <c r="J385" s="0" t="n">
        <v>3.46</v>
      </c>
      <c r="K385" s="0" t="n">
        <v>71</v>
      </c>
      <c r="L385" s="0" t="n">
        <v>8.8</v>
      </c>
      <c r="M385" s="0" t="s">
        <v>125</v>
      </c>
      <c r="N385" s="0" t="s">
        <v>35</v>
      </c>
      <c r="O385" s="0" t="s">
        <v>37</v>
      </c>
      <c r="P385" s="0" t="n">
        <f aca="false">IF(AND(OR(Dashboard!$B$5="All",D385=Dashboard!$B$5),OR(Dashboard!$D$5="All",N385=Dashboard!$D$5),OR(AND(C385&lt;&gt;"",C385&gt;=Dashboard!$F$5,C385&lt;=Dashboard!$H$5),AND(C385="",Dashboard!$F$5&lt;=1980,Dashboard!$H$5&gt;=2016))),1,0)</f>
        <v>1</v>
      </c>
      <c r="Q385" s="0" t="n">
        <f aca="false">J385*P385+ROW()*0.00000001</f>
        <v>3.46000385</v>
      </c>
    </row>
    <row r="386" customFormat="false" ht="15" hidden="false" customHeight="false" outlineLevel="0" collapsed="false">
      <c r="A386" s="0" t="s">
        <v>434</v>
      </c>
      <c r="B386" s="0" t="s">
        <v>50</v>
      </c>
      <c r="C386" s="0" t="n">
        <v>2006</v>
      </c>
      <c r="D386" s="0" t="s">
        <v>52</v>
      </c>
      <c r="E386" s="0" t="s">
        <v>35</v>
      </c>
      <c r="F386" s="0" t="n">
        <v>0.59</v>
      </c>
      <c r="G386" s="0" t="n">
        <v>1.79</v>
      </c>
      <c r="H386" s="0" t="n">
        <v>0.73</v>
      </c>
      <c r="I386" s="0" t="n">
        <v>0.34</v>
      </c>
      <c r="J386" s="0" t="n">
        <v>3.45</v>
      </c>
      <c r="K386" s="0" t="n">
        <v>83</v>
      </c>
      <c r="L386" s="0" t="n">
        <v>8.4</v>
      </c>
      <c r="M386" s="0" t="s">
        <v>36</v>
      </c>
      <c r="N386" s="0" t="s">
        <v>35</v>
      </c>
      <c r="O386" s="0" t="s">
        <v>42</v>
      </c>
      <c r="P386" s="0" t="n">
        <f aca="false">IF(AND(OR(Dashboard!$B$5="All",D386=Dashboard!$B$5),OR(Dashboard!$D$5="All",N386=Dashboard!$D$5),OR(AND(C386&lt;&gt;"",C386&gt;=Dashboard!$F$5,C386&lt;=Dashboard!$H$5),AND(C386="",Dashboard!$F$5&lt;=1980,Dashboard!$H$5&gt;=2016))),1,0)</f>
        <v>1</v>
      </c>
      <c r="Q386" s="0" t="n">
        <f aca="false">J386*P386+ROW()*0.00000001</f>
        <v>3.45000386</v>
      </c>
    </row>
    <row r="387" customFormat="false" ht="15" hidden="false" customHeight="false" outlineLevel="0" collapsed="false">
      <c r="A387" s="0" t="s">
        <v>435</v>
      </c>
      <c r="B387" s="0" t="s">
        <v>97</v>
      </c>
      <c r="C387" s="0" t="n">
        <v>2013</v>
      </c>
      <c r="D387" s="0" t="s">
        <v>46</v>
      </c>
      <c r="E387" s="0" t="s">
        <v>211</v>
      </c>
      <c r="F387" s="0" t="n">
        <v>0</v>
      </c>
      <c r="G387" s="0" t="n">
        <v>0</v>
      </c>
      <c r="H387" s="0" t="n">
        <v>3.44</v>
      </c>
      <c r="I387" s="0" t="n">
        <v>0</v>
      </c>
      <c r="J387" s="0" t="n">
        <v>3.44</v>
      </c>
      <c r="N387" s="0" t="s">
        <v>35</v>
      </c>
      <c r="P387" s="0" t="n">
        <f aca="false">IF(AND(OR(Dashboard!$B$5="All",D387=Dashboard!$B$5),OR(Dashboard!$D$5="All",N387=Dashboard!$D$5),OR(AND(C387&lt;&gt;"",C387&gt;=Dashboard!$F$5,C387&lt;=Dashboard!$H$5),AND(C387="",Dashboard!$F$5&lt;=1980,Dashboard!$H$5&gt;=2016))),1,0)</f>
        <v>1</v>
      </c>
      <c r="Q387" s="0" t="n">
        <f aca="false">J387*P387+ROW()*0.00000001</f>
        <v>3.44000387</v>
      </c>
    </row>
    <row r="388" customFormat="false" ht="15" hidden="false" customHeight="false" outlineLevel="0" collapsed="false">
      <c r="A388" s="0" t="s">
        <v>436</v>
      </c>
      <c r="B388" s="0" t="s">
        <v>64</v>
      </c>
      <c r="C388" s="0" t="n">
        <v>2009</v>
      </c>
      <c r="D388" s="0" t="s">
        <v>56</v>
      </c>
      <c r="E388" s="0" t="s">
        <v>72</v>
      </c>
      <c r="F388" s="0" t="n">
        <v>2.4</v>
      </c>
      <c r="G388" s="0" t="n">
        <v>0.71</v>
      </c>
      <c r="H388" s="0" t="n">
        <v>0.03</v>
      </c>
      <c r="I388" s="0" t="n">
        <v>0.29</v>
      </c>
      <c r="J388" s="0" t="n">
        <v>3.44</v>
      </c>
      <c r="K388" s="0" t="n">
        <v>84</v>
      </c>
      <c r="L388" s="0" t="n">
        <v>8.2</v>
      </c>
      <c r="M388" s="0" t="s">
        <v>73</v>
      </c>
      <c r="N388" s="0" t="s">
        <v>66</v>
      </c>
      <c r="O388" s="0" t="s">
        <v>42</v>
      </c>
      <c r="P388" s="0" t="n">
        <f aca="false">IF(AND(OR(Dashboard!$B$5="All",D388=Dashboard!$B$5),OR(Dashboard!$D$5="All",N388=Dashboard!$D$5),OR(AND(C388&lt;&gt;"",C388&gt;=Dashboard!$F$5,C388&lt;=Dashboard!$H$5),AND(C388="",Dashboard!$F$5&lt;=1980,Dashboard!$H$5&gt;=2016))),1,0)</f>
        <v>1</v>
      </c>
      <c r="Q388" s="0" t="n">
        <f aca="false">J388*P388+ROW()*0.00000001</f>
        <v>3.44000388</v>
      </c>
    </row>
    <row r="389" customFormat="false" ht="15" hidden="false" customHeight="false" outlineLevel="0" collapsed="false">
      <c r="A389" s="0" t="s">
        <v>437</v>
      </c>
      <c r="B389" s="0" t="s">
        <v>76</v>
      </c>
      <c r="C389" s="0" t="n">
        <v>2002</v>
      </c>
      <c r="D389" s="0" t="s">
        <v>102</v>
      </c>
      <c r="E389" s="0" t="s">
        <v>328</v>
      </c>
      <c r="F389" s="0" t="n">
        <v>1.55</v>
      </c>
      <c r="G389" s="0" t="n">
        <v>1.27</v>
      </c>
      <c r="H389" s="0" t="n">
        <v>0.33</v>
      </c>
      <c r="I389" s="0" t="n">
        <v>0.29</v>
      </c>
      <c r="J389" s="0" t="n">
        <v>3.44</v>
      </c>
      <c r="K389" s="0" t="n">
        <v>79</v>
      </c>
      <c r="L389" s="0" t="n">
        <v>8.3</v>
      </c>
      <c r="M389" s="0" t="s">
        <v>103</v>
      </c>
      <c r="N389" s="0" t="s">
        <v>74</v>
      </c>
      <c r="O389" s="0" t="s">
        <v>37</v>
      </c>
      <c r="P389" s="0" t="n">
        <f aca="false">IF(AND(OR(Dashboard!$B$5="All",D389=Dashboard!$B$5),OR(Dashboard!$D$5="All",N389=Dashboard!$D$5),OR(AND(C389&lt;&gt;"",C389&gt;=Dashboard!$F$5,C389&lt;=Dashboard!$H$5),AND(C389="",Dashboard!$F$5&lt;=1980,Dashboard!$H$5&gt;=2016))),1,0)</f>
        <v>1</v>
      </c>
      <c r="Q389" s="0" t="n">
        <f aca="false">J389*P389+ROW()*0.00000001</f>
        <v>3.44000389</v>
      </c>
    </row>
    <row r="390" customFormat="false" ht="15" hidden="false" customHeight="false" outlineLevel="0" collapsed="false">
      <c r="A390" s="0" t="s">
        <v>438</v>
      </c>
      <c r="B390" s="0" t="s">
        <v>78</v>
      </c>
      <c r="C390" s="0" t="n">
        <v>1994</v>
      </c>
      <c r="D390" s="0" t="s">
        <v>46</v>
      </c>
      <c r="E390" s="0" t="s">
        <v>157</v>
      </c>
      <c r="F390" s="0" t="n">
        <v>0.86</v>
      </c>
      <c r="G390" s="0" t="n">
        <v>0</v>
      </c>
      <c r="H390" s="0" t="n">
        <v>2.55</v>
      </c>
      <c r="I390" s="0" t="n">
        <v>0.02</v>
      </c>
      <c r="J390" s="0" t="n">
        <v>3.42</v>
      </c>
      <c r="N390" s="0" t="s">
        <v>35</v>
      </c>
      <c r="P390" s="0" t="n">
        <f aca="false">IF(AND(OR(Dashboard!$B$5="All",D390=Dashboard!$B$5),OR(Dashboard!$D$5="All",N390=Dashboard!$D$5),OR(AND(C390&lt;&gt;"",C390&gt;=Dashboard!$F$5,C390&lt;=Dashboard!$H$5),AND(C390="",Dashboard!$F$5&lt;=1980,Dashboard!$H$5&gt;=2016))),1,0)</f>
        <v>1</v>
      </c>
      <c r="Q390" s="0" t="n">
        <f aca="false">J390*P390+ROW()*0.00000001</f>
        <v>3.4200039</v>
      </c>
    </row>
    <row r="391" customFormat="false" ht="15" hidden="false" customHeight="false" outlineLevel="0" collapsed="false">
      <c r="A391" s="0" t="s">
        <v>439</v>
      </c>
      <c r="B391" s="0" t="s">
        <v>117</v>
      </c>
      <c r="C391" s="0" t="n">
        <v>1998</v>
      </c>
      <c r="D391" s="0" t="s">
        <v>71</v>
      </c>
      <c r="E391" s="0" t="s">
        <v>72</v>
      </c>
      <c r="F391" s="0" t="n">
        <v>1.13</v>
      </c>
      <c r="G391" s="0" t="n">
        <v>2.07</v>
      </c>
      <c r="H391" s="0" t="n">
        <v>0</v>
      </c>
      <c r="I391" s="0" t="n">
        <v>0.22</v>
      </c>
      <c r="J391" s="0" t="n">
        <v>3.42</v>
      </c>
      <c r="K391" s="0" t="n">
        <v>70</v>
      </c>
      <c r="L391" s="0" t="n">
        <v>8</v>
      </c>
      <c r="M391" s="0" t="s">
        <v>103</v>
      </c>
      <c r="N391" s="0" t="s">
        <v>74</v>
      </c>
      <c r="O391" s="0" t="s">
        <v>67</v>
      </c>
      <c r="P391" s="0" t="n">
        <f aca="false">IF(AND(OR(Dashboard!$B$5="All",D391=Dashboard!$B$5),OR(Dashboard!$D$5="All",N391=Dashboard!$D$5),OR(AND(C391&lt;&gt;"",C391&gt;=Dashboard!$F$5,C391&lt;=Dashboard!$H$5),AND(C391="",Dashboard!$F$5&lt;=1980,Dashboard!$H$5&gt;=2016))),1,0)</f>
        <v>1</v>
      </c>
      <c r="Q391" s="0" t="n">
        <f aca="false">J391*P391+ROW()*0.00000001</f>
        <v>3.42000391</v>
      </c>
    </row>
    <row r="392" customFormat="false" ht="15" hidden="false" customHeight="false" outlineLevel="0" collapsed="false">
      <c r="A392" s="0" t="s">
        <v>440</v>
      </c>
      <c r="B392" s="0" t="s">
        <v>94</v>
      </c>
      <c r="C392" s="0" t="n">
        <v>2015</v>
      </c>
      <c r="D392" s="0" t="s">
        <v>71</v>
      </c>
      <c r="E392" s="0" t="s">
        <v>220</v>
      </c>
      <c r="F392" s="0" t="n">
        <v>1.09</v>
      </c>
      <c r="G392" s="0" t="n">
        <v>1.36</v>
      </c>
      <c r="H392" s="0" t="n">
        <v>0.49</v>
      </c>
      <c r="I392" s="0" t="n">
        <v>0.48</v>
      </c>
      <c r="J392" s="0" t="n">
        <v>3.41</v>
      </c>
      <c r="K392" s="0" t="n">
        <v>93</v>
      </c>
      <c r="L392" s="0" t="n">
        <v>8.2</v>
      </c>
      <c r="M392" s="0" t="s">
        <v>73</v>
      </c>
      <c r="N392" s="0" t="s">
        <v>74</v>
      </c>
      <c r="O392" s="0" t="s">
        <v>60</v>
      </c>
      <c r="P392" s="0" t="n">
        <f aca="false">IF(AND(OR(Dashboard!$B$5="All",D392=Dashboard!$B$5),OR(Dashboard!$D$5="All",N392=Dashboard!$D$5),OR(AND(C392&lt;&gt;"",C392&gt;=Dashboard!$F$5,C392&lt;=Dashboard!$H$5),AND(C392="",Dashboard!$F$5&lt;=1980,Dashboard!$H$5&gt;=2016))),1,0)</f>
        <v>1</v>
      </c>
      <c r="Q392" s="0" t="n">
        <f aca="false">J392*P392+ROW()*0.00000001</f>
        <v>3.41000392</v>
      </c>
    </row>
    <row r="393" customFormat="false" ht="15" hidden="false" customHeight="false" outlineLevel="0" collapsed="false">
      <c r="A393" s="0" t="s">
        <v>441</v>
      </c>
      <c r="B393" s="0" t="s">
        <v>76</v>
      </c>
      <c r="C393" s="0" t="n">
        <v>2004</v>
      </c>
      <c r="D393" s="0" t="s">
        <v>71</v>
      </c>
      <c r="E393" s="0" t="s">
        <v>91</v>
      </c>
      <c r="F393" s="0" t="n">
        <v>1.75</v>
      </c>
      <c r="G393" s="0" t="n">
        <v>1.2</v>
      </c>
      <c r="H393" s="0" t="n">
        <v>0.02</v>
      </c>
      <c r="I393" s="0" t="n">
        <v>0.43</v>
      </c>
      <c r="J393" s="0" t="n">
        <v>3.41</v>
      </c>
      <c r="K393" s="0" t="n">
        <v>80</v>
      </c>
      <c r="L393" s="0" t="n">
        <v>8.9</v>
      </c>
      <c r="M393" s="0" t="s">
        <v>103</v>
      </c>
      <c r="N393" s="0" t="s">
        <v>74</v>
      </c>
      <c r="O393" s="0" t="s">
        <v>37</v>
      </c>
      <c r="P393" s="0" t="n">
        <f aca="false">IF(AND(OR(Dashboard!$B$5="All",D393=Dashboard!$B$5),OR(Dashboard!$D$5="All",N393=Dashboard!$D$5),OR(AND(C393&lt;&gt;"",C393&gt;=Dashboard!$F$5,C393&lt;=Dashboard!$H$5),AND(C393="",Dashboard!$F$5&lt;=1980,Dashboard!$H$5&gt;=2016))),1,0)</f>
        <v>1</v>
      </c>
      <c r="Q393" s="0" t="n">
        <f aca="false">J393*P393+ROW()*0.00000001</f>
        <v>3.41000393</v>
      </c>
    </row>
    <row r="394" customFormat="false" ht="15" hidden="false" customHeight="false" outlineLevel="0" collapsed="false">
      <c r="A394" s="0" t="s">
        <v>442</v>
      </c>
      <c r="B394" s="0" t="s">
        <v>45</v>
      </c>
      <c r="C394" s="0" t="n">
        <v>1990</v>
      </c>
      <c r="D394" s="0" t="s">
        <v>41</v>
      </c>
      <c r="E394" s="0" t="s">
        <v>35</v>
      </c>
      <c r="F394" s="0" t="n">
        <v>1.73</v>
      </c>
      <c r="G394" s="0" t="n">
        <v>0.69</v>
      </c>
      <c r="H394" s="0" t="n">
        <v>0.59</v>
      </c>
      <c r="I394" s="0" t="n">
        <v>0.4</v>
      </c>
      <c r="J394" s="0" t="n">
        <v>3.41</v>
      </c>
      <c r="N394" s="0" t="s">
        <v>35</v>
      </c>
      <c r="P394" s="0" t="n">
        <f aca="false">IF(AND(OR(Dashboard!$B$5="All",D394=Dashboard!$B$5),OR(Dashboard!$D$5="All",N394=Dashboard!$D$5),OR(AND(C394&lt;&gt;"",C394&gt;=Dashboard!$F$5,C394&lt;=Dashboard!$H$5),AND(C394="",Dashboard!$F$5&lt;=1980,Dashboard!$H$5&gt;=2016))),1,0)</f>
        <v>1</v>
      </c>
      <c r="Q394" s="0" t="n">
        <f aca="false">J394*P394+ROW()*0.00000001</f>
        <v>3.41000394</v>
      </c>
    </row>
    <row r="395" customFormat="false" ht="15" hidden="false" customHeight="false" outlineLevel="0" collapsed="false">
      <c r="A395" s="0" t="s">
        <v>443</v>
      </c>
      <c r="B395" s="0" t="s">
        <v>76</v>
      </c>
      <c r="C395" s="0" t="n">
        <v>2002</v>
      </c>
      <c r="D395" s="0" t="s">
        <v>34</v>
      </c>
      <c r="E395" s="0" t="s">
        <v>142</v>
      </c>
      <c r="F395" s="0" t="n">
        <v>0.46</v>
      </c>
      <c r="G395" s="0" t="n">
        <v>2.28</v>
      </c>
      <c r="H395" s="0" t="n">
        <v>0.05</v>
      </c>
      <c r="I395" s="0" t="n">
        <v>0.61</v>
      </c>
      <c r="J395" s="0" t="n">
        <v>3.4</v>
      </c>
      <c r="K395" s="0" t="n">
        <v>88</v>
      </c>
      <c r="L395" s="0" t="n">
        <v>6.7</v>
      </c>
      <c r="M395" s="0" t="s">
        <v>36</v>
      </c>
      <c r="N395" s="0" t="s">
        <v>74</v>
      </c>
      <c r="O395" s="0" t="s">
        <v>42</v>
      </c>
      <c r="P395" s="0" t="n">
        <f aca="false">IF(AND(OR(Dashboard!$B$5="All",D395=Dashboard!$B$5),OR(Dashboard!$D$5="All",N395=Dashboard!$D$5),OR(AND(C395&lt;&gt;"",C395&gt;=Dashboard!$F$5,C395&lt;=Dashboard!$H$5),AND(C395="",Dashboard!$F$5&lt;=1980,Dashboard!$H$5&gt;=2016))),1,0)</f>
        <v>1</v>
      </c>
      <c r="Q395" s="0" t="n">
        <f aca="false">J395*P395+ROW()*0.00000001</f>
        <v>3.40000395</v>
      </c>
    </row>
    <row r="396" customFormat="false" ht="15" hidden="false" customHeight="false" outlineLevel="0" collapsed="false">
      <c r="A396" s="0" t="s">
        <v>444</v>
      </c>
      <c r="B396" s="0" t="s">
        <v>70</v>
      </c>
      <c r="C396" s="0" t="n">
        <v>2011</v>
      </c>
      <c r="D396" s="0" t="s">
        <v>16</v>
      </c>
      <c r="E396" s="0" t="s">
        <v>89</v>
      </c>
      <c r="F396" s="0" t="n">
        <v>1.83</v>
      </c>
      <c r="G396" s="0" t="n">
        <v>1.05</v>
      </c>
      <c r="H396" s="0" t="n">
        <v>0.06</v>
      </c>
      <c r="I396" s="0" t="n">
        <v>0.46</v>
      </c>
      <c r="J396" s="0" t="n">
        <v>3.39</v>
      </c>
      <c r="K396" s="0" t="n">
        <v>91</v>
      </c>
      <c r="L396" s="0" t="n">
        <v>8.4</v>
      </c>
      <c r="M396" s="0" t="s">
        <v>36</v>
      </c>
      <c r="N396" s="0" t="s">
        <v>74</v>
      </c>
      <c r="O396" s="0" t="s">
        <v>60</v>
      </c>
      <c r="P396" s="0" t="n">
        <f aca="false">IF(AND(OR(Dashboard!$B$5="All",D396=Dashboard!$B$5),OR(Dashboard!$D$5="All",N396=Dashboard!$D$5),OR(AND(C396&lt;&gt;"",C396&gt;=Dashboard!$F$5,C396&lt;=Dashboard!$H$5),AND(C396="",Dashboard!$F$5&lt;=1980,Dashboard!$H$5&gt;=2016))),1,0)</f>
        <v>1</v>
      </c>
      <c r="Q396" s="0" t="n">
        <f aca="false">J396*P396+ROW()*0.00000001</f>
        <v>3.39000396</v>
      </c>
    </row>
    <row r="397" customFormat="false" ht="15" hidden="false" customHeight="false" outlineLevel="0" collapsed="false">
      <c r="A397" s="0" t="s">
        <v>445</v>
      </c>
      <c r="B397" s="0" t="s">
        <v>117</v>
      </c>
      <c r="C397" s="0" t="n">
        <v>2000</v>
      </c>
      <c r="D397" s="0" t="s">
        <v>52</v>
      </c>
      <c r="E397" s="0" t="s">
        <v>89</v>
      </c>
      <c r="F397" s="0" t="n">
        <v>1.56</v>
      </c>
      <c r="G397" s="0" t="n">
        <v>1.47</v>
      </c>
      <c r="H397" s="0" t="n">
        <v>0.19</v>
      </c>
      <c r="I397" s="0" t="n">
        <v>0.17</v>
      </c>
      <c r="J397" s="0" t="n">
        <v>3.39</v>
      </c>
      <c r="K397" s="0" t="n">
        <v>68</v>
      </c>
      <c r="L397" s="0" t="n">
        <v>8.2</v>
      </c>
      <c r="M397" s="0" t="s">
        <v>36</v>
      </c>
      <c r="N397" s="0" t="s">
        <v>74</v>
      </c>
      <c r="O397" s="0" t="s">
        <v>67</v>
      </c>
      <c r="P397" s="0" t="n">
        <f aca="false">IF(AND(OR(Dashboard!$B$5="All",D397=Dashboard!$B$5),OR(Dashboard!$D$5="All",N397=Dashboard!$D$5),OR(AND(C397&lt;&gt;"",C397&gt;=Dashboard!$F$5,C397&lt;=Dashboard!$H$5),AND(C397="",Dashboard!$F$5&lt;=1980,Dashboard!$H$5&gt;=2016))),1,0)</f>
        <v>1</v>
      </c>
      <c r="Q397" s="0" t="n">
        <f aca="false">J397*P397+ROW()*0.00000001</f>
        <v>3.39000397</v>
      </c>
    </row>
    <row r="398" customFormat="false" ht="15" hidden="false" customHeight="false" outlineLevel="0" collapsed="false">
      <c r="A398" s="0" t="s">
        <v>446</v>
      </c>
      <c r="B398" s="0" t="s">
        <v>94</v>
      </c>
      <c r="C398" s="0" t="n">
        <v>2015</v>
      </c>
      <c r="D398" s="0" t="s">
        <v>71</v>
      </c>
      <c r="E398" s="0" t="s">
        <v>124</v>
      </c>
      <c r="F398" s="0" t="n">
        <v>0.81</v>
      </c>
      <c r="G398" s="0" t="n">
        <v>1.99</v>
      </c>
      <c r="H398" s="0" t="n">
        <v>0.07</v>
      </c>
      <c r="I398" s="0" t="n">
        <v>0.52</v>
      </c>
      <c r="J398" s="0" t="n">
        <v>3.39</v>
      </c>
      <c r="K398" s="0" t="n">
        <v>76</v>
      </c>
      <c r="L398" s="0" t="n">
        <v>6.8</v>
      </c>
      <c r="M398" s="0" t="s">
        <v>73</v>
      </c>
      <c r="N398" s="0" t="s">
        <v>74</v>
      </c>
      <c r="O398" s="0" t="s">
        <v>37</v>
      </c>
      <c r="P398" s="0" t="n">
        <f aca="false">IF(AND(OR(Dashboard!$B$5="All",D398=Dashboard!$B$5),OR(Dashboard!$D$5="All",N398=Dashboard!$D$5),OR(AND(C398&lt;&gt;"",C398&gt;=Dashboard!$F$5,C398&lt;=Dashboard!$H$5),AND(C398="",Dashboard!$F$5&lt;=1980,Dashboard!$H$5&gt;=2016))),1,0)</f>
        <v>1</v>
      </c>
      <c r="Q398" s="0" t="n">
        <f aca="false">J398*P398+ROW()*0.00000001</f>
        <v>3.39000398</v>
      </c>
    </row>
    <row r="399" customFormat="false" ht="15" hidden="false" customHeight="false" outlineLevel="0" collapsed="false">
      <c r="A399" s="0" t="s">
        <v>447</v>
      </c>
      <c r="B399" s="0" t="s">
        <v>64</v>
      </c>
      <c r="C399" s="0" t="n">
        <v>2008</v>
      </c>
      <c r="D399" s="0" t="s">
        <v>71</v>
      </c>
      <c r="E399" s="0" t="s">
        <v>243</v>
      </c>
      <c r="F399" s="0" t="n">
        <v>2.04</v>
      </c>
      <c r="G399" s="0" t="n">
        <v>1.02</v>
      </c>
      <c r="H399" s="0" t="n">
        <v>0</v>
      </c>
      <c r="I399" s="0" t="n">
        <v>0.32</v>
      </c>
      <c r="J399" s="0" t="n">
        <v>3.38</v>
      </c>
      <c r="K399" s="0" t="n">
        <v>76</v>
      </c>
      <c r="L399" s="0" t="n">
        <v>7.9</v>
      </c>
      <c r="M399" s="0" t="s">
        <v>125</v>
      </c>
      <c r="N399" s="0" t="s">
        <v>66</v>
      </c>
      <c r="O399" s="0" t="s">
        <v>37</v>
      </c>
      <c r="P399" s="0" t="n">
        <f aca="false">IF(AND(OR(Dashboard!$B$5="All",D399=Dashboard!$B$5),OR(Dashboard!$D$5="All",N399=Dashboard!$D$5),OR(AND(C399&lt;&gt;"",C399&gt;=Dashboard!$F$5,C399&lt;=Dashboard!$H$5),AND(C399="",Dashboard!$F$5&lt;=1980,Dashboard!$H$5&gt;=2016))),1,0)</f>
        <v>1</v>
      </c>
      <c r="Q399" s="0" t="n">
        <f aca="false">J399*P399+ROW()*0.00000001</f>
        <v>3.38000399</v>
      </c>
    </row>
    <row r="400" customFormat="false" ht="15" hidden="false" customHeight="false" outlineLevel="0" collapsed="false">
      <c r="A400" s="0" t="s">
        <v>232</v>
      </c>
      <c r="B400" s="0" t="s">
        <v>172</v>
      </c>
      <c r="C400" s="0" t="n">
        <v>2014</v>
      </c>
      <c r="D400" s="0" t="s">
        <v>56</v>
      </c>
      <c r="E400" s="0" t="s">
        <v>91</v>
      </c>
      <c r="F400" s="0" t="n">
        <v>2.14</v>
      </c>
      <c r="G400" s="0" t="n">
        <v>0.92</v>
      </c>
      <c r="H400" s="0" t="n">
        <v>0</v>
      </c>
      <c r="I400" s="0" t="n">
        <v>0.31</v>
      </c>
      <c r="J400" s="0" t="n">
        <v>3.37</v>
      </c>
      <c r="K400" s="0" t="n">
        <v>75</v>
      </c>
      <c r="L400" s="0" t="n">
        <v>5.5</v>
      </c>
      <c r="M400" s="0" t="s">
        <v>103</v>
      </c>
      <c r="N400" s="0" t="s">
        <v>66</v>
      </c>
      <c r="O400" s="0" t="s">
        <v>37</v>
      </c>
      <c r="P400" s="0" t="n">
        <f aca="false">IF(AND(OR(Dashboard!$B$5="All",D400=Dashboard!$B$5),OR(Dashboard!$D$5="All",N400=Dashboard!$D$5),OR(AND(C400&lt;&gt;"",C400&gt;=Dashboard!$F$5,C400&lt;=Dashboard!$H$5),AND(C400="",Dashboard!$F$5&lt;=1980,Dashboard!$H$5&gt;=2016))),1,0)</f>
        <v>1</v>
      </c>
      <c r="Q400" s="0" t="n">
        <f aca="false">J400*P400+ROW()*0.00000001</f>
        <v>3.370004</v>
      </c>
    </row>
    <row r="401" customFormat="false" ht="15" hidden="false" customHeight="false" outlineLevel="0" collapsed="false">
      <c r="A401" s="0" t="s">
        <v>448</v>
      </c>
      <c r="B401" s="0" t="s">
        <v>117</v>
      </c>
      <c r="C401" s="0" t="n">
        <v>1998</v>
      </c>
      <c r="D401" s="0" t="s">
        <v>102</v>
      </c>
      <c r="E401" s="0" t="s">
        <v>449</v>
      </c>
      <c r="F401" s="0" t="n">
        <v>2.47</v>
      </c>
      <c r="G401" s="0" t="n">
        <v>0.76</v>
      </c>
      <c r="H401" s="0" t="n">
        <v>0</v>
      </c>
      <c r="I401" s="0" t="n">
        <v>0.13</v>
      </c>
      <c r="J401" s="0" t="n">
        <v>3.36</v>
      </c>
      <c r="N401" s="0" t="s">
        <v>74</v>
      </c>
      <c r="P401" s="0" t="n">
        <f aca="false">IF(AND(OR(Dashboard!$B$5="All",D401=Dashboard!$B$5),OR(Dashboard!$D$5="All",N401=Dashboard!$D$5),OR(AND(C401&lt;&gt;"",C401&gt;=Dashboard!$F$5,C401&lt;=Dashboard!$H$5),AND(C401="",Dashboard!$F$5&lt;=1980,Dashboard!$H$5&gt;=2016))),1,0)</f>
        <v>1</v>
      </c>
      <c r="Q401" s="0" t="n">
        <f aca="false">J401*P401+ROW()*0.00000001</f>
        <v>3.36000401</v>
      </c>
    </row>
    <row r="402" customFormat="false" ht="15" hidden="false" customHeight="false" outlineLevel="0" collapsed="false">
      <c r="A402" s="0" t="s">
        <v>450</v>
      </c>
      <c r="B402" s="0" t="s">
        <v>108</v>
      </c>
      <c r="C402" s="0" t="n">
        <v>2000</v>
      </c>
      <c r="D402" s="0" t="s">
        <v>71</v>
      </c>
      <c r="E402" s="0" t="s">
        <v>35</v>
      </c>
      <c r="F402" s="0" t="n">
        <v>1.9</v>
      </c>
      <c r="G402" s="0" t="n">
        <v>0.67</v>
      </c>
      <c r="H402" s="0" t="n">
        <v>0.73</v>
      </c>
      <c r="I402" s="0" t="n">
        <v>0.06</v>
      </c>
      <c r="J402" s="0" t="n">
        <v>3.36</v>
      </c>
      <c r="N402" s="0" t="s">
        <v>35</v>
      </c>
      <c r="P402" s="0" t="n">
        <f aca="false">IF(AND(OR(Dashboard!$B$5="All",D402=Dashboard!$B$5),OR(Dashboard!$D$5="All",N402=Dashboard!$D$5),OR(AND(C402&lt;&gt;"",C402&gt;=Dashboard!$F$5,C402&lt;=Dashboard!$H$5),AND(C402="",Dashboard!$F$5&lt;=1980,Dashboard!$H$5&gt;=2016))),1,0)</f>
        <v>1</v>
      </c>
      <c r="Q402" s="0" t="n">
        <f aca="false">J402*P402+ROW()*0.00000001</f>
        <v>3.36000402</v>
      </c>
    </row>
    <row r="403" customFormat="false" ht="15" hidden="false" customHeight="false" outlineLevel="0" collapsed="false">
      <c r="A403" s="0" t="s">
        <v>451</v>
      </c>
      <c r="B403" s="0" t="s">
        <v>70</v>
      </c>
      <c r="C403" s="0" t="n">
        <v>2012</v>
      </c>
      <c r="D403" s="0" t="s">
        <v>56</v>
      </c>
      <c r="E403" s="0" t="s">
        <v>124</v>
      </c>
      <c r="F403" s="0" t="n">
        <v>0.88</v>
      </c>
      <c r="G403" s="0" t="n">
        <v>1.7</v>
      </c>
      <c r="H403" s="0" t="n">
        <v>0.1</v>
      </c>
      <c r="I403" s="0" t="n">
        <v>0.67</v>
      </c>
      <c r="J403" s="0" t="n">
        <v>3.35</v>
      </c>
      <c r="K403" s="0" t="n">
        <v>90</v>
      </c>
      <c r="L403" s="0" t="n">
        <v>8.5</v>
      </c>
      <c r="M403" s="0" t="s">
        <v>73</v>
      </c>
      <c r="N403" s="0" t="s">
        <v>74</v>
      </c>
      <c r="O403" s="0" t="s">
        <v>42</v>
      </c>
      <c r="P403" s="0" t="n">
        <f aca="false">IF(AND(OR(Dashboard!$B$5="All",D403=Dashboard!$B$5),OR(Dashboard!$D$5="All",N403=Dashboard!$D$5),OR(AND(C403&lt;&gt;"",C403&gt;=Dashboard!$F$5,C403&lt;=Dashboard!$H$5),AND(C403="",Dashboard!$F$5&lt;=1980,Dashboard!$H$5&gt;=2016))),1,0)</f>
        <v>1</v>
      </c>
      <c r="Q403" s="0" t="n">
        <f aca="false">J403*P403+ROW()*0.00000001</f>
        <v>3.35000403</v>
      </c>
    </row>
    <row r="404" customFormat="false" ht="15" hidden="false" customHeight="false" outlineLevel="0" collapsed="false">
      <c r="A404" s="0" t="s">
        <v>452</v>
      </c>
      <c r="B404" s="0" t="s">
        <v>117</v>
      </c>
      <c r="C404" s="0" t="n">
        <v>1998</v>
      </c>
      <c r="D404" s="0" t="s">
        <v>114</v>
      </c>
      <c r="E404" s="0" t="s">
        <v>418</v>
      </c>
      <c r="F404" s="0" t="n">
        <v>1.63</v>
      </c>
      <c r="G404" s="0" t="n">
        <v>1.53</v>
      </c>
      <c r="H404" s="0" t="n">
        <v>0</v>
      </c>
      <c r="I404" s="0" t="n">
        <v>0.18</v>
      </c>
      <c r="J404" s="0" t="n">
        <v>3.34</v>
      </c>
      <c r="N404" s="0" t="s">
        <v>74</v>
      </c>
      <c r="P404" s="0" t="n">
        <f aca="false">IF(AND(OR(Dashboard!$B$5="All",D404=Dashboard!$B$5),OR(Dashboard!$D$5="All",N404=Dashboard!$D$5),OR(AND(C404&lt;&gt;"",C404&gt;=Dashboard!$F$5,C404&lt;=Dashboard!$H$5),AND(C404="",Dashboard!$F$5&lt;=1980,Dashboard!$H$5&gt;=2016))),1,0)</f>
        <v>1</v>
      </c>
      <c r="Q404" s="0" t="n">
        <f aca="false">J404*P404+ROW()*0.00000001</f>
        <v>3.34000404</v>
      </c>
    </row>
    <row r="405" customFormat="false" ht="15" hidden="false" customHeight="false" outlineLevel="0" collapsed="false">
      <c r="A405" s="0" t="s">
        <v>453</v>
      </c>
      <c r="B405" s="0" t="s">
        <v>50</v>
      </c>
      <c r="C405" s="0" t="n">
        <v>2006</v>
      </c>
      <c r="D405" s="0" t="s">
        <v>52</v>
      </c>
      <c r="E405" s="0" t="s">
        <v>35</v>
      </c>
      <c r="F405" s="0" t="n">
        <v>0</v>
      </c>
      <c r="G405" s="0" t="n">
        <v>0.99</v>
      </c>
      <c r="H405" s="0" t="n">
        <v>2.32</v>
      </c>
      <c r="I405" s="0" t="n">
        <v>0.02</v>
      </c>
      <c r="J405" s="0" t="n">
        <v>3.33</v>
      </c>
      <c r="N405" s="0" t="s">
        <v>35</v>
      </c>
      <c r="P405" s="0" t="n">
        <f aca="false">IF(AND(OR(Dashboard!$B$5="All",D405=Dashboard!$B$5),OR(Dashboard!$D$5="All",N405=Dashboard!$D$5),OR(AND(C405&lt;&gt;"",C405&gt;=Dashboard!$F$5,C405&lt;=Dashboard!$H$5),AND(C405="",Dashboard!$F$5&lt;=1980,Dashboard!$H$5&gt;=2016))),1,0)</f>
        <v>1</v>
      </c>
      <c r="Q405" s="0" t="n">
        <f aca="false">J405*P405+ROW()*0.00000001</f>
        <v>3.33000405</v>
      </c>
    </row>
    <row r="406" customFormat="false" ht="15" hidden="false" customHeight="false" outlineLevel="0" collapsed="false">
      <c r="A406" s="0" t="s">
        <v>454</v>
      </c>
      <c r="B406" s="0" t="s">
        <v>76</v>
      </c>
      <c r="C406" s="0" t="n">
        <v>2002</v>
      </c>
      <c r="D406" s="0" t="s">
        <v>56</v>
      </c>
      <c r="E406" s="0" t="s">
        <v>142</v>
      </c>
      <c r="F406" s="0" t="n">
        <v>1.45</v>
      </c>
      <c r="G406" s="0" t="n">
        <v>1.29</v>
      </c>
      <c r="H406" s="0" t="n">
        <v>0.12</v>
      </c>
      <c r="I406" s="0" t="n">
        <v>0.46</v>
      </c>
      <c r="J406" s="0" t="n">
        <v>3.33</v>
      </c>
      <c r="K406" s="0" t="n">
        <v>77</v>
      </c>
      <c r="L406" s="0" t="n">
        <v>8.5</v>
      </c>
      <c r="M406" s="0" t="s">
        <v>103</v>
      </c>
      <c r="N406" s="0" t="s">
        <v>74</v>
      </c>
      <c r="O406" s="0" t="s">
        <v>37</v>
      </c>
      <c r="P406" s="0" t="n">
        <f aca="false">IF(AND(OR(Dashboard!$B$5="All",D406=Dashboard!$B$5),OR(Dashboard!$D$5="All",N406=Dashboard!$D$5),OR(AND(C406&lt;&gt;"",C406&gt;=Dashboard!$F$5,C406&lt;=Dashboard!$H$5),AND(C406="",Dashboard!$F$5&lt;=1980,Dashboard!$H$5&gt;=2016))),1,0)</f>
        <v>1</v>
      </c>
      <c r="Q406" s="0" t="n">
        <f aca="false">J406*P406+ROW()*0.00000001</f>
        <v>3.33000406</v>
      </c>
    </row>
    <row r="407" customFormat="false" ht="15" hidden="false" customHeight="false" outlineLevel="0" collapsed="false">
      <c r="A407" s="0" t="s">
        <v>455</v>
      </c>
      <c r="B407" s="0" t="s">
        <v>76</v>
      </c>
      <c r="C407" s="0" t="n">
        <v>2002</v>
      </c>
      <c r="D407" s="0" t="s">
        <v>16</v>
      </c>
      <c r="E407" s="0" t="s">
        <v>89</v>
      </c>
      <c r="F407" s="0" t="n">
        <v>1.44</v>
      </c>
      <c r="G407" s="0" t="n">
        <v>1.01</v>
      </c>
      <c r="H407" s="0" t="n">
        <v>0.57</v>
      </c>
      <c r="I407" s="0" t="n">
        <v>0.3</v>
      </c>
      <c r="J407" s="0" t="n">
        <v>3.33</v>
      </c>
      <c r="N407" s="0" t="s">
        <v>74</v>
      </c>
      <c r="P407" s="0" t="n">
        <f aca="false">IF(AND(OR(Dashboard!$B$5="All",D407=Dashboard!$B$5),OR(Dashboard!$D$5="All",N407=Dashboard!$D$5),OR(AND(C407&lt;&gt;"",C407&gt;=Dashboard!$F$5,C407&lt;=Dashboard!$H$5),AND(C407="",Dashboard!$F$5&lt;=1980,Dashboard!$H$5&gt;=2016))),1,0)</f>
        <v>1</v>
      </c>
      <c r="Q407" s="0" t="n">
        <f aca="false">J407*P407+ROW()*0.00000001</f>
        <v>3.33000407</v>
      </c>
    </row>
    <row r="408" customFormat="false" ht="15" hidden="false" customHeight="false" outlineLevel="0" collapsed="false">
      <c r="A408" s="0" t="s">
        <v>456</v>
      </c>
      <c r="B408" s="0" t="s">
        <v>97</v>
      </c>
      <c r="C408" s="0" t="n">
        <v>2015</v>
      </c>
      <c r="D408" s="0" t="s">
        <v>71</v>
      </c>
      <c r="E408" s="0" t="s">
        <v>211</v>
      </c>
      <c r="F408" s="0" t="n">
        <v>0.27</v>
      </c>
      <c r="G408" s="0" t="n">
        <v>0.21</v>
      </c>
      <c r="H408" s="0" t="n">
        <v>2.79</v>
      </c>
      <c r="I408" s="0" t="n">
        <v>0.05</v>
      </c>
      <c r="J408" s="0" t="n">
        <v>3.32</v>
      </c>
      <c r="N408" s="0" t="s">
        <v>35</v>
      </c>
      <c r="P408" s="0" t="n">
        <f aca="false">IF(AND(OR(Dashboard!$B$5="All",D408=Dashboard!$B$5),OR(Dashboard!$D$5="All",N408=Dashboard!$D$5),OR(AND(C408&lt;&gt;"",C408&gt;=Dashboard!$F$5,C408&lt;=Dashboard!$H$5),AND(C408="",Dashboard!$F$5&lt;=1980,Dashboard!$H$5&gt;=2016))),1,0)</f>
        <v>1</v>
      </c>
      <c r="Q408" s="0" t="n">
        <f aca="false">J408*P408+ROW()*0.00000001</f>
        <v>3.32000408</v>
      </c>
    </row>
    <row r="409" customFormat="false" ht="15" hidden="false" customHeight="false" outlineLevel="0" collapsed="false">
      <c r="A409" s="0" t="s">
        <v>457</v>
      </c>
      <c r="B409" s="0" t="s">
        <v>76</v>
      </c>
      <c r="C409" s="0" t="n">
        <v>2005</v>
      </c>
      <c r="D409" s="0" t="s">
        <v>71</v>
      </c>
      <c r="E409" s="0" t="s">
        <v>234</v>
      </c>
      <c r="F409" s="0" t="n">
        <v>1.47</v>
      </c>
      <c r="G409" s="0" t="n">
        <v>1.39</v>
      </c>
      <c r="H409" s="0" t="n">
        <v>0.03</v>
      </c>
      <c r="I409" s="0" t="n">
        <v>0.43</v>
      </c>
      <c r="J409" s="0" t="n">
        <v>3.32</v>
      </c>
      <c r="K409" s="0" t="n">
        <v>60</v>
      </c>
      <c r="L409" s="0" t="n">
        <v>7.2</v>
      </c>
      <c r="M409" s="0" t="s">
        <v>103</v>
      </c>
      <c r="N409" s="0" t="s">
        <v>74</v>
      </c>
      <c r="O409" s="0" t="s">
        <v>53</v>
      </c>
      <c r="P409" s="0" t="n">
        <f aca="false">IF(AND(OR(Dashboard!$B$5="All",D409=Dashboard!$B$5),OR(Dashboard!$D$5="All",N409=Dashboard!$D$5),OR(AND(C409&lt;&gt;"",C409&gt;=Dashboard!$F$5,C409&lt;=Dashboard!$H$5),AND(C409="",Dashboard!$F$5&lt;=1980,Dashboard!$H$5&gt;=2016))),1,0)</f>
        <v>1</v>
      </c>
      <c r="Q409" s="0" t="n">
        <f aca="false">J409*P409+ROW()*0.00000001</f>
        <v>3.32000409</v>
      </c>
    </row>
    <row r="410" customFormat="false" ht="15" hidden="false" customHeight="false" outlineLevel="0" collapsed="false">
      <c r="A410" s="0" t="s">
        <v>458</v>
      </c>
      <c r="B410" s="0" t="s">
        <v>50</v>
      </c>
      <c r="C410" s="0" t="n">
        <v>2009</v>
      </c>
      <c r="D410" s="0" t="s">
        <v>71</v>
      </c>
      <c r="E410" s="0" t="s">
        <v>35</v>
      </c>
      <c r="F410" s="0" t="n">
        <v>1.4</v>
      </c>
      <c r="G410" s="0" t="n">
        <v>0.91</v>
      </c>
      <c r="H410" s="0" t="n">
        <v>0.74</v>
      </c>
      <c r="I410" s="0" t="n">
        <v>0.26</v>
      </c>
      <c r="J410" s="0" t="n">
        <v>3.31</v>
      </c>
      <c r="K410" s="0" t="n">
        <v>87</v>
      </c>
      <c r="L410" s="0" t="n">
        <v>7.8</v>
      </c>
      <c r="M410" s="0" t="s">
        <v>125</v>
      </c>
      <c r="N410" s="0" t="s">
        <v>35</v>
      </c>
      <c r="O410" s="0" t="s">
        <v>42</v>
      </c>
      <c r="P410" s="0" t="n">
        <f aca="false">IF(AND(OR(Dashboard!$B$5="All",D410=Dashboard!$B$5),OR(Dashboard!$D$5="All",N410=Dashboard!$D$5),OR(AND(C410&lt;&gt;"",C410&gt;=Dashboard!$F$5,C410&lt;=Dashboard!$H$5),AND(C410="",Dashboard!$F$5&lt;=1980,Dashboard!$H$5&gt;=2016))),1,0)</f>
        <v>1</v>
      </c>
      <c r="Q410" s="0" t="n">
        <f aca="false">J410*P410+ROW()*0.00000001</f>
        <v>3.3100041</v>
      </c>
    </row>
    <row r="411" customFormat="false" ht="15" hidden="false" customHeight="false" outlineLevel="0" collapsed="false">
      <c r="A411" s="0" t="s">
        <v>459</v>
      </c>
      <c r="B411" s="0" t="s">
        <v>76</v>
      </c>
      <c r="C411" s="0" t="n">
        <v>2001</v>
      </c>
      <c r="D411" s="0" t="s">
        <v>56</v>
      </c>
      <c r="E411" s="0" t="s">
        <v>72</v>
      </c>
      <c r="F411" s="0" t="n">
        <v>1.99</v>
      </c>
      <c r="G411" s="0" t="n">
        <v>1.05</v>
      </c>
      <c r="H411" s="0" t="n">
        <v>0.05</v>
      </c>
      <c r="I411" s="0" t="n">
        <v>0.22</v>
      </c>
      <c r="J411" s="0" t="n">
        <v>3.31</v>
      </c>
      <c r="K411" s="0" t="n">
        <v>80</v>
      </c>
      <c r="L411" s="0" t="n">
        <v>8.5</v>
      </c>
      <c r="M411" s="0" t="s">
        <v>73</v>
      </c>
      <c r="N411" s="0" t="s">
        <v>74</v>
      </c>
      <c r="O411" s="0" t="s">
        <v>37</v>
      </c>
      <c r="P411" s="0" t="n">
        <f aca="false">IF(AND(OR(Dashboard!$B$5="All",D411=Dashboard!$B$5),OR(Dashboard!$D$5="All",N411=Dashboard!$D$5),OR(AND(C411&lt;&gt;"",C411&gt;=Dashboard!$F$5,C411&lt;=Dashboard!$H$5),AND(C411="",Dashboard!$F$5&lt;=1980,Dashboard!$H$5&gt;=2016))),1,0)</f>
        <v>1</v>
      </c>
      <c r="Q411" s="0" t="n">
        <f aca="false">J411*P411+ROW()*0.00000001</f>
        <v>3.31000411</v>
      </c>
    </row>
    <row r="412" customFormat="false" ht="15" hidden="false" customHeight="false" outlineLevel="0" collapsed="false">
      <c r="A412" s="0" t="s">
        <v>394</v>
      </c>
      <c r="B412" s="0" t="s">
        <v>64</v>
      </c>
      <c r="C412" s="0" t="n">
        <v>2013</v>
      </c>
      <c r="D412" s="0" t="s">
        <v>71</v>
      </c>
      <c r="E412" s="0" t="s">
        <v>124</v>
      </c>
      <c r="F412" s="0" t="n">
        <v>1.9</v>
      </c>
      <c r="G412" s="0" t="n">
        <v>1.11</v>
      </c>
      <c r="H412" s="0" t="n">
        <v>0.01</v>
      </c>
      <c r="I412" s="0" t="n">
        <v>0.29</v>
      </c>
      <c r="J412" s="0" t="n">
        <v>3.3</v>
      </c>
      <c r="K412" s="0" t="n">
        <v>86</v>
      </c>
      <c r="L412" s="0" t="n">
        <v>7.9</v>
      </c>
      <c r="M412" s="0" t="s">
        <v>73</v>
      </c>
      <c r="N412" s="0" t="s">
        <v>66</v>
      </c>
      <c r="O412" s="0" t="s">
        <v>42</v>
      </c>
      <c r="P412" s="0" t="n">
        <f aca="false">IF(AND(OR(Dashboard!$B$5="All",D412=Dashboard!$B$5),OR(Dashboard!$D$5="All",N412=Dashboard!$D$5),OR(AND(C412&lt;&gt;"",C412&gt;=Dashboard!$F$5,C412&lt;=Dashboard!$H$5),AND(C412="",Dashboard!$F$5&lt;=1980,Dashboard!$H$5&gt;=2016))),1,0)</f>
        <v>1</v>
      </c>
      <c r="Q412" s="0" t="n">
        <f aca="false">J412*P412+ROW()*0.00000001</f>
        <v>3.30000412</v>
      </c>
    </row>
    <row r="413" customFormat="false" ht="15" hidden="false" customHeight="false" outlineLevel="0" collapsed="false">
      <c r="A413" s="0" t="s">
        <v>460</v>
      </c>
      <c r="B413" s="0" t="s">
        <v>76</v>
      </c>
      <c r="C413" s="0" t="n">
        <v>2003</v>
      </c>
      <c r="D413" s="0" t="s">
        <v>71</v>
      </c>
      <c r="E413" s="0" t="s">
        <v>142</v>
      </c>
      <c r="F413" s="0" t="n">
        <v>1.5</v>
      </c>
      <c r="G413" s="0" t="n">
        <v>1.28</v>
      </c>
      <c r="H413" s="0" t="n">
        <v>0.05</v>
      </c>
      <c r="I413" s="0" t="n">
        <v>0.46</v>
      </c>
      <c r="J413" s="0" t="n">
        <v>3.28</v>
      </c>
      <c r="K413" s="0" t="n">
        <v>85</v>
      </c>
      <c r="L413" s="0" t="n">
        <v>8.7</v>
      </c>
      <c r="M413" s="0" t="s">
        <v>103</v>
      </c>
      <c r="N413" s="0" t="s">
        <v>74</v>
      </c>
      <c r="O413" s="0" t="s">
        <v>42</v>
      </c>
      <c r="P413" s="0" t="n">
        <f aca="false">IF(AND(OR(Dashboard!$B$5="All",D413=Dashboard!$B$5),OR(Dashboard!$D$5="All",N413=Dashboard!$D$5),OR(AND(C413&lt;&gt;"",C413&gt;=Dashboard!$F$5,C413&lt;=Dashboard!$H$5),AND(C413="",Dashboard!$F$5&lt;=1980,Dashboard!$H$5&gt;=2016))),1,0)</f>
        <v>1</v>
      </c>
      <c r="Q413" s="0" t="n">
        <f aca="false">J413*P413+ROW()*0.00000001</f>
        <v>3.28000413</v>
      </c>
    </row>
    <row r="414" customFormat="false" ht="15" hidden="false" customHeight="false" outlineLevel="0" collapsed="false">
      <c r="A414" s="0" t="s">
        <v>461</v>
      </c>
      <c r="B414" s="0" t="s">
        <v>97</v>
      </c>
      <c r="C414" s="0" t="n">
        <v>2014</v>
      </c>
      <c r="D414" s="0" t="s">
        <v>46</v>
      </c>
      <c r="E414" s="0" t="s">
        <v>35</v>
      </c>
      <c r="F414" s="0" t="n">
        <v>0.09</v>
      </c>
      <c r="G414" s="0" t="n">
        <v>0</v>
      </c>
      <c r="H414" s="0" t="n">
        <v>3.18</v>
      </c>
      <c r="I414" s="0" t="n">
        <v>0.01</v>
      </c>
      <c r="J414" s="0" t="n">
        <v>3.28</v>
      </c>
      <c r="N414" s="0" t="s">
        <v>35</v>
      </c>
      <c r="P414" s="0" t="n">
        <f aca="false">IF(AND(OR(Dashboard!$B$5="All",D414=Dashboard!$B$5),OR(Dashboard!$D$5="All",N414=Dashboard!$D$5),OR(AND(C414&lt;&gt;"",C414&gt;=Dashboard!$F$5,C414&lt;=Dashboard!$H$5),AND(C414="",Dashboard!$F$5&lt;=1980,Dashboard!$H$5&gt;=2016))),1,0)</f>
        <v>1</v>
      </c>
      <c r="Q414" s="0" t="n">
        <f aca="false">J414*P414+ROW()*0.00000001</f>
        <v>3.28000414</v>
      </c>
    </row>
    <row r="415" customFormat="false" ht="15" hidden="false" customHeight="false" outlineLevel="0" collapsed="false">
      <c r="A415" s="0" t="s">
        <v>462</v>
      </c>
      <c r="B415" s="0" t="s">
        <v>172</v>
      </c>
      <c r="C415" s="0" t="n">
        <v>2015</v>
      </c>
      <c r="D415" s="0" t="s">
        <v>56</v>
      </c>
      <c r="E415" s="0" t="s">
        <v>65</v>
      </c>
      <c r="F415" s="0" t="n">
        <v>2.61</v>
      </c>
      <c r="G415" s="0" t="n">
        <v>0.33</v>
      </c>
      <c r="H415" s="0" t="n">
        <v>0</v>
      </c>
      <c r="I415" s="0" t="n">
        <v>0.34</v>
      </c>
      <c r="J415" s="0" t="n">
        <v>3.28</v>
      </c>
      <c r="K415" s="0" t="n">
        <v>82</v>
      </c>
      <c r="L415" s="0" t="n">
        <v>7.5</v>
      </c>
      <c r="M415" s="0" t="s">
        <v>73</v>
      </c>
      <c r="N415" s="0" t="s">
        <v>66</v>
      </c>
      <c r="O415" s="0" t="s">
        <v>42</v>
      </c>
      <c r="P415" s="0" t="n">
        <f aca="false">IF(AND(OR(Dashboard!$B$5="All",D415=Dashboard!$B$5),OR(Dashboard!$D$5="All",N415=Dashboard!$D$5),OR(AND(C415&lt;&gt;"",C415&gt;=Dashboard!$F$5,C415&lt;=Dashboard!$H$5),AND(C415="",Dashboard!$F$5&lt;=1980,Dashboard!$H$5&gt;=2016))),1,0)</f>
        <v>1</v>
      </c>
      <c r="Q415" s="0" t="n">
        <f aca="false">J415*P415+ROW()*0.00000001</f>
        <v>3.28000415</v>
      </c>
    </row>
    <row r="416" customFormat="false" ht="15" hidden="false" customHeight="false" outlineLevel="0" collapsed="false">
      <c r="A416" s="0" t="s">
        <v>463</v>
      </c>
      <c r="B416" s="0" t="s">
        <v>76</v>
      </c>
      <c r="C416" s="0" t="n">
        <v>2003</v>
      </c>
      <c r="D416" s="0" t="s">
        <v>71</v>
      </c>
      <c r="E416" s="0" t="s">
        <v>91</v>
      </c>
      <c r="F416" s="0" t="n">
        <v>1.89</v>
      </c>
      <c r="G416" s="0" t="n">
        <v>1.05</v>
      </c>
      <c r="H416" s="0" t="n">
        <v>0.02</v>
      </c>
      <c r="I416" s="0" t="n">
        <v>0.31</v>
      </c>
      <c r="J416" s="0" t="n">
        <v>3.27</v>
      </c>
      <c r="K416" s="0" t="n">
        <v>77</v>
      </c>
      <c r="L416" s="0" t="n">
        <v>8</v>
      </c>
      <c r="M416" s="0" t="s">
        <v>73</v>
      </c>
      <c r="N416" s="0" t="s">
        <v>74</v>
      </c>
      <c r="O416" s="0" t="s">
        <v>37</v>
      </c>
      <c r="P416" s="0" t="n">
        <f aca="false">IF(AND(OR(Dashboard!$B$5="All",D416=Dashboard!$B$5),OR(Dashboard!$D$5="All",N416=Dashboard!$D$5),OR(AND(C416&lt;&gt;"",C416&gt;=Dashboard!$F$5,C416&lt;=Dashboard!$H$5),AND(C416="",Dashboard!$F$5&lt;=1980,Dashboard!$H$5&gt;=2016))),1,0)</f>
        <v>1</v>
      </c>
      <c r="Q416" s="0" t="n">
        <f aca="false">J416*P416+ROW()*0.00000001</f>
        <v>3.27000416</v>
      </c>
    </row>
    <row r="417" customFormat="false" ht="15" hidden="false" customHeight="false" outlineLevel="0" collapsed="false">
      <c r="A417" s="0" t="s">
        <v>464</v>
      </c>
      <c r="B417" s="0" t="s">
        <v>50</v>
      </c>
      <c r="C417" s="0" t="n">
        <v>2008</v>
      </c>
      <c r="D417" s="0" t="s">
        <v>48</v>
      </c>
      <c r="E417" s="0" t="s">
        <v>35</v>
      </c>
      <c r="F417" s="0" t="n">
        <v>0.6</v>
      </c>
      <c r="G417" s="0" t="n">
        <v>1.57</v>
      </c>
      <c r="H417" s="0" t="n">
        <v>0.82</v>
      </c>
      <c r="I417" s="0" t="n">
        <v>0.27</v>
      </c>
      <c r="J417" s="0" t="n">
        <v>3.26</v>
      </c>
      <c r="K417" s="0" t="n">
        <v>86</v>
      </c>
      <c r="L417" s="0" t="n">
        <v>9.2</v>
      </c>
      <c r="M417" s="0" t="s">
        <v>125</v>
      </c>
      <c r="N417" s="0" t="s">
        <v>35</v>
      </c>
      <c r="O417" s="0" t="s">
        <v>42</v>
      </c>
      <c r="P417" s="0" t="n">
        <f aca="false">IF(AND(OR(Dashboard!$B$5="All",D417=Dashboard!$B$5),OR(Dashboard!$D$5="All",N417=Dashboard!$D$5),OR(AND(C417&lt;&gt;"",C417&gt;=Dashboard!$F$5,C417&lt;=Dashboard!$H$5),AND(C417="",Dashboard!$F$5&lt;=1980,Dashboard!$H$5&gt;=2016))),1,0)</f>
        <v>1</v>
      </c>
      <c r="Q417" s="0" t="n">
        <f aca="false">J417*P417+ROW()*0.00000001</f>
        <v>3.26000417</v>
      </c>
    </row>
    <row r="418" customFormat="false" ht="15" hidden="false" customHeight="false" outlineLevel="0" collapsed="false">
      <c r="A418" s="0" t="s">
        <v>465</v>
      </c>
      <c r="B418" s="0" t="s">
        <v>164</v>
      </c>
      <c r="C418" s="0" t="n">
        <v>2009</v>
      </c>
      <c r="D418" s="0" t="s">
        <v>41</v>
      </c>
      <c r="E418" s="0" t="s">
        <v>89</v>
      </c>
      <c r="F418" s="0" t="n">
        <v>0.5</v>
      </c>
      <c r="G418" s="0" t="n">
        <v>1.58</v>
      </c>
      <c r="H418" s="0" t="n">
        <v>0.31</v>
      </c>
      <c r="I418" s="0" t="n">
        <v>0.87</v>
      </c>
      <c r="J418" s="0" t="n">
        <v>3.25</v>
      </c>
      <c r="N418" s="0" t="s">
        <v>74</v>
      </c>
      <c r="P418" s="0" t="n">
        <f aca="false">IF(AND(OR(Dashboard!$B$5="All",D418=Dashboard!$B$5),OR(Dashboard!$D$5="All",N418=Dashboard!$D$5),OR(AND(C418&lt;&gt;"",C418&gt;=Dashboard!$F$5,C418&lt;=Dashboard!$H$5),AND(C418="",Dashboard!$F$5&lt;=1980,Dashboard!$H$5&gt;=2016))),1,0)</f>
        <v>1</v>
      </c>
      <c r="Q418" s="0" t="n">
        <f aca="false">J418*P418+ROW()*0.00000001</f>
        <v>3.25000418</v>
      </c>
    </row>
    <row r="419" customFormat="false" ht="15" hidden="false" customHeight="false" outlineLevel="0" collapsed="false">
      <c r="A419" s="0" t="s">
        <v>141</v>
      </c>
      <c r="B419" s="0" t="s">
        <v>172</v>
      </c>
      <c r="C419" s="0" t="n">
        <v>2015</v>
      </c>
      <c r="D419" s="0" t="s">
        <v>34</v>
      </c>
      <c r="E419" s="0" t="s">
        <v>142</v>
      </c>
      <c r="F419" s="0" t="n">
        <v>0.89</v>
      </c>
      <c r="G419" s="0" t="n">
        <v>2.12</v>
      </c>
      <c r="H419" s="0" t="n">
        <v>0</v>
      </c>
      <c r="I419" s="0" t="n">
        <v>0.24</v>
      </c>
      <c r="J419" s="0" t="n">
        <v>3.25</v>
      </c>
      <c r="K419" s="0" t="n">
        <v>84</v>
      </c>
      <c r="L419" s="0" t="n">
        <v>4.4</v>
      </c>
      <c r="M419" s="0" t="s">
        <v>36</v>
      </c>
      <c r="N419" s="0" t="s">
        <v>66</v>
      </c>
      <c r="O419" s="0" t="s">
        <v>42</v>
      </c>
      <c r="P419" s="0" t="n">
        <f aca="false">IF(AND(OR(Dashboard!$B$5="All",D419=Dashboard!$B$5),OR(Dashboard!$D$5="All",N419=Dashboard!$D$5),OR(AND(C419&lt;&gt;"",C419&gt;=Dashboard!$F$5,C419&lt;=Dashboard!$H$5),AND(C419="",Dashboard!$F$5&lt;=1980,Dashboard!$H$5&gt;=2016))),1,0)</f>
        <v>1</v>
      </c>
      <c r="Q419" s="0" t="n">
        <f aca="false">J419*P419+ROW()*0.00000001</f>
        <v>3.25000419</v>
      </c>
    </row>
    <row r="420" customFormat="false" ht="15" hidden="false" customHeight="false" outlineLevel="0" collapsed="false">
      <c r="A420" s="0" t="s">
        <v>466</v>
      </c>
      <c r="B420" s="0" t="s">
        <v>33</v>
      </c>
      <c r="C420" s="0" t="n">
        <v>2008</v>
      </c>
      <c r="D420" s="0" t="s">
        <v>52</v>
      </c>
      <c r="E420" s="0" t="s">
        <v>35</v>
      </c>
      <c r="F420" s="0" t="n">
        <v>1.35</v>
      </c>
      <c r="G420" s="0" t="n">
        <v>1.11</v>
      </c>
      <c r="H420" s="0" t="n">
        <v>0.46</v>
      </c>
      <c r="I420" s="0" t="n">
        <v>0.32</v>
      </c>
      <c r="J420" s="0" t="n">
        <v>3.25</v>
      </c>
      <c r="K420" s="0" t="n">
        <v>63</v>
      </c>
      <c r="L420" s="0" t="n">
        <v>4.6</v>
      </c>
      <c r="M420" s="0" t="s">
        <v>36</v>
      </c>
      <c r="N420" s="0" t="s">
        <v>35</v>
      </c>
      <c r="O420" s="0" t="s">
        <v>67</v>
      </c>
      <c r="P420" s="0" t="n">
        <f aca="false">IF(AND(OR(Dashboard!$B$5="All",D420=Dashboard!$B$5),OR(Dashboard!$D$5="All",N420=Dashboard!$D$5),OR(AND(C420&lt;&gt;"",C420&gt;=Dashboard!$F$5,C420&lt;=Dashboard!$H$5),AND(C420="",Dashboard!$F$5&lt;=1980,Dashboard!$H$5&gt;=2016))),1,0)</f>
        <v>1</v>
      </c>
      <c r="Q420" s="0" t="n">
        <f aca="false">J420*P420+ROW()*0.00000001</f>
        <v>3.2500042</v>
      </c>
    </row>
    <row r="421" customFormat="false" ht="15" hidden="false" customHeight="false" outlineLevel="0" collapsed="false">
      <c r="A421" s="0" t="s">
        <v>467</v>
      </c>
      <c r="B421" s="0" t="s">
        <v>117</v>
      </c>
      <c r="C421" s="0" t="n">
        <v>1995</v>
      </c>
      <c r="D421" s="0" t="s">
        <v>102</v>
      </c>
      <c r="E421" s="0" t="s">
        <v>89</v>
      </c>
      <c r="F421" s="0" t="n">
        <v>0.95</v>
      </c>
      <c r="G421" s="0" t="n">
        <v>1.3</v>
      </c>
      <c r="H421" s="0" t="n">
        <v>0.77</v>
      </c>
      <c r="I421" s="0" t="n">
        <v>0.22</v>
      </c>
      <c r="J421" s="0" t="n">
        <v>3.24</v>
      </c>
      <c r="N421" s="0" t="s">
        <v>74</v>
      </c>
      <c r="P421" s="0" t="n">
        <f aca="false">IF(AND(OR(Dashboard!$B$5="All",D421=Dashboard!$B$5),OR(Dashboard!$D$5="All",N421=Dashboard!$D$5),OR(AND(C421&lt;&gt;"",C421&gt;=Dashboard!$F$5,C421&lt;=Dashboard!$H$5),AND(C421="",Dashboard!$F$5&lt;=1980,Dashboard!$H$5&gt;=2016))),1,0)</f>
        <v>1</v>
      </c>
      <c r="Q421" s="0" t="n">
        <f aca="false">J421*P421+ROW()*0.00000001</f>
        <v>3.24000421</v>
      </c>
    </row>
    <row r="422" customFormat="false" ht="15" hidden="false" customHeight="false" outlineLevel="0" collapsed="false">
      <c r="A422" s="0" t="s">
        <v>468</v>
      </c>
      <c r="B422" s="0" t="s">
        <v>94</v>
      </c>
      <c r="C422" s="0" t="n">
        <v>2015</v>
      </c>
      <c r="D422" s="0" t="s">
        <v>34</v>
      </c>
      <c r="E422" s="0" t="s">
        <v>142</v>
      </c>
      <c r="F422" s="0" t="n">
        <v>2.34</v>
      </c>
      <c r="G422" s="0" t="n">
        <v>0.3</v>
      </c>
      <c r="H422" s="0" t="n">
        <v>0</v>
      </c>
      <c r="I422" s="0" t="n">
        <v>0.6</v>
      </c>
      <c r="J422" s="0" t="n">
        <v>3.24</v>
      </c>
      <c r="K422" s="0" t="n">
        <v>83</v>
      </c>
      <c r="L422" s="0" t="n">
        <v>5.9</v>
      </c>
      <c r="M422" s="0" t="s">
        <v>36</v>
      </c>
      <c r="N422" s="0" t="s">
        <v>74</v>
      </c>
      <c r="O422" s="0" t="s">
        <v>42</v>
      </c>
      <c r="P422" s="0" t="n">
        <f aca="false">IF(AND(OR(Dashboard!$B$5="All",D422=Dashboard!$B$5),OR(Dashboard!$D$5="All",N422=Dashboard!$D$5),OR(AND(C422&lt;&gt;"",C422&gt;=Dashboard!$F$5,C422&lt;=Dashboard!$H$5),AND(C422="",Dashboard!$F$5&lt;=1980,Dashboard!$H$5&gt;=2016))),1,0)</f>
        <v>1</v>
      </c>
      <c r="Q422" s="0" t="n">
        <f aca="false">J422*P422+ROW()*0.00000001</f>
        <v>3.24000422</v>
      </c>
    </row>
    <row r="423" customFormat="false" ht="15" hidden="false" customHeight="false" outlineLevel="0" collapsed="false">
      <c r="A423" s="0" t="s">
        <v>469</v>
      </c>
      <c r="B423" s="0" t="s">
        <v>70</v>
      </c>
      <c r="C423" s="0" t="n">
        <v>2013</v>
      </c>
      <c r="D423" s="0" t="s">
        <v>41</v>
      </c>
      <c r="E423" s="0" t="s">
        <v>89</v>
      </c>
      <c r="F423" s="0" t="n">
        <v>0.72</v>
      </c>
      <c r="G423" s="0" t="n">
        <v>1.67</v>
      </c>
      <c r="H423" s="0" t="n">
        <v>0.4</v>
      </c>
      <c r="I423" s="0" t="n">
        <v>0.44</v>
      </c>
      <c r="J423" s="0" t="n">
        <v>3.23</v>
      </c>
      <c r="K423" s="0" t="n">
        <v>81</v>
      </c>
      <c r="L423" s="0" t="n">
        <v>7.7</v>
      </c>
      <c r="M423" s="0" t="s">
        <v>36</v>
      </c>
      <c r="N423" s="0" t="s">
        <v>74</v>
      </c>
      <c r="O423" s="0" t="s">
        <v>42</v>
      </c>
      <c r="P423" s="0" t="n">
        <f aca="false">IF(AND(OR(Dashboard!$B$5="All",D423=Dashboard!$B$5),OR(Dashboard!$D$5="All",N423=Dashboard!$D$5),OR(AND(C423&lt;&gt;"",C423&gt;=Dashboard!$F$5,C423&lt;=Dashboard!$H$5),AND(C423="",Dashboard!$F$5&lt;=1980,Dashboard!$H$5&gt;=2016))),1,0)</f>
        <v>1</v>
      </c>
      <c r="Q423" s="0" t="n">
        <f aca="false">J423*P423+ROW()*0.00000001</f>
        <v>3.23000423</v>
      </c>
    </row>
    <row r="424" customFormat="false" ht="15" hidden="false" customHeight="false" outlineLevel="0" collapsed="false">
      <c r="A424" s="0" t="s">
        <v>470</v>
      </c>
      <c r="B424" s="0" t="s">
        <v>172</v>
      </c>
      <c r="C424" s="0" t="n">
        <v>2014</v>
      </c>
      <c r="D424" s="0" t="s">
        <v>56</v>
      </c>
      <c r="E424" s="0" t="s">
        <v>65</v>
      </c>
      <c r="F424" s="0" t="n">
        <v>1.91</v>
      </c>
      <c r="G424" s="0" t="n">
        <v>1</v>
      </c>
      <c r="H424" s="0" t="n">
        <v>0.03</v>
      </c>
      <c r="I424" s="0" t="n">
        <v>0.29</v>
      </c>
      <c r="J424" s="0" t="n">
        <v>3.23</v>
      </c>
      <c r="K424" s="0" t="n">
        <v>85</v>
      </c>
      <c r="L424" s="0" t="n">
        <v>7.2</v>
      </c>
      <c r="M424" s="0" t="s">
        <v>73</v>
      </c>
      <c r="N424" s="0" t="s">
        <v>66</v>
      </c>
      <c r="O424" s="0" t="s">
        <v>42</v>
      </c>
      <c r="P424" s="0" t="n">
        <f aca="false">IF(AND(OR(Dashboard!$B$5="All",D424=Dashboard!$B$5),OR(Dashboard!$D$5="All",N424=Dashboard!$D$5),OR(AND(C424&lt;&gt;"",C424&gt;=Dashboard!$F$5,C424&lt;=Dashboard!$H$5),AND(C424="",Dashboard!$F$5&lt;=1980,Dashboard!$H$5&gt;=2016))),1,0)</f>
        <v>1</v>
      </c>
      <c r="Q424" s="0" t="n">
        <f aca="false">J424*P424+ROW()*0.00000001</f>
        <v>3.23000424</v>
      </c>
    </row>
    <row r="425" customFormat="false" ht="15" hidden="false" customHeight="false" outlineLevel="0" collapsed="false">
      <c r="A425" s="0" t="s">
        <v>471</v>
      </c>
      <c r="B425" s="0" t="s">
        <v>117</v>
      </c>
      <c r="C425" s="0" t="n">
        <v>1999</v>
      </c>
      <c r="D425" s="0" t="s">
        <v>56</v>
      </c>
      <c r="E425" s="0" t="s">
        <v>142</v>
      </c>
      <c r="F425" s="0" t="n">
        <v>1.72</v>
      </c>
      <c r="G425" s="0" t="n">
        <v>1.33</v>
      </c>
      <c r="H425" s="0" t="n">
        <v>0</v>
      </c>
      <c r="I425" s="0" t="n">
        <v>0.16</v>
      </c>
      <c r="J425" s="0" t="n">
        <v>3.21</v>
      </c>
      <c r="N425" s="0" t="s">
        <v>74</v>
      </c>
      <c r="P425" s="0" t="n">
        <f aca="false">IF(AND(OR(Dashboard!$B$5="All",D425=Dashboard!$B$5),OR(Dashboard!$D$5="All",N425=Dashboard!$D$5),OR(AND(C425&lt;&gt;"",C425&gt;=Dashboard!$F$5,C425&lt;=Dashboard!$H$5),AND(C425="",Dashboard!$F$5&lt;=1980,Dashboard!$H$5&gt;=2016))),1,0)</f>
        <v>1</v>
      </c>
      <c r="Q425" s="0" t="n">
        <f aca="false">J425*P425+ROW()*0.00000001</f>
        <v>3.21000425</v>
      </c>
    </row>
    <row r="426" customFormat="false" ht="15" hidden="false" customHeight="false" outlineLevel="0" collapsed="false">
      <c r="A426" s="0" t="s">
        <v>472</v>
      </c>
      <c r="B426" s="0" t="s">
        <v>184</v>
      </c>
      <c r="C426" s="0" t="n">
        <v>2015</v>
      </c>
      <c r="D426" s="0" t="s">
        <v>16</v>
      </c>
      <c r="E426" s="0" t="s">
        <v>35</v>
      </c>
      <c r="F426" s="0" t="n">
        <v>1.18</v>
      </c>
      <c r="G426" s="0" t="n">
        <v>0.89</v>
      </c>
      <c r="H426" s="0" t="n">
        <v>0.94</v>
      </c>
      <c r="I426" s="0" t="n">
        <v>0.2</v>
      </c>
      <c r="J426" s="0" t="n">
        <v>3.21</v>
      </c>
      <c r="K426" s="0" t="n">
        <v>88</v>
      </c>
      <c r="L426" s="0" t="n">
        <v>8.7</v>
      </c>
      <c r="M426" s="0" t="s">
        <v>36</v>
      </c>
      <c r="N426" s="0" t="s">
        <v>35</v>
      </c>
      <c r="O426" s="0" t="s">
        <v>42</v>
      </c>
      <c r="P426" s="0" t="n">
        <f aca="false">IF(AND(OR(Dashboard!$B$5="All",D426=Dashboard!$B$5),OR(Dashboard!$D$5="All",N426=Dashboard!$D$5),OR(AND(C426&lt;&gt;"",C426&gt;=Dashboard!$F$5,C426&lt;=Dashboard!$H$5),AND(C426="",Dashboard!$F$5&lt;=1980,Dashboard!$H$5&gt;=2016))),1,0)</f>
        <v>1</v>
      </c>
      <c r="Q426" s="0" t="n">
        <f aca="false">J426*P426+ROW()*0.00000001</f>
        <v>3.21000426</v>
      </c>
    </row>
    <row r="427" customFormat="false" ht="15" hidden="false" customHeight="false" outlineLevel="0" collapsed="false">
      <c r="A427" s="0" t="s">
        <v>473</v>
      </c>
      <c r="B427" s="0" t="s">
        <v>117</v>
      </c>
      <c r="C427" s="0" t="n">
        <v>2000</v>
      </c>
      <c r="D427" s="0" t="s">
        <v>102</v>
      </c>
      <c r="E427" s="0" t="s">
        <v>418</v>
      </c>
      <c r="F427" s="0" t="n">
        <v>1.76</v>
      </c>
      <c r="G427" s="0" t="n">
        <v>1.21</v>
      </c>
      <c r="H427" s="0" t="n">
        <v>0.07</v>
      </c>
      <c r="I427" s="0" t="n">
        <v>0.16</v>
      </c>
      <c r="J427" s="0" t="n">
        <v>3.2</v>
      </c>
      <c r="N427" s="0" t="s">
        <v>74</v>
      </c>
      <c r="P427" s="0" t="n">
        <f aca="false">IF(AND(OR(Dashboard!$B$5="All",D427=Dashboard!$B$5),OR(Dashboard!$D$5="All",N427=Dashboard!$D$5),OR(AND(C427&lt;&gt;"",C427&gt;=Dashboard!$F$5,C427&lt;=Dashboard!$H$5),AND(C427="",Dashboard!$F$5&lt;=1980,Dashboard!$H$5&gt;=2016))),1,0)</f>
        <v>1</v>
      </c>
      <c r="Q427" s="0" t="n">
        <f aca="false">J427*P427+ROW()*0.00000001</f>
        <v>3.20000427</v>
      </c>
    </row>
    <row r="428" customFormat="false" ht="15" hidden="false" customHeight="false" outlineLevel="0" collapsed="false">
      <c r="A428" s="0" t="s">
        <v>474</v>
      </c>
      <c r="B428" s="0" t="s">
        <v>39</v>
      </c>
      <c r="C428" s="0" t="n">
        <v>1983</v>
      </c>
      <c r="D428" s="0" t="s">
        <v>34</v>
      </c>
      <c r="E428" s="0" t="s">
        <v>35</v>
      </c>
      <c r="F428" s="0" t="n">
        <v>0.73</v>
      </c>
      <c r="G428" s="0" t="n">
        <v>0.1</v>
      </c>
      <c r="H428" s="0" t="n">
        <v>2.35</v>
      </c>
      <c r="I428" s="0" t="n">
        <v>0.02</v>
      </c>
      <c r="J428" s="0" t="n">
        <v>3.2</v>
      </c>
      <c r="N428" s="0" t="s">
        <v>35</v>
      </c>
      <c r="P428" s="0" t="n">
        <f aca="false">IF(AND(OR(Dashboard!$B$5="All",D428=Dashboard!$B$5),OR(Dashboard!$D$5="All",N428=Dashboard!$D$5),OR(AND(C428&lt;&gt;"",C428&gt;=Dashboard!$F$5,C428&lt;=Dashboard!$H$5),AND(C428="",Dashboard!$F$5&lt;=1980,Dashboard!$H$5&gt;=2016))),1,0)</f>
        <v>1</v>
      </c>
      <c r="Q428" s="0" t="n">
        <f aca="false">J428*P428+ROW()*0.00000001</f>
        <v>3.20000428</v>
      </c>
    </row>
    <row r="429" customFormat="false" ht="15" hidden="false" customHeight="false" outlineLevel="0" collapsed="false">
      <c r="A429" s="0" t="s">
        <v>475</v>
      </c>
      <c r="B429" s="0" t="s">
        <v>78</v>
      </c>
      <c r="C429" s="0" t="n">
        <v>1995</v>
      </c>
      <c r="D429" s="0" t="s">
        <v>102</v>
      </c>
      <c r="E429" s="0" t="s">
        <v>35</v>
      </c>
      <c r="F429" s="0" t="n">
        <v>2.26</v>
      </c>
      <c r="G429" s="0" t="n">
        <v>0.72</v>
      </c>
      <c r="H429" s="0" t="n">
        <v>0.12</v>
      </c>
      <c r="I429" s="0" t="n">
        <v>0.1</v>
      </c>
      <c r="J429" s="0" t="n">
        <v>3.2</v>
      </c>
      <c r="N429" s="0" t="s">
        <v>35</v>
      </c>
      <c r="P429" s="0" t="n">
        <f aca="false">IF(AND(OR(Dashboard!$B$5="All",D429=Dashboard!$B$5),OR(Dashboard!$D$5="All",N429=Dashboard!$D$5),OR(AND(C429&lt;&gt;"",C429&gt;=Dashboard!$F$5,C429&lt;=Dashboard!$H$5),AND(C429="",Dashboard!$F$5&lt;=1980,Dashboard!$H$5&gt;=2016))),1,0)</f>
        <v>1</v>
      </c>
      <c r="Q429" s="0" t="n">
        <f aca="false">J429*P429+ROW()*0.00000001</f>
        <v>3.20000429</v>
      </c>
    </row>
    <row r="430" customFormat="false" ht="15" hidden="false" customHeight="false" outlineLevel="0" collapsed="false">
      <c r="A430" s="0" t="s">
        <v>476</v>
      </c>
      <c r="B430" s="0" t="s">
        <v>78</v>
      </c>
      <c r="C430" s="0" t="n">
        <v>1995</v>
      </c>
      <c r="D430" s="0" t="s">
        <v>46</v>
      </c>
      <c r="E430" s="0" t="s">
        <v>310</v>
      </c>
      <c r="F430" s="0" t="n">
        <v>0</v>
      </c>
      <c r="G430" s="0" t="n">
        <v>0</v>
      </c>
      <c r="H430" s="0" t="n">
        <v>3.19</v>
      </c>
      <c r="I430" s="0" t="n">
        <v>0</v>
      </c>
      <c r="J430" s="0" t="n">
        <v>3.19</v>
      </c>
      <c r="N430" s="0" t="s">
        <v>35</v>
      </c>
      <c r="P430" s="0" t="n">
        <f aca="false">IF(AND(OR(Dashboard!$B$5="All",D430=Dashboard!$B$5),OR(Dashboard!$D$5="All",N430=Dashboard!$D$5),OR(AND(C430&lt;&gt;"",C430&gt;=Dashboard!$F$5,C430&lt;=Dashboard!$H$5),AND(C430="",Dashboard!$F$5&lt;=1980,Dashboard!$H$5&gt;=2016))),1,0)</f>
        <v>1</v>
      </c>
      <c r="Q430" s="0" t="n">
        <f aca="false">J430*P430+ROW()*0.00000001</f>
        <v>3.1900043</v>
      </c>
    </row>
    <row r="431" customFormat="false" ht="15" hidden="false" customHeight="false" outlineLevel="0" collapsed="false">
      <c r="A431" s="0" t="s">
        <v>477</v>
      </c>
      <c r="B431" s="0" t="s">
        <v>164</v>
      </c>
      <c r="C431" s="0" t="n">
        <v>2008</v>
      </c>
      <c r="D431" s="0" t="s">
        <v>71</v>
      </c>
      <c r="E431" s="0" t="s">
        <v>89</v>
      </c>
      <c r="F431" s="0" t="n">
        <v>1.48</v>
      </c>
      <c r="G431" s="0" t="n">
        <v>1</v>
      </c>
      <c r="H431" s="0" t="n">
        <v>0.04</v>
      </c>
      <c r="I431" s="0" t="n">
        <v>0.66</v>
      </c>
      <c r="J431" s="0" t="n">
        <v>3.18</v>
      </c>
      <c r="K431" s="0" t="n">
        <v>91</v>
      </c>
      <c r="L431" s="0" t="n">
        <v>8.6</v>
      </c>
      <c r="M431" s="0" t="s">
        <v>73</v>
      </c>
      <c r="N431" s="0" t="s">
        <v>74</v>
      </c>
      <c r="O431" s="0" t="s">
        <v>60</v>
      </c>
      <c r="P431" s="0" t="n">
        <f aca="false">IF(AND(OR(Dashboard!$B$5="All",D431=Dashboard!$B$5),OR(Dashboard!$D$5="All",N431=Dashboard!$D$5),OR(AND(C431&lt;&gt;"",C431&gt;=Dashboard!$F$5,C431&lt;=Dashboard!$H$5),AND(C431="",Dashboard!$F$5&lt;=1980,Dashboard!$H$5&gt;=2016))),1,0)</f>
        <v>1</v>
      </c>
      <c r="Q431" s="0" t="n">
        <f aca="false">J431*P431+ROW()*0.00000001</f>
        <v>3.18000431</v>
      </c>
    </row>
    <row r="432" customFormat="false" ht="15" hidden="false" customHeight="false" outlineLevel="0" collapsed="false">
      <c r="A432" s="0" t="s">
        <v>478</v>
      </c>
      <c r="B432" s="0" t="s">
        <v>76</v>
      </c>
      <c r="C432" s="0" t="n">
        <v>2003</v>
      </c>
      <c r="D432" s="0" t="s">
        <v>71</v>
      </c>
      <c r="E432" s="0" t="s">
        <v>160</v>
      </c>
      <c r="F432" s="0" t="n">
        <v>1.78</v>
      </c>
      <c r="G432" s="0" t="n">
        <v>1.12</v>
      </c>
      <c r="H432" s="0" t="n">
        <v>0.09</v>
      </c>
      <c r="I432" s="0" t="n">
        <v>0.19</v>
      </c>
      <c r="J432" s="0" t="n">
        <v>3.18</v>
      </c>
      <c r="K432" s="0" t="n">
        <v>62</v>
      </c>
      <c r="L432" s="0" t="n">
        <v>8.1</v>
      </c>
      <c r="M432" s="0" t="s">
        <v>103</v>
      </c>
      <c r="N432" s="0" t="s">
        <v>74</v>
      </c>
      <c r="O432" s="0" t="s">
        <v>67</v>
      </c>
      <c r="P432" s="0" t="n">
        <f aca="false">IF(AND(OR(Dashboard!$B$5="All",D432=Dashboard!$B$5),OR(Dashboard!$D$5="All",N432=Dashboard!$D$5),OR(AND(C432&lt;&gt;"",C432&gt;=Dashboard!$F$5,C432&lt;=Dashboard!$H$5),AND(C432="",Dashboard!$F$5&lt;=1980,Dashboard!$H$5&gt;=2016))),1,0)</f>
        <v>1</v>
      </c>
      <c r="Q432" s="0" t="n">
        <f aca="false">J432*P432+ROW()*0.00000001</f>
        <v>3.18000432</v>
      </c>
    </row>
    <row r="433" customFormat="false" ht="15" hidden="false" customHeight="false" outlineLevel="0" collapsed="false">
      <c r="A433" s="0" t="s">
        <v>479</v>
      </c>
      <c r="B433" s="0" t="s">
        <v>164</v>
      </c>
      <c r="C433" s="0" t="n">
        <v>2007</v>
      </c>
      <c r="D433" s="0" t="s">
        <v>46</v>
      </c>
      <c r="E433" s="0" t="s">
        <v>157</v>
      </c>
      <c r="F433" s="0" t="n">
        <v>1.35</v>
      </c>
      <c r="G433" s="0" t="n">
        <v>0.59</v>
      </c>
      <c r="H433" s="0" t="n">
        <v>0.8</v>
      </c>
      <c r="I433" s="0" t="n">
        <v>0.43</v>
      </c>
      <c r="J433" s="0" t="n">
        <v>3.18</v>
      </c>
      <c r="K433" s="0" t="n">
        <v>83</v>
      </c>
      <c r="L433" s="0" t="n">
        <v>8</v>
      </c>
      <c r="M433" s="0" t="s">
        <v>103</v>
      </c>
      <c r="N433" s="0" t="s">
        <v>74</v>
      </c>
      <c r="O433" s="0" t="s">
        <v>42</v>
      </c>
      <c r="P433" s="0" t="n">
        <f aca="false">IF(AND(OR(Dashboard!$B$5="All",D433=Dashboard!$B$5),OR(Dashboard!$D$5="All",N433=Dashboard!$D$5),OR(AND(C433&lt;&gt;"",C433&gt;=Dashboard!$F$5,C433&lt;=Dashboard!$H$5),AND(C433="",Dashboard!$F$5&lt;=1980,Dashboard!$H$5&gt;=2016))),1,0)</f>
        <v>1</v>
      </c>
      <c r="Q433" s="0" t="n">
        <f aca="false">J433*P433+ROW()*0.00000001</f>
        <v>3.18000433</v>
      </c>
    </row>
    <row r="434" customFormat="false" ht="15" hidden="false" customHeight="false" outlineLevel="0" collapsed="false">
      <c r="A434" s="0" t="s">
        <v>480</v>
      </c>
      <c r="B434" s="0" t="s">
        <v>64</v>
      </c>
      <c r="C434" s="0" t="n">
        <v>2010</v>
      </c>
      <c r="D434" s="0" t="s">
        <v>52</v>
      </c>
      <c r="E434" s="0" t="s">
        <v>481</v>
      </c>
      <c r="F434" s="0" t="n">
        <v>2.15</v>
      </c>
      <c r="G434" s="0" t="n">
        <v>0.76</v>
      </c>
      <c r="H434" s="0" t="n">
        <v>0.01</v>
      </c>
      <c r="I434" s="0" t="n">
        <v>0.26</v>
      </c>
      <c r="J434" s="0" t="n">
        <v>3.17</v>
      </c>
      <c r="K434" s="0" t="n">
        <v>82</v>
      </c>
      <c r="L434" s="0" t="n">
        <v>7.6</v>
      </c>
      <c r="M434" s="0" t="s">
        <v>103</v>
      </c>
      <c r="N434" s="0" t="s">
        <v>66</v>
      </c>
      <c r="O434" s="0" t="s">
        <v>42</v>
      </c>
      <c r="P434" s="0" t="n">
        <f aca="false">IF(AND(OR(Dashboard!$B$5="All",D434=Dashboard!$B$5),OR(Dashboard!$D$5="All",N434=Dashboard!$D$5),OR(AND(C434&lt;&gt;"",C434&gt;=Dashboard!$F$5,C434&lt;=Dashboard!$H$5),AND(C434="",Dashboard!$F$5&lt;=1980,Dashboard!$H$5&gt;=2016))),1,0)</f>
        <v>1</v>
      </c>
      <c r="Q434" s="0" t="n">
        <f aca="false">J434*P434+ROW()*0.00000001</f>
        <v>3.17000434</v>
      </c>
    </row>
    <row r="435" customFormat="false" ht="15" hidden="false" customHeight="false" outlineLevel="0" collapsed="false">
      <c r="A435" s="0" t="s">
        <v>482</v>
      </c>
      <c r="B435" s="0" t="s">
        <v>70</v>
      </c>
      <c r="C435" s="0" t="n">
        <v>2011</v>
      </c>
      <c r="D435" s="0" t="s">
        <v>114</v>
      </c>
      <c r="E435" s="0" t="s">
        <v>72</v>
      </c>
      <c r="F435" s="0" t="n">
        <v>1.27</v>
      </c>
      <c r="G435" s="0" t="n">
        <v>1.29</v>
      </c>
      <c r="H435" s="0" t="n">
        <v>0.12</v>
      </c>
      <c r="I435" s="0" t="n">
        <v>0.49</v>
      </c>
      <c r="J435" s="0" t="n">
        <v>3.17</v>
      </c>
      <c r="K435" s="0" t="n">
        <v>89</v>
      </c>
      <c r="L435" s="0" t="n">
        <v>7.7</v>
      </c>
      <c r="M435" s="0" t="s">
        <v>73</v>
      </c>
      <c r="N435" s="0" t="s">
        <v>74</v>
      </c>
      <c r="O435" s="0" t="s">
        <v>42</v>
      </c>
      <c r="P435" s="0" t="n">
        <f aca="false">IF(AND(OR(Dashboard!$B$5="All",D435=Dashboard!$B$5),OR(Dashboard!$D$5="All",N435=Dashboard!$D$5),OR(AND(C435&lt;&gt;"",C435&gt;=Dashboard!$F$5,C435&lt;=Dashboard!$H$5),AND(C435="",Dashboard!$F$5&lt;=1980,Dashboard!$H$5&gt;=2016))),1,0)</f>
        <v>1</v>
      </c>
      <c r="Q435" s="0" t="n">
        <f aca="false">J435*P435+ROW()*0.00000001</f>
        <v>3.17000435</v>
      </c>
    </row>
    <row r="436" customFormat="false" ht="15" hidden="false" customHeight="false" outlineLevel="0" collapsed="false">
      <c r="A436" s="0" t="s">
        <v>483</v>
      </c>
      <c r="B436" s="0" t="s">
        <v>76</v>
      </c>
      <c r="C436" s="0" t="n">
        <v>2001</v>
      </c>
      <c r="D436" s="0" t="s">
        <v>58</v>
      </c>
      <c r="E436" s="0" t="s">
        <v>89</v>
      </c>
      <c r="F436" s="0" t="n">
        <v>2.06</v>
      </c>
      <c r="G436" s="0" t="n">
        <v>0.56</v>
      </c>
      <c r="H436" s="0" t="n">
        <v>0.38</v>
      </c>
      <c r="I436" s="0" t="n">
        <v>0.17</v>
      </c>
      <c r="J436" s="0" t="n">
        <v>3.17</v>
      </c>
      <c r="K436" s="0" t="n">
        <v>89</v>
      </c>
      <c r="L436" s="0" t="n">
        <v>9.1</v>
      </c>
      <c r="M436" s="0" t="s">
        <v>36</v>
      </c>
      <c r="N436" s="0" t="s">
        <v>74</v>
      </c>
      <c r="O436" s="0" t="s">
        <v>42</v>
      </c>
      <c r="P436" s="0" t="n">
        <f aca="false">IF(AND(OR(Dashboard!$B$5="All",D436=Dashboard!$B$5),OR(Dashboard!$D$5="All",N436=Dashboard!$D$5),OR(AND(C436&lt;&gt;"",C436&gt;=Dashboard!$F$5,C436&lt;=Dashboard!$H$5),AND(C436="",Dashboard!$F$5&lt;=1980,Dashboard!$H$5&gt;=2016))),1,0)</f>
        <v>1</v>
      </c>
      <c r="Q436" s="0" t="n">
        <f aca="false">J436*P436+ROW()*0.00000001</f>
        <v>3.17000436</v>
      </c>
    </row>
    <row r="437" customFormat="false" ht="15" hidden="false" customHeight="false" outlineLevel="0" collapsed="false">
      <c r="A437" s="0" t="s">
        <v>484</v>
      </c>
      <c r="B437" s="0" t="s">
        <v>186</v>
      </c>
      <c r="C437" s="0" t="n">
        <v>2001</v>
      </c>
      <c r="D437" s="0" t="s">
        <v>58</v>
      </c>
      <c r="E437" s="0" t="s">
        <v>35</v>
      </c>
      <c r="F437" s="0" t="n">
        <v>1.92</v>
      </c>
      <c r="G437" s="0" t="n">
        <v>0.16</v>
      </c>
      <c r="H437" s="0" t="n">
        <v>0.99</v>
      </c>
      <c r="I437" s="0" t="n">
        <v>0.09</v>
      </c>
      <c r="J437" s="0" t="n">
        <v>3.15</v>
      </c>
      <c r="K437" s="0" t="n">
        <v>87</v>
      </c>
      <c r="L437" s="0" t="n">
        <v>8.9</v>
      </c>
      <c r="M437" s="0" t="s">
        <v>36</v>
      </c>
      <c r="N437" s="0" t="s">
        <v>35</v>
      </c>
      <c r="O437" s="0" t="s">
        <v>42</v>
      </c>
      <c r="P437" s="0" t="n">
        <f aca="false">IF(AND(OR(Dashboard!$B$5="All",D437=Dashboard!$B$5),OR(Dashboard!$D$5="All",N437=Dashboard!$D$5),OR(AND(C437&lt;&gt;"",C437&gt;=Dashboard!$F$5,C437&lt;=Dashboard!$H$5),AND(C437="",Dashboard!$F$5&lt;=1980,Dashboard!$H$5&gt;=2016))),1,0)</f>
        <v>1</v>
      </c>
      <c r="Q437" s="0" t="n">
        <f aca="false">J437*P437+ROW()*0.00000001</f>
        <v>3.15000437</v>
      </c>
    </row>
    <row r="438" customFormat="false" ht="15" hidden="false" customHeight="false" outlineLevel="0" collapsed="false">
      <c r="A438" s="0" t="s">
        <v>485</v>
      </c>
      <c r="B438" s="0" t="s">
        <v>76</v>
      </c>
      <c r="C438" s="0" t="n">
        <v>2007</v>
      </c>
      <c r="D438" s="0" t="s">
        <v>34</v>
      </c>
      <c r="E438" s="0" t="s">
        <v>142</v>
      </c>
      <c r="F438" s="0" t="n">
        <v>0.68</v>
      </c>
      <c r="G438" s="0" t="n">
        <v>0</v>
      </c>
      <c r="H438" s="0" t="n">
        <v>0</v>
      </c>
      <c r="I438" s="0" t="n">
        <v>2.46</v>
      </c>
      <c r="J438" s="0" t="n">
        <v>3.14</v>
      </c>
      <c r="K438" s="0" t="n">
        <v>83</v>
      </c>
      <c r="L438" s="0" t="n">
        <v>6.5</v>
      </c>
      <c r="M438" s="0" t="s">
        <v>36</v>
      </c>
      <c r="N438" s="0" t="s">
        <v>74</v>
      </c>
      <c r="O438" s="0" t="s">
        <v>42</v>
      </c>
      <c r="P438" s="0" t="n">
        <f aca="false">IF(AND(OR(Dashboard!$B$5="All",D438=Dashboard!$B$5),OR(Dashboard!$D$5="All",N438=Dashboard!$D$5),OR(AND(C438&lt;&gt;"",C438&gt;=Dashboard!$F$5,C438&lt;=Dashboard!$H$5),AND(C438="",Dashboard!$F$5&lt;=1980,Dashboard!$H$5&gt;=2016))),1,0)</f>
        <v>1</v>
      </c>
      <c r="Q438" s="0" t="n">
        <f aca="false">J438*P438+ROW()*0.00000001</f>
        <v>3.14000438</v>
      </c>
    </row>
    <row r="439" customFormat="false" ht="15" hidden="false" customHeight="false" outlineLevel="0" collapsed="false">
      <c r="A439" s="0" t="s">
        <v>486</v>
      </c>
      <c r="B439" s="0" t="s">
        <v>50</v>
      </c>
      <c r="C439" s="0" t="n">
        <v>2008</v>
      </c>
      <c r="D439" s="0" t="s">
        <v>114</v>
      </c>
      <c r="E439" s="0" t="s">
        <v>487</v>
      </c>
      <c r="F439" s="0" t="n">
        <v>1.87</v>
      </c>
      <c r="G439" s="0" t="n">
        <v>0.97</v>
      </c>
      <c r="H439" s="0" t="n">
        <v>0</v>
      </c>
      <c r="I439" s="0" t="n">
        <v>0.3</v>
      </c>
      <c r="J439" s="0" t="n">
        <v>3.14</v>
      </c>
      <c r="L439" s="0" t="n">
        <v>8</v>
      </c>
      <c r="M439" s="0" t="s">
        <v>36</v>
      </c>
      <c r="N439" s="0" t="s">
        <v>35</v>
      </c>
      <c r="P439" s="0" t="n">
        <f aca="false">IF(AND(OR(Dashboard!$B$5="All",D439=Dashboard!$B$5),OR(Dashboard!$D$5="All",N439=Dashboard!$D$5),OR(AND(C439&lt;&gt;"",C439&gt;=Dashboard!$F$5,C439&lt;=Dashboard!$H$5),AND(C439="",Dashboard!$F$5&lt;=1980,Dashboard!$H$5&gt;=2016))),1,0)</f>
        <v>1</v>
      </c>
      <c r="Q439" s="0" t="n">
        <f aca="false">J439*P439+ROW()*0.00000001</f>
        <v>3.14000439</v>
      </c>
    </row>
    <row r="440" customFormat="false" ht="15" hidden="false" customHeight="false" outlineLevel="0" collapsed="false">
      <c r="A440" s="0" t="s">
        <v>488</v>
      </c>
      <c r="B440" s="0" t="s">
        <v>117</v>
      </c>
      <c r="C440" s="0" t="n">
        <v>2000</v>
      </c>
      <c r="D440" s="0" t="s">
        <v>71</v>
      </c>
      <c r="E440" s="0" t="s">
        <v>91</v>
      </c>
      <c r="F440" s="0" t="n">
        <v>1.7</v>
      </c>
      <c r="G440" s="0" t="n">
        <v>1.25</v>
      </c>
      <c r="H440" s="0" t="n">
        <v>0.02</v>
      </c>
      <c r="I440" s="0" t="n">
        <v>0.16</v>
      </c>
      <c r="J440" s="0" t="n">
        <v>3.13</v>
      </c>
      <c r="K440" s="0" t="n">
        <v>87</v>
      </c>
      <c r="L440" s="0" t="n">
        <v>9</v>
      </c>
      <c r="M440" s="0" t="s">
        <v>36</v>
      </c>
      <c r="N440" s="0" t="s">
        <v>74</v>
      </c>
      <c r="O440" s="0" t="s">
        <v>42</v>
      </c>
      <c r="P440" s="0" t="n">
        <f aca="false">IF(AND(OR(Dashboard!$B$5="All",D440=Dashboard!$B$5),OR(Dashboard!$D$5="All",N440=Dashboard!$D$5),OR(AND(C440&lt;&gt;"",C440&gt;=Dashboard!$F$5,C440&lt;=Dashboard!$H$5),AND(C440="",Dashboard!$F$5&lt;=1980,Dashboard!$H$5&gt;=2016))),1,0)</f>
        <v>1</v>
      </c>
      <c r="Q440" s="0" t="n">
        <f aca="false">J440*P440+ROW()*0.00000001</f>
        <v>3.1300044</v>
      </c>
    </row>
    <row r="441" customFormat="false" ht="15" hidden="false" customHeight="false" outlineLevel="0" collapsed="false">
      <c r="A441" s="0" t="s">
        <v>489</v>
      </c>
      <c r="B441" s="0" t="s">
        <v>33</v>
      </c>
      <c r="C441" s="0" t="n">
        <v>2012</v>
      </c>
      <c r="D441" s="0" t="s">
        <v>52</v>
      </c>
      <c r="E441" s="0" t="s">
        <v>35</v>
      </c>
      <c r="F441" s="0" t="n">
        <v>1.06</v>
      </c>
      <c r="G441" s="0" t="n">
        <v>1.09</v>
      </c>
      <c r="H441" s="0" t="n">
        <v>0.76</v>
      </c>
      <c r="I441" s="0" t="n">
        <v>0.22</v>
      </c>
      <c r="J441" s="0" t="n">
        <v>3.13</v>
      </c>
      <c r="K441" s="0" t="n">
        <v>73</v>
      </c>
      <c r="L441" s="0" t="n">
        <v>6.8</v>
      </c>
      <c r="M441" s="0" t="s">
        <v>36</v>
      </c>
      <c r="N441" s="0" t="s">
        <v>35</v>
      </c>
      <c r="O441" s="0" t="s">
        <v>37</v>
      </c>
      <c r="P441" s="0" t="n">
        <f aca="false">IF(AND(OR(Dashboard!$B$5="All",D441=Dashboard!$B$5),OR(Dashboard!$D$5="All",N441=Dashboard!$D$5),OR(AND(C441&lt;&gt;"",C441&gt;=Dashboard!$F$5,C441&lt;=Dashboard!$H$5),AND(C441="",Dashboard!$F$5&lt;=1980,Dashboard!$H$5&gt;=2016))),1,0)</f>
        <v>1</v>
      </c>
      <c r="Q441" s="0" t="n">
        <f aca="false">J441*P441+ROW()*0.00000001</f>
        <v>3.13000441</v>
      </c>
    </row>
    <row r="442" customFormat="false" ht="15" hidden="false" customHeight="false" outlineLevel="0" collapsed="false">
      <c r="A442" s="0" t="s">
        <v>490</v>
      </c>
      <c r="B442" s="0" t="s">
        <v>117</v>
      </c>
      <c r="C442" s="0" t="n">
        <v>1998</v>
      </c>
      <c r="D442" s="0" t="s">
        <v>41</v>
      </c>
      <c r="E442" s="0" t="s">
        <v>142</v>
      </c>
      <c r="F442" s="0" t="n">
        <v>2.14</v>
      </c>
      <c r="G442" s="0" t="n">
        <v>0.86</v>
      </c>
      <c r="H442" s="0" t="n">
        <v>0</v>
      </c>
      <c r="I442" s="0" t="n">
        <v>0.13</v>
      </c>
      <c r="J442" s="0" t="n">
        <v>3.12</v>
      </c>
      <c r="K442" s="0" t="n">
        <v>88</v>
      </c>
      <c r="M442" s="0" t="s">
        <v>36</v>
      </c>
      <c r="N442" s="0" t="s">
        <v>74</v>
      </c>
      <c r="O442" s="0" t="s">
        <v>42</v>
      </c>
      <c r="P442" s="0" t="n">
        <f aca="false">IF(AND(OR(Dashboard!$B$5="All",D442=Dashboard!$B$5),OR(Dashboard!$D$5="All",N442=Dashboard!$D$5),OR(AND(C442&lt;&gt;"",C442&gt;=Dashboard!$F$5,C442&lt;=Dashboard!$H$5),AND(C442="",Dashboard!$F$5&lt;=1980,Dashboard!$H$5&gt;=2016))),1,0)</f>
        <v>1</v>
      </c>
      <c r="Q442" s="0" t="n">
        <f aca="false">J442*P442+ROW()*0.00000001</f>
        <v>3.12000442</v>
      </c>
    </row>
    <row r="443" customFormat="false" ht="15" hidden="false" customHeight="false" outlineLevel="0" collapsed="false">
      <c r="A443" s="0" t="s">
        <v>491</v>
      </c>
      <c r="B443" s="0" t="s">
        <v>108</v>
      </c>
      <c r="C443" s="0" t="n">
        <v>1999</v>
      </c>
      <c r="D443" s="0" t="s">
        <v>41</v>
      </c>
      <c r="E443" s="0" t="s">
        <v>35</v>
      </c>
      <c r="F443" s="0" t="n">
        <v>2.31</v>
      </c>
      <c r="G443" s="0" t="n">
        <v>0.62</v>
      </c>
      <c r="H443" s="0" t="n">
        <v>0.14</v>
      </c>
      <c r="I443" s="0" t="n">
        <v>0.04</v>
      </c>
      <c r="J443" s="0" t="n">
        <v>3.12</v>
      </c>
      <c r="N443" s="0" t="s">
        <v>35</v>
      </c>
      <c r="P443" s="0" t="n">
        <f aca="false">IF(AND(OR(Dashboard!$B$5="All",D443=Dashboard!$B$5),OR(Dashboard!$D$5="All",N443=Dashboard!$D$5),OR(AND(C443&lt;&gt;"",C443&gt;=Dashboard!$F$5,C443&lt;=Dashboard!$H$5),AND(C443="",Dashboard!$F$5&lt;=1980,Dashboard!$H$5&gt;=2016))),1,0)</f>
        <v>1</v>
      </c>
      <c r="Q443" s="0" t="n">
        <f aca="false">J443*P443+ROW()*0.00000001</f>
        <v>3.12000443</v>
      </c>
    </row>
    <row r="444" customFormat="false" ht="15" hidden="false" customHeight="false" outlineLevel="0" collapsed="false">
      <c r="A444" s="0" t="s">
        <v>492</v>
      </c>
      <c r="B444" s="0" t="s">
        <v>50</v>
      </c>
      <c r="C444" s="0" t="n">
        <v>2005</v>
      </c>
      <c r="D444" s="0" t="s">
        <v>16</v>
      </c>
      <c r="E444" s="0" t="s">
        <v>154</v>
      </c>
      <c r="F444" s="0" t="n">
        <v>1.21</v>
      </c>
      <c r="G444" s="0" t="n">
        <v>1.56</v>
      </c>
      <c r="H444" s="0" t="n">
        <v>0.06</v>
      </c>
      <c r="I444" s="0" t="n">
        <v>0.29</v>
      </c>
      <c r="J444" s="0" t="n">
        <v>3.12</v>
      </c>
      <c r="K444" s="0" t="n">
        <v>82</v>
      </c>
      <c r="L444" s="0" t="n">
        <v>8.5</v>
      </c>
      <c r="M444" s="0" t="s">
        <v>36</v>
      </c>
      <c r="N444" s="0" t="s">
        <v>35</v>
      </c>
      <c r="O444" s="0" t="s">
        <v>42</v>
      </c>
      <c r="P444" s="0" t="n">
        <f aca="false">IF(AND(OR(Dashboard!$B$5="All",D444=Dashboard!$B$5),OR(Dashboard!$D$5="All",N444=Dashboard!$D$5),OR(AND(C444&lt;&gt;"",C444&gt;=Dashboard!$F$5,C444&lt;=Dashboard!$H$5),AND(C444="",Dashboard!$F$5&lt;=1980,Dashboard!$H$5&gt;=2016))),1,0)</f>
        <v>1</v>
      </c>
      <c r="Q444" s="0" t="n">
        <f aca="false">J444*P444+ROW()*0.00000001</f>
        <v>3.12000444</v>
      </c>
    </row>
    <row r="445" customFormat="false" ht="15" hidden="false" customHeight="false" outlineLevel="0" collapsed="false">
      <c r="A445" s="0" t="s">
        <v>493</v>
      </c>
      <c r="B445" s="0" t="s">
        <v>39</v>
      </c>
      <c r="C445" s="0" t="n">
        <v>1990</v>
      </c>
      <c r="D445" s="0" t="s">
        <v>46</v>
      </c>
      <c r="E445" s="0" t="s">
        <v>310</v>
      </c>
      <c r="F445" s="0" t="n">
        <v>0.08</v>
      </c>
      <c r="G445" s="0" t="n">
        <v>0</v>
      </c>
      <c r="H445" s="0" t="n">
        <v>3.03</v>
      </c>
      <c r="I445" s="0" t="n">
        <v>0.01</v>
      </c>
      <c r="J445" s="0" t="n">
        <v>3.12</v>
      </c>
      <c r="N445" s="0" t="s">
        <v>35</v>
      </c>
      <c r="P445" s="0" t="n">
        <f aca="false">IF(AND(OR(Dashboard!$B$5="All",D445=Dashboard!$B$5),OR(Dashboard!$D$5="All",N445=Dashboard!$D$5),OR(AND(C445&lt;&gt;"",C445&gt;=Dashboard!$F$5,C445&lt;=Dashboard!$H$5),AND(C445="",Dashboard!$F$5&lt;=1980,Dashboard!$H$5&gt;=2016))),1,0)</f>
        <v>1</v>
      </c>
      <c r="Q445" s="0" t="n">
        <f aca="false">J445*P445+ROW()*0.00000001</f>
        <v>3.12000445</v>
      </c>
    </row>
    <row r="446" customFormat="false" ht="15" hidden="false" customHeight="false" outlineLevel="0" collapsed="false">
      <c r="A446" s="0" t="s">
        <v>494</v>
      </c>
      <c r="B446" s="0" t="s">
        <v>50</v>
      </c>
      <c r="C446" s="0" t="n">
        <v>2008</v>
      </c>
      <c r="D446" s="0" t="s">
        <v>52</v>
      </c>
      <c r="E446" s="0" t="s">
        <v>35</v>
      </c>
      <c r="F446" s="0" t="n">
        <v>0.55</v>
      </c>
      <c r="G446" s="0" t="n">
        <v>0.5</v>
      </c>
      <c r="H446" s="0" t="n">
        <v>1.93</v>
      </c>
      <c r="I446" s="0" t="n">
        <v>0.13</v>
      </c>
      <c r="J446" s="0" t="n">
        <v>3.11</v>
      </c>
      <c r="K446" s="0" t="n">
        <v>83</v>
      </c>
      <c r="L446" s="0" t="n">
        <v>9</v>
      </c>
      <c r="M446" s="0" t="s">
        <v>36</v>
      </c>
      <c r="N446" s="0" t="s">
        <v>35</v>
      </c>
      <c r="O446" s="0" t="s">
        <v>42</v>
      </c>
      <c r="P446" s="0" t="n">
        <f aca="false">IF(AND(OR(Dashboard!$B$5="All",D446=Dashboard!$B$5),OR(Dashboard!$D$5="All",N446=Dashboard!$D$5),OR(AND(C446&lt;&gt;"",C446&gt;=Dashboard!$F$5,C446&lt;=Dashboard!$H$5),AND(C446="",Dashboard!$F$5&lt;=1980,Dashboard!$H$5&gt;=2016))),1,0)</f>
        <v>1</v>
      </c>
      <c r="Q446" s="0" t="n">
        <f aca="false">J446*P446+ROW()*0.00000001</f>
        <v>3.11000446</v>
      </c>
    </row>
    <row r="447" customFormat="false" ht="15" hidden="false" customHeight="false" outlineLevel="0" collapsed="false">
      <c r="A447" s="0" t="s">
        <v>352</v>
      </c>
      <c r="B447" s="0" t="s">
        <v>70</v>
      </c>
      <c r="C447" s="0" t="n">
        <v>2010</v>
      </c>
      <c r="D447" s="0" t="s">
        <v>46</v>
      </c>
      <c r="E447" s="0" t="s">
        <v>139</v>
      </c>
      <c r="F447" s="0" t="n">
        <v>1.52</v>
      </c>
      <c r="G447" s="0" t="n">
        <v>1.03</v>
      </c>
      <c r="H447" s="0" t="n">
        <v>0.1</v>
      </c>
      <c r="I447" s="0" t="n">
        <v>0.46</v>
      </c>
      <c r="J447" s="0" t="n">
        <v>3.11</v>
      </c>
      <c r="K447" s="0" t="n">
        <v>82</v>
      </c>
      <c r="L447" s="0" t="n">
        <v>7.8</v>
      </c>
      <c r="M447" s="0" t="s">
        <v>73</v>
      </c>
      <c r="N447" s="0" t="s">
        <v>74</v>
      </c>
      <c r="O447" s="0" t="s">
        <v>42</v>
      </c>
      <c r="P447" s="0" t="n">
        <f aca="false">IF(AND(OR(Dashboard!$B$5="All",D447=Dashboard!$B$5),OR(Dashboard!$D$5="All",N447=Dashboard!$D$5),OR(AND(C447&lt;&gt;"",C447&gt;=Dashboard!$F$5,C447&lt;=Dashboard!$H$5),AND(C447="",Dashboard!$F$5&lt;=1980,Dashboard!$H$5&gt;=2016))),1,0)</f>
        <v>1</v>
      </c>
      <c r="Q447" s="0" t="n">
        <f aca="false">J447*P447+ROW()*0.00000001</f>
        <v>3.11000447</v>
      </c>
    </row>
    <row r="448" customFormat="false" ht="15" hidden="false" customHeight="false" outlineLevel="0" collapsed="false">
      <c r="A448" s="0" t="s">
        <v>495</v>
      </c>
      <c r="B448" s="0" t="s">
        <v>50</v>
      </c>
      <c r="C448" s="0" t="n">
        <v>2006</v>
      </c>
      <c r="D448" s="0" t="s">
        <v>52</v>
      </c>
      <c r="E448" s="0" t="s">
        <v>35</v>
      </c>
      <c r="F448" s="0" t="n">
        <v>0.9</v>
      </c>
      <c r="G448" s="0" t="n">
        <v>1</v>
      </c>
      <c r="H448" s="0" t="n">
        <v>1.03</v>
      </c>
      <c r="I448" s="0" t="n">
        <v>0.17</v>
      </c>
      <c r="J448" s="0" t="n">
        <v>3.11</v>
      </c>
      <c r="K448" s="0" t="n">
        <v>81</v>
      </c>
      <c r="L448" s="0" t="n">
        <v>7.8</v>
      </c>
      <c r="M448" s="0" t="s">
        <v>36</v>
      </c>
      <c r="N448" s="0" t="s">
        <v>35</v>
      </c>
      <c r="O448" s="0" t="s">
        <v>42</v>
      </c>
      <c r="P448" s="0" t="n">
        <f aca="false">IF(AND(OR(Dashboard!$B$5="All",D448=Dashboard!$B$5),OR(Dashboard!$D$5="All",N448=Dashboard!$D$5),OR(AND(C448&lt;&gt;"",C448&gt;=Dashboard!$F$5,C448&lt;=Dashboard!$H$5),AND(C448="",Dashboard!$F$5&lt;=1980,Dashboard!$H$5&gt;=2016))),1,0)</f>
        <v>1</v>
      </c>
      <c r="Q448" s="0" t="n">
        <f aca="false">J448*P448+ROW()*0.00000001</f>
        <v>3.11000448</v>
      </c>
    </row>
    <row r="449" customFormat="false" ht="15" hidden="false" customHeight="false" outlineLevel="0" collapsed="false">
      <c r="A449" s="0" t="s">
        <v>317</v>
      </c>
      <c r="B449" s="0" t="s">
        <v>70</v>
      </c>
      <c r="C449" s="0" t="n">
        <v>2007</v>
      </c>
      <c r="D449" s="0" t="s">
        <v>46</v>
      </c>
      <c r="E449" s="0" t="s">
        <v>124</v>
      </c>
      <c r="F449" s="0" t="n">
        <v>1.69</v>
      </c>
      <c r="G449" s="0" t="n">
        <v>0.85</v>
      </c>
      <c r="H449" s="0" t="n">
        <v>0.14</v>
      </c>
      <c r="I449" s="0" t="n">
        <v>0.43</v>
      </c>
      <c r="J449" s="0" t="n">
        <v>3.1</v>
      </c>
      <c r="K449" s="0" t="n">
        <v>93</v>
      </c>
      <c r="L449" s="0" t="n">
        <v>8</v>
      </c>
      <c r="M449" s="0" t="s">
        <v>73</v>
      </c>
      <c r="N449" s="0" t="s">
        <v>74</v>
      </c>
      <c r="O449" s="0" t="s">
        <v>60</v>
      </c>
      <c r="P449" s="0" t="n">
        <f aca="false">IF(AND(OR(Dashboard!$B$5="All",D449=Dashboard!$B$5),OR(Dashboard!$D$5="All",N449=Dashboard!$D$5),OR(AND(C449&lt;&gt;"",C449&gt;=Dashboard!$F$5,C449&lt;=Dashboard!$H$5),AND(C449="",Dashboard!$F$5&lt;=1980,Dashboard!$H$5&gt;=2016))),1,0)</f>
        <v>1</v>
      </c>
      <c r="Q449" s="0" t="n">
        <f aca="false">J449*P449+ROW()*0.00000001</f>
        <v>3.10000449</v>
      </c>
    </row>
    <row r="450" customFormat="false" ht="15" hidden="false" customHeight="false" outlineLevel="0" collapsed="false">
      <c r="A450" s="0" t="s">
        <v>496</v>
      </c>
      <c r="B450" s="0" t="s">
        <v>97</v>
      </c>
      <c r="C450" s="0" t="n">
        <v>2013</v>
      </c>
      <c r="D450" s="0" t="s">
        <v>71</v>
      </c>
      <c r="E450" s="0" t="s">
        <v>35</v>
      </c>
      <c r="F450" s="0" t="n">
        <v>1.4</v>
      </c>
      <c r="G450" s="0" t="n">
        <v>1.01</v>
      </c>
      <c r="H450" s="0" t="n">
        <v>0.46</v>
      </c>
      <c r="I450" s="0" t="n">
        <v>0.23</v>
      </c>
      <c r="J450" s="0" t="n">
        <v>3.1</v>
      </c>
      <c r="K450" s="0" t="n">
        <v>91</v>
      </c>
      <c r="L450" s="0" t="n">
        <v>8.9</v>
      </c>
      <c r="M450" s="0" t="s">
        <v>36</v>
      </c>
      <c r="N450" s="0" t="s">
        <v>35</v>
      </c>
      <c r="O450" s="0" t="s">
        <v>60</v>
      </c>
      <c r="P450" s="0" t="n">
        <f aca="false">IF(AND(OR(Dashboard!$B$5="All",D450=Dashboard!$B$5),OR(Dashboard!$D$5="All",N450=Dashboard!$D$5),OR(AND(C450&lt;&gt;"",C450&gt;=Dashboard!$F$5,C450&lt;=Dashboard!$H$5),AND(C450="",Dashboard!$F$5&lt;=1980,Dashboard!$H$5&gt;=2016))),1,0)</f>
        <v>1</v>
      </c>
      <c r="Q450" s="0" t="n">
        <f aca="false">J450*P450+ROW()*0.00000001</f>
        <v>3.1000045</v>
      </c>
    </row>
    <row r="451" customFormat="false" ht="15" hidden="false" customHeight="false" outlineLevel="0" collapsed="false">
      <c r="A451" s="0" t="s">
        <v>497</v>
      </c>
      <c r="B451" s="0" t="s">
        <v>70</v>
      </c>
      <c r="C451" s="0" t="n">
        <v>2012</v>
      </c>
      <c r="D451" s="0" t="s">
        <v>56</v>
      </c>
      <c r="E451" s="0" t="s">
        <v>211</v>
      </c>
      <c r="F451" s="0" t="n">
        <v>0.88</v>
      </c>
      <c r="G451" s="0" t="n">
        <v>0.94</v>
      </c>
      <c r="H451" s="0" t="n">
        <v>0.88</v>
      </c>
      <c r="I451" s="0" t="n">
        <v>0.4</v>
      </c>
      <c r="J451" s="0" t="n">
        <v>3.1</v>
      </c>
      <c r="K451" s="0" t="n">
        <v>74</v>
      </c>
      <c r="L451" s="0" t="n">
        <v>5.4</v>
      </c>
      <c r="M451" s="0" t="s">
        <v>73</v>
      </c>
      <c r="N451" s="0" t="s">
        <v>74</v>
      </c>
      <c r="O451" s="0" t="s">
        <v>37</v>
      </c>
      <c r="P451" s="0" t="n">
        <f aca="false">IF(AND(OR(Dashboard!$B$5="All",D451=Dashboard!$B$5),OR(Dashboard!$D$5="All",N451=Dashboard!$D$5),OR(AND(C451&lt;&gt;"",C451&gt;=Dashboard!$F$5,C451&lt;=Dashboard!$H$5),AND(C451="",Dashboard!$F$5&lt;=1980,Dashboard!$H$5&gt;=2016))),1,0)</f>
        <v>1</v>
      </c>
      <c r="Q451" s="0" t="n">
        <f aca="false">J451*P451+ROW()*0.00000001</f>
        <v>3.10000451</v>
      </c>
    </row>
    <row r="452" customFormat="false" ht="15" hidden="false" customHeight="false" outlineLevel="0" collapsed="false">
      <c r="A452" s="0" t="s">
        <v>498</v>
      </c>
      <c r="B452" s="0" t="s">
        <v>64</v>
      </c>
      <c r="C452" s="0" t="n">
        <v>2010</v>
      </c>
      <c r="D452" s="0" t="s">
        <v>46</v>
      </c>
      <c r="E452" s="0" t="s">
        <v>142</v>
      </c>
      <c r="F452" s="0" t="n">
        <v>1.99</v>
      </c>
      <c r="G452" s="0" t="n">
        <v>0.81</v>
      </c>
      <c r="H452" s="0" t="n">
        <v>0.03</v>
      </c>
      <c r="I452" s="0" t="n">
        <v>0.27</v>
      </c>
      <c r="J452" s="0" t="n">
        <v>3.1</v>
      </c>
      <c r="K452" s="0" t="n">
        <v>96</v>
      </c>
      <c r="L452" s="0" t="n">
        <v>8.9</v>
      </c>
      <c r="M452" s="0" t="s">
        <v>73</v>
      </c>
      <c r="N452" s="0" t="s">
        <v>66</v>
      </c>
      <c r="O452" s="0" t="s">
        <v>60</v>
      </c>
      <c r="P452" s="0" t="n">
        <f aca="false">IF(AND(OR(Dashboard!$B$5="All",D452=Dashboard!$B$5),OR(Dashboard!$D$5="All",N452=Dashboard!$D$5),OR(AND(C452&lt;&gt;"",C452&gt;=Dashboard!$F$5,C452&lt;=Dashboard!$H$5),AND(C452="",Dashboard!$F$5&lt;=1980,Dashboard!$H$5&gt;=2016))),1,0)</f>
        <v>1</v>
      </c>
      <c r="Q452" s="0" t="n">
        <f aca="false">J452*P452+ROW()*0.00000001</f>
        <v>3.10000452</v>
      </c>
    </row>
    <row r="453" customFormat="false" ht="15" hidden="false" customHeight="false" outlineLevel="0" collapsed="false">
      <c r="A453" s="0" t="s">
        <v>499</v>
      </c>
      <c r="B453" s="0" t="s">
        <v>76</v>
      </c>
      <c r="C453" s="0" t="n">
        <v>2002</v>
      </c>
      <c r="D453" s="0" t="s">
        <v>102</v>
      </c>
      <c r="E453" s="0" t="s">
        <v>160</v>
      </c>
      <c r="F453" s="0" t="n">
        <v>2.17</v>
      </c>
      <c r="G453" s="0" t="n">
        <v>0.28</v>
      </c>
      <c r="H453" s="0" t="n">
        <v>0.55</v>
      </c>
      <c r="I453" s="0" t="n">
        <v>0.08</v>
      </c>
      <c r="J453" s="0" t="n">
        <v>3.09</v>
      </c>
      <c r="K453" s="0" t="n">
        <v>67</v>
      </c>
      <c r="L453" s="0" t="n">
        <v>7.9</v>
      </c>
      <c r="M453" s="0" t="s">
        <v>103</v>
      </c>
      <c r="N453" s="0" t="s">
        <v>74</v>
      </c>
      <c r="O453" s="0" t="s">
        <v>67</v>
      </c>
      <c r="P453" s="0" t="n">
        <f aca="false">IF(AND(OR(Dashboard!$B$5="All",D453=Dashboard!$B$5),OR(Dashboard!$D$5="All",N453=Dashboard!$D$5),OR(AND(C453&lt;&gt;"",C453&gt;=Dashboard!$F$5,C453&lt;=Dashboard!$H$5),AND(C453="",Dashboard!$F$5&lt;=1980,Dashboard!$H$5&gt;=2016))),1,0)</f>
        <v>1</v>
      </c>
      <c r="Q453" s="0" t="n">
        <f aca="false">J453*P453+ROW()*0.00000001</f>
        <v>3.09000453</v>
      </c>
    </row>
    <row r="454" customFormat="false" ht="15" hidden="false" customHeight="false" outlineLevel="0" collapsed="false">
      <c r="A454" s="0" t="s">
        <v>500</v>
      </c>
      <c r="B454" s="0" t="s">
        <v>76</v>
      </c>
      <c r="C454" s="0" t="n">
        <v>2001</v>
      </c>
      <c r="D454" s="0" t="s">
        <v>34</v>
      </c>
      <c r="E454" s="0" t="s">
        <v>142</v>
      </c>
      <c r="F454" s="0" t="n">
        <v>2.5</v>
      </c>
      <c r="G454" s="0" t="n">
        <v>0.16</v>
      </c>
      <c r="H454" s="0" t="n">
        <v>0.01</v>
      </c>
      <c r="I454" s="0" t="n">
        <v>0.42</v>
      </c>
      <c r="J454" s="0" t="n">
        <v>3.08</v>
      </c>
      <c r="K454" s="0" t="n">
        <v>94</v>
      </c>
      <c r="L454" s="0" t="n">
        <v>7.9</v>
      </c>
      <c r="M454" s="0" t="s">
        <v>36</v>
      </c>
      <c r="N454" s="0" t="s">
        <v>74</v>
      </c>
      <c r="O454" s="0" t="s">
        <v>60</v>
      </c>
      <c r="P454" s="0" t="n">
        <f aca="false">IF(AND(OR(Dashboard!$B$5="All",D454=Dashboard!$B$5),OR(Dashboard!$D$5="All",N454=Dashboard!$D$5),OR(AND(C454&lt;&gt;"",C454&gt;=Dashboard!$F$5,C454&lt;=Dashboard!$H$5),AND(C454="",Dashboard!$F$5&lt;=1980,Dashboard!$H$5&gt;=2016))),1,0)</f>
        <v>1</v>
      </c>
      <c r="Q454" s="0" t="n">
        <f aca="false">J454*P454+ROW()*0.00000001</f>
        <v>3.08000454</v>
      </c>
    </row>
    <row r="455" customFormat="false" ht="15" hidden="false" customHeight="false" outlineLevel="0" collapsed="false">
      <c r="A455" s="0" t="s">
        <v>501</v>
      </c>
      <c r="B455" s="0" t="s">
        <v>39</v>
      </c>
      <c r="C455" s="0" t="n">
        <v>1986</v>
      </c>
      <c r="D455" s="0" t="s">
        <v>34</v>
      </c>
      <c r="E455" s="0" t="s">
        <v>328</v>
      </c>
      <c r="F455" s="0" t="n">
        <v>1.92</v>
      </c>
      <c r="G455" s="0" t="n">
        <v>0.45</v>
      </c>
      <c r="H455" s="0" t="n">
        <v>0.64</v>
      </c>
      <c r="I455" s="0" t="n">
        <v>0.07</v>
      </c>
      <c r="J455" s="0" t="n">
        <v>3.08</v>
      </c>
      <c r="N455" s="0" t="s">
        <v>35</v>
      </c>
      <c r="P455" s="0" t="n">
        <f aca="false">IF(AND(OR(Dashboard!$B$5="All",D455=Dashboard!$B$5),OR(Dashboard!$D$5="All",N455=Dashboard!$D$5),OR(AND(C455&lt;&gt;"",C455&gt;=Dashboard!$F$5,C455&lt;=Dashboard!$H$5),AND(C455="",Dashboard!$F$5&lt;=1980,Dashboard!$H$5&gt;=2016))),1,0)</f>
        <v>1</v>
      </c>
      <c r="Q455" s="0" t="n">
        <f aca="false">J455*P455+ROW()*0.00000001</f>
        <v>3.08000455</v>
      </c>
    </row>
    <row r="456" customFormat="false" ht="15" hidden="false" customHeight="false" outlineLevel="0" collapsed="false">
      <c r="A456" s="0" t="s">
        <v>502</v>
      </c>
      <c r="B456" s="0" t="s">
        <v>45</v>
      </c>
      <c r="C456" s="0" t="n">
        <v>1994</v>
      </c>
      <c r="D456" s="0" t="s">
        <v>16</v>
      </c>
      <c r="E456" s="0" t="s">
        <v>35</v>
      </c>
      <c r="F456" s="0" t="n">
        <v>1.57</v>
      </c>
      <c r="G456" s="0" t="n">
        <v>0.62</v>
      </c>
      <c r="H456" s="0" t="n">
        <v>0.55</v>
      </c>
      <c r="I456" s="0" t="n">
        <v>0.34</v>
      </c>
      <c r="J456" s="0" t="n">
        <v>3.07</v>
      </c>
      <c r="N456" s="0" t="s">
        <v>35</v>
      </c>
      <c r="P456" s="0" t="n">
        <f aca="false">IF(AND(OR(Dashboard!$B$5="All",D456=Dashboard!$B$5),OR(Dashboard!$D$5="All",N456=Dashboard!$D$5),OR(AND(C456&lt;&gt;"",C456&gt;=Dashboard!$F$5,C456&lt;=Dashboard!$H$5),AND(C456="",Dashboard!$F$5&lt;=1980,Dashboard!$H$5&gt;=2016))),1,0)</f>
        <v>1</v>
      </c>
      <c r="Q456" s="0" t="n">
        <f aca="false">J456*P456+ROW()*0.00000001</f>
        <v>3.07000456</v>
      </c>
    </row>
    <row r="457" customFormat="false" ht="15" hidden="false" customHeight="false" outlineLevel="0" collapsed="false">
      <c r="A457" s="0" t="s">
        <v>503</v>
      </c>
      <c r="B457" s="0" t="s">
        <v>152</v>
      </c>
      <c r="C457" s="0" t="n">
        <v>2002</v>
      </c>
      <c r="D457" s="0" t="s">
        <v>58</v>
      </c>
      <c r="E457" s="0" t="s">
        <v>142</v>
      </c>
      <c r="F457" s="0" t="n">
        <v>1.72</v>
      </c>
      <c r="G457" s="0" t="n">
        <v>1.21</v>
      </c>
      <c r="H457" s="0" t="n">
        <v>0</v>
      </c>
      <c r="I457" s="0" t="n">
        <v>0.14</v>
      </c>
      <c r="J457" s="0" t="n">
        <v>3.07</v>
      </c>
      <c r="K457" s="0" t="n">
        <v>75</v>
      </c>
      <c r="L457" s="0" t="n">
        <v>7.8</v>
      </c>
      <c r="M457" s="0" t="s">
        <v>103</v>
      </c>
      <c r="N457" s="0" t="s">
        <v>152</v>
      </c>
      <c r="O457" s="0" t="s">
        <v>37</v>
      </c>
      <c r="P457" s="0" t="n">
        <f aca="false">IF(AND(OR(Dashboard!$B$5="All",D457=Dashboard!$B$5),OR(Dashboard!$D$5="All",N457=Dashboard!$D$5),OR(AND(C457&lt;&gt;"",C457&gt;=Dashboard!$F$5,C457&lt;=Dashboard!$H$5),AND(C457="",Dashboard!$F$5&lt;=1980,Dashboard!$H$5&gt;=2016))),1,0)</f>
        <v>1</v>
      </c>
      <c r="Q457" s="0" t="n">
        <f aca="false">J457*P457+ROW()*0.00000001</f>
        <v>3.07000457</v>
      </c>
    </row>
    <row r="458" customFormat="false" ht="15" hidden="false" customHeight="false" outlineLevel="0" collapsed="false">
      <c r="A458" s="0" t="s">
        <v>447</v>
      </c>
      <c r="B458" s="0" t="s">
        <v>33</v>
      </c>
      <c r="D458" s="0" t="s">
        <v>71</v>
      </c>
      <c r="E458" s="0" t="s">
        <v>243</v>
      </c>
      <c r="F458" s="0" t="n">
        <v>1.8</v>
      </c>
      <c r="G458" s="0" t="n">
        <v>0.97</v>
      </c>
      <c r="H458" s="0" t="n">
        <v>0</v>
      </c>
      <c r="I458" s="0" t="n">
        <v>0.29</v>
      </c>
      <c r="J458" s="0" t="n">
        <v>3.06</v>
      </c>
      <c r="K458" s="0" t="n">
        <v>74</v>
      </c>
      <c r="L458" s="0" t="n">
        <v>7.9</v>
      </c>
      <c r="M458" s="0" t="s">
        <v>125</v>
      </c>
      <c r="N458" s="0" t="s">
        <v>35</v>
      </c>
      <c r="O458" s="0" t="s">
        <v>37</v>
      </c>
      <c r="P458" s="0" t="n">
        <f aca="false">IF(AND(OR(Dashboard!$B$5="All",D458=Dashboard!$B$5),OR(Dashboard!$D$5="All",N458=Dashboard!$D$5),OR(AND(C458&lt;&gt;"",C458&gt;=Dashboard!$F$5,C458&lt;=Dashboard!$H$5),AND(C458="",Dashboard!$F$5&lt;=1980,Dashboard!$H$5&gt;=2016))),1,0)</f>
        <v>1</v>
      </c>
      <c r="Q458" s="0" t="n">
        <f aca="false">J458*P458+ROW()*0.00000001</f>
        <v>3.06000458</v>
      </c>
    </row>
    <row r="459" customFormat="false" ht="15" hidden="false" customHeight="false" outlineLevel="0" collapsed="false">
      <c r="A459" s="0" t="s">
        <v>504</v>
      </c>
      <c r="B459" s="0" t="s">
        <v>97</v>
      </c>
      <c r="C459" s="0" t="n">
        <v>2015</v>
      </c>
      <c r="D459" s="0" t="s">
        <v>58</v>
      </c>
      <c r="E459" s="0" t="s">
        <v>35</v>
      </c>
      <c r="F459" s="0" t="n">
        <v>0.51</v>
      </c>
      <c r="G459" s="0" t="n">
        <v>1.02</v>
      </c>
      <c r="H459" s="0" t="n">
        <v>1.4</v>
      </c>
      <c r="I459" s="0" t="n">
        <v>0.12</v>
      </c>
      <c r="J459" s="0" t="n">
        <v>3.05</v>
      </c>
      <c r="K459" s="0" t="n">
        <v>66</v>
      </c>
      <c r="L459" s="0" t="n">
        <v>6.9</v>
      </c>
      <c r="M459" s="0" t="s">
        <v>36</v>
      </c>
      <c r="N459" s="0" t="s">
        <v>35</v>
      </c>
      <c r="O459" s="0" t="s">
        <v>67</v>
      </c>
      <c r="P459" s="0" t="n">
        <f aca="false">IF(AND(OR(Dashboard!$B$5="All",D459=Dashboard!$B$5),OR(Dashboard!$D$5="All",N459=Dashboard!$D$5),OR(AND(C459&lt;&gt;"",C459&gt;=Dashboard!$F$5,C459&lt;=Dashboard!$H$5),AND(C459="",Dashboard!$F$5&lt;=1980,Dashboard!$H$5&gt;=2016))),1,0)</f>
        <v>1</v>
      </c>
      <c r="Q459" s="0" t="n">
        <f aca="false">J459*P459+ROW()*0.00000001</f>
        <v>3.05000459</v>
      </c>
    </row>
    <row r="460" customFormat="false" ht="15" hidden="false" customHeight="false" outlineLevel="0" collapsed="false">
      <c r="A460" s="0" t="s">
        <v>505</v>
      </c>
      <c r="B460" s="0" t="s">
        <v>152</v>
      </c>
      <c r="C460" s="0" t="n">
        <v>2014</v>
      </c>
      <c r="D460" s="0" t="s">
        <v>58</v>
      </c>
      <c r="E460" s="0" t="s">
        <v>142</v>
      </c>
      <c r="F460" s="0" t="n">
        <v>1</v>
      </c>
      <c r="G460" s="0" t="n">
        <v>1.82</v>
      </c>
      <c r="H460" s="0" t="n">
        <v>0</v>
      </c>
      <c r="I460" s="0" t="n">
        <v>0.23</v>
      </c>
      <c r="J460" s="0" t="n">
        <v>3.05</v>
      </c>
      <c r="K460" s="0" t="n">
        <v>70</v>
      </c>
      <c r="L460" s="0" t="n">
        <v>3.9</v>
      </c>
      <c r="M460" s="0" t="s">
        <v>103</v>
      </c>
      <c r="N460" s="0" t="s">
        <v>152</v>
      </c>
      <c r="O460" s="0" t="s">
        <v>67</v>
      </c>
      <c r="P460" s="0" t="n">
        <f aca="false">IF(AND(OR(Dashboard!$B$5="All",D460=Dashboard!$B$5),OR(Dashboard!$D$5="All",N460=Dashboard!$D$5),OR(AND(C460&lt;&gt;"",C460&gt;=Dashboard!$F$5,C460&lt;=Dashboard!$H$5),AND(C460="",Dashboard!$F$5&lt;=1980,Dashboard!$H$5&gt;=2016))),1,0)</f>
        <v>1</v>
      </c>
      <c r="Q460" s="0" t="n">
        <f aca="false">J460*P460+ROW()*0.00000001</f>
        <v>3.0500046</v>
      </c>
    </row>
    <row r="461" customFormat="false" ht="15" hidden="false" customHeight="false" outlineLevel="0" collapsed="false">
      <c r="A461" s="0" t="s">
        <v>506</v>
      </c>
      <c r="B461" s="0" t="s">
        <v>64</v>
      </c>
      <c r="C461" s="0" t="n">
        <v>2012</v>
      </c>
      <c r="D461" s="0" t="s">
        <v>56</v>
      </c>
      <c r="E461" s="0" t="s">
        <v>72</v>
      </c>
      <c r="F461" s="0" t="n">
        <v>1.89</v>
      </c>
      <c r="G461" s="0" t="n">
        <v>0.88</v>
      </c>
      <c r="H461" s="0" t="n">
        <v>0.04</v>
      </c>
      <c r="I461" s="0" t="n">
        <v>0.25</v>
      </c>
      <c r="J461" s="0" t="n">
        <v>3.05</v>
      </c>
      <c r="K461" s="0" t="n">
        <v>89</v>
      </c>
      <c r="L461" s="0" t="n">
        <v>8.2</v>
      </c>
      <c r="M461" s="0" t="s">
        <v>73</v>
      </c>
      <c r="N461" s="0" t="s">
        <v>66</v>
      </c>
      <c r="O461" s="0" t="s">
        <v>42</v>
      </c>
      <c r="P461" s="0" t="n">
        <f aca="false">IF(AND(OR(Dashboard!$B$5="All",D461=Dashboard!$B$5),OR(Dashboard!$D$5="All",N461=Dashboard!$D$5),OR(AND(C461&lt;&gt;"",C461&gt;=Dashboard!$F$5,C461&lt;=Dashboard!$H$5),AND(C461="",Dashboard!$F$5&lt;=1980,Dashboard!$H$5&gt;=2016))),1,0)</f>
        <v>1</v>
      </c>
      <c r="Q461" s="0" t="n">
        <f aca="false">J461*P461+ROW()*0.00000001</f>
        <v>3.05000461</v>
      </c>
    </row>
    <row r="462" customFormat="false" ht="15" hidden="false" customHeight="false" outlineLevel="0" collapsed="false">
      <c r="A462" s="0" t="s">
        <v>447</v>
      </c>
      <c r="B462" s="0" t="s">
        <v>50</v>
      </c>
      <c r="C462" s="0" t="n">
        <v>2008</v>
      </c>
      <c r="D462" s="0" t="s">
        <v>71</v>
      </c>
      <c r="E462" s="0" t="s">
        <v>243</v>
      </c>
      <c r="F462" s="0" t="n">
        <v>1.75</v>
      </c>
      <c r="G462" s="0" t="n">
        <v>1.01</v>
      </c>
      <c r="H462" s="0" t="n">
        <v>0</v>
      </c>
      <c r="I462" s="0" t="n">
        <v>0.29</v>
      </c>
      <c r="J462" s="0" t="n">
        <v>3.05</v>
      </c>
      <c r="K462" s="0" t="n">
        <v>72</v>
      </c>
      <c r="L462" s="0" t="n">
        <v>8</v>
      </c>
      <c r="M462" s="0" t="s">
        <v>125</v>
      </c>
      <c r="N462" s="0" t="s">
        <v>35</v>
      </c>
      <c r="O462" s="0" t="s">
        <v>37</v>
      </c>
      <c r="P462" s="0" t="n">
        <f aca="false">IF(AND(OR(Dashboard!$B$5="All",D462=Dashboard!$B$5),OR(Dashboard!$D$5="All",N462=Dashboard!$D$5),OR(AND(C462&lt;&gt;"",C462&gt;=Dashboard!$F$5,C462&lt;=Dashboard!$H$5),AND(C462="",Dashboard!$F$5&lt;=1980,Dashboard!$H$5&gt;=2016))),1,0)</f>
        <v>1</v>
      </c>
      <c r="Q462" s="0" t="n">
        <f aca="false">J462*P462+ROW()*0.00000001</f>
        <v>3.05000462</v>
      </c>
    </row>
    <row r="463" customFormat="false" ht="15" hidden="false" customHeight="false" outlineLevel="0" collapsed="false">
      <c r="A463" s="0" t="s">
        <v>507</v>
      </c>
      <c r="B463" s="0" t="s">
        <v>64</v>
      </c>
      <c r="C463" s="0" t="n">
        <v>2008</v>
      </c>
      <c r="D463" s="0" t="s">
        <v>71</v>
      </c>
      <c r="E463" s="0" t="s">
        <v>91</v>
      </c>
      <c r="F463" s="0" t="n">
        <v>1.91</v>
      </c>
      <c r="G463" s="0" t="n">
        <v>0.84</v>
      </c>
      <c r="H463" s="0" t="n">
        <v>0</v>
      </c>
      <c r="I463" s="0" t="n">
        <v>0.29</v>
      </c>
      <c r="J463" s="0" t="n">
        <v>3.04</v>
      </c>
      <c r="K463" s="0" t="n">
        <v>75</v>
      </c>
      <c r="L463" s="0" t="n">
        <v>7.4</v>
      </c>
      <c r="M463" s="0" t="s">
        <v>125</v>
      </c>
      <c r="N463" s="0" t="s">
        <v>66</v>
      </c>
      <c r="O463" s="0" t="s">
        <v>37</v>
      </c>
      <c r="P463" s="0" t="n">
        <f aca="false">IF(AND(OR(Dashboard!$B$5="All",D463=Dashboard!$B$5),OR(Dashboard!$D$5="All",N463=Dashboard!$D$5),OR(AND(C463&lt;&gt;"",C463&gt;=Dashboard!$F$5,C463&lt;=Dashboard!$H$5),AND(C463="",Dashboard!$F$5&lt;=1980,Dashboard!$H$5&gt;=2016))),1,0)</f>
        <v>1</v>
      </c>
      <c r="Q463" s="0" t="n">
        <f aca="false">J463*P463+ROW()*0.00000001</f>
        <v>3.04000463</v>
      </c>
    </row>
    <row r="464" customFormat="false" ht="15" hidden="false" customHeight="false" outlineLevel="0" collapsed="false">
      <c r="A464" s="0" t="s">
        <v>508</v>
      </c>
      <c r="B464" s="0" t="s">
        <v>64</v>
      </c>
      <c r="C464" s="0" t="n">
        <v>2012</v>
      </c>
      <c r="D464" s="0" t="s">
        <v>46</v>
      </c>
      <c r="E464" s="0" t="s">
        <v>142</v>
      </c>
      <c r="F464" s="0" t="n">
        <v>1.94</v>
      </c>
      <c r="G464" s="0" t="n">
        <v>0.84</v>
      </c>
      <c r="H464" s="0" t="n">
        <v>0.03</v>
      </c>
      <c r="I464" s="0" t="n">
        <v>0.24</v>
      </c>
      <c r="J464" s="0" t="n">
        <v>3.04</v>
      </c>
      <c r="K464" s="0" t="n">
        <v>93</v>
      </c>
      <c r="L464" s="0" t="n">
        <v>5.8</v>
      </c>
      <c r="M464" s="0" t="s">
        <v>73</v>
      </c>
      <c r="N464" s="0" t="s">
        <v>66</v>
      </c>
      <c r="O464" s="0" t="s">
        <v>60</v>
      </c>
      <c r="P464" s="0" t="n">
        <f aca="false">IF(AND(OR(Dashboard!$B$5="All",D464=Dashboard!$B$5),OR(Dashboard!$D$5="All",N464=Dashboard!$D$5),OR(AND(C464&lt;&gt;"",C464&gt;=Dashboard!$F$5,C464&lt;=Dashboard!$H$5),AND(C464="",Dashboard!$F$5&lt;=1980,Dashboard!$H$5&gt;=2016))),1,0)</f>
        <v>1</v>
      </c>
      <c r="Q464" s="0" t="n">
        <f aca="false">J464*P464+ROW()*0.00000001</f>
        <v>3.04000464</v>
      </c>
    </row>
    <row r="465" customFormat="false" ht="15" hidden="false" customHeight="false" outlineLevel="0" collapsed="false">
      <c r="A465" s="0" t="s">
        <v>509</v>
      </c>
      <c r="B465" s="0" t="s">
        <v>70</v>
      </c>
      <c r="C465" s="0" t="n">
        <v>2010</v>
      </c>
      <c r="D465" s="0" t="s">
        <v>114</v>
      </c>
      <c r="E465" s="0" t="s">
        <v>89</v>
      </c>
      <c r="F465" s="0" t="n">
        <v>1.29</v>
      </c>
      <c r="G465" s="0" t="n">
        <v>1.21</v>
      </c>
      <c r="H465" s="0" t="n">
        <v>0.06</v>
      </c>
      <c r="I465" s="0" t="n">
        <v>0.47</v>
      </c>
      <c r="J465" s="0" t="n">
        <v>3.03</v>
      </c>
      <c r="K465" s="0" t="n">
        <v>87</v>
      </c>
      <c r="L465" s="0" t="n">
        <v>7.7</v>
      </c>
      <c r="M465" s="0" t="s">
        <v>73</v>
      </c>
      <c r="N465" s="0" t="s">
        <v>74</v>
      </c>
      <c r="O465" s="0" t="s">
        <v>42</v>
      </c>
      <c r="P465" s="0" t="n">
        <f aca="false">IF(AND(OR(Dashboard!$B$5="All",D465=Dashboard!$B$5),OR(Dashboard!$D$5="All",N465=Dashboard!$D$5),OR(AND(C465&lt;&gt;"",C465&gt;=Dashboard!$F$5,C465&lt;=Dashboard!$H$5),AND(C465="",Dashboard!$F$5&lt;=1980,Dashboard!$H$5&gt;=2016))),1,0)</f>
        <v>1</v>
      </c>
      <c r="Q465" s="0" t="n">
        <f aca="false">J465*P465+ROW()*0.00000001</f>
        <v>3.03000465</v>
      </c>
    </row>
    <row r="466" customFormat="false" ht="15" hidden="false" customHeight="false" outlineLevel="0" collapsed="false">
      <c r="A466" s="0" t="s">
        <v>510</v>
      </c>
      <c r="B466" s="0" t="s">
        <v>117</v>
      </c>
      <c r="C466" s="0" t="n">
        <v>1995</v>
      </c>
      <c r="D466" s="0" t="s">
        <v>16</v>
      </c>
      <c r="E466" s="0" t="s">
        <v>124</v>
      </c>
      <c r="F466" s="0" t="n">
        <v>1.54</v>
      </c>
      <c r="G466" s="0" t="n">
        <v>1.33</v>
      </c>
      <c r="H466" s="0" t="n">
        <v>0</v>
      </c>
      <c r="I466" s="0" t="n">
        <v>0.16</v>
      </c>
      <c r="J466" s="0" t="n">
        <v>3.03</v>
      </c>
      <c r="N466" s="0" t="s">
        <v>74</v>
      </c>
      <c r="P466" s="0" t="n">
        <f aca="false">IF(AND(OR(Dashboard!$B$5="All",D466=Dashboard!$B$5),OR(Dashboard!$D$5="All",N466=Dashboard!$D$5),OR(AND(C466&lt;&gt;"",C466&gt;=Dashboard!$F$5,C466&lt;=Dashboard!$H$5),AND(C466="",Dashboard!$F$5&lt;=1980,Dashboard!$H$5&gt;=2016))),1,0)</f>
        <v>1</v>
      </c>
      <c r="Q466" s="0" t="n">
        <f aca="false">J466*P466+ROW()*0.00000001</f>
        <v>3.03000466</v>
      </c>
    </row>
    <row r="467" customFormat="false" ht="15" hidden="false" customHeight="false" outlineLevel="0" collapsed="false">
      <c r="A467" s="0" t="s">
        <v>511</v>
      </c>
      <c r="B467" s="0" t="s">
        <v>64</v>
      </c>
      <c r="C467" s="0" t="n">
        <v>2008</v>
      </c>
      <c r="D467" s="0" t="s">
        <v>71</v>
      </c>
      <c r="E467" s="0" t="s">
        <v>418</v>
      </c>
      <c r="F467" s="0" t="n">
        <v>1.94</v>
      </c>
      <c r="G467" s="0" t="n">
        <v>0.79</v>
      </c>
      <c r="H467" s="0" t="n">
        <v>0.02</v>
      </c>
      <c r="I467" s="0" t="n">
        <v>0.28</v>
      </c>
      <c r="J467" s="0" t="n">
        <v>3.03</v>
      </c>
      <c r="K467" s="0" t="n">
        <v>81</v>
      </c>
      <c r="L467" s="0" t="n">
        <v>8.1</v>
      </c>
      <c r="M467" s="0" t="s">
        <v>73</v>
      </c>
      <c r="N467" s="0" t="s">
        <v>66</v>
      </c>
      <c r="O467" s="0" t="s">
        <v>42</v>
      </c>
      <c r="P467" s="0" t="n">
        <f aca="false">IF(AND(OR(Dashboard!$B$5="All",D467=Dashboard!$B$5),OR(Dashboard!$D$5="All",N467=Dashboard!$D$5),OR(AND(C467&lt;&gt;"",C467&gt;=Dashboard!$F$5,C467&lt;=Dashboard!$H$5),AND(C467="",Dashboard!$F$5&lt;=1980,Dashboard!$H$5&gt;=2016))),1,0)</f>
        <v>1</v>
      </c>
      <c r="Q467" s="0" t="n">
        <f aca="false">J467*P467+ROW()*0.00000001</f>
        <v>3.03000467</v>
      </c>
    </row>
    <row r="468" customFormat="false" ht="15" hidden="false" customHeight="false" outlineLevel="0" collapsed="false">
      <c r="A468" s="0" t="s">
        <v>512</v>
      </c>
      <c r="B468" s="0" t="s">
        <v>144</v>
      </c>
      <c r="C468" s="0" t="n">
        <v>2002</v>
      </c>
      <c r="D468" s="0" t="s">
        <v>71</v>
      </c>
      <c r="E468" s="0" t="s">
        <v>124</v>
      </c>
      <c r="F468" s="0" t="n">
        <v>1.85</v>
      </c>
      <c r="G468" s="0" t="n">
        <v>1.04</v>
      </c>
      <c r="H468" s="0" t="n">
        <v>0</v>
      </c>
      <c r="I468" s="0" t="n">
        <v>0.13</v>
      </c>
      <c r="J468" s="0" t="n">
        <v>3.02</v>
      </c>
      <c r="K468" s="0" t="n">
        <v>93</v>
      </c>
      <c r="L468" s="0" t="n">
        <v>8.5</v>
      </c>
      <c r="M468" s="0" t="s">
        <v>103</v>
      </c>
      <c r="N468" s="0" t="s">
        <v>66</v>
      </c>
      <c r="O468" s="0" t="s">
        <v>60</v>
      </c>
      <c r="P468" s="0" t="n">
        <f aca="false">IF(AND(OR(Dashboard!$B$5="All",D468=Dashboard!$B$5),OR(Dashboard!$D$5="All",N468=Dashboard!$D$5),OR(AND(C468&lt;&gt;"",C468&gt;=Dashboard!$F$5,C468&lt;=Dashboard!$H$5),AND(C468="",Dashboard!$F$5&lt;=1980,Dashboard!$H$5&gt;=2016))),1,0)</f>
        <v>1</v>
      </c>
      <c r="Q468" s="0" t="n">
        <f aca="false">J468*P468+ROW()*0.00000001</f>
        <v>3.02000468</v>
      </c>
    </row>
    <row r="469" customFormat="false" ht="15" hidden="false" customHeight="false" outlineLevel="0" collapsed="false">
      <c r="A469" s="0" t="s">
        <v>513</v>
      </c>
      <c r="B469" s="0" t="s">
        <v>39</v>
      </c>
      <c r="C469" s="0" t="n">
        <v>1987</v>
      </c>
      <c r="D469" s="0" t="s">
        <v>102</v>
      </c>
      <c r="E469" s="0" t="s">
        <v>35</v>
      </c>
      <c r="F469" s="0" t="n">
        <v>2.03</v>
      </c>
      <c r="G469" s="0" t="n">
        <v>0.47</v>
      </c>
      <c r="H469" s="0" t="n">
        <v>0.45</v>
      </c>
      <c r="I469" s="0" t="n">
        <v>0.07</v>
      </c>
      <c r="J469" s="0" t="n">
        <v>3.02</v>
      </c>
      <c r="N469" s="0" t="s">
        <v>35</v>
      </c>
      <c r="P469" s="0" t="n">
        <f aca="false">IF(AND(OR(Dashboard!$B$5="All",D469=Dashboard!$B$5),OR(Dashboard!$D$5="All",N469=Dashboard!$D$5),OR(AND(C469&lt;&gt;"",C469&gt;=Dashboard!$F$5,C469&lt;=Dashboard!$H$5),AND(C469="",Dashboard!$F$5&lt;=1980,Dashboard!$H$5&gt;=2016))),1,0)</f>
        <v>1</v>
      </c>
      <c r="Q469" s="0" t="n">
        <f aca="false">J469*P469+ROW()*0.00000001</f>
        <v>3.02000469</v>
      </c>
    </row>
    <row r="470" customFormat="false" ht="15" hidden="false" customHeight="false" outlineLevel="0" collapsed="false">
      <c r="A470" s="0" t="s">
        <v>514</v>
      </c>
      <c r="B470" s="0" t="s">
        <v>76</v>
      </c>
      <c r="C470" s="0" t="n">
        <v>2002</v>
      </c>
      <c r="D470" s="0" t="s">
        <v>34</v>
      </c>
      <c r="E470" s="0" t="s">
        <v>418</v>
      </c>
      <c r="F470" s="0" t="n">
        <v>1.45</v>
      </c>
      <c r="G470" s="0" t="n">
        <v>1.13</v>
      </c>
      <c r="H470" s="0" t="n">
        <v>0.07</v>
      </c>
      <c r="I470" s="0" t="n">
        <v>0.38</v>
      </c>
      <c r="J470" s="0" t="n">
        <v>3.02</v>
      </c>
      <c r="N470" s="0" t="s">
        <v>74</v>
      </c>
      <c r="P470" s="0" t="n">
        <f aca="false">IF(AND(OR(Dashboard!$B$5="All",D470=Dashboard!$B$5),OR(Dashboard!$D$5="All",N470=Dashboard!$D$5),OR(AND(C470&lt;&gt;"",C470&gt;=Dashboard!$F$5,C470&lt;=Dashboard!$H$5),AND(C470="",Dashboard!$F$5&lt;=1980,Dashboard!$H$5&gt;=2016))),1,0)</f>
        <v>1</v>
      </c>
      <c r="Q470" s="0" t="n">
        <f aca="false">J470*P470+ROW()*0.00000001</f>
        <v>3.0200047</v>
      </c>
    </row>
    <row r="471" customFormat="false" ht="15" hidden="false" customHeight="false" outlineLevel="0" collapsed="false">
      <c r="A471" s="0" t="s">
        <v>201</v>
      </c>
      <c r="B471" s="0" t="s">
        <v>94</v>
      </c>
      <c r="C471" s="0" t="n">
        <v>2013</v>
      </c>
      <c r="D471" s="0" t="s">
        <v>34</v>
      </c>
      <c r="E471" s="0" t="s">
        <v>142</v>
      </c>
      <c r="F471" s="0" t="n">
        <v>0.61</v>
      </c>
      <c r="G471" s="0" t="n">
        <v>1.85</v>
      </c>
      <c r="H471" s="0" t="n">
        <v>0.11</v>
      </c>
      <c r="I471" s="0" t="n">
        <v>0.44</v>
      </c>
      <c r="J471" s="0" t="n">
        <v>3.01</v>
      </c>
      <c r="K471" s="0" t="n">
        <v>87</v>
      </c>
      <c r="L471" s="0" t="n">
        <v>6.3</v>
      </c>
      <c r="M471" s="0" t="s">
        <v>36</v>
      </c>
      <c r="N471" s="0" t="s">
        <v>74</v>
      </c>
      <c r="O471" s="0" t="s">
        <v>42</v>
      </c>
      <c r="P471" s="0" t="n">
        <f aca="false">IF(AND(OR(Dashboard!$B$5="All",D471=Dashboard!$B$5),OR(Dashboard!$D$5="All",N471=Dashboard!$D$5),OR(AND(C471&lt;&gt;"",C471&gt;=Dashboard!$F$5,C471&lt;=Dashboard!$H$5),AND(C471="",Dashboard!$F$5&lt;=1980,Dashboard!$H$5&gt;=2016))),1,0)</f>
        <v>1</v>
      </c>
      <c r="Q471" s="0" t="n">
        <f aca="false">J471*P471+ROW()*0.00000001</f>
        <v>3.01000471</v>
      </c>
    </row>
    <row r="472" customFormat="false" ht="15" hidden="false" customHeight="false" outlineLevel="0" collapsed="false">
      <c r="A472" s="0" t="s">
        <v>515</v>
      </c>
      <c r="B472" s="0" t="s">
        <v>70</v>
      </c>
      <c r="C472" s="0" t="n">
        <v>2009</v>
      </c>
      <c r="D472" s="0" t="s">
        <v>56</v>
      </c>
      <c r="E472" s="0" t="s">
        <v>89</v>
      </c>
      <c r="F472" s="0" t="n">
        <v>1.4</v>
      </c>
      <c r="G472" s="0" t="n">
        <v>1.06</v>
      </c>
      <c r="H472" s="0" t="n">
        <v>0.08</v>
      </c>
      <c r="I472" s="0" t="n">
        <v>0.47</v>
      </c>
      <c r="J472" s="0" t="n">
        <v>3.01</v>
      </c>
      <c r="K472" s="0" t="n">
        <v>91</v>
      </c>
      <c r="L472" s="0" t="n">
        <v>8.1</v>
      </c>
      <c r="M472" s="0" t="s">
        <v>73</v>
      </c>
      <c r="N472" s="0" t="s">
        <v>74</v>
      </c>
      <c r="O472" s="0" t="s">
        <v>60</v>
      </c>
      <c r="P472" s="0" t="n">
        <f aca="false">IF(AND(OR(Dashboard!$B$5="All",D472=Dashboard!$B$5),OR(Dashboard!$D$5="All",N472=Dashboard!$D$5),OR(AND(C472&lt;&gt;"",C472&gt;=Dashboard!$F$5,C472&lt;=Dashboard!$H$5),AND(C472="",Dashboard!$F$5&lt;=1980,Dashboard!$H$5&gt;=2016))),1,0)</f>
        <v>1</v>
      </c>
      <c r="Q472" s="0" t="n">
        <f aca="false">J472*P472+ROW()*0.00000001</f>
        <v>3.01000472</v>
      </c>
    </row>
    <row r="473" customFormat="false" ht="15" hidden="false" customHeight="false" outlineLevel="0" collapsed="false">
      <c r="A473" s="0" t="s">
        <v>451</v>
      </c>
      <c r="B473" s="0" t="s">
        <v>64</v>
      </c>
      <c r="C473" s="0" t="n">
        <v>2012</v>
      </c>
      <c r="D473" s="0" t="s">
        <v>56</v>
      </c>
      <c r="E473" s="0" t="s">
        <v>124</v>
      </c>
      <c r="F473" s="0" t="n">
        <v>1.38</v>
      </c>
      <c r="G473" s="0" t="n">
        <v>1.32</v>
      </c>
      <c r="H473" s="0" t="n">
        <v>0.02</v>
      </c>
      <c r="I473" s="0" t="n">
        <v>0.28</v>
      </c>
      <c r="J473" s="0" t="n">
        <v>3</v>
      </c>
      <c r="K473" s="0" t="n">
        <v>91</v>
      </c>
      <c r="L473" s="0" t="n">
        <v>8.6</v>
      </c>
      <c r="M473" s="0" t="s">
        <v>73</v>
      </c>
      <c r="N473" s="0" t="s">
        <v>66</v>
      </c>
      <c r="O473" s="0" t="s">
        <v>60</v>
      </c>
      <c r="P473" s="0" t="n">
        <f aca="false">IF(AND(OR(Dashboard!$B$5="All",D473=Dashboard!$B$5),OR(Dashboard!$D$5="All",N473=Dashboard!$D$5),OR(AND(C473&lt;&gt;"",C473&gt;=Dashboard!$F$5,C473&lt;=Dashboard!$H$5),AND(C473="",Dashboard!$F$5&lt;=1980,Dashboard!$H$5&gt;=2016))),1,0)</f>
        <v>1</v>
      </c>
      <c r="Q473" s="0" t="n">
        <f aca="false">J473*P473+ROW()*0.00000001</f>
        <v>3.00000473</v>
      </c>
    </row>
    <row r="474" customFormat="false" ht="15" hidden="false" customHeight="false" outlineLevel="0" collapsed="false">
      <c r="A474" s="0" t="s">
        <v>516</v>
      </c>
      <c r="B474" s="0" t="s">
        <v>33</v>
      </c>
      <c r="C474" s="0" t="n">
        <v>2010</v>
      </c>
      <c r="D474" s="0" t="s">
        <v>16</v>
      </c>
      <c r="E474" s="0" t="s">
        <v>487</v>
      </c>
      <c r="F474" s="0" t="n">
        <v>2.04</v>
      </c>
      <c r="G474" s="0" t="n">
        <v>0.63</v>
      </c>
      <c r="H474" s="0" t="n">
        <v>0.12</v>
      </c>
      <c r="I474" s="0" t="n">
        <v>0.22</v>
      </c>
      <c r="J474" s="0" t="n">
        <v>3</v>
      </c>
      <c r="K474" s="0" t="n">
        <v>73</v>
      </c>
      <c r="L474" s="0" t="n">
        <v>7</v>
      </c>
      <c r="M474" s="0" t="s">
        <v>36</v>
      </c>
      <c r="N474" s="0" t="s">
        <v>35</v>
      </c>
      <c r="O474" s="0" t="s">
        <v>37</v>
      </c>
      <c r="P474" s="0" t="n">
        <f aca="false">IF(AND(OR(Dashboard!$B$5="All",D474=Dashboard!$B$5),OR(Dashboard!$D$5="All",N474=Dashboard!$D$5),OR(AND(C474&lt;&gt;"",C474&gt;=Dashboard!$F$5,C474&lt;=Dashboard!$H$5),AND(C474="",Dashboard!$F$5&lt;=1980,Dashboard!$H$5&gt;=2016))),1,0)</f>
        <v>1</v>
      </c>
      <c r="Q474" s="0" t="n">
        <f aca="false">J474*P474+ROW()*0.00000001</f>
        <v>3.00000474</v>
      </c>
    </row>
    <row r="475" customFormat="false" ht="15" hidden="false" customHeight="false" outlineLevel="0" collapsed="false">
      <c r="A475" s="0" t="s">
        <v>517</v>
      </c>
      <c r="B475" s="0" t="s">
        <v>64</v>
      </c>
      <c r="C475" s="0" t="n">
        <v>2012</v>
      </c>
      <c r="D475" s="0" t="s">
        <v>34</v>
      </c>
      <c r="E475" s="0" t="s">
        <v>72</v>
      </c>
      <c r="F475" s="0" t="n">
        <v>2.6</v>
      </c>
      <c r="G475" s="0" t="n">
        <v>0.2</v>
      </c>
      <c r="H475" s="0" t="n">
        <v>0.01</v>
      </c>
      <c r="I475" s="0" t="n">
        <v>0.19</v>
      </c>
      <c r="J475" s="0" t="n">
        <v>3</v>
      </c>
      <c r="K475" s="0" t="n">
        <v>88</v>
      </c>
      <c r="L475" s="0" t="n">
        <v>7.2</v>
      </c>
      <c r="M475" s="0" t="s">
        <v>36</v>
      </c>
      <c r="N475" s="0" t="s">
        <v>66</v>
      </c>
      <c r="O475" s="0" t="s">
        <v>42</v>
      </c>
      <c r="P475" s="0" t="n">
        <f aca="false">IF(AND(OR(Dashboard!$B$5="All",D475=Dashboard!$B$5),OR(Dashboard!$D$5="All",N475=Dashboard!$D$5),OR(AND(C475&lt;&gt;"",C475&gt;=Dashboard!$F$5,C475&lt;=Dashboard!$H$5),AND(C475="",Dashboard!$F$5&lt;=1980,Dashboard!$H$5&gt;=2016))),1,0)</f>
        <v>1</v>
      </c>
      <c r="Q475" s="0" t="n">
        <f aca="false">J475*P475+ROW()*0.00000001</f>
        <v>3.00000475</v>
      </c>
    </row>
    <row r="476" customFormat="false" ht="15" hidden="false" customHeight="false" outlineLevel="0" collapsed="false">
      <c r="A476" s="0" t="s">
        <v>518</v>
      </c>
      <c r="B476" s="0" t="s">
        <v>76</v>
      </c>
      <c r="C476" s="0" t="n">
        <v>2007</v>
      </c>
      <c r="D476" s="0" t="s">
        <v>102</v>
      </c>
      <c r="E476" s="0" t="s">
        <v>160</v>
      </c>
      <c r="F476" s="0" t="n">
        <v>1.15</v>
      </c>
      <c r="G476" s="0" t="n">
        <v>0</v>
      </c>
      <c r="H476" s="0" t="n">
        <v>0.76</v>
      </c>
      <c r="I476" s="0" t="n">
        <v>1.09</v>
      </c>
      <c r="J476" s="0" t="n">
        <v>3</v>
      </c>
      <c r="K476" s="0" t="n">
        <v>73</v>
      </c>
      <c r="L476" s="0" t="n">
        <v>9.2</v>
      </c>
      <c r="M476" s="0" t="s">
        <v>103</v>
      </c>
      <c r="N476" s="0" t="s">
        <v>74</v>
      </c>
      <c r="O476" s="0" t="s">
        <v>37</v>
      </c>
      <c r="P476" s="0" t="n">
        <f aca="false">IF(AND(OR(Dashboard!$B$5="All",D476=Dashboard!$B$5),OR(Dashboard!$D$5="All",N476=Dashboard!$D$5),OR(AND(C476&lt;&gt;"",C476&gt;=Dashboard!$F$5,C476&lt;=Dashboard!$H$5),AND(C476="",Dashboard!$F$5&lt;=1980,Dashboard!$H$5&gt;=2016))),1,0)</f>
        <v>1</v>
      </c>
      <c r="Q476" s="0" t="n">
        <f aca="false">J476*P476+ROW()*0.00000001</f>
        <v>3.00000476</v>
      </c>
    </row>
    <row r="477" customFormat="false" ht="15" hidden="false" customHeight="false" outlineLevel="0" collapsed="false">
      <c r="A477" s="0" t="s">
        <v>519</v>
      </c>
      <c r="B477" s="0" t="s">
        <v>76</v>
      </c>
      <c r="D477" s="0" t="s">
        <v>102</v>
      </c>
      <c r="E477" s="0" t="s">
        <v>520</v>
      </c>
      <c r="F477" s="0" t="n">
        <v>1.57</v>
      </c>
      <c r="G477" s="0" t="n">
        <v>1.02</v>
      </c>
      <c r="H477" s="0" t="n">
        <v>0</v>
      </c>
      <c r="I477" s="0" t="n">
        <v>0.41</v>
      </c>
      <c r="J477" s="0" t="n">
        <v>3</v>
      </c>
      <c r="N477" s="0" t="s">
        <v>74</v>
      </c>
      <c r="P477" s="0" t="n">
        <f aca="false">IF(AND(OR(Dashboard!$B$5="All",D477=Dashboard!$B$5),OR(Dashboard!$D$5="All",N477=Dashboard!$D$5),OR(AND(C477&lt;&gt;"",C477&gt;=Dashboard!$F$5,C477&lt;=Dashboard!$H$5),AND(C477="",Dashboard!$F$5&lt;=1980,Dashboard!$H$5&gt;=2016))),1,0)</f>
        <v>1</v>
      </c>
      <c r="Q477" s="0" t="n">
        <f aca="false">J477*P477+ROW()*0.00000001</f>
        <v>3.00000477</v>
      </c>
    </row>
    <row r="478" customFormat="false" ht="15" hidden="false" customHeight="false" outlineLevel="0" collapsed="false">
      <c r="A478" s="0" t="s">
        <v>521</v>
      </c>
      <c r="B478" s="0" t="s">
        <v>78</v>
      </c>
      <c r="C478" s="0" t="n">
        <v>1993</v>
      </c>
      <c r="D478" s="0" t="s">
        <v>56</v>
      </c>
      <c r="E478" s="0" t="s">
        <v>35</v>
      </c>
      <c r="F478" s="0" t="n">
        <v>1.61</v>
      </c>
      <c r="G478" s="0" t="n">
        <v>0.51</v>
      </c>
      <c r="H478" s="0" t="n">
        <v>0.8</v>
      </c>
      <c r="I478" s="0" t="n">
        <v>0.07</v>
      </c>
      <c r="J478" s="0" t="n">
        <v>2.99</v>
      </c>
      <c r="N478" s="0" t="s">
        <v>35</v>
      </c>
      <c r="P478" s="0" t="n">
        <f aca="false">IF(AND(OR(Dashboard!$B$5="All",D478=Dashboard!$B$5),OR(Dashboard!$D$5="All",N478=Dashboard!$D$5),OR(AND(C478&lt;&gt;"",C478&gt;=Dashboard!$F$5,C478&lt;=Dashboard!$H$5),AND(C478="",Dashboard!$F$5&lt;=1980,Dashboard!$H$5&gt;=2016))),1,0)</f>
        <v>1</v>
      </c>
      <c r="Q478" s="0" t="n">
        <f aca="false">J478*P478+ROW()*0.00000001</f>
        <v>2.99000478</v>
      </c>
    </row>
    <row r="479" customFormat="false" ht="15" hidden="false" customHeight="false" outlineLevel="0" collapsed="false">
      <c r="A479" s="0" t="s">
        <v>522</v>
      </c>
      <c r="B479" s="0" t="s">
        <v>152</v>
      </c>
      <c r="C479" s="0" t="n">
        <v>2000</v>
      </c>
      <c r="D479" s="0" t="s">
        <v>52</v>
      </c>
      <c r="E479" s="0" t="s">
        <v>142</v>
      </c>
      <c r="F479" s="0" t="n">
        <v>1.67</v>
      </c>
      <c r="G479" s="0" t="n">
        <v>1.18</v>
      </c>
      <c r="H479" s="0" t="n">
        <v>0</v>
      </c>
      <c r="I479" s="0" t="n">
        <v>0.13</v>
      </c>
      <c r="J479" s="0" t="n">
        <v>2.99</v>
      </c>
      <c r="K479" s="0" t="n">
        <v>82</v>
      </c>
      <c r="L479" s="0" t="n">
        <v>6.6</v>
      </c>
      <c r="M479" s="0" t="s">
        <v>103</v>
      </c>
      <c r="N479" s="0" t="s">
        <v>152</v>
      </c>
      <c r="O479" s="0" t="s">
        <v>42</v>
      </c>
      <c r="P479" s="0" t="n">
        <f aca="false">IF(AND(OR(Dashboard!$B$5="All",D479=Dashboard!$B$5),OR(Dashboard!$D$5="All",N479=Dashboard!$D$5),OR(AND(C479&lt;&gt;"",C479&gt;=Dashboard!$F$5,C479&lt;=Dashboard!$H$5),AND(C479="",Dashboard!$F$5&lt;=1980,Dashboard!$H$5&gt;=2016))),1,0)</f>
        <v>1</v>
      </c>
      <c r="Q479" s="0" t="n">
        <f aca="false">J479*P479+ROW()*0.00000001</f>
        <v>2.99000479</v>
      </c>
    </row>
    <row r="480" customFormat="false" ht="15" hidden="false" customHeight="false" outlineLevel="0" collapsed="false">
      <c r="A480" s="0" t="s">
        <v>523</v>
      </c>
      <c r="B480" s="0" t="s">
        <v>76</v>
      </c>
      <c r="C480" s="0" t="n">
        <v>2002</v>
      </c>
      <c r="D480" s="0" t="s">
        <v>34</v>
      </c>
      <c r="E480" s="0" t="s">
        <v>220</v>
      </c>
      <c r="F480" s="0" t="n">
        <v>0.12</v>
      </c>
      <c r="G480" s="0" t="n">
        <v>1.26</v>
      </c>
      <c r="H480" s="0" t="n">
        <v>1.16</v>
      </c>
      <c r="I480" s="0" t="n">
        <v>0.45</v>
      </c>
      <c r="J480" s="0" t="n">
        <v>2.99</v>
      </c>
      <c r="K480" s="0" t="n">
        <v>93</v>
      </c>
      <c r="L480" s="0" t="n">
        <v>9.1</v>
      </c>
      <c r="M480" s="0" t="s">
        <v>36</v>
      </c>
      <c r="N480" s="0" t="s">
        <v>74</v>
      </c>
      <c r="O480" s="0" t="s">
        <v>60</v>
      </c>
      <c r="P480" s="0" t="n">
        <f aca="false">IF(AND(OR(Dashboard!$B$5="All",D480=Dashboard!$B$5),OR(Dashboard!$D$5="All",N480=Dashboard!$D$5),OR(AND(C480&lt;&gt;"",C480&gt;=Dashboard!$F$5,C480&lt;=Dashboard!$H$5),AND(C480="",Dashboard!$F$5&lt;=1980,Dashboard!$H$5&gt;=2016))),1,0)</f>
        <v>1</v>
      </c>
      <c r="Q480" s="0" t="n">
        <f aca="false">J480*P480+ROW()*0.00000001</f>
        <v>2.9900048</v>
      </c>
    </row>
    <row r="481" customFormat="false" ht="15" hidden="false" customHeight="false" outlineLevel="0" collapsed="false">
      <c r="A481" s="0" t="s">
        <v>524</v>
      </c>
      <c r="B481" s="0" t="s">
        <v>76</v>
      </c>
      <c r="C481" s="0" t="n">
        <v>2001</v>
      </c>
      <c r="D481" s="0" t="s">
        <v>71</v>
      </c>
      <c r="E481" s="0" t="s">
        <v>211</v>
      </c>
      <c r="F481" s="0" t="n">
        <v>1.36</v>
      </c>
      <c r="G481" s="0" t="n">
        <v>0.86</v>
      </c>
      <c r="H481" s="0" t="n">
        <v>0.64</v>
      </c>
      <c r="I481" s="0" t="n">
        <v>0.13</v>
      </c>
      <c r="J481" s="0" t="n">
        <v>2.99</v>
      </c>
      <c r="K481" s="0" t="n">
        <v>94</v>
      </c>
      <c r="L481" s="0" t="n">
        <v>8.5</v>
      </c>
      <c r="M481" s="0" t="s">
        <v>73</v>
      </c>
      <c r="N481" s="0" t="s">
        <v>74</v>
      </c>
      <c r="O481" s="0" t="s">
        <v>60</v>
      </c>
      <c r="P481" s="0" t="n">
        <f aca="false">IF(AND(OR(Dashboard!$B$5="All",D481=Dashboard!$B$5),OR(Dashboard!$D$5="All",N481=Dashboard!$D$5),OR(AND(C481&lt;&gt;"",C481&gt;=Dashboard!$F$5,C481&lt;=Dashboard!$H$5),AND(C481="",Dashboard!$F$5&lt;=1980,Dashboard!$H$5&gt;=2016))),1,0)</f>
        <v>1</v>
      </c>
      <c r="Q481" s="0" t="n">
        <f aca="false">J481*P481+ROW()*0.00000001</f>
        <v>2.99000481</v>
      </c>
    </row>
    <row r="482" customFormat="false" ht="15" hidden="false" customHeight="false" outlineLevel="0" collapsed="false">
      <c r="A482" s="0" t="s">
        <v>525</v>
      </c>
      <c r="B482" s="0" t="s">
        <v>152</v>
      </c>
      <c r="C482" s="0" t="n">
        <v>2011</v>
      </c>
      <c r="D482" s="0" t="s">
        <v>46</v>
      </c>
      <c r="E482" s="0" t="s">
        <v>142</v>
      </c>
      <c r="F482" s="0" t="n">
        <v>1.58</v>
      </c>
      <c r="G482" s="0" t="n">
        <v>1.01</v>
      </c>
      <c r="H482" s="0" t="n">
        <v>0</v>
      </c>
      <c r="I482" s="0" t="n">
        <v>0.38</v>
      </c>
      <c r="J482" s="0" t="n">
        <v>2.96</v>
      </c>
      <c r="K482" s="0" t="n">
        <v>85</v>
      </c>
      <c r="L482" s="0" t="n">
        <v>5.9</v>
      </c>
      <c r="M482" s="0" t="s">
        <v>103</v>
      </c>
      <c r="N482" s="0" t="s">
        <v>152</v>
      </c>
      <c r="O482" s="0" t="s">
        <v>42</v>
      </c>
      <c r="P482" s="0" t="n">
        <f aca="false">IF(AND(OR(Dashboard!$B$5="All",D482=Dashboard!$B$5),OR(Dashboard!$D$5="All",N482=Dashboard!$D$5),OR(AND(C482&lt;&gt;"",C482&gt;=Dashboard!$F$5,C482&lt;=Dashboard!$H$5),AND(C482="",Dashboard!$F$5&lt;=1980,Dashboard!$H$5&gt;=2016))),1,0)</f>
        <v>1</v>
      </c>
      <c r="Q482" s="0" t="n">
        <f aca="false">J482*P482+ROW()*0.00000001</f>
        <v>2.96000482</v>
      </c>
    </row>
    <row r="483" customFormat="false" ht="15" hidden="false" customHeight="false" outlineLevel="0" collapsed="false">
      <c r="A483" s="0" t="s">
        <v>526</v>
      </c>
      <c r="B483" s="0" t="s">
        <v>94</v>
      </c>
      <c r="C483" s="0" t="n">
        <v>2014</v>
      </c>
      <c r="D483" s="0" t="s">
        <v>71</v>
      </c>
      <c r="E483" s="0" t="s">
        <v>243</v>
      </c>
      <c r="F483" s="0" t="n">
        <v>1.01</v>
      </c>
      <c r="G483" s="0" t="n">
        <v>1.43</v>
      </c>
      <c r="H483" s="0" t="n">
        <v>0.05</v>
      </c>
      <c r="I483" s="0" t="n">
        <v>0.47</v>
      </c>
      <c r="J483" s="0" t="n">
        <v>2.96</v>
      </c>
      <c r="K483" s="0" t="n">
        <v>84</v>
      </c>
      <c r="L483" s="0" t="n">
        <v>8.1</v>
      </c>
      <c r="M483" s="0" t="s">
        <v>73</v>
      </c>
      <c r="N483" s="0" t="s">
        <v>74</v>
      </c>
      <c r="O483" s="0" t="s">
        <v>42</v>
      </c>
      <c r="P483" s="0" t="n">
        <f aca="false">IF(AND(OR(Dashboard!$B$5="All",D483=Dashboard!$B$5),OR(Dashboard!$D$5="All",N483=Dashboard!$D$5),OR(AND(C483&lt;&gt;"",C483&gt;=Dashboard!$F$5,C483&lt;=Dashboard!$H$5),AND(C483="",Dashboard!$F$5&lt;=1980,Dashboard!$H$5&gt;=2016))),1,0)</f>
        <v>1</v>
      </c>
      <c r="Q483" s="0" t="n">
        <f aca="false">J483*P483+ROW()*0.00000001</f>
        <v>2.96000483</v>
      </c>
    </row>
    <row r="484" customFormat="false" ht="15" hidden="false" customHeight="false" outlineLevel="0" collapsed="false">
      <c r="A484" s="0" t="s">
        <v>527</v>
      </c>
      <c r="B484" s="0" t="s">
        <v>76</v>
      </c>
      <c r="C484" s="0" t="n">
        <v>2003</v>
      </c>
      <c r="D484" s="0" t="s">
        <v>16</v>
      </c>
      <c r="E484" s="0" t="s">
        <v>154</v>
      </c>
      <c r="F484" s="0" t="n">
        <v>1.04</v>
      </c>
      <c r="G484" s="0" t="n">
        <v>1.37</v>
      </c>
      <c r="H484" s="0" t="n">
        <v>0.06</v>
      </c>
      <c r="I484" s="0" t="n">
        <v>0.49</v>
      </c>
      <c r="J484" s="0" t="n">
        <v>2.96</v>
      </c>
      <c r="K484" s="0" t="n">
        <v>64</v>
      </c>
      <c r="L484" s="0" t="n">
        <v>7.8</v>
      </c>
      <c r="M484" s="0" t="s">
        <v>36</v>
      </c>
      <c r="N484" s="0" t="s">
        <v>74</v>
      </c>
      <c r="O484" s="0" t="s">
        <v>67</v>
      </c>
      <c r="P484" s="0" t="n">
        <f aca="false">IF(AND(OR(Dashboard!$B$5="All",D484=Dashboard!$B$5),OR(Dashboard!$D$5="All",N484=Dashboard!$D$5),OR(AND(C484&lt;&gt;"",C484&gt;=Dashboard!$F$5,C484&lt;=Dashboard!$H$5),AND(C484="",Dashboard!$F$5&lt;=1980,Dashboard!$H$5&gt;=2016))),1,0)</f>
        <v>1</v>
      </c>
      <c r="Q484" s="0" t="n">
        <f aca="false">J484*P484+ROW()*0.00000001</f>
        <v>2.96000484</v>
      </c>
    </row>
    <row r="485" customFormat="false" ht="15" hidden="false" customHeight="false" outlineLevel="0" collapsed="false">
      <c r="A485" s="0" t="s">
        <v>528</v>
      </c>
      <c r="B485" s="0" t="s">
        <v>76</v>
      </c>
      <c r="C485" s="0" t="n">
        <v>2002</v>
      </c>
      <c r="D485" s="0" t="s">
        <v>71</v>
      </c>
      <c r="E485" s="0" t="s">
        <v>257</v>
      </c>
      <c r="F485" s="0" t="n">
        <v>1.36</v>
      </c>
      <c r="G485" s="0" t="n">
        <v>1.15</v>
      </c>
      <c r="H485" s="0" t="n">
        <v>0.04</v>
      </c>
      <c r="I485" s="0" t="n">
        <v>0.41</v>
      </c>
      <c r="J485" s="0" t="n">
        <v>2.96</v>
      </c>
      <c r="K485" s="0" t="n">
        <v>85</v>
      </c>
      <c r="L485" s="0" t="n">
        <v>7.8</v>
      </c>
      <c r="M485" s="0" t="s">
        <v>73</v>
      </c>
      <c r="N485" s="0" t="s">
        <v>74</v>
      </c>
      <c r="O485" s="0" t="s">
        <v>42</v>
      </c>
      <c r="P485" s="0" t="n">
        <f aca="false">IF(AND(OR(Dashboard!$B$5="All",D485=Dashboard!$B$5),OR(Dashboard!$D$5="All",N485=Dashboard!$D$5),OR(AND(C485&lt;&gt;"",C485&gt;=Dashboard!$F$5,C485&lt;=Dashboard!$H$5),AND(C485="",Dashboard!$F$5&lt;=1980,Dashboard!$H$5&gt;=2016))),1,0)</f>
        <v>1</v>
      </c>
      <c r="Q485" s="0" t="n">
        <f aca="false">J485*P485+ROW()*0.00000001</f>
        <v>2.96000485</v>
      </c>
    </row>
    <row r="486" customFormat="false" ht="15" hidden="false" customHeight="false" outlineLevel="0" collapsed="false">
      <c r="A486" s="0" t="s">
        <v>529</v>
      </c>
      <c r="B486" s="0" t="s">
        <v>172</v>
      </c>
      <c r="C486" s="0" t="n">
        <v>2014</v>
      </c>
      <c r="D486" s="0" t="s">
        <v>56</v>
      </c>
      <c r="E486" s="0" t="s">
        <v>142</v>
      </c>
      <c r="F486" s="0" t="n">
        <v>1.84</v>
      </c>
      <c r="G486" s="0" t="n">
        <v>0.8</v>
      </c>
      <c r="H486" s="0" t="n">
        <v>0.04</v>
      </c>
      <c r="I486" s="0" t="n">
        <v>0.27</v>
      </c>
      <c r="J486" s="0" t="n">
        <v>2.95</v>
      </c>
      <c r="K486" s="0" t="n">
        <v>86</v>
      </c>
      <c r="L486" s="0" t="n">
        <v>6.4</v>
      </c>
      <c r="M486" s="0" t="s">
        <v>73</v>
      </c>
      <c r="N486" s="0" t="s">
        <v>66</v>
      </c>
      <c r="O486" s="0" t="s">
        <v>42</v>
      </c>
      <c r="P486" s="0" t="n">
        <f aca="false">IF(AND(OR(Dashboard!$B$5="All",D486=Dashboard!$B$5),OR(Dashboard!$D$5="All",N486=Dashboard!$D$5),OR(AND(C486&lt;&gt;"",C486&gt;=Dashboard!$F$5,C486&lt;=Dashboard!$H$5),AND(C486="",Dashboard!$F$5&lt;=1980,Dashboard!$H$5&gt;=2016))),1,0)</f>
        <v>1</v>
      </c>
      <c r="Q486" s="0" t="n">
        <f aca="false">J486*P486+ROW()*0.00000001</f>
        <v>2.95000486</v>
      </c>
    </row>
    <row r="487" customFormat="false" ht="15" hidden="false" customHeight="false" outlineLevel="0" collapsed="false">
      <c r="A487" s="0" t="s">
        <v>432</v>
      </c>
      <c r="B487" s="0" t="s">
        <v>70</v>
      </c>
      <c r="C487" s="0" t="n">
        <v>2010</v>
      </c>
      <c r="D487" s="0" t="s">
        <v>56</v>
      </c>
      <c r="E487" s="0" t="s">
        <v>142</v>
      </c>
      <c r="F487" s="0" t="n">
        <v>1.33</v>
      </c>
      <c r="G487" s="0" t="n">
        <v>1.1</v>
      </c>
      <c r="H487" s="0" t="n">
        <v>0.08</v>
      </c>
      <c r="I487" s="0" t="n">
        <v>0.44</v>
      </c>
      <c r="J487" s="0" t="n">
        <v>2.95</v>
      </c>
      <c r="K487" s="0" t="n">
        <v>88</v>
      </c>
      <c r="L487" s="0" t="n">
        <v>8.5</v>
      </c>
      <c r="M487" s="0" t="s">
        <v>73</v>
      </c>
      <c r="N487" s="0" t="s">
        <v>74</v>
      </c>
      <c r="O487" s="0" t="s">
        <v>42</v>
      </c>
      <c r="P487" s="0" t="n">
        <f aca="false">IF(AND(OR(Dashboard!$B$5="All",D487=Dashboard!$B$5),OR(Dashboard!$D$5="All",N487=Dashboard!$D$5),OR(AND(C487&lt;&gt;"",C487&gt;=Dashboard!$F$5,C487&lt;=Dashboard!$H$5),AND(C487="",Dashboard!$F$5&lt;=1980,Dashboard!$H$5&gt;=2016))),1,0)</f>
        <v>1</v>
      </c>
      <c r="Q487" s="0" t="n">
        <f aca="false">J487*P487+ROW()*0.00000001</f>
        <v>2.95000487</v>
      </c>
    </row>
    <row r="488" customFormat="false" ht="15" hidden="false" customHeight="false" outlineLevel="0" collapsed="false">
      <c r="A488" s="0" t="s">
        <v>530</v>
      </c>
      <c r="B488" s="0" t="s">
        <v>108</v>
      </c>
      <c r="C488" s="0" t="n">
        <v>1996</v>
      </c>
      <c r="D488" s="0" t="s">
        <v>41</v>
      </c>
      <c r="E488" s="0" t="s">
        <v>35</v>
      </c>
      <c r="F488" s="0" t="n">
        <v>1.98</v>
      </c>
      <c r="G488" s="0" t="n">
        <v>0.58</v>
      </c>
      <c r="H488" s="0" t="n">
        <v>0.34</v>
      </c>
      <c r="I488" s="0" t="n">
        <v>0.04</v>
      </c>
      <c r="J488" s="0" t="n">
        <v>2.94</v>
      </c>
      <c r="N488" s="0" t="s">
        <v>35</v>
      </c>
      <c r="P488" s="0" t="n">
        <f aca="false">IF(AND(OR(Dashboard!$B$5="All",D488=Dashboard!$B$5),OR(Dashboard!$D$5="All",N488=Dashboard!$D$5),OR(AND(C488&lt;&gt;"",C488&gt;=Dashboard!$F$5,C488&lt;=Dashboard!$H$5),AND(C488="",Dashboard!$F$5&lt;=1980,Dashboard!$H$5&gt;=2016))),1,0)</f>
        <v>1</v>
      </c>
      <c r="Q488" s="0" t="n">
        <f aca="false">J488*P488+ROW()*0.00000001</f>
        <v>2.94000488</v>
      </c>
    </row>
    <row r="489" customFormat="false" ht="15" hidden="false" customHeight="false" outlineLevel="0" collapsed="false">
      <c r="A489" s="0" t="s">
        <v>531</v>
      </c>
      <c r="B489" s="0" t="s">
        <v>76</v>
      </c>
      <c r="C489" s="0" t="n">
        <v>2003</v>
      </c>
      <c r="D489" s="0" t="s">
        <v>56</v>
      </c>
      <c r="E489" s="0" t="s">
        <v>89</v>
      </c>
      <c r="F489" s="0" t="n">
        <v>2.22</v>
      </c>
      <c r="G489" s="0" t="n">
        <v>0.51</v>
      </c>
      <c r="H489" s="0" t="n">
        <v>0.06</v>
      </c>
      <c r="I489" s="0" t="n">
        <v>0.15</v>
      </c>
      <c r="J489" s="0" t="n">
        <v>2.94</v>
      </c>
      <c r="K489" s="0" t="n">
        <v>87</v>
      </c>
      <c r="L489" s="0" t="n">
        <v>9</v>
      </c>
      <c r="M489" s="0" t="s">
        <v>73</v>
      </c>
      <c r="N489" s="0" t="s">
        <v>74</v>
      </c>
      <c r="O489" s="0" t="s">
        <v>42</v>
      </c>
      <c r="P489" s="0" t="n">
        <f aca="false">IF(AND(OR(Dashboard!$B$5="All",D489=Dashboard!$B$5),OR(Dashboard!$D$5="All",N489=Dashboard!$D$5),OR(AND(C489&lt;&gt;"",C489&gt;=Dashboard!$F$5,C489&lt;=Dashboard!$H$5),AND(C489="",Dashboard!$F$5&lt;=1980,Dashboard!$H$5&gt;=2016))),1,0)</f>
        <v>1</v>
      </c>
      <c r="Q489" s="0" t="n">
        <f aca="false">J489*P489+ROW()*0.00000001</f>
        <v>2.94000489</v>
      </c>
    </row>
    <row r="490" customFormat="false" ht="15" hidden="false" customHeight="false" outlineLevel="0" collapsed="false">
      <c r="A490" s="0" t="s">
        <v>532</v>
      </c>
      <c r="B490" s="0" t="s">
        <v>76</v>
      </c>
      <c r="C490" s="0" t="n">
        <v>2005</v>
      </c>
      <c r="D490" s="0" t="s">
        <v>102</v>
      </c>
      <c r="E490" s="0" t="s">
        <v>418</v>
      </c>
      <c r="F490" s="0" t="n">
        <v>1.45</v>
      </c>
      <c r="G490" s="0" t="n">
        <v>1.11</v>
      </c>
      <c r="H490" s="0" t="n">
        <v>0.04</v>
      </c>
      <c r="I490" s="0" t="n">
        <v>0.33</v>
      </c>
      <c r="J490" s="0" t="n">
        <v>2.94</v>
      </c>
      <c r="N490" s="0" t="s">
        <v>74</v>
      </c>
      <c r="P490" s="0" t="n">
        <f aca="false">IF(AND(OR(Dashboard!$B$5="All",D490=Dashboard!$B$5),OR(Dashboard!$D$5="All",N490=Dashboard!$D$5),OR(AND(C490&lt;&gt;"",C490&gt;=Dashboard!$F$5,C490&lt;=Dashboard!$H$5),AND(C490="",Dashboard!$F$5&lt;=1980,Dashboard!$H$5&gt;=2016))),1,0)</f>
        <v>1</v>
      </c>
      <c r="Q490" s="0" t="n">
        <f aca="false">J490*P490+ROW()*0.00000001</f>
        <v>2.9400049</v>
      </c>
    </row>
    <row r="491" customFormat="false" ht="15" hidden="false" customHeight="false" outlineLevel="0" collapsed="false">
      <c r="A491" s="0" t="s">
        <v>533</v>
      </c>
      <c r="B491" s="0" t="s">
        <v>85</v>
      </c>
      <c r="C491" s="0" t="n">
        <v>2001</v>
      </c>
      <c r="D491" s="0" t="s">
        <v>48</v>
      </c>
      <c r="E491" s="0" t="s">
        <v>160</v>
      </c>
      <c r="F491" s="0" t="n">
        <v>2.07</v>
      </c>
      <c r="G491" s="0" t="n">
        <v>0.77</v>
      </c>
      <c r="H491" s="0" t="n">
        <v>0.05</v>
      </c>
      <c r="I491" s="0" t="n">
        <v>0.05</v>
      </c>
      <c r="J491" s="0" t="n">
        <v>2.94</v>
      </c>
      <c r="K491" s="0" t="n">
        <v>79</v>
      </c>
      <c r="L491" s="0" t="n">
        <v>7.8</v>
      </c>
      <c r="M491" s="0" t="s">
        <v>36</v>
      </c>
      <c r="N491" s="0" t="s">
        <v>35</v>
      </c>
      <c r="O491" s="0" t="s">
        <v>37</v>
      </c>
      <c r="P491" s="0" t="n">
        <f aca="false">IF(AND(OR(Dashboard!$B$5="All",D491=Dashboard!$B$5),OR(Dashboard!$D$5="All",N491=Dashboard!$D$5),OR(AND(C491&lt;&gt;"",C491&gt;=Dashboard!$F$5,C491&lt;=Dashboard!$H$5),AND(C491="",Dashboard!$F$5&lt;=1980,Dashboard!$H$5&gt;=2016))),1,0)</f>
        <v>1</v>
      </c>
      <c r="Q491" s="0" t="n">
        <f aca="false">J491*P491+ROW()*0.00000001</f>
        <v>2.94000491</v>
      </c>
    </row>
    <row r="492" customFormat="false" ht="15" hidden="false" customHeight="false" outlineLevel="0" collapsed="false">
      <c r="A492" s="0" t="s">
        <v>339</v>
      </c>
      <c r="B492" s="0" t="s">
        <v>64</v>
      </c>
      <c r="C492" s="0" t="n">
        <v>2009</v>
      </c>
      <c r="D492" s="0" t="s">
        <v>102</v>
      </c>
      <c r="E492" s="0" t="s">
        <v>211</v>
      </c>
      <c r="F492" s="0" t="n">
        <v>1.82</v>
      </c>
      <c r="G492" s="0" t="n">
        <v>0.7</v>
      </c>
      <c r="H492" s="0" t="n">
        <v>0.15</v>
      </c>
      <c r="I492" s="0" t="n">
        <v>0.26</v>
      </c>
      <c r="J492" s="0" t="n">
        <v>2.94</v>
      </c>
      <c r="K492" s="0" t="n">
        <v>93</v>
      </c>
      <c r="L492" s="0" t="n">
        <v>7.3</v>
      </c>
      <c r="M492" s="0" t="s">
        <v>103</v>
      </c>
      <c r="N492" s="0" t="s">
        <v>66</v>
      </c>
      <c r="O492" s="0" t="s">
        <v>60</v>
      </c>
      <c r="P492" s="0" t="n">
        <f aca="false">IF(AND(OR(Dashboard!$B$5="All",D492=Dashboard!$B$5),OR(Dashboard!$D$5="All",N492=Dashboard!$D$5),OR(AND(C492&lt;&gt;"",C492&gt;=Dashboard!$F$5,C492&lt;=Dashboard!$H$5),AND(C492="",Dashboard!$F$5&lt;=1980,Dashboard!$H$5&gt;=2016))),1,0)</f>
        <v>1</v>
      </c>
      <c r="Q492" s="0" t="n">
        <f aca="false">J492*P492+ROW()*0.00000001</f>
        <v>2.94000492</v>
      </c>
    </row>
    <row r="493" customFormat="false" ht="15" hidden="false" customHeight="false" outlineLevel="0" collapsed="false">
      <c r="A493" s="0" t="s">
        <v>534</v>
      </c>
      <c r="B493" s="0" t="s">
        <v>70</v>
      </c>
      <c r="C493" s="0" t="n">
        <v>2009</v>
      </c>
      <c r="D493" s="0" t="s">
        <v>71</v>
      </c>
      <c r="E493" s="0" t="s">
        <v>89</v>
      </c>
      <c r="F493" s="0" t="n">
        <v>1.76</v>
      </c>
      <c r="G493" s="0" t="n">
        <v>0.68</v>
      </c>
      <c r="H493" s="0" t="n">
        <v>0.12</v>
      </c>
      <c r="I493" s="0" t="n">
        <v>0.37</v>
      </c>
      <c r="J493" s="0" t="n">
        <v>2.93</v>
      </c>
      <c r="K493" s="0" t="n">
        <v>85</v>
      </c>
      <c r="L493" s="0" t="n">
        <v>8.3</v>
      </c>
      <c r="M493" s="0" t="s">
        <v>103</v>
      </c>
      <c r="N493" s="0" t="s">
        <v>74</v>
      </c>
      <c r="O493" s="0" t="s">
        <v>42</v>
      </c>
      <c r="P493" s="0" t="n">
        <f aca="false">IF(AND(OR(Dashboard!$B$5="All",D493=Dashboard!$B$5),OR(Dashboard!$D$5="All",N493=Dashboard!$D$5),OR(AND(C493&lt;&gt;"",C493&gt;=Dashboard!$F$5,C493&lt;=Dashboard!$H$5),AND(C493="",Dashboard!$F$5&lt;=1980,Dashboard!$H$5&gt;=2016))),1,0)</f>
        <v>1</v>
      </c>
      <c r="Q493" s="0" t="n">
        <f aca="false">J493*P493+ROW()*0.00000001</f>
        <v>2.93000493</v>
      </c>
    </row>
    <row r="494" customFormat="false" ht="15" hidden="false" customHeight="false" outlineLevel="0" collapsed="false">
      <c r="A494" s="0" t="s">
        <v>535</v>
      </c>
      <c r="B494" s="0" t="s">
        <v>50</v>
      </c>
      <c r="C494" s="0" t="n">
        <v>2008</v>
      </c>
      <c r="D494" s="0" t="s">
        <v>16</v>
      </c>
      <c r="E494" s="0" t="s">
        <v>35</v>
      </c>
      <c r="F494" s="0" t="n">
        <v>1.55</v>
      </c>
      <c r="G494" s="0" t="n">
        <v>0.04</v>
      </c>
      <c r="H494" s="0" t="n">
        <v>1.19</v>
      </c>
      <c r="I494" s="0" t="n">
        <v>0.15</v>
      </c>
      <c r="J494" s="0" t="n">
        <v>2.92</v>
      </c>
      <c r="K494" s="0" t="n">
        <v>76</v>
      </c>
      <c r="L494" s="0" t="n">
        <v>8.8</v>
      </c>
      <c r="M494" s="0" t="s">
        <v>36</v>
      </c>
      <c r="N494" s="0" t="s">
        <v>35</v>
      </c>
      <c r="O494" s="0" t="s">
        <v>37</v>
      </c>
      <c r="P494" s="0" t="n">
        <f aca="false">IF(AND(OR(Dashboard!$B$5="All",D494=Dashboard!$B$5),OR(Dashboard!$D$5="All",N494=Dashboard!$D$5),OR(AND(C494&lt;&gt;"",C494&gt;=Dashboard!$F$5,C494&lt;=Dashboard!$H$5),AND(C494="",Dashboard!$F$5&lt;=1980,Dashboard!$H$5&gt;=2016))),1,0)</f>
        <v>1</v>
      </c>
      <c r="Q494" s="0" t="n">
        <f aca="false">J494*P494+ROW()*0.00000001</f>
        <v>2.92000494</v>
      </c>
    </row>
    <row r="495" customFormat="false" ht="15" hidden="false" customHeight="false" outlineLevel="0" collapsed="false">
      <c r="A495" s="0" t="s">
        <v>122</v>
      </c>
      <c r="B495" s="0" t="s">
        <v>172</v>
      </c>
      <c r="C495" s="0" t="n">
        <v>2013</v>
      </c>
      <c r="D495" s="0" t="s">
        <v>56</v>
      </c>
      <c r="E495" s="0" t="s">
        <v>91</v>
      </c>
      <c r="F495" s="0" t="n">
        <v>1.88</v>
      </c>
      <c r="G495" s="0" t="n">
        <v>0.77</v>
      </c>
      <c r="H495" s="0" t="n">
        <v>0</v>
      </c>
      <c r="I495" s="0" t="n">
        <v>0.27</v>
      </c>
      <c r="J495" s="0" t="n">
        <v>2.92</v>
      </c>
      <c r="K495" s="0" t="n">
        <v>78</v>
      </c>
      <c r="L495" s="0" t="n">
        <v>4.3</v>
      </c>
      <c r="M495" s="0" t="s">
        <v>73</v>
      </c>
      <c r="N495" s="0" t="s">
        <v>66</v>
      </c>
      <c r="O495" s="0" t="s">
        <v>37</v>
      </c>
      <c r="P495" s="0" t="n">
        <f aca="false">IF(AND(OR(Dashboard!$B$5="All",D495=Dashboard!$B$5),OR(Dashboard!$D$5="All",N495=Dashboard!$D$5),OR(AND(C495&lt;&gt;"",C495&gt;=Dashboard!$F$5,C495&lt;=Dashboard!$H$5),AND(C495="",Dashboard!$F$5&lt;=1980,Dashboard!$H$5&gt;=2016))),1,0)</f>
        <v>1</v>
      </c>
      <c r="Q495" s="0" t="n">
        <f aca="false">J495*P495+ROW()*0.00000001</f>
        <v>2.92000495</v>
      </c>
    </row>
    <row r="496" customFormat="false" ht="15" hidden="false" customHeight="false" outlineLevel="0" collapsed="false">
      <c r="A496" s="0" t="s">
        <v>218</v>
      </c>
      <c r="B496" s="0" t="s">
        <v>64</v>
      </c>
      <c r="C496" s="0" t="n">
        <v>2014</v>
      </c>
      <c r="D496" s="0" t="s">
        <v>34</v>
      </c>
      <c r="E496" s="0" t="s">
        <v>142</v>
      </c>
      <c r="F496" s="0" t="n">
        <v>0.79</v>
      </c>
      <c r="G496" s="0" t="n">
        <v>1.92</v>
      </c>
      <c r="H496" s="0" t="n">
        <v>0</v>
      </c>
      <c r="I496" s="0" t="n">
        <v>0.21</v>
      </c>
      <c r="J496" s="0" t="n">
        <v>2.92</v>
      </c>
      <c r="L496" s="0" t="n">
        <v>4.2</v>
      </c>
      <c r="M496" s="0" t="s">
        <v>36</v>
      </c>
      <c r="N496" s="0" t="s">
        <v>66</v>
      </c>
      <c r="P496" s="0" t="n">
        <f aca="false">IF(AND(OR(Dashboard!$B$5="All",D496=Dashboard!$B$5),OR(Dashboard!$D$5="All",N496=Dashboard!$D$5),OR(AND(C496&lt;&gt;"",C496&gt;=Dashboard!$F$5,C496&lt;=Dashboard!$H$5),AND(C496="",Dashboard!$F$5&lt;=1980,Dashboard!$H$5&gt;=2016))),1,0)</f>
        <v>1</v>
      </c>
      <c r="Q496" s="0" t="n">
        <f aca="false">J496*P496+ROW()*0.00000001</f>
        <v>2.92000496</v>
      </c>
    </row>
    <row r="497" customFormat="false" ht="15" hidden="false" customHeight="false" outlineLevel="0" collapsed="false">
      <c r="A497" s="0" t="s">
        <v>345</v>
      </c>
      <c r="B497" s="0" t="s">
        <v>85</v>
      </c>
      <c r="C497" s="0" t="n">
        <v>2002</v>
      </c>
      <c r="D497" s="0" t="s">
        <v>16</v>
      </c>
      <c r="E497" s="0" t="s">
        <v>35</v>
      </c>
      <c r="F497" s="0" t="n">
        <v>1.75</v>
      </c>
      <c r="G497" s="0" t="n">
        <v>0.45</v>
      </c>
      <c r="H497" s="0" t="n">
        <v>0.62</v>
      </c>
      <c r="I497" s="0" t="n">
        <v>0.09</v>
      </c>
      <c r="J497" s="0" t="n">
        <v>2.91</v>
      </c>
      <c r="N497" s="0" t="s">
        <v>35</v>
      </c>
      <c r="P497" s="0" t="n">
        <f aca="false">IF(AND(OR(Dashboard!$B$5="All",D497=Dashboard!$B$5),OR(Dashboard!$D$5="All",N497=Dashboard!$D$5),OR(AND(C497&lt;&gt;"",C497&gt;=Dashboard!$F$5,C497&lt;=Dashboard!$H$5),AND(C497="",Dashboard!$F$5&lt;=1980,Dashboard!$H$5&gt;=2016))),1,0)</f>
        <v>1</v>
      </c>
      <c r="Q497" s="0" t="n">
        <f aca="false">J497*P497+ROW()*0.00000001</f>
        <v>2.91000497</v>
      </c>
    </row>
    <row r="498" customFormat="false" ht="15" hidden="false" customHeight="false" outlineLevel="0" collapsed="false">
      <c r="A498" s="0" t="s">
        <v>536</v>
      </c>
      <c r="B498" s="0" t="s">
        <v>64</v>
      </c>
      <c r="C498" s="0" t="n">
        <v>2007</v>
      </c>
      <c r="D498" s="0" t="s">
        <v>46</v>
      </c>
      <c r="E498" s="0" t="s">
        <v>65</v>
      </c>
      <c r="F498" s="0" t="n">
        <v>1.83</v>
      </c>
      <c r="G498" s="0" t="n">
        <v>0.79</v>
      </c>
      <c r="H498" s="0" t="n">
        <v>0.03</v>
      </c>
      <c r="I498" s="0" t="n">
        <v>0.27</v>
      </c>
      <c r="J498" s="0" t="n">
        <v>2.91</v>
      </c>
      <c r="K498" s="0" t="n">
        <v>91</v>
      </c>
      <c r="L498" s="0" t="n">
        <v>8.7</v>
      </c>
      <c r="M498" s="0" t="s">
        <v>73</v>
      </c>
      <c r="N498" s="0" t="s">
        <v>66</v>
      </c>
      <c r="O498" s="0" t="s">
        <v>60</v>
      </c>
      <c r="P498" s="0" t="n">
        <f aca="false">IF(AND(OR(Dashboard!$B$5="All",D498=Dashboard!$B$5),OR(Dashboard!$D$5="All",N498=Dashboard!$D$5),OR(AND(C498&lt;&gt;"",C498&gt;=Dashboard!$F$5,C498&lt;=Dashboard!$H$5),AND(C498="",Dashboard!$F$5&lt;=1980,Dashboard!$H$5&gt;=2016))),1,0)</f>
        <v>1</v>
      </c>
      <c r="Q498" s="0" t="n">
        <f aca="false">J498*P498+ROW()*0.00000001</f>
        <v>2.91000498</v>
      </c>
    </row>
    <row r="499" customFormat="false" ht="15" hidden="false" customHeight="false" outlineLevel="0" collapsed="false">
      <c r="A499" s="0" t="s">
        <v>537</v>
      </c>
      <c r="B499" s="0" t="s">
        <v>76</v>
      </c>
      <c r="C499" s="0" t="n">
        <v>2004</v>
      </c>
      <c r="D499" s="0" t="s">
        <v>52</v>
      </c>
      <c r="E499" s="0" t="s">
        <v>154</v>
      </c>
      <c r="F499" s="0" t="n">
        <v>1.54</v>
      </c>
      <c r="G499" s="0" t="n">
        <v>1.14</v>
      </c>
      <c r="H499" s="0" t="n">
        <v>0</v>
      </c>
      <c r="I499" s="0" t="n">
        <v>0.22</v>
      </c>
      <c r="J499" s="0" t="n">
        <v>2.9</v>
      </c>
      <c r="K499" s="0" t="n">
        <v>73</v>
      </c>
      <c r="L499" s="0" t="n">
        <v>8.6</v>
      </c>
      <c r="M499" s="0" t="s">
        <v>36</v>
      </c>
      <c r="N499" s="0" t="s">
        <v>74</v>
      </c>
      <c r="O499" s="0" t="s">
        <v>37</v>
      </c>
      <c r="P499" s="0" t="n">
        <f aca="false">IF(AND(OR(Dashboard!$B$5="All",D499=Dashboard!$B$5),OR(Dashboard!$D$5="All",N499=Dashboard!$D$5),OR(AND(C499&lt;&gt;"",C499&gt;=Dashboard!$F$5,C499&lt;=Dashboard!$H$5),AND(C499="",Dashboard!$F$5&lt;=1980,Dashboard!$H$5&gt;=2016))),1,0)</f>
        <v>1</v>
      </c>
      <c r="Q499" s="0" t="n">
        <f aca="false">J499*P499+ROW()*0.00000001</f>
        <v>2.90000499</v>
      </c>
    </row>
    <row r="500" customFormat="false" ht="15" hidden="false" customHeight="false" outlineLevel="0" collapsed="false">
      <c r="A500" s="0" t="s">
        <v>538</v>
      </c>
      <c r="B500" s="0" t="s">
        <v>76</v>
      </c>
      <c r="C500" s="0" t="n">
        <v>2003</v>
      </c>
      <c r="D500" s="0" t="s">
        <v>34</v>
      </c>
      <c r="E500" s="0" t="s">
        <v>220</v>
      </c>
      <c r="F500" s="0" t="n">
        <v>0.08</v>
      </c>
      <c r="G500" s="0" t="n">
        <v>1.24</v>
      </c>
      <c r="H500" s="0" t="n">
        <v>1.13</v>
      </c>
      <c r="I500" s="0" t="n">
        <v>0.45</v>
      </c>
      <c r="J500" s="0" t="n">
        <v>2.9</v>
      </c>
      <c r="K500" s="0" t="n">
        <v>93</v>
      </c>
      <c r="L500" s="0" t="n">
        <v>9</v>
      </c>
      <c r="M500" s="0" t="s">
        <v>36</v>
      </c>
      <c r="N500" s="0" t="s">
        <v>74</v>
      </c>
      <c r="O500" s="0" t="s">
        <v>60</v>
      </c>
      <c r="P500" s="0" t="n">
        <f aca="false">IF(AND(OR(Dashboard!$B$5="All",D500=Dashboard!$B$5),OR(Dashboard!$D$5="All",N500=Dashboard!$D$5),OR(AND(C500&lt;&gt;"",C500&gt;=Dashboard!$F$5,C500&lt;=Dashboard!$H$5),AND(C500="",Dashboard!$F$5&lt;=1980,Dashboard!$H$5&gt;=2016))),1,0)</f>
        <v>1</v>
      </c>
      <c r="Q500" s="0" t="n">
        <f aca="false">J500*P500+ROW()*0.00000001</f>
        <v>2.900005</v>
      </c>
    </row>
    <row r="501" customFormat="false" ht="15" hidden="false" customHeight="false" outlineLevel="0" collapsed="false">
      <c r="A501" s="0" t="s">
        <v>539</v>
      </c>
      <c r="B501" s="0" t="s">
        <v>64</v>
      </c>
      <c r="C501" s="0" t="n">
        <v>2008</v>
      </c>
      <c r="D501" s="0" t="s">
        <v>34</v>
      </c>
      <c r="E501" s="0" t="s">
        <v>154</v>
      </c>
      <c r="F501" s="0" t="n">
        <v>1.75</v>
      </c>
      <c r="G501" s="0" t="n">
        <v>0.86</v>
      </c>
      <c r="H501" s="0" t="n">
        <v>0</v>
      </c>
      <c r="I501" s="0" t="n">
        <v>0.28</v>
      </c>
      <c r="J501" s="0" t="n">
        <v>2.89</v>
      </c>
      <c r="K501" s="0" t="n">
        <v>67</v>
      </c>
      <c r="L501" s="0" t="n">
        <v>6.8</v>
      </c>
      <c r="M501" s="0" t="s">
        <v>125</v>
      </c>
      <c r="N501" s="0" t="s">
        <v>66</v>
      </c>
      <c r="O501" s="0" t="s">
        <v>67</v>
      </c>
      <c r="P501" s="0" t="n">
        <f aca="false">IF(AND(OR(Dashboard!$B$5="All",D501=Dashboard!$B$5),OR(Dashboard!$D$5="All",N501=Dashboard!$D$5),OR(AND(C501&lt;&gt;"",C501&gt;=Dashboard!$F$5,C501&lt;=Dashboard!$H$5),AND(C501="",Dashboard!$F$5&lt;=1980,Dashboard!$H$5&gt;=2016))),1,0)</f>
        <v>1</v>
      </c>
      <c r="Q501" s="0" t="n">
        <f aca="false">J501*P501+ROW()*0.00000001</f>
        <v>2.89000501</v>
      </c>
    </row>
    <row r="502" customFormat="false" ht="15" hidden="false" customHeight="false" outlineLevel="0" collapsed="false">
      <c r="A502" s="0" t="s">
        <v>540</v>
      </c>
      <c r="B502" s="0" t="s">
        <v>76</v>
      </c>
      <c r="C502" s="0" t="n">
        <v>2001</v>
      </c>
      <c r="D502" s="0" t="s">
        <v>34</v>
      </c>
      <c r="E502" s="0" t="s">
        <v>89</v>
      </c>
      <c r="F502" s="0" t="n">
        <v>0.99</v>
      </c>
      <c r="G502" s="0" t="n">
        <v>0.32</v>
      </c>
      <c r="H502" s="0" t="n">
        <v>1.38</v>
      </c>
      <c r="I502" s="0" t="n">
        <v>0.2</v>
      </c>
      <c r="J502" s="0" t="n">
        <v>2.89</v>
      </c>
      <c r="K502" s="0" t="n">
        <v>85</v>
      </c>
      <c r="L502" s="0" t="n">
        <v>8.9</v>
      </c>
      <c r="M502" s="0" t="s">
        <v>36</v>
      </c>
      <c r="N502" s="0" t="s">
        <v>74</v>
      </c>
      <c r="O502" s="0" t="s">
        <v>42</v>
      </c>
      <c r="P502" s="0" t="n">
        <f aca="false">IF(AND(OR(Dashboard!$B$5="All",D502=Dashboard!$B$5),OR(Dashboard!$D$5="All",N502=Dashboard!$D$5),OR(AND(C502&lt;&gt;"",C502&gt;=Dashboard!$F$5,C502&lt;=Dashboard!$H$5),AND(C502="",Dashboard!$F$5&lt;=1980,Dashboard!$H$5&gt;=2016))),1,0)</f>
        <v>1</v>
      </c>
      <c r="Q502" s="0" t="n">
        <f aca="false">J502*P502+ROW()*0.00000001</f>
        <v>2.89000502</v>
      </c>
    </row>
    <row r="503" customFormat="false" ht="15" hidden="false" customHeight="false" outlineLevel="0" collapsed="false">
      <c r="A503" s="0" t="s">
        <v>541</v>
      </c>
      <c r="B503" s="0" t="s">
        <v>33</v>
      </c>
      <c r="C503" s="0" t="n">
        <v>2007</v>
      </c>
      <c r="D503" s="0" t="s">
        <v>58</v>
      </c>
      <c r="E503" s="0" t="s">
        <v>195</v>
      </c>
      <c r="F503" s="0" t="n">
        <v>1.41</v>
      </c>
      <c r="G503" s="0" t="n">
        <v>1.12</v>
      </c>
      <c r="H503" s="0" t="n">
        <v>0.05</v>
      </c>
      <c r="I503" s="0" t="n">
        <v>0.3</v>
      </c>
      <c r="J503" s="0" t="n">
        <v>2.89</v>
      </c>
      <c r="K503" s="0" t="n">
        <v>61</v>
      </c>
      <c r="L503" s="0" t="n">
        <v>5.3</v>
      </c>
      <c r="M503" s="0" t="s">
        <v>36</v>
      </c>
      <c r="N503" s="0" t="s">
        <v>35</v>
      </c>
      <c r="O503" s="0" t="s">
        <v>67</v>
      </c>
      <c r="P503" s="0" t="n">
        <f aca="false">IF(AND(OR(Dashboard!$B$5="All",D503=Dashboard!$B$5),OR(Dashboard!$D$5="All",N503=Dashboard!$D$5),OR(AND(C503&lt;&gt;"",C503&gt;=Dashboard!$F$5,C503&lt;=Dashboard!$H$5),AND(C503="",Dashboard!$F$5&lt;=1980,Dashboard!$H$5&gt;=2016))),1,0)</f>
        <v>1</v>
      </c>
      <c r="Q503" s="0" t="n">
        <f aca="false">J503*P503+ROW()*0.00000001</f>
        <v>2.89000503</v>
      </c>
    </row>
    <row r="504" customFormat="false" ht="15" hidden="false" customHeight="false" outlineLevel="0" collapsed="false">
      <c r="A504" s="0" t="s">
        <v>542</v>
      </c>
      <c r="B504" s="0" t="s">
        <v>76</v>
      </c>
      <c r="C504" s="0" t="n">
        <v>2004</v>
      </c>
      <c r="D504" s="0" t="s">
        <v>56</v>
      </c>
      <c r="E504" s="0" t="s">
        <v>91</v>
      </c>
      <c r="F504" s="0" t="n">
        <v>1.51</v>
      </c>
      <c r="G504" s="0" t="n">
        <v>1.12</v>
      </c>
      <c r="H504" s="0" t="n">
        <v>0.01</v>
      </c>
      <c r="I504" s="0" t="n">
        <v>0.24</v>
      </c>
      <c r="J504" s="0" t="n">
        <v>2.89</v>
      </c>
      <c r="K504" s="0" t="n">
        <v>76</v>
      </c>
      <c r="L504" s="0" t="n">
        <v>7.7</v>
      </c>
      <c r="M504" s="0" t="s">
        <v>103</v>
      </c>
      <c r="N504" s="0" t="s">
        <v>74</v>
      </c>
      <c r="O504" s="0" t="s">
        <v>37</v>
      </c>
      <c r="P504" s="0" t="n">
        <f aca="false">IF(AND(OR(Dashboard!$B$5="All",D504=Dashboard!$B$5),OR(Dashboard!$D$5="All",N504=Dashboard!$D$5),OR(AND(C504&lt;&gt;"",C504&gt;=Dashboard!$F$5,C504&lt;=Dashboard!$H$5),AND(C504="",Dashboard!$F$5&lt;=1980,Dashboard!$H$5&gt;=2016))),1,0)</f>
        <v>1</v>
      </c>
      <c r="Q504" s="0" t="n">
        <f aca="false">J504*P504+ROW()*0.00000001</f>
        <v>2.89000504</v>
      </c>
    </row>
    <row r="505" customFormat="false" ht="15" hidden="false" customHeight="false" outlineLevel="0" collapsed="false">
      <c r="A505" s="0" t="s">
        <v>543</v>
      </c>
      <c r="B505" s="0" t="s">
        <v>33</v>
      </c>
      <c r="C505" s="0" t="n">
        <v>2006</v>
      </c>
      <c r="D505" s="0" t="s">
        <v>48</v>
      </c>
      <c r="E505" s="0" t="s">
        <v>35</v>
      </c>
      <c r="F505" s="0" t="n">
        <v>0.86</v>
      </c>
      <c r="G505" s="0" t="n">
        <v>1.04</v>
      </c>
      <c r="H505" s="0" t="n">
        <v>0.73</v>
      </c>
      <c r="I505" s="0" t="n">
        <v>0.26</v>
      </c>
      <c r="J505" s="0" t="n">
        <v>2.89</v>
      </c>
      <c r="K505" s="0" t="n">
        <v>83</v>
      </c>
      <c r="L505" s="0" t="n">
        <v>7.4</v>
      </c>
      <c r="M505" s="0" t="s">
        <v>125</v>
      </c>
      <c r="N505" s="0" t="s">
        <v>35</v>
      </c>
      <c r="O505" s="0" t="s">
        <v>42</v>
      </c>
      <c r="P505" s="0" t="n">
        <f aca="false">IF(AND(OR(Dashboard!$B$5="All",D505=Dashboard!$B$5),OR(Dashboard!$D$5="All",N505=Dashboard!$D$5),OR(AND(C505&lt;&gt;"",C505&gt;=Dashboard!$F$5,C505&lt;=Dashboard!$H$5),AND(C505="",Dashboard!$F$5&lt;=1980,Dashboard!$H$5&gt;=2016))),1,0)</f>
        <v>1</v>
      </c>
      <c r="Q505" s="0" t="n">
        <f aca="false">J505*P505+ROW()*0.00000001</f>
        <v>2.89000505</v>
      </c>
    </row>
    <row r="506" customFormat="false" ht="15" hidden="false" customHeight="false" outlineLevel="0" collapsed="false">
      <c r="A506" s="0" t="s">
        <v>544</v>
      </c>
      <c r="B506" s="0" t="s">
        <v>117</v>
      </c>
      <c r="C506" s="0" t="n">
        <v>1999</v>
      </c>
      <c r="D506" s="0" t="s">
        <v>56</v>
      </c>
      <c r="E506" s="0" t="s">
        <v>89</v>
      </c>
      <c r="F506" s="0" t="n">
        <v>2.03</v>
      </c>
      <c r="G506" s="0" t="n">
        <v>0.72</v>
      </c>
      <c r="H506" s="0" t="n">
        <v>0.02</v>
      </c>
      <c r="I506" s="0" t="n">
        <v>0.11</v>
      </c>
      <c r="J506" s="0" t="n">
        <v>2.88</v>
      </c>
      <c r="N506" s="0" t="s">
        <v>74</v>
      </c>
      <c r="P506" s="0" t="n">
        <f aca="false">IF(AND(OR(Dashboard!$B$5="All",D506=Dashboard!$B$5),OR(Dashboard!$D$5="All",N506=Dashboard!$D$5),OR(AND(C506&lt;&gt;"",C506&gt;=Dashboard!$F$5,C506&lt;=Dashboard!$H$5),AND(C506="",Dashboard!$F$5&lt;=1980,Dashboard!$H$5&gt;=2016))),1,0)</f>
        <v>1</v>
      </c>
      <c r="Q506" s="0" t="n">
        <f aca="false">J506*P506+ROW()*0.00000001</f>
        <v>2.88000506</v>
      </c>
    </row>
    <row r="507" customFormat="false" ht="15" hidden="false" customHeight="false" outlineLevel="0" collapsed="false">
      <c r="A507" s="0" t="s">
        <v>545</v>
      </c>
      <c r="B507" s="0" t="s">
        <v>50</v>
      </c>
      <c r="C507" s="0" t="n">
        <v>2007</v>
      </c>
      <c r="D507" s="0" t="s">
        <v>58</v>
      </c>
      <c r="E507" s="0" t="s">
        <v>124</v>
      </c>
      <c r="F507" s="0" t="n">
        <v>1.3</v>
      </c>
      <c r="G507" s="0" t="n">
        <v>1.26</v>
      </c>
      <c r="H507" s="0" t="n">
        <v>0</v>
      </c>
      <c r="I507" s="0" t="n">
        <v>0.31</v>
      </c>
      <c r="J507" s="0" t="n">
        <v>2.87</v>
      </c>
      <c r="L507" s="0" t="n">
        <v>7.7</v>
      </c>
      <c r="M507" s="0" t="s">
        <v>36</v>
      </c>
      <c r="N507" s="0" t="s">
        <v>35</v>
      </c>
      <c r="P507" s="0" t="n">
        <f aca="false">IF(AND(OR(Dashboard!$B$5="All",D507=Dashboard!$B$5),OR(Dashboard!$D$5="All",N507=Dashboard!$D$5),OR(AND(C507&lt;&gt;"",C507&gt;=Dashboard!$F$5,C507&lt;=Dashboard!$H$5),AND(C507="",Dashboard!$F$5&lt;=1980,Dashboard!$H$5&gt;=2016))),1,0)</f>
        <v>1</v>
      </c>
      <c r="Q507" s="0" t="n">
        <f aca="false">J507*P507+ROW()*0.00000001</f>
        <v>2.87000507</v>
      </c>
    </row>
    <row r="508" customFormat="false" ht="15" hidden="false" customHeight="false" outlineLevel="0" collapsed="false">
      <c r="A508" s="0" t="s">
        <v>546</v>
      </c>
      <c r="B508" s="0" t="s">
        <v>117</v>
      </c>
      <c r="C508" s="0" t="n">
        <v>1998</v>
      </c>
      <c r="D508" s="0" t="s">
        <v>41</v>
      </c>
      <c r="E508" s="0" t="s">
        <v>547</v>
      </c>
      <c r="F508" s="0" t="n">
        <v>0.09</v>
      </c>
      <c r="G508" s="0" t="n">
        <v>2.43</v>
      </c>
      <c r="H508" s="0" t="n">
        <v>0.12</v>
      </c>
      <c r="I508" s="0" t="n">
        <v>0.22</v>
      </c>
      <c r="J508" s="0" t="n">
        <v>2.87</v>
      </c>
      <c r="N508" s="0" t="s">
        <v>74</v>
      </c>
      <c r="P508" s="0" t="n">
        <f aca="false">IF(AND(OR(Dashboard!$B$5="All",D508=Dashboard!$B$5),OR(Dashboard!$D$5="All",N508=Dashboard!$D$5),OR(AND(C508&lt;&gt;"",C508&gt;=Dashboard!$F$5,C508&lt;=Dashboard!$H$5),AND(C508="",Dashboard!$F$5&lt;=1980,Dashboard!$H$5&gt;=2016))),1,0)</f>
        <v>1</v>
      </c>
      <c r="Q508" s="0" t="n">
        <f aca="false">J508*P508+ROW()*0.00000001</f>
        <v>2.87000508</v>
      </c>
    </row>
    <row r="509" customFormat="false" ht="15" hidden="false" customHeight="false" outlineLevel="0" collapsed="false">
      <c r="A509" s="0" t="s">
        <v>548</v>
      </c>
      <c r="B509" s="0" t="s">
        <v>64</v>
      </c>
      <c r="C509" s="0" t="n">
        <v>2012</v>
      </c>
      <c r="D509" s="0" t="s">
        <v>34</v>
      </c>
      <c r="E509" s="0" t="s">
        <v>142</v>
      </c>
      <c r="F509" s="0" t="n">
        <v>2.53</v>
      </c>
      <c r="G509" s="0" t="n">
        <v>0.15</v>
      </c>
      <c r="H509" s="0" t="n">
        <v>0</v>
      </c>
      <c r="I509" s="0" t="n">
        <v>0.17</v>
      </c>
      <c r="J509" s="0" t="n">
        <v>2.86</v>
      </c>
      <c r="K509" s="0" t="n">
        <v>81</v>
      </c>
      <c r="L509" s="0" t="n">
        <v>5.8</v>
      </c>
      <c r="M509" s="0" t="s">
        <v>36</v>
      </c>
      <c r="N509" s="0" t="s">
        <v>66</v>
      </c>
      <c r="O509" s="0" t="s">
        <v>42</v>
      </c>
      <c r="P509" s="0" t="n">
        <f aca="false">IF(AND(OR(Dashboard!$B$5="All",D509=Dashboard!$B$5),OR(Dashboard!$D$5="All",N509=Dashboard!$D$5),OR(AND(C509&lt;&gt;"",C509&gt;=Dashboard!$F$5,C509&lt;=Dashboard!$H$5),AND(C509="",Dashboard!$F$5&lt;=1980,Dashboard!$H$5&gt;=2016))),1,0)</f>
        <v>1</v>
      </c>
      <c r="Q509" s="0" t="n">
        <f aca="false">J509*P509+ROW()*0.00000001</f>
        <v>2.86000509</v>
      </c>
    </row>
    <row r="510" customFormat="false" ht="15" hidden="false" customHeight="false" outlineLevel="0" collapsed="false">
      <c r="A510" s="0" t="s">
        <v>549</v>
      </c>
      <c r="B510" s="0" t="s">
        <v>144</v>
      </c>
      <c r="C510" s="0" t="n">
        <v>2002</v>
      </c>
      <c r="D510" s="0" t="s">
        <v>46</v>
      </c>
      <c r="E510" s="0" t="s">
        <v>124</v>
      </c>
      <c r="F510" s="0" t="n">
        <v>2.09</v>
      </c>
      <c r="G510" s="0" t="n">
        <v>0.63</v>
      </c>
      <c r="H510" s="0" t="n">
        <v>0.03</v>
      </c>
      <c r="I510" s="0" t="n">
        <v>0.11</v>
      </c>
      <c r="J510" s="0" t="n">
        <v>2.86</v>
      </c>
      <c r="K510" s="0" t="n">
        <v>87</v>
      </c>
      <c r="L510" s="0" t="n">
        <v>8.7</v>
      </c>
      <c r="M510" s="0" t="s">
        <v>103</v>
      </c>
      <c r="N510" s="0" t="s">
        <v>66</v>
      </c>
      <c r="O510" s="0" t="s">
        <v>42</v>
      </c>
      <c r="P510" s="0" t="n">
        <f aca="false">IF(AND(OR(Dashboard!$B$5="All",D510=Dashboard!$B$5),OR(Dashboard!$D$5="All",N510=Dashboard!$D$5),OR(AND(C510&lt;&gt;"",C510&gt;=Dashboard!$F$5,C510&lt;=Dashboard!$H$5),AND(C510="",Dashboard!$F$5&lt;=1980,Dashboard!$H$5&gt;=2016))),1,0)</f>
        <v>1</v>
      </c>
      <c r="Q510" s="0" t="n">
        <f aca="false">J510*P510+ROW()*0.00000001</f>
        <v>2.8600051</v>
      </c>
    </row>
    <row r="511" customFormat="false" ht="15" hidden="false" customHeight="false" outlineLevel="0" collapsed="false">
      <c r="A511" s="0" t="s">
        <v>394</v>
      </c>
      <c r="B511" s="0" t="s">
        <v>94</v>
      </c>
      <c r="C511" s="0" t="n">
        <v>2013</v>
      </c>
      <c r="D511" s="0" t="s">
        <v>71</v>
      </c>
      <c r="E511" s="0" t="s">
        <v>124</v>
      </c>
      <c r="F511" s="0" t="n">
        <v>1.07</v>
      </c>
      <c r="G511" s="0" t="n">
        <v>1.31</v>
      </c>
      <c r="H511" s="0" t="n">
        <v>0.06</v>
      </c>
      <c r="I511" s="0" t="n">
        <v>0.42</v>
      </c>
      <c r="J511" s="0" t="n">
        <v>2.85</v>
      </c>
      <c r="K511" s="0" t="n">
        <v>83</v>
      </c>
      <c r="L511" s="0" t="n">
        <v>7.8</v>
      </c>
      <c r="M511" s="0" t="s">
        <v>73</v>
      </c>
      <c r="N511" s="0" t="s">
        <v>74</v>
      </c>
      <c r="O511" s="0" t="s">
        <v>42</v>
      </c>
      <c r="P511" s="0" t="n">
        <f aca="false">IF(AND(OR(Dashboard!$B$5="All",D511=Dashboard!$B$5),OR(Dashboard!$D$5="All",N511=Dashboard!$D$5),OR(AND(C511&lt;&gt;"",C511&gt;=Dashboard!$F$5,C511&lt;=Dashboard!$H$5),AND(C511="",Dashboard!$F$5&lt;=1980,Dashboard!$H$5&gt;=2016))),1,0)</f>
        <v>1</v>
      </c>
      <c r="Q511" s="0" t="n">
        <f aca="false">J511*P511+ROW()*0.00000001</f>
        <v>2.85000511</v>
      </c>
    </row>
    <row r="512" customFormat="false" ht="15" hidden="false" customHeight="false" outlineLevel="0" collapsed="false">
      <c r="A512" s="0" t="s">
        <v>550</v>
      </c>
      <c r="B512" s="0" t="s">
        <v>152</v>
      </c>
      <c r="C512" s="0" t="n">
        <v>1996</v>
      </c>
      <c r="D512" s="0" t="s">
        <v>246</v>
      </c>
      <c r="E512" s="0" t="s">
        <v>229</v>
      </c>
      <c r="F512" s="0" t="n">
        <v>1.37</v>
      </c>
      <c r="G512" s="0" t="n">
        <v>1.34</v>
      </c>
      <c r="H512" s="0" t="n">
        <v>0</v>
      </c>
      <c r="I512" s="0" t="n">
        <v>0.14</v>
      </c>
      <c r="J512" s="0" t="n">
        <v>2.85</v>
      </c>
      <c r="N512" s="0" t="s">
        <v>152</v>
      </c>
      <c r="P512" s="0" t="n">
        <f aca="false">IF(AND(OR(Dashboard!$B$5="All",D512=Dashboard!$B$5),OR(Dashboard!$D$5="All",N512=Dashboard!$D$5),OR(AND(C512&lt;&gt;"",C512&gt;=Dashboard!$F$5,C512&lt;=Dashboard!$H$5),AND(C512="",Dashboard!$F$5&lt;=1980,Dashboard!$H$5&gt;=2016))),1,0)</f>
        <v>1</v>
      </c>
      <c r="Q512" s="0" t="n">
        <f aca="false">J512*P512+ROW()*0.00000001</f>
        <v>2.85000512</v>
      </c>
    </row>
    <row r="513" customFormat="false" ht="15" hidden="false" customHeight="false" outlineLevel="0" collapsed="false">
      <c r="A513" s="0" t="s">
        <v>551</v>
      </c>
      <c r="B513" s="0" t="s">
        <v>78</v>
      </c>
      <c r="C513" s="0" t="n">
        <v>1990</v>
      </c>
      <c r="D513" s="0" t="s">
        <v>41</v>
      </c>
      <c r="E513" s="0" t="s">
        <v>35</v>
      </c>
      <c r="F513" s="0" t="n">
        <v>1.37</v>
      </c>
      <c r="G513" s="0" t="n">
        <v>0.51</v>
      </c>
      <c r="H513" s="0" t="n">
        <v>0.89</v>
      </c>
      <c r="I513" s="0" t="n">
        <v>0.07</v>
      </c>
      <c r="J513" s="0" t="n">
        <v>2.85</v>
      </c>
      <c r="N513" s="0" t="s">
        <v>35</v>
      </c>
      <c r="P513" s="0" t="n">
        <f aca="false">IF(AND(OR(Dashboard!$B$5="All",D513=Dashboard!$B$5),OR(Dashboard!$D$5="All",N513=Dashboard!$D$5),OR(AND(C513&lt;&gt;"",C513&gt;=Dashboard!$F$5,C513&lt;=Dashboard!$H$5),AND(C513="",Dashboard!$F$5&lt;=1980,Dashboard!$H$5&gt;=2016))),1,0)</f>
        <v>1</v>
      </c>
      <c r="Q513" s="0" t="n">
        <f aca="false">J513*P513+ROW()*0.00000001</f>
        <v>2.85000513</v>
      </c>
    </row>
    <row r="514" customFormat="false" ht="15" hidden="false" customHeight="false" outlineLevel="0" collapsed="false">
      <c r="A514" s="0" t="s">
        <v>552</v>
      </c>
      <c r="B514" s="0" t="s">
        <v>108</v>
      </c>
      <c r="C514" s="0" t="n">
        <v>1997</v>
      </c>
      <c r="D514" s="0" t="s">
        <v>16</v>
      </c>
      <c r="E514" s="0" t="s">
        <v>35</v>
      </c>
      <c r="F514" s="0" t="n">
        <v>1.29</v>
      </c>
      <c r="G514" s="0" t="n">
        <v>0.53</v>
      </c>
      <c r="H514" s="0" t="n">
        <v>0.98</v>
      </c>
      <c r="I514" s="0" t="n">
        <v>0.05</v>
      </c>
      <c r="J514" s="0" t="n">
        <v>2.85</v>
      </c>
      <c r="N514" s="0" t="s">
        <v>35</v>
      </c>
      <c r="P514" s="0" t="n">
        <f aca="false">IF(AND(OR(Dashboard!$B$5="All",D514=Dashboard!$B$5),OR(Dashboard!$D$5="All",N514=Dashboard!$D$5),OR(AND(C514&lt;&gt;"",C514&gt;=Dashboard!$F$5,C514&lt;=Dashboard!$H$5),AND(C514="",Dashboard!$F$5&lt;=1980,Dashboard!$H$5&gt;=2016))),1,0)</f>
        <v>1</v>
      </c>
      <c r="Q514" s="0" t="n">
        <f aca="false">J514*P514+ROW()*0.00000001</f>
        <v>2.85000514</v>
      </c>
    </row>
    <row r="515" customFormat="false" ht="15" hidden="false" customHeight="false" outlineLevel="0" collapsed="false">
      <c r="A515" s="0" t="s">
        <v>553</v>
      </c>
      <c r="B515" s="0" t="s">
        <v>70</v>
      </c>
      <c r="C515" s="0" t="n">
        <v>2011</v>
      </c>
      <c r="D515" s="0" t="s">
        <v>102</v>
      </c>
      <c r="E515" s="0" t="s">
        <v>243</v>
      </c>
      <c r="F515" s="0" t="n">
        <v>1.98</v>
      </c>
      <c r="G515" s="0" t="n">
        <v>0.53</v>
      </c>
      <c r="H515" s="0" t="n">
        <v>0</v>
      </c>
      <c r="I515" s="0" t="n">
        <v>0.34</v>
      </c>
      <c r="J515" s="0" t="n">
        <v>2.84</v>
      </c>
      <c r="K515" s="0" t="n">
        <v>84</v>
      </c>
      <c r="L515" s="0" t="n">
        <v>8.4</v>
      </c>
      <c r="M515" s="0" t="s">
        <v>73</v>
      </c>
      <c r="N515" s="0" t="s">
        <v>74</v>
      </c>
      <c r="O515" s="0" t="s">
        <v>42</v>
      </c>
      <c r="P515" s="0" t="n">
        <f aca="false">IF(AND(OR(Dashboard!$B$5="All",D515=Dashboard!$B$5),OR(Dashboard!$D$5="All",N515=Dashboard!$D$5),OR(AND(C515&lt;&gt;"",C515&gt;=Dashboard!$F$5,C515&lt;=Dashboard!$H$5),AND(C515="",Dashboard!$F$5&lt;=1980,Dashboard!$H$5&gt;=2016))),1,0)</f>
        <v>1</v>
      </c>
      <c r="Q515" s="0" t="n">
        <f aca="false">J515*P515+ROW()*0.00000001</f>
        <v>2.84000515</v>
      </c>
    </row>
    <row r="516" customFormat="false" ht="15" hidden="false" customHeight="false" outlineLevel="0" collapsed="false">
      <c r="A516" s="0" t="s">
        <v>554</v>
      </c>
      <c r="B516" s="0" t="s">
        <v>64</v>
      </c>
      <c r="C516" s="0" t="n">
        <v>2009</v>
      </c>
      <c r="D516" s="0" t="s">
        <v>34</v>
      </c>
      <c r="E516" s="0" t="s">
        <v>142</v>
      </c>
      <c r="F516" s="0" t="n">
        <v>2.52</v>
      </c>
      <c r="G516" s="0" t="n">
        <v>0.09</v>
      </c>
      <c r="H516" s="0" t="n">
        <v>0</v>
      </c>
      <c r="I516" s="0" t="n">
        <v>0.22</v>
      </c>
      <c r="J516" s="0" t="n">
        <v>2.83</v>
      </c>
      <c r="K516" s="0" t="n">
        <v>85</v>
      </c>
      <c r="L516" s="0" t="n">
        <v>6.1</v>
      </c>
      <c r="M516" s="0" t="s">
        <v>36</v>
      </c>
      <c r="N516" s="0" t="s">
        <v>66</v>
      </c>
      <c r="O516" s="0" t="s">
        <v>42</v>
      </c>
      <c r="P516" s="0" t="n">
        <f aca="false">IF(AND(OR(Dashboard!$B$5="All",D516=Dashboard!$B$5),OR(Dashboard!$D$5="All",N516=Dashboard!$D$5),OR(AND(C516&lt;&gt;"",C516&gt;=Dashboard!$F$5,C516&lt;=Dashboard!$H$5),AND(C516="",Dashboard!$F$5&lt;=1980,Dashboard!$H$5&gt;=2016))),1,0)</f>
        <v>1</v>
      </c>
      <c r="Q516" s="0" t="n">
        <f aca="false">J516*P516+ROW()*0.00000001</f>
        <v>2.83000516</v>
      </c>
    </row>
    <row r="517" customFormat="false" ht="15" hidden="false" customHeight="false" outlineLevel="0" collapsed="false">
      <c r="A517" s="0" t="s">
        <v>555</v>
      </c>
      <c r="B517" s="0" t="s">
        <v>76</v>
      </c>
      <c r="C517" s="0" t="n">
        <v>2002</v>
      </c>
      <c r="D517" s="0" t="s">
        <v>102</v>
      </c>
      <c r="E517" s="0" t="s">
        <v>418</v>
      </c>
      <c r="F517" s="0" t="n">
        <v>1.32</v>
      </c>
      <c r="G517" s="0" t="n">
        <v>1.08</v>
      </c>
      <c r="H517" s="0" t="n">
        <v>0.04</v>
      </c>
      <c r="I517" s="0" t="n">
        <v>0.39</v>
      </c>
      <c r="J517" s="0" t="n">
        <v>2.83</v>
      </c>
      <c r="N517" s="0" t="s">
        <v>74</v>
      </c>
      <c r="P517" s="0" t="n">
        <f aca="false">IF(AND(OR(Dashboard!$B$5="All",D517=Dashboard!$B$5),OR(Dashboard!$D$5="All",N517=Dashboard!$D$5),OR(AND(C517&lt;&gt;"",C517&gt;=Dashboard!$F$5,C517&lt;=Dashboard!$H$5),AND(C517="",Dashboard!$F$5&lt;=1980,Dashboard!$H$5&gt;=2016))),1,0)</f>
        <v>1</v>
      </c>
      <c r="Q517" s="0" t="n">
        <f aca="false">J517*P517+ROW()*0.00000001</f>
        <v>2.83000517</v>
      </c>
    </row>
    <row r="518" customFormat="false" ht="15" hidden="false" customHeight="false" outlineLevel="0" collapsed="false">
      <c r="A518" s="0" t="s">
        <v>556</v>
      </c>
      <c r="B518" s="0" t="s">
        <v>64</v>
      </c>
      <c r="C518" s="0" t="n">
        <v>2007</v>
      </c>
      <c r="D518" s="0" t="s">
        <v>56</v>
      </c>
      <c r="E518" s="0" t="s">
        <v>72</v>
      </c>
      <c r="F518" s="0" t="n">
        <v>1.65</v>
      </c>
      <c r="G518" s="0" t="n">
        <v>0.85</v>
      </c>
      <c r="H518" s="0" t="n">
        <v>0.05</v>
      </c>
      <c r="I518" s="0" t="n">
        <v>0.28</v>
      </c>
      <c r="J518" s="0" t="n">
        <v>2.83</v>
      </c>
      <c r="K518" s="0" t="n">
        <v>96</v>
      </c>
      <c r="L518" s="0" t="n">
        <v>8.9</v>
      </c>
      <c r="M518" s="0" t="s">
        <v>73</v>
      </c>
      <c r="N518" s="0" t="s">
        <v>66</v>
      </c>
      <c r="O518" s="0" t="s">
        <v>60</v>
      </c>
      <c r="P518" s="0" t="n">
        <f aca="false">IF(AND(OR(Dashboard!$B$5="All",D518=Dashboard!$B$5),OR(Dashboard!$D$5="All",N518=Dashboard!$D$5),OR(AND(C518&lt;&gt;"",C518&gt;=Dashboard!$F$5,C518&lt;=Dashboard!$H$5),AND(C518="",Dashboard!$F$5&lt;=1980,Dashboard!$H$5&gt;=2016))),1,0)</f>
        <v>1</v>
      </c>
      <c r="Q518" s="0" t="n">
        <f aca="false">J518*P518+ROW()*0.00000001</f>
        <v>2.83000518</v>
      </c>
    </row>
    <row r="519" customFormat="false" ht="15" hidden="false" customHeight="false" outlineLevel="0" collapsed="false">
      <c r="A519" s="0" t="s">
        <v>557</v>
      </c>
      <c r="B519" s="0" t="s">
        <v>186</v>
      </c>
      <c r="C519" s="0" t="n">
        <v>2002</v>
      </c>
      <c r="D519" s="0" t="s">
        <v>56</v>
      </c>
      <c r="E519" s="0" t="s">
        <v>35</v>
      </c>
      <c r="F519" s="0" t="n">
        <v>1.96</v>
      </c>
      <c r="G519" s="0" t="n">
        <v>0.67</v>
      </c>
      <c r="H519" s="0" t="n">
        <v>0.1</v>
      </c>
      <c r="I519" s="0" t="n">
        <v>0.09</v>
      </c>
      <c r="J519" s="0" t="n">
        <v>2.82</v>
      </c>
      <c r="K519" s="0" t="n">
        <v>97</v>
      </c>
      <c r="L519" s="0" t="n">
        <v>9.3</v>
      </c>
      <c r="M519" s="0" t="s">
        <v>103</v>
      </c>
      <c r="N519" s="0" t="s">
        <v>35</v>
      </c>
      <c r="O519" s="0" t="s">
        <v>60</v>
      </c>
      <c r="P519" s="0" t="n">
        <f aca="false">IF(AND(OR(Dashboard!$B$5="All",D519=Dashboard!$B$5),OR(Dashboard!$D$5="All",N519=Dashboard!$D$5),OR(AND(C519&lt;&gt;"",C519&gt;=Dashboard!$F$5,C519&lt;=Dashboard!$H$5),AND(C519="",Dashboard!$F$5&lt;=1980,Dashboard!$H$5&gt;=2016))),1,0)</f>
        <v>1</v>
      </c>
      <c r="Q519" s="0" t="n">
        <f aca="false">J519*P519+ROW()*0.00000001</f>
        <v>2.82000519</v>
      </c>
    </row>
    <row r="520" customFormat="false" ht="15" hidden="false" customHeight="false" outlineLevel="0" collapsed="false">
      <c r="A520" s="0" t="s">
        <v>430</v>
      </c>
      <c r="B520" s="0" t="s">
        <v>70</v>
      </c>
      <c r="C520" s="0" t="n">
        <v>2010</v>
      </c>
      <c r="D520" s="0" t="s">
        <v>71</v>
      </c>
      <c r="E520" s="0" t="s">
        <v>124</v>
      </c>
      <c r="F520" s="0" t="n">
        <v>1.87</v>
      </c>
      <c r="G520" s="0" t="n">
        <v>0.55</v>
      </c>
      <c r="H520" s="0" t="n">
        <v>0.11</v>
      </c>
      <c r="I520" s="0" t="n">
        <v>0.29</v>
      </c>
      <c r="J520" s="0" t="n">
        <v>2.82</v>
      </c>
      <c r="K520" s="0" t="n">
        <v>90</v>
      </c>
      <c r="L520" s="0" t="n">
        <v>8.2</v>
      </c>
      <c r="M520" s="0" t="s">
        <v>73</v>
      </c>
      <c r="N520" s="0" t="s">
        <v>74</v>
      </c>
      <c r="O520" s="0" t="s">
        <v>42</v>
      </c>
      <c r="P520" s="0" t="n">
        <f aca="false">IF(AND(OR(Dashboard!$B$5="All",D520=Dashboard!$B$5),OR(Dashboard!$D$5="All",N520=Dashboard!$D$5),OR(AND(C520&lt;&gt;"",C520&gt;=Dashboard!$F$5,C520&lt;=Dashboard!$H$5),AND(C520="",Dashboard!$F$5&lt;=1980,Dashboard!$H$5&gt;=2016))),1,0)</f>
        <v>1</v>
      </c>
      <c r="Q520" s="0" t="n">
        <f aca="false">J520*P520+ROW()*0.00000001</f>
        <v>2.8200052</v>
      </c>
    </row>
    <row r="521" customFormat="false" ht="15" hidden="false" customHeight="false" outlineLevel="0" collapsed="false">
      <c r="A521" s="0" t="s">
        <v>558</v>
      </c>
      <c r="B521" s="0" t="s">
        <v>85</v>
      </c>
      <c r="C521" s="0" t="n">
        <v>2003</v>
      </c>
      <c r="D521" s="0" t="s">
        <v>71</v>
      </c>
      <c r="E521" s="0" t="s">
        <v>418</v>
      </c>
      <c r="F521" s="0" t="n">
        <v>1.59</v>
      </c>
      <c r="G521" s="0" t="n">
        <v>1.05</v>
      </c>
      <c r="H521" s="0" t="n">
        <v>0.04</v>
      </c>
      <c r="I521" s="0" t="n">
        <v>0.14</v>
      </c>
      <c r="J521" s="0" t="n">
        <v>2.82</v>
      </c>
      <c r="L521" s="0" t="n">
        <v>7</v>
      </c>
      <c r="M521" s="0" t="s">
        <v>36</v>
      </c>
      <c r="N521" s="0" t="s">
        <v>35</v>
      </c>
      <c r="P521" s="0" t="n">
        <f aca="false">IF(AND(OR(Dashboard!$B$5="All",D521=Dashboard!$B$5),OR(Dashboard!$D$5="All",N521=Dashboard!$D$5),OR(AND(C521&lt;&gt;"",C521&gt;=Dashboard!$F$5,C521&lt;=Dashboard!$H$5),AND(C521="",Dashboard!$F$5&lt;=1980,Dashboard!$H$5&gt;=2016))),1,0)</f>
        <v>1</v>
      </c>
      <c r="Q521" s="0" t="n">
        <f aca="false">J521*P521+ROW()*0.00000001</f>
        <v>2.82000521</v>
      </c>
    </row>
    <row r="522" customFormat="false" ht="15" hidden="false" customHeight="false" outlineLevel="0" collapsed="false">
      <c r="A522" s="0" t="s">
        <v>559</v>
      </c>
      <c r="B522" s="0" t="s">
        <v>33</v>
      </c>
      <c r="C522" s="0" t="n">
        <v>2011</v>
      </c>
      <c r="D522" s="0" t="s">
        <v>34</v>
      </c>
      <c r="E522" s="0" t="s">
        <v>560</v>
      </c>
      <c r="F522" s="0" t="n">
        <v>1.51</v>
      </c>
      <c r="G522" s="0" t="n">
        <v>1.03</v>
      </c>
      <c r="H522" s="0" t="n">
        <v>0</v>
      </c>
      <c r="I522" s="0" t="n">
        <v>0.27</v>
      </c>
      <c r="J522" s="0" t="n">
        <v>2.81</v>
      </c>
      <c r="M522" s="0" t="s">
        <v>103</v>
      </c>
      <c r="N522" s="0" t="s">
        <v>35</v>
      </c>
      <c r="P522" s="0" t="n">
        <f aca="false">IF(AND(OR(Dashboard!$B$5="All",D522=Dashboard!$B$5),OR(Dashboard!$D$5="All",N522=Dashboard!$D$5),OR(AND(C522&lt;&gt;"",C522&gt;=Dashboard!$F$5,C522&lt;=Dashboard!$H$5),AND(C522="",Dashboard!$F$5&lt;=1980,Dashboard!$H$5&gt;=2016))),1,0)</f>
        <v>1</v>
      </c>
      <c r="Q522" s="0" t="n">
        <f aca="false">J522*P522+ROW()*0.00000001</f>
        <v>2.81000522</v>
      </c>
    </row>
    <row r="523" customFormat="false" ht="15" hidden="false" customHeight="false" outlineLevel="0" collapsed="false">
      <c r="A523" s="0" t="s">
        <v>561</v>
      </c>
      <c r="B523" s="0" t="s">
        <v>152</v>
      </c>
      <c r="C523" s="0" t="n">
        <v>1994</v>
      </c>
      <c r="D523" s="0" t="s">
        <v>114</v>
      </c>
      <c r="E523" s="0" t="s">
        <v>562</v>
      </c>
      <c r="F523" s="0" t="n">
        <v>0.02</v>
      </c>
      <c r="G523" s="0" t="n">
        <v>2.79</v>
      </c>
      <c r="H523" s="0" t="n">
        <v>0</v>
      </c>
      <c r="I523" s="0" t="n">
        <v>0</v>
      </c>
      <c r="J523" s="0" t="n">
        <v>2.81</v>
      </c>
      <c r="N523" s="0" t="s">
        <v>152</v>
      </c>
      <c r="P523" s="0" t="n">
        <f aca="false">IF(AND(OR(Dashboard!$B$5="All",D523=Dashboard!$B$5),OR(Dashboard!$D$5="All",N523=Dashboard!$D$5),OR(AND(C523&lt;&gt;"",C523&gt;=Dashboard!$F$5,C523&lt;=Dashboard!$H$5),AND(C523="",Dashboard!$F$5&lt;=1980,Dashboard!$H$5&gt;=2016))),1,0)</f>
        <v>1</v>
      </c>
      <c r="Q523" s="0" t="n">
        <f aca="false">J523*P523+ROW()*0.00000001</f>
        <v>2.81000523</v>
      </c>
    </row>
    <row r="524" customFormat="false" ht="15" hidden="false" customHeight="false" outlineLevel="0" collapsed="false">
      <c r="A524" s="0" t="s">
        <v>563</v>
      </c>
      <c r="B524" s="0" t="s">
        <v>70</v>
      </c>
      <c r="C524" s="0" t="n">
        <v>2010</v>
      </c>
      <c r="D524" s="0" t="s">
        <v>56</v>
      </c>
      <c r="E524" s="0" t="s">
        <v>142</v>
      </c>
      <c r="F524" s="0" t="n">
        <v>1.28</v>
      </c>
      <c r="G524" s="0" t="n">
        <v>1.04</v>
      </c>
      <c r="H524" s="0" t="n">
        <v>0.07</v>
      </c>
      <c r="I524" s="0" t="n">
        <v>0.42</v>
      </c>
      <c r="J524" s="0" t="n">
        <v>2.81</v>
      </c>
      <c r="K524" s="0" t="n">
        <v>75</v>
      </c>
      <c r="L524" s="0" t="n">
        <v>7.5</v>
      </c>
      <c r="M524" s="0" t="s">
        <v>73</v>
      </c>
      <c r="N524" s="0" t="s">
        <v>74</v>
      </c>
      <c r="O524" s="0" t="s">
        <v>37</v>
      </c>
      <c r="P524" s="0" t="n">
        <f aca="false">IF(AND(OR(Dashboard!$B$5="All",D524=Dashboard!$B$5),OR(Dashboard!$D$5="All",N524=Dashboard!$D$5),OR(AND(C524&lt;&gt;"",C524&gt;=Dashboard!$F$5,C524&lt;=Dashboard!$H$5),AND(C524="",Dashboard!$F$5&lt;=1980,Dashboard!$H$5&gt;=2016))),1,0)</f>
        <v>1</v>
      </c>
      <c r="Q524" s="0" t="n">
        <f aca="false">J524*P524+ROW()*0.00000001</f>
        <v>2.81000524</v>
      </c>
    </row>
    <row r="525" customFormat="false" ht="15" hidden="false" customHeight="false" outlineLevel="0" collapsed="false">
      <c r="A525" s="0" t="s">
        <v>319</v>
      </c>
      <c r="B525" s="0" t="s">
        <v>70</v>
      </c>
      <c r="C525" s="0" t="n">
        <v>2012</v>
      </c>
      <c r="D525" s="0" t="s">
        <v>41</v>
      </c>
      <c r="E525" s="0" t="s">
        <v>142</v>
      </c>
      <c r="F525" s="0" t="n">
        <v>0.71</v>
      </c>
      <c r="G525" s="0" t="n">
        <v>1.46</v>
      </c>
      <c r="H525" s="0" t="n">
        <v>0.06</v>
      </c>
      <c r="I525" s="0" t="n">
        <v>0.58</v>
      </c>
      <c r="J525" s="0" t="n">
        <v>2.81</v>
      </c>
      <c r="N525" s="0" t="s">
        <v>74</v>
      </c>
      <c r="P525" s="0" t="n">
        <f aca="false">IF(AND(OR(Dashboard!$B$5="All",D525=Dashboard!$B$5),OR(Dashboard!$D$5="All",N525=Dashboard!$D$5),OR(AND(C525&lt;&gt;"",C525&gt;=Dashboard!$F$5,C525&lt;=Dashboard!$H$5),AND(C525="",Dashboard!$F$5&lt;=1980,Dashboard!$H$5&gt;=2016))),1,0)</f>
        <v>1</v>
      </c>
      <c r="Q525" s="0" t="n">
        <f aca="false">J525*P525+ROW()*0.00000001</f>
        <v>2.81000525</v>
      </c>
    </row>
    <row r="526" customFormat="false" ht="15" hidden="false" customHeight="false" outlineLevel="0" collapsed="false">
      <c r="A526" s="0" t="s">
        <v>564</v>
      </c>
      <c r="B526" s="0" t="s">
        <v>50</v>
      </c>
      <c r="C526" s="0" t="n">
        <v>2007</v>
      </c>
      <c r="D526" s="0" t="s">
        <v>58</v>
      </c>
      <c r="E526" s="0" t="s">
        <v>124</v>
      </c>
      <c r="F526" s="0" t="n">
        <v>1.32</v>
      </c>
      <c r="G526" s="0" t="n">
        <v>1.19</v>
      </c>
      <c r="H526" s="0" t="n">
        <v>0</v>
      </c>
      <c r="I526" s="0" t="n">
        <v>0.3</v>
      </c>
      <c r="J526" s="0" t="n">
        <v>2.8</v>
      </c>
      <c r="L526" s="0" t="n">
        <v>7.6</v>
      </c>
      <c r="M526" s="0" t="s">
        <v>36</v>
      </c>
      <c r="N526" s="0" t="s">
        <v>35</v>
      </c>
      <c r="P526" s="0" t="n">
        <f aca="false">IF(AND(OR(Dashboard!$B$5="All",D526=Dashboard!$B$5),OR(Dashboard!$D$5="All",N526=Dashboard!$D$5),OR(AND(C526&lt;&gt;"",C526&gt;=Dashboard!$F$5,C526&lt;=Dashboard!$H$5),AND(C526="",Dashboard!$F$5&lt;=1980,Dashboard!$H$5&gt;=2016))),1,0)</f>
        <v>1</v>
      </c>
      <c r="Q526" s="0" t="n">
        <f aca="false">J526*P526+ROW()*0.00000001</f>
        <v>2.80000526</v>
      </c>
    </row>
    <row r="527" customFormat="false" ht="15" hidden="false" customHeight="false" outlineLevel="0" collapsed="false">
      <c r="A527" s="0" t="s">
        <v>565</v>
      </c>
      <c r="B527" s="0" t="s">
        <v>76</v>
      </c>
      <c r="C527" s="0" t="n">
        <v>2003</v>
      </c>
      <c r="D527" s="0" t="s">
        <v>102</v>
      </c>
      <c r="E527" s="0" t="s">
        <v>418</v>
      </c>
      <c r="F527" s="0" t="n">
        <v>1.32</v>
      </c>
      <c r="G527" s="0" t="n">
        <v>1.06</v>
      </c>
      <c r="H527" s="0" t="n">
        <v>0.04</v>
      </c>
      <c r="I527" s="0" t="n">
        <v>0.38</v>
      </c>
      <c r="J527" s="0" t="n">
        <v>2.8</v>
      </c>
      <c r="N527" s="0" t="s">
        <v>74</v>
      </c>
      <c r="P527" s="0" t="n">
        <f aca="false">IF(AND(OR(Dashboard!$B$5="All",D527=Dashboard!$B$5),OR(Dashboard!$D$5="All",N527=Dashboard!$D$5),OR(AND(C527&lt;&gt;"",C527&gt;=Dashboard!$F$5,C527&lt;=Dashboard!$H$5),AND(C527="",Dashboard!$F$5&lt;=1980,Dashboard!$H$5&gt;=2016))),1,0)</f>
        <v>1</v>
      </c>
      <c r="Q527" s="0" t="n">
        <f aca="false">J527*P527+ROW()*0.00000001</f>
        <v>2.80000527</v>
      </c>
    </row>
    <row r="528" customFormat="false" ht="15" hidden="false" customHeight="false" outlineLevel="0" collapsed="false">
      <c r="A528" s="0" t="s">
        <v>566</v>
      </c>
      <c r="B528" s="0" t="s">
        <v>117</v>
      </c>
      <c r="C528" s="0" t="n">
        <v>1997</v>
      </c>
      <c r="D528" s="0" t="s">
        <v>34</v>
      </c>
      <c r="E528" s="0" t="s">
        <v>89</v>
      </c>
      <c r="F528" s="0" t="n">
        <v>0.29</v>
      </c>
      <c r="G528" s="0" t="n">
        <v>0.2</v>
      </c>
      <c r="H528" s="0" t="n">
        <v>2.13</v>
      </c>
      <c r="I528" s="0" t="n">
        <v>0.18</v>
      </c>
      <c r="J528" s="0" t="n">
        <v>2.79</v>
      </c>
      <c r="N528" s="0" t="s">
        <v>74</v>
      </c>
      <c r="P528" s="0" t="n">
        <f aca="false">IF(AND(OR(Dashboard!$B$5="All",D528=Dashboard!$B$5),OR(Dashboard!$D$5="All",N528=Dashboard!$D$5),OR(AND(C528&lt;&gt;"",C528&gt;=Dashboard!$F$5,C528&lt;=Dashboard!$H$5),AND(C528="",Dashboard!$F$5&lt;=1980,Dashboard!$H$5&gt;=2016))),1,0)</f>
        <v>1</v>
      </c>
      <c r="Q528" s="0" t="n">
        <f aca="false">J528*P528+ROW()*0.00000001</f>
        <v>2.79000528</v>
      </c>
    </row>
    <row r="529" customFormat="false" ht="15" hidden="false" customHeight="false" outlineLevel="0" collapsed="false">
      <c r="A529" s="0" t="s">
        <v>567</v>
      </c>
      <c r="B529" s="0" t="s">
        <v>117</v>
      </c>
      <c r="C529" s="0" t="n">
        <v>1998</v>
      </c>
      <c r="D529" s="0" t="s">
        <v>16</v>
      </c>
      <c r="E529" s="0" t="s">
        <v>89</v>
      </c>
      <c r="F529" s="0" t="n">
        <v>1.96</v>
      </c>
      <c r="G529" s="0" t="n">
        <v>0.72</v>
      </c>
      <c r="H529" s="0" t="n">
        <v>0</v>
      </c>
      <c r="I529" s="0" t="n">
        <v>0.11</v>
      </c>
      <c r="J529" s="0" t="n">
        <v>2.79</v>
      </c>
      <c r="N529" s="0" t="s">
        <v>74</v>
      </c>
      <c r="P529" s="0" t="n">
        <f aca="false">IF(AND(OR(Dashboard!$B$5="All",D529=Dashboard!$B$5),OR(Dashboard!$D$5="All",N529=Dashboard!$D$5),OR(AND(C529&lt;&gt;"",C529&gt;=Dashboard!$F$5,C529&lt;=Dashboard!$H$5),AND(C529="",Dashboard!$F$5&lt;=1980,Dashboard!$H$5&gt;=2016))),1,0)</f>
        <v>1</v>
      </c>
      <c r="Q529" s="0" t="n">
        <f aca="false">J529*P529+ROW()*0.00000001</f>
        <v>2.79000529</v>
      </c>
    </row>
    <row r="530" customFormat="false" ht="15" hidden="false" customHeight="false" outlineLevel="0" collapsed="false">
      <c r="A530" s="0" t="s">
        <v>568</v>
      </c>
      <c r="B530" s="0" t="s">
        <v>76</v>
      </c>
      <c r="C530" s="0" t="n">
        <v>2001</v>
      </c>
      <c r="D530" s="0" t="s">
        <v>102</v>
      </c>
      <c r="E530" s="0" t="s">
        <v>418</v>
      </c>
      <c r="F530" s="0" t="n">
        <v>1.19</v>
      </c>
      <c r="G530" s="0" t="n">
        <v>1.15</v>
      </c>
      <c r="H530" s="0" t="n">
        <v>0.04</v>
      </c>
      <c r="I530" s="0" t="n">
        <v>0.41</v>
      </c>
      <c r="J530" s="0" t="n">
        <v>2.79</v>
      </c>
      <c r="N530" s="0" t="s">
        <v>74</v>
      </c>
      <c r="P530" s="0" t="n">
        <f aca="false">IF(AND(OR(Dashboard!$B$5="All",D530=Dashboard!$B$5),OR(Dashboard!$D$5="All",N530=Dashboard!$D$5),OR(AND(C530&lt;&gt;"",C530&gt;=Dashboard!$F$5,C530&lt;=Dashboard!$H$5),AND(C530="",Dashboard!$F$5&lt;=1980,Dashboard!$H$5&gt;=2016))),1,0)</f>
        <v>1</v>
      </c>
      <c r="Q530" s="0" t="n">
        <f aca="false">J530*P530+ROW()*0.00000001</f>
        <v>2.7900053</v>
      </c>
    </row>
    <row r="531" customFormat="false" ht="15" hidden="false" customHeight="false" outlineLevel="0" collapsed="false">
      <c r="A531" s="0" t="s">
        <v>569</v>
      </c>
      <c r="B531" s="0" t="s">
        <v>94</v>
      </c>
      <c r="C531" s="0" t="n">
        <v>2014</v>
      </c>
      <c r="D531" s="0" t="s">
        <v>71</v>
      </c>
      <c r="E531" s="0" t="s">
        <v>89</v>
      </c>
      <c r="F531" s="0" t="n">
        <v>1.28</v>
      </c>
      <c r="G531" s="0" t="n">
        <v>0.98</v>
      </c>
      <c r="H531" s="0" t="n">
        <v>0.07</v>
      </c>
      <c r="I531" s="0" t="n">
        <v>0.46</v>
      </c>
      <c r="J531" s="0" t="n">
        <v>2.79</v>
      </c>
      <c r="K531" s="0" t="n">
        <v>80</v>
      </c>
      <c r="L531" s="0" t="n">
        <v>7.9</v>
      </c>
      <c r="M531" s="0" t="s">
        <v>103</v>
      </c>
      <c r="N531" s="0" t="s">
        <v>74</v>
      </c>
      <c r="O531" s="0" t="s">
        <v>37</v>
      </c>
      <c r="P531" s="0" t="n">
        <f aca="false">IF(AND(OR(Dashboard!$B$5="All",D531=Dashboard!$B$5),OR(Dashboard!$D$5="All",N531=Dashboard!$D$5),OR(AND(C531&lt;&gt;"",C531&gt;=Dashboard!$F$5,C531&lt;=Dashboard!$H$5),AND(C531="",Dashboard!$F$5&lt;=1980,Dashboard!$H$5&gt;=2016))),1,0)</f>
        <v>1</v>
      </c>
      <c r="Q531" s="0" t="n">
        <f aca="false">J531*P531+ROW()*0.00000001</f>
        <v>2.79000531</v>
      </c>
    </row>
    <row r="532" customFormat="false" ht="15" hidden="false" customHeight="false" outlineLevel="0" collapsed="false">
      <c r="A532" s="0" t="s">
        <v>570</v>
      </c>
      <c r="B532" s="0" t="s">
        <v>78</v>
      </c>
      <c r="C532" s="0" t="n">
        <v>1992</v>
      </c>
      <c r="D532" s="0" t="s">
        <v>46</v>
      </c>
      <c r="E532" s="0" t="s">
        <v>310</v>
      </c>
      <c r="F532" s="0" t="n">
        <v>0</v>
      </c>
      <c r="G532" s="0" t="n">
        <v>0</v>
      </c>
      <c r="H532" s="0" t="n">
        <v>2.78</v>
      </c>
      <c r="I532" s="0" t="n">
        <v>0.01</v>
      </c>
      <c r="J532" s="0" t="n">
        <v>2.79</v>
      </c>
      <c r="N532" s="0" t="s">
        <v>35</v>
      </c>
      <c r="P532" s="0" t="n">
        <f aca="false">IF(AND(OR(Dashboard!$B$5="All",D532=Dashboard!$B$5),OR(Dashboard!$D$5="All",N532=Dashboard!$D$5),OR(AND(C532&lt;&gt;"",C532&gt;=Dashboard!$F$5,C532&lt;=Dashboard!$H$5),AND(C532="",Dashboard!$F$5&lt;=1980,Dashboard!$H$5&gt;=2016))),1,0)</f>
        <v>1</v>
      </c>
      <c r="Q532" s="0" t="n">
        <f aca="false">J532*P532+ROW()*0.00000001</f>
        <v>2.79000532</v>
      </c>
    </row>
    <row r="533" customFormat="false" ht="15" hidden="false" customHeight="false" outlineLevel="0" collapsed="false">
      <c r="A533" s="0" t="s">
        <v>571</v>
      </c>
      <c r="B533" s="0" t="s">
        <v>117</v>
      </c>
      <c r="C533" s="0" t="n">
        <v>1996</v>
      </c>
      <c r="D533" s="0" t="s">
        <v>102</v>
      </c>
      <c r="E533" s="0" t="s">
        <v>214</v>
      </c>
      <c r="F533" s="0" t="n">
        <v>1.98</v>
      </c>
      <c r="G533" s="0" t="n">
        <v>0.7</v>
      </c>
      <c r="H533" s="0" t="n">
        <v>0</v>
      </c>
      <c r="I533" s="0" t="n">
        <v>0.11</v>
      </c>
      <c r="J533" s="0" t="n">
        <v>2.79</v>
      </c>
      <c r="N533" s="0" t="s">
        <v>74</v>
      </c>
      <c r="P533" s="0" t="n">
        <f aca="false">IF(AND(OR(Dashboard!$B$5="All",D533=Dashboard!$B$5),OR(Dashboard!$D$5="All",N533=Dashboard!$D$5),OR(AND(C533&lt;&gt;"",C533&gt;=Dashboard!$F$5,C533&lt;=Dashboard!$H$5),AND(C533="",Dashboard!$F$5&lt;=1980,Dashboard!$H$5&gt;=2016))),1,0)</f>
        <v>1</v>
      </c>
      <c r="Q533" s="0" t="n">
        <f aca="false">J533*P533+ROW()*0.00000001</f>
        <v>2.79000533</v>
      </c>
    </row>
    <row r="534" customFormat="false" ht="15" hidden="false" customHeight="false" outlineLevel="0" collapsed="false">
      <c r="A534" s="0" t="s">
        <v>572</v>
      </c>
      <c r="B534" s="0" t="s">
        <v>97</v>
      </c>
      <c r="C534" s="0" t="n">
        <v>2011</v>
      </c>
      <c r="D534" s="0" t="s">
        <v>46</v>
      </c>
      <c r="E534" s="0" t="s">
        <v>35</v>
      </c>
      <c r="F534" s="0" t="n">
        <v>0.46</v>
      </c>
      <c r="G534" s="0" t="n">
        <v>0.29</v>
      </c>
      <c r="H534" s="0" t="n">
        <v>1.96</v>
      </c>
      <c r="I534" s="0" t="n">
        <v>0.07</v>
      </c>
      <c r="J534" s="0" t="n">
        <v>2.79</v>
      </c>
      <c r="N534" s="0" t="s">
        <v>35</v>
      </c>
      <c r="P534" s="0" t="n">
        <f aca="false">IF(AND(OR(Dashboard!$B$5="All",D534=Dashboard!$B$5),OR(Dashboard!$D$5="All",N534=Dashboard!$D$5),OR(AND(C534&lt;&gt;"",C534&gt;=Dashboard!$F$5,C534&lt;=Dashboard!$H$5),AND(C534="",Dashboard!$F$5&lt;=1980,Dashboard!$H$5&gt;=2016))),1,0)</f>
        <v>1</v>
      </c>
      <c r="Q534" s="0" t="n">
        <f aca="false">J534*P534+ROW()*0.00000001</f>
        <v>2.79000534</v>
      </c>
    </row>
    <row r="535" customFormat="false" ht="15" hidden="false" customHeight="false" outlineLevel="0" collapsed="false">
      <c r="A535" s="0" t="s">
        <v>573</v>
      </c>
      <c r="B535" s="0" t="s">
        <v>76</v>
      </c>
      <c r="C535" s="0" t="n">
        <v>2001</v>
      </c>
      <c r="D535" s="0" t="s">
        <v>34</v>
      </c>
      <c r="E535" s="0" t="s">
        <v>142</v>
      </c>
      <c r="F535" s="0" t="n">
        <v>2.19</v>
      </c>
      <c r="G535" s="0" t="n">
        <v>0.22</v>
      </c>
      <c r="H535" s="0" t="n">
        <v>0</v>
      </c>
      <c r="I535" s="0" t="n">
        <v>0.38</v>
      </c>
      <c r="J535" s="0" t="n">
        <v>2.79</v>
      </c>
      <c r="K535" s="0" t="n">
        <v>89</v>
      </c>
      <c r="L535" s="0" t="n">
        <v>8.6</v>
      </c>
      <c r="M535" s="0" t="s">
        <v>36</v>
      </c>
      <c r="N535" s="0" t="s">
        <v>74</v>
      </c>
      <c r="O535" s="0" t="s">
        <v>42</v>
      </c>
      <c r="P535" s="0" t="n">
        <f aca="false">IF(AND(OR(Dashboard!$B$5="All",D535=Dashboard!$B$5),OR(Dashboard!$D$5="All",N535=Dashboard!$D$5),OR(AND(C535&lt;&gt;"",C535&gt;=Dashboard!$F$5,C535&lt;=Dashboard!$H$5),AND(C535="",Dashboard!$F$5&lt;=1980,Dashboard!$H$5&gt;=2016))),1,0)</f>
        <v>1</v>
      </c>
      <c r="Q535" s="0" t="n">
        <f aca="false">J535*P535+ROW()*0.00000001</f>
        <v>2.79000535</v>
      </c>
    </row>
    <row r="536" customFormat="false" ht="15" hidden="false" customHeight="false" outlineLevel="0" collapsed="false">
      <c r="A536" s="0" t="s">
        <v>574</v>
      </c>
      <c r="B536" s="0" t="s">
        <v>76</v>
      </c>
      <c r="C536" s="0" t="n">
        <v>2003</v>
      </c>
      <c r="D536" s="0" t="s">
        <v>16</v>
      </c>
      <c r="E536" s="0" t="s">
        <v>89</v>
      </c>
      <c r="F536" s="0" t="n">
        <v>1.68</v>
      </c>
      <c r="G536" s="0" t="n">
        <v>0.74</v>
      </c>
      <c r="H536" s="0" t="n">
        <v>0</v>
      </c>
      <c r="I536" s="0" t="n">
        <v>0.36</v>
      </c>
      <c r="J536" s="0" t="n">
        <v>2.78</v>
      </c>
      <c r="K536" s="0" t="n">
        <v>87</v>
      </c>
      <c r="L536" s="0" t="n">
        <v>8.2</v>
      </c>
      <c r="M536" s="0" t="s">
        <v>103</v>
      </c>
      <c r="N536" s="0" t="s">
        <v>74</v>
      </c>
      <c r="O536" s="0" t="s">
        <v>42</v>
      </c>
      <c r="P536" s="0" t="n">
        <f aca="false">IF(AND(OR(Dashboard!$B$5="All",D536=Dashboard!$B$5),OR(Dashboard!$D$5="All",N536=Dashboard!$D$5),OR(AND(C536&lt;&gt;"",C536&gt;=Dashboard!$F$5,C536&lt;=Dashboard!$H$5),AND(C536="",Dashboard!$F$5&lt;=1980,Dashboard!$H$5&gt;=2016))),1,0)</f>
        <v>1</v>
      </c>
      <c r="Q536" s="0" t="n">
        <f aca="false">J536*P536+ROW()*0.00000001</f>
        <v>2.78000536</v>
      </c>
    </row>
    <row r="537" customFormat="false" ht="15" hidden="false" customHeight="false" outlineLevel="0" collapsed="false">
      <c r="A537" s="0" t="s">
        <v>575</v>
      </c>
      <c r="B537" s="0" t="s">
        <v>76</v>
      </c>
      <c r="C537" s="0" t="n">
        <v>2003</v>
      </c>
      <c r="D537" s="0" t="s">
        <v>16</v>
      </c>
      <c r="E537" s="0" t="s">
        <v>89</v>
      </c>
      <c r="F537" s="0" t="n">
        <v>1.44</v>
      </c>
      <c r="G537" s="0" t="n">
        <v>0.83</v>
      </c>
      <c r="H537" s="0" t="n">
        <v>0.26</v>
      </c>
      <c r="I537" s="0" t="n">
        <v>0.25</v>
      </c>
      <c r="J537" s="0" t="n">
        <v>2.78</v>
      </c>
      <c r="N537" s="0" t="s">
        <v>74</v>
      </c>
      <c r="P537" s="0" t="n">
        <f aca="false">IF(AND(OR(Dashboard!$B$5="All",D537=Dashboard!$B$5),OR(Dashboard!$D$5="All",N537=Dashboard!$D$5),OR(AND(C537&lt;&gt;"",C537&gt;=Dashboard!$F$5,C537&lt;=Dashboard!$H$5),AND(C537="",Dashboard!$F$5&lt;=1980,Dashboard!$H$5&gt;=2016))),1,0)</f>
        <v>1</v>
      </c>
      <c r="Q537" s="0" t="n">
        <f aca="false">J537*P537+ROW()*0.00000001</f>
        <v>2.78000537</v>
      </c>
    </row>
    <row r="538" customFormat="false" ht="15" hidden="false" customHeight="false" outlineLevel="0" collapsed="false">
      <c r="A538" s="0" t="s">
        <v>576</v>
      </c>
      <c r="B538" s="0" t="s">
        <v>70</v>
      </c>
      <c r="C538" s="0" t="n">
        <v>2010</v>
      </c>
      <c r="D538" s="0" t="s">
        <v>41</v>
      </c>
      <c r="E538" s="0" t="s">
        <v>142</v>
      </c>
      <c r="F538" s="0" t="n">
        <v>1.05</v>
      </c>
      <c r="G538" s="0" t="n">
        <v>1.23</v>
      </c>
      <c r="H538" s="0" t="n">
        <v>0.03</v>
      </c>
      <c r="I538" s="0" t="n">
        <v>0.47</v>
      </c>
      <c r="J538" s="0" t="n">
        <v>2.78</v>
      </c>
      <c r="K538" s="0" t="n">
        <v>89</v>
      </c>
      <c r="L538" s="0" t="n">
        <v>7.2</v>
      </c>
      <c r="M538" s="0" t="s">
        <v>125</v>
      </c>
      <c r="N538" s="0" t="s">
        <v>74</v>
      </c>
      <c r="O538" s="0" t="s">
        <v>42</v>
      </c>
      <c r="P538" s="0" t="n">
        <f aca="false">IF(AND(OR(Dashboard!$B$5="All",D538=Dashboard!$B$5),OR(Dashboard!$D$5="All",N538=Dashboard!$D$5),OR(AND(C538&lt;&gt;"",C538&gt;=Dashboard!$F$5,C538&lt;=Dashboard!$H$5),AND(C538="",Dashboard!$F$5&lt;=1980,Dashboard!$H$5&gt;=2016))),1,0)</f>
        <v>1</v>
      </c>
      <c r="Q538" s="0" t="n">
        <f aca="false">J538*P538+ROW()*0.00000001</f>
        <v>2.78000538</v>
      </c>
    </row>
    <row r="539" customFormat="false" ht="15" hidden="false" customHeight="false" outlineLevel="0" collapsed="false">
      <c r="A539" s="0" t="s">
        <v>577</v>
      </c>
      <c r="B539" s="0" t="s">
        <v>33</v>
      </c>
      <c r="C539" s="0" t="n">
        <v>2011</v>
      </c>
      <c r="D539" s="0" t="s">
        <v>71</v>
      </c>
      <c r="E539" s="0" t="s">
        <v>91</v>
      </c>
      <c r="F539" s="0" t="n">
        <v>1.35</v>
      </c>
      <c r="G539" s="0" t="n">
        <v>1.13</v>
      </c>
      <c r="H539" s="0" t="n">
        <v>0</v>
      </c>
      <c r="I539" s="0" t="n">
        <v>0.3</v>
      </c>
      <c r="J539" s="0" t="n">
        <v>2.78</v>
      </c>
      <c r="K539" s="0" t="n">
        <v>81</v>
      </c>
      <c r="L539" s="0" t="n">
        <v>5.6</v>
      </c>
      <c r="M539" s="0" t="s">
        <v>125</v>
      </c>
      <c r="N539" s="0" t="s">
        <v>35</v>
      </c>
      <c r="O539" s="0" t="s">
        <v>42</v>
      </c>
      <c r="P539" s="0" t="n">
        <f aca="false">IF(AND(OR(Dashboard!$B$5="All",D539=Dashboard!$B$5),OR(Dashboard!$D$5="All",N539=Dashboard!$D$5),OR(AND(C539&lt;&gt;"",C539&gt;=Dashboard!$F$5,C539&lt;=Dashboard!$H$5),AND(C539="",Dashboard!$F$5&lt;=1980,Dashboard!$H$5&gt;=2016))),1,0)</f>
        <v>1</v>
      </c>
      <c r="Q539" s="0" t="n">
        <f aca="false">J539*P539+ROW()*0.00000001</f>
        <v>2.78000539</v>
      </c>
    </row>
    <row r="540" customFormat="false" ht="15" hidden="false" customHeight="false" outlineLevel="0" collapsed="false">
      <c r="A540" s="0" t="s">
        <v>174</v>
      </c>
      <c r="B540" s="0" t="s">
        <v>152</v>
      </c>
      <c r="C540" s="0" t="n">
        <v>2011</v>
      </c>
      <c r="D540" s="0" t="s">
        <v>56</v>
      </c>
      <c r="E540" s="0" t="s">
        <v>142</v>
      </c>
      <c r="F540" s="0" t="n">
        <v>0.89</v>
      </c>
      <c r="G540" s="0" t="n">
        <v>1.43</v>
      </c>
      <c r="H540" s="0" t="n">
        <v>0</v>
      </c>
      <c r="I540" s="0" t="n">
        <v>0.46</v>
      </c>
      <c r="J540" s="0" t="n">
        <v>2.78</v>
      </c>
      <c r="K540" s="0" t="n">
        <v>89</v>
      </c>
      <c r="L540" s="0" t="n">
        <v>7.5</v>
      </c>
      <c r="M540" s="0" t="s">
        <v>73</v>
      </c>
      <c r="N540" s="0" t="s">
        <v>152</v>
      </c>
      <c r="O540" s="0" t="s">
        <v>42</v>
      </c>
      <c r="P540" s="0" t="n">
        <f aca="false">IF(AND(OR(Dashboard!$B$5="All",D540=Dashboard!$B$5),OR(Dashboard!$D$5="All",N540=Dashboard!$D$5),OR(AND(C540&lt;&gt;"",C540&gt;=Dashboard!$F$5,C540&lt;=Dashboard!$H$5),AND(C540="",Dashboard!$F$5&lt;=1980,Dashboard!$H$5&gt;=2016))),1,0)</f>
        <v>1</v>
      </c>
      <c r="Q540" s="0" t="n">
        <f aca="false">J540*P540+ROW()*0.00000001</f>
        <v>2.7800054</v>
      </c>
    </row>
    <row r="541" customFormat="false" ht="15" hidden="false" customHeight="false" outlineLevel="0" collapsed="false">
      <c r="A541" s="0" t="s">
        <v>578</v>
      </c>
      <c r="B541" s="0" t="s">
        <v>94</v>
      </c>
      <c r="C541" s="0" t="n">
        <v>2015</v>
      </c>
      <c r="D541" s="0" t="s">
        <v>102</v>
      </c>
      <c r="E541" s="0" t="s">
        <v>243</v>
      </c>
      <c r="F541" s="0" t="n">
        <v>1.5</v>
      </c>
      <c r="G541" s="0" t="n">
        <v>0.8</v>
      </c>
      <c r="H541" s="0" t="n">
        <v>0</v>
      </c>
      <c r="I541" s="0" t="n">
        <v>0.48</v>
      </c>
      <c r="J541" s="0" t="n">
        <v>2.78</v>
      </c>
      <c r="K541" s="0" t="n">
        <v>83</v>
      </c>
      <c r="L541" s="0" t="n">
        <v>7.7</v>
      </c>
      <c r="M541" s="0" t="s">
        <v>73</v>
      </c>
      <c r="N541" s="0" t="s">
        <v>74</v>
      </c>
      <c r="O541" s="0" t="s">
        <v>42</v>
      </c>
      <c r="P541" s="0" t="n">
        <f aca="false">IF(AND(OR(Dashboard!$B$5="All",D541=Dashboard!$B$5),OR(Dashboard!$D$5="All",N541=Dashboard!$D$5),OR(AND(C541&lt;&gt;"",C541&gt;=Dashboard!$F$5,C541&lt;=Dashboard!$H$5),AND(C541="",Dashboard!$F$5&lt;=1980,Dashboard!$H$5&gt;=2016))),1,0)</f>
        <v>1</v>
      </c>
      <c r="Q541" s="0" t="n">
        <f aca="false">J541*P541+ROW()*0.00000001</f>
        <v>2.78000541</v>
      </c>
    </row>
    <row r="542" customFormat="false" ht="15" hidden="false" customHeight="false" outlineLevel="0" collapsed="false">
      <c r="A542" s="0" t="s">
        <v>579</v>
      </c>
      <c r="B542" s="0" t="s">
        <v>76</v>
      </c>
      <c r="C542" s="0" t="n">
        <v>2003</v>
      </c>
      <c r="D542" s="0" t="s">
        <v>58</v>
      </c>
      <c r="E542" s="0" t="s">
        <v>142</v>
      </c>
      <c r="F542" s="0" t="n">
        <v>1.41</v>
      </c>
      <c r="G542" s="0" t="n">
        <v>1.12</v>
      </c>
      <c r="H542" s="0" t="n">
        <v>0</v>
      </c>
      <c r="I542" s="0" t="n">
        <v>0.24</v>
      </c>
      <c r="J542" s="0" t="n">
        <v>2.77</v>
      </c>
      <c r="K542" s="0" t="n">
        <v>83</v>
      </c>
      <c r="L542" s="0" t="n">
        <v>7.7</v>
      </c>
      <c r="M542" s="0" t="s">
        <v>103</v>
      </c>
      <c r="N542" s="0" t="s">
        <v>74</v>
      </c>
      <c r="O542" s="0" t="s">
        <v>42</v>
      </c>
      <c r="P542" s="0" t="n">
        <f aca="false">IF(AND(OR(Dashboard!$B$5="All",D542=Dashboard!$B$5),OR(Dashboard!$D$5="All",N542=Dashboard!$D$5),OR(AND(C542&lt;&gt;"",C542&gt;=Dashboard!$F$5,C542&lt;=Dashboard!$H$5),AND(C542="",Dashboard!$F$5&lt;=1980,Dashboard!$H$5&gt;=2016))),1,0)</f>
        <v>1</v>
      </c>
      <c r="Q542" s="0" t="n">
        <f aca="false">J542*P542+ROW()*0.00000001</f>
        <v>2.77000542</v>
      </c>
    </row>
    <row r="543" customFormat="false" ht="15" hidden="false" customHeight="false" outlineLevel="0" collapsed="false">
      <c r="A543" s="0" t="s">
        <v>580</v>
      </c>
      <c r="B543" s="0" t="s">
        <v>70</v>
      </c>
      <c r="C543" s="0" t="n">
        <v>2011</v>
      </c>
      <c r="D543" s="0" t="s">
        <v>56</v>
      </c>
      <c r="E543" s="0" t="s">
        <v>89</v>
      </c>
      <c r="F543" s="0" t="n">
        <v>1.45</v>
      </c>
      <c r="G543" s="0" t="n">
        <v>0.86</v>
      </c>
      <c r="H543" s="0" t="n">
        <v>0.09</v>
      </c>
      <c r="I543" s="0" t="n">
        <v>0.38</v>
      </c>
      <c r="J543" s="0" t="n">
        <v>2.77</v>
      </c>
      <c r="K543" s="0" t="n">
        <v>84</v>
      </c>
      <c r="L543" s="0" t="n">
        <v>7.9</v>
      </c>
      <c r="M543" s="0" t="s">
        <v>73</v>
      </c>
      <c r="N543" s="0" t="s">
        <v>74</v>
      </c>
      <c r="O543" s="0" t="s">
        <v>42</v>
      </c>
      <c r="P543" s="0" t="n">
        <f aca="false">IF(AND(OR(Dashboard!$B$5="All",D543=Dashboard!$B$5),OR(Dashboard!$D$5="All",N543=Dashboard!$D$5),OR(AND(C543&lt;&gt;"",C543&gt;=Dashboard!$F$5,C543&lt;=Dashboard!$H$5),AND(C543="",Dashboard!$F$5&lt;=1980,Dashboard!$H$5&gt;=2016))),1,0)</f>
        <v>1</v>
      </c>
      <c r="Q543" s="0" t="n">
        <f aca="false">J543*P543+ROW()*0.00000001</f>
        <v>2.77000543</v>
      </c>
    </row>
    <row r="544" customFormat="false" ht="15" hidden="false" customHeight="false" outlineLevel="0" collapsed="false">
      <c r="A544" s="0" t="s">
        <v>581</v>
      </c>
      <c r="B544" s="0" t="s">
        <v>64</v>
      </c>
      <c r="C544" s="0" t="n">
        <v>2008</v>
      </c>
      <c r="D544" s="0" t="s">
        <v>71</v>
      </c>
      <c r="E544" s="0" t="s">
        <v>234</v>
      </c>
      <c r="F544" s="0" t="n">
        <v>1.74</v>
      </c>
      <c r="G544" s="0" t="n">
        <v>0.77</v>
      </c>
      <c r="H544" s="0" t="n">
        <v>0</v>
      </c>
      <c r="I544" s="0" t="n">
        <v>0.26</v>
      </c>
      <c r="J544" s="0" t="n">
        <v>2.77</v>
      </c>
      <c r="K544" s="0" t="n">
        <v>73</v>
      </c>
      <c r="L544" s="0" t="n">
        <v>6.7</v>
      </c>
      <c r="M544" s="0" t="s">
        <v>103</v>
      </c>
      <c r="N544" s="0" t="s">
        <v>66</v>
      </c>
      <c r="O544" s="0" t="s">
        <v>37</v>
      </c>
      <c r="P544" s="0" t="n">
        <f aca="false">IF(AND(OR(Dashboard!$B$5="All",D544=Dashboard!$B$5),OR(Dashboard!$D$5="All",N544=Dashboard!$D$5),OR(AND(C544&lt;&gt;"",C544&gt;=Dashboard!$F$5,C544&lt;=Dashboard!$H$5),AND(C544="",Dashboard!$F$5&lt;=1980,Dashboard!$H$5&gt;=2016))),1,0)</f>
        <v>1</v>
      </c>
      <c r="Q544" s="0" t="n">
        <f aca="false">J544*P544+ROW()*0.00000001</f>
        <v>2.77000544</v>
      </c>
    </row>
    <row r="545" customFormat="false" ht="15" hidden="false" customHeight="false" outlineLevel="0" collapsed="false">
      <c r="A545" s="0" t="s">
        <v>135</v>
      </c>
      <c r="B545" s="0" t="s">
        <v>172</v>
      </c>
      <c r="C545" s="0" t="n">
        <v>2014</v>
      </c>
      <c r="D545" s="0" t="s">
        <v>52</v>
      </c>
      <c r="E545" s="0" t="s">
        <v>65</v>
      </c>
      <c r="F545" s="0" t="n">
        <v>1.61</v>
      </c>
      <c r="G545" s="0" t="n">
        <v>0.9</v>
      </c>
      <c r="H545" s="0" t="n">
        <v>0</v>
      </c>
      <c r="I545" s="0" t="n">
        <v>0.25</v>
      </c>
      <c r="J545" s="0" t="n">
        <v>2.76</v>
      </c>
      <c r="N545" s="0" t="s">
        <v>66</v>
      </c>
      <c r="P545" s="0" t="n">
        <f aca="false">IF(AND(OR(Dashboard!$B$5="All",D545=Dashboard!$B$5),OR(Dashboard!$D$5="All",N545=Dashboard!$D$5),OR(AND(C545&lt;&gt;"",C545&gt;=Dashboard!$F$5,C545&lt;=Dashboard!$H$5),AND(C545="",Dashboard!$F$5&lt;=1980,Dashboard!$H$5&gt;=2016))),1,0)</f>
        <v>1</v>
      </c>
      <c r="Q545" s="0" t="n">
        <f aca="false">J545*P545+ROW()*0.00000001</f>
        <v>2.76000545</v>
      </c>
    </row>
    <row r="546" customFormat="false" ht="15" hidden="false" customHeight="false" outlineLevel="0" collapsed="false">
      <c r="A546" s="0" t="s">
        <v>582</v>
      </c>
      <c r="B546" s="0" t="s">
        <v>50</v>
      </c>
      <c r="C546" s="0" t="n">
        <v>2006</v>
      </c>
      <c r="D546" s="0" t="s">
        <v>16</v>
      </c>
      <c r="E546" s="0" t="s">
        <v>35</v>
      </c>
      <c r="F546" s="0" t="n">
        <v>1.45</v>
      </c>
      <c r="G546" s="0" t="n">
        <v>0.07</v>
      </c>
      <c r="H546" s="0" t="n">
        <v>1.1</v>
      </c>
      <c r="I546" s="0" t="n">
        <v>0.15</v>
      </c>
      <c r="J546" s="0" t="n">
        <v>2.76</v>
      </c>
      <c r="K546" s="0" t="n">
        <v>81</v>
      </c>
      <c r="L546" s="0" t="n">
        <v>7.4</v>
      </c>
      <c r="M546" s="0" t="s">
        <v>36</v>
      </c>
      <c r="N546" s="0" t="s">
        <v>35</v>
      </c>
      <c r="O546" s="0" t="s">
        <v>42</v>
      </c>
      <c r="P546" s="0" t="n">
        <f aca="false">IF(AND(OR(Dashboard!$B$5="All",D546=Dashboard!$B$5),OR(Dashboard!$D$5="All",N546=Dashboard!$D$5),OR(AND(C546&lt;&gt;"",C546&gt;=Dashboard!$F$5,C546&lt;=Dashboard!$H$5),AND(C546="",Dashboard!$F$5&lt;=1980,Dashboard!$H$5&gt;=2016))),1,0)</f>
        <v>1</v>
      </c>
      <c r="Q546" s="0" t="n">
        <f aca="false">J546*P546+ROW()*0.00000001</f>
        <v>2.76000546</v>
      </c>
    </row>
    <row r="547" customFormat="false" ht="15" hidden="false" customHeight="false" outlineLevel="0" collapsed="false">
      <c r="A547" s="0" t="s">
        <v>583</v>
      </c>
      <c r="B547" s="0" t="s">
        <v>64</v>
      </c>
      <c r="C547" s="0" t="n">
        <v>2011</v>
      </c>
      <c r="D547" s="0" t="s">
        <v>71</v>
      </c>
      <c r="E547" s="0" t="s">
        <v>418</v>
      </c>
      <c r="F547" s="0" t="n">
        <v>1.25</v>
      </c>
      <c r="G547" s="0" t="n">
        <v>1.14</v>
      </c>
      <c r="H547" s="0" t="n">
        <v>0.07</v>
      </c>
      <c r="I547" s="0" t="n">
        <v>0.3</v>
      </c>
      <c r="J547" s="0" t="n">
        <v>2.76</v>
      </c>
      <c r="K547" s="0" t="n">
        <v>84</v>
      </c>
      <c r="L547" s="0" t="n">
        <v>7.6</v>
      </c>
      <c r="M547" s="0" t="s">
        <v>73</v>
      </c>
      <c r="N547" s="0" t="s">
        <v>66</v>
      </c>
      <c r="O547" s="0" t="s">
        <v>42</v>
      </c>
      <c r="P547" s="0" t="n">
        <f aca="false">IF(AND(OR(Dashboard!$B$5="All",D547=Dashboard!$B$5),OR(Dashboard!$D$5="All",N547=Dashboard!$D$5),OR(AND(C547&lt;&gt;"",C547&gt;=Dashboard!$F$5,C547&lt;=Dashboard!$H$5),AND(C547="",Dashboard!$F$5&lt;=1980,Dashboard!$H$5&gt;=2016))),1,0)</f>
        <v>1</v>
      </c>
      <c r="Q547" s="0" t="n">
        <f aca="false">J547*P547+ROW()*0.00000001</f>
        <v>2.76000547</v>
      </c>
    </row>
    <row r="548" customFormat="false" ht="15" hidden="false" customHeight="false" outlineLevel="0" collapsed="false">
      <c r="A548" s="0" t="s">
        <v>584</v>
      </c>
      <c r="B548" s="0" t="s">
        <v>159</v>
      </c>
      <c r="C548" s="0" t="n">
        <v>1980</v>
      </c>
      <c r="D548" s="0" t="s">
        <v>56</v>
      </c>
      <c r="E548" s="0" t="s">
        <v>160</v>
      </c>
      <c r="F548" s="0" t="n">
        <v>2.56</v>
      </c>
      <c r="G548" s="0" t="n">
        <v>0.17</v>
      </c>
      <c r="H548" s="0" t="n">
        <v>0</v>
      </c>
      <c r="I548" s="0" t="n">
        <v>0.03</v>
      </c>
      <c r="J548" s="0" t="n">
        <v>2.76</v>
      </c>
      <c r="N548" s="0" t="s">
        <v>161</v>
      </c>
      <c r="P548" s="0" t="n">
        <f aca="false">IF(AND(OR(Dashboard!$B$5="All",D548=Dashboard!$B$5),OR(Dashboard!$D$5="All",N548=Dashboard!$D$5),OR(AND(C548&lt;&gt;"",C548&gt;=Dashboard!$F$5,C548&lt;=Dashboard!$H$5),AND(C548="",Dashboard!$F$5&lt;=1980,Dashboard!$H$5&gt;=2016))),1,0)</f>
        <v>1</v>
      </c>
      <c r="Q548" s="0" t="n">
        <f aca="false">J548*P548+ROW()*0.00000001</f>
        <v>2.76000548</v>
      </c>
    </row>
    <row r="549" customFormat="false" ht="15" hidden="false" customHeight="false" outlineLevel="0" collapsed="false">
      <c r="A549" s="0" t="s">
        <v>585</v>
      </c>
      <c r="B549" s="0" t="s">
        <v>78</v>
      </c>
      <c r="C549" s="0" t="n">
        <v>1992</v>
      </c>
      <c r="D549" s="0" t="s">
        <v>52</v>
      </c>
      <c r="E549" s="0" t="s">
        <v>35</v>
      </c>
      <c r="F549" s="0" t="n">
        <v>1.43</v>
      </c>
      <c r="G549" s="0" t="n">
        <v>0.54</v>
      </c>
      <c r="H549" s="0" t="n">
        <v>0.71</v>
      </c>
      <c r="I549" s="0" t="n">
        <v>0.07</v>
      </c>
      <c r="J549" s="0" t="n">
        <v>2.75</v>
      </c>
      <c r="N549" s="0" t="s">
        <v>35</v>
      </c>
      <c r="P549" s="0" t="n">
        <f aca="false">IF(AND(OR(Dashboard!$B$5="All",D549=Dashboard!$B$5),OR(Dashboard!$D$5="All",N549=Dashboard!$D$5),OR(AND(C549&lt;&gt;"",C549&gt;=Dashboard!$F$5,C549&lt;=Dashboard!$H$5),AND(C549="",Dashboard!$F$5&lt;=1980,Dashboard!$H$5&gt;=2016))),1,0)</f>
        <v>1</v>
      </c>
      <c r="Q549" s="0" t="n">
        <f aca="false">J549*P549+ROW()*0.00000001</f>
        <v>2.75000549</v>
      </c>
    </row>
    <row r="550" customFormat="false" ht="15" hidden="false" customHeight="false" outlineLevel="0" collapsed="false">
      <c r="A550" s="0" t="s">
        <v>586</v>
      </c>
      <c r="B550" s="0" t="s">
        <v>70</v>
      </c>
      <c r="C550" s="0" t="n">
        <v>2009</v>
      </c>
      <c r="D550" s="0" t="s">
        <v>102</v>
      </c>
      <c r="E550" s="0" t="s">
        <v>328</v>
      </c>
      <c r="F550" s="0" t="n">
        <v>1.2</v>
      </c>
      <c r="G550" s="0" t="n">
        <v>0.97</v>
      </c>
      <c r="H550" s="0" t="n">
        <v>0.17</v>
      </c>
      <c r="I550" s="0" t="n">
        <v>0.42</v>
      </c>
      <c r="J550" s="0" t="n">
        <v>2.75</v>
      </c>
      <c r="K550" s="0" t="n">
        <v>79</v>
      </c>
      <c r="L550" s="0" t="n">
        <v>7.4</v>
      </c>
      <c r="M550" s="0" t="s">
        <v>103</v>
      </c>
      <c r="N550" s="0" t="s">
        <v>74</v>
      </c>
      <c r="O550" s="0" t="s">
        <v>37</v>
      </c>
      <c r="P550" s="0" t="n">
        <f aca="false">IF(AND(OR(Dashboard!$B$5="All",D550=Dashboard!$B$5),OR(Dashboard!$D$5="All",N550=Dashboard!$D$5),OR(AND(C550&lt;&gt;"",C550&gt;=Dashboard!$F$5,C550&lt;=Dashboard!$H$5),AND(C550="",Dashboard!$F$5&lt;=1980,Dashboard!$H$5&gt;=2016))),1,0)</f>
        <v>1</v>
      </c>
      <c r="Q550" s="0" t="n">
        <f aca="false">J550*P550+ROW()*0.00000001</f>
        <v>2.7500055</v>
      </c>
    </row>
    <row r="551" customFormat="false" ht="15" hidden="false" customHeight="false" outlineLevel="0" collapsed="false">
      <c r="A551" s="0" t="s">
        <v>587</v>
      </c>
      <c r="B551" s="0" t="s">
        <v>108</v>
      </c>
      <c r="C551" s="0" t="n">
        <v>2000</v>
      </c>
      <c r="D551" s="0" t="s">
        <v>246</v>
      </c>
      <c r="E551" s="0" t="s">
        <v>35</v>
      </c>
      <c r="F551" s="0" t="n">
        <v>1.02</v>
      </c>
      <c r="G551" s="0" t="n">
        <v>0.36</v>
      </c>
      <c r="H551" s="0" t="n">
        <v>1.13</v>
      </c>
      <c r="I551" s="0" t="n">
        <v>0.23</v>
      </c>
      <c r="J551" s="0" t="n">
        <v>2.73</v>
      </c>
      <c r="N551" s="0" t="s">
        <v>35</v>
      </c>
      <c r="P551" s="0" t="n">
        <f aca="false">IF(AND(OR(Dashboard!$B$5="All",D551=Dashboard!$B$5),OR(Dashboard!$D$5="All",N551=Dashboard!$D$5),OR(AND(C551&lt;&gt;"",C551&gt;=Dashboard!$F$5,C551&lt;=Dashboard!$H$5),AND(C551="",Dashboard!$F$5&lt;=1980,Dashboard!$H$5&gt;=2016))),1,0)</f>
        <v>1</v>
      </c>
      <c r="Q551" s="0" t="n">
        <f aca="false">J551*P551+ROW()*0.00000001</f>
        <v>2.73000551</v>
      </c>
    </row>
    <row r="552" customFormat="false" ht="15" hidden="false" customHeight="false" outlineLevel="0" collapsed="false">
      <c r="A552" s="0" t="s">
        <v>588</v>
      </c>
      <c r="B552" s="0" t="s">
        <v>39</v>
      </c>
      <c r="C552" s="0" t="n">
        <v>1986</v>
      </c>
      <c r="D552" s="0" t="s">
        <v>71</v>
      </c>
      <c r="E552" s="0" t="s">
        <v>35</v>
      </c>
      <c r="F552" s="0" t="n">
        <v>1.33</v>
      </c>
      <c r="G552" s="0" t="n">
        <v>0.31</v>
      </c>
      <c r="H552" s="0" t="n">
        <v>1.04</v>
      </c>
      <c r="I552" s="0" t="n">
        <v>0.05</v>
      </c>
      <c r="J552" s="0" t="n">
        <v>2.73</v>
      </c>
      <c r="N552" s="0" t="s">
        <v>35</v>
      </c>
      <c r="P552" s="0" t="n">
        <f aca="false">IF(AND(OR(Dashboard!$B$5="All",D552=Dashboard!$B$5),OR(Dashboard!$D$5="All",N552=Dashboard!$D$5),OR(AND(C552&lt;&gt;"",C552&gt;=Dashboard!$F$5,C552&lt;=Dashboard!$H$5),AND(C552="",Dashboard!$F$5&lt;=1980,Dashboard!$H$5&gt;=2016))),1,0)</f>
        <v>1</v>
      </c>
      <c r="Q552" s="0" t="n">
        <f aca="false">J552*P552+ROW()*0.00000001</f>
        <v>2.73000552</v>
      </c>
    </row>
    <row r="553" customFormat="false" ht="15" hidden="false" customHeight="false" outlineLevel="0" collapsed="false">
      <c r="A553" s="0" t="s">
        <v>589</v>
      </c>
      <c r="B553" s="0" t="s">
        <v>33</v>
      </c>
      <c r="C553" s="0" t="n">
        <v>2007</v>
      </c>
      <c r="D553" s="0" t="s">
        <v>16</v>
      </c>
      <c r="E553" s="0" t="s">
        <v>154</v>
      </c>
      <c r="F553" s="0" t="n">
        <v>1.21</v>
      </c>
      <c r="G553" s="0" t="n">
        <v>1.19</v>
      </c>
      <c r="H553" s="0" t="n">
        <v>0.04</v>
      </c>
      <c r="I553" s="0" t="n">
        <v>0.29</v>
      </c>
      <c r="J553" s="0" t="n">
        <v>2.73</v>
      </c>
      <c r="K553" s="0" t="n">
        <v>69</v>
      </c>
      <c r="L553" s="0" t="n">
        <v>6.6</v>
      </c>
      <c r="M553" s="0" t="s">
        <v>36</v>
      </c>
      <c r="N553" s="0" t="s">
        <v>35</v>
      </c>
      <c r="O553" s="0" t="s">
        <v>67</v>
      </c>
      <c r="P553" s="0" t="n">
        <f aca="false">IF(AND(OR(Dashboard!$B$5="All",D553=Dashboard!$B$5),OR(Dashboard!$D$5="All",N553=Dashboard!$D$5),OR(AND(C553&lt;&gt;"",C553&gt;=Dashboard!$F$5,C553&lt;=Dashboard!$H$5),AND(C553="",Dashboard!$F$5&lt;=1980,Dashboard!$H$5&gt;=2016))),1,0)</f>
        <v>1</v>
      </c>
      <c r="Q553" s="0" t="n">
        <f aca="false">J553*P553+ROW()*0.00000001</f>
        <v>2.73000553</v>
      </c>
    </row>
    <row r="554" customFormat="false" ht="15" hidden="false" customHeight="false" outlineLevel="0" collapsed="false">
      <c r="A554" s="0" t="s">
        <v>141</v>
      </c>
      <c r="B554" s="0" t="s">
        <v>70</v>
      </c>
      <c r="C554" s="0" t="n">
        <v>2015</v>
      </c>
      <c r="D554" s="0" t="s">
        <v>34</v>
      </c>
      <c r="E554" s="0" t="s">
        <v>142</v>
      </c>
      <c r="F554" s="0" t="n">
        <v>0.41</v>
      </c>
      <c r="G554" s="0" t="n">
        <v>1.84</v>
      </c>
      <c r="H554" s="0" t="n">
        <v>0.05</v>
      </c>
      <c r="I554" s="0" t="n">
        <v>0.4</v>
      </c>
      <c r="J554" s="0" t="n">
        <v>2.71</v>
      </c>
      <c r="L554" s="0" t="n">
        <v>3.2</v>
      </c>
      <c r="M554" s="0" t="s">
        <v>36</v>
      </c>
      <c r="N554" s="0" t="s">
        <v>74</v>
      </c>
      <c r="P554" s="0" t="n">
        <f aca="false">IF(AND(OR(Dashboard!$B$5="All",D554=Dashboard!$B$5),OR(Dashboard!$D$5="All",N554=Dashboard!$D$5),OR(AND(C554&lt;&gt;"",C554&gt;=Dashboard!$F$5,C554&lt;=Dashboard!$H$5),AND(C554="",Dashboard!$F$5&lt;=1980,Dashboard!$H$5&gt;=2016))),1,0)</f>
        <v>1</v>
      </c>
      <c r="Q554" s="0" t="n">
        <f aca="false">J554*P554+ROW()*0.00000001</f>
        <v>2.71000554</v>
      </c>
    </row>
    <row r="555" customFormat="false" ht="15" hidden="false" customHeight="false" outlineLevel="0" collapsed="false">
      <c r="A555" s="0" t="s">
        <v>299</v>
      </c>
      <c r="B555" s="0" t="s">
        <v>85</v>
      </c>
      <c r="C555" s="0" t="n">
        <v>2002</v>
      </c>
      <c r="D555" s="0" t="s">
        <v>71</v>
      </c>
      <c r="E555" s="0" t="s">
        <v>35</v>
      </c>
      <c r="F555" s="0" t="n">
        <v>1.75</v>
      </c>
      <c r="G555" s="0" t="n">
        <v>0.52</v>
      </c>
      <c r="H555" s="0" t="n">
        <v>0.33</v>
      </c>
      <c r="I555" s="0" t="n">
        <v>0.1</v>
      </c>
      <c r="J555" s="0" t="n">
        <v>2.7</v>
      </c>
      <c r="K555" s="0" t="n">
        <v>95</v>
      </c>
      <c r="L555" s="0" t="n">
        <v>9.1</v>
      </c>
      <c r="M555" s="0" t="s">
        <v>36</v>
      </c>
      <c r="N555" s="0" t="s">
        <v>35</v>
      </c>
      <c r="O555" s="0" t="s">
        <v>60</v>
      </c>
      <c r="P555" s="0" t="n">
        <f aca="false">IF(AND(OR(Dashboard!$B$5="All",D555=Dashboard!$B$5),OR(Dashboard!$D$5="All",N555=Dashboard!$D$5),OR(AND(C555&lt;&gt;"",C555&gt;=Dashboard!$F$5,C555&lt;=Dashboard!$H$5),AND(C555="",Dashboard!$F$5&lt;=1980,Dashboard!$H$5&gt;=2016))),1,0)</f>
        <v>1</v>
      </c>
      <c r="Q555" s="0" t="n">
        <f aca="false">J555*P555+ROW()*0.00000001</f>
        <v>2.70000555</v>
      </c>
    </row>
    <row r="556" customFormat="false" ht="15" hidden="false" customHeight="false" outlineLevel="0" collapsed="false">
      <c r="A556" s="0" t="s">
        <v>590</v>
      </c>
      <c r="B556" s="0" t="s">
        <v>76</v>
      </c>
      <c r="C556" s="0" t="n">
        <v>2001</v>
      </c>
      <c r="D556" s="0" t="s">
        <v>71</v>
      </c>
      <c r="E556" s="0" t="s">
        <v>229</v>
      </c>
      <c r="F556" s="0" t="n">
        <v>0.99</v>
      </c>
      <c r="G556" s="0" t="n">
        <v>0.48</v>
      </c>
      <c r="H556" s="0" t="n">
        <v>1.09</v>
      </c>
      <c r="I556" s="0" t="n">
        <v>0.14</v>
      </c>
      <c r="J556" s="0" t="n">
        <v>2.7</v>
      </c>
      <c r="K556" s="0" t="n">
        <v>86</v>
      </c>
      <c r="L556" s="0" t="n">
        <v>8.2</v>
      </c>
      <c r="M556" s="0" t="s">
        <v>73</v>
      </c>
      <c r="N556" s="0" t="s">
        <v>74</v>
      </c>
      <c r="O556" s="0" t="s">
        <v>42</v>
      </c>
      <c r="P556" s="0" t="n">
        <f aca="false">IF(AND(OR(Dashboard!$B$5="All",D556=Dashboard!$B$5),OR(Dashboard!$D$5="All",N556=Dashboard!$D$5),OR(AND(C556&lt;&gt;"",C556&gt;=Dashboard!$F$5,C556&lt;=Dashboard!$H$5),AND(C556="",Dashboard!$F$5&lt;=1980,Dashboard!$H$5&gt;=2016))),1,0)</f>
        <v>1</v>
      </c>
      <c r="Q556" s="0" t="n">
        <f aca="false">J556*P556+ROW()*0.00000001</f>
        <v>2.70000556</v>
      </c>
    </row>
    <row r="557" customFormat="false" ht="15" hidden="false" customHeight="false" outlineLevel="0" collapsed="false">
      <c r="A557" s="0" t="s">
        <v>591</v>
      </c>
      <c r="B557" s="0" t="s">
        <v>108</v>
      </c>
      <c r="C557" s="0" t="n">
        <v>1998</v>
      </c>
      <c r="D557" s="0" t="s">
        <v>52</v>
      </c>
      <c r="E557" s="0" t="s">
        <v>35</v>
      </c>
      <c r="F557" s="0" t="n">
        <v>1.25</v>
      </c>
      <c r="G557" s="0" t="n">
        <v>0.53</v>
      </c>
      <c r="H557" s="0" t="n">
        <v>0.87</v>
      </c>
      <c r="I557" s="0" t="n">
        <v>0.05</v>
      </c>
      <c r="J557" s="0" t="n">
        <v>2.7</v>
      </c>
      <c r="N557" s="0" t="s">
        <v>35</v>
      </c>
      <c r="P557" s="0" t="n">
        <f aca="false">IF(AND(OR(Dashboard!$B$5="All",D557=Dashboard!$B$5),OR(Dashboard!$D$5="All",N557=Dashboard!$D$5),OR(AND(C557&lt;&gt;"",C557&gt;=Dashboard!$F$5,C557&lt;=Dashboard!$H$5),AND(C557="",Dashboard!$F$5&lt;=1980,Dashboard!$H$5&gt;=2016))),1,0)</f>
        <v>1</v>
      </c>
      <c r="Q557" s="0" t="n">
        <f aca="false">J557*P557+ROW()*0.00000001</f>
        <v>2.70000557</v>
      </c>
    </row>
    <row r="558" customFormat="false" ht="15" hidden="false" customHeight="false" outlineLevel="0" collapsed="false">
      <c r="A558" s="0" t="s">
        <v>482</v>
      </c>
      <c r="B558" s="0" t="s">
        <v>64</v>
      </c>
      <c r="C558" s="0" t="n">
        <v>2011</v>
      </c>
      <c r="D558" s="0" t="s">
        <v>114</v>
      </c>
      <c r="E558" s="0" t="s">
        <v>72</v>
      </c>
      <c r="F558" s="0" t="n">
        <v>1.52</v>
      </c>
      <c r="G558" s="0" t="n">
        <v>0.92</v>
      </c>
      <c r="H558" s="0" t="n">
        <v>0.02</v>
      </c>
      <c r="I558" s="0" t="n">
        <v>0.24</v>
      </c>
      <c r="J558" s="0" t="n">
        <v>2.7</v>
      </c>
      <c r="K558" s="0" t="n">
        <v>89</v>
      </c>
      <c r="L558" s="0" t="n">
        <v>7.8</v>
      </c>
      <c r="M558" s="0" t="s">
        <v>73</v>
      </c>
      <c r="N558" s="0" t="s">
        <v>66</v>
      </c>
      <c r="O558" s="0" t="s">
        <v>42</v>
      </c>
      <c r="P558" s="0" t="n">
        <f aca="false">IF(AND(OR(Dashboard!$B$5="All",D558=Dashboard!$B$5),OR(Dashboard!$D$5="All",N558=Dashboard!$D$5),OR(AND(C558&lt;&gt;"",C558&gt;=Dashboard!$F$5,C558&lt;=Dashboard!$H$5),AND(C558="",Dashboard!$F$5&lt;=1980,Dashboard!$H$5&gt;=2016))),1,0)</f>
        <v>1</v>
      </c>
      <c r="Q558" s="0" t="n">
        <f aca="false">J558*P558+ROW()*0.00000001</f>
        <v>2.70000558</v>
      </c>
    </row>
    <row r="559" customFormat="false" ht="15" hidden="false" customHeight="false" outlineLevel="0" collapsed="false">
      <c r="A559" s="0" t="s">
        <v>592</v>
      </c>
      <c r="B559" s="0" t="s">
        <v>64</v>
      </c>
      <c r="C559" s="0" t="n">
        <v>2006</v>
      </c>
      <c r="D559" s="0" t="s">
        <v>56</v>
      </c>
      <c r="E559" s="0" t="s">
        <v>91</v>
      </c>
      <c r="F559" s="0" t="n">
        <v>1.49</v>
      </c>
      <c r="G559" s="0" t="n">
        <v>0.92</v>
      </c>
      <c r="H559" s="0" t="n">
        <v>0.02</v>
      </c>
      <c r="I559" s="0" t="n">
        <v>0.27</v>
      </c>
      <c r="J559" s="0" t="n">
        <v>2.7</v>
      </c>
      <c r="K559" s="0" t="n">
        <v>82</v>
      </c>
      <c r="L559" s="0" t="n">
        <v>6.5</v>
      </c>
      <c r="M559" s="0" t="s">
        <v>103</v>
      </c>
      <c r="N559" s="0" t="s">
        <v>66</v>
      </c>
      <c r="O559" s="0" t="s">
        <v>42</v>
      </c>
      <c r="P559" s="0" t="n">
        <f aca="false">IF(AND(OR(Dashboard!$B$5="All",D559=Dashboard!$B$5),OR(Dashboard!$D$5="All",N559=Dashboard!$D$5),OR(AND(C559&lt;&gt;"",C559&gt;=Dashboard!$F$5,C559&lt;=Dashboard!$H$5),AND(C559="",Dashboard!$F$5&lt;=1980,Dashboard!$H$5&gt;=2016))),1,0)</f>
        <v>1</v>
      </c>
      <c r="Q559" s="0" t="n">
        <f aca="false">J559*P559+ROW()*0.00000001</f>
        <v>2.70000559</v>
      </c>
    </row>
    <row r="560" customFormat="false" ht="15" hidden="false" customHeight="false" outlineLevel="0" collapsed="false">
      <c r="A560" s="0" t="s">
        <v>593</v>
      </c>
      <c r="B560" s="0" t="s">
        <v>64</v>
      </c>
      <c r="C560" s="0" t="n">
        <v>2011</v>
      </c>
      <c r="D560" s="0" t="s">
        <v>34</v>
      </c>
      <c r="E560" s="0" t="s">
        <v>142</v>
      </c>
      <c r="F560" s="0" t="n">
        <v>2.42</v>
      </c>
      <c r="G560" s="0" t="n">
        <v>0.11</v>
      </c>
      <c r="H560" s="0" t="n">
        <v>0</v>
      </c>
      <c r="I560" s="0" t="n">
        <v>0.16</v>
      </c>
      <c r="J560" s="0" t="n">
        <v>2.69</v>
      </c>
      <c r="K560" s="0" t="n">
        <v>78</v>
      </c>
      <c r="L560" s="0" t="n">
        <v>5.9</v>
      </c>
      <c r="M560" s="0" t="s">
        <v>36</v>
      </c>
      <c r="N560" s="0" t="s">
        <v>66</v>
      </c>
      <c r="O560" s="0" t="s">
        <v>37</v>
      </c>
      <c r="P560" s="0" t="n">
        <f aca="false">IF(AND(OR(Dashboard!$B$5="All",D560=Dashboard!$B$5),OR(Dashboard!$D$5="All",N560=Dashboard!$D$5),OR(AND(C560&lt;&gt;"",C560&gt;=Dashboard!$F$5,C560&lt;=Dashboard!$H$5),AND(C560="",Dashboard!$F$5&lt;=1980,Dashboard!$H$5&gt;=2016))),1,0)</f>
        <v>1</v>
      </c>
      <c r="Q560" s="0" t="n">
        <f aca="false">J560*P560+ROW()*0.00000001</f>
        <v>2.6900056</v>
      </c>
    </row>
    <row r="561" customFormat="false" ht="15" hidden="false" customHeight="false" outlineLevel="0" collapsed="false">
      <c r="A561" s="0" t="s">
        <v>594</v>
      </c>
      <c r="B561" s="0" t="s">
        <v>76</v>
      </c>
      <c r="C561" s="0" t="n">
        <v>2006</v>
      </c>
      <c r="D561" s="0" t="s">
        <v>71</v>
      </c>
      <c r="E561" s="0" t="s">
        <v>234</v>
      </c>
      <c r="F561" s="0" t="n">
        <v>1.85</v>
      </c>
      <c r="G561" s="0" t="n">
        <v>0.64</v>
      </c>
      <c r="H561" s="0" t="n">
        <v>0.01</v>
      </c>
      <c r="I561" s="0" t="n">
        <v>0.19</v>
      </c>
      <c r="J561" s="0" t="n">
        <v>2.69</v>
      </c>
      <c r="K561" s="0" t="n">
        <v>84</v>
      </c>
      <c r="L561" s="0" t="n">
        <v>9</v>
      </c>
      <c r="M561" s="0" t="s">
        <v>125</v>
      </c>
      <c r="N561" s="0" t="s">
        <v>74</v>
      </c>
      <c r="O561" s="0" t="s">
        <v>42</v>
      </c>
      <c r="P561" s="0" t="n">
        <f aca="false">IF(AND(OR(Dashboard!$B$5="All",D561=Dashboard!$B$5),OR(Dashboard!$D$5="All",N561=Dashboard!$D$5),OR(AND(C561&lt;&gt;"",C561&gt;=Dashboard!$F$5,C561&lt;=Dashboard!$H$5),AND(C561="",Dashboard!$F$5&lt;=1980,Dashboard!$H$5&gt;=2016))),1,0)</f>
        <v>1</v>
      </c>
      <c r="Q561" s="0" t="n">
        <f aca="false">J561*P561+ROW()*0.00000001</f>
        <v>2.69000561</v>
      </c>
    </row>
    <row r="562" customFormat="false" ht="15" hidden="false" customHeight="false" outlineLevel="0" collapsed="false">
      <c r="A562" s="0" t="s">
        <v>595</v>
      </c>
      <c r="B562" s="0" t="s">
        <v>94</v>
      </c>
      <c r="C562" s="0" t="n">
        <v>2013</v>
      </c>
      <c r="D562" s="0" t="s">
        <v>56</v>
      </c>
      <c r="E562" s="0" t="s">
        <v>89</v>
      </c>
      <c r="F562" s="0" t="n">
        <v>0.89</v>
      </c>
      <c r="G562" s="0" t="n">
        <v>1.33</v>
      </c>
      <c r="H562" s="0" t="n">
        <v>0.08</v>
      </c>
      <c r="I562" s="0" t="n">
        <v>0.39</v>
      </c>
      <c r="J562" s="0" t="n">
        <v>2.69</v>
      </c>
      <c r="K562" s="0" t="n">
        <v>73</v>
      </c>
      <c r="L562" s="0" t="n">
        <v>6.8</v>
      </c>
      <c r="M562" s="0" t="s">
        <v>73</v>
      </c>
      <c r="N562" s="0" t="s">
        <v>74</v>
      </c>
      <c r="O562" s="0" t="s">
        <v>37</v>
      </c>
      <c r="P562" s="0" t="n">
        <f aca="false">IF(AND(OR(Dashboard!$B$5="All",D562=Dashboard!$B$5),OR(Dashboard!$D$5="All",N562=Dashboard!$D$5),OR(AND(C562&lt;&gt;"",C562&gt;=Dashboard!$F$5,C562&lt;=Dashboard!$H$5),AND(C562="",Dashboard!$F$5&lt;=1980,Dashboard!$H$5&gt;=2016))),1,0)</f>
        <v>1</v>
      </c>
      <c r="Q562" s="0" t="n">
        <f aca="false">J562*P562+ROW()*0.00000001</f>
        <v>2.69000562</v>
      </c>
    </row>
    <row r="563" customFormat="false" ht="15" hidden="false" customHeight="false" outlineLevel="0" collapsed="false">
      <c r="A563" s="0" t="s">
        <v>596</v>
      </c>
      <c r="B563" s="0" t="s">
        <v>64</v>
      </c>
      <c r="C563" s="0" t="n">
        <v>2010</v>
      </c>
      <c r="D563" s="0" t="s">
        <v>34</v>
      </c>
      <c r="E563" s="0" t="s">
        <v>142</v>
      </c>
      <c r="F563" s="0" t="n">
        <v>2.38</v>
      </c>
      <c r="G563" s="0" t="n">
        <v>0.12</v>
      </c>
      <c r="H563" s="0" t="n">
        <v>0</v>
      </c>
      <c r="I563" s="0" t="n">
        <v>0.18</v>
      </c>
      <c r="J563" s="0" t="n">
        <v>2.69</v>
      </c>
      <c r="K563" s="0" t="n">
        <v>84</v>
      </c>
      <c r="L563" s="0" t="n">
        <v>5.7</v>
      </c>
      <c r="M563" s="0" t="s">
        <v>36</v>
      </c>
      <c r="N563" s="0" t="s">
        <v>66</v>
      </c>
      <c r="O563" s="0" t="s">
        <v>42</v>
      </c>
      <c r="P563" s="0" t="n">
        <f aca="false">IF(AND(OR(Dashboard!$B$5="All",D563=Dashboard!$B$5),OR(Dashboard!$D$5="All",N563=Dashboard!$D$5),OR(AND(C563&lt;&gt;"",C563&gt;=Dashboard!$F$5,C563&lt;=Dashboard!$H$5),AND(C563="",Dashboard!$F$5&lt;=1980,Dashboard!$H$5&gt;=2016))),1,0)</f>
        <v>1</v>
      </c>
      <c r="Q563" s="0" t="n">
        <f aca="false">J563*P563+ROW()*0.00000001</f>
        <v>2.69000563</v>
      </c>
    </row>
    <row r="564" customFormat="false" ht="15" hidden="false" customHeight="false" outlineLevel="0" collapsed="false">
      <c r="A564" s="0" t="s">
        <v>597</v>
      </c>
      <c r="B564" s="0" t="s">
        <v>76</v>
      </c>
      <c r="C564" s="0" t="n">
        <v>2004</v>
      </c>
      <c r="D564" s="0" t="s">
        <v>41</v>
      </c>
      <c r="E564" s="0" t="s">
        <v>142</v>
      </c>
      <c r="F564" s="0" t="n">
        <v>1.23</v>
      </c>
      <c r="G564" s="0" t="n">
        <v>1.11</v>
      </c>
      <c r="H564" s="0" t="n">
        <v>0</v>
      </c>
      <c r="I564" s="0" t="n">
        <v>0.34</v>
      </c>
      <c r="J564" s="0" t="n">
        <v>2.68</v>
      </c>
      <c r="K564" s="0" t="n">
        <v>93</v>
      </c>
      <c r="L564" s="0" t="n">
        <v>9.1</v>
      </c>
      <c r="M564" s="0" t="s">
        <v>103</v>
      </c>
      <c r="N564" s="0" t="s">
        <v>74</v>
      </c>
      <c r="O564" s="0" t="s">
        <v>60</v>
      </c>
      <c r="P564" s="0" t="n">
        <f aca="false">IF(AND(OR(Dashboard!$B$5="All",D564=Dashboard!$B$5),OR(Dashboard!$D$5="All",N564=Dashboard!$D$5),OR(AND(C564&lt;&gt;"",C564&gt;=Dashboard!$F$5,C564&lt;=Dashboard!$H$5),AND(C564="",Dashboard!$F$5&lt;=1980,Dashboard!$H$5&gt;=2016))),1,0)</f>
        <v>1</v>
      </c>
      <c r="Q564" s="0" t="n">
        <f aca="false">J564*P564+ROW()*0.00000001</f>
        <v>2.68000564</v>
      </c>
    </row>
    <row r="565" customFormat="false" ht="15" hidden="false" customHeight="false" outlineLevel="0" collapsed="false">
      <c r="A565" s="0" t="s">
        <v>598</v>
      </c>
      <c r="B565" s="0" t="s">
        <v>97</v>
      </c>
      <c r="C565" s="0" t="n">
        <v>2014</v>
      </c>
      <c r="D565" s="0" t="s">
        <v>46</v>
      </c>
      <c r="E565" s="0" t="s">
        <v>599</v>
      </c>
      <c r="F565" s="0" t="n">
        <v>0</v>
      </c>
      <c r="G565" s="0" t="n">
        <v>0</v>
      </c>
      <c r="H565" s="0" t="n">
        <v>2.68</v>
      </c>
      <c r="I565" s="0" t="n">
        <v>0</v>
      </c>
      <c r="J565" s="0" t="n">
        <v>2.68</v>
      </c>
      <c r="N565" s="0" t="s">
        <v>35</v>
      </c>
      <c r="P565" s="0" t="n">
        <f aca="false">IF(AND(OR(Dashboard!$B$5="All",D565=Dashboard!$B$5),OR(Dashboard!$D$5="All",N565=Dashboard!$D$5),OR(AND(C565&lt;&gt;"",C565&gt;=Dashboard!$F$5,C565&lt;=Dashboard!$H$5),AND(C565="",Dashboard!$F$5&lt;=1980,Dashboard!$H$5&gt;=2016))),1,0)</f>
        <v>1</v>
      </c>
      <c r="Q565" s="0" t="n">
        <f aca="false">J565*P565+ROW()*0.00000001</f>
        <v>2.68000565</v>
      </c>
    </row>
    <row r="566" customFormat="false" ht="15" hidden="false" customHeight="false" outlineLevel="0" collapsed="false">
      <c r="A566" s="0" t="s">
        <v>553</v>
      </c>
      <c r="B566" s="0" t="s">
        <v>222</v>
      </c>
      <c r="C566" s="0" t="n">
        <v>1992</v>
      </c>
      <c r="D566" s="0" t="s">
        <v>102</v>
      </c>
      <c r="E566" s="0" t="s">
        <v>600</v>
      </c>
      <c r="F566" s="0" t="n">
        <v>1.95</v>
      </c>
      <c r="G566" s="0" t="n">
        <v>0.63</v>
      </c>
      <c r="H566" s="0" t="n">
        <v>0</v>
      </c>
      <c r="I566" s="0" t="n">
        <v>0.09</v>
      </c>
      <c r="J566" s="0" t="n">
        <v>2.67</v>
      </c>
      <c r="N566" s="0" t="s">
        <v>154</v>
      </c>
      <c r="P566" s="0" t="n">
        <f aca="false">IF(AND(OR(Dashboard!$B$5="All",D566=Dashboard!$B$5),OR(Dashboard!$D$5="All",N566=Dashboard!$D$5),OR(AND(C566&lt;&gt;"",C566&gt;=Dashboard!$F$5,C566&lt;=Dashboard!$H$5),AND(C566="",Dashboard!$F$5&lt;=1980,Dashboard!$H$5&gt;=2016))),1,0)</f>
        <v>1</v>
      </c>
      <c r="Q566" s="0" t="n">
        <f aca="false">J566*P566+ROW()*0.00000001</f>
        <v>2.67000566</v>
      </c>
    </row>
    <row r="567" customFormat="false" ht="15" hidden="false" customHeight="false" outlineLevel="0" collapsed="false">
      <c r="A567" s="0" t="s">
        <v>601</v>
      </c>
      <c r="B567" s="0" t="s">
        <v>50</v>
      </c>
      <c r="C567" s="0" t="n">
        <v>2010</v>
      </c>
      <c r="D567" s="0" t="s">
        <v>48</v>
      </c>
      <c r="E567" s="0" t="s">
        <v>35</v>
      </c>
      <c r="F567" s="0" t="n">
        <v>1.63</v>
      </c>
      <c r="G567" s="0" t="n">
        <v>0.51</v>
      </c>
      <c r="H567" s="0" t="n">
        <v>0.35</v>
      </c>
      <c r="I567" s="0" t="n">
        <v>0.18</v>
      </c>
      <c r="J567" s="0" t="n">
        <v>2.67</v>
      </c>
      <c r="K567" s="0" t="n">
        <v>79</v>
      </c>
      <c r="L567" s="0" t="n">
        <v>7.7</v>
      </c>
      <c r="M567" s="0" t="s">
        <v>36</v>
      </c>
      <c r="N567" s="0" t="s">
        <v>35</v>
      </c>
      <c r="O567" s="0" t="s">
        <v>37</v>
      </c>
      <c r="P567" s="0" t="n">
        <f aca="false">IF(AND(OR(Dashboard!$B$5="All",D567=Dashboard!$B$5),OR(Dashboard!$D$5="All",N567=Dashboard!$D$5),OR(AND(C567&lt;&gt;"",C567&gt;=Dashboard!$F$5,C567&lt;=Dashboard!$H$5),AND(C567="",Dashboard!$F$5&lt;=1980,Dashboard!$H$5&gt;=2016))),1,0)</f>
        <v>1</v>
      </c>
      <c r="Q567" s="0" t="n">
        <f aca="false">J567*P567+ROW()*0.00000001</f>
        <v>2.67000567</v>
      </c>
    </row>
    <row r="568" customFormat="false" ht="15" hidden="false" customHeight="false" outlineLevel="0" collapsed="false">
      <c r="A568" s="0" t="s">
        <v>602</v>
      </c>
      <c r="B568" s="0" t="s">
        <v>50</v>
      </c>
      <c r="C568" s="0" t="n">
        <v>2009</v>
      </c>
      <c r="D568" s="0" t="s">
        <v>48</v>
      </c>
      <c r="E568" s="0" t="s">
        <v>35</v>
      </c>
      <c r="F568" s="0" t="n">
        <v>0.28</v>
      </c>
      <c r="G568" s="0" t="n">
        <v>1.39</v>
      </c>
      <c r="H568" s="0" t="n">
        <v>0.68</v>
      </c>
      <c r="I568" s="0" t="n">
        <v>0.32</v>
      </c>
      <c r="J568" s="0" t="n">
        <v>2.67</v>
      </c>
      <c r="K568" s="0" t="n">
        <v>83</v>
      </c>
      <c r="L568" s="0" t="n">
        <v>8.7</v>
      </c>
      <c r="M568" s="0" t="s">
        <v>125</v>
      </c>
      <c r="N568" s="0" t="s">
        <v>35</v>
      </c>
      <c r="O568" s="0" t="s">
        <v>42</v>
      </c>
      <c r="P568" s="0" t="n">
        <f aca="false">IF(AND(OR(Dashboard!$B$5="All",D568=Dashboard!$B$5),OR(Dashboard!$D$5="All",N568=Dashboard!$D$5),OR(AND(C568&lt;&gt;"",C568&gt;=Dashboard!$F$5,C568&lt;=Dashboard!$H$5),AND(C568="",Dashboard!$F$5&lt;=1980,Dashboard!$H$5&gt;=2016))),1,0)</f>
        <v>1</v>
      </c>
      <c r="Q568" s="0" t="n">
        <f aca="false">J568*P568+ROW()*0.00000001</f>
        <v>2.67000568</v>
      </c>
    </row>
    <row r="569" customFormat="false" ht="15" hidden="false" customHeight="false" outlineLevel="0" collapsed="false">
      <c r="A569" s="0" t="s">
        <v>603</v>
      </c>
      <c r="B569" s="0" t="s">
        <v>76</v>
      </c>
      <c r="C569" s="0" t="n">
        <v>2005</v>
      </c>
      <c r="D569" s="0" t="s">
        <v>56</v>
      </c>
      <c r="E569" s="0" t="s">
        <v>91</v>
      </c>
      <c r="F569" s="0" t="n">
        <v>1.48</v>
      </c>
      <c r="G569" s="0" t="n">
        <v>0.92</v>
      </c>
      <c r="H569" s="0" t="n">
        <v>0.01</v>
      </c>
      <c r="I569" s="0" t="n">
        <v>0.26</v>
      </c>
      <c r="J569" s="0" t="n">
        <v>2.67</v>
      </c>
      <c r="K569" s="0" t="n">
        <v>77</v>
      </c>
      <c r="L569" s="0" t="n">
        <v>8.2</v>
      </c>
      <c r="M569" s="0" t="s">
        <v>103</v>
      </c>
      <c r="N569" s="0" t="s">
        <v>74</v>
      </c>
      <c r="O569" s="0" t="s">
        <v>37</v>
      </c>
      <c r="P569" s="0" t="n">
        <f aca="false">IF(AND(OR(Dashboard!$B$5="All",D569=Dashboard!$B$5),OR(Dashboard!$D$5="All",N569=Dashboard!$D$5),OR(AND(C569&lt;&gt;"",C569&gt;=Dashboard!$F$5,C569&lt;=Dashboard!$H$5),AND(C569="",Dashboard!$F$5&lt;=1980,Dashboard!$H$5&gt;=2016))),1,0)</f>
        <v>1</v>
      </c>
      <c r="Q569" s="0" t="n">
        <f aca="false">J569*P569+ROW()*0.00000001</f>
        <v>2.67000569</v>
      </c>
    </row>
    <row r="570" customFormat="false" ht="15" hidden="false" customHeight="false" outlineLevel="0" collapsed="false">
      <c r="A570" s="0" t="s">
        <v>563</v>
      </c>
      <c r="B570" s="0" t="s">
        <v>117</v>
      </c>
      <c r="C570" s="0" t="n">
        <v>1998</v>
      </c>
      <c r="D570" s="0" t="s">
        <v>56</v>
      </c>
      <c r="E570" s="0" t="s">
        <v>142</v>
      </c>
      <c r="F570" s="0" t="n">
        <v>1.44</v>
      </c>
      <c r="G570" s="0" t="n">
        <v>1.09</v>
      </c>
      <c r="H570" s="0" t="n">
        <v>0</v>
      </c>
      <c r="I570" s="0" t="n">
        <v>0.14</v>
      </c>
      <c r="J570" s="0" t="n">
        <v>2.67</v>
      </c>
      <c r="K570" s="0" t="n">
        <v>92</v>
      </c>
      <c r="L570" s="0" t="n">
        <v>8.6</v>
      </c>
      <c r="M570" s="0" t="s">
        <v>103</v>
      </c>
      <c r="N570" s="0" t="s">
        <v>74</v>
      </c>
      <c r="O570" s="0" t="s">
        <v>60</v>
      </c>
      <c r="P570" s="0" t="n">
        <f aca="false">IF(AND(OR(Dashboard!$B$5="All",D570=Dashboard!$B$5),OR(Dashboard!$D$5="All",N570=Dashboard!$D$5),OR(AND(C570&lt;&gt;"",C570&gt;=Dashboard!$F$5,C570&lt;=Dashboard!$H$5),AND(C570="",Dashboard!$F$5&lt;=1980,Dashboard!$H$5&gt;=2016))),1,0)</f>
        <v>1</v>
      </c>
      <c r="Q570" s="0" t="n">
        <f aca="false">J570*P570+ROW()*0.00000001</f>
        <v>2.6700057</v>
      </c>
    </row>
    <row r="571" customFormat="false" ht="15" hidden="false" customHeight="false" outlineLevel="0" collapsed="false">
      <c r="A571" s="0" t="s">
        <v>604</v>
      </c>
      <c r="B571" s="0" t="s">
        <v>144</v>
      </c>
      <c r="C571" s="0" t="n">
        <v>2004</v>
      </c>
      <c r="D571" s="0" t="s">
        <v>46</v>
      </c>
      <c r="E571" s="0" t="s">
        <v>65</v>
      </c>
      <c r="F571" s="0" t="n">
        <v>1.99</v>
      </c>
      <c r="G571" s="0" t="n">
        <v>0.58</v>
      </c>
      <c r="H571" s="0" t="n">
        <v>0</v>
      </c>
      <c r="I571" s="0" t="n">
        <v>0.09</v>
      </c>
      <c r="J571" s="0" t="n">
        <v>2.66</v>
      </c>
      <c r="K571" s="0" t="n">
        <v>85</v>
      </c>
      <c r="L571" s="0" t="n">
        <v>8.5</v>
      </c>
      <c r="M571" s="0" t="s">
        <v>73</v>
      </c>
      <c r="N571" s="0" t="s">
        <v>66</v>
      </c>
      <c r="O571" s="0" t="s">
        <v>42</v>
      </c>
      <c r="P571" s="0" t="n">
        <f aca="false">IF(AND(OR(Dashboard!$B$5="All",D571=Dashboard!$B$5),OR(Dashboard!$D$5="All",N571=Dashboard!$D$5),OR(AND(C571&lt;&gt;"",C571&gt;=Dashboard!$F$5,C571&lt;=Dashboard!$H$5),AND(C571="",Dashboard!$F$5&lt;=1980,Dashboard!$H$5&gt;=2016))),1,0)</f>
        <v>1</v>
      </c>
      <c r="Q571" s="0" t="n">
        <f aca="false">J571*P571+ROW()*0.00000001</f>
        <v>2.66000571</v>
      </c>
    </row>
    <row r="572" customFormat="false" ht="15" hidden="false" customHeight="false" outlineLevel="0" collapsed="false">
      <c r="A572" s="0" t="s">
        <v>407</v>
      </c>
      <c r="B572" s="0" t="s">
        <v>64</v>
      </c>
      <c r="C572" s="0" t="n">
        <v>2008</v>
      </c>
      <c r="D572" s="0" t="s">
        <v>52</v>
      </c>
      <c r="E572" s="0" t="s">
        <v>91</v>
      </c>
      <c r="F572" s="0" t="n">
        <v>1.78</v>
      </c>
      <c r="G572" s="0" t="n">
        <v>0.63</v>
      </c>
      <c r="H572" s="0" t="n">
        <v>0</v>
      </c>
      <c r="I572" s="0" t="n">
        <v>0.25</v>
      </c>
      <c r="J572" s="0" t="n">
        <v>2.66</v>
      </c>
      <c r="K572" s="0" t="n">
        <v>85</v>
      </c>
      <c r="L572" s="0" t="n">
        <v>6.3</v>
      </c>
      <c r="M572" s="0" t="s">
        <v>103</v>
      </c>
      <c r="N572" s="0" t="s">
        <v>66</v>
      </c>
      <c r="O572" s="0" t="s">
        <v>42</v>
      </c>
      <c r="P572" s="0" t="n">
        <f aca="false">IF(AND(OR(Dashboard!$B$5="All",D572=Dashboard!$B$5),OR(Dashboard!$D$5="All",N572=Dashboard!$D$5),OR(AND(C572&lt;&gt;"",C572&gt;=Dashboard!$F$5,C572&lt;=Dashboard!$H$5),AND(C572="",Dashboard!$F$5&lt;=1980,Dashboard!$H$5&gt;=2016))),1,0)</f>
        <v>1</v>
      </c>
      <c r="Q572" s="0" t="n">
        <f aca="false">J572*P572+ROW()*0.00000001</f>
        <v>2.66000572</v>
      </c>
    </row>
    <row r="573" customFormat="false" ht="15" hidden="false" customHeight="false" outlineLevel="0" collapsed="false">
      <c r="A573" s="0" t="s">
        <v>167</v>
      </c>
      <c r="B573" s="0" t="s">
        <v>172</v>
      </c>
      <c r="C573" s="0" t="n">
        <v>2016</v>
      </c>
      <c r="D573" s="0" t="s">
        <v>34</v>
      </c>
      <c r="E573" s="0" t="s">
        <v>142</v>
      </c>
      <c r="F573" s="0" t="n">
        <v>0.43</v>
      </c>
      <c r="G573" s="0" t="n">
        <v>2.05</v>
      </c>
      <c r="H573" s="0" t="n">
        <v>0</v>
      </c>
      <c r="I573" s="0" t="n">
        <v>0.17</v>
      </c>
      <c r="J573" s="0" t="n">
        <v>2.65</v>
      </c>
      <c r="K573" s="0" t="n">
        <v>84</v>
      </c>
      <c r="L573" s="0" t="n">
        <v>5.5</v>
      </c>
      <c r="M573" s="0" t="s">
        <v>36</v>
      </c>
      <c r="N573" s="0" t="s">
        <v>66</v>
      </c>
      <c r="O573" s="0" t="s">
        <v>42</v>
      </c>
      <c r="P573" s="0" t="n">
        <f aca="false">IF(AND(OR(Dashboard!$B$5="All",D573=Dashboard!$B$5),OR(Dashboard!$D$5="All",N573=Dashboard!$D$5),OR(AND(C573&lt;&gt;"",C573&gt;=Dashboard!$F$5,C573&lt;=Dashboard!$H$5),AND(C573="",Dashboard!$F$5&lt;=1980,Dashboard!$H$5&gt;=2016))),1,0)</f>
        <v>1</v>
      </c>
      <c r="Q573" s="0" t="n">
        <f aca="false">J573*P573+ROW()*0.00000001</f>
        <v>2.65000573</v>
      </c>
    </row>
    <row r="574" customFormat="false" ht="15" hidden="false" customHeight="false" outlineLevel="0" collapsed="false">
      <c r="A574" s="0" t="s">
        <v>605</v>
      </c>
      <c r="B574" s="0" t="s">
        <v>50</v>
      </c>
      <c r="C574" s="0" t="n">
        <v>2006</v>
      </c>
      <c r="D574" s="0" t="s">
        <v>71</v>
      </c>
      <c r="E574" s="0" t="s">
        <v>487</v>
      </c>
      <c r="F574" s="0" t="n">
        <v>1.59</v>
      </c>
      <c r="G574" s="0" t="n">
        <v>0.8</v>
      </c>
      <c r="H574" s="0" t="n">
        <v>0</v>
      </c>
      <c r="I574" s="0" t="n">
        <v>0.26</v>
      </c>
      <c r="J574" s="0" t="n">
        <v>2.65</v>
      </c>
      <c r="L574" s="0" t="n">
        <v>6.7</v>
      </c>
      <c r="M574" s="0" t="s">
        <v>36</v>
      </c>
      <c r="N574" s="0" t="s">
        <v>35</v>
      </c>
      <c r="P574" s="0" t="n">
        <f aca="false">IF(AND(OR(Dashboard!$B$5="All",D574=Dashboard!$B$5),OR(Dashboard!$D$5="All",N574=Dashboard!$D$5),OR(AND(C574&lt;&gt;"",C574&gt;=Dashboard!$F$5,C574&lt;=Dashboard!$H$5),AND(C574="",Dashboard!$F$5&lt;=1980,Dashboard!$H$5&gt;=2016))),1,0)</f>
        <v>1</v>
      </c>
      <c r="Q574" s="0" t="n">
        <f aca="false">J574*P574+ROW()*0.00000001</f>
        <v>2.65000574</v>
      </c>
    </row>
    <row r="575" customFormat="false" ht="15" hidden="false" customHeight="false" outlineLevel="0" collapsed="false">
      <c r="A575" s="0" t="s">
        <v>512</v>
      </c>
      <c r="B575" s="0" t="s">
        <v>76</v>
      </c>
      <c r="C575" s="0" t="n">
        <v>2003</v>
      </c>
      <c r="D575" s="0" t="s">
        <v>71</v>
      </c>
      <c r="E575" s="0" t="s">
        <v>124</v>
      </c>
      <c r="F575" s="0" t="n">
        <v>1.15</v>
      </c>
      <c r="G575" s="0" t="n">
        <v>1.11</v>
      </c>
      <c r="H575" s="0" t="n">
        <v>0</v>
      </c>
      <c r="I575" s="0" t="n">
        <v>0.4</v>
      </c>
      <c r="J575" s="0" t="n">
        <v>2.65</v>
      </c>
      <c r="K575" s="0" t="n">
        <v>89</v>
      </c>
      <c r="L575" s="0" t="n">
        <v>7.7</v>
      </c>
      <c r="M575" s="0" t="s">
        <v>103</v>
      </c>
      <c r="N575" s="0" t="s">
        <v>74</v>
      </c>
      <c r="O575" s="0" t="s">
        <v>42</v>
      </c>
      <c r="P575" s="0" t="n">
        <f aca="false">IF(AND(OR(Dashboard!$B$5="All",D575=Dashboard!$B$5),OR(Dashboard!$D$5="All",N575=Dashboard!$D$5),OR(AND(C575&lt;&gt;"",C575&gt;=Dashboard!$F$5,C575&lt;=Dashboard!$H$5),AND(C575="",Dashboard!$F$5&lt;=1980,Dashboard!$H$5&gt;=2016))),1,0)</f>
        <v>1</v>
      </c>
      <c r="Q575" s="0" t="n">
        <f aca="false">J575*P575+ROW()*0.00000001</f>
        <v>2.65000575</v>
      </c>
    </row>
    <row r="576" customFormat="false" ht="15" hidden="false" customHeight="false" outlineLevel="0" collapsed="false">
      <c r="A576" s="0" t="s">
        <v>606</v>
      </c>
      <c r="B576" s="0" t="s">
        <v>39</v>
      </c>
      <c r="C576" s="0" t="n">
        <v>1986</v>
      </c>
      <c r="D576" s="0" t="s">
        <v>16</v>
      </c>
      <c r="E576" s="0" t="s">
        <v>35</v>
      </c>
      <c r="F576" s="0" t="n">
        <v>0</v>
      </c>
      <c r="G576" s="0" t="n">
        <v>0</v>
      </c>
      <c r="H576" s="0" t="n">
        <v>2.65</v>
      </c>
      <c r="I576" s="0" t="n">
        <v>0</v>
      </c>
      <c r="J576" s="0" t="n">
        <v>2.65</v>
      </c>
      <c r="N576" s="0" t="s">
        <v>35</v>
      </c>
      <c r="P576" s="0" t="n">
        <f aca="false">IF(AND(OR(Dashboard!$B$5="All",D576=Dashboard!$B$5),OR(Dashboard!$D$5="All",N576=Dashboard!$D$5),OR(AND(C576&lt;&gt;"",C576&gt;=Dashboard!$F$5,C576&lt;=Dashboard!$H$5),AND(C576="",Dashboard!$F$5&lt;=1980,Dashboard!$H$5&gt;=2016))),1,0)</f>
        <v>1</v>
      </c>
      <c r="Q576" s="0" t="n">
        <f aca="false">J576*P576+ROW()*0.00000001</f>
        <v>2.65000576</v>
      </c>
    </row>
    <row r="577" customFormat="false" ht="15" hidden="false" customHeight="false" outlineLevel="0" collapsed="false">
      <c r="A577" s="0" t="s">
        <v>607</v>
      </c>
      <c r="B577" s="0" t="s">
        <v>70</v>
      </c>
      <c r="C577" s="0" t="n">
        <v>2009</v>
      </c>
      <c r="D577" s="0" t="s">
        <v>41</v>
      </c>
      <c r="E577" s="0" t="s">
        <v>142</v>
      </c>
      <c r="F577" s="0" t="n">
        <v>0.69</v>
      </c>
      <c r="G577" s="0" t="n">
        <v>1.4</v>
      </c>
      <c r="H577" s="0" t="n">
        <v>0.04</v>
      </c>
      <c r="I577" s="0" t="n">
        <v>0.52</v>
      </c>
      <c r="J577" s="0" t="n">
        <v>2.65</v>
      </c>
      <c r="K577" s="0" t="n">
        <v>84</v>
      </c>
      <c r="L577" s="0" t="n">
        <v>6.9</v>
      </c>
      <c r="M577" s="0" t="s">
        <v>36</v>
      </c>
      <c r="N577" s="0" t="s">
        <v>74</v>
      </c>
      <c r="O577" s="0" t="s">
        <v>42</v>
      </c>
      <c r="P577" s="0" t="n">
        <f aca="false">IF(AND(OR(Dashboard!$B$5="All",D577=Dashboard!$B$5),OR(Dashboard!$D$5="All",N577=Dashboard!$D$5),OR(AND(C577&lt;&gt;"",C577&gt;=Dashboard!$F$5,C577&lt;=Dashboard!$H$5),AND(C577="",Dashboard!$F$5&lt;=1980,Dashboard!$H$5&gt;=2016))),1,0)</f>
        <v>1</v>
      </c>
      <c r="Q577" s="0" t="n">
        <f aca="false">J577*P577+ROW()*0.00000001</f>
        <v>2.65000577</v>
      </c>
    </row>
    <row r="578" customFormat="false" ht="15" hidden="false" customHeight="false" outlineLevel="0" collapsed="false">
      <c r="A578" s="0" t="s">
        <v>608</v>
      </c>
      <c r="B578" s="0" t="s">
        <v>108</v>
      </c>
      <c r="C578" s="0" t="n">
        <v>1996</v>
      </c>
      <c r="D578" s="0" t="s">
        <v>71</v>
      </c>
      <c r="E578" s="0" t="s">
        <v>35</v>
      </c>
      <c r="F578" s="0" t="n">
        <v>2</v>
      </c>
      <c r="G578" s="0" t="n">
        <v>0.5</v>
      </c>
      <c r="H578" s="0" t="n">
        <v>0.12</v>
      </c>
      <c r="I578" s="0" t="n">
        <v>0.03</v>
      </c>
      <c r="J578" s="0" t="n">
        <v>2.65</v>
      </c>
      <c r="N578" s="0" t="s">
        <v>35</v>
      </c>
      <c r="P578" s="0" t="n">
        <f aca="false">IF(AND(OR(Dashboard!$B$5="All",D578=Dashboard!$B$5),OR(Dashboard!$D$5="All",N578=Dashboard!$D$5),OR(AND(C578&lt;&gt;"",C578&gt;=Dashboard!$F$5,C578&lt;=Dashboard!$H$5),AND(C578="",Dashboard!$F$5&lt;=1980,Dashboard!$H$5&gt;=2016))),1,0)</f>
        <v>1</v>
      </c>
      <c r="Q578" s="0" t="n">
        <f aca="false">J578*P578+ROW()*0.00000001</f>
        <v>2.65000578</v>
      </c>
    </row>
    <row r="579" customFormat="false" ht="15" hidden="false" customHeight="false" outlineLevel="0" collapsed="false">
      <c r="A579" s="0" t="s">
        <v>609</v>
      </c>
      <c r="B579" s="0" t="s">
        <v>164</v>
      </c>
      <c r="C579" s="0" t="n">
        <v>2006</v>
      </c>
      <c r="D579" s="0" t="s">
        <v>56</v>
      </c>
      <c r="E579" s="0" t="s">
        <v>142</v>
      </c>
      <c r="F579" s="0" t="n">
        <v>0.86</v>
      </c>
      <c r="G579" s="0" t="n">
        <v>1.11</v>
      </c>
      <c r="H579" s="0" t="n">
        <v>0.01</v>
      </c>
      <c r="I579" s="0" t="n">
        <v>0.66</v>
      </c>
      <c r="J579" s="0" t="n">
        <v>2.65</v>
      </c>
      <c r="K579" s="0" t="n">
        <v>71</v>
      </c>
      <c r="L579" s="0" t="n">
        <v>7.9</v>
      </c>
      <c r="M579" s="0" t="s">
        <v>103</v>
      </c>
      <c r="N579" s="0" t="s">
        <v>74</v>
      </c>
      <c r="O579" s="0" t="s">
        <v>37</v>
      </c>
      <c r="P579" s="0" t="n">
        <f aca="false">IF(AND(OR(Dashboard!$B$5="All",D579=Dashboard!$B$5),OR(Dashboard!$D$5="All",N579=Dashboard!$D$5),OR(AND(C579&lt;&gt;"",C579&gt;=Dashboard!$F$5,C579&lt;=Dashboard!$H$5),AND(C579="",Dashboard!$F$5&lt;=1980,Dashboard!$H$5&gt;=2016))),1,0)</f>
        <v>1</v>
      </c>
      <c r="Q579" s="0" t="n">
        <f aca="false">J579*P579+ROW()*0.00000001</f>
        <v>2.65000579</v>
      </c>
    </row>
    <row r="580" customFormat="false" ht="15" hidden="false" customHeight="false" outlineLevel="0" collapsed="false">
      <c r="A580" s="0" t="s">
        <v>610</v>
      </c>
      <c r="B580" s="0" t="s">
        <v>70</v>
      </c>
      <c r="C580" s="0" t="n">
        <v>2011</v>
      </c>
      <c r="D580" s="0" t="s">
        <v>46</v>
      </c>
      <c r="E580" s="0" t="s">
        <v>157</v>
      </c>
      <c r="F580" s="0" t="n">
        <v>0.78</v>
      </c>
      <c r="G580" s="0" t="n">
        <v>0.73</v>
      </c>
      <c r="H580" s="0" t="n">
        <v>0.89</v>
      </c>
      <c r="I580" s="0" t="n">
        <v>0.23</v>
      </c>
      <c r="J580" s="0" t="n">
        <v>2.63</v>
      </c>
      <c r="K580" s="0" t="n">
        <v>79</v>
      </c>
      <c r="L580" s="0" t="n">
        <v>6.6</v>
      </c>
      <c r="M580" s="0" t="s">
        <v>103</v>
      </c>
      <c r="N580" s="0" t="s">
        <v>74</v>
      </c>
      <c r="O580" s="0" t="s">
        <v>37</v>
      </c>
      <c r="P580" s="0" t="n">
        <f aca="false">IF(AND(OR(Dashboard!$B$5="All",D580=Dashboard!$B$5),OR(Dashboard!$D$5="All",N580=Dashboard!$D$5),OR(AND(C580&lt;&gt;"",C580&gt;=Dashboard!$F$5,C580&lt;=Dashboard!$H$5),AND(C580="",Dashboard!$F$5&lt;=1980,Dashboard!$H$5&gt;=2016))),1,0)</f>
        <v>1</v>
      </c>
      <c r="Q580" s="0" t="n">
        <f aca="false">J580*P580+ROW()*0.00000001</f>
        <v>2.6300058</v>
      </c>
    </row>
    <row r="581" customFormat="false" ht="15" hidden="false" customHeight="false" outlineLevel="0" collapsed="false">
      <c r="A581" s="0" t="s">
        <v>611</v>
      </c>
      <c r="B581" s="0" t="s">
        <v>76</v>
      </c>
      <c r="C581" s="0" t="n">
        <v>2000</v>
      </c>
      <c r="D581" s="0" t="s">
        <v>41</v>
      </c>
      <c r="E581" s="0" t="s">
        <v>72</v>
      </c>
      <c r="F581" s="0" t="n">
        <v>2</v>
      </c>
      <c r="G581" s="0" t="n">
        <v>0.47</v>
      </c>
      <c r="H581" s="0" t="n">
        <v>0.02</v>
      </c>
      <c r="I581" s="0" t="n">
        <v>0.14</v>
      </c>
      <c r="J581" s="0" t="n">
        <v>2.63</v>
      </c>
      <c r="K581" s="0" t="n">
        <v>78</v>
      </c>
      <c r="L581" s="0" t="n">
        <v>7.8</v>
      </c>
      <c r="M581" s="0" t="s">
        <v>103</v>
      </c>
      <c r="N581" s="0" t="s">
        <v>74</v>
      </c>
      <c r="O581" s="0" t="s">
        <v>37</v>
      </c>
      <c r="P581" s="0" t="n">
        <f aca="false">IF(AND(OR(Dashboard!$B$5="All",D581=Dashboard!$B$5),OR(Dashboard!$D$5="All",N581=Dashboard!$D$5),OR(AND(C581&lt;&gt;"",C581&gt;=Dashboard!$F$5,C581&lt;=Dashboard!$H$5),AND(C581="",Dashboard!$F$5&lt;=1980,Dashboard!$H$5&gt;=2016))),1,0)</f>
        <v>1</v>
      </c>
      <c r="Q581" s="0" t="n">
        <f aca="false">J581*P581+ROW()*0.00000001</f>
        <v>2.63000581</v>
      </c>
    </row>
    <row r="582" customFormat="false" ht="15" hidden="false" customHeight="false" outlineLevel="0" collapsed="false">
      <c r="A582" s="0" t="s">
        <v>612</v>
      </c>
      <c r="B582" s="0" t="s">
        <v>64</v>
      </c>
      <c r="C582" s="0" t="n">
        <v>2010</v>
      </c>
      <c r="D582" s="0" t="s">
        <v>34</v>
      </c>
      <c r="E582" s="0" t="s">
        <v>142</v>
      </c>
      <c r="F582" s="0" t="n">
        <v>1.47</v>
      </c>
      <c r="G582" s="0" t="n">
        <v>0.93</v>
      </c>
      <c r="H582" s="0" t="n">
        <v>0</v>
      </c>
      <c r="I582" s="0" t="n">
        <v>0.24</v>
      </c>
      <c r="J582" s="0" t="n">
        <v>2.63</v>
      </c>
      <c r="K582" s="0" t="n">
        <v>80</v>
      </c>
      <c r="L582" s="0" t="n">
        <v>8</v>
      </c>
      <c r="M582" s="0" t="s">
        <v>103</v>
      </c>
      <c r="N582" s="0" t="s">
        <v>66</v>
      </c>
      <c r="O582" s="0" t="s">
        <v>37</v>
      </c>
      <c r="P582" s="0" t="n">
        <f aca="false">IF(AND(OR(Dashboard!$B$5="All",D582=Dashboard!$B$5),OR(Dashboard!$D$5="All",N582=Dashboard!$D$5),OR(AND(C582&lt;&gt;"",C582&gt;=Dashboard!$F$5,C582&lt;=Dashboard!$H$5),AND(C582="",Dashboard!$F$5&lt;=1980,Dashboard!$H$5&gt;=2016))),1,0)</f>
        <v>1</v>
      </c>
      <c r="Q582" s="0" t="n">
        <f aca="false">J582*P582+ROW()*0.00000001</f>
        <v>2.63000582</v>
      </c>
    </row>
    <row r="583" customFormat="false" ht="15" hidden="false" customHeight="false" outlineLevel="0" collapsed="false">
      <c r="A583" s="0" t="s">
        <v>613</v>
      </c>
      <c r="B583" s="0" t="s">
        <v>76</v>
      </c>
      <c r="C583" s="0" t="n">
        <v>2004</v>
      </c>
      <c r="D583" s="0" t="s">
        <v>34</v>
      </c>
      <c r="E583" s="0" t="s">
        <v>154</v>
      </c>
      <c r="F583" s="0" t="n">
        <v>2.15</v>
      </c>
      <c r="G583" s="0" t="n">
        <v>0.12</v>
      </c>
      <c r="H583" s="0" t="n">
        <v>0</v>
      </c>
      <c r="I583" s="0" t="n">
        <v>0.36</v>
      </c>
      <c r="J583" s="0" t="n">
        <v>2.62</v>
      </c>
      <c r="K583" s="0" t="n">
        <v>90</v>
      </c>
      <c r="L583" s="0" t="n">
        <v>8.2</v>
      </c>
      <c r="M583" s="0" t="s">
        <v>36</v>
      </c>
      <c r="N583" s="0" t="s">
        <v>74</v>
      </c>
      <c r="O583" s="0" t="s">
        <v>42</v>
      </c>
      <c r="P583" s="0" t="n">
        <f aca="false">IF(AND(OR(Dashboard!$B$5="All",D583=Dashboard!$B$5),OR(Dashboard!$D$5="All",N583=Dashboard!$D$5),OR(AND(C583&lt;&gt;"",C583&gt;=Dashboard!$F$5,C583&lt;=Dashboard!$H$5),AND(C583="",Dashboard!$F$5&lt;=1980,Dashboard!$H$5&gt;=2016))),1,0)</f>
        <v>1</v>
      </c>
      <c r="Q583" s="0" t="n">
        <f aca="false">J583*P583+ROW()*0.00000001</f>
        <v>2.62000583</v>
      </c>
    </row>
    <row r="584" customFormat="false" ht="15" hidden="false" customHeight="false" outlineLevel="0" collapsed="false">
      <c r="A584" s="0" t="s">
        <v>614</v>
      </c>
      <c r="B584" s="0" t="s">
        <v>64</v>
      </c>
      <c r="C584" s="0" t="n">
        <v>2009</v>
      </c>
      <c r="D584" s="0" t="s">
        <v>246</v>
      </c>
      <c r="E584" s="0" t="s">
        <v>65</v>
      </c>
      <c r="F584" s="0" t="n">
        <v>1.54</v>
      </c>
      <c r="G584" s="0" t="n">
        <v>0.8</v>
      </c>
      <c r="H584" s="0" t="n">
        <v>0.04</v>
      </c>
      <c r="I584" s="0" t="n">
        <v>0.24</v>
      </c>
      <c r="J584" s="0" t="n">
        <v>2.62</v>
      </c>
      <c r="K584" s="0" t="n">
        <v>82</v>
      </c>
      <c r="L584" s="0" t="n">
        <v>7.2</v>
      </c>
      <c r="M584" s="0" t="s">
        <v>103</v>
      </c>
      <c r="N584" s="0" t="s">
        <v>66</v>
      </c>
      <c r="O584" s="0" t="s">
        <v>42</v>
      </c>
      <c r="P584" s="0" t="n">
        <f aca="false">IF(AND(OR(Dashboard!$B$5="All",D584=Dashboard!$B$5),OR(Dashboard!$D$5="All",N584=Dashboard!$D$5),OR(AND(C584&lt;&gt;"",C584&gt;=Dashboard!$F$5,C584&lt;=Dashboard!$H$5),AND(C584="",Dashboard!$F$5&lt;=1980,Dashboard!$H$5&gt;=2016))),1,0)</f>
        <v>1</v>
      </c>
      <c r="Q584" s="0" t="n">
        <f aca="false">J584*P584+ROW()*0.00000001</f>
        <v>2.62000584</v>
      </c>
    </row>
    <row r="585" customFormat="false" ht="15" hidden="false" customHeight="false" outlineLevel="0" collapsed="false">
      <c r="A585" s="0" t="s">
        <v>615</v>
      </c>
      <c r="B585" s="0" t="s">
        <v>64</v>
      </c>
      <c r="C585" s="0" t="n">
        <v>2011</v>
      </c>
      <c r="D585" s="0" t="s">
        <v>34</v>
      </c>
      <c r="E585" s="0" t="s">
        <v>72</v>
      </c>
      <c r="F585" s="0" t="n">
        <v>2.31</v>
      </c>
      <c r="G585" s="0" t="n">
        <v>0.14</v>
      </c>
      <c r="H585" s="0" t="n">
        <v>0.01</v>
      </c>
      <c r="I585" s="0" t="n">
        <v>0.16</v>
      </c>
      <c r="J585" s="0" t="n">
        <v>2.62</v>
      </c>
      <c r="K585" s="0" t="n">
        <v>90</v>
      </c>
      <c r="L585" s="0" t="n">
        <v>7.7</v>
      </c>
      <c r="M585" s="0" t="s">
        <v>36</v>
      </c>
      <c r="N585" s="0" t="s">
        <v>66</v>
      </c>
      <c r="O585" s="0" t="s">
        <v>42</v>
      </c>
      <c r="P585" s="0" t="n">
        <f aca="false">IF(AND(OR(Dashboard!$B$5="All",D585=Dashboard!$B$5),OR(Dashboard!$D$5="All",N585=Dashboard!$D$5),OR(AND(C585&lt;&gt;"",C585&gt;=Dashboard!$F$5,C585&lt;=Dashboard!$H$5),AND(C585="",Dashboard!$F$5&lt;=1980,Dashboard!$H$5&gt;=2016))),1,0)</f>
        <v>1</v>
      </c>
      <c r="Q585" s="0" t="n">
        <f aca="false">J585*P585+ROW()*0.00000001</f>
        <v>2.62000585</v>
      </c>
    </row>
    <row r="586" customFormat="false" ht="15" hidden="false" customHeight="false" outlineLevel="0" collapsed="false">
      <c r="A586" s="0" t="s">
        <v>616</v>
      </c>
      <c r="B586" s="0" t="s">
        <v>164</v>
      </c>
      <c r="C586" s="0" t="n">
        <v>2006</v>
      </c>
      <c r="D586" s="0" t="s">
        <v>102</v>
      </c>
      <c r="E586" s="0" t="s">
        <v>89</v>
      </c>
      <c r="F586" s="0" t="n">
        <v>0.76</v>
      </c>
      <c r="G586" s="0" t="n">
        <v>1.09</v>
      </c>
      <c r="H586" s="0" t="n">
        <v>0.12</v>
      </c>
      <c r="I586" s="0" t="n">
        <v>0.64</v>
      </c>
      <c r="J586" s="0" t="n">
        <v>2.62</v>
      </c>
      <c r="N586" s="0" t="s">
        <v>74</v>
      </c>
      <c r="P586" s="0" t="n">
        <f aca="false">IF(AND(OR(Dashboard!$B$5="All",D586=Dashboard!$B$5),OR(Dashboard!$D$5="All",N586=Dashboard!$D$5),OR(AND(C586&lt;&gt;"",C586&gt;=Dashboard!$F$5,C586&lt;=Dashboard!$H$5),AND(C586="",Dashboard!$F$5&lt;=1980,Dashboard!$H$5&gt;=2016))),1,0)</f>
        <v>1</v>
      </c>
      <c r="Q586" s="0" t="n">
        <f aca="false">J586*P586+ROW()*0.00000001</f>
        <v>2.62000586</v>
      </c>
    </row>
    <row r="587" customFormat="false" ht="15" hidden="false" customHeight="false" outlineLevel="0" collapsed="false">
      <c r="A587" s="0" t="s">
        <v>408</v>
      </c>
      <c r="B587" s="0" t="s">
        <v>64</v>
      </c>
      <c r="C587" s="0" t="n">
        <v>2009</v>
      </c>
      <c r="D587" s="0" t="s">
        <v>34</v>
      </c>
      <c r="E587" s="0" t="s">
        <v>142</v>
      </c>
      <c r="F587" s="0" t="n">
        <v>0.59</v>
      </c>
      <c r="G587" s="0" t="n">
        <v>1.79</v>
      </c>
      <c r="H587" s="0" t="n">
        <v>0.01</v>
      </c>
      <c r="I587" s="0" t="n">
        <v>0.23</v>
      </c>
      <c r="J587" s="0" t="n">
        <v>2.62</v>
      </c>
      <c r="K587" s="0" t="n">
        <v>90</v>
      </c>
      <c r="L587" s="0" t="n">
        <v>7.5</v>
      </c>
      <c r="M587" s="0" t="s">
        <v>36</v>
      </c>
      <c r="N587" s="0" t="s">
        <v>66</v>
      </c>
      <c r="O587" s="0" t="s">
        <v>42</v>
      </c>
      <c r="P587" s="0" t="n">
        <f aca="false">IF(AND(OR(Dashboard!$B$5="All",D587=Dashboard!$B$5),OR(Dashboard!$D$5="All",N587=Dashboard!$D$5),OR(AND(C587&lt;&gt;"",C587&gt;=Dashboard!$F$5,C587&lt;=Dashboard!$H$5),AND(C587="",Dashboard!$F$5&lt;=1980,Dashboard!$H$5&gt;=2016))),1,0)</f>
        <v>1</v>
      </c>
      <c r="Q587" s="0" t="n">
        <f aca="false">J587*P587+ROW()*0.00000001</f>
        <v>2.62000587</v>
      </c>
    </row>
    <row r="588" customFormat="false" ht="15" hidden="false" customHeight="false" outlineLevel="0" collapsed="false">
      <c r="A588" s="0" t="s">
        <v>563</v>
      </c>
      <c r="B588" s="0" t="s">
        <v>64</v>
      </c>
      <c r="C588" s="0" t="n">
        <v>2010</v>
      </c>
      <c r="D588" s="0" t="s">
        <v>56</v>
      </c>
      <c r="E588" s="0" t="s">
        <v>142</v>
      </c>
      <c r="F588" s="0" t="n">
        <v>1.56</v>
      </c>
      <c r="G588" s="0" t="n">
        <v>0.8</v>
      </c>
      <c r="H588" s="0" t="n">
        <v>0.04</v>
      </c>
      <c r="I588" s="0" t="n">
        <v>0.21</v>
      </c>
      <c r="J588" s="0" t="n">
        <v>2.61</v>
      </c>
      <c r="K588" s="0" t="n">
        <v>74</v>
      </c>
      <c r="L588" s="0" t="n">
        <v>6.7</v>
      </c>
      <c r="M588" s="0" t="s">
        <v>73</v>
      </c>
      <c r="N588" s="0" t="s">
        <v>66</v>
      </c>
      <c r="O588" s="0" t="s">
        <v>37</v>
      </c>
      <c r="P588" s="0" t="n">
        <f aca="false">IF(AND(OR(Dashboard!$B$5="All",D588=Dashboard!$B$5),OR(Dashboard!$D$5="All",N588=Dashboard!$D$5),OR(AND(C588&lt;&gt;"",C588&gt;=Dashboard!$F$5,C588&lt;=Dashboard!$H$5),AND(C588="",Dashboard!$F$5&lt;=1980,Dashboard!$H$5&gt;=2016))),1,0)</f>
        <v>1</v>
      </c>
      <c r="Q588" s="0" t="n">
        <f aca="false">J588*P588+ROW()*0.00000001</f>
        <v>2.61000588</v>
      </c>
    </row>
    <row r="589" customFormat="false" ht="15" hidden="false" customHeight="false" outlineLevel="0" collapsed="false">
      <c r="A589" s="0" t="s">
        <v>617</v>
      </c>
      <c r="B589" s="0" t="s">
        <v>76</v>
      </c>
      <c r="C589" s="0" t="n">
        <v>2002</v>
      </c>
      <c r="D589" s="0" t="s">
        <v>71</v>
      </c>
      <c r="E589" s="0" t="s">
        <v>142</v>
      </c>
      <c r="F589" s="0" t="n">
        <v>0.9</v>
      </c>
      <c r="G589" s="0" t="n">
        <v>1.22</v>
      </c>
      <c r="H589" s="0" t="n">
        <v>0.04</v>
      </c>
      <c r="I589" s="0" t="n">
        <v>0.44</v>
      </c>
      <c r="J589" s="0" t="n">
        <v>2.61</v>
      </c>
      <c r="K589" s="0" t="n">
        <v>71</v>
      </c>
      <c r="L589" s="0" t="n">
        <v>7.6</v>
      </c>
      <c r="M589" s="0" t="s">
        <v>36</v>
      </c>
      <c r="N589" s="0" t="s">
        <v>74</v>
      </c>
      <c r="O589" s="0" t="s">
        <v>37</v>
      </c>
      <c r="P589" s="0" t="n">
        <f aca="false">IF(AND(OR(Dashboard!$B$5="All",D589=Dashboard!$B$5),OR(Dashboard!$D$5="All",N589=Dashboard!$D$5),OR(AND(C589&lt;&gt;"",C589&gt;=Dashboard!$F$5,C589&lt;=Dashboard!$H$5),AND(C589="",Dashboard!$F$5&lt;=1980,Dashboard!$H$5&gt;=2016))),1,0)</f>
        <v>1</v>
      </c>
      <c r="Q589" s="0" t="n">
        <f aca="false">J589*P589+ROW()*0.00000001</f>
        <v>2.61000589</v>
      </c>
    </row>
    <row r="590" customFormat="false" ht="15" hidden="false" customHeight="false" outlineLevel="0" collapsed="false">
      <c r="A590" s="0" t="s">
        <v>618</v>
      </c>
      <c r="B590" s="0" t="s">
        <v>222</v>
      </c>
      <c r="C590" s="0" t="n">
        <v>1990</v>
      </c>
      <c r="D590" s="0" t="s">
        <v>71</v>
      </c>
      <c r="E590" s="0" t="s">
        <v>154</v>
      </c>
      <c r="F590" s="0" t="n">
        <v>1.86</v>
      </c>
      <c r="G590" s="0" t="n">
        <v>0.55</v>
      </c>
      <c r="H590" s="0" t="n">
        <v>0.11</v>
      </c>
      <c r="I590" s="0" t="n">
        <v>0.08</v>
      </c>
      <c r="J590" s="0" t="n">
        <v>2.6</v>
      </c>
      <c r="N590" s="0" t="s">
        <v>154</v>
      </c>
      <c r="P590" s="0" t="n">
        <f aca="false">IF(AND(OR(Dashboard!$B$5="All",D590=Dashboard!$B$5),OR(Dashboard!$D$5="All",N590=Dashboard!$D$5),OR(AND(C590&lt;&gt;"",C590&gt;=Dashboard!$F$5,C590&lt;=Dashboard!$H$5),AND(C590="",Dashboard!$F$5&lt;=1980,Dashboard!$H$5&gt;=2016))),1,0)</f>
        <v>1</v>
      </c>
      <c r="Q590" s="0" t="n">
        <f aca="false">J590*P590+ROW()*0.00000001</f>
        <v>2.6000059</v>
      </c>
    </row>
    <row r="591" customFormat="false" ht="15" hidden="false" customHeight="false" outlineLevel="0" collapsed="false">
      <c r="A591" s="0" t="s">
        <v>619</v>
      </c>
      <c r="B591" s="0" t="s">
        <v>70</v>
      </c>
      <c r="C591" s="0" t="n">
        <v>2009</v>
      </c>
      <c r="D591" s="0" t="s">
        <v>71</v>
      </c>
      <c r="E591" s="0" t="s">
        <v>89</v>
      </c>
      <c r="F591" s="0" t="n">
        <v>1.7</v>
      </c>
      <c r="G591" s="0" t="n">
        <v>0.44</v>
      </c>
      <c r="H591" s="0" t="n">
        <v>0.06</v>
      </c>
      <c r="I591" s="0" t="n">
        <v>0.4</v>
      </c>
      <c r="J591" s="0" t="n">
        <v>2.6</v>
      </c>
      <c r="K591" s="0" t="n">
        <v>91</v>
      </c>
      <c r="L591" s="0" t="n">
        <v>8.7</v>
      </c>
      <c r="M591" s="0" t="s">
        <v>73</v>
      </c>
      <c r="N591" s="0" t="s">
        <v>74</v>
      </c>
      <c r="O591" s="0" t="s">
        <v>60</v>
      </c>
      <c r="P591" s="0" t="n">
        <f aca="false">IF(AND(OR(Dashboard!$B$5="All",D591=Dashboard!$B$5),OR(Dashboard!$D$5="All",N591=Dashboard!$D$5),OR(AND(C591&lt;&gt;"",C591&gt;=Dashboard!$F$5,C591&lt;=Dashboard!$H$5),AND(C591="",Dashboard!$F$5&lt;=1980,Dashboard!$H$5&gt;=2016))),1,0)</f>
        <v>1</v>
      </c>
      <c r="Q591" s="0" t="n">
        <f aca="false">J591*P591+ROW()*0.00000001</f>
        <v>2.60000591</v>
      </c>
    </row>
    <row r="592" customFormat="false" ht="15" hidden="false" customHeight="false" outlineLevel="0" collapsed="false">
      <c r="A592" s="0" t="s">
        <v>620</v>
      </c>
      <c r="B592" s="0" t="s">
        <v>76</v>
      </c>
      <c r="C592" s="0" t="n">
        <v>2004</v>
      </c>
      <c r="D592" s="0" t="s">
        <v>34</v>
      </c>
      <c r="E592" s="0" t="s">
        <v>142</v>
      </c>
      <c r="F592" s="0" t="n">
        <v>2.03</v>
      </c>
      <c r="G592" s="0" t="n">
        <v>0.21</v>
      </c>
      <c r="H592" s="0" t="n">
        <v>0</v>
      </c>
      <c r="I592" s="0" t="n">
        <v>0.35</v>
      </c>
      <c r="J592" s="0" t="n">
        <v>2.59</v>
      </c>
      <c r="K592" s="0" t="n">
        <v>84</v>
      </c>
      <c r="L592" s="0" t="n">
        <v>8.1</v>
      </c>
      <c r="M592" s="0" t="s">
        <v>36</v>
      </c>
      <c r="N592" s="0" t="s">
        <v>74</v>
      </c>
      <c r="O592" s="0" t="s">
        <v>42</v>
      </c>
      <c r="P592" s="0" t="n">
        <f aca="false">IF(AND(OR(Dashboard!$B$5="All",D592=Dashboard!$B$5),OR(Dashboard!$D$5="All",N592=Dashboard!$D$5),OR(AND(C592&lt;&gt;"",C592&gt;=Dashboard!$F$5,C592&lt;=Dashboard!$H$5),AND(C592="",Dashboard!$F$5&lt;=1980,Dashboard!$H$5&gt;=2016))),1,0)</f>
        <v>1</v>
      </c>
      <c r="Q592" s="0" t="n">
        <f aca="false">J592*P592+ROW()*0.00000001</f>
        <v>2.59000592</v>
      </c>
    </row>
    <row r="593" customFormat="false" ht="15" hidden="false" customHeight="false" outlineLevel="0" collapsed="false">
      <c r="A593" s="0" t="s">
        <v>621</v>
      </c>
      <c r="B593" s="0" t="s">
        <v>33</v>
      </c>
      <c r="C593" s="0" t="n">
        <v>2007</v>
      </c>
      <c r="D593" s="0" t="s">
        <v>34</v>
      </c>
      <c r="E593" s="0" t="s">
        <v>35</v>
      </c>
      <c r="F593" s="0" t="n">
        <v>1.05</v>
      </c>
      <c r="G593" s="0" t="n">
        <v>1.05</v>
      </c>
      <c r="H593" s="0" t="n">
        <v>0.24</v>
      </c>
      <c r="I593" s="0" t="n">
        <v>0.24</v>
      </c>
      <c r="J593" s="0" t="n">
        <v>2.58</v>
      </c>
      <c r="K593" s="0" t="n">
        <v>79</v>
      </c>
      <c r="L593" s="0" t="n">
        <v>8</v>
      </c>
      <c r="M593" s="0" t="s">
        <v>125</v>
      </c>
      <c r="N593" s="0" t="s">
        <v>35</v>
      </c>
      <c r="O593" s="0" t="s">
        <v>37</v>
      </c>
      <c r="P593" s="0" t="n">
        <f aca="false">IF(AND(OR(Dashboard!$B$5="All",D593=Dashboard!$B$5),OR(Dashboard!$D$5="All",N593=Dashboard!$D$5),OR(AND(C593&lt;&gt;"",C593&gt;=Dashboard!$F$5,C593&lt;=Dashboard!$H$5),AND(C593="",Dashboard!$F$5&lt;=1980,Dashboard!$H$5&gt;=2016))),1,0)</f>
        <v>1</v>
      </c>
      <c r="Q593" s="0" t="n">
        <f aca="false">J593*P593+ROW()*0.00000001</f>
        <v>2.58000593</v>
      </c>
    </row>
    <row r="594" customFormat="false" ht="15" hidden="false" customHeight="false" outlineLevel="0" collapsed="false">
      <c r="A594" s="0" t="s">
        <v>622</v>
      </c>
      <c r="B594" s="0" t="s">
        <v>70</v>
      </c>
      <c r="C594" s="0" t="n">
        <v>2008</v>
      </c>
      <c r="D594" s="0" t="s">
        <v>34</v>
      </c>
      <c r="E594" s="0" t="s">
        <v>142</v>
      </c>
      <c r="F594" s="0" t="n">
        <v>0.48</v>
      </c>
      <c r="G594" s="0" t="n">
        <v>1.63</v>
      </c>
      <c r="H594" s="0" t="n">
        <v>0.04</v>
      </c>
      <c r="I594" s="0" t="n">
        <v>0.43</v>
      </c>
      <c r="J594" s="0" t="n">
        <v>2.58</v>
      </c>
      <c r="K594" s="0" t="n">
        <v>87</v>
      </c>
      <c r="L594" s="0" t="n">
        <v>7.5</v>
      </c>
      <c r="M594" s="0" t="s">
        <v>36</v>
      </c>
      <c r="N594" s="0" t="s">
        <v>74</v>
      </c>
      <c r="O594" s="0" t="s">
        <v>42</v>
      </c>
      <c r="P594" s="0" t="n">
        <f aca="false">IF(AND(OR(Dashboard!$B$5="All",D594=Dashboard!$B$5),OR(Dashboard!$D$5="All",N594=Dashboard!$D$5),OR(AND(C594&lt;&gt;"",C594&gt;=Dashboard!$F$5,C594&lt;=Dashboard!$H$5),AND(C594="",Dashboard!$F$5&lt;=1980,Dashboard!$H$5&gt;=2016))),1,0)</f>
        <v>1</v>
      </c>
      <c r="Q594" s="0" t="n">
        <f aca="false">J594*P594+ROW()*0.00000001</f>
        <v>2.58000594</v>
      </c>
    </row>
    <row r="595" customFormat="false" ht="15" hidden="false" customHeight="false" outlineLevel="0" collapsed="false">
      <c r="A595" s="0" t="s">
        <v>623</v>
      </c>
      <c r="B595" s="0" t="s">
        <v>50</v>
      </c>
      <c r="C595" s="0" t="n">
        <v>2008</v>
      </c>
      <c r="D595" s="0" t="s">
        <v>58</v>
      </c>
      <c r="E595" s="0" t="s">
        <v>35</v>
      </c>
      <c r="F595" s="0" t="n">
        <v>0.62</v>
      </c>
      <c r="G595" s="0" t="n">
        <v>0.82</v>
      </c>
      <c r="H595" s="0" t="n">
        <v>0.96</v>
      </c>
      <c r="I595" s="0" t="n">
        <v>0.18</v>
      </c>
      <c r="J595" s="0" t="n">
        <v>2.58</v>
      </c>
      <c r="K595" s="0" t="n">
        <v>73</v>
      </c>
      <c r="L595" s="0" t="n">
        <v>7.7</v>
      </c>
      <c r="M595" s="0" t="s">
        <v>36</v>
      </c>
      <c r="N595" s="0" t="s">
        <v>35</v>
      </c>
      <c r="O595" s="0" t="s">
        <v>37</v>
      </c>
      <c r="P595" s="0" t="n">
        <f aca="false">IF(AND(OR(Dashboard!$B$5="All",D595=Dashboard!$B$5),OR(Dashboard!$D$5="All",N595=Dashboard!$D$5),OR(AND(C595&lt;&gt;"",C595&gt;=Dashboard!$F$5,C595&lt;=Dashboard!$H$5),AND(C595="",Dashboard!$F$5&lt;=1980,Dashboard!$H$5&gt;=2016))),1,0)</f>
        <v>1</v>
      </c>
      <c r="Q595" s="0" t="n">
        <f aca="false">J595*P595+ROW()*0.00000001</f>
        <v>2.58000595</v>
      </c>
    </row>
    <row r="596" customFormat="false" ht="15" hidden="false" customHeight="false" outlineLevel="0" collapsed="false">
      <c r="A596" s="0" t="s">
        <v>624</v>
      </c>
      <c r="B596" s="0" t="s">
        <v>76</v>
      </c>
      <c r="C596" s="0" t="n">
        <v>2006</v>
      </c>
      <c r="D596" s="0" t="s">
        <v>102</v>
      </c>
      <c r="E596" s="0" t="s">
        <v>418</v>
      </c>
      <c r="F596" s="0" t="n">
        <v>1.4</v>
      </c>
      <c r="G596" s="0" t="n">
        <v>0.88</v>
      </c>
      <c r="H596" s="0" t="n">
        <v>0.03</v>
      </c>
      <c r="I596" s="0" t="n">
        <v>0.26</v>
      </c>
      <c r="J596" s="0" t="n">
        <v>2.58</v>
      </c>
      <c r="K596" s="0" t="n">
        <v>80</v>
      </c>
      <c r="L596" s="0" t="n">
        <v>8.6</v>
      </c>
      <c r="M596" s="0" t="s">
        <v>103</v>
      </c>
      <c r="N596" s="0" t="s">
        <v>74</v>
      </c>
      <c r="O596" s="0" t="s">
        <v>37</v>
      </c>
      <c r="P596" s="0" t="n">
        <f aca="false">IF(AND(OR(Dashboard!$B$5="All",D596=Dashboard!$B$5),OR(Dashboard!$D$5="All",N596=Dashboard!$D$5),OR(AND(C596&lt;&gt;"",C596&gt;=Dashboard!$F$5,C596&lt;=Dashboard!$H$5),AND(C596="",Dashboard!$F$5&lt;=1980,Dashboard!$H$5&gt;=2016))),1,0)</f>
        <v>1</v>
      </c>
      <c r="Q596" s="0" t="n">
        <f aca="false">J596*P596+ROW()*0.00000001</f>
        <v>2.58000596</v>
      </c>
    </row>
    <row r="597" customFormat="false" ht="15" hidden="false" customHeight="false" outlineLevel="0" collapsed="false">
      <c r="A597" s="0" t="s">
        <v>233</v>
      </c>
      <c r="B597" s="0" t="s">
        <v>64</v>
      </c>
      <c r="C597" s="0" t="n">
        <v>2007</v>
      </c>
      <c r="D597" s="0" t="s">
        <v>71</v>
      </c>
      <c r="E597" s="0" t="s">
        <v>234</v>
      </c>
      <c r="F597" s="0" t="n">
        <v>1.53</v>
      </c>
      <c r="G597" s="0" t="n">
        <v>0.81</v>
      </c>
      <c r="H597" s="0" t="n">
        <v>0</v>
      </c>
      <c r="I597" s="0" t="n">
        <v>0.24</v>
      </c>
      <c r="J597" s="0" t="n">
        <v>2.57</v>
      </c>
      <c r="K597" s="0" t="n">
        <v>80</v>
      </c>
      <c r="L597" s="0" t="n">
        <v>7.4</v>
      </c>
      <c r="M597" s="0" t="s">
        <v>125</v>
      </c>
      <c r="N597" s="0" t="s">
        <v>66</v>
      </c>
      <c r="O597" s="0" t="s">
        <v>37</v>
      </c>
      <c r="P597" s="0" t="n">
        <f aca="false">IF(AND(OR(Dashboard!$B$5="All",D597=Dashboard!$B$5),OR(Dashboard!$D$5="All",N597=Dashboard!$D$5),OR(AND(C597&lt;&gt;"",C597&gt;=Dashboard!$F$5,C597&lt;=Dashboard!$H$5),AND(C597="",Dashboard!$F$5&lt;=1980,Dashboard!$H$5&gt;=2016))),1,0)</f>
        <v>1</v>
      </c>
      <c r="Q597" s="0" t="n">
        <f aca="false">J597*P597+ROW()*0.00000001</f>
        <v>2.57000597</v>
      </c>
    </row>
    <row r="598" customFormat="false" ht="15" hidden="false" customHeight="false" outlineLevel="0" collapsed="false">
      <c r="A598" s="0" t="s">
        <v>625</v>
      </c>
      <c r="B598" s="0" t="s">
        <v>76</v>
      </c>
      <c r="C598" s="0" t="n">
        <v>2004</v>
      </c>
      <c r="D598" s="0" t="s">
        <v>16</v>
      </c>
      <c r="E598" s="0" t="s">
        <v>89</v>
      </c>
      <c r="F598" s="0" t="n">
        <v>1.31</v>
      </c>
      <c r="G598" s="0" t="n">
        <v>0.74</v>
      </c>
      <c r="H598" s="0" t="n">
        <v>0.31</v>
      </c>
      <c r="I598" s="0" t="n">
        <v>0.22</v>
      </c>
      <c r="J598" s="0" t="n">
        <v>2.57</v>
      </c>
      <c r="N598" s="0" t="s">
        <v>74</v>
      </c>
      <c r="P598" s="0" t="n">
        <f aca="false">IF(AND(OR(Dashboard!$B$5="All",D598=Dashboard!$B$5),OR(Dashboard!$D$5="All",N598=Dashboard!$D$5),OR(AND(C598&lt;&gt;"",C598&gt;=Dashboard!$F$5,C598&lt;=Dashboard!$H$5),AND(C598="",Dashboard!$F$5&lt;=1980,Dashboard!$H$5&gt;=2016))),1,0)</f>
        <v>1</v>
      </c>
      <c r="Q598" s="0" t="n">
        <f aca="false">J598*P598+ROW()*0.00000001</f>
        <v>2.57000598</v>
      </c>
    </row>
    <row r="599" customFormat="false" ht="15" hidden="false" customHeight="false" outlineLevel="0" collapsed="false">
      <c r="A599" s="0" t="s">
        <v>626</v>
      </c>
      <c r="B599" s="0" t="s">
        <v>76</v>
      </c>
      <c r="C599" s="0" t="n">
        <v>2007</v>
      </c>
      <c r="D599" s="0" t="s">
        <v>34</v>
      </c>
      <c r="E599" s="0" t="s">
        <v>142</v>
      </c>
      <c r="F599" s="0" t="n">
        <v>2.14</v>
      </c>
      <c r="G599" s="0" t="n">
        <v>0.08</v>
      </c>
      <c r="H599" s="0" t="n">
        <v>0</v>
      </c>
      <c r="I599" s="0" t="n">
        <v>0.35</v>
      </c>
      <c r="J599" s="0" t="n">
        <v>2.57</v>
      </c>
      <c r="K599" s="0" t="n">
        <v>78</v>
      </c>
      <c r="L599" s="0" t="n">
        <v>7.8</v>
      </c>
      <c r="M599" s="0" t="s">
        <v>36</v>
      </c>
      <c r="N599" s="0" t="s">
        <v>74</v>
      </c>
      <c r="O599" s="0" t="s">
        <v>37</v>
      </c>
      <c r="P599" s="0" t="n">
        <f aca="false">IF(AND(OR(Dashboard!$B$5="All",D599=Dashboard!$B$5),OR(Dashboard!$D$5="All",N599=Dashboard!$D$5),OR(AND(C599&lt;&gt;"",C599&gt;=Dashboard!$F$5,C599&lt;=Dashboard!$H$5),AND(C599="",Dashboard!$F$5&lt;=1980,Dashboard!$H$5&gt;=2016))),1,0)</f>
        <v>1</v>
      </c>
      <c r="Q599" s="0" t="n">
        <f aca="false">J599*P599+ROW()*0.00000001</f>
        <v>2.57000599</v>
      </c>
    </row>
    <row r="600" customFormat="false" ht="15" hidden="false" customHeight="false" outlineLevel="0" collapsed="false">
      <c r="A600" s="0" t="s">
        <v>627</v>
      </c>
      <c r="B600" s="0" t="s">
        <v>164</v>
      </c>
      <c r="C600" s="0" t="n">
        <v>2007</v>
      </c>
      <c r="D600" s="0" t="s">
        <v>46</v>
      </c>
      <c r="E600" s="0" t="s">
        <v>211</v>
      </c>
      <c r="F600" s="0" t="n">
        <v>0.37</v>
      </c>
      <c r="G600" s="0" t="n">
        <v>0.27</v>
      </c>
      <c r="H600" s="0" t="n">
        <v>1.75</v>
      </c>
      <c r="I600" s="0" t="n">
        <v>0.18</v>
      </c>
      <c r="J600" s="0" t="n">
        <v>2.57</v>
      </c>
      <c r="K600" s="0" t="n">
        <v>72</v>
      </c>
      <c r="L600" s="0" t="n">
        <v>8.7</v>
      </c>
      <c r="M600" s="0" t="s">
        <v>103</v>
      </c>
      <c r="N600" s="0" t="s">
        <v>74</v>
      </c>
      <c r="O600" s="0" t="s">
        <v>37</v>
      </c>
      <c r="P600" s="0" t="n">
        <f aca="false">IF(AND(OR(Dashboard!$B$5="All",D600=Dashboard!$B$5),OR(Dashboard!$D$5="All",N600=Dashboard!$D$5),OR(AND(C600&lt;&gt;"",C600&gt;=Dashboard!$F$5,C600&lt;=Dashboard!$H$5),AND(C600="",Dashboard!$F$5&lt;=1980,Dashboard!$H$5&gt;=2016))),1,0)</f>
        <v>1</v>
      </c>
      <c r="Q600" s="0" t="n">
        <f aca="false">J600*P600+ROW()*0.00000001</f>
        <v>2.570006</v>
      </c>
    </row>
    <row r="601" customFormat="false" ht="15" hidden="false" customHeight="false" outlineLevel="0" collapsed="false">
      <c r="A601" s="0" t="s">
        <v>628</v>
      </c>
      <c r="B601" s="0" t="s">
        <v>70</v>
      </c>
      <c r="C601" s="0" t="n">
        <v>2007</v>
      </c>
      <c r="D601" s="0" t="s">
        <v>16</v>
      </c>
      <c r="E601" s="0" t="s">
        <v>89</v>
      </c>
      <c r="F601" s="0" t="n">
        <v>0.93</v>
      </c>
      <c r="G601" s="0" t="n">
        <v>1.1</v>
      </c>
      <c r="H601" s="0" t="n">
        <v>0.08</v>
      </c>
      <c r="I601" s="0" t="n">
        <v>0.45</v>
      </c>
      <c r="J601" s="0" t="n">
        <v>2.56</v>
      </c>
      <c r="N601" s="0" t="s">
        <v>74</v>
      </c>
      <c r="P601" s="0" t="n">
        <f aca="false">IF(AND(OR(Dashboard!$B$5="All",D601=Dashboard!$B$5),OR(Dashboard!$D$5="All",N601=Dashboard!$D$5),OR(AND(C601&lt;&gt;"",C601&gt;=Dashboard!$F$5,C601&lt;=Dashboard!$H$5),AND(C601="",Dashboard!$F$5&lt;=1980,Dashboard!$H$5&gt;=2016))),1,0)</f>
        <v>1</v>
      </c>
      <c r="Q601" s="0" t="n">
        <f aca="false">J601*P601+ROW()*0.00000001</f>
        <v>2.56000601</v>
      </c>
    </row>
    <row r="602" customFormat="false" ht="15" hidden="false" customHeight="false" outlineLevel="0" collapsed="false">
      <c r="A602" s="0" t="s">
        <v>629</v>
      </c>
      <c r="B602" s="0" t="s">
        <v>33</v>
      </c>
      <c r="C602" s="0" t="n">
        <v>2010</v>
      </c>
      <c r="D602" s="0" t="s">
        <v>16</v>
      </c>
      <c r="E602" s="0" t="s">
        <v>35</v>
      </c>
      <c r="F602" s="0" t="n">
        <v>0.99</v>
      </c>
      <c r="G602" s="0" t="n">
        <v>0.52</v>
      </c>
      <c r="H602" s="0" t="n">
        <v>0.92</v>
      </c>
      <c r="I602" s="0" t="n">
        <v>0.14</v>
      </c>
      <c r="J602" s="0" t="n">
        <v>2.56</v>
      </c>
      <c r="N602" s="0" t="s">
        <v>35</v>
      </c>
      <c r="P602" s="0" t="n">
        <f aca="false">IF(AND(OR(Dashboard!$B$5="All",D602=Dashboard!$B$5),OR(Dashboard!$D$5="All",N602=Dashboard!$D$5),OR(AND(C602&lt;&gt;"",C602&gt;=Dashboard!$F$5,C602&lt;=Dashboard!$H$5),AND(C602="",Dashboard!$F$5&lt;=1980,Dashboard!$H$5&gt;=2016))),1,0)</f>
        <v>1</v>
      </c>
      <c r="Q602" s="0" t="n">
        <f aca="false">J602*P602+ROW()*0.00000001</f>
        <v>2.56000602</v>
      </c>
    </row>
    <row r="603" customFormat="false" ht="15" hidden="false" customHeight="false" outlineLevel="0" collapsed="false">
      <c r="A603" s="0" t="s">
        <v>630</v>
      </c>
      <c r="B603" s="0" t="s">
        <v>186</v>
      </c>
      <c r="C603" s="0" t="n">
        <v>2001</v>
      </c>
      <c r="D603" s="0" t="s">
        <v>16</v>
      </c>
      <c r="E603" s="0" t="s">
        <v>154</v>
      </c>
      <c r="F603" s="0" t="n">
        <v>1.7</v>
      </c>
      <c r="G603" s="0" t="n">
        <v>0.59</v>
      </c>
      <c r="H603" s="0" t="n">
        <v>0.21</v>
      </c>
      <c r="I603" s="0" t="n">
        <v>0.07</v>
      </c>
      <c r="J603" s="0" t="n">
        <v>2.56</v>
      </c>
      <c r="K603" s="0" t="n">
        <v>73</v>
      </c>
      <c r="L603" s="0" t="n">
        <v>8.3</v>
      </c>
      <c r="M603" s="0" t="s">
        <v>36</v>
      </c>
      <c r="N603" s="0" t="s">
        <v>35</v>
      </c>
      <c r="O603" s="0" t="s">
        <v>37</v>
      </c>
      <c r="P603" s="0" t="n">
        <f aca="false">IF(AND(OR(Dashboard!$B$5="All",D603=Dashboard!$B$5),OR(Dashboard!$D$5="All",N603=Dashboard!$D$5),OR(AND(C603&lt;&gt;"",C603&gt;=Dashboard!$F$5,C603&lt;=Dashboard!$H$5),AND(C603="",Dashboard!$F$5&lt;=1980,Dashboard!$H$5&gt;=2016))),1,0)</f>
        <v>1</v>
      </c>
      <c r="Q603" s="0" t="n">
        <f aca="false">J603*P603+ROW()*0.00000001</f>
        <v>2.56000603</v>
      </c>
    </row>
    <row r="604" customFormat="false" ht="15" hidden="false" customHeight="false" outlineLevel="0" collapsed="false">
      <c r="A604" s="0" t="s">
        <v>631</v>
      </c>
      <c r="B604" s="0" t="s">
        <v>39</v>
      </c>
      <c r="C604" s="0" t="n">
        <v>1987</v>
      </c>
      <c r="D604" s="0" t="s">
        <v>46</v>
      </c>
      <c r="E604" s="0" t="s">
        <v>310</v>
      </c>
      <c r="F604" s="0" t="n">
        <v>0.15</v>
      </c>
      <c r="G604" s="0" t="n">
        <v>0</v>
      </c>
      <c r="H604" s="0" t="n">
        <v>2.41</v>
      </c>
      <c r="I604" s="0" t="n">
        <v>0</v>
      </c>
      <c r="J604" s="0" t="n">
        <v>2.56</v>
      </c>
      <c r="N604" s="0" t="s">
        <v>35</v>
      </c>
      <c r="P604" s="0" t="n">
        <f aca="false">IF(AND(OR(Dashboard!$B$5="All",D604=Dashboard!$B$5),OR(Dashboard!$D$5="All",N604=Dashboard!$D$5),OR(AND(C604&lt;&gt;"",C604&gt;=Dashboard!$F$5,C604&lt;=Dashboard!$H$5),AND(C604="",Dashboard!$F$5&lt;=1980,Dashboard!$H$5&gt;=2016))),1,0)</f>
        <v>1</v>
      </c>
      <c r="Q604" s="0" t="n">
        <f aca="false">J604*P604+ROW()*0.00000001</f>
        <v>2.56000604</v>
      </c>
    </row>
    <row r="605" customFormat="false" ht="15" hidden="false" customHeight="false" outlineLevel="0" collapsed="false">
      <c r="A605" s="0" t="s">
        <v>632</v>
      </c>
      <c r="B605" s="0" t="s">
        <v>64</v>
      </c>
      <c r="C605" s="0" t="n">
        <v>2009</v>
      </c>
      <c r="D605" s="0" t="s">
        <v>71</v>
      </c>
      <c r="E605" s="0" t="s">
        <v>72</v>
      </c>
      <c r="F605" s="0" t="n">
        <v>1.04</v>
      </c>
      <c r="G605" s="0" t="n">
        <v>1.22</v>
      </c>
      <c r="H605" s="0" t="n">
        <v>0.03</v>
      </c>
      <c r="I605" s="0" t="n">
        <v>0.27</v>
      </c>
      <c r="J605" s="0" t="n">
        <v>2.56</v>
      </c>
      <c r="N605" s="0" t="s">
        <v>66</v>
      </c>
      <c r="P605" s="0" t="n">
        <f aca="false">IF(AND(OR(Dashboard!$B$5="All",D605=Dashboard!$B$5),OR(Dashboard!$D$5="All",N605=Dashboard!$D$5),OR(AND(C605&lt;&gt;"",C605&gt;=Dashboard!$F$5,C605&lt;=Dashboard!$H$5),AND(C605="",Dashboard!$F$5&lt;=1980,Dashboard!$H$5&gt;=2016))),1,0)</f>
        <v>1</v>
      </c>
      <c r="Q605" s="0" t="n">
        <f aca="false">J605*P605+ROW()*0.00000001</f>
        <v>2.56000605</v>
      </c>
    </row>
    <row r="606" customFormat="false" ht="15" hidden="false" customHeight="false" outlineLevel="0" collapsed="false">
      <c r="A606" s="0" t="s">
        <v>548</v>
      </c>
      <c r="B606" s="0" t="s">
        <v>70</v>
      </c>
      <c r="C606" s="0" t="n">
        <v>2012</v>
      </c>
      <c r="D606" s="0" t="s">
        <v>34</v>
      </c>
      <c r="E606" s="0" t="s">
        <v>142</v>
      </c>
      <c r="F606" s="0" t="n">
        <v>2.11</v>
      </c>
      <c r="G606" s="0" t="n">
        <v>0.23</v>
      </c>
      <c r="H606" s="0" t="n">
        <v>0</v>
      </c>
      <c r="I606" s="0" t="n">
        <v>0.23</v>
      </c>
      <c r="J606" s="0" t="n">
        <v>2.57</v>
      </c>
      <c r="K606" s="0" t="n">
        <v>83</v>
      </c>
      <c r="L606" s="0" t="n">
        <v>5.5</v>
      </c>
      <c r="M606" s="0" t="s">
        <v>36</v>
      </c>
      <c r="N606" s="0" t="s">
        <v>74</v>
      </c>
      <c r="O606" s="0" t="s">
        <v>42</v>
      </c>
      <c r="P606" s="0" t="n">
        <f aca="false">IF(AND(OR(Dashboard!$B$5="All",D606=Dashboard!$B$5),OR(Dashboard!$D$5="All",N606=Dashboard!$D$5),OR(AND(C606&lt;&gt;"",C606&gt;=Dashboard!$F$5,C606&lt;=Dashboard!$H$5),AND(C606="",Dashboard!$F$5&lt;=1980,Dashboard!$H$5&gt;=2016))),1,0)</f>
        <v>1</v>
      </c>
      <c r="Q606" s="0" t="n">
        <f aca="false">J606*P606+ROW()*0.00000001</f>
        <v>2.57000606</v>
      </c>
    </row>
    <row r="607" customFormat="false" ht="15" hidden="false" customHeight="false" outlineLevel="0" collapsed="false">
      <c r="A607" s="0" t="s">
        <v>633</v>
      </c>
      <c r="B607" s="0" t="s">
        <v>64</v>
      </c>
      <c r="C607" s="0" t="n">
        <v>2009</v>
      </c>
      <c r="D607" s="0" t="s">
        <v>46</v>
      </c>
      <c r="E607" s="0" t="s">
        <v>142</v>
      </c>
      <c r="F607" s="0" t="n">
        <v>1.76</v>
      </c>
      <c r="G607" s="0" t="n">
        <v>0.55</v>
      </c>
      <c r="H607" s="0" t="n">
        <v>0.03</v>
      </c>
      <c r="I607" s="0" t="n">
        <v>0.22</v>
      </c>
      <c r="J607" s="0" t="n">
        <v>2.56</v>
      </c>
      <c r="K607" s="0" t="n">
        <v>86</v>
      </c>
      <c r="L607" s="0" t="n">
        <v>7.9</v>
      </c>
      <c r="M607" s="0" t="s">
        <v>73</v>
      </c>
      <c r="N607" s="0" t="s">
        <v>66</v>
      </c>
      <c r="O607" s="0" t="s">
        <v>42</v>
      </c>
      <c r="P607" s="0" t="n">
        <f aca="false">IF(AND(OR(Dashboard!$B$5="All",D607=Dashboard!$B$5),OR(Dashboard!$D$5="All",N607=Dashboard!$D$5),OR(AND(C607&lt;&gt;"",C607&gt;=Dashboard!$F$5,C607&lt;=Dashboard!$H$5),AND(C607="",Dashboard!$F$5&lt;=1980,Dashboard!$H$5&gt;=2016))),1,0)</f>
        <v>1</v>
      </c>
      <c r="Q607" s="0" t="n">
        <f aca="false">J607*P607+ROW()*0.00000001</f>
        <v>2.56000607</v>
      </c>
    </row>
    <row r="608" customFormat="false" ht="15" hidden="false" customHeight="false" outlineLevel="0" collapsed="false">
      <c r="A608" s="0" t="s">
        <v>634</v>
      </c>
      <c r="B608" s="0" t="s">
        <v>186</v>
      </c>
      <c r="C608" s="0" t="n">
        <v>2003</v>
      </c>
      <c r="D608" s="0" t="s">
        <v>46</v>
      </c>
      <c r="E608" s="0" t="s">
        <v>35</v>
      </c>
      <c r="F608" s="0" t="n">
        <v>1.21</v>
      </c>
      <c r="G608" s="0" t="n">
        <v>0.57</v>
      </c>
      <c r="H608" s="0" t="n">
        <v>0.7</v>
      </c>
      <c r="I608" s="0" t="n">
        <v>0.07</v>
      </c>
      <c r="J608" s="0" t="n">
        <v>2.54</v>
      </c>
      <c r="K608" s="0" t="n">
        <v>73</v>
      </c>
      <c r="L608" s="0" t="n">
        <v>8</v>
      </c>
      <c r="M608" s="0" t="s">
        <v>36</v>
      </c>
      <c r="N608" s="0" t="s">
        <v>35</v>
      </c>
      <c r="O608" s="0" t="s">
        <v>37</v>
      </c>
      <c r="P608" s="0" t="n">
        <f aca="false">IF(AND(OR(Dashboard!$B$5="All",D608=Dashboard!$B$5),OR(Dashboard!$D$5="All",N608=Dashboard!$D$5),OR(AND(C608&lt;&gt;"",C608&gt;=Dashboard!$F$5,C608&lt;=Dashboard!$H$5),AND(C608="",Dashboard!$F$5&lt;=1980,Dashboard!$H$5&gt;=2016))),1,0)</f>
        <v>1</v>
      </c>
      <c r="Q608" s="0" t="n">
        <f aca="false">J608*P608+ROW()*0.00000001</f>
        <v>2.54000608</v>
      </c>
    </row>
    <row r="609" customFormat="false" ht="15" hidden="false" customHeight="false" outlineLevel="0" collapsed="false">
      <c r="A609" s="0" t="s">
        <v>227</v>
      </c>
      <c r="B609" s="0" t="s">
        <v>164</v>
      </c>
      <c r="C609" s="0" t="n">
        <v>2009</v>
      </c>
      <c r="D609" s="0" t="s">
        <v>16</v>
      </c>
      <c r="E609" s="0" t="s">
        <v>89</v>
      </c>
      <c r="F609" s="0" t="n">
        <v>0.64</v>
      </c>
      <c r="G609" s="0" t="n">
        <v>1.22</v>
      </c>
      <c r="H609" s="0" t="n">
        <v>0.01</v>
      </c>
      <c r="I609" s="0" t="n">
        <v>0.67</v>
      </c>
      <c r="J609" s="0" t="n">
        <v>2.54</v>
      </c>
      <c r="K609" s="0" t="n">
        <v>87</v>
      </c>
      <c r="L609" s="0" t="n">
        <v>7.8</v>
      </c>
      <c r="M609" s="0" t="s">
        <v>125</v>
      </c>
      <c r="N609" s="0" t="s">
        <v>74</v>
      </c>
      <c r="O609" s="0" t="s">
        <v>42</v>
      </c>
      <c r="P609" s="0" t="n">
        <f aca="false">IF(AND(OR(Dashboard!$B$5="All",D609=Dashboard!$B$5),OR(Dashboard!$D$5="All",N609=Dashboard!$D$5),OR(AND(C609&lt;&gt;"",C609&gt;=Dashboard!$F$5,C609&lt;=Dashboard!$H$5),AND(C609="",Dashboard!$F$5&lt;=1980,Dashboard!$H$5&gt;=2016))),1,0)</f>
        <v>1</v>
      </c>
      <c r="Q609" s="0" t="n">
        <f aca="false">J609*P609+ROW()*0.00000001</f>
        <v>2.54000609</v>
      </c>
    </row>
    <row r="610" customFormat="false" ht="15" hidden="false" customHeight="false" outlineLevel="0" collapsed="false">
      <c r="A610" s="0" t="s">
        <v>635</v>
      </c>
      <c r="B610" s="0" t="s">
        <v>64</v>
      </c>
      <c r="C610" s="0" t="n">
        <v>2008</v>
      </c>
      <c r="D610" s="0" t="s">
        <v>34</v>
      </c>
      <c r="E610" s="0" t="s">
        <v>142</v>
      </c>
      <c r="F610" s="0" t="n">
        <v>2.21</v>
      </c>
      <c r="G610" s="0" t="n">
        <v>0.12</v>
      </c>
      <c r="H610" s="0" t="n">
        <v>0</v>
      </c>
      <c r="I610" s="0" t="n">
        <v>0.2</v>
      </c>
      <c r="J610" s="0" t="n">
        <v>2.53</v>
      </c>
      <c r="K610" s="0" t="n">
        <v>83</v>
      </c>
      <c r="L610" s="0" t="n">
        <v>7</v>
      </c>
      <c r="M610" s="0" t="s">
        <v>36</v>
      </c>
      <c r="N610" s="0" t="s">
        <v>66</v>
      </c>
      <c r="O610" s="0" t="s">
        <v>42</v>
      </c>
      <c r="P610" s="0" t="n">
        <f aca="false">IF(AND(OR(Dashboard!$B$5="All",D610=Dashboard!$B$5),OR(Dashboard!$D$5="All",N610=Dashboard!$D$5),OR(AND(C610&lt;&gt;"",C610&gt;=Dashboard!$F$5,C610&lt;=Dashboard!$H$5),AND(C610="",Dashboard!$F$5&lt;=1980,Dashboard!$H$5&gt;=2016))),1,0)</f>
        <v>1</v>
      </c>
      <c r="Q610" s="0" t="n">
        <f aca="false">J610*P610+ROW()*0.00000001</f>
        <v>2.5300061</v>
      </c>
    </row>
    <row r="611" customFormat="false" ht="15" hidden="false" customHeight="false" outlineLevel="0" collapsed="false">
      <c r="A611" s="0" t="s">
        <v>636</v>
      </c>
      <c r="B611" s="0" t="s">
        <v>159</v>
      </c>
      <c r="D611" s="0" t="s">
        <v>56</v>
      </c>
      <c r="E611" s="0" t="s">
        <v>160</v>
      </c>
      <c r="F611" s="0" t="n">
        <v>2.36</v>
      </c>
      <c r="G611" s="0" t="n">
        <v>0.14</v>
      </c>
      <c r="H611" s="0" t="n">
        <v>0</v>
      </c>
      <c r="I611" s="0" t="n">
        <v>0.03</v>
      </c>
      <c r="J611" s="0" t="n">
        <v>2.53</v>
      </c>
      <c r="N611" s="0" t="s">
        <v>161</v>
      </c>
      <c r="P611" s="0" t="n">
        <f aca="false">IF(AND(OR(Dashboard!$B$5="All",D611=Dashboard!$B$5),OR(Dashboard!$D$5="All",N611=Dashboard!$D$5),OR(AND(C611&lt;&gt;"",C611&gt;=Dashboard!$F$5,C611&lt;=Dashboard!$H$5),AND(C611="",Dashboard!$F$5&lt;=1980,Dashboard!$H$5&gt;=2016))),1,0)</f>
        <v>1</v>
      </c>
      <c r="Q611" s="0" t="n">
        <f aca="false">J611*P611+ROW()*0.00000001</f>
        <v>2.53000611</v>
      </c>
    </row>
    <row r="612" customFormat="false" ht="15" hidden="false" customHeight="false" outlineLevel="0" collapsed="false">
      <c r="A612" s="0" t="s">
        <v>637</v>
      </c>
      <c r="B612" s="0" t="s">
        <v>76</v>
      </c>
      <c r="C612" s="0" t="n">
        <v>2001</v>
      </c>
      <c r="D612" s="0" t="s">
        <v>41</v>
      </c>
      <c r="E612" s="0" t="s">
        <v>449</v>
      </c>
      <c r="F612" s="0" t="n">
        <v>1.13</v>
      </c>
      <c r="G612" s="0" t="n">
        <v>1.12</v>
      </c>
      <c r="H612" s="0" t="n">
        <v>0.06</v>
      </c>
      <c r="I612" s="0" t="n">
        <v>0.22</v>
      </c>
      <c r="J612" s="0" t="n">
        <v>2.52</v>
      </c>
      <c r="K612" s="0" t="n">
        <v>80</v>
      </c>
      <c r="L612" s="0" t="n">
        <v>7.9</v>
      </c>
      <c r="M612" s="0" t="s">
        <v>103</v>
      </c>
      <c r="N612" s="0" t="s">
        <v>74</v>
      </c>
      <c r="O612" s="0" t="s">
        <v>37</v>
      </c>
      <c r="P612" s="0" t="n">
        <f aca="false">IF(AND(OR(Dashboard!$B$5="All",D612=Dashboard!$B$5),OR(Dashboard!$D$5="All",N612=Dashboard!$D$5),OR(AND(C612&lt;&gt;"",C612&gt;=Dashboard!$F$5,C612&lt;=Dashboard!$H$5),AND(C612="",Dashboard!$F$5&lt;=1980,Dashboard!$H$5&gt;=2016))),1,0)</f>
        <v>1</v>
      </c>
      <c r="Q612" s="0" t="n">
        <f aca="false">J612*P612+ROW()*0.00000001</f>
        <v>2.52000612</v>
      </c>
    </row>
    <row r="613" customFormat="false" ht="15" hidden="false" customHeight="false" outlineLevel="0" collapsed="false">
      <c r="A613" s="0" t="s">
        <v>638</v>
      </c>
      <c r="B613" s="0" t="s">
        <v>50</v>
      </c>
      <c r="C613" s="0" t="n">
        <v>2010</v>
      </c>
      <c r="D613" s="0" t="s">
        <v>52</v>
      </c>
      <c r="E613" s="0" t="s">
        <v>35</v>
      </c>
      <c r="F613" s="0" t="n">
        <v>0.26</v>
      </c>
      <c r="G613" s="0" t="n">
        <v>1.65</v>
      </c>
      <c r="H613" s="0" t="n">
        <v>0.33</v>
      </c>
      <c r="I613" s="0" t="n">
        <v>0.28</v>
      </c>
      <c r="J613" s="0" t="n">
        <v>2.52</v>
      </c>
      <c r="K613" s="0" t="n">
        <v>75</v>
      </c>
      <c r="L613" s="0" t="n">
        <v>8</v>
      </c>
      <c r="M613" s="0" t="s">
        <v>36</v>
      </c>
      <c r="N613" s="0" t="s">
        <v>35</v>
      </c>
      <c r="O613" s="0" t="s">
        <v>37</v>
      </c>
      <c r="P613" s="0" t="n">
        <f aca="false">IF(AND(OR(Dashboard!$B$5="All",D613=Dashboard!$B$5),OR(Dashboard!$D$5="All",N613=Dashboard!$D$5),OR(AND(C613&lt;&gt;"",C613&gt;=Dashboard!$F$5,C613&lt;=Dashboard!$H$5),AND(C613="",Dashboard!$F$5&lt;=1980,Dashboard!$H$5&gt;=2016))),1,0)</f>
        <v>1</v>
      </c>
      <c r="Q613" s="0" t="n">
        <f aca="false">J613*P613+ROW()*0.00000001</f>
        <v>2.52000613</v>
      </c>
    </row>
    <row r="614" customFormat="false" ht="15" hidden="false" customHeight="false" outlineLevel="0" collapsed="false">
      <c r="A614" s="0" t="s">
        <v>639</v>
      </c>
      <c r="B614" s="0" t="s">
        <v>64</v>
      </c>
      <c r="C614" s="0" t="n">
        <v>2013</v>
      </c>
      <c r="D614" s="0" t="s">
        <v>34</v>
      </c>
      <c r="E614" s="0" t="s">
        <v>72</v>
      </c>
      <c r="F614" s="0" t="n">
        <v>2.1</v>
      </c>
      <c r="G614" s="0" t="n">
        <v>0.19</v>
      </c>
      <c r="H614" s="0" t="n">
        <v>0</v>
      </c>
      <c r="I614" s="0" t="n">
        <v>0.23</v>
      </c>
      <c r="J614" s="0" t="n">
        <v>2.52</v>
      </c>
      <c r="K614" s="0" t="n">
        <v>87</v>
      </c>
      <c r="L614" s="0" t="n">
        <v>4.9</v>
      </c>
      <c r="M614" s="0" t="s">
        <v>36</v>
      </c>
      <c r="N614" s="0" t="s">
        <v>66</v>
      </c>
      <c r="O614" s="0" t="s">
        <v>42</v>
      </c>
      <c r="P614" s="0" t="n">
        <f aca="false">IF(AND(OR(Dashboard!$B$5="All",D614=Dashboard!$B$5),OR(Dashboard!$D$5="All",N614=Dashboard!$D$5),OR(AND(C614&lt;&gt;"",C614&gt;=Dashboard!$F$5,C614&lt;=Dashboard!$H$5),AND(C614="",Dashboard!$F$5&lt;=1980,Dashboard!$H$5&gt;=2016))),1,0)</f>
        <v>1</v>
      </c>
      <c r="Q614" s="0" t="n">
        <f aca="false">J614*P614+ROW()*0.00000001</f>
        <v>2.52000614</v>
      </c>
    </row>
    <row r="615" customFormat="false" ht="15" hidden="false" customHeight="false" outlineLevel="0" collapsed="false">
      <c r="A615" s="0" t="s">
        <v>640</v>
      </c>
      <c r="B615" s="0" t="s">
        <v>108</v>
      </c>
      <c r="C615" s="0" t="n">
        <v>2000</v>
      </c>
      <c r="D615" s="0" t="s">
        <v>71</v>
      </c>
      <c r="E615" s="0" t="s">
        <v>35</v>
      </c>
      <c r="F615" s="0" t="n">
        <v>1.55</v>
      </c>
      <c r="G615" s="0" t="n">
        <v>0.75</v>
      </c>
      <c r="H615" s="0" t="n">
        <v>0.16</v>
      </c>
      <c r="I615" s="0" t="n">
        <v>0.06</v>
      </c>
      <c r="J615" s="0" t="n">
        <v>2.52</v>
      </c>
      <c r="N615" s="0" t="s">
        <v>35</v>
      </c>
      <c r="P615" s="0" t="n">
        <f aca="false">IF(AND(OR(Dashboard!$B$5="All",D615=Dashboard!$B$5),OR(Dashboard!$D$5="All",N615=Dashboard!$D$5),OR(AND(C615&lt;&gt;"",C615&gt;=Dashboard!$F$5,C615&lt;=Dashboard!$H$5),AND(C615="",Dashboard!$F$5&lt;=1980,Dashboard!$H$5&gt;=2016))),1,0)</f>
        <v>1</v>
      </c>
      <c r="Q615" s="0" t="n">
        <f aca="false">J615*P615+ROW()*0.00000001</f>
        <v>2.52000615</v>
      </c>
    </row>
    <row r="616" customFormat="false" ht="15" hidden="false" customHeight="false" outlineLevel="0" collapsed="false">
      <c r="A616" s="0" t="s">
        <v>641</v>
      </c>
      <c r="B616" s="0" t="s">
        <v>33</v>
      </c>
      <c r="C616" s="0" t="n">
        <v>2012</v>
      </c>
      <c r="D616" s="0" t="s">
        <v>71</v>
      </c>
      <c r="E616" s="0" t="s">
        <v>91</v>
      </c>
      <c r="F616" s="0" t="n">
        <v>1.48</v>
      </c>
      <c r="G616" s="0" t="n">
        <v>0.83</v>
      </c>
      <c r="H616" s="0" t="n">
        <v>0</v>
      </c>
      <c r="I616" s="0" t="n">
        <v>0.21</v>
      </c>
      <c r="J616" s="0" t="n">
        <v>2.52</v>
      </c>
      <c r="K616" s="0" t="n">
        <v>78</v>
      </c>
      <c r="L616" s="0" t="n">
        <v>7</v>
      </c>
      <c r="M616" s="0" t="s">
        <v>125</v>
      </c>
      <c r="N616" s="0" t="s">
        <v>35</v>
      </c>
      <c r="O616" s="0" t="s">
        <v>37</v>
      </c>
      <c r="P616" s="0" t="n">
        <f aca="false">IF(AND(OR(Dashboard!$B$5="All",D616=Dashboard!$B$5),OR(Dashboard!$D$5="All",N616=Dashboard!$D$5),OR(AND(C616&lt;&gt;"",C616&gt;=Dashboard!$F$5,C616&lt;=Dashboard!$H$5),AND(C616="",Dashboard!$F$5&lt;=1980,Dashboard!$H$5&gt;=2016))),1,0)</f>
        <v>1</v>
      </c>
      <c r="Q616" s="0" t="n">
        <f aca="false">J616*P616+ROW()*0.00000001</f>
        <v>2.52000616</v>
      </c>
    </row>
    <row r="617" customFormat="false" ht="15" hidden="false" customHeight="false" outlineLevel="0" collapsed="false">
      <c r="A617" s="0" t="s">
        <v>642</v>
      </c>
      <c r="B617" s="0" t="s">
        <v>39</v>
      </c>
      <c r="C617" s="0" t="n">
        <v>1986</v>
      </c>
      <c r="D617" s="0" t="s">
        <v>46</v>
      </c>
      <c r="E617" s="0" t="s">
        <v>211</v>
      </c>
      <c r="F617" s="0" t="n">
        <v>0.49</v>
      </c>
      <c r="G617" s="0" t="n">
        <v>0</v>
      </c>
      <c r="H617" s="0" t="n">
        <v>0.52</v>
      </c>
      <c r="I617" s="0" t="n">
        <v>1.51</v>
      </c>
      <c r="J617" s="0" t="n">
        <v>2.52</v>
      </c>
      <c r="N617" s="0" t="s">
        <v>35</v>
      </c>
      <c r="P617" s="0" t="n">
        <f aca="false">IF(AND(OR(Dashboard!$B$5="All",D617=Dashboard!$B$5),OR(Dashboard!$D$5="All",N617=Dashboard!$D$5),OR(AND(C617&lt;&gt;"",C617&gt;=Dashboard!$F$5,C617&lt;=Dashboard!$H$5),AND(C617="",Dashboard!$F$5&lt;=1980,Dashboard!$H$5&gt;=2016))),1,0)</f>
        <v>1</v>
      </c>
      <c r="Q617" s="0" t="n">
        <f aca="false">J617*P617+ROW()*0.00000001</f>
        <v>2.52000617</v>
      </c>
    </row>
    <row r="618" customFormat="false" ht="15" hidden="false" customHeight="false" outlineLevel="0" collapsed="false">
      <c r="A618" s="0" t="s">
        <v>643</v>
      </c>
      <c r="B618" s="0" t="s">
        <v>33</v>
      </c>
      <c r="C618" s="0" t="n">
        <v>2008</v>
      </c>
      <c r="D618" s="0" t="s">
        <v>34</v>
      </c>
      <c r="E618" s="0" t="s">
        <v>220</v>
      </c>
      <c r="F618" s="0" t="n">
        <v>1.11</v>
      </c>
      <c r="G618" s="0" t="n">
        <v>0.85</v>
      </c>
      <c r="H618" s="0" t="n">
        <v>0.29</v>
      </c>
      <c r="I618" s="0" t="n">
        <v>0.25</v>
      </c>
      <c r="J618" s="0" t="n">
        <v>2.5</v>
      </c>
      <c r="K618" s="0" t="n">
        <v>50</v>
      </c>
      <c r="L618" s="0" t="n">
        <v>5.4</v>
      </c>
      <c r="M618" s="0" t="s">
        <v>36</v>
      </c>
      <c r="N618" s="0" t="s">
        <v>35</v>
      </c>
      <c r="O618" s="0" t="s">
        <v>177</v>
      </c>
      <c r="P618" s="0" t="n">
        <f aca="false">IF(AND(OR(Dashboard!$B$5="All",D618=Dashboard!$B$5),OR(Dashboard!$D$5="All",N618=Dashboard!$D$5),OR(AND(C618&lt;&gt;"",C618&gt;=Dashboard!$F$5,C618&lt;=Dashboard!$H$5),AND(C618="",Dashboard!$F$5&lt;=1980,Dashboard!$H$5&gt;=2016))),1,0)</f>
        <v>1</v>
      </c>
      <c r="Q618" s="0" t="n">
        <f aca="false">J618*P618+ROW()*0.00000001</f>
        <v>2.50000618</v>
      </c>
    </row>
    <row r="619" customFormat="false" ht="15" hidden="false" customHeight="false" outlineLevel="0" collapsed="false">
      <c r="A619" s="0" t="s">
        <v>644</v>
      </c>
      <c r="B619" s="0" t="s">
        <v>76</v>
      </c>
      <c r="C619" s="0" t="n">
        <v>2008</v>
      </c>
      <c r="D619" s="0" t="s">
        <v>34</v>
      </c>
      <c r="E619" s="0" t="s">
        <v>220</v>
      </c>
      <c r="F619" s="0" t="n">
        <v>0.13</v>
      </c>
      <c r="G619" s="0" t="n">
        <v>0.07</v>
      </c>
      <c r="H619" s="0" t="n">
        <v>0.26</v>
      </c>
      <c r="I619" s="0" t="n">
        <v>2.05</v>
      </c>
      <c r="J619" s="0" t="n">
        <v>2.5</v>
      </c>
      <c r="N619" s="0" t="s">
        <v>74</v>
      </c>
      <c r="P619" s="0" t="n">
        <f aca="false">IF(AND(OR(Dashboard!$B$5="All",D619=Dashboard!$B$5),OR(Dashboard!$D$5="All",N619=Dashboard!$D$5),OR(AND(C619&lt;&gt;"",C619&gt;=Dashboard!$F$5,C619&lt;=Dashboard!$H$5),AND(C619="",Dashboard!$F$5&lt;=1980,Dashboard!$H$5&gt;=2016))),1,0)</f>
        <v>1</v>
      </c>
      <c r="Q619" s="0" t="n">
        <f aca="false">J619*P619+ROW()*0.00000001</f>
        <v>2.50000619</v>
      </c>
    </row>
    <row r="620" customFormat="false" ht="15" hidden="false" customHeight="false" outlineLevel="0" collapsed="false">
      <c r="A620" s="0" t="s">
        <v>645</v>
      </c>
      <c r="B620" s="0" t="s">
        <v>108</v>
      </c>
      <c r="C620" s="0" t="n">
        <v>1999</v>
      </c>
      <c r="D620" s="0" t="s">
        <v>52</v>
      </c>
      <c r="E620" s="0" t="s">
        <v>35</v>
      </c>
      <c r="F620" s="0" t="n">
        <v>1.28</v>
      </c>
      <c r="G620" s="0" t="n">
        <v>0.14</v>
      </c>
      <c r="H620" s="0" t="n">
        <v>1.08</v>
      </c>
      <c r="I620" s="0" t="n">
        <v>0.01</v>
      </c>
      <c r="J620" s="0" t="n">
        <v>2.5</v>
      </c>
      <c r="N620" s="0" t="s">
        <v>35</v>
      </c>
      <c r="P620" s="0" t="n">
        <f aca="false">IF(AND(OR(Dashboard!$B$5="All",D620=Dashboard!$B$5),OR(Dashboard!$D$5="All",N620=Dashboard!$D$5),OR(AND(C620&lt;&gt;"",C620&gt;=Dashboard!$F$5,C620&lt;=Dashboard!$H$5),AND(C620="",Dashboard!$F$5&lt;=1980,Dashboard!$H$5&gt;=2016))),1,0)</f>
        <v>1</v>
      </c>
      <c r="Q620" s="0" t="n">
        <f aca="false">J620*P620+ROW()*0.00000001</f>
        <v>2.5000062</v>
      </c>
    </row>
    <row r="621" customFormat="false" ht="15" hidden="false" customHeight="false" outlineLevel="0" collapsed="false">
      <c r="A621" s="0" t="s">
        <v>646</v>
      </c>
      <c r="B621" s="0" t="s">
        <v>64</v>
      </c>
      <c r="C621" s="0" t="n">
        <v>2006</v>
      </c>
      <c r="D621" s="0" t="s">
        <v>46</v>
      </c>
      <c r="E621" s="0" t="s">
        <v>91</v>
      </c>
      <c r="F621" s="0" t="n">
        <v>2.29</v>
      </c>
      <c r="G621" s="0" t="n">
        <v>0.02</v>
      </c>
      <c r="H621" s="0" t="n">
        <v>0</v>
      </c>
      <c r="I621" s="0" t="n">
        <v>0.19</v>
      </c>
      <c r="J621" s="0" t="n">
        <v>2.5</v>
      </c>
      <c r="K621" s="0" t="n">
        <v>82</v>
      </c>
      <c r="L621" s="0" t="n">
        <v>7.5</v>
      </c>
      <c r="M621" s="0" t="s">
        <v>103</v>
      </c>
      <c r="N621" s="0" t="s">
        <v>66</v>
      </c>
      <c r="O621" s="0" t="s">
        <v>42</v>
      </c>
      <c r="P621" s="0" t="n">
        <f aca="false">IF(AND(OR(Dashboard!$B$5="All",D621=Dashboard!$B$5),OR(Dashboard!$D$5="All",N621=Dashboard!$D$5),OR(AND(C621&lt;&gt;"",C621&gt;=Dashboard!$F$5,C621&lt;=Dashboard!$H$5),AND(C621="",Dashboard!$F$5&lt;=1980,Dashboard!$H$5&gt;=2016))),1,0)</f>
        <v>1</v>
      </c>
      <c r="Q621" s="0" t="n">
        <f aca="false">J621*P621+ROW()*0.00000001</f>
        <v>2.50000621</v>
      </c>
    </row>
    <row r="622" customFormat="false" ht="15" hidden="false" customHeight="false" outlineLevel="0" collapsed="false">
      <c r="A622" s="0" t="s">
        <v>647</v>
      </c>
      <c r="B622" s="0" t="s">
        <v>144</v>
      </c>
      <c r="C622" s="0" t="n">
        <v>2003</v>
      </c>
      <c r="D622" s="0" t="s">
        <v>71</v>
      </c>
      <c r="E622" s="0" t="s">
        <v>72</v>
      </c>
      <c r="F622" s="0" t="n">
        <v>1.84</v>
      </c>
      <c r="G622" s="0" t="n">
        <v>0.56</v>
      </c>
      <c r="H622" s="0" t="n">
        <v>0</v>
      </c>
      <c r="I622" s="0" t="n">
        <v>0.09</v>
      </c>
      <c r="J622" s="0" t="n">
        <v>2.49</v>
      </c>
      <c r="N622" s="0" t="s">
        <v>66</v>
      </c>
      <c r="P622" s="0" t="n">
        <f aca="false">IF(AND(OR(Dashboard!$B$5="All",D622=Dashboard!$B$5),OR(Dashboard!$D$5="All",N622=Dashboard!$D$5),OR(AND(C622&lt;&gt;"",C622&gt;=Dashboard!$F$5,C622&lt;=Dashboard!$H$5),AND(C622="",Dashboard!$F$5&lt;=1980,Dashboard!$H$5&gt;=2016))),1,0)</f>
        <v>1</v>
      </c>
      <c r="Q622" s="0" t="n">
        <f aca="false">J622*P622+ROW()*0.00000001</f>
        <v>2.49000622</v>
      </c>
    </row>
    <row r="623" customFormat="false" ht="15" hidden="false" customHeight="false" outlineLevel="0" collapsed="false">
      <c r="A623" s="0" t="s">
        <v>648</v>
      </c>
      <c r="B623" s="0" t="s">
        <v>76</v>
      </c>
      <c r="C623" s="0" t="n">
        <v>2002</v>
      </c>
      <c r="D623" s="0" t="s">
        <v>102</v>
      </c>
      <c r="E623" s="0" t="s">
        <v>649</v>
      </c>
      <c r="F623" s="0" t="n">
        <v>1.81</v>
      </c>
      <c r="G623" s="0" t="n">
        <v>0.52</v>
      </c>
      <c r="H623" s="0" t="n">
        <v>0</v>
      </c>
      <c r="I623" s="0" t="n">
        <v>0.15</v>
      </c>
      <c r="J623" s="0" t="n">
        <v>2.49</v>
      </c>
      <c r="K623" s="0" t="n">
        <v>79</v>
      </c>
      <c r="L623" s="0" t="n">
        <v>8.8</v>
      </c>
      <c r="M623" s="0" t="s">
        <v>73</v>
      </c>
      <c r="N623" s="0" t="s">
        <v>74</v>
      </c>
      <c r="O623" s="0" t="s">
        <v>37</v>
      </c>
      <c r="P623" s="0" t="n">
        <f aca="false">IF(AND(OR(Dashboard!$B$5="All",D623=Dashboard!$B$5),OR(Dashboard!$D$5="All",N623=Dashboard!$D$5),OR(AND(C623&lt;&gt;"",C623&gt;=Dashboard!$F$5,C623&lt;=Dashboard!$H$5),AND(C623="",Dashboard!$F$5&lt;=1980,Dashboard!$H$5&gt;=2016))),1,0)</f>
        <v>1</v>
      </c>
      <c r="Q623" s="0" t="n">
        <f aca="false">J623*P623+ROW()*0.00000001</f>
        <v>2.49000623</v>
      </c>
    </row>
    <row r="624" customFormat="false" ht="15" hidden="false" customHeight="false" outlineLevel="0" collapsed="false">
      <c r="A624" s="0" t="s">
        <v>650</v>
      </c>
      <c r="B624" s="0" t="s">
        <v>33</v>
      </c>
      <c r="C624" s="0" t="n">
        <v>2007</v>
      </c>
      <c r="D624" s="0" t="s">
        <v>52</v>
      </c>
      <c r="E624" s="0" t="s">
        <v>649</v>
      </c>
      <c r="F624" s="0" t="n">
        <v>1.47</v>
      </c>
      <c r="G624" s="0" t="n">
        <v>0.77</v>
      </c>
      <c r="H624" s="0" t="n">
        <v>0</v>
      </c>
      <c r="I624" s="0" t="n">
        <v>0.24</v>
      </c>
      <c r="J624" s="0" t="n">
        <v>2.48</v>
      </c>
      <c r="K624" s="0" t="n">
        <v>25</v>
      </c>
      <c r="L624" s="0" t="n">
        <v>4.3</v>
      </c>
      <c r="M624" s="0" t="s">
        <v>36</v>
      </c>
      <c r="N624" s="0" t="s">
        <v>35</v>
      </c>
      <c r="O624" s="0" t="s">
        <v>177</v>
      </c>
      <c r="P624" s="0" t="n">
        <f aca="false">IF(AND(OR(Dashboard!$B$5="All",D624=Dashboard!$B$5),OR(Dashboard!$D$5="All",N624=Dashboard!$D$5),OR(AND(C624&lt;&gt;"",C624&gt;=Dashboard!$F$5,C624&lt;=Dashboard!$H$5),AND(C624="",Dashboard!$F$5&lt;=1980,Dashboard!$H$5&gt;=2016))),1,0)</f>
        <v>1</v>
      </c>
      <c r="Q624" s="0" t="n">
        <f aca="false">J624*P624+ROW()*0.00000001</f>
        <v>2.48000624</v>
      </c>
    </row>
    <row r="625" customFormat="false" ht="15" hidden="false" customHeight="false" outlineLevel="0" collapsed="false">
      <c r="A625" s="0" t="s">
        <v>651</v>
      </c>
      <c r="B625" s="0" t="s">
        <v>94</v>
      </c>
      <c r="C625" s="0" t="n">
        <v>2015</v>
      </c>
      <c r="D625" s="0" t="s">
        <v>71</v>
      </c>
      <c r="E625" s="0" t="s">
        <v>89</v>
      </c>
      <c r="F625" s="0" t="n">
        <v>1.03</v>
      </c>
      <c r="G625" s="0" t="n">
        <v>0.81</v>
      </c>
      <c r="H625" s="0" t="n">
        <v>0.26</v>
      </c>
      <c r="I625" s="0" t="n">
        <v>0.38</v>
      </c>
      <c r="J625" s="0" t="n">
        <v>2.48</v>
      </c>
      <c r="K625" s="0" t="n">
        <v>92</v>
      </c>
      <c r="L625" s="0" t="n">
        <v>8.6</v>
      </c>
      <c r="M625" s="0" t="s">
        <v>73</v>
      </c>
      <c r="N625" s="0" t="s">
        <v>74</v>
      </c>
      <c r="O625" s="0" t="s">
        <v>60</v>
      </c>
      <c r="P625" s="0" t="n">
        <f aca="false">IF(AND(OR(Dashboard!$B$5="All",D625=Dashboard!$B$5),OR(Dashboard!$D$5="All",N625=Dashboard!$D$5),OR(AND(C625&lt;&gt;"",C625&gt;=Dashboard!$F$5,C625&lt;=Dashboard!$H$5),AND(C625="",Dashboard!$F$5&lt;=1980,Dashboard!$H$5&gt;=2016))),1,0)</f>
        <v>1</v>
      </c>
      <c r="Q625" s="0" t="n">
        <f aca="false">J625*P625+ROW()*0.00000001</f>
        <v>2.48000625</v>
      </c>
    </row>
    <row r="626" customFormat="false" ht="15" hidden="false" customHeight="false" outlineLevel="0" collapsed="false">
      <c r="A626" s="0" t="s">
        <v>652</v>
      </c>
      <c r="B626" s="0" t="s">
        <v>117</v>
      </c>
      <c r="C626" s="0" t="n">
        <v>1998</v>
      </c>
      <c r="D626" s="0" t="s">
        <v>71</v>
      </c>
      <c r="E626" s="0" t="s">
        <v>257</v>
      </c>
      <c r="F626" s="0" t="n">
        <v>1.15</v>
      </c>
      <c r="G626" s="0" t="n">
        <v>1.14</v>
      </c>
      <c r="H626" s="0" t="n">
        <v>0.06</v>
      </c>
      <c r="I626" s="0" t="n">
        <v>0.13</v>
      </c>
      <c r="J626" s="0" t="n">
        <v>2.48</v>
      </c>
      <c r="N626" s="0" t="s">
        <v>74</v>
      </c>
      <c r="P626" s="0" t="n">
        <f aca="false">IF(AND(OR(Dashboard!$B$5="All",D626=Dashboard!$B$5),OR(Dashboard!$D$5="All",N626=Dashboard!$D$5),OR(AND(C626&lt;&gt;"",C626&gt;=Dashboard!$F$5,C626&lt;=Dashboard!$H$5),AND(C626="",Dashboard!$F$5&lt;=1980,Dashboard!$H$5&gt;=2016))),1,0)</f>
        <v>1</v>
      </c>
      <c r="Q626" s="0" t="n">
        <f aca="false">J626*P626+ROW()*0.00000001</f>
        <v>2.48000626</v>
      </c>
    </row>
    <row r="627" customFormat="false" ht="15" hidden="false" customHeight="false" outlineLevel="0" collapsed="false">
      <c r="A627" s="0" t="s">
        <v>653</v>
      </c>
      <c r="B627" s="0" t="s">
        <v>186</v>
      </c>
      <c r="C627" s="0" t="n">
        <v>2002</v>
      </c>
      <c r="D627" s="0" t="s">
        <v>52</v>
      </c>
      <c r="E627" s="0" t="s">
        <v>35</v>
      </c>
      <c r="F627" s="0" t="n">
        <v>1.13</v>
      </c>
      <c r="G627" s="0" t="n">
        <v>0.36</v>
      </c>
      <c r="H627" s="0" t="n">
        <v>0.92</v>
      </c>
      <c r="I627" s="0" t="n">
        <v>0.07</v>
      </c>
      <c r="J627" s="0" t="n">
        <v>2.47</v>
      </c>
      <c r="K627" s="0" t="n">
        <v>70</v>
      </c>
      <c r="L627" s="0" t="n">
        <v>7.4</v>
      </c>
      <c r="M627" s="0" t="s">
        <v>36</v>
      </c>
      <c r="N627" s="0" t="s">
        <v>35</v>
      </c>
      <c r="O627" s="0" t="s">
        <v>67</v>
      </c>
      <c r="P627" s="0" t="n">
        <f aca="false">IF(AND(OR(Dashboard!$B$5="All",D627=Dashboard!$B$5),OR(Dashboard!$D$5="All",N627=Dashboard!$D$5),OR(AND(C627&lt;&gt;"",C627&gt;=Dashboard!$F$5,C627&lt;=Dashboard!$H$5),AND(C627="",Dashboard!$F$5&lt;=1980,Dashboard!$H$5&gt;=2016))),1,0)</f>
        <v>1</v>
      </c>
      <c r="Q627" s="0" t="n">
        <f aca="false">J627*P627+ROW()*0.00000001</f>
        <v>2.47000627</v>
      </c>
    </row>
    <row r="628" customFormat="false" ht="15" hidden="false" customHeight="false" outlineLevel="0" collapsed="false">
      <c r="A628" s="0" t="s">
        <v>654</v>
      </c>
      <c r="B628" s="0" t="s">
        <v>64</v>
      </c>
      <c r="C628" s="0" t="n">
        <v>2008</v>
      </c>
      <c r="D628" s="0" t="s">
        <v>41</v>
      </c>
      <c r="E628" s="0" t="s">
        <v>487</v>
      </c>
      <c r="F628" s="0" t="n">
        <v>1.38</v>
      </c>
      <c r="G628" s="0" t="n">
        <v>0.84</v>
      </c>
      <c r="H628" s="0" t="n">
        <v>0</v>
      </c>
      <c r="I628" s="0" t="n">
        <v>0.25</v>
      </c>
      <c r="J628" s="0" t="n">
        <v>2.47</v>
      </c>
      <c r="K628" s="0" t="n">
        <v>85</v>
      </c>
      <c r="L628" s="0" t="n">
        <v>7.7</v>
      </c>
      <c r="M628" s="0" t="s">
        <v>36</v>
      </c>
      <c r="N628" s="0" t="s">
        <v>66</v>
      </c>
      <c r="O628" s="0" t="s">
        <v>42</v>
      </c>
      <c r="P628" s="0" t="n">
        <f aca="false">IF(AND(OR(Dashboard!$B$5="All",D628=Dashboard!$B$5),OR(Dashboard!$D$5="All",N628=Dashboard!$D$5),OR(AND(C628&lt;&gt;"",C628&gt;=Dashboard!$F$5,C628&lt;=Dashboard!$H$5),AND(C628="",Dashboard!$F$5&lt;=1980,Dashboard!$H$5&gt;=2016))),1,0)</f>
        <v>1</v>
      </c>
      <c r="Q628" s="0" t="n">
        <f aca="false">J628*P628+ROW()*0.00000001</f>
        <v>2.47000628</v>
      </c>
    </row>
    <row r="629" customFormat="false" ht="15" hidden="false" customHeight="false" outlineLevel="0" collapsed="false">
      <c r="A629" s="0" t="s">
        <v>655</v>
      </c>
      <c r="B629" s="0" t="s">
        <v>64</v>
      </c>
      <c r="D629" s="0" t="s">
        <v>52</v>
      </c>
      <c r="E629" s="0" t="s">
        <v>142</v>
      </c>
      <c r="F629" s="0" t="n">
        <v>1.93</v>
      </c>
      <c r="G629" s="0" t="n">
        <v>0.33</v>
      </c>
      <c r="H629" s="0" t="n">
        <v>0</v>
      </c>
      <c r="I629" s="0" t="n">
        <v>0.21</v>
      </c>
      <c r="J629" s="0" t="n">
        <v>2.47</v>
      </c>
      <c r="K629" s="0" t="n">
        <v>92</v>
      </c>
      <c r="L629" s="0" t="n">
        <v>8.2</v>
      </c>
      <c r="M629" s="0" t="s">
        <v>103</v>
      </c>
      <c r="N629" s="0" t="s">
        <v>66</v>
      </c>
      <c r="O629" s="0" t="s">
        <v>60</v>
      </c>
      <c r="P629" s="0" t="n">
        <f aca="false">IF(AND(OR(Dashboard!$B$5="All",D629=Dashboard!$B$5),OR(Dashboard!$D$5="All",N629=Dashboard!$D$5),OR(AND(C629&lt;&gt;"",C629&gt;=Dashboard!$F$5,C629&lt;=Dashboard!$H$5),AND(C629="",Dashboard!$F$5&lt;=1980,Dashboard!$H$5&gt;=2016))),1,0)</f>
        <v>1</v>
      </c>
      <c r="Q629" s="0" t="n">
        <f aca="false">J629*P629+ROW()*0.00000001</f>
        <v>2.47000629</v>
      </c>
    </row>
    <row r="630" customFormat="false" ht="15" hidden="false" customHeight="false" outlineLevel="0" collapsed="false">
      <c r="A630" s="0" t="s">
        <v>517</v>
      </c>
      <c r="B630" s="0" t="s">
        <v>70</v>
      </c>
      <c r="C630" s="0" t="n">
        <v>2012</v>
      </c>
      <c r="D630" s="0" t="s">
        <v>34</v>
      </c>
      <c r="E630" s="0" t="s">
        <v>72</v>
      </c>
      <c r="F630" s="0" t="n">
        <v>1.73</v>
      </c>
      <c r="G630" s="0" t="n">
        <v>0.43</v>
      </c>
      <c r="H630" s="0" t="n">
        <v>0.05</v>
      </c>
      <c r="I630" s="0" t="n">
        <v>0.27</v>
      </c>
      <c r="J630" s="0" t="n">
        <v>2.47</v>
      </c>
      <c r="K630" s="0" t="n">
        <v>90</v>
      </c>
      <c r="L630" s="0" t="n">
        <v>8</v>
      </c>
      <c r="M630" s="0" t="s">
        <v>36</v>
      </c>
      <c r="N630" s="0" t="s">
        <v>74</v>
      </c>
      <c r="O630" s="0" t="s">
        <v>42</v>
      </c>
      <c r="P630" s="0" t="n">
        <f aca="false">IF(AND(OR(Dashboard!$B$5="All",D630=Dashboard!$B$5),OR(Dashboard!$D$5="All",N630=Dashboard!$D$5),OR(AND(C630&lt;&gt;"",C630&gt;=Dashboard!$F$5,C630&lt;=Dashboard!$H$5),AND(C630="",Dashboard!$F$5&lt;=1980,Dashboard!$H$5&gt;=2016))),1,0)</f>
        <v>1</v>
      </c>
      <c r="Q630" s="0" t="n">
        <f aca="false">J630*P630+ROW()*0.00000001</f>
        <v>2.4700063</v>
      </c>
    </row>
    <row r="631" customFormat="false" ht="15" hidden="false" customHeight="false" outlineLevel="0" collapsed="false">
      <c r="A631" s="0" t="s">
        <v>583</v>
      </c>
      <c r="B631" s="0" t="s">
        <v>70</v>
      </c>
      <c r="C631" s="0" t="n">
        <v>2011</v>
      </c>
      <c r="D631" s="0" t="s">
        <v>71</v>
      </c>
      <c r="E631" s="0" t="s">
        <v>418</v>
      </c>
      <c r="F631" s="0" t="n">
        <v>0.86</v>
      </c>
      <c r="G631" s="0" t="n">
        <v>1.04</v>
      </c>
      <c r="H631" s="0" t="n">
        <v>0.18</v>
      </c>
      <c r="I631" s="0" t="n">
        <v>0.38</v>
      </c>
      <c r="J631" s="0" t="n">
        <v>2.47</v>
      </c>
      <c r="K631" s="0" t="n">
        <v>82</v>
      </c>
      <c r="L631" s="0" t="n">
        <v>7.7</v>
      </c>
      <c r="M631" s="0" t="s">
        <v>73</v>
      </c>
      <c r="N631" s="0" t="s">
        <v>74</v>
      </c>
      <c r="O631" s="0" t="s">
        <v>42</v>
      </c>
      <c r="P631" s="0" t="n">
        <f aca="false">IF(AND(OR(Dashboard!$B$5="All",D631=Dashboard!$B$5),OR(Dashboard!$D$5="All",N631=Dashboard!$D$5),OR(AND(C631&lt;&gt;"",C631&gt;=Dashboard!$F$5,C631&lt;=Dashboard!$H$5),AND(C631="",Dashboard!$F$5&lt;=1980,Dashboard!$H$5&gt;=2016))),1,0)</f>
        <v>1</v>
      </c>
      <c r="Q631" s="0" t="n">
        <f aca="false">J631*P631+ROW()*0.00000001</f>
        <v>2.47000631</v>
      </c>
    </row>
    <row r="632" customFormat="false" ht="15" hidden="false" customHeight="false" outlineLevel="0" collapsed="false">
      <c r="A632" s="0" t="s">
        <v>656</v>
      </c>
      <c r="B632" s="0" t="s">
        <v>70</v>
      </c>
      <c r="C632" s="0" t="n">
        <v>2008</v>
      </c>
      <c r="D632" s="0" t="s">
        <v>56</v>
      </c>
      <c r="E632" s="0" t="s">
        <v>89</v>
      </c>
      <c r="F632" s="0" t="n">
        <v>1.15</v>
      </c>
      <c r="G632" s="0" t="n">
        <v>0.84</v>
      </c>
      <c r="H632" s="0" t="n">
        <v>0.1</v>
      </c>
      <c r="I632" s="0" t="n">
        <v>0.38</v>
      </c>
      <c r="J632" s="0" t="n">
        <v>2.46</v>
      </c>
      <c r="K632" s="0" t="n">
        <v>87</v>
      </c>
      <c r="L632" s="0" t="n">
        <v>6.1</v>
      </c>
      <c r="M632" s="0" t="s">
        <v>73</v>
      </c>
      <c r="N632" s="0" t="s">
        <v>74</v>
      </c>
      <c r="O632" s="0" t="s">
        <v>42</v>
      </c>
      <c r="P632" s="0" t="n">
        <f aca="false">IF(AND(OR(Dashboard!$B$5="All",D632=Dashboard!$B$5),OR(Dashboard!$D$5="All",N632=Dashboard!$D$5),OR(AND(C632&lt;&gt;"",C632&gt;=Dashboard!$F$5,C632&lt;=Dashboard!$H$5),AND(C632="",Dashboard!$F$5&lt;=1980,Dashboard!$H$5&gt;=2016))),1,0)</f>
        <v>1</v>
      </c>
      <c r="Q632" s="0" t="n">
        <f aca="false">J632*P632+ROW()*0.00000001</f>
        <v>2.46000632</v>
      </c>
    </row>
    <row r="633" customFormat="false" ht="15" hidden="false" customHeight="false" outlineLevel="0" collapsed="false">
      <c r="A633" s="0" t="s">
        <v>657</v>
      </c>
      <c r="B633" s="0" t="s">
        <v>94</v>
      </c>
      <c r="C633" s="0" t="n">
        <v>2014</v>
      </c>
      <c r="D633" s="0" t="s">
        <v>34</v>
      </c>
      <c r="E633" s="0" t="s">
        <v>72</v>
      </c>
      <c r="F633" s="0" t="n">
        <v>1.47</v>
      </c>
      <c r="G633" s="0" t="n">
        <v>0.54</v>
      </c>
      <c r="H633" s="0" t="n">
        <v>0.01</v>
      </c>
      <c r="I633" s="0" t="n">
        <v>0.43</v>
      </c>
      <c r="J633" s="0" t="n">
        <v>2.45</v>
      </c>
      <c r="K633" s="0" t="n">
        <v>83</v>
      </c>
      <c r="L633" s="0" t="n">
        <v>7</v>
      </c>
      <c r="M633" s="0" t="s">
        <v>36</v>
      </c>
      <c r="N633" s="0" t="s">
        <v>74</v>
      </c>
      <c r="O633" s="0" t="s">
        <v>42</v>
      </c>
      <c r="P633" s="0" t="n">
        <f aca="false">IF(AND(OR(Dashboard!$B$5="All",D633=Dashboard!$B$5),OR(Dashboard!$D$5="All",N633=Dashboard!$D$5),OR(AND(C633&lt;&gt;"",C633&gt;=Dashboard!$F$5,C633&lt;=Dashboard!$H$5),AND(C633="",Dashboard!$F$5&lt;=1980,Dashboard!$H$5&gt;=2016))),1,0)</f>
        <v>1</v>
      </c>
      <c r="Q633" s="0" t="n">
        <f aca="false">J633*P633+ROW()*0.00000001</f>
        <v>2.45000633</v>
      </c>
    </row>
    <row r="634" customFormat="false" ht="15" hidden="false" customHeight="false" outlineLevel="0" collapsed="false">
      <c r="A634" s="0" t="s">
        <v>658</v>
      </c>
      <c r="B634" s="0" t="s">
        <v>78</v>
      </c>
      <c r="C634" s="0" t="n">
        <v>1992</v>
      </c>
      <c r="D634" s="0" t="s">
        <v>46</v>
      </c>
      <c r="E634" s="0" t="s">
        <v>157</v>
      </c>
      <c r="F634" s="0" t="n">
        <v>0</v>
      </c>
      <c r="G634" s="0" t="n">
        <v>0</v>
      </c>
      <c r="H634" s="0" t="n">
        <v>2.43</v>
      </c>
      <c r="I634" s="0" t="n">
        <v>0.02</v>
      </c>
      <c r="J634" s="0" t="n">
        <v>2.45</v>
      </c>
      <c r="N634" s="0" t="s">
        <v>35</v>
      </c>
      <c r="P634" s="0" t="n">
        <f aca="false">IF(AND(OR(Dashboard!$B$5="All",D634=Dashboard!$B$5),OR(Dashboard!$D$5="All",N634=Dashboard!$D$5),OR(AND(C634&lt;&gt;"",C634&gt;=Dashboard!$F$5,C634&lt;=Dashboard!$H$5),AND(C634="",Dashboard!$F$5&lt;=1980,Dashboard!$H$5&gt;=2016))),1,0)</f>
        <v>1</v>
      </c>
      <c r="Q634" s="0" t="n">
        <f aca="false">J634*P634+ROW()*0.00000001</f>
        <v>2.45000634</v>
      </c>
    </row>
    <row r="635" customFormat="false" ht="15" hidden="false" customHeight="false" outlineLevel="0" collapsed="false">
      <c r="A635" s="0" t="s">
        <v>659</v>
      </c>
      <c r="B635" s="0" t="s">
        <v>117</v>
      </c>
      <c r="C635" s="0" t="n">
        <v>1997</v>
      </c>
      <c r="D635" s="0" t="s">
        <v>46</v>
      </c>
      <c r="E635" s="0" t="s">
        <v>157</v>
      </c>
      <c r="F635" s="0" t="n">
        <v>0.93</v>
      </c>
      <c r="G635" s="0" t="n">
        <v>0.12</v>
      </c>
      <c r="H635" s="0" t="n">
        <v>1.34</v>
      </c>
      <c r="I635" s="0" t="n">
        <v>0.06</v>
      </c>
      <c r="J635" s="0" t="n">
        <v>2.45</v>
      </c>
      <c r="K635" s="0" t="n">
        <v>83</v>
      </c>
      <c r="L635" s="0" t="n">
        <v>8.2</v>
      </c>
      <c r="M635" s="0" t="s">
        <v>103</v>
      </c>
      <c r="N635" s="0" t="s">
        <v>74</v>
      </c>
      <c r="O635" s="0" t="s">
        <v>42</v>
      </c>
      <c r="P635" s="0" t="n">
        <f aca="false">IF(AND(OR(Dashboard!$B$5="All",D635=Dashboard!$B$5),OR(Dashboard!$D$5="All",N635=Dashboard!$D$5),OR(AND(C635&lt;&gt;"",C635&gt;=Dashboard!$F$5,C635&lt;=Dashboard!$H$5),AND(C635="",Dashboard!$F$5&lt;=1980,Dashboard!$H$5&gt;=2016))),1,0)</f>
        <v>1</v>
      </c>
      <c r="Q635" s="0" t="n">
        <f aca="false">J635*P635+ROW()*0.00000001</f>
        <v>2.45000635</v>
      </c>
    </row>
    <row r="636" customFormat="false" ht="15" hidden="false" customHeight="false" outlineLevel="0" collapsed="false">
      <c r="A636" s="0" t="s">
        <v>660</v>
      </c>
      <c r="B636" s="0" t="s">
        <v>70</v>
      </c>
      <c r="C636" s="0" t="n">
        <v>2008</v>
      </c>
      <c r="D636" s="0" t="s">
        <v>41</v>
      </c>
      <c r="E636" s="0" t="s">
        <v>72</v>
      </c>
      <c r="F636" s="0" t="n">
        <v>1.56</v>
      </c>
      <c r="G636" s="0" t="n">
        <v>0.53</v>
      </c>
      <c r="H636" s="0" t="n">
        <v>0.05</v>
      </c>
      <c r="I636" s="0" t="n">
        <v>0.31</v>
      </c>
      <c r="J636" s="0" t="n">
        <v>2.45</v>
      </c>
      <c r="K636" s="0" t="n">
        <v>82</v>
      </c>
      <c r="L636" s="0" t="n">
        <v>8.2</v>
      </c>
      <c r="M636" s="0" t="s">
        <v>103</v>
      </c>
      <c r="N636" s="0" t="s">
        <v>74</v>
      </c>
      <c r="O636" s="0" t="s">
        <v>42</v>
      </c>
      <c r="P636" s="0" t="n">
        <f aca="false">IF(AND(OR(Dashboard!$B$5="All",D636=Dashboard!$B$5),OR(Dashboard!$D$5="All",N636=Dashboard!$D$5),OR(AND(C636&lt;&gt;"",C636&gt;=Dashboard!$F$5,C636&lt;=Dashboard!$H$5),AND(C636="",Dashboard!$F$5&lt;=1980,Dashboard!$H$5&gt;=2016))),1,0)</f>
        <v>1</v>
      </c>
      <c r="Q636" s="0" t="n">
        <f aca="false">J636*P636+ROW()*0.00000001</f>
        <v>2.45000636</v>
      </c>
    </row>
    <row r="637" customFormat="false" ht="15" hidden="false" customHeight="false" outlineLevel="0" collapsed="false">
      <c r="A637" s="0" t="s">
        <v>661</v>
      </c>
      <c r="B637" s="0" t="s">
        <v>117</v>
      </c>
      <c r="C637" s="0" t="n">
        <v>1996</v>
      </c>
      <c r="D637" s="0" t="s">
        <v>41</v>
      </c>
      <c r="E637" s="0" t="s">
        <v>89</v>
      </c>
      <c r="F637" s="0" t="n">
        <v>2.12</v>
      </c>
      <c r="G637" s="0" t="n">
        <v>0.25</v>
      </c>
      <c r="H637" s="0" t="n">
        <v>0</v>
      </c>
      <c r="I637" s="0" t="n">
        <v>0.07</v>
      </c>
      <c r="J637" s="0" t="n">
        <v>2.44</v>
      </c>
      <c r="N637" s="0" t="s">
        <v>74</v>
      </c>
      <c r="P637" s="0" t="n">
        <f aca="false">IF(AND(OR(Dashboard!$B$5="All",D637=Dashboard!$B$5),OR(Dashboard!$D$5="All",N637=Dashboard!$D$5),OR(AND(C637&lt;&gt;"",C637&gt;=Dashboard!$F$5,C637&lt;=Dashboard!$H$5),AND(C637="",Dashboard!$F$5&lt;=1980,Dashboard!$H$5&gt;=2016))),1,0)</f>
        <v>1</v>
      </c>
      <c r="Q637" s="0" t="n">
        <f aca="false">J637*P637+ROW()*0.00000001</f>
        <v>2.44000637</v>
      </c>
    </row>
    <row r="638" customFormat="false" ht="15" hidden="false" customHeight="false" outlineLevel="0" collapsed="false">
      <c r="A638" s="0" t="s">
        <v>662</v>
      </c>
      <c r="B638" s="0" t="s">
        <v>76</v>
      </c>
      <c r="C638" s="0" t="n">
        <v>2003</v>
      </c>
      <c r="D638" s="0" t="s">
        <v>58</v>
      </c>
      <c r="E638" s="0" t="s">
        <v>142</v>
      </c>
      <c r="F638" s="0" t="n">
        <v>1.07</v>
      </c>
      <c r="G638" s="0" t="n">
        <v>1.19</v>
      </c>
      <c r="H638" s="0" t="n">
        <v>0</v>
      </c>
      <c r="I638" s="0" t="n">
        <v>0.18</v>
      </c>
      <c r="J638" s="0" t="n">
        <v>2.43</v>
      </c>
      <c r="K638" s="0" t="n">
        <v>81</v>
      </c>
      <c r="L638" s="0" t="n">
        <v>8.4</v>
      </c>
      <c r="M638" s="0" t="s">
        <v>103</v>
      </c>
      <c r="N638" s="0" t="s">
        <v>74</v>
      </c>
      <c r="O638" s="0" t="s">
        <v>42</v>
      </c>
      <c r="P638" s="0" t="n">
        <f aca="false">IF(AND(OR(Dashboard!$B$5="All",D638=Dashboard!$B$5),OR(Dashboard!$D$5="All",N638=Dashboard!$D$5),OR(AND(C638&lt;&gt;"",C638&gt;=Dashboard!$F$5,C638&lt;=Dashboard!$H$5),AND(C638="",Dashboard!$F$5&lt;=1980,Dashboard!$H$5&gt;=2016))),1,0)</f>
        <v>1</v>
      </c>
      <c r="Q638" s="0" t="n">
        <f aca="false">J638*P638+ROW()*0.00000001</f>
        <v>2.43000638</v>
      </c>
    </row>
    <row r="639" customFormat="false" ht="15" hidden="false" customHeight="false" outlineLevel="0" collapsed="false">
      <c r="A639" s="0" t="s">
        <v>663</v>
      </c>
      <c r="B639" s="0" t="s">
        <v>152</v>
      </c>
      <c r="C639" s="0" t="n">
        <v>1997</v>
      </c>
      <c r="D639" s="0" t="s">
        <v>114</v>
      </c>
      <c r="E639" s="0" t="s">
        <v>562</v>
      </c>
      <c r="F639" s="0" t="n">
        <v>1.52</v>
      </c>
      <c r="G639" s="0" t="n">
        <v>0.82</v>
      </c>
      <c r="H639" s="0" t="n">
        <v>0</v>
      </c>
      <c r="I639" s="0" t="n">
        <v>0.1</v>
      </c>
      <c r="J639" s="0" t="n">
        <v>2.43</v>
      </c>
      <c r="K639" s="0" t="n">
        <v>83</v>
      </c>
      <c r="M639" s="0" t="s">
        <v>36</v>
      </c>
      <c r="N639" s="0" t="s">
        <v>152</v>
      </c>
      <c r="O639" s="0" t="s">
        <v>42</v>
      </c>
      <c r="P639" s="0" t="n">
        <f aca="false">IF(AND(OR(Dashboard!$B$5="All",D639=Dashboard!$B$5),OR(Dashboard!$D$5="All",N639=Dashboard!$D$5),OR(AND(C639&lt;&gt;"",C639&gt;=Dashboard!$F$5,C639&lt;=Dashboard!$H$5),AND(C639="",Dashboard!$F$5&lt;=1980,Dashboard!$H$5&gt;=2016))),1,0)</f>
        <v>1</v>
      </c>
      <c r="Q639" s="0" t="n">
        <f aca="false">J639*P639+ROW()*0.00000001</f>
        <v>2.43000639</v>
      </c>
    </row>
    <row r="640" customFormat="false" ht="15" hidden="false" customHeight="false" outlineLevel="0" collapsed="false">
      <c r="A640" s="0" t="s">
        <v>664</v>
      </c>
      <c r="B640" s="0" t="s">
        <v>33</v>
      </c>
      <c r="C640" s="0" t="n">
        <v>2010</v>
      </c>
      <c r="D640" s="0" t="s">
        <v>71</v>
      </c>
      <c r="E640" s="0" t="s">
        <v>243</v>
      </c>
      <c r="F640" s="0" t="n">
        <v>1.28</v>
      </c>
      <c r="G640" s="0" t="n">
        <v>0.93</v>
      </c>
      <c r="H640" s="0" t="n">
        <v>0</v>
      </c>
      <c r="I640" s="0" t="n">
        <v>0.22</v>
      </c>
      <c r="J640" s="0" t="n">
        <v>2.43</v>
      </c>
      <c r="K640" s="0" t="n">
        <v>79</v>
      </c>
      <c r="L640" s="0" t="n">
        <v>8</v>
      </c>
      <c r="M640" s="0" t="s">
        <v>125</v>
      </c>
      <c r="N640" s="0" t="s">
        <v>35</v>
      </c>
      <c r="O640" s="0" t="s">
        <v>37</v>
      </c>
      <c r="P640" s="0" t="n">
        <f aca="false">IF(AND(OR(Dashboard!$B$5="All",D640=Dashboard!$B$5),OR(Dashboard!$D$5="All",N640=Dashboard!$D$5),OR(AND(C640&lt;&gt;"",C640&gt;=Dashboard!$F$5,C640&lt;=Dashboard!$H$5),AND(C640="",Dashboard!$F$5&lt;=1980,Dashboard!$H$5&gt;=2016))),1,0)</f>
        <v>1</v>
      </c>
      <c r="Q640" s="0" t="n">
        <f aca="false">J640*P640+ROW()*0.00000001</f>
        <v>2.4300064</v>
      </c>
    </row>
    <row r="641" customFormat="false" ht="15" hidden="false" customHeight="false" outlineLevel="0" collapsed="false">
      <c r="A641" s="0" t="s">
        <v>665</v>
      </c>
      <c r="B641" s="0" t="s">
        <v>94</v>
      </c>
      <c r="C641" s="0" t="n">
        <v>2015</v>
      </c>
      <c r="D641" s="0" t="s">
        <v>41</v>
      </c>
      <c r="E641" s="0" t="s">
        <v>142</v>
      </c>
      <c r="F641" s="0" t="n">
        <v>0.5</v>
      </c>
      <c r="G641" s="0" t="n">
        <v>1.5</v>
      </c>
      <c r="H641" s="0" t="n">
        <v>0.05</v>
      </c>
      <c r="I641" s="0" t="n">
        <v>0.37</v>
      </c>
      <c r="J641" s="0" t="n">
        <v>2.43</v>
      </c>
      <c r="N641" s="0" t="s">
        <v>74</v>
      </c>
      <c r="P641" s="0" t="n">
        <f aca="false">IF(AND(OR(Dashboard!$B$5="All",D641=Dashboard!$B$5),OR(Dashboard!$D$5="All",N641=Dashboard!$D$5),OR(AND(C641&lt;&gt;"",C641&gt;=Dashboard!$F$5,C641&lt;=Dashboard!$H$5),AND(C641="",Dashboard!$F$5&lt;=1980,Dashboard!$H$5&gt;=2016))),1,0)</f>
        <v>1</v>
      </c>
      <c r="Q641" s="0" t="n">
        <f aca="false">J641*P641+ROW()*0.00000001</f>
        <v>2.43000641</v>
      </c>
    </row>
    <row r="642" customFormat="false" ht="15" hidden="false" customHeight="false" outlineLevel="0" collapsed="false">
      <c r="A642" s="0" t="s">
        <v>311</v>
      </c>
      <c r="B642" s="0" t="s">
        <v>172</v>
      </c>
      <c r="C642" s="0" t="n">
        <v>2016</v>
      </c>
      <c r="D642" s="0" t="s">
        <v>56</v>
      </c>
      <c r="E642" s="0" t="s">
        <v>91</v>
      </c>
      <c r="F642" s="0" t="n">
        <v>1.46</v>
      </c>
      <c r="G642" s="0" t="n">
        <v>0.74</v>
      </c>
      <c r="H642" s="0" t="n">
        <v>0</v>
      </c>
      <c r="I642" s="0" t="n">
        <v>0.22</v>
      </c>
      <c r="J642" s="0" t="n">
        <v>2.42</v>
      </c>
      <c r="K642" s="0" t="n">
        <v>78</v>
      </c>
      <c r="L642" s="0" t="n">
        <v>3.1</v>
      </c>
      <c r="M642" s="0" t="s">
        <v>73</v>
      </c>
      <c r="N642" s="0" t="s">
        <v>66</v>
      </c>
      <c r="O642" s="0" t="s">
        <v>37</v>
      </c>
      <c r="P642" s="0" t="n">
        <f aca="false">IF(AND(OR(Dashboard!$B$5="All",D642=Dashboard!$B$5),OR(Dashboard!$D$5="All",N642=Dashboard!$D$5),OR(AND(C642&lt;&gt;"",C642&gt;=Dashboard!$F$5,C642&lt;=Dashboard!$H$5),AND(C642="",Dashboard!$F$5&lt;=1980,Dashboard!$H$5&gt;=2016))),1,0)</f>
        <v>1</v>
      </c>
      <c r="Q642" s="0" t="n">
        <f aca="false">J642*P642+ROW()*0.00000001</f>
        <v>2.42000642</v>
      </c>
    </row>
    <row r="643" customFormat="false" ht="15" hidden="false" customHeight="false" outlineLevel="0" collapsed="false">
      <c r="A643" s="0" t="s">
        <v>468</v>
      </c>
      <c r="B643" s="0" t="s">
        <v>172</v>
      </c>
      <c r="C643" s="0" t="n">
        <v>2015</v>
      </c>
      <c r="D643" s="0" t="s">
        <v>34</v>
      </c>
      <c r="E643" s="0" t="s">
        <v>142</v>
      </c>
      <c r="F643" s="0" t="n">
        <v>2.08</v>
      </c>
      <c r="G643" s="0" t="n">
        <v>0.08</v>
      </c>
      <c r="H643" s="0" t="n">
        <v>0</v>
      </c>
      <c r="I643" s="0" t="n">
        <v>0.26</v>
      </c>
      <c r="J643" s="0" t="n">
        <v>2.42</v>
      </c>
      <c r="K643" s="0" t="n">
        <v>84</v>
      </c>
      <c r="L643" s="0" t="n">
        <v>6.1</v>
      </c>
      <c r="M643" s="0" t="s">
        <v>36</v>
      </c>
      <c r="N643" s="0" t="s">
        <v>66</v>
      </c>
      <c r="O643" s="0" t="s">
        <v>42</v>
      </c>
      <c r="P643" s="0" t="n">
        <f aca="false">IF(AND(OR(Dashboard!$B$5="All",D643=Dashboard!$B$5),OR(Dashboard!$D$5="All",N643=Dashboard!$D$5),OR(AND(C643&lt;&gt;"",C643&gt;=Dashboard!$F$5,C643&lt;=Dashboard!$H$5),AND(C643="",Dashboard!$F$5&lt;=1980,Dashboard!$H$5&gt;=2016))),1,0)</f>
        <v>1</v>
      </c>
      <c r="Q643" s="0" t="n">
        <f aca="false">J643*P643+ROW()*0.00000001</f>
        <v>2.42000643</v>
      </c>
    </row>
    <row r="644" customFormat="false" ht="15" hidden="false" customHeight="false" outlineLevel="0" collapsed="false">
      <c r="A644" s="0" t="s">
        <v>666</v>
      </c>
      <c r="B644" s="0" t="s">
        <v>39</v>
      </c>
      <c r="C644" s="0" t="n">
        <v>1988</v>
      </c>
      <c r="D644" s="0" t="s">
        <v>34</v>
      </c>
      <c r="E644" s="0" t="s">
        <v>35</v>
      </c>
      <c r="F644" s="0" t="n">
        <v>1.27</v>
      </c>
      <c r="G644" s="0" t="n">
        <v>0.32</v>
      </c>
      <c r="H644" s="0" t="n">
        <v>0.78</v>
      </c>
      <c r="I644" s="0" t="n">
        <v>0.05</v>
      </c>
      <c r="J644" s="0" t="n">
        <v>2.42</v>
      </c>
      <c r="N644" s="0" t="s">
        <v>35</v>
      </c>
      <c r="P644" s="0" t="n">
        <f aca="false">IF(AND(OR(Dashboard!$B$5="All",D644=Dashboard!$B$5),OR(Dashboard!$D$5="All",N644=Dashboard!$D$5),OR(AND(C644&lt;&gt;"",C644&gt;=Dashboard!$F$5,C644&lt;=Dashboard!$H$5),AND(C644="",Dashboard!$F$5&lt;=1980,Dashboard!$H$5&gt;=2016))),1,0)</f>
        <v>1</v>
      </c>
      <c r="Q644" s="0" t="n">
        <f aca="false">J644*P644+ROW()*0.00000001</f>
        <v>2.42000644</v>
      </c>
    </row>
    <row r="645" customFormat="false" ht="15" hidden="false" customHeight="false" outlineLevel="0" collapsed="false">
      <c r="A645" s="0" t="s">
        <v>667</v>
      </c>
      <c r="B645" s="0" t="s">
        <v>668</v>
      </c>
      <c r="C645" s="0" t="n">
        <v>1998</v>
      </c>
      <c r="D645" s="0" t="s">
        <v>16</v>
      </c>
      <c r="E645" s="0" t="s">
        <v>154</v>
      </c>
      <c r="F645" s="0" t="n">
        <v>1.26</v>
      </c>
      <c r="G645" s="0" t="n">
        <v>0.61</v>
      </c>
      <c r="H645" s="0" t="n">
        <v>0.46</v>
      </c>
      <c r="I645" s="0" t="n">
        <v>0.08</v>
      </c>
      <c r="J645" s="0" t="n">
        <v>2.42</v>
      </c>
      <c r="N645" s="0" t="s">
        <v>154</v>
      </c>
      <c r="P645" s="0" t="n">
        <f aca="false">IF(AND(OR(Dashboard!$B$5="All",D645=Dashboard!$B$5),OR(Dashboard!$D$5="All",N645=Dashboard!$D$5),OR(AND(C645&lt;&gt;"",C645&gt;=Dashboard!$F$5,C645&lt;=Dashboard!$H$5),AND(C645="",Dashboard!$F$5&lt;=1980,Dashboard!$H$5&gt;=2016))),1,0)</f>
        <v>1</v>
      </c>
      <c r="Q645" s="0" t="n">
        <f aca="false">J645*P645+ROW()*0.00000001</f>
        <v>2.42000645</v>
      </c>
    </row>
    <row r="646" customFormat="false" ht="15" hidden="false" customHeight="false" outlineLevel="0" collapsed="false">
      <c r="A646" s="0" t="s">
        <v>669</v>
      </c>
      <c r="B646" s="0" t="s">
        <v>64</v>
      </c>
      <c r="C646" s="0" t="n">
        <v>2008</v>
      </c>
      <c r="D646" s="0" t="s">
        <v>56</v>
      </c>
      <c r="E646" s="0" t="s">
        <v>124</v>
      </c>
      <c r="F646" s="0" t="n">
        <v>1.56</v>
      </c>
      <c r="G646" s="0" t="n">
        <v>0.6</v>
      </c>
      <c r="H646" s="0" t="n">
        <v>0.02</v>
      </c>
      <c r="I646" s="0" t="n">
        <v>0.23</v>
      </c>
      <c r="J646" s="0" t="n">
        <v>2.42</v>
      </c>
      <c r="K646" s="0" t="n">
        <v>82</v>
      </c>
      <c r="L646" s="0" t="n">
        <v>7.8</v>
      </c>
      <c r="M646" s="0" t="s">
        <v>73</v>
      </c>
      <c r="N646" s="0" t="s">
        <v>66</v>
      </c>
      <c r="O646" s="0" t="s">
        <v>42</v>
      </c>
      <c r="P646" s="0" t="n">
        <f aca="false">IF(AND(OR(Dashboard!$B$5="All",D646=Dashboard!$B$5),OR(Dashboard!$D$5="All",N646=Dashboard!$D$5),OR(AND(C646&lt;&gt;"",C646&gt;=Dashboard!$F$5,C646&lt;=Dashboard!$H$5),AND(C646="",Dashboard!$F$5&lt;=1980,Dashboard!$H$5&gt;=2016))),1,0)</f>
        <v>1</v>
      </c>
      <c r="Q646" s="0" t="n">
        <f aca="false">J646*P646+ROW()*0.00000001</f>
        <v>2.42000646</v>
      </c>
    </row>
    <row r="647" customFormat="false" ht="15" hidden="false" customHeight="false" outlineLevel="0" collapsed="false">
      <c r="A647" s="0" t="s">
        <v>670</v>
      </c>
      <c r="B647" s="0" t="s">
        <v>33</v>
      </c>
      <c r="C647" s="0" t="n">
        <v>2010</v>
      </c>
      <c r="D647" s="0" t="s">
        <v>52</v>
      </c>
      <c r="E647" s="0" t="s">
        <v>418</v>
      </c>
      <c r="F647" s="0" t="n">
        <v>1.65</v>
      </c>
      <c r="G647" s="0" t="n">
        <v>0.57</v>
      </c>
      <c r="H647" s="0" t="n">
        <v>0</v>
      </c>
      <c r="I647" s="0" t="n">
        <v>0.2</v>
      </c>
      <c r="J647" s="0" t="n">
        <v>2.42</v>
      </c>
      <c r="K647" s="0" t="n">
        <v>71</v>
      </c>
      <c r="M647" s="0" t="s">
        <v>36</v>
      </c>
      <c r="N647" s="0" t="s">
        <v>35</v>
      </c>
      <c r="O647" s="0" t="s">
        <v>37</v>
      </c>
      <c r="P647" s="0" t="n">
        <f aca="false">IF(AND(OR(Dashboard!$B$5="All",D647=Dashboard!$B$5),OR(Dashboard!$D$5="All",N647=Dashboard!$D$5),OR(AND(C647&lt;&gt;"",C647&gt;=Dashboard!$F$5,C647&lt;=Dashboard!$H$5),AND(C647="",Dashboard!$F$5&lt;=1980,Dashboard!$H$5&gt;=2016))),1,0)</f>
        <v>1</v>
      </c>
      <c r="Q647" s="0" t="n">
        <f aca="false">J647*P647+ROW()*0.00000001</f>
        <v>2.42000647</v>
      </c>
    </row>
    <row r="648" customFormat="false" ht="15" hidden="false" customHeight="false" outlineLevel="0" collapsed="false">
      <c r="A648" s="0" t="s">
        <v>671</v>
      </c>
      <c r="B648" s="0" t="s">
        <v>70</v>
      </c>
      <c r="C648" s="0" t="n">
        <v>2013</v>
      </c>
      <c r="D648" s="0" t="s">
        <v>71</v>
      </c>
      <c r="E648" s="0" t="s">
        <v>157</v>
      </c>
      <c r="F648" s="0" t="n">
        <v>0.6</v>
      </c>
      <c r="G648" s="0" t="n">
        <v>1.26</v>
      </c>
      <c r="H648" s="0" t="n">
        <v>0.08</v>
      </c>
      <c r="I648" s="0" t="n">
        <v>0.48</v>
      </c>
      <c r="J648" s="0" t="n">
        <v>2.42</v>
      </c>
      <c r="N648" s="0" t="s">
        <v>74</v>
      </c>
      <c r="P648" s="0" t="n">
        <f aca="false">IF(AND(OR(Dashboard!$B$5="All",D648=Dashboard!$B$5),OR(Dashboard!$D$5="All",N648=Dashboard!$D$5),OR(AND(C648&lt;&gt;"",C648&gt;=Dashboard!$F$5,C648&lt;=Dashboard!$H$5),AND(C648="",Dashboard!$F$5&lt;=1980,Dashboard!$H$5&gt;=2016))),1,0)</f>
        <v>1</v>
      </c>
      <c r="Q648" s="0" t="n">
        <f aca="false">J648*P648+ROW()*0.00000001</f>
        <v>2.42000648</v>
      </c>
    </row>
    <row r="649" customFormat="false" ht="15" hidden="false" customHeight="false" outlineLevel="0" collapsed="false">
      <c r="A649" s="0" t="s">
        <v>672</v>
      </c>
      <c r="B649" s="0" t="s">
        <v>164</v>
      </c>
      <c r="C649" s="0" t="n">
        <v>2006</v>
      </c>
      <c r="D649" s="0" t="s">
        <v>41</v>
      </c>
      <c r="E649" s="0" t="s">
        <v>142</v>
      </c>
      <c r="F649" s="0" t="n">
        <v>0.87</v>
      </c>
      <c r="G649" s="0" t="n">
        <v>0.97</v>
      </c>
      <c r="H649" s="0" t="n">
        <v>0</v>
      </c>
      <c r="I649" s="0" t="n">
        <v>0.58</v>
      </c>
      <c r="J649" s="0" t="n">
        <v>2.42</v>
      </c>
      <c r="K649" s="0" t="n">
        <v>73</v>
      </c>
      <c r="L649" s="0" t="n">
        <v>7.9</v>
      </c>
      <c r="M649" s="0" t="s">
        <v>125</v>
      </c>
      <c r="N649" s="0" t="s">
        <v>74</v>
      </c>
      <c r="O649" s="0" t="s">
        <v>37</v>
      </c>
      <c r="P649" s="0" t="n">
        <f aca="false">IF(AND(OR(Dashboard!$B$5="All",D649=Dashboard!$B$5),OR(Dashboard!$D$5="All",N649=Dashboard!$D$5),OR(AND(C649&lt;&gt;"",C649&gt;=Dashboard!$F$5,C649&lt;=Dashboard!$H$5),AND(C649="",Dashboard!$F$5&lt;=1980,Dashboard!$H$5&gt;=2016))),1,0)</f>
        <v>1</v>
      </c>
      <c r="Q649" s="0" t="n">
        <f aca="false">J649*P649+ROW()*0.00000001</f>
        <v>2.42000649</v>
      </c>
    </row>
    <row r="650" customFormat="false" ht="15" hidden="false" customHeight="false" outlineLevel="0" collapsed="false">
      <c r="A650" s="0" t="s">
        <v>673</v>
      </c>
      <c r="B650" s="0" t="s">
        <v>76</v>
      </c>
      <c r="C650" s="0" t="n">
        <v>2003</v>
      </c>
      <c r="D650" s="0" t="s">
        <v>102</v>
      </c>
      <c r="E650" s="0" t="s">
        <v>160</v>
      </c>
      <c r="F650" s="0" t="n">
        <v>1.63</v>
      </c>
      <c r="G650" s="0" t="n">
        <v>0.22</v>
      </c>
      <c r="H650" s="0" t="n">
        <v>0.51</v>
      </c>
      <c r="I650" s="0" t="n">
        <v>0.06</v>
      </c>
      <c r="J650" s="0" t="n">
        <v>2.41</v>
      </c>
      <c r="K650" s="0" t="n">
        <v>66</v>
      </c>
      <c r="L650" s="0" t="n">
        <v>8.2</v>
      </c>
      <c r="M650" s="0" t="s">
        <v>103</v>
      </c>
      <c r="N650" s="0" t="s">
        <v>74</v>
      </c>
      <c r="O650" s="0" t="s">
        <v>67</v>
      </c>
      <c r="P650" s="0" t="n">
        <f aca="false">IF(AND(OR(Dashboard!$B$5="All",D650=Dashboard!$B$5),OR(Dashboard!$D$5="All",N650=Dashboard!$D$5),OR(AND(C650&lt;&gt;"",C650&gt;=Dashboard!$F$5,C650&lt;=Dashboard!$H$5),AND(C650="",Dashboard!$F$5&lt;=1980,Dashboard!$H$5&gt;=2016))),1,0)</f>
        <v>1</v>
      </c>
      <c r="Q650" s="0" t="n">
        <f aca="false">J650*P650+ROW()*0.00000001</f>
        <v>2.4100065</v>
      </c>
    </row>
    <row r="651" customFormat="false" ht="15" hidden="false" customHeight="false" outlineLevel="0" collapsed="false">
      <c r="A651" s="0" t="s">
        <v>674</v>
      </c>
      <c r="B651" s="0" t="s">
        <v>70</v>
      </c>
      <c r="C651" s="0" t="n">
        <v>2010</v>
      </c>
      <c r="D651" s="0" t="s">
        <v>34</v>
      </c>
      <c r="E651" s="0" t="s">
        <v>220</v>
      </c>
      <c r="F651" s="0" t="n">
        <v>0.29</v>
      </c>
      <c r="G651" s="0" t="n">
        <v>1.17</v>
      </c>
      <c r="H651" s="0" t="n">
        <v>0.54</v>
      </c>
      <c r="I651" s="0" t="n">
        <v>0.41</v>
      </c>
      <c r="J651" s="0" t="n">
        <v>2.41</v>
      </c>
      <c r="K651" s="0" t="n">
        <v>77</v>
      </c>
      <c r="L651" s="0" t="n">
        <v>6.8</v>
      </c>
      <c r="M651" s="0" t="s">
        <v>36</v>
      </c>
      <c r="N651" s="0" t="s">
        <v>74</v>
      </c>
      <c r="O651" s="0" t="s">
        <v>37</v>
      </c>
      <c r="P651" s="0" t="n">
        <f aca="false">IF(AND(OR(Dashboard!$B$5="All",D651=Dashboard!$B$5),OR(Dashboard!$D$5="All",N651=Dashboard!$D$5),OR(AND(C651&lt;&gt;"",C651&gt;=Dashboard!$F$5,C651&lt;=Dashboard!$H$5),AND(C651="",Dashboard!$F$5&lt;=1980,Dashboard!$H$5&gt;=2016))),1,0)</f>
        <v>1</v>
      </c>
      <c r="Q651" s="0" t="n">
        <f aca="false">J651*P651+ROW()*0.00000001</f>
        <v>2.41000651</v>
      </c>
    </row>
    <row r="652" customFormat="false" ht="15" hidden="false" customHeight="false" outlineLevel="0" collapsed="false">
      <c r="A652" s="0" t="s">
        <v>675</v>
      </c>
      <c r="B652" s="0" t="s">
        <v>76</v>
      </c>
      <c r="C652" s="0" t="n">
        <v>2001</v>
      </c>
      <c r="D652" s="0" t="s">
        <v>41</v>
      </c>
      <c r="E652" s="0" t="s">
        <v>89</v>
      </c>
      <c r="F652" s="0" t="n">
        <v>2.07</v>
      </c>
      <c r="G652" s="0" t="n">
        <v>0.26</v>
      </c>
      <c r="H652" s="0" t="n">
        <v>0</v>
      </c>
      <c r="I652" s="0" t="n">
        <v>0.08</v>
      </c>
      <c r="J652" s="0" t="n">
        <v>2.41</v>
      </c>
      <c r="K652" s="0" t="n">
        <v>82</v>
      </c>
      <c r="L652" s="0" t="n">
        <v>8.4</v>
      </c>
      <c r="M652" s="0" t="s">
        <v>36</v>
      </c>
      <c r="N652" s="0" t="s">
        <v>74</v>
      </c>
      <c r="O652" s="0" t="s">
        <v>42</v>
      </c>
      <c r="P652" s="0" t="n">
        <f aca="false">IF(AND(OR(Dashboard!$B$5="All",D652=Dashboard!$B$5),OR(Dashboard!$D$5="All",N652=Dashboard!$D$5),OR(AND(C652&lt;&gt;"",C652&gt;=Dashboard!$F$5,C652&lt;=Dashboard!$H$5),AND(C652="",Dashboard!$F$5&lt;=1980,Dashboard!$H$5&gt;=2016))),1,0)</f>
        <v>1</v>
      </c>
      <c r="Q652" s="0" t="n">
        <f aca="false">J652*P652+ROW()*0.00000001</f>
        <v>2.41000652</v>
      </c>
    </row>
    <row r="653" customFormat="false" ht="15" hidden="false" customHeight="false" outlineLevel="0" collapsed="false">
      <c r="A653" s="0" t="s">
        <v>676</v>
      </c>
      <c r="B653" s="0" t="s">
        <v>117</v>
      </c>
      <c r="C653" s="0" t="n">
        <v>1998</v>
      </c>
      <c r="D653" s="0" t="s">
        <v>71</v>
      </c>
      <c r="E653" s="0" t="s">
        <v>211</v>
      </c>
      <c r="F653" s="0" t="n">
        <v>0.81</v>
      </c>
      <c r="G653" s="0" t="n">
        <v>0.76</v>
      </c>
      <c r="H653" s="0" t="n">
        <v>0.7</v>
      </c>
      <c r="I653" s="0" t="n">
        <v>0.14</v>
      </c>
      <c r="J653" s="0" t="n">
        <v>2.41</v>
      </c>
      <c r="N653" s="0" t="s">
        <v>74</v>
      </c>
      <c r="P653" s="0" t="n">
        <f aca="false">IF(AND(OR(Dashboard!$B$5="All",D653=Dashboard!$B$5),OR(Dashboard!$D$5="All",N653=Dashboard!$D$5),OR(AND(C653&lt;&gt;"",C653&gt;=Dashboard!$F$5,C653&lt;=Dashboard!$H$5),AND(C653="",Dashboard!$F$5&lt;=1980,Dashboard!$H$5&gt;=2016))),1,0)</f>
        <v>1</v>
      </c>
      <c r="Q653" s="0" t="n">
        <f aca="false">J653*P653+ROW()*0.00000001</f>
        <v>2.41000653</v>
      </c>
    </row>
    <row r="654" customFormat="false" ht="15" hidden="false" customHeight="false" outlineLevel="0" collapsed="false">
      <c r="A654" s="0" t="s">
        <v>677</v>
      </c>
      <c r="B654" s="0" t="s">
        <v>76</v>
      </c>
      <c r="C654" s="0" t="n">
        <v>2007</v>
      </c>
      <c r="D654" s="0" t="s">
        <v>41</v>
      </c>
      <c r="E654" s="0" t="s">
        <v>142</v>
      </c>
      <c r="F654" s="0" t="n">
        <v>0.69</v>
      </c>
      <c r="G654" s="0" t="n">
        <v>0</v>
      </c>
      <c r="H654" s="0" t="n">
        <v>0.04</v>
      </c>
      <c r="I654" s="0" t="n">
        <v>1.68</v>
      </c>
      <c r="J654" s="0" t="n">
        <v>2.41</v>
      </c>
      <c r="K654" s="0" t="n">
        <v>62</v>
      </c>
      <c r="L654" s="0" t="n">
        <v>6.2</v>
      </c>
      <c r="M654" s="0" t="s">
        <v>125</v>
      </c>
      <c r="N654" s="0" t="s">
        <v>74</v>
      </c>
      <c r="O654" s="0" t="s">
        <v>67</v>
      </c>
      <c r="P654" s="0" t="n">
        <f aca="false">IF(AND(OR(Dashboard!$B$5="All",D654=Dashboard!$B$5),OR(Dashboard!$D$5="All",N654=Dashboard!$D$5),OR(AND(C654&lt;&gt;"",C654&gt;=Dashboard!$F$5,C654&lt;=Dashboard!$H$5),AND(C654="",Dashboard!$F$5&lt;=1980,Dashboard!$H$5&gt;=2016))),1,0)</f>
        <v>1</v>
      </c>
      <c r="Q654" s="0" t="n">
        <f aca="false">J654*P654+ROW()*0.00000001</f>
        <v>2.41000654</v>
      </c>
    </row>
    <row r="655" customFormat="false" ht="15" hidden="false" customHeight="false" outlineLevel="0" collapsed="false">
      <c r="A655" s="0" t="s">
        <v>678</v>
      </c>
      <c r="B655" s="0" t="s">
        <v>64</v>
      </c>
      <c r="C655" s="0" t="n">
        <v>2011</v>
      </c>
      <c r="D655" s="0" t="s">
        <v>56</v>
      </c>
      <c r="E655" s="0" t="s">
        <v>65</v>
      </c>
      <c r="F655" s="0" t="n">
        <v>1.44</v>
      </c>
      <c r="G655" s="0" t="n">
        <v>0.7</v>
      </c>
      <c r="H655" s="0" t="n">
        <v>0.04</v>
      </c>
      <c r="I655" s="0" t="n">
        <v>0.22</v>
      </c>
      <c r="J655" s="0" t="n">
        <v>2.4</v>
      </c>
      <c r="K655" s="0" t="n">
        <v>82</v>
      </c>
      <c r="L655" s="0" t="n">
        <v>8.1</v>
      </c>
      <c r="M655" s="0" t="s">
        <v>73</v>
      </c>
      <c r="N655" s="0" t="s">
        <v>66</v>
      </c>
      <c r="O655" s="0" t="s">
        <v>42</v>
      </c>
      <c r="P655" s="0" t="n">
        <f aca="false">IF(AND(OR(Dashboard!$B$5="All",D655=Dashboard!$B$5),OR(Dashboard!$D$5="All",N655=Dashboard!$D$5),OR(AND(C655&lt;&gt;"",C655&gt;=Dashboard!$F$5,C655&lt;=Dashboard!$H$5),AND(C655="",Dashboard!$F$5&lt;=1980,Dashboard!$H$5&gt;=2016))),1,0)</f>
        <v>1</v>
      </c>
      <c r="Q655" s="0" t="n">
        <f aca="false">J655*P655+ROW()*0.00000001</f>
        <v>2.40000655</v>
      </c>
    </row>
    <row r="656" customFormat="false" ht="15" hidden="false" customHeight="false" outlineLevel="0" collapsed="false">
      <c r="A656" s="0" t="s">
        <v>679</v>
      </c>
      <c r="B656" s="0" t="s">
        <v>117</v>
      </c>
      <c r="C656" s="0" t="n">
        <v>1996</v>
      </c>
      <c r="D656" s="0" t="s">
        <v>48</v>
      </c>
      <c r="E656" s="0" t="s">
        <v>680</v>
      </c>
      <c r="F656" s="0" t="n">
        <v>2.1</v>
      </c>
      <c r="G656" s="0" t="n">
        <v>0.24</v>
      </c>
      <c r="H656" s="0" t="n">
        <v>0</v>
      </c>
      <c r="I656" s="0" t="n">
        <v>0.07</v>
      </c>
      <c r="J656" s="0" t="n">
        <v>2.4</v>
      </c>
      <c r="N656" s="0" t="s">
        <v>74</v>
      </c>
      <c r="P656" s="0" t="n">
        <f aca="false">IF(AND(OR(Dashboard!$B$5="All",D656=Dashboard!$B$5),OR(Dashboard!$D$5="All",N656=Dashboard!$D$5),OR(AND(C656&lt;&gt;"",C656&gt;=Dashboard!$F$5,C656&lt;=Dashboard!$H$5),AND(C656="",Dashboard!$F$5&lt;=1980,Dashboard!$H$5&gt;=2016))),1,0)</f>
        <v>1</v>
      </c>
      <c r="Q656" s="0" t="n">
        <f aca="false">J656*P656+ROW()*0.00000001</f>
        <v>2.40000656</v>
      </c>
    </row>
    <row r="657" customFormat="false" ht="15" hidden="false" customHeight="false" outlineLevel="0" collapsed="false">
      <c r="A657" s="0" t="s">
        <v>681</v>
      </c>
      <c r="B657" s="0" t="s">
        <v>39</v>
      </c>
      <c r="C657" s="0" t="n">
        <v>1987</v>
      </c>
      <c r="D657" s="0" t="s">
        <v>102</v>
      </c>
      <c r="E657" s="0" t="s">
        <v>35</v>
      </c>
      <c r="F657" s="0" t="n">
        <v>0.77</v>
      </c>
      <c r="G657" s="0" t="n">
        <v>0.18</v>
      </c>
      <c r="H657" s="0" t="n">
        <v>1.42</v>
      </c>
      <c r="I657" s="0" t="n">
        <v>0.03</v>
      </c>
      <c r="J657" s="0" t="n">
        <v>2.4</v>
      </c>
      <c r="N657" s="0" t="s">
        <v>35</v>
      </c>
      <c r="P657" s="0" t="n">
        <f aca="false">IF(AND(OR(Dashboard!$B$5="All",D657=Dashboard!$B$5),OR(Dashboard!$D$5="All",N657=Dashboard!$D$5),OR(AND(C657&lt;&gt;"",C657&gt;=Dashboard!$F$5,C657&lt;=Dashboard!$H$5),AND(C657="",Dashboard!$F$5&lt;=1980,Dashboard!$H$5&gt;=2016))),1,0)</f>
        <v>1</v>
      </c>
      <c r="Q657" s="0" t="n">
        <f aca="false">J657*P657+ROW()*0.00000001</f>
        <v>2.40000657</v>
      </c>
    </row>
    <row r="658" customFormat="false" ht="15" hidden="false" customHeight="false" outlineLevel="0" collapsed="false">
      <c r="A658" s="0" t="s">
        <v>682</v>
      </c>
      <c r="B658" s="0" t="s">
        <v>152</v>
      </c>
      <c r="C658" s="0" t="n">
        <v>1997</v>
      </c>
      <c r="D658" s="0" t="s">
        <v>246</v>
      </c>
      <c r="E658" s="0" t="s">
        <v>142</v>
      </c>
      <c r="F658" s="0" t="n">
        <v>2.3</v>
      </c>
      <c r="G658" s="0" t="n">
        <v>0.1</v>
      </c>
      <c r="H658" s="0" t="n">
        <v>0</v>
      </c>
      <c r="I658" s="0" t="n">
        <v>0</v>
      </c>
      <c r="J658" s="0" t="n">
        <v>2.4</v>
      </c>
      <c r="L658" s="0" t="n">
        <v>9</v>
      </c>
      <c r="M658" s="0" t="s">
        <v>36</v>
      </c>
      <c r="N658" s="0" t="s">
        <v>152</v>
      </c>
      <c r="P658" s="0" t="n">
        <f aca="false">IF(AND(OR(Dashboard!$B$5="All",D658=Dashboard!$B$5),OR(Dashboard!$D$5="All",N658=Dashboard!$D$5),OR(AND(C658&lt;&gt;"",C658&gt;=Dashboard!$F$5,C658&lt;=Dashboard!$H$5),AND(C658="",Dashboard!$F$5&lt;=1980,Dashboard!$H$5&gt;=2016))),1,0)</f>
        <v>1</v>
      </c>
      <c r="Q658" s="0" t="n">
        <f aca="false">J658*P658+ROW()*0.00000001</f>
        <v>2.40000658</v>
      </c>
    </row>
    <row r="659" customFormat="false" ht="15" hidden="false" customHeight="false" outlineLevel="0" collapsed="false">
      <c r="A659" s="0" t="s">
        <v>683</v>
      </c>
      <c r="B659" s="0" t="s">
        <v>85</v>
      </c>
      <c r="D659" s="0" t="s">
        <v>114</v>
      </c>
      <c r="E659" s="0" t="s">
        <v>220</v>
      </c>
      <c r="F659" s="0" t="n">
        <v>2.15</v>
      </c>
      <c r="G659" s="0" t="n">
        <v>0.18</v>
      </c>
      <c r="H659" s="0" t="n">
        <v>0</v>
      </c>
      <c r="I659" s="0" t="n">
        <v>0.07</v>
      </c>
      <c r="J659" s="0" t="n">
        <v>2.39</v>
      </c>
      <c r="K659" s="0" t="n">
        <v>73</v>
      </c>
      <c r="M659" s="0" t="s">
        <v>36</v>
      </c>
      <c r="N659" s="0" t="s">
        <v>35</v>
      </c>
      <c r="O659" s="0" t="s">
        <v>37</v>
      </c>
      <c r="P659" s="0" t="n">
        <f aca="false">IF(AND(OR(Dashboard!$B$5="All",D659=Dashboard!$B$5),OR(Dashboard!$D$5="All",N659=Dashboard!$D$5),OR(AND(C659&lt;&gt;"",C659&gt;=Dashboard!$F$5,C659&lt;=Dashboard!$H$5),AND(C659="",Dashboard!$F$5&lt;=1980,Dashboard!$H$5&gt;=2016))),1,0)</f>
        <v>1</v>
      </c>
      <c r="Q659" s="0" t="n">
        <f aca="false">J659*P659+ROW()*0.00000001</f>
        <v>2.39000659</v>
      </c>
    </row>
    <row r="660" customFormat="false" ht="15" hidden="false" customHeight="false" outlineLevel="0" collapsed="false">
      <c r="A660" s="0" t="s">
        <v>684</v>
      </c>
      <c r="B660" s="0" t="s">
        <v>152</v>
      </c>
      <c r="C660" s="0" t="n">
        <v>1994</v>
      </c>
      <c r="D660" s="0" t="s">
        <v>52</v>
      </c>
      <c r="E660" s="0" t="s">
        <v>342</v>
      </c>
      <c r="F660" s="0" t="n">
        <v>1.49</v>
      </c>
      <c r="G660" s="0" t="n">
        <v>0.81</v>
      </c>
      <c r="H660" s="0" t="n">
        <v>0</v>
      </c>
      <c r="I660" s="0" t="n">
        <v>0.1</v>
      </c>
      <c r="J660" s="0" t="n">
        <v>2.39</v>
      </c>
      <c r="N660" s="0" t="s">
        <v>152</v>
      </c>
      <c r="P660" s="0" t="n">
        <f aca="false">IF(AND(OR(Dashboard!$B$5="All",D660=Dashboard!$B$5),OR(Dashboard!$D$5="All",N660=Dashboard!$D$5),OR(AND(C660&lt;&gt;"",C660&gt;=Dashboard!$F$5,C660&lt;=Dashboard!$H$5),AND(C660="",Dashboard!$F$5&lt;=1980,Dashboard!$H$5&gt;=2016))),1,0)</f>
        <v>1</v>
      </c>
      <c r="Q660" s="0" t="n">
        <f aca="false">J660*P660+ROW()*0.00000001</f>
        <v>2.3900066</v>
      </c>
    </row>
    <row r="661" customFormat="false" ht="15" hidden="false" customHeight="false" outlineLevel="0" collapsed="false">
      <c r="A661" s="0" t="s">
        <v>685</v>
      </c>
      <c r="B661" s="0" t="s">
        <v>76</v>
      </c>
      <c r="C661" s="0" t="n">
        <v>2005</v>
      </c>
      <c r="D661" s="0" t="s">
        <v>52</v>
      </c>
      <c r="E661" s="0" t="s">
        <v>270</v>
      </c>
      <c r="F661" s="0" t="n">
        <v>1.67</v>
      </c>
      <c r="G661" s="0" t="n">
        <v>0.61</v>
      </c>
      <c r="H661" s="0" t="n">
        <v>0.03</v>
      </c>
      <c r="I661" s="0" t="n">
        <v>0.07</v>
      </c>
      <c r="J661" s="0" t="n">
        <v>2.38</v>
      </c>
      <c r="K661" s="0" t="n">
        <v>91</v>
      </c>
      <c r="L661" s="0" t="n">
        <v>8.7</v>
      </c>
      <c r="M661" s="0" t="s">
        <v>103</v>
      </c>
      <c r="N661" s="0" t="s">
        <v>74</v>
      </c>
      <c r="O661" s="0" t="s">
        <v>60</v>
      </c>
      <c r="P661" s="0" t="n">
        <f aca="false">IF(AND(OR(Dashboard!$B$5="All",D661=Dashboard!$B$5),OR(Dashboard!$D$5="All",N661=Dashboard!$D$5),OR(AND(C661&lt;&gt;"",C661&gt;=Dashboard!$F$5,C661&lt;=Dashboard!$H$5),AND(C661="",Dashboard!$F$5&lt;=1980,Dashboard!$H$5&gt;=2016))),1,0)</f>
        <v>1</v>
      </c>
      <c r="Q661" s="0" t="n">
        <f aca="false">J661*P661+ROW()*0.00000001</f>
        <v>2.38000661</v>
      </c>
    </row>
    <row r="662" customFormat="false" ht="15" hidden="false" customHeight="false" outlineLevel="0" collapsed="false">
      <c r="A662" s="0" t="s">
        <v>596</v>
      </c>
      <c r="B662" s="0" t="s">
        <v>70</v>
      </c>
      <c r="C662" s="0" t="n">
        <v>2010</v>
      </c>
      <c r="D662" s="0" t="s">
        <v>34</v>
      </c>
      <c r="E662" s="0" t="s">
        <v>142</v>
      </c>
      <c r="F662" s="0" t="n">
        <v>2.04</v>
      </c>
      <c r="G662" s="0" t="n">
        <v>0.15</v>
      </c>
      <c r="H662" s="0" t="n">
        <v>0</v>
      </c>
      <c r="I662" s="0" t="n">
        <v>0.2</v>
      </c>
      <c r="J662" s="0" t="n">
        <v>2.38</v>
      </c>
      <c r="K662" s="0" t="n">
        <v>83</v>
      </c>
      <c r="L662" s="0" t="n">
        <v>6.1</v>
      </c>
      <c r="M662" s="0" t="s">
        <v>36</v>
      </c>
      <c r="N662" s="0" t="s">
        <v>74</v>
      </c>
      <c r="O662" s="0" t="s">
        <v>42</v>
      </c>
      <c r="P662" s="0" t="n">
        <f aca="false">IF(AND(OR(Dashboard!$B$5="All",D662=Dashboard!$B$5),OR(Dashboard!$D$5="All",N662=Dashboard!$D$5),OR(AND(C662&lt;&gt;"",C662&gt;=Dashboard!$F$5,C662&lt;=Dashboard!$H$5),AND(C662="",Dashboard!$F$5&lt;=1980,Dashboard!$H$5&gt;=2016))),1,0)</f>
        <v>1</v>
      </c>
      <c r="Q662" s="0" t="n">
        <f aca="false">J662*P662+ROW()*0.00000001</f>
        <v>2.38000662</v>
      </c>
    </row>
    <row r="663" customFormat="false" ht="15" hidden="false" customHeight="false" outlineLevel="0" collapsed="false">
      <c r="A663" s="0" t="s">
        <v>686</v>
      </c>
      <c r="B663" s="0" t="s">
        <v>108</v>
      </c>
      <c r="C663" s="0" t="n">
        <v>1998</v>
      </c>
      <c r="D663" s="0" t="s">
        <v>102</v>
      </c>
      <c r="E663" s="0" t="s">
        <v>418</v>
      </c>
      <c r="F663" s="0" t="n">
        <v>1.94</v>
      </c>
      <c r="G663" s="0" t="n">
        <v>0.39</v>
      </c>
      <c r="H663" s="0" t="n">
        <v>0.03</v>
      </c>
      <c r="I663" s="0" t="n">
        <v>0.02</v>
      </c>
      <c r="J663" s="0" t="n">
        <v>2.38</v>
      </c>
      <c r="N663" s="0" t="s">
        <v>35</v>
      </c>
      <c r="P663" s="0" t="n">
        <f aca="false">IF(AND(OR(Dashboard!$B$5="All",D663=Dashboard!$B$5),OR(Dashboard!$D$5="All",N663=Dashboard!$D$5),OR(AND(C663&lt;&gt;"",C663&gt;=Dashboard!$F$5,C663&lt;=Dashboard!$H$5),AND(C663="",Dashboard!$F$5&lt;=1980,Dashboard!$H$5&gt;=2016))),1,0)</f>
        <v>1</v>
      </c>
      <c r="Q663" s="0" t="n">
        <f aca="false">J663*P663+ROW()*0.00000001</f>
        <v>2.38000663</v>
      </c>
    </row>
    <row r="664" customFormat="false" ht="15" hidden="false" customHeight="false" outlineLevel="0" collapsed="false">
      <c r="A664" s="0" t="s">
        <v>687</v>
      </c>
      <c r="B664" s="0" t="s">
        <v>76</v>
      </c>
      <c r="C664" s="0" t="n">
        <v>2001</v>
      </c>
      <c r="D664" s="0" t="s">
        <v>52</v>
      </c>
      <c r="E664" s="0" t="s">
        <v>220</v>
      </c>
      <c r="F664" s="0" t="n">
        <v>1.16</v>
      </c>
      <c r="G664" s="0" t="n">
        <v>0.91</v>
      </c>
      <c r="H664" s="0" t="n">
        <v>0</v>
      </c>
      <c r="I664" s="0" t="n">
        <v>0.3</v>
      </c>
      <c r="J664" s="0" t="n">
        <v>2.38</v>
      </c>
      <c r="N664" s="0" t="s">
        <v>74</v>
      </c>
      <c r="P664" s="0" t="n">
        <f aca="false">IF(AND(OR(Dashboard!$B$5="All",D664=Dashboard!$B$5),OR(Dashboard!$D$5="All",N664=Dashboard!$D$5),OR(AND(C664&lt;&gt;"",C664&gt;=Dashboard!$F$5,C664&lt;=Dashboard!$H$5),AND(C664="",Dashboard!$F$5&lt;=1980,Dashboard!$H$5&gt;=2016))),1,0)</f>
        <v>1</v>
      </c>
      <c r="Q664" s="0" t="n">
        <f aca="false">J664*P664+ROW()*0.00000001</f>
        <v>2.38000664</v>
      </c>
    </row>
    <row r="665" customFormat="false" ht="15" hidden="false" customHeight="false" outlineLevel="0" collapsed="false">
      <c r="A665" s="0" t="s">
        <v>688</v>
      </c>
      <c r="B665" s="0" t="s">
        <v>64</v>
      </c>
      <c r="C665" s="0" t="n">
        <v>2011</v>
      </c>
      <c r="D665" s="0" t="s">
        <v>71</v>
      </c>
      <c r="E665" s="0" t="s">
        <v>689</v>
      </c>
      <c r="F665" s="0" t="n">
        <v>1.48</v>
      </c>
      <c r="G665" s="0" t="n">
        <v>0.69</v>
      </c>
      <c r="H665" s="0" t="n">
        <v>0</v>
      </c>
      <c r="I665" s="0" t="n">
        <v>0.2</v>
      </c>
      <c r="J665" s="0" t="n">
        <v>2.37</v>
      </c>
      <c r="K665" s="0" t="n">
        <v>71</v>
      </c>
      <c r="L665" s="0" t="n">
        <v>6.9</v>
      </c>
      <c r="M665" s="0" t="s">
        <v>73</v>
      </c>
      <c r="N665" s="0" t="s">
        <v>66</v>
      </c>
      <c r="O665" s="0" t="s">
        <v>37</v>
      </c>
      <c r="P665" s="0" t="n">
        <f aca="false">IF(AND(OR(Dashboard!$B$5="All",D665=Dashboard!$B$5),OR(Dashboard!$D$5="All",N665=Dashboard!$D$5),OR(AND(C665&lt;&gt;"",C665&gt;=Dashboard!$F$5,C665&lt;=Dashboard!$H$5),AND(C665="",Dashboard!$F$5&lt;=1980,Dashboard!$H$5&gt;=2016))),1,0)</f>
        <v>1</v>
      </c>
      <c r="Q665" s="0" t="n">
        <f aca="false">J665*P665+ROW()*0.00000001</f>
        <v>2.37000665</v>
      </c>
    </row>
    <row r="666" customFormat="false" ht="15" hidden="false" customHeight="false" outlineLevel="0" collapsed="false">
      <c r="A666" s="0" t="s">
        <v>690</v>
      </c>
      <c r="B666" s="0" t="s">
        <v>152</v>
      </c>
      <c r="C666" s="0" t="n">
        <v>2004</v>
      </c>
      <c r="D666" s="0" t="s">
        <v>56</v>
      </c>
      <c r="E666" s="0" t="s">
        <v>293</v>
      </c>
      <c r="F666" s="0" t="n">
        <v>2.28</v>
      </c>
      <c r="G666" s="0" t="n">
        <v>0.02</v>
      </c>
      <c r="H666" s="0" t="n">
        <v>0.08</v>
      </c>
      <c r="I666" s="0" t="n">
        <v>0</v>
      </c>
      <c r="J666" s="0" t="n">
        <v>2.37</v>
      </c>
      <c r="K666" s="0" t="n">
        <v>96</v>
      </c>
      <c r="L666" s="0" t="n">
        <v>9.1</v>
      </c>
      <c r="M666" s="0" t="s">
        <v>73</v>
      </c>
      <c r="N666" s="0" t="s">
        <v>152</v>
      </c>
      <c r="O666" s="0" t="s">
        <v>60</v>
      </c>
      <c r="P666" s="0" t="n">
        <f aca="false">IF(AND(OR(Dashboard!$B$5="All",D666=Dashboard!$B$5),OR(Dashboard!$D$5="All",N666=Dashboard!$D$5),OR(AND(C666&lt;&gt;"",C666&gt;=Dashboard!$F$5,C666&lt;=Dashboard!$H$5),AND(C666="",Dashboard!$F$5&lt;=1980,Dashboard!$H$5&gt;=2016))),1,0)</f>
        <v>1</v>
      </c>
      <c r="Q666" s="0" t="n">
        <f aca="false">J666*P666+ROW()*0.00000001</f>
        <v>2.37000666</v>
      </c>
    </row>
    <row r="667" customFormat="false" ht="15" hidden="false" customHeight="false" outlineLevel="0" collapsed="false">
      <c r="A667" s="0" t="s">
        <v>691</v>
      </c>
      <c r="B667" s="0" t="s">
        <v>76</v>
      </c>
      <c r="C667" s="0" t="n">
        <v>2004</v>
      </c>
      <c r="D667" s="0" t="s">
        <v>71</v>
      </c>
      <c r="E667" s="0" t="s">
        <v>418</v>
      </c>
      <c r="F667" s="0" t="n">
        <v>0.96</v>
      </c>
      <c r="G667" s="0" t="n">
        <v>1.08</v>
      </c>
      <c r="H667" s="0" t="n">
        <v>0.04</v>
      </c>
      <c r="I667" s="0" t="n">
        <v>0.3</v>
      </c>
      <c r="J667" s="0" t="n">
        <v>2.37</v>
      </c>
      <c r="K667" s="0" t="n">
        <v>62</v>
      </c>
      <c r="L667" s="0" t="n">
        <v>7.6</v>
      </c>
      <c r="M667" s="0" t="s">
        <v>103</v>
      </c>
      <c r="N667" s="0" t="s">
        <v>74</v>
      </c>
      <c r="O667" s="0" t="s">
        <v>67</v>
      </c>
      <c r="P667" s="0" t="n">
        <f aca="false">IF(AND(OR(Dashboard!$B$5="All",D667=Dashboard!$B$5),OR(Dashboard!$D$5="All",N667=Dashboard!$D$5),OR(AND(C667&lt;&gt;"",C667&gt;=Dashboard!$F$5,C667&lt;=Dashboard!$H$5),AND(C667="",Dashboard!$F$5&lt;=1980,Dashboard!$H$5&gt;=2016))),1,0)</f>
        <v>1</v>
      </c>
      <c r="Q667" s="0" t="n">
        <f aca="false">J667*P667+ROW()*0.00000001</f>
        <v>2.37000667</v>
      </c>
    </row>
    <row r="668" customFormat="false" ht="15" hidden="false" customHeight="false" outlineLevel="0" collapsed="false">
      <c r="A668" s="0" t="s">
        <v>626</v>
      </c>
      <c r="B668" s="0" t="s">
        <v>64</v>
      </c>
      <c r="C668" s="0" t="n">
        <v>2007</v>
      </c>
      <c r="D668" s="0" t="s">
        <v>34</v>
      </c>
      <c r="E668" s="0" t="s">
        <v>142</v>
      </c>
      <c r="F668" s="0" t="n">
        <v>2.18</v>
      </c>
      <c r="G668" s="0" t="n">
        <v>0.01</v>
      </c>
      <c r="H668" s="0" t="n">
        <v>0</v>
      </c>
      <c r="I668" s="0" t="n">
        <v>0.18</v>
      </c>
      <c r="J668" s="0" t="n">
        <v>2.37</v>
      </c>
      <c r="K668" s="0" t="n">
        <v>85</v>
      </c>
      <c r="L668" s="0" t="n">
        <v>6.4</v>
      </c>
      <c r="M668" s="0" t="s">
        <v>36</v>
      </c>
      <c r="N668" s="0" t="s">
        <v>66</v>
      </c>
      <c r="O668" s="0" t="s">
        <v>42</v>
      </c>
      <c r="P668" s="0" t="n">
        <f aca="false">IF(AND(OR(Dashboard!$B$5="All",D668=Dashboard!$B$5),OR(Dashboard!$D$5="All",N668=Dashboard!$D$5),OR(AND(C668&lt;&gt;"",C668&gt;=Dashboard!$F$5,C668&lt;=Dashboard!$H$5),AND(C668="",Dashboard!$F$5&lt;=1980,Dashboard!$H$5&gt;=2016))),1,0)</f>
        <v>1</v>
      </c>
      <c r="Q668" s="0" t="n">
        <f aca="false">J668*P668+ROW()*0.00000001</f>
        <v>2.37000668</v>
      </c>
    </row>
    <row r="669" customFormat="false" ht="15" hidden="false" customHeight="false" outlineLevel="0" collapsed="false">
      <c r="A669" s="0" t="s">
        <v>692</v>
      </c>
      <c r="B669" s="0" t="s">
        <v>76</v>
      </c>
      <c r="C669" s="0" t="n">
        <v>2004</v>
      </c>
      <c r="D669" s="0" t="s">
        <v>34</v>
      </c>
      <c r="E669" s="0" t="s">
        <v>91</v>
      </c>
      <c r="F669" s="0" t="n">
        <v>1.25</v>
      </c>
      <c r="G669" s="0" t="n">
        <v>0.86</v>
      </c>
      <c r="H669" s="0" t="n">
        <v>0.01</v>
      </c>
      <c r="I669" s="0" t="n">
        <v>0.26</v>
      </c>
      <c r="J669" s="0" t="n">
        <v>2.37</v>
      </c>
      <c r="K669" s="0" t="n">
        <v>83</v>
      </c>
      <c r="L669" s="0" t="n">
        <v>8.8</v>
      </c>
      <c r="M669" s="0" t="s">
        <v>103</v>
      </c>
      <c r="N669" s="0" t="s">
        <v>74</v>
      </c>
      <c r="O669" s="0" t="s">
        <v>42</v>
      </c>
      <c r="P669" s="0" t="n">
        <f aca="false">IF(AND(OR(Dashboard!$B$5="All",D669=Dashboard!$B$5),OR(Dashboard!$D$5="All",N669=Dashboard!$D$5),OR(AND(C669&lt;&gt;"",C669&gt;=Dashboard!$F$5,C669&lt;=Dashboard!$H$5),AND(C669="",Dashboard!$F$5&lt;=1980,Dashboard!$H$5&gt;=2016))),1,0)</f>
        <v>1</v>
      </c>
      <c r="Q669" s="0" t="n">
        <f aca="false">J669*P669+ROW()*0.00000001</f>
        <v>2.37000669</v>
      </c>
    </row>
    <row r="670" customFormat="false" ht="15" hidden="false" customHeight="false" outlineLevel="0" collapsed="false">
      <c r="A670" s="0" t="s">
        <v>194</v>
      </c>
      <c r="B670" s="0" t="s">
        <v>64</v>
      </c>
      <c r="C670" s="0" t="n">
        <v>2010</v>
      </c>
      <c r="D670" s="0" t="s">
        <v>34</v>
      </c>
      <c r="E670" s="0" t="s">
        <v>195</v>
      </c>
      <c r="F670" s="0" t="n">
        <v>1.74</v>
      </c>
      <c r="G670" s="0" t="n">
        <v>0.45</v>
      </c>
      <c r="H670" s="0" t="n">
        <v>0</v>
      </c>
      <c r="I670" s="0" t="n">
        <v>0.18</v>
      </c>
      <c r="J670" s="0" t="n">
        <v>2.37</v>
      </c>
      <c r="K670" s="0" t="n">
        <v>42</v>
      </c>
      <c r="L670" s="0" t="n">
        <v>5.5</v>
      </c>
      <c r="M670" s="0" t="s">
        <v>36</v>
      </c>
      <c r="N670" s="0" t="s">
        <v>66</v>
      </c>
      <c r="O670" s="0" t="s">
        <v>177</v>
      </c>
      <c r="P670" s="0" t="n">
        <f aca="false">IF(AND(OR(Dashboard!$B$5="All",D670=Dashboard!$B$5),OR(Dashboard!$D$5="All",N670=Dashboard!$D$5),OR(AND(C670&lt;&gt;"",C670&gt;=Dashboard!$F$5,C670&lt;=Dashboard!$H$5),AND(C670="",Dashboard!$F$5&lt;=1980,Dashboard!$H$5&gt;=2016))),1,0)</f>
        <v>1</v>
      </c>
      <c r="Q670" s="0" t="n">
        <f aca="false">J670*P670+ROW()*0.00000001</f>
        <v>2.3700067</v>
      </c>
    </row>
    <row r="671" customFormat="false" ht="15" hidden="false" customHeight="false" outlineLevel="0" collapsed="false">
      <c r="A671" s="0" t="s">
        <v>554</v>
      </c>
      <c r="B671" s="0" t="s">
        <v>70</v>
      </c>
      <c r="C671" s="0" t="n">
        <v>2009</v>
      </c>
      <c r="D671" s="0" t="s">
        <v>34</v>
      </c>
      <c r="E671" s="0" t="s">
        <v>142</v>
      </c>
      <c r="F671" s="0" t="n">
        <v>2.03</v>
      </c>
      <c r="G671" s="0" t="n">
        <v>0.13</v>
      </c>
      <c r="H671" s="0" t="n">
        <v>0</v>
      </c>
      <c r="I671" s="0" t="n">
        <v>0.21</v>
      </c>
      <c r="J671" s="0" t="n">
        <v>2.37</v>
      </c>
      <c r="K671" s="0" t="n">
        <v>85</v>
      </c>
      <c r="L671" s="0" t="n">
        <v>6.8</v>
      </c>
      <c r="M671" s="0" t="s">
        <v>36</v>
      </c>
      <c r="N671" s="0" t="s">
        <v>74</v>
      </c>
      <c r="O671" s="0" t="s">
        <v>42</v>
      </c>
      <c r="P671" s="0" t="n">
        <f aca="false">IF(AND(OR(Dashboard!$B$5="All",D671=Dashboard!$B$5),OR(Dashboard!$D$5="All",N671=Dashboard!$D$5),OR(AND(C671&lt;&gt;"",C671&gt;=Dashboard!$F$5,C671&lt;=Dashboard!$H$5),AND(C671="",Dashboard!$F$5&lt;=1980,Dashboard!$H$5&gt;=2016))),1,0)</f>
        <v>1</v>
      </c>
      <c r="Q671" s="0" t="n">
        <f aca="false">J671*P671+ROW()*0.00000001</f>
        <v>2.37000671</v>
      </c>
    </row>
    <row r="672" customFormat="false" ht="15" hidden="false" customHeight="false" outlineLevel="0" collapsed="false">
      <c r="A672" s="0" t="s">
        <v>693</v>
      </c>
      <c r="B672" s="0" t="s">
        <v>45</v>
      </c>
      <c r="C672" s="0" t="n">
        <v>1995</v>
      </c>
      <c r="D672" s="0" t="s">
        <v>16</v>
      </c>
      <c r="E672" s="0" t="s">
        <v>35</v>
      </c>
      <c r="F672" s="0" t="n">
        <v>0.69</v>
      </c>
      <c r="G672" s="0" t="n">
        <v>0.14</v>
      </c>
      <c r="H672" s="0" t="n">
        <v>1.48</v>
      </c>
      <c r="I672" s="0" t="n">
        <v>0.05</v>
      </c>
      <c r="J672" s="0" t="n">
        <v>2.36</v>
      </c>
      <c r="N672" s="0" t="s">
        <v>35</v>
      </c>
      <c r="P672" s="0" t="n">
        <f aca="false">IF(AND(OR(Dashboard!$B$5="All",D672=Dashboard!$B$5),OR(Dashboard!$D$5="All",N672=Dashboard!$D$5),OR(AND(C672&lt;&gt;"",C672&gt;=Dashboard!$F$5,C672&lt;=Dashboard!$H$5),AND(C672="",Dashboard!$F$5&lt;=1980,Dashboard!$H$5&gt;=2016))),1,0)</f>
        <v>1</v>
      </c>
      <c r="Q672" s="0" t="n">
        <f aca="false">J672*P672+ROW()*0.00000001</f>
        <v>2.36000672</v>
      </c>
    </row>
    <row r="673" customFormat="false" ht="15" hidden="false" customHeight="false" outlineLevel="0" collapsed="false">
      <c r="A673" s="0" t="s">
        <v>660</v>
      </c>
      <c r="B673" s="0" t="s">
        <v>64</v>
      </c>
      <c r="C673" s="0" t="n">
        <v>2008</v>
      </c>
      <c r="D673" s="0" t="s">
        <v>41</v>
      </c>
      <c r="E673" s="0" t="s">
        <v>72</v>
      </c>
      <c r="F673" s="0" t="n">
        <v>1.68</v>
      </c>
      <c r="G673" s="0" t="n">
        <v>0.45</v>
      </c>
      <c r="H673" s="0" t="n">
        <v>0.01</v>
      </c>
      <c r="I673" s="0" t="n">
        <v>0.21</v>
      </c>
      <c r="J673" s="0" t="n">
        <v>2.35</v>
      </c>
      <c r="K673" s="0" t="n">
        <v>81</v>
      </c>
      <c r="L673" s="0" t="n">
        <v>8.5</v>
      </c>
      <c r="M673" s="0" t="s">
        <v>103</v>
      </c>
      <c r="N673" s="0" t="s">
        <v>66</v>
      </c>
      <c r="O673" s="0" t="s">
        <v>42</v>
      </c>
      <c r="P673" s="0" t="n">
        <f aca="false">IF(AND(OR(Dashboard!$B$5="All",D673=Dashboard!$B$5),OR(Dashboard!$D$5="All",N673=Dashboard!$D$5),OR(AND(C673&lt;&gt;"",C673&gt;=Dashboard!$F$5,C673&lt;=Dashboard!$H$5),AND(C673="",Dashboard!$F$5&lt;=1980,Dashboard!$H$5&gt;=2016))),1,0)</f>
        <v>1</v>
      </c>
      <c r="Q673" s="0" t="n">
        <f aca="false">J673*P673+ROW()*0.00000001</f>
        <v>2.35000673</v>
      </c>
    </row>
    <row r="674" customFormat="false" ht="15" hidden="false" customHeight="false" outlineLevel="0" collapsed="false">
      <c r="A674" s="0" t="s">
        <v>694</v>
      </c>
      <c r="B674" s="0" t="s">
        <v>45</v>
      </c>
      <c r="C674" s="0" t="n">
        <v>1996</v>
      </c>
      <c r="D674" s="0" t="s">
        <v>16</v>
      </c>
      <c r="E674" s="0" t="s">
        <v>35</v>
      </c>
      <c r="F674" s="0" t="n">
        <v>1.39</v>
      </c>
      <c r="G674" s="0" t="n">
        <v>0.48</v>
      </c>
      <c r="H674" s="0" t="n">
        <v>0.4</v>
      </c>
      <c r="I674" s="0" t="n">
        <v>0.08</v>
      </c>
      <c r="J674" s="0" t="n">
        <v>2.35</v>
      </c>
      <c r="N674" s="0" t="s">
        <v>35</v>
      </c>
      <c r="P674" s="0" t="n">
        <f aca="false">IF(AND(OR(Dashboard!$B$5="All",D674=Dashboard!$B$5),OR(Dashboard!$D$5="All",N674=Dashboard!$D$5),OR(AND(C674&lt;&gt;"",C674&gt;=Dashboard!$F$5,C674&lt;=Dashboard!$H$5),AND(C674="",Dashboard!$F$5&lt;=1980,Dashboard!$H$5&gt;=2016))),1,0)</f>
        <v>1</v>
      </c>
      <c r="Q674" s="0" t="n">
        <f aca="false">J674*P674+ROW()*0.00000001</f>
        <v>2.35000674</v>
      </c>
    </row>
    <row r="675" customFormat="false" ht="15" hidden="false" customHeight="false" outlineLevel="0" collapsed="false">
      <c r="A675" s="0" t="s">
        <v>695</v>
      </c>
      <c r="B675" s="0" t="s">
        <v>45</v>
      </c>
      <c r="C675" s="0" t="n">
        <v>1998</v>
      </c>
      <c r="D675" s="0" t="s">
        <v>46</v>
      </c>
      <c r="E675" s="0" t="s">
        <v>257</v>
      </c>
      <c r="F675" s="0" t="n">
        <v>0</v>
      </c>
      <c r="G675" s="0" t="n">
        <v>0</v>
      </c>
      <c r="H675" s="0" t="n">
        <v>2.34</v>
      </c>
      <c r="I675" s="0" t="n">
        <v>0.01</v>
      </c>
      <c r="J675" s="0" t="n">
        <v>2.35</v>
      </c>
      <c r="N675" s="0" t="s">
        <v>35</v>
      </c>
      <c r="P675" s="0" t="n">
        <f aca="false">IF(AND(OR(Dashboard!$B$5="All",D675=Dashboard!$B$5),OR(Dashboard!$D$5="All",N675=Dashboard!$D$5),OR(AND(C675&lt;&gt;"",C675&gt;=Dashboard!$F$5,C675&lt;=Dashboard!$H$5),AND(C675="",Dashboard!$F$5&lt;=1980,Dashboard!$H$5&gt;=2016))),1,0)</f>
        <v>1</v>
      </c>
      <c r="Q675" s="0" t="n">
        <f aca="false">J675*P675+ROW()*0.00000001</f>
        <v>2.35000675</v>
      </c>
    </row>
    <row r="676" customFormat="false" ht="15" hidden="false" customHeight="false" outlineLevel="0" collapsed="false">
      <c r="A676" s="0" t="s">
        <v>696</v>
      </c>
      <c r="B676" s="0" t="s">
        <v>64</v>
      </c>
      <c r="C676" s="0" t="n">
        <v>2011</v>
      </c>
      <c r="D676" s="0" t="s">
        <v>52</v>
      </c>
      <c r="E676" s="0" t="s">
        <v>65</v>
      </c>
      <c r="F676" s="0" t="n">
        <v>1.73</v>
      </c>
      <c r="G676" s="0" t="n">
        <v>0.43</v>
      </c>
      <c r="H676" s="0" t="n">
        <v>0.02</v>
      </c>
      <c r="I676" s="0" t="n">
        <v>0.17</v>
      </c>
      <c r="J676" s="0" t="n">
        <v>2.35</v>
      </c>
      <c r="K676" s="0" t="n">
        <v>73</v>
      </c>
      <c r="L676" s="0" t="n">
        <v>2.9</v>
      </c>
      <c r="M676" s="0" t="s">
        <v>125</v>
      </c>
      <c r="N676" s="0" t="s">
        <v>66</v>
      </c>
      <c r="O676" s="0" t="s">
        <v>37</v>
      </c>
      <c r="P676" s="0" t="n">
        <f aca="false">IF(AND(OR(Dashboard!$B$5="All",D676=Dashboard!$B$5),OR(Dashboard!$D$5="All",N676=Dashboard!$D$5),OR(AND(C676&lt;&gt;"",C676&gt;=Dashboard!$F$5,C676&lt;=Dashboard!$H$5),AND(C676="",Dashboard!$F$5&lt;=1980,Dashboard!$H$5&gt;=2016))),1,0)</f>
        <v>1</v>
      </c>
      <c r="Q676" s="0" t="n">
        <f aca="false">J676*P676+ROW()*0.00000001</f>
        <v>2.35000676</v>
      </c>
    </row>
    <row r="677" customFormat="false" ht="15" hidden="false" customHeight="false" outlineLevel="0" collapsed="false">
      <c r="A677" s="0" t="s">
        <v>697</v>
      </c>
      <c r="B677" s="0" t="s">
        <v>76</v>
      </c>
      <c r="C677" s="0" t="n">
        <v>2007</v>
      </c>
      <c r="D677" s="0" t="s">
        <v>102</v>
      </c>
      <c r="E677" s="0" t="s">
        <v>418</v>
      </c>
      <c r="F677" s="0" t="n">
        <v>0.92</v>
      </c>
      <c r="G677" s="0" t="n">
        <v>0</v>
      </c>
      <c r="H677" s="0" t="n">
        <v>0.01</v>
      </c>
      <c r="I677" s="0" t="n">
        <v>1.41</v>
      </c>
      <c r="J677" s="0" t="n">
        <v>2.34</v>
      </c>
      <c r="K677" s="0" t="n">
        <v>71</v>
      </c>
      <c r="L677" s="0" t="n">
        <v>7.2</v>
      </c>
      <c r="M677" s="0" t="s">
        <v>103</v>
      </c>
      <c r="N677" s="0" t="s">
        <v>74</v>
      </c>
      <c r="O677" s="0" t="s">
        <v>37</v>
      </c>
      <c r="P677" s="0" t="n">
        <f aca="false">IF(AND(OR(Dashboard!$B$5="All",D677=Dashboard!$B$5),OR(Dashboard!$D$5="All",N677=Dashboard!$D$5),OR(AND(C677&lt;&gt;"",C677&gt;=Dashboard!$F$5,C677&lt;=Dashboard!$H$5),AND(C677="",Dashboard!$F$5&lt;=1980,Dashboard!$H$5&gt;=2016))),1,0)</f>
        <v>1</v>
      </c>
      <c r="Q677" s="0" t="n">
        <f aca="false">J677*P677+ROW()*0.00000001</f>
        <v>2.34000677</v>
      </c>
    </row>
    <row r="678" customFormat="false" ht="15" hidden="false" customHeight="false" outlineLevel="0" collapsed="false">
      <c r="A678" s="0" t="s">
        <v>698</v>
      </c>
      <c r="B678" s="0" t="s">
        <v>97</v>
      </c>
      <c r="C678" s="0" t="n">
        <v>2015</v>
      </c>
      <c r="D678" s="0" t="s">
        <v>71</v>
      </c>
      <c r="E678" s="0" t="s">
        <v>35</v>
      </c>
      <c r="F678" s="0" t="n">
        <v>1.15</v>
      </c>
      <c r="G678" s="0" t="n">
        <v>0.55</v>
      </c>
      <c r="H678" s="0" t="n">
        <v>0.47</v>
      </c>
      <c r="I678" s="0" t="n">
        <v>0.17</v>
      </c>
      <c r="J678" s="0" t="n">
        <v>2.34</v>
      </c>
      <c r="K678" s="0" t="n">
        <v>89</v>
      </c>
      <c r="L678" s="0" t="n">
        <v>9</v>
      </c>
      <c r="M678" s="0" t="s">
        <v>125</v>
      </c>
      <c r="N678" s="0" t="s">
        <v>35</v>
      </c>
      <c r="O678" s="0" t="s">
        <v>42</v>
      </c>
      <c r="P678" s="0" t="n">
        <f aca="false">IF(AND(OR(Dashboard!$B$5="All",D678=Dashboard!$B$5),OR(Dashboard!$D$5="All",N678=Dashboard!$D$5),OR(AND(C678&lt;&gt;"",C678&gt;=Dashboard!$F$5,C678&lt;=Dashboard!$H$5),AND(C678="",Dashboard!$F$5&lt;=1980,Dashboard!$H$5&gt;=2016))),1,0)</f>
        <v>1</v>
      </c>
      <c r="Q678" s="0" t="n">
        <f aca="false">J678*P678+ROW()*0.00000001</f>
        <v>2.34000678</v>
      </c>
    </row>
    <row r="679" customFormat="false" ht="15" hidden="false" customHeight="false" outlineLevel="0" collapsed="false">
      <c r="A679" s="0" t="s">
        <v>386</v>
      </c>
      <c r="B679" s="0" t="s">
        <v>33</v>
      </c>
      <c r="D679" s="0" t="s">
        <v>71</v>
      </c>
      <c r="E679" s="0" t="s">
        <v>234</v>
      </c>
      <c r="F679" s="0" t="n">
        <v>1.51</v>
      </c>
      <c r="G679" s="0" t="n">
        <v>0.61</v>
      </c>
      <c r="H679" s="0" t="n">
        <v>0</v>
      </c>
      <c r="I679" s="0" t="n">
        <v>0.21</v>
      </c>
      <c r="J679" s="0" t="n">
        <v>2.34</v>
      </c>
      <c r="K679" s="0" t="n">
        <v>78</v>
      </c>
      <c r="L679" s="0" t="n">
        <v>6.6</v>
      </c>
      <c r="M679" s="0" t="s">
        <v>125</v>
      </c>
      <c r="N679" s="0" t="s">
        <v>35</v>
      </c>
      <c r="O679" s="0" t="s">
        <v>37</v>
      </c>
      <c r="P679" s="0" t="n">
        <f aca="false">IF(AND(OR(Dashboard!$B$5="All",D679=Dashboard!$B$5),OR(Dashboard!$D$5="All",N679=Dashboard!$D$5),OR(AND(C679&lt;&gt;"",C679&gt;=Dashboard!$F$5,C679&lt;=Dashboard!$H$5),AND(C679="",Dashboard!$F$5&lt;=1980,Dashboard!$H$5&gt;=2016))),1,0)</f>
        <v>1</v>
      </c>
      <c r="Q679" s="0" t="n">
        <f aca="false">J679*P679+ROW()*0.00000001</f>
        <v>2.34000679</v>
      </c>
    </row>
    <row r="680" customFormat="false" ht="15" hidden="false" customHeight="false" outlineLevel="0" collapsed="false">
      <c r="A680" s="0" t="s">
        <v>699</v>
      </c>
      <c r="B680" s="0" t="s">
        <v>76</v>
      </c>
      <c r="C680" s="0" t="n">
        <v>2001</v>
      </c>
      <c r="D680" s="0" t="s">
        <v>71</v>
      </c>
      <c r="E680" s="0" t="s">
        <v>211</v>
      </c>
      <c r="F680" s="0" t="n">
        <v>1.08</v>
      </c>
      <c r="G680" s="0" t="n">
        <v>0.7</v>
      </c>
      <c r="H680" s="0" t="n">
        <v>0.34</v>
      </c>
      <c r="I680" s="0" t="n">
        <v>0.21</v>
      </c>
      <c r="J680" s="0" t="n">
        <v>2.34</v>
      </c>
      <c r="K680" s="0" t="n">
        <v>84</v>
      </c>
      <c r="L680" s="0" t="n">
        <v>8.4</v>
      </c>
      <c r="M680" s="0" t="s">
        <v>73</v>
      </c>
      <c r="N680" s="0" t="s">
        <v>74</v>
      </c>
      <c r="O680" s="0" t="s">
        <v>42</v>
      </c>
      <c r="P680" s="0" t="n">
        <f aca="false">IF(AND(OR(Dashboard!$B$5="All",D680=Dashboard!$B$5),OR(Dashboard!$D$5="All",N680=Dashboard!$D$5),OR(AND(C680&lt;&gt;"",C680&gt;=Dashboard!$F$5,C680&lt;=Dashboard!$H$5),AND(C680="",Dashboard!$F$5&lt;=1980,Dashboard!$H$5&gt;=2016))),1,0)</f>
        <v>1</v>
      </c>
      <c r="Q680" s="0" t="n">
        <f aca="false">J680*P680+ROW()*0.00000001</f>
        <v>2.3400068</v>
      </c>
    </row>
    <row r="681" customFormat="false" ht="15" hidden="false" customHeight="false" outlineLevel="0" collapsed="false">
      <c r="A681" s="0" t="s">
        <v>372</v>
      </c>
      <c r="B681" s="0" t="s">
        <v>172</v>
      </c>
      <c r="C681" s="0" t="n">
        <v>2015</v>
      </c>
      <c r="D681" s="0" t="s">
        <v>34</v>
      </c>
      <c r="E681" s="0" t="s">
        <v>72</v>
      </c>
      <c r="F681" s="0" t="n">
        <v>1.95</v>
      </c>
      <c r="G681" s="0" t="n">
        <v>0.15</v>
      </c>
      <c r="H681" s="0" t="n">
        <v>0</v>
      </c>
      <c r="I681" s="0" t="n">
        <v>0.24</v>
      </c>
      <c r="J681" s="0" t="n">
        <v>2.34</v>
      </c>
      <c r="K681" s="0" t="n">
        <v>86</v>
      </c>
      <c r="L681" s="0" t="n">
        <v>6.2</v>
      </c>
      <c r="M681" s="0" t="s">
        <v>125</v>
      </c>
      <c r="N681" s="0" t="s">
        <v>66</v>
      </c>
      <c r="O681" s="0" t="s">
        <v>42</v>
      </c>
      <c r="P681" s="0" t="n">
        <f aca="false">IF(AND(OR(Dashboard!$B$5="All",D681=Dashboard!$B$5),OR(Dashboard!$D$5="All",N681=Dashboard!$D$5),OR(AND(C681&lt;&gt;"",C681&gt;=Dashboard!$F$5,C681&lt;=Dashboard!$H$5),AND(C681="",Dashboard!$F$5&lt;=1980,Dashboard!$H$5&gt;=2016))),1,0)</f>
        <v>1</v>
      </c>
      <c r="Q681" s="0" t="n">
        <f aca="false">J681*P681+ROW()*0.00000001</f>
        <v>2.34000681</v>
      </c>
    </row>
    <row r="682" customFormat="false" ht="15" hidden="false" customHeight="false" outlineLevel="0" collapsed="false">
      <c r="A682" s="0" t="s">
        <v>700</v>
      </c>
      <c r="B682" s="0" t="s">
        <v>64</v>
      </c>
      <c r="C682" s="0" t="n">
        <v>2011</v>
      </c>
      <c r="D682" s="0" t="s">
        <v>34</v>
      </c>
      <c r="E682" s="0" t="s">
        <v>65</v>
      </c>
      <c r="F682" s="0" t="n">
        <v>1.38</v>
      </c>
      <c r="G682" s="0" t="n">
        <v>0.72</v>
      </c>
      <c r="H682" s="0" t="n">
        <v>0.02</v>
      </c>
      <c r="I682" s="0" t="n">
        <v>0.22</v>
      </c>
      <c r="J682" s="0" t="n">
        <v>2.34</v>
      </c>
      <c r="K682" s="0" t="n">
        <v>66</v>
      </c>
      <c r="L682" s="0" t="n">
        <v>6.5</v>
      </c>
      <c r="M682" s="0" t="s">
        <v>36</v>
      </c>
      <c r="N682" s="0" t="s">
        <v>66</v>
      </c>
      <c r="O682" s="0" t="s">
        <v>67</v>
      </c>
      <c r="P682" s="0" t="n">
        <f aca="false">IF(AND(OR(Dashboard!$B$5="All",D682=Dashboard!$B$5),OR(Dashboard!$D$5="All",N682=Dashboard!$D$5),OR(AND(C682&lt;&gt;"",C682&gt;=Dashboard!$F$5,C682&lt;=Dashboard!$H$5),AND(C682="",Dashboard!$F$5&lt;=1980,Dashboard!$H$5&gt;=2016))),1,0)</f>
        <v>1</v>
      </c>
      <c r="Q682" s="0" t="n">
        <f aca="false">J682*P682+ROW()*0.00000001</f>
        <v>2.34000682</v>
      </c>
    </row>
    <row r="683" customFormat="false" ht="15" hidden="false" customHeight="false" outlineLevel="0" collapsed="false">
      <c r="A683" s="0" t="s">
        <v>701</v>
      </c>
      <c r="B683" s="0" t="s">
        <v>33</v>
      </c>
      <c r="C683" s="0" t="n">
        <v>2008</v>
      </c>
      <c r="D683" s="0" t="s">
        <v>34</v>
      </c>
      <c r="E683" s="0" t="s">
        <v>124</v>
      </c>
      <c r="F683" s="0" t="n">
        <v>1.18</v>
      </c>
      <c r="G683" s="0" t="n">
        <v>0.9</v>
      </c>
      <c r="H683" s="0" t="n">
        <v>0</v>
      </c>
      <c r="I683" s="0" t="n">
        <v>0.24</v>
      </c>
      <c r="J683" s="0" t="n">
        <v>2.32</v>
      </c>
      <c r="L683" s="0" t="n">
        <v>8.6</v>
      </c>
      <c r="M683" s="0" t="s">
        <v>36</v>
      </c>
      <c r="N683" s="0" t="s">
        <v>35</v>
      </c>
      <c r="P683" s="0" t="n">
        <f aca="false">IF(AND(OR(Dashboard!$B$5="All",D683=Dashboard!$B$5),OR(Dashboard!$D$5="All",N683=Dashboard!$D$5),OR(AND(C683&lt;&gt;"",C683&gt;=Dashboard!$F$5,C683&lt;=Dashboard!$H$5),AND(C683="",Dashboard!$F$5&lt;=1980,Dashboard!$H$5&gt;=2016))),1,0)</f>
        <v>1</v>
      </c>
      <c r="Q683" s="0" t="n">
        <f aca="false">J683*P683+ROW()*0.00000001</f>
        <v>2.32000683</v>
      </c>
    </row>
    <row r="684" customFormat="false" ht="15" hidden="false" customHeight="false" outlineLevel="0" collapsed="false">
      <c r="A684" s="0" t="s">
        <v>702</v>
      </c>
      <c r="B684" s="0" t="s">
        <v>108</v>
      </c>
      <c r="C684" s="0" t="n">
        <v>2000</v>
      </c>
      <c r="D684" s="0" t="s">
        <v>34</v>
      </c>
      <c r="E684" s="0" t="s">
        <v>35</v>
      </c>
      <c r="F684" s="0" t="n">
        <v>0.78</v>
      </c>
      <c r="G684" s="0" t="n">
        <v>0.4</v>
      </c>
      <c r="H684" s="0" t="n">
        <v>1.06</v>
      </c>
      <c r="I684" s="0" t="n">
        <v>0.07</v>
      </c>
      <c r="J684" s="0" t="n">
        <v>2.32</v>
      </c>
      <c r="N684" s="0" t="s">
        <v>35</v>
      </c>
      <c r="P684" s="0" t="n">
        <f aca="false">IF(AND(OR(Dashboard!$B$5="All",D684=Dashboard!$B$5),OR(Dashboard!$D$5="All",N684=Dashboard!$D$5),OR(AND(C684&lt;&gt;"",C684&gt;=Dashboard!$F$5,C684&lt;=Dashboard!$H$5),AND(C684="",Dashboard!$F$5&lt;=1980,Dashboard!$H$5&gt;=2016))),1,0)</f>
        <v>1</v>
      </c>
      <c r="Q684" s="0" t="n">
        <f aca="false">J684*P684+ROW()*0.00000001</f>
        <v>2.32000684</v>
      </c>
    </row>
    <row r="685" customFormat="false" ht="15" hidden="false" customHeight="false" outlineLevel="0" collapsed="false">
      <c r="A685" s="0" t="s">
        <v>703</v>
      </c>
      <c r="B685" s="0" t="s">
        <v>117</v>
      </c>
      <c r="C685" s="0" t="n">
        <v>1997</v>
      </c>
      <c r="D685" s="0" t="s">
        <v>71</v>
      </c>
      <c r="E685" s="0" t="s">
        <v>72</v>
      </c>
      <c r="F685" s="0" t="n">
        <v>0.79</v>
      </c>
      <c r="G685" s="0" t="n">
        <v>1.35</v>
      </c>
      <c r="H685" s="0" t="n">
        <v>0.04</v>
      </c>
      <c r="I685" s="0" t="n">
        <v>0.14</v>
      </c>
      <c r="J685" s="0" t="n">
        <v>2.32</v>
      </c>
      <c r="N685" s="0" t="s">
        <v>74</v>
      </c>
      <c r="P685" s="0" t="n">
        <f aca="false">IF(AND(OR(Dashboard!$B$5="All",D685=Dashboard!$B$5),OR(Dashboard!$D$5="All",N685=Dashboard!$D$5),OR(AND(C685&lt;&gt;"",C685&gt;=Dashboard!$F$5,C685&lt;=Dashboard!$H$5),AND(C685="",Dashboard!$F$5&lt;=1980,Dashboard!$H$5&gt;=2016))),1,0)</f>
        <v>1</v>
      </c>
      <c r="Q685" s="0" t="n">
        <f aca="false">J685*P685+ROW()*0.00000001</f>
        <v>2.32000685</v>
      </c>
    </row>
    <row r="686" customFormat="false" ht="15" hidden="false" customHeight="false" outlineLevel="0" collapsed="false">
      <c r="A686" s="0" t="s">
        <v>704</v>
      </c>
      <c r="B686" s="0" t="s">
        <v>76</v>
      </c>
      <c r="C686" s="0" t="n">
        <v>2004</v>
      </c>
      <c r="D686" s="0" t="s">
        <v>56</v>
      </c>
      <c r="E686" s="0" t="s">
        <v>142</v>
      </c>
      <c r="F686" s="0" t="n">
        <v>0.85</v>
      </c>
      <c r="G686" s="0" t="n">
        <v>1.06</v>
      </c>
      <c r="H686" s="0" t="n">
        <v>0.09</v>
      </c>
      <c r="I686" s="0" t="n">
        <v>0.32</v>
      </c>
      <c r="J686" s="0" t="n">
        <v>2.31</v>
      </c>
      <c r="K686" s="0" t="n">
        <v>84</v>
      </c>
      <c r="L686" s="0" t="n">
        <v>9.1</v>
      </c>
      <c r="M686" s="0" t="s">
        <v>103</v>
      </c>
      <c r="N686" s="0" t="s">
        <v>74</v>
      </c>
      <c r="O686" s="0" t="s">
        <v>42</v>
      </c>
      <c r="P686" s="0" t="n">
        <f aca="false">IF(AND(OR(Dashboard!$B$5="All",D686=Dashboard!$B$5),OR(Dashboard!$D$5="All",N686=Dashboard!$D$5),OR(AND(C686&lt;&gt;"",C686&gt;=Dashboard!$F$5,C686&lt;=Dashboard!$H$5),AND(C686="",Dashboard!$F$5&lt;=1980,Dashboard!$H$5&gt;=2016))),1,0)</f>
        <v>1</v>
      </c>
      <c r="Q686" s="0" t="n">
        <f aca="false">J686*P686+ROW()*0.00000001</f>
        <v>2.31000686</v>
      </c>
    </row>
    <row r="687" customFormat="false" ht="15" hidden="false" customHeight="false" outlineLevel="0" collapsed="false">
      <c r="A687" s="0" t="s">
        <v>705</v>
      </c>
      <c r="B687" s="0" t="s">
        <v>117</v>
      </c>
      <c r="C687" s="0" t="n">
        <v>1999</v>
      </c>
      <c r="D687" s="0" t="s">
        <v>41</v>
      </c>
      <c r="E687" s="0" t="s">
        <v>142</v>
      </c>
      <c r="F687" s="0" t="n">
        <v>1.58</v>
      </c>
      <c r="G687" s="0" t="n">
        <v>0.64</v>
      </c>
      <c r="H687" s="0" t="n">
        <v>0</v>
      </c>
      <c r="I687" s="0" t="n">
        <v>0.09</v>
      </c>
      <c r="J687" s="0" t="n">
        <v>2.31</v>
      </c>
      <c r="K687" s="0" t="n">
        <v>86</v>
      </c>
      <c r="L687" s="0" t="n">
        <v>8.5</v>
      </c>
      <c r="M687" s="0" t="s">
        <v>36</v>
      </c>
      <c r="N687" s="0" t="s">
        <v>74</v>
      </c>
      <c r="O687" s="0" t="s">
        <v>42</v>
      </c>
      <c r="P687" s="0" t="n">
        <f aca="false">IF(AND(OR(Dashboard!$B$5="All",D687=Dashboard!$B$5),OR(Dashboard!$D$5="All",N687=Dashboard!$D$5),OR(AND(C687&lt;&gt;"",C687&gt;=Dashboard!$F$5,C687&lt;=Dashboard!$H$5),AND(C687="",Dashboard!$F$5&lt;=1980,Dashboard!$H$5&gt;=2016))),1,0)</f>
        <v>1</v>
      </c>
      <c r="Q687" s="0" t="n">
        <f aca="false">J687*P687+ROW()*0.00000001</f>
        <v>2.31000687</v>
      </c>
    </row>
    <row r="688" customFormat="false" ht="15" hidden="false" customHeight="false" outlineLevel="0" collapsed="false">
      <c r="A688" s="0" t="s">
        <v>706</v>
      </c>
      <c r="B688" s="0" t="s">
        <v>78</v>
      </c>
      <c r="C688" s="0" t="n">
        <v>1995</v>
      </c>
      <c r="D688" s="0" t="s">
        <v>46</v>
      </c>
      <c r="E688" s="0" t="s">
        <v>157</v>
      </c>
      <c r="F688" s="0" t="n">
        <v>0.28</v>
      </c>
      <c r="G688" s="0" t="n">
        <v>0</v>
      </c>
      <c r="H688" s="0" t="n">
        <v>2.02</v>
      </c>
      <c r="I688" s="0" t="n">
        <v>0.01</v>
      </c>
      <c r="J688" s="0" t="n">
        <v>2.31</v>
      </c>
      <c r="N688" s="0" t="s">
        <v>35</v>
      </c>
      <c r="P688" s="0" t="n">
        <f aca="false">IF(AND(OR(Dashboard!$B$5="All",D688=Dashboard!$B$5),OR(Dashboard!$D$5="All",N688=Dashboard!$D$5),OR(AND(C688&lt;&gt;"",C688&gt;=Dashboard!$F$5,C688&lt;=Dashboard!$H$5),AND(C688="",Dashboard!$F$5&lt;=1980,Dashboard!$H$5&gt;=2016))),1,0)</f>
        <v>1</v>
      </c>
      <c r="Q688" s="0" t="n">
        <f aca="false">J688*P688+ROW()*0.00000001</f>
        <v>2.31000688</v>
      </c>
    </row>
    <row r="689" customFormat="false" ht="15" hidden="false" customHeight="false" outlineLevel="0" collapsed="false">
      <c r="A689" s="0" t="s">
        <v>707</v>
      </c>
      <c r="B689" s="0" t="s">
        <v>152</v>
      </c>
      <c r="C689" s="0" t="n">
        <v>2012</v>
      </c>
      <c r="D689" s="0" t="s">
        <v>71</v>
      </c>
      <c r="E689" s="0" t="s">
        <v>708</v>
      </c>
      <c r="F689" s="0" t="n">
        <v>0.96</v>
      </c>
      <c r="G689" s="0" t="n">
        <v>1.07</v>
      </c>
      <c r="H689" s="0" t="n">
        <v>0</v>
      </c>
      <c r="I689" s="0" t="n">
        <v>0.27</v>
      </c>
      <c r="J689" s="0" t="n">
        <v>2.31</v>
      </c>
      <c r="K689" s="0" t="n">
        <v>90</v>
      </c>
      <c r="L689" s="0" t="n">
        <v>7.9</v>
      </c>
      <c r="M689" s="0" t="s">
        <v>103</v>
      </c>
      <c r="N689" s="0" t="s">
        <v>152</v>
      </c>
      <c r="O689" s="0" t="s">
        <v>42</v>
      </c>
      <c r="P689" s="0" t="n">
        <f aca="false">IF(AND(OR(Dashboard!$B$5="All",D689=Dashboard!$B$5),OR(Dashboard!$D$5="All",N689=Dashboard!$D$5),OR(AND(C689&lt;&gt;"",C689&gt;=Dashboard!$F$5,C689&lt;=Dashboard!$H$5),AND(C689="",Dashboard!$F$5&lt;=1980,Dashboard!$H$5&gt;=2016))),1,0)</f>
        <v>1</v>
      </c>
      <c r="Q689" s="0" t="n">
        <f aca="false">J689*P689+ROW()*0.00000001</f>
        <v>2.31000689</v>
      </c>
    </row>
    <row r="690" customFormat="false" ht="15" hidden="false" customHeight="false" outlineLevel="0" collapsed="false">
      <c r="A690" s="0" t="s">
        <v>709</v>
      </c>
      <c r="B690" s="0" t="s">
        <v>117</v>
      </c>
      <c r="C690" s="0" t="n">
        <v>1998</v>
      </c>
      <c r="D690" s="0" t="s">
        <v>34</v>
      </c>
      <c r="E690" s="0" t="s">
        <v>710</v>
      </c>
      <c r="F690" s="0" t="n">
        <v>1.65</v>
      </c>
      <c r="G690" s="0" t="n">
        <v>0.46</v>
      </c>
      <c r="H690" s="0" t="n">
        <v>0.1</v>
      </c>
      <c r="I690" s="0" t="n">
        <v>0.1</v>
      </c>
      <c r="J690" s="0" t="n">
        <v>2.31</v>
      </c>
      <c r="N690" s="0" t="s">
        <v>74</v>
      </c>
      <c r="P690" s="0" t="n">
        <f aca="false">IF(AND(OR(Dashboard!$B$5="All",D690=Dashboard!$B$5),OR(Dashboard!$D$5="All",N690=Dashboard!$D$5),OR(AND(C690&lt;&gt;"",C690&gt;=Dashboard!$F$5,C690&lt;=Dashboard!$H$5),AND(C690="",Dashboard!$F$5&lt;=1980,Dashboard!$H$5&gt;=2016))),1,0)</f>
        <v>1</v>
      </c>
      <c r="Q690" s="0" t="n">
        <f aca="false">J690*P690+ROW()*0.00000001</f>
        <v>2.3100069</v>
      </c>
    </row>
    <row r="691" customFormat="false" ht="15" hidden="false" customHeight="false" outlineLevel="0" collapsed="false">
      <c r="A691" s="0" t="s">
        <v>711</v>
      </c>
      <c r="B691" s="0" t="s">
        <v>97</v>
      </c>
      <c r="C691" s="0" t="n">
        <v>2012</v>
      </c>
      <c r="D691" s="0" t="s">
        <v>46</v>
      </c>
      <c r="E691" s="0" t="s">
        <v>35</v>
      </c>
      <c r="F691" s="0" t="n">
        <v>1.12</v>
      </c>
      <c r="G691" s="0" t="n">
        <v>0.41</v>
      </c>
      <c r="H691" s="0" t="n">
        <v>0.64</v>
      </c>
      <c r="I691" s="0" t="n">
        <v>0.14</v>
      </c>
      <c r="J691" s="0" t="n">
        <v>2.3</v>
      </c>
      <c r="K691" s="0" t="n">
        <v>75</v>
      </c>
      <c r="L691" s="0" t="n">
        <v>5.6</v>
      </c>
      <c r="M691" s="0" t="s">
        <v>36</v>
      </c>
      <c r="N691" s="0" t="s">
        <v>35</v>
      </c>
      <c r="O691" s="0" t="s">
        <v>37</v>
      </c>
      <c r="P691" s="0" t="n">
        <f aca="false">IF(AND(OR(Dashboard!$B$5="All",D691=Dashboard!$B$5),OR(Dashboard!$D$5="All",N691=Dashboard!$D$5),OR(AND(C691&lt;&gt;"",C691&gt;=Dashboard!$F$5,C691&lt;=Dashboard!$H$5),AND(C691="",Dashboard!$F$5&lt;=1980,Dashboard!$H$5&gt;=2016))),1,0)</f>
        <v>1</v>
      </c>
      <c r="Q691" s="0" t="n">
        <f aca="false">J691*P691+ROW()*0.00000001</f>
        <v>2.30000691</v>
      </c>
    </row>
    <row r="692" customFormat="false" ht="15" hidden="false" customHeight="false" outlineLevel="0" collapsed="false">
      <c r="A692" s="0" t="s">
        <v>712</v>
      </c>
      <c r="B692" s="0" t="s">
        <v>50</v>
      </c>
      <c r="C692" s="0" t="n">
        <v>2004</v>
      </c>
      <c r="D692" s="0" t="s">
        <v>48</v>
      </c>
      <c r="E692" s="0" t="s">
        <v>35</v>
      </c>
      <c r="F692" s="0" t="n">
        <v>0.51</v>
      </c>
      <c r="G692" s="0" t="n">
        <v>0.45</v>
      </c>
      <c r="H692" s="0" t="n">
        <v>1.21</v>
      </c>
      <c r="I692" s="0" t="n">
        <v>0.13</v>
      </c>
      <c r="J692" s="0" t="n">
        <v>2.3</v>
      </c>
      <c r="N692" s="0" t="s">
        <v>35</v>
      </c>
      <c r="P692" s="0" t="n">
        <f aca="false">IF(AND(OR(Dashboard!$B$5="All",D692=Dashboard!$B$5),OR(Dashboard!$D$5="All",N692=Dashboard!$D$5),OR(AND(C692&lt;&gt;"",C692&gt;=Dashboard!$F$5,C692&lt;=Dashboard!$H$5),AND(C692="",Dashboard!$F$5&lt;=1980,Dashboard!$H$5&gt;=2016))),1,0)</f>
        <v>1</v>
      </c>
      <c r="Q692" s="0" t="n">
        <f aca="false">J692*P692+ROW()*0.00000001</f>
        <v>2.30000692</v>
      </c>
    </row>
    <row r="693" customFormat="false" ht="15" hidden="false" customHeight="false" outlineLevel="0" collapsed="false">
      <c r="A693" s="0" t="s">
        <v>713</v>
      </c>
      <c r="B693" s="0" t="s">
        <v>70</v>
      </c>
      <c r="C693" s="0" t="n">
        <v>2013</v>
      </c>
      <c r="D693" s="0" t="s">
        <v>71</v>
      </c>
      <c r="E693" s="0" t="s">
        <v>243</v>
      </c>
      <c r="F693" s="0" t="n">
        <v>1.07</v>
      </c>
      <c r="G693" s="0" t="n">
        <v>0.8</v>
      </c>
      <c r="H693" s="0" t="n">
        <v>0.04</v>
      </c>
      <c r="I693" s="0" t="n">
        <v>0.38</v>
      </c>
      <c r="J693" s="0" t="n">
        <v>2.29</v>
      </c>
      <c r="K693" s="0" t="n">
        <v>76</v>
      </c>
      <c r="L693" s="0" t="n">
        <v>7.7</v>
      </c>
      <c r="M693" s="0" t="s">
        <v>103</v>
      </c>
      <c r="N693" s="0" t="s">
        <v>74</v>
      </c>
      <c r="O693" s="0" t="s">
        <v>37</v>
      </c>
      <c r="P693" s="0" t="n">
        <f aca="false">IF(AND(OR(Dashboard!$B$5="All",D693=Dashboard!$B$5),OR(Dashboard!$D$5="All",N693=Dashboard!$D$5),OR(AND(C693&lt;&gt;"",C693&gt;=Dashboard!$F$5,C693&lt;=Dashboard!$H$5),AND(C693="",Dashboard!$F$5&lt;=1980,Dashboard!$H$5&gt;=2016))),1,0)</f>
        <v>1</v>
      </c>
      <c r="Q693" s="0" t="n">
        <f aca="false">J693*P693+ROW()*0.00000001</f>
        <v>2.29000693</v>
      </c>
    </row>
    <row r="694" customFormat="false" ht="15" hidden="false" customHeight="false" outlineLevel="0" collapsed="false">
      <c r="A694" s="0" t="s">
        <v>256</v>
      </c>
      <c r="B694" s="0" t="s">
        <v>152</v>
      </c>
      <c r="C694" s="0" t="n">
        <v>1997</v>
      </c>
      <c r="D694" s="0" t="s">
        <v>71</v>
      </c>
      <c r="E694" s="0" t="s">
        <v>257</v>
      </c>
      <c r="F694" s="0" t="n">
        <v>0.91</v>
      </c>
      <c r="G694" s="0" t="n">
        <v>1.25</v>
      </c>
      <c r="H694" s="0" t="n">
        <v>0</v>
      </c>
      <c r="I694" s="0" t="n">
        <v>0.13</v>
      </c>
      <c r="J694" s="0" t="n">
        <v>2.29</v>
      </c>
      <c r="L694" s="0" t="n">
        <v>8.3</v>
      </c>
      <c r="N694" s="0" t="s">
        <v>152</v>
      </c>
      <c r="P694" s="0" t="n">
        <f aca="false">IF(AND(OR(Dashboard!$B$5="All",D694=Dashboard!$B$5),OR(Dashboard!$D$5="All",N694=Dashboard!$D$5),OR(AND(C694&lt;&gt;"",C694&gt;=Dashboard!$F$5,C694&lt;=Dashboard!$H$5),AND(C694="",Dashboard!$F$5&lt;=1980,Dashboard!$H$5&gt;=2016))),1,0)</f>
        <v>1</v>
      </c>
      <c r="Q694" s="0" t="n">
        <f aca="false">J694*P694+ROW()*0.00000001</f>
        <v>2.29000694</v>
      </c>
    </row>
    <row r="695" customFormat="false" ht="15" hidden="false" customHeight="false" outlineLevel="0" collapsed="false">
      <c r="A695" s="0" t="s">
        <v>714</v>
      </c>
      <c r="B695" s="0" t="s">
        <v>97</v>
      </c>
      <c r="C695" s="0" t="n">
        <v>2015</v>
      </c>
      <c r="D695" s="0" t="s">
        <v>71</v>
      </c>
      <c r="E695" s="0" t="s">
        <v>599</v>
      </c>
      <c r="F695" s="0" t="n">
        <v>0</v>
      </c>
      <c r="G695" s="0" t="n">
        <v>0</v>
      </c>
      <c r="H695" s="0" t="n">
        <v>2.29</v>
      </c>
      <c r="I695" s="0" t="n">
        <v>0</v>
      </c>
      <c r="J695" s="0" t="n">
        <v>2.29</v>
      </c>
      <c r="N695" s="0" t="s">
        <v>35</v>
      </c>
      <c r="P695" s="0" t="n">
        <f aca="false">IF(AND(OR(Dashboard!$B$5="All",D695=Dashboard!$B$5),OR(Dashboard!$D$5="All",N695=Dashboard!$D$5),OR(AND(C695&lt;&gt;"",C695&gt;=Dashboard!$F$5,C695&lt;=Dashboard!$H$5),AND(C695="",Dashboard!$F$5&lt;=1980,Dashboard!$H$5&gt;=2016))),1,0)</f>
        <v>1</v>
      </c>
      <c r="Q695" s="0" t="n">
        <f aca="false">J695*P695+ROW()*0.00000001</f>
        <v>2.29000695</v>
      </c>
    </row>
    <row r="696" customFormat="false" ht="15" hidden="false" customHeight="false" outlineLevel="0" collapsed="false">
      <c r="A696" s="0" t="s">
        <v>233</v>
      </c>
      <c r="B696" s="0" t="s">
        <v>70</v>
      </c>
      <c r="C696" s="0" t="n">
        <v>2007</v>
      </c>
      <c r="D696" s="0" t="s">
        <v>71</v>
      </c>
      <c r="E696" s="0" t="s">
        <v>234</v>
      </c>
      <c r="F696" s="0" t="n">
        <v>1.02</v>
      </c>
      <c r="G696" s="0" t="n">
        <v>0.9</v>
      </c>
      <c r="H696" s="0" t="n">
        <v>0</v>
      </c>
      <c r="I696" s="0" t="n">
        <v>0.36</v>
      </c>
      <c r="J696" s="0" t="n">
        <v>2.29</v>
      </c>
      <c r="K696" s="0" t="n">
        <v>80</v>
      </c>
      <c r="L696" s="0" t="n">
        <v>6.7</v>
      </c>
      <c r="M696" s="0" t="s">
        <v>125</v>
      </c>
      <c r="N696" s="0" t="s">
        <v>74</v>
      </c>
      <c r="O696" s="0" t="s">
        <v>37</v>
      </c>
      <c r="P696" s="0" t="n">
        <f aca="false">IF(AND(OR(Dashboard!$B$5="All",D696=Dashboard!$B$5),OR(Dashboard!$D$5="All",N696=Dashboard!$D$5),OR(AND(C696&lt;&gt;"",C696&gt;=Dashboard!$F$5,C696&lt;=Dashboard!$H$5),AND(C696="",Dashboard!$F$5&lt;=1980,Dashboard!$H$5&gt;=2016))),1,0)</f>
        <v>1</v>
      </c>
      <c r="Q696" s="0" t="n">
        <f aca="false">J696*P696+ROW()*0.00000001</f>
        <v>2.29000696</v>
      </c>
    </row>
    <row r="697" customFormat="false" ht="15" hidden="false" customHeight="false" outlineLevel="0" collapsed="false">
      <c r="A697" s="0" t="s">
        <v>188</v>
      </c>
      <c r="B697" s="0" t="s">
        <v>144</v>
      </c>
      <c r="C697" s="0" t="n">
        <v>2004</v>
      </c>
      <c r="D697" s="0" t="s">
        <v>41</v>
      </c>
      <c r="E697" s="0" t="s">
        <v>142</v>
      </c>
      <c r="F697" s="0" t="n">
        <v>1.38</v>
      </c>
      <c r="G697" s="0" t="n">
        <v>0.8</v>
      </c>
      <c r="H697" s="0" t="n">
        <v>0</v>
      </c>
      <c r="I697" s="0" t="n">
        <v>0.1</v>
      </c>
      <c r="J697" s="0" t="n">
        <v>2.28</v>
      </c>
      <c r="K697" s="0" t="n">
        <v>77</v>
      </c>
      <c r="L697" s="0" t="n">
        <v>8.7</v>
      </c>
      <c r="M697" s="0" t="s">
        <v>36</v>
      </c>
      <c r="N697" s="0" t="s">
        <v>66</v>
      </c>
      <c r="O697" s="0" t="s">
        <v>37</v>
      </c>
      <c r="P697" s="0" t="n">
        <f aca="false">IF(AND(OR(Dashboard!$B$5="All",D697=Dashboard!$B$5),OR(Dashboard!$D$5="All",N697=Dashboard!$D$5),OR(AND(C697&lt;&gt;"",C697&gt;=Dashboard!$F$5,C697&lt;=Dashboard!$H$5),AND(C697="",Dashboard!$F$5&lt;=1980,Dashboard!$H$5&gt;=2016))),1,0)</f>
        <v>1</v>
      </c>
      <c r="Q697" s="0" t="n">
        <f aca="false">J697*P697+ROW()*0.00000001</f>
        <v>2.28000697</v>
      </c>
    </row>
    <row r="698" customFormat="false" ht="15" hidden="false" customHeight="false" outlineLevel="0" collapsed="false">
      <c r="A698" s="0" t="s">
        <v>715</v>
      </c>
      <c r="B698" s="0" t="s">
        <v>70</v>
      </c>
      <c r="C698" s="0" t="n">
        <v>2009</v>
      </c>
      <c r="D698" s="0" t="s">
        <v>34</v>
      </c>
      <c r="E698" s="0" t="s">
        <v>220</v>
      </c>
      <c r="F698" s="0" t="n">
        <v>0.3</v>
      </c>
      <c r="G698" s="0" t="n">
        <v>1.27</v>
      </c>
      <c r="H698" s="0" t="n">
        <v>0.46</v>
      </c>
      <c r="I698" s="0" t="n">
        <v>0.26</v>
      </c>
      <c r="J698" s="0" t="n">
        <v>2.28</v>
      </c>
      <c r="K698" s="0" t="n">
        <v>78</v>
      </c>
      <c r="L698" s="0" t="n">
        <v>6.7</v>
      </c>
      <c r="M698" s="0" t="s">
        <v>36</v>
      </c>
      <c r="N698" s="0" t="s">
        <v>74</v>
      </c>
      <c r="O698" s="0" t="s">
        <v>37</v>
      </c>
      <c r="P698" s="0" t="n">
        <f aca="false">IF(AND(OR(Dashboard!$B$5="All",D698=Dashboard!$B$5),OR(Dashboard!$D$5="All",N698=Dashboard!$D$5),OR(AND(C698&lt;&gt;"",C698&gt;=Dashboard!$F$5,C698&lt;=Dashboard!$H$5),AND(C698="",Dashboard!$F$5&lt;=1980,Dashboard!$H$5&gt;=2016))),1,0)</f>
        <v>1</v>
      </c>
      <c r="Q698" s="0" t="n">
        <f aca="false">J698*P698+ROW()*0.00000001</f>
        <v>2.28000698</v>
      </c>
    </row>
    <row r="699" customFormat="false" ht="15" hidden="false" customHeight="false" outlineLevel="0" collapsed="false">
      <c r="A699" s="0" t="s">
        <v>716</v>
      </c>
      <c r="B699" s="0" t="s">
        <v>39</v>
      </c>
      <c r="C699" s="0" t="n">
        <v>1983</v>
      </c>
      <c r="D699" s="0" t="s">
        <v>16</v>
      </c>
      <c r="E699" s="0" t="s">
        <v>35</v>
      </c>
      <c r="F699" s="0" t="n">
        <v>0.51</v>
      </c>
      <c r="G699" s="0" t="n">
        <v>0.12</v>
      </c>
      <c r="H699" s="0" t="n">
        <v>1.63</v>
      </c>
      <c r="I699" s="0" t="n">
        <v>0.02</v>
      </c>
      <c r="J699" s="0" t="n">
        <v>2.28</v>
      </c>
      <c r="N699" s="0" t="s">
        <v>35</v>
      </c>
      <c r="P699" s="0" t="n">
        <f aca="false">IF(AND(OR(Dashboard!$B$5="All",D699=Dashboard!$B$5),OR(Dashboard!$D$5="All",N699=Dashboard!$D$5),OR(AND(C699&lt;&gt;"",C699&gt;=Dashboard!$F$5,C699&lt;=Dashboard!$H$5),AND(C699="",Dashboard!$F$5&lt;=1980,Dashboard!$H$5&gt;=2016))),1,0)</f>
        <v>1</v>
      </c>
      <c r="Q699" s="0" t="n">
        <f aca="false">J699*P699+ROW()*0.00000001</f>
        <v>2.28000699</v>
      </c>
    </row>
    <row r="700" customFormat="false" ht="15" hidden="false" customHeight="false" outlineLevel="0" collapsed="false">
      <c r="A700" s="0" t="s">
        <v>622</v>
      </c>
      <c r="B700" s="0" t="s">
        <v>76</v>
      </c>
      <c r="C700" s="0" t="n">
        <v>2008</v>
      </c>
      <c r="D700" s="0" t="s">
        <v>34</v>
      </c>
      <c r="E700" s="0" t="s">
        <v>142</v>
      </c>
      <c r="F700" s="0" t="n">
        <v>0.38</v>
      </c>
      <c r="G700" s="0" t="n">
        <v>0.07</v>
      </c>
      <c r="H700" s="0" t="n">
        <v>0.01</v>
      </c>
      <c r="I700" s="0" t="n">
        <v>1.82</v>
      </c>
      <c r="J700" s="0" t="n">
        <v>2.28</v>
      </c>
      <c r="K700" s="0" t="n">
        <v>82</v>
      </c>
      <c r="L700" s="0" t="n">
        <v>6.9</v>
      </c>
      <c r="M700" s="0" t="s">
        <v>36</v>
      </c>
      <c r="N700" s="0" t="s">
        <v>74</v>
      </c>
      <c r="O700" s="0" t="s">
        <v>42</v>
      </c>
      <c r="P700" s="0" t="n">
        <f aca="false">IF(AND(OR(Dashboard!$B$5="All",D700=Dashboard!$B$5),OR(Dashboard!$D$5="All",N700=Dashboard!$D$5),OR(AND(C700&lt;&gt;"",C700&gt;=Dashboard!$F$5,C700&lt;=Dashboard!$H$5),AND(C700="",Dashboard!$F$5&lt;=1980,Dashboard!$H$5&gt;=2016))),1,0)</f>
        <v>1</v>
      </c>
      <c r="Q700" s="0" t="n">
        <f aca="false">J700*P700+ROW()*0.00000001</f>
        <v>2.280007</v>
      </c>
    </row>
    <row r="701" customFormat="false" ht="15" hidden="false" customHeight="false" outlineLevel="0" collapsed="false">
      <c r="A701" s="0" t="s">
        <v>664</v>
      </c>
      <c r="B701" s="0" t="s">
        <v>50</v>
      </c>
      <c r="C701" s="0" t="n">
        <v>2010</v>
      </c>
      <c r="D701" s="0" t="s">
        <v>71</v>
      </c>
      <c r="E701" s="0" t="s">
        <v>243</v>
      </c>
      <c r="F701" s="0" t="n">
        <v>1.07</v>
      </c>
      <c r="G701" s="0" t="n">
        <v>0.99</v>
      </c>
      <c r="H701" s="0" t="n">
        <v>0</v>
      </c>
      <c r="I701" s="0" t="n">
        <v>0.22</v>
      </c>
      <c r="J701" s="0" t="n">
        <v>2.28</v>
      </c>
      <c r="K701" s="0" t="n">
        <v>72</v>
      </c>
      <c r="L701" s="0" t="n">
        <v>7.2</v>
      </c>
      <c r="M701" s="0" t="s">
        <v>125</v>
      </c>
      <c r="N701" s="0" t="s">
        <v>35</v>
      </c>
      <c r="O701" s="0" t="s">
        <v>37</v>
      </c>
      <c r="P701" s="0" t="n">
        <f aca="false">IF(AND(OR(Dashboard!$B$5="All",D701=Dashboard!$B$5),OR(Dashboard!$D$5="All",N701=Dashboard!$D$5),OR(AND(C701&lt;&gt;"",C701&gt;=Dashboard!$F$5,C701&lt;=Dashboard!$H$5),AND(C701="",Dashboard!$F$5&lt;=1980,Dashboard!$H$5&gt;=2016))),1,0)</f>
        <v>1</v>
      </c>
      <c r="Q701" s="0" t="n">
        <f aca="false">J701*P701+ROW()*0.00000001</f>
        <v>2.28000701</v>
      </c>
    </row>
    <row r="702" customFormat="false" ht="15" hidden="false" customHeight="false" outlineLevel="0" collapsed="false">
      <c r="A702" s="0" t="s">
        <v>151</v>
      </c>
      <c r="B702" s="0" t="s">
        <v>64</v>
      </c>
      <c r="C702" s="0" t="n">
        <v>2010</v>
      </c>
      <c r="D702" s="0" t="s">
        <v>58</v>
      </c>
      <c r="E702" s="0" t="s">
        <v>142</v>
      </c>
      <c r="F702" s="0" t="n">
        <v>1.27</v>
      </c>
      <c r="G702" s="0" t="n">
        <v>0.81</v>
      </c>
      <c r="H702" s="0" t="n">
        <v>0</v>
      </c>
      <c r="I702" s="0" t="n">
        <v>0.2</v>
      </c>
      <c r="J702" s="0" t="n">
        <v>2.28</v>
      </c>
      <c r="K702" s="0" t="n">
        <v>76</v>
      </c>
      <c r="L702" s="0" t="n">
        <v>7.1</v>
      </c>
      <c r="M702" s="0" t="s">
        <v>103</v>
      </c>
      <c r="N702" s="0" t="s">
        <v>66</v>
      </c>
      <c r="O702" s="0" t="s">
        <v>37</v>
      </c>
      <c r="P702" s="0" t="n">
        <f aca="false">IF(AND(OR(Dashboard!$B$5="All",D702=Dashboard!$B$5),OR(Dashboard!$D$5="All",N702=Dashboard!$D$5),OR(AND(C702&lt;&gt;"",C702&gt;=Dashboard!$F$5,C702&lt;=Dashboard!$H$5),AND(C702="",Dashboard!$F$5&lt;=1980,Dashboard!$H$5&gt;=2016))),1,0)</f>
        <v>1</v>
      </c>
      <c r="Q702" s="0" t="n">
        <f aca="false">J702*P702+ROW()*0.00000001</f>
        <v>2.28000702</v>
      </c>
    </row>
    <row r="703" customFormat="false" ht="15" hidden="false" customHeight="false" outlineLevel="0" collapsed="false">
      <c r="A703" s="0" t="s">
        <v>717</v>
      </c>
      <c r="B703" s="0" t="s">
        <v>50</v>
      </c>
      <c r="C703" s="0" t="n">
        <v>2008</v>
      </c>
      <c r="D703" s="0" t="s">
        <v>46</v>
      </c>
      <c r="E703" s="0" t="s">
        <v>35</v>
      </c>
      <c r="F703" s="0" t="n">
        <v>0.94</v>
      </c>
      <c r="G703" s="0" t="n">
        <v>0.53</v>
      </c>
      <c r="H703" s="0" t="n">
        <v>0.62</v>
      </c>
      <c r="I703" s="0" t="n">
        <v>0.18</v>
      </c>
      <c r="J703" s="0" t="n">
        <v>2.28</v>
      </c>
      <c r="K703" s="0" t="n">
        <v>68</v>
      </c>
      <c r="L703" s="0" t="n">
        <v>8.2</v>
      </c>
      <c r="M703" s="0" t="s">
        <v>36</v>
      </c>
      <c r="N703" s="0" t="s">
        <v>35</v>
      </c>
      <c r="O703" s="0" t="s">
        <v>67</v>
      </c>
      <c r="P703" s="0" t="n">
        <f aca="false">IF(AND(OR(Dashboard!$B$5="All",D703=Dashboard!$B$5),OR(Dashboard!$D$5="All",N703=Dashboard!$D$5),OR(AND(C703&lt;&gt;"",C703&gt;=Dashboard!$F$5,C703&lt;=Dashboard!$H$5),AND(C703="",Dashboard!$F$5&lt;=1980,Dashboard!$H$5&gt;=2016))),1,0)</f>
        <v>1</v>
      </c>
      <c r="Q703" s="0" t="n">
        <f aca="false">J703*P703+ROW()*0.00000001</f>
        <v>2.28000703</v>
      </c>
    </row>
    <row r="704" customFormat="false" ht="15" hidden="false" customHeight="false" outlineLevel="0" collapsed="false">
      <c r="A704" s="0" t="s">
        <v>718</v>
      </c>
      <c r="B704" s="0" t="s">
        <v>117</v>
      </c>
      <c r="C704" s="0" t="n">
        <v>1997</v>
      </c>
      <c r="D704" s="0" t="s">
        <v>41</v>
      </c>
      <c r="E704" s="0" t="s">
        <v>547</v>
      </c>
      <c r="F704" s="0" t="n">
        <v>0.07</v>
      </c>
      <c r="G704" s="0" t="n">
        <v>2</v>
      </c>
      <c r="H704" s="0" t="n">
        <v>0.02</v>
      </c>
      <c r="I704" s="0" t="n">
        <v>0.18</v>
      </c>
      <c r="J704" s="0" t="n">
        <v>2.28</v>
      </c>
      <c r="N704" s="0" t="s">
        <v>74</v>
      </c>
      <c r="P704" s="0" t="n">
        <f aca="false">IF(AND(OR(Dashboard!$B$5="All",D704=Dashboard!$B$5),OR(Dashboard!$D$5="All",N704=Dashboard!$D$5),OR(AND(C704&lt;&gt;"",C704&gt;=Dashboard!$F$5,C704&lt;=Dashboard!$H$5),AND(C704="",Dashboard!$F$5&lt;=1980,Dashboard!$H$5&gt;=2016))),1,0)</f>
        <v>1</v>
      </c>
      <c r="Q704" s="0" t="n">
        <f aca="false">J704*P704+ROW()*0.00000001</f>
        <v>2.28000704</v>
      </c>
    </row>
    <row r="705" customFormat="false" ht="15" hidden="false" customHeight="false" outlineLevel="0" collapsed="false">
      <c r="A705" s="0" t="s">
        <v>688</v>
      </c>
      <c r="B705" s="0" t="s">
        <v>70</v>
      </c>
      <c r="C705" s="0" t="n">
        <v>2011</v>
      </c>
      <c r="D705" s="0" t="s">
        <v>71</v>
      </c>
      <c r="E705" s="0" t="s">
        <v>689</v>
      </c>
      <c r="F705" s="0" t="n">
        <v>1.08</v>
      </c>
      <c r="G705" s="0" t="n">
        <v>0.73</v>
      </c>
      <c r="H705" s="0" t="n">
        <v>0.15</v>
      </c>
      <c r="I705" s="0" t="n">
        <v>0.31</v>
      </c>
      <c r="J705" s="0" t="n">
        <v>2.27</v>
      </c>
      <c r="K705" s="0" t="n">
        <v>71</v>
      </c>
      <c r="L705" s="0" t="n">
        <v>6.6</v>
      </c>
      <c r="M705" s="0" t="s">
        <v>73</v>
      </c>
      <c r="N705" s="0" t="s">
        <v>74</v>
      </c>
      <c r="O705" s="0" t="s">
        <v>37</v>
      </c>
      <c r="P705" s="0" t="n">
        <f aca="false">IF(AND(OR(Dashboard!$B$5="All",D705=Dashboard!$B$5),OR(Dashboard!$D$5="All",N705=Dashboard!$D$5),OR(AND(C705&lt;&gt;"",C705&gt;=Dashboard!$F$5,C705&lt;=Dashboard!$H$5),AND(C705="",Dashboard!$F$5&lt;=1980,Dashboard!$H$5&gt;=2016))),1,0)</f>
        <v>1</v>
      </c>
      <c r="Q705" s="0" t="n">
        <f aca="false">J705*P705+ROW()*0.00000001</f>
        <v>2.27000705</v>
      </c>
    </row>
    <row r="706" customFormat="false" ht="15" hidden="false" customHeight="false" outlineLevel="0" collapsed="false">
      <c r="A706" s="0" t="s">
        <v>719</v>
      </c>
      <c r="B706" s="0" t="s">
        <v>85</v>
      </c>
      <c r="C706" s="0" t="n">
        <v>2002</v>
      </c>
      <c r="D706" s="0" t="s">
        <v>16</v>
      </c>
      <c r="E706" s="0" t="s">
        <v>35</v>
      </c>
      <c r="F706" s="0" t="n">
        <v>1.22</v>
      </c>
      <c r="G706" s="0" t="n">
        <v>0.1</v>
      </c>
      <c r="H706" s="0" t="n">
        <v>0.91</v>
      </c>
      <c r="I706" s="0" t="n">
        <v>0.04</v>
      </c>
      <c r="J706" s="0" t="n">
        <v>2.27</v>
      </c>
      <c r="K706" s="0" t="n">
        <v>81</v>
      </c>
      <c r="L706" s="0" t="n">
        <v>8.9</v>
      </c>
      <c r="M706" s="0" t="s">
        <v>36</v>
      </c>
      <c r="N706" s="0" t="s">
        <v>35</v>
      </c>
      <c r="O706" s="0" t="s">
        <v>42</v>
      </c>
      <c r="P706" s="0" t="n">
        <f aca="false">IF(AND(OR(Dashboard!$B$5="All",D706=Dashboard!$B$5),OR(Dashboard!$D$5="All",N706=Dashboard!$D$5),OR(AND(C706&lt;&gt;"",C706&gt;=Dashboard!$F$5,C706&lt;=Dashboard!$H$5),AND(C706="",Dashboard!$F$5&lt;=1980,Dashboard!$H$5&gt;=2016))),1,0)</f>
        <v>1</v>
      </c>
      <c r="Q706" s="0" t="n">
        <f aca="false">J706*P706+ROW()*0.00000001</f>
        <v>2.27000706</v>
      </c>
    </row>
    <row r="707" customFormat="false" ht="15" hidden="false" customHeight="false" outlineLevel="0" collapsed="false">
      <c r="A707" s="0" t="s">
        <v>720</v>
      </c>
      <c r="B707" s="0" t="s">
        <v>85</v>
      </c>
      <c r="C707" s="0" t="n">
        <v>2001</v>
      </c>
      <c r="D707" s="0" t="s">
        <v>16</v>
      </c>
      <c r="E707" s="0" t="s">
        <v>35</v>
      </c>
      <c r="F707" s="0" t="n">
        <v>0.9</v>
      </c>
      <c r="G707" s="0" t="n">
        <v>0.73</v>
      </c>
      <c r="H707" s="0" t="n">
        <v>0.54</v>
      </c>
      <c r="I707" s="0" t="n">
        <v>0.09</v>
      </c>
      <c r="J707" s="0" t="n">
        <v>2.26</v>
      </c>
      <c r="K707" s="0" t="n">
        <v>88</v>
      </c>
      <c r="L707" s="0" t="n">
        <v>8.9</v>
      </c>
      <c r="M707" s="0" t="s">
        <v>36</v>
      </c>
      <c r="N707" s="0" t="s">
        <v>35</v>
      </c>
      <c r="O707" s="0" t="s">
        <v>42</v>
      </c>
      <c r="P707" s="0" t="n">
        <f aca="false">IF(AND(OR(Dashboard!$B$5="All",D707=Dashboard!$B$5),OR(Dashboard!$D$5="All",N707=Dashboard!$D$5),OR(AND(C707&lt;&gt;"",C707&gt;=Dashboard!$F$5,C707&lt;=Dashboard!$H$5),AND(C707="",Dashboard!$F$5&lt;=1980,Dashboard!$H$5&gt;=2016))),1,0)</f>
        <v>1</v>
      </c>
      <c r="Q707" s="0" t="n">
        <f aca="false">J707*P707+ROW()*0.00000001</f>
        <v>2.26000707</v>
      </c>
    </row>
    <row r="708" customFormat="false" ht="15" hidden="false" customHeight="false" outlineLevel="0" collapsed="false">
      <c r="A708" s="0" t="s">
        <v>721</v>
      </c>
      <c r="B708" s="0" t="s">
        <v>70</v>
      </c>
      <c r="C708" s="0" t="n">
        <v>2009</v>
      </c>
      <c r="D708" s="0" t="s">
        <v>52</v>
      </c>
      <c r="E708" s="0" t="s">
        <v>154</v>
      </c>
      <c r="F708" s="0" t="n">
        <v>1.34</v>
      </c>
      <c r="G708" s="0" t="n">
        <v>0.6</v>
      </c>
      <c r="H708" s="0" t="n">
        <v>0</v>
      </c>
      <c r="I708" s="0" t="n">
        <v>0.31</v>
      </c>
      <c r="J708" s="0" t="n">
        <v>2.26</v>
      </c>
      <c r="K708" s="0" t="n">
        <v>80</v>
      </c>
      <c r="L708" s="0" t="n">
        <v>8.6</v>
      </c>
      <c r="M708" s="0" t="s">
        <v>125</v>
      </c>
      <c r="N708" s="0" t="s">
        <v>74</v>
      </c>
      <c r="O708" s="0" t="s">
        <v>37</v>
      </c>
      <c r="P708" s="0" t="n">
        <f aca="false">IF(AND(OR(Dashboard!$B$5="All",D708=Dashboard!$B$5),OR(Dashboard!$D$5="All",N708=Dashboard!$D$5),OR(AND(C708&lt;&gt;"",C708&gt;=Dashboard!$F$5,C708&lt;=Dashboard!$H$5),AND(C708="",Dashboard!$F$5&lt;=1980,Dashboard!$H$5&gt;=2016))),1,0)</f>
        <v>1</v>
      </c>
      <c r="Q708" s="0" t="n">
        <f aca="false">J708*P708+ROW()*0.00000001</f>
        <v>2.26000708</v>
      </c>
    </row>
    <row r="709" customFormat="false" ht="15" hidden="false" customHeight="false" outlineLevel="0" collapsed="false">
      <c r="A709" s="0" t="s">
        <v>722</v>
      </c>
      <c r="B709" s="0" t="s">
        <v>94</v>
      </c>
      <c r="C709" s="0" t="n">
        <v>2016</v>
      </c>
      <c r="D709" s="0" t="s">
        <v>71</v>
      </c>
      <c r="E709" s="0" t="s">
        <v>124</v>
      </c>
      <c r="F709" s="0" t="n">
        <v>0.6</v>
      </c>
      <c r="G709" s="0" t="n">
        <v>1.25</v>
      </c>
      <c r="H709" s="0" t="n">
        <v>0.06</v>
      </c>
      <c r="I709" s="0" t="n">
        <v>0.35</v>
      </c>
      <c r="J709" s="0" t="n">
        <v>2.26</v>
      </c>
      <c r="K709" s="0" t="n">
        <v>76</v>
      </c>
      <c r="L709" s="0" t="n">
        <v>6.3</v>
      </c>
      <c r="M709" s="0" t="s">
        <v>73</v>
      </c>
      <c r="N709" s="0" t="s">
        <v>74</v>
      </c>
      <c r="O709" s="0" t="s">
        <v>37</v>
      </c>
      <c r="P709" s="0" t="n">
        <f aca="false">IF(AND(OR(Dashboard!$B$5="All",D709=Dashboard!$B$5),OR(Dashboard!$D$5="All",N709=Dashboard!$D$5),OR(AND(C709&lt;&gt;"",C709&gt;=Dashboard!$F$5,C709&lt;=Dashboard!$H$5),AND(C709="",Dashboard!$F$5&lt;=1980,Dashboard!$H$5&gt;=2016))),1,0)</f>
        <v>1</v>
      </c>
      <c r="Q709" s="0" t="n">
        <f aca="false">J709*P709+ROW()*0.00000001</f>
        <v>2.26000709</v>
      </c>
    </row>
    <row r="710" customFormat="false" ht="15" hidden="false" customHeight="false" outlineLevel="0" collapsed="false">
      <c r="A710" s="0" t="s">
        <v>349</v>
      </c>
      <c r="B710" s="0" t="s">
        <v>172</v>
      </c>
      <c r="C710" s="0" t="n">
        <v>2016</v>
      </c>
      <c r="D710" s="0" t="s">
        <v>56</v>
      </c>
      <c r="E710" s="0" t="s">
        <v>142</v>
      </c>
      <c r="F710" s="0" t="n">
        <v>1.28</v>
      </c>
      <c r="G710" s="0" t="n">
        <v>0.77</v>
      </c>
      <c r="H710" s="0" t="n">
        <v>0</v>
      </c>
      <c r="I710" s="0" t="n">
        <v>0.2</v>
      </c>
      <c r="J710" s="0" t="n">
        <v>2.25</v>
      </c>
      <c r="K710" s="0" t="n">
        <v>87</v>
      </c>
      <c r="L710" s="0" t="n">
        <v>8.2</v>
      </c>
      <c r="M710" s="0" t="s">
        <v>73</v>
      </c>
      <c r="N710" s="0" t="s">
        <v>66</v>
      </c>
      <c r="O710" s="0" t="s">
        <v>42</v>
      </c>
      <c r="P710" s="0" t="n">
        <f aca="false">IF(AND(OR(Dashboard!$B$5="All",D710=Dashboard!$B$5),OR(Dashboard!$D$5="All",N710=Dashboard!$D$5),OR(AND(C710&lt;&gt;"",C710&gt;=Dashboard!$F$5,C710&lt;=Dashboard!$H$5),AND(C710="",Dashboard!$F$5&lt;=1980,Dashboard!$H$5&gt;=2016))),1,0)</f>
        <v>1</v>
      </c>
      <c r="Q710" s="0" t="n">
        <f aca="false">J710*P710+ROW()*0.00000001</f>
        <v>2.2500071</v>
      </c>
    </row>
    <row r="711" customFormat="false" ht="15" hidden="false" customHeight="false" outlineLevel="0" collapsed="false">
      <c r="A711" s="0" t="s">
        <v>723</v>
      </c>
      <c r="B711" s="0" t="s">
        <v>76</v>
      </c>
      <c r="C711" s="0" t="n">
        <v>2002</v>
      </c>
      <c r="D711" s="0" t="s">
        <v>114</v>
      </c>
      <c r="E711" s="0" t="s">
        <v>211</v>
      </c>
      <c r="F711" s="0" t="n">
        <v>0.62</v>
      </c>
      <c r="G711" s="0" t="n">
        <v>0.44</v>
      </c>
      <c r="H711" s="0" t="n">
        <v>1.06</v>
      </c>
      <c r="I711" s="0" t="n">
        <v>0.13</v>
      </c>
      <c r="J711" s="0" t="n">
        <v>2.25</v>
      </c>
      <c r="K711" s="0" t="n">
        <v>84</v>
      </c>
      <c r="L711" s="0" t="n">
        <v>9</v>
      </c>
      <c r="M711" s="0" t="s">
        <v>73</v>
      </c>
      <c r="N711" s="0" t="s">
        <v>74</v>
      </c>
      <c r="O711" s="0" t="s">
        <v>42</v>
      </c>
      <c r="P711" s="0" t="n">
        <f aca="false">IF(AND(OR(Dashboard!$B$5="All",D711=Dashboard!$B$5),OR(Dashboard!$D$5="All",N711=Dashboard!$D$5),OR(AND(C711&lt;&gt;"",C711&gt;=Dashboard!$F$5,C711&lt;=Dashboard!$H$5),AND(C711="",Dashboard!$F$5&lt;=1980,Dashboard!$H$5&gt;=2016))),1,0)</f>
        <v>1</v>
      </c>
      <c r="Q711" s="0" t="n">
        <f aca="false">J711*P711+ROW()*0.00000001</f>
        <v>2.25000711</v>
      </c>
    </row>
    <row r="712" customFormat="false" ht="15" hidden="false" customHeight="false" outlineLevel="0" collapsed="false">
      <c r="A712" s="0" t="s">
        <v>724</v>
      </c>
      <c r="B712" s="0" t="s">
        <v>117</v>
      </c>
      <c r="C712" s="0" t="n">
        <v>1997</v>
      </c>
      <c r="D712" s="0" t="s">
        <v>34</v>
      </c>
      <c r="E712" s="0" t="s">
        <v>725</v>
      </c>
      <c r="F712" s="0" t="n">
        <v>1.52</v>
      </c>
      <c r="G712" s="0" t="n">
        <v>0.46</v>
      </c>
      <c r="H712" s="0" t="n">
        <v>0.2</v>
      </c>
      <c r="I712" s="0" t="n">
        <v>0.08</v>
      </c>
      <c r="J712" s="0" t="n">
        <v>2.25</v>
      </c>
      <c r="N712" s="0" t="s">
        <v>74</v>
      </c>
      <c r="P712" s="0" t="n">
        <f aca="false">IF(AND(OR(Dashboard!$B$5="All",D712=Dashboard!$B$5),OR(Dashboard!$D$5="All",N712=Dashboard!$D$5),OR(AND(C712&lt;&gt;"",C712&gt;=Dashboard!$F$5,C712&lt;=Dashboard!$H$5),AND(C712="",Dashboard!$F$5&lt;=1980,Dashboard!$H$5&gt;=2016))),1,0)</f>
        <v>1</v>
      </c>
      <c r="Q712" s="0" t="n">
        <f aca="false">J712*P712+ROW()*0.00000001</f>
        <v>2.25000712</v>
      </c>
    </row>
    <row r="713" customFormat="false" ht="15" hidden="false" customHeight="false" outlineLevel="0" collapsed="false">
      <c r="A713" s="0" t="s">
        <v>726</v>
      </c>
      <c r="B713" s="0" t="s">
        <v>186</v>
      </c>
      <c r="C713" s="0" t="n">
        <v>2004</v>
      </c>
      <c r="D713" s="0" t="s">
        <v>46</v>
      </c>
      <c r="E713" s="0" t="s">
        <v>35</v>
      </c>
      <c r="F713" s="0" t="n">
        <v>1.48</v>
      </c>
      <c r="G713" s="0" t="n">
        <v>0.25</v>
      </c>
      <c r="H713" s="0" t="n">
        <v>0.46</v>
      </c>
      <c r="I713" s="0" t="n">
        <v>0.06</v>
      </c>
      <c r="J713" s="0" t="n">
        <v>2.25</v>
      </c>
      <c r="K713" s="0" t="n">
        <v>87</v>
      </c>
      <c r="L713" s="0" t="n">
        <v>9.4</v>
      </c>
      <c r="M713" s="0" t="s">
        <v>36</v>
      </c>
      <c r="N713" s="0" t="s">
        <v>35</v>
      </c>
      <c r="O713" s="0" t="s">
        <v>42</v>
      </c>
      <c r="P713" s="0" t="n">
        <f aca="false">IF(AND(OR(Dashboard!$B$5="All",D713=Dashboard!$B$5),OR(Dashboard!$D$5="All",N713=Dashboard!$D$5),OR(AND(C713&lt;&gt;"",C713&gt;=Dashboard!$F$5,C713&lt;=Dashboard!$H$5),AND(C713="",Dashboard!$F$5&lt;=1980,Dashboard!$H$5&gt;=2016))),1,0)</f>
        <v>1</v>
      </c>
      <c r="Q713" s="0" t="n">
        <f aca="false">J713*P713+ROW()*0.00000001</f>
        <v>2.25000713</v>
      </c>
    </row>
    <row r="714" customFormat="false" ht="15" hidden="false" customHeight="false" outlineLevel="0" collapsed="false">
      <c r="A714" s="0" t="s">
        <v>593</v>
      </c>
      <c r="B714" s="0" t="s">
        <v>70</v>
      </c>
      <c r="C714" s="0" t="n">
        <v>2011</v>
      </c>
      <c r="D714" s="0" t="s">
        <v>34</v>
      </c>
      <c r="E714" s="0" t="s">
        <v>142</v>
      </c>
      <c r="F714" s="0" t="n">
        <v>1.93</v>
      </c>
      <c r="G714" s="0" t="n">
        <v>0.15</v>
      </c>
      <c r="H714" s="0" t="n">
        <v>0</v>
      </c>
      <c r="I714" s="0" t="n">
        <v>0.17</v>
      </c>
      <c r="J714" s="0" t="n">
        <v>2.25</v>
      </c>
      <c r="K714" s="0" t="n">
        <v>79</v>
      </c>
      <c r="L714" s="0" t="n">
        <v>5.5</v>
      </c>
      <c r="M714" s="0" t="s">
        <v>36</v>
      </c>
      <c r="N714" s="0" t="s">
        <v>74</v>
      </c>
      <c r="O714" s="0" t="s">
        <v>37</v>
      </c>
      <c r="P714" s="0" t="n">
        <f aca="false">IF(AND(OR(Dashboard!$B$5="All",D714=Dashboard!$B$5),OR(Dashboard!$D$5="All",N714=Dashboard!$D$5),OR(AND(C714&lt;&gt;"",C714&gt;=Dashboard!$F$5,C714&lt;=Dashboard!$H$5),AND(C714="",Dashboard!$F$5&lt;=1980,Dashboard!$H$5&gt;=2016))),1,0)</f>
        <v>1</v>
      </c>
      <c r="Q714" s="0" t="n">
        <f aca="false">J714*P714+ROW()*0.00000001</f>
        <v>2.25000714</v>
      </c>
    </row>
    <row r="715" customFormat="false" ht="15" hidden="false" customHeight="false" outlineLevel="0" collapsed="false">
      <c r="A715" s="0" t="s">
        <v>727</v>
      </c>
      <c r="B715" s="0" t="s">
        <v>70</v>
      </c>
      <c r="C715" s="0" t="n">
        <v>2013</v>
      </c>
      <c r="D715" s="0" t="s">
        <v>71</v>
      </c>
      <c r="E715" s="0" t="s">
        <v>89</v>
      </c>
      <c r="F715" s="0" t="n">
        <v>1.23</v>
      </c>
      <c r="G715" s="0" t="n">
        <v>0.63</v>
      </c>
      <c r="H715" s="0" t="n">
        <v>0.04</v>
      </c>
      <c r="I715" s="0" t="n">
        <v>0.35</v>
      </c>
      <c r="J715" s="0" t="n">
        <v>2.25</v>
      </c>
      <c r="K715" s="0" t="n">
        <v>80</v>
      </c>
      <c r="L715" s="0" t="n">
        <v>7.5</v>
      </c>
      <c r="M715" s="0" t="s">
        <v>73</v>
      </c>
      <c r="N715" s="0" t="s">
        <v>74</v>
      </c>
      <c r="O715" s="0" t="s">
        <v>37</v>
      </c>
      <c r="P715" s="0" t="n">
        <f aca="false">IF(AND(OR(Dashboard!$B$5="All",D715=Dashboard!$B$5),OR(Dashboard!$D$5="All",N715=Dashboard!$D$5),OR(AND(C715&lt;&gt;"",C715&gt;=Dashboard!$F$5,C715&lt;=Dashboard!$H$5),AND(C715="",Dashboard!$F$5&lt;=1980,Dashboard!$H$5&gt;=2016))),1,0)</f>
        <v>1</v>
      </c>
      <c r="Q715" s="0" t="n">
        <f aca="false">J715*P715+ROW()*0.00000001</f>
        <v>2.25000715</v>
      </c>
    </row>
    <row r="716" customFormat="false" ht="15" hidden="false" customHeight="false" outlineLevel="0" collapsed="false">
      <c r="A716" s="0" t="s">
        <v>280</v>
      </c>
      <c r="B716" s="0" t="s">
        <v>70</v>
      </c>
      <c r="C716" s="0" t="n">
        <v>2007</v>
      </c>
      <c r="D716" s="0" t="s">
        <v>52</v>
      </c>
      <c r="E716" s="0" t="s">
        <v>91</v>
      </c>
      <c r="F716" s="0" t="n">
        <v>1.4</v>
      </c>
      <c r="G716" s="0" t="n">
        <v>0.53</v>
      </c>
      <c r="H716" s="0" t="n">
        <v>0.02</v>
      </c>
      <c r="I716" s="0" t="n">
        <v>0.3</v>
      </c>
      <c r="J716" s="0" t="n">
        <v>2.24</v>
      </c>
      <c r="K716" s="0" t="n">
        <v>83</v>
      </c>
      <c r="L716" s="0" t="n">
        <v>7.8</v>
      </c>
      <c r="M716" s="0" t="s">
        <v>103</v>
      </c>
      <c r="N716" s="0" t="s">
        <v>74</v>
      </c>
      <c r="O716" s="0" t="s">
        <v>42</v>
      </c>
      <c r="P716" s="0" t="n">
        <f aca="false">IF(AND(OR(Dashboard!$B$5="All",D716=Dashboard!$B$5),OR(Dashboard!$D$5="All",N716=Dashboard!$D$5),OR(AND(C716&lt;&gt;"",C716&gt;=Dashboard!$F$5,C716&lt;=Dashboard!$H$5),AND(C716="",Dashboard!$F$5&lt;=1980,Dashboard!$H$5&gt;=2016))),1,0)</f>
        <v>1</v>
      </c>
      <c r="Q716" s="0" t="n">
        <f aca="false">J716*P716+ROW()*0.00000001</f>
        <v>2.24000716</v>
      </c>
    </row>
    <row r="717" customFormat="false" ht="15" hidden="false" customHeight="false" outlineLevel="0" collapsed="false">
      <c r="A717" s="0" t="s">
        <v>728</v>
      </c>
      <c r="B717" s="0" t="s">
        <v>85</v>
      </c>
      <c r="C717" s="0" t="n">
        <v>2001</v>
      </c>
      <c r="D717" s="0" t="s">
        <v>16</v>
      </c>
      <c r="E717" s="0" t="s">
        <v>154</v>
      </c>
      <c r="F717" s="0" t="n">
        <v>1.19</v>
      </c>
      <c r="G717" s="0" t="n">
        <v>0.71</v>
      </c>
      <c r="H717" s="0" t="n">
        <v>0.22</v>
      </c>
      <c r="I717" s="0" t="n">
        <v>0.13</v>
      </c>
      <c r="J717" s="0" t="n">
        <v>2.24</v>
      </c>
      <c r="K717" s="0" t="n">
        <v>87</v>
      </c>
      <c r="L717" s="0" t="n">
        <v>8.1</v>
      </c>
      <c r="M717" s="0" t="s">
        <v>36</v>
      </c>
      <c r="N717" s="0" t="s">
        <v>35</v>
      </c>
      <c r="O717" s="0" t="s">
        <v>42</v>
      </c>
      <c r="P717" s="0" t="n">
        <f aca="false">IF(AND(OR(Dashboard!$B$5="All",D717=Dashboard!$B$5),OR(Dashboard!$D$5="All",N717=Dashboard!$D$5),OR(AND(C717&lt;&gt;"",C717&gt;=Dashboard!$F$5,C717&lt;=Dashboard!$H$5),AND(C717="",Dashboard!$F$5&lt;=1980,Dashboard!$H$5&gt;=2016))),1,0)</f>
        <v>1</v>
      </c>
      <c r="Q717" s="0" t="n">
        <f aca="false">J717*P717+ROW()*0.00000001</f>
        <v>2.24000717</v>
      </c>
    </row>
    <row r="718" customFormat="false" ht="15" hidden="false" customHeight="false" outlineLevel="0" collapsed="false">
      <c r="A718" s="0" t="s">
        <v>729</v>
      </c>
      <c r="B718" s="0" t="s">
        <v>33</v>
      </c>
      <c r="C718" s="0" t="n">
        <v>2006</v>
      </c>
      <c r="D718" s="0" t="s">
        <v>52</v>
      </c>
      <c r="E718" s="0" t="s">
        <v>154</v>
      </c>
      <c r="F718" s="0" t="n">
        <v>1.05</v>
      </c>
      <c r="G718" s="0" t="n">
        <v>0.91</v>
      </c>
      <c r="H718" s="0" t="n">
        <v>0.04</v>
      </c>
      <c r="I718" s="0" t="n">
        <v>0.24</v>
      </c>
      <c r="J718" s="0" t="n">
        <v>2.24</v>
      </c>
      <c r="K718" s="0" t="n">
        <v>74</v>
      </c>
      <c r="L718" s="0" t="n">
        <v>5.7</v>
      </c>
      <c r="M718" s="0" t="s">
        <v>36</v>
      </c>
      <c r="N718" s="0" t="s">
        <v>35</v>
      </c>
      <c r="O718" s="0" t="s">
        <v>37</v>
      </c>
      <c r="P718" s="0" t="n">
        <f aca="false">IF(AND(OR(Dashboard!$B$5="All",D718=Dashboard!$B$5),OR(Dashboard!$D$5="All",N718=Dashboard!$D$5),OR(AND(C718&lt;&gt;"",C718&gt;=Dashboard!$F$5,C718&lt;=Dashboard!$H$5),AND(C718="",Dashboard!$F$5&lt;=1980,Dashboard!$H$5&gt;=2016))),1,0)</f>
        <v>1</v>
      </c>
      <c r="Q718" s="0" t="n">
        <f aca="false">J718*P718+ROW()*0.00000001</f>
        <v>2.24000718</v>
      </c>
    </row>
    <row r="719" customFormat="false" ht="15" hidden="false" customHeight="false" outlineLevel="0" collapsed="false">
      <c r="A719" s="0" t="s">
        <v>730</v>
      </c>
      <c r="B719" s="0" t="s">
        <v>33</v>
      </c>
      <c r="C719" s="0" t="n">
        <v>2010</v>
      </c>
      <c r="D719" s="0" t="s">
        <v>52</v>
      </c>
      <c r="E719" s="0" t="s">
        <v>124</v>
      </c>
      <c r="F719" s="0" t="n">
        <v>1.52</v>
      </c>
      <c r="G719" s="0" t="n">
        <v>0.54</v>
      </c>
      <c r="H719" s="0" t="n">
        <v>0</v>
      </c>
      <c r="I719" s="0" t="n">
        <v>0.18</v>
      </c>
      <c r="J719" s="0" t="n">
        <v>2.24</v>
      </c>
      <c r="M719" s="0" t="s">
        <v>36</v>
      </c>
      <c r="N719" s="0" t="s">
        <v>35</v>
      </c>
      <c r="P719" s="0" t="n">
        <f aca="false">IF(AND(OR(Dashboard!$B$5="All",D719=Dashboard!$B$5),OR(Dashboard!$D$5="All",N719=Dashboard!$D$5),OR(AND(C719&lt;&gt;"",C719&gt;=Dashboard!$F$5,C719&lt;=Dashboard!$H$5),AND(C719="",Dashboard!$F$5&lt;=1980,Dashboard!$H$5&gt;=2016))),1,0)</f>
        <v>1</v>
      </c>
      <c r="Q719" s="0" t="n">
        <f aca="false">J719*P719+ROW()*0.00000001</f>
        <v>2.24000719</v>
      </c>
    </row>
    <row r="720" customFormat="false" ht="15" hidden="false" customHeight="false" outlineLevel="0" collapsed="false">
      <c r="A720" s="0" t="s">
        <v>592</v>
      </c>
      <c r="B720" s="0" t="s">
        <v>33</v>
      </c>
      <c r="D720" s="0" t="s">
        <v>56</v>
      </c>
      <c r="E720" s="0" t="s">
        <v>91</v>
      </c>
      <c r="F720" s="0" t="n">
        <v>1.17</v>
      </c>
      <c r="G720" s="0" t="n">
        <v>0.84</v>
      </c>
      <c r="H720" s="0" t="n">
        <v>0</v>
      </c>
      <c r="I720" s="0" t="n">
        <v>0.23</v>
      </c>
      <c r="J720" s="0" t="n">
        <v>2.24</v>
      </c>
      <c r="K720" s="0" t="n">
        <v>69</v>
      </c>
      <c r="L720" s="0" t="n">
        <v>6.7</v>
      </c>
      <c r="M720" s="0" t="s">
        <v>103</v>
      </c>
      <c r="N720" s="0" t="s">
        <v>35</v>
      </c>
      <c r="O720" s="0" t="s">
        <v>67</v>
      </c>
      <c r="P720" s="0" t="n">
        <f aca="false">IF(AND(OR(Dashboard!$B$5="All",D720=Dashboard!$B$5),OR(Dashboard!$D$5="All",N720=Dashboard!$D$5),OR(AND(C720&lt;&gt;"",C720&gt;=Dashboard!$F$5,C720&lt;=Dashboard!$H$5),AND(C720="",Dashboard!$F$5&lt;=1980,Dashboard!$H$5&gt;=2016))),1,0)</f>
        <v>1</v>
      </c>
      <c r="Q720" s="0" t="n">
        <f aca="false">J720*P720+ROW()*0.00000001</f>
        <v>2.2400072</v>
      </c>
    </row>
    <row r="721" customFormat="false" ht="15" hidden="false" customHeight="false" outlineLevel="0" collapsed="false">
      <c r="A721" s="0" t="s">
        <v>731</v>
      </c>
      <c r="B721" s="0" t="s">
        <v>184</v>
      </c>
      <c r="C721" s="0" t="n">
        <v>2013</v>
      </c>
      <c r="D721" s="0" t="s">
        <v>16</v>
      </c>
      <c r="E721" s="0" t="s">
        <v>35</v>
      </c>
      <c r="F721" s="0" t="n">
        <v>1.25</v>
      </c>
      <c r="G721" s="0" t="n">
        <v>0.62</v>
      </c>
      <c r="H721" s="0" t="n">
        <v>0.18</v>
      </c>
      <c r="I721" s="0" t="n">
        <v>0.18</v>
      </c>
      <c r="J721" s="0" t="n">
        <v>2.24</v>
      </c>
      <c r="K721" s="0" t="n">
        <v>77</v>
      </c>
      <c r="L721" s="0" t="n">
        <v>7.9</v>
      </c>
      <c r="M721" s="0" t="s">
        <v>36</v>
      </c>
      <c r="N721" s="0" t="s">
        <v>35</v>
      </c>
      <c r="O721" s="0" t="s">
        <v>37</v>
      </c>
      <c r="P721" s="0" t="n">
        <f aca="false">IF(AND(OR(Dashboard!$B$5="All",D721=Dashboard!$B$5),OR(Dashboard!$D$5="All",N721=Dashboard!$D$5),OR(AND(C721&lt;&gt;"",C721&gt;=Dashboard!$F$5,C721&lt;=Dashboard!$H$5),AND(C721="",Dashboard!$F$5&lt;=1980,Dashboard!$H$5&gt;=2016))),1,0)</f>
        <v>1</v>
      </c>
      <c r="Q721" s="0" t="n">
        <f aca="false">J721*P721+ROW()*0.00000001</f>
        <v>2.24000721</v>
      </c>
    </row>
    <row r="722" customFormat="false" ht="15" hidden="false" customHeight="false" outlineLevel="0" collapsed="false">
      <c r="A722" s="0" t="s">
        <v>394</v>
      </c>
      <c r="B722" s="0" t="s">
        <v>172</v>
      </c>
      <c r="C722" s="0" t="n">
        <v>2013</v>
      </c>
      <c r="D722" s="0" t="s">
        <v>71</v>
      </c>
      <c r="E722" s="0" t="s">
        <v>124</v>
      </c>
      <c r="F722" s="0" t="n">
        <v>1.48</v>
      </c>
      <c r="G722" s="0" t="n">
        <v>0.55</v>
      </c>
      <c r="H722" s="0" t="n">
        <v>0</v>
      </c>
      <c r="I722" s="0" t="n">
        <v>0.21</v>
      </c>
      <c r="J722" s="0" t="n">
        <v>2.23</v>
      </c>
      <c r="L722" s="0" t="n">
        <v>7.4</v>
      </c>
      <c r="M722" s="0" t="s">
        <v>73</v>
      </c>
      <c r="N722" s="0" t="s">
        <v>66</v>
      </c>
      <c r="P722" s="0" t="n">
        <f aca="false">IF(AND(OR(Dashboard!$B$5="All",D722=Dashboard!$B$5),OR(Dashboard!$D$5="All",N722=Dashboard!$D$5),OR(AND(C722&lt;&gt;"",C722&gt;=Dashboard!$F$5,C722&lt;=Dashboard!$H$5),AND(C722="",Dashboard!$F$5&lt;=1980,Dashboard!$H$5&gt;=2016))),1,0)</f>
        <v>1</v>
      </c>
      <c r="Q722" s="0" t="n">
        <f aca="false">J722*P722+ROW()*0.00000001</f>
        <v>2.23000722</v>
      </c>
    </row>
    <row r="723" customFormat="false" ht="15" hidden="false" customHeight="false" outlineLevel="0" collapsed="false">
      <c r="A723" s="0" t="s">
        <v>732</v>
      </c>
      <c r="B723" s="0" t="s">
        <v>85</v>
      </c>
      <c r="C723" s="0" t="n">
        <v>2001</v>
      </c>
      <c r="D723" s="0" t="s">
        <v>16</v>
      </c>
      <c r="E723" s="0" t="s">
        <v>293</v>
      </c>
      <c r="F723" s="0" t="n">
        <v>1.29</v>
      </c>
      <c r="G723" s="0" t="n">
        <v>0.83</v>
      </c>
      <c r="H723" s="0" t="n">
        <v>0</v>
      </c>
      <c r="I723" s="0" t="n">
        <v>0.11</v>
      </c>
      <c r="J723" s="0" t="n">
        <v>2.23</v>
      </c>
      <c r="K723" s="0" t="n">
        <v>74</v>
      </c>
      <c r="L723" s="0" t="n">
        <v>8</v>
      </c>
      <c r="M723" s="0" t="s">
        <v>36</v>
      </c>
      <c r="N723" s="0" t="s">
        <v>35</v>
      </c>
      <c r="O723" s="0" t="s">
        <v>37</v>
      </c>
      <c r="P723" s="0" t="n">
        <f aca="false">IF(AND(OR(Dashboard!$B$5="All",D723=Dashboard!$B$5),OR(Dashboard!$D$5="All",N723=Dashboard!$D$5),OR(AND(C723&lt;&gt;"",C723&gt;=Dashboard!$F$5,C723&lt;=Dashboard!$H$5),AND(C723="",Dashboard!$F$5&lt;=1980,Dashboard!$H$5&gt;=2016))),1,0)</f>
        <v>1</v>
      </c>
      <c r="Q723" s="0" t="n">
        <f aca="false">J723*P723+ROW()*0.00000001</f>
        <v>2.23000723</v>
      </c>
    </row>
    <row r="724" customFormat="false" ht="15" hidden="false" customHeight="false" outlineLevel="0" collapsed="false">
      <c r="A724" s="0" t="s">
        <v>733</v>
      </c>
      <c r="B724" s="0" t="s">
        <v>164</v>
      </c>
      <c r="C724" s="0" t="n">
        <v>2008</v>
      </c>
      <c r="D724" s="0" t="s">
        <v>102</v>
      </c>
      <c r="E724" s="0" t="s">
        <v>157</v>
      </c>
      <c r="F724" s="0" t="n">
        <v>0.51</v>
      </c>
      <c r="G724" s="0" t="n">
        <v>0.5</v>
      </c>
      <c r="H724" s="0" t="n">
        <v>0.91</v>
      </c>
      <c r="I724" s="0" t="n">
        <v>0.31</v>
      </c>
      <c r="J724" s="0" t="n">
        <v>2.23</v>
      </c>
      <c r="K724" s="0" t="n">
        <v>79</v>
      </c>
      <c r="L724" s="0" t="n">
        <v>8</v>
      </c>
      <c r="M724" s="0" t="s">
        <v>103</v>
      </c>
      <c r="N724" s="0" t="s">
        <v>74</v>
      </c>
      <c r="O724" s="0" t="s">
        <v>37</v>
      </c>
      <c r="P724" s="0" t="n">
        <f aca="false">IF(AND(OR(Dashboard!$B$5="All",D724=Dashboard!$B$5),OR(Dashboard!$D$5="All",N724=Dashboard!$D$5),OR(AND(C724&lt;&gt;"",C724&gt;=Dashboard!$F$5,C724&lt;=Dashboard!$H$5),AND(C724="",Dashboard!$F$5&lt;=1980,Dashboard!$H$5&gt;=2016))),1,0)</f>
        <v>1</v>
      </c>
      <c r="Q724" s="0" t="n">
        <f aca="false">J724*P724+ROW()*0.00000001</f>
        <v>2.23000724</v>
      </c>
    </row>
    <row r="725" customFormat="false" ht="15" hidden="false" customHeight="false" outlineLevel="0" collapsed="false">
      <c r="A725" s="0" t="s">
        <v>734</v>
      </c>
      <c r="B725" s="0" t="s">
        <v>64</v>
      </c>
      <c r="C725" s="0" t="n">
        <v>2013</v>
      </c>
      <c r="D725" s="0" t="s">
        <v>34</v>
      </c>
      <c r="E725" s="0" t="s">
        <v>142</v>
      </c>
      <c r="F725" s="0" t="n">
        <v>1.98</v>
      </c>
      <c r="G725" s="0" t="n">
        <v>0.06</v>
      </c>
      <c r="H725" s="0" t="n">
        <v>0</v>
      </c>
      <c r="I725" s="0" t="n">
        <v>0.19</v>
      </c>
      <c r="J725" s="0" t="n">
        <v>2.23</v>
      </c>
      <c r="K725" s="0" t="n">
        <v>80</v>
      </c>
      <c r="L725" s="0" t="n">
        <v>5.6</v>
      </c>
      <c r="M725" s="0" t="s">
        <v>36</v>
      </c>
      <c r="N725" s="0" t="s">
        <v>66</v>
      </c>
      <c r="O725" s="0" t="s">
        <v>37</v>
      </c>
      <c r="P725" s="0" t="n">
        <f aca="false">IF(AND(OR(Dashboard!$B$5="All",D725=Dashboard!$B$5),OR(Dashboard!$D$5="All",N725=Dashboard!$D$5),OR(AND(C725&lt;&gt;"",C725&gt;=Dashboard!$F$5,C725&lt;=Dashboard!$H$5),AND(C725="",Dashboard!$F$5&lt;=1980,Dashboard!$H$5&gt;=2016))),1,0)</f>
        <v>1</v>
      </c>
      <c r="Q725" s="0" t="n">
        <f aca="false">J725*P725+ROW()*0.00000001</f>
        <v>2.23000725</v>
      </c>
    </row>
    <row r="726" customFormat="false" ht="15" hidden="false" customHeight="false" outlineLevel="0" collapsed="false">
      <c r="A726" s="0" t="s">
        <v>735</v>
      </c>
      <c r="B726" s="0" t="s">
        <v>39</v>
      </c>
      <c r="C726" s="0" t="n">
        <v>1990</v>
      </c>
      <c r="D726" s="0" t="s">
        <v>71</v>
      </c>
      <c r="E726" s="0" t="s">
        <v>220</v>
      </c>
      <c r="F726" s="0" t="n">
        <v>1.74</v>
      </c>
      <c r="G726" s="0" t="n">
        <v>0.25</v>
      </c>
      <c r="H726" s="0" t="n">
        <v>0.21</v>
      </c>
      <c r="I726" s="0" t="n">
        <v>0.03</v>
      </c>
      <c r="J726" s="0" t="n">
        <v>2.23</v>
      </c>
      <c r="N726" s="0" t="s">
        <v>35</v>
      </c>
      <c r="P726" s="0" t="n">
        <f aca="false">IF(AND(OR(Dashboard!$B$5="All",D726=Dashboard!$B$5),OR(Dashboard!$D$5="All",N726=Dashboard!$D$5),OR(AND(C726&lt;&gt;"",C726&gt;=Dashboard!$F$5,C726&lt;=Dashboard!$H$5),AND(C726="",Dashboard!$F$5&lt;=1980,Dashboard!$H$5&gt;=2016))),1,0)</f>
        <v>1</v>
      </c>
      <c r="Q726" s="0" t="n">
        <f aca="false">J726*P726+ROW()*0.00000001</f>
        <v>2.23000726</v>
      </c>
    </row>
    <row r="727" customFormat="false" ht="15" hidden="false" customHeight="false" outlineLevel="0" collapsed="false">
      <c r="A727" s="0" t="s">
        <v>736</v>
      </c>
      <c r="B727" s="0" t="s">
        <v>76</v>
      </c>
      <c r="C727" s="0" t="n">
        <v>2009</v>
      </c>
      <c r="D727" s="0" t="s">
        <v>58</v>
      </c>
      <c r="E727" s="0" t="s">
        <v>220</v>
      </c>
      <c r="F727" s="0" t="n">
        <v>1.09</v>
      </c>
      <c r="G727" s="0" t="n">
        <v>0.85</v>
      </c>
      <c r="H727" s="0" t="n">
        <v>0</v>
      </c>
      <c r="I727" s="0" t="n">
        <v>0.28</v>
      </c>
      <c r="J727" s="0" t="n">
        <v>2.23</v>
      </c>
      <c r="M727" s="0" t="s">
        <v>125</v>
      </c>
      <c r="N727" s="0" t="s">
        <v>74</v>
      </c>
      <c r="P727" s="0" t="n">
        <f aca="false">IF(AND(OR(Dashboard!$B$5="All",D727=Dashboard!$B$5),OR(Dashboard!$D$5="All",N727=Dashboard!$D$5),OR(AND(C727&lt;&gt;"",C727&gt;=Dashboard!$F$5,C727&lt;=Dashboard!$H$5),AND(C727="",Dashboard!$F$5&lt;=1980,Dashboard!$H$5&gt;=2016))),1,0)</f>
        <v>1</v>
      </c>
      <c r="Q727" s="0" t="n">
        <f aca="false">J727*P727+ROW()*0.00000001</f>
        <v>2.23000727</v>
      </c>
    </row>
    <row r="728" customFormat="false" ht="15" hidden="false" customHeight="false" outlineLevel="0" collapsed="false">
      <c r="A728" s="0" t="s">
        <v>506</v>
      </c>
      <c r="B728" s="0" t="s">
        <v>70</v>
      </c>
      <c r="C728" s="0" t="n">
        <v>2012</v>
      </c>
      <c r="D728" s="0" t="s">
        <v>56</v>
      </c>
      <c r="E728" s="0" t="s">
        <v>72</v>
      </c>
      <c r="F728" s="0" t="n">
        <v>1.05</v>
      </c>
      <c r="G728" s="0" t="n">
        <v>0.72</v>
      </c>
      <c r="H728" s="0" t="n">
        <v>0.1</v>
      </c>
      <c r="I728" s="0" t="n">
        <v>0.35</v>
      </c>
      <c r="J728" s="0" t="n">
        <v>2.23</v>
      </c>
      <c r="K728" s="0" t="n">
        <v>91</v>
      </c>
      <c r="L728" s="0" t="n">
        <v>8.2</v>
      </c>
      <c r="M728" s="0" t="s">
        <v>73</v>
      </c>
      <c r="N728" s="0" t="s">
        <v>74</v>
      </c>
      <c r="O728" s="0" t="s">
        <v>60</v>
      </c>
      <c r="P728" s="0" t="n">
        <f aca="false">IF(AND(OR(Dashboard!$B$5="All",D728=Dashboard!$B$5),OR(Dashboard!$D$5="All",N728=Dashboard!$D$5),OR(AND(C728&lt;&gt;"",C728&gt;=Dashboard!$F$5,C728&lt;=Dashboard!$H$5),AND(C728="",Dashboard!$F$5&lt;=1980,Dashboard!$H$5&gt;=2016))),1,0)</f>
        <v>1</v>
      </c>
      <c r="Q728" s="0" t="n">
        <f aca="false">J728*P728+ROW()*0.00000001</f>
        <v>2.23000728</v>
      </c>
    </row>
    <row r="729" customFormat="false" ht="15" hidden="false" customHeight="false" outlineLevel="0" collapsed="false">
      <c r="A729" s="0" t="s">
        <v>737</v>
      </c>
      <c r="B729" s="0" t="s">
        <v>76</v>
      </c>
      <c r="C729" s="0" t="n">
        <v>2003</v>
      </c>
      <c r="D729" s="0" t="s">
        <v>71</v>
      </c>
      <c r="E729" s="0" t="s">
        <v>124</v>
      </c>
      <c r="F729" s="0" t="n">
        <v>0.88</v>
      </c>
      <c r="G729" s="0" t="n">
        <v>1.03</v>
      </c>
      <c r="H729" s="0" t="n">
        <v>0</v>
      </c>
      <c r="I729" s="0" t="n">
        <v>0.31</v>
      </c>
      <c r="J729" s="0" t="n">
        <v>2.22</v>
      </c>
      <c r="K729" s="0" t="n">
        <v>92</v>
      </c>
      <c r="L729" s="0" t="n">
        <v>8.8</v>
      </c>
      <c r="M729" s="0" t="s">
        <v>103</v>
      </c>
      <c r="N729" s="0" t="s">
        <v>74</v>
      </c>
      <c r="O729" s="0" t="s">
        <v>60</v>
      </c>
      <c r="P729" s="0" t="n">
        <f aca="false">IF(AND(OR(Dashboard!$B$5="All",D729=Dashboard!$B$5),OR(Dashboard!$D$5="All",N729=Dashboard!$D$5),OR(AND(C729&lt;&gt;"",C729&gt;=Dashboard!$F$5,C729&lt;=Dashboard!$H$5),AND(C729="",Dashboard!$F$5&lt;=1980,Dashboard!$H$5&gt;=2016))),1,0)</f>
        <v>1</v>
      </c>
      <c r="Q729" s="0" t="n">
        <f aca="false">J729*P729+ROW()*0.00000001</f>
        <v>2.22000729</v>
      </c>
    </row>
    <row r="730" customFormat="false" ht="15" hidden="false" customHeight="false" outlineLevel="0" collapsed="false">
      <c r="A730" s="0" t="s">
        <v>572</v>
      </c>
      <c r="B730" s="0" t="s">
        <v>33</v>
      </c>
      <c r="C730" s="0" t="n">
        <v>2009</v>
      </c>
      <c r="D730" s="0" t="s">
        <v>46</v>
      </c>
      <c r="E730" s="0" t="s">
        <v>35</v>
      </c>
      <c r="F730" s="0" t="n">
        <v>0.65</v>
      </c>
      <c r="G730" s="0" t="n">
        <v>0.4</v>
      </c>
      <c r="H730" s="0" t="n">
        <v>1.05</v>
      </c>
      <c r="I730" s="0" t="n">
        <v>0.11</v>
      </c>
      <c r="J730" s="0" t="n">
        <v>2.22</v>
      </c>
      <c r="K730" s="0" t="n">
        <v>84</v>
      </c>
      <c r="L730" s="0" t="n">
        <v>8.6</v>
      </c>
      <c r="M730" s="0" t="s">
        <v>103</v>
      </c>
      <c r="N730" s="0" t="s">
        <v>35</v>
      </c>
      <c r="O730" s="0" t="s">
        <v>42</v>
      </c>
      <c r="P730" s="0" t="n">
        <f aca="false">IF(AND(OR(Dashboard!$B$5="All",D730=Dashboard!$B$5),OR(Dashboard!$D$5="All",N730=Dashboard!$D$5),OR(AND(C730&lt;&gt;"",C730&gt;=Dashboard!$F$5,C730&lt;=Dashboard!$H$5),AND(C730="",Dashboard!$F$5&lt;=1980,Dashboard!$H$5&gt;=2016))),1,0)</f>
        <v>1</v>
      </c>
      <c r="Q730" s="0" t="n">
        <f aca="false">J730*P730+ROW()*0.00000001</f>
        <v>2.2200073</v>
      </c>
    </row>
    <row r="731" customFormat="false" ht="15" hidden="false" customHeight="false" outlineLevel="0" collapsed="false">
      <c r="A731" s="0" t="s">
        <v>738</v>
      </c>
      <c r="B731" s="0" t="s">
        <v>64</v>
      </c>
      <c r="C731" s="0" t="n">
        <v>2013</v>
      </c>
      <c r="D731" s="0" t="s">
        <v>71</v>
      </c>
      <c r="E731" s="0" t="s">
        <v>243</v>
      </c>
      <c r="F731" s="0" t="n">
        <v>1.24</v>
      </c>
      <c r="G731" s="0" t="n">
        <v>0.79</v>
      </c>
      <c r="H731" s="0" t="n">
        <v>0</v>
      </c>
      <c r="I731" s="0" t="n">
        <v>0.19</v>
      </c>
      <c r="J731" s="0" t="n">
        <v>2.22</v>
      </c>
      <c r="K731" s="0" t="n">
        <v>80</v>
      </c>
      <c r="L731" s="0" t="n">
        <v>7.6</v>
      </c>
      <c r="M731" s="0" t="s">
        <v>125</v>
      </c>
      <c r="N731" s="0" t="s">
        <v>66</v>
      </c>
      <c r="O731" s="0" t="s">
        <v>37</v>
      </c>
      <c r="P731" s="0" t="n">
        <f aca="false">IF(AND(OR(Dashboard!$B$5="All",D731=Dashboard!$B$5),OR(Dashboard!$D$5="All",N731=Dashboard!$D$5),OR(AND(C731&lt;&gt;"",C731&gt;=Dashboard!$F$5,C731&lt;=Dashboard!$H$5),AND(C731="",Dashboard!$F$5&lt;=1980,Dashboard!$H$5&gt;=2016))),1,0)</f>
        <v>1</v>
      </c>
      <c r="Q731" s="0" t="n">
        <f aca="false">J731*P731+ROW()*0.00000001</f>
        <v>2.22000731</v>
      </c>
    </row>
    <row r="732" customFormat="false" ht="15" hidden="false" customHeight="false" outlineLevel="0" collapsed="false">
      <c r="A732" s="0" t="s">
        <v>739</v>
      </c>
      <c r="B732" s="0" t="s">
        <v>45</v>
      </c>
      <c r="C732" s="0" t="n">
        <v>1998</v>
      </c>
      <c r="D732" s="0" t="s">
        <v>114</v>
      </c>
      <c r="E732" s="0" t="s">
        <v>35</v>
      </c>
      <c r="F732" s="0" t="n">
        <v>1</v>
      </c>
      <c r="G732" s="0" t="n">
        <v>0.63</v>
      </c>
      <c r="H732" s="0" t="n">
        <v>0.45</v>
      </c>
      <c r="I732" s="0" t="n">
        <v>0.13</v>
      </c>
      <c r="J732" s="0" t="n">
        <v>2.22</v>
      </c>
      <c r="N732" s="0" t="s">
        <v>35</v>
      </c>
      <c r="P732" s="0" t="n">
        <f aca="false">IF(AND(OR(Dashboard!$B$5="All",D732=Dashboard!$B$5),OR(Dashboard!$D$5="All",N732=Dashboard!$D$5),OR(AND(C732&lt;&gt;"",C732&gt;=Dashboard!$F$5,C732&lt;=Dashboard!$H$5),AND(C732="",Dashboard!$F$5&lt;=1980,Dashboard!$H$5&gt;=2016))),1,0)</f>
        <v>1</v>
      </c>
      <c r="Q732" s="0" t="n">
        <f aca="false">J732*P732+ROW()*0.00000001</f>
        <v>2.22000732</v>
      </c>
    </row>
    <row r="733" customFormat="false" ht="15" hidden="false" customHeight="false" outlineLevel="0" collapsed="false">
      <c r="A733" s="0" t="s">
        <v>406</v>
      </c>
      <c r="B733" s="0" t="s">
        <v>33</v>
      </c>
      <c r="C733" s="0" t="n">
        <v>2007</v>
      </c>
      <c r="D733" s="0" t="s">
        <v>71</v>
      </c>
      <c r="E733" s="0" t="s">
        <v>211</v>
      </c>
      <c r="F733" s="0" t="n">
        <v>1.32</v>
      </c>
      <c r="G733" s="0" t="n">
        <v>0.56</v>
      </c>
      <c r="H733" s="0" t="n">
        <v>0.14</v>
      </c>
      <c r="I733" s="0" t="n">
        <v>0.2</v>
      </c>
      <c r="J733" s="0" t="n">
        <v>2.22</v>
      </c>
      <c r="N733" s="0" t="s">
        <v>35</v>
      </c>
      <c r="P733" s="0" t="n">
        <f aca="false">IF(AND(OR(Dashboard!$B$5="All",D733=Dashboard!$B$5),OR(Dashboard!$D$5="All",N733=Dashboard!$D$5),OR(AND(C733&lt;&gt;"",C733&gt;=Dashboard!$F$5,C733&lt;=Dashboard!$H$5),AND(C733="",Dashboard!$F$5&lt;=1980,Dashboard!$H$5&gt;=2016))),1,0)</f>
        <v>1</v>
      </c>
      <c r="Q733" s="0" t="n">
        <f aca="false">J733*P733+ROW()*0.00000001</f>
        <v>2.22000733</v>
      </c>
    </row>
    <row r="734" customFormat="false" ht="15" hidden="false" customHeight="false" outlineLevel="0" collapsed="false">
      <c r="A734" s="0" t="s">
        <v>740</v>
      </c>
      <c r="B734" s="0" t="s">
        <v>94</v>
      </c>
      <c r="C734" s="0" t="n">
        <v>2015</v>
      </c>
      <c r="D734" s="0" t="s">
        <v>56</v>
      </c>
      <c r="E734" s="0" t="s">
        <v>124</v>
      </c>
      <c r="F734" s="0" t="n">
        <v>0.55</v>
      </c>
      <c r="G734" s="0" t="n">
        <v>1.19</v>
      </c>
      <c r="H734" s="0" t="n">
        <v>0.14</v>
      </c>
      <c r="I734" s="0" t="n">
        <v>0.33</v>
      </c>
      <c r="J734" s="0" t="n">
        <v>2.21</v>
      </c>
      <c r="K734" s="0" t="n">
        <v>73</v>
      </c>
      <c r="L734" s="0" t="n">
        <v>7.3</v>
      </c>
      <c r="M734" s="0" t="s">
        <v>73</v>
      </c>
      <c r="N734" s="0" t="s">
        <v>74</v>
      </c>
      <c r="O734" s="0" t="s">
        <v>37</v>
      </c>
      <c r="P734" s="0" t="n">
        <f aca="false">IF(AND(OR(Dashboard!$B$5="All",D734=Dashboard!$B$5),OR(Dashboard!$D$5="All",N734=Dashboard!$D$5),OR(AND(C734&lt;&gt;"",C734&gt;=Dashboard!$F$5,C734&lt;=Dashboard!$H$5),AND(C734="",Dashboard!$F$5&lt;=1980,Dashboard!$H$5&gt;=2016))),1,0)</f>
        <v>1</v>
      </c>
      <c r="Q734" s="0" t="n">
        <f aca="false">J734*P734+ROW()*0.00000001</f>
        <v>2.21000734</v>
      </c>
    </row>
    <row r="735" customFormat="false" ht="15" hidden="false" customHeight="false" outlineLevel="0" collapsed="false">
      <c r="A735" s="0" t="s">
        <v>581</v>
      </c>
      <c r="B735" s="0" t="s">
        <v>70</v>
      </c>
      <c r="C735" s="0" t="n">
        <v>2008</v>
      </c>
      <c r="D735" s="0" t="s">
        <v>71</v>
      </c>
      <c r="E735" s="0" t="s">
        <v>234</v>
      </c>
      <c r="F735" s="0" t="n">
        <v>1.01</v>
      </c>
      <c r="G735" s="0" t="n">
        <v>0.85</v>
      </c>
      <c r="H735" s="0" t="n">
        <v>0</v>
      </c>
      <c r="I735" s="0" t="n">
        <v>0.35</v>
      </c>
      <c r="J735" s="0" t="n">
        <v>2.21</v>
      </c>
      <c r="K735" s="0" t="n">
        <v>71</v>
      </c>
      <c r="L735" s="0" t="n">
        <v>6.6</v>
      </c>
      <c r="M735" s="0" t="s">
        <v>103</v>
      </c>
      <c r="N735" s="0" t="s">
        <v>74</v>
      </c>
      <c r="O735" s="0" t="s">
        <v>37</v>
      </c>
      <c r="P735" s="0" t="n">
        <f aca="false">IF(AND(OR(Dashboard!$B$5="All",D735=Dashboard!$B$5),OR(Dashboard!$D$5="All",N735=Dashboard!$D$5),OR(AND(C735&lt;&gt;"",C735&gt;=Dashboard!$F$5,C735&lt;=Dashboard!$H$5),AND(C735="",Dashboard!$F$5&lt;=1980,Dashboard!$H$5&gt;=2016))),1,0)</f>
        <v>1</v>
      </c>
      <c r="Q735" s="0" t="n">
        <f aca="false">J735*P735+ROW()*0.00000001</f>
        <v>2.21000735</v>
      </c>
    </row>
    <row r="736" customFormat="false" ht="15" hidden="false" customHeight="false" outlineLevel="0" collapsed="false">
      <c r="A736" s="0" t="s">
        <v>741</v>
      </c>
      <c r="B736" s="0" t="s">
        <v>76</v>
      </c>
      <c r="C736" s="0" t="n">
        <v>2006</v>
      </c>
      <c r="D736" s="0" t="s">
        <v>71</v>
      </c>
      <c r="E736" s="0" t="s">
        <v>211</v>
      </c>
      <c r="F736" s="0" t="n">
        <v>1.06</v>
      </c>
      <c r="G736" s="0" t="n">
        <v>0.82</v>
      </c>
      <c r="H736" s="0" t="n">
        <v>0.05</v>
      </c>
      <c r="I736" s="0" t="n">
        <v>0.28</v>
      </c>
      <c r="J736" s="0" t="n">
        <v>2.21</v>
      </c>
      <c r="N736" s="0" t="s">
        <v>74</v>
      </c>
      <c r="P736" s="0" t="n">
        <f aca="false">IF(AND(OR(Dashboard!$B$5="All",D736=Dashboard!$B$5),OR(Dashboard!$D$5="All",N736=Dashboard!$D$5),OR(AND(C736&lt;&gt;"",C736&gt;=Dashboard!$F$5,C736&lt;=Dashboard!$H$5),AND(C736="",Dashboard!$F$5&lt;=1980,Dashboard!$H$5&gt;=2016))),1,0)</f>
        <v>1</v>
      </c>
      <c r="Q736" s="0" t="n">
        <f aca="false">J736*P736+ROW()*0.00000001</f>
        <v>2.21000736</v>
      </c>
    </row>
    <row r="737" customFormat="false" ht="15" hidden="false" customHeight="false" outlineLevel="0" collapsed="false">
      <c r="A737" s="0" t="s">
        <v>341</v>
      </c>
      <c r="B737" s="0" t="s">
        <v>159</v>
      </c>
      <c r="C737" s="0" t="n">
        <v>1981</v>
      </c>
      <c r="D737" s="0" t="s">
        <v>71</v>
      </c>
      <c r="E737" s="0" t="s">
        <v>742</v>
      </c>
      <c r="F737" s="0" t="n">
        <v>2.06</v>
      </c>
      <c r="G737" s="0" t="n">
        <v>0.12</v>
      </c>
      <c r="H737" s="0" t="n">
        <v>0</v>
      </c>
      <c r="I737" s="0" t="n">
        <v>0.02</v>
      </c>
      <c r="J737" s="0" t="n">
        <v>2.2</v>
      </c>
      <c r="N737" s="0" t="s">
        <v>161</v>
      </c>
      <c r="P737" s="0" t="n">
        <f aca="false">IF(AND(OR(Dashboard!$B$5="All",D737=Dashboard!$B$5),OR(Dashboard!$D$5="All",N737=Dashboard!$D$5),OR(AND(C737&lt;&gt;"",C737&gt;=Dashboard!$F$5,C737&lt;=Dashboard!$H$5),AND(C737="",Dashboard!$F$5&lt;=1980,Dashboard!$H$5&gt;=2016))),1,0)</f>
        <v>1</v>
      </c>
      <c r="Q737" s="0" t="n">
        <f aca="false">J737*P737+ROW()*0.00000001</f>
        <v>2.20000737</v>
      </c>
    </row>
    <row r="738" customFormat="false" ht="15" hidden="false" customHeight="false" outlineLevel="0" collapsed="false">
      <c r="A738" s="0" t="s">
        <v>269</v>
      </c>
      <c r="B738" s="0" t="s">
        <v>64</v>
      </c>
      <c r="C738" s="0" t="n">
        <v>2007</v>
      </c>
      <c r="D738" s="0" t="s">
        <v>52</v>
      </c>
      <c r="E738" s="0" t="s">
        <v>91</v>
      </c>
      <c r="F738" s="0" t="n">
        <v>2.01</v>
      </c>
      <c r="G738" s="0" t="n">
        <v>0.02</v>
      </c>
      <c r="H738" s="0" t="n">
        <v>0</v>
      </c>
      <c r="I738" s="0" t="n">
        <v>0.17</v>
      </c>
      <c r="J738" s="0" t="n">
        <v>2.2</v>
      </c>
      <c r="K738" s="0" t="n">
        <v>92</v>
      </c>
      <c r="L738" s="0" t="n">
        <v>8.1</v>
      </c>
      <c r="M738" s="0" t="s">
        <v>103</v>
      </c>
      <c r="N738" s="0" t="s">
        <v>66</v>
      </c>
      <c r="O738" s="0" t="s">
        <v>60</v>
      </c>
      <c r="P738" s="0" t="n">
        <f aca="false">IF(AND(OR(Dashboard!$B$5="All",D738=Dashboard!$B$5),OR(Dashboard!$D$5="All",N738=Dashboard!$D$5),OR(AND(C738&lt;&gt;"",C738&gt;=Dashboard!$F$5,C738&lt;=Dashboard!$H$5),AND(C738="",Dashboard!$F$5&lt;=1980,Dashboard!$H$5&gt;=2016))),1,0)</f>
        <v>1</v>
      </c>
      <c r="Q738" s="0" t="n">
        <f aca="false">J738*P738+ROW()*0.00000001</f>
        <v>2.20000738</v>
      </c>
    </row>
    <row r="739" customFormat="false" ht="15" hidden="false" customHeight="false" outlineLevel="0" collapsed="false">
      <c r="A739" s="0" t="s">
        <v>743</v>
      </c>
      <c r="B739" s="0" t="s">
        <v>172</v>
      </c>
      <c r="C739" s="0" t="n">
        <v>2013</v>
      </c>
      <c r="D739" s="0" t="s">
        <v>41</v>
      </c>
      <c r="E739" s="0" t="s">
        <v>65</v>
      </c>
      <c r="F739" s="0" t="n">
        <v>1.21</v>
      </c>
      <c r="G739" s="0" t="n">
        <v>0.79</v>
      </c>
      <c r="H739" s="0" t="n">
        <v>0.01</v>
      </c>
      <c r="I739" s="0" t="n">
        <v>0.19</v>
      </c>
      <c r="J739" s="0" t="n">
        <v>2.2</v>
      </c>
      <c r="K739" s="0" t="n">
        <v>79</v>
      </c>
      <c r="L739" s="0" t="n">
        <v>5.9</v>
      </c>
      <c r="M739" s="0" t="s">
        <v>36</v>
      </c>
      <c r="N739" s="0" t="s">
        <v>66</v>
      </c>
      <c r="O739" s="0" t="s">
        <v>37</v>
      </c>
      <c r="P739" s="0" t="n">
        <f aca="false">IF(AND(OR(Dashboard!$B$5="All",D739=Dashboard!$B$5),OR(Dashboard!$D$5="All",N739=Dashboard!$D$5),OR(AND(C739&lt;&gt;"",C739&gt;=Dashboard!$F$5,C739&lt;=Dashboard!$H$5),AND(C739="",Dashboard!$F$5&lt;=1980,Dashboard!$H$5&gt;=2016))),1,0)</f>
        <v>1</v>
      </c>
      <c r="Q739" s="0" t="n">
        <f aca="false">J739*P739+ROW()*0.00000001</f>
        <v>2.20000739</v>
      </c>
    </row>
    <row r="740" customFormat="false" ht="15" hidden="false" customHeight="false" outlineLevel="0" collapsed="false">
      <c r="A740" s="0" t="s">
        <v>744</v>
      </c>
      <c r="B740" s="0" t="s">
        <v>64</v>
      </c>
      <c r="C740" s="0" t="n">
        <v>2008</v>
      </c>
      <c r="D740" s="0" t="s">
        <v>52</v>
      </c>
      <c r="E740" s="0" t="s">
        <v>142</v>
      </c>
      <c r="F740" s="0" t="n">
        <v>1.78</v>
      </c>
      <c r="G740" s="0" t="n">
        <v>0.24</v>
      </c>
      <c r="H740" s="0" t="n">
        <v>0</v>
      </c>
      <c r="I740" s="0" t="n">
        <v>0.18</v>
      </c>
      <c r="J740" s="0" t="n">
        <v>2.2</v>
      </c>
      <c r="K740" s="0" t="n">
        <v>92</v>
      </c>
      <c r="L740" s="0" t="n">
        <v>8.3</v>
      </c>
      <c r="M740" s="0" t="s">
        <v>103</v>
      </c>
      <c r="N740" s="0" t="s">
        <v>66</v>
      </c>
      <c r="O740" s="0" t="s">
        <v>60</v>
      </c>
      <c r="P740" s="0" t="n">
        <f aca="false">IF(AND(OR(Dashboard!$B$5="All",D740=Dashboard!$B$5),OR(Dashboard!$D$5="All",N740=Dashboard!$D$5),OR(AND(C740&lt;&gt;"",C740&gt;=Dashboard!$F$5,C740&lt;=Dashboard!$H$5),AND(C740="",Dashboard!$F$5&lt;=1980,Dashboard!$H$5&gt;=2016))),1,0)</f>
        <v>1</v>
      </c>
      <c r="Q740" s="0" t="n">
        <f aca="false">J740*P740+ROW()*0.00000001</f>
        <v>2.2000074</v>
      </c>
    </row>
    <row r="741" customFormat="false" ht="15" hidden="false" customHeight="false" outlineLevel="0" collapsed="false">
      <c r="A741" s="0" t="s">
        <v>745</v>
      </c>
      <c r="B741" s="0" t="s">
        <v>39</v>
      </c>
      <c r="C741" s="0" t="n">
        <v>1986</v>
      </c>
      <c r="D741" s="0" t="s">
        <v>34</v>
      </c>
      <c r="E741" s="0" t="s">
        <v>328</v>
      </c>
      <c r="F741" s="0" t="n">
        <v>0.15</v>
      </c>
      <c r="G741" s="0" t="n">
        <v>0</v>
      </c>
      <c r="H741" s="0" t="n">
        <v>2.05</v>
      </c>
      <c r="I741" s="0" t="n">
        <v>0</v>
      </c>
      <c r="J741" s="0" t="n">
        <v>2.2</v>
      </c>
      <c r="N741" s="0" t="s">
        <v>35</v>
      </c>
      <c r="P741" s="0" t="n">
        <f aca="false">IF(AND(OR(Dashboard!$B$5="All",D741=Dashboard!$B$5),OR(Dashboard!$D$5="All",N741=Dashboard!$D$5),OR(AND(C741&lt;&gt;"",C741&gt;=Dashboard!$F$5,C741&lt;=Dashboard!$H$5),AND(C741="",Dashboard!$F$5&lt;=1980,Dashboard!$H$5&gt;=2016))),1,0)</f>
        <v>1</v>
      </c>
      <c r="Q741" s="0" t="n">
        <f aca="false">J741*P741+ROW()*0.00000001</f>
        <v>2.20000741</v>
      </c>
    </row>
    <row r="742" customFormat="false" ht="15" hidden="false" customHeight="false" outlineLevel="0" collapsed="false">
      <c r="A742" s="0" t="s">
        <v>746</v>
      </c>
      <c r="B742" s="0" t="s">
        <v>45</v>
      </c>
      <c r="C742" s="0" t="n">
        <v>2000</v>
      </c>
      <c r="D742" s="0" t="s">
        <v>16</v>
      </c>
      <c r="E742" s="0" t="s">
        <v>35</v>
      </c>
      <c r="F742" s="0" t="n">
        <v>1.11</v>
      </c>
      <c r="G742" s="0" t="n">
        <v>0.51</v>
      </c>
      <c r="H742" s="0" t="n">
        <v>0.34</v>
      </c>
      <c r="I742" s="0" t="n">
        <v>0.23</v>
      </c>
      <c r="J742" s="0" t="n">
        <v>2.2</v>
      </c>
      <c r="N742" s="0" t="s">
        <v>35</v>
      </c>
      <c r="P742" s="0" t="n">
        <f aca="false">IF(AND(OR(Dashboard!$B$5="All",D742=Dashboard!$B$5),OR(Dashboard!$D$5="All",N742=Dashboard!$D$5),OR(AND(C742&lt;&gt;"",C742&gt;=Dashboard!$F$5,C742&lt;=Dashboard!$H$5),AND(C742="",Dashboard!$F$5&lt;=1980,Dashboard!$H$5&gt;=2016))),1,0)</f>
        <v>1</v>
      </c>
      <c r="Q742" s="0" t="n">
        <f aca="false">J742*P742+ROW()*0.00000001</f>
        <v>2.20000742</v>
      </c>
    </row>
    <row r="743" customFormat="false" ht="15" hidden="false" customHeight="false" outlineLevel="0" collapsed="false">
      <c r="A743" s="0" t="s">
        <v>576</v>
      </c>
      <c r="B743" s="0" t="s">
        <v>64</v>
      </c>
      <c r="C743" s="0" t="n">
        <v>2010</v>
      </c>
      <c r="D743" s="0" t="s">
        <v>41</v>
      </c>
      <c r="E743" s="0" t="s">
        <v>142</v>
      </c>
      <c r="F743" s="0" t="n">
        <v>1.03</v>
      </c>
      <c r="G743" s="0" t="n">
        <v>0.96</v>
      </c>
      <c r="H743" s="0" t="n">
        <v>0</v>
      </c>
      <c r="I743" s="0" t="n">
        <v>0.21</v>
      </c>
      <c r="J743" s="0" t="n">
        <v>2.2</v>
      </c>
      <c r="K743" s="0" t="n">
        <v>88</v>
      </c>
      <c r="L743" s="0" t="n">
        <v>7</v>
      </c>
      <c r="M743" s="0" t="s">
        <v>125</v>
      </c>
      <c r="N743" s="0" t="s">
        <v>66</v>
      </c>
      <c r="O743" s="0" t="s">
        <v>42</v>
      </c>
      <c r="P743" s="0" t="n">
        <f aca="false">IF(AND(OR(Dashboard!$B$5="All",D743=Dashboard!$B$5),OR(Dashboard!$D$5="All",N743=Dashboard!$D$5),OR(AND(C743&lt;&gt;"",C743&gt;=Dashboard!$F$5,C743&lt;=Dashboard!$H$5),AND(C743="",Dashboard!$F$5&lt;=1980,Dashboard!$H$5&gt;=2016))),1,0)</f>
        <v>1</v>
      </c>
      <c r="Q743" s="0" t="n">
        <f aca="false">J743*P743+ROW()*0.00000001</f>
        <v>2.20000743</v>
      </c>
    </row>
    <row r="744" customFormat="false" ht="15" hidden="false" customHeight="false" outlineLevel="0" collapsed="false">
      <c r="A744" s="0" t="s">
        <v>386</v>
      </c>
      <c r="B744" s="0" t="s">
        <v>50</v>
      </c>
      <c r="C744" s="0" t="n">
        <v>2008</v>
      </c>
      <c r="D744" s="0" t="s">
        <v>71</v>
      </c>
      <c r="E744" s="0" t="s">
        <v>91</v>
      </c>
      <c r="F744" s="0" t="n">
        <v>1.4</v>
      </c>
      <c r="G744" s="0" t="n">
        <v>0.59</v>
      </c>
      <c r="H744" s="0" t="n">
        <v>0</v>
      </c>
      <c r="I744" s="0" t="n">
        <v>0.2</v>
      </c>
      <c r="J744" s="0" t="n">
        <v>2.2</v>
      </c>
      <c r="K744" s="0" t="n">
        <v>80</v>
      </c>
      <c r="L744" s="0" t="n">
        <v>7.9</v>
      </c>
      <c r="M744" s="0" t="s">
        <v>36</v>
      </c>
      <c r="N744" s="0" t="s">
        <v>35</v>
      </c>
      <c r="O744" s="0" t="s">
        <v>37</v>
      </c>
      <c r="P744" s="0" t="n">
        <f aca="false">IF(AND(OR(Dashboard!$B$5="All",D744=Dashboard!$B$5),OR(Dashboard!$D$5="All",N744=Dashboard!$D$5),OR(AND(C744&lt;&gt;"",C744&gt;=Dashboard!$F$5,C744&lt;=Dashboard!$H$5),AND(C744="",Dashboard!$F$5&lt;=1980,Dashboard!$H$5&gt;=2016))),1,0)</f>
        <v>1</v>
      </c>
      <c r="Q744" s="0" t="n">
        <f aca="false">J744*P744+ROW()*0.00000001</f>
        <v>2.20000744</v>
      </c>
    </row>
    <row r="745" customFormat="false" ht="15" hidden="false" customHeight="false" outlineLevel="0" collapsed="false">
      <c r="A745" s="0" t="s">
        <v>747</v>
      </c>
      <c r="B745" s="0" t="s">
        <v>64</v>
      </c>
      <c r="C745" s="0" t="n">
        <v>2010</v>
      </c>
      <c r="D745" s="0" t="s">
        <v>56</v>
      </c>
      <c r="E745" s="0" t="s">
        <v>72</v>
      </c>
      <c r="F745" s="0" t="n">
        <v>1.45</v>
      </c>
      <c r="G745" s="0" t="n">
        <v>0.54</v>
      </c>
      <c r="H745" s="0" t="n">
        <v>0.02</v>
      </c>
      <c r="I745" s="0" t="n">
        <v>0.19</v>
      </c>
      <c r="J745" s="0" t="n">
        <v>2.2</v>
      </c>
      <c r="K745" s="0" t="n">
        <v>88</v>
      </c>
      <c r="L745" s="0" t="n">
        <v>8.2</v>
      </c>
      <c r="M745" s="0" t="s">
        <v>73</v>
      </c>
      <c r="N745" s="0" t="s">
        <v>66</v>
      </c>
      <c r="O745" s="0" t="s">
        <v>42</v>
      </c>
      <c r="P745" s="0" t="n">
        <f aca="false">IF(AND(OR(Dashboard!$B$5="All",D745=Dashboard!$B$5),OR(Dashboard!$D$5="All",N745=Dashboard!$D$5),OR(AND(C745&lt;&gt;"",C745&gt;=Dashboard!$F$5,C745&lt;=Dashboard!$H$5),AND(C745="",Dashboard!$F$5&lt;=1980,Dashboard!$H$5&gt;=2016))),1,0)</f>
        <v>1</v>
      </c>
      <c r="Q745" s="0" t="n">
        <f aca="false">J745*P745+ROW()*0.00000001</f>
        <v>2.20000745</v>
      </c>
    </row>
    <row r="746" customFormat="false" ht="15" hidden="false" customHeight="false" outlineLevel="0" collapsed="false">
      <c r="A746" s="0" t="s">
        <v>748</v>
      </c>
      <c r="B746" s="0" t="s">
        <v>50</v>
      </c>
      <c r="C746" s="0" t="n">
        <v>2007</v>
      </c>
      <c r="D746" s="0" t="s">
        <v>48</v>
      </c>
      <c r="E746" s="0" t="s">
        <v>487</v>
      </c>
      <c r="F746" s="0" t="n">
        <v>1.06</v>
      </c>
      <c r="G746" s="0" t="n">
        <v>0.9</v>
      </c>
      <c r="H746" s="0" t="n">
        <v>0</v>
      </c>
      <c r="I746" s="0" t="n">
        <v>0.23</v>
      </c>
      <c r="J746" s="0" t="n">
        <v>2.2</v>
      </c>
      <c r="N746" s="0" t="s">
        <v>35</v>
      </c>
      <c r="P746" s="0" t="n">
        <f aca="false">IF(AND(OR(Dashboard!$B$5="All",D746=Dashboard!$B$5),OR(Dashboard!$D$5="All",N746=Dashboard!$D$5),OR(AND(C746&lt;&gt;"",C746&gt;=Dashboard!$F$5,C746&lt;=Dashboard!$H$5),AND(C746="",Dashboard!$F$5&lt;=1980,Dashboard!$H$5&gt;=2016))),1,0)</f>
        <v>1</v>
      </c>
      <c r="Q746" s="0" t="n">
        <f aca="false">J746*P746+ROW()*0.00000001</f>
        <v>2.20000746</v>
      </c>
    </row>
    <row r="747" customFormat="false" ht="15" hidden="false" customHeight="false" outlineLevel="0" collapsed="false">
      <c r="A747" s="0" t="s">
        <v>749</v>
      </c>
      <c r="B747" s="0" t="s">
        <v>144</v>
      </c>
      <c r="C747" s="0" t="n">
        <v>2003</v>
      </c>
      <c r="D747" s="0" t="s">
        <v>46</v>
      </c>
      <c r="E747" s="0" t="s">
        <v>91</v>
      </c>
      <c r="F747" s="0" t="n">
        <v>1.68</v>
      </c>
      <c r="G747" s="0" t="n">
        <v>0.44</v>
      </c>
      <c r="H747" s="0" t="n">
        <v>0</v>
      </c>
      <c r="I747" s="0" t="n">
        <v>0.08</v>
      </c>
      <c r="J747" s="0" t="n">
        <v>2.19</v>
      </c>
      <c r="K747" s="0" t="n">
        <v>94</v>
      </c>
      <c r="L747" s="0" t="n">
        <v>9.2</v>
      </c>
      <c r="M747" s="0" t="s">
        <v>103</v>
      </c>
      <c r="N747" s="0" t="s">
        <v>66</v>
      </c>
      <c r="O747" s="0" t="s">
        <v>60</v>
      </c>
      <c r="P747" s="0" t="n">
        <f aca="false">IF(AND(OR(Dashboard!$B$5="All",D747=Dashboard!$B$5),OR(Dashboard!$D$5="All",N747=Dashboard!$D$5),OR(AND(C747&lt;&gt;"",C747&gt;=Dashboard!$F$5,C747&lt;=Dashboard!$H$5),AND(C747="",Dashboard!$F$5&lt;=1980,Dashboard!$H$5&gt;=2016))),1,0)</f>
        <v>1</v>
      </c>
      <c r="Q747" s="0" t="n">
        <f aca="false">J747*P747+ROW()*0.00000001</f>
        <v>2.19000747</v>
      </c>
    </row>
    <row r="748" customFormat="false" ht="15" hidden="false" customHeight="false" outlineLevel="0" collapsed="false">
      <c r="A748" s="0" t="s">
        <v>750</v>
      </c>
      <c r="B748" s="0" t="s">
        <v>45</v>
      </c>
      <c r="C748" s="0" t="n">
        <v>1992</v>
      </c>
      <c r="D748" s="0" t="s">
        <v>52</v>
      </c>
      <c r="E748" s="0" t="s">
        <v>35</v>
      </c>
      <c r="F748" s="0" t="n">
        <v>0.87</v>
      </c>
      <c r="G748" s="0" t="n">
        <v>0.17</v>
      </c>
      <c r="H748" s="0" t="n">
        <v>1.1</v>
      </c>
      <c r="I748" s="0" t="n">
        <v>0.05</v>
      </c>
      <c r="J748" s="0" t="n">
        <v>2.19</v>
      </c>
      <c r="N748" s="0" t="s">
        <v>35</v>
      </c>
      <c r="P748" s="0" t="n">
        <f aca="false">IF(AND(OR(Dashboard!$B$5="All",D748=Dashboard!$B$5),OR(Dashboard!$D$5="All",N748=Dashboard!$D$5),OR(AND(C748&lt;&gt;"",C748&gt;=Dashboard!$F$5,C748&lt;=Dashboard!$H$5),AND(C748="",Dashboard!$F$5&lt;=1980,Dashboard!$H$5&gt;=2016))),1,0)</f>
        <v>1</v>
      </c>
      <c r="Q748" s="0" t="n">
        <f aca="false">J748*P748+ROW()*0.00000001</f>
        <v>2.19000748</v>
      </c>
    </row>
    <row r="749" customFormat="false" ht="15" hidden="false" customHeight="false" outlineLevel="0" collapsed="false">
      <c r="A749" s="0" t="s">
        <v>134</v>
      </c>
      <c r="B749" s="0" t="s">
        <v>45</v>
      </c>
      <c r="C749" s="0" t="n">
        <v>2000</v>
      </c>
      <c r="D749" s="0" t="s">
        <v>16</v>
      </c>
      <c r="E749" s="0" t="s">
        <v>35</v>
      </c>
      <c r="F749" s="0" t="n">
        <v>1.04</v>
      </c>
      <c r="G749" s="0" t="n">
        <v>0.72</v>
      </c>
      <c r="H749" s="0" t="n">
        <v>0.3</v>
      </c>
      <c r="I749" s="0" t="n">
        <v>0.13</v>
      </c>
      <c r="J749" s="0" t="n">
        <v>2.19</v>
      </c>
      <c r="N749" s="0" t="s">
        <v>35</v>
      </c>
      <c r="P749" s="0" t="n">
        <f aca="false">IF(AND(OR(Dashboard!$B$5="All",D749=Dashboard!$B$5),OR(Dashboard!$D$5="All",N749=Dashboard!$D$5),OR(AND(C749&lt;&gt;"",C749&gt;=Dashboard!$F$5,C749&lt;=Dashboard!$H$5),AND(C749="",Dashboard!$F$5&lt;=1980,Dashboard!$H$5&gt;=2016))),1,0)</f>
        <v>1</v>
      </c>
      <c r="Q749" s="0" t="n">
        <f aca="false">J749*P749+ROW()*0.00000001</f>
        <v>2.19000749</v>
      </c>
    </row>
    <row r="750" customFormat="false" ht="15" hidden="false" customHeight="false" outlineLevel="0" collapsed="false">
      <c r="A750" s="0" t="s">
        <v>751</v>
      </c>
      <c r="B750" s="0" t="s">
        <v>94</v>
      </c>
      <c r="C750" s="0" t="n">
        <v>2014</v>
      </c>
      <c r="D750" s="0" t="s">
        <v>34</v>
      </c>
      <c r="E750" s="0" t="s">
        <v>142</v>
      </c>
      <c r="F750" s="0" t="n">
        <v>1.54</v>
      </c>
      <c r="G750" s="0" t="n">
        <v>0.25</v>
      </c>
      <c r="H750" s="0" t="n">
        <v>0</v>
      </c>
      <c r="I750" s="0" t="n">
        <v>0.4</v>
      </c>
      <c r="J750" s="0" t="n">
        <v>2.19</v>
      </c>
      <c r="K750" s="0" t="n">
        <v>81</v>
      </c>
      <c r="L750" s="0" t="n">
        <v>6.1</v>
      </c>
      <c r="M750" s="0" t="s">
        <v>36</v>
      </c>
      <c r="N750" s="0" t="s">
        <v>74</v>
      </c>
      <c r="O750" s="0" t="s">
        <v>42</v>
      </c>
      <c r="P750" s="0" t="n">
        <f aca="false">IF(AND(OR(Dashboard!$B$5="All",D750=Dashboard!$B$5),OR(Dashboard!$D$5="All",N750=Dashboard!$D$5),OR(AND(C750&lt;&gt;"",C750&gt;=Dashboard!$F$5,C750&lt;=Dashboard!$H$5),AND(C750="",Dashboard!$F$5&lt;=1980,Dashboard!$H$5&gt;=2016))),1,0)</f>
        <v>1</v>
      </c>
      <c r="Q750" s="0" t="n">
        <f aca="false">J750*P750+ROW()*0.00000001</f>
        <v>2.1900075</v>
      </c>
    </row>
    <row r="751" customFormat="false" ht="15" hidden="false" customHeight="false" outlineLevel="0" collapsed="false">
      <c r="A751" s="0" t="s">
        <v>752</v>
      </c>
      <c r="B751" s="0" t="s">
        <v>70</v>
      </c>
      <c r="C751" s="0" t="n">
        <v>2011</v>
      </c>
      <c r="D751" s="0" t="s">
        <v>71</v>
      </c>
      <c r="E751" s="0" t="s">
        <v>220</v>
      </c>
      <c r="F751" s="0" t="n">
        <v>0.34</v>
      </c>
      <c r="G751" s="0" t="n">
        <v>0.96</v>
      </c>
      <c r="H751" s="0" t="n">
        <v>0.55</v>
      </c>
      <c r="I751" s="0" t="n">
        <v>0.33</v>
      </c>
      <c r="J751" s="0" t="n">
        <v>2.19</v>
      </c>
      <c r="K751" s="0" t="n">
        <v>80</v>
      </c>
      <c r="L751" s="0" t="n">
        <v>6.6</v>
      </c>
      <c r="M751" s="0" t="s">
        <v>36</v>
      </c>
      <c r="N751" s="0" t="s">
        <v>74</v>
      </c>
      <c r="O751" s="0" t="s">
        <v>37</v>
      </c>
      <c r="P751" s="0" t="n">
        <f aca="false">IF(AND(OR(Dashboard!$B$5="All",D751=Dashboard!$B$5),OR(Dashboard!$D$5="All",N751=Dashboard!$D$5),OR(AND(C751&lt;&gt;"",C751&gt;=Dashboard!$F$5,C751&lt;=Dashboard!$H$5),AND(C751="",Dashboard!$F$5&lt;=1980,Dashboard!$H$5&gt;=2016))),1,0)</f>
        <v>1</v>
      </c>
      <c r="Q751" s="0" t="n">
        <f aca="false">J751*P751+ROW()*0.00000001</f>
        <v>2.19000751</v>
      </c>
    </row>
    <row r="752" customFormat="false" ht="15" hidden="false" customHeight="false" outlineLevel="0" collapsed="false">
      <c r="A752" s="0" t="s">
        <v>753</v>
      </c>
      <c r="B752" s="0" t="s">
        <v>64</v>
      </c>
      <c r="C752" s="0" t="n">
        <v>2006</v>
      </c>
      <c r="D752" s="0" t="s">
        <v>71</v>
      </c>
      <c r="E752" s="0" t="s">
        <v>418</v>
      </c>
      <c r="F752" s="0" t="n">
        <v>1.17</v>
      </c>
      <c r="G752" s="0" t="n">
        <v>0.77</v>
      </c>
      <c r="H752" s="0" t="n">
        <v>0.02</v>
      </c>
      <c r="I752" s="0" t="n">
        <v>0.22</v>
      </c>
      <c r="J752" s="0" t="n">
        <v>2.18</v>
      </c>
      <c r="K752" s="0" t="n">
        <v>81</v>
      </c>
      <c r="L752" s="0" t="n">
        <v>7.5</v>
      </c>
      <c r="M752" s="0" t="s">
        <v>73</v>
      </c>
      <c r="N752" s="0" t="s">
        <v>66</v>
      </c>
      <c r="O752" s="0" t="s">
        <v>42</v>
      </c>
      <c r="P752" s="0" t="n">
        <f aca="false">IF(AND(OR(Dashboard!$B$5="All",D752=Dashboard!$B$5),OR(Dashboard!$D$5="All",N752=Dashboard!$D$5),OR(AND(C752&lt;&gt;"",C752&gt;=Dashboard!$F$5,C752&lt;=Dashboard!$H$5),AND(C752="",Dashboard!$F$5&lt;=1980,Dashboard!$H$5&gt;=2016))),1,0)</f>
        <v>1</v>
      </c>
      <c r="Q752" s="0" t="n">
        <f aca="false">J752*P752+ROW()*0.00000001</f>
        <v>2.18000752</v>
      </c>
    </row>
    <row r="753" customFormat="false" ht="15" hidden="false" customHeight="false" outlineLevel="0" collapsed="false">
      <c r="A753" s="0" t="s">
        <v>754</v>
      </c>
      <c r="B753" s="0" t="s">
        <v>45</v>
      </c>
      <c r="C753" s="0" t="n">
        <v>2000</v>
      </c>
      <c r="D753" s="0" t="s">
        <v>46</v>
      </c>
      <c r="E753" s="0" t="s">
        <v>220</v>
      </c>
      <c r="F753" s="0" t="n">
        <v>0</v>
      </c>
      <c r="G753" s="0" t="n">
        <v>0</v>
      </c>
      <c r="H753" s="0" t="n">
        <v>2.17</v>
      </c>
      <c r="I753" s="0" t="n">
        <v>0.01</v>
      </c>
      <c r="J753" s="0" t="n">
        <v>2.18</v>
      </c>
      <c r="N753" s="0" t="s">
        <v>35</v>
      </c>
      <c r="P753" s="0" t="n">
        <f aca="false">IF(AND(OR(Dashboard!$B$5="All",D753=Dashboard!$B$5),OR(Dashboard!$D$5="All",N753=Dashboard!$D$5),OR(AND(C753&lt;&gt;"",C753&gt;=Dashboard!$F$5,C753&lt;=Dashboard!$H$5),AND(C753="",Dashboard!$F$5&lt;=1980,Dashboard!$H$5&gt;=2016))),1,0)</f>
        <v>1</v>
      </c>
      <c r="Q753" s="0" t="n">
        <f aca="false">J753*P753+ROW()*0.00000001</f>
        <v>2.18000753</v>
      </c>
    </row>
    <row r="754" customFormat="false" ht="15" hidden="false" customHeight="false" outlineLevel="0" collapsed="false">
      <c r="A754" s="0" t="s">
        <v>755</v>
      </c>
      <c r="B754" s="0" t="s">
        <v>76</v>
      </c>
      <c r="C754" s="0" t="n">
        <v>2002</v>
      </c>
      <c r="D754" s="0" t="s">
        <v>41</v>
      </c>
      <c r="E754" s="0" t="s">
        <v>418</v>
      </c>
      <c r="F754" s="0" t="n">
        <v>1.92</v>
      </c>
      <c r="G754" s="0" t="n">
        <v>0.2</v>
      </c>
      <c r="H754" s="0" t="n">
        <v>0</v>
      </c>
      <c r="I754" s="0" t="n">
        <v>0.06</v>
      </c>
      <c r="J754" s="0" t="n">
        <v>2.18</v>
      </c>
      <c r="K754" s="0" t="n">
        <v>82</v>
      </c>
      <c r="L754" s="0" t="n">
        <v>8.9</v>
      </c>
      <c r="M754" s="0" t="s">
        <v>36</v>
      </c>
      <c r="N754" s="0" t="s">
        <v>74</v>
      </c>
      <c r="O754" s="0" t="s">
        <v>42</v>
      </c>
      <c r="P754" s="0" t="n">
        <f aca="false">IF(AND(OR(Dashboard!$B$5="All",D754=Dashboard!$B$5),OR(Dashboard!$D$5="All",N754=Dashboard!$D$5),OR(AND(C754&lt;&gt;"",C754&gt;=Dashboard!$F$5,C754&lt;=Dashboard!$H$5),AND(C754="",Dashboard!$F$5&lt;=1980,Dashboard!$H$5&gt;=2016))),1,0)</f>
        <v>1</v>
      </c>
      <c r="Q754" s="0" t="n">
        <f aca="false">J754*P754+ROW()*0.00000001</f>
        <v>2.18000754</v>
      </c>
    </row>
    <row r="755" customFormat="false" ht="15" hidden="false" customHeight="false" outlineLevel="0" collapsed="false">
      <c r="A755" s="0" t="s">
        <v>218</v>
      </c>
      <c r="B755" s="0" t="s">
        <v>172</v>
      </c>
      <c r="C755" s="0" t="n">
        <v>2014</v>
      </c>
      <c r="D755" s="0" t="s">
        <v>34</v>
      </c>
      <c r="E755" s="0" t="s">
        <v>142</v>
      </c>
      <c r="F755" s="0" t="n">
        <v>0.6</v>
      </c>
      <c r="G755" s="0" t="n">
        <v>1.42</v>
      </c>
      <c r="H755" s="0" t="n">
        <v>0</v>
      </c>
      <c r="I755" s="0" t="n">
        <v>0.16</v>
      </c>
      <c r="J755" s="0" t="n">
        <v>2.18</v>
      </c>
      <c r="K755" s="0" t="n">
        <v>82</v>
      </c>
      <c r="L755" s="0" t="n">
        <v>5.4</v>
      </c>
      <c r="M755" s="0" t="s">
        <v>36</v>
      </c>
      <c r="N755" s="0" t="s">
        <v>66</v>
      </c>
      <c r="O755" s="0" t="s">
        <v>42</v>
      </c>
      <c r="P755" s="0" t="n">
        <f aca="false">IF(AND(OR(Dashboard!$B$5="All",D755=Dashboard!$B$5),OR(Dashboard!$D$5="All",N755=Dashboard!$D$5),OR(AND(C755&lt;&gt;"",C755&gt;=Dashboard!$F$5,C755&lt;=Dashboard!$H$5),AND(C755="",Dashboard!$F$5&lt;=1980,Dashboard!$H$5&gt;=2016))),1,0)</f>
        <v>1</v>
      </c>
      <c r="Q755" s="0" t="n">
        <f aca="false">J755*P755+ROW()*0.00000001</f>
        <v>2.18000755</v>
      </c>
    </row>
    <row r="756" customFormat="false" ht="15" hidden="false" customHeight="false" outlineLevel="0" collapsed="false">
      <c r="A756" s="0" t="s">
        <v>756</v>
      </c>
      <c r="B756" s="0" t="s">
        <v>85</v>
      </c>
      <c r="C756" s="0" t="n">
        <v>2003</v>
      </c>
      <c r="D756" s="0" t="s">
        <v>46</v>
      </c>
      <c r="E756" s="0" t="s">
        <v>35</v>
      </c>
      <c r="F756" s="0" t="n">
        <v>1.48</v>
      </c>
      <c r="G756" s="0" t="n">
        <v>0.17</v>
      </c>
      <c r="H756" s="0" t="n">
        <v>0.47</v>
      </c>
      <c r="I756" s="0" t="n">
        <v>0.06</v>
      </c>
      <c r="J756" s="0" t="n">
        <v>2.17</v>
      </c>
      <c r="N756" s="0" t="s">
        <v>35</v>
      </c>
      <c r="P756" s="0" t="n">
        <f aca="false">IF(AND(OR(Dashboard!$B$5="All",D756=Dashboard!$B$5),OR(Dashboard!$D$5="All",N756=Dashboard!$D$5),OR(AND(C756&lt;&gt;"",C756&gt;=Dashboard!$F$5,C756&lt;=Dashboard!$H$5),AND(C756="",Dashboard!$F$5&lt;=1980,Dashboard!$H$5&gt;=2016))),1,0)</f>
        <v>1</v>
      </c>
      <c r="Q756" s="0" t="n">
        <f aca="false">J756*P756+ROW()*0.00000001</f>
        <v>2.17000756</v>
      </c>
    </row>
    <row r="757" customFormat="false" ht="15" hidden="false" customHeight="false" outlineLevel="0" collapsed="false">
      <c r="A757" s="0" t="s">
        <v>757</v>
      </c>
      <c r="B757" s="0" t="s">
        <v>108</v>
      </c>
      <c r="C757" s="0" t="n">
        <v>1998</v>
      </c>
      <c r="D757" s="0" t="s">
        <v>58</v>
      </c>
      <c r="E757" s="0" t="s">
        <v>35</v>
      </c>
      <c r="F757" s="0" t="n">
        <v>1.6</v>
      </c>
      <c r="G757" s="0" t="n">
        <v>0.46</v>
      </c>
      <c r="H757" s="0" t="n">
        <v>0.08</v>
      </c>
      <c r="I757" s="0" t="n">
        <v>0.03</v>
      </c>
      <c r="J757" s="0" t="n">
        <v>2.17</v>
      </c>
      <c r="N757" s="0" t="s">
        <v>35</v>
      </c>
      <c r="P757" s="0" t="n">
        <f aca="false">IF(AND(OR(Dashboard!$B$5="All",D757=Dashboard!$B$5),OR(Dashboard!$D$5="All",N757=Dashboard!$D$5),OR(AND(C757&lt;&gt;"",C757&gt;=Dashboard!$F$5,C757&lt;=Dashboard!$H$5),AND(C757="",Dashboard!$F$5&lt;=1980,Dashboard!$H$5&gt;=2016))),1,0)</f>
        <v>1</v>
      </c>
      <c r="Q757" s="0" t="n">
        <f aca="false">J757*P757+ROW()*0.00000001</f>
        <v>2.17000757</v>
      </c>
    </row>
    <row r="758" customFormat="false" ht="15" hidden="false" customHeight="false" outlineLevel="0" collapsed="false">
      <c r="A758" s="0" t="s">
        <v>758</v>
      </c>
      <c r="B758" s="0" t="s">
        <v>39</v>
      </c>
      <c r="C758" s="0" t="n">
        <v>1984</v>
      </c>
      <c r="D758" s="0" t="s">
        <v>34</v>
      </c>
      <c r="E758" s="0" t="s">
        <v>35</v>
      </c>
      <c r="F758" s="0" t="n">
        <v>0.48</v>
      </c>
      <c r="G758" s="0" t="n">
        <v>0.11</v>
      </c>
      <c r="H758" s="0" t="n">
        <v>1.56</v>
      </c>
      <c r="I758" s="0" t="n">
        <v>0.02</v>
      </c>
      <c r="J758" s="0" t="n">
        <v>2.17</v>
      </c>
      <c r="N758" s="0" t="s">
        <v>35</v>
      </c>
      <c r="P758" s="0" t="n">
        <f aca="false">IF(AND(OR(Dashboard!$B$5="All",D758=Dashboard!$B$5),OR(Dashboard!$D$5="All",N758=Dashboard!$D$5),OR(AND(C758&lt;&gt;"",C758&gt;=Dashboard!$F$5,C758&lt;=Dashboard!$H$5),AND(C758="",Dashboard!$F$5&lt;=1980,Dashboard!$H$5&gt;=2016))),1,0)</f>
        <v>1</v>
      </c>
      <c r="Q758" s="0" t="n">
        <f aca="false">J758*P758+ROW()*0.00000001</f>
        <v>2.17000758</v>
      </c>
    </row>
    <row r="759" customFormat="false" ht="15" hidden="false" customHeight="false" outlineLevel="0" collapsed="false">
      <c r="A759" s="0" t="s">
        <v>382</v>
      </c>
      <c r="B759" s="0" t="s">
        <v>172</v>
      </c>
      <c r="C759" s="0" t="n">
        <v>2016</v>
      </c>
      <c r="D759" s="0" t="s">
        <v>56</v>
      </c>
      <c r="E759" s="0" t="s">
        <v>124</v>
      </c>
      <c r="F759" s="0" t="n">
        <v>1.29</v>
      </c>
      <c r="G759" s="0" t="n">
        <v>0.68</v>
      </c>
      <c r="H759" s="0" t="n">
        <v>0</v>
      </c>
      <c r="I759" s="0" t="n">
        <v>0.2</v>
      </c>
      <c r="J759" s="0" t="n">
        <v>2.16</v>
      </c>
      <c r="K759" s="0" t="n">
        <v>80</v>
      </c>
      <c r="L759" s="0" t="n">
        <v>6.9</v>
      </c>
      <c r="M759" s="0" t="s">
        <v>73</v>
      </c>
      <c r="N759" s="0" t="s">
        <v>66</v>
      </c>
      <c r="O759" s="0" t="s">
        <v>37</v>
      </c>
      <c r="P759" s="0" t="n">
        <f aca="false">IF(AND(OR(Dashboard!$B$5="All",D759=Dashboard!$B$5),OR(Dashboard!$D$5="All",N759=Dashboard!$D$5),OR(AND(C759&lt;&gt;"",C759&gt;=Dashboard!$F$5,C759&lt;=Dashboard!$H$5),AND(C759="",Dashboard!$F$5&lt;=1980,Dashboard!$H$5&gt;=2016))),1,0)</f>
        <v>1</v>
      </c>
      <c r="Q759" s="0" t="n">
        <f aca="false">J759*P759+ROW()*0.00000001</f>
        <v>2.16000759</v>
      </c>
    </row>
    <row r="760" customFormat="false" ht="15" hidden="false" customHeight="false" outlineLevel="0" collapsed="false">
      <c r="A760" s="0" t="s">
        <v>251</v>
      </c>
      <c r="B760" s="0" t="s">
        <v>64</v>
      </c>
      <c r="C760" s="0" t="n">
        <v>2010</v>
      </c>
      <c r="D760" s="0" t="s">
        <v>46</v>
      </c>
      <c r="E760" s="0" t="s">
        <v>157</v>
      </c>
      <c r="F760" s="0" t="n">
        <v>1.28</v>
      </c>
      <c r="G760" s="0" t="n">
        <v>0.67</v>
      </c>
      <c r="H760" s="0" t="n">
        <v>0.01</v>
      </c>
      <c r="I760" s="0" t="n">
        <v>0.21</v>
      </c>
      <c r="J760" s="0" t="n">
        <v>2.16</v>
      </c>
      <c r="K760" s="0" t="n">
        <v>82</v>
      </c>
      <c r="L760" s="0" t="n">
        <v>6.3</v>
      </c>
      <c r="M760" s="0" t="s">
        <v>103</v>
      </c>
      <c r="N760" s="0" t="s">
        <v>66</v>
      </c>
      <c r="O760" s="0" t="s">
        <v>42</v>
      </c>
      <c r="P760" s="0" t="n">
        <f aca="false">IF(AND(OR(Dashboard!$B$5="All",D760=Dashboard!$B$5),OR(Dashboard!$D$5="All",N760=Dashboard!$D$5),OR(AND(C760&lt;&gt;"",C760&gt;=Dashboard!$F$5,C760&lt;=Dashboard!$H$5),AND(C760="",Dashboard!$F$5&lt;=1980,Dashboard!$H$5&gt;=2016))),1,0)</f>
        <v>1</v>
      </c>
      <c r="Q760" s="0" t="n">
        <f aca="false">J760*P760+ROW()*0.00000001</f>
        <v>2.1600076</v>
      </c>
    </row>
    <row r="761" customFormat="false" ht="15" hidden="false" customHeight="false" outlineLevel="0" collapsed="false">
      <c r="A761" s="0" t="s">
        <v>759</v>
      </c>
      <c r="B761" s="0" t="s">
        <v>152</v>
      </c>
      <c r="C761" s="0" t="n">
        <v>2001</v>
      </c>
      <c r="D761" s="0" t="s">
        <v>58</v>
      </c>
      <c r="E761" s="0" t="s">
        <v>142</v>
      </c>
      <c r="F761" s="0" t="n">
        <v>1.23</v>
      </c>
      <c r="G761" s="0" t="n">
        <v>0.83</v>
      </c>
      <c r="H761" s="0" t="n">
        <v>0</v>
      </c>
      <c r="I761" s="0" t="n">
        <v>0.1</v>
      </c>
      <c r="J761" s="0" t="n">
        <v>2.16</v>
      </c>
      <c r="K761" s="0" t="n">
        <v>74</v>
      </c>
      <c r="L761" s="0" t="n">
        <v>7.9</v>
      </c>
      <c r="M761" s="0" t="s">
        <v>103</v>
      </c>
      <c r="N761" s="0" t="s">
        <v>152</v>
      </c>
      <c r="O761" s="0" t="s">
        <v>37</v>
      </c>
      <c r="P761" s="0" t="n">
        <f aca="false">IF(AND(OR(Dashboard!$B$5="All",D761=Dashboard!$B$5),OR(Dashboard!$D$5="All",N761=Dashboard!$D$5),OR(AND(C761&lt;&gt;"",C761&gt;=Dashboard!$F$5,C761&lt;=Dashboard!$H$5),AND(C761="",Dashboard!$F$5&lt;=1980,Dashboard!$H$5&gt;=2016))),1,0)</f>
        <v>1</v>
      </c>
      <c r="Q761" s="0" t="n">
        <f aca="false">J761*P761+ROW()*0.00000001</f>
        <v>2.16000761</v>
      </c>
    </row>
    <row r="762" customFormat="false" ht="15" hidden="false" customHeight="false" outlineLevel="0" collapsed="false">
      <c r="A762" s="0" t="s">
        <v>760</v>
      </c>
      <c r="B762" s="0" t="s">
        <v>50</v>
      </c>
      <c r="C762" s="0" t="n">
        <v>2009</v>
      </c>
      <c r="D762" s="0" t="s">
        <v>48</v>
      </c>
      <c r="E762" s="0" t="s">
        <v>243</v>
      </c>
      <c r="F762" s="0" t="n">
        <v>1.67</v>
      </c>
      <c r="G762" s="0" t="n">
        <v>0.3</v>
      </c>
      <c r="H762" s="0" t="n">
        <v>0.02</v>
      </c>
      <c r="I762" s="0" t="n">
        <v>0.18</v>
      </c>
      <c r="J762" s="0" t="n">
        <v>2.16</v>
      </c>
      <c r="K762" s="0" t="n">
        <v>79</v>
      </c>
      <c r="L762" s="0" t="n">
        <v>7.6</v>
      </c>
      <c r="M762" s="0" t="s">
        <v>125</v>
      </c>
      <c r="N762" s="0" t="s">
        <v>35</v>
      </c>
      <c r="O762" s="0" t="s">
        <v>37</v>
      </c>
      <c r="P762" s="0" t="n">
        <f aca="false">IF(AND(OR(Dashboard!$B$5="All",D762=Dashboard!$B$5),OR(Dashboard!$D$5="All",N762=Dashboard!$D$5),OR(AND(C762&lt;&gt;"",C762&gt;=Dashboard!$F$5,C762&lt;=Dashboard!$H$5),AND(C762="",Dashboard!$F$5&lt;=1980,Dashboard!$H$5&gt;=2016))),1,0)</f>
        <v>1</v>
      </c>
      <c r="Q762" s="0" t="n">
        <f aca="false">J762*P762+ROW()*0.00000001</f>
        <v>2.16000762</v>
      </c>
    </row>
    <row r="763" customFormat="false" ht="15" hidden="false" customHeight="false" outlineLevel="0" collapsed="false">
      <c r="A763" s="0" t="s">
        <v>761</v>
      </c>
      <c r="B763" s="0" t="s">
        <v>33</v>
      </c>
      <c r="C763" s="0" t="n">
        <v>2008</v>
      </c>
      <c r="D763" s="0" t="s">
        <v>16</v>
      </c>
      <c r="E763" s="0" t="s">
        <v>154</v>
      </c>
      <c r="F763" s="0" t="n">
        <v>1.26</v>
      </c>
      <c r="G763" s="0" t="n">
        <v>0.67</v>
      </c>
      <c r="H763" s="0" t="n">
        <v>0.02</v>
      </c>
      <c r="I763" s="0" t="n">
        <v>0.21</v>
      </c>
      <c r="J763" s="0" t="n">
        <v>2.16</v>
      </c>
      <c r="K763" s="0" t="n">
        <v>66</v>
      </c>
      <c r="L763" s="0" t="n">
        <v>7.3</v>
      </c>
      <c r="M763" s="0" t="s">
        <v>125</v>
      </c>
      <c r="N763" s="0" t="s">
        <v>35</v>
      </c>
      <c r="O763" s="0" t="s">
        <v>67</v>
      </c>
      <c r="P763" s="0" t="n">
        <f aca="false">IF(AND(OR(Dashboard!$B$5="All",D763=Dashboard!$B$5),OR(Dashboard!$D$5="All",N763=Dashboard!$D$5),OR(AND(C763&lt;&gt;"",C763&gt;=Dashboard!$F$5,C763&lt;=Dashboard!$H$5),AND(C763="",Dashboard!$F$5&lt;=1980,Dashboard!$H$5&gt;=2016))),1,0)</f>
        <v>1</v>
      </c>
      <c r="Q763" s="0" t="n">
        <f aca="false">J763*P763+ROW()*0.00000001</f>
        <v>2.16000763</v>
      </c>
    </row>
    <row r="764" customFormat="false" ht="15" hidden="false" customHeight="false" outlineLevel="0" collapsed="false">
      <c r="A764" s="0" t="s">
        <v>762</v>
      </c>
      <c r="B764" s="0" t="s">
        <v>117</v>
      </c>
      <c r="C764" s="0" t="n">
        <v>2000</v>
      </c>
      <c r="D764" s="0" t="s">
        <v>56</v>
      </c>
      <c r="E764" s="0" t="s">
        <v>89</v>
      </c>
      <c r="F764" s="0" t="n">
        <v>1.5</v>
      </c>
      <c r="G764" s="0" t="n">
        <v>0.55</v>
      </c>
      <c r="H764" s="0" t="n">
        <v>0.02</v>
      </c>
      <c r="I764" s="0" t="n">
        <v>0.08</v>
      </c>
      <c r="J764" s="0" t="n">
        <v>2.15</v>
      </c>
      <c r="N764" s="0" t="s">
        <v>74</v>
      </c>
      <c r="P764" s="0" t="n">
        <f aca="false">IF(AND(OR(Dashboard!$B$5="All",D764=Dashboard!$B$5),OR(Dashboard!$D$5="All",N764=Dashboard!$D$5),OR(AND(C764&lt;&gt;"",C764&gt;=Dashboard!$F$5,C764&lt;=Dashboard!$H$5),AND(C764="",Dashboard!$F$5&lt;=1980,Dashboard!$H$5&gt;=2016))),1,0)</f>
        <v>1</v>
      </c>
      <c r="Q764" s="0" t="n">
        <f aca="false">J764*P764+ROW()*0.00000001</f>
        <v>2.15000764</v>
      </c>
    </row>
    <row r="765" customFormat="false" ht="15" hidden="false" customHeight="false" outlineLevel="0" collapsed="false">
      <c r="A765" s="0" t="s">
        <v>763</v>
      </c>
      <c r="B765" s="0" t="s">
        <v>50</v>
      </c>
      <c r="C765" s="0" t="n">
        <v>2006</v>
      </c>
      <c r="D765" s="0" t="s">
        <v>46</v>
      </c>
      <c r="E765" s="0" t="s">
        <v>35</v>
      </c>
      <c r="F765" s="0" t="n">
        <v>1.28</v>
      </c>
      <c r="G765" s="0" t="n">
        <v>0.03</v>
      </c>
      <c r="H765" s="0" t="n">
        <v>0.73</v>
      </c>
      <c r="I765" s="0" t="n">
        <v>0.12</v>
      </c>
      <c r="J765" s="0" t="n">
        <v>2.15</v>
      </c>
      <c r="K765" s="0" t="n">
        <v>69</v>
      </c>
      <c r="L765" s="0" t="n">
        <v>7.6</v>
      </c>
      <c r="M765" s="0" t="s">
        <v>36</v>
      </c>
      <c r="N765" s="0" t="s">
        <v>35</v>
      </c>
      <c r="O765" s="0" t="s">
        <v>67</v>
      </c>
      <c r="P765" s="0" t="n">
        <f aca="false">IF(AND(OR(Dashboard!$B$5="All",D765=Dashboard!$B$5),OR(Dashboard!$D$5="All",N765=Dashboard!$D$5),OR(AND(C765&lt;&gt;"",C765&gt;=Dashboard!$F$5,C765&lt;=Dashboard!$H$5),AND(C765="",Dashboard!$F$5&lt;=1980,Dashboard!$H$5&gt;=2016))),1,0)</f>
        <v>1</v>
      </c>
      <c r="Q765" s="0" t="n">
        <f aca="false">J765*P765+ROW()*0.00000001</f>
        <v>2.15000765</v>
      </c>
    </row>
    <row r="766" customFormat="false" ht="15" hidden="false" customHeight="false" outlineLevel="0" collapsed="false">
      <c r="A766" s="0" t="s">
        <v>764</v>
      </c>
      <c r="B766" s="0" t="s">
        <v>39</v>
      </c>
      <c r="C766" s="0" t="n">
        <v>1987</v>
      </c>
      <c r="D766" s="0" t="s">
        <v>34</v>
      </c>
      <c r="E766" s="0" t="s">
        <v>35</v>
      </c>
      <c r="F766" s="0" t="n">
        <v>0.14</v>
      </c>
      <c r="G766" s="0" t="n">
        <v>0.03</v>
      </c>
      <c r="H766" s="0" t="n">
        <v>1.98</v>
      </c>
      <c r="I766" s="0" t="n">
        <v>0</v>
      </c>
      <c r="J766" s="0" t="n">
        <v>2.15</v>
      </c>
      <c r="N766" s="0" t="s">
        <v>35</v>
      </c>
      <c r="P766" s="0" t="n">
        <f aca="false">IF(AND(OR(Dashboard!$B$5="All",D766=Dashboard!$B$5),OR(Dashboard!$D$5="All",N766=Dashboard!$D$5),OR(AND(C766&lt;&gt;"",C766&gt;=Dashboard!$F$5,C766&lt;=Dashboard!$H$5),AND(C766="",Dashboard!$F$5&lt;=1980,Dashboard!$H$5&gt;=2016))),1,0)</f>
        <v>1</v>
      </c>
      <c r="Q766" s="0" t="n">
        <f aca="false">J766*P766+ROW()*0.00000001</f>
        <v>2.15000766</v>
      </c>
    </row>
    <row r="767" customFormat="false" ht="15" hidden="false" customHeight="false" outlineLevel="0" collapsed="false">
      <c r="A767" s="0" t="s">
        <v>765</v>
      </c>
      <c r="B767" s="0" t="s">
        <v>33</v>
      </c>
      <c r="C767" s="0" t="n">
        <v>2013</v>
      </c>
      <c r="D767" s="0" t="s">
        <v>16</v>
      </c>
      <c r="E767" s="0" t="s">
        <v>91</v>
      </c>
      <c r="F767" s="0" t="n">
        <v>1.21</v>
      </c>
      <c r="G767" s="0" t="n">
        <v>0.75</v>
      </c>
      <c r="H767" s="0" t="n">
        <v>0</v>
      </c>
      <c r="I767" s="0" t="n">
        <v>0.19</v>
      </c>
      <c r="J767" s="0" t="n">
        <v>2.15</v>
      </c>
      <c r="L767" s="0" t="n">
        <v>6.6</v>
      </c>
      <c r="M767" s="0" t="s">
        <v>125</v>
      </c>
      <c r="N767" s="0" t="s">
        <v>35</v>
      </c>
      <c r="P767" s="0" t="n">
        <f aca="false">IF(AND(OR(Dashboard!$B$5="All",D767=Dashboard!$B$5),OR(Dashboard!$D$5="All",N767=Dashboard!$D$5),OR(AND(C767&lt;&gt;"",C767&gt;=Dashboard!$F$5,C767&lt;=Dashboard!$H$5),AND(C767="",Dashboard!$F$5&lt;=1980,Dashboard!$H$5&gt;=2016))),1,0)</f>
        <v>1</v>
      </c>
      <c r="Q767" s="0" t="n">
        <f aca="false">J767*P767+ROW()*0.00000001</f>
        <v>2.15000767</v>
      </c>
    </row>
    <row r="768" customFormat="false" ht="15" hidden="false" customHeight="false" outlineLevel="0" collapsed="false">
      <c r="A768" s="0" t="s">
        <v>766</v>
      </c>
      <c r="B768" s="0" t="s">
        <v>94</v>
      </c>
      <c r="C768" s="0" t="n">
        <v>2016</v>
      </c>
      <c r="D768" s="0" t="s">
        <v>56</v>
      </c>
      <c r="E768" s="0" t="s">
        <v>91</v>
      </c>
      <c r="F768" s="0" t="n">
        <v>0.81</v>
      </c>
      <c r="G768" s="0" t="n">
        <v>0.85</v>
      </c>
      <c r="H768" s="0" t="n">
        <v>0.15</v>
      </c>
      <c r="I768" s="0" t="n">
        <v>0.33</v>
      </c>
      <c r="J768" s="0" t="n">
        <v>2.14</v>
      </c>
      <c r="K768" s="0" t="n">
        <v>90</v>
      </c>
      <c r="L768" s="0" t="n">
        <v>6.1</v>
      </c>
      <c r="M768" s="0" t="s">
        <v>103</v>
      </c>
      <c r="N768" s="0" t="s">
        <v>74</v>
      </c>
      <c r="O768" s="0" t="s">
        <v>42</v>
      </c>
      <c r="P768" s="0" t="n">
        <f aca="false">IF(AND(OR(Dashboard!$B$5="All",D768=Dashboard!$B$5),OR(Dashboard!$D$5="All",N768=Dashboard!$D$5),OR(AND(C768&lt;&gt;"",C768&gt;=Dashboard!$F$5,C768&lt;=Dashboard!$H$5),AND(C768="",Dashboard!$F$5&lt;=1980,Dashboard!$H$5&gt;=2016))),1,0)</f>
        <v>1</v>
      </c>
      <c r="Q768" s="0" t="n">
        <f aca="false">J768*P768+ROW()*0.00000001</f>
        <v>2.14000768</v>
      </c>
    </row>
    <row r="769" customFormat="false" ht="15" hidden="false" customHeight="false" outlineLevel="0" collapsed="false">
      <c r="A769" s="0" t="s">
        <v>767</v>
      </c>
      <c r="B769" s="0" t="s">
        <v>70</v>
      </c>
      <c r="C769" s="0" t="n">
        <v>2012</v>
      </c>
      <c r="D769" s="0" t="s">
        <v>71</v>
      </c>
      <c r="E769" s="0" t="s">
        <v>157</v>
      </c>
      <c r="F769" s="0" t="n">
        <v>0.59</v>
      </c>
      <c r="G769" s="0" t="n">
        <v>1.05</v>
      </c>
      <c r="H769" s="0" t="n">
        <v>0.07</v>
      </c>
      <c r="I769" s="0" t="n">
        <v>0.44</v>
      </c>
      <c r="J769" s="0" t="n">
        <v>2.14</v>
      </c>
      <c r="K769" s="0" t="n">
        <v>83</v>
      </c>
      <c r="L769" s="0" t="n">
        <v>7.5</v>
      </c>
      <c r="M769" s="0" t="s">
        <v>73</v>
      </c>
      <c r="N769" s="0" t="s">
        <v>74</v>
      </c>
      <c r="O769" s="0" t="s">
        <v>42</v>
      </c>
      <c r="P769" s="0" t="n">
        <f aca="false">IF(AND(OR(Dashboard!$B$5="All",D769=Dashboard!$B$5),OR(Dashboard!$D$5="All",N769=Dashboard!$D$5),OR(AND(C769&lt;&gt;"",C769&gt;=Dashboard!$F$5,C769&lt;=Dashboard!$H$5),AND(C769="",Dashboard!$F$5&lt;=1980,Dashboard!$H$5&gt;=2016))),1,0)</f>
        <v>1</v>
      </c>
      <c r="Q769" s="0" t="n">
        <f aca="false">J769*P769+ROW()*0.00000001</f>
        <v>2.14000769</v>
      </c>
    </row>
    <row r="770" customFormat="false" ht="15" hidden="false" customHeight="false" outlineLevel="0" collapsed="false">
      <c r="A770" s="0" t="s">
        <v>768</v>
      </c>
      <c r="B770" s="0" t="s">
        <v>152</v>
      </c>
      <c r="C770" s="0" t="n">
        <v>1992</v>
      </c>
      <c r="D770" s="0" t="s">
        <v>58</v>
      </c>
      <c r="E770" s="0" t="s">
        <v>769</v>
      </c>
      <c r="F770" s="0" t="n">
        <v>1.2</v>
      </c>
      <c r="G770" s="0" t="n">
        <v>0.84</v>
      </c>
      <c r="H770" s="0" t="n">
        <v>0</v>
      </c>
      <c r="I770" s="0" t="n">
        <v>0.1</v>
      </c>
      <c r="J770" s="0" t="n">
        <v>2.14</v>
      </c>
      <c r="N770" s="0" t="s">
        <v>152</v>
      </c>
      <c r="P770" s="0" t="n">
        <f aca="false">IF(AND(OR(Dashboard!$B$5="All",D770=Dashboard!$B$5),OR(Dashboard!$D$5="All",N770=Dashboard!$D$5),OR(AND(C770&lt;&gt;"",C770&gt;=Dashboard!$F$5,C770&lt;=Dashboard!$H$5),AND(C770="",Dashboard!$F$5&lt;=1980,Dashboard!$H$5&gt;=2016))),1,0)</f>
        <v>1</v>
      </c>
      <c r="Q770" s="0" t="n">
        <f aca="false">J770*P770+ROW()*0.00000001</f>
        <v>2.1400077</v>
      </c>
    </row>
    <row r="771" customFormat="false" ht="15" hidden="false" customHeight="false" outlineLevel="0" collapsed="false">
      <c r="A771" s="0" t="s">
        <v>770</v>
      </c>
      <c r="B771" s="0" t="s">
        <v>39</v>
      </c>
      <c r="C771" s="0" t="n">
        <v>1988</v>
      </c>
      <c r="D771" s="0" t="s">
        <v>41</v>
      </c>
      <c r="E771" s="0" t="s">
        <v>35</v>
      </c>
      <c r="F771" s="0" t="n">
        <v>1.47</v>
      </c>
      <c r="G771" s="0" t="n">
        <v>0.38</v>
      </c>
      <c r="H771" s="0" t="n">
        <v>0.19</v>
      </c>
      <c r="I771" s="0" t="n">
        <v>0.1</v>
      </c>
      <c r="J771" s="0" t="n">
        <v>2.14</v>
      </c>
      <c r="N771" s="0" t="s">
        <v>35</v>
      </c>
      <c r="P771" s="0" t="n">
        <f aca="false">IF(AND(OR(Dashboard!$B$5="All",D771=Dashboard!$B$5),OR(Dashboard!$D$5="All",N771=Dashboard!$D$5),OR(AND(C771&lt;&gt;"",C771&gt;=Dashboard!$F$5,C771&lt;=Dashboard!$H$5),AND(C771="",Dashboard!$F$5&lt;=1980,Dashboard!$H$5&gt;=2016))),1,0)</f>
        <v>1</v>
      </c>
      <c r="Q771" s="0" t="n">
        <f aca="false">J771*P771+ROW()*0.00000001</f>
        <v>2.14000771</v>
      </c>
    </row>
    <row r="772" customFormat="false" ht="15" hidden="false" customHeight="false" outlineLevel="0" collapsed="false">
      <c r="A772" s="0" t="s">
        <v>771</v>
      </c>
      <c r="B772" s="0" t="s">
        <v>78</v>
      </c>
      <c r="C772" s="0" t="n">
        <v>1996</v>
      </c>
      <c r="D772" s="0" t="s">
        <v>46</v>
      </c>
      <c r="E772" s="0" t="s">
        <v>35</v>
      </c>
      <c r="F772" s="0" t="n">
        <v>0.66</v>
      </c>
      <c r="G772" s="0" t="n">
        <v>0</v>
      </c>
      <c r="H772" s="0" t="n">
        <v>1.45</v>
      </c>
      <c r="I772" s="0" t="n">
        <v>0.03</v>
      </c>
      <c r="J772" s="0" t="n">
        <v>2.14</v>
      </c>
      <c r="N772" s="0" t="s">
        <v>35</v>
      </c>
      <c r="P772" s="0" t="n">
        <f aca="false">IF(AND(OR(Dashboard!$B$5="All",D772=Dashboard!$B$5),OR(Dashboard!$D$5="All",N772=Dashboard!$D$5),OR(AND(C772&lt;&gt;"",C772&gt;=Dashboard!$F$5,C772&lt;=Dashboard!$H$5),AND(C772="",Dashboard!$F$5&lt;=1980,Dashboard!$H$5&gt;=2016))),1,0)</f>
        <v>1</v>
      </c>
      <c r="Q772" s="0" t="n">
        <f aca="false">J772*P772+ROW()*0.00000001</f>
        <v>2.14000772</v>
      </c>
    </row>
    <row r="773" customFormat="false" ht="15" hidden="false" customHeight="false" outlineLevel="0" collapsed="false">
      <c r="A773" s="0" t="s">
        <v>772</v>
      </c>
      <c r="B773" s="0" t="s">
        <v>39</v>
      </c>
      <c r="C773" s="0" t="n">
        <v>1983</v>
      </c>
      <c r="D773" s="0" t="s">
        <v>52</v>
      </c>
      <c r="E773" s="0" t="s">
        <v>35</v>
      </c>
      <c r="F773" s="0" t="n">
        <v>0.01</v>
      </c>
      <c r="G773" s="0" t="n">
        <v>0</v>
      </c>
      <c r="H773" s="0" t="n">
        <v>2.13</v>
      </c>
      <c r="I773" s="0" t="n">
        <v>0</v>
      </c>
      <c r="J773" s="0" t="n">
        <v>2.14</v>
      </c>
      <c r="N773" s="0" t="s">
        <v>35</v>
      </c>
      <c r="P773" s="0" t="n">
        <f aca="false">IF(AND(OR(Dashboard!$B$5="All",D773=Dashboard!$B$5),OR(Dashboard!$D$5="All",N773=Dashboard!$D$5),OR(AND(C773&lt;&gt;"",C773&gt;=Dashboard!$F$5,C773&lt;=Dashboard!$H$5),AND(C773="",Dashboard!$F$5&lt;=1980,Dashboard!$H$5&gt;=2016))),1,0)</f>
        <v>1</v>
      </c>
      <c r="Q773" s="0" t="n">
        <f aca="false">J773*P773+ROW()*0.00000001</f>
        <v>2.14000773</v>
      </c>
    </row>
    <row r="774" customFormat="false" ht="15" hidden="false" customHeight="false" outlineLevel="0" collapsed="false">
      <c r="A774" s="0" t="s">
        <v>773</v>
      </c>
      <c r="B774" s="0" t="s">
        <v>159</v>
      </c>
      <c r="C774" s="0" t="n">
        <v>1981</v>
      </c>
      <c r="D774" s="0" t="s">
        <v>56</v>
      </c>
      <c r="E774" s="0" t="s">
        <v>774</v>
      </c>
      <c r="F774" s="0" t="n">
        <v>1.99</v>
      </c>
      <c r="G774" s="0" t="n">
        <v>0.12</v>
      </c>
      <c r="H774" s="0" t="n">
        <v>0</v>
      </c>
      <c r="I774" s="0" t="n">
        <v>0.02</v>
      </c>
      <c r="J774" s="0" t="n">
        <v>2.13</v>
      </c>
      <c r="N774" s="0" t="s">
        <v>161</v>
      </c>
      <c r="P774" s="0" t="n">
        <f aca="false">IF(AND(OR(Dashboard!$B$5="All",D774=Dashboard!$B$5),OR(Dashboard!$D$5="All",N774=Dashboard!$D$5),OR(AND(C774&lt;&gt;"",C774&gt;=Dashboard!$F$5,C774&lt;=Dashboard!$H$5),AND(C774="",Dashboard!$F$5&lt;=1980,Dashboard!$H$5&gt;=2016))),1,0)</f>
        <v>1</v>
      </c>
      <c r="Q774" s="0" t="n">
        <f aca="false">J774*P774+ROW()*0.00000001</f>
        <v>2.13000774</v>
      </c>
    </row>
    <row r="775" customFormat="false" ht="15" hidden="false" customHeight="false" outlineLevel="0" collapsed="false">
      <c r="A775" s="0" t="s">
        <v>775</v>
      </c>
      <c r="B775" s="0" t="s">
        <v>164</v>
      </c>
      <c r="C775" s="0" t="n">
        <v>2007</v>
      </c>
      <c r="D775" s="0" t="s">
        <v>56</v>
      </c>
      <c r="E775" s="0" t="s">
        <v>91</v>
      </c>
      <c r="F775" s="0" t="n">
        <v>0.52</v>
      </c>
      <c r="G775" s="0" t="n">
        <v>1.02</v>
      </c>
      <c r="H775" s="0" t="n">
        <v>0</v>
      </c>
      <c r="I775" s="0" t="n">
        <v>0.59</v>
      </c>
      <c r="J775" s="0" t="n">
        <v>2.13</v>
      </c>
      <c r="K775" s="0" t="n">
        <v>64</v>
      </c>
      <c r="L775" s="0" t="n">
        <v>7.5</v>
      </c>
      <c r="M775" s="0" t="s">
        <v>103</v>
      </c>
      <c r="N775" s="0" t="s">
        <v>74</v>
      </c>
      <c r="O775" s="0" t="s">
        <v>67</v>
      </c>
      <c r="P775" s="0" t="n">
        <f aca="false">IF(AND(OR(Dashboard!$B$5="All",D775=Dashboard!$B$5),OR(Dashboard!$D$5="All",N775=Dashboard!$D$5),OR(AND(C775&lt;&gt;"",C775&gt;=Dashboard!$F$5,C775&lt;=Dashboard!$H$5),AND(C775="",Dashboard!$F$5&lt;=1980,Dashboard!$H$5&gt;=2016))),1,0)</f>
        <v>1</v>
      </c>
      <c r="Q775" s="0" t="n">
        <f aca="false">J775*P775+ROW()*0.00000001</f>
        <v>2.13000775</v>
      </c>
    </row>
    <row r="776" customFormat="false" ht="15" hidden="false" customHeight="false" outlineLevel="0" collapsed="false">
      <c r="A776" s="0" t="s">
        <v>776</v>
      </c>
      <c r="B776" s="0" t="s">
        <v>76</v>
      </c>
      <c r="C776" s="0" t="n">
        <v>2004</v>
      </c>
      <c r="D776" s="0" t="s">
        <v>58</v>
      </c>
      <c r="E776" s="0" t="s">
        <v>220</v>
      </c>
      <c r="F776" s="0" t="n">
        <v>1.04</v>
      </c>
      <c r="G776" s="0" t="n">
        <v>0.81</v>
      </c>
      <c r="H776" s="0" t="n">
        <v>0</v>
      </c>
      <c r="I776" s="0" t="n">
        <v>0.27</v>
      </c>
      <c r="J776" s="0" t="n">
        <v>2.13</v>
      </c>
      <c r="K776" s="0" t="n">
        <v>77</v>
      </c>
      <c r="L776" s="0" t="n">
        <v>9</v>
      </c>
      <c r="M776" s="0" t="s">
        <v>36</v>
      </c>
      <c r="N776" s="0" t="s">
        <v>74</v>
      </c>
      <c r="O776" s="0" t="s">
        <v>37</v>
      </c>
      <c r="P776" s="0" t="n">
        <f aca="false">IF(AND(OR(Dashboard!$B$5="All",D776=Dashboard!$B$5),OR(Dashboard!$D$5="All",N776=Dashboard!$D$5),OR(AND(C776&lt;&gt;"",C776&gt;=Dashboard!$F$5,C776&lt;=Dashboard!$H$5),AND(C776="",Dashboard!$F$5&lt;=1980,Dashboard!$H$5&gt;=2016))),1,0)</f>
        <v>1</v>
      </c>
      <c r="Q776" s="0" t="n">
        <f aca="false">J776*P776+ROW()*0.00000001</f>
        <v>2.13000776</v>
      </c>
    </row>
    <row r="777" customFormat="false" ht="15" hidden="false" customHeight="false" outlineLevel="0" collapsed="false">
      <c r="A777" s="0" t="s">
        <v>777</v>
      </c>
      <c r="B777" s="0" t="s">
        <v>85</v>
      </c>
      <c r="C777" s="0" t="n">
        <v>2003</v>
      </c>
      <c r="D777" s="0" t="s">
        <v>46</v>
      </c>
      <c r="E777" s="0" t="s">
        <v>157</v>
      </c>
      <c r="F777" s="0" t="n">
        <v>0.82</v>
      </c>
      <c r="G777" s="0" t="n">
        <v>0.37</v>
      </c>
      <c r="H777" s="0" t="n">
        <v>0.89</v>
      </c>
      <c r="I777" s="0" t="n">
        <v>0.05</v>
      </c>
      <c r="J777" s="0" t="n">
        <v>2.13</v>
      </c>
      <c r="K777" s="0" t="n">
        <v>87</v>
      </c>
      <c r="L777" s="0" t="n">
        <v>7.8</v>
      </c>
      <c r="M777" s="0" t="s">
        <v>36</v>
      </c>
      <c r="N777" s="0" t="s">
        <v>35</v>
      </c>
      <c r="O777" s="0" t="s">
        <v>42</v>
      </c>
      <c r="P777" s="0" t="n">
        <f aca="false">IF(AND(OR(Dashboard!$B$5="All",D777=Dashboard!$B$5),OR(Dashboard!$D$5="All",N777=Dashboard!$D$5),OR(AND(C777&lt;&gt;"",C777&gt;=Dashboard!$F$5,C777&lt;=Dashboard!$H$5),AND(C777="",Dashboard!$F$5&lt;=1980,Dashboard!$H$5&gt;=2016))),1,0)</f>
        <v>1</v>
      </c>
      <c r="Q777" s="0" t="n">
        <f aca="false">J777*P777+ROW()*0.00000001</f>
        <v>2.13000777</v>
      </c>
    </row>
    <row r="778" customFormat="false" ht="15" hidden="false" customHeight="false" outlineLevel="0" collapsed="false">
      <c r="A778" s="0" t="s">
        <v>778</v>
      </c>
      <c r="B778" s="0" t="s">
        <v>33</v>
      </c>
      <c r="C778" s="0" t="n">
        <v>2009</v>
      </c>
      <c r="D778" s="0" t="s">
        <v>34</v>
      </c>
      <c r="E778" s="0" t="s">
        <v>124</v>
      </c>
      <c r="F778" s="0" t="n">
        <v>1.49</v>
      </c>
      <c r="G778" s="0" t="n">
        <v>0.46</v>
      </c>
      <c r="H778" s="0" t="n">
        <v>0</v>
      </c>
      <c r="I778" s="0" t="n">
        <v>0.18</v>
      </c>
      <c r="J778" s="0" t="n">
        <v>2.12</v>
      </c>
      <c r="K778" s="0" t="n">
        <v>62</v>
      </c>
      <c r="L778" s="0" t="n">
        <v>5.2</v>
      </c>
      <c r="M778" s="0" t="s">
        <v>36</v>
      </c>
      <c r="N778" s="0" t="s">
        <v>35</v>
      </c>
      <c r="O778" s="0" t="s">
        <v>67</v>
      </c>
      <c r="P778" s="0" t="n">
        <f aca="false">IF(AND(OR(Dashboard!$B$5="All",D778=Dashboard!$B$5),OR(Dashboard!$D$5="All",N778=Dashboard!$D$5),OR(AND(C778&lt;&gt;"",C778&gt;=Dashboard!$F$5,C778&lt;=Dashboard!$H$5),AND(C778="",Dashboard!$F$5&lt;=1980,Dashboard!$H$5&gt;=2016))),1,0)</f>
        <v>1</v>
      </c>
      <c r="Q778" s="0" t="n">
        <f aca="false">J778*P778+ROW()*0.00000001</f>
        <v>2.12000778</v>
      </c>
    </row>
    <row r="779" customFormat="false" ht="15" hidden="false" customHeight="false" outlineLevel="0" collapsed="false">
      <c r="A779" s="0" t="s">
        <v>779</v>
      </c>
      <c r="B779" s="0" t="s">
        <v>144</v>
      </c>
      <c r="C779" s="0" t="n">
        <v>2001</v>
      </c>
      <c r="D779" s="0" t="s">
        <v>41</v>
      </c>
      <c r="E779" s="0" t="s">
        <v>65</v>
      </c>
      <c r="F779" s="0" t="n">
        <v>1.37</v>
      </c>
      <c r="G779" s="0" t="n">
        <v>0.61</v>
      </c>
      <c r="H779" s="0" t="n">
        <v>0.05</v>
      </c>
      <c r="I779" s="0" t="n">
        <v>0.09</v>
      </c>
      <c r="J779" s="0" t="n">
        <v>2.12</v>
      </c>
      <c r="K779" s="0" t="n">
        <v>85</v>
      </c>
      <c r="L779" s="0" t="n">
        <v>8.2</v>
      </c>
      <c r="M779" s="0" t="s">
        <v>36</v>
      </c>
      <c r="N779" s="0" t="s">
        <v>66</v>
      </c>
      <c r="O779" s="0" t="s">
        <v>42</v>
      </c>
      <c r="P779" s="0" t="n">
        <f aca="false">IF(AND(OR(Dashboard!$B$5="All",D779=Dashboard!$B$5),OR(Dashboard!$D$5="All",N779=Dashboard!$D$5),OR(AND(C779&lt;&gt;"",C779&gt;=Dashboard!$F$5,C779&lt;=Dashboard!$H$5),AND(C779="",Dashboard!$F$5&lt;=1980,Dashboard!$H$5&gt;=2016))),1,0)</f>
        <v>1</v>
      </c>
      <c r="Q779" s="0" t="n">
        <f aca="false">J779*P779+ROW()*0.00000001</f>
        <v>2.12000779</v>
      </c>
    </row>
    <row r="780" customFormat="false" ht="15" hidden="false" customHeight="false" outlineLevel="0" collapsed="false">
      <c r="A780" s="0" t="s">
        <v>360</v>
      </c>
      <c r="B780" s="0" t="s">
        <v>45</v>
      </c>
      <c r="C780" s="0" t="n">
        <v>1989</v>
      </c>
      <c r="D780" s="0" t="s">
        <v>34</v>
      </c>
      <c r="E780" s="0" t="s">
        <v>35</v>
      </c>
      <c r="F780" s="0" t="n">
        <v>0.83</v>
      </c>
      <c r="G780" s="0" t="n">
        <v>0.33</v>
      </c>
      <c r="H780" s="0" t="n">
        <v>0.92</v>
      </c>
      <c r="I780" s="0" t="n">
        <v>0.04</v>
      </c>
      <c r="J780" s="0" t="n">
        <v>2.12</v>
      </c>
      <c r="N780" s="0" t="s">
        <v>35</v>
      </c>
      <c r="P780" s="0" t="n">
        <f aca="false">IF(AND(OR(Dashboard!$B$5="All",D780=Dashboard!$B$5),OR(Dashboard!$D$5="All",N780=Dashboard!$D$5),OR(AND(C780&lt;&gt;"",C780&gt;=Dashboard!$F$5,C780&lt;=Dashboard!$H$5),AND(C780="",Dashboard!$F$5&lt;=1980,Dashboard!$H$5&gt;=2016))),1,0)</f>
        <v>1</v>
      </c>
      <c r="Q780" s="0" t="n">
        <f aca="false">J780*P780+ROW()*0.00000001</f>
        <v>2.1200078</v>
      </c>
    </row>
    <row r="781" customFormat="false" ht="15" hidden="false" customHeight="false" outlineLevel="0" collapsed="false">
      <c r="A781" s="0" t="s">
        <v>615</v>
      </c>
      <c r="B781" s="0" t="s">
        <v>70</v>
      </c>
      <c r="C781" s="0" t="n">
        <v>2011</v>
      </c>
      <c r="D781" s="0" t="s">
        <v>34</v>
      </c>
      <c r="E781" s="0" t="s">
        <v>72</v>
      </c>
      <c r="F781" s="0" t="n">
        <v>1.62</v>
      </c>
      <c r="G781" s="0" t="n">
        <v>0.26</v>
      </c>
      <c r="H781" s="0" t="n">
        <v>0.05</v>
      </c>
      <c r="I781" s="0" t="n">
        <v>0.18</v>
      </c>
      <c r="J781" s="0" t="n">
        <v>2.11</v>
      </c>
      <c r="K781" s="0" t="n">
        <v>90</v>
      </c>
      <c r="L781" s="0" t="n">
        <v>6.7</v>
      </c>
      <c r="M781" s="0" t="s">
        <v>36</v>
      </c>
      <c r="N781" s="0" t="s">
        <v>74</v>
      </c>
      <c r="O781" s="0" t="s">
        <v>42</v>
      </c>
      <c r="P781" s="0" t="n">
        <f aca="false">IF(AND(OR(Dashboard!$B$5="All",D781=Dashboard!$B$5),OR(Dashboard!$D$5="All",N781=Dashboard!$D$5),OR(AND(C781&lt;&gt;"",C781&gt;=Dashboard!$F$5,C781&lt;=Dashboard!$H$5),AND(C781="",Dashboard!$F$5&lt;=1980,Dashboard!$H$5&gt;=2016))),1,0)</f>
        <v>1</v>
      </c>
      <c r="Q781" s="0" t="n">
        <f aca="false">J781*P781+ROW()*0.00000001</f>
        <v>2.11000781</v>
      </c>
    </row>
    <row r="782" customFormat="false" ht="15" hidden="false" customHeight="false" outlineLevel="0" collapsed="false">
      <c r="A782" s="0" t="s">
        <v>277</v>
      </c>
      <c r="B782" s="0" t="s">
        <v>108</v>
      </c>
      <c r="C782" s="0" t="n">
        <v>2000</v>
      </c>
      <c r="D782" s="0" t="s">
        <v>34</v>
      </c>
      <c r="E782" s="0" t="s">
        <v>91</v>
      </c>
      <c r="F782" s="0" t="n">
        <v>1.68</v>
      </c>
      <c r="G782" s="0" t="n">
        <v>0.4</v>
      </c>
      <c r="H782" s="0" t="n">
        <v>0</v>
      </c>
      <c r="I782" s="0" t="n">
        <v>0.03</v>
      </c>
      <c r="J782" s="0" t="n">
        <v>2.11</v>
      </c>
      <c r="N782" s="0" t="s">
        <v>35</v>
      </c>
      <c r="P782" s="0" t="n">
        <f aca="false">IF(AND(OR(Dashboard!$B$5="All",D782=Dashboard!$B$5),OR(Dashboard!$D$5="All",N782=Dashboard!$D$5),OR(AND(C782&lt;&gt;"",C782&gt;=Dashboard!$F$5,C782&lt;=Dashboard!$H$5),AND(C782="",Dashboard!$F$5&lt;=1980,Dashboard!$H$5&gt;=2016))),1,0)</f>
        <v>1</v>
      </c>
      <c r="Q782" s="0" t="n">
        <f aca="false">J782*P782+ROW()*0.00000001</f>
        <v>2.11000782</v>
      </c>
    </row>
    <row r="783" customFormat="false" ht="15" hidden="false" customHeight="false" outlineLevel="0" collapsed="false">
      <c r="A783" s="0" t="s">
        <v>780</v>
      </c>
      <c r="B783" s="0" t="s">
        <v>76</v>
      </c>
      <c r="C783" s="0" t="n">
        <v>2002</v>
      </c>
      <c r="D783" s="0" t="s">
        <v>41</v>
      </c>
      <c r="E783" s="0" t="s">
        <v>142</v>
      </c>
      <c r="F783" s="0" t="n">
        <v>1.68</v>
      </c>
      <c r="G783" s="0" t="n">
        <v>0.31</v>
      </c>
      <c r="H783" s="0" t="n">
        <v>0.02</v>
      </c>
      <c r="I783" s="0" t="n">
        <v>0.09</v>
      </c>
      <c r="J783" s="0" t="n">
        <v>2.11</v>
      </c>
      <c r="K783" s="0" t="n">
        <v>89</v>
      </c>
      <c r="L783" s="0" t="n">
        <v>8.5</v>
      </c>
      <c r="M783" s="0" t="s">
        <v>36</v>
      </c>
      <c r="N783" s="0" t="s">
        <v>74</v>
      </c>
      <c r="O783" s="0" t="s">
        <v>42</v>
      </c>
      <c r="P783" s="0" t="n">
        <f aca="false">IF(AND(OR(Dashboard!$B$5="All",D783=Dashboard!$B$5),OR(Dashboard!$D$5="All",N783=Dashboard!$D$5),OR(AND(C783&lt;&gt;"",C783&gt;=Dashboard!$F$5,C783&lt;=Dashboard!$H$5),AND(C783="",Dashboard!$F$5&lt;=1980,Dashboard!$H$5&gt;=2016))),1,0)</f>
        <v>1</v>
      </c>
      <c r="Q783" s="0" t="n">
        <f aca="false">J783*P783+ROW()*0.00000001</f>
        <v>2.11000783</v>
      </c>
    </row>
    <row r="784" customFormat="false" ht="15" hidden="false" customHeight="false" outlineLevel="0" collapsed="false">
      <c r="A784" s="0" t="s">
        <v>644</v>
      </c>
      <c r="B784" s="0" t="s">
        <v>70</v>
      </c>
      <c r="C784" s="0" t="n">
        <v>2008</v>
      </c>
      <c r="D784" s="0" t="s">
        <v>34</v>
      </c>
      <c r="E784" s="0" t="s">
        <v>220</v>
      </c>
      <c r="F784" s="0" t="n">
        <v>0.11</v>
      </c>
      <c r="G784" s="0" t="n">
        <v>1.33</v>
      </c>
      <c r="H784" s="0" t="n">
        <v>0.4</v>
      </c>
      <c r="I784" s="0" t="n">
        <v>0.26</v>
      </c>
      <c r="J784" s="0" t="n">
        <v>2.11</v>
      </c>
      <c r="N784" s="0" t="s">
        <v>74</v>
      </c>
      <c r="P784" s="0" t="n">
        <f aca="false">IF(AND(OR(Dashboard!$B$5="All",D784=Dashboard!$B$5),OR(Dashboard!$D$5="All",N784=Dashboard!$D$5),OR(AND(C784&lt;&gt;"",C784&gt;=Dashboard!$F$5,C784&lt;=Dashboard!$H$5),AND(C784="",Dashboard!$F$5&lt;=1980,Dashboard!$H$5&gt;=2016))),1,0)</f>
        <v>1</v>
      </c>
      <c r="Q784" s="0" t="n">
        <f aca="false">J784*P784+ROW()*0.00000001</f>
        <v>2.11000784</v>
      </c>
    </row>
    <row r="785" customFormat="false" ht="15" hidden="false" customHeight="false" outlineLevel="0" collapsed="false">
      <c r="A785" s="0" t="s">
        <v>781</v>
      </c>
      <c r="B785" s="0" t="s">
        <v>76</v>
      </c>
      <c r="C785" s="0" t="n">
        <v>2003</v>
      </c>
      <c r="D785" s="0" t="s">
        <v>71</v>
      </c>
      <c r="E785" s="0" t="s">
        <v>782</v>
      </c>
      <c r="F785" s="0" t="n">
        <v>0.63</v>
      </c>
      <c r="G785" s="0" t="n">
        <v>0.21</v>
      </c>
      <c r="H785" s="0" t="n">
        <v>1.13</v>
      </c>
      <c r="I785" s="0" t="n">
        <v>0.13</v>
      </c>
      <c r="J785" s="0" t="n">
        <v>2.11</v>
      </c>
      <c r="K785" s="0" t="n">
        <v>78</v>
      </c>
      <c r="L785" s="0" t="n">
        <v>9.3</v>
      </c>
      <c r="M785" s="0" t="s">
        <v>103</v>
      </c>
      <c r="N785" s="0" t="s">
        <v>74</v>
      </c>
      <c r="O785" s="0" t="s">
        <v>37</v>
      </c>
      <c r="P785" s="0" t="n">
        <f aca="false">IF(AND(OR(Dashboard!$B$5="All",D785=Dashboard!$B$5),OR(Dashboard!$D$5="All",N785=Dashboard!$D$5),OR(AND(C785&lt;&gt;"",C785&gt;=Dashboard!$F$5,C785&lt;=Dashboard!$H$5),AND(C785="",Dashboard!$F$5&lt;=1980,Dashboard!$H$5&gt;=2016))),1,0)</f>
        <v>1</v>
      </c>
      <c r="Q785" s="0" t="n">
        <f aca="false">J785*P785+ROW()*0.00000001</f>
        <v>2.11000785</v>
      </c>
    </row>
    <row r="786" customFormat="false" ht="15" hidden="false" customHeight="false" outlineLevel="0" collapsed="false">
      <c r="A786" s="0" t="s">
        <v>639</v>
      </c>
      <c r="B786" s="0" t="s">
        <v>70</v>
      </c>
      <c r="C786" s="0" t="n">
        <v>2013</v>
      </c>
      <c r="D786" s="0" t="s">
        <v>34</v>
      </c>
      <c r="E786" s="0" t="s">
        <v>72</v>
      </c>
      <c r="F786" s="0" t="n">
        <v>1.44</v>
      </c>
      <c r="G786" s="0" t="n">
        <v>0.31</v>
      </c>
      <c r="H786" s="0" t="n">
        <v>0.04</v>
      </c>
      <c r="I786" s="0" t="n">
        <v>0.32</v>
      </c>
      <c r="J786" s="0" t="n">
        <v>2.11</v>
      </c>
      <c r="K786" s="0" t="n">
        <v>84</v>
      </c>
      <c r="L786" s="0" t="n">
        <v>4.9</v>
      </c>
      <c r="M786" s="0" t="s">
        <v>36</v>
      </c>
      <c r="N786" s="0" t="s">
        <v>74</v>
      </c>
      <c r="O786" s="0" t="s">
        <v>42</v>
      </c>
      <c r="P786" s="0" t="n">
        <f aca="false">IF(AND(OR(Dashboard!$B$5="All",D786=Dashboard!$B$5),OR(Dashboard!$D$5="All",N786=Dashboard!$D$5),OR(AND(C786&lt;&gt;"",C786&gt;=Dashboard!$F$5,C786&lt;=Dashboard!$H$5),AND(C786="",Dashboard!$F$5&lt;=1980,Dashboard!$H$5&gt;=2016))),1,0)</f>
        <v>1</v>
      </c>
      <c r="Q786" s="0" t="n">
        <f aca="false">J786*P786+ROW()*0.00000001</f>
        <v>2.11000786</v>
      </c>
    </row>
    <row r="787" customFormat="false" ht="15" hidden="false" customHeight="false" outlineLevel="0" collapsed="false">
      <c r="A787" s="0" t="s">
        <v>783</v>
      </c>
      <c r="B787" s="0" t="s">
        <v>117</v>
      </c>
      <c r="C787" s="0" t="n">
        <v>1998</v>
      </c>
      <c r="D787" s="0" t="s">
        <v>46</v>
      </c>
      <c r="E787" s="0" t="s">
        <v>157</v>
      </c>
      <c r="F787" s="0" t="n">
        <v>0.94</v>
      </c>
      <c r="G787" s="0" t="n">
        <v>0.07</v>
      </c>
      <c r="H787" s="0" t="n">
        <v>1.05</v>
      </c>
      <c r="I787" s="0" t="n">
        <v>0.04</v>
      </c>
      <c r="J787" s="0" t="n">
        <v>2.1</v>
      </c>
      <c r="K787" s="0" t="n">
        <v>81</v>
      </c>
      <c r="L787" s="0" t="n">
        <v>8.9</v>
      </c>
      <c r="M787" s="0" t="s">
        <v>73</v>
      </c>
      <c r="N787" s="0" t="s">
        <v>74</v>
      </c>
      <c r="O787" s="0" t="s">
        <v>42</v>
      </c>
      <c r="P787" s="0" t="n">
        <f aca="false">IF(AND(OR(Dashboard!$B$5="All",D787=Dashboard!$B$5),OR(Dashboard!$D$5="All",N787=Dashboard!$D$5),OR(AND(C787&lt;&gt;"",C787&gt;=Dashboard!$F$5,C787&lt;=Dashboard!$H$5),AND(C787="",Dashboard!$F$5&lt;=1980,Dashboard!$H$5&gt;=2016))),1,0)</f>
        <v>1</v>
      </c>
      <c r="Q787" s="0" t="n">
        <f aca="false">J787*P787+ROW()*0.00000001</f>
        <v>2.10000787</v>
      </c>
    </row>
    <row r="788" customFormat="false" ht="15" hidden="false" customHeight="false" outlineLevel="0" collapsed="false">
      <c r="A788" s="0" t="s">
        <v>784</v>
      </c>
      <c r="B788" s="0" t="s">
        <v>50</v>
      </c>
      <c r="C788" s="0" t="n">
        <v>2006</v>
      </c>
      <c r="D788" s="0" t="s">
        <v>48</v>
      </c>
      <c r="E788" s="0" t="s">
        <v>35</v>
      </c>
      <c r="F788" s="0" t="n">
        <v>0.63</v>
      </c>
      <c r="G788" s="0" t="n">
        <v>0.05</v>
      </c>
      <c r="H788" s="0" t="n">
        <v>1.35</v>
      </c>
      <c r="I788" s="0" t="n">
        <v>0.08</v>
      </c>
      <c r="J788" s="0" t="n">
        <v>2.1</v>
      </c>
      <c r="K788" s="0" t="n">
        <v>84</v>
      </c>
      <c r="L788" s="0" t="n">
        <v>8.7</v>
      </c>
      <c r="M788" s="0" t="s">
        <v>36</v>
      </c>
      <c r="N788" s="0" t="s">
        <v>35</v>
      </c>
      <c r="O788" s="0" t="s">
        <v>42</v>
      </c>
      <c r="P788" s="0" t="n">
        <f aca="false">IF(AND(OR(Dashboard!$B$5="All",D788=Dashboard!$B$5),OR(Dashboard!$D$5="All",N788=Dashboard!$D$5),OR(AND(C788&lt;&gt;"",C788&gt;=Dashboard!$F$5,C788&lt;=Dashboard!$H$5),AND(C788="",Dashboard!$F$5&lt;=1980,Dashboard!$H$5&gt;=2016))),1,0)</f>
        <v>1</v>
      </c>
      <c r="Q788" s="0" t="n">
        <f aca="false">J788*P788+ROW()*0.00000001</f>
        <v>2.10000788</v>
      </c>
    </row>
    <row r="789" customFormat="false" ht="15" hidden="false" customHeight="false" outlineLevel="0" collapsed="false">
      <c r="A789" s="0" t="s">
        <v>785</v>
      </c>
      <c r="B789" s="0" t="s">
        <v>144</v>
      </c>
      <c r="C789" s="0" t="n">
        <v>2002</v>
      </c>
      <c r="D789" s="0" t="s">
        <v>71</v>
      </c>
      <c r="E789" s="0" t="s">
        <v>65</v>
      </c>
      <c r="F789" s="0" t="n">
        <v>1.54</v>
      </c>
      <c r="G789" s="0" t="n">
        <v>0.44</v>
      </c>
      <c r="H789" s="0" t="n">
        <v>0.04</v>
      </c>
      <c r="I789" s="0" t="n">
        <v>0.07</v>
      </c>
      <c r="J789" s="0" t="n">
        <v>2.1</v>
      </c>
      <c r="N789" s="0" t="s">
        <v>66</v>
      </c>
      <c r="P789" s="0" t="n">
        <f aca="false">IF(AND(OR(Dashboard!$B$5="All",D789=Dashboard!$B$5),OR(Dashboard!$D$5="All",N789=Dashboard!$D$5),OR(AND(C789&lt;&gt;"",C789&gt;=Dashboard!$F$5,C789&lt;=Dashboard!$H$5),AND(C789="",Dashboard!$F$5&lt;=1980,Dashboard!$H$5&gt;=2016))),1,0)</f>
        <v>1</v>
      </c>
      <c r="Q789" s="0" t="n">
        <f aca="false">J789*P789+ROW()*0.00000001</f>
        <v>2.10000789</v>
      </c>
    </row>
    <row r="790" customFormat="false" ht="15" hidden="false" customHeight="false" outlineLevel="0" collapsed="false">
      <c r="A790" s="0" t="s">
        <v>786</v>
      </c>
      <c r="B790" s="0" t="s">
        <v>76</v>
      </c>
      <c r="C790" s="0" t="n">
        <v>2002</v>
      </c>
      <c r="D790" s="0" t="s">
        <v>16</v>
      </c>
      <c r="E790" s="0" t="s">
        <v>418</v>
      </c>
      <c r="F790" s="0" t="n">
        <v>1.17</v>
      </c>
      <c r="G790" s="0" t="n">
        <v>0.72</v>
      </c>
      <c r="H790" s="0" t="n">
        <v>0</v>
      </c>
      <c r="I790" s="0" t="n">
        <v>0.22</v>
      </c>
      <c r="J790" s="0" t="n">
        <v>2.1</v>
      </c>
      <c r="N790" s="0" t="s">
        <v>74</v>
      </c>
      <c r="P790" s="0" t="n">
        <f aca="false">IF(AND(OR(Dashboard!$B$5="All",D790=Dashboard!$B$5),OR(Dashboard!$D$5="All",N790=Dashboard!$D$5),OR(AND(C790&lt;&gt;"",C790&gt;=Dashboard!$F$5,C790&lt;=Dashboard!$H$5),AND(C790="",Dashboard!$F$5&lt;=1980,Dashboard!$H$5&gt;=2016))),1,0)</f>
        <v>1</v>
      </c>
      <c r="Q790" s="0" t="n">
        <f aca="false">J790*P790+ROW()*0.00000001</f>
        <v>2.1000079</v>
      </c>
    </row>
    <row r="791" customFormat="false" ht="15" hidden="false" customHeight="false" outlineLevel="0" collapsed="false">
      <c r="A791" s="0" t="s">
        <v>787</v>
      </c>
      <c r="B791" s="0" t="s">
        <v>94</v>
      </c>
      <c r="C791" s="0" t="n">
        <v>2015</v>
      </c>
      <c r="D791" s="0" t="s">
        <v>56</v>
      </c>
      <c r="E791" s="0" t="s">
        <v>142</v>
      </c>
      <c r="F791" s="0" t="n">
        <v>0.71</v>
      </c>
      <c r="G791" s="0" t="n">
        <v>0.94</v>
      </c>
      <c r="H791" s="0" t="n">
        <v>0.14</v>
      </c>
      <c r="I791" s="0" t="n">
        <v>0.32</v>
      </c>
      <c r="J791" s="0" t="n">
        <v>2.1</v>
      </c>
      <c r="K791" s="0" t="n">
        <v>73</v>
      </c>
      <c r="L791" s="0" t="n">
        <v>5</v>
      </c>
      <c r="M791" s="0" t="s">
        <v>73</v>
      </c>
      <c r="N791" s="0" t="s">
        <v>74</v>
      </c>
      <c r="O791" s="0" t="s">
        <v>37</v>
      </c>
      <c r="P791" s="0" t="n">
        <f aca="false">IF(AND(OR(Dashboard!$B$5="All",D791=Dashboard!$B$5),OR(Dashboard!$D$5="All",N791=Dashboard!$D$5),OR(AND(C791&lt;&gt;"",C791&gt;=Dashboard!$F$5,C791&lt;=Dashboard!$H$5),AND(C791="",Dashboard!$F$5&lt;=1980,Dashboard!$H$5&gt;=2016))),1,0)</f>
        <v>1</v>
      </c>
      <c r="Q791" s="0" t="n">
        <f aca="false">J791*P791+ROW()*0.00000001</f>
        <v>2.10000791</v>
      </c>
    </row>
    <row r="792" customFormat="false" ht="15" hidden="false" customHeight="false" outlineLevel="0" collapsed="false">
      <c r="A792" s="0" t="s">
        <v>553</v>
      </c>
      <c r="B792" s="0" t="s">
        <v>64</v>
      </c>
      <c r="C792" s="0" t="n">
        <v>2011</v>
      </c>
      <c r="D792" s="0" t="s">
        <v>102</v>
      </c>
      <c r="E792" s="0" t="s">
        <v>243</v>
      </c>
      <c r="F792" s="0" t="n">
        <v>1.63</v>
      </c>
      <c r="G792" s="0" t="n">
        <v>0.31</v>
      </c>
      <c r="H792" s="0" t="n">
        <v>0</v>
      </c>
      <c r="I792" s="0" t="n">
        <v>0.16</v>
      </c>
      <c r="J792" s="0" t="n">
        <v>2.1</v>
      </c>
      <c r="K792" s="0" t="n">
        <v>86</v>
      </c>
      <c r="L792" s="0" t="n">
        <v>8.3</v>
      </c>
      <c r="M792" s="0" t="s">
        <v>73</v>
      </c>
      <c r="N792" s="0" t="s">
        <v>66</v>
      </c>
      <c r="O792" s="0" t="s">
        <v>42</v>
      </c>
      <c r="P792" s="0" t="n">
        <f aca="false">IF(AND(OR(Dashboard!$B$5="All",D792=Dashboard!$B$5),OR(Dashboard!$D$5="All",N792=Dashboard!$D$5),OR(AND(C792&lt;&gt;"",C792&gt;=Dashboard!$F$5,C792&lt;=Dashboard!$H$5),AND(C792="",Dashboard!$F$5&lt;=1980,Dashboard!$H$5&gt;=2016))),1,0)</f>
        <v>1</v>
      </c>
      <c r="Q792" s="0" t="n">
        <f aca="false">J792*P792+ROW()*0.00000001</f>
        <v>2.10000792</v>
      </c>
    </row>
    <row r="793" customFormat="false" ht="15" hidden="false" customHeight="false" outlineLevel="0" collapsed="false">
      <c r="A793" s="0" t="s">
        <v>436</v>
      </c>
      <c r="B793" s="0" t="s">
        <v>70</v>
      </c>
      <c r="C793" s="0" t="n">
        <v>2009</v>
      </c>
      <c r="D793" s="0" t="s">
        <v>56</v>
      </c>
      <c r="E793" s="0" t="s">
        <v>72</v>
      </c>
      <c r="F793" s="0" t="n">
        <v>1.2</v>
      </c>
      <c r="G793" s="0" t="n">
        <v>0.6</v>
      </c>
      <c r="H793" s="0" t="n">
        <v>0</v>
      </c>
      <c r="I793" s="0" t="n">
        <v>0.29</v>
      </c>
      <c r="J793" s="0" t="n">
        <v>2.09</v>
      </c>
      <c r="K793" s="0" t="n">
        <v>83</v>
      </c>
      <c r="L793" s="0" t="n">
        <v>7.9</v>
      </c>
      <c r="M793" s="0" t="s">
        <v>73</v>
      </c>
      <c r="N793" s="0" t="s">
        <v>74</v>
      </c>
      <c r="O793" s="0" t="s">
        <v>42</v>
      </c>
      <c r="P793" s="0" t="n">
        <f aca="false">IF(AND(OR(Dashboard!$B$5="All",D793=Dashboard!$B$5),OR(Dashboard!$D$5="All",N793=Dashboard!$D$5),OR(AND(C793&lt;&gt;"",C793&gt;=Dashboard!$F$5,C793&lt;=Dashboard!$H$5),AND(C793="",Dashboard!$F$5&lt;=1980,Dashboard!$H$5&gt;=2016))),1,0)</f>
        <v>1</v>
      </c>
      <c r="Q793" s="0" t="n">
        <f aca="false">J793*P793+ROW()*0.00000001</f>
        <v>2.09000793</v>
      </c>
    </row>
    <row r="794" customFormat="false" ht="15" hidden="false" customHeight="false" outlineLevel="0" collapsed="false">
      <c r="A794" s="0" t="s">
        <v>788</v>
      </c>
      <c r="B794" s="0" t="s">
        <v>76</v>
      </c>
      <c r="C794" s="0" t="n">
        <v>2005</v>
      </c>
      <c r="D794" s="0" t="s">
        <v>71</v>
      </c>
      <c r="E794" s="0" t="s">
        <v>211</v>
      </c>
      <c r="F794" s="0" t="n">
        <v>0.99</v>
      </c>
      <c r="G794" s="0" t="n">
        <v>0.63</v>
      </c>
      <c r="H794" s="0" t="n">
        <v>0.29</v>
      </c>
      <c r="I794" s="0" t="n">
        <v>0.19</v>
      </c>
      <c r="J794" s="0" t="n">
        <v>2.09</v>
      </c>
      <c r="K794" s="0" t="n">
        <v>84</v>
      </c>
      <c r="L794" s="0" t="n">
        <v>9</v>
      </c>
      <c r="M794" s="0" t="s">
        <v>73</v>
      </c>
      <c r="N794" s="0" t="s">
        <v>74</v>
      </c>
      <c r="O794" s="0" t="s">
        <v>42</v>
      </c>
      <c r="P794" s="0" t="n">
        <f aca="false">IF(AND(OR(Dashboard!$B$5="All",D794=Dashboard!$B$5),OR(Dashboard!$D$5="All",N794=Dashboard!$D$5),OR(AND(C794&lt;&gt;"",C794&gt;=Dashboard!$F$5,C794&lt;=Dashboard!$H$5),AND(C794="",Dashboard!$F$5&lt;=1980,Dashboard!$H$5&gt;=2016))),1,0)</f>
        <v>1</v>
      </c>
      <c r="Q794" s="0" t="n">
        <f aca="false">J794*P794+ROW()*0.00000001</f>
        <v>2.09000794</v>
      </c>
    </row>
    <row r="795" customFormat="false" ht="15" hidden="false" customHeight="false" outlineLevel="0" collapsed="false">
      <c r="A795" s="0" t="s">
        <v>789</v>
      </c>
      <c r="B795" s="0" t="s">
        <v>117</v>
      </c>
      <c r="C795" s="0" t="n">
        <v>1997</v>
      </c>
      <c r="D795" s="0" t="s">
        <v>34</v>
      </c>
      <c r="E795" s="0" t="s">
        <v>790</v>
      </c>
      <c r="F795" s="0" t="n">
        <v>0</v>
      </c>
      <c r="G795" s="0" t="n">
        <v>0</v>
      </c>
      <c r="H795" s="0" t="n">
        <v>1.96</v>
      </c>
      <c r="I795" s="0" t="n">
        <v>0.14</v>
      </c>
      <c r="J795" s="0" t="n">
        <v>2.09</v>
      </c>
      <c r="N795" s="0" t="s">
        <v>74</v>
      </c>
      <c r="P795" s="0" t="n">
        <f aca="false">IF(AND(OR(Dashboard!$B$5="All",D795=Dashboard!$B$5),OR(Dashboard!$D$5="All",N795=Dashboard!$D$5),OR(AND(C795&lt;&gt;"",C795&gt;=Dashboard!$F$5,C795&lt;=Dashboard!$H$5),AND(C795="",Dashboard!$F$5&lt;=1980,Dashboard!$H$5&gt;=2016))),1,0)</f>
        <v>1</v>
      </c>
      <c r="Q795" s="0" t="n">
        <f aca="false">J795*P795+ROW()*0.00000001</f>
        <v>2.09000795</v>
      </c>
    </row>
    <row r="796" customFormat="false" ht="15" hidden="false" customHeight="false" outlineLevel="0" collapsed="false">
      <c r="A796" s="0" t="s">
        <v>791</v>
      </c>
      <c r="B796" s="0" t="s">
        <v>64</v>
      </c>
      <c r="C796" s="0" t="n">
        <v>2010</v>
      </c>
      <c r="D796" s="0" t="s">
        <v>71</v>
      </c>
      <c r="E796" s="0" t="s">
        <v>72</v>
      </c>
      <c r="F796" s="0" t="n">
        <v>1.84</v>
      </c>
      <c r="G796" s="0" t="n">
        <v>0.12</v>
      </c>
      <c r="H796" s="0" t="n">
        <v>0.01</v>
      </c>
      <c r="I796" s="0" t="n">
        <v>0.13</v>
      </c>
      <c r="J796" s="0" t="n">
        <v>2.09</v>
      </c>
      <c r="K796" s="0" t="n">
        <v>89</v>
      </c>
      <c r="L796" s="0" t="n">
        <v>8.1</v>
      </c>
      <c r="M796" s="0" t="s">
        <v>36</v>
      </c>
      <c r="N796" s="0" t="s">
        <v>66</v>
      </c>
      <c r="O796" s="0" t="s">
        <v>42</v>
      </c>
      <c r="P796" s="0" t="n">
        <f aca="false">IF(AND(OR(Dashboard!$B$5="All",D796=Dashboard!$B$5),OR(Dashboard!$D$5="All",N796=Dashboard!$D$5),OR(AND(C796&lt;&gt;"",C796&gt;=Dashboard!$F$5,C796&lt;=Dashboard!$H$5),AND(C796="",Dashboard!$F$5&lt;=1980,Dashboard!$H$5&gt;=2016))),1,0)</f>
        <v>1</v>
      </c>
      <c r="Q796" s="0" t="n">
        <f aca="false">J796*P796+ROW()*0.00000001</f>
        <v>2.09000796</v>
      </c>
    </row>
    <row r="797" customFormat="false" ht="15" hidden="false" customHeight="false" outlineLevel="0" collapsed="false">
      <c r="A797" s="0" t="s">
        <v>558</v>
      </c>
      <c r="B797" s="0" t="s">
        <v>76</v>
      </c>
      <c r="C797" s="0" t="n">
        <v>2003</v>
      </c>
      <c r="D797" s="0" t="s">
        <v>71</v>
      </c>
      <c r="E797" s="0" t="s">
        <v>418</v>
      </c>
      <c r="F797" s="0" t="n">
        <v>1.26</v>
      </c>
      <c r="G797" s="0" t="n">
        <v>0.6</v>
      </c>
      <c r="H797" s="0" t="n">
        <v>0.05</v>
      </c>
      <c r="I797" s="0" t="n">
        <v>0.18</v>
      </c>
      <c r="J797" s="0" t="n">
        <v>2.09</v>
      </c>
      <c r="N797" s="0" t="s">
        <v>74</v>
      </c>
      <c r="P797" s="0" t="n">
        <f aca="false">IF(AND(OR(Dashboard!$B$5="All",D797=Dashboard!$B$5),OR(Dashboard!$D$5="All",N797=Dashboard!$D$5),OR(AND(C797&lt;&gt;"",C797&gt;=Dashboard!$F$5,C797&lt;=Dashboard!$H$5),AND(C797="",Dashboard!$F$5&lt;=1980,Dashboard!$H$5&gt;=2016))),1,0)</f>
        <v>1</v>
      </c>
      <c r="Q797" s="0" t="n">
        <f aca="false">J797*P797+ROW()*0.00000001</f>
        <v>2.09000797</v>
      </c>
    </row>
    <row r="798" customFormat="false" ht="15" hidden="false" customHeight="false" outlineLevel="0" collapsed="false">
      <c r="A798" s="0" t="s">
        <v>792</v>
      </c>
      <c r="B798" s="0" t="s">
        <v>94</v>
      </c>
      <c r="C798" s="0" t="n">
        <v>2015</v>
      </c>
      <c r="D798" s="0" t="s">
        <v>71</v>
      </c>
      <c r="E798" s="0" t="s">
        <v>243</v>
      </c>
      <c r="F798" s="0" t="n">
        <v>0.96</v>
      </c>
      <c r="G798" s="0" t="n">
        <v>0.67</v>
      </c>
      <c r="H798" s="0" t="n">
        <v>0.12</v>
      </c>
      <c r="I798" s="0" t="n">
        <v>0.34</v>
      </c>
      <c r="J798" s="0" t="n">
        <v>2.09</v>
      </c>
      <c r="K798" s="0" t="n">
        <v>74</v>
      </c>
      <c r="L798" s="0" t="n">
        <v>7.9</v>
      </c>
      <c r="M798" s="0" t="s">
        <v>73</v>
      </c>
      <c r="N798" s="0" t="s">
        <v>74</v>
      </c>
      <c r="O798" s="0" t="s">
        <v>37</v>
      </c>
      <c r="P798" s="0" t="n">
        <f aca="false">IF(AND(OR(Dashboard!$B$5="All",D798=Dashboard!$B$5),OR(Dashboard!$D$5="All",N798=Dashboard!$D$5),OR(AND(C798&lt;&gt;"",C798&gt;=Dashboard!$F$5,C798&lt;=Dashboard!$H$5),AND(C798="",Dashboard!$F$5&lt;=1980,Dashboard!$H$5&gt;=2016))),1,0)</f>
        <v>1</v>
      </c>
      <c r="Q798" s="0" t="n">
        <f aca="false">J798*P798+ROW()*0.00000001</f>
        <v>2.09000798</v>
      </c>
    </row>
    <row r="799" customFormat="false" ht="15" hidden="false" customHeight="false" outlineLevel="0" collapsed="false">
      <c r="A799" s="0" t="s">
        <v>793</v>
      </c>
      <c r="B799" s="0" t="s">
        <v>97</v>
      </c>
      <c r="C799" s="0" t="n">
        <v>2013</v>
      </c>
      <c r="D799" s="0" t="s">
        <v>46</v>
      </c>
      <c r="E799" s="0" t="s">
        <v>35</v>
      </c>
      <c r="F799" s="0" t="n">
        <v>0.25</v>
      </c>
      <c r="G799" s="0" t="n">
        <v>0.45</v>
      </c>
      <c r="H799" s="0" t="n">
        <v>1.33</v>
      </c>
      <c r="I799" s="0" t="n">
        <v>0.05</v>
      </c>
      <c r="J799" s="0" t="n">
        <v>2.09</v>
      </c>
      <c r="N799" s="0" t="s">
        <v>35</v>
      </c>
      <c r="P799" s="0" t="n">
        <f aca="false">IF(AND(OR(Dashboard!$B$5="All",D799=Dashboard!$B$5),OR(Dashboard!$D$5="All",N799=Dashboard!$D$5),OR(AND(C799&lt;&gt;"",C799&gt;=Dashboard!$F$5,C799&lt;=Dashboard!$H$5),AND(C799="",Dashboard!$F$5&lt;=1980,Dashboard!$H$5&gt;=2016))),1,0)</f>
        <v>1</v>
      </c>
      <c r="Q799" s="0" t="n">
        <f aca="false">J799*P799+ROW()*0.00000001</f>
        <v>2.09000799</v>
      </c>
    </row>
    <row r="800" customFormat="false" ht="15" hidden="false" customHeight="false" outlineLevel="0" collapsed="false">
      <c r="A800" s="0" t="s">
        <v>794</v>
      </c>
      <c r="B800" s="0" t="s">
        <v>64</v>
      </c>
      <c r="C800" s="0" t="n">
        <v>2006</v>
      </c>
      <c r="D800" s="0" t="s">
        <v>71</v>
      </c>
      <c r="E800" s="0" t="s">
        <v>211</v>
      </c>
      <c r="F800" s="0" t="n">
        <v>1.16</v>
      </c>
      <c r="G800" s="0" t="n">
        <v>0.64</v>
      </c>
      <c r="H800" s="0" t="n">
        <v>0.08</v>
      </c>
      <c r="I800" s="0" t="n">
        <v>0.2</v>
      </c>
      <c r="J800" s="0" t="n">
        <v>2.08</v>
      </c>
      <c r="K800" s="0" t="n">
        <v>85</v>
      </c>
      <c r="L800" s="0" t="n">
        <v>7.6</v>
      </c>
      <c r="M800" s="0" t="s">
        <v>73</v>
      </c>
      <c r="N800" s="0" t="s">
        <v>66</v>
      </c>
      <c r="O800" s="0" t="s">
        <v>42</v>
      </c>
      <c r="P800" s="0" t="n">
        <f aca="false">IF(AND(OR(Dashboard!$B$5="All",D800=Dashboard!$B$5),OR(Dashboard!$D$5="All",N800=Dashboard!$D$5),OR(AND(C800&lt;&gt;"",C800&gt;=Dashboard!$F$5,C800&lt;=Dashboard!$H$5),AND(C800="",Dashboard!$F$5&lt;=1980,Dashboard!$H$5&gt;=2016))),1,0)</f>
        <v>1</v>
      </c>
      <c r="Q800" s="0" t="n">
        <f aca="false">J800*P800+ROW()*0.00000001</f>
        <v>2.080008</v>
      </c>
    </row>
    <row r="801" customFormat="false" ht="15" hidden="false" customHeight="false" outlineLevel="0" collapsed="false">
      <c r="A801" s="0" t="s">
        <v>795</v>
      </c>
      <c r="B801" s="0" t="s">
        <v>152</v>
      </c>
      <c r="C801" s="0" t="n">
        <v>2010</v>
      </c>
      <c r="D801" s="0" t="s">
        <v>46</v>
      </c>
      <c r="E801" s="0" t="s">
        <v>91</v>
      </c>
      <c r="F801" s="0" t="n">
        <v>1.77</v>
      </c>
      <c r="G801" s="0" t="n">
        <v>0.32</v>
      </c>
      <c r="H801" s="0" t="n">
        <v>0</v>
      </c>
      <c r="I801" s="0" t="n">
        <v>0</v>
      </c>
      <c r="J801" s="0" t="n">
        <v>2.08</v>
      </c>
      <c r="K801" s="0" t="n">
        <v>90</v>
      </c>
      <c r="L801" s="0" t="n">
        <v>5.6</v>
      </c>
      <c r="M801" s="0" t="s">
        <v>103</v>
      </c>
      <c r="N801" s="0" t="s">
        <v>152</v>
      </c>
      <c r="O801" s="0" t="s">
        <v>42</v>
      </c>
      <c r="P801" s="0" t="n">
        <f aca="false">IF(AND(OR(Dashboard!$B$5="All",D801=Dashboard!$B$5),OR(Dashboard!$D$5="All",N801=Dashboard!$D$5),OR(AND(C801&lt;&gt;"",C801&gt;=Dashboard!$F$5,C801&lt;=Dashboard!$H$5),AND(C801="",Dashboard!$F$5&lt;=1980,Dashboard!$H$5&gt;=2016))),1,0)</f>
        <v>1</v>
      </c>
      <c r="Q801" s="0" t="n">
        <f aca="false">J801*P801+ROW()*0.00000001</f>
        <v>2.08000801</v>
      </c>
    </row>
    <row r="802" customFormat="false" ht="15" hidden="false" customHeight="false" outlineLevel="0" collapsed="false">
      <c r="A802" s="0" t="s">
        <v>796</v>
      </c>
      <c r="B802" s="0" t="s">
        <v>76</v>
      </c>
      <c r="C802" s="0" t="n">
        <v>2002</v>
      </c>
      <c r="D802" s="0" t="s">
        <v>48</v>
      </c>
      <c r="E802" s="0" t="s">
        <v>418</v>
      </c>
      <c r="F802" s="0" t="n">
        <v>1.11</v>
      </c>
      <c r="G802" s="0" t="n">
        <v>0.71</v>
      </c>
      <c r="H802" s="0" t="n">
        <v>0</v>
      </c>
      <c r="I802" s="0" t="n">
        <v>0.27</v>
      </c>
      <c r="J802" s="0" t="n">
        <v>2.08</v>
      </c>
      <c r="K802" s="0" t="n">
        <v>44</v>
      </c>
      <c r="L802" s="0" t="n">
        <v>6.2</v>
      </c>
      <c r="M802" s="0" t="s">
        <v>36</v>
      </c>
      <c r="N802" s="0" t="s">
        <v>74</v>
      </c>
      <c r="O802" s="0" t="s">
        <v>177</v>
      </c>
      <c r="P802" s="0" t="n">
        <f aca="false">IF(AND(OR(Dashboard!$B$5="All",D802=Dashboard!$B$5),OR(Dashboard!$D$5="All",N802=Dashboard!$D$5),OR(AND(C802&lt;&gt;"",C802&gt;=Dashboard!$F$5,C802&lt;=Dashboard!$H$5),AND(C802="",Dashboard!$F$5&lt;=1980,Dashboard!$H$5&gt;=2016))),1,0)</f>
        <v>1</v>
      </c>
      <c r="Q802" s="0" t="n">
        <f aca="false">J802*P802+ROW()*0.00000001</f>
        <v>2.08000802</v>
      </c>
    </row>
    <row r="803" customFormat="false" ht="15" hidden="false" customHeight="false" outlineLevel="0" collapsed="false">
      <c r="A803" s="0" t="s">
        <v>438</v>
      </c>
      <c r="B803" s="0" t="s">
        <v>50</v>
      </c>
      <c r="C803" s="0" t="n">
        <v>2006</v>
      </c>
      <c r="D803" s="0" t="s">
        <v>46</v>
      </c>
      <c r="E803" s="0" t="s">
        <v>157</v>
      </c>
      <c r="F803" s="0" t="n">
        <v>0.89</v>
      </c>
      <c r="G803" s="0" t="n">
        <v>0.04</v>
      </c>
      <c r="H803" s="0" t="n">
        <v>1.07</v>
      </c>
      <c r="I803" s="0" t="n">
        <v>0.09</v>
      </c>
      <c r="J803" s="0" t="n">
        <v>2.08</v>
      </c>
      <c r="K803" s="0" t="n">
        <v>77</v>
      </c>
      <c r="L803" s="0" t="n">
        <v>7.1</v>
      </c>
      <c r="M803" s="0" t="s">
        <v>125</v>
      </c>
      <c r="N803" s="0" t="s">
        <v>35</v>
      </c>
      <c r="O803" s="0" t="s">
        <v>37</v>
      </c>
      <c r="P803" s="0" t="n">
        <f aca="false">IF(AND(OR(Dashboard!$B$5="All",D803=Dashboard!$B$5),OR(Dashboard!$D$5="All",N803=Dashboard!$D$5),OR(AND(C803&lt;&gt;"",C803&gt;=Dashboard!$F$5,C803&lt;=Dashboard!$H$5),AND(C803="",Dashboard!$F$5&lt;=1980,Dashboard!$H$5&gt;=2016))),1,0)</f>
        <v>1</v>
      </c>
      <c r="Q803" s="0" t="n">
        <f aca="false">J803*P803+ROW()*0.00000001</f>
        <v>2.08000803</v>
      </c>
    </row>
    <row r="804" customFormat="false" ht="15" hidden="false" customHeight="false" outlineLevel="0" collapsed="false">
      <c r="A804" s="0" t="s">
        <v>797</v>
      </c>
      <c r="B804" s="0" t="s">
        <v>152</v>
      </c>
      <c r="C804" s="0" t="n">
        <v>1998</v>
      </c>
      <c r="D804" s="0" t="s">
        <v>246</v>
      </c>
      <c r="E804" s="0" t="s">
        <v>142</v>
      </c>
      <c r="F804" s="0" t="n">
        <v>2.04</v>
      </c>
      <c r="G804" s="0" t="n">
        <v>0.04</v>
      </c>
      <c r="H804" s="0" t="n">
        <v>0</v>
      </c>
      <c r="I804" s="0" t="n">
        <v>0</v>
      </c>
      <c r="J804" s="0" t="n">
        <v>2.08</v>
      </c>
      <c r="L804" s="0" t="n">
        <v>8.3</v>
      </c>
      <c r="M804" s="0" t="s">
        <v>36</v>
      </c>
      <c r="N804" s="0" t="s">
        <v>152</v>
      </c>
      <c r="P804" s="0" t="n">
        <f aca="false">IF(AND(OR(Dashboard!$B$5="All",D804=Dashboard!$B$5),OR(Dashboard!$D$5="All",N804=Dashboard!$D$5),OR(AND(C804&lt;&gt;"",C804&gt;=Dashboard!$F$5,C804&lt;=Dashboard!$H$5),AND(C804="",Dashboard!$F$5&lt;=1980,Dashboard!$H$5&gt;=2016))),1,0)</f>
        <v>1</v>
      </c>
      <c r="Q804" s="0" t="n">
        <f aca="false">J804*P804+ROW()*0.00000001</f>
        <v>2.08000804</v>
      </c>
    </row>
    <row r="805" customFormat="false" ht="15" hidden="false" customHeight="false" outlineLevel="0" collapsed="false">
      <c r="A805" s="0" t="s">
        <v>798</v>
      </c>
      <c r="B805" s="0" t="s">
        <v>186</v>
      </c>
      <c r="C805" s="0" t="n">
        <v>2003</v>
      </c>
      <c r="D805" s="0" t="s">
        <v>52</v>
      </c>
      <c r="E805" s="0" t="s">
        <v>35</v>
      </c>
      <c r="F805" s="0" t="n">
        <v>0.97</v>
      </c>
      <c r="G805" s="0" t="n">
        <v>0.33</v>
      </c>
      <c r="H805" s="0" t="n">
        <v>0.73</v>
      </c>
      <c r="I805" s="0" t="n">
        <v>0.06</v>
      </c>
      <c r="J805" s="0" t="n">
        <v>2.08</v>
      </c>
      <c r="K805" s="0" t="n">
        <v>69</v>
      </c>
      <c r="L805" s="0" t="n">
        <v>8.2</v>
      </c>
      <c r="M805" s="0" t="s">
        <v>36</v>
      </c>
      <c r="N805" s="0" t="s">
        <v>35</v>
      </c>
      <c r="O805" s="0" t="s">
        <v>67</v>
      </c>
      <c r="P805" s="0" t="n">
        <f aca="false">IF(AND(OR(Dashboard!$B$5="All",D805=Dashboard!$B$5),OR(Dashboard!$D$5="All",N805=Dashboard!$D$5),OR(AND(C805&lt;&gt;"",C805&gt;=Dashboard!$F$5,C805&lt;=Dashboard!$H$5),AND(C805="",Dashboard!$F$5&lt;=1980,Dashboard!$H$5&gt;=2016))),1,0)</f>
        <v>1</v>
      </c>
      <c r="Q805" s="0" t="n">
        <f aca="false">J805*P805+ROW()*0.00000001</f>
        <v>2.08000805</v>
      </c>
    </row>
    <row r="806" customFormat="false" ht="15" hidden="false" customHeight="false" outlineLevel="0" collapsed="false">
      <c r="A806" s="0" t="s">
        <v>655</v>
      </c>
      <c r="B806" s="0" t="s">
        <v>33</v>
      </c>
      <c r="D806" s="0" t="s">
        <v>52</v>
      </c>
      <c r="E806" s="0" t="s">
        <v>481</v>
      </c>
      <c r="F806" s="0" t="n">
        <v>1.33</v>
      </c>
      <c r="G806" s="0" t="n">
        <v>0.56</v>
      </c>
      <c r="H806" s="0" t="n">
        <v>0</v>
      </c>
      <c r="I806" s="0" t="n">
        <v>0.2</v>
      </c>
      <c r="J806" s="0" t="n">
        <v>2.08</v>
      </c>
      <c r="K806" s="0" t="n">
        <v>80</v>
      </c>
      <c r="L806" s="0" t="n">
        <v>6.3</v>
      </c>
      <c r="M806" s="0" t="s">
        <v>103</v>
      </c>
      <c r="N806" s="0" t="s">
        <v>35</v>
      </c>
      <c r="O806" s="0" t="s">
        <v>37</v>
      </c>
      <c r="P806" s="0" t="n">
        <f aca="false">IF(AND(OR(Dashboard!$B$5="All",D806=Dashboard!$B$5),OR(Dashboard!$D$5="All",N806=Dashboard!$D$5),OR(AND(C806&lt;&gt;"",C806&gt;=Dashboard!$F$5,C806&lt;=Dashboard!$H$5),AND(C806="",Dashboard!$F$5&lt;=1980,Dashboard!$H$5&gt;=2016))),1,0)</f>
        <v>1</v>
      </c>
      <c r="Q806" s="0" t="n">
        <f aca="false">J806*P806+ROW()*0.00000001</f>
        <v>2.08000806</v>
      </c>
    </row>
    <row r="807" customFormat="false" ht="15" hidden="false" customHeight="false" outlineLevel="0" collapsed="false">
      <c r="A807" s="0" t="s">
        <v>799</v>
      </c>
      <c r="B807" s="0" t="s">
        <v>152</v>
      </c>
      <c r="C807" s="0" t="n">
        <v>1994</v>
      </c>
      <c r="D807" s="0" t="s">
        <v>246</v>
      </c>
      <c r="E807" s="0" t="s">
        <v>91</v>
      </c>
      <c r="F807" s="0" t="n">
        <v>0.89</v>
      </c>
      <c r="G807" s="0" t="n">
        <v>1.08</v>
      </c>
      <c r="H807" s="0" t="n">
        <v>0</v>
      </c>
      <c r="I807" s="0" t="n">
        <v>0.11</v>
      </c>
      <c r="J807" s="0" t="n">
        <v>2.08</v>
      </c>
      <c r="N807" s="0" t="s">
        <v>152</v>
      </c>
      <c r="P807" s="0" t="n">
        <f aca="false">IF(AND(OR(Dashboard!$B$5="All",D807=Dashboard!$B$5),OR(Dashboard!$D$5="All",N807=Dashboard!$D$5),OR(AND(C807&lt;&gt;"",C807&gt;=Dashboard!$F$5,C807&lt;=Dashboard!$H$5),AND(C807="",Dashboard!$F$5&lt;=1980,Dashboard!$H$5&gt;=2016))),1,0)</f>
        <v>1</v>
      </c>
      <c r="Q807" s="0" t="n">
        <f aca="false">J807*P807+ROW()*0.00000001</f>
        <v>2.08000807</v>
      </c>
    </row>
    <row r="808" customFormat="false" ht="15" hidden="false" customHeight="false" outlineLevel="0" collapsed="false">
      <c r="A808" s="0" t="s">
        <v>800</v>
      </c>
      <c r="B808" s="0" t="s">
        <v>97</v>
      </c>
      <c r="C808" s="0" t="n">
        <v>2013</v>
      </c>
      <c r="D808" s="0" t="s">
        <v>46</v>
      </c>
      <c r="E808" s="0" t="s">
        <v>35</v>
      </c>
      <c r="F808" s="0" t="n">
        <v>0.89</v>
      </c>
      <c r="G808" s="0" t="n">
        <v>0.58</v>
      </c>
      <c r="H808" s="0" t="n">
        <v>0.46</v>
      </c>
      <c r="I808" s="0" t="n">
        <v>0.14</v>
      </c>
      <c r="J808" s="0" t="n">
        <v>2.08</v>
      </c>
      <c r="N808" s="0" t="s">
        <v>35</v>
      </c>
      <c r="P808" s="0" t="n">
        <f aca="false">IF(AND(OR(Dashboard!$B$5="All",D808=Dashboard!$B$5),OR(Dashboard!$D$5="All",N808=Dashboard!$D$5),OR(AND(C808&lt;&gt;"",C808&gt;=Dashboard!$F$5,C808&lt;=Dashboard!$H$5),AND(C808="",Dashboard!$F$5&lt;=1980,Dashboard!$H$5&gt;=2016))),1,0)</f>
        <v>1</v>
      </c>
      <c r="Q808" s="0" t="n">
        <f aca="false">J808*P808+ROW()*0.00000001</f>
        <v>2.08000808</v>
      </c>
    </row>
    <row r="809" customFormat="false" ht="15" hidden="false" customHeight="false" outlineLevel="0" collapsed="false">
      <c r="A809" s="0" t="s">
        <v>801</v>
      </c>
      <c r="B809" s="0" t="s">
        <v>64</v>
      </c>
      <c r="C809" s="0" t="n">
        <v>2011</v>
      </c>
      <c r="D809" s="0" t="s">
        <v>56</v>
      </c>
      <c r="E809" s="0" t="s">
        <v>802</v>
      </c>
      <c r="F809" s="0" t="n">
        <v>1.41</v>
      </c>
      <c r="G809" s="0" t="n">
        <v>0.49</v>
      </c>
      <c r="H809" s="0" t="n">
        <v>0.01</v>
      </c>
      <c r="I809" s="0" t="n">
        <v>0.17</v>
      </c>
      <c r="J809" s="0" t="n">
        <v>2.08</v>
      </c>
      <c r="K809" s="0" t="n">
        <v>95</v>
      </c>
      <c r="L809" s="0" t="n">
        <v>8.5</v>
      </c>
      <c r="M809" s="0" t="s">
        <v>125</v>
      </c>
      <c r="N809" s="0" t="s">
        <v>66</v>
      </c>
      <c r="O809" s="0" t="s">
        <v>60</v>
      </c>
      <c r="P809" s="0" t="n">
        <f aca="false">IF(AND(OR(Dashboard!$B$5="All",D809=Dashboard!$B$5),OR(Dashboard!$D$5="All",N809=Dashboard!$D$5),OR(AND(C809&lt;&gt;"",C809&gt;=Dashboard!$F$5,C809&lt;=Dashboard!$H$5),AND(C809="",Dashboard!$F$5&lt;=1980,Dashboard!$H$5&gt;=2016))),1,0)</f>
        <v>1</v>
      </c>
      <c r="Q809" s="0" t="n">
        <f aca="false">J809*P809+ROW()*0.00000001</f>
        <v>2.08000809</v>
      </c>
    </row>
    <row r="810" customFormat="false" ht="15" hidden="false" customHeight="false" outlineLevel="0" collapsed="false">
      <c r="A810" s="0" t="s">
        <v>803</v>
      </c>
      <c r="B810" s="0" t="s">
        <v>33</v>
      </c>
      <c r="C810" s="0" t="n">
        <v>2010</v>
      </c>
      <c r="D810" s="0" t="s">
        <v>34</v>
      </c>
      <c r="E810" s="0" t="s">
        <v>35</v>
      </c>
      <c r="F810" s="0" t="n">
        <v>0.88</v>
      </c>
      <c r="G810" s="0" t="n">
        <v>0.44</v>
      </c>
      <c r="H810" s="0" t="n">
        <v>0.63</v>
      </c>
      <c r="I810" s="0" t="n">
        <v>0.12</v>
      </c>
      <c r="J810" s="0" t="n">
        <v>2.08</v>
      </c>
      <c r="K810" s="0" t="n">
        <v>64</v>
      </c>
      <c r="L810" s="0" t="n">
        <v>7.1</v>
      </c>
      <c r="M810" s="0" t="s">
        <v>36</v>
      </c>
      <c r="N810" s="0" t="s">
        <v>35</v>
      </c>
      <c r="O810" s="0" t="s">
        <v>67</v>
      </c>
      <c r="P810" s="0" t="n">
        <f aca="false">IF(AND(OR(Dashboard!$B$5="All",D810=Dashboard!$B$5),OR(Dashboard!$D$5="All",N810=Dashboard!$D$5),OR(AND(C810&lt;&gt;"",C810&gt;=Dashboard!$F$5,C810&lt;=Dashboard!$H$5),AND(C810="",Dashboard!$F$5&lt;=1980,Dashboard!$H$5&gt;=2016))),1,0)</f>
        <v>1</v>
      </c>
      <c r="Q810" s="0" t="n">
        <f aca="false">J810*P810+ROW()*0.00000001</f>
        <v>2.0800081</v>
      </c>
    </row>
    <row r="811" customFormat="false" ht="15" hidden="false" customHeight="false" outlineLevel="0" collapsed="false">
      <c r="A811" s="0" t="s">
        <v>804</v>
      </c>
      <c r="B811" s="0" t="s">
        <v>164</v>
      </c>
      <c r="C811" s="0" t="n">
        <v>2005</v>
      </c>
      <c r="D811" s="0" t="s">
        <v>41</v>
      </c>
      <c r="E811" s="0" t="s">
        <v>142</v>
      </c>
      <c r="F811" s="0" t="n">
        <v>1.77</v>
      </c>
      <c r="G811" s="0" t="n">
        <v>0.12</v>
      </c>
      <c r="H811" s="0" t="n">
        <v>0.02</v>
      </c>
      <c r="I811" s="0" t="n">
        <v>0.17</v>
      </c>
      <c r="J811" s="0" t="n">
        <v>2.07</v>
      </c>
      <c r="K811" s="0" t="n">
        <v>72</v>
      </c>
      <c r="L811" s="0" t="n">
        <v>7.8</v>
      </c>
      <c r="M811" s="0" t="s">
        <v>125</v>
      </c>
      <c r="N811" s="0" t="s">
        <v>74</v>
      </c>
      <c r="O811" s="0" t="s">
        <v>37</v>
      </c>
      <c r="P811" s="0" t="n">
        <f aca="false">IF(AND(OR(Dashboard!$B$5="All",D811=Dashboard!$B$5),OR(Dashboard!$D$5="All",N811=Dashboard!$D$5),OR(AND(C811&lt;&gt;"",C811&gt;=Dashboard!$F$5,C811&lt;=Dashboard!$H$5),AND(C811="",Dashboard!$F$5&lt;=1980,Dashboard!$H$5&gt;=2016))),1,0)</f>
        <v>1</v>
      </c>
      <c r="Q811" s="0" t="n">
        <f aca="false">J811*P811+ROW()*0.00000001</f>
        <v>2.07000811</v>
      </c>
    </row>
    <row r="812" customFormat="false" ht="15" hidden="false" customHeight="false" outlineLevel="0" collapsed="false">
      <c r="A812" s="0" t="s">
        <v>805</v>
      </c>
      <c r="B812" s="0" t="s">
        <v>117</v>
      </c>
      <c r="C812" s="0" t="n">
        <v>2002</v>
      </c>
      <c r="D812" s="0" t="s">
        <v>56</v>
      </c>
      <c r="E812" s="0" t="s">
        <v>72</v>
      </c>
      <c r="F812" s="0" t="n">
        <v>1.54</v>
      </c>
      <c r="G812" s="0" t="n">
        <v>0.46</v>
      </c>
      <c r="H812" s="0" t="n">
        <v>0</v>
      </c>
      <c r="I812" s="0" t="n">
        <v>0.08</v>
      </c>
      <c r="J812" s="0" t="n">
        <v>2.07</v>
      </c>
      <c r="N812" s="0" t="s">
        <v>74</v>
      </c>
      <c r="P812" s="0" t="n">
        <f aca="false">IF(AND(OR(Dashboard!$B$5="All",D812=Dashboard!$B$5),OR(Dashboard!$D$5="All",N812=Dashboard!$D$5),OR(AND(C812&lt;&gt;"",C812&gt;=Dashboard!$F$5,C812&lt;=Dashboard!$H$5),AND(C812="",Dashboard!$F$5&lt;=1980,Dashboard!$H$5&gt;=2016))),1,0)</f>
        <v>1</v>
      </c>
      <c r="Q812" s="0" t="n">
        <f aca="false">J812*P812+ROW()*0.00000001</f>
        <v>2.07000812</v>
      </c>
    </row>
    <row r="813" customFormat="false" ht="15" hidden="false" customHeight="false" outlineLevel="0" collapsed="false">
      <c r="A813" s="0" t="s">
        <v>806</v>
      </c>
      <c r="B813" s="0" t="s">
        <v>50</v>
      </c>
      <c r="C813" s="0" t="n">
        <v>2006</v>
      </c>
      <c r="D813" s="0" t="s">
        <v>58</v>
      </c>
      <c r="E813" s="0" t="s">
        <v>142</v>
      </c>
      <c r="F813" s="0" t="n">
        <v>0.92</v>
      </c>
      <c r="G813" s="0" t="n">
        <v>0.93</v>
      </c>
      <c r="H813" s="0" t="n">
        <v>0</v>
      </c>
      <c r="I813" s="0" t="n">
        <v>0.22</v>
      </c>
      <c r="J813" s="0" t="n">
        <v>2.07</v>
      </c>
      <c r="K813" s="0" t="n">
        <v>49</v>
      </c>
      <c r="L813" s="0" t="n">
        <v>5.2</v>
      </c>
      <c r="M813" s="0" t="s">
        <v>36</v>
      </c>
      <c r="N813" s="0" t="s">
        <v>35</v>
      </c>
      <c r="O813" s="0" t="s">
        <v>177</v>
      </c>
      <c r="P813" s="0" t="n">
        <f aca="false">IF(AND(OR(Dashboard!$B$5="All",D813=Dashboard!$B$5),OR(Dashboard!$D$5="All",N813=Dashboard!$D$5),OR(AND(C813&lt;&gt;"",C813&gt;=Dashboard!$F$5,C813&lt;=Dashboard!$H$5),AND(C813="",Dashboard!$F$5&lt;=1980,Dashboard!$H$5&gt;=2016))),1,0)</f>
        <v>1</v>
      </c>
      <c r="Q813" s="0" t="n">
        <f aca="false">J813*P813+ROW()*0.00000001</f>
        <v>2.07000813</v>
      </c>
    </row>
    <row r="814" customFormat="false" ht="15" hidden="false" customHeight="false" outlineLevel="0" collapsed="false">
      <c r="A814" s="0" t="s">
        <v>807</v>
      </c>
      <c r="B814" s="0" t="s">
        <v>33</v>
      </c>
      <c r="C814" s="0" t="n">
        <v>2007</v>
      </c>
      <c r="D814" s="0" t="s">
        <v>58</v>
      </c>
      <c r="E814" s="0" t="s">
        <v>220</v>
      </c>
      <c r="F814" s="0" t="n">
        <v>1.35</v>
      </c>
      <c r="G814" s="0" t="n">
        <v>0.52</v>
      </c>
      <c r="H814" s="0" t="n">
        <v>0</v>
      </c>
      <c r="I814" s="0" t="n">
        <v>0.19</v>
      </c>
      <c r="J814" s="0" t="n">
        <v>2.07</v>
      </c>
      <c r="K814" s="0" t="n">
        <v>73</v>
      </c>
      <c r="L814" s="0" t="n">
        <v>7.1</v>
      </c>
      <c r="M814" s="0" t="s">
        <v>125</v>
      </c>
      <c r="N814" s="0" t="s">
        <v>35</v>
      </c>
      <c r="O814" s="0" t="s">
        <v>37</v>
      </c>
      <c r="P814" s="0" t="n">
        <f aca="false">IF(AND(OR(Dashboard!$B$5="All",D814=Dashboard!$B$5),OR(Dashboard!$D$5="All",N814=Dashboard!$D$5),OR(AND(C814&lt;&gt;"",C814&gt;=Dashboard!$F$5,C814&lt;=Dashboard!$H$5),AND(C814="",Dashboard!$F$5&lt;=1980,Dashboard!$H$5&gt;=2016))),1,0)</f>
        <v>1</v>
      </c>
      <c r="Q814" s="0" t="n">
        <f aca="false">J814*P814+ROW()*0.00000001</f>
        <v>2.07000814</v>
      </c>
    </row>
    <row r="815" customFormat="false" ht="15" hidden="false" customHeight="false" outlineLevel="0" collapsed="false">
      <c r="A815" s="0" t="s">
        <v>808</v>
      </c>
      <c r="B815" s="0" t="s">
        <v>94</v>
      </c>
      <c r="C815" s="0" t="n">
        <v>2014</v>
      </c>
      <c r="D815" s="0" t="s">
        <v>41</v>
      </c>
      <c r="E815" s="0" t="s">
        <v>89</v>
      </c>
      <c r="F815" s="0" t="n">
        <v>0.36</v>
      </c>
      <c r="G815" s="0" t="n">
        <v>1.38</v>
      </c>
      <c r="H815" s="0" t="n">
        <v>0.02</v>
      </c>
      <c r="I815" s="0" t="n">
        <v>0.31</v>
      </c>
      <c r="J815" s="0" t="n">
        <v>2.07</v>
      </c>
      <c r="K815" s="0" t="n">
        <v>71</v>
      </c>
      <c r="L815" s="0" t="n">
        <v>6.1</v>
      </c>
      <c r="M815" s="0" t="s">
        <v>36</v>
      </c>
      <c r="N815" s="0" t="s">
        <v>74</v>
      </c>
      <c r="O815" s="0" t="s">
        <v>37</v>
      </c>
      <c r="P815" s="0" t="n">
        <f aca="false">IF(AND(OR(Dashboard!$B$5="All",D815=Dashboard!$B$5),OR(Dashboard!$D$5="All",N815=Dashboard!$D$5),OR(AND(C815&lt;&gt;"",C815&gt;=Dashboard!$F$5,C815&lt;=Dashboard!$H$5),AND(C815="",Dashboard!$F$5&lt;=1980,Dashboard!$H$5&gt;=2016))),1,0)</f>
        <v>1</v>
      </c>
      <c r="Q815" s="0" t="n">
        <f aca="false">J815*P815+ROW()*0.00000001</f>
        <v>2.07000815</v>
      </c>
    </row>
    <row r="816" customFormat="false" ht="15" hidden="false" customHeight="false" outlineLevel="0" collapsed="false">
      <c r="A816" s="0" t="s">
        <v>809</v>
      </c>
      <c r="B816" s="0" t="s">
        <v>85</v>
      </c>
      <c r="C816" s="0" t="n">
        <v>2001</v>
      </c>
      <c r="D816" s="0" t="s">
        <v>246</v>
      </c>
      <c r="E816" s="0" t="s">
        <v>220</v>
      </c>
      <c r="F816" s="0" t="n">
        <v>1.64</v>
      </c>
      <c r="G816" s="0" t="n">
        <v>0.36</v>
      </c>
      <c r="H816" s="0" t="n">
        <v>0</v>
      </c>
      <c r="I816" s="0" t="n">
        <v>0.07</v>
      </c>
      <c r="J816" s="0" t="n">
        <v>2.07</v>
      </c>
      <c r="N816" s="0" t="s">
        <v>35</v>
      </c>
      <c r="P816" s="0" t="n">
        <f aca="false">IF(AND(OR(Dashboard!$B$5="All",D816=Dashboard!$B$5),OR(Dashboard!$D$5="All",N816=Dashboard!$D$5),OR(AND(C816&lt;&gt;"",C816&gt;=Dashboard!$F$5,C816&lt;=Dashboard!$H$5),AND(C816="",Dashboard!$F$5&lt;=1980,Dashboard!$H$5&gt;=2016))),1,0)</f>
        <v>1</v>
      </c>
      <c r="Q816" s="0" t="n">
        <f aca="false">J816*P816+ROW()*0.00000001</f>
        <v>2.07000816</v>
      </c>
    </row>
    <row r="817" customFormat="false" ht="15" hidden="false" customHeight="false" outlineLevel="0" collapsed="false">
      <c r="A817" s="0" t="s">
        <v>810</v>
      </c>
      <c r="B817" s="0" t="s">
        <v>64</v>
      </c>
      <c r="C817" s="0" t="n">
        <v>2009</v>
      </c>
      <c r="D817" s="0" t="s">
        <v>102</v>
      </c>
      <c r="E817" s="0" t="s">
        <v>418</v>
      </c>
      <c r="F817" s="0" t="n">
        <v>1.48</v>
      </c>
      <c r="G817" s="0" t="n">
        <v>0.39</v>
      </c>
      <c r="H817" s="0" t="n">
        <v>0</v>
      </c>
      <c r="I817" s="0" t="n">
        <v>0.19</v>
      </c>
      <c r="J817" s="0" t="n">
        <v>2.06</v>
      </c>
      <c r="K817" s="0" t="n">
        <v>83</v>
      </c>
      <c r="L817" s="0" t="n">
        <v>7.9</v>
      </c>
      <c r="M817" s="0" t="s">
        <v>103</v>
      </c>
      <c r="N817" s="0" t="s">
        <v>66</v>
      </c>
      <c r="O817" s="0" t="s">
        <v>42</v>
      </c>
      <c r="P817" s="0" t="n">
        <f aca="false">IF(AND(OR(Dashboard!$B$5="All",D817=Dashboard!$B$5),OR(Dashboard!$D$5="All",N817=Dashboard!$D$5),OR(AND(C817&lt;&gt;"",C817&gt;=Dashboard!$F$5,C817&lt;=Dashboard!$H$5),AND(C817="",Dashboard!$F$5&lt;=1980,Dashboard!$H$5&gt;=2016))),1,0)</f>
        <v>1</v>
      </c>
      <c r="Q817" s="0" t="n">
        <f aca="false">J817*P817+ROW()*0.00000001</f>
        <v>2.06000817</v>
      </c>
    </row>
    <row r="818" customFormat="false" ht="15" hidden="false" customHeight="false" outlineLevel="0" collapsed="false">
      <c r="A818" s="0" t="s">
        <v>811</v>
      </c>
      <c r="B818" s="0" t="s">
        <v>164</v>
      </c>
      <c r="C818" s="0" t="n">
        <v>2010</v>
      </c>
      <c r="D818" s="0" t="s">
        <v>71</v>
      </c>
      <c r="E818" s="0" t="s">
        <v>220</v>
      </c>
      <c r="F818" s="0" t="n">
        <v>0.46</v>
      </c>
      <c r="G818" s="0" t="n">
        <v>0.41</v>
      </c>
      <c r="H818" s="0" t="n">
        <v>0.96</v>
      </c>
      <c r="I818" s="0" t="n">
        <v>0.24</v>
      </c>
      <c r="J818" s="0" t="n">
        <v>2.06</v>
      </c>
      <c r="K818" s="0" t="n">
        <v>89</v>
      </c>
      <c r="L818" s="0" t="n">
        <v>8.9</v>
      </c>
      <c r="M818" s="0" t="s">
        <v>103</v>
      </c>
      <c r="N818" s="0" t="s">
        <v>74</v>
      </c>
      <c r="O818" s="0" t="s">
        <v>42</v>
      </c>
      <c r="P818" s="0" t="n">
        <f aca="false">IF(AND(OR(Dashboard!$B$5="All",D818=Dashboard!$B$5),OR(Dashboard!$D$5="All",N818=Dashboard!$D$5),OR(AND(C818&lt;&gt;"",C818&gt;=Dashboard!$F$5,C818&lt;=Dashboard!$H$5),AND(C818="",Dashboard!$F$5&lt;=1980,Dashboard!$H$5&gt;=2016))),1,0)</f>
        <v>1</v>
      </c>
      <c r="Q818" s="0" t="n">
        <f aca="false">J818*P818+ROW()*0.00000001</f>
        <v>2.06000818</v>
      </c>
    </row>
    <row r="819" customFormat="false" ht="15" hidden="false" customHeight="false" outlineLevel="0" collapsed="false">
      <c r="A819" s="0" t="s">
        <v>812</v>
      </c>
      <c r="B819" s="0" t="s">
        <v>33</v>
      </c>
      <c r="C819" s="0" t="n">
        <v>2010</v>
      </c>
      <c r="D819" s="0" t="s">
        <v>16</v>
      </c>
      <c r="E819" s="0" t="s">
        <v>35</v>
      </c>
      <c r="F819" s="0" t="n">
        <v>1.42</v>
      </c>
      <c r="G819" s="0" t="n">
        <v>0.09</v>
      </c>
      <c r="H819" s="0" t="n">
        <v>0.45</v>
      </c>
      <c r="I819" s="0" t="n">
        <v>0.1</v>
      </c>
      <c r="J819" s="0" t="n">
        <v>2.06</v>
      </c>
      <c r="N819" s="0" t="s">
        <v>35</v>
      </c>
      <c r="P819" s="0" t="n">
        <f aca="false">IF(AND(OR(Dashboard!$B$5="All",D819=Dashboard!$B$5),OR(Dashboard!$D$5="All",N819=Dashboard!$D$5),OR(AND(C819&lt;&gt;"",C819&gt;=Dashboard!$F$5,C819&lt;=Dashboard!$H$5),AND(C819="",Dashboard!$F$5&lt;=1980,Dashboard!$H$5&gt;=2016))),1,0)</f>
        <v>1</v>
      </c>
      <c r="Q819" s="0" t="n">
        <f aca="false">J819*P819+ROW()*0.00000001</f>
        <v>2.06000819</v>
      </c>
    </row>
    <row r="820" customFormat="false" ht="15" hidden="false" customHeight="false" outlineLevel="0" collapsed="false">
      <c r="A820" s="0" t="s">
        <v>813</v>
      </c>
      <c r="B820" s="0" t="s">
        <v>33</v>
      </c>
      <c r="C820" s="0" t="n">
        <v>2009</v>
      </c>
      <c r="D820" s="0" t="s">
        <v>52</v>
      </c>
      <c r="E820" s="0" t="s">
        <v>814</v>
      </c>
      <c r="F820" s="0" t="n">
        <v>1.94</v>
      </c>
      <c r="G820" s="0" t="n">
        <v>0</v>
      </c>
      <c r="H820" s="0" t="n">
        <v>0</v>
      </c>
      <c r="I820" s="0" t="n">
        <v>0.12</v>
      </c>
      <c r="J820" s="0" t="n">
        <v>2.06</v>
      </c>
      <c r="N820" s="0" t="s">
        <v>35</v>
      </c>
      <c r="P820" s="0" t="n">
        <f aca="false">IF(AND(OR(Dashboard!$B$5="All",D820=Dashboard!$B$5),OR(Dashboard!$D$5="All",N820=Dashboard!$D$5),OR(AND(C820&lt;&gt;"",C820&gt;=Dashboard!$F$5,C820&lt;=Dashboard!$H$5),AND(C820="",Dashboard!$F$5&lt;=1980,Dashboard!$H$5&gt;=2016))),1,0)</f>
        <v>1</v>
      </c>
      <c r="Q820" s="0" t="n">
        <f aca="false">J820*P820+ROW()*0.00000001</f>
        <v>2.0600082</v>
      </c>
    </row>
    <row r="821" customFormat="false" ht="15" hidden="false" customHeight="false" outlineLevel="0" collapsed="false">
      <c r="A821" s="0" t="s">
        <v>815</v>
      </c>
      <c r="B821" s="0" t="s">
        <v>85</v>
      </c>
      <c r="C821" s="0" t="n">
        <v>2005</v>
      </c>
      <c r="D821" s="0" t="s">
        <v>46</v>
      </c>
      <c r="E821" s="0" t="s">
        <v>35</v>
      </c>
      <c r="F821" s="0" t="n">
        <v>0.71</v>
      </c>
      <c r="G821" s="0" t="n">
        <v>0.52</v>
      </c>
      <c r="H821" s="0" t="n">
        <v>0.74</v>
      </c>
      <c r="I821" s="0" t="n">
        <v>0.08</v>
      </c>
      <c r="J821" s="0" t="n">
        <v>2.06</v>
      </c>
      <c r="N821" s="0" t="s">
        <v>35</v>
      </c>
      <c r="P821" s="0" t="n">
        <f aca="false">IF(AND(OR(Dashboard!$B$5="All",D821=Dashboard!$B$5),OR(Dashboard!$D$5="All",N821=Dashboard!$D$5),OR(AND(C821&lt;&gt;"",C821&gt;=Dashboard!$F$5,C821&lt;=Dashboard!$H$5),AND(C821="",Dashboard!$F$5&lt;=1980,Dashboard!$H$5&gt;=2016))),1,0)</f>
        <v>1</v>
      </c>
      <c r="Q821" s="0" t="n">
        <f aca="false">J821*P821+ROW()*0.00000001</f>
        <v>2.06000821</v>
      </c>
    </row>
    <row r="822" customFormat="false" ht="15" hidden="false" customHeight="false" outlineLevel="0" collapsed="false">
      <c r="A822" s="0" t="s">
        <v>691</v>
      </c>
      <c r="B822" s="0" t="s">
        <v>85</v>
      </c>
      <c r="C822" s="0" t="n">
        <v>2004</v>
      </c>
      <c r="D822" s="0" t="s">
        <v>71</v>
      </c>
      <c r="E822" s="0" t="s">
        <v>418</v>
      </c>
      <c r="F822" s="0" t="n">
        <v>1.15</v>
      </c>
      <c r="G822" s="0" t="n">
        <v>0.77</v>
      </c>
      <c r="H822" s="0" t="n">
        <v>0.04</v>
      </c>
      <c r="I822" s="0" t="n">
        <v>0.1</v>
      </c>
      <c r="J822" s="0" t="n">
        <v>2.06</v>
      </c>
      <c r="K822" s="0" t="n">
        <v>55</v>
      </c>
      <c r="M822" s="0" t="s">
        <v>36</v>
      </c>
      <c r="N822" s="0" t="s">
        <v>35</v>
      </c>
      <c r="O822" s="0" t="s">
        <v>53</v>
      </c>
      <c r="P822" s="0" t="n">
        <f aca="false">IF(AND(OR(Dashboard!$B$5="All",D822=Dashboard!$B$5),OR(Dashboard!$D$5="All",N822=Dashboard!$D$5),OR(AND(C822&lt;&gt;"",C822&gt;=Dashboard!$F$5,C822&lt;=Dashboard!$H$5),AND(C822="",Dashboard!$F$5&lt;=1980,Dashboard!$H$5&gt;=2016))),1,0)</f>
        <v>1</v>
      </c>
      <c r="Q822" s="0" t="n">
        <f aca="false">J822*P822+ROW()*0.00000001</f>
        <v>2.06000822</v>
      </c>
    </row>
    <row r="823" customFormat="false" ht="15" hidden="false" customHeight="false" outlineLevel="0" collapsed="false">
      <c r="A823" s="0" t="s">
        <v>816</v>
      </c>
      <c r="B823" s="0" t="s">
        <v>117</v>
      </c>
      <c r="C823" s="0" t="n">
        <v>1998</v>
      </c>
      <c r="D823" s="0" t="s">
        <v>41</v>
      </c>
      <c r="E823" s="0" t="s">
        <v>328</v>
      </c>
      <c r="F823" s="0" t="n">
        <v>0.68</v>
      </c>
      <c r="G823" s="0" t="n">
        <v>0.46</v>
      </c>
      <c r="H823" s="0" t="n">
        <v>0.79</v>
      </c>
      <c r="I823" s="0" t="n">
        <v>0.13</v>
      </c>
      <c r="J823" s="0" t="n">
        <v>2.06</v>
      </c>
      <c r="K823" s="0" t="n">
        <v>88</v>
      </c>
      <c r="L823" s="0" t="n">
        <v>9.2</v>
      </c>
      <c r="N823" s="0" t="s">
        <v>74</v>
      </c>
      <c r="O823" s="0" t="s">
        <v>42</v>
      </c>
      <c r="P823" s="0" t="n">
        <f aca="false">IF(AND(OR(Dashboard!$B$5="All",D823=Dashboard!$B$5),OR(Dashboard!$D$5="All",N823=Dashboard!$D$5),OR(AND(C823&lt;&gt;"",C823&gt;=Dashboard!$F$5,C823&lt;=Dashboard!$H$5),AND(C823="",Dashboard!$F$5&lt;=1980,Dashboard!$H$5&gt;=2016))),1,0)</f>
        <v>1</v>
      </c>
      <c r="Q823" s="0" t="n">
        <f aca="false">J823*P823+ROW()*0.00000001</f>
        <v>2.06000823</v>
      </c>
    </row>
    <row r="824" customFormat="false" ht="15" hidden="false" customHeight="false" outlineLevel="0" collapsed="false">
      <c r="A824" s="0" t="s">
        <v>817</v>
      </c>
      <c r="B824" s="0" t="s">
        <v>164</v>
      </c>
      <c r="C824" s="0" t="n">
        <v>2010</v>
      </c>
      <c r="D824" s="0" t="s">
        <v>46</v>
      </c>
      <c r="E824" s="0" t="s">
        <v>157</v>
      </c>
      <c r="F824" s="0" t="n">
        <v>0.63</v>
      </c>
      <c r="G824" s="0" t="n">
        <v>0.41</v>
      </c>
      <c r="H824" s="0" t="n">
        <v>0.75</v>
      </c>
      <c r="I824" s="0" t="n">
        <v>0.26</v>
      </c>
      <c r="J824" s="0" t="n">
        <v>2.06</v>
      </c>
      <c r="K824" s="0" t="n">
        <v>82</v>
      </c>
      <c r="L824" s="0" t="n">
        <v>8.6</v>
      </c>
      <c r="M824" s="0" t="s">
        <v>125</v>
      </c>
      <c r="N824" s="0" t="s">
        <v>74</v>
      </c>
      <c r="O824" s="0" t="s">
        <v>42</v>
      </c>
      <c r="P824" s="0" t="n">
        <f aca="false">IF(AND(OR(Dashboard!$B$5="All",D824=Dashboard!$B$5),OR(Dashboard!$D$5="All",N824=Dashboard!$D$5),OR(AND(C824&lt;&gt;"",C824&gt;=Dashboard!$F$5,C824&lt;=Dashboard!$H$5),AND(C824="",Dashboard!$F$5&lt;=1980,Dashboard!$H$5&gt;=2016))),1,0)</f>
        <v>1</v>
      </c>
      <c r="Q824" s="0" t="n">
        <f aca="false">J824*P824+ROW()*0.00000001</f>
        <v>2.06000824</v>
      </c>
    </row>
    <row r="825" customFormat="false" ht="15" hidden="false" customHeight="false" outlineLevel="0" collapsed="false">
      <c r="A825" s="0" t="s">
        <v>818</v>
      </c>
      <c r="B825" s="0" t="s">
        <v>64</v>
      </c>
      <c r="C825" s="0" t="n">
        <v>2010</v>
      </c>
      <c r="D825" s="0" t="s">
        <v>71</v>
      </c>
      <c r="E825" s="0" t="s">
        <v>124</v>
      </c>
      <c r="F825" s="0" t="n">
        <v>1.2</v>
      </c>
      <c r="G825" s="0" t="n">
        <v>0.62</v>
      </c>
      <c r="H825" s="0" t="n">
        <v>0.04</v>
      </c>
      <c r="I825" s="0" t="n">
        <v>0.19</v>
      </c>
      <c r="J825" s="0" t="n">
        <v>2.06</v>
      </c>
      <c r="N825" s="0" t="s">
        <v>66</v>
      </c>
      <c r="P825" s="0" t="n">
        <f aca="false">IF(AND(OR(Dashboard!$B$5="All",D825=Dashboard!$B$5),OR(Dashboard!$D$5="All",N825=Dashboard!$D$5),OR(AND(C825&lt;&gt;"",C825&gt;=Dashboard!$F$5,C825&lt;=Dashboard!$H$5),AND(C825="",Dashboard!$F$5&lt;=1980,Dashboard!$H$5&gt;=2016))),1,0)</f>
        <v>1</v>
      </c>
      <c r="Q825" s="0" t="n">
        <f aca="false">J825*P825+ROW()*0.00000001</f>
        <v>2.06000825</v>
      </c>
    </row>
    <row r="826" customFormat="false" ht="15" hidden="false" customHeight="false" outlineLevel="0" collapsed="false">
      <c r="A826" s="0" t="s">
        <v>819</v>
      </c>
      <c r="B826" s="0" t="s">
        <v>76</v>
      </c>
      <c r="C826" s="0" t="n">
        <v>2003</v>
      </c>
      <c r="D826" s="0" t="s">
        <v>102</v>
      </c>
      <c r="E826" s="0" t="s">
        <v>328</v>
      </c>
      <c r="F826" s="0" t="n">
        <v>1.06</v>
      </c>
      <c r="G826" s="0" t="n">
        <v>0.62</v>
      </c>
      <c r="H826" s="0" t="n">
        <v>0.13</v>
      </c>
      <c r="I826" s="0" t="n">
        <v>0.25</v>
      </c>
      <c r="J826" s="0" t="n">
        <v>2.06</v>
      </c>
      <c r="K826" s="0" t="n">
        <v>92</v>
      </c>
      <c r="L826" s="0" t="n">
        <v>8.8</v>
      </c>
      <c r="M826" s="0" t="s">
        <v>103</v>
      </c>
      <c r="N826" s="0" t="s">
        <v>74</v>
      </c>
      <c r="O826" s="0" t="s">
        <v>60</v>
      </c>
      <c r="P826" s="0" t="n">
        <f aca="false">IF(AND(OR(Dashboard!$B$5="All",D826=Dashboard!$B$5),OR(Dashboard!$D$5="All",N826=Dashboard!$D$5),OR(AND(C826&lt;&gt;"",C826&gt;=Dashboard!$F$5,C826&lt;=Dashboard!$H$5),AND(C826="",Dashboard!$F$5&lt;=1980,Dashboard!$H$5&gt;=2016))),1,0)</f>
        <v>1</v>
      </c>
      <c r="Q826" s="0" t="n">
        <f aca="false">J826*P826+ROW()*0.00000001</f>
        <v>2.06000826</v>
      </c>
    </row>
    <row r="827" customFormat="false" ht="15" hidden="false" customHeight="false" outlineLevel="0" collapsed="false">
      <c r="A827" s="0" t="s">
        <v>677</v>
      </c>
      <c r="B827" s="0" t="s">
        <v>64</v>
      </c>
      <c r="C827" s="0" t="n">
        <v>2007</v>
      </c>
      <c r="D827" s="0" t="s">
        <v>41</v>
      </c>
      <c r="E827" s="0" t="s">
        <v>142</v>
      </c>
      <c r="F827" s="0" t="n">
        <v>1.04</v>
      </c>
      <c r="G827" s="0" t="n">
        <v>0.79</v>
      </c>
      <c r="H827" s="0" t="n">
        <v>0.01</v>
      </c>
      <c r="I827" s="0" t="n">
        <v>0.21</v>
      </c>
      <c r="J827" s="0" t="n">
        <v>2.05</v>
      </c>
      <c r="K827" s="0" t="n">
        <v>72</v>
      </c>
      <c r="L827" s="0" t="n">
        <v>7.1</v>
      </c>
      <c r="M827" s="0" t="s">
        <v>125</v>
      </c>
      <c r="N827" s="0" t="s">
        <v>66</v>
      </c>
      <c r="O827" s="0" t="s">
        <v>37</v>
      </c>
      <c r="P827" s="0" t="n">
        <f aca="false">IF(AND(OR(Dashboard!$B$5="All",D827=Dashboard!$B$5),OR(Dashboard!$D$5="All",N827=Dashboard!$D$5),OR(AND(C827&lt;&gt;"",C827&gt;=Dashboard!$F$5,C827&lt;=Dashboard!$H$5),AND(C827="",Dashboard!$F$5&lt;=1980,Dashboard!$H$5&gt;=2016))),1,0)</f>
        <v>1</v>
      </c>
      <c r="Q827" s="0" t="n">
        <f aca="false">J827*P827+ROW()*0.00000001</f>
        <v>2.05000827</v>
      </c>
    </row>
    <row r="828" customFormat="false" ht="15" hidden="false" customHeight="false" outlineLevel="0" collapsed="false">
      <c r="A828" s="0" t="s">
        <v>820</v>
      </c>
      <c r="B828" s="0" t="s">
        <v>186</v>
      </c>
      <c r="C828" s="0" t="n">
        <v>2002</v>
      </c>
      <c r="D828" s="0" t="s">
        <v>52</v>
      </c>
      <c r="E828" s="0" t="s">
        <v>821</v>
      </c>
      <c r="F828" s="0" t="n">
        <v>1.47</v>
      </c>
      <c r="G828" s="0" t="n">
        <v>0.48</v>
      </c>
      <c r="H828" s="0" t="n">
        <v>0.05</v>
      </c>
      <c r="I828" s="0" t="n">
        <v>0.06</v>
      </c>
      <c r="J828" s="0" t="n">
        <v>2.05</v>
      </c>
      <c r="K828" s="0" t="n">
        <v>75</v>
      </c>
      <c r="L828" s="0" t="n">
        <v>8.8</v>
      </c>
      <c r="M828" s="0" t="s">
        <v>36</v>
      </c>
      <c r="N828" s="0" t="s">
        <v>35</v>
      </c>
      <c r="O828" s="0" t="s">
        <v>37</v>
      </c>
      <c r="P828" s="0" t="n">
        <f aca="false">IF(AND(OR(Dashboard!$B$5="All",D828=Dashboard!$B$5),OR(Dashboard!$D$5="All",N828=Dashboard!$D$5),OR(AND(C828&lt;&gt;"",C828&gt;=Dashboard!$F$5,C828&lt;=Dashboard!$H$5),AND(C828="",Dashboard!$F$5&lt;=1980,Dashboard!$H$5&gt;=2016))),1,0)</f>
        <v>1</v>
      </c>
      <c r="Q828" s="0" t="n">
        <f aca="false">J828*P828+ROW()*0.00000001</f>
        <v>2.05000828</v>
      </c>
    </row>
    <row r="829" customFormat="false" ht="15" hidden="false" customHeight="false" outlineLevel="0" collapsed="false">
      <c r="A829" s="0" t="s">
        <v>632</v>
      </c>
      <c r="B829" s="0" t="s">
        <v>70</v>
      </c>
      <c r="C829" s="0" t="n">
        <v>2010</v>
      </c>
      <c r="D829" s="0" t="s">
        <v>71</v>
      </c>
      <c r="E829" s="0" t="s">
        <v>72</v>
      </c>
      <c r="F829" s="0" t="n">
        <v>0.6</v>
      </c>
      <c r="G829" s="0" t="n">
        <v>0.96</v>
      </c>
      <c r="H829" s="0" t="n">
        <v>0.13</v>
      </c>
      <c r="I829" s="0" t="n">
        <v>0.36</v>
      </c>
      <c r="J829" s="0" t="n">
        <v>2.05</v>
      </c>
      <c r="N829" s="0" t="s">
        <v>74</v>
      </c>
      <c r="P829" s="0" t="n">
        <f aca="false">IF(AND(OR(Dashboard!$B$5="All",D829=Dashboard!$B$5),OR(Dashboard!$D$5="All",N829=Dashboard!$D$5),OR(AND(C829&lt;&gt;"",C829&gt;=Dashboard!$F$5,C829&lt;=Dashboard!$H$5),AND(C829="",Dashboard!$F$5&lt;=1980,Dashboard!$H$5&gt;=2016))),1,0)</f>
        <v>1</v>
      </c>
      <c r="Q829" s="0" t="n">
        <f aca="false">J829*P829+ROW()*0.00000001</f>
        <v>2.05000829</v>
      </c>
    </row>
    <row r="830" customFormat="false" ht="15" hidden="false" customHeight="false" outlineLevel="0" collapsed="false">
      <c r="A830" s="0" t="s">
        <v>751</v>
      </c>
      <c r="B830" s="0" t="s">
        <v>64</v>
      </c>
      <c r="C830" s="0" t="n">
        <v>2014</v>
      </c>
      <c r="D830" s="0" t="s">
        <v>34</v>
      </c>
      <c r="E830" s="0" t="s">
        <v>142</v>
      </c>
      <c r="F830" s="0" t="n">
        <v>1.77</v>
      </c>
      <c r="G830" s="0" t="n">
        <v>0.06</v>
      </c>
      <c r="H830" s="0" t="n">
        <v>0</v>
      </c>
      <c r="I830" s="0" t="n">
        <v>0.22</v>
      </c>
      <c r="J830" s="0" t="n">
        <v>2.05</v>
      </c>
      <c r="L830" s="0" t="n">
        <v>5.5</v>
      </c>
      <c r="M830" s="0" t="s">
        <v>36</v>
      </c>
      <c r="N830" s="0" t="s">
        <v>66</v>
      </c>
      <c r="P830" s="0" t="n">
        <f aca="false">IF(AND(OR(Dashboard!$B$5="All",D830=Dashboard!$B$5),OR(Dashboard!$D$5="All",N830=Dashboard!$D$5),OR(AND(C830&lt;&gt;"",C830&gt;=Dashboard!$F$5,C830&lt;=Dashboard!$H$5),AND(C830="",Dashboard!$F$5&lt;=1980,Dashboard!$H$5&gt;=2016))),1,0)</f>
        <v>1</v>
      </c>
      <c r="Q830" s="0" t="n">
        <f aca="false">J830*P830+ROW()*0.00000001</f>
        <v>2.0500083</v>
      </c>
    </row>
    <row r="831" customFormat="false" ht="15" hidden="false" customHeight="false" outlineLevel="0" collapsed="false">
      <c r="A831" s="0" t="s">
        <v>822</v>
      </c>
      <c r="B831" s="0" t="s">
        <v>70</v>
      </c>
      <c r="C831" s="0" t="n">
        <v>2008</v>
      </c>
      <c r="D831" s="0" t="s">
        <v>41</v>
      </c>
      <c r="E831" s="0" t="s">
        <v>142</v>
      </c>
      <c r="F831" s="0" t="n">
        <v>0.63</v>
      </c>
      <c r="G831" s="0" t="n">
        <v>1</v>
      </c>
      <c r="H831" s="0" t="n">
        <v>0.05</v>
      </c>
      <c r="I831" s="0" t="n">
        <v>0.38</v>
      </c>
      <c r="J831" s="0" t="n">
        <v>2.05</v>
      </c>
      <c r="K831" s="0" t="n">
        <v>59</v>
      </c>
      <c r="L831" s="0" t="n">
        <v>5.9</v>
      </c>
      <c r="M831" s="0" t="s">
        <v>103</v>
      </c>
      <c r="N831" s="0" t="s">
        <v>74</v>
      </c>
      <c r="O831" s="0" t="s">
        <v>53</v>
      </c>
      <c r="P831" s="0" t="n">
        <f aca="false">IF(AND(OR(Dashboard!$B$5="All",D831=Dashboard!$B$5),OR(Dashboard!$D$5="All",N831=Dashboard!$D$5),OR(AND(C831&lt;&gt;"",C831&gt;=Dashboard!$F$5,C831&lt;=Dashboard!$H$5),AND(C831="",Dashboard!$F$5&lt;=1980,Dashboard!$H$5&gt;=2016))),1,0)</f>
        <v>1</v>
      </c>
      <c r="Q831" s="0" t="n">
        <f aca="false">J831*P831+ROW()*0.00000001</f>
        <v>2.05000831</v>
      </c>
    </row>
    <row r="832" customFormat="false" ht="15" hidden="false" customHeight="false" outlineLevel="0" collapsed="false">
      <c r="A832" s="0" t="s">
        <v>823</v>
      </c>
      <c r="B832" s="0" t="s">
        <v>50</v>
      </c>
      <c r="C832" s="0" t="n">
        <v>2010</v>
      </c>
      <c r="D832" s="0" t="s">
        <v>71</v>
      </c>
      <c r="E832" s="0" t="s">
        <v>487</v>
      </c>
      <c r="F832" s="0" t="n">
        <v>0.89</v>
      </c>
      <c r="G832" s="0" t="n">
        <v>0.94</v>
      </c>
      <c r="H832" s="0" t="n">
        <v>0.02</v>
      </c>
      <c r="I832" s="0" t="n">
        <v>0.21</v>
      </c>
      <c r="J832" s="0" t="n">
        <v>2.05</v>
      </c>
      <c r="N832" s="0" t="s">
        <v>35</v>
      </c>
      <c r="P832" s="0" t="n">
        <f aca="false">IF(AND(OR(Dashboard!$B$5="All",D832=Dashboard!$B$5),OR(Dashboard!$D$5="All",N832=Dashboard!$D$5),OR(AND(C832&lt;&gt;"",C832&gt;=Dashboard!$F$5,C832&lt;=Dashboard!$H$5),AND(C832="",Dashboard!$F$5&lt;=1980,Dashboard!$H$5&gt;=2016))),1,0)</f>
        <v>1</v>
      </c>
      <c r="Q832" s="0" t="n">
        <f aca="false">J832*P832+ROW()*0.00000001</f>
        <v>2.05000832</v>
      </c>
    </row>
    <row r="833" customFormat="false" ht="15" hidden="false" customHeight="false" outlineLevel="0" collapsed="false">
      <c r="A833" s="0" t="s">
        <v>824</v>
      </c>
      <c r="B833" s="0" t="s">
        <v>222</v>
      </c>
      <c r="C833" s="0" t="n">
        <v>1992</v>
      </c>
      <c r="D833" s="0" t="s">
        <v>34</v>
      </c>
      <c r="E833" s="0" t="s">
        <v>600</v>
      </c>
      <c r="F833" s="0" t="n">
        <v>1.75</v>
      </c>
      <c r="G833" s="0" t="n">
        <v>0.25</v>
      </c>
      <c r="H833" s="0" t="n">
        <v>0</v>
      </c>
      <c r="I833" s="0" t="n">
        <v>0.05</v>
      </c>
      <c r="J833" s="0" t="n">
        <v>2.05</v>
      </c>
      <c r="N833" s="0" t="s">
        <v>154</v>
      </c>
      <c r="P833" s="0" t="n">
        <f aca="false">IF(AND(OR(Dashboard!$B$5="All",D833=Dashboard!$B$5),OR(Dashboard!$D$5="All",N833=Dashboard!$D$5),OR(AND(C833&lt;&gt;"",C833&gt;=Dashboard!$F$5,C833&lt;=Dashboard!$H$5),AND(C833="",Dashboard!$F$5&lt;=1980,Dashboard!$H$5&gt;=2016))),1,0)</f>
        <v>1</v>
      </c>
      <c r="Q833" s="0" t="n">
        <f aca="false">J833*P833+ROW()*0.00000001</f>
        <v>2.05000833</v>
      </c>
    </row>
    <row r="834" customFormat="false" ht="15" hidden="false" customHeight="false" outlineLevel="0" collapsed="false">
      <c r="A834" s="0" t="s">
        <v>825</v>
      </c>
      <c r="B834" s="0" t="s">
        <v>76</v>
      </c>
      <c r="C834" s="0" t="n">
        <v>2006</v>
      </c>
      <c r="D834" s="0" t="s">
        <v>56</v>
      </c>
      <c r="E834" s="0" t="s">
        <v>89</v>
      </c>
      <c r="F834" s="0" t="n">
        <v>1.74</v>
      </c>
      <c r="G834" s="0" t="n">
        <v>0.02</v>
      </c>
      <c r="H834" s="0" t="n">
        <v>0</v>
      </c>
      <c r="I834" s="0" t="n">
        <v>0.28</v>
      </c>
      <c r="J834" s="0" t="n">
        <v>2.04</v>
      </c>
      <c r="K834" s="0" t="n">
        <v>72</v>
      </c>
      <c r="L834" s="0" t="n">
        <v>9</v>
      </c>
      <c r="M834" s="0" t="s">
        <v>103</v>
      </c>
      <c r="N834" s="0" t="s">
        <v>74</v>
      </c>
      <c r="O834" s="0" t="s">
        <v>37</v>
      </c>
      <c r="P834" s="0" t="n">
        <f aca="false">IF(AND(OR(Dashboard!$B$5="All",D834=Dashboard!$B$5),OR(Dashboard!$D$5="All",N834=Dashboard!$D$5),OR(AND(C834&lt;&gt;"",C834&gt;=Dashboard!$F$5,C834&lt;=Dashboard!$H$5),AND(C834="",Dashboard!$F$5&lt;=1980,Dashboard!$H$5&gt;=2016))),1,0)</f>
        <v>1</v>
      </c>
      <c r="Q834" s="0" t="n">
        <f aca="false">J834*P834+ROW()*0.00000001</f>
        <v>2.04000834</v>
      </c>
    </row>
    <row r="835" customFormat="false" ht="15" hidden="false" customHeight="false" outlineLevel="0" collapsed="false">
      <c r="A835" s="0" t="s">
        <v>826</v>
      </c>
      <c r="B835" s="0" t="s">
        <v>76</v>
      </c>
      <c r="C835" s="0" t="n">
        <v>2005</v>
      </c>
      <c r="D835" s="0" t="s">
        <v>71</v>
      </c>
      <c r="E835" s="0" t="s">
        <v>124</v>
      </c>
      <c r="F835" s="0" t="n">
        <v>0.71</v>
      </c>
      <c r="G835" s="0" t="n">
        <v>1.02</v>
      </c>
      <c r="H835" s="0" t="n">
        <v>0</v>
      </c>
      <c r="I835" s="0" t="n">
        <v>0.31</v>
      </c>
      <c r="J835" s="0" t="n">
        <v>2.04</v>
      </c>
      <c r="K835" s="0" t="n">
        <v>82</v>
      </c>
      <c r="L835" s="0" t="n">
        <v>8.2</v>
      </c>
      <c r="M835" s="0" t="s">
        <v>103</v>
      </c>
      <c r="N835" s="0" t="s">
        <v>74</v>
      </c>
      <c r="O835" s="0" t="s">
        <v>42</v>
      </c>
      <c r="P835" s="0" t="n">
        <f aca="false">IF(AND(OR(Dashboard!$B$5="All",D835=Dashboard!$B$5),OR(Dashboard!$D$5="All",N835=Dashboard!$D$5),OR(AND(C835&lt;&gt;"",C835&gt;=Dashboard!$F$5,C835&lt;=Dashboard!$H$5),AND(C835="",Dashboard!$F$5&lt;=1980,Dashboard!$H$5&gt;=2016))),1,0)</f>
        <v>1</v>
      </c>
      <c r="Q835" s="0" t="n">
        <f aca="false">J835*P835+ROW()*0.00000001</f>
        <v>2.04000835</v>
      </c>
    </row>
    <row r="836" customFormat="false" ht="15" hidden="false" customHeight="false" outlineLevel="0" collapsed="false">
      <c r="A836" s="0" t="s">
        <v>677</v>
      </c>
      <c r="B836" s="0" t="s">
        <v>70</v>
      </c>
      <c r="C836" s="0" t="n">
        <v>2007</v>
      </c>
      <c r="D836" s="0" t="s">
        <v>41</v>
      </c>
      <c r="E836" s="0" t="s">
        <v>142</v>
      </c>
      <c r="F836" s="0" t="n">
        <v>0.73</v>
      </c>
      <c r="G836" s="0" t="n">
        <v>0.91</v>
      </c>
      <c r="H836" s="0" t="n">
        <v>0.04</v>
      </c>
      <c r="I836" s="0" t="n">
        <v>0.36</v>
      </c>
      <c r="J836" s="0" t="n">
        <v>2.04</v>
      </c>
      <c r="K836" s="0" t="n">
        <v>73</v>
      </c>
      <c r="L836" s="0" t="n">
        <v>6</v>
      </c>
      <c r="M836" s="0" t="s">
        <v>125</v>
      </c>
      <c r="N836" s="0" t="s">
        <v>74</v>
      </c>
      <c r="O836" s="0" t="s">
        <v>37</v>
      </c>
      <c r="P836" s="0" t="n">
        <f aca="false">IF(AND(OR(Dashboard!$B$5="All",D836=Dashboard!$B$5),OR(Dashboard!$D$5="All",N836=Dashboard!$D$5),OR(AND(C836&lt;&gt;"",C836&gt;=Dashboard!$F$5,C836&lt;=Dashboard!$H$5),AND(C836="",Dashboard!$F$5&lt;=1980,Dashboard!$H$5&gt;=2016))),1,0)</f>
        <v>1</v>
      </c>
      <c r="Q836" s="0" t="n">
        <f aca="false">J836*P836+ROW()*0.00000001</f>
        <v>2.04000836</v>
      </c>
    </row>
    <row r="837" customFormat="false" ht="15" hidden="false" customHeight="false" outlineLevel="0" collapsed="false">
      <c r="A837" s="0" t="s">
        <v>134</v>
      </c>
      <c r="B837" s="0" t="s">
        <v>85</v>
      </c>
      <c r="C837" s="0" t="n">
        <v>2003</v>
      </c>
      <c r="D837" s="0" t="s">
        <v>16</v>
      </c>
      <c r="E837" s="0" t="s">
        <v>35</v>
      </c>
      <c r="F837" s="0" t="n">
        <v>1.2</v>
      </c>
      <c r="G837" s="0" t="n">
        <v>0.48</v>
      </c>
      <c r="H837" s="0" t="n">
        <v>0.29</v>
      </c>
      <c r="I837" s="0" t="n">
        <v>0.07</v>
      </c>
      <c r="J837" s="0" t="n">
        <v>2.04</v>
      </c>
      <c r="K837" s="0" t="n">
        <v>78</v>
      </c>
      <c r="L837" s="0" t="n">
        <v>8.9</v>
      </c>
      <c r="M837" s="0" t="s">
        <v>36</v>
      </c>
      <c r="N837" s="0" t="s">
        <v>35</v>
      </c>
      <c r="O837" s="0" t="s">
        <v>37</v>
      </c>
      <c r="P837" s="0" t="n">
        <f aca="false">IF(AND(OR(Dashboard!$B$5="All",D837=Dashboard!$B$5),OR(Dashboard!$D$5="All",N837=Dashboard!$D$5),OR(AND(C837&lt;&gt;"",C837&gt;=Dashboard!$F$5,C837&lt;=Dashboard!$H$5),AND(C837="",Dashboard!$F$5&lt;=1980,Dashboard!$H$5&gt;=2016))),1,0)</f>
        <v>1</v>
      </c>
      <c r="Q837" s="0" t="n">
        <f aca="false">J837*P837+ROW()*0.00000001</f>
        <v>2.04000837</v>
      </c>
    </row>
    <row r="838" customFormat="false" ht="15" hidden="false" customHeight="false" outlineLevel="0" collapsed="false">
      <c r="A838" s="0" t="s">
        <v>827</v>
      </c>
      <c r="B838" s="0" t="s">
        <v>64</v>
      </c>
      <c r="C838" s="0" t="n">
        <v>2011</v>
      </c>
      <c r="D838" s="0" t="s">
        <v>52</v>
      </c>
      <c r="E838" s="0" t="s">
        <v>65</v>
      </c>
      <c r="F838" s="0" t="n">
        <v>1.45</v>
      </c>
      <c r="G838" s="0" t="n">
        <v>0.41</v>
      </c>
      <c r="H838" s="0" t="n">
        <v>0.01</v>
      </c>
      <c r="I838" s="0" t="n">
        <v>0.16</v>
      </c>
      <c r="J838" s="0" t="n">
        <v>2.04</v>
      </c>
      <c r="K838" s="0" t="n">
        <v>86</v>
      </c>
      <c r="L838" s="0" t="n">
        <v>8.2</v>
      </c>
      <c r="M838" s="0" t="s">
        <v>103</v>
      </c>
      <c r="N838" s="0" t="s">
        <v>66</v>
      </c>
      <c r="O838" s="0" t="s">
        <v>42</v>
      </c>
      <c r="P838" s="0" t="n">
        <f aca="false">IF(AND(OR(Dashboard!$B$5="All",D838=Dashboard!$B$5),OR(Dashboard!$D$5="All",N838=Dashboard!$D$5),OR(AND(C838&lt;&gt;"",C838&gt;=Dashboard!$F$5,C838&lt;=Dashboard!$H$5),AND(C838="",Dashboard!$F$5&lt;=1980,Dashboard!$H$5&gt;=2016))),1,0)</f>
        <v>1</v>
      </c>
      <c r="Q838" s="0" t="n">
        <f aca="false">J838*P838+ROW()*0.00000001</f>
        <v>2.04000838</v>
      </c>
    </row>
    <row r="839" customFormat="false" ht="15" hidden="false" customHeight="false" outlineLevel="0" collapsed="false">
      <c r="A839" s="0" t="s">
        <v>828</v>
      </c>
      <c r="B839" s="0" t="s">
        <v>64</v>
      </c>
      <c r="C839" s="0" t="n">
        <v>2007</v>
      </c>
      <c r="D839" s="0" t="s">
        <v>41</v>
      </c>
      <c r="E839" s="0" t="s">
        <v>65</v>
      </c>
      <c r="F839" s="0" t="n">
        <v>0.48</v>
      </c>
      <c r="G839" s="0" t="n">
        <v>1.28</v>
      </c>
      <c r="H839" s="0" t="n">
        <v>0.02</v>
      </c>
      <c r="I839" s="0" t="n">
        <v>0.25</v>
      </c>
      <c r="J839" s="0" t="n">
        <v>2.04</v>
      </c>
      <c r="N839" s="0" t="s">
        <v>66</v>
      </c>
      <c r="P839" s="0" t="n">
        <f aca="false">IF(AND(OR(Dashboard!$B$5="All",D839=Dashboard!$B$5),OR(Dashboard!$D$5="All",N839=Dashboard!$D$5),OR(AND(C839&lt;&gt;"",C839&gt;=Dashboard!$F$5,C839&lt;=Dashboard!$H$5),AND(C839="",Dashboard!$F$5&lt;=1980,Dashboard!$H$5&gt;=2016))),1,0)</f>
        <v>1</v>
      </c>
      <c r="Q839" s="0" t="n">
        <f aca="false">J839*P839+ROW()*0.00000001</f>
        <v>2.04000839</v>
      </c>
    </row>
    <row r="840" customFormat="false" ht="15" hidden="false" customHeight="false" outlineLevel="0" collapsed="false">
      <c r="A840" s="0" t="s">
        <v>829</v>
      </c>
      <c r="B840" s="0" t="s">
        <v>108</v>
      </c>
      <c r="C840" s="0" t="n">
        <v>1998</v>
      </c>
      <c r="D840" s="0" t="s">
        <v>34</v>
      </c>
      <c r="E840" s="0" t="s">
        <v>35</v>
      </c>
      <c r="F840" s="0" t="n">
        <v>1.25</v>
      </c>
      <c r="G840" s="0" t="n">
        <v>0.61</v>
      </c>
      <c r="H840" s="0" t="n">
        <v>0.13</v>
      </c>
      <c r="I840" s="0" t="n">
        <v>0.05</v>
      </c>
      <c r="J840" s="0" t="n">
        <v>2.03</v>
      </c>
      <c r="N840" s="0" t="s">
        <v>35</v>
      </c>
      <c r="P840" s="0" t="n">
        <f aca="false">IF(AND(OR(Dashboard!$B$5="All",D840=Dashboard!$B$5),OR(Dashboard!$D$5="All",N840=Dashboard!$D$5),OR(AND(C840&lt;&gt;"",C840&gt;=Dashboard!$F$5,C840&lt;=Dashboard!$H$5),AND(C840="",Dashboard!$F$5&lt;=1980,Dashboard!$H$5&gt;=2016))),1,0)</f>
        <v>1</v>
      </c>
      <c r="Q840" s="0" t="n">
        <f aca="false">J840*P840+ROW()*0.00000001</f>
        <v>2.0300084</v>
      </c>
    </row>
    <row r="841" customFormat="false" ht="15" hidden="false" customHeight="false" outlineLevel="0" collapsed="false">
      <c r="A841" s="0" t="s">
        <v>354</v>
      </c>
      <c r="B841" s="0" t="s">
        <v>50</v>
      </c>
      <c r="C841" s="0" t="n">
        <v>2008</v>
      </c>
      <c r="D841" s="0" t="s">
        <v>52</v>
      </c>
      <c r="E841" s="0" t="s">
        <v>72</v>
      </c>
      <c r="F841" s="0" t="n">
        <v>1.21</v>
      </c>
      <c r="G841" s="0" t="n">
        <v>0.63</v>
      </c>
      <c r="H841" s="0" t="n">
        <v>0</v>
      </c>
      <c r="I841" s="0" t="n">
        <v>0.19</v>
      </c>
      <c r="J841" s="0" t="n">
        <v>2.03</v>
      </c>
      <c r="K841" s="0" t="n">
        <v>48</v>
      </c>
      <c r="L841" s="0" t="n">
        <v>3.3</v>
      </c>
      <c r="M841" s="0" t="s">
        <v>36</v>
      </c>
      <c r="N841" s="0" t="s">
        <v>35</v>
      </c>
      <c r="O841" s="0" t="s">
        <v>177</v>
      </c>
      <c r="P841" s="0" t="n">
        <f aca="false">IF(AND(OR(Dashboard!$B$5="All",D841=Dashboard!$B$5),OR(Dashboard!$D$5="All",N841=Dashboard!$D$5),OR(AND(C841&lt;&gt;"",C841&gt;=Dashboard!$F$5,C841&lt;=Dashboard!$H$5),AND(C841="",Dashboard!$F$5&lt;=1980,Dashboard!$H$5&gt;=2016))),1,0)</f>
        <v>1</v>
      </c>
      <c r="Q841" s="0" t="n">
        <f aca="false">J841*P841+ROW()*0.00000001</f>
        <v>2.03000841</v>
      </c>
    </row>
    <row r="842" customFormat="false" ht="15" hidden="false" customHeight="false" outlineLevel="0" collapsed="false">
      <c r="A842" s="0" t="s">
        <v>830</v>
      </c>
      <c r="B842" s="0" t="s">
        <v>76</v>
      </c>
      <c r="C842" s="0" t="n">
        <v>2003</v>
      </c>
      <c r="D842" s="0" t="s">
        <v>34</v>
      </c>
      <c r="E842" s="0" t="s">
        <v>142</v>
      </c>
      <c r="F842" s="0" t="n">
        <v>1.57</v>
      </c>
      <c r="G842" s="0" t="n">
        <v>0.18</v>
      </c>
      <c r="H842" s="0" t="n">
        <v>0</v>
      </c>
      <c r="I842" s="0" t="n">
        <v>0.27</v>
      </c>
      <c r="J842" s="0" t="n">
        <v>2.03</v>
      </c>
      <c r="K842" s="0" t="n">
        <v>86</v>
      </c>
      <c r="L842" s="0" t="n">
        <v>7.7</v>
      </c>
      <c r="M842" s="0" t="s">
        <v>36</v>
      </c>
      <c r="N842" s="0" t="s">
        <v>74</v>
      </c>
      <c r="O842" s="0" t="s">
        <v>42</v>
      </c>
      <c r="P842" s="0" t="n">
        <f aca="false">IF(AND(OR(Dashboard!$B$5="All",D842=Dashboard!$B$5),OR(Dashboard!$D$5="All",N842=Dashboard!$D$5),OR(AND(C842&lt;&gt;"",C842&gt;=Dashboard!$F$5,C842&lt;=Dashboard!$H$5),AND(C842="",Dashboard!$F$5&lt;=1980,Dashboard!$H$5&gt;=2016))),1,0)</f>
        <v>1</v>
      </c>
      <c r="Q842" s="0" t="n">
        <f aca="false">J842*P842+ROW()*0.00000001</f>
        <v>2.03000842</v>
      </c>
    </row>
    <row r="843" customFormat="false" ht="15" hidden="false" customHeight="false" outlineLevel="0" collapsed="false">
      <c r="A843" s="0" t="s">
        <v>831</v>
      </c>
      <c r="B843" s="0" t="s">
        <v>64</v>
      </c>
      <c r="C843" s="0" t="n">
        <v>2005</v>
      </c>
      <c r="D843" s="0" t="s">
        <v>56</v>
      </c>
      <c r="E843" s="0" t="s">
        <v>91</v>
      </c>
      <c r="F843" s="0" t="n">
        <v>1.82</v>
      </c>
      <c r="G843" s="0" t="n">
        <v>0.04</v>
      </c>
      <c r="H843" s="0" t="n">
        <v>0.01</v>
      </c>
      <c r="I843" s="0" t="n">
        <v>0.16</v>
      </c>
      <c r="J843" s="0" t="n">
        <v>2.03</v>
      </c>
      <c r="K843" s="0" t="n">
        <v>89</v>
      </c>
      <c r="L843" s="0" t="n">
        <v>8.1</v>
      </c>
      <c r="M843" s="0" t="s">
        <v>103</v>
      </c>
      <c r="N843" s="0" t="s">
        <v>66</v>
      </c>
      <c r="O843" s="0" t="s">
        <v>42</v>
      </c>
      <c r="P843" s="0" t="n">
        <f aca="false">IF(AND(OR(Dashboard!$B$5="All",D843=Dashboard!$B$5),OR(Dashboard!$D$5="All",N843=Dashboard!$D$5),OR(AND(C843&lt;&gt;"",C843&gt;=Dashboard!$F$5,C843&lt;=Dashboard!$H$5),AND(C843="",Dashboard!$F$5&lt;=1980,Dashboard!$H$5&gt;=2016))),1,0)</f>
        <v>1</v>
      </c>
      <c r="Q843" s="0" t="n">
        <f aca="false">J843*P843+ROW()*0.00000001</f>
        <v>2.03000843</v>
      </c>
    </row>
    <row r="844" customFormat="false" ht="15" hidden="false" customHeight="false" outlineLevel="0" collapsed="false">
      <c r="A844" s="0" t="s">
        <v>832</v>
      </c>
      <c r="B844" s="0" t="s">
        <v>33</v>
      </c>
      <c r="C844" s="0" t="n">
        <v>2008</v>
      </c>
      <c r="D844" s="0" t="s">
        <v>52</v>
      </c>
      <c r="E844" s="0" t="s">
        <v>124</v>
      </c>
      <c r="F844" s="0" t="n">
        <v>0.72</v>
      </c>
      <c r="G844" s="0" t="n">
        <v>1.08</v>
      </c>
      <c r="H844" s="0" t="n">
        <v>0</v>
      </c>
      <c r="I844" s="0" t="n">
        <v>0.23</v>
      </c>
      <c r="J844" s="0" t="n">
        <v>2.03</v>
      </c>
      <c r="K844" s="0" t="n">
        <v>73</v>
      </c>
      <c r="L844" s="0" t="n">
        <v>7.7</v>
      </c>
      <c r="M844" s="0" t="s">
        <v>125</v>
      </c>
      <c r="N844" s="0" t="s">
        <v>35</v>
      </c>
      <c r="O844" s="0" t="s">
        <v>37</v>
      </c>
      <c r="P844" s="0" t="n">
        <f aca="false">IF(AND(OR(Dashboard!$B$5="All",D844=Dashboard!$B$5),OR(Dashboard!$D$5="All",N844=Dashboard!$D$5),OR(AND(C844&lt;&gt;"",C844&gt;=Dashboard!$F$5,C844&lt;=Dashboard!$H$5),AND(C844="",Dashboard!$F$5&lt;=1980,Dashboard!$H$5&gt;=2016))),1,0)</f>
        <v>1</v>
      </c>
      <c r="Q844" s="0" t="n">
        <f aca="false">J844*P844+ROW()*0.00000001</f>
        <v>2.03000844</v>
      </c>
    </row>
    <row r="845" customFormat="false" ht="15" hidden="false" customHeight="false" outlineLevel="0" collapsed="false">
      <c r="A845" s="0" t="s">
        <v>833</v>
      </c>
      <c r="B845" s="0" t="s">
        <v>50</v>
      </c>
      <c r="C845" s="0" t="n">
        <v>2005</v>
      </c>
      <c r="D845" s="0" t="s">
        <v>46</v>
      </c>
      <c r="E845" s="0" t="s">
        <v>35</v>
      </c>
      <c r="F845" s="0" t="n">
        <v>1.15</v>
      </c>
      <c r="G845" s="0" t="n">
        <v>0.04</v>
      </c>
      <c r="H845" s="0" t="n">
        <v>0.83</v>
      </c>
      <c r="I845" s="0" t="n">
        <v>0</v>
      </c>
      <c r="J845" s="0" t="n">
        <v>2.02</v>
      </c>
      <c r="K845" s="0" t="n">
        <v>62</v>
      </c>
      <c r="L845" s="0" t="n">
        <v>8.1</v>
      </c>
      <c r="M845" s="0" t="s">
        <v>36</v>
      </c>
      <c r="N845" s="0" t="s">
        <v>35</v>
      </c>
      <c r="O845" s="0" t="s">
        <v>67</v>
      </c>
      <c r="P845" s="0" t="n">
        <f aca="false">IF(AND(OR(Dashboard!$B$5="All",D845=Dashboard!$B$5),OR(Dashboard!$D$5="All",N845=Dashboard!$D$5),OR(AND(C845&lt;&gt;"",C845&gt;=Dashboard!$F$5,C845&lt;=Dashboard!$H$5),AND(C845="",Dashboard!$F$5&lt;=1980,Dashboard!$H$5&gt;=2016))),1,0)</f>
        <v>1</v>
      </c>
      <c r="Q845" s="0" t="n">
        <f aca="false">J845*P845+ROW()*0.00000001</f>
        <v>2.02000845</v>
      </c>
    </row>
    <row r="846" customFormat="false" ht="15" hidden="false" customHeight="false" outlineLevel="0" collapsed="false">
      <c r="A846" s="0" t="s">
        <v>834</v>
      </c>
      <c r="B846" s="0" t="s">
        <v>70</v>
      </c>
      <c r="C846" s="0" t="n">
        <v>2011</v>
      </c>
      <c r="D846" s="0" t="s">
        <v>46</v>
      </c>
      <c r="E846" s="0" t="s">
        <v>328</v>
      </c>
      <c r="F846" s="0" t="n">
        <v>0.75</v>
      </c>
      <c r="G846" s="0" t="n">
        <v>0.51</v>
      </c>
      <c r="H846" s="0" t="n">
        <v>0.54</v>
      </c>
      <c r="I846" s="0" t="n">
        <v>0.22</v>
      </c>
      <c r="J846" s="0" t="n">
        <v>2.02</v>
      </c>
      <c r="K846" s="0" t="n">
        <v>89</v>
      </c>
      <c r="L846" s="0" t="n">
        <v>8.7</v>
      </c>
      <c r="M846" s="0" t="s">
        <v>73</v>
      </c>
      <c r="N846" s="0" t="s">
        <v>74</v>
      </c>
      <c r="O846" s="0" t="s">
        <v>42</v>
      </c>
      <c r="P846" s="0" t="n">
        <f aca="false">IF(AND(OR(Dashboard!$B$5="All",D846=Dashboard!$B$5),OR(Dashboard!$D$5="All",N846=Dashboard!$D$5),OR(AND(C846&lt;&gt;"",C846&gt;=Dashboard!$F$5,C846&lt;=Dashboard!$H$5),AND(C846="",Dashboard!$F$5&lt;=1980,Dashboard!$H$5&gt;=2016))),1,0)</f>
        <v>1</v>
      </c>
      <c r="Q846" s="0" t="n">
        <f aca="false">J846*P846+ROW()*0.00000001</f>
        <v>2.02000846</v>
      </c>
    </row>
    <row r="847" customFormat="false" ht="15" hidden="false" customHeight="false" outlineLevel="0" collapsed="false">
      <c r="A847" s="0" t="s">
        <v>123</v>
      </c>
      <c r="B847" s="0" t="s">
        <v>64</v>
      </c>
      <c r="C847" s="0" t="n">
        <v>2011</v>
      </c>
      <c r="D847" s="0" t="s">
        <v>52</v>
      </c>
      <c r="E847" s="0" t="s">
        <v>124</v>
      </c>
      <c r="F847" s="0" t="n">
        <v>1.47</v>
      </c>
      <c r="G847" s="0" t="n">
        <v>0.39</v>
      </c>
      <c r="H847" s="0" t="n">
        <v>0</v>
      </c>
      <c r="I847" s="0" t="n">
        <v>0.16</v>
      </c>
      <c r="J847" s="0" t="n">
        <v>2.02</v>
      </c>
      <c r="K847" s="0" t="n">
        <v>70</v>
      </c>
      <c r="L847" s="0" t="n">
        <v>7.7</v>
      </c>
      <c r="M847" s="0" t="s">
        <v>125</v>
      </c>
      <c r="N847" s="0" t="s">
        <v>66</v>
      </c>
      <c r="O847" s="0" t="s">
        <v>67</v>
      </c>
      <c r="P847" s="0" t="n">
        <f aca="false">IF(AND(OR(Dashboard!$B$5="All",D847=Dashboard!$B$5),OR(Dashboard!$D$5="All",N847=Dashboard!$D$5),OR(AND(C847&lt;&gt;"",C847&gt;=Dashboard!$F$5,C847&lt;=Dashboard!$H$5),AND(C847="",Dashboard!$F$5&lt;=1980,Dashboard!$H$5&gt;=2016))),1,0)</f>
        <v>1</v>
      </c>
      <c r="Q847" s="0" t="n">
        <f aca="false">J847*P847+ROW()*0.00000001</f>
        <v>2.02000847</v>
      </c>
    </row>
    <row r="848" customFormat="false" ht="15" hidden="false" customHeight="false" outlineLevel="0" collapsed="false">
      <c r="A848" s="0" t="s">
        <v>413</v>
      </c>
      <c r="B848" s="0" t="s">
        <v>172</v>
      </c>
      <c r="C848" s="0" t="n">
        <v>2013</v>
      </c>
      <c r="D848" s="0" t="s">
        <v>56</v>
      </c>
      <c r="E848" s="0" t="s">
        <v>142</v>
      </c>
      <c r="F848" s="0" t="n">
        <v>1.25</v>
      </c>
      <c r="G848" s="0" t="n">
        <v>0.58</v>
      </c>
      <c r="H848" s="0" t="n">
        <v>0</v>
      </c>
      <c r="I848" s="0" t="n">
        <v>0.19</v>
      </c>
      <c r="J848" s="0" t="n">
        <v>2.02</v>
      </c>
      <c r="K848" s="0" t="n">
        <v>81</v>
      </c>
      <c r="L848" s="0" t="n">
        <v>6.6</v>
      </c>
      <c r="M848" s="0" t="s">
        <v>73</v>
      </c>
      <c r="N848" s="0" t="s">
        <v>66</v>
      </c>
      <c r="O848" s="0" t="s">
        <v>42</v>
      </c>
      <c r="P848" s="0" t="n">
        <f aca="false">IF(AND(OR(Dashboard!$B$5="All",D848=Dashboard!$B$5),OR(Dashboard!$D$5="All",N848=Dashboard!$D$5),OR(AND(C848&lt;&gt;"",C848&gt;=Dashboard!$F$5,C848&lt;=Dashboard!$H$5),AND(C848="",Dashboard!$F$5&lt;=1980,Dashboard!$H$5&gt;=2016))),1,0)</f>
        <v>1</v>
      </c>
      <c r="Q848" s="0" t="n">
        <f aca="false">J848*P848+ROW()*0.00000001</f>
        <v>2.02000848</v>
      </c>
    </row>
    <row r="849" customFormat="false" ht="15" hidden="false" customHeight="false" outlineLevel="0" collapsed="false">
      <c r="A849" s="0" t="s">
        <v>835</v>
      </c>
      <c r="B849" s="0" t="s">
        <v>97</v>
      </c>
      <c r="C849" s="0" t="n">
        <v>2012</v>
      </c>
      <c r="D849" s="0" t="s">
        <v>46</v>
      </c>
      <c r="E849" s="0" t="s">
        <v>35</v>
      </c>
      <c r="F849" s="0" t="n">
        <v>0.9</v>
      </c>
      <c r="G849" s="0" t="n">
        <v>0.45</v>
      </c>
      <c r="H849" s="0" t="n">
        <v>0.54</v>
      </c>
      <c r="I849" s="0" t="n">
        <v>0.13</v>
      </c>
      <c r="J849" s="0" t="n">
        <v>2.01</v>
      </c>
      <c r="K849" s="0" t="n">
        <v>92</v>
      </c>
      <c r="L849" s="0" t="n">
        <v>9.1</v>
      </c>
      <c r="M849" s="0" t="s">
        <v>103</v>
      </c>
      <c r="N849" s="0" t="s">
        <v>35</v>
      </c>
      <c r="O849" s="0" t="s">
        <v>60</v>
      </c>
      <c r="P849" s="0" t="n">
        <f aca="false">IF(AND(OR(Dashboard!$B$5="All",D849=Dashboard!$B$5),OR(Dashboard!$D$5="All",N849=Dashboard!$D$5),OR(AND(C849&lt;&gt;"",C849&gt;=Dashboard!$F$5,C849&lt;=Dashboard!$H$5),AND(C849="",Dashboard!$F$5&lt;=1980,Dashboard!$H$5&gt;=2016))),1,0)</f>
        <v>1</v>
      </c>
      <c r="Q849" s="0" t="n">
        <f aca="false">J849*P849+ROW()*0.00000001</f>
        <v>2.01000849</v>
      </c>
    </row>
    <row r="850" customFormat="false" ht="15" hidden="false" customHeight="false" outlineLevel="0" collapsed="false">
      <c r="A850" s="0" t="s">
        <v>836</v>
      </c>
      <c r="B850" s="0" t="s">
        <v>70</v>
      </c>
      <c r="C850" s="0" t="n">
        <v>2011</v>
      </c>
      <c r="D850" s="0" t="s">
        <v>71</v>
      </c>
      <c r="E850" s="0" t="s">
        <v>142</v>
      </c>
      <c r="F850" s="0" t="n">
        <v>0.58</v>
      </c>
      <c r="G850" s="0" t="n">
        <v>1.04</v>
      </c>
      <c r="H850" s="0" t="n">
        <v>0.03</v>
      </c>
      <c r="I850" s="0" t="n">
        <v>0.36</v>
      </c>
      <c r="J850" s="0" t="n">
        <v>2.01</v>
      </c>
      <c r="K850" s="0" t="n">
        <v>64</v>
      </c>
      <c r="L850" s="0" t="n">
        <v>6.4</v>
      </c>
      <c r="M850" s="0" t="s">
        <v>103</v>
      </c>
      <c r="N850" s="0" t="s">
        <v>74</v>
      </c>
      <c r="O850" s="0" t="s">
        <v>67</v>
      </c>
      <c r="P850" s="0" t="n">
        <f aca="false">IF(AND(OR(Dashboard!$B$5="All",D850=Dashboard!$B$5),OR(Dashboard!$D$5="All",N850=Dashboard!$D$5),OR(AND(C850&lt;&gt;"",C850&gt;=Dashboard!$F$5,C850&lt;=Dashboard!$H$5),AND(C850="",Dashboard!$F$5&lt;=1980,Dashboard!$H$5&gt;=2016))),1,0)</f>
        <v>1</v>
      </c>
      <c r="Q850" s="0" t="n">
        <f aca="false">J850*P850+ROW()*0.00000001</f>
        <v>2.0100085</v>
      </c>
    </row>
    <row r="851" customFormat="false" ht="15" hidden="false" customHeight="false" outlineLevel="0" collapsed="false">
      <c r="A851" s="0" t="s">
        <v>837</v>
      </c>
      <c r="B851" s="0" t="s">
        <v>33</v>
      </c>
      <c r="C851" s="0" t="n">
        <v>2014</v>
      </c>
      <c r="D851" s="0" t="s">
        <v>52</v>
      </c>
      <c r="E851" s="0" t="s">
        <v>124</v>
      </c>
      <c r="F851" s="0" t="n">
        <v>0.99</v>
      </c>
      <c r="G851" s="0" t="n">
        <v>0.85</v>
      </c>
      <c r="H851" s="0" t="n">
        <v>0</v>
      </c>
      <c r="I851" s="0" t="n">
        <v>0.17</v>
      </c>
      <c r="J851" s="0" t="n">
        <v>2.01</v>
      </c>
      <c r="L851" s="0" t="n">
        <v>8.4</v>
      </c>
      <c r="M851" s="0" t="s">
        <v>125</v>
      </c>
      <c r="N851" s="0" t="s">
        <v>35</v>
      </c>
      <c r="P851" s="0" t="n">
        <f aca="false">IF(AND(OR(Dashboard!$B$5="All",D851=Dashboard!$B$5),OR(Dashboard!$D$5="All",N851=Dashboard!$D$5),OR(AND(C851&lt;&gt;"",C851&gt;=Dashboard!$F$5,C851&lt;=Dashboard!$H$5),AND(C851="",Dashboard!$F$5&lt;=1980,Dashboard!$H$5&gt;=2016))),1,0)</f>
        <v>1</v>
      </c>
      <c r="Q851" s="0" t="n">
        <f aca="false">J851*P851+ROW()*0.00000001</f>
        <v>2.01000851</v>
      </c>
    </row>
    <row r="852" customFormat="false" ht="15" hidden="false" customHeight="false" outlineLevel="0" collapsed="false">
      <c r="A852" s="0" t="s">
        <v>838</v>
      </c>
      <c r="B852" s="0" t="s">
        <v>94</v>
      </c>
      <c r="C852" s="0" t="n">
        <v>2014</v>
      </c>
      <c r="D852" s="0" t="s">
        <v>46</v>
      </c>
      <c r="E852" s="0" t="s">
        <v>142</v>
      </c>
      <c r="F852" s="0" t="n">
        <v>0.73</v>
      </c>
      <c r="G852" s="0" t="n">
        <v>0.88</v>
      </c>
      <c r="H852" s="0" t="n">
        <v>0.08</v>
      </c>
      <c r="I852" s="0" t="n">
        <v>0.32</v>
      </c>
      <c r="J852" s="0" t="n">
        <v>2.01</v>
      </c>
      <c r="K852" s="0" t="n">
        <v>89</v>
      </c>
      <c r="L852" s="0" t="n">
        <v>7.4</v>
      </c>
      <c r="M852" s="0" t="s">
        <v>73</v>
      </c>
      <c r="N852" s="0" t="s">
        <v>74</v>
      </c>
      <c r="O852" s="0" t="s">
        <v>42</v>
      </c>
      <c r="P852" s="0" t="n">
        <f aca="false">IF(AND(OR(Dashboard!$B$5="All",D852=Dashboard!$B$5),OR(Dashboard!$D$5="All",N852=Dashboard!$D$5),OR(AND(C852&lt;&gt;"",C852&gt;=Dashboard!$F$5,C852&lt;=Dashboard!$H$5),AND(C852="",Dashboard!$F$5&lt;=1980,Dashboard!$H$5&gt;=2016))),1,0)</f>
        <v>1</v>
      </c>
      <c r="Q852" s="0" t="n">
        <f aca="false">J852*P852+ROW()*0.00000001</f>
        <v>2.01000852</v>
      </c>
    </row>
    <row r="853" customFormat="false" ht="15" hidden="false" customHeight="false" outlineLevel="0" collapsed="false">
      <c r="A853" s="0" t="s">
        <v>839</v>
      </c>
      <c r="B853" s="0" t="s">
        <v>78</v>
      </c>
      <c r="C853" s="0" t="n">
        <v>1993</v>
      </c>
      <c r="D853" s="0" t="s">
        <v>102</v>
      </c>
      <c r="E853" s="0" t="s">
        <v>35</v>
      </c>
      <c r="F853" s="0" t="n">
        <v>0.52</v>
      </c>
      <c r="G853" s="0" t="n">
        <v>0.16</v>
      </c>
      <c r="H853" s="0" t="n">
        <v>1.29</v>
      </c>
      <c r="I853" s="0" t="n">
        <v>0.03</v>
      </c>
      <c r="J853" s="0" t="n">
        <v>2</v>
      </c>
      <c r="N853" s="0" t="s">
        <v>35</v>
      </c>
      <c r="P853" s="0" t="n">
        <f aca="false">IF(AND(OR(Dashboard!$B$5="All",D853=Dashboard!$B$5),OR(Dashboard!$D$5="All",N853=Dashboard!$D$5),OR(AND(C853&lt;&gt;"",C853&gt;=Dashboard!$F$5,C853&lt;=Dashboard!$H$5),AND(C853="",Dashboard!$F$5&lt;=1980,Dashboard!$H$5&gt;=2016))),1,0)</f>
        <v>1</v>
      </c>
      <c r="Q853" s="0" t="n">
        <f aca="false">J853*P853+ROW()*0.00000001</f>
        <v>2.00000853</v>
      </c>
    </row>
    <row r="854" customFormat="false" ht="15" hidden="false" customHeight="false" outlineLevel="0" collapsed="false">
      <c r="A854" s="0" t="s">
        <v>840</v>
      </c>
      <c r="B854" s="0" t="s">
        <v>70</v>
      </c>
      <c r="C854" s="0" t="n">
        <v>2008</v>
      </c>
      <c r="D854" s="0" t="s">
        <v>71</v>
      </c>
      <c r="E854" s="0" t="s">
        <v>142</v>
      </c>
      <c r="F854" s="0" t="n">
        <v>1.05</v>
      </c>
      <c r="G854" s="0" t="n">
        <v>0.66</v>
      </c>
      <c r="H854" s="0" t="n">
        <v>0</v>
      </c>
      <c r="I854" s="0" t="n">
        <v>0.29</v>
      </c>
      <c r="J854" s="0" t="n">
        <v>2</v>
      </c>
      <c r="K854" s="0" t="n">
        <v>88</v>
      </c>
      <c r="L854" s="0" t="n">
        <v>8.8</v>
      </c>
      <c r="M854" s="0" t="s">
        <v>73</v>
      </c>
      <c r="N854" s="0" t="s">
        <v>74</v>
      </c>
      <c r="O854" s="0" t="s">
        <v>42</v>
      </c>
      <c r="P854" s="0" t="n">
        <f aca="false">IF(AND(OR(Dashboard!$B$5="All",D854=Dashboard!$B$5),OR(Dashboard!$D$5="All",N854=Dashboard!$D$5),OR(AND(C854&lt;&gt;"",C854&gt;=Dashboard!$F$5,C854&lt;=Dashboard!$H$5),AND(C854="",Dashboard!$F$5&lt;=1980,Dashboard!$H$5&gt;=2016))),1,0)</f>
        <v>1</v>
      </c>
      <c r="Q854" s="0" t="n">
        <f aca="false">J854*P854+ROW()*0.00000001</f>
        <v>2.00000854</v>
      </c>
    </row>
    <row r="855" customFormat="false" ht="15" hidden="false" customHeight="false" outlineLevel="0" collapsed="false">
      <c r="A855" s="0" t="s">
        <v>841</v>
      </c>
      <c r="B855" s="0" t="s">
        <v>70</v>
      </c>
      <c r="C855" s="0" t="n">
        <v>2008</v>
      </c>
      <c r="D855" s="0" t="s">
        <v>102</v>
      </c>
      <c r="E855" s="0" t="s">
        <v>649</v>
      </c>
      <c r="F855" s="0" t="n">
        <v>1.48</v>
      </c>
      <c r="G855" s="0" t="n">
        <v>0.28</v>
      </c>
      <c r="H855" s="0" t="n">
        <v>0</v>
      </c>
      <c r="I855" s="0" t="n">
        <v>0.23</v>
      </c>
      <c r="J855" s="0" t="n">
        <v>2</v>
      </c>
      <c r="K855" s="0" t="n">
        <v>76</v>
      </c>
      <c r="L855" s="0" t="n">
        <v>7.1</v>
      </c>
      <c r="M855" s="0" t="s">
        <v>103</v>
      </c>
      <c r="N855" s="0" t="s">
        <v>74</v>
      </c>
      <c r="O855" s="0" t="s">
        <v>37</v>
      </c>
      <c r="P855" s="0" t="n">
        <f aca="false">IF(AND(OR(Dashboard!$B$5="All",D855=Dashboard!$B$5),OR(Dashboard!$D$5="All",N855=Dashboard!$D$5),OR(AND(C855&lt;&gt;"",C855&gt;=Dashboard!$F$5,C855&lt;=Dashboard!$H$5),AND(C855="",Dashboard!$F$5&lt;=1980,Dashboard!$H$5&gt;=2016))),1,0)</f>
        <v>1</v>
      </c>
      <c r="Q855" s="0" t="n">
        <f aca="false">J855*P855+ROW()*0.00000001</f>
        <v>2.00000855</v>
      </c>
    </row>
    <row r="856" customFormat="false" ht="15" hidden="false" customHeight="false" outlineLevel="0" collapsed="false">
      <c r="A856" s="0" t="s">
        <v>842</v>
      </c>
      <c r="B856" s="0" t="s">
        <v>50</v>
      </c>
      <c r="C856" s="0" t="n">
        <v>2007</v>
      </c>
      <c r="D856" s="0" t="s">
        <v>48</v>
      </c>
      <c r="E856" s="0" t="s">
        <v>649</v>
      </c>
      <c r="F856" s="0" t="n">
        <v>0.48</v>
      </c>
      <c r="G856" s="0" t="n">
        <v>1.27</v>
      </c>
      <c r="H856" s="0" t="n">
        <v>0</v>
      </c>
      <c r="I856" s="0" t="n">
        <v>0.24</v>
      </c>
      <c r="J856" s="0" t="n">
        <v>2</v>
      </c>
      <c r="K856" s="0" t="n">
        <v>71</v>
      </c>
      <c r="L856" s="0" t="n">
        <v>5.7</v>
      </c>
      <c r="M856" s="0" t="s">
        <v>125</v>
      </c>
      <c r="N856" s="0" t="s">
        <v>35</v>
      </c>
      <c r="O856" s="0" t="s">
        <v>37</v>
      </c>
      <c r="P856" s="0" t="n">
        <f aca="false">IF(AND(OR(Dashboard!$B$5="All",D856=Dashboard!$B$5),OR(Dashboard!$D$5="All",N856=Dashboard!$D$5),OR(AND(C856&lt;&gt;"",C856&gt;=Dashboard!$F$5,C856&lt;=Dashboard!$H$5),AND(C856="",Dashboard!$F$5&lt;=1980,Dashboard!$H$5&gt;=2016))),1,0)</f>
        <v>1</v>
      </c>
      <c r="Q856" s="0" t="n">
        <f aca="false">J856*P856+ROW()*0.00000001</f>
        <v>2.00000856</v>
      </c>
    </row>
    <row r="857" customFormat="false" ht="15" hidden="false" customHeight="false" outlineLevel="0" collapsed="false">
      <c r="A857" s="0" t="s">
        <v>843</v>
      </c>
      <c r="B857" s="0" t="s">
        <v>117</v>
      </c>
      <c r="C857" s="0" t="n">
        <v>1997</v>
      </c>
      <c r="D857" s="0" t="s">
        <v>71</v>
      </c>
      <c r="E857" s="0" t="s">
        <v>91</v>
      </c>
      <c r="F857" s="0" t="n">
        <v>0.95</v>
      </c>
      <c r="G857" s="0" t="n">
        <v>0.64</v>
      </c>
      <c r="H857" s="0" t="n">
        <v>0.27</v>
      </c>
      <c r="I857" s="0" t="n">
        <v>0.13</v>
      </c>
      <c r="J857" s="0" t="n">
        <v>1.99</v>
      </c>
      <c r="K857" s="0" t="n">
        <v>87</v>
      </c>
      <c r="L857" s="0" t="n">
        <v>8.8</v>
      </c>
      <c r="M857" s="0" t="s">
        <v>73</v>
      </c>
      <c r="N857" s="0" t="s">
        <v>74</v>
      </c>
      <c r="O857" s="0" t="s">
        <v>42</v>
      </c>
      <c r="P857" s="0" t="n">
        <f aca="false">IF(AND(OR(Dashboard!$B$5="All",D857=Dashboard!$B$5),OR(Dashboard!$D$5="All",N857=Dashboard!$D$5),OR(AND(C857&lt;&gt;"",C857&gt;=Dashboard!$F$5,C857&lt;=Dashboard!$H$5),AND(C857="",Dashboard!$F$5&lt;=1980,Dashboard!$H$5&gt;=2016))),1,0)</f>
        <v>1</v>
      </c>
      <c r="Q857" s="0" t="n">
        <f aca="false">J857*P857+ROW()*0.00000001</f>
        <v>1.99000857</v>
      </c>
    </row>
    <row r="858" customFormat="false" ht="15" hidden="false" customHeight="false" outlineLevel="0" collapsed="false">
      <c r="A858" s="0" t="s">
        <v>758</v>
      </c>
      <c r="B858" s="0" t="s">
        <v>45</v>
      </c>
      <c r="C858" s="0" t="n">
        <v>1989</v>
      </c>
      <c r="D858" s="0" t="s">
        <v>34</v>
      </c>
      <c r="E858" s="0" t="s">
        <v>35</v>
      </c>
      <c r="F858" s="0" t="n">
        <v>0.75</v>
      </c>
      <c r="G858" s="0" t="n">
        <v>0.3</v>
      </c>
      <c r="H858" s="0" t="n">
        <v>0.9</v>
      </c>
      <c r="I858" s="0" t="n">
        <v>0.04</v>
      </c>
      <c r="J858" s="0" t="n">
        <v>1.99</v>
      </c>
      <c r="N858" s="0" t="s">
        <v>35</v>
      </c>
      <c r="P858" s="0" t="n">
        <f aca="false">IF(AND(OR(Dashboard!$B$5="All",D858=Dashboard!$B$5),OR(Dashboard!$D$5="All",N858=Dashboard!$D$5),OR(AND(C858&lt;&gt;"",C858&gt;=Dashboard!$F$5,C858&lt;=Dashboard!$H$5),AND(C858="",Dashboard!$F$5&lt;=1980,Dashboard!$H$5&gt;=2016))),1,0)</f>
        <v>1</v>
      </c>
      <c r="Q858" s="0" t="n">
        <f aca="false">J858*P858+ROW()*0.00000001</f>
        <v>1.99000858</v>
      </c>
    </row>
    <row r="859" customFormat="false" ht="15" hidden="false" customHeight="false" outlineLevel="0" collapsed="false">
      <c r="A859" s="0" t="s">
        <v>617</v>
      </c>
      <c r="B859" s="0" t="s">
        <v>85</v>
      </c>
      <c r="C859" s="0" t="n">
        <v>2002</v>
      </c>
      <c r="D859" s="0" t="s">
        <v>71</v>
      </c>
      <c r="E859" s="0" t="s">
        <v>142</v>
      </c>
      <c r="F859" s="0" t="n">
        <v>1.21</v>
      </c>
      <c r="G859" s="0" t="n">
        <v>0.64</v>
      </c>
      <c r="H859" s="0" t="n">
        <v>0.05</v>
      </c>
      <c r="I859" s="0" t="n">
        <v>0.09</v>
      </c>
      <c r="J859" s="0" t="n">
        <v>1.99</v>
      </c>
      <c r="K859" s="0" t="n">
        <v>76</v>
      </c>
      <c r="L859" s="0" t="n">
        <v>7.9</v>
      </c>
      <c r="M859" s="0" t="s">
        <v>36</v>
      </c>
      <c r="N859" s="0" t="s">
        <v>35</v>
      </c>
      <c r="O859" s="0" t="s">
        <v>37</v>
      </c>
      <c r="P859" s="0" t="n">
        <f aca="false">IF(AND(OR(Dashboard!$B$5="All",D859=Dashboard!$B$5),OR(Dashboard!$D$5="All",N859=Dashboard!$D$5),OR(AND(C859&lt;&gt;"",C859&gt;=Dashboard!$F$5,C859&lt;=Dashboard!$H$5),AND(C859="",Dashboard!$F$5&lt;=1980,Dashboard!$H$5&gt;=2016))),1,0)</f>
        <v>1</v>
      </c>
      <c r="Q859" s="0" t="n">
        <f aca="false">J859*P859+ROW()*0.00000001</f>
        <v>1.99000859</v>
      </c>
    </row>
    <row r="860" customFormat="false" ht="15" hidden="false" customHeight="false" outlineLevel="0" collapsed="false">
      <c r="A860" s="0" t="s">
        <v>844</v>
      </c>
      <c r="B860" s="0" t="s">
        <v>50</v>
      </c>
      <c r="C860" s="0" t="n">
        <v>2009</v>
      </c>
      <c r="D860" s="0" t="s">
        <v>46</v>
      </c>
      <c r="E860" s="0" t="s">
        <v>157</v>
      </c>
      <c r="F860" s="0" t="n">
        <v>1.06</v>
      </c>
      <c r="G860" s="0" t="n">
        <v>0.26</v>
      </c>
      <c r="H860" s="0" t="n">
        <v>0.53</v>
      </c>
      <c r="I860" s="0" t="n">
        <v>0.13</v>
      </c>
      <c r="J860" s="0" t="n">
        <v>1.98</v>
      </c>
      <c r="K860" s="0" t="n">
        <v>75</v>
      </c>
      <c r="L860" s="0" t="n">
        <v>7.8</v>
      </c>
      <c r="M860" s="0" t="s">
        <v>125</v>
      </c>
      <c r="N860" s="0" t="s">
        <v>35</v>
      </c>
      <c r="O860" s="0" t="s">
        <v>37</v>
      </c>
      <c r="P860" s="0" t="n">
        <f aca="false">IF(AND(OR(Dashboard!$B$5="All",D860=Dashboard!$B$5),OR(Dashboard!$D$5="All",N860=Dashboard!$D$5),OR(AND(C860&lt;&gt;"",C860&gt;=Dashboard!$F$5,C860&lt;=Dashboard!$H$5),AND(C860="",Dashboard!$F$5&lt;=1980,Dashboard!$H$5&gt;=2016))),1,0)</f>
        <v>1</v>
      </c>
      <c r="Q860" s="0" t="n">
        <f aca="false">J860*P860+ROW()*0.00000001</f>
        <v>1.9800086</v>
      </c>
    </row>
    <row r="861" customFormat="false" ht="15" hidden="false" customHeight="false" outlineLevel="0" collapsed="false">
      <c r="A861" s="0" t="s">
        <v>612</v>
      </c>
      <c r="B861" s="0" t="s">
        <v>70</v>
      </c>
      <c r="C861" s="0" t="n">
        <v>2010</v>
      </c>
      <c r="D861" s="0" t="s">
        <v>34</v>
      </c>
      <c r="E861" s="0" t="s">
        <v>142</v>
      </c>
      <c r="F861" s="0" t="n">
        <v>0.79</v>
      </c>
      <c r="G861" s="0" t="n">
        <v>0.88</v>
      </c>
      <c r="H861" s="0" t="n">
        <v>0</v>
      </c>
      <c r="I861" s="0" t="n">
        <v>0.32</v>
      </c>
      <c r="J861" s="0" t="n">
        <v>1.98</v>
      </c>
      <c r="K861" s="0" t="n">
        <v>80</v>
      </c>
      <c r="L861" s="0" t="n">
        <v>7.6</v>
      </c>
      <c r="M861" s="0" t="s">
        <v>103</v>
      </c>
      <c r="N861" s="0" t="s">
        <v>74</v>
      </c>
      <c r="O861" s="0" t="s">
        <v>37</v>
      </c>
      <c r="P861" s="0" t="n">
        <f aca="false">IF(AND(OR(Dashboard!$B$5="All",D861=Dashboard!$B$5),OR(Dashboard!$D$5="All",N861=Dashboard!$D$5),OR(AND(C861&lt;&gt;"",C861&gt;=Dashboard!$F$5,C861&lt;=Dashboard!$H$5),AND(C861="",Dashboard!$F$5&lt;=1980,Dashboard!$H$5&gt;=2016))),1,0)</f>
        <v>1</v>
      </c>
      <c r="Q861" s="0" t="n">
        <f aca="false">J861*P861+ROW()*0.00000001</f>
        <v>1.98000861</v>
      </c>
    </row>
    <row r="862" customFormat="false" ht="15" hidden="false" customHeight="false" outlineLevel="0" collapsed="false">
      <c r="A862" s="0" t="s">
        <v>845</v>
      </c>
      <c r="B862" s="0" t="s">
        <v>78</v>
      </c>
      <c r="C862" s="0" t="n">
        <v>1991</v>
      </c>
      <c r="D862" s="0" t="s">
        <v>58</v>
      </c>
      <c r="E862" s="0" t="s">
        <v>35</v>
      </c>
      <c r="F862" s="0" t="n">
        <v>0.93</v>
      </c>
      <c r="G862" s="0" t="n">
        <v>0.27</v>
      </c>
      <c r="H862" s="0" t="n">
        <v>0.75</v>
      </c>
      <c r="I862" s="0" t="n">
        <v>0.04</v>
      </c>
      <c r="J862" s="0" t="n">
        <v>1.98</v>
      </c>
      <c r="N862" s="0" t="s">
        <v>35</v>
      </c>
      <c r="P862" s="0" t="n">
        <f aca="false">IF(AND(OR(Dashboard!$B$5="All",D862=Dashboard!$B$5),OR(Dashboard!$D$5="All",N862=Dashboard!$D$5),OR(AND(C862&lt;&gt;"",C862&gt;=Dashboard!$F$5,C862&lt;=Dashboard!$H$5),AND(C862="",Dashboard!$F$5&lt;=1980,Dashboard!$H$5&gt;=2016))),1,0)</f>
        <v>1</v>
      </c>
      <c r="Q862" s="0" t="n">
        <f aca="false">J862*P862+ROW()*0.00000001</f>
        <v>1.98000862</v>
      </c>
    </row>
    <row r="863" customFormat="false" ht="15" hidden="false" customHeight="false" outlineLevel="0" collapsed="false">
      <c r="A863" s="0" t="s">
        <v>617</v>
      </c>
      <c r="B863" s="0" t="s">
        <v>117</v>
      </c>
      <c r="C863" s="0" t="n">
        <v>2002</v>
      </c>
      <c r="D863" s="0" t="s">
        <v>71</v>
      </c>
      <c r="E863" s="0" t="s">
        <v>142</v>
      </c>
      <c r="F863" s="0" t="n">
        <v>0.75</v>
      </c>
      <c r="G863" s="0" t="n">
        <v>1.09</v>
      </c>
      <c r="H863" s="0" t="n">
        <v>0.02</v>
      </c>
      <c r="I863" s="0" t="n">
        <v>0.12</v>
      </c>
      <c r="J863" s="0" t="n">
        <v>1.98</v>
      </c>
      <c r="L863" s="0" t="n">
        <v>8.5</v>
      </c>
      <c r="M863" s="0" t="s">
        <v>36</v>
      </c>
      <c r="N863" s="0" t="s">
        <v>74</v>
      </c>
      <c r="P863" s="0" t="n">
        <f aca="false">IF(AND(OR(Dashboard!$B$5="All",D863=Dashboard!$B$5),OR(Dashboard!$D$5="All",N863=Dashboard!$D$5),OR(AND(C863&lt;&gt;"",C863&gt;=Dashboard!$F$5,C863&lt;=Dashboard!$H$5),AND(C863="",Dashboard!$F$5&lt;=1980,Dashboard!$H$5&gt;=2016))),1,0)</f>
        <v>1</v>
      </c>
      <c r="Q863" s="0" t="n">
        <f aca="false">J863*P863+ROW()*0.00000001</f>
        <v>1.98000863</v>
      </c>
    </row>
    <row r="864" customFormat="false" ht="15" hidden="false" customHeight="false" outlineLevel="0" collapsed="false">
      <c r="A864" s="0" t="s">
        <v>846</v>
      </c>
      <c r="B864" s="0" t="s">
        <v>94</v>
      </c>
      <c r="C864" s="0" t="n">
        <v>2013</v>
      </c>
      <c r="D864" s="0" t="s">
        <v>41</v>
      </c>
      <c r="E864" s="0" t="s">
        <v>142</v>
      </c>
      <c r="F864" s="0" t="n">
        <v>0.73</v>
      </c>
      <c r="G864" s="0" t="n">
        <v>0.92</v>
      </c>
      <c r="H864" s="0" t="n">
        <v>0.03</v>
      </c>
      <c r="I864" s="0" t="n">
        <v>0.3</v>
      </c>
      <c r="J864" s="0" t="n">
        <v>1.98</v>
      </c>
      <c r="K864" s="0" t="n">
        <v>80</v>
      </c>
      <c r="L864" s="0" t="n">
        <v>6.2</v>
      </c>
      <c r="M864" s="0" t="s">
        <v>125</v>
      </c>
      <c r="N864" s="0" t="s">
        <v>74</v>
      </c>
      <c r="O864" s="0" t="s">
        <v>37</v>
      </c>
      <c r="P864" s="0" t="n">
        <f aca="false">IF(AND(OR(Dashboard!$B$5="All",D864=Dashboard!$B$5),OR(Dashboard!$D$5="All",N864=Dashboard!$D$5),OR(AND(C864&lt;&gt;"",C864&gt;=Dashboard!$F$5,C864&lt;=Dashboard!$H$5),AND(C864="",Dashboard!$F$5&lt;=1980,Dashboard!$H$5&gt;=2016))),1,0)</f>
        <v>1</v>
      </c>
      <c r="Q864" s="0" t="n">
        <f aca="false">J864*P864+ROW()*0.00000001</f>
        <v>1.98000864</v>
      </c>
    </row>
    <row r="865" customFormat="false" ht="15" hidden="false" customHeight="false" outlineLevel="0" collapsed="false">
      <c r="A865" s="0" t="s">
        <v>847</v>
      </c>
      <c r="B865" s="0" t="s">
        <v>76</v>
      </c>
      <c r="C865" s="0" t="n">
        <v>2002</v>
      </c>
      <c r="D865" s="0" t="s">
        <v>16</v>
      </c>
      <c r="E865" s="0" t="s">
        <v>248</v>
      </c>
      <c r="F865" s="0" t="n">
        <v>0.74</v>
      </c>
      <c r="G865" s="0" t="n">
        <v>0.95</v>
      </c>
      <c r="H865" s="0" t="n">
        <v>0</v>
      </c>
      <c r="I865" s="0" t="n">
        <v>0.28</v>
      </c>
      <c r="J865" s="0" t="n">
        <v>1.97</v>
      </c>
      <c r="K865" s="0" t="n">
        <v>56</v>
      </c>
      <c r="L865" s="0" t="n">
        <v>4.1</v>
      </c>
      <c r="M865" s="0" t="s">
        <v>36</v>
      </c>
      <c r="N865" s="0" t="s">
        <v>74</v>
      </c>
      <c r="O865" s="0" t="s">
        <v>53</v>
      </c>
      <c r="P865" s="0" t="n">
        <f aca="false">IF(AND(OR(Dashboard!$B$5="All",D865=Dashboard!$B$5),OR(Dashboard!$D$5="All",N865=Dashboard!$D$5),OR(AND(C865&lt;&gt;"",C865&gt;=Dashboard!$F$5,C865&lt;=Dashboard!$H$5),AND(C865="",Dashboard!$F$5&lt;=1980,Dashboard!$H$5&gt;=2016))),1,0)</f>
        <v>1</v>
      </c>
      <c r="Q865" s="0" t="n">
        <f aca="false">J865*P865+ROW()*0.00000001</f>
        <v>1.97000865</v>
      </c>
    </row>
    <row r="866" customFormat="false" ht="15" hidden="false" customHeight="false" outlineLevel="0" collapsed="false">
      <c r="A866" s="0" t="s">
        <v>848</v>
      </c>
      <c r="B866" s="0" t="s">
        <v>76</v>
      </c>
      <c r="C866" s="0" t="n">
        <v>2003</v>
      </c>
      <c r="D866" s="0" t="s">
        <v>71</v>
      </c>
      <c r="E866" s="0" t="s">
        <v>211</v>
      </c>
      <c r="F866" s="0" t="n">
        <v>0.71</v>
      </c>
      <c r="G866" s="0" t="n">
        <v>0.58</v>
      </c>
      <c r="H866" s="0" t="n">
        <v>0.51</v>
      </c>
      <c r="I866" s="0" t="n">
        <v>0.17</v>
      </c>
      <c r="J866" s="0" t="n">
        <v>1.97</v>
      </c>
      <c r="K866" s="0" t="n">
        <v>68</v>
      </c>
      <c r="L866" s="0" t="n">
        <v>6.6</v>
      </c>
      <c r="M866" s="0" t="s">
        <v>73</v>
      </c>
      <c r="N866" s="0" t="s">
        <v>74</v>
      </c>
      <c r="O866" s="0" t="s">
        <v>67</v>
      </c>
      <c r="P866" s="0" t="n">
        <f aca="false">IF(AND(OR(Dashboard!$B$5="All",D866=Dashboard!$B$5),OR(Dashboard!$D$5="All",N866=Dashboard!$D$5),OR(AND(C866&lt;&gt;"",C866&gt;=Dashboard!$F$5,C866&lt;=Dashboard!$H$5),AND(C866="",Dashboard!$F$5&lt;=1980,Dashboard!$H$5&gt;=2016))),1,0)</f>
        <v>1</v>
      </c>
      <c r="Q866" s="0" t="n">
        <f aca="false">J866*P866+ROW()*0.00000001</f>
        <v>1.97000866</v>
      </c>
    </row>
    <row r="867" customFormat="false" ht="15" hidden="false" customHeight="false" outlineLevel="0" collapsed="false">
      <c r="A867" s="0" t="s">
        <v>849</v>
      </c>
      <c r="B867" s="0" t="s">
        <v>159</v>
      </c>
      <c r="C867" s="0" t="n">
        <v>1981</v>
      </c>
      <c r="D867" s="0" t="s">
        <v>71</v>
      </c>
      <c r="E867" s="0" t="s">
        <v>160</v>
      </c>
      <c r="F867" s="0" t="n">
        <v>1.84</v>
      </c>
      <c r="G867" s="0" t="n">
        <v>0.11</v>
      </c>
      <c r="H867" s="0" t="n">
        <v>0</v>
      </c>
      <c r="I867" s="0" t="n">
        <v>0.02</v>
      </c>
      <c r="J867" s="0" t="n">
        <v>1.97</v>
      </c>
      <c r="N867" s="0" t="s">
        <v>161</v>
      </c>
      <c r="P867" s="0" t="n">
        <f aca="false">IF(AND(OR(Dashboard!$B$5="All",D867=Dashboard!$B$5),OR(Dashboard!$D$5="All",N867=Dashboard!$D$5),OR(AND(C867&lt;&gt;"",C867&gt;=Dashboard!$F$5,C867&lt;=Dashboard!$H$5),AND(C867="",Dashboard!$F$5&lt;=1980,Dashboard!$H$5&gt;=2016))),1,0)</f>
        <v>1</v>
      </c>
      <c r="Q867" s="0" t="n">
        <f aca="false">J867*P867+ROW()*0.00000001</f>
        <v>1.97000867</v>
      </c>
    </row>
    <row r="868" customFormat="false" ht="15" hidden="false" customHeight="false" outlineLevel="0" collapsed="false">
      <c r="A868" s="0" t="s">
        <v>850</v>
      </c>
      <c r="B868" s="0" t="s">
        <v>164</v>
      </c>
      <c r="C868" s="0" t="n">
        <v>2004</v>
      </c>
      <c r="D868" s="0" t="s">
        <v>34</v>
      </c>
      <c r="E868" s="0" t="s">
        <v>89</v>
      </c>
      <c r="F868" s="0" t="n">
        <v>0.5</v>
      </c>
      <c r="G868" s="0" t="n">
        <v>0.5</v>
      </c>
      <c r="H868" s="0" t="n">
        <v>0.63</v>
      </c>
      <c r="I868" s="0" t="n">
        <v>0.33</v>
      </c>
      <c r="J868" s="0" t="n">
        <v>1.96</v>
      </c>
      <c r="K868" s="0" t="n">
        <v>81</v>
      </c>
      <c r="L868" s="0" t="n">
        <v>8.7</v>
      </c>
      <c r="M868" s="0" t="s">
        <v>125</v>
      </c>
      <c r="N868" s="0" t="s">
        <v>74</v>
      </c>
      <c r="O868" s="0" t="s">
        <v>42</v>
      </c>
      <c r="P868" s="0" t="n">
        <f aca="false">IF(AND(OR(Dashboard!$B$5="All",D868=Dashboard!$B$5),OR(Dashboard!$D$5="All",N868=Dashboard!$D$5),OR(AND(C868&lt;&gt;"",C868&gt;=Dashboard!$F$5,C868&lt;=Dashboard!$H$5),AND(C868="",Dashboard!$F$5&lt;=1980,Dashboard!$H$5&gt;=2016))),1,0)</f>
        <v>1</v>
      </c>
      <c r="Q868" s="0" t="n">
        <f aca="false">J868*P868+ROW()*0.00000001</f>
        <v>1.96000868</v>
      </c>
    </row>
    <row r="869" customFormat="false" ht="15" hidden="false" customHeight="false" outlineLevel="0" collapsed="false">
      <c r="A869" s="0" t="s">
        <v>135</v>
      </c>
      <c r="B869" s="0" t="s">
        <v>851</v>
      </c>
      <c r="C869" s="0" t="n">
        <v>2014</v>
      </c>
      <c r="D869" s="0" t="s">
        <v>52</v>
      </c>
      <c r="E869" s="0" t="s">
        <v>89</v>
      </c>
      <c r="F869" s="0" t="n">
        <v>0.18</v>
      </c>
      <c r="G869" s="0" t="n">
        <v>0.64</v>
      </c>
      <c r="H869" s="0" t="n">
        <v>0.9</v>
      </c>
      <c r="I869" s="0" t="n">
        <v>0.24</v>
      </c>
      <c r="J869" s="0" t="n">
        <v>1.96</v>
      </c>
      <c r="N869" s="0" t="s">
        <v>74</v>
      </c>
      <c r="P869" s="0" t="n">
        <f aca="false">IF(AND(OR(Dashboard!$B$5="All",D869=Dashboard!$B$5),OR(Dashboard!$D$5="All",N869=Dashboard!$D$5),OR(AND(C869&lt;&gt;"",C869&gt;=Dashboard!$F$5,C869&lt;=Dashboard!$H$5),AND(C869="",Dashboard!$F$5&lt;=1980,Dashboard!$H$5&gt;=2016))),1,0)</f>
        <v>1</v>
      </c>
      <c r="Q869" s="0" t="n">
        <f aca="false">J869*P869+ROW()*0.00000001</f>
        <v>1.96000869</v>
      </c>
    </row>
    <row r="870" customFormat="false" ht="15" hidden="false" customHeight="false" outlineLevel="0" collapsed="false">
      <c r="A870" s="0" t="s">
        <v>852</v>
      </c>
      <c r="B870" s="0" t="s">
        <v>39</v>
      </c>
      <c r="C870" s="0" t="n">
        <v>1985</v>
      </c>
      <c r="D870" s="0" t="s">
        <v>34</v>
      </c>
      <c r="E870" s="0" t="s">
        <v>35</v>
      </c>
      <c r="F870" s="0" t="n">
        <v>0.18</v>
      </c>
      <c r="G870" s="0" t="n">
        <v>0.23</v>
      </c>
      <c r="H870" s="0" t="n">
        <v>1.53</v>
      </c>
      <c r="I870" s="0" t="n">
        <v>0.02</v>
      </c>
      <c r="J870" s="0" t="n">
        <v>1.96</v>
      </c>
      <c r="N870" s="0" t="s">
        <v>35</v>
      </c>
      <c r="P870" s="0" t="n">
        <f aca="false">IF(AND(OR(Dashboard!$B$5="All",D870=Dashboard!$B$5),OR(Dashboard!$D$5="All",N870=Dashboard!$D$5),OR(AND(C870&lt;&gt;"",C870&gt;=Dashboard!$F$5,C870&lt;=Dashboard!$H$5),AND(C870="",Dashboard!$F$5&lt;=1980,Dashboard!$H$5&gt;=2016))),1,0)</f>
        <v>1</v>
      </c>
      <c r="Q870" s="0" t="n">
        <f aca="false">J870*P870+ROW()*0.00000001</f>
        <v>1.9600087</v>
      </c>
    </row>
    <row r="871" customFormat="false" ht="15" hidden="false" customHeight="false" outlineLevel="0" collapsed="false">
      <c r="A871" s="0" t="s">
        <v>853</v>
      </c>
      <c r="B871" s="0" t="s">
        <v>39</v>
      </c>
      <c r="C871" s="0" t="n">
        <v>1986</v>
      </c>
      <c r="D871" s="0" t="s">
        <v>41</v>
      </c>
      <c r="E871" s="0" t="s">
        <v>35</v>
      </c>
      <c r="F871" s="0" t="n">
        <v>1.13</v>
      </c>
      <c r="G871" s="0" t="n">
        <v>0.37</v>
      </c>
      <c r="H871" s="0" t="n">
        <v>0.41</v>
      </c>
      <c r="I871" s="0" t="n">
        <v>0.05</v>
      </c>
      <c r="J871" s="0" t="n">
        <v>1.96</v>
      </c>
      <c r="N871" s="0" t="s">
        <v>35</v>
      </c>
      <c r="P871" s="0" t="n">
        <f aca="false">IF(AND(OR(Dashboard!$B$5="All",D871=Dashboard!$B$5),OR(Dashboard!$D$5="All",N871=Dashboard!$D$5),OR(AND(C871&lt;&gt;"",C871&gt;=Dashboard!$F$5,C871&lt;=Dashboard!$H$5),AND(C871="",Dashboard!$F$5&lt;=1980,Dashboard!$H$5&gt;=2016))),1,0)</f>
        <v>1</v>
      </c>
      <c r="Q871" s="0" t="n">
        <f aca="false">J871*P871+ROW()*0.00000001</f>
        <v>1.96000871</v>
      </c>
    </row>
    <row r="872" customFormat="false" ht="15" hidden="false" customHeight="false" outlineLevel="0" collapsed="false">
      <c r="A872" s="0" t="s">
        <v>854</v>
      </c>
      <c r="B872" s="0" t="s">
        <v>64</v>
      </c>
      <c r="C872" s="0" t="n">
        <v>2012</v>
      </c>
      <c r="D872" s="0" t="s">
        <v>41</v>
      </c>
      <c r="E872" s="0" t="s">
        <v>65</v>
      </c>
      <c r="F872" s="0" t="n">
        <v>0.82</v>
      </c>
      <c r="G872" s="0" t="n">
        <v>0.93</v>
      </c>
      <c r="H872" s="0" t="n">
        <v>0.04</v>
      </c>
      <c r="I872" s="0" t="n">
        <v>0.18</v>
      </c>
      <c r="J872" s="0" t="n">
        <v>1.96</v>
      </c>
      <c r="K872" s="0" t="n">
        <v>85</v>
      </c>
      <c r="L872" s="0" t="n">
        <v>8.4</v>
      </c>
      <c r="M872" s="0" t="s">
        <v>103</v>
      </c>
      <c r="N872" s="0" t="s">
        <v>66</v>
      </c>
      <c r="O872" s="0" t="s">
        <v>42</v>
      </c>
      <c r="P872" s="0" t="n">
        <f aca="false">IF(AND(OR(Dashboard!$B$5="All",D872=Dashboard!$B$5),OR(Dashboard!$D$5="All",N872=Dashboard!$D$5),OR(AND(C872&lt;&gt;"",C872&gt;=Dashboard!$F$5,C872&lt;=Dashboard!$H$5),AND(C872="",Dashboard!$F$5&lt;=1980,Dashboard!$H$5&gt;=2016))),1,0)</f>
        <v>1</v>
      </c>
      <c r="Q872" s="0" t="n">
        <f aca="false">J872*P872+ROW()*0.00000001</f>
        <v>1.96000872</v>
      </c>
    </row>
    <row r="873" customFormat="false" ht="15" hidden="false" customHeight="false" outlineLevel="0" collapsed="false">
      <c r="A873" s="0" t="s">
        <v>855</v>
      </c>
      <c r="B873" s="0" t="s">
        <v>64</v>
      </c>
      <c r="C873" s="0" t="n">
        <v>2006</v>
      </c>
      <c r="D873" s="0" t="s">
        <v>56</v>
      </c>
      <c r="E873" s="0" t="s">
        <v>124</v>
      </c>
      <c r="F873" s="0" t="n">
        <v>1.09</v>
      </c>
      <c r="G873" s="0" t="n">
        <v>0.65</v>
      </c>
      <c r="H873" s="0" t="n">
        <v>0.02</v>
      </c>
      <c r="I873" s="0" t="n">
        <v>0.2</v>
      </c>
      <c r="J873" s="0" t="n">
        <v>1.95</v>
      </c>
      <c r="K873" s="0" t="n">
        <v>88</v>
      </c>
      <c r="L873" s="0" t="n">
        <v>8.3</v>
      </c>
      <c r="M873" s="0" t="s">
        <v>73</v>
      </c>
      <c r="N873" s="0" t="s">
        <v>66</v>
      </c>
      <c r="O873" s="0" t="s">
        <v>42</v>
      </c>
      <c r="P873" s="0" t="n">
        <f aca="false">IF(AND(OR(Dashboard!$B$5="All",D873=Dashboard!$B$5),OR(Dashboard!$D$5="All",N873=Dashboard!$D$5),OR(AND(C873&lt;&gt;"",C873&gt;=Dashboard!$F$5,C873&lt;=Dashboard!$H$5),AND(C873="",Dashboard!$F$5&lt;=1980,Dashboard!$H$5&gt;=2016))),1,0)</f>
        <v>1</v>
      </c>
      <c r="Q873" s="0" t="n">
        <f aca="false">J873*P873+ROW()*0.00000001</f>
        <v>1.95000873</v>
      </c>
    </row>
    <row r="874" customFormat="false" ht="15" hidden="false" customHeight="false" outlineLevel="0" collapsed="false">
      <c r="A874" s="0" t="s">
        <v>856</v>
      </c>
      <c r="B874" s="0" t="s">
        <v>76</v>
      </c>
      <c r="C874" s="0" t="n">
        <v>2003</v>
      </c>
      <c r="D874" s="0" t="s">
        <v>41</v>
      </c>
      <c r="E874" s="0" t="s">
        <v>293</v>
      </c>
      <c r="F874" s="0" t="n">
        <v>0.74</v>
      </c>
      <c r="G874" s="0" t="n">
        <v>1.01</v>
      </c>
      <c r="H874" s="0" t="n">
        <v>0</v>
      </c>
      <c r="I874" s="0" t="n">
        <v>0.2</v>
      </c>
      <c r="J874" s="0" t="n">
        <v>1.95</v>
      </c>
      <c r="K874" s="0" t="n">
        <v>69</v>
      </c>
      <c r="L874" s="0" t="n">
        <v>7.7</v>
      </c>
      <c r="M874" s="0" t="s">
        <v>36</v>
      </c>
      <c r="N874" s="0" t="s">
        <v>74</v>
      </c>
      <c r="O874" s="0" t="s">
        <v>67</v>
      </c>
      <c r="P874" s="0" t="n">
        <f aca="false">IF(AND(OR(Dashboard!$B$5="All",D874=Dashboard!$B$5),OR(Dashboard!$D$5="All",N874=Dashboard!$D$5),OR(AND(C874&lt;&gt;"",C874&gt;=Dashboard!$F$5,C874&lt;=Dashboard!$H$5),AND(C874="",Dashboard!$F$5&lt;=1980,Dashboard!$H$5&gt;=2016))),1,0)</f>
        <v>1</v>
      </c>
      <c r="Q874" s="0" t="n">
        <f aca="false">J874*P874+ROW()*0.00000001</f>
        <v>1.95000874</v>
      </c>
    </row>
    <row r="875" customFormat="false" ht="15" hidden="false" customHeight="false" outlineLevel="0" collapsed="false">
      <c r="A875" s="0" t="s">
        <v>497</v>
      </c>
      <c r="B875" s="0" t="s">
        <v>64</v>
      </c>
      <c r="C875" s="0" t="n">
        <v>2012</v>
      </c>
      <c r="D875" s="0" t="s">
        <v>56</v>
      </c>
      <c r="E875" s="0" t="s">
        <v>211</v>
      </c>
      <c r="F875" s="0" t="n">
        <v>1.12</v>
      </c>
      <c r="G875" s="0" t="n">
        <v>0.6</v>
      </c>
      <c r="H875" s="0" t="n">
        <v>0.07</v>
      </c>
      <c r="I875" s="0" t="n">
        <v>0.16</v>
      </c>
      <c r="J875" s="0" t="n">
        <v>1.95</v>
      </c>
      <c r="K875" s="0" t="n">
        <v>67</v>
      </c>
      <c r="L875" s="0" t="n">
        <v>5</v>
      </c>
      <c r="M875" s="0" t="s">
        <v>73</v>
      </c>
      <c r="N875" s="0" t="s">
        <v>66</v>
      </c>
      <c r="O875" s="0" t="s">
        <v>67</v>
      </c>
      <c r="P875" s="0" t="n">
        <f aca="false">IF(AND(OR(Dashboard!$B$5="All",D875=Dashboard!$B$5),OR(Dashboard!$D$5="All",N875=Dashboard!$D$5),OR(AND(C875&lt;&gt;"",C875&gt;=Dashboard!$F$5,C875&lt;=Dashboard!$H$5),AND(C875="",Dashboard!$F$5&lt;=1980,Dashboard!$H$5&gt;=2016))),1,0)</f>
        <v>1</v>
      </c>
      <c r="Q875" s="0" t="n">
        <f aca="false">J875*P875+ROW()*0.00000001</f>
        <v>1.95000875</v>
      </c>
    </row>
    <row r="876" customFormat="false" ht="15" hidden="false" customHeight="false" outlineLevel="0" collapsed="false">
      <c r="A876" s="0" t="s">
        <v>75</v>
      </c>
      <c r="B876" s="0" t="s">
        <v>144</v>
      </c>
      <c r="C876" s="0" t="n">
        <v>2005</v>
      </c>
      <c r="D876" s="0" t="s">
        <v>71</v>
      </c>
      <c r="E876" s="0" t="s">
        <v>72</v>
      </c>
      <c r="F876" s="0" t="n">
        <v>1.26</v>
      </c>
      <c r="G876" s="0" t="n">
        <v>0.61</v>
      </c>
      <c r="H876" s="0" t="n">
        <v>0</v>
      </c>
      <c r="I876" s="0" t="n">
        <v>0.09</v>
      </c>
      <c r="J876" s="0" t="n">
        <v>1.95</v>
      </c>
      <c r="K876" s="0" t="n">
        <v>93</v>
      </c>
      <c r="L876" s="0" t="n">
        <v>8.6</v>
      </c>
      <c r="M876" s="0" t="s">
        <v>857</v>
      </c>
      <c r="N876" s="0" t="s">
        <v>66</v>
      </c>
      <c r="O876" s="0" t="s">
        <v>60</v>
      </c>
      <c r="P876" s="0" t="n">
        <f aca="false">IF(AND(OR(Dashboard!$B$5="All",D876=Dashboard!$B$5),OR(Dashboard!$D$5="All",N876=Dashboard!$D$5),OR(AND(C876&lt;&gt;"",C876&gt;=Dashboard!$F$5,C876&lt;=Dashboard!$H$5),AND(C876="",Dashboard!$F$5&lt;=1980,Dashboard!$H$5&gt;=2016))),1,0)</f>
        <v>1</v>
      </c>
      <c r="Q876" s="0" t="n">
        <f aca="false">J876*P876+ROW()*0.00000001</f>
        <v>1.95000876</v>
      </c>
    </row>
    <row r="877" customFormat="false" ht="15" hidden="false" customHeight="false" outlineLevel="0" collapsed="false">
      <c r="A877" s="0" t="s">
        <v>858</v>
      </c>
      <c r="B877" s="0" t="s">
        <v>152</v>
      </c>
      <c r="C877" s="0" t="n">
        <v>1994</v>
      </c>
      <c r="D877" s="0" t="s">
        <v>56</v>
      </c>
      <c r="E877" s="0" t="s">
        <v>234</v>
      </c>
      <c r="F877" s="0" t="n">
        <v>1.09</v>
      </c>
      <c r="G877" s="0" t="n">
        <v>0.77</v>
      </c>
      <c r="H877" s="0" t="n">
        <v>0</v>
      </c>
      <c r="I877" s="0" t="n">
        <v>0.09</v>
      </c>
      <c r="J877" s="0" t="n">
        <v>1.95</v>
      </c>
      <c r="N877" s="0" t="s">
        <v>152</v>
      </c>
      <c r="P877" s="0" t="n">
        <f aca="false">IF(AND(OR(Dashboard!$B$5="All",D877=Dashboard!$B$5),OR(Dashboard!$D$5="All",N877=Dashboard!$D$5),OR(AND(C877&lt;&gt;"",C877&gt;=Dashboard!$F$5,C877&lt;=Dashboard!$H$5),AND(C877="",Dashboard!$F$5&lt;=1980,Dashboard!$H$5&gt;=2016))),1,0)</f>
        <v>1</v>
      </c>
      <c r="Q877" s="0" t="n">
        <f aca="false">J877*P877+ROW()*0.00000001</f>
        <v>1.95000877</v>
      </c>
    </row>
    <row r="878" customFormat="false" ht="15" hidden="false" customHeight="false" outlineLevel="0" collapsed="false">
      <c r="A878" s="0" t="s">
        <v>859</v>
      </c>
      <c r="B878" s="0" t="s">
        <v>76</v>
      </c>
      <c r="C878" s="0" t="n">
        <v>2003</v>
      </c>
      <c r="D878" s="0" t="s">
        <v>34</v>
      </c>
      <c r="E878" s="0" t="s">
        <v>142</v>
      </c>
      <c r="F878" s="0" t="n">
        <v>1.69</v>
      </c>
      <c r="G878" s="0" t="n">
        <v>0.2</v>
      </c>
      <c r="H878" s="0" t="n">
        <v>0</v>
      </c>
      <c r="I878" s="0" t="n">
        <v>0.06</v>
      </c>
      <c r="J878" s="0" t="n">
        <v>1.95</v>
      </c>
      <c r="K878" s="0" t="n">
        <v>90</v>
      </c>
      <c r="L878" s="0" t="n">
        <v>8.8</v>
      </c>
      <c r="M878" s="0" t="s">
        <v>36</v>
      </c>
      <c r="N878" s="0" t="s">
        <v>74</v>
      </c>
      <c r="O878" s="0" t="s">
        <v>42</v>
      </c>
      <c r="P878" s="0" t="n">
        <f aca="false">IF(AND(OR(Dashboard!$B$5="All",D878=Dashboard!$B$5),OR(Dashboard!$D$5="All",N878=Dashboard!$D$5),OR(AND(C878&lt;&gt;"",C878&gt;=Dashboard!$F$5,C878&lt;=Dashboard!$H$5),AND(C878="",Dashboard!$F$5&lt;=1980,Dashboard!$H$5&gt;=2016))),1,0)</f>
        <v>1</v>
      </c>
      <c r="Q878" s="0" t="n">
        <f aca="false">J878*P878+ROW()*0.00000001</f>
        <v>1.95000878</v>
      </c>
    </row>
    <row r="879" customFormat="false" ht="15" hidden="false" customHeight="false" outlineLevel="0" collapsed="false">
      <c r="A879" s="0" t="s">
        <v>860</v>
      </c>
      <c r="B879" s="0" t="s">
        <v>76</v>
      </c>
      <c r="C879" s="0" t="n">
        <v>2003</v>
      </c>
      <c r="D879" s="0" t="s">
        <v>102</v>
      </c>
      <c r="E879" s="0" t="s">
        <v>142</v>
      </c>
      <c r="F879" s="0" t="n">
        <v>0.95</v>
      </c>
      <c r="G879" s="0" t="n">
        <v>0.74</v>
      </c>
      <c r="H879" s="0" t="n">
        <v>0</v>
      </c>
      <c r="I879" s="0" t="n">
        <v>0.25</v>
      </c>
      <c r="J879" s="0" t="n">
        <v>1.94</v>
      </c>
      <c r="K879" s="0" t="n">
        <v>80</v>
      </c>
      <c r="L879" s="0" t="n">
        <v>8.9</v>
      </c>
      <c r="M879" s="0" t="s">
        <v>103</v>
      </c>
      <c r="N879" s="0" t="s">
        <v>74</v>
      </c>
      <c r="O879" s="0" t="s">
        <v>37</v>
      </c>
      <c r="P879" s="0" t="n">
        <f aca="false">IF(AND(OR(Dashboard!$B$5="All",D879=Dashboard!$B$5),OR(Dashboard!$D$5="All",N879=Dashboard!$D$5),OR(AND(C879&lt;&gt;"",C879&gt;=Dashboard!$F$5,C879&lt;=Dashboard!$H$5),AND(C879="",Dashboard!$F$5&lt;=1980,Dashboard!$H$5&gt;=2016))),1,0)</f>
        <v>1</v>
      </c>
      <c r="Q879" s="0" t="n">
        <f aca="false">J879*P879+ROW()*0.00000001</f>
        <v>1.94000879</v>
      </c>
    </row>
    <row r="880" customFormat="false" ht="15" hidden="false" customHeight="false" outlineLevel="0" collapsed="false">
      <c r="A880" s="0" t="s">
        <v>861</v>
      </c>
      <c r="B880" s="0" t="s">
        <v>50</v>
      </c>
      <c r="C880" s="0" t="n">
        <v>2006</v>
      </c>
      <c r="D880" s="0" t="s">
        <v>16</v>
      </c>
      <c r="E880" s="0" t="s">
        <v>35</v>
      </c>
      <c r="F880" s="0" t="n">
        <v>0.78</v>
      </c>
      <c r="G880" s="0" t="n">
        <v>0.02</v>
      </c>
      <c r="H880" s="0" t="n">
        <v>1.05</v>
      </c>
      <c r="I880" s="0" t="n">
        <v>0.08</v>
      </c>
      <c r="J880" s="0" t="n">
        <v>1.94</v>
      </c>
      <c r="K880" s="0" t="n">
        <v>71</v>
      </c>
      <c r="L880" s="0" t="n">
        <v>8.1</v>
      </c>
      <c r="M880" s="0" t="s">
        <v>36</v>
      </c>
      <c r="N880" s="0" t="s">
        <v>35</v>
      </c>
      <c r="O880" s="0" t="s">
        <v>37</v>
      </c>
      <c r="P880" s="0" t="n">
        <f aca="false">IF(AND(OR(Dashboard!$B$5="All",D880=Dashboard!$B$5),OR(Dashboard!$D$5="All",N880=Dashboard!$D$5),OR(AND(C880&lt;&gt;"",C880&gt;=Dashboard!$F$5,C880&lt;=Dashboard!$H$5),AND(C880="",Dashboard!$F$5&lt;=1980,Dashboard!$H$5&gt;=2016))),1,0)</f>
        <v>1</v>
      </c>
      <c r="Q880" s="0" t="n">
        <f aca="false">J880*P880+ROW()*0.00000001</f>
        <v>1.9400088</v>
      </c>
    </row>
    <row r="881" customFormat="false" ht="15" hidden="false" customHeight="false" outlineLevel="0" collapsed="false">
      <c r="A881" s="0" t="s">
        <v>862</v>
      </c>
      <c r="B881" s="0" t="s">
        <v>70</v>
      </c>
      <c r="C881" s="0" t="n">
        <v>2008</v>
      </c>
      <c r="D881" s="0" t="s">
        <v>41</v>
      </c>
      <c r="E881" s="0" t="s">
        <v>142</v>
      </c>
      <c r="F881" s="0" t="n">
        <v>1.01</v>
      </c>
      <c r="G881" s="0" t="n">
        <v>0.62</v>
      </c>
      <c r="H881" s="0" t="n">
        <v>0.02</v>
      </c>
      <c r="I881" s="0" t="n">
        <v>0.29</v>
      </c>
      <c r="J881" s="0" t="n">
        <v>1.94</v>
      </c>
      <c r="K881" s="0" t="n">
        <v>87</v>
      </c>
      <c r="L881" s="0" t="n">
        <v>7.7</v>
      </c>
      <c r="M881" s="0" t="s">
        <v>125</v>
      </c>
      <c r="N881" s="0" t="s">
        <v>74</v>
      </c>
      <c r="O881" s="0" t="s">
        <v>42</v>
      </c>
      <c r="P881" s="0" t="n">
        <f aca="false">IF(AND(OR(Dashboard!$B$5="All",D881=Dashboard!$B$5),OR(Dashboard!$D$5="All",N881=Dashboard!$D$5),OR(AND(C881&lt;&gt;"",C881&gt;=Dashboard!$F$5,C881&lt;=Dashboard!$H$5),AND(C881="",Dashboard!$F$5&lt;=1980,Dashboard!$H$5&gt;=2016))),1,0)</f>
        <v>1</v>
      </c>
      <c r="Q881" s="0" t="n">
        <f aca="false">J881*P881+ROW()*0.00000001</f>
        <v>1.94000881</v>
      </c>
    </row>
    <row r="882" customFormat="false" ht="15" hidden="false" customHeight="false" outlineLevel="0" collapsed="false">
      <c r="A882" s="0" t="s">
        <v>863</v>
      </c>
      <c r="B882" s="0" t="s">
        <v>152</v>
      </c>
      <c r="C882" s="0" t="n">
        <v>1999</v>
      </c>
      <c r="D882" s="0" t="s">
        <v>52</v>
      </c>
      <c r="E882" s="0" t="s">
        <v>487</v>
      </c>
      <c r="F882" s="0" t="n">
        <v>1.94</v>
      </c>
      <c r="G882" s="0" t="n">
        <v>0</v>
      </c>
      <c r="H882" s="0" t="n">
        <v>0</v>
      </c>
      <c r="I882" s="0" t="n">
        <v>0</v>
      </c>
      <c r="J882" s="0" t="n">
        <v>1.94</v>
      </c>
      <c r="M882" s="0" t="s">
        <v>36</v>
      </c>
      <c r="N882" s="0" t="s">
        <v>152</v>
      </c>
      <c r="P882" s="0" t="n">
        <f aca="false">IF(AND(OR(Dashboard!$B$5="All",D882=Dashboard!$B$5),OR(Dashboard!$D$5="All",N882=Dashboard!$D$5),OR(AND(C882&lt;&gt;"",C882&gt;=Dashboard!$F$5,C882&lt;=Dashboard!$H$5),AND(C882="",Dashboard!$F$5&lt;=1980,Dashboard!$H$5&gt;=2016))),1,0)</f>
        <v>1</v>
      </c>
      <c r="Q882" s="0" t="n">
        <f aca="false">J882*P882+ROW()*0.00000001</f>
        <v>1.94000882</v>
      </c>
    </row>
    <row r="883" customFormat="false" ht="15" hidden="false" customHeight="false" outlineLevel="0" collapsed="false">
      <c r="A883" s="0" t="s">
        <v>864</v>
      </c>
      <c r="B883" s="0" t="s">
        <v>45</v>
      </c>
      <c r="C883" s="0" t="n">
        <v>1989</v>
      </c>
      <c r="D883" s="0" t="s">
        <v>48</v>
      </c>
      <c r="E883" s="0" t="s">
        <v>35</v>
      </c>
      <c r="F883" s="0" t="n">
        <v>0.96</v>
      </c>
      <c r="G883" s="0" t="n">
        <v>0.38</v>
      </c>
      <c r="H883" s="0" t="n">
        <v>0.55</v>
      </c>
      <c r="I883" s="0" t="n">
        <v>0.05</v>
      </c>
      <c r="J883" s="0" t="n">
        <v>1.94</v>
      </c>
      <c r="N883" s="0" t="s">
        <v>35</v>
      </c>
      <c r="P883" s="0" t="n">
        <f aca="false">IF(AND(OR(Dashboard!$B$5="All",D883=Dashboard!$B$5),OR(Dashboard!$D$5="All",N883=Dashboard!$D$5),OR(AND(C883&lt;&gt;"",C883&gt;=Dashboard!$F$5,C883&lt;=Dashboard!$H$5),AND(C883="",Dashboard!$F$5&lt;=1980,Dashboard!$H$5&gt;=2016))),1,0)</f>
        <v>1</v>
      </c>
      <c r="Q883" s="0" t="n">
        <f aca="false">J883*P883+ROW()*0.00000001</f>
        <v>1.94000883</v>
      </c>
    </row>
    <row r="884" customFormat="false" ht="15" hidden="false" customHeight="false" outlineLevel="0" collapsed="false">
      <c r="A884" s="0" t="s">
        <v>865</v>
      </c>
      <c r="B884" s="0" t="s">
        <v>117</v>
      </c>
      <c r="C884" s="0" t="n">
        <v>2001</v>
      </c>
      <c r="D884" s="0" t="s">
        <v>114</v>
      </c>
      <c r="E884" s="0" t="s">
        <v>418</v>
      </c>
      <c r="F884" s="0" t="n">
        <v>0.59</v>
      </c>
      <c r="G884" s="0" t="n">
        <v>1.23</v>
      </c>
      <c r="H884" s="0" t="n">
        <v>0</v>
      </c>
      <c r="I884" s="0" t="n">
        <v>0.13</v>
      </c>
      <c r="J884" s="0" t="n">
        <v>1.94</v>
      </c>
      <c r="L884" s="0" t="n">
        <v>7.4</v>
      </c>
      <c r="M884" s="0" t="s">
        <v>36</v>
      </c>
      <c r="N884" s="0" t="s">
        <v>74</v>
      </c>
      <c r="P884" s="0" t="n">
        <f aca="false">IF(AND(OR(Dashboard!$B$5="All",D884=Dashboard!$B$5),OR(Dashboard!$D$5="All",N884=Dashboard!$D$5),OR(AND(C884&lt;&gt;"",C884&gt;=Dashboard!$F$5,C884&lt;=Dashboard!$H$5),AND(C884="",Dashboard!$F$5&lt;=1980,Dashboard!$H$5&gt;=2016))),1,0)</f>
        <v>1</v>
      </c>
      <c r="Q884" s="0" t="n">
        <f aca="false">J884*P884+ROW()*0.00000001</f>
        <v>1.94000884</v>
      </c>
    </row>
    <row r="885" customFormat="false" ht="15" hidden="false" customHeight="false" outlineLevel="0" collapsed="false">
      <c r="A885" s="0" t="s">
        <v>151</v>
      </c>
      <c r="B885" s="0" t="s">
        <v>70</v>
      </c>
      <c r="C885" s="0" t="n">
        <v>2010</v>
      </c>
      <c r="D885" s="0" t="s">
        <v>58</v>
      </c>
      <c r="E885" s="0" t="s">
        <v>142</v>
      </c>
      <c r="F885" s="0" t="n">
        <v>0.73</v>
      </c>
      <c r="G885" s="0" t="n">
        <v>0.89</v>
      </c>
      <c r="H885" s="0" t="n">
        <v>0.02</v>
      </c>
      <c r="I885" s="0" t="n">
        <v>0.3</v>
      </c>
      <c r="J885" s="0" t="n">
        <v>1.94</v>
      </c>
      <c r="K885" s="0" t="n">
        <v>78</v>
      </c>
      <c r="L885" s="0" t="n">
        <v>6.4</v>
      </c>
      <c r="M885" s="0" t="s">
        <v>103</v>
      </c>
      <c r="N885" s="0" t="s">
        <v>74</v>
      </c>
      <c r="O885" s="0" t="s">
        <v>37</v>
      </c>
      <c r="P885" s="0" t="n">
        <f aca="false">IF(AND(OR(Dashboard!$B$5="All",D885=Dashboard!$B$5),OR(Dashboard!$D$5="All",N885=Dashboard!$D$5),OR(AND(C885&lt;&gt;"",C885&gt;=Dashboard!$F$5,C885&lt;=Dashboard!$H$5),AND(C885="",Dashboard!$F$5&lt;=1980,Dashboard!$H$5&gt;=2016))),1,0)</f>
        <v>1</v>
      </c>
      <c r="Q885" s="0" t="n">
        <f aca="false">J885*P885+ROW()*0.00000001</f>
        <v>1.94000885</v>
      </c>
    </row>
    <row r="886" customFormat="false" ht="15" hidden="false" customHeight="false" outlineLevel="0" collapsed="false">
      <c r="A886" s="0" t="s">
        <v>622</v>
      </c>
      <c r="B886" s="0" t="s">
        <v>64</v>
      </c>
      <c r="C886" s="0" t="n">
        <v>2008</v>
      </c>
      <c r="D886" s="0" t="s">
        <v>34</v>
      </c>
      <c r="E886" s="0" t="s">
        <v>142</v>
      </c>
      <c r="F886" s="0" t="n">
        <v>0.49</v>
      </c>
      <c r="G886" s="0" t="n">
        <v>1.26</v>
      </c>
      <c r="H886" s="0" t="n">
        <v>0.01</v>
      </c>
      <c r="I886" s="0" t="n">
        <v>0.18</v>
      </c>
      <c r="J886" s="0" t="n">
        <v>1.94</v>
      </c>
      <c r="K886" s="0" t="n">
        <v>87</v>
      </c>
      <c r="L886" s="0" t="n">
        <v>8</v>
      </c>
      <c r="M886" s="0" t="s">
        <v>36</v>
      </c>
      <c r="N886" s="0" t="s">
        <v>66</v>
      </c>
      <c r="O886" s="0" t="s">
        <v>42</v>
      </c>
      <c r="P886" s="0" t="n">
        <f aca="false">IF(AND(OR(Dashboard!$B$5="All",D886=Dashboard!$B$5),OR(Dashboard!$D$5="All",N886=Dashboard!$D$5),OR(AND(C886&lt;&gt;"",C886&gt;=Dashboard!$F$5,C886&lt;=Dashboard!$H$5),AND(C886="",Dashboard!$F$5&lt;=1980,Dashboard!$H$5&gt;=2016))),1,0)</f>
        <v>1</v>
      </c>
      <c r="Q886" s="0" t="n">
        <f aca="false">J886*P886+ROW()*0.00000001</f>
        <v>1.94000886</v>
      </c>
    </row>
    <row r="887" customFormat="false" ht="15" hidden="false" customHeight="false" outlineLevel="0" collapsed="false">
      <c r="A887" s="0" t="s">
        <v>866</v>
      </c>
      <c r="B887" s="0" t="s">
        <v>76</v>
      </c>
      <c r="C887" s="0" t="n">
        <v>2004</v>
      </c>
      <c r="D887" s="0" t="s">
        <v>102</v>
      </c>
      <c r="E887" s="0" t="s">
        <v>160</v>
      </c>
      <c r="F887" s="0" t="n">
        <v>1.09</v>
      </c>
      <c r="G887" s="0" t="n">
        <v>0.15</v>
      </c>
      <c r="H887" s="0" t="n">
        <v>0.65</v>
      </c>
      <c r="I887" s="0" t="n">
        <v>0.04</v>
      </c>
      <c r="J887" s="0" t="n">
        <v>1.94</v>
      </c>
      <c r="K887" s="0" t="n">
        <v>77</v>
      </c>
      <c r="L887" s="0" t="n">
        <v>8.9</v>
      </c>
      <c r="M887" s="0" t="s">
        <v>103</v>
      </c>
      <c r="N887" s="0" t="s">
        <v>74</v>
      </c>
      <c r="O887" s="0" t="s">
        <v>37</v>
      </c>
      <c r="P887" s="0" t="n">
        <f aca="false">IF(AND(OR(Dashboard!$B$5="All",D887=Dashboard!$B$5),OR(Dashboard!$D$5="All",N887=Dashboard!$D$5),OR(AND(C887&lt;&gt;"",C887&gt;=Dashboard!$F$5,C887&lt;=Dashboard!$H$5),AND(C887="",Dashboard!$F$5&lt;=1980,Dashboard!$H$5&gt;=2016))),1,0)</f>
        <v>1</v>
      </c>
      <c r="Q887" s="0" t="n">
        <f aca="false">J887*P887+ROW()*0.00000001</f>
        <v>1.94000887</v>
      </c>
    </row>
    <row r="888" customFormat="false" ht="15" hidden="false" customHeight="false" outlineLevel="0" collapsed="false">
      <c r="A888" s="0" t="s">
        <v>173</v>
      </c>
      <c r="B888" s="0" t="s">
        <v>33</v>
      </c>
      <c r="C888" s="0" t="n">
        <v>2008</v>
      </c>
      <c r="D888" s="0" t="s">
        <v>56</v>
      </c>
      <c r="E888" s="0" t="s">
        <v>91</v>
      </c>
      <c r="F888" s="0" t="n">
        <v>1.17</v>
      </c>
      <c r="G888" s="0" t="n">
        <v>0.58</v>
      </c>
      <c r="H888" s="0" t="n">
        <v>0</v>
      </c>
      <c r="I888" s="0" t="n">
        <v>0.18</v>
      </c>
      <c r="J888" s="0" t="n">
        <v>1.94</v>
      </c>
      <c r="K888" s="0" t="n">
        <v>83</v>
      </c>
      <c r="L888" s="0" t="n">
        <v>7.6</v>
      </c>
      <c r="M888" s="0" t="s">
        <v>73</v>
      </c>
      <c r="N888" s="0" t="s">
        <v>35</v>
      </c>
      <c r="O888" s="0" t="s">
        <v>42</v>
      </c>
      <c r="P888" s="0" t="n">
        <f aca="false">IF(AND(OR(Dashboard!$B$5="All",D888=Dashboard!$B$5),OR(Dashboard!$D$5="All",N888=Dashboard!$D$5),OR(AND(C888&lt;&gt;"",C888&gt;=Dashboard!$F$5,C888&lt;=Dashboard!$H$5),AND(C888="",Dashboard!$F$5&lt;=1980,Dashboard!$H$5&gt;=2016))),1,0)</f>
        <v>1</v>
      </c>
      <c r="Q888" s="0" t="n">
        <f aca="false">J888*P888+ROW()*0.00000001</f>
        <v>1.94000888</v>
      </c>
    </row>
    <row r="889" customFormat="false" ht="15" hidden="false" customHeight="false" outlineLevel="0" collapsed="false">
      <c r="A889" s="0" t="s">
        <v>867</v>
      </c>
      <c r="B889" s="0" t="s">
        <v>117</v>
      </c>
      <c r="C889" s="0" t="n">
        <v>1997</v>
      </c>
      <c r="D889" s="0" t="s">
        <v>41</v>
      </c>
      <c r="E889" s="0" t="s">
        <v>89</v>
      </c>
      <c r="F889" s="0" t="n">
        <v>1.41</v>
      </c>
      <c r="G889" s="0" t="n">
        <v>0.42</v>
      </c>
      <c r="H889" s="0" t="n">
        <v>0.03</v>
      </c>
      <c r="I889" s="0" t="n">
        <v>0.07</v>
      </c>
      <c r="J889" s="0" t="n">
        <v>1.94</v>
      </c>
      <c r="N889" s="0" t="s">
        <v>74</v>
      </c>
      <c r="P889" s="0" t="n">
        <f aca="false">IF(AND(OR(Dashboard!$B$5="All",D889=Dashboard!$B$5),OR(Dashboard!$D$5="All",N889=Dashboard!$D$5),OR(AND(C889&lt;&gt;"",C889&gt;=Dashboard!$F$5,C889&lt;=Dashboard!$H$5),AND(C889="",Dashboard!$F$5&lt;=1980,Dashboard!$H$5&gt;=2016))),1,0)</f>
        <v>1</v>
      </c>
      <c r="Q889" s="0" t="n">
        <f aca="false">J889*P889+ROW()*0.00000001</f>
        <v>1.94000889</v>
      </c>
    </row>
    <row r="890" customFormat="false" ht="15" hidden="false" customHeight="false" outlineLevel="0" collapsed="false">
      <c r="A890" s="0" t="s">
        <v>868</v>
      </c>
      <c r="B890" s="0" t="s">
        <v>76</v>
      </c>
      <c r="C890" s="0" t="n">
        <v>2002</v>
      </c>
      <c r="D890" s="0" t="s">
        <v>56</v>
      </c>
      <c r="E890" s="0" t="s">
        <v>124</v>
      </c>
      <c r="F890" s="0" t="n">
        <v>1.42</v>
      </c>
      <c r="G890" s="0" t="n">
        <v>0.4</v>
      </c>
      <c r="H890" s="0" t="n">
        <v>0</v>
      </c>
      <c r="I890" s="0" t="n">
        <v>0.12</v>
      </c>
      <c r="J890" s="0" t="n">
        <v>1.94</v>
      </c>
      <c r="K890" s="0" t="n">
        <v>63</v>
      </c>
      <c r="L890" s="0" t="n">
        <v>8.3</v>
      </c>
      <c r="M890" s="0" t="s">
        <v>73</v>
      </c>
      <c r="N890" s="0" t="s">
        <v>74</v>
      </c>
      <c r="O890" s="0" t="s">
        <v>67</v>
      </c>
      <c r="P890" s="0" t="n">
        <f aca="false">IF(AND(OR(Dashboard!$B$5="All",D890=Dashboard!$B$5),OR(Dashboard!$D$5="All",N890=Dashboard!$D$5),OR(AND(C890&lt;&gt;"",C890&gt;=Dashboard!$F$5,C890&lt;=Dashboard!$H$5),AND(C890="",Dashboard!$F$5&lt;=1980,Dashboard!$H$5&gt;=2016))),1,0)</f>
        <v>1</v>
      </c>
      <c r="Q890" s="0" t="n">
        <f aca="false">J890*P890+ROW()*0.00000001</f>
        <v>1.9400089</v>
      </c>
    </row>
    <row r="891" customFormat="false" ht="15" hidden="false" customHeight="false" outlineLevel="0" collapsed="false">
      <c r="A891" s="0" t="s">
        <v>869</v>
      </c>
      <c r="B891" s="0" t="s">
        <v>64</v>
      </c>
      <c r="C891" s="0" t="n">
        <v>2013</v>
      </c>
      <c r="D891" s="0" t="s">
        <v>56</v>
      </c>
      <c r="E891" s="0" t="s">
        <v>72</v>
      </c>
      <c r="F891" s="0" t="n">
        <v>1.22</v>
      </c>
      <c r="G891" s="0" t="n">
        <v>0.54</v>
      </c>
      <c r="H891" s="0" t="n">
        <v>0.02</v>
      </c>
      <c r="I891" s="0" t="n">
        <v>0.16</v>
      </c>
      <c r="J891" s="0" t="n">
        <v>1.93</v>
      </c>
      <c r="K891" s="0" t="n">
        <v>93</v>
      </c>
      <c r="L891" s="0" t="n">
        <v>8.5</v>
      </c>
      <c r="M891" s="0" t="s">
        <v>73</v>
      </c>
      <c r="N891" s="0" t="s">
        <v>66</v>
      </c>
      <c r="O891" s="0" t="s">
        <v>60</v>
      </c>
      <c r="P891" s="0" t="n">
        <f aca="false">IF(AND(OR(Dashboard!$B$5="All",D891=Dashboard!$B$5),OR(Dashboard!$D$5="All",N891=Dashboard!$D$5),OR(AND(C891&lt;&gt;"",C891&gt;=Dashboard!$F$5,C891&lt;=Dashboard!$H$5),AND(C891="",Dashboard!$F$5&lt;=1980,Dashboard!$H$5&gt;=2016))),1,0)</f>
        <v>1</v>
      </c>
      <c r="Q891" s="0" t="n">
        <f aca="false">J891*P891+ROW()*0.00000001</f>
        <v>1.93000891</v>
      </c>
    </row>
    <row r="892" customFormat="false" ht="15" hidden="false" customHeight="false" outlineLevel="0" collapsed="false">
      <c r="A892" s="0" t="s">
        <v>870</v>
      </c>
      <c r="B892" s="0" t="s">
        <v>76</v>
      </c>
      <c r="C892" s="0" t="n">
        <v>2004</v>
      </c>
      <c r="D892" s="0" t="s">
        <v>46</v>
      </c>
      <c r="E892" s="0" t="s">
        <v>91</v>
      </c>
      <c r="F892" s="0" t="n">
        <v>1</v>
      </c>
      <c r="G892" s="0" t="n">
        <v>0.72</v>
      </c>
      <c r="H892" s="0" t="n">
        <v>0</v>
      </c>
      <c r="I892" s="0" t="n">
        <v>0.21</v>
      </c>
      <c r="J892" s="0" t="n">
        <v>1.93</v>
      </c>
      <c r="K892" s="0" t="n">
        <v>79</v>
      </c>
      <c r="L892" s="0" t="n">
        <v>8.5</v>
      </c>
      <c r="M892" s="0" t="s">
        <v>103</v>
      </c>
      <c r="N892" s="0" t="s">
        <v>74</v>
      </c>
      <c r="O892" s="0" t="s">
        <v>37</v>
      </c>
      <c r="P892" s="0" t="n">
        <f aca="false">IF(AND(OR(Dashboard!$B$5="All",D892=Dashboard!$B$5),OR(Dashboard!$D$5="All",N892=Dashboard!$D$5),OR(AND(C892&lt;&gt;"",C892&gt;=Dashboard!$F$5,C892&lt;=Dashboard!$H$5),AND(C892="",Dashboard!$F$5&lt;=1980,Dashboard!$H$5&gt;=2016))),1,0)</f>
        <v>1</v>
      </c>
      <c r="Q892" s="0" t="n">
        <f aca="false">J892*P892+ROW()*0.00000001</f>
        <v>1.93000892</v>
      </c>
    </row>
    <row r="893" customFormat="false" ht="15" hidden="false" customHeight="false" outlineLevel="0" collapsed="false">
      <c r="A893" s="0" t="s">
        <v>871</v>
      </c>
      <c r="B893" s="0" t="s">
        <v>78</v>
      </c>
      <c r="C893" s="0" t="n">
        <v>1993</v>
      </c>
      <c r="D893" s="0" t="s">
        <v>102</v>
      </c>
      <c r="E893" s="0" t="s">
        <v>449</v>
      </c>
      <c r="F893" s="0" t="n">
        <v>1.48</v>
      </c>
      <c r="G893" s="0" t="n">
        <v>0.39</v>
      </c>
      <c r="H893" s="0" t="n">
        <v>0</v>
      </c>
      <c r="I893" s="0" t="n">
        <v>0.06</v>
      </c>
      <c r="J893" s="0" t="n">
        <v>1.93</v>
      </c>
      <c r="N893" s="0" t="s">
        <v>35</v>
      </c>
      <c r="P893" s="0" t="n">
        <f aca="false">IF(AND(OR(Dashboard!$B$5="All",D893=Dashboard!$B$5),OR(Dashboard!$D$5="All",N893=Dashboard!$D$5),OR(AND(C893&lt;&gt;"",C893&gt;=Dashboard!$F$5,C893&lt;=Dashboard!$H$5),AND(C893="",Dashboard!$F$5&lt;=1980,Dashboard!$H$5&gt;=2016))),1,0)</f>
        <v>1</v>
      </c>
      <c r="Q893" s="0" t="n">
        <f aca="false">J893*P893+ROW()*0.00000001</f>
        <v>1.93000893</v>
      </c>
    </row>
    <row r="894" customFormat="false" ht="15" hidden="false" customHeight="false" outlineLevel="0" collapsed="false">
      <c r="A894" s="0" t="s">
        <v>872</v>
      </c>
      <c r="B894" s="0" t="s">
        <v>873</v>
      </c>
      <c r="C894" s="0" t="n">
        <v>1995</v>
      </c>
      <c r="D894" s="0" t="s">
        <v>102</v>
      </c>
      <c r="E894" s="0" t="s">
        <v>154</v>
      </c>
      <c r="F894" s="0" t="n">
        <v>0.34</v>
      </c>
      <c r="G894" s="0" t="n">
        <v>0.26</v>
      </c>
      <c r="H894" s="0" t="n">
        <v>1.3</v>
      </c>
      <c r="I894" s="0" t="n">
        <v>0.03</v>
      </c>
      <c r="J894" s="0" t="n">
        <v>1.93</v>
      </c>
      <c r="N894" s="0" t="s">
        <v>154</v>
      </c>
      <c r="P894" s="0" t="n">
        <f aca="false">IF(AND(OR(Dashboard!$B$5="All",D894=Dashboard!$B$5),OR(Dashboard!$D$5="All",N894=Dashboard!$D$5),OR(AND(C894&lt;&gt;"",C894&gt;=Dashboard!$F$5,C894&lt;=Dashboard!$H$5),AND(C894="",Dashboard!$F$5&lt;=1980,Dashboard!$H$5&gt;=2016))),1,0)</f>
        <v>1</v>
      </c>
      <c r="Q894" s="0" t="n">
        <f aca="false">J894*P894+ROW()*0.00000001</f>
        <v>1.93000894</v>
      </c>
    </row>
    <row r="895" customFormat="false" ht="15" hidden="false" customHeight="false" outlineLevel="0" collapsed="false">
      <c r="A895" s="0" t="s">
        <v>841</v>
      </c>
      <c r="B895" s="0" t="s">
        <v>64</v>
      </c>
      <c r="C895" s="0" t="n">
        <v>2008</v>
      </c>
      <c r="D895" s="0" t="s">
        <v>102</v>
      </c>
      <c r="E895" s="0" t="s">
        <v>649</v>
      </c>
      <c r="F895" s="0" t="n">
        <v>1.53</v>
      </c>
      <c r="G895" s="0" t="n">
        <v>0.23</v>
      </c>
      <c r="H895" s="0" t="n">
        <v>0</v>
      </c>
      <c r="I895" s="0" t="n">
        <v>0.16</v>
      </c>
      <c r="J895" s="0" t="n">
        <v>1.93</v>
      </c>
      <c r="K895" s="0" t="n">
        <v>72</v>
      </c>
      <c r="L895" s="0" t="n">
        <v>7.5</v>
      </c>
      <c r="M895" s="0" t="s">
        <v>103</v>
      </c>
      <c r="N895" s="0" t="s">
        <v>66</v>
      </c>
      <c r="O895" s="0" t="s">
        <v>37</v>
      </c>
      <c r="P895" s="0" t="n">
        <f aca="false">IF(AND(OR(Dashboard!$B$5="All",D895=Dashboard!$B$5),OR(Dashboard!$D$5="All",N895=Dashboard!$D$5),OR(AND(C895&lt;&gt;"",C895&gt;=Dashboard!$F$5,C895&lt;=Dashboard!$H$5),AND(C895="",Dashboard!$F$5&lt;=1980,Dashboard!$H$5&gt;=2016))),1,0)</f>
        <v>1</v>
      </c>
      <c r="Q895" s="0" t="n">
        <f aca="false">J895*P895+ROW()*0.00000001</f>
        <v>1.93000895</v>
      </c>
    </row>
    <row r="896" customFormat="false" ht="15" hidden="false" customHeight="false" outlineLevel="0" collapsed="false">
      <c r="A896" s="0" t="s">
        <v>874</v>
      </c>
      <c r="B896" s="0" t="s">
        <v>94</v>
      </c>
      <c r="C896" s="0" t="n">
        <v>2015</v>
      </c>
      <c r="D896" s="0" t="s">
        <v>56</v>
      </c>
      <c r="E896" s="0" t="s">
        <v>91</v>
      </c>
      <c r="F896" s="0" t="n">
        <v>0.78</v>
      </c>
      <c r="G896" s="0" t="n">
        <v>0.79</v>
      </c>
      <c r="H896" s="0" t="n">
        <v>0.04</v>
      </c>
      <c r="I896" s="0" t="n">
        <v>0.31</v>
      </c>
      <c r="J896" s="0" t="n">
        <v>1.93</v>
      </c>
      <c r="K896" s="0" t="n">
        <v>86</v>
      </c>
      <c r="L896" s="0" t="n">
        <v>6</v>
      </c>
      <c r="M896" s="0" t="s">
        <v>103</v>
      </c>
      <c r="N896" s="0" t="s">
        <v>74</v>
      </c>
      <c r="O896" s="0" t="s">
        <v>42</v>
      </c>
      <c r="P896" s="0" t="n">
        <f aca="false">IF(AND(OR(Dashboard!$B$5="All",D896=Dashboard!$B$5),OR(Dashboard!$D$5="All",N896=Dashboard!$D$5),OR(AND(C896&lt;&gt;"",C896&gt;=Dashboard!$F$5,C896&lt;=Dashboard!$H$5),AND(C896="",Dashboard!$F$5&lt;=1980,Dashboard!$H$5&gt;=2016))),1,0)</f>
        <v>1</v>
      </c>
      <c r="Q896" s="0" t="n">
        <f aca="false">J896*P896+ROW()*0.00000001</f>
        <v>1.93000896</v>
      </c>
    </row>
    <row r="897" customFormat="false" ht="15" hidden="false" customHeight="false" outlineLevel="0" collapsed="false">
      <c r="A897" s="0" t="s">
        <v>875</v>
      </c>
      <c r="B897" s="0" t="s">
        <v>45</v>
      </c>
      <c r="C897" s="0" t="n">
        <v>1998</v>
      </c>
      <c r="D897" s="0" t="s">
        <v>48</v>
      </c>
      <c r="E897" s="0" t="s">
        <v>35</v>
      </c>
      <c r="F897" s="0" t="n">
        <v>1.06</v>
      </c>
      <c r="G897" s="0" t="n">
        <v>0.6</v>
      </c>
      <c r="H897" s="0" t="n">
        <v>0.2</v>
      </c>
      <c r="I897" s="0" t="n">
        <v>0.07</v>
      </c>
      <c r="J897" s="0" t="n">
        <v>1.93</v>
      </c>
      <c r="N897" s="0" t="s">
        <v>35</v>
      </c>
      <c r="P897" s="0" t="n">
        <f aca="false">IF(AND(OR(Dashboard!$B$5="All",D897=Dashboard!$B$5),OR(Dashboard!$D$5="All",N897=Dashboard!$D$5),OR(AND(C897&lt;&gt;"",C897&gt;=Dashboard!$F$5,C897&lt;=Dashboard!$H$5),AND(C897="",Dashboard!$F$5&lt;=1980,Dashboard!$H$5&gt;=2016))),1,0)</f>
        <v>1</v>
      </c>
      <c r="Q897" s="0" t="n">
        <f aca="false">J897*P897+ROW()*0.00000001</f>
        <v>1.93000897</v>
      </c>
    </row>
    <row r="898" customFormat="false" ht="15" hidden="false" customHeight="false" outlineLevel="0" collapsed="false">
      <c r="A898" s="0" t="s">
        <v>876</v>
      </c>
      <c r="B898" s="0" t="s">
        <v>45</v>
      </c>
      <c r="C898" s="0" t="n">
        <v>2001</v>
      </c>
      <c r="D898" s="0" t="s">
        <v>71</v>
      </c>
      <c r="E898" s="0" t="s">
        <v>35</v>
      </c>
      <c r="F898" s="0" t="n">
        <v>0.92</v>
      </c>
      <c r="G898" s="0" t="n">
        <v>0.53</v>
      </c>
      <c r="H898" s="0" t="n">
        <v>0.41</v>
      </c>
      <c r="I898" s="0" t="n">
        <v>0.06</v>
      </c>
      <c r="J898" s="0" t="n">
        <v>1.92</v>
      </c>
      <c r="N898" s="0" t="s">
        <v>35</v>
      </c>
      <c r="P898" s="0" t="n">
        <f aca="false">IF(AND(OR(Dashboard!$B$5="All",D898=Dashboard!$B$5),OR(Dashboard!$D$5="All",N898=Dashboard!$D$5),OR(AND(C898&lt;&gt;"",C898&gt;=Dashboard!$F$5,C898&lt;=Dashboard!$H$5),AND(C898="",Dashboard!$F$5&lt;=1980,Dashboard!$H$5&gt;=2016))),1,0)</f>
        <v>1</v>
      </c>
      <c r="Q898" s="0" t="n">
        <f aca="false">J898*P898+ROW()*0.00000001</f>
        <v>1.92000898</v>
      </c>
    </row>
    <row r="899" customFormat="false" ht="15" hidden="false" customHeight="false" outlineLevel="0" collapsed="false">
      <c r="A899" s="0" t="s">
        <v>232</v>
      </c>
      <c r="B899" s="0" t="s">
        <v>64</v>
      </c>
      <c r="C899" s="0" t="n">
        <v>2014</v>
      </c>
      <c r="D899" s="0" t="s">
        <v>56</v>
      </c>
      <c r="E899" s="0" t="s">
        <v>91</v>
      </c>
      <c r="F899" s="0" t="n">
        <v>1.31</v>
      </c>
      <c r="G899" s="0" t="n">
        <v>0.43</v>
      </c>
      <c r="H899" s="0" t="n">
        <v>0</v>
      </c>
      <c r="I899" s="0" t="n">
        <v>0.18</v>
      </c>
      <c r="J899" s="0" t="n">
        <v>1.92</v>
      </c>
      <c r="L899" s="0" t="n">
        <v>4.7</v>
      </c>
      <c r="M899" s="0" t="s">
        <v>103</v>
      </c>
      <c r="N899" s="0" t="s">
        <v>66</v>
      </c>
      <c r="P899" s="0" t="n">
        <f aca="false">IF(AND(OR(Dashboard!$B$5="All",D899=Dashboard!$B$5),OR(Dashboard!$D$5="All",N899=Dashboard!$D$5),OR(AND(C899&lt;&gt;"",C899&gt;=Dashboard!$F$5,C899&lt;=Dashboard!$H$5),AND(C899="",Dashboard!$F$5&lt;=1980,Dashboard!$H$5&gt;=2016))),1,0)</f>
        <v>1</v>
      </c>
      <c r="Q899" s="0" t="n">
        <f aca="false">J899*P899+ROW()*0.00000001</f>
        <v>1.92000899</v>
      </c>
    </row>
    <row r="900" customFormat="false" ht="15" hidden="false" customHeight="false" outlineLevel="0" collapsed="false">
      <c r="A900" s="0" t="s">
        <v>877</v>
      </c>
      <c r="B900" s="0" t="s">
        <v>76</v>
      </c>
      <c r="C900" s="0" t="n">
        <v>2001</v>
      </c>
      <c r="D900" s="0" t="s">
        <v>56</v>
      </c>
      <c r="E900" s="0" t="s">
        <v>418</v>
      </c>
      <c r="F900" s="0" t="n">
        <v>0.76</v>
      </c>
      <c r="G900" s="0" t="n">
        <v>0.96</v>
      </c>
      <c r="H900" s="0" t="n">
        <v>0</v>
      </c>
      <c r="I900" s="0" t="n">
        <v>0.2</v>
      </c>
      <c r="J900" s="0" t="n">
        <v>1.92</v>
      </c>
      <c r="K900" s="0" t="n">
        <v>88</v>
      </c>
      <c r="L900" s="0" t="n">
        <v>8</v>
      </c>
      <c r="M900" s="0" t="s">
        <v>73</v>
      </c>
      <c r="N900" s="0" t="s">
        <v>74</v>
      </c>
      <c r="O900" s="0" t="s">
        <v>42</v>
      </c>
      <c r="P900" s="0" t="n">
        <f aca="false">IF(AND(OR(Dashboard!$B$5="All",D900=Dashboard!$B$5),OR(Dashboard!$D$5="All",N900=Dashboard!$D$5),OR(AND(C900&lt;&gt;"",C900&gt;=Dashboard!$F$5,C900&lt;=Dashboard!$H$5),AND(C900="",Dashboard!$F$5&lt;=1980,Dashboard!$H$5&gt;=2016))),1,0)</f>
        <v>1</v>
      </c>
      <c r="Q900" s="0" t="n">
        <f aca="false">J900*P900+ROW()*0.00000001</f>
        <v>1.920009</v>
      </c>
    </row>
    <row r="901" customFormat="false" ht="15" hidden="false" customHeight="false" outlineLevel="0" collapsed="false">
      <c r="A901" s="0" t="s">
        <v>878</v>
      </c>
      <c r="B901" s="0" t="s">
        <v>152</v>
      </c>
      <c r="C901" s="0" t="n">
        <v>2003</v>
      </c>
      <c r="D901" s="0" t="s">
        <v>58</v>
      </c>
      <c r="E901" s="0" t="s">
        <v>142</v>
      </c>
      <c r="F901" s="0" t="n">
        <v>1.03</v>
      </c>
      <c r="G901" s="0" t="n">
        <v>0.8</v>
      </c>
      <c r="H901" s="0" t="n">
        <v>0</v>
      </c>
      <c r="I901" s="0" t="n">
        <v>0.09</v>
      </c>
      <c r="J901" s="0" t="n">
        <v>1.92</v>
      </c>
      <c r="K901" s="0" t="n">
        <v>80</v>
      </c>
      <c r="L901" s="0" t="n">
        <v>8.6</v>
      </c>
      <c r="M901" s="0" t="s">
        <v>103</v>
      </c>
      <c r="N901" s="0" t="s">
        <v>152</v>
      </c>
      <c r="O901" s="0" t="s">
        <v>37</v>
      </c>
      <c r="P901" s="0" t="n">
        <f aca="false">IF(AND(OR(Dashboard!$B$5="All",D901=Dashboard!$B$5),OR(Dashboard!$D$5="All",N901=Dashboard!$D$5),OR(AND(C901&lt;&gt;"",C901&gt;=Dashboard!$F$5,C901&lt;=Dashboard!$H$5),AND(C901="",Dashboard!$F$5&lt;=1980,Dashboard!$H$5&gt;=2016))),1,0)</f>
        <v>1</v>
      </c>
      <c r="Q901" s="0" t="n">
        <f aca="false">J901*P901+ROW()*0.00000001</f>
        <v>1.92000901</v>
      </c>
    </row>
    <row r="902" customFormat="false" ht="15" hidden="false" customHeight="false" outlineLevel="0" collapsed="false">
      <c r="A902" s="0" t="s">
        <v>879</v>
      </c>
      <c r="B902" s="0" t="s">
        <v>97</v>
      </c>
      <c r="C902" s="0" t="n">
        <v>2013</v>
      </c>
      <c r="D902" s="0" t="s">
        <v>52</v>
      </c>
      <c r="E902" s="0" t="s">
        <v>35</v>
      </c>
      <c r="F902" s="0" t="n">
        <v>0.62</v>
      </c>
      <c r="G902" s="0" t="n">
        <v>0.64</v>
      </c>
      <c r="H902" s="0" t="n">
        <v>0.55</v>
      </c>
      <c r="I902" s="0" t="n">
        <v>0.11</v>
      </c>
      <c r="J902" s="0" t="n">
        <v>1.92</v>
      </c>
      <c r="K902" s="0" t="n">
        <v>57</v>
      </c>
      <c r="L902" s="0" t="n">
        <v>6.3</v>
      </c>
      <c r="M902" s="0" t="s">
        <v>36</v>
      </c>
      <c r="N902" s="0" t="s">
        <v>35</v>
      </c>
      <c r="O902" s="0" t="s">
        <v>53</v>
      </c>
      <c r="P902" s="0" t="n">
        <f aca="false">IF(AND(OR(Dashboard!$B$5="All",D902=Dashboard!$B$5),OR(Dashboard!$D$5="All",N902=Dashboard!$D$5),OR(AND(C902&lt;&gt;"",C902&gt;=Dashboard!$F$5,C902&lt;=Dashboard!$H$5),AND(C902="",Dashboard!$F$5&lt;=1980,Dashboard!$H$5&gt;=2016))),1,0)</f>
        <v>1</v>
      </c>
      <c r="Q902" s="0" t="n">
        <f aca="false">J902*P902+ROW()*0.00000001</f>
        <v>1.92000902</v>
      </c>
    </row>
    <row r="903" customFormat="false" ht="15" hidden="false" customHeight="false" outlineLevel="0" collapsed="false">
      <c r="A903" s="0" t="s">
        <v>880</v>
      </c>
      <c r="B903" s="0" t="s">
        <v>76</v>
      </c>
      <c r="C903" s="0" t="n">
        <v>2004</v>
      </c>
      <c r="D903" s="0" t="s">
        <v>41</v>
      </c>
      <c r="E903" s="0" t="s">
        <v>418</v>
      </c>
      <c r="F903" s="0" t="n">
        <v>0.94</v>
      </c>
      <c r="G903" s="0" t="n">
        <v>0.73</v>
      </c>
      <c r="H903" s="0" t="n">
        <v>0</v>
      </c>
      <c r="I903" s="0" t="n">
        <v>0.25</v>
      </c>
      <c r="J903" s="0" t="n">
        <v>1.92</v>
      </c>
      <c r="K903" s="0" t="n">
        <v>80</v>
      </c>
      <c r="L903" s="0" t="n">
        <v>9.2</v>
      </c>
      <c r="M903" s="0" t="s">
        <v>36</v>
      </c>
      <c r="N903" s="0" t="s">
        <v>74</v>
      </c>
      <c r="O903" s="0" t="s">
        <v>37</v>
      </c>
      <c r="P903" s="0" t="n">
        <f aca="false">IF(AND(OR(Dashboard!$B$5="All",D903=Dashboard!$B$5),OR(Dashboard!$D$5="All",N903=Dashboard!$D$5),OR(AND(C903&lt;&gt;"",C903&gt;=Dashboard!$F$5,C903&lt;=Dashboard!$H$5),AND(C903="",Dashboard!$F$5&lt;=1980,Dashboard!$H$5&gt;=2016))),1,0)</f>
        <v>1</v>
      </c>
      <c r="Q903" s="0" t="n">
        <f aca="false">J903*P903+ROW()*0.00000001</f>
        <v>1.92000903</v>
      </c>
    </row>
    <row r="904" customFormat="false" ht="15" hidden="false" customHeight="false" outlineLevel="0" collapsed="false">
      <c r="A904" s="0" t="s">
        <v>881</v>
      </c>
      <c r="B904" s="0" t="s">
        <v>117</v>
      </c>
      <c r="C904" s="0" t="n">
        <v>1996</v>
      </c>
      <c r="D904" s="0" t="s">
        <v>52</v>
      </c>
      <c r="E904" s="0" t="s">
        <v>89</v>
      </c>
      <c r="F904" s="0" t="n">
        <v>0.26</v>
      </c>
      <c r="G904" s="0" t="n">
        <v>0.16</v>
      </c>
      <c r="H904" s="0" t="n">
        <v>1.46</v>
      </c>
      <c r="I904" s="0" t="n">
        <v>0.03</v>
      </c>
      <c r="J904" s="0" t="n">
        <v>1.92</v>
      </c>
      <c r="K904" s="0" t="n">
        <v>92</v>
      </c>
      <c r="L904" s="0" t="n">
        <v>7.4</v>
      </c>
      <c r="M904" s="0" t="s">
        <v>36</v>
      </c>
      <c r="N904" s="0" t="s">
        <v>74</v>
      </c>
      <c r="O904" s="0" t="s">
        <v>60</v>
      </c>
      <c r="P904" s="0" t="n">
        <f aca="false">IF(AND(OR(Dashboard!$B$5="All",D904=Dashboard!$B$5),OR(Dashboard!$D$5="All",N904=Dashboard!$D$5),OR(AND(C904&lt;&gt;"",C904&gt;=Dashboard!$F$5,C904&lt;=Dashboard!$H$5),AND(C904="",Dashboard!$F$5&lt;=1980,Dashboard!$H$5&gt;=2016))),1,0)</f>
        <v>1</v>
      </c>
      <c r="Q904" s="0" t="n">
        <f aca="false">J904*P904+ROW()*0.00000001</f>
        <v>1.92000904</v>
      </c>
    </row>
    <row r="905" customFormat="false" ht="15" hidden="false" customHeight="false" outlineLevel="0" collapsed="false">
      <c r="A905" s="0" t="s">
        <v>407</v>
      </c>
      <c r="B905" s="0" t="s">
        <v>70</v>
      </c>
      <c r="C905" s="0" t="n">
        <v>2008</v>
      </c>
      <c r="D905" s="0" t="s">
        <v>52</v>
      </c>
      <c r="E905" s="0" t="s">
        <v>91</v>
      </c>
      <c r="F905" s="0" t="n">
        <v>1.1</v>
      </c>
      <c r="G905" s="0" t="n">
        <v>0.55</v>
      </c>
      <c r="H905" s="0" t="n">
        <v>0</v>
      </c>
      <c r="I905" s="0" t="n">
        <v>0.27</v>
      </c>
      <c r="J905" s="0" t="n">
        <v>1.92</v>
      </c>
      <c r="K905" s="0" t="n">
        <v>84</v>
      </c>
      <c r="L905" s="0" t="n">
        <v>7.5</v>
      </c>
      <c r="M905" s="0" t="s">
        <v>103</v>
      </c>
      <c r="N905" s="0" t="s">
        <v>74</v>
      </c>
      <c r="O905" s="0" t="s">
        <v>42</v>
      </c>
      <c r="P905" s="0" t="n">
        <f aca="false">IF(AND(OR(Dashboard!$B$5="All",D905=Dashboard!$B$5),OR(Dashboard!$D$5="All",N905=Dashboard!$D$5),OR(AND(C905&lt;&gt;"",C905&gt;=Dashboard!$F$5,C905&lt;=Dashboard!$H$5),AND(C905="",Dashboard!$F$5&lt;=1980,Dashboard!$H$5&gt;=2016))),1,0)</f>
        <v>1</v>
      </c>
      <c r="Q905" s="0" t="n">
        <f aca="false">J905*P905+ROW()*0.00000001</f>
        <v>1.92000905</v>
      </c>
    </row>
    <row r="906" customFormat="false" ht="15" hidden="false" customHeight="false" outlineLevel="0" collapsed="false">
      <c r="A906" s="0" t="s">
        <v>607</v>
      </c>
      <c r="B906" s="0" t="s">
        <v>64</v>
      </c>
      <c r="C906" s="0" t="n">
        <v>2009</v>
      </c>
      <c r="D906" s="0" t="s">
        <v>41</v>
      </c>
      <c r="E906" s="0" t="s">
        <v>142</v>
      </c>
      <c r="F906" s="0" t="n">
        <v>0.73</v>
      </c>
      <c r="G906" s="0" t="n">
        <v>0.96</v>
      </c>
      <c r="H906" s="0" t="n">
        <v>0.01</v>
      </c>
      <c r="I906" s="0" t="n">
        <v>0.22</v>
      </c>
      <c r="J906" s="0" t="n">
        <v>1.91</v>
      </c>
      <c r="K906" s="0" t="n">
        <v>83</v>
      </c>
      <c r="L906" s="0" t="n">
        <v>6.5</v>
      </c>
      <c r="M906" s="0" t="s">
        <v>36</v>
      </c>
      <c r="N906" s="0" t="s">
        <v>66</v>
      </c>
      <c r="O906" s="0" t="s">
        <v>42</v>
      </c>
      <c r="P906" s="0" t="n">
        <f aca="false">IF(AND(OR(Dashboard!$B$5="All",D906=Dashboard!$B$5),OR(Dashboard!$D$5="All",N906=Dashboard!$D$5),OR(AND(C906&lt;&gt;"",C906&gt;=Dashboard!$F$5,C906&lt;=Dashboard!$H$5),AND(C906="",Dashboard!$F$5&lt;=1980,Dashboard!$H$5&gt;=2016))),1,0)</f>
        <v>1</v>
      </c>
      <c r="Q906" s="0" t="n">
        <f aca="false">J906*P906+ROW()*0.00000001</f>
        <v>1.91000906</v>
      </c>
    </row>
    <row r="907" customFormat="false" ht="15" hidden="false" customHeight="false" outlineLevel="0" collapsed="false">
      <c r="A907" s="0" t="s">
        <v>882</v>
      </c>
      <c r="B907" s="0" t="s">
        <v>108</v>
      </c>
      <c r="C907" s="0" t="n">
        <v>2000</v>
      </c>
      <c r="D907" s="0" t="s">
        <v>52</v>
      </c>
      <c r="E907" s="0" t="s">
        <v>35</v>
      </c>
      <c r="F907" s="0" t="n">
        <v>0.72</v>
      </c>
      <c r="G907" s="0" t="n">
        <v>0.16</v>
      </c>
      <c r="H907" s="0" t="n">
        <v>1.01</v>
      </c>
      <c r="I907" s="0" t="n">
        <v>0.02</v>
      </c>
      <c r="J907" s="0" t="n">
        <v>1.91</v>
      </c>
      <c r="N907" s="0" t="s">
        <v>35</v>
      </c>
      <c r="P907" s="0" t="n">
        <f aca="false">IF(AND(OR(Dashboard!$B$5="All",D907=Dashboard!$B$5),OR(Dashboard!$D$5="All",N907=Dashboard!$D$5),OR(AND(C907&lt;&gt;"",C907&gt;=Dashboard!$F$5,C907&lt;=Dashboard!$H$5),AND(C907="",Dashboard!$F$5&lt;=1980,Dashboard!$H$5&gt;=2016))),1,0)</f>
        <v>1</v>
      </c>
      <c r="Q907" s="0" t="n">
        <f aca="false">J907*P907+ROW()*0.00000001</f>
        <v>1.91000907</v>
      </c>
    </row>
    <row r="908" customFormat="false" ht="15" hidden="false" customHeight="false" outlineLevel="0" collapsed="false">
      <c r="A908" s="0" t="s">
        <v>265</v>
      </c>
      <c r="B908" s="0" t="s">
        <v>70</v>
      </c>
      <c r="C908" s="0" t="n">
        <v>2013</v>
      </c>
      <c r="D908" s="0" t="s">
        <v>46</v>
      </c>
      <c r="E908" s="0" t="s">
        <v>91</v>
      </c>
      <c r="F908" s="0" t="n">
        <v>0.72</v>
      </c>
      <c r="G908" s="0" t="n">
        <v>0.75</v>
      </c>
      <c r="H908" s="0" t="n">
        <v>0.15</v>
      </c>
      <c r="I908" s="0" t="n">
        <v>0.29</v>
      </c>
      <c r="J908" s="0" t="n">
        <v>1.91</v>
      </c>
      <c r="K908" s="0" t="n">
        <v>86</v>
      </c>
      <c r="L908" s="0" t="n">
        <v>6.4</v>
      </c>
      <c r="M908" s="0" t="s">
        <v>73</v>
      </c>
      <c r="N908" s="0" t="s">
        <v>74</v>
      </c>
      <c r="O908" s="0" t="s">
        <v>42</v>
      </c>
      <c r="P908" s="0" t="n">
        <f aca="false">IF(AND(OR(Dashboard!$B$5="All",D908=Dashboard!$B$5),OR(Dashboard!$D$5="All",N908=Dashboard!$D$5),OR(AND(C908&lt;&gt;"",C908&gt;=Dashboard!$F$5,C908&lt;=Dashboard!$H$5),AND(C908="",Dashboard!$F$5&lt;=1980,Dashboard!$H$5&gt;=2016))),1,0)</f>
        <v>1</v>
      </c>
      <c r="Q908" s="0" t="n">
        <f aca="false">J908*P908+ROW()*0.00000001</f>
        <v>1.91000908</v>
      </c>
    </row>
    <row r="909" customFormat="false" ht="15" hidden="false" customHeight="false" outlineLevel="0" collapsed="false">
      <c r="A909" s="0" t="s">
        <v>883</v>
      </c>
      <c r="B909" s="0" t="s">
        <v>94</v>
      </c>
      <c r="C909" s="0" t="n">
        <v>2014</v>
      </c>
      <c r="D909" s="0" t="s">
        <v>16</v>
      </c>
      <c r="E909" s="0" t="s">
        <v>89</v>
      </c>
      <c r="F909" s="0" t="n">
        <v>0.66</v>
      </c>
      <c r="G909" s="0" t="n">
        <v>0.93</v>
      </c>
      <c r="H909" s="0" t="n">
        <v>0.01</v>
      </c>
      <c r="I909" s="0" t="n">
        <v>0.31</v>
      </c>
      <c r="J909" s="0" t="n">
        <v>1.91</v>
      </c>
      <c r="K909" s="0" t="n">
        <v>79</v>
      </c>
      <c r="L909" s="0" t="n">
        <v>7.1</v>
      </c>
      <c r="M909" s="0" t="s">
        <v>36</v>
      </c>
      <c r="N909" s="0" t="s">
        <v>74</v>
      </c>
      <c r="O909" s="0" t="s">
        <v>37</v>
      </c>
      <c r="P909" s="0" t="n">
        <f aca="false">IF(AND(OR(Dashboard!$B$5="All",D909=Dashboard!$B$5),OR(Dashboard!$D$5="All",N909=Dashboard!$D$5),OR(AND(C909&lt;&gt;"",C909&gt;=Dashboard!$F$5,C909&lt;=Dashboard!$H$5),AND(C909="",Dashboard!$F$5&lt;=1980,Dashboard!$H$5&gt;=2016))),1,0)</f>
        <v>1</v>
      </c>
      <c r="Q909" s="0" t="n">
        <f aca="false">J909*P909+ROW()*0.00000001</f>
        <v>1.91000909</v>
      </c>
    </row>
    <row r="910" customFormat="false" ht="15" hidden="false" customHeight="false" outlineLevel="0" collapsed="false">
      <c r="A910" s="0" t="s">
        <v>884</v>
      </c>
      <c r="B910" s="0" t="s">
        <v>186</v>
      </c>
      <c r="C910" s="0" t="n">
        <v>2001</v>
      </c>
      <c r="D910" s="0" t="s">
        <v>58</v>
      </c>
      <c r="E910" s="0" t="s">
        <v>234</v>
      </c>
      <c r="F910" s="0" t="n">
        <v>1.03</v>
      </c>
      <c r="G910" s="0" t="n">
        <v>0.75</v>
      </c>
      <c r="H910" s="0" t="n">
        <v>0.03</v>
      </c>
      <c r="I910" s="0" t="n">
        <v>0.09</v>
      </c>
      <c r="J910" s="0" t="n">
        <v>1.9</v>
      </c>
      <c r="K910" s="0" t="n">
        <v>90</v>
      </c>
      <c r="L910" s="0" t="n">
        <v>8.6</v>
      </c>
      <c r="M910" s="0" t="s">
        <v>103</v>
      </c>
      <c r="N910" s="0" t="s">
        <v>35</v>
      </c>
      <c r="O910" s="0" t="s">
        <v>42</v>
      </c>
      <c r="P910" s="0" t="n">
        <f aca="false">IF(AND(OR(Dashboard!$B$5="All",D910=Dashboard!$B$5),OR(Dashboard!$D$5="All",N910=Dashboard!$D$5),OR(AND(C910&lt;&gt;"",C910&gt;=Dashboard!$F$5,C910&lt;=Dashboard!$H$5),AND(C910="",Dashboard!$F$5&lt;=1980,Dashboard!$H$5&gt;=2016))),1,0)</f>
        <v>1</v>
      </c>
      <c r="Q910" s="0" t="n">
        <f aca="false">J910*P910+ROW()*0.00000001</f>
        <v>1.9000091</v>
      </c>
    </row>
    <row r="911" customFormat="false" ht="15" hidden="false" customHeight="false" outlineLevel="0" collapsed="false">
      <c r="A911" s="0" t="s">
        <v>671</v>
      </c>
      <c r="B911" s="0" t="s">
        <v>64</v>
      </c>
      <c r="C911" s="0" t="n">
        <v>2013</v>
      </c>
      <c r="D911" s="0" t="s">
        <v>71</v>
      </c>
      <c r="E911" s="0" t="s">
        <v>157</v>
      </c>
      <c r="F911" s="0" t="n">
        <v>0.86</v>
      </c>
      <c r="G911" s="0" t="n">
        <v>0.84</v>
      </c>
      <c r="H911" s="0" t="n">
        <v>0.01</v>
      </c>
      <c r="I911" s="0" t="n">
        <v>0.17</v>
      </c>
      <c r="J911" s="0" t="n">
        <v>1.89</v>
      </c>
      <c r="N911" s="0" t="s">
        <v>66</v>
      </c>
      <c r="P911" s="0" t="n">
        <f aca="false">IF(AND(OR(Dashboard!$B$5="All",D911=Dashboard!$B$5),OR(Dashboard!$D$5="All",N911=Dashboard!$D$5),OR(AND(C911&lt;&gt;"",C911&gt;=Dashboard!$F$5,C911&lt;=Dashboard!$H$5),AND(C911="",Dashboard!$F$5&lt;=1980,Dashboard!$H$5&gt;=2016))),1,0)</f>
        <v>1</v>
      </c>
      <c r="Q911" s="0" t="n">
        <f aca="false">J911*P911+ROW()*0.00000001</f>
        <v>1.89000911</v>
      </c>
    </row>
    <row r="912" customFormat="false" ht="15" hidden="false" customHeight="false" outlineLevel="0" collapsed="false">
      <c r="A912" s="0" t="s">
        <v>885</v>
      </c>
      <c r="B912" s="0" t="s">
        <v>33</v>
      </c>
      <c r="C912" s="0" t="n">
        <v>2008</v>
      </c>
      <c r="D912" s="0" t="s">
        <v>34</v>
      </c>
      <c r="E912" s="0" t="s">
        <v>35</v>
      </c>
      <c r="F912" s="0" t="n">
        <v>1.48</v>
      </c>
      <c r="G912" s="0" t="n">
        <v>0</v>
      </c>
      <c r="H912" s="0" t="n">
        <v>0.29</v>
      </c>
      <c r="I912" s="0" t="n">
        <v>0.12</v>
      </c>
      <c r="J912" s="0" t="n">
        <v>1.89</v>
      </c>
      <c r="K912" s="0" t="n">
        <v>69</v>
      </c>
      <c r="L912" s="0" t="n">
        <v>7.8</v>
      </c>
      <c r="M912" s="0" t="s">
        <v>36</v>
      </c>
      <c r="N912" s="0" t="s">
        <v>35</v>
      </c>
      <c r="O912" s="0" t="s">
        <v>67</v>
      </c>
      <c r="P912" s="0" t="n">
        <f aca="false">IF(AND(OR(Dashboard!$B$5="All",D912=Dashboard!$B$5),OR(Dashboard!$D$5="All",N912=Dashboard!$D$5),OR(AND(C912&lt;&gt;"",C912&gt;=Dashboard!$F$5,C912&lt;=Dashboard!$H$5),AND(C912="",Dashboard!$F$5&lt;=1980,Dashboard!$H$5&gt;=2016))),1,0)</f>
        <v>1</v>
      </c>
      <c r="Q912" s="0" t="n">
        <f aca="false">J912*P912+ROW()*0.00000001</f>
        <v>1.89000912</v>
      </c>
    </row>
    <row r="913" customFormat="false" ht="15" hidden="false" customHeight="false" outlineLevel="0" collapsed="false">
      <c r="A913" s="0" t="s">
        <v>203</v>
      </c>
      <c r="B913" s="0" t="s">
        <v>97</v>
      </c>
      <c r="C913" s="0" t="n">
        <v>2013</v>
      </c>
      <c r="D913" s="0" t="s">
        <v>16</v>
      </c>
      <c r="E913" s="0" t="s">
        <v>35</v>
      </c>
      <c r="F913" s="0" t="n">
        <v>0.74</v>
      </c>
      <c r="G913" s="0" t="n">
        <v>0.62</v>
      </c>
      <c r="H913" s="0" t="n">
        <v>0.41</v>
      </c>
      <c r="I913" s="0" t="n">
        <v>0.13</v>
      </c>
      <c r="J913" s="0" t="n">
        <v>1.89</v>
      </c>
      <c r="N913" s="0" t="s">
        <v>35</v>
      </c>
      <c r="P913" s="0" t="n">
        <f aca="false">IF(AND(OR(Dashboard!$B$5="All",D913=Dashboard!$B$5),OR(Dashboard!$D$5="All",N913=Dashboard!$D$5),OR(AND(C913&lt;&gt;"",C913&gt;=Dashboard!$F$5,C913&lt;=Dashboard!$H$5),AND(C913="",Dashboard!$F$5&lt;=1980,Dashboard!$H$5&gt;=2016))),1,0)</f>
        <v>1</v>
      </c>
      <c r="Q913" s="0" t="n">
        <f aca="false">J913*P913+ROW()*0.00000001</f>
        <v>1.89000913</v>
      </c>
    </row>
    <row r="914" customFormat="false" ht="15" hidden="false" customHeight="false" outlineLevel="0" collapsed="false">
      <c r="A914" s="0" t="s">
        <v>684</v>
      </c>
      <c r="B914" s="0" t="s">
        <v>33</v>
      </c>
      <c r="C914" s="0" t="n">
        <v>2008</v>
      </c>
      <c r="D914" s="0" t="s">
        <v>52</v>
      </c>
      <c r="E914" s="0" t="s">
        <v>142</v>
      </c>
      <c r="F914" s="0" t="n">
        <v>0.86</v>
      </c>
      <c r="G914" s="0" t="n">
        <v>0.83</v>
      </c>
      <c r="H914" s="0" t="n">
        <v>0</v>
      </c>
      <c r="I914" s="0" t="n">
        <v>0.2</v>
      </c>
      <c r="J914" s="0" t="n">
        <v>1.89</v>
      </c>
      <c r="K914" s="0" t="n">
        <v>70</v>
      </c>
      <c r="L914" s="0" t="n">
        <v>7.8</v>
      </c>
      <c r="M914" s="0" t="s">
        <v>36</v>
      </c>
      <c r="N914" s="0" t="s">
        <v>35</v>
      </c>
      <c r="O914" s="0" t="s">
        <v>67</v>
      </c>
      <c r="P914" s="0" t="n">
        <f aca="false">IF(AND(OR(Dashboard!$B$5="All",D914=Dashboard!$B$5),OR(Dashboard!$D$5="All",N914=Dashboard!$D$5),OR(AND(C914&lt;&gt;"",C914&gt;=Dashboard!$F$5,C914&lt;=Dashboard!$H$5),AND(C914="",Dashboard!$F$5&lt;=1980,Dashboard!$H$5&gt;=2016))),1,0)</f>
        <v>1</v>
      </c>
      <c r="Q914" s="0" t="n">
        <f aca="false">J914*P914+ROW()*0.00000001</f>
        <v>1.89000914</v>
      </c>
    </row>
    <row r="915" customFormat="false" ht="15" hidden="false" customHeight="false" outlineLevel="0" collapsed="false">
      <c r="A915" s="0" t="s">
        <v>635</v>
      </c>
      <c r="B915" s="0" t="s">
        <v>70</v>
      </c>
      <c r="C915" s="0" t="n">
        <v>2008</v>
      </c>
      <c r="D915" s="0" t="s">
        <v>34</v>
      </c>
      <c r="E915" s="0" t="s">
        <v>142</v>
      </c>
      <c r="F915" s="0" t="n">
        <v>1.56</v>
      </c>
      <c r="G915" s="0" t="n">
        <v>0.14</v>
      </c>
      <c r="H915" s="0" t="n">
        <v>0</v>
      </c>
      <c r="I915" s="0" t="n">
        <v>0.18</v>
      </c>
      <c r="J915" s="0" t="n">
        <v>1.88</v>
      </c>
      <c r="K915" s="0" t="n">
        <v>85</v>
      </c>
      <c r="L915" s="0" t="n">
        <v>4.4</v>
      </c>
      <c r="M915" s="0" t="s">
        <v>36</v>
      </c>
      <c r="N915" s="0" t="s">
        <v>74</v>
      </c>
      <c r="O915" s="0" t="s">
        <v>42</v>
      </c>
      <c r="P915" s="0" t="n">
        <f aca="false">IF(AND(OR(Dashboard!$B$5="All",D915=Dashboard!$B$5),OR(Dashboard!$D$5="All",N915=Dashboard!$D$5),OR(AND(C915&lt;&gt;"",C915&gt;=Dashboard!$F$5,C915&lt;=Dashboard!$H$5),AND(C915="",Dashboard!$F$5&lt;=1980,Dashboard!$H$5&gt;=2016))),1,0)</f>
        <v>1</v>
      </c>
      <c r="Q915" s="0" t="n">
        <f aca="false">J915*P915+ROW()*0.00000001</f>
        <v>1.88000915</v>
      </c>
    </row>
    <row r="916" customFormat="false" ht="15" hidden="false" customHeight="false" outlineLevel="0" collapsed="false">
      <c r="A916" s="0" t="s">
        <v>713</v>
      </c>
      <c r="B916" s="0" t="s">
        <v>64</v>
      </c>
      <c r="C916" s="0" t="n">
        <v>2013</v>
      </c>
      <c r="D916" s="0" t="s">
        <v>71</v>
      </c>
      <c r="E916" s="0" t="s">
        <v>243</v>
      </c>
      <c r="F916" s="0" t="n">
        <v>1.15</v>
      </c>
      <c r="G916" s="0" t="n">
        <v>0.56</v>
      </c>
      <c r="H916" s="0" t="n">
        <v>0</v>
      </c>
      <c r="I916" s="0" t="n">
        <v>0.17</v>
      </c>
      <c r="J916" s="0" t="n">
        <v>1.88</v>
      </c>
      <c r="K916" s="0" t="n">
        <v>74</v>
      </c>
      <c r="L916" s="0" t="n">
        <v>7.5</v>
      </c>
      <c r="M916" s="0" t="s">
        <v>103</v>
      </c>
      <c r="N916" s="0" t="s">
        <v>66</v>
      </c>
      <c r="O916" s="0" t="s">
        <v>37</v>
      </c>
      <c r="P916" s="0" t="n">
        <f aca="false">IF(AND(OR(Dashboard!$B$5="All",D916=Dashboard!$B$5),OR(Dashboard!$D$5="All",N916=Dashboard!$D$5),OR(AND(C916&lt;&gt;"",C916&gt;=Dashboard!$F$5,C916&lt;=Dashboard!$H$5),AND(C916="",Dashboard!$F$5&lt;=1980,Dashboard!$H$5&gt;=2016))),1,0)</f>
        <v>1</v>
      </c>
      <c r="Q916" s="0" t="n">
        <f aca="false">J916*P916+ROW()*0.00000001</f>
        <v>1.88000916</v>
      </c>
    </row>
    <row r="917" customFormat="false" ht="15" hidden="false" customHeight="false" outlineLevel="0" collapsed="false">
      <c r="A917" s="0" t="s">
        <v>886</v>
      </c>
      <c r="B917" s="0" t="s">
        <v>33</v>
      </c>
      <c r="C917" s="0" t="n">
        <v>2008</v>
      </c>
      <c r="D917" s="0" t="s">
        <v>52</v>
      </c>
      <c r="E917" s="0" t="s">
        <v>649</v>
      </c>
      <c r="F917" s="0" t="n">
        <v>1.28</v>
      </c>
      <c r="G917" s="0" t="n">
        <v>0.43</v>
      </c>
      <c r="H917" s="0" t="n">
        <v>0</v>
      </c>
      <c r="I917" s="0" t="n">
        <v>0.17</v>
      </c>
      <c r="J917" s="0" t="n">
        <v>1.88</v>
      </c>
      <c r="K917" s="0" t="n">
        <v>29</v>
      </c>
      <c r="L917" s="0" t="n">
        <v>4.6</v>
      </c>
      <c r="M917" s="0" t="s">
        <v>36</v>
      </c>
      <c r="N917" s="0" t="s">
        <v>35</v>
      </c>
      <c r="O917" s="0" t="s">
        <v>177</v>
      </c>
      <c r="P917" s="0" t="n">
        <f aca="false">IF(AND(OR(Dashboard!$B$5="All",D917=Dashboard!$B$5),OR(Dashboard!$D$5="All",N917=Dashboard!$D$5),OR(AND(C917&lt;&gt;"",C917&gt;=Dashboard!$F$5,C917&lt;=Dashboard!$H$5),AND(C917="",Dashboard!$F$5&lt;=1980,Dashboard!$H$5&gt;=2016))),1,0)</f>
        <v>1</v>
      </c>
      <c r="Q917" s="0" t="n">
        <f aca="false">J917*P917+ROW()*0.00000001</f>
        <v>1.88000917</v>
      </c>
    </row>
    <row r="918" customFormat="false" ht="15" hidden="false" customHeight="false" outlineLevel="0" collapsed="false">
      <c r="A918" s="0" t="s">
        <v>887</v>
      </c>
      <c r="B918" s="0" t="s">
        <v>117</v>
      </c>
      <c r="C918" s="0" t="n">
        <v>1999</v>
      </c>
      <c r="D918" s="0" t="s">
        <v>46</v>
      </c>
      <c r="E918" s="0" t="s">
        <v>220</v>
      </c>
      <c r="F918" s="0" t="n">
        <v>1.37</v>
      </c>
      <c r="G918" s="0" t="n">
        <v>0.44</v>
      </c>
      <c r="H918" s="0" t="n">
        <v>0</v>
      </c>
      <c r="I918" s="0" t="n">
        <v>0.08</v>
      </c>
      <c r="J918" s="0" t="n">
        <v>1.88</v>
      </c>
      <c r="N918" s="0" t="s">
        <v>74</v>
      </c>
      <c r="P918" s="0" t="n">
        <f aca="false">IF(AND(OR(Dashboard!$B$5="All",D918=Dashboard!$B$5),OR(Dashboard!$D$5="All",N918=Dashboard!$D$5),OR(AND(C918&lt;&gt;"",C918&gt;=Dashboard!$F$5,C918&lt;=Dashboard!$H$5),AND(C918="",Dashboard!$F$5&lt;=1980,Dashboard!$H$5&gt;=2016))),1,0)</f>
        <v>1</v>
      </c>
      <c r="Q918" s="0" t="n">
        <f aca="false">J918*P918+ROW()*0.00000001</f>
        <v>1.88000918</v>
      </c>
    </row>
    <row r="919" customFormat="false" ht="15" hidden="false" customHeight="false" outlineLevel="0" collapsed="false">
      <c r="A919" s="0" t="s">
        <v>888</v>
      </c>
      <c r="B919" s="0" t="s">
        <v>76</v>
      </c>
      <c r="C919" s="0" t="n">
        <v>2004</v>
      </c>
      <c r="D919" s="0" t="s">
        <v>102</v>
      </c>
      <c r="E919" s="0" t="s">
        <v>649</v>
      </c>
      <c r="F919" s="0" t="n">
        <v>0.92</v>
      </c>
      <c r="G919" s="0" t="n">
        <v>0.72</v>
      </c>
      <c r="H919" s="0" t="n">
        <v>0</v>
      </c>
      <c r="I919" s="0" t="n">
        <v>0.24</v>
      </c>
      <c r="J919" s="0" t="n">
        <v>1.88</v>
      </c>
      <c r="K919" s="0" t="n">
        <v>81</v>
      </c>
      <c r="L919" s="0" t="n">
        <v>8.5</v>
      </c>
      <c r="M919" s="0" t="s">
        <v>73</v>
      </c>
      <c r="N919" s="0" t="s">
        <v>74</v>
      </c>
      <c r="O919" s="0" t="s">
        <v>42</v>
      </c>
      <c r="P919" s="0" t="n">
        <f aca="false">IF(AND(OR(Dashboard!$B$5="All",D919=Dashboard!$B$5),OR(Dashboard!$D$5="All",N919=Dashboard!$D$5),OR(AND(C919&lt;&gt;"",C919&gt;=Dashboard!$F$5,C919&lt;=Dashboard!$H$5),AND(C919="",Dashboard!$F$5&lt;=1980,Dashboard!$H$5&gt;=2016))),1,0)</f>
        <v>1</v>
      </c>
      <c r="Q919" s="0" t="n">
        <f aca="false">J919*P919+ROW()*0.00000001</f>
        <v>1.88000919</v>
      </c>
    </row>
    <row r="920" customFormat="false" ht="15" hidden="false" customHeight="false" outlineLevel="0" collapsed="false">
      <c r="A920" s="0" t="s">
        <v>889</v>
      </c>
      <c r="B920" s="0" t="s">
        <v>117</v>
      </c>
      <c r="C920" s="0" t="n">
        <v>1999</v>
      </c>
      <c r="D920" s="0" t="s">
        <v>34</v>
      </c>
      <c r="E920" s="0" t="s">
        <v>89</v>
      </c>
      <c r="F920" s="0" t="n">
        <v>0.25</v>
      </c>
      <c r="G920" s="0" t="n">
        <v>0.12</v>
      </c>
      <c r="H920" s="0" t="n">
        <v>1.48</v>
      </c>
      <c r="I920" s="0" t="n">
        <v>0.03</v>
      </c>
      <c r="J920" s="0" t="n">
        <v>1.88</v>
      </c>
      <c r="N920" s="0" t="s">
        <v>74</v>
      </c>
      <c r="P920" s="0" t="n">
        <f aca="false">IF(AND(OR(Dashboard!$B$5="All",D920=Dashboard!$B$5),OR(Dashboard!$D$5="All",N920=Dashboard!$D$5),OR(AND(C920&lt;&gt;"",C920&gt;=Dashboard!$F$5,C920&lt;=Dashboard!$H$5),AND(C920="",Dashboard!$F$5&lt;=1980,Dashboard!$H$5&gt;=2016))),1,0)</f>
        <v>1</v>
      </c>
      <c r="Q920" s="0" t="n">
        <f aca="false">J920*P920+ROW()*0.00000001</f>
        <v>1.8800092</v>
      </c>
    </row>
    <row r="921" customFormat="false" ht="15" hidden="false" customHeight="false" outlineLevel="0" collapsed="false">
      <c r="A921" s="0" t="s">
        <v>890</v>
      </c>
      <c r="B921" s="0" t="s">
        <v>76</v>
      </c>
      <c r="C921" s="0" t="n">
        <v>2005</v>
      </c>
      <c r="D921" s="0" t="s">
        <v>56</v>
      </c>
      <c r="E921" s="0" t="s">
        <v>142</v>
      </c>
      <c r="F921" s="0" t="n">
        <v>0.89</v>
      </c>
      <c r="G921" s="0" t="n">
        <v>0.69</v>
      </c>
      <c r="H921" s="0" t="n">
        <v>0.09</v>
      </c>
      <c r="I921" s="0" t="n">
        <v>0.21</v>
      </c>
      <c r="J921" s="0" t="n">
        <v>1.88</v>
      </c>
      <c r="N921" s="0" t="s">
        <v>74</v>
      </c>
      <c r="P921" s="0" t="n">
        <f aca="false">IF(AND(OR(Dashboard!$B$5="All",D921=Dashboard!$B$5),OR(Dashboard!$D$5="All",N921=Dashboard!$D$5),OR(AND(C921&lt;&gt;"",C921&gt;=Dashboard!$F$5,C921&lt;=Dashboard!$H$5),AND(C921="",Dashboard!$F$5&lt;=1980,Dashboard!$H$5&gt;=2016))),1,0)</f>
        <v>1</v>
      </c>
      <c r="Q921" s="0" t="n">
        <f aca="false">J921*P921+ROW()*0.00000001</f>
        <v>1.88000921</v>
      </c>
    </row>
    <row r="922" customFormat="false" ht="15" hidden="false" customHeight="false" outlineLevel="0" collapsed="false">
      <c r="A922" s="0" t="s">
        <v>891</v>
      </c>
      <c r="B922" s="0" t="s">
        <v>94</v>
      </c>
      <c r="C922" s="0" t="n">
        <v>2016</v>
      </c>
      <c r="D922" s="0" t="s">
        <v>34</v>
      </c>
      <c r="E922" s="0" t="s">
        <v>72</v>
      </c>
      <c r="F922" s="0" t="n">
        <v>1.25</v>
      </c>
      <c r="G922" s="0" t="n">
        <v>0.27</v>
      </c>
      <c r="H922" s="0" t="n">
        <v>0.02</v>
      </c>
      <c r="I922" s="0" t="n">
        <v>0.34</v>
      </c>
      <c r="J922" s="0" t="n">
        <v>1.88</v>
      </c>
      <c r="K922" s="0" t="n">
        <v>88</v>
      </c>
      <c r="L922" s="0" t="n">
        <v>6.7</v>
      </c>
      <c r="M922" s="0" t="s">
        <v>36</v>
      </c>
      <c r="N922" s="0" t="s">
        <v>74</v>
      </c>
      <c r="O922" s="0" t="s">
        <v>42</v>
      </c>
      <c r="P922" s="0" t="n">
        <f aca="false">IF(AND(OR(Dashboard!$B$5="All",D922=Dashboard!$B$5),OR(Dashboard!$D$5="All",N922=Dashboard!$D$5),OR(AND(C922&lt;&gt;"",C922&gt;=Dashboard!$F$5,C922&lt;=Dashboard!$H$5),AND(C922="",Dashboard!$F$5&lt;=1980,Dashboard!$H$5&gt;=2016))),1,0)</f>
        <v>1</v>
      </c>
      <c r="Q922" s="0" t="n">
        <f aca="false">J922*P922+ROW()*0.00000001</f>
        <v>1.88000922</v>
      </c>
    </row>
    <row r="923" customFormat="false" ht="15" hidden="false" customHeight="false" outlineLevel="0" collapsed="false">
      <c r="A923" s="0" t="s">
        <v>892</v>
      </c>
      <c r="B923" s="0" t="s">
        <v>33</v>
      </c>
      <c r="C923" s="0" t="n">
        <v>2009</v>
      </c>
      <c r="D923" s="0" t="s">
        <v>52</v>
      </c>
      <c r="E923" s="0" t="s">
        <v>487</v>
      </c>
      <c r="F923" s="0" t="n">
        <v>1.04</v>
      </c>
      <c r="G923" s="0" t="n">
        <v>0.66</v>
      </c>
      <c r="H923" s="0" t="n">
        <v>0</v>
      </c>
      <c r="I923" s="0" t="n">
        <v>0.18</v>
      </c>
      <c r="J923" s="0" t="n">
        <v>1.88</v>
      </c>
      <c r="K923" s="0" t="n">
        <v>49</v>
      </c>
      <c r="L923" s="0" t="n">
        <v>6.6</v>
      </c>
      <c r="M923" s="0" t="s">
        <v>36</v>
      </c>
      <c r="N923" s="0" t="s">
        <v>35</v>
      </c>
      <c r="O923" s="0" t="s">
        <v>177</v>
      </c>
      <c r="P923" s="0" t="n">
        <f aca="false">IF(AND(OR(Dashboard!$B$5="All",D923=Dashboard!$B$5),OR(Dashboard!$D$5="All",N923=Dashboard!$D$5),OR(AND(C923&lt;&gt;"",C923&gt;=Dashboard!$F$5,C923&lt;=Dashboard!$H$5),AND(C923="",Dashboard!$F$5&lt;=1980,Dashboard!$H$5&gt;=2016))),1,0)</f>
        <v>1</v>
      </c>
      <c r="Q923" s="0" t="n">
        <f aca="false">J923*P923+ROW()*0.00000001</f>
        <v>1.88000923</v>
      </c>
    </row>
    <row r="924" customFormat="false" ht="15" hidden="false" customHeight="false" outlineLevel="0" collapsed="false">
      <c r="A924" s="0" t="s">
        <v>893</v>
      </c>
      <c r="B924" s="0" t="s">
        <v>117</v>
      </c>
      <c r="C924" s="0" t="n">
        <v>1998</v>
      </c>
      <c r="D924" s="0" t="s">
        <v>102</v>
      </c>
      <c r="E924" s="0" t="s">
        <v>418</v>
      </c>
      <c r="F924" s="0" t="n">
        <v>1.42</v>
      </c>
      <c r="G924" s="0" t="n">
        <v>0.36</v>
      </c>
      <c r="H924" s="0" t="n">
        <v>0.03</v>
      </c>
      <c r="I924" s="0" t="n">
        <v>0.07</v>
      </c>
      <c r="J924" s="0" t="n">
        <v>1.88</v>
      </c>
      <c r="N924" s="0" t="s">
        <v>74</v>
      </c>
      <c r="P924" s="0" t="n">
        <f aca="false">IF(AND(OR(Dashboard!$B$5="All",D924=Dashboard!$B$5),OR(Dashboard!$D$5="All",N924=Dashboard!$D$5),OR(AND(C924&lt;&gt;"",C924&gt;=Dashboard!$F$5,C924&lt;=Dashboard!$H$5),AND(C924="",Dashboard!$F$5&lt;=1980,Dashboard!$H$5&gt;=2016))),1,0)</f>
        <v>1</v>
      </c>
      <c r="Q924" s="0" t="n">
        <f aca="false">J924*P924+ROW()*0.00000001</f>
        <v>1.88000924</v>
      </c>
    </row>
    <row r="925" customFormat="false" ht="15" hidden="false" customHeight="false" outlineLevel="0" collapsed="false">
      <c r="A925" s="0" t="s">
        <v>894</v>
      </c>
      <c r="B925" s="0" t="s">
        <v>76</v>
      </c>
      <c r="C925" s="0" t="n">
        <v>2007</v>
      </c>
      <c r="D925" s="0" t="s">
        <v>52</v>
      </c>
      <c r="E925" s="0" t="s">
        <v>487</v>
      </c>
      <c r="F925" s="0" t="n">
        <v>0.47</v>
      </c>
      <c r="G925" s="0" t="n">
        <v>0.08</v>
      </c>
      <c r="H925" s="0" t="n">
        <v>0</v>
      </c>
      <c r="I925" s="0" t="n">
        <v>1.33</v>
      </c>
      <c r="J925" s="0" t="n">
        <v>1.87</v>
      </c>
      <c r="N925" s="0" t="s">
        <v>74</v>
      </c>
      <c r="P925" s="0" t="n">
        <f aca="false">IF(AND(OR(Dashboard!$B$5="All",D925=Dashboard!$B$5),OR(Dashboard!$D$5="All",N925=Dashboard!$D$5),OR(AND(C925&lt;&gt;"",C925&gt;=Dashboard!$F$5,C925&lt;=Dashboard!$H$5),AND(C925="",Dashboard!$F$5&lt;=1980,Dashboard!$H$5&gt;=2016))),1,0)</f>
        <v>1</v>
      </c>
      <c r="Q925" s="0" t="n">
        <f aca="false">J925*P925+ROW()*0.00000001</f>
        <v>1.87000925</v>
      </c>
    </row>
    <row r="926" customFormat="false" ht="15" hidden="false" customHeight="false" outlineLevel="0" collapsed="false">
      <c r="A926" s="0" t="s">
        <v>895</v>
      </c>
      <c r="B926" s="0" t="s">
        <v>186</v>
      </c>
      <c r="C926" s="0" t="n">
        <v>2002</v>
      </c>
      <c r="D926" s="0" t="s">
        <v>114</v>
      </c>
      <c r="E926" s="0" t="s">
        <v>35</v>
      </c>
      <c r="F926" s="0" t="n">
        <v>0.96</v>
      </c>
      <c r="G926" s="0" t="n">
        <v>0.53</v>
      </c>
      <c r="H926" s="0" t="n">
        <v>0.3</v>
      </c>
      <c r="I926" s="0" t="n">
        <v>0.09</v>
      </c>
      <c r="J926" s="0" t="n">
        <v>1.87</v>
      </c>
      <c r="K926" s="0" t="n">
        <v>82</v>
      </c>
      <c r="L926" s="0" t="n">
        <v>7.7</v>
      </c>
      <c r="M926" s="0" t="s">
        <v>103</v>
      </c>
      <c r="N926" s="0" t="s">
        <v>35</v>
      </c>
      <c r="O926" s="0" t="s">
        <v>42</v>
      </c>
      <c r="P926" s="0" t="n">
        <f aca="false">IF(AND(OR(Dashboard!$B$5="All",D926=Dashboard!$B$5),OR(Dashboard!$D$5="All",N926=Dashboard!$D$5),OR(AND(C926&lt;&gt;"",C926&gt;=Dashboard!$F$5,C926&lt;=Dashboard!$H$5),AND(C926="",Dashboard!$F$5&lt;=1980,Dashboard!$H$5&gt;=2016))),1,0)</f>
        <v>1</v>
      </c>
      <c r="Q926" s="0" t="n">
        <f aca="false">J926*P926+ROW()*0.00000001</f>
        <v>1.87000926</v>
      </c>
    </row>
    <row r="927" customFormat="false" ht="15" hidden="false" customHeight="false" outlineLevel="0" collapsed="false">
      <c r="A927" s="0" t="s">
        <v>896</v>
      </c>
      <c r="B927" s="0" t="s">
        <v>117</v>
      </c>
      <c r="C927" s="0" t="n">
        <v>1998</v>
      </c>
      <c r="D927" s="0" t="s">
        <v>34</v>
      </c>
      <c r="E927" s="0" t="s">
        <v>142</v>
      </c>
      <c r="F927" s="0" t="n">
        <v>0.22</v>
      </c>
      <c r="G927" s="0" t="n">
        <v>1.47</v>
      </c>
      <c r="H927" s="0" t="n">
        <v>0.04</v>
      </c>
      <c r="I927" s="0" t="n">
        <v>0.14</v>
      </c>
      <c r="J927" s="0" t="n">
        <v>1.87</v>
      </c>
      <c r="N927" s="0" t="s">
        <v>74</v>
      </c>
      <c r="P927" s="0" t="n">
        <f aca="false">IF(AND(OR(Dashboard!$B$5="All",D927=Dashboard!$B$5),OR(Dashboard!$D$5="All",N927=Dashboard!$D$5),OR(AND(C927&lt;&gt;"",C927&gt;=Dashboard!$F$5,C927&lt;=Dashboard!$H$5),AND(C927="",Dashboard!$F$5&lt;=1980,Dashboard!$H$5&gt;=2016))),1,0)</f>
        <v>1</v>
      </c>
      <c r="Q927" s="0" t="n">
        <f aca="false">J927*P927+ROW()*0.00000001</f>
        <v>1.87000927</v>
      </c>
    </row>
    <row r="928" customFormat="false" ht="15" hidden="false" customHeight="false" outlineLevel="0" collapsed="false">
      <c r="A928" s="0" t="s">
        <v>734</v>
      </c>
      <c r="B928" s="0" t="s">
        <v>70</v>
      </c>
      <c r="C928" s="0" t="n">
        <v>2013</v>
      </c>
      <c r="D928" s="0" t="s">
        <v>34</v>
      </c>
      <c r="E928" s="0" t="s">
        <v>142</v>
      </c>
      <c r="F928" s="0" t="n">
        <v>1.6</v>
      </c>
      <c r="G928" s="0" t="n">
        <v>0.03</v>
      </c>
      <c r="H928" s="0" t="n">
        <v>0</v>
      </c>
      <c r="I928" s="0" t="n">
        <v>0.24</v>
      </c>
      <c r="J928" s="0" t="n">
        <v>1.87</v>
      </c>
      <c r="K928" s="0" t="n">
        <v>76</v>
      </c>
      <c r="L928" s="0" t="n">
        <v>4.1</v>
      </c>
      <c r="M928" s="0" t="s">
        <v>36</v>
      </c>
      <c r="N928" s="0" t="s">
        <v>74</v>
      </c>
      <c r="O928" s="0" t="s">
        <v>37</v>
      </c>
      <c r="P928" s="0" t="n">
        <f aca="false">IF(AND(OR(Dashboard!$B$5="All",D928=Dashboard!$B$5),OR(Dashboard!$D$5="All",N928=Dashboard!$D$5),OR(AND(C928&lt;&gt;"",C928&gt;=Dashboard!$F$5,C928&lt;=Dashboard!$H$5),AND(C928="",Dashboard!$F$5&lt;=1980,Dashboard!$H$5&gt;=2016))),1,0)</f>
        <v>1</v>
      </c>
      <c r="Q928" s="0" t="n">
        <f aca="false">J928*P928+ROW()*0.00000001</f>
        <v>1.87000928</v>
      </c>
    </row>
    <row r="929" customFormat="false" ht="15" hidden="false" customHeight="false" outlineLevel="0" collapsed="false">
      <c r="A929" s="0" t="s">
        <v>897</v>
      </c>
      <c r="B929" s="0" t="s">
        <v>76</v>
      </c>
      <c r="C929" s="0" t="n">
        <v>2001</v>
      </c>
      <c r="D929" s="0" t="s">
        <v>71</v>
      </c>
      <c r="E929" s="0" t="s">
        <v>418</v>
      </c>
      <c r="F929" s="0" t="n">
        <v>0.53</v>
      </c>
      <c r="G929" s="0" t="n">
        <v>0.16</v>
      </c>
      <c r="H929" s="0" t="n">
        <v>1.07</v>
      </c>
      <c r="I929" s="0" t="n">
        <v>0.1</v>
      </c>
      <c r="J929" s="0" t="n">
        <v>1.87</v>
      </c>
      <c r="K929" s="0" t="n">
        <v>78</v>
      </c>
      <c r="L929" s="0" t="n">
        <v>9.1</v>
      </c>
      <c r="M929" s="0" t="s">
        <v>103</v>
      </c>
      <c r="N929" s="0" t="s">
        <v>74</v>
      </c>
      <c r="O929" s="0" t="s">
        <v>37</v>
      </c>
      <c r="P929" s="0" t="n">
        <f aca="false">IF(AND(OR(Dashboard!$B$5="All",D929=Dashboard!$B$5),OR(Dashboard!$D$5="All",N929=Dashboard!$D$5),OR(AND(C929&lt;&gt;"",C929&gt;=Dashboard!$F$5,C929&lt;=Dashboard!$H$5),AND(C929="",Dashboard!$F$5&lt;=1980,Dashboard!$H$5&gt;=2016))),1,0)</f>
        <v>1</v>
      </c>
      <c r="Q929" s="0" t="n">
        <f aca="false">J929*P929+ROW()*0.00000001</f>
        <v>1.87000929</v>
      </c>
    </row>
    <row r="930" customFormat="false" ht="15" hidden="false" customHeight="false" outlineLevel="0" collapsed="false">
      <c r="A930" s="0" t="s">
        <v>898</v>
      </c>
      <c r="B930" s="0" t="s">
        <v>45</v>
      </c>
      <c r="C930" s="0" t="n">
        <v>2001</v>
      </c>
      <c r="D930" s="0" t="s">
        <v>114</v>
      </c>
      <c r="E930" s="0" t="s">
        <v>35</v>
      </c>
      <c r="F930" s="0" t="n">
        <v>0.87</v>
      </c>
      <c r="G930" s="0" t="n">
        <v>0.52</v>
      </c>
      <c r="H930" s="0" t="n">
        <v>0.41</v>
      </c>
      <c r="I930" s="0" t="n">
        <v>0.06</v>
      </c>
      <c r="J930" s="0" t="n">
        <v>1.86</v>
      </c>
      <c r="N930" s="0" t="s">
        <v>35</v>
      </c>
      <c r="P930" s="0" t="n">
        <f aca="false">IF(AND(OR(Dashboard!$B$5="All",D930=Dashboard!$B$5),OR(Dashboard!$D$5="All",N930=Dashboard!$D$5),OR(AND(C930&lt;&gt;"",C930&gt;=Dashboard!$F$5,C930&lt;=Dashboard!$H$5),AND(C930="",Dashboard!$F$5&lt;=1980,Dashboard!$H$5&gt;=2016))),1,0)</f>
        <v>1</v>
      </c>
      <c r="Q930" s="0" t="n">
        <f aca="false">J930*P930+ROW()*0.00000001</f>
        <v>1.8600093</v>
      </c>
    </row>
    <row r="931" customFormat="false" ht="15" hidden="false" customHeight="false" outlineLevel="0" collapsed="false">
      <c r="A931" s="0" t="s">
        <v>899</v>
      </c>
      <c r="B931" s="0" t="s">
        <v>70</v>
      </c>
      <c r="C931" s="0" t="n">
        <v>2009</v>
      </c>
      <c r="D931" s="0" t="s">
        <v>16</v>
      </c>
      <c r="E931" s="0" t="s">
        <v>89</v>
      </c>
      <c r="F931" s="0" t="n">
        <v>1.05</v>
      </c>
      <c r="G931" s="0" t="n">
        <v>0.53</v>
      </c>
      <c r="H931" s="0" t="n">
        <v>0.03</v>
      </c>
      <c r="I931" s="0" t="n">
        <v>0.26</v>
      </c>
      <c r="J931" s="0" t="n">
        <v>1.86</v>
      </c>
      <c r="N931" s="0" t="s">
        <v>74</v>
      </c>
      <c r="P931" s="0" t="n">
        <f aca="false">IF(AND(OR(Dashboard!$B$5="All",D931=Dashboard!$B$5),OR(Dashboard!$D$5="All",N931=Dashboard!$D$5),OR(AND(C931&lt;&gt;"",C931&gt;=Dashboard!$F$5,C931&lt;=Dashboard!$H$5),AND(C931="",Dashboard!$F$5&lt;=1980,Dashboard!$H$5&gt;=2016))),1,0)</f>
        <v>1</v>
      </c>
      <c r="Q931" s="0" t="n">
        <f aca="false">J931*P931+ROW()*0.00000001</f>
        <v>1.86000931</v>
      </c>
    </row>
    <row r="932" customFormat="false" ht="15" hidden="false" customHeight="false" outlineLevel="0" collapsed="false">
      <c r="A932" s="0" t="s">
        <v>285</v>
      </c>
      <c r="B932" s="0" t="s">
        <v>144</v>
      </c>
      <c r="C932" s="0" t="n">
        <v>2005</v>
      </c>
      <c r="D932" s="0" t="s">
        <v>34</v>
      </c>
      <c r="E932" s="0" t="s">
        <v>142</v>
      </c>
      <c r="F932" s="0" t="n">
        <v>1.75</v>
      </c>
      <c r="G932" s="0" t="n">
        <v>0.03</v>
      </c>
      <c r="H932" s="0" t="n">
        <v>0</v>
      </c>
      <c r="I932" s="0" t="n">
        <v>0.08</v>
      </c>
      <c r="J932" s="0" t="n">
        <v>1.86</v>
      </c>
      <c r="K932" s="0" t="n">
        <v>86</v>
      </c>
      <c r="L932" s="0" t="n">
        <v>6.7</v>
      </c>
      <c r="M932" s="0" t="s">
        <v>36</v>
      </c>
      <c r="N932" s="0" t="s">
        <v>66</v>
      </c>
      <c r="O932" s="0" t="s">
        <v>42</v>
      </c>
      <c r="P932" s="0" t="n">
        <f aca="false">IF(AND(OR(Dashboard!$B$5="All",D932=Dashboard!$B$5),OR(Dashboard!$D$5="All",N932=Dashboard!$D$5),OR(AND(C932&lt;&gt;"",C932&gt;=Dashboard!$F$5,C932&lt;=Dashboard!$H$5),AND(C932="",Dashboard!$F$5&lt;=1980,Dashboard!$H$5&gt;=2016))),1,0)</f>
        <v>1</v>
      </c>
      <c r="Q932" s="0" t="n">
        <f aca="false">J932*P932+ROW()*0.00000001</f>
        <v>1.86000932</v>
      </c>
    </row>
    <row r="933" customFormat="false" ht="15" hidden="false" customHeight="false" outlineLevel="0" collapsed="false">
      <c r="A933" s="0" t="s">
        <v>900</v>
      </c>
      <c r="B933" s="0" t="s">
        <v>76</v>
      </c>
      <c r="C933" s="0" t="n">
        <v>2004</v>
      </c>
      <c r="D933" s="0" t="s">
        <v>16</v>
      </c>
      <c r="E933" s="0" t="s">
        <v>91</v>
      </c>
      <c r="F933" s="0" t="n">
        <v>1.12</v>
      </c>
      <c r="G933" s="0" t="n">
        <v>0.69</v>
      </c>
      <c r="H933" s="0" t="n">
        <v>0.03</v>
      </c>
      <c r="I933" s="0" t="n">
        <v>0.02</v>
      </c>
      <c r="J933" s="0" t="n">
        <v>1.86</v>
      </c>
      <c r="K933" s="0" t="n">
        <v>71</v>
      </c>
      <c r="L933" s="0" t="n">
        <v>8.5</v>
      </c>
      <c r="M933" s="0" t="s">
        <v>36</v>
      </c>
      <c r="N933" s="0" t="s">
        <v>74</v>
      </c>
      <c r="O933" s="0" t="s">
        <v>37</v>
      </c>
      <c r="P933" s="0" t="n">
        <f aca="false">IF(AND(OR(Dashboard!$B$5="All",D933=Dashboard!$B$5),OR(Dashboard!$D$5="All",N933=Dashboard!$D$5),OR(AND(C933&lt;&gt;"",C933&gt;=Dashboard!$F$5,C933&lt;=Dashboard!$H$5),AND(C933="",Dashboard!$F$5&lt;=1980,Dashboard!$H$5&gt;=2016))),1,0)</f>
        <v>1</v>
      </c>
      <c r="Q933" s="0" t="n">
        <f aca="false">J933*P933+ROW()*0.00000001</f>
        <v>1.86000933</v>
      </c>
    </row>
    <row r="934" customFormat="false" ht="15" hidden="false" customHeight="false" outlineLevel="0" collapsed="false">
      <c r="A934" s="0" t="s">
        <v>901</v>
      </c>
      <c r="B934" s="0" t="s">
        <v>108</v>
      </c>
      <c r="C934" s="0" t="n">
        <v>1997</v>
      </c>
      <c r="D934" s="0" t="s">
        <v>16</v>
      </c>
      <c r="E934" s="0" t="s">
        <v>449</v>
      </c>
      <c r="F934" s="0" t="n">
        <v>1.37</v>
      </c>
      <c r="G934" s="0" t="n">
        <v>0.41</v>
      </c>
      <c r="H934" s="0" t="n">
        <v>0.04</v>
      </c>
      <c r="I934" s="0" t="n">
        <v>0.04</v>
      </c>
      <c r="J934" s="0" t="n">
        <v>1.86</v>
      </c>
      <c r="N934" s="0" t="s">
        <v>35</v>
      </c>
      <c r="P934" s="0" t="n">
        <f aca="false">IF(AND(OR(Dashboard!$B$5="All",D934=Dashboard!$B$5),OR(Dashboard!$D$5="All",N934=Dashboard!$D$5),OR(AND(C934&lt;&gt;"",C934&gt;=Dashboard!$F$5,C934&lt;=Dashboard!$H$5),AND(C934="",Dashboard!$F$5&lt;=1980,Dashboard!$H$5&gt;=2016))),1,0)</f>
        <v>1</v>
      </c>
      <c r="Q934" s="0" t="n">
        <f aca="false">J934*P934+ROW()*0.00000001</f>
        <v>1.86000934</v>
      </c>
    </row>
    <row r="935" customFormat="false" ht="15" hidden="false" customHeight="false" outlineLevel="0" collapsed="false">
      <c r="A935" s="0" t="s">
        <v>902</v>
      </c>
      <c r="B935" s="0" t="s">
        <v>117</v>
      </c>
      <c r="C935" s="0" t="n">
        <v>1999</v>
      </c>
      <c r="D935" s="0" t="s">
        <v>46</v>
      </c>
      <c r="E935" s="0" t="s">
        <v>89</v>
      </c>
      <c r="F935" s="0" t="n">
        <v>0.94</v>
      </c>
      <c r="G935" s="0" t="n">
        <v>0.44</v>
      </c>
      <c r="H935" s="0" t="n">
        <v>0.39</v>
      </c>
      <c r="I935" s="0" t="n">
        <v>0.1</v>
      </c>
      <c r="J935" s="0" t="n">
        <v>1.86</v>
      </c>
      <c r="K935" s="0" t="n">
        <v>74</v>
      </c>
      <c r="L935" s="0" t="n">
        <v>8.4</v>
      </c>
      <c r="M935" s="0" t="s">
        <v>103</v>
      </c>
      <c r="N935" s="0" t="s">
        <v>74</v>
      </c>
      <c r="O935" s="0" t="s">
        <v>37</v>
      </c>
      <c r="P935" s="0" t="n">
        <f aca="false">IF(AND(OR(Dashboard!$B$5="All",D935=Dashboard!$B$5),OR(Dashboard!$D$5="All",N935=Dashboard!$D$5),OR(AND(C935&lt;&gt;"",C935&gt;=Dashboard!$F$5,C935&lt;=Dashboard!$H$5),AND(C935="",Dashboard!$F$5&lt;=1980,Dashboard!$H$5&gt;=2016))),1,0)</f>
        <v>1</v>
      </c>
      <c r="Q935" s="0" t="n">
        <f aca="false">J935*P935+ROW()*0.00000001</f>
        <v>1.86000935</v>
      </c>
    </row>
    <row r="936" customFormat="false" ht="15" hidden="false" customHeight="false" outlineLevel="0" collapsed="false">
      <c r="A936" s="0" t="s">
        <v>903</v>
      </c>
      <c r="B936" s="0" t="s">
        <v>76</v>
      </c>
      <c r="C936" s="0" t="n">
        <v>2004</v>
      </c>
      <c r="D936" s="0" t="s">
        <v>52</v>
      </c>
      <c r="E936" s="0" t="s">
        <v>89</v>
      </c>
      <c r="F936" s="0" t="n">
        <v>0</v>
      </c>
      <c r="G936" s="0" t="n">
        <v>1.37</v>
      </c>
      <c r="H936" s="0" t="n">
        <v>0</v>
      </c>
      <c r="I936" s="0" t="n">
        <v>0.49</v>
      </c>
      <c r="J936" s="0" t="n">
        <v>1.86</v>
      </c>
      <c r="N936" s="0" t="s">
        <v>74</v>
      </c>
      <c r="P936" s="0" t="n">
        <f aca="false">IF(AND(OR(Dashboard!$B$5="All",D936=Dashboard!$B$5),OR(Dashboard!$D$5="All",N936=Dashboard!$D$5),OR(AND(C936&lt;&gt;"",C936&gt;=Dashboard!$F$5,C936&lt;=Dashboard!$H$5),AND(C936="",Dashboard!$F$5&lt;=1980,Dashboard!$H$5&gt;=2016))),1,0)</f>
        <v>1</v>
      </c>
      <c r="Q936" s="0" t="n">
        <f aca="false">J936*P936+ROW()*0.00000001</f>
        <v>1.86000936</v>
      </c>
    </row>
    <row r="937" customFormat="false" ht="15" hidden="false" customHeight="false" outlineLevel="0" collapsed="false">
      <c r="A937" s="0" t="s">
        <v>581</v>
      </c>
      <c r="B937" s="0" t="s">
        <v>33</v>
      </c>
      <c r="C937" s="0" t="n">
        <v>2008</v>
      </c>
      <c r="D937" s="0" t="s">
        <v>71</v>
      </c>
      <c r="E937" s="0" t="s">
        <v>234</v>
      </c>
      <c r="F937" s="0" t="n">
        <v>1.11</v>
      </c>
      <c r="G937" s="0" t="n">
        <v>0.56</v>
      </c>
      <c r="H937" s="0" t="n">
        <v>0</v>
      </c>
      <c r="I937" s="0" t="n">
        <v>0.18</v>
      </c>
      <c r="J937" s="0" t="n">
        <v>1.86</v>
      </c>
      <c r="K937" s="0" t="n">
        <v>71</v>
      </c>
      <c r="L937" s="0" t="n">
        <v>7.9</v>
      </c>
      <c r="M937" s="0" t="s">
        <v>103</v>
      </c>
      <c r="N937" s="0" t="s">
        <v>35</v>
      </c>
      <c r="O937" s="0" t="s">
        <v>37</v>
      </c>
      <c r="P937" s="0" t="n">
        <f aca="false">IF(AND(OR(Dashboard!$B$5="All",D937=Dashboard!$B$5),OR(Dashboard!$D$5="All",N937=Dashboard!$D$5),OR(AND(C937&lt;&gt;"",C937&gt;=Dashboard!$F$5,C937&lt;=Dashboard!$H$5),AND(C937="",Dashboard!$F$5&lt;=1980,Dashboard!$H$5&gt;=2016))),1,0)</f>
        <v>1</v>
      </c>
      <c r="Q937" s="0" t="n">
        <f aca="false">J937*P937+ROW()*0.00000001</f>
        <v>1.86000937</v>
      </c>
    </row>
    <row r="938" customFormat="false" ht="15" hidden="false" customHeight="false" outlineLevel="0" collapsed="false">
      <c r="A938" s="0" t="s">
        <v>904</v>
      </c>
      <c r="B938" s="0" t="s">
        <v>76</v>
      </c>
      <c r="C938" s="0" t="n">
        <v>2001</v>
      </c>
      <c r="D938" s="0" t="s">
        <v>34</v>
      </c>
      <c r="E938" s="0" t="s">
        <v>142</v>
      </c>
      <c r="F938" s="0" t="n">
        <v>0.91</v>
      </c>
      <c r="G938" s="0" t="n">
        <v>0.71</v>
      </c>
      <c r="H938" s="0" t="n">
        <v>0</v>
      </c>
      <c r="I938" s="0" t="n">
        <v>0.24</v>
      </c>
      <c r="J938" s="0" t="n">
        <v>1.86</v>
      </c>
      <c r="K938" s="0" t="n">
        <v>70</v>
      </c>
      <c r="L938" s="0" t="n">
        <v>7.4</v>
      </c>
      <c r="M938" s="0" t="s">
        <v>36</v>
      </c>
      <c r="N938" s="0" t="s">
        <v>74</v>
      </c>
      <c r="O938" s="0" t="s">
        <v>67</v>
      </c>
      <c r="P938" s="0" t="n">
        <f aca="false">IF(AND(OR(Dashboard!$B$5="All",D938=Dashboard!$B$5),OR(Dashboard!$D$5="All",N938=Dashboard!$D$5),OR(AND(C938&lt;&gt;"",C938&gt;=Dashboard!$F$5,C938&lt;=Dashboard!$H$5),AND(C938="",Dashboard!$F$5&lt;=1980,Dashboard!$H$5&gt;=2016))),1,0)</f>
        <v>1</v>
      </c>
      <c r="Q938" s="0" t="n">
        <f aca="false">J938*P938+ROW()*0.00000001</f>
        <v>1.86000938</v>
      </c>
    </row>
    <row r="939" customFormat="false" ht="15" hidden="false" customHeight="false" outlineLevel="0" collapsed="false">
      <c r="A939" s="0" t="s">
        <v>905</v>
      </c>
      <c r="B939" s="0" t="s">
        <v>94</v>
      </c>
      <c r="C939" s="0" t="n">
        <v>2015</v>
      </c>
      <c r="D939" s="0" t="s">
        <v>71</v>
      </c>
      <c r="E939" s="0" t="s">
        <v>157</v>
      </c>
      <c r="F939" s="0" t="n">
        <v>0.47</v>
      </c>
      <c r="G939" s="0" t="n">
        <v>1.03</v>
      </c>
      <c r="H939" s="0" t="n">
        <v>0.07</v>
      </c>
      <c r="I939" s="0" t="n">
        <v>0.28</v>
      </c>
      <c r="J939" s="0" t="n">
        <v>1.86</v>
      </c>
      <c r="K939" s="0" t="n">
        <v>73</v>
      </c>
      <c r="L939" s="0" t="n">
        <v>6.5</v>
      </c>
      <c r="M939" s="0" t="s">
        <v>73</v>
      </c>
      <c r="N939" s="0" t="s">
        <v>74</v>
      </c>
      <c r="O939" s="0" t="s">
        <v>37</v>
      </c>
      <c r="P939" s="0" t="n">
        <f aca="false">IF(AND(OR(Dashboard!$B$5="All",D939=Dashboard!$B$5),OR(Dashboard!$D$5="All",N939=Dashboard!$D$5),OR(AND(C939&lt;&gt;"",C939&gt;=Dashboard!$F$5,C939&lt;=Dashboard!$H$5),AND(C939="",Dashboard!$F$5&lt;=1980,Dashboard!$H$5&gt;=2016))),1,0)</f>
        <v>1</v>
      </c>
      <c r="Q939" s="0" t="n">
        <f aca="false">J939*P939+ROW()*0.00000001</f>
        <v>1.86000939</v>
      </c>
    </row>
    <row r="940" customFormat="false" ht="15" hidden="false" customHeight="false" outlineLevel="0" collapsed="false">
      <c r="A940" s="0" t="s">
        <v>906</v>
      </c>
      <c r="B940" s="0" t="s">
        <v>117</v>
      </c>
      <c r="C940" s="0" t="n">
        <v>1999</v>
      </c>
      <c r="D940" s="0" t="s">
        <v>46</v>
      </c>
      <c r="E940" s="0" t="s">
        <v>157</v>
      </c>
      <c r="F940" s="0" t="n">
        <v>0.62</v>
      </c>
      <c r="G940" s="0" t="n">
        <v>0.42</v>
      </c>
      <c r="H940" s="0" t="n">
        <v>0.69</v>
      </c>
      <c r="I940" s="0" t="n">
        <v>0.12</v>
      </c>
      <c r="J940" s="0" t="n">
        <v>1.86</v>
      </c>
      <c r="K940" s="0" t="n">
        <v>94</v>
      </c>
      <c r="L940" s="0" t="n">
        <v>8.1</v>
      </c>
      <c r="M940" s="0" t="s">
        <v>103</v>
      </c>
      <c r="N940" s="0" t="s">
        <v>74</v>
      </c>
      <c r="O940" s="0" t="s">
        <v>60</v>
      </c>
      <c r="P940" s="0" t="n">
        <f aca="false">IF(AND(OR(Dashboard!$B$5="All",D940=Dashboard!$B$5),OR(Dashboard!$D$5="All",N940=Dashboard!$D$5),OR(AND(C940&lt;&gt;"",C940&gt;=Dashboard!$F$5,C940&lt;=Dashboard!$H$5),AND(C940="",Dashboard!$F$5&lt;=1980,Dashboard!$H$5&gt;=2016))),1,0)</f>
        <v>1</v>
      </c>
      <c r="Q940" s="0" t="n">
        <f aca="false">J940*P940+ROW()*0.00000001</f>
        <v>1.8600094</v>
      </c>
    </row>
    <row r="941" customFormat="false" ht="15" hidden="false" customHeight="false" outlineLevel="0" collapsed="false">
      <c r="A941" s="0" t="s">
        <v>907</v>
      </c>
      <c r="B941" s="0" t="s">
        <v>76</v>
      </c>
      <c r="C941" s="0" t="n">
        <v>2004</v>
      </c>
      <c r="D941" s="0" t="s">
        <v>16</v>
      </c>
      <c r="E941" s="0" t="s">
        <v>89</v>
      </c>
      <c r="F941" s="0" t="n">
        <v>1.33</v>
      </c>
      <c r="G941" s="0" t="n">
        <v>0.49</v>
      </c>
      <c r="H941" s="0" t="n">
        <v>0</v>
      </c>
      <c r="I941" s="0" t="n">
        <v>0.03</v>
      </c>
      <c r="J941" s="0" t="n">
        <v>1.85</v>
      </c>
      <c r="K941" s="0" t="n">
        <v>84</v>
      </c>
      <c r="L941" s="0" t="n">
        <v>8.6</v>
      </c>
      <c r="M941" s="0" t="s">
        <v>103</v>
      </c>
      <c r="N941" s="0" t="s">
        <v>74</v>
      </c>
      <c r="O941" s="0" t="s">
        <v>42</v>
      </c>
      <c r="P941" s="0" t="n">
        <f aca="false">IF(AND(OR(Dashboard!$B$5="All",D941=Dashboard!$B$5),OR(Dashboard!$D$5="All",N941=Dashboard!$D$5),OR(AND(C941&lt;&gt;"",C941&gt;=Dashboard!$F$5,C941&lt;=Dashboard!$H$5),AND(C941="",Dashboard!$F$5&lt;=1980,Dashboard!$H$5&gt;=2016))),1,0)</f>
        <v>1</v>
      </c>
      <c r="Q941" s="0" t="n">
        <f aca="false">J941*P941+ROW()*0.00000001</f>
        <v>1.85000941</v>
      </c>
    </row>
    <row r="942" customFormat="false" ht="15" hidden="false" customHeight="false" outlineLevel="0" collapsed="false">
      <c r="A942" s="0" t="s">
        <v>908</v>
      </c>
      <c r="B942" s="0" t="s">
        <v>85</v>
      </c>
      <c r="C942" s="0" t="n">
        <v>2004</v>
      </c>
      <c r="D942" s="0" t="s">
        <v>46</v>
      </c>
      <c r="E942" s="0" t="s">
        <v>157</v>
      </c>
      <c r="F942" s="0" t="n">
        <v>1.26</v>
      </c>
      <c r="G942" s="0" t="n">
        <v>0.18</v>
      </c>
      <c r="H942" s="0" t="n">
        <v>0.35</v>
      </c>
      <c r="I942" s="0" t="n">
        <v>0.06</v>
      </c>
      <c r="J942" s="0" t="n">
        <v>1.85</v>
      </c>
      <c r="K942" s="0" t="n">
        <v>76</v>
      </c>
      <c r="L942" s="0" t="n">
        <v>7.9</v>
      </c>
      <c r="M942" s="0" t="s">
        <v>36</v>
      </c>
      <c r="N942" s="0" t="s">
        <v>35</v>
      </c>
      <c r="O942" s="0" t="s">
        <v>37</v>
      </c>
      <c r="P942" s="0" t="n">
        <f aca="false">IF(AND(OR(Dashboard!$B$5="All",D942=Dashboard!$B$5),OR(Dashboard!$D$5="All",N942=Dashboard!$D$5),OR(AND(C942&lt;&gt;"",C942&gt;=Dashboard!$F$5,C942&lt;=Dashboard!$H$5),AND(C942="",Dashboard!$F$5&lt;=1980,Dashboard!$H$5&gt;=2016))),1,0)</f>
        <v>1</v>
      </c>
      <c r="Q942" s="0" t="n">
        <f aca="false">J942*P942+ROW()*0.00000001</f>
        <v>1.85000942</v>
      </c>
    </row>
    <row r="943" customFormat="false" ht="15" hidden="false" customHeight="false" outlineLevel="0" collapsed="false">
      <c r="A943" s="0" t="s">
        <v>909</v>
      </c>
      <c r="B943" s="0" t="s">
        <v>39</v>
      </c>
      <c r="C943" s="0" t="n">
        <v>1984</v>
      </c>
      <c r="D943" s="0" t="s">
        <v>71</v>
      </c>
      <c r="E943" s="0" t="s">
        <v>35</v>
      </c>
      <c r="F943" s="0" t="n">
        <v>0.8</v>
      </c>
      <c r="G943" s="0" t="n">
        <v>0.19</v>
      </c>
      <c r="H943" s="0" t="n">
        <v>0.83</v>
      </c>
      <c r="I943" s="0" t="n">
        <v>0.03</v>
      </c>
      <c r="J943" s="0" t="n">
        <v>1.85</v>
      </c>
      <c r="N943" s="0" t="s">
        <v>35</v>
      </c>
      <c r="P943" s="0" t="n">
        <f aca="false">IF(AND(OR(Dashboard!$B$5="All",D943=Dashboard!$B$5),OR(Dashboard!$D$5="All",N943=Dashboard!$D$5),OR(AND(C943&lt;&gt;"",C943&gt;=Dashboard!$F$5,C943&lt;=Dashboard!$H$5),AND(C943="",Dashboard!$F$5&lt;=1980,Dashboard!$H$5&gt;=2016))),1,0)</f>
        <v>1</v>
      </c>
      <c r="Q943" s="0" t="n">
        <f aca="false">J943*P943+ROW()*0.00000001</f>
        <v>1.85000943</v>
      </c>
    </row>
    <row r="944" customFormat="false" ht="15" hidden="false" customHeight="false" outlineLevel="0" collapsed="false">
      <c r="A944" s="0" t="s">
        <v>910</v>
      </c>
      <c r="B944" s="0" t="s">
        <v>70</v>
      </c>
      <c r="C944" s="0" t="n">
        <v>2012</v>
      </c>
      <c r="D944" s="0" t="s">
        <v>56</v>
      </c>
      <c r="E944" s="0" t="s">
        <v>72</v>
      </c>
      <c r="F944" s="0" t="n">
        <v>0.59</v>
      </c>
      <c r="G944" s="0" t="n">
        <v>0.89</v>
      </c>
      <c r="H944" s="0" t="n">
        <v>0.06</v>
      </c>
      <c r="I944" s="0" t="n">
        <v>0.3</v>
      </c>
      <c r="J944" s="0" t="n">
        <v>1.85</v>
      </c>
      <c r="K944" s="0" t="n">
        <v>87</v>
      </c>
      <c r="L944" s="0" t="n">
        <v>7.8</v>
      </c>
      <c r="M944" s="0" t="s">
        <v>73</v>
      </c>
      <c r="N944" s="0" t="s">
        <v>74</v>
      </c>
      <c r="O944" s="0" t="s">
        <v>42</v>
      </c>
      <c r="P944" s="0" t="n">
        <f aca="false">IF(AND(OR(Dashboard!$B$5="All",D944=Dashboard!$B$5),OR(Dashboard!$D$5="All",N944=Dashboard!$D$5),OR(AND(C944&lt;&gt;"",C944&gt;=Dashboard!$F$5,C944&lt;=Dashboard!$H$5),AND(C944="",Dashboard!$F$5&lt;=1980,Dashboard!$H$5&gt;=2016))),1,0)</f>
        <v>1</v>
      </c>
      <c r="Q944" s="0" t="n">
        <f aca="false">J944*P944+ROW()*0.00000001</f>
        <v>1.85000944</v>
      </c>
    </row>
    <row r="945" customFormat="false" ht="15" hidden="false" customHeight="false" outlineLevel="0" collapsed="false">
      <c r="A945" s="0" t="s">
        <v>911</v>
      </c>
      <c r="B945" s="0" t="s">
        <v>76</v>
      </c>
      <c r="C945" s="0" t="n">
        <v>2001</v>
      </c>
      <c r="D945" s="0" t="s">
        <v>41</v>
      </c>
      <c r="E945" s="0" t="s">
        <v>520</v>
      </c>
      <c r="F945" s="0" t="n">
        <v>0</v>
      </c>
      <c r="G945" s="0" t="n">
        <v>1.1</v>
      </c>
      <c r="H945" s="0" t="n">
        <v>0.42</v>
      </c>
      <c r="I945" s="0" t="n">
        <v>0.33</v>
      </c>
      <c r="J945" s="0" t="n">
        <v>1.84</v>
      </c>
      <c r="N945" s="0" t="s">
        <v>74</v>
      </c>
      <c r="P945" s="0" t="n">
        <f aca="false">IF(AND(OR(Dashboard!$B$5="All",D945=Dashboard!$B$5),OR(Dashboard!$D$5="All",N945=Dashboard!$D$5),OR(AND(C945&lt;&gt;"",C945&gt;=Dashboard!$F$5,C945&lt;=Dashboard!$H$5),AND(C945="",Dashboard!$F$5&lt;=1980,Dashboard!$H$5&gt;=2016))),1,0)</f>
        <v>1</v>
      </c>
      <c r="Q945" s="0" t="n">
        <f aca="false">J945*P945+ROW()*0.00000001</f>
        <v>1.84000945</v>
      </c>
    </row>
    <row r="946" customFormat="false" ht="15" hidden="false" customHeight="false" outlineLevel="0" collapsed="false">
      <c r="A946" s="0" t="s">
        <v>738</v>
      </c>
      <c r="B946" s="0" t="s">
        <v>70</v>
      </c>
      <c r="C946" s="0" t="n">
        <v>2013</v>
      </c>
      <c r="D946" s="0" t="s">
        <v>71</v>
      </c>
      <c r="E946" s="0" t="s">
        <v>243</v>
      </c>
      <c r="F946" s="0" t="n">
        <v>0.77</v>
      </c>
      <c r="G946" s="0" t="n">
        <v>0.76</v>
      </c>
      <c r="H946" s="0" t="n">
        <v>0.01</v>
      </c>
      <c r="I946" s="0" t="n">
        <v>0.29</v>
      </c>
      <c r="J946" s="0" t="n">
        <v>1.84</v>
      </c>
      <c r="K946" s="0" t="n">
        <v>82</v>
      </c>
      <c r="L946" s="0" t="n">
        <v>7.9</v>
      </c>
      <c r="M946" s="0" t="s">
        <v>125</v>
      </c>
      <c r="N946" s="0" t="s">
        <v>74</v>
      </c>
      <c r="O946" s="0" t="s">
        <v>42</v>
      </c>
      <c r="P946" s="0" t="n">
        <f aca="false">IF(AND(OR(Dashboard!$B$5="All",D946=Dashboard!$B$5),OR(Dashboard!$D$5="All",N946=Dashboard!$D$5),OR(AND(C946&lt;&gt;"",C946&gt;=Dashboard!$F$5,C946&lt;=Dashboard!$H$5),AND(C946="",Dashboard!$F$5&lt;=1980,Dashboard!$H$5&gt;=2016))),1,0)</f>
        <v>1</v>
      </c>
      <c r="Q946" s="0" t="n">
        <f aca="false">J946*P946+ROW()*0.00000001</f>
        <v>1.84000946</v>
      </c>
    </row>
    <row r="947" customFormat="false" ht="15" hidden="false" customHeight="false" outlineLevel="0" collapsed="false">
      <c r="A947" s="0" t="s">
        <v>912</v>
      </c>
      <c r="B947" s="0" t="s">
        <v>50</v>
      </c>
      <c r="C947" s="0" t="n">
        <v>2009</v>
      </c>
      <c r="D947" s="0" t="s">
        <v>71</v>
      </c>
      <c r="E947" s="0" t="s">
        <v>487</v>
      </c>
      <c r="F947" s="0" t="n">
        <v>1.32</v>
      </c>
      <c r="G947" s="0" t="n">
        <v>0.37</v>
      </c>
      <c r="H947" s="0" t="n">
        <v>0</v>
      </c>
      <c r="I947" s="0" t="n">
        <v>0.15</v>
      </c>
      <c r="J947" s="0" t="n">
        <v>1.84</v>
      </c>
      <c r="K947" s="0" t="n">
        <v>80</v>
      </c>
      <c r="L947" s="0" t="n">
        <v>4.5</v>
      </c>
      <c r="M947" s="0" t="s">
        <v>36</v>
      </c>
      <c r="N947" s="0" t="s">
        <v>35</v>
      </c>
      <c r="O947" s="0" t="s">
        <v>37</v>
      </c>
      <c r="P947" s="0" t="n">
        <f aca="false">IF(AND(OR(Dashboard!$B$5="All",D947=Dashboard!$B$5),OR(Dashboard!$D$5="All",N947=Dashboard!$D$5),OR(AND(C947&lt;&gt;"",C947&gt;=Dashboard!$F$5,C947&lt;=Dashboard!$H$5),AND(C947="",Dashboard!$F$5&lt;=1980,Dashboard!$H$5&gt;=2016))),1,0)</f>
        <v>1</v>
      </c>
      <c r="Q947" s="0" t="n">
        <f aca="false">J947*P947+ROW()*0.00000001</f>
        <v>1.84000947</v>
      </c>
    </row>
    <row r="948" customFormat="false" ht="15" hidden="false" customHeight="false" outlineLevel="0" collapsed="false">
      <c r="A948" s="0" t="s">
        <v>913</v>
      </c>
      <c r="B948" s="0" t="s">
        <v>76</v>
      </c>
      <c r="C948" s="0" t="n">
        <v>2005</v>
      </c>
      <c r="D948" s="0" t="s">
        <v>34</v>
      </c>
      <c r="E948" s="0" t="s">
        <v>142</v>
      </c>
      <c r="F948" s="0" t="n">
        <v>1.53</v>
      </c>
      <c r="G948" s="0" t="n">
        <v>0.05</v>
      </c>
      <c r="H948" s="0" t="n">
        <v>0</v>
      </c>
      <c r="I948" s="0" t="n">
        <v>0.25</v>
      </c>
      <c r="J948" s="0" t="n">
        <v>1.84</v>
      </c>
      <c r="K948" s="0" t="n">
        <v>87</v>
      </c>
      <c r="L948" s="0" t="n">
        <v>8.5</v>
      </c>
      <c r="M948" s="0" t="s">
        <v>36</v>
      </c>
      <c r="N948" s="0" t="s">
        <v>74</v>
      </c>
      <c r="O948" s="0" t="s">
        <v>42</v>
      </c>
      <c r="P948" s="0" t="n">
        <f aca="false">IF(AND(OR(Dashboard!$B$5="All",D948=Dashboard!$B$5),OR(Dashboard!$D$5="All",N948=Dashboard!$D$5),OR(AND(C948&lt;&gt;"",C948&gt;=Dashboard!$F$5,C948&lt;=Dashboard!$H$5),AND(C948="",Dashboard!$F$5&lt;=1980,Dashboard!$H$5&gt;=2016))),1,0)</f>
        <v>1</v>
      </c>
      <c r="Q948" s="0" t="n">
        <f aca="false">J948*P948+ROW()*0.00000001</f>
        <v>1.84000948</v>
      </c>
    </row>
    <row r="949" customFormat="false" ht="15" hidden="false" customHeight="false" outlineLevel="0" collapsed="false">
      <c r="A949" s="0" t="s">
        <v>914</v>
      </c>
      <c r="B949" s="0" t="s">
        <v>108</v>
      </c>
      <c r="C949" s="0" t="n">
        <v>1998</v>
      </c>
      <c r="D949" s="0" t="s">
        <v>58</v>
      </c>
      <c r="E949" s="0" t="s">
        <v>35</v>
      </c>
      <c r="F949" s="0" t="n">
        <v>0.83</v>
      </c>
      <c r="G949" s="0" t="n">
        <v>0.06</v>
      </c>
      <c r="H949" s="0" t="n">
        <v>0.93</v>
      </c>
      <c r="I949" s="0" t="n">
        <v>0</v>
      </c>
      <c r="J949" s="0" t="n">
        <v>1.83</v>
      </c>
      <c r="N949" s="0" t="s">
        <v>35</v>
      </c>
      <c r="P949" s="0" t="n">
        <f aca="false">IF(AND(OR(Dashboard!$B$5="All",D949=Dashboard!$B$5),OR(Dashboard!$D$5="All",N949=Dashboard!$D$5),OR(AND(C949&lt;&gt;"",C949&gt;=Dashboard!$F$5,C949&lt;=Dashboard!$H$5),AND(C949="",Dashboard!$F$5&lt;=1980,Dashboard!$H$5&gt;=2016))),1,0)</f>
        <v>1</v>
      </c>
      <c r="Q949" s="0" t="n">
        <f aca="false">J949*P949+ROW()*0.00000001</f>
        <v>1.83000949</v>
      </c>
    </row>
    <row r="950" customFormat="false" ht="15" hidden="false" customHeight="false" outlineLevel="0" collapsed="false">
      <c r="A950" s="0" t="s">
        <v>915</v>
      </c>
      <c r="B950" s="0" t="s">
        <v>33</v>
      </c>
      <c r="C950" s="0" t="n">
        <v>2007</v>
      </c>
      <c r="D950" s="0" t="s">
        <v>52</v>
      </c>
      <c r="E950" s="0" t="s">
        <v>124</v>
      </c>
      <c r="F950" s="0" t="n">
        <v>0.82</v>
      </c>
      <c r="G950" s="0" t="n">
        <v>0.82</v>
      </c>
      <c r="H950" s="0" t="n">
        <v>0</v>
      </c>
      <c r="I950" s="0" t="n">
        <v>0.2</v>
      </c>
      <c r="J950" s="0" t="n">
        <v>1.83</v>
      </c>
      <c r="K950" s="0" t="n">
        <v>67</v>
      </c>
      <c r="L950" s="0" t="n">
        <v>8.3</v>
      </c>
      <c r="M950" s="0" t="s">
        <v>125</v>
      </c>
      <c r="N950" s="0" t="s">
        <v>35</v>
      </c>
      <c r="O950" s="0" t="s">
        <v>67</v>
      </c>
      <c r="P950" s="0" t="n">
        <f aca="false">IF(AND(OR(Dashboard!$B$5="All",D950=Dashboard!$B$5),OR(Dashboard!$D$5="All",N950=Dashboard!$D$5),OR(AND(C950&lt;&gt;"",C950&gt;=Dashboard!$F$5,C950&lt;=Dashboard!$H$5),AND(C950="",Dashboard!$F$5&lt;=1980,Dashboard!$H$5&gt;=2016))),1,0)</f>
        <v>1</v>
      </c>
      <c r="Q950" s="0" t="n">
        <f aca="false">J950*P950+ROW()*0.00000001</f>
        <v>1.8300095</v>
      </c>
    </row>
    <row r="951" customFormat="false" ht="15" hidden="false" customHeight="false" outlineLevel="0" collapsed="false">
      <c r="A951" s="0" t="s">
        <v>916</v>
      </c>
      <c r="B951" s="0" t="s">
        <v>85</v>
      </c>
      <c r="C951" s="0" t="n">
        <v>2005</v>
      </c>
      <c r="D951" s="0" t="s">
        <v>52</v>
      </c>
      <c r="E951" s="0" t="s">
        <v>418</v>
      </c>
      <c r="F951" s="0" t="n">
        <v>1.31</v>
      </c>
      <c r="G951" s="0" t="n">
        <v>0.49</v>
      </c>
      <c r="H951" s="0" t="n">
        <v>0</v>
      </c>
      <c r="I951" s="0" t="n">
        <v>0.03</v>
      </c>
      <c r="J951" s="0" t="n">
        <v>1.83</v>
      </c>
      <c r="N951" s="0" t="s">
        <v>35</v>
      </c>
      <c r="P951" s="0" t="n">
        <f aca="false">IF(AND(OR(Dashboard!$B$5="All",D951=Dashboard!$B$5),OR(Dashboard!$D$5="All",N951=Dashboard!$D$5),OR(AND(C951&lt;&gt;"",C951&gt;=Dashboard!$F$5,C951&lt;=Dashboard!$H$5),AND(C951="",Dashboard!$F$5&lt;=1980,Dashboard!$H$5&gt;=2016))),1,0)</f>
        <v>1</v>
      </c>
      <c r="Q951" s="0" t="n">
        <f aca="false">J951*P951+ROW()*0.00000001</f>
        <v>1.83000951</v>
      </c>
    </row>
    <row r="952" customFormat="false" ht="15" hidden="false" customHeight="false" outlineLevel="0" collapsed="false">
      <c r="A952" s="0" t="s">
        <v>917</v>
      </c>
      <c r="B952" s="0" t="s">
        <v>117</v>
      </c>
      <c r="C952" s="0" t="n">
        <v>1996</v>
      </c>
      <c r="D952" s="0" t="s">
        <v>41</v>
      </c>
      <c r="E952" s="0" t="s">
        <v>89</v>
      </c>
      <c r="F952" s="0" t="n">
        <v>1.33</v>
      </c>
      <c r="G952" s="0" t="n">
        <v>0.4</v>
      </c>
      <c r="H952" s="0" t="n">
        <v>0.03</v>
      </c>
      <c r="I952" s="0" t="n">
        <v>0.07</v>
      </c>
      <c r="J952" s="0" t="n">
        <v>1.83</v>
      </c>
      <c r="N952" s="0" t="s">
        <v>74</v>
      </c>
      <c r="P952" s="0" t="n">
        <f aca="false">IF(AND(OR(Dashboard!$B$5="All",D952=Dashboard!$B$5),OR(Dashboard!$D$5="All",N952=Dashboard!$D$5),OR(AND(C952&lt;&gt;"",C952&gt;=Dashboard!$F$5,C952&lt;=Dashboard!$H$5),AND(C952="",Dashboard!$F$5&lt;=1980,Dashboard!$H$5&gt;=2016))),1,0)</f>
        <v>1</v>
      </c>
      <c r="Q952" s="0" t="n">
        <f aca="false">J952*P952+ROW()*0.00000001</f>
        <v>1.83000952</v>
      </c>
    </row>
    <row r="953" customFormat="false" ht="15" hidden="false" customHeight="false" outlineLevel="0" collapsed="false">
      <c r="A953" s="0" t="s">
        <v>918</v>
      </c>
      <c r="B953" s="0" t="s">
        <v>97</v>
      </c>
      <c r="C953" s="0" t="n">
        <v>2014</v>
      </c>
      <c r="D953" s="0" t="s">
        <v>16</v>
      </c>
      <c r="E953" s="0" t="s">
        <v>35</v>
      </c>
      <c r="F953" s="0" t="n">
        <v>0.61</v>
      </c>
      <c r="G953" s="0" t="n">
        <v>0.34</v>
      </c>
      <c r="H953" s="0" t="n">
        <v>0.79</v>
      </c>
      <c r="I953" s="0" t="n">
        <v>0.09</v>
      </c>
      <c r="J953" s="0" t="n">
        <v>1.83</v>
      </c>
      <c r="K953" s="0" t="n">
        <v>80</v>
      </c>
      <c r="L953" s="0" t="n">
        <v>8.8</v>
      </c>
      <c r="M953" s="0" t="s">
        <v>36</v>
      </c>
      <c r="N953" s="0" t="s">
        <v>35</v>
      </c>
      <c r="O953" s="0" t="s">
        <v>37</v>
      </c>
      <c r="P953" s="0" t="n">
        <f aca="false">IF(AND(OR(Dashboard!$B$5="All",D953=Dashboard!$B$5),OR(Dashboard!$D$5="All",N953=Dashboard!$D$5),OR(AND(C953&lt;&gt;"",C953&gt;=Dashboard!$F$5,C953&lt;=Dashboard!$H$5),AND(C953="",Dashboard!$F$5&lt;=1980,Dashboard!$H$5&gt;=2016))),1,0)</f>
        <v>1</v>
      </c>
      <c r="Q953" s="0" t="n">
        <f aca="false">J953*P953+ROW()*0.00000001</f>
        <v>1.83000953</v>
      </c>
    </row>
    <row r="954" customFormat="false" ht="15" hidden="false" customHeight="false" outlineLevel="0" collapsed="false">
      <c r="A954" s="0" t="s">
        <v>919</v>
      </c>
      <c r="B954" s="0" t="s">
        <v>78</v>
      </c>
      <c r="C954" s="0" t="n">
        <v>1993</v>
      </c>
      <c r="D954" s="0" t="s">
        <v>46</v>
      </c>
      <c r="E954" s="0" t="s">
        <v>157</v>
      </c>
      <c r="F954" s="0" t="n">
        <v>0.25</v>
      </c>
      <c r="G954" s="0" t="n">
        <v>0.07</v>
      </c>
      <c r="H954" s="0" t="n">
        <v>1.49</v>
      </c>
      <c r="I954" s="0" t="n">
        <v>0.02</v>
      </c>
      <c r="J954" s="0" t="n">
        <v>1.83</v>
      </c>
      <c r="N954" s="0" t="s">
        <v>35</v>
      </c>
      <c r="P954" s="0" t="n">
        <f aca="false">IF(AND(OR(Dashboard!$B$5="All",D954=Dashboard!$B$5),OR(Dashboard!$D$5="All",N954=Dashboard!$D$5),OR(AND(C954&lt;&gt;"",C954&gt;=Dashboard!$F$5,C954&lt;=Dashboard!$H$5),AND(C954="",Dashboard!$F$5&lt;=1980,Dashboard!$H$5&gt;=2016))),1,0)</f>
        <v>1</v>
      </c>
      <c r="Q954" s="0" t="n">
        <f aca="false">J954*P954+ROW()*0.00000001</f>
        <v>1.83000954</v>
      </c>
    </row>
    <row r="955" customFormat="false" ht="15" hidden="false" customHeight="false" outlineLevel="0" collapsed="false">
      <c r="A955" s="0" t="s">
        <v>920</v>
      </c>
      <c r="B955" s="0" t="s">
        <v>33</v>
      </c>
      <c r="C955" s="0" t="n">
        <v>2010</v>
      </c>
      <c r="D955" s="0" t="s">
        <v>71</v>
      </c>
      <c r="E955" s="0" t="s">
        <v>91</v>
      </c>
      <c r="F955" s="0" t="n">
        <v>0.84</v>
      </c>
      <c r="G955" s="0" t="n">
        <v>0.7</v>
      </c>
      <c r="H955" s="0" t="n">
        <v>0.13</v>
      </c>
      <c r="I955" s="0" t="n">
        <v>0.16</v>
      </c>
      <c r="J955" s="0" t="n">
        <v>1.83</v>
      </c>
      <c r="N955" s="0" t="s">
        <v>35</v>
      </c>
      <c r="P955" s="0" t="n">
        <f aca="false">IF(AND(OR(Dashboard!$B$5="All",D955=Dashboard!$B$5),OR(Dashboard!$D$5="All",N955=Dashboard!$D$5),OR(AND(C955&lt;&gt;"",C955&gt;=Dashboard!$F$5,C955&lt;=Dashboard!$H$5),AND(C955="",Dashboard!$F$5&lt;=1980,Dashboard!$H$5&gt;=2016))),1,0)</f>
        <v>1</v>
      </c>
      <c r="Q955" s="0" t="n">
        <f aca="false">J955*P955+ROW()*0.00000001</f>
        <v>1.83000955</v>
      </c>
    </row>
    <row r="956" customFormat="false" ht="15" hidden="false" customHeight="false" outlineLevel="0" collapsed="false">
      <c r="A956" s="0" t="s">
        <v>921</v>
      </c>
      <c r="B956" s="0" t="s">
        <v>50</v>
      </c>
      <c r="C956" s="0" t="n">
        <v>2010</v>
      </c>
      <c r="D956" s="0" t="s">
        <v>16</v>
      </c>
      <c r="E956" s="0" t="s">
        <v>154</v>
      </c>
      <c r="F956" s="0" t="n">
        <v>0.92</v>
      </c>
      <c r="G956" s="0" t="n">
        <v>0.73</v>
      </c>
      <c r="H956" s="0" t="n">
        <v>0</v>
      </c>
      <c r="I956" s="0" t="n">
        <v>0.17</v>
      </c>
      <c r="J956" s="0" t="n">
        <v>1.83</v>
      </c>
      <c r="K956" s="0" t="n">
        <v>70</v>
      </c>
      <c r="L956" s="0" t="n">
        <v>7.5</v>
      </c>
      <c r="M956" s="0" t="s">
        <v>36</v>
      </c>
      <c r="N956" s="0" t="s">
        <v>35</v>
      </c>
      <c r="O956" s="0" t="s">
        <v>67</v>
      </c>
      <c r="P956" s="0" t="n">
        <f aca="false">IF(AND(OR(Dashboard!$B$5="All",D956=Dashboard!$B$5),OR(Dashboard!$D$5="All",N956=Dashboard!$D$5),OR(AND(C956&lt;&gt;"",C956&gt;=Dashboard!$F$5,C956&lt;=Dashboard!$H$5),AND(C956="",Dashboard!$F$5&lt;=1980,Dashboard!$H$5&gt;=2016))),1,0)</f>
        <v>1</v>
      </c>
      <c r="Q956" s="0" t="n">
        <f aca="false">J956*P956+ROW()*0.00000001</f>
        <v>1.83000956</v>
      </c>
    </row>
    <row r="957" customFormat="false" ht="15" hidden="false" customHeight="false" outlineLevel="0" collapsed="false">
      <c r="A957" s="0" t="s">
        <v>922</v>
      </c>
      <c r="B957" s="0" t="s">
        <v>117</v>
      </c>
      <c r="C957" s="0" t="n">
        <v>1995</v>
      </c>
      <c r="D957" s="0" t="s">
        <v>58</v>
      </c>
      <c r="E957" s="0" t="s">
        <v>89</v>
      </c>
      <c r="F957" s="0" t="n">
        <v>0.92</v>
      </c>
      <c r="G957" s="0" t="n">
        <v>0.33</v>
      </c>
      <c r="H957" s="0" t="n">
        <v>0.52</v>
      </c>
      <c r="I957" s="0" t="n">
        <v>0.05</v>
      </c>
      <c r="J957" s="0" t="n">
        <v>1.83</v>
      </c>
      <c r="N957" s="0" t="s">
        <v>74</v>
      </c>
      <c r="P957" s="0" t="n">
        <f aca="false">IF(AND(OR(Dashboard!$B$5="All",D957=Dashboard!$B$5),OR(Dashboard!$D$5="All",N957=Dashboard!$D$5),OR(AND(C957&lt;&gt;"",C957&gt;=Dashboard!$F$5,C957&lt;=Dashboard!$H$5),AND(C957="",Dashboard!$F$5&lt;=1980,Dashboard!$H$5&gt;=2016))),1,0)</f>
        <v>1</v>
      </c>
      <c r="Q957" s="0" t="n">
        <f aca="false">J957*P957+ROW()*0.00000001</f>
        <v>1.83000957</v>
      </c>
    </row>
    <row r="958" customFormat="false" ht="15" hidden="false" customHeight="false" outlineLevel="0" collapsed="false">
      <c r="A958" s="0" t="s">
        <v>265</v>
      </c>
      <c r="B958" s="0" t="s">
        <v>94</v>
      </c>
      <c r="C958" s="0" t="n">
        <v>2014</v>
      </c>
      <c r="D958" s="0" t="s">
        <v>46</v>
      </c>
      <c r="E958" s="0" t="s">
        <v>91</v>
      </c>
      <c r="F958" s="0" t="n">
        <v>0.51</v>
      </c>
      <c r="G958" s="0" t="n">
        <v>0.98</v>
      </c>
      <c r="H958" s="0" t="n">
        <v>0.06</v>
      </c>
      <c r="I958" s="0" t="n">
        <v>0.28</v>
      </c>
      <c r="J958" s="0" t="n">
        <v>1.82</v>
      </c>
      <c r="M958" s="0" t="s">
        <v>73</v>
      </c>
      <c r="N958" s="0" t="s">
        <v>74</v>
      </c>
      <c r="P958" s="0" t="n">
        <f aca="false">IF(AND(OR(Dashboard!$B$5="All",D958=Dashboard!$B$5),OR(Dashboard!$D$5="All",N958=Dashboard!$D$5),OR(AND(C958&lt;&gt;"",C958&gt;=Dashboard!$F$5,C958&lt;=Dashboard!$H$5),AND(C958="",Dashboard!$F$5&lt;=1980,Dashboard!$H$5&gt;=2016))),1,0)</f>
        <v>1</v>
      </c>
      <c r="Q958" s="0" t="n">
        <f aca="false">J958*P958+ROW()*0.00000001</f>
        <v>1.82000958</v>
      </c>
    </row>
    <row r="959" customFormat="false" ht="15" hidden="false" customHeight="false" outlineLevel="0" collapsed="false">
      <c r="A959" s="0" t="s">
        <v>923</v>
      </c>
      <c r="B959" s="0" t="s">
        <v>70</v>
      </c>
      <c r="C959" s="0" t="n">
        <v>2011</v>
      </c>
      <c r="D959" s="0" t="s">
        <v>71</v>
      </c>
      <c r="E959" s="0" t="s">
        <v>89</v>
      </c>
      <c r="F959" s="0" t="n">
        <v>1.05</v>
      </c>
      <c r="G959" s="0" t="n">
        <v>0.47</v>
      </c>
      <c r="H959" s="0" t="n">
        <v>0.08</v>
      </c>
      <c r="I959" s="0" t="n">
        <v>0.22</v>
      </c>
      <c r="J959" s="0" t="n">
        <v>1.82</v>
      </c>
      <c r="K959" s="0" t="n">
        <v>83</v>
      </c>
      <c r="L959" s="0" t="n">
        <v>8.4</v>
      </c>
      <c r="M959" s="0" t="s">
        <v>103</v>
      </c>
      <c r="N959" s="0" t="s">
        <v>74</v>
      </c>
      <c r="O959" s="0" t="s">
        <v>42</v>
      </c>
      <c r="P959" s="0" t="n">
        <f aca="false">IF(AND(OR(Dashboard!$B$5="All",D959=Dashboard!$B$5),OR(Dashboard!$D$5="All",N959=Dashboard!$D$5),OR(AND(C959&lt;&gt;"",C959&gt;=Dashboard!$F$5,C959&lt;=Dashboard!$H$5),AND(C959="",Dashboard!$F$5&lt;=1980,Dashboard!$H$5&gt;=2016))),1,0)</f>
        <v>1</v>
      </c>
      <c r="Q959" s="0" t="n">
        <f aca="false">J959*P959+ROW()*0.00000001</f>
        <v>1.82000959</v>
      </c>
    </row>
    <row r="960" customFormat="false" ht="15" hidden="false" customHeight="false" outlineLevel="0" collapsed="false">
      <c r="A960" s="0" t="s">
        <v>924</v>
      </c>
      <c r="B960" s="0" t="s">
        <v>152</v>
      </c>
      <c r="C960" s="0" t="n">
        <v>2012</v>
      </c>
      <c r="D960" s="0" t="s">
        <v>46</v>
      </c>
      <c r="E960" s="0" t="s">
        <v>91</v>
      </c>
      <c r="F960" s="0" t="n">
        <v>0.84</v>
      </c>
      <c r="G960" s="0" t="n">
        <v>0.76</v>
      </c>
      <c r="H960" s="0" t="n">
        <v>0</v>
      </c>
      <c r="I960" s="0" t="n">
        <v>0.22</v>
      </c>
      <c r="J960" s="0" t="n">
        <v>1.82</v>
      </c>
      <c r="K960" s="0" t="n">
        <v>82</v>
      </c>
      <c r="L960" s="0" t="n">
        <v>4.8</v>
      </c>
      <c r="M960" s="0" t="s">
        <v>103</v>
      </c>
      <c r="N960" s="0" t="s">
        <v>152</v>
      </c>
      <c r="O960" s="0" t="s">
        <v>42</v>
      </c>
      <c r="P960" s="0" t="n">
        <f aca="false">IF(AND(OR(Dashboard!$B$5="All",D960=Dashboard!$B$5),OR(Dashboard!$D$5="All",N960=Dashboard!$D$5),OR(AND(C960&lt;&gt;"",C960&gt;=Dashboard!$F$5,C960&lt;=Dashboard!$H$5),AND(C960="",Dashboard!$F$5&lt;=1980,Dashboard!$H$5&gt;=2016))),1,0)</f>
        <v>1</v>
      </c>
      <c r="Q960" s="0" t="n">
        <f aca="false">J960*P960+ROW()*0.00000001</f>
        <v>1.8200096</v>
      </c>
    </row>
    <row r="961" customFormat="false" ht="15" hidden="false" customHeight="false" outlineLevel="0" collapsed="false">
      <c r="A961" s="0" t="s">
        <v>925</v>
      </c>
      <c r="B961" s="0" t="s">
        <v>222</v>
      </c>
      <c r="C961" s="0" t="n">
        <v>1994</v>
      </c>
      <c r="D961" s="0" t="s">
        <v>16</v>
      </c>
      <c r="E961" s="0" t="s">
        <v>154</v>
      </c>
      <c r="F961" s="0" t="n">
        <v>1.24</v>
      </c>
      <c r="G961" s="0" t="n">
        <v>0.43</v>
      </c>
      <c r="H961" s="0" t="n">
        <v>0.03</v>
      </c>
      <c r="I961" s="0" t="n">
        <v>0.12</v>
      </c>
      <c r="J961" s="0" t="n">
        <v>1.82</v>
      </c>
      <c r="N961" s="0" t="s">
        <v>154</v>
      </c>
      <c r="P961" s="0" t="n">
        <f aca="false">IF(AND(OR(Dashboard!$B$5="All",D961=Dashboard!$B$5),OR(Dashboard!$D$5="All",N961=Dashboard!$D$5),OR(AND(C961&lt;&gt;"",C961&gt;=Dashboard!$F$5,C961&lt;=Dashboard!$H$5),AND(C961="",Dashboard!$F$5&lt;=1980,Dashboard!$H$5&gt;=2016))),1,0)</f>
        <v>1</v>
      </c>
      <c r="Q961" s="0" t="n">
        <f aca="false">J961*P961+ROW()*0.00000001</f>
        <v>1.82000961</v>
      </c>
    </row>
    <row r="962" customFormat="false" ht="15" hidden="false" customHeight="false" outlineLevel="0" collapsed="false">
      <c r="A962" s="0" t="s">
        <v>327</v>
      </c>
      <c r="B962" s="0" t="s">
        <v>76</v>
      </c>
      <c r="C962" s="0" t="n">
        <v>2001</v>
      </c>
      <c r="D962" s="0" t="s">
        <v>52</v>
      </c>
      <c r="E962" s="0" t="s">
        <v>328</v>
      </c>
      <c r="F962" s="0" t="n">
        <v>1.73</v>
      </c>
      <c r="G962" s="0" t="n">
        <v>0.07</v>
      </c>
      <c r="H962" s="0" t="n">
        <v>0</v>
      </c>
      <c r="I962" s="0" t="n">
        <v>0.02</v>
      </c>
      <c r="J962" s="0" t="n">
        <v>1.82</v>
      </c>
      <c r="K962" s="0" t="n">
        <v>72</v>
      </c>
      <c r="L962" s="0" t="n">
        <v>6</v>
      </c>
      <c r="M962" s="0" t="s">
        <v>36</v>
      </c>
      <c r="N962" s="0" t="s">
        <v>74</v>
      </c>
      <c r="O962" s="0" t="s">
        <v>37</v>
      </c>
      <c r="P962" s="0" t="n">
        <f aca="false">IF(AND(OR(Dashboard!$B$5="All",D962=Dashboard!$B$5),OR(Dashboard!$D$5="All",N962=Dashboard!$D$5),OR(AND(C962&lt;&gt;"",C962&gt;=Dashboard!$F$5,C962&lt;=Dashboard!$H$5),AND(C962="",Dashboard!$F$5&lt;=1980,Dashboard!$H$5&gt;=2016))),1,0)</f>
        <v>1</v>
      </c>
      <c r="Q962" s="0" t="n">
        <f aca="false">J962*P962+ROW()*0.00000001</f>
        <v>1.82000962</v>
      </c>
    </row>
    <row r="963" customFormat="false" ht="15" hidden="false" customHeight="false" outlineLevel="0" collapsed="false">
      <c r="A963" s="0" t="s">
        <v>926</v>
      </c>
      <c r="B963" s="0" t="s">
        <v>152</v>
      </c>
      <c r="C963" s="0" t="n">
        <v>2001</v>
      </c>
      <c r="D963" s="0" t="s">
        <v>58</v>
      </c>
      <c r="E963" s="0" t="s">
        <v>142</v>
      </c>
      <c r="F963" s="0" t="n">
        <v>1.81</v>
      </c>
      <c r="G963" s="0" t="n">
        <v>0</v>
      </c>
      <c r="H963" s="0" t="n">
        <v>0</v>
      </c>
      <c r="I963" s="0" t="n">
        <v>0</v>
      </c>
      <c r="J963" s="0" t="n">
        <v>1.82</v>
      </c>
      <c r="K963" s="0" t="n">
        <v>85</v>
      </c>
      <c r="L963" s="0" t="n">
        <v>7.9</v>
      </c>
      <c r="M963" s="0" t="s">
        <v>103</v>
      </c>
      <c r="N963" s="0" t="s">
        <v>152</v>
      </c>
      <c r="O963" s="0" t="s">
        <v>42</v>
      </c>
      <c r="P963" s="0" t="n">
        <f aca="false">IF(AND(OR(Dashboard!$B$5="All",D963=Dashboard!$B$5),OR(Dashboard!$D$5="All",N963=Dashboard!$D$5),OR(AND(C963&lt;&gt;"",C963&gt;=Dashboard!$F$5,C963&lt;=Dashboard!$H$5),AND(C963="",Dashboard!$F$5&lt;=1980,Dashboard!$H$5&gt;=2016))),1,0)</f>
        <v>1</v>
      </c>
      <c r="Q963" s="0" t="n">
        <f aca="false">J963*P963+ROW()*0.00000001</f>
        <v>1.82000963</v>
      </c>
    </row>
    <row r="964" customFormat="false" ht="15" hidden="false" customHeight="false" outlineLevel="0" collapsed="false">
      <c r="A964" s="0" t="s">
        <v>927</v>
      </c>
      <c r="B964" s="0" t="s">
        <v>70</v>
      </c>
      <c r="C964" s="0" t="n">
        <v>2009</v>
      </c>
      <c r="D964" s="0" t="s">
        <v>46</v>
      </c>
      <c r="E964" s="0" t="s">
        <v>328</v>
      </c>
      <c r="F964" s="0" t="n">
        <v>0.97</v>
      </c>
      <c r="G964" s="0" t="n">
        <v>0.33</v>
      </c>
      <c r="H964" s="0" t="n">
        <v>0.35</v>
      </c>
      <c r="I964" s="0" t="n">
        <v>0.17</v>
      </c>
      <c r="J964" s="0" t="n">
        <v>1.82</v>
      </c>
      <c r="K964" s="0" t="n">
        <v>89</v>
      </c>
      <c r="L964" s="0" t="n">
        <v>8.9</v>
      </c>
      <c r="M964" s="0" t="s">
        <v>73</v>
      </c>
      <c r="N964" s="0" t="s">
        <v>74</v>
      </c>
      <c r="O964" s="0" t="s">
        <v>42</v>
      </c>
      <c r="P964" s="0" t="n">
        <f aca="false">IF(AND(OR(Dashboard!$B$5="All",D964=Dashboard!$B$5),OR(Dashboard!$D$5="All",N964=Dashboard!$D$5),OR(AND(C964&lt;&gt;"",C964&gt;=Dashboard!$F$5,C964&lt;=Dashboard!$H$5),AND(C964="",Dashboard!$F$5&lt;=1980,Dashboard!$H$5&gt;=2016))),1,0)</f>
        <v>1</v>
      </c>
      <c r="Q964" s="0" t="n">
        <f aca="false">J964*P964+ROW()*0.00000001</f>
        <v>1.82000964</v>
      </c>
    </row>
    <row r="965" customFormat="false" ht="15" hidden="false" customHeight="false" outlineLevel="0" collapsed="false">
      <c r="A965" s="0" t="s">
        <v>928</v>
      </c>
      <c r="B965" s="0" t="s">
        <v>64</v>
      </c>
      <c r="C965" s="0" t="n">
        <v>2007</v>
      </c>
      <c r="D965" s="0" t="s">
        <v>56</v>
      </c>
      <c r="E965" s="0" t="s">
        <v>142</v>
      </c>
      <c r="F965" s="0" t="n">
        <v>1.09</v>
      </c>
      <c r="G965" s="0" t="n">
        <v>0.53</v>
      </c>
      <c r="H965" s="0" t="n">
        <v>0.02</v>
      </c>
      <c r="I965" s="0" t="n">
        <v>0.17</v>
      </c>
      <c r="J965" s="0" t="n">
        <v>1.82</v>
      </c>
      <c r="K965" s="0" t="n">
        <v>96</v>
      </c>
      <c r="L965" s="0" t="n">
        <v>8.9</v>
      </c>
      <c r="M965" s="0" t="s">
        <v>73</v>
      </c>
      <c r="N965" s="0" t="s">
        <v>66</v>
      </c>
      <c r="O965" s="0" t="s">
        <v>60</v>
      </c>
      <c r="P965" s="0" t="n">
        <f aca="false">IF(AND(OR(Dashboard!$B$5="All",D965=Dashboard!$B$5),OR(Dashboard!$D$5="All",N965=Dashboard!$D$5),OR(AND(C965&lt;&gt;"",C965&gt;=Dashboard!$F$5,C965&lt;=Dashboard!$H$5),AND(C965="",Dashboard!$F$5&lt;=1980,Dashboard!$H$5&gt;=2016))),1,0)</f>
        <v>1</v>
      </c>
      <c r="Q965" s="0" t="n">
        <f aca="false">J965*P965+ROW()*0.00000001</f>
        <v>1.82000965</v>
      </c>
    </row>
    <row r="966" customFormat="false" ht="15" hidden="false" customHeight="false" outlineLevel="0" collapsed="false">
      <c r="A966" s="0" t="s">
        <v>929</v>
      </c>
      <c r="B966" s="0" t="s">
        <v>76</v>
      </c>
      <c r="C966" s="0" t="n">
        <v>2003</v>
      </c>
      <c r="D966" s="0" t="s">
        <v>58</v>
      </c>
      <c r="E966" s="0" t="s">
        <v>220</v>
      </c>
      <c r="F966" s="0" t="n">
        <v>1.05</v>
      </c>
      <c r="G966" s="0" t="n">
        <v>0.59</v>
      </c>
      <c r="H966" s="0" t="n">
        <v>0</v>
      </c>
      <c r="I966" s="0" t="n">
        <v>0.18</v>
      </c>
      <c r="J966" s="0" t="n">
        <v>1.81</v>
      </c>
      <c r="K966" s="0" t="n">
        <v>82</v>
      </c>
      <c r="L966" s="0" t="n">
        <v>8.2</v>
      </c>
      <c r="M966" s="0" t="s">
        <v>36</v>
      </c>
      <c r="N966" s="0" t="s">
        <v>74</v>
      </c>
      <c r="O966" s="0" t="s">
        <v>42</v>
      </c>
      <c r="P966" s="0" t="n">
        <f aca="false">IF(AND(OR(Dashboard!$B$5="All",D966=Dashboard!$B$5),OR(Dashboard!$D$5="All",N966=Dashboard!$D$5),OR(AND(C966&lt;&gt;"",C966&gt;=Dashboard!$F$5,C966&lt;=Dashboard!$H$5),AND(C966="",Dashboard!$F$5&lt;=1980,Dashboard!$H$5&gt;=2016))),1,0)</f>
        <v>1</v>
      </c>
      <c r="Q966" s="0" t="n">
        <f aca="false">J966*P966+ROW()*0.00000001</f>
        <v>1.81000966</v>
      </c>
    </row>
    <row r="967" customFormat="false" ht="15" hidden="false" customHeight="false" outlineLevel="0" collapsed="false">
      <c r="A967" s="0" t="s">
        <v>637</v>
      </c>
      <c r="B967" s="0" t="s">
        <v>668</v>
      </c>
      <c r="C967" s="0" t="n">
        <v>2000</v>
      </c>
      <c r="D967" s="0" t="s">
        <v>41</v>
      </c>
      <c r="E967" s="0" t="s">
        <v>154</v>
      </c>
      <c r="F967" s="0" t="n">
        <v>1.1</v>
      </c>
      <c r="G967" s="0" t="n">
        <v>0.51</v>
      </c>
      <c r="H967" s="0" t="n">
        <v>0.12</v>
      </c>
      <c r="I967" s="0" t="n">
        <v>0.08</v>
      </c>
      <c r="J967" s="0" t="n">
        <v>1.81</v>
      </c>
      <c r="N967" s="0" t="s">
        <v>154</v>
      </c>
      <c r="P967" s="0" t="n">
        <f aca="false">IF(AND(OR(Dashboard!$B$5="All",D967=Dashboard!$B$5),OR(Dashboard!$D$5="All",N967=Dashboard!$D$5),OR(AND(C967&lt;&gt;"",C967&gt;=Dashboard!$F$5,C967&lt;=Dashboard!$H$5),AND(C967="",Dashboard!$F$5&lt;=1980,Dashboard!$H$5&gt;=2016))),1,0)</f>
        <v>1</v>
      </c>
      <c r="Q967" s="0" t="n">
        <f aca="false">J967*P967+ROW()*0.00000001</f>
        <v>1.81000967</v>
      </c>
    </row>
    <row r="968" customFormat="false" ht="15" hidden="false" customHeight="false" outlineLevel="0" collapsed="false">
      <c r="A968" s="0" t="s">
        <v>930</v>
      </c>
      <c r="B968" s="0" t="s">
        <v>76</v>
      </c>
      <c r="C968" s="0" t="n">
        <v>2002</v>
      </c>
      <c r="D968" s="0" t="s">
        <v>102</v>
      </c>
      <c r="E968" s="0" t="s">
        <v>154</v>
      </c>
      <c r="F968" s="0" t="n">
        <v>0.78</v>
      </c>
      <c r="G968" s="0" t="n">
        <v>0.44</v>
      </c>
      <c r="H968" s="0" t="n">
        <v>0.56</v>
      </c>
      <c r="I968" s="0" t="n">
        <v>0.04</v>
      </c>
      <c r="J968" s="0" t="n">
        <v>1.81</v>
      </c>
      <c r="K968" s="0" t="n">
        <v>94</v>
      </c>
      <c r="L968" s="0" t="n">
        <v>8</v>
      </c>
      <c r="M968" s="0" t="s">
        <v>103</v>
      </c>
      <c r="N968" s="0" t="s">
        <v>74</v>
      </c>
      <c r="O968" s="0" t="s">
        <v>60</v>
      </c>
      <c r="P968" s="0" t="n">
        <f aca="false">IF(AND(OR(Dashboard!$B$5="All",D968=Dashboard!$B$5),OR(Dashboard!$D$5="All",N968=Dashboard!$D$5),OR(AND(C968&lt;&gt;"",C968&gt;=Dashboard!$F$5,C968&lt;=Dashboard!$H$5),AND(C968="",Dashboard!$F$5&lt;=1980,Dashboard!$H$5&gt;=2016))),1,0)</f>
        <v>1</v>
      </c>
      <c r="Q968" s="0" t="n">
        <f aca="false">J968*P968+ROW()*0.00000001</f>
        <v>1.81000968</v>
      </c>
    </row>
    <row r="969" customFormat="false" ht="15" hidden="false" customHeight="false" outlineLevel="0" collapsed="false">
      <c r="A969" s="0" t="s">
        <v>931</v>
      </c>
      <c r="B969" s="0" t="s">
        <v>94</v>
      </c>
      <c r="C969" s="0" t="n">
        <v>2016</v>
      </c>
      <c r="D969" s="0" t="s">
        <v>71</v>
      </c>
      <c r="E969" s="0" t="s">
        <v>72</v>
      </c>
      <c r="F969" s="0" t="n">
        <v>0.42</v>
      </c>
      <c r="G969" s="0" t="n">
        <v>1.08</v>
      </c>
      <c r="H969" s="0" t="n">
        <v>0.03</v>
      </c>
      <c r="I969" s="0" t="n">
        <v>0.28</v>
      </c>
      <c r="J969" s="0" t="n">
        <v>1.81</v>
      </c>
      <c r="K969" s="0" t="n">
        <v>68</v>
      </c>
      <c r="L969" s="0" t="n">
        <v>5.1</v>
      </c>
      <c r="M969" s="0" t="s">
        <v>73</v>
      </c>
      <c r="N969" s="0" t="s">
        <v>74</v>
      </c>
      <c r="O969" s="0" t="s">
        <v>67</v>
      </c>
      <c r="P969" s="0" t="n">
        <f aca="false">IF(AND(OR(Dashboard!$B$5="All",D969=Dashboard!$B$5),OR(Dashboard!$D$5="All",N969=Dashboard!$D$5),OR(AND(C969&lt;&gt;"",C969&gt;=Dashboard!$F$5,C969&lt;=Dashboard!$H$5),AND(C969="",Dashboard!$F$5&lt;=1980,Dashboard!$H$5&gt;=2016))),1,0)</f>
        <v>1</v>
      </c>
      <c r="Q969" s="0" t="n">
        <f aca="false">J969*P969+ROW()*0.00000001</f>
        <v>1.81000969</v>
      </c>
    </row>
    <row r="970" customFormat="false" ht="15" hidden="false" customHeight="false" outlineLevel="0" collapsed="false">
      <c r="A970" s="0" t="s">
        <v>932</v>
      </c>
      <c r="B970" s="0" t="s">
        <v>76</v>
      </c>
      <c r="C970" s="0" t="n">
        <v>2004</v>
      </c>
      <c r="D970" s="0" t="s">
        <v>16</v>
      </c>
      <c r="E970" s="0" t="s">
        <v>89</v>
      </c>
      <c r="F970" s="0" t="n">
        <v>0.88</v>
      </c>
      <c r="G970" s="0" t="n">
        <v>0.69</v>
      </c>
      <c r="H970" s="0" t="n">
        <v>0</v>
      </c>
      <c r="I970" s="0" t="n">
        <v>0.23</v>
      </c>
      <c r="J970" s="0" t="n">
        <v>1.81</v>
      </c>
      <c r="K970" s="0" t="n">
        <v>88</v>
      </c>
      <c r="L970" s="0" t="n">
        <v>9</v>
      </c>
      <c r="M970" s="0" t="s">
        <v>36</v>
      </c>
      <c r="N970" s="0" t="s">
        <v>74</v>
      </c>
      <c r="O970" s="0" t="s">
        <v>42</v>
      </c>
      <c r="P970" s="0" t="n">
        <f aca="false">IF(AND(OR(Dashboard!$B$5="All",D970=Dashboard!$B$5),OR(Dashboard!$D$5="All",N970=Dashboard!$D$5),OR(AND(C970&lt;&gt;"",C970&gt;=Dashboard!$F$5,C970&lt;=Dashboard!$H$5),AND(C970="",Dashboard!$F$5&lt;=1980,Dashboard!$H$5&gt;=2016))),1,0)</f>
        <v>1</v>
      </c>
      <c r="Q970" s="0" t="n">
        <f aca="false">J970*P970+ROW()*0.00000001</f>
        <v>1.8100097</v>
      </c>
    </row>
    <row r="971" customFormat="false" ht="15" hidden="false" customHeight="false" outlineLevel="0" collapsed="false">
      <c r="A971" s="0" t="s">
        <v>407</v>
      </c>
      <c r="B971" s="0" t="s">
        <v>76</v>
      </c>
      <c r="C971" s="0" t="n">
        <v>2008</v>
      </c>
      <c r="D971" s="0" t="s">
        <v>52</v>
      </c>
      <c r="E971" s="0" t="s">
        <v>91</v>
      </c>
      <c r="F971" s="0" t="n">
        <v>1</v>
      </c>
      <c r="G971" s="0" t="n">
        <v>0.03</v>
      </c>
      <c r="H971" s="0" t="n">
        <v>0</v>
      </c>
      <c r="I971" s="0" t="n">
        <v>0.77</v>
      </c>
      <c r="J971" s="0" t="n">
        <v>1.8</v>
      </c>
      <c r="L971" s="0" t="n">
        <v>8</v>
      </c>
      <c r="M971" s="0" t="s">
        <v>103</v>
      </c>
      <c r="N971" s="0" t="s">
        <v>74</v>
      </c>
      <c r="P971" s="0" t="n">
        <f aca="false">IF(AND(OR(Dashboard!$B$5="All",D971=Dashboard!$B$5),OR(Dashboard!$D$5="All",N971=Dashboard!$D$5),OR(AND(C971&lt;&gt;"",C971&gt;=Dashboard!$F$5,C971&lt;=Dashboard!$H$5),AND(C971="",Dashboard!$F$5&lt;=1980,Dashboard!$H$5&gt;=2016))),1,0)</f>
        <v>1</v>
      </c>
      <c r="Q971" s="0" t="n">
        <f aca="false">J971*P971+ROW()*0.00000001</f>
        <v>1.80000971</v>
      </c>
    </row>
    <row r="972" customFormat="false" ht="15" hidden="false" customHeight="false" outlineLevel="0" collapsed="false">
      <c r="A972" s="0" t="s">
        <v>933</v>
      </c>
      <c r="B972" s="0" t="s">
        <v>85</v>
      </c>
      <c r="C972" s="0" t="n">
        <v>2002</v>
      </c>
      <c r="D972" s="0" t="s">
        <v>16</v>
      </c>
      <c r="E972" s="0" t="s">
        <v>154</v>
      </c>
      <c r="F972" s="0" t="n">
        <v>0.93</v>
      </c>
      <c r="G972" s="0" t="n">
        <v>0.59</v>
      </c>
      <c r="H972" s="0" t="n">
        <v>0.21</v>
      </c>
      <c r="I972" s="0" t="n">
        <v>0.07</v>
      </c>
      <c r="J972" s="0" t="n">
        <v>1.8</v>
      </c>
      <c r="K972" s="0" t="n">
        <v>83</v>
      </c>
      <c r="L972" s="0" t="n">
        <v>8.3</v>
      </c>
      <c r="M972" s="0" t="s">
        <v>36</v>
      </c>
      <c r="N972" s="0" t="s">
        <v>35</v>
      </c>
      <c r="O972" s="0" t="s">
        <v>42</v>
      </c>
      <c r="P972" s="0" t="n">
        <f aca="false">IF(AND(OR(Dashboard!$B$5="All",D972=Dashboard!$B$5),OR(Dashboard!$D$5="All",N972=Dashboard!$D$5),OR(AND(C972&lt;&gt;"",C972&gt;=Dashboard!$F$5,C972&lt;=Dashboard!$H$5),AND(C972="",Dashboard!$F$5&lt;=1980,Dashboard!$H$5&gt;=2016))),1,0)</f>
        <v>1</v>
      </c>
      <c r="Q972" s="0" t="n">
        <f aca="false">J972*P972+ROW()*0.00000001</f>
        <v>1.80000972</v>
      </c>
    </row>
    <row r="973" customFormat="false" ht="15" hidden="false" customHeight="false" outlineLevel="0" collapsed="false">
      <c r="A973" s="0" t="s">
        <v>306</v>
      </c>
      <c r="B973" s="0" t="s">
        <v>64</v>
      </c>
      <c r="C973" s="0" t="n">
        <v>2006</v>
      </c>
      <c r="D973" s="0" t="s">
        <v>34</v>
      </c>
      <c r="E973" s="0" t="s">
        <v>142</v>
      </c>
      <c r="F973" s="0" t="n">
        <v>1.66</v>
      </c>
      <c r="G973" s="0" t="n">
        <v>0</v>
      </c>
      <c r="H973" s="0" t="n">
        <v>0.01</v>
      </c>
      <c r="I973" s="0" t="n">
        <v>0.13</v>
      </c>
      <c r="J973" s="0" t="n">
        <v>1.8</v>
      </c>
      <c r="K973" s="0" t="n">
        <v>80</v>
      </c>
      <c r="L973" s="0" t="n">
        <v>6</v>
      </c>
      <c r="M973" s="0" t="s">
        <v>36</v>
      </c>
      <c r="N973" s="0" t="s">
        <v>66</v>
      </c>
      <c r="O973" s="0" t="s">
        <v>37</v>
      </c>
      <c r="P973" s="0" t="n">
        <f aca="false">IF(AND(OR(Dashboard!$B$5="All",D973=Dashboard!$B$5),OR(Dashboard!$D$5="All",N973=Dashboard!$D$5),OR(AND(C973&lt;&gt;"",C973&gt;=Dashboard!$F$5,C973&lt;=Dashboard!$H$5),AND(C973="",Dashboard!$F$5&lt;=1980,Dashboard!$H$5&gt;=2016))),1,0)</f>
        <v>1</v>
      </c>
      <c r="Q973" s="0" t="n">
        <f aca="false">J973*P973+ROW()*0.00000001</f>
        <v>1.80000973</v>
      </c>
    </row>
    <row r="974" customFormat="false" ht="15" hidden="false" customHeight="false" outlineLevel="0" collapsed="false">
      <c r="A974" s="0" t="s">
        <v>934</v>
      </c>
      <c r="B974" s="0" t="s">
        <v>117</v>
      </c>
      <c r="C974" s="0" t="n">
        <v>1999</v>
      </c>
      <c r="D974" s="0" t="s">
        <v>34</v>
      </c>
      <c r="E974" s="0" t="s">
        <v>710</v>
      </c>
      <c r="F974" s="0" t="n">
        <v>1</v>
      </c>
      <c r="G974" s="0" t="n">
        <v>0.68</v>
      </c>
      <c r="H974" s="0" t="n">
        <v>0</v>
      </c>
      <c r="I974" s="0" t="n">
        <v>0.12</v>
      </c>
      <c r="J974" s="0" t="n">
        <v>1.8</v>
      </c>
      <c r="N974" s="0" t="s">
        <v>74</v>
      </c>
      <c r="P974" s="0" t="n">
        <f aca="false">IF(AND(OR(Dashboard!$B$5="All",D974=Dashboard!$B$5),OR(Dashboard!$D$5="All",N974=Dashboard!$D$5),OR(AND(C974&lt;&gt;"",C974&gt;=Dashboard!$F$5,C974&lt;=Dashboard!$H$5),AND(C974="",Dashboard!$F$5&lt;=1980,Dashboard!$H$5&gt;=2016))),1,0)</f>
        <v>1</v>
      </c>
      <c r="Q974" s="0" t="n">
        <f aca="false">J974*P974+ROW()*0.00000001</f>
        <v>1.80000974</v>
      </c>
    </row>
    <row r="975" customFormat="false" ht="15" hidden="false" customHeight="false" outlineLevel="0" collapsed="false">
      <c r="A975" s="0" t="s">
        <v>791</v>
      </c>
      <c r="B975" s="0" t="s">
        <v>70</v>
      </c>
      <c r="C975" s="0" t="n">
        <v>2010</v>
      </c>
      <c r="D975" s="0" t="s">
        <v>71</v>
      </c>
      <c r="E975" s="0" t="s">
        <v>72</v>
      </c>
      <c r="F975" s="0" t="n">
        <v>1.41</v>
      </c>
      <c r="G975" s="0" t="n">
        <v>0.2</v>
      </c>
      <c r="H975" s="0" t="n">
        <v>0.03</v>
      </c>
      <c r="I975" s="0" t="n">
        <v>0.16</v>
      </c>
      <c r="J975" s="0" t="n">
        <v>1.8</v>
      </c>
      <c r="K975" s="0" t="n">
        <v>89</v>
      </c>
      <c r="L975" s="0" t="n">
        <v>7.6</v>
      </c>
      <c r="M975" s="0" t="s">
        <v>36</v>
      </c>
      <c r="N975" s="0" t="s">
        <v>74</v>
      </c>
      <c r="O975" s="0" t="s">
        <v>42</v>
      </c>
      <c r="P975" s="0" t="n">
        <f aca="false">IF(AND(OR(Dashboard!$B$5="All",D975=Dashboard!$B$5),OR(Dashboard!$D$5="All",N975=Dashboard!$D$5),OR(AND(C975&lt;&gt;"",C975&gt;=Dashboard!$F$5,C975&lt;=Dashboard!$H$5),AND(C975="",Dashboard!$F$5&lt;=1980,Dashboard!$H$5&gt;=2016))),1,0)</f>
        <v>1</v>
      </c>
      <c r="Q975" s="0" t="n">
        <f aca="false">J975*P975+ROW()*0.00000001</f>
        <v>1.80000975</v>
      </c>
    </row>
    <row r="976" customFormat="false" ht="15" hidden="false" customHeight="false" outlineLevel="0" collapsed="false">
      <c r="A976" s="0" t="s">
        <v>935</v>
      </c>
      <c r="B976" s="0" t="s">
        <v>172</v>
      </c>
      <c r="C976" s="0" t="n">
        <v>2015</v>
      </c>
      <c r="D976" s="0" t="s">
        <v>41</v>
      </c>
      <c r="E976" s="0" t="s">
        <v>65</v>
      </c>
      <c r="F976" s="0" t="n">
        <v>0.73</v>
      </c>
      <c r="G976" s="0" t="n">
        <v>0.9</v>
      </c>
      <c r="H976" s="0" t="n">
        <v>0.03</v>
      </c>
      <c r="I976" s="0" t="n">
        <v>0.14</v>
      </c>
      <c r="J976" s="0" t="n">
        <v>1.8</v>
      </c>
      <c r="K976" s="0" t="n">
        <v>87</v>
      </c>
      <c r="L976" s="0" t="n">
        <v>7.9</v>
      </c>
      <c r="M976" s="0" t="s">
        <v>36</v>
      </c>
      <c r="N976" s="0" t="s">
        <v>66</v>
      </c>
      <c r="O976" s="0" t="s">
        <v>42</v>
      </c>
      <c r="P976" s="0" t="n">
        <f aca="false">IF(AND(OR(Dashboard!$B$5="All",D976=Dashboard!$B$5),OR(Dashboard!$D$5="All",N976=Dashboard!$D$5),OR(AND(C976&lt;&gt;"",C976&gt;=Dashboard!$F$5,C976&lt;=Dashboard!$H$5),AND(C976="",Dashboard!$F$5&lt;=1980,Dashboard!$H$5&gt;=2016))),1,0)</f>
        <v>1</v>
      </c>
      <c r="Q976" s="0" t="n">
        <f aca="false">J976*P976+ROW()*0.00000001</f>
        <v>1.80000976</v>
      </c>
    </row>
    <row r="977" customFormat="false" ht="15" hidden="false" customHeight="false" outlineLevel="0" collapsed="false">
      <c r="A977" s="0" t="s">
        <v>936</v>
      </c>
      <c r="B977" s="0" t="s">
        <v>94</v>
      </c>
      <c r="C977" s="0" t="n">
        <v>2014</v>
      </c>
      <c r="D977" s="0" t="s">
        <v>71</v>
      </c>
      <c r="E977" s="0" t="s">
        <v>139</v>
      </c>
      <c r="F977" s="0" t="n">
        <v>0.55</v>
      </c>
      <c r="G977" s="0" t="n">
        <v>0.86</v>
      </c>
      <c r="H977" s="0" t="n">
        <v>0.11</v>
      </c>
      <c r="I977" s="0" t="n">
        <v>0.27</v>
      </c>
      <c r="J977" s="0" t="n">
        <v>1.79</v>
      </c>
      <c r="K977" s="0" t="n">
        <v>75</v>
      </c>
      <c r="L977" s="0" t="n">
        <v>7.3</v>
      </c>
      <c r="M977" s="0" t="s">
        <v>73</v>
      </c>
      <c r="N977" s="0" t="s">
        <v>74</v>
      </c>
      <c r="O977" s="0" t="s">
        <v>37</v>
      </c>
      <c r="P977" s="0" t="n">
        <f aca="false">IF(AND(OR(Dashboard!$B$5="All",D977=Dashboard!$B$5),OR(Dashboard!$D$5="All",N977=Dashboard!$D$5),OR(AND(C977&lt;&gt;"",C977&gt;=Dashboard!$F$5,C977&lt;=Dashboard!$H$5),AND(C977="",Dashboard!$F$5&lt;=1980,Dashboard!$H$5&gt;=2016))),1,0)</f>
        <v>1</v>
      </c>
      <c r="Q977" s="0" t="n">
        <f aca="false">J977*P977+ROW()*0.00000001</f>
        <v>1.79000977</v>
      </c>
    </row>
    <row r="978" customFormat="false" ht="15" hidden="false" customHeight="false" outlineLevel="0" collapsed="false">
      <c r="A978" s="0" t="s">
        <v>937</v>
      </c>
      <c r="B978" s="0" t="s">
        <v>33</v>
      </c>
      <c r="C978" s="0" t="n">
        <v>2007</v>
      </c>
      <c r="D978" s="0" t="s">
        <v>56</v>
      </c>
      <c r="E978" s="0" t="s">
        <v>35</v>
      </c>
      <c r="F978" s="0" t="n">
        <v>0.89</v>
      </c>
      <c r="G978" s="0" t="n">
        <v>0.74</v>
      </c>
      <c r="H978" s="0" t="n">
        <v>0.07</v>
      </c>
      <c r="I978" s="0" t="n">
        <v>0.09</v>
      </c>
      <c r="J978" s="0" t="n">
        <v>1.79</v>
      </c>
      <c r="K978" s="0" t="n">
        <v>90</v>
      </c>
      <c r="L978" s="0" t="n">
        <v>8.9</v>
      </c>
      <c r="M978" s="0" t="s">
        <v>103</v>
      </c>
      <c r="N978" s="0" t="s">
        <v>35</v>
      </c>
      <c r="O978" s="0" t="s">
        <v>42</v>
      </c>
      <c r="P978" s="0" t="n">
        <f aca="false">IF(AND(OR(Dashboard!$B$5="All",D978=Dashboard!$B$5),OR(Dashboard!$D$5="All",N978=Dashboard!$D$5),OR(AND(C978&lt;&gt;"",C978&gt;=Dashboard!$F$5,C978&lt;=Dashboard!$H$5),AND(C978="",Dashboard!$F$5&lt;=1980,Dashboard!$H$5&gt;=2016))),1,0)</f>
        <v>1</v>
      </c>
      <c r="Q978" s="0" t="n">
        <f aca="false">J978*P978+ROW()*0.00000001</f>
        <v>1.79000978</v>
      </c>
    </row>
    <row r="979" customFormat="false" ht="15" hidden="false" customHeight="false" outlineLevel="0" collapsed="false">
      <c r="A979" s="0" t="s">
        <v>300</v>
      </c>
      <c r="B979" s="0" t="s">
        <v>184</v>
      </c>
      <c r="C979" s="0" t="n">
        <v>2013</v>
      </c>
      <c r="D979" s="0" t="s">
        <v>71</v>
      </c>
      <c r="E979" s="0" t="s">
        <v>35</v>
      </c>
      <c r="F979" s="0" t="n">
        <v>0.92</v>
      </c>
      <c r="G979" s="0" t="n">
        <v>0.6</v>
      </c>
      <c r="H979" s="0" t="n">
        <v>0.14</v>
      </c>
      <c r="I979" s="0" t="n">
        <v>0.14</v>
      </c>
      <c r="J979" s="0" t="n">
        <v>1.79</v>
      </c>
      <c r="N979" s="0" t="s">
        <v>35</v>
      </c>
      <c r="P979" s="0" t="n">
        <f aca="false">IF(AND(OR(Dashboard!$B$5="All",D979=Dashboard!$B$5),OR(Dashboard!$D$5="All",N979=Dashboard!$D$5),OR(AND(C979&lt;&gt;"",C979&gt;=Dashboard!$F$5,C979&lt;=Dashboard!$H$5),AND(C979="",Dashboard!$F$5&lt;=1980,Dashboard!$H$5&gt;=2016))),1,0)</f>
        <v>1</v>
      </c>
      <c r="Q979" s="0" t="n">
        <f aca="false">J979*P979+ROW()*0.00000001</f>
        <v>1.79000979</v>
      </c>
    </row>
    <row r="980" customFormat="false" ht="15" hidden="false" customHeight="false" outlineLevel="0" collapsed="false">
      <c r="A980" s="0" t="s">
        <v>938</v>
      </c>
      <c r="B980" s="0" t="s">
        <v>78</v>
      </c>
      <c r="C980" s="0" t="n">
        <v>1994</v>
      </c>
      <c r="D980" s="0" t="s">
        <v>16</v>
      </c>
      <c r="E980" s="0" t="s">
        <v>229</v>
      </c>
      <c r="F980" s="0" t="n">
        <v>1.26</v>
      </c>
      <c r="G980" s="0" t="n">
        <v>0.39</v>
      </c>
      <c r="H980" s="0" t="n">
        <v>0.08</v>
      </c>
      <c r="I980" s="0" t="n">
        <v>0.06</v>
      </c>
      <c r="J980" s="0" t="n">
        <v>1.79</v>
      </c>
      <c r="N980" s="0" t="s">
        <v>35</v>
      </c>
      <c r="P980" s="0" t="n">
        <f aca="false">IF(AND(OR(Dashboard!$B$5="All",D980=Dashboard!$B$5),OR(Dashboard!$D$5="All",N980=Dashboard!$D$5),OR(AND(C980&lt;&gt;"",C980&gt;=Dashboard!$F$5,C980&lt;=Dashboard!$H$5),AND(C980="",Dashboard!$F$5&lt;=1980,Dashboard!$H$5&gt;=2016))),1,0)</f>
        <v>1</v>
      </c>
      <c r="Q980" s="0" t="n">
        <f aca="false">J980*P980+ROW()*0.00000001</f>
        <v>1.7900098</v>
      </c>
    </row>
    <row r="981" customFormat="false" ht="15" hidden="false" customHeight="false" outlineLevel="0" collapsed="false">
      <c r="A981" s="0" t="s">
        <v>939</v>
      </c>
      <c r="B981" s="0" t="s">
        <v>97</v>
      </c>
      <c r="C981" s="0" t="n">
        <v>2011</v>
      </c>
      <c r="D981" s="0" t="s">
        <v>48</v>
      </c>
      <c r="E981" s="0" t="s">
        <v>35</v>
      </c>
      <c r="F981" s="0" t="n">
        <v>0.32</v>
      </c>
      <c r="G981" s="0" t="n">
        <v>0.97</v>
      </c>
      <c r="H981" s="0" t="n">
        <v>0.36</v>
      </c>
      <c r="I981" s="0" t="n">
        <v>0.13</v>
      </c>
      <c r="J981" s="0" t="n">
        <v>1.79</v>
      </c>
      <c r="N981" s="0" t="s">
        <v>35</v>
      </c>
      <c r="P981" s="0" t="n">
        <f aca="false">IF(AND(OR(Dashboard!$B$5="All",D981=Dashboard!$B$5),OR(Dashboard!$D$5="All",N981=Dashboard!$D$5),OR(AND(C981&lt;&gt;"",C981&gt;=Dashboard!$F$5,C981&lt;=Dashboard!$H$5),AND(C981="",Dashboard!$F$5&lt;=1980,Dashboard!$H$5&gt;=2016))),1,0)</f>
        <v>1</v>
      </c>
      <c r="Q981" s="0" t="n">
        <f aca="false">J981*P981+ROW()*0.00000001</f>
        <v>1.79000981</v>
      </c>
    </row>
    <row r="982" customFormat="false" ht="15" hidden="false" customHeight="false" outlineLevel="0" collapsed="false">
      <c r="A982" s="0" t="s">
        <v>940</v>
      </c>
      <c r="B982" s="0" t="s">
        <v>76</v>
      </c>
      <c r="C982" s="0" t="n">
        <v>2003</v>
      </c>
      <c r="D982" s="0" t="s">
        <v>41</v>
      </c>
      <c r="E982" s="0" t="s">
        <v>72</v>
      </c>
      <c r="F982" s="0" t="n">
        <v>1.25</v>
      </c>
      <c r="G982" s="0" t="n">
        <v>0.29</v>
      </c>
      <c r="H982" s="0" t="n">
        <v>0</v>
      </c>
      <c r="I982" s="0" t="n">
        <v>0.24</v>
      </c>
      <c r="J982" s="0" t="n">
        <v>1.78</v>
      </c>
      <c r="K982" s="0" t="n">
        <v>85</v>
      </c>
      <c r="L982" s="0" t="n">
        <v>8.5</v>
      </c>
      <c r="M982" s="0" t="s">
        <v>103</v>
      </c>
      <c r="N982" s="0" t="s">
        <v>74</v>
      </c>
      <c r="O982" s="0" t="s">
        <v>42</v>
      </c>
      <c r="P982" s="0" t="n">
        <f aca="false">IF(AND(OR(Dashboard!$B$5="All",D982=Dashboard!$B$5),OR(Dashboard!$D$5="All",N982=Dashboard!$D$5),OR(AND(C982&lt;&gt;"",C982&gt;=Dashboard!$F$5,C982&lt;=Dashboard!$H$5),AND(C982="",Dashboard!$F$5&lt;=1980,Dashboard!$H$5&gt;=2016))),1,0)</f>
        <v>1</v>
      </c>
      <c r="Q982" s="0" t="n">
        <f aca="false">J982*P982+ROW()*0.00000001</f>
        <v>1.78000982</v>
      </c>
    </row>
    <row r="983" customFormat="false" ht="15" hidden="false" customHeight="false" outlineLevel="0" collapsed="false">
      <c r="A983" s="0" t="s">
        <v>941</v>
      </c>
      <c r="B983" s="0" t="s">
        <v>117</v>
      </c>
      <c r="C983" s="0" t="n">
        <v>2001</v>
      </c>
      <c r="D983" s="0" t="s">
        <v>71</v>
      </c>
      <c r="E983" s="0" t="s">
        <v>418</v>
      </c>
      <c r="F983" s="0" t="n">
        <v>1.12</v>
      </c>
      <c r="G983" s="0" t="n">
        <v>0.58</v>
      </c>
      <c r="H983" s="0" t="n">
        <v>0</v>
      </c>
      <c r="I983" s="0" t="n">
        <v>0.08</v>
      </c>
      <c r="J983" s="0" t="n">
        <v>1.78</v>
      </c>
      <c r="N983" s="0" t="s">
        <v>74</v>
      </c>
      <c r="P983" s="0" t="n">
        <f aca="false">IF(AND(OR(Dashboard!$B$5="All",D983=Dashboard!$B$5),OR(Dashboard!$D$5="All",N983=Dashboard!$D$5),OR(AND(C983&lt;&gt;"",C983&gt;=Dashboard!$F$5,C983&lt;=Dashboard!$H$5),AND(C983="",Dashboard!$F$5&lt;=1980,Dashboard!$H$5&gt;=2016))),1,0)</f>
        <v>1</v>
      </c>
      <c r="Q983" s="0" t="n">
        <f aca="false">J983*P983+ROW()*0.00000001</f>
        <v>1.78000983</v>
      </c>
    </row>
    <row r="984" customFormat="false" ht="15" hidden="false" customHeight="false" outlineLevel="0" collapsed="false">
      <c r="A984" s="0" t="s">
        <v>942</v>
      </c>
      <c r="B984" s="0" t="s">
        <v>76</v>
      </c>
      <c r="C984" s="0" t="n">
        <v>2004</v>
      </c>
      <c r="D984" s="0" t="s">
        <v>71</v>
      </c>
      <c r="E984" s="0" t="s">
        <v>89</v>
      </c>
      <c r="F984" s="0" t="n">
        <v>0.39</v>
      </c>
      <c r="G984" s="0" t="n">
        <v>1.01</v>
      </c>
      <c r="H984" s="0" t="n">
        <v>0.02</v>
      </c>
      <c r="I984" s="0" t="n">
        <v>0.36</v>
      </c>
      <c r="J984" s="0" t="n">
        <v>1.78</v>
      </c>
      <c r="K984" s="0" t="n">
        <v>57</v>
      </c>
      <c r="L984" s="0" t="n">
        <v>7.6</v>
      </c>
      <c r="M984" s="0" t="s">
        <v>73</v>
      </c>
      <c r="N984" s="0" t="s">
        <v>74</v>
      </c>
      <c r="O984" s="0" t="s">
        <v>53</v>
      </c>
      <c r="P984" s="0" t="n">
        <f aca="false">IF(AND(OR(Dashboard!$B$5="All",D984=Dashboard!$B$5),OR(Dashboard!$D$5="All",N984=Dashboard!$D$5),OR(AND(C984&lt;&gt;"",C984&gt;=Dashboard!$F$5,C984&lt;=Dashboard!$H$5),AND(C984="",Dashboard!$F$5&lt;=1980,Dashboard!$H$5&gt;=2016))),1,0)</f>
        <v>1</v>
      </c>
      <c r="Q984" s="0" t="n">
        <f aca="false">J984*P984+ROW()*0.00000001</f>
        <v>1.78000984</v>
      </c>
    </row>
    <row r="985" customFormat="false" ht="15" hidden="false" customHeight="false" outlineLevel="0" collapsed="false">
      <c r="A985" s="0" t="s">
        <v>943</v>
      </c>
      <c r="B985" s="0" t="s">
        <v>76</v>
      </c>
      <c r="C985" s="0" t="n">
        <v>2005</v>
      </c>
      <c r="D985" s="0" t="s">
        <v>71</v>
      </c>
      <c r="E985" s="0" t="s">
        <v>293</v>
      </c>
      <c r="F985" s="0" t="n">
        <v>0.85</v>
      </c>
      <c r="G985" s="0" t="n">
        <v>0.76</v>
      </c>
      <c r="H985" s="0" t="n">
        <v>0</v>
      </c>
      <c r="I985" s="0" t="n">
        <v>0.16</v>
      </c>
      <c r="J985" s="0" t="n">
        <v>1.77</v>
      </c>
      <c r="K985" s="0" t="n">
        <v>47</v>
      </c>
      <c r="L985" s="0" t="n">
        <v>6.6</v>
      </c>
      <c r="M985" s="0" t="s">
        <v>73</v>
      </c>
      <c r="N985" s="0" t="s">
        <v>74</v>
      </c>
      <c r="O985" s="0" t="s">
        <v>177</v>
      </c>
      <c r="P985" s="0" t="n">
        <f aca="false">IF(AND(OR(Dashboard!$B$5="All",D985=Dashboard!$B$5),OR(Dashboard!$D$5="All",N985=Dashboard!$D$5),OR(AND(C985&lt;&gt;"",C985&gt;=Dashboard!$F$5,C985&lt;=Dashboard!$H$5),AND(C985="",Dashboard!$F$5&lt;=1980,Dashboard!$H$5&gt;=2016))),1,0)</f>
        <v>1</v>
      </c>
      <c r="Q985" s="0" t="n">
        <f aca="false">J985*P985+ROW()*0.00000001</f>
        <v>1.77000985</v>
      </c>
    </row>
    <row r="986" customFormat="false" ht="15" hidden="false" customHeight="false" outlineLevel="0" collapsed="false">
      <c r="A986" s="0" t="s">
        <v>944</v>
      </c>
      <c r="B986" s="0" t="s">
        <v>78</v>
      </c>
      <c r="C986" s="0" t="n">
        <v>1991</v>
      </c>
      <c r="D986" s="0" t="s">
        <v>46</v>
      </c>
      <c r="E986" s="0" t="s">
        <v>157</v>
      </c>
      <c r="F986" s="0" t="n">
        <v>0.24</v>
      </c>
      <c r="G986" s="0" t="n">
        <v>0.09</v>
      </c>
      <c r="H986" s="0" t="n">
        <v>1.33</v>
      </c>
      <c r="I986" s="0" t="n">
        <v>0.12</v>
      </c>
      <c r="J986" s="0" t="n">
        <v>1.77</v>
      </c>
      <c r="N986" s="0" t="s">
        <v>35</v>
      </c>
      <c r="P986" s="0" t="n">
        <f aca="false">IF(AND(OR(Dashboard!$B$5="All",D986=Dashboard!$B$5),OR(Dashboard!$D$5="All",N986=Dashboard!$D$5),OR(AND(C986&lt;&gt;"",C986&gt;=Dashboard!$F$5,C986&lt;=Dashboard!$H$5),AND(C986="",Dashboard!$F$5&lt;=1980,Dashboard!$H$5&gt;=2016))),1,0)</f>
        <v>1</v>
      </c>
      <c r="Q986" s="0" t="n">
        <f aca="false">J986*P986+ROW()*0.00000001</f>
        <v>1.77000986</v>
      </c>
    </row>
    <row r="987" customFormat="false" ht="15" hidden="false" customHeight="false" outlineLevel="0" collapsed="false">
      <c r="A987" s="0" t="s">
        <v>945</v>
      </c>
      <c r="B987" s="0" t="s">
        <v>108</v>
      </c>
      <c r="C987" s="0" t="n">
        <v>2000</v>
      </c>
      <c r="D987" s="0" t="s">
        <v>16</v>
      </c>
      <c r="E987" s="0" t="s">
        <v>35</v>
      </c>
      <c r="F987" s="0" t="n">
        <v>0.63</v>
      </c>
      <c r="G987" s="0" t="n">
        <v>0.06</v>
      </c>
      <c r="H987" s="0" t="n">
        <v>1.03</v>
      </c>
      <c r="I987" s="0" t="n">
        <v>0.04</v>
      </c>
      <c r="J987" s="0" t="n">
        <v>1.77</v>
      </c>
      <c r="N987" s="0" t="s">
        <v>35</v>
      </c>
      <c r="P987" s="0" t="n">
        <f aca="false">IF(AND(OR(Dashboard!$B$5="All",D987=Dashboard!$B$5),OR(Dashboard!$D$5="All",N987=Dashboard!$D$5),OR(AND(C987&lt;&gt;"",C987&gt;=Dashboard!$F$5,C987&lt;=Dashboard!$H$5),AND(C987="",Dashboard!$F$5&lt;=1980,Dashboard!$H$5&gt;=2016))),1,0)</f>
        <v>1</v>
      </c>
      <c r="Q987" s="0" t="n">
        <f aca="false">J987*P987+ROW()*0.00000001</f>
        <v>1.77000987</v>
      </c>
    </row>
    <row r="988" customFormat="false" ht="15" hidden="false" customHeight="false" outlineLevel="0" collapsed="false">
      <c r="A988" s="0" t="s">
        <v>946</v>
      </c>
      <c r="B988" s="0" t="s">
        <v>144</v>
      </c>
      <c r="C988" s="0" t="n">
        <v>2001</v>
      </c>
      <c r="D988" s="0" t="s">
        <v>102</v>
      </c>
      <c r="E988" s="0" t="s">
        <v>65</v>
      </c>
      <c r="F988" s="0" t="n">
        <v>1.19</v>
      </c>
      <c r="G988" s="0" t="n">
        <v>0.29</v>
      </c>
      <c r="H988" s="0" t="n">
        <v>0.24</v>
      </c>
      <c r="I988" s="0" t="n">
        <v>0.06</v>
      </c>
      <c r="J988" s="0" t="n">
        <v>1.77</v>
      </c>
      <c r="K988" s="0" t="n">
        <v>87</v>
      </c>
      <c r="L988" s="0" t="n">
        <v>8.6</v>
      </c>
      <c r="M988" s="0" t="s">
        <v>103</v>
      </c>
      <c r="N988" s="0" t="s">
        <v>66</v>
      </c>
      <c r="O988" s="0" t="s">
        <v>42</v>
      </c>
      <c r="P988" s="0" t="n">
        <f aca="false">IF(AND(OR(Dashboard!$B$5="All",D988=Dashboard!$B$5),OR(Dashboard!$D$5="All",N988=Dashboard!$D$5),OR(AND(C988&lt;&gt;"",C988&gt;=Dashboard!$F$5,C988&lt;=Dashboard!$H$5),AND(C988="",Dashboard!$F$5&lt;=1980,Dashboard!$H$5&gt;=2016))),1,0)</f>
        <v>1</v>
      </c>
      <c r="Q988" s="0" t="n">
        <f aca="false">J988*P988+ROW()*0.00000001</f>
        <v>1.77000988</v>
      </c>
    </row>
    <row r="989" customFormat="false" ht="15" hidden="false" customHeight="false" outlineLevel="0" collapsed="false">
      <c r="A989" s="0" t="s">
        <v>947</v>
      </c>
      <c r="B989" s="0" t="s">
        <v>50</v>
      </c>
      <c r="C989" s="0" t="n">
        <v>2006</v>
      </c>
      <c r="D989" s="0" t="s">
        <v>46</v>
      </c>
      <c r="E989" s="0" t="s">
        <v>157</v>
      </c>
      <c r="F989" s="0" t="n">
        <v>0.23</v>
      </c>
      <c r="G989" s="0" t="n">
        <v>0.02</v>
      </c>
      <c r="H989" s="0" t="n">
        <v>1.49</v>
      </c>
      <c r="I989" s="0" t="n">
        <v>0.02</v>
      </c>
      <c r="J989" s="0" t="n">
        <v>1.76</v>
      </c>
      <c r="K989" s="0" t="n">
        <v>75</v>
      </c>
      <c r="L989" s="0" t="n">
        <v>7.4</v>
      </c>
      <c r="M989" s="0" t="s">
        <v>125</v>
      </c>
      <c r="N989" s="0" t="s">
        <v>35</v>
      </c>
      <c r="O989" s="0" t="s">
        <v>37</v>
      </c>
      <c r="P989" s="0" t="n">
        <f aca="false">IF(AND(OR(Dashboard!$B$5="All",D989=Dashboard!$B$5),OR(Dashboard!$D$5="All",N989=Dashboard!$D$5),OR(AND(C989&lt;&gt;"",C989&gt;=Dashboard!$F$5,C989&lt;=Dashboard!$H$5),AND(C989="",Dashboard!$F$5&lt;=1980,Dashboard!$H$5&gt;=2016))),1,0)</f>
        <v>1</v>
      </c>
      <c r="Q989" s="0" t="n">
        <f aca="false">J989*P989+ROW()*0.00000001</f>
        <v>1.76000989</v>
      </c>
    </row>
    <row r="990" customFormat="false" ht="15" hidden="false" customHeight="false" outlineLevel="0" collapsed="false">
      <c r="A990" s="0" t="s">
        <v>948</v>
      </c>
      <c r="B990" s="0" t="s">
        <v>33</v>
      </c>
      <c r="C990" s="0" t="n">
        <v>2011</v>
      </c>
      <c r="D990" s="0" t="s">
        <v>71</v>
      </c>
      <c r="E990" s="0" t="s">
        <v>234</v>
      </c>
      <c r="F990" s="0" t="n">
        <v>1.01</v>
      </c>
      <c r="G990" s="0" t="n">
        <v>0.6</v>
      </c>
      <c r="H990" s="0" t="n">
        <v>0</v>
      </c>
      <c r="I990" s="0" t="n">
        <v>0.15</v>
      </c>
      <c r="J990" s="0" t="n">
        <v>1.76</v>
      </c>
      <c r="K990" s="0" t="n">
        <v>76</v>
      </c>
      <c r="L990" s="0" t="n">
        <v>7.7</v>
      </c>
      <c r="M990" s="0" t="s">
        <v>125</v>
      </c>
      <c r="N990" s="0" t="s">
        <v>35</v>
      </c>
      <c r="O990" s="0" t="s">
        <v>37</v>
      </c>
      <c r="P990" s="0" t="n">
        <f aca="false">IF(AND(OR(Dashboard!$B$5="All",D990=Dashboard!$B$5),OR(Dashboard!$D$5="All",N990=Dashboard!$D$5),OR(AND(C990&lt;&gt;"",C990&gt;=Dashboard!$F$5,C990&lt;=Dashboard!$H$5),AND(C990="",Dashboard!$F$5&lt;=1980,Dashboard!$H$5&gt;=2016))),1,0)</f>
        <v>1</v>
      </c>
      <c r="Q990" s="0" t="n">
        <f aca="false">J990*P990+ROW()*0.00000001</f>
        <v>1.7600099</v>
      </c>
    </row>
    <row r="991" customFormat="false" ht="15" hidden="false" customHeight="false" outlineLevel="0" collapsed="false">
      <c r="A991" s="0" t="s">
        <v>894</v>
      </c>
      <c r="B991" s="0" t="s">
        <v>33</v>
      </c>
      <c r="C991" s="0" t="n">
        <v>2007</v>
      </c>
      <c r="D991" s="0" t="s">
        <v>52</v>
      </c>
      <c r="E991" s="0" t="s">
        <v>487</v>
      </c>
      <c r="F991" s="0" t="n">
        <v>1.15</v>
      </c>
      <c r="G991" s="0" t="n">
        <v>0.45</v>
      </c>
      <c r="H991" s="0" t="n">
        <v>0</v>
      </c>
      <c r="I991" s="0" t="n">
        <v>0.16</v>
      </c>
      <c r="J991" s="0" t="n">
        <v>1.76</v>
      </c>
      <c r="N991" s="0" t="s">
        <v>35</v>
      </c>
      <c r="P991" s="0" t="n">
        <f aca="false">IF(AND(OR(Dashboard!$B$5="All",D991=Dashboard!$B$5),OR(Dashboard!$D$5="All",N991=Dashboard!$D$5),OR(AND(C991&lt;&gt;"",C991&gt;=Dashboard!$F$5,C991&lt;=Dashboard!$H$5),AND(C991="",Dashboard!$F$5&lt;=1980,Dashboard!$H$5&gt;=2016))),1,0)</f>
        <v>1</v>
      </c>
      <c r="Q991" s="0" t="n">
        <f aca="false">J991*P991+ROW()*0.00000001</f>
        <v>1.76000991</v>
      </c>
    </row>
    <row r="992" customFormat="false" ht="15" hidden="false" customHeight="false" outlineLevel="0" collapsed="false">
      <c r="A992" s="0" t="s">
        <v>949</v>
      </c>
      <c r="B992" s="0" t="s">
        <v>45</v>
      </c>
      <c r="C992" s="0" t="n">
        <v>1991</v>
      </c>
      <c r="D992" s="0" t="s">
        <v>114</v>
      </c>
      <c r="E992" s="0" t="s">
        <v>35</v>
      </c>
      <c r="F992" s="0" t="n">
        <v>0.85</v>
      </c>
      <c r="G992" s="0" t="n">
        <v>0.31</v>
      </c>
      <c r="H992" s="0" t="n">
        <v>0.56</v>
      </c>
      <c r="I992" s="0" t="n">
        <v>0.04</v>
      </c>
      <c r="J992" s="0" t="n">
        <v>1.76</v>
      </c>
      <c r="N992" s="0" t="s">
        <v>35</v>
      </c>
      <c r="P992" s="0" t="n">
        <f aca="false">IF(AND(OR(Dashboard!$B$5="All",D992=Dashboard!$B$5),OR(Dashboard!$D$5="All",N992=Dashboard!$D$5),OR(AND(C992&lt;&gt;"",C992&gt;=Dashboard!$F$5,C992&lt;=Dashboard!$H$5),AND(C992="",Dashboard!$F$5&lt;=1980,Dashboard!$H$5&gt;=2016))),1,0)</f>
        <v>1</v>
      </c>
      <c r="Q992" s="0" t="n">
        <f aca="false">J992*P992+ROW()*0.00000001</f>
        <v>1.76000992</v>
      </c>
    </row>
    <row r="993" customFormat="false" ht="15" hidden="false" customHeight="false" outlineLevel="0" collapsed="false">
      <c r="A993" s="0" t="s">
        <v>950</v>
      </c>
      <c r="B993" s="0" t="s">
        <v>117</v>
      </c>
      <c r="C993" s="0" t="n">
        <v>1998</v>
      </c>
      <c r="D993" s="0" t="s">
        <v>102</v>
      </c>
      <c r="E993" s="0" t="s">
        <v>449</v>
      </c>
      <c r="F993" s="0" t="n">
        <v>1.27</v>
      </c>
      <c r="G993" s="0" t="n">
        <v>0.42</v>
      </c>
      <c r="H993" s="0" t="n">
        <v>0</v>
      </c>
      <c r="I993" s="0" t="n">
        <v>0.07</v>
      </c>
      <c r="J993" s="0" t="n">
        <v>1.76</v>
      </c>
      <c r="N993" s="0" t="s">
        <v>74</v>
      </c>
      <c r="P993" s="0" t="n">
        <f aca="false">IF(AND(OR(Dashboard!$B$5="All",D993=Dashboard!$B$5),OR(Dashboard!$D$5="All",N993=Dashboard!$D$5),OR(AND(C993&lt;&gt;"",C993&gt;=Dashboard!$F$5,C993&lt;=Dashboard!$H$5),AND(C993="",Dashboard!$F$5&lt;=1980,Dashboard!$H$5&gt;=2016))),1,0)</f>
        <v>1</v>
      </c>
      <c r="Q993" s="0" t="n">
        <f aca="false">J993*P993+ROW()*0.00000001</f>
        <v>1.76000993</v>
      </c>
    </row>
    <row r="994" customFormat="false" ht="15" hidden="false" customHeight="false" outlineLevel="0" collapsed="false">
      <c r="A994" s="0" t="s">
        <v>810</v>
      </c>
      <c r="B994" s="0" t="s">
        <v>70</v>
      </c>
      <c r="C994" s="0" t="n">
        <v>2009</v>
      </c>
      <c r="D994" s="0" t="s">
        <v>102</v>
      </c>
      <c r="E994" s="0" t="s">
        <v>418</v>
      </c>
      <c r="F994" s="0" t="n">
        <v>1.07</v>
      </c>
      <c r="G994" s="0" t="n">
        <v>0.44</v>
      </c>
      <c r="H994" s="0" t="n">
        <v>0.01</v>
      </c>
      <c r="I994" s="0" t="n">
        <v>0.24</v>
      </c>
      <c r="J994" s="0" t="n">
        <v>1.76</v>
      </c>
      <c r="K994" s="0" t="n">
        <v>84</v>
      </c>
      <c r="L994" s="0" t="n">
        <v>8.1</v>
      </c>
      <c r="M994" s="0" t="s">
        <v>103</v>
      </c>
      <c r="N994" s="0" t="s">
        <v>74</v>
      </c>
      <c r="O994" s="0" t="s">
        <v>42</v>
      </c>
      <c r="P994" s="0" t="n">
        <f aca="false">IF(AND(OR(Dashboard!$B$5="All",D994=Dashboard!$B$5),OR(Dashboard!$D$5="All",N994=Dashboard!$D$5),OR(AND(C994&lt;&gt;"",C994&gt;=Dashboard!$F$5,C994&lt;=Dashboard!$H$5),AND(C994="",Dashboard!$F$5&lt;=1980,Dashboard!$H$5&gt;=2016))),1,0)</f>
        <v>1</v>
      </c>
      <c r="Q994" s="0" t="n">
        <f aca="false">J994*P994+ROW()*0.00000001</f>
        <v>1.76000994</v>
      </c>
    </row>
    <row r="995" customFormat="false" ht="15" hidden="false" customHeight="false" outlineLevel="0" collapsed="false">
      <c r="A995" s="0" t="s">
        <v>951</v>
      </c>
      <c r="B995" s="0" t="s">
        <v>76</v>
      </c>
      <c r="C995" s="0" t="n">
        <v>2004</v>
      </c>
      <c r="D995" s="0" t="s">
        <v>16</v>
      </c>
      <c r="E995" s="0" t="s">
        <v>418</v>
      </c>
      <c r="F995" s="0" t="n">
        <v>1.06</v>
      </c>
      <c r="G995" s="0" t="n">
        <v>0.54</v>
      </c>
      <c r="H995" s="0" t="n">
        <v>0</v>
      </c>
      <c r="I995" s="0" t="n">
        <v>0.16</v>
      </c>
      <c r="J995" s="0" t="n">
        <v>1.76</v>
      </c>
      <c r="K995" s="0" t="n">
        <v>75</v>
      </c>
      <c r="L995" s="0" t="n">
        <v>9</v>
      </c>
      <c r="M995" s="0" t="s">
        <v>36</v>
      </c>
      <c r="N995" s="0" t="s">
        <v>74</v>
      </c>
      <c r="O995" s="0" t="s">
        <v>37</v>
      </c>
      <c r="P995" s="0" t="n">
        <f aca="false">IF(AND(OR(Dashboard!$B$5="All",D995=Dashboard!$B$5),OR(Dashboard!$D$5="All",N995=Dashboard!$D$5),OR(AND(C995&lt;&gt;"",C995&gt;=Dashboard!$F$5,C995&lt;=Dashboard!$H$5),AND(C995="",Dashboard!$F$5&lt;=1980,Dashboard!$H$5&gt;=2016))),1,0)</f>
        <v>1</v>
      </c>
      <c r="Q995" s="0" t="n">
        <f aca="false">J995*P995+ROW()*0.00000001</f>
        <v>1.76000995</v>
      </c>
    </row>
    <row r="996" customFormat="false" ht="15" hidden="false" customHeight="false" outlineLevel="0" collapsed="false">
      <c r="A996" s="0" t="s">
        <v>952</v>
      </c>
      <c r="B996" s="0" t="s">
        <v>85</v>
      </c>
      <c r="C996" s="0" t="n">
        <v>2001</v>
      </c>
      <c r="D996" s="0" t="s">
        <v>46</v>
      </c>
      <c r="E996" s="0" t="s">
        <v>35</v>
      </c>
      <c r="F996" s="0" t="n">
        <v>0.93</v>
      </c>
      <c r="G996" s="0" t="n">
        <v>0.38</v>
      </c>
      <c r="H996" s="0" t="n">
        <v>0.4</v>
      </c>
      <c r="I996" s="0" t="n">
        <v>0.06</v>
      </c>
      <c r="J996" s="0" t="n">
        <v>1.76</v>
      </c>
      <c r="K996" s="0" t="n">
        <v>91</v>
      </c>
      <c r="L996" s="0" t="n">
        <v>9.3</v>
      </c>
      <c r="M996" s="0" t="s">
        <v>36</v>
      </c>
      <c r="N996" s="0" t="s">
        <v>35</v>
      </c>
      <c r="O996" s="0" t="s">
        <v>60</v>
      </c>
      <c r="P996" s="0" t="n">
        <f aca="false">IF(AND(OR(Dashboard!$B$5="All",D996=Dashboard!$B$5),OR(Dashboard!$D$5="All",N996=Dashboard!$D$5),OR(AND(C996&lt;&gt;"",C996&gt;=Dashboard!$F$5,C996&lt;=Dashboard!$H$5),AND(C996="",Dashboard!$F$5&lt;=1980,Dashboard!$H$5&gt;=2016))),1,0)</f>
        <v>1</v>
      </c>
      <c r="Q996" s="0" t="n">
        <f aca="false">J996*P996+ROW()*0.00000001</f>
        <v>1.76000996</v>
      </c>
    </row>
    <row r="997" customFormat="false" ht="15" hidden="false" customHeight="false" outlineLevel="0" collapsed="false">
      <c r="A997" s="0" t="s">
        <v>953</v>
      </c>
      <c r="B997" s="0" t="s">
        <v>222</v>
      </c>
      <c r="C997" s="0" t="n">
        <v>1994</v>
      </c>
      <c r="D997" s="0" t="s">
        <v>16</v>
      </c>
      <c r="E997" s="0" t="s">
        <v>154</v>
      </c>
      <c r="F997" s="0" t="n">
        <v>1.02</v>
      </c>
      <c r="G997" s="0" t="n">
        <v>0.47</v>
      </c>
      <c r="H997" s="0" t="n">
        <v>0.2</v>
      </c>
      <c r="I997" s="0" t="n">
        <v>0.07</v>
      </c>
      <c r="J997" s="0" t="n">
        <v>1.76</v>
      </c>
      <c r="N997" s="0" t="s">
        <v>154</v>
      </c>
      <c r="P997" s="0" t="n">
        <f aca="false">IF(AND(OR(Dashboard!$B$5="All",D997=Dashboard!$B$5),OR(Dashboard!$D$5="All",N997=Dashboard!$D$5),OR(AND(C997&lt;&gt;"",C997&gt;=Dashboard!$F$5,C997&lt;=Dashboard!$H$5),AND(C997="",Dashboard!$F$5&lt;=1980,Dashboard!$H$5&gt;=2016))),1,0)</f>
        <v>1</v>
      </c>
      <c r="Q997" s="0" t="n">
        <f aca="false">J997*P997+ROW()*0.00000001</f>
        <v>1.76000997</v>
      </c>
    </row>
    <row r="998" customFormat="false" ht="15" hidden="false" customHeight="false" outlineLevel="0" collapsed="false">
      <c r="A998" s="0" t="s">
        <v>954</v>
      </c>
      <c r="B998" s="0" t="s">
        <v>39</v>
      </c>
      <c r="C998" s="0" t="n">
        <v>1986</v>
      </c>
      <c r="D998" s="0" t="s">
        <v>16</v>
      </c>
      <c r="E998" s="0" t="s">
        <v>35</v>
      </c>
      <c r="F998" s="0" t="n">
        <v>0.53</v>
      </c>
      <c r="G998" s="0" t="n">
        <v>0.12</v>
      </c>
      <c r="H998" s="0" t="n">
        <v>1.09</v>
      </c>
      <c r="I998" s="0" t="n">
        <v>0.02</v>
      </c>
      <c r="J998" s="0" t="n">
        <v>1.76</v>
      </c>
      <c r="N998" s="0" t="s">
        <v>35</v>
      </c>
      <c r="P998" s="0" t="n">
        <f aca="false">IF(AND(OR(Dashboard!$B$5="All",D998=Dashboard!$B$5),OR(Dashboard!$D$5="All",N998=Dashboard!$D$5),OR(AND(C998&lt;&gt;"",C998&gt;=Dashboard!$F$5,C998&lt;=Dashboard!$H$5),AND(C998="",Dashboard!$F$5&lt;=1980,Dashboard!$H$5&gt;=2016))),1,0)</f>
        <v>1</v>
      </c>
      <c r="Q998" s="0" t="n">
        <f aca="false">J998*P998+ROW()*0.00000001</f>
        <v>1.76000998</v>
      </c>
    </row>
    <row r="999" customFormat="false" ht="15" hidden="false" customHeight="false" outlineLevel="0" collapsed="false">
      <c r="A999" s="0" t="s">
        <v>955</v>
      </c>
      <c r="B999" s="0" t="s">
        <v>76</v>
      </c>
      <c r="C999" s="0" t="n">
        <v>2004</v>
      </c>
      <c r="D999" s="0" t="s">
        <v>102</v>
      </c>
      <c r="E999" s="0" t="s">
        <v>142</v>
      </c>
      <c r="F999" s="0" t="n">
        <v>0.86</v>
      </c>
      <c r="G999" s="0" t="n">
        <v>0.67</v>
      </c>
      <c r="H999" s="0" t="n">
        <v>0</v>
      </c>
      <c r="I999" s="0" t="n">
        <v>0.22</v>
      </c>
      <c r="J999" s="0" t="n">
        <v>1.76</v>
      </c>
      <c r="K999" s="0" t="n">
        <v>83</v>
      </c>
      <c r="L999" s="0" t="n">
        <v>8.9</v>
      </c>
      <c r="M999" s="0" t="s">
        <v>73</v>
      </c>
      <c r="N999" s="0" t="s">
        <v>74</v>
      </c>
      <c r="O999" s="0" t="s">
        <v>42</v>
      </c>
      <c r="P999" s="0" t="n">
        <f aca="false">IF(AND(OR(Dashboard!$B$5="All",D999=Dashboard!$B$5),OR(Dashboard!$D$5="All",N999=Dashboard!$D$5),OR(AND(C999&lt;&gt;"",C999&gt;=Dashboard!$F$5,C999&lt;=Dashboard!$H$5),AND(C999="",Dashboard!$F$5&lt;=1980,Dashboard!$H$5&gt;=2016))),1,0)</f>
        <v>1</v>
      </c>
      <c r="Q999" s="0" t="n">
        <f aca="false">J999*P999+ROW()*0.00000001</f>
        <v>1.76000999</v>
      </c>
    </row>
    <row r="1000" customFormat="false" ht="15" hidden="false" customHeight="false" outlineLevel="0" collapsed="false">
      <c r="A1000" s="0" t="s">
        <v>868</v>
      </c>
      <c r="B1000" s="0" t="s">
        <v>144</v>
      </c>
      <c r="C1000" s="0" t="n">
        <v>2002</v>
      </c>
      <c r="D1000" s="0" t="s">
        <v>56</v>
      </c>
      <c r="E1000" s="0" t="s">
        <v>124</v>
      </c>
      <c r="F1000" s="0" t="n">
        <v>1.23</v>
      </c>
      <c r="G1000" s="0" t="n">
        <v>0.46</v>
      </c>
      <c r="H1000" s="0" t="n">
        <v>0</v>
      </c>
      <c r="I1000" s="0" t="n">
        <v>0.07</v>
      </c>
      <c r="J1000" s="0" t="n">
        <v>1.76</v>
      </c>
      <c r="K1000" s="0" t="n">
        <v>84</v>
      </c>
      <c r="L1000" s="0" t="n">
        <v>6.1</v>
      </c>
      <c r="M1000" s="0" t="s">
        <v>73</v>
      </c>
      <c r="N1000" s="0" t="s">
        <v>66</v>
      </c>
      <c r="O1000" s="0" t="s">
        <v>42</v>
      </c>
      <c r="P1000" s="0" t="n">
        <f aca="false">IF(AND(OR(Dashboard!$B$5="All",D1000=Dashboard!$B$5),OR(Dashboard!$D$5="All",N1000=Dashboard!$D$5),OR(AND(C1000&lt;&gt;"",C1000&gt;=Dashboard!$F$5,C1000&lt;=Dashboard!$H$5),AND(C1000="",Dashboard!$F$5&lt;=1980,Dashboard!$H$5&gt;=2016))),1,0)</f>
        <v>1</v>
      </c>
      <c r="Q1000" s="0" t="n">
        <f aca="false">J1000*P1000+ROW()*0.00000001</f>
        <v>1.76001</v>
      </c>
    </row>
    <row r="1001" customFormat="false" ht="15" hidden="false" customHeight="false" outlineLevel="0" collapsed="false">
      <c r="A1001" s="0" t="s">
        <v>956</v>
      </c>
      <c r="B1001" s="0" t="s">
        <v>76</v>
      </c>
      <c r="C1001" s="0" t="n">
        <v>2002</v>
      </c>
      <c r="D1001" s="0" t="s">
        <v>71</v>
      </c>
      <c r="E1001" s="0" t="s">
        <v>72</v>
      </c>
      <c r="F1001" s="0" t="n">
        <v>0.86</v>
      </c>
      <c r="G1001" s="0" t="n">
        <v>0.67</v>
      </c>
      <c r="H1001" s="0" t="n">
        <v>0</v>
      </c>
      <c r="I1001" s="0" t="n">
        <v>0.22</v>
      </c>
      <c r="J1001" s="0" t="n">
        <v>1.76</v>
      </c>
      <c r="K1001" s="0" t="n">
        <v>71</v>
      </c>
      <c r="L1001" s="0" t="n">
        <v>5.7</v>
      </c>
      <c r="M1001" s="0" t="s">
        <v>73</v>
      </c>
      <c r="N1001" s="0" t="s">
        <v>74</v>
      </c>
      <c r="O1001" s="0" t="s">
        <v>37</v>
      </c>
      <c r="P1001" s="0" t="n">
        <f aca="false">IF(AND(OR(Dashboard!$B$5="All",D1001=Dashboard!$B$5),OR(Dashboard!$D$5="All",N1001=Dashboard!$D$5),OR(AND(C1001&lt;&gt;"",C1001&gt;=Dashboard!$F$5,C1001&lt;=Dashboard!$H$5),AND(C1001="",Dashboard!$F$5&lt;=1980,Dashboard!$H$5&gt;=2016))),1,0)</f>
        <v>1</v>
      </c>
      <c r="Q1001" s="0" t="n">
        <f aca="false">J1001*P1001+ROW()*0.00000001</f>
        <v>1.76001001</v>
      </c>
    </row>
    <row r="1002" customFormat="false" ht="15" hidden="false" customHeight="false" outlineLevel="0" collapsed="false">
      <c r="A1002" s="0" t="s">
        <v>957</v>
      </c>
      <c r="B1002" s="0" t="s">
        <v>85</v>
      </c>
      <c r="C1002" s="0" t="n">
        <v>2007</v>
      </c>
      <c r="D1002" s="0" t="s">
        <v>71</v>
      </c>
      <c r="E1002" s="0" t="s">
        <v>418</v>
      </c>
      <c r="F1002" s="0" t="n">
        <v>1.26</v>
      </c>
      <c r="G1002" s="0" t="n">
        <v>0.47</v>
      </c>
      <c r="H1002" s="0" t="n">
        <v>0</v>
      </c>
      <c r="I1002" s="0" t="n">
        <v>0.03</v>
      </c>
      <c r="J1002" s="0" t="n">
        <v>1.76</v>
      </c>
      <c r="N1002" s="0" t="s">
        <v>35</v>
      </c>
      <c r="P1002" s="0" t="n">
        <f aca="false">IF(AND(OR(Dashboard!$B$5="All",D1002=Dashboard!$B$5),OR(Dashboard!$D$5="All",N1002=Dashboard!$D$5),OR(AND(C1002&lt;&gt;"",C1002&gt;=Dashboard!$F$5,C1002&lt;=Dashboard!$H$5),AND(C1002="",Dashboard!$F$5&lt;=1980,Dashboard!$H$5&gt;=2016))),1,0)</f>
        <v>1</v>
      </c>
      <c r="Q1002" s="0" t="n">
        <f aca="false">J1002*P1002+ROW()*0.00000001</f>
        <v>1.76001002</v>
      </c>
    </row>
    <row r="1003" customFormat="false" ht="15" hidden="false" customHeight="false" outlineLevel="0" collapsed="false">
      <c r="A1003" s="0" t="s">
        <v>958</v>
      </c>
      <c r="B1003" s="0" t="s">
        <v>76</v>
      </c>
      <c r="C1003" s="0" t="n">
        <v>2004</v>
      </c>
      <c r="D1003" s="0" t="s">
        <v>58</v>
      </c>
      <c r="E1003" s="0" t="s">
        <v>142</v>
      </c>
      <c r="F1003" s="0" t="n">
        <v>0.52</v>
      </c>
      <c r="G1003" s="0" t="n">
        <v>0.95</v>
      </c>
      <c r="H1003" s="0" t="n">
        <v>0</v>
      </c>
      <c r="I1003" s="0" t="n">
        <v>0.29</v>
      </c>
      <c r="J1003" s="0" t="n">
        <v>1.76</v>
      </c>
      <c r="K1003" s="0" t="n">
        <v>70</v>
      </c>
      <c r="L1003" s="0" t="n">
        <v>8.2</v>
      </c>
      <c r="M1003" s="0" t="s">
        <v>103</v>
      </c>
      <c r="N1003" s="0" t="s">
        <v>74</v>
      </c>
      <c r="O1003" s="0" t="s">
        <v>67</v>
      </c>
      <c r="P1003" s="0" t="n">
        <f aca="false">IF(AND(OR(Dashboard!$B$5="All",D1003=Dashboard!$B$5),OR(Dashboard!$D$5="All",N1003=Dashboard!$D$5),OR(AND(C1003&lt;&gt;"",C1003&gt;=Dashboard!$F$5,C1003&lt;=Dashboard!$H$5),AND(C1003="",Dashboard!$F$5&lt;=1980,Dashboard!$H$5&gt;=2016))),1,0)</f>
        <v>1</v>
      </c>
      <c r="Q1003" s="0" t="n">
        <f aca="false">J1003*P1003+ROW()*0.00000001</f>
        <v>1.76001003</v>
      </c>
    </row>
    <row r="1004" customFormat="false" ht="15" hidden="false" customHeight="false" outlineLevel="0" collapsed="false">
      <c r="A1004" s="0" t="s">
        <v>959</v>
      </c>
      <c r="B1004" s="0" t="s">
        <v>76</v>
      </c>
      <c r="C1004" s="0" t="n">
        <v>2001</v>
      </c>
      <c r="D1004" s="0" t="s">
        <v>58</v>
      </c>
      <c r="E1004" s="0" t="s">
        <v>91</v>
      </c>
      <c r="F1004" s="0" t="n">
        <v>0.61</v>
      </c>
      <c r="G1004" s="0" t="n">
        <v>0.87</v>
      </c>
      <c r="H1004" s="0" t="n">
        <v>0.02</v>
      </c>
      <c r="I1004" s="0" t="n">
        <v>0.26</v>
      </c>
      <c r="J1004" s="0" t="n">
        <v>1.76</v>
      </c>
      <c r="K1004" s="0" t="n">
        <v>84</v>
      </c>
      <c r="L1004" s="0" t="n">
        <v>8</v>
      </c>
      <c r="M1004" s="0" t="s">
        <v>103</v>
      </c>
      <c r="N1004" s="0" t="s">
        <v>74</v>
      </c>
      <c r="O1004" s="0" t="s">
        <v>42</v>
      </c>
      <c r="P1004" s="0" t="n">
        <f aca="false">IF(AND(OR(Dashboard!$B$5="All",D1004=Dashboard!$B$5),OR(Dashboard!$D$5="All",N1004=Dashboard!$D$5),OR(AND(C1004&lt;&gt;"",C1004&gt;=Dashboard!$F$5,C1004&lt;=Dashboard!$H$5),AND(C1004="",Dashboard!$F$5&lt;=1980,Dashboard!$H$5&gt;=2016))),1,0)</f>
        <v>1</v>
      </c>
      <c r="Q1004" s="0" t="n">
        <f aca="false">J1004*P1004+ROW()*0.00000001</f>
        <v>1.76001004</v>
      </c>
    </row>
    <row r="1005" customFormat="false" ht="15" hidden="false" customHeight="false" outlineLevel="0" collapsed="false">
      <c r="A1005" s="0" t="s">
        <v>960</v>
      </c>
      <c r="B1005" s="0" t="s">
        <v>117</v>
      </c>
      <c r="C1005" s="0" t="n">
        <v>1998</v>
      </c>
      <c r="D1005" s="0" t="s">
        <v>34</v>
      </c>
      <c r="E1005" s="0" t="s">
        <v>142</v>
      </c>
      <c r="F1005" s="0" t="n">
        <v>1.68</v>
      </c>
      <c r="G1005" s="0" t="n">
        <v>0.04</v>
      </c>
      <c r="H1005" s="0" t="n">
        <v>0</v>
      </c>
      <c r="I1005" s="0" t="n">
        <v>0.04</v>
      </c>
      <c r="J1005" s="0" t="n">
        <v>1.75</v>
      </c>
      <c r="N1005" s="0" t="s">
        <v>74</v>
      </c>
      <c r="P1005" s="0" t="n">
        <f aca="false">IF(AND(OR(Dashboard!$B$5="All",D1005=Dashboard!$B$5),OR(Dashboard!$D$5="All",N1005=Dashboard!$D$5),OR(AND(C1005&lt;&gt;"",C1005&gt;=Dashboard!$F$5,C1005&lt;=Dashboard!$H$5),AND(C1005="",Dashboard!$F$5&lt;=1980,Dashboard!$H$5&gt;=2016))),1,0)</f>
        <v>1</v>
      </c>
      <c r="Q1005" s="0" t="n">
        <f aca="false">J1005*P1005+ROW()*0.00000001</f>
        <v>1.75001005</v>
      </c>
    </row>
    <row r="1006" customFormat="false" ht="15" hidden="false" customHeight="false" outlineLevel="0" collapsed="false">
      <c r="A1006" s="0" t="s">
        <v>409</v>
      </c>
      <c r="B1006" s="0" t="s">
        <v>144</v>
      </c>
      <c r="C1006" s="0" t="n">
        <v>2004</v>
      </c>
      <c r="D1006" s="0" t="s">
        <v>56</v>
      </c>
      <c r="E1006" s="0" t="s">
        <v>91</v>
      </c>
      <c r="F1006" s="0" t="n">
        <v>1.24</v>
      </c>
      <c r="G1006" s="0" t="n">
        <v>0.45</v>
      </c>
      <c r="H1006" s="0" t="n">
        <v>0</v>
      </c>
      <c r="I1006" s="0" t="n">
        <v>0.07</v>
      </c>
      <c r="J1006" s="0" t="n">
        <v>1.75</v>
      </c>
      <c r="K1006" s="0" t="n">
        <v>80</v>
      </c>
      <c r="L1006" s="0" t="n">
        <v>9.1</v>
      </c>
      <c r="M1006" s="0" t="s">
        <v>103</v>
      </c>
      <c r="N1006" s="0" t="s">
        <v>66</v>
      </c>
      <c r="O1006" s="0" t="s">
        <v>37</v>
      </c>
      <c r="P1006" s="0" t="n">
        <f aca="false">IF(AND(OR(Dashboard!$B$5="All",D1006=Dashboard!$B$5),OR(Dashboard!$D$5="All",N1006=Dashboard!$D$5),OR(AND(C1006&lt;&gt;"",C1006&gt;=Dashboard!$F$5,C1006&lt;=Dashboard!$H$5),AND(C1006="",Dashboard!$F$5&lt;=1980,Dashboard!$H$5&gt;=2016))),1,0)</f>
        <v>1</v>
      </c>
      <c r="Q1006" s="0" t="n">
        <f aca="false">J1006*P1006+ROW()*0.00000001</f>
        <v>1.75001006</v>
      </c>
    </row>
    <row r="1007" customFormat="false" ht="15" hidden="false" customHeight="false" outlineLevel="0" collapsed="false">
      <c r="A1007" s="0" t="s">
        <v>961</v>
      </c>
      <c r="B1007" s="0" t="s">
        <v>76</v>
      </c>
      <c r="C1007" s="0" t="n">
        <v>2001</v>
      </c>
      <c r="D1007" s="0" t="s">
        <v>34</v>
      </c>
      <c r="E1007" s="0" t="s">
        <v>220</v>
      </c>
      <c r="F1007" s="0" t="n">
        <v>0.06</v>
      </c>
      <c r="G1007" s="0" t="n">
        <v>0.9</v>
      </c>
      <c r="H1007" s="0" t="n">
        <v>0.53</v>
      </c>
      <c r="I1007" s="0" t="n">
        <v>0.27</v>
      </c>
      <c r="J1007" s="0" t="n">
        <v>1.75</v>
      </c>
      <c r="N1007" s="0" t="s">
        <v>74</v>
      </c>
      <c r="P1007" s="0" t="n">
        <f aca="false">IF(AND(OR(Dashboard!$B$5="All",D1007=Dashboard!$B$5),OR(Dashboard!$D$5="All",N1007=Dashboard!$D$5),OR(AND(C1007&lt;&gt;"",C1007&gt;=Dashboard!$F$5,C1007&lt;=Dashboard!$H$5),AND(C1007="",Dashboard!$F$5&lt;=1980,Dashboard!$H$5&gt;=2016))),1,0)</f>
        <v>1</v>
      </c>
      <c r="Q1007" s="0" t="n">
        <f aca="false">J1007*P1007+ROW()*0.00000001</f>
        <v>1.75001007</v>
      </c>
    </row>
    <row r="1008" customFormat="false" ht="15" hidden="false" customHeight="false" outlineLevel="0" collapsed="false">
      <c r="A1008" s="0" t="s">
        <v>962</v>
      </c>
      <c r="B1008" s="0" t="s">
        <v>94</v>
      </c>
      <c r="C1008" s="0" t="n">
        <v>2016</v>
      </c>
      <c r="D1008" s="0" t="s">
        <v>34</v>
      </c>
      <c r="E1008" s="0" t="s">
        <v>142</v>
      </c>
      <c r="F1008" s="0" t="n">
        <v>1.25</v>
      </c>
      <c r="G1008" s="0" t="n">
        <v>0.17</v>
      </c>
      <c r="H1008" s="0" t="n">
        <v>0</v>
      </c>
      <c r="I1008" s="0" t="n">
        <v>0.32</v>
      </c>
      <c r="J1008" s="0" t="n">
        <v>1.75</v>
      </c>
      <c r="K1008" s="0" t="n">
        <v>82</v>
      </c>
      <c r="L1008" s="0" t="n">
        <v>4.9</v>
      </c>
      <c r="M1008" s="0" t="s">
        <v>36</v>
      </c>
      <c r="N1008" s="0" t="s">
        <v>74</v>
      </c>
      <c r="O1008" s="0" t="s">
        <v>42</v>
      </c>
      <c r="P1008" s="0" t="n">
        <f aca="false">IF(AND(OR(Dashboard!$B$5="All",D1008=Dashboard!$B$5),OR(Dashboard!$D$5="All",N1008=Dashboard!$D$5),OR(AND(C1008&lt;&gt;"",C1008&gt;=Dashboard!$F$5,C1008&lt;=Dashboard!$H$5),AND(C1008="",Dashboard!$F$5&lt;=1980,Dashboard!$H$5&gt;=2016))),1,0)</f>
        <v>1</v>
      </c>
      <c r="Q1008" s="0" t="n">
        <f aca="false">J1008*P1008+ROW()*0.00000001</f>
        <v>1.75001008</v>
      </c>
    </row>
    <row r="1009" customFormat="false" ht="15" hidden="false" customHeight="false" outlineLevel="0" collapsed="false">
      <c r="A1009" s="0" t="s">
        <v>963</v>
      </c>
      <c r="B1009" s="0" t="s">
        <v>70</v>
      </c>
      <c r="C1009" s="0" t="n">
        <v>2010</v>
      </c>
      <c r="D1009" s="0" t="s">
        <v>71</v>
      </c>
      <c r="E1009" s="0" t="s">
        <v>157</v>
      </c>
      <c r="F1009" s="0" t="n">
        <v>0.45</v>
      </c>
      <c r="G1009" s="0" t="n">
        <v>0.92</v>
      </c>
      <c r="H1009" s="0" t="n">
        <v>0.06</v>
      </c>
      <c r="I1009" s="0" t="n">
        <v>0.32</v>
      </c>
      <c r="J1009" s="0" t="n">
        <v>1.75</v>
      </c>
      <c r="K1009" s="0" t="n">
        <v>83</v>
      </c>
      <c r="L1009" s="0" t="n">
        <v>8</v>
      </c>
      <c r="M1009" s="0" t="s">
        <v>73</v>
      </c>
      <c r="N1009" s="0" t="s">
        <v>74</v>
      </c>
      <c r="O1009" s="0" t="s">
        <v>42</v>
      </c>
      <c r="P1009" s="0" t="n">
        <f aca="false">IF(AND(OR(Dashboard!$B$5="All",D1009=Dashboard!$B$5),OR(Dashboard!$D$5="All",N1009=Dashboard!$D$5),OR(AND(C1009&lt;&gt;"",C1009&gt;=Dashboard!$F$5,C1009&lt;=Dashboard!$H$5),AND(C1009="",Dashboard!$F$5&lt;=1980,Dashboard!$H$5&gt;=2016))),1,0)</f>
        <v>1</v>
      </c>
      <c r="Q1009" s="0" t="n">
        <f aca="false">J1009*P1009+ROW()*0.00000001</f>
        <v>1.75001009</v>
      </c>
    </row>
    <row r="1010" customFormat="false" ht="15" hidden="false" customHeight="false" outlineLevel="0" collapsed="false">
      <c r="A1010" s="0" t="s">
        <v>964</v>
      </c>
      <c r="B1010" s="0" t="s">
        <v>78</v>
      </c>
      <c r="C1010" s="0" t="n">
        <v>1993</v>
      </c>
      <c r="D1010" s="0" t="s">
        <v>16</v>
      </c>
      <c r="E1010" s="0" t="s">
        <v>211</v>
      </c>
      <c r="F1010" s="0" t="n">
        <v>0.94</v>
      </c>
      <c r="G1010" s="0" t="n">
        <v>0.34</v>
      </c>
      <c r="H1010" s="0" t="n">
        <v>0.21</v>
      </c>
      <c r="I1010" s="0" t="n">
        <v>0.27</v>
      </c>
      <c r="J1010" s="0" t="n">
        <v>1.75</v>
      </c>
      <c r="N1010" s="0" t="s">
        <v>35</v>
      </c>
      <c r="P1010" s="0" t="n">
        <f aca="false">IF(AND(OR(Dashboard!$B$5="All",D1010=Dashboard!$B$5),OR(Dashboard!$D$5="All",N1010=Dashboard!$D$5),OR(AND(C1010&lt;&gt;"",C1010&gt;=Dashboard!$F$5,C1010&lt;=Dashboard!$H$5),AND(C1010="",Dashboard!$F$5&lt;=1980,Dashboard!$H$5&gt;=2016))),1,0)</f>
        <v>1</v>
      </c>
      <c r="Q1010" s="0" t="n">
        <f aca="false">J1010*P1010+ROW()*0.00000001</f>
        <v>1.7500101</v>
      </c>
    </row>
    <row r="1011" customFormat="false" ht="15" hidden="false" customHeight="false" outlineLevel="0" collapsed="false">
      <c r="A1011" s="0" t="s">
        <v>965</v>
      </c>
      <c r="B1011" s="0" t="s">
        <v>39</v>
      </c>
      <c r="C1011" s="0" t="n">
        <v>1993</v>
      </c>
      <c r="D1011" s="0" t="s">
        <v>16</v>
      </c>
      <c r="E1011" s="0" t="s">
        <v>35</v>
      </c>
      <c r="F1011" s="0" t="n">
        <v>0.79</v>
      </c>
      <c r="G1011" s="0" t="n">
        <v>0.14</v>
      </c>
      <c r="H1011" s="0" t="n">
        <v>0.8</v>
      </c>
      <c r="I1011" s="0" t="n">
        <v>0.02</v>
      </c>
      <c r="J1011" s="0" t="n">
        <v>1.75</v>
      </c>
      <c r="N1011" s="0" t="s">
        <v>35</v>
      </c>
      <c r="P1011" s="0" t="n">
        <f aca="false">IF(AND(OR(Dashboard!$B$5="All",D1011=Dashboard!$B$5),OR(Dashboard!$D$5="All",N1011=Dashboard!$D$5),OR(AND(C1011&lt;&gt;"",C1011&gt;=Dashboard!$F$5,C1011&lt;=Dashboard!$H$5),AND(C1011="",Dashboard!$F$5&lt;=1980,Dashboard!$H$5&gt;=2016))),1,0)</f>
        <v>1</v>
      </c>
      <c r="Q1011" s="0" t="n">
        <f aca="false">J1011*P1011+ROW()*0.00000001</f>
        <v>1.75001011</v>
      </c>
    </row>
    <row r="1012" customFormat="false" ht="15" hidden="false" customHeight="false" outlineLevel="0" collapsed="false">
      <c r="A1012" s="0" t="s">
        <v>966</v>
      </c>
      <c r="B1012" s="0" t="s">
        <v>39</v>
      </c>
      <c r="C1012" s="0" t="n">
        <v>1991</v>
      </c>
      <c r="D1012" s="0" t="s">
        <v>48</v>
      </c>
      <c r="E1012" s="0" t="s">
        <v>35</v>
      </c>
      <c r="F1012" s="0" t="n">
        <v>0.7</v>
      </c>
      <c r="G1012" s="0" t="n">
        <v>0.13</v>
      </c>
      <c r="H1012" s="0" t="n">
        <v>0.91</v>
      </c>
      <c r="I1012" s="0" t="n">
        <v>0.01</v>
      </c>
      <c r="J1012" s="0" t="n">
        <v>1.75</v>
      </c>
      <c r="N1012" s="0" t="s">
        <v>35</v>
      </c>
      <c r="P1012" s="0" t="n">
        <f aca="false">IF(AND(OR(Dashboard!$B$5="All",D1012=Dashboard!$B$5),OR(Dashboard!$D$5="All",N1012=Dashboard!$D$5),OR(AND(C1012&lt;&gt;"",C1012&gt;=Dashboard!$F$5,C1012&lt;=Dashboard!$H$5),AND(C1012="",Dashboard!$F$5&lt;=1980,Dashboard!$H$5&gt;=2016))),1,0)</f>
        <v>1</v>
      </c>
      <c r="Q1012" s="0" t="n">
        <f aca="false">J1012*P1012+ROW()*0.00000001</f>
        <v>1.75001012</v>
      </c>
    </row>
    <row r="1013" customFormat="false" ht="15" hidden="false" customHeight="false" outlineLevel="0" collapsed="false">
      <c r="A1013" s="0" t="s">
        <v>967</v>
      </c>
      <c r="B1013" s="0" t="s">
        <v>94</v>
      </c>
      <c r="C1013" s="0" t="n">
        <v>2015</v>
      </c>
      <c r="D1013" s="0" t="s">
        <v>46</v>
      </c>
      <c r="E1013" s="0" t="s">
        <v>139</v>
      </c>
      <c r="F1013" s="0" t="n">
        <v>0.67</v>
      </c>
      <c r="G1013" s="0" t="n">
        <v>0.79</v>
      </c>
      <c r="H1013" s="0" t="n">
        <v>0</v>
      </c>
      <c r="I1013" s="0" t="n">
        <v>0.29</v>
      </c>
      <c r="J1013" s="0" t="n">
        <v>1.75</v>
      </c>
      <c r="N1013" s="0" t="s">
        <v>74</v>
      </c>
      <c r="P1013" s="0" t="n">
        <f aca="false">IF(AND(OR(Dashboard!$B$5="All",D1013=Dashboard!$B$5),OR(Dashboard!$D$5="All",N1013=Dashboard!$D$5),OR(AND(C1013&lt;&gt;"",C1013&gt;=Dashboard!$F$5,C1013&lt;=Dashboard!$H$5),AND(C1013="",Dashboard!$F$5&lt;=1980,Dashboard!$H$5&gt;=2016))),1,0)</f>
        <v>1</v>
      </c>
      <c r="Q1013" s="0" t="n">
        <f aca="false">J1013*P1013+ROW()*0.00000001</f>
        <v>1.75001013</v>
      </c>
    </row>
    <row r="1014" customFormat="false" ht="15" hidden="false" customHeight="false" outlineLevel="0" collapsed="false">
      <c r="A1014" s="0" t="s">
        <v>485</v>
      </c>
      <c r="B1014" s="0" t="s">
        <v>70</v>
      </c>
      <c r="C1014" s="0" t="n">
        <v>2007</v>
      </c>
      <c r="D1014" s="0" t="s">
        <v>34</v>
      </c>
      <c r="E1014" s="0" t="s">
        <v>142</v>
      </c>
      <c r="F1014" s="0" t="n">
        <v>0.35</v>
      </c>
      <c r="G1014" s="0" t="n">
        <v>1.06</v>
      </c>
      <c r="H1014" s="0" t="n">
        <v>0.02</v>
      </c>
      <c r="I1014" s="0" t="n">
        <v>0.31</v>
      </c>
      <c r="J1014" s="0" t="n">
        <v>1.75</v>
      </c>
      <c r="K1014" s="0" t="n">
        <v>81</v>
      </c>
      <c r="L1014" s="0" t="n">
        <v>7.1</v>
      </c>
      <c r="M1014" s="0" t="s">
        <v>36</v>
      </c>
      <c r="N1014" s="0" t="s">
        <v>74</v>
      </c>
      <c r="O1014" s="0" t="s">
        <v>42</v>
      </c>
      <c r="P1014" s="0" t="n">
        <f aca="false">IF(AND(OR(Dashboard!$B$5="All",D1014=Dashboard!$B$5),OR(Dashboard!$D$5="All",N1014=Dashboard!$D$5),OR(AND(C1014&lt;&gt;"",C1014&gt;=Dashboard!$F$5,C1014&lt;=Dashboard!$H$5),AND(C1014="",Dashboard!$F$5&lt;=1980,Dashboard!$H$5&gt;=2016))),1,0)</f>
        <v>1</v>
      </c>
      <c r="Q1014" s="0" t="n">
        <f aca="false">J1014*P1014+ROW()*0.00000001</f>
        <v>1.75001014</v>
      </c>
    </row>
    <row r="1015" customFormat="false" ht="15" hidden="false" customHeight="false" outlineLevel="0" collapsed="false">
      <c r="A1015" s="0" t="s">
        <v>968</v>
      </c>
      <c r="B1015" s="0" t="s">
        <v>64</v>
      </c>
      <c r="C1015" s="0" t="n">
        <v>2007</v>
      </c>
      <c r="D1015" s="0" t="s">
        <v>56</v>
      </c>
      <c r="E1015" s="0" t="s">
        <v>65</v>
      </c>
      <c r="F1015" s="0" t="n">
        <v>1</v>
      </c>
      <c r="G1015" s="0" t="n">
        <v>0.53</v>
      </c>
      <c r="H1015" s="0" t="n">
        <v>0.03</v>
      </c>
      <c r="I1015" s="0" t="n">
        <v>0.18</v>
      </c>
      <c r="J1015" s="0" t="n">
        <v>1.75</v>
      </c>
      <c r="K1015" s="0" t="n">
        <v>83</v>
      </c>
      <c r="L1015" s="0" t="n">
        <v>8</v>
      </c>
      <c r="M1015" s="0" t="s">
        <v>73</v>
      </c>
      <c r="N1015" s="0" t="s">
        <v>66</v>
      </c>
      <c r="O1015" s="0" t="s">
        <v>42</v>
      </c>
      <c r="P1015" s="0" t="n">
        <f aca="false">IF(AND(OR(Dashboard!$B$5="All",D1015=Dashboard!$B$5),OR(Dashboard!$D$5="All",N1015=Dashboard!$D$5),OR(AND(C1015&lt;&gt;"",C1015&gt;=Dashboard!$F$5,C1015&lt;=Dashboard!$H$5),AND(C1015="",Dashboard!$F$5&lt;=1980,Dashboard!$H$5&gt;=2016))),1,0)</f>
        <v>1</v>
      </c>
      <c r="Q1015" s="0" t="n">
        <f aca="false">J1015*P1015+ROW()*0.00000001</f>
        <v>1.75001015</v>
      </c>
    </row>
    <row r="1016" customFormat="false" ht="15" hidden="false" customHeight="false" outlineLevel="0" collapsed="false">
      <c r="A1016" s="0" t="s">
        <v>969</v>
      </c>
      <c r="B1016" s="0" t="s">
        <v>184</v>
      </c>
      <c r="C1016" s="0" t="n">
        <v>2013</v>
      </c>
      <c r="D1016" s="0" t="s">
        <v>52</v>
      </c>
      <c r="E1016" s="0" t="s">
        <v>35</v>
      </c>
      <c r="F1016" s="0" t="n">
        <v>0.3</v>
      </c>
      <c r="G1016" s="0" t="n">
        <v>0.56</v>
      </c>
      <c r="H1016" s="0" t="n">
        <v>0.84</v>
      </c>
      <c r="I1016" s="0" t="n">
        <v>0.05</v>
      </c>
      <c r="J1016" s="0" t="n">
        <v>1.75</v>
      </c>
      <c r="K1016" s="0" t="n">
        <v>65</v>
      </c>
      <c r="L1016" s="0" t="n">
        <v>6.8</v>
      </c>
      <c r="M1016" s="0" t="s">
        <v>36</v>
      </c>
      <c r="N1016" s="0" t="s">
        <v>35</v>
      </c>
      <c r="O1016" s="0" t="s">
        <v>67</v>
      </c>
      <c r="P1016" s="0" t="n">
        <f aca="false">IF(AND(OR(Dashboard!$B$5="All",D1016=Dashboard!$B$5),OR(Dashboard!$D$5="All",N1016=Dashboard!$D$5),OR(AND(C1016&lt;&gt;"",C1016&gt;=Dashboard!$F$5,C1016&lt;=Dashboard!$H$5),AND(C1016="",Dashboard!$F$5&lt;=1980,Dashboard!$H$5&gt;=2016))),1,0)</f>
        <v>1</v>
      </c>
      <c r="Q1016" s="0" t="n">
        <f aca="false">J1016*P1016+ROW()*0.00000001</f>
        <v>1.75001016</v>
      </c>
    </row>
    <row r="1017" customFormat="false" ht="15" hidden="false" customHeight="false" outlineLevel="0" collapsed="false">
      <c r="A1017" s="0" t="s">
        <v>970</v>
      </c>
      <c r="B1017" s="0" t="s">
        <v>76</v>
      </c>
      <c r="C1017" s="0" t="n">
        <v>2008</v>
      </c>
      <c r="D1017" s="0" t="s">
        <v>58</v>
      </c>
      <c r="E1017" s="0" t="s">
        <v>220</v>
      </c>
      <c r="F1017" s="0" t="n">
        <v>0.85</v>
      </c>
      <c r="G1017" s="0" t="n">
        <v>0.66</v>
      </c>
      <c r="H1017" s="0" t="n">
        <v>0.01</v>
      </c>
      <c r="I1017" s="0" t="n">
        <v>0.22</v>
      </c>
      <c r="J1017" s="0" t="n">
        <v>1.75</v>
      </c>
      <c r="K1017" s="0" t="n">
        <v>55</v>
      </c>
      <c r="L1017" s="0" t="n">
        <v>6.2</v>
      </c>
      <c r="M1017" s="0" t="s">
        <v>125</v>
      </c>
      <c r="N1017" s="0" t="s">
        <v>74</v>
      </c>
      <c r="O1017" s="0" t="s">
        <v>53</v>
      </c>
      <c r="P1017" s="0" t="n">
        <f aca="false">IF(AND(OR(Dashboard!$B$5="All",D1017=Dashboard!$B$5),OR(Dashboard!$D$5="All",N1017=Dashboard!$D$5),OR(AND(C1017&lt;&gt;"",C1017&gt;=Dashboard!$F$5,C1017&lt;=Dashboard!$H$5),AND(C1017="",Dashboard!$F$5&lt;=1980,Dashboard!$H$5&gt;=2016))),1,0)</f>
        <v>1</v>
      </c>
      <c r="Q1017" s="0" t="n">
        <f aca="false">J1017*P1017+ROW()*0.00000001</f>
        <v>1.75001017</v>
      </c>
    </row>
    <row r="1018" customFormat="false" ht="15" hidden="false" customHeight="false" outlineLevel="0" collapsed="false">
      <c r="A1018" s="0" t="s">
        <v>971</v>
      </c>
      <c r="B1018" s="0" t="s">
        <v>85</v>
      </c>
      <c r="C1018" s="0" t="n">
        <v>2004</v>
      </c>
      <c r="D1018" s="0" t="s">
        <v>52</v>
      </c>
      <c r="E1018" s="0" t="s">
        <v>418</v>
      </c>
      <c r="F1018" s="0" t="n">
        <v>1.25</v>
      </c>
      <c r="G1018" s="0" t="n">
        <v>0.46</v>
      </c>
      <c r="H1018" s="0" t="n">
        <v>0</v>
      </c>
      <c r="I1018" s="0" t="n">
        <v>0.03</v>
      </c>
      <c r="J1018" s="0" t="n">
        <v>1.75</v>
      </c>
      <c r="N1018" s="0" t="s">
        <v>35</v>
      </c>
      <c r="P1018" s="0" t="n">
        <f aca="false">IF(AND(OR(Dashboard!$B$5="All",D1018=Dashboard!$B$5),OR(Dashboard!$D$5="All",N1018=Dashboard!$D$5),OR(AND(C1018&lt;&gt;"",C1018&gt;=Dashboard!$F$5,C1018&lt;=Dashboard!$H$5),AND(C1018="",Dashboard!$F$5&lt;=1980,Dashboard!$H$5&gt;=2016))),1,0)</f>
        <v>1</v>
      </c>
      <c r="Q1018" s="0" t="n">
        <f aca="false">J1018*P1018+ROW()*0.00000001</f>
        <v>1.75001018</v>
      </c>
    </row>
    <row r="1019" customFormat="false" ht="15" hidden="false" customHeight="false" outlineLevel="0" collapsed="false">
      <c r="A1019" s="0" t="s">
        <v>206</v>
      </c>
      <c r="B1019" s="0" t="s">
        <v>70</v>
      </c>
      <c r="C1019" s="0" t="n">
        <v>2013</v>
      </c>
      <c r="D1019" s="0" t="s">
        <v>46</v>
      </c>
      <c r="E1019" s="0" t="s">
        <v>157</v>
      </c>
      <c r="F1019" s="0" t="n">
        <v>0.9</v>
      </c>
      <c r="G1019" s="0" t="n">
        <v>0.35</v>
      </c>
      <c r="H1019" s="0" t="n">
        <v>0.25</v>
      </c>
      <c r="I1019" s="0" t="n">
        <v>0.24</v>
      </c>
      <c r="J1019" s="0" t="n">
        <v>1.74</v>
      </c>
      <c r="N1019" s="0" t="s">
        <v>74</v>
      </c>
      <c r="P1019" s="0" t="n">
        <f aca="false">IF(AND(OR(Dashboard!$B$5="All",D1019=Dashboard!$B$5),OR(Dashboard!$D$5="All",N1019=Dashboard!$D$5),OR(AND(C1019&lt;&gt;"",C1019&gt;=Dashboard!$F$5,C1019&lt;=Dashboard!$H$5),AND(C1019="",Dashboard!$F$5&lt;=1980,Dashboard!$H$5&gt;=2016))),1,0)</f>
        <v>1</v>
      </c>
      <c r="Q1019" s="0" t="n">
        <f aca="false">J1019*P1019+ROW()*0.00000001</f>
        <v>1.74001019</v>
      </c>
    </row>
    <row r="1020" customFormat="false" ht="15" hidden="false" customHeight="false" outlineLevel="0" collapsed="false">
      <c r="A1020" s="0" t="s">
        <v>972</v>
      </c>
      <c r="B1020" s="0" t="s">
        <v>117</v>
      </c>
      <c r="C1020" s="0" t="n">
        <v>1999</v>
      </c>
      <c r="D1020" s="0" t="s">
        <v>114</v>
      </c>
      <c r="E1020" s="0" t="s">
        <v>234</v>
      </c>
      <c r="F1020" s="0" t="n">
        <v>0.72</v>
      </c>
      <c r="G1020" s="0" t="n">
        <v>0.89</v>
      </c>
      <c r="H1020" s="0" t="n">
        <v>0.04</v>
      </c>
      <c r="I1020" s="0" t="n">
        <v>0.1</v>
      </c>
      <c r="J1020" s="0" t="n">
        <v>1.74</v>
      </c>
      <c r="N1020" s="0" t="s">
        <v>74</v>
      </c>
      <c r="P1020" s="0" t="n">
        <f aca="false">IF(AND(OR(Dashboard!$B$5="All",D1020=Dashboard!$B$5),OR(Dashboard!$D$5="All",N1020=Dashboard!$D$5),OR(AND(C1020&lt;&gt;"",C1020&gt;=Dashboard!$F$5,C1020&lt;=Dashboard!$H$5),AND(C1020="",Dashboard!$F$5&lt;=1980,Dashboard!$H$5&gt;=2016))),1,0)</f>
        <v>1</v>
      </c>
      <c r="Q1020" s="0" t="n">
        <f aca="false">J1020*P1020+ROW()*0.00000001</f>
        <v>1.7400102</v>
      </c>
    </row>
    <row r="1021" customFormat="false" ht="15" hidden="false" customHeight="false" outlineLevel="0" collapsed="false">
      <c r="A1021" s="0" t="s">
        <v>973</v>
      </c>
      <c r="B1021" s="0" t="s">
        <v>76</v>
      </c>
      <c r="C1021" s="0" t="n">
        <v>2002</v>
      </c>
      <c r="D1021" s="0" t="s">
        <v>46</v>
      </c>
      <c r="E1021" s="0" t="s">
        <v>328</v>
      </c>
      <c r="F1021" s="0" t="n">
        <v>0.63</v>
      </c>
      <c r="G1021" s="0" t="n">
        <v>0.49</v>
      </c>
      <c r="H1021" s="0" t="n">
        <v>0.45</v>
      </c>
      <c r="I1021" s="0" t="n">
        <v>0.17</v>
      </c>
      <c r="J1021" s="0" t="n">
        <v>1.74</v>
      </c>
      <c r="K1021" s="0" t="n">
        <v>83</v>
      </c>
      <c r="L1021" s="0" t="n">
        <v>8.7</v>
      </c>
      <c r="M1021" s="0" t="s">
        <v>103</v>
      </c>
      <c r="N1021" s="0" t="s">
        <v>74</v>
      </c>
      <c r="O1021" s="0" t="s">
        <v>42</v>
      </c>
      <c r="P1021" s="0" t="n">
        <f aca="false">IF(AND(OR(Dashboard!$B$5="All",D1021=Dashboard!$B$5),OR(Dashboard!$D$5="All",N1021=Dashboard!$D$5),OR(AND(C1021&lt;&gt;"",C1021&gt;=Dashboard!$F$5,C1021&lt;=Dashboard!$H$5),AND(C1021="",Dashboard!$F$5&lt;=1980,Dashboard!$H$5&gt;=2016))),1,0)</f>
        <v>1</v>
      </c>
      <c r="Q1021" s="0" t="n">
        <f aca="false">J1021*P1021+ROW()*0.00000001</f>
        <v>1.74001021</v>
      </c>
    </row>
    <row r="1022" customFormat="false" ht="15" hidden="false" customHeight="false" outlineLevel="0" collapsed="false">
      <c r="A1022" s="0" t="s">
        <v>355</v>
      </c>
      <c r="B1022" s="0" t="s">
        <v>70</v>
      </c>
      <c r="C1022" s="0" t="n">
        <v>2014</v>
      </c>
      <c r="D1022" s="0" t="s">
        <v>71</v>
      </c>
      <c r="E1022" s="0" t="s">
        <v>124</v>
      </c>
      <c r="F1022" s="0" t="n">
        <v>0.56</v>
      </c>
      <c r="G1022" s="0" t="n">
        <v>0.81</v>
      </c>
      <c r="H1022" s="0" t="n">
        <v>0.1</v>
      </c>
      <c r="I1022" s="0" t="n">
        <v>0.27</v>
      </c>
      <c r="J1022" s="0" t="n">
        <v>1.74</v>
      </c>
      <c r="L1022" s="0" t="n">
        <v>5.1</v>
      </c>
      <c r="M1022" s="0" t="s">
        <v>73</v>
      </c>
      <c r="N1022" s="0" t="s">
        <v>74</v>
      </c>
      <c r="P1022" s="0" t="n">
        <f aca="false">IF(AND(OR(Dashboard!$B$5="All",D1022=Dashboard!$B$5),OR(Dashboard!$D$5="All",N1022=Dashboard!$D$5),OR(AND(C1022&lt;&gt;"",C1022&gt;=Dashboard!$F$5,C1022&lt;=Dashboard!$H$5),AND(C1022="",Dashboard!$F$5&lt;=1980,Dashboard!$H$5&gt;=2016))),1,0)</f>
        <v>1</v>
      </c>
      <c r="Q1022" s="0" t="n">
        <f aca="false">J1022*P1022+ROW()*0.00000001</f>
        <v>1.74001022</v>
      </c>
    </row>
    <row r="1023" customFormat="false" ht="15" hidden="false" customHeight="false" outlineLevel="0" collapsed="false">
      <c r="A1023" s="0" t="s">
        <v>974</v>
      </c>
      <c r="B1023" s="0" t="s">
        <v>64</v>
      </c>
      <c r="C1023" s="0" t="n">
        <v>2012</v>
      </c>
      <c r="D1023" s="0" t="s">
        <v>71</v>
      </c>
      <c r="E1023" s="0" t="s">
        <v>65</v>
      </c>
      <c r="F1023" s="0" t="n">
        <v>1.05</v>
      </c>
      <c r="G1023" s="0" t="n">
        <v>0.52</v>
      </c>
      <c r="H1023" s="0" t="n">
        <v>0.03</v>
      </c>
      <c r="I1023" s="0" t="n">
        <v>0.14</v>
      </c>
      <c r="J1023" s="0" t="n">
        <v>1.74</v>
      </c>
      <c r="K1023" s="0" t="n">
        <v>55</v>
      </c>
      <c r="L1023" s="0" t="n">
        <v>3.5</v>
      </c>
      <c r="M1023" s="0" t="s">
        <v>103</v>
      </c>
      <c r="N1023" s="0" t="s">
        <v>66</v>
      </c>
      <c r="O1023" s="0" t="s">
        <v>53</v>
      </c>
      <c r="P1023" s="0" t="n">
        <f aca="false">IF(AND(OR(Dashboard!$B$5="All",D1023=Dashboard!$B$5),OR(Dashboard!$D$5="All",N1023=Dashboard!$D$5),OR(AND(C1023&lt;&gt;"",C1023&gt;=Dashboard!$F$5,C1023&lt;=Dashboard!$H$5),AND(C1023="",Dashboard!$F$5&lt;=1980,Dashboard!$H$5&gt;=2016))),1,0)</f>
        <v>1</v>
      </c>
      <c r="Q1023" s="0" t="n">
        <f aca="false">J1023*P1023+ROW()*0.00000001</f>
        <v>1.74001023</v>
      </c>
    </row>
    <row r="1024" customFormat="false" ht="15" hidden="false" customHeight="false" outlineLevel="0" collapsed="false">
      <c r="A1024" s="0" t="s">
        <v>975</v>
      </c>
      <c r="B1024" s="0" t="s">
        <v>70</v>
      </c>
      <c r="C1024" s="0" t="n">
        <v>2012</v>
      </c>
      <c r="D1024" s="0" t="s">
        <v>46</v>
      </c>
      <c r="E1024" s="0" t="s">
        <v>211</v>
      </c>
      <c r="F1024" s="0" t="n">
        <v>0.41</v>
      </c>
      <c r="G1024" s="0" t="n">
        <v>0.44</v>
      </c>
      <c r="H1024" s="0" t="n">
        <v>0.72</v>
      </c>
      <c r="I1024" s="0" t="n">
        <v>0.17</v>
      </c>
      <c r="J1024" s="0" t="n">
        <v>1.74</v>
      </c>
      <c r="K1024" s="0" t="n">
        <v>78</v>
      </c>
      <c r="L1024" s="0" t="n">
        <v>8.3</v>
      </c>
      <c r="M1024" s="0" t="s">
        <v>73</v>
      </c>
      <c r="N1024" s="0" t="s">
        <v>74</v>
      </c>
      <c r="O1024" s="0" t="s">
        <v>37</v>
      </c>
      <c r="P1024" s="0" t="n">
        <f aca="false">IF(AND(OR(Dashboard!$B$5="All",D1024=Dashboard!$B$5),OR(Dashboard!$D$5="All",N1024=Dashboard!$D$5),OR(AND(C1024&lt;&gt;"",C1024&gt;=Dashboard!$F$5,C1024&lt;=Dashboard!$H$5),AND(C1024="",Dashboard!$F$5&lt;=1980,Dashboard!$H$5&gt;=2016))),1,0)</f>
        <v>1</v>
      </c>
      <c r="Q1024" s="0" t="n">
        <f aca="false">J1024*P1024+ROW()*0.00000001</f>
        <v>1.74001024</v>
      </c>
    </row>
    <row r="1025" customFormat="false" ht="15" hidden="false" customHeight="false" outlineLevel="0" collapsed="false">
      <c r="A1025" s="0" t="s">
        <v>976</v>
      </c>
      <c r="B1025" s="0" t="s">
        <v>108</v>
      </c>
      <c r="C1025" s="0" t="n">
        <v>1996</v>
      </c>
      <c r="D1025" s="0" t="s">
        <v>41</v>
      </c>
      <c r="E1025" s="0" t="s">
        <v>35</v>
      </c>
      <c r="F1025" s="0" t="n">
        <v>1.69</v>
      </c>
      <c r="G1025" s="0" t="n">
        <v>0.04</v>
      </c>
      <c r="H1025" s="0" t="n">
        <v>0</v>
      </c>
      <c r="I1025" s="0" t="n">
        <v>0.01</v>
      </c>
      <c r="J1025" s="0" t="n">
        <v>1.74</v>
      </c>
      <c r="N1025" s="0" t="s">
        <v>35</v>
      </c>
      <c r="P1025" s="0" t="n">
        <f aca="false">IF(AND(OR(Dashboard!$B$5="All",D1025=Dashboard!$B$5),OR(Dashboard!$D$5="All",N1025=Dashboard!$D$5),OR(AND(C1025&lt;&gt;"",C1025&gt;=Dashboard!$F$5,C1025&lt;=Dashboard!$H$5),AND(C1025="",Dashboard!$F$5&lt;=1980,Dashboard!$H$5&gt;=2016))),1,0)</f>
        <v>1</v>
      </c>
      <c r="Q1025" s="0" t="n">
        <f aca="false">J1025*P1025+ROW()*0.00000001</f>
        <v>1.74001025</v>
      </c>
    </row>
    <row r="1026" customFormat="false" ht="15" hidden="false" customHeight="false" outlineLevel="0" collapsed="false">
      <c r="A1026" s="0" t="s">
        <v>977</v>
      </c>
      <c r="B1026" s="0" t="s">
        <v>117</v>
      </c>
      <c r="C1026" s="0" t="n">
        <v>1998</v>
      </c>
      <c r="D1026" s="0" t="s">
        <v>34</v>
      </c>
      <c r="E1026" s="0" t="s">
        <v>142</v>
      </c>
      <c r="F1026" s="0" t="n">
        <v>1.66</v>
      </c>
      <c r="G1026" s="0" t="n">
        <v>0.04</v>
      </c>
      <c r="H1026" s="0" t="n">
        <v>0</v>
      </c>
      <c r="I1026" s="0" t="n">
        <v>0.04</v>
      </c>
      <c r="J1026" s="0" t="n">
        <v>1.74</v>
      </c>
      <c r="N1026" s="0" t="s">
        <v>74</v>
      </c>
      <c r="P1026" s="0" t="n">
        <f aca="false">IF(AND(OR(Dashboard!$B$5="All",D1026=Dashboard!$B$5),OR(Dashboard!$D$5="All",N1026=Dashboard!$D$5),OR(AND(C1026&lt;&gt;"",C1026&gt;=Dashboard!$F$5,C1026&lt;=Dashboard!$H$5),AND(C1026="",Dashboard!$F$5&lt;=1980,Dashboard!$H$5&gt;=2016))),1,0)</f>
        <v>1</v>
      </c>
      <c r="Q1026" s="0" t="n">
        <f aca="false">J1026*P1026+ROW()*0.00000001</f>
        <v>1.74001026</v>
      </c>
    </row>
    <row r="1027" customFormat="false" ht="15" hidden="false" customHeight="false" outlineLevel="0" collapsed="false">
      <c r="A1027" s="0" t="s">
        <v>978</v>
      </c>
      <c r="B1027" s="0" t="s">
        <v>94</v>
      </c>
      <c r="C1027" s="0" t="n">
        <v>2015</v>
      </c>
      <c r="D1027" s="0" t="s">
        <v>56</v>
      </c>
      <c r="E1027" s="0" t="s">
        <v>89</v>
      </c>
      <c r="F1027" s="0" t="n">
        <v>0.61</v>
      </c>
      <c r="G1027" s="0" t="n">
        <v>0.78</v>
      </c>
      <c r="H1027" s="0" t="n">
        <v>0.06</v>
      </c>
      <c r="I1027" s="0" t="n">
        <v>0.27</v>
      </c>
      <c r="J1027" s="0" t="n">
        <v>1.74</v>
      </c>
      <c r="K1027" s="0" t="n">
        <v>63</v>
      </c>
      <c r="L1027" s="0" t="n">
        <v>6.6</v>
      </c>
      <c r="M1027" s="0" t="s">
        <v>73</v>
      </c>
      <c r="N1027" s="0" t="s">
        <v>74</v>
      </c>
      <c r="O1027" s="0" t="s">
        <v>67</v>
      </c>
      <c r="P1027" s="0" t="n">
        <f aca="false">IF(AND(OR(Dashboard!$B$5="All",D1027=Dashboard!$B$5),OR(Dashboard!$D$5="All",N1027=Dashboard!$D$5),OR(AND(C1027&lt;&gt;"",C1027&gt;=Dashboard!$F$5,C1027&lt;=Dashboard!$H$5),AND(C1027="",Dashboard!$F$5&lt;=1980,Dashboard!$H$5&gt;=2016))),1,0)</f>
        <v>1</v>
      </c>
      <c r="Q1027" s="0" t="n">
        <f aca="false">J1027*P1027+ROW()*0.00000001</f>
        <v>1.74001027</v>
      </c>
    </row>
    <row r="1028" customFormat="false" ht="15" hidden="false" customHeight="false" outlineLevel="0" collapsed="false">
      <c r="A1028" s="0" t="s">
        <v>979</v>
      </c>
      <c r="B1028" s="0" t="s">
        <v>76</v>
      </c>
      <c r="C1028" s="0" t="n">
        <v>2001</v>
      </c>
      <c r="D1028" s="0" t="s">
        <v>34</v>
      </c>
      <c r="E1028" s="0" t="s">
        <v>142</v>
      </c>
      <c r="F1028" s="0" t="n">
        <v>0.85</v>
      </c>
      <c r="G1028" s="0" t="n">
        <v>0.66</v>
      </c>
      <c r="H1028" s="0" t="n">
        <v>0</v>
      </c>
      <c r="I1028" s="0" t="n">
        <v>0.22</v>
      </c>
      <c r="J1028" s="0" t="n">
        <v>1.73</v>
      </c>
      <c r="K1028" s="0" t="n">
        <v>92</v>
      </c>
      <c r="L1028" s="0" t="n">
        <v>8.9</v>
      </c>
      <c r="M1028" s="0" t="s">
        <v>36</v>
      </c>
      <c r="N1028" s="0" t="s">
        <v>74</v>
      </c>
      <c r="O1028" s="0" t="s">
        <v>60</v>
      </c>
      <c r="P1028" s="0" t="n">
        <f aca="false">IF(AND(OR(Dashboard!$B$5="All",D1028=Dashboard!$B$5),OR(Dashboard!$D$5="All",N1028=Dashboard!$D$5),OR(AND(C1028&lt;&gt;"",C1028&gt;=Dashboard!$F$5,C1028&lt;=Dashboard!$H$5),AND(C1028="",Dashboard!$F$5&lt;=1980,Dashboard!$H$5&gt;=2016))),1,0)</f>
        <v>1</v>
      </c>
      <c r="Q1028" s="0" t="n">
        <f aca="false">J1028*P1028+ROW()*0.00000001</f>
        <v>1.73001028</v>
      </c>
    </row>
    <row r="1029" customFormat="false" ht="15" hidden="false" customHeight="false" outlineLevel="0" collapsed="false">
      <c r="A1029" s="0" t="s">
        <v>980</v>
      </c>
      <c r="B1029" s="0" t="s">
        <v>94</v>
      </c>
      <c r="C1029" s="0" t="n">
        <v>2013</v>
      </c>
      <c r="D1029" s="0" t="s">
        <v>16</v>
      </c>
      <c r="E1029" s="0" t="s">
        <v>89</v>
      </c>
      <c r="F1029" s="0" t="n">
        <v>0.43</v>
      </c>
      <c r="G1029" s="0" t="n">
        <v>0.68</v>
      </c>
      <c r="H1029" s="0" t="n">
        <v>0.42</v>
      </c>
      <c r="I1029" s="0" t="n">
        <v>0.2</v>
      </c>
      <c r="J1029" s="0" t="n">
        <v>1.73</v>
      </c>
      <c r="K1029" s="0" t="n">
        <v>54</v>
      </c>
      <c r="L1029" s="0" t="n">
        <v>6.5</v>
      </c>
      <c r="M1029" s="0" t="s">
        <v>125</v>
      </c>
      <c r="N1029" s="0" t="s">
        <v>74</v>
      </c>
      <c r="O1029" s="0" t="s">
        <v>53</v>
      </c>
      <c r="P1029" s="0" t="n">
        <f aca="false">IF(AND(OR(Dashboard!$B$5="All",D1029=Dashboard!$B$5),OR(Dashboard!$D$5="All",N1029=Dashboard!$D$5),OR(AND(C1029&lt;&gt;"",C1029&gt;=Dashboard!$F$5,C1029&lt;=Dashboard!$H$5),AND(C1029="",Dashboard!$F$5&lt;=1980,Dashboard!$H$5&gt;=2016))),1,0)</f>
        <v>1</v>
      </c>
      <c r="Q1029" s="0" t="n">
        <f aca="false">J1029*P1029+ROW()*0.00000001</f>
        <v>1.73001029</v>
      </c>
    </row>
    <row r="1030" customFormat="false" ht="15" hidden="false" customHeight="false" outlineLevel="0" collapsed="false">
      <c r="A1030" s="0" t="s">
        <v>981</v>
      </c>
      <c r="B1030" s="0" t="s">
        <v>117</v>
      </c>
      <c r="C1030" s="0" t="n">
        <v>1998</v>
      </c>
      <c r="D1030" s="0" t="s">
        <v>71</v>
      </c>
      <c r="E1030" s="0" t="s">
        <v>710</v>
      </c>
      <c r="F1030" s="0" t="n">
        <v>1.48</v>
      </c>
      <c r="G1030" s="0" t="n">
        <v>0.2</v>
      </c>
      <c r="H1030" s="0" t="n">
        <v>0</v>
      </c>
      <c r="I1030" s="0" t="n">
        <v>0.05</v>
      </c>
      <c r="J1030" s="0" t="n">
        <v>1.73</v>
      </c>
      <c r="N1030" s="0" t="s">
        <v>74</v>
      </c>
      <c r="P1030" s="0" t="n">
        <f aca="false">IF(AND(OR(Dashboard!$B$5="All",D1030=Dashboard!$B$5),OR(Dashboard!$D$5="All",N1030=Dashboard!$D$5),OR(AND(C1030&lt;&gt;"",C1030&gt;=Dashboard!$F$5,C1030&lt;=Dashboard!$H$5),AND(C1030="",Dashboard!$F$5&lt;=1980,Dashboard!$H$5&gt;=2016))),1,0)</f>
        <v>1</v>
      </c>
      <c r="Q1030" s="0" t="n">
        <f aca="false">J1030*P1030+ROW()*0.00000001</f>
        <v>1.7300103</v>
      </c>
    </row>
    <row r="1031" customFormat="false" ht="15" hidden="false" customHeight="false" outlineLevel="0" collapsed="false">
      <c r="A1031" s="0" t="s">
        <v>389</v>
      </c>
      <c r="B1031" s="0" t="s">
        <v>45</v>
      </c>
      <c r="C1031" s="0" t="n">
        <v>2001</v>
      </c>
      <c r="D1031" s="0" t="s">
        <v>71</v>
      </c>
      <c r="E1031" s="0" t="s">
        <v>142</v>
      </c>
      <c r="F1031" s="0" t="n">
        <v>0.94</v>
      </c>
      <c r="G1031" s="0" t="n">
        <v>0.62</v>
      </c>
      <c r="H1031" s="0" t="n">
        <v>0.1</v>
      </c>
      <c r="I1031" s="0" t="n">
        <v>0.07</v>
      </c>
      <c r="J1031" s="0" t="n">
        <v>1.73</v>
      </c>
      <c r="N1031" s="0" t="s">
        <v>35</v>
      </c>
      <c r="P1031" s="0" t="n">
        <f aca="false">IF(AND(OR(Dashboard!$B$5="All",D1031=Dashboard!$B$5),OR(Dashboard!$D$5="All",N1031=Dashboard!$D$5),OR(AND(C1031&lt;&gt;"",C1031&gt;=Dashboard!$F$5,C1031&lt;=Dashboard!$H$5),AND(C1031="",Dashboard!$F$5&lt;=1980,Dashboard!$H$5&gt;=2016))),1,0)</f>
        <v>1</v>
      </c>
      <c r="Q1031" s="0" t="n">
        <f aca="false">J1031*P1031+ROW()*0.00000001</f>
        <v>1.73001031</v>
      </c>
    </row>
    <row r="1032" customFormat="false" ht="15" hidden="false" customHeight="false" outlineLevel="0" collapsed="false">
      <c r="A1032" s="0" t="s">
        <v>982</v>
      </c>
      <c r="B1032" s="0" t="s">
        <v>50</v>
      </c>
      <c r="C1032" s="0" t="n">
        <v>2010</v>
      </c>
      <c r="D1032" s="0" t="s">
        <v>46</v>
      </c>
      <c r="E1032" s="0" t="s">
        <v>35</v>
      </c>
      <c r="F1032" s="0" t="n">
        <v>0.2</v>
      </c>
      <c r="G1032" s="0" t="n">
        <v>0.14</v>
      </c>
      <c r="H1032" s="0" t="n">
        <v>1.35</v>
      </c>
      <c r="I1032" s="0" t="n">
        <v>0.03</v>
      </c>
      <c r="J1032" s="0" t="n">
        <v>1.73</v>
      </c>
      <c r="K1032" s="0" t="n">
        <v>78</v>
      </c>
      <c r="L1032" s="0" t="n">
        <v>8.1</v>
      </c>
      <c r="M1032" s="0" t="s">
        <v>103</v>
      </c>
      <c r="N1032" s="0" t="s">
        <v>35</v>
      </c>
      <c r="O1032" s="0" t="s">
        <v>37</v>
      </c>
      <c r="P1032" s="0" t="n">
        <f aca="false">IF(AND(OR(Dashboard!$B$5="All",D1032=Dashboard!$B$5),OR(Dashboard!$D$5="All",N1032=Dashboard!$D$5),OR(AND(C1032&lt;&gt;"",C1032&gt;=Dashboard!$F$5,C1032&lt;=Dashboard!$H$5),AND(C1032="",Dashboard!$F$5&lt;=1980,Dashboard!$H$5&gt;=2016))),1,0)</f>
        <v>1</v>
      </c>
      <c r="Q1032" s="0" t="n">
        <f aca="false">J1032*P1032+ROW()*0.00000001</f>
        <v>1.73001032</v>
      </c>
    </row>
    <row r="1033" customFormat="false" ht="15" hidden="false" customHeight="false" outlineLevel="0" collapsed="false">
      <c r="A1033" s="0" t="s">
        <v>983</v>
      </c>
      <c r="B1033" s="0" t="s">
        <v>85</v>
      </c>
      <c r="C1033" s="0" t="n">
        <v>2002</v>
      </c>
      <c r="D1033" s="0" t="s">
        <v>16</v>
      </c>
      <c r="E1033" s="0" t="s">
        <v>248</v>
      </c>
      <c r="F1033" s="0" t="n">
        <v>0.95</v>
      </c>
      <c r="G1033" s="0" t="n">
        <v>0.7</v>
      </c>
      <c r="H1033" s="0" t="n">
        <v>0</v>
      </c>
      <c r="I1033" s="0" t="n">
        <v>0.08</v>
      </c>
      <c r="J1033" s="0" t="n">
        <v>1.73</v>
      </c>
      <c r="K1033" s="0" t="n">
        <v>78</v>
      </c>
      <c r="L1033" s="0" t="n">
        <v>7.9</v>
      </c>
      <c r="M1033" s="0" t="s">
        <v>36</v>
      </c>
      <c r="N1033" s="0" t="s">
        <v>35</v>
      </c>
      <c r="O1033" s="0" t="s">
        <v>37</v>
      </c>
      <c r="P1033" s="0" t="n">
        <f aca="false">IF(AND(OR(Dashboard!$B$5="All",D1033=Dashboard!$B$5),OR(Dashboard!$D$5="All",N1033=Dashboard!$D$5),OR(AND(C1033&lt;&gt;"",C1033&gt;=Dashboard!$F$5,C1033&lt;=Dashboard!$H$5),AND(C1033="",Dashboard!$F$5&lt;=1980,Dashboard!$H$5&gt;=2016))),1,0)</f>
        <v>1</v>
      </c>
      <c r="Q1033" s="0" t="n">
        <f aca="false">J1033*P1033+ROW()*0.00000001</f>
        <v>1.73001033</v>
      </c>
    </row>
    <row r="1034" customFormat="false" ht="15" hidden="false" customHeight="false" outlineLevel="0" collapsed="false">
      <c r="A1034" s="0" t="s">
        <v>767</v>
      </c>
      <c r="B1034" s="0" t="s">
        <v>64</v>
      </c>
      <c r="C1034" s="0" t="n">
        <v>2012</v>
      </c>
      <c r="D1034" s="0" t="s">
        <v>71</v>
      </c>
      <c r="E1034" s="0" t="s">
        <v>157</v>
      </c>
      <c r="F1034" s="0" t="n">
        <v>0.68</v>
      </c>
      <c r="G1034" s="0" t="n">
        <v>0.88</v>
      </c>
      <c r="H1034" s="0" t="n">
        <v>0.01</v>
      </c>
      <c r="I1034" s="0" t="n">
        <v>0.17</v>
      </c>
      <c r="J1034" s="0" t="n">
        <v>1.73</v>
      </c>
      <c r="K1034" s="0" t="n">
        <v>79</v>
      </c>
      <c r="L1034" s="0" t="n">
        <v>7.1</v>
      </c>
      <c r="M1034" s="0" t="s">
        <v>73</v>
      </c>
      <c r="N1034" s="0" t="s">
        <v>66</v>
      </c>
      <c r="O1034" s="0" t="s">
        <v>37</v>
      </c>
      <c r="P1034" s="0" t="n">
        <f aca="false">IF(AND(OR(Dashboard!$B$5="All",D1034=Dashboard!$B$5),OR(Dashboard!$D$5="All",N1034=Dashboard!$D$5),OR(AND(C1034&lt;&gt;"",C1034&gt;=Dashboard!$F$5,C1034&lt;=Dashboard!$H$5),AND(C1034="",Dashboard!$F$5&lt;=1980,Dashboard!$H$5&gt;=2016))),1,0)</f>
        <v>1</v>
      </c>
      <c r="Q1034" s="0" t="n">
        <f aca="false">J1034*P1034+ROW()*0.00000001</f>
        <v>1.73001034</v>
      </c>
    </row>
    <row r="1035" customFormat="false" ht="15" hidden="false" customHeight="false" outlineLevel="0" collapsed="false">
      <c r="A1035" s="0" t="s">
        <v>647</v>
      </c>
      <c r="B1035" s="0" t="s">
        <v>76</v>
      </c>
      <c r="C1035" s="0" t="n">
        <v>2003</v>
      </c>
      <c r="D1035" s="0" t="s">
        <v>71</v>
      </c>
      <c r="E1035" s="0" t="s">
        <v>72</v>
      </c>
      <c r="F1035" s="0" t="n">
        <v>0.85</v>
      </c>
      <c r="G1035" s="0" t="n">
        <v>0.66</v>
      </c>
      <c r="H1035" s="0" t="n">
        <v>0</v>
      </c>
      <c r="I1035" s="0" t="n">
        <v>0.22</v>
      </c>
      <c r="J1035" s="0" t="n">
        <v>1.72</v>
      </c>
      <c r="N1035" s="0" t="s">
        <v>74</v>
      </c>
      <c r="P1035" s="0" t="n">
        <f aca="false">IF(AND(OR(Dashboard!$B$5="All",D1035=Dashboard!$B$5),OR(Dashboard!$D$5="All",N1035=Dashboard!$D$5),OR(AND(C1035&lt;&gt;"",C1035&gt;=Dashboard!$F$5,C1035&lt;=Dashboard!$H$5),AND(C1035="",Dashboard!$F$5&lt;=1980,Dashboard!$H$5&gt;=2016))),1,0)</f>
        <v>1</v>
      </c>
      <c r="Q1035" s="0" t="n">
        <f aca="false">J1035*P1035+ROW()*0.00000001</f>
        <v>1.72001035</v>
      </c>
    </row>
    <row r="1036" customFormat="false" ht="15" hidden="false" customHeight="false" outlineLevel="0" collapsed="false">
      <c r="A1036" s="0" t="s">
        <v>984</v>
      </c>
      <c r="B1036" s="0" t="s">
        <v>94</v>
      </c>
      <c r="C1036" s="0" t="n">
        <v>2014</v>
      </c>
      <c r="D1036" s="0" t="s">
        <v>41</v>
      </c>
      <c r="E1036" s="0" t="s">
        <v>124</v>
      </c>
      <c r="F1036" s="0" t="n">
        <v>0.35</v>
      </c>
      <c r="G1036" s="0" t="n">
        <v>1.08</v>
      </c>
      <c r="H1036" s="0" t="n">
        <v>0.03</v>
      </c>
      <c r="I1036" s="0" t="n">
        <v>0.26</v>
      </c>
      <c r="J1036" s="0" t="n">
        <v>1.72</v>
      </c>
      <c r="K1036" s="0" t="n">
        <v>61</v>
      </c>
      <c r="L1036" s="0" t="n">
        <v>5.4</v>
      </c>
      <c r="M1036" s="0" t="s">
        <v>103</v>
      </c>
      <c r="N1036" s="0" t="s">
        <v>74</v>
      </c>
      <c r="O1036" s="0" t="s">
        <v>67</v>
      </c>
      <c r="P1036" s="0" t="n">
        <f aca="false">IF(AND(OR(Dashboard!$B$5="All",D1036=Dashboard!$B$5),OR(Dashboard!$D$5="All",N1036=Dashboard!$D$5),OR(AND(C1036&lt;&gt;"",C1036&gt;=Dashboard!$F$5,C1036&lt;=Dashboard!$H$5),AND(C1036="",Dashboard!$F$5&lt;=1980,Dashboard!$H$5&gt;=2016))),1,0)</f>
        <v>1</v>
      </c>
      <c r="Q1036" s="0" t="n">
        <f aca="false">J1036*P1036+ROW()*0.00000001</f>
        <v>1.72001036</v>
      </c>
    </row>
    <row r="1037" customFormat="false" ht="15" hidden="false" customHeight="false" outlineLevel="0" collapsed="false">
      <c r="A1037" s="0" t="s">
        <v>985</v>
      </c>
      <c r="B1037" s="0" t="s">
        <v>76</v>
      </c>
      <c r="C1037" s="0" t="n">
        <v>2008</v>
      </c>
      <c r="D1037" s="0" t="s">
        <v>56</v>
      </c>
      <c r="E1037" s="0" t="s">
        <v>91</v>
      </c>
      <c r="F1037" s="0" t="n">
        <v>0.61</v>
      </c>
      <c r="G1037" s="0" t="n">
        <v>0.18</v>
      </c>
      <c r="H1037" s="0" t="n">
        <v>0</v>
      </c>
      <c r="I1037" s="0" t="n">
        <v>0.94</v>
      </c>
      <c r="J1037" s="0" t="n">
        <v>1.72</v>
      </c>
      <c r="N1037" s="0" t="s">
        <v>74</v>
      </c>
      <c r="P1037" s="0" t="n">
        <f aca="false">IF(AND(OR(Dashboard!$B$5="All",D1037=Dashboard!$B$5),OR(Dashboard!$D$5="All",N1037=Dashboard!$D$5),OR(AND(C1037&lt;&gt;"",C1037&gt;=Dashboard!$F$5,C1037&lt;=Dashboard!$H$5),AND(C1037="",Dashboard!$F$5&lt;=1980,Dashboard!$H$5&gt;=2016))),1,0)</f>
        <v>1</v>
      </c>
      <c r="Q1037" s="0" t="n">
        <f aca="false">J1037*P1037+ROW()*0.00000001</f>
        <v>1.72001037</v>
      </c>
    </row>
    <row r="1038" customFormat="false" ht="15" hidden="false" customHeight="false" outlineLevel="0" collapsed="false">
      <c r="A1038" s="0" t="s">
        <v>657</v>
      </c>
      <c r="B1038" s="0" t="s">
        <v>172</v>
      </c>
      <c r="C1038" s="0" t="n">
        <v>2014</v>
      </c>
      <c r="D1038" s="0" t="s">
        <v>34</v>
      </c>
      <c r="E1038" s="0" t="s">
        <v>72</v>
      </c>
      <c r="F1038" s="0" t="n">
        <v>1.37</v>
      </c>
      <c r="G1038" s="0" t="n">
        <v>0.18</v>
      </c>
      <c r="H1038" s="0" t="n">
        <v>0</v>
      </c>
      <c r="I1038" s="0" t="n">
        <v>0.18</v>
      </c>
      <c r="J1038" s="0" t="n">
        <v>1.72</v>
      </c>
      <c r="K1038" s="0" t="n">
        <v>82</v>
      </c>
      <c r="L1038" s="0" t="n">
        <v>6.3</v>
      </c>
      <c r="M1038" s="0" t="s">
        <v>36</v>
      </c>
      <c r="N1038" s="0" t="s">
        <v>66</v>
      </c>
      <c r="O1038" s="0" t="s">
        <v>42</v>
      </c>
      <c r="P1038" s="0" t="n">
        <f aca="false">IF(AND(OR(Dashboard!$B$5="All",D1038=Dashboard!$B$5),OR(Dashboard!$D$5="All",N1038=Dashboard!$D$5),OR(AND(C1038&lt;&gt;"",C1038&gt;=Dashboard!$F$5,C1038&lt;=Dashboard!$H$5),AND(C1038="",Dashboard!$F$5&lt;=1980,Dashboard!$H$5&gt;=2016))),1,0)</f>
        <v>1</v>
      </c>
      <c r="Q1038" s="0" t="n">
        <f aca="false">J1038*P1038+ROW()*0.00000001</f>
        <v>1.72001038</v>
      </c>
    </row>
    <row r="1039" customFormat="false" ht="15" hidden="false" customHeight="false" outlineLevel="0" collapsed="false">
      <c r="A1039" s="0" t="s">
        <v>304</v>
      </c>
      <c r="B1039" s="0" t="s">
        <v>144</v>
      </c>
      <c r="C1039" s="0" t="n">
        <v>2004</v>
      </c>
      <c r="D1039" s="0" t="s">
        <v>34</v>
      </c>
      <c r="E1039" s="0" t="s">
        <v>142</v>
      </c>
      <c r="F1039" s="0" t="n">
        <v>1.61</v>
      </c>
      <c r="G1039" s="0" t="n">
        <v>0.03</v>
      </c>
      <c r="H1039" s="0" t="n">
        <v>0</v>
      </c>
      <c r="I1039" s="0" t="n">
        <v>0.08</v>
      </c>
      <c r="J1039" s="0" t="n">
        <v>1.72</v>
      </c>
      <c r="K1039" s="0" t="n">
        <v>91</v>
      </c>
      <c r="L1039" s="0" t="n">
        <v>7.6</v>
      </c>
      <c r="M1039" s="0" t="s">
        <v>36</v>
      </c>
      <c r="N1039" s="0" t="s">
        <v>66</v>
      </c>
      <c r="O1039" s="0" t="s">
        <v>60</v>
      </c>
      <c r="P1039" s="0" t="n">
        <f aca="false">IF(AND(OR(Dashboard!$B$5="All",D1039=Dashboard!$B$5),OR(Dashboard!$D$5="All",N1039=Dashboard!$D$5),OR(AND(C1039&lt;&gt;"",C1039&gt;=Dashboard!$F$5,C1039&lt;=Dashboard!$H$5),AND(C1039="",Dashboard!$F$5&lt;=1980,Dashboard!$H$5&gt;=2016))),1,0)</f>
        <v>1</v>
      </c>
      <c r="Q1039" s="0" t="n">
        <f aca="false">J1039*P1039+ROW()*0.00000001</f>
        <v>1.72001039</v>
      </c>
    </row>
    <row r="1040" customFormat="false" ht="15" hidden="false" customHeight="false" outlineLevel="0" collapsed="false">
      <c r="A1040" s="0" t="s">
        <v>986</v>
      </c>
      <c r="B1040" s="0" t="s">
        <v>76</v>
      </c>
      <c r="C1040" s="0" t="n">
        <v>2003</v>
      </c>
      <c r="D1040" s="0" t="s">
        <v>46</v>
      </c>
      <c r="E1040" s="0" t="s">
        <v>124</v>
      </c>
      <c r="F1040" s="0" t="n">
        <v>0.8</v>
      </c>
      <c r="G1040" s="0" t="n">
        <v>0.21</v>
      </c>
      <c r="H1040" s="0" t="n">
        <v>0.55</v>
      </c>
      <c r="I1040" s="0" t="n">
        <v>0.15</v>
      </c>
      <c r="J1040" s="0" t="n">
        <v>1.72</v>
      </c>
      <c r="K1040" s="0" t="n">
        <v>80</v>
      </c>
      <c r="L1040" s="0" t="n">
        <v>7.7</v>
      </c>
      <c r="M1040" s="0" t="s">
        <v>103</v>
      </c>
      <c r="N1040" s="0" t="s">
        <v>74</v>
      </c>
      <c r="O1040" s="0" t="s">
        <v>37</v>
      </c>
      <c r="P1040" s="0" t="n">
        <f aca="false">IF(AND(OR(Dashboard!$B$5="All",D1040=Dashboard!$B$5),OR(Dashboard!$D$5="All",N1040=Dashboard!$D$5),OR(AND(C1040&lt;&gt;"",C1040&gt;=Dashboard!$F$5,C1040&lt;=Dashboard!$H$5),AND(C1040="",Dashboard!$F$5&lt;=1980,Dashboard!$H$5&gt;=2016))),1,0)</f>
        <v>1</v>
      </c>
      <c r="Q1040" s="0" t="n">
        <f aca="false">J1040*P1040+ROW()*0.00000001</f>
        <v>1.7200104</v>
      </c>
    </row>
    <row r="1041" customFormat="false" ht="15" hidden="false" customHeight="false" outlineLevel="0" collapsed="false">
      <c r="A1041" s="0" t="s">
        <v>90</v>
      </c>
      <c r="B1041" s="0" t="s">
        <v>152</v>
      </c>
      <c r="C1041" s="0" t="n">
        <v>2011</v>
      </c>
      <c r="D1041" s="0" t="s">
        <v>56</v>
      </c>
      <c r="E1041" s="0" t="s">
        <v>91</v>
      </c>
      <c r="F1041" s="0" t="n">
        <v>0.41</v>
      </c>
      <c r="G1041" s="0" t="n">
        <v>0.98</v>
      </c>
      <c r="H1041" s="0" t="n">
        <v>0</v>
      </c>
      <c r="I1041" s="0" t="n">
        <v>0.32</v>
      </c>
      <c r="J1041" s="0" t="n">
        <v>1.72</v>
      </c>
      <c r="K1041" s="0" t="n">
        <v>78</v>
      </c>
      <c r="L1041" s="0" t="n">
        <v>2.5</v>
      </c>
      <c r="M1041" s="0" t="s">
        <v>73</v>
      </c>
      <c r="N1041" s="0" t="s">
        <v>152</v>
      </c>
      <c r="O1041" s="0" t="s">
        <v>37</v>
      </c>
      <c r="P1041" s="0" t="n">
        <f aca="false">IF(AND(OR(Dashboard!$B$5="All",D1041=Dashboard!$B$5),OR(Dashboard!$D$5="All",N1041=Dashboard!$D$5),OR(AND(C1041&lt;&gt;"",C1041&gt;=Dashboard!$F$5,C1041&lt;=Dashboard!$H$5),AND(C1041="",Dashboard!$F$5&lt;=1980,Dashboard!$H$5&gt;=2016))),1,0)</f>
        <v>1</v>
      </c>
      <c r="Q1041" s="0" t="n">
        <f aca="false">J1041*P1041+ROW()*0.00000001</f>
        <v>1.72001041</v>
      </c>
    </row>
    <row r="1042" customFormat="false" ht="15" hidden="false" customHeight="false" outlineLevel="0" collapsed="false">
      <c r="A1042" s="0" t="s">
        <v>987</v>
      </c>
      <c r="B1042" s="0" t="s">
        <v>64</v>
      </c>
      <c r="C1042" s="0" t="n">
        <v>2012</v>
      </c>
      <c r="D1042" s="0" t="s">
        <v>71</v>
      </c>
      <c r="E1042" s="0" t="s">
        <v>139</v>
      </c>
      <c r="F1042" s="0" t="n">
        <v>1.06</v>
      </c>
      <c r="G1042" s="0" t="n">
        <v>0.5</v>
      </c>
      <c r="H1042" s="0" t="n">
        <v>0.01</v>
      </c>
      <c r="I1042" s="0" t="n">
        <v>0.14</v>
      </c>
      <c r="J1042" s="0" t="n">
        <v>1.71</v>
      </c>
      <c r="K1042" s="0" t="n">
        <v>88</v>
      </c>
      <c r="L1042" s="0" t="n">
        <v>7.9</v>
      </c>
      <c r="M1042" s="0" t="s">
        <v>73</v>
      </c>
      <c r="N1042" s="0" t="s">
        <v>66</v>
      </c>
      <c r="O1042" s="0" t="s">
        <v>42</v>
      </c>
      <c r="P1042" s="0" t="n">
        <f aca="false">IF(AND(OR(Dashboard!$B$5="All",D1042=Dashboard!$B$5),OR(Dashboard!$D$5="All",N1042=Dashboard!$D$5),OR(AND(C1042&lt;&gt;"",C1042&gt;=Dashboard!$F$5,C1042&lt;=Dashboard!$H$5),AND(C1042="",Dashboard!$F$5&lt;=1980,Dashboard!$H$5&gt;=2016))),1,0)</f>
        <v>1</v>
      </c>
      <c r="Q1042" s="0" t="n">
        <f aca="false">J1042*P1042+ROW()*0.00000001</f>
        <v>1.71001042</v>
      </c>
    </row>
    <row r="1043" customFormat="false" ht="15" hidden="false" customHeight="false" outlineLevel="0" collapsed="false">
      <c r="A1043" s="0" t="s">
        <v>988</v>
      </c>
      <c r="B1043" s="0" t="s">
        <v>117</v>
      </c>
      <c r="C1043" s="0" t="n">
        <v>1998</v>
      </c>
      <c r="D1043" s="0" t="s">
        <v>16</v>
      </c>
      <c r="E1043" s="0" t="s">
        <v>91</v>
      </c>
      <c r="F1043" s="0" t="n">
        <v>0.99</v>
      </c>
      <c r="G1043" s="0" t="n">
        <v>0.64</v>
      </c>
      <c r="H1043" s="0" t="n">
        <v>0</v>
      </c>
      <c r="I1043" s="0" t="n">
        <v>0.08</v>
      </c>
      <c r="J1043" s="0" t="n">
        <v>1.71</v>
      </c>
      <c r="N1043" s="0" t="s">
        <v>74</v>
      </c>
      <c r="P1043" s="0" t="n">
        <f aca="false">IF(AND(OR(Dashboard!$B$5="All",D1043=Dashboard!$B$5),OR(Dashboard!$D$5="All",N1043=Dashboard!$D$5),OR(AND(C1043&lt;&gt;"",C1043&gt;=Dashboard!$F$5,C1043&lt;=Dashboard!$H$5),AND(C1043="",Dashboard!$F$5&lt;=1980,Dashboard!$H$5&gt;=2016))),1,0)</f>
        <v>1</v>
      </c>
      <c r="Q1043" s="0" t="n">
        <f aca="false">J1043*P1043+ROW()*0.00000001</f>
        <v>1.71001043</v>
      </c>
    </row>
    <row r="1044" customFormat="false" ht="15" hidden="false" customHeight="false" outlineLevel="0" collapsed="false">
      <c r="A1044" s="0" t="s">
        <v>989</v>
      </c>
      <c r="B1044" s="0" t="s">
        <v>33</v>
      </c>
      <c r="C1044" s="0" t="n">
        <v>2009</v>
      </c>
      <c r="D1044" s="0" t="s">
        <v>52</v>
      </c>
      <c r="E1044" s="0" t="s">
        <v>481</v>
      </c>
      <c r="F1044" s="0" t="n">
        <v>1.17</v>
      </c>
      <c r="G1044" s="0" t="n">
        <v>0.39</v>
      </c>
      <c r="H1044" s="0" t="n">
        <v>0</v>
      </c>
      <c r="I1044" s="0" t="n">
        <v>0.15</v>
      </c>
      <c r="J1044" s="0" t="n">
        <v>1.71</v>
      </c>
      <c r="K1044" s="0" t="n">
        <v>89</v>
      </c>
      <c r="L1044" s="0" t="n">
        <v>8.9</v>
      </c>
      <c r="M1044" s="0" t="s">
        <v>103</v>
      </c>
      <c r="N1044" s="0" t="s">
        <v>35</v>
      </c>
      <c r="O1044" s="0" t="s">
        <v>42</v>
      </c>
      <c r="P1044" s="0" t="n">
        <f aca="false">IF(AND(OR(Dashboard!$B$5="All",D1044=Dashboard!$B$5),OR(Dashboard!$D$5="All",N1044=Dashboard!$D$5),OR(AND(C1044&lt;&gt;"",C1044&gt;=Dashboard!$F$5,C1044&lt;=Dashboard!$H$5),AND(C1044="",Dashboard!$F$5&lt;=1980,Dashboard!$H$5&gt;=2016))),1,0)</f>
        <v>1</v>
      </c>
      <c r="Q1044" s="0" t="n">
        <f aca="false">J1044*P1044+ROW()*0.00000001</f>
        <v>1.71001044</v>
      </c>
    </row>
    <row r="1045" customFormat="false" ht="15" hidden="false" customHeight="false" outlineLevel="0" collapsed="false">
      <c r="A1045" s="0" t="s">
        <v>990</v>
      </c>
      <c r="B1045" s="0" t="s">
        <v>76</v>
      </c>
      <c r="C1045" s="0" t="n">
        <v>2004</v>
      </c>
      <c r="D1045" s="0" t="s">
        <v>58</v>
      </c>
      <c r="E1045" s="0" t="s">
        <v>89</v>
      </c>
      <c r="F1045" s="0" t="n">
        <v>0.88</v>
      </c>
      <c r="G1045" s="0" t="n">
        <v>0.34</v>
      </c>
      <c r="H1045" s="0" t="n">
        <v>0.32</v>
      </c>
      <c r="I1045" s="0" t="n">
        <v>0.18</v>
      </c>
      <c r="J1045" s="0" t="n">
        <v>1.71</v>
      </c>
      <c r="K1045" s="0" t="n">
        <v>84</v>
      </c>
      <c r="L1045" s="0" t="n">
        <v>9.1</v>
      </c>
      <c r="M1045" s="0" t="s">
        <v>103</v>
      </c>
      <c r="N1045" s="0" t="s">
        <v>74</v>
      </c>
      <c r="O1045" s="0" t="s">
        <v>42</v>
      </c>
      <c r="P1045" s="0" t="n">
        <f aca="false">IF(AND(OR(Dashboard!$B$5="All",D1045=Dashboard!$B$5),OR(Dashboard!$D$5="All",N1045=Dashboard!$D$5),OR(AND(C1045&lt;&gt;"",C1045&gt;=Dashboard!$F$5,C1045&lt;=Dashboard!$H$5),AND(C1045="",Dashboard!$F$5&lt;=1980,Dashboard!$H$5&gt;=2016))),1,0)</f>
        <v>1</v>
      </c>
      <c r="Q1045" s="0" t="n">
        <f aca="false">J1045*P1045+ROW()*0.00000001</f>
        <v>1.71001045</v>
      </c>
    </row>
    <row r="1046" customFormat="false" ht="15" hidden="false" customHeight="false" outlineLevel="0" collapsed="false">
      <c r="A1046" s="0" t="s">
        <v>175</v>
      </c>
      <c r="B1046" s="0" t="s">
        <v>144</v>
      </c>
      <c r="C1046" s="0" t="n">
        <v>2003</v>
      </c>
      <c r="D1046" s="0" t="s">
        <v>41</v>
      </c>
      <c r="E1046" s="0" t="s">
        <v>142</v>
      </c>
      <c r="F1046" s="0" t="n">
        <v>1.09</v>
      </c>
      <c r="G1046" s="0" t="n">
        <v>0.55</v>
      </c>
      <c r="H1046" s="0" t="n">
        <v>0</v>
      </c>
      <c r="I1046" s="0" t="n">
        <v>0.07</v>
      </c>
      <c r="J1046" s="0" t="n">
        <v>1.71</v>
      </c>
      <c r="K1046" s="0" t="n">
        <v>83</v>
      </c>
      <c r="L1046" s="0" t="n">
        <v>8.7</v>
      </c>
      <c r="M1046" s="0" t="s">
        <v>36</v>
      </c>
      <c r="N1046" s="0" t="s">
        <v>66</v>
      </c>
      <c r="O1046" s="0" t="s">
        <v>42</v>
      </c>
      <c r="P1046" s="0" t="n">
        <f aca="false">IF(AND(OR(Dashboard!$B$5="All",D1046=Dashboard!$B$5),OR(Dashboard!$D$5="All",N1046=Dashboard!$D$5),OR(AND(C1046&lt;&gt;"",C1046&gt;=Dashboard!$F$5,C1046&lt;=Dashboard!$H$5),AND(C1046="",Dashboard!$F$5&lt;=1980,Dashboard!$H$5&gt;=2016))),1,0)</f>
        <v>1</v>
      </c>
      <c r="Q1046" s="0" t="n">
        <f aca="false">J1046*P1046+ROW()*0.00000001</f>
        <v>1.71001046</v>
      </c>
    </row>
    <row r="1047" customFormat="false" ht="15" hidden="false" customHeight="false" outlineLevel="0" collapsed="false">
      <c r="A1047" s="0" t="s">
        <v>991</v>
      </c>
      <c r="B1047" s="0" t="s">
        <v>50</v>
      </c>
      <c r="C1047" s="0" t="n">
        <v>2006</v>
      </c>
      <c r="D1047" s="0" t="s">
        <v>52</v>
      </c>
      <c r="E1047" s="0" t="s">
        <v>35</v>
      </c>
      <c r="F1047" s="0" t="n">
        <v>0</v>
      </c>
      <c r="G1047" s="0" t="n">
        <v>0</v>
      </c>
      <c r="H1047" s="0" t="n">
        <v>1.71</v>
      </c>
      <c r="I1047" s="0" t="n">
        <v>0</v>
      </c>
      <c r="J1047" s="0" t="n">
        <v>1.71</v>
      </c>
      <c r="N1047" s="0" t="s">
        <v>35</v>
      </c>
      <c r="P1047" s="0" t="n">
        <f aca="false">IF(AND(OR(Dashboard!$B$5="All",D1047=Dashboard!$B$5),OR(Dashboard!$D$5="All",N1047=Dashboard!$D$5),OR(AND(C1047&lt;&gt;"",C1047&gt;=Dashboard!$F$5,C1047&lt;=Dashboard!$H$5),AND(C1047="",Dashboard!$F$5&lt;=1980,Dashboard!$H$5&gt;=2016))),1,0)</f>
        <v>1</v>
      </c>
      <c r="Q1047" s="0" t="n">
        <f aca="false">J1047*P1047+ROW()*0.00000001</f>
        <v>1.71001047</v>
      </c>
    </row>
    <row r="1048" customFormat="false" ht="15" hidden="false" customHeight="false" outlineLevel="0" collapsed="false">
      <c r="A1048" s="0" t="s">
        <v>796</v>
      </c>
      <c r="B1048" s="0" t="s">
        <v>85</v>
      </c>
      <c r="C1048" s="0" t="n">
        <v>2001</v>
      </c>
      <c r="D1048" s="0" t="s">
        <v>48</v>
      </c>
      <c r="E1048" s="0" t="s">
        <v>418</v>
      </c>
      <c r="F1048" s="0" t="n">
        <v>1.25</v>
      </c>
      <c r="G1048" s="0" t="n">
        <v>0.39</v>
      </c>
      <c r="H1048" s="0" t="n">
        <v>0</v>
      </c>
      <c r="I1048" s="0" t="n">
        <v>0.06</v>
      </c>
      <c r="J1048" s="0" t="n">
        <v>1.71</v>
      </c>
      <c r="K1048" s="0" t="n">
        <v>65</v>
      </c>
      <c r="M1048" s="0" t="s">
        <v>36</v>
      </c>
      <c r="N1048" s="0" t="s">
        <v>35</v>
      </c>
      <c r="O1048" s="0" t="s">
        <v>67</v>
      </c>
      <c r="P1048" s="0" t="n">
        <f aca="false">IF(AND(OR(Dashboard!$B$5="All",D1048=Dashboard!$B$5),OR(Dashboard!$D$5="All",N1048=Dashboard!$D$5),OR(AND(C1048&lt;&gt;"",C1048&gt;=Dashboard!$F$5,C1048&lt;=Dashboard!$H$5),AND(C1048="",Dashboard!$F$5&lt;=1980,Dashboard!$H$5&gt;=2016))),1,0)</f>
        <v>1</v>
      </c>
      <c r="Q1048" s="0" t="n">
        <f aca="false">J1048*P1048+ROW()*0.00000001</f>
        <v>1.71001048</v>
      </c>
    </row>
    <row r="1049" customFormat="false" ht="15" hidden="false" customHeight="false" outlineLevel="0" collapsed="false">
      <c r="A1049" s="0" t="s">
        <v>992</v>
      </c>
      <c r="B1049" s="0" t="s">
        <v>50</v>
      </c>
      <c r="C1049" s="0" t="n">
        <v>2008</v>
      </c>
      <c r="D1049" s="0" t="s">
        <v>58</v>
      </c>
      <c r="E1049" s="0" t="s">
        <v>124</v>
      </c>
      <c r="F1049" s="0" t="n">
        <v>0.7</v>
      </c>
      <c r="G1049" s="0" t="n">
        <v>0.82</v>
      </c>
      <c r="H1049" s="0" t="n">
        <v>0</v>
      </c>
      <c r="I1049" s="0" t="n">
        <v>0.19</v>
      </c>
      <c r="J1049" s="0" t="n">
        <v>1.71</v>
      </c>
      <c r="M1049" s="0" t="s">
        <v>36</v>
      </c>
      <c r="N1049" s="0" t="s">
        <v>35</v>
      </c>
      <c r="P1049" s="0" t="n">
        <f aca="false">IF(AND(OR(Dashboard!$B$5="All",D1049=Dashboard!$B$5),OR(Dashboard!$D$5="All",N1049=Dashboard!$D$5),OR(AND(C1049&lt;&gt;"",C1049&gt;=Dashboard!$F$5,C1049&lt;=Dashboard!$H$5),AND(C1049="",Dashboard!$F$5&lt;=1980,Dashboard!$H$5&gt;=2016))),1,0)</f>
        <v>1</v>
      </c>
      <c r="Q1049" s="0" t="n">
        <f aca="false">J1049*P1049+ROW()*0.00000001</f>
        <v>1.71001049</v>
      </c>
    </row>
    <row r="1050" customFormat="false" ht="15" hidden="false" customHeight="false" outlineLevel="0" collapsed="false">
      <c r="A1050" s="0" t="s">
        <v>93</v>
      </c>
      <c r="B1050" s="0" t="s">
        <v>64</v>
      </c>
      <c r="C1050" s="0" t="n">
        <v>2015</v>
      </c>
      <c r="D1050" s="0" t="s">
        <v>56</v>
      </c>
      <c r="E1050" s="0" t="s">
        <v>91</v>
      </c>
      <c r="F1050" s="0" t="n">
        <v>1.14</v>
      </c>
      <c r="G1050" s="0" t="n">
        <v>0.4</v>
      </c>
      <c r="H1050" s="0" t="n">
        <v>0</v>
      </c>
      <c r="I1050" s="0" t="n">
        <v>0.16</v>
      </c>
      <c r="J1050" s="0" t="n">
        <v>1.71</v>
      </c>
      <c r="N1050" s="0" t="s">
        <v>66</v>
      </c>
      <c r="P1050" s="0" t="n">
        <f aca="false">IF(AND(OR(Dashboard!$B$5="All",D1050=Dashboard!$B$5),OR(Dashboard!$D$5="All",N1050=Dashboard!$D$5),OR(AND(C1050&lt;&gt;"",C1050&gt;=Dashboard!$F$5,C1050&lt;=Dashboard!$H$5),AND(C1050="",Dashboard!$F$5&lt;=1980,Dashboard!$H$5&gt;=2016))),1,0)</f>
        <v>1</v>
      </c>
      <c r="Q1050" s="0" t="n">
        <f aca="false">J1050*P1050+ROW()*0.00000001</f>
        <v>1.7100105</v>
      </c>
    </row>
    <row r="1051" customFormat="false" ht="15" hidden="false" customHeight="false" outlineLevel="0" collapsed="false">
      <c r="A1051" s="0" t="s">
        <v>993</v>
      </c>
      <c r="B1051" s="0" t="s">
        <v>50</v>
      </c>
      <c r="C1051" s="0" t="n">
        <v>2007</v>
      </c>
      <c r="D1051" s="0" t="s">
        <v>52</v>
      </c>
      <c r="E1051" s="0" t="s">
        <v>814</v>
      </c>
      <c r="F1051" s="0" t="n">
        <v>1.15</v>
      </c>
      <c r="G1051" s="0" t="n">
        <v>0.4</v>
      </c>
      <c r="H1051" s="0" t="n">
        <v>0</v>
      </c>
      <c r="I1051" s="0" t="n">
        <v>0.15</v>
      </c>
      <c r="J1051" s="0" t="n">
        <v>1.7</v>
      </c>
      <c r="K1051" s="0" t="n">
        <v>20</v>
      </c>
      <c r="L1051" s="0" t="n">
        <v>1.9</v>
      </c>
      <c r="M1051" s="0" t="s">
        <v>36</v>
      </c>
      <c r="N1051" s="0" t="s">
        <v>35</v>
      </c>
      <c r="O1051" s="0" t="s">
        <v>177</v>
      </c>
      <c r="P1051" s="0" t="n">
        <f aca="false">IF(AND(OR(Dashboard!$B$5="All",D1051=Dashboard!$B$5),OR(Dashboard!$D$5="All",N1051=Dashboard!$D$5),OR(AND(C1051&lt;&gt;"",C1051&gt;=Dashboard!$F$5,C1051&lt;=Dashboard!$H$5),AND(C1051="",Dashboard!$F$5&lt;=1980,Dashboard!$H$5&gt;=2016))),1,0)</f>
        <v>1</v>
      </c>
      <c r="Q1051" s="0" t="n">
        <f aca="false">J1051*P1051+ROW()*0.00000001</f>
        <v>1.70001051</v>
      </c>
    </row>
    <row r="1052" customFormat="false" ht="15" hidden="false" customHeight="false" outlineLevel="0" collapsed="false">
      <c r="A1052" s="0" t="s">
        <v>408</v>
      </c>
      <c r="B1052" s="0" t="s">
        <v>76</v>
      </c>
      <c r="C1052" s="0" t="n">
        <v>2009</v>
      </c>
      <c r="D1052" s="0" t="s">
        <v>34</v>
      </c>
      <c r="E1052" s="0" t="s">
        <v>142</v>
      </c>
      <c r="F1052" s="0" t="n">
        <v>0.23</v>
      </c>
      <c r="G1052" s="0" t="n">
        <v>0.24</v>
      </c>
      <c r="H1052" s="0" t="n">
        <v>0</v>
      </c>
      <c r="I1052" s="0" t="n">
        <v>1.23</v>
      </c>
      <c r="J1052" s="0" t="n">
        <v>1.7</v>
      </c>
      <c r="L1052" s="0" t="n">
        <v>8.4</v>
      </c>
      <c r="M1052" s="0" t="s">
        <v>36</v>
      </c>
      <c r="N1052" s="0" t="s">
        <v>74</v>
      </c>
      <c r="P1052" s="0" t="n">
        <f aca="false">IF(AND(OR(Dashboard!$B$5="All",D1052=Dashboard!$B$5),OR(Dashboard!$D$5="All",N1052=Dashboard!$D$5),OR(AND(C1052&lt;&gt;"",C1052&gt;=Dashboard!$F$5,C1052&lt;=Dashboard!$H$5),AND(C1052="",Dashboard!$F$5&lt;=1980,Dashboard!$H$5&gt;=2016))),1,0)</f>
        <v>1</v>
      </c>
      <c r="Q1052" s="0" t="n">
        <f aca="false">J1052*P1052+ROW()*0.00000001</f>
        <v>1.70001052</v>
      </c>
    </row>
    <row r="1053" customFormat="false" ht="15" hidden="false" customHeight="false" outlineLevel="0" collapsed="false">
      <c r="A1053" s="0" t="s">
        <v>801</v>
      </c>
      <c r="B1053" s="0" t="s">
        <v>70</v>
      </c>
      <c r="C1053" s="0" t="n">
        <v>2011</v>
      </c>
      <c r="D1053" s="0" t="s">
        <v>56</v>
      </c>
      <c r="E1053" s="0" t="s">
        <v>994</v>
      </c>
      <c r="F1053" s="0" t="n">
        <v>0.83</v>
      </c>
      <c r="G1053" s="0" t="n">
        <v>0.6</v>
      </c>
      <c r="H1053" s="0" t="n">
        <v>0.02</v>
      </c>
      <c r="I1053" s="0" t="n">
        <v>0.24</v>
      </c>
      <c r="J1053" s="0" t="n">
        <v>1.7</v>
      </c>
      <c r="K1053" s="0" t="n">
        <v>95</v>
      </c>
      <c r="L1053" s="0" t="n">
        <v>8.4</v>
      </c>
      <c r="M1053" s="0" t="s">
        <v>125</v>
      </c>
      <c r="N1053" s="0" t="s">
        <v>74</v>
      </c>
      <c r="O1053" s="0" t="s">
        <v>60</v>
      </c>
      <c r="P1053" s="0" t="n">
        <f aca="false">IF(AND(OR(Dashboard!$B$5="All",D1053=Dashboard!$B$5),OR(Dashboard!$D$5="All",N1053=Dashboard!$D$5),OR(AND(C1053&lt;&gt;"",C1053&gt;=Dashboard!$F$5,C1053&lt;=Dashboard!$H$5),AND(C1053="",Dashboard!$F$5&lt;=1980,Dashboard!$H$5&gt;=2016))),1,0)</f>
        <v>1</v>
      </c>
      <c r="Q1053" s="0" t="n">
        <f aca="false">J1053*P1053+ROW()*0.00000001</f>
        <v>1.70001053</v>
      </c>
    </row>
    <row r="1054" customFormat="false" ht="15" hidden="false" customHeight="false" outlineLevel="0" collapsed="false">
      <c r="A1054" s="0" t="s">
        <v>995</v>
      </c>
      <c r="B1054" s="0" t="s">
        <v>78</v>
      </c>
      <c r="C1054" s="0" t="n">
        <v>1993</v>
      </c>
      <c r="D1054" s="0" t="s">
        <v>48</v>
      </c>
      <c r="E1054" s="0" t="s">
        <v>996</v>
      </c>
      <c r="F1054" s="0" t="n">
        <v>0</v>
      </c>
      <c r="G1054" s="0" t="n">
        <v>0</v>
      </c>
      <c r="H1054" s="0" t="n">
        <v>1.69</v>
      </c>
      <c r="I1054" s="0" t="n">
        <v>0.01</v>
      </c>
      <c r="J1054" s="0" t="n">
        <v>1.7</v>
      </c>
      <c r="N1054" s="0" t="s">
        <v>35</v>
      </c>
      <c r="P1054" s="0" t="n">
        <f aca="false">IF(AND(OR(Dashboard!$B$5="All",D1054=Dashboard!$B$5),OR(Dashboard!$D$5="All",N1054=Dashboard!$D$5),OR(AND(C1054&lt;&gt;"",C1054&gt;=Dashboard!$F$5,C1054&lt;=Dashboard!$H$5),AND(C1054="",Dashboard!$F$5&lt;=1980,Dashboard!$H$5&gt;=2016))),1,0)</f>
        <v>1</v>
      </c>
      <c r="Q1054" s="0" t="n">
        <f aca="false">J1054*P1054+ROW()*0.00000001</f>
        <v>1.70001054</v>
      </c>
    </row>
    <row r="1055" customFormat="false" ht="15" hidden="false" customHeight="false" outlineLevel="0" collapsed="false">
      <c r="A1055" s="0" t="s">
        <v>997</v>
      </c>
      <c r="B1055" s="0" t="s">
        <v>76</v>
      </c>
      <c r="C1055" s="0" t="n">
        <v>2006</v>
      </c>
      <c r="D1055" s="0" t="s">
        <v>34</v>
      </c>
      <c r="E1055" s="0" t="s">
        <v>142</v>
      </c>
      <c r="F1055" s="0" t="n">
        <v>1.41</v>
      </c>
      <c r="G1055" s="0" t="n">
        <v>0.05</v>
      </c>
      <c r="H1055" s="0" t="n">
        <v>0</v>
      </c>
      <c r="I1055" s="0" t="n">
        <v>0.23</v>
      </c>
      <c r="J1055" s="0" t="n">
        <v>1.7</v>
      </c>
      <c r="K1055" s="0" t="n">
        <v>87</v>
      </c>
      <c r="L1055" s="0" t="n">
        <v>8.6</v>
      </c>
      <c r="M1055" s="0" t="s">
        <v>36</v>
      </c>
      <c r="N1055" s="0" t="s">
        <v>74</v>
      </c>
      <c r="O1055" s="0" t="s">
        <v>42</v>
      </c>
      <c r="P1055" s="0" t="n">
        <f aca="false">IF(AND(OR(Dashboard!$B$5="All",D1055=Dashboard!$B$5),OR(Dashboard!$D$5="All",N1055=Dashboard!$D$5),OR(AND(C1055&lt;&gt;"",C1055&gt;=Dashboard!$F$5,C1055&lt;=Dashboard!$H$5),AND(C1055="",Dashboard!$F$5&lt;=1980,Dashboard!$H$5&gt;=2016))),1,0)</f>
        <v>1</v>
      </c>
      <c r="Q1055" s="0" t="n">
        <f aca="false">J1055*P1055+ROW()*0.00000001</f>
        <v>1.70001055</v>
      </c>
    </row>
    <row r="1056" customFormat="false" ht="15" hidden="false" customHeight="false" outlineLevel="0" collapsed="false">
      <c r="A1056" s="0" t="s">
        <v>998</v>
      </c>
      <c r="B1056" s="0" t="s">
        <v>152</v>
      </c>
      <c r="C1056" s="0" t="n">
        <v>2010</v>
      </c>
      <c r="D1056" s="0" t="s">
        <v>58</v>
      </c>
      <c r="E1056" s="0" t="s">
        <v>142</v>
      </c>
      <c r="F1056" s="0" t="n">
        <v>0.59</v>
      </c>
      <c r="G1056" s="0" t="n">
        <v>0.87</v>
      </c>
      <c r="H1056" s="0" t="n">
        <v>0</v>
      </c>
      <c r="I1056" s="0" t="n">
        <v>0.23</v>
      </c>
      <c r="J1056" s="0" t="n">
        <v>1.7</v>
      </c>
      <c r="K1056" s="0" t="n">
        <v>74</v>
      </c>
      <c r="L1056" s="0" t="n">
        <v>5.3</v>
      </c>
      <c r="M1056" s="0" t="s">
        <v>103</v>
      </c>
      <c r="N1056" s="0" t="s">
        <v>152</v>
      </c>
      <c r="O1056" s="0" t="s">
        <v>37</v>
      </c>
      <c r="P1056" s="0" t="n">
        <f aca="false">IF(AND(OR(Dashboard!$B$5="All",D1056=Dashboard!$B$5),OR(Dashboard!$D$5="All",N1056=Dashboard!$D$5),OR(AND(C1056&lt;&gt;"",C1056&gt;=Dashboard!$F$5,C1056&lt;=Dashboard!$H$5),AND(C1056="",Dashboard!$F$5&lt;=1980,Dashboard!$H$5&gt;=2016))),1,0)</f>
        <v>1</v>
      </c>
      <c r="Q1056" s="0" t="n">
        <f aca="false">J1056*P1056+ROW()*0.00000001</f>
        <v>1.70001056</v>
      </c>
    </row>
    <row r="1057" customFormat="false" ht="15" hidden="false" customHeight="false" outlineLevel="0" collapsed="false">
      <c r="A1057" s="0" t="s">
        <v>999</v>
      </c>
      <c r="B1057" s="0" t="s">
        <v>94</v>
      </c>
      <c r="C1057" s="0" t="n">
        <v>2016</v>
      </c>
      <c r="D1057" s="0" t="s">
        <v>71</v>
      </c>
      <c r="E1057" s="0" t="s">
        <v>1000</v>
      </c>
      <c r="F1057" s="0" t="n">
        <v>0.63</v>
      </c>
      <c r="G1057" s="0" t="n">
        <v>0.76</v>
      </c>
      <c r="H1057" s="0" t="n">
        <v>0.03</v>
      </c>
      <c r="I1057" s="0" t="n">
        <v>0.27</v>
      </c>
      <c r="J1057" s="0" t="n">
        <v>1.7</v>
      </c>
      <c r="K1057" s="0" t="n">
        <v>71</v>
      </c>
      <c r="L1057" s="0" t="n">
        <v>4.5</v>
      </c>
      <c r="M1057" s="0" t="s">
        <v>103</v>
      </c>
      <c r="N1057" s="0" t="s">
        <v>74</v>
      </c>
      <c r="O1057" s="0" t="s">
        <v>37</v>
      </c>
      <c r="P1057" s="0" t="n">
        <f aca="false">IF(AND(OR(Dashboard!$B$5="All",D1057=Dashboard!$B$5),OR(Dashboard!$D$5="All",N1057=Dashboard!$D$5),OR(AND(C1057&lt;&gt;"",C1057&gt;=Dashboard!$F$5,C1057&lt;=Dashboard!$H$5),AND(C1057="",Dashboard!$F$5&lt;=1980,Dashboard!$H$5&gt;=2016))),1,0)</f>
        <v>1</v>
      </c>
      <c r="Q1057" s="0" t="n">
        <f aca="false">J1057*P1057+ROW()*0.00000001</f>
        <v>1.70001057</v>
      </c>
    </row>
    <row r="1058" customFormat="false" ht="15" hidden="false" customHeight="false" outlineLevel="0" collapsed="false">
      <c r="A1058" s="0" t="s">
        <v>1001</v>
      </c>
      <c r="B1058" s="0" t="s">
        <v>50</v>
      </c>
      <c r="C1058" s="0" t="n">
        <v>2007</v>
      </c>
      <c r="D1058" s="0" t="s">
        <v>71</v>
      </c>
      <c r="E1058" s="0" t="s">
        <v>1002</v>
      </c>
      <c r="F1058" s="0" t="n">
        <v>0.68</v>
      </c>
      <c r="G1058" s="0" t="n">
        <v>0.82</v>
      </c>
      <c r="H1058" s="0" t="n">
        <v>0</v>
      </c>
      <c r="I1058" s="0" t="n">
        <v>0.19</v>
      </c>
      <c r="J1058" s="0" t="n">
        <v>1.7</v>
      </c>
      <c r="N1058" s="0" t="s">
        <v>35</v>
      </c>
      <c r="P1058" s="0" t="n">
        <f aca="false">IF(AND(OR(Dashboard!$B$5="All",D1058=Dashboard!$B$5),OR(Dashboard!$D$5="All",N1058=Dashboard!$D$5),OR(AND(C1058&lt;&gt;"",C1058&gt;=Dashboard!$F$5,C1058&lt;=Dashboard!$H$5),AND(C1058="",Dashboard!$F$5&lt;=1980,Dashboard!$H$5&gt;=2016))),1,0)</f>
        <v>1</v>
      </c>
      <c r="Q1058" s="0" t="n">
        <f aca="false">J1058*P1058+ROW()*0.00000001</f>
        <v>1.70001058</v>
      </c>
    </row>
    <row r="1059" customFormat="false" ht="15" hidden="false" customHeight="false" outlineLevel="0" collapsed="false">
      <c r="A1059" s="0" t="s">
        <v>1003</v>
      </c>
      <c r="B1059" s="0" t="s">
        <v>33</v>
      </c>
      <c r="C1059" s="0" t="n">
        <v>2009</v>
      </c>
      <c r="D1059" s="0" t="s">
        <v>34</v>
      </c>
      <c r="E1059" s="0" t="s">
        <v>91</v>
      </c>
      <c r="F1059" s="0" t="n">
        <v>1.58</v>
      </c>
      <c r="G1059" s="0" t="n">
        <v>0</v>
      </c>
      <c r="H1059" s="0" t="n">
        <v>0</v>
      </c>
      <c r="I1059" s="0" t="n">
        <v>0.12</v>
      </c>
      <c r="J1059" s="0" t="n">
        <v>1.69</v>
      </c>
      <c r="L1059" s="0" t="n">
        <v>7.8</v>
      </c>
      <c r="M1059" s="0" t="s">
        <v>103</v>
      </c>
      <c r="N1059" s="0" t="s">
        <v>35</v>
      </c>
      <c r="P1059" s="0" t="n">
        <f aca="false">IF(AND(OR(Dashboard!$B$5="All",D1059=Dashboard!$B$5),OR(Dashboard!$D$5="All",N1059=Dashboard!$D$5),OR(AND(C1059&lt;&gt;"",C1059&gt;=Dashboard!$F$5,C1059&lt;=Dashboard!$H$5),AND(C1059="",Dashboard!$F$5&lt;=1980,Dashboard!$H$5&gt;=2016))),1,0)</f>
        <v>1</v>
      </c>
      <c r="Q1059" s="0" t="n">
        <f aca="false">J1059*P1059+ROW()*0.00000001</f>
        <v>1.69001059</v>
      </c>
    </row>
    <row r="1060" customFormat="false" ht="15" hidden="false" customHeight="false" outlineLevel="0" collapsed="false">
      <c r="A1060" s="0" t="s">
        <v>1004</v>
      </c>
      <c r="B1060" s="0" t="s">
        <v>76</v>
      </c>
      <c r="C1060" s="0" t="n">
        <v>2005</v>
      </c>
      <c r="D1060" s="0" t="s">
        <v>56</v>
      </c>
      <c r="E1060" s="0" t="s">
        <v>89</v>
      </c>
      <c r="F1060" s="0" t="n">
        <v>1.22</v>
      </c>
      <c r="G1060" s="0" t="n">
        <v>0.34</v>
      </c>
      <c r="H1060" s="0" t="n">
        <v>0.04</v>
      </c>
      <c r="I1060" s="0" t="n">
        <v>0.1</v>
      </c>
      <c r="J1060" s="0" t="n">
        <v>1.69</v>
      </c>
      <c r="K1060" s="0" t="n">
        <v>82</v>
      </c>
      <c r="L1060" s="0" t="n">
        <v>8.8</v>
      </c>
      <c r="M1060" s="0" t="s">
        <v>73</v>
      </c>
      <c r="N1060" s="0" t="s">
        <v>74</v>
      </c>
      <c r="O1060" s="0" t="s">
        <v>42</v>
      </c>
      <c r="P1060" s="0" t="n">
        <f aca="false">IF(AND(OR(Dashboard!$B$5="All",D1060=Dashboard!$B$5),OR(Dashboard!$D$5="All",N1060=Dashboard!$D$5),OR(AND(C1060&lt;&gt;"",C1060&gt;=Dashboard!$F$5,C1060&lt;=Dashboard!$H$5),AND(C1060="",Dashboard!$F$5&lt;=1980,Dashboard!$H$5&gt;=2016))),1,0)</f>
        <v>1</v>
      </c>
      <c r="Q1060" s="0" t="n">
        <f aca="false">J1060*P1060+ROW()*0.00000001</f>
        <v>1.6900106</v>
      </c>
    </row>
    <row r="1061" customFormat="false" ht="15" hidden="false" customHeight="false" outlineLevel="0" collapsed="false">
      <c r="A1061" s="0" t="s">
        <v>869</v>
      </c>
      <c r="B1061" s="0" t="s">
        <v>70</v>
      </c>
      <c r="C1061" s="0" t="n">
        <v>2013</v>
      </c>
      <c r="D1061" s="0" t="s">
        <v>56</v>
      </c>
      <c r="E1061" s="0" t="s">
        <v>72</v>
      </c>
      <c r="F1061" s="0" t="n">
        <v>0.72</v>
      </c>
      <c r="G1061" s="0" t="n">
        <v>0.65</v>
      </c>
      <c r="H1061" s="0" t="n">
        <v>0.04</v>
      </c>
      <c r="I1061" s="0" t="n">
        <v>0.28</v>
      </c>
      <c r="J1061" s="0" t="n">
        <v>1.69</v>
      </c>
      <c r="K1061" s="0" t="n">
        <v>94</v>
      </c>
      <c r="L1061" s="0" t="n">
        <v>8.5</v>
      </c>
      <c r="M1061" s="0" t="s">
        <v>73</v>
      </c>
      <c r="N1061" s="0" t="s">
        <v>74</v>
      </c>
      <c r="O1061" s="0" t="s">
        <v>60</v>
      </c>
      <c r="P1061" s="0" t="n">
        <f aca="false">IF(AND(OR(Dashboard!$B$5="All",D1061=Dashboard!$B$5),OR(Dashboard!$D$5="All",N1061=Dashboard!$D$5),OR(AND(C1061&lt;&gt;"",C1061&gt;=Dashboard!$F$5,C1061&lt;=Dashboard!$H$5),AND(C1061="",Dashboard!$F$5&lt;=1980,Dashboard!$H$5&gt;=2016))),1,0)</f>
        <v>1</v>
      </c>
      <c r="Q1061" s="0" t="n">
        <f aca="false">J1061*P1061+ROW()*0.00000001</f>
        <v>1.69001061</v>
      </c>
    </row>
    <row r="1062" customFormat="false" ht="15" hidden="false" customHeight="false" outlineLevel="0" collapsed="false">
      <c r="A1062" s="0" t="s">
        <v>1005</v>
      </c>
      <c r="B1062" s="0" t="s">
        <v>117</v>
      </c>
      <c r="C1062" s="0" t="n">
        <v>1999</v>
      </c>
      <c r="D1062" s="0" t="s">
        <v>52</v>
      </c>
      <c r="E1062" s="0" t="s">
        <v>89</v>
      </c>
      <c r="F1062" s="0" t="n">
        <v>0.94</v>
      </c>
      <c r="G1062" s="0" t="n">
        <v>0.64</v>
      </c>
      <c r="H1062" s="0" t="n">
        <v>0</v>
      </c>
      <c r="I1062" s="0" t="n">
        <v>0.11</v>
      </c>
      <c r="J1062" s="0" t="n">
        <v>1.69</v>
      </c>
      <c r="N1062" s="0" t="s">
        <v>74</v>
      </c>
      <c r="P1062" s="0" t="n">
        <f aca="false">IF(AND(OR(Dashboard!$B$5="All",D1062=Dashboard!$B$5),OR(Dashboard!$D$5="All",N1062=Dashboard!$D$5),OR(AND(C1062&lt;&gt;"",C1062&gt;=Dashboard!$F$5,C1062&lt;=Dashboard!$H$5),AND(C1062="",Dashboard!$F$5&lt;=1980,Dashboard!$H$5&gt;=2016))),1,0)</f>
        <v>1</v>
      </c>
      <c r="Q1062" s="0" t="n">
        <f aca="false">J1062*P1062+ROW()*0.00000001</f>
        <v>1.69001062</v>
      </c>
    </row>
    <row r="1063" customFormat="false" ht="15" hidden="false" customHeight="false" outlineLevel="0" collapsed="false">
      <c r="A1063" s="0" t="s">
        <v>93</v>
      </c>
      <c r="B1063" s="0" t="s">
        <v>70</v>
      </c>
      <c r="C1063" s="0" t="n">
        <v>2015</v>
      </c>
      <c r="D1063" s="0" t="s">
        <v>56</v>
      </c>
      <c r="E1063" s="0" t="s">
        <v>91</v>
      </c>
      <c r="F1063" s="0" t="n">
        <v>0.49</v>
      </c>
      <c r="G1063" s="0" t="n">
        <v>0.87</v>
      </c>
      <c r="H1063" s="0" t="n">
        <v>0.07</v>
      </c>
      <c r="I1063" s="0" t="n">
        <v>0.26</v>
      </c>
      <c r="J1063" s="0" t="n">
        <v>1.69</v>
      </c>
      <c r="N1063" s="0" t="s">
        <v>74</v>
      </c>
      <c r="P1063" s="0" t="n">
        <f aca="false">IF(AND(OR(Dashboard!$B$5="All",D1063=Dashboard!$B$5),OR(Dashboard!$D$5="All",N1063=Dashboard!$D$5),OR(AND(C1063&lt;&gt;"",C1063&gt;=Dashboard!$F$5,C1063&lt;=Dashboard!$H$5),AND(C1063="",Dashboard!$F$5&lt;=1980,Dashboard!$H$5&gt;=2016))),1,0)</f>
        <v>1</v>
      </c>
      <c r="Q1063" s="0" t="n">
        <f aca="false">J1063*P1063+ROW()*0.00000001</f>
        <v>1.69001063</v>
      </c>
    </row>
    <row r="1064" customFormat="false" ht="15" hidden="false" customHeight="false" outlineLevel="0" collapsed="false">
      <c r="A1064" s="0" t="s">
        <v>1006</v>
      </c>
      <c r="B1064" s="0" t="s">
        <v>108</v>
      </c>
      <c r="C1064" s="0" t="n">
        <v>1997</v>
      </c>
      <c r="D1064" s="0" t="s">
        <v>102</v>
      </c>
      <c r="E1064" s="0" t="s">
        <v>418</v>
      </c>
      <c r="F1064" s="0" t="n">
        <v>1.37</v>
      </c>
      <c r="G1064" s="0" t="n">
        <v>0.28</v>
      </c>
      <c r="H1064" s="0" t="n">
        <v>0.03</v>
      </c>
      <c r="I1064" s="0" t="n">
        <v>0.02</v>
      </c>
      <c r="J1064" s="0" t="n">
        <v>1.69</v>
      </c>
      <c r="N1064" s="0" t="s">
        <v>35</v>
      </c>
      <c r="P1064" s="0" t="n">
        <f aca="false">IF(AND(OR(Dashboard!$B$5="All",D1064=Dashboard!$B$5),OR(Dashboard!$D$5="All",N1064=Dashboard!$D$5),OR(AND(C1064&lt;&gt;"",C1064&gt;=Dashboard!$F$5,C1064&lt;=Dashboard!$H$5),AND(C1064="",Dashboard!$F$5&lt;=1980,Dashboard!$H$5&gt;=2016))),1,0)</f>
        <v>1</v>
      </c>
      <c r="Q1064" s="0" t="n">
        <f aca="false">J1064*P1064+ROW()*0.00000001</f>
        <v>1.69001064</v>
      </c>
    </row>
    <row r="1065" customFormat="false" ht="15" hidden="false" customHeight="false" outlineLevel="0" collapsed="false">
      <c r="A1065" s="0" t="s">
        <v>1007</v>
      </c>
      <c r="B1065" s="0" t="s">
        <v>117</v>
      </c>
      <c r="C1065" s="0" t="n">
        <v>1998</v>
      </c>
      <c r="D1065" s="0" t="s">
        <v>102</v>
      </c>
      <c r="E1065" s="0" t="s">
        <v>418</v>
      </c>
      <c r="F1065" s="0" t="n">
        <v>1.1</v>
      </c>
      <c r="G1065" s="0" t="n">
        <v>0.48</v>
      </c>
      <c r="H1065" s="0" t="n">
        <v>0.04</v>
      </c>
      <c r="I1065" s="0" t="n">
        <v>0.07</v>
      </c>
      <c r="J1065" s="0" t="n">
        <v>1.69</v>
      </c>
      <c r="N1065" s="0" t="s">
        <v>74</v>
      </c>
      <c r="P1065" s="0" t="n">
        <f aca="false">IF(AND(OR(Dashboard!$B$5="All",D1065=Dashboard!$B$5),OR(Dashboard!$D$5="All",N1065=Dashboard!$D$5),OR(AND(C1065&lt;&gt;"",C1065&gt;=Dashboard!$F$5,C1065&lt;=Dashboard!$H$5),AND(C1065="",Dashboard!$F$5&lt;=1980,Dashboard!$H$5&gt;=2016))),1,0)</f>
        <v>1</v>
      </c>
      <c r="Q1065" s="0" t="n">
        <f aca="false">J1065*P1065+ROW()*0.00000001</f>
        <v>1.69001065</v>
      </c>
    </row>
    <row r="1066" customFormat="false" ht="15" hidden="false" customHeight="false" outlineLevel="0" collapsed="false">
      <c r="A1066" s="0" t="s">
        <v>389</v>
      </c>
      <c r="B1066" s="0" t="s">
        <v>85</v>
      </c>
      <c r="C1066" s="0" t="n">
        <v>2001</v>
      </c>
      <c r="D1066" s="0" t="s">
        <v>71</v>
      </c>
      <c r="E1066" s="0" t="s">
        <v>142</v>
      </c>
      <c r="F1066" s="0" t="n">
        <v>0.87</v>
      </c>
      <c r="G1066" s="0" t="n">
        <v>0.66</v>
      </c>
      <c r="H1066" s="0" t="n">
        <v>0.08</v>
      </c>
      <c r="I1066" s="0" t="n">
        <v>0.08</v>
      </c>
      <c r="J1066" s="0" t="n">
        <v>1.69</v>
      </c>
      <c r="K1066" s="0" t="n">
        <v>64</v>
      </c>
      <c r="L1066" s="0" t="n">
        <v>7.1</v>
      </c>
      <c r="M1066" s="0" t="s">
        <v>36</v>
      </c>
      <c r="N1066" s="0" t="s">
        <v>35</v>
      </c>
      <c r="O1066" s="0" t="s">
        <v>67</v>
      </c>
      <c r="P1066" s="0" t="n">
        <f aca="false">IF(AND(OR(Dashboard!$B$5="All",D1066=Dashboard!$B$5),OR(Dashboard!$D$5="All",N1066=Dashboard!$D$5),OR(AND(C1066&lt;&gt;"",C1066&gt;=Dashboard!$F$5,C1066&lt;=Dashboard!$H$5),AND(C1066="",Dashboard!$F$5&lt;=1980,Dashboard!$H$5&gt;=2016))),1,0)</f>
        <v>1</v>
      </c>
      <c r="Q1066" s="0" t="n">
        <f aca="false">J1066*P1066+ROW()*0.00000001</f>
        <v>1.69001066</v>
      </c>
    </row>
    <row r="1067" customFormat="false" ht="15" hidden="false" customHeight="false" outlineLevel="0" collapsed="false">
      <c r="A1067" s="0" t="s">
        <v>1008</v>
      </c>
      <c r="B1067" s="0" t="s">
        <v>85</v>
      </c>
      <c r="C1067" s="0" t="n">
        <v>2002</v>
      </c>
      <c r="D1067" s="0" t="s">
        <v>46</v>
      </c>
      <c r="E1067" s="0" t="s">
        <v>821</v>
      </c>
      <c r="F1067" s="0" t="n">
        <v>1.52</v>
      </c>
      <c r="G1067" s="0" t="n">
        <v>0.12</v>
      </c>
      <c r="H1067" s="0" t="n">
        <v>0</v>
      </c>
      <c r="I1067" s="0" t="n">
        <v>0.05</v>
      </c>
      <c r="J1067" s="0" t="n">
        <v>1.69</v>
      </c>
      <c r="K1067" s="0" t="n">
        <v>53</v>
      </c>
      <c r="L1067" s="0" t="n">
        <v>6.9</v>
      </c>
      <c r="M1067" s="0" t="s">
        <v>36</v>
      </c>
      <c r="N1067" s="0" t="s">
        <v>35</v>
      </c>
      <c r="O1067" s="0" t="s">
        <v>53</v>
      </c>
      <c r="P1067" s="0" t="n">
        <f aca="false">IF(AND(OR(Dashboard!$B$5="All",D1067=Dashboard!$B$5),OR(Dashboard!$D$5="All",N1067=Dashboard!$D$5),OR(AND(C1067&lt;&gt;"",C1067&gt;=Dashboard!$F$5,C1067&lt;=Dashboard!$H$5),AND(C1067="",Dashboard!$F$5&lt;=1980,Dashboard!$H$5&gt;=2016))),1,0)</f>
        <v>1</v>
      </c>
      <c r="Q1067" s="0" t="n">
        <f aca="false">J1067*P1067+ROW()*0.00000001</f>
        <v>1.69001067</v>
      </c>
    </row>
    <row r="1068" customFormat="false" ht="15" hidden="false" customHeight="false" outlineLevel="0" collapsed="false">
      <c r="A1068" s="0" t="s">
        <v>1009</v>
      </c>
      <c r="B1068" s="0" t="s">
        <v>50</v>
      </c>
      <c r="C1068" s="0" t="n">
        <v>2009</v>
      </c>
      <c r="D1068" s="0" t="s">
        <v>58</v>
      </c>
      <c r="E1068" s="0" t="s">
        <v>195</v>
      </c>
      <c r="F1068" s="0" t="n">
        <v>0.79</v>
      </c>
      <c r="G1068" s="0" t="n">
        <v>0.65</v>
      </c>
      <c r="H1068" s="0" t="n">
        <v>0.08</v>
      </c>
      <c r="I1068" s="0" t="n">
        <v>0.17</v>
      </c>
      <c r="J1068" s="0" t="n">
        <v>1.69</v>
      </c>
      <c r="N1068" s="0" t="s">
        <v>35</v>
      </c>
      <c r="P1068" s="0" t="n">
        <f aca="false">IF(AND(OR(Dashboard!$B$5="All",D1068=Dashboard!$B$5),OR(Dashboard!$D$5="All",N1068=Dashboard!$D$5),OR(AND(C1068&lt;&gt;"",C1068&gt;=Dashboard!$F$5,C1068&lt;=Dashboard!$H$5),AND(C1068="",Dashboard!$F$5&lt;=1980,Dashboard!$H$5&gt;=2016))),1,0)</f>
        <v>1</v>
      </c>
      <c r="Q1068" s="0" t="n">
        <f aca="false">J1068*P1068+ROW()*0.00000001</f>
        <v>1.69001068</v>
      </c>
    </row>
    <row r="1069" customFormat="false" ht="15" hidden="false" customHeight="false" outlineLevel="0" collapsed="false">
      <c r="A1069" s="0" t="s">
        <v>406</v>
      </c>
      <c r="B1069" s="0" t="s">
        <v>186</v>
      </c>
      <c r="C1069" s="0" t="n">
        <v>2005</v>
      </c>
      <c r="D1069" s="0" t="s">
        <v>71</v>
      </c>
      <c r="E1069" s="0" t="s">
        <v>211</v>
      </c>
      <c r="F1069" s="0" t="n">
        <v>0.98</v>
      </c>
      <c r="G1069" s="0" t="n">
        <v>0.42</v>
      </c>
      <c r="H1069" s="0" t="n">
        <v>0.22</v>
      </c>
      <c r="I1069" s="0" t="n">
        <v>0.06</v>
      </c>
      <c r="J1069" s="0" t="n">
        <v>1.69</v>
      </c>
      <c r="K1069" s="0" t="n">
        <v>96</v>
      </c>
      <c r="L1069" s="0" t="n">
        <v>9.4</v>
      </c>
      <c r="M1069" s="0" t="s">
        <v>73</v>
      </c>
      <c r="N1069" s="0" t="s">
        <v>35</v>
      </c>
      <c r="O1069" s="0" t="s">
        <v>60</v>
      </c>
      <c r="P1069" s="0" t="n">
        <f aca="false">IF(AND(OR(Dashboard!$B$5="All",D1069=Dashboard!$B$5),OR(Dashboard!$D$5="All",N1069=Dashboard!$D$5),OR(AND(C1069&lt;&gt;"",C1069&gt;=Dashboard!$F$5,C1069&lt;=Dashboard!$H$5),AND(C1069="",Dashboard!$F$5&lt;=1980,Dashboard!$H$5&gt;=2016))),1,0)</f>
        <v>1</v>
      </c>
      <c r="Q1069" s="0" t="n">
        <f aca="false">J1069*P1069+ROW()*0.00000001</f>
        <v>1.69001069</v>
      </c>
    </row>
    <row r="1070" customFormat="false" ht="15" hidden="false" customHeight="false" outlineLevel="0" collapsed="false">
      <c r="A1070" s="0" t="s">
        <v>1010</v>
      </c>
      <c r="B1070" s="0" t="s">
        <v>50</v>
      </c>
      <c r="C1070" s="0" t="n">
        <v>2007</v>
      </c>
      <c r="D1070" s="0" t="s">
        <v>48</v>
      </c>
      <c r="E1070" s="0" t="s">
        <v>35</v>
      </c>
      <c r="F1070" s="0" t="n">
        <v>0.48</v>
      </c>
      <c r="G1070" s="0" t="n">
        <v>1.12</v>
      </c>
      <c r="H1070" s="0" t="n">
        <v>0</v>
      </c>
      <c r="I1070" s="0" t="n">
        <v>0.08</v>
      </c>
      <c r="J1070" s="0" t="n">
        <v>1.69</v>
      </c>
      <c r="K1070" s="0" t="n">
        <v>63</v>
      </c>
      <c r="M1070" s="0" t="s">
        <v>36</v>
      </c>
      <c r="N1070" s="0" t="s">
        <v>35</v>
      </c>
      <c r="O1070" s="0" t="s">
        <v>67</v>
      </c>
      <c r="P1070" s="0" t="n">
        <f aca="false">IF(AND(OR(Dashboard!$B$5="All",D1070=Dashboard!$B$5),OR(Dashboard!$D$5="All",N1070=Dashboard!$D$5),OR(AND(C1070&lt;&gt;"",C1070&gt;=Dashboard!$F$5,C1070&lt;=Dashboard!$H$5),AND(C1070="",Dashboard!$F$5&lt;=1980,Dashboard!$H$5&gt;=2016))),1,0)</f>
        <v>1</v>
      </c>
      <c r="Q1070" s="0" t="n">
        <f aca="false">J1070*P1070+ROW()*0.00000001</f>
        <v>1.6900107</v>
      </c>
    </row>
    <row r="1071" customFormat="false" ht="15" hidden="false" customHeight="false" outlineLevel="0" collapsed="false">
      <c r="A1071" s="0" t="s">
        <v>1011</v>
      </c>
      <c r="B1071" s="0" t="s">
        <v>33</v>
      </c>
      <c r="C1071" s="0" t="n">
        <v>2009</v>
      </c>
      <c r="D1071" s="0" t="s">
        <v>48</v>
      </c>
      <c r="E1071" s="0" t="s">
        <v>243</v>
      </c>
      <c r="F1071" s="0" t="n">
        <v>1.4</v>
      </c>
      <c r="G1071" s="0" t="n">
        <v>0.16</v>
      </c>
      <c r="H1071" s="0" t="n">
        <v>0</v>
      </c>
      <c r="I1071" s="0" t="n">
        <v>0.12</v>
      </c>
      <c r="J1071" s="0" t="n">
        <v>1.68</v>
      </c>
      <c r="K1071" s="0" t="n">
        <v>37</v>
      </c>
      <c r="M1071" s="0" t="s">
        <v>36</v>
      </c>
      <c r="N1071" s="0" t="s">
        <v>35</v>
      </c>
      <c r="O1071" s="0" t="s">
        <v>177</v>
      </c>
      <c r="P1071" s="0" t="n">
        <f aca="false">IF(AND(OR(Dashboard!$B$5="All",D1071=Dashboard!$B$5),OR(Dashboard!$D$5="All",N1071=Dashboard!$D$5),OR(AND(C1071&lt;&gt;"",C1071&gt;=Dashboard!$F$5,C1071&lt;=Dashboard!$H$5),AND(C1071="",Dashboard!$F$5&lt;=1980,Dashboard!$H$5&gt;=2016))),1,0)</f>
        <v>1</v>
      </c>
      <c r="Q1071" s="0" t="n">
        <f aca="false">J1071*P1071+ROW()*0.00000001</f>
        <v>1.68001071</v>
      </c>
    </row>
    <row r="1072" customFormat="false" ht="15" hidden="false" customHeight="false" outlineLevel="0" collapsed="false">
      <c r="A1072" s="0" t="s">
        <v>822</v>
      </c>
      <c r="B1072" s="0" t="s">
        <v>64</v>
      </c>
      <c r="C1072" s="0" t="n">
        <v>2008</v>
      </c>
      <c r="D1072" s="0" t="s">
        <v>41</v>
      </c>
      <c r="E1072" s="0" t="s">
        <v>142</v>
      </c>
      <c r="F1072" s="0" t="n">
        <v>0.79</v>
      </c>
      <c r="G1072" s="0" t="n">
        <v>0.7</v>
      </c>
      <c r="H1072" s="0" t="n">
        <v>0.01</v>
      </c>
      <c r="I1072" s="0" t="n">
        <v>0.18</v>
      </c>
      <c r="J1072" s="0" t="n">
        <v>1.68</v>
      </c>
      <c r="K1072" s="0" t="n">
        <v>64</v>
      </c>
      <c r="L1072" s="0" t="n">
        <v>5.9</v>
      </c>
      <c r="M1072" s="0" t="s">
        <v>103</v>
      </c>
      <c r="N1072" s="0" t="s">
        <v>66</v>
      </c>
      <c r="O1072" s="0" t="s">
        <v>67</v>
      </c>
      <c r="P1072" s="0" t="n">
        <f aca="false">IF(AND(OR(Dashboard!$B$5="All",D1072=Dashboard!$B$5),OR(Dashboard!$D$5="All",N1072=Dashboard!$D$5),OR(AND(C1072&lt;&gt;"",C1072&gt;=Dashboard!$F$5,C1072&lt;=Dashboard!$H$5),AND(C1072="",Dashboard!$F$5&lt;=1980,Dashboard!$H$5&gt;=2016))),1,0)</f>
        <v>1</v>
      </c>
      <c r="Q1072" s="0" t="n">
        <f aca="false">J1072*P1072+ROW()*0.00000001</f>
        <v>1.68001072</v>
      </c>
    </row>
    <row r="1073" customFormat="false" ht="15" hidden="false" customHeight="false" outlineLevel="0" collapsed="false">
      <c r="A1073" s="0" t="s">
        <v>1012</v>
      </c>
      <c r="B1073" s="0" t="s">
        <v>76</v>
      </c>
      <c r="C1073" s="0" t="n">
        <v>2006</v>
      </c>
      <c r="D1073" s="0" t="s">
        <v>52</v>
      </c>
      <c r="E1073" s="0" t="s">
        <v>1013</v>
      </c>
      <c r="F1073" s="0" t="n">
        <v>0.82</v>
      </c>
      <c r="G1073" s="0" t="n">
        <v>0.64</v>
      </c>
      <c r="H1073" s="0" t="n">
        <v>0</v>
      </c>
      <c r="I1073" s="0" t="n">
        <v>0.22</v>
      </c>
      <c r="J1073" s="0" t="n">
        <v>1.68</v>
      </c>
      <c r="N1073" s="0" t="s">
        <v>74</v>
      </c>
      <c r="P1073" s="0" t="n">
        <f aca="false">IF(AND(OR(Dashboard!$B$5="All",D1073=Dashboard!$B$5),OR(Dashboard!$D$5="All",N1073=Dashboard!$D$5),OR(AND(C1073&lt;&gt;"",C1073&gt;=Dashboard!$F$5,C1073&lt;=Dashboard!$H$5),AND(C1073="",Dashboard!$F$5&lt;=1980,Dashboard!$H$5&gt;=2016))),1,0)</f>
        <v>1</v>
      </c>
      <c r="Q1073" s="0" t="n">
        <f aca="false">J1073*P1073+ROW()*0.00000001</f>
        <v>1.68001073</v>
      </c>
    </row>
    <row r="1074" customFormat="false" ht="15" hidden="false" customHeight="false" outlineLevel="0" collapsed="false">
      <c r="A1074" s="0" t="s">
        <v>1014</v>
      </c>
      <c r="B1074" s="0" t="s">
        <v>117</v>
      </c>
      <c r="C1074" s="0" t="n">
        <v>1997</v>
      </c>
      <c r="D1074" s="0" t="s">
        <v>34</v>
      </c>
      <c r="E1074" s="0" t="s">
        <v>89</v>
      </c>
      <c r="F1074" s="0" t="n">
        <v>1.58</v>
      </c>
      <c r="G1074" s="0" t="n">
        <v>0.06</v>
      </c>
      <c r="H1074" s="0" t="n">
        <v>0</v>
      </c>
      <c r="I1074" s="0" t="n">
        <v>0.04</v>
      </c>
      <c r="J1074" s="0" t="n">
        <v>1.68</v>
      </c>
      <c r="N1074" s="0" t="s">
        <v>74</v>
      </c>
      <c r="P1074" s="0" t="n">
        <f aca="false">IF(AND(OR(Dashboard!$B$5="All",D1074=Dashboard!$B$5),OR(Dashboard!$D$5="All",N1074=Dashboard!$D$5),OR(AND(C1074&lt;&gt;"",C1074&gt;=Dashboard!$F$5,C1074&lt;=Dashboard!$H$5),AND(C1074="",Dashboard!$F$5&lt;=1980,Dashboard!$H$5&gt;=2016))),1,0)</f>
        <v>1</v>
      </c>
      <c r="Q1074" s="0" t="n">
        <f aca="false">J1074*P1074+ROW()*0.00000001</f>
        <v>1.68001074</v>
      </c>
    </row>
    <row r="1075" customFormat="false" ht="15" hidden="false" customHeight="false" outlineLevel="0" collapsed="false">
      <c r="A1075" s="0" t="s">
        <v>1015</v>
      </c>
      <c r="B1075" s="0" t="s">
        <v>33</v>
      </c>
      <c r="C1075" s="0" t="n">
        <v>2010</v>
      </c>
      <c r="D1075" s="0" t="s">
        <v>16</v>
      </c>
      <c r="E1075" s="0" t="s">
        <v>154</v>
      </c>
      <c r="F1075" s="0" t="n">
        <v>0.92</v>
      </c>
      <c r="G1075" s="0" t="n">
        <v>0.6</v>
      </c>
      <c r="H1075" s="0" t="n">
        <v>0.01</v>
      </c>
      <c r="I1075" s="0" t="n">
        <v>0.15</v>
      </c>
      <c r="J1075" s="0" t="n">
        <v>1.68</v>
      </c>
      <c r="K1075" s="0" t="n">
        <v>78</v>
      </c>
      <c r="L1075" s="0" t="n">
        <v>8.5</v>
      </c>
      <c r="M1075" s="0" t="s">
        <v>36</v>
      </c>
      <c r="N1075" s="0" t="s">
        <v>35</v>
      </c>
      <c r="O1075" s="0" t="s">
        <v>37</v>
      </c>
      <c r="P1075" s="0" t="n">
        <f aca="false">IF(AND(OR(Dashboard!$B$5="All",D1075=Dashboard!$B$5),OR(Dashboard!$D$5="All",N1075=Dashboard!$D$5),OR(AND(C1075&lt;&gt;"",C1075&gt;=Dashboard!$F$5,C1075&lt;=Dashboard!$H$5),AND(C1075="",Dashboard!$F$5&lt;=1980,Dashboard!$H$5&gt;=2016))),1,0)</f>
        <v>1</v>
      </c>
      <c r="Q1075" s="0" t="n">
        <f aca="false">J1075*P1075+ROW()*0.00000001</f>
        <v>1.68001075</v>
      </c>
    </row>
    <row r="1076" customFormat="false" ht="15" hidden="false" customHeight="false" outlineLevel="0" collapsed="false">
      <c r="A1076" s="0" t="s">
        <v>511</v>
      </c>
      <c r="B1076" s="0" t="s">
        <v>70</v>
      </c>
      <c r="C1076" s="0" t="n">
        <v>2008</v>
      </c>
      <c r="D1076" s="0" t="s">
        <v>71</v>
      </c>
      <c r="E1076" s="0" t="s">
        <v>418</v>
      </c>
      <c r="F1076" s="0" t="n">
        <v>0.88</v>
      </c>
      <c r="G1076" s="0" t="n">
        <v>0.54</v>
      </c>
      <c r="H1076" s="0" t="n">
        <v>0.02</v>
      </c>
      <c r="I1076" s="0" t="n">
        <v>0.25</v>
      </c>
      <c r="J1076" s="0" t="n">
        <v>1.68</v>
      </c>
      <c r="K1076" s="0" t="n">
        <v>82</v>
      </c>
      <c r="L1076" s="0" t="n">
        <v>7.9</v>
      </c>
      <c r="M1076" s="0" t="s">
        <v>73</v>
      </c>
      <c r="N1076" s="0" t="s">
        <v>74</v>
      </c>
      <c r="O1076" s="0" t="s">
        <v>42</v>
      </c>
      <c r="P1076" s="0" t="n">
        <f aca="false">IF(AND(OR(Dashboard!$B$5="All",D1076=Dashboard!$B$5),OR(Dashboard!$D$5="All",N1076=Dashboard!$D$5),OR(AND(C1076&lt;&gt;"",C1076&gt;=Dashboard!$F$5,C1076&lt;=Dashboard!$H$5),AND(C1076="",Dashboard!$F$5&lt;=1980,Dashboard!$H$5&gt;=2016))),1,0)</f>
        <v>1</v>
      </c>
      <c r="Q1076" s="0" t="n">
        <f aca="false">J1076*P1076+ROW()*0.00000001</f>
        <v>1.68001076</v>
      </c>
    </row>
    <row r="1077" customFormat="false" ht="15" hidden="false" customHeight="false" outlineLevel="0" collapsed="false">
      <c r="A1077" s="0" t="s">
        <v>1016</v>
      </c>
      <c r="B1077" s="0" t="s">
        <v>45</v>
      </c>
      <c r="C1077" s="0" t="n">
        <v>1992</v>
      </c>
      <c r="D1077" s="0" t="s">
        <v>48</v>
      </c>
      <c r="E1077" s="0" t="s">
        <v>35</v>
      </c>
      <c r="F1077" s="0" t="n">
        <v>0.59</v>
      </c>
      <c r="G1077" s="0" t="n">
        <v>0.24</v>
      </c>
      <c r="H1077" s="0" t="n">
        <v>0.82</v>
      </c>
      <c r="I1077" s="0" t="n">
        <v>0.03</v>
      </c>
      <c r="J1077" s="0" t="n">
        <v>1.68</v>
      </c>
      <c r="N1077" s="0" t="s">
        <v>35</v>
      </c>
      <c r="P1077" s="0" t="n">
        <f aca="false">IF(AND(OR(Dashboard!$B$5="All",D1077=Dashboard!$B$5),OR(Dashboard!$D$5="All",N1077=Dashboard!$D$5),OR(AND(C1077&lt;&gt;"",C1077&gt;=Dashboard!$F$5,C1077&lt;=Dashboard!$H$5),AND(C1077="",Dashboard!$F$5&lt;=1980,Dashboard!$H$5&gt;=2016))),1,0)</f>
        <v>1</v>
      </c>
      <c r="Q1077" s="0" t="n">
        <f aca="false">J1077*P1077+ROW()*0.00000001</f>
        <v>1.68001077</v>
      </c>
    </row>
    <row r="1078" customFormat="false" ht="15" hidden="false" customHeight="false" outlineLevel="0" collapsed="false">
      <c r="A1078" s="0" t="s">
        <v>1017</v>
      </c>
      <c r="B1078" s="0" t="s">
        <v>117</v>
      </c>
      <c r="C1078" s="0" t="n">
        <v>1997</v>
      </c>
      <c r="D1078" s="0" t="s">
        <v>56</v>
      </c>
      <c r="E1078" s="0" t="s">
        <v>328</v>
      </c>
      <c r="F1078" s="0" t="n">
        <v>0.38</v>
      </c>
      <c r="G1078" s="0" t="n">
        <v>0.87</v>
      </c>
      <c r="H1078" s="0" t="n">
        <v>0.33</v>
      </c>
      <c r="I1078" s="0" t="n">
        <v>0.1</v>
      </c>
      <c r="J1078" s="0" t="n">
        <v>1.68</v>
      </c>
      <c r="N1078" s="0" t="s">
        <v>74</v>
      </c>
      <c r="P1078" s="0" t="n">
        <f aca="false">IF(AND(OR(Dashboard!$B$5="All",D1078=Dashboard!$B$5),OR(Dashboard!$D$5="All",N1078=Dashboard!$D$5),OR(AND(C1078&lt;&gt;"",C1078&gt;=Dashboard!$F$5,C1078&lt;=Dashboard!$H$5),AND(C1078="",Dashboard!$F$5&lt;=1980,Dashboard!$H$5&gt;=2016))),1,0)</f>
        <v>1</v>
      </c>
      <c r="Q1078" s="0" t="n">
        <f aca="false">J1078*P1078+ROW()*0.00000001</f>
        <v>1.68001078</v>
      </c>
    </row>
    <row r="1079" customFormat="false" ht="15" hidden="false" customHeight="false" outlineLevel="0" collapsed="false">
      <c r="A1079" s="0" t="s">
        <v>1018</v>
      </c>
      <c r="B1079" s="0" t="s">
        <v>152</v>
      </c>
      <c r="C1079" s="0" t="n">
        <v>2010</v>
      </c>
      <c r="D1079" s="0" t="s">
        <v>246</v>
      </c>
      <c r="E1079" s="0" t="s">
        <v>72</v>
      </c>
      <c r="F1079" s="0" t="n">
        <v>0.98</v>
      </c>
      <c r="G1079" s="0" t="n">
        <v>0.52</v>
      </c>
      <c r="H1079" s="0" t="n">
        <v>0</v>
      </c>
      <c r="I1079" s="0" t="n">
        <v>0.17</v>
      </c>
      <c r="J1079" s="0" t="n">
        <v>1.68</v>
      </c>
      <c r="K1079" s="0" t="n">
        <v>90</v>
      </c>
      <c r="L1079" s="0" t="n">
        <v>7.9</v>
      </c>
      <c r="M1079" s="0" t="s">
        <v>125</v>
      </c>
      <c r="N1079" s="0" t="s">
        <v>152</v>
      </c>
      <c r="O1079" s="0" t="s">
        <v>42</v>
      </c>
      <c r="P1079" s="0" t="n">
        <f aca="false">IF(AND(OR(Dashboard!$B$5="All",D1079=Dashboard!$B$5),OR(Dashboard!$D$5="All",N1079=Dashboard!$D$5),OR(AND(C1079&lt;&gt;"",C1079&gt;=Dashboard!$F$5,C1079&lt;=Dashboard!$H$5),AND(C1079="",Dashboard!$F$5&lt;=1980,Dashboard!$H$5&gt;=2016))),1,0)</f>
        <v>1</v>
      </c>
      <c r="Q1079" s="0" t="n">
        <f aca="false">J1079*P1079+ROW()*0.00000001</f>
        <v>1.68001079</v>
      </c>
    </row>
    <row r="1080" customFormat="false" ht="15" hidden="false" customHeight="false" outlineLevel="0" collapsed="false">
      <c r="A1080" s="0" t="s">
        <v>1019</v>
      </c>
      <c r="B1080" s="0" t="s">
        <v>97</v>
      </c>
      <c r="C1080" s="0" t="n">
        <v>2015</v>
      </c>
      <c r="D1080" s="0" t="s">
        <v>46</v>
      </c>
      <c r="E1080" s="0" t="s">
        <v>35</v>
      </c>
      <c r="F1080" s="0" t="n">
        <v>0.81</v>
      </c>
      <c r="G1080" s="0" t="n">
        <v>0.23</v>
      </c>
      <c r="H1080" s="0" t="n">
        <v>0.52</v>
      </c>
      <c r="I1080" s="0" t="n">
        <v>0.11</v>
      </c>
      <c r="J1080" s="0" t="n">
        <v>1.68</v>
      </c>
      <c r="N1080" s="0" t="s">
        <v>35</v>
      </c>
      <c r="P1080" s="0" t="n">
        <f aca="false">IF(AND(OR(Dashboard!$B$5="All",D1080=Dashboard!$B$5),OR(Dashboard!$D$5="All",N1080=Dashboard!$D$5),OR(AND(C1080&lt;&gt;"",C1080&gt;=Dashboard!$F$5,C1080&lt;=Dashboard!$H$5),AND(C1080="",Dashboard!$F$5&lt;=1980,Dashboard!$H$5&gt;=2016))),1,0)</f>
        <v>1</v>
      </c>
      <c r="Q1080" s="0" t="n">
        <f aca="false">J1080*P1080+ROW()*0.00000001</f>
        <v>1.6800108</v>
      </c>
    </row>
    <row r="1081" customFormat="false" ht="15" hidden="false" customHeight="false" outlineLevel="0" collapsed="false">
      <c r="A1081" s="0" t="s">
        <v>1020</v>
      </c>
      <c r="B1081" s="0" t="s">
        <v>152</v>
      </c>
      <c r="C1081" s="0" t="n">
        <v>2003</v>
      </c>
      <c r="D1081" s="0" t="s">
        <v>58</v>
      </c>
      <c r="E1081" s="0" t="s">
        <v>142</v>
      </c>
      <c r="F1081" s="0" t="n">
        <v>1.67</v>
      </c>
      <c r="G1081" s="0" t="n">
        <v>0</v>
      </c>
      <c r="H1081" s="0" t="n">
        <v>0</v>
      </c>
      <c r="I1081" s="0" t="n">
        <v>0</v>
      </c>
      <c r="J1081" s="0" t="n">
        <v>1.68</v>
      </c>
      <c r="K1081" s="0" t="n">
        <v>79</v>
      </c>
      <c r="L1081" s="0" t="n">
        <v>8.2</v>
      </c>
      <c r="M1081" s="0" t="s">
        <v>103</v>
      </c>
      <c r="N1081" s="0" t="s">
        <v>152</v>
      </c>
      <c r="O1081" s="0" t="s">
        <v>37</v>
      </c>
      <c r="P1081" s="0" t="n">
        <f aca="false">IF(AND(OR(Dashboard!$B$5="All",D1081=Dashboard!$B$5),OR(Dashboard!$D$5="All",N1081=Dashboard!$D$5),OR(AND(C1081&lt;&gt;"",C1081&gt;=Dashboard!$F$5,C1081&lt;=Dashboard!$H$5),AND(C1081="",Dashboard!$F$5&lt;=1980,Dashboard!$H$5&gt;=2016))),1,0)</f>
        <v>1</v>
      </c>
      <c r="Q1081" s="0" t="n">
        <f aca="false">J1081*P1081+ROW()*0.00000001</f>
        <v>1.68001081</v>
      </c>
    </row>
    <row r="1082" customFormat="false" ht="15" hidden="false" customHeight="false" outlineLevel="0" collapsed="false">
      <c r="A1082" s="0" t="s">
        <v>1021</v>
      </c>
      <c r="B1082" s="0" t="s">
        <v>85</v>
      </c>
      <c r="C1082" s="0" t="n">
        <v>2002</v>
      </c>
      <c r="D1082" s="0" t="s">
        <v>71</v>
      </c>
      <c r="E1082" s="0" t="s">
        <v>35</v>
      </c>
      <c r="F1082" s="0" t="n">
        <v>1.18</v>
      </c>
      <c r="G1082" s="0" t="n">
        <v>0.27</v>
      </c>
      <c r="H1082" s="0" t="n">
        <v>0.17</v>
      </c>
      <c r="I1082" s="0" t="n">
        <v>0.06</v>
      </c>
      <c r="J1082" s="0" t="n">
        <v>1.68</v>
      </c>
      <c r="K1082" s="0" t="n">
        <v>92</v>
      </c>
      <c r="L1082" s="0" t="n">
        <v>9.1</v>
      </c>
      <c r="M1082" s="0" t="s">
        <v>36</v>
      </c>
      <c r="N1082" s="0" t="s">
        <v>35</v>
      </c>
      <c r="O1082" s="0" t="s">
        <v>60</v>
      </c>
      <c r="P1082" s="0" t="n">
        <f aca="false">IF(AND(OR(Dashboard!$B$5="All",D1082=Dashboard!$B$5),OR(Dashboard!$D$5="All",N1082=Dashboard!$D$5),OR(AND(C1082&lt;&gt;"",C1082&gt;=Dashboard!$F$5,C1082&lt;=Dashboard!$H$5),AND(C1082="",Dashboard!$F$5&lt;=1980,Dashboard!$H$5&gt;=2016))),1,0)</f>
        <v>1</v>
      </c>
      <c r="Q1082" s="0" t="n">
        <f aca="false">J1082*P1082+ROW()*0.00000001</f>
        <v>1.68001082</v>
      </c>
    </row>
    <row r="1083" customFormat="false" ht="15" hidden="false" customHeight="false" outlineLevel="0" collapsed="false">
      <c r="A1083" s="0" t="s">
        <v>1022</v>
      </c>
      <c r="B1083" s="0" t="s">
        <v>33</v>
      </c>
      <c r="C1083" s="0" t="n">
        <v>2008</v>
      </c>
      <c r="D1083" s="0" t="s">
        <v>34</v>
      </c>
      <c r="E1083" s="0" t="s">
        <v>328</v>
      </c>
      <c r="F1083" s="0" t="n">
        <v>0.97</v>
      </c>
      <c r="G1083" s="0" t="n">
        <v>0.4</v>
      </c>
      <c r="H1083" s="0" t="n">
        <v>0.14</v>
      </c>
      <c r="I1083" s="0" t="n">
        <v>0.15</v>
      </c>
      <c r="J1083" s="0" t="n">
        <v>1.67</v>
      </c>
      <c r="K1083" s="0" t="n">
        <v>67</v>
      </c>
      <c r="L1083" s="0" t="n">
        <v>8.5</v>
      </c>
      <c r="M1083" s="0" t="s">
        <v>36</v>
      </c>
      <c r="N1083" s="0" t="s">
        <v>35</v>
      </c>
      <c r="O1083" s="0" t="s">
        <v>67</v>
      </c>
      <c r="P1083" s="0" t="n">
        <f aca="false">IF(AND(OR(Dashboard!$B$5="All",D1083=Dashboard!$B$5),OR(Dashboard!$D$5="All",N1083=Dashboard!$D$5),OR(AND(C1083&lt;&gt;"",C1083&gt;=Dashboard!$F$5,C1083&lt;=Dashboard!$H$5),AND(C1083="",Dashboard!$F$5&lt;=1980,Dashboard!$H$5&gt;=2016))),1,0)</f>
        <v>1</v>
      </c>
      <c r="Q1083" s="0" t="n">
        <f aca="false">J1083*P1083+ROW()*0.00000001</f>
        <v>1.67001083</v>
      </c>
    </row>
    <row r="1084" customFormat="false" ht="15" hidden="false" customHeight="false" outlineLevel="0" collapsed="false">
      <c r="A1084" s="0" t="s">
        <v>1023</v>
      </c>
      <c r="B1084" s="0" t="s">
        <v>164</v>
      </c>
      <c r="C1084" s="0" t="n">
        <v>2007</v>
      </c>
      <c r="D1084" s="0" t="s">
        <v>56</v>
      </c>
      <c r="E1084" s="0" t="s">
        <v>234</v>
      </c>
      <c r="F1084" s="0" t="n">
        <v>0.9</v>
      </c>
      <c r="G1084" s="0" t="n">
        <v>0.46</v>
      </c>
      <c r="H1084" s="0" t="n">
        <v>0</v>
      </c>
      <c r="I1084" s="0" t="n">
        <v>0.32</v>
      </c>
      <c r="J1084" s="0" t="n">
        <v>1.67</v>
      </c>
      <c r="K1084" s="0" t="n">
        <v>73</v>
      </c>
      <c r="L1084" s="0" t="n">
        <v>7.9</v>
      </c>
      <c r="M1084" s="0" t="s">
        <v>103</v>
      </c>
      <c r="N1084" s="0" t="s">
        <v>74</v>
      </c>
      <c r="O1084" s="0" t="s">
        <v>37</v>
      </c>
      <c r="P1084" s="0" t="n">
        <f aca="false">IF(AND(OR(Dashboard!$B$5="All",D1084=Dashboard!$B$5),OR(Dashboard!$D$5="All",N1084=Dashboard!$D$5),OR(AND(C1084&lt;&gt;"",C1084&gt;=Dashboard!$F$5,C1084&lt;=Dashboard!$H$5),AND(C1084="",Dashboard!$F$5&lt;=1980,Dashboard!$H$5&gt;=2016))),1,0)</f>
        <v>1</v>
      </c>
      <c r="Q1084" s="0" t="n">
        <f aca="false">J1084*P1084+ROW()*0.00000001</f>
        <v>1.67001084</v>
      </c>
    </row>
    <row r="1085" customFormat="false" ht="15" hidden="false" customHeight="false" outlineLevel="0" collapsed="false">
      <c r="A1085" s="0" t="s">
        <v>1024</v>
      </c>
      <c r="B1085" s="0" t="s">
        <v>76</v>
      </c>
      <c r="C1085" s="0" t="n">
        <v>2003</v>
      </c>
      <c r="D1085" s="0" t="s">
        <v>34</v>
      </c>
      <c r="E1085" s="0" t="s">
        <v>142</v>
      </c>
      <c r="F1085" s="0" t="n">
        <v>0.93</v>
      </c>
      <c r="G1085" s="0" t="n">
        <v>0.52</v>
      </c>
      <c r="H1085" s="0" t="n">
        <v>0</v>
      </c>
      <c r="I1085" s="0" t="n">
        <v>0.22</v>
      </c>
      <c r="J1085" s="0" t="n">
        <v>1.67</v>
      </c>
      <c r="K1085" s="0" t="n">
        <v>93</v>
      </c>
      <c r="L1085" s="0" t="n">
        <v>9.1</v>
      </c>
      <c r="M1085" s="0" t="s">
        <v>36</v>
      </c>
      <c r="N1085" s="0" t="s">
        <v>74</v>
      </c>
      <c r="O1085" s="0" t="s">
        <v>60</v>
      </c>
      <c r="P1085" s="0" t="n">
        <f aca="false">IF(AND(OR(Dashboard!$B$5="All",D1085=Dashboard!$B$5),OR(Dashboard!$D$5="All",N1085=Dashboard!$D$5),OR(AND(C1085&lt;&gt;"",C1085&gt;=Dashboard!$F$5,C1085&lt;=Dashboard!$H$5),AND(C1085="",Dashboard!$F$5&lt;=1980,Dashboard!$H$5&gt;=2016))),1,0)</f>
        <v>1</v>
      </c>
      <c r="Q1085" s="0" t="n">
        <f aca="false">J1085*P1085+ROW()*0.00000001</f>
        <v>1.67001085</v>
      </c>
    </row>
    <row r="1086" customFormat="false" ht="15" hidden="false" customHeight="false" outlineLevel="0" collapsed="false">
      <c r="A1086" s="0" t="s">
        <v>1025</v>
      </c>
      <c r="B1086" s="0" t="s">
        <v>117</v>
      </c>
      <c r="C1086" s="0" t="n">
        <v>2000</v>
      </c>
      <c r="D1086" s="0" t="s">
        <v>34</v>
      </c>
      <c r="E1086" s="0" t="s">
        <v>142</v>
      </c>
      <c r="F1086" s="0" t="n">
        <v>1.58</v>
      </c>
      <c r="G1086" s="0" t="n">
        <v>0.05</v>
      </c>
      <c r="H1086" s="0" t="n">
        <v>0</v>
      </c>
      <c r="I1086" s="0" t="n">
        <v>0.04</v>
      </c>
      <c r="J1086" s="0" t="n">
        <v>1.67</v>
      </c>
      <c r="K1086" s="0" t="n">
        <v>90</v>
      </c>
      <c r="L1086" s="0" t="n">
        <v>6.8</v>
      </c>
      <c r="M1086" s="0" t="s">
        <v>36</v>
      </c>
      <c r="N1086" s="0" t="s">
        <v>74</v>
      </c>
      <c r="O1086" s="0" t="s">
        <v>42</v>
      </c>
      <c r="P1086" s="0" t="n">
        <f aca="false">IF(AND(OR(Dashboard!$B$5="All",D1086=Dashboard!$B$5),OR(Dashboard!$D$5="All",N1086=Dashboard!$D$5),OR(AND(C1086&lt;&gt;"",C1086&gt;=Dashboard!$F$5,C1086&lt;=Dashboard!$H$5),AND(C1086="",Dashboard!$F$5&lt;=1980,Dashboard!$H$5&gt;=2016))),1,0)</f>
        <v>1</v>
      </c>
      <c r="Q1086" s="0" t="n">
        <f aca="false">J1086*P1086+ROW()*0.00000001</f>
        <v>1.67001086</v>
      </c>
    </row>
    <row r="1087" customFormat="false" ht="15" hidden="false" customHeight="false" outlineLevel="0" collapsed="false">
      <c r="A1087" s="0" t="s">
        <v>414</v>
      </c>
      <c r="B1087" s="0" t="s">
        <v>144</v>
      </c>
      <c r="C1087" s="0" t="n">
        <v>2005</v>
      </c>
      <c r="D1087" s="0" t="s">
        <v>56</v>
      </c>
      <c r="E1087" s="0" t="s">
        <v>91</v>
      </c>
      <c r="F1087" s="0" t="n">
        <v>1.22</v>
      </c>
      <c r="G1087" s="0" t="n">
        <v>0.39</v>
      </c>
      <c r="H1087" s="0" t="n">
        <v>0</v>
      </c>
      <c r="I1087" s="0" t="n">
        <v>0.06</v>
      </c>
      <c r="J1087" s="0" t="n">
        <v>1.67</v>
      </c>
      <c r="K1087" s="0" t="n">
        <v>83</v>
      </c>
      <c r="L1087" s="0" t="n">
        <v>8.9</v>
      </c>
      <c r="M1087" s="0" t="s">
        <v>103</v>
      </c>
      <c r="N1087" s="0" t="s">
        <v>66</v>
      </c>
      <c r="O1087" s="0" t="s">
        <v>42</v>
      </c>
      <c r="P1087" s="0" t="n">
        <f aca="false">IF(AND(OR(Dashboard!$B$5="All",D1087=Dashboard!$B$5),OR(Dashboard!$D$5="All",N1087=Dashboard!$D$5),OR(AND(C1087&lt;&gt;"",C1087&gt;=Dashboard!$F$5,C1087&lt;=Dashboard!$H$5),AND(C1087="",Dashboard!$F$5&lt;=1980,Dashboard!$H$5&gt;=2016))),1,0)</f>
        <v>1</v>
      </c>
      <c r="Q1087" s="0" t="n">
        <f aca="false">J1087*P1087+ROW()*0.00000001</f>
        <v>1.67001087</v>
      </c>
    </row>
    <row r="1088" customFormat="false" ht="15" hidden="false" customHeight="false" outlineLevel="0" collapsed="false">
      <c r="A1088" s="0" t="s">
        <v>1026</v>
      </c>
      <c r="B1088" s="0" t="s">
        <v>39</v>
      </c>
      <c r="C1088" s="0" t="n">
        <v>1989</v>
      </c>
      <c r="D1088" s="0" t="s">
        <v>16</v>
      </c>
      <c r="E1088" s="0" t="s">
        <v>211</v>
      </c>
      <c r="F1088" s="0" t="n">
        <v>0.91</v>
      </c>
      <c r="G1088" s="0" t="n">
        <v>0.3</v>
      </c>
      <c r="H1088" s="0" t="n">
        <v>0.42</v>
      </c>
      <c r="I1088" s="0" t="n">
        <v>0.04</v>
      </c>
      <c r="J1088" s="0" t="n">
        <v>1.67</v>
      </c>
      <c r="N1088" s="0" t="s">
        <v>35</v>
      </c>
      <c r="P1088" s="0" t="n">
        <f aca="false">IF(AND(OR(Dashboard!$B$5="All",D1088=Dashboard!$B$5),OR(Dashboard!$D$5="All",N1088=Dashboard!$D$5),OR(AND(C1088&lt;&gt;"",C1088&gt;=Dashboard!$F$5,C1088&lt;=Dashboard!$H$5),AND(C1088="",Dashboard!$F$5&lt;=1980,Dashboard!$H$5&gt;=2016))),1,0)</f>
        <v>1</v>
      </c>
      <c r="Q1088" s="0" t="n">
        <f aca="false">J1088*P1088+ROW()*0.00000001</f>
        <v>1.67001088</v>
      </c>
    </row>
    <row r="1089" customFormat="false" ht="15" hidden="false" customHeight="false" outlineLevel="0" collapsed="false">
      <c r="A1089" s="0" t="s">
        <v>315</v>
      </c>
      <c r="B1089" s="0" t="s">
        <v>117</v>
      </c>
      <c r="C1089" s="0" t="n">
        <v>2001</v>
      </c>
      <c r="D1089" s="0" t="s">
        <v>34</v>
      </c>
      <c r="E1089" s="0" t="s">
        <v>91</v>
      </c>
      <c r="F1089" s="0" t="n">
        <v>1.09</v>
      </c>
      <c r="G1089" s="0" t="n">
        <v>0.49</v>
      </c>
      <c r="H1089" s="0" t="n">
        <v>0.02</v>
      </c>
      <c r="I1089" s="0" t="n">
        <v>0.07</v>
      </c>
      <c r="J1089" s="0" t="n">
        <v>1.67</v>
      </c>
      <c r="K1089" s="0" t="n">
        <v>87</v>
      </c>
      <c r="L1089" s="0" t="n">
        <v>8.3</v>
      </c>
      <c r="M1089" s="0" t="s">
        <v>36</v>
      </c>
      <c r="N1089" s="0" t="s">
        <v>74</v>
      </c>
      <c r="O1089" s="0" t="s">
        <v>42</v>
      </c>
      <c r="P1089" s="0" t="n">
        <f aca="false">IF(AND(OR(Dashboard!$B$5="All",D1089=Dashboard!$B$5),OR(Dashboard!$D$5="All",N1089=Dashboard!$D$5),OR(AND(C1089&lt;&gt;"",C1089&gt;=Dashboard!$F$5,C1089&lt;=Dashboard!$H$5),AND(C1089="",Dashboard!$F$5&lt;=1980,Dashboard!$H$5&gt;=2016))),1,0)</f>
        <v>1</v>
      </c>
      <c r="Q1089" s="0" t="n">
        <f aca="false">J1089*P1089+ROW()*0.00000001</f>
        <v>1.67001089</v>
      </c>
    </row>
    <row r="1090" customFormat="false" ht="15" hidden="false" customHeight="false" outlineLevel="0" collapsed="false">
      <c r="A1090" s="0" t="s">
        <v>1027</v>
      </c>
      <c r="B1090" s="0" t="s">
        <v>85</v>
      </c>
      <c r="C1090" s="0" t="n">
        <v>2001</v>
      </c>
      <c r="D1090" s="0" t="s">
        <v>114</v>
      </c>
      <c r="E1090" s="0" t="s">
        <v>418</v>
      </c>
      <c r="F1090" s="0" t="n">
        <v>0.59</v>
      </c>
      <c r="G1090" s="0" t="n">
        <v>0.95</v>
      </c>
      <c r="H1090" s="0" t="n">
        <v>0.03</v>
      </c>
      <c r="I1090" s="0" t="n">
        <v>0.1</v>
      </c>
      <c r="J1090" s="0" t="n">
        <v>1.67</v>
      </c>
      <c r="M1090" s="0" t="s">
        <v>36</v>
      </c>
      <c r="N1090" s="0" t="s">
        <v>35</v>
      </c>
      <c r="P1090" s="0" t="n">
        <f aca="false">IF(AND(OR(Dashboard!$B$5="All",D1090=Dashboard!$B$5),OR(Dashboard!$D$5="All",N1090=Dashboard!$D$5),OR(AND(C1090&lt;&gt;"",C1090&gt;=Dashboard!$F$5,C1090&lt;=Dashboard!$H$5),AND(C1090="",Dashboard!$F$5&lt;=1980,Dashboard!$H$5&gt;=2016))),1,0)</f>
        <v>1</v>
      </c>
      <c r="Q1090" s="0" t="n">
        <f aca="false">J1090*P1090+ROW()*0.00000001</f>
        <v>1.6700109</v>
      </c>
    </row>
    <row r="1091" customFormat="false" ht="15" hidden="false" customHeight="false" outlineLevel="0" collapsed="false">
      <c r="A1091" s="0" t="s">
        <v>1028</v>
      </c>
      <c r="B1091" s="0" t="s">
        <v>144</v>
      </c>
      <c r="C1091" s="0" t="n">
        <v>2003</v>
      </c>
      <c r="D1091" s="0" t="s">
        <v>41</v>
      </c>
      <c r="E1091" s="0" t="s">
        <v>65</v>
      </c>
      <c r="F1091" s="0" t="n">
        <v>0.97</v>
      </c>
      <c r="G1091" s="0" t="n">
        <v>0.59</v>
      </c>
      <c r="H1091" s="0" t="n">
        <v>0.04</v>
      </c>
      <c r="I1091" s="0" t="n">
        <v>0.07</v>
      </c>
      <c r="J1091" s="0" t="n">
        <v>1.67</v>
      </c>
      <c r="N1091" s="0" t="s">
        <v>66</v>
      </c>
      <c r="P1091" s="0" t="n">
        <f aca="false">IF(AND(OR(Dashboard!$B$5="All",D1091=Dashboard!$B$5),OR(Dashboard!$D$5="All",N1091=Dashboard!$D$5),OR(AND(C1091&lt;&gt;"",C1091&gt;=Dashboard!$F$5,C1091&lt;=Dashboard!$H$5),AND(C1091="",Dashboard!$F$5&lt;=1980,Dashboard!$H$5&gt;=2016))),1,0)</f>
        <v>1</v>
      </c>
      <c r="Q1091" s="0" t="n">
        <f aca="false">J1091*P1091+ROW()*0.00000001</f>
        <v>1.67001091</v>
      </c>
    </row>
    <row r="1092" customFormat="false" ht="15" hidden="false" customHeight="false" outlineLevel="0" collapsed="false">
      <c r="A1092" s="0" t="s">
        <v>633</v>
      </c>
      <c r="B1092" s="0" t="s">
        <v>70</v>
      </c>
      <c r="C1092" s="0" t="n">
        <v>2009</v>
      </c>
      <c r="D1092" s="0" t="s">
        <v>46</v>
      </c>
      <c r="E1092" s="0" t="s">
        <v>142</v>
      </c>
      <c r="F1092" s="0" t="n">
        <v>0.96</v>
      </c>
      <c r="G1092" s="0" t="n">
        <v>0.42</v>
      </c>
      <c r="H1092" s="0" t="n">
        <v>0.08</v>
      </c>
      <c r="I1092" s="0" t="n">
        <v>0.21</v>
      </c>
      <c r="J1092" s="0" t="n">
        <v>1.67</v>
      </c>
      <c r="K1092" s="0" t="n">
        <v>87</v>
      </c>
      <c r="L1092" s="0" t="n">
        <v>7.9</v>
      </c>
      <c r="M1092" s="0" t="s">
        <v>73</v>
      </c>
      <c r="N1092" s="0" t="s">
        <v>74</v>
      </c>
      <c r="O1092" s="0" t="s">
        <v>42</v>
      </c>
      <c r="P1092" s="0" t="n">
        <f aca="false">IF(AND(OR(Dashboard!$B$5="All",D1092=Dashboard!$B$5),OR(Dashboard!$D$5="All",N1092=Dashboard!$D$5),OR(AND(C1092&lt;&gt;"",C1092&gt;=Dashboard!$F$5,C1092&lt;=Dashboard!$H$5),AND(C1092="",Dashboard!$F$5&lt;=1980,Dashboard!$H$5&gt;=2016))),1,0)</f>
        <v>1</v>
      </c>
      <c r="Q1092" s="0" t="n">
        <f aca="false">J1092*P1092+ROW()*0.00000001</f>
        <v>1.67001092</v>
      </c>
    </row>
    <row r="1093" customFormat="false" ht="15" hidden="false" customHeight="false" outlineLevel="0" collapsed="false">
      <c r="A1093" s="0" t="s">
        <v>1029</v>
      </c>
      <c r="B1093" s="0" t="s">
        <v>76</v>
      </c>
      <c r="C1093" s="0" t="n">
        <v>2001</v>
      </c>
      <c r="D1093" s="0" t="s">
        <v>41</v>
      </c>
      <c r="E1093" s="0" t="s">
        <v>649</v>
      </c>
      <c r="F1093" s="0" t="n">
        <v>1.13</v>
      </c>
      <c r="G1093" s="0" t="n">
        <v>0.32</v>
      </c>
      <c r="H1093" s="0" t="n">
        <v>0</v>
      </c>
      <c r="I1093" s="0" t="n">
        <v>0.22</v>
      </c>
      <c r="J1093" s="0" t="n">
        <v>1.67</v>
      </c>
      <c r="K1093" s="0" t="n">
        <v>84</v>
      </c>
      <c r="L1093" s="0" t="n">
        <v>7.8</v>
      </c>
      <c r="M1093" s="0" t="s">
        <v>103</v>
      </c>
      <c r="N1093" s="0" t="s">
        <v>74</v>
      </c>
      <c r="O1093" s="0" t="s">
        <v>42</v>
      </c>
      <c r="P1093" s="0" t="n">
        <f aca="false">IF(AND(OR(Dashboard!$B$5="All",D1093=Dashboard!$B$5),OR(Dashboard!$D$5="All",N1093=Dashboard!$D$5),OR(AND(C1093&lt;&gt;"",C1093&gt;=Dashboard!$F$5,C1093&lt;=Dashboard!$H$5),AND(C1093="",Dashboard!$F$5&lt;=1980,Dashboard!$H$5&gt;=2016))),1,0)</f>
        <v>1</v>
      </c>
      <c r="Q1093" s="0" t="n">
        <f aca="false">J1093*P1093+ROW()*0.00000001</f>
        <v>1.67001093</v>
      </c>
    </row>
    <row r="1094" customFormat="false" ht="15" hidden="false" customHeight="false" outlineLevel="0" collapsed="false">
      <c r="A1094" s="0" t="s">
        <v>1030</v>
      </c>
      <c r="B1094" s="0" t="s">
        <v>76</v>
      </c>
      <c r="C1094" s="0" t="n">
        <v>2003</v>
      </c>
      <c r="D1094" s="0" t="s">
        <v>34</v>
      </c>
      <c r="E1094" s="0" t="s">
        <v>142</v>
      </c>
      <c r="F1094" s="0" t="n">
        <v>1.35</v>
      </c>
      <c r="G1094" s="0" t="n">
        <v>0.09</v>
      </c>
      <c r="H1094" s="0" t="n">
        <v>0</v>
      </c>
      <c r="I1094" s="0" t="n">
        <v>0.23</v>
      </c>
      <c r="J1094" s="0" t="n">
        <v>1.67</v>
      </c>
      <c r="K1094" s="0" t="n">
        <v>94</v>
      </c>
      <c r="L1094" s="0" t="n">
        <v>8.8</v>
      </c>
      <c r="M1094" s="0" t="s">
        <v>36</v>
      </c>
      <c r="N1094" s="0" t="s">
        <v>74</v>
      </c>
      <c r="O1094" s="0" t="s">
        <v>60</v>
      </c>
      <c r="P1094" s="0" t="n">
        <f aca="false">IF(AND(OR(Dashboard!$B$5="All",D1094=Dashboard!$B$5),OR(Dashboard!$D$5="All",N1094=Dashboard!$D$5),OR(AND(C1094&lt;&gt;"",C1094&gt;=Dashboard!$F$5,C1094&lt;=Dashboard!$H$5),AND(C1094="",Dashboard!$F$5&lt;=1980,Dashboard!$H$5&gt;=2016))),1,0)</f>
        <v>1</v>
      </c>
      <c r="Q1094" s="0" t="n">
        <f aca="false">J1094*P1094+ROW()*0.00000001</f>
        <v>1.67001094</v>
      </c>
    </row>
    <row r="1095" customFormat="false" ht="15" hidden="false" customHeight="false" outlineLevel="0" collapsed="false">
      <c r="A1095" s="0" t="s">
        <v>1031</v>
      </c>
      <c r="B1095" s="0" t="s">
        <v>70</v>
      </c>
      <c r="C1095" s="0" t="n">
        <v>2006</v>
      </c>
      <c r="D1095" s="0" t="s">
        <v>102</v>
      </c>
      <c r="E1095" s="0" t="s">
        <v>142</v>
      </c>
      <c r="F1095" s="0" t="n">
        <v>0.81</v>
      </c>
      <c r="G1095" s="0" t="n">
        <v>0.58</v>
      </c>
      <c r="H1095" s="0" t="n">
        <v>0.01</v>
      </c>
      <c r="I1095" s="0" t="n">
        <v>0.26</v>
      </c>
      <c r="J1095" s="0" t="n">
        <v>1.67</v>
      </c>
      <c r="K1095" s="0" t="n">
        <v>83</v>
      </c>
      <c r="L1095" s="0" t="n">
        <v>7.9</v>
      </c>
      <c r="M1095" s="0" t="s">
        <v>103</v>
      </c>
      <c r="N1095" s="0" t="s">
        <v>74</v>
      </c>
      <c r="O1095" s="0" t="s">
        <v>42</v>
      </c>
      <c r="P1095" s="0" t="n">
        <f aca="false">IF(AND(OR(Dashboard!$B$5="All",D1095=Dashboard!$B$5),OR(Dashboard!$D$5="All",N1095=Dashboard!$D$5),OR(AND(C1095&lt;&gt;"",C1095&gt;=Dashboard!$F$5,C1095&lt;=Dashboard!$H$5),AND(C1095="",Dashboard!$F$5&lt;=1980,Dashboard!$H$5&gt;=2016))),1,0)</f>
        <v>1</v>
      </c>
      <c r="Q1095" s="0" t="n">
        <f aca="false">J1095*P1095+ROW()*0.00000001</f>
        <v>1.67001095</v>
      </c>
    </row>
    <row r="1096" customFormat="false" ht="15" hidden="false" customHeight="false" outlineLevel="0" collapsed="false">
      <c r="A1096" s="0" t="s">
        <v>1032</v>
      </c>
      <c r="B1096" s="0" t="s">
        <v>152</v>
      </c>
      <c r="C1096" s="0" t="n">
        <v>2013</v>
      </c>
      <c r="D1096" s="0" t="s">
        <v>246</v>
      </c>
      <c r="E1096" s="0" t="s">
        <v>91</v>
      </c>
      <c r="F1096" s="0" t="n">
        <v>0.83</v>
      </c>
      <c r="G1096" s="0" t="n">
        <v>0.66</v>
      </c>
      <c r="H1096" s="0" t="n">
        <v>0</v>
      </c>
      <c r="I1096" s="0" t="n">
        <v>0.18</v>
      </c>
      <c r="J1096" s="0" t="n">
        <v>1.67</v>
      </c>
      <c r="K1096" s="0" t="n">
        <v>86</v>
      </c>
      <c r="L1096" s="0" t="n">
        <v>7.9</v>
      </c>
      <c r="M1096" s="0" t="s">
        <v>103</v>
      </c>
      <c r="N1096" s="0" t="s">
        <v>152</v>
      </c>
      <c r="O1096" s="0" t="s">
        <v>42</v>
      </c>
      <c r="P1096" s="0" t="n">
        <f aca="false">IF(AND(OR(Dashboard!$B$5="All",D1096=Dashboard!$B$5),OR(Dashboard!$D$5="All",N1096=Dashboard!$D$5),OR(AND(C1096&lt;&gt;"",C1096&gt;=Dashboard!$F$5,C1096&lt;=Dashboard!$H$5),AND(C1096="",Dashboard!$F$5&lt;=1980,Dashboard!$H$5&gt;=2016))),1,0)</f>
        <v>1</v>
      </c>
      <c r="Q1096" s="0" t="n">
        <f aca="false">J1096*P1096+ROW()*0.00000001</f>
        <v>1.67001096</v>
      </c>
    </row>
    <row r="1097" customFormat="false" ht="15" hidden="false" customHeight="false" outlineLevel="0" collapsed="false">
      <c r="A1097" s="0" t="s">
        <v>1033</v>
      </c>
      <c r="B1097" s="0" t="s">
        <v>76</v>
      </c>
      <c r="C1097" s="0" t="n">
        <v>2003</v>
      </c>
      <c r="D1097" s="0" t="s">
        <v>16</v>
      </c>
      <c r="E1097" s="0" t="s">
        <v>418</v>
      </c>
      <c r="F1097" s="0" t="n">
        <v>1.08</v>
      </c>
      <c r="G1097" s="0" t="n">
        <v>0.45</v>
      </c>
      <c r="H1097" s="0" t="n">
        <v>0</v>
      </c>
      <c r="I1097" s="0" t="n">
        <v>0.14</v>
      </c>
      <c r="J1097" s="0" t="n">
        <v>1.67</v>
      </c>
      <c r="K1097" s="0" t="n">
        <v>71</v>
      </c>
      <c r="L1097" s="0" t="n">
        <v>9</v>
      </c>
      <c r="M1097" s="0" t="s">
        <v>36</v>
      </c>
      <c r="N1097" s="0" t="s">
        <v>74</v>
      </c>
      <c r="O1097" s="0" t="s">
        <v>37</v>
      </c>
      <c r="P1097" s="0" t="n">
        <f aca="false">IF(AND(OR(Dashboard!$B$5="All",D1097=Dashboard!$B$5),OR(Dashboard!$D$5="All",N1097=Dashboard!$D$5),OR(AND(C1097&lt;&gt;"",C1097&gt;=Dashboard!$F$5,C1097&lt;=Dashboard!$H$5),AND(C1097="",Dashboard!$F$5&lt;=1980,Dashboard!$H$5&gt;=2016))),1,0)</f>
        <v>1</v>
      </c>
      <c r="Q1097" s="0" t="n">
        <f aca="false">J1097*P1097+ROW()*0.00000001</f>
        <v>1.67001097</v>
      </c>
    </row>
    <row r="1098" customFormat="false" ht="15" hidden="false" customHeight="false" outlineLevel="0" collapsed="false">
      <c r="A1098" s="0" t="s">
        <v>1034</v>
      </c>
      <c r="B1098" s="0" t="s">
        <v>94</v>
      </c>
      <c r="C1098" s="0" t="n">
        <v>2015</v>
      </c>
      <c r="D1098" s="0" t="s">
        <v>114</v>
      </c>
      <c r="E1098" s="0" t="s">
        <v>89</v>
      </c>
      <c r="F1098" s="0" t="n">
        <v>0.45</v>
      </c>
      <c r="G1098" s="0" t="n">
        <v>0.9</v>
      </c>
      <c r="H1098" s="0" t="n">
        <v>0.05</v>
      </c>
      <c r="I1098" s="0" t="n">
        <v>0.26</v>
      </c>
      <c r="J1098" s="0" t="n">
        <v>1.66</v>
      </c>
      <c r="K1098" s="0" t="n">
        <v>79</v>
      </c>
      <c r="L1098" s="0" t="n">
        <v>8.2</v>
      </c>
      <c r="M1098" s="0" t="s">
        <v>73</v>
      </c>
      <c r="N1098" s="0" t="s">
        <v>74</v>
      </c>
      <c r="O1098" s="0" t="s">
        <v>37</v>
      </c>
      <c r="P1098" s="0" t="n">
        <f aca="false">IF(AND(OR(Dashboard!$B$5="All",D1098=Dashboard!$B$5),OR(Dashboard!$D$5="All",N1098=Dashboard!$D$5),OR(AND(C1098&lt;&gt;"",C1098&gt;=Dashboard!$F$5,C1098&lt;=Dashboard!$H$5),AND(C1098="",Dashboard!$F$5&lt;=1980,Dashboard!$H$5&gt;=2016))),1,0)</f>
        <v>1</v>
      </c>
      <c r="Q1098" s="0" t="n">
        <f aca="false">J1098*P1098+ROW()*0.00000001</f>
        <v>1.66001098</v>
      </c>
    </row>
    <row r="1099" customFormat="false" ht="15" hidden="false" customHeight="false" outlineLevel="0" collapsed="false">
      <c r="A1099" s="0" t="s">
        <v>1035</v>
      </c>
      <c r="B1099" s="0" t="s">
        <v>33</v>
      </c>
      <c r="C1099" s="0" t="n">
        <v>2008</v>
      </c>
      <c r="D1099" s="0" t="s">
        <v>34</v>
      </c>
      <c r="E1099" s="0" t="s">
        <v>418</v>
      </c>
      <c r="F1099" s="0" t="n">
        <v>0.45</v>
      </c>
      <c r="G1099" s="0" t="n">
        <v>1.02</v>
      </c>
      <c r="H1099" s="0" t="n">
        <v>0</v>
      </c>
      <c r="I1099" s="0" t="n">
        <v>0.2</v>
      </c>
      <c r="J1099" s="0" t="n">
        <v>1.66</v>
      </c>
      <c r="K1099" s="0" t="n">
        <v>44</v>
      </c>
      <c r="L1099" s="0" t="n">
        <v>8</v>
      </c>
      <c r="M1099" s="0" t="s">
        <v>36</v>
      </c>
      <c r="N1099" s="0" t="s">
        <v>35</v>
      </c>
      <c r="O1099" s="0" t="s">
        <v>177</v>
      </c>
      <c r="P1099" s="0" t="n">
        <f aca="false">IF(AND(OR(Dashboard!$B$5="All",D1099=Dashboard!$B$5),OR(Dashboard!$D$5="All",N1099=Dashboard!$D$5),OR(AND(C1099&lt;&gt;"",C1099&gt;=Dashboard!$F$5,C1099&lt;=Dashboard!$H$5),AND(C1099="",Dashboard!$F$5&lt;=1980,Dashboard!$H$5&gt;=2016))),1,0)</f>
        <v>1</v>
      </c>
      <c r="Q1099" s="0" t="n">
        <f aca="false">J1099*P1099+ROW()*0.00000001</f>
        <v>1.66001099</v>
      </c>
    </row>
    <row r="1100" customFormat="false" ht="15" hidden="false" customHeight="false" outlineLevel="0" collapsed="false">
      <c r="A1100" s="0" t="s">
        <v>1036</v>
      </c>
      <c r="B1100" s="0" t="s">
        <v>222</v>
      </c>
      <c r="C1100" s="0" t="n">
        <v>1992</v>
      </c>
      <c r="D1100" s="0" t="s">
        <v>102</v>
      </c>
      <c r="E1100" s="0" t="s">
        <v>154</v>
      </c>
      <c r="F1100" s="0" t="n">
        <v>1</v>
      </c>
      <c r="G1100" s="0" t="n">
        <v>0.3</v>
      </c>
      <c r="H1100" s="0" t="n">
        <v>0.31</v>
      </c>
      <c r="I1100" s="0" t="n">
        <v>0.04</v>
      </c>
      <c r="J1100" s="0" t="n">
        <v>1.66</v>
      </c>
      <c r="N1100" s="0" t="s">
        <v>154</v>
      </c>
      <c r="P1100" s="0" t="n">
        <f aca="false">IF(AND(OR(Dashboard!$B$5="All",D1100=Dashboard!$B$5),OR(Dashboard!$D$5="All",N1100=Dashboard!$D$5),OR(AND(C1100&lt;&gt;"",C1100&gt;=Dashboard!$F$5,C1100&lt;=Dashboard!$H$5),AND(C1100="",Dashboard!$F$5&lt;=1980,Dashboard!$H$5&gt;=2016))),1,0)</f>
        <v>1</v>
      </c>
      <c r="Q1100" s="0" t="n">
        <f aca="false">J1100*P1100+ROW()*0.00000001</f>
        <v>1.660011</v>
      </c>
    </row>
    <row r="1101" customFormat="false" ht="15" hidden="false" customHeight="false" outlineLevel="0" collapsed="false">
      <c r="A1101" s="0" t="s">
        <v>1037</v>
      </c>
      <c r="B1101" s="0" t="s">
        <v>76</v>
      </c>
      <c r="C1101" s="0" t="n">
        <v>2000</v>
      </c>
      <c r="D1101" s="0" t="s">
        <v>34</v>
      </c>
      <c r="E1101" s="0" t="s">
        <v>142</v>
      </c>
      <c r="F1101" s="0" t="n">
        <v>0.78</v>
      </c>
      <c r="G1101" s="0" t="n">
        <v>0.61</v>
      </c>
      <c r="H1101" s="0" t="n">
        <v>0.06</v>
      </c>
      <c r="I1101" s="0" t="n">
        <v>0.2</v>
      </c>
      <c r="J1101" s="0" t="n">
        <v>1.66</v>
      </c>
      <c r="K1101" s="0" t="n">
        <v>93</v>
      </c>
      <c r="L1101" s="0" t="n">
        <v>8.3</v>
      </c>
      <c r="M1101" s="0" t="s">
        <v>36</v>
      </c>
      <c r="N1101" s="0" t="s">
        <v>74</v>
      </c>
      <c r="O1101" s="0" t="s">
        <v>60</v>
      </c>
      <c r="P1101" s="0" t="n">
        <f aca="false">IF(AND(OR(Dashboard!$B$5="All",D1101=Dashboard!$B$5),OR(Dashboard!$D$5="All",N1101=Dashboard!$D$5),OR(AND(C1101&lt;&gt;"",C1101&gt;=Dashboard!$F$5,C1101&lt;=Dashboard!$H$5),AND(C1101="",Dashboard!$F$5&lt;=1980,Dashboard!$H$5&gt;=2016))),1,0)</f>
        <v>1</v>
      </c>
      <c r="Q1101" s="0" t="n">
        <f aca="false">J1101*P1101+ROW()*0.00000001</f>
        <v>1.66001101</v>
      </c>
    </row>
    <row r="1102" customFormat="false" ht="15" hidden="false" customHeight="false" outlineLevel="0" collapsed="false">
      <c r="A1102" s="0" t="s">
        <v>1038</v>
      </c>
      <c r="B1102" s="0" t="s">
        <v>33</v>
      </c>
      <c r="C1102" s="0" t="n">
        <v>2008</v>
      </c>
      <c r="D1102" s="0" t="s">
        <v>34</v>
      </c>
      <c r="E1102" s="0" t="s">
        <v>124</v>
      </c>
      <c r="F1102" s="0" t="n">
        <v>0.93</v>
      </c>
      <c r="G1102" s="0" t="n">
        <v>0.56</v>
      </c>
      <c r="H1102" s="0" t="n">
        <v>0</v>
      </c>
      <c r="I1102" s="0" t="n">
        <v>0.16</v>
      </c>
      <c r="J1102" s="0" t="n">
        <v>1.66</v>
      </c>
      <c r="K1102" s="0" t="n">
        <v>78</v>
      </c>
      <c r="L1102" s="0" t="n">
        <v>8.7</v>
      </c>
      <c r="M1102" s="0" t="s">
        <v>125</v>
      </c>
      <c r="N1102" s="0" t="s">
        <v>35</v>
      </c>
      <c r="O1102" s="0" t="s">
        <v>37</v>
      </c>
      <c r="P1102" s="0" t="n">
        <f aca="false">IF(AND(OR(Dashboard!$B$5="All",D1102=Dashboard!$B$5),OR(Dashboard!$D$5="All",N1102=Dashboard!$D$5),OR(AND(C1102&lt;&gt;"",C1102&gt;=Dashboard!$F$5,C1102&lt;=Dashboard!$H$5),AND(C1102="",Dashboard!$F$5&lt;=1980,Dashboard!$H$5&gt;=2016))),1,0)</f>
        <v>1</v>
      </c>
      <c r="Q1102" s="0" t="n">
        <f aca="false">J1102*P1102+ROW()*0.00000001</f>
        <v>1.66001102</v>
      </c>
    </row>
    <row r="1103" customFormat="false" ht="15" hidden="false" customHeight="false" outlineLevel="0" collapsed="false">
      <c r="A1103" s="0" t="s">
        <v>1039</v>
      </c>
      <c r="B1103" s="0" t="s">
        <v>76</v>
      </c>
      <c r="C1103" s="0" t="n">
        <v>2004</v>
      </c>
      <c r="D1103" s="0" t="s">
        <v>34</v>
      </c>
      <c r="E1103" s="0" t="s">
        <v>649</v>
      </c>
      <c r="F1103" s="0" t="n">
        <v>0.81</v>
      </c>
      <c r="G1103" s="0" t="n">
        <v>0.63</v>
      </c>
      <c r="H1103" s="0" t="n">
        <v>0</v>
      </c>
      <c r="I1103" s="0" t="n">
        <v>0.21</v>
      </c>
      <c r="J1103" s="0" t="n">
        <v>1.66</v>
      </c>
      <c r="K1103" s="0" t="n">
        <v>83</v>
      </c>
      <c r="L1103" s="0" t="n">
        <v>9.2</v>
      </c>
      <c r="M1103" s="0" t="s">
        <v>36</v>
      </c>
      <c r="N1103" s="0" t="s">
        <v>74</v>
      </c>
      <c r="O1103" s="0" t="s">
        <v>42</v>
      </c>
      <c r="P1103" s="0" t="n">
        <f aca="false">IF(AND(OR(Dashboard!$B$5="All",D1103=Dashboard!$B$5),OR(Dashboard!$D$5="All",N1103=Dashboard!$D$5),OR(AND(C1103&lt;&gt;"",C1103&gt;=Dashboard!$F$5,C1103&lt;=Dashboard!$H$5),AND(C1103="",Dashboard!$F$5&lt;=1980,Dashboard!$H$5&gt;=2016))),1,0)</f>
        <v>1</v>
      </c>
      <c r="Q1103" s="0" t="n">
        <f aca="false">J1103*P1103+ROW()*0.00000001</f>
        <v>1.66001103</v>
      </c>
    </row>
    <row r="1104" customFormat="false" ht="15" hidden="false" customHeight="false" outlineLevel="0" collapsed="false">
      <c r="A1104" s="0" t="s">
        <v>1040</v>
      </c>
      <c r="B1104" s="0" t="s">
        <v>64</v>
      </c>
      <c r="C1104" s="0" t="n">
        <v>2013</v>
      </c>
      <c r="D1104" s="0" t="s">
        <v>71</v>
      </c>
      <c r="E1104" s="0" t="s">
        <v>689</v>
      </c>
      <c r="F1104" s="0" t="n">
        <v>1.01</v>
      </c>
      <c r="G1104" s="0" t="n">
        <v>0.5</v>
      </c>
      <c r="H1104" s="0" t="n">
        <v>0.01</v>
      </c>
      <c r="I1104" s="0" t="n">
        <v>0.13</v>
      </c>
      <c r="J1104" s="0" t="n">
        <v>1.66</v>
      </c>
      <c r="K1104" s="0" t="n">
        <v>81</v>
      </c>
      <c r="L1104" s="0" t="n">
        <v>6.5</v>
      </c>
      <c r="M1104" s="0" t="s">
        <v>73</v>
      </c>
      <c r="N1104" s="0" t="s">
        <v>66</v>
      </c>
      <c r="O1104" s="0" t="s">
        <v>42</v>
      </c>
      <c r="P1104" s="0" t="n">
        <f aca="false">IF(AND(OR(Dashboard!$B$5="All",D1104=Dashboard!$B$5),OR(Dashboard!$D$5="All",N1104=Dashboard!$D$5),OR(AND(C1104&lt;&gt;"",C1104&gt;=Dashboard!$F$5,C1104&lt;=Dashboard!$H$5),AND(C1104="",Dashboard!$F$5&lt;=1980,Dashboard!$H$5&gt;=2016))),1,0)</f>
        <v>1</v>
      </c>
      <c r="Q1104" s="0" t="n">
        <f aca="false">J1104*P1104+ROW()*0.00000001</f>
        <v>1.66001104</v>
      </c>
    </row>
    <row r="1105" customFormat="false" ht="15" hidden="false" customHeight="false" outlineLevel="0" collapsed="false">
      <c r="A1105" s="0" t="s">
        <v>1041</v>
      </c>
      <c r="B1105" s="0" t="s">
        <v>76</v>
      </c>
      <c r="C1105" s="0" t="n">
        <v>2002</v>
      </c>
      <c r="D1105" s="0" t="s">
        <v>34</v>
      </c>
      <c r="E1105" s="0" t="s">
        <v>142</v>
      </c>
      <c r="F1105" s="0" t="n">
        <v>1.25</v>
      </c>
      <c r="G1105" s="0" t="n">
        <v>0.15</v>
      </c>
      <c r="H1105" s="0" t="n">
        <v>0.03</v>
      </c>
      <c r="I1105" s="0" t="n">
        <v>0.22</v>
      </c>
      <c r="J1105" s="0" t="n">
        <v>1.66</v>
      </c>
      <c r="K1105" s="0" t="n">
        <v>83</v>
      </c>
      <c r="L1105" s="0" t="n">
        <v>8.3</v>
      </c>
      <c r="M1105" s="0" t="s">
        <v>36</v>
      </c>
      <c r="N1105" s="0" t="s">
        <v>74</v>
      </c>
      <c r="O1105" s="0" t="s">
        <v>42</v>
      </c>
      <c r="P1105" s="0" t="n">
        <f aca="false">IF(AND(OR(Dashboard!$B$5="All",D1105=Dashboard!$B$5),OR(Dashboard!$D$5="All",N1105=Dashboard!$D$5),OR(AND(C1105&lt;&gt;"",C1105&gt;=Dashboard!$F$5,C1105&lt;=Dashboard!$H$5),AND(C1105="",Dashboard!$F$5&lt;=1980,Dashboard!$H$5&gt;=2016))),1,0)</f>
        <v>1</v>
      </c>
      <c r="Q1105" s="0" t="n">
        <f aca="false">J1105*P1105+ROW()*0.00000001</f>
        <v>1.66001105</v>
      </c>
    </row>
    <row r="1106" customFormat="false" ht="15" hidden="false" customHeight="false" outlineLevel="0" collapsed="false">
      <c r="A1106" s="0" t="s">
        <v>1042</v>
      </c>
      <c r="B1106" s="0" t="s">
        <v>64</v>
      </c>
      <c r="C1106" s="0" t="n">
        <v>2012</v>
      </c>
      <c r="D1106" s="0" t="s">
        <v>71</v>
      </c>
      <c r="E1106" s="0" t="s">
        <v>243</v>
      </c>
      <c r="F1106" s="0" t="n">
        <v>0.9</v>
      </c>
      <c r="G1106" s="0" t="n">
        <v>0.61</v>
      </c>
      <c r="H1106" s="0" t="n">
        <v>0</v>
      </c>
      <c r="I1106" s="0" t="n">
        <v>0.15</v>
      </c>
      <c r="J1106" s="0" t="n">
        <v>1.66</v>
      </c>
      <c r="K1106" s="0" t="n">
        <v>79</v>
      </c>
      <c r="L1106" s="0" t="n">
        <v>7.2</v>
      </c>
      <c r="M1106" s="0" t="s">
        <v>125</v>
      </c>
      <c r="N1106" s="0" t="s">
        <v>66</v>
      </c>
      <c r="O1106" s="0" t="s">
        <v>37</v>
      </c>
      <c r="P1106" s="0" t="n">
        <f aca="false">IF(AND(OR(Dashboard!$B$5="All",D1106=Dashboard!$B$5),OR(Dashboard!$D$5="All",N1106=Dashboard!$D$5),OR(AND(C1106&lt;&gt;"",C1106&gt;=Dashboard!$F$5,C1106&lt;=Dashboard!$H$5),AND(C1106="",Dashboard!$F$5&lt;=1980,Dashboard!$H$5&gt;=2016))),1,0)</f>
        <v>1</v>
      </c>
      <c r="Q1106" s="0" t="n">
        <f aca="false">J1106*P1106+ROW()*0.00000001</f>
        <v>1.66001106</v>
      </c>
    </row>
    <row r="1107" customFormat="false" ht="15" hidden="false" customHeight="false" outlineLevel="0" collapsed="false">
      <c r="A1107" s="0" t="s">
        <v>1043</v>
      </c>
      <c r="B1107" s="0" t="s">
        <v>76</v>
      </c>
      <c r="C1107" s="0" t="n">
        <v>2005</v>
      </c>
      <c r="D1107" s="0" t="s">
        <v>102</v>
      </c>
      <c r="E1107" s="0" t="s">
        <v>160</v>
      </c>
      <c r="F1107" s="0" t="n">
        <v>0.96</v>
      </c>
      <c r="G1107" s="0" t="n">
        <v>0.12</v>
      </c>
      <c r="H1107" s="0" t="n">
        <v>0.54</v>
      </c>
      <c r="I1107" s="0" t="n">
        <v>0.04</v>
      </c>
      <c r="J1107" s="0" t="n">
        <v>1.66</v>
      </c>
      <c r="K1107" s="0" t="n">
        <v>72</v>
      </c>
      <c r="L1107" s="0" t="n">
        <v>8.4</v>
      </c>
      <c r="M1107" s="0" t="s">
        <v>103</v>
      </c>
      <c r="N1107" s="0" t="s">
        <v>74</v>
      </c>
      <c r="O1107" s="0" t="s">
        <v>37</v>
      </c>
      <c r="P1107" s="0" t="n">
        <f aca="false">IF(AND(OR(Dashboard!$B$5="All",D1107=Dashboard!$B$5),OR(Dashboard!$D$5="All",N1107=Dashboard!$D$5),OR(AND(C1107&lt;&gt;"",C1107&gt;=Dashboard!$F$5,C1107&lt;=Dashboard!$H$5),AND(C1107="",Dashboard!$F$5&lt;=1980,Dashboard!$H$5&gt;=2016))),1,0)</f>
        <v>1</v>
      </c>
      <c r="Q1107" s="0" t="n">
        <f aca="false">J1107*P1107+ROW()*0.00000001</f>
        <v>1.66001107</v>
      </c>
    </row>
    <row r="1108" customFormat="false" ht="15" hidden="false" customHeight="false" outlineLevel="0" collapsed="false">
      <c r="A1108" s="0" t="s">
        <v>1044</v>
      </c>
      <c r="B1108" s="0" t="s">
        <v>94</v>
      </c>
      <c r="C1108" s="0" t="n">
        <v>2016</v>
      </c>
      <c r="D1108" s="0" t="s">
        <v>46</v>
      </c>
      <c r="E1108" s="0" t="s">
        <v>328</v>
      </c>
      <c r="F1108" s="0" t="n">
        <v>0.65</v>
      </c>
      <c r="G1108" s="0" t="n">
        <v>0.45</v>
      </c>
      <c r="H1108" s="0" t="n">
        <v>0.34</v>
      </c>
      <c r="I1108" s="0" t="n">
        <v>0.22</v>
      </c>
      <c r="J1108" s="0" t="n">
        <v>1.65</v>
      </c>
      <c r="K1108" s="0" t="n">
        <v>89</v>
      </c>
      <c r="L1108" s="0" t="n">
        <v>8.8</v>
      </c>
      <c r="M1108" s="0" t="s">
        <v>73</v>
      </c>
      <c r="N1108" s="0" t="s">
        <v>74</v>
      </c>
      <c r="O1108" s="0" t="s">
        <v>42</v>
      </c>
      <c r="P1108" s="0" t="n">
        <f aca="false">IF(AND(OR(Dashboard!$B$5="All",D1108=Dashboard!$B$5),OR(Dashboard!$D$5="All",N1108=Dashboard!$D$5),OR(AND(C1108&lt;&gt;"",C1108&gt;=Dashboard!$F$5,C1108&lt;=Dashboard!$H$5),AND(C1108="",Dashboard!$F$5&lt;=1980,Dashboard!$H$5&gt;=2016))),1,0)</f>
        <v>1</v>
      </c>
      <c r="Q1108" s="0" t="n">
        <f aca="false">J1108*P1108+ROW()*0.00000001</f>
        <v>1.65001108</v>
      </c>
    </row>
    <row r="1109" customFormat="false" ht="15" hidden="false" customHeight="false" outlineLevel="0" collapsed="false">
      <c r="A1109" s="0" t="s">
        <v>1045</v>
      </c>
      <c r="B1109" s="0" t="s">
        <v>159</v>
      </c>
      <c r="C1109" s="0" t="n">
        <v>1981</v>
      </c>
      <c r="D1109" s="0" t="s">
        <v>48</v>
      </c>
      <c r="E1109" s="0" t="s">
        <v>160</v>
      </c>
      <c r="F1109" s="0" t="n">
        <v>1.54</v>
      </c>
      <c r="G1109" s="0" t="n">
        <v>0.1</v>
      </c>
      <c r="H1109" s="0" t="n">
        <v>0</v>
      </c>
      <c r="I1109" s="0" t="n">
        <v>0.02</v>
      </c>
      <c r="J1109" s="0" t="n">
        <v>1.65</v>
      </c>
      <c r="N1109" s="0" t="s">
        <v>161</v>
      </c>
      <c r="P1109" s="0" t="n">
        <f aca="false">IF(AND(OR(Dashboard!$B$5="All",D1109=Dashboard!$B$5),OR(Dashboard!$D$5="All",N1109=Dashboard!$D$5),OR(AND(C1109&lt;&gt;"",C1109&gt;=Dashboard!$F$5,C1109&lt;=Dashboard!$H$5),AND(C1109="",Dashboard!$F$5&lt;=1980,Dashboard!$H$5&gt;=2016))),1,0)</f>
        <v>1</v>
      </c>
      <c r="Q1109" s="0" t="n">
        <f aca="false">J1109*P1109+ROW()*0.00000001</f>
        <v>1.65001109</v>
      </c>
    </row>
    <row r="1110" customFormat="false" ht="15" hidden="false" customHeight="false" outlineLevel="0" collapsed="false">
      <c r="A1110" s="0" t="s">
        <v>1046</v>
      </c>
      <c r="B1110" s="0" t="s">
        <v>33</v>
      </c>
      <c r="C1110" s="0" t="n">
        <v>2011</v>
      </c>
      <c r="D1110" s="0" t="s">
        <v>16</v>
      </c>
      <c r="E1110" s="0" t="s">
        <v>35</v>
      </c>
      <c r="F1110" s="0" t="n">
        <v>0.58</v>
      </c>
      <c r="G1110" s="0" t="n">
        <v>0.21</v>
      </c>
      <c r="H1110" s="0" t="n">
        <v>0.79</v>
      </c>
      <c r="I1110" s="0" t="n">
        <v>0.07</v>
      </c>
      <c r="J1110" s="0" t="n">
        <v>1.65</v>
      </c>
      <c r="K1110" s="0" t="n">
        <v>77</v>
      </c>
      <c r="L1110" s="0" t="n">
        <v>8.5</v>
      </c>
      <c r="M1110" s="0" t="s">
        <v>125</v>
      </c>
      <c r="N1110" s="0" t="s">
        <v>35</v>
      </c>
      <c r="O1110" s="0" t="s">
        <v>37</v>
      </c>
      <c r="P1110" s="0" t="n">
        <f aca="false">IF(AND(OR(Dashboard!$B$5="All",D1110=Dashboard!$B$5),OR(Dashboard!$D$5="All",N1110=Dashboard!$D$5),OR(AND(C1110&lt;&gt;"",C1110&gt;=Dashboard!$F$5,C1110&lt;=Dashboard!$H$5),AND(C1110="",Dashboard!$F$5&lt;=1980,Dashboard!$H$5&gt;=2016))),1,0)</f>
        <v>1</v>
      </c>
      <c r="Q1110" s="0" t="n">
        <f aca="false">J1110*P1110+ROW()*0.00000001</f>
        <v>1.6500111</v>
      </c>
    </row>
    <row r="1111" customFormat="false" ht="15" hidden="false" customHeight="false" outlineLevel="0" collapsed="false">
      <c r="A1111" s="0" t="s">
        <v>1047</v>
      </c>
      <c r="B1111" s="0" t="s">
        <v>186</v>
      </c>
      <c r="C1111" s="0" t="n">
        <v>2004</v>
      </c>
      <c r="D1111" s="0" t="s">
        <v>52</v>
      </c>
      <c r="E1111" s="0" t="s">
        <v>35</v>
      </c>
      <c r="F1111" s="0" t="n">
        <v>0.9</v>
      </c>
      <c r="G1111" s="0" t="n">
        <v>0.11</v>
      </c>
      <c r="H1111" s="0" t="n">
        <v>0.6</v>
      </c>
      <c r="I1111" s="0" t="n">
        <v>0.05</v>
      </c>
      <c r="J1111" s="0" t="n">
        <v>1.65</v>
      </c>
      <c r="K1111" s="0" t="n">
        <v>71</v>
      </c>
      <c r="L1111" s="0" t="n">
        <v>7.9</v>
      </c>
      <c r="M1111" s="0" t="s">
        <v>36</v>
      </c>
      <c r="N1111" s="0" t="s">
        <v>35</v>
      </c>
      <c r="O1111" s="0" t="s">
        <v>37</v>
      </c>
      <c r="P1111" s="0" t="n">
        <f aca="false">IF(AND(OR(Dashboard!$B$5="All",D1111=Dashboard!$B$5),OR(Dashboard!$D$5="All",N1111=Dashboard!$D$5),OR(AND(C1111&lt;&gt;"",C1111&gt;=Dashboard!$F$5,C1111&lt;=Dashboard!$H$5),AND(C1111="",Dashboard!$F$5&lt;=1980,Dashboard!$H$5&gt;=2016))),1,0)</f>
        <v>1</v>
      </c>
      <c r="Q1111" s="0" t="n">
        <f aca="false">J1111*P1111+ROW()*0.00000001</f>
        <v>1.65001111</v>
      </c>
    </row>
    <row r="1112" customFormat="false" ht="15" hidden="false" customHeight="false" outlineLevel="0" collapsed="false">
      <c r="A1112" s="0" t="s">
        <v>1048</v>
      </c>
      <c r="B1112" s="0" t="s">
        <v>78</v>
      </c>
      <c r="C1112" s="0" t="n">
        <v>1991</v>
      </c>
      <c r="D1112" s="0" t="s">
        <v>56</v>
      </c>
      <c r="E1112" s="0" t="s">
        <v>35</v>
      </c>
      <c r="F1112" s="0" t="n">
        <v>1.06</v>
      </c>
      <c r="G1112" s="0" t="n">
        <v>0.38</v>
      </c>
      <c r="H1112" s="0" t="n">
        <v>0.15</v>
      </c>
      <c r="I1112" s="0" t="n">
        <v>0.05</v>
      </c>
      <c r="J1112" s="0" t="n">
        <v>1.65</v>
      </c>
      <c r="N1112" s="0" t="s">
        <v>35</v>
      </c>
      <c r="P1112" s="0" t="n">
        <f aca="false">IF(AND(OR(Dashboard!$B$5="All",D1112=Dashboard!$B$5),OR(Dashboard!$D$5="All",N1112=Dashboard!$D$5),OR(AND(C1112&lt;&gt;"",C1112&gt;=Dashboard!$F$5,C1112&lt;=Dashboard!$H$5),AND(C1112="",Dashboard!$F$5&lt;=1980,Dashboard!$H$5&gt;=2016))),1,0)</f>
        <v>1</v>
      </c>
      <c r="Q1112" s="0" t="n">
        <f aca="false">J1112*P1112+ROW()*0.00000001</f>
        <v>1.65001112</v>
      </c>
    </row>
    <row r="1113" customFormat="false" ht="15" hidden="false" customHeight="false" outlineLevel="0" collapsed="false">
      <c r="A1113" s="0" t="s">
        <v>1049</v>
      </c>
      <c r="B1113" s="0" t="s">
        <v>33</v>
      </c>
      <c r="C1113" s="0" t="n">
        <v>2008</v>
      </c>
      <c r="D1113" s="0" t="s">
        <v>71</v>
      </c>
      <c r="E1113" s="0" t="s">
        <v>234</v>
      </c>
      <c r="F1113" s="0" t="n">
        <v>1.21</v>
      </c>
      <c r="G1113" s="0" t="n">
        <v>0.3</v>
      </c>
      <c r="H1113" s="0" t="n">
        <v>0</v>
      </c>
      <c r="I1113" s="0" t="n">
        <v>0.14</v>
      </c>
      <c r="J1113" s="0" t="n">
        <v>1.65</v>
      </c>
      <c r="K1113" s="0" t="n">
        <v>56</v>
      </c>
      <c r="L1113" s="0" t="n">
        <v>6.7</v>
      </c>
      <c r="M1113" s="0" t="s">
        <v>103</v>
      </c>
      <c r="N1113" s="0" t="s">
        <v>35</v>
      </c>
      <c r="O1113" s="0" t="s">
        <v>53</v>
      </c>
      <c r="P1113" s="0" t="n">
        <f aca="false">IF(AND(OR(Dashboard!$B$5="All",D1113=Dashboard!$B$5),OR(Dashboard!$D$5="All",N1113=Dashboard!$D$5),OR(AND(C1113&lt;&gt;"",C1113&gt;=Dashboard!$F$5,C1113&lt;=Dashboard!$H$5),AND(C1113="",Dashboard!$F$5&lt;=1980,Dashboard!$H$5&gt;=2016))),1,0)</f>
        <v>1</v>
      </c>
      <c r="Q1113" s="0" t="n">
        <f aca="false">J1113*P1113+ROW()*0.00000001</f>
        <v>1.65001113</v>
      </c>
    </row>
    <row r="1114" customFormat="false" ht="15" hidden="false" customHeight="false" outlineLevel="0" collapsed="false">
      <c r="A1114" s="0" t="s">
        <v>1050</v>
      </c>
      <c r="B1114" s="0" t="s">
        <v>64</v>
      </c>
      <c r="C1114" s="0" t="n">
        <v>2006</v>
      </c>
      <c r="D1114" s="0" t="s">
        <v>41</v>
      </c>
      <c r="E1114" s="0" t="s">
        <v>142</v>
      </c>
      <c r="F1114" s="0" t="n">
        <v>0.76</v>
      </c>
      <c r="G1114" s="0" t="n">
        <v>0.69</v>
      </c>
      <c r="H1114" s="0" t="n">
        <v>0.02</v>
      </c>
      <c r="I1114" s="0" t="n">
        <v>0.18</v>
      </c>
      <c r="J1114" s="0" t="n">
        <v>1.65</v>
      </c>
      <c r="K1114" s="0" t="n">
        <v>77</v>
      </c>
      <c r="L1114" s="0" t="n">
        <v>6.3</v>
      </c>
      <c r="M1114" s="0" t="s">
        <v>125</v>
      </c>
      <c r="N1114" s="0" t="s">
        <v>66</v>
      </c>
      <c r="O1114" s="0" t="s">
        <v>37</v>
      </c>
      <c r="P1114" s="0" t="n">
        <f aca="false">IF(AND(OR(Dashboard!$B$5="All",D1114=Dashboard!$B$5),OR(Dashboard!$D$5="All",N1114=Dashboard!$D$5),OR(AND(C1114&lt;&gt;"",C1114&gt;=Dashboard!$F$5,C1114&lt;=Dashboard!$H$5),AND(C1114="",Dashboard!$F$5&lt;=1980,Dashboard!$H$5&gt;=2016))),1,0)</f>
        <v>1</v>
      </c>
      <c r="Q1114" s="0" t="n">
        <f aca="false">J1114*P1114+ROW()*0.00000001</f>
        <v>1.65001114</v>
      </c>
    </row>
    <row r="1115" customFormat="false" ht="15" hidden="false" customHeight="false" outlineLevel="0" collapsed="false">
      <c r="A1115" s="0" t="s">
        <v>1051</v>
      </c>
      <c r="B1115" s="0" t="s">
        <v>70</v>
      </c>
      <c r="C1115" s="0" t="n">
        <v>2007</v>
      </c>
      <c r="D1115" s="0" t="s">
        <v>71</v>
      </c>
      <c r="E1115" s="0" t="s">
        <v>89</v>
      </c>
      <c r="F1115" s="0" t="n">
        <v>0.57</v>
      </c>
      <c r="G1115" s="0" t="n">
        <v>0.72</v>
      </c>
      <c r="H1115" s="0" t="n">
        <v>0.06</v>
      </c>
      <c r="I1115" s="0" t="n">
        <v>0.29</v>
      </c>
      <c r="J1115" s="0" t="n">
        <v>1.65</v>
      </c>
      <c r="K1115" s="0" t="n">
        <v>79</v>
      </c>
      <c r="L1115" s="0" t="n">
        <v>8.3</v>
      </c>
      <c r="M1115" s="0" t="s">
        <v>103</v>
      </c>
      <c r="N1115" s="0" t="s">
        <v>74</v>
      </c>
      <c r="O1115" s="0" t="s">
        <v>37</v>
      </c>
      <c r="P1115" s="0" t="n">
        <f aca="false">IF(AND(OR(Dashboard!$B$5="All",D1115=Dashboard!$B$5),OR(Dashboard!$D$5="All",N1115=Dashboard!$D$5),OR(AND(C1115&lt;&gt;"",C1115&gt;=Dashboard!$F$5,C1115&lt;=Dashboard!$H$5),AND(C1115="",Dashboard!$F$5&lt;=1980,Dashboard!$H$5&gt;=2016))),1,0)</f>
        <v>1</v>
      </c>
      <c r="Q1115" s="0" t="n">
        <f aca="false">J1115*P1115+ROW()*0.00000001</f>
        <v>1.65001115</v>
      </c>
    </row>
    <row r="1116" customFormat="false" ht="15" hidden="false" customHeight="false" outlineLevel="0" collapsed="false">
      <c r="A1116" s="0" t="s">
        <v>570</v>
      </c>
      <c r="B1116" s="0" t="s">
        <v>76</v>
      </c>
      <c r="C1116" s="0" t="n">
        <v>2004</v>
      </c>
      <c r="D1116" s="0" t="s">
        <v>46</v>
      </c>
      <c r="E1116" s="0" t="s">
        <v>310</v>
      </c>
      <c r="F1116" s="0" t="n">
        <v>0</v>
      </c>
      <c r="G1116" s="0" t="n">
        <v>0</v>
      </c>
      <c r="H1116" s="0" t="n">
        <v>1.65</v>
      </c>
      <c r="I1116" s="0" t="n">
        <v>0</v>
      </c>
      <c r="J1116" s="0" t="n">
        <v>1.65</v>
      </c>
      <c r="N1116" s="0" t="s">
        <v>74</v>
      </c>
      <c r="P1116" s="0" t="n">
        <f aca="false">IF(AND(OR(Dashboard!$B$5="All",D1116=Dashboard!$B$5),OR(Dashboard!$D$5="All",N1116=Dashboard!$D$5),OR(AND(C1116&lt;&gt;"",C1116&gt;=Dashboard!$F$5,C1116&lt;=Dashboard!$H$5),AND(C1116="",Dashboard!$F$5&lt;=1980,Dashboard!$H$5&gt;=2016))),1,0)</f>
        <v>1</v>
      </c>
      <c r="Q1116" s="0" t="n">
        <f aca="false">J1116*P1116+ROW()*0.00000001</f>
        <v>1.65001116</v>
      </c>
    </row>
    <row r="1117" customFormat="false" ht="15" hidden="false" customHeight="false" outlineLevel="0" collapsed="false">
      <c r="A1117" s="0" t="s">
        <v>399</v>
      </c>
      <c r="B1117" s="0" t="s">
        <v>33</v>
      </c>
      <c r="C1117" s="0" t="n">
        <v>2007</v>
      </c>
      <c r="D1117" s="0" t="s">
        <v>58</v>
      </c>
      <c r="E1117" s="0" t="s">
        <v>142</v>
      </c>
      <c r="F1117" s="0" t="n">
        <v>0.9</v>
      </c>
      <c r="G1117" s="0" t="n">
        <v>0.54</v>
      </c>
      <c r="H1117" s="0" t="n">
        <v>0.04</v>
      </c>
      <c r="I1117" s="0" t="n">
        <v>0.17</v>
      </c>
      <c r="J1117" s="0" t="n">
        <v>1.65</v>
      </c>
      <c r="K1117" s="0" t="n">
        <v>68</v>
      </c>
      <c r="L1117" s="0" t="n">
        <v>7.2</v>
      </c>
      <c r="M1117" s="0" t="s">
        <v>36</v>
      </c>
      <c r="N1117" s="0" t="s">
        <v>35</v>
      </c>
      <c r="O1117" s="0" t="s">
        <v>67</v>
      </c>
      <c r="P1117" s="0" t="n">
        <f aca="false">IF(AND(OR(Dashboard!$B$5="All",D1117=Dashboard!$B$5),OR(Dashboard!$D$5="All",N1117=Dashboard!$D$5),OR(AND(C1117&lt;&gt;"",C1117&gt;=Dashboard!$F$5,C1117&lt;=Dashboard!$H$5),AND(C1117="",Dashboard!$F$5&lt;=1980,Dashboard!$H$5&gt;=2016))),1,0)</f>
        <v>1</v>
      </c>
      <c r="Q1117" s="0" t="n">
        <f aca="false">J1117*P1117+ROW()*0.00000001</f>
        <v>1.65001117</v>
      </c>
    </row>
    <row r="1118" customFormat="false" ht="15" hidden="false" customHeight="false" outlineLevel="0" collapsed="false">
      <c r="A1118" s="0" t="s">
        <v>1052</v>
      </c>
      <c r="B1118" s="0" t="s">
        <v>85</v>
      </c>
      <c r="C1118" s="0" t="n">
        <v>2004</v>
      </c>
      <c r="D1118" s="0" t="s">
        <v>16</v>
      </c>
      <c r="E1118" s="0" t="s">
        <v>35</v>
      </c>
      <c r="F1118" s="0" t="n">
        <v>0.8</v>
      </c>
      <c r="G1118" s="0" t="n">
        <v>0.05</v>
      </c>
      <c r="H1118" s="0" t="n">
        <v>0.76</v>
      </c>
      <c r="I1118" s="0" t="n">
        <v>0.03</v>
      </c>
      <c r="J1118" s="0" t="n">
        <v>1.64</v>
      </c>
      <c r="N1118" s="0" t="s">
        <v>35</v>
      </c>
      <c r="P1118" s="0" t="n">
        <f aca="false">IF(AND(OR(Dashboard!$B$5="All",D1118=Dashboard!$B$5),OR(Dashboard!$D$5="All",N1118=Dashboard!$D$5),OR(AND(C1118&lt;&gt;"",C1118&gt;=Dashboard!$F$5,C1118&lt;=Dashboard!$H$5),AND(C1118="",Dashboard!$F$5&lt;=1980,Dashboard!$H$5&gt;=2016))),1,0)</f>
        <v>1</v>
      </c>
      <c r="Q1118" s="0" t="n">
        <f aca="false">J1118*P1118+ROW()*0.00000001</f>
        <v>1.64001118</v>
      </c>
    </row>
    <row r="1119" customFormat="false" ht="15" hidden="false" customHeight="false" outlineLevel="0" collapsed="false">
      <c r="A1119" s="0" t="s">
        <v>1053</v>
      </c>
      <c r="B1119" s="0" t="s">
        <v>64</v>
      </c>
      <c r="C1119" s="0" t="n">
        <v>2008</v>
      </c>
      <c r="D1119" s="0" t="s">
        <v>56</v>
      </c>
      <c r="E1119" s="0" t="s">
        <v>142</v>
      </c>
      <c r="F1119" s="0" t="n">
        <v>1.09</v>
      </c>
      <c r="G1119" s="0" t="n">
        <v>0.37</v>
      </c>
      <c r="H1119" s="0" t="n">
        <v>0.02</v>
      </c>
      <c r="I1119" s="0" t="n">
        <v>0.16</v>
      </c>
      <c r="J1119" s="0" t="n">
        <v>1.64</v>
      </c>
      <c r="K1119" s="0" t="n">
        <v>72</v>
      </c>
      <c r="L1119" s="0" t="n">
        <v>7.6</v>
      </c>
      <c r="M1119" s="0" t="s">
        <v>73</v>
      </c>
      <c r="N1119" s="0" t="s">
        <v>66</v>
      </c>
      <c r="O1119" s="0" t="s">
        <v>37</v>
      </c>
      <c r="P1119" s="0" t="n">
        <f aca="false">IF(AND(OR(Dashboard!$B$5="All",D1119=Dashboard!$B$5),OR(Dashboard!$D$5="All",N1119=Dashboard!$D$5),OR(AND(C1119&lt;&gt;"",C1119&gt;=Dashboard!$F$5,C1119&lt;=Dashboard!$H$5),AND(C1119="",Dashboard!$F$5&lt;=1980,Dashboard!$H$5&gt;=2016))),1,0)</f>
        <v>1</v>
      </c>
      <c r="Q1119" s="0" t="n">
        <f aca="false">J1119*P1119+ROW()*0.00000001</f>
        <v>1.64001119</v>
      </c>
    </row>
    <row r="1120" customFormat="false" ht="15" hidden="false" customHeight="false" outlineLevel="0" collapsed="false">
      <c r="A1120" s="0" t="s">
        <v>1054</v>
      </c>
      <c r="B1120" s="0" t="s">
        <v>159</v>
      </c>
      <c r="C1120" s="0" t="n">
        <v>1982</v>
      </c>
      <c r="D1120" s="0" t="s">
        <v>48</v>
      </c>
      <c r="E1120" s="0" t="s">
        <v>160</v>
      </c>
      <c r="F1120" s="0" t="n">
        <v>1.52</v>
      </c>
      <c r="G1120" s="0" t="n">
        <v>0.1</v>
      </c>
      <c r="H1120" s="0" t="n">
        <v>0</v>
      </c>
      <c r="I1120" s="0" t="n">
        <v>0.02</v>
      </c>
      <c r="J1120" s="0" t="n">
        <v>1.64</v>
      </c>
      <c r="N1120" s="0" t="s">
        <v>161</v>
      </c>
      <c r="P1120" s="0" t="n">
        <f aca="false">IF(AND(OR(Dashboard!$B$5="All",D1120=Dashboard!$B$5),OR(Dashboard!$D$5="All",N1120=Dashboard!$D$5),OR(AND(C1120&lt;&gt;"",C1120&gt;=Dashboard!$F$5,C1120&lt;=Dashboard!$H$5),AND(C1120="",Dashboard!$F$5&lt;=1980,Dashboard!$H$5&gt;=2016))),1,0)</f>
        <v>1</v>
      </c>
      <c r="Q1120" s="0" t="n">
        <f aca="false">J1120*P1120+ROW()*0.00000001</f>
        <v>1.6400112</v>
      </c>
    </row>
    <row r="1121" customFormat="false" ht="15" hidden="false" customHeight="false" outlineLevel="0" collapsed="false">
      <c r="A1121" s="0" t="s">
        <v>1055</v>
      </c>
      <c r="B1121" s="0" t="s">
        <v>117</v>
      </c>
      <c r="C1121" s="0" t="n">
        <v>1999</v>
      </c>
      <c r="D1121" s="0" t="s">
        <v>56</v>
      </c>
      <c r="E1121" s="0" t="s">
        <v>1056</v>
      </c>
      <c r="F1121" s="0" t="n">
        <v>0.93</v>
      </c>
      <c r="G1121" s="0" t="n">
        <v>0.63</v>
      </c>
      <c r="H1121" s="0" t="n">
        <v>0</v>
      </c>
      <c r="I1121" s="0" t="n">
        <v>0.08</v>
      </c>
      <c r="J1121" s="0" t="n">
        <v>1.64</v>
      </c>
      <c r="N1121" s="0" t="s">
        <v>74</v>
      </c>
      <c r="P1121" s="0" t="n">
        <f aca="false">IF(AND(OR(Dashboard!$B$5="All",D1121=Dashboard!$B$5),OR(Dashboard!$D$5="All",N1121=Dashboard!$D$5),OR(AND(C1121&lt;&gt;"",C1121&gt;=Dashboard!$F$5,C1121&lt;=Dashboard!$H$5),AND(C1121="",Dashboard!$F$5&lt;=1980,Dashboard!$H$5&gt;=2016))),1,0)</f>
        <v>1</v>
      </c>
      <c r="Q1121" s="0" t="n">
        <f aca="false">J1121*P1121+ROW()*0.00000001</f>
        <v>1.64001121</v>
      </c>
    </row>
    <row r="1122" customFormat="false" ht="15" hidden="false" customHeight="false" outlineLevel="0" collapsed="false">
      <c r="A1122" s="0" t="s">
        <v>1057</v>
      </c>
      <c r="B1122" s="0" t="s">
        <v>39</v>
      </c>
      <c r="C1122" s="0" t="n">
        <v>1986</v>
      </c>
      <c r="D1122" s="0" t="s">
        <v>71</v>
      </c>
      <c r="E1122" s="0" t="s">
        <v>211</v>
      </c>
      <c r="F1122" s="0" t="n">
        <v>0.74</v>
      </c>
      <c r="G1122" s="0" t="n">
        <v>0.26</v>
      </c>
      <c r="H1122" s="0" t="n">
        <v>0.61</v>
      </c>
      <c r="I1122" s="0" t="n">
        <v>0.03</v>
      </c>
      <c r="J1122" s="0" t="n">
        <v>1.64</v>
      </c>
      <c r="N1122" s="0" t="s">
        <v>35</v>
      </c>
      <c r="P1122" s="0" t="n">
        <f aca="false">IF(AND(OR(Dashboard!$B$5="All",D1122=Dashboard!$B$5),OR(Dashboard!$D$5="All",N1122=Dashboard!$D$5),OR(AND(C1122&lt;&gt;"",C1122&gt;=Dashboard!$F$5,C1122&lt;=Dashboard!$H$5),AND(C1122="",Dashboard!$F$5&lt;=1980,Dashboard!$H$5&gt;=2016))),1,0)</f>
        <v>1</v>
      </c>
      <c r="Q1122" s="0" t="n">
        <f aca="false">J1122*P1122+ROW()*0.00000001</f>
        <v>1.64001122</v>
      </c>
    </row>
    <row r="1123" customFormat="false" ht="15" hidden="false" customHeight="false" outlineLevel="0" collapsed="false">
      <c r="A1123" s="0" t="s">
        <v>1058</v>
      </c>
      <c r="B1123" s="0" t="s">
        <v>76</v>
      </c>
      <c r="C1123" s="0" t="n">
        <v>2002</v>
      </c>
      <c r="D1123" s="0" t="s">
        <v>34</v>
      </c>
      <c r="E1123" s="0" t="s">
        <v>142</v>
      </c>
      <c r="F1123" s="0" t="n">
        <v>0.8</v>
      </c>
      <c r="G1123" s="0" t="n">
        <v>0.63</v>
      </c>
      <c r="H1123" s="0" t="n">
        <v>0</v>
      </c>
      <c r="I1123" s="0" t="n">
        <v>0.21</v>
      </c>
      <c r="J1123" s="0" t="n">
        <v>1.64</v>
      </c>
      <c r="K1123" s="0" t="n">
        <v>88</v>
      </c>
      <c r="L1123" s="0" t="n">
        <v>8.9</v>
      </c>
      <c r="M1123" s="0" t="s">
        <v>36</v>
      </c>
      <c r="N1123" s="0" t="s">
        <v>74</v>
      </c>
      <c r="O1123" s="0" t="s">
        <v>42</v>
      </c>
      <c r="P1123" s="0" t="n">
        <f aca="false">IF(AND(OR(Dashboard!$B$5="All",D1123=Dashboard!$B$5),OR(Dashboard!$D$5="All",N1123=Dashboard!$D$5),OR(AND(C1123&lt;&gt;"",C1123&gt;=Dashboard!$F$5,C1123&lt;=Dashboard!$H$5),AND(C1123="",Dashboard!$F$5&lt;=1980,Dashboard!$H$5&gt;=2016))),1,0)</f>
        <v>1</v>
      </c>
      <c r="Q1123" s="0" t="n">
        <f aca="false">J1123*P1123+ROW()*0.00000001</f>
        <v>1.64001123</v>
      </c>
    </row>
    <row r="1124" customFormat="false" ht="15" hidden="false" customHeight="false" outlineLevel="0" collapsed="false">
      <c r="A1124" s="0" t="s">
        <v>1059</v>
      </c>
      <c r="B1124" s="0" t="s">
        <v>76</v>
      </c>
      <c r="C1124" s="0" t="n">
        <v>2005</v>
      </c>
      <c r="D1124" s="0" t="s">
        <v>34</v>
      </c>
      <c r="E1124" s="0" t="s">
        <v>142</v>
      </c>
      <c r="F1124" s="0" t="n">
        <v>1.44</v>
      </c>
      <c r="G1124" s="0" t="n">
        <v>0.15</v>
      </c>
      <c r="H1124" s="0" t="n">
        <v>0</v>
      </c>
      <c r="I1124" s="0" t="n">
        <v>0.05</v>
      </c>
      <c r="J1124" s="0" t="n">
        <v>1.64</v>
      </c>
      <c r="N1124" s="0" t="s">
        <v>74</v>
      </c>
      <c r="P1124" s="0" t="n">
        <f aca="false">IF(AND(OR(Dashboard!$B$5="All",D1124=Dashboard!$B$5),OR(Dashboard!$D$5="All",N1124=Dashboard!$D$5),OR(AND(C1124&lt;&gt;"",C1124&gt;=Dashboard!$F$5,C1124&lt;=Dashboard!$H$5),AND(C1124="",Dashboard!$F$5&lt;=1980,Dashboard!$H$5&gt;=2016))),1,0)</f>
        <v>1</v>
      </c>
      <c r="Q1124" s="0" t="n">
        <f aca="false">J1124*P1124+ROW()*0.00000001</f>
        <v>1.64001124</v>
      </c>
    </row>
    <row r="1125" customFormat="false" ht="15" hidden="false" customHeight="false" outlineLevel="0" collapsed="false">
      <c r="A1125" s="0" t="s">
        <v>1060</v>
      </c>
      <c r="B1125" s="0" t="s">
        <v>76</v>
      </c>
      <c r="C1125" s="0" t="n">
        <v>2004</v>
      </c>
      <c r="D1125" s="0" t="s">
        <v>71</v>
      </c>
      <c r="E1125" s="0" t="s">
        <v>124</v>
      </c>
      <c r="F1125" s="0" t="n">
        <v>0.54</v>
      </c>
      <c r="G1125" s="0" t="n">
        <v>0.88</v>
      </c>
      <c r="H1125" s="0" t="n">
        <v>0</v>
      </c>
      <c r="I1125" s="0" t="n">
        <v>0.22</v>
      </c>
      <c r="J1125" s="0" t="n">
        <v>1.64</v>
      </c>
      <c r="K1125" s="0" t="n">
        <v>83</v>
      </c>
      <c r="L1125" s="0" t="n">
        <v>8.5</v>
      </c>
      <c r="M1125" s="0" t="s">
        <v>73</v>
      </c>
      <c r="N1125" s="0" t="s">
        <v>74</v>
      </c>
      <c r="O1125" s="0" t="s">
        <v>42</v>
      </c>
      <c r="P1125" s="0" t="n">
        <f aca="false">IF(AND(OR(Dashboard!$B$5="All",D1125=Dashboard!$B$5),OR(Dashboard!$D$5="All",N1125=Dashboard!$D$5),OR(AND(C1125&lt;&gt;"",C1125&gt;=Dashboard!$F$5,C1125&lt;=Dashboard!$H$5),AND(C1125="",Dashboard!$F$5&lt;=1980,Dashboard!$H$5&gt;=2016))),1,0)</f>
        <v>1</v>
      </c>
      <c r="Q1125" s="0" t="n">
        <f aca="false">J1125*P1125+ROW()*0.00000001</f>
        <v>1.64001125</v>
      </c>
    </row>
    <row r="1126" customFormat="false" ht="15" hidden="false" customHeight="false" outlineLevel="0" collapsed="false">
      <c r="A1126" s="0" t="s">
        <v>358</v>
      </c>
      <c r="B1126" s="0" t="s">
        <v>172</v>
      </c>
      <c r="C1126" s="0" t="n">
        <v>2014</v>
      </c>
      <c r="D1126" s="0" t="s">
        <v>56</v>
      </c>
      <c r="E1126" s="0" t="s">
        <v>124</v>
      </c>
      <c r="F1126" s="0" t="n">
        <v>0.8</v>
      </c>
      <c r="G1126" s="0" t="n">
        <v>0.69</v>
      </c>
      <c r="H1126" s="0" t="n">
        <v>0.01</v>
      </c>
      <c r="I1126" s="0" t="n">
        <v>0.14</v>
      </c>
      <c r="J1126" s="0" t="n">
        <v>1.63</v>
      </c>
      <c r="K1126" s="0" t="n">
        <v>82</v>
      </c>
      <c r="L1126" s="0" t="n">
        <v>7.5</v>
      </c>
      <c r="M1126" s="0" t="s">
        <v>73</v>
      </c>
      <c r="N1126" s="0" t="s">
        <v>66</v>
      </c>
      <c r="O1126" s="0" t="s">
        <v>42</v>
      </c>
      <c r="P1126" s="0" t="n">
        <f aca="false">IF(AND(OR(Dashboard!$B$5="All",D1126=Dashboard!$B$5),OR(Dashboard!$D$5="All",N1126=Dashboard!$D$5),OR(AND(C1126&lt;&gt;"",C1126&gt;=Dashboard!$F$5,C1126&lt;=Dashboard!$H$5),AND(C1126="",Dashboard!$F$5&lt;=1980,Dashboard!$H$5&gt;=2016))),1,0)</f>
        <v>1</v>
      </c>
      <c r="Q1126" s="0" t="n">
        <f aca="false">J1126*P1126+ROW()*0.00000001</f>
        <v>1.63001126</v>
      </c>
    </row>
    <row r="1127" customFormat="false" ht="15" hidden="false" customHeight="false" outlineLevel="0" collapsed="false">
      <c r="A1127" s="0" t="s">
        <v>613</v>
      </c>
      <c r="B1127" s="0" t="s">
        <v>144</v>
      </c>
      <c r="C1127" s="0" t="n">
        <v>2004</v>
      </c>
      <c r="D1127" s="0" t="s">
        <v>34</v>
      </c>
      <c r="E1127" s="0" t="s">
        <v>154</v>
      </c>
      <c r="F1127" s="0" t="n">
        <v>1.54</v>
      </c>
      <c r="G1127" s="0" t="n">
        <v>0.02</v>
      </c>
      <c r="H1127" s="0" t="n">
        <v>0</v>
      </c>
      <c r="I1127" s="0" t="n">
        <v>0.07</v>
      </c>
      <c r="J1127" s="0" t="n">
        <v>1.63</v>
      </c>
      <c r="K1127" s="0" t="n">
        <v>92</v>
      </c>
      <c r="L1127" s="0" t="n">
        <v>9.1</v>
      </c>
      <c r="M1127" s="0" t="s">
        <v>36</v>
      </c>
      <c r="N1127" s="0" t="s">
        <v>66</v>
      </c>
      <c r="O1127" s="0" t="s">
        <v>60</v>
      </c>
      <c r="P1127" s="0" t="n">
        <f aca="false">IF(AND(OR(Dashboard!$B$5="All",D1127=Dashboard!$B$5),OR(Dashboard!$D$5="All",N1127=Dashboard!$D$5),OR(AND(C1127&lt;&gt;"",C1127&gt;=Dashboard!$F$5,C1127&lt;=Dashboard!$H$5),AND(C1127="",Dashboard!$F$5&lt;=1980,Dashboard!$H$5&gt;=2016))),1,0)</f>
        <v>1</v>
      </c>
      <c r="Q1127" s="0" t="n">
        <f aca="false">J1127*P1127+ROW()*0.00000001</f>
        <v>1.63001127</v>
      </c>
    </row>
    <row r="1128" customFormat="false" ht="15" hidden="false" customHeight="false" outlineLevel="0" collapsed="false">
      <c r="A1128" s="0" t="s">
        <v>1061</v>
      </c>
      <c r="B1128" s="0" t="s">
        <v>70</v>
      </c>
      <c r="C1128" s="0" t="n">
        <v>2013</v>
      </c>
      <c r="D1128" s="0" t="s">
        <v>114</v>
      </c>
      <c r="E1128" s="0" t="s">
        <v>89</v>
      </c>
      <c r="F1128" s="0" t="n">
        <v>0.52</v>
      </c>
      <c r="G1128" s="0" t="n">
        <v>0.8</v>
      </c>
      <c r="H1128" s="0" t="n">
        <v>0.06</v>
      </c>
      <c r="I1128" s="0" t="n">
        <v>0.26</v>
      </c>
      <c r="J1128" s="0" t="n">
        <v>1.63</v>
      </c>
      <c r="K1128" s="0" t="n">
        <v>70</v>
      </c>
      <c r="L1128" s="0" t="n">
        <v>8.1</v>
      </c>
      <c r="M1128" s="0" t="s">
        <v>73</v>
      </c>
      <c r="N1128" s="0" t="s">
        <v>74</v>
      </c>
      <c r="O1128" s="0" t="s">
        <v>67</v>
      </c>
      <c r="P1128" s="0" t="n">
        <f aca="false">IF(AND(OR(Dashboard!$B$5="All",D1128=Dashboard!$B$5),OR(Dashboard!$D$5="All",N1128=Dashboard!$D$5),OR(AND(C1128&lt;&gt;"",C1128&gt;=Dashboard!$F$5,C1128&lt;=Dashboard!$H$5),AND(C1128="",Dashboard!$F$5&lt;=1980,Dashboard!$H$5&gt;=2016))),1,0)</f>
        <v>1</v>
      </c>
      <c r="Q1128" s="0" t="n">
        <f aca="false">J1128*P1128+ROW()*0.00000001</f>
        <v>1.63001128</v>
      </c>
    </row>
    <row r="1129" customFormat="false" ht="15" hidden="false" customHeight="false" outlineLevel="0" collapsed="false">
      <c r="A1129" s="0" t="s">
        <v>1062</v>
      </c>
      <c r="B1129" s="0" t="s">
        <v>186</v>
      </c>
      <c r="C1129" s="0" t="n">
        <v>2001</v>
      </c>
      <c r="D1129" s="0" t="s">
        <v>246</v>
      </c>
      <c r="E1129" s="0" t="s">
        <v>35</v>
      </c>
      <c r="F1129" s="0" t="n">
        <v>0.78</v>
      </c>
      <c r="G1129" s="0" t="n">
        <v>0.25</v>
      </c>
      <c r="H1129" s="0" t="n">
        <v>0.56</v>
      </c>
      <c r="I1129" s="0" t="n">
        <v>0.04</v>
      </c>
      <c r="J1129" s="0" t="n">
        <v>1.63</v>
      </c>
      <c r="K1129" s="0" t="n">
        <v>89</v>
      </c>
      <c r="L1129" s="0" t="n">
        <v>8.7</v>
      </c>
      <c r="M1129" s="0" t="s">
        <v>36</v>
      </c>
      <c r="N1129" s="0" t="s">
        <v>35</v>
      </c>
      <c r="O1129" s="0" t="s">
        <v>42</v>
      </c>
      <c r="P1129" s="0" t="n">
        <f aca="false">IF(AND(OR(Dashboard!$B$5="All",D1129=Dashboard!$B$5),OR(Dashboard!$D$5="All",N1129=Dashboard!$D$5),OR(AND(C1129&lt;&gt;"",C1129&gt;=Dashboard!$F$5,C1129&lt;=Dashboard!$H$5),AND(C1129="",Dashboard!$F$5&lt;=1980,Dashboard!$H$5&gt;=2016))),1,0)</f>
        <v>1</v>
      </c>
      <c r="Q1129" s="0" t="n">
        <f aca="false">J1129*P1129+ROW()*0.00000001</f>
        <v>1.63001129</v>
      </c>
    </row>
    <row r="1130" customFormat="false" ht="15" hidden="false" customHeight="false" outlineLevel="0" collapsed="false">
      <c r="A1130" s="0" t="s">
        <v>1063</v>
      </c>
      <c r="B1130" s="0" t="s">
        <v>76</v>
      </c>
      <c r="C1130" s="0" t="n">
        <v>2003</v>
      </c>
      <c r="D1130" s="0" t="s">
        <v>34</v>
      </c>
      <c r="E1130" s="0" t="s">
        <v>142</v>
      </c>
      <c r="F1130" s="0" t="n">
        <v>1.18</v>
      </c>
      <c r="G1130" s="0" t="n">
        <v>0.34</v>
      </c>
      <c r="H1130" s="0" t="n">
        <v>0</v>
      </c>
      <c r="I1130" s="0" t="n">
        <v>0.1</v>
      </c>
      <c r="J1130" s="0" t="n">
        <v>1.63</v>
      </c>
      <c r="K1130" s="0" t="n">
        <v>89</v>
      </c>
      <c r="L1130" s="0" t="n">
        <v>8.8</v>
      </c>
      <c r="M1130" s="0" t="s">
        <v>36</v>
      </c>
      <c r="N1130" s="0" t="s">
        <v>74</v>
      </c>
      <c r="O1130" s="0" t="s">
        <v>42</v>
      </c>
      <c r="P1130" s="0" t="n">
        <f aca="false">IF(AND(OR(Dashboard!$B$5="All",D1130=Dashboard!$B$5),OR(Dashboard!$D$5="All",N1130=Dashboard!$D$5),OR(AND(C1130&lt;&gt;"",C1130&gt;=Dashboard!$F$5,C1130&lt;=Dashboard!$H$5),AND(C1130="",Dashboard!$F$5&lt;=1980,Dashboard!$H$5&gt;=2016))),1,0)</f>
        <v>1</v>
      </c>
      <c r="Q1130" s="0" t="n">
        <f aca="false">J1130*P1130+ROW()*0.00000001</f>
        <v>1.6300113</v>
      </c>
    </row>
    <row r="1131" customFormat="false" ht="15" hidden="false" customHeight="false" outlineLevel="0" collapsed="false">
      <c r="A1131" s="0" t="s">
        <v>657</v>
      </c>
      <c r="B1131" s="0" t="s">
        <v>64</v>
      </c>
      <c r="C1131" s="0" t="n">
        <v>2014</v>
      </c>
      <c r="D1131" s="0" t="s">
        <v>34</v>
      </c>
      <c r="E1131" s="0" t="s">
        <v>72</v>
      </c>
      <c r="F1131" s="0" t="n">
        <v>1.35</v>
      </c>
      <c r="G1131" s="0" t="n">
        <v>0.11</v>
      </c>
      <c r="H1131" s="0" t="n">
        <v>0</v>
      </c>
      <c r="I1131" s="0" t="n">
        <v>0.17</v>
      </c>
      <c r="J1131" s="0" t="n">
        <v>1.63</v>
      </c>
      <c r="L1131" s="0" t="n">
        <v>3</v>
      </c>
      <c r="M1131" s="0" t="s">
        <v>36</v>
      </c>
      <c r="N1131" s="0" t="s">
        <v>66</v>
      </c>
      <c r="P1131" s="0" t="n">
        <f aca="false">IF(AND(OR(Dashboard!$B$5="All",D1131=Dashboard!$B$5),OR(Dashboard!$D$5="All",N1131=Dashboard!$D$5),OR(AND(C1131&lt;&gt;"",C1131&gt;=Dashboard!$F$5,C1131&lt;=Dashboard!$H$5),AND(C1131="",Dashboard!$F$5&lt;=1980,Dashboard!$H$5&gt;=2016))),1,0)</f>
        <v>1</v>
      </c>
      <c r="Q1131" s="0" t="n">
        <f aca="false">J1131*P1131+ROW()*0.00000001</f>
        <v>1.63001131</v>
      </c>
    </row>
    <row r="1132" customFormat="false" ht="15" hidden="false" customHeight="false" outlineLevel="0" collapsed="false">
      <c r="A1132" s="0" t="s">
        <v>95</v>
      </c>
      <c r="B1132" s="0" t="s">
        <v>152</v>
      </c>
      <c r="D1132" s="0" t="s">
        <v>56</v>
      </c>
      <c r="E1132" s="0" t="s">
        <v>91</v>
      </c>
      <c r="F1132" s="0" t="n">
        <v>0.58</v>
      </c>
      <c r="G1132" s="0" t="n">
        <v>0.81</v>
      </c>
      <c r="H1132" s="0" t="n">
        <v>0</v>
      </c>
      <c r="I1132" s="0" t="n">
        <v>0.23</v>
      </c>
      <c r="J1132" s="0" t="n">
        <v>1.63</v>
      </c>
      <c r="K1132" s="0" t="n">
        <v>81</v>
      </c>
      <c r="L1132" s="0" t="n">
        <v>5.2</v>
      </c>
      <c r="M1132" s="0" t="s">
        <v>73</v>
      </c>
      <c r="N1132" s="0" t="s">
        <v>152</v>
      </c>
      <c r="O1132" s="0" t="s">
        <v>42</v>
      </c>
      <c r="P1132" s="0" t="n">
        <f aca="false">IF(AND(OR(Dashboard!$B$5="All",D1132=Dashboard!$B$5),OR(Dashboard!$D$5="All",N1132=Dashboard!$D$5),OR(AND(C1132&lt;&gt;"",C1132&gt;=Dashboard!$F$5,C1132&lt;=Dashboard!$H$5),AND(C1132="",Dashboard!$F$5&lt;=1980,Dashboard!$H$5&gt;=2016))),1,0)</f>
        <v>1</v>
      </c>
      <c r="Q1132" s="0" t="n">
        <f aca="false">J1132*P1132+ROW()*0.00000001</f>
        <v>1.63001132</v>
      </c>
    </row>
    <row r="1133" customFormat="false" ht="15" hidden="false" customHeight="false" outlineLevel="0" collapsed="false">
      <c r="A1133" s="0" t="s">
        <v>1064</v>
      </c>
      <c r="B1133" s="0" t="s">
        <v>117</v>
      </c>
      <c r="C1133" s="0" t="n">
        <v>1999</v>
      </c>
      <c r="D1133" s="0" t="s">
        <v>16</v>
      </c>
      <c r="E1133" s="0" t="s">
        <v>89</v>
      </c>
      <c r="F1133" s="0" t="n">
        <v>0.71</v>
      </c>
      <c r="G1133" s="0" t="n">
        <v>0.48</v>
      </c>
      <c r="H1133" s="0" t="n">
        <v>0.32</v>
      </c>
      <c r="I1133" s="0" t="n">
        <v>0.11</v>
      </c>
      <c r="J1133" s="0" t="n">
        <v>1.63</v>
      </c>
      <c r="K1133" s="0" t="n">
        <v>90</v>
      </c>
      <c r="L1133" s="0" t="n">
        <v>8.8</v>
      </c>
      <c r="M1133" s="0" t="s">
        <v>36</v>
      </c>
      <c r="N1133" s="0" t="s">
        <v>74</v>
      </c>
      <c r="O1133" s="0" t="s">
        <v>42</v>
      </c>
      <c r="P1133" s="0" t="n">
        <f aca="false">IF(AND(OR(Dashboard!$B$5="All",D1133=Dashboard!$B$5),OR(Dashboard!$D$5="All",N1133=Dashboard!$D$5),OR(AND(C1133&lt;&gt;"",C1133&gt;=Dashboard!$F$5,C1133&lt;=Dashboard!$H$5),AND(C1133="",Dashboard!$F$5&lt;=1980,Dashboard!$H$5&gt;=2016))),1,0)</f>
        <v>1</v>
      </c>
      <c r="Q1133" s="0" t="n">
        <f aca="false">J1133*P1133+ROW()*0.00000001</f>
        <v>1.63001133</v>
      </c>
    </row>
    <row r="1134" customFormat="false" ht="15" hidden="false" customHeight="false" outlineLevel="0" collapsed="false">
      <c r="A1134" s="0" t="s">
        <v>1065</v>
      </c>
      <c r="B1134" s="0" t="s">
        <v>76</v>
      </c>
      <c r="C1134" s="0" t="n">
        <v>2004</v>
      </c>
      <c r="D1134" s="0" t="s">
        <v>34</v>
      </c>
      <c r="E1134" s="0" t="s">
        <v>142</v>
      </c>
      <c r="F1134" s="0" t="n">
        <v>1.32</v>
      </c>
      <c r="G1134" s="0" t="n">
        <v>0.09</v>
      </c>
      <c r="H1134" s="0" t="n">
        <v>0</v>
      </c>
      <c r="I1134" s="0" t="n">
        <v>0.22</v>
      </c>
      <c r="J1134" s="0" t="n">
        <v>1.62</v>
      </c>
      <c r="K1134" s="0" t="n">
        <v>88</v>
      </c>
      <c r="L1134" s="0" t="n">
        <v>8.8</v>
      </c>
      <c r="M1134" s="0" t="s">
        <v>36</v>
      </c>
      <c r="N1134" s="0" t="s">
        <v>74</v>
      </c>
      <c r="O1134" s="0" t="s">
        <v>42</v>
      </c>
      <c r="P1134" s="0" t="n">
        <f aca="false">IF(AND(OR(Dashboard!$B$5="All",D1134=Dashboard!$B$5),OR(Dashboard!$D$5="All",N1134=Dashboard!$D$5),OR(AND(C1134&lt;&gt;"",C1134&gt;=Dashboard!$F$5,C1134&lt;=Dashboard!$H$5),AND(C1134="",Dashboard!$F$5&lt;=1980,Dashboard!$H$5&gt;=2016))),1,0)</f>
        <v>1</v>
      </c>
      <c r="Q1134" s="0" t="n">
        <f aca="false">J1134*P1134+ROW()*0.00000001</f>
        <v>1.62001134</v>
      </c>
    </row>
    <row r="1135" customFormat="false" ht="15" hidden="false" customHeight="false" outlineLevel="0" collapsed="false">
      <c r="A1135" s="0" t="s">
        <v>910</v>
      </c>
      <c r="B1135" s="0" t="s">
        <v>64</v>
      </c>
      <c r="C1135" s="0" t="n">
        <v>2012</v>
      </c>
      <c r="D1135" s="0" t="s">
        <v>56</v>
      </c>
      <c r="E1135" s="0" t="s">
        <v>72</v>
      </c>
      <c r="F1135" s="0" t="n">
        <v>0.86</v>
      </c>
      <c r="G1135" s="0" t="n">
        <v>0.62</v>
      </c>
      <c r="H1135" s="0" t="n">
        <v>0.01</v>
      </c>
      <c r="I1135" s="0" t="n">
        <v>0.13</v>
      </c>
      <c r="J1135" s="0" t="n">
        <v>1.62</v>
      </c>
      <c r="K1135" s="0" t="n">
        <v>86</v>
      </c>
      <c r="L1135" s="0" t="n">
        <v>7.8</v>
      </c>
      <c r="M1135" s="0" t="s">
        <v>73</v>
      </c>
      <c r="N1135" s="0" t="s">
        <v>66</v>
      </c>
      <c r="O1135" s="0" t="s">
        <v>42</v>
      </c>
      <c r="P1135" s="0" t="n">
        <f aca="false">IF(AND(OR(Dashboard!$B$5="All",D1135=Dashboard!$B$5),OR(Dashboard!$D$5="All",N1135=Dashboard!$D$5),OR(AND(C1135&lt;&gt;"",C1135&gt;=Dashboard!$F$5,C1135&lt;=Dashboard!$H$5),AND(C1135="",Dashboard!$F$5&lt;=1980,Dashboard!$H$5&gt;=2016))),1,0)</f>
        <v>1</v>
      </c>
      <c r="Q1135" s="0" t="n">
        <f aca="false">J1135*P1135+ROW()*0.00000001</f>
        <v>1.62001135</v>
      </c>
    </row>
    <row r="1136" customFormat="false" ht="15" hidden="false" customHeight="false" outlineLevel="0" collapsed="false">
      <c r="A1136" s="0" t="s">
        <v>1066</v>
      </c>
      <c r="B1136" s="0" t="s">
        <v>64</v>
      </c>
      <c r="C1136" s="0" t="n">
        <v>2006</v>
      </c>
      <c r="D1136" s="0" t="s">
        <v>58</v>
      </c>
      <c r="E1136" s="0" t="s">
        <v>65</v>
      </c>
      <c r="F1136" s="0" t="n">
        <v>0.45</v>
      </c>
      <c r="G1136" s="0" t="n">
        <v>0.95</v>
      </c>
      <c r="H1136" s="0" t="n">
        <v>0.02</v>
      </c>
      <c r="I1136" s="0" t="n">
        <v>0.2</v>
      </c>
      <c r="J1136" s="0" t="n">
        <v>1.62</v>
      </c>
      <c r="K1136" s="0" t="n">
        <v>84</v>
      </c>
      <c r="L1136" s="0" t="n">
        <v>8</v>
      </c>
      <c r="M1136" s="0" t="s">
        <v>36</v>
      </c>
      <c r="N1136" s="0" t="s">
        <v>66</v>
      </c>
      <c r="O1136" s="0" t="s">
        <v>42</v>
      </c>
      <c r="P1136" s="0" t="n">
        <f aca="false">IF(AND(OR(Dashboard!$B$5="All",D1136=Dashboard!$B$5),OR(Dashboard!$D$5="All",N1136=Dashboard!$D$5),OR(AND(C1136&lt;&gt;"",C1136&gt;=Dashboard!$F$5,C1136&lt;=Dashboard!$H$5),AND(C1136="",Dashboard!$F$5&lt;=1980,Dashboard!$H$5&gt;=2016))),1,0)</f>
        <v>1</v>
      </c>
      <c r="Q1136" s="0" t="n">
        <f aca="false">J1136*P1136+ROW()*0.00000001</f>
        <v>1.62001136</v>
      </c>
    </row>
    <row r="1137" customFormat="false" ht="15" hidden="false" customHeight="false" outlineLevel="0" collapsed="false">
      <c r="A1137" s="0" t="s">
        <v>1067</v>
      </c>
      <c r="B1137" s="0" t="s">
        <v>76</v>
      </c>
      <c r="C1137" s="0" t="n">
        <v>2005</v>
      </c>
      <c r="D1137" s="0" t="s">
        <v>34</v>
      </c>
      <c r="E1137" s="0" t="s">
        <v>91</v>
      </c>
      <c r="F1137" s="0" t="n">
        <v>0.8</v>
      </c>
      <c r="G1137" s="0" t="n">
        <v>0.63</v>
      </c>
      <c r="H1137" s="0" t="n">
        <v>0.01</v>
      </c>
      <c r="I1137" s="0" t="n">
        <v>0.19</v>
      </c>
      <c r="J1137" s="0" t="n">
        <v>1.62</v>
      </c>
      <c r="N1137" s="0" t="s">
        <v>74</v>
      </c>
      <c r="P1137" s="0" t="n">
        <f aca="false">IF(AND(OR(Dashboard!$B$5="All",D1137=Dashboard!$B$5),OR(Dashboard!$D$5="All",N1137=Dashboard!$D$5),OR(AND(C1137&lt;&gt;"",C1137&gt;=Dashboard!$F$5,C1137&lt;=Dashboard!$H$5),AND(C1137="",Dashboard!$F$5&lt;=1980,Dashboard!$H$5&gt;=2016))),1,0)</f>
        <v>1</v>
      </c>
      <c r="Q1137" s="0" t="n">
        <f aca="false">J1137*P1137+ROW()*0.00000001</f>
        <v>1.62001137</v>
      </c>
    </row>
    <row r="1138" customFormat="false" ht="15" hidden="false" customHeight="false" outlineLevel="0" collapsed="false">
      <c r="A1138" s="0" t="s">
        <v>1068</v>
      </c>
      <c r="B1138" s="0" t="s">
        <v>64</v>
      </c>
      <c r="C1138" s="0" t="n">
        <v>2010</v>
      </c>
      <c r="D1138" s="0" t="s">
        <v>58</v>
      </c>
      <c r="E1138" s="0" t="s">
        <v>65</v>
      </c>
      <c r="F1138" s="0" t="n">
        <v>1.02</v>
      </c>
      <c r="G1138" s="0" t="n">
        <v>0.46</v>
      </c>
      <c r="H1138" s="0" t="n">
        <v>0</v>
      </c>
      <c r="I1138" s="0" t="n">
        <v>0.13</v>
      </c>
      <c r="J1138" s="0" t="n">
        <v>1.62</v>
      </c>
      <c r="K1138" s="0" t="n">
        <v>74</v>
      </c>
      <c r="L1138" s="0" t="n">
        <v>3.1</v>
      </c>
      <c r="M1138" s="0" t="s">
        <v>36</v>
      </c>
      <c r="N1138" s="0" t="s">
        <v>66</v>
      </c>
      <c r="O1138" s="0" t="s">
        <v>37</v>
      </c>
      <c r="P1138" s="0" t="n">
        <f aca="false">IF(AND(OR(Dashboard!$B$5="All",D1138=Dashboard!$B$5),OR(Dashboard!$D$5="All",N1138=Dashboard!$D$5),OR(AND(C1138&lt;&gt;"",C1138&gt;=Dashboard!$F$5,C1138&lt;=Dashboard!$H$5),AND(C1138="",Dashboard!$F$5&lt;=1980,Dashboard!$H$5&gt;=2016))),1,0)</f>
        <v>1</v>
      </c>
      <c r="Q1138" s="0" t="n">
        <f aca="false">J1138*P1138+ROW()*0.00000001</f>
        <v>1.62001138</v>
      </c>
    </row>
    <row r="1139" customFormat="false" ht="15" hidden="false" customHeight="false" outlineLevel="0" collapsed="false">
      <c r="A1139" s="0" t="s">
        <v>1069</v>
      </c>
      <c r="B1139" s="0" t="s">
        <v>186</v>
      </c>
      <c r="C1139" s="0" t="n">
        <v>2003</v>
      </c>
      <c r="D1139" s="0" t="s">
        <v>41</v>
      </c>
      <c r="E1139" s="0" t="s">
        <v>35</v>
      </c>
      <c r="F1139" s="0" t="n">
        <v>1.01</v>
      </c>
      <c r="G1139" s="0" t="n">
        <v>0.11</v>
      </c>
      <c r="H1139" s="0" t="n">
        <v>0.45</v>
      </c>
      <c r="I1139" s="0" t="n">
        <v>0.04</v>
      </c>
      <c r="J1139" s="0" t="n">
        <v>1.62</v>
      </c>
      <c r="K1139" s="0" t="n">
        <v>61</v>
      </c>
      <c r="L1139" s="0" t="n">
        <v>7.9</v>
      </c>
      <c r="M1139" s="0" t="s">
        <v>36</v>
      </c>
      <c r="N1139" s="0" t="s">
        <v>35</v>
      </c>
      <c r="O1139" s="0" t="s">
        <v>67</v>
      </c>
      <c r="P1139" s="0" t="n">
        <f aca="false">IF(AND(OR(Dashboard!$B$5="All",D1139=Dashboard!$B$5),OR(Dashboard!$D$5="All",N1139=Dashboard!$D$5),OR(AND(C1139&lt;&gt;"",C1139&gt;=Dashboard!$F$5,C1139&lt;=Dashboard!$H$5),AND(C1139="",Dashboard!$F$5&lt;=1980,Dashboard!$H$5&gt;=2016))),1,0)</f>
        <v>1</v>
      </c>
      <c r="Q1139" s="0" t="n">
        <f aca="false">J1139*P1139+ROW()*0.00000001</f>
        <v>1.62001139</v>
      </c>
    </row>
    <row r="1140" customFormat="false" ht="15" hidden="false" customHeight="false" outlineLevel="0" collapsed="false">
      <c r="A1140" s="0" t="s">
        <v>738</v>
      </c>
      <c r="B1140" s="0" t="s">
        <v>94</v>
      </c>
      <c r="C1140" s="0" t="n">
        <v>2013</v>
      </c>
      <c r="D1140" s="0" t="s">
        <v>71</v>
      </c>
      <c r="E1140" s="0" t="s">
        <v>243</v>
      </c>
      <c r="F1140" s="0" t="n">
        <v>0.59</v>
      </c>
      <c r="G1140" s="0" t="n">
        <v>0.76</v>
      </c>
      <c r="H1140" s="0" t="n">
        <v>0.01</v>
      </c>
      <c r="I1140" s="0" t="n">
        <v>0.26</v>
      </c>
      <c r="J1140" s="0" t="n">
        <v>1.62</v>
      </c>
      <c r="K1140" s="0" t="n">
        <v>83</v>
      </c>
      <c r="L1140" s="0" t="n">
        <v>7.7</v>
      </c>
      <c r="M1140" s="0" t="s">
        <v>125</v>
      </c>
      <c r="N1140" s="0" t="s">
        <v>74</v>
      </c>
      <c r="O1140" s="0" t="s">
        <v>42</v>
      </c>
      <c r="P1140" s="0" t="n">
        <f aca="false">IF(AND(OR(Dashboard!$B$5="All",D1140=Dashboard!$B$5),OR(Dashboard!$D$5="All",N1140=Dashboard!$D$5),OR(AND(C1140&lt;&gt;"",C1140&gt;=Dashboard!$F$5,C1140&lt;=Dashboard!$H$5),AND(C1140="",Dashboard!$F$5&lt;=1980,Dashboard!$H$5&gt;=2016))),1,0)</f>
        <v>1</v>
      </c>
      <c r="Q1140" s="0" t="n">
        <f aca="false">J1140*P1140+ROW()*0.00000001</f>
        <v>1.6200114</v>
      </c>
    </row>
    <row r="1141" customFormat="false" ht="15" hidden="false" customHeight="false" outlineLevel="0" collapsed="false">
      <c r="A1141" s="0" t="s">
        <v>1070</v>
      </c>
      <c r="B1141" s="0" t="s">
        <v>117</v>
      </c>
      <c r="C1141" s="0" t="n">
        <v>1998</v>
      </c>
      <c r="D1141" s="0" t="s">
        <v>41</v>
      </c>
      <c r="E1141" s="0" t="s">
        <v>142</v>
      </c>
      <c r="F1141" s="0" t="n">
        <v>0.9</v>
      </c>
      <c r="G1141" s="0" t="n">
        <v>0.61</v>
      </c>
      <c r="H1141" s="0" t="n">
        <v>0</v>
      </c>
      <c r="I1141" s="0" t="n">
        <v>0.11</v>
      </c>
      <c r="J1141" s="0" t="n">
        <v>1.62</v>
      </c>
      <c r="N1141" s="0" t="s">
        <v>74</v>
      </c>
      <c r="P1141" s="0" t="n">
        <f aca="false">IF(AND(OR(Dashboard!$B$5="All",D1141=Dashboard!$B$5),OR(Dashboard!$D$5="All",N1141=Dashboard!$D$5),OR(AND(C1141&lt;&gt;"",C1141&gt;=Dashboard!$F$5,C1141&lt;=Dashboard!$H$5),AND(C1141="",Dashboard!$F$5&lt;=1980,Dashboard!$H$5&gt;=2016))),1,0)</f>
        <v>1</v>
      </c>
      <c r="Q1141" s="0" t="n">
        <f aca="false">J1141*P1141+ROW()*0.00000001</f>
        <v>1.62001141</v>
      </c>
    </row>
    <row r="1142" customFormat="false" ht="15" hidden="false" customHeight="false" outlineLevel="0" collapsed="false">
      <c r="A1142" s="0" t="s">
        <v>232</v>
      </c>
      <c r="B1142" s="0" t="s">
        <v>70</v>
      </c>
      <c r="C1142" s="0" t="n">
        <v>2014</v>
      </c>
      <c r="D1142" s="0" t="s">
        <v>56</v>
      </c>
      <c r="E1142" s="0" t="s">
        <v>91</v>
      </c>
      <c r="F1142" s="0" t="n">
        <v>0.68</v>
      </c>
      <c r="G1142" s="0" t="n">
        <v>0.56</v>
      </c>
      <c r="H1142" s="0" t="n">
        <v>0.12</v>
      </c>
      <c r="I1142" s="0" t="n">
        <v>0.25</v>
      </c>
      <c r="J1142" s="0" t="n">
        <v>1.62</v>
      </c>
      <c r="L1142" s="0" t="n">
        <v>4.5</v>
      </c>
      <c r="M1142" s="0" t="s">
        <v>103</v>
      </c>
      <c r="N1142" s="0" t="s">
        <v>74</v>
      </c>
      <c r="P1142" s="0" t="n">
        <f aca="false">IF(AND(OR(Dashboard!$B$5="All",D1142=Dashboard!$B$5),OR(Dashboard!$D$5="All",N1142=Dashboard!$D$5),OR(AND(C1142&lt;&gt;"",C1142&gt;=Dashboard!$F$5,C1142&lt;=Dashboard!$H$5),AND(C1142="",Dashboard!$F$5&lt;=1980,Dashboard!$H$5&gt;=2016))),1,0)</f>
        <v>1</v>
      </c>
      <c r="Q1142" s="0" t="n">
        <f aca="false">J1142*P1142+ROW()*0.00000001</f>
        <v>1.62001142</v>
      </c>
    </row>
    <row r="1143" customFormat="false" ht="15" hidden="false" customHeight="false" outlineLevel="0" collapsed="false">
      <c r="A1143" s="0" t="s">
        <v>655</v>
      </c>
      <c r="B1143" s="0" t="s">
        <v>70</v>
      </c>
      <c r="D1143" s="0" t="s">
        <v>52</v>
      </c>
      <c r="E1143" s="0" t="s">
        <v>142</v>
      </c>
      <c r="F1143" s="0" t="n">
        <v>0.99</v>
      </c>
      <c r="G1143" s="0" t="n">
        <v>0.41</v>
      </c>
      <c r="H1143" s="0" t="n">
        <v>0</v>
      </c>
      <c r="I1143" s="0" t="n">
        <v>0.22</v>
      </c>
      <c r="J1143" s="0" t="n">
        <v>1.62</v>
      </c>
      <c r="K1143" s="0" t="n">
        <v>92</v>
      </c>
      <c r="L1143" s="0" t="n">
        <v>8.4</v>
      </c>
      <c r="M1143" s="0" t="s">
        <v>103</v>
      </c>
      <c r="N1143" s="0" t="s">
        <v>74</v>
      </c>
      <c r="O1143" s="0" t="s">
        <v>60</v>
      </c>
      <c r="P1143" s="0" t="n">
        <f aca="false">IF(AND(OR(Dashboard!$B$5="All",D1143=Dashboard!$B$5),OR(Dashboard!$D$5="All",N1143=Dashboard!$D$5),OR(AND(C1143&lt;&gt;"",C1143&gt;=Dashboard!$F$5,C1143&lt;=Dashboard!$H$5),AND(C1143="",Dashboard!$F$5&lt;=1980,Dashboard!$H$5&gt;=2016))),1,0)</f>
        <v>1</v>
      </c>
      <c r="Q1143" s="0" t="n">
        <f aca="false">J1143*P1143+ROW()*0.00000001</f>
        <v>1.62001143</v>
      </c>
    </row>
    <row r="1144" customFormat="false" ht="15" hidden="false" customHeight="false" outlineLevel="0" collapsed="false">
      <c r="A1144" s="0" t="s">
        <v>1071</v>
      </c>
      <c r="B1144" s="0" t="s">
        <v>50</v>
      </c>
      <c r="C1144" s="0" t="n">
        <v>2007</v>
      </c>
      <c r="D1144" s="0" t="s">
        <v>46</v>
      </c>
      <c r="E1144" s="0" t="s">
        <v>157</v>
      </c>
      <c r="F1144" s="0" t="n">
        <v>0.3</v>
      </c>
      <c r="G1144" s="0" t="n">
        <v>0.02</v>
      </c>
      <c r="H1144" s="0" t="n">
        <v>1.27</v>
      </c>
      <c r="I1144" s="0" t="n">
        <v>0.03</v>
      </c>
      <c r="J1144" s="0" t="n">
        <v>1.62</v>
      </c>
      <c r="K1144" s="0" t="n">
        <v>80</v>
      </c>
      <c r="L1144" s="0" t="n">
        <v>7.9</v>
      </c>
      <c r="M1144" s="0" t="s">
        <v>125</v>
      </c>
      <c r="N1144" s="0" t="s">
        <v>35</v>
      </c>
      <c r="O1144" s="0" t="s">
        <v>37</v>
      </c>
      <c r="P1144" s="0" t="n">
        <f aca="false">IF(AND(OR(Dashboard!$B$5="All",D1144=Dashboard!$B$5),OR(Dashboard!$D$5="All",N1144=Dashboard!$D$5),OR(AND(C1144&lt;&gt;"",C1144&gt;=Dashboard!$F$5,C1144&lt;=Dashboard!$H$5),AND(C1144="",Dashboard!$F$5&lt;=1980,Dashboard!$H$5&gt;=2016))),1,0)</f>
        <v>1</v>
      </c>
      <c r="Q1144" s="0" t="n">
        <f aca="false">J1144*P1144+ROW()*0.00000001</f>
        <v>1.62001144</v>
      </c>
    </row>
    <row r="1145" customFormat="false" ht="15" hidden="false" customHeight="false" outlineLevel="0" collapsed="false">
      <c r="A1145" s="0" t="s">
        <v>1072</v>
      </c>
      <c r="B1145" s="0" t="s">
        <v>76</v>
      </c>
      <c r="C1145" s="0" t="n">
        <v>2004</v>
      </c>
      <c r="D1145" s="0" t="s">
        <v>34</v>
      </c>
      <c r="E1145" s="0" t="s">
        <v>142</v>
      </c>
      <c r="F1145" s="0" t="n">
        <v>0.79</v>
      </c>
      <c r="G1145" s="0" t="n">
        <v>0.62</v>
      </c>
      <c r="H1145" s="0" t="n">
        <v>0</v>
      </c>
      <c r="I1145" s="0" t="n">
        <v>0.21</v>
      </c>
      <c r="J1145" s="0" t="n">
        <v>1.61</v>
      </c>
      <c r="K1145" s="0" t="n">
        <v>77</v>
      </c>
      <c r="L1145" s="0" t="n">
        <v>8.7</v>
      </c>
      <c r="M1145" s="0" t="s">
        <v>36</v>
      </c>
      <c r="N1145" s="0" t="s">
        <v>74</v>
      </c>
      <c r="O1145" s="0" t="s">
        <v>37</v>
      </c>
      <c r="P1145" s="0" t="n">
        <f aca="false">IF(AND(OR(Dashboard!$B$5="All",D1145=Dashboard!$B$5),OR(Dashboard!$D$5="All",N1145=Dashboard!$D$5),OR(AND(C1145&lt;&gt;"",C1145&gt;=Dashboard!$F$5,C1145&lt;=Dashboard!$H$5),AND(C1145="",Dashboard!$F$5&lt;=1980,Dashboard!$H$5&gt;=2016))),1,0)</f>
        <v>1</v>
      </c>
      <c r="Q1145" s="0" t="n">
        <f aca="false">J1145*P1145+ROW()*0.00000001</f>
        <v>1.61001145</v>
      </c>
    </row>
    <row r="1146" customFormat="false" ht="15" hidden="false" customHeight="false" outlineLevel="0" collapsed="false">
      <c r="A1146" s="0" t="s">
        <v>474</v>
      </c>
      <c r="B1146" s="0" t="s">
        <v>45</v>
      </c>
      <c r="C1146" s="0" t="n">
        <v>1989</v>
      </c>
      <c r="D1146" s="0" t="s">
        <v>34</v>
      </c>
      <c r="E1146" s="0" t="s">
        <v>35</v>
      </c>
      <c r="F1146" s="0" t="n">
        <v>0.66</v>
      </c>
      <c r="G1146" s="0" t="n">
        <v>0.27</v>
      </c>
      <c r="H1146" s="0" t="n">
        <v>0.65</v>
      </c>
      <c r="I1146" s="0" t="n">
        <v>0.03</v>
      </c>
      <c r="J1146" s="0" t="n">
        <v>1.61</v>
      </c>
      <c r="N1146" s="0" t="s">
        <v>35</v>
      </c>
      <c r="P1146" s="0" t="n">
        <f aca="false">IF(AND(OR(Dashboard!$B$5="All",D1146=Dashboard!$B$5),OR(Dashboard!$D$5="All",N1146=Dashboard!$D$5),OR(AND(C1146&lt;&gt;"",C1146&gt;=Dashboard!$F$5,C1146&lt;=Dashboard!$H$5),AND(C1146="",Dashboard!$F$5&lt;=1980,Dashboard!$H$5&gt;=2016))),1,0)</f>
        <v>1</v>
      </c>
      <c r="Q1146" s="0" t="n">
        <f aca="false">J1146*P1146+ROW()*0.00000001</f>
        <v>1.61001146</v>
      </c>
    </row>
    <row r="1147" customFormat="false" ht="15" hidden="false" customHeight="false" outlineLevel="0" collapsed="false">
      <c r="A1147" s="0" t="s">
        <v>1073</v>
      </c>
      <c r="B1147" s="0" t="s">
        <v>45</v>
      </c>
      <c r="C1147" s="0" t="n">
        <v>1998</v>
      </c>
      <c r="D1147" s="0" t="s">
        <v>246</v>
      </c>
      <c r="E1147" s="0" t="s">
        <v>220</v>
      </c>
      <c r="F1147" s="0" t="n">
        <v>0</v>
      </c>
      <c r="G1147" s="0" t="n">
        <v>0</v>
      </c>
      <c r="H1147" s="0" t="n">
        <v>1.61</v>
      </c>
      <c r="I1147" s="0" t="n">
        <v>0.01</v>
      </c>
      <c r="J1147" s="0" t="n">
        <v>1.61</v>
      </c>
      <c r="N1147" s="0" t="s">
        <v>35</v>
      </c>
      <c r="P1147" s="0" t="n">
        <f aca="false">IF(AND(OR(Dashboard!$B$5="All",D1147=Dashboard!$B$5),OR(Dashboard!$D$5="All",N1147=Dashboard!$D$5),OR(AND(C1147&lt;&gt;"",C1147&gt;=Dashboard!$F$5,C1147&lt;=Dashboard!$H$5),AND(C1147="",Dashboard!$F$5&lt;=1980,Dashboard!$H$5&gt;=2016))),1,0)</f>
        <v>1</v>
      </c>
      <c r="Q1147" s="0" t="n">
        <f aca="false">J1147*P1147+ROW()*0.00000001</f>
        <v>1.61001147</v>
      </c>
    </row>
    <row r="1148" customFormat="false" ht="15" hidden="false" customHeight="false" outlineLevel="0" collapsed="false">
      <c r="A1148" s="0" t="s">
        <v>1074</v>
      </c>
      <c r="B1148" s="0" t="s">
        <v>186</v>
      </c>
      <c r="C1148" s="0" t="n">
        <v>2005</v>
      </c>
      <c r="D1148" s="0" t="s">
        <v>34</v>
      </c>
      <c r="E1148" s="0" t="s">
        <v>35</v>
      </c>
      <c r="F1148" s="0" t="n">
        <v>0.98</v>
      </c>
      <c r="G1148" s="0" t="n">
        <v>0.38</v>
      </c>
      <c r="H1148" s="0" t="n">
        <v>0.2</v>
      </c>
      <c r="I1148" s="0" t="n">
        <v>0.04</v>
      </c>
      <c r="J1148" s="0" t="n">
        <v>1.61</v>
      </c>
      <c r="K1148" s="0" t="n">
        <v>76</v>
      </c>
      <c r="L1148" s="0" t="n">
        <v>8.7</v>
      </c>
      <c r="M1148" s="0" t="s">
        <v>36</v>
      </c>
      <c r="N1148" s="0" t="s">
        <v>35</v>
      </c>
      <c r="O1148" s="0" t="s">
        <v>37</v>
      </c>
      <c r="P1148" s="0" t="n">
        <f aca="false">IF(AND(OR(Dashboard!$B$5="All",D1148=Dashboard!$B$5),OR(Dashboard!$D$5="All",N1148=Dashboard!$D$5),OR(AND(C1148&lt;&gt;"",C1148&gt;=Dashboard!$F$5,C1148&lt;=Dashboard!$H$5),AND(C1148="",Dashboard!$F$5&lt;=1980,Dashboard!$H$5&gt;=2016))),1,0)</f>
        <v>1</v>
      </c>
      <c r="Q1148" s="0" t="n">
        <f aca="false">J1148*P1148+ROW()*0.00000001</f>
        <v>1.61001148</v>
      </c>
    </row>
    <row r="1149" customFormat="false" ht="15" hidden="false" customHeight="false" outlineLevel="0" collapsed="false">
      <c r="A1149" s="0" t="s">
        <v>1075</v>
      </c>
      <c r="B1149" s="0" t="s">
        <v>76</v>
      </c>
      <c r="C1149" s="0" t="n">
        <v>2005</v>
      </c>
      <c r="D1149" s="0" t="s">
        <v>52</v>
      </c>
      <c r="E1149" s="0" t="s">
        <v>89</v>
      </c>
      <c r="F1149" s="0" t="n">
        <v>0</v>
      </c>
      <c r="G1149" s="0" t="n">
        <v>1.18</v>
      </c>
      <c r="H1149" s="0" t="n">
        <v>0</v>
      </c>
      <c r="I1149" s="0" t="n">
        <v>0.43</v>
      </c>
      <c r="J1149" s="0" t="n">
        <v>1.61</v>
      </c>
      <c r="N1149" s="0" t="s">
        <v>74</v>
      </c>
      <c r="P1149" s="0" t="n">
        <f aca="false">IF(AND(OR(Dashboard!$B$5="All",D1149=Dashboard!$B$5),OR(Dashboard!$D$5="All",N1149=Dashboard!$D$5),OR(AND(C1149&lt;&gt;"",C1149&gt;=Dashboard!$F$5,C1149&lt;=Dashboard!$H$5),AND(C1149="",Dashboard!$F$5&lt;=1980,Dashboard!$H$5&gt;=2016))),1,0)</f>
        <v>1</v>
      </c>
      <c r="Q1149" s="0" t="n">
        <f aca="false">J1149*P1149+ROW()*0.00000001</f>
        <v>1.61001149</v>
      </c>
    </row>
    <row r="1150" customFormat="false" ht="15" hidden="false" customHeight="false" outlineLevel="0" collapsed="false">
      <c r="A1150" s="0" t="s">
        <v>1076</v>
      </c>
      <c r="B1150" s="0" t="s">
        <v>64</v>
      </c>
      <c r="C1150" s="0" t="n">
        <v>2011</v>
      </c>
      <c r="D1150" s="0" t="s">
        <v>56</v>
      </c>
      <c r="E1150" s="0" t="s">
        <v>139</v>
      </c>
      <c r="F1150" s="0" t="n">
        <v>0.82</v>
      </c>
      <c r="G1150" s="0" t="n">
        <v>0.6</v>
      </c>
      <c r="H1150" s="0" t="n">
        <v>0.03</v>
      </c>
      <c r="I1150" s="0" t="n">
        <v>0.15</v>
      </c>
      <c r="J1150" s="0" t="n">
        <v>1.6</v>
      </c>
      <c r="K1150" s="0" t="n">
        <v>81</v>
      </c>
      <c r="L1150" s="0" t="n">
        <v>6.7</v>
      </c>
      <c r="M1150" s="0" t="s">
        <v>73</v>
      </c>
      <c r="N1150" s="0" t="s">
        <v>66</v>
      </c>
      <c r="O1150" s="0" t="s">
        <v>42</v>
      </c>
      <c r="P1150" s="0" t="n">
        <f aca="false">IF(AND(OR(Dashboard!$B$5="All",D1150=Dashboard!$B$5),OR(Dashboard!$D$5="All",N1150=Dashboard!$D$5),OR(AND(C1150&lt;&gt;"",C1150&gt;=Dashboard!$F$5,C1150&lt;=Dashboard!$H$5),AND(C1150="",Dashboard!$F$5&lt;=1980,Dashboard!$H$5&gt;=2016))),1,0)</f>
        <v>1</v>
      </c>
      <c r="Q1150" s="0" t="n">
        <f aca="false">J1150*P1150+ROW()*0.00000001</f>
        <v>1.6000115</v>
      </c>
    </row>
    <row r="1151" customFormat="false" ht="15" hidden="false" customHeight="false" outlineLevel="0" collapsed="false">
      <c r="A1151" s="0" t="s">
        <v>1077</v>
      </c>
      <c r="B1151" s="0" t="s">
        <v>50</v>
      </c>
      <c r="C1151" s="0" t="n">
        <v>2006</v>
      </c>
      <c r="D1151" s="0" t="s">
        <v>34</v>
      </c>
      <c r="E1151" s="0" t="s">
        <v>35</v>
      </c>
      <c r="F1151" s="0" t="n">
        <v>0.98</v>
      </c>
      <c r="G1151" s="0" t="n">
        <v>0.04</v>
      </c>
      <c r="H1151" s="0" t="n">
        <v>0.49</v>
      </c>
      <c r="I1151" s="0" t="n">
        <v>0.09</v>
      </c>
      <c r="J1151" s="0" t="n">
        <v>1.6</v>
      </c>
      <c r="K1151" s="0" t="n">
        <v>69</v>
      </c>
      <c r="L1151" s="0" t="n">
        <v>8</v>
      </c>
      <c r="M1151" s="0" t="s">
        <v>36</v>
      </c>
      <c r="N1151" s="0" t="s">
        <v>35</v>
      </c>
      <c r="O1151" s="0" t="s">
        <v>67</v>
      </c>
      <c r="P1151" s="0" t="n">
        <f aca="false">IF(AND(OR(Dashboard!$B$5="All",D1151=Dashboard!$B$5),OR(Dashboard!$D$5="All",N1151=Dashboard!$D$5),OR(AND(C1151&lt;&gt;"",C1151&gt;=Dashboard!$F$5,C1151&lt;=Dashboard!$H$5),AND(C1151="",Dashboard!$F$5&lt;=1980,Dashboard!$H$5&gt;=2016))),1,0)</f>
        <v>1</v>
      </c>
      <c r="Q1151" s="0" t="n">
        <f aca="false">J1151*P1151+ROW()*0.00000001</f>
        <v>1.60001151</v>
      </c>
    </row>
    <row r="1152" customFormat="false" ht="15" hidden="false" customHeight="false" outlineLevel="0" collapsed="false">
      <c r="A1152" s="0" t="s">
        <v>1078</v>
      </c>
      <c r="B1152" s="0" t="s">
        <v>50</v>
      </c>
      <c r="C1152" s="0" t="n">
        <v>2007</v>
      </c>
      <c r="D1152" s="0" t="s">
        <v>71</v>
      </c>
      <c r="E1152" s="0" t="s">
        <v>418</v>
      </c>
      <c r="F1152" s="0" t="n">
        <v>1.49</v>
      </c>
      <c r="G1152" s="0" t="n">
        <v>0</v>
      </c>
      <c r="H1152" s="0" t="n">
        <v>0</v>
      </c>
      <c r="I1152" s="0" t="n">
        <v>0.11</v>
      </c>
      <c r="J1152" s="0" t="n">
        <v>1.6</v>
      </c>
      <c r="K1152" s="0" t="n">
        <v>64</v>
      </c>
      <c r="M1152" s="0" t="s">
        <v>36</v>
      </c>
      <c r="N1152" s="0" t="s">
        <v>35</v>
      </c>
      <c r="O1152" s="0" t="s">
        <v>67</v>
      </c>
      <c r="P1152" s="0" t="n">
        <f aca="false">IF(AND(OR(Dashboard!$B$5="All",D1152=Dashboard!$B$5),OR(Dashboard!$D$5="All",N1152=Dashboard!$D$5),OR(AND(C1152&lt;&gt;"",C1152&gt;=Dashboard!$F$5,C1152&lt;=Dashboard!$H$5),AND(C1152="",Dashboard!$F$5&lt;=1980,Dashboard!$H$5&gt;=2016))),1,0)</f>
        <v>1</v>
      </c>
      <c r="Q1152" s="0" t="n">
        <f aca="false">J1152*P1152+ROW()*0.00000001</f>
        <v>1.60001152</v>
      </c>
    </row>
    <row r="1153" customFormat="false" ht="15" hidden="false" customHeight="false" outlineLevel="0" collapsed="false">
      <c r="A1153" s="0" t="s">
        <v>1079</v>
      </c>
      <c r="B1153" s="0" t="s">
        <v>76</v>
      </c>
      <c r="C1153" s="0" t="n">
        <v>2005</v>
      </c>
      <c r="D1153" s="0" t="s">
        <v>71</v>
      </c>
      <c r="E1153" s="0" t="s">
        <v>72</v>
      </c>
      <c r="F1153" s="0" t="n">
        <v>1.3</v>
      </c>
      <c r="G1153" s="0" t="n">
        <v>0.23</v>
      </c>
      <c r="H1153" s="0" t="n">
        <v>0</v>
      </c>
      <c r="I1153" s="0" t="n">
        <v>0.07</v>
      </c>
      <c r="J1153" s="0" t="n">
        <v>1.6</v>
      </c>
      <c r="N1153" s="0" t="s">
        <v>74</v>
      </c>
      <c r="P1153" s="0" t="n">
        <f aca="false">IF(AND(OR(Dashboard!$B$5="All",D1153=Dashboard!$B$5),OR(Dashboard!$D$5="All",N1153=Dashboard!$D$5),OR(AND(C1153&lt;&gt;"",C1153&gt;=Dashboard!$F$5,C1153&lt;=Dashboard!$H$5),AND(C1153="",Dashboard!$F$5&lt;=1980,Dashboard!$H$5&gt;=2016))),1,0)</f>
        <v>1</v>
      </c>
      <c r="Q1153" s="0" t="n">
        <f aca="false">J1153*P1153+ROW()*0.00000001</f>
        <v>1.60001153</v>
      </c>
    </row>
    <row r="1154" customFormat="false" ht="15" hidden="false" customHeight="false" outlineLevel="0" collapsed="false">
      <c r="A1154" s="0" t="s">
        <v>1080</v>
      </c>
      <c r="B1154" s="0" t="s">
        <v>108</v>
      </c>
      <c r="C1154" s="0" t="n">
        <v>1998</v>
      </c>
      <c r="D1154" s="0" t="s">
        <v>41</v>
      </c>
      <c r="E1154" s="0" t="s">
        <v>1081</v>
      </c>
      <c r="F1154" s="0" t="n">
        <v>0.46</v>
      </c>
      <c r="G1154" s="0" t="n">
        <v>0.96</v>
      </c>
      <c r="H1154" s="0" t="n">
        <v>0.09</v>
      </c>
      <c r="I1154" s="0" t="n">
        <v>0.08</v>
      </c>
      <c r="J1154" s="0" t="n">
        <v>1.6</v>
      </c>
      <c r="N1154" s="0" t="s">
        <v>35</v>
      </c>
      <c r="P1154" s="0" t="n">
        <f aca="false">IF(AND(OR(Dashboard!$B$5="All",D1154=Dashboard!$B$5),OR(Dashboard!$D$5="All",N1154=Dashboard!$D$5),OR(AND(C1154&lt;&gt;"",C1154&gt;=Dashboard!$F$5,C1154&lt;=Dashboard!$H$5),AND(C1154="",Dashboard!$F$5&lt;=1980,Dashboard!$H$5&gt;=2016))),1,0)</f>
        <v>1</v>
      </c>
      <c r="Q1154" s="0" t="n">
        <f aca="false">J1154*P1154+ROW()*0.00000001</f>
        <v>1.60001154</v>
      </c>
    </row>
    <row r="1155" customFormat="false" ht="15" hidden="false" customHeight="false" outlineLevel="0" collapsed="false">
      <c r="A1155" s="0" t="s">
        <v>1082</v>
      </c>
      <c r="B1155" s="0" t="s">
        <v>159</v>
      </c>
      <c r="C1155" s="0" t="n">
        <v>1981</v>
      </c>
      <c r="D1155" s="0" t="s">
        <v>56</v>
      </c>
      <c r="E1155" s="0" t="s">
        <v>91</v>
      </c>
      <c r="F1155" s="0" t="n">
        <v>1.49</v>
      </c>
      <c r="G1155" s="0" t="n">
        <v>0.09</v>
      </c>
      <c r="H1155" s="0" t="n">
        <v>0</v>
      </c>
      <c r="I1155" s="0" t="n">
        <v>0.02</v>
      </c>
      <c r="J1155" s="0" t="n">
        <v>1.6</v>
      </c>
      <c r="N1155" s="0" t="s">
        <v>161</v>
      </c>
      <c r="P1155" s="0" t="n">
        <f aca="false">IF(AND(OR(Dashboard!$B$5="All",D1155=Dashboard!$B$5),OR(Dashboard!$D$5="All",N1155=Dashboard!$D$5),OR(AND(C1155&lt;&gt;"",C1155&gt;=Dashboard!$F$5,C1155&lt;=Dashboard!$H$5),AND(C1155="",Dashboard!$F$5&lt;=1980,Dashboard!$H$5&gt;=2016))),1,0)</f>
        <v>1</v>
      </c>
      <c r="Q1155" s="0" t="n">
        <f aca="false">J1155*P1155+ROW()*0.00000001</f>
        <v>1.60001155</v>
      </c>
    </row>
    <row r="1156" customFormat="false" ht="15" hidden="false" customHeight="false" outlineLevel="0" collapsed="false">
      <c r="A1156" s="0" t="s">
        <v>963</v>
      </c>
      <c r="B1156" s="0" t="s">
        <v>64</v>
      </c>
      <c r="C1156" s="0" t="n">
        <v>2010</v>
      </c>
      <c r="D1156" s="0" t="s">
        <v>71</v>
      </c>
      <c r="E1156" s="0" t="s">
        <v>157</v>
      </c>
      <c r="F1156" s="0" t="n">
        <v>0.59</v>
      </c>
      <c r="G1156" s="0" t="n">
        <v>0.83</v>
      </c>
      <c r="H1156" s="0" t="n">
        <v>0.02</v>
      </c>
      <c r="I1156" s="0" t="n">
        <v>0.17</v>
      </c>
      <c r="J1156" s="0" t="n">
        <v>1.6</v>
      </c>
      <c r="K1156" s="0" t="n">
        <v>81</v>
      </c>
      <c r="L1156" s="0" t="n">
        <v>8</v>
      </c>
      <c r="M1156" s="0" t="s">
        <v>73</v>
      </c>
      <c r="N1156" s="0" t="s">
        <v>66</v>
      </c>
      <c r="O1156" s="0" t="s">
        <v>42</v>
      </c>
      <c r="P1156" s="0" t="n">
        <f aca="false">IF(AND(OR(Dashboard!$B$5="All",D1156=Dashboard!$B$5),OR(Dashboard!$D$5="All",N1156=Dashboard!$D$5),OR(AND(C1156&lt;&gt;"",C1156&gt;=Dashboard!$F$5,C1156&lt;=Dashboard!$H$5),AND(C1156="",Dashboard!$F$5&lt;=1980,Dashboard!$H$5&gt;=2016))),1,0)</f>
        <v>1</v>
      </c>
      <c r="Q1156" s="0" t="n">
        <f aca="false">J1156*P1156+ROW()*0.00000001</f>
        <v>1.60001156</v>
      </c>
    </row>
    <row r="1157" customFormat="false" ht="15" hidden="false" customHeight="false" outlineLevel="0" collapsed="false">
      <c r="A1157" s="0" t="s">
        <v>1083</v>
      </c>
      <c r="B1157" s="0" t="s">
        <v>117</v>
      </c>
      <c r="C1157" s="0" t="n">
        <v>1999</v>
      </c>
      <c r="D1157" s="0" t="s">
        <v>71</v>
      </c>
      <c r="E1157" s="0" t="s">
        <v>220</v>
      </c>
      <c r="F1157" s="0" t="n">
        <v>0.71</v>
      </c>
      <c r="G1157" s="0" t="n">
        <v>0.48</v>
      </c>
      <c r="H1157" s="0" t="n">
        <v>0.3</v>
      </c>
      <c r="I1157" s="0" t="n">
        <v>0.1</v>
      </c>
      <c r="J1157" s="0" t="n">
        <v>1.6</v>
      </c>
      <c r="K1157" s="0" t="n">
        <v>86</v>
      </c>
      <c r="L1157" s="0" t="n">
        <v>9.2</v>
      </c>
      <c r="M1157" s="0" t="s">
        <v>73</v>
      </c>
      <c r="N1157" s="0" t="s">
        <v>74</v>
      </c>
      <c r="O1157" s="0" t="s">
        <v>42</v>
      </c>
      <c r="P1157" s="0" t="n">
        <f aca="false">IF(AND(OR(Dashboard!$B$5="All",D1157=Dashboard!$B$5),OR(Dashboard!$D$5="All",N1157=Dashboard!$D$5),OR(AND(C1157&lt;&gt;"",C1157&gt;=Dashboard!$F$5,C1157&lt;=Dashboard!$H$5),AND(C1157="",Dashboard!$F$5&lt;=1980,Dashboard!$H$5&gt;=2016))),1,0)</f>
        <v>1</v>
      </c>
      <c r="Q1157" s="0" t="n">
        <f aca="false">J1157*P1157+ROW()*0.00000001</f>
        <v>1.60001157</v>
      </c>
    </row>
    <row r="1158" customFormat="false" ht="15" hidden="false" customHeight="false" outlineLevel="0" collapsed="false">
      <c r="A1158" s="0" t="s">
        <v>527</v>
      </c>
      <c r="B1158" s="0" t="s">
        <v>186</v>
      </c>
      <c r="C1158" s="0" t="n">
        <v>2003</v>
      </c>
      <c r="D1158" s="0" t="s">
        <v>16</v>
      </c>
      <c r="E1158" s="0" t="s">
        <v>154</v>
      </c>
      <c r="F1158" s="0" t="n">
        <v>1.05</v>
      </c>
      <c r="G1158" s="0" t="n">
        <v>0.44</v>
      </c>
      <c r="H1158" s="0" t="n">
        <v>0.06</v>
      </c>
      <c r="I1158" s="0" t="n">
        <v>0.04</v>
      </c>
      <c r="J1158" s="0" t="n">
        <v>1.6</v>
      </c>
      <c r="K1158" s="0" t="n">
        <v>72</v>
      </c>
      <c r="L1158" s="0" t="n">
        <v>7.8</v>
      </c>
      <c r="M1158" s="0" t="s">
        <v>36</v>
      </c>
      <c r="N1158" s="0" t="s">
        <v>35</v>
      </c>
      <c r="O1158" s="0" t="s">
        <v>37</v>
      </c>
      <c r="P1158" s="0" t="n">
        <f aca="false">IF(AND(OR(Dashboard!$B$5="All",D1158=Dashboard!$B$5),OR(Dashboard!$D$5="All",N1158=Dashboard!$D$5),OR(AND(C1158&lt;&gt;"",C1158&gt;=Dashboard!$F$5,C1158&lt;=Dashboard!$H$5),AND(C1158="",Dashboard!$F$5&lt;=1980,Dashboard!$H$5&gt;=2016))),1,0)</f>
        <v>1</v>
      </c>
      <c r="Q1158" s="0" t="n">
        <f aca="false">J1158*P1158+ROW()*0.00000001</f>
        <v>1.60001158</v>
      </c>
    </row>
    <row r="1159" customFormat="false" ht="15" hidden="false" customHeight="false" outlineLevel="0" collapsed="false">
      <c r="A1159" s="0" t="s">
        <v>1084</v>
      </c>
      <c r="B1159" s="0" t="s">
        <v>33</v>
      </c>
      <c r="C1159" s="0" t="n">
        <v>2013</v>
      </c>
      <c r="D1159" s="0" t="s">
        <v>71</v>
      </c>
      <c r="E1159" s="0" t="s">
        <v>487</v>
      </c>
      <c r="F1159" s="0" t="n">
        <v>1.05</v>
      </c>
      <c r="G1159" s="0" t="n">
        <v>0.41</v>
      </c>
      <c r="H1159" s="0" t="n">
        <v>0</v>
      </c>
      <c r="I1159" s="0" t="n">
        <v>0.14</v>
      </c>
      <c r="J1159" s="0" t="n">
        <v>1.6</v>
      </c>
      <c r="L1159" s="0" t="n">
        <v>4.2</v>
      </c>
      <c r="M1159" s="0" t="s">
        <v>125</v>
      </c>
      <c r="N1159" s="0" t="s">
        <v>35</v>
      </c>
      <c r="P1159" s="0" t="n">
        <f aca="false">IF(AND(OR(Dashboard!$B$5="All",D1159=Dashboard!$B$5),OR(Dashboard!$D$5="All",N1159=Dashboard!$D$5),OR(AND(C1159&lt;&gt;"",C1159&gt;=Dashboard!$F$5,C1159&lt;=Dashboard!$H$5),AND(C1159="",Dashboard!$F$5&lt;=1980,Dashboard!$H$5&gt;=2016))),1,0)</f>
        <v>1</v>
      </c>
      <c r="Q1159" s="0" t="n">
        <f aca="false">J1159*P1159+ROW()*0.00000001</f>
        <v>1.60001159</v>
      </c>
    </row>
    <row r="1160" customFormat="false" ht="15" hidden="false" customHeight="false" outlineLevel="0" collapsed="false">
      <c r="A1160" s="0" t="s">
        <v>1085</v>
      </c>
      <c r="B1160" s="0" t="s">
        <v>76</v>
      </c>
      <c r="C1160" s="0" t="n">
        <v>2004</v>
      </c>
      <c r="D1160" s="0" t="s">
        <v>34</v>
      </c>
      <c r="E1160" s="0" t="s">
        <v>1086</v>
      </c>
      <c r="F1160" s="0" t="n">
        <v>1.26</v>
      </c>
      <c r="G1160" s="0" t="n">
        <v>0.12</v>
      </c>
      <c r="H1160" s="0" t="n">
        <v>0</v>
      </c>
      <c r="I1160" s="0" t="n">
        <v>0.21</v>
      </c>
      <c r="J1160" s="0" t="n">
        <v>1.59</v>
      </c>
      <c r="K1160" s="0" t="n">
        <v>83</v>
      </c>
      <c r="L1160" s="0" t="n">
        <v>7.5</v>
      </c>
      <c r="M1160" s="0" t="s">
        <v>36</v>
      </c>
      <c r="N1160" s="0" t="s">
        <v>74</v>
      </c>
      <c r="O1160" s="0" t="s">
        <v>42</v>
      </c>
      <c r="P1160" s="0" t="n">
        <f aca="false">IF(AND(OR(Dashboard!$B$5="All",D1160=Dashboard!$B$5),OR(Dashboard!$D$5="All",N1160=Dashboard!$D$5),OR(AND(C1160&lt;&gt;"",C1160&gt;=Dashboard!$F$5,C1160&lt;=Dashboard!$H$5),AND(C1160="",Dashboard!$F$5&lt;=1980,Dashboard!$H$5&gt;=2016))),1,0)</f>
        <v>1</v>
      </c>
      <c r="Q1160" s="0" t="n">
        <f aca="false">J1160*P1160+ROW()*0.00000001</f>
        <v>1.5900116</v>
      </c>
    </row>
    <row r="1161" customFormat="false" ht="15" hidden="false" customHeight="false" outlineLevel="0" collapsed="false">
      <c r="A1161" s="0" t="s">
        <v>1087</v>
      </c>
      <c r="B1161" s="0" t="s">
        <v>152</v>
      </c>
      <c r="C1161" s="0" t="n">
        <v>1996</v>
      </c>
      <c r="D1161" s="0" t="s">
        <v>46</v>
      </c>
      <c r="E1161" s="0" t="s">
        <v>91</v>
      </c>
      <c r="F1161" s="0" t="n">
        <v>0.01</v>
      </c>
      <c r="G1161" s="0" t="n">
        <v>1.58</v>
      </c>
      <c r="H1161" s="0" t="n">
        <v>0</v>
      </c>
      <c r="I1161" s="0" t="n">
        <v>0</v>
      </c>
      <c r="J1161" s="0" t="n">
        <v>1.59</v>
      </c>
      <c r="K1161" s="0" t="n">
        <v>94</v>
      </c>
      <c r="L1161" s="0" t="n">
        <v>8.7</v>
      </c>
      <c r="M1161" s="0" t="s">
        <v>73</v>
      </c>
      <c r="N1161" s="0" t="s">
        <v>152</v>
      </c>
      <c r="O1161" s="0" t="s">
        <v>60</v>
      </c>
      <c r="P1161" s="0" t="n">
        <f aca="false">IF(AND(OR(Dashboard!$B$5="All",D1161=Dashboard!$B$5),OR(Dashboard!$D$5="All",N1161=Dashboard!$D$5),OR(AND(C1161&lt;&gt;"",C1161&gt;=Dashboard!$F$5,C1161&lt;=Dashboard!$H$5),AND(C1161="",Dashboard!$F$5&lt;=1980,Dashboard!$H$5&gt;=2016))),1,0)</f>
        <v>1</v>
      </c>
      <c r="Q1161" s="0" t="n">
        <f aca="false">J1161*P1161+ROW()*0.00000001</f>
        <v>1.59001161</v>
      </c>
    </row>
    <row r="1162" customFormat="false" ht="15" hidden="false" customHeight="false" outlineLevel="0" collapsed="false">
      <c r="A1162" s="0" t="s">
        <v>1088</v>
      </c>
      <c r="B1162" s="0" t="s">
        <v>64</v>
      </c>
      <c r="C1162" s="0" t="n">
        <v>2008</v>
      </c>
      <c r="D1162" s="0" t="s">
        <v>71</v>
      </c>
      <c r="E1162" s="0" t="s">
        <v>124</v>
      </c>
      <c r="F1162" s="0" t="n">
        <v>0.71</v>
      </c>
      <c r="G1162" s="0" t="n">
        <v>0.69</v>
      </c>
      <c r="H1162" s="0" t="n">
        <v>0.02</v>
      </c>
      <c r="I1162" s="0" t="n">
        <v>0.18</v>
      </c>
      <c r="J1162" s="0" t="n">
        <v>1.59</v>
      </c>
      <c r="K1162" s="0" t="n">
        <v>85</v>
      </c>
      <c r="L1162" s="0" t="n">
        <v>6.7</v>
      </c>
      <c r="M1162" s="0" t="s">
        <v>73</v>
      </c>
      <c r="N1162" s="0" t="s">
        <v>66</v>
      </c>
      <c r="O1162" s="0" t="s">
        <v>42</v>
      </c>
      <c r="P1162" s="0" t="n">
        <f aca="false">IF(AND(OR(Dashboard!$B$5="All",D1162=Dashboard!$B$5),OR(Dashboard!$D$5="All",N1162=Dashboard!$D$5),OR(AND(C1162&lt;&gt;"",C1162&gt;=Dashboard!$F$5,C1162&lt;=Dashboard!$H$5),AND(C1162="",Dashboard!$F$5&lt;=1980,Dashboard!$H$5&gt;=2016))),1,0)</f>
        <v>1</v>
      </c>
      <c r="Q1162" s="0" t="n">
        <f aca="false">J1162*P1162+ROW()*0.00000001</f>
        <v>1.59001162</v>
      </c>
    </row>
    <row r="1163" customFormat="false" ht="15" hidden="false" customHeight="false" outlineLevel="0" collapsed="false">
      <c r="A1163" s="0" t="s">
        <v>180</v>
      </c>
      <c r="B1163" s="0" t="s">
        <v>186</v>
      </c>
      <c r="C1163" s="0" t="n">
        <v>2006</v>
      </c>
      <c r="D1163" s="0" t="s">
        <v>71</v>
      </c>
      <c r="E1163" s="0" t="s">
        <v>35</v>
      </c>
      <c r="F1163" s="0" t="n">
        <v>1.15</v>
      </c>
      <c r="G1163" s="0" t="n">
        <v>0.36</v>
      </c>
      <c r="H1163" s="0" t="n">
        <v>0.04</v>
      </c>
      <c r="I1163" s="0" t="n">
        <v>0.04</v>
      </c>
      <c r="J1163" s="0" t="n">
        <v>1.59</v>
      </c>
      <c r="K1163" s="0" t="n">
        <v>96</v>
      </c>
      <c r="L1163" s="0" t="n">
        <v>9.2</v>
      </c>
      <c r="M1163" s="0" t="s">
        <v>103</v>
      </c>
      <c r="N1163" s="0" t="s">
        <v>35</v>
      </c>
      <c r="O1163" s="0" t="s">
        <v>60</v>
      </c>
      <c r="P1163" s="0" t="n">
        <f aca="false">IF(AND(OR(Dashboard!$B$5="All",D1163=Dashboard!$B$5),OR(Dashboard!$D$5="All",N1163=Dashboard!$D$5),OR(AND(C1163&lt;&gt;"",C1163&gt;=Dashboard!$F$5,C1163&lt;=Dashboard!$H$5),AND(C1163="",Dashboard!$F$5&lt;=1980,Dashboard!$H$5&gt;=2016))),1,0)</f>
        <v>1</v>
      </c>
      <c r="Q1163" s="0" t="n">
        <f aca="false">J1163*P1163+ROW()*0.00000001</f>
        <v>1.59001163</v>
      </c>
    </row>
    <row r="1164" customFormat="false" ht="15" hidden="false" customHeight="false" outlineLevel="0" collapsed="false">
      <c r="A1164" s="0" t="s">
        <v>1089</v>
      </c>
      <c r="B1164" s="0" t="s">
        <v>117</v>
      </c>
      <c r="C1164" s="0" t="n">
        <v>1996</v>
      </c>
      <c r="D1164" s="0" t="s">
        <v>102</v>
      </c>
      <c r="E1164" s="0" t="s">
        <v>89</v>
      </c>
      <c r="F1164" s="0" t="n">
        <v>0.61</v>
      </c>
      <c r="G1164" s="0" t="n">
        <v>0.41</v>
      </c>
      <c r="H1164" s="0" t="n">
        <v>0.46</v>
      </c>
      <c r="I1164" s="0" t="n">
        <v>0.1</v>
      </c>
      <c r="J1164" s="0" t="n">
        <v>1.59</v>
      </c>
      <c r="N1164" s="0" t="s">
        <v>74</v>
      </c>
      <c r="P1164" s="0" t="n">
        <f aca="false">IF(AND(OR(Dashboard!$B$5="All",D1164=Dashboard!$B$5),OR(Dashboard!$D$5="All",N1164=Dashboard!$D$5),OR(AND(C1164&lt;&gt;"",C1164&gt;=Dashboard!$F$5,C1164&lt;=Dashboard!$H$5),AND(C1164="",Dashboard!$F$5&lt;=1980,Dashboard!$H$5&gt;=2016))),1,0)</f>
        <v>1</v>
      </c>
      <c r="Q1164" s="0" t="n">
        <f aca="false">J1164*P1164+ROW()*0.00000001</f>
        <v>1.59001164</v>
      </c>
    </row>
    <row r="1165" customFormat="false" ht="15" hidden="false" customHeight="false" outlineLevel="0" collapsed="false">
      <c r="A1165" s="0" t="s">
        <v>716</v>
      </c>
      <c r="B1165" s="0" t="s">
        <v>159</v>
      </c>
      <c r="C1165" s="0" t="n">
        <v>1982</v>
      </c>
      <c r="D1165" s="0" t="s">
        <v>16</v>
      </c>
      <c r="E1165" s="0" t="s">
        <v>160</v>
      </c>
      <c r="F1165" s="0" t="n">
        <v>1.48</v>
      </c>
      <c r="G1165" s="0" t="n">
        <v>0.09</v>
      </c>
      <c r="H1165" s="0" t="n">
        <v>0</v>
      </c>
      <c r="I1165" s="0" t="n">
        <v>0.02</v>
      </c>
      <c r="J1165" s="0" t="n">
        <v>1.59</v>
      </c>
      <c r="N1165" s="0" t="s">
        <v>161</v>
      </c>
      <c r="P1165" s="0" t="n">
        <f aca="false">IF(AND(OR(Dashboard!$B$5="All",D1165=Dashboard!$B$5),OR(Dashboard!$D$5="All",N1165=Dashboard!$D$5),OR(AND(C1165&lt;&gt;"",C1165&gt;=Dashboard!$F$5,C1165&lt;=Dashboard!$H$5),AND(C1165="",Dashboard!$F$5&lt;=1980,Dashboard!$H$5&gt;=2016))),1,0)</f>
        <v>1</v>
      </c>
      <c r="Q1165" s="0" t="n">
        <f aca="false">J1165*P1165+ROW()*0.00000001</f>
        <v>1.59001165</v>
      </c>
    </row>
    <row r="1166" customFormat="false" ht="15" hidden="false" customHeight="false" outlineLevel="0" collapsed="false">
      <c r="A1166" s="0" t="s">
        <v>405</v>
      </c>
      <c r="B1166" s="0" t="s">
        <v>70</v>
      </c>
      <c r="C1166" s="0" t="n">
        <v>2007</v>
      </c>
      <c r="D1166" s="0" t="s">
        <v>34</v>
      </c>
      <c r="E1166" s="0" t="s">
        <v>220</v>
      </c>
      <c r="F1166" s="0" t="n">
        <v>0.04</v>
      </c>
      <c r="G1166" s="0" t="n">
        <v>1.1</v>
      </c>
      <c r="H1166" s="0" t="n">
        <v>0.32</v>
      </c>
      <c r="I1166" s="0" t="n">
        <v>0.13</v>
      </c>
      <c r="J1166" s="0" t="n">
        <v>1.59</v>
      </c>
      <c r="K1166" s="0" t="n">
        <v>74</v>
      </c>
      <c r="L1166" s="0" t="n">
        <v>6.1</v>
      </c>
      <c r="M1166" s="0" t="s">
        <v>36</v>
      </c>
      <c r="N1166" s="0" t="s">
        <v>74</v>
      </c>
      <c r="O1166" s="0" t="s">
        <v>37</v>
      </c>
      <c r="P1166" s="0" t="n">
        <f aca="false">IF(AND(OR(Dashboard!$B$5="All",D1166=Dashboard!$B$5),OR(Dashboard!$D$5="All",N1166=Dashboard!$D$5),OR(AND(C1166&lt;&gt;"",C1166&gt;=Dashboard!$F$5,C1166&lt;=Dashboard!$H$5),AND(C1166="",Dashboard!$F$5&lt;=1980,Dashboard!$H$5&gt;=2016))),1,0)</f>
        <v>1</v>
      </c>
      <c r="Q1166" s="0" t="n">
        <f aca="false">J1166*P1166+ROW()*0.00000001</f>
        <v>1.59001166</v>
      </c>
    </row>
    <row r="1167" customFormat="false" ht="15" hidden="false" customHeight="false" outlineLevel="0" collapsed="false">
      <c r="A1167" s="0" t="s">
        <v>1090</v>
      </c>
      <c r="B1167" s="0" t="s">
        <v>117</v>
      </c>
      <c r="C1167" s="0" t="n">
        <v>1999</v>
      </c>
      <c r="D1167" s="0" t="s">
        <v>41</v>
      </c>
      <c r="E1167" s="0" t="s">
        <v>142</v>
      </c>
      <c r="F1167" s="0" t="n">
        <v>0.88</v>
      </c>
      <c r="G1167" s="0" t="n">
        <v>0.6</v>
      </c>
      <c r="H1167" s="0" t="n">
        <v>0</v>
      </c>
      <c r="I1167" s="0" t="n">
        <v>0.1</v>
      </c>
      <c r="J1167" s="0" t="n">
        <v>1.59</v>
      </c>
      <c r="N1167" s="0" t="s">
        <v>74</v>
      </c>
      <c r="P1167" s="0" t="n">
        <f aca="false">IF(AND(OR(Dashboard!$B$5="All",D1167=Dashboard!$B$5),OR(Dashboard!$D$5="All",N1167=Dashboard!$D$5),OR(AND(C1167&lt;&gt;"",C1167&gt;=Dashboard!$F$5,C1167&lt;=Dashboard!$H$5),AND(C1167="",Dashboard!$F$5&lt;=1980,Dashboard!$H$5&gt;=2016))),1,0)</f>
        <v>1</v>
      </c>
      <c r="Q1167" s="0" t="n">
        <f aca="false">J1167*P1167+ROW()*0.00000001</f>
        <v>1.59001167</v>
      </c>
    </row>
    <row r="1168" customFormat="false" ht="15" hidden="false" customHeight="false" outlineLevel="0" collapsed="false">
      <c r="A1168" s="0" t="s">
        <v>1091</v>
      </c>
      <c r="B1168" s="0" t="s">
        <v>33</v>
      </c>
      <c r="C1168" s="0" t="n">
        <v>2006</v>
      </c>
      <c r="D1168" s="0" t="s">
        <v>46</v>
      </c>
      <c r="E1168" s="0" t="s">
        <v>35</v>
      </c>
      <c r="F1168" s="0" t="n">
        <v>0.78</v>
      </c>
      <c r="G1168" s="0" t="n">
        <v>0.37</v>
      </c>
      <c r="H1168" s="0" t="n">
        <v>0.3</v>
      </c>
      <c r="I1168" s="0" t="n">
        <v>0.13</v>
      </c>
      <c r="J1168" s="0" t="n">
        <v>1.58</v>
      </c>
      <c r="K1168" s="0" t="n">
        <v>53</v>
      </c>
      <c r="L1168" s="0" t="n">
        <v>6.7</v>
      </c>
      <c r="M1168" s="0" t="s">
        <v>36</v>
      </c>
      <c r="N1168" s="0" t="s">
        <v>35</v>
      </c>
      <c r="O1168" s="0" t="s">
        <v>53</v>
      </c>
      <c r="P1168" s="0" t="n">
        <f aca="false">IF(AND(OR(Dashboard!$B$5="All",D1168=Dashboard!$B$5),OR(Dashboard!$D$5="All",N1168=Dashboard!$D$5),OR(AND(C1168&lt;&gt;"",C1168&gt;=Dashboard!$F$5,C1168&lt;=Dashboard!$H$5),AND(C1168="",Dashboard!$F$5&lt;=1980,Dashboard!$H$5&gt;=2016))),1,0)</f>
        <v>1</v>
      </c>
      <c r="Q1168" s="0" t="n">
        <f aca="false">J1168*P1168+ROW()*0.00000001</f>
        <v>1.58001168</v>
      </c>
    </row>
    <row r="1169" customFormat="false" ht="15" hidden="false" customHeight="false" outlineLevel="0" collapsed="false">
      <c r="A1169" s="0" t="s">
        <v>1092</v>
      </c>
      <c r="B1169" s="0" t="s">
        <v>97</v>
      </c>
      <c r="C1169" s="0" t="n">
        <v>2012</v>
      </c>
      <c r="D1169" s="0" t="s">
        <v>71</v>
      </c>
      <c r="E1169" s="0" t="s">
        <v>157</v>
      </c>
      <c r="F1169" s="0" t="n">
        <v>0.88</v>
      </c>
      <c r="G1169" s="0" t="n">
        <v>0.26</v>
      </c>
      <c r="H1169" s="0" t="n">
        <v>0.34</v>
      </c>
      <c r="I1169" s="0" t="n">
        <v>0.1</v>
      </c>
      <c r="J1169" s="0" t="n">
        <v>1.58</v>
      </c>
      <c r="K1169" s="0" t="n">
        <v>75</v>
      </c>
      <c r="L1169" s="0" t="n">
        <v>8.2</v>
      </c>
      <c r="M1169" s="0" t="s">
        <v>125</v>
      </c>
      <c r="N1169" s="0" t="s">
        <v>35</v>
      </c>
      <c r="O1169" s="0" t="s">
        <v>37</v>
      </c>
      <c r="P1169" s="0" t="n">
        <f aca="false">IF(AND(OR(Dashboard!$B$5="All",D1169=Dashboard!$B$5),OR(Dashboard!$D$5="All",N1169=Dashboard!$D$5),OR(AND(C1169&lt;&gt;"",C1169&gt;=Dashboard!$F$5,C1169&lt;=Dashboard!$H$5),AND(C1169="",Dashboard!$F$5&lt;=1980,Dashboard!$H$5&gt;=2016))),1,0)</f>
        <v>1</v>
      </c>
      <c r="Q1169" s="0" t="n">
        <f aca="false">J1169*P1169+ROW()*0.00000001</f>
        <v>1.58001169</v>
      </c>
    </row>
    <row r="1170" customFormat="false" ht="15" hidden="false" customHeight="false" outlineLevel="0" collapsed="false">
      <c r="A1170" s="0" t="s">
        <v>1093</v>
      </c>
      <c r="B1170" s="0" t="s">
        <v>33</v>
      </c>
      <c r="C1170" s="0" t="n">
        <v>2008</v>
      </c>
      <c r="D1170" s="0" t="s">
        <v>58</v>
      </c>
      <c r="E1170" s="0" t="s">
        <v>220</v>
      </c>
      <c r="F1170" s="0" t="n">
        <v>0.94</v>
      </c>
      <c r="G1170" s="0" t="n">
        <v>0.48</v>
      </c>
      <c r="H1170" s="0" t="n">
        <v>0.01</v>
      </c>
      <c r="I1170" s="0" t="n">
        <v>0.15</v>
      </c>
      <c r="J1170" s="0" t="n">
        <v>1.58</v>
      </c>
      <c r="K1170" s="0" t="n">
        <v>69</v>
      </c>
      <c r="L1170" s="0" t="n">
        <v>6.8</v>
      </c>
      <c r="M1170" s="0" t="s">
        <v>125</v>
      </c>
      <c r="N1170" s="0" t="s">
        <v>35</v>
      </c>
      <c r="O1170" s="0" t="s">
        <v>67</v>
      </c>
      <c r="P1170" s="0" t="n">
        <f aca="false">IF(AND(OR(Dashboard!$B$5="All",D1170=Dashboard!$B$5),OR(Dashboard!$D$5="All",N1170=Dashboard!$D$5),OR(AND(C1170&lt;&gt;"",C1170&gt;=Dashboard!$F$5,C1170&lt;=Dashboard!$H$5),AND(C1170="",Dashboard!$F$5&lt;=1980,Dashboard!$H$5&gt;=2016))),1,0)</f>
        <v>1</v>
      </c>
      <c r="Q1170" s="0" t="n">
        <f aca="false">J1170*P1170+ROW()*0.00000001</f>
        <v>1.5800117</v>
      </c>
    </row>
    <row r="1171" customFormat="false" ht="15" hidden="false" customHeight="false" outlineLevel="0" collapsed="false">
      <c r="A1171" s="0" t="s">
        <v>1094</v>
      </c>
      <c r="B1171" s="0" t="s">
        <v>64</v>
      </c>
      <c r="C1171" s="0" t="n">
        <v>2008</v>
      </c>
      <c r="D1171" s="0" t="s">
        <v>102</v>
      </c>
      <c r="E1171" s="0" t="s">
        <v>124</v>
      </c>
      <c r="F1171" s="0" t="n">
        <v>0.92</v>
      </c>
      <c r="G1171" s="0" t="n">
        <v>0.43</v>
      </c>
      <c r="H1171" s="0" t="n">
        <v>0.07</v>
      </c>
      <c r="I1171" s="0" t="n">
        <v>0.15</v>
      </c>
      <c r="J1171" s="0" t="n">
        <v>1.58</v>
      </c>
      <c r="K1171" s="0" t="n">
        <v>85</v>
      </c>
      <c r="L1171" s="0" t="n">
        <v>7.9</v>
      </c>
      <c r="M1171" s="0" t="s">
        <v>103</v>
      </c>
      <c r="N1171" s="0" t="s">
        <v>66</v>
      </c>
      <c r="O1171" s="0" t="s">
        <v>42</v>
      </c>
      <c r="P1171" s="0" t="n">
        <f aca="false">IF(AND(OR(Dashboard!$B$5="All",D1171=Dashboard!$B$5),OR(Dashboard!$D$5="All",N1171=Dashboard!$D$5),OR(AND(C1171&lt;&gt;"",C1171&gt;=Dashboard!$F$5,C1171&lt;=Dashboard!$H$5),AND(C1171="",Dashboard!$F$5&lt;=1980,Dashboard!$H$5&gt;=2016))),1,0)</f>
        <v>1</v>
      </c>
      <c r="Q1171" s="0" t="n">
        <f aca="false">J1171*P1171+ROW()*0.00000001</f>
        <v>1.58001171</v>
      </c>
    </row>
    <row r="1172" customFormat="false" ht="15" hidden="false" customHeight="false" outlineLevel="0" collapsed="false">
      <c r="A1172" s="0" t="s">
        <v>1095</v>
      </c>
      <c r="B1172" s="0" t="s">
        <v>117</v>
      </c>
      <c r="C1172" s="0" t="n">
        <v>2000</v>
      </c>
      <c r="D1172" s="0" t="s">
        <v>52</v>
      </c>
      <c r="E1172" s="0" t="s">
        <v>89</v>
      </c>
      <c r="F1172" s="0" t="n">
        <v>0.88</v>
      </c>
      <c r="G1172" s="0" t="n">
        <v>0.6</v>
      </c>
      <c r="H1172" s="0" t="n">
        <v>0</v>
      </c>
      <c r="I1172" s="0" t="n">
        <v>0.1</v>
      </c>
      <c r="J1172" s="0" t="n">
        <v>1.58</v>
      </c>
      <c r="N1172" s="0" t="s">
        <v>74</v>
      </c>
      <c r="P1172" s="0" t="n">
        <f aca="false">IF(AND(OR(Dashboard!$B$5="All",D1172=Dashboard!$B$5),OR(Dashboard!$D$5="All",N1172=Dashboard!$D$5),OR(AND(C1172&lt;&gt;"",C1172&gt;=Dashboard!$F$5,C1172&lt;=Dashboard!$H$5),AND(C1172="",Dashboard!$F$5&lt;=1980,Dashboard!$H$5&gt;=2016))),1,0)</f>
        <v>1</v>
      </c>
      <c r="Q1172" s="0" t="n">
        <f aca="false">J1172*P1172+ROW()*0.00000001</f>
        <v>1.58001172</v>
      </c>
    </row>
    <row r="1173" customFormat="false" ht="15" hidden="false" customHeight="false" outlineLevel="0" collapsed="false">
      <c r="A1173" s="0" t="s">
        <v>1096</v>
      </c>
      <c r="B1173" s="0" t="s">
        <v>70</v>
      </c>
      <c r="C1173" s="0" t="n">
        <v>2011</v>
      </c>
      <c r="D1173" s="0" t="s">
        <v>16</v>
      </c>
      <c r="E1173" s="0" t="s">
        <v>154</v>
      </c>
      <c r="F1173" s="0" t="n">
        <v>0.6</v>
      </c>
      <c r="G1173" s="0" t="n">
        <v>0.69</v>
      </c>
      <c r="H1173" s="0" t="n">
        <v>0.02</v>
      </c>
      <c r="I1173" s="0" t="n">
        <v>0.26</v>
      </c>
      <c r="J1173" s="0" t="n">
        <v>1.58</v>
      </c>
      <c r="K1173" s="0" t="n">
        <v>76</v>
      </c>
      <c r="L1173" s="0" t="n">
        <v>8.2</v>
      </c>
      <c r="M1173" s="0" t="s">
        <v>36</v>
      </c>
      <c r="N1173" s="0" t="s">
        <v>74</v>
      </c>
      <c r="O1173" s="0" t="s">
        <v>37</v>
      </c>
      <c r="P1173" s="0" t="n">
        <f aca="false">IF(AND(OR(Dashboard!$B$5="All",D1173=Dashboard!$B$5),OR(Dashboard!$D$5="All",N1173=Dashboard!$D$5),OR(AND(C1173&lt;&gt;"",C1173&gt;=Dashboard!$F$5,C1173&lt;=Dashboard!$H$5),AND(C1173="",Dashboard!$F$5&lt;=1980,Dashboard!$H$5&gt;=2016))),1,0)</f>
        <v>1</v>
      </c>
      <c r="Q1173" s="0" t="n">
        <f aca="false">J1173*P1173+ROW()*0.00000001</f>
        <v>1.58001173</v>
      </c>
    </row>
    <row r="1174" customFormat="false" ht="15" hidden="false" customHeight="false" outlineLevel="0" collapsed="false">
      <c r="A1174" s="0" t="s">
        <v>1097</v>
      </c>
      <c r="B1174" s="0" t="s">
        <v>85</v>
      </c>
      <c r="C1174" s="0" t="n">
        <v>2002</v>
      </c>
      <c r="D1174" s="0" t="s">
        <v>16</v>
      </c>
      <c r="E1174" s="0" t="s">
        <v>293</v>
      </c>
      <c r="F1174" s="0" t="n">
        <v>0.85</v>
      </c>
      <c r="G1174" s="0" t="n">
        <v>0.65</v>
      </c>
      <c r="H1174" s="0" t="n">
        <v>0</v>
      </c>
      <c r="I1174" s="0" t="n">
        <v>0.08</v>
      </c>
      <c r="J1174" s="0" t="n">
        <v>1.58</v>
      </c>
      <c r="K1174" s="0" t="n">
        <v>76</v>
      </c>
      <c r="L1174" s="0" t="n">
        <v>7.6</v>
      </c>
      <c r="M1174" s="0" t="s">
        <v>36</v>
      </c>
      <c r="N1174" s="0" t="s">
        <v>35</v>
      </c>
      <c r="O1174" s="0" t="s">
        <v>37</v>
      </c>
      <c r="P1174" s="0" t="n">
        <f aca="false">IF(AND(OR(Dashboard!$B$5="All",D1174=Dashboard!$B$5),OR(Dashboard!$D$5="All",N1174=Dashboard!$D$5),OR(AND(C1174&lt;&gt;"",C1174&gt;=Dashboard!$F$5,C1174&lt;=Dashboard!$H$5),AND(C1174="",Dashboard!$F$5&lt;=1980,Dashboard!$H$5&gt;=2016))),1,0)</f>
        <v>1</v>
      </c>
      <c r="Q1174" s="0" t="n">
        <f aca="false">J1174*P1174+ROW()*0.00000001</f>
        <v>1.58001174</v>
      </c>
    </row>
    <row r="1175" customFormat="false" ht="15" hidden="false" customHeight="false" outlineLevel="0" collapsed="false">
      <c r="A1175" s="0" t="s">
        <v>1098</v>
      </c>
      <c r="B1175" s="0" t="s">
        <v>184</v>
      </c>
      <c r="C1175" s="0" t="n">
        <v>2015</v>
      </c>
      <c r="D1175" s="0" t="s">
        <v>52</v>
      </c>
      <c r="E1175" s="0" t="s">
        <v>35</v>
      </c>
      <c r="F1175" s="0" t="n">
        <v>0.69</v>
      </c>
      <c r="G1175" s="0" t="n">
        <v>0.53</v>
      </c>
      <c r="H1175" s="0" t="n">
        <v>0.24</v>
      </c>
      <c r="I1175" s="0" t="n">
        <v>0.12</v>
      </c>
      <c r="J1175" s="0" t="n">
        <v>1.58</v>
      </c>
      <c r="K1175" s="0" t="n">
        <v>66</v>
      </c>
      <c r="L1175" s="0" t="n">
        <v>6.5</v>
      </c>
      <c r="M1175" s="0" t="s">
        <v>36</v>
      </c>
      <c r="N1175" s="0" t="s">
        <v>35</v>
      </c>
      <c r="O1175" s="0" t="s">
        <v>67</v>
      </c>
      <c r="P1175" s="0" t="n">
        <f aca="false">IF(AND(OR(Dashboard!$B$5="All",D1175=Dashboard!$B$5),OR(Dashboard!$D$5="All",N1175=Dashboard!$D$5),OR(AND(C1175&lt;&gt;"",C1175&gt;=Dashboard!$F$5,C1175&lt;=Dashboard!$H$5),AND(C1175="",Dashboard!$F$5&lt;=1980,Dashboard!$H$5&gt;=2016))),1,0)</f>
        <v>1</v>
      </c>
      <c r="Q1175" s="0" t="n">
        <f aca="false">J1175*P1175+ROW()*0.00000001</f>
        <v>1.58001175</v>
      </c>
    </row>
    <row r="1176" customFormat="false" ht="15" hidden="false" customHeight="false" outlineLevel="0" collapsed="false">
      <c r="A1176" s="0" t="s">
        <v>1099</v>
      </c>
      <c r="B1176" s="0" t="s">
        <v>70</v>
      </c>
      <c r="C1176" s="0" t="n">
        <v>2008</v>
      </c>
      <c r="D1176" s="0" t="s">
        <v>71</v>
      </c>
      <c r="E1176" s="0" t="s">
        <v>211</v>
      </c>
      <c r="F1176" s="0" t="n">
        <v>0.58</v>
      </c>
      <c r="G1176" s="0" t="n">
        <v>0.45</v>
      </c>
      <c r="H1176" s="0" t="n">
        <v>0.34</v>
      </c>
      <c r="I1176" s="0" t="n">
        <v>0.2</v>
      </c>
      <c r="J1176" s="0" t="n">
        <v>1.57</v>
      </c>
      <c r="K1176" s="0" t="n">
        <v>84</v>
      </c>
      <c r="L1176" s="0" t="n">
        <v>8.2</v>
      </c>
      <c r="M1176" s="0" t="s">
        <v>73</v>
      </c>
      <c r="N1176" s="0" t="s">
        <v>74</v>
      </c>
      <c r="O1176" s="0" t="s">
        <v>42</v>
      </c>
      <c r="P1176" s="0" t="n">
        <f aca="false">IF(AND(OR(Dashboard!$B$5="All",D1176=Dashboard!$B$5),OR(Dashboard!$D$5="All",N1176=Dashboard!$D$5),OR(AND(C1176&lt;&gt;"",C1176&gt;=Dashboard!$F$5,C1176&lt;=Dashboard!$H$5),AND(C1176="",Dashboard!$F$5&lt;=1980,Dashboard!$H$5&gt;=2016))),1,0)</f>
        <v>1</v>
      </c>
      <c r="Q1176" s="0" t="n">
        <f aca="false">J1176*P1176+ROW()*0.00000001</f>
        <v>1.57001176</v>
      </c>
    </row>
    <row r="1177" customFormat="false" ht="15" hidden="false" customHeight="false" outlineLevel="0" collapsed="false">
      <c r="A1177" s="0" t="s">
        <v>1100</v>
      </c>
      <c r="B1177" s="0" t="s">
        <v>172</v>
      </c>
      <c r="C1177" s="0" t="n">
        <v>2013</v>
      </c>
      <c r="D1177" s="0" t="s">
        <v>71</v>
      </c>
      <c r="E1177" s="0" t="s">
        <v>65</v>
      </c>
      <c r="F1177" s="0" t="n">
        <v>1.06</v>
      </c>
      <c r="G1177" s="0" t="n">
        <v>0.35</v>
      </c>
      <c r="H1177" s="0" t="n">
        <v>0.01</v>
      </c>
      <c r="I1177" s="0" t="n">
        <v>0.15</v>
      </c>
      <c r="J1177" s="0" t="n">
        <v>1.57</v>
      </c>
      <c r="K1177" s="0" t="n">
        <v>78</v>
      </c>
      <c r="L1177" s="0" t="n">
        <v>6.8</v>
      </c>
      <c r="M1177" s="0" t="s">
        <v>73</v>
      </c>
      <c r="N1177" s="0" t="s">
        <v>66</v>
      </c>
      <c r="O1177" s="0" t="s">
        <v>37</v>
      </c>
      <c r="P1177" s="0" t="n">
        <f aca="false">IF(AND(OR(Dashboard!$B$5="All",D1177=Dashboard!$B$5),OR(Dashboard!$D$5="All",N1177=Dashboard!$D$5),OR(AND(C1177&lt;&gt;"",C1177&gt;=Dashboard!$F$5,C1177&lt;=Dashboard!$H$5),AND(C1177="",Dashboard!$F$5&lt;=1980,Dashboard!$H$5&gt;=2016))),1,0)</f>
        <v>1</v>
      </c>
      <c r="Q1177" s="0" t="n">
        <f aca="false">J1177*P1177+ROW()*0.00000001</f>
        <v>1.57001177</v>
      </c>
    </row>
    <row r="1178" customFormat="false" ht="15" hidden="false" customHeight="false" outlineLevel="0" collapsed="false">
      <c r="A1178" s="0" t="s">
        <v>715</v>
      </c>
      <c r="B1178" s="0" t="s">
        <v>76</v>
      </c>
      <c r="C1178" s="0" t="n">
        <v>2009</v>
      </c>
      <c r="D1178" s="0" t="s">
        <v>34</v>
      </c>
      <c r="E1178" s="0" t="s">
        <v>220</v>
      </c>
      <c r="F1178" s="0" t="n">
        <v>0.1</v>
      </c>
      <c r="G1178" s="0" t="n">
        <v>0.18</v>
      </c>
      <c r="H1178" s="0" t="n">
        <v>0.12</v>
      </c>
      <c r="I1178" s="0" t="n">
        <v>1.16</v>
      </c>
      <c r="J1178" s="0" t="n">
        <v>1.57</v>
      </c>
      <c r="L1178" s="0" t="n">
        <v>8.1</v>
      </c>
      <c r="M1178" s="0" t="s">
        <v>36</v>
      </c>
      <c r="N1178" s="0" t="s">
        <v>74</v>
      </c>
      <c r="P1178" s="0" t="n">
        <f aca="false">IF(AND(OR(Dashboard!$B$5="All",D1178=Dashboard!$B$5),OR(Dashboard!$D$5="All",N1178=Dashboard!$D$5),OR(AND(C1178&lt;&gt;"",C1178&gt;=Dashboard!$F$5,C1178&lt;=Dashboard!$H$5),AND(C1178="",Dashboard!$F$5&lt;=1980,Dashboard!$H$5&gt;=2016))),1,0)</f>
        <v>1</v>
      </c>
      <c r="Q1178" s="0" t="n">
        <f aca="false">J1178*P1178+ROW()*0.00000001</f>
        <v>1.57001178</v>
      </c>
    </row>
    <row r="1179" customFormat="false" ht="15" hidden="false" customHeight="false" outlineLevel="0" collapsed="false">
      <c r="A1179" s="0" t="s">
        <v>1101</v>
      </c>
      <c r="B1179" s="0" t="s">
        <v>76</v>
      </c>
      <c r="C1179" s="0" t="n">
        <v>2001</v>
      </c>
      <c r="D1179" s="0" t="s">
        <v>34</v>
      </c>
      <c r="E1179" s="0" t="s">
        <v>142</v>
      </c>
      <c r="F1179" s="0" t="n">
        <v>0.77</v>
      </c>
      <c r="G1179" s="0" t="n">
        <v>0.6</v>
      </c>
      <c r="H1179" s="0" t="n">
        <v>0</v>
      </c>
      <c r="I1179" s="0" t="n">
        <v>0.2</v>
      </c>
      <c r="J1179" s="0" t="n">
        <v>1.57</v>
      </c>
      <c r="K1179" s="0" t="n">
        <v>90</v>
      </c>
      <c r="L1179" s="0" t="n">
        <v>8.7</v>
      </c>
      <c r="M1179" s="0" t="s">
        <v>36</v>
      </c>
      <c r="N1179" s="0" t="s">
        <v>74</v>
      </c>
      <c r="O1179" s="0" t="s">
        <v>42</v>
      </c>
      <c r="P1179" s="0" t="n">
        <f aca="false">IF(AND(OR(Dashboard!$B$5="All",D1179=Dashboard!$B$5),OR(Dashboard!$D$5="All",N1179=Dashboard!$D$5),OR(AND(C1179&lt;&gt;"",C1179&gt;=Dashboard!$F$5,C1179&lt;=Dashboard!$H$5),AND(C1179="",Dashboard!$F$5&lt;=1980,Dashboard!$H$5&gt;=2016))),1,0)</f>
        <v>1</v>
      </c>
      <c r="Q1179" s="0" t="n">
        <f aca="false">J1179*P1179+ROW()*0.00000001</f>
        <v>1.57001179</v>
      </c>
    </row>
    <row r="1180" customFormat="false" ht="15" hidden="false" customHeight="false" outlineLevel="0" collapsed="false">
      <c r="A1180" s="0" t="s">
        <v>1102</v>
      </c>
      <c r="B1180" s="0" t="s">
        <v>64</v>
      </c>
      <c r="C1180" s="0" t="n">
        <v>2013</v>
      </c>
      <c r="D1180" s="0" t="s">
        <v>56</v>
      </c>
      <c r="E1180" s="0" t="s">
        <v>65</v>
      </c>
      <c r="F1180" s="0" t="n">
        <v>0.92</v>
      </c>
      <c r="G1180" s="0" t="n">
        <v>0.5</v>
      </c>
      <c r="H1180" s="0" t="n">
        <v>0.03</v>
      </c>
      <c r="I1180" s="0" t="n">
        <v>0.12</v>
      </c>
      <c r="J1180" s="0" t="n">
        <v>1.57</v>
      </c>
      <c r="K1180" s="0" t="n">
        <v>79</v>
      </c>
      <c r="L1180" s="0" t="n">
        <v>5.4</v>
      </c>
      <c r="M1180" s="0" t="s">
        <v>73</v>
      </c>
      <c r="N1180" s="0" t="s">
        <v>66</v>
      </c>
      <c r="O1180" s="0" t="s">
        <v>37</v>
      </c>
      <c r="P1180" s="0" t="n">
        <f aca="false">IF(AND(OR(Dashboard!$B$5="All",D1180=Dashboard!$B$5),OR(Dashboard!$D$5="All",N1180=Dashboard!$D$5),OR(AND(C1180&lt;&gt;"",C1180&gt;=Dashboard!$F$5,C1180&lt;=Dashboard!$H$5),AND(C1180="",Dashboard!$F$5&lt;=1980,Dashboard!$H$5&gt;=2016))),1,0)</f>
        <v>1</v>
      </c>
      <c r="Q1180" s="0" t="n">
        <f aca="false">J1180*P1180+ROW()*0.00000001</f>
        <v>1.5700118</v>
      </c>
    </row>
    <row r="1181" customFormat="false" ht="15" hidden="false" customHeight="false" outlineLevel="0" collapsed="false">
      <c r="A1181" s="0" t="s">
        <v>355</v>
      </c>
      <c r="B1181" s="0" t="s">
        <v>172</v>
      </c>
      <c r="C1181" s="0" t="n">
        <v>2014</v>
      </c>
      <c r="D1181" s="0" t="s">
        <v>71</v>
      </c>
      <c r="E1181" s="0" t="s">
        <v>124</v>
      </c>
      <c r="F1181" s="0" t="n">
        <v>0.9</v>
      </c>
      <c r="G1181" s="0" t="n">
        <v>0.53</v>
      </c>
      <c r="H1181" s="0" t="n">
        <v>0</v>
      </c>
      <c r="I1181" s="0" t="n">
        <v>0.14</v>
      </c>
      <c r="J1181" s="0" t="n">
        <v>1.57</v>
      </c>
      <c r="K1181" s="0" t="n">
        <v>78</v>
      </c>
      <c r="L1181" s="0" t="n">
        <v>5.8</v>
      </c>
      <c r="M1181" s="0" t="s">
        <v>73</v>
      </c>
      <c r="N1181" s="0" t="s">
        <v>66</v>
      </c>
      <c r="O1181" s="0" t="s">
        <v>37</v>
      </c>
      <c r="P1181" s="0" t="n">
        <f aca="false">IF(AND(OR(Dashboard!$B$5="All",D1181=Dashboard!$B$5),OR(Dashboard!$D$5="All",N1181=Dashboard!$D$5),OR(AND(C1181&lt;&gt;"",C1181&gt;=Dashboard!$F$5,C1181&lt;=Dashboard!$H$5),AND(C1181="",Dashboard!$F$5&lt;=1980,Dashboard!$H$5&gt;=2016))),1,0)</f>
        <v>1</v>
      </c>
      <c r="Q1181" s="0" t="n">
        <f aca="false">J1181*P1181+ROW()*0.00000001</f>
        <v>1.57001181</v>
      </c>
    </row>
    <row r="1182" customFormat="false" ht="15" hidden="false" customHeight="false" outlineLevel="0" collapsed="false">
      <c r="A1182" s="0" t="s">
        <v>1103</v>
      </c>
      <c r="B1182" s="0" t="s">
        <v>50</v>
      </c>
      <c r="C1182" s="0" t="n">
        <v>2008</v>
      </c>
      <c r="D1182" s="0" t="s">
        <v>52</v>
      </c>
      <c r="E1182" s="0" t="s">
        <v>91</v>
      </c>
      <c r="F1182" s="0" t="n">
        <v>0.84</v>
      </c>
      <c r="G1182" s="0" t="n">
        <v>0.57</v>
      </c>
      <c r="H1182" s="0" t="n">
        <v>0</v>
      </c>
      <c r="I1182" s="0" t="n">
        <v>0.16</v>
      </c>
      <c r="J1182" s="0" t="n">
        <v>1.57</v>
      </c>
      <c r="K1182" s="0" t="n">
        <v>72</v>
      </c>
      <c r="L1182" s="0" t="n">
        <v>8</v>
      </c>
      <c r="M1182" s="0" t="s">
        <v>125</v>
      </c>
      <c r="N1182" s="0" t="s">
        <v>35</v>
      </c>
      <c r="O1182" s="0" t="s">
        <v>37</v>
      </c>
      <c r="P1182" s="0" t="n">
        <f aca="false">IF(AND(OR(Dashboard!$B$5="All",D1182=Dashboard!$B$5),OR(Dashboard!$D$5="All",N1182=Dashboard!$D$5),OR(AND(C1182&lt;&gt;"",C1182&gt;=Dashboard!$F$5,C1182&lt;=Dashboard!$H$5),AND(C1182="",Dashboard!$F$5&lt;=1980,Dashboard!$H$5&gt;=2016))),1,0)</f>
        <v>1</v>
      </c>
      <c r="Q1182" s="0" t="n">
        <f aca="false">J1182*P1182+ROW()*0.00000001</f>
        <v>1.57001182</v>
      </c>
    </row>
    <row r="1183" customFormat="false" ht="15" hidden="false" customHeight="false" outlineLevel="0" collapsed="false">
      <c r="A1183" s="0" t="s">
        <v>141</v>
      </c>
      <c r="B1183" s="0" t="s">
        <v>64</v>
      </c>
      <c r="C1183" s="0" t="n">
        <v>2015</v>
      </c>
      <c r="D1183" s="0" t="s">
        <v>34</v>
      </c>
      <c r="E1183" s="0" t="s">
        <v>142</v>
      </c>
      <c r="F1183" s="0" t="n">
        <v>0.57</v>
      </c>
      <c r="G1183" s="0" t="n">
        <v>0.88</v>
      </c>
      <c r="H1183" s="0" t="n">
        <v>0</v>
      </c>
      <c r="I1183" s="0" t="n">
        <v>0.12</v>
      </c>
      <c r="J1183" s="0" t="n">
        <v>1.57</v>
      </c>
      <c r="L1183" s="0" t="n">
        <v>2.9</v>
      </c>
      <c r="M1183" s="0" t="s">
        <v>36</v>
      </c>
      <c r="N1183" s="0" t="s">
        <v>66</v>
      </c>
      <c r="P1183" s="0" t="n">
        <f aca="false">IF(AND(OR(Dashboard!$B$5="All",D1183=Dashboard!$B$5),OR(Dashboard!$D$5="All",N1183=Dashboard!$D$5),OR(AND(C1183&lt;&gt;"",C1183&gt;=Dashboard!$F$5,C1183&lt;=Dashboard!$H$5),AND(C1183="",Dashboard!$F$5&lt;=1980,Dashboard!$H$5&gt;=2016))),1,0)</f>
        <v>1</v>
      </c>
      <c r="Q1183" s="0" t="n">
        <f aca="false">J1183*P1183+ROW()*0.00000001</f>
        <v>1.57001183</v>
      </c>
    </row>
    <row r="1184" customFormat="false" ht="15" hidden="false" customHeight="false" outlineLevel="0" collapsed="false">
      <c r="A1184" s="0" t="s">
        <v>751</v>
      </c>
      <c r="B1184" s="0" t="s">
        <v>172</v>
      </c>
      <c r="C1184" s="0" t="n">
        <v>2014</v>
      </c>
      <c r="D1184" s="0" t="s">
        <v>34</v>
      </c>
      <c r="E1184" s="0" t="s">
        <v>142</v>
      </c>
      <c r="F1184" s="0" t="n">
        <v>1.31</v>
      </c>
      <c r="G1184" s="0" t="n">
        <v>0.09</v>
      </c>
      <c r="H1184" s="0" t="n">
        <v>0</v>
      </c>
      <c r="I1184" s="0" t="n">
        <v>0.16</v>
      </c>
      <c r="J1184" s="0" t="n">
        <v>1.57</v>
      </c>
      <c r="K1184" s="0" t="n">
        <v>80</v>
      </c>
      <c r="L1184" s="0" t="n">
        <v>6.4</v>
      </c>
      <c r="M1184" s="0" t="s">
        <v>36</v>
      </c>
      <c r="N1184" s="0" t="s">
        <v>66</v>
      </c>
      <c r="O1184" s="0" t="s">
        <v>37</v>
      </c>
      <c r="P1184" s="0" t="n">
        <f aca="false">IF(AND(OR(Dashboard!$B$5="All",D1184=Dashboard!$B$5),OR(Dashboard!$D$5="All",N1184=Dashboard!$D$5),OR(AND(C1184&lt;&gt;"",C1184&gt;=Dashboard!$F$5,C1184&lt;=Dashboard!$H$5),AND(C1184="",Dashboard!$F$5&lt;=1980,Dashboard!$H$5&gt;=2016))),1,0)</f>
        <v>1</v>
      </c>
      <c r="Q1184" s="0" t="n">
        <f aca="false">J1184*P1184+ROW()*0.00000001</f>
        <v>1.57001184</v>
      </c>
    </row>
    <row r="1185" customFormat="false" ht="15" hidden="false" customHeight="false" outlineLevel="0" collapsed="false">
      <c r="A1185" s="0" t="s">
        <v>1104</v>
      </c>
      <c r="B1185" s="0" t="s">
        <v>76</v>
      </c>
      <c r="C1185" s="0" t="n">
        <v>2002</v>
      </c>
      <c r="D1185" s="0" t="s">
        <v>56</v>
      </c>
      <c r="E1185" s="0" t="s">
        <v>1105</v>
      </c>
      <c r="F1185" s="0" t="n">
        <v>0.98</v>
      </c>
      <c r="G1185" s="0" t="n">
        <v>0.53</v>
      </c>
      <c r="H1185" s="0" t="n">
        <v>0</v>
      </c>
      <c r="I1185" s="0" t="n">
        <v>0.06</v>
      </c>
      <c r="J1185" s="0" t="n">
        <v>1.57</v>
      </c>
      <c r="K1185" s="0" t="n">
        <v>55</v>
      </c>
      <c r="L1185" s="0" t="n">
        <v>8.6</v>
      </c>
      <c r="M1185" s="0" t="s">
        <v>103</v>
      </c>
      <c r="N1185" s="0" t="s">
        <v>74</v>
      </c>
      <c r="O1185" s="0" t="s">
        <v>53</v>
      </c>
      <c r="P1185" s="0" t="n">
        <f aca="false">IF(AND(OR(Dashboard!$B$5="All",D1185=Dashboard!$B$5),OR(Dashboard!$D$5="All",N1185=Dashboard!$D$5),OR(AND(C1185&lt;&gt;"",C1185&gt;=Dashboard!$F$5,C1185&lt;=Dashboard!$H$5),AND(C1185="",Dashboard!$F$5&lt;=1980,Dashboard!$H$5&gt;=2016))),1,0)</f>
        <v>1</v>
      </c>
      <c r="Q1185" s="0" t="n">
        <f aca="false">J1185*P1185+ROW()*0.00000001</f>
        <v>1.57001185</v>
      </c>
    </row>
    <row r="1186" customFormat="false" ht="15" hidden="false" customHeight="false" outlineLevel="0" collapsed="false">
      <c r="A1186" s="0" t="s">
        <v>1106</v>
      </c>
      <c r="B1186" s="0" t="s">
        <v>186</v>
      </c>
      <c r="C1186" s="0" t="n">
        <v>2005</v>
      </c>
      <c r="D1186" s="0" t="s">
        <v>52</v>
      </c>
      <c r="E1186" s="0" t="s">
        <v>35</v>
      </c>
      <c r="F1186" s="0" t="n">
        <v>0.95</v>
      </c>
      <c r="G1186" s="0" t="n">
        <v>0.11</v>
      </c>
      <c r="H1186" s="0" t="n">
        <v>0.46</v>
      </c>
      <c r="I1186" s="0" t="n">
        <v>0.04</v>
      </c>
      <c r="J1186" s="0" t="n">
        <v>1.57</v>
      </c>
      <c r="K1186" s="0" t="n">
        <v>64</v>
      </c>
      <c r="L1186" s="0" t="n">
        <v>7.9</v>
      </c>
      <c r="M1186" s="0" t="s">
        <v>36</v>
      </c>
      <c r="N1186" s="0" t="s">
        <v>35</v>
      </c>
      <c r="O1186" s="0" t="s">
        <v>67</v>
      </c>
      <c r="P1186" s="0" t="n">
        <f aca="false">IF(AND(OR(Dashboard!$B$5="All",D1186=Dashboard!$B$5),OR(Dashboard!$D$5="All",N1186=Dashboard!$D$5),OR(AND(C1186&lt;&gt;"",C1186&gt;=Dashboard!$F$5,C1186&lt;=Dashboard!$H$5),AND(C1186="",Dashboard!$F$5&lt;=1980,Dashboard!$H$5&gt;=2016))),1,0)</f>
        <v>1</v>
      </c>
      <c r="Q1186" s="0" t="n">
        <f aca="false">J1186*P1186+ROW()*0.00000001</f>
        <v>1.57001186</v>
      </c>
    </row>
    <row r="1187" customFormat="false" ht="15" hidden="false" customHeight="false" outlineLevel="0" collapsed="false">
      <c r="A1187" s="0" t="s">
        <v>1107</v>
      </c>
      <c r="B1187" s="0" t="s">
        <v>50</v>
      </c>
      <c r="C1187" s="0" t="n">
        <v>2008</v>
      </c>
      <c r="D1187" s="0" t="s">
        <v>46</v>
      </c>
      <c r="E1187" s="0" t="s">
        <v>157</v>
      </c>
      <c r="F1187" s="0" t="n">
        <v>0.17</v>
      </c>
      <c r="G1187" s="0" t="n">
        <v>0.02</v>
      </c>
      <c r="H1187" s="0" t="n">
        <v>1.36</v>
      </c>
      <c r="I1187" s="0" t="n">
        <v>0.02</v>
      </c>
      <c r="J1187" s="0" t="n">
        <v>1.57</v>
      </c>
      <c r="K1187" s="0" t="n">
        <v>84</v>
      </c>
      <c r="L1187" s="0" t="n">
        <v>8.5</v>
      </c>
      <c r="M1187" s="0" t="s">
        <v>125</v>
      </c>
      <c r="N1187" s="0" t="s">
        <v>35</v>
      </c>
      <c r="O1187" s="0" t="s">
        <v>42</v>
      </c>
      <c r="P1187" s="0" t="n">
        <f aca="false">IF(AND(OR(Dashboard!$B$5="All",D1187=Dashboard!$B$5),OR(Dashboard!$D$5="All",N1187=Dashboard!$D$5),OR(AND(C1187&lt;&gt;"",C1187&gt;=Dashboard!$F$5,C1187&lt;=Dashboard!$H$5),AND(C1187="",Dashboard!$F$5&lt;=1980,Dashboard!$H$5&gt;=2016))),1,0)</f>
        <v>1</v>
      </c>
      <c r="Q1187" s="0" t="n">
        <f aca="false">J1187*P1187+ROW()*0.00000001</f>
        <v>1.57001187</v>
      </c>
    </row>
    <row r="1188" customFormat="false" ht="15" hidden="false" customHeight="false" outlineLevel="0" collapsed="false">
      <c r="A1188" s="0" t="s">
        <v>1108</v>
      </c>
      <c r="B1188" s="0" t="s">
        <v>50</v>
      </c>
      <c r="C1188" s="0" t="n">
        <v>2008</v>
      </c>
      <c r="D1188" s="0" t="s">
        <v>52</v>
      </c>
      <c r="E1188" s="0" t="s">
        <v>487</v>
      </c>
      <c r="F1188" s="0" t="n">
        <v>0.63</v>
      </c>
      <c r="G1188" s="0" t="n">
        <v>0.76</v>
      </c>
      <c r="H1188" s="0" t="n">
        <v>0</v>
      </c>
      <c r="I1188" s="0" t="n">
        <v>0.17</v>
      </c>
      <c r="J1188" s="0" t="n">
        <v>1.56</v>
      </c>
      <c r="N1188" s="0" t="s">
        <v>35</v>
      </c>
      <c r="P1188" s="0" t="n">
        <f aca="false">IF(AND(OR(Dashboard!$B$5="All",D1188=Dashboard!$B$5),OR(Dashboard!$D$5="All",N1188=Dashboard!$D$5),OR(AND(C1188&lt;&gt;"",C1188&gt;=Dashboard!$F$5,C1188&lt;=Dashboard!$H$5),AND(C1188="",Dashboard!$F$5&lt;=1980,Dashboard!$H$5&gt;=2016))),1,0)</f>
        <v>1</v>
      </c>
      <c r="Q1188" s="0" t="n">
        <f aca="false">J1188*P1188+ROW()*0.00000001</f>
        <v>1.56001188</v>
      </c>
    </row>
    <row r="1189" customFormat="false" ht="15" hidden="false" customHeight="false" outlineLevel="0" collapsed="false">
      <c r="A1189" s="0" t="s">
        <v>1109</v>
      </c>
      <c r="B1189" s="0" t="s">
        <v>76</v>
      </c>
      <c r="C1189" s="0" t="n">
        <v>2000</v>
      </c>
      <c r="D1189" s="0" t="s">
        <v>41</v>
      </c>
      <c r="E1189" s="0" t="s">
        <v>72</v>
      </c>
      <c r="F1189" s="0" t="n">
        <v>0.77</v>
      </c>
      <c r="G1189" s="0" t="n">
        <v>0.6</v>
      </c>
      <c r="H1189" s="0" t="n">
        <v>0</v>
      </c>
      <c r="I1189" s="0" t="n">
        <v>0.2</v>
      </c>
      <c r="J1189" s="0" t="n">
        <v>1.56</v>
      </c>
      <c r="K1189" s="0" t="n">
        <v>79</v>
      </c>
      <c r="L1189" s="0" t="n">
        <v>6.8</v>
      </c>
      <c r="M1189" s="0" t="s">
        <v>103</v>
      </c>
      <c r="N1189" s="0" t="s">
        <v>74</v>
      </c>
      <c r="O1189" s="0" t="s">
        <v>37</v>
      </c>
      <c r="P1189" s="0" t="n">
        <f aca="false">IF(AND(OR(Dashboard!$B$5="All",D1189=Dashboard!$B$5),OR(Dashboard!$D$5="All",N1189=Dashboard!$D$5),OR(AND(C1189&lt;&gt;"",C1189&gt;=Dashboard!$F$5,C1189&lt;=Dashboard!$H$5),AND(C1189="",Dashboard!$F$5&lt;=1980,Dashboard!$H$5&gt;=2016))),1,0)</f>
        <v>1</v>
      </c>
      <c r="Q1189" s="0" t="n">
        <f aca="false">J1189*P1189+ROW()*0.00000001</f>
        <v>1.56001189</v>
      </c>
    </row>
    <row r="1190" customFormat="false" ht="15" hidden="false" customHeight="false" outlineLevel="0" collapsed="false">
      <c r="A1190" s="0" t="s">
        <v>1031</v>
      </c>
      <c r="B1190" s="0" t="s">
        <v>76</v>
      </c>
      <c r="C1190" s="0" t="n">
        <v>2006</v>
      </c>
      <c r="D1190" s="0" t="s">
        <v>102</v>
      </c>
      <c r="E1190" s="0" t="s">
        <v>142</v>
      </c>
      <c r="F1190" s="0" t="n">
        <v>1.07</v>
      </c>
      <c r="G1190" s="0" t="n">
        <v>0.4</v>
      </c>
      <c r="H1190" s="0" t="n">
        <v>0</v>
      </c>
      <c r="I1190" s="0" t="n">
        <v>0.1</v>
      </c>
      <c r="J1190" s="0" t="n">
        <v>1.56</v>
      </c>
      <c r="K1190" s="0" t="n">
        <v>84</v>
      </c>
      <c r="L1190" s="0" t="n">
        <v>8.1</v>
      </c>
      <c r="M1190" s="0" t="s">
        <v>103</v>
      </c>
      <c r="N1190" s="0" t="s">
        <v>74</v>
      </c>
      <c r="O1190" s="0" t="s">
        <v>42</v>
      </c>
      <c r="P1190" s="0" t="n">
        <f aca="false">IF(AND(OR(Dashboard!$B$5="All",D1190=Dashboard!$B$5),OR(Dashboard!$D$5="All",N1190=Dashboard!$D$5),OR(AND(C1190&lt;&gt;"",C1190&gt;=Dashboard!$F$5,C1190&lt;=Dashboard!$H$5),AND(C1190="",Dashboard!$F$5&lt;=1980,Dashboard!$H$5&gt;=2016))),1,0)</f>
        <v>1</v>
      </c>
      <c r="Q1190" s="0" t="n">
        <f aca="false">J1190*P1190+ROW()*0.00000001</f>
        <v>1.5600119</v>
      </c>
    </row>
    <row r="1191" customFormat="false" ht="15" hidden="false" customHeight="false" outlineLevel="0" collapsed="false">
      <c r="A1191" s="0" t="s">
        <v>319</v>
      </c>
      <c r="B1191" s="0" t="s">
        <v>64</v>
      </c>
      <c r="C1191" s="0" t="n">
        <v>2012</v>
      </c>
      <c r="D1191" s="0" t="s">
        <v>41</v>
      </c>
      <c r="E1191" s="0" t="s">
        <v>142</v>
      </c>
      <c r="F1191" s="0" t="n">
        <v>0.62</v>
      </c>
      <c r="G1191" s="0" t="n">
        <v>0.78</v>
      </c>
      <c r="H1191" s="0" t="n">
        <v>0.01</v>
      </c>
      <c r="I1191" s="0" t="n">
        <v>0.15</v>
      </c>
      <c r="J1191" s="0" t="n">
        <v>1.56</v>
      </c>
      <c r="K1191" s="0" t="n">
        <v>83</v>
      </c>
      <c r="L1191" s="0" t="n">
        <v>8.5</v>
      </c>
      <c r="M1191" s="0" t="s">
        <v>103</v>
      </c>
      <c r="N1191" s="0" t="s">
        <v>66</v>
      </c>
      <c r="O1191" s="0" t="s">
        <v>42</v>
      </c>
      <c r="P1191" s="0" t="n">
        <f aca="false">IF(AND(OR(Dashboard!$B$5="All",D1191=Dashboard!$B$5),OR(Dashboard!$D$5="All",N1191=Dashboard!$D$5),OR(AND(C1191&lt;&gt;"",C1191&gt;=Dashboard!$F$5,C1191&lt;=Dashboard!$H$5),AND(C1191="",Dashboard!$F$5&lt;=1980,Dashboard!$H$5&gt;=2016))),1,0)</f>
        <v>1</v>
      </c>
      <c r="Q1191" s="0" t="n">
        <f aca="false">J1191*P1191+ROW()*0.00000001</f>
        <v>1.56001191</v>
      </c>
    </row>
    <row r="1192" customFormat="false" ht="15" hidden="false" customHeight="false" outlineLevel="0" collapsed="false">
      <c r="A1192" s="0" t="s">
        <v>1110</v>
      </c>
      <c r="B1192" s="0" t="s">
        <v>33</v>
      </c>
      <c r="C1192" s="0" t="n">
        <v>2008</v>
      </c>
      <c r="D1192" s="0" t="s">
        <v>34</v>
      </c>
      <c r="E1192" s="0" t="s">
        <v>72</v>
      </c>
      <c r="F1192" s="0" t="n">
        <v>0.86</v>
      </c>
      <c r="G1192" s="0" t="n">
        <v>0.54</v>
      </c>
      <c r="H1192" s="0" t="n">
        <v>0</v>
      </c>
      <c r="I1192" s="0" t="n">
        <v>0.15</v>
      </c>
      <c r="J1192" s="0" t="n">
        <v>1.56</v>
      </c>
      <c r="K1192" s="0" t="n">
        <v>38</v>
      </c>
      <c r="L1192" s="0" t="n">
        <v>5.7</v>
      </c>
      <c r="M1192" s="0" t="s">
        <v>36</v>
      </c>
      <c r="N1192" s="0" t="s">
        <v>35</v>
      </c>
      <c r="O1192" s="0" t="s">
        <v>177</v>
      </c>
      <c r="P1192" s="0" t="n">
        <f aca="false">IF(AND(OR(Dashboard!$B$5="All",D1192=Dashboard!$B$5),OR(Dashboard!$D$5="All",N1192=Dashboard!$D$5),OR(AND(C1192&lt;&gt;"",C1192&gt;=Dashboard!$F$5,C1192&lt;=Dashboard!$H$5),AND(C1192="",Dashboard!$F$5&lt;=1980,Dashboard!$H$5&gt;=2016))),1,0)</f>
        <v>1</v>
      </c>
      <c r="Q1192" s="0" t="n">
        <f aca="false">J1192*P1192+ROW()*0.00000001</f>
        <v>1.56001192</v>
      </c>
    </row>
    <row r="1193" customFormat="false" ht="15" hidden="false" customHeight="false" outlineLevel="0" collapsed="false">
      <c r="A1193" s="0" t="s">
        <v>1111</v>
      </c>
      <c r="B1193" s="0" t="s">
        <v>39</v>
      </c>
      <c r="C1193" s="0" t="n">
        <v>1988</v>
      </c>
      <c r="D1193" s="0" t="s">
        <v>16</v>
      </c>
      <c r="E1193" s="0" t="s">
        <v>35</v>
      </c>
      <c r="F1193" s="0" t="n">
        <v>0.59</v>
      </c>
      <c r="G1193" s="0" t="n">
        <v>0.14</v>
      </c>
      <c r="H1193" s="0" t="n">
        <v>0.81</v>
      </c>
      <c r="I1193" s="0" t="n">
        <v>0.02</v>
      </c>
      <c r="J1193" s="0" t="n">
        <v>1.56</v>
      </c>
      <c r="N1193" s="0" t="s">
        <v>35</v>
      </c>
      <c r="P1193" s="0" t="n">
        <f aca="false">IF(AND(OR(Dashboard!$B$5="All",D1193=Dashboard!$B$5),OR(Dashboard!$D$5="All",N1193=Dashboard!$D$5),OR(AND(C1193&lt;&gt;"",C1193&gt;=Dashboard!$F$5,C1193&lt;=Dashboard!$H$5),AND(C1193="",Dashboard!$F$5&lt;=1980,Dashboard!$H$5&gt;=2016))),1,0)</f>
        <v>1</v>
      </c>
      <c r="Q1193" s="0" t="n">
        <f aca="false">J1193*P1193+ROW()*0.00000001</f>
        <v>1.56001193</v>
      </c>
    </row>
    <row r="1194" customFormat="false" ht="15" hidden="false" customHeight="false" outlineLevel="0" collapsed="false">
      <c r="A1194" s="0" t="s">
        <v>1112</v>
      </c>
      <c r="B1194" s="0" t="s">
        <v>50</v>
      </c>
      <c r="C1194" s="0" t="n">
        <v>2007</v>
      </c>
      <c r="D1194" s="0" t="s">
        <v>71</v>
      </c>
      <c r="E1194" s="0" t="s">
        <v>487</v>
      </c>
      <c r="F1194" s="0" t="n">
        <v>1.05</v>
      </c>
      <c r="G1194" s="0" t="n">
        <v>0.36</v>
      </c>
      <c r="H1194" s="0" t="n">
        <v>0</v>
      </c>
      <c r="I1194" s="0" t="n">
        <v>0.15</v>
      </c>
      <c r="J1194" s="0" t="n">
        <v>1.56</v>
      </c>
      <c r="N1194" s="0" t="s">
        <v>35</v>
      </c>
      <c r="P1194" s="0" t="n">
        <f aca="false">IF(AND(OR(Dashboard!$B$5="All",D1194=Dashboard!$B$5),OR(Dashboard!$D$5="All",N1194=Dashboard!$D$5),OR(AND(C1194&lt;&gt;"",C1194&gt;=Dashboard!$F$5,C1194&lt;=Dashboard!$H$5),AND(C1194="",Dashboard!$F$5&lt;=1980,Dashboard!$H$5&gt;=2016))),1,0)</f>
        <v>1</v>
      </c>
      <c r="Q1194" s="0" t="n">
        <f aca="false">J1194*P1194+ROW()*0.00000001</f>
        <v>1.56001194</v>
      </c>
    </row>
    <row r="1195" customFormat="false" ht="15" hidden="false" customHeight="false" outlineLevel="0" collapsed="false">
      <c r="A1195" s="0" t="s">
        <v>1113</v>
      </c>
      <c r="B1195" s="0" t="s">
        <v>117</v>
      </c>
      <c r="C1195" s="0" t="n">
        <v>1995</v>
      </c>
      <c r="D1195" s="0" t="s">
        <v>71</v>
      </c>
      <c r="E1195" s="0" t="s">
        <v>89</v>
      </c>
      <c r="F1195" s="0" t="n">
        <v>1.32</v>
      </c>
      <c r="G1195" s="0" t="n">
        <v>0.19</v>
      </c>
      <c r="H1195" s="0" t="n">
        <v>0</v>
      </c>
      <c r="I1195" s="0" t="n">
        <v>0.05</v>
      </c>
      <c r="J1195" s="0" t="n">
        <v>1.56</v>
      </c>
      <c r="N1195" s="0" t="s">
        <v>74</v>
      </c>
      <c r="P1195" s="0" t="n">
        <f aca="false">IF(AND(OR(Dashboard!$B$5="All",D1195=Dashboard!$B$5),OR(Dashboard!$D$5="All",N1195=Dashboard!$D$5),OR(AND(C1195&lt;&gt;"",C1195&gt;=Dashboard!$F$5,C1195&lt;=Dashboard!$H$5),AND(C1195="",Dashboard!$F$5&lt;=1980,Dashboard!$H$5&gt;=2016))),1,0)</f>
        <v>1</v>
      </c>
      <c r="Q1195" s="0" t="n">
        <f aca="false">J1195*P1195+ROW()*0.00000001</f>
        <v>1.56001195</v>
      </c>
    </row>
    <row r="1196" customFormat="false" ht="15" hidden="false" customHeight="false" outlineLevel="0" collapsed="false">
      <c r="A1196" s="0" t="s">
        <v>1114</v>
      </c>
      <c r="B1196" s="0" t="s">
        <v>78</v>
      </c>
      <c r="C1196" s="0" t="n">
        <v>1990</v>
      </c>
      <c r="D1196" s="0" t="s">
        <v>71</v>
      </c>
      <c r="E1196" s="0" t="s">
        <v>211</v>
      </c>
      <c r="F1196" s="0" t="n">
        <v>0.67</v>
      </c>
      <c r="G1196" s="0" t="n">
        <v>0.17</v>
      </c>
      <c r="H1196" s="0" t="n">
        <v>0.69</v>
      </c>
      <c r="I1196" s="0" t="n">
        <v>0.03</v>
      </c>
      <c r="J1196" s="0" t="n">
        <v>1.56</v>
      </c>
      <c r="N1196" s="0" t="s">
        <v>35</v>
      </c>
      <c r="P1196" s="0" t="n">
        <f aca="false">IF(AND(OR(Dashboard!$B$5="All",D1196=Dashboard!$B$5),OR(Dashboard!$D$5="All",N1196=Dashboard!$D$5),OR(AND(C1196&lt;&gt;"",C1196&gt;=Dashboard!$F$5,C1196&lt;=Dashboard!$H$5),AND(C1196="",Dashboard!$F$5&lt;=1980,Dashboard!$H$5&gt;=2016))),1,0)</f>
        <v>1</v>
      </c>
      <c r="Q1196" s="0" t="n">
        <f aca="false">J1196*P1196+ROW()*0.00000001</f>
        <v>1.56001196</v>
      </c>
    </row>
    <row r="1197" customFormat="false" ht="15" hidden="false" customHeight="false" outlineLevel="0" collapsed="false">
      <c r="A1197" s="0" t="s">
        <v>1115</v>
      </c>
      <c r="B1197" s="0" t="s">
        <v>50</v>
      </c>
      <c r="C1197" s="0" t="n">
        <v>2009</v>
      </c>
      <c r="D1197" s="0" t="s">
        <v>46</v>
      </c>
      <c r="E1197" s="0" t="s">
        <v>35</v>
      </c>
      <c r="F1197" s="0" t="n">
        <v>0.57</v>
      </c>
      <c r="G1197" s="0" t="n">
        <v>0.43</v>
      </c>
      <c r="H1197" s="0" t="n">
        <v>0.44</v>
      </c>
      <c r="I1197" s="0" t="n">
        <v>0.12</v>
      </c>
      <c r="J1197" s="0" t="n">
        <v>1.56</v>
      </c>
      <c r="K1197" s="0" t="n">
        <v>54</v>
      </c>
      <c r="L1197" s="0" t="n">
        <v>9</v>
      </c>
      <c r="M1197" s="0" t="s">
        <v>36</v>
      </c>
      <c r="N1197" s="0" t="s">
        <v>35</v>
      </c>
      <c r="O1197" s="0" t="s">
        <v>53</v>
      </c>
      <c r="P1197" s="0" t="n">
        <f aca="false">IF(AND(OR(Dashboard!$B$5="All",D1197=Dashboard!$B$5),OR(Dashboard!$D$5="All",N1197=Dashboard!$D$5),OR(AND(C1197&lt;&gt;"",C1197&gt;=Dashboard!$F$5,C1197&lt;=Dashboard!$H$5),AND(C1197="",Dashboard!$F$5&lt;=1980,Dashboard!$H$5&gt;=2016))),1,0)</f>
        <v>1</v>
      </c>
      <c r="Q1197" s="0" t="n">
        <f aca="false">J1197*P1197+ROW()*0.00000001</f>
        <v>1.56001197</v>
      </c>
    </row>
    <row r="1198" customFormat="false" ht="15" hidden="false" customHeight="false" outlineLevel="0" collapsed="false">
      <c r="A1198" s="0" t="s">
        <v>1116</v>
      </c>
      <c r="B1198" s="0" t="s">
        <v>45</v>
      </c>
      <c r="C1198" s="0" t="n">
        <v>2001</v>
      </c>
      <c r="D1198" s="0" t="s">
        <v>46</v>
      </c>
      <c r="E1198" s="0" t="s">
        <v>310</v>
      </c>
      <c r="F1198" s="0" t="n">
        <v>0</v>
      </c>
      <c r="G1198" s="0" t="n">
        <v>0</v>
      </c>
      <c r="H1198" s="0" t="n">
        <v>1.56</v>
      </c>
      <c r="I1198" s="0" t="n">
        <v>0</v>
      </c>
      <c r="J1198" s="0" t="n">
        <v>1.56</v>
      </c>
      <c r="N1198" s="0" t="s">
        <v>35</v>
      </c>
      <c r="P1198" s="0" t="n">
        <f aca="false">IF(AND(OR(Dashboard!$B$5="All",D1198=Dashboard!$B$5),OR(Dashboard!$D$5="All",N1198=Dashboard!$D$5),OR(AND(C1198&lt;&gt;"",C1198&gt;=Dashboard!$F$5,C1198&lt;=Dashboard!$H$5),AND(C1198="",Dashboard!$F$5&lt;=1980,Dashboard!$H$5&gt;=2016))),1,0)</f>
        <v>1</v>
      </c>
      <c r="Q1198" s="0" t="n">
        <f aca="false">J1198*P1198+ROW()*0.00000001</f>
        <v>1.56001198</v>
      </c>
    </row>
    <row r="1199" customFormat="false" ht="15" hidden="false" customHeight="false" outlineLevel="0" collapsed="false">
      <c r="A1199" s="0" t="s">
        <v>1117</v>
      </c>
      <c r="B1199" s="0" t="s">
        <v>85</v>
      </c>
      <c r="C1199" s="0" t="n">
        <v>2003</v>
      </c>
      <c r="D1199" s="0" t="s">
        <v>52</v>
      </c>
      <c r="E1199" s="0" t="s">
        <v>35</v>
      </c>
      <c r="F1199" s="0" t="n">
        <v>0.68</v>
      </c>
      <c r="G1199" s="0" t="n">
        <v>0.38</v>
      </c>
      <c r="H1199" s="0" t="n">
        <v>0.44</v>
      </c>
      <c r="I1199" s="0" t="n">
        <v>0.05</v>
      </c>
      <c r="J1199" s="0" t="n">
        <v>1.56</v>
      </c>
      <c r="N1199" s="0" t="s">
        <v>35</v>
      </c>
      <c r="P1199" s="0" t="n">
        <f aca="false">IF(AND(OR(Dashboard!$B$5="All",D1199=Dashboard!$B$5),OR(Dashboard!$D$5="All",N1199=Dashboard!$D$5),OR(AND(C1199&lt;&gt;"",C1199&gt;=Dashboard!$F$5,C1199&lt;=Dashboard!$H$5),AND(C1199="",Dashboard!$F$5&lt;=1980,Dashboard!$H$5&gt;=2016))),1,0)</f>
        <v>1</v>
      </c>
      <c r="Q1199" s="0" t="n">
        <f aca="false">J1199*P1199+ROW()*0.00000001</f>
        <v>1.56001199</v>
      </c>
    </row>
    <row r="1200" customFormat="false" ht="15" hidden="false" customHeight="false" outlineLevel="0" collapsed="false">
      <c r="A1200" s="0" t="s">
        <v>1118</v>
      </c>
      <c r="B1200" s="0" t="s">
        <v>50</v>
      </c>
      <c r="C1200" s="0" t="n">
        <v>2008</v>
      </c>
      <c r="D1200" s="0" t="s">
        <v>58</v>
      </c>
      <c r="E1200" s="0" t="s">
        <v>142</v>
      </c>
      <c r="F1200" s="0" t="n">
        <v>0.8</v>
      </c>
      <c r="G1200" s="0" t="n">
        <v>0.59</v>
      </c>
      <c r="H1200" s="0" t="n">
        <v>0.01</v>
      </c>
      <c r="I1200" s="0" t="n">
        <v>0.16</v>
      </c>
      <c r="J1200" s="0" t="n">
        <v>1.55</v>
      </c>
      <c r="K1200" s="0" t="n">
        <v>58</v>
      </c>
      <c r="M1200" s="0" t="s">
        <v>36</v>
      </c>
      <c r="N1200" s="0" t="s">
        <v>35</v>
      </c>
      <c r="O1200" s="0" t="s">
        <v>53</v>
      </c>
      <c r="P1200" s="0" t="n">
        <f aca="false">IF(AND(OR(Dashboard!$B$5="All",D1200=Dashboard!$B$5),OR(Dashboard!$D$5="All",N1200=Dashboard!$D$5),OR(AND(C1200&lt;&gt;"",C1200&gt;=Dashboard!$F$5,C1200&lt;=Dashboard!$H$5),AND(C1200="",Dashboard!$F$5&lt;=1980,Dashboard!$H$5&gt;=2016))),1,0)</f>
        <v>1</v>
      </c>
      <c r="Q1200" s="0" t="n">
        <f aca="false">J1200*P1200+ROW()*0.00000001</f>
        <v>1.550012</v>
      </c>
    </row>
    <row r="1201" customFormat="false" ht="15" hidden="false" customHeight="false" outlineLevel="0" collapsed="false">
      <c r="A1201" s="0" t="s">
        <v>1119</v>
      </c>
      <c r="B1201" s="0" t="s">
        <v>33</v>
      </c>
      <c r="C1201" s="0" t="n">
        <v>2011</v>
      </c>
      <c r="D1201" s="0" t="s">
        <v>71</v>
      </c>
      <c r="E1201" s="0" t="s">
        <v>487</v>
      </c>
      <c r="F1201" s="0" t="n">
        <v>0.73</v>
      </c>
      <c r="G1201" s="0" t="n">
        <v>0.67</v>
      </c>
      <c r="H1201" s="0" t="n">
        <v>0</v>
      </c>
      <c r="I1201" s="0" t="n">
        <v>0.15</v>
      </c>
      <c r="J1201" s="0" t="n">
        <v>1.55</v>
      </c>
      <c r="K1201" s="0" t="n">
        <v>73</v>
      </c>
      <c r="L1201" s="0" t="n">
        <v>7</v>
      </c>
      <c r="M1201" s="0" t="s">
        <v>125</v>
      </c>
      <c r="N1201" s="0" t="s">
        <v>35</v>
      </c>
      <c r="O1201" s="0" t="s">
        <v>37</v>
      </c>
      <c r="P1201" s="0" t="n">
        <f aca="false">IF(AND(OR(Dashboard!$B$5="All",D1201=Dashboard!$B$5),OR(Dashboard!$D$5="All",N1201=Dashboard!$D$5),OR(AND(C1201&lt;&gt;"",C1201&gt;=Dashboard!$F$5,C1201&lt;=Dashboard!$H$5),AND(C1201="",Dashboard!$F$5&lt;=1980,Dashboard!$H$5&gt;=2016))),1,0)</f>
        <v>1</v>
      </c>
      <c r="Q1201" s="0" t="n">
        <f aca="false">J1201*P1201+ROW()*0.00000001</f>
        <v>1.55001201</v>
      </c>
    </row>
    <row r="1202" customFormat="false" ht="15" hidden="false" customHeight="false" outlineLevel="0" collapsed="false">
      <c r="A1202" s="0" t="s">
        <v>1120</v>
      </c>
      <c r="B1202" s="0" t="s">
        <v>76</v>
      </c>
      <c r="C1202" s="0" t="n">
        <v>2002</v>
      </c>
      <c r="D1202" s="0" t="s">
        <v>41</v>
      </c>
      <c r="E1202" s="0" t="s">
        <v>160</v>
      </c>
      <c r="F1202" s="0" t="n">
        <v>0.76</v>
      </c>
      <c r="G1202" s="0" t="n">
        <v>0.59</v>
      </c>
      <c r="H1202" s="0" t="n">
        <v>0</v>
      </c>
      <c r="I1202" s="0" t="n">
        <v>0.2</v>
      </c>
      <c r="J1202" s="0" t="n">
        <v>1.55</v>
      </c>
      <c r="K1202" s="0" t="n">
        <v>71</v>
      </c>
      <c r="L1202" s="0" t="n">
        <v>5.7</v>
      </c>
      <c r="M1202" s="0" t="s">
        <v>103</v>
      </c>
      <c r="N1202" s="0" t="s">
        <v>74</v>
      </c>
      <c r="O1202" s="0" t="s">
        <v>37</v>
      </c>
      <c r="P1202" s="0" t="n">
        <f aca="false">IF(AND(OR(Dashboard!$B$5="All",D1202=Dashboard!$B$5),OR(Dashboard!$D$5="All",N1202=Dashboard!$D$5),OR(AND(C1202&lt;&gt;"",C1202&gt;=Dashboard!$F$5,C1202&lt;=Dashboard!$H$5),AND(C1202="",Dashboard!$F$5&lt;=1980,Dashboard!$H$5&gt;=2016))),1,0)</f>
        <v>1</v>
      </c>
      <c r="Q1202" s="0" t="n">
        <f aca="false">J1202*P1202+ROW()*0.00000001</f>
        <v>1.55001202</v>
      </c>
    </row>
    <row r="1203" customFormat="false" ht="15" hidden="false" customHeight="false" outlineLevel="0" collapsed="false">
      <c r="A1203" s="0" t="s">
        <v>1121</v>
      </c>
      <c r="B1203" s="0" t="s">
        <v>144</v>
      </c>
      <c r="C1203" s="0" t="n">
        <v>2003</v>
      </c>
      <c r="D1203" s="0" t="s">
        <v>56</v>
      </c>
      <c r="E1203" s="0" t="s">
        <v>124</v>
      </c>
      <c r="F1203" s="0" t="n">
        <v>0.91</v>
      </c>
      <c r="G1203" s="0" t="n">
        <v>0.57</v>
      </c>
      <c r="H1203" s="0" t="n">
        <v>0</v>
      </c>
      <c r="I1203" s="0" t="n">
        <v>0.07</v>
      </c>
      <c r="J1203" s="0" t="n">
        <v>1.55</v>
      </c>
      <c r="K1203" s="0" t="n">
        <v>86</v>
      </c>
      <c r="L1203" s="0" t="n">
        <v>8.5</v>
      </c>
      <c r="M1203" s="0" t="s">
        <v>73</v>
      </c>
      <c r="N1203" s="0" t="s">
        <v>66</v>
      </c>
      <c r="O1203" s="0" t="s">
        <v>42</v>
      </c>
      <c r="P1203" s="0" t="n">
        <f aca="false">IF(AND(OR(Dashboard!$B$5="All",D1203=Dashboard!$B$5),OR(Dashboard!$D$5="All",N1203=Dashboard!$D$5),OR(AND(C1203&lt;&gt;"",C1203&gt;=Dashboard!$F$5,C1203&lt;=Dashboard!$H$5),AND(C1203="",Dashboard!$F$5&lt;=1980,Dashboard!$H$5&gt;=2016))),1,0)</f>
        <v>1</v>
      </c>
      <c r="Q1203" s="0" t="n">
        <f aca="false">J1203*P1203+ROW()*0.00000001</f>
        <v>1.55001203</v>
      </c>
    </row>
    <row r="1204" customFormat="false" ht="15" hidden="false" customHeight="false" outlineLevel="0" collapsed="false">
      <c r="A1204" s="0" t="s">
        <v>664</v>
      </c>
      <c r="B1204" s="0" t="s">
        <v>64</v>
      </c>
      <c r="C1204" s="0" t="n">
        <v>2010</v>
      </c>
      <c r="D1204" s="0" t="s">
        <v>71</v>
      </c>
      <c r="E1204" s="0" t="s">
        <v>243</v>
      </c>
      <c r="F1204" s="0" t="n">
        <v>0.95</v>
      </c>
      <c r="G1204" s="0" t="n">
        <v>0.46</v>
      </c>
      <c r="H1204" s="0" t="n">
        <v>0</v>
      </c>
      <c r="I1204" s="0" t="n">
        <v>0.14</v>
      </c>
      <c r="J1204" s="0" t="n">
        <v>1.55</v>
      </c>
      <c r="K1204" s="0" t="n">
        <v>79</v>
      </c>
      <c r="L1204" s="0" t="n">
        <v>8</v>
      </c>
      <c r="M1204" s="0" t="s">
        <v>125</v>
      </c>
      <c r="N1204" s="0" t="s">
        <v>66</v>
      </c>
      <c r="O1204" s="0" t="s">
        <v>37</v>
      </c>
      <c r="P1204" s="0" t="n">
        <f aca="false">IF(AND(OR(Dashboard!$B$5="All",D1204=Dashboard!$B$5),OR(Dashboard!$D$5="All",N1204=Dashboard!$D$5),OR(AND(C1204&lt;&gt;"",C1204&gt;=Dashboard!$F$5,C1204&lt;=Dashboard!$H$5),AND(C1204="",Dashboard!$F$5&lt;=1980,Dashboard!$H$5&gt;=2016))),1,0)</f>
        <v>1</v>
      </c>
      <c r="Q1204" s="0" t="n">
        <f aca="false">J1204*P1204+ROW()*0.00000001</f>
        <v>1.55001204</v>
      </c>
    </row>
    <row r="1205" customFormat="false" ht="15" hidden="false" customHeight="false" outlineLevel="0" collapsed="false">
      <c r="A1205" s="0" t="s">
        <v>1122</v>
      </c>
      <c r="B1205" s="0" t="s">
        <v>108</v>
      </c>
      <c r="C1205" s="0" t="n">
        <v>2000</v>
      </c>
      <c r="D1205" s="0" t="s">
        <v>71</v>
      </c>
      <c r="E1205" s="0" t="s">
        <v>142</v>
      </c>
      <c r="F1205" s="0" t="n">
        <v>1.13</v>
      </c>
      <c r="G1205" s="0" t="n">
        <v>0.38</v>
      </c>
      <c r="H1205" s="0" t="n">
        <v>0.02</v>
      </c>
      <c r="I1205" s="0" t="n">
        <v>0.03</v>
      </c>
      <c r="J1205" s="0" t="n">
        <v>1.55</v>
      </c>
      <c r="N1205" s="0" t="s">
        <v>35</v>
      </c>
      <c r="P1205" s="0" t="n">
        <f aca="false">IF(AND(OR(Dashboard!$B$5="All",D1205=Dashboard!$B$5),OR(Dashboard!$D$5="All",N1205=Dashboard!$D$5),OR(AND(C1205&lt;&gt;"",C1205&gt;=Dashboard!$F$5,C1205&lt;=Dashboard!$H$5),AND(C1205="",Dashboard!$F$5&lt;=1980,Dashboard!$H$5&gt;=2016))),1,0)</f>
        <v>1</v>
      </c>
      <c r="Q1205" s="0" t="n">
        <f aca="false">J1205*P1205+ROW()*0.00000001</f>
        <v>1.55001205</v>
      </c>
    </row>
    <row r="1206" customFormat="false" ht="15" hidden="false" customHeight="false" outlineLevel="0" collapsed="false">
      <c r="A1206" s="0" t="s">
        <v>1123</v>
      </c>
      <c r="B1206" s="0" t="s">
        <v>117</v>
      </c>
      <c r="C1206" s="0" t="n">
        <v>2001</v>
      </c>
      <c r="D1206" s="0" t="s">
        <v>71</v>
      </c>
      <c r="E1206" s="0" t="s">
        <v>91</v>
      </c>
      <c r="F1206" s="0" t="n">
        <v>0.57</v>
      </c>
      <c r="G1206" s="0" t="n">
        <v>0.87</v>
      </c>
      <c r="H1206" s="0" t="n">
        <v>0.02</v>
      </c>
      <c r="I1206" s="0" t="n">
        <v>0.09</v>
      </c>
      <c r="J1206" s="0" t="n">
        <v>1.55</v>
      </c>
      <c r="K1206" s="0" t="n">
        <v>74</v>
      </c>
      <c r="L1206" s="0" t="n">
        <v>8.7</v>
      </c>
      <c r="M1206" s="0" t="s">
        <v>36</v>
      </c>
      <c r="N1206" s="0" t="s">
        <v>74</v>
      </c>
      <c r="O1206" s="0" t="s">
        <v>37</v>
      </c>
      <c r="P1206" s="0" t="n">
        <f aca="false">IF(AND(OR(Dashboard!$B$5="All",D1206=Dashboard!$B$5),OR(Dashboard!$D$5="All",N1206=Dashboard!$D$5),OR(AND(C1206&lt;&gt;"",C1206&gt;=Dashboard!$F$5,C1206&lt;=Dashboard!$H$5),AND(C1206="",Dashboard!$F$5&lt;=1980,Dashboard!$H$5&gt;=2016))),1,0)</f>
        <v>1</v>
      </c>
      <c r="Q1206" s="0" t="n">
        <f aca="false">J1206*P1206+ROW()*0.00000001</f>
        <v>1.55001206</v>
      </c>
    </row>
    <row r="1207" customFormat="false" ht="15" hidden="false" customHeight="false" outlineLevel="0" collapsed="false">
      <c r="A1207" s="0" t="s">
        <v>1124</v>
      </c>
      <c r="B1207" s="0" t="s">
        <v>33</v>
      </c>
      <c r="C1207" s="0" t="n">
        <v>2009</v>
      </c>
      <c r="D1207" s="0" t="s">
        <v>52</v>
      </c>
      <c r="E1207" s="0" t="s">
        <v>91</v>
      </c>
      <c r="F1207" s="0" t="n">
        <v>0.92</v>
      </c>
      <c r="G1207" s="0" t="n">
        <v>0.48</v>
      </c>
      <c r="H1207" s="0" t="n">
        <v>0</v>
      </c>
      <c r="I1207" s="0" t="n">
        <v>0.15</v>
      </c>
      <c r="J1207" s="0" t="n">
        <v>1.55</v>
      </c>
      <c r="K1207" s="0" t="n">
        <v>89</v>
      </c>
      <c r="L1207" s="0" t="n">
        <v>6.9</v>
      </c>
      <c r="M1207" s="0" t="s">
        <v>103</v>
      </c>
      <c r="N1207" s="0" t="s">
        <v>35</v>
      </c>
      <c r="O1207" s="0" t="s">
        <v>42</v>
      </c>
      <c r="P1207" s="0" t="n">
        <f aca="false">IF(AND(OR(Dashboard!$B$5="All",D1207=Dashboard!$B$5),OR(Dashboard!$D$5="All",N1207=Dashboard!$D$5),OR(AND(C1207&lt;&gt;"",C1207&gt;=Dashboard!$F$5,C1207&lt;=Dashboard!$H$5),AND(C1207="",Dashboard!$F$5&lt;=1980,Dashboard!$H$5&gt;=2016))),1,0)</f>
        <v>1</v>
      </c>
      <c r="Q1207" s="0" t="n">
        <f aca="false">J1207*P1207+ROW()*0.00000001</f>
        <v>1.55001207</v>
      </c>
    </row>
    <row r="1208" customFormat="false" ht="15" hidden="false" customHeight="false" outlineLevel="0" collapsed="false">
      <c r="A1208" s="0" t="s">
        <v>1125</v>
      </c>
      <c r="B1208" s="0" t="s">
        <v>152</v>
      </c>
      <c r="C1208" s="0" t="n">
        <v>1999</v>
      </c>
      <c r="D1208" s="0" t="s">
        <v>246</v>
      </c>
      <c r="E1208" s="0" t="s">
        <v>1126</v>
      </c>
      <c r="F1208" s="0" t="n">
        <v>1.55</v>
      </c>
      <c r="G1208" s="0" t="n">
        <v>0</v>
      </c>
      <c r="H1208" s="0" t="n">
        <v>0</v>
      </c>
      <c r="I1208" s="0" t="n">
        <v>0</v>
      </c>
      <c r="J1208" s="0" t="n">
        <v>1.55</v>
      </c>
      <c r="N1208" s="0" t="s">
        <v>152</v>
      </c>
      <c r="P1208" s="0" t="n">
        <f aca="false">IF(AND(OR(Dashboard!$B$5="All",D1208=Dashboard!$B$5),OR(Dashboard!$D$5="All",N1208=Dashboard!$D$5),OR(AND(C1208&lt;&gt;"",C1208&gt;=Dashboard!$F$5,C1208&lt;=Dashboard!$H$5),AND(C1208="",Dashboard!$F$5&lt;=1980,Dashboard!$H$5&gt;=2016))),1,0)</f>
        <v>1</v>
      </c>
      <c r="Q1208" s="0" t="n">
        <f aca="false">J1208*P1208+ROW()*0.00000001</f>
        <v>1.55001208</v>
      </c>
    </row>
    <row r="1209" customFormat="false" ht="15" hidden="false" customHeight="false" outlineLevel="0" collapsed="false">
      <c r="A1209" s="0" t="s">
        <v>1127</v>
      </c>
      <c r="B1209" s="0" t="s">
        <v>94</v>
      </c>
      <c r="C1209" s="0" t="n">
        <v>2014</v>
      </c>
      <c r="D1209" s="0" t="s">
        <v>56</v>
      </c>
      <c r="E1209" s="0" t="s">
        <v>139</v>
      </c>
      <c r="F1209" s="0" t="n">
        <v>0.47</v>
      </c>
      <c r="G1209" s="0" t="n">
        <v>0.8</v>
      </c>
      <c r="H1209" s="0" t="n">
        <v>0.03</v>
      </c>
      <c r="I1209" s="0" t="n">
        <v>0.24</v>
      </c>
      <c r="J1209" s="0" t="n">
        <v>1.55</v>
      </c>
      <c r="K1209" s="0" t="n">
        <v>79</v>
      </c>
      <c r="L1209" s="0" t="n">
        <v>8.1</v>
      </c>
      <c r="M1209" s="0" t="s">
        <v>73</v>
      </c>
      <c r="N1209" s="0" t="s">
        <v>74</v>
      </c>
      <c r="O1209" s="0" t="s">
        <v>37</v>
      </c>
      <c r="P1209" s="0" t="n">
        <f aca="false">IF(AND(OR(Dashboard!$B$5="All",D1209=Dashboard!$B$5),OR(Dashboard!$D$5="All",N1209=Dashboard!$D$5),OR(AND(C1209&lt;&gt;"",C1209&gt;=Dashboard!$F$5,C1209&lt;=Dashboard!$H$5),AND(C1209="",Dashboard!$F$5&lt;=1980,Dashboard!$H$5&gt;=2016))),1,0)</f>
        <v>1</v>
      </c>
      <c r="Q1209" s="0" t="n">
        <f aca="false">J1209*P1209+ROW()*0.00000001</f>
        <v>1.55001209</v>
      </c>
    </row>
    <row r="1210" customFormat="false" ht="15" hidden="false" customHeight="false" outlineLevel="0" collapsed="false">
      <c r="A1210" s="0" t="s">
        <v>1128</v>
      </c>
      <c r="B1210" s="0" t="s">
        <v>64</v>
      </c>
      <c r="C1210" s="0" t="n">
        <v>2010</v>
      </c>
      <c r="D1210" s="0" t="s">
        <v>71</v>
      </c>
      <c r="E1210" s="0" t="s">
        <v>72</v>
      </c>
      <c r="F1210" s="0" t="n">
        <v>0.85</v>
      </c>
      <c r="G1210" s="0" t="n">
        <v>0.55</v>
      </c>
      <c r="H1210" s="0" t="n">
        <v>0</v>
      </c>
      <c r="I1210" s="0" t="n">
        <v>0.15</v>
      </c>
      <c r="J1210" s="0" t="n">
        <v>1.55</v>
      </c>
      <c r="K1210" s="0" t="n">
        <v>74</v>
      </c>
      <c r="L1210" s="0" t="n">
        <v>7.8</v>
      </c>
      <c r="M1210" s="0" t="s">
        <v>73</v>
      </c>
      <c r="N1210" s="0" t="s">
        <v>66</v>
      </c>
      <c r="O1210" s="0" t="s">
        <v>37</v>
      </c>
      <c r="P1210" s="0" t="n">
        <f aca="false">IF(AND(OR(Dashboard!$B$5="All",D1210=Dashboard!$B$5),OR(Dashboard!$D$5="All",N1210=Dashboard!$D$5),OR(AND(C1210&lt;&gt;"",C1210&gt;=Dashboard!$F$5,C1210&lt;=Dashboard!$H$5),AND(C1210="",Dashboard!$F$5&lt;=1980,Dashboard!$H$5&gt;=2016))),1,0)</f>
        <v>1</v>
      </c>
      <c r="Q1210" s="0" t="n">
        <f aca="false">J1210*P1210+ROW()*0.00000001</f>
        <v>1.5500121</v>
      </c>
    </row>
    <row r="1211" customFormat="false" ht="15" hidden="false" customHeight="false" outlineLevel="0" collapsed="false">
      <c r="A1211" s="0" t="s">
        <v>1129</v>
      </c>
      <c r="B1211" s="0" t="s">
        <v>50</v>
      </c>
      <c r="C1211" s="0" t="n">
        <v>2011</v>
      </c>
      <c r="D1211" s="0" t="s">
        <v>52</v>
      </c>
      <c r="E1211" s="0" t="s">
        <v>91</v>
      </c>
      <c r="F1211" s="0" t="n">
        <v>0.37</v>
      </c>
      <c r="G1211" s="0" t="n">
        <v>0.96</v>
      </c>
      <c r="H1211" s="0" t="n">
        <v>0</v>
      </c>
      <c r="I1211" s="0" t="n">
        <v>0.21</v>
      </c>
      <c r="J1211" s="0" t="n">
        <v>1.54</v>
      </c>
      <c r="M1211" s="0" t="s">
        <v>36</v>
      </c>
      <c r="N1211" s="0" t="s">
        <v>35</v>
      </c>
      <c r="P1211" s="0" t="n">
        <f aca="false">IF(AND(OR(Dashboard!$B$5="All",D1211=Dashboard!$B$5),OR(Dashboard!$D$5="All",N1211=Dashboard!$D$5),OR(AND(C1211&lt;&gt;"",C1211&gt;=Dashboard!$F$5,C1211&lt;=Dashboard!$H$5),AND(C1211="",Dashboard!$F$5&lt;=1980,Dashboard!$H$5&gt;=2016))),1,0)</f>
        <v>1</v>
      </c>
      <c r="Q1211" s="0" t="n">
        <f aca="false">J1211*P1211+ROW()*0.00000001</f>
        <v>1.54001211</v>
      </c>
    </row>
    <row r="1212" customFormat="false" ht="15" hidden="false" customHeight="false" outlineLevel="0" collapsed="false">
      <c r="A1212" s="0" t="s">
        <v>747</v>
      </c>
      <c r="B1212" s="0" t="s">
        <v>70</v>
      </c>
      <c r="C1212" s="0" t="n">
        <v>2010</v>
      </c>
      <c r="D1212" s="0" t="s">
        <v>56</v>
      </c>
      <c r="E1212" s="0" t="s">
        <v>72</v>
      </c>
      <c r="F1212" s="0" t="n">
        <v>0.85</v>
      </c>
      <c r="G1212" s="0" t="n">
        <v>0.46</v>
      </c>
      <c r="H1212" s="0" t="n">
        <v>0.02</v>
      </c>
      <c r="I1212" s="0" t="n">
        <v>0.22</v>
      </c>
      <c r="J1212" s="0" t="n">
        <v>1.54</v>
      </c>
      <c r="K1212" s="0" t="n">
        <v>88</v>
      </c>
      <c r="L1212" s="0" t="n">
        <v>8.2</v>
      </c>
      <c r="M1212" s="0" t="s">
        <v>73</v>
      </c>
      <c r="N1212" s="0" t="s">
        <v>74</v>
      </c>
      <c r="O1212" s="0" t="s">
        <v>42</v>
      </c>
      <c r="P1212" s="0" t="n">
        <f aca="false">IF(AND(OR(Dashboard!$B$5="All",D1212=Dashboard!$B$5),OR(Dashboard!$D$5="All",N1212=Dashboard!$D$5),OR(AND(C1212&lt;&gt;"",C1212&gt;=Dashboard!$F$5,C1212&lt;=Dashboard!$H$5),AND(C1212="",Dashboard!$F$5&lt;=1980,Dashboard!$H$5&gt;=2016))),1,0)</f>
        <v>1</v>
      </c>
      <c r="Q1212" s="0" t="n">
        <f aca="false">J1212*P1212+ROW()*0.00000001</f>
        <v>1.54001212</v>
      </c>
    </row>
    <row r="1213" customFormat="false" ht="15" hidden="false" customHeight="false" outlineLevel="0" collapsed="false">
      <c r="A1213" s="0" t="s">
        <v>1130</v>
      </c>
      <c r="B1213" s="0" t="s">
        <v>76</v>
      </c>
      <c r="C1213" s="0" t="n">
        <v>2000</v>
      </c>
      <c r="D1213" s="0" t="s">
        <v>46</v>
      </c>
      <c r="E1213" s="0" t="s">
        <v>89</v>
      </c>
      <c r="F1213" s="0" t="n">
        <v>0.83</v>
      </c>
      <c r="G1213" s="0" t="n">
        <v>0.44</v>
      </c>
      <c r="H1213" s="0" t="n">
        <v>0.08</v>
      </c>
      <c r="I1213" s="0" t="n">
        <v>0.19</v>
      </c>
      <c r="J1213" s="0" t="n">
        <v>1.54</v>
      </c>
      <c r="K1213" s="0" t="n">
        <v>80</v>
      </c>
      <c r="L1213" s="0" t="n">
        <v>8.2</v>
      </c>
      <c r="M1213" s="0" t="s">
        <v>103</v>
      </c>
      <c r="N1213" s="0" t="s">
        <v>74</v>
      </c>
      <c r="O1213" s="0" t="s">
        <v>37</v>
      </c>
      <c r="P1213" s="0" t="n">
        <f aca="false">IF(AND(OR(Dashboard!$B$5="All",D1213=Dashboard!$B$5),OR(Dashboard!$D$5="All",N1213=Dashboard!$D$5),OR(AND(C1213&lt;&gt;"",C1213&gt;=Dashboard!$F$5,C1213&lt;=Dashboard!$H$5),AND(C1213="",Dashboard!$F$5&lt;=1980,Dashboard!$H$5&gt;=2016))),1,0)</f>
        <v>1</v>
      </c>
      <c r="Q1213" s="0" t="n">
        <f aca="false">J1213*P1213+ROW()*0.00000001</f>
        <v>1.54001213</v>
      </c>
    </row>
    <row r="1214" customFormat="false" ht="15" hidden="false" customHeight="false" outlineLevel="0" collapsed="false">
      <c r="A1214" s="0" t="s">
        <v>1131</v>
      </c>
      <c r="B1214" s="0" t="s">
        <v>152</v>
      </c>
      <c r="C1214" s="0" t="n">
        <v>2003</v>
      </c>
      <c r="D1214" s="0" t="s">
        <v>246</v>
      </c>
      <c r="E1214" s="0" t="s">
        <v>91</v>
      </c>
      <c r="F1214" s="0" t="n">
        <v>0.58</v>
      </c>
      <c r="G1214" s="0" t="n">
        <v>0.87</v>
      </c>
      <c r="H1214" s="0" t="n">
        <v>0</v>
      </c>
      <c r="I1214" s="0" t="n">
        <v>0.09</v>
      </c>
      <c r="J1214" s="0" t="n">
        <v>1.54</v>
      </c>
      <c r="K1214" s="0" t="n">
        <v>88</v>
      </c>
      <c r="L1214" s="0" t="n">
        <v>9</v>
      </c>
      <c r="M1214" s="0" t="s">
        <v>103</v>
      </c>
      <c r="N1214" s="0" t="s">
        <v>152</v>
      </c>
      <c r="O1214" s="0" t="s">
        <v>42</v>
      </c>
      <c r="P1214" s="0" t="n">
        <f aca="false">IF(AND(OR(Dashboard!$B$5="All",D1214=Dashboard!$B$5),OR(Dashboard!$D$5="All",N1214=Dashboard!$D$5),OR(AND(C1214&lt;&gt;"",C1214&gt;=Dashboard!$F$5,C1214&lt;=Dashboard!$H$5),AND(C1214="",Dashboard!$F$5&lt;=1980,Dashboard!$H$5&gt;=2016))),1,0)</f>
        <v>1</v>
      </c>
      <c r="Q1214" s="0" t="n">
        <f aca="false">J1214*P1214+ROW()*0.00000001</f>
        <v>1.54001214</v>
      </c>
    </row>
    <row r="1215" customFormat="false" ht="15" hidden="false" customHeight="false" outlineLevel="0" collapsed="false">
      <c r="A1215" s="0" t="s">
        <v>1132</v>
      </c>
      <c r="B1215" s="0" t="s">
        <v>33</v>
      </c>
      <c r="C1215" s="0" t="n">
        <v>2008</v>
      </c>
      <c r="D1215" s="0" t="s">
        <v>34</v>
      </c>
      <c r="E1215" s="0" t="s">
        <v>160</v>
      </c>
      <c r="F1215" s="0" t="n">
        <v>0.78</v>
      </c>
      <c r="G1215" s="0" t="n">
        <v>0.43</v>
      </c>
      <c r="H1215" s="0" t="n">
        <v>0.19</v>
      </c>
      <c r="I1215" s="0" t="n">
        <v>0.14</v>
      </c>
      <c r="J1215" s="0" t="n">
        <v>1.54</v>
      </c>
      <c r="K1215" s="0" t="n">
        <v>69</v>
      </c>
      <c r="L1215" s="0" t="n">
        <v>8.1</v>
      </c>
      <c r="M1215" s="0" t="s">
        <v>36</v>
      </c>
      <c r="N1215" s="0" t="s">
        <v>35</v>
      </c>
      <c r="O1215" s="0" t="s">
        <v>67</v>
      </c>
      <c r="P1215" s="0" t="n">
        <f aca="false">IF(AND(OR(Dashboard!$B$5="All",D1215=Dashboard!$B$5),OR(Dashboard!$D$5="All",N1215=Dashboard!$D$5),OR(AND(C1215&lt;&gt;"",C1215&gt;=Dashboard!$F$5,C1215&lt;=Dashboard!$H$5),AND(C1215="",Dashboard!$F$5&lt;=1980,Dashboard!$H$5&gt;=2016))),1,0)</f>
        <v>1</v>
      </c>
      <c r="Q1215" s="0" t="n">
        <f aca="false">J1215*P1215+ROW()*0.00000001</f>
        <v>1.54001215</v>
      </c>
    </row>
    <row r="1216" customFormat="false" ht="15" hidden="false" customHeight="false" outlineLevel="0" collapsed="false">
      <c r="A1216" s="0" t="s">
        <v>1133</v>
      </c>
      <c r="B1216" s="0" t="s">
        <v>64</v>
      </c>
      <c r="C1216" s="0" t="n">
        <v>2006</v>
      </c>
      <c r="D1216" s="0" t="s">
        <v>56</v>
      </c>
      <c r="E1216" s="0" t="s">
        <v>124</v>
      </c>
      <c r="F1216" s="0" t="n">
        <v>1.4</v>
      </c>
      <c r="G1216" s="0" t="n">
        <v>0.02</v>
      </c>
      <c r="H1216" s="0" t="n">
        <v>0.02</v>
      </c>
      <c r="I1216" s="0" t="n">
        <v>0.1</v>
      </c>
      <c r="J1216" s="0" t="n">
        <v>1.54</v>
      </c>
      <c r="K1216" s="0" t="n">
        <v>90</v>
      </c>
      <c r="L1216" s="0" t="n">
        <v>8</v>
      </c>
      <c r="M1216" s="0" t="s">
        <v>103</v>
      </c>
      <c r="N1216" s="0" t="s">
        <v>66</v>
      </c>
      <c r="O1216" s="0" t="s">
        <v>42</v>
      </c>
      <c r="P1216" s="0" t="n">
        <f aca="false">IF(AND(OR(Dashboard!$B$5="All",D1216=Dashboard!$B$5),OR(Dashboard!$D$5="All",N1216=Dashboard!$D$5),OR(AND(C1216&lt;&gt;"",C1216&gt;=Dashboard!$F$5,C1216&lt;=Dashboard!$H$5),AND(C1216="",Dashboard!$F$5&lt;=1980,Dashboard!$H$5&gt;=2016))),1,0)</f>
        <v>1</v>
      </c>
      <c r="Q1216" s="0" t="n">
        <f aca="false">J1216*P1216+ROW()*0.00000001</f>
        <v>1.54001216</v>
      </c>
    </row>
    <row r="1217" customFormat="false" ht="15" hidden="false" customHeight="false" outlineLevel="0" collapsed="false">
      <c r="A1217" s="0" t="s">
        <v>1134</v>
      </c>
      <c r="B1217" s="0" t="s">
        <v>94</v>
      </c>
      <c r="C1217" s="0" t="n">
        <v>2016</v>
      </c>
      <c r="D1217" s="0" t="s">
        <v>16</v>
      </c>
      <c r="E1217" s="0" t="s">
        <v>89</v>
      </c>
      <c r="F1217" s="0" t="n">
        <v>0.5</v>
      </c>
      <c r="G1217" s="0" t="n">
        <v>0.76</v>
      </c>
      <c r="H1217" s="0" t="n">
        <v>0.04</v>
      </c>
      <c r="I1217" s="0" t="n">
        <v>0.24</v>
      </c>
      <c r="J1217" s="0" t="n">
        <v>1.54</v>
      </c>
      <c r="N1217" s="0" t="s">
        <v>74</v>
      </c>
      <c r="P1217" s="0" t="n">
        <f aca="false">IF(AND(OR(Dashboard!$B$5="All",D1217=Dashboard!$B$5),OR(Dashboard!$D$5="All",N1217=Dashboard!$D$5),OR(AND(C1217&lt;&gt;"",C1217&gt;=Dashboard!$F$5,C1217&lt;=Dashboard!$H$5),AND(C1217="",Dashboard!$F$5&lt;=1980,Dashboard!$H$5&gt;=2016))),1,0)</f>
        <v>1</v>
      </c>
      <c r="Q1217" s="0" t="n">
        <f aca="false">J1217*P1217+ROW()*0.00000001</f>
        <v>1.54001217</v>
      </c>
    </row>
    <row r="1218" customFormat="false" ht="15" hidden="false" customHeight="false" outlineLevel="0" collapsed="false">
      <c r="A1218" s="0" t="s">
        <v>1135</v>
      </c>
      <c r="B1218" s="0" t="s">
        <v>76</v>
      </c>
      <c r="C1218" s="0" t="n">
        <v>2005</v>
      </c>
      <c r="D1218" s="0" t="s">
        <v>34</v>
      </c>
      <c r="E1218" s="0" t="s">
        <v>142</v>
      </c>
      <c r="F1218" s="0" t="n">
        <v>1.26</v>
      </c>
      <c r="G1218" s="0" t="n">
        <v>0.07</v>
      </c>
      <c r="H1218" s="0" t="n">
        <v>0</v>
      </c>
      <c r="I1218" s="0" t="n">
        <v>0.21</v>
      </c>
      <c r="J1218" s="0" t="n">
        <v>1.54</v>
      </c>
      <c r="K1218" s="0" t="n">
        <v>87</v>
      </c>
      <c r="L1218" s="0" t="n">
        <v>8.6</v>
      </c>
      <c r="M1218" s="0" t="s">
        <v>36</v>
      </c>
      <c r="N1218" s="0" t="s">
        <v>74</v>
      </c>
      <c r="O1218" s="0" t="s">
        <v>42</v>
      </c>
      <c r="P1218" s="0" t="n">
        <f aca="false">IF(AND(OR(Dashboard!$B$5="All",D1218=Dashboard!$B$5),OR(Dashboard!$D$5="All",N1218=Dashboard!$D$5),OR(AND(C1218&lt;&gt;"",C1218&gt;=Dashboard!$F$5,C1218&lt;=Dashboard!$H$5),AND(C1218="",Dashboard!$F$5&lt;=1980,Dashboard!$H$5&gt;=2016))),1,0)</f>
        <v>1</v>
      </c>
      <c r="Q1218" s="0" t="n">
        <f aca="false">J1218*P1218+ROW()*0.00000001</f>
        <v>1.54001218</v>
      </c>
    </row>
    <row r="1219" customFormat="false" ht="15" hidden="false" customHeight="false" outlineLevel="0" collapsed="false">
      <c r="A1219" s="0" t="s">
        <v>1136</v>
      </c>
      <c r="B1219" s="0" t="s">
        <v>117</v>
      </c>
      <c r="C1219" s="0" t="n">
        <v>1996</v>
      </c>
      <c r="D1219" s="0" t="s">
        <v>56</v>
      </c>
      <c r="E1219" s="0" t="s">
        <v>420</v>
      </c>
      <c r="F1219" s="0" t="n">
        <v>0.85</v>
      </c>
      <c r="G1219" s="0" t="n">
        <v>0.58</v>
      </c>
      <c r="H1219" s="0" t="n">
        <v>0</v>
      </c>
      <c r="I1219" s="0" t="n">
        <v>0.1</v>
      </c>
      <c r="J1219" s="0" t="n">
        <v>1.54</v>
      </c>
      <c r="N1219" s="0" t="s">
        <v>74</v>
      </c>
      <c r="P1219" s="0" t="n">
        <f aca="false">IF(AND(OR(Dashboard!$B$5="All",D1219=Dashboard!$B$5),OR(Dashboard!$D$5="All",N1219=Dashboard!$D$5),OR(AND(C1219&lt;&gt;"",C1219&gt;=Dashboard!$F$5,C1219&lt;=Dashboard!$H$5),AND(C1219="",Dashboard!$F$5&lt;=1980,Dashboard!$H$5&gt;=2016))),1,0)</f>
        <v>1</v>
      </c>
      <c r="Q1219" s="0" t="n">
        <f aca="false">J1219*P1219+ROW()*0.00000001</f>
        <v>1.54001219</v>
      </c>
    </row>
    <row r="1220" customFormat="false" ht="15" hidden="false" customHeight="false" outlineLevel="0" collapsed="false">
      <c r="A1220" s="0" t="s">
        <v>1137</v>
      </c>
      <c r="B1220" s="0" t="s">
        <v>851</v>
      </c>
      <c r="C1220" s="0" t="n">
        <v>2011</v>
      </c>
      <c r="D1220" s="0" t="s">
        <v>56</v>
      </c>
      <c r="E1220" s="0" t="s">
        <v>89</v>
      </c>
      <c r="F1220" s="0" t="n">
        <v>0.53</v>
      </c>
      <c r="G1220" s="0" t="n">
        <v>0.66</v>
      </c>
      <c r="H1220" s="0" t="n">
        <v>0.13</v>
      </c>
      <c r="I1220" s="0" t="n">
        <v>0.22</v>
      </c>
      <c r="J1220" s="0" t="n">
        <v>1.53</v>
      </c>
      <c r="K1220" s="0" t="n">
        <v>80</v>
      </c>
      <c r="L1220" s="0" t="n">
        <v>7.4</v>
      </c>
      <c r="M1220" s="0" t="s">
        <v>103</v>
      </c>
      <c r="N1220" s="0" t="s">
        <v>74</v>
      </c>
      <c r="O1220" s="0" t="s">
        <v>37</v>
      </c>
      <c r="P1220" s="0" t="n">
        <f aca="false">IF(AND(OR(Dashboard!$B$5="All",D1220=Dashboard!$B$5),OR(Dashboard!$D$5="All",N1220=Dashboard!$D$5),OR(AND(C1220&lt;&gt;"",C1220&gt;=Dashboard!$F$5,C1220&lt;=Dashboard!$H$5),AND(C1220="",Dashboard!$F$5&lt;=1980,Dashboard!$H$5&gt;=2016))),1,0)</f>
        <v>1</v>
      </c>
      <c r="Q1220" s="0" t="n">
        <f aca="false">J1220*P1220+ROW()*0.00000001</f>
        <v>1.5300122</v>
      </c>
    </row>
    <row r="1221" customFormat="false" ht="15" hidden="false" customHeight="false" outlineLevel="0" collapsed="false">
      <c r="A1221" s="0" t="s">
        <v>1138</v>
      </c>
      <c r="B1221" s="0" t="s">
        <v>33</v>
      </c>
      <c r="C1221" s="0" t="n">
        <v>2011</v>
      </c>
      <c r="D1221" s="0" t="s">
        <v>52</v>
      </c>
      <c r="E1221" s="0" t="s">
        <v>328</v>
      </c>
      <c r="F1221" s="0" t="n">
        <v>0.42</v>
      </c>
      <c r="G1221" s="0" t="n">
        <v>0.65</v>
      </c>
      <c r="H1221" s="0" t="n">
        <v>0.33</v>
      </c>
      <c r="I1221" s="0" t="n">
        <v>0.14</v>
      </c>
      <c r="J1221" s="0" t="n">
        <v>1.53</v>
      </c>
      <c r="K1221" s="0" t="n">
        <v>64</v>
      </c>
      <c r="L1221" s="0" t="n">
        <v>7.8</v>
      </c>
      <c r="M1221" s="0" t="s">
        <v>125</v>
      </c>
      <c r="N1221" s="0" t="s">
        <v>35</v>
      </c>
      <c r="O1221" s="0" t="s">
        <v>67</v>
      </c>
      <c r="P1221" s="0" t="n">
        <f aca="false">IF(AND(OR(Dashboard!$B$5="All",D1221=Dashboard!$B$5),OR(Dashboard!$D$5="All",N1221=Dashboard!$D$5),OR(AND(C1221&lt;&gt;"",C1221&gt;=Dashboard!$F$5,C1221&lt;=Dashboard!$H$5),AND(C1221="",Dashboard!$F$5&lt;=1980,Dashboard!$H$5&gt;=2016))),1,0)</f>
        <v>1</v>
      </c>
      <c r="Q1221" s="0" t="n">
        <f aca="false">J1221*P1221+ROW()*0.00000001</f>
        <v>1.53001221</v>
      </c>
    </row>
    <row r="1222" customFormat="false" ht="15" hidden="false" customHeight="false" outlineLevel="0" collapsed="false">
      <c r="A1222" s="0" t="s">
        <v>1139</v>
      </c>
      <c r="B1222" s="0" t="s">
        <v>70</v>
      </c>
      <c r="C1222" s="0" t="n">
        <v>2012</v>
      </c>
      <c r="D1222" s="0" t="s">
        <v>34</v>
      </c>
      <c r="E1222" s="0" t="s">
        <v>220</v>
      </c>
      <c r="F1222" s="0" t="n">
        <v>0.18</v>
      </c>
      <c r="G1222" s="0" t="n">
        <v>0.63</v>
      </c>
      <c r="H1222" s="0" t="n">
        <v>0.49</v>
      </c>
      <c r="I1222" s="0" t="n">
        <v>0.24</v>
      </c>
      <c r="J1222" s="0" t="n">
        <v>1.53</v>
      </c>
      <c r="K1222" s="0" t="n">
        <v>82</v>
      </c>
      <c r="L1222" s="0" t="n">
        <v>6.7</v>
      </c>
      <c r="M1222" s="0" t="s">
        <v>36</v>
      </c>
      <c r="N1222" s="0" t="s">
        <v>74</v>
      </c>
      <c r="O1222" s="0" t="s">
        <v>42</v>
      </c>
      <c r="P1222" s="0" t="n">
        <f aca="false">IF(AND(OR(Dashboard!$B$5="All",D1222=Dashboard!$B$5),OR(Dashboard!$D$5="All",N1222=Dashboard!$D$5),OR(AND(C1222&lt;&gt;"",C1222&gt;=Dashboard!$F$5,C1222&lt;=Dashboard!$H$5),AND(C1222="",Dashboard!$F$5&lt;=1980,Dashboard!$H$5&gt;=2016))),1,0)</f>
        <v>1</v>
      </c>
      <c r="Q1222" s="0" t="n">
        <f aca="false">J1222*P1222+ROW()*0.00000001</f>
        <v>1.53001222</v>
      </c>
    </row>
    <row r="1223" customFormat="false" ht="15" hidden="false" customHeight="false" outlineLevel="0" collapsed="false">
      <c r="A1223" s="0" t="s">
        <v>1140</v>
      </c>
      <c r="B1223" s="0" t="s">
        <v>78</v>
      </c>
      <c r="C1223" s="0" t="n">
        <v>1994</v>
      </c>
      <c r="D1223" s="0" t="s">
        <v>102</v>
      </c>
      <c r="E1223" s="0" t="s">
        <v>449</v>
      </c>
      <c r="F1223" s="0" t="n">
        <v>1.19</v>
      </c>
      <c r="G1223" s="0" t="n">
        <v>0.29</v>
      </c>
      <c r="H1223" s="0" t="n">
        <v>0</v>
      </c>
      <c r="I1223" s="0" t="n">
        <v>0.05</v>
      </c>
      <c r="J1223" s="0" t="n">
        <v>1.53</v>
      </c>
      <c r="N1223" s="0" t="s">
        <v>35</v>
      </c>
      <c r="P1223" s="0" t="n">
        <f aca="false">IF(AND(OR(Dashboard!$B$5="All",D1223=Dashboard!$B$5),OR(Dashboard!$D$5="All",N1223=Dashboard!$D$5),OR(AND(C1223&lt;&gt;"",C1223&gt;=Dashboard!$F$5,C1223&lt;=Dashboard!$H$5),AND(C1223="",Dashboard!$F$5&lt;=1980,Dashboard!$H$5&gt;=2016))),1,0)</f>
        <v>1</v>
      </c>
      <c r="Q1223" s="0" t="n">
        <f aca="false">J1223*P1223+ROW()*0.00000001</f>
        <v>1.53001223</v>
      </c>
    </row>
    <row r="1224" customFormat="false" ht="15" hidden="false" customHeight="false" outlineLevel="0" collapsed="false">
      <c r="A1224" s="0" t="s">
        <v>1141</v>
      </c>
      <c r="B1224" s="0" t="s">
        <v>117</v>
      </c>
      <c r="C1224" s="0" t="n">
        <v>1998</v>
      </c>
      <c r="D1224" s="0" t="s">
        <v>34</v>
      </c>
      <c r="E1224" s="0" t="s">
        <v>710</v>
      </c>
      <c r="F1224" s="0" t="n">
        <v>1.44</v>
      </c>
      <c r="G1224" s="0" t="n">
        <v>0.05</v>
      </c>
      <c r="H1224" s="0" t="n">
        <v>0</v>
      </c>
      <c r="I1224" s="0" t="n">
        <v>0.04</v>
      </c>
      <c r="J1224" s="0" t="n">
        <v>1.53</v>
      </c>
      <c r="N1224" s="0" t="s">
        <v>74</v>
      </c>
      <c r="P1224" s="0" t="n">
        <f aca="false">IF(AND(OR(Dashboard!$B$5="All",D1224=Dashboard!$B$5),OR(Dashboard!$D$5="All",N1224=Dashboard!$D$5),OR(AND(C1224&lt;&gt;"",C1224&gt;=Dashboard!$F$5,C1224&lt;=Dashboard!$H$5),AND(C1224="",Dashboard!$F$5&lt;=1980,Dashboard!$H$5&gt;=2016))),1,0)</f>
        <v>1</v>
      </c>
      <c r="Q1224" s="0" t="n">
        <f aca="false">J1224*P1224+ROW()*0.00000001</f>
        <v>1.53001224</v>
      </c>
    </row>
    <row r="1225" customFormat="false" ht="15" hidden="false" customHeight="false" outlineLevel="0" collapsed="false">
      <c r="A1225" s="0" t="s">
        <v>987</v>
      </c>
      <c r="B1225" s="0" t="s">
        <v>70</v>
      </c>
      <c r="C1225" s="0" t="n">
        <v>2012</v>
      </c>
      <c r="D1225" s="0" t="s">
        <v>71</v>
      </c>
      <c r="E1225" s="0" t="s">
        <v>139</v>
      </c>
      <c r="F1225" s="0" t="n">
        <v>0.72</v>
      </c>
      <c r="G1225" s="0" t="n">
        <v>0.52</v>
      </c>
      <c r="H1225" s="0" t="n">
        <v>0.04</v>
      </c>
      <c r="I1225" s="0" t="n">
        <v>0.25</v>
      </c>
      <c r="J1225" s="0" t="n">
        <v>1.53</v>
      </c>
      <c r="K1225" s="0" t="n">
        <v>89</v>
      </c>
      <c r="L1225" s="0" t="n">
        <v>7.9</v>
      </c>
      <c r="M1225" s="0" t="s">
        <v>73</v>
      </c>
      <c r="N1225" s="0" t="s">
        <v>74</v>
      </c>
      <c r="O1225" s="0" t="s">
        <v>42</v>
      </c>
      <c r="P1225" s="0" t="n">
        <f aca="false">IF(AND(OR(Dashboard!$B$5="All",D1225=Dashboard!$B$5),OR(Dashboard!$D$5="All",N1225=Dashboard!$D$5),OR(AND(C1225&lt;&gt;"",C1225&gt;=Dashboard!$F$5,C1225&lt;=Dashboard!$H$5),AND(C1225="",Dashboard!$F$5&lt;=1980,Dashboard!$H$5&gt;=2016))),1,0)</f>
        <v>1</v>
      </c>
      <c r="Q1225" s="0" t="n">
        <f aca="false">J1225*P1225+ROW()*0.00000001</f>
        <v>1.53001225</v>
      </c>
    </row>
    <row r="1226" customFormat="false" ht="15" hidden="false" customHeight="false" outlineLevel="0" collapsed="false">
      <c r="A1226" s="0" t="s">
        <v>1142</v>
      </c>
      <c r="B1226" s="0" t="s">
        <v>186</v>
      </c>
      <c r="C1226" s="0" t="n">
        <v>2003</v>
      </c>
      <c r="D1226" s="0" t="s">
        <v>34</v>
      </c>
      <c r="E1226" s="0" t="s">
        <v>35</v>
      </c>
      <c r="F1226" s="0" t="n">
        <v>1.09</v>
      </c>
      <c r="G1226" s="0" t="n">
        <v>0.15</v>
      </c>
      <c r="H1226" s="0" t="n">
        <v>0.25</v>
      </c>
      <c r="I1226" s="0" t="n">
        <v>0.04</v>
      </c>
      <c r="J1226" s="0" t="n">
        <v>1.53</v>
      </c>
      <c r="K1226" s="0" t="n">
        <v>81</v>
      </c>
      <c r="L1226" s="0" t="n">
        <v>8</v>
      </c>
      <c r="M1226" s="0" t="s">
        <v>36</v>
      </c>
      <c r="N1226" s="0" t="s">
        <v>35</v>
      </c>
      <c r="O1226" s="0" t="s">
        <v>42</v>
      </c>
      <c r="P1226" s="0" t="n">
        <f aca="false">IF(AND(OR(Dashboard!$B$5="All",D1226=Dashboard!$B$5),OR(Dashboard!$D$5="All",N1226=Dashboard!$D$5),OR(AND(C1226&lt;&gt;"",C1226&gt;=Dashboard!$F$5,C1226&lt;=Dashboard!$H$5),AND(C1226="",Dashboard!$F$5&lt;=1980,Dashboard!$H$5&gt;=2016))),1,0)</f>
        <v>1</v>
      </c>
      <c r="Q1226" s="0" t="n">
        <f aca="false">J1226*P1226+ROW()*0.00000001</f>
        <v>1.53001226</v>
      </c>
    </row>
    <row r="1227" customFormat="false" ht="15" hidden="false" customHeight="false" outlineLevel="0" collapsed="false">
      <c r="A1227" s="0" t="s">
        <v>1143</v>
      </c>
      <c r="B1227" s="0" t="s">
        <v>117</v>
      </c>
      <c r="C1227" s="0" t="n">
        <v>1997</v>
      </c>
      <c r="D1227" s="0" t="s">
        <v>34</v>
      </c>
      <c r="E1227" s="0" t="s">
        <v>142</v>
      </c>
      <c r="F1227" s="0" t="n">
        <v>0.85</v>
      </c>
      <c r="G1227" s="0" t="n">
        <v>0.58</v>
      </c>
      <c r="H1227" s="0" t="n">
        <v>0</v>
      </c>
      <c r="I1227" s="0" t="n">
        <v>0.1</v>
      </c>
      <c r="J1227" s="0" t="n">
        <v>1.53</v>
      </c>
      <c r="N1227" s="0" t="s">
        <v>74</v>
      </c>
      <c r="P1227" s="0" t="n">
        <f aca="false">IF(AND(OR(Dashboard!$B$5="All",D1227=Dashboard!$B$5),OR(Dashboard!$D$5="All",N1227=Dashboard!$D$5),OR(AND(C1227&lt;&gt;"",C1227&gt;=Dashboard!$F$5,C1227&lt;=Dashboard!$H$5),AND(C1227="",Dashboard!$F$5&lt;=1980,Dashboard!$H$5&gt;=2016))),1,0)</f>
        <v>1</v>
      </c>
      <c r="Q1227" s="0" t="n">
        <f aca="false">J1227*P1227+ROW()*0.00000001</f>
        <v>1.53001227</v>
      </c>
    </row>
    <row r="1228" customFormat="false" ht="15" hidden="false" customHeight="false" outlineLevel="0" collapsed="false">
      <c r="A1228" s="0" t="s">
        <v>98</v>
      </c>
      <c r="B1228" s="0" t="s">
        <v>152</v>
      </c>
      <c r="C1228" s="0" t="n">
        <v>2012</v>
      </c>
      <c r="D1228" s="0" t="s">
        <v>56</v>
      </c>
      <c r="E1228" s="0" t="s">
        <v>91</v>
      </c>
      <c r="F1228" s="0" t="n">
        <v>0.64</v>
      </c>
      <c r="G1228" s="0" t="n">
        <v>0.69</v>
      </c>
      <c r="H1228" s="0" t="n">
        <v>0</v>
      </c>
      <c r="I1228" s="0" t="n">
        <v>0.19</v>
      </c>
      <c r="J1228" s="0" t="n">
        <v>1.53</v>
      </c>
      <c r="K1228" s="0" t="n">
        <v>74</v>
      </c>
      <c r="L1228" s="0" t="n">
        <v>4.2</v>
      </c>
      <c r="M1228" s="0" t="s">
        <v>73</v>
      </c>
      <c r="N1228" s="0" t="s">
        <v>152</v>
      </c>
      <c r="O1228" s="0" t="s">
        <v>37</v>
      </c>
      <c r="P1228" s="0" t="n">
        <f aca="false">IF(AND(OR(Dashboard!$B$5="All",D1228=Dashboard!$B$5),OR(Dashboard!$D$5="All",N1228=Dashboard!$D$5),OR(AND(C1228&lt;&gt;"",C1228&gt;=Dashboard!$F$5,C1228&lt;=Dashboard!$H$5),AND(C1228="",Dashboard!$F$5&lt;=1980,Dashboard!$H$5&gt;=2016))),1,0)</f>
        <v>1</v>
      </c>
      <c r="Q1228" s="0" t="n">
        <f aca="false">J1228*P1228+ROW()*0.00000001</f>
        <v>1.53001228</v>
      </c>
    </row>
    <row r="1229" customFormat="false" ht="15" hidden="false" customHeight="false" outlineLevel="0" collapsed="false">
      <c r="A1229" s="0" t="s">
        <v>1144</v>
      </c>
      <c r="B1229" s="0" t="s">
        <v>33</v>
      </c>
      <c r="C1229" s="0" t="n">
        <v>2007</v>
      </c>
      <c r="D1229" s="0" t="s">
        <v>71</v>
      </c>
      <c r="E1229" s="0" t="s">
        <v>211</v>
      </c>
      <c r="F1229" s="0" t="n">
        <v>0.67</v>
      </c>
      <c r="G1229" s="0" t="n">
        <v>0.43</v>
      </c>
      <c r="H1229" s="0" t="n">
        <v>0.29</v>
      </c>
      <c r="I1229" s="0" t="n">
        <v>0.14</v>
      </c>
      <c r="J1229" s="0" t="n">
        <v>1.52</v>
      </c>
      <c r="K1229" s="0" t="n">
        <v>75</v>
      </c>
      <c r="L1229" s="0" t="n">
        <v>7.6</v>
      </c>
      <c r="M1229" s="0" t="s">
        <v>73</v>
      </c>
      <c r="N1229" s="0" t="s">
        <v>35</v>
      </c>
      <c r="O1229" s="0" t="s">
        <v>37</v>
      </c>
      <c r="P1229" s="0" t="n">
        <f aca="false">IF(AND(OR(Dashboard!$B$5="All",D1229=Dashboard!$B$5),OR(Dashboard!$D$5="All",N1229=Dashboard!$D$5),OR(AND(C1229&lt;&gt;"",C1229&gt;=Dashboard!$F$5,C1229&lt;=Dashboard!$H$5),AND(C1229="",Dashboard!$F$5&lt;=1980,Dashboard!$H$5&gt;=2016))),1,0)</f>
        <v>1</v>
      </c>
      <c r="Q1229" s="0" t="n">
        <f aca="false">J1229*P1229+ROW()*0.00000001</f>
        <v>1.52001229</v>
      </c>
    </row>
    <row r="1230" customFormat="false" ht="15" hidden="false" customHeight="false" outlineLevel="0" collapsed="false">
      <c r="A1230" s="0" t="s">
        <v>1145</v>
      </c>
      <c r="B1230" s="0" t="s">
        <v>117</v>
      </c>
      <c r="C1230" s="0" t="n">
        <v>1997</v>
      </c>
      <c r="D1230" s="0" t="s">
        <v>102</v>
      </c>
      <c r="E1230" s="0" t="s">
        <v>142</v>
      </c>
      <c r="F1230" s="0" t="n">
        <v>1.07</v>
      </c>
      <c r="G1230" s="0" t="n">
        <v>0.39</v>
      </c>
      <c r="H1230" s="0" t="n">
        <v>0</v>
      </c>
      <c r="I1230" s="0" t="n">
        <v>0.06</v>
      </c>
      <c r="J1230" s="0" t="n">
        <v>1.52</v>
      </c>
      <c r="N1230" s="0" t="s">
        <v>74</v>
      </c>
      <c r="P1230" s="0" t="n">
        <f aca="false">IF(AND(OR(Dashboard!$B$5="All",D1230=Dashboard!$B$5),OR(Dashboard!$D$5="All",N1230=Dashboard!$D$5),OR(AND(C1230&lt;&gt;"",C1230&gt;=Dashboard!$F$5,C1230&lt;=Dashboard!$H$5),AND(C1230="",Dashboard!$F$5&lt;=1980,Dashboard!$H$5&gt;=2016))),1,0)</f>
        <v>1</v>
      </c>
      <c r="Q1230" s="0" t="n">
        <f aca="false">J1230*P1230+ROW()*0.00000001</f>
        <v>1.5200123</v>
      </c>
    </row>
    <row r="1231" customFormat="false" ht="15" hidden="false" customHeight="false" outlineLevel="0" collapsed="false">
      <c r="A1231" s="0" t="s">
        <v>1146</v>
      </c>
      <c r="B1231" s="0" t="s">
        <v>76</v>
      </c>
      <c r="C1231" s="0" t="n">
        <v>2002</v>
      </c>
      <c r="D1231" s="0" t="s">
        <v>34</v>
      </c>
      <c r="E1231" s="0" t="s">
        <v>142</v>
      </c>
      <c r="F1231" s="0" t="n">
        <v>0.36</v>
      </c>
      <c r="G1231" s="0" t="n">
        <v>0.9</v>
      </c>
      <c r="H1231" s="0" t="n">
        <v>0</v>
      </c>
      <c r="I1231" s="0" t="n">
        <v>0.27</v>
      </c>
      <c r="J1231" s="0" t="n">
        <v>1.52</v>
      </c>
      <c r="K1231" s="0" t="n">
        <v>38</v>
      </c>
      <c r="L1231" s="0" t="n">
        <v>5</v>
      </c>
      <c r="M1231" s="0" t="s">
        <v>103</v>
      </c>
      <c r="N1231" s="0" t="s">
        <v>74</v>
      </c>
      <c r="O1231" s="0" t="s">
        <v>177</v>
      </c>
      <c r="P1231" s="0" t="n">
        <f aca="false">IF(AND(OR(Dashboard!$B$5="All",D1231=Dashboard!$B$5),OR(Dashboard!$D$5="All",N1231=Dashboard!$D$5),OR(AND(C1231&lt;&gt;"",C1231&gt;=Dashboard!$F$5,C1231&lt;=Dashboard!$H$5),AND(C1231="",Dashboard!$F$5&lt;=1980,Dashboard!$H$5&gt;=2016))),1,0)</f>
        <v>1</v>
      </c>
      <c r="Q1231" s="0" t="n">
        <f aca="false">J1231*P1231+ROW()*0.00000001</f>
        <v>1.52001231</v>
      </c>
    </row>
    <row r="1232" customFormat="false" ht="15" hidden="false" customHeight="false" outlineLevel="0" collapsed="false">
      <c r="A1232" s="0" t="s">
        <v>1147</v>
      </c>
      <c r="B1232" s="0" t="s">
        <v>184</v>
      </c>
      <c r="C1232" s="0" t="n">
        <v>2014</v>
      </c>
      <c r="D1232" s="0" t="s">
        <v>16</v>
      </c>
      <c r="E1232" s="0" t="s">
        <v>35</v>
      </c>
      <c r="F1232" s="0" t="n">
        <v>0.7</v>
      </c>
      <c r="G1232" s="0" t="n">
        <v>0.55</v>
      </c>
      <c r="H1232" s="0" t="n">
        <v>0.16</v>
      </c>
      <c r="I1232" s="0" t="n">
        <v>0.12</v>
      </c>
      <c r="J1232" s="0" t="n">
        <v>1.52</v>
      </c>
      <c r="K1232" s="0" t="n">
        <v>83</v>
      </c>
      <c r="L1232" s="0" t="n">
        <v>8.9</v>
      </c>
      <c r="M1232" s="0" t="s">
        <v>36</v>
      </c>
      <c r="N1232" s="0" t="s">
        <v>35</v>
      </c>
      <c r="O1232" s="0" t="s">
        <v>42</v>
      </c>
      <c r="P1232" s="0" t="n">
        <f aca="false">IF(AND(OR(Dashboard!$B$5="All",D1232=Dashboard!$B$5),OR(Dashboard!$D$5="All",N1232=Dashboard!$D$5),OR(AND(C1232&lt;&gt;"",C1232&gt;=Dashboard!$F$5,C1232&lt;=Dashboard!$H$5),AND(C1232="",Dashboard!$F$5&lt;=1980,Dashboard!$H$5&gt;=2016))),1,0)</f>
        <v>1</v>
      </c>
      <c r="Q1232" s="0" t="n">
        <f aca="false">J1232*P1232+ROW()*0.00000001</f>
        <v>1.52001232</v>
      </c>
    </row>
    <row r="1233" customFormat="false" ht="15" hidden="false" customHeight="false" outlineLevel="0" collapsed="false">
      <c r="A1233" s="0" t="s">
        <v>1148</v>
      </c>
      <c r="B1233" s="0" t="s">
        <v>117</v>
      </c>
      <c r="C1233" s="0" t="n">
        <v>1996</v>
      </c>
      <c r="D1233" s="0" t="s">
        <v>41</v>
      </c>
      <c r="E1233" s="0" t="s">
        <v>142</v>
      </c>
      <c r="F1233" s="0" t="n">
        <v>1.43</v>
      </c>
      <c r="G1233" s="0" t="n">
        <v>0.05</v>
      </c>
      <c r="H1233" s="0" t="n">
        <v>0</v>
      </c>
      <c r="I1233" s="0" t="n">
        <v>0.04</v>
      </c>
      <c r="J1233" s="0" t="n">
        <v>1.52</v>
      </c>
      <c r="N1233" s="0" t="s">
        <v>74</v>
      </c>
      <c r="P1233" s="0" t="n">
        <f aca="false">IF(AND(OR(Dashboard!$B$5="All",D1233=Dashboard!$B$5),OR(Dashboard!$D$5="All",N1233=Dashboard!$D$5),OR(AND(C1233&lt;&gt;"",C1233&gt;=Dashboard!$F$5,C1233&lt;=Dashboard!$H$5),AND(C1233="",Dashboard!$F$5&lt;=1980,Dashboard!$H$5&gt;=2016))),1,0)</f>
        <v>1</v>
      </c>
      <c r="Q1233" s="0" t="n">
        <f aca="false">J1233*P1233+ROW()*0.00000001</f>
        <v>1.52001233</v>
      </c>
    </row>
    <row r="1234" customFormat="false" ht="15" hidden="false" customHeight="false" outlineLevel="0" collapsed="false">
      <c r="A1234" s="0" t="s">
        <v>1149</v>
      </c>
      <c r="B1234" s="0" t="s">
        <v>39</v>
      </c>
      <c r="C1234" s="0" t="n">
        <v>1984</v>
      </c>
      <c r="D1234" s="0" t="s">
        <v>56</v>
      </c>
      <c r="E1234" s="0" t="s">
        <v>328</v>
      </c>
      <c r="F1234" s="0" t="n">
        <v>0.18</v>
      </c>
      <c r="G1234" s="0" t="n">
        <v>0.06</v>
      </c>
      <c r="H1234" s="0" t="n">
        <v>1.27</v>
      </c>
      <c r="I1234" s="0" t="n">
        <v>0.01</v>
      </c>
      <c r="J1234" s="0" t="n">
        <v>1.52</v>
      </c>
      <c r="N1234" s="0" t="s">
        <v>35</v>
      </c>
      <c r="P1234" s="0" t="n">
        <f aca="false">IF(AND(OR(Dashboard!$B$5="All",D1234=Dashboard!$B$5),OR(Dashboard!$D$5="All",N1234=Dashboard!$D$5),OR(AND(C1234&lt;&gt;"",C1234&gt;=Dashboard!$F$5,C1234&lt;=Dashboard!$H$5),AND(C1234="",Dashboard!$F$5&lt;=1980,Dashboard!$H$5&gt;=2016))),1,0)</f>
        <v>1</v>
      </c>
      <c r="Q1234" s="0" t="n">
        <f aca="false">J1234*P1234+ROW()*0.00000001</f>
        <v>1.52001234</v>
      </c>
    </row>
    <row r="1235" customFormat="false" ht="15" hidden="false" customHeight="false" outlineLevel="0" collapsed="false">
      <c r="A1235" s="0" t="s">
        <v>1150</v>
      </c>
      <c r="B1235" s="0" t="s">
        <v>39</v>
      </c>
      <c r="C1235" s="0" t="n">
        <v>1984</v>
      </c>
      <c r="D1235" s="0" t="s">
        <v>41</v>
      </c>
      <c r="E1235" s="0" t="s">
        <v>35</v>
      </c>
      <c r="F1235" s="0" t="n">
        <v>0</v>
      </c>
      <c r="G1235" s="0" t="n">
        <v>0</v>
      </c>
      <c r="H1235" s="0" t="n">
        <v>1.52</v>
      </c>
      <c r="I1235" s="0" t="n">
        <v>0</v>
      </c>
      <c r="J1235" s="0" t="n">
        <v>1.52</v>
      </c>
      <c r="N1235" s="0" t="s">
        <v>35</v>
      </c>
      <c r="P1235" s="0" t="n">
        <f aca="false">IF(AND(OR(Dashboard!$B$5="All",D1235=Dashboard!$B$5),OR(Dashboard!$D$5="All",N1235=Dashboard!$D$5),OR(AND(C1235&lt;&gt;"",C1235&gt;=Dashboard!$F$5,C1235&lt;=Dashboard!$H$5),AND(C1235="",Dashboard!$F$5&lt;=1980,Dashboard!$H$5&gt;=2016))),1,0)</f>
        <v>1</v>
      </c>
      <c r="Q1235" s="0" t="n">
        <f aca="false">J1235*P1235+ROW()*0.00000001</f>
        <v>1.52001235</v>
      </c>
    </row>
    <row r="1236" customFormat="false" ht="15" hidden="false" customHeight="false" outlineLevel="0" collapsed="false">
      <c r="A1236" s="0" t="s">
        <v>1151</v>
      </c>
      <c r="B1236" s="0" t="s">
        <v>117</v>
      </c>
      <c r="C1236" s="0" t="n">
        <v>1998</v>
      </c>
      <c r="D1236" s="0" t="s">
        <v>41</v>
      </c>
      <c r="E1236" s="0" t="s">
        <v>142</v>
      </c>
      <c r="F1236" s="0" t="n">
        <v>1.45</v>
      </c>
      <c r="G1236" s="0" t="n">
        <v>0.04</v>
      </c>
      <c r="H1236" s="0" t="n">
        <v>0</v>
      </c>
      <c r="I1236" s="0" t="n">
        <v>0.04</v>
      </c>
      <c r="J1236" s="0" t="n">
        <v>1.52</v>
      </c>
      <c r="N1236" s="0" t="s">
        <v>74</v>
      </c>
      <c r="P1236" s="0" t="n">
        <f aca="false">IF(AND(OR(Dashboard!$B$5="All",D1236=Dashboard!$B$5),OR(Dashboard!$D$5="All",N1236=Dashboard!$D$5),OR(AND(C1236&lt;&gt;"",C1236&gt;=Dashboard!$F$5,C1236&lt;=Dashboard!$H$5),AND(C1236="",Dashboard!$F$5&lt;=1980,Dashboard!$H$5&gt;=2016))),1,0)</f>
        <v>1</v>
      </c>
      <c r="Q1236" s="0" t="n">
        <f aca="false">J1236*P1236+ROW()*0.00000001</f>
        <v>1.52001236</v>
      </c>
    </row>
    <row r="1237" customFormat="false" ht="15" hidden="false" customHeight="false" outlineLevel="0" collapsed="false">
      <c r="A1237" s="0" t="s">
        <v>1152</v>
      </c>
      <c r="B1237" s="0" t="s">
        <v>152</v>
      </c>
      <c r="C1237" s="0" t="n">
        <v>2010</v>
      </c>
      <c r="D1237" s="0" t="s">
        <v>46</v>
      </c>
      <c r="E1237" s="0" t="s">
        <v>157</v>
      </c>
      <c r="F1237" s="0" t="n">
        <v>0.88</v>
      </c>
      <c r="G1237" s="0" t="n">
        <v>0.48</v>
      </c>
      <c r="H1237" s="0" t="n">
        <v>0</v>
      </c>
      <c r="I1237" s="0" t="n">
        <v>0.17</v>
      </c>
      <c r="J1237" s="0" t="n">
        <v>1.52</v>
      </c>
      <c r="N1237" s="0" t="s">
        <v>152</v>
      </c>
      <c r="P1237" s="0" t="n">
        <f aca="false">IF(AND(OR(Dashboard!$B$5="All",D1237=Dashboard!$B$5),OR(Dashboard!$D$5="All",N1237=Dashboard!$D$5),OR(AND(C1237&lt;&gt;"",C1237&gt;=Dashboard!$F$5,C1237&lt;=Dashboard!$H$5),AND(C1237="",Dashboard!$F$5&lt;=1980,Dashboard!$H$5&gt;=2016))),1,0)</f>
        <v>1</v>
      </c>
      <c r="Q1237" s="0" t="n">
        <f aca="false">J1237*P1237+ROW()*0.00000001</f>
        <v>1.52001237</v>
      </c>
    </row>
    <row r="1238" customFormat="false" ht="15" hidden="false" customHeight="false" outlineLevel="0" collapsed="false">
      <c r="A1238" s="0" t="s">
        <v>1153</v>
      </c>
      <c r="B1238" s="0" t="s">
        <v>117</v>
      </c>
      <c r="C1238" s="0" t="n">
        <v>1998</v>
      </c>
      <c r="D1238" s="0" t="s">
        <v>34</v>
      </c>
      <c r="E1238" s="0" t="s">
        <v>142</v>
      </c>
      <c r="F1238" s="0" t="n">
        <v>1.43</v>
      </c>
      <c r="G1238" s="0" t="n">
        <v>0.05</v>
      </c>
      <c r="H1238" s="0" t="n">
        <v>0</v>
      </c>
      <c r="I1238" s="0" t="n">
        <v>0.03</v>
      </c>
      <c r="J1238" s="0" t="n">
        <v>1.52</v>
      </c>
      <c r="N1238" s="0" t="s">
        <v>74</v>
      </c>
      <c r="P1238" s="0" t="n">
        <f aca="false">IF(AND(OR(Dashboard!$B$5="All",D1238=Dashboard!$B$5),OR(Dashboard!$D$5="All",N1238=Dashboard!$D$5),OR(AND(C1238&lt;&gt;"",C1238&gt;=Dashboard!$F$5,C1238&lt;=Dashboard!$H$5),AND(C1238="",Dashboard!$F$5&lt;=1980,Dashboard!$H$5&gt;=2016))),1,0)</f>
        <v>1</v>
      </c>
      <c r="Q1238" s="0" t="n">
        <f aca="false">J1238*P1238+ROW()*0.00000001</f>
        <v>1.52001238</v>
      </c>
    </row>
    <row r="1239" customFormat="false" ht="15" hidden="false" customHeight="false" outlineLevel="0" collapsed="false">
      <c r="A1239" s="0" t="s">
        <v>1154</v>
      </c>
      <c r="B1239" s="0" t="s">
        <v>70</v>
      </c>
      <c r="C1239" s="0" t="n">
        <v>2009</v>
      </c>
      <c r="D1239" s="0" t="s">
        <v>102</v>
      </c>
      <c r="E1239" s="0" t="s">
        <v>142</v>
      </c>
      <c r="F1239" s="0" t="n">
        <v>0.92</v>
      </c>
      <c r="G1239" s="0" t="n">
        <v>0.4</v>
      </c>
      <c r="H1239" s="0" t="n">
        <v>0</v>
      </c>
      <c r="I1239" s="0" t="n">
        <v>0.2</v>
      </c>
      <c r="J1239" s="0" t="n">
        <v>1.52</v>
      </c>
      <c r="K1239" s="0" t="n">
        <v>88</v>
      </c>
      <c r="L1239" s="0" t="n">
        <v>7.6</v>
      </c>
      <c r="M1239" s="0" t="s">
        <v>103</v>
      </c>
      <c r="N1239" s="0" t="s">
        <v>74</v>
      </c>
      <c r="O1239" s="0" t="s">
        <v>42</v>
      </c>
      <c r="P1239" s="0" t="n">
        <f aca="false">IF(AND(OR(Dashboard!$B$5="All",D1239=Dashboard!$B$5),OR(Dashboard!$D$5="All",N1239=Dashboard!$D$5),OR(AND(C1239&lt;&gt;"",C1239&gt;=Dashboard!$F$5,C1239&lt;=Dashboard!$H$5),AND(C1239="",Dashboard!$F$5&lt;=1980,Dashboard!$H$5&gt;=2016))),1,0)</f>
        <v>1</v>
      </c>
      <c r="Q1239" s="0" t="n">
        <f aca="false">J1239*P1239+ROW()*0.00000001</f>
        <v>1.52001239</v>
      </c>
    </row>
    <row r="1240" customFormat="false" ht="15" hidden="false" customHeight="false" outlineLevel="0" collapsed="false">
      <c r="A1240" s="0" t="s">
        <v>1155</v>
      </c>
      <c r="B1240" s="0" t="s">
        <v>186</v>
      </c>
      <c r="C1240" s="0" t="n">
        <v>2002</v>
      </c>
      <c r="D1240" s="0" t="s">
        <v>48</v>
      </c>
      <c r="E1240" s="0" t="s">
        <v>160</v>
      </c>
      <c r="F1240" s="0" t="n">
        <v>1.11</v>
      </c>
      <c r="G1240" s="0" t="n">
        <v>0.31</v>
      </c>
      <c r="H1240" s="0" t="n">
        <v>0.06</v>
      </c>
      <c r="I1240" s="0" t="n">
        <v>0.04</v>
      </c>
      <c r="J1240" s="0" t="n">
        <v>1.52</v>
      </c>
      <c r="K1240" s="0" t="n">
        <v>87</v>
      </c>
      <c r="L1240" s="0" t="n">
        <v>8.5</v>
      </c>
      <c r="M1240" s="0" t="s">
        <v>36</v>
      </c>
      <c r="N1240" s="0" t="s">
        <v>35</v>
      </c>
      <c r="O1240" s="0" t="s">
        <v>42</v>
      </c>
      <c r="P1240" s="0" t="n">
        <f aca="false">IF(AND(OR(Dashboard!$B$5="All",D1240=Dashboard!$B$5),OR(Dashboard!$D$5="All",N1240=Dashboard!$D$5),OR(AND(C1240&lt;&gt;"",C1240&gt;=Dashboard!$F$5,C1240&lt;=Dashboard!$H$5),AND(C1240="",Dashboard!$F$5&lt;=1980,Dashboard!$H$5&gt;=2016))),1,0)</f>
        <v>1</v>
      </c>
      <c r="Q1240" s="0" t="n">
        <f aca="false">J1240*P1240+ROW()*0.00000001</f>
        <v>1.5200124</v>
      </c>
    </row>
    <row r="1241" customFormat="false" ht="15" hidden="false" customHeight="false" outlineLevel="0" collapsed="false">
      <c r="A1241" s="0" t="s">
        <v>1156</v>
      </c>
      <c r="B1241" s="0" t="s">
        <v>76</v>
      </c>
      <c r="C1241" s="0" t="n">
        <v>2002</v>
      </c>
      <c r="D1241" s="0" t="s">
        <v>71</v>
      </c>
      <c r="E1241" s="0" t="s">
        <v>328</v>
      </c>
      <c r="F1241" s="0" t="n">
        <v>1.26</v>
      </c>
      <c r="G1241" s="0" t="n">
        <v>0.05</v>
      </c>
      <c r="H1241" s="0" t="n">
        <v>0</v>
      </c>
      <c r="I1241" s="0" t="n">
        <v>0.21</v>
      </c>
      <c r="J1241" s="0" t="n">
        <v>1.51</v>
      </c>
      <c r="K1241" s="0" t="n">
        <v>73</v>
      </c>
      <c r="L1241" s="0" t="n">
        <v>7.8</v>
      </c>
      <c r="M1241" s="0" t="s">
        <v>36</v>
      </c>
      <c r="N1241" s="0" t="s">
        <v>74</v>
      </c>
      <c r="O1241" s="0" t="s">
        <v>37</v>
      </c>
      <c r="P1241" s="0" t="n">
        <f aca="false">IF(AND(OR(Dashboard!$B$5="All",D1241=Dashboard!$B$5),OR(Dashboard!$D$5="All",N1241=Dashboard!$D$5),OR(AND(C1241&lt;&gt;"",C1241&gt;=Dashboard!$F$5,C1241&lt;=Dashboard!$H$5),AND(C1241="",Dashboard!$F$5&lt;=1980,Dashboard!$H$5&gt;=2016))),1,0)</f>
        <v>1</v>
      </c>
      <c r="Q1241" s="0" t="n">
        <f aca="false">J1241*P1241+ROW()*0.00000001</f>
        <v>1.51001241</v>
      </c>
    </row>
    <row r="1242" customFormat="false" ht="15" hidden="false" customHeight="false" outlineLevel="0" collapsed="false">
      <c r="A1242" s="0" t="s">
        <v>1157</v>
      </c>
      <c r="B1242" s="0" t="s">
        <v>50</v>
      </c>
      <c r="C1242" s="0" t="n">
        <v>2008</v>
      </c>
      <c r="D1242" s="0" t="s">
        <v>114</v>
      </c>
      <c r="E1242" s="0" t="s">
        <v>487</v>
      </c>
      <c r="F1242" s="0" t="n">
        <v>0.85</v>
      </c>
      <c r="G1242" s="0" t="n">
        <v>0.51</v>
      </c>
      <c r="H1242" s="0" t="n">
        <v>0.01</v>
      </c>
      <c r="I1242" s="0" t="n">
        <v>0.15</v>
      </c>
      <c r="J1242" s="0" t="n">
        <v>1.51</v>
      </c>
      <c r="L1242" s="0" t="n">
        <v>7.8</v>
      </c>
      <c r="M1242" s="0" t="s">
        <v>36</v>
      </c>
      <c r="N1242" s="0" t="s">
        <v>35</v>
      </c>
      <c r="P1242" s="0" t="n">
        <f aca="false">IF(AND(OR(Dashboard!$B$5="All",D1242=Dashboard!$B$5),OR(Dashboard!$D$5="All",N1242=Dashboard!$D$5),OR(AND(C1242&lt;&gt;"",C1242&gt;=Dashboard!$F$5,C1242&lt;=Dashboard!$H$5),AND(C1242="",Dashboard!$F$5&lt;=1980,Dashboard!$H$5&gt;=2016))),1,0)</f>
        <v>1</v>
      </c>
      <c r="Q1242" s="0" t="n">
        <f aca="false">J1242*P1242+ROW()*0.00000001</f>
        <v>1.51001242</v>
      </c>
    </row>
    <row r="1243" customFormat="false" ht="15" hidden="false" customHeight="false" outlineLevel="0" collapsed="false">
      <c r="A1243" s="0" t="s">
        <v>1118</v>
      </c>
      <c r="B1243" s="0" t="s">
        <v>33</v>
      </c>
      <c r="C1243" s="0" t="n">
        <v>2008</v>
      </c>
      <c r="D1243" s="0" t="s">
        <v>58</v>
      </c>
      <c r="E1243" s="0" t="s">
        <v>142</v>
      </c>
      <c r="F1243" s="0" t="n">
        <v>0.7</v>
      </c>
      <c r="G1243" s="0" t="n">
        <v>0.64</v>
      </c>
      <c r="H1243" s="0" t="n">
        <v>0.01</v>
      </c>
      <c r="I1243" s="0" t="n">
        <v>0.16</v>
      </c>
      <c r="J1243" s="0" t="n">
        <v>1.51</v>
      </c>
      <c r="K1243" s="0" t="n">
        <v>76</v>
      </c>
      <c r="L1243" s="0" t="n">
        <v>8.1</v>
      </c>
      <c r="M1243" s="0" t="s">
        <v>36</v>
      </c>
      <c r="N1243" s="0" t="s">
        <v>35</v>
      </c>
      <c r="O1243" s="0" t="s">
        <v>37</v>
      </c>
      <c r="P1243" s="0" t="n">
        <f aca="false">IF(AND(OR(Dashboard!$B$5="All",D1243=Dashboard!$B$5),OR(Dashboard!$D$5="All",N1243=Dashboard!$D$5),OR(AND(C1243&lt;&gt;"",C1243&gt;=Dashboard!$F$5,C1243&lt;=Dashboard!$H$5),AND(C1243="",Dashboard!$F$5&lt;=1980,Dashboard!$H$5&gt;=2016))),1,0)</f>
        <v>1</v>
      </c>
      <c r="Q1243" s="0" t="n">
        <f aca="false">J1243*P1243+ROW()*0.00000001</f>
        <v>1.51001243</v>
      </c>
    </row>
    <row r="1244" customFormat="false" ht="15" hidden="false" customHeight="false" outlineLevel="0" collapsed="false">
      <c r="A1244" s="0" t="s">
        <v>1158</v>
      </c>
      <c r="B1244" s="0" t="s">
        <v>64</v>
      </c>
      <c r="C1244" s="0" t="n">
        <v>2011</v>
      </c>
      <c r="D1244" s="0" t="s">
        <v>56</v>
      </c>
      <c r="E1244" s="0" t="s">
        <v>142</v>
      </c>
      <c r="F1244" s="0" t="n">
        <v>0.94</v>
      </c>
      <c r="G1244" s="0" t="n">
        <v>0.44</v>
      </c>
      <c r="H1244" s="0" t="n">
        <v>0</v>
      </c>
      <c r="I1244" s="0" t="n">
        <v>0.13</v>
      </c>
      <c r="J1244" s="0" t="n">
        <v>1.51</v>
      </c>
      <c r="K1244" s="0" t="n">
        <v>90</v>
      </c>
      <c r="L1244" s="0" t="n">
        <v>8.6</v>
      </c>
      <c r="M1244" s="0" t="s">
        <v>73</v>
      </c>
      <c r="N1244" s="0" t="s">
        <v>66</v>
      </c>
      <c r="O1244" s="0" t="s">
        <v>42</v>
      </c>
      <c r="P1244" s="0" t="n">
        <f aca="false">IF(AND(OR(Dashboard!$B$5="All",D1244=Dashboard!$B$5),OR(Dashboard!$D$5="All",N1244=Dashboard!$D$5),OR(AND(C1244&lt;&gt;"",C1244&gt;=Dashboard!$F$5,C1244&lt;=Dashboard!$H$5),AND(C1244="",Dashboard!$F$5&lt;=1980,Dashboard!$H$5&gt;=2016))),1,0)</f>
        <v>1</v>
      </c>
      <c r="Q1244" s="0" t="n">
        <f aca="false">J1244*P1244+ROW()*0.00000001</f>
        <v>1.51001244</v>
      </c>
    </row>
    <row r="1245" customFormat="false" ht="15" hidden="false" customHeight="false" outlineLevel="0" collapsed="false">
      <c r="A1245" s="0" t="s">
        <v>1159</v>
      </c>
      <c r="B1245" s="0" t="s">
        <v>97</v>
      </c>
      <c r="C1245" s="0" t="n">
        <v>2013</v>
      </c>
      <c r="D1245" s="0" t="s">
        <v>46</v>
      </c>
      <c r="E1245" s="0" t="s">
        <v>1160</v>
      </c>
      <c r="F1245" s="0" t="n">
        <v>0</v>
      </c>
      <c r="G1245" s="0" t="n">
        <v>0</v>
      </c>
      <c r="H1245" s="0" t="n">
        <v>1.51</v>
      </c>
      <c r="I1245" s="0" t="n">
        <v>0</v>
      </c>
      <c r="J1245" s="0" t="n">
        <v>1.51</v>
      </c>
      <c r="N1245" s="0" t="s">
        <v>35</v>
      </c>
      <c r="P1245" s="0" t="n">
        <f aca="false">IF(AND(OR(Dashboard!$B$5="All",D1245=Dashboard!$B$5),OR(Dashboard!$D$5="All",N1245=Dashboard!$D$5),OR(AND(C1245&lt;&gt;"",C1245&gt;=Dashboard!$F$5,C1245&lt;=Dashboard!$H$5),AND(C1245="",Dashboard!$F$5&lt;=1980,Dashboard!$H$5&gt;=2016))),1,0)</f>
        <v>1</v>
      </c>
      <c r="Q1245" s="0" t="n">
        <f aca="false">J1245*P1245+ROW()*0.00000001</f>
        <v>1.51001245</v>
      </c>
    </row>
    <row r="1246" customFormat="false" ht="15" hidden="false" customHeight="false" outlineLevel="0" collapsed="false">
      <c r="A1246" s="0" t="s">
        <v>1161</v>
      </c>
      <c r="B1246" s="0" t="s">
        <v>33</v>
      </c>
      <c r="C1246" s="0" t="n">
        <v>2009</v>
      </c>
      <c r="D1246" s="0" t="s">
        <v>56</v>
      </c>
      <c r="E1246" s="0" t="s">
        <v>91</v>
      </c>
      <c r="F1246" s="0" t="n">
        <v>0.94</v>
      </c>
      <c r="G1246" s="0" t="n">
        <v>0.43</v>
      </c>
      <c r="H1246" s="0" t="n">
        <v>0</v>
      </c>
      <c r="I1246" s="0" t="n">
        <v>0.14</v>
      </c>
      <c r="J1246" s="0" t="n">
        <v>1.51</v>
      </c>
      <c r="N1246" s="0" t="s">
        <v>35</v>
      </c>
      <c r="P1246" s="0" t="n">
        <f aca="false">IF(AND(OR(Dashboard!$B$5="All",D1246=Dashboard!$B$5),OR(Dashboard!$D$5="All",N1246=Dashboard!$D$5),OR(AND(C1246&lt;&gt;"",C1246&gt;=Dashboard!$F$5,C1246&lt;=Dashboard!$H$5),AND(C1246="",Dashboard!$F$5&lt;=1980,Dashboard!$H$5&gt;=2016))),1,0)</f>
        <v>1</v>
      </c>
      <c r="Q1246" s="0" t="n">
        <f aca="false">J1246*P1246+ROW()*0.00000001</f>
        <v>1.51001246</v>
      </c>
    </row>
    <row r="1247" customFormat="false" ht="15" hidden="false" customHeight="false" outlineLevel="0" collapsed="false">
      <c r="A1247" s="0" t="s">
        <v>1162</v>
      </c>
      <c r="B1247" s="0" t="s">
        <v>39</v>
      </c>
      <c r="C1247" s="0" t="n">
        <v>1988</v>
      </c>
      <c r="D1247" s="0" t="s">
        <v>71</v>
      </c>
      <c r="E1247" s="0" t="s">
        <v>211</v>
      </c>
      <c r="F1247" s="0" t="n">
        <v>0.93</v>
      </c>
      <c r="G1247" s="0" t="n">
        <v>0.15</v>
      </c>
      <c r="H1247" s="0" t="n">
        <v>0.42</v>
      </c>
      <c r="I1247" s="0" t="n">
        <v>0.01</v>
      </c>
      <c r="J1247" s="0" t="n">
        <v>1.51</v>
      </c>
      <c r="N1247" s="0" t="s">
        <v>35</v>
      </c>
      <c r="P1247" s="0" t="n">
        <f aca="false">IF(AND(OR(Dashboard!$B$5="All",D1247=Dashboard!$B$5),OR(Dashboard!$D$5="All",N1247=Dashboard!$D$5),OR(AND(C1247&lt;&gt;"",C1247&gt;=Dashboard!$F$5,C1247&lt;=Dashboard!$H$5),AND(C1247="",Dashboard!$F$5&lt;=1980,Dashboard!$H$5&gt;=2016))),1,0)</f>
        <v>1</v>
      </c>
      <c r="Q1247" s="0" t="n">
        <f aca="false">J1247*P1247+ROW()*0.00000001</f>
        <v>1.51001247</v>
      </c>
    </row>
    <row r="1248" customFormat="false" ht="15" hidden="false" customHeight="false" outlineLevel="0" collapsed="false">
      <c r="A1248" s="0" t="s">
        <v>1163</v>
      </c>
      <c r="B1248" s="0" t="s">
        <v>117</v>
      </c>
      <c r="C1248" s="0" t="n">
        <v>2001</v>
      </c>
      <c r="D1248" s="0" t="s">
        <v>102</v>
      </c>
      <c r="E1248" s="0" t="s">
        <v>142</v>
      </c>
      <c r="F1248" s="0" t="n">
        <v>0.23</v>
      </c>
      <c r="G1248" s="0" t="n">
        <v>1.16</v>
      </c>
      <c r="H1248" s="0" t="n">
        <v>0</v>
      </c>
      <c r="I1248" s="0" t="n">
        <v>0.11</v>
      </c>
      <c r="J1248" s="0" t="n">
        <v>1.51</v>
      </c>
      <c r="N1248" s="0" t="s">
        <v>74</v>
      </c>
      <c r="P1248" s="0" t="n">
        <f aca="false">IF(AND(OR(Dashboard!$B$5="All",D1248=Dashboard!$B$5),OR(Dashboard!$D$5="All",N1248=Dashboard!$D$5),OR(AND(C1248&lt;&gt;"",C1248&gt;=Dashboard!$F$5,C1248&lt;=Dashboard!$H$5),AND(C1248="",Dashboard!$F$5&lt;=1980,Dashboard!$H$5&gt;=2016))),1,0)</f>
        <v>1</v>
      </c>
      <c r="Q1248" s="0" t="n">
        <f aca="false">J1248*P1248+ROW()*0.00000001</f>
        <v>1.51001248</v>
      </c>
    </row>
    <row r="1249" customFormat="false" ht="15" hidden="false" customHeight="false" outlineLevel="0" collapsed="false">
      <c r="A1249" s="0" t="s">
        <v>1164</v>
      </c>
      <c r="B1249" s="0" t="s">
        <v>117</v>
      </c>
      <c r="C1249" s="0" t="n">
        <v>1997</v>
      </c>
      <c r="D1249" s="0" t="s">
        <v>34</v>
      </c>
      <c r="E1249" s="0" t="s">
        <v>142</v>
      </c>
      <c r="F1249" s="0" t="n">
        <v>1.41</v>
      </c>
      <c r="G1249" s="0" t="n">
        <v>0.06</v>
      </c>
      <c r="H1249" s="0" t="n">
        <v>0</v>
      </c>
      <c r="I1249" s="0" t="n">
        <v>0.04</v>
      </c>
      <c r="J1249" s="0" t="n">
        <v>1.51</v>
      </c>
      <c r="N1249" s="0" t="s">
        <v>74</v>
      </c>
      <c r="P1249" s="0" t="n">
        <f aca="false">IF(AND(OR(Dashboard!$B$5="All",D1249=Dashboard!$B$5),OR(Dashboard!$D$5="All",N1249=Dashboard!$D$5),OR(AND(C1249&lt;&gt;"",C1249&gt;=Dashboard!$F$5,C1249&lt;=Dashboard!$H$5),AND(C1249="",Dashboard!$F$5&lt;=1980,Dashboard!$H$5&gt;=2016))),1,0)</f>
        <v>1</v>
      </c>
      <c r="Q1249" s="0" t="n">
        <f aca="false">J1249*P1249+ROW()*0.00000001</f>
        <v>1.51001249</v>
      </c>
    </row>
    <row r="1250" customFormat="false" ht="15" hidden="false" customHeight="false" outlineLevel="0" collapsed="false">
      <c r="A1250" s="0" t="s">
        <v>1165</v>
      </c>
      <c r="B1250" s="0" t="s">
        <v>76</v>
      </c>
      <c r="C1250" s="0" t="n">
        <v>2007</v>
      </c>
      <c r="D1250" s="0" t="s">
        <v>71</v>
      </c>
      <c r="E1250" s="0" t="s">
        <v>142</v>
      </c>
      <c r="F1250" s="0" t="n">
        <v>0.35</v>
      </c>
      <c r="G1250" s="0" t="n">
        <v>0.03</v>
      </c>
      <c r="H1250" s="0" t="n">
        <v>0</v>
      </c>
      <c r="I1250" s="0" t="n">
        <v>1.13</v>
      </c>
      <c r="J1250" s="0" t="n">
        <v>1.51</v>
      </c>
      <c r="K1250" s="0" t="n">
        <v>68</v>
      </c>
      <c r="L1250" s="0" t="n">
        <v>8.2</v>
      </c>
      <c r="M1250" s="0" t="s">
        <v>103</v>
      </c>
      <c r="N1250" s="0" t="s">
        <v>74</v>
      </c>
      <c r="O1250" s="0" t="s">
        <v>67</v>
      </c>
      <c r="P1250" s="0" t="n">
        <f aca="false">IF(AND(OR(Dashboard!$B$5="All",D1250=Dashboard!$B$5),OR(Dashboard!$D$5="All",N1250=Dashboard!$D$5),OR(AND(C1250&lt;&gt;"",C1250&gt;=Dashboard!$F$5,C1250&lt;=Dashboard!$H$5),AND(C1250="",Dashboard!$F$5&lt;=1980,Dashboard!$H$5&gt;=2016))),1,0)</f>
        <v>1</v>
      </c>
      <c r="Q1250" s="0" t="n">
        <f aca="false">J1250*P1250+ROW()*0.00000001</f>
        <v>1.5100125</v>
      </c>
    </row>
    <row r="1251" customFormat="false" ht="15" hidden="false" customHeight="false" outlineLevel="0" collapsed="false">
      <c r="A1251" s="0" t="s">
        <v>684</v>
      </c>
      <c r="B1251" s="0" t="s">
        <v>117</v>
      </c>
      <c r="C1251" s="0" t="n">
        <v>1997</v>
      </c>
      <c r="D1251" s="0" t="s">
        <v>52</v>
      </c>
      <c r="E1251" s="0" t="s">
        <v>342</v>
      </c>
      <c r="F1251" s="0" t="n">
        <v>1.18</v>
      </c>
      <c r="G1251" s="0" t="n">
        <v>0.27</v>
      </c>
      <c r="H1251" s="0" t="n">
        <v>0</v>
      </c>
      <c r="I1251" s="0" t="n">
        <v>0.05</v>
      </c>
      <c r="J1251" s="0" t="n">
        <v>1.51</v>
      </c>
      <c r="N1251" s="0" t="s">
        <v>74</v>
      </c>
      <c r="P1251" s="0" t="n">
        <f aca="false">IF(AND(OR(Dashboard!$B$5="All",D1251=Dashboard!$B$5),OR(Dashboard!$D$5="All",N1251=Dashboard!$D$5),OR(AND(C1251&lt;&gt;"",C1251&gt;=Dashboard!$F$5,C1251&lt;=Dashboard!$H$5),AND(C1251="",Dashboard!$F$5&lt;=1980,Dashboard!$H$5&gt;=2016))),1,0)</f>
        <v>1</v>
      </c>
      <c r="Q1251" s="0" t="n">
        <f aca="false">J1251*P1251+ROW()*0.00000001</f>
        <v>1.51001251</v>
      </c>
    </row>
    <row r="1252" customFormat="false" ht="15" hidden="false" customHeight="false" outlineLevel="0" collapsed="false">
      <c r="A1252" s="0" t="s">
        <v>1165</v>
      </c>
      <c r="B1252" s="0" t="s">
        <v>50</v>
      </c>
      <c r="C1252" s="0" t="n">
        <v>2007</v>
      </c>
      <c r="D1252" s="0" t="s">
        <v>71</v>
      </c>
      <c r="E1252" s="0" t="s">
        <v>142</v>
      </c>
      <c r="F1252" s="0" t="n">
        <v>0.56</v>
      </c>
      <c r="G1252" s="0" t="n">
        <v>0.77</v>
      </c>
      <c r="H1252" s="0" t="n">
        <v>0</v>
      </c>
      <c r="I1252" s="0" t="n">
        <v>0.17</v>
      </c>
      <c r="J1252" s="0" t="n">
        <v>1.51</v>
      </c>
      <c r="K1252" s="0" t="n">
        <v>69</v>
      </c>
      <c r="L1252" s="0" t="n">
        <v>7.3</v>
      </c>
      <c r="M1252" s="0" t="s">
        <v>103</v>
      </c>
      <c r="N1252" s="0" t="s">
        <v>35</v>
      </c>
      <c r="O1252" s="0" t="s">
        <v>67</v>
      </c>
      <c r="P1252" s="0" t="n">
        <f aca="false">IF(AND(OR(Dashboard!$B$5="All",D1252=Dashboard!$B$5),OR(Dashboard!$D$5="All",N1252=Dashboard!$D$5),OR(AND(C1252&lt;&gt;"",C1252&gt;=Dashboard!$F$5,C1252&lt;=Dashboard!$H$5),AND(C1252="",Dashboard!$F$5&lt;=1980,Dashboard!$H$5&gt;=2016))),1,0)</f>
        <v>1</v>
      </c>
      <c r="Q1252" s="0" t="n">
        <f aca="false">J1252*P1252+ROW()*0.00000001</f>
        <v>1.51001252</v>
      </c>
    </row>
    <row r="1253" customFormat="false" ht="15" hidden="false" customHeight="false" outlineLevel="0" collapsed="false">
      <c r="A1253" s="0" t="s">
        <v>1166</v>
      </c>
      <c r="B1253" s="0" t="s">
        <v>152</v>
      </c>
      <c r="C1253" s="0" t="n">
        <v>2011</v>
      </c>
      <c r="D1253" s="0" t="s">
        <v>34</v>
      </c>
      <c r="E1253" s="0" t="s">
        <v>154</v>
      </c>
      <c r="F1253" s="0" t="n">
        <v>0.02</v>
      </c>
      <c r="G1253" s="0" t="n">
        <v>1.16</v>
      </c>
      <c r="H1253" s="0" t="n">
        <v>0</v>
      </c>
      <c r="I1253" s="0" t="n">
        <v>0.33</v>
      </c>
      <c r="J1253" s="0" t="n">
        <v>1.51</v>
      </c>
      <c r="K1253" s="0" t="n">
        <v>84</v>
      </c>
      <c r="L1253" s="0" t="n">
        <v>8</v>
      </c>
      <c r="M1253" s="0" t="s">
        <v>36</v>
      </c>
      <c r="N1253" s="0" t="s">
        <v>152</v>
      </c>
      <c r="O1253" s="0" t="s">
        <v>42</v>
      </c>
      <c r="P1253" s="0" t="n">
        <f aca="false">IF(AND(OR(Dashboard!$B$5="All",D1253=Dashboard!$B$5),OR(Dashboard!$D$5="All",N1253=Dashboard!$D$5),OR(AND(C1253&lt;&gt;"",C1253&gt;=Dashboard!$F$5,C1253&lt;=Dashboard!$H$5),AND(C1253="",Dashboard!$F$5&lt;=1980,Dashboard!$H$5&gt;=2016))),1,0)</f>
        <v>1</v>
      </c>
      <c r="Q1253" s="0" t="n">
        <f aca="false">J1253*P1253+ROW()*0.00000001</f>
        <v>1.51001253</v>
      </c>
    </row>
    <row r="1254" customFormat="false" ht="15" hidden="false" customHeight="false" outlineLevel="0" collapsed="false">
      <c r="A1254" s="0" t="s">
        <v>1167</v>
      </c>
      <c r="B1254" s="0" t="s">
        <v>70</v>
      </c>
      <c r="C1254" s="0" t="n">
        <v>2011</v>
      </c>
      <c r="D1254" s="0" t="s">
        <v>46</v>
      </c>
      <c r="E1254" s="0" t="s">
        <v>328</v>
      </c>
      <c r="F1254" s="0" t="n">
        <v>0.6</v>
      </c>
      <c r="G1254" s="0" t="n">
        <v>0.47</v>
      </c>
      <c r="H1254" s="0" t="n">
        <v>0.21</v>
      </c>
      <c r="I1254" s="0" t="n">
        <v>0.23</v>
      </c>
      <c r="J1254" s="0" t="n">
        <v>1.51</v>
      </c>
      <c r="K1254" s="0" t="n">
        <v>85</v>
      </c>
      <c r="L1254" s="0" t="n">
        <v>8.6</v>
      </c>
      <c r="M1254" s="0" t="s">
        <v>125</v>
      </c>
      <c r="N1254" s="0" t="s">
        <v>74</v>
      </c>
      <c r="O1254" s="0" t="s">
        <v>42</v>
      </c>
      <c r="P1254" s="0" t="n">
        <f aca="false">IF(AND(OR(Dashboard!$B$5="All",D1254=Dashboard!$B$5),OR(Dashboard!$D$5="All",N1254=Dashboard!$D$5),OR(AND(C1254&lt;&gt;"",C1254&gt;=Dashboard!$F$5,C1254&lt;=Dashboard!$H$5),AND(C1254="",Dashboard!$F$5&lt;=1980,Dashboard!$H$5&gt;=2016))),1,0)</f>
        <v>1</v>
      </c>
      <c r="Q1254" s="0" t="n">
        <f aca="false">J1254*P1254+ROW()*0.00000001</f>
        <v>1.51001254</v>
      </c>
    </row>
    <row r="1255" customFormat="false" ht="15" hidden="false" customHeight="false" outlineLevel="0" collapsed="false">
      <c r="A1255" s="0" t="s">
        <v>819</v>
      </c>
      <c r="B1255" s="0" t="s">
        <v>186</v>
      </c>
      <c r="C1255" s="0" t="n">
        <v>2003</v>
      </c>
      <c r="D1255" s="0" t="s">
        <v>102</v>
      </c>
      <c r="E1255" s="0" t="s">
        <v>328</v>
      </c>
      <c r="F1255" s="0" t="n">
        <v>0.99</v>
      </c>
      <c r="G1255" s="0" t="n">
        <v>0.32</v>
      </c>
      <c r="H1255" s="0" t="n">
        <v>0.11</v>
      </c>
      <c r="I1255" s="0" t="n">
        <v>0.08</v>
      </c>
      <c r="J1255" s="0" t="n">
        <v>1.5</v>
      </c>
      <c r="K1255" s="0" t="n">
        <v>93</v>
      </c>
      <c r="L1255" s="0" t="n">
        <v>9.1</v>
      </c>
      <c r="M1255" s="0" t="s">
        <v>103</v>
      </c>
      <c r="N1255" s="0" t="s">
        <v>35</v>
      </c>
      <c r="O1255" s="0" t="s">
        <v>60</v>
      </c>
      <c r="P1255" s="0" t="n">
        <f aca="false">IF(AND(OR(Dashboard!$B$5="All",D1255=Dashboard!$B$5),OR(Dashboard!$D$5="All",N1255=Dashboard!$D$5),OR(AND(C1255&lt;&gt;"",C1255&gt;=Dashboard!$F$5,C1255&lt;=Dashboard!$H$5),AND(C1255="",Dashboard!$F$5&lt;=1980,Dashboard!$H$5&gt;=2016))),1,0)</f>
        <v>1</v>
      </c>
      <c r="Q1255" s="0" t="n">
        <f aca="false">J1255*P1255+ROW()*0.00000001</f>
        <v>1.50001255</v>
      </c>
    </row>
    <row r="1256" customFormat="false" ht="15" hidden="false" customHeight="false" outlineLevel="0" collapsed="false">
      <c r="A1256" s="0" t="s">
        <v>592</v>
      </c>
      <c r="B1256" s="0" t="s">
        <v>70</v>
      </c>
      <c r="C1256" s="0" t="n">
        <v>2006</v>
      </c>
      <c r="D1256" s="0" t="s">
        <v>56</v>
      </c>
      <c r="E1256" s="0" t="s">
        <v>91</v>
      </c>
      <c r="F1256" s="0" t="n">
        <v>0.6</v>
      </c>
      <c r="G1256" s="0" t="n">
        <v>0.62</v>
      </c>
      <c r="H1256" s="0" t="n">
        <v>0.03</v>
      </c>
      <c r="I1256" s="0" t="n">
        <v>0.26</v>
      </c>
      <c r="J1256" s="0" t="n">
        <v>1.5</v>
      </c>
      <c r="K1256" s="0" t="n">
        <v>80</v>
      </c>
      <c r="L1256" s="0" t="n">
        <v>6.9</v>
      </c>
      <c r="M1256" s="0" t="s">
        <v>103</v>
      </c>
      <c r="N1256" s="0" t="s">
        <v>74</v>
      </c>
      <c r="O1256" s="0" t="s">
        <v>37</v>
      </c>
      <c r="P1256" s="0" t="n">
        <f aca="false">IF(AND(OR(Dashboard!$B$5="All",D1256=Dashboard!$B$5),OR(Dashboard!$D$5="All",N1256=Dashboard!$D$5),OR(AND(C1256&lt;&gt;"",C1256&gt;=Dashboard!$F$5,C1256&lt;=Dashboard!$H$5),AND(C1256="",Dashboard!$F$5&lt;=1980,Dashboard!$H$5&gt;=2016))),1,0)</f>
        <v>1</v>
      </c>
      <c r="Q1256" s="0" t="n">
        <f aca="false">J1256*P1256+ROW()*0.00000001</f>
        <v>1.50001256</v>
      </c>
    </row>
    <row r="1257" customFormat="false" ht="15" hidden="false" customHeight="false" outlineLevel="0" collapsed="false">
      <c r="A1257" s="0" t="s">
        <v>1168</v>
      </c>
      <c r="B1257" s="0" t="s">
        <v>76</v>
      </c>
      <c r="C1257" s="0" t="n">
        <v>2000</v>
      </c>
      <c r="D1257" s="0" t="s">
        <v>41</v>
      </c>
      <c r="E1257" s="0" t="s">
        <v>1169</v>
      </c>
      <c r="F1257" s="0" t="n">
        <v>0.66</v>
      </c>
      <c r="G1257" s="0" t="n">
        <v>0.52</v>
      </c>
      <c r="H1257" s="0" t="n">
        <v>0.15</v>
      </c>
      <c r="I1257" s="0" t="n">
        <v>0.17</v>
      </c>
      <c r="J1257" s="0" t="n">
        <v>1.5</v>
      </c>
      <c r="K1257" s="0" t="n">
        <v>76</v>
      </c>
      <c r="L1257" s="0" t="n">
        <v>8.9</v>
      </c>
      <c r="M1257" s="0" t="s">
        <v>36</v>
      </c>
      <c r="N1257" s="0" t="s">
        <v>74</v>
      </c>
      <c r="O1257" s="0" t="s">
        <v>37</v>
      </c>
      <c r="P1257" s="0" t="n">
        <f aca="false">IF(AND(OR(Dashboard!$B$5="All",D1257=Dashboard!$B$5),OR(Dashboard!$D$5="All",N1257=Dashboard!$D$5),OR(AND(C1257&lt;&gt;"",C1257&gt;=Dashboard!$F$5,C1257&lt;=Dashboard!$H$5),AND(C1257="",Dashboard!$F$5&lt;=1980,Dashboard!$H$5&gt;=2016))),1,0)</f>
        <v>1</v>
      </c>
      <c r="Q1257" s="0" t="n">
        <f aca="false">J1257*P1257+ROW()*0.00000001</f>
        <v>1.50001257</v>
      </c>
    </row>
    <row r="1258" customFormat="false" ht="15" hidden="false" customHeight="false" outlineLevel="0" collapsed="false">
      <c r="A1258" s="0" t="s">
        <v>1170</v>
      </c>
      <c r="B1258" s="0" t="s">
        <v>117</v>
      </c>
      <c r="C1258" s="0" t="n">
        <v>1998</v>
      </c>
      <c r="D1258" s="0" t="s">
        <v>34</v>
      </c>
      <c r="E1258" s="0" t="s">
        <v>649</v>
      </c>
      <c r="F1258" s="0" t="n">
        <v>1.41</v>
      </c>
      <c r="G1258" s="0" t="n">
        <v>0.05</v>
      </c>
      <c r="H1258" s="0" t="n">
        <v>0</v>
      </c>
      <c r="I1258" s="0" t="n">
        <v>0.04</v>
      </c>
      <c r="J1258" s="0" t="n">
        <v>1.5</v>
      </c>
      <c r="N1258" s="0" t="s">
        <v>74</v>
      </c>
      <c r="P1258" s="0" t="n">
        <f aca="false">IF(AND(OR(Dashboard!$B$5="All",D1258=Dashboard!$B$5),OR(Dashboard!$D$5="All",N1258=Dashboard!$D$5),OR(AND(C1258&lt;&gt;"",C1258&gt;=Dashboard!$F$5,C1258&lt;=Dashboard!$H$5),AND(C1258="",Dashboard!$F$5&lt;=1980,Dashboard!$H$5&gt;=2016))),1,0)</f>
        <v>1</v>
      </c>
      <c r="Q1258" s="0" t="n">
        <f aca="false">J1258*P1258+ROW()*0.00000001</f>
        <v>1.50001258</v>
      </c>
    </row>
    <row r="1259" customFormat="false" ht="15" hidden="false" customHeight="false" outlineLevel="0" collapsed="false">
      <c r="A1259" s="0" t="s">
        <v>1171</v>
      </c>
      <c r="B1259" s="0" t="s">
        <v>76</v>
      </c>
      <c r="C1259" s="0" t="n">
        <v>2002</v>
      </c>
      <c r="D1259" s="0" t="s">
        <v>56</v>
      </c>
      <c r="E1259" s="0" t="s">
        <v>418</v>
      </c>
      <c r="F1259" s="0" t="n">
        <v>0.49</v>
      </c>
      <c r="G1259" s="0" t="n">
        <v>0.78</v>
      </c>
      <c r="H1259" s="0" t="n">
        <v>0</v>
      </c>
      <c r="I1259" s="0" t="n">
        <v>0.23</v>
      </c>
      <c r="J1259" s="0" t="n">
        <v>1.5</v>
      </c>
      <c r="K1259" s="0" t="n">
        <v>84</v>
      </c>
      <c r="L1259" s="0" t="n">
        <v>8.3</v>
      </c>
      <c r="M1259" s="0" t="s">
        <v>73</v>
      </c>
      <c r="N1259" s="0" t="s">
        <v>74</v>
      </c>
      <c r="O1259" s="0" t="s">
        <v>42</v>
      </c>
      <c r="P1259" s="0" t="n">
        <f aca="false">IF(AND(OR(Dashboard!$B$5="All",D1259=Dashboard!$B$5),OR(Dashboard!$D$5="All",N1259=Dashboard!$D$5),OR(AND(C1259&lt;&gt;"",C1259&gt;=Dashboard!$F$5,C1259&lt;=Dashboard!$H$5),AND(C1259="",Dashboard!$F$5&lt;=1980,Dashboard!$H$5&gt;=2016))),1,0)</f>
        <v>1</v>
      </c>
      <c r="Q1259" s="0" t="n">
        <f aca="false">J1259*P1259+ROW()*0.00000001</f>
        <v>1.50001259</v>
      </c>
    </row>
    <row r="1260" customFormat="false" ht="15" hidden="false" customHeight="false" outlineLevel="0" collapsed="false">
      <c r="A1260" s="0" t="s">
        <v>1025</v>
      </c>
      <c r="B1260" s="0" t="s">
        <v>76</v>
      </c>
      <c r="C1260" s="0" t="n">
        <v>2000</v>
      </c>
      <c r="D1260" s="0" t="s">
        <v>34</v>
      </c>
      <c r="E1260" s="0" t="s">
        <v>142</v>
      </c>
      <c r="F1260" s="0" t="n">
        <v>1.19</v>
      </c>
      <c r="G1260" s="0" t="n">
        <v>0.07</v>
      </c>
      <c r="H1260" s="0" t="n">
        <v>0.05</v>
      </c>
      <c r="I1260" s="0" t="n">
        <v>0.2</v>
      </c>
      <c r="J1260" s="0" t="n">
        <v>1.5</v>
      </c>
      <c r="K1260" s="0" t="n">
        <v>91</v>
      </c>
      <c r="L1260" s="0" t="n">
        <v>7.7</v>
      </c>
      <c r="M1260" s="0" t="s">
        <v>36</v>
      </c>
      <c r="N1260" s="0" t="s">
        <v>74</v>
      </c>
      <c r="O1260" s="0" t="s">
        <v>60</v>
      </c>
      <c r="P1260" s="0" t="n">
        <f aca="false">IF(AND(OR(Dashboard!$B$5="All",D1260=Dashboard!$B$5),OR(Dashboard!$D$5="All",N1260=Dashboard!$D$5),OR(AND(C1260&lt;&gt;"",C1260&gt;=Dashboard!$F$5,C1260&lt;=Dashboard!$H$5),AND(C1260="",Dashboard!$F$5&lt;=1980,Dashboard!$H$5&gt;=2016))),1,0)</f>
        <v>1</v>
      </c>
      <c r="Q1260" s="0" t="n">
        <f aca="false">J1260*P1260+ROW()*0.00000001</f>
        <v>1.5000126</v>
      </c>
    </row>
    <row r="1261" customFormat="false" ht="15" hidden="false" customHeight="false" outlineLevel="0" collapsed="false">
      <c r="A1261" s="0" t="s">
        <v>1172</v>
      </c>
      <c r="B1261" s="0" t="s">
        <v>39</v>
      </c>
      <c r="C1261" s="0" t="n">
        <v>1986</v>
      </c>
      <c r="D1261" s="0" t="s">
        <v>16</v>
      </c>
      <c r="E1261" s="0" t="s">
        <v>1173</v>
      </c>
      <c r="F1261" s="0" t="n">
        <v>0</v>
      </c>
      <c r="G1261" s="0" t="n">
        <v>0</v>
      </c>
      <c r="H1261" s="0" t="n">
        <v>1.5</v>
      </c>
      <c r="I1261" s="0" t="n">
        <v>0</v>
      </c>
      <c r="J1261" s="0" t="n">
        <v>1.5</v>
      </c>
      <c r="N1261" s="0" t="s">
        <v>35</v>
      </c>
      <c r="P1261" s="0" t="n">
        <f aca="false">IF(AND(OR(Dashboard!$B$5="All",D1261=Dashboard!$B$5),OR(Dashboard!$D$5="All",N1261=Dashboard!$D$5),OR(AND(C1261&lt;&gt;"",C1261&gt;=Dashboard!$F$5,C1261&lt;=Dashboard!$H$5),AND(C1261="",Dashboard!$F$5&lt;=1980,Dashboard!$H$5&gt;=2016))),1,0)</f>
        <v>1</v>
      </c>
      <c r="Q1261" s="0" t="n">
        <f aca="false">J1261*P1261+ROW()*0.00000001</f>
        <v>1.50001261</v>
      </c>
    </row>
    <row r="1262" customFormat="false" ht="15" hidden="false" customHeight="false" outlineLevel="0" collapsed="false">
      <c r="A1262" s="0" t="s">
        <v>1174</v>
      </c>
      <c r="B1262" s="0" t="s">
        <v>108</v>
      </c>
      <c r="C1262" s="0" t="n">
        <v>2000</v>
      </c>
      <c r="D1262" s="0" t="s">
        <v>102</v>
      </c>
      <c r="E1262" s="0" t="s">
        <v>418</v>
      </c>
      <c r="F1262" s="0" t="n">
        <v>1.2</v>
      </c>
      <c r="G1262" s="0" t="n">
        <v>0.27</v>
      </c>
      <c r="H1262" s="0" t="n">
        <v>0.02</v>
      </c>
      <c r="I1262" s="0" t="n">
        <v>0.02</v>
      </c>
      <c r="J1262" s="0" t="n">
        <v>1.5</v>
      </c>
      <c r="N1262" s="0" t="s">
        <v>35</v>
      </c>
      <c r="P1262" s="0" t="n">
        <f aca="false">IF(AND(OR(Dashboard!$B$5="All",D1262=Dashboard!$B$5),OR(Dashboard!$D$5="All",N1262=Dashboard!$D$5),OR(AND(C1262&lt;&gt;"",C1262&gt;=Dashboard!$F$5,C1262&lt;=Dashboard!$H$5),AND(C1262="",Dashboard!$F$5&lt;=1980,Dashboard!$H$5&gt;=2016))),1,0)</f>
        <v>1</v>
      </c>
      <c r="Q1262" s="0" t="n">
        <f aca="false">J1262*P1262+ROW()*0.00000001</f>
        <v>1.50001262</v>
      </c>
    </row>
    <row r="1263" customFormat="false" ht="15" hidden="false" customHeight="false" outlineLevel="0" collapsed="false">
      <c r="A1263" s="0" t="s">
        <v>1175</v>
      </c>
      <c r="B1263" s="0" t="s">
        <v>39</v>
      </c>
      <c r="C1263" s="0" t="n">
        <v>1985</v>
      </c>
      <c r="D1263" s="0" t="s">
        <v>16</v>
      </c>
      <c r="E1263" s="0" t="s">
        <v>35</v>
      </c>
      <c r="F1263" s="0" t="n">
        <v>0.46</v>
      </c>
      <c r="G1263" s="0" t="n">
        <v>0.1</v>
      </c>
      <c r="H1263" s="0" t="n">
        <v>0.92</v>
      </c>
      <c r="I1263" s="0" t="n">
        <v>0.02</v>
      </c>
      <c r="J1263" s="0" t="n">
        <v>1.5</v>
      </c>
      <c r="N1263" s="0" t="s">
        <v>35</v>
      </c>
      <c r="P1263" s="0" t="n">
        <f aca="false">IF(AND(OR(Dashboard!$B$5="All",D1263=Dashboard!$B$5),OR(Dashboard!$D$5="All",N1263=Dashboard!$D$5),OR(AND(C1263&lt;&gt;"",C1263&gt;=Dashboard!$F$5,C1263&lt;=Dashboard!$H$5),AND(C1263="",Dashboard!$F$5&lt;=1980,Dashboard!$H$5&gt;=2016))),1,0)</f>
        <v>1</v>
      </c>
      <c r="Q1263" s="0" t="n">
        <f aca="false">J1263*P1263+ROW()*0.00000001</f>
        <v>1.50001263</v>
      </c>
    </row>
    <row r="1264" customFormat="false" ht="15" hidden="false" customHeight="false" outlineLevel="0" collapsed="false">
      <c r="A1264" s="0" t="s">
        <v>1176</v>
      </c>
      <c r="B1264" s="0" t="s">
        <v>1177</v>
      </c>
      <c r="C1264" s="0" t="n">
        <v>1993</v>
      </c>
      <c r="D1264" s="0" t="s">
        <v>16</v>
      </c>
      <c r="E1264" s="0" t="s">
        <v>154</v>
      </c>
      <c r="F1264" s="0" t="n">
        <v>1</v>
      </c>
      <c r="G1264" s="0" t="n">
        <v>0.36</v>
      </c>
      <c r="H1264" s="0" t="n">
        <v>0.09</v>
      </c>
      <c r="I1264" s="0" t="n">
        <v>0.05</v>
      </c>
      <c r="J1264" s="0" t="n">
        <v>1.5</v>
      </c>
      <c r="N1264" s="0" t="s">
        <v>154</v>
      </c>
      <c r="P1264" s="0" t="n">
        <f aca="false">IF(AND(OR(Dashboard!$B$5="All",D1264=Dashboard!$B$5),OR(Dashboard!$D$5="All",N1264=Dashboard!$D$5),OR(AND(C1264&lt;&gt;"",C1264&gt;=Dashboard!$F$5,C1264&lt;=Dashboard!$H$5),AND(C1264="",Dashboard!$F$5&lt;=1980,Dashboard!$H$5&gt;=2016))),1,0)</f>
        <v>1</v>
      </c>
      <c r="Q1264" s="0" t="n">
        <f aca="false">J1264*P1264+ROW()*0.00000001</f>
        <v>1.50001264</v>
      </c>
    </row>
    <row r="1265" customFormat="false" ht="15" hidden="false" customHeight="false" outlineLevel="0" collapsed="false">
      <c r="A1265" s="0" t="s">
        <v>1178</v>
      </c>
      <c r="B1265" s="0" t="s">
        <v>70</v>
      </c>
      <c r="C1265" s="0" t="n">
        <v>2010</v>
      </c>
      <c r="D1265" s="0" t="s">
        <v>71</v>
      </c>
      <c r="E1265" s="0" t="s">
        <v>234</v>
      </c>
      <c r="F1265" s="0" t="n">
        <v>0.8</v>
      </c>
      <c r="G1265" s="0" t="n">
        <v>0.49</v>
      </c>
      <c r="H1265" s="0" t="n">
        <v>0</v>
      </c>
      <c r="I1265" s="0" t="n">
        <v>0.21</v>
      </c>
      <c r="J1265" s="0" t="n">
        <v>1.5</v>
      </c>
      <c r="K1265" s="0" t="n">
        <v>63</v>
      </c>
      <c r="L1265" s="0" t="n">
        <v>6.8</v>
      </c>
      <c r="M1265" s="0" t="s">
        <v>103</v>
      </c>
      <c r="N1265" s="0" t="s">
        <v>74</v>
      </c>
      <c r="O1265" s="0" t="s">
        <v>67</v>
      </c>
      <c r="P1265" s="0" t="n">
        <f aca="false">IF(AND(OR(Dashboard!$B$5="All",D1265=Dashboard!$B$5),OR(Dashboard!$D$5="All",N1265=Dashboard!$D$5),OR(AND(C1265&lt;&gt;"",C1265&gt;=Dashboard!$F$5,C1265&lt;=Dashboard!$H$5),AND(C1265="",Dashboard!$F$5&lt;=1980,Dashboard!$H$5&gt;=2016))),1,0)</f>
        <v>1</v>
      </c>
      <c r="Q1265" s="0" t="n">
        <f aca="false">J1265*P1265+ROW()*0.00000001</f>
        <v>1.50001265</v>
      </c>
    </row>
    <row r="1266" customFormat="false" ht="15" hidden="false" customHeight="false" outlineLevel="0" collapsed="false">
      <c r="A1266" s="0" t="s">
        <v>1179</v>
      </c>
      <c r="B1266" s="0" t="s">
        <v>117</v>
      </c>
      <c r="C1266" s="0" t="n">
        <v>1998</v>
      </c>
      <c r="D1266" s="0" t="s">
        <v>71</v>
      </c>
      <c r="E1266" s="0" t="s">
        <v>328</v>
      </c>
      <c r="F1266" s="0" t="n">
        <v>1.21</v>
      </c>
      <c r="G1266" s="0" t="n">
        <v>0.14</v>
      </c>
      <c r="H1266" s="0" t="n">
        <v>0.1</v>
      </c>
      <c r="I1266" s="0" t="n">
        <v>0.04</v>
      </c>
      <c r="J1266" s="0" t="n">
        <v>1.5</v>
      </c>
      <c r="N1266" s="0" t="s">
        <v>74</v>
      </c>
      <c r="P1266" s="0" t="n">
        <f aca="false">IF(AND(OR(Dashboard!$B$5="All",D1266=Dashboard!$B$5),OR(Dashboard!$D$5="All",N1266=Dashboard!$D$5),OR(AND(C1266&lt;&gt;"",C1266&gt;=Dashboard!$F$5,C1266&lt;=Dashboard!$H$5),AND(C1266="",Dashboard!$F$5&lt;=1980,Dashboard!$H$5&gt;=2016))),1,0)</f>
        <v>1</v>
      </c>
      <c r="Q1266" s="0" t="n">
        <f aca="false">J1266*P1266+ROW()*0.00000001</f>
        <v>1.50001266</v>
      </c>
    </row>
    <row r="1267" customFormat="false" ht="15" hidden="false" customHeight="false" outlineLevel="0" collapsed="false">
      <c r="A1267" s="0" t="s">
        <v>744</v>
      </c>
      <c r="B1267" s="0" t="s">
        <v>70</v>
      </c>
      <c r="C1267" s="0" t="n">
        <v>2008</v>
      </c>
      <c r="D1267" s="0" t="s">
        <v>52</v>
      </c>
      <c r="E1267" s="0" t="s">
        <v>481</v>
      </c>
      <c r="F1267" s="0" t="n">
        <v>1.13</v>
      </c>
      <c r="G1267" s="0" t="n">
        <v>0.2</v>
      </c>
      <c r="H1267" s="0" t="n">
        <v>0</v>
      </c>
      <c r="I1267" s="0" t="n">
        <v>0.16</v>
      </c>
      <c r="J1267" s="0" t="n">
        <v>1.49</v>
      </c>
      <c r="K1267" s="0" t="n">
        <v>91</v>
      </c>
      <c r="L1267" s="0" t="n">
        <v>7.9</v>
      </c>
      <c r="M1267" s="0" t="s">
        <v>103</v>
      </c>
      <c r="N1267" s="0" t="s">
        <v>74</v>
      </c>
      <c r="O1267" s="0" t="s">
        <v>60</v>
      </c>
      <c r="P1267" s="0" t="n">
        <f aca="false">IF(AND(OR(Dashboard!$B$5="All",D1267=Dashboard!$B$5),OR(Dashboard!$D$5="All",N1267=Dashboard!$D$5),OR(AND(C1267&lt;&gt;"",C1267&gt;=Dashboard!$F$5,C1267&lt;=Dashboard!$H$5),AND(C1267="",Dashboard!$F$5&lt;=1980,Dashboard!$H$5&gt;=2016))),1,0)</f>
        <v>1</v>
      </c>
      <c r="Q1267" s="0" t="n">
        <f aca="false">J1267*P1267+ROW()*0.00000001</f>
        <v>1.49001267</v>
      </c>
    </row>
    <row r="1268" customFormat="false" ht="15" hidden="false" customHeight="false" outlineLevel="0" collapsed="false">
      <c r="A1268" s="0" t="s">
        <v>1180</v>
      </c>
      <c r="B1268" s="0" t="s">
        <v>186</v>
      </c>
      <c r="C1268" s="0" t="n">
        <v>2003</v>
      </c>
      <c r="D1268" s="0" t="s">
        <v>46</v>
      </c>
      <c r="E1268" s="0" t="s">
        <v>35</v>
      </c>
      <c r="F1268" s="0" t="n">
        <v>0.72</v>
      </c>
      <c r="G1268" s="0" t="n">
        <v>0.38</v>
      </c>
      <c r="H1268" s="0" t="n">
        <v>0.36</v>
      </c>
      <c r="I1268" s="0" t="n">
        <v>0.04</v>
      </c>
      <c r="J1268" s="0" t="n">
        <v>1.49</v>
      </c>
      <c r="K1268" s="0" t="n">
        <v>80</v>
      </c>
      <c r="L1268" s="0" t="n">
        <v>8.1</v>
      </c>
      <c r="M1268" s="0" t="s">
        <v>103</v>
      </c>
      <c r="N1268" s="0" t="s">
        <v>35</v>
      </c>
      <c r="O1268" s="0" t="s">
        <v>37</v>
      </c>
      <c r="P1268" s="0" t="n">
        <f aca="false">IF(AND(OR(Dashboard!$B$5="All",D1268=Dashboard!$B$5),OR(Dashboard!$D$5="All",N1268=Dashboard!$D$5),OR(AND(C1268&lt;&gt;"",C1268&gt;=Dashboard!$F$5,C1268&lt;=Dashboard!$H$5),AND(C1268="",Dashboard!$F$5&lt;=1980,Dashboard!$H$5&gt;=2016))),1,0)</f>
        <v>1</v>
      </c>
      <c r="Q1268" s="0" t="n">
        <f aca="false">J1268*P1268+ROW()*0.00000001</f>
        <v>1.49001268</v>
      </c>
    </row>
    <row r="1269" customFormat="false" ht="15" hidden="false" customHeight="false" outlineLevel="0" collapsed="false">
      <c r="A1269" s="0" t="s">
        <v>189</v>
      </c>
      <c r="B1269" s="0" t="s">
        <v>144</v>
      </c>
      <c r="C1269" s="0" t="n">
        <v>2002</v>
      </c>
      <c r="D1269" s="0" t="s">
        <v>56</v>
      </c>
      <c r="E1269" s="0" t="s">
        <v>142</v>
      </c>
      <c r="F1269" s="0" t="n">
        <v>1</v>
      </c>
      <c r="G1269" s="0" t="n">
        <v>0.43</v>
      </c>
      <c r="H1269" s="0" t="n">
        <v>0</v>
      </c>
      <c r="I1269" s="0" t="n">
        <v>0.06</v>
      </c>
      <c r="J1269" s="0" t="n">
        <v>1.49</v>
      </c>
      <c r="K1269" s="0" t="n">
        <v>81</v>
      </c>
      <c r="L1269" s="0" t="n">
        <v>6.9</v>
      </c>
      <c r="M1269" s="0" t="s">
        <v>103</v>
      </c>
      <c r="N1269" s="0" t="s">
        <v>66</v>
      </c>
      <c r="O1269" s="0" t="s">
        <v>42</v>
      </c>
      <c r="P1269" s="0" t="n">
        <f aca="false">IF(AND(OR(Dashboard!$B$5="All",D1269=Dashboard!$B$5),OR(Dashboard!$D$5="All",N1269=Dashboard!$D$5),OR(AND(C1269&lt;&gt;"",C1269&gt;=Dashboard!$F$5,C1269&lt;=Dashboard!$H$5),AND(C1269="",Dashboard!$F$5&lt;=1980,Dashboard!$H$5&gt;=2016))),1,0)</f>
        <v>1</v>
      </c>
      <c r="Q1269" s="0" t="n">
        <f aca="false">J1269*P1269+ROW()*0.00000001</f>
        <v>1.49001269</v>
      </c>
    </row>
    <row r="1270" customFormat="false" ht="15" hidden="false" customHeight="false" outlineLevel="0" collapsed="false">
      <c r="A1270" s="0" t="s">
        <v>635</v>
      </c>
      <c r="B1270" s="0" t="s">
        <v>76</v>
      </c>
      <c r="C1270" s="0" t="n">
        <v>2008</v>
      </c>
      <c r="D1270" s="0" t="s">
        <v>34</v>
      </c>
      <c r="E1270" s="0" t="s">
        <v>142</v>
      </c>
      <c r="F1270" s="0" t="n">
        <v>1.22</v>
      </c>
      <c r="G1270" s="0" t="n">
        <v>0</v>
      </c>
      <c r="H1270" s="0" t="n">
        <v>0</v>
      </c>
      <c r="I1270" s="0" t="n">
        <v>0.27</v>
      </c>
      <c r="J1270" s="0" t="n">
        <v>1.49</v>
      </c>
      <c r="K1270" s="0" t="n">
        <v>67</v>
      </c>
      <c r="L1270" s="0" t="n">
        <v>7</v>
      </c>
      <c r="M1270" s="0" t="s">
        <v>36</v>
      </c>
      <c r="N1270" s="0" t="s">
        <v>74</v>
      </c>
      <c r="O1270" s="0" t="s">
        <v>67</v>
      </c>
      <c r="P1270" s="0" t="n">
        <f aca="false">IF(AND(OR(Dashboard!$B$5="All",D1270=Dashboard!$B$5),OR(Dashboard!$D$5="All",N1270=Dashboard!$D$5),OR(AND(C1270&lt;&gt;"",C1270&gt;=Dashboard!$F$5,C1270&lt;=Dashboard!$H$5),AND(C1270="",Dashboard!$F$5&lt;=1980,Dashboard!$H$5&gt;=2016))),1,0)</f>
        <v>1</v>
      </c>
      <c r="Q1270" s="0" t="n">
        <f aca="false">J1270*P1270+ROW()*0.00000001</f>
        <v>1.4900127</v>
      </c>
    </row>
    <row r="1271" customFormat="false" ht="15" hidden="false" customHeight="false" outlineLevel="0" collapsed="false">
      <c r="A1271" s="0" t="s">
        <v>1181</v>
      </c>
      <c r="B1271" s="0" t="s">
        <v>64</v>
      </c>
      <c r="C1271" s="0" t="n">
        <v>2010</v>
      </c>
      <c r="D1271" s="0" t="s">
        <v>71</v>
      </c>
      <c r="E1271" s="0" t="s">
        <v>211</v>
      </c>
      <c r="F1271" s="0" t="n">
        <v>0.75</v>
      </c>
      <c r="G1271" s="0" t="n">
        <v>0.52</v>
      </c>
      <c r="H1271" s="0" t="n">
        <v>0.09</v>
      </c>
      <c r="I1271" s="0" t="n">
        <v>0.12</v>
      </c>
      <c r="J1271" s="0" t="n">
        <v>1.49</v>
      </c>
      <c r="K1271" s="0" t="n">
        <v>79</v>
      </c>
      <c r="L1271" s="0" t="n">
        <v>6.9</v>
      </c>
      <c r="M1271" s="0" t="s">
        <v>73</v>
      </c>
      <c r="N1271" s="0" t="s">
        <v>66</v>
      </c>
      <c r="O1271" s="0" t="s">
        <v>37</v>
      </c>
      <c r="P1271" s="0" t="n">
        <f aca="false">IF(AND(OR(Dashboard!$B$5="All",D1271=Dashboard!$B$5),OR(Dashboard!$D$5="All",N1271=Dashboard!$D$5),OR(AND(C1271&lt;&gt;"",C1271&gt;=Dashboard!$F$5,C1271&lt;=Dashboard!$H$5),AND(C1271="",Dashboard!$F$5&lt;=1980,Dashboard!$H$5&gt;=2016))),1,0)</f>
        <v>1</v>
      </c>
      <c r="Q1271" s="0" t="n">
        <f aca="false">J1271*P1271+ROW()*0.00000001</f>
        <v>1.49001271</v>
      </c>
    </row>
    <row r="1272" customFormat="false" ht="15" hidden="false" customHeight="false" outlineLevel="0" collapsed="false">
      <c r="A1272" s="0" t="s">
        <v>1182</v>
      </c>
      <c r="B1272" s="0" t="s">
        <v>108</v>
      </c>
      <c r="C1272" s="0" t="n">
        <v>2000</v>
      </c>
      <c r="D1272" s="0" t="s">
        <v>16</v>
      </c>
      <c r="E1272" s="0" t="s">
        <v>35</v>
      </c>
      <c r="F1272" s="0" t="n">
        <v>0.82</v>
      </c>
      <c r="G1272" s="0" t="n">
        <v>0.36</v>
      </c>
      <c r="H1272" s="0" t="n">
        <v>0.25</v>
      </c>
      <c r="I1272" s="0" t="n">
        <v>0.06</v>
      </c>
      <c r="J1272" s="0" t="n">
        <v>1.49</v>
      </c>
      <c r="N1272" s="0" t="s">
        <v>35</v>
      </c>
      <c r="P1272" s="0" t="n">
        <f aca="false">IF(AND(OR(Dashboard!$B$5="All",D1272=Dashboard!$B$5),OR(Dashboard!$D$5="All",N1272=Dashboard!$D$5),OR(AND(C1272&lt;&gt;"",C1272&gt;=Dashboard!$F$5,C1272&lt;=Dashboard!$H$5),AND(C1272="",Dashboard!$F$5&lt;=1980,Dashboard!$H$5&gt;=2016))),1,0)</f>
        <v>1</v>
      </c>
      <c r="Q1272" s="0" t="n">
        <f aca="false">J1272*P1272+ROW()*0.00000001</f>
        <v>1.49001272</v>
      </c>
    </row>
    <row r="1273" customFormat="false" ht="15" hidden="false" customHeight="false" outlineLevel="0" collapsed="false">
      <c r="A1273" s="0" t="s">
        <v>1183</v>
      </c>
      <c r="B1273" s="0" t="s">
        <v>76</v>
      </c>
      <c r="C1273" s="0" t="n">
        <v>2006</v>
      </c>
      <c r="D1273" s="0" t="s">
        <v>52</v>
      </c>
      <c r="E1273" s="0" t="s">
        <v>89</v>
      </c>
      <c r="F1273" s="0" t="n">
        <v>0</v>
      </c>
      <c r="G1273" s="0" t="n">
        <v>1.1</v>
      </c>
      <c r="H1273" s="0" t="n">
        <v>0</v>
      </c>
      <c r="I1273" s="0" t="n">
        <v>0.39</v>
      </c>
      <c r="J1273" s="0" t="n">
        <v>1.49</v>
      </c>
      <c r="N1273" s="0" t="s">
        <v>74</v>
      </c>
      <c r="P1273" s="0" t="n">
        <f aca="false">IF(AND(OR(Dashboard!$B$5="All",D1273=Dashboard!$B$5),OR(Dashboard!$D$5="All",N1273=Dashboard!$D$5),OR(AND(C1273&lt;&gt;"",C1273&gt;=Dashboard!$F$5,C1273&lt;=Dashboard!$H$5),AND(C1273="",Dashboard!$F$5&lt;=1980,Dashboard!$H$5&gt;=2016))),1,0)</f>
        <v>1</v>
      </c>
      <c r="Q1273" s="0" t="n">
        <f aca="false">J1273*P1273+ROW()*0.00000001</f>
        <v>1.49001273</v>
      </c>
    </row>
    <row r="1274" customFormat="false" ht="15" hidden="false" customHeight="false" outlineLevel="0" collapsed="false">
      <c r="A1274" s="0" t="s">
        <v>1128</v>
      </c>
      <c r="B1274" s="0" t="s">
        <v>70</v>
      </c>
      <c r="C1274" s="0" t="n">
        <v>2010</v>
      </c>
      <c r="D1274" s="0" t="s">
        <v>71</v>
      </c>
      <c r="E1274" s="0" t="s">
        <v>72</v>
      </c>
      <c r="F1274" s="0" t="n">
        <v>0.5</v>
      </c>
      <c r="G1274" s="0" t="n">
        <v>0.69</v>
      </c>
      <c r="H1274" s="0" t="n">
        <v>0.04</v>
      </c>
      <c r="I1274" s="0" t="n">
        <v>0.26</v>
      </c>
      <c r="J1274" s="0" t="n">
        <v>1.49</v>
      </c>
      <c r="K1274" s="0" t="n">
        <v>75</v>
      </c>
      <c r="L1274" s="0" t="n">
        <v>7.7</v>
      </c>
      <c r="M1274" s="0" t="s">
        <v>73</v>
      </c>
      <c r="N1274" s="0" t="s">
        <v>74</v>
      </c>
      <c r="O1274" s="0" t="s">
        <v>37</v>
      </c>
      <c r="P1274" s="0" t="n">
        <f aca="false">IF(AND(OR(Dashboard!$B$5="All",D1274=Dashboard!$B$5),OR(Dashboard!$D$5="All",N1274=Dashboard!$D$5),OR(AND(C1274&lt;&gt;"",C1274&gt;=Dashboard!$F$5,C1274&lt;=Dashboard!$H$5),AND(C1274="",Dashboard!$F$5&lt;=1980,Dashboard!$H$5&gt;=2016))),1,0)</f>
        <v>1</v>
      </c>
      <c r="Q1274" s="0" t="n">
        <f aca="false">J1274*P1274+ROW()*0.00000001</f>
        <v>1.49001274</v>
      </c>
    </row>
    <row r="1275" customFormat="false" ht="15" hidden="false" customHeight="false" outlineLevel="0" collapsed="false">
      <c r="A1275" s="0" t="s">
        <v>365</v>
      </c>
      <c r="B1275" s="0" t="s">
        <v>172</v>
      </c>
      <c r="C1275" s="0" t="n">
        <v>2015</v>
      </c>
      <c r="D1275" s="0" t="s">
        <v>71</v>
      </c>
      <c r="E1275" s="0" t="s">
        <v>243</v>
      </c>
      <c r="F1275" s="0" t="n">
        <v>0.88</v>
      </c>
      <c r="G1275" s="0" t="n">
        <v>0.47</v>
      </c>
      <c r="H1275" s="0" t="n">
        <v>0</v>
      </c>
      <c r="I1275" s="0" t="n">
        <v>0.14</v>
      </c>
      <c r="J1275" s="0" t="n">
        <v>1.49</v>
      </c>
      <c r="K1275" s="0" t="n">
        <v>85</v>
      </c>
      <c r="L1275" s="0" t="n">
        <v>6.6</v>
      </c>
      <c r="M1275" s="0" t="s">
        <v>73</v>
      </c>
      <c r="N1275" s="0" t="s">
        <v>66</v>
      </c>
      <c r="O1275" s="0" t="s">
        <v>42</v>
      </c>
      <c r="P1275" s="0" t="n">
        <f aca="false">IF(AND(OR(Dashboard!$B$5="All",D1275=Dashboard!$B$5),OR(Dashboard!$D$5="All",N1275=Dashboard!$D$5),OR(AND(C1275&lt;&gt;"",C1275&gt;=Dashboard!$F$5,C1275&lt;=Dashboard!$H$5),AND(C1275="",Dashboard!$F$5&lt;=1980,Dashboard!$H$5&gt;=2016))),1,0)</f>
        <v>1</v>
      </c>
      <c r="Q1275" s="0" t="n">
        <f aca="false">J1275*P1275+ROW()*0.00000001</f>
        <v>1.49001275</v>
      </c>
    </row>
    <row r="1276" customFormat="false" ht="15" hidden="false" customHeight="false" outlineLevel="0" collapsed="false">
      <c r="A1276" s="0" t="s">
        <v>1184</v>
      </c>
      <c r="B1276" s="0" t="s">
        <v>94</v>
      </c>
      <c r="C1276" s="0" t="n">
        <v>2016</v>
      </c>
      <c r="D1276" s="0" t="s">
        <v>56</v>
      </c>
      <c r="E1276" s="0" t="s">
        <v>139</v>
      </c>
      <c r="F1276" s="0" t="n">
        <v>0.54</v>
      </c>
      <c r="G1276" s="0" t="n">
        <v>0.69</v>
      </c>
      <c r="H1276" s="0" t="n">
        <v>0.02</v>
      </c>
      <c r="I1276" s="0" t="n">
        <v>0.24</v>
      </c>
      <c r="J1276" s="0" t="n">
        <v>1.49</v>
      </c>
      <c r="N1276" s="0" t="s">
        <v>74</v>
      </c>
      <c r="P1276" s="0" t="n">
        <f aca="false">IF(AND(OR(Dashboard!$B$5="All",D1276=Dashboard!$B$5),OR(Dashboard!$D$5="All",N1276=Dashboard!$D$5),OR(AND(C1276&lt;&gt;"",C1276&gt;=Dashboard!$F$5,C1276&lt;=Dashboard!$H$5),AND(C1276="",Dashboard!$F$5&lt;=1980,Dashboard!$H$5&gt;=2016))),1,0)</f>
        <v>1</v>
      </c>
      <c r="Q1276" s="0" t="n">
        <f aca="false">J1276*P1276+ROW()*0.00000001</f>
        <v>1.49001276</v>
      </c>
    </row>
    <row r="1277" customFormat="false" ht="15" hidden="false" customHeight="false" outlineLevel="0" collapsed="false">
      <c r="A1277" s="0" t="s">
        <v>1185</v>
      </c>
      <c r="B1277" s="0" t="s">
        <v>76</v>
      </c>
      <c r="C1277" s="0" t="n">
        <v>2006</v>
      </c>
      <c r="D1277" s="0" t="s">
        <v>56</v>
      </c>
      <c r="E1277" s="0" t="s">
        <v>157</v>
      </c>
      <c r="F1277" s="0" t="n">
        <v>0.47</v>
      </c>
      <c r="G1277" s="0" t="n">
        <v>0.37</v>
      </c>
      <c r="H1277" s="0" t="n">
        <v>0.52</v>
      </c>
      <c r="I1277" s="0" t="n">
        <v>0.12</v>
      </c>
      <c r="J1277" s="0" t="n">
        <v>1.48</v>
      </c>
      <c r="K1277" s="0" t="n">
        <v>57</v>
      </c>
      <c r="L1277" s="0" t="n">
        <v>6.9</v>
      </c>
      <c r="M1277" s="0" t="s">
        <v>103</v>
      </c>
      <c r="N1277" s="0" t="s">
        <v>74</v>
      </c>
      <c r="O1277" s="0" t="s">
        <v>53</v>
      </c>
      <c r="P1277" s="0" t="n">
        <f aca="false">IF(AND(OR(Dashboard!$B$5="All",D1277=Dashboard!$B$5),OR(Dashboard!$D$5="All",N1277=Dashboard!$D$5),OR(AND(C1277&lt;&gt;"",C1277&gt;=Dashboard!$F$5,C1277&lt;=Dashboard!$H$5),AND(C1277="",Dashboard!$F$5&lt;=1980,Dashboard!$H$5&gt;=2016))),1,0)</f>
        <v>1</v>
      </c>
      <c r="Q1277" s="0" t="n">
        <f aca="false">J1277*P1277+ROW()*0.00000001</f>
        <v>1.48001277</v>
      </c>
    </row>
    <row r="1278" customFormat="false" ht="15" hidden="false" customHeight="false" outlineLevel="0" collapsed="false">
      <c r="A1278" s="0" t="s">
        <v>1186</v>
      </c>
      <c r="B1278" s="0" t="s">
        <v>108</v>
      </c>
      <c r="C1278" s="0" t="n">
        <v>1999</v>
      </c>
      <c r="D1278" s="0" t="s">
        <v>102</v>
      </c>
      <c r="E1278" s="0" t="s">
        <v>418</v>
      </c>
      <c r="F1278" s="0" t="n">
        <v>1.2</v>
      </c>
      <c r="G1278" s="0" t="n">
        <v>0.25</v>
      </c>
      <c r="H1278" s="0" t="n">
        <v>0.02</v>
      </c>
      <c r="I1278" s="0" t="n">
        <v>0.02</v>
      </c>
      <c r="J1278" s="0" t="n">
        <v>1.48</v>
      </c>
      <c r="N1278" s="0" t="s">
        <v>35</v>
      </c>
      <c r="P1278" s="0" t="n">
        <f aca="false">IF(AND(OR(Dashboard!$B$5="All",D1278=Dashboard!$B$5),OR(Dashboard!$D$5="All",N1278=Dashboard!$D$5),OR(AND(C1278&lt;&gt;"",C1278&gt;=Dashboard!$F$5,C1278&lt;=Dashboard!$H$5),AND(C1278="",Dashboard!$F$5&lt;=1980,Dashboard!$H$5&gt;=2016))),1,0)</f>
        <v>1</v>
      </c>
      <c r="Q1278" s="0" t="n">
        <f aca="false">J1278*P1278+ROW()*0.00000001</f>
        <v>1.48001278</v>
      </c>
    </row>
    <row r="1279" customFormat="false" ht="15" hidden="false" customHeight="false" outlineLevel="0" collapsed="false">
      <c r="A1279" s="0" t="s">
        <v>1187</v>
      </c>
      <c r="B1279" s="0" t="s">
        <v>45</v>
      </c>
      <c r="C1279" s="0" t="n">
        <v>1997</v>
      </c>
      <c r="D1279" s="0" t="s">
        <v>16</v>
      </c>
      <c r="E1279" s="0" t="s">
        <v>35</v>
      </c>
      <c r="F1279" s="0" t="n">
        <v>0.7</v>
      </c>
      <c r="G1279" s="0" t="n">
        <v>0.35</v>
      </c>
      <c r="H1279" s="0" t="n">
        <v>0.39</v>
      </c>
      <c r="I1279" s="0" t="n">
        <v>0.04</v>
      </c>
      <c r="J1279" s="0" t="n">
        <v>1.48</v>
      </c>
      <c r="N1279" s="0" t="s">
        <v>35</v>
      </c>
      <c r="P1279" s="0" t="n">
        <f aca="false">IF(AND(OR(Dashboard!$B$5="All",D1279=Dashboard!$B$5),OR(Dashboard!$D$5="All",N1279=Dashboard!$D$5),OR(AND(C1279&lt;&gt;"",C1279&gt;=Dashboard!$F$5,C1279&lt;=Dashboard!$H$5),AND(C1279="",Dashboard!$F$5&lt;=1980,Dashboard!$H$5&gt;=2016))),1,0)</f>
        <v>1</v>
      </c>
      <c r="Q1279" s="0" t="n">
        <f aca="false">J1279*P1279+ROW()*0.00000001</f>
        <v>1.48001279</v>
      </c>
    </row>
    <row r="1280" customFormat="false" ht="15" hidden="false" customHeight="false" outlineLevel="0" collapsed="false">
      <c r="A1280" s="0" t="s">
        <v>1188</v>
      </c>
      <c r="B1280" s="0" t="s">
        <v>39</v>
      </c>
      <c r="C1280" s="0" t="n">
        <v>1990</v>
      </c>
      <c r="D1280" s="0" t="s">
        <v>34</v>
      </c>
      <c r="E1280" s="0" t="s">
        <v>35</v>
      </c>
      <c r="F1280" s="0" t="n">
        <v>0.28</v>
      </c>
      <c r="G1280" s="0" t="n">
        <v>0.5</v>
      </c>
      <c r="H1280" s="0" t="n">
        <v>0.65</v>
      </c>
      <c r="I1280" s="0" t="n">
        <v>0.05</v>
      </c>
      <c r="J1280" s="0" t="n">
        <v>1.48</v>
      </c>
      <c r="N1280" s="0" t="s">
        <v>35</v>
      </c>
      <c r="P1280" s="0" t="n">
        <f aca="false">IF(AND(OR(Dashboard!$B$5="All",D1280=Dashboard!$B$5),OR(Dashboard!$D$5="All",N1280=Dashboard!$D$5),OR(AND(C1280&lt;&gt;"",C1280&gt;=Dashboard!$F$5,C1280&lt;=Dashboard!$H$5),AND(C1280="",Dashboard!$F$5&lt;=1980,Dashboard!$H$5&gt;=2016))),1,0)</f>
        <v>1</v>
      </c>
      <c r="Q1280" s="0" t="n">
        <f aca="false">J1280*P1280+ROW()*0.00000001</f>
        <v>1.4800128</v>
      </c>
    </row>
    <row r="1281" customFormat="false" ht="15" hidden="false" customHeight="false" outlineLevel="0" collapsed="false">
      <c r="A1281" s="0" t="s">
        <v>1189</v>
      </c>
      <c r="B1281" s="0" t="s">
        <v>164</v>
      </c>
      <c r="C1281" s="0" t="n">
        <v>2007</v>
      </c>
      <c r="D1281" s="0" t="s">
        <v>41</v>
      </c>
      <c r="E1281" s="0" t="s">
        <v>154</v>
      </c>
      <c r="F1281" s="0" t="n">
        <v>0.44</v>
      </c>
      <c r="G1281" s="0" t="n">
        <v>0.67</v>
      </c>
      <c r="H1281" s="0" t="n">
        <v>0</v>
      </c>
      <c r="I1281" s="0" t="n">
        <v>0.37</v>
      </c>
      <c r="J1281" s="0" t="n">
        <v>1.48</v>
      </c>
      <c r="K1281" s="0" t="n">
        <v>60</v>
      </c>
      <c r="L1281" s="0" t="n">
        <v>7.8</v>
      </c>
      <c r="M1281" s="0" t="s">
        <v>36</v>
      </c>
      <c r="N1281" s="0" t="s">
        <v>74</v>
      </c>
      <c r="O1281" s="0" t="s">
        <v>53</v>
      </c>
      <c r="P1281" s="0" t="n">
        <f aca="false">IF(AND(OR(Dashboard!$B$5="All",D1281=Dashboard!$B$5),OR(Dashboard!$D$5="All",N1281=Dashboard!$D$5),OR(AND(C1281&lt;&gt;"",C1281&gt;=Dashboard!$F$5,C1281&lt;=Dashboard!$H$5),AND(C1281="",Dashboard!$F$5&lt;=1980,Dashboard!$H$5&gt;=2016))),1,0)</f>
        <v>1</v>
      </c>
      <c r="Q1281" s="0" t="n">
        <f aca="false">J1281*P1281+ROW()*0.00000001</f>
        <v>1.48001281</v>
      </c>
    </row>
    <row r="1282" customFormat="false" ht="15" hidden="false" customHeight="false" outlineLevel="0" collapsed="false">
      <c r="A1282" s="0" t="s">
        <v>1190</v>
      </c>
      <c r="B1282" s="0" t="s">
        <v>50</v>
      </c>
      <c r="C1282" s="0" t="n">
        <v>2006</v>
      </c>
      <c r="D1282" s="0" t="s">
        <v>114</v>
      </c>
      <c r="E1282" s="0" t="s">
        <v>418</v>
      </c>
      <c r="F1282" s="0" t="n">
        <v>0.43</v>
      </c>
      <c r="G1282" s="0" t="n">
        <v>0.88</v>
      </c>
      <c r="H1282" s="0" t="n">
        <v>0</v>
      </c>
      <c r="I1282" s="0" t="n">
        <v>0.18</v>
      </c>
      <c r="J1282" s="0" t="n">
        <v>1.48</v>
      </c>
      <c r="L1282" s="0" t="n">
        <v>6.5</v>
      </c>
      <c r="M1282" s="0" t="s">
        <v>36</v>
      </c>
      <c r="N1282" s="0" t="s">
        <v>35</v>
      </c>
      <c r="P1282" s="0" t="n">
        <f aca="false">IF(AND(OR(Dashboard!$B$5="All",D1282=Dashboard!$B$5),OR(Dashboard!$D$5="All",N1282=Dashboard!$D$5),OR(AND(C1282&lt;&gt;"",C1282&gt;=Dashboard!$F$5,C1282&lt;=Dashboard!$H$5),AND(C1282="",Dashboard!$F$5&lt;=1980,Dashboard!$H$5&gt;=2016))),1,0)</f>
        <v>1</v>
      </c>
      <c r="Q1282" s="0" t="n">
        <f aca="false">J1282*P1282+ROW()*0.00000001</f>
        <v>1.48001282</v>
      </c>
    </row>
    <row r="1283" customFormat="false" ht="15" hidden="false" customHeight="false" outlineLevel="0" collapsed="false">
      <c r="A1283" s="0" t="s">
        <v>1191</v>
      </c>
      <c r="B1283" s="0" t="s">
        <v>70</v>
      </c>
      <c r="C1283" s="0" t="n">
        <v>2011</v>
      </c>
      <c r="D1283" s="0" t="s">
        <v>56</v>
      </c>
      <c r="E1283" s="0" t="s">
        <v>89</v>
      </c>
      <c r="F1283" s="0" t="n">
        <v>0.64</v>
      </c>
      <c r="G1283" s="0" t="n">
        <v>0.57</v>
      </c>
      <c r="H1283" s="0" t="n">
        <v>0.05</v>
      </c>
      <c r="I1283" s="0" t="n">
        <v>0.22</v>
      </c>
      <c r="J1283" s="0" t="n">
        <v>1.48</v>
      </c>
      <c r="K1283" s="0" t="n">
        <v>83</v>
      </c>
      <c r="L1283" s="0" t="n">
        <v>7.8</v>
      </c>
      <c r="M1283" s="0" t="s">
        <v>73</v>
      </c>
      <c r="N1283" s="0" t="s">
        <v>74</v>
      </c>
      <c r="O1283" s="0" t="s">
        <v>42</v>
      </c>
      <c r="P1283" s="0" t="n">
        <f aca="false">IF(AND(OR(Dashboard!$B$5="All",D1283=Dashboard!$B$5),OR(Dashboard!$D$5="All",N1283=Dashboard!$D$5),OR(AND(C1283&lt;&gt;"",C1283&gt;=Dashboard!$F$5,C1283&lt;=Dashboard!$H$5),AND(C1283="",Dashboard!$F$5&lt;=1980,Dashboard!$H$5&gt;=2016))),1,0)</f>
        <v>1</v>
      </c>
      <c r="Q1283" s="0" t="n">
        <f aca="false">J1283*P1283+ROW()*0.00000001</f>
        <v>1.48001283</v>
      </c>
    </row>
    <row r="1284" customFormat="false" ht="15" hidden="false" customHeight="false" outlineLevel="0" collapsed="false">
      <c r="A1284" s="0" t="s">
        <v>1192</v>
      </c>
      <c r="B1284" s="0" t="s">
        <v>50</v>
      </c>
      <c r="C1284" s="0" t="n">
        <v>2008</v>
      </c>
      <c r="D1284" s="0" t="s">
        <v>114</v>
      </c>
      <c r="E1284" s="0" t="s">
        <v>418</v>
      </c>
      <c r="F1284" s="0" t="n">
        <v>0.99</v>
      </c>
      <c r="G1284" s="0" t="n">
        <v>0.35</v>
      </c>
      <c r="H1284" s="0" t="n">
        <v>0</v>
      </c>
      <c r="I1284" s="0" t="n">
        <v>0.13</v>
      </c>
      <c r="J1284" s="0" t="n">
        <v>1.48</v>
      </c>
      <c r="K1284" s="0" t="n">
        <v>68</v>
      </c>
      <c r="L1284" s="0" t="n">
        <v>5.5</v>
      </c>
      <c r="M1284" s="0" t="s">
        <v>36</v>
      </c>
      <c r="N1284" s="0" t="s">
        <v>35</v>
      </c>
      <c r="O1284" s="0" t="s">
        <v>67</v>
      </c>
      <c r="P1284" s="0" t="n">
        <f aca="false">IF(AND(OR(Dashboard!$B$5="All",D1284=Dashboard!$B$5),OR(Dashboard!$D$5="All",N1284=Dashboard!$D$5),OR(AND(C1284&lt;&gt;"",C1284&gt;=Dashboard!$F$5,C1284&lt;=Dashboard!$H$5),AND(C1284="",Dashboard!$F$5&lt;=1980,Dashboard!$H$5&gt;=2016))),1,0)</f>
        <v>1</v>
      </c>
      <c r="Q1284" s="0" t="n">
        <f aca="false">J1284*P1284+ROW()*0.00000001</f>
        <v>1.48001284</v>
      </c>
    </row>
    <row r="1285" customFormat="false" ht="15" hidden="false" customHeight="false" outlineLevel="0" collapsed="false">
      <c r="A1285" s="0" t="s">
        <v>1193</v>
      </c>
      <c r="B1285" s="0" t="s">
        <v>33</v>
      </c>
      <c r="C1285" s="0" t="n">
        <v>2009</v>
      </c>
      <c r="D1285" s="0" t="s">
        <v>52</v>
      </c>
      <c r="E1285" s="0" t="s">
        <v>487</v>
      </c>
      <c r="F1285" s="0" t="n">
        <v>1.07</v>
      </c>
      <c r="G1285" s="0" t="n">
        <v>0.28</v>
      </c>
      <c r="H1285" s="0" t="n">
        <v>0</v>
      </c>
      <c r="I1285" s="0" t="n">
        <v>0.13</v>
      </c>
      <c r="J1285" s="0" t="n">
        <v>1.48</v>
      </c>
      <c r="M1285" s="0" t="s">
        <v>36</v>
      </c>
      <c r="N1285" s="0" t="s">
        <v>35</v>
      </c>
      <c r="P1285" s="0" t="n">
        <f aca="false">IF(AND(OR(Dashboard!$B$5="All",D1285=Dashboard!$B$5),OR(Dashboard!$D$5="All",N1285=Dashboard!$D$5),OR(AND(C1285&lt;&gt;"",C1285&gt;=Dashboard!$F$5,C1285&lt;=Dashboard!$H$5),AND(C1285="",Dashboard!$F$5&lt;=1980,Dashboard!$H$5&gt;=2016))),1,0)</f>
        <v>1</v>
      </c>
      <c r="Q1285" s="0" t="n">
        <f aca="false">J1285*P1285+ROW()*0.00000001</f>
        <v>1.48001285</v>
      </c>
    </row>
    <row r="1286" customFormat="false" ht="15" hidden="false" customHeight="false" outlineLevel="0" collapsed="false">
      <c r="A1286" s="0" t="s">
        <v>1194</v>
      </c>
      <c r="B1286" s="0" t="s">
        <v>64</v>
      </c>
      <c r="C1286" s="0" t="n">
        <v>2008</v>
      </c>
      <c r="D1286" s="0" t="s">
        <v>71</v>
      </c>
      <c r="E1286" s="0" t="s">
        <v>91</v>
      </c>
      <c r="F1286" s="0" t="n">
        <v>0.82</v>
      </c>
      <c r="G1286" s="0" t="n">
        <v>0.51</v>
      </c>
      <c r="H1286" s="0" t="n">
        <v>0.01</v>
      </c>
      <c r="I1286" s="0" t="n">
        <v>0.14</v>
      </c>
      <c r="J1286" s="0" t="n">
        <v>1.48</v>
      </c>
      <c r="K1286" s="0" t="n">
        <v>65</v>
      </c>
      <c r="L1286" s="0" t="n">
        <v>7.1</v>
      </c>
      <c r="M1286" s="0" t="s">
        <v>103</v>
      </c>
      <c r="N1286" s="0" t="s">
        <v>66</v>
      </c>
      <c r="O1286" s="0" t="s">
        <v>67</v>
      </c>
      <c r="P1286" s="0" t="n">
        <f aca="false">IF(AND(OR(Dashboard!$B$5="All",D1286=Dashboard!$B$5),OR(Dashboard!$D$5="All",N1286=Dashboard!$D$5),OR(AND(C1286&lt;&gt;"",C1286&gt;=Dashboard!$F$5,C1286&lt;=Dashboard!$H$5),AND(C1286="",Dashboard!$F$5&lt;=1980,Dashboard!$H$5&gt;=2016))),1,0)</f>
        <v>1</v>
      </c>
      <c r="Q1286" s="0" t="n">
        <f aca="false">J1286*P1286+ROW()*0.00000001</f>
        <v>1.48001286</v>
      </c>
    </row>
    <row r="1287" customFormat="false" ht="15" hidden="false" customHeight="false" outlineLevel="0" collapsed="false">
      <c r="A1287" s="0" t="s">
        <v>1195</v>
      </c>
      <c r="B1287" s="0" t="s">
        <v>76</v>
      </c>
      <c r="C1287" s="0" t="n">
        <v>2005</v>
      </c>
      <c r="D1287" s="0" t="s">
        <v>34</v>
      </c>
      <c r="E1287" s="0" t="s">
        <v>72</v>
      </c>
      <c r="F1287" s="0" t="n">
        <v>0.72</v>
      </c>
      <c r="G1287" s="0" t="n">
        <v>0.56</v>
      </c>
      <c r="H1287" s="0" t="n">
        <v>0</v>
      </c>
      <c r="I1287" s="0" t="n">
        <v>0.19</v>
      </c>
      <c r="J1287" s="0" t="n">
        <v>1.48</v>
      </c>
      <c r="K1287" s="0" t="n">
        <v>82</v>
      </c>
      <c r="L1287" s="0" t="n">
        <v>7.4</v>
      </c>
      <c r="M1287" s="0" t="s">
        <v>36</v>
      </c>
      <c r="N1287" s="0" t="s">
        <v>74</v>
      </c>
      <c r="O1287" s="0" t="s">
        <v>42</v>
      </c>
      <c r="P1287" s="0" t="n">
        <f aca="false">IF(AND(OR(Dashboard!$B$5="All",D1287=Dashboard!$B$5),OR(Dashboard!$D$5="All",N1287=Dashboard!$D$5),OR(AND(C1287&lt;&gt;"",C1287&gt;=Dashboard!$F$5,C1287&lt;=Dashboard!$H$5),AND(C1287="",Dashboard!$F$5&lt;=1980,Dashboard!$H$5&gt;=2016))),1,0)</f>
        <v>1</v>
      </c>
      <c r="Q1287" s="0" t="n">
        <f aca="false">J1287*P1287+ROW()*0.00000001</f>
        <v>1.48001287</v>
      </c>
    </row>
    <row r="1288" customFormat="false" ht="15" hidden="false" customHeight="false" outlineLevel="0" collapsed="false">
      <c r="A1288" s="0" t="s">
        <v>1196</v>
      </c>
      <c r="B1288" s="0" t="s">
        <v>76</v>
      </c>
      <c r="C1288" s="0" t="n">
        <v>2004</v>
      </c>
      <c r="D1288" s="0" t="s">
        <v>102</v>
      </c>
      <c r="E1288" s="0" t="s">
        <v>142</v>
      </c>
      <c r="F1288" s="0" t="n">
        <v>1.08</v>
      </c>
      <c r="G1288" s="0" t="n">
        <v>0.2</v>
      </c>
      <c r="H1288" s="0" t="n">
        <v>0</v>
      </c>
      <c r="I1288" s="0" t="n">
        <v>0.2</v>
      </c>
      <c r="J1288" s="0" t="n">
        <v>1.48</v>
      </c>
      <c r="K1288" s="0" t="n">
        <v>85</v>
      </c>
      <c r="L1288" s="0" t="n">
        <v>9</v>
      </c>
      <c r="M1288" s="0" t="s">
        <v>103</v>
      </c>
      <c r="N1288" s="0" t="s">
        <v>74</v>
      </c>
      <c r="O1288" s="0" t="s">
        <v>42</v>
      </c>
      <c r="P1288" s="0" t="n">
        <f aca="false">IF(AND(OR(Dashboard!$B$5="All",D1288=Dashboard!$B$5),OR(Dashboard!$D$5="All",N1288=Dashboard!$D$5),OR(AND(C1288&lt;&gt;"",C1288&gt;=Dashboard!$F$5,C1288&lt;=Dashboard!$H$5),AND(C1288="",Dashboard!$F$5&lt;=1980,Dashboard!$H$5&gt;=2016))),1,0)</f>
        <v>1</v>
      </c>
      <c r="Q1288" s="0" t="n">
        <f aca="false">J1288*P1288+ROW()*0.00000001</f>
        <v>1.48001288</v>
      </c>
    </row>
    <row r="1289" customFormat="false" ht="15" hidden="false" customHeight="false" outlineLevel="0" collapsed="false">
      <c r="A1289" s="0" t="s">
        <v>948</v>
      </c>
      <c r="B1289" s="0" t="s">
        <v>64</v>
      </c>
      <c r="C1289" s="0" t="n">
        <v>2011</v>
      </c>
      <c r="D1289" s="0" t="s">
        <v>71</v>
      </c>
      <c r="E1289" s="0" t="s">
        <v>234</v>
      </c>
      <c r="F1289" s="0" t="n">
        <v>0.84</v>
      </c>
      <c r="G1289" s="0" t="n">
        <v>0.51</v>
      </c>
      <c r="H1289" s="0" t="n">
        <v>0</v>
      </c>
      <c r="I1289" s="0" t="n">
        <v>0.13</v>
      </c>
      <c r="J1289" s="0" t="n">
        <v>1.48</v>
      </c>
      <c r="K1289" s="0" t="n">
        <v>75</v>
      </c>
      <c r="L1289" s="0" t="n">
        <v>7.8</v>
      </c>
      <c r="M1289" s="0" t="s">
        <v>125</v>
      </c>
      <c r="N1289" s="0" t="s">
        <v>66</v>
      </c>
      <c r="O1289" s="0" t="s">
        <v>37</v>
      </c>
      <c r="P1289" s="0" t="n">
        <f aca="false">IF(AND(OR(Dashboard!$B$5="All",D1289=Dashboard!$B$5),OR(Dashboard!$D$5="All",N1289=Dashboard!$D$5),OR(AND(C1289&lt;&gt;"",C1289&gt;=Dashboard!$F$5,C1289&lt;=Dashboard!$H$5),AND(C1289="",Dashboard!$F$5&lt;=1980,Dashboard!$H$5&gt;=2016))),1,0)</f>
        <v>1</v>
      </c>
      <c r="Q1289" s="0" t="n">
        <f aca="false">J1289*P1289+ROW()*0.00000001</f>
        <v>1.48001289</v>
      </c>
    </row>
    <row r="1290" customFormat="false" ht="15" hidden="false" customHeight="false" outlineLevel="0" collapsed="false">
      <c r="A1290" s="0" t="s">
        <v>1197</v>
      </c>
      <c r="B1290" s="0" t="s">
        <v>144</v>
      </c>
      <c r="C1290" s="0" t="n">
        <v>2004</v>
      </c>
      <c r="D1290" s="0" t="s">
        <v>71</v>
      </c>
      <c r="E1290" s="0" t="s">
        <v>124</v>
      </c>
      <c r="F1290" s="0" t="n">
        <v>0.82</v>
      </c>
      <c r="G1290" s="0" t="n">
        <v>0.59</v>
      </c>
      <c r="H1290" s="0" t="n">
        <v>0</v>
      </c>
      <c r="I1290" s="0" t="n">
        <v>0.07</v>
      </c>
      <c r="J1290" s="0" t="n">
        <v>1.48</v>
      </c>
      <c r="K1290" s="0" t="n">
        <v>93</v>
      </c>
      <c r="L1290" s="0" t="n">
        <v>8.6</v>
      </c>
      <c r="M1290" s="0" t="s">
        <v>103</v>
      </c>
      <c r="N1290" s="0" t="s">
        <v>66</v>
      </c>
      <c r="O1290" s="0" t="s">
        <v>60</v>
      </c>
      <c r="P1290" s="0" t="n">
        <f aca="false">IF(AND(OR(Dashboard!$B$5="All",D1290=Dashboard!$B$5),OR(Dashboard!$D$5="All",N1290=Dashboard!$D$5),OR(AND(C1290&lt;&gt;"",C1290&gt;=Dashboard!$F$5,C1290&lt;=Dashboard!$H$5),AND(C1290="",Dashboard!$F$5&lt;=1980,Dashboard!$H$5&gt;=2016))),1,0)</f>
        <v>1</v>
      </c>
      <c r="Q1290" s="0" t="n">
        <f aca="false">J1290*P1290+ROW()*0.00000001</f>
        <v>1.4800129</v>
      </c>
    </row>
    <row r="1291" customFormat="false" ht="15" hidden="false" customHeight="false" outlineLevel="0" collapsed="false">
      <c r="A1291" s="0" t="s">
        <v>1198</v>
      </c>
      <c r="B1291" s="0" t="s">
        <v>97</v>
      </c>
      <c r="C1291" s="0" t="n">
        <v>2013</v>
      </c>
      <c r="D1291" s="0" t="s">
        <v>16</v>
      </c>
      <c r="E1291" s="0" t="s">
        <v>35</v>
      </c>
      <c r="F1291" s="0" t="n">
        <v>0.52</v>
      </c>
      <c r="G1291" s="0" t="n">
        <v>0.77</v>
      </c>
      <c r="H1291" s="0" t="n">
        <v>0.07</v>
      </c>
      <c r="I1291" s="0" t="n">
        <v>0.11</v>
      </c>
      <c r="J1291" s="0" t="n">
        <v>1.47</v>
      </c>
      <c r="N1291" s="0" t="s">
        <v>35</v>
      </c>
      <c r="P1291" s="0" t="n">
        <f aca="false">IF(AND(OR(Dashboard!$B$5="All",D1291=Dashboard!$B$5),OR(Dashboard!$D$5="All",N1291=Dashboard!$D$5),OR(AND(C1291&lt;&gt;"",C1291&gt;=Dashboard!$F$5,C1291&lt;=Dashboard!$H$5),AND(C1291="",Dashboard!$F$5&lt;=1980,Dashboard!$H$5&gt;=2016))),1,0)</f>
        <v>1</v>
      </c>
      <c r="Q1291" s="0" t="n">
        <f aca="false">J1291*P1291+ROW()*0.00000001</f>
        <v>1.47001291</v>
      </c>
    </row>
    <row r="1292" customFormat="false" ht="15" hidden="false" customHeight="false" outlineLevel="0" collapsed="false">
      <c r="A1292" s="0" t="s">
        <v>1199</v>
      </c>
      <c r="B1292" s="0" t="s">
        <v>50</v>
      </c>
      <c r="C1292" s="0" t="n">
        <v>2007</v>
      </c>
      <c r="D1292" s="0" t="s">
        <v>58</v>
      </c>
      <c r="E1292" s="0" t="s">
        <v>124</v>
      </c>
      <c r="F1292" s="0" t="n">
        <v>0.39</v>
      </c>
      <c r="G1292" s="0" t="n">
        <v>0.91</v>
      </c>
      <c r="H1292" s="0" t="n">
        <v>0</v>
      </c>
      <c r="I1292" s="0" t="n">
        <v>0.17</v>
      </c>
      <c r="J1292" s="0" t="n">
        <v>1.47</v>
      </c>
      <c r="M1292" s="0" t="s">
        <v>36</v>
      </c>
      <c r="N1292" s="0" t="s">
        <v>35</v>
      </c>
      <c r="P1292" s="0" t="n">
        <f aca="false">IF(AND(OR(Dashboard!$B$5="All",D1292=Dashboard!$B$5),OR(Dashboard!$D$5="All",N1292=Dashboard!$D$5),OR(AND(C1292&lt;&gt;"",C1292&gt;=Dashboard!$F$5,C1292&lt;=Dashboard!$H$5),AND(C1292="",Dashboard!$F$5&lt;=1980,Dashboard!$H$5&gt;=2016))),1,0)</f>
        <v>1</v>
      </c>
      <c r="Q1292" s="0" t="n">
        <f aca="false">J1292*P1292+ROW()*0.00000001</f>
        <v>1.47001292</v>
      </c>
    </row>
    <row r="1293" customFormat="false" ht="15" hidden="false" customHeight="false" outlineLevel="0" collapsed="false">
      <c r="A1293" s="0" t="s">
        <v>1200</v>
      </c>
      <c r="B1293" s="0" t="s">
        <v>85</v>
      </c>
      <c r="C1293" s="0" t="n">
        <v>2003</v>
      </c>
      <c r="D1293" s="0" t="s">
        <v>16</v>
      </c>
      <c r="E1293" s="0" t="s">
        <v>418</v>
      </c>
      <c r="F1293" s="0" t="n">
        <v>1.04</v>
      </c>
      <c r="G1293" s="0" t="n">
        <v>0.37</v>
      </c>
      <c r="H1293" s="0" t="n">
        <v>0</v>
      </c>
      <c r="I1293" s="0" t="n">
        <v>0.06</v>
      </c>
      <c r="J1293" s="0" t="n">
        <v>1.47</v>
      </c>
      <c r="M1293" s="0" t="s">
        <v>36</v>
      </c>
      <c r="N1293" s="0" t="s">
        <v>35</v>
      </c>
      <c r="P1293" s="0" t="n">
        <f aca="false">IF(AND(OR(Dashboard!$B$5="All",D1293=Dashboard!$B$5),OR(Dashboard!$D$5="All",N1293=Dashboard!$D$5),OR(AND(C1293&lt;&gt;"",C1293&gt;=Dashboard!$F$5,C1293&lt;=Dashboard!$H$5),AND(C1293="",Dashboard!$F$5&lt;=1980,Dashboard!$H$5&gt;=2016))),1,0)</f>
        <v>1</v>
      </c>
      <c r="Q1293" s="0" t="n">
        <f aca="false">J1293*P1293+ROW()*0.00000001</f>
        <v>1.47001293</v>
      </c>
    </row>
    <row r="1294" customFormat="false" ht="15" hidden="false" customHeight="false" outlineLevel="0" collapsed="false">
      <c r="A1294" s="0" t="s">
        <v>1201</v>
      </c>
      <c r="B1294" s="0" t="s">
        <v>108</v>
      </c>
      <c r="C1294" s="0" t="n">
        <v>1999</v>
      </c>
      <c r="D1294" s="0" t="s">
        <v>71</v>
      </c>
      <c r="E1294" s="0" t="s">
        <v>35</v>
      </c>
      <c r="F1294" s="0" t="n">
        <v>0.62</v>
      </c>
      <c r="G1294" s="0" t="n">
        <v>0.18</v>
      </c>
      <c r="H1294" s="0" t="n">
        <v>0.65</v>
      </c>
      <c r="I1294" s="0" t="n">
        <v>0.02</v>
      </c>
      <c r="J1294" s="0" t="n">
        <v>1.47</v>
      </c>
      <c r="N1294" s="0" t="s">
        <v>35</v>
      </c>
      <c r="P1294" s="0" t="n">
        <f aca="false">IF(AND(OR(Dashboard!$B$5="All",D1294=Dashboard!$B$5),OR(Dashboard!$D$5="All",N1294=Dashboard!$D$5),OR(AND(C1294&lt;&gt;"",C1294&gt;=Dashboard!$F$5,C1294&lt;=Dashboard!$H$5),AND(C1294="",Dashboard!$F$5&lt;=1980,Dashboard!$H$5&gt;=2016))),1,0)</f>
        <v>1</v>
      </c>
      <c r="Q1294" s="0" t="n">
        <f aca="false">J1294*P1294+ROW()*0.00000001</f>
        <v>1.47001294</v>
      </c>
    </row>
    <row r="1295" customFormat="false" ht="15" hidden="false" customHeight="false" outlineLevel="0" collapsed="false">
      <c r="A1295" s="0" t="s">
        <v>1202</v>
      </c>
      <c r="B1295" s="0" t="s">
        <v>851</v>
      </c>
      <c r="C1295" s="0" t="n">
        <v>2012</v>
      </c>
      <c r="D1295" s="0" t="s">
        <v>71</v>
      </c>
      <c r="E1295" s="0" t="s">
        <v>91</v>
      </c>
      <c r="F1295" s="0" t="n">
        <v>0.71</v>
      </c>
      <c r="G1295" s="0" t="n">
        <v>0.43</v>
      </c>
      <c r="H1295" s="0" t="n">
        <v>0.07</v>
      </c>
      <c r="I1295" s="0" t="n">
        <v>0.26</v>
      </c>
      <c r="J1295" s="0" t="n">
        <v>1.47</v>
      </c>
      <c r="K1295" s="0" t="n">
        <v>33</v>
      </c>
      <c r="L1295" s="0" t="n">
        <v>4.8</v>
      </c>
      <c r="M1295" s="0" t="s">
        <v>73</v>
      </c>
      <c r="N1295" s="0" t="s">
        <v>74</v>
      </c>
      <c r="O1295" s="0" t="s">
        <v>177</v>
      </c>
      <c r="P1295" s="0" t="n">
        <f aca="false">IF(AND(OR(Dashboard!$B$5="All",D1295=Dashboard!$B$5),OR(Dashboard!$D$5="All",N1295=Dashboard!$D$5),OR(AND(C1295&lt;&gt;"",C1295&gt;=Dashboard!$F$5,C1295&lt;=Dashboard!$H$5),AND(C1295="",Dashboard!$F$5&lt;=1980,Dashboard!$H$5&gt;=2016))),1,0)</f>
        <v>1</v>
      </c>
      <c r="Q1295" s="0" t="n">
        <f aca="false">J1295*P1295+ROW()*0.00000001</f>
        <v>1.47001295</v>
      </c>
    </row>
    <row r="1296" customFormat="false" ht="15" hidden="false" customHeight="false" outlineLevel="0" collapsed="false">
      <c r="A1296" s="0" t="s">
        <v>1203</v>
      </c>
      <c r="B1296" s="0" t="s">
        <v>64</v>
      </c>
      <c r="C1296" s="0" t="n">
        <v>2012</v>
      </c>
      <c r="D1296" s="0" t="s">
        <v>56</v>
      </c>
      <c r="E1296" s="0" t="s">
        <v>124</v>
      </c>
      <c r="F1296" s="0" t="n">
        <v>0.93</v>
      </c>
      <c r="G1296" s="0" t="n">
        <v>0.4</v>
      </c>
      <c r="H1296" s="0" t="n">
        <v>0.02</v>
      </c>
      <c r="I1296" s="0" t="n">
        <v>0.12</v>
      </c>
      <c r="J1296" s="0" t="n">
        <v>1.47</v>
      </c>
      <c r="K1296" s="0" t="n">
        <v>79</v>
      </c>
      <c r="L1296" s="0" t="n">
        <v>7.2</v>
      </c>
      <c r="M1296" s="0" t="s">
        <v>73</v>
      </c>
      <c r="N1296" s="0" t="s">
        <v>66</v>
      </c>
      <c r="O1296" s="0" t="s">
        <v>37</v>
      </c>
      <c r="P1296" s="0" t="n">
        <f aca="false">IF(AND(OR(Dashboard!$B$5="All",D1296=Dashboard!$B$5),OR(Dashboard!$D$5="All",N1296=Dashboard!$D$5),OR(AND(C1296&lt;&gt;"",C1296&gt;=Dashboard!$F$5,C1296&lt;=Dashboard!$H$5),AND(C1296="",Dashboard!$F$5&lt;=1980,Dashboard!$H$5&gt;=2016))),1,0)</f>
        <v>1</v>
      </c>
      <c r="Q1296" s="0" t="n">
        <f aca="false">J1296*P1296+ROW()*0.00000001</f>
        <v>1.47001296</v>
      </c>
    </row>
    <row r="1297" customFormat="false" ht="15" hidden="false" customHeight="false" outlineLevel="0" collapsed="false">
      <c r="A1297" s="0" t="s">
        <v>1031</v>
      </c>
      <c r="B1297" s="0" t="s">
        <v>64</v>
      </c>
      <c r="C1297" s="0" t="n">
        <v>2006</v>
      </c>
      <c r="D1297" s="0" t="s">
        <v>102</v>
      </c>
      <c r="E1297" s="0" t="s">
        <v>142</v>
      </c>
      <c r="F1297" s="0" t="n">
        <v>1.33</v>
      </c>
      <c r="G1297" s="0" t="n">
        <v>0.03</v>
      </c>
      <c r="H1297" s="0" t="n">
        <v>0.01</v>
      </c>
      <c r="I1297" s="0" t="n">
        <v>0.1</v>
      </c>
      <c r="J1297" s="0" t="n">
        <v>1.47</v>
      </c>
      <c r="K1297" s="0" t="n">
        <v>86</v>
      </c>
      <c r="L1297" s="0" t="n">
        <v>8.8</v>
      </c>
      <c r="M1297" s="0" t="s">
        <v>103</v>
      </c>
      <c r="N1297" s="0" t="s">
        <v>66</v>
      </c>
      <c r="O1297" s="0" t="s">
        <v>42</v>
      </c>
      <c r="P1297" s="0" t="n">
        <f aca="false">IF(AND(OR(Dashboard!$B$5="All",D1297=Dashboard!$B$5),OR(Dashboard!$D$5="All",N1297=Dashboard!$D$5),OR(AND(C1297&lt;&gt;"",C1297&gt;=Dashboard!$F$5,C1297&lt;=Dashboard!$H$5),AND(C1297="",Dashboard!$F$5&lt;=1980,Dashboard!$H$5&gt;=2016))),1,0)</f>
        <v>1</v>
      </c>
      <c r="Q1297" s="0" t="n">
        <f aca="false">J1297*P1297+ROW()*0.00000001</f>
        <v>1.47001297</v>
      </c>
    </row>
    <row r="1298" customFormat="false" ht="15" hidden="false" customHeight="false" outlineLevel="0" collapsed="false">
      <c r="A1298" s="0" t="s">
        <v>1204</v>
      </c>
      <c r="B1298" s="0" t="s">
        <v>117</v>
      </c>
      <c r="C1298" s="0" t="n">
        <v>1998</v>
      </c>
      <c r="D1298" s="0" t="s">
        <v>46</v>
      </c>
      <c r="E1298" s="0" t="s">
        <v>157</v>
      </c>
      <c r="F1298" s="0" t="n">
        <v>0.29</v>
      </c>
      <c r="G1298" s="0" t="n">
        <v>0.19</v>
      </c>
      <c r="H1298" s="0" t="n">
        <v>0.89</v>
      </c>
      <c r="I1298" s="0" t="n">
        <v>0.1</v>
      </c>
      <c r="J1298" s="0" t="n">
        <v>1.46</v>
      </c>
      <c r="K1298" s="0" t="n">
        <v>84</v>
      </c>
      <c r="L1298" s="0" t="n">
        <v>8.4</v>
      </c>
      <c r="M1298" s="0" t="s">
        <v>103</v>
      </c>
      <c r="N1298" s="0" t="s">
        <v>74</v>
      </c>
      <c r="O1298" s="0" t="s">
        <v>42</v>
      </c>
      <c r="P1298" s="0" t="n">
        <f aca="false">IF(AND(OR(Dashboard!$B$5="All",D1298=Dashboard!$B$5),OR(Dashboard!$D$5="All",N1298=Dashboard!$D$5),OR(AND(C1298&lt;&gt;"",C1298&gt;=Dashboard!$F$5,C1298&lt;=Dashboard!$H$5),AND(C1298="",Dashboard!$F$5&lt;=1980,Dashboard!$H$5&gt;=2016))),1,0)</f>
        <v>1</v>
      </c>
      <c r="Q1298" s="0" t="n">
        <f aca="false">J1298*P1298+ROW()*0.00000001</f>
        <v>1.46001298</v>
      </c>
    </row>
    <row r="1299" customFormat="false" ht="15" hidden="false" customHeight="false" outlineLevel="0" collapsed="false">
      <c r="A1299" s="0" t="s">
        <v>951</v>
      </c>
      <c r="B1299" s="0" t="s">
        <v>85</v>
      </c>
      <c r="C1299" s="0" t="n">
        <v>2004</v>
      </c>
      <c r="D1299" s="0" t="s">
        <v>16</v>
      </c>
      <c r="E1299" s="0" t="s">
        <v>418</v>
      </c>
      <c r="F1299" s="0" t="n">
        <v>1.02</v>
      </c>
      <c r="G1299" s="0" t="n">
        <v>0.38</v>
      </c>
      <c r="H1299" s="0" t="n">
        <v>0</v>
      </c>
      <c r="I1299" s="0" t="n">
        <v>0.06</v>
      </c>
      <c r="J1299" s="0" t="n">
        <v>1.46</v>
      </c>
      <c r="M1299" s="0" t="s">
        <v>36</v>
      </c>
      <c r="N1299" s="0" t="s">
        <v>35</v>
      </c>
      <c r="P1299" s="0" t="n">
        <f aca="false">IF(AND(OR(Dashboard!$B$5="All",D1299=Dashboard!$B$5),OR(Dashboard!$D$5="All",N1299=Dashboard!$D$5),OR(AND(C1299&lt;&gt;"",C1299&gt;=Dashboard!$F$5,C1299&lt;=Dashboard!$H$5),AND(C1299="",Dashboard!$F$5&lt;=1980,Dashboard!$H$5&gt;=2016))),1,0)</f>
        <v>1</v>
      </c>
      <c r="Q1299" s="0" t="n">
        <f aca="false">J1299*P1299+ROW()*0.00000001</f>
        <v>1.46001299</v>
      </c>
    </row>
    <row r="1300" customFormat="false" ht="15" hidden="false" customHeight="false" outlineLevel="0" collapsed="false">
      <c r="A1300" s="0" t="s">
        <v>1205</v>
      </c>
      <c r="B1300" s="0" t="s">
        <v>50</v>
      </c>
      <c r="C1300" s="0" t="n">
        <v>2010</v>
      </c>
      <c r="D1300" s="0" t="s">
        <v>48</v>
      </c>
      <c r="E1300" s="0" t="s">
        <v>243</v>
      </c>
      <c r="F1300" s="0" t="n">
        <v>1.06</v>
      </c>
      <c r="G1300" s="0" t="n">
        <v>0.29</v>
      </c>
      <c r="H1300" s="0" t="n">
        <v>0</v>
      </c>
      <c r="I1300" s="0" t="n">
        <v>0.11</v>
      </c>
      <c r="J1300" s="0" t="n">
        <v>1.46</v>
      </c>
      <c r="K1300" s="0" t="n">
        <v>81</v>
      </c>
      <c r="L1300" s="0" t="n">
        <v>8.2</v>
      </c>
      <c r="M1300" s="0" t="s">
        <v>125</v>
      </c>
      <c r="N1300" s="0" t="s">
        <v>35</v>
      </c>
      <c r="O1300" s="0" t="s">
        <v>42</v>
      </c>
      <c r="P1300" s="0" t="n">
        <f aca="false">IF(AND(OR(Dashboard!$B$5="All",D1300=Dashboard!$B$5),OR(Dashboard!$D$5="All",N1300=Dashboard!$D$5),OR(AND(C1300&lt;&gt;"",C1300&gt;=Dashboard!$F$5,C1300&lt;=Dashboard!$H$5),AND(C1300="",Dashboard!$F$5&lt;=1980,Dashboard!$H$5&gt;=2016))),1,0)</f>
        <v>1</v>
      </c>
      <c r="Q1300" s="0" t="n">
        <f aca="false">J1300*P1300+ROW()*0.00000001</f>
        <v>1.460013</v>
      </c>
    </row>
    <row r="1301" customFormat="false" ht="15" hidden="false" customHeight="false" outlineLevel="0" collapsed="false">
      <c r="A1301" s="0" t="s">
        <v>1206</v>
      </c>
      <c r="B1301" s="0" t="s">
        <v>76</v>
      </c>
      <c r="C1301" s="0" t="n">
        <v>2003</v>
      </c>
      <c r="D1301" s="0" t="s">
        <v>52</v>
      </c>
      <c r="E1301" s="0" t="s">
        <v>649</v>
      </c>
      <c r="F1301" s="0" t="n">
        <v>0.72</v>
      </c>
      <c r="G1301" s="0" t="n">
        <v>0.56</v>
      </c>
      <c r="H1301" s="0" t="n">
        <v>0</v>
      </c>
      <c r="I1301" s="0" t="n">
        <v>0.19</v>
      </c>
      <c r="J1301" s="0" t="n">
        <v>1.46</v>
      </c>
      <c r="K1301" s="0" t="n">
        <v>76</v>
      </c>
      <c r="M1301" s="0" t="s">
        <v>103</v>
      </c>
      <c r="N1301" s="0" t="s">
        <v>74</v>
      </c>
      <c r="O1301" s="0" t="s">
        <v>37</v>
      </c>
      <c r="P1301" s="0" t="n">
        <f aca="false">IF(AND(OR(Dashboard!$B$5="All",D1301=Dashboard!$B$5),OR(Dashboard!$D$5="All",N1301=Dashboard!$D$5),OR(AND(C1301&lt;&gt;"",C1301&gt;=Dashboard!$F$5,C1301&lt;=Dashboard!$H$5),AND(C1301="",Dashboard!$F$5&lt;=1980,Dashboard!$H$5&gt;=2016))),1,0)</f>
        <v>1</v>
      </c>
      <c r="Q1301" s="0" t="n">
        <f aca="false">J1301*P1301+ROW()*0.00000001</f>
        <v>1.46001301</v>
      </c>
    </row>
    <row r="1302" customFormat="false" ht="15" hidden="false" customHeight="false" outlineLevel="0" collapsed="false">
      <c r="A1302" s="0" t="s">
        <v>1207</v>
      </c>
      <c r="B1302" s="0" t="s">
        <v>117</v>
      </c>
      <c r="D1302" s="0" t="s">
        <v>34</v>
      </c>
      <c r="E1302" s="0" t="s">
        <v>520</v>
      </c>
      <c r="F1302" s="0" t="n">
        <v>0.81</v>
      </c>
      <c r="G1302" s="0" t="n">
        <v>0.55</v>
      </c>
      <c r="H1302" s="0" t="n">
        <v>0</v>
      </c>
      <c r="I1302" s="0" t="n">
        <v>0.1</v>
      </c>
      <c r="J1302" s="0" t="n">
        <v>1.46</v>
      </c>
      <c r="N1302" s="0" t="s">
        <v>74</v>
      </c>
      <c r="P1302" s="0" t="n">
        <f aca="false">IF(AND(OR(Dashboard!$B$5="All",D1302=Dashboard!$B$5),OR(Dashboard!$D$5="All",N1302=Dashboard!$D$5),OR(AND(C1302&lt;&gt;"",C1302&gt;=Dashboard!$F$5,C1302&lt;=Dashboard!$H$5),AND(C1302="",Dashboard!$F$5&lt;=1980,Dashboard!$H$5&gt;=2016))),1,0)</f>
        <v>1</v>
      </c>
      <c r="Q1302" s="0" t="n">
        <f aca="false">J1302*P1302+ROW()*0.00000001</f>
        <v>1.46001302</v>
      </c>
    </row>
    <row r="1303" customFormat="false" ht="15" hidden="false" customHeight="false" outlineLevel="0" collapsed="false">
      <c r="A1303" s="0" t="s">
        <v>309</v>
      </c>
      <c r="B1303" s="0" t="s">
        <v>97</v>
      </c>
      <c r="C1303" s="0" t="n">
        <v>2013</v>
      </c>
      <c r="D1303" s="0" t="s">
        <v>46</v>
      </c>
      <c r="E1303" s="0" t="s">
        <v>157</v>
      </c>
      <c r="F1303" s="0" t="n">
        <v>0.06</v>
      </c>
      <c r="G1303" s="0" t="n">
        <v>0.09</v>
      </c>
      <c r="H1303" s="0" t="n">
        <v>1.3</v>
      </c>
      <c r="I1303" s="0" t="n">
        <v>0.01</v>
      </c>
      <c r="J1303" s="0" t="n">
        <v>1.46</v>
      </c>
      <c r="N1303" s="0" t="s">
        <v>35</v>
      </c>
      <c r="P1303" s="0" t="n">
        <f aca="false">IF(AND(OR(Dashboard!$B$5="All",D1303=Dashboard!$B$5),OR(Dashboard!$D$5="All",N1303=Dashboard!$D$5),OR(AND(C1303&lt;&gt;"",C1303&gt;=Dashboard!$F$5,C1303&lt;=Dashboard!$H$5),AND(C1303="",Dashboard!$F$5&lt;=1980,Dashboard!$H$5&gt;=2016))),1,0)</f>
        <v>1</v>
      </c>
      <c r="Q1303" s="0" t="n">
        <f aca="false">J1303*P1303+ROW()*0.00000001</f>
        <v>1.46001303</v>
      </c>
    </row>
    <row r="1304" customFormat="false" ht="15" hidden="false" customHeight="false" outlineLevel="0" collapsed="false">
      <c r="A1304" s="0" t="s">
        <v>1208</v>
      </c>
      <c r="B1304" s="0" t="s">
        <v>186</v>
      </c>
      <c r="C1304" s="0" t="n">
        <v>2001</v>
      </c>
      <c r="D1304" s="0" t="s">
        <v>48</v>
      </c>
      <c r="E1304" s="0" t="s">
        <v>160</v>
      </c>
      <c r="F1304" s="0" t="n">
        <v>0.95</v>
      </c>
      <c r="G1304" s="0" t="n">
        <v>0.37</v>
      </c>
      <c r="H1304" s="0" t="n">
        <v>0.1</v>
      </c>
      <c r="I1304" s="0" t="n">
        <v>0.04</v>
      </c>
      <c r="J1304" s="0" t="n">
        <v>1.46</v>
      </c>
      <c r="K1304" s="0" t="n">
        <v>87</v>
      </c>
      <c r="L1304" s="0" t="n">
        <v>7.9</v>
      </c>
      <c r="M1304" s="0" t="s">
        <v>36</v>
      </c>
      <c r="N1304" s="0" t="s">
        <v>35</v>
      </c>
      <c r="O1304" s="0" t="s">
        <v>42</v>
      </c>
      <c r="P1304" s="0" t="n">
        <f aca="false">IF(AND(OR(Dashboard!$B$5="All",D1304=Dashboard!$B$5),OR(Dashboard!$D$5="All",N1304=Dashboard!$D$5),OR(AND(C1304&lt;&gt;"",C1304&gt;=Dashboard!$F$5,C1304&lt;=Dashboard!$H$5),AND(C1304="",Dashboard!$F$5&lt;=1980,Dashboard!$H$5&gt;=2016))),1,0)</f>
        <v>1</v>
      </c>
      <c r="Q1304" s="0" t="n">
        <f aca="false">J1304*P1304+ROW()*0.00000001</f>
        <v>1.46001304</v>
      </c>
    </row>
    <row r="1305" customFormat="false" ht="15" hidden="false" customHeight="false" outlineLevel="0" collapsed="false">
      <c r="A1305" s="0" t="s">
        <v>1094</v>
      </c>
      <c r="B1305" s="0" t="s">
        <v>70</v>
      </c>
      <c r="C1305" s="0" t="n">
        <v>2008</v>
      </c>
      <c r="D1305" s="0" t="s">
        <v>102</v>
      </c>
      <c r="E1305" s="0" t="s">
        <v>124</v>
      </c>
      <c r="F1305" s="0" t="n">
        <v>0.72</v>
      </c>
      <c r="G1305" s="0" t="n">
        <v>0.4</v>
      </c>
      <c r="H1305" s="0" t="n">
        <v>0.14</v>
      </c>
      <c r="I1305" s="0" t="n">
        <v>0.2</v>
      </c>
      <c r="J1305" s="0" t="n">
        <v>1.46</v>
      </c>
      <c r="K1305" s="0" t="n">
        <v>85</v>
      </c>
      <c r="L1305" s="0" t="n">
        <v>7.9</v>
      </c>
      <c r="M1305" s="0" t="s">
        <v>103</v>
      </c>
      <c r="N1305" s="0" t="s">
        <v>74</v>
      </c>
      <c r="O1305" s="0" t="s">
        <v>42</v>
      </c>
      <c r="P1305" s="0" t="n">
        <f aca="false">IF(AND(OR(Dashboard!$B$5="All",D1305=Dashboard!$B$5),OR(Dashboard!$D$5="All",N1305=Dashboard!$D$5),OR(AND(C1305&lt;&gt;"",C1305&gt;=Dashboard!$F$5,C1305&lt;=Dashboard!$H$5),AND(C1305="",Dashboard!$F$5&lt;=1980,Dashboard!$H$5&gt;=2016))),1,0)</f>
        <v>1</v>
      </c>
      <c r="Q1305" s="0" t="n">
        <f aca="false">J1305*P1305+ROW()*0.00000001</f>
        <v>1.46001305</v>
      </c>
    </row>
    <row r="1306" customFormat="false" ht="15" hidden="false" customHeight="false" outlineLevel="0" collapsed="false">
      <c r="A1306" s="0" t="s">
        <v>502</v>
      </c>
      <c r="B1306" s="0" t="s">
        <v>159</v>
      </c>
      <c r="C1306" s="0" t="n">
        <v>1981</v>
      </c>
      <c r="D1306" s="0" t="s">
        <v>16</v>
      </c>
      <c r="E1306" s="0" t="s">
        <v>1209</v>
      </c>
      <c r="F1306" s="0" t="n">
        <v>1.36</v>
      </c>
      <c r="G1306" s="0" t="n">
        <v>0.08</v>
      </c>
      <c r="H1306" s="0" t="n">
        <v>0</v>
      </c>
      <c r="I1306" s="0" t="n">
        <v>0.02</v>
      </c>
      <c r="J1306" s="0" t="n">
        <v>1.46</v>
      </c>
      <c r="N1306" s="0" t="s">
        <v>161</v>
      </c>
      <c r="P1306" s="0" t="n">
        <f aca="false">IF(AND(OR(Dashboard!$B$5="All",D1306=Dashboard!$B$5),OR(Dashboard!$D$5="All",N1306=Dashboard!$D$5),OR(AND(C1306&lt;&gt;"",C1306&gt;=Dashboard!$F$5,C1306&lt;=Dashboard!$H$5),AND(C1306="",Dashboard!$F$5&lt;=1980,Dashboard!$H$5&gt;=2016))),1,0)</f>
        <v>1</v>
      </c>
      <c r="Q1306" s="0" t="n">
        <f aca="false">J1306*P1306+ROW()*0.00000001</f>
        <v>1.46001306</v>
      </c>
    </row>
    <row r="1307" customFormat="false" ht="15" hidden="false" customHeight="false" outlineLevel="0" collapsed="false">
      <c r="A1307" s="0" t="s">
        <v>1210</v>
      </c>
      <c r="B1307" s="0" t="s">
        <v>117</v>
      </c>
      <c r="C1307" s="0" t="n">
        <v>1998</v>
      </c>
      <c r="D1307" s="0" t="s">
        <v>102</v>
      </c>
      <c r="E1307" s="0" t="s">
        <v>214</v>
      </c>
      <c r="F1307" s="0" t="n">
        <v>0.81</v>
      </c>
      <c r="G1307" s="0" t="n">
        <v>0.55</v>
      </c>
      <c r="H1307" s="0" t="n">
        <v>0</v>
      </c>
      <c r="I1307" s="0" t="n">
        <v>0.1</v>
      </c>
      <c r="J1307" s="0" t="n">
        <v>1.46</v>
      </c>
      <c r="N1307" s="0" t="s">
        <v>74</v>
      </c>
      <c r="P1307" s="0" t="n">
        <f aca="false">IF(AND(OR(Dashboard!$B$5="All",D1307=Dashboard!$B$5),OR(Dashboard!$D$5="All",N1307=Dashboard!$D$5),OR(AND(C1307&lt;&gt;"",C1307&gt;=Dashboard!$F$5,C1307&lt;=Dashboard!$H$5),AND(C1307="",Dashboard!$F$5&lt;=1980,Dashboard!$H$5&gt;=2016))),1,0)</f>
        <v>1</v>
      </c>
      <c r="Q1307" s="0" t="n">
        <f aca="false">J1307*P1307+ROW()*0.00000001</f>
        <v>1.46001307</v>
      </c>
    </row>
    <row r="1308" customFormat="false" ht="15" hidden="false" customHeight="false" outlineLevel="0" collapsed="false">
      <c r="A1308" s="0" t="s">
        <v>1211</v>
      </c>
      <c r="B1308" s="0" t="s">
        <v>33</v>
      </c>
      <c r="C1308" s="0" t="n">
        <v>2009</v>
      </c>
      <c r="D1308" s="0" t="s">
        <v>34</v>
      </c>
      <c r="E1308" s="0" t="s">
        <v>35</v>
      </c>
      <c r="F1308" s="0" t="n">
        <v>0.35</v>
      </c>
      <c r="G1308" s="0" t="n">
        <v>0.69</v>
      </c>
      <c r="H1308" s="0" t="n">
        <v>0.28</v>
      </c>
      <c r="I1308" s="0" t="n">
        <v>0.14</v>
      </c>
      <c r="J1308" s="0" t="n">
        <v>1.46</v>
      </c>
      <c r="N1308" s="0" t="s">
        <v>35</v>
      </c>
      <c r="P1308" s="0" t="n">
        <f aca="false">IF(AND(OR(Dashboard!$B$5="All",D1308=Dashboard!$B$5),OR(Dashboard!$D$5="All",N1308=Dashboard!$D$5),OR(AND(C1308&lt;&gt;"",C1308&gt;=Dashboard!$F$5,C1308&lt;=Dashboard!$H$5),AND(C1308="",Dashboard!$F$5&lt;=1980,Dashboard!$H$5&gt;=2016))),1,0)</f>
        <v>1</v>
      </c>
      <c r="Q1308" s="0" t="n">
        <f aca="false">J1308*P1308+ROW()*0.00000001</f>
        <v>1.46001308</v>
      </c>
    </row>
    <row r="1309" customFormat="false" ht="15" hidden="false" customHeight="false" outlineLevel="0" collapsed="false">
      <c r="A1309" s="0" t="s">
        <v>1212</v>
      </c>
      <c r="B1309" s="0" t="s">
        <v>186</v>
      </c>
      <c r="C1309" s="0" t="n">
        <v>2005</v>
      </c>
      <c r="D1309" s="0" t="s">
        <v>34</v>
      </c>
      <c r="E1309" s="0" t="s">
        <v>35</v>
      </c>
      <c r="F1309" s="0" t="n">
        <v>0.93</v>
      </c>
      <c r="G1309" s="0" t="n">
        <v>0.24</v>
      </c>
      <c r="H1309" s="0" t="n">
        <v>0.25</v>
      </c>
      <c r="I1309" s="0" t="n">
        <v>0.04</v>
      </c>
      <c r="J1309" s="0" t="n">
        <v>1.46</v>
      </c>
      <c r="K1309" s="0" t="n">
        <v>76</v>
      </c>
      <c r="L1309" s="0" t="n">
        <v>8.6</v>
      </c>
      <c r="M1309" s="0" t="s">
        <v>36</v>
      </c>
      <c r="N1309" s="0" t="s">
        <v>35</v>
      </c>
      <c r="O1309" s="0" t="s">
        <v>37</v>
      </c>
      <c r="P1309" s="0" t="n">
        <f aca="false">IF(AND(OR(Dashboard!$B$5="All",D1309=Dashboard!$B$5),OR(Dashboard!$D$5="All",N1309=Dashboard!$D$5),OR(AND(C1309&lt;&gt;"",C1309&gt;=Dashboard!$F$5,C1309&lt;=Dashboard!$H$5),AND(C1309="",Dashboard!$F$5&lt;=1980,Dashboard!$H$5&gt;=2016))),1,0)</f>
        <v>1</v>
      </c>
      <c r="Q1309" s="0" t="n">
        <f aca="false">J1309*P1309+ROW()*0.00000001</f>
        <v>1.46001309</v>
      </c>
    </row>
    <row r="1310" customFormat="false" ht="15" hidden="false" customHeight="false" outlineLevel="0" collapsed="false">
      <c r="A1310" s="0" t="s">
        <v>1213</v>
      </c>
      <c r="B1310" s="0" t="s">
        <v>50</v>
      </c>
      <c r="C1310" s="0" t="n">
        <v>2008</v>
      </c>
      <c r="D1310" s="0" t="s">
        <v>16</v>
      </c>
      <c r="E1310" s="0" t="s">
        <v>418</v>
      </c>
      <c r="F1310" s="0" t="n">
        <v>0.46</v>
      </c>
      <c r="G1310" s="0" t="n">
        <v>0.82</v>
      </c>
      <c r="H1310" s="0" t="n">
        <v>0</v>
      </c>
      <c r="I1310" s="0" t="n">
        <v>0.17</v>
      </c>
      <c r="J1310" s="0" t="n">
        <v>1.46</v>
      </c>
      <c r="K1310" s="0" t="n">
        <v>54</v>
      </c>
      <c r="M1310" s="0" t="s">
        <v>36</v>
      </c>
      <c r="N1310" s="0" t="s">
        <v>35</v>
      </c>
      <c r="O1310" s="0" t="s">
        <v>53</v>
      </c>
      <c r="P1310" s="0" t="n">
        <f aca="false">IF(AND(OR(Dashboard!$B$5="All",D1310=Dashboard!$B$5),OR(Dashboard!$D$5="All",N1310=Dashboard!$D$5),OR(AND(C1310&lt;&gt;"",C1310&gt;=Dashboard!$F$5,C1310&lt;=Dashboard!$H$5),AND(C1310="",Dashboard!$F$5&lt;=1980,Dashboard!$H$5&gt;=2016))),1,0)</f>
        <v>1</v>
      </c>
      <c r="Q1310" s="0" t="n">
        <f aca="false">J1310*P1310+ROW()*0.00000001</f>
        <v>1.4600131</v>
      </c>
    </row>
    <row r="1311" customFormat="false" ht="15" hidden="false" customHeight="false" outlineLevel="0" collapsed="false">
      <c r="A1311" s="0" t="s">
        <v>1214</v>
      </c>
      <c r="B1311" s="0" t="s">
        <v>117</v>
      </c>
      <c r="C1311" s="0" t="n">
        <v>1998</v>
      </c>
      <c r="D1311" s="0" t="s">
        <v>102</v>
      </c>
      <c r="E1311" s="0" t="s">
        <v>418</v>
      </c>
      <c r="F1311" s="0" t="n">
        <v>1.17</v>
      </c>
      <c r="G1311" s="0" t="n">
        <v>0.2</v>
      </c>
      <c r="H1311" s="0" t="n">
        <v>0.04</v>
      </c>
      <c r="I1311" s="0" t="n">
        <v>0.05</v>
      </c>
      <c r="J1311" s="0" t="n">
        <v>1.46</v>
      </c>
      <c r="N1311" s="0" t="s">
        <v>74</v>
      </c>
      <c r="P1311" s="0" t="n">
        <f aca="false">IF(AND(OR(Dashboard!$B$5="All",D1311=Dashboard!$B$5),OR(Dashboard!$D$5="All",N1311=Dashboard!$D$5),OR(AND(C1311&lt;&gt;"",C1311&gt;=Dashboard!$F$5,C1311&lt;=Dashboard!$H$5),AND(C1311="",Dashboard!$F$5&lt;=1980,Dashboard!$H$5&gt;=2016))),1,0)</f>
        <v>1</v>
      </c>
      <c r="Q1311" s="0" t="n">
        <f aca="false">J1311*P1311+ROW()*0.00000001</f>
        <v>1.46001311</v>
      </c>
    </row>
    <row r="1312" customFormat="false" ht="15" hidden="false" customHeight="false" outlineLevel="0" collapsed="false">
      <c r="A1312" s="0" t="s">
        <v>1215</v>
      </c>
      <c r="B1312" s="0" t="s">
        <v>64</v>
      </c>
      <c r="C1312" s="0" t="n">
        <v>2008</v>
      </c>
      <c r="D1312" s="0" t="s">
        <v>56</v>
      </c>
      <c r="E1312" s="0" t="s">
        <v>142</v>
      </c>
      <c r="F1312" s="0" t="n">
        <v>0.81</v>
      </c>
      <c r="G1312" s="0" t="n">
        <v>0.46</v>
      </c>
      <c r="H1312" s="0" t="n">
        <v>0.04</v>
      </c>
      <c r="I1312" s="0" t="n">
        <v>0.15</v>
      </c>
      <c r="J1312" s="0" t="n">
        <v>1.46</v>
      </c>
      <c r="K1312" s="0" t="n">
        <v>83</v>
      </c>
      <c r="L1312" s="0" t="n">
        <v>7.7</v>
      </c>
      <c r="M1312" s="0" t="s">
        <v>103</v>
      </c>
      <c r="N1312" s="0" t="s">
        <v>66</v>
      </c>
      <c r="O1312" s="0" t="s">
        <v>42</v>
      </c>
      <c r="P1312" s="0" t="n">
        <f aca="false">IF(AND(OR(Dashboard!$B$5="All",D1312=Dashboard!$B$5),OR(Dashboard!$D$5="All",N1312=Dashboard!$D$5),OR(AND(C1312&lt;&gt;"",C1312&gt;=Dashboard!$F$5,C1312&lt;=Dashboard!$H$5),AND(C1312="",Dashboard!$F$5&lt;=1980,Dashboard!$H$5&gt;=2016))),1,0)</f>
        <v>1</v>
      </c>
      <c r="Q1312" s="0" t="n">
        <f aca="false">J1312*P1312+ROW()*0.00000001</f>
        <v>1.46001312</v>
      </c>
    </row>
    <row r="1313" customFormat="false" ht="15" hidden="false" customHeight="false" outlineLevel="0" collapsed="false">
      <c r="A1313" s="0" t="s">
        <v>1216</v>
      </c>
      <c r="B1313" s="0" t="s">
        <v>64</v>
      </c>
      <c r="C1313" s="0" t="n">
        <v>2011</v>
      </c>
      <c r="D1313" s="0" t="s">
        <v>56</v>
      </c>
      <c r="E1313" s="0" t="s">
        <v>418</v>
      </c>
      <c r="F1313" s="0" t="n">
        <v>0.83</v>
      </c>
      <c r="G1313" s="0" t="n">
        <v>0.48</v>
      </c>
      <c r="H1313" s="0" t="n">
        <v>0.02</v>
      </c>
      <c r="I1313" s="0" t="n">
        <v>0.12</v>
      </c>
      <c r="J1313" s="0" t="n">
        <v>1.45</v>
      </c>
      <c r="K1313" s="0" t="n">
        <v>70</v>
      </c>
      <c r="L1313" s="0" t="n">
        <v>6</v>
      </c>
      <c r="M1313" s="0" t="s">
        <v>73</v>
      </c>
      <c r="N1313" s="0" t="s">
        <v>66</v>
      </c>
      <c r="O1313" s="0" t="s">
        <v>67</v>
      </c>
      <c r="P1313" s="0" t="n">
        <f aca="false">IF(AND(OR(Dashboard!$B$5="All",D1313=Dashboard!$B$5),OR(Dashboard!$D$5="All",N1313=Dashboard!$D$5),OR(AND(C1313&lt;&gt;"",C1313&gt;=Dashboard!$F$5,C1313&lt;=Dashboard!$H$5),AND(C1313="",Dashboard!$F$5&lt;=1980,Dashboard!$H$5&gt;=2016))),1,0)</f>
        <v>1</v>
      </c>
      <c r="Q1313" s="0" t="n">
        <f aca="false">J1313*P1313+ROW()*0.00000001</f>
        <v>1.45001313</v>
      </c>
    </row>
    <row r="1314" customFormat="false" ht="15" hidden="false" customHeight="false" outlineLevel="0" collapsed="false">
      <c r="A1314" s="0" t="s">
        <v>1217</v>
      </c>
      <c r="B1314" s="0" t="s">
        <v>76</v>
      </c>
      <c r="C1314" s="0" t="n">
        <v>2004</v>
      </c>
      <c r="D1314" s="0" t="s">
        <v>71</v>
      </c>
      <c r="E1314" s="0" t="s">
        <v>211</v>
      </c>
      <c r="F1314" s="0" t="n">
        <v>0.37</v>
      </c>
      <c r="G1314" s="0" t="n">
        <v>0.47</v>
      </c>
      <c r="H1314" s="0" t="n">
        <v>0.54</v>
      </c>
      <c r="I1314" s="0" t="n">
        <v>0.07</v>
      </c>
      <c r="J1314" s="0" t="n">
        <v>1.45</v>
      </c>
      <c r="K1314" s="0" t="n">
        <v>85</v>
      </c>
      <c r="L1314" s="0" t="n">
        <v>8.6</v>
      </c>
      <c r="M1314" s="0" t="s">
        <v>73</v>
      </c>
      <c r="N1314" s="0" t="s">
        <v>74</v>
      </c>
      <c r="O1314" s="0" t="s">
        <v>42</v>
      </c>
      <c r="P1314" s="0" t="n">
        <f aca="false">IF(AND(OR(Dashboard!$B$5="All",D1314=Dashboard!$B$5),OR(Dashboard!$D$5="All",N1314=Dashboard!$D$5),OR(AND(C1314&lt;&gt;"",C1314&gt;=Dashboard!$F$5,C1314&lt;=Dashboard!$H$5),AND(C1314="",Dashboard!$F$5&lt;=1980,Dashboard!$H$5&gt;=2016))),1,0)</f>
        <v>1</v>
      </c>
      <c r="Q1314" s="0" t="n">
        <f aca="false">J1314*P1314+ROW()*0.00000001</f>
        <v>1.45001314</v>
      </c>
    </row>
    <row r="1315" customFormat="false" ht="15" hidden="false" customHeight="false" outlineLevel="0" collapsed="false">
      <c r="A1315" s="0" t="s">
        <v>751</v>
      </c>
      <c r="B1315" s="0" t="s">
        <v>70</v>
      </c>
      <c r="C1315" s="0" t="n">
        <v>2014</v>
      </c>
      <c r="D1315" s="0" t="s">
        <v>34</v>
      </c>
      <c r="E1315" s="0" t="s">
        <v>142</v>
      </c>
      <c r="F1315" s="0" t="n">
        <v>1.08</v>
      </c>
      <c r="G1315" s="0" t="n">
        <v>0.11</v>
      </c>
      <c r="H1315" s="0" t="n">
        <v>0</v>
      </c>
      <c r="I1315" s="0" t="n">
        <v>0.27</v>
      </c>
      <c r="J1315" s="0" t="n">
        <v>1.45</v>
      </c>
      <c r="L1315" s="0" t="n">
        <v>2.7</v>
      </c>
      <c r="M1315" s="0" t="s">
        <v>36</v>
      </c>
      <c r="N1315" s="0" t="s">
        <v>74</v>
      </c>
      <c r="P1315" s="0" t="n">
        <f aca="false">IF(AND(OR(Dashboard!$B$5="All",D1315=Dashboard!$B$5),OR(Dashboard!$D$5="All",N1315=Dashboard!$D$5),OR(AND(C1315&lt;&gt;"",C1315&gt;=Dashboard!$F$5,C1315&lt;=Dashboard!$H$5),AND(C1315="",Dashboard!$F$5&lt;=1980,Dashboard!$H$5&gt;=2016))),1,0)</f>
        <v>1</v>
      </c>
      <c r="Q1315" s="0" t="n">
        <f aca="false">J1315*P1315+ROW()*0.00000001</f>
        <v>1.45001315</v>
      </c>
    </row>
    <row r="1316" customFormat="false" ht="15" hidden="false" customHeight="false" outlineLevel="0" collapsed="false">
      <c r="A1316" s="0" t="s">
        <v>1218</v>
      </c>
      <c r="B1316" s="0" t="s">
        <v>76</v>
      </c>
      <c r="C1316" s="0" t="n">
        <v>2004</v>
      </c>
      <c r="D1316" s="0" t="s">
        <v>56</v>
      </c>
      <c r="E1316" s="0" t="s">
        <v>72</v>
      </c>
      <c r="F1316" s="0" t="n">
        <v>0.71</v>
      </c>
      <c r="G1316" s="0" t="n">
        <v>0.55</v>
      </c>
      <c r="H1316" s="0" t="n">
        <v>0</v>
      </c>
      <c r="I1316" s="0" t="n">
        <v>0.19</v>
      </c>
      <c r="J1316" s="0" t="n">
        <v>1.45</v>
      </c>
      <c r="K1316" s="0" t="n">
        <v>73</v>
      </c>
      <c r="L1316" s="0" t="n">
        <v>7.8</v>
      </c>
      <c r="M1316" s="0" t="s">
        <v>73</v>
      </c>
      <c r="N1316" s="0" t="s">
        <v>74</v>
      </c>
      <c r="O1316" s="0" t="s">
        <v>37</v>
      </c>
      <c r="P1316" s="0" t="n">
        <f aca="false">IF(AND(OR(Dashboard!$B$5="All",D1316=Dashboard!$B$5),OR(Dashboard!$D$5="All",N1316=Dashboard!$D$5),OR(AND(C1316&lt;&gt;"",C1316&gt;=Dashboard!$F$5,C1316&lt;=Dashboard!$H$5),AND(C1316="",Dashboard!$F$5&lt;=1980,Dashboard!$H$5&gt;=2016))),1,0)</f>
        <v>1</v>
      </c>
      <c r="Q1316" s="0" t="n">
        <f aca="false">J1316*P1316+ROW()*0.00000001</f>
        <v>1.45001316</v>
      </c>
    </row>
    <row r="1317" customFormat="false" ht="15" hidden="false" customHeight="false" outlineLevel="0" collapsed="false">
      <c r="A1317" s="0" t="s">
        <v>1219</v>
      </c>
      <c r="B1317" s="0" t="s">
        <v>76</v>
      </c>
      <c r="C1317" s="0" t="n">
        <v>2003</v>
      </c>
      <c r="D1317" s="0" t="s">
        <v>71</v>
      </c>
      <c r="E1317" s="0" t="s">
        <v>211</v>
      </c>
      <c r="F1317" s="0" t="n">
        <v>0.54</v>
      </c>
      <c r="G1317" s="0" t="n">
        <v>0.35</v>
      </c>
      <c r="H1317" s="0" t="n">
        <v>0.46</v>
      </c>
      <c r="I1317" s="0" t="n">
        <v>0.1</v>
      </c>
      <c r="J1317" s="0" t="n">
        <v>1.45</v>
      </c>
      <c r="K1317" s="0" t="n">
        <v>71</v>
      </c>
      <c r="L1317" s="0" t="n">
        <v>8.3</v>
      </c>
      <c r="M1317" s="0" t="s">
        <v>73</v>
      </c>
      <c r="N1317" s="0" t="s">
        <v>74</v>
      </c>
      <c r="O1317" s="0" t="s">
        <v>37</v>
      </c>
      <c r="P1317" s="0" t="n">
        <f aca="false">IF(AND(OR(Dashboard!$B$5="All",D1317=Dashboard!$B$5),OR(Dashboard!$D$5="All",N1317=Dashboard!$D$5),OR(AND(C1317&lt;&gt;"",C1317&gt;=Dashboard!$F$5,C1317&lt;=Dashboard!$H$5),AND(C1317="",Dashboard!$F$5&lt;=1980,Dashboard!$H$5&gt;=2016))),1,0)</f>
        <v>1</v>
      </c>
      <c r="Q1317" s="0" t="n">
        <f aca="false">J1317*P1317+ROW()*0.00000001</f>
        <v>1.45001317</v>
      </c>
    </row>
    <row r="1318" customFormat="false" ht="15" hidden="false" customHeight="false" outlineLevel="0" collapsed="false">
      <c r="A1318" s="0" t="s">
        <v>1220</v>
      </c>
      <c r="B1318" s="0" t="s">
        <v>45</v>
      </c>
      <c r="C1318" s="0" t="n">
        <v>1996</v>
      </c>
      <c r="D1318" s="0" t="s">
        <v>58</v>
      </c>
      <c r="E1318" s="0" t="s">
        <v>328</v>
      </c>
      <c r="F1318" s="0" t="n">
        <v>0</v>
      </c>
      <c r="G1318" s="0" t="n">
        <v>0</v>
      </c>
      <c r="H1318" s="0" t="n">
        <v>1.44</v>
      </c>
      <c r="I1318" s="0" t="n">
        <v>0.01</v>
      </c>
      <c r="J1318" s="0" t="n">
        <v>1.45</v>
      </c>
      <c r="N1318" s="0" t="s">
        <v>35</v>
      </c>
      <c r="P1318" s="0" t="n">
        <f aca="false">IF(AND(OR(Dashboard!$B$5="All",D1318=Dashboard!$B$5),OR(Dashboard!$D$5="All",N1318=Dashboard!$D$5),OR(AND(C1318&lt;&gt;"",C1318&gt;=Dashboard!$F$5,C1318&lt;=Dashboard!$H$5),AND(C1318="",Dashboard!$F$5&lt;=1980,Dashboard!$H$5&gt;=2016))),1,0)</f>
        <v>1</v>
      </c>
      <c r="Q1318" s="0" t="n">
        <f aca="false">J1318*P1318+ROW()*0.00000001</f>
        <v>1.45001318</v>
      </c>
    </row>
    <row r="1319" customFormat="false" ht="15" hidden="false" customHeight="false" outlineLevel="0" collapsed="false">
      <c r="A1319" s="0" t="s">
        <v>1221</v>
      </c>
      <c r="B1319" s="0" t="s">
        <v>39</v>
      </c>
      <c r="C1319" s="0" t="n">
        <v>1984</v>
      </c>
      <c r="D1319" s="0" t="s">
        <v>52</v>
      </c>
      <c r="E1319" s="0" t="s">
        <v>35</v>
      </c>
      <c r="F1319" s="0" t="n">
        <v>0</v>
      </c>
      <c r="G1319" s="0" t="n">
        <v>0</v>
      </c>
      <c r="H1319" s="0" t="n">
        <v>1.45</v>
      </c>
      <c r="I1319" s="0" t="n">
        <v>0</v>
      </c>
      <c r="J1319" s="0" t="n">
        <v>1.45</v>
      </c>
      <c r="N1319" s="0" t="s">
        <v>35</v>
      </c>
      <c r="P1319" s="0" t="n">
        <f aca="false">IF(AND(OR(Dashboard!$B$5="All",D1319=Dashboard!$B$5),OR(Dashboard!$D$5="All",N1319=Dashboard!$D$5),OR(AND(C1319&lt;&gt;"",C1319&gt;=Dashboard!$F$5,C1319&lt;=Dashboard!$H$5),AND(C1319="",Dashboard!$F$5&lt;=1980,Dashboard!$H$5&gt;=2016))),1,0)</f>
        <v>1</v>
      </c>
      <c r="Q1319" s="0" t="n">
        <f aca="false">J1319*P1319+ROW()*0.00000001</f>
        <v>1.45001319</v>
      </c>
    </row>
    <row r="1320" customFormat="false" ht="15" hidden="false" customHeight="false" outlineLevel="0" collapsed="false">
      <c r="A1320" s="0" t="s">
        <v>1222</v>
      </c>
      <c r="B1320" s="0" t="s">
        <v>78</v>
      </c>
      <c r="C1320" s="0" t="n">
        <v>1993</v>
      </c>
      <c r="D1320" s="0" t="s">
        <v>102</v>
      </c>
      <c r="E1320" s="0" t="s">
        <v>328</v>
      </c>
      <c r="F1320" s="0" t="n">
        <v>0</v>
      </c>
      <c r="G1320" s="0" t="n">
        <v>0</v>
      </c>
      <c r="H1320" s="0" t="n">
        <v>1.45</v>
      </c>
      <c r="I1320" s="0" t="n">
        <v>0</v>
      </c>
      <c r="J1320" s="0" t="n">
        <v>1.45</v>
      </c>
      <c r="N1320" s="0" t="s">
        <v>35</v>
      </c>
      <c r="P1320" s="0" t="n">
        <f aca="false">IF(AND(OR(Dashboard!$B$5="All",D1320=Dashboard!$B$5),OR(Dashboard!$D$5="All",N1320=Dashboard!$D$5),OR(AND(C1320&lt;&gt;"",C1320&gt;=Dashboard!$F$5,C1320&lt;=Dashboard!$H$5),AND(C1320="",Dashboard!$F$5&lt;=1980,Dashboard!$H$5&gt;=2016))),1,0)</f>
        <v>1</v>
      </c>
      <c r="Q1320" s="0" t="n">
        <f aca="false">J1320*P1320+ROW()*0.00000001</f>
        <v>1.4500132</v>
      </c>
    </row>
    <row r="1321" customFormat="false" ht="15" hidden="false" customHeight="false" outlineLevel="0" collapsed="false">
      <c r="A1321" s="0" t="s">
        <v>1223</v>
      </c>
      <c r="B1321" s="0" t="s">
        <v>45</v>
      </c>
      <c r="C1321" s="0" t="n">
        <v>1997</v>
      </c>
      <c r="D1321" s="0" t="s">
        <v>58</v>
      </c>
      <c r="E1321" s="0" t="s">
        <v>328</v>
      </c>
      <c r="F1321" s="0" t="n">
        <v>0</v>
      </c>
      <c r="G1321" s="0" t="n">
        <v>0</v>
      </c>
      <c r="H1321" s="0" t="n">
        <v>1.44</v>
      </c>
      <c r="I1321" s="0" t="n">
        <v>0.01</v>
      </c>
      <c r="J1321" s="0" t="n">
        <v>1.45</v>
      </c>
      <c r="N1321" s="0" t="s">
        <v>35</v>
      </c>
      <c r="P1321" s="0" t="n">
        <f aca="false">IF(AND(OR(Dashboard!$B$5="All",D1321=Dashboard!$B$5),OR(Dashboard!$D$5="All",N1321=Dashboard!$D$5),OR(AND(C1321&lt;&gt;"",C1321&gt;=Dashboard!$F$5,C1321&lt;=Dashboard!$H$5),AND(C1321="",Dashboard!$F$5&lt;=1980,Dashboard!$H$5&gt;=2016))),1,0)</f>
        <v>1</v>
      </c>
      <c r="Q1321" s="0" t="n">
        <f aca="false">J1321*P1321+ROW()*0.00000001</f>
        <v>1.45001321</v>
      </c>
    </row>
    <row r="1322" customFormat="false" ht="15" hidden="false" customHeight="false" outlineLevel="0" collapsed="false">
      <c r="A1322" s="0" t="s">
        <v>1224</v>
      </c>
      <c r="B1322" s="0" t="s">
        <v>108</v>
      </c>
      <c r="C1322" s="0" t="n">
        <v>1999</v>
      </c>
      <c r="D1322" s="0" t="s">
        <v>52</v>
      </c>
      <c r="E1322" s="0" t="s">
        <v>328</v>
      </c>
      <c r="F1322" s="0" t="n">
        <v>1.24</v>
      </c>
      <c r="G1322" s="0" t="n">
        <v>0.17</v>
      </c>
      <c r="H1322" s="0" t="n">
        <v>0.03</v>
      </c>
      <c r="I1322" s="0" t="n">
        <v>0.01</v>
      </c>
      <c r="J1322" s="0" t="n">
        <v>1.45</v>
      </c>
      <c r="N1322" s="0" t="s">
        <v>35</v>
      </c>
      <c r="P1322" s="0" t="n">
        <f aca="false">IF(AND(OR(Dashboard!$B$5="All",D1322=Dashboard!$B$5),OR(Dashboard!$D$5="All",N1322=Dashboard!$D$5),OR(AND(C1322&lt;&gt;"",C1322&gt;=Dashboard!$F$5,C1322&lt;=Dashboard!$H$5),AND(C1322="",Dashboard!$F$5&lt;=1980,Dashboard!$H$5&gt;=2016))),1,0)</f>
        <v>1</v>
      </c>
      <c r="Q1322" s="0" t="n">
        <f aca="false">J1322*P1322+ROW()*0.00000001</f>
        <v>1.45001322</v>
      </c>
    </row>
    <row r="1323" customFormat="false" ht="15" hidden="false" customHeight="false" outlineLevel="0" collapsed="false">
      <c r="A1323" s="0" t="s">
        <v>498</v>
      </c>
      <c r="B1323" s="0" t="s">
        <v>70</v>
      </c>
      <c r="C1323" s="0" t="n">
        <v>2011</v>
      </c>
      <c r="D1323" s="0" t="s">
        <v>46</v>
      </c>
      <c r="E1323" s="0" t="s">
        <v>142</v>
      </c>
      <c r="F1323" s="0" t="n">
        <v>0.78</v>
      </c>
      <c r="G1323" s="0" t="n">
        <v>0.45</v>
      </c>
      <c r="H1323" s="0" t="n">
        <v>0.03</v>
      </c>
      <c r="I1323" s="0" t="n">
        <v>0.19</v>
      </c>
      <c r="J1323" s="0" t="n">
        <v>1.45</v>
      </c>
      <c r="K1323" s="0" t="n">
        <v>94</v>
      </c>
      <c r="L1323" s="0" t="n">
        <v>8.5</v>
      </c>
      <c r="M1323" s="0" t="s">
        <v>73</v>
      </c>
      <c r="N1323" s="0" t="s">
        <v>74</v>
      </c>
      <c r="O1323" s="0" t="s">
        <v>60</v>
      </c>
      <c r="P1323" s="0" t="n">
        <f aca="false">IF(AND(OR(Dashboard!$B$5="All",D1323=Dashboard!$B$5),OR(Dashboard!$D$5="All",N1323=Dashboard!$D$5),OR(AND(C1323&lt;&gt;"",C1323&gt;=Dashboard!$F$5,C1323&lt;=Dashboard!$H$5),AND(C1323="",Dashboard!$F$5&lt;=1980,Dashboard!$H$5&gt;=2016))),1,0)</f>
        <v>1</v>
      </c>
      <c r="Q1323" s="0" t="n">
        <f aca="false">J1323*P1323+ROW()*0.00000001</f>
        <v>1.45001323</v>
      </c>
    </row>
    <row r="1324" customFormat="false" ht="15" hidden="false" customHeight="false" outlineLevel="0" collapsed="false">
      <c r="A1324" s="0" t="s">
        <v>1225</v>
      </c>
      <c r="B1324" s="0" t="s">
        <v>50</v>
      </c>
      <c r="C1324" s="0" t="n">
        <v>2011</v>
      </c>
      <c r="D1324" s="0" t="s">
        <v>246</v>
      </c>
      <c r="E1324" s="0" t="s">
        <v>243</v>
      </c>
      <c r="F1324" s="0" t="n">
        <v>1.02</v>
      </c>
      <c r="G1324" s="0" t="n">
        <v>0.32</v>
      </c>
      <c r="H1324" s="0" t="n">
        <v>0</v>
      </c>
      <c r="I1324" s="0" t="n">
        <v>0.11</v>
      </c>
      <c r="J1324" s="0" t="n">
        <v>1.45</v>
      </c>
      <c r="K1324" s="0" t="n">
        <v>59</v>
      </c>
      <c r="L1324" s="0" t="n">
        <v>6.9</v>
      </c>
      <c r="M1324" s="0" t="s">
        <v>36</v>
      </c>
      <c r="N1324" s="0" t="s">
        <v>35</v>
      </c>
      <c r="O1324" s="0" t="s">
        <v>53</v>
      </c>
      <c r="P1324" s="0" t="n">
        <f aca="false">IF(AND(OR(Dashboard!$B$5="All",D1324=Dashboard!$B$5),OR(Dashboard!$D$5="All",N1324=Dashboard!$D$5),OR(AND(C1324&lt;&gt;"",C1324&gt;=Dashboard!$F$5,C1324&lt;=Dashboard!$H$5),AND(C1324="",Dashboard!$F$5&lt;=1980,Dashboard!$H$5&gt;=2016))),1,0)</f>
        <v>1</v>
      </c>
      <c r="Q1324" s="0" t="n">
        <f aca="false">J1324*P1324+ROW()*0.00000001</f>
        <v>1.45001324</v>
      </c>
    </row>
    <row r="1325" customFormat="false" ht="15" hidden="false" customHeight="false" outlineLevel="0" collapsed="false">
      <c r="A1325" s="0" t="s">
        <v>1226</v>
      </c>
      <c r="B1325" s="0" t="s">
        <v>76</v>
      </c>
      <c r="C1325" s="0" t="n">
        <v>2005</v>
      </c>
      <c r="D1325" s="0" t="s">
        <v>34</v>
      </c>
      <c r="E1325" s="0" t="s">
        <v>91</v>
      </c>
      <c r="F1325" s="0" t="n">
        <v>1.38</v>
      </c>
      <c r="G1325" s="0" t="n">
        <v>0.05</v>
      </c>
      <c r="H1325" s="0" t="n">
        <v>0</v>
      </c>
      <c r="I1325" s="0" t="n">
        <v>0.02</v>
      </c>
      <c r="J1325" s="0" t="n">
        <v>1.45</v>
      </c>
      <c r="N1325" s="0" t="s">
        <v>74</v>
      </c>
      <c r="P1325" s="0" t="n">
        <f aca="false">IF(AND(OR(Dashboard!$B$5="All",D1325=Dashboard!$B$5),OR(Dashboard!$D$5="All",N1325=Dashboard!$D$5),OR(AND(C1325&lt;&gt;"",C1325&gt;=Dashboard!$F$5,C1325&lt;=Dashboard!$H$5),AND(C1325="",Dashboard!$F$5&lt;=1980,Dashboard!$H$5&gt;=2016))),1,0)</f>
        <v>1</v>
      </c>
      <c r="Q1325" s="0" t="n">
        <f aca="false">J1325*P1325+ROW()*0.00000001</f>
        <v>1.45001325</v>
      </c>
    </row>
    <row r="1326" customFormat="false" ht="15" hidden="false" customHeight="false" outlineLevel="0" collapsed="false">
      <c r="A1326" s="0" t="s">
        <v>639</v>
      </c>
      <c r="B1326" s="0" t="s">
        <v>94</v>
      </c>
      <c r="C1326" s="0" t="n">
        <v>2013</v>
      </c>
      <c r="D1326" s="0" t="s">
        <v>34</v>
      </c>
      <c r="E1326" s="0" t="s">
        <v>72</v>
      </c>
      <c r="F1326" s="0" t="n">
        <v>0.89</v>
      </c>
      <c r="G1326" s="0" t="n">
        <v>0.31</v>
      </c>
      <c r="H1326" s="0" t="n">
        <v>0.01</v>
      </c>
      <c r="I1326" s="0" t="n">
        <v>0.23</v>
      </c>
      <c r="J1326" s="0" t="n">
        <v>1.45</v>
      </c>
      <c r="K1326" s="0" t="n">
        <v>85</v>
      </c>
      <c r="L1326" s="0" t="n">
        <v>6.5</v>
      </c>
      <c r="M1326" s="0" t="s">
        <v>36</v>
      </c>
      <c r="N1326" s="0" t="s">
        <v>74</v>
      </c>
      <c r="O1326" s="0" t="s">
        <v>42</v>
      </c>
      <c r="P1326" s="0" t="n">
        <f aca="false">IF(AND(OR(Dashboard!$B$5="All",D1326=Dashboard!$B$5),OR(Dashboard!$D$5="All",N1326=Dashboard!$D$5),OR(AND(C1326&lt;&gt;"",C1326&gt;=Dashboard!$F$5,C1326&lt;=Dashboard!$H$5),AND(C1326="",Dashboard!$F$5&lt;=1980,Dashboard!$H$5&gt;=2016))),1,0)</f>
        <v>1</v>
      </c>
      <c r="Q1326" s="0" t="n">
        <f aca="false">J1326*P1326+ROW()*0.00000001</f>
        <v>1.45001326</v>
      </c>
    </row>
    <row r="1327" customFormat="false" ht="15" hidden="false" customHeight="false" outlineLevel="0" collapsed="false">
      <c r="A1327" s="0" t="s">
        <v>1227</v>
      </c>
      <c r="B1327" s="0" t="s">
        <v>33</v>
      </c>
      <c r="C1327" s="0" t="n">
        <v>2008</v>
      </c>
      <c r="D1327" s="0" t="s">
        <v>56</v>
      </c>
      <c r="E1327" s="0" t="s">
        <v>154</v>
      </c>
      <c r="F1327" s="0" t="n">
        <v>0.77</v>
      </c>
      <c r="G1327" s="0" t="n">
        <v>0.49</v>
      </c>
      <c r="H1327" s="0" t="n">
        <v>0.03</v>
      </c>
      <c r="I1327" s="0" t="n">
        <v>0.15</v>
      </c>
      <c r="J1327" s="0" t="n">
        <v>1.44</v>
      </c>
      <c r="N1327" s="0" t="s">
        <v>35</v>
      </c>
      <c r="P1327" s="0" t="n">
        <f aca="false">IF(AND(OR(Dashboard!$B$5="All",D1327=Dashboard!$B$5),OR(Dashboard!$D$5="All",N1327=Dashboard!$D$5),OR(AND(C1327&lt;&gt;"",C1327&gt;=Dashboard!$F$5,C1327&lt;=Dashboard!$H$5),AND(C1327="",Dashboard!$F$5&lt;=1980,Dashboard!$H$5&gt;=2016))),1,0)</f>
        <v>1</v>
      </c>
      <c r="Q1327" s="0" t="n">
        <f aca="false">J1327*P1327+ROW()*0.00000001</f>
        <v>1.44001327</v>
      </c>
    </row>
    <row r="1328" customFormat="false" ht="15" hidden="false" customHeight="false" outlineLevel="0" collapsed="false">
      <c r="A1328" s="0" t="s">
        <v>1228</v>
      </c>
      <c r="B1328" s="0" t="s">
        <v>76</v>
      </c>
      <c r="C1328" s="0" t="n">
        <v>2007</v>
      </c>
      <c r="D1328" s="0" t="s">
        <v>52</v>
      </c>
      <c r="E1328" s="0" t="s">
        <v>89</v>
      </c>
      <c r="F1328" s="0" t="n">
        <v>0.04</v>
      </c>
      <c r="G1328" s="0" t="n">
        <v>1.08</v>
      </c>
      <c r="H1328" s="0" t="n">
        <v>0</v>
      </c>
      <c r="I1328" s="0" t="n">
        <v>0.32</v>
      </c>
      <c r="J1328" s="0" t="n">
        <v>1.44</v>
      </c>
      <c r="K1328" s="0" t="n">
        <v>73</v>
      </c>
      <c r="L1328" s="0" t="n">
        <v>7.5</v>
      </c>
      <c r="M1328" s="0" t="s">
        <v>125</v>
      </c>
      <c r="N1328" s="0" t="s">
        <v>74</v>
      </c>
      <c r="O1328" s="0" t="s">
        <v>37</v>
      </c>
      <c r="P1328" s="0" t="n">
        <f aca="false">IF(AND(OR(Dashboard!$B$5="All",D1328=Dashboard!$B$5),OR(Dashboard!$D$5="All",N1328=Dashboard!$D$5),OR(AND(C1328&lt;&gt;"",C1328&gt;=Dashboard!$F$5,C1328&lt;=Dashboard!$H$5),AND(C1328="",Dashboard!$F$5&lt;=1980,Dashboard!$H$5&gt;=2016))),1,0)</f>
        <v>1</v>
      </c>
      <c r="Q1328" s="0" t="n">
        <f aca="false">J1328*P1328+ROW()*0.00000001</f>
        <v>1.44001328</v>
      </c>
    </row>
    <row r="1329" customFormat="false" ht="15" hidden="false" customHeight="false" outlineLevel="0" collapsed="false">
      <c r="A1329" s="0" t="s">
        <v>1229</v>
      </c>
      <c r="B1329" s="0" t="s">
        <v>78</v>
      </c>
      <c r="C1329" s="0" t="n">
        <v>1996</v>
      </c>
      <c r="D1329" s="0" t="s">
        <v>16</v>
      </c>
      <c r="E1329" s="0" t="s">
        <v>35</v>
      </c>
      <c r="F1329" s="0" t="n">
        <v>0.26</v>
      </c>
      <c r="G1329" s="0" t="n">
        <v>0.07</v>
      </c>
      <c r="H1329" s="0" t="n">
        <v>1.09</v>
      </c>
      <c r="I1329" s="0" t="n">
        <v>0.02</v>
      </c>
      <c r="J1329" s="0" t="n">
        <v>1.44</v>
      </c>
      <c r="N1329" s="0" t="s">
        <v>35</v>
      </c>
      <c r="P1329" s="0" t="n">
        <f aca="false">IF(AND(OR(Dashboard!$B$5="All",D1329=Dashboard!$B$5),OR(Dashboard!$D$5="All",N1329=Dashboard!$D$5),OR(AND(C1329&lt;&gt;"",C1329&gt;=Dashboard!$F$5,C1329&lt;=Dashboard!$H$5),AND(C1329="",Dashboard!$F$5&lt;=1980,Dashboard!$H$5&gt;=2016))),1,0)</f>
        <v>1</v>
      </c>
      <c r="Q1329" s="0" t="n">
        <f aca="false">J1329*P1329+ROW()*0.00000001</f>
        <v>1.44001329</v>
      </c>
    </row>
    <row r="1330" customFormat="false" ht="15" hidden="false" customHeight="false" outlineLevel="0" collapsed="false">
      <c r="A1330" s="0" t="s">
        <v>1230</v>
      </c>
      <c r="B1330" s="0" t="s">
        <v>33</v>
      </c>
      <c r="C1330" s="0" t="n">
        <v>2010</v>
      </c>
      <c r="D1330" s="0" t="s">
        <v>41</v>
      </c>
      <c r="E1330" s="0" t="s">
        <v>154</v>
      </c>
      <c r="F1330" s="0" t="n">
        <v>0.61</v>
      </c>
      <c r="G1330" s="0" t="n">
        <v>0.68</v>
      </c>
      <c r="H1330" s="0" t="n">
        <v>0</v>
      </c>
      <c r="I1330" s="0" t="n">
        <v>0.15</v>
      </c>
      <c r="J1330" s="0" t="n">
        <v>1.44</v>
      </c>
      <c r="N1330" s="0" t="s">
        <v>35</v>
      </c>
      <c r="P1330" s="0" t="n">
        <f aca="false">IF(AND(OR(Dashboard!$B$5="All",D1330=Dashboard!$B$5),OR(Dashboard!$D$5="All",N1330=Dashboard!$D$5),OR(AND(C1330&lt;&gt;"",C1330&gt;=Dashboard!$F$5,C1330&lt;=Dashboard!$H$5),AND(C1330="",Dashboard!$F$5&lt;=1980,Dashboard!$H$5&gt;=2016))),1,0)</f>
        <v>1</v>
      </c>
      <c r="Q1330" s="0" t="n">
        <f aca="false">J1330*P1330+ROW()*0.00000001</f>
        <v>1.4400133</v>
      </c>
    </row>
    <row r="1331" customFormat="false" ht="15" hidden="false" customHeight="false" outlineLevel="0" collapsed="false">
      <c r="A1331" s="0" t="s">
        <v>1084</v>
      </c>
      <c r="B1331" s="0" t="s">
        <v>64</v>
      </c>
      <c r="C1331" s="0" t="n">
        <v>2013</v>
      </c>
      <c r="D1331" s="0" t="s">
        <v>71</v>
      </c>
      <c r="E1331" s="0" t="s">
        <v>487</v>
      </c>
      <c r="F1331" s="0" t="n">
        <v>0.97</v>
      </c>
      <c r="G1331" s="0" t="n">
        <v>0.34</v>
      </c>
      <c r="H1331" s="0" t="n">
        <v>0</v>
      </c>
      <c r="I1331" s="0" t="n">
        <v>0.13</v>
      </c>
      <c r="J1331" s="0" t="n">
        <v>1.44</v>
      </c>
      <c r="K1331" s="0" t="n">
        <v>74</v>
      </c>
      <c r="L1331" s="0" t="n">
        <v>6.5</v>
      </c>
      <c r="M1331" s="0" t="s">
        <v>125</v>
      </c>
      <c r="N1331" s="0" t="s">
        <v>66</v>
      </c>
      <c r="O1331" s="0" t="s">
        <v>37</v>
      </c>
      <c r="P1331" s="0" t="n">
        <f aca="false">IF(AND(OR(Dashboard!$B$5="All",D1331=Dashboard!$B$5),OR(Dashboard!$D$5="All",N1331=Dashboard!$D$5),OR(AND(C1331&lt;&gt;"",C1331&gt;=Dashboard!$F$5,C1331&lt;=Dashboard!$H$5),AND(C1331="",Dashboard!$F$5&lt;=1980,Dashboard!$H$5&gt;=2016))),1,0)</f>
        <v>1</v>
      </c>
      <c r="Q1331" s="0" t="n">
        <f aca="false">J1331*P1331+ROW()*0.00000001</f>
        <v>1.44001331</v>
      </c>
    </row>
    <row r="1332" customFormat="false" ht="15" hidden="false" customHeight="false" outlineLevel="0" collapsed="false">
      <c r="A1332" s="0" t="s">
        <v>1231</v>
      </c>
      <c r="B1332" s="0" t="s">
        <v>50</v>
      </c>
      <c r="C1332" s="0" t="n">
        <v>2007</v>
      </c>
      <c r="D1332" s="0" t="s">
        <v>52</v>
      </c>
      <c r="E1332" s="0" t="s">
        <v>124</v>
      </c>
      <c r="F1332" s="0" t="n">
        <v>0.37</v>
      </c>
      <c r="G1332" s="0" t="n">
        <v>0.89</v>
      </c>
      <c r="H1332" s="0" t="n">
        <v>0</v>
      </c>
      <c r="I1332" s="0" t="n">
        <v>0.18</v>
      </c>
      <c r="J1332" s="0" t="n">
        <v>1.44</v>
      </c>
      <c r="K1332" s="0" t="n">
        <v>71</v>
      </c>
      <c r="L1332" s="0" t="n">
        <v>6.8</v>
      </c>
      <c r="M1332" s="0" t="s">
        <v>36</v>
      </c>
      <c r="N1332" s="0" t="s">
        <v>35</v>
      </c>
      <c r="O1332" s="0" t="s">
        <v>37</v>
      </c>
      <c r="P1332" s="0" t="n">
        <f aca="false">IF(AND(OR(Dashboard!$B$5="All",D1332=Dashboard!$B$5),OR(Dashboard!$D$5="All",N1332=Dashboard!$D$5),OR(AND(C1332&lt;&gt;"",C1332&gt;=Dashboard!$F$5,C1332&lt;=Dashboard!$H$5),AND(C1332="",Dashboard!$F$5&lt;=1980,Dashboard!$H$5&gt;=2016))),1,0)</f>
        <v>1</v>
      </c>
      <c r="Q1332" s="0" t="n">
        <f aca="false">J1332*P1332+ROW()*0.00000001</f>
        <v>1.44001332</v>
      </c>
    </row>
    <row r="1333" customFormat="false" ht="15" hidden="false" customHeight="false" outlineLevel="0" collapsed="false">
      <c r="A1333" s="0" t="s">
        <v>1232</v>
      </c>
      <c r="B1333" s="0" t="s">
        <v>76</v>
      </c>
      <c r="C1333" s="0" t="n">
        <v>2004</v>
      </c>
      <c r="D1333" s="0" t="s">
        <v>34</v>
      </c>
      <c r="E1333" s="0" t="s">
        <v>142</v>
      </c>
      <c r="F1333" s="0" t="n">
        <v>1.03</v>
      </c>
      <c r="G1333" s="0" t="n">
        <v>0.32</v>
      </c>
      <c r="H1333" s="0" t="n">
        <v>0</v>
      </c>
      <c r="I1333" s="0" t="n">
        <v>0.09</v>
      </c>
      <c r="J1333" s="0" t="n">
        <v>1.44</v>
      </c>
      <c r="K1333" s="0" t="n">
        <v>88</v>
      </c>
      <c r="L1333" s="0" t="n">
        <v>8.2</v>
      </c>
      <c r="M1333" s="0" t="s">
        <v>36</v>
      </c>
      <c r="N1333" s="0" t="s">
        <v>74</v>
      </c>
      <c r="O1333" s="0" t="s">
        <v>42</v>
      </c>
      <c r="P1333" s="0" t="n">
        <f aca="false">IF(AND(OR(Dashboard!$B$5="All",D1333=Dashboard!$B$5),OR(Dashboard!$D$5="All",N1333=Dashboard!$D$5),OR(AND(C1333&lt;&gt;"",C1333&gt;=Dashboard!$F$5,C1333&lt;=Dashboard!$H$5),AND(C1333="",Dashboard!$F$5&lt;=1980,Dashboard!$H$5&gt;=2016))),1,0)</f>
        <v>1</v>
      </c>
      <c r="Q1333" s="0" t="n">
        <f aca="false">J1333*P1333+ROW()*0.00000001</f>
        <v>1.44001333</v>
      </c>
    </row>
    <row r="1334" customFormat="false" ht="15" hidden="false" customHeight="false" outlineLevel="0" collapsed="false">
      <c r="A1334" s="0" t="s">
        <v>1233</v>
      </c>
      <c r="B1334" s="0" t="s">
        <v>76</v>
      </c>
      <c r="C1334" s="0" t="n">
        <v>2002</v>
      </c>
      <c r="D1334" s="0" t="s">
        <v>34</v>
      </c>
      <c r="E1334" s="0" t="s">
        <v>142</v>
      </c>
      <c r="F1334" s="0" t="n">
        <v>1.16</v>
      </c>
      <c r="G1334" s="0" t="n">
        <v>0.08</v>
      </c>
      <c r="H1334" s="0" t="n">
        <v>0</v>
      </c>
      <c r="I1334" s="0" t="n">
        <v>0.19</v>
      </c>
      <c r="J1334" s="0" t="n">
        <v>1.44</v>
      </c>
      <c r="K1334" s="0" t="n">
        <v>91</v>
      </c>
      <c r="L1334" s="0" t="n">
        <v>8.6</v>
      </c>
      <c r="M1334" s="0" t="s">
        <v>36</v>
      </c>
      <c r="N1334" s="0" t="s">
        <v>74</v>
      </c>
      <c r="O1334" s="0" t="s">
        <v>60</v>
      </c>
      <c r="P1334" s="0" t="n">
        <f aca="false">IF(AND(OR(Dashboard!$B$5="All",D1334=Dashboard!$B$5),OR(Dashboard!$D$5="All",N1334=Dashboard!$D$5),OR(AND(C1334&lt;&gt;"",C1334&gt;=Dashboard!$F$5,C1334&lt;=Dashboard!$H$5),AND(C1334="",Dashboard!$F$5&lt;=1980,Dashboard!$H$5&gt;=2016))),1,0)</f>
        <v>1</v>
      </c>
      <c r="Q1334" s="0" t="n">
        <f aca="false">J1334*P1334+ROW()*0.00000001</f>
        <v>1.44001334</v>
      </c>
    </row>
    <row r="1335" customFormat="false" ht="15" hidden="false" customHeight="false" outlineLevel="0" collapsed="false">
      <c r="A1335" s="0" t="s">
        <v>1178</v>
      </c>
      <c r="B1335" s="0" t="s">
        <v>64</v>
      </c>
      <c r="C1335" s="0" t="n">
        <v>2010</v>
      </c>
      <c r="D1335" s="0" t="s">
        <v>71</v>
      </c>
      <c r="E1335" s="0" t="s">
        <v>234</v>
      </c>
      <c r="F1335" s="0" t="n">
        <v>0.95</v>
      </c>
      <c r="G1335" s="0" t="n">
        <v>0.37</v>
      </c>
      <c r="H1335" s="0" t="n">
        <v>0</v>
      </c>
      <c r="I1335" s="0" t="n">
        <v>0.11</v>
      </c>
      <c r="J1335" s="0" t="n">
        <v>1.43</v>
      </c>
      <c r="K1335" s="0" t="n">
        <v>61</v>
      </c>
      <c r="L1335" s="0" t="n">
        <v>5.7</v>
      </c>
      <c r="M1335" s="0" t="s">
        <v>103</v>
      </c>
      <c r="N1335" s="0" t="s">
        <v>66</v>
      </c>
      <c r="O1335" s="0" t="s">
        <v>67</v>
      </c>
      <c r="P1335" s="0" t="n">
        <f aca="false">IF(AND(OR(Dashboard!$B$5="All",D1335=Dashboard!$B$5),OR(Dashboard!$D$5="All",N1335=Dashboard!$D$5),OR(AND(C1335&lt;&gt;"",C1335&gt;=Dashboard!$F$5,C1335&lt;=Dashboard!$H$5),AND(C1335="",Dashboard!$F$5&lt;=1980,Dashboard!$H$5&gt;=2016))),1,0)</f>
        <v>1</v>
      </c>
      <c r="Q1335" s="0" t="n">
        <f aca="false">J1335*P1335+ROW()*0.00000001</f>
        <v>1.43001335</v>
      </c>
    </row>
    <row r="1336" customFormat="false" ht="15" hidden="false" customHeight="false" outlineLevel="0" collapsed="false">
      <c r="A1336" s="0" t="s">
        <v>1234</v>
      </c>
      <c r="B1336" s="0" t="s">
        <v>117</v>
      </c>
      <c r="C1336" s="0" t="n">
        <v>1999</v>
      </c>
      <c r="D1336" s="0" t="s">
        <v>71</v>
      </c>
      <c r="E1336" s="0" t="s">
        <v>342</v>
      </c>
      <c r="F1336" s="0" t="n">
        <v>0.8</v>
      </c>
      <c r="G1336" s="0" t="n">
        <v>0.54</v>
      </c>
      <c r="H1336" s="0" t="n">
        <v>0</v>
      </c>
      <c r="I1336" s="0" t="n">
        <v>0.09</v>
      </c>
      <c r="J1336" s="0" t="n">
        <v>1.43</v>
      </c>
      <c r="K1336" s="0" t="n">
        <v>77</v>
      </c>
      <c r="L1336" s="0" t="n">
        <v>7.9</v>
      </c>
      <c r="M1336" s="0" t="s">
        <v>36</v>
      </c>
      <c r="N1336" s="0" t="s">
        <v>74</v>
      </c>
      <c r="O1336" s="0" t="s">
        <v>37</v>
      </c>
      <c r="P1336" s="0" t="n">
        <f aca="false">IF(AND(OR(Dashboard!$B$5="All",D1336=Dashboard!$B$5),OR(Dashboard!$D$5="All",N1336=Dashboard!$D$5),OR(AND(C1336&lt;&gt;"",C1336&gt;=Dashboard!$F$5,C1336&lt;=Dashboard!$H$5),AND(C1336="",Dashboard!$F$5&lt;=1980,Dashboard!$H$5&gt;=2016))),1,0)</f>
        <v>1</v>
      </c>
      <c r="Q1336" s="0" t="n">
        <f aca="false">J1336*P1336+ROW()*0.00000001</f>
        <v>1.43001336</v>
      </c>
    </row>
    <row r="1337" customFormat="false" ht="15" hidden="false" customHeight="false" outlineLevel="0" collapsed="false">
      <c r="A1337" s="0" t="s">
        <v>697</v>
      </c>
      <c r="B1337" s="0" t="s">
        <v>64</v>
      </c>
      <c r="C1337" s="0" t="n">
        <v>2007</v>
      </c>
      <c r="D1337" s="0" t="s">
        <v>102</v>
      </c>
      <c r="E1337" s="0" t="s">
        <v>418</v>
      </c>
      <c r="F1337" s="0" t="n">
        <v>0.92</v>
      </c>
      <c r="G1337" s="0" t="n">
        <v>0.38</v>
      </c>
      <c r="H1337" s="0" t="n">
        <v>0</v>
      </c>
      <c r="I1337" s="0" t="n">
        <v>0.13</v>
      </c>
      <c r="J1337" s="0" t="n">
        <v>1.43</v>
      </c>
      <c r="K1337" s="0" t="n">
        <v>71</v>
      </c>
      <c r="L1337" s="0" t="n">
        <v>6.8</v>
      </c>
      <c r="M1337" s="0" t="s">
        <v>103</v>
      </c>
      <c r="N1337" s="0" t="s">
        <v>66</v>
      </c>
      <c r="O1337" s="0" t="s">
        <v>37</v>
      </c>
      <c r="P1337" s="0" t="n">
        <f aca="false">IF(AND(OR(Dashboard!$B$5="All",D1337=Dashboard!$B$5),OR(Dashboard!$D$5="All",N1337=Dashboard!$D$5),OR(AND(C1337&lt;&gt;"",C1337&gt;=Dashboard!$F$5,C1337&lt;=Dashboard!$H$5),AND(C1337="",Dashboard!$F$5&lt;=1980,Dashboard!$H$5&gt;=2016))),1,0)</f>
        <v>1</v>
      </c>
      <c r="Q1337" s="0" t="n">
        <f aca="false">J1337*P1337+ROW()*0.00000001</f>
        <v>1.43001337</v>
      </c>
    </row>
    <row r="1338" customFormat="false" ht="15" hidden="false" customHeight="false" outlineLevel="0" collapsed="false">
      <c r="A1338" s="0" t="s">
        <v>1235</v>
      </c>
      <c r="B1338" s="0" t="s">
        <v>64</v>
      </c>
      <c r="C1338" s="0" t="n">
        <v>2010</v>
      </c>
      <c r="D1338" s="0" t="s">
        <v>41</v>
      </c>
      <c r="E1338" s="0" t="s">
        <v>65</v>
      </c>
      <c r="F1338" s="0" t="n">
        <v>0.92</v>
      </c>
      <c r="G1338" s="0" t="n">
        <v>0.39</v>
      </c>
      <c r="H1338" s="0" t="n">
        <v>0</v>
      </c>
      <c r="I1338" s="0" t="n">
        <v>0.12</v>
      </c>
      <c r="J1338" s="0" t="n">
        <v>1.43</v>
      </c>
      <c r="K1338" s="0" t="n">
        <v>52</v>
      </c>
      <c r="L1338" s="0" t="n">
        <v>5</v>
      </c>
      <c r="M1338" s="0" t="s">
        <v>36</v>
      </c>
      <c r="N1338" s="0" t="s">
        <v>66</v>
      </c>
      <c r="O1338" s="0" t="s">
        <v>53</v>
      </c>
      <c r="P1338" s="0" t="n">
        <f aca="false">IF(AND(OR(Dashboard!$B$5="All",D1338=Dashboard!$B$5),OR(Dashboard!$D$5="All",N1338=Dashboard!$D$5),OR(AND(C1338&lt;&gt;"",C1338&gt;=Dashboard!$F$5,C1338&lt;=Dashboard!$H$5),AND(C1338="",Dashboard!$F$5&lt;=1980,Dashboard!$H$5&gt;=2016))),1,0)</f>
        <v>1</v>
      </c>
      <c r="Q1338" s="0" t="n">
        <f aca="false">J1338*P1338+ROW()*0.00000001</f>
        <v>1.43001338</v>
      </c>
    </row>
    <row r="1339" customFormat="false" ht="15" hidden="false" customHeight="false" outlineLevel="0" collapsed="false">
      <c r="A1339" s="0" t="s">
        <v>1236</v>
      </c>
      <c r="B1339" s="0" t="s">
        <v>33</v>
      </c>
      <c r="C1339" s="0" t="n">
        <v>2007</v>
      </c>
      <c r="D1339" s="0" t="s">
        <v>52</v>
      </c>
      <c r="E1339" s="0" t="s">
        <v>142</v>
      </c>
      <c r="F1339" s="0" t="n">
        <v>0.52</v>
      </c>
      <c r="G1339" s="0" t="n">
        <v>0.75</v>
      </c>
      <c r="H1339" s="0" t="n">
        <v>0</v>
      </c>
      <c r="I1339" s="0" t="n">
        <v>0.16</v>
      </c>
      <c r="J1339" s="0" t="n">
        <v>1.43</v>
      </c>
      <c r="K1339" s="0" t="n">
        <v>65</v>
      </c>
      <c r="L1339" s="0" t="n">
        <v>7.6</v>
      </c>
      <c r="M1339" s="0" t="s">
        <v>36</v>
      </c>
      <c r="N1339" s="0" t="s">
        <v>35</v>
      </c>
      <c r="O1339" s="0" t="s">
        <v>67</v>
      </c>
      <c r="P1339" s="0" t="n">
        <f aca="false">IF(AND(OR(Dashboard!$B$5="All",D1339=Dashboard!$B$5),OR(Dashboard!$D$5="All",N1339=Dashboard!$D$5),OR(AND(C1339&lt;&gt;"",C1339&gt;=Dashboard!$F$5,C1339&lt;=Dashboard!$H$5),AND(C1339="",Dashboard!$F$5&lt;=1980,Dashboard!$H$5&gt;=2016))),1,0)</f>
        <v>1</v>
      </c>
      <c r="Q1339" s="0" t="n">
        <f aca="false">J1339*P1339+ROW()*0.00000001</f>
        <v>1.43001339</v>
      </c>
    </row>
    <row r="1340" customFormat="false" ht="15" hidden="false" customHeight="false" outlineLevel="0" collapsed="false">
      <c r="A1340" s="0" t="s">
        <v>1237</v>
      </c>
      <c r="B1340" s="0" t="s">
        <v>164</v>
      </c>
      <c r="C1340" s="0" t="n">
        <v>2006</v>
      </c>
      <c r="D1340" s="0" t="s">
        <v>102</v>
      </c>
      <c r="E1340" s="0" t="s">
        <v>154</v>
      </c>
      <c r="F1340" s="0" t="n">
        <v>0.53</v>
      </c>
      <c r="G1340" s="0" t="n">
        <v>0.57</v>
      </c>
      <c r="H1340" s="0" t="n">
        <v>0</v>
      </c>
      <c r="I1340" s="0" t="n">
        <v>0.34</v>
      </c>
      <c r="J1340" s="0" t="n">
        <v>1.43</v>
      </c>
      <c r="N1340" s="0" t="s">
        <v>74</v>
      </c>
      <c r="P1340" s="0" t="n">
        <f aca="false">IF(AND(OR(Dashboard!$B$5="All",D1340=Dashboard!$B$5),OR(Dashboard!$D$5="All",N1340=Dashboard!$D$5),OR(AND(C1340&lt;&gt;"",C1340&gt;=Dashboard!$F$5,C1340&lt;=Dashboard!$H$5),AND(C1340="",Dashboard!$F$5&lt;=1980,Dashboard!$H$5&gt;=2016))),1,0)</f>
        <v>1</v>
      </c>
      <c r="Q1340" s="0" t="n">
        <f aca="false">J1340*P1340+ROW()*0.00000001</f>
        <v>1.4300134</v>
      </c>
    </row>
    <row r="1341" customFormat="false" ht="15" hidden="false" customHeight="false" outlineLevel="0" collapsed="false">
      <c r="A1341" s="0" t="s">
        <v>1026</v>
      </c>
      <c r="B1341" s="0" t="s">
        <v>45</v>
      </c>
      <c r="C1341" s="0" t="n">
        <v>1988</v>
      </c>
      <c r="D1341" s="0" t="s">
        <v>16</v>
      </c>
      <c r="E1341" s="0" t="s">
        <v>211</v>
      </c>
      <c r="F1341" s="0" t="n">
        <v>0.82</v>
      </c>
      <c r="G1341" s="0" t="n">
        <v>0.23</v>
      </c>
      <c r="H1341" s="0" t="n">
        <v>0.35</v>
      </c>
      <c r="I1341" s="0" t="n">
        <v>0.03</v>
      </c>
      <c r="J1341" s="0" t="n">
        <v>1.43</v>
      </c>
      <c r="N1341" s="0" t="s">
        <v>35</v>
      </c>
      <c r="P1341" s="0" t="n">
        <f aca="false">IF(AND(OR(Dashboard!$B$5="All",D1341=Dashboard!$B$5),OR(Dashboard!$D$5="All",N1341=Dashboard!$D$5),OR(AND(C1341&lt;&gt;"",C1341&gt;=Dashboard!$F$5,C1341&lt;=Dashboard!$H$5),AND(C1341="",Dashboard!$F$5&lt;=1980,Dashboard!$H$5&gt;=2016))),1,0)</f>
        <v>1</v>
      </c>
      <c r="Q1341" s="0" t="n">
        <f aca="false">J1341*P1341+ROW()*0.00000001</f>
        <v>1.43001341</v>
      </c>
    </row>
    <row r="1342" customFormat="false" ht="15" hidden="false" customHeight="false" outlineLevel="0" collapsed="false">
      <c r="A1342" s="0" t="s">
        <v>1238</v>
      </c>
      <c r="B1342" s="0" t="s">
        <v>50</v>
      </c>
      <c r="C1342" s="0" t="n">
        <v>2007</v>
      </c>
      <c r="D1342" s="0" t="s">
        <v>114</v>
      </c>
      <c r="E1342" s="0" t="s">
        <v>487</v>
      </c>
      <c r="F1342" s="0" t="n">
        <v>1.12</v>
      </c>
      <c r="G1342" s="0" t="n">
        <v>0.19</v>
      </c>
      <c r="H1342" s="0" t="n">
        <v>0</v>
      </c>
      <c r="I1342" s="0" t="n">
        <v>0.11</v>
      </c>
      <c r="J1342" s="0" t="n">
        <v>1.43</v>
      </c>
      <c r="M1342" s="0" t="s">
        <v>36</v>
      </c>
      <c r="N1342" s="0" t="s">
        <v>35</v>
      </c>
      <c r="P1342" s="0" t="n">
        <f aca="false">IF(AND(OR(Dashboard!$B$5="All",D1342=Dashboard!$B$5),OR(Dashboard!$D$5="All",N1342=Dashboard!$D$5),OR(AND(C1342&lt;&gt;"",C1342&gt;=Dashboard!$F$5,C1342&lt;=Dashboard!$H$5),AND(C1342="",Dashboard!$F$5&lt;=1980,Dashboard!$H$5&gt;=2016))),1,0)</f>
        <v>1</v>
      </c>
      <c r="Q1342" s="0" t="n">
        <f aca="false">J1342*P1342+ROW()*0.00000001</f>
        <v>1.43001342</v>
      </c>
    </row>
    <row r="1343" customFormat="false" ht="15" hidden="false" customHeight="false" outlineLevel="0" collapsed="false">
      <c r="A1343" s="0" t="s">
        <v>1239</v>
      </c>
      <c r="B1343" s="0" t="s">
        <v>85</v>
      </c>
      <c r="C1343" s="0" t="n">
        <v>2004</v>
      </c>
      <c r="D1343" s="0" t="s">
        <v>16</v>
      </c>
      <c r="E1343" s="0" t="s">
        <v>35</v>
      </c>
      <c r="F1343" s="0" t="n">
        <v>0</v>
      </c>
      <c r="G1343" s="0" t="n">
        <v>0</v>
      </c>
      <c r="H1343" s="0" t="n">
        <v>1.39</v>
      </c>
      <c r="I1343" s="0" t="n">
        <v>0.03</v>
      </c>
      <c r="J1343" s="0" t="n">
        <v>1.43</v>
      </c>
      <c r="K1343" s="0" t="n">
        <v>84</v>
      </c>
      <c r="L1343" s="0" t="n">
        <v>8.6</v>
      </c>
      <c r="M1343" s="0" t="s">
        <v>36</v>
      </c>
      <c r="N1343" s="0" t="s">
        <v>35</v>
      </c>
      <c r="O1343" s="0" t="s">
        <v>42</v>
      </c>
      <c r="P1343" s="0" t="n">
        <f aca="false">IF(AND(OR(Dashboard!$B$5="All",D1343=Dashboard!$B$5),OR(Dashboard!$D$5="All",N1343=Dashboard!$D$5),OR(AND(C1343&lt;&gt;"",C1343&gt;=Dashboard!$F$5,C1343&lt;=Dashboard!$H$5),AND(C1343="",Dashboard!$F$5&lt;=1980,Dashboard!$H$5&gt;=2016))),1,0)</f>
        <v>1</v>
      </c>
      <c r="Q1343" s="0" t="n">
        <f aca="false">J1343*P1343+ROW()*0.00000001</f>
        <v>1.43001343</v>
      </c>
    </row>
    <row r="1344" customFormat="false" ht="15" hidden="false" customHeight="false" outlineLevel="0" collapsed="false">
      <c r="A1344" s="0" t="s">
        <v>1240</v>
      </c>
      <c r="B1344" s="0" t="s">
        <v>117</v>
      </c>
      <c r="C1344" s="0" t="n">
        <v>1999</v>
      </c>
      <c r="D1344" s="0" t="s">
        <v>34</v>
      </c>
      <c r="E1344" s="0" t="s">
        <v>142</v>
      </c>
      <c r="F1344" s="0" t="n">
        <v>0.79</v>
      </c>
      <c r="G1344" s="0" t="n">
        <v>0.54</v>
      </c>
      <c r="H1344" s="0" t="n">
        <v>0</v>
      </c>
      <c r="I1344" s="0" t="n">
        <v>0.09</v>
      </c>
      <c r="J1344" s="0" t="n">
        <v>1.43</v>
      </c>
      <c r="N1344" s="0" t="s">
        <v>74</v>
      </c>
      <c r="P1344" s="0" t="n">
        <f aca="false">IF(AND(OR(Dashboard!$B$5="All",D1344=Dashboard!$B$5),OR(Dashboard!$D$5="All",N1344=Dashboard!$D$5),OR(AND(C1344&lt;&gt;"",C1344&gt;=Dashboard!$F$5,C1344&lt;=Dashboard!$H$5),AND(C1344="",Dashboard!$F$5&lt;=1980,Dashboard!$H$5&gt;=2016))),1,0)</f>
        <v>1</v>
      </c>
      <c r="Q1344" s="0" t="n">
        <f aca="false">J1344*P1344+ROW()*0.00000001</f>
        <v>1.43001344</v>
      </c>
    </row>
    <row r="1345" customFormat="false" ht="15" hidden="false" customHeight="false" outlineLevel="0" collapsed="false">
      <c r="A1345" s="0" t="s">
        <v>1241</v>
      </c>
      <c r="B1345" s="0" t="s">
        <v>152</v>
      </c>
      <c r="C1345" s="0" t="n">
        <v>2011</v>
      </c>
      <c r="D1345" s="0" t="s">
        <v>246</v>
      </c>
      <c r="E1345" s="0" t="s">
        <v>124</v>
      </c>
      <c r="F1345" s="0" t="n">
        <v>0</v>
      </c>
      <c r="G1345" s="0" t="n">
        <v>1.13</v>
      </c>
      <c r="H1345" s="0" t="n">
        <v>0</v>
      </c>
      <c r="I1345" s="0" t="n">
        <v>0.29</v>
      </c>
      <c r="J1345" s="0" t="n">
        <v>1.43</v>
      </c>
      <c r="K1345" s="0" t="n">
        <v>83</v>
      </c>
      <c r="L1345" s="0" t="n">
        <v>7</v>
      </c>
      <c r="M1345" s="0" t="s">
        <v>103</v>
      </c>
      <c r="N1345" s="0" t="s">
        <v>152</v>
      </c>
      <c r="O1345" s="0" t="s">
        <v>42</v>
      </c>
      <c r="P1345" s="0" t="n">
        <f aca="false">IF(AND(OR(Dashboard!$B$5="All",D1345=Dashboard!$B$5),OR(Dashboard!$D$5="All",N1345=Dashboard!$D$5),OR(AND(C1345&lt;&gt;"",C1345&gt;=Dashboard!$F$5,C1345&lt;=Dashboard!$H$5),AND(C1345="",Dashboard!$F$5&lt;=1980,Dashboard!$H$5&gt;=2016))),1,0)</f>
        <v>1</v>
      </c>
      <c r="Q1345" s="0" t="n">
        <f aca="false">J1345*P1345+ROW()*0.00000001</f>
        <v>1.43001345</v>
      </c>
    </row>
    <row r="1346" customFormat="false" ht="15" hidden="false" customHeight="false" outlineLevel="0" collapsed="false">
      <c r="A1346" s="0" t="s">
        <v>1242</v>
      </c>
      <c r="B1346" s="0" t="s">
        <v>33</v>
      </c>
      <c r="C1346" s="0" t="n">
        <v>2008</v>
      </c>
      <c r="D1346" s="0" t="s">
        <v>48</v>
      </c>
      <c r="E1346" s="0" t="s">
        <v>142</v>
      </c>
      <c r="F1346" s="0" t="n">
        <v>0.96</v>
      </c>
      <c r="G1346" s="0" t="n">
        <v>0.33</v>
      </c>
      <c r="H1346" s="0" t="n">
        <v>0</v>
      </c>
      <c r="I1346" s="0" t="n">
        <v>0.13</v>
      </c>
      <c r="J1346" s="0" t="n">
        <v>1.43</v>
      </c>
      <c r="K1346" s="0" t="n">
        <v>63</v>
      </c>
      <c r="L1346" s="0" t="n">
        <v>7.5</v>
      </c>
      <c r="M1346" s="0" t="s">
        <v>36</v>
      </c>
      <c r="N1346" s="0" t="s">
        <v>35</v>
      </c>
      <c r="O1346" s="0" t="s">
        <v>67</v>
      </c>
      <c r="P1346" s="0" t="n">
        <f aca="false">IF(AND(OR(Dashboard!$B$5="All",D1346=Dashboard!$B$5),OR(Dashboard!$D$5="All",N1346=Dashboard!$D$5),OR(AND(C1346&lt;&gt;"",C1346&gt;=Dashboard!$F$5,C1346&lt;=Dashboard!$H$5),AND(C1346="",Dashboard!$F$5&lt;=1980,Dashboard!$H$5&gt;=2016))),1,0)</f>
        <v>1</v>
      </c>
      <c r="Q1346" s="0" t="n">
        <f aca="false">J1346*P1346+ROW()*0.00000001</f>
        <v>1.43001346</v>
      </c>
    </row>
    <row r="1347" customFormat="false" ht="15" hidden="false" customHeight="false" outlineLevel="0" collapsed="false">
      <c r="A1347" s="0" t="s">
        <v>1243</v>
      </c>
      <c r="B1347" s="0" t="s">
        <v>164</v>
      </c>
      <c r="C1347" s="0" t="n">
        <v>2006</v>
      </c>
      <c r="D1347" s="0" t="s">
        <v>41</v>
      </c>
      <c r="E1347" s="0" t="s">
        <v>154</v>
      </c>
      <c r="F1347" s="0" t="n">
        <v>0.73</v>
      </c>
      <c r="G1347" s="0" t="n">
        <v>0.42</v>
      </c>
      <c r="H1347" s="0" t="n">
        <v>0</v>
      </c>
      <c r="I1347" s="0" t="n">
        <v>0.27</v>
      </c>
      <c r="J1347" s="0" t="n">
        <v>1.42</v>
      </c>
      <c r="K1347" s="0" t="n">
        <v>64</v>
      </c>
      <c r="L1347" s="0" t="n">
        <v>7.8</v>
      </c>
      <c r="M1347" s="0" t="s">
        <v>36</v>
      </c>
      <c r="N1347" s="0" t="s">
        <v>74</v>
      </c>
      <c r="O1347" s="0" t="s">
        <v>67</v>
      </c>
      <c r="P1347" s="0" t="n">
        <f aca="false">IF(AND(OR(Dashboard!$B$5="All",D1347=Dashboard!$B$5),OR(Dashboard!$D$5="All",N1347=Dashboard!$D$5),OR(AND(C1347&lt;&gt;"",C1347&gt;=Dashboard!$F$5,C1347&lt;=Dashboard!$H$5),AND(C1347="",Dashboard!$F$5&lt;=1980,Dashboard!$H$5&gt;=2016))),1,0)</f>
        <v>1</v>
      </c>
      <c r="Q1347" s="0" t="n">
        <f aca="false">J1347*P1347+ROW()*0.00000001</f>
        <v>1.42001347</v>
      </c>
    </row>
    <row r="1348" customFormat="false" ht="15" hidden="false" customHeight="false" outlineLevel="0" collapsed="false">
      <c r="A1348" s="0" t="s">
        <v>556</v>
      </c>
      <c r="B1348" s="0" t="s">
        <v>70</v>
      </c>
      <c r="C1348" s="0" t="n">
        <v>2008</v>
      </c>
      <c r="D1348" s="0" t="s">
        <v>56</v>
      </c>
      <c r="E1348" s="0" t="s">
        <v>72</v>
      </c>
      <c r="F1348" s="0" t="n">
        <v>0.75</v>
      </c>
      <c r="G1348" s="0" t="n">
        <v>0.46</v>
      </c>
      <c r="H1348" s="0" t="n">
        <v>0.01</v>
      </c>
      <c r="I1348" s="0" t="n">
        <v>0.2</v>
      </c>
      <c r="J1348" s="0" t="n">
        <v>1.42</v>
      </c>
      <c r="K1348" s="0" t="n">
        <v>94</v>
      </c>
      <c r="L1348" s="0" t="n">
        <v>8.7</v>
      </c>
      <c r="M1348" s="0" t="s">
        <v>73</v>
      </c>
      <c r="N1348" s="0" t="s">
        <v>74</v>
      </c>
      <c r="O1348" s="0" t="s">
        <v>60</v>
      </c>
      <c r="P1348" s="0" t="n">
        <f aca="false">IF(AND(OR(Dashboard!$B$5="All",D1348=Dashboard!$B$5),OR(Dashboard!$D$5="All",N1348=Dashboard!$D$5),OR(AND(C1348&lt;&gt;"",C1348&gt;=Dashboard!$F$5,C1348&lt;=Dashboard!$H$5),AND(C1348="",Dashboard!$F$5&lt;=1980,Dashboard!$H$5&gt;=2016))),1,0)</f>
        <v>1</v>
      </c>
      <c r="Q1348" s="0" t="n">
        <f aca="false">J1348*P1348+ROW()*0.00000001</f>
        <v>1.42001348</v>
      </c>
    </row>
    <row r="1349" customFormat="false" ht="15" hidden="false" customHeight="false" outlineLevel="0" collapsed="false">
      <c r="A1349" s="0" t="s">
        <v>508</v>
      </c>
      <c r="B1349" s="0" t="s">
        <v>70</v>
      </c>
      <c r="C1349" s="0" t="n">
        <v>2012</v>
      </c>
      <c r="D1349" s="0" t="s">
        <v>46</v>
      </c>
      <c r="E1349" s="0" t="s">
        <v>142</v>
      </c>
      <c r="F1349" s="0" t="n">
        <v>0.63</v>
      </c>
      <c r="G1349" s="0" t="n">
        <v>0.56</v>
      </c>
      <c r="H1349" s="0" t="n">
        <v>0.03</v>
      </c>
      <c r="I1349" s="0" t="n">
        <v>0.2</v>
      </c>
      <c r="J1349" s="0" t="n">
        <v>1.42</v>
      </c>
      <c r="K1349" s="0" t="n">
        <v>93</v>
      </c>
      <c r="L1349" s="0" t="n">
        <v>5.5</v>
      </c>
      <c r="M1349" s="0" t="s">
        <v>73</v>
      </c>
      <c r="N1349" s="0" t="s">
        <v>74</v>
      </c>
      <c r="O1349" s="0" t="s">
        <v>60</v>
      </c>
      <c r="P1349" s="0" t="n">
        <f aca="false">IF(AND(OR(Dashboard!$B$5="All",D1349=Dashboard!$B$5),OR(Dashboard!$D$5="All",N1349=Dashboard!$D$5),OR(AND(C1349&lt;&gt;"",C1349&gt;=Dashboard!$F$5,C1349&lt;=Dashboard!$H$5),AND(C1349="",Dashboard!$F$5&lt;=1980,Dashboard!$H$5&gt;=2016))),1,0)</f>
        <v>1</v>
      </c>
      <c r="Q1349" s="0" t="n">
        <f aca="false">J1349*P1349+ROW()*0.00000001</f>
        <v>1.42001349</v>
      </c>
    </row>
    <row r="1350" customFormat="false" ht="15" hidden="false" customHeight="false" outlineLevel="0" collapsed="false">
      <c r="A1350" s="0" t="s">
        <v>1244</v>
      </c>
      <c r="B1350" s="0" t="s">
        <v>76</v>
      </c>
      <c r="C1350" s="0" t="n">
        <v>2002</v>
      </c>
      <c r="D1350" s="0" t="s">
        <v>34</v>
      </c>
      <c r="E1350" s="0" t="s">
        <v>91</v>
      </c>
      <c r="F1350" s="0" t="n">
        <v>0.7</v>
      </c>
      <c r="G1350" s="0" t="n">
        <v>0.54</v>
      </c>
      <c r="H1350" s="0" t="n">
        <v>0</v>
      </c>
      <c r="I1350" s="0" t="n">
        <v>0.18</v>
      </c>
      <c r="J1350" s="0" t="n">
        <v>1.42</v>
      </c>
      <c r="K1350" s="0" t="n">
        <v>59</v>
      </c>
      <c r="L1350" s="0" t="n">
        <v>7.8</v>
      </c>
      <c r="M1350" s="0" t="s">
        <v>103</v>
      </c>
      <c r="N1350" s="0" t="s">
        <v>74</v>
      </c>
      <c r="O1350" s="0" t="s">
        <v>53</v>
      </c>
      <c r="P1350" s="0" t="n">
        <f aca="false">IF(AND(OR(Dashboard!$B$5="All",D1350=Dashboard!$B$5),OR(Dashboard!$D$5="All",N1350=Dashboard!$D$5),OR(AND(C1350&lt;&gt;"",C1350&gt;=Dashboard!$F$5,C1350&lt;=Dashboard!$H$5),AND(C1350="",Dashboard!$F$5&lt;=1980,Dashboard!$H$5&gt;=2016))),1,0)</f>
        <v>1</v>
      </c>
      <c r="Q1350" s="0" t="n">
        <f aca="false">J1350*P1350+ROW()*0.00000001</f>
        <v>1.4200135</v>
      </c>
    </row>
    <row r="1351" customFormat="false" ht="15" hidden="false" customHeight="false" outlineLevel="0" collapsed="false">
      <c r="A1351" s="0" t="s">
        <v>1245</v>
      </c>
      <c r="B1351" s="0" t="s">
        <v>76</v>
      </c>
      <c r="C1351" s="0" t="n">
        <v>2005</v>
      </c>
      <c r="D1351" s="0" t="s">
        <v>34</v>
      </c>
      <c r="E1351" s="0" t="s">
        <v>142</v>
      </c>
      <c r="F1351" s="0" t="n">
        <v>1.35</v>
      </c>
      <c r="G1351" s="0" t="n">
        <v>0.05</v>
      </c>
      <c r="H1351" s="0" t="n">
        <v>0</v>
      </c>
      <c r="I1351" s="0" t="n">
        <v>0.02</v>
      </c>
      <c r="J1351" s="0" t="n">
        <v>1.42</v>
      </c>
      <c r="N1351" s="0" t="s">
        <v>74</v>
      </c>
      <c r="P1351" s="0" t="n">
        <f aca="false">IF(AND(OR(Dashboard!$B$5="All",D1351=Dashboard!$B$5),OR(Dashboard!$D$5="All",N1351=Dashboard!$D$5),OR(AND(C1351&lt;&gt;"",C1351&gt;=Dashboard!$F$5,C1351&lt;=Dashboard!$H$5),AND(C1351="",Dashboard!$F$5&lt;=1980,Dashboard!$H$5&gt;=2016))),1,0)</f>
        <v>1</v>
      </c>
      <c r="Q1351" s="0" t="n">
        <f aca="false">J1351*P1351+ROW()*0.00000001</f>
        <v>1.42001351</v>
      </c>
    </row>
    <row r="1352" customFormat="false" ht="15" hidden="false" customHeight="false" outlineLevel="0" collapsed="false">
      <c r="A1352" s="0" t="s">
        <v>1246</v>
      </c>
      <c r="B1352" s="0" t="s">
        <v>152</v>
      </c>
      <c r="C1352" s="0" t="n">
        <v>2013</v>
      </c>
      <c r="D1352" s="0" t="s">
        <v>58</v>
      </c>
      <c r="E1352" s="0" t="s">
        <v>142</v>
      </c>
      <c r="F1352" s="0" t="n">
        <v>0.48</v>
      </c>
      <c r="G1352" s="0" t="n">
        <v>0.77</v>
      </c>
      <c r="H1352" s="0" t="n">
        <v>0</v>
      </c>
      <c r="I1352" s="0" t="n">
        <v>0.17</v>
      </c>
      <c r="J1352" s="0" t="n">
        <v>1.42</v>
      </c>
      <c r="K1352" s="0" t="n">
        <v>64</v>
      </c>
      <c r="L1352" s="0" t="n">
        <v>2.2</v>
      </c>
      <c r="M1352" s="0" t="s">
        <v>125</v>
      </c>
      <c r="N1352" s="0" t="s">
        <v>152</v>
      </c>
      <c r="O1352" s="0" t="s">
        <v>67</v>
      </c>
      <c r="P1352" s="0" t="n">
        <f aca="false">IF(AND(OR(Dashboard!$B$5="All",D1352=Dashboard!$B$5),OR(Dashboard!$D$5="All",N1352=Dashboard!$D$5),OR(AND(C1352&lt;&gt;"",C1352&gt;=Dashboard!$F$5,C1352&lt;=Dashboard!$H$5),AND(C1352="",Dashboard!$F$5&lt;=1980,Dashboard!$H$5&gt;=2016))),1,0)</f>
        <v>1</v>
      </c>
      <c r="Q1352" s="0" t="n">
        <f aca="false">J1352*P1352+ROW()*0.00000001</f>
        <v>1.42001352</v>
      </c>
    </row>
    <row r="1353" customFormat="false" ht="15" hidden="false" customHeight="false" outlineLevel="0" collapsed="false">
      <c r="A1353" s="0" t="s">
        <v>1247</v>
      </c>
      <c r="B1353" s="0" t="s">
        <v>85</v>
      </c>
      <c r="C1353" s="0" t="n">
        <v>2004</v>
      </c>
      <c r="D1353" s="0" t="s">
        <v>71</v>
      </c>
      <c r="E1353" s="0" t="s">
        <v>35</v>
      </c>
      <c r="F1353" s="0" t="n">
        <v>0.89</v>
      </c>
      <c r="G1353" s="0" t="n">
        <v>0.22</v>
      </c>
      <c r="H1353" s="0" t="n">
        <v>0.22</v>
      </c>
      <c r="I1353" s="0" t="n">
        <v>0.1</v>
      </c>
      <c r="J1353" s="0" t="n">
        <v>1.42</v>
      </c>
      <c r="K1353" s="0" t="n">
        <v>89</v>
      </c>
      <c r="L1353" s="0" t="n">
        <v>9</v>
      </c>
      <c r="M1353" s="0" t="s">
        <v>36</v>
      </c>
      <c r="N1353" s="0" t="s">
        <v>35</v>
      </c>
      <c r="O1353" s="0" t="s">
        <v>42</v>
      </c>
      <c r="P1353" s="0" t="n">
        <f aca="false">IF(AND(OR(Dashboard!$B$5="All",D1353=Dashboard!$B$5),OR(Dashboard!$D$5="All",N1353=Dashboard!$D$5),OR(AND(C1353&lt;&gt;"",C1353&gt;=Dashboard!$F$5,C1353&lt;=Dashboard!$H$5),AND(C1353="",Dashboard!$F$5&lt;=1980,Dashboard!$H$5&gt;=2016))),1,0)</f>
        <v>1</v>
      </c>
      <c r="Q1353" s="0" t="n">
        <f aca="false">J1353*P1353+ROW()*0.00000001</f>
        <v>1.42001353</v>
      </c>
    </row>
    <row r="1354" customFormat="false" ht="15" hidden="false" customHeight="false" outlineLevel="0" collapsed="false">
      <c r="A1354" s="0" t="s">
        <v>1248</v>
      </c>
      <c r="B1354" s="0" t="s">
        <v>76</v>
      </c>
      <c r="C1354" s="0" t="n">
        <v>2004</v>
      </c>
      <c r="D1354" s="0" t="s">
        <v>34</v>
      </c>
      <c r="E1354" s="0" t="s">
        <v>142</v>
      </c>
      <c r="F1354" s="0" t="n">
        <v>1.15</v>
      </c>
      <c r="G1354" s="0" t="n">
        <v>0.08</v>
      </c>
      <c r="H1354" s="0" t="n">
        <v>0</v>
      </c>
      <c r="I1354" s="0" t="n">
        <v>0.19</v>
      </c>
      <c r="J1354" s="0" t="n">
        <v>1.42</v>
      </c>
      <c r="K1354" s="0" t="n">
        <v>80</v>
      </c>
      <c r="L1354" s="0" t="n">
        <v>8.9</v>
      </c>
      <c r="M1354" s="0" t="s">
        <v>36</v>
      </c>
      <c r="N1354" s="0" t="s">
        <v>74</v>
      </c>
      <c r="O1354" s="0" t="s">
        <v>37</v>
      </c>
      <c r="P1354" s="0" t="n">
        <f aca="false">IF(AND(OR(Dashboard!$B$5="All",D1354=Dashboard!$B$5),OR(Dashboard!$D$5="All",N1354=Dashboard!$D$5),OR(AND(C1354&lt;&gt;"",C1354&gt;=Dashboard!$F$5,C1354&lt;=Dashboard!$H$5),AND(C1354="",Dashboard!$F$5&lt;=1980,Dashboard!$H$5&gt;=2016))),1,0)</f>
        <v>1</v>
      </c>
      <c r="Q1354" s="0" t="n">
        <f aca="false">J1354*P1354+ROW()*0.00000001</f>
        <v>1.42001354</v>
      </c>
    </row>
    <row r="1355" customFormat="false" ht="15" hidden="false" customHeight="false" outlineLevel="0" collapsed="false">
      <c r="A1355" s="0" t="s">
        <v>1249</v>
      </c>
      <c r="B1355" s="0" t="s">
        <v>78</v>
      </c>
      <c r="C1355" s="0" t="n">
        <v>1994</v>
      </c>
      <c r="D1355" s="0" t="s">
        <v>71</v>
      </c>
      <c r="E1355" s="0" t="s">
        <v>35</v>
      </c>
      <c r="F1355" s="0" t="n">
        <v>0.57</v>
      </c>
      <c r="G1355" s="0" t="n">
        <v>0.12</v>
      </c>
      <c r="H1355" s="0" t="n">
        <v>0.71</v>
      </c>
      <c r="I1355" s="0" t="n">
        <v>0.02</v>
      </c>
      <c r="J1355" s="0" t="n">
        <v>1.42</v>
      </c>
      <c r="N1355" s="0" t="s">
        <v>35</v>
      </c>
      <c r="P1355" s="0" t="n">
        <f aca="false">IF(AND(OR(Dashboard!$B$5="All",D1355=Dashboard!$B$5),OR(Dashboard!$D$5="All",N1355=Dashboard!$D$5),OR(AND(C1355&lt;&gt;"",C1355&gt;=Dashboard!$F$5,C1355&lt;=Dashboard!$H$5),AND(C1355="",Dashboard!$F$5&lt;=1980,Dashboard!$H$5&gt;=2016))),1,0)</f>
        <v>1</v>
      </c>
      <c r="Q1355" s="0" t="n">
        <f aca="false">J1355*P1355+ROW()*0.00000001</f>
        <v>1.42001355</v>
      </c>
    </row>
    <row r="1356" customFormat="false" ht="15" hidden="false" customHeight="false" outlineLevel="0" collapsed="false">
      <c r="A1356" s="0" t="s">
        <v>1250</v>
      </c>
      <c r="B1356" s="0" t="s">
        <v>39</v>
      </c>
      <c r="C1356" s="0" t="n">
        <v>1987</v>
      </c>
      <c r="D1356" s="0" t="s">
        <v>34</v>
      </c>
      <c r="E1356" s="0" t="s">
        <v>328</v>
      </c>
      <c r="F1356" s="0" t="n">
        <v>0.12</v>
      </c>
      <c r="G1356" s="0" t="n">
        <v>0</v>
      </c>
      <c r="H1356" s="0" t="n">
        <v>1.3</v>
      </c>
      <c r="I1356" s="0" t="n">
        <v>0</v>
      </c>
      <c r="J1356" s="0" t="n">
        <v>1.42</v>
      </c>
      <c r="N1356" s="0" t="s">
        <v>35</v>
      </c>
      <c r="P1356" s="0" t="n">
        <f aca="false">IF(AND(OR(Dashboard!$B$5="All",D1356=Dashboard!$B$5),OR(Dashboard!$D$5="All",N1356=Dashboard!$D$5),OR(AND(C1356&lt;&gt;"",C1356&gt;=Dashboard!$F$5,C1356&lt;=Dashboard!$H$5),AND(C1356="",Dashboard!$F$5&lt;=1980,Dashboard!$H$5&gt;=2016))),1,0)</f>
        <v>1</v>
      </c>
      <c r="Q1356" s="0" t="n">
        <f aca="false">J1356*P1356+ROW()*0.00000001</f>
        <v>1.42001356</v>
      </c>
    </row>
    <row r="1357" customFormat="false" ht="15" hidden="false" customHeight="false" outlineLevel="0" collapsed="false">
      <c r="A1357" s="0" t="s">
        <v>1158</v>
      </c>
      <c r="B1357" s="0" t="s">
        <v>70</v>
      </c>
      <c r="C1357" s="0" t="n">
        <v>2011</v>
      </c>
      <c r="D1357" s="0" t="s">
        <v>56</v>
      </c>
      <c r="E1357" s="0" t="s">
        <v>142</v>
      </c>
      <c r="F1357" s="0" t="n">
        <v>0.73</v>
      </c>
      <c r="G1357" s="0" t="n">
        <v>0.48</v>
      </c>
      <c r="H1357" s="0" t="n">
        <v>0</v>
      </c>
      <c r="I1357" s="0" t="n">
        <v>0.21</v>
      </c>
      <c r="J1357" s="0" t="n">
        <v>1.42</v>
      </c>
      <c r="K1357" s="0" t="n">
        <v>89</v>
      </c>
      <c r="L1357" s="0" t="n">
        <v>8.4</v>
      </c>
      <c r="M1357" s="0" t="s">
        <v>73</v>
      </c>
      <c r="N1357" s="0" t="s">
        <v>74</v>
      </c>
      <c r="O1357" s="0" t="s">
        <v>42</v>
      </c>
      <c r="P1357" s="0" t="n">
        <f aca="false">IF(AND(OR(Dashboard!$B$5="All",D1357=Dashboard!$B$5),OR(Dashboard!$D$5="All",N1357=Dashboard!$D$5),OR(AND(C1357&lt;&gt;"",C1357&gt;=Dashboard!$F$5,C1357&lt;=Dashboard!$H$5),AND(C1357="",Dashboard!$F$5&lt;=1980,Dashboard!$H$5&gt;=2016))),1,0)</f>
        <v>1</v>
      </c>
      <c r="Q1357" s="0" t="n">
        <f aca="false">J1357*P1357+ROW()*0.00000001</f>
        <v>1.42001357</v>
      </c>
    </row>
    <row r="1358" customFormat="false" ht="15" hidden="false" customHeight="false" outlineLevel="0" collapsed="false">
      <c r="A1358" s="0" t="s">
        <v>1251</v>
      </c>
      <c r="B1358" s="0" t="s">
        <v>33</v>
      </c>
      <c r="C1358" s="0" t="n">
        <v>2008</v>
      </c>
      <c r="D1358" s="0" t="s">
        <v>34</v>
      </c>
      <c r="E1358" s="0" t="s">
        <v>142</v>
      </c>
      <c r="F1358" s="0" t="n">
        <v>0.8</v>
      </c>
      <c r="G1358" s="0" t="n">
        <v>0.47</v>
      </c>
      <c r="H1358" s="0" t="n">
        <v>0</v>
      </c>
      <c r="I1358" s="0" t="n">
        <v>0.14</v>
      </c>
      <c r="J1358" s="0" t="n">
        <v>1.42</v>
      </c>
      <c r="K1358" s="0" t="n">
        <v>81</v>
      </c>
      <c r="L1358" s="0" t="n">
        <v>8.7</v>
      </c>
      <c r="M1358" s="0" t="s">
        <v>36</v>
      </c>
      <c r="N1358" s="0" t="s">
        <v>35</v>
      </c>
      <c r="O1358" s="0" t="s">
        <v>42</v>
      </c>
      <c r="P1358" s="0" t="n">
        <f aca="false">IF(AND(OR(Dashboard!$B$5="All",D1358=Dashboard!$B$5),OR(Dashboard!$D$5="All",N1358=Dashboard!$D$5),OR(AND(C1358&lt;&gt;"",C1358&gt;=Dashboard!$F$5,C1358&lt;=Dashboard!$H$5),AND(C1358="",Dashboard!$F$5&lt;=1980,Dashboard!$H$5&gt;=2016))),1,0)</f>
        <v>1</v>
      </c>
      <c r="Q1358" s="0" t="n">
        <f aca="false">J1358*P1358+ROW()*0.00000001</f>
        <v>1.42001358</v>
      </c>
    </row>
    <row r="1359" customFormat="false" ht="15" hidden="false" customHeight="false" outlineLevel="0" collapsed="false">
      <c r="A1359" s="0" t="s">
        <v>1252</v>
      </c>
      <c r="B1359" s="0" t="s">
        <v>70</v>
      </c>
      <c r="C1359" s="0" t="n">
        <v>2013</v>
      </c>
      <c r="D1359" s="0" t="s">
        <v>71</v>
      </c>
      <c r="E1359" s="0" t="s">
        <v>220</v>
      </c>
      <c r="F1359" s="0" t="n">
        <v>0.45</v>
      </c>
      <c r="G1359" s="0" t="n">
        <v>0.37</v>
      </c>
      <c r="H1359" s="0" t="n">
        <v>0.44</v>
      </c>
      <c r="I1359" s="0" t="n">
        <v>0.16</v>
      </c>
      <c r="J1359" s="0" t="n">
        <v>1.42</v>
      </c>
      <c r="K1359" s="0" t="n">
        <v>80</v>
      </c>
      <c r="L1359" s="0" t="n">
        <v>7.9</v>
      </c>
      <c r="M1359" s="0" t="s">
        <v>73</v>
      </c>
      <c r="N1359" s="0" t="s">
        <v>74</v>
      </c>
      <c r="O1359" s="0" t="s">
        <v>37</v>
      </c>
      <c r="P1359" s="0" t="n">
        <f aca="false">IF(AND(OR(Dashboard!$B$5="All",D1359=Dashboard!$B$5),OR(Dashboard!$D$5="All",N1359=Dashboard!$D$5),OR(AND(C1359&lt;&gt;"",C1359&gt;=Dashboard!$F$5,C1359&lt;=Dashboard!$H$5),AND(C1359="",Dashboard!$F$5&lt;=1980,Dashboard!$H$5&gt;=2016))),1,0)</f>
        <v>1</v>
      </c>
      <c r="Q1359" s="0" t="n">
        <f aca="false">J1359*P1359+ROW()*0.00000001</f>
        <v>1.42001359</v>
      </c>
    </row>
    <row r="1360" customFormat="false" ht="15" hidden="false" customHeight="false" outlineLevel="0" collapsed="false">
      <c r="A1360" s="0" t="s">
        <v>1253</v>
      </c>
      <c r="B1360" s="0" t="s">
        <v>186</v>
      </c>
      <c r="C1360" s="0" t="n">
        <v>2002</v>
      </c>
      <c r="D1360" s="0" t="s">
        <v>71</v>
      </c>
      <c r="E1360" s="0" t="s">
        <v>211</v>
      </c>
      <c r="F1360" s="0" t="n">
        <v>0.63</v>
      </c>
      <c r="G1360" s="0" t="n">
        <v>0.38</v>
      </c>
      <c r="H1360" s="0" t="n">
        <v>0.35</v>
      </c>
      <c r="I1360" s="0" t="n">
        <v>0.05</v>
      </c>
      <c r="J1360" s="0" t="n">
        <v>1.42</v>
      </c>
      <c r="N1360" s="0" t="s">
        <v>35</v>
      </c>
      <c r="P1360" s="0" t="n">
        <f aca="false">IF(AND(OR(Dashboard!$B$5="All",D1360=Dashboard!$B$5),OR(Dashboard!$D$5="All",N1360=Dashboard!$D$5),OR(AND(C1360&lt;&gt;"",C1360&gt;=Dashboard!$F$5,C1360&lt;=Dashboard!$H$5),AND(C1360="",Dashboard!$F$5&lt;=1980,Dashboard!$H$5&gt;=2016))),1,0)</f>
        <v>1</v>
      </c>
      <c r="Q1360" s="0" t="n">
        <f aca="false">J1360*P1360+ROW()*0.00000001</f>
        <v>1.4200136</v>
      </c>
    </row>
    <row r="1361" customFormat="false" ht="15" hidden="false" customHeight="false" outlineLevel="0" collapsed="false">
      <c r="A1361" s="0" t="s">
        <v>1254</v>
      </c>
      <c r="B1361" s="0" t="s">
        <v>33</v>
      </c>
      <c r="C1361" s="0" t="n">
        <v>2006</v>
      </c>
      <c r="D1361" s="0" t="s">
        <v>52</v>
      </c>
      <c r="E1361" s="0" t="s">
        <v>124</v>
      </c>
      <c r="F1361" s="0" t="n">
        <v>1.22</v>
      </c>
      <c r="G1361" s="0" t="n">
        <v>0.06</v>
      </c>
      <c r="H1361" s="0" t="n">
        <v>0.02</v>
      </c>
      <c r="I1361" s="0" t="n">
        <v>0.11</v>
      </c>
      <c r="J1361" s="0" t="n">
        <v>1.42</v>
      </c>
      <c r="K1361" s="0" t="n">
        <v>76</v>
      </c>
      <c r="L1361" s="0" t="n">
        <v>7.9</v>
      </c>
      <c r="M1361" s="0" t="s">
        <v>36</v>
      </c>
      <c r="N1361" s="0" t="s">
        <v>35</v>
      </c>
      <c r="O1361" s="0" t="s">
        <v>37</v>
      </c>
      <c r="P1361" s="0" t="n">
        <f aca="false">IF(AND(OR(Dashboard!$B$5="All",D1361=Dashboard!$B$5),OR(Dashboard!$D$5="All",N1361=Dashboard!$D$5),OR(AND(C1361&lt;&gt;"",C1361&gt;=Dashboard!$F$5,C1361&lt;=Dashboard!$H$5),AND(C1361="",Dashboard!$F$5&lt;=1980,Dashboard!$H$5&gt;=2016))),1,0)</f>
        <v>1</v>
      </c>
      <c r="Q1361" s="0" t="n">
        <f aca="false">J1361*P1361+ROW()*0.00000001</f>
        <v>1.42001361</v>
      </c>
    </row>
    <row r="1362" customFormat="false" ht="15" hidden="false" customHeight="false" outlineLevel="0" collapsed="false">
      <c r="A1362" s="0" t="s">
        <v>1255</v>
      </c>
      <c r="B1362" s="0" t="s">
        <v>50</v>
      </c>
      <c r="C1362" s="0" t="n">
        <v>2010</v>
      </c>
      <c r="D1362" s="0" t="s">
        <v>46</v>
      </c>
      <c r="E1362" s="0" t="s">
        <v>157</v>
      </c>
      <c r="F1362" s="0" t="n">
        <v>0.09</v>
      </c>
      <c r="G1362" s="0" t="n">
        <v>0.07</v>
      </c>
      <c r="H1362" s="0" t="n">
        <v>1.24</v>
      </c>
      <c r="I1362" s="0" t="n">
        <v>0.02</v>
      </c>
      <c r="J1362" s="0" t="n">
        <v>1.41</v>
      </c>
      <c r="K1362" s="0" t="n">
        <v>77</v>
      </c>
      <c r="L1362" s="0" t="n">
        <v>7.3</v>
      </c>
      <c r="M1362" s="0" t="s">
        <v>36</v>
      </c>
      <c r="N1362" s="0" t="s">
        <v>35</v>
      </c>
      <c r="O1362" s="0" t="s">
        <v>37</v>
      </c>
      <c r="P1362" s="0" t="n">
        <f aca="false">IF(AND(OR(Dashboard!$B$5="All",D1362=Dashboard!$B$5),OR(Dashboard!$D$5="All",N1362=Dashboard!$D$5),OR(AND(C1362&lt;&gt;"",C1362&gt;=Dashboard!$F$5,C1362&lt;=Dashboard!$H$5),AND(C1362="",Dashboard!$F$5&lt;=1980,Dashboard!$H$5&gt;=2016))),1,0)</f>
        <v>1</v>
      </c>
      <c r="Q1362" s="0" t="n">
        <f aca="false">J1362*P1362+ROW()*0.00000001</f>
        <v>1.41001362</v>
      </c>
    </row>
    <row r="1363" customFormat="false" ht="15" hidden="false" customHeight="false" outlineLevel="0" collapsed="false">
      <c r="A1363" s="0" t="s">
        <v>1256</v>
      </c>
      <c r="B1363" s="0" t="s">
        <v>70</v>
      </c>
      <c r="C1363" s="0" t="n">
        <v>2010</v>
      </c>
      <c r="D1363" s="0" t="s">
        <v>102</v>
      </c>
      <c r="E1363" s="0" t="s">
        <v>418</v>
      </c>
      <c r="F1363" s="0" t="n">
        <v>0.8</v>
      </c>
      <c r="G1363" s="0" t="n">
        <v>0.4</v>
      </c>
      <c r="H1363" s="0" t="n">
        <v>0.02</v>
      </c>
      <c r="I1363" s="0" t="n">
        <v>0.18</v>
      </c>
      <c r="J1363" s="0" t="n">
        <v>1.41</v>
      </c>
      <c r="K1363" s="0" t="n">
        <v>85</v>
      </c>
      <c r="L1363" s="0" t="n">
        <v>7.2</v>
      </c>
      <c r="M1363" s="0" t="s">
        <v>103</v>
      </c>
      <c r="N1363" s="0" t="s">
        <v>74</v>
      </c>
      <c r="O1363" s="0" t="s">
        <v>42</v>
      </c>
      <c r="P1363" s="0" t="n">
        <f aca="false">IF(AND(OR(Dashboard!$B$5="All",D1363=Dashboard!$B$5),OR(Dashboard!$D$5="All",N1363=Dashboard!$D$5),OR(AND(C1363&lt;&gt;"",C1363&gt;=Dashboard!$F$5,C1363&lt;=Dashboard!$H$5),AND(C1363="",Dashboard!$F$5&lt;=1980,Dashboard!$H$5&gt;=2016))),1,0)</f>
        <v>1</v>
      </c>
      <c r="Q1363" s="0" t="n">
        <f aca="false">J1363*P1363+ROW()*0.00000001</f>
        <v>1.41001363</v>
      </c>
    </row>
    <row r="1364" customFormat="false" ht="15" hidden="false" customHeight="false" outlineLevel="0" collapsed="false">
      <c r="A1364" s="0" t="s">
        <v>424</v>
      </c>
      <c r="B1364" s="0" t="s">
        <v>186</v>
      </c>
      <c r="C1364" s="0" t="n">
        <v>2005</v>
      </c>
      <c r="D1364" s="0" t="s">
        <v>71</v>
      </c>
      <c r="E1364" s="0" t="s">
        <v>257</v>
      </c>
      <c r="F1364" s="0" t="n">
        <v>1.09</v>
      </c>
      <c r="G1364" s="0" t="n">
        <v>0.28</v>
      </c>
      <c r="H1364" s="0" t="n">
        <v>0</v>
      </c>
      <c r="I1364" s="0" t="n">
        <v>0.04</v>
      </c>
      <c r="J1364" s="0" t="n">
        <v>1.41</v>
      </c>
      <c r="N1364" s="0" t="s">
        <v>35</v>
      </c>
      <c r="P1364" s="0" t="n">
        <f aca="false">IF(AND(OR(Dashboard!$B$5="All",D1364=Dashboard!$B$5),OR(Dashboard!$D$5="All",N1364=Dashboard!$D$5),OR(AND(C1364&lt;&gt;"",C1364&gt;=Dashboard!$F$5,C1364&lt;=Dashboard!$H$5),AND(C1364="",Dashboard!$F$5&lt;=1980,Dashboard!$H$5&gt;=2016))),1,0)</f>
        <v>1</v>
      </c>
      <c r="Q1364" s="0" t="n">
        <f aca="false">J1364*P1364+ROW()*0.00000001</f>
        <v>1.41001364</v>
      </c>
    </row>
    <row r="1365" customFormat="false" ht="15" hidden="false" customHeight="false" outlineLevel="0" collapsed="false">
      <c r="A1365" s="0" t="s">
        <v>1257</v>
      </c>
      <c r="B1365" s="0" t="s">
        <v>70</v>
      </c>
      <c r="C1365" s="0" t="n">
        <v>2012</v>
      </c>
      <c r="D1365" s="0" t="s">
        <v>71</v>
      </c>
      <c r="E1365" s="0" t="s">
        <v>142</v>
      </c>
      <c r="F1365" s="0" t="n">
        <v>0.48</v>
      </c>
      <c r="G1365" s="0" t="n">
        <v>0.62</v>
      </c>
      <c r="H1365" s="0" t="n">
        <v>0.06</v>
      </c>
      <c r="I1365" s="0" t="n">
        <v>0.26</v>
      </c>
      <c r="J1365" s="0" t="n">
        <v>1.41</v>
      </c>
      <c r="K1365" s="0" t="n">
        <v>55</v>
      </c>
      <c r="L1365" s="0" t="n">
        <v>6</v>
      </c>
      <c r="M1365" s="0" t="s">
        <v>73</v>
      </c>
      <c r="N1365" s="0" t="s">
        <v>74</v>
      </c>
      <c r="O1365" s="0" t="s">
        <v>53</v>
      </c>
      <c r="P1365" s="0" t="n">
        <f aca="false">IF(AND(OR(Dashboard!$B$5="All",D1365=Dashboard!$B$5),OR(Dashboard!$D$5="All",N1365=Dashboard!$D$5),OR(AND(C1365&lt;&gt;"",C1365&gt;=Dashboard!$F$5,C1365&lt;=Dashboard!$H$5),AND(C1365="",Dashboard!$F$5&lt;=1980,Dashboard!$H$5&gt;=2016))),1,0)</f>
        <v>1</v>
      </c>
      <c r="Q1365" s="0" t="n">
        <f aca="false">J1365*P1365+ROW()*0.00000001</f>
        <v>1.41001365</v>
      </c>
    </row>
    <row r="1366" customFormat="false" ht="15" hidden="false" customHeight="false" outlineLevel="0" collapsed="false">
      <c r="A1366" s="0" t="s">
        <v>938</v>
      </c>
      <c r="B1366" s="0" t="s">
        <v>222</v>
      </c>
      <c r="C1366" s="0" t="n">
        <v>1994</v>
      </c>
      <c r="D1366" s="0" t="s">
        <v>16</v>
      </c>
      <c r="E1366" s="0" t="s">
        <v>229</v>
      </c>
      <c r="F1366" s="0" t="n">
        <v>0.97</v>
      </c>
      <c r="G1366" s="0" t="n">
        <v>0.37</v>
      </c>
      <c r="H1366" s="0" t="n">
        <v>0.03</v>
      </c>
      <c r="I1366" s="0" t="n">
        <v>0.05</v>
      </c>
      <c r="J1366" s="0" t="n">
        <v>1.41</v>
      </c>
      <c r="N1366" s="0" t="s">
        <v>154</v>
      </c>
      <c r="P1366" s="0" t="n">
        <f aca="false">IF(AND(OR(Dashboard!$B$5="All",D1366=Dashboard!$B$5),OR(Dashboard!$D$5="All",N1366=Dashboard!$D$5),OR(AND(C1366&lt;&gt;"",C1366&gt;=Dashboard!$F$5,C1366&lt;=Dashboard!$H$5),AND(C1366="",Dashboard!$F$5&lt;=1980,Dashboard!$H$5&gt;=2016))),1,0)</f>
        <v>1</v>
      </c>
      <c r="Q1366" s="0" t="n">
        <f aca="false">J1366*P1366+ROW()*0.00000001</f>
        <v>1.41001366</v>
      </c>
    </row>
    <row r="1367" customFormat="false" ht="15" hidden="false" customHeight="false" outlineLevel="0" collapsed="false">
      <c r="A1367" s="0" t="s">
        <v>721</v>
      </c>
      <c r="B1367" s="0" t="s">
        <v>64</v>
      </c>
      <c r="C1367" s="0" t="n">
        <v>2009</v>
      </c>
      <c r="D1367" s="0" t="s">
        <v>52</v>
      </c>
      <c r="E1367" s="0" t="s">
        <v>154</v>
      </c>
      <c r="F1367" s="0" t="n">
        <v>0.85</v>
      </c>
      <c r="G1367" s="0" t="n">
        <v>0.43</v>
      </c>
      <c r="H1367" s="0" t="n">
        <v>0</v>
      </c>
      <c r="I1367" s="0" t="n">
        <v>0.13</v>
      </c>
      <c r="J1367" s="0" t="n">
        <v>1.41</v>
      </c>
      <c r="K1367" s="0" t="n">
        <v>79</v>
      </c>
      <c r="L1367" s="0" t="n">
        <v>8.5</v>
      </c>
      <c r="M1367" s="0" t="s">
        <v>125</v>
      </c>
      <c r="N1367" s="0" t="s">
        <v>66</v>
      </c>
      <c r="O1367" s="0" t="s">
        <v>37</v>
      </c>
      <c r="P1367" s="0" t="n">
        <f aca="false">IF(AND(OR(Dashboard!$B$5="All",D1367=Dashboard!$B$5),OR(Dashboard!$D$5="All",N1367=Dashboard!$D$5),OR(AND(C1367&lt;&gt;"",C1367&gt;=Dashboard!$F$5,C1367&lt;=Dashboard!$H$5),AND(C1367="",Dashboard!$F$5&lt;=1980,Dashboard!$H$5&gt;=2016))),1,0)</f>
        <v>1</v>
      </c>
      <c r="Q1367" s="0" t="n">
        <f aca="false">J1367*P1367+ROW()*0.00000001</f>
        <v>1.41001367</v>
      </c>
    </row>
    <row r="1368" customFormat="false" ht="15" hidden="false" customHeight="false" outlineLevel="0" collapsed="false">
      <c r="A1368" s="0" t="s">
        <v>1258</v>
      </c>
      <c r="B1368" s="0" t="s">
        <v>50</v>
      </c>
      <c r="C1368" s="0" t="n">
        <v>2007</v>
      </c>
      <c r="D1368" s="0" t="s">
        <v>52</v>
      </c>
      <c r="E1368" s="0" t="s">
        <v>1259</v>
      </c>
      <c r="F1368" s="0" t="n">
        <v>0.78</v>
      </c>
      <c r="G1368" s="0" t="n">
        <v>0.51</v>
      </c>
      <c r="H1368" s="0" t="n">
        <v>0</v>
      </c>
      <c r="I1368" s="0" t="n">
        <v>0.12</v>
      </c>
      <c r="J1368" s="0" t="n">
        <v>1.41</v>
      </c>
      <c r="M1368" s="0" t="s">
        <v>36</v>
      </c>
      <c r="N1368" s="0" t="s">
        <v>35</v>
      </c>
      <c r="P1368" s="0" t="n">
        <f aca="false">IF(AND(OR(Dashboard!$B$5="All",D1368=Dashboard!$B$5),OR(Dashboard!$D$5="All",N1368=Dashboard!$D$5),OR(AND(C1368&lt;&gt;"",C1368&gt;=Dashboard!$F$5,C1368&lt;=Dashboard!$H$5),AND(C1368="",Dashboard!$F$5&lt;=1980,Dashboard!$H$5&gt;=2016))),1,0)</f>
        <v>1</v>
      </c>
      <c r="Q1368" s="0" t="n">
        <f aca="false">J1368*P1368+ROW()*0.00000001</f>
        <v>1.41001368</v>
      </c>
    </row>
    <row r="1369" customFormat="false" ht="15" hidden="false" customHeight="false" outlineLevel="0" collapsed="false">
      <c r="A1369" s="0" t="s">
        <v>151</v>
      </c>
      <c r="B1369" s="0" t="s">
        <v>33</v>
      </c>
      <c r="C1369" s="0" t="n">
        <v>2010</v>
      </c>
      <c r="D1369" s="0" t="s">
        <v>58</v>
      </c>
      <c r="E1369" s="0" t="s">
        <v>142</v>
      </c>
      <c r="F1369" s="0" t="n">
        <v>0.57</v>
      </c>
      <c r="G1369" s="0" t="n">
        <v>0.69</v>
      </c>
      <c r="H1369" s="0" t="n">
        <v>0</v>
      </c>
      <c r="I1369" s="0" t="n">
        <v>0.14</v>
      </c>
      <c r="J1369" s="0" t="n">
        <v>1.41</v>
      </c>
      <c r="L1369" s="0" t="n">
        <v>2.5</v>
      </c>
      <c r="M1369" s="0" t="s">
        <v>103</v>
      </c>
      <c r="N1369" s="0" t="s">
        <v>35</v>
      </c>
      <c r="P1369" s="0" t="n">
        <f aca="false">IF(AND(OR(Dashboard!$B$5="All",D1369=Dashboard!$B$5),OR(Dashboard!$D$5="All",N1369=Dashboard!$D$5),OR(AND(C1369&lt;&gt;"",C1369&gt;=Dashboard!$F$5,C1369&lt;=Dashboard!$H$5),AND(C1369="",Dashboard!$F$5&lt;=1980,Dashboard!$H$5&gt;=2016))),1,0)</f>
        <v>1</v>
      </c>
      <c r="Q1369" s="0" t="n">
        <f aca="false">J1369*P1369+ROW()*0.00000001</f>
        <v>1.41001369</v>
      </c>
    </row>
    <row r="1370" customFormat="false" ht="15" hidden="false" customHeight="false" outlineLevel="0" collapsed="false">
      <c r="A1370" s="0" t="s">
        <v>1260</v>
      </c>
      <c r="B1370" s="0" t="s">
        <v>117</v>
      </c>
      <c r="C1370" s="0" t="n">
        <v>1999</v>
      </c>
      <c r="D1370" s="0" t="s">
        <v>102</v>
      </c>
      <c r="E1370" s="0" t="s">
        <v>142</v>
      </c>
      <c r="F1370" s="0" t="n">
        <v>1.02</v>
      </c>
      <c r="G1370" s="0" t="n">
        <v>0.34</v>
      </c>
      <c r="H1370" s="0" t="n">
        <v>0</v>
      </c>
      <c r="I1370" s="0" t="n">
        <v>0.05</v>
      </c>
      <c r="J1370" s="0" t="n">
        <v>1.41</v>
      </c>
      <c r="N1370" s="0" t="s">
        <v>74</v>
      </c>
      <c r="P1370" s="0" t="n">
        <f aca="false">IF(AND(OR(Dashboard!$B$5="All",D1370=Dashboard!$B$5),OR(Dashboard!$D$5="All",N1370=Dashboard!$D$5),OR(AND(C1370&lt;&gt;"",C1370&gt;=Dashboard!$F$5,C1370&lt;=Dashboard!$H$5),AND(C1370="",Dashboard!$F$5&lt;=1980,Dashboard!$H$5&gt;=2016))),1,0)</f>
        <v>1</v>
      </c>
      <c r="Q1370" s="0" t="n">
        <f aca="false">J1370*P1370+ROW()*0.00000001</f>
        <v>1.4100137</v>
      </c>
    </row>
    <row r="1371" customFormat="false" ht="15" hidden="false" customHeight="false" outlineLevel="0" collapsed="false">
      <c r="A1371" s="0" t="s">
        <v>1261</v>
      </c>
      <c r="B1371" s="0" t="s">
        <v>76</v>
      </c>
      <c r="C1371" s="0" t="n">
        <v>2003</v>
      </c>
      <c r="D1371" s="0" t="s">
        <v>41</v>
      </c>
      <c r="E1371" s="0" t="s">
        <v>89</v>
      </c>
      <c r="F1371" s="0" t="n">
        <v>0</v>
      </c>
      <c r="G1371" s="0" t="n">
        <v>0.47</v>
      </c>
      <c r="H1371" s="0" t="n">
        <v>0.77</v>
      </c>
      <c r="I1371" s="0" t="n">
        <v>0.17</v>
      </c>
      <c r="J1371" s="0" t="n">
        <v>1.41</v>
      </c>
      <c r="N1371" s="0" t="s">
        <v>74</v>
      </c>
      <c r="P1371" s="0" t="n">
        <f aca="false">IF(AND(OR(Dashboard!$B$5="All",D1371=Dashboard!$B$5),OR(Dashboard!$D$5="All",N1371=Dashboard!$D$5),OR(AND(C1371&lt;&gt;"",C1371&gt;=Dashboard!$F$5,C1371&lt;=Dashboard!$H$5),AND(C1371="",Dashboard!$F$5&lt;=1980,Dashboard!$H$5&gt;=2016))),1,0)</f>
        <v>1</v>
      </c>
      <c r="Q1371" s="0" t="n">
        <f aca="false">J1371*P1371+ROW()*0.00000001</f>
        <v>1.41001371</v>
      </c>
    </row>
    <row r="1372" customFormat="false" ht="15" hidden="false" customHeight="false" outlineLevel="0" collapsed="false">
      <c r="A1372" s="0" t="s">
        <v>265</v>
      </c>
      <c r="B1372" s="0" t="s">
        <v>64</v>
      </c>
      <c r="C1372" s="0" t="n">
        <v>2013</v>
      </c>
      <c r="D1372" s="0" t="s">
        <v>46</v>
      </c>
      <c r="E1372" s="0" t="s">
        <v>91</v>
      </c>
      <c r="F1372" s="0" t="n">
        <v>0.9</v>
      </c>
      <c r="G1372" s="0" t="n">
        <v>0.39</v>
      </c>
      <c r="H1372" s="0" t="n">
        <v>0</v>
      </c>
      <c r="I1372" s="0" t="n">
        <v>0.12</v>
      </c>
      <c r="J1372" s="0" t="n">
        <v>1.41</v>
      </c>
      <c r="K1372" s="0" t="n">
        <v>87</v>
      </c>
      <c r="L1372" s="0" t="n">
        <v>6.6</v>
      </c>
      <c r="M1372" s="0" t="s">
        <v>73</v>
      </c>
      <c r="N1372" s="0" t="s">
        <v>66</v>
      </c>
      <c r="O1372" s="0" t="s">
        <v>42</v>
      </c>
      <c r="P1372" s="0" t="n">
        <f aca="false">IF(AND(OR(Dashboard!$B$5="All",D1372=Dashboard!$B$5),OR(Dashboard!$D$5="All",N1372=Dashboard!$D$5),OR(AND(C1372&lt;&gt;"",C1372&gt;=Dashboard!$F$5,C1372&lt;=Dashboard!$H$5),AND(C1372="",Dashboard!$F$5&lt;=1980,Dashboard!$H$5&gt;=2016))),1,0)</f>
        <v>1</v>
      </c>
      <c r="Q1372" s="0" t="n">
        <f aca="false">J1372*P1372+ROW()*0.00000001</f>
        <v>1.41001372</v>
      </c>
    </row>
    <row r="1373" customFormat="false" ht="15" hidden="false" customHeight="false" outlineLevel="0" collapsed="false">
      <c r="A1373" s="0" t="s">
        <v>1262</v>
      </c>
      <c r="B1373" s="0" t="s">
        <v>76</v>
      </c>
      <c r="C1373" s="0" t="n">
        <v>2001</v>
      </c>
      <c r="D1373" s="0" t="s">
        <v>41</v>
      </c>
      <c r="E1373" s="0" t="s">
        <v>89</v>
      </c>
      <c r="F1373" s="0" t="n">
        <v>1.19</v>
      </c>
      <c r="G1373" s="0" t="n">
        <v>0.17</v>
      </c>
      <c r="H1373" s="0" t="n">
        <v>0</v>
      </c>
      <c r="I1373" s="0" t="n">
        <v>0.05</v>
      </c>
      <c r="J1373" s="0" t="n">
        <v>1.41</v>
      </c>
      <c r="K1373" s="0" t="n">
        <v>91</v>
      </c>
      <c r="L1373" s="0" t="n">
        <v>8.4</v>
      </c>
      <c r="M1373" s="0" t="s">
        <v>73</v>
      </c>
      <c r="N1373" s="0" t="s">
        <v>74</v>
      </c>
      <c r="O1373" s="0" t="s">
        <v>60</v>
      </c>
      <c r="P1373" s="0" t="n">
        <f aca="false">IF(AND(OR(Dashboard!$B$5="All",D1373=Dashboard!$B$5),OR(Dashboard!$D$5="All",N1373=Dashboard!$D$5),OR(AND(C1373&lt;&gt;"",C1373&gt;=Dashboard!$F$5,C1373&lt;=Dashboard!$H$5),AND(C1373="",Dashboard!$F$5&lt;=1980,Dashboard!$H$5&gt;=2016))),1,0)</f>
        <v>1</v>
      </c>
      <c r="Q1373" s="0" t="n">
        <f aca="false">J1373*P1373+ROW()*0.00000001</f>
        <v>1.41001373</v>
      </c>
    </row>
    <row r="1374" customFormat="false" ht="15" hidden="false" customHeight="false" outlineLevel="0" collapsed="false">
      <c r="A1374" s="0" t="s">
        <v>1263</v>
      </c>
      <c r="B1374" s="0" t="s">
        <v>76</v>
      </c>
      <c r="C1374" s="0" t="n">
        <v>2004</v>
      </c>
      <c r="D1374" s="0" t="s">
        <v>41</v>
      </c>
      <c r="E1374" s="0" t="s">
        <v>142</v>
      </c>
      <c r="F1374" s="0" t="n">
        <v>0.69</v>
      </c>
      <c r="G1374" s="0" t="n">
        <v>0.54</v>
      </c>
      <c r="H1374" s="0" t="n">
        <v>0</v>
      </c>
      <c r="I1374" s="0" t="n">
        <v>0.18</v>
      </c>
      <c r="J1374" s="0" t="n">
        <v>1.41</v>
      </c>
      <c r="K1374" s="0" t="n">
        <v>87</v>
      </c>
      <c r="L1374" s="0" t="n">
        <v>8.4</v>
      </c>
      <c r="M1374" s="0" t="s">
        <v>36</v>
      </c>
      <c r="N1374" s="0" t="s">
        <v>74</v>
      </c>
      <c r="O1374" s="0" t="s">
        <v>42</v>
      </c>
      <c r="P1374" s="0" t="n">
        <f aca="false">IF(AND(OR(Dashboard!$B$5="All",D1374=Dashboard!$B$5),OR(Dashboard!$D$5="All",N1374=Dashboard!$D$5),OR(AND(C1374&lt;&gt;"",C1374&gt;=Dashboard!$F$5,C1374&lt;=Dashboard!$H$5),AND(C1374="",Dashboard!$F$5&lt;=1980,Dashboard!$H$5&gt;=2016))),1,0)</f>
        <v>1</v>
      </c>
      <c r="Q1374" s="0" t="n">
        <f aca="false">J1374*P1374+ROW()*0.00000001</f>
        <v>1.41001374</v>
      </c>
    </row>
    <row r="1375" customFormat="false" ht="15" hidden="false" customHeight="false" outlineLevel="0" collapsed="false">
      <c r="A1375" s="0" t="s">
        <v>1154</v>
      </c>
      <c r="B1375" s="0" t="s">
        <v>64</v>
      </c>
      <c r="C1375" s="0" t="n">
        <v>2009</v>
      </c>
      <c r="D1375" s="0" t="s">
        <v>102</v>
      </c>
      <c r="E1375" s="0" t="s">
        <v>142</v>
      </c>
      <c r="F1375" s="0" t="n">
        <v>0.95</v>
      </c>
      <c r="G1375" s="0" t="n">
        <v>0.33</v>
      </c>
      <c r="H1375" s="0" t="n">
        <v>0</v>
      </c>
      <c r="I1375" s="0" t="n">
        <v>0.13</v>
      </c>
      <c r="J1375" s="0" t="n">
        <v>1.4</v>
      </c>
      <c r="K1375" s="0" t="n">
        <v>87</v>
      </c>
      <c r="L1375" s="0" t="n">
        <v>8.1</v>
      </c>
      <c r="M1375" s="0" t="s">
        <v>103</v>
      </c>
      <c r="N1375" s="0" t="s">
        <v>66</v>
      </c>
      <c r="O1375" s="0" t="s">
        <v>42</v>
      </c>
      <c r="P1375" s="0" t="n">
        <f aca="false">IF(AND(OR(Dashboard!$B$5="All",D1375=Dashboard!$B$5),OR(Dashboard!$D$5="All",N1375=Dashboard!$D$5),OR(AND(C1375&lt;&gt;"",C1375&gt;=Dashboard!$F$5,C1375&lt;=Dashboard!$H$5),AND(C1375="",Dashboard!$F$5&lt;=1980,Dashboard!$H$5&gt;=2016))),1,0)</f>
        <v>1</v>
      </c>
      <c r="Q1375" s="0" t="n">
        <f aca="false">J1375*P1375+ROW()*0.00000001</f>
        <v>1.40001375</v>
      </c>
    </row>
    <row r="1376" customFormat="false" ht="15" hidden="false" customHeight="false" outlineLevel="0" collapsed="false">
      <c r="A1376" s="0" t="s">
        <v>308</v>
      </c>
      <c r="B1376" s="0" t="s">
        <v>144</v>
      </c>
      <c r="C1376" s="0" t="n">
        <v>2002</v>
      </c>
      <c r="D1376" s="0" t="s">
        <v>71</v>
      </c>
      <c r="E1376" s="0" t="s">
        <v>91</v>
      </c>
      <c r="F1376" s="0" t="n">
        <v>1.07</v>
      </c>
      <c r="G1376" s="0" t="n">
        <v>0.28</v>
      </c>
      <c r="H1376" s="0" t="n">
        <v>0</v>
      </c>
      <c r="I1376" s="0" t="n">
        <v>0.05</v>
      </c>
      <c r="J1376" s="0" t="n">
        <v>1.4</v>
      </c>
      <c r="K1376" s="0" t="n">
        <v>79</v>
      </c>
      <c r="L1376" s="0" t="n">
        <v>7.5</v>
      </c>
      <c r="M1376" s="0" t="s">
        <v>36</v>
      </c>
      <c r="N1376" s="0" t="s">
        <v>66</v>
      </c>
      <c r="O1376" s="0" t="s">
        <v>37</v>
      </c>
      <c r="P1376" s="0" t="n">
        <f aca="false">IF(AND(OR(Dashboard!$B$5="All",D1376=Dashboard!$B$5),OR(Dashboard!$D$5="All",N1376=Dashboard!$D$5),OR(AND(C1376&lt;&gt;"",C1376&gt;=Dashboard!$F$5,C1376&lt;=Dashboard!$H$5),AND(C1376="",Dashboard!$F$5&lt;=1980,Dashboard!$H$5&gt;=2016))),1,0)</f>
        <v>1</v>
      </c>
      <c r="Q1376" s="0" t="n">
        <f aca="false">J1376*P1376+ROW()*0.00000001</f>
        <v>1.40001376</v>
      </c>
    </row>
    <row r="1377" customFormat="false" ht="15" hidden="false" customHeight="false" outlineLevel="0" collapsed="false">
      <c r="A1377" s="0" t="s">
        <v>594</v>
      </c>
      <c r="B1377" s="0" t="s">
        <v>164</v>
      </c>
      <c r="C1377" s="0" t="n">
        <v>2006</v>
      </c>
      <c r="D1377" s="0" t="s">
        <v>71</v>
      </c>
      <c r="E1377" s="0" t="s">
        <v>234</v>
      </c>
      <c r="F1377" s="0" t="n">
        <v>0.58</v>
      </c>
      <c r="G1377" s="0" t="n">
        <v>0.5</v>
      </c>
      <c r="H1377" s="0" t="n">
        <v>0</v>
      </c>
      <c r="I1377" s="0" t="n">
        <v>0.32</v>
      </c>
      <c r="J1377" s="0" t="n">
        <v>1.4</v>
      </c>
      <c r="K1377" s="0" t="n">
        <v>83</v>
      </c>
      <c r="L1377" s="0" t="n">
        <v>8.6</v>
      </c>
      <c r="M1377" s="0" t="s">
        <v>125</v>
      </c>
      <c r="N1377" s="0" t="s">
        <v>74</v>
      </c>
      <c r="O1377" s="0" t="s">
        <v>42</v>
      </c>
      <c r="P1377" s="0" t="n">
        <f aca="false">IF(AND(OR(Dashboard!$B$5="All",D1377=Dashboard!$B$5),OR(Dashboard!$D$5="All",N1377=Dashboard!$D$5),OR(AND(C1377&lt;&gt;"",C1377&gt;=Dashboard!$F$5,C1377&lt;=Dashboard!$H$5),AND(C1377="",Dashboard!$F$5&lt;=1980,Dashboard!$H$5&gt;=2016))),1,0)</f>
        <v>1</v>
      </c>
      <c r="Q1377" s="0" t="n">
        <f aca="false">J1377*P1377+ROW()*0.00000001</f>
        <v>1.40001377</v>
      </c>
    </row>
    <row r="1378" customFormat="false" ht="15" hidden="false" customHeight="false" outlineLevel="0" collapsed="false">
      <c r="A1378" s="0" t="s">
        <v>840</v>
      </c>
      <c r="B1378" s="0" t="s">
        <v>64</v>
      </c>
      <c r="C1378" s="0" t="n">
        <v>2008</v>
      </c>
      <c r="D1378" s="0" t="s">
        <v>71</v>
      </c>
      <c r="E1378" s="0" t="s">
        <v>142</v>
      </c>
      <c r="F1378" s="0" t="n">
        <v>0.89</v>
      </c>
      <c r="G1378" s="0" t="n">
        <v>0.39</v>
      </c>
      <c r="H1378" s="0" t="n">
        <v>0</v>
      </c>
      <c r="I1378" s="0" t="n">
        <v>0.13</v>
      </c>
      <c r="J1378" s="0" t="n">
        <v>1.4</v>
      </c>
      <c r="K1378" s="0" t="n">
        <v>89</v>
      </c>
      <c r="L1378" s="0" t="n">
        <v>8.7</v>
      </c>
      <c r="M1378" s="0" t="s">
        <v>73</v>
      </c>
      <c r="N1378" s="0" t="s">
        <v>66</v>
      </c>
      <c r="O1378" s="0" t="s">
        <v>42</v>
      </c>
      <c r="P1378" s="0" t="n">
        <f aca="false">IF(AND(OR(Dashboard!$B$5="All",D1378=Dashboard!$B$5),OR(Dashboard!$D$5="All",N1378=Dashboard!$D$5),OR(AND(C1378&lt;&gt;"",C1378&gt;=Dashboard!$F$5,C1378&lt;=Dashboard!$H$5),AND(C1378="",Dashboard!$F$5&lt;=1980,Dashboard!$H$5&gt;=2016))),1,0)</f>
        <v>1</v>
      </c>
      <c r="Q1378" s="0" t="n">
        <f aca="false">J1378*P1378+ROW()*0.00000001</f>
        <v>1.40001378</v>
      </c>
    </row>
    <row r="1379" customFormat="false" ht="15" hidden="false" customHeight="false" outlineLevel="0" collapsed="false">
      <c r="A1379" s="0" t="s">
        <v>822</v>
      </c>
      <c r="B1379" s="0" t="s">
        <v>76</v>
      </c>
      <c r="C1379" s="0" t="n">
        <v>2008</v>
      </c>
      <c r="D1379" s="0" t="s">
        <v>41</v>
      </c>
      <c r="E1379" s="0" t="s">
        <v>142</v>
      </c>
      <c r="F1379" s="0" t="n">
        <v>0.38</v>
      </c>
      <c r="G1379" s="0" t="n">
        <v>0.08</v>
      </c>
      <c r="H1379" s="0" t="n">
        <v>0.03</v>
      </c>
      <c r="I1379" s="0" t="n">
        <v>0.93</v>
      </c>
      <c r="J1379" s="0" t="n">
        <v>1.4</v>
      </c>
      <c r="L1379" s="0" t="n">
        <v>6.5</v>
      </c>
      <c r="M1379" s="0" t="s">
        <v>103</v>
      </c>
      <c r="N1379" s="0" t="s">
        <v>74</v>
      </c>
      <c r="P1379" s="0" t="n">
        <f aca="false">IF(AND(OR(Dashboard!$B$5="All",D1379=Dashboard!$B$5),OR(Dashboard!$D$5="All",N1379=Dashboard!$D$5),OR(AND(C1379&lt;&gt;"",C1379&gt;=Dashboard!$F$5,C1379&lt;=Dashboard!$H$5),AND(C1379="",Dashboard!$F$5&lt;=1980,Dashboard!$H$5&gt;=2016))),1,0)</f>
        <v>1</v>
      </c>
      <c r="Q1379" s="0" t="n">
        <f aca="false">J1379*P1379+ROW()*0.00000001</f>
        <v>1.40001379</v>
      </c>
    </row>
    <row r="1380" customFormat="false" ht="15" hidden="false" customHeight="false" outlineLevel="0" collapsed="false">
      <c r="A1380" s="0" t="s">
        <v>1264</v>
      </c>
      <c r="B1380" s="0" t="s">
        <v>117</v>
      </c>
      <c r="C1380" s="0" t="n">
        <v>1996</v>
      </c>
      <c r="D1380" s="0" t="s">
        <v>34</v>
      </c>
      <c r="E1380" s="0" t="s">
        <v>89</v>
      </c>
      <c r="F1380" s="0" t="n">
        <v>1.15</v>
      </c>
      <c r="G1380" s="0" t="n">
        <v>0.2</v>
      </c>
      <c r="H1380" s="0" t="n">
        <v>0</v>
      </c>
      <c r="I1380" s="0" t="n">
        <v>0.05</v>
      </c>
      <c r="J1380" s="0" t="n">
        <v>1.4</v>
      </c>
      <c r="N1380" s="0" t="s">
        <v>74</v>
      </c>
      <c r="P1380" s="0" t="n">
        <f aca="false">IF(AND(OR(Dashboard!$B$5="All",D1380=Dashboard!$B$5),OR(Dashboard!$D$5="All",N1380=Dashboard!$D$5),OR(AND(C1380&lt;&gt;"",C1380&gt;=Dashboard!$F$5,C1380&lt;=Dashboard!$H$5),AND(C1380="",Dashboard!$F$5&lt;=1980,Dashboard!$H$5&gt;=2016))),1,0)</f>
        <v>1</v>
      </c>
      <c r="Q1380" s="0" t="n">
        <f aca="false">J1380*P1380+ROW()*0.00000001</f>
        <v>1.4000138</v>
      </c>
    </row>
    <row r="1381" customFormat="false" ht="15" hidden="false" customHeight="false" outlineLevel="0" collapsed="false">
      <c r="A1381" s="0" t="s">
        <v>1265</v>
      </c>
      <c r="B1381" s="0" t="s">
        <v>33</v>
      </c>
      <c r="C1381" s="0" t="n">
        <v>2009</v>
      </c>
      <c r="D1381" s="0" t="s">
        <v>71</v>
      </c>
      <c r="E1381" s="0" t="s">
        <v>91</v>
      </c>
      <c r="F1381" s="0" t="n">
        <v>0.9</v>
      </c>
      <c r="G1381" s="0" t="n">
        <v>0.38</v>
      </c>
      <c r="H1381" s="0" t="n">
        <v>0</v>
      </c>
      <c r="I1381" s="0" t="n">
        <v>0.12</v>
      </c>
      <c r="J1381" s="0" t="n">
        <v>1.4</v>
      </c>
      <c r="K1381" s="0" t="n">
        <v>72</v>
      </c>
      <c r="L1381" s="0" t="n">
        <v>6.1</v>
      </c>
      <c r="M1381" s="0" t="s">
        <v>125</v>
      </c>
      <c r="N1381" s="0" t="s">
        <v>35</v>
      </c>
      <c r="O1381" s="0" t="s">
        <v>37</v>
      </c>
      <c r="P1381" s="0" t="n">
        <f aca="false">IF(AND(OR(Dashboard!$B$5="All",D1381=Dashboard!$B$5),OR(Dashboard!$D$5="All",N1381=Dashboard!$D$5),OR(AND(C1381&lt;&gt;"",C1381&gt;=Dashboard!$F$5,C1381&lt;=Dashboard!$H$5),AND(C1381="",Dashboard!$F$5&lt;=1980,Dashboard!$H$5&gt;=2016))),1,0)</f>
        <v>1</v>
      </c>
      <c r="Q1381" s="0" t="n">
        <f aca="false">J1381*P1381+ROW()*0.00000001</f>
        <v>1.40001381</v>
      </c>
    </row>
    <row r="1382" customFormat="false" ht="15" hidden="false" customHeight="false" outlineLevel="0" collapsed="false">
      <c r="A1382" s="0" t="s">
        <v>1266</v>
      </c>
      <c r="B1382" s="0" t="s">
        <v>164</v>
      </c>
      <c r="C1382" s="0" t="n">
        <v>2004</v>
      </c>
      <c r="D1382" s="0" t="s">
        <v>41</v>
      </c>
      <c r="E1382" s="0" t="s">
        <v>89</v>
      </c>
      <c r="F1382" s="0" t="n">
        <v>0.36</v>
      </c>
      <c r="G1382" s="0" t="n">
        <v>0.44</v>
      </c>
      <c r="H1382" s="0" t="n">
        <v>0.32</v>
      </c>
      <c r="I1382" s="0" t="n">
        <v>0.27</v>
      </c>
      <c r="J1382" s="0" t="n">
        <v>1.4</v>
      </c>
      <c r="K1382" s="0" t="n">
        <v>88</v>
      </c>
      <c r="L1382" s="0" t="n">
        <v>8.2</v>
      </c>
      <c r="M1382" s="0" t="s">
        <v>36</v>
      </c>
      <c r="N1382" s="0" t="s">
        <v>74</v>
      </c>
      <c r="O1382" s="0" t="s">
        <v>42</v>
      </c>
      <c r="P1382" s="0" t="n">
        <f aca="false">IF(AND(OR(Dashboard!$B$5="All",D1382=Dashboard!$B$5),OR(Dashboard!$D$5="All",N1382=Dashboard!$D$5),OR(AND(C1382&lt;&gt;"",C1382&gt;=Dashboard!$F$5,C1382&lt;=Dashboard!$H$5),AND(C1382="",Dashboard!$F$5&lt;=1980,Dashboard!$H$5&gt;=2016))),1,0)</f>
        <v>1</v>
      </c>
      <c r="Q1382" s="0" t="n">
        <f aca="false">J1382*P1382+ROW()*0.00000001</f>
        <v>1.40001382</v>
      </c>
    </row>
    <row r="1383" customFormat="false" ht="15" hidden="false" customHeight="false" outlineLevel="0" collapsed="false">
      <c r="A1383" s="0" t="s">
        <v>1267</v>
      </c>
      <c r="B1383" s="0" t="s">
        <v>85</v>
      </c>
      <c r="C1383" s="0" t="n">
        <v>2004</v>
      </c>
      <c r="D1383" s="0" t="s">
        <v>16</v>
      </c>
      <c r="E1383" s="0" t="s">
        <v>418</v>
      </c>
      <c r="F1383" s="0" t="n">
        <v>0.74</v>
      </c>
      <c r="G1383" s="0" t="n">
        <v>0.52</v>
      </c>
      <c r="H1383" s="0" t="n">
        <v>0.08</v>
      </c>
      <c r="I1383" s="0" t="n">
        <v>0.06</v>
      </c>
      <c r="J1383" s="0" t="n">
        <v>1.4</v>
      </c>
      <c r="K1383" s="0" t="n">
        <v>79</v>
      </c>
      <c r="L1383" s="0" t="n">
        <v>8.4</v>
      </c>
      <c r="M1383" s="0" t="s">
        <v>36</v>
      </c>
      <c r="N1383" s="0" t="s">
        <v>35</v>
      </c>
      <c r="O1383" s="0" t="s">
        <v>37</v>
      </c>
      <c r="P1383" s="0" t="n">
        <f aca="false">IF(AND(OR(Dashboard!$B$5="All",D1383=Dashboard!$B$5),OR(Dashboard!$D$5="All",N1383=Dashboard!$D$5),OR(AND(C1383&lt;&gt;"",C1383&gt;=Dashboard!$F$5,C1383&lt;=Dashboard!$H$5),AND(C1383="",Dashboard!$F$5&lt;=1980,Dashboard!$H$5&gt;=2016))),1,0)</f>
        <v>1</v>
      </c>
      <c r="Q1383" s="0" t="n">
        <f aca="false">J1383*P1383+ROW()*0.00000001</f>
        <v>1.40001383</v>
      </c>
    </row>
    <row r="1384" customFormat="false" ht="15" hidden="false" customHeight="false" outlineLevel="0" collapsed="false">
      <c r="A1384" s="0" t="s">
        <v>438</v>
      </c>
      <c r="B1384" s="0" t="s">
        <v>39</v>
      </c>
      <c r="C1384" s="0" t="n">
        <v>1990</v>
      </c>
      <c r="D1384" s="0" t="s">
        <v>46</v>
      </c>
      <c r="E1384" s="0" t="s">
        <v>157</v>
      </c>
      <c r="F1384" s="0" t="n">
        <v>0</v>
      </c>
      <c r="G1384" s="0" t="n">
        <v>0</v>
      </c>
      <c r="H1384" s="0" t="n">
        <v>1.39</v>
      </c>
      <c r="I1384" s="0" t="n">
        <v>0.01</v>
      </c>
      <c r="J1384" s="0" t="n">
        <v>1.4</v>
      </c>
      <c r="N1384" s="0" t="s">
        <v>35</v>
      </c>
      <c r="P1384" s="0" t="n">
        <f aca="false">IF(AND(OR(Dashboard!$B$5="All",D1384=Dashboard!$B$5),OR(Dashboard!$D$5="All",N1384=Dashboard!$D$5),OR(AND(C1384&lt;&gt;"",C1384&gt;=Dashboard!$F$5,C1384&lt;=Dashboard!$H$5),AND(C1384="",Dashboard!$F$5&lt;=1980,Dashboard!$H$5&gt;=2016))),1,0)</f>
        <v>1</v>
      </c>
      <c r="Q1384" s="0" t="n">
        <f aca="false">J1384*P1384+ROW()*0.00000001</f>
        <v>1.40001384</v>
      </c>
    </row>
    <row r="1385" customFormat="false" ht="15" hidden="false" customHeight="false" outlineLevel="0" collapsed="false">
      <c r="A1385" s="0" t="s">
        <v>671</v>
      </c>
      <c r="B1385" s="0" t="s">
        <v>94</v>
      </c>
      <c r="C1385" s="0" t="n">
        <v>2014</v>
      </c>
      <c r="D1385" s="0" t="s">
        <v>71</v>
      </c>
      <c r="E1385" s="0" t="s">
        <v>157</v>
      </c>
      <c r="F1385" s="0" t="n">
        <v>0.47</v>
      </c>
      <c r="G1385" s="0" t="n">
        <v>0.65</v>
      </c>
      <c r="H1385" s="0" t="n">
        <v>0.06</v>
      </c>
      <c r="I1385" s="0" t="n">
        <v>0.22</v>
      </c>
      <c r="J1385" s="0" t="n">
        <v>1.4</v>
      </c>
      <c r="N1385" s="0" t="s">
        <v>74</v>
      </c>
      <c r="P1385" s="0" t="n">
        <f aca="false">IF(AND(OR(Dashboard!$B$5="All",D1385=Dashboard!$B$5),OR(Dashboard!$D$5="All",N1385=Dashboard!$D$5),OR(AND(C1385&lt;&gt;"",C1385&gt;=Dashboard!$F$5,C1385&lt;=Dashboard!$H$5),AND(C1385="",Dashboard!$F$5&lt;=1980,Dashboard!$H$5&gt;=2016))),1,0)</f>
        <v>1</v>
      </c>
      <c r="Q1385" s="0" t="n">
        <f aca="false">J1385*P1385+ROW()*0.00000001</f>
        <v>1.40001385</v>
      </c>
    </row>
    <row r="1386" customFormat="false" ht="15" hidden="false" customHeight="false" outlineLevel="0" collapsed="false">
      <c r="A1386" s="0" t="s">
        <v>1268</v>
      </c>
      <c r="B1386" s="0" t="s">
        <v>76</v>
      </c>
      <c r="C1386" s="0" t="n">
        <v>2002</v>
      </c>
      <c r="D1386" s="0" t="s">
        <v>41</v>
      </c>
      <c r="E1386" s="0" t="s">
        <v>547</v>
      </c>
      <c r="F1386" s="0" t="n">
        <v>0.03</v>
      </c>
      <c r="G1386" s="0" t="n">
        <v>1.05</v>
      </c>
      <c r="H1386" s="0" t="n">
        <v>0.02</v>
      </c>
      <c r="I1386" s="0" t="n">
        <v>0.3</v>
      </c>
      <c r="J1386" s="0" t="n">
        <v>1.4</v>
      </c>
      <c r="K1386" s="0" t="n">
        <v>86</v>
      </c>
      <c r="L1386" s="0" t="n">
        <v>7.7</v>
      </c>
      <c r="M1386" s="0" t="s">
        <v>36</v>
      </c>
      <c r="N1386" s="0" t="s">
        <v>74</v>
      </c>
      <c r="O1386" s="0" t="s">
        <v>42</v>
      </c>
      <c r="P1386" s="0" t="n">
        <f aca="false">IF(AND(OR(Dashboard!$B$5="All",D1386=Dashboard!$B$5),OR(Dashboard!$D$5="All",N1386=Dashboard!$D$5),OR(AND(C1386&lt;&gt;"",C1386&gt;=Dashboard!$F$5,C1386&lt;=Dashboard!$H$5),AND(C1386="",Dashboard!$F$5&lt;=1980,Dashboard!$H$5&gt;=2016))),1,0)</f>
        <v>1</v>
      </c>
      <c r="Q1386" s="0" t="n">
        <f aca="false">J1386*P1386+ROW()*0.00000001</f>
        <v>1.40001386</v>
      </c>
    </row>
    <row r="1387" customFormat="false" ht="15" hidden="false" customHeight="false" outlineLevel="0" collapsed="false">
      <c r="A1387" s="0" t="s">
        <v>1269</v>
      </c>
      <c r="B1387" s="0" t="s">
        <v>172</v>
      </c>
      <c r="C1387" s="0" t="n">
        <v>2014</v>
      </c>
      <c r="D1387" s="0" t="s">
        <v>41</v>
      </c>
      <c r="E1387" s="0" t="s">
        <v>65</v>
      </c>
      <c r="F1387" s="0" t="n">
        <v>0.5</v>
      </c>
      <c r="G1387" s="0" t="n">
        <v>0.78</v>
      </c>
      <c r="H1387" s="0" t="n">
        <v>0.01</v>
      </c>
      <c r="I1387" s="0" t="n">
        <v>0.11</v>
      </c>
      <c r="J1387" s="0" t="n">
        <v>1.4</v>
      </c>
      <c r="K1387" s="0" t="n">
        <v>86</v>
      </c>
      <c r="L1387" s="0" t="n">
        <v>8.2</v>
      </c>
      <c r="M1387" s="0" t="s">
        <v>125</v>
      </c>
      <c r="N1387" s="0" t="s">
        <v>66</v>
      </c>
      <c r="O1387" s="0" t="s">
        <v>42</v>
      </c>
      <c r="P1387" s="0" t="n">
        <f aca="false">IF(AND(OR(Dashboard!$B$5="All",D1387=Dashboard!$B$5),OR(Dashboard!$D$5="All",N1387=Dashboard!$D$5),OR(AND(C1387&lt;&gt;"",C1387&gt;=Dashboard!$F$5,C1387&lt;=Dashboard!$H$5),AND(C1387="",Dashboard!$F$5&lt;=1980,Dashboard!$H$5&gt;=2016))),1,0)</f>
        <v>1</v>
      </c>
      <c r="Q1387" s="0" t="n">
        <f aca="false">J1387*P1387+ROW()*0.00000001</f>
        <v>1.40001387</v>
      </c>
    </row>
    <row r="1388" customFormat="false" ht="15" hidden="false" customHeight="false" outlineLevel="0" collapsed="false">
      <c r="A1388" s="0" t="s">
        <v>500</v>
      </c>
      <c r="B1388" s="0" t="s">
        <v>117</v>
      </c>
      <c r="C1388" s="0" t="n">
        <v>2001</v>
      </c>
      <c r="D1388" s="0" t="s">
        <v>34</v>
      </c>
      <c r="E1388" s="0" t="s">
        <v>142</v>
      </c>
      <c r="F1388" s="0" t="n">
        <v>0.78</v>
      </c>
      <c r="G1388" s="0" t="n">
        <v>0.53</v>
      </c>
      <c r="H1388" s="0" t="n">
        <v>0</v>
      </c>
      <c r="I1388" s="0" t="n">
        <v>0.09</v>
      </c>
      <c r="J1388" s="0" t="n">
        <v>1.39</v>
      </c>
      <c r="K1388" s="0" t="n">
        <v>88</v>
      </c>
      <c r="L1388" s="0" t="n">
        <v>8</v>
      </c>
      <c r="M1388" s="0" t="s">
        <v>36</v>
      </c>
      <c r="N1388" s="0" t="s">
        <v>74</v>
      </c>
      <c r="O1388" s="0" t="s">
        <v>42</v>
      </c>
      <c r="P1388" s="0" t="n">
        <f aca="false">IF(AND(OR(Dashboard!$B$5="All",D1388=Dashboard!$B$5),OR(Dashboard!$D$5="All",N1388=Dashboard!$D$5),OR(AND(C1388&lt;&gt;"",C1388&gt;=Dashboard!$F$5,C1388&lt;=Dashboard!$H$5),AND(C1388="",Dashboard!$F$5&lt;=1980,Dashboard!$H$5&gt;=2016))),1,0)</f>
        <v>1</v>
      </c>
      <c r="Q1388" s="0" t="n">
        <f aca="false">J1388*P1388+ROW()*0.00000001</f>
        <v>1.39001388</v>
      </c>
    </row>
    <row r="1389" customFormat="false" ht="15" hidden="false" customHeight="false" outlineLevel="0" collapsed="false">
      <c r="A1389" s="0" t="s">
        <v>1270</v>
      </c>
      <c r="B1389" s="0" t="s">
        <v>50</v>
      </c>
      <c r="C1389" s="0" t="n">
        <v>2009</v>
      </c>
      <c r="D1389" s="0" t="s">
        <v>46</v>
      </c>
      <c r="E1389" s="0" t="s">
        <v>35</v>
      </c>
      <c r="F1389" s="0" t="n">
        <v>0</v>
      </c>
      <c r="G1389" s="0" t="n">
        <v>0.19</v>
      </c>
      <c r="H1389" s="0" t="n">
        <v>1.18</v>
      </c>
      <c r="I1389" s="0" t="n">
        <v>0.03</v>
      </c>
      <c r="J1389" s="0" t="n">
        <v>1.39</v>
      </c>
      <c r="N1389" s="0" t="s">
        <v>35</v>
      </c>
      <c r="P1389" s="0" t="n">
        <f aca="false">IF(AND(OR(Dashboard!$B$5="All",D1389=Dashboard!$B$5),OR(Dashboard!$D$5="All",N1389=Dashboard!$D$5),OR(AND(C1389&lt;&gt;"",C1389&gt;=Dashboard!$F$5,C1389&lt;=Dashboard!$H$5),AND(C1389="",Dashboard!$F$5&lt;=1980,Dashboard!$H$5&gt;=2016))),1,0)</f>
        <v>1</v>
      </c>
      <c r="Q1389" s="0" t="n">
        <f aca="false">J1389*P1389+ROW()*0.00000001</f>
        <v>1.39001389</v>
      </c>
    </row>
    <row r="1390" customFormat="false" ht="15" hidden="false" customHeight="false" outlineLevel="0" collapsed="false">
      <c r="A1390" s="0" t="s">
        <v>824</v>
      </c>
      <c r="B1390" s="0" t="s">
        <v>78</v>
      </c>
      <c r="C1390" s="0" t="n">
        <v>1994</v>
      </c>
      <c r="D1390" s="0" t="s">
        <v>34</v>
      </c>
      <c r="E1390" s="0" t="s">
        <v>449</v>
      </c>
      <c r="F1390" s="0" t="n">
        <v>1.19</v>
      </c>
      <c r="G1390" s="0" t="n">
        <v>0.16</v>
      </c>
      <c r="H1390" s="0" t="n">
        <v>0</v>
      </c>
      <c r="I1390" s="0" t="n">
        <v>0.03</v>
      </c>
      <c r="J1390" s="0" t="n">
        <v>1.39</v>
      </c>
      <c r="N1390" s="0" t="s">
        <v>35</v>
      </c>
      <c r="P1390" s="0" t="n">
        <f aca="false">IF(AND(OR(Dashboard!$B$5="All",D1390=Dashboard!$B$5),OR(Dashboard!$D$5="All",N1390=Dashboard!$D$5),OR(AND(C1390&lt;&gt;"",C1390&gt;=Dashboard!$F$5,C1390&lt;=Dashboard!$H$5),AND(C1390="",Dashboard!$F$5&lt;=1980,Dashboard!$H$5&gt;=2016))),1,0)</f>
        <v>1</v>
      </c>
      <c r="Q1390" s="0" t="n">
        <f aca="false">J1390*P1390+ROW()*0.00000001</f>
        <v>1.3900139</v>
      </c>
    </row>
    <row r="1391" customFormat="false" ht="15" hidden="false" customHeight="false" outlineLevel="0" collapsed="false">
      <c r="A1391" s="0" t="s">
        <v>1271</v>
      </c>
      <c r="B1391" s="0" t="s">
        <v>39</v>
      </c>
      <c r="C1391" s="0" t="n">
        <v>1991</v>
      </c>
      <c r="D1391" s="0" t="s">
        <v>71</v>
      </c>
      <c r="E1391" s="0" t="s">
        <v>220</v>
      </c>
      <c r="F1391" s="0" t="n">
        <v>1.05</v>
      </c>
      <c r="G1391" s="0" t="n">
        <v>0.17</v>
      </c>
      <c r="H1391" s="0" t="n">
        <v>0.15</v>
      </c>
      <c r="I1391" s="0" t="n">
        <v>0.02</v>
      </c>
      <c r="J1391" s="0" t="n">
        <v>1.39</v>
      </c>
      <c r="N1391" s="0" t="s">
        <v>35</v>
      </c>
      <c r="P1391" s="0" t="n">
        <f aca="false">IF(AND(OR(Dashboard!$B$5="All",D1391=Dashboard!$B$5),OR(Dashboard!$D$5="All",N1391=Dashboard!$D$5),OR(AND(C1391&lt;&gt;"",C1391&gt;=Dashboard!$F$5,C1391&lt;=Dashboard!$H$5),AND(C1391="",Dashboard!$F$5&lt;=1980,Dashboard!$H$5&gt;=2016))),1,0)</f>
        <v>1</v>
      </c>
      <c r="Q1391" s="0" t="n">
        <f aca="false">J1391*P1391+ROW()*0.00000001</f>
        <v>1.39001391</v>
      </c>
    </row>
    <row r="1392" customFormat="false" ht="15" hidden="false" customHeight="false" outlineLevel="0" collapsed="false">
      <c r="A1392" s="0" t="s">
        <v>1272</v>
      </c>
      <c r="B1392" s="0" t="s">
        <v>76</v>
      </c>
      <c r="C1392" s="0" t="n">
        <v>2005</v>
      </c>
      <c r="D1392" s="0" t="s">
        <v>71</v>
      </c>
      <c r="E1392" s="0" t="s">
        <v>782</v>
      </c>
      <c r="F1392" s="0" t="n">
        <v>0.24</v>
      </c>
      <c r="G1392" s="0" t="n">
        <v>0.18</v>
      </c>
      <c r="H1392" s="0" t="n">
        <v>0.91</v>
      </c>
      <c r="I1392" s="0" t="n">
        <v>0.06</v>
      </c>
      <c r="J1392" s="0" t="n">
        <v>1.39</v>
      </c>
      <c r="K1392" s="0" t="n">
        <v>69</v>
      </c>
      <c r="L1392" s="0" t="n">
        <v>8.8</v>
      </c>
      <c r="M1392" s="0" t="s">
        <v>103</v>
      </c>
      <c r="N1392" s="0" t="s">
        <v>74</v>
      </c>
      <c r="O1392" s="0" t="s">
        <v>67</v>
      </c>
      <c r="P1392" s="0" t="n">
        <f aca="false">IF(AND(OR(Dashboard!$B$5="All",D1392=Dashboard!$B$5),OR(Dashboard!$D$5="All",N1392=Dashboard!$D$5),OR(AND(C1392&lt;&gt;"",C1392&gt;=Dashboard!$F$5,C1392&lt;=Dashboard!$H$5),AND(C1392="",Dashboard!$F$5&lt;=1980,Dashboard!$H$5&gt;=2016))),1,0)</f>
        <v>1</v>
      </c>
      <c r="Q1392" s="0" t="n">
        <f aca="false">J1392*P1392+ROW()*0.00000001</f>
        <v>1.39001392</v>
      </c>
    </row>
    <row r="1393" customFormat="false" ht="15" hidden="false" customHeight="false" outlineLevel="0" collapsed="false">
      <c r="A1393" s="0" t="s">
        <v>1273</v>
      </c>
      <c r="B1393" s="0" t="s">
        <v>33</v>
      </c>
      <c r="C1393" s="0" t="n">
        <v>2007</v>
      </c>
      <c r="D1393" s="0" t="s">
        <v>71</v>
      </c>
      <c r="E1393" s="0" t="s">
        <v>487</v>
      </c>
      <c r="F1393" s="0" t="n">
        <v>0.87</v>
      </c>
      <c r="G1393" s="0" t="n">
        <v>0.38</v>
      </c>
      <c r="H1393" s="0" t="n">
        <v>0</v>
      </c>
      <c r="I1393" s="0" t="n">
        <v>0.13</v>
      </c>
      <c r="J1393" s="0" t="n">
        <v>1.39</v>
      </c>
      <c r="N1393" s="0" t="s">
        <v>35</v>
      </c>
      <c r="P1393" s="0" t="n">
        <f aca="false">IF(AND(OR(Dashboard!$B$5="All",D1393=Dashboard!$B$5),OR(Dashboard!$D$5="All",N1393=Dashboard!$D$5),OR(AND(C1393&lt;&gt;"",C1393&gt;=Dashboard!$F$5,C1393&lt;=Dashboard!$H$5),AND(C1393="",Dashboard!$F$5&lt;=1980,Dashboard!$H$5&gt;=2016))),1,0)</f>
        <v>1</v>
      </c>
      <c r="Q1393" s="0" t="n">
        <f aca="false">J1393*P1393+ROW()*0.00000001</f>
        <v>1.39001393</v>
      </c>
    </row>
    <row r="1394" customFormat="false" ht="15" hidden="false" customHeight="false" outlineLevel="0" collapsed="false">
      <c r="A1394" s="0" t="s">
        <v>1274</v>
      </c>
      <c r="B1394" s="0" t="s">
        <v>64</v>
      </c>
      <c r="C1394" s="0" t="n">
        <v>2013</v>
      </c>
      <c r="D1394" s="0" t="s">
        <v>102</v>
      </c>
      <c r="E1394" s="0" t="s">
        <v>243</v>
      </c>
      <c r="F1394" s="0" t="n">
        <v>0.97</v>
      </c>
      <c r="G1394" s="0" t="n">
        <v>0.3</v>
      </c>
      <c r="H1394" s="0" t="n">
        <v>0</v>
      </c>
      <c r="I1394" s="0" t="n">
        <v>0.11</v>
      </c>
      <c r="J1394" s="0" t="n">
        <v>1.38</v>
      </c>
      <c r="K1394" s="0" t="n">
        <v>81</v>
      </c>
      <c r="L1394" s="0" t="n">
        <v>7.9</v>
      </c>
      <c r="M1394" s="0" t="s">
        <v>103</v>
      </c>
      <c r="N1394" s="0" t="s">
        <v>66</v>
      </c>
      <c r="O1394" s="0" t="s">
        <v>42</v>
      </c>
      <c r="P1394" s="0" t="n">
        <f aca="false">IF(AND(OR(Dashboard!$B$5="All",D1394=Dashboard!$B$5),OR(Dashboard!$D$5="All",N1394=Dashboard!$D$5),OR(AND(C1394&lt;&gt;"",C1394&gt;=Dashboard!$F$5,C1394&lt;=Dashboard!$H$5),AND(C1394="",Dashboard!$F$5&lt;=1980,Dashboard!$H$5&gt;=2016))),1,0)</f>
        <v>1</v>
      </c>
      <c r="Q1394" s="0" t="n">
        <f aca="false">J1394*P1394+ROW()*0.00000001</f>
        <v>1.38001394</v>
      </c>
    </row>
    <row r="1395" customFormat="false" ht="15" hidden="false" customHeight="false" outlineLevel="0" collapsed="false">
      <c r="A1395" s="0" t="s">
        <v>1088</v>
      </c>
      <c r="B1395" s="0" t="s">
        <v>70</v>
      </c>
      <c r="C1395" s="0" t="n">
        <v>2008</v>
      </c>
      <c r="D1395" s="0" t="s">
        <v>71</v>
      </c>
      <c r="E1395" s="0" t="s">
        <v>124</v>
      </c>
      <c r="F1395" s="0" t="n">
        <v>0.43</v>
      </c>
      <c r="G1395" s="0" t="n">
        <v>0.69</v>
      </c>
      <c r="H1395" s="0" t="n">
        <v>0.01</v>
      </c>
      <c r="I1395" s="0" t="n">
        <v>0.26</v>
      </c>
      <c r="J1395" s="0" t="n">
        <v>1.38</v>
      </c>
      <c r="K1395" s="0" t="n">
        <v>85</v>
      </c>
      <c r="L1395" s="0" t="n">
        <v>6.4</v>
      </c>
      <c r="M1395" s="0" t="s">
        <v>73</v>
      </c>
      <c r="N1395" s="0" t="s">
        <v>74</v>
      </c>
      <c r="O1395" s="0" t="s">
        <v>42</v>
      </c>
      <c r="P1395" s="0" t="n">
        <f aca="false">IF(AND(OR(Dashboard!$B$5="All",D1395=Dashboard!$B$5),OR(Dashboard!$D$5="All",N1395=Dashboard!$D$5),OR(AND(C1395&lt;&gt;"",C1395&gt;=Dashboard!$F$5,C1395&lt;=Dashboard!$H$5),AND(C1395="",Dashboard!$F$5&lt;=1980,Dashboard!$H$5&gt;=2016))),1,0)</f>
        <v>1</v>
      </c>
      <c r="Q1395" s="0" t="n">
        <f aca="false">J1395*P1395+ROW()*0.00000001</f>
        <v>1.38001395</v>
      </c>
    </row>
    <row r="1396" customFormat="false" ht="15" hidden="false" customHeight="false" outlineLevel="0" collapsed="false">
      <c r="A1396" s="0" t="s">
        <v>1275</v>
      </c>
      <c r="B1396" s="0" t="s">
        <v>97</v>
      </c>
      <c r="C1396" s="0" t="n">
        <v>2014</v>
      </c>
      <c r="D1396" s="0" t="s">
        <v>16</v>
      </c>
      <c r="E1396" s="0" t="s">
        <v>35</v>
      </c>
      <c r="F1396" s="0" t="n">
        <v>0.48</v>
      </c>
      <c r="G1396" s="0" t="n">
        <v>0.53</v>
      </c>
      <c r="H1396" s="0" t="n">
        <v>0.28</v>
      </c>
      <c r="I1396" s="0" t="n">
        <v>0.09</v>
      </c>
      <c r="J1396" s="0" t="n">
        <v>1.38</v>
      </c>
      <c r="K1396" s="0" t="n">
        <v>64</v>
      </c>
      <c r="L1396" s="0" t="n">
        <v>6.1</v>
      </c>
      <c r="M1396" s="0" t="s">
        <v>36</v>
      </c>
      <c r="N1396" s="0" t="s">
        <v>35</v>
      </c>
      <c r="O1396" s="0" t="s">
        <v>67</v>
      </c>
      <c r="P1396" s="0" t="n">
        <f aca="false">IF(AND(OR(Dashboard!$B$5="All",D1396=Dashboard!$B$5),OR(Dashboard!$D$5="All",N1396=Dashboard!$D$5),OR(AND(C1396&lt;&gt;"",C1396&gt;=Dashboard!$F$5,C1396&lt;=Dashboard!$H$5),AND(C1396="",Dashboard!$F$5&lt;=1980,Dashboard!$H$5&gt;=2016))),1,0)</f>
        <v>1</v>
      </c>
      <c r="Q1396" s="0" t="n">
        <f aca="false">J1396*P1396+ROW()*0.00000001</f>
        <v>1.38001396</v>
      </c>
    </row>
    <row r="1397" customFormat="false" ht="15" hidden="false" customHeight="false" outlineLevel="0" collapsed="false">
      <c r="A1397" s="0" t="s">
        <v>1042</v>
      </c>
      <c r="B1397" s="0" t="s">
        <v>33</v>
      </c>
      <c r="C1397" s="0" t="n">
        <v>2012</v>
      </c>
      <c r="D1397" s="0" t="s">
        <v>71</v>
      </c>
      <c r="E1397" s="0" t="s">
        <v>243</v>
      </c>
      <c r="F1397" s="0" t="n">
        <v>0.9</v>
      </c>
      <c r="G1397" s="0" t="n">
        <v>0.37</v>
      </c>
      <c r="H1397" s="0" t="n">
        <v>0</v>
      </c>
      <c r="I1397" s="0" t="n">
        <v>0.11</v>
      </c>
      <c r="J1397" s="0" t="n">
        <v>1.38</v>
      </c>
      <c r="L1397" s="0" t="n">
        <v>7.1</v>
      </c>
      <c r="M1397" s="0" t="s">
        <v>125</v>
      </c>
      <c r="N1397" s="0" t="s">
        <v>35</v>
      </c>
      <c r="P1397" s="0" t="n">
        <f aca="false">IF(AND(OR(Dashboard!$B$5="All",D1397=Dashboard!$B$5),OR(Dashboard!$D$5="All",N1397=Dashboard!$D$5),OR(AND(C1397&lt;&gt;"",C1397&gt;=Dashboard!$F$5,C1397&lt;=Dashboard!$H$5),AND(C1397="",Dashboard!$F$5&lt;=1980,Dashboard!$H$5&gt;=2016))),1,0)</f>
        <v>1</v>
      </c>
      <c r="Q1397" s="0" t="n">
        <f aca="false">J1397*P1397+ROW()*0.00000001</f>
        <v>1.38001397</v>
      </c>
    </row>
    <row r="1398" customFormat="false" ht="15" hidden="false" customHeight="false" outlineLevel="0" collapsed="false">
      <c r="A1398" s="0" t="s">
        <v>463</v>
      </c>
      <c r="B1398" s="0" t="s">
        <v>144</v>
      </c>
      <c r="C1398" s="0" t="n">
        <v>2003</v>
      </c>
      <c r="D1398" s="0" t="s">
        <v>71</v>
      </c>
      <c r="E1398" s="0" t="s">
        <v>91</v>
      </c>
      <c r="F1398" s="0" t="n">
        <v>0.96</v>
      </c>
      <c r="G1398" s="0" t="n">
        <v>0.37</v>
      </c>
      <c r="H1398" s="0" t="n">
        <v>0</v>
      </c>
      <c r="I1398" s="0" t="n">
        <v>0.05</v>
      </c>
      <c r="J1398" s="0" t="n">
        <v>1.38</v>
      </c>
      <c r="K1398" s="0" t="n">
        <v>77</v>
      </c>
      <c r="L1398" s="0" t="n">
        <v>7.8</v>
      </c>
      <c r="M1398" s="0" t="s">
        <v>73</v>
      </c>
      <c r="N1398" s="0" t="s">
        <v>66</v>
      </c>
      <c r="O1398" s="0" t="s">
        <v>37</v>
      </c>
      <c r="P1398" s="0" t="n">
        <f aca="false">IF(AND(OR(Dashboard!$B$5="All",D1398=Dashboard!$B$5),OR(Dashboard!$D$5="All",N1398=Dashboard!$D$5),OR(AND(C1398&lt;&gt;"",C1398&gt;=Dashboard!$F$5,C1398&lt;=Dashboard!$H$5),AND(C1398="",Dashboard!$F$5&lt;=1980,Dashboard!$H$5&gt;=2016))),1,0)</f>
        <v>1</v>
      </c>
      <c r="Q1398" s="0" t="n">
        <f aca="false">J1398*P1398+ROW()*0.00000001</f>
        <v>1.38001398</v>
      </c>
    </row>
    <row r="1399" customFormat="false" ht="15" hidden="false" customHeight="false" outlineLevel="0" collapsed="false">
      <c r="A1399" s="0" t="s">
        <v>823</v>
      </c>
      <c r="B1399" s="0" t="s">
        <v>33</v>
      </c>
      <c r="C1399" s="0" t="n">
        <v>2010</v>
      </c>
      <c r="D1399" s="0" t="s">
        <v>71</v>
      </c>
      <c r="E1399" s="0" t="s">
        <v>487</v>
      </c>
      <c r="F1399" s="0" t="n">
        <v>0.63</v>
      </c>
      <c r="G1399" s="0" t="n">
        <v>0.62</v>
      </c>
      <c r="H1399" s="0" t="n">
        <v>0</v>
      </c>
      <c r="I1399" s="0" t="n">
        <v>0.14</v>
      </c>
      <c r="J1399" s="0" t="n">
        <v>1.38</v>
      </c>
      <c r="N1399" s="0" t="s">
        <v>35</v>
      </c>
      <c r="P1399" s="0" t="n">
        <f aca="false">IF(AND(OR(Dashboard!$B$5="All",D1399=Dashboard!$B$5),OR(Dashboard!$D$5="All",N1399=Dashboard!$D$5),OR(AND(C1399&lt;&gt;"",C1399&gt;=Dashboard!$F$5,C1399&lt;=Dashboard!$H$5),AND(C1399="",Dashboard!$F$5&lt;=1980,Dashboard!$H$5&gt;=2016))),1,0)</f>
        <v>1</v>
      </c>
      <c r="Q1399" s="0" t="n">
        <f aca="false">J1399*P1399+ROW()*0.00000001</f>
        <v>1.38001399</v>
      </c>
    </row>
    <row r="1400" customFormat="false" ht="15" hidden="false" customHeight="false" outlineLevel="0" collapsed="false">
      <c r="A1400" s="0" t="s">
        <v>1276</v>
      </c>
      <c r="B1400" s="0" t="s">
        <v>97</v>
      </c>
      <c r="C1400" s="0" t="n">
        <v>2012</v>
      </c>
      <c r="D1400" s="0" t="s">
        <v>46</v>
      </c>
      <c r="E1400" s="0" t="s">
        <v>35</v>
      </c>
      <c r="F1400" s="0" t="n">
        <v>0.5</v>
      </c>
      <c r="G1400" s="0" t="n">
        <v>0.32</v>
      </c>
      <c r="H1400" s="0" t="n">
        <v>0.49</v>
      </c>
      <c r="I1400" s="0" t="n">
        <v>0.08</v>
      </c>
      <c r="J1400" s="0" t="n">
        <v>1.38</v>
      </c>
      <c r="N1400" s="0" t="s">
        <v>35</v>
      </c>
      <c r="P1400" s="0" t="n">
        <f aca="false">IF(AND(OR(Dashboard!$B$5="All",D1400=Dashboard!$B$5),OR(Dashboard!$D$5="All",N1400=Dashboard!$D$5),OR(AND(C1400&lt;&gt;"",C1400&gt;=Dashboard!$F$5,C1400&lt;=Dashboard!$H$5),AND(C1400="",Dashboard!$F$5&lt;=1980,Dashboard!$H$5&gt;=2016))),1,0)</f>
        <v>1</v>
      </c>
      <c r="Q1400" s="0" t="n">
        <f aca="false">J1400*P1400+ROW()*0.00000001</f>
        <v>1.380014</v>
      </c>
    </row>
    <row r="1401" customFormat="false" ht="15" hidden="false" customHeight="false" outlineLevel="0" collapsed="false">
      <c r="A1401" s="0" t="s">
        <v>1277</v>
      </c>
      <c r="B1401" s="0" t="s">
        <v>172</v>
      </c>
      <c r="C1401" s="0" t="n">
        <v>2013</v>
      </c>
      <c r="D1401" s="0" t="s">
        <v>71</v>
      </c>
      <c r="E1401" s="0" t="s">
        <v>65</v>
      </c>
      <c r="F1401" s="0" t="n">
        <v>0.83</v>
      </c>
      <c r="G1401" s="0" t="n">
        <v>0.43</v>
      </c>
      <c r="H1401" s="0" t="n">
        <v>0</v>
      </c>
      <c r="I1401" s="0" t="n">
        <v>0.13</v>
      </c>
      <c r="J1401" s="0" t="n">
        <v>1.38</v>
      </c>
      <c r="K1401" s="0" t="n">
        <v>60</v>
      </c>
      <c r="L1401" s="0" t="n">
        <v>6.1</v>
      </c>
      <c r="M1401" s="0" t="s">
        <v>73</v>
      </c>
      <c r="N1401" s="0" t="s">
        <v>66</v>
      </c>
      <c r="O1401" s="0" t="s">
        <v>53</v>
      </c>
      <c r="P1401" s="0" t="n">
        <f aca="false">IF(AND(OR(Dashboard!$B$5="All",D1401=Dashboard!$B$5),OR(Dashboard!$D$5="All",N1401=Dashboard!$D$5),OR(AND(C1401&lt;&gt;"",C1401&gt;=Dashboard!$F$5,C1401&lt;=Dashboard!$H$5),AND(C1401="",Dashboard!$F$5&lt;=1980,Dashboard!$H$5&gt;=2016))),1,0)</f>
        <v>1</v>
      </c>
      <c r="Q1401" s="0" t="n">
        <f aca="false">J1401*P1401+ROW()*0.00000001</f>
        <v>1.38001401</v>
      </c>
    </row>
    <row r="1402" customFormat="false" ht="15" hidden="false" customHeight="false" outlineLevel="0" collapsed="false">
      <c r="A1402" s="0" t="s">
        <v>578</v>
      </c>
      <c r="B1402" s="0" t="s">
        <v>172</v>
      </c>
      <c r="C1402" s="0" t="n">
        <v>2015</v>
      </c>
      <c r="D1402" s="0" t="s">
        <v>102</v>
      </c>
      <c r="E1402" s="0" t="s">
        <v>243</v>
      </c>
      <c r="F1402" s="0" t="n">
        <v>1.03</v>
      </c>
      <c r="G1402" s="0" t="n">
        <v>0.21</v>
      </c>
      <c r="H1402" s="0" t="n">
        <v>0</v>
      </c>
      <c r="I1402" s="0" t="n">
        <v>0.14</v>
      </c>
      <c r="J1402" s="0" t="n">
        <v>1.38</v>
      </c>
      <c r="K1402" s="0" t="n">
        <v>86</v>
      </c>
      <c r="L1402" s="0" t="n">
        <v>7.3</v>
      </c>
      <c r="M1402" s="0" t="s">
        <v>73</v>
      </c>
      <c r="N1402" s="0" t="s">
        <v>66</v>
      </c>
      <c r="O1402" s="0" t="s">
        <v>42</v>
      </c>
      <c r="P1402" s="0" t="n">
        <f aca="false">IF(AND(OR(Dashboard!$B$5="All",D1402=Dashboard!$B$5),OR(Dashboard!$D$5="All",N1402=Dashboard!$D$5),OR(AND(C1402&lt;&gt;"",C1402&gt;=Dashboard!$F$5,C1402&lt;=Dashboard!$H$5),AND(C1402="",Dashboard!$F$5&lt;=1980,Dashboard!$H$5&gt;=2016))),1,0)</f>
        <v>1</v>
      </c>
      <c r="Q1402" s="0" t="n">
        <f aca="false">J1402*P1402+ROW()*0.00000001</f>
        <v>1.38001402</v>
      </c>
    </row>
    <row r="1403" customFormat="false" ht="15" hidden="false" customHeight="false" outlineLevel="0" collapsed="false">
      <c r="A1403" s="0" t="s">
        <v>1278</v>
      </c>
      <c r="B1403" s="0" t="s">
        <v>108</v>
      </c>
      <c r="C1403" s="0" t="n">
        <v>2000</v>
      </c>
      <c r="D1403" s="0" t="s">
        <v>46</v>
      </c>
      <c r="E1403" s="0" t="s">
        <v>35</v>
      </c>
      <c r="F1403" s="0" t="n">
        <v>0.58</v>
      </c>
      <c r="G1403" s="0" t="n">
        <v>0.18</v>
      </c>
      <c r="H1403" s="0" t="n">
        <v>0.59</v>
      </c>
      <c r="I1403" s="0" t="n">
        <v>0.02</v>
      </c>
      <c r="J1403" s="0" t="n">
        <v>1.38</v>
      </c>
      <c r="N1403" s="0" t="s">
        <v>35</v>
      </c>
      <c r="P1403" s="0" t="n">
        <f aca="false">IF(AND(OR(Dashboard!$B$5="All",D1403=Dashboard!$B$5),OR(Dashboard!$D$5="All",N1403=Dashboard!$D$5),OR(AND(C1403&lt;&gt;"",C1403&gt;=Dashboard!$F$5,C1403&lt;=Dashboard!$H$5),AND(C1403="",Dashboard!$F$5&lt;=1980,Dashboard!$H$5&gt;=2016))),1,0)</f>
        <v>1</v>
      </c>
      <c r="Q1403" s="0" t="n">
        <f aca="false">J1403*P1403+ROW()*0.00000001</f>
        <v>1.38001403</v>
      </c>
    </row>
    <row r="1404" customFormat="false" ht="15" hidden="false" customHeight="false" outlineLevel="0" collapsed="false">
      <c r="A1404" s="0" t="s">
        <v>1279</v>
      </c>
      <c r="B1404" s="0" t="s">
        <v>172</v>
      </c>
      <c r="C1404" s="0" t="n">
        <v>2015</v>
      </c>
      <c r="D1404" s="0" t="s">
        <v>114</v>
      </c>
      <c r="E1404" s="0" t="s">
        <v>157</v>
      </c>
      <c r="F1404" s="0" t="n">
        <v>0.55</v>
      </c>
      <c r="G1404" s="0" t="n">
        <v>0.7</v>
      </c>
      <c r="H1404" s="0" t="n">
        <v>0.02</v>
      </c>
      <c r="I1404" s="0" t="n">
        <v>0.11</v>
      </c>
      <c r="J1404" s="0" t="n">
        <v>1.38</v>
      </c>
      <c r="K1404" s="0" t="n">
        <v>86</v>
      </c>
      <c r="L1404" s="0" t="n">
        <v>8</v>
      </c>
      <c r="M1404" s="0" t="s">
        <v>73</v>
      </c>
      <c r="N1404" s="0" t="s">
        <v>66</v>
      </c>
      <c r="O1404" s="0" t="s">
        <v>42</v>
      </c>
      <c r="P1404" s="0" t="n">
        <f aca="false">IF(AND(OR(Dashboard!$B$5="All",D1404=Dashboard!$B$5),OR(Dashboard!$D$5="All",N1404=Dashboard!$D$5),OR(AND(C1404&lt;&gt;"",C1404&gt;=Dashboard!$F$5,C1404&lt;=Dashboard!$H$5),AND(C1404="",Dashboard!$F$5&lt;=1980,Dashboard!$H$5&gt;=2016))),1,0)</f>
        <v>1</v>
      </c>
      <c r="Q1404" s="0" t="n">
        <f aca="false">J1404*P1404+ROW()*0.00000001</f>
        <v>1.38001404</v>
      </c>
    </row>
    <row r="1405" customFormat="false" ht="15" hidden="false" customHeight="false" outlineLevel="0" collapsed="false">
      <c r="A1405" s="0" t="s">
        <v>1280</v>
      </c>
      <c r="B1405" s="0" t="s">
        <v>117</v>
      </c>
      <c r="C1405" s="0" t="n">
        <v>1998</v>
      </c>
      <c r="D1405" s="0" t="s">
        <v>56</v>
      </c>
      <c r="E1405" s="0" t="s">
        <v>72</v>
      </c>
      <c r="F1405" s="0" t="n">
        <v>0.77</v>
      </c>
      <c r="G1405" s="0" t="n">
        <v>0.54</v>
      </c>
      <c r="H1405" s="0" t="n">
        <v>0</v>
      </c>
      <c r="I1405" s="0" t="n">
        <v>0.07</v>
      </c>
      <c r="J1405" s="0" t="n">
        <v>1.38</v>
      </c>
      <c r="N1405" s="0" t="s">
        <v>74</v>
      </c>
      <c r="P1405" s="0" t="n">
        <f aca="false">IF(AND(OR(Dashboard!$B$5="All",D1405=Dashboard!$B$5),OR(Dashboard!$D$5="All",N1405=Dashboard!$D$5),OR(AND(C1405&lt;&gt;"",C1405&gt;=Dashboard!$F$5,C1405&lt;=Dashboard!$H$5),AND(C1405="",Dashboard!$F$5&lt;=1980,Dashboard!$H$5&gt;=2016))),1,0)</f>
        <v>1</v>
      </c>
      <c r="Q1405" s="0" t="n">
        <f aca="false">J1405*P1405+ROW()*0.00000001</f>
        <v>1.38001405</v>
      </c>
    </row>
    <row r="1406" customFormat="false" ht="15" hidden="false" customHeight="false" outlineLevel="0" collapsed="false">
      <c r="A1406" s="0" t="s">
        <v>1096</v>
      </c>
      <c r="B1406" s="0" t="s">
        <v>64</v>
      </c>
      <c r="C1406" s="0" t="n">
        <v>2011</v>
      </c>
      <c r="D1406" s="0" t="s">
        <v>16</v>
      </c>
      <c r="E1406" s="0" t="s">
        <v>154</v>
      </c>
      <c r="F1406" s="0" t="n">
        <v>0.71</v>
      </c>
      <c r="G1406" s="0" t="n">
        <v>0.53</v>
      </c>
      <c r="H1406" s="0" t="n">
        <v>0</v>
      </c>
      <c r="I1406" s="0" t="n">
        <v>0.13</v>
      </c>
      <c r="J1406" s="0" t="n">
        <v>1.38</v>
      </c>
      <c r="K1406" s="0" t="n">
        <v>77</v>
      </c>
      <c r="L1406" s="0" t="n">
        <v>8.3</v>
      </c>
      <c r="M1406" s="0" t="s">
        <v>36</v>
      </c>
      <c r="N1406" s="0" t="s">
        <v>66</v>
      </c>
      <c r="O1406" s="0" t="s">
        <v>37</v>
      </c>
      <c r="P1406" s="0" t="n">
        <f aca="false">IF(AND(OR(Dashboard!$B$5="All",D1406=Dashboard!$B$5),OR(Dashboard!$D$5="All",N1406=Dashboard!$D$5),OR(AND(C1406&lt;&gt;"",C1406&gt;=Dashboard!$F$5,C1406&lt;=Dashboard!$H$5),AND(C1406="",Dashboard!$F$5&lt;=1980,Dashboard!$H$5&gt;=2016))),1,0)</f>
        <v>1</v>
      </c>
      <c r="Q1406" s="0" t="n">
        <f aca="false">J1406*P1406+ROW()*0.00000001</f>
        <v>1.38001406</v>
      </c>
    </row>
    <row r="1407" customFormat="false" ht="15" hidden="false" customHeight="false" outlineLevel="0" collapsed="false">
      <c r="A1407" s="0" t="s">
        <v>1281</v>
      </c>
      <c r="B1407" s="0" t="s">
        <v>76</v>
      </c>
      <c r="C1407" s="0" t="n">
        <v>2001</v>
      </c>
      <c r="D1407" s="0" t="s">
        <v>34</v>
      </c>
      <c r="E1407" s="0" t="s">
        <v>449</v>
      </c>
      <c r="F1407" s="0" t="n">
        <v>0.67</v>
      </c>
      <c r="G1407" s="0" t="n">
        <v>0.53</v>
      </c>
      <c r="H1407" s="0" t="n">
        <v>0</v>
      </c>
      <c r="I1407" s="0" t="n">
        <v>0.18</v>
      </c>
      <c r="J1407" s="0" t="n">
        <v>1.38</v>
      </c>
      <c r="K1407" s="0" t="n">
        <v>81</v>
      </c>
      <c r="L1407" s="0" t="n">
        <v>8.1</v>
      </c>
      <c r="M1407" s="0" t="s">
        <v>103</v>
      </c>
      <c r="N1407" s="0" t="s">
        <v>74</v>
      </c>
      <c r="O1407" s="0" t="s">
        <v>42</v>
      </c>
      <c r="P1407" s="0" t="n">
        <f aca="false">IF(AND(OR(Dashboard!$B$5="All",D1407=Dashboard!$B$5),OR(Dashboard!$D$5="All",N1407=Dashboard!$D$5),OR(AND(C1407&lt;&gt;"",C1407&gt;=Dashboard!$F$5,C1407&lt;=Dashboard!$H$5),AND(C1407="",Dashboard!$F$5&lt;=1980,Dashboard!$H$5&gt;=2016))),1,0)</f>
        <v>1</v>
      </c>
      <c r="Q1407" s="0" t="n">
        <f aca="false">J1407*P1407+ROW()*0.00000001</f>
        <v>1.38001407</v>
      </c>
    </row>
    <row r="1408" customFormat="false" ht="15" hidden="false" customHeight="false" outlineLevel="0" collapsed="false">
      <c r="A1408" s="0" t="s">
        <v>1282</v>
      </c>
      <c r="B1408" s="0" t="s">
        <v>50</v>
      </c>
      <c r="C1408" s="0" t="n">
        <v>2009</v>
      </c>
      <c r="D1408" s="0" t="s">
        <v>71</v>
      </c>
      <c r="E1408" s="0" t="s">
        <v>91</v>
      </c>
      <c r="F1408" s="0" t="n">
        <v>1.26</v>
      </c>
      <c r="G1408" s="0" t="n">
        <v>0.02</v>
      </c>
      <c r="H1408" s="0" t="n">
        <v>0</v>
      </c>
      <c r="I1408" s="0" t="n">
        <v>0.1</v>
      </c>
      <c r="J1408" s="0" t="n">
        <v>1.38</v>
      </c>
      <c r="K1408" s="0" t="n">
        <v>60</v>
      </c>
      <c r="L1408" s="0" t="n">
        <v>6.7</v>
      </c>
      <c r="M1408" s="0" t="s">
        <v>36</v>
      </c>
      <c r="N1408" s="0" t="s">
        <v>35</v>
      </c>
      <c r="O1408" s="0" t="s">
        <v>53</v>
      </c>
      <c r="P1408" s="0" t="n">
        <f aca="false">IF(AND(OR(Dashboard!$B$5="All",D1408=Dashboard!$B$5),OR(Dashboard!$D$5="All",N1408=Dashboard!$D$5),OR(AND(C1408&lt;&gt;"",C1408&gt;=Dashboard!$F$5,C1408&lt;=Dashboard!$H$5),AND(C1408="",Dashboard!$F$5&lt;=1980,Dashboard!$H$5&gt;=2016))),1,0)</f>
        <v>1</v>
      </c>
      <c r="Q1408" s="0" t="n">
        <f aca="false">J1408*P1408+ROW()*0.00000001</f>
        <v>1.38001408</v>
      </c>
    </row>
    <row r="1409" customFormat="false" ht="15" hidden="false" customHeight="false" outlineLevel="0" collapsed="false">
      <c r="A1409" s="0" t="s">
        <v>386</v>
      </c>
      <c r="B1409" s="0" t="s">
        <v>76</v>
      </c>
      <c r="C1409" s="0" t="n">
        <v>2008</v>
      </c>
      <c r="D1409" s="0" t="s">
        <v>71</v>
      </c>
      <c r="E1409" s="0" t="s">
        <v>234</v>
      </c>
      <c r="F1409" s="0" t="n">
        <v>0.6</v>
      </c>
      <c r="G1409" s="0" t="n">
        <v>0.01</v>
      </c>
      <c r="H1409" s="0" t="n">
        <v>0</v>
      </c>
      <c r="I1409" s="0" t="n">
        <v>0.76</v>
      </c>
      <c r="J1409" s="0" t="n">
        <v>1.37</v>
      </c>
      <c r="K1409" s="0" t="n">
        <v>77</v>
      </c>
      <c r="L1409" s="0" t="n">
        <v>8.4</v>
      </c>
      <c r="M1409" s="0" t="s">
        <v>125</v>
      </c>
      <c r="N1409" s="0" t="s">
        <v>74</v>
      </c>
      <c r="O1409" s="0" t="s">
        <v>37</v>
      </c>
      <c r="P1409" s="0" t="n">
        <f aca="false">IF(AND(OR(Dashboard!$B$5="All",D1409=Dashboard!$B$5),OR(Dashboard!$D$5="All",N1409=Dashboard!$D$5),OR(AND(C1409&lt;&gt;"",C1409&gt;=Dashboard!$F$5,C1409&lt;=Dashboard!$H$5),AND(C1409="",Dashboard!$F$5&lt;=1980,Dashboard!$H$5&gt;=2016))),1,0)</f>
        <v>1</v>
      </c>
      <c r="Q1409" s="0" t="n">
        <f aca="false">J1409*P1409+ROW()*0.00000001</f>
        <v>1.37001409</v>
      </c>
    </row>
    <row r="1410" customFormat="false" ht="15" hidden="false" customHeight="false" outlineLevel="0" collapsed="false">
      <c r="A1410" s="0" t="s">
        <v>1283</v>
      </c>
      <c r="B1410" s="0" t="s">
        <v>64</v>
      </c>
      <c r="C1410" s="0" t="n">
        <v>2011</v>
      </c>
      <c r="D1410" s="0" t="s">
        <v>56</v>
      </c>
      <c r="E1410" s="0" t="s">
        <v>157</v>
      </c>
      <c r="F1410" s="0" t="n">
        <v>0.76</v>
      </c>
      <c r="G1410" s="0" t="n">
        <v>0.47</v>
      </c>
      <c r="H1410" s="0" t="n">
        <v>0.02</v>
      </c>
      <c r="I1410" s="0" t="n">
        <v>0.12</v>
      </c>
      <c r="J1410" s="0" t="n">
        <v>1.37</v>
      </c>
      <c r="K1410" s="0" t="n">
        <v>89</v>
      </c>
      <c r="L1410" s="0" t="n">
        <v>8.3</v>
      </c>
      <c r="M1410" s="0" t="s">
        <v>73</v>
      </c>
      <c r="N1410" s="0" t="s">
        <v>66</v>
      </c>
      <c r="O1410" s="0" t="s">
        <v>42</v>
      </c>
      <c r="P1410" s="0" t="n">
        <f aca="false">IF(AND(OR(Dashboard!$B$5="All",D1410=Dashboard!$B$5),OR(Dashboard!$D$5="All",N1410=Dashboard!$D$5),OR(AND(C1410&lt;&gt;"",C1410&gt;=Dashboard!$F$5,C1410&lt;=Dashboard!$H$5),AND(C1410="",Dashboard!$F$5&lt;=1980,Dashboard!$H$5&gt;=2016))),1,0)</f>
        <v>1</v>
      </c>
      <c r="Q1410" s="0" t="n">
        <f aca="false">J1410*P1410+ROW()*0.00000001</f>
        <v>1.3700141</v>
      </c>
    </row>
    <row r="1411" customFormat="false" ht="15" hidden="false" customHeight="false" outlineLevel="0" collapsed="false">
      <c r="A1411" s="0" t="s">
        <v>1284</v>
      </c>
      <c r="B1411" s="0" t="s">
        <v>117</v>
      </c>
      <c r="C1411" s="0" t="n">
        <v>1998</v>
      </c>
      <c r="D1411" s="0" t="s">
        <v>52</v>
      </c>
      <c r="E1411" s="0" t="s">
        <v>91</v>
      </c>
      <c r="F1411" s="0" t="n">
        <v>0.76</v>
      </c>
      <c r="G1411" s="0" t="n">
        <v>0.52</v>
      </c>
      <c r="H1411" s="0" t="n">
        <v>0</v>
      </c>
      <c r="I1411" s="0" t="n">
        <v>0.09</v>
      </c>
      <c r="J1411" s="0" t="n">
        <v>1.37</v>
      </c>
      <c r="N1411" s="0" t="s">
        <v>74</v>
      </c>
      <c r="P1411" s="0" t="n">
        <f aca="false">IF(AND(OR(Dashboard!$B$5="All",D1411=Dashboard!$B$5),OR(Dashboard!$D$5="All",N1411=Dashboard!$D$5),OR(AND(C1411&lt;&gt;"",C1411&gt;=Dashboard!$F$5,C1411&lt;=Dashboard!$H$5),AND(C1411="",Dashboard!$F$5&lt;=1980,Dashboard!$H$5&gt;=2016))),1,0)</f>
        <v>1</v>
      </c>
      <c r="Q1411" s="0" t="n">
        <f aca="false">J1411*P1411+ROW()*0.00000001</f>
        <v>1.37001411</v>
      </c>
    </row>
    <row r="1412" customFormat="false" ht="15" hidden="false" customHeight="false" outlineLevel="0" collapsed="false">
      <c r="A1412" s="0" t="s">
        <v>1285</v>
      </c>
      <c r="B1412" s="0" t="s">
        <v>50</v>
      </c>
      <c r="C1412" s="0" t="n">
        <v>2007</v>
      </c>
      <c r="D1412" s="0" t="s">
        <v>46</v>
      </c>
      <c r="E1412" s="0" t="s">
        <v>157</v>
      </c>
      <c r="F1412" s="0" t="n">
        <v>0.33</v>
      </c>
      <c r="G1412" s="0" t="n">
        <v>0.41</v>
      </c>
      <c r="H1412" s="0" t="n">
        <v>0.54</v>
      </c>
      <c r="I1412" s="0" t="n">
        <v>0.1</v>
      </c>
      <c r="J1412" s="0" t="n">
        <v>1.37</v>
      </c>
      <c r="K1412" s="0" t="n">
        <v>81</v>
      </c>
      <c r="L1412" s="0" t="n">
        <v>6.1</v>
      </c>
      <c r="M1412" s="0" t="s">
        <v>125</v>
      </c>
      <c r="N1412" s="0" t="s">
        <v>35</v>
      </c>
      <c r="O1412" s="0" t="s">
        <v>42</v>
      </c>
      <c r="P1412" s="0" t="n">
        <f aca="false">IF(AND(OR(Dashboard!$B$5="All",D1412=Dashboard!$B$5),OR(Dashboard!$D$5="All",N1412=Dashboard!$D$5),OR(AND(C1412&lt;&gt;"",C1412&gt;=Dashboard!$F$5,C1412&lt;=Dashboard!$H$5),AND(C1412="",Dashboard!$F$5&lt;=1980,Dashboard!$H$5&gt;=2016))),1,0)</f>
        <v>1</v>
      </c>
      <c r="Q1412" s="0" t="n">
        <f aca="false">J1412*P1412+ROW()*0.00000001</f>
        <v>1.37001412</v>
      </c>
    </row>
    <row r="1413" customFormat="false" ht="15" hidden="false" customHeight="false" outlineLevel="0" collapsed="false">
      <c r="A1413" s="0" t="s">
        <v>95</v>
      </c>
      <c r="B1413" s="0" t="s">
        <v>33</v>
      </c>
      <c r="C1413" s="0" t="n">
        <v>2010</v>
      </c>
      <c r="D1413" s="0" t="s">
        <v>56</v>
      </c>
      <c r="E1413" s="0" t="s">
        <v>91</v>
      </c>
      <c r="F1413" s="0" t="n">
        <v>0.8</v>
      </c>
      <c r="G1413" s="0" t="n">
        <v>0.45</v>
      </c>
      <c r="H1413" s="0" t="n">
        <v>0</v>
      </c>
      <c r="I1413" s="0" t="n">
        <v>0.12</v>
      </c>
      <c r="J1413" s="0" t="n">
        <v>1.37</v>
      </c>
      <c r="K1413" s="0" t="n">
        <v>80</v>
      </c>
      <c r="L1413" s="0" t="n">
        <v>5.8</v>
      </c>
      <c r="M1413" s="0" t="s">
        <v>73</v>
      </c>
      <c r="N1413" s="0" t="s">
        <v>35</v>
      </c>
      <c r="O1413" s="0" t="s">
        <v>37</v>
      </c>
      <c r="P1413" s="0" t="n">
        <f aca="false">IF(AND(OR(Dashboard!$B$5="All",D1413=Dashboard!$B$5),OR(Dashboard!$D$5="All",N1413=Dashboard!$D$5),OR(AND(C1413&lt;&gt;"",C1413&gt;=Dashboard!$F$5,C1413&lt;=Dashboard!$H$5),AND(C1413="",Dashboard!$F$5&lt;=1980,Dashboard!$H$5&gt;=2016))),1,0)</f>
        <v>1</v>
      </c>
      <c r="Q1413" s="0" t="n">
        <f aca="false">J1413*P1413+ROW()*0.00000001</f>
        <v>1.37001413</v>
      </c>
    </row>
    <row r="1414" customFormat="false" ht="15" hidden="false" customHeight="false" outlineLevel="0" collapsed="false">
      <c r="A1414" s="0" t="s">
        <v>1283</v>
      </c>
      <c r="B1414" s="0" t="s">
        <v>70</v>
      </c>
      <c r="C1414" s="0" t="n">
        <v>2011</v>
      </c>
      <c r="D1414" s="0" t="s">
        <v>56</v>
      </c>
      <c r="E1414" s="0" t="s">
        <v>157</v>
      </c>
      <c r="F1414" s="0" t="n">
        <v>0.5</v>
      </c>
      <c r="G1414" s="0" t="n">
        <v>0.59</v>
      </c>
      <c r="H1414" s="0" t="n">
        <v>0.07</v>
      </c>
      <c r="I1414" s="0" t="n">
        <v>0.22</v>
      </c>
      <c r="J1414" s="0" t="n">
        <v>1.37</v>
      </c>
      <c r="K1414" s="0" t="n">
        <v>89</v>
      </c>
      <c r="L1414" s="0" t="n">
        <v>8.2</v>
      </c>
      <c r="M1414" s="0" t="s">
        <v>73</v>
      </c>
      <c r="N1414" s="0" t="s">
        <v>74</v>
      </c>
      <c r="O1414" s="0" t="s">
        <v>42</v>
      </c>
      <c r="P1414" s="0" t="n">
        <f aca="false">IF(AND(OR(Dashboard!$B$5="All",D1414=Dashboard!$B$5),OR(Dashboard!$D$5="All",N1414=Dashboard!$D$5),OR(AND(C1414&lt;&gt;"",C1414&gt;=Dashboard!$F$5,C1414&lt;=Dashboard!$H$5),AND(C1414="",Dashboard!$F$5&lt;=1980,Dashboard!$H$5&gt;=2016))),1,0)</f>
        <v>1</v>
      </c>
      <c r="Q1414" s="0" t="n">
        <f aca="false">J1414*P1414+ROW()*0.00000001</f>
        <v>1.37001414</v>
      </c>
    </row>
    <row r="1415" customFormat="false" ht="15" hidden="false" customHeight="false" outlineLevel="0" collapsed="false">
      <c r="A1415" s="0" t="s">
        <v>1286</v>
      </c>
      <c r="B1415" s="0" t="s">
        <v>144</v>
      </c>
      <c r="C1415" s="0" t="n">
        <v>2004</v>
      </c>
      <c r="D1415" s="0" t="s">
        <v>46</v>
      </c>
      <c r="E1415" s="0" t="s">
        <v>91</v>
      </c>
      <c r="F1415" s="0" t="n">
        <v>0.99</v>
      </c>
      <c r="G1415" s="0" t="n">
        <v>0.33</v>
      </c>
      <c r="H1415" s="0" t="n">
        <v>0</v>
      </c>
      <c r="I1415" s="0" t="n">
        <v>0.05</v>
      </c>
      <c r="J1415" s="0" t="n">
        <v>1.37</v>
      </c>
      <c r="K1415" s="0" t="n">
        <v>86</v>
      </c>
      <c r="L1415" s="0" t="n">
        <v>8.6</v>
      </c>
      <c r="M1415" s="0" t="s">
        <v>103</v>
      </c>
      <c r="N1415" s="0" t="s">
        <v>66</v>
      </c>
      <c r="O1415" s="0" t="s">
        <v>42</v>
      </c>
      <c r="P1415" s="0" t="n">
        <f aca="false">IF(AND(OR(Dashboard!$B$5="All",D1415=Dashboard!$B$5),OR(Dashboard!$D$5="All",N1415=Dashboard!$D$5),OR(AND(C1415&lt;&gt;"",C1415&gt;=Dashboard!$F$5,C1415&lt;=Dashboard!$H$5),AND(C1415="",Dashboard!$F$5&lt;=1980,Dashboard!$H$5&gt;=2016))),1,0)</f>
        <v>1</v>
      </c>
      <c r="Q1415" s="0" t="n">
        <f aca="false">J1415*P1415+ROW()*0.00000001</f>
        <v>1.37001415</v>
      </c>
    </row>
    <row r="1416" customFormat="false" ht="15" hidden="false" customHeight="false" outlineLevel="0" collapsed="false">
      <c r="A1416" s="0" t="s">
        <v>1287</v>
      </c>
      <c r="B1416" s="0" t="s">
        <v>108</v>
      </c>
      <c r="C1416" s="0" t="n">
        <v>1998</v>
      </c>
      <c r="D1416" s="0" t="s">
        <v>246</v>
      </c>
      <c r="E1416" s="0" t="s">
        <v>35</v>
      </c>
      <c r="F1416" s="0" t="n">
        <v>0</v>
      </c>
      <c r="G1416" s="0" t="n">
        <v>0</v>
      </c>
      <c r="H1416" s="0" t="n">
        <v>1.37</v>
      </c>
      <c r="I1416" s="0" t="n">
        <v>0</v>
      </c>
      <c r="J1416" s="0" t="n">
        <v>1.37</v>
      </c>
      <c r="N1416" s="0" t="s">
        <v>35</v>
      </c>
      <c r="P1416" s="0" t="n">
        <f aca="false">IF(AND(OR(Dashboard!$B$5="All",D1416=Dashboard!$B$5),OR(Dashboard!$D$5="All",N1416=Dashboard!$D$5),OR(AND(C1416&lt;&gt;"",C1416&gt;=Dashboard!$F$5,C1416&lt;=Dashboard!$H$5),AND(C1416="",Dashboard!$F$5&lt;=1980,Dashboard!$H$5&gt;=2016))),1,0)</f>
        <v>1</v>
      </c>
      <c r="Q1416" s="0" t="n">
        <f aca="false">J1416*P1416+ROW()*0.00000001</f>
        <v>1.37001416</v>
      </c>
    </row>
    <row r="1417" customFormat="false" ht="15" hidden="false" customHeight="false" outlineLevel="0" collapsed="false">
      <c r="A1417" s="0" t="s">
        <v>1288</v>
      </c>
      <c r="B1417" s="0" t="s">
        <v>164</v>
      </c>
      <c r="C1417" s="0" t="n">
        <v>2005</v>
      </c>
      <c r="D1417" s="0" t="s">
        <v>58</v>
      </c>
      <c r="E1417" s="0" t="s">
        <v>142</v>
      </c>
      <c r="F1417" s="0" t="n">
        <v>0.49</v>
      </c>
      <c r="G1417" s="0" t="n">
        <v>0.55</v>
      </c>
      <c r="H1417" s="0" t="n">
        <v>0</v>
      </c>
      <c r="I1417" s="0" t="n">
        <v>0.33</v>
      </c>
      <c r="J1417" s="0" t="n">
        <v>1.37</v>
      </c>
      <c r="K1417" s="0" t="n">
        <v>65</v>
      </c>
      <c r="L1417" s="0" t="n">
        <v>6.9</v>
      </c>
      <c r="M1417" s="0" t="s">
        <v>103</v>
      </c>
      <c r="N1417" s="0" t="s">
        <v>74</v>
      </c>
      <c r="O1417" s="0" t="s">
        <v>67</v>
      </c>
      <c r="P1417" s="0" t="n">
        <f aca="false">IF(AND(OR(Dashboard!$B$5="All",D1417=Dashboard!$B$5),OR(Dashboard!$D$5="All",N1417=Dashboard!$D$5),OR(AND(C1417&lt;&gt;"",C1417&gt;=Dashboard!$F$5,C1417&lt;=Dashboard!$H$5),AND(C1417="",Dashboard!$F$5&lt;=1980,Dashboard!$H$5&gt;=2016))),1,0)</f>
        <v>1</v>
      </c>
      <c r="Q1417" s="0" t="n">
        <f aca="false">J1417*P1417+ROW()*0.00000001</f>
        <v>1.37001417</v>
      </c>
    </row>
    <row r="1418" customFormat="false" ht="15" hidden="false" customHeight="false" outlineLevel="0" collapsed="false">
      <c r="A1418" s="0" t="s">
        <v>1181</v>
      </c>
      <c r="B1418" s="0" t="s">
        <v>70</v>
      </c>
      <c r="C1418" s="0" t="n">
        <v>2010</v>
      </c>
      <c r="D1418" s="0" t="s">
        <v>71</v>
      </c>
      <c r="E1418" s="0" t="s">
        <v>211</v>
      </c>
      <c r="F1418" s="0" t="n">
        <v>0.43</v>
      </c>
      <c r="G1418" s="0" t="n">
        <v>0.56</v>
      </c>
      <c r="H1418" s="0" t="n">
        <v>0.15</v>
      </c>
      <c r="I1418" s="0" t="n">
        <v>0.21</v>
      </c>
      <c r="J1418" s="0" t="n">
        <v>1.36</v>
      </c>
      <c r="K1418" s="0" t="n">
        <v>80</v>
      </c>
      <c r="L1418" s="0" t="n">
        <v>6.7</v>
      </c>
      <c r="M1418" s="0" t="s">
        <v>73</v>
      </c>
      <c r="N1418" s="0" t="s">
        <v>74</v>
      </c>
      <c r="O1418" s="0" t="s">
        <v>37</v>
      </c>
      <c r="P1418" s="0" t="n">
        <f aca="false">IF(AND(OR(Dashboard!$B$5="All",D1418=Dashboard!$B$5),OR(Dashboard!$D$5="All",N1418=Dashboard!$D$5),OR(AND(C1418&lt;&gt;"",C1418&gt;=Dashboard!$F$5,C1418&lt;=Dashboard!$H$5),AND(C1418="",Dashboard!$F$5&lt;=1980,Dashboard!$H$5&gt;=2016))),1,0)</f>
        <v>1</v>
      </c>
      <c r="Q1418" s="0" t="n">
        <f aca="false">J1418*P1418+ROW()*0.00000001</f>
        <v>1.36001418</v>
      </c>
    </row>
    <row r="1419" customFormat="false" ht="15" hidden="false" customHeight="false" outlineLevel="0" collapsed="false">
      <c r="A1419" s="0" t="s">
        <v>1289</v>
      </c>
      <c r="B1419" s="0" t="s">
        <v>70</v>
      </c>
      <c r="C1419" s="0" t="n">
        <v>2006</v>
      </c>
      <c r="D1419" s="0" t="s">
        <v>41</v>
      </c>
      <c r="E1419" s="0" t="s">
        <v>328</v>
      </c>
      <c r="F1419" s="0" t="n">
        <v>0.24</v>
      </c>
      <c r="G1419" s="0" t="n">
        <v>0.7</v>
      </c>
      <c r="H1419" s="0" t="n">
        <v>0.16</v>
      </c>
      <c r="I1419" s="0" t="n">
        <v>0.26</v>
      </c>
      <c r="J1419" s="0" t="n">
        <v>1.36</v>
      </c>
      <c r="K1419" s="0" t="n">
        <v>78</v>
      </c>
      <c r="L1419" s="0" t="n">
        <v>7.1</v>
      </c>
      <c r="M1419" s="0" t="s">
        <v>36</v>
      </c>
      <c r="N1419" s="0" t="s">
        <v>74</v>
      </c>
      <c r="O1419" s="0" t="s">
        <v>37</v>
      </c>
      <c r="P1419" s="0" t="n">
        <f aca="false">IF(AND(OR(Dashboard!$B$5="All",D1419=Dashboard!$B$5),OR(Dashboard!$D$5="All",N1419=Dashboard!$D$5),OR(AND(C1419&lt;&gt;"",C1419&gt;=Dashboard!$F$5,C1419&lt;=Dashboard!$H$5),AND(C1419="",Dashboard!$F$5&lt;=1980,Dashboard!$H$5&gt;=2016))),1,0)</f>
        <v>1</v>
      </c>
      <c r="Q1419" s="0" t="n">
        <f aca="false">J1419*P1419+ROW()*0.00000001</f>
        <v>1.36001419</v>
      </c>
    </row>
    <row r="1420" customFormat="false" ht="15" hidden="false" customHeight="false" outlineLevel="0" collapsed="false">
      <c r="A1420" s="0" t="s">
        <v>1290</v>
      </c>
      <c r="B1420" s="0" t="s">
        <v>144</v>
      </c>
      <c r="C1420" s="0" t="n">
        <v>2004</v>
      </c>
      <c r="D1420" s="0" t="s">
        <v>56</v>
      </c>
      <c r="E1420" s="0" t="s">
        <v>124</v>
      </c>
      <c r="F1420" s="0" t="n">
        <v>0.86</v>
      </c>
      <c r="G1420" s="0" t="n">
        <v>0.45</v>
      </c>
      <c r="H1420" s="0" t="n">
        <v>0</v>
      </c>
      <c r="I1420" s="0" t="n">
        <v>0.06</v>
      </c>
      <c r="J1420" s="0" t="n">
        <v>1.36</v>
      </c>
      <c r="K1420" s="0" t="n">
        <v>80</v>
      </c>
      <c r="L1420" s="0" t="n">
        <v>8.9</v>
      </c>
      <c r="M1420" s="0" t="s">
        <v>103</v>
      </c>
      <c r="N1420" s="0" t="s">
        <v>66</v>
      </c>
      <c r="O1420" s="0" t="s">
        <v>37</v>
      </c>
      <c r="P1420" s="0" t="n">
        <f aca="false">IF(AND(OR(Dashboard!$B$5="All",D1420=Dashboard!$B$5),OR(Dashboard!$D$5="All",N1420=Dashboard!$D$5),OR(AND(C1420&lt;&gt;"",C1420&gt;=Dashboard!$F$5,C1420&lt;=Dashboard!$H$5),AND(C1420="",Dashboard!$F$5&lt;=1980,Dashboard!$H$5&gt;=2016))),1,0)</f>
        <v>1</v>
      </c>
      <c r="Q1420" s="0" t="n">
        <f aca="false">J1420*P1420+ROW()*0.00000001</f>
        <v>1.3600142</v>
      </c>
    </row>
    <row r="1421" customFormat="false" ht="15" hidden="false" customHeight="false" outlineLevel="0" collapsed="false">
      <c r="A1421" s="0" t="s">
        <v>836</v>
      </c>
      <c r="B1421" s="0" t="s">
        <v>64</v>
      </c>
      <c r="C1421" s="0" t="n">
        <v>2011</v>
      </c>
      <c r="D1421" s="0" t="s">
        <v>71</v>
      </c>
      <c r="E1421" s="0" t="s">
        <v>142</v>
      </c>
      <c r="F1421" s="0" t="n">
        <v>0.63</v>
      </c>
      <c r="G1421" s="0" t="n">
        <v>0.57</v>
      </c>
      <c r="H1421" s="0" t="n">
        <v>0</v>
      </c>
      <c r="I1421" s="0" t="n">
        <v>0.15</v>
      </c>
      <c r="J1421" s="0" t="n">
        <v>1.36</v>
      </c>
      <c r="K1421" s="0" t="n">
        <v>68</v>
      </c>
      <c r="L1421" s="0" t="n">
        <v>6</v>
      </c>
      <c r="M1421" s="0" t="s">
        <v>103</v>
      </c>
      <c r="N1421" s="0" t="s">
        <v>66</v>
      </c>
      <c r="O1421" s="0" t="s">
        <v>67</v>
      </c>
      <c r="P1421" s="0" t="n">
        <f aca="false">IF(AND(OR(Dashboard!$B$5="All",D1421=Dashboard!$B$5),OR(Dashboard!$D$5="All",N1421=Dashboard!$D$5),OR(AND(C1421&lt;&gt;"",C1421&gt;=Dashboard!$F$5,C1421&lt;=Dashboard!$H$5),AND(C1421="",Dashboard!$F$5&lt;=1980,Dashboard!$H$5&gt;=2016))),1,0)</f>
        <v>1</v>
      </c>
      <c r="Q1421" s="0" t="n">
        <f aca="false">J1421*P1421+ROW()*0.00000001</f>
        <v>1.36001421</v>
      </c>
    </row>
    <row r="1422" customFormat="false" ht="15" hidden="false" customHeight="false" outlineLevel="0" collapsed="false">
      <c r="A1422" s="0" t="s">
        <v>1291</v>
      </c>
      <c r="B1422" s="0" t="s">
        <v>85</v>
      </c>
      <c r="C1422" s="0" t="n">
        <v>2003</v>
      </c>
      <c r="D1422" s="0" t="s">
        <v>16</v>
      </c>
      <c r="E1422" s="0" t="s">
        <v>293</v>
      </c>
      <c r="F1422" s="0" t="n">
        <v>0.63</v>
      </c>
      <c r="G1422" s="0" t="n">
        <v>0.66</v>
      </c>
      <c r="H1422" s="0" t="n">
        <v>0</v>
      </c>
      <c r="I1422" s="0" t="n">
        <v>0.07</v>
      </c>
      <c r="J1422" s="0" t="n">
        <v>1.36</v>
      </c>
      <c r="K1422" s="0" t="n">
        <v>75</v>
      </c>
      <c r="L1422" s="0" t="n">
        <v>7.8</v>
      </c>
      <c r="M1422" s="0" t="s">
        <v>36</v>
      </c>
      <c r="N1422" s="0" t="s">
        <v>35</v>
      </c>
      <c r="O1422" s="0" t="s">
        <v>37</v>
      </c>
      <c r="P1422" s="0" t="n">
        <f aca="false">IF(AND(OR(Dashboard!$B$5="All",D1422=Dashboard!$B$5),OR(Dashboard!$D$5="All",N1422=Dashboard!$D$5),OR(AND(C1422&lt;&gt;"",C1422&gt;=Dashboard!$F$5,C1422&lt;=Dashboard!$H$5),AND(C1422="",Dashboard!$F$5&lt;=1980,Dashboard!$H$5&gt;=2016))),1,0)</f>
        <v>1</v>
      </c>
      <c r="Q1422" s="0" t="n">
        <f aca="false">J1422*P1422+ROW()*0.00000001</f>
        <v>1.36001422</v>
      </c>
    </row>
    <row r="1423" customFormat="false" ht="15" hidden="false" customHeight="false" outlineLevel="0" collapsed="false">
      <c r="A1423" s="0" t="s">
        <v>529</v>
      </c>
      <c r="B1423" s="0" t="s">
        <v>64</v>
      </c>
      <c r="C1423" s="0" t="n">
        <v>2014</v>
      </c>
      <c r="D1423" s="0" t="s">
        <v>56</v>
      </c>
      <c r="E1423" s="0" t="s">
        <v>142</v>
      </c>
      <c r="F1423" s="0" t="n">
        <v>0.87</v>
      </c>
      <c r="G1423" s="0" t="n">
        <v>0.34</v>
      </c>
      <c r="H1423" s="0" t="n">
        <v>0.02</v>
      </c>
      <c r="I1423" s="0" t="n">
        <v>0.13</v>
      </c>
      <c r="J1423" s="0" t="n">
        <v>1.36</v>
      </c>
      <c r="K1423" s="0" t="n">
        <v>83</v>
      </c>
      <c r="L1423" s="0" t="n">
        <v>5.9</v>
      </c>
      <c r="M1423" s="0" t="s">
        <v>73</v>
      </c>
      <c r="N1423" s="0" t="s">
        <v>66</v>
      </c>
      <c r="O1423" s="0" t="s">
        <v>42</v>
      </c>
      <c r="P1423" s="0" t="n">
        <f aca="false">IF(AND(OR(Dashboard!$B$5="All",D1423=Dashboard!$B$5),OR(Dashboard!$D$5="All",N1423=Dashboard!$D$5),OR(AND(C1423&lt;&gt;"",C1423&gt;=Dashboard!$F$5,C1423&lt;=Dashboard!$H$5),AND(C1423="",Dashboard!$F$5&lt;=1980,Dashboard!$H$5&gt;=2016))),1,0)</f>
        <v>1</v>
      </c>
      <c r="Q1423" s="0" t="n">
        <f aca="false">J1423*P1423+ROW()*0.00000001</f>
        <v>1.36001423</v>
      </c>
    </row>
    <row r="1424" customFormat="false" ht="15" hidden="false" customHeight="false" outlineLevel="0" collapsed="false">
      <c r="A1424" s="0" t="s">
        <v>1292</v>
      </c>
      <c r="B1424" s="0" t="s">
        <v>76</v>
      </c>
      <c r="C1424" s="0" t="n">
        <v>2008</v>
      </c>
      <c r="D1424" s="0" t="s">
        <v>52</v>
      </c>
      <c r="E1424" s="0" t="s">
        <v>89</v>
      </c>
      <c r="F1424" s="0" t="n">
        <v>0.23</v>
      </c>
      <c r="G1424" s="0" t="n">
        <v>0.04</v>
      </c>
      <c r="H1424" s="0" t="n">
        <v>0</v>
      </c>
      <c r="I1424" s="0" t="n">
        <v>1.09</v>
      </c>
      <c r="J1424" s="0" t="n">
        <v>1.36</v>
      </c>
      <c r="K1424" s="0" t="n">
        <v>64</v>
      </c>
      <c r="M1424" s="0" t="s">
        <v>103</v>
      </c>
      <c r="N1424" s="0" t="s">
        <v>74</v>
      </c>
      <c r="O1424" s="0" t="s">
        <v>67</v>
      </c>
      <c r="P1424" s="0" t="n">
        <f aca="false">IF(AND(OR(Dashboard!$B$5="All",D1424=Dashboard!$B$5),OR(Dashboard!$D$5="All",N1424=Dashboard!$D$5),OR(AND(C1424&lt;&gt;"",C1424&gt;=Dashboard!$F$5,C1424&lt;=Dashboard!$H$5),AND(C1424="",Dashboard!$F$5&lt;=1980,Dashboard!$H$5&gt;=2016))),1,0)</f>
        <v>1</v>
      </c>
      <c r="Q1424" s="0" t="n">
        <f aca="false">J1424*P1424+ROW()*0.00000001</f>
        <v>1.36001424</v>
      </c>
    </row>
    <row r="1425" customFormat="false" ht="15" hidden="false" customHeight="false" outlineLevel="0" collapsed="false">
      <c r="A1425" s="0" t="s">
        <v>1293</v>
      </c>
      <c r="B1425" s="0" t="s">
        <v>39</v>
      </c>
      <c r="C1425" s="0" t="n">
        <v>1986</v>
      </c>
      <c r="D1425" s="0" t="s">
        <v>56</v>
      </c>
      <c r="E1425" s="0" t="s">
        <v>220</v>
      </c>
      <c r="F1425" s="0" t="n">
        <v>0.27</v>
      </c>
      <c r="G1425" s="0" t="n">
        <v>0.08</v>
      </c>
      <c r="H1425" s="0" t="n">
        <v>1</v>
      </c>
      <c r="I1425" s="0" t="n">
        <v>0.01</v>
      </c>
      <c r="J1425" s="0" t="n">
        <v>1.36</v>
      </c>
      <c r="N1425" s="0" t="s">
        <v>35</v>
      </c>
      <c r="P1425" s="0" t="n">
        <f aca="false">IF(AND(OR(Dashboard!$B$5="All",D1425=Dashboard!$B$5),OR(Dashboard!$D$5="All",N1425=Dashboard!$D$5),OR(AND(C1425&lt;&gt;"",C1425&gt;=Dashboard!$F$5,C1425&lt;=Dashboard!$H$5),AND(C1425="",Dashboard!$F$5&lt;=1980,Dashboard!$H$5&gt;=2016))),1,0)</f>
        <v>1</v>
      </c>
      <c r="Q1425" s="0" t="n">
        <f aca="false">J1425*P1425+ROW()*0.00000001</f>
        <v>1.36001425</v>
      </c>
    </row>
    <row r="1426" customFormat="false" ht="15" hidden="false" customHeight="false" outlineLevel="0" collapsed="false">
      <c r="A1426" s="0" t="s">
        <v>1294</v>
      </c>
      <c r="B1426" s="0" t="s">
        <v>78</v>
      </c>
      <c r="C1426" s="0" t="n">
        <v>1996</v>
      </c>
      <c r="D1426" s="0" t="s">
        <v>46</v>
      </c>
      <c r="E1426" s="0" t="s">
        <v>310</v>
      </c>
      <c r="F1426" s="0" t="n">
        <v>0</v>
      </c>
      <c r="G1426" s="0" t="n">
        <v>0</v>
      </c>
      <c r="H1426" s="0" t="n">
        <v>1.36</v>
      </c>
      <c r="I1426" s="0" t="n">
        <v>0</v>
      </c>
      <c r="J1426" s="0" t="n">
        <v>1.36</v>
      </c>
      <c r="N1426" s="0" t="s">
        <v>35</v>
      </c>
      <c r="P1426" s="0" t="n">
        <f aca="false">IF(AND(OR(Dashboard!$B$5="All",D1426=Dashboard!$B$5),OR(Dashboard!$D$5="All",N1426=Dashboard!$D$5),OR(AND(C1426&lt;&gt;"",C1426&gt;=Dashboard!$F$5,C1426&lt;=Dashboard!$H$5),AND(C1426="",Dashboard!$F$5&lt;=1980,Dashboard!$H$5&gt;=2016))),1,0)</f>
        <v>1</v>
      </c>
      <c r="Q1426" s="0" t="n">
        <f aca="false">J1426*P1426+ROW()*0.00000001</f>
        <v>1.36001426</v>
      </c>
    </row>
    <row r="1427" customFormat="false" ht="15" hidden="false" customHeight="false" outlineLevel="0" collapsed="false">
      <c r="A1427" s="0" t="s">
        <v>1295</v>
      </c>
      <c r="B1427" s="0" t="s">
        <v>159</v>
      </c>
      <c r="C1427" s="0" t="n">
        <v>1981</v>
      </c>
      <c r="D1427" s="0" t="s">
        <v>56</v>
      </c>
      <c r="E1427" s="0" t="s">
        <v>160</v>
      </c>
      <c r="F1427" s="0" t="n">
        <v>1.26</v>
      </c>
      <c r="G1427" s="0" t="n">
        <v>0.08</v>
      </c>
      <c r="H1427" s="0" t="n">
        <v>0</v>
      </c>
      <c r="I1427" s="0" t="n">
        <v>0.01</v>
      </c>
      <c r="J1427" s="0" t="n">
        <v>1.36</v>
      </c>
      <c r="N1427" s="0" t="s">
        <v>161</v>
      </c>
      <c r="P1427" s="0" t="n">
        <f aca="false">IF(AND(OR(Dashboard!$B$5="All",D1427=Dashboard!$B$5),OR(Dashboard!$D$5="All",N1427=Dashboard!$D$5),OR(AND(C1427&lt;&gt;"",C1427&gt;=Dashboard!$F$5,C1427&lt;=Dashboard!$H$5),AND(C1427="",Dashboard!$F$5&lt;=1980,Dashboard!$H$5&gt;=2016))),1,0)</f>
        <v>1</v>
      </c>
      <c r="Q1427" s="0" t="n">
        <f aca="false">J1427*P1427+ROW()*0.00000001</f>
        <v>1.36001427</v>
      </c>
    </row>
    <row r="1428" customFormat="false" ht="15" hidden="false" customHeight="false" outlineLevel="0" collapsed="false">
      <c r="A1428" s="0" t="s">
        <v>1296</v>
      </c>
      <c r="B1428" s="0" t="s">
        <v>76</v>
      </c>
      <c r="C1428" s="0" t="n">
        <v>2002</v>
      </c>
      <c r="D1428" s="0" t="s">
        <v>56</v>
      </c>
      <c r="E1428" s="0" t="s">
        <v>142</v>
      </c>
      <c r="F1428" s="0" t="n">
        <v>0.67</v>
      </c>
      <c r="G1428" s="0" t="n">
        <v>0.52</v>
      </c>
      <c r="H1428" s="0" t="n">
        <v>0</v>
      </c>
      <c r="I1428" s="0" t="n">
        <v>0.17</v>
      </c>
      <c r="J1428" s="0" t="n">
        <v>1.36</v>
      </c>
      <c r="K1428" s="0" t="n">
        <v>73</v>
      </c>
      <c r="L1428" s="0" t="n">
        <v>8.9</v>
      </c>
      <c r="M1428" s="0" t="s">
        <v>73</v>
      </c>
      <c r="N1428" s="0" t="s">
        <v>74</v>
      </c>
      <c r="O1428" s="0" t="s">
        <v>37</v>
      </c>
      <c r="P1428" s="0" t="n">
        <f aca="false">IF(AND(OR(Dashboard!$B$5="All",D1428=Dashboard!$B$5),OR(Dashboard!$D$5="All",N1428=Dashboard!$D$5),OR(AND(C1428&lt;&gt;"",C1428&gt;=Dashboard!$F$5,C1428&lt;=Dashboard!$H$5),AND(C1428="",Dashboard!$F$5&lt;=1980,Dashboard!$H$5&gt;=2016))),1,0)</f>
        <v>1</v>
      </c>
      <c r="Q1428" s="0" t="n">
        <f aca="false">J1428*P1428+ROW()*0.00000001</f>
        <v>1.36001428</v>
      </c>
    </row>
    <row r="1429" customFormat="false" ht="15" hidden="false" customHeight="false" outlineLevel="0" collapsed="false">
      <c r="A1429" s="0" t="s">
        <v>1297</v>
      </c>
      <c r="B1429" s="0" t="s">
        <v>70</v>
      </c>
      <c r="C1429" s="0" t="n">
        <v>2012</v>
      </c>
      <c r="D1429" s="0" t="s">
        <v>71</v>
      </c>
      <c r="E1429" s="0" t="s">
        <v>418</v>
      </c>
      <c r="F1429" s="0" t="n">
        <v>0.51</v>
      </c>
      <c r="G1429" s="0" t="n">
        <v>0.6</v>
      </c>
      <c r="H1429" s="0" t="n">
        <v>0</v>
      </c>
      <c r="I1429" s="0" t="n">
        <v>0.25</v>
      </c>
      <c r="J1429" s="0" t="n">
        <v>1.35</v>
      </c>
      <c r="K1429" s="0" t="n">
        <v>76</v>
      </c>
      <c r="L1429" s="0" t="n">
        <v>8.1</v>
      </c>
      <c r="M1429" s="0" t="s">
        <v>103</v>
      </c>
      <c r="N1429" s="0" t="s">
        <v>74</v>
      </c>
      <c r="O1429" s="0" t="s">
        <v>37</v>
      </c>
      <c r="P1429" s="0" t="n">
        <f aca="false">IF(AND(OR(Dashboard!$B$5="All",D1429=Dashboard!$B$5),OR(Dashboard!$D$5="All",N1429=Dashboard!$D$5),OR(AND(C1429&lt;&gt;"",C1429&gt;=Dashboard!$F$5,C1429&lt;=Dashboard!$H$5),AND(C1429="",Dashboard!$F$5&lt;=1980,Dashboard!$H$5&gt;=2016))),1,0)</f>
        <v>1</v>
      </c>
      <c r="Q1429" s="0" t="n">
        <f aca="false">J1429*P1429+ROW()*0.00000001</f>
        <v>1.35001429</v>
      </c>
    </row>
    <row r="1430" customFormat="false" ht="15" hidden="false" customHeight="false" outlineLevel="0" collapsed="false">
      <c r="A1430" s="0" t="s">
        <v>1298</v>
      </c>
      <c r="B1430" s="0" t="s">
        <v>117</v>
      </c>
      <c r="C1430" s="0" t="n">
        <v>1999</v>
      </c>
      <c r="D1430" s="0" t="s">
        <v>58</v>
      </c>
      <c r="E1430" s="0" t="s">
        <v>220</v>
      </c>
      <c r="F1430" s="0" t="n">
        <v>0</v>
      </c>
      <c r="G1430" s="0" t="n">
        <v>0</v>
      </c>
      <c r="H1430" s="0" t="n">
        <v>1.26</v>
      </c>
      <c r="I1430" s="0" t="n">
        <v>0.09</v>
      </c>
      <c r="J1430" s="0" t="n">
        <v>1.35</v>
      </c>
      <c r="N1430" s="0" t="s">
        <v>74</v>
      </c>
      <c r="P1430" s="0" t="n">
        <f aca="false">IF(AND(OR(Dashboard!$B$5="All",D1430=Dashboard!$B$5),OR(Dashboard!$D$5="All",N1430=Dashboard!$D$5),OR(AND(C1430&lt;&gt;"",C1430&gt;=Dashboard!$F$5,C1430&lt;=Dashboard!$H$5),AND(C1430="",Dashboard!$F$5&lt;=1980,Dashboard!$H$5&gt;=2016))),1,0)</f>
        <v>1</v>
      </c>
      <c r="Q1430" s="0" t="n">
        <f aca="false">J1430*P1430+ROW()*0.00000001</f>
        <v>1.3500143</v>
      </c>
    </row>
    <row r="1431" customFormat="false" ht="15" hidden="false" customHeight="false" outlineLevel="0" collapsed="false">
      <c r="A1431" s="0" t="s">
        <v>1299</v>
      </c>
      <c r="B1431" s="0" t="s">
        <v>33</v>
      </c>
      <c r="C1431" s="0" t="n">
        <v>2009</v>
      </c>
      <c r="D1431" s="0" t="s">
        <v>52</v>
      </c>
      <c r="E1431" s="0" t="s">
        <v>142</v>
      </c>
      <c r="F1431" s="0" t="n">
        <v>0.7</v>
      </c>
      <c r="G1431" s="0" t="n">
        <v>0.52</v>
      </c>
      <c r="H1431" s="0" t="n">
        <v>0</v>
      </c>
      <c r="I1431" s="0" t="n">
        <v>0.13</v>
      </c>
      <c r="J1431" s="0" t="n">
        <v>1.35</v>
      </c>
      <c r="K1431" s="0" t="n">
        <v>63</v>
      </c>
      <c r="L1431" s="0" t="n">
        <v>6.3</v>
      </c>
      <c r="M1431" s="0" t="s">
        <v>36</v>
      </c>
      <c r="N1431" s="0" t="s">
        <v>35</v>
      </c>
      <c r="O1431" s="0" t="s">
        <v>67</v>
      </c>
      <c r="P1431" s="0" t="n">
        <f aca="false">IF(AND(OR(Dashboard!$B$5="All",D1431=Dashboard!$B$5),OR(Dashboard!$D$5="All",N1431=Dashboard!$D$5),OR(AND(C1431&lt;&gt;"",C1431&gt;=Dashboard!$F$5,C1431&lt;=Dashboard!$H$5),AND(C1431="",Dashboard!$F$5&lt;=1980,Dashboard!$H$5&gt;=2016))),1,0)</f>
        <v>1</v>
      </c>
      <c r="Q1431" s="0" t="n">
        <f aca="false">J1431*P1431+ROW()*0.00000001</f>
        <v>1.35001431</v>
      </c>
    </row>
    <row r="1432" customFormat="false" ht="15" hidden="false" customHeight="false" outlineLevel="0" collapsed="false">
      <c r="A1432" s="0" t="s">
        <v>1300</v>
      </c>
      <c r="B1432" s="0" t="s">
        <v>117</v>
      </c>
      <c r="C1432" s="0" t="n">
        <v>1997</v>
      </c>
      <c r="D1432" s="0" t="s">
        <v>34</v>
      </c>
      <c r="E1432" s="0" t="s">
        <v>142</v>
      </c>
      <c r="F1432" s="0" t="n">
        <v>1.29</v>
      </c>
      <c r="G1432" s="0" t="n">
        <v>0.03</v>
      </c>
      <c r="H1432" s="0" t="n">
        <v>0</v>
      </c>
      <c r="I1432" s="0" t="n">
        <v>0.03</v>
      </c>
      <c r="J1432" s="0" t="n">
        <v>1.35</v>
      </c>
      <c r="N1432" s="0" t="s">
        <v>74</v>
      </c>
      <c r="P1432" s="0" t="n">
        <f aca="false">IF(AND(OR(Dashboard!$B$5="All",D1432=Dashboard!$B$5),OR(Dashboard!$D$5="All",N1432=Dashboard!$D$5),OR(AND(C1432&lt;&gt;"",C1432&gt;=Dashboard!$F$5,C1432&lt;=Dashboard!$H$5),AND(C1432="",Dashboard!$F$5&lt;=1980,Dashboard!$H$5&gt;=2016))),1,0)</f>
        <v>1</v>
      </c>
      <c r="Q1432" s="0" t="n">
        <f aca="false">J1432*P1432+ROW()*0.00000001</f>
        <v>1.35001432</v>
      </c>
    </row>
    <row r="1433" customFormat="false" ht="15" hidden="false" customHeight="false" outlineLevel="0" collapsed="false">
      <c r="A1433" s="0" t="s">
        <v>1301</v>
      </c>
      <c r="B1433" s="0" t="s">
        <v>50</v>
      </c>
      <c r="C1433" s="0" t="n">
        <v>2009</v>
      </c>
      <c r="D1433" s="0" t="s">
        <v>48</v>
      </c>
      <c r="E1433" s="0" t="s">
        <v>195</v>
      </c>
      <c r="F1433" s="0" t="n">
        <v>0.79</v>
      </c>
      <c r="G1433" s="0" t="n">
        <v>0.42</v>
      </c>
      <c r="H1433" s="0" t="n">
        <v>0.01</v>
      </c>
      <c r="I1433" s="0" t="n">
        <v>0.13</v>
      </c>
      <c r="J1433" s="0" t="n">
        <v>1.35</v>
      </c>
      <c r="K1433" s="0" t="n">
        <v>60</v>
      </c>
      <c r="L1433" s="0" t="n">
        <v>9.3</v>
      </c>
      <c r="M1433" s="0" t="s">
        <v>36</v>
      </c>
      <c r="N1433" s="0" t="s">
        <v>35</v>
      </c>
      <c r="O1433" s="0" t="s">
        <v>53</v>
      </c>
      <c r="P1433" s="0" t="n">
        <f aca="false">IF(AND(OR(Dashboard!$B$5="All",D1433=Dashboard!$B$5),OR(Dashboard!$D$5="All",N1433=Dashboard!$D$5),OR(AND(C1433&lt;&gt;"",C1433&gt;=Dashboard!$F$5,C1433&lt;=Dashboard!$H$5),AND(C1433="",Dashboard!$F$5&lt;=1980,Dashboard!$H$5&gt;=2016))),1,0)</f>
        <v>1</v>
      </c>
      <c r="Q1433" s="0" t="n">
        <f aca="false">J1433*P1433+ROW()*0.00000001</f>
        <v>1.35001433</v>
      </c>
    </row>
    <row r="1434" customFormat="false" ht="15" hidden="false" customHeight="false" outlineLevel="0" collapsed="false">
      <c r="A1434" s="0" t="s">
        <v>862</v>
      </c>
      <c r="B1434" s="0" t="s">
        <v>64</v>
      </c>
      <c r="C1434" s="0" t="n">
        <v>2008</v>
      </c>
      <c r="D1434" s="0" t="s">
        <v>41</v>
      </c>
      <c r="E1434" s="0" t="s">
        <v>142</v>
      </c>
      <c r="F1434" s="0" t="n">
        <v>0.63</v>
      </c>
      <c r="G1434" s="0" t="n">
        <v>0.57</v>
      </c>
      <c r="H1434" s="0" t="n">
        <v>0.01</v>
      </c>
      <c r="I1434" s="0" t="n">
        <v>0.14</v>
      </c>
      <c r="J1434" s="0" t="n">
        <v>1.35</v>
      </c>
      <c r="K1434" s="0" t="n">
        <v>88</v>
      </c>
      <c r="L1434" s="0" t="n">
        <v>6.9</v>
      </c>
      <c r="M1434" s="0" t="s">
        <v>125</v>
      </c>
      <c r="N1434" s="0" t="s">
        <v>66</v>
      </c>
      <c r="O1434" s="0" t="s">
        <v>42</v>
      </c>
      <c r="P1434" s="0" t="n">
        <f aca="false">IF(AND(OR(Dashboard!$B$5="All",D1434=Dashboard!$B$5),OR(Dashboard!$D$5="All",N1434=Dashboard!$D$5),OR(AND(C1434&lt;&gt;"",C1434&gt;=Dashboard!$F$5,C1434&lt;=Dashboard!$H$5),AND(C1434="",Dashboard!$F$5&lt;=1980,Dashboard!$H$5&gt;=2016))),1,0)</f>
        <v>1</v>
      </c>
      <c r="Q1434" s="0" t="n">
        <f aca="false">J1434*P1434+ROW()*0.00000001</f>
        <v>1.35001434</v>
      </c>
    </row>
    <row r="1435" customFormat="false" ht="15" hidden="false" customHeight="false" outlineLevel="0" collapsed="false">
      <c r="A1435" s="0" t="s">
        <v>526</v>
      </c>
      <c r="B1435" s="0" t="s">
        <v>172</v>
      </c>
      <c r="C1435" s="0" t="n">
        <v>2014</v>
      </c>
      <c r="D1435" s="0" t="s">
        <v>71</v>
      </c>
      <c r="E1435" s="0" t="s">
        <v>243</v>
      </c>
      <c r="F1435" s="0" t="n">
        <v>0.73</v>
      </c>
      <c r="G1435" s="0" t="n">
        <v>0.5</v>
      </c>
      <c r="H1435" s="0" t="n">
        <v>0.01</v>
      </c>
      <c r="I1435" s="0" t="n">
        <v>0.12</v>
      </c>
      <c r="J1435" s="0" t="n">
        <v>1.35</v>
      </c>
      <c r="K1435" s="0" t="n">
        <v>87</v>
      </c>
      <c r="L1435" s="0" t="n">
        <v>8</v>
      </c>
      <c r="M1435" s="0" t="s">
        <v>73</v>
      </c>
      <c r="N1435" s="0" t="s">
        <v>66</v>
      </c>
      <c r="O1435" s="0" t="s">
        <v>42</v>
      </c>
      <c r="P1435" s="0" t="n">
        <f aca="false">IF(AND(OR(Dashboard!$B$5="All",D1435=Dashboard!$B$5),OR(Dashboard!$D$5="All",N1435=Dashboard!$D$5),OR(AND(C1435&lt;&gt;"",C1435&gt;=Dashboard!$F$5,C1435&lt;=Dashboard!$H$5),AND(C1435="",Dashboard!$F$5&lt;=1980,Dashboard!$H$5&gt;=2016))),1,0)</f>
        <v>1</v>
      </c>
      <c r="Q1435" s="0" t="n">
        <f aca="false">J1435*P1435+ROW()*0.00000001</f>
        <v>1.35001435</v>
      </c>
    </row>
    <row r="1436" customFormat="false" ht="15" hidden="false" customHeight="false" outlineLevel="0" collapsed="false">
      <c r="A1436" s="0" t="s">
        <v>1302</v>
      </c>
      <c r="B1436" s="0" t="s">
        <v>70</v>
      </c>
      <c r="C1436" s="0" t="n">
        <v>2008</v>
      </c>
      <c r="D1436" s="0" t="s">
        <v>41</v>
      </c>
      <c r="E1436" s="0" t="s">
        <v>89</v>
      </c>
      <c r="F1436" s="0" t="n">
        <v>0.43</v>
      </c>
      <c r="G1436" s="0" t="n">
        <v>0.65</v>
      </c>
      <c r="H1436" s="0" t="n">
        <v>0.02</v>
      </c>
      <c r="I1436" s="0" t="n">
        <v>0.25</v>
      </c>
      <c r="J1436" s="0" t="n">
        <v>1.35</v>
      </c>
      <c r="K1436" s="0" t="n">
        <v>82</v>
      </c>
      <c r="L1436" s="0" t="n">
        <v>8</v>
      </c>
      <c r="M1436" s="0" t="s">
        <v>103</v>
      </c>
      <c r="N1436" s="0" t="s">
        <v>74</v>
      </c>
      <c r="O1436" s="0" t="s">
        <v>42</v>
      </c>
      <c r="P1436" s="0" t="n">
        <f aca="false">IF(AND(OR(Dashboard!$B$5="All",D1436=Dashboard!$B$5),OR(Dashboard!$D$5="All",N1436=Dashboard!$D$5),OR(AND(C1436&lt;&gt;"",C1436&gt;=Dashboard!$F$5,C1436&lt;=Dashboard!$H$5),AND(C1436="",Dashboard!$F$5&lt;=1980,Dashboard!$H$5&gt;=2016))),1,0)</f>
        <v>1</v>
      </c>
      <c r="Q1436" s="0" t="n">
        <f aca="false">J1436*P1436+ROW()*0.00000001</f>
        <v>1.35001436</v>
      </c>
    </row>
    <row r="1437" customFormat="false" ht="15" hidden="false" customHeight="false" outlineLevel="0" collapsed="false">
      <c r="A1437" s="0" t="s">
        <v>1303</v>
      </c>
      <c r="B1437" s="0" t="s">
        <v>76</v>
      </c>
      <c r="C1437" s="0" t="n">
        <v>2004</v>
      </c>
      <c r="D1437" s="0" t="s">
        <v>71</v>
      </c>
      <c r="E1437" s="0" t="s">
        <v>142</v>
      </c>
      <c r="F1437" s="0" t="n">
        <v>0.22</v>
      </c>
      <c r="G1437" s="0" t="n">
        <v>0.05</v>
      </c>
      <c r="H1437" s="0" t="n">
        <v>1.06</v>
      </c>
      <c r="I1437" s="0" t="n">
        <v>0.02</v>
      </c>
      <c r="J1437" s="0" t="n">
        <v>1.35</v>
      </c>
      <c r="K1437" s="0" t="n">
        <v>73</v>
      </c>
      <c r="L1437" s="0" t="n">
        <v>8.7</v>
      </c>
      <c r="M1437" s="0" t="s">
        <v>103</v>
      </c>
      <c r="N1437" s="0" t="s">
        <v>74</v>
      </c>
      <c r="O1437" s="0" t="s">
        <v>37</v>
      </c>
      <c r="P1437" s="0" t="n">
        <f aca="false">IF(AND(OR(Dashboard!$B$5="All",D1437=Dashboard!$B$5),OR(Dashboard!$D$5="All",N1437=Dashboard!$D$5),OR(AND(C1437&lt;&gt;"",C1437&gt;=Dashboard!$F$5,C1437&lt;=Dashboard!$H$5),AND(C1437="",Dashboard!$F$5&lt;=1980,Dashboard!$H$5&gt;=2016))),1,0)</f>
        <v>1</v>
      </c>
      <c r="Q1437" s="0" t="n">
        <f aca="false">J1437*P1437+ROW()*0.00000001</f>
        <v>1.35001437</v>
      </c>
    </row>
    <row r="1438" customFormat="false" ht="15" hidden="false" customHeight="false" outlineLevel="0" collapsed="false">
      <c r="A1438" s="0" t="s">
        <v>413</v>
      </c>
      <c r="B1438" s="0" t="s">
        <v>152</v>
      </c>
      <c r="C1438" s="0" t="n">
        <v>2013</v>
      </c>
      <c r="D1438" s="0" t="s">
        <v>56</v>
      </c>
      <c r="E1438" s="0" t="s">
        <v>142</v>
      </c>
      <c r="F1438" s="0" t="n">
        <v>0.39</v>
      </c>
      <c r="G1438" s="0" t="n">
        <v>0.87</v>
      </c>
      <c r="H1438" s="0" t="n">
        <v>0</v>
      </c>
      <c r="I1438" s="0" t="n">
        <v>0.1</v>
      </c>
      <c r="J1438" s="0" t="n">
        <v>1.35</v>
      </c>
      <c r="K1438" s="0" t="n">
        <v>81</v>
      </c>
      <c r="L1438" s="0" t="n">
        <v>6</v>
      </c>
      <c r="M1438" s="0" t="s">
        <v>73</v>
      </c>
      <c r="N1438" s="0" t="s">
        <v>152</v>
      </c>
      <c r="O1438" s="0" t="s">
        <v>42</v>
      </c>
      <c r="P1438" s="0" t="n">
        <f aca="false">IF(AND(OR(Dashboard!$B$5="All",D1438=Dashboard!$B$5),OR(Dashboard!$D$5="All",N1438=Dashboard!$D$5),OR(AND(C1438&lt;&gt;"",C1438&gt;=Dashboard!$F$5,C1438&lt;=Dashboard!$H$5),AND(C1438="",Dashboard!$F$5&lt;=1980,Dashboard!$H$5&gt;=2016))),1,0)</f>
        <v>1</v>
      </c>
      <c r="Q1438" s="0" t="n">
        <f aca="false">J1438*P1438+ROW()*0.00000001</f>
        <v>1.35001438</v>
      </c>
    </row>
    <row r="1439" customFormat="false" ht="15" hidden="false" customHeight="false" outlineLevel="0" collapsed="false">
      <c r="A1439" s="0" t="s">
        <v>292</v>
      </c>
      <c r="B1439" s="0" t="s">
        <v>144</v>
      </c>
      <c r="C1439" s="0" t="n">
        <v>2003</v>
      </c>
      <c r="D1439" s="0" t="s">
        <v>41</v>
      </c>
      <c r="E1439" s="0" t="s">
        <v>293</v>
      </c>
      <c r="F1439" s="0" t="n">
        <v>0.7</v>
      </c>
      <c r="G1439" s="0" t="n">
        <v>0.58</v>
      </c>
      <c r="H1439" s="0" t="n">
        <v>0</v>
      </c>
      <c r="I1439" s="0" t="n">
        <v>0.07</v>
      </c>
      <c r="J1439" s="0" t="n">
        <v>1.35</v>
      </c>
      <c r="N1439" s="0" t="s">
        <v>66</v>
      </c>
      <c r="P1439" s="0" t="n">
        <f aca="false">IF(AND(OR(Dashboard!$B$5="All",D1439=Dashboard!$B$5),OR(Dashboard!$D$5="All",N1439=Dashboard!$D$5),OR(AND(C1439&lt;&gt;"",C1439&gt;=Dashboard!$F$5,C1439&lt;=Dashboard!$H$5),AND(C1439="",Dashboard!$F$5&lt;=1980,Dashboard!$H$5&gt;=2016))),1,0)</f>
        <v>1</v>
      </c>
      <c r="Q1439" s="0" t="n">
        <f aca="false">J1439*P1439+ROW()*0.00000001</f>
        <v>1.35001439</v>
      </c>
    </row>
    <row r="1440" customFormat="false" ht="15" hidden="false" customHeight="false" outlineLevel="0" collapsed="false">
      <c r="A1440" s="0" t="s">
        <v>1304</v>
      </c>
      <c r="B1440" s="0" t="s">
        <v>172</v>
      </c>
      <c r="C1440" s="0" t="n">
        <v>2016</v>
      </c>
      <c r="D1440" s="0" t="s">
        <v>56</v>
      </c>
      <c r="E1440" s="0" t="s">
        <v>65</v>
      </c>
      <c r="F1440" s="0" t="n">
        <v>0.78</v>
      </c>
      <c r="G1440" s="0" t="n">
        <v>0.44</v>
      </c>
      <c r="H1440" s="0" t="n">
        <v>0</v>
      </c>
      <c r="I1440" s="0" t="n">
        <v>0.12</v>
      </c>
      <c r="J1440" s="0" t="n">
        <v>1.35</v>
      </c>
      <c r="K1440" s="0" t="n">
        <v>84</v>
      </c>
      <c r="L1440" s="0" t="n">
        <v>6.2</v>
      </c>
      <c r="M1440" s="0" t="s">
        <v>73</v>
      </c>
      <c r="N1440" s="0" t="s">
        <v>66</v>
      </c>
      <c r="O1440" s="0" t="s">
        <v>42</v>
      </c>
      <c r="P1440" s="0" t="n">
        <f aca="false">IF(AND(OR(Dashboard!$B$5="All",D1440=Dashboard!$B$5),OR(Dashboard!$D$5="All",N1440=Dashboard!$D$5),OR(AND(C1440&lt;&gt;"",C1440&gt;=Dashboard!$F$5,C1440&lt;=Dashboard!$H$5),AND(C1440="",Dashboard!$F$5&lt;=1980,Dashboard!$H$5&gt;=2016))),1,0)</f>
        <v>1</v>
      </c>
      <c r="Q1440" s="0" t="n">
        <f aca="false">J1440*P1440+ROW()*0.00000001</f>
        <v>1.3500144</v>
      </c>
    </row>
    <row r="1441" customFormat="false" ht="15" hidden="false" customHeight="false" outlineLevel="0" collapsed="false">
      <c r="A1441" s="0" t="s">
        <v>1305</v>
      </c>
      <c r="B1441" s="0" t="s">
        <v>117</v>
      </c>
      <c r="C1441" s="0" t="n">
        <v>1997</v>
      </c>
      <c r="D1441" s="0" t="s">
        <v>46</v>
      </c>
      <c r="E1441" s="0" t="s">
        <v>157</v>
      </c>
      <c r="F1441" s="0" t="n">
        <v>0.15</v>
      </c>
      <c r="G1441" s="0" t="n">
        <v>0.04</v>
      </c>
      <c r="H1441" s="0" t="n">
        <v>1.07</v>
      </c>
      <c r="I1441" s="0" t="n">
        <v>0.09</v>
      </c>
      <c r="J1441" s="0" t="n">
        <v>1.35</v>
      </c>
      <c r="N1441" s="0" t="s">
        <v>74</v>
      </c>
      <c r="P1441" s="0" t="n">
        <f aca="false">IF(AND(OR(Dashboard!$B$5="All",D1441=Dashboard!$B$5),OR(Dashboard!$D$5="All",N1441=Dashboard!$D$5),OR(AND(C1441&lt;&gt;"",C1441&gt;=Dashboard!$F$5,C1441&lt;=Dashboard!$H$5),AND(C1441="",Dashboard!$F$5&lt;=1980,Dashboard!$H$5&gt;=2016))),1,0)</f>
        <v>1</v>
      </c>
      <c r="Q1441" s="0" t="n">
        <f aca="false">J1441*P1441+ROW()*0.00000001</f>
        <v>1.35001441</v>
      </c>
    </row>
    <row r="1442" customFormat="false" ht="15" hidden="false" customHeight="false" outlineLevel="0" collapsed="false">
      <c r="A1442" s="0" t="s">
        <v>1306</v>
      </c>
      <c r="B1442" s="0" t="s">
        <v>76</v>
      </c>
      <c r="C1442" s="0" t="n">
        <v>2004</v>
      </c>
      <c r="D1442" s="0" t="s">
        <v>52</v>
      </c>
      <c r="E1442" s="0" t="s">
        <v>89</v>
      </c>
      <c r="F1442" s="0" t="n">
        <v>0</v>
      </c>
      <c r="G1442" s="0" t="n">
        <v>1.04</v>
      </c>
      <c r="H1442" s="0" t="n">
        <v>0</v>
      </c>
      <c r="I1442" s="0" t="n">
        <v>0.31</v>
      </c>
      <c r="J1442" s="0" t="n">
        <v>1.35</v>
      </c>
      <c r="N1442" s="0" t="s">
        <v>74</v>
      </c>
      <c r="P1442" s="0" t="n">
        <f aca="false">IF(AND(OR(Dashboard!$B$5="All",D1442=Dashboard!$B$5),OR(Dashboard!$D$5="All",N1442=Dashboard!$D$5),OR(AND(C1442&lt;&gt;"",C1442&gt;=Dashboard!$F$5,C1442&lt;=Dashboard!$H$5),AND(C1442="",Dashboard!$F$5&lt;=1980,Dashboard!$H$5&gt;=2016))),1,0)</f>
        <v>1</v>
      </c>
      <c r="Q1442" s="0" t="n">
        <f aca="false">J1442*P1442+ROW()*0.00000001</f>
        <v>1.35001442</v>
      </c>
    </row>
    <row r="1443" customFormat="false" ht="15" hidden="false" customHeight="false" outlineLevel="0" collapsed="false">
      <c r="A1443" s="0" t="s">
        <v>485</v>
      </c>
      <c r="B1443" s="0" t="s">
        <v>164</v>
      </c>
      <c r="C1443" s="0" t="n">
        <v>2007</v>
      </c>
      <c r="D1443" s="0" t="s">
        <v>34</v>
      </c>
      <c r="E1443" s="0" t="s">
        <v>142</v>
      </c>
      <c r="F1443" s="0" t="n">
        <v>0.2</v>
      </c>
      <c r="G1443" s="0" t="n">
        <v>0.76</v>
      </c>
      <c r="H1443" s="0" t="n">
        <v>0</v>
      </c>
      <c r="I1443" s="0" t="n">
        <v>0.39</v>
      </c>
      <c r="J1443" s="0" t="n">
        <v>1.35</v>
      </c>
      <c r="K1443" s="0" t="n">
        <v>79</v>
      </c>
      <c r="L1443" s="0" t="n">
        <v>7.4</v>
      </c>
      <c r="M1443" s="0" t="s">
        <v>36</v>
      </c>
      <c r="N1443" s="0" t="s">
        <v>74</v>
      </c>
      <c r="O1443" s="0" t="s">
        <v>37</v>
      </c>
      <c r="P1443" s="0" t="n">
        <f aca="false">IF(AND(OR(Dashboard!$B$5="All",D1443=Dashboard!$B$5),OR(Dashboard!$D$5="All",N1443=Dashboard!$D$5),OR(AND(C1443&lt;&gt;"",C1443&gt;=Dashboard!$F$5,C1443&lt;=Dashboard!$H$5),AND(C1443="",Dashboard!$F$5&lt;=1980,Dashboard!$H$5&gt;=2016))),1,0)</f>
        <v>1</v>
      </c>
      <c r="Q1443" s="0" t="n">
        <f aca="false">J1443*P1443+ROW()*0.00000001</f>
        <v>1.35001443</v>
      </c>
    </row>
    <row r="1444" customFormat="false" ht="15" hidden="false" customHeight="false" outlineLevel="0" collapsed="false">
      <c r="A1444" s="0" t="s">
        <v>622</v>
      </c>
      <c r="B1444" s="0" t="s">
        <v>164</v>
      </c>
      <c r="C1444" s="0" t="n">
        <v>2008</v>
      </c>
      <c r="D1444" s="0" t="s">
        <v>34</v>
      </c>
      <c r="E1444" s="0" t="s">
        <v>142</v>
      </c>
      <c r="F1444" s="0" t="n">
        <v>0.23</v>
      </c>
      <c r="G1444" s="0" t="n">
        <v>0.73</v>
      </c>
      <c r="H1444" s="0" t="n">
        <v>0.02</v>
      </c>
      <c r="I1444" s="0" t="n">
        <v>0.37</v>
      </c>
      <c r="J1444" s="0" t="n">
        <v>1.35</v>
      </c>
      <c r="K1444" s="0" t="n">
        <v>84</v>
      </c>
      <c r="L1444" s="0" t="n">
        <v>8.9</v>
      </c>
      <c r="M1444" s="0" t="s">
        <v>36</v>
      </c>
      <c r="N1444" s="0" t="s">
        <v>74</v>
      </c>
      <c r="O1444" s="0" t="s">
        <v>42</v>
      </c>
      <c r="P1444" s="0" t="n">
        <f aca="false">IF(AND(OR(Dashboard!$B$5="All",D1444=Dashboard!$B$5),OR(Dashboard!$D$5="All",N1444=Dashboard!$D$5),OR(AND(C1444&lt;&gt;"",C1444&gt;=Dashboard!$F$5,C1444&lt;=Dashboard!$H$5),AND(C1444="",Dashboard!$F$5&lt;=1980,Dashboard!$H$5&gt;=2016))),1,0)</f>
        <v>1</v>
      </c>
      <c r="Q1444" s="0" t="n">
        <f aca="false">J1444*P1444+ROW()*0.00000001</f>
        <v>1.35001444</v>
      </c>
    </row>
    <row r="1445" customFormat="false" ht="15" hidden="false" customHeight="false" outlineLevel="0" collapsed="false">
      <c r="A1445" s="0" t="s">
        <v>1307</v>
      </c>
      <c r="B1445" s="0" t="s">
        <v>33</v>
      </c>
      <c r="C1445" s="0" t="n">
        <v>2007</v>
      </c>
      <c r="D1445" s="0" t="s">
        <v>114</v>
      </c>
      <c r="E1445" s="0" t="s">
        <v>487</v>
      </c>
      <c r="F1445" s="0" t="n">
        <v>1.22</v>
      </c>
      <c r="G1445" s="0" t="n">
        <v>0.03</v>
      </c>
      <c r="H1445" s="0" t="n">
        <v>0</v>
      </c>
      <c r="I1445" s="0" t="n">
        <v>0.09</v>
      </c>
      <c r="J1445" s="0" t="n">
        <v>1.35</v>
      </c>
      <c r="L1445" s="0" t="n">
        <v>4.3</v>
      </c>
      <c r="M1445" s="0" t="s">
        <v>36</v>
      </c>
      <c r="N1445" s="0" t="s">
        <v>35</v>
      </c>
      <c r="P1445" s="0" t="n">
        <f aca="false">IF(AND(OR(Dashboard!$B$5="All",D1445=Dashboard!$B$5),OR(Dashboard!$D$5="All",N1445=Dashboard!$D$5),OR(AND(C1445&lt;&gt;"",C1445&gt;=Dashboard!$F$5,C1445&lt;=Dashboard!$H$5),AND(C1445="",Dashboard!$F$5&lt;=1980,Dashboard!$H$5&gt;=2016))),1,0)</f>
        <v>1</v>
      </c>
      <c r="Q1445" s="0" t="n">
        <f aca="false">J1445*P1445+ROW()*0.00000001</f>
        <v>1.35001445</v>
      </c>
    </row>
    <row r="1446" customFormat="false" ht="15" hidden="false" customHeight="false" outlineLevel="0" collapsed="false">
      <c r="A1446" s="0" t="s">
        <v>485</v>
      </c>
      <c r="B1446" s="0" t="s">
        <v>64</v>
      </c>
      <c r="C1446" s="0" t="n">
        <v>2007</v>
      </c>
      <c r="D1446" s="0" t="s">
        <v>34</v>
      </c>
      <c r="E1446" s="0" t="s">
        <v>142</v>
      </c>
      <c r="F1446" s="0" t="n">
        <v>0.31</v>
      </c>
      <c r="G1446" s="0" t="n">
        <v>0.89</v>
      </c>
      <c r="H1446" s="0" t="n">
        <v>0.01</v>
      </c>
      <c r="I1446" s="0" t="n">
        <v>0.14</v>
      </c>
      <c r="J1446" s="0" t="n">
        <v>1.35</v>
      </c>
      <c r="K1446" s="0" t="n">
        <v>82</v>
      </c>
      <c r="L1446" s="0" t="n">
        <v>7.9</v>
      </c>
      <c r="M1446" s="0" t="s">
        <v>36</v>
      </c>
      <c r="N1446" s="0" t="s">
        <v>66</v>
      </c>
      <c r="O1446" s="0" t="s">
        <v>42</v>
      </c>
      <c r="P1446" s="0" t="n">
        <f aca="false">IF(AND(OR(Dashboard!$B$5="All",D1446=Dashboard!$B$5),OR(Dashboard!$D$5="All",N1446=Dashboard!$D$5),OR(AND(C1446&lt;&gt;"",C1446&gt;=Dashboard!$F$5,C1446&lt;=Dashboard!$H$5),AND(C1446="",Dashboard!$F$5&lt;=1980,Dashboard!$H$5&gt;=2016))),1,0)</f>
        <v>1</v>
      </c>
      <c r="Q1446" s="0" t="n">
        <f aca="false">J1446*P1446+ROW()*0.00000001</f>
        <v>1.35001446</v>
      </c>
    </row>
    <row r="1447" customFormat="false" ht="15" hidden="false" customHeight="false" outlineLevel="0" collapsed="false">
      <c r="A1447" s="0" t="s">
        <v>1308</v>
      </c>
      <c r="B1447" s="0" t="s">
        <v>76</v>
      </c>
      <c r="C1447" s="0" t="n">
        <v>2002</v>
      </c>
      <c r="D1447" s="0" t="s">
        <v>41</v>
      </c>
      <c r="E1447" s="0" t="s">
        <v>160</v>
      </c>
      <c r="F1447" s="0" t="n">
        <v>0.95</v>
      </c>
      <c r="G1447" s="0" t="n">
        <v>0.21</v>
      </c>
      <c r="H1447" s="0" t="n">
        <v>0.01</v>
      </c>
      <c r="I1447" s="0" t="n">
        <v>0.18</v>
      </c>
      <c r="J1447" s="0" t="n">
        <v>1.34</v>
      </c>
      <c r="K1447" s="0" t="n">
        <v>73</v>
      </c>
      <c r="L1447" s="0" t="n">
        <v>7.4</v>
      </c>
      <c r="M1447" s="0" t="s">
        <v>103</v>
      </c>
      <c r="N1447" s="0" t="s">
        <v>74</v>
      </c>
      <c r="O1447" s="0" t="s">
        <v>37</v>
      </c>
      <c r="P1447" s="0" t="n">
        <f aca="false">IF(AND(OR(Dashboard!$B$5="All",D1447=Dashboard!$B$5),OR(Dashboard!$D$5="All",N1447=Dashboard!$D$5),OR(AND(C1447&lt;&gt;"",C1447&gt;=Dashboard!$F$5,C1447&lt;=Dashboard!$H$5),AND(C1447="",Dashboard!$F$5&lt;=1980,Dashboard!$H$5&gt;=2016))),1,0)</f>
        <v>1</v>
      </c>
      <c r="Q1447" s="0" t="n">
        <f aca="false">J1447*P1447+ROW()*0.00000001</f>
        <v>1.34001447</v>
      </c>
    </row>
    <row r="1448" customFormat="false" ht="15" hidden="false" customHeight="false" outlineLevel="0" collapsed="false">
      <c r="A1448" s="0" t="s">
        <v>1099</v>
      </c>
      <c r="B1448" s="0" t="s">
        <v>64</v>
      </c>
      <c r="C1448" s="0" t="n">
        <v>2008</v>
      </c>
      <c r="D1448" s="0" t="s">
        <v>71</v>
      </c>
      <c r="E1448" s="0" t="s">
        <v>211</v>
      </c>
      <c r="F1448" s="0" t="n">
        <v>0.79</v>
      </c>
      <c r="G1448" s="0" t="n">
        <v>0.34</v>
      </c>
      <c r="H1448" s="0" t="n">
        <v>0.08</v>
      </c>
      <c r="I1448" s="0" t="n">
        <v>0.13</v>
      </c>
      <c r="J1448" s="0" t="n">
        <v>1.34</v>
      </c>
      <c r="K1448" s="0" t="n">
        <v>84</v>
      </c>
      <c r="L1448" s="0" t="n">
        <v>8</v>
      </c>
      <c r="M1448" s="0" t="s">
        <v>73</v>
      </c>
      <c r="N1448" s="0" t="s">
        <v>66</v>
      </c>
      <c r="O1448" s="0" t="s">
        <v>42</v>
      </c>
      <c r="P1448" s="0" t="n">
        <f aca="false">IF(AND(OR(Dashboard!$B$5="All",D1448=Dashboard!$B$5),OR(Dashboard!$D$5="All",N1448=Dashboard!$D$5),OR(AND(C1448&lt;&gt;"",C1448&gt;=Dashboard!$F$5,C1448&lt;=Dashboard!$H$5),AND(C1448="",Dashboard!$F$5&lt;=1980,Dashboard!$H$5&gt;=2016))),1,0)</f>
        <v>1</v>
      </c>
      <c r="Q1448" s="0" t="n">
        <f aca="false">J1448*P1448+ROW()*0.00000001</f>
        <v>1.34001448</v>
      </c>
    </row>
    <row r="1449" customFormat="false" ht="15" hidden="false" customHeight="false" outlineLevel="0" collapsed="false">
      <c r="A1449" s="0" t="s">
        <v>669</v>
      </c>
      <c r="B1449" s="0" t="s">
        <v>70</v>
      </c>
      <c r="C1449" s="0" t="n">
        <v>2008</v>
      </c>
      <c r="D1449" s="0" t="s">
        <v>56</v>
      </c>
      <c r="E1449" s="0" t="s">
        <v>124</v>
      </c>
      <c r="F1449" s="0" t="n">
        <v>0.66</v>
      </c>
      <c r="G1449" s="0" t="n">
        <v>0.44</v>
      </c>
      <c r="H1449" s="0" t="n">
        <v>0.04</v>
      </c>
      <c r="I1449" s="0" t="n">
        <v>0.21</v>
      </c>
      <c r="J1449" s="0" t="n">
        <v>1.34</v>
      </c>
      <c r="K1449" s="0" t="n">
        <v>81</v>
      </c>
      <c r="L1449" s="0" t="n">
        <v>7.9</v>
      </c>
      <c r="M1449" s="0" t="s">
        <v>73</v>
      </c>
      <c r="N1449" s="0" t="s">
        <v>74</v>
      </c>
      <c r="O1449" s="0" t="s">
        <v>42</v>
      </c>
      <c r="P1449" s="0" t="n">
        <f aca="false">IF(AND(OR(Dashboard!$B$5="All",D1449=Dashboard!$B$5),OR(Dashboard!$D$5="All",N1449=Dashboard!$D$5),OR(AND(C1449&lt;&gt;"",C1449&gt;=Dashboard!$F$5,C1449&lt;=Dashboard!$H$5),AND(C1449="",Dashboard!$F$5&lt;=1980,Dashboard!$H$5&gt;=2016))),1,0)</f>
        <v>1</v>
      </c>
      <c r="Q1449" s="0" t="n">
        <f aca="false">J1449*P1449+ROW()*0.00000001</f>
        <v>1.34001449</v>
      </c>
    </row>
    <row r="1450" customFormat="false" ht="15" hidden="false" customHeight="false" outlineLevel="0" collapsed="false">
      <c r="A1450" s="0" t="s">
        <v>1309</v>
      </c>
      <c r="B1450" s="0" t="s">
        <v>33</v>
      </c>
      <c r="C1450" s="0" t="n">
        <v>2010</v>
      </c>
      <c r="D1450" s="0" t="s">
        <v>71</v>
      </c>
      <c r="E1450" s="0" t="s">
        <v>35</v>
      </c>
      <c r="F1450" s="0" t="n">
        <v>0.85</v>
      </c>
      <c r="G1450" s="0" t="n">
        <v>0.27</v>
      </c>
      <c r="H1450" s="0" t="n">
        <v>0.13</v>
      </c>
      <c r="I1450" s="0" t="n">
        <v>0.1</v>
      </c>
      <c r="J1450" s="0" t="n">
        <v>1.34</v>
      </c>
      <c r="K1450" s="0" t="n">
        <v>79</v>
      </c>
      <c r="L1450" s="0" t="n">
        <v>6.5</v>
      </c>
      <c r="M1450" s="0" t="s">
        <v>103</v>
      </c>
      <c r="N1450" s="0" t="s">
        <v>35</v>
      </c>
      <c r="O1450" s="0" t="s">
        <v>37</v>
      </c>
      <c r="P1450" s="0" t="n">
        <f aca="false">IF(AND(OR(Dashboard!$B$5="All",D1450=Dashboard!$B$5),OR(Dashboard!$D$5="All",N1450=Dashboard!$D$5),OR(AND(C1450&lt;&gt;"",C1450&gt;=Dashboard!$F$5,C1450&lt;=Dashboard!$H$5),AND(C1450="",Dashboard!$F$5&lt;=1980,Dashboard!$H$5&gt;=2016))),1,0)</f>
        <v>1</v>
      </c>
      <c r="Q1450" s="0" t="n">
        <f aca="false">J1450*P1450+ROW()*0.00000001</f>
        <v>1.3400145</v>
      </c>
    </row>
    <row r="1451" customFormat="false" ht="15" hidden="false" customHeight="false" outlineLevel="0" collapsed="false">
      <c r="A1451" s="0" t="s">
        <v>1310</v>
      </c>
      <c r="B1451" s="0" t="s">
        <v>64</v>
      </c>
      <c r="C1451" s="0" t="n">
        <v>2011</v>
      </c>
      <c r="D1451" s="0" t="s">
        <v>71</v>
      </c>
      <c r="E1451" s="0" t="s">
        <v>142</v>
      </c>
      <c r="F1451" s="0" t="n">
        <v>0.71</v>
      </c>
      <c r="G1451" s="0" t="n">
        <v>0.49</v>
      </c>
      <c r="H1451" s="0" t="n">
        <v>0.02</v>
      </c>
      <c r="I1451" s="0" t="n">
        <v>0.12</v>
      </c>
      <c r="J1451" s="0" t="n">
        <v>1.34</v>
      </c>
      <c r="K1451" s="0" t="n">
        <v>84</v>
      </c>
      <c r="L1451" s="0" t="n">
        <v>7.5</v>
      </c>
      <c r="M1451" s="0" t="s">
        <v>73</v>
      </c>
      <c r="N1451" s="0" t="s">
        <v>66</v>
      </c>
      <c r="O1451" s="0" t="s">
        <v>42</v>
      </c>
      <c r="P1451" s="0" t="n">
        <f aca="false">IF(AND(OR(Dashboard!$B$5="All",D1451=Dashboard!$B$5),OR(Dashboard!$D$5="All",N1451=Dashboard!$D$5),OR(AND(C1451&lt;&gt;"",C1451&gt;=Dashboard!$F$5,C1451&lt;=Dashboard!$H$5),AND(C1451="",Dashboard!$F$5&lt;=1980,Dashboard!$H$5&gt;=2016))),1,0)</f>
        <v>1</v>
      </c>
      <c r="Q1451" s="0" t="n">
        <f aca="false">J1451*P1451+ROW()*0.00000001</f>
        <v>1.34001451</v>
      </c>
    </row>
    <row r="1452" customFormat="false" ht="15" hidden="false" customHeight="false" outlineLevel="0" collapsed="false">
      <c r="A1452" s="0" t="s">
        <v>706</v>
      </c>
      <c r="B1452" s="0" t="s">
        <v>50</v>
      </c>
      <c r="C1452" s="0" t="n">
        <v>2008</v>
      </c>
      <c r="D1452" s="0" t="s">
        <v>46</v>
      </c>
      <c r="E1452" s="0" t="s">
        <v>157</v>
      </c>
      <c r="F1452" s="0" t="n">
        <v>0.61</v>
      </c>
      <c r="G1452" s="0" t="n">
        <v>0.16</v>
      </c>
      <c r="H1452" s="0" t="n">
        <v>0.49</v>
      </c>
      <c r="I1452" s="0" t="n">
        <v>0.08</v>
      </c>
      <c r="J1452" s="0" t="n">
        <v>1.34</v>
      </c>
      <c r="K1452" s="0" t="n">
        <v>92</v>
      </c>
      <c r="L1452" s="0" t="n">
        <v>8.9</v>
      </c>
      <c r="M1452" s="0" t="s">
        <v>125</v>
      </c>
      <c r="N1452" s="0" t="s">
        <v>35</v>
      </c>
      <c r="O1452" s="0" t="s">
        <v>60</v>
      </c>
      <c r="P1452" s="0" t="n">
        <f aca="false">IF(AND(OR(Dashboard!$B$5="All",D1452=Dashboard!$B$5),OR(Dashboard!$D$5="All",N1452=Dashboard!$D$5),OR(AND(C1452&lt;&gt;"",C1452&gt;=Dashboard!$F$5,C1452&lt;=Dashboard!$H$5),AND(C1452="",Dashboard!$F$5&lt;=1980,Dashboard!$H$5&gt;=2016))),1,0)</f>
        <v>1</v>
      </c>
      <c r="Q1452" s="0" t="n">
        <f aca="false">J1452*P1452+ROW()*0.00000001</f>
        <v>1.34001452</v>
      </c>
    </row>
    <row r="1453" customFormat="false" ht="15" hidden="false" customHeight="false" outlineLevel="0" collapsed="false">
      <c r="A1453" s="0" t="s">
        <v>1311</v>
      </c>
      <c r="B1453" s="0" t="s">
        <v>70</v>
      </c>
      <c r="C1453" s="0" t="n">
        <v>2011</v>
      </c>
      <c r="D1453" s="0" t="s">
        <v>102</v>
      </c>
      <c r="E1453" s="0" t="s">
        <v>211</v>
      </c>
      <c r="F1453" s="0" t="n">
        <v>0.81</v>
      </c>
      <c r="G1453" s="0" t="n">
        <v>0.28</v>
      </c>
      <c r="H1453" s="0" t="n">
        <v>0.11</v>
      </c>
      <c r="I1453" s="0" t="n">
        <v>0.14</v>
      </c>
      <c r="J1453" s="0" t="n">
        <v>1.34</v>
      </c>
      <c r="K1453" s="0" t="n">
        <v>84</v>
      </c>
      <c r="L1453" s="0" t="n">
        <v>7.3</v>
      </c>
      <c r="M1453" s="0" t="s">
        <v>103</v>
      </c>
      <c r="N1453" s="0" t="s">
        <v>74</v>
      </c>
      <c r="O1453" s="0" t="s">
        <v>42</v>
      </c>
      <c r="P1453" s="0" t="n">
        <f aca="false">IF(AND(OR(Dashboard!$B$5="All",D1453=Dashboard!$B$5),OR(Dashboard!$D$5="All",N1453=Dashboard!$D$5),OR(AND(C1453&lt;&gt;"",C1453&gt;=Dashboard!$F$5,C1453&lt;=Dashboard!$H$5),AND(C1453="",Dashboard!$F$5&lt;=1980,Dashboard!$H$5&gt;=2016))),1,0)</f>
        <v>1</v>
      </c>
      <c r="Q1453" s="0" t="n">
        <f aca="false">J1453*P1453+ROW()*0.00000001</f>
        <v>1.34001453</v>
      </c>
    </row>
    <row r="1454" customFormat="false" ht="15" hidden="false" customHeight="false" outlineLevel="0" collapsed="false">
      <c r="A1454" s="0" t="s">
        <v>1140</v>
      </c>
      <c r="B1454" s="0" t="s">
        <v>222</v>
      </c>
      <c r="C1454" s="0" t="n">
        <v>1994</v>
      </c>
      <c r="D1454" s="0" t="s">
        <v>102</v>
      </c>
      <c r="E1454" s="0" t="s">
        <v>449</v>
      </c>
      <c r="F1454" s="0" t="n">
        <v>1.03</v>
      </c>
      <c r="G1454" s="0" t="n">
        <v>0.27</v>
      </c>
      <c r="H1454" s="0" t="n">
        <v>0</v>
      </c>
      <c r="I1454" s="0" t="n">
        <v>0.04</v>
      </c>
      <c r="J1454" s="0" t="n">
        <v>1.34</v>
      </c>
      <c r="N1454" s="0" t="s">
        <v>154</v>
      </c>
      <c r="P1454" s="0" t="n">
        <f aca="false">IF(AND(OR(Dashboard!$B$5="All",D1454=Dashboard!$B$5),OR(Dashboard!$D$5="All",N1454=Dashboard!$D$5),OR(AND(C1454&lt;&gt;"",C1454&gt;=Dashboard!$F$5,C1454&lt;=Dashboard!$H$5),AND(C1454="",Dashboard!$F$5&lt;=1980,Dashboard!$H$5&gt;=2016))),1,0)</f>
        <v>1</v>
      </c>
      <c r="Q1454" s="0" t="n">
        <f aca="false">J1454*P1454+ROW()*0.00000001</f>
        <v>1.34001454</v>
      </c>
    </row>
    <row r="1455" customFormat="false" ht="15" hidden="false" customHeight="false" outlineLevel="0" collapsed="false">
      <c r="A1455" s="0" t="s">
        <v>1312</v>
      </c>
      <c r="B1455" s="0" t="s">
        <v>144</v>
      </c>
      <c r="C1455" s="0" t="n">
        <v>2005</v>
      </c>
      <c r="D1455" s="0" t="s">
        <v>56</v>
      </c>
      <c r="E1455" s="0" t="s">
        <v>91</v>
      </c>
      <c r="F1455" s="0" t="n">
        <v>0.85</v>
      </c>
      <c r="G1455" s="0" t="n">
        <v>0.43</v>
      </c>
      <c r="H1455" s="0" t="n">
        <v>0</v>
      </c>
      <c r="I1455" s="0" t="n">
        <v>0.06</v>
      </c>
      <c r="J1455" s="0" t="n">
        <v>1.34</v>
      </c>
      <c r="K1455" s="0" t="n">
        <v>88</v>
      </c>
      <c r="L1455" s="0" t="n">
        <v>7.4</v>
      </c>
      <c r="M1455" s="0" t="s">
        <v>73</v>
      </c>
      <c r="N1455" s="0" t="s">
        <v>66</v>
      </c>
      <c r="O1455" s="0" t="s">
        <v>42</v>
      </c>
      <c r="P1455" s="0" t="n">
        <f aca="false">IF(AND(OR(Dashboard!$B$5="All",D1455=Dashboard!$B$5),OR(Dashboard!$D$5="All",N1455=Dashboard!$D$5),OR(AND(C1455&lt;&gt;"",C1455&gt;=Dashboard!$F$5,C1455&lt;=Dashboard!$H$5),AND(C1455="",Dashboard!$F$5&lt;=1980,Dashboard!$H$5&gt;=2016))),1,0)</f>
        <v>1</v>
      </c>
      <c r="Q1455" s="0" t="n">
        <f aca="false">J1455*P1455+ROW()*0.00000001</f>
        <v>1.34001455</v>
      </c>
    </row>
    <row r="1456" customFormat="false" ht="15" hidden="false" customHeight="false" outlineLevel="0" collapsed="false">
      <c r="A1456" s="0" t="s">
        <v>740</v>
      </c>
      <c r="B1456" s="0" t="s">
        <v>172</v>
      </c>
      <c r="C1456" s="0" t="n">
        <v>2015</v>
      </c>
      <c r="D1456" s="0" t="s">
        <v>56</v>
      </c>
      <c r="E1456" s="0" t="s">
        <v>124</v>
      </c>
      <c r="F1456" s="0" t="n">
        <v>0.77</v>
      </c>
      <c r="G1456" s="0" t="n">
        <v>0.45</v>
      </c>
      <c r="H1456" s="0" t="n">
        <v>0</v>
      </c>
      <c r="I1456" s="0" t="n">
        <v>0.12</v>
      </c>
      <c r="J1456" s="0" t="n">
        <v>1.34</v>
      </c>
      <c r="K1456" s="0" t="n">
        <v>74</v>
      </c>
      <c r="L1456" s="0" t="n">
        <v>6.9</v>
      </c>
      <c r="M1456" s="0" t="s">
        <v>73</v>
      </c>
      <c r="N1456" s="0" t="s">
        <v>66</v>
      </c>
      <c r="O1456" s="0" t="s">
        <v>37</v>
      </c>
      <c r="P1456" s="0" t="n">
        <f aca="false">IF(AND(OR(Dashboard!$B$5="All",D1456=Dashboard!$B$5),OR(Dashboard!$D$5="All",N1456=Dashboard!$D$5),OR(AND(C1456&lt;&gt;"",C1456&gt;=Dashboard!$F$5,C1456&lt;=Dashboard!$H$5),AND(C1456="",Dashboard!$F$5&lt;=1980,Dashboard!$H$5&gt;=2016))),1,0)</f>
        <v>1</v>
      </c>
      <c r="Q1456" s="0" t="n">
        <f aca="false">J1456*P1456+ROW()*0.00000001</f>
        <v>1.34001456</v>
      </c>
    </row>
    <row r="1457" customFormat="false" ht="15" hidden="false" customHeight="false" outlineLevel="0" collapsed="false">
      <c r="A1457" s="0" t="s">
        <v>1313</v>
      </c>
      <c r="B1457" s="0" t="s">
        <v>70</v>
      </c>
      <c r="C1457" s="0" t="n">
        <v>2010</v>
      </c>
      <c r="D1457" s="0" t="s">
        <v>41</v>
      </c>
      <c r="E1457" s="0" t="s">
        <v>547</v>
      </c>
      <c r="F1457" s="0" t="n">
        <v>0.25</v>
      </c>
      <c r="G1457" s="0" t="n">
        <v>0.75</v>
      </c>
      <c r="H1457" s="0" t="n">
        <v>0.08</v>
      </c>
      <c r="I1457" s="0" t="n">
        <v>0.26</v>
      </c>
      <c r="J1457" s="0" t="n">
        <v>1.34</v>
      </c>
      <c r="K1457" s="0" t="n">
        <v>84</v>
      </c>
      <c r="L1457" s="0" t="n">
        <v>7.8</v>
      </c>
      <c r="M1457" s="0" t="s">
        <v>36</v>
      </c>
      <c r="N1457" s="0" t="s">
        <v>74</v>
      </c>
      <c r="O1457" s="0" t="s">
        <v>42</v>
      </c>
      <c r="P1457" s="0" t="n">
        <f aca="false">IF(AND(OR(Dashboard!$B$5="All",D1457=Dashboard!$B$5),OR(Dashboard!$D$5="All",N1457=Dashboard!$D$5),OR(AND(C1457&lt;&gt;"",C1457&gt;=Dashboard!$F$5,C1457&lt;=Dashboard!$H$5),AND(C1457="",Dashboard!$F$5&lt;=1980,Dashboard!$H$5&gt;=2016))),1,0)</f>
        <v>1</v>
      </c>
      <c r="Q1457" s="0" t="n">
        <f aca="false">J1457*P1457+ROW()*0.00000001</f>
        <v>1.34001457</v>
      </c>
    </row>
    <row r="1458" customFormat="false" ht="15" hidden="false" customHeight="false" outlineLevel="0" collapsed="false">
      <c r="A1458" s="0" t="s">
        <v>1314</v>
      </c>
      <c r="B1458" s="0" t="s">
        <v>164</v>
      </c>
      <c r="C1458" s="0" t="n">
        <v>2005</v>
      </c>
      <c r="D1458" s="0" t="s">
        <v>46</v>
      </c>
      <c r="E1458" s="0" t="s">
        <v>211</v>
      </c>
      <c r="F1458" s="0" t="n">
        <v>0.24</v>
      </c>
      <c r="G1458" s="0" t="n">
        <v>0.03</v>
      </c>
      <c r="H1458" s="0" t="n">
        <v>1.03</v>
      </c>
      <c r="I1458" s="0" t="n">
        <v>0.04</v>
      </c>
      <c r="J1458" s="0" t="n">
        <v>1.34</v>
      </c>
      <c r="K1458" s="0" t="n">
        <v>71</v>
      </c>
      <c r="L1458" s="0" t="n">
        <v>8.6</v>
      </c>
      <c r="M1458" s="0" t="s">
        <v>103</v>
      </c>
      <c r="N1458" s="0" t="s">
        <v>74</v>
      </c>
      <c r="O1458" s="0" t="s">
        <v>37</v>
      </c>
      <c r="P1458" s="0" t="n">
        <f aca="false">IF(AND(OR(Dashboard!$B$5="All",D1458=Dashboard!$B$5),OR(Dashboard!$D$5="All",N1458=Dashboard!$D$5),OR(AND(C1458&lt;&gt;"",C1458&gt;=Dashboard!$F$5,C1458&lt;=Dashboard!$H$5),AND(C1458="",Dashboard!$F$5&lt;=1980,Dashboard!$H$5&gt;=2016))),1,0)</f>
        <v>1</v>
      </c>
      <c r="Q1458" s="0" t="n">
        <f aca="false">J1458*P1458+ROW()*0.00000001</f>
        <v>1.34001458</v>
      </c>
    </row>
    <row r="1459" customFormat="false" ht="15" hidden="false" customHeight="false" outlineLevel="0" collapsed="false">
      <c r="A1459" s="0" t="s">
        <v>1315</v>
      </c>
      <c r="B1459" s="0" t="s">
        <v>186</v>
      </c>
      <c r="C1459" s="0" t="n">
        <v>2004</v>
      </c>
      <c r="D1459" s="0" t="s">
        <v>16</v>
      </c>
      <c r="E1459" s="0" t="s">
        <v>35</v>
      </c>
      <c r="F1459" s="0" t="n">
        <v>0.84</v>
      </c>
      <c r="G1459" s="0" t="n">
        <v>0.22</v>
      </c>
      <c r="H1459" s="0" t="n">
        <v>0.24</v>
      </c>
      <c r="I1459" s="0" t="n">
        <v>0.04</v>
      </c>
      <c r="J1459" s="0" t="n">
        <v>1.34</v>
      </c>
      <c r="K1459" s="0" t="n">
        <v>80</v>
      </c>
      <c r="L1459" s="0" t="n">
        <v>8.3</v>
      </c>
      <c r="M1459" s="0" t="s">
        <v>125</v>
      </c>
      <c r="N1459" s="0" t="s">
        <v>35</v>
      </c>
      <c r="O1459" s="0" t="s">
        <v>37</v>
      </c>
      <c r="P1459" s="0" t="n">
        <f aca="false">IF(AND(OR(Dashboard!$B$5="All",D1459=Dashboard!$B$5),OR(Dashboard!$D$5="All",N1459=Dashboard!$D$5),OR(AND(C1459&lt;&gt;"",C1459&gt;=Dashboard!$F$5,C1459&lt;=Dashboard!$H$5),AND(C1459="",Dashboard!$F$5&lt;=1980,Dashboard!$H$5&gt;=2016))),1,0)</f>
        <v>1</v>
      </c>
      <c r="Q1459" s="0" t="n">
        <f aca="false">J1459*P1459+ROW()*0.00000001</f>
        <v>1.34001459</v>
      </c>
    </row>
    <row r="1460" customFormat="false" ht="15" hidden="false" customHeight="false" outlineLevel="0" collapsed="false">
      <c r="A1460" s="0" t="s">
        <v>1050</v>
      </c>
      <c r="B1460" s="0" t="s">
        <v>76</v>
      </c>
      <c r="C1460" s="0" t="n">
        <v>2006</v>
      </c>
      <c r="D1460" s="0" t="s">
        <v>41</v>
      </c>
      <c r="E1460" s="0" t="s">
        <v>142</v>
      </c>
      <c r="F1460" s="0" t="n">
        <v>1.22</v>
      </c>
      <c r="G1460" s="0" t="n">
        <v>0.05</v>
      </c>
      <c r="H1460" s="0" t="n">
        <v>0.05</v>
      </c>
      <c r="I1460" s="0" t="n">
        <v>0.01</v>
      </c>
      <c r="J1460" s="0" t="n">
        <v>1.34</v>
      </c>
      <c r="K1460" s="0" t="n">
        <v>74</v>
      </c>
      <c r="L1460" s="0" t="n">
        <v>8.4</v>
      </c>
      <c r="M1460" s="0" t="s">
        <v>125</v>
      </c>
      <c r="N1460" s="0" t="s">
        <v>74</v>
      </c>
      <c r="O1460" s="0" t="s">
        <v>37</v>
      </c>
      <c r="P1460" s="0" t="n">
        <f aca="false">IF(AND(OR(Dashboard!$B$5="All",D1460=Dashboard!$B$5),OR(Dashboard!$D$5="All",N1460=Dashboard!$D$5),OR(AND(C1460&lt;&gt;"",C1460&gt;=Dashboard!$F$5,C1460&lt;=Dashboard!$H$5),AND(C1460="",Dashboard!$F$5&lt;=1980,Dashboard!$H$5&gt;=2016))),1,0)</f>
        <v>1</v>
      </c>
      <c r="Q1460" s="0" t="n">
        <f aca="false">J1460*P1460+ROW()*0.00000001</f>
        <v>1.3400146</v>
      </c>
    </row>
    <row r="1461" customFormat="false" ht="15" hidden="false" customHeight="false" outlineLevel="0" collapsed="false">
      <c r="A1461" s="0" t="s">
        <v>1316</v>
      </c>
      <c r="B1461" s="0" t="s">
        <v>64</v>
      </c>
      <c r="C1461" s="0" t="n">
        <v>2006</v>
      </c>
      <c r="D1461" s="0" t="s">
        <v>56</v>
      </c>
      <c r="E1461" s="0" t="s">
        <v>211</v>
      </c>
      <c r="F1461" s="0" t="n">
        <v>1.09</v>
      </c>
      <c r="G1461" s="0" t="n">
        <v>0.04</v>
      </c>
      <c r="H1461" s="0" t="n">
        <v>0.1</v>
      </c>
      <c r="I1461" s="0" t="n">
        <v>0.1</v>
      </c>
      <c r="J1461" s="0" t="n">
        <v>1.34</v>
      </c>
      <c r="K1461" s="0" t="n">
        <v>79</v>
      </c>
      <c r="L1461" s="0" t="n">
        <v>7.1</v>
      </c>
      <c r="M1461" s="0" t="s">
        <v>103</v>
      </c>
      <c r="N1461" s="0" t="s">
        <v>66</v>
      </c>
      <c r="O1461" s="0" t="s">
        <v>37</v>
      </c>
      <c r="P1461" s="0" t="n">
        <f aca="false">IF(AND(OR(Dashboard!$B$5="All",D1461=Dashboard!$B$5),OR(Dashboard!$D$5="All",N1461=Dashboard!$D$5),OR(AND(C1461&lt;&gt;"",C1461&gt;=Dashboard!$F$5,C1461&lt;=Dashboard!$H$5),AND(C1461="",Dashboard!$F$5&lt;=1980,Dashboard!$H$5&gt;=2016))),1,0)</f>
        <v>1</v>
      </c>
      <c r="Q1461" s="0" t="n">
        <f aca="false">J1461*P1461+ROW()*0.00000001</f>
        <v>1.34001461</v>
      </c>
    </row>
    <row r="1462" customFormat="false" ht="15" hidden="false" customHeight="false" outlineLevel="0" collapsed="false">
      <c r="A1462" s="0" t="s">
        <v>1317</v>
      </c>
      <c r="B1462" s="0" t="s">
        <v>152</v>
      </c>
      <c r="C1462" s="0" t="n">
        <v>2000</v>
      </c>
      <c r="D1462" s="0" t="s">
        <v>246</v>
      </c>
      <c r="E1462" s="0" t="s">
        <v>142</v>
      </c>
      <c r="F1462" s="0" t="n">
        <v>1.32</v>
      </c>
      <c r="G1462" s="0" t="n">
        <v>0.02</v>
      </c>
      <c r="H1462" s="0" t="n">
        <v>0</v>
      </c>
      <c r="I1462" s="0" t="n">
        <v>0</v>
      </c>
      <c r="J1462" s="0" t="n">
        <v>1.34</v>
      </c>
      <c r="N1462" s="0" t="s">
        <v>152</v>
      </c>
      <c r="P1462" s="0" t="n">
        <f aca="false">IF(AND(OR(Dashboard!$B$5="All",D1462=Dashboard!$B$5),OR(Dashboard!$D$5="All",N1462=Dashboard!$D$5),OR(AND(C1462&lt;&gt;"",C1462&gt;=Dashboard!$F$5,C1462&lt;=Dashboard!$H$5),AND(C1462="",Dashboard!$F$5&lt;=1980,Dashboard!$H$5&gt;=2016))),1,0)</f>
        <v>1</v>
      </c>
      <c r="Q1462" s="0" t="n">
        <f aca="false">J1462*P1462+ROW()*0.00000001</f>
        <v>1.34001462</v>
      </c>
    </row>
    <row r="1463" customFormat="false" ht="15" hidden="false" customHeight="false" outlineLevel="0" collapsed="false">
      <c r="A1463" s="0" t="s">
        <v>657</v>
      </c>
      <c r="B1463" s="0" t="s">
        <v>70</v>
      </c>
      <c r="C1463" s="0" t="n">
        <v>2014</v>
      </c>
      <c r="D1463" s="0" t="s">
        <v>34</v>
      </c>
      <c r="E1463" s="0" t="s">
        <v>72</v>
      </c>
      <c r="F1463" s="0" t="n">
        <v>0.87</v>
      </c>
      <c r="G1463" s="0" t="n">
        <v>0.21</v>
      </c>
      <c r="H1463" s="0" t="n">
        <v>0.02</v>
      </c>
      <c r="I1463" s="0" t="n">
        <v>0.24</v>
      </c>
      <c r="J1463" s="0" t="n">
        <v>1.34</v>
      </c>
      <c r="L1463" s="0" t="n">
        <v>3.5</v>
      </c>
      <c r="M1463" s="0" t="s">
        <v>36</v>
      </c>
      <c r="N1463" s="0" t="s">
        <v>74</v>
      </c>
      <c r="P1463" s="0" t="n">
        <f aca="false">IF(AND(OR(Dashboard!$B$5="All",D1463=Dashboard!$B$5),OR(Dashboard!$D$5="All",N1463=Dashboard!$D$5),OR(AND(C1463&lt;&gt;"",C1463&gt;=Dashboard!$F$5,C1463&lt;=Dashboard!$H$5),AND(C1463="",Dashboard!$F$5&lt;=1980,Dashboard!$H$5&gt;=2016))),1,0)</f>
        <v>1</v>
      </c>
      <c r="Q1463" s="0" t="n">
        <f aca="false">J1463*P1463+ROW()*0.00000001</f>
        <v>1.34001463</v>
      </c>
    </row>
    <row r="1464" customFormat="false" ht="15" hidden="false" customHeight="false" outlineLevel="0" collapsed="false">
      <c r="A1464" s="0" t="s">
        <v>1318</v>
      </c>
      <c r="B1464" s="0" t="s">
        <v>76</v>
      </c>
      <c r="C1464" s="0" t="n">
        <v>2003</v>
      </c>
      <c r="D1464" s="0" t="s">
        <v>56</v>
      </c>
      <c r="E1464" s="0" t="s">
        <v>72</v>
      </c>
      <c r="F1464" s="0" t="n">
        <v>0.65</v>
      </c>
      <c r="G1464" s="0" t="n">
        <v>0.51</v>
      </c>
      <c r="H1464" s="0" t="n">
        <v>0</v>
      </c>
      <c r="I1464" s="0" t="n">
        <v>0.17</v>
      </c>
      <c r="J1464" s="0" t="n">
        <v>1.34</v>
      </c>
      <c r="K1464" s="0" t="n">
        <v>73</v>
      </c>
      <c r="L1464" s="0" t="n">
        <v>8.2</v>
      </c>
      <c r="M1464" s="0" t="s">
        <v>73</v>
      </c>
      <c r="N1464" s="0" t="s">
        <v>74</v>
      </c>
      <c r="O1464" s="0" t="s">
        <v>37</v>
      </c>
      <c r="P1464" s="0" t="n">
        <f aca="false">IF(AND(OR(Dashboard!$B$5="All",D1464=Dashboard!$B$5),OR(Dashboard!$D$5="All",N1464=Dashboard!$D$5),OR(AND(C1464&lt;&gt;"",C1464&gt;=Dashboard!$F$5,C1464&lt;=Dashboard!$H$5),AND(C1464="",Dashboard!$F$5&lt;=1980,Dashboard!$H$5&gt;=2016))),1,0)</f>
        <v>1</v>
      </c>
      <c r="Q1464" s="0" t="n">
        <f aca="false">J1464*P1464+ROW()*0.00000001</f>
        <v>1.34001464</v>
      </c>
    </row>
    <row r="1465" customFormat="false" ht="15" hidden="false" customHeight="false" outlineLevel="0" collapsed="false">
      <c r="A1465" s="0" t="s">
        <v>1215</v>
      </c>
      <c r="B1465" s="0" t="s">
        <v>70</v>
      </c>
      <c r="C1465" s="0" t="n">
        <v>2008</v>
      </c>
      <c r="D1465" s="0" t="s">
        <v>56</v>
      </c>
      <c r="E1465" s="0" t="s">
        <v>142</v>
      </c>
      <c r="F1465" s="0" t="n">
        <v>0.76</v>
      </c>
      <c r="G1465" s="0" t="n">
        <v>0.35</v>
      </c>
      <c r="H1465" s="0" t="n">
        <v>0.05</v>
      </c>
      <c r="I1465" s="0" t="n">
        <v>0.18</v>
      </c>
      <c r="J1465" s="0" t="n">
        <v>1.34</v>
      </c>
      <c r="K1465" s="0" t="n">
        <v>84</v>
      </c>
      <c r="L1465" s="0" t="n">
        <v>8.1</v>
      </c>
      <c r="M1465" s="0" t="s">
        <v>103</v>
      </c>
      <c r="N1465" s="0" t="s">
        <v>74</v>
      </c>
      <c r="O1465" s="0" t="s">
        <v>42</v>
      </c>
      <c r="P1465" s="0" t="n">
        <f aca="false">IF(AND(OR(Dashboard!$B$5="All",D1465=Dashboard!$B$5),OR(Dashboard!$D$5="All",N1465=Dashboard!$D$5),OR(AND(C1465&lt;&gt;"",C1465&gt;=Dashboard!$F$5,C1465&lt;=Dashboard!$H$5),AND(C1465="",Dashboard!$F$5&lt;=1980,Dashboard!$H$5&gt;=2016))),1,0)</f>
        <v>1</v>
      </c>
      <c r="Q1465" s="0" t="n">
        <f aca="false">J1465*P1465+ROW()*0.00000001</f>
        <v>1.34001465</v>
      </c>
    </row>
    <row r="1466" customFormat="false" ht="15" hidden="false" customHeight="false" outlineLevel="0" collapsed="false">
      <c r="A1466" s="0" t="s">
        <v>1319</v>
      </c>
      <c r="B1466" s="0" t="s">
        <v>76</v>
      </c>
      <c r="C1466" s="0" t="n">
        <v>2004</v>
      </c>
      <c r="D1466" s="0" t="s">
        <v>34</v>
      </c>
      <c r="E1466" s="0" t="s">
        <v>142</v>
      </c>
      <c r="F1466" s="0" t="n">
        <v>1.1</v>
      </c>
      <c r="G1466" s="0" t="n">
        <v>0.06</v>
      </c>
      <c r="H1466" s="0" t="n">
        <v>0</v>
      </c>
      <c r="I1466" s="0" t="n">
        <v>0.18</v>
      </c>
      <c r="J1466" s="0" t="n">
        <v>1.34</v>
      </c>
      <c r="K1466" s="0" t="n">
        <v>90</v>
      </c>
      <c r="L1466" s="0" t="n">
        <v>8.6</v>
      </c>
      <c r="M1466" s="0" t="s">
        <v>36</v>
      </c>
      <c r="N1466" s="0" t="s">
        <v>74</v>
      </c>
      <c r="O1466" s="0" t="s">
        <v>42</v>
      </c>
      <c r="P1466" s="0" t="n">
        <f aca="false">IF(AND(OR(Dashboard!$B$5="All",D1466=Dashboard!$B$5),OR(Dashboard!$D$5="All",N1466=Dashboard!$D$5),OR(AND(C1466&lt;&gt;"",C1466&gt;=Dashboard!$F$5,C1466&lt;=Dashboard!$H$5),AND(C1466="",Dashboard!$F$5&lt;=1980,Dashboard!$H$5&gt;=2016))),1,0)</f>
        <v>1</v>
      </c>
      <c r="Q1466" s="0" t="n">
        <f aca="false">J1466*P1466+ROW()*0.00000001</f>
        <v>1.34001466</v>
      </c>
    </row>
    <row r="1467" customFormat="false" ht="15" hidden="false" customHeight="false" outlineLevel="0" collapsed="false">
      <c r="A1467" s="0" t="s">
        <v>1320</v>
      </c>
      <c r="B1467" s="0" t="s">
        <v>97</v>
      </c>
      <c r="C1467" s="0" t="n">
        <v>2016</v>
      </c>
      <c r="D1467" s="0" t="s">
        <v>71</v>
      </c>
      <c r="E1467" s="0" t="s">
        <v>599</v>
      </c>
      <c r="F1467" s="0" t="n">
        <v>0</v>
      </c>
      <c r="G1467" s="0" t="n">
        <v>0</v>
      </c>
      <c r="H1467" s="0" t="n">
        <v>1.33</v>
      </c>
      <c r="I1467" s="0" t="n">
        <v>0</v>
      </c>
      <c r="J1467" s="0" t="n">
        <v>1.33</v>
      </c>
      <c r="N1467" s="0" t="s">
        <v>35</v>
      </c>
      <c r="P1467" s="0" t="n">
        <f aca="false">IF(AND(OR(Dashboard!$B$5="All",D1467=Dashboard!$B$5),OR(Dashboard!$D$5="All",N1467=Dashboard!$D$5),OR(AND(C1467&lt;&gt;"",C1467&gt;=Dashboard!$F$5,C1467&lt;=Dashboard!$H$5),AND(C1467="",Dashboard!$F$5&lt;=1980,Dashboard!$H$5&gt;=2016))),1,0)</f>
        <v>1</v>
      </c>
      <c r="Q1467" s="0" t="n">
        <f aca="false">J1467*P1467+ROW()*0.00000001</f>
        <v>1.33001467</v>
      </c>
    </row>
    <row r="1468" customFormat="false" ht="15" hidden="false" customHeight="false" outlineLevel="0" collapsed="false">
      <c r="A1468" s="0" t="s">
        <v>1321</v>
      </c>
      <c r="B1468" s="0" t="s">
        <v>76</v>
      </c>
      <c r="C1468" s="0" t="n">
        <v>2004</v>
      </c>
      <c r="D1468" s="0" t="s">
        <v>16</v>
      </c>
      <c r="E1468" s="0" t="s">
        <v>89</v>
      </c>
      <c r="F1468" s="0" t="n">
        <v>1.27</v>
      </c>
      <c r="G1468" s="0" t="n">
        <v>0.05</v>
      </c>
      <c r="H1468" s="0" t="n">
        <v>0</v>
      </c>
      <c r="I1468" s="0" t="n">
        <v>0.02</v>
      </c>
      <c r="J1468" s="0" t="n">
        <v>1.33</v>
      </c>
      <c r="N1468" s="0" t="s">
        <v>74</v>
      </c>
      <c r="P1468" s="0" t="n">
        <f aca="false">IF(AND(OR(Dashboard!$B$5="All",D1468=Dashboard!$B$5),OR(Dashboard!$D$5="All",N1468=Dashboard!$D$5),OR(AND(C1468&lt;&gt;"",C1468&gt;=Dashboard!$F$5,C1468&lt;=Dashboard!$H$5),AND(C1468="",Dashboard!$F$5&lt;=1980,Dashboard!$H$5&gt;=2016))),1,0)</f>
        <v>1</v>
      </c>
      <c r="Q1468" s="0" t="n">
        <f aca="false">J1468*P1468+ROW()*0.00000001</f>
        <v>1.33001468</v>
      </c>
    </row>
    <row r="1469" customFormat="false" ht="15" hidden="false" customHeight="false" outlineLevel="0" collapsed="false">
      <c r="A1469" s="0" t="s">
        <v>1322</v>
      </c>
      <c r="B1469" s="0" t="s">
        <v>64</v>
      </c>
      <c r="C1469" s="0" t="n">
        <v>2010</v>
      </c>
      <c r="D1469" s="0" t="s">
        <v>71</v>
      </c>
      <c r="E1469" s="0" t="s">
        <v>65</v>
      </c>
      <c r="F1469" s="0" t="n">
        <v>0.66</v>
      </c>
      <c r="G1469" s="0" t="n">
        <v>0.5</v>
      </c>
      <c r="H1469" s="0" t="n">
        <v>0.05</v>
      </c>
      <c r="I1469" s="0" t="n">
        <v>0.13</v>
      </c>
      <c r="J1469" s="0" t="n">
        <v>1.33</v>
      </c>
      <c r="K1469" s="0" t="n">
        <v>83</v>
      </c>
      <c r="L1469" s="0" t="n">
        <v>8.1</v>
      </c>
      <c r="M1469" s="0" t="s">
        <v>103</v>
      </c>
      <c r="N1469" s="0" t="s">
        <v>66</v>
      </c>
      <c r="O1469" s="0" t="s">
        <v>42</v>
      </c>
      <c r="P1469" s="0" t="n">
        <f aca="false">IF(AND(OR(Dashboard!$B$5="All",D1469=Dashboard!$B$5),OR(Dashboard!$D$5="All",N1469=Dashboard!$D$5),OR(AND(C1469&lt;&gt;"",C1469&gt;=Dashboard!$F$5,C1469&lt;=Dashboard!$H$5),AND(C1469="",Dashboard!$F$5&lt;=1980,Dashboard!$H$5&gt;=2016))),1,0)</f>
        <v>1</v>
      </c>
      <c r="Q1469" s="0" t="n">
        <f aca="false">J1469*P1469+ROW()*0.00000001</f>
        <v>1.33001469</v>
      </c>
    </row>
    <row r="1470" customFormat="false" ht="15" hidden="false" customHeight="false" outlineLevel="0" collapsed="false">
      <c r="A1470" s="0" t="s">
        <v>308</v>
      </c>
      <c r="B1470" s="0" t="s">
        <v>85</v>
      </c>
      <c r="C1470" s="0" t="n">
        <v>2002</v>
      </c>
      <c r="D1470" s="0" t="s">
        <v>71</v>
      </c>
      <c r="E1470" s="0" t="s">
        <v>91</v>
      </c>
      <c r="F1470" s="0" t="n">
        <v>0.92</v>
      </c>
      <c r="G1470" s="0" t="n">
        <v>0.35</v>
      </c>
      <c r="H1470" s="0" t="n">
        <v>0.01</v>
      </c>
      <c r="I1470" s="0" t="n">
        <v>0.05</v>
      </c>
      <c r="J1470" s="0" t="n">
        <v>1.33</v>
      </c>
      <c r="N1470" s="0" t="s">
        <v>35</v>
      </c>
      <c r="P1470" s="0" t="n">
        <f aca="false">IF(AND(OR(Dashboard!$B$5="All",D1470=Dashboard!$B$5),OR(Dashboard!$D$5="All",N1470=Dashboard!$D$5),OR(AND(C1470&lt;&gt;"",C1470&gt;=Dashboard!$F$5,C1470&lt;=Dashboard!$H$5),AND(C1470="",Dashboard!$F$5&lt;=1980,Dashboard!$H$5&gt;=2016))),1,0)</f>
        <v>1</v>
      </c>
      <c r="Q1470" s="0" t="n">
        <f aca="false">J1470*P1470+ROW()*0.00000001</f>
        <v>1.3300147</v>
      </c>
    </row>
    <row r="1471" customFormat="false" ht="15" hidden="false" customHeight="false" outlineLevel="0" collapsed="false">
      <c r="A1471" s="0" t="s">
        <v>448</v>
      </c>
      <c r="B1471" s="0" t="s">
        <v>108</v>
      </c>
      <c r="C1471" s="0" t="n">
        <v>1998</v>
      </c>
      <c r="D1471" s="0" t="s">
        <v>102</v>
      </c>
      <c r="E1471" s="0" t="s">
        <v>449</v>
      </c>
      <c r="F1471" s="0" t="n">
        <v>1.08</v>
      </c>
      <c r="G1471" s="0" t="n">
        <v>0.24</v>
      </c>
      <c r="H1471" s="0" t="n">
        <v>0</v>
      </c>
      <c r="I1471" s="0" t="n">
        <v>0.02</v>
      </c>
      <c r="J1471" s="0" t="n">
        <v>1.33</v>
      </c>
      <c r="N1471" s="0" t="s">
        <v>35</v>
      </c>
      <c r="P1471" s="0" t="n">
        <f aca="false">IF(AND(OR(Dashboard!$B$5="All",D1471=Dashboard!$B$5),OR(Dashboard!$D$5="All",N1471=Dashboard!$D$5),OR(AND(C1471&lt;&gt;"",C1471&gt;=Dashboard!$F$5,C1471&lt;=Dashboard!$H$5),AND(C1471="",Dashboard!$F$5&lt;=1980,Dashboard!$H$5&gt;=2016))),1,0)</f>
        <v>1</v>
      </c>
      <c r="Q1471" s="0" t="n">
        <f aca="false">J1471*P1471+ROW()*0.00000001</f>
        <v>1.33001471</v>
      </c>
    </row>
    <row r="1472" customFormat="false" ht="15" hidden="false" customHeight="false" outlineLevel="0" collapsed="false">
      <c r="A1472" s="0" t="s">
        <v>277</v>
      </c>
      <c r="B1472" s="0" t="s">
        <v>45</v>
      </c>
      <c r="C1472" s="0" t="n">
        <v>2000</v>
      </c>
      <c r="D1472" s="0" t="s">
        <v>34</v>
      </c>
      <c r="E1472" s="0" t="s">
        <v>91</v>
      </c>
      <c r="F1472" s="0" t="n">
        <v>0.9</v>
      </c>
      <c r="G1472" s="0" t="n">
        <v>0.38</v>
      </c>
      <c r="H1472" s="0" t="n">
        <v>0.01</v>
      </c>
      <c r="I1472" s="0" t="n">
        <v>0.05</v>
      </c>
      <c r="J1472" s="0" t="n">
        <v>1.33</v>
      </c>
      <c r="N1472" s="0" t="s">
        <v>35</v>
      </c>
      <c r="P1472" s="0" t="n">
        <f aca="false">IF(AND(OR(Dashboard!$B$5="All",D1472=Dashboard!$B$5),OR(Dashboard!$D$5="All",N1472=Dashboard!$D$5),OR(AND(C1472&lt;&gt;"",C1472&gt;=Dashboard!$F$5,C1472&lt;=Dashboard!$H$5),AND(C1472="",Dashboard!$F$5&lt;=1980,Dashboard!$H$5&gt;=2016))),1,0)</f>
        <v>1</v>
      </c>
      <c r="Q1472" s="0" t="n">
        <f aca="false">J1472*P1472+ROW()*0.00000001</f>
        <v>1.33001472</v>
      </c>
    </row>
    <row r="1473" customFormat="false" ht="15" hidden="false" customHeight="false" outlineLevel="0" collapsed="false">
      <c r="A1473" s="0" t="s">
        <v>662</v>
      </c>
      <c r="B1473" s="0" t="s">
        <v>85</v>
      </c>
      <c r="C1473" s="0" t="n">
        <v>2003</v>
      </c>
      <c r="D1473" s="0" t="s">
        <v>58</v>
      </c>
      <c r="E1473" s="0" t="s">
        <v>142</v>
      </c>
      <c r="F1473" s="0" t="n">
        <v>0.93</v>
      </c>
      <c r="G1473" s="0" t="n">
        <v>0.35</v>
      </c>
      <c r="H1473" s="0" t="n">
        <v>0</v>
      </c>
      <c r="I1473" s="0" t="n">
        <v>0.06</v>
      </c>
      <c r="J1473" s="0" t="n">
        <v>1.33</v>
      </c>
      <c r="N1473" s="0" t="s">
        <v>35</v>
      </c>
      <c r="P1473" s="0" t="n">
        <f aca="false">IF(AND(OR(Dashboard!$B$5="All",D1473=Dashboard!$B$5),OR(Dashboard!$D$5="All",N1473=Dashboard!$D$5),OR(AND(C1473&lt;&gt;"",C1473&gt;=Dashboard!$F$5,C1473&lt;=Dashboard!$H$5),AND(C1473="",Dashboard!$F$5&lt;=1980,Dashboard!$H$5&gt;=2016))),1,0)</f>
        <v>1</v>
      </c>
      <c r="Q1473" s="0" t="n">
        <f aca="false">J1473*P1473+ROW()*0.00000001</f>
        <v>1.33001473</v>
      </c>
    </row>
    <row r="1474" customFormat="false" ht="15" hidden="false" customHeight="false" outlineLevel="0" collapsed="false">
      <c r="A1474" s="0" t="s">
        <v>1323</v>
      </c>
      <c r="B1474" s="0" t="s">
        <v>117</v>
      </c>
      <c r="C1474" s="0" t="n">
        <v>2000</v>
      </c>
      <c r="D1474" s="0" t="s">
        <v>34</v>
      </c>
      <c r="E1474" s="0" t="s">
        <v>142</v>
      </c>
      <c r="F1474" s="0" t="n">
        <v>0.74</v>
      </c>
      <c r="G1474" s="0" t="n">
        <v>0.5</v>
      </c>
      <c r="H1474" s="0" t="n">
        <v>0</v>
      </c>
      <c r="I1474" s="0" t="n">
        <v>0.09</v>
      </c>
      <c r="J1474" s="0" t="n">
        <v>1.33</v>
      </c>
      <c r="N1474" s="0" t="s">
        <v>74</v>
      </c>
      <c r="P1474" s="0" t="n">
        <f aca="false">IF(AND(OR(Dashboard!$B$5="All",D1474=Dashboard!$B$5),OR(Dashboard!$D$5="All",N1474=Dashboard!$D$5),OR(AND(C1474&lt;&gt;"",C1474&gt;=Dashboard!$F$5,C1474&lt;=Dashboard!$H$5),AND(C1474="",Dashboard!$F$5&lt;=1980,Dashboard!$H$5&gt;=2016))),1,0)</f>
        <v>1</v>
      </c>
      <c r="Q1474" s="0" t="n">
        <f aca="false">J1474*P1474+ROW()*0.00000001</f>
        <v>1.33001474</v>
      </c>
    </row>
    <row r="1475" customFormat="false" ht="15" hidden="false" customHeight="false" outlineLevel="0" collapsed="false">
      <c r="A1475" s="0" t="s">
        <v>1324</v>
      </c>
      <c r="B1475" s="0" t="s">
        <v>186</v>
      </c>
      <c r="C1475" s="0" t="n">
        <v>2004</v>
      </c>
      <c r="D1475" s="0" t="s">
        <v>56</v>
      </c>
      <c r="E1475" s="0" t="s">
        <v>35</v>
      </c>
      <c r="F1475" s="0" t="n">
        <v>0.87</v>
      </c>
      <c r="G1475" s="0" t="n">
        <v>0.35</v>
      </c>
      <c r="H1475" s="0" t="n">
        <v>0.07</v>
      </c>
      <c r="I1475" s="0" t="n">
        <v>0.04</v>
      </c>
      <c r="J1475" s="0" t="n">
        <v>1.33</v>
      </c>
      <c r="K1475" s="0" t="n">
        <v>92</v>
      </c>
      <c r="L1475" s="0" t="n">
        <v>8.8</v>
      </c>
      <c r="M1475" s="0" t="s">
        <v>103</v>
      </c>
      <c r="N1475" s="0" t="s">
        <v>35</v>
      </c>
      <c r="O1475" s="0" t="s">
        <v>60</v>
      </c>
      <c r="P1475" s="0" t="n">
        <f aca="false">IF(AND(OR(Dashboard!$B$5="All",D1475=Dashboard!$B$5),OR(Dashboard!$D$5="All",N1475=Dashboard!$D$5),OR(AND(C1475&lt;&gt;"",C1475&gt;=Dashboard!$F$5,C1475&lt;=Dashboard!$H$5),AND(C1475="",Dashboard!$F$5&lt;=1980,Dashboard!$H$5&gt;=2016))),1,0)</f>
        <v>1</v>
      </c>
      <c r="Q1475" s="0" t="n">
        <f aca="false">J1475*P1475+ROW()*0.00000001</f>
        <v>1.33001475</v>
      </c>
    </row>
    <row r="1476" customFormat="false" ht="15" hidden="false" customHeight="false" outlineLevel="0" collapsed="false">
      <c r="A1476" s="0" t="s">
        <v>138</v>
      </c>
      <c r="B1476" s="0" t="s">
        <v>94</v>
      </c>
      <c r="C1476" s="0" t="n">
        <v>2016</v>
      </c>
      <c r="D1476" s="0" t="s">
        <v>46</v>
      </c>
      <c r="E1476" s="0" t="s">
        <v>139</v>
      </c>
      <c r="F1476" s="0" t="n">
        <v>0.48</v>
      </c>
      <c r="G1476" s="0" t="n">
        <v>0.59</v>
      </c>
      <c r="H1476" s="0" t="n">
        <v>0.04</v>
      </c>
      <c r="I1476" s="0" t="n">
        <v>0.21</v>
      </c>
      <c r="J1476" s="0" t="n">
        <v>1.33</v>
      </c>
      <c r="N1476" s="0" t="s">
        <v>74</v>
      </c>
      <c r="P1476" s="0" t="n">
        <f aca="false">IF(AND(OR(Dashboard!$B$5="All",D1476=Dashboard!$B$5),OR(Dashboard!$D$5="All",N1476=Dashboard!$D$5),OR(AND(C1476&lt;&gt;"",C1476&gt;=Dashboard!$F$5,C1476&lt;=Dashboard!$H$5),AND(C1476="",Dashboard!$F$5&lt;=1980,Dashboard!$H$5&gt;=2016))),1,0)</f>
        <v>1</v>
      </c>
      <c r="Q1476" s="0" t="n">
        <f aca="false">J1476*P1476+ROW()*0.00000001</f>
        <v>1.33001476</v>
      </c>
    </row>
    <row r="1477" customFormat="false" ht="15" hidden="false" customHeight="false" outlineLevel="0" collapsed="false">
      <c r="A1477" s="0" t="s">
        <v>1325</v>
      </c>
      <c r="B1477" s="0" t="s">
        <v>76</v>
      </c>
      <c r="C1477" s="0" t="n">
        <v>2004</v>
      </c>
      <c r="D1477" s="0" t="s">
        <v>41</v>
      </c>
      <c r="E1477" s="0" t="s">
        <v>1326</v>
      </c>
      <c r="F1477" s="0" t="n">
        <v>0.65</v>
      </c>
      <c r="G1477" s="0" t="n">
        <v>0.51</v>
      </c>
      <c r="H1477" s="0" t="n">
        <v>0</v>
      </c>
      <c r="I1477" s="0" t="n">
        <v>0.17</v>
      </c>
      <c r="J1477" s="0" t="n">
        <v>1.33</v>
      </c>
      <c r="K1477" s="0" t="n">
        <v>57</v>
      </c>
      <c r="L1477" s="0" t="n">
        <v>6.5</v>
      </c>
      <c r="M1477" s="0" t="s">
        <v>36</v>
      </c>
      <c r="N1477" s="0" t="s">
        <v>74</v>
      </c>
      <c r="O1477" s="0" t="s">
        <v>53</v>
      </c>
      <c r="P1477" s="0" t="n">
        <f aca="false">IF(AND(OR(Dashboard!$B$5="All",D1477=Dashboard!$B$5),OR(Dashboard!$D$5="All",N1477=Dashboard!$D$5),OR(AND(C1477&lt;&gt;"",C1477&gt;=Dashboard!$F$5,C1477&lt;=Dashboard!$H$5),AND(C1477="",Dashboard!$F$5&lt;=1980,Dashboard!$H$5&gt;=2016))),1,0)</f>
        <v>1</v>
      </c>
      <c r="Q1477" s="0" t="n">
        <f aca="false">J1477*P1477+ROW()*0.00000001</f>
        <v>1.33001477</v>
      </c>
    </row>
    <row r="1478" customFormat="false" ht="15" hidden="false" customHeight="false" outlineLevel="0" collapsed="false">
      <c r="A1478" s="0" t="s">
        <v>697</v>
      </c>
      <c r="B1478" s="0" t="s">
        <v>70</v>
      </c>
      <c r="C1478" s="0" t="n">
        <v>2007</v>
      </c>
      <c r="D1478" s="0" t="s">
        <v>102</v>
      </c>
      <c r="E1478" s="0" t="s">
        <v>418</v>
      </c>
      <c r="F1478" s="0" t="n">
        <v>0.62</v>
      </c>
      <c r="G1478" s="0" t="n">
        <v>0.49</v>
      </c>
      <c r="H1478" s="0" t="n">
        <v>0.01</v>
      </c>
      <c r="I1478" s="0" t="n">
        <v>0.2</v>
      </c>
      <c r="J1478" s="0" t="n">
        <v>1.33</v>
      </c>
      <c r="K1478" s="0" t="n">
        <v>74</v>
      </c>
      <c r="L1478" s="0" t="n">
        <v>7.3</v>
      </c>
      <c r="M1478" s="0" t="s">
        <v>103</v>
      </c>
      <c r="N1478" s="0" t="s">
        <v>74</v>
      </c>
      <c r="O1478" s="0" t="s">
        <v>37</v>
      </c>
      <c r="P1478" s="0" t="n">
        <f aca="false">IF(AND(OR(Dashboard!$B$5="All",D1478=Dashboard!$B$5),OR(Dashboard!$D$5="All",N1478=Dashboard!$D$5),OR(AND(C1478&lt;&gt;"",C1478&gt;=Dashboard!$F$5,C1478&lt;=Dashboard!$H$5),AND(C1478="",Dashboard!$F$5&lt;=1980,Dashboard!$H$5&gt;=2016))),1,0)</f>
        <v>1</v>
      </c>
      <c r="Q1478" s="0" t="n">
        <f aca="false">J1478*P1478+ROW()*0.00000001</f>
        <v>1.33001478</v>
      </c>
    </row>
    <row r="1479" customFormat="false" ht="15" hidden="false" customHeight="false" outlineLevel="0" collapsed="false">
      <c r="A1479" s="0" t="s">
        <v>765</v>
      </c>
      <c r="B1479" s="0" t="s">
        <v>64</v>
      </c>
      <c r="C1479" s="0" t="n">
        <v>2013</v>
      </c>
      <c r="D1479" s="0" t="s">
        <v>16</v>
      </c>
      <c r="E1479" s="0" t="s">
        <v>91</v>
      </c>
      <c r="F1479" s="0" t="n">
        <v>0.86</v>
      </c>
      <c r="G1479" s="0" t="n">
        <v>0.34</v>
      </c>
      <c r="H1479" s="0" t="n">
        <v>0</v>
      </c>
      <c r="I1479" s="0" t="n">
        <v>0.12</v>
      </c>
      <c r="J1479" s="0" t="n">
        <v>1.32</v>
      </c>
      <c r="K1479" s="0" t="n">
        <v>83</v>
      </c>
      <c r="L1479" s="0" t="n">
        <v>5.7</v>
      </c>
      <c r="M1479" s="0" t="s">
        <v>125</v>
      </c>
      <c r="N1479" s="0" t="s">
        <v>66</v>
      </c>
      <c r="O1479" s="0" t="s">
        <v>42</v>
      </c>
      <c r="P1479" s="0" t="n">
        <f aca="false">IF(AND(OR(Dashboard!$B$5="All",D1479=Dashboard!$B$5),OR(Dashboard!$D$5="All",N1479=Dashboard!$D$5),OR(AND(C1479&lt;&gt;"",C1479&gt;=Dashboard!$F$5,C1479&lt;=Dashboard!$H$5),AND(C1479="",Dashboard!$F$5&lt;=1980,Dashboard!$H$5&gt;=2016))),1,0)</f>
        <v>1</v>
      </c>
      <c r="Q1479" s="0" t="n">
        <f aca="false">J1479*P1479+ROW()*0.00000001</f>
        <v>1.32001479</v>
      </c>
    </row>
    <row r="1480" customFormat="false" ht="15" hidden="false" customHeight="false" outlineLevel="0" collapsed="false">
      <c r="A1480" s="0" t="s">
        <v>1327</v>
      </c>
      <c r="B1480" s="0" t="s">
        <v>50</v>
      </c>
      <c r="C1480" s="0" t="n">
        <v>2009</v>
      </c>
      <c r="D1480" s="0" t="s">
        <v>71</v>
      </c>
      <c r="E1480" s="0" t="s">
        <v>72</v>
      </c>
      <c r="F1480" s="0" t="n">
        <v>0.58</v>
      </c>
      <c r="G1480" s="0" t="n">
        <v>0.56</v>
      </c>
      <c r="H1480" s="0" t="n">
        <v>0.05</v>
      </c>
      <c r="I1480" s="0" t="n">
        <v>0.14</v>
      </c>
      <c r="J1480" s="0" t="n">
        <v>1.32</v>
      </c>
      <c r="K1480" s="0" t="n">
        <v>93</v>
      </c>
      <c r="L1480" s="0" t="n">
        <v>8.3</v>
      </c>
      <c r="M1480" s="0" t="s">
        <v>73</v>
      </c>
      <c r="N1480" s="0" t="s">
        <v>35</v>
      </c>
      <c r="O1480" s="0" t="s">
        <v>60</v>
      </c>
      <c r="P1480" s="0" t="n">
        <f aca="false">IF(AND(OR(Dashboard!$B$5="All",D1480=Dashboard!$B$5),OR(Dashboard!$D$5="All",N1480=Dashboard!$D$5),OR(AND(C1480&lt;&gt;"",C1480&gt;=Dashboard!$F$5,C1480&lt;=Dashboard!$H$5),AND(C1480="",Dashboard!$F$5&lt;=1980,Dashboard!$H$5&gt;=2016))),1,0)</f>
        <v>1</v>
      </c>
      <c r="Q1480" s="0" t="n">
        <f aca="false">J1480*P1480+ROW()*0.00000001</f>
        <v>1.3200148</v>
      </c>
    </row>
    <row r="1481" customFormat="false" ht="15" hidden="false" customHeight="false" outlineLevel="0" collapsed="false">
      <c r="A1481" s="0" t="s">
        <v>1256</v>
      </c>
      <c r="B1481" s="0" t="s">
        <v>64</v>
      </c>
      <c r="C1481" s="0" t="n">
        <v>2010</v>
      </c>
      <c r="D1481" s="0" t="s">
        <v>102</v>
      </c>
      <c r="E1481" s="0" t="s">
        <v>418</v>
      </c>
      <c r="F1481" s="0" t="n">
        <v>0.9</v>
      </c>
      <c r="G1481" s="0" t="n">
        <v>0.31</v>
      </c>
      <c r="H1481" s="0" t="n">
        <v>0</v>
      </c>
      <c r="I1481" s="0" t="n">
        <v>0.11</v>
      </c>
      <c r="J1481" s="0" t="n">
        <v>1.32</v>
      </c>
      <c r="K1481" s="0" t="n">
        <v>84</v>
      </c>
      <c r="L1481" s="0" t="n">
        <v>6.7</v>
      </c>
      <c r="M1481" s="0" t="s">
        <v>103</v>
      </c>
      <c r="N1481" s="0" t="s">
        <v>66</v>
      </c>
      <c r="O1481" s="0" t="s">
        <v>42</v>
      </c>
      <c r="P1481" s="0" t="n">
        <f aca="false">IF(AND(OR(Dashboard!$B$5="All",D1481=Dashboard!$B$5),OR(Dashboard!$D$5="All",N1481=Dashboard!$D$5),OR(AND(C1481&lt;&gt;"",C1481&gt;=Dashboard!$F$5,C1481&lt;=Dashboard!$H$5),AND(C1481="",Dashboard!$F$5&lt;=1980,Dashboard!$H$5&gt;=2016))),1,0)</f>
        <v>1</v>
      </c>
      <c r="Q1481" s="0" t="n">
        <f aca="false">J1481*P1481+ROW()*0.00000001</f>
        <v>1.32001481</v>
      </c>
    </row>
    <row r="1482" customFormat="false" ht="15" hidden="false" customHeight="false" outlineLevel="0" collapsed="false">
      <c r="A1482" s="0" t="s">
        <v>1328</v>
      </c>
      <c r="B1482" s="0" t="s">
        <v>152</v>
      </c>
      <c r="C1482" s="0" t="n">
        <v>2008</v>
      </c>
      <c r="D1482" s="0" t="s">
        <v>46</v>
      </c>
      <c r="E1482" s="0" t="s">
        <v>91</v>
      </c>
      <c r="F1482" s="0" t="n">
        <v>0.01</v>
      </c>
      <c r="G1482" s="0" t="n">
        <v>0.13</v>
      </c>
      <c r="H1482" s="0" t="n">
        <v>0</v>
      </c>
      <c r="I1482" s="0" t="n">
        <v>1.18</v>
      </c>
      <c r="J1482" s="0" t="n">
        <v>1.32</v>
      </c>
      <c r="K1482" s="0" t="n">
        <v>91</v>
      </c>
      <c r="L1482" s="0" t="n">
        <v>7.5</v>
      </c>
      <c r="M1482" s="0" t="s">
        <v>103</v>
      </c>
      <c r="N1482" s="0" t="s">
        <v>152</v>
      </c>
      <c r="O1482" s="0" t="s">
        <v>60</v>
      </c>
      <c r="P1482" s="0" t="n">
        <f aca="false">IF(AND(OR(Dashboard!$B$5="All",D1482=Dashboard!$B$5),OR(Dashboard!$D$5="All",N1482=Dashboard!$D$5),OR(AND(C1482&lt;&gt;"",C1482&gt;=Dashboard!$F$5,C1482&lt;=Dashboard!$H$5),AND(C1482="",Dashboard!$F$5&lt;=1980,Dashboard!$H$5&gt;=2016))),1,0)</f>
        <v>1</v>
      </c>
      <c r="Q1482" s="0" t="n">
        <f aca="false">J1482*P1482+ROW()*0.00000001</f>
        <v>1.32001482</v>
      </c>
    </row>
    <row r="1483" customFormat="false" ht="15" hidden="false" customHeight="false" outlineLevel="0" collapsed="false">
      <c r="A1483" s="0" t="s">
        <v>1329</v>
      </c>
      <c r="B1483" s="0" t="s">
        <v>39</v>
      </c>
      <c r="C1483" s="0" t="n">
        <v>1985</v>
      </c>
      <c r="D1483" s="0" t="s">
        <v>48</v>
      </c>
      <c r="E1483" s="0" t="s">
        <v>35</v>
      </c>
      <c r="F1483" s="0" t="n">
        <v>0.73</v>
      </c>
      <c r="G1483" s="0" t="n">
        <v>0.16</v>
      </c>
      <c r="H1483" s="0" t="n">
        <v>0.4</v>
      </c>
      <c r="I1483" s="0" t="n">
        <v>0.03</v>
      </c>
      <c r="J1483" s="0" t="n">
        <v>1.32</v>
      </c>
      <c r="N1483" s="0" t="s">
        <v>35</v>
      </c>
      <c r="P1483" s="0" t="n">
        <f aca="false">IF(AND(OR(Dashboard!$B$5="All",D1483=Dashboard!$B$5),OR(Dashboard!$D$5="All",N1483=Dashboard!$D$5),OR(AND(C1483&lt;&gt;"",C1483&gt;=Dashboard!$F$5,C1483&lt;=Dashboard!$H$5),AND(C1483="",Dashboard!$F$5&lt;=1980,Dashboard!$H$5&gt;=2016))),1,0)</f>
        <v>1</v>
      </c>
      <c r="Q1483" s="0" t="n">
        <f aca="false">J1483*P1483+ROW()*0.00000001</f>
        <v>1.32001483</v>
      </c>
    </row>
    <row r="1484" customFormat="false" ht="15" hidden="false" customHeight="false" outlineLevel="0" collapsed="false">
      <c r="A1484" s="0" t="s">
        <v>1330</v>
      </c>
      <c r="B1484" s="0" t="s">
        <v>117</v>
      </c>
      <c r="C1484" s="0" t="n">
        <v>1998</v>
      </c>
      <c r="D1484" s="0" t="s">
        <v>41</v>
      </c>
      <c r="E1484" s="0" t="s">
        <v>547</v>
      </c>
      <c r="F1484" s="0" t="n">
        <v>0.03</v>
      </c>
      <c r="G1484" s="0" t="n">
        <v>1.16</v>
      </c>
      <c r="H1484" s="0" t="n">
        <v>0.02</v>
      </c>
      <c r="I1484" s="0" t="n">
        <v>0.11</v>
      </c>
      <c r="J1484" s="0" t="n">
        <v>1.32</v>
      </c>
      <c r="N1484" s="0" t="s">
        <v>74</v>
      </c>
      <c r="P1484" s="0" t="n">
        <f aca="false">IF(AND(OR(Dashboard!$B$5="All",D1484=Dashboard!$B$5),OR(Dashboard!$D$5="All",N1484=Dashboard!$D$5),OR(AND(C1484&lt;&gt;"",C1484&gt;=Dashboard!$F$5,C1484&lt;=Dashboard!$H$5),AND(C1484="",Dashboard!$F$5&lt;=1980,Dashboard!$H$5&gt;=2016))),1,0)</f>
        <v>1</v>
      </c>
      <c r="Q1484" s="0" t="n">
        <f aca="false">J1484*P1484+ROW()*0.00000001</f>
        <v>1.32001484</v>
      </c>
    </row>
    <row r="1485" customFormat="false" ht="15" hidden="false" customHeight="false" outlineLevel="0" collapsed="false">
      <c r="A1485" s="0" t="s">
        <v>1331</v>
      </c>
      <c r="B1485" s="0" t="s">
        <v>76</v>
      </c>
      <c r="C1485" s="0" t="n">
        <v>2002</v>
      </c>
      <c r="D1485" s="0" t="s">
        <v>34</v>
      </c>
      <c r="E1485" s="0" t="s">
        <v>160</v>
      </c>
      <c r="F1485" s="0" t="n">
        <v>1.06</v>
      </c>
      <c r="G1485" s="0" t="n">
        <v>0.08</v>
      </c>
      <c r="H1485" s="0" t="n">
        <v>0</v>
      </c>
      <c r="I1485" s="0" t="n">
        <v>0.18</v>
      </c>
      <c r="J1485" s="0" t="n">
        <v>1.32</v>
      </c>
      <c r="K1485" s="0" t="n">
        <v>93</v>
      </c>
      <c r="L1485" s="0" t="n">
        <v>7.4</v>
      </c>
      <c r="M1485" s="0" t="s">
        <v>36</v>
      </c>
      <c r="N1485" s="0" t="s">
        <v>74</v>
      </c>
      <c r="O1485" s="0" t="s">
        <v>60</v>
      </c>
      <c r="P1485" s="0" t="n">
        <f aca="false">IF(AND(OR(Dashboard!$B$5="All",D1485=Dashboard!$B$5),OR(Dashboard!$D$5="All",N1485=Dashboard!$D$5),OR(AND(C1485&lt;&gt;"",C1485&gt;=Dashboard!$F$5,C1485&lt;=Dashboard!$H$5),AND(C1485="",Dashboard!$F$5&lt;=1980,Dashboard!$H$5&gt;=2016))),1,0)</f>
        <v>1</v>
      </c>
      <c r="Q1485" s="0" t="n">
        <f aca="false">J1485*P1485+ROW()*0.00000001</f>
        <v>1.32001485</v>
      </c>
    </row>
    <row r="1486" customFormat="false" ht="15" hidden="false" customHeight="false" outlineLevel="0" collapsed="false">
      <c r="A1486" s="0" t="s">
        <v>1332</v>
      </c>
      <c r="B1486" s="0" t="s">
        <v>851</v>
      </c>
      <c r="C1486" s="0" t="n">
        <v>2012</v>
      </c>
      <c r="D1486" s="0" t="s">
        <v>71</v>
      </c>
      <c r="E1486" s="0" t="s">
        <v>124</v>
      </c>
      <c r="F1486" s="0" t="n">
        <v>0.53</v>
      </c>
      <c r="G1486" s="0" t="n">
        <v>0.48</v>
      </c>
      <c r="H1486" s="0" t="n">
        <v>0.06</v>
      </c>
      <c r="I1486" s="0" t="n">
        <v>0.24</v>
      </c>
      <c r="J1486" s="0" t="n">
        <v>1.32</v>
      </c>
      <c r="K1486" s="0" t="n">
        <v>70</v>
      </c>
      <c r="L1486" s="0" t="n">
        <v>7.2</v>
      </c>
      <c r="M1486" s="0" t="s">
        <v>73</v>
      </c>
      <c r="N1486" s="0" t="s">
        <v>74</v>
      </c>
      <c r="O1486" s="0" t="s">
        <v>67</v>
      </c>
      <c r="P1486" s="0" t="n">
        <f aca="false">IF(AND(OR(Dashboard!$B$5="All",D1486=Dashboard!$B$5),OR(Dashboard!$D$5="All",N1486=Dashboard!$D$5),OR(AND(C1486&lt;&gt;"",C1486&gt;=Dashboard!$F$5,C1486&lt;=Dashboard!$H$5),AND(C1486="",Dashboard!$F$5&lt;=1980,Dashboard!$H$5&gt;=2016))),1,0)</f>
        <v>1</v>
      </c>
      <c r="Q1486" s="0" t="n">
        <f aca="false">J1486*P1486+ROW()*0.00000001</f>
        <v>1.32001486</v>
      </c>
    </row>
    <row r="1487" customFormat="false" ht="15" hidden="false" customHeight="false" outlineLevel="0" collapsed="false">
      <c r="A1487" s="0" t="s">
        <v>1333</v>
      </c>
      <c r="B1487" s="0" t="s">
        <v>117</v>
      </c>
      <c r="C1487" s="0" t="n">
        <v>1997</v>
      </c>
      <c r="D1487" s="0" t="s">
        <v>102</v>
      </c>
      <c r="E1487" s="0" t="s">
        <v>257</v>
      </c>
      <c r="F1487" s="0" t="n">
        <v>0.73</v>
      </c>
      <c r="G1487" s="0" t="n">
        <v>0.5</v>
      </c>
      <c r="H1487" s="0" t="n">
        <v>0</v>
      </c>
      <c r="I1487" s="0" t="n">
        <v>0.09</v>
      </c>
      <c r="J1487" s="0" t="n">
        <v>1.32</v>
      </c>
      <c r="N1487" s="0" t="s">
        <v>74</v>
      </c>
      <c r="P1487" s="0" t="n">
        <f aca="false">IF(AND(OR(Dashboard!$B$5="All",D1487=Dashboard!$B$5),OR(Dashboard!$D$5="All",N1487=Dashboard!$D$5),OR(AND(C1487&lt;&gt;"",C1487&gt;=Dashboard!$F$5,C1487&lt;=Dashboard!$H$5),AND(C1487="",Dashboard!$F$5&lt;=1980,Dashboard!$H$5&gt;=2016))),1,0)</f>
        <v>1</v>
      </c>
      <c r="Q1487" s="0" t="n">
        <f aca="false">J1487*P1487+ROW()*0.00000001</f>
        <v>1.32001487</v>
      </c>
    </row>
    <row r="1488" customFormat="false" ht="15" hidden="false" customHeight="false" outlineLevel="0" collapsed="false">
      <c r="A1488" s="0" t="s">
        <v>1334</v>
      </c>
      <c r="B1488" s="0" t="s">
        <v>50</v>
      </c>
      <c r="C1488" s="0" t="n">
        <v>2007</v>
      </c>
      <c r="D1488" s="0" t="s">
        <v>58</v>
      </c>
      <c r="E1488" s="0" t="s">
        <v>124</v>
      </c>
      <c r="F1488" s="0" t="n">
        <v>0.71</v>
      </c>
      <c r="G1488" s="0" t="n">
        <v>0.48</v>
      </c>
      <c r="H1488" s="0" t="n">
        <v>0</v>
      </c>
      <c r="I1488" s="0" t="n">
        <v>0.13</v>
      </c>
      <c r="J1488" s="0" t="n">
        <v>1.32</v>
      </c>
      <c r="M1488" s="0" t="s">
        <v>36</v>
      </c>
      <c r="N1488" s="0" t="s">
        <v>35</v>
      </c>
      <c r="P1488" s="0" t="n">
        <f aca="false">IF(AND(OR(Dashboard!$B$5="All",D1488=Dashboard!$B$5),OR(Dashboard!$D$5="All",N1488=Dashboard!$D$5),OR(AND(C1488&lt;&gt;"",C1488&gt;=Dashboard!$F$5,C1488&lt;=Dashboard!$H$5),AND(C1488="",Dashboard!$F$5&lt;=1980,Dashboard!$H$5&gt;=2016))),1,0)</f>
        <v>1</v>
      </c>
      <c r="Q1488" s="0" t="n">
        <f aca="false">J1488*P1488+ROW()*0.00000001</f>
        <v>1.32001488</v>
      </c>
    </row>
    <row r="1489" customFormat="false" ht="15" hidden="false" customHeight="false" outlineLevel="0" collapsed="false">
      <c r="A1489" s="0" t="s">
        <v>1335</v>
      </c>
      <c r="B1489" s="0" t="s">
        <v>85</v>
      </c>
      <c r="C1489" s="0" t="n">
        <v>2003</v>
      </c>
      <c r="D1489" s="0" t="s">
        <v>46</v>
      </c>
      <c r="E1489" s="0" t="s">
        <v>211</v>
      </c>
      <c r="F1489" s="0" t="n">
        <v>0.31</v>
      </c>
      <c r="G1489" s="0" t="n">
        <v>0.04</v>
      </c>
      <c r="H1489" s="0" t="n">
        <v>0.96</v>
      </c>
      <c r="I1489" s="0" t="n">
        <v>0.01</v>
      </c>
      <c r="J1489" s="0" t="n">
        <v>1.32</v>
      </c>
      <c r="N1489" s="0" t="s">
        <v>35</v>
      </c>
      <c r="P1489" s="0" t="n">
        <f aca="false">IF(AND(OR(Dashboard!$B$5="All",D1489=Dashboard!$B$5),OR(Dashboard!$D$5="All",N1489=Dashboard!$D$5),OR(AND(C1489&lt;&gt;"",C1489&gt;=Dashboard!$F$5,C1489&lt;=Dashboard!$H$5),AND(C1489="",Dashboard!$F$5&lt;=1980,Dashboard!$H$5&gt;=2016))),1,0)</f>
        <v>1</v>
      </c>
      <c r="Q1489" s="0" t="n">
        <f aca="false">J1489*P1489+ROW()*0.00000001</f>
        <v>1.32001489</v>
      </c>
    </row>
    <row r="1490" customFormat="false" ht="15" hidden="false" customHeight="false" outlineLevel="0" collapsed="false">
      <c r="A1490" s="0" t="s">
        <v>1336</v>
      </c>
      <c r="B1490" s="0" t="s">
        <v>64</v>
      </c>
      <c r="C1490" s="0" t="n">
        <v>2010</v>
      </c>
      <c r="D1490" s="0" t="s">
        <v>34</v>
      </c>
      <c r="E1490" s="0" t="s">
        <v>124</v>
      </c>
      <c r="F1490" s="0" t="n">
        <v>0.79</v>
      </c>
      <c r="G1490" s="0" t="n">
        <v>0.41</v>
      </c>
      <c r="H1490" s="0" t="n">
        <v>0</v>
      </c>
      <c r="I1490" s="0" t="n">
        <v>0.11</v>
      </c>
      <c r="J1490" s="0" t="n">
        <v>1.32</v>
      </c>
      <c r="K1490" s="0" t="n">
        <v>73</v>
      </c>
      <c r="L1490" s="0" t="n">
        <v>7.5</v>
      </c>
      <c r="M1490" s="0" t="s">
        <v>36</v>
      </c>
      <c r="N1490" s="0" t="s">
        <v>66</v>
      </c>
      <c r="O1490" s="0" t="s">
        <v>37</v>
      </c>
      <c r="P1490" s="0" t="n">
        <f aca="false">IF(AND(OR(Dashboard!$B$5="All",D1490=Dashboard!$B$5),OR(Dashboard!$D$5="All",N1490=Dashboard!$D$5),OR(AND(C1490&lt;&gt;"",C1490&gt;=Dashboard!$F$5,C1490&lt;=Dashboard!$H$5),AND(C1490="",Dashboard!$F$5&lt;=1980,Dashboard!$H$5&gt;=2016))),1,0)</f>
        <v>1</v>
      </c>
      <c r="Q1490" s="0" t="n">
        <f aca="false">J1490*P1490+ROW()*0.00000001</f>
        <v>1.3200149</v>
      </c>
    </row>
    <row r="1491" customFormat="false" ht="15" hidden="false" customHeight="false" outlineLevel="0" collapsed="false">
      <c r="A1491" s="0" t="s">
        <v>1337</v>
      </c>
      <c r="B1491" s="0" t="s">
        <v>164</v>
      </c>
      <c r="C1491" s="0" t="n">
        <v>2005</v>
      </c>
      <c r="D1491" s="0" t="s">
        <v>41</v>
      </c>
      <c r="E1491" s="0" t="s">
        <v>142</v>
      </c>
      <c r="F1491" s="0" t="n">
        <v>0.69</v>
      </c>
      <c r="G1491" s="0" t="n">
        <v>0.37</v>
      </c>
      <c r="H1491" s="0" t="n">
        <v>0.02</v>
      </c>
      <c r="I1491" s="0" t="n">
        <v>0.24</v>
      </c>
      <c r="J1491" s="0" t="n">
        <v>1.32</v>
      </c>
      <c r="K1491" s="0" t="n">
        <v>74</v>
      </c>
      <c r="L1491" s="0" t="n">
        <v>8.5</v>
      </c>
      <c r="M1491" s="0" t="s">
        <v>36</v>
      </c>
      <c r="N1491" s="0" t="s">
        <v>74</v>
      </c>
      <c r="O1491" s="0" t="s">
        <v>37</v>
      </c>
      <c r="P1491" s="0" t="n">
        <f aca="false">IF(AND(OR(Dashboard!$B$5="All",D1491=Dashboard!$B$5),OR(Dashboard!$D$5="All",N1491=Dashboard!$D$5),OR(AND(C1491&lt;&gt;"",C1491&gt;=Dashboard!$F$5,C1491&lt;=Dashboard!$H$5),AND(C1491="",Dashboard!$F$5&lt;=1980,Dashboard!$H$5&gt;=2016))),1,0)</f>
        <v>1</v>
      </c>
      <c r="Q1491" s="0" t="n">
        <f aca="false">J1491*P1491+ROW()*0.00000001</f>
        <v>1.32001491</v>
      </c>
    </row>
    <row r="1492" customFormat="false" ht="15" hidden="false" customHeight="false" outlineLevel="0" collapsed="false">
      <c r="A1492" s="0" t="s">
        <v>1338</v>
      </c>
      <c r="B1492" s="0" t="s">
        <v>117</v>
      </c>
      <c r="C1492" s="0" t="n">
        <v>1996</v>
      </c>
      <c r="D1492" s="0" t="s">
        <v>34</v>
      </c>
      <c r="E1492" s="0" t="s">
        <v>142</v>
      </c>
      <c r="F1492" s="0" t="n">
        <v>0.73</v>
      </c>
      <c r="G1492" s="0" t="n">
        <v>0.5</v>
      </c>
      <c r="H1492" s="0" t="n">
        <v>0</v>
      </c>
      <c r="I1492" s="0" t="n">
        <v>0.09</v>
      </c>
      <c r="J1492" s="0" t="n">
        <v>1.32</v>
      </c>
      <c r="N1492" s="0" t="s">
        <v>74</v>
      </c>
      <c r="P1492" s="0" t="n">
        <f aca="false">IF(AND(OR(Dashboard!$B$5="All",D1492=Dashboard!$B$5),OR(Dashboard!$D$5="All",N1492=Dashboard!$D$5),OR(AND(C1492&lt;&gt;"",C1492&gt;=Dashboard!$F$5,C1492&lt;=Dashboard!$H$5),AND(C1492="",Dashboard!$F$5&lt;=1980,Dashboard!$H$5&gt;=2016))),1,0)</f>
        <v>1</v>
      </c>
      <c r="Q1492" s="0" t="n">
        <f aca="false">J1492*P1492+ROW()*0.00000001</f>
        <v>1.32001492</v>
      </c>
    </row>
    <row r="1493" customFormat="false" ht="15" hidden="false" customHeight="false" outlineLevel="0" collapsed="false">
      <c r="A1493" s="0" t="s">
        <v>1339</v>
      </c>
      <c r="B1493" s="0" t="s">
        <v>70</v>
      </c>
      <c r="C1493" s="0" t="n">
        <v>2011</v>
      </c>
      <c r="D1493" s="0" t="s">
        <v>114</v>
      </c>
      <c r="E1493" s="0" t="s">
        <v>89</v>
      </c>
      <c r="F1493" s="0" t="n">
        <v>0.67</v>
      </c>
      <c r="G1493" s="0" t="n">
        <v>0.34</v>
      </c>
      <c r="H1493" s="0" t="n">
        <v>0.13</v>
      </c>
      <c r="I1493" s="0" t="n">
        <v>0.17</v>
      </c>
      <c r="J1493" s="0" t="n">
        <v>1.31</v>
      </c>
      <c r="N1493" s="0" t="s">
        <v>74</v>
      </c>
      <c r="P1493" s="0" t="n">
        <f aca="false">IF(AND(OR(Dashboard!$B$5="All",D1493=Dashboard!$B$5),OR(Dashboard!$D$5="All",N1493=Dashboard!$D$5),OR(AND(C1493&lt;&gt;"",C1493&gt;=Dashboard!$F$5,C1493&lt;=Dashboard!$H$5),AND(C1493="",Dashboard!$F$5&lt;=1980,Dashboard!$H$5&gt;=2016))),1,0)</f>
        <v>1</v>
      </c>
      <c r="Q1493" s="0" t="n">
        <f aca="false">J1493*P1493+ROW()*0.00000001</f>
        <v>1.31001493</v>
      </c>
    </row>
    <row r="1494" customFormat="false" ht="15" hidden="false" customHeight="false" outlineLevel="0" collapsed="false">
      <c r="A1494" s="0" t="s">
        <v>1340</v>
      </c>
      <c r="B1494" s="0" t="s">
        <v>117</v>
      </c>
      <c r="C1494" s="0" t="n">
        <v>1996</v>
      </c>
      <c r="D1494" s="0" t="s">
        <v>41</v>
      </c>
      <c r="E1494" s="0" t="s">
        <v>1341</v>
      </c>
      <c r="F1494" s="0" t="n">
        <v>0.73</v>
      </c>
      <c r="G1494" s="0" t="n">
        <v>0.5</v>
      </c>
      <c r="H1494" s="0" t="n">
        <v>0</v>
      </c>
      <c r="I1494" s="0" t="n">
        <v>0.09</v>
      </c>
      <c r="J1494" s="0" t="n">
        <v>1.31</v>
      </c>
      <c r="N1494" s="0" t="s">
        <v>74</v>
      </c>
      <c r="P1494" s="0" t="n">
        <f aca="false">IF(AND(OR(Dashboard!$B$5="All",D1494=Dashboard!$B$5),OR(Dashboard!$D$5="All",N1494=Dashboard!$D$5),OR(AND(C1494&lt;&gt;"",C1494&gt;=Dashboard!$F$5,C1494&lt;=Dashboard!$H$5),AND(C1494="",Dashboard!$F$5&lt;=1980,Dashboard!$H$5&gt;=2016))),1,0)</f>
        <v>1</v>
      </c>
      <c r="Q1494" s="0" t="n">
        <f aca="false">J1494*P1494+ROW()*0.00000001</f>
        <v>1.31001494</v>
      </c>
    </row>
    <row r="1495" customFormat="false" ht="15" hidden="false" customHeight="false" outlineLevel="0" collapsed="false">
      <c r="A1495" s="0" t="s">
        <v>1342</v>
      </c>
      <c r="B1495" s="0" t="s">
        <v>70</v>
      </c>
      <c r="C1495" s="0" t="n">
        <v>2010</v>
      </c>
      <c r="D1495" s="0" t="s">
        <v>56</v>
      </c>
      <c r="E1495" s="0" t="s">
        <v>89</v>
      </c>
      <c r="F1495" s="0" t="n">
        <v>0.77</v>
      </c>
      <c r="G1495" s="0" t="n">
        <v>0.29</v>
      </c>
      <c r="H1495" s="0" t="n">
        <v>0.09</v>
      </c>
      <c r="I1495" s="0" t="n">
        <v>0.16</v>
      </c>
      <c r="J1495" s="0" t="n">
        <v>1.31</v>
      </c>
      <c r="N1495" s="0" t="s">
        <v>74</v>
      </c>
      <c r="P1495" s="0" t="n">
        <f aca="false">IF(AND(OR(Dashboard!$B$5="All",D1495=Dashboard!$B$5),OR(Dashboard!$D$5="All",N1495=Dashboard!$D$5),OR(AND(C1495&lt;&gt;"",C1495&gt;=Dashboard!$F$5,C1495&lt;=Dashboard!$H$5),AND(C1495="",Dashboard!$F$5&lt;=1980,Dashboard!$H$5&gt;=2016))),1,0)</f>
        <v>1</v>
      </c>
      <c r="Q1495" s="0" t="n">
        <f aca="false">J1495*P1495+ROW()*0.00000001</f>
        <v>1.31001495</v>
      </c>
    </row>
    <row r="1496" customFormat="false" ht="15" hidden="false" customHeight="false" outlineLevel="0" collapsed="false">
      <c r="A1496" s="0" t="s">
        <v>1343</v>
      </c>
      <c r="B1496" s="0" t="s">
        <v>76</v>
      </c>
      <c r="C1496" s="0" t="n">
        <v>2002</v>
      </c>
      <c r="D1496" s="0" t="s">
        <v>41</v>
      </c>
      <c r="E1496" s="0" t="s">
        <v>139</v>
      </c>
      <c r="F1496" s="0" t="n">
        <v>0.64</v>
      </c>
      <c r="G1496" s="0" t="n">
        <v>0.5</v>
      </c>
      <c r="H1496" s="0" t="n">
        <v>0</v>
      </c>
      <c r="I1496" s="0" t="n">
        <v>0.17</v>
      </c>
      <c r="J1496" s="0" t="n">
        <v>1.31</v>
      </c>
      <c r="L1496" s="0" t="n">
        <v>7.4</v>
      </c>
      <c r="M1496" s="0" t="s">
        <v>36</v>
      </c>
      <c r="N1496" s="0" t="s">
        <v>74</v>
      </c>
      <c r="P1496" s="0" t="n">
        <f aca="false">IF(AND(OR(Dashboard!$B$5="All",D1496=Dashboard!$B$5),OR(Dashboard!$D$5="All",N1496=Dashboard!$D$5),OR(AND(C1496&lt;&gt;"",C1496&gt;=Dashboard!$F$5,C1496&lt;=Dashboard!$H$5),AND(C1496="",Dashboard!$F$5&lt;=1980,Dashboard!$H$5&gt;=2016))),1,0)</f>
        <v>1</v>
      </c>
      <c r="Q1496" s="0" t="n">
        <f aca="false">J1496*P1496+ROW()*0.00000001</f>
        <v>1.31001496</v>
      </c>
    </row>
    <row r="1497" customFormat="false" ht="15" hidden="false" customHeight="false" outlineLevel="0" collapsed="false">
      <c r="A1497" s="0" t="s">
        <v>1076</v>
      </c>
      <c r="B1497" s="0" t="s">
        <v>70</v>
      </c>
      <c r="C1497" s="0" t="n">
        <v>2011</v>
      </c>
      <c r="D1497" s="0" t="s">
        <v>56</v>
      </c>
      <c r="E1497" s="0" t="s">
        <v>139</v>
      </c>
      <c r="F1497" s="0" t="n">
        <v>0.47</v>
      </c>
      <c r="G1497" s="0" t="n">
        <v>0.58</v>
      </c>
      <c r="H1497" s="0" t="n">
        <v>0.06</v>
      </c>
      <c r="I1497" s="0" t="n">
        <v>0.2</v>
      </c>
      <c r="J1497" s="0" t="n">
        <v>1.31</v>
      </c>
      <c r="K1497" s="0" t="n">
        <v>81</v>
      </c>
      <c r="L1497" s="0" t="n">
        <v>6.2</v>
      </c>
      <c r="M1497" s="0" t="s">
        <v>73</v>
      </c>
      <c r="N1497" s="0" t="s">
        <v>74</v>
      </c>
      <c r="O1497" s="0" t="s">
        <v>42</v>
      </c>
      <c r="P1497" s="0" t="n">
        <f aca="false">IF(AND(OR(Dashboard!$B$5="All",D1497=Dashboard!$B$5),OR(Dashboard!$D$5="All",N1497=Dashboard!$D$5),OR(AND(C1497&lt;&gt;"",C1497&gt;=Dashboard!$F$5,C1497&lt;=Dashboard!$H$5),AND(C1497="",Dashboard!$F$5&lt;=1980,Dashboard!$H$5&gt;=2016))),1,0)</f>
        <v>1</v>
      </c>
      <c r="Q1497" s="0" t="n">
        <f aca="false">J1497*P1497+ROW()*0.00000001</f>
        <v>1.31001497</v>
      </c>
    </row>
    <row r="1498" customFormat="false" ht="15" hidden="false" customHeight="false" outlineLevel="0" collapsed="false">
      <c r="A1498" s="0" t="s">
        <v>664</v>
      </c>
      <c r="B1498" s="0" t="s">
        <v>70</v>
      </c>
      <c r="C1498" s="0" t="n">
        <v>2010</v>
      </c>
      <c r="D1498" s="0" t="s">
        <v>71</v>
      </c>
      <c r="E1498" s="0" t="s">
        <v>243</v>
      </c>
      <c r="F1498" s="0" t="n">
        <v>0.55</v>
      </c>
      <c r="G1498" s="0" t="n">
        <v>0.55</v>
      </c>
      <c r="H1498" s="0" t="n">
        <v>0</v>
      </c>
      <c r="I1498" s="0" t="n">
        <v>0.21</v>
      </c>
      <c r="J1498" s="0" t="n">
        <v>1.31</v>
      </c>
      <c r="K1498" s="0" t="n">
        <v>79</v>
      </c>
      <c r="L1498" s="0" t="n">
        <v>8</v>
      </c>
      <c r="M1498" s="0" t="s">
        <v>125</v>
      </c>
      <c r="N1498" s="0" t="s">
        <v>74</v>
      </c>
      <c r="O1498" s="0" t="s">
        <v>37</v>
      </c>
      <c r="P1498" s="0" t="n">
        <f aca="false">IF(AND(OR(Dashboard!$B$5="All",D1498=Dashboard!$B$5),OR(Dashboard!$D$5="All",N1498=Dashboard!$D$5),OR(AND(C1498&lt;&gt;"",C1498&gt;=Dashboard!$F$5,C1498&lt;=Dashboard!$H$5),AND(C1498="",Dashboard!$F$5&lt;=1980,Dashboard!$H$5&gt;=2016))),1,0)</f>
        <v>1</v>
      </c>
      <c r="Q1498" s="0" t="n">
        <f aca="false">J1498*P1498+ROW()*0.00000001</f>
        <v>1.31001498</v>
      </c>
    </row>
    <row r="1499" customFormat="false" ht="15" hidden="false" customHeight="false" outlineLevel="0" collapsed="false">
      <c r="A1499" s="0" t="s">
        <v>1344</v>
      </c>
      <c r="B1499" s="0" t="s">
        <v>76</v>
      </c>
      <c r="C1499" s="0" t="n">
        <v>2005</v>
      </c>
      <c r="D1499" s="0" t="s">
        <v>16</v>
      </c>
      <c r="E1499" s="0" t="s">
        <v>91</v>
      </c>
      <c r="F1499" s="0" t="n">
        <v>0.78</v>
      </c>
      <c r="G1499" s="0" t="n">
        <v>0.45</v>
      </c>
      <c r="H1499" s="0" t="n">
        <v>0</v>
      </c>
      <c r="I1499" s="0" t="n">
        <v>0.07</v>
      </c>
      <c r="J1499" s="0" t="n">
        <v>1.31</v>
      </c>
      <c r="K1499" s="0" t="n">
        <v>69</v>
      </c>
      <c r="L1499" s="0" t="n">
        <v>7.4</v>
      </c>
      <c r="M1499" s="0" t="s">
        <v>125</v>
      </c>
      <c r="N1499" s="0" t="s">
        <v>74</v>
      </c>
      <c r="O1499" s="0" t="s">
        <v>67</v>
      </c>
      <c r="P1499" s="0" t="n">
        <f aca="false">IF(AND(OR(Dashboard!$B$5="All",D1499=Dashboard!$B$5),OR(Dashboard!$D$5="All",N1499=Dashboard!$D$5),OR(AND(C1499&lt;&gt;"",C1499&gt;=Dashboard!$F$5,C1499&lt;=Dashboard!$H$5),AND(C1499="",Dashboard!$F$5&lt;=1980,Dashboard!$H$5&gt;=2016))),1,0)</f>
        <v>1</v>
      </c>
      <c r="Q1499" s="0" t="n">
        <f aca="false">J1499*P1499+ROW()*0.00000001</f>
        <v>1.31001499</v>
      </c>
    </row>
    <row r="1500" customFormat="false" ht="15" hidden="false" customHeight="false" outlineLevel="0" collapsed="false">
      <c r="A1500" s="0" t="s">
        <v>363</v>
      </c>
      <c r="B1500" s="0" t="s">
        <v>172</v>
      </c>
      <c r="C1500" s="0" t="n">
        <v>2015</v>
      </c>
      <c r="D1500" s="0" t="s">
        <v>46</v>
      </c>
      <c r="E1500" s="0" t="s">
        <v>328</v>
      </c>
      <c r="F1500" s="0" t="n">
        <v>0.69</v>
      </c>
      <c r="G1500" s="0" t="n">
        <v>0.5</v>
      </c>
      <c r="H1500" s="0" t="n">
        <v>0</v>
      </c>
      <c r="I1500" s="0" t="n">
        <v>0.11</v>
      </c>
      <c r="J1500" s="0" t="n">
        <v>1.31</v>
      </c>
      <c r="K1500" s="0" t="n">
        <v>91</v>
      </c>
      <c r="L1500" s="0" t="n">
        <v>9.2</v>
      </c>
      <c r="M1500" s="0" t="s">
        <v>73</v>
      </c>
      <c r="N1500" s="0" t="s">
        <v>66</v>
      </c>
      <c r="O1500" s="0" t="s">
        <v>60</v>
      </c>
      <c r="P1500" s="0" t="n">
        <f aca="false">IF(AND(OR(Dashboard!$B$5="All",D1500=Dashboard!$B$5),OR(Dashboard!$D$5="All",N1500=Dashboard!$D$5),OR(AND(C1500&lt;&gt;"",C1500&gt;=Dashboard!$F$5,C1500&lt;=Dashboard!$H$5),AND(C1500="",Dashboard!$F$5&lt;=1980,Dashboard!$H$5&gt;=2016))),1,0)</f>
        <v>1</v>
      </c>
      <c r="Q1500" s="0" t="n">
        <f aca="false">J1500*P1500+ROW()*0.00000001</f>
        <v>1.310015</v>
      </c>
    </row>
    <row r="1501" customFormat="false" ht="15" hidden="false" customHeight="false" outlineLevel="0" collapsed="false">
      <c r="A1501" s="0" t="s">
        <v>1345</v>
      </c>
      <c r="B1501" s="0" t="s">
        <v>117</v>
      </c>
      <c r="C1501" s="0" t="n">
        <v>1999</v>
      </c>
      <c r="D1501" s="0" t="s">
        <v>114</v>
      </c>
      <c r="E1501" s="0" t="s">
        <v>418</v>
      </c>
      <c r="F1501" s="0" t="n">
        <v>0.57</v>
      </c>
      <c r="G1501" s="0" t="n">
        <v>0.67</v>
      </c>
      <c r="H1501" s="0" t="n">
        <v>0</v>
      </c>
      <c r="I1501" s="0" t="n">
        <v>0.07</v>
      </c>
      <c r="J1501" s="0" t="n">
        <v>1.31</v>
      </c>
      <c r="N1501" s="0" t="s">
        <v>74</v>
      </c>
      <c r="P1501" s="0" t="n">
        <f aca="false">IF(AND(OR(Dashboard!$B$5="All",D1501=Dashboard!$B$5),OR(Dashboard!$D$5="All",N1501=Dashboard!$D$5),OR(AND(C1501&lt;&gt;"",C1501&gt;=Dashboard!$F$5,C1501&lt;=Dashboard!$H$5),AND(C1501="",Dashboard!$F$5&lt;=1980,Dashboard!$H$5&gt;=2016))),1,0)</f>
        <v>1</v>
      </c>
      <c r="Q1501" s="0" t="n">
        <f aca="false">J1501*P1501+ROW()*0.00000001</f>
        <v>1.31001501</v>
      </c>
    </row>
    <row r="1502" customFormat="false" ht="15" hidden="false" customHeight="false" outlineLevel="0" collapsed="false">
      <c r="A1502" s="0" t="s">
        <v>1346</v>
      </c>
      <c r="B1502" s="0" t="s">
        <v>159</v>
      </c>
      <c r="C1502" s="0" t="n">
        <v>1983</v>
      </c>
      <c r="D1502" s="0" t="s">
        <v>16</v>
      </c>
      <c r="E1502" s="0" t="s">
        <v>91</v>
      </c>
      <c r="F1502" s="0" t="n">
        <v>1.22</v>
      </c>
      <c r="G1502" s="0" t="n">
        <v>0.07</v>
      </c>
      <c r="H1502" s="0" t="n">
        <v>0</v>
      </c>
      <c r="I1502" s="0" t="n">
        <v>0.02</v>
      </c>
      <c r="J1502" s="0" t="n">
        <v>1.31</v>
      </c>
      <c r="N1502" s="0" t="s">
        <v>161</v>
      </c>
      <c r="P1502" s="0" t="n">
        <f aca="false">IF(AND(OR(Dashboard!$B$5="All",D1502=Dashboard!$B$5),OR(Dashboard!$D$5="All",N1502=Dashboard!$D$5),OR(AND(C1502&lt;&gt;"",C1502&gt;=Dashboard!$F$5,C1502&lt;=Dashboard!$H$5),AND(C1502="",Dashboard!$F$5&lt;=1980,Dashboard!$H$5&gt;=2016))),1,0)</f>
        <v>1</v>
      </c>
      <c r="Q1502" s="0" t="n">
        <f aca="false">J1502*P1502+ROW()*0.00000001</f>
        <v>1.31001502</v>
      </c>
    </row>
    <row r="1503" customFormat="false" ht="15" hidden="false" customHeight="false" outlineLevel="0" collapsed="false">
      <c r="A1503" s="0" t="s">
        <v>1347</v>
      </c>
      <c r="B1503" s="0" t="s">
        <v>76</v>
      </c>
      <c r="C1503" s="0" t="n">
        <v>2002</v>
      </c>
      <c r="D1503" s="0" t="s">
        <v>56</v>
      </c>
      <c r="E1503" s="0" t="s">
        <v>449</v>
      </c>
      <c r="F1503" s="0" t="n">
        <v>0.64</v>
      </c>
      <c r="G1503" s="0" t="n">
        <v>0.5</v>
      </c>
      <c r="H1503" s="0" t="n">
        <v>0</v>
      </c>
      <c r="I1503" s="0" t="n">
        <v>0.17</v>
      </c>
      <c r="J1503" s="0" t="n">
        <v>1.31</v>
      </c>
      <c r="K1503" s="0" t="n">
        <v>61</v>
      </c>
      <c r="L1503" s="0" t="n">
        <v>7.3</v>
      </c>
      <c r="M1503" s="0" t="s">
        <v>73</v>
      </c>
      <c r="N1503" s="0" t="s">
        <v>74</v>
      </c>
      <c r="O1503" s="0" t="s">
        <v>67</v>
      </c>
      <c r="P1503" s="0" t="n">
        <f aca="false">IF(AND(OR(Dashboard!$B$5="All",D1503=Dashboard!$B$5),OR(Dashboard!$D$5="All",N1503=Dashboard!$D$5),OR(AND(C1503&lt;&gt;"",C1503&gt;=Dashboard!$F$5,C1503&lt;=Dashboard!$H$5),AND(C1503="",Dashboard!$F$5&lt;=1980,Dashboard!$H$5&gt;=2016))),1,0)</f>
        <v>1</v>
      </c>
      <c r="Q1503" s="0" t="n">
        <f aca="false">J1503*P1503+ROW()*0.00000001</f>
        <v>1.31001503</v>
      </c>
    </row>
    <row r="1504" customFormat="false" ht="15" hidden="false" customHeight="false" outlineLevel="0" collapsed="false">
      <c r="A1504" s="0" t="s">
        <v>1348</v>
      </c>
      <c r="B1504" s="0" t="s">
        <v>64</v>
      </c>
      <c r="C1504" s="0" t="n">
        <v>2009</v>
      </c>
      <c r="D1504" s="0" t="s">
        <v>71</v>
      </c>
      <c r="E1504" s="0" t="s">
        <v>91</v>
      </c>
      <c r="F1504" s="0" t="n">
        <v>0.84</v>
      </c>
      <c r="G1504" s="0" t="n">
        <v>0.35</v>
      </c>
      <c r="H1504" s="0" t="n">
        <v>0</v>
      </c>
      <c r="I1504" s="0" t="n">
        <v>0.12</v>
      </c>
      <c r="J1504" s="0" t="n">
        <v>1.31</v>
      </c>
      <c r="K1504" s="0" t="n">
        <v>78</v>
      </c>
      <c r="L1504" s="0" t="n">
        <v>7.8</v>
      </c>
      <c r="M1504" s="0" t="s">
        <v>73</v>
      </c>
      <c r="N1504" s="0" t="s">
        <v>66</v>
      </c>
      <c r="O1504" s="0" t="s">
        <v>37</v>
      </c>
      <c r="P1504" s="0" t="n">
        <f aca="false">IF(AND(OR(Dashboard!$B$5="All",D1504=Dashboard!$B$5),OR(Dashboard!$D$5="All",N1504=Dashboard!$D$5),OR(AND(C1504&lt;&gt;"",C1504&gt;=Dashboard!$F$5,C1504&lt;=Dashboard!$H$5),AND(C1504="",Dashboard!$F$5&lt;=1980,Dashboard!$H$5&gt;=2016))),1,0)</f>
        <v>1</v>
      </c>
      <c r="Q1504" s="0" t="n">
        <f aca="false">J1504*P1504+ROW()*0.00000001</f>
        <v>1.31001504</v>
      </c>
    </row>
    <row r="1505" customFormat="false" ht="15" hidden="false" customHeight="false" outlineLevel="0" collapsed="false">
      <c r="A1505" s="0" t="s">
        <v>597</v>
      </c>
      <c r="B1505" s="0" t="s">
        <v>144</v>
      </c>
      <c r="C1505" s="0" t="n">
        <v>2004</v>
      </c>
      <c r="D1505" s="0" t="s">
        <v>41</v>
      </c>
      <c r="E1505" s="0" t="s">
        <v>142</v>
      </c>
      <c r="F1505" s="0" t="n">
        <v>0.84</v>
      </c>
      <c r="G1505" s="0" t="n">
        <v>0.43</v>
      </c>
      <c r="H1505" s="0" t="n">
        <v>0</v>
      </c>
      <c r="I1505" s="0" t="n">
        <v>0.04</v>
      </c>
      <c r="J1505" s="0" t="n">
        <v>1.31</v>
      </c>
      <c r="K1505" s="0" t="n">
        <v>94</v>
      </c>
      <c r="L1505" s="0" t="n">
        <v>7.2</v>
      </c>
      <c r="M1505" s="0" t="s">
        <v>103</v>
      </c>
      <c r="N1505" s="0" t="s">
        <v>66</v>
      </c>
      <c r="O1505" s="0" t="s">
        <v>60</v>
      </c>
      <c r="P1505" s="0" t="n">
        <f aca="false">IF(AND(OR(Dashboard!$B$5="All",D1505=Dashboard!$B$5),OR(Dashboard!$D$5="All",N1505=Dashboard!$D$5),OR(AND(C1505&lt;&gt;"",C1505&gt;=Dashboard!$F$5,C1505&lt;=Dashboard!$H$5),AND(C1505="",Dashboard!$F$5&lt;=1980,Dashboard!$H$5&gt;=2016))),1,0)</f>
        <v>1</v>
      </c>
      <c r="Q1505" s="0" t="n">
        <f aca="false">J1505*P1505+ROW()*0.00000001</f>
        <v>1.31001505</v>
      </c>
    </row>
    <row r="1506" customFormat="false" ht="15" hidden="false" customHeight="false" outlineLevel="0" collapsed="false">
      <c r="A1506" s="0" t="s">
        <v>989</v>
      </c>
      <c r="B1506" s="0" t="s">
        <v>64</v>
      </c>
      <c r="C1506" s="0" t="n">
        <v>2009</v>
      </c>
      <c r="D1506" s="0" t="s">
        <v>52</v>
      </c>
      <c r="E1506" s="0" t="s">
        <v>481</v>
      </c>
      <c r="F1506" s="0" t="n">
        <v>0.97</v>
      </c>
      <c r="G1506" s="0" t="n">
        <v>0.23</v>
      </c>
      <c r="H1506" s="0" t="n">
        <v>0</v>
      </c>
      <c r="I1506" s="0" t="n">
        <v>0.11</v>
      </c>
      <c r="J1506" s="0" t="n">
        <v>1.3</v>
      </c>
      <c r="K1506" s="0" t="n">
        <v>89</v>
      </c>
      <c r="L1506" s="0" t="n">
        <v>8.6</v>
      </c>
      <c r="M1506" s="0" t="s">
        <v>103</v>
      </c>
      <c r="N1506" s="0" t="s">
        <v>66</v>
      </c>
      <c r="O1506" s="0" t="s">
        <v>42</v>
      </c>
      <c r="P1506" s="0" t="n">
        <f aca="false">IF(AND(OR(Dashboard!$B$5="All",D1506=Dashboard!$B$5),OR(Dashboard!$D$5="All",N1506=Dashboard!$D$5),OR(AND(C1506&lt;&gt;"",C1506&gt;=Dashboard!$F$5,C1506&lt;=Dashboard!$H$5),AND(C1506="",Dashboard!$F$5&lt;=1980,Dashboard!$H$5&gt;=2016))),1,0)</f>
        <v>1</v>
      </c>
      <c r="Q1506" s="0" t="n">
        <f aca="false">J1506*P1506+ROW()*0.00000001</f>
        <v>1.30001506</v>
      </c>
    </row>
    <row r="1507" customFormat="false" ht="15" hidden="false" customHeight="false" outlineLevel="0" collapsed="false">
      <c r="A1507" s="0" t="s">
        <v>114</v>
      </c>
      <c r="B1507" s="0" t="s">
        <v>159</v>
      </c>
      <c r="D1507" s="0" t="s">
        <v>114</v>
      </c>
      <c r="E1507" s="0" t="s">
        <v>160</v>
      </c>
      <c r="F1507" s="0" t="n">
        <v>1.21</v>
      </c>
      <c r="G1507" s="0" t="n">
        <v>0.08</v>
      </c>
      <c r="H1507" s="0" t="n">
        <v>0</v>
      </c>
      <c r="I1507" s="0" t="n">
        <v>0.01</v>
      </c>
      <c r="J1507" s="0" t="n">
        <v>1.3</v>
      </c>
      <c r="N1507" s="0" t="s">
        <v>161</v>
      </c>
      <c r="P1507" s="0" t="n">
        <f aca="false">IF(AND(OR(Dashboard!$B$5="All",D1507=Dashboard!$B$5),OR(Dashboard!$D$5="All",N1507=Dashboard!$D$5),OR(AND(C1507&lt;&gt;"",C1507&gt;=Dashboard!$F$5,C1507&lt;=Dashboard!$H$5),AND(C1507="",Dashboard!$F$5&lt;=1980,Dashboard!$H$5&gt;=2016))),1,0)</f>
        <v>1</v>
      </c>
      <c r="Q1507" s="0" t="n">
        <f aca="false">J1507*P1507+ROW()*0.00000001</f>
        <v>1.30001507</v>
      </c>
    </row>
    <row r="1508" customFormat="false" ht="15" hidden="false" customHeight="false" outlineLevel="0" collapsed="false">
      <c r="A1508" s="0" t="s">
        <v>1349</v>
      </c>
      <c r="B1508" s="0" t="s">
        <v>85</v>
      </c>
      <c r="C1508" s="0" t="n">
        <v>2002</v>
      </c>
      <c r="D1508" s="0" t="s">
        <v>46</v>
      </c>
      <c r="E1508" s="0" t="s">
        <v>220</v>
      </c>
      <c r="F1508" s="0" t="n">
        <v>0.94</v>
      </c>
      <c r="G1508" s="0" t="n">
        <v>0.35</v>
      </c>
      <c r="H1508" s="0" t="n">
        <v>0</v>
      </c>
      <c r="I1508" s="0" t="n">
        <v>0.02</v>
      </c>
      <c r="J1508" s="0" t="n">
        <v>1.3</v>
      </c>
      <c r="N1508" s="0" t="s">
        <v>35</v>
      </c>
      <c r="P1508" s="0" t="n">
        <f aca="false">IF(AND(OR(Dashboard!$B$5="All",D1508=Dashboard!$B$5),OR(Dashboard!$D$5="All",N1508=Dashboard!$D$5),OR(AND(C1508&lt;&gt;"",C1508&gt;=Dashboard!$F$5,C1508&lt;=Dashboard!$H$5),AND(C1508="",Dashboard!$F$5&lt;=1980,Dashboard!$H$5&gt;=2016))),1,0)</f>
        <v>1</v>
      </c>
      <c r="Q1508" s="0" t="n">
        <f aca="false">J1508*P1508+ROW()*0.00000001</f>
        <v>1.30001508</v>
      </c>
    </row>
    <row r="1509" customFormat="false" ht="15" hidden="false" customHeight="false" outlineLevel="0" collapsed="false">
      <c r="A1509" s="0" t="s">
        <v>1350</v>
      </c>
      <c r="B1509" s="0" t="s">
        <v>76</v>
      </c>
      <c r="C1509" s="0" t="n">
        <v>2006</v>
      </c>
      <c r="D1509" s="0" t="s">
        <v>34</v>
      </c>
      <c r="E1509" s="0" t="s">
        <v>142</v>
      </c>
      <c r="F1509" s="0" t="n">
        <v>1.07</v>
      </c>
      <c r="G1509" s="0" t="n">
        <v>0.04</v>
      </c>
      <c r="H1509" s="0" t="n">
        <v>0.02</v>
      </c>
      <c r="I1509" s="0" t="n">
        <v>0.17</v>
      </c>
      <c r="J1509" s="0" t="n">
        <v>1.3</v>
      </c>
      <c r="K1509" s="0" t="n">
        <v>63</v>
      </c>
      <c r="L1509" s="0" t="n">
        <v>6</v>
      </c>
      <c r="M1509" s="0" t="s">
        <v>36</v>
      </c>
      <c r="N1509" s="0" t="s">
        <v>74</v>
      </c>
      <c r="O1509" s="0" t="s">
        <v>67</v>
      </c>
      <c r="P1509" s="0" t="n">
        <f aca="false">IF(AND(OR(Dashboard!$B$5="All",D1509=Dashboard!$B$5),OR(Dashboard!$D$5="All",N1509=Dashboard!$D$5),OR(AND(C1509&lt;&gt;"",C1509&gt;=Dashboard!$F$5,C1509&lt;=Dashboard!$H$5),AND(C1509="",Dashboard!$F$5&lt;=1980,Dashboard!$H$5&gt;=2016))),1,0)</f>
        <v>1</v>
      </c>
      <c r="Q1509" s="0" t="n">
        <f aca="false">J1509*P1509+ROW()*0.00000001</f>
        <v>1.30001509</v>
      </c>
    </row>
    <row r="1510" customFormat="false" ht="15" hidden="false" customHeight="false" outlineLevel="0" collapsed="false">
      <c r="A1510" s="0" t="s">
        <v>1351</v>
      </c>
      <c r="B1510" s="0" t="s">
        <v>184</v>
      </c>
      <c r="C1510" s="0" t="n">
        <v>2015</v>
      </c>
      <c r="D1510" s="0" t="s">
        <v>16</v>
      </c>
      <c r="E1510" s="0" t="s">
        <v>35</v>
      </c>
      <c r="F1510" s="0" t="n">
        <v>0.62</v>
      </c>
      <c r="G1510" s="0" t="n">
        <v>0.47</v>
      </c>
      <c r="H1510" s="0" t="n">
        <v>0.11</v>
      </c>
      <c r="I1510" s="0" t="n">
        <v>0.1</v>
      </c>
      <c r="J1510" s="0" t="n">
        <v>1.3</v>
      </c>
      <c r="K1510" s="0" t="n">
        <v>78</v>
      </c>
      <c r="L1510" s="0" t="n">
        <v>8.5</v>
      </c>
      <c r="M1510" s="0" t="s">
        <v>36</v>
      </c>
      <c r="N1510" s="0" t="s">
        <v>35</v>
      </c>
      <c r="O1510" s="0" t="s">
        <v>37</v>
      </c>
      <c r="P1510" s="0" t="n">
        <f aca="false">IF(AND(OR(Dashboard!$B$5="All",D1510=Dashboard!$B$5),OR(Dashboard!$D$5="All",N1510=Dashboard!$D$5),OR(AND(C1510&lt;&gt;"",C1510&gt;=Dashboard!$F$5,C1510&lt;=Dashboard!$H$5),AND(C1510="",Dashboard!$F$5&lt;=1980,Dashboard!$H$5&gt;=2016))),1,0)</f>
        <v>1</v>
      </c>
      <c r="Q1510" s="0" t="n">
        <f aca="false">J1510*P1510+ROW()*0.00000001</f>
        <v>1.3000151</v>
      </c>
    </row>
    <row r="1511" customFormat="false" ht="15" hidden="false" customHeight="false" outlineLevel="0" collapsed="false">
      <c r="A1511" s="0" t="s">
        <v>641</v>
      </c>
      <c r="B1511" s="0" t="s">
        <v>64</v>
      </c>
      <c r="C1511" s="0" t="n">
        <v>2012</v>
      </c>
      <c r="D1511" s="0" t="s">
        <v>71</v>
      </c>
      <c r="E1511" s="0" t="s">
        <v>91</v>
      </c>
      <c r="F1511" s="0" t="n">
        <v>0.75</v>
      </c>
      <c r="G1511" s="0" t="n">
        <v>0.44</v>
      </c>
      <c r="H1511" s="0" t="n">
        <v>0</v>
      </c>
      <c r="I1511" s="0" t="n">
        <v>0.11</v>
      </c>
      <c r="J1511" s="0" t="n">
        <v>1.3</v>
      </c>
      <c r="K1511" s="0" t="n">
        <v>80</v>
      </c>
      <c r="L1511" s="0" t="n">
        <v>6.6</v>
      </c>
      <c r="M1511" s="0" t="s">
        <v>125</v>
      </c>
      <c r="N1511" s="0" t="s">
        <v>66</v>
      </c>
      <c r="O1511" s="0" t="s">
        <v>37</v>
      </c>
      <c r="P1511" s="0" t="n">
        <f aca="false">IF(AND(OR(Dashboard!$B$5="All",D1511=Dashboard!$B$5),OR(Dashboard!$D$5="All",N1511=Dashboard!$D$5),OR(AND(C1511&lt;&gt;"",C1511&gt;=Dashboard!$F$5,C1511&lt;=Dashboard!$H$5),AND(C1511="",Dashboard!$F$5&lt;=1980,Dashboard!$H$5&gt;=2016))),1,0)</f>
        <v>1</v>
      </c>
      <c r="Q1511" s="0" t="n">
        <f aca="false">J1511*P1511+ROW()*0.00000001</f>
        <v>1.30001511</v>
      </c>
    </row>
    <row r="1512" customFormat="false" ht="15" hidden="false" customHeight="false" outlineLevel="0" collapsed="false">
      <c r="A1512" s="0" t="s">
        <v>1352</v>
      </c>
      <c r="B1512" s="0" t="s">
        <v>76</v>
      </c>
      <c r="C1512" s="0" t="n">
        <v>2005</v>
      </c>
      <c r="D1512" s="0" t="s">
        <v>52</v>
      </c>
      <c r="E1512" s="0" t="s">
        <v>89</v>
      </c>
      <c r="F1512" s="0" t="n">
        <v>0.27</v>
      </c>
      <c r="G1512" s="0" t="n">
        <v>0.02</v>
      </c>
      <c r="H1512" s="0" t="n">
        <v>0</v>
      </c>
      <c r="I1512" s="0" t="n">
        <v>1.02</v>
      </c>
      <c r="J1512" s="0" t="n">
        <v>1.3</v>
      </c>
      <c r="K1512" s="0" t="n">
        <v>78</v>
      </c>
      <c r="L1512" s="0" t="n">
        <v>8.3</v>
      </c>
      <c r="M1512" s="0" t="s">
        <v>103</v>
      </c>
      <c r="N1512" s="0" t="s">
        <v>74</v>
      </c>
      <c r="O1512" s="0" t="s">
        <v>37</v>
      </c>
      <c r="P1512" s="0" t="n">
        <f aca="false">IF(AND(OR(Dashboard!$B$5="All",D1512=Dashboard!$B$5),OR(Dashboard!$D$5="All",N1512=Dashboard!$D$5),OR(AND(C1512&lt;&gt;"",C1512&gt;=Dashboard!$F$5,C1512&lt;=Dashboard!$H$5),AND(C1512="",Dashboard!$F$5&lt;=1980,Dashboard!$H$5&gt;=2016))),1,0)</f>
        <v>1</v>
      </c>
      <c r="Q1512" s="0" t="n">
        <f aca="false">J1512*P1512+ROW()*0.00000001</f>
        <v>1.30001512</v>
      </c>
    </row>
    <row r="1513" customFormat="false" ht="15" hidden="false" customHeight="false" outlineLevel="0" collapsed="false">
      <c r="A1513" s="0" t="s">
        <v>1353</v>
      </c>
      <c r="B1513" s="0" t="s">
        <v>78</v>
      </c>
      <c r="C1513" s="0" t="n">
        <v>1995</v>
      </c>
      <c r="D1513" s="0" t="s">
        <v>46</v>
      </c>
      <c r="E1513" s="0" t="s">
        <v>157</v>
      </c>
      <c r="F1513" s="0" t="n">
        <v>0</v>
      </c>
      <c r="G1513" s="0" t="n">
        <v>0</v>
      </c>
      <c r="H1513" s="0" t="n">
        <v>1.29</v>
      </c>
      <c r="I1513" s="0" t="n">
        <v>0.01</v>
      </c>
      <c r="J1513" s="0" t="n">
        <v>1.3</v>
      </c>
      <c r="N1513" s="0" t="s">
        <v>35</v>
      </c>
      <c r="P1513" s="0" t="n">
        <f aca="false">IF(AND(OR(Dashboard!$B$5="All",D1513=Dashboard!$B$5),OR(Dashboard!$D$5="All",N1513=Dashboard!$D$5),OR(AND(C1513&lt;&gt;"",C1513&gt;=Dashboard!$F$5,C1513&lt;=Dashboard!$H$5),AND(C1513="",Dashboard!$F$5&lt;=1980,Dashboard!$H$5&gt;=2016))),1,0)</f>
        <v>1</v>
      </c>
      <c r="Q1513" s="0" t="n">
        <f aca="false">J1513*P1513+ROW()*0.00000001</f>
        <v>1.30001513</v>
      </c>
    </row>
    <row r="1514" customFormat="false" ht="15" hidden="false" customHeight="false" outlineLevel="0" collapsed="false">
      <c r="A1514" s="0" t="s">
        <v>1354</v>
      </c>
      <c r="B1514" s="0" t="s">
        <v>117</v>
      </c>
      <c r="C1514" s="0" t="n">
        <v>1997</v>
      </c>
      <c r="D1514" s="0" t="s">
        <v>41</v>
      </c>
      <c r="E1514" s="0" t="s">
        <v>1355</v>
      </c>
      <c r="F1514" s="0" t="n">
        <v>1.05</v>
      </c>
      <c r="G1514" s="0" t="n">
        <v>0.2</v>
      </c>
      <c r="H1514" s="0" t="n">
        <v>0</v>
      </c>
      <c r="I1514" s="0" t="n">
        <v>0.05</v>
      </c>
      <c r="J1514" s="0" t="n">
        <v>1.3</v>
      </c>
      <c r="N1514" s="0" t="s">
        <v>74</v>
      </c>
      <c r="P1514" s="0" t="n">
        <f aca="false">IF(AND(OR(Dashboard!$B$5="All",D1514=Dashboard!$B$5),OR(Dashboard!$D$5="All",N1514=Dashboard!$D$5),OR(AND(C1514&lt;&gt;"",C1514&gt;=Dashboard!$F$5,C1514&lt;=Dashboard!$H$5),AND(C1514="",Dashboard!$F$5&lt;=1980,Dashboard!$H$5&gt;=2016))),1,0)</f>
        <v>1</v>
      </c>
      <c r="Q1514" s="0" t="n">
        <f aca="false">J1514*P1514+ROW()*0.00000001</f>
        <v>1.30001514</v>
      </c>
    </row>
    <row r="1515" customFormat="false" ht="15" hidden="false" customHeight="false" outlineLevel="0" collapsed="false">
      <c r="A1515" s="0" t="s">
        <v>586</v>
      </c>
      <c r="B1515" s="0" t="s">
        <v>64</v>
      </c>
      <c r="C1515" s="0" t="n">
        <v>2009</v>
      </c>
      <c r="D1515" s="0" t="s">
        <v>102</v>
      </c>
      <c r="E1515" s="0" t="s">
        <v>328</v>
      </c>
      <c r="F1515" s="0" t="n">
        <v>0.71</v>
      </c>
      <c r="G1515" s="0" t="n">
        <v>0.41</v>
      </c>
      <c r="H1515" s="0" t="n">
        <v>0.05</v>
      </c>
      <c r="I1515" s="0" t="n">
        <v>0.12</v>
      </c>
      <c r="J1515" s="0" t="n">
        <v>1.3</v>
      </c>
      <c r="K1515" s="0" t="n">
        <v>80</v>
      </c>
      <c r="L1515" s="0" t="n">
        <v>7</v>
      </c>
      <c r="M1515" s="0" t="s">
        <v>103</v>
      </c>
      <c r="N1515" s="0" t="s">
        <v>66</v>
      </c>
      <c r="O1515" s="0" t="s">
        <v>37</v>
      </c>
      <c r="P1515" s="0" t="n">
        <f aca="false">IF(AND(OR(Dashboard!$B$5="All",D1515=Dashboard!$B$5),OR(Dashboard!$D$5="All",N1515=Dashboard!$D$5),OR(AND(C1515&lt;&gt;"",C1515&gt;=Dashboard!$F$5,C1515&lt;=Dashboard!$H$5),AND(C1515="",Dashboard!$F$5&lt;=1980,Dashboard!$H$5&gt;=2016))),1,0)</f>
        <v>1</v>
      </c>
      <c r="Q1515" s="0" t="n">
        <f aca="false">J1515*P1515+ROW()*0.00000001</f>
        <v>1.30001515</v>
      </c>
    </row>
    <row r="1516" customFormat="false" ht="15" hidden="false" customHeight="false" outlineLevel="0" collapsed="false">
      <c r="A1516" s="0" t="s">
        <v>446</v>
      </c>
      <c r="B1516" s="0" t="s">
        <v>172</v>
      </c>
      <c r="C1516" s="0" t="n">
        <v>2015</v>
      </c>
      <c r="D1516" s="0" t="s">
        <v>71</v>
      </c>
      <c r="E1516" s="0" t="s">
        <v>124</v>
      </c>
      <c r="F1516" s="0" t="n">
        <v>0.62</v>
      </c>
      <c r="G1516" s="0" t="n">
        <v>0.56</v>
      </c>
      <c r="H1516" s="0" t="n">
        <v>0</v>
      </c>
      <c r="I1516" s="0" t="n">
        <v>0.11</v>
      </c>
      <c r="J1516" s="0" t="n">
        <v>1.3</v>
      </c>
      <c r="K1516" s="0" t="n">
        <v>78</v>
      </c>
      <c r="L1516" s="0" t="n">
        <v>6.1</v>
      </c>
      <c r="M1516" s="0" t="s">
        <v>73</v>
      </c>
      <c r="N1516" s="0" t="s">
        <v>66</v>
      </c>
      <c r="O1516" s="0" t="s">
        <v>37</v>
      </c>
      <c r="P1516" s="0" t="n">
        <f aca="false">IF(AND(OR(Dashboard!$B$5="All",D1516=Dashboard!$B$5),OR(Dashboard!$D$5="All",N1516=Dashboard!$D$5),OR(AND(C1516&lt;&gt;"",C1516&gt;=Dashboard!$F$5,C1516&lt;=Dashboard!$H$5),AND(C1516="",Dashboard!$F$5&lt;=1980,Dashboard!$H$5&gt;=2016))),1,0)</f>
        <v>1</v>
      </c>
      <c r="Q1516" s="0" t="n">
        <f aca="false">J1516*P1516+ROW()*0.00000001</f>
        <v>1.30001516</v>
      </c>
    </row>
    <row r="1517" customFormat="false" ht="15" hidden="false" customHeight="false" outlineLevel="0" collapsed="false">
      <c r="A1517" s="0" t="s">
        <v>1356</v>
      </c>
      <c r="B1517" s="0" t="s">
        <v>117</v>
      </c>
      <c r="C1517" s="0" t="n">
        <v>1999</v>
      </c>
      <c r="D1517" s="0" t="s">
        <v>46</v>
      </c>
      <c r="E1517" s="0" t="s">
        <v>328</v>
      </c>
      <c r="F1517" s="0" t="n">
        <v>0.56</v>
      </c>
      <c r="G1517" s="0" t="n">
        <v>0.38</v>
      </c>
      <c r="H1517" s="0" t="n">
        <v>0.28</v>
      </c>
      <c r="I1517" s="0" t="n">
        <v>0.08</v>
      </c>
      <c r="J1517" s="0" t="n">
        <v>1.3</v>
      </c>
      <c r="N1517" s="0" t="s">
        <v>74</v>
      </c>
      <c r="P1517" s="0" t="n">
        <f aca="false">IF(AND(OR(Dashboard!$B$5="All",D1517=Dashboard!$B$5),OR(Dashboard!$D$5="All",N1517=Dashboard!$D$5),OR(AND(C1517&lt;&gt;"",C1517&gt;=Dashboard!$F$5,C1517&lt;=Dashboard!$H$5),AND(C1517="",Dashboard!$F$5&lt;=1980,Dashboard!$H$5&gt;=2016))),1,0)</f>
        <v>1</v>
      </c>
      <c r="Q1517" s="0" t="n">
        <f aca="false">J1517*P1517+ROW()*0.00000001</f>
        <v>1.30001517</v>
      </c>
    </row>
    <row r="1518" customFormat="false" ht="15" hidden="false" customHeight="false" outlineLevel="0" collapsed="false">
      <c r="A1518" s="0" t="s">
        <v>358</v>
      </c>
      <c r="B1518" s="0" t="s">
        <v>70</v>
      </c>
      <c r="C1518" s="0" t="n">
        <v>2014</v>
      </c>
      <c r="D1518" s="0" t="s">
        <v>56</v>
      </c>
      <c r="E1518" s="0" t="s">
        <v>124</v>
      </c>
      <c r="F1518" s="0" t="n">
        <v>0.34</v>
      </c>
      <c r="G1518" s="0" t="n">
        <v>0.68</v>
      </c>
      <c r="H1518" s="0" t="n">
        <v>0.08</v>
      </c>
      <c r="I1518" s="0" t="n">
        <v>0.19</v>
      </c>
      <c r="J1518" s="0" t="n">
        <v>1.29</v>
      </c>
      <c r="L1518" s="0" t="n">
        <v>7.3</v>
      </c>
      <c r="M1518" s="0" t="s">
        <v>73</v>
      </c>
      <c r="N1518" s="0" t="s">
        <v>74</v>
      </c>
      <c r="P1518" s="0" t="n">
        <f aca="false">IF(AND(OR(Dashboard!$B$5="All",D1518=Dashboard!$B$5),OR(Dashboard!$D$5="All",N1518=Dashboard!$D$5),OR(AND(C1518&lt;&gt;"",C1518&gt;=Dashboard!$F$5,C1518&lt;=Dashboard!$H$5),AND(C1518="",Dashboard!$F$5&lt;=1980,Dashboard!$H$5&gt;=2016))),1,0)</f>
        <v>1</v>
      </c>
      <c r="Q1518" s="0" t="n">
        <f aca="false">J1518*P1518+ROW()*0.00000001</f>
        <v>1.29001518</v>
      </c>
    </row>
    <row r="1519" customFormat="false" ht="15" hidden="false" customHeight="false" outlineLevel="0" collapsed="false">
      <c r="A1519" s="0" t="s">
        <v>1357</v>
      </c>
      <c r="B1519" s="0" t="s">
        <v>50</v>
      </c>
      <c r="C1519" s="0" t="n">
        <v>2010</v>
      </c>
      <c r="D1519" s="0" t="s">
        <v>46</v>
      </c>
      <c r="E1519" s="0" t="s">
        <v>35</v>
      </c>
      <c r="F1519" s="0" t="n">
        <v>0.5</v>
      </c>
      <c r="G1519" s="0" t="n">
        <v>0.16</v>
      </c>
      <c r="H1519" s="0" t="n">
        <v>0.58</v>
      </c>
      <c r="I1519" s="0" t="n">
        <v>0.05</v>
      </c>
      <c r="J1519" s="0" t="n">
        <v>1.29</v>
      </c>
      <c r="K1519" s="0" t="n">
        <v>68</v>
      </c>
      <c r="L1519" s="0" t="n">
        <v>8.2</v>
      </c>
      <c r="M1519" s="0" t="s">
        <v>36</v>
      </c>
      <c r="N1519" s="0" t="s">
        <v>35</v>
      </c>
      <c r="O1519" s="0" t="s">
        <v>67</v>
      </c>
      <c r="P1519" s="0" t="n">
        <f aca="false">IF(AND(OR(Dashboard!$B$5="All",D1519=Dashboard!$B$5),OR(Dashboard!$D$5="All",N1519=Dashboard!$D$5),OR(AND(C1519&lt;&gt;"",C1519&gt;=Dashboard!$F$5,C1519&lt;=Dashboard!$H$5),AND(C1519="",Dashboard!$F$5&lt;=1980,Dashboard!$H$5&gt;=2016))),1,0)</f>
        <v>1</v>
      </c>
      <c r="Q1519" s="0" t="n">
        <f aca="false">J1519*P1519+ROW()*0.00000001</f>
        <v>1.29001519</v>
      </c>
    </row>
    <row r="1520" customFormat="false" ht="15" hidden="false" customHeight="false" outlineLevel="0" collapsed="false">
      <c r="A1520" s="0" t="s">
        <v>447</v>
      </c>
      <c r="B1520" s="0" t="s">
        <v>70</v>
      </c>
      <c r="C1520" s="0" t="n">
        <v>2008</v>
      </c>
      <c r="D1520" s="0" t="s">
        <v>71</v>
      </c>
      <c r="E1520" s="0" t="s">
        <v>243</v>
      </c>
      <c r="F1520" s="0" t="n">
        <v>0.72</v>
      </c>
      <c r="G1520" s="0" t="n">
        <v>0.39</v>
      </c>
      <c r="H1520" s="0" t="n">
        <v>0</v>
      </c>
      <c r="I1520" s="0" t="n">
        <v>0.19</v>
      </c>
      <c r="J1520" s="0" t="n">
        <v>1.29</v>
      </c>
      <c r="K1520" s="0" t="n">
        <v>75</v>
      </c>
      <c r="L1520" s="0" t="n">
        <v>7.7</v>
      </c>
      <c r="M1520" s="0" t="s">
        <v>125</v>
      </c>
      <c r="N1520" s="0" t="s">
        <v>74</v>
      </c>
      <c r="O1520" s="0" t="s">
        <v>37</v>
      </c>
      <c r="P1520" s="0" t="n">
        <f aca="false">IF(AND(OR(Dashboard!$B$5="All",D1520=Dashboard!$B$5),OR(Dashboard!$D$5="All",N1520=Dashboard!$D$5),OR(AND(C1520&lt;&gt;"",C1520&gt;=Dashboard!$F$5,C1520&lt;=Dashboard!$H$5),AND(C1520="",Dashboard!$F$5&lt;=1980,Dashboard!$H$5&gt;=2016))),1,0)</f>
        <v>1</v>
      </c>
      <c r="Q1520" s="0" t="n">
        <f aca="false">J1520*P1520+ROW()*0.00000001</f>
        <v>1.2900152</v>
      </c>
    </row>
    <row r="1521" customFormat="false" ht="15" hidden="false" customHeight="false" outlineLevel="0" collapsed="false">
      <c r="A1521" s="0" t="s">
        <v>1358</v>
      </c>
      <c r="B1521" s="0" t="s">
        <v>85</v>
      </c>
      <c r="C1521" s="0" t="n">
        <v>2002</v>
      </c>
      <c r="D1521" s="0" t="s">
        <v>46</v>
      </c>
      <c r="E1521" s="0" t="s">
        <v>211</v>
      </c>
      <c r="F1521" s="0" t="n">
        <v>0.39</v>
      </c>
      <c r="G1521" s="0" t="n">
        <v>0.02</v>
      </c>
      <c r="H1521" s="0" t="n">
        <v>0.85</v>
      </c>
      <c r="I1521" s="0" t="n">
        <v>0.03</v>
      </c>
      <c r="J1521" s="0" t="n">
        <v>1.29</v>
      </c>
      <c r="N1521" s="0" t="s">
        <v>35</v>
      </c>
      <c r="P1521" s="0" t="n">
        <f aca="false">IF(AND(OR(Dashboard!$B$5="All",D1521=Dashboard!$B$5),OR(Dashboard!$D$5="All",N1521=Dashboard!$D$5),OR(AND(C1521&lt;&gt;"",C1521&gt;=Dashboard!$F$5,C1521&lt;=Dashboard!$H$5),AND(C1521="",Dashboard!$F$5&lt;=1980,Dashboard!$H$5&gt;=2016))),1,0)</f>
        <v>1</v>
      </c>
      <c r="Q1521" s="0" t="n">
        <f aca="false">J1521*P1521+ROW()*0.00000001</f>
        <v>1.29001521</v>
      </c>
    </row>
    <row r="1522" customFormat="false" ht="15" hidden="false" customHeight="false" outlineLevel="0" collapsed="false">
      <c r="A1522" s="0" t="s">
        <v>1359</v>
      </c>
      <c r="B1522" s="0" t="s">
        <v>186</v>
      </c>
      <c r="C1522" s="0" t="n">
        <v>2002</v>
      </c>
      <c r="D1522" s="0" t="s">
        <v>71</v>
      </c>
      <c r="E1522" s="0" t="s">
        <v>211</v>
      </c>
      <c r="F1522" s="0" t="n">
        <v>0.54</v>
      </c>
      <c r="G1522" s="0" t="n">
        <v>0.27</v>
      </c>
      <c r="H1522" s="0" t="n">
        <v>0.45</v>
      </c>
      <c r="I1522" s="0" t="n">
        <v>0.04</v>
      </c>
      <c r="J1522" s="0" t="n">
        <v>1.29</v>
      </c>
      <c r="N1522" s="0" t="s">
        <v>35</v>
      </c>
      <c r="P1522" s="0" t="n">
        <f aca="false">IF(AND(OR(Dashboard!$B$5="All",D1522=Dashboard!$B$5),OR(Dashboard!$D$5="All",N1522=Dashboard!$D$5),OR(AND(C1522&lt;&gt;"",C1522&gt;=Dashboard!$F$5,C1522&lt;=Dashboard!$H$5),AND(C1522="",Dashboard!$F$5&lt;=1980,Dashboard!$H$5&gt;=2016))),1,0)</f>
        <v>1</v>
      </c>
      <c r="Q1522" s="0" t="n">
        <f aca="false">J1522*P1522+ROW()*0.00000001</f>
        <v>1.29001522</v>
      </c>
    </row>
    <row r="1523" customFormat="false" ht="15" hidden="false" customHeight="false" outlineLevel="0" collapsed="false">
      <c r="A1523" s="0" t="s">
        <v>1360</v>
      </c>
      <c r="B1523" s="0" t="s">
        <v>33</v>
      </c>
      <c r="C1523" s="0" t="n">
        <v>2008</v>
      </c>
      <c r="D1523" s="0" t="s">
        <v>52</v>
      </c>
      <c r="E1523" s="0" t="s">
        <v>487</v>
      </c>
      <c r="F1523" s="0" t="n">
        <v>0.67</v>
      </c>
      <c r="G1523" s="0" t="n">
        <v>0.49</v>
      </c>
      <c r="H1523" s="0" t="n">
        <v>0</v>
      </c>
      <c r="I1523" s="0" t="n">
        <v>0.13</v>
      </c>
      <c r="J1523" s="0" t="n">
        <v>1.29</v>
      </c>
      <c r="N1523" s="0" t="s">
        <v>35</v>
      </c>
      <c r="P1523" s="0" t="n">
        <f aca="false">IF(AND(OR(Dashboard!$B$5="All",D1523=Dashboard!$B$5),OR(Dashboard!$D$5="All",N1523=Dashboard!$D$5),OR(AND(C1523&lt;&gt;"",C1523&gt;=Dashboard!$F$5,C1523&lt;=Dashboard!$H$5),AND(C1523="",Dashboard!$F$5&lt;=1980,Dashboard!$H$5&gt;=2016))),1,0)</f>
        <v>1</v>
      </c>
      <c r="Q1523" s="0" t="n">
        <f aca="false">J1523*P1523+ROW()*0.00000001</f>
        <v>1.29001523</v>
      </c>
    </row>
    <row r="1524" customFormat="false" ht="15" hidden="false" customHeight="false" outlineLevel="0" collapsed="false">
      <c r="A1524" s="0" t="s">
        <v>1310</v>
      </c>
      <c r="B1524" s="0" t="s">
        <v>70</v>
      </c>
      <c r="C1524" s="0" t="n">
        <v>2011</v>
      </c>
      <c r="D1524" s="0" t="s">
        <v>71</v>
      </c>
      <c r="E1524" s="0" t="s">
        <v>142</v>
      </c>
      <c r="F1524" s="0" t="n">
        <v>0.46</v>
      </c>
      <c r="G1524" s="0" t="n">
        <v>0.56</v>
      </c>
      <c r="H1524" s="0" t="n">
        <v>0.06</v>
      </c>
      <c r="I1524" s="0" t="n">
        <v>0.21</v>
      </c>
      <c r="J1524" s="0" t="n">
        <v>1.29</v>
      </c>
      <c r="K1524" s="0" t="n">
        <v>85</v>
      </c>
      <c r="L1524" s="0" t="n">
        <v>7.2</v>
      </c>
      <c r="M1524" s="0" t="s">
        <v>73</v>
      </c>
      <c r="N1524" s="0" t="s">
        <v>74</v>
      </c>
      <c r="O1524" s="0" t="s">
        <v>42</v>
      </c>
      <c r="P1524" s="0" t="n">
        <f aca="false">IF(AND(OR(Dashboard!$B$5="All",D1524=Dashboard!$B$5),OR(Dashboard!$D$5="All",N1524=Dashboard!$D$5),OR(AND(C1524&lt;&gt;"",C1524&gt;=Dashboard!$F$5,C1524&lt;=Dashboard!$H$5),AND(C1524="",Dashboard!$F$5&lt;=1980,Dashboard!$H$5&gt;=2016))),1,0)</f>
        <v>1</v>
      </c>
      <c r="Q1524" s="0" t="n">
        <f aca="false">J1524*P1524+ROW()*0.00000001</f>
        <v>1.29001524</v>
      </c>
    </row>
    <row r="1525" customFormat="false" ht="15" hidden="false" customHeight="false" outlineLevel="0" collapsed="false">
      <c r="A1525" s="0" t="s">
        <v>1361</v>
      </c>
      <c r="B1525" s="0" t="s">
        <v>85</v>
      </c>
      <c r="C1525" s="0" t="n">
        <v>2003</v>
      </c>
      <c r="D1525" s="0" t="s">
        <v>16</v>
      </c>
      <c r="E1525" s="0" t="s">
        <v>1326</v>
      </c>
      <c r="F1525" s="0" t="n">
        <v>0.93</v>
      </c>
      <c r="G1525" s="0" t="n">
        <v>0.34</v>
      </c>
      <c r="H1525" s="0" t="n">
        <v>0</v>
      </c>
      <c r="I1525" s="0" t="n">
        <v>0.02</v>
      </c>
      <c r="J1525" s="0" t="n">
        <v>1.29</v>
      </c>
      <c r="K1525" s="0" t="n">
        <v>49</v>
      </c>
      <c r="L1525" s="0" t="n">
        <v>6.2</v>
      </c>
      <c r="M1525" s="0" t="s">
        <v>36</v>
      </c>
      <c r="N1525" s="0" t="s">
        <v>35</v>
      </c>
      <c r="O1525" s="0" t="s">
        <v>177</v>
      </c>
      <c r="P1525" s="0" t="n">
        <f aca="false">IF(AND(OR(Dashboard!$B$5="All",D1525=Dashboard!$B$5),OR(Dashboard!$D$5="All",N1525=Dashboard!$D$5),OR(AND(C1525&lt;&gt;"",C1525&gt;=Dashboard!$F$5,C1525&lt;=Dashboard!$H$5),AND(C1525="",Dashboard!$F$5&lt;=1980,Dashboard!$H$5&gt;=2016))),1,0)</f>
        <v>1</v>
      </c>
      <c r="Q1525" s="0" t="n">
        <f aca="false">J1525*P1525+ROW()*0.00000001</f>
        <v>1.29001525</v>
      </c>
    </row>
    <row r="1526" customFormat="false" ht="15" hidden="false" customHeight="false" outlineLevel="0" collapsed="false">
      <c r="A1526" s="0" t="s">
        <v>1362</v>
      </c>
      <c r="B1526" s="0" t="s">
        <v>50</v>
      </c>
      <c r="C1526" s="0" t="n">
        <v>2005</v>
      </c>
      <c r="D1526" s="0" t="s">
        <v>46</v>
      </c>
      <c r="E1526" s="0" t="s">
        <v>35</v>
      </c>
      <c r="F1526" s="0" t="n">
        <v>0.74</v>
      </c>
      <c r="G1526" s="0" t="n">
        <v>0.05</v>
      </c>
      <c r="H1526" s="0" t="n">
        <v>0.43</v>
      </c>
      <c r="I1526" s="0" t="n">
        <v>0.07</v>
      </c>
      <c r="J1526" s="0" t="n">
        <v>1.29</v>
      </c>
      <c r="N1526" s="0" t="s">
        <v>35</v>
      </c>
      <c r="P1526" s="0" t="n">
        <f aca="false">IF(AND(OR(Dashboard!$B$5="All",D1526=Dashboard!$B$5),OR(Dashboard!$D$5="All",N1526=Dashboard!$D$5),OR(AND(C1526&lt;&gt;"",C1526&gt;=Dashboard!$F$5,C1526&lt;=Dashboard!$H$5),AND(C1526="",Dashboard!$F$5&lt;=1980,Dashboard!$H$5&gt;=2016))),1,0)</f>
        <v>1</v>
      </c>
      <c r="Q1526" s="0" t="n">
        <f aca="false">J1526*P1526+ROW()*0.00000001</f>
        <v>1.29001526</v>
      </c>
    </row>
    <row r="1527" customFormat="false" ht="15" hidden="false" customHeight="false" outlineLevel="0" collapsed="false">
      <c r="A1527" s="0" t="s">
        <v>1363</v>
      </c>
      <c r="B1527" s="0" t="s">
        <v>50</v>
      </c>
      <c r="C1527" s="0" t="n">
        <v>2007</v>
      </c>
      <c r="D1527" s="0" t="s">
        <v>52</v>
      </c>
      <c r="E1527" s="0" t="s">
        <v>160</v>
      </c>
      <c r="F1527" s="0" t="n">
        <v>1.13</v>
      </c>
      <c r="G1527" s="0" t="n">
        <v>0.01</v>
      </c>
      <c r="H1527" s="0" t="n">
        <v>0.06</v>
      </c>
      <c r="I1527" s="0" t="n">
        <v>0.09</v>
      </c>
      <c r="J1527" s="0" t="n">
        <v>1.29</v>
      </c>
      <c r="K1527" s="0" t="n">
        <v>67</v>
      </c>
      <c r="L1527" s="0" t="n">
        <v>5.9</v>
      </c>
      <c r="M1527" s="0" t="s">
        <v>36</v>
      </c>
      <c r="N1527" s="0" t="s">
        <v>35</v>
      </c>
      <c r="O1527" s="0" t="s">
        <v>67</v>
      </c>
      <c r="P1527" s="0" t="n">
        <f aca="false">IF(AND(OR(Dashboard!$B$5="All",D1527=Dashboard!$B$5),OR(Dashboard!$D$5="All",N1527=Dashboard!$D$5),OR(AND(C1527&lt;&gt;"",C1527&gt;=Dashboard!$F$5,C1527&lt;=Dashboard!$H$5),AND(C1527="",Dashboard!$F$5&lt;=1980,Dashboard!$H$5&gt;=2016))),1,0)</f>
        <v>1</v>
      </c>
      <c r="Q1527" s="0" t="n">
        <f aca="false">J1527*P1527+ROW()*0.00000001</f>
        <v>1.29001527</v>
      </c>
    </row>
    <row r="1528" customFormat="false" ht="15" hidden="false" customHeight="false" outlineLevel="0" collapsed="false">
      <c r="A1528" s="0" t="s">
        <v>993</v>
      </c>
      <c r="B1528" s="0" t="s">
        <v>33</v>
      </c>
      <c r="C1528" s="0" t="n">
        <v>2009</v>
      </c>
      <c r="D1528" s="0" t="s">
        <v>52</v>
      </c>
      <c r="E1528" s="0" t="s">
        <v>1364</v>
      </c>
      <c r="F1528" s="0" t="n">
        <v>1.2</v>
      </c>
      <c r="G1528" s="0" t="n">
        <v>0</v>
      </c>
      <c r="H1528" s="0" t="n">
        <v>0</v>
      </c>
      <c r="I1528" s="0" t="n">
        <v>0.09</v>
      </c>
      <c r="J1528" s="0" t="n">
        <v>1.29</v>
      </c>
      <c r="K1528" s="0" t="n">
        <v>56</v>
      </c>
      <c r="L1528" s="0" t="n">
        <v>5</v>
      </c>
      <c r="M1528" s="0" t="s">
        <v>36</v>
      </c>
      <c r="N1528" s="0" t="s">
        <v>35</v>
      </c>
      <c r="O1528" s="0" t="s">
        <v>53</v>
      </c>
      <c r="P1528" s="0" t="n">
        <f aca="false">IF(AND(OR(Dashboard!$B$5="All",D1528=Dashboard!$B$5),OR(Dashboard!$D$5="All",N1528=Dashboard!$D$5),OR(AND(C1528&lt;&gt;"",C1528&gt;=Dashboard!$F$5,C1528&lt;=Dashboard!$H$5),AND(C1528="",Dashboard!$F$5&lt;=1980,Dashboard!$H$5&gt;=2016))),1,0)</f>
        <v>1</v>
      </c>
      <c r="Q1528" s="0" t="n">
        <f aca="false">J1528*P1528+ROW()*0.00000001</f>
        <v>1.29001528</v>
      </c>
    </row>
    <row r="1529" customFormat="false" ht="15" hidden="false" customHeight="false" outlineLevel="0" collapsed="false">
      <c r="A1529" s="0" t="s">
        <v>1365</v>
      </c>
      <c r="B1529" s="0" t="s">
        <v>76</v>
      </c>
      <c r="C1529" s="0" t="n">
        <v>2004</v>
      </c>
      <c r="D1529" s="0" t="s">
        <v>56</v>
      </c>
      <c r="E1529" s="0" t="s">
        <v>160</v>
      </c>
      <c r="F1529" s="0" t="n">
        <v>0.63</v>
      </c>
      <c r="G1529" s="0" t="n">
        <v>0.49</v>
      </c>
      <c r="H1529" s="0" t="n">
        <v>0</v>
      </c>
      <c r="I1529" s="0" t="n">
        <v>0.16</v>
      </c>
      <c r="J1529" s="0" t="n">
        <v>1.29</v>
      </c>
      <c r="K1529" s="0" t="n">
        <v>75</v>
      </c>
      <c r="L1529" s="0" t="n">
        <v>8.6</v>
      </c>
      <c r="M1529" s="0" t="s">
        <v>103</v>
      </c>
      <c r="N1529" s="0" t="s">
        <v>74</v>
      </c>
      <c r="O1529" s="0" t="s">
        <v>37</v>
      </c>
      <c r="P1529" s="0" t="n">
        <f aca="false">IF(AND(OR(Dashboard!$B$5="All",D1529=Dashboard!$B$5),OR(Dashboard!$D$5="All",N1529=Dashboard!$D$5),OR(AND(C1529&lt;&gt;"",C1529&gt;=Dashboard!$F$5,C1529&lt;=Dashboard!$H$5),AND(C1529="",Dashboard!$F$5&lt;=1980,Dashboard!$H$5&gt;=2016))),1,0)</f>
        <v>1</v>
      </c>
      <c r="Q1529" s="0" t="n">
        <f aca="false">J1529*P1529+ROW()*0.00000001</f>
        <v>1.29001529</v>
      </c>
    </row>
    <row r="1530" customFormat="false" ht="15" hidden="false" customHeight="false" outlineLevel="0" collapsed="false">
      <c r="A1530" s="0" t="s">
        <v>792</v>
      </c>
      <c r="B1530" s="0" t="s">
        <v>172</v>
      </c>
      <c r="C1530" s="0" t="n">
        <v>2015</v>
      </c>
      <c r="D1530" s="0" t="s">
        <v>71</v>
      </c>
      <c r="E1530" s="0" t="s">
        <v>243</v>
      </c>
      <c r="F1530" s="0" t="n">
        <v>0.86</v>
      </c>
      <c r="G1530" s="0" t="n">
        <v>0.3</v>
      </c>
      <c r="H1530" s="0" t="n">
        <v>0.01</v>
      </c>
      <c r="I1530" s="0" t="n">
        <v>0.12</v>
      </c>
      <c r="J1530" s="0" t="n">
        <v>1.29</v>
      </c>
      <c r="K1530" s="0" t="n">
        <v>74</v>
      </c>
      <c r="L1530" s="0" t="n">
        <v>7.8</v>
      </c>
      <c r="M1530" s="0" t="s">
        <v>73</v>
      </c>
      <c r="N1530" s="0" t="s">
        <v>66</v>
      </c>
      <c r="O1530" s="0" t="s">
        <v>37</v>
      </c>
      <c r="P1530" s="0" t="n">
        <f aca="false">IF(AND(OR(Dashboard!$B$5="All",D1530=Dashboard!$B$5),OR(Dashboard!$D$5="All",N1530=Dashboard!$D$5),OR(AND(C1530&lt;&gt;"",C1530&gt;=Dashboard!$F$5,C1530&lt;=Dashboard!$H$5),AND(C1530="",Dashboard!$F$5&lt;=1980,Dashboard!$H$5&gt;=2016))),1,0)</f>
        <v>1</v>
      </c>
      <c r="Q1530" s="0" t="n">
        <f aca="false">J1530*P1530+ROW()*0.00000001</f>
        <v>1.2900153</v>
      </c>
    </row>
    <row r="1531" customFormat="false" ht="15" hidden="false" customHeight="false" outlineLevel="0" collapsed="false">
      <c r="A1531" s="0" t="s">
        <v>178</v>
      </c>
      <c r="B1531" s="0" t="s">
        <v>152</v>
      </c>
      <c r="C1531" s="0" t="n">
        <v>2015</v>
      </c>
      <c r="D1531" s="0" t="s">
        <v>46</v>
      </c>
      <c r="E1531" s="0" t="s">
        <v>139</v>
      </c>
      <c r="F1531" s="0" t="n">
        <v>0.51</v>
      </c>
      <c r="G1531" s="0" t="n">
        <v>0.67</v>
      </c>
      <c r="H1531" s="0" t="n">
        <v>0</v>
      </c>
      <c r="I1531" s="0" t="n">
        <v>0.1</v>
      </c>
      <c r="J1531" s="0" t="n">
        <v>1.29</v>
      </c>
      <c r="K1531" s="0" t="n">
        <v>84</v>
      </c>
      <c r="L1531" s="0" t="n">
        <v>5.4</v>
      </c>
      <c r="M1531" s="0" t="s">
        <v>73</v>
      </c>
      <c r="N1531" s="0" t="s">
        <v>152</v>
      </c>
      <c r="O1531" s="0" t="s">
        <v>42</v>
      </c>
      <c r="P1531" s="0" t="n">
        <f aca="false">IF(AND(OR(Dashboard!$B$5="All",D1531=Dashboard!$B$5),OR(Dashboard!$D$5="All",N1531=Dashboard!$D$5),OR(AND(C1531&lt;&gt;"",C1531&gt;=Dashboard!$F$5,C1531&lt;=Dashboard!$H$5),AND(C1531="",Dashboard!$F$5&lt;=1980,Dashboard!$H$5&gt;=2016))),1,0)</f>
        <v>1</v>
      </c>
      <c r="Q1531" s="0" t="n">
        <f aca="false">J1531*P1531+ROW()*0.00000001</f>
        <v>1.29001531</v>
      </c>
    </row>
    <row r="1532" customFormat="false" ht="15" hidden="false" customHeight="false" outlineLevel="0" collapsed="false">
      <c r="A1532" s="0" t="s">
        <v>1015</v>
      </c>
      <c r="B1532" s="0" t="s">
        <v>50</v>
      </c>
      <c r="C1532" s="0" t="n">
        <v>2010</v>
      </c>
      <c r="D1532" s="0" t="s">
        <v>16</v>
      </c>
      <c r="E1532" s="0" t="s">
        <v>154</v>
      </c>
      <c r="F1532" s="0" t="n">
        <v>0.69</v>
      </c>
      <c r="G1532" s="0" t="n">
        <v>0.47</v>
      </c>
      <c r="H1532" s="0" t="n">
        <v>0.01</v>
      </c>
      <c r="I1532" s="0" t="n">
        <v>0.12</v>
      </c>
      <c r="J1532" s="0" t="n">
        <v>1.29</v>
      </c>
      <c r="K1532" s="0" t="n">
        <v>79</v>
      </c>
      <c r="L1532" s="0" t="n">
        <v>7.9</v>
      </c>
      <c r="M1532" s="0" t="s">
        <v>36</v>
      </c>
      <c r="N1532" s="0" t="s">
        <v>35</v>
      </c>
      <c r="O1532" s="0" t="s">
        <v>37</v>
      </c>
      <c r="P1532" s="0" t="n">
        <f aca="false">IF(AND(OR(Dashboard!$B$5="All",D1532=Dashboard!$B$5),OR(Dashboard!$D$5="All",N1532=Dashboard!$D$5),OR(AND(C1532&lt;&gt;"",C1532&gt;=Dashboard!$F$5,C1532&lt;=Dashboard!$H$5),AND(C1532="",Dashboard!$F$5&lt;=1980,Dashboard!$H$5&gt;=2016))),1,0)</f>
        <v>1</v>
      </c>
      <c r="Q1532" s="0" t="n">
        <f aca="false">J1532*P1532+ROW()*0.00000001</f>
        <v>1.29001532</v>
      </c>
    </row>
    <row r="1533" customFormat="false" ht="15" hidden="false" customHeight="false" outlineLevel="0" collapsed="false">
      <c r="A1533" s="0" t="s">
        <v>1366</v>
      </c>
      <c r="B1533" s="0" t="s">
        <v>70</v>
      </c>
      <c r="C1533" s="0" t="n">
        <v>2014</v>
      </c>
      <c r="D1533" s="0" t="s">
        <v>71</v>
      </c>
      <c r="E1533" s="0" t="s">
        <v>124</v>
      </c>
      <c r="F1533" s="0" t="n">
        <v>0.46</v>
      </c>
      <c r="G1533" s="0" t="n">
        <v>0.56</v>
      </c>
      <c r="H1533" s="0" t="n">
        <v>0.06</v>
      </c>
      <c r="I1533" s="0" t="n">
        <v>0.2</v>
      </c>
      <c r="J1533" s="0" t="n">
        <v>1.29</v>
      </c>
      <c r="K1533" s="0" t="n">
        <v>72</v>
      </c>
      <c r="L1533" s="0" t="n">
        <v>7.5</v>
      </c>
      <c r="M1533" s="0" t="s">
        <v>73</v>
      </c>
      <c r="N1533" s="0" t="s">
        <v>74</v>
      </c>
      <c r="O1533" s="0" t="s">
        <v>37</v>
      </c>
      <c r="P1533" s="0" t="n">
        <f aca="false">IF(AND(OR(Dashboard!$B$5="All",D1533=Dashboard!$B$5),OR(Dashboard!$D$5="All",N1533=Dashboard!$D$5),OR(AND(C1533&lt;&gt;"",C1533&gt;=Dashboard!$F$5,C1533&lt;=Dashboard!$H$5),AND(C1533="",Dashboard!$F$5&lt;=1980,Dashboard!$H$5&gt;=2016))),1,0)</f>
        <v>1</v>
      </c>
      <c r="Q1533" s="0" t="n">
        <f aca="false">J1533*P1533+ROW()*0.00000001</f>
        <v>1.29001533</v>
      </c>
    </row>
    <row r="1534" customFormat="false" ht="15" hidden="false" customHeight="false" outlineLevel="0" collapsed="false">
      <c r="A1534" s="0" t="s">
        <v>1367</v>
      </c>
      <c r="B1534" s="0" t="s">
        <v>33</v>
      </c>
      <c r="C1534" s="0" t="n">
        <v>2007</v>
      </c>
      <c r="D1534" s="0" t="s">
        <v>34</v>
      </c>
      <c r="E1534" s="0" t="s">
        <v>142</v>
      </c>
      <c r="F1534" s="0" t="n">
        <v>0.68</v>
      </c>
      <c r="G1534" s="0" t="n">
        <v>0.47</v>
      </c>
      <c r="H1534" s="0" t="n">
        <v>0</v>
      </c>
      <c r="I1534" s="0" t="n">
        <v>0.13</v>
      </c>
      <c r="J1534" s="0" t="n">
        <v>1.29</v>
      </c>
      <c r="K1534" s="0" t="n">
        <v>66</v>
      </c>
      <c r="L1534" s="0" t="n">
        <v>7.6</v>
      </c>
      <c r="M1534" s="0" t="s">
        <v>36</v>
      </c>
      <c r="N1534" s="0" t="s">
        <v>35</v>
      </c>
      <c r="O1534" s="0" t="s">
        <v>67</v>
      </c>
      <c r="P1534" s="0" t="n">
        <f aca="false">IF(AND(OR(Dashboard!$B$5="All",D1534=Dashboard!$B$5),OR(Dashboard!$D$5="All",N1534=Dashboard!$D$5),OR(AND(C1534&lt;&gt;"",C1534&gt;=Dashboard!$F$5,C1534&lt;=Dashboard!$H$5),AND(C1534="",Dashboard!$F$5&lt;=1980,Dashboard!$H$5&gt;=2016))),1,0)</f>
        <v>1</v>
      </c>
      <c r="Q1534" s="0" t="n">
        <f aca="false">J1534*P1534+ROW()*0.00000001</f>
        <v>1.29001534</v>
      </c>
    </row>
    <row r="1535" customFormat="false" ht="15" hidden="false" customHeight="false" outlineLevel="0" collapsed="false">
      <c r="A1535" s="0" t="s">
        <v>1368</v>
      </c>
      <c r="B1535" s="0" t="s">
        <v>76</v>
      </c>
      <c r="C1535" s="0" t="n">
        <v>2005</v>
      </c>
      <c r="D1535" s="0" t="s">
        <v>41</v>
      </c>
      <c r="E1535" s="0" t="s">
        <v>72</v>
      </c>
      <c r="F1535" s="0" t="n">
        <v>1.22</v>
      </c>
      <c r="G1535" s="0" t="n">
        <v>0.05</v>
      </c>
      <c r="H1535" s="0" t="n">
        <v>0</v>
      </c>
      <c r="I1535" s="0" t="n">
        <v>0.01</v>
      </c>
      <c r="J1535" s="0" t="n">
        <v>1.29</v>
      </c>
      <c r="N1535" s="0" t="s">
        <v>74</v>
      </c>
      <c r="P1535" s="0" t="n">
        <f aca="false">IF(AND(OR(Dashboard!$B$5="All",D1535=Dashboard!$B$5),OR(Dashboard!$D$5="All",N1535=Dashboard!$D$5),OR(AND(C1535&lt;&gt;"",C1535&gt;=Dashboard!$F$5,C1535&lt;=Dashboard!$H$5),AND(C1535="",Dashboard!$F$5&lt;=1980,Dashboard!$H$5&gt;=2016))),1,0)</f>
        <v>1</v>
      </c>
      <c r="Q1535" s="0" t="n">
        <f aca="false">J1535*P1535+ROW()*0.00000001</f>
        <v>1.29001535</v>
      </c>
    </row>
    <row r="1536" customFormat="false" ht="15" hidden="false" customHeight="false" outlineLevel="0" collapsed="false">
      <c r="A1536" s="0" t="s">
        <v>1369</v>
      </c>
      <c r="B1536" s="0" t="s">
        <v>33</v>
      </c>
      <c r="C1536" s="0" t="n">
        <v>2008</v>
      </c>
      <c r="D1536" s="0" t="s">
        <v>34</v>
      </c>
      <c r="E1536" s="0" t="s">
        <v>124</v>
      </c>
      <c r="F1536" s="0" t="n">
        <v>1.1</v>
      </c>
      <c r="G1536" s="0" t="n">
        <v>0.03</v>
      </c>
      <c r="H1536" s="0" t="n">
        <v>0.06</v>
      </c>
      <c r="I1536" s="0" t="n">
        <v>0.09</v>
      </c>
      <c r="J1536" s="0" t="n">
        <v>1.28</v>
      </c>
      <c r="L1536" s="0" t="n">
        <v>8.4</v>
      </c>
      <c r="M1536" s="0" t="s">
        <v>36</v>
      </c>
      <c r="N1536" s="0" t="s">
        <v>35</v>
      </c>
      <c r="P1536" s="0" t="n">
        <f aca="false">IF(AND(OR(Dashboard!$B$5="All",D1536=Dashboard!$B$5),OR(Dashboard!$D$5="All",N1536=Dashboard!$D$5),OR(AND(C1536&lt;&gt;"",C1536&gt;=Dashboard!$F$5,C1536&lt;=Dashboard!$H$5),AND(C1536="",Dashboard!$F$5&lt;=1980,Dashboard!$H$5&gt;=2016))),1,0)</f>
        <v>1</v>
      </c>
      <c r="Q1536" s="0" t="n">
        <f aca="false">J1536*P1536+ROW()*0.00000001</f>
        <v>1.28001536</v>
      </c>
    </row>
    <row r="1537" customFormat="false" ht="15" hidden="false" customHeight="false" outlineLevel="0" collapsed="false">
      <c r="A1537" s="0" t="s">
        <v>967</v>
      </c>
      <c r="B1537" s="0" t="s">
        <v>172</v>
      </c>
      <c r="C1537" s="0" t="n">
        <v>2015</v>
      </c>
      <c r="D1537" s="0" t="s">
        <v>46</v>
      </c>
      <c r="E1537" s="0" t="s">
        <v>139</v>
      </c>
      <c r="F1537" s="0" t="n">
        <v>0.78</v>
      </c>
      <c r="G1537" s="0" t="n">
        <v>0.38</v>
      </c>
      <c r="H1537" s="0" t="n">
        <v>0</v>
      </c>
      <c r="I1537" s="0" t="n">
        <v>0.12</v>
      </c>
      <c r="J1537" s="0" t="n">
        <v>1.28</v>
      </c>
      <c r="K1537" s="0" t="n">
        <v>77</v>
      </c>
      <c r="L1537" s="0" t="n">
        <v>8.4</v>
      </c>
      <c r="M1537" s="0" t="s">
        <v>73</v>
      </c>
      <c r="N1537" s="0" t="s">
        <v>66</v>
      </c>
      <c r="O1537" s="0" t="s">
        <v>37</v>
      </c>
      <c r="P1537" s="0" t="n">
        <f aca="false">IF(AND(OR(Dashboard!$B$5="All",D1537=Dashboard!$B$5),OR(Dashboard!$D$5="All",N1537=Dashboard!$D$5),OR(AND(C1537&lt;&gt;"",C1537&gt;=Dashboard!$F$5,C1537&lt;=Dashboard!$H$5),AND(C1537="",Dashboard!$F$5&lt;=1980,Dashboard!$H$5&gt;=2016))),1,0)</f>
        <v>1</v>
      </c>
      <c r="Q1537" s="0" t="n">
        <f aca="false">J1537*P1537+ROW()*0.00000001</f>
        <v>1.28001537</v>
      </c>
    </row>
    <row r="1538" customFormat="false" ht="15" hidden="false" customHeight="false" outlineLevel="0" collapsed="false">
      <c r="A1538" s="0" t="s">
        <v>1370</v>
      </c>
      <c r="B1538" s="0" t="s">
        <v>76</v>
      </c>
      <c r="C1538" s="0" t="n">
        <v>2004</v>
      </c>
      <c r="D1538" s="0" t="s">
        <v>46</v>
      </c>
      <c r="E1538" s="0" t="s">
        <v>1371</v>
      </c>
      <c r="F1538" s="0" t="n">
        <v>0.63</v>
      </c>
      <c r="G1538" s="0" t="n">
        <v>0.49</v>
      </c>
      <c r="H1538" s="0" t="n">
        <v>0</v>
      </c>
      <c r="I1538" s="0" t="n">
        <v>0.16</v>
      </c>
      <c r="J1538" s="0" t="n">
        <v>1.28</v>
      </c>
      <c r="K1538" s="0" t="n">
        <v>85</v>
      </c>
      <c r="L1538" s="0" t="n">
        <v>8.4</v>
      </c>
      <c r="M1538" s="0" t="s">
        <v>103</v>
      </c>
      <c r="N1538" s="0" t="s">
        <v>74</v>
      </c>
      <c r="O1538" s="0" t="s">
        <v>42</v>
      </c>
      <c r="P1538" s="0" t="n">
        <f aca="false">IF(AND(OR(Dashboard!$B$5="All",D1538=Dashboard!$B$5),OR(Dashboard!$D$5="All",N1538=Dashboard!$D$5),OR(AND(C1538&lt;&gt;"",C1538&gt;=Dashboard!$F$5,C1538&lt;=Dashboard!$H$5),AND(C1538="",Dashboard!$F$5&lt;=1980,Dashboard!$H$5&gt;=2016))),1,0)</f>
        <v>1</v>
      </c>
      <c r="Q1538" s="0" t="n">
        <f aca="false">J1538*P1538+ROW()*0.00000001</f>
        <v>1.28001538</v>
      </c>
    </row>
    <row r="1539" customFormat="false" ht="15" hidden="false" customHeight="false" outlineLevel="0" collapsed="false">
      <c r="A1539" s="0" t="s">
        <v>447</v>
      </c>
      <c r="B1539" s="0" t="s">
        <v>164</v>
      </c>
      <c r="D1539" s="0" t="s">
        <v>71</v>
      </c>
      <c r="E1539" s="0" t="s">
        <v>243</v>
      </c>
      <c r="F1539" s="0" t="n">
        <v>0.57</v>
      </c>
      <c r="G1539" s="0" t="n">
        <v>0.44</v>
      </c>
      <c r="H1539" s="0" t="n">
        <v>0</v>
      </c>
      <c r="I1539" s="0" t="n">
        <v>0.27</v>
      </c>
      <c r="J1539" s="0" t="n">
        <v>1.28</v>
      </c>
      <c r="K1539" s="0" t="n">
        <v>73</v>
      </c>
      <c r="L1539" s="0" t="n">
        <v>7.4</v>
      </c>
      <c r="M1539" s="0" t="s">
        <v>125</v>
      </c>
      <c r="N1539" s="0" t="s">
        <v>74</v>
      </c>
      <c r="O1539" s="0" t="s">
        <v>37</v>
      </c>
      <c r="P1539" s="0" t="n">
        <f aca="false">IF(AND(OR(Dashboard!$B$5="All",D1539=Dashboard!$B$5),OR(Dashboard!$D$5="All",N1539=Dashboard!$D$5),OR(AND(C1539&lt;&gt;"",C1539&gt;=Dashboard!$F$5,C1539&lt;=Dashboard!$H$5),AND(C1539="",Dashboard!$F$5&lt;=1980,Dashboard!$H$5&gt;=2016))),1,0)</f>
        <v>1</v>
      </c>
      <c r="Q1539" s="0" t="n">
        <f aca="false">J1539*P1539+ROW()*0.00000001</f>
        <v>1.28001539</v>
      </c>
    </row>
    <row r="1540" customFormat="false" ht="15" hidden="false" customHeight="false" outlineLevel="0" collapsed="false">
      <c r="A1540" s="0" t="s">
        <v>1372</v>
      </c>
      <c r="B1540" s="0" t="s">
        <v>45</v>
      </c>
      <c r="C1540" s="0" t="n">
        <v>1989</v>
      </c>
      <c r="D1540" s="0" t="s">
        <v>52</v>
      </c>
      <c r="E1540" s="0" t="s">
        <v>35</v>
      </c>
      <c r="F1540" s="0" t="n">
        <v>0</v>
      </c>
      <c r="G1540" s="0" t="n">
        <v>0</v>
      </c>
      <c r="H1540" s="0" t="n">
        <v>1.28</v>
      </c>
      <c r="I1540" s="0" t="n">
        <v>0</v>
      </c>
      <c r="J1540" s="0" t="n">
        <v>1.28</v>
      </c>
      <c r="N1540" s="0" t="s">
        <v>35</v>
      </c>
      <c r="P1540" s="0" t="n">
        <f aca="false">IF(AND(OR(Dashboard!$B$5="All",D1540=Dashboard!$B$5),OR(Dashboard!$D$5="All",N1540=Dashboard!$D$5),OR(AND(C1540&lt;&gt;"",C1540&gt;=Dashboard!$F$5,C1540&lt;=Dashboard!$H$5),AND(C1540="",Dashboard!$F$5&lt;=1980,Dashboard!$H$5&gt;=2016))),1,0)</f>
        <v>1</v>
      </c>
      <c r="Q1540" s="0" t="n">
        <f aca="false">J1540*P1540+ROW()*0.00000001</f>
        <v>1.2800154</v>
      </c>
    </row>
    <row r="1541" customFormat="false" ht="15" hidden="false" customHeight="false" outlineLevel="0" collapsed="false">
      <c r="A1541" s="0" t="s">
        <v>1373</v>
      </c>
      <c r="B1541" s="0" t="s">
        <v>117</v>
      </c>
      <c r="C1541" s="0" t="n">
        <v>1999</v>
      </c>
      <c r="D1541" s="0" t="s">
        <v>71</v>
      </c>
      <c r="E1541" s="0" t="s">
        <v>1374</v>
      </c>
      <c r="F1541" s="0" t="n">
        <v>1.1</v>
      </c>
      <c r="G1541" s="0" t="n">
        <v>0.14</v>
      </c>
      <c r="H1541" s="0" t="n">
        <v>0</v>
      </c>
      <c r="I1541" s="0" t="n">
        <v>0.04</v>
      </c>
      <c r="J1541" s="0" t="n">
        <v>1.28</v>
      </c>
      <c r="N1541" s="0" t="s">
        <v>74</v>
      </c>
      <c r="P1541" s="0" t="n">
        <f aca="false">IF(AND(OR(Dashboard!$B$5="All",D1541=Dashboard!$B$5),OR(Dashboard!$D$5="All",N1541=Dashboard!$D$5),OR(AND(C1541&lt;&gt;"",C1541&gt;=Dashboard!$F$5,C1541&lt;=Dashboard!$H$5),AND(C1541="",Dashboard!$F$5&lt;=1980,Dashboard!$H$5&gt;=2016))),1,0)</f>
        <v>1</v>
      </c>
      <c r="Q1541" s="0" t="n">
        <f aca="false">J1541*P1541+ROW()*0.00000001</f>
        <v>1.28001541</v>
      </c>
    </row>
    <row r="1542" customFormat="false" ht="15" hidden="false" customHeight="false" outlineLevel="0" collapsed="false">
      <c r="A1542" s="0" t="s">
        <v>1375</v>
      </c>
      <c r="B1542" s="0" t="s">
        <v>50</v>
      </c>
      <c r="C1542" s="0" t="n">
        <v>2008</v>
      </c>
      <c r="D1542" s="0" t="s">
        <v>58</v>
      </c>
      <c r="E1542" s="0" t="s">
        <v>124</v>
      </c>
      <c r="F1542" s="0" t="n">
        <v>0.55</v>
      </c>
      <c r="G1542" s="0" t="n">
        <v>0.59</v>
      </c>
      <c r="H1542" s="0" t="n">
        <v>0</v>
      </c>
      <c r="I1542" s="0" t="n">
        <v>0.14</v>
      </c>
      <c r="J1542" s="0" t="n">
        <v>1.28</v>
      </c>
      <c r="M1542" s="0" t="s">
        <v>36</v>
      </c>
      <c r="N1542" s="0" t="s">
        <v>35</v>
      </c>
      <c r="P1542" s="0" t="n">
        <f aca="false">IF(AND(OR(Dashboard!$B$5="All",D1542=Dashboard!$B$5),OR(Dashboard!$D$5="All",N1542=Dashboard!$D$5),OR(AND(C1542&lt;&gt;"",C1542&gt;=Dashboard!$F$5,C1542&lt;=Dashboard!$H$5),AND(C1542="",Dashboard!$F$5&lt;=1980,Dashboard!$H$5&gt;=2016))),1,0)</f>
        <v>1</v>
      </c>
      <c r="Q1542" s="0" t="n">
        <f aca="false">J1542*P1542+ROW()*0.00000001</f>
        <v>1.28001542</v>
      </c>
    </row>
    <row r="1543" customFormat="false" ht="15" hidden="false" customHeight="false" outlineLevel="0" collapsed="false">
      <c r="A1543" s="0" t="s">
        <v>1376</v>
      </c>
      <c r="B1543" s="0" t="s">
        <v>117</v>
      </c>
      <c r="C1543" s="0" t="n">
        <v>1999</v>
      </c>
      <c r="D1543" s="0" t="s">
        <v>41</v>
      </c>
      <c r="E1543" s="0" t="s">
        <v>710</v>
      </c>
      <c r="F1543" s="0" t="n">
        <v>1.07</v>
      </c>
      <c r="G1543" s="0" t="n">
        <v>0.16</v>
      </c>
      <c r="H1543" s="0" t="n">
        <v>0</v>
      </c>
      <c r="I1543" s="0" t="n">
        <v>0.04</v>
      </c>
      <c r="J1543" s="0" t="n">
        <v>1.28</v>
      </c>
      <c r="N1543" s="0" t="s">
        <v>74</v>
      </c>
      <c r="P1543" s="0" t="n">
        <f aca="false">IF(AND(OR(Dashboard!$B$5="All",D1543=Dashboard!$B$5),OR(Dashboard!$D$5="All",N1543=Dashboard!$D$5),OR(AND(C1543&lt;&gt;"",C1543&gt;=Dashboard!$F$5,C1543&lt;=Dashboard!$H$5),AND(C1543="",Dashboard!$F$5&lt;=1980,Dashboard!$H$5&gt;=2016))),1,0)</f>
        <v>1</v>
      </c>
      <c r="Q1543" s="0" t="n">
        <f aca="false">J1543*P1543+ROW()*0.00000001</f>
        <v>1.28001543</v>
      </c>
    </row>
    <row r="1544" customFormat="false" ht="15" hidden="false" customHeight="false" outlineLevel="0" collapsed="false">
      <c r="A1544" s="0" t="s">
        <v>1377</v>
      </c>
      <c r="B1544" s="0" t="s">
        <v>76</v>
      </c>
      <c r="C1544" s="0" t="n">
        <v>2003</v>
      </c>
      <c r="D1544" s="0" t="s">
        <v>71</v>
      </c>
      <c r="E1544" s="0" t="s">
        <v>72</v>
      </c>
      <c r="F1544" s="0" t="n">
        <v>0.63</v>
      </c>
      <c r="G1544" s="0" t="n">
        <v>0.49</v>
      </c>
      <c r="H1544" s="0" t="n">
        <v>0</v>
      </c>
      <c r="I1544" s="0" t="n">
        <v>0.16</v>
      </c>
      <c r="J1544" s="0" t="n">
        <v>1.28</v>
      </c>
      <c r="K1544" s="0" t="n">
        <v>76</v>
      </c>
      <c r="L1544" s="0" t="n">
        <v>8.3</v>
      </c>
      <c r="M1544" s="0" t="s">
        <v>73</v>
      </c>
      <c r="N1544" s="0" t="s">
        <v>74</v>
      </c>
      <c r="O1544" s="0" t="s">
        <v>37</v>
      </c>
      <c r="P1544" s="0" t="n">
        <f aca="false">IF(AND(OR(Dashboard!$B$5="All",D1544=Dashboard!$B$5),OR(Dashboard!$D$5="All",N1544=Dashboard!$D$5),OR(AND(C1544&lt;&gt;"",C1544&gt;=Dashboard!$F$5,C1544&lt;=Dashboard!$H$5),AND(C1544="",Dashboard!$F$5&lt;=1980,Dashboard!$H$5&gt;=2016))),1,0)</f>
        <v>1</v>
      </c>
      <c r="Q1544" s="0" t="n">
        <f aca="false">J1544*P1544+ROW()*0.00000001</f>
        <v>1.28001544</v>
      </c>
    </row>
    <row r="1545" customFormat="false" ht="15" hidden="false" customHeight="false" outlineLevel="0" collapsed="false">
      <c r="A1545" s="0" t="s">
        <v>1050</v>
      </c>
      <c r="B1545" s="0" t="s">
        <v>33</v>
      </c>
      <c r="C1545" s="0" t="n">
        <v>2006</v>
      </c>
      <c r="D1545" s="0" t="s">
        <v>41</v>
      </c>
      <c r="E1545" s="0" t="s">
        <v>142</v>
      </c>
      <c r="F1545" s="0" t="n">
        <v>0.45</v>
      </c>
      <c r="G1545" s="0" t="n">
        <v>0.66</v>
      </c>
      <c r="H1545" s="0" t="n">
        <v>0.02</v>
      </c>
      <c r="I1545" s="0" t="n">
        <v>0.15</v>
      </c>
      <c r="J1545" s="0" t="n">
        <v>1.28</v>
      </c>
      <c r="K1545" s="0" t="n">
        <v>67</v>
      </c>
      <c r="L1545" s="0" t="n">
        <v>7.3</v>
      </c>
      <c r="M1545" s="0" t="s">
        <v>125</v>
      </c>
      <c r="N1545" s="0" t="s">
        <v>35</v>
      </c>
      <c r="O1545" s="0" t="s">
        <v>67</v>
      </c>
      <c r="P1545" s="0" t="n">
        <f aca="false">IF(AND(OR(Dashboard!$B$5="All",D1545=Dashboard!$B$5),OR(Dashboard!$D$5="All",N1545=Dashboard!$D$5),OR(AND(C1545&lt;&gt;"",C1545&gt;=Dashboard!$F$5,C1545&lt;=Dashboard!$H$5),AND(C1545="",Dashboard!$F$5&lt;=1980,Dashboard!$H$5&gt;=2016))),1,0)</f>
        <v>1</v>
      </c>
      <c r="Q1545" s="0" t="n">
        <f aca="false">J1545*P1545+ROW()*0.00000001</f>
        <v>1.28001545</v>
      </c>
    </row>
    <row r="1546" customFormat="false" ht="15" hidden="false" customHeight="false" outlineLevel="0" collapsed="false">
      <c r="A1546" s="0" t="s">
        <v>1378</v>
      </c>
      <c r="B1546" s="0" t="s">
        <v>76</v>
      </c>
      <c r="C1546" s="0" t="n">
        <v>2001</v>
      </c>
      <c r="D1546" s="0" t="s">
        <v>71</v>
      </c>
      <c r="E1546" s="0" t="s">
        <v>220</v>
      </c>
      <c r="F1546" s="0" t="n">
        <v>0.62</v>
      </c>
      <c r="G1546" s="0" t="n">
        <v>0.49</v>
      </c>
      <c r="H1546" s="0" t="n">
        <v>0</v>
      </c>
      <c r="I1546" s="0" t="n">
        <v>0.16</v>
      </c>
      <c r="J1546" s="0" t="n">
        <v>1.28</v>
      </c>
      <c r="K1546" s="0" t="n">
        <v>89</v>
      </c>
      <c r="L1546" s="0" t="n">
        <v>8.9</v>
      </c>
      <c r="M1546" s="0" t="s">
        <v>73</v>
      </c>
      <c r="N1546" s="0" t="s">
        <v>74</v>
      </c>
      <c r="O1546" s="0" t="s">
        <v>42</v>
      </c>
      <c r="P1546" s="0" t="n">
        <f aca="false">IF(AND(OR(Dashboard!$B$5="All",D1546=Dashboard!$B$5),OR(Dashboard!$D$5="All",N1546=Dashboard!$D$5),OR(AND(C1546&lt;&gt;"",C1546&gt;=Dashboard!$F$5,C1546&lt;=Dashboard!$H$5),AND(C1546="",Dashboard!$F$5&lt;=1980,Dashboard!$H$5&gt;=2016))),1,0)</f>
        <v>1</v>
      </c>
      <c r="Q1546" s="0" t="n">
        <f aca="false">J1546*P1546+ROW()*0.00000001</f>
        <v>1.28001546</v>
      </c>
    </row>
    <row r="1547" customFormat="false" ht="15" hidden="false" customHeight="false" outlineLevel="0" collapsed="false">
      <c r="A1547" s="0" t="s">
        <v>1379</v>
      </c>
      <c r="B1547" s="0" t="s">
        <v>117</v>
      </c>
      <c r="C1547" s="0" t="n">
        <v>1997</v>
      </c>
      <c r="D1547" s="0" t="s">
        <v>16</v>
      </c>
      <c r="E1547" s="0" t="s">
        <v>220</v>
      </c>
      <c r="F1547" s="0" t="n">
        <v>0.58</v>
      </c>
      <c r="G1547" s="0" t="n">
        <v>0.4</v>
      </c>
      <c r="H1547" s="0" t="n">
        <v>0.21</v>
      </c>
      <c r="I1547" s="0" t="n">
        <v>0.08</v>
      </c>
      <c r="J1547" s="0" t="n">
        <v>1.27</v>
      </c>
      <c r="K1547" s="0" t="n">
        <v>93</v>
      </c>
      <c r="L1547" s="0" t="n">
        <v>9.4</v>
      </c>
      <c r="M1547" s="0" t="s">
        <v>103</v>
      </c>
      <c r="N1547" s="0" t="s">
        <v>74</v>
      </c>
      <c r="O1547" s="0" t="s">
        <v>60</v>
      </c>
      <c r="P1547" s="0" t="n">
        <f aca="false">IF(AND(OR(Dashboard!$B$5="All",D1547=Dashboard!$B$5),OR(Dashboard!$D$5="All",N1547=Dashboard!$D$5),OR(AND(C1547&lt;&gt;"",C1547&gt;=Dashboard!$F$5,C1547&lt;=Dashboard!$H$5),AND(C1547="",Dashboard!$F$5&lt;=1980,Dashboard!$H$5&gt;=2016))),1,0)</f>
        <v>1</v>
      </c>
      <c r="Q1547" s="0" t="n">
        <f aca="false">J1547*P1547+ROW()*0.00000001</f>
        <v>1.27001547</v>
      </c>
    </row>
    <row r="1548" customFormat="false" ht="15" hidden="false" customHeight="false" outlineLevel="0" collapsed="false">
      <c r="A1548" s="0" t="s">
        <v>1380</v>
      </c>
      <c r="B1548" s="0" t="s">
        <v>33</v>
      </c>
      <c r="C1548" s="0" t="n">
        <v>2008</v>
      </c>
      <c r="D1548" s="0" t="s">
        <v>52</v>
      </c>
      <c r="E1548" s="0" t="s">
        <v>91</v>
      </c>
      <c r="F1548" s="0" t="n">
        <v>1.03</v>
      </c>
      <c r="G1548" s="0" t="n">
        <v>0.14</v>
      </c>
      <c r="H1548" s="0" t="n">
        <v>0</v>
      </c>
      <c r="I1548" s="0" t="n">
        <v>0.1</v>
      </c>
      <c r="J1548" s="0" t="n">
        <v>1.27</v>
      </c>
      <c r="K1548" s="0" t="n">
        <v>73</v>
      </c>
      <c r="L1548" s="0" t="n">
        <v>7.2</v>
      </c>
      <c r="M1548" s="0" t="s">
        <v>103</v>
      </c>
      <c r="N1548" s="0" t="s">
        <v>35</v>
      </c>
      <c r="O1548" s="0" t="s">
        <v>37</v>
      </c>
      <c r="P1548" s="0" t="n">
        <f aca="false">IF(AND(OR(Dashboard!$B$5="All",D1548=Dashboard!$B$5),OR(Dashboard!$D$5="All",N1548=Dashboard!$D$5),OR(AND(C1548&lt;&gt;"",C1548&gt;=Dashboard!$F$5,C1548&lt;=Dashboard!$H$5),AND(C1548="",Dashboard!$F$5&lt;=1980,Dashboard!$H$5&gt;=2016))),1,0)</f>
        <v>1</v>
      </c>
      <c r="Q1548" s="0" t="n">
        <f aca="false">J1548*P1548+ROW()*0.00000001</f>
        <v>1.27001548</v>
      </c>
    </row>
    <row r="1549" customFormat="false" ht="15" hidden="false" customHeight="false" outlineLevel="0" collapsed="false">
      <c r="A1549" s="0" t="s">
        <v>1381</v>
      </c>
      <c r="B1549" s="0" t="s">
        <v>64</v>
      </c>
      <c r="C1549" s="0" t="n">
        <v>2014</v>
      </c>
      <c r="D1549" s="0" t="s">
        <v>71</v>
      </c>
      <c r="E1549" s="0" t="s">
        <v>243</v>
      </c>
      <c r="F1549" s="0" t="n">
        <v>0.69</v>
      </c>
      <c r="G1549" s="0" t="n">
        <v>0.47</v>
      </c>
      <c r="H1549" s="0" t="n">
        <v>0</v>
      </c>
      <c r="I1549" s="0" t="n">
        <v>0.11</v>
      </c>
      <c r="J1549" s="0" t="n">
        <v>1.27</v>
      </c>
      <c r="K1549" s="0" t="n">
        <v>69</v>
      </c>
      <c r="L1549" s="0" t="n">
        <v>7.2</v>
      </c>
      <c r="M1549" s="0" t="s">
        <v>125</v>
      </c>
      <c r="N1549" s="0" t="s">
        <v>66</v>
      </c>
      <c r="O1549" s="0" t="s">
        <v>67</v>
      </c>
      <c r="P1549" s="0" t="n">
        <f aca="false">IF(AND(OR(Dashboard!$B$5="All",D1549=Dashboard!$B$5),OR(Dashboard!$D$5="All",N1549=Dashboard!$D$5),OR(AND(C1549&lt;&gt;"",C1549&gt;=Dashboard!$F$5,C1549&lt;=Dashboard!$H$5),AND(C1549="",Dashboard!$F$5&lt;=1980,Dashboard!$H$5&gt;=2016))),1,0)</f>
        <v>1</v>
      </c>
      <c r="Q1549" s="0" t="n">
        <f aca="false">J1549*P1549+ROW()*0.00000001</f>
        <v>1.27001549</v>
      </c>
    </row>
    <row r="1550" customFormat="false" ht="15" hidden="false" customHeight="false" outlineLevel="0" collapsed="false">
      <c r="A1550" s="0" t="s">
        <v>1382</v>
      </c>
      <c r="B1550" s="0" t="s">
        <v>152</v>
      </c>
      <c r="C1550" s="0" t="n">
        <v>2005</v>
      </c>
      <c r="D1550" s="0" t="s">
        <v>58</v>
      </c>
      <c r="E1550" s="0" t="s">
        <v>142</v>
      </c>
      <c r="F1550" s="0" t="n">
        <v>1.22</v>
      </c>
      <c r="G1550" s="0" t="n">
        <v>0.05</v>
      </c>
      <c r="H1550" s="0" t="n">
        <v>0</v>
      </c>
      <c r="I1550" s="0" t="n">
        <v>0</v>
      </c>
      <c r="J1550" s="0" t="n">
        <v>1.27</v>
      </c>
      <c r="K1550" s="0" t="n">
        <v>76</v>
      </c>
      <c r="L1550" s="0" t="n">
        <v>6.6</v>
      </c>
      <c r="M1550" s="0" t="s">
        <v>103</v>
      </c>
      <c r="N1550" s="0" t="s">
        <v>152</v>
      </c>
      <c r="O1550" s="0" t="s">
        <v>37</v>
      </c>
      <c r="P1550" s="0" t="n">
        <f aca="false">IF(AND(OR(Dashboard!$B$5="All",D1550=Dashboard!$B$5),OR(Dashboard!$D$5="All",N1550=Dashboard!$D$5),OR(AND(C1550&lt;&gt;"",C1550&gt;=Dashboard!$F$5,C1550&lt;=Dashboard!$H$5),AND(C1550="",Dashboard!$F$5&lt;=1980,Dashboard!$H$5&gt;=2016))),1,0)</f>
        <v>1</v>
      </c>
      <c r="Q1550" s="0" t="n">
        <f aca="false">J1550*P1550+ROW()*0.00000001</f>
        <v>1.2700155</v>
      </c>
    </row>
    <row r="1551" customFormat="false" ht="15" hidden="false" customHeight="false" outlineLevel="0" collapsed="false">
      <c r="A1551" s="0" t="s">
        <v>1383</v>
      </c>
      <c r="B1551" s="0" t="s">
        <v>70</v>
      </c>
      <c r="C1551" s="0" t="n">
        <v>2014</v>
      </c>
      <c r="D1551" s="0" t="s">
        <v>46</v>
      </c>
      <c r="E1551" s="0" t="s">
        <v>328</v>
      </c>
      <c r="F1551" s="0" t="n">
        <v>0.4</v>
      </c>
      <c r="G1551" s="0" t="n">
        <v>0.33</v>
      </c>
      <c r="H1551" s="0" t="n">
        <v>0.4</v>
      </c>
      <c r="I1551" s="0" t="n">
        <v>0.15</v>
      </c>
      <c r="J1551" s="0" t="n">
        <v>1.27</v>
      </c>
      <c r="K1551" s="0" t="n">
        <v>91</v>
      </c>
      <c r="L1551" s="0" t="n">
        <v>8.1</v>
      </c>
      <c r="M1551" s="0" t="s">
        <v>103</v>
      </c>
      <c r="N1551" s="0" t="s">
        <v>74</v>
      </c>
      <c r="O1551" s="0" t="s">
        <v>60</v>
      </c>
      <c r="P1551" s="0" t="n">
        <f aca="false">IF(AND(OR(Dashboard!$B$5="All",D1551=Dashboard!$B$5),OR(Dashboard!$D$5="All",N1551=Dashboard!$D$5),OR(AND(C1551&lt;&gt;"",C1551&gt;=Dashboard!$F$5,C1551&lt;=Dashboard!$H$5),AND(C1551="",Dashboard!$F$5&lt;=1980,Dashboard!$H$5&gt;=2016))),1,0)</f>
        <v>1</v>
      </c>
      <c r="Q1551" s="0" t="n">
        <f aca="false">J1551*P1551+ROW()*0.00000001</f>
        <v>1.27001551</v>
      </c>
    </row>
    <row r="1552" customFormat="false" ht="15" hidden="false" customHeight="false" outlineLevel="0" collapsed="false">
      <c r="A1552" s="0" t="s">
        <v>1384</v>
      </c>
      <c r="B1552" s="0" t="s">
        <v>97</v>
      </c>
      <c r="C1552" s="0" t="n">
        <v>2012</v>
      </c>
      <c r="D1552" s="0" t="s">
        <v>71</v>
      </c>
      <c r="E1552" s="0" t="s">
        <v>35</v>
      </c>
      <c r="F1552" s="0" t="n">
        <v>0.48</v>
      </c>
      <c r="G1552" s="0" t="n">
        <v>0.35</v>
      </c>
      <c r="H1552" s="0" t="n">
        <v>0.36</v>
      </c>
      <c r="I1552" s="0" t="n">
        <v>0.07</v>
      </c>
      <c r="J1552" s="0" t="n">
        <v>1.27</v>
      </c>
      <c r="K1552" s="0" t="n">
        <v>83</v>
      </c>
      <c r="L1552" s="0" t="n">
        <v>8.7</v>
      </c>
      <c r="M1552" s="0" t="s">
        <v>125</v>
      </c>
      <c r="N1552" s="0" t="s">
        <v>35</v>
      </c>
      <c r="O1552" s="0" t="s">
        <v>42</v>
      </c>
      <c r="P1552" s="0" t="n">
        <f aca="false">IF(AND(OR(Dashboard!$B$5="All",D1552=Dashboard!$B$5),OR(Dashboard!$D$5="All",N1552=Dashboard!$D$5),OR(AND(C1552&lt;&gt;"",C1552&gt;=Dashboard!$F$5,C1552&lt;=Dashboard!$H$5),AND(C1552="",Dashboard!$F$5&lt;=1980,Dashboard!$H$5&gt;=2016))),1,0)</f>
        <v>1</v>
      </c>
      <c r="Q1552" s="0" t="n">
        <f aca="false">J1552*P1552+ROW()*0.00000001</f>
        <v>1.27001552</v>
      </c>
    </row>
    <row r="1553" customFormat="false" ht="15" hidden="false" customHeight="false" outlineLevel="0" collapsed="false">
      <c r="A1553" s="0" t="s">
        <v>1385</v>
      </c>
      <c r="B1553" s="0" t="s">
        <v>97</v>
      </c>
      <c r="C1553" s="0" t="n">
        <v>2012</v>
      </c>
      <c r="D1553" s="0" t="s">
        <v>46</v>
      </c>
      <c r="E1553" s="0" t="s">
        <v>35</v>
      </c>
      <c r="F1553" s="0" t="n">
        <v>0.44</v>
      </c>
      <c r="G1553" s="0" t="n">
        <v>0.29</v>
      </c>
      <c r="H1553" s="0" t="n">
        <v>0.47</v>
      </c>
      <c r="I1553" s="0" t="n">
        <v>0.07</v>
      </c>
      <c r="J1553" s="0" t="n">
        <v>1.27</v>
      </c>
      <c r="K1553" s="0" t="n">
        <v>59</v>
      </c>
      <c r="L1553" s="0" t="n">
        <v>6.3</v>
      </c>
      <c r="M1553" s="0" t="s">
        <v>36</v>
      </c>
      <c r="N1553" s="0" t="s">
        <v>35</v>
      </c>
      <c r="O1553" s="0" t="s">
        <v>53</v>
      </c>
      <c r="P1553" s="0" t="n">
        <f aca="false">IF(AND(OR(Dashboard!$B$5="All",D1553=Dashboard!$B$5),OR(Dashboard!$D$5="All",N1553=Dashboard!$D$5),OR(AND(C1553&lt;&gt;"",C1553&gt;=Dashboard!$F$5,C1553&lt;=Dashboard!$H$5),AND(C1553="",Dashboard!$F$5&lt;=1980,Dashboard!$H$5&gt;=2016))),1,0)</f>
        <v>1</v>
      </c>
      <c r="Q1553" s="0" t="n">
        <f aca="false">J1553*P1553+ROW()*0.00000001</f>
        <v>1.27001553</v>
      </c>
    </row>
    <row r="1554" customFormat="false" ht="15" hidden="false" customHeight="false" outlineLevel="0" collapsed="false">
      <c r="A1554" s="0" t="s">
        <v>447</v>
      </c>
      <c r="B1554" s="0" t="s">
        <v>76</v>
      </c>
      <c r="C1554" s="0" t="n">
        <v>2008</v>
      </c>
      <c r="D1554" s="0" t="s">
        <v>71</v>
      </c>
      <c r="E1554" s="0" t="s">
        <v>243</v>
      </c>
      <c r="F1554" s="0" t="n">
        <v>0.72</v>
      </c>
      <c r="G1554" s="0" t="n">
        <v>0.03</v>
      </c>
      <c r="H1554" s="0" t="n">
        <v>0</v>
      </c>
      <c r="I1554" s="0" t="n">
        <v>0.52</v>
      </c>
      <c r="J1554" s="0" t="n">
        <v>1.27</v>
      </c>
      <c r="K1554" s="0" t="n">
        <v>77</v>
      </c>
      <c r="L1554" s="0" t="n">
        <v>8.9</v>
      </c>
      <c r="M1554" s="0" t="s">
        <v>125</v>
      </c>
      <c r="N1554" s="0" t="s">
        <v>74</v>
      </c>
      <c r="O1554" s="0" t="s">
        <v>37</v>
      </c>
      <c r="P1554" s="0" t="n">
        <f aca="false">IF(AND(OR(Dashboard!$B$5="All",D1554=Dashboard!$B$5),OR(Dashboard!$D$5="All",N1554=Dashboard!$D$5),OR(AND(C1554&lt;&gt;"",C1554&gt;=Dashboard!$F$5,C1554&lt;=Dashboard!$H$5),AND(C1554="",Dashboard!$F$5&lt;=1980,Dashboard!$H$5&gt;=2016))),1,0)</f>
        <v>1</v>
      </c>
      <c r="Q1554" s="0" t="n">
        <f aca="false">J1554*P1554+ROW()*0.00000001</f>
        <v>1.27001554</v>
      </c>
    </row>
    <row r="1555" customFormat="false" ht="15" hidden="false" customHeight="false" outlineLevel="0" collapsed="false">
      <c r="A1555" s="0" t="s">
        <v>1386</v>
      </c>
      <c r="B1555" s="0" t="s">
        <v>117</v>
      </c>
      <c r="C1555" s="0" t="n">
        <v>1995</v>
      </c>
      <c r="D1555" s="0" t="s">
        <v>41</v>
      </c>
      <c r="E1555" s="0" t="s">
        <v>142</v>
      </c>
      <c r="F1555" s="0" t="n">
        <v>0.71</v>
      </c>
      <c r="G1555" s="0" t="n">
        <v>0.48</v>
      </c>
      <c r="H1555" s="0" t="n">
        <v>0</v>
      </c>
      <c r="I1555" s="0" t="n">
        <v>0.08</v>
      </c>
      <c r="J1555" s="0" t="n">
        <v>1.27</v>
      </c>
      <c r="N1555" s="0" t="s">
        <v>74</v>
      </c>
      <c r="P1555" s="0" t="n">
        <f aca="false">IF(AND(OR(Dashboard!$B$5="All",D1555=Dashboard!$B$5),OR(Dashboard!$D$5="All",N1555=Dashboard!$D$5),OR(AND(C1555&lt;&gt;"",C1555&gt;=Dashboard!$F$5,C1555&lt;=Dashboard!$H$5),AND(C1555="",Dashboard!$F$5&lt;=1980,Dashboard!$H$5&gt;=2016))),1,0)</f>
        <v>1</v>
      </c>
      <c r="Q1555" s="0" t="n">
        <f aca="false">J1555*P1555+ROW()*0.00000001</f>
        <v>1.27001555</v>
      </c>
    </row>
    <row r="1556" customFormat="false" ht="15" hidden="false" customHeight="false" outlineLevel="0" collapsed="false">
      <c r="A1556" s="0" t="s">
        <v>1387</v>
      </c>
      <c r="B1556" s="0" t="s">
        <v>159</v>
      </c>
      <c r="C1556" s="0" t="n">
        <v>1981</v>
      </c>
      <c r="D1556" s="0" t="s">
        <v>56</v>
      </c>
      <c r="E1556" s="0" t="s">
        <v>774</v>
      </c>
      <c r="F1556" s="0" t="n">
        <v>1.18</v>
      </c>
      <c r="G1556" s="0" t="n">
        <v>0.08</v>
      </c>
      <c r="H1556" s="0" t="n">
        <v>0</v>
      </c>
      <c r="I1556" s="0" t="n">
        <v>0.01</v>
      </c>
      <c r="J1556" s="0" t="n">
        <v>1.27</v>
      </c>
      <c r="N1556" s="0" t="s">
        <v>161</v>
      </c>
      <c r="P1556" s="0" t="n">
        <f aca="false">IF(AND(OR(Dashboard!$B$5="All",D1556=Dashboard!$B$5),OR(Dashboard!$D$5="All",N1556=Dashboard!$D$5),OR(AND(C1556&lt;&gt;"",C1556&gt;=Dashboard!$F$5,C1556&lt;=Dashboard!$H$5),AND(C1556="",Dashboard!$F$5&lt;=1980,Dashboard!$H$5&gt;=2016))),1,0)</f>
        <v>1</v>
      </c>
      <c r="Q1556" s="0" t="n">
        <f aca="false">J1556*P1556+ROW()*0.00000001</f>
        <v>1.27001556</v>
      </c>
    </row>
    <row r="1557" customFormat="false" ht="15" hidden="false" customHeight="false" outlineLevel="0" collapsed="false">
      <c r="A1557" s="0" t="s">
        <v>1388</v>
      </c>
      <c r="B1557" s="0" t="s">
        <v>64</v>
      </c>
      <c r="C1557" s="0" t="n">
        <v>2008</v>
      </c>
      <c r="D1557" s="0" t="s">
        <v>34</v>
      </c>
      <c r="E1557" s="0" t="s">
        <v>72</v>
      </c>
      <c r="F1557" s="0" t="n">
        <v>1</v>
      </c>
      <c r="G1557" s="0" t="n">
        <v>0.16</v>
      </c>
      <c r="H1557" s="0" t="n">
        <v>0</v>
      </c>
      <c r="I1557" s="0" t="n">
        <v>0.11</v>
      </c>
      <c r="J1557" s="0" t="n">
        <v>1.27</v>
      </c>
      <c r="K1557" s="0" t="n">
        <v>84</v>
      </c>
      <c r="L1557" s="0" t="n">
        <v>7.2</v>
      </c>
      <c r="M1557" s="0" t="s">
        <v>36</v>
      </c>
      <c r="N1557" s="0" t="s">
        <v>66</v>
      </c>
      <c r="O1557" s="0" t="s">
        <v>42</v>
      </c>
      <c r="P1557" s="0" t="n">
        <f aca="false">IF(AND(OR(Dashboard!$B$5="All",D1557=Dashboard!$B$5),OR(Dashboard!$D$5="All",N1557=Dashboard!$D$5),OR(AND(C1557&lt;&gt;"",C1557&gt;=Dashboard!$F$5,C1557&lt;=Dashboard!$H$5),AND(C1557="",Dashboard!$F$5&lt;=1980,Dashboard!$H$5&gt;=2016))),1,0)</f>
        <v>1</v>
      </c>
      <c r="Q1557" s="0" t="n">
        <f aca="false">J1557*P1557+ROW()*0.00000001</f>
        <v>1.27001557</v>
      </c>
    </row>
    <row r="1558" customFormat="false" ht="15" hidden="false" customHeight="false" outlineLevel="0" collapsed="false">
      <c r="A1558" s="0" t="s">
        <v>370</v>
      </c>
      <c r="B1558" s="0" t="s">
        <v>144</v>
      </c>
      <c r="C1558" s="0" t="n">
        <v>2003</v>
      </c>
      <c r="D1558" s="0" t="s">
        <v>34</v>
      </c>
      <c r="E1558" s="0" t="s">
        <v>91</v>
      </c>
      <c r="F1558" s="0" t="n">
        <v>0.85</v>
      </c>
      <c r="G1558" s="0" t="n">
        <v>0.37</v>
      </c>
      <c r="H1558" s="0" t="n">
        <v>0</v>
      </c>
      <c r="I1558" s="0" t="n">
        <v>0.05</v>
      </c>
      <c r="J1558" s="0" t="n">
        <v>1.27</v>
      </c>
      <c r="K1558" s="0" t="n">
        <v>85</v>
      </c>
      <c r="L1558" s="0" t="n">
        <v>9.1</v>
      </c>
      <c r="M1558" s="0" t="s">
        <v>103</v>
      </c>
      <c r="N1558" s="0" t="s">
        <v>66</v>
      </c>
      <c r="O1558" s="0" t="s">
        <v>42</v>
      </c>
      <c r="P1558" s="0" t="n">
        <f aca="false">IF(AND(OR(Dashboard!$B$5="All",D1558=Dashboard!$B$5),OR(Dashboard!$D$5="All",N1558=Dashboard!$D$5),OR(AND(C1558&lt;&gt;"",C1558&gt;=Dashboard!$F$5,C1558&lt;=Dashboard!$H$5),AND(C1558="",Dashboard!$F$5&lt;=1980,Dashboard!$H$5&gt;=2016))),1,0)</f>
        <v>1</v>
      </c>
      <c r="Q1558" s="0" t="n">
        <f aca="false">J1558*P1558+ROW()*0.00000001</f>
        <v>1.27001558</v>
      </c>
    </row>
    <row r="1559" customFormat="false" ht="15" hidden="false" customHeight="false" outlineLevel="0" collapsed="false">
      <c r="A1559" s="0" t="s">
        <v>1389</v>
      </c>
      <c r="B1559" s="0" t="s">
        <v>39</v>
      </c>
      <c r="C1559" s="0" t="n">
        <v>1984</v>
      </c>
      <c r="D1559" s="0" t="s">
        <v>56</v>
      </c>
      <c r="E1559" s="0" t="s">
        <v>35</v>
      </c>
      <c r="F1559" s="0" t="n">
        <v>0.68</v>
      </c>
      <c r="G1559" s="0" t="n">
        <v>0.16</v>
      </c>
      <c r="H1559" s="0" t="n">
        <v>0.41</v>
      </c>
      <c r="I1559" s="0" t="n">
        <v>0.02</v>
      </c>
      <c r="J1559" s="0" t="n">
        <v>1.27</v>
      </c>
      <c r="N1559" s="0" t="s">
        <v>35</v>
      </c>
      <c r="P1559" s="0" t="n">
        <f aca="false">IF(AND(OR(Dashboard!$B$5="All",D1559=Dashboard!$B$5),OR(Dashboard!$D$5="All",N1559=Dashboard!$D$5),OR(AND(C1559&lt;&gt;"",C1559&gt;=Dashboard!$F$5,C1559&lt;=Dashboard!$H$5),AND(C1559="",Dashboard!$F$5&lt;=1980,Dashboard!$H$5&gt;=2016))),1,0)</f>
        <v>1</v>
      </c>
      <c r="Q1559" s="0" t="n">
        <f aca="false">J1559*P1559+ROW()*0.00000001</f>
        <v>1.27001559</v>
      </c>
    </row>
    <row r="1560" customFormat="false" ht="15" hidden="false" customHeight="false" outlineLevel="0" collapsed="false">
      <c r="A1560" s="0" t="s">
        <v>1390</v>
      </c>
      <c r="B1560" s="0" t="s">
        <v>94</v>
      </c>
      <c r="C1560" s="0" t="n">
        <v>2014</v>
      </c>
      <c r="D1560" s="0" t="s">
        <v>71</v>
      </c>
      <c r="E1560" s="0" t="s">
        <v>220</v>
      </c>
      <c r="F1560" s="0" t="n">
        <v>0.45</v>
      </c>
      <c r="G1560" s="0" t="n">
        <v>0.47</v>
      </c>
      <c r="H1560" s="0" t="n">
        <v>0.17</v>
      </c>
      <c r="I1560" s="0" t="n">
        <v>0.18</v>
      </c>
      <c r="J1560" s="0" t="n">
        <v>1.27</v>
      </c>
      <c r="K1560" s="0" t="n">
        <v>75</v>
      </c>
      <c r="L1560" s="0" t="n">
        <v>6.2</v>
      </c>
      <c r="M1560" s="0" t="s">
        <v>73</v>
      </c>
      <c r="N1560" s="0" t="s">
        <v>74</v>
      </c>
      <c r="O1560" s="0" t="s">
        <v>37</v>
      </c>
      <c r="P1560" s="0" t="n">
        <f aca="false">IF(AND(OR(Dashboard!$B$5="All",D1560=Dashboard!$B$5),OR(Dashboard!$D$5="All",N1560=Dashboard!$D$5),OR(AND(C1560&lt;&gt;"",C1560&gt;=Dashboard!$F$5,C1560&lt;=Dashboard!$H$5),AND(C1560="",Dashboard!$F$5&lt;=1980,Dashboard!$H$5&gt;=2016))),1,0)</f>
        <v>1</v>
      </c>
      <c r="Q1560" s="0" t="n">
        <f aca="false">J1560*P1560+ROW()*0.00000001</f>
        <v>1.2700156</v>
      </c>
    </row>
    <row r="1561" customFormat="false" ht="15" hidden="false" customHeight="false" outlineLevel="0" collapsed="false">
      <c r="A1561" s="0" t="s">
        <v>1391</v>
      </c>
      <c r="B1561" s="0" t="s">
        <v>50</v>
      </c>
      <c r="C1561" s="0" t="n">
        <v>2008</v>
      </c>
      <c r="D1561" s="0" t="s">
        <v>114</v>
      </c>
      <c r="E1561" s="0" t="s">
        <v>35</v>
      </c>
      <c r="F1561" s="0" t="n">
        <v>0.75</v>
      </c>
      <c r="G1561" s="0" t="n">
        <v>0.39</v>
      </c>
      <c r="H1561" s="0" t="n">
        <v>0</v>
      </c>
      <c r="I1561" s="0" t="n">
        <v>0.12</v>
      </c>
      <c r="J1561" s="0" t="n">
        <v>1.27</v>
      </c>
      <c r="K1561" s="0" t="n">
        <v>65</v>
      </c>
      <c r="M1561" s="0" t="s">
        <v>36</v>
      </c>
      <c r="N1561" s="0" t="s">
        <v>35</v>
      </c>
      <c r="O1561" s="0" t="s">
        <v>67</v>
      </c>
      <c r="P1561" s="0" t="n">
        <f aca="false">IF(AND(OR(Dashboard!$B$5="All",D1561=Dashboard!$B$5),OR(Dashboard!$D$5="All",N1561=Dashboard!$D$5),OR(AND(C1561&lt;&gt;"",C1561&gt;=Dashboard!$F$5,C1561&lt;=Dashboard!$H$5),AND(C1561="",Dashboard!$F$5&lt;=1980,Dashboard!$H$5&gt;=2016))),1,0)</f>
        <v>1</v>
      </c>
      <c r="Q1561" s="0" t="n">
        <f aca="false">J1561*P1561+ROW()*0.00000001</f>
        <v>1.27001561</v>
      </c>
    </row>
    <row r="1562" customFormat="false" ht="15" hidden="false" customHeight="false" outlineLevel="0" collapsed="false">
      <c r="A1562" s="0" t="s">
        <v>1392</v>
      </c>
      <c r="B1562" s="0" t="s">
        <v>76</v>
      </c>
      <c r="C1562" s="0" t="n">
        <v>2002</v>
      </c>
      <c r="D1562" s="0" t="s">
        <v>46</v>
      </c>
      <c r="E1562" s="0" t="s">
        <v>160</v>
      </c>
      <c r="F1562" s="0" t="n">
        <v>0.49</v>
      </c>
      <c r="G1562" s="0" t="n">
        <v>0.38</v>
      </c>
      <c r="H1562" s="0" t="n">
        <v>0.26</v>
      </c>
      <c r="I1562" s="0" t="n">
        <v>0.13</v>
      </c>
      <c r="J1562" s="0" t="n">
        <v>1.27</v>
      </c>
      <c r="K1562" s="0" t="n">
        <v>75</v>
      </c>
      <c r="L1562" s="0" t="n">
        <v>8.5</v>
      </c>
      <c r="M1562" s="0" t="s">
        <v>103</v>
      </c>
      <c r="N1562" s="0" t="s">
        <v>74</v>
      </c>
      <c r="O1562" s="0" t="s">
        <v>37</v>
      </c>
      <c r="P1562" s="0" t="n">
        <f aca="false">IF(AND(OR(Dashboard!$B$5="All",D1562=Dashboard!$B$5),OR(Dashboard!$D$5="All",N1562=Dashboard!$D$5),OR(AND(C1562&lt;&gt;"",C1562&gt;=Dashboard!$F$5,C1562&lt;=Dashboard!$H$5),AND(C1562="",Dashboard!$F$5&lt;=1980,Dashboard!$H$5&gt;=2016))),1,0)</f>
        <v>1</v>
      </c>
      <c r="Q1562" s="0" t="n">
        <f aca="false">J1562*P1562+ROW()*0.00000001</f>
        <v>1.27001562</v>
      </c>
    </row>
    <row r="1563" customFormat="false" ht="15" hidden="false" customHeight="false" outlineLevel="0" collapsed="false">
      <c r="A1563" s="0" t="s">
        <v>1393</v>
      </c>
      <c r="B1563" s="0" t="s">
        <v>33</v>
      </c>
      <c r="C1563" s="0" t="n">
        <v>2008</v>
      </c>
      <c r="D1563" s="0" t="s">
        <v>34</v>
      </c>
      <c r="E1563" s="0" t="s">
        <v>689</v>
      </c>
      <c r="F1563" s="0" t="n">
        <v>0.96</v>
      </c>
      <c r="G1563" s="0" t="n">
        <v>0.2</v>
      </c>
      <c r="H1563" s="0" t="n">
        <v>0</v>
      </c>
      <c r="I1563" s="0" t="n">
        <v>0.11</v>
      </c>
      <c r="J1563" s="0" t="n">
        <v>1.27</v>
      </c>
      <c r="K1563" s="0" t="n">
        <v>30</v>
      </c>
      <c r="L1563" s="0" t="n">
        <v>2</v>
      </c>
      <c r="M1563" s="0" t="s">
        <v>36</v>
      </c>
      <c r="N1563" s="0" t="s">
        <v>35</v>
      </c>
      <c r="O1563" s="0" t="s">
        <v>177</v>
      </c>
      <c r="P1563" s="0" t="n">
        <f aca="false">IF(AND(OR(Dashboard!$B$5="All",D1563=Dashboard!$B$5),OR(Dashboard!$D$5="All",N1563=Dashboard!$D$5),OR(AND(C1563&lt;&gt;"",C1563&gt;=Dashboard!$F$5,C1563&lt;=Dashboard!$H$5),AND(C1563="",Dashboard!$F$5&lt;=1980,Dashboard!$H$5&gt;=2016))),1,0)</f>
        <v>1</v>
      </c>
      <c r="Q1563" s="0" t="n">
        <f aca="false">J1563*P1563+ROW()*0.00000001</f>
        <v>1.27001563</v>
      </c>
    </row>
    <row r="1564" customFormat="false" ht="15" hidden="false" customHeight="false" outlineLevel="0" collapsed="false">
      <c r="A1564" s="0" t="s">
        <v>1394</v>
      </c>
      <c r="B1564" s="0" t="s">
        <v>70</v>
      </c>
      <c r="C1564" s="0" t="n">
        <v>2008</v>
      </c>
      <c r="D1564" s="0" t="s">
        <v>46</v>
      </c>
      <c r="E1564" s="0" t="s">
        <v>154</v>
      </c>
      <c r="F1564" s="0" t="n">
        <v>0.71</v>
      </c>
      <c r="G1564" s="0" t="n">
        <v>0.19</v>
      </c>
      <c r="H1564" s="0" t="n">
        <v>0.24</v>
      </c>
      <c r="I1564" s="0" t="n">
        <v>0.13</v>
      </c>
      <c r="J1564" s="0" t="n">
        <v>1.27</v>
      </c>
      <c r="K1564" s="0" t="n">
        <v>86</v>
      </c>
      <c r="L1564" s="0" t="n">
        <v>8.6</v>
      </c>
      <c r="M1564" s="0" t="s">
        <v>103</v>
      </c>
      <c r="N1564" s="0" t="s">
        <v>74</v>
      </c>
      <c r="O1564" s="0" t="s">
        <v>42</v>
      </c>
      <c r="P1564" s="0" t="n">
        <f aca="false">IF(AND(OR(Dashboard!$B$5="All",D1564=Dashboard!$B$5),OR(Dashboard!$D$5="All",N1564=Dashboard!$D$5),OR(AND(C1564&lt;&gt;"",C1564&gt;=Dashboard!$F$5,C1564&lt;=Dashboard!$H$5),AND(C1564="",Dashboard!$F$5&lt;=1980,Dashboard!$H$5&gt;=2016))),1,0)</f>
        <v>1</v>
      </c>
      <c r="Q1564" s="0" t="n">
        <f aca="false">J1564*P1564+ROW()*0.00000001</f>
        <v>1.27001564</v>
      </c>
    </row>
    <row r="1565" customFormat="false" ht="15" hidden="false" customHeight="false" outlineLevel="0" collapsed="false">
      <c r="A1565" s="0" t="s">
        <v>1395</v>
      </c>
      <c r="B1565" s="0" t="s">
        <v>64</v>
      </c>
      <c r="C1565" s="0" t="n">
        <v>2011</v>
      </c>
      <c r="D1565" s="0" t="s">
        <v>102</v>
      </c>
      <c r="E1565" s="0" t="s">
        <v>418</v>
      </c>
      <c r="F1565" s="0" t="n">
        <v>0.74</v>
      </c>
      <c r="G1565" s="0" t="n">
        <v>0.4</v>
      </c>
      <c r="H1565" s="0" t="n">
        <v>0</v>
      </c>
      <c r="I1565" s="0" t="n">
        <v>0.12</v>
      </c>
      <c r="J1565" s="0" t="n">
        <v>1.27</v>
      </c>
      <c r="K1565" s="0" t="n">
        <v>71</v>
      </c>
      <c r="L1565" s="0" t="n">
        <v>6.3</v>
      </c>
      <c r="M1565" s="0" t="s">
        <v>103</v>
      </c>
      <c r="N1565" s="0" t="s">
        <v>66</v>
      </c>
      <c r="O1565" s="0" t="s">
        <v>37</v>
      </c>
      <c r="P1565" s="0" t="n">
        <f aca="false">IF(AND(OR(Dashboard!$B$5="All",D1565=Dashboard!$B$5),OR(Dashboard!$D$5="All",N1565=Dashboard!$D$5),OR(AND(C1565&lt;&gt;"",C1565&gt;=Dashboard!$F$5,C1565&lt;=Dashboard!$H$5),AND(C1565="",Dashboard!$F$5&lt;=1980,Dashboard!$H$5&gt;=2016))),1,0)</f>
        <v>1</v>
      </c>
      <c r="Q1565" s="0" t="n">
        <f aca="false">J1565*P1565+ROW()*0.00000001</f>
        <v>1.27001565</v>
      </c>
    </row>
    <row r="1566" customFormat="false" ht="15" hidden="false" customHeight="false" outlineLevel="0" collapsed="false">
      <c r="A1566" s="0" t="s">
        <v>1396</v>
      </c>
      <c r="B1566" s="0" t="s">
        <v>186</v>
      </c>
      <c r="C1566" s="0" t="n">
        <v>2003</v>
      </c>
      <c r="D1566" s="0" t="s">
        <v>16</v>
      </c>
      <c r="E1566" s="0" t="s">
        <v>154</v>
      </c>
      <c r="F1566" s="0" t="n">
        <v>0.87</v>
      </c>
      <c r="G1566" s="0" t="n">
        <v>0.3</v>
      </c>
      <c r="H1566" s="0" t="n">
        <v>0.06</v>
      </c>
      <c r="I1566" s="0" t="n">
        <v>0.03</v>
      </c>
      <c r="J1566" s="0" t="n">
        <v>1.27</v>
      </c>
      <c r="K1566" s="0" t="n">
        <v>57</v>
      </c>
      <c r="L1566" s="0" t="n">
        <v>7.9</v>
      </c>
      <c r="M1566" s="0" t="s">
        <v>36</v>
      </c>
      <c r="N1566" s="0" t="s">
        <v>35</v>
      </c>
      <c r="O1566" s="0" t="s">
        <v>53</v>
      </c>
      <c r="P1566" s="0" t="n">
        <f aca="false">IF(AND(OR(Dashboard!$B$5="All",D1566=Dashboard!$B$5),OR(Dashboard!$D$5="All",N1566=Dashboard!$D$5),OR(AND(C1566&lt;&gt;"",C1566&gt;=Dashboard!$F$5,C1566&lt;=Dashboard!$H$5),AND(C1566="",Dashboard!$F$5&lt;=1980,Dashboard!$H$5&gt;=2016))),1,0)</f>
        <v>1</v>
      </c>
      <c r="Q1566" s="0" t="n">
        <f aca="false">J1566*P1566+ROW()*0.00000001</f>
        <v>1.27001566</v>
      </c>
    </row>
    <row r="1567" customFormat="false" ht="15" hidden="false" customHeight="false" outlineLevel="0" collapsed="false">
      <c r="A1567" s="0" t="s">
        <v>1397</v>
      </c>
      <c r="B1567" s="0" t="s">
        <v>76</v>
      </c>
      <c r="C1567" s="0" t="n">
        <v>2004</v>
      </c>
      <c r="D1567" s="0" t="s">
        <v>71</v>
      </c>
      <c r="E1567" s="0" t="s">
        <v>89</v>
      </c>
      <c r="F1567" s="0" t="n">
        <v>0.62</v>
      </c>
      <c r="G1567" s="0" t="n">
        <v>0.48</v>
      </c>
      <c r="H1567" s="0" t="n">
        <v>0</v>
      </c>
      <c r="I1567" s="0" t="n">
        <v>0.16</v>
      </c>
      <c r="J1567" s="0" t="n">
        <v>1.27</v>
      </c>
      <c r="N1567" s="0" t="s">
        <v>74</v>
      </c>
      <c r="P1567" s="0" t="n">
        <f aca="false">IF(AND(OR(Dashboard!$B$5="All",D1567=Dashboard!$B$5),OR(Dashboard!$D$5="All",N1567=Dashboard!$D$5),OR(AND(C1567&lt;&gt;"",C1567&gt;=Dashboard!$F$5,C1567&lt;=Dashboard!$H$5),AND(C1567="",Dashboard!$F$5&lt;=1980,Dashboard!$H$5&gt;=2016))),1,0)</f>
        <v>1</v>
      </c>
      <c r="Q1567" s="0" t="n">
        <f aca="false">J1567*P1567+ROW()*0.00000001</f>
        <v>1.27001567</v>
      </c>
    </row>
    <row r="1568" customFormat="false" ht="15" hidden="false" customHeight="false" outlineLevel="0" collapsed="false">
      <c r="A1568" s="0" t="s">
        <v>1398</v>
      </c>
      <c r="B1568" s="0" t="s">
        <v>117</v>
      </c>
      <c r="C1568" s="0" t="n">
        <v>1994</v>
      </c>
      <c r="D1568" s="0" t="s">
        <v>102</v>
      </c>
      <c r="E1568" s="0" t="s">
        <v>89</v>
      </c>
      <c r="F1568" s="0" t="n">
        <v>0.39</v>
      </c>
      <c r="G1568" s="0" t="n">
        <v>0.26</v>
      </c>
      <c r="H1568" s="0" t="n">
        <v>0.53</v>
      </c>
      <c r="I1568" s="0" t="n">
        <v>0.08</v>
      </c>
      <c r="J1568" s="0" t="n">
        <v>1.27</v>
      </c>
      <c r="K1568" s="0" t="n">
        <v>69</v>
      </c>
      <c r="L1568" s="0" t="n">
        <v>6.3</v>
      </c>
      <c r="M1568" s="0" t="s">
        <v>103</v>
      </c>
      <c r="N1568" s="0" t="s">
        <v>74</v>
      </c>
      <c r="O1568" s="0" t="s">
        <v>67</v>
      </c>
      <c r="P1568" s="0" t="n">
        <f aca="false">IF(AND(OR(Dashboard!$B$5="All",D1568=Dashboard!$B$5),OR(Dashboard!$D$5="All",N1568=Dashboard!$D$5),OR(AND(C1568&lt;&gt;"",C1568&gt;=Dashboard!$F$5,C1568&lt;=Dashboard!$H$5),AND(C1568="",Dashboard!$F$5&lt;=1980,Dashboard!$H$5&gt;=2016))),1,0)</f>
        <v>1</v>
      </c>
      <c r="Q1568" s="0" t="n">
        <f aca="false">J1568*P1568+ROW()*0.00000001</f>
        <v>1.27001568</v>
      </c>
    </row>
    <row r="1569" customFormat="false" ht="15" hidden="false" customHeight="false" outlineLevel="0" collapsed="false">
      <c r="A1569" s="0" t="s">
        <v>1297</v>
      </c>
      <c r="B1569" s="0" t="s">
        <v>64</v>
      </c>
      <c r="C1569" s="0" t="n">
        <v>2012</v>
      </c>
      <c r="D1569" s="0" t="s">
        <v>71</v>
      </c>
      <c r="E1569" s="0" t="s">
        <v>418</v>
      </c>
      <c r="F1569" s="0" t="n">
        <v>0.72</v>
      </c>
      <c r="G1569" s="0" t="n">
        <v>0.44</v>
      </c>
      <c r="H1569" s="0" t="n">
        <v>0</v>
      </c>
      <c r="I1569" s="0" t="n">
        <v>0.11</v>
      </c>
      <c r="J1569" s="0" t="n">
        <v>1.27</v>
      </c>
      <c r="K1569" s="0" t="n">
        <v>78</v>
      </c>
      <c r="L1569" s="0" t="n">
        <v>8</v>
      </c>
      <c r="M1569" s="0" t="s">
        <v>103</v>
      </c>
      <c r="N1569" s="0" t="s">
        <v>66</v>
      </c>
      <c r="O1569" s="0" t="s">
        <v>37</v>
      </c>
      <c r="P1569" s="0" t="n">
        <f aca="false">IF(AND(OR(Dashboard!$B$5="All",D1569=Dashboard!$B$5),OR(Dashboard!$D$5="All",N1569=Dashboard!$D$5),OR(AND(C1569&lt;&gt;"",C1569&gt;=Dashboard!$F$5,C1569&lt;=Dashboard!$H$5),AND(C1569="",Dashboard!$F$5&lt;=1980,Dashboard!$H$5&gt;=2016))),1,0)</f>
        <v>1</v>
      </c>
      <c r="Q1569" s="0" t="n">
        <f aca="false">J1569*P1569+ROW()*0.00000001</f>
        <v>1.27001569</v>
      </c>
    </row>
    <row r="1570" customFormat="false" ht="15" hidden="false" customHeight="false" outlineLevel="0" collapsed="false">
      <c r="A1570" s="0" t="s">
        <v>1399</v>
      </c>
      <c r="B1570" s="0" t="s">
        <v>70</v>
      </c>
      <c r="C1570" s="0" t="n">
        <v>2013</v>
      </c>
      <c r="D1570" s="0" t="s">
        <v>46</v>
      </c>
      <c r="E1570" s="0" t="s">
        <v>157</v>
      </c>
      <c r="F1570" s="0" t="n">
        <v>0.43</v>
      </c>
      <c r="G1570" s="0" t="n">
        <v>0.36</v>
      </c>
      <c r="H1570" s="0" t="n">
        <v>0.32</v>
      </c>
      <c r="I1570" s="0" t="n">
        <v>0.16</v>
      </c>
      <c r="J1570" s="0" t="n">
        <v>1.27</v>
      </c>
      <c r="K1570" s="0" t="n">
        <v>85</v>
      </c>
      <c r="L1570" s="0" t="n">
        <v>8.5</v>
      </c>
      <c r="M1570" s="0" t="s">
        <v>103</v>
      </c>
      <c r="N1570" s="0" t="s">
        <v>74</v>
      </c>
      <c r="O1570" s="0" t="s">
        <v>42</v>
      </c>
      <c r="P1570" s="0" t="n">
        <f aca="false">IF(AND(OR(Dashboard!$B$5="All",D1570=Dashboard!$B$5),OR(Dashboard!$D$5="All",N1570=Dashboard!$D$5),OR(AND(C1570&lt;&gt;"",C1570&gt;=Dashboard!$F$5,C1570&lt;=Dashboard!$H$5),AND(C1570="",Dashboard!$F$5&lt;=1980,Dashboard!$H$5&gt;=2016))),1,0)</f>
        <v>1</v>
      </c>
      <c r="Q1570" s="0" t="n">
        <f aca="false">J1570*P1570+ROW()*0.00000001</f>
        <v>1.2700157</v>
      </c>
    </row>
    <row r="1571" customFormat="false" ht="15" hidden="false" customHeight="false" outlineLevel="0" collapsed="false">
      <c r="A1571" s="0" t="s">
        <v>846</v>
      </c>
      <c r="B1571" s="0" t="s">
        <v>70</v>
      </c>
      <c r="C1571" s="0" t="n">
        <v>2013</v>
      </c>
      <c r="D1571" s="0" t="s">
        <v>41</v>
      </c>
      <c r="E1571" s="0" t="s">
        <v>142</v>
      </c>
      <c r="F1571" s="0" t="n">
        <v>0.33</v>
      </c>
      <c r="G1571" s="0" t="n">
        <v>0.69</v>
      </c>
      <c r="H1571" s="0" t="n">
        <v>0.05</v>
      </c>
      <c r="I1571" s="0" t="n">
        <v>0.19</v>
      </c>
      <c r="J1571" s="0" t="n">
        <v>1.27</v>
      </c>
      <c r="K1571" s="0" t="n">
        <v>80</v>
      </c>
      <c r="L1571" s="0" t="n">
        <v>4.9</v>
      </c>
      <c r="M1571" s="0" t="s">
        <v>125</v>
      </c>
      <c r="N1571" s="0" t="s">
        <v>74</v>
      </c>
      <c r="O1571" s="0" t="s">
        <v>37</v>
      </c>
      <c r="P1571" s="0" t="n">
        <f aca="false">IF(AND(OR(Dashboard!$B$5="All",D1571=Dashboard!$B$5),OR(Dashboard!$D$5="All",N1571=Dashboard!$D$5),OR(AND(C1571&lt;&gt;"",C1571&gt;=Dashboard!$F$5,C1571&lt;=Dashboard!$H$5),AND(C1571="",Dashboard!$F$5&lt;=1980,Dashboard!$H$5&gt;=2016))),1,0)</f>
        <v>1</v>
      </c>
      <c r="Q1571" s="0" t="n">
        <f aca="false">J1571*P1571+ROW()*0.00000001</f>
        <v>1.27001571</v>
      </c>
    </row>
    <row r="1572" customFormat="false" ht="15" hidden="false" customHeight="false" outlineLevel="0" collapsed="false">
      <c r="A1572" s="0" t="s">
        <v>1400</v>
      </c>
      <c r="B1572" s="0" t="s">
        <v>33</v>
      </c>
      <c r="C1572" s="0" t="n">
        <v>2010</v>
      </c>
      <c r="D1572" s="0" t="s">
        <v>34</v>
      </c>
      <c r="E1572" s="0" t="s">
        <v>142</v>
      </c>
      <c r="F1572" s="0" t="n">
        <v>0.76</v>
      </c>
      <c r="G1572" s="0" t="n">
        <v>0.39</v>
      </c>
      <c r="H1572" s="0" t="n">
        <v>0</v>
      </c>
      <c r="I1572" s="0" t="n">
        <v>0.11</v>
      </c>
      <c r="J1572" s="0" t="n">
        <v>1.26</v>
      </c>
      <c r="K1572" s="0" t="n">
        <v>79</v>
      </c>
      <c r="L1572" s="0" t="n">
        <v>8.1</v>
      </c>
      <c r="M1572" s="0" t="s">
        <v>36</v>
      </c>
      <c r="N1572" s="0" t="s">
        <v>35</v>
      </c>
      <c r="O1572" s="0" t="s">
        <v>37</v>
      </c>
      <c r="P1572" s="0" t="n">
        <f aca="false">IF(AND(OR(Dashboard!$B$5="All",D1572=Dashboard!$B$5),OR(Dashboard!$D$5="All",N1572=Dashboard!$D$5),OR(AND(C1572&lt;&gt;"",C1572&gt;=Dashboard!$F$5,C1572&lt;=Dashboard!$H$5),AND(C1572="",Dashboard!$F$5&lt;=1980,Dashboard!$H$5&gt;=2016))),1,0)</f>
        <v>1</v>
      </c>
      <c r="Q1572" s="0" t="n">
        <f aca="false">J1572*P1572+ROW()*0.00000001</f>
        <v>1.26001572</v>
      </c>
    </row>
    <row r="1573" customFormat="false" ht="15" hidden="false" customHeight="false" outlineLevel="0" collapsed="false">
      <c r="A1573" s="0" t="s">
        <v>1401</v>
      </c>
      <c r="B1573" s="0" t="s">
        <v>33</v>
      </c>
      <c r="C1573" s="0" t="n">
        <v>2007</v>
      </c>
      <c r="D1573" s="0" t="s">
        <v>34</v>
      </c>
      <c r="E1573" s="0" t="s">
        <v>72</v>
      </c>
      <c r="F1573" s="0" t="n">
        <v>0.39</v>
      </c>
      <c r="G1573" s="0" t="n">
        <v>0.72</v>
      </c>
      <c r="H1573" s="0" t="n">
        <v>0</v>
      </c>
      <c r="I1573" s="0" t="n">
        <v>0.15</v>
      </c>
      <c r="J1573" s="0" t="n">
        <v>1.26</v>
      </c>
      <c r="K1573" s="0" t="n">
        <v>68</v>
      </c>
      <c r="L1573" s="0" t="n">
        <v>5.8</v>
      </c>
      <c r="M1573" s="0" t="s">
        <v>36</v>
      </c>
      <c r="N1573" s="0" t="s">
        <v>35</v>
      </c>
      <c r="O1573" s="0" t="s">
        <v>67</v>
      </c>
      <c r="P1573" s="0" t="n">
        <f aca="false">IF(AND(OR(Dashboard!$B$5="All",D1573=Dashboard!$B$5),OR(Dashboard!$D$5="All",N1573=Dashboard!$D$5),OR(AND(C1573&lt;&gt;"",C1573&gt;=Dashboard!$F$5,C1573&lt;=Dashboard!$H$5),AND(C1573="",Dashboard!$F$5&lt;=1980,Dashboard!$H$5&gt;=2016))),1,0)</f>
        <v>1</v>
      </c>
      <c r="Q1573" s="0" t="n">
        <f aca="false">J1573*P1573+ROW()*0.00000001</f>
        <v>1.26001573</v>
      </c>
    </row>
    <row r="1574" customFormat="false" ht="15" hidden="false" customHeight="false" outlineLevel="0" collapsed="false">
      <c r="A1574" s="0" t="s">
        <v>1402</v>
      </c>
      <c r="B1574" s="0" t="s">
        <v>117</v>
      </c>
      <c r="C1574" s="0" t="n">
        <v>1998</v>
      </c>
      <c r="D1574" s="0" t="s">
        <v>48</v>
      </c>
      <c r="E1574" s="0" t="s">
        <v>418</v>
      </c>
      <c r="F1574" s="0" t="n">
        <v>0.05</v>
      </c>
      <c r="G1574" s="0" t="n">
        <v>0.03</v>
      </c>
      <c r="H1574" s="0" t="n">
        <v>1.1</v>
      </c>
      <c r="I1574" s="0" t="n">
        <v>0.08</v>
      </c>
      <c r="J1574" s="0" t="n">
        <v>1.26</v>
      </c>
      <c r="N1574" s="0" t="s">
        <v>74</v>
      </c>
      <c r="P1574" s="0" t="n">
        <f aca="false">IF(AND(OR(Dashboard!$B$5="All",D1574=Dashboard!$B$5),OR(Dashboard!$D$5="All",N1574=Dashboard!$D$5),OR(AND(C1574&lt;&gt;"",C1574&gt;=Dashboard!$F$5,C1574&lt;=Dashboard!$H$5),AND(C1574="",Dashboard!$F$5&lt;=1980,Dashboard!$H$5&gt;=2016))),1,0)</f>
        <v>1</v>
      </c>
      <c r="Q1574" s="0" t="n">
        <f aca="false">J1574*P1574+ROW()*0.00000001</f>
        <v>1.26001574</v>
      </c>
    </row>
    <row r="1575" customFormat="false" ht="15" hidden="false" customHeight="false" outlineLevel="0" collapsed="false">
      <c r="A1575" s="0" t="s">
        <v>1403</v>
      </c>
      <c r="B1575" s="0" t="s">
        <v>152</v>
      </c>
      <c r="C1575" s="0" t="n">
        <v>2010</v>
      </c>
      <c r="D1575" s="0" t="s">
        <v>34</v>
      </c>
      <c r="E1575" s="0" t="s">
        <v>154</v>
      </c>
      <c r="F1575" s="0" t="n">
        <v>0</v>
      </c>
      <c r="G1575" s="0" t="n">
        <v>1.01</v>
      </c>
      <c r="H1575" s="0" t="n">
        <v>0</v>
      </c>
      <c r="I1575" s="0" t="n">
        <v>0.25</v>
      </c>
      <c r="J1575" s="0" t="n">
        <v>1.26</v>
      </c>
      <c r="K1575" s="0" t="n">
        <v>85</v>
      </c>
      <c r="L1575" s="0" t="n">
        <v>8.4</v>
      </c>
      <c r="M1575" s="0" t="s">
        <v>36</v>
      </c>
      <c r="N1575" s="0" t="s">
        <v>152</v>
      </c>
      <c r="O1575" s="0" t="s">
        <v>42</v>
      </c>
      <c r="P1575" s="0" t="n">
        <f aca="false">IF(AND(OR(Dashboard!$B$5="All",D1575=Dashboard!$B$5),OR(Dashboard!$D$5="All",N1575=Dashboard!$D$5),OR(AND(C1575&lt;&gt;"",C1575&gt;=Dashboard!$F$5,C1575&lt;=Dashboard!$H$5),AND(C1575="",Dashboard!$F$5&lt;=1980,Dashboard!$H$5&gt;=2016))),1,0)</f>
        <v>1</v>
      </c>
      <c r="Q1575" s="0" t="n">
        <f aca="false">J1575*P1575+ROW()*0.00000001</f>
        <v>1.26001575</v>
      </c>
    </row>
    <row r="1576" customFormat="false" ht="15" hidden="false" customHeight="false" outlineLevel="0" collapsed="false">
      <c r="A1576" s="0" t="s">
        <v>1404</v>
      </c>
      <c r="B1576" s="0" t="s">
        <v>117</v>
      </c>
      <c r="C1576" s="0" t="n">
        <v>1998</v>
      </c>
      <c r="D1576" s="0" t="s">
        <v>34</v>
      </c>
      <c r="E1576" s="0" t="s">
        <v>547</v>
      </c>
      <c r="F1576" s="0" t="n">
        <v>0.02</v>
      </c>
      <c r="G1576" s="0" t="n">
        <v>1.13</v>
      </c>
      <c r="H1576" s="0" t="n">
        <v>0.01</v>
      </c>
      <c r="I1576" s="0" t="n">
        <v>0.1</v>
      </c>
      <c r="J1576" s="0" t="n">
        <v>1.26</v>
      </c>
      <c r="N1576" s="0" t="s">
        <v>74</v>
      </c>
      <c r="P1576" s="0" t="n">
        <f aca="false">IF(AND(OR(Dashboard!$B$5="All",D1576=Dashboard!$B$5),OR(Dashboard!$D$5="All",N1576=Dashboard!$D$5),OR(AND(C1576&lt;&gt;"",C1576&gt;=Dashboard!$F$5,C1576&lt;=Dashboard!$H$5),AND(C1576="",Dashboard!$F$5&lt;=1980,Dashboard!$H$5&gt;=2016))),1,0)</f>
        <v>1</v>
      </c>
      <c r="Q1576" s="0" t="n">
        <f aca="false">J1576*P1576+ROW()*0.00000001</f>
        <v>1.26001576</v>
      </c>
    </row>
    <row r="1577" customFormat="false" ht="15" hidden="false" customHeight="false" outlineLevel="0" collapsed="false">
      <c r="A1577" s="0" t="s">
        <v>1405</v>
      </c>
      <c r="B1577" s="0" t="s">
        <v>152</v>
      </c>
      <c r="C1577" s="0" t="n">
        <v>2003</v>
      </c>
      <c r="D1577" s="0" t="s">
        <v>34</v>
      </c>
      <c r="E1577" s="0" t="s">
        <v>257</v>
      </c>
      <c r="F1577" s="0" t="n">
        <v>0</v>
      </c>
      <c r="G1577" s="0" t="n">
        <v>1.15</v>
      </c>
      <c r="H1577" s="0" t="n">
        <v>0</v>
      </c>
      <c r="I1577" s="0" t="n">
        <v>0.11</v>
      </c>
      <c r="J1577" s="0" t="n">
        <v>1.26</v>
      </c>
      <c r="N1577" s="0" t="s">
        <v>152</v>
      </c>
      <c r="P1577" s="0" t="n">
        <f aca="false">IF(AND(OR(Dashboard!$B$5="All",D1577=Dashboard!$B$5),OR(Dashboard!$D$5="All",N1577=Dashboard!$D$5),OR(AND(C1577&lt;&gt;"",C1577&gt;=Dashboard!$F$5,C1577&lt;=Dashboard!$H$5),AND(C1577="",Dashboard!$F$5&lt;=1980,Dashboard!$H$5&gt;=2016))),1,0)</f>
        <v>1</v>
      </c>
      <c r="Q1577" s="0" t="n">
        <f aca="false">J1577*P1577+ROW()*0.00000001</f>
        <v>1.26001577</v>
      </c>
    </row>
    <row r="1578" customFormat="false" ht="15" hidden="false" customHeight="false" outlineLevel="0" collapsed="false">
      <c r="A1578" s="0" t="s">
        <v>1406</v>
      </c>
      <c r="B1578" s="0" t="s">
        <v>117</v>
      </c>
      <c r="C1578" s="0" t="n">
        <v>1998</v>
      </c>
      <c r="D1578" s="0" t="s">
        <v>52</v>
      </c>
      <c r="E1578" s="0" t="s">
        <v>342</v>
      </c>
      <c r="F1578" s="0" t="n">
        <v>0.99</v>
      </c>
      <c r="G1578" s="0" t="n">
        <v>0.22</v>
      </c>
      <c r="H1578" s="0" t="n">
        <v>0</v>
      </c>
      <c r="I1578" s="0" t="n">
        <v>0.04</v>
      </c>
      <c r="J1578" s="0" t="n">
        <v>1.26</v>
      </c>
      <c r="N1578" s="0" t="s">
        <v>74</v>
      </c>
      <c r="P1578" s="0" t="n">
        <f aca="false">IF(AND(OR(Dashboard!$B$5="All",D1578=Dashboard!$B$5),OR(Dashboard!$D$5="All",N1578=Dashboard!$D$5),OR(AND(C1578&lt;&gt;"",C1578&gt;=Dashboard!$F$5,C1578&lt;=Dashboard!$H$5),AND(C1578="",Dashboard!$F$5&lt;=1980,Dashboard!$H$5&gt;=2016))),1,0)</f>
        <v>1</v>
      </c>
      <c r="Q1578" s="0" t="n">
        <f aca="false">J1578*P1578+ROW()*0.00000001</f>
        <v>1.26001578</v>
      </c>
    </row>
    <row r="1579" customFormat="false" ht="15" hidden="false" customHeight="false" outlineLevel="0" collapsed="false">
      <c r="A1579" s="0" t="s">
        <v>1407</v>
      </c>
      <c r="B1579" s="0" t="s">
        <v>50</v>
      </c>
      <c r="C1579" s="0" t="n">
        <v>2005</v>
      </c>
      <c r="D1579" s="0" t="s">
        <v>58</v>
      </c>
      <c r="E1579" s="0" t="s">
        <v>160</v>
      </c>
      <c r="F1579" s="0" t="n">
        <v>0.1</v>
      </c>
      <c r="G1579" s="0" t="n">
        <v>0.02</v>
      </c>
      <c r="H1579" s="0" t="n">
        <v>1.12</v>
      </c>
      <c r="I1579" s="0" t="n">
        <v>0.01</v>
      </c>
      <c r="J1579" s="0" t="n">
        <v>1.26</v>
      </c>
      <c r="K1579" s="0" t="n">
        <v>59</v>
      </c>
      <c r="L1579" s="0" t="n">
        <v>7.7</v>
      </c>
      <c r="M1579" s="0" t="s">
        <v>36</v>
      </c>
      <c r="N1579" s="0" t="s">
        <v>35</v>
      </c>
      <c r="O1579" s="0" t="s">
        <v>53</v>
      </c>
      <c r="P1579" s="0" t="n">
        <f aca="false">IF(AND(OR(Dashboard!$B$5="All",D1579=Dashboard!$B$5),OR(Dashboard!$D$5="All",N1579=Dashboard!$D$5),OR(AND(C1579&lt;&gt;"",C1579&gt;=Dashboard!$F$5,C1579&lt;=Dashboard!$H$5),AND(C1579="",Dashboard!$F$5&lt;=1980,Dashboard!$H$5&gt;=2016))),1,0)</f>
        <v>1</v>
      </c>
      <c r="Q1579" s="0" t="n">
        <f aca="false">J1579*P1579+ROW()*0.00000001</f>
        <v>1.26001579</v>
      </c>
    </row>
    <row r="1580" customFormat="false" ht="15" hidden="false" customHeight="false" outlineLevel="0" collapsed="false">
      <c r="A1580" s="0" t="s">
        <v>1408</v>
      </c>
      <c r="B1580" s="0" t="s">
        <v>70</v>
      </c>
      <c r="C1580" s="0" t="n">
        <v>2008</v>
      </c>
      <c r="D1580" s="0" t="s">
        <v>71</v>
      </c>
      <c r="E1580" s="0" t="s">
        <v>257</v>
      </c>
      <c r="F1580" s="0" t="n">
        <v>0.45</v>
      </c>
      <c r="G1580" s="0" t="n">
        <v>0.55</v>
      </c>
      <c r="H1580" s="0" t="n">
        <v>0.05</v>
      </c>
      <c r="I1580" s="0" t="n">
        <v>0.22</v>
      </c>
      <c r="J1580" s="0" t="n">
        <v>1.26</v>
      </c>
      <c r="K1580" s="0" t="n">
        <v>75</v>
      </c>
      <c r="L1580" s="0" t="n">
        <v>7.2</v>
      </c>
      <c r="M1580" s="0" t="s">
        <v>103</v>
      </c>
      <c r="N1580" s="0" t="s">
        <v>74</v>
      </c>
      <c r="O1580" s="0" t="s">
        <v>37</v>
      </c>
      <c r="P1580" s="0" t="n">
        <f aca="false">IF(AND(OR(Dashboard!$B$5="All",D1580=Dashboard!$B$5),OR(Dashboard!$D$5="All",N1580=Dashboard!$D$5),OR(AND(C1580&lt;&gt;"",C1580&gt;=Dashboard!$F$5,C1580&lt;=Dashboard!$H$5),AND(C1580="",Dashboard!$F$5&lt;=1980,Dashboard!$H$5&gt;=2016))),1,0)</f>
        <v>1</v>
      </c>
      <c r="Q1580" s="0" t="n">
        <f aca="false">J1580*P1580+ROW()*0.00000001</f>
        <v>1.2600158</v>
      </c>
    </row>
    <row r="1581" customFormat="false" ht="15" hidden="false" customHeight="false" outlineLevel="0" collapsed="false">
      <c r="A1581" s="0" t="s">
        <v>507</v>
      </c>
      <c r="B1581" s="0" t="s">
        <v>50</v>
      </c>
      <c r="C1581" s="0" t="n">
        <v>2008</v>
      </c>
      <c r="D1581" s="0" t="s">
        <v>71</v>
      </c>
      <c r="E1581" s="0" t="s">
        <v>91</v>
      </c>
      <c r="F1581" s="0" t="n">
        <v>0.56</v>
      </c>
      <c r="G1581" s="0" t="n">
        <v>0.56</v>
      </c>
      <c r="H1581" s="0" t="n">
        <v>0</v>
      </c>
      <c r="I1581" s="0" t="n">
        <v>0.14</v>
      </c>
      <c r="J1581" s="0" t="n">
        <v>1.25</v>
      </c>
      <c r="N1581" s="0" t="s">
        <v>35</v>
      </c>
      <c r="P1581" s="0" t="n">
        <f aca="false">IF(AND(OR(Dashboard!$B$5="All",D1581=Dashboard!$B$5),OR(Dashboard!$D$5="All",N1581=Dashboard!$D$5),OR(AND(C1581&lt;&gt;"",C1581&gt;=Dashboard!$F$5,C1581&lt;=Dashboard!$H$5),AND(C1581="",Dashboard!$F$5&lt;=1980,Dashboard!$H$5&gt;=2016))),1,0)</f>
        <v>1</v>
      </c>
      <c r="Q1581" s="0" t="n">
        <f aca="false">J1581*P1581+ROW()*0.00000001</f>
        <v>1.25001581</v>
      </c>
    </row>
    <row r="1582" customFormat="false" ht="15" hidden="false" customHeight="false" outlineLevel="0" collapsed="false">
      <c r="A1582" s="0" t="s">
        <v>1409</v>
      </c>
      <c r="B1582" s="0" t="s">
        <v>50</v>
      </c>
      <c r="C1582" s="0" t="n">
        <v>2009</v>
      </c>
      <c r="D1582" s="0" t="s">
        <v>246</v>
      </c>
      <c r="E1582" s="0" t="s">
        <v>243</v>
      </c>
      <c r="F1582" s="0" t="n">
        <v>0.77</v>
      </c>
      <c r="G1582" s="0" t="n">
        <v>0.37</v>
      </c>
      <c r="H1582" s="0" t="n">
        <v>0</v>
      </c>
      <c r="I1582" s="0" t="n">
        <v>0.11</v>
      </c>
      <c r="J1582" s="0" t="n">
        <v>1.25</v>
      </c>
      <c r="K1582" s="0" t="n">
        <v>65</v>
      </c>
      <c r="L1582" s="0" t="n">
        <v>8.9</v>
      </c>
      <c r="M1582" s="0" t="s">
        <v>36</v>
      </c>
      <c r="N1582" s="0" t="s">
        <v>35</v>
      </c>
      <c r="O1582" s="0" t="s">
        <v>67</v>
      </c>
      <c r="P1582" s="0" t="n">
        <f aca="false">IF(AND(OR(Dashboard!$B$5="All",D1582=Dashboard!$B$5),OR(Dashboard!$D$5="All",N1582=Dashboard!$D$5),OR(AND(C1582&lt;&gt;"",C1582&gt;=Dashboard!$F$5,C1582&lt;=Dashboard!$H$5),AND(C1582="",Dashboard!$F$5&lt;=1980,Dashboard!$H$5&gt;=2016))),1,0)</f>
        <v>1</v>
      </c>
      <c r="Q1582" s="0" t="n">
        <f aca="false">J1582*P1582+ROW()*0.00000001</f>
        <v>1.25001582</v>
      </c>
    </row>
    <row r="1583" customFormat="false" ht="15" hidden="false" customHeight="false" outlineLevel="0" collapsed="false">
      <c r="A1583" s="0" t="s">
        <v>1410</v>
      </c>
      <c r="B1583" s="0" t="s">
        <v>117</v>
      </c>
      <c r="C1583" s="0" t="n">
        <v>2000</v>
      </c>
      <c r="D1583" s="0" t="s">
        <v>34</v>
      </c>
      <c r="E1583" s="0" t="s">
        <v>142</v>
      </c>
      <c r="F1583" s="0" t="n">
        <v>0.7</v>
      </c>
      <c r="G1583" s="0" t="n">
        <v>0.47</v>
      </c>
      <c r="H1583" s="0" t="n">
        <v>0</v>
      </c>
      <c r="I1583" s="0" t="n">
        <v>0.08</v>
      </c>
      <c r="J1583" s="0" t="n">
        <v>1.25</v>
      </c>
      <c r="K1583" s="0" t="n">
        <v>86</v>
      </c>
      <c r="L1583" s="0" t="n">
        <v>8</v>
      </c>
      <c r="M1583" s="0" t="s">
        <v>36</v>
      </c>
      <c r="N1583" s="0" t="s">
        <v>74</v>
      </c>
      <c r="O1583" s="0" t="s">
        <v>42</v>
      </c>
      <c r="P1583" s="0" t="n">
        <f aca="false">IF(AND(OR(Dashboard!$B$5="All",D1583=Dashboard!$B$5),OR(Dashboard!$D$5="All",N1583=Dashboard!$D$5),OR(AND(C1583&lt;&gt;"",C1583&gt;=Dashboard!$F$5,C1583&lt;=Dashboard!$H$5),AND(C1583="",Dashboard!$F$5&lt;=1980,Dashboard!$H$5&gt;=2016))),1,0)</f>
        <v>1</v>
      </c>
      <c r="Q1583" s="0" t="n">
        <f aca="false">J1583*P1583+ROW()*0.00000001</f>
        <v>1.25001583</v>
      </c>
    </row>
    <row r="1584" customFormat="false" ht="15" hidden="false" customHeight="false" outlineLevel="0" collapsed="false">
      <c r="A1584" s="0" t="s">
        <v>1040</v>
      </c>
      <c r="B1584" s="0" t="s">
        <v>70</v>
      </c>
      <c r="C1584" s="0" t="n">
        <v>2013</v>
      </c>
      <c r="D1584" s="0" t="s">
        <v>71</v>
      </c>
      <c r="E1584" s="0" t="s">
        <v>689</v>
      </c>
      <c r="F1584" s="0" t="n">
        <v>0.56</v>
      </c>
      <c r="G1584" s="0" t="n">
        <v>0.41</v>
      </c>
      <c r="H1584" s="0" t="n">
        <v>0.09</v>
      </c>
      <c r="I1584" s="0" t="n">
        <v>0.19</v>
      </c>
      <c r="J1584" s="0" t="n">
        <v>1.25</v>
      </c>
      <c r="K1584" s="0" t="n">
        <v>76</v>
      </c>
      <c r="L1584" s="0" t="n">
        <v>6.3</v>
      </c>
      <c r="M1584" s="0" t="s">
        <v>73</v>
      </c>
      <c r="N1584" s="0" t="s">
        <v>74</v>
      </c>
      <c r="O1584" s="0" t="s">
        <v>37</v>
      </c>
      <c r="P1584" s="0" t="n">
        <f aca="false">IF(AND(OR(Dashboard!$B$5="All",D1584=Dashboard!$B$5),OR(Dashboard!$D$5="All",N1584=Dashboard!$D$5),OR(AND(C1584&lt;&gt;"",C1584&gt;=Dashboard!$F$5,C1584&lt;=Dashboard!$H$5),AND(C1584="",Dashboard!$F$5&lt;=1980,Dashboard!$H$5&gt;=2016))),1,0)</f>
        <v>1</v>
      </c>
      <c r="Q1584" s="0" t="n">
        <f aca="false">J1584*P1584+ROW()*0.00000001</f>
        <v>1.25001584</v>
      </c>
    </row>
    <row r="1585" customFormat="false" ht="15" hidden="false" customHeight="false" outlineLevel="0" collapsed="false">
      <c r="A1585" s="0" t="s">
        <v>581</v>
      </c>
      <c r="B1585" s="0" t="s">
        <v>76</v>
      </c>
      <c r="C1585" s="0" t="n">
        <v>2008</v>
      </c>
      <c r="D1585" s="0" t="s">
        <v>71</v>
      </c>
      <c r="E1585" s="0" t="s">
        <v>234</v>
      </c>
      <c r="F1585" s="0" t="n">
        <v>0.49</v>
      </c>
      <c r="G1585" s="0" t="n">
        <v>0</v>
      </c>
      <c r="H1585" s="0" t="n">
        <v>0.01</v>
      </c>
      <c r="I1585" s="0" t="n">
        <v>0.75</v>
      </c>
      <c r="J1585" s="0" t="n">
        <v>1.25</v>
      </c>
      <c r="K1585" s="0" t="n">
        <v>68</v>
      </c>
      <c r="L1585" s="0" t="n">
        <v>7.4</v>
      </c>
      <c r="M1585" s="0" t="s">
        <v>103</v>
      </c>
      <c r="N1585" s="0" t="s">
        <v>74</v>
      </c>
      <c r="O1585" s="0" t="s">
        <v>67</v>
      </c>
      <c r="P1585" s="0" t="n">
        <f aca="false">IF(AND(OR(Dashboard!$B$5="All",D1585=Dashboard!$B$5),OR(Dashboard!$D$5="All",N1585=Dashboard!$D$5),OR(AND(C1585&lt;&gt;"",C1585&gt;=Dashboard!$F$5,C1585&lt;=Dashboard!$H$5),AND(C1585="",Dashboard!$F$5&lt;=1980,Dashboard!$H$5&gt;=2016))),1,0)</f>
        <v>1</v>
      </c>
      <c r="Q1585" s="0" t="n">
        <f aca="false">J1585*P1585+ROW()*0.00000001</f>
        <v>1.25001585</v>
      </c>
    </row>
    <row r="1586" customFormat="false" ht="15" hidden="false" customHeight="false" outlineLevel="0" collapsed="false">
      <c r="A1586" s="0" t="s">
        <v>1411</v>
      </c>
      <c r="B1586" s="0" t="s">
        <v>159</v>
      </c>
      <c r="D1586" s="0" t="s">
        <v>71</v>
      </c>
      <c r="E1586" s="0" t="s">
        <v>160</v>
      </c>
      <c r="F1586" s="0" t="n">
        <v>1.17</v>
      </c>
      <c r="G1586" s="0" t="n">
        <v>0.07</v>
      </c>
      <c r="H1586" s="0" t="n">
        <v>0</v>
      </c>
      <c r="I1586" s="0" t="n">
        <v>0.01</v>
      </c>
      <c r="J1586" s="0" t="n">
        <v>1.25</v>
      </c>
      <c r="N1586" s="0" t="s">
        <v>161</v>
      </c>
      <c r="P1586" s="0" t="n">
        <f aca="false">IF(AND(OR(Dashboard!$B$5="All",D1586=Dashboard!$B$5),OR(Dashboard!$D$5="All",N1586=Dashboard!$D$5),OR(AND(C1586&lt;&gt;"",C1586&gt;=Dashboard!$F$5,C1586&lt;=Dashboard!$H$5),AND(C1586="",Dashboard!$F$5&lt;=1980,Dashboard!$H$5&gt;=2016))),1,0)</f>
        <v>1</v>
      </c>
      <c r="Q1586" s="0" t="n">
        <f aca="false">J1586*P1586+ROW()*0.00000001</f>
        <v>1.25001586</v>
      </c>
    </row>
    <row r="1587" customFormat="false" ht="15" hidden="false" customHeight="false" outlineLevel="0" collapsed="false">
      <c r="A1587" s="0" t="s">
        <v>355</v>
      </c>
      <c r="B1587" s="0" t="s">
        <v>64</v>
      </c>
      <c r="C1587" s="0" t="n">
        <v>2014</v>
      </c>
      <c r="D1587" s="0" t="s">
        <v>71</v>
      </c>
      <c r="E1587" s="0" t="s">
        <v>124</v>
      </c>
      <c r="F1587" s="0" t="n">
        <v>0.72</v>
      </c>
      <c r="G1587" s="0" t="n">
        <v>0.41</v>
      </c>
      <c r="H1587" s="0" t="n">
        <v>0.01</v>
      </c>
      <c r="I1587" s="0" t="n">
        <v>0.11</v>
      </c>
      <c r="J1587" s="0" t="n">
        <v>1.25</v>
      </c>
      <c r="L1587" s="0" t="n">
        <v>5</v>
      </c>
      <c r="M1587" s="0" t="s">
        <v>73</v>
      </c>
      <c r="N1587" s="0" t="s">
        <v>66</v>
      </c>
      <c r="P1587" s="0" t="n">
        <f aca="false">IF(AND(OR(Dashboard!$B$5="All",D1587=Dashboard!$B$5),OR(Dashboard!$D$5="All",N1587=Dashboard!$D$5),OR(AND(C1587&lt;&gt;"",C1587&gt;=Dashboard!$F$5,C1587&lt;=Dashboard!$H$5),AND(C1587="",Dashboard!$F$5&lt;=1980,Dashboard!$H$5&gt;=2016))),1,0)</f>
        <v>1</v>
      </c>
      <c r="Q1587" s="0" t="n">
        <f aca="false">J1587*P1587+ROW()*0.00000001</f>
        <v>1.25001587</v>
      </c>
    </row>
    <row r="1588" customFormat="false" ht="15" hidden="false" customHeight="false" outlineLevel="0" collapsed="false">
      <c r="A1588" s="0" t="s">
        <v>1412</v>
      </c>
      <c r="B1588" s="0" t="s">
        <v>70</v>
      </c>
      <c r="C1588" s="0" t="n">
        <v>2008</v>
      </c>
      <c r="D1588" s="0" t="s">
        <v>56</v>
      </c>
      <c r="E1588" s="0" t="s">
        <v>89</v>
      </c>
      <c r="F1588" s="0" t="n">
        <v>0.94</v>
      </c>
      <c r="G1588" s="0" t="n">
        <v>0.16</v>
      </c>
      <c r="H1588" s="0" t="n">
        <v>0.02</v>
      </c>
      <c r="I1588" s="0" t="n">
        <v>0.13</v>
      </c>
      <c r="J1588" s="0" t="n">
        <v>1.25</v>
      </c>
      <c r="K1588" s="0" t="n">
        <v>63</v>
      </c>
      <c r="L1588" s="0" t="n">
        <v>6.9</v>
      </c>
      <c r="M1588" s="0" t="s">
        <v>73</v>
      </c>
      <c r="N1588" s="0" t="s">
        <v>74</v>
      </c>
      <c r="O1588" s="0" t="s">
        <v>67</v>
      </c>
      <c r="P1588" s="0" t="n">
        <f aca="false">IF(AND(OR(Dashboard!$B$5="All",D1588=Dashboard!$B$5),OR(Dashboard!$D$5="All",N1588=Dashboard!$D$5),OR(AND(C1588&lt;&gt;"",C1588&gt;=Dashboard!$F$5,C1588&lt;=Dashboard!$H$5),AND(C1588="",Dashboard!$F$5&lt;=1980,Dashboard!$H$5&gt;=2016))),1,0)</f>
        <v>1</v>
      </c>
      <c r="Q1588" s="0" t="n">
        <f aca="false">J1588*P1588+ROW()*0.00000001</f>
        <v>1.25001588</v>
      </c>
    </row>
    <row r="1589" customFormat="false" ht="15" hidden="false" customHeight="false" outlineLevel="0" collapsed="false">
      <c r="A1589" s="0" t="s">
        <v>1413</v>
      </c>
      <c r="B1589" s="0" t="s">
        <v>39</v>
      </c>
      <c r="C1589" s="0" t="n">
        <v>1988</v>
      </c>
      <c r="D1589" s="0" t="s">
        <v>46</v>
      </c>
      <c r="E1589" s="0" t="s">
        <v>328</v>
      </c>
      <c r="F1589" s="0" t="n">
        <v>0</v>
      </c>
      <c r="G1589" s="0" t="n">
        <v>0</v>
      </c>
      <c r="H1589" s="0" t="n">
        <v>1.25</v>
      </c>
      <c r="I1589" s="0" t="n">
        <v>0</v>
      </c>
      <c r="J1589" s="0" t="n">
        <v>1.25</v>
      </c>
      <c r="N1589" s="0" t="s">
        <v>35</v>
      </c>
      <c r="P1589" s="0" t="n">
        <f aca="false">IF(AND(OR(Dashboard!$B$5="All",D1589=Dashboard!$B$5),OR(Dashboard!$D$5="All",N1589=Dashboard!$D$5),OR(AND(C1589&lt;&gt;"",C1589&gt;=Dashboard!$F$5,C1589&lt;=Dashboard!$H$5),AND(C1589="",Dashboard!$F$5&lt;=1980,Dashboard!$H$5&gt;=2016))),1,0)</f>
        <v>1</v>
      </c>
      <c r="Q1589" s="0" t="n">
        <f aca="false">J1589*P1589+ROW()*0.00000001</f>
        <v>1.25001589</v>
      </c>
    </row>
    <row r="1590" customFormat="false" ht="15" hidden="false" customHeight="false" outlineLevel="0" collapsed="false">
      <c r="A1590" s="0" t="s">
        <v>1414</v>
      </c>
      <c r="B1590" s="0" t="s">
        <v>39</v>
      </c>
      <c r="C1590" s="0" t="n">
        <v>1987</v>
      </c>
      <c r="D1590" s="0" t="s">
        <v>46</v>
      </c>
      <c r="E1590" s="0" t="s">
        <v>328</v>
      </c>
      <c r="F1590" s="0" t="n">
        <v>0</v>
      </c>
      <c r="G1590" s="0" t="n">
        <v>0</v>
      </c>
      <c r="H1590" s="0" t="n">
        <v>1.25</v>
      </c>
      <c r="I1590" s="0" t="n">
        <v>0</v>
      </c>
      <c r="J1590" s="0" t="n">
        <v>1.25</v>
      </c>
      <c r="N1590" s="0" t="s">
        <v>35</v>
      </c>
      <c r="P1590" s="0" t="n">
        <f aca="false">IF(AND(OR(Dashboard!$B$5="All",D1590=Dashboard!$B$5),OR(Dashboard!$D$5="All",N1590=Dashboard!$D$5),OR(AND(C1590&lt;&gt;"",C1590&gt;=Dashboard!$F$5,C1590&lt;=Dashboard!$H$5),AND(C1590="",Dashboard!$F$5&lt;=1980,Dashboard!$H$5&gt;=2016))),1,0)</f>
        <v>1</v>
      </c>
      <c r="Q1590" s="0" t="n">
        <f aca="false">J1590*P1590+ROW()*0.00000001</f>
        <v>1.2500159</v>
      </c>
    </row>
    <row r="1591" customFormat="false" ht="15" hidden="false" customHeight="false" outlineLevel="0" collapsed="false">
      <c r="A1591" s="0" t="s">
        <v>1415</v>
      </c>
      <c r="B1591" s="0" t="s">
        <v>117</v>
      </c>
      <c r="C1591" s="0" t="n">
        <v>1996</v>
      </c>
      <c r="D1591" s="0" t="s">
        <v>34</v>
      </c>
      <c r="E1591" s="0" t="s">
        <v>1416</v>
      </c>
      <c r="F1591" s="0" t="n">
        <v>0.99</v>
      </c>
      <c r="G1591" s="0" t="n">
        <v>0.13</v>
      </c>
      <c r="H1591" s="0" t="n">
        <v>0.1</v>
      </c>
      <c r="I1591" s="0" t="n">
        <v>0.04</v>
      </c>
      <c r="J1591" s="0" t="n">
        <v>1.25</v>
      </c>
      <c r="N1591" s="0" t="s">
        <v>74</v>
      </c>
      <c r="P1591" s="0" t="n">
        <f aca="false">IF(AND(OR(Dashboard!$B$5="All",D1591=Dashboard!$B$5),OR(Dashboard!$D$5="All",N1591=Dashboard!$D$5),OR(AND(C1591&lt;&gt;"",C1591&gt;=Dashboard!$F$5,C1591&lt;=Dashboard!$H$5),AND(C1591="",Dashboard!$F$5&lt;=1980,Dashboard!$H$5&gt;=2016))),1,0)</f>
        <v>1</v>
      </c>
      <c r="Q1591" s="0" t="n">
        <f aca="false">J1591*P1591+ROW()*0.00000001</f>
        <v>1.25001591</v>
      </c>
    </row>
    <row r="1592" customFormat="false" ht="15" hidden="false" customHeight="false" outlineLevel="0" collapsed="false">
      <c r="A1592" s="0" t="s">
        <v>319</v>
      </c>
      <c r="B1592" s="0" t="s">
        <v>64</v>
      </c>
      <c r="C1592" s="0" t="n">
        <v>2005</v>
      </c>
      <c r="D1592" s="0" t="s">
        <v>41</v>
      </c>
      <c r="E1592" s="0" t="s">
        <v>142</v>
      </c>
      <c r="F1592" s="0" t="n">
        <v>1</v>
      </c>
      <c r="G1592" s="0" t="n">
        <v>0.13</v>
      </c>
      <c r="H1592" s="0" t="n">
        <v>0.02</v>
      </c>
      <c r="I1592" s="0" t="n">
        <v>0.1</v>
      </c>
      <c r="J1592" s="0" t="n">
        <v>1.25</v>
      </c>
      <c r="K1592" s="0" t="n">
        <v>83</v>
      </c>
      <c r="L1592" s="0" t="n">
        <v>8.5</v>
      </c>
      <c r="M1592" s="0" t="s">
        <v>103</v>
      </c>
      <c r="N1592" s="0" t="s">
        <v>66</v>
      </c>
      <c r="O1592" s="0" t="s">
        <v>42</v>
      </c>
      <c r="P1592" s="0" t="n">
        <f aca="false">IF(AND(OR(Dashboard!$B$5="All",D1592=Dashboard!$B$5),OR(Dashboard!$D$5="All",N1592=Dashboard!$D$5),OR(AND(C1592&lt;&gt;"",C1592&gt;=Dashboard!$F$5,C1592&lt;=Dashboard!$H$5),AND(C1592="",Dashboard!$F$5&lt;=1980,Dashboard!$H$5&gt;=2016))),1,0)</f>
        <v>1</v>
      </c>
      <c r="Q1592" s="0" t="n">
        <f aca="false">J1592*P1592+ROW()*0.00000001</f>
        <v>1.25001592</v>
      </c>
    </row>
    <row r="1593" customFormat="false" ht="15" hidden="false" customHeight="false" outlineLevel="0" collapsed="false">
      <c r="A1593" s="0" t="s">
        <v>1417</v>
      </c>
      <c r="B1593" s="0" t="s">
        <v>186</v>
      </c>
      <c r="C1593" s="0" t="n">
        <v>2005</v>
      </c>
      <c r="D1593" s="0" t="s">
        <v>46</v>
      </c>
      <c r="E1593" s="0" t="s">
        <v>35</v>
      </c>
      <c r="F1593" s="0" t="n">
        <v>0.71</v>
      </c>
      <c r="G1593" s="0" t="n">
        <v>0.19</v>
      </c>
      <c r="H1593" s="0" t="n">
        <v>0.31</v>
      </c>
      <c r="I1593" s="0" t="n">
        <v>0.03</v>
      </c>
      <c r="J1593" s="0" t="n">
        <v>1.25</v>
      </c>
      <c r="K1593" s="0" t="n">
        <v>64</v>
      </c>
      <c r="L1593" s="0" t="n">
        <v>8.3</v>
      </c>
      <c r="M1593" s="0" t="s">
        <v>36</v>
      </c>
      <c r="N1593" s="0" t="s">
        <v>35</v>
      </c>
      <c r="O1593" s="0" t="s">
        <v>67</v>
      </c>
      <c r="P1593" s="0" t="n">
        <f aca="false">IF(AND(OR(Dashboard!$B$5="All",D1593=Dashboard!$B$5),OR(Dashboard!$D$5="All",N1593=Dashboard!$D$5),OR(AND(C1593&lt;&gt;"",C1593&gt;=Dashboard!$F$5,C1593&lt;=Dashboard!$H$5),AND(C1593="",Dashboard!$F$5&lt;=1980,Dashboard!$H$5&gt;=2016))),1,0)</f>
        <v>1</v>
      </c>
      <c r="Q1593" s="0" t="n">
        <f aca="false">J1593*P1593+ROW()*0.00000001</f>
        <v>1.25001593</v>
      </c>
    </row>
    <row r="1594" customFormat="false" ht="15" hidden="false" customHeight="false" outlineLevel="0" collapsed="false">
      <c r="A1594" s="0" t="s">
        <v>1418</v>
      </c>
      <c r="B1594" s="0" t="s">
        <v>76</v>
      </c>
      <c r="C1594" s="0" t="n">
        <v>2006</v>
      </c>
      <c r="D1594" s="0" t="s">
        <v>56</v>
      </c>
      <c r="E1594" s="0" t="s">
        <v>142</v>
      </c>
      <c r="F1594" s="0" t="n">
        <v>1.01</v>
      </c>
      <c r="G1594" s="0" t="n">
        <v>0.04</v>
      </c>
      <c r="H1594" s="0" t="n">
        <v>0.03</v>
      </c>
      <c r="I1594" s="0" t="n">
        <v>0.16</v>
      </c>
      <c r="J1594" s="0" t="n">
        <v>1.25</v>
      </c>
      <c r="K1594" s="0" t="n">
        <v>79</v>
      </c>
      <c r="L1594" s="0" t="n">
        <v>8.4</v>
      </c>
      <c r="M1594" s="0" t="s">
        <v>73</v>
      </c>
      <c r="N1594" s="0" t="s">
        <v>74</v>
      </c>
      <c r="O1594" s="0" t="s">
        <v>37</v>
      </c>
      <c r="P1594" s="0" t="n">
        <f aca="false">IF(AND(OR(Dashboard!$B$5="All",D1594=Dashboard!$B$5),OR(Dashboard!$D$5="All",N1594=Dashboard!$D$5),OR(AND(C1594&lt;&gt;"",C1594&gt;=Dashboard!$F$5,C1594&lt;=Dashboard!$H$5),AND(C1594="",Dashboard!$F$5&lt;=1980,Dashboard!$H$5&gt;=2016))),1,0)</f>
        <v>1</v>
      </c>
      <c r="Q1594" s="0" t="n">
        <f aca="false">J1594*P1594+ROW()*0.00000001</f>
        <v>1.25001594</v>
      </c>
    </row>
    <row r="1595" customFormat="false" ht="15" hidden="false" customHeight="false" outlineLevel="0" collapsed="false">
      <c r="A1595" s="0" t="s">
        <v>855</v>
      </c>
      <c r="B1595" s="0" t="s">
        <v>70</v>
      </c>
      <c r="C1595" s="0" t="n">
        <v>2007</v>
      </c>
      <c r="D1595" s="0" t="s">
        <v>56</v>
      </c>
      <c r="E1595" s="0" t="s">
        <v>124</v>
      </c>
      <c r="F1595" s="0" t="n">
        <v>0.47</v>
      </c>
      <c r="G1595" s="0" t="n">
        <v>0.53</v>
      </c>
      <c r="H1595" s="0" t="n">
        <v>0.03</v>
      </c>
      <c r="I1595" s="0" t="n">
        <v>0.22</v>
      </c>
      <c r="J1595" s="0" t="n">
        <v>1.25</v>
      </c>
      <c r="K1595" s="0" t="n">
        <v>86</v>
      </c>
      <c r="L1595" s="0" t="n">
        <v>7.6</v>
      </c>
      <c r="M1595" s="0" t="s">
        <v>73</v>
      </c>
      <c r="N1595" s="0" t="s">
        <v>74</v>
      </c>
      <c r="O1595" s="0" t="s">
        <v>42</v>
      </c>
      <c r="P1595" s="0" t="n">
        <f aca="false">IF(AND(OR(Dashboard!$B$5="All",D1595=Dashboard!$B$5),OR(Dashboard!$D$5="All",N1595=Dashboard!$D$5),OR(AND(C1595&lt;&gt;"",C1595&gt;=Dashboard!$F$5,C1595&lt;=Dashboard!$H$5),AND(C1595="",Dashboard!$F$5&lt;=1980,Dashboard!$H$5&gt;=2016))),1,0)</f>
        <v>1</v>
      </c>
      <c r="Q1595" s="0" t="n">
        <f aca="false">J1595*P1595+ROW()*0.00000001</f>
        <v>1.25001595</v>
      </c>
    </row>
    <row r="1596" customFormat="false" ht="15" hidden="false" customHeight="false" outlineLevel="0" collapsed="false">
      <c r="A1596" s="0" t="s">
        <v>1419</v>
      </c>
      <c r="B1596" s="0" t="s">
        <v>851</v>
      </c>
      <c r="C1596" s="0" t="n">
        <v>2012</v>
      </c>
      <c r="D1596" s="0" t="s">
        <v>16</v>
      </c>
      <c r="E1596" s="0" t="s">
        <v>89</v>
      </c>
      <c r="F1596" s="0" t="n">
        <v>0.35</v>
      </c>
      <c r="G1596" s="0" t="n">
        <v>0.61</v>
      </c>
      <c r="H1596" s="0" t="n">
        <v>0.02</v>
      </c>
      <c r="I1596" s="0" t="n">
        <v>0.27</v>
      </c>
      <c r="J1596" s="0" t="n">
        <v>1.25</v>
      </c>
      <c r="K1596" s="0" t="n">
        <v>88</v>
      </c>
      <c r="L1596" s="0" t="n">
        <v>8.6</v>
      </c>
      <c r="M1596" s="0" t="s">
        <v>36</v>
      </c>
      <c r="N1596" s="0" t="s">
        <v>74</v>
      </c>
      <c r="O1596" s="0" t="s">
        <v>42</v>
      </c>
      <c r="P1596" s="0" t="n">
        <f aca="false">IF(AND(OR(Dashboard!$B$5="All",D1596=Dashboard!$B$5),OR(Dashboard!$D$5="All",N1596=Dashboard!$D$5),OR(AND(C1596&lt;&gt;"",C1596&gt;=Dashboard!$F$5,C1596&lt;=Dashboard!$H$5),AND(C1596="",Dashboard!$F$5&lt;=1980,Dashboard!$H$5&gt;=2016))),1,0)</f>
        <v>1</v>
      </c>
      <c r="Q1596" s="0" t="n">
        <f aca="false">J1596*P1596+ROW()*0.00000001</f>
        <v>1.25001596</v>
      </c>
    </row>
    <row r="1597" customFormat="false" ht="15" hidden="false" customHeight="false" outlineLevel="0" collapsed="false">
      <c r="A1597" s="0" t="s">
        <v>1420</v>
      </c>
      <c r="B1597" s="0" t="s">
        <v>97</v>
      </c>
      <c r="C1597" s="0" t="n">
        <v>2015</v>
      </c>
      <c r="D1597" s="0" t="s">
        <v>46</v>
      </c>
      <c r="E1597" s="0" t="s">
        <v>35</v>
      </c>
      <c r="F1597" s="0" t="n">
        <v>0.48</v>
      </c>
      <c r="G1597" s="0" t="n">
        <v>0.35</v>
      </c>
      <c r="H1597" s="0" t="n">
        <v>0.34</v>
      </c>
      <c r="I1597" s="0" t="n">
        <v>0.08</v>
      </c>
      <c r="J1597" s="0" t="n">
        <v>1.25</v>
      </c>
      <c r="K1597" s="0" t="n">
        <v>69</v>
      </c>
      <c r="L1597" s="0" t="n">
        <v>8.8</v>
      </c>
      <c r="M1597" s="0" t="s">
        <v>36</v>
      </c>
      <c r="N1597" s="0" t="s">
        <v>35</v>
      </c>
      <c r="O1597" s="0" t="s">
        <v>67</v>
      </c>
      <c r="P1597" s="0" t="n">
        <f aca="false">IF(AND(OR(Dashboard!$B$5="All",D1597=Dashboard!$B$5),OR(Dashboard!$D$5="All",N1597=Dashboard!$D$5),OR(AND(C1597&lt;&gt;"",C1597&gt;=Dashboard!$F$5,C1597&lt;=Dashboard!$H$5),AND(C1597="",Dashboard!$F$5&lt;=1980,Dashboard!$H$5&gt;=2016))),1,0)</f>
        <v>1</v>
      </c>
      <c r="Q1597" s="0" t="n">
        <f aca="false">J1597*P1597+ROW()*0.00000001</f>
        <v>1.25001597</v>
      </c>
    </row>
    <row r="1598" customFormat="false" ht="15" hidden="false" customHeight="false" outlineLevel="0" collapsed="false">
      <c r="A1598" s="0" t="s">
        <v>1421</v>
      </c>
      <c r="B1598" s="0" t="s">
        <v>152</v>
      </c>
      <c r="C1598" s="0" t="n">
        <v>2002</v>
      </c>
      <c r="D1598" s="0" t="s">
        <v>246</v>
      </c>
      <c r="E1598" s="0" t="s">
        <v>160</v>
      </c>
      <c r="F1598" s="0" t="n">
        <v>1.19</v>
      </c>
      <c r="G1598" s="0" t="n">
        <v>0.05</v>
      </c>
      <c r="H1598" s="0" t="n">
        <v>0</v>
      </c>
      <c r="I1598" s="0" t="n">
        <v>0</v>
      </c>
      <c r="J1598" s="0" t="n">
        <v>1.25</v>
      </c>
      <c r="K1598" s="0" t="n">
        <v>74</v>
      </c>
      <c r="L1598" s="0" t="n">
        <v>8.5</v>
      </c>
      <c r="M1598" s="0" t="s">
        <v>36</v>
      </c>
      <c r="N1598" s="0" t="s">
        <v>152</v>
      </c>
      <c r="O1598" s="0" t="s">
        <v>37</v>
      </c>
      <c r="P1598" s="0" t="n">
        <f aca="false">IF(AND(OR(Dashboard!$B$5="All",D1598=Dashboard!$B$5),OR(Dashboard!$D$5="All",N1598=Dashboard!$D$5),OR(AND(C1598&lt;&gt;"",C1598&gt;=Dashboard!$F$5,C1598&lt;=Dashboard!$H$5),AND(C1598="",Dashboard!$F$5&lt;=1980,Dashboard!$H$5&gt;=2016))),1,0)</f>
        <v>1</v>
      </c>
      <c r="Q1598" s="0" t="n">
        <f aca="false">J1598*P1598+ROW()*0.00000001</f>
        <v>1.25001598</v>
      </c>
    </row>
    <row r="1599" customFormat="false" ht="15" hidden="false" customHeight="false" outlineLevel="0" collapsed="false">
      <c r="A1599" s="0" t="s">
        <v>1422</v>
      </c>
      <c r="B1599" s="0" t="s">
        <v>50</v>
      </c>
      <c r="C1599" s="0" t="n">
        <v>2007</v>
      </c>
      <c r="D1599" s="0" t="s">
        <v>71</v>
      </c>
      <c r="E1599" s="0" t="s">
        <v>418</v>
      </c>
      <c r="F1599" s="0" t="n">
        <v>0.49</v>
      </c>
      <c r="G1599" s="0" t="n">
        <v>0.62</v>
      </c>
      <c r="H1599" s="0" t="n">
        <v>0</v>
      </c>
      <c r="I1599" s="0" t="n">
        <v>0.14</v>
      </c>
      <c r="J1599" s="0" t="n">
        <v>1.25</v>
      </c>
      <c r="N1599" s="0" t="s">
        <v>35</v>
      </c>
      <c r="P1599" s="0" t="n">
        <f aca="false">IF(AND(OR(Dashboard!$B$5="All",D1599=Dashboard!$B$5),OR(Dashboard!$D$5="All",N1599=Dashboard!$D$5),OR(AND(C1599&lt;&gt;"",C1599&gt;=Dashboard!$F$5,C1599&lt;=Dashboard!$H$5),AND(C1599="",Dashboard!$F$5&lt;=1980,Dashboard!$H$5&gt;=2016))),1,0)</f>
        <v>1</v>
      </c>
      <c r="Q1599" s="0" t="n">
        <f aca="false">J1599*P1599+ROW()*0.00000001</f>
        <v>1.25001599</v>
      </c>
    </row>
    <row r="1600" customFormat="false" ht="15" hidden="false" customHeight="false" outlineLevel="0" collapsed="false">
      <c r="A1600" s="0" t="s">
        <v>1423</v>
      </c>
      <c r="B1600" s="0" t="s">
        <v>76</v>
      </c>
      <c r="C1600" s="0" t="n">
        <v>2003</v>
      </c>
      <c r="D1600" s="0" t="s">
        <v>71</v>
      </c>
      <c r="E1600" s="0" t="s">
        <v>257</v>
      </c>
      <c r="F1600" s="0" t="n">
        <v>0.61</v>
      </c>
      <c r="G1600" s="0" t="n">
        <v>0.48</v>
      </c>
      <c r="H1600" s="0" t="n">
        <v>0</v>
      </c>
      <c r="I1600" s="0" t="n">
        <v>0.16</v>
      </c>
      <c r="J1600" s="0" t="n">
        <v>1.25</v>
      </c>
      <c r="K1600" s="0" t="n">
        <v>52</v>
      </c>
      <c r="L1600" s="0" t="n">
        <v>6.2</v>
      </c>
      <c r="M1600" s="0" t="s">
        <v>103</v>
      </c>
      <c r="N1600" s="0" t="s">
        <v>74</v>
      </c>
      <c r="O1600" s="0" t="s">
        <v>53</v>
      </c>
      <c r="P1600" s="0" t="n">
        <f aca="false">IF(AND(OR(Dashboard!$B$5="All",D1600=Dashboard!$B$5),OR(Dashboard!$D$5="All",N1600=Dashboard!$D$5),OR(AND(C1600&lt;&gt;"",C1600&gt;=Dashboard!$F$5,C1600&lt;=Dashboard!$H$5),AND(C1600="",Dashboard!$F$5&lt;=1980,Dashboard!$H$5&gt;=2016))),1,0)</f>
        <v>1</v>
      </c>
      <c r="Q1600" s="0" t="n">
        <f aca="false">J1600*P1600+ROW()*0.00000001</f>
        <v>1.250016</v>
      </c>
    </row>
    <row r="1601" customFormat="false" ht="15" hidden="false" customHeight="false" outlineLevel="0" collapsed="false">
      <c r="A1601" s="0" t="s">
        <v>1197</v>
      </c>
      <c r="B1601" s="0" t="s">
        <v>76</v>
      </c>
      <c r="C1601" s="0" t="n">
        <v>2004</v>
      </c>
      <c r="D1601" s="0" t="s">
        <v>71</v>
      </c>
      <c r="E1601" s="0" t="s">
        <v>124</v>
      </c>
      <c r="F1601" s="0" t="n">
        <v>0.52</v>
      </c>
      <c r="G1601" s="0" t="n">
        <v>0.56</v>
      </c>
      <c r="H1601" s="0" t="n">
        <v>0</v>
      </c>
      <c r="I1601" s="0" t="n">
        <v>0.17</v>
      </c>
      <c r="J1601" s="0" t="n">
        <v>1.25</v>
      </c>
      <c r="K1601" s="0" t="n">
        <v>87</v>
      </c>
      <c r="L1601" s="0" t="n">
        <v>8.6</v>
      </c>
      <c r="M1601" s="0" t="s">
        <v>103</v>
      </c>
      <c r="N1601" s="0" t="s">
        <v>74</v>
      </c>
      <c r="O1601" s="0" t="s">
        <v>42</v>
      </c>
      <c r="P1601" s="0" t="n">
        <f aca="false">IF(AND(OR(Dashboard!$B$5="All",D1601=Dashboard!$B$5),OR(Dashboard!$D$5="All",N1601=Dashboard!$D$5),OR(AND(C1601&lt;&gt;"",C1601&gt;=Dashboard!$F$5,C1601&lt;=Dashboard!$H$5),AND(C1601="",Dashboard!$F$5&lt;=1980,Dashboard!$H$5&gt;=2016))),1,0)</f>
        <v>1</v>
      </c>
      <c r="Q1601" s="0" t="n">
        <f aca="false">J1601*P1601+ROW()*0.00000001</f>
        <v>1.25001601</v>
      </c>
    </row>
    <row r="1602" customFormat="false" ht="15" hidden="false" customHeight="false" outlineLevel="0" collapsed="false">
      <c r="A1602" s="0" t="s">
        <v>1424</v>
      </c>
      <c r="B1602" s="0" t="s">
        <v>117</v>
      </c>
      <c r="C1602" s="0" t="n">
        <v>1998</v>
      </c>
      <c r="D1602" s="0" t="s">
        <v>41</v>
      </c>
      <c r="E1602" s="0" t="s">
        <v>142</v>
      </c>
      <c r="F1602" s="0" t="n">
        <v>1.05</v>
      </c>
      <c r="G1602" s="0" t="n">
        <v>0.16</v>
      </c>
      <c r="H1602" s="0" t="n">
        <v>0</v>
      </c>
      <c r="I1602" s="0" t="n">
        <v>0.04</v>
      </c>
      <c r="J1602" s="0" t="n">
        <v>1.25</v>
      </c>
      <c r="N1602" s="0" t="s">
        <v>74</v>
      </c>
      <c r="P1602" s="0" t="n">
        <f aca="false">IF(AND(OR(Dashboard!$B$5="All",D1602=Dashboard!$B$5),OR(Dashboard!$D$5="All",N1602=Dashboard!$D$5),OR(AND(C1602&lt;&gt;"",C1602&gt;=Dashboard!$F$5,C1602&lt;=Dashboard!$H$5),AND(C1602="",Dashboard!$F$5&lt;=1980,Dashboard!$H$5&gt;=2016))),1,0)</f>
        <v>1</v>
      </c>
      <c r="Q1602" s="0" t="n">
        <f aca="false">J1602*P1602+ROW()*0.00000001</f>
        <v>1.25001602</v>
      </c>
    </row>
    <row r="1603" customFormat="false" ht="15" hidden="false" customHeight="false" outlineLevel="0" collapsed="false">
      <c r="A1603" s="0" t="s">
        <v>1425</v>
      </c>
      <c r="B1603" s="0" t="s">
        <v>76</v>
      </c>
      <c r="C1603" s="0" t="n">
        <v>2005</v>
      </c>
      <c r="D1603" s="0" t="s">
        <v>56</v>
      </c>
      <c r="E1603" s="0" t="s">
        <v>89</v>
      </c>
      <c r="F1603" s="0" t="n">
        <v>0.85</v>
      </c>
      <c r="G1603" s="0" t="n">
        <v>0.03</v>
      </c>
      <c r="H1603" s="0" t="n">
        <v>0.22</v>
      </c>
      <c r="I1603" s="0" t="n">
        <v>0.14</v>
      </c>
      <c r="J1603" s="0" t="n">
        <v>1.24</v>
      </c>
      <c r="K1603" s="0" t="n">
        <v>81</v>
      </c>
      <c r="L1603" s="0" t="n">
        <v>8.9</v>
      </c>
      <c r="M1603" s="0" t="s">
        <v>103</v>
      </c>
      <c r="N1603" s="0" t="s">
        <v>74</v>
      </c>
      <c r="O1603" s="0" t="s">
        <v>42</v>
      </c>
      <c r="P1603" s="0" t="n">
        <f aca="false">IF(AND(OR(Dashboard!$B$5="All",D1603=Dashboard!$B$5),OR(Dashboard!$D$5="All",N1603=Dashboard!$D$5),OR(AND(C1603&lt;&gt;"",C1603&gt;=Dashboard!$F$5,C1603&lt;=Dashboard!$H$5),AND(C1603="",Dashboard!$F$5&lt;=1980,Dashboard!$H$5&gt;=2016))),1,0)</f>
        <v>1</v>
      </c>
      <c r="Q1603" s="0" t="n">
        <f aca="false">J1603*P1603+ROW()*0.00000001</f>
        <v>1.24001603</v>
      </c>
    </row>
    <row r="1604" customFormat="false" ht="15" hidden="false" customHeight="false" outlineLevel="0" collapsed="false">
      <c r="A1604" s="0" t="s">
        <v>1426</v>
      </c>
      <c r="B1604" s="0" t="s">
        <v>33</v>
      </c>
      <c r="C1604" s="0" t="n">
        <v>2007</v>
      </c>
      <c r="D1604" s="0" t="s">
        <v>34</v>
      </c>
      <c r="E1604" s="0" t="s">
        <v>1427</v>
      </c>
      <c r="F1604" s="0" t="n">
        <v>0.45</v>
      </c>
      <c r="G1604" s="0" t="n">
        <v>0.67</v>
      </c>
      <c r="H1604" s="0" t="n">
        <v>0</v>
      </c>
      <c r="I1604" s="0" t="n">
        <v>0.12</v>
      </c>
      <c r="J1604" s="0" t="n">
        <v>1.24</v>
      </c>
      <c r="K1604" s="0" t="n">
        <v>52</v>
      </c>
      <c r="L1604" s="0" t="n">
        <v>6.8</v>
      </c>
      <c r="M1604" s="0" t="s">
        <v>36</v>
      </c>
      <c r="N1604" s="0" t="s">
        <v>35</v>
      </c>
      <c r="O1604" s="0" t="s">
        <v>53</v>
      </c>
      <c r="P1604" s="0" t="n">
        <f aca="false">IF(AND(OR(Dashboard!$B$5="All",D1604=Dashboard!$B$5),OR(Dashboard!$D$5="All",N1604=Dashboard!$D$5),OR(AND(C1604&lt;&gt;"",C1604&gt;=Dashboard!$F$5,C1604&lt;=Dashboard!$H$5),AND(C1604="",Dashboard!$F$5&lt;=1980,Dashboard!$H$5&gt;=2016))),1,0)</f>
        <v>1</v>
      </c>
      <c r="Q1604" s="0" t="n">
        <f aca="false">J1604*P1604+ROW()*0.00000001</f>
        <v>1.24001604</v>
      </c>
    </row>
    <row r="1605" customFormat="false" ht="15" hidden="false" customHeight="false" outlineLevel="0" collapsed="false">
      <c r="A1605" s="0" t="s">
        <v>1428</v>
      </c>
      <c r="B1605" s="0" t="s">
        <v>76</v>
      </c>
      <c r="C1605" s="0" t="n">
        <v>2001</v>
      </c>
      <c r="D1605" s="0" t="s">
        <v>46</v>
      </c>
      <c r="E1605" s="0" t="s">
        <v>229</v>
      </c>
      <c r="F1605" s="0" t="n">
        <v>0.61</v>
      </c>
      <c r="G1605" s="0" t="n">
        <v>0.48</v>
      </c>
      <c r="H1605" s="0" t="n">
        <v>0</v>
      </c>
      <c r="I1605" s="0" t="n">
        <v>0.16</v>
      </c>
      <c r="J1605" s="0" t="n">
        <v>1.24</v>
      </c>
      <c r="K1605" s="0" t="n">
        <v>87</v>
      </c>
      <c r="L1605" s="0" t="n">
        <v>8.3</v>
      </c>
      <c r="M1605" s="0" t="s">
        <v>103</v>
      </c>
      <c r="N1605" s="0" t="s">
        <v>74</v>
      </c>
      <c r="O1605" s="0" t="s">
        <v>42</v>
      </c>
      <c r="P1605" s="0" t="n">
        <f aca="false">IF(AND(OR(Dashboard!$B$5="All",D1605=Dashboard!$B$5),OR(Dashboard!$D$5="All",N1605=Dashboard!$D$5),OR(AND(C1605&lt;&gt;"",C1605&gt;=Dashboard!$F$5,C1605&lt;=Dashboard!$H$5),AND(C1605="",Dashboard!$F$5&lt;=1980,Dashboard!$H$5&gt;=2016))),1,0)</f>
        <v>1</v>
      </c>
      <c r="Q1605" s="0" t="n">
        <f aca="false">J1605*P1605+ROW()*0.00000001</f>
        <v>1.24001605</v>
      </c>
    </row>
    <row r="1606" customFormat="false" ht="15" hidden="false" customHeight="false" outlineLevel="0" collapsed="false">
      <c r="A1606" s="0" t="s">
        <v>1429</v>
      </c>
      <c r="B1606" s="0" t="s">
        <v>117</v>
      </c>
      <c r="C1606" s="0" t="n">
        <v>1997</v>
      </c>
      <c r="D1606" s="0" t="s">
        <v>16</v>
      </c>
      <c r="E1606" s="0" t="s">
        <v>214</v>
      </c>
      <c r="F1606" s="0" t="n">
        <v>0.75</v>
      </c>
      <c r="G1606" s="0" t="n">
        <v>0.44</v>
      </c>
      <c r="H1606" s="0" t="n">
        <v>0</v>
      </c>
      <c r="I1606" s="0" t="n">
        <v>0.06</v>
      </c>
      <c r="J1606" s="0" t="n">
        <v>1.24</v>
      </c>
      <c r="K1606" s="0" t="n">
        <v>85</v>
      </c>
      <c r="L1606" s="0" t="n">
        <v>9</v>
      </c>
      <c r="M1606" s="0" t="s">
        <v>103</v>
      </c>
      <c r="N1606" s="0" t="s">
        <v>74</v>
      </c>
      <c r="O1606" s="0" t="s">
        <v>42</v>
      </c>
      <c r="P1606" s="0" t="n">
        <f aca="false">IF(AND(OR(Dashboard!$B$5="All",D1606=Dashboard!$B$5),OR(Dashboard!$D$5="All",N1606=Dashboard!$D$5),OR(AND(C1606&lt;&gt;"",C1606&gt;=Dashboard!$F$5,C1606&lt;=Dashboard!$H$5),AND(C1606="",Dashboard!$F$5&lt;=1980,Dashboard!$H$5&gt;=2016))),1,0)</f>
        <v>1</v>
      </c>
      <c r="Q1606" s="0" t="n">
        <f aca="false">J1606*P1606+ROW()*0.00000001</f>
        <v>1.24001606</v>
      </c>
    </row>
    <row r="1607" customFormat="false" ht="15" hidden="false" customHeight="false" outlineLevel="0" collapsed="false">
      <c r="A1607" s="0" t="s">
        <v>1430</v>
      </c>
      <c r="B1607" s="0" t="s">
        <v>76</v>
      </c>
      <c r="C1607" s="0" t="n">
        <v>2000</v>
      </c>
      <c r="D1607" s="0" t="s">
        <v>71</v>
      </c>
      <c r="E1607" s="0" t="s">
        <v>328</v>
      </c>
      <c r="F1607" s="0" t="n">
        <v>0.24</v>
      </c>
      <c r="G1607" s="0" t="n">
        <v>0.19</v>
      </c>
      <c r="H1607" s="0" t="n">
        <v>0.75</v>
      </c>
      <c r="I1607" s="0" t="n">
        <v>0.06</v>
      </c>
      <c r="J1607" s="0" t="n">
        <v>1.24</v>
      </c>
      <c r="K1607" s="0" t="n">
        <v>78</v>
      </c>
      <c r="L1607" s="0" t="n">
        <v>7.7</v>
      </c>
      <c r="M1607" s="0" t="s">
        <v>36</v>
      </c>
      <c r="N1607" s="0" t="s">
        <v>74</v>
      </c>
      <c r="O1607" s="0" t="s">
        <v>37</v>
      </c>
      <c r="P1607" s="0" t="n">
        <f aca="false">IF(AND(OR(Dashboard!$B$5="All",D1607=Dashboard!$B$5),OR(Dashboard!$D$5="All",N1607=Dashboard!$D$5),OR(AND(C1607&lt;&gt;"",C1607&gt;=Dashboard!$F$5,C1607&lt;=Dashboard!$H$5),AND(C1607="",Dashboard!$F$5&lt;=1980,Dashboard!$H$5&gt;=2016))),1,0)</f>
        <v>1</v>
      </c>
      <c r="Q1607" s="0" t="n">
        <f aca="false">J1607*P1607+ROW()*0.00000001</f>
        <v>1.24001607</v>
      </c>
    </row>
    <row r="1608" customFormat="false" ht="15" hidden="false" customHeight="false" outlineLevel="0" collapsed="false">
      <c r="A1608" s="0" t="s">
        <v>1431</v>
      </c>
      <c r="B1608" s="0" t="s">
        <v>76</v>
      </c>
      <c r="C1608" s="0" t="n">
        <v>2008</v>
      </c>
      <c r="D1608" s="0" t="s">
        <v>102</v>
      </c>
      <c r="E1608" s="0" t="s">
        <v>418</v>
      </c>
      <c r="F1608" s="0" t="n">
        <v>0.69</v>
      </c>
      <c r="G1608" s="0" t="n">
        <v>0</v>
      </c>
      <c r="H1608" s="0" t="n">
        <v>0</v>
      </c>
      <c r="I1608" s="0" t="n">
        <v>0.55</v>
      </c>
      <c r="J1608" s="0" t="n">
        <v>1.24</v>
      </c>
      <c r="K1608" s="0" t="n">
        <v>78</v>
      </c>
      <c r="L1608" s="0" t="n">
        <v>6.9</v>
      </c>
      <c r="M1608" s="0" t="s">
        <v>103</v>
      </c>
      <c r="N1608" s="0" t="s">
        <v>74</v>
      </c>
      <c r="O1608" s="0" t="s">
        <v>37</v>
      </c>
      <c r="P1608" s="0" t="n">
        <f aca="false">IF(AND(OR(Dashboard!$B$5="All",D1608=Dashboard!$B$5),OR(Dashboard!$D$5="All",N1608=Dashboard!$D$5),OR(AND(C1608&lt;&gt;"",C1608&gt;=Dashboard!$F$5,C1608&lt;=Dashboard!$H$5),AND(C1608="",Dashboard!$F$5&lt;=1980,Dashboard!$H$5&gt;=2016))),1,0)</f>
        <v>1</v>
      </c>
      <c r="Q1608" s="0" t="n">
        <f aca="false">J1608*P1608+ROW()*0.00000001</f>
        <v>1.24001608</v>
      </c>
    </row>
    <row r="1609" customFormat="false" ht="15" hidden="false" customHeight="false" outlineLevel="0" collapsed="false">
      <c r="A1609" s="0" t="s">
        <v>1432</v>
      </c>
      <c r="B1609" s="0" t="s">
        <v>45</v>
      </c>
      <c r="C1609" s="0" t="n">
        <v>1992</v>
      </c>
      <c r="D1609" s="0" t="s">
        <v>48</v>
      </c>
      <c r="E1609" s="0" t="s">
        <v>35</v>
      </c>
      <c r="F1609" s="0" t="n">
        <v>0.56</v>
      </c>
      <c r="G1609" s="0" t="n">
        <v>0.22</v>
      </c>
      <c r="H1609" s="0" t="n">
        <v>0.43</v>
      </c>
      <c r="I1609" s="0" t="n">
        <v>0.03</v>
      </c>
      <c r="J1609" s="0" t="n">
        <v>1.24</v>
      </c>
      <c r="N1609" s="0" t="s">
        <v>35</v>
      </c>
      <c r="P1609" s="0" t="n">
        <f aca="false">IF(AND(OR(Dashboard!$B$5="All",D1609=Dashboard!$B$5),OR(Dashboard!$D$5="All",N1609=Dashboard!$D$5),OR(AND(C1609&lt;&gt;"",C1609&gt;=Dashboard!$F$5,C1609&lt;=Dashboard!$H$5),AND(C1609="",Dashboard!$F$5&lt;=1980,Dashboard!$H$5&gt;=2016))),1,0)</f>
        <v>1</v>
      </c>
      <c r="Q1609" s="0" t="n">
        <f aca="false">J1609*P1609+ROW()*0.00000001</f>
        <v>1.24001609</v>
      </c>
    </row>
    <row r="1610" customFormat="false" ht="15" hidden="false" customHeight="false" outlineLevel="0" collapsed="false">
      <c r="A1610" s="0" t="s">
        <v>1433</v>
      </c>
      <c r="B1610" s="0" t="s">
        <v>33</v>
      </c>
      <c r="D1610" s="0" t="s">
        <v>71</v>
      </c>
      <c r="E1610" s="0" t="s">
        <v>243</v>
      </c>
      <c r="F1610" s="0" t="n">
        <v>0.69</v>
      </c>
      <c r="G1610" s="0" t="n">
        <v>0.42</v>
      </c>
      <c r="H1610" s="0" t="n">
        <v>0</v>
      </c>
      <c r="I1610" s="0" t="n">
        <v>0.12</v>
      </c>
      <c r="J1610" s="0" t="n">
        <v>1.24</v>
      </c>
      <c r="K1610" s="0" t="n">
        <v>76</v>
      </c>
      <c r="L1610" s="0" t="n">
        <v>7.8</v>
      </c>
      <c r="M1610" s="0" t="s">
        <v>125</v>
      </c>
      <c r="N1610" s="0" t="s">
        <v>35</v>
      </c>
      <c r="O1610" s="0" t="s">
        <v>37</v>
      </c>
      <c r="P1610" s="0" t="n">
        <f aca="false">IF(AND(OR(Dashboard!$B$5="All",D1610=Dashboard!$B$5),OR(Dashboard!$D$5="All",N1610=Dashboard!$D$5),OR(AND(C1610&lt;&gt;"",C1610&gt;=Dashboard!$F$5,C1610&lt;=Dashboard!$H$5),AND(C1610="",Dashboard!$F$5&lt;=1980,Dashboard!$H$5&gt;=2016))),1,0)</f>
        <v>1</v>
      </c>
      <c r="Q1610" s="0" t="n">
        <f aca="false">J1610*P1610+ROW()*0.00000001</f>
        <v>1.2400161</v>
      </c>
    </row>
    <row r="1611" customFormat="false" ht="15" hidden="false" customHeight="false" outlineLevel="0" collapsed="false">
      <c r="A1611" s="0" t="s">
        <v>457</v>
      </c>
      <c r="B1611" s="0" t="s">
        <v>144</v>
      </c>
      <c r="C1611" s="0" t="n">
        <v>2005</v>
      </c>
      <c r="D1611" s="0" t="s">
        <v>71</v>
      </c>
      <c r="E1611" s="0" t="s">
        <v>91</v>
      </c>
      <c r="F1611" s="0" t="n">
        <v>0.82</v>
      </c>
      <c r="G1611" s="0" t="n">
        <v>0.38</v>
      </c>
      <c r="H1611" s="0" t="n">
        <v>0</v>
      </c>
      <c r="I1611" s="0" t="n">
        <v>0.04</v>
      </c>
      <c r="J1611" s="0" t="n">
        <v>1.24</v>
      </c>
      <c r="K1611" s="0" t="n">
        <v>61</v>
      </c>
      <c r="L1611" s="0" t="n">
        <v>8.1</v>
      </c>
      <c r="M1611" s="0" t="s">
        <v>103</v>
      </c>
      <c r="N1611" s="0" t="s">
        <v>66</v>
      </c>
      <c r="O1611" s="0" t="s">
        <v>67</v>
      </c>
      <c r="P1611" s="0" t="n">
        <f aca="false">IF(AND(OR(Dashboard!$B$5="All",D1611=Dashboard!$B$5),OR(Dashboard!$D$5="All",N1611=Dashboard!$D$5),OR(AND(C1611&lt;&gt;"",C1611&gt;=Dashboard!$F$5,C1611&lt;=Dashboard!$H$5),AND(C1611="",Dashboard!$F$5&lt;=1980,Dashboard!$H$5&gt;=2016))),1,0)</f>
        <v>1</v>
      </c>
      <c r="Q1611" s="0" t="n">
        <f aca="false">J1611*P1611+ROW()*0.00000001</f>
        <v>1.24001611</v>
      </c>
    </row>
    <row r="1612" customFormat="false" ht="15" hidden="false" customHeight="false" outlineLevel="0" collapsed="false">
      <c r="A1612" s="0" t="s">
        <v>1348</v>
      </c>
      <c r="B1612" s="0" t="s">
        <v>70</v>
      </c>
      <c r="C1612" s="0" t="n">
        <v>2009</v>
      </c>
      <c r="D1612" s="0" t="s">
        <v>71</v>
      </c>
      <c r="E1612" s="0" t="s">
        <v>91</v>
      </c>
      <c r="F1612" s="0" t="n">
        <v>0.65</v>
      </c>
      <c r="G1612" s="0" t="n">
        <v>0.4</v>
      </c>
      <c r="H1612" s="0" t="n">
        <v>0</v>
      </c>
      <c r="I1612" s="0" t="n">
        <v>0.19</v>
      </c>
      <c r="J1612" s="0" t="n">
        <v>1.24</v>
      </c>
      <c r="K1612" s="0" t="n">
        <v>79</v>
      </c>
      <c r="L1612" s="0" t="n">
        <v>7.7</v>
      </c>
      <c r="M1612" s="0" t="s">
        <v>73</v>
      </c>
      <c r="N1612" s="0" t="s">
        <v>74</v>
      </c>
      <c r="O1612" s="0" t="s">
        <v>37</v>
      </c>
      <c r="P1612" s="0" t="n">
        <f aca="false">IF(AND(OR(Dashboard!$B$5="All",D1612=Dashboard!$B$5),OR(Dashboard!$D$5="All",N1612=Dashboard!$D$5),OR(AND(C1612&lt;&gt;"",C1612&gt;=Dashboard!$F$5,C1612&lt;=Dashboard!$H$5),AND(C1612="",Dashboard!$F$5&lt;=1980,Dashboard!$H$5&gt;=2016))),1,0)</f>
        <v>1</v>
      </c>
      <c r="Q1612" s="0" t="n">
        <f aca="false">J1612*P1612+ROW()*0.00000001</f>
        <v>1.24001612</v>
      </c>
    </row>
    <row r="1613" customFormat="false" ht="15" hidden="false" customHeight="false" outlineLevel="0" collapsed="false">
      <c r="A1613" s="0" t="s">
        <v>1434</v>
      </c>
      <c r="B1613" s="0" t="s">
        <v>50</v>
      </c>
      <c r="C1613" s="0" t="n">
        <v>2007</v>
      </c>
      <c r="D1613" s="0" t="s">
        <v>71</v>
      </c>
      <c r="E1613" s="0" t="s">
        <v>91</v>
      </c>
      <c r="F1613" s="0" t="n">
        <v>1.12</v>
      </c>
      <c r="G1613" s="0" t="n">
        <v>0.02</v>
      </c>
      <c r="H1613" s="0" t="n">
        <v>0</v>
      </c>
      <c r="I1613" s="0" t="n">
        <v>0.09</v>
      </c>
      <c r="J1613" s="0" t="n">
        <v>1.24</v>
      </c>
      <c r="N1613" s="0" t="s">
        <v>35</v>
      </c>
      <c r="P1613" s="0" t="n">
        <f aca="false">IF(AND(OR(Dashboard!$B$5="All",D1613=Dashboard!$B$5),OR(Dashboard!$D$5="All",N1613=Dashboard!$D$5),OR(AND(C1613&lt;&gt;"",C1613&gt;=Dashboard!$F$5,C1613&lt;=Dashboard!$H$5),AND(C1613="",Dashboard!$F$5&lt;=1980,Dashboard!$H$5&gt;=2016))),1,0)</f>
        <v>1</v>
      </c>
      <c r="Q1613" s="0" t="n">
        <f aca="false">J1613*P1613+ROW()*0.00000001</f>
        <v>1.24001613</v>
      </c>
    </row>
    <row r="1614" customFormat="false" ht="15" hidden="false" customHeight="false" outlineLevel="0" collapsed="false">
      <c r="A1614" s="0" t="s">
        <v>1435</v>
      </c>
      <c r="B1614" s="0" t="s">
        <v>70</v>
      </c>
      <c r="C1614" s="0" t="n">
        <v>2012</v>
      </c>
      <c r="D1614" s="0" t="s">
        <v>34</v>
      </c>
      <c r="E1614" s="0" t="s">
        <v>142</v>
      </c>
      <c r="F1614" s="0" t="n">
        <v>0.12</v>
      </c>
      <c r="G1614" s="0" t="n">
        <v>0.89</v>
      </c>
      <c r="H1614" s="0" t="n">
        <v>0</v>
      </c>
      <c r="I1614" s="0" t="n">
        <v>0.23</v>
      </c>
      <c r="J1614" s="0" t="n">
        <v>1.23</v>
      </c>
      <c r="K1614" s="0" t="n">
        <v>76</v>
      </c>
      <c r="L1614" s="0" t="n">
        <v>6.4</v>
      </c>
      <c r="M1614" s="0" t="s">
        <v>36</v>
      </c>
      <c r="N1614" s="0" t="s">
        <v>74</v>
      </c>
      <c r="O1614" s="0" t="s">
        <v>37</v>
      </c>
      <c r="P1614" s="0" t="n">
        <f aca="false">IF(AND(OR(Dashboard!$B$5="All",D1614=Dashboard!$B$5),OR(Dashboard!$D$5="All",N1614=Dashboard!$D$5),OR(AND(C1614&lt;&gt;"",C1614&gt;=Dashboard!$F$5,C1614&lt;=Dashboard!$H$5),AND(C1614="",Dashboard!$F$5&lt;=1980,Dashboard!$H$5&gt;=2016))),1,0)</f>
        <v>1</v>
      </c>
      <c r="Q1614" s="0" t="n">
        <f aca="false">J1614*P1614+ROW()*0.00000001</f>
        <v>1.23001614</v>
      </c>
    </row>
    <row r="1615" customFormat="false" ht="15" hidden="false" customHeight="false" outlineLevel="0" collapsed="false">
      <c r="A1615" s="0" t="s">
        <v>1436</v>
      </c>
      <c r="B1615" s="0" t="s">
        <v>76</v>
      </c>
      <c r="C1615" s="0" t="n">
        <v>2001</v>
      </c>
      <c r="D1615" s="0" t="s">
        <v>16</v>
      </c>
      <c r="E1615" s="0" t="s">
        <v>220</v>
      </c>
      <c r="F1615" s="0" t="n">
        <v>0.6</v>
      </c>
      <c r="G1615" s="0" t="n">
        <v>0.47</v>
      </c>
      <c r="H1615" s="0" t="n">
        <v>0</v>
      </c>
      <c r="I1615" s="0" t="n">
        <v>0.16</v>
      </c>
      <c r="J1615" s="0" t="n">
        <v>1.23</v>
      </c>
      <c r="K1615" s="0" t="n">
        <v>32</v>
      </c>
      <c r="L1615" s="0" t="n">
        <v>4.6</v>
      </c>
      <c r="M1615" s="0" t="s">
        <v>36</v>
      </c>
      <c r="N1615" s="0" t="s">
        <v>74</v>
      </c>
      <c r="O1615" s="0" t="s">
        <v>177</v>
      </c>
      <c r="P1615" s="0" t="n">
        <f aca="false">IF(AND(OR(Dashboard!$B$5="All",D1615=Dashboard!$B$5),OR(Dashboard!$D$5="All",N1615=Dashboard!$D$5),OR(AND(C1615&lt;&gt;"",C1615&gt;=Dashboard!$F$5,C1615&lt;=Dashboard!$H$5),AND(C1615="",Dashboard!$F$5&lt;=1980,Dashboard!$H$5&gt;=2016))),1,0)</f>
        <v>1</v>
      </c>
      <c r="Q1615" s="0" t="n">
        <f aca="false">J1615*P1615+ROW()*0.00000001</f>
        <v>1.23001615</v>
      </c>
    </row>
    <row r="1616" customFormat="false" ht="15" hidden="false" customHeight="false" outlineLevel="0" collapsed="false">
      <c r="A1616" s="0" t="s">
        <v>962</v>
      </c>
      <c r="B1616" s="0" t="s">
        <v>172</v>
      </c>
      <c r="C1616" s="0" t="n">
        <v>2016</v>
      </c>
      <c r="D1616" s="0" t="s">
        <v>34</v>
      </c>
      <c r="E1616" s="0" t="s">
        <v>142</v>
      </c>
      <c r="F1616" s="0" t="n">
        <v>1.08</v>
      </c>
      <c r="G1616" s="0" t="n">
        <v>0.02</v>
      </c>
      <c r="H1616" s="0" t="n">
        <v>0</v>
      </c>
      <c r="I1616" s="0" t="n">
        <v>0.13</v>
      </c>
      <c r="J1616" s="0" t="n">
        <v>1.23</v>
      </c>
      <c r="K1616" s="0" t="n">
        <v>83</v>
      </c>
      <c r="L1616" s="0" t="n">
        <v>5.9</v>
      </c>
      <c r="M1616" s="0" t="s">
        <v>36</v>
      </c>
      <c r="N1616" s="0" t="s">
        <v>66</v>
      </c>
      <c r="O1616" s="0" t="s">
        <v>42</v>
      </c>
      <c r="P1616" s="0" t="n">
        <f aca="false">IF(AND(OR(Dashboard!$B$5="All",D1616=Dashboard!$B$5),OR(Dashboard!$D$5="All",N1616=Dashboard!$D$5),OR(AND(C1616&lt;&gt;"",C1616&gt;=Dashboard!$F$5,C1616&lt;=Dashboard!$H$5),AND(C1616="",Dashboard!$F$5&lt;=1980,Dashboard!$H$5&gt;=2016))),1,0)</f>
        <v>1</v>
      </c>
      <c r="Q1616" s="0" t="n">
        <f aca="false">J1616*P1616+ROW()*0.00000001</f>
        <v>1.23001616</v>
      </c>
    </row>
    <row r="1617" customFormat="false" ht="15" hidden="false" customHeight="false" outlineLevel="0" collapsed="false">
      <c r="A1617" s="0" t="s">
        <v>1437</v>
      </c>
      <c r="B1617" s="0" t="s">
        <v>144</v>
      </c>
      <c r="C1617" s="0" t="n">
        <v>2004</v>
      </c>
      <c r="D1617" s="0" t="s">
        <v>71</v>
      </c>
      <c r="E1617" s="0" t="s">
        <v>65</v>
      </c>
      <c r="F1617" s="0" t="n">
        <v>0.92</v>
      </c>
      <c r="G1617" s="0" t="n">
        <v>0.2</v>
      </c>
      <c r="H1617" s="0" t="n">
        <v>0.07</v>
      </c>
      <c r="I1617" s="0" t="n">
        <v>0.04</v>
      </c>
      <c r="J1617" s="0" t="n">
        <v>1.23</v>
      </c>
      <c r="K1617" s="0" t="n">
        <v>91</v>
      </c>
      <c r="L1617" s="0" t="n">
        <v>8.8</v>
      </c>
      <c r="M1617" s="0" t="s">
        <v>73</v>
      </c>
      <c r="N1617" s="0" t="s">
        <v>66</v>
      </c>
      <c r="O1617" s="0" t="s">
        <v>60</v>
      </c>
      <c r="P1617" s="0" t="n">
        <f aca="false">IF(AND(OR(Dashboard!$B$5="All",D1617=Dashboard!$B$5),OR(Dashboard!$D$5="All",N1617=Dashboard!$D$5),OR(AND(C1617&lt;&gt;"",C1617&gt;=Dashboard!$F$5,C1617&lt;=Dashboard!$H$5),AND(C1617="",Dashboard!$F$5&lt;=1980,Dashboard!$H$5&gt;=2016))),1,0)</f>
        <v>1</v>
      </c>
      <c r="Q1617" s="0" t="n">
        <f aca="false">J1617*P1617+ROW()*0.00000001</f>
        <v>1.23001617</v>
      </c>
    </row>
    <row r="1618" customFormat="false" ht="15" hidden="false" customHeight="false" outlineLevel="0" collapsed="false">
      <c r="A1618" s="0" t="s">
        <v>1438</v>
      </c>
      <c r="B1618" s="0" t="s">
        <v>50</v>
      </c>
      <c r="C1618" s="0" t="n">
        <v>2011</v>
      </c>
      <c r="D1618" s="0" t="s">
        <v>41</v>
      </c>
      <c r="E1618" s="0" t="s">
        <v>487</v>
      </c>
      <c r="F1618" s="0" t="n">
        <v>0.68</v>
      </c>
      <c r="G1618" s="0" t="n">
        <v>0.4</v>
      </c>
      <c r="H1618" s="0" t="n">
        <v>0.04</v>
      </c>
      <c r="I1618" s="0" t="n">
        <v>0.11</v>
      </c>
      <c r="J1618" s="0" t="n">
        <v>1.23</v>
      </c>
      <c r="N1618" s="0" t="s">
        <v>35</v>
      </c>
      <c r="P1618" s="0" t="n">
        <f aca="false">IF(AND(OR(Dashboard!$B$5="All",D1618=Dashboard!$B$5),OR(Dashboard!$D$5="All",N1618=Dashboard!$D$5),OR(AND(C1618&lt;&gt;"",C1618&gt;=Dashboard!$F$5,C1618&lt;=Dashboard!$H$5),AND(C1618="",Dashboard!$F$5&lt;=1980,Dashboard!$H$5&gt;=2016))),1,0)</f>
        <v>1</v>
      </c>
      <c r="Q1618" s="0" t="n">
        <f aca="false">J1618*P1618+ROW()*0.00000001</f>
        <v>1.23001618</v>
      </c>
    </row>
    <row r="1619" customFormat="false" ht="15" hidden="false" customHeight="false" outlineLevel="0" collapsed="false">
      <c r="A1619" s="0" t="s">
        <v>247</v>
      </c>
      <c r="B1619" s="0" t="s">
        <v>144</v>
      </c>
      <c r="C1619" s="0" t="n">
        <v>2002</v>
      </c>
      <c r="D1619" s="0" t="s">
        <v>16</v>
      </c>
      <c r="E1619" s="0" t="s">
        <v>248</v>
      </c>
      <c r="F1619" s="0" t="n">
        <v>0.59</v>
      </c>
      <c r="G1619" s="0" t="n">
        <v>0.57</v>
      </c>
      <c r="H1619" s="0" t="n">
        <v>0</v>
      </c>
      <c r="I1619" s="0" t="n">
        <v>0.07</v>
      </c>
      <c r="J1619" s="0" t="n">
        <v>1.23</v>
      </c>
      <c r="K1619" s="0" t="n">
        <v>70</v>
      </c>
      <c r="L1619" s="0" t="n">
        <v>8.1</v>
      </c>
      <c r="M1619" s="0" t="s">
        <v>36</v>
      </c>
      <c r="N1619" s="0" t="s">
        <v>66</v>
      </c>
      <c r="O1619" s="0" t="s">
        <v>67</v>
      </c>
      <c r="P1619" s="0" t="n">
        <f aca="false">IF(AND(OR(Dashboard!$B$5="All",D1619=Dashboard!$B$5),OR(Dashboard!$D$5="All",N1619=Dashboard!$D$5),OR(AND(C1619&lt;&gt;"",C1619&gt;=Dashboard!$F$5,C1619&lt;=Dashboard!$H$5),AND(C1619="",Dashboard!$F$5&lt;=1980,Dashboard!$H$5&gt;=2016))),1,0)</f>
        <v>1</v>
      </c>
      <c r="Q1619" s="0" t="n">
        <f aca="false">J1619*P1619+ROW()*0.00000001</f>
        <v>1.23001619</v>
      </c>
    </row>
    <row r="1620" customFormat="false" ht="15" hidden="false" customHeight="false" outlineLevel="0" collapsed="false">
      <c r="A1620" s="0" t="s">
        <v>1439</v>
      </c>
      <c r="B1620" s="0" t="s">
        <v>76</v>
      </c>
      <c r="C1620" s="0" t="n">
        <v>2004</v>
      </c>
      <c r="D1620" s="0" t="s">
        <v>41</v>
      </c>
      <c r="E1620" s="0" t="s">
        <v>160</v>
      </c>
      <c r="F1620" s="0" t="n">
        <v>0.6</v>
      </c>
      <c r="G1620" s="0" t="n">
        <v>0.47</v>
      </c>
      <c r="H1620" s="0" t="n">
        <v>0</v>
      </c>
      <c r="I1620" s="0" t="n">
        <v>0.16</v>
      </c>
      <c r="J1620" s="0" t="n">
        <v>1.23</v>
      </c>
      <c r="K1620" s="0" t="n">
        <v>57</v>
      </c>
      <c r="L1620" s="0" t="n">
        <v>5.5</v>
      </c>
      <c r="M1620" s="0" t="s">
        <v>73</v>
      </c>
      <c r="N1620" s="0" t="s">
        <v>74</v>
      </c>
      <c r="O1620" s="0" t="s">
        <v>53</v>
      </c>
      <c r="P1620" s="0" t="n">
        <f aca="false">IF(AND(OR(Dashboard!$B$5="All",D1620=Dashboard!$B$5),OR(Dashboard!$D$5="All",N1620=Dashboard!$D$5),OR(AND(C1620&lt;&gt;"",C1620&gt;=Dashboard!$F$5,C1620&lt;=Dashboard!$H$5),AND(C1620="",Dashboard!$F$5&lt;=1980,Dashboard!$H$5&gt;=2016))),1,0)</f>
        <v>1</v>
      </c>
      <c r="Q1620" s="0" t="n">
        <f aca="false">J1620*P1620+ROW()*0.00000001</f>
        <v>1.2300162</v>
      </c>
    </row>
    <row r="1621" customFormat="false" ht="15" hidden="false" customHeight="false" outlineLevel="0" collapsed="false">
      <c r="A1621" s="0" t="s">
        <v>1440</v>
      </c>
      <c r="B1621" s="0" t="s">
        <v>164</v>
      </c>
      <c r="C1621" s="0" t="n">
        <v>2009</v>
      </c>
      <c r="D1621" s="0" t="s">
        <v>71</v>
      </c>
      <c r="E1621" s="0" t="s">
        <v>124</v>
      </c>
      <c r="F1621" s="0" t="n">
        <v>0.43</v>
      </c>
      <c r="G1621" s="0" t="n">
        <v>0.47</v>
      </c>
      <c r="H1621" s="0" t="n">
        <v>0.05</v>
      </c>
      <c r="I1621" s="0" t="n">
        <v>0.28</v>
      </c>
      <c r="J1621" s="0" t="n">
        <v>1.23</v>
      </c>
      <c r="K1621" s="0" t="n">
        <v>63</v>
      </c>
      <c r="L1621" s="0" t="n">
        <v>7.2</v>
      </c>
      <c r="M1621" s="0" t="s">
        <v>73</v>
      </c>
      <c r="N1621" s="0" t="s">
        <v>74</v>
      </c>
      <c r="O1621" s="0" t="s">
        <v>67</v>
      </c>
      <c r="P1621" s="0" t="n">
        <f aca="false">IF(AND(OR(Dashboard!$B$5="All",D1621=Dashboard!$B$5),OR(Dashboard!$D$5="All",N1621=Dashboard!$D$5),OR(AND(C1621&lt;&gt;"",C1621&gt;=Dashboard!$F$5,C1621&lt;=Dashboard!$H$5),AND(C1621="",Dashboard!$F$5&lt;=1980,Dashboard!$H$5&gt;=2016))),1,0)</f>
        <v>1</v>
      </c>
      <c r="Q1621" s="0" t="n">
        <f aca="false">J1621*P1621+ROW()*0.00000001</f>
        <v>1.23001621</v>
      </c>
    </row>
    <row r="1622" customFormat="false" ht="15" hidden="false" customHeight="false" outlineLevel="0" collapsed="false">
      <c r="A1622" s="0" t="s">
        <v>1441</v>
      </c>
      <c r="B1622" s="0" t="s">
        <v>117</v>
      </c>
      <c r="C1622" s="0" t="n">
        <v>2003</v>
      </c>
      <c r="D1622" s="0" t="s">
        <v>52</v>
      </c>
      <c r="E1622" s="0" t="s">
        <v>89</v>
      </c>
      <c r="F1622" s="0" t="n">
        <v>0.69</v>
      </c>
      <c r="G1622" s="0" t="n">
        <v>0.47</v>
      </c>
      <c r="H1622" s="0" t="n">
        <v>0</v>
      </c>
      <c r="I1622" s="0" t="n">
        <v>0.08</v>
      </c>
      <c r="J1622" s="0" t="n">
        <v>1.23</v>
      </c>
      <c r="N1622" s="0" t="s">
        <v>74</v>
      </c>
      <c r="P1622" s="0" t="n">
        <f aca="false">IF(AND(OR(Dashboard!$B$5="All",D1622=Dashboard!$B$5),OR(Dashboard!$D$5="All",N1622=Dashboard!$D$5),OR(AND(C1622&lt;&gt;"",C1622&gt;=Dashboard!$F$5,C1622&lt;=Dashboard!$H$5),AND(C1622="",Dashboard!$F$5&lt;=1980,Dashboard!$H$5&gt;=2016))),1,0)</f>
        <v>1</v>
      </c>
      <c r="Q1622" s="0" t="n">
        <f aca="false">J1622*P1622+ROW()*0.00000001</f>
        <v>1.23001622</v>
      </c>
    </row>
    <row r="1623" customFormat="false" ht="15" hidden="false" customHeight="false" outlineLevel="0" collapsed="false">
      <c r="A1623" s="0" t="s">
        <v>323</v>
      </c>
      <c r="B1623" s="0" t="s">
        <v>70</v>
      </c>
      <c r="C1623" s="0" t="n">
        <v>2014</v>
      </c>
      <c r="D1623" s="0" t="s">
        <v>46</v>
      </c>
      <c r="E1623" s="0" t="s">
        <v>157</v>
      </c>
      <c r="F1623" s="0" t="n">
        <v>0.52</v>
      </c>
      <c r="G1623" s="0" t="n">
        <v>0.35</v>
      </c>
      <c r="H1623" s="0" t="n">
        <v>0.18</v>
      </c>
      <c r="I1623" s="0" t="n">
        <v>0.18</v>
      </c>
      <c r="J1623" s="0" t="n">
        <v>1.23</v>
      </c>
      <c r="N1623" s="0" t="s">
        <v>74</v>
      </c>
      <c r="P1623" s="0" t="n">
        <f aca="false">IF(AND(OR(Dashboard!$B$5="All",D1623=Dashboard!$B$5),OR(Dashboard!$D$5="All",N1623=Dashboard!$D$5),OR(AND(C1623&lt;&gt;"",C1623&gt;=Dashboard!$F$5,C1623&lt;=Dashboard!$H$5),AND(C1623="",Dashboard!$F$5&lt;=1980,Dashboard!$H$5&gt;=2016))),1,0)</f>
        <v>1</v>
      </c>
      <c r="Q1623" s="0" t="n">
        <f aca="false">J1623*P1623+ROW()*0.00000001</f>
        <v>1.23001623</v>
      </c>
    </row>
    <row r="1624" customFormat="false" ht="15" hidden="false" customHeight="false" outlineLevel="0" collapsed="false">
      <c r="A1624" s="0" t="s">
        <v>1442</v>
      </c>
      <c r="B1624" s="0" t="s">
        <v>64</v>
      </c>
      <c r="C1624" s="0" t="n">
        <v>2012</v>
      </c>
      <c r="D1624" s="0" t="s">
        <v>71</v>
      </c>
      <c r="E1624" s="0" t="s">
        <v>243</v>
      </c>
      <c r="F1624" s="0" t="n">
        <v>0.64</v>
      </c>
      <c r="G1624" s="0" t="n">
        <v>0.49</v>
      </c>
      <c r="H1624" s="0" t="n">
        <v>0</v>
      </c>
      <c r="I1624" s="0" t="n">
        <v>0.11</v>
      </c>
      <c r="J1624" s="0" t="n">
        <v>1.23</v>
      </c>
      <c r="K1624" s="0" t="n">
        <v>80</v>
      </c>
      <c r="L1624" s="0" t="n">
        <v>8.5</v>
      </c>
      <c r="M1624" s="0" t="s">
        <v>125</v>
      </c>
      <c r="N1624" s="0" t="s">
        <v>66</v>
      </c>
      <c r="O1624" s="0" t="s">
        <v>37</v>
      </c>
      <c r="P1624" s="0" t="n">
        <f aca="false">IF(AND(OR(Dashboard!$B$5="All",D1624=Dashboard!$B$5),OR(Dashboard!$D$5="All",N1624=Dashboard!$D$5),OR(AND(C1624&lt;&gt;"",C1624&gt;=Dashboard!$F$5,C1624&lt;=Dashboard!$H$5),AND(C1624="",Dashboard!$F$5&lt;=1980,Dashboard!$H$5&gt;=2016))),1,0)</f>
        <v>1</v>
      </c>
      <c r="Q1624" s="0" t="n">
        <f aca="false">J1624*P1624+ROW()*0.00000001</f>
        <v>1.23001624</v>
      </c>
    </row>
    <row r="1625" customFormat="false" ht="15" hidden="false" customHeight="false" outlineLevel="0" collapsed="false">
      <c r="A1625" s="0" t="s">
        <v>1443</v>
      </c>
      <c r="B1625" s="0" t="s">
        <v>45</v>
      </c>
      <c r="C1625" s="0" t="n">
        <v>2000</v>
      </c>
      <c r="D1625" s="0" t="s">
        <v>48</v>
      </c>
      <c r="E1625" s="0" t="s">
        <v>35</v>
      </c>
      <c r="F1625" s="0" t="n">
        <v>0.29</v>
      </c>
      <c r="G1625" s="0" t="n">
        <v>0.17</v>
      </c>
      <c r="H1625" s="0" t="n">
        <v>0.75</v>
      </c>
      <c r="I1625" s="0" t="n">
        <v>0.02</v>
      </c>
      <c r="J1625" s="0" t="n">
        <v>1.23</v>
      </c>
      <c r="N1625" s="0" t="s">
        <v>35</v>
      </c>
      <c r="P1625" s="0" t="n">
        <f aca="false">IF(AND(OR(Dashboard!$B$5="All",D1625=Dashboard!$B$5),OR(Dashboard!$D$5="All",N1625=Dashboard!$D$5),OR(AND(C1625&lt;&gt;"",C1625&gt;=Dashboard!$F$5,C1625&lt;=Dashboard!$H$5),AND(C1625="",Dashboard!$F$5&lt;=1980,Dashboard!$H$5&gt;=2016))),1,0)</f>
        <v>1</v>
      </c>
      <c r="Q1625" s="0" t="n">
        <f aca="false">J1625*P1625+ROW()*0.00000001</f>
        <v>1.23001625</v>
      </c>
    </row>
    <row r="1626" customFormat="false" ht="15" hidden="false" customHeight="false" outlineLevel="0" collapsed="false">
      <c r="A1626" s="0" t="s">
        <v>1033</v>
      </c>
      <c r="B1626" s="0" t="s">
        <v>85</v>
      </c>
      <c r="C1626" s="0" t="n">
        <v>2003</v>
      </c>
      <c r="D1626" s="0" t="s">
        <v>16</v>
      </c>
      <c r="E1626" s="0" t="s">
        <v>418</v>
      </c>
      <c r="F1626" s="0" t="n">
        <v>0.88</v>
      </c>
      <c r="G1626" s="0" t="n">
        <v>0.33</v>
      </c>
      <c r="H1626" s="0" t="n">
        <v>0</v>
      </c>
      <c r="I1626" s="0" t="n">
        <v>0.02</v>
      </c>
      <c r="J1626" s="0" t="n">
        <v>1.23</v>
      </c>
      <c r="L1626" s="0" t="n">
        <v>7.3</v>
      </c>
      <c r="M1626" s="0" t="s">
        <v>36</v>
      </c>
      <c r="N1626" s="0" t="s">
        <v>35</v>
      </c>
      <c r="P1626" s="0" t="n">
        <f aca="false">IF(AND(OR(Dashboard!$B$5="All",D1626=Dashboard!$B$5),OR(Dashboard!$D$5="All",N1626=Dashboard!$D$5),OR(AND(C1626&lt;&gt;"",C1626&gt;=Dashboard!$F$5,C1626&lt;=Dashboard!$H$5),AND(C1626="",Dashboard!$F$5&lt;=1980,Dashboard!$H$5&gt;=2016))),1,0)</f>
        <v>1</v>
      </c>
      <c r="Q1626" s="0" t="n">
        <f aca="false">J1626*P1626+ROW()*0.00000001</f>
        <v>1.23001626</v>
      </c>
    </row>
    <row r="1627" customFormat="false" ht="15" hidden="false" customHeight="false" outlineLevel="0" collapsed="false">
      <c r="A1627" s="0" t="s">
        <v>1444</v>
      </c>
      <c r="B1627" s="0" t="s">
        <v>117</v>
      </c>
      <c r="C1627" s="0" t="n">
        <v>1998</v>
      </c>
      <c r="D1627" s="0" t="s">
        <v>41</v>
      </c>
      <c r="E1627" s="0" t="s">
        <v>91</v>
      </c>
      <c r="F1627" s="0" t="n">
        <v>0.68</v>
      </c>
      <c r="G1627" s="0" t="n">
        <v>0.47</v>
      </c>
      <c r="H1627" s="0" t="n">
        <v>0</v>
      </c>
      <c r="I1627" s="0" t="n">
        <v>0.08</v>
      </c>
      <c r="J1627" s="0" t="n">
        <v>1.23</v>
      </c>
      <c r="N1627" s="0" t="s">
        <v>74</v>
      </c>
      <c r="P1627" s="0" t="n">
        <f aca="false">IF(AND(OR(Dashboard!$B$5="All",D1627=Dashboard!$B$5),OR(Dashboard!$D$5="All",N1627=Dashboard!$D$5),OR(AND(C1627&lt;&gt;"",C1627&gt;=Dashboard!$F$5,C1627&lt;=Dashboard!$H$5),AND(C1627="",Dashboard!$F$5&lt;=1980,Dashboard!$H$5&gt;=2016))),1,0)</f>
        <v>1</v>
      </c>
      <c r="Q1627" s="0" t="n">
        <f aca="false">J1627*P1627+ROW()*0.00000001</f>
        <v>1.23001627</v>
      </c>
    </row>
    <row r="1628" customFormat="false" ht="15" hidden="false" customHeight="false" outlineLevel="0" collapsed="false">
      <c r="A1628" s="0" t="s">
        <v>1445</v>
      </c>
      <c r="B1628" s="0" t="s">
        <v>184</v>
      </c>
      <c r="C1628" s="0" t="n">
        <v>2014</v>
      </c>
      <c r="D1628" s="0" t="s">
        <v>71</v>
      </c>
      <c r="E1628" s="0" t="s">
        <v>35</v>
      </c>
      <c r="F1628" s="0" t="n">
        <v>0.58</v>
      </c>
      <c r="G1628" s="0" t="n">
        <v>0.42</v>
      </c>
      <c r="H1628" s="0" t="n">
        <v>0.13</v>
      </c>
      <c r="I1628" s="0" t="n">
        <v>0.1</v>
      </c>
      <c r="J1628" s="0" t="n">
        <v>1.23</v>
      </c>
      <c r="K1628" s="0" t="n">
        <v>76</v>
      </c>
      <c r="L1628" s="0" t="n">
        <v>8.3</v>
      </c>
      <c r="M1628" s="0" t="s">
        <v>103</v>
      </c>
      <c r="N1628" s="0" t="s">
        <v>35</v>
      </c>
      <c r="O1628" s="0" t="s">
        <v>37</v>
      </c>
      <c r="P1628" s="0" t="n">
        <f aca="false">IF(AND(OR(Dashboard!$B$5="All",D1628=Dashboard!$B$5),OR(Dashboard!$D$5="All",N1628=Dashboard!$D$5),OR(AND(C1628&lt;&gt;"",C1628&gt;=Dashboard!$F$5,C1628&lt;=Dashboard!$H$5),AND(C1628="",Dashboard!$F$5&lt;=1980,Dashboard!$H$5&gt;=2016))),1,0)</f>
        <v>1</v>
      </c>
      <c r="Q1628" s="0" t="n">
        <f aca="false">J1628*P1628+ROW()*0.00000001</f>
        <v>1.23001628</v>
      </c>
    </row>
    <row r="1629" customFormat="false" ht="15" hidden="false" customHeight="false" outlineLevel="0" collapsed="false">
      <c r="A1629" s="0" t="s">
        <v>1446</v>
      </c>
      <c r="B1629" s="0" t="s">
        <v>39</v>
      </c>
      <c r="C1629" s="0" t="n">
        <v>1986</v>
      </c>
      <c r="D1629" s="0" t="s">
        <v>16</v>
      </c>
      <c r="E1629" s="0" t="s">
        <v>220</v>
      </c>
      <c r="F1629" s="0" t="n">
        <v>0.54</v>
      </c>
      <c r="G1629" s="0" t="n">
        <v>0.06</v>
      </c>
      <c r="H1629" s="0" t="n">
        <v>0.62</v>
      </c>
      <c r="I1629" s="0" t="n">
        <v>0.01</v>
      </c>
      <c r="J1629" s="0" t="n">
        <v>1.23</v>
      </c>
      <c r="N1629" s="0" t="s">
        <v>35</v>
      </c>
      <c r="P1629" s="0" t="n">
        <f aca="false">IF(AND(OR(Dashboard!$B$5="All",D1629=Dashboard!$B$5),OR(Dashboard!$D$5="All",N1629=Dashboard!$D$5),OR(AND(C1629&lt;&gt;"",C1629&gt;=Dashboard!$F$5,C1629&lt;=Dashboard!$H$5),AND(C1629="",Dashboard!$F$5&lt;=1980,Dashboard!$H$5&gt;=2016))),1,0)</f>
        <v>1</v>
      </c>
      <c r="Q1629" s="0" t="n">
        <f aca="false">J1629*P1629+ROW()*0.00000001</f>
        <v>1.23001629</v>
      </c>
    </row>
    <row r="1630" customFormat="false" ht="15" hidden="false" customHeight="false" outlineLevel="0" collapsed="false">
      <c r="A1630" s="0" t="s">
        <v>1447</v>
      </c>
      <c r="B1630" s="0" t="s">
        <v>85</v>
      </c>
      <c r="C1630" s="0" t="n">
        <v>2004</v>
      </c>
      <c r="D1630" s="0" t="s">
        <v>16</v>
      </c>
      <c r="E1630" s="0" t="s">
        <v>35</v>
      </c>
      <c r="F1630" s="0" t="n">
        <v>0.79</v>
      </c>
      <c r="G1630" s="0" t="n">
        <v>0.27</v>
      </c>
      <c r="H1630" s="0" t="n">
        <v>0.12</v>
      </c>
      <c r="I1630" s="0" t="n">
        <v>0.04</v>
      </c>
      <c r="J1630" s="0" t="n">
        <v>1.23</v>
      </c>
      <c r="K1630" s="0" t="n">
        <v>80</v>
      </c>
      <c r="L1630" s="0" t="n">
        <v>9.1</v>
      </c>
      <c r="M1630" s="0" t="s">
        <v>36</v>
      </c>
      <c r="N1630" s="0" t="s">
        <v>35</v>
      </c>
      <c r="O1630" s="0" t="s">
        <v>37</v>
      </c>
      <c r="P1630" s="0" t="n">
        <f aca="false">IF(AND(OR(Dashboard!$B$5="All",D1630=Dashboard!$B$5),OR(Dashboard!$D$5="All",N1630=Dashboard!$D$5),OR(AND(C1630&lt;&gt;"",C1630&gt;=Dashboard!$F$5,C1630&lt;=Dashboard!$H$5),AND(C1630="",Dashboard!$F$5&lt;=1980,Dashboard!$H$5&gt;=2016))),1,0)</f>
        <v>1</v>
      </c>
      <c r="Q1630" s="0" t="n">
        <f aca="false">J1630*P1630+ROW()*0.00000001</f>
        <v>1.2300163</v>
      </c>
    </row>
    <row r="1631" customFormat="false" ht="15" hidden="false" customHeight="false" outlineLevel="0" collapsed="false">
      <c r="A1631" s="0" t="s">
        <v>1380</v>
      </c>
      <c r="B1631" s="0" t="s">
        <v>64</v>
      </c>
      <c r="C1631" s="0" t="n">
        <v>2008</v>
      </c>
      <c r="D1631" s="0" t="s">
        <v>52</v>
      </c>
      <c r="E1631" s="0" t="s">
        <v>91</v>
      </c>
      <c r="F1631" s="0" t="n">
        <v>1</v>
      </c>
      <c r="G1631" s="0" t="n">
        <v>0.13</v>
      </c>
      <c r="H1631" s="0" t="n">
        <v>0</v>
      </c>
      <c r="I1631" s="0" t="n">
        <v>0.1</v>
      </c>
      <c r="J1631" s="0" t="n">
        <v>1.23</v>
      </c>
      <c r="K1631" s="0" t="n">
        <v>70</v>
      </c>
      <c r="L1631" s="0" t="n">
        <v>6.7</v>
      </c>
      <c r="M1631" s="0" t="s">
        <v>103</v>
      </c>
      <c r="N1631" s="0" t="s">
        <v>66</v>
      </c>
      <c r="O1631" s="0" t="s">
        <v>67</v>
      </c>
      <c r="P1631" s="0" t="n">
        <f aca="false">IF(AND(OR(Dashboard!$B$5="All",D1631=Dashboard!$B$5),OR(Dashboard!$D$5="All",N1631=Dashboard!$D$5),OR(AND(C1631&lt;&gt;"",C1631&gt;=Dashboard!$F$5,C1631&lt;=Dashboard!$H$5),AND(C1631="",Dashboard!$F$5&lt;=1980,Dashboard!$H$5&gt;=2016))),1,0)</f>
        <v>1</v>
      </c>
      <c r="Q1631" s="0" t="n">
        <f aca="false">J1631*P1631+ROW()*0.00000001</f>
        <v>1.23001631</v>
      </c>
    </row>
    <row r="1632" customFormat="false" ht="15" hidden="false" customHeight="false" outlineLevel="0" collapsed="false">
      <c r="A1632" s="0" t="s">
        <v>1448</v>
      </c>
      <c r="B1632" s="0" t="s">
        <v>85</v>
      </c>
      <c r="C1632" s="0" t="n">
        <v>2003</v>
      </c>
      <c r="D1632" s="0" t="s">
        <v>48</v>
      </c>
      <c r="E1632" s="0" t="s">
        <v>35</v>
      </c>
      <c r="F1632" s="0" t="n">
        <v>0.4</v>
      </c>
      <c r="G1632" s="0" t="n">
        <v>0.11</v>
      </c>
      <c r="H1632" s="0" t="n">
        <v>0.7</v>
      </c>
      <c r="I1632" s="0" t="n">
        <v>0.02</v>
      </c>
      <c r="J1632" s="0" t="n">
        <v>1.23</v>
      </c>
      <c r="N1632" s="0" t="s">
        <v>35</v>
      </c>
      <c r="P1632" s="0" t="n">
        <f aca="false">IF(AND(OR(Dashboard!$B$5="All",D1632=Dashboard!$B$5),OR(Dashboard!$D$5="All",N1632=Dashboard!$D$5),OR(AND(C1632&lt;&gt;"",C1632&gt;=Dashboard!$F$5,C1632&lt;=Dashboard!$H$5),AND(C1632="",Dashboard!$F$5&lt;=1980,Dashboard!$H$5&gt;=2016))),1,0)</f>
        <v>1</v>
      </c>
      <c r="Q1632" s="0" t="n">
        <f aca="false">J1632*P1632+ROW()*0.00000001</f>
        <v>1.23001632</v>
      </c>
    </row>
    <row r="1633" customFormat="false" ht="15" hidden="false" customHeight="false" outlineLevel="0" collapsed="false">
      <c r="A1633" s="0" t="s">
        <v>1050</v>
      </c>
      <c r="B1633" s="0" t="s">
        <v>70</v>
      </c>
      <c r="C1633" s="0" t="n">
        <v>2006</v>
      </c>
      <c r="D1633" s="0" t="s">
        <v>41</v>
      </c>
      <c r="E1633" s="0" t="s">
        <v>142</v>
      </c>
      <c r="F1633" s="0" t="n">
        <v>0.49</v>
      </c>
      <c r="G1633" s="0" t="n">
        <v>0.5</v>
      </c>
      <c r="H1633" s="0" t="n">
        <v>0.03</v>
      </c>
      <c r="I1633" s="0" t="n">
        <v>0.2</v>
      </c>
      <c r="J1633" s="0" t="n">
        <v>1.23</v>
      </c>
      <c r="K1633" s="0" t="n">
        <v>75</v>
      </c>
      <c r="L1633" s="0" t="n">
        <v>7.3</v>
      </c>
      <c r="M1633" s="0" t="s">
        <v>125</v>
      </c>
      <c r="N1633" s="0" t="s">
        <v>74</v>
      </c>
      <c r="O1633" s="0" t="s">
        <v>37</v>
      </c>
      <c r="P1633" s="0" t="n">
        <f aca="false">IF(AND(OR(Dashboard!$B$5="All",D1633=Dashboard!$B$5),OR(Dashboard!$D$5="All",N1633=Dashboard!$D$5),OR(AND(C1633&lt;&gt;"",C1633&gt;=Dashboard!$F$5,C1633&lt;=Dashboard!$H$5),AND(C1633="",Dashboard!$F$5&lt;=1980,Dashboard!$H$5&gt;=2016))),1,0)</f>
        <v>1</v>
      </c>
      <c r="Q1633" s="0" t="n">
        <f aca="false">J1633*P1633+ROW()*0.00000001</f>
        <v>1.23001633</v>
      </c>
    </row>
    <row r="1634" customFormat="false" ht="15" hidden="false" customHeight="false" outlineLevel="0" collapsed="false">
      <c r="A1634" s="0" t="s">
        <v>1001</v>
      </c>
      <c r="B1634" s="0" t="s">
        <v>33</v>
      </c>
      <c r="C1634" s="0" t="n">
        <v>2007</v>
      </c>
      <c r="D1634" s="0" t="s">
        <v>71</v>
      </c>
      <c r="E1634" s="0" t="s">
        <v>1002</v>
      </c>
      <c r="F1634" s="0" t="n">
        <v>0.54</v>
      </c>
      <c r="G1634" s="0" t="n">
        <v>0.55</v>
      </c>
      <c r="H1634" s="0" t="n">
        <v>0</v>
      </c>
      <c r="I1634" s="0" t="n">
        <v>0.13</v>
      </c>
      <c r="J1634" s="0" t="n">
        <v>1.23</v>
      </c>
      <c r="K1634" s="0" t="n">
        <v>63</v>
      </c>
      <c r="L1634" s="0" t="n">
        <v>7.7</v>
      </c>
      <c r="M1634" s="0" t="s">
        <v>125</v>
      </c>
      <c r="N1634" s="0" t="s">
        <v>35</v>
      </c>
      <c r="O1634" s="0" t="s">
        <v>67</v>
      </c>
      <c r="P1634" s="0" t="n">
        <f aca="false">IF(AND(OR(Dashboard!$B$5="All",D1634=Dashboard!$B$5),OR(Dashboard!$D$5="All",N1634=Dashboard!$D$5),OR(AND(C1634&lt;&gt;"",C1634&gt;=Dashboard!$F$5,C1634&lt;=Dashboard!$H$5),AND(C1634="",Dashboard!$F$5&lt;=1980,Dashboard!$H$5&gt;=2016))),1,0)</f>
        <v>1</v>
      </c>
      <c r="Q1634" s="0" t="n">
        <f aca="false">J1634*P1634+ROW()*0.00000001</f>
        <v>1.23001634</v>
      </c>
    </row>
    <row r="1635" customFormat="false" ht="15" hidden="false" customHeight="false" outlineLevel="0" collapsed="false">
      <c r="A1635" s="0" t="s">
        <v>1449</v>
      </c>
      <c r="B1635" s="0" t="s">
        <v>70</v>
      </c>
      <c r="C1635" s="0" t="n">
        <v>2010</v>
      </c>
      <c r="D1635" s="0" t="s">
        <v>34</v>
      </c>
      <c r="E1635" s="0" t="s">
        <v>142</v>
      </c>
      <c r="F1635" s="0" t="n">
        <v>0.3</v>
      </c>
      <c r="G1635" s="0" t="n">
        <v>0.64</v>
      </c>
      <c r="H1635" s="0" t="n">
        <v>0.07</v>
      </c>
      <c r="I1635" s="0" t="n">
        <v>0.22</v>
      </c>
      <c r="J1635" s="0" t="n">
        <v>1.23</v>
      </c>
      <c r="K1635" s="0" t="n">
        <v>82</v>
      </c>
      <c r="L1635" s="0" t="n">
        <v>7.8</v>
      </c>
      <c r="M1635" s="0" t="s">
        <v>36</v>
      </c>
      <c r="N1635" s="0" t="s">
        <v>74</v>
      </c>
      <c r="O1635" s="0" t="s">
        <v>42</v>
      </c>
      <c r="P1635" s="0" t="n">
        <f aca="false">IF(AND(OR(Dashboard!$B$5="All",D1635=Dashboard!$B$5),OR(Dashboard!$D$5="All",N1635=Dashboard!$D$5),OR(AND(C1635&lt;&gt;"",C1635&gt;=Dashboard!$F$5,C1635&lt;=Dashboard!$H$5),AND(C1635="",Dashboard!$F$5&lt;=1980,Dashboard!$H$5&gt;=2016))),1,0)</f>
        <v>1</v>
      </c>
      <c r="Q1635" s="0" t="n">
        <f aca="false">J1635*P1635+ROW()*0.00000001</f>
        <v>1.23001635</v>
      </c>
    </row>
    <row r="1636" customFormat="false" ht="15" hidden="false" customHeight="false" outlineLevel="0" collapsed="false">
      <c r="A1636" s="0" t="s">
        <v>1450</v>
      </c>
      <c r="B1636" s="0" t="s">
        <v>70</v>
      </c>
      <c r="C1636" s="0" t="n">
        <v>2011</v>
      </c>
      <c r="D1636" s="0" t="s">
        <v>46</v>
      </c>
      <c r="E1636" s="0" t="s">
        <v>328</v>
      </c>
      <c r="F1636" s="0" t="n">
        <v>0.29</v>
      </c>
      <c r="G1636" s="0" t="n">
        <v>0.18</v>
      </c>
      <c r="H1636" s="0" t="n">
        <v>0.67</v>
      </c>
      <c r="I1636" s="0" t="n">
        <v>0.09</v>
      </c>
      <c r="J1636" s="0" t="n">
        <v>1.22</v>
      </c>
      <c r="K1636" s="0" t="n">
        <v>78</v>
      </c>
      <c r="L1636" s="0" t="n">
        <v>8.2</v>
      </c>
      <c r="M1636" s="0" t="s">
        <v>103</v>
      </c>
      <c r="N1636" s="0" t="s">
        <v>74</v>
      </c>
      <c r="O1636" s="0" t="s">
        <v>37</v>
      </c>
      <c r="P1636" s="0" t="n">
        <f aca="false">IF(AND(OR(Dashboard!$B$5="All",D1636=Dashboard!$B$5),OR(Dashboard!$D$5="All",N1636=Dashboard!$D$5),OR(AND(C1636&lt;&gt;"",C1636&gt;=Dashboard!$F$5,C1636&lt;=Dashboard!$H$5),AND(C1636="",Dashboard!$F$5&lt;=1980,Dashboard!$H$5&gt;=2016))),1,0)</f>
        <v>1</v>
      </c>
      <c r="Q1636" s="0" t="n">
        <f aca="false">J1636*P1636+ROW()*0.00000001</f>
        <v>1.22001636</v>
      </c>
    </row>
    <row r="1637" customFormat="false" ht="15" hidden="false" customHeight="false" outlineLevel="0" collapsed="false">
      <c r="A1637" s="0" t="s">
        <v>1451</v>
      </c>
      <c r="B1637" s="0" t="s">
        <v>50</v>
      </c>
      <c r="C1637" s="0" t="n">
        <v>2007</v>
      </c>
      <c r="D1637" s="0" t="s">
        <v>41</v>
      </c>
      <c r="E1637" s="0" t="s">
        <v>35</v>
      </c>
      <c r="F1637" s="0" t="n">
        <v>1.09</v>
      </c>
      <c r="G1637" s="0" t="n">
        <v>0.03</v>
      </c>
      <c r="H1637" s="0" t="n">
        <v>0</v>
      </c>
      <c r="I1637" s="0" t="n">
        <v>0.09</v>
      </c>
      <c r="J1637" s="0" t="n">
        <v>1.22</v>
      </c>
      <c r="K1637" s="0" t="n">
        <v>63</v>
      </c>
      <c r="L1637" s="0" t="n">
        <v>7.5</v>
      </c>
      <c r="M1637" s="0" t="s">
        <v>36</v>
      </c>
      <c r="N1637" s="0" t="s">
        <v>35</v>
      </c>
      <c r="O1637" s="0" t="s">
        <v>67</v>
      </c>
      <c r="P1637" s="0" t="n">
        <f aca="false">IF(AND(OR(Dashboard!$B$5="All",D1637=Dashboard!$B$5),OR(Dashboard!$D$5="All",N1637=Dashboard!$D$5),OR(AND(C1637&lt;&gt;"",C1637&gt;=Dashboard!$F$5,C1637&lt;=Dashboard!$H$5),AND(C1637="",Dashboard!$F$5&lt;=1980,Dashboard!$H$5&gt;=2016))),1,0)</f>
        <v>1</v>
      </c>
      <c r="Q1637" s="0" t="n">
        <f aca="false">J1637*P1637+ROW()*0.00000001</f>
        <v>1.22001637</v>
      </c>
    </row>
    <row r="1638" customFormat="false" ht="15" hidden="false" customHeight="false" outlineLevel="0" collapsed="false">
      <c r="A1638" s="0" t="s">
        <v>1452</v>
      </c>
      <c r="B1638" s="0" t="s">
        <v>186</v>
      </c>
      <c r="C1638" s="0" t="n">
        <v>2004</v>
      </c>
      <c r="D1638" s="0" t="s">
        <v>34</v>
      </c>
      <c r="E1638" s="0" t="s">
        <v>35</v>
      </c>
      <c r="F1638" s="0" t="n">
        <v>0.58</v>
      </c>
      <c r="G1638" s="0" t="n">
        <v>0.16</v>
      </c>
      <c r="H1638" s="0" t="n">
        <v>0.46</v>
      </c>
      <c r="I1638" s="0" t="n">
        <v>0.03</v>
      </c>
      <c r="J1638" s="0" t="n">
        <v>1.22</v>
      </c>
      <c r="K1638" s="0" t="n">
        <v>80</v>
      </c>
      <c r="L1638" s="0" t="n">
        <v>8.5</v>
      </c>
      <c r="M1638" s="0" t="s">
        <v>36</v>
      </c>
      <c r="N1638" s="0" t="s">
        <v>35</v>
      </c>
      <c r="O1638" s="0" t="s">
        <v>37</v>
      </c>
      <c r="P1638" s="0" t="n">
        <f aca="false">IF(AND(OR(Dashboard!$B$5="All",D1638=Dashboard!$B$5),OR(Dashboard!$D$5="All",N1638=Dashboard!$D$5),OR(AND(C1638&lt;&gt;"",C1638&gt;=Dashboard!$F$5,C1638&lt;=Dashboard!$H$5),AND(C1638="",Dashboard!$F$5&lt;=1980,Dashboard!$H$5&gt;=2016))),1,0)</f>
        <v>1</v>
      </c>
      <c r="Q1638" s="0" t="n">
        <f aca="false">J1638*P1638+ROW()*0.00000001</f>
        <v>1.22001638</v>
      </c>
    </row>
    <row r="1639" customFormat="false" ht="15" hidden="false" customHeight="false" outlineLevel="0" collapsed="false">
      <c r="A1639" s="0" t="s">
        <v>1453</v>
      </c>
      <c r="B1639" s="0" t="s">
        <v>117</v>
      </c>
      <c r="C1639" s="0" t="n">
        <v>1997</v>
      </c>
      <c r="D1639" s="0" t="s">
        <v>48</v>
      </c>
      <c r="E1639" s="0" t="s">
        <v>89</v>
      </c>
      <c r="F1639" s="0" t="n">
        <v>0.13</v>
      </c>
      <c r="G1639" s="0" t="n">
        <v>0.07</v>
      </c>
      <c r="H1639" s="0" t="n">
        <v>1</v>
      </c>
      <c r="I1639" s="0" t="n">
        <v>0.02</v>
      </c>
      <c r="J1639" s="0" t="n">
        <v>1.22</v>
      </c>
      <c r="N1639" s="0" t="s">
        <v>74</v>
      </c>
      <c r="P1639" s="0" t="n">
        <f aca="false">IF(AND(OR(Dashboard!$B$5="All",D1639=Dashboard!$B$5),OR(Dashboard!$D$5="All",N1639=Dashboard!$D$5),OR(AND(C1639&lt;&gt;"",C1639&gt;=Dashboard!$F$5,C1639&lt;=Dashboard!$H$5),AND(C1639="",Dashboard!$F$5&lt;=1980,Dashboard!$H$5&gt;=2016))),1,0)</f>
        <v>1</v>
      </c>
      <c r="Q1639" s="0" t="n">
        <f aca="false">J1639*P1639+ROW()*0.00000001</f>
        <v>1.22001639</v>
      </c>
    </row>
    <row r="1640" customFormat="false" ht="15" hidden="false" customHeight="false" outlineLevel="0" collapsed="false">
      <c r="A1640" s="0" t="s">
        <v>158</v>
      </c>
      <c r="B1640" s="0" t="s">
        <v>39</v>
      </c>
      <c r="C1640" s="0" t="n">
        <v>1984</v>
      </c>
      <c r="D1640" s="0" t="s">
        <v>48</v>
      </c>
      <c r="E1640" s="0" t="s">
        <v>328</v>
      </c>
      <c r="F1640" s="0" t="n">
        <v>0.27</v>
      </c>
      <c r="G1640" s="0" t="n">
        <v>0.08</v>
      </c>
      <c r="H1640" s="0" t="n">
        <v>0.85</v>
      </c>
      <c r="I1640" s="0" t="n">
        <v>0.02</v>
      </c>
      <c r="J1640" s="0" t="n">
        <v>1.22</v>
      </c>
      <c r="N1640" s="0" t="s">
        <v>35</v>
      </c>
      <c r="P1640" s="0" t="n">
        <f aca="false">IF(AND(OR(Dashboard!$B$5="All",D1640=Dashboard!$B$5),OR(Dashboard!$D$5="All",N1640=Dashboard!$D$5),OR(AND(C1640&lt;&gt;"",C1640&gt;=Dashboard!$F$5,C1640&lt;=Dashboard!$H$5),AND(C1640="",Dashboard!$F$5&lt;=1980,Dashboard!$H$5&gt;=2016))),1,0)</f>
        <v>1</v>
      </c>
      <c r="Q1640" s="0" t="n">
        <f aca="false">J1640*P1640+ROW()*0.00000001</f>
        <v>1.2200164</v>
      </c>
    </row>
    <row r="1641" customFormat="false" ht="15" hidden="false" customHeight="false" outlineLevel="0" collapsed="false">
      <c r="A1641" s="0" t="s">
        <v>1454</v>
      </c>
      <c r="B1641" s="0" t="s">
        <v>45</v>
      </c>
      <c r="C1641" s="0" t="n">
        <v>1997</v>
      </c>
      <c r="D1641" s="0" t="s">
        <v>52</v>
      </c>
      <c r="E1641" s="0" t="s">
        <v>35</v>
      </c>
      <c r="F1641" s="0" t="n">
        <v>0.76</v>
      </c>
      <c r="G1641" s="0" t="n">
        <v>0.3</v>
      </c>
      <c r="H1641" s="0" t="n">
        <v>0.12</v>
      </c>
      <c r="I1641" s="0" t="n">
        <v>0.04</v>
      </c>
      <c r="J1641" s="0" t="n">
        <v>1.22</v>
      </c>
      <c r="N1641" s="0" t="s">
        <v>35</v>
      </c>
      <c r="P1641" s="0" t="n">
        <f aca="false">IF(AND(OR(Dashboard!$B$5="All",D1641=Dashboard!$B$5),OR(Dashboard!$D$5="All",N1641=Dashboard!$D$5),OR(AND(C1641&lt;&gt;"",C1641&gt;=Dashboard!$F$5,C1641&lt;=Dashboard!$H$5),AND(C1641="",Dashboard!$F$5&lt;=1980,Dashboard!$H$5&gt;=2016))),1,0)</f>
        <v>1</v>
      </c>
      <c r="Q1641" s="0" t="n">
        <f aca="false">J1641*P1641+ROW()*0.00000001</f>
        <v>1.22001641</v>
      </c>
    </row>
    <row r="1642" customFormat="false" ht="15" hidden="false" customHeight="false" outlineLevel="0" collapsed="false">
      <c r="A1642" s="0" t="s">
        <v>1455</v>
      </c>
      <c r="B1642" s="0" t="s">
        <v>45</v>
      </c>
      <c r="C1642" s="0" t="n">
        <v>1999</v>
      </c>
      <c r="D1642" s="0" t="s">
        <v>52</v>
      </c>
      <c r="E1642" s="0" t="s">
        <v>35</v>
      </c>
      <c r="F1642" s="0" t="n">
        <v>0.79</v>
      </c>
      <c r="G1642" s="0" t="n">
        <v>0.31</v>
      </c>
      <c r="H1642" s="0" t="n">
        <v>0.08</v>
      </c>
      <c r="I1642" s="0" t="n">
        <v>0.04</v>
      </c>
      <c r="J1642" s="0" t="n">
        <v>1.22</v>
      </c>
      <c r="N1642" s="0" t="s">
        <v>35</v>
      </c>
      <c r="P1642" s="0" t="n">
        <f aca="false">IF(AND(OR(Dashboard!$B$5="All",D1642=Dashboard!$B$5),OR(Dashboard!$D$5="All",N1642=Dashboard!$D$5),OR(AND(C1642&lt;&gt;"",C1642&gt;=Dashboard!$F$5,C1642&lt;=Dashboard!$H$5),AND(C1642="",Dashboard!$F$5&lt;=1980,Dashboard!$H$5&gt;=2016))),1,0)</f>
        <v>1</v>
      </c>
      <c r="Q1642" s="0" t="n">
        <f aca="false">J1642*P1642+ROW()*0.00000001</f>
        <v>1.22001642</v>
      </c>
    </row>
    <row r="1643" customFormat="false" ht="15" hidden="false" customHeight="false" outlineLevel="0" collapsed="false">
      <c r="A1643" s="0" t="s">
        <v>1456</v>
      </c>
      <c r="B1643" s="0" t="s">
        <v>76</v>
      </c>
      <c r="C1643" s="0" t="n">
        <v>2006</v>
      </c>
      <c r="D1643" s="0" t="s">
        <v>114</v>
      </c>
      <c r="E1643" s="0" t="s">
        <v>1457</v>
      </c>
      <c r="F1643" s="0" t="n">
        <v>0.59</v>
      </c>
      <c r="G1643" s="0" t="n">
        <v>0.46</v>
      </c>
      <c r="H1643" s="0" t="n">
        <v>0.01</v>
      </c>
      <c r="I1643" s="0" t="n">
        <v>0.15</v>
      </c>
      <c r="J1643" s="0" t="n">
        <v>1.22</v>
      </c>
      <c r="N1643" s="0" t="s">
        <v>74</v>
      </c>
      <c r="P1643" s="0" t="n">
        <f aca="false">IF(AND(OR(Dashboard!$B$5="All",D1643=Dashboard!$B$5),OR(Dashboard!$D$5="All",N1643=Dashboard!$D$5),OR(AND(C1643&lt;&gt;"",C1643&gt;=Dashboard!$F$5,C1643&lt;=Dashboard!$H$5),AND(C1643="",Dashboard!$F$5&lt;=1980,Dashboard!$H$5&gt;=2016))),1,0)</f>
        <v>1</v>
      </c>
      <c r="Q1643" s="0" t="n">
        <f aca="false">J1643*P1643+ROW()*0.00000001</f>
        <v>1.22001643</v>
      </c>
    </row>
    <row r="1644" customFormat="false" ht="15" hidden="false" customHeight="false" outlineLevel="0" collapsed="false">
      <c r="A1644" s="0" t="s">
        <v>1458</v>
      </c>
      <c r="B1644" s="0" t="s">
        <v>117</v>
      </c>
      <c r="C1644" s="0" t="n">
        <v>1997</v>
      </c>
      <c r="D1644" s="0" t="s">
        <v>34</v>
      </c>
      <c r="E1644" s="0" t="s">
        <v>142</v>
      </c>
      <c r="F1644" s="0" t="n">
        <v>1.13</v>
      </c>
      <c r="G1644" s="0" t="n">
        <v>0.05</v>
      </c>
      <c r="H1644" s="0" t="n">
        <v>0</v>
      </c>
      <c r="I1644" s="0" t="n">
        <v>0.03</v>
      </c>
      <c r="J1644" s="0" t="n">
        <v>1.22</v>
      </c>
      <c r="N1644" s="0" t="s">
        <v>74</v>
      </c>
      <c r="P1644" s="0" t="n">
        <f aca="false">IF(AND(OR(Dashboard!$B$5="All",D1644=Dashboard!$B$5),OR(Dashboard!$D$5="All",N1644=Dashboard!$D$5),OR(AND(C1644&lt;&gt;"",C1644&gt;=Dashboard!$F$5,C1644&lt;=Dashboard!$H$5),AND(C1644="",Dashboard!$F$5&lt;=1980,Dashboard!$H$5&gt;=2016))),1,0)</f>
        <v>1</v>
      </c>
      <c r="Q1644" s="0" t="n">
        <f aca="false">J1644*P1644+ROW()*0.00000001</f>
        <v>1.22001644</v>
      </c>
    </row>
    <row r="1645" customFormat="false" ht="15" hidden="false" customHeight="false" outlineLevel="0" collapsed="false">
      <c r="A1645" s="0" t="s">
        <v>1459</v>
      </c>
      <c r="B1645" s="0" t="s">
        <v>117</v>
      </c>
      <c r="C1645" s="0" t="n">
        <v>1997</v>
      </c>
      <c r="D1645" s="0" t="s">
        <v>46</v>
      </c>
      <c r="E1645" s="0" t="s">
        <v>157</v>
      </c>
      <c r="F1645" s="0" t="n">
        <v>0</v>
      </c>
      <c r="G1645" s="0" t="n">
        <v>0</v>
      </c>
      <c r="H1645" s="0" t="n">
        <v>1.14</v>
      </c>
      <c r="I1645" s="0" t="n">
        <v>0.08</v>
      </c>
      <c r="J1645" s="0" t="n">
        <v>1.22</v>
      </c>
      <c r="N1645" s="0" t="s">
        <v>74</v>
      </c>
      <c r="P1645" s="0" t="n">
        <f aca="false">IF(AND(OR(Dashboard!$B$5="All",D1645=Dashboard!$B$5),OR(Dashboard!$D$5="All",N1645=Dashboard!$D$5),OR(AND(C1645&lt;&gt;"",C1645&gt;=Dashboard!$F$5,C1645&lt;=Dashboard!$H$5),AND(C1645="",Dashboard!$F$5&lt;=1980,Dashboard!$H$5&gt;=2016))),1,0)</f>
        <v>1</v>
      </c>
      <c r="Q1645" s="0" t="n">
        <f aca="false">J1645*P1645+ROW()*0.00000001</f>
        <v>1.22001645</v>
      </c>
    </row>
    <row r="1646" customFormat="false" ht="15" hidden="false" customHeight="false" outlineLevel="0" collapsed="false">
      <c r="A1646" s="0" t="s">
        <v>1460</v>
      </c>
      <c r="B1646" s="0" t="s">
        <v>85</v>
      </c>
      <c r="C1646" s="0" t="n">
        <v>2002</v>
      </c>
      <c r="D1646" s="0" t="s">
        <v>46</v>
      </c>
      <c r="E1646" s="0" t="s">
        <v>35</v>
      </c>
      <c r="F1646" s="0" t="n">
        <v>0.61</v>
      </c>
      <c r="G1646" s="0" t="n">
        <v>0.27</v>
      </c>
      <c r="H1646" s="0" t="n">
        <v>0.27</v>
      </c>
      <c r="I1646" s="0" t="n">
        <v>0.07</v>
      </c>
      <c r="J1646" s="0" t="n">
        <v>1.22</v>
      </c>
      <c r="K1646" s="0" t="n">
        <v>86</v>
      </c>
      <c r="L1646" s="0" t="n">
        <v>9.5</v>
      </c>
      <c r="M1646" s="0" t="s">
        <v>36</v>
      </c>
      <c r="N1646" s="0" t="s">
        <v>35</v>
      </c>
      <c r="O1646" s="0" t="s">
        <v>42</v>
      </c>
      <c r="P1646" s="0" t="n">
        <f aca="false">IF(AND(OR(Dashboard!$B$5="All",D1646=Dashboard!$B$5),OR(Dashboard!$D$5="All",N1646=Dashboard!$D$5),OR(AND(C1646&lt;&gt;"",C1646&gt;=Dashboard!$F$5,C1646&lt;=Dashboard!$H$5),AND(C1646="",Dashboard!$F$5&lt;=1980,Dashboard!$H$5&gt;=2016))),1,0)</f>
        <v>1</v>
      </c>
      <c r="Q1646" s="0" t="n">
        <f aca="false">J1646*P1646+ROW()*0.00000001</f>
        <v>1.22001646</v>
      </c>
    </row>
    <row r="1647" customFormat="false" ht="15" hidden="false" customHeight="false" outlineLevel="0" collapsed="false">
      <c r="A1647" s="0" t="s">
        <v>768</v>
      </c>
      <c r="B1647" s="0" t="s">
        <v>117</v>
      </c>
      <c r="C1647" s="0" t="n">
        <v>1996</v>
      </c>
      <c r="D1647" s="0" t="s">
        <v>58</v>
      </c>
      <c r="E1647" s="0" t="s">
        <v>769</v>
      </c>
      <c r="F1647" s="0" t="n">
        <v>0.68</v>
      </c>
      <c r="G1647" s="0" t="n">
        <v>0.46</v>
      </c>
      <c r="H1647" s="0" t="n">
        <v>0</v>
      </c>
      <c r="I1647" s="0" t="n">
        <v>0.08</v>
      </c>
      <c r="J1647" s="0" t="n">
        <v>1.22</v>
      </c>
      <c r="N1647" s="0" t="s">
        <v>74</v>
      </c>
      <c r="P1647" s="0" t="n">
        <f aca="false">IF(AND(OR(Dashboard!$B$5="All",D1647=Dashboard!$B$5),OR(Dashboard!$D$5="All",N1647=Dashboard!$D$5),OR(AND(C1647&lt;&gt;"",C1647&gt;=Dashboard!$F$5,C1647&lt;=Dashboard!$H$5),AND(C1647="",Dashboard!$F$5&lt;=1980,Dashboard!$H$5&gt;=2016))),1,0)</f>
        <v>1</v>
      </c>
      <c r="Q1647" s="0" t="n">
        <f aca="false">J1647*P1647+ROW()*0.00000001</f>
        <v>1.22001647</v>
      </c>
    </row>
    <row r="1648" customFormat="false" ht="15" hidden="false" customHeight="false" outlineLevel="0" collapsed="false">
      <c r="A1648" s="0" t="s">
        <v>459</v>
      </c>
      <c r="B1648" s="0" t="s">
        <v>144</v>
      </c>
      <c r="C1648" s="0" t="n">
        <v>2001</v>
      </c>
      <c r="D1648" s="0" t="s">
        <v>56</v>
      </c>
      <c r="E1648" s="0" t="s">
        <v>72</v>
      </c>
      <c r="F1648" s="0" t="n">
        <v>0.98</v>
      </c>
      <c r="G1648" s="0" t="n">
        <v>0.19</v>
      </c>
      <c r="H1648" s="0" t="n">
        <v>0</v>
      </c>
      <c r="I1648" s="0" t="n">
        <v>0.05</v>
      </c>
      <c r="J1648" s="0" t="n">
        <v>1.22</v>
      </c>
      <c r="K1648" s="0" t="n">
        <v>89</v>
      </c>
      <c r="L1648" s="0" t="n">
        <v>8.3</v>
      </c>
      <c r="M1648" s="0" t="s">
        <v>73</v>
      </c>
      <c r="N1648" s="0" t="s">
        <v>66</v>
      </c>
      <c r="O1648" s="0" t="s">
        <v>42</v>
      </c>
      <c r="P1648" s="0" t="n">
        <f aca="false">IF(AND(OR(Dashboard!$B$5="All",D1648=Dashboard!$B$5),OR(Dashboard!$D$5="All",N1648=Dashboard!$D$5),OR(AND(C1648&lt;&gt;"",C1648&gt;=Dashboard!$F$5,C1648&lt;=Dashboard!$H$5),AND(C1648="",Dashboard!$F$5&lt;=1980,Dashboard!$H$5&gt;=2016))),1,0)</f>
        <v>1</v>
      </c>
      <c r="Q1648" s="0" t="n">
        <f aca="false">J1648*P1648+ROW()*0.00000001</f>
        <v>1.22001648</v>
      </c>
    </row>
    <row r="1649" customFormat="false" ht="15" hidden="false" customHeight="false" outlineLevel="0" collapsed="false">
      <c r="A1649" s="0" t="s">
        <v>1461</v>
      </c>
      <c r="B1649" s="0" t="s">
        <v>117</v>
      </c>
      <c r="C1649" s="0" t="n">
        <v>1998</v>
      </c>
      <c r="D1649" s="0" t="s">
        <v>102</v>
      </c>
      <c r="E1649" s="0" t="s">
        <v>142</v>
      </c>
      <c r="F1649" s="0" t="n">
        <v>0.68</v>
      </c>
      <c r="G1649" s="0" t="n">
        <v>0.46</v>
      </c>
      <c r="H1649" s="0" t="n">
        <v>0</v>
      </c>
      <c r="I1649" s="0" t="n">
        <v>0.08</v>
      </c>
      <c r="J1649" s="0" t="n">
        <v>1.22</v>
      </c>
      <c r="N1649" s="0" t="s">
        <v>74</v>
      </c>
      <c r="P1649" s="0" t="n">
        <f aca="false">IF(AND(OR(Dashboard!$B$5="All",D1649=Dashboard!$B$5),OR(Dashboard!$D$5="All",N1649=Dashboard!$D$5),OR(AND(C1649&lt;&gt;"",C1649&gt;=Dashboard!$F$5,C1649&lt;=Dashboard!$H$5),AND(C1649="",Dashboard!$F$5&lt;=1980,Dashboard!$H$5&gt;=2016))),1,0)</f>
        <v>1</v>
      </c>
      <c r="Q1649" s="0" t="n">
        <f aca="false">J1649*P1649+ROW()*0.00000001</f>
        <v>1.22001649</v>
      </c>
    </row>
    <row r="1650" customFormat="false" ht="15" hidden="false" customHeight="false" outlineLevel="0" collapsed="false">
      <c r="A1650" s="0" t="s">
        <v>1462</v>
      </c>
      <c r="B1650" s="0" t="s">
        <v>76</v>
      </c>
      <c r="C1650" s="0" t="n">
        <v>2002</v>
      </c>
      <c r="D1650" s="0" t="s">
        <v>34</v>
      </c>
      <c r="E1650" s="0" t="s">
        <v>154</v>
      </c>
      <c r="F1650" s="0" t="n">
        <v>0.59</v>
      </c>
      <c r="G1650" s="0" t="n">
        <v>0.46</v>
      </c>
      <c r="H1650" s="0" t="n">
        <v>0.01</v>
      </c>
      <c r="I1650" s="0" t="n">
        <v>0.15</v>
      </c>
      <c r="J1650" s="0" t="n">
        <v>1.22</v>
      </c>
      <c r="K1650" s="0" t="n">
        <v>89</v>
      </c>
      <c r="L1650" s="0" t="n">
        <v>7.8</v>
      </c>
      <c r="M1650" s="0" t="s">
        <v>36</v>
      </c>
      <c r="N1650" s="0" t="s">
        <v>74</v>
      </c>
      <c r="O1650" s="0" t="s">
        <v>42</v>
      </c>
      <c r="P1650" s="0" t="n">
        <f aca="false">IF(AND(OR(Dashboard!$B$5="All",D1650=Dashboard!$B$5),OR(Dashboard!$D$5="All",N1650=Dashboard!$D$5),OR(AND(C1650&lt;&gt;"",C1650&gt;=Dashboard!$F$5,C1650&lt;=Dashboard!$H$5),AND(C1650="",Dashboard!$F$5&lt;=1980,Dashboard!$H$5&gt;=2016))),1,0)</f>
        <v>1</v>
      </c>
      <c r="Q1650" s="0" t="n">
        <f aca="false">J1650*P1650+ROW()*0.00000001</f>
        <v>1.2200165</v>
      </c>
    </row>
    <row r="1651" customFormat="false" ht="15" hidden="false" customHeight="false" outlineLevel="0" collapsed="false">
      <c r="A1651" s="0" t="s">
        <v>1463</v>
      </c>
      <c r="B1651" s="0" t="s">
        <v>76</v>
      </c>
      <c r="D1651" s="0" t="s">
        <v>41</v>
      </c>
      <c r="E1651" s="0" t="s">
        <v>520</v>
      </c>
      <c r="F1651" s="0" t="n">
        <v>0.6</v>
      </c>
      <c r="G1651" s="0" t="n">
        <v>0.46</v>
      </c>
      <c r="H1651" s="0" t="n">
        <v>0</v>
      </c>
      <c r="I1651" s="0" t="n">
        <v>0.16</v>
      </c>
      <c r="J1651" s="0" t="n">
        <v>1.22</v>
      </c>
      <c r="K1651" s="0" t="n">
        <v>84</v>
      </c>
      <c r="L1651" s="0" t="n">
        <v>8.7</v>
      </c>
      <c r="M1651" s="0" t="s">
        <v>36</v>
      </c>
      <c r="N1651" s="0" t="s">
        <v>74</v>
      </c>
      <c r="O1651" s="0" t="s">
        <v>42</v>
      </c>
      <c r="P1651" s="0" t="n">
        <f aca="false">IF(AND(OR(Dashboard!$B$5="All",D1651=Dashboard!$B$5),OR(Dashboard!$D$5="All",N1651=Dashboard!$D$5),OR(AND(C1651&lt;&gt;"",C1651&gt;=Dashboard!$F$5,C1651&lt;=Dashboard!$H$5),AND(C1651="",Dashboard!$F$5&lt;=1980,Dashboard!$H$5&gt;=2016))),1,0)</f>
        <v>1</v>
      </c>
      <c r="Q1651" s="0" t="n">
        <f aca="false">J1651*P1651+ROW()*0.00000001</f>
        <v>1.22001651</v>
      </c>
    </row>
    <row r="1652" customFormat="false" ht="15" hidden="false" customHeight="false" outlineLevel="0" collapsed="false">
      <c r="A1652" s="0" t="s">
        <v>1464</v>
      </c>
      <c r="B1652" s="0" t="s">
        <v>76</v>
      </c>
      <c r="C1652" s="0" t="n">
        <v>2006</v>
      </c>
      <c r="D1652" s="0" t="s">
        <v>41</v>
      </c>
      <c r="E1652" s="0" t="s">
        <v>418</v>
      </c>
      <c r="F1652" s="0" t="n">
        <v>1.01</v>
      </c>
      <c r="G1652" s="0" t="n">
        <v>0.04</v>
      </c>
      <c r="H1652" s="0" t="n">
        <v>0</v>
      </c>
      <c r="I1652" s="0" t="n">
        <v>0.16</v>
      </c>
      <c r="J1652" s="0" t="n">
        <v>1.21</v>
      </c>
      <c r="K1652" s="0" t="n">
        <v>71</v>
      </c>
      <c r="L1652" s="0" t="n">
        <v>8.4</v>
      </c>
      <c r="M1652" s="0" t="s">
        <v>36</v>
      </c>
      <c r="N1652" s="0" t="s">
        <v>74</v>
      </c>
      <c r="O1652" s="0" t="s">
        <v>37</v>
      </c>
      <c r="P1652" s="0" t="n">
        <f aca="false">IF(AND(OR(Dashboard!$B$5="All",D1652=Dashboard!$B$5),OR(Dashboard!$D$5="All",N1652=Dashboard!$D$5),OR(AND(C1652&lt;&gt;"",C1652&gt;=Dashboard!$F$5,C1652&lt;=Dashboard!$H$5),AND(C1652="",Dashboard!$F$5&lt;=1980,Dashboard!$H$5&gt;=2016))),1,0)</f>
        <v>1</v>
      </c>
      <c r="Q1652" s="0" t="n">
        <f aca="false">J1652*P1652+ROW()*0.00000001</f>
        <v>1.21001652</v>
      </c>
    </row>
    <row r="1653" customFormat="false" ht="15" hidden="false" customHeight="false" outlineLevel="0" collapsed="false">
      <c r="A1653" s="0" t="s">
        <v>1465</v>
      </c>
      <c r="B1653" s="0" t="s">
        <v>144</v>
      </c>
      <c r="C1653" s="0" t="n">
        <v>2001</v>
      </c>
      <c r="D1653" s="0" t="s">
        <v>52</v>
      </c>
      <c r="E1653" s="0" t="s">
        <v>65</v>
      </c>
      <c r="F1653" s="0" t="n">
        <v>0.93</v>
      </c>
      <c r="G1653" s="0" t="n">
        <v>0.24</v>
      </c>
      <c r="H1653" s="0" t="n">
        <v>0</v>
      </c>
      <c r="I1653" s="0" t="n">
        <v>0.04</v>
      </c>
      <c r="J1653" s="0" t="n">
        <v>1.21</v>
      </c>
      <c r="K1653" s="0" t="n">
        <v>70</v>
      </c>
      <c r="L1653" s="0" t="n">
        <v>6.9</v>
      </c>
      <c r="M1653" s="0" t="s">
        <v>36</v>
      </c>
      <c r="N1653" s="0" t="s">
        <v>66</v>
      </c>
      <c r="O1653" s="0" t="s">
        <v>67</v>
      </c>
      <c r="P1653" s="0" t="n">
        <f aca="false">IF(AND(OR(Dashboard!$B$5="All",D1653=Dashboard!$B$5),OR(Dashboard!$D$5="All",N1653=Dashboard!$D$5),OR(AND(C1653&lt;&gt;"",C1653&gt;=Dashboard!$F$5,C1653&lt;=Dashboard!$H$5),AND(C1653="",Dashboard!$F$5&lt;=1980,Dashboard!$H$5&gt;=2016))),1,0)</f>
        <v>1</v>
      </c>
      <c r="Q1653" s="0" t="n">
        <f aca="false">J1653*P1653+ROW()*0.00000001</f>
        <v>1.21001653</v>
      </c>
    </row>
    <row r="1654" customFormat="false" ht="15" hidden="false" customHeight="false" outlineLevel="0" collapsed="false">
      <c r="A1654" s="0" t="s">
        <v>542</v>
      </c>
      <c r="B1654" s="0" t="s">
        <v>144</v>
      </c>
      <c r="C1654" s="0" t="n">
        <v>2004</v>
      </c>
      <c r="D1654" s="0" t="s">
        <v>56</v>
      </c>
      <c r="E1654" s="0" t="s">
        <v>91</v>
      </c>
      <c r="F1654" s="0" t="n">
        <v>0.78</v>
      </c>
      <c r="G1654" s="0" t="n">
        <v>0.4</v>
      </c>
      <c r="H1654" s="0" t="n">
        <v>0</v>
      </c>
      <c r="I1654" s="0" t="n">
        <v>0.04</v>
      </c>
      <c r="J1654" s="0" t="n">
        <v>1.21</v>
      </c>
      <c r="K1654" s="0" t="n">
        <v>73</v>
      </c>
      <c r="L1654" s="0" t="n">
        <v>7.8</v>
      </c>
      <c r="M1654" s="0" t="s">
        <v>103</v>
      </c>
      <c r="N1654" s="0" t="s">
        <v>66</v>
      </c>
      <c r="O1654" s="0" t="s">
        <v>37</v>
      </c>
      <c r="P1654" s="0" t="n">
        <f aca="false">IF(AND(OR(Dashboard!$B$5="All",D1654=Dashboard!$B$5),OR(Dashboard!$D$5="All",N1654=Dashboard!$D$5),OR(AND(C1654&lt;&gt;"",C1654&gt;=Dashboard!$F$5,C1654&lt;=Dashboard!$H$5),AND(C1654="",Dashboard!$F$5&lt;=1980,Dashboard!$H$5&gt;=2016))),1,0)</f>
        <v>1</v>
      </c>
      <c r="Q1654" s="0" t="n">
        <f aca="false">J1654*P1654+ROW()*0.00000001</f>
        <v>1.21001654</v>
      </c>
    </row>
    <row r="1655" customFormat="false" ht="15" hidden="false" customHeight="false" outlineLevel="0" collapsed="false">
      <c r="A1655" s="0" t="s">
        <v>1466</v>
      </c>
      <c r="B1655" s="0" t="s">
        <v>50</v>
      </c>
      <c r="C1655" s="0" t="n">
        <v>2007</v>
      </c>
      <c r="D1655" s="0" t="s">
        <v>58</v>
      </c>
      <c r="E1655" s="0" t="s">
        <v>157</v>
      </c>
      <c r="F1655" s="0" t="n">
        <v>0.51</v>
      </c>
      <c r="G1655" s="0" t="n">
        <v>0.04</v>
      </c>
      <c r="H1655" s="0" t="n">
        <v>0.62</v>
      </c>
      <c r="I1655" s="0" t="n">
        <v>0.05</v>
      </c>
      <c r="J1655" s="0" t="n">
        <v>1.21</v>
      </c>
      <c r="K1655" s="0" t="n">
        <v>85</v>
      </c>
      <c r="L1655" s="0" t="n">
        <v>7.7</v>
      </c>
      <c r="M1655" s="0" t="s">
        <v>125</v>
      </c>
      <c r="N1655" s="0" t="s">
        <v>35</v>
      </c>
      <c r="O1655" s="0" t="s">
        <v>42</v>
      </c>
      <c r="P1655" s="0" t="n">
        <f aca="false">IF(AND(OR(Dashboard!$B$5="All",D1655=Dashboard!$B$5),OR(Dashboard!$D$5="All",N1655=Dashboard!$D$5),OR(AND(C1655&lt;&gt;"",C1655&gt;=Dashboard!$F$5,C1655&lt;=Dashboard!$H$5),AND(C1655="",Dashboard!$F$5&lt;=1980,Dashboard!$H$5&gt;=2016))),1,0)</f>
        <v>1</v>
      </c>
      <c r="Q1655" s="0" t="n">
        <f aca="false">J1655*P1655+ROW()*0.00000001</f>
        <v>1.21001655</v>
      </c>
    </row>
    <row r="1656" customFormat="false" ht="15" hidden="false" customHeight="false" outlineLevel="0" collapsed="false">
      <c r="A1656" s="0" t="s">
        <v>414</v>
      </c>
      <c r="B1656" s="0" t="s">
        <v>164</v>
      </c>
      <c r="C1656" s="0" t="n">
        <v>2005</v>
      </c>
      <c r="D1656" s="0" t="s">
        <v>56</v>
      </c>
      <c r="E1656" s="0" t="s">
        <v>234</v>
      </c>
      <c r="F1656" s="0" t="n">
        <v>1.05</v>
      </c>
      <c r="G1656" s="0" t="n">
        <v>0.05</v>
      </c>
      <c r="H1656" s="0" t="n">
        <v>0.01</v>
      </c>
      <c r="I1656" s="0" t="n">
        <v>0.1</v>
      </c>
      <c r="J1656" s="0" t="n">
        <v>1.21</v>
      </c>
      <c r="K1656" s="0" t="n">
        <v>69</v>
      </c>
      <c r="L1656" s="0" t="n">
        <v>8.5</v>
      </c>
      <c r="M1656" s="0" t="s">
        <v>103</v>
      </c>
      <c r="N1656" s="0" t="s">
        <v>74</v>
      </c>
      <c r="O1656" s="0" t="s">
        <v>67</v>
      </c>
      <c r="P1656" s="0" t="n">
        <f aca="false">IF(AND(OR(Dashboard!$B$5="All",D1656=Dashboard!$B$5),OR(Dashboard!$D$5="All",N1656=Dashboard!$D$5),OR(AND(C1656&lt;&gt;"",C1656&gt;=Dashboard!$F$5,C1656&lt;=Dashboard!$H$5),AND(C1656="",Dashboard!$F$5&lt;=1980,Dashboard!$H$5&gt;=2016))),1,0)</f>
        <v>1</v>
      </c>
      <c r="Q1656" s="0" t="n">
        <f aca="false">J1656*P1656+ROW()*0.00000001</f>
        <v>1.21001656</v>
      </c>
    </row>
    <row r="1657" customFormat="false" ht="15" hidden="false" customHeight="false" outlineLevel="0" collapsed="false">
      <c r="A1657" s="0" t="s">
        <v>1467</v>
      </c>
      <c r="B1657" s="0" t="s">
        <v>97</v>
      </c>
      <c r="C1657" s="0" t="n">
        <v>2011</v>
      </c>
      <c r="D1657" s="0" t="s">
        <v>102</v>
      </c>
      <c r="E1657" s="0" t="s">
        <v>211</v>
      </c>
      <c r="F1657" s="0" t="n">
        <v>0.55</v>
      </c>
      <c r="G1657" s="0" t="n">
        <v>0.44</v>
      </c>
      <c r="H1657" s="0" t="n">
        <v>0.14</v>
      </c>
      <c r="I1657" s="0" t="n">
        <v>0.09</v>
      </c>
      <c r="J1657" s="0" t="n">
        <v>1.21</v>
      </c>
      <c r="K1657" s="0" t="n">
        <v>85</v>
      </c>
      <c r="L1657" s="0" t="n">
        <v>8.1</v>
      </c>
      <c r="M1657" s="0" t="s">
        <v>103</v>
      </c>
      <c r="N1657" s="0" t="s">
        <v>35</v>
      </c>
      <c r="O1657" s="0" t="s">
        <v>42</v>
      </c>
      <c r="P1657" s="0" t="n">
        <f aca="false">IF(AND(OR(Dashboard!$B$5="All",D1657=Dashboard!$B$5),OR(Dashboard!$D$5="All",N1657=Dashboard!$D$5),OR(AND(C1657&lt;&gt;"",C1657&gt;=Dashboard!$F$5,C1657&lt;=Dashboard!$H$5),AND(C1657="",Dashboard!$F$5&lt;=1980,Dashboard!$H$5&gt;=2016))),1,0)</f>
        <v>1</v>
      </c>
      <c r="Q1657" s="0" t="n">
        <f aca="false">J1657*P1657+ROW()*0.00000001</f>
        <v>1.21001657</v>
      </c>
    </row>
    <row r="1658" customFormat="false" ht="15" hidden="false" customHeight="false" outlineLevel="0" collapsed="false">
      <c r="A1658" s="0" t="s">
        <v>1468</v>
      </c>
      <c r="B1658" s="0" t="s">
        <v>76</v>
      </c>
      <c r="C1658" s="0" t="n">
        <v>2002</v>
      </c>
      <c r="D1658" s="0" t="s">
        <v>16</v>
      </c>
      <c r="E1658" s="0" t="s">
        <v>89</v>
      </c>
      <c r="F1658" s="0" t="n">
        <v>1.03</v>
      </c>
      <c r="G1658" s="0" t="n">
        <v>0.14</v>
      </c>
      <c r="H1658" s="0" t="n">
        <v>0</v>
      </c>
      <c r="I1658" s="0" t="n">
        <v>0.04</v>
      </c>
      <c r="J1658" s="0" t="n">
        <v>1.21</v>
      </c>
      <c r="K1658" s="0" t="n">
        <v>86</v>
      </c>
      <c r="L1658" s="0" t="n">
        <v>8.6</v>
      </c>
      <c r="M1658" s="0" t="s">
        <v>36</v>
      </c>
      <c r="N1658" s="0" t="s">
        <v>74</v>
      </c>
      <c r="O1658" s="0" t="s">
        <v>42</v>
      </c>
      <c r="P1658" s="0" t="n">
        <f aca="false">IF(AND(OR(Dashboard!$B$5="All",D1658=Dashboard!$B$5),OR(Dashboard!$D$5="All",N1658=Dashboard!$D$5),OR(AND(C1658&lt;&gt;"",C1658&gt;=Dashboard!$F$5,C1658&lt;=Dashboard!$H$5),AND(C1658="",Dashboard!$F$5&lt;=1980,Dashboard!$H$5&gt;=2016))),1,0)</f>
        <v>1</v>
      </c>
      <c r="Q1658" s="0" t="n">
        <f aca="false">J1658*P1658+ROW()*0.00000001</f>
        <v>1.21001658</v>
      </c>
    </row>
    <row r="1659" customFormat="false" ht="15" hidden="false" customHeight="false" outlineLevel="0" collapsed="false">
      <c r="A1659" s="0" t="s">
        <v>1469</v>
      </c>
      <c r="B1659" s="0" t="s">
        <v>94</v>
      </c>
      <c r="C1659" s="0" t="n">
        <v>2015</v>
      </c>
      <c r="D1659" s="0" t="s">
        <v>34</v>
      </c>
      <c r="E1659" s="0" t="s">
        <v>72</v>
      </c>
      <c r="F1659" s="0" t="n">
        <v>0.41</v>
      </c>
      <c r="G1659" s="0" t="n">
        <v>0.6</v>
      </c>
      <c r="H1659" s="0" t="n">
        <v>0</v>
      </c>
      <c r="I1659" s="0" t="n">
        <v>0.2</v>
      </c>
      <c r="J1659" s="0" t="n">
        <v>1.21</v>
      </c>
      <c r="K1659" s="0" t="n">
        <v>73</v>
      </c>
      <c r="L1659" s="0" t="n">
        <v>7.4</v>
      </c>
      <c r="M1659" s="0" t="s">
        <v>103</v>
      </c>
      <c r="N1659" s="0" t="s">
        <v>74</v>
      </c>
      <c r="O1659" s="0" t="s">
        <v>37</v>
      </c>
      <c r="P1659" s="0" t="n">
        <f aca="false">IF(AND(OR(Dashboard!$B$5="All",D1659=Dashboard!$B$5),OR(Dashboard!$D$5="All",N1659=Dashboard!$D$5),OR(AND(C1659&lt;&gt;"",C1659&gt;=Dashboard!$F$5,C1659&lt;=Dashboard!$H$5),AND(C1659="",Dashboard!$F$5&lt;=1980,Dashboard!$H$5&gt;=2016))),1,0)</f>
        <v>1</v>
      </c>
      <c r="Q1659" s="0" t="n">
        <f aca="false">J1659*P1659+ROW()*0.00000001</f>
        <v>1.21001659</v>
      </c>
    </row>
    <row r="1660" customFormat="false" ht="15" hidden="false" customHeight="false" outlineLevel="0" collapsed="false">
      <c r="A1660" s="0" t="s">
        <v>1470</v>
      </c>
      <c r="B1660" s="0" t="s">
        <v>117</v>
      </c>
      <c r="C1660" s="0" t="n">
        <v>1999</v>
      </c>
      <c r="D1660" s="0" t="s">
        <v>71</v>
      </c>
      <c r="E1660" s="0" t="s">
        <v>234</v>
      </c>
      <c r="F1660" s="0" t="n">
        <v>0.66</v>
      </c>
      <c r="G1660" s="0" t="n">
        <v>0.48</v>
      </c>
      <c r="H1660" s="0" t="n">
        <v>0.01</v>
      </c>
      <c r="I1660" s="0" t="n">
        <v>0.06</v>
      </c>
      <c r="J1660" s="0" t="n">
        <v>1.21</v>
      </c>
      <c r="N1660" s="0" t="s">
        <v>74</v>
      </c>
      <c r="P1660" s="0" t="n">
        <f aca="false">IF(AND(OR(Dashboard!$B$5="All",D1660=Dashboard!$B$5),OR(Dashboard!$D$5="All",N1660=Dashboard!$D$5),OR(AND(C1660&lt;&gt;"",C1660&gt;=Dashboard!$F$5,C1660&lt;=Dashboard!$H$5),AND(C1660="",Dashboard!$F$5&lt;=1980,Dashboard!$H$5&gt;=2016))),1,0)</f>
        <v>1</v>
      </c>
      <c r="Q1660" s="0" t="n">
        <f aca="false">J1660*P1660+ROW()*0.00000001</f>
        <v>1.2100166</v>
      </c>
    </row>
    <row r="1661" customFormat="false" ht="15" hidden="false" customHeight="false" outlineLevel="0" collapsed="false">
      <c r="A1661" s="0" t="s">
        <v>1471</v>
      </c>
      <c r="B1661" s="0" t="s">
        <v>117</v>
      </c>
      <c r="C1661" s="0" t="n">
        <v>2000</v>
      </c>
      <c r="D1661" s="0" t="s">
        <v>71</v>
      </c>
      <c r="E1661" s="0" t="s">
        <v>229</v>
      </c>
      <c r="F1661" s="0" t="n">
        <v>0.34</v>
      </c>
      <c r="G1661" s="0" t="n">
        <v>0.49</v>
      </c>
      <c r="H1661" s="0" t="n">
        <v>0.28</v>
      </c>
      <c r="I1661" s="0" t="n">
        <v>0.1</v>
      </c>
      <c r="J1661" s="0" t="n">
        <v>1.21</v>
      </c>
      <c r="K1661" s="0" t="n">
        <v>86</v>
      </c>
      <c r="L1661" s="0" t="n">
        <v>9</v>
      </c>
      <c r="M1661" s="0" t="s">
        <v>73</v>
      </c>
      <c r="N1661" s="0" t="s">
        <v>74</v>
      </c>
      <c r="O1661" s="0" t="s">
        <v>42</v>
      </c>
      <c r="P1661" s="0" t="n">
        <f aca="false">IF(AND(OR(Dashboard!$B$5="All",D1661=Dashboard!$B$5),OR(Dashboard!$D$5="All",N1661=Dashboard!$D$5),OR(AND(C1661&lt;&gt;"",C1661&gt;=Dashboard!$F$5,C1661&lt;=Dashboard!$H$5),AND(C1661="",Dashboard!$F$5&lt;=1980,Dashboard!$H$5&gt;=2016))),1,0)</f>
        <v>1</v>
      </c>
      <c r="Q1661" s="0" t="n">
        <f aca="false">J1661*P1661+ROW()*0.00000001</f>
        <v>1.21001661</v>
      </c>
    </row>
    <row r="1662" customFormat="false" ht="15" hidden="false" customHeight="false" outlineLevel="0" collapsed="false">
      <c r="A1662" s="0" t="s">
        <v>1472</v>
      </c>
      <c r="B1662" s="0" t="s">
        <v>78</v>
      </c>
      <c r="C1662" s="0" t="n">
        <v>1992</v>
      </c>
      <c r="D1662" s="0" t="s">
        <v>16</v>
      </c>
      <c r="E1662" s="0" t="s">
        <v>211</v>
      </c>
      <c r="F1662" s="0" t="n">
        <v>0.66</v>
      </c>
      <c r="G1662" s="0" t="n">
        <v>0.17</v>
      </c>
      <c r="H1662" s="0" t="n">
        <v>0.35</v>
      </c>
      <c r="I1662" s="0" t="n">
        <v>0.03</v>
      </c>
      <c r="J1662" s="0" t="n">
        <v>1.21</v>
      </c>
      <c r="N1662" s="0" t="s">
        <v>35</v>
      </c>
      <c r="P1662" s="0" t="n">
        <f aca="false">IF(AND(OR(Dashboard!$B$5="All",D1662=Dashboard!$B$5),OR(Dashboard!$D$5="All",N1662=Dashboard!$D$5),OR(AND(C1662&lt;&gt;"",C1662&gt;=Dashboard!$F$5,C1662&lt;=Dashboard!$H$5),AND(C1662="",Dashboard!$F$5&lt;=1980,Dashboard!$H$5&gt;=2016))),1,0)</f>
        <v>1</v>
      </c>
      <c r="Q1662" s="0" t="n">
        <f aca="false">J1662*P1662+ROW()*0.00000001</f>
        <v>1.21001662</v>
      </c>
    </row>
    <row r="1663" customFormat="false" ht="15" hidden="false" customHeight="false" outlineLevel="0" collapsed="false">
      <c r="A1663" s="0" t="s">
        <v>1473</v>
      </c>
      <c r="B1663" s="0" t="s">
        <v>117</v>
      </c>
      <c r="C1663" s="0" t="n">
        <v>2001</v>
      </c>
      <c r="D1663" s="0" t="s">
        <v>46</v>
      </c>
      <c r="E1663" s="0" t="s">
        <v>310</v>
      </c>
      <c r="F1663" s="0" t="n">
        <v>0</v>
      </c>
      <c r="G1663" s="0" t="n">
        <v>0</v>
      </c>
      <c r="H1663" s="0" t="n">
        <v>1.2</v>
      </c>
      <c r="I1663" s="0" t="n">
        <v>0.01</v>
      </c>
      <c r="J1663" s="0" t="n">
        <v>1.21</v>
      </c>
      <c r="N1663" s="0" t="s">
        <v>74</v>
      </c>
      <c r="P1663" s="0" t="n">
        <f aca="false">IF(AND(OR(Dashboard!$B$5="All",D1663=Dashboard!$B$5),OR(Dashboard!$D$5="All",N1663=Dashboard!$D$5),OR(AND(C1663&lt;&gt;"",C1663&gt;=Dashboard!$F$5,C1663&lt;=Dashboard!$H$5),AND(C1663="",Dashboard!$F$5&lt;=1980,Dashboard!$H$5&gt;=2016))),1,0)</f>
        <v>1</v>
      </c>
      <c r="Q1663" s="0" t="n">
        <f aca="false">J1663*P1663+ROW()*0.00000001</f>
        <v>1.21001663</v>
      </c>
    </row>
    <row r="1664" customFormat="false" ht="15" hidden="false" customHeight="false" outlineLevel="0" collapsed="false">
      <c r="A1664" s="0" t="s">
        <v>175</v>
      </c>
      <c r="B1664" s="0" t="s">
        <v>186</v>
      </c>
      <c r="C1664" s="0" t="n">
        <v>2003</v>
      </c>
      <c r="D1664" s="0" t="s">
        <v>41</v>
      </c>
      <c r="E1664" s="0" t="s">
        <v>142</v>
      </c>
      <c r="F1664" s="0" t="n">
        <v>0.69</v>
      </c>
      <c r="G1664" s="0" t="n">
        <v>0.48</v>
      </c>
      <c r="H1664" s="0" t="n">
        <v>0.01</v>
      </c>
      <c r="I1664" s="0" t="n">
        <v>0.03</v>
      </c>
      <c r="J1664" s="0" t="n">
        <v>1.21</v>
      </c>
      <c r="K1664" s="0" t="n">
        <v>83</v>
      </c>
      <c r="L1664" s="0" t="n">
        <v>9</v>
      </c>
      <c r="M1664" s="0" t="s">
        <v>36</v>
      </c>
      <c r="N1664" s="0" t="s">
        <v>35</v>
      </c>
      <c r="O1664" s="0" t="s">
        <v>42</v>
      </c>
      <c r="P1664" s="0" t="n">
        <f aca="false">IF(AND(OR(Dashboard!$B$5="All",D1664=Dashboard!$B$5),OR(Dashboard!$D$5="All",N1664=Dashboard!$D$5),OR(AND(C1664&lt;&gt;"",C1664&gt;=Dashboard!$F$5,C1664&lt;=Dashboard!$H$5),AND(C1664="",Dashboard!$F$5&lt;=1980,Dashboard!$H$5&gt;=2016))),1,0)</f>
        <v>1</v>
      </c>
      <c r="Q1664" s="0" t="n">
        <f aca="false">J1664*P1664+ROW()*0.00000001</f>
        <v>1.21001664</v>
      </c>
    </row>
    <row r="1665" customFormat="false" ht="15" hidden="false" customHeight="false" outlineLevel="0" collapsed="false">
      <c r="A1665" s="0" t="s">
        <v>1474</v>
      </c>
      <c r="B1665" s="0" t="s">
        <v>70</v>
      </c>
      <c r="C1665" s="0" t="n">
        <v>2010</v>
      </c>
      <c r="D1665" s="0" t="s">
        <v>102</v>
      </c>
      <c r="E1665" s="0" t="s">
        <v>328</v>
      </c>
      <c r="F1665" s="0" t="n">
        <v>0.42</v>
      </c>
      <c r="G1665" s="0" t="n">
        <v>0.46</v>
      </c>
      <c r="H1665" s="0" t="n">
        <v>0.15</v>
      </c>
      <c r="I1665" s="0" t="n">
        <v>0.18</v>
      </c>
      <c r="J1665" s="0" t="n">
        <v>1.21</v>
      </c>
      <c r="K1665" s="0" t="n">
        <v>76</v>
      </c>
      <c r="L1665" s="0" t="n">
        <v>8.3</v>
      </c>
      <c r="M1665" s="0" t="s">
        <v>103</v>
      </c>
      <c r="N1665" s="0" t="s">
        <v>74</v>
      </c>
      <c r="O1665" s="0" t="s">
        <v>37</v>
      </c>
      <c r="P1665" s="0" t="n">
        <f aca="false">IF(AND(OR(Dashboard!$B$5="All",D1665=Dashboard!$B$5),OR(Dashboard!$D$5="All",N1665=Dashboard!$D$5),OR(AND(C1665&lt;&gt;"",C1665&gt;=Dashboard!$F$5,C1665&lt;=Dashboard!$H$5),AND(C1665="",Dashboard!$F$5&lt;=1980,Dashboard!$H$5&gt;=2016))),1,0)</f>
        <v>1</v>
      </c>
      <c r="Q1665" s="0" t="n">
        <f aca="false">J1665*P1665+ROW()*0.00000001</f>
        <v>1.21001665</v>
      </c>
    </row>
    <row r="1666" customFormat="false" ht="15" hidden="false" customHeight="false" outlineLevel="0" collapsed="false">
      <c r="A1666" s="0" t="s">
        <v>1475</v>
      </c>
      <c r="B1666" s="0" t="s">
        <v>70</v>
      </c>
      <c r="C1666" s="0" t="n">
        <v>2007</v>
      </c>
      <c r="D1666" s="0" t="s">
        <v>56</v>
      </c>
      <c r="E1666" s="0" t="s">
        <v>142</v>
      </c>
      <c r="F1666" s="0" t="n">
        <v>0.25</v>
      </c>
      <c r="G1666" s="0" t="n">
        <v>0.69</v>
      </c>
      <c r="H1666" s="0" t="n">
        <v>0.03</v>
      </c>
      <c r="I1666" s="0" t="n">
        <v>0.25</v>
      </c>
      <c r="J1666" s="0" t="n">
        <v>1.21</v>
      </c>
      <c r="K1666" s="0" t="n">
        <v>75</v>
      </c>
      <c r="L1666" s="0" t="n">
        <v>7.6</v>
      </c>
      <c r="M1666" s="0" t="s">
        <v>103</v>
      </c>
      <c r="N1666" s="0" t="s">
        <v>74</v>
      </c>
      <c r="O1666" s="0" t="s">
        <v>37</v>
      </c>
      <c r="P1666" s="0" t="n">
        <f aca="false">IF(AND(OR(Dashboard!$B$5="All",D1666=Dashboard!$B$5),OR(Dashboard!$D$5="All",N1666=Dashboard!$D$5),OR(AND(C1666&lt;&gt;"",C1666&gt;=Dashboard!$F$5,C1666&lt;=Dashboard!$H$5),AND(C1666="",Dashboard!$F$5&lt;=1980,Dashboard!$H$5&gt;=2016))),1,0)</f>
        <v>1</v>
      </c>
      <c r="Q1666" s="0" t="n">
        <f aca="false">J1666*P1666+ROW()*0.00000001</f>
        <v>1.21001666</v>
      </c>
    </row>
    <row r="1667" customFormat="false" ht="15" hidden="false" customHeight="false" outlineLevel="0" collapsed="false">
      <c r="A1667" s="0" t="s">
        <v>787</v>
      </c>
      <c r="B1667" s="0" t="s">
        <v>172</v>
      </c>
      <c r="C1667" s="0" t="n">
        <v>2015</v>
      </c>
      <c r="D1667" s="0" t="s">
        <v>56</v>
      </c>
      <c r="E1667" s="0" t="s">
        <v>142</v>
      </c>
      <c r="F1667" s="0" t="n">
        <v>0.72</v>
      </c>
      <c r="G1667" s="0" t="n">
        <v>0.37</v>
      </c>
      <c r="H1667" s="0" t="n">
        <v>0.01</v>
      </c>
      <c r="I1667" s="0" t="n">
        <v>0.11</v>
      </c>
      <c r="J1667" s="0" t="n">
        <v>1.21</v>
      </c>
      <c r="K1667" s="0" t="n">
        <v>71</v>
      </c>
      <c r="L1667" s="0" t="n">
        <v>5.1</v>
      </c>
      <c r="M1667" s="0" t="s">
        <v>73</v>
      </c>
      <c r="N1667" s="0" t="s">
        <v>66</v>
      </c>
      <c r="O1667" s="0" t="s">
        <v>37</v>
      </c>
      <c r="P1667" s="0" t="n">
        <f aca="false">IF(AND(OR(Dashboard!$B$5="All",D1667=Dashboard!$B$5),OR(Dashboard!$D$5="All",N1667=Dashboard!$D$5),OR(AND(C1667&lt;&gt;"",C1667&gt;=Dashboard!$F$5,C1667&lt;=Dashboard!$H$5),AND(C1667="",Dashboard!$F$5&lt;=1980,Dashboard!$H$5&gt;=2016))),1,0)</f>
        <v>1</v>
      </c>
      <c r="Q1667" s="0" t="n">
        <f aca="false">J1667*P1667+ROW()*0.00000001</f>
        <v>1.21001667</v>
      </c>
    </row>
    <row r="1668" customFormat="false" ht="15" hidden="false" customHeight="false" outlineLevel="0" collapsed="false">
      <c r="A1668" s="0" t="s">
        <v>1476</v>
      </c>
      <c r="B1668" s="0" t="s">
        <v>85</v>
      </c>
      <c r="C1668" s="0" t="n">
        <v>2007</v>
      </c>
      <c r="D1668" s="0" t="s">
        <v>52</v>
      </c>
      <c r="E1668" s="0" t="s">
        <v>520</v>
      </c>
      <c r="F1668" s="0" t="n">
        <v>0.87</v>
      </c>
      <c r="G1668" s="0" t="n">
        <v>0.32</v>
      </c>
      <c r="H1668" s="0" t="n">
        <v>0</v>
      </c>
      <c r="I1668" s="0" t="n">
        <v>0.02</v>
      </c>
      <c r="J1668" s="0" t="n">
        <v>1.21</v>
      </c>
      <c r="N1668" s="0" t="s">
        <v>35</v>
      </c>
      <c r="P1668" s="0" t="n">
        <f aca="false">IF(AND(OR(Dashboard!$B$5="All",D1668=Dashboard!$B$5),OR(Dashboard!$D$5="All",N1668=Dashboard!$D$5),OR(AND(C1668&lt;&gt;"",C1668&gt;=Dashboard!$F$5,C1668&lt;=Dashboard!$H$5),AND(C1668="",Dashboard!$F$5&lt;=1980,Dashboard!$H$5&gt;=2016))),1,0)</f>
        <v>1</v>
      </c>
      <c r="Q1668" s="0" t="n">
        <f aca="false">J1668*P1668+ROW()*0.00000001</f>
        <v>1.21001668</v>
      </c>
    </row>
    <row r="1669" customFormat="false" ht="15" hidden="false" customHeight="false" outlineLevel="0" collapsed="false">
      <c r="A1669" s="0" t="s">
        <v>1477</v>
      </c>
      <c r="B1669" s="0" t="s">
        <v>70</v>
      </c>
      <c r="C1669" s="0" t="n">
        <v>2009</v>
      </c>
      <c r="D1669" s="0" t="s">
        <v>71</v>
      </c>
      <c r="E1669" s="0" t="s">
        <v>154</v>
      </c>
      <c r="F1669" s="0" t="n">
        <v>0.44</v>
      </c>
      <c r="G1669" s="0" t="n">
        <v>0.39</v>
      </c>
      <c r="H1669" s="0" t="n">
        <v>0.21</v>
      </c>
      <c r="I1669" s="0" t="n">
        <v>0.16</v>
      </c>
      <c r="J1669" s="0" t="n">
        <v>1.21</v>
      </c>
      <c r="K1669" s="0" t="n">
        <v>87</v>
      </c>
      <c r="L1669" s="0" t="n">
        <v>7.7</v>
      </c>
      <c r="M1669" s="0" t="s">
        <v>73</v>
      </c>
      <c r="N1669" s="0" t="s">
        <v>74</v>
      </c>
      <c r="O1669" s="0" t="s">
        <v>42</v>
      </c>
      <c r="P1669" s="0" t="n">
        <f aca="false">IF(AND(OR(Dashboard!$B$5="All",D1669=Dashboard!$B$5),OR(Dashboard!$D$5="All",N1669=Dashboard!$D$5),OR(AND(C1669&lt;&gt;"",C1669&gt;=Dashboard!$F$5,C1669&lt;=Dashboard!$H$5),AND(C1669="",Dashboard!$F$5&lt;=1980,Dashboard!$H$5&gt;=2016))),1,0)</f>
        <v>1</v>
      </c>
      <c r="Q1669" s="0" t="n">
        <f aca="false">J1669*P1669+ROW()*0.00000001</f>
        <v>1.21001669</v>
      </c>
    </row>
    <row r="1670" customFormat="false" ht="15" hidden="false" customHeight="false" outlineLevel="0" collapsed="false">
      <c r="A1670" s="0" t="s">
        <v>1478</v>
      </c>
      <c r="B1670" s="0" t="s">
        <v>117</v>
      </c>
      <c r="C1670" s="0" t="n">
        <v>1997</v>
      </c>
      <c r="D1670" s="0" t="s">
        <v>41</v>
      </c>
      <c r="E1670" s="0" t="s">
        <v>142</v>
      </c>
      <c r="F1670" s="0" t="n">
        <v>0.67</v>
      </c>
      <c r="G1670" s="0" t="n">
        <v>0.46</v>
      </c>
      <c r="H1670" s="0" t="n">
        <v>0</v>
      </c>
      <c r="I1670" s="0" t="n">
        <v>0.08</v>
      </c>
      <c r="J1670" s="0" t="n">
        <v>1.21</v>
      </c>
      <c r="N1670" s="0" t="s">
        <v>74</v>
      </c>
      <c r="P1670" s="0" t="n">
        <f aca="false">IF(AND(OR(Dashboard!$B$5="All",D1670=Dashboard!$B$5),OR(Dashboard!$D$5="All",N1670=Dashboard!$D$5),OR(AND(C1670&lt;&gt;"",C1670&gt;=Dashboard!$F$5,C1670&lt;=Dashboard!$H$5),AND(C1670="",Dashboard!$F$5&lt;=1980,Dashboard!$H$5&gt;=2016))),1,0)</f>
        <v>1</v>
      </c>
      <c r="Q1670" s="0" t="n">
        <f aca="false">J1670*P1670+ROW()*0.00000001</f>
        <v>1.2100167</v>
      </c>
    </row>
    <row r="1671" customFormat="false" ht="15" hidden="false" customHeight="false" outlineLevel="0" collapsed="false">
      <c r="A1671" s="0" t="s">
        <v>1479</v>
      </c>
      <c r="B1671" s="0" t="s">
        <v>33</v>
      </c>
      <c r="C1671" s="0" t="n">
        <v>2008</v>
      </c>
      <c r="D1671" s="0" t="s">
        <v>48</v>
      </c>
      <c r="E1671" s="0" t="s">
        <v>142</v>
      </c>
      <c r="F1671" s="0" t="n">
        <v>0.71</v>
      </c>
      <c r="G1671" s="0" t="n">
        <v>0.38</v>
      </c>
      <c r="H1671" s="0" t="n">
        <v>0</v>
      </c>
      <c r="I1671" s="0" t="n">
        <v>0.12</v>
      </c>
      <c r="J1671" s="0" t="n">
        <v>1.21</v>
      </c>
      <c r="K1671" s="0" t="n">
        <v>85</v>
      </c>
      <c r="L1671" s="0" t="n">
        <v>8.6</v>
      </c>
      <c r="M1671" s="0" t="s">
        <v>36</v>
      </c>
      <c r="N1671" s="0" t="s">
        <v>35</v>
      </c>
      <c r="O1671" s="0" t="s">
        <v>42</v>
      </c>
      <c r="P1671" s="0" t="n">
        <f aca="false">IF(AND(OR(Dashboard!$B$5="All",D1671=Dashboard!$B$5),OR(Dashboard!$D$5="All",N1671=Dashboard!$D$5),OR(AND(C1671&lt;&gt;"",C1671&gt;=Dashboard!$F$5,C1671&lt;=Dashboard!$H$5),AND(C1671="",Dashboard!$F$5&lt;=1980,Dashboard!$H$5&gt;=2016))),1,0)</f>
        <v>1</v>
      </c>
      <c r="Q1671" s="0" t="n">
        <f aca="false">J1671*P1671+ROW()*0.00000001</f>
        <v>1.21001671</v>
      </c>
    </row>
    <row r="1672" customFormat="false" ht="15" hidden="false" customHeight="false" outlineLevel="0" collapsed="false">
      <c r="A1672" s="0" t="s">
        <v>1480</v>
      </c>
      <c r="B1672" s="0" t="s">
        <v>164</v>
      </c>
      <c r="C1672" s="0" t="n">
        <v>2005</v>
      </c>
      <c r="D1672" s="0" t="s">
        <v>34</v>
      </c>
      <c r="E1672" s="0" t="s">
        <v>220</v>
      </c>
      <c r="F1672" s="0" t="n">
        <v>0.01</v>
      </c>
      <c r="G1672" s="0" t="n">
        <v>0.88</v>
      </c>
      <c r="H1672" s="0" t="n">
        <v>0.31</v>
      </c>
      <c r="I1672" s="0" t="n">
        <v>0</v>
      </c>
      <c r="J1672" s="0" t="n">
        <v>1.2</v>
      </c>
      <c r="N1672" s="0" t="s">
        <v>74</v>
      </c>
      <c r="P1672" s="0" t="n">
        <f aca="false">IF(AND(OR(Dashboard!$B$5="All",D1672=Dashboard!$B$5),OR(Dashboard!$D$5="All",N1672=Dashboard!$D$5),OR(AND(C1672&lt;&gt;"",C1672&gt;=Dashboard!$F$5,C1672&lt;=Dashboard!$H$5),AND(C1672="",Dashboard!$F$5&lt;=1980,Dashboard!$H$5&gt;=2016))),1,0)</f>
        <v>1</v>
      </c>
      <c r="Q1672" s="0" t="n">
        <f aca="false">J1672*P1672+ROW()*0.00000001</f>
        <v>1.20001672</v>
      </c>
    </row>
    <row r="1673" customFormat="false" ht="15" hidden="false" customHeight="false" outlineLevel="0" collapsed="false">
      <c r="A1673" s="0" t="s">
        <v>1481</v>
      </c>
      <c r="B1673" s="0" t="s">
        <v>76</v>
      </c>
      <c r="C1673" s="0" t="n">
        <v>2002</v>
      </c>
      <c r="D1673" s="0" t="s">
        <v>71</v>
      </c>
      <c r="E1673" s="0" t="s">
        <v>1482</v>
      </c>
      <c r="F1673" s="0" t="n">
        <v>0.59</v>
      </c>
      <c r="G1673" s="0" t="n">
        <v>0.46</v>
      </c>
      <c r="H1673" s="0" t="n">
        <v>0</v>
      </c>
      <c r="I1673" s="0" t="n">
        <v>0.15</v>
      </c>
      <c r="J1673" s="0" t="n">
        <v>1.2</v>
      </c>
      <c r="K1673" s="0" t="n">
        <v>59</v>
      </c>
      <c r="L1673" s="0" t="n">
        <v>5.1</v>
      </c>
      <c r="M1673" s="0" t="s">
        <v>103</v>
      </c>
      <c r="N1673" s="0" t="s">
        <v>74</v>
      </c>
      <c r="O1673" s="0" t="s">
        <v>53</v>
      </c>
      <c r="P1673" s="0" t="n">
        <f aca="false">IF(AND(OR(Dashboard!$B$5="All",D1673=Dashboard!$B$5),OR(Dashboard!$D$5="All",N1673=Dashboard!$D$5),OR(AND(C1673&lt;&gt;"",C1673&gt;=Dashboard!$F$5,C1673&lt;=Dashboard!$H$5),AND(C1673="",Dashboard!$F$5&lt;=1980,Dashboard!$H$5&gt;=2016))),1,0)</f>
        <v>1</v>
      </c>
      <c r="Q1673" s="0" t="n">
        <f aca="false">J1673*P1673+ROW()*0.00000001</f>
        <v>1.20001673</v>
      </c>
    </row>
    <row r="1674" customFormat="false" ht="15" hidden="false" customHeight="false" outlineLevel="0" collapsed="false">
      <c r="A1674" s="0" t="s">
        <v>1483</v>
      </c>
      <c r="B1674" s="0" t="s">
        <v>33</v>
      </c>
      <c r="C1674" s="0" t="n">
        <v>2007</v>
      </c>
      <c r="D1674" s="0" t="s">
        <v>58</v>
      </c>
      <c r="E1674" s="0" t="s">
        <v>142</v>
      </c>
      <c r="F1674" s="0" t="n">
        <v>0.44</v>
      </c>
      <c r="G1674" s="0" t="n">
        <v>0.63</v>
      </c>
      <c r="H1674" s="0" t="n">
        <v>0</v>
      </c>
      <c r="I1674" s="0" t="n">
        <v>0.14</v>
      </c>
      <c r="J1674" s="0" t="n">
        <v>1.2</v>
      </c>
      <c r="K1674" s="0" t="n">
        <v>73</v>
      </c>
      <c r="L1674" s="0" t="n">
        <v>8.2</v>
      </c>
      <c r="M1674" s="0" t="s">
        <v>103</v>
      </c>
      <c r="N1674" s="0" t="s">
        <v>35</v>
      </c>
      <c r="O1674" s="0" t="s">
        <v>37</v>
      </c>
      <c r="P1674" s="0" t="n">
        <f aca="false">IF(AND(OR(Dashboard!$B$5="All",D1674=Dashboard!$B$5),OR(Dashboard!$D$5="All",N1674=Dashboard!$D$5),OR(AND(C1674&lt;&gt;"",C1674&gt;=Dashboard!$F$5,C1674&lt;=Dashboard!$H$5),AND(C1674="",Dashboard!$F$5&lt;=1980,Dashboard!$H$5&gt;=2016))),1,0)</f>
        <v>1</v>
      </c>
      <c r="Q1674" s="0" t="n">
        <f aca="false">J1674*P1674+ROW()*0.00000001</f>
        <v>1.20001674</v>
      </c>
    </row>
    <row r="1675" customFormat="false" ht="15" hidden="false" customHeight="false" outlineLevel="0" collapsed="false">
      <c r="A1675" s="0" t="s">
        <v>346</v>
      </c>
      <c r="B1675" s="0" t="s">
        <v>164</v>
      </c>
      <c r="C1675" s="0" t="n">
        <v>2006</v>
      </c>
      <c r="D1675" s="0" t="s">
        <v>34</v>
      </c>
      <c r="E1675" s="0" t="s">
        <v>142</v>
      </c>
      <c r="F1675" s="0" t="n">
        <v>0.25</v>
      </c>
      <c r="G1675" s="0" t="n">
        <v>0.64</v>
      </c>
      <c r="H1675" s="0" t="n">
        <v>0</v>
      </c>
      <c r="I1675" s="0" t="n">
        <v>0.31</v>
      </c>
      <c r="J1675" s="0" t="n">
        <v>1.2</v>
      </c>
      <c r="N1675" s="0" t="s">
        <v>74</v>
      </c>
      <c r="P1675" s="0" t="n">
        <f aca="false">IF(AND(OR(Dashboard!$B$5="All",D1675=Dashboard!$B$5),OR(Dashboard!$D$5="All",N1675=Dashboard!$D$5),OR(AND(C1675&lt;&gt;"",C1675&gt;=Dashboard!$F$5,C1675&lt;=Dashboard!$H$5),AND(C1675="",Dashboard!$F$5&lt;=1980,Dashboard!$H$5&gt;=2016))),1,0)</f>
        <v>1</v>
      </c>
      <c r="Q1675" s="0" t="n">
        <f aca="false">J1675*P1675+ROW()*0.00000001</f>
        <v>1.20001675</v>
      </c>
    </row>
    <row r="1676" customFormat="false" ht="15" hidden="false" customHeight="false" outlineLevel="0" collapsed="false">
      <c r="A1676" s="0" t="s">
        <v>1484</v>
      </c>
      <c r="B1676" s="0" t="s">
        <v>76</v>
      </c>
      <c r="C1676" s="0" t="n">
        <v>2004</v>
      </c>
      <c r="D1676" s="0" t="s">
        <v>41</v>
      </c>
      <c r="E1676" s="0" t="s">
        <v>1485</v>
      </c>
      <c r="F1676" s="0" t="n">
        <v>1</v>
      </c>
      <c r="G1676" s="0" t="n">
        <v>0.04</v>
      </c>
      <c r="H1676" s="0" t="n">
        <v>0</v>
      </c>
      <c r="I1676" s="0" t="n">
        <v>0.16</v>
      </c>
      <c r="J1676" s="0" t="n">
        <v>1.2</v>
      </c>
      <c r="K1676" s="0" t="n">
        <v>78</v>
      </c>
      <c r="L1676" s="0" t="n">
        <v>8.4</v>
      </c>
      <c r="M1676" s="0" t="s">
        <v>36</v>
      </c>
      <c r="N1676" s="0" t="s">
        <v>74</v>
      </c>
      <c r="O1676" s="0" t="s">
        <v>37</v>
      </c>
      <c r="P1676" s="0" t="n">
        <f aca="false">IF(AND(OR(Dashboard!$B$5="All",D1676=Dashboard!$B$5),OR(Dashboard!$D$5="All",N1676=Dashboard!$D$5),OR(AND(C1676&lt;&gt;"",C1676&gt;=Dashboard!$F$5,C1676&lt;=Dashboard!$H$5),AND(C1676="",Dashboard!$F$5&lt;=1980,Dashboard!$H$5&gt;=2016))),1,0)</f>
        <v>1</v>
      </c>
      <c r="Q1676" s="0" t="n">
        <f aca="false">J1676*P1676+ROW()*0.00000001</f>
        <v>1.20001676</v>
      </c>
    </row>
    <row r="1677" customFormat="false" ht="15" hidden="false" customHeight="false" outlineLevel="0" collapsed="false">
      <c r="A1677" s="0" t="s">
        <v>1486</v>
      </c>
      <c r="B1677" s="0" t="s">
        <v>70</v>
      </c>
      <c r="C1677" s="0" t="n">
        <v>2011</v>
      </c>
      <c r="D1677" s="0" t="s">
        <v>41</v>
      </c>
      <c r="E1677" s="0" t="s">
        <v>547</v>
      </c>
      <c r="F1677" s="0" t="n">
        <v>0.12</v>
      </c>
      <c r="G1677" s="0" t="n">
        <v>0.74</v>
      </c>
      <c r="H1677" s="0" t="n">
        <v>0.11</v>
      </c>
      <c r="I1677" s="0" t="n">
        <v>0.24</v>
      </c>
      <c r="J1677" s="0" t="n">
        <v>1.2</v>
      </c>
      <c r="K1677" s="0" t="n">
        <v>82</v>
      </c>
      <c r="L1677" s="0" t="n">
        <v>7.1</v>
      </c>
      <c r="M1677" s="0" t="s">
        <v>36</v>
      </c>
      <c r="N1677" s="0" t="s">
        <v>74</v>
      </c>
      <c r="O1677" s="0" t="s">
        <v>42</v>
      </c>
      <c r="P1677" s="0" t="n">
        <f aca="false">IF(AND(OR(Dashboard!$B$5="All",D1677=Dashboard!$B$5),OR(Dashboard!$D$5="All",N1677=Dashboard!$D$5),OR(AND(C1677&lt;&gt;"",C1677&gt;=Dashboard!$F$5,C1677&lt;=Dashboard!$H$5),AND(C1677="",Dashboard!$F$5&lt;=1980,Dashboard!$H$5&gt;=2016))),1,0)</f>
        <v>1</v>
      </c>
      <c r="Q1677" s="0" t="n">
        <f aca="false">J1677*P1677+ROW()*0.00000001</f>
        <v>1.20001677</v>
      </c>
    </row>
    <row r="1678" customFormat="false" ht="15" hidden="false" customHeight="false" outlineLevel="0" collapsed="false">
      <c r="A1678" s="0" t="s">
        <v>1487</v>
      </c>
      <c r="B1678" s="0" t="s">
        <v>152</v>
      </c>
      <c r="C1678" s="0" t="n">
        <v>2014</v>
      </c>
      <c r="D1678" s="0" t="s">
        <v>58</v>
      </c>
      <c r="E1678" s="0" t="s">
        <v>1488</v>
      </c>
      <c r="F1678" s="0" t="n">
        <v>0.08</v>
      </c>
      <c r="G1678" s="0" t="n">
        <v>1.04</v>
      </c>
      <c r="H1678" s="0" t="n">
        <v>0</v>
      </c>
      <c r="I1678" s="0" t="n">
        <v>0.07</v>
      </c>
      <c r="J1678" s="0" t="n">
        <v>1.2</v>
      </c>
      <c r="N1678" s="0" t="s">
        <v>152</v>
      </c>
      <c r="P1678" s="0" t="n">
        <f aca="false">IF(AND(OR(Dashboard!$B$5="All",D1678=Dashboard!$B$5),OR(Dashboard!$D$5="All",N1678=Dashboard!$D$5),OR(AND(C1678&lt;&gt;"",C1678&gt;=Dashboard!$F$5,C1678&lt;=Dashboard!$H$5),AND(C1678="",Dashboard!$F$5&lt;=1980,Dashboard!$H$5&gt;=2016))),1,0)</f>
        <v>1</v>
      </c>
      <c r="Q1678" s="0" t="n">
        <f aca="false">J1678*P1678+ROW()*0.00000001</f>
        <v>1.20001678</v>
      </c>
    </row>
    <row r="1679" customFormat="false" ht="15" hidden="false" customHeight="false" outlineLevel="0" collapsed="false">
      <c r="A1679" s="0" t="s">
        <v>1489</v>
      </c>
      <c r="B1679" s="0" t="s">
        <v>186</v>
      </c>
      <c r="C1679" s="0" t="n">
        <v>2004</v>
      </c>
      <c r="D1679" s="0" t="s">
        <v>246</v>
      </c>
      <c r="E1679" s="0" t="s">
        <v>35</v>
      </c>
      <c r="F1679" s="0" t="n">
        <v>0.48</v>
      </c>
      <c r="G1679" s="0" t="n">
        <v>0.13</v>
      </c>
      <c r="H1679" s="0" t="n">
        <v>0.56</v>
      </c>
      <c r="I1679" s="0" t="n">
        <v>0.03</v>
      </c>
      <c r="J1679" s="0" t="n">
        <v>1.2</v>
      </c>
      <c r="K1679" s="0" t="n">
        <v>90</v>
      </c>
      <c r="L1679" s="0" t="n">
        <v>9.1</v>
      </c>
      <c r="M1679" s="0" t="s">
        <v>36</v>
      </c>
      <c r="N1679" s="0" t="s">
        <v>35</v>
      </c>
      <c r="O1679" s="0" t="s">
        <v>42</v>
      </c>
      <c r="P1679" s="0" t="n">
        <f aca="false">IF(AND(OR(Dashboard!$B$5="All",D1679=Dashboard!$B$5),OR(Dashboard!$D$5="All",N1679=Dashboard!$D$5),OR(AND(C1679&lt;&gt;"",C1679&gt;=Dashboard!$F$5,C1679&lt;=Dashboard!$H$5),AND(C1679="",Dashboard!$F$5&lt;=1980,Dashboard!$H$5&gt;=2016))),1,0)</f>
        <v>1</v>
      </c>
      <c r="Q1679" s="0" t="n">
        <f aca="false">J1679*P1679+ROW()*0.00000001</f>
        <v>1.20001679</v>
      </c>
    </row>
    <row r="1680" customFormat="false" ht="15" hidden="false" customHeight="false" outlineLevel="0" collapsed="false">
      <c r="A1680" s="0" t="s">
        <v>1490</v>
      </c>
      <c r="B1680" s="0" t="s">
        <v>668</v>
      </c>
      <c r="C1680" s="0" t="n">
        <v>1999</v>
      </c>
      <c r="D1680" s="0" t="s">
        <v>34</v>
      </c>
      <c r="E1680" s="0" t="s">
        <v>154</v>
      </c>
      <c r="F1680" s="0" t="n">
        <v>1.12</v>
      </c>
      <c r="G1680" s="0" t="n">
        <v>0.05</v>
      </c>
      <c r="H1680" s="0" t="n">
        <v>0</v>
      </c>
      <c r="I1680" s="0" t="n">
        <v>0.02</v>
      </c>
      <c r="J1680" s="0" t="n">
        <v>1.2</v>
      </c>
      <c r="N1680" s="0" t="s">
        <v>154</v>
      </c>
      <c r="P1680" s="0" t="n">
        <f aca="false">IF(AND(OR(Dashboard!$B$5="All",D1680=Dashboard!$B$5),OR(Dashboard!$D$5="All",N1680=Dashboard!$D$5),OR(AND(C1680&lt;&gt;"",C1680&gt;=Dashboard!$F$5,C1680&lt;=Dashboard!$H$5),AND(C1680="",Dashboard!$F$5&lt;=1980,Dashboard!$H$5&gt;=2016))),1,0)</f>
        <v>1</v>
      </c>
      <c r="Q1680" s="0" t="n">
        <f aca="false">J1680*P1680+ROW()*0.00000001</f>
        <v>1.2000168</v>
      </c>
    </row>
    <row r="1681" customFormat="false" ht="15" hidden="false" customHeight="false" outlineLevel="0" collapsed="false">
      <c r="A1681" s="0" t="s">
        <v>1491</v>
      </c>
      <c r="B1681" s="0" t="s">
        <v>45</v>
      </c>
      <c r="C1681" s="0" t="n">
        <v>1989</v>
      </c>
      <c r="D1681" s="0" t="s">
        <v>56</v>
      </c>
      <c r="E1681" s="0" t="s">
        <v>35</v>
      </c>
      <c r="F1681" s="0" t="n">
        <v>0.4</v>
      </c>
      <c r="G1681" s="0" t="n">
        <v>0.39</v>
      </c>
      <c r="H1681" s="0" t="n">
        <v>0.36</v>
      </c>
      <c r="I1681" s="0" t="n">
        <v>0.04</v>
      </c>
      <c r="J1681" s="0" t="n">
        <v>1.2</v>
      </c>
      <c r="N1681" s="0" t="s">
        <v>35</v>
      </c>
      <c r="P1681" s="0" t="n">
        <f aca="false">IF(AND(OR(Dashboard!$B$5="All",D1681=Dashboard!$B$5),OR(Dashboard!$D$5="All",N1681=Dashboard!$D$5),OR(AND(C1681&lt;&gt;"",C1681&gt;=Dashboard!$F$5,C1681&lt;=Dashboard!$H$5),AND(C1681="",Dashboard!$F$5&lt;=1980,Dashboard!$H$5&gt;=2016))),1,0)</f>
        <v>1</v>
      </c>
      <c r="Q1681" s="0" t="n">
        <f aca="false">J1681*P1681+ROW()*0.00000001</f>
        <v>1.20001681</v>
      </c>
    </row>
    <row r="1682" customFormat="false" ht="15" hidden="false" customHeight="false" outlineLevel="0" collapsed="false">
      <c r="A1682" s="0" t="s">
        <v>1492</v>
      </c>
      <c r="B1682" s="0" t="s">
        <v>39</v>
      </c>
      <c r="C1682" s="0" t="n">
        <v>1986</v>
      </c>
      <c r="D1682" s="0" t="s">
        <v>56</v>
      </c>
      <c r="E1682" s="0" t="s">
        <v>220</v>
      </c>
      <c r="F1682" s="0" t="n">
        <v>0</v>
      </c>
      <c r="G1682" s="0" t="n">
        <v>0</v>
      </c>
      <c r="H1682" s="0" t="n">
        <v>1.2</v>
      </c>
      <c r="I1682" s="0" t="n">
        <v>0</v>
      </c>
      <c r="J1682" s="0" t="n">
        <v>1.2</v>
      </c>
      <c r="N1682" s="0" t="s">
        <v>35</v>
      </c>
      <c r="P1682" s="0" t="n">
        <f aca="false">IF(AND(OR(Dashboard!$B$5="All",D1682=Dashboard!$B$5),OR(Dashboard!$D$5="All",N1682=Dashboard!$D$5),OR(AND(C1682&lt;&gt;"",C1682&gt;=Dashboard!$F$5,C1682&lt;=Dashboard!$H$5),AND(C1682="",Dashboard!$F$5&lt;=1980,Dashboard!$H$5&gt;=2016))),1,0)</f>
        <v>1</v>
      </c>
      <c r="Q1682" s="0" t="n">
        <f aca="false">J1682*P1682+ROW()*0.00000001</f>
        <v>1.20001682</v>
      </c>
    </row>
    <row r="1683" customFormat="false" ht="15" hidden="false" customHeight="false" outlineLevel="0" collapsed="false">
      <c r="A1683" s="0" t="s">
        <v>1493</v>
      </c>
      <c r="B1683" s="0" t="s">
        <v>39</v>
      </c>
      <c r="C1683" s="0" t="n">
        <v>1986</v>
      </c>
      <c r="D1683" s="0" t="s">
        <v>16</v>
      </c>
      <c r="E1683" s="0" t="s">
        <v>220</v>
      </c>
      <c r="F1683" s="0" t="n">
        <v>0</v>
      </c>
      <c r="G1683" s="0" t="n">
        <v>0</v>
      </c>
      <c r="H1683" s="0" t="n">
        <v>1.2</v>
      </c>
      <c r="I1683" s="0" t="n">
        <v>0</v>
      </c>
      <c r="J1683" s="0" t="n">
        <v>1.2</v>
      </c>
      <c r="N1683" s="0" t="s">
        <v>35</v>
      </c>
      <c r="P1683" s="0" t="n">
        <f aca="false">IF(AND(OR(Dashboard!$B$5="All",D1683=Dashboard!$B$5),OR(Dashboard!$D$5="All",N1683=Dashboard!$D$5),OR(AND(C1683&lt;&gt;"",C1683&gt;=Dashboard!$F$5,C1683&lt;=Dashboard!$H$5),AND(C1683="",Dashboard!$F$5&lt;=1980,Dashboard!$H$5&gt;=2016))),1,0)</f>
        <v>1</v>
      </c>
      <c r="Q1683" s="0" t="n">
        <f aca="false">J1683*P1683+ROW()*0.00000001</f>
        <v>1.20001683</v>
      </c>
    </row>
    <row r="1684" customFormat="false" ht="15" hidden="false" customHeight="false" outlineLevel="0" collapsed="false">
      <c r="A1684" s="0" t="s">
        <v>1494</v>
      </c>
      <c r="B1684" s="0" t="s">
        <v>78</v>
      </c>
      <c r="C1684" s="0" t="n">
        <v>1993</v>
      </c>
      <c r="D1684" s="0" t="s">
        <v>102</v>
      </c>
      <c r="E1684" s="0" t="s">
        <v>328</v>
      </c>
      <c r="F1684" s="0" t="n">
        <v>0</v>
      </c>
      <c r="G1684" s="0" t="n">
        <v>0</v>
      </c>
      <c r="H1684" s="0" t="n">
        <v>1.2</v>
      </c>
      <c r="I1684" s="0" t="n">
        <v>0</v>
      </c>
      <c r="J1684" s="0" t="n">
        <v>1.2</v>
      </c>
      <c r="N1684" s="0" t="s">
        <v>35</v>
      </c>
      <c r="P1684" s="0" t="n">
        <f aca="false">IF(AND(OR(Dashboard!$B$5="All",D1684=Dashboard!$B$5),OR(Dashboard!$D$5="All",N1684=Dashboard!$D$5),OR(AND(C1684&lt;&gt;"",C1684&gt;=Dashboard!$F$5,C1684&lt;=Dashboard!$H$5),AND(C1684="",Dashboard!$F$5&lt;=1980,Dashboard!$H$5&gt;=2016))),1,0)</f>
        <v>1</v>
      </c>
      <c r="Q1684" s="0" t="n">
        <f aca="false">J1684*P1684+ROW()*0.00000001</f>
        <v>1.20001684</v>
      </c>
    </row>
    <row r="1685" customFormat="false" ht="15" hidden="false" customHeight="false" outlineLevel="0" collapsed="false">
      <c r="A1685" s="0" t="s">
        <v>478</v>
      </c>
      <c r="B1685" s="0" t="s">
        <v>144</v>
      </c>
      <c r="C1685" s="0" t="n">
        <v>2003</v>
      </c>
      <c r="D1685" s="0" t="s">
        <v>71</v>
      </c>
      <c r="E1685" s="0" t="s">
        <v>160</v>
      </c>
      <c r="F1685" s="0" t="n">
        <v>0.72</v>
      </c>
      <c r="G1685" s="0" t="n">
        <v>0.43</v>
      </c>
      <c r="H1685" s="0" t="n">
        <v>0.01</v>
      </c>
      <c r="I1685" s="0" t="n">
        <v>0.04</v>
      </c>
      <c r="J1685" s="0" t="n">
        <v>1.2</v>
      </c>
      <c r="K1685" s="0" t="n">
        <v>65</v>
      </c>
      <c r="L1685" s="0" t="n">
        <v>7.1</v>
      </c>
      <c r="M1685" s="0" t="s">
        <v>103</v>
      </c>
      <c r="N1685" s="0" t="s">
        <v>66</v>
      </c>
      <c r="O1685" s="0" t="s">
        <v>67</v>
      </c>
      <c r="P1685" s="0" t="n">
        <f aca="false">IF(AND(OR(Dashboard!$B$5="All",D1685=Dashboard!$B$5),OR(Dashboard!$D$5="All",N1685=Dashboard!$D$5),OR(AND(C1685&lt;&gt;"",C1685&gt;=Dashboard!$F$5,C1685&lt;=Dashboard!$H$5),AND(C1685="",Dashboard!$F$5&lt;=1980,Dashboard!$H$5&gt;=2016))),1,0)</f>
        <v>1</v>
      </c>
      <c r="Q1685" s="0" t="n">
        <f aca="false">J1685*P1685+ROW()*0.00000001</f>
        <v>1.20001685</v>
      </c>
    </row>
    <row r="1686" customFormat="false" ht="15" hidden="false" customHeight="false" outlineLevel="0" collapsed="false">
      <c r="A1686" s="0" t="s">
        <v>1464</v>
      </c>
      <c r="B1686" s="0" t="s">
        <v>164</v>
      </c>
      <c r="C1686" s="0" t="n">
        <v>2006</v>
      </c>
      <c r="D1686" s="0" t="s">
        <v>41</v>
      </c>
      <c r="E1686" s="0" t="s">
        <v>418</v>
      </c>
      <c r="F1686" s="0" t="n">
        <v>0.72</v>
      </c>
      <c r="G1686" s="0" t="n">
        <v>0.28</v>
      </c>
      <c r="H1686" s="0" t="n">
        <v>0</v>
      </c>
      <c r="I1686" s="0" t="n">
        <v>0.2</v>
      </c>
      <c r="J1686" s="0" t="n">
        <v>1.2</v>
      </c>
      <c r="K1686" s="0" t="n">
        <v>70</v>
      </c>
      <c r="L1686" s="0" t="n">
        <v>7</v>
      </c>
      <c r="M1686" s="0" t="s">
        <v>36</v>
      </c>
      <c r="N1686" s="0" t="s">
        <v>74</v>
      </c>
      <c r="O1686" s="0" t="s">
        <v>67</v>
      </c>
      <c r="P1686" s="0" t="n">
        <f aca="false">IF(AND(OR(Dashboard!$B$5="All",D1686=Dashboard!$B$5),OR(Dashboard!$D$5="All",N1686=Dashboard!$D$5),OR(AND(C1686&lt;&gt;"",C1686&gt;=Dashboard!$F$5,C1686&lt;=Dashboard!$H$5),AND(C1686="",Dashboard!$F$5&lt;=1980,Dashboard!$H$5&gt;=2016))),1,0)</f>
        <v>1</v>
      </c>
      <c r="Q1686" s="0" t="n">
        <f aca="false">J1686*P1686+ROW()*0.00000001</f>
        <v>1.20001686</v>
      </c>
    </row>
    <row r="1687" customFormat="false" ht="15" hidden="false" customHeight="false" outlineLevel="0" collapsed="false">
      <c r="A1687" s="0" t="s">
        <v>1495</v>
      </c>
      <c r="B1687" s="0" t="s">
        <v>76</v>
      </c>
      <c r="C1687" s="0" t="n">
        <v>2001</v>
      </c>
      <c r="D1687" s="0" t="s">
        <v>34</v>
      </c>
      <c r="E1687" s="0" t="s">
        <v>142</v>
      </c>
      <c r="F1687" s="0" t="n">
        <v>0.59</v>
      </c>
      <c r="G1687" s="0" t="n">
        <v>0.46</v>
      </c>
      <c r="H1687" s="0" t="n">
        <v>0</v>
      </c>
      <c r="I1687" s="0" t="n">
        <v>0.15</v>
      </c>
      <c r="J1687" s="0" t="n">
        <v>1.2</v>
      </c>
      <c r="K1687" s="0" t="n">
        <v>92</v>
      </c>
      <c r="L1687" s="0" t="n">
        <v>8.5</v>
      </c>
      <c r="M1687" s="0" t="s">
        <v>36</v>
      </c>
      <c r="N1687" s="0" t="s">
        <v>74</v>
      </c>
      <c r="O1687" s="0" t="s">
        <v>60</v>
      </c>
      <c r="P1687" s="0" t="n">
        <f aca="false">IF(AND(OR(Dashboard!$B$5="All",D1687=Dashboard!$B$5),OR(Dashboard!$D$5="All",N1687=Dashboard!$D$5),OR(AND(C1687&lt;&gt;"",C1687&gt;=Dashboard!$F$5,C1687&lt;=Dashboard!$H$5),AND(C1687="",Dashboard!$F$5&lt;=1980,Dashboard!$H$5&gt;=2016))),1,0)</f>
        <v>1</v>
      </c>
      <c r="Q1687" s="0" t="n">
        <f aca="false">J1687*P1687+ROW()*0.00000001</f>
        <v>1.20001687</v>
      </c>
    </row>
    <row r="1688" customFormat="false" ht="15" hidden="false" customHeight="false" outlineLevel="0" collapsed="false">
      <c r="A1688" s="0" t="s">
        <v>274</v>
      </c>
      <c r="B1688" s="0" t="s">
        <v>164</v>
      </c>
      <c r="C1688" s="0" t="n">
        <v>2010</v>
      </c>
      <c r="D1688" s="0" t="s">
        <v>34</v>
      </c>
      <c r="E1688" s="0" t="s">
        <v>142</v>
      </c>
      <c r="F1688" s="0" t="n">
        <v>0.13</v>
      </c>
      <c r="G1688" s="0" t="n">
        <v>0.69</v>
      </c>
      <c r="H1688" s="0" t="n">
        <v>0.01</v>
      </c>
      <c r="I1688" s="0" t="n">
        <v>0.36</v>
      </c>
      <c r="J1688" s="0" t="n">
        <v>1.2</v>
      </c>
      <c r="K1688" s="0" t="n">
        <v>68</v>
      </c>
      <c r="L1688" s="0" t="n">
        <v>5.4</v>
      </c>
      <c r="M1688" s="0" t="s">
        <v>36</v>
      </c>
      <c r="N1688" s="0" t="s">
        <v>74</v>
      </c>
      <c r="O1688" s="0" t="s">
        <v>67</v>
      </c>
      <c r="P1688" s="0" t="n">
        <f aca="false">IF(AND(OR(Dashboard!$B$5="All",D1688=Dashboard!$B$5),OR(Dashboard!$D$5="All",N1688=Dashboard!$D$5),OR(AND(C1688&lt;&gt;"",C1688&gt;=Dashboard!$F$5,C1688&lt;=Dashboard!$H$5),AND(C1688="",Dashboard!$F$5&lt;=1980,Dashboard!$H$5&gt;=2016))),1,0)</f>
        <v>1</v>
      </c>
      <c r="Q1688" s="0" t="n">
        <f aca="false">J1688*P1688+ROW()*0.00000001</f>
        <v>1.20001688</v>
      </c>
    </row>
    <row r="1689" customFormat="false" ht="15" hidden="false" customHeight="false" outlineLevel="0" collapsed="false">
      <c r="A1689" s="0" t="s">
        <v>1496</v>
      </c>
      <c r="B1689" s="0" t="s">
        <v>117</v>
      </c>
      <c r="C1689" s="0" t="n">
        <v>1997</v>
      </c>
      <c r="D1689" s="0" t="s">
        <v>58</v>
      </c>
      <c r="E1689" s="0" t="s">
        <v>142</v>
      </c>
      <c r="F1689" s="0" t="n">
        <v>0.66</v>
      </c>
      <c r="G1689" s="0" t="n">
        <v>0.45</v>
      </c>
      <c r="H1689" s="0" t="n">
        <v>0</v>
      </c>
      <c r="I1689" s="0" t="n">
        <v>0.08</v>
      </c>
      <c r="J1689" s="0" t="n">
        <v>1.19</v>
      </c>
      <c r="N1689" s="0" t="s">
        <v>74</v>
      </c>
      <c r="P1689" s="0" t="n">
        <f aca="false">IF(AND(OR(Dashboard!$B$5="All",D1689=Dashboard!$B$5),OR(Dashboard!$D$5="All",N1689=Dashboard!$D$5),OR(AND(C1689&lt;&gt;"",C1689&gt;=Dashboard!$F$5,C1689&lt;=Dashboard!$H$5),AND(C1689="",Dashboard!$F$5&lt;=1980,Dashboard!$H$5&gt;=2016))),1,0)</f>
        <v>1</v>
      </c>
      <c r="Q1689" s="0" t="n">
        <f aca="false">J1689*P1689+ROW()*0.00000001</f>
        <v>1.19001689</v>
      </c>
    </row>
    <row r="1690" customFormat="false" ht="15" hidden="false" customHeight="false" outlineLevel="0" collapsed="false">
      <c r="A1690" s="0" t="s">
        <v>411</v>
      </c>
      <c r="B1690" s="0" t="s">
        <v>85</v>
      </c>
      <c r="C1690" s="0" t="n">
        <v>2003</v>
      </c>
      <c r="D1690" s="0" t="s">
        <v>41</v>
      </c>
      <c r="E1690" s="0" t="s">
        <v>418</v>
      </c>
      <c r="F1690" s="0" t="n">
        <v>0.86</v>
      </c>
      <c r="G1690" s="0" t="n">
        <v>0.32</v>
      </c>
      <c r="H1690" s="0" t="n">
        <v>0</v>
      </c>
      <c r="I1690" s="0" t="n">
        <v>0.02</v>
      </c>
      <c r="J1690" s="0" t="n">
        <v>1.19</v>
      </c>
      <c r="K1690" s="0" t="n">
        <v>55</v>
      </c>
      <c r="L1690" s="0" t="n">
        <v>6.8</v>
      </c>
      <c r="M1690" s="0" t="s">
        <v>36</v>
      </c>
      <c r="N1690" s="0" t="s">
        <v>35</v>
      </c>
      <c r="O1690" s="0" t="s">
        <v>53</v>
      </c>
      <c r="P1690" s="0" t="n">
        <f aca="false">IF(AND(OR(Dashboard!$B$5="All",D1690=Dashboard!$B$5),OR(Dashboard!$D$5="All",N1690=Dashboard!$D$5),OR(AND(C1690&lt;&gt;"",C1690&gt;=Dashboard!$F$5,C1690&lt;=Dashboard!$H$5),AND(C1690="",Dashboard!$F$5&lt;=1980,Dashboard!$H$5&gt;=2016))),1,0)</f>
        <v>1</v>
      </c>
      <c r="Q1690" s="0" t="n">
        <f aca="false">J1690*P1690+ROW()*0.00000001</f>
        <v>1.1900169</v>
      </c>
    </row>
    <row r="1691" customFormat="false" ht="15" hidden="false" customHeight="false" outlineLevel="0" collapsed="false">
      <c r="A1691" s="0" t="s">
        <v>1042</v>
      </c>
      <c r="B1691" s="0" t="s">
        <v>70</v>
      </c>
      <c r="C1691" s="0" t="n">
        <v>2012</v>
      </c>
      <c r="D1691" s="0" t="s">
        <v>71</v>
      </c>
      <c r="E1691" s="0" t="s">
        <v>243</v>
      </c>
      <c r="F1691" s="0" t="n">
        <v>0.5</v>
      </c>
      <c r="G1691" s="0" t="n">
        <v>0.5</v>
      </c>
      <c r="H1691" s="0" t="n">
        <v>0</v>
      </c>
      <c r="I1691" s="0" t="n">
        <v>0.19</v>
      </c>
      <c r="J1691" s="0" t="n">
        <v>1.19</v>
      </c>
      <c r="K1691" s="0" t="n">
        <v>81</v>
      </c>
      <c r="L1691" s="0" t="n">
        <v>7.5</v>
      </c>
      <c r="M1691" s="0" t="s">
        <v>125</v>
      </c>
      <c r="N1691" s="0" t="s">
        <v>74</v>
      </c>
      <c r="O1691" s="0" t="s">
        <v>42</v>
      </c>
      <c r="P1691" s="0" t="n">
        <f aca="false">IF(AND(OR(Dashboard!$B$5="All",D1691=Dashboard!$B$5),OR(Dashboard!$D$5="All",N1691=Dashboard!$D$5),OR(AND(C1691&lt;&gt;"",C1691&gt;=Dashboard!$F$5,C1691&lt;=Dashboard!$H$5),AND(C1691="",Dashboard!$F$5&lt;=1980,Dashboard!$H$5&gt;=2016))),1,0)</f>
        <v>1</v>
      </c>
      <c r="Q1691" s="0" t="n">
        <f aca="false">J1691*P1691+ROW()*0.00000001</f>
        <v>1.19001691</v>
      </c>
    </row>
    <row r="1692" customFormat="false" ht="15" hidden="false" customHeight="false" outlineLevel="0" collapsed="false">
      <c r="A1692" s="0" t="s">
        <v>1497</v>
      </c>
      <c r="B1692" s="0" t="s">
        <v>184</v>
      </c>
      <c r="C1692" s="0" t="n">
        <v>2014</v>
      </c>
      <c r="D1692" s="0" t="s">
        <v>48</v>
      </c>
      <c r="E1692" s="0" t="s">
        <v>35</v>
      </c>
      <c r="F1692" s="0" t="n">
        <v>0.53</v>
      </c>
      <c r="G1692" s="0" t="n">
        <v>0.38</v>
      </c>
      <c r="H1692" s="0" t="n">
        <v>0.19</v>
      </c>
      <c r="I1692" s="0" t="n">
        <v>0.09</v>
      </c>
      <c r="J1692" s="0" t="n">
        <v>1.19</v>
      </c>
      <c r="K1692" s="0" t="n">
        <v>81</v>
      </c>
      <c r="L1692" s="0" t="n">
        <v>8.6</v>
      </c>
      <c r="M1692" s="0" t="s">
        <v>36</v>
      </c>
      <c r="N1692" s="0" t="s">
        <v>35</v>
      </c>
      <c r="O1692" s="0" t="s">
        <v>42</v>
      </c>
      <c r="P1692" s="0" t="n">
        <f aca="false">IF(AND(OR(Dashboard!$B$5="All",D1692=Dashboard!$B$5),OR(Dashboard!$D$5="All",N1692=Dashboard!$D$5),OR(AND(C1692&lt;&gt;"",C1692&gt;=Dashboard!$F$5,C1692&lt;=Dashboard!$H$5),AND(C1692="",Dashboard!$F$5&lt;=1980,Dashboard!$H$5&gt;=2016))),1,0)</f>
        <v>1</v>
      </c>
      <c r="Q1692" s="0" t="n">
        <f aca="false">J1692*P1692+ROW()*0.00000001</f>
        <v>1.19001692</v>
      </c>
    </row>
    <row r="1693" customFormat="false" ht="15" hidden="false" customHeight="false" outlineLevel="0" collapsed="false">
      <c r="A1693" s="0" t="s">
        <v>1498</v>
      </c>
      <c r="B1693" s="0" t="s">
        <v>85</v>
      </c>
      <c r="C1693" s="0" t="n">
        <v>2002</v>
      </c>
      <c r="D1693" s="0" t="s">
        <v>16</v>
      </c>
      <c r="E1693" s="0" t="s">
        <v>418</v>
      </c>
      <c r="F1693" s="0" t="n">
        <v>0.92</v>
      </c>
      <c r="G1693" s="0" t="n">
        <v>0.23</v>
      </c>
      <c r="H1693" s="0" t="n">
        <v>0</v>
      </c>
      <c r="I1693" s="0" t="n">
        <v>0.04</v>
      </c>
      <c r="J1693" s="0" t="n">
        <v>1.19</v>
      </c>
      <c r="K1693" s="0" t="n">
        <v>71</v>
      </c>
      <c r="L1693" s="0" t="n">
        <v>7.7</v>
      </c>
      <c r="M1693" s="0" t="s">
        <v>36</v>
      </c>
      <c r="N1693" s="0" t="s">
        <v>35</v>
      </c>
      <c r="O1693" s="0" t="s">
        <v>37</v>
      </c>
      <c r="P1693" s="0" t="n">
        <f aca="false">IF(AND(OR(Dashboard!$B$5="All",D1693=Dashboard!$B$5),OR(Dashboard!$D$5="All",N1693=Dashboard!$D$5),OR(AND(C1693&lt;&gt;"",C1693&gt;=Dashboard!$F$5,C1693&lt;=Dashboard!$H$5),AND(C1693="",Dashboard!$F$5&lt;=1980,Dashboard!$H$5&gt;=2016))),1,0)</f>
        <v>1</v>
      </c>
      <c r="Q1693" s="0" t="n">
        <f aca="false">J1693*P1693+ROW()*0.00000001</f>
        <v>1.19001693</v>
      </c>
    </row>
    <row r="1694" customFormat="false" ht="15" hidden="false" customHeight="false" outlineLevel="0" collapsed="false">
      <c r="A1694" s="0" t="s">
        <v>405</v>
      </c>
      <c r="B1694" s="0" t="s">
        <v>33</v>
      </c>
      <c r="C1694" s="0" t="n">
        <v>2008</v>
      </c>
      <c r="D1694" s="0" t="s">
        <v>34</v>
      </c>
      <c r="E1694" s="0" t="s">
        <v>220</v>
      </c>
      <c r="F1694" s="0" t="n">
        <v>0.09</v>
      </c>
      <c r="G1694" s="0" t="n">
        <v>0.84</v>
      </c>
      <c r="H1694" s="0" t="n">
        <v>0.11</v>
      </c>
      <c r="I1694" s="0" t="n">
        <v>0.15</v>
      </c>
      <c r="J1694" s="0" t="n">
        <v>1.19</v>
      </c>
      <c r="K1694" s="0" t="n">
        <v>83</v>
      </c>
      <c r="L1694" s="0" t="n">
        <v>8.4</v>
      </c>
      <c r="M1694" s="0" t="s">
        <v>36</v>
      </c>
      <c r="N1694" s="0" t="s">
        <v>35</v>
      </c>
      <c r="O1694" s="0" t="s">
        <v>42</v>
      </c>
      <c r="P1694" s="0" t="n">
        <f aca="false">IF(AND(OR(Dashboard!$B$5="All",D1694=Dashboard!$B$5),OR(Dashboard!$D$5="All",N1694=Dashboard!$D$5),OR(AND(C1694&lt;&gt;"",C1694&gt;=Dashboard!$F$5,C1694&lt;=Dashboard!$H$5),AND(C1694="",Dashboard!$F$5&lt;=1980,Dashboard!$H$5&gt;=2016))),1,0)</f>
        <v>1</v>
      </c>
      <c r="Q1694" s="0" t="n">
        <f aca="false">J1694*P1694+ROW()*0.00000001</f>
        <v>1.19001694</v>
      </c>
    </row>
    <row r="1695" customFormat="false" ht="15" hidden="false" customHeight="false" outlineLevel="0" collapsed="false">
      <c r="A1695" s="0" t="s">
        <v>874</v>
      </c>
      <c r="B1695" s="0" t="s">
        <v>172</v>
      </c>
      <c r="C1695" s="0" t="n">
        <v>2015</v>
      </c>
      <c r="D1695" s="0" t="s">
        <v>56</v>
      </c>
      <c r="E1695" s="0" t="s">
        <v>91</v>
      </c>
      <c r="F1695" s="0" t="n">
        <v>0.85</v>
      </c>
      <c r="G1695" s="0" t="n">
        <v>0.23</v>
      </c>
      <c r="H1695" s="0" t="n">
        <v>0</v>
      </c>
      <c r="I1695" s="0" t="n">
        <v>0.12</v>
      </c>
      <c r="J1695" s="0" t="n">
        <v>1.19</v>
      </c>
      <c r="K1695" s="0" t="n">
        <v>89</v>
      </c>
      <c r="L1695" s="0" t="n">
        <v>5.2</v>
      </c>
      <c r="M1695" s="0" t="s">
        <v>103</v>
      </c>
      <c r="N1695" s="0" t="s">
        <v>66</v>
      </c>
      <c r="O1695" s="0" t="s">
        <v>42</v>
      </c>
      <c r="P1695" s="0" t="n">
        <f aca="false">IF(AND(OR(Dashboard!$B$5="All",D1695=Dashboard!$B$5),OR(Dashboard!$D$5="All",N1695=Dashboard!$D$5),OR(AND(C1695&lt;&gt;"",C1695&gt;=Dashboard!$F$5,C1695&lt;=Dashboard!$H$5),AND(C1695="",Dashboard!$F$5&lt;=1980,Dashboard!$H$5&gt;=2016))),1,0)</f>
        <v>1</v>
      </c>
      <c r="Q1695" s="0" t="n">
        <f aca="false">J1695*P1695+ROW()*0.00000001</f>
        <v>1.19001695</v>
      </c>
    </row>
    <row r="1696" customFormat="false" ht="15" hidden="false" customHeight="false" outlineLevel="0" collapsed="false">
      <c r="A1696" s="0" t="s">
        <v>1499</v>
      </c>
      <c r="B1696" s="0" t="s">
        <v>76</v>
      </c>
      <c r="C1696" s="0" t="n">
        <v>2006</v>
      </c>
      <c r="D1696" s="0" t="s">
        <v>71</v>
      </c>
      <c r="E1696" s="0" t="s">
        <v>293</v>
      </c>
      <c r="F1696" s="0" t="n">
        <v>0.99</v>
      </c>
      <c r="G1696" s="0" t="n">
        <v>0.04</v>
      </c>
      <c r="H1696" s="0" t="n">
        <v>0</v>
      </c>
      <c r="I1696" s="0" t="n">
        <v>0.16</v>
      </c>
      <c r="J1696" s="0" t="n">
        <v>1.19</v>
      </c>
      <c r="K1696" s="0" t="n">
        <v>75</v>
      </c>
      <c r="L1696" s="0" t="n">
        <v>8.6</v>
      </c>
      <c r="M1696" s="0" t="s">
        <v>73</v>
      </c>
      <c r="N1696" s="0" t="s">
        <v>74</v>
      </c>
      <c r="O1696" s="0" t="s">
        <v>37</v>
      </c>
      <c r="P1696" s="0" t="n">
        <f aca="false">IF(AND(OR(Dashboard!$B$5="All",D1696=Dashboard!$B$5),OR(Dashboard!$D$5="All",N1696=Dashboard!$D$5),OR(AND(C1696&lt;&gt;"",C1696&gt;=Dashboard!$F$5,C1696&lt;=Dashboard!$H$5),AND(C1696="",Dashboard!$F$5&lt;=1980,Dashboard!$H$5&gt;=2016))),1,0)</f>
        <v>1</v>
      </c>
      <c r="Q1696" s="0" t="n">
        <f aca="false">J1696*P1696+ROW()*0.00000001</f>
        <v>1.19001696</v>
      </c>
    </row>
    <row r="1697" customFormat="false" ht="15" hidden="false" customHeight="false" outlineLevel="0" collapsed="false">
      <c r="A1697" s="0" t="s">
        <v>1500</v>
      </c>
      <c r="B1697" s="0" t="s">
        <v>39</v>
      </c>
      <c r="C1697" s="0" t="n">
        <v>1990</v>
      </c>
      <c r="D1697" s="0" t="s">
        <v>16</v>
      </c>
      <c r="E1697" s="0" t="s">
        <v>211</v>
      </c>
      <c r="F1697" s="0" t="n">
        <v>0.68</v>
      </c>
      <c r="G1697" s="0" t="n">
        <v>0.14</v>
      </c>
      <c r="H1697" s="0" t="n">
        <v>0.35</v>
      </c>
      <c r="I1697" s="0" t="n">
        <v>0.02</v>
      </c>
      <c r="J1697" s="0" t="n">
        <v>1.19</v>
      </c>
      <c r="N1697" s="0" t="s">
        <v>35</v>
      </c>
      <c r="P1697" s="0" t="n">
        <f aca="false">IF(AND(OR(Dashboard!$B$5="All",D1697=Dashboard!$B$5),OR(Dashboard!$D$5="All",N1697=Dashboard!$D$5),OR(AND(C1697&lt;&gt;"",C1697&gt;=Dashboard!$F$5,C1697&lt;=Dashboard!$H$5),AND(C1697="",Dashboard!$F$5&lt;=1980,Dashboard!$H$5&gt;=2016))),1,0)</f>
        <v>1</v>
      </c>
      <c r="Q1697" s="0" t="n">
        <f aca="false">J1697*P1697+ROW()*0.00000001</f>
        <v>1.19001697</v>
      </c>
    </row>
    <row r="1698" customFormat="false" ht="15" hidden="false" customHeight="false" outlineLevel="0" collapsed="false">
      <c r="A1698" s="0" t="s">
        <v>1501</v>
      </c>
      <c r="B1698" s="0" t="s">
        <v>108</v>
      </c>
      <c r="C1698" s="0" t="n">
        <v>1998</v>
      </c>
      <c r="D1698" s="0" t="s">
        <v>34</v>
      </c>
      <c r="E1698" s="0" t="s">
        <v>35</v>
      </c>
      <c r="F1698" s="0" t="n">
        <v>1.02</v>
      </c>
      <c r="G1698" s="0" t="n">
        <v>0.13</v>
      </c>
      <c r="H1698" s="0" t="n">
        <v>0.04</v>
      </c>
      <c r="I1698" s="0" t="n">
        <v>0.01</v>
      </c>
      <c r="J1698" s="0" t="n">
        <v>1.19</v>
      </c>
      <c r="N1698" s="0" t="s">
        <v>35</v>
      </c>
      <c r="P1698" s="0" t="n">
        <f aca="false">IF(AND(OR(Dashboard!$B$5="All",D1698=Dashboard!$B$5),OR(Dashboard!$D$5="All",N1698=Dashboard!$D$5),OR(AND(C1698&lt;&gt;"",C1698&gt;=Dashboard!$F$5,C1698&lt;=Dashboard!$H$5),AND(C1698="",Dashboard!$F$5&lt;=1980,Dashboard!$H$5&gt;=2016))),1,0)</f>
        <v>1</v>
      </c>
      <c r="Q1698" s="0" t="n">
        <f aca="false">J1698*P1698+ROW()*0.00000001</f>
        <v>1.19001698</v>
      </c>
    </row>
    <row r="1699" customFormat="false" ht="15" hidden="false" customHeight="false" outlineLevel="0" collapsed="false">
      <c r="A1699" s="0" t="s">
        <v>1502</v>
      </c>
      <c r="B1699" s="0" t="s">
        <v>117</v>
      </c>
      <c r="C1699" s="0" t="n">
        <v>1999</v>
      </c>
      <c r="D1699" s="0" t="s">
        <v>41</v>
      </c>
      <c r="E1699" s="0" t="s">
        <v>124</v>
      </c>
      <c r="F1699" s="0" t="n">
        <v>0.99</v>
      </c>
      <c r="G1699" s="0" t="n">
        <v>0.16</v>
      </c>
      <c r="H1699" s="0" t="n">
        <v>0</v>
      </c>
      <c r="I1699" s="0" t="n">
        <v>0.04</v>
      </c>
      <c r="J1699" s="0" t="n">
        <v>1.19</v>
      </c>
      <c r="N1699" s="0" t="s">
        <v>74</v>
      </c>
      <c r="P1699" s="0" t="n">
        <f aca="false">IF(AND(OR(Dashboard!$B$5="All",D1699=Dashboard!$B$5),OR(Dashboard!$D$5="All",N1699=Dashboard!$D$5),OR(AND(C1699&lt;&gt;"",C1699&gt;=Dashboard!$F$5,C1699&lt;=Dashboard!$H$5),AND(C1699="",Dashboard!$F$5&lt;=1980,Dashboard!$H$5&gt;=2016))),1,0)</f>
        <v>1</v>
      </c>
      <c r="Q1699" s="0" t="n">
        <f aca="false">J1699*P1699+ROW()*0.00000001</f>
        <v>1.19001699</v>
      </c>
    </row>
    <row r="1700" customFormat="false" ht="15" hidden="false" customHeight="false" outlineLevel="0" collapsed="false">
      <c r="A1700" s="0" t="s">
        <v>528</v>
      </c>
      <c r="B1700" s="0" t="s">
        <v>144</v>
      </c>
      <c r="D1700" s="0" t="s">
        <v>71</v>
      </c>
      <c r="E1700" s="0" t="s">
        <v>257</v>
      </c>
      <c r="F1700" s="0" t="n">
        <v>0.76</v>
      </c>
      <c r="G1700" s="0" t="n">
        <v>0.38</v>
      </c>
      <c r="H1700" s="0" t="n">
        <v>0</v>
      </c>
      <c r="I1700" s="0" t="n">
        <v>0.05</v>
      </c>
      <c r="J1700" s="0" t="n">
        <v>1.19</v>
      </c>
      <c r="K1700" s="0" t="n">
        <v>84</v>
      </c>
      <c r="L1700" s="0" t="n">
        <v>8</v>
      </c>
      <c r="M1700" s="0" t="s">
        <v>73</v>
      </c>
      <c r="N1700" s="0" t="s">
        <v>66</v>
      </c>
      <c r="O1700" s="0" t="s">
        <v>42</v>
      </c>
      <c r="P1700" s="0" t="n">
        <f aca="false">IF(AND(OR(Dashboard!$B$5="All",D1700=Dashboard!$B$5),OR(Dashboard!$D$5="All",N1700=Dashboard!$D$5),OR(AND(C1700&lt;&gt;"",C1700&gt;=Dashboard!$F$5,C1700&lt;=Dashboard!$H$5),AND(C1700="",Dashboard!$F$5&lt;=1980,Dashboard!$H$5&gt;=2016))),1,0)</f>
        <v>1</v>
      </c>
      <c r="Q1700" s="0" t="n">
        <f aca="false">J1700*P1700+ROW()*0.00000001</f>
        <v>1.190017</v>
      </c>
    </row>
    <row r="1701" customFormat="false" ht="15" hidden="false" customHeight="false" outlineLevel="0" collapsed="false">
      <c r="A1701" s="0" t="s">
        <v>1503</v>
      </c>
      <c r="B1701" s="0" t="s">
        <v>33</v>
      </c>
      <c r="C1701" s="0" t="n">
        <v>2008</v>
      </c>
      <c r="D1701" s="0" t="s">
        <v>52</v>
      </c>
      <c r="E1701" s="0" t="s">
        <v>487</v>
      </c>
      <c r="F1701" s="0" t="n">
        <v>0.77</v>
      </c>
      <c r="G1701" s="0" t="n">
        <v>0.31</v>
      </c>
      <c r="H1701" s="0" t="n">
        <v>0</v>
      </c>
      <c r="I1701" s="0" t="n">
        <v>0.11</v>
      </c>
      <c r="J1701" s="0" t="n">
        <v>1.19</v>
      </c>
      <c r="M1701" s="0" t="s">
        <v>36</v>
      </c>
      <c r="N1701" s="0" t="s">
        <v>35</v>
      </c>
      <c r="P1701" s="0" t="n">
        <f aca="false">IF(AND(OR(Dashboard!$B$5="All",D1701=Dashboard!$B$5),OR(Dashboard!$D$5="All",N1701=Dashboard!$D$5),OR(AND(C1701&lt;&gt;"",C1701&gt;=Dashboard!$F$5,C1701&lt;=Dashboard!$H$5),AND(C1701="",Dashboard!$F$5&lt;=1980,Dashboard!$H$5&gt;=2016))),1,0)</f>
        <v>1</v>
      </c>
      <c r="Q1701" s="0" t="n">
        <f aca="false">J1701*P1701+ROW()*0.00000001</f>
        <v>1.19001701</v>
      </c>
    </row>
    <row r="1702" customFormat="false" ht="15" hidden="false" customHeight="false" outlineLevel="0" collapsed="false">
      <c r="A1702" s="0" t="s">
        <v>697</v>
      </c>
      <c r="B1702" s="0" t="s">
        <v>164</v>
      </c>
      <c r="C1702" s="0" t="n">
        <v>2007</v>
      </c>
      <c r="D1702" s="0" t="s">
        <v>102</v>
      </c>
      <c r="E1702" s="0" t="s">
        <v>418</v>
      </c>
      <c r="F1702" s="0" t="n">
        <v>0.45</v>
      </c>
      <c r="G1702" s="0" t="n">
        <v>0.47</v>
      </c>
      <c r="H1702" s="0" t="n">
        <v>0</v>
      </c>
      <c r="I1702" s="0" t="n">
        <v>0.28</v>
      </c>
      <c r="J1702" s="0" t="n">
        <v>1.19</v>
      </c>
      <c r="K1702" s="0" t="n">
        <v>68</v>
      </c>
      <c r="L1702" s="0" t="n">
        <v>7.8</v>
      </c>
      <c r="M1702" s="0" t="s">
        <v>103</v>
      </c>
      <c r="N1702" s="0" t="s">
        <v>74</v>
      </c>
      <c r="O1702" s="0" t="s">
        <v>67</v>
      </c>
      <c r="P1702" s="0" t="n">
        <f aca="false">IF(AND(OR(Dashboard!$B$5="All",D1702=Dashboard!$B$5),OR(Dashboard!$D$5="All",N1702=Dashboard!$D$5),OR(AND(C1702&lt;&gt;"",C1702&gt;=Dashboard!$F$5,C1702&lt;=Dashboard!$H$5),AND(C1702="",Dashboard!$F$5&lt;=1980,Dashboard!$H$5&gt;=2016))),1,0)</f>
        <v>1</v>
      </c>
      <c r="Q1702" s="0" t="n">
        <f aca="false">J1702*P1702+ROW()*0.00000001</f>
        <v>1.19001702</v>
      </c>
    </row>
    <row r="1703" customFormat="false" ht="15" hidden="false" customHeight="false" outlineLevel="0" collapsed="false">
      <c r="A1703" s="0" t="s">
        <v>308</v>
      </c>
      <c r="B1703" s="0" t="s">
        <v>186</v>
      </c>
      <c r="C1703" s="0" t="n">
        <v>2002</v>
      </c>
      <c r="D1703" s="0" t="s">
        <v>71</v>
      </c>
      <c r="E1703" s="0" t="s">
        <v>91</v>
      </c>
      <c r="F1703" s="0" t="n">
        <v>0.86</v>
      </c>
      <c r="G1703" s="0" t="n">
        <v>0.27</v>
      </c>
      <c r="H1703" s="0" t="n">
        <v>0.01</v>
      </c>
      <c r="I1703" s="0" t="n">
        <v>0.04</v>
      </c>
      <c r="J1703" s="0" t="n">
        <v>1.19</v>
      </c>
      <c r="K1703" s="0" t="n">
        <v>76</v>
      </c>
      <c r="L1703" s="0" t="n">
        <v>7.3</v>
      </c>
      <c r="M1703" s="0" t="s">
        <v>36</v>
      </c>
      <c r="N1703" s="0" t="s">
        <v>35</v>
      </c>
      <c r="O1703" s="0" t="s">
        <v>37</v>
      </c>
      <c r="P1703" s="0" t="n">
        <f aca="false">IF(AND(OR(Dashboard!$B$5="All",D1703=Dashboard!$B$5),OR(Dashboard!$D$5="All",N1703=Dashboard!$D$5),OR(AND(C1703&lt;&gt;"",C1703&gt;=Dashboard!$F$5,C1703&lt;=Dashboard!$H$5),AND(C1703="",Dashboard!$F$5&lt;=1980,Dashboard!$H$5&gt;=2016))),1,0)</f>
        <v>1</v>
      </c>
      <c r="Q1703" s="0" t="n">
        <f aca="false">J1703*P1703+ROW()*0.00000001</f>
        <v>1.19001703</v>
      </c>
    </row>
    <row r="1704" customFormat="false" ht="15" hidden="false" customHeight="false" outlineLevel="0" collapsed="false">
      <c r="A1704" s="0" t="s">
        <v>1504</v>
      </c>
      <c r="B1704" s="0" t="s">
        <v>85</v>
      </c>
      <c r="C1704" s="0" t="n">
        <v>2004</v>
      </c>
      <c r="D1704" s="0" t="s">
        <v>46</v>
      </c>
      <c r="E1704" s="0" t="s">
        <v>35</v>
      </c>
      <c r="F1704" s="0" t="n">
        <v>0.64</v>
      </c>
      <c r="G1704" s="0" t="n">
        <v>0.24</v>
      </c>
      <c r="H1704" s="0" t="n">
        <v>0.29</v>
      </c>
      <c r="I1704" s="0" t="n">
        <v>0.02</v>
      </c>
      <c r="J1704" s="0" t="n">
        <v>1.19</v>
      </c>
      <c r="N1704" s="0" t="s">
        <v>35</v>
      </c>
      <c r="P1704" s="0" t="n">
        <f aca="false">IF(AND(OR(Dashboard!$B$5="All",D1704=Dashboard!$B$5),OR(Dashboard!$D$5="All",N1704=Dashboard!$D$5),OR(AND(C1704&lt;&gt;"",C1704&gt;=Dashboard!$F$5,C1704&lt;=Dashboard!$H$5),AND(C1704="",Dashboard!$F$5&lt;=1980,Dashboard!$H$5&gt;=2016))),1,0)</f>
        <v>1</v>
      </c>
      <c r="Q1704" s="0" t="n">
        <f aca="false">J1704*P1704+ROW()*0.00000001</f>
        <v>1.19001704</v>
      </c>
    </row>
    <row r="1705" customFormat="false" ht="15" hidden="false" customHeight="false" outlineLevel="0" collapsed="false">
      <c r="A1705" s="0" t="s">
        <v>1505</v>
      </c>
      <c r="B1705" s="0" t="s">
        <v>50</v>
      </c>
      <c r="C1705" s="0" t="n">
        <v>2006</v>
      </c>
      <c r="D1705" s="0" t="s">
        <v>48</v>
      </c>
      <c r="E1705" s="0" t="s">
        <v>35</v>
      </c>
      <c r="F1705" s="0" t="n">
        <v>0.73</v>
      </c>
      <c r="G1705" s="0" t="n">
        <v>0.03</v>
      </c>
      <c r="H1705" s="0" t="n">
        <v>0.36</v>
      </c>
      <c r="I1705" s="0" t="n">
        <v>0.07</v>
      </c>
      <c r="J1705" s="0" t="n">
        <v>1.19</v>
      </c>
      <c r="K1705" s="0" t="n">
        <v>76</v>
      </c>
      <c r="L1705" s="0" t="n">
        <v>7.9</v>
      </c>
      <c r="M1705" s="0" t="s">
        <v>36</v>
      </c>
      <c r="N1705" s="0" t="s">
        <v>35</v>
      </c>
      <c r="O1705" s="0" t="s">
        <v>37</v>
      </c>
      <c r="P1705" s="0" t="n">
        <f aca="false">IF(AND(OR(Dashboard!$B$5="All",D1705=Dashboard!$B$5),OR(Dashboard!$D$5="All",N1705=Dashboard!$D$5),OR(AND(C1705&lt;&gt;"",C1705&gt;=Dashboard!$F$5,C1705&lt;=Dashboard!$H$5),AND(C1705="",Dashboard!$F$5&lt;=1980,Dashboard!$H$5&gt;=2016))),1,0)</f>
        <v>1</v>
      </c>
      <c r="Q1705" s="0" t="n">
        <f aca="false">J1705*P1705+ROW()*0.00000001</f>
        <v>1.19001705</v>
      </c>
    </row>
    <row r="1706" customFormat="false" ht="15" hidden="false" customHeight="false" outlineLevel="0" collapsed="false">
      <c r="A1706" s="0" t="s">
        <v>1506</v>
      </c>
      <c r="B1706" s="0" t="s">
        <v>164</v>
      </c>
      <c r="C1706" s="0" t="n">
        <v>2006</v>
      </c>
      <c r="D1706" s="0" t="s">
        <v>71</v>
      </c>
      <c r="E1706" s="0" t="s">
        <v>220</v>
      </c>
      <c r="F1706" s="0" t="n">
        <v>0.38</v>
      </c>
      <c r="G1706" s="0" t="n">
        <v>0.35</v>
      </c>
      <c r="H1706" s="0" t="n">
        <v>0.38</v>
      </c>
      <c r="I1706" s="0" t="n">
        <v>0.08</v>
      </c>
      <c r="J1706" s="0" t="n">
        <v>1.18</v>
      </c>
      <c r="K1706" s="0" t="n">
        <v>87</v>
      </c>
      <c r="L1706" s="0" t="n">
        <v>8.2</v>
      </c>
      <c r="M1706" s="0" t="s">
        <v>73</v>
      </c>
      <c r="N1706" s="0" t="s">
        <v>74</v>
      </c>
      <c r="O1706" s="0" t="s">
        <v>42</v>
      </c>
      <c r="P1706" s="0" t="n">
        <f aca="false">IF(AND(OR(Dashboard!$B$5="All",D1706=Dashboard!$B$5),OR(Dashboard!$D$5="All",N1706=Dashboard!$D$5),OR(AND(C1706&lt;&gt;"",C1706&gt;=Dashboard!$F$5,C1706&lt;=Dashboard!$H$5),AND(C1706="",Dashboard!$F$5&lt;=1980,Dashboard!$H$5&gt;=2016))),1,0)</f>
        <v>1</v>
      </c>
      <c r="Q1706" s="0" t="n">
        <f aca="false">J1706*P1706+ROW()*0.00000001</f>
        <v>1.18001706</v>
      </c>
    </row>
    <row r="1707" customFormat="false" ht="15" hidden="false" customHeight="false" outlineLevel="0" collapsed="false">
      <c r="A1707" s="0" t="s">
        <v>1507</v>
      </c>
      <c r="B1707" s="0" t="s">
        <v>117</v>
      </c>
      <c r="C1707" s="0" t="n">
        <v>1999</v>
      </c>
      <c r="D1707" s="0" t="s">
        <v>114</v>
      </c>
      <c r="E1707" s="0" t="s">
        <v>220</v>
      </c>
      <c r="F1707" s="0" t="n">
        <v>0.66</v>
      </c>
      <c r="G1707" s="0" t="n">
        <v>0.45</v>
      </c>
      <c r="H1707" s="0" t="n">
        <v>0</v>
      </c>
      <c r="I1707" s="0" t="n">
        <v>0.08</v>
      </c>
      <c r="J1707" s="0" t="n">
        <v>1.18</v>
      </c>
      <c r="N1707" s="0" t="s">
        <v>74</v>
      </c>
      <c r="P1707" s="0" t="n">
        <f aca="false">IF(AND(OR(Dashboard!$B$5="All",D1707=Dashboard!$B$5),OR(Dashboard!$D$5="All",N1707=Dashboard!$D$5),OR(AND(C1707&lt;&gt;"",C1707&gt;=Dashboard!$F$5,C1707&lt;=Dashboard!$H$5),AND(C1707="",Dashboard!$F$5&lt;=1980,Dashboard!$H$5&gt;=2016))),1,0)</f>
        <v>1</v>
      </c>
      <c r="Q1707" s="0" t="n">
        <f aca="false">J1707*P1707+ROW()*0.00000001</f>
        <v>1.18001707</v>
      </c>
    </row>
    <row r="1708" customFormat="false" ht="15" hidden="false" customHeight="false" outlineLevel="0" collapsed="false">
      <c r="A1708" s="0" t="s">
        <v>1265</v>
      </c>
      <c r="B1708" s="0" t="s">
        <v>50</v>
      </c>
      <c r="C1708" s="0" t="n">
        <v>2009</v>
      </c>
      <c r="D1708" s="0" t="s">
        <v>71</v>
      </c>
      <c r="E1708" s="0" t="s">
        <v>91</v>
      </c>
      <c r="F1708" s="0" t="n">
        <v>0.65</v>
      </c>
      <c r="G1708" s="0" t="n">
        <v>0.42</v>
      </c>
      <c r="H1708" s="0" t="n">
        <v>0</v>
      </c>
      <c r="I1708" s="0" t="n">
        <v>0.11</v>
      </c>
      <c r="J1708" s="0" t="n">
        <v>1.18</v>
      </c>
      <c r="K1708" s="0" t="n">
        <v>59</v>
      </c>
      <c r="M1708" s="0" t="s">
        <v>36</v>
      </c>
      <c r="N1708" s="0" t="s">
        <v>35</v>
      </c>
      <c r="O1708" s="0" t="s">
        <v>53</v>
      </c>
      <c r="P1708" s="0" t="n">
        <f aca="false">IF(AND(OR(Dashboard!$B$5="All",D1708=Dashboard!$B$5),OR(Dashboard!$D$5="All",N1708=Dashboard!$D$5),OR(AND(C1708&lt;&gt;"",C1708&gt;=Dashboard!$F$5,C1708&lt;=Dashboard!$H$5),AND(C1708="",Dashboard!$F$5&lt;=1980,Dashboard!$H$5&gt;=2016))),1,0)</f>
        <v>1</v>
      </c>
      <c r="Q1708" s="0" t="n">
        <f aca="false">J1708*P1708+ROW()*0.00000001</f>
        <v>1.18001708</v>
      </c>
    </row>
    <row r="1709" customFormat="false" ht="15" hidden="false" customHeight="false" outlineLevel="0" collapsed="false">
      <c r="A1709" s="0" t="s">
        <v>390</v>
      </c>
      <c r="B1709" s="0" t="s">
        <v>97</v>
      </c>
      <c r="C1709" s="0" t="n">
        <v>2012</v>
      </c>
      <c r="D1709" s="0" t="s">
        <v>34</v>
      </c>
      <c r="E1709" s="0" t="s">
        <v>154</v>
      </c>
      <c r="F1709" s="0" t="n">
        <v>0.18</v>
      </c>
      <c r="G1709" s="0" t="n">
        <v>0.64</v>
      </c>
      <c r="H1709" s="0" t="n">
        <v>0.27</v>
      </c>
      <c r="I1709" s="0" t="n">
        <v>0.09</v>
      </c>
      <c r="J1709" s="0" t="n">
        <v>1.18</v>
      </c>
      <c r="N1709" s="0" t="s">
        <v>35</v>
      </c>
      <c r="P1709" s="0" t="n">
        <f aca="false">IF(AND(OR(Dashboard!$B$5="All",D1709=Dashboard!$B$5),OR(Dashboard!$D$5="All",N1709=Dashboard!$D$5),OR(AND(C1709&lt;&gt;"",C1709&gt;=Dashboard!$F$5,C1709&lt;=Dashboard!$H$5),AND(C1709="",Dashboard!$F$5&lt;=1980,Dashboard!$H$5&gt;=2016))),1,0)</f>
        <v>1</v>
      </c>
      <c r="Q1709" s="0" t="n">
        <f aca="false">J1709*P1709+ROW()*0.00000001</f>
        <v>1.18001709</v>
      </c>
    </row>
    <row r="1710" customFormat="false" ht="15" hidden="false" customHeight="false" outlineLevel="0" collapsed="false">
      <c r="A1710" s="0" t="s">
        <v>1508</v>
      </c>
      <c r="B1710" s="0" t="s">
        <v>159</v>
      </c>
      <c r="C1710" s="0" t="n">
        <v>1982</v>
      </c>
      <c r="D1710" s="0" t="s">
        <v>41</v>
      </c>
      <c r="E1710" s="0" t="s">
        <v>160</v>
      </c>
      <c r="F1710" s="0" t="n">
        <v>1.1</v>
      </c>
      <c r="G1710" s="0" t="n">
        <v>0.07</v>
      </c>
      <c r="H1710" s="0" t="n">
        <v>0</v>
      </c>
      <c r="I1710" s="0" t="n">
        <v>0.01</v>
      </c>
      <c r="J1710" s="0" t="n">
        <v>1.18</v>
      </c>
      <c r="N1710" s="0" t="s">
        <v>161</v>
      </c>
      <c r="P1710" s="0" t="n">
        <f aca="false">IF(AND(OR(Dashboard!$B$5="All",D1710=Dashboard!$B$5),OR(Dashboard!$D$5="All",N1710=Dashboard!$D$5),OR(AND(C1710&lt;&gt;"",C1710&gt;=Dashboard!$F$5,C1710&lt;=Dashboard!$H$5),AND(C1710="",Dashboard!$F$5&lt;=1980,Dashboard!$H$5&gt;=2016))),1,0)</f>
        <v>1</v>
      </c>
      <c r="Q1710" s="0" t="n">
        <f aca="false">J1710*P1710+ROW()*0.00000001</f>
        <v>1.1800171</v>
      </c>
    </row>
    <row r="1711" customFormat="false" ht="15" hidden="false" customHeight="false" outlineLevel="0" collapsed="false">
      <c r="A1711" s="0" t="s">
        <v>1274</v>
      </c>
      <c r="B1711" s="0" t="s">
        <v>70</v>
      </c>
      <c r="C1711" s="0" t="n">
        <v>2013</v>
      </c>
      <c r="D1711" s="0" t="s">
        <v>102</v>
      </c>
      <c r="E1711" s="0" t="s">
        <v>243</v>
      </c>
      <c r="F1711" s="0" t="n">
        <v>0.48</v>
      </c>
      <c r="G1711" s="0" t="n">
        <v>0.5</v>
      </c>
      <c r="H1711" s="0" t="n">
        <v>0.01</v>
      </c>
      <c r="I1711" s="0" t="n">
        <v>0.2</v>
      </c>
      <c r="J1711" s="0" t="n">
        <v>1.18</v>
      </c>
      <c r="K1711" s="0" t="n">
        <v>78</v>
      </c>
      <c r="L1711" s="0" t="n">
        <v>7.9</v>
      </c>
      <c r="M1711" s="0" t="s">
        <v>103</v>
      </c>
      <c r="N1711" s="0" t="s">
        <v>74</v>
      </c>
      <c r="O1711" s="0" t="s">
        <v>37</v>
      </c>
      <c r="P1711" s="0" t="n">
        <f aca="false">IF(AND(OR(Dashboard!$B$5="All",D1711=Dashboard!$B$5),OR(Dashboard!$D$5="All",N1711=Dashboard!$D$5),OR(AND(C1711&lt;&gt;"",C1711&gt;=Dashboard!$F$5,C1711&lt;=Dashboard!$H$5),AND(C1711="",Dashboard!$F$5&lt;=1980,Dashboard!$H$5&gt;=2016))),1,0)</f>
        <v>1</v>
      </c>
      <c r="Q1711" s="0" t="n">
        <f aca="false">J1711*P1711+ROW()*0.00000001</f>
        <v>1.18001711</v>
      </c>
    </row>
    <row r="1712" customFormat="false" ht="15" hidden="false" customHeight="false" outlineLevel="0" collapsed="false">
      <c r="A1712" s="0" t="s">
        <v>702</v>
      </c>
      <c r="B1712" s="0" t="s">
        <v>45</v>
      </c>
      <c r="C1712" s="0" t="n">
        <v>2000</v>
      </c>
      <c r="D1712" s="0" t="s">
        <v>34</v>
      </c>
      <c r="E1712" s="0" t="s">
        <v>35</v>
      </c>
      <c r="F1712" s="0" t="n">
        <v>0.5</v>
      </c>
      <c r="G1712" s="0" t="n">
        <v>0.18</v>
      </c>
      <c r="H1712" s="0" t="n">
        <v>0.44</v>
      </c>
      <c r="I1712" s="0" t="n">
        <v>0.06</v>
      </c>
      <c r="J1712" s="0" t="n">
        <v>1.18</v>
      </c>
      <c r="N1712" s="0" t="s">
        <v>35</v>
      </c>
      <c r="P1712" s="0" t="n">
        <f aca="false">IF(AND(OR(Dashboard!$B$5="All",D1712=Dashboard!$B$5),OR(Dashboard!$D$5="All",N1712=Dashboard!$D$5),OR(AND(C1712&lt;&gt;"",C1712&gt;=Dashboard!$F$5,C1712&lt;=Dashboard!$H$5),AND(C1712="",Dashboard!$F$5&lt;=1980,Dashboard!$H$5&gt;=2016))),1,0)</f>
        <v>1</v>
      </c>
      <c r="Q1712" s="0" t="n">
        <f aca="false">J1712*P1712+ROW()*0.00000001</f>
        <v>1.18001712</v>
      </c>
    </row>
    <row r="1713" customFormat="false" ht="15" hidden="false" customHeight="false" outlineLevel="0" collapsed="false">
      <c r="A1713" s="0" t="s">
        <v>1509</v>
      </c>
      <c r="B1713" s="0" t="s">
        <v>668</v>
      </c>
      <c r="C1713" s="0" t="n">
        <v>1999</v>
      </c>
      <c r="D1713" s="0" t="s">
        <v>114</v>
      </c>
      <c r="E1713" s="0" t="s">
        <v>154</v>
      </c>
      <c r="F1713" s="0" t="n">
        <v>0.52</v>
      </c>
      <c r="G1713" s="0" t="n">
        <v>0.24</v>
      </c>
      <c r="H1713" s="0" t="n">
        <v>0.38</v>
      </c>
      <c r="I1713" s="0" t="n">
        <v>0.04</v>
      </c>
      <c r="J1713" s="0" t="n">
        <v>1.18</v>
      </c>
      <c r="K1713" s="0" t="n">
        <v>88</v>
      </c>
      <c r="L1713" s="0" t="n">
        <v>9.4</v>
      </c>
      <c r="M1713" s="0" t="s">
        <v>103</v>
      </c>
      <c r="N1713" s="0" t="s">
        <v>154</v>
      </c>
      <c r="O1713" s="0" t="s">
        <v>42</v>
      </c>
      <c r="P1713" s="0" t="n">
        <f aca="false">IF(AND(OR(Dashboard!$B$5="All",D1713=Dashboard!$B$5),OR(Dashboard!$D$5="All",N1713=Dashboard!$D$5),OR(AND(C1713&lt;&gt;"",C1713&gt;=Dashboard!$F$5,C1713&lt;=Dashboard!$H$5),AND(C1713="",Dashboard!$F$5&lt;=1980,Dashboard!$H$5&gt;=2016))),1,0)</f>
        <v>1</v>
      </c>
      <c r="Q1713" s="0" t="n">
        <f aca="false">J1713*P1713+ROW()*0.00000001</f>
        <v>1.18001713</v>
      </c>
    </row>
    <row r="1714" customFormat="false" ht="15" hidden="false" customHeight="false" outlineLevel="0" collapsed="false">
      <c r="A1714" s="0" t="s">
        <v>1510</v>
      </c>
      <c r="B1714" s="0" t="s">
        <v>39</v>
      </c>
      <c r="C1714" s="0" t="n">
        <v>1988</v>
      </c>
      <c r="D1714" s="0" t="s">
        <v>34</v>
      </c>
      <c r="E1714" s="0" t="s">
        <v>328</v>
      </c>
      <c r="F1714" s="0" t="n">
        <v>0.1</v>
      </c>
      <c r="G1714" s="0" t="n">
        <v>0</v>
      </c>
      <c r="H1714" s="0" t="n">
        <v>1.08</v>
      </c>
      <c r="I1714" s="0" t="n">
        <v>0</v>
      </c>
      <c r="J1714" s="0" t="n">
        <v>1.18</v>
      </c>
      <c r="N1714" s="0" t="s">
        <v>35</v>
      </c>
      <c r="P1714" s="0" t="n">
        <f aca="false">IF(AND(OR(Dashboard!$B$5="All",D1714=Dashboard!$B$5),OR(Dashboard!$D$5="All",N1714=Dashboard!$D$5),OR(AND(C1714&lt;&gt;"",C1714&gt;=Dashboard!$F$5,C1714&lt;=Dashboard!$H$5),AND(C1714="",Dashboard!$F$5&lt;=1980,Dashboard!$H$5&gt;=2016))),1,0)</f>
        <v>1</v>
      </c>
      <c r="Q1714" s="0" t="n">
        <f aca="false">J1714*P1714+ROW()*0.00000001</f>
        <v>1.18001714</v>
      </c>
    </row>
    <row r="1715" customFormat="false" ht="15" hidden="false" customHeight="false" outlineLevel="0" collapsed="false">
      <c r="A1715" s="0" t="s">
        <v>191</v>
      </c>
      <c r="B1715" s="0" t="s">
        <v>64</v>
      </c>
      <c r="C1715" s="0" t="n">
        <v>2012</v>
      </c>
      <c r="D1715" s="0" t="s">
        <v>52</v>
      </c>
      <c r="E1715" s="0" t="s">
        <v>124</v>
      </c>
      <c r="F1715" s="0" t="n">
        <v>0.9</v>
      </c>
      <c r="G1715" s="0" t="n">
        <v>0.19</v>
      </c>
      <c r="H1715" s="0" t="n">
        <v>0</v>
      </c>
      <c r="I1715" s="0" t="n">
        <v>0.09</v>
      </c>
      <c r="J1715" s="0" t="n">
        <v>1.18</v>
      </c>
      <c r="K1715" s="0" t="n">
        <v>77</v>
      </c>
      <c r="L1715" s="0" t="n">
        <v>7.7</v>
      </c>
      <c r="M1715" s="0" t="s">
        <v>125</v>
      </c>
      <c r="N1715" s="0" t="s">
        <v>66</v>
      </c>
      <c r="O1715" s="0" t="s">
        <v>37</v>
      </c>
      <c r="P1715" s="0" t="n">
        <f aca="false">IF(AND(OR(Dashboard!$B$5="All",D1715=Dashboard!$B$5),OR(Dashboard!$D$5="All",N1715=Dashboard!$D$5),OR(AND(C1715&lt;&gt;"",C1715&gt;=Dashboard!$F$5,C1715&lt;=Dashboard!$H$5),AND(C1715="",Dashboard!$F$5&lt;=1980,Dashboard!$H$5&gt;=2016))),1,0)</f>
        <v>1</v>
      </c>
      <c r="Q1715" s="0" t="n">
        <f aca="false">J1715*P1715+ROW()*0.00000001</f>
        <v>1.18001715</v>
      </c>
    </row>
    <row r="1716" customFormat="false" ht="15" hidden="false" customHeight="false" outlineLevel="0" collapsed="false">
      <c r="A1716" s="0" t="s">
        <v>294</v>
      </c>
      <c r="B1716" s="0" t="s">
        <v>85</v>
      </c>
      <c r="C1716" s="0" t="n">
        <v>2001</v>
      </c>
      <c r="D1716" s="0" t="s">
        <v>34</v>
      </c>
      <c r="E1716" s="0" t="s">
        <v>91</v>
      </c>
      <c r="F1716" s="0" t="n">
        <v>0.85</v>
      </c>
      <c r="G1716" s="0" t="n">
        <v>0.31</v>
      </c>
      <c r="H1716" s="0" t="n">
        <v>0</v>
      </c>
      <c r="I1716" s="0" t="n">
        <v>0.02</v>
      </c>
      <c r="J1716" s="0" t="n">
        <v>1.18</v>
      </c>
      <c r="K1716" s="0" t="n">
        <v>95</v>
      </c>
      <c r="L1716" s="0" t="n">
        <v>7.5</v>
      </c>
      <c r="M1716" s="0" t="s">
        <v>36</v>
      </c>
      <c r="N1716" s="0" t="s">
        <v>35</v>
      </c>
      <c r="O1716" s="0" t="s">
        <v>60</v>
      </c>
      <c r="P1716" s="0" t="n">
        <f aca="false">IF(AND(OR(Dashboard!$B$5="All",D1716=Dashboard!$B$5),OR(Dashboard!$D$5="All",N1716=Dashboard!$D$5),OR(AND(C1716&lt;&gt;"",C1716&gt;=Dashboard!$F$5,C1716&lt;=Dashboard!$H$5),AND(C1716="",Dashboard!$F$5&lt;=1980,Dashboard!$H$5&gt;=2016))),1,0)</f>
        <v>1</v>
      </c>
      <c r="Q1716" s="0" t="n">
        <f aca="false">J1716*P1716+ROW()*0.00000001</f>
        <v>1.18001716</v>
      </c>
    </row>
    <row r="1717" customFormat="false" ht="15" hidden="false" customHeight="false" outlineLevel="0" collapsed="false">
      <c r="A1717" s="0" t="s">
        <v>1511</v>
      </c>
      <c r="B1717" s="0" t="s">
        <v>70</v>
      </c>
      <c r="C1717" s="0" t="n">
        <v>2012</v>
      </c>
      <c r="D1717" s="0" t="s">
        <v>71</v>
      </c>
      <c r="E1717" s="0" t="s">
        <v>328</v>
      </c>
      <c r="F1717" s="0" t="n">
        <v>0.01</v>
      </c>
      <c r="G1717" s="0" t="n">
        <v>0.23</v>
      </c>
      <c r="H1717" s="0" t="n">
        <v>0.86</v>
      </c>
      <c r="I1717" s="0" t="n">
        <v>0.08</v>
      </c>
      <c r="J1717" s="0" t="n">
        <v>1.18</v>
      </c>
      <c r="K1717" s="0" t="n">
        <v>64</v>
      </c>
      <c r="L1717" s="0" t="n">
        <v>6.5</v>
      </c>
      <c r="M1717" s="0" t="s">
        <v>103</v>
      </c>
      <c r="N1717" s="0" t="s">
        <v>74</v>
      </c>
      <c r="O1717" s="0" t="s">
        <v>67</v>
      </c>
      <c r="P1717" s="0" t="n">
        <f aca="false">IF(AND(OR(Dashboard!$B$5="All",D1717=Dashboard!$B$5),OR(Dashboard!$D$5="All",N1717=Dashboard!$D$5),OR(AND(C1717&lt;&gt;"",C1717&gt;=Dashboard!$F$5,C1717&lt;=Dashboard!$H$5),AND(C1717="",Dashboard!$F$5&lt;=1980,Dashboard!$H$5&gt;=2016))),1,0)</f>
        <v>1</v>
      </c>
      <c r="Q1717" s="0" t="n">
        <f aca="false">J1717*P1717+ROW()*0.00000001</f>
        <v>1.18001717</v>
      </c>
    </row>
    <row r="1718" customFormat="false" ht="15" hidden="false" customHeight="false" outlineLevel="0" collapsed="false">
      <c r="A1718" s="0" t="s">
        <v>1512</v>
      </c>
      <c r="B1718" s="0" t="s">
        <v>78</v>
      </c>
      <c r="C1718" s="0" t="n">
        <v>1991</v>
      </c>
      <c r="D1718" s="0" t="s">
        <v>16</v>
      </c>
      <c r="E1718" s="0" t="s">
        <v>211</v>
      </c>
      <c r="F1718" s="0" t="n">
        <v>0.5</v>
      </c>
      <c r="G1718" s="0" t="n">
        <v>0.14</v>
      </c>
      <c r="H1718" s="0" t="n">
        <v>0.52</v>
      </c>
      <c r="I1718" s="0" t="n">
        <v>0.02</v>
      </c>
      <c r="J1718" s="0" t="n">
        <v>1.18</v>
      </c>
      <c r="N1718" s="0" t="s">
        <v>35</v>
      </c>
      <c r="P1718" s="0" t="n">
        <f aca="false">IF(AND(OR(Dashboard!$B$5="All",D1718=Dashboard!$B$5),OR(Dashboard!$D$5="All",N1718=Dashboard!$D$5),OR(AND(C1718&lt;&gt;"",C1718&gt;=Dashboard!$F$5,C1718&lt;=Dashboard!$H$5),AND(C1718="",Dashboard!$F$5&lt;=1980,Dashboard!$H$5&gt;=2016))),1,0)</f>
        <v>1</v>
      </c>
      <c r="Q1718" s="0" t="n">
        <f aca="false">J1718*P1718+ROW()*0.00000001</f>
        <v>1.18001718</v>
      </c>
    </row>
    <row r="1719" customFormat="false" ht="15" hidden="false" customHeight="false" outlineLevel="0" collapsed="false">
      <c r="A1719" s="0" t="s">
        <v>1513</v>
      </c>
      <c r="B1719" s="0" t="s">
        <v>117</v>
      </c>
      <c r="C1719" s="0" t="n">
        <v>1996</v>
      </c>
      <c r="D1719" s="0" t="s">
        <v>58</v>
      </c>
      <c r="E1719" s="0" t="s">
        <v>142</v>
      </c>
      <c r="F1719" s="0" t="n">
        <v>0.65</v>
      </c>
      <c r="G1719" s="0" t="n">
        <v>0.44</v>
      </c>
      <c r="H1719" s="0" t="n">
        <v>0</v>
      </c>
      <c r="I1719" s="0" t="n">
        <v>0.08</v>
      </c>
      <c r="J1719" s="0" t="n">
        <v>1.17</v>
      </c>
      <c r="N1719" s="0" t="s">
        <v>74</v>
      </c>
      <c r="P1719" s="0" t="n">
        <f aca="false">IF(AND(OR(Dashboard!$B$5="All",D1719=Dashboard!$B$5),OR(Dashboard!$D$5="All",N1719=Dashboard!$D$5),OR(AND(C1719&lt;&gt;"",C1719&gt;=Dashboard!$F$5,C1719&lt;=Dashboard!$H$5),AND(C1719="",Dashboard!$F$5&lt;=1980,Dashboard!$H$5&gt;=2016))),1,0)</f>
        <v>1</v>
      </c>
      <c r="Q1719" s="0" t="n">
        <f aca="false">J1719*P1719+ROW()*0.00000001</f>
        <v>1.17001719</v>
      </c>
    </row>
    <row r="1720" customFormat="false" ht="15" hidden="false" customHeight="false" outlineLevel="0" collapsed="false">
      <c r="A1720" s="0" t="s">
        <v>1514</v>
      </c>
      <c r="B1720" s="0" t="s">
        <v>76</v>
      </c>
      <c r="C1720" s="0" t="n">
        <v>2005</v>
      </c>
      <c r="D1720" s="0" t="s">
        <v>56</v>
      </c>
      <c r="E1720" s="0" t="s">
        <v>91</v>
      </c>
      <c r="F1720" s="0" t="n">
        <v>0.98</v>
      </c>
      <c r="G1720" s="0" t="n">
        <v>0.04</v>
      </c>
      <c r="H1720" s="0" t="n">
        <v>0</v>
      </c>
      <c r="I1720" s="0" t="n">
        <v>0.16</v>
      </c>
      <c r="J1720" s="0" t="n">
        <v>1.17</v>
      </c>
      <c r="K1720" s="0" t="n">
        <v>77</v>
      </c>
      <c r="L1720" s="0" t="n">
        <v>8.7</v>
      </c>
      <c r="M1720" s="0" t="s">
        <v>73</v>
      </c>
      <c r="N1720" s="0" t="s">
        <v>74</v>
      </c>
      <c r="O1720" s="0" t="s">
        <v>37</v>
      </c>
      <c r="P1720" s="0" t="n">
        <f aca="false">IF(AND(OR(Dashboard!$B$5="All",D1720=Dashboard!$B$5),OR(Dashboard!$D$5="All",N1720=Dashboard!$D$5),OR(AND(C1720&lt;&gt;"",C1720&gt;=Dashboard!$F$5,C1720&lt;=Dashboard!$H$5),AND(C1720="",Dashboard!$F$5&lt;=1980,Dashboard!$H$5&gt;=2016))),1,0)</f>
        <v>1</v>
      </c>
      <c r="Q1720" s="0" t="n">
        <f aca="false">J1720*P1720+ROW()*0.00000001</f>
        <v>1.1700172</v>
      </c>
    </row>
    <row r="1721" customFormat="false" ht="15" hidden="false" customHeight="false" outlineLevel="0" collapsed="false">
      <c r="A1721" s="0" t="s">
        <v>1515</v>
      </c>
      <c r="B1721" s="0" t="s">
        <v>76</v>
      </c>
      <c r="C1721" s="0" t="n">
        <v>2002</v>
      </c>
      <c r="D1721" s="0" t="s">
        <v>16</v>
      </c>
      <c r="E1721" s="0" t="s">
        <v>142</v>
      </c>
      <c r="F1721" s="0" t="n">
        <v>0.57</v>
      </c>
      <c r="G1721" s="0" t="n">
        <v>0.45</v>
      </c>
      <c r="H1721" s="0" t="n">
        <v>0</v>
      </c>
      <c r="I1721" s="0" t="n">
        <v>0.15</v>
      </c>
      <c r="J1721" s="0" t="n">
        <v>1.17</v>
      </c>
      <c r="K1721" s="0" t="n">
        <v>70</v>
      </c>
      <c r="L1721" s="0" t="n">
        <v>8.8</v>
      </c>
      <c r="M1721" s="0" t="s">
        <v>36</v>
      </c>
      <c r="N1721" s="0" t="s">
        <v>74</v>
      </c>
      <c r="O1721" s="0" t="s">
        <v>67</v>
      </c>
      <c r="P1721" s="0" t="n">
        <f aca="false">IF(AND(OR(Dashboard!$B$5="All",D1721=Dashboard!$B$5),OR(Dashboard!$D$5="All",N1721=Dashboard!$D$5),OR(AND(C1721&lt;&gt;"",C1721&gt;=Dashboard!$F$5,C1721&lt;=Dashboard!$H$5),AND(C1721="",Dashboard!$F$5&lt;=1980,Dashboard!$H$5&gt;=2016))),1,0)</f>
        <v>1</v>
      </c>
      <c r="Q1721" s="0" t="n">
        <f aca="false">J1721*P1721+ROW()*0.00000001</f>
        <v>1.17001721</v>
      </c>
    </row>
    <row r="1722" customFormat="false" ht="15" hidden="false" customHeight="false" outlineLevel="0" collapsed="false">
      <c r="A1722" s="0" t="s">
        <v>1516</v>
      </c>
      <c r="B1722" s="0" t="s">
        <v>70</v>
      </c>
      <c r="C1722" s="0" t="n">
        <v>2012</v>
      </c>
      <c r="D1722" s="0" t="s">
        <v>71</v>
      </c>
      <c r="E1722" s="0" t="s">
        <v>211</v>
      </c>
      <c r="F1722" s="0" t="n">
        <v>0.48</v>
      </c>
      <c r="G1722" s="0" t="n">
        <v>0.24</v>
      </c>
      <c r="H1722" s="0" t="n">
        <v>0.36</v>
      </c>
      <c r="I1722" s="0" t="n">
        <v>0.1</v>
      </c>
      <c r="J1722" s="0" t="n">
        <v>1.17</v>
      </c>
      <c r="K1722" s="0" t="n">
        <v>52</v>
      </c>
      <c r="L1722" s="0" t="n">
        <v>4.9</v>
      </c>
      <c r="M1722" s="0" t="s">
        <v>73</v>
      </c>
      <c r="N1722" s="0" t="s">
        <v>74</v>
      </c>
      <c r="O1722" s="0" t="s">
        <v>53</v>
      </c>
      <c r="P1722" s="0" t="n">
        <f aca="false">IF(AND(OR(Dashboard!$B$5="All",D1722=Dashboard!$B$5),OR(Dashboard!$D$5="All",N1722=Dashboard!$D$5),OR(AND(C1722&lt;&gt;"",C1722&gt;=Dashboard!$F$5,C1722&lt;=Dashboard!$H$5),AND(C1722="",Dashboard!$F$5&lt;=1980,Dashboard!$H$5&gt;=2016))),1,0)</f>
        <v>1</v>
      </c>
      <c r="Q1722" s="0" t="n">
        <f aca="false">J1722*P1722+ROW()*0.00000001</f>
        <v>1.17001722</v>
      </c>
    </row>
    <row r="1723" customFormat="false" ht="15" hidden="false" customHeight="false" outlineLevel="0" collapsed="false">
      <c r="A1723" s="0" t="s">
        <v>1517</v>
      </c>
      <c r="B1723" s="0" t="s">
        <v>39</v>
      </c>
      <c r="C1723" s="0" t="n">
        <v>1990</v>
      </c>
      <c r="D1723" s="0" t="s">
        <v>16</v>
      </c>
      <c r="E1723" s="0" t="s">
        <v>211</v>
      </c>
      <c r="F1723" s="0" t="n">
        <v>0.68</v>
      </c>
      <c r="G1723" s="0" t="n">
        <v>0.1</v>
      </c>
      <c r="H1723" s="0" t="n">
        <v>0.39</v>
      </c>
      <c r="I1723" s="0" t="n">
        <v>0</v>
      </c>
      <c r="J1723" s="0" t="n">
        <v>1.17</v>
      </c>
      <c r="N1723" s="0" t="s">
        <v>35</v>
      </c>
      <c r="P1723" s="0" t="n">
        <f aca="false">IF(AND(OR(Dashboard!$B$5="All",D1723=Dashboard!$B$5),OR(Dashboard!$D$5="All",N1723=Dashboard!$D$5),OR(AND(C1723&lt;&gt;"",C1723&gt;=Dashboard!$F$5,C1723&lt;=Dashboard!$H$5),AND(C1723="",Dashboard!$F$5&lt;=1980,Dashboard!$H$5&gt;=2016))),1,0)</f>
        <v>1</v>
      </c>
      <c r="Q1723" s="0" t="n">
        <f aca="false">J1723*P1723+ROW()*0.00000001</f>
        <v>1.17001723</v>
      </c>
    </row>
    <row r="1724" customFormat="false" ht="15" hidden="false" customHeight="false" outlineLevel="0" collapsed="false">
      <c r="A1724" s="0" t="s">
        <v>386</v>
      </c>
      <c r="B1724" s="0" t="s">
        <v>164</v>
      </c>
      <c r="C1724" s="0" t="n">
        <v>2008</v>
      </c>
      <c r="D1724" s="0" t="s">
        <v>71</v>
      </c>
      <c r="E1724" s="0" t="s">
        <v>234</v>
      </c>
      <c r="F1724" s="0" t="n">
        <v>0.4</v>
      </c>
      <c r="G1724" s="0" t="n">
        <v>0.48</v>
      </c>
      <c r="H1724" s="0" t="n">
        <v>0</v>
      </c>
      <c r="I1724" s="0" t="n">
        <v>0.29</v>
      </c>
      <c r="J1724" s="0" t="n">
        <v>1.17</v>
      </c>
      <c r="K1724" s="0" t="n">
        <v>76</v>
      </c>
      <c r="L1724" s="0" t="n">
        <v>7.6</v>
      </c>
      <c r="M1724" s="0" t="s">
        <v>125</v>
      </c>
      <c r="N1724" s="0" t="s">
        <v>74</v>
      </c>
      <c r="O1724" s="0" t="s">
        <v>37</v>
      </c>
      <c r="P1724" s="0" t="n">
        <f aca="false">IF(AND(OR(Dashboard!$B$5="All",D1724=Dashboard!$B$5),OR(Dashboard!$D$5="All",N1724=Dashboard!$D$5),OR(AND(C1724&lt;&gt;"",C1724&gt;=Dashboard!$F$5,C1724&lt;=Dashboard!$H$5),AND(C1724="",Dashboard!$F$5&lt;=1980,Dashboard!$H$5&gt;=2016))),1,0)</f>
        <v>1</v>
      </c>
      <c r="Q1724" s="0" t="n">
        <f aca="false">J1724*P1724+ROW()*0.00000001</f>
        <v>1.17001724</v>
      </c>
    </row>
    <row r="1725" customFormat="false" ht="15" hidden="false" customHeight="false" outlineLevel="0" collapsed="false">
      <c r="A1725" s="0" t="s">
        <v>1518</v>
      </c>
      <c r="B1725" s="0" t="s">
        <v>33</v>
      </c>
      <c r="C1725" s="0" t="n">
        <v>2009</v>
      </c>
      <c r="D1725" s="0" t="s">
        <v>114</v>
      </c>
      <c r="E1725" s="0" t="s">
        <v>35</v>
      </c>
      <c r="F1725" s="0" t="n">
        <v>0.53</v>
      </c>
      <c r="G1725" s="0" t="n">
        <v>0.16</v>
      </c>
      <c r="H1725" s="0" t="n">
        <v>0.42</v>
      </c>
      <c r="I1725" s="0" t="n">
        <v>0.06</v>
      </c>
      <c r="J1725" s="0" t="n">
        <v>1.17</v>
      </c>
      <c r="K1725" s="0" t="n">
        <v>62</v>
      </c>
      <c r="L1725" s="0" t="n">
        <v>7.2</v>
      </c>
      <c r="M1725" s="0" t="s">
        <v>36</v>
      </c>
      <c r="N1725" s="0" t="s">
        <v>35</v>
      </c>
      <c r="O1725" s="0" t="s">
        <v>67</v>
      </c>
      <c r="P1725" s="0" t="n">
        <f aca="false">IF(AND(OR(Dashboard!$B$5="All",D1725=Dashboard!$B$5),OR(Dashboard!$D$5="All",N1725=Dashboard!$D$5),OR(AND(C1725&lt;&gt;"",C1725&gt;=Dashboard!$F$5,C1725&lt;=Dashboard!$H$5),AND(C1725="",Dashboard!$F$5&lt;=1980,Dashboard!$H$5&gt;=2016))),1,0)</f>
        <v>1</v>
      </c>
      <c r="Q1725" s="0" t="n">
        <f aca="false">J1725*P1725+ROW()*0.00000001</f>
        <v>1.17001725</v>
      </c>
    </row>
    <row r="1726" customFormat="false" ht="15" hidden="false" customHeight="false" outlineLevel="0" collapsed="false">
      <c r="A1726" s="0" t="s">
        <v>1395</v>
      </c>
      <c r="B1726" s="0" t="s">
        <v>70</v>
      </c>
      <c r="C1726" s="0" t="n">
        <v>2011</v>
      </c>
      <c r="D1726" s="0" t="s">
        <v>102</v>
      </c>
      <c r="E1726" s="0" t="s">
        <v>418</v>
      </c>
      <c r="F1726" s="0" t="n">
        <v>0.53</v>
      </c>
      <c r="G1726" s="0" t="n">
        <v>0.45</v>
      </c>
      <c r="H1726" s="0" t="n">
        <v>0.02</v>
      </c>
      <c r="I1726" s="0" t="n">
        <v>0.17</v>
      </c>
      <c r="J1726" s="0" t="n">
        <v>1.17</v>
      </c>
      <c r="K1726" s="0" t="n">
        <v>72</v>
      </c>
      <c r="L1726" s="0" t="n">
        <v>6.9</v>
      </c>
      <c r="M1726" s="0" t="s">
        <v>103</v>
      </c>
      <c r="N1726" s="0" t="s">
        <v>74</v>
      </c>
      <c r="O1726" s="0" t="s">
        <v>37</v>
      </c>
      <c r="P1726" s="0" t="n">
        <f aca="false">IF(AND(OR(Dashboard!$B$5="All",D1726=Dashboard!$B$5),OR(Dashboard!$D$5="All",N1726=Dashboard!$D$5),OR(AND(C1726&lt;&gt;"",C1726&gt;=Dashboard!$F$5,C1726&lt;=Dashboard!$H$5),AND(C1726="",Dashboard!$F$5&lt;=1980,Dashboard!$H$5&gt;=2016))),1,0)</f>
        <v>1</v>
      </c>
      <c r="Q1726" s="0" t="n">
        <f aca="false">J1726*P1726+ROW()*0.00000001</f>
        <v>1.17001726</v>
      </c>
    </row>
    <row r="1727" customFormat="false" ht="15" hidden="false" customHeight="false" outlineLevel="0" collapsed="false">
      <c r="A1727" s="0" t="s">
        <v>1519</v>
      </c>
      <c r="B1727" s="0" t="s">
        <v>94</v>
      </c>
      <c r="C1727" s="0" t="n">
        <v>2015</v>
      </c>
      <c r="D1727" s="0" t="s">
        <v>71</v>
      </c>
      <c r="E1727" s="0" t="s">
        <v>243</v>
      </c>
      <c r="F1727" s="0" t="n">
        <v>0.36</v>
      </c>
      <c r="G1727" s="0" t="n">
        <v>0.59</v>
      </c>
      <c r="H1727" s="0" t="n">
        <v>0.04</v>
      </c>
      <c r="I1727" s="0" t="n">
        <v>0.18</v>
      </c>
      <c r="J1727" s="0" t="n">
        <v>1.17</v>
      </c>
      <c r="N1727" s="0" t="s">
        <v>74</v>
      </c>
      <c r="P1727" s="0" t="n">
        <f aca="false">IF(AND(OR(Dashboard!$B$5="All",D1727=Dashboard!$B$5),OR(Dashboard!$D$5="All",N1727=Dashboard!$D$5),OR(AND(C1727&lt;&gt;"",C1727&gt;=Dashboard!$F$5,C1727&lt;=Dashboard!$H$5),AND(C1727="",Dashboard!$F$5&lt;=1980,Dashboard!$H$5&gt;=2016))),1,0)</f>
        <v>1</v>
      </c>
      <c r="Q1727" s="0" t="n">
        <f aca="false">J1727*P1727+ROW()*0.00000001</f>
        <v>1.17001727</v>
      </c>
    </row>
    <row r="1728" customFormat="false" ht="15" hidden="false" customHeight="false" outlineLevel="0" collapsed="false">
      <c r="A1728" s="0" t="s">
        <v>1520</v>
      </c>
      <c r="B1728" s="0" t="s">
        <v>78</v>
      </c>
      <c r="C1728" s="0" t="n">
        <v>1993</v>
      </c>
      <c r="D1728" s="0" t="s">
        <v>46</v>
      </c>
      <c r="E1728" s="0" t="s">
        <v>157</v>
      </c>
      <c r="F1728" s="0" t="n">
        <v>0</v>
      </c>
      <c r="G1728" s="0" t="n">
        <v>0</v>
      </c>
      <c r="H1728" s="0" t="n">
        <v>1.17</v>
      </c>
      <c r="I1728" s="0" t="n">
        <v>0</v>
      </c>
      <c r="J1728" s="0" t="n">
        <v>1.17</v>
      </c>
      <c r="N1728" s="0" t="s">
        <v>35</v>
      </c>
      <c r="P1728" s="0" t="n">
        <f aca="false">IF(AND(OR(Dashboard!$B$5="All",D1728=Dashboard!$B$5),OR(Dashboard!$D$5="All",N1728=Dashboard!$D$5),OR(AND(C1728&lt;&gt;"",C1728&gt;=Dashboard!$F$5,C1728&lt;=Dashboard!$H$5),AND(C1728="",Dashboard!$F$5&lt;=1980,Dashboard!$H$5&gt;=2016))),1,0)</f>
        <v>1</v>
      </c>
      <c r="Q1728" s="0" t="n">
        <f aca="false">J1728*P1728+ROW()*0.00000001</f>
        <v>1.17001728</v>
      </c>
    </row>
    <row r="1729" customFormat="false" ht="15" hidden="false" customHeight="false" outlineLevel="0" collapsed="false">
      <c r="A1729" s="0" t="s">
        <v>1521</v>
      </c>
      <c r="B1729" s="0" t="s">
        <v>108</v>
      </c>
      <c r="C1729" s="0" t="n">
        <v>1997</v>
      </c>
      <c r="D1729" s="0" t="s">
        <v>71</v>
      </c>
      <c r="E1729" s="0" t="s">
        <v>1522</v>
      </c>
      <c r="F1729" s="0" t="n">
        <v>0.74</v>
      </c>
      <c r="G1729" s="0" t="n">
        <v>0.38</v>
      </c>
      <c r="H1729" s="0" t="n">
        <v>0.02</v>
      </c>
      <c r="I1729" s="0" t="n">
        <v>0.03</v>
      </c>
      <c r="J1729" s="0" t="n">
        <v>1.17</v>
      </c>
      <c r="N1729" s="0" t="s">
        <v>35</v>
      </c>
      <c r="P1729" s="0" t="n">
        <f aca="false">IF(AND(OR(Dashboard!$B$5="All",D1729=Dashboard!$B$5),OR(Dashboard!$D$5="All",N1729=Dashboard!$D$5),OR(AND(C1729&lt;&gt;"",C1729&gt;=Dashboard!$F$5,C1729&lt;=Dashboard!$H$5),AND(C1729="",Dashboard!$F$5&lt;=1980,Dashboard!$H$5&gt;=2016))),1,0)</f>
        <v>1</v>
      </c>
      <c r="Q1729" s="0" t="n">
        <f aca="false">J1729*P1729+ROW()*0.00000001</f>
        <v>1.17001729</v>
      </c>
    </row>
    <row r="1730" customFormat="false" ht="15" hidden="false" customHeight="false" outlineLevel="0" collapsed="false">
      <c r="A1730" s="0" t="s">
        <v>1523</v>
      </c>
      <c r="B1730" s="0" t="s">
        <v>76</v>
      </c>
      <c r="C1730" s="0" t="n">
        <v>2003</v>
      </c>
      <c r="D1730" s="0" t="s">
        <v>34</v>
      </c>
      <c r="E1730" s="0" t="s">
        <v>1524</v>
      </c>
      <c r="F1730" s="0" t="n">
        <v>0.57</v>
      </c>
      <c r="G1730" s="0" t="n">
        <v>0.45</v>
      </c>
      <c r="H1730" s="0" t="n">
        <v>0</v>
      </c>
      <c r="I1730" s="0" t="n">
        <v>0.15</v>
      </c>
      <c r="J1730" s="0" t="n">
        <v>1.17</v>
      </c>
      <c r="K1730" s="0" t="n">
        <v>57</v>
      </c>
      <c r="L1730" s="0" t="n">
        <v>8.4</v>
      </c>
      <c r="M1730" s="0" t="s">
        <v>103</v>
      </c>
      <c r="N1730" s="0" t="s">
        <v>74</v>
      </c>
      <c r="O1730" s="0" t="s">
        <v>53</v>
      </c>
      <c r="P1730" s="0" t="n">
        <f aca="false">IF(AND(OR(Dashboard!$B$5="All",D1730=Dashboard!$B$5),OR(Dashboard!$D$5="All",N1730=Dashboard!$D$5),OR(AND(C1730&lt;&gt;"",C1730&gt;=Dashboard!$F$5,C1730&lt;=Dashboard!$H$5),AND(C1730="",Dashboard!$F$5&lt;=1980,Dashboard!$H$5&gt;=2016))),1,0)</f>
        <v>1</v>
      </c>
      <c r="Q1730" s="0" t="n">
        <f aca="false">J1730*P1730+ROW()*0.00000001</f>
        <v>1.1700173</v>
      </c>
    </row>
    <row r="1731" customFormat="false" ht="15" hidden="false" customHeight="false" outlineLevel="0" collapsed="false">
      <c r="A1731" s="0" t="s">
        <v>69</v>
      </c>
      <c r="B1731" s="0" t="s">
        <v>152</v>
      </c>
      <c r="C1731" s="0" t="n">
        <v>2015</v>
      </c>
      <c r="D1731" s="0" t="s">
        <v>71</v>
      </c>
      <c r="E1731" s="0" t="s">
        <v>72</v>
      </c>
      <c r="F1731" s="0" t="n">
        <v>0.39</v>
      </c>
      <c r="G1731" s="0" t="n">
        <v>0.69</v>
      </c>
      <c r="H1731" s="0" t="n">
        <v>0</v>
      </c>
      <c r="I1731" s="0" t="n">
        <v>0.09</v>
      </c>
      <c r="J1731" s="0" t="n">
        <v>1.17</v>
      </c>
      <c r="K1731" s="0" t="n">
        <v>96</v>
      </c>
      <c r="L1731" s="0" t="n">
        <v>7.9</v>
      </c>
      <c r="M1731" s="0" t="s">
        <v>73</v>
      </c>
      <c r="N1731" s="0" t="s">
        <v>152</v>
      </c>
      <c r="O1731" s="0" t="s">
        <v>60</v>
      </c>
      <c r="P1731" s="0" t="n">
        <f aca="false">IF(AND(OR(Dashboard!$B$5="All",D1731=Dashboard!$B$5),OR(Dashboard!$D$5="All",N1731=Dashboard!$D$5),OR(AND(C1731&lt;&gt;"",C1731&gt;=Dashboard!$F$5,C1731&lt;=Dashboard!$H$5),AND(C1731="",Dashboard!$F$5&lt;=1980,Dashboard!$H$5&gt;=2016))),1,0)</f>
        <v>1</v>
      </c>
      <c r="Q1731" s="0" t="n">
        <f aca="false">J1731*P1731+ROW()*0.00000001</f>
        <v>1.17001731</v>
      </c>
    </row>
    <row r="1732" customFormat="false" ht="15" hidden="false" customHeight="false" outlineLevel="0" collapsed="false">
      <c r="A1732" s="0" t="s">
        <v>352</v>
      </c>
      <c r="B1732" s="0" t="s">
        <v>152</v>
      </c>
      <c r="C1732" s="0" t="n">
        <v>2010</v>
      </c>
      <c r="D1732" s="0" t="s">
        <v>46</v>
      </c>
      <c r="E1732" s="0" t="s">
        <v>139</v>
      </c>
      <c r="F1732" s="0" t="n">
        <v>0.59</v>
      </c>
      <c r="G1732" s="0" t="n">
        <v>0.45</v>
      </c>
      <c r="H1732" s="0" t="n">
        <v>0</v>
      </c>
      <c r="I1732" s="0" t="n">
        <v>0.14</v>
      </c>
      <c r="J1732" s="0" t="n">
        <v>1.17</v>
      </c>
      <c r="K1732" s="0" t="n">
        <v>84</v>
      </c>
      <c r="L1732" s="0" t="n">
        <v>8.6</v>
      </c>
      <c r="M1732" s="0" t="s">
        <v>73</v>
      </c>
      <c r="N1732" s="0" t="s">
        <v>152</v>
      </c>
      <c r="O1732" s="0" t="s">
        <v>42</v>
      </c>
      <c r="P1732" s="0" t="n">
        <f aca="false">IF(AND(OR(Dashboard!$B$5="All",D1732=Dashboard!$B$5),OR(Dashboard!$D$5="All",N1732=Dashboard!$D$5),OR(AND(C1732&lt;&gt;"",C1732&gt;=Dashboard!$F$5,C1732&lt;=Dashboard!$H$5),AND(C1732="",Dashboard!$F$5&lt;=1980,Dashboard!$H$5&gt;=2016))),1,0)</f>
        <v>1</v>
      </c>
      <c r="Q1732" s="0" t="n">
        <f aca="false">J1732*P1732+ROW()*0.00000001</f>
        <v>1.17001732</v>
      </c>
    </row>
    <row r="1733" customFormat="false" ht="15" hidden="false" customHeight="false" outlineLevel="0" collapsed="false">
      <c r="A1733" s="0" t="s">
        <v>1525</v>
      </c>
      <c r="B1733" s="0" t="s">
        <v>117</v>
      </c>
      <c r="C1733" s="0" t="n">
        <v>1998</v>
      </c>
      <c r="D1733" s="0" t="s">
        <v>34</v>
      </c>
      <c r="E1733" s="0" t="s">
        <v>710</v>
      </c>
      <c r="F1733" s="0" t="n">
        <v>0.65</v>
      </c>
      <c r="G1733" s="0" t="n">
        <v>0.44</v>
      </c>
      <c r="H1733" s="0" t="n">
        <v>0</v>
      </c>
      <c r="I1733" s="0" t="n">
        <v>0.08</v>
      </c>
      <c r="J1733" s="0" t="n">
        <v>1.17</v>
      </c>
      <c r="N1733" s="0" t="s">
        <v>74</v>
      </c>
      <c r="P1733" s="0" t="n">
        <f aca="false">IF(AND(OR(Dashboard!$B$5="All",D1733=Dashboard!$B$5),OR(Dashboard!$D$5="All",N1733=Dashboard!$D$5),OR(AND(C1733&lt;&gt;"",C1733&gt;=Dashboard!$F$5,C1733&lt;=Dashboard!$H$5),AND(C1733="",Dashboard!$F$5&lt;=1980,Dashboard!$H$5&gt;=2016))),1,0)</f>
        <v>1</v>
      </c>
      <c r="Q1733" s="0" t="n">
        <f aca="false">J1733*P1733+ROW()*0.00000001</f>
        <v>1.17001733</v>
      </c>
    </row>
    <row r="1734" customFormat="false" ht="15" hidden="false" customHeight="false" outlineLevel="0" collapsed="false">
      <c r="A1734" s="0" t="s">
        <v>1526</v>
      </c>
      <c r="B1734" s="0" t="s">
        <v>70</v>
      </c>
      <c r="C1734" s="0" t="n">
        <v>2009</v>
      </c>
      <c r="D1734" s="0" t="s">
        <v>102</v>
      </c>
      <c r="E1734" s="0" t="s">
        <v>418</v>
      </c>
      <c r="F1734" s="0" t="n">
        <v>0.48</v>
      </c>
      <c r="G1734" s="0" t="n">
        <v>0.48</v>
      </c>
      <c r="H1734" s="0" t="n">
        <v>0.01</v>
      </c>
      <c r="I1734" s="0" t="n">
        <v>0.2</v>
      </c>
      <c r="J1734" s="0" t="n">
        <v>1.17</v>
      </c>
      <c r="K1734" s="0" t="n">
        <v>81</v>
      </c>
      <c r="L1734" s="0" t="n">
        <v>8.1</v>
      </c>
      <c r="M1734" s="0" t="s">
        <v>103</v>
      </c>
      <c r="N1734" s="0" t="s">
        <v>74</v>
      </c>
      <c r="O1734" s="0" t="s">
        <v>42</v>
      </c>
      <c r="P1734" s="0" t="n">
        <f aca="false">IF(AND(OR(Dashboard!$B$5="All",D1734=Dashboard!$B$5),OR(Dashboard!$D$5="All",N1734=Dashboard!$D$5),OR(AND(C1734&lt;&gt;"",C1734&gt;=Dashboard!$F$5,C1734&lt;=Dashboard!$H$5),AND(C1734="",Dashboard!$F$5&lt;=1980,Dashboard!$H$5&gt;=2016))),1,0)</f>
        <v>1</v>
      </c>
      <c r="Q1734" s="0" t="n">
        <f aca="false">J1734*P1734+ROW()*0.00000001</f>
        <v>1.17001734</v>
      </c>
    </row>
    <row r="1735" customFormat="false" ht="15" hidden="false" customHeight="false" outlineLevel="0" collapsed="false">
      <c r="A1735" s="0" t="s">
        <v>1527</v>
      </c>
      <c r="B1735" s="0" t="s">
        <v>117</v>
      </c>
      <c r="C1735" s="0" t="n">
        <v>1996</v>
      </c>
      <c r="D1735" s="0" t="s">
        <v>41</v>
      </c>
      <c r="E1735" s="0" t="s">
        <v>89</v>
      </c>
      <c r="F1735" s="0" t="n">
        <v>0.16</v>
      </c>
      <c r="G1735" s="0" t="n">
        <v>0.11</v>
      </c>
      <c r="H1735" s="0" t="n">
        <v>0.83</v>
      </c>
      <c r="I1735" s="0" t="n">
        <v>0.08</v>
      </c>
      <c r="J1735" s="0" t="n">
        <v>1.17</v>
      </c>
      <c r="N1735" s="0" t="s">
        <v>74</v>
      </c>
      <c r="P1735" s="0" t="n">
        <f aca="false">IF(AND(OR(Dashboard!$B$5="All",D1735=Dashboard!$B$5),OR(Dashboard!$D$5="All",N1735=Dashboard!$D$5),OR(AND(C1735&lt;&gt;"",C1735&gt;=Dashboard!$F$5,C1735&lt;=Dashboard!$H$5),AND(C1735="",Dashboard!$F$5&lt;=1980,Dashboard!$H$5&gt;=2016))),1,0)</f>
        <v>1</v>
      </c>
      <c r="Q1735" s="0" t="n">
        <f aca="false">J1735*P1735+ROW()*0.00000001</f>
        <v>1.17001735</v>
      </c>
    </row>
    <row r="1736" customFormat="false" ht="15" hidden="false" customHeight="false" outlineLevel="0" collapsed="false">
      <c r="A1736" s="0" t="s">
        <v>266</v>
      </c>
      <c r="B1736" s="0" t="s">
        <v>144</v>
      </c>
      <c r="C1736" s="0" t="n">
        <v>2003</v>
      </c>
      <c r="D1736" s="0" t="s">
        <v>56</v>
      </c>
      <c r="E1736" s="0" t="s">
        <v>142</v>
      </c>
      <c r="F1736" s="0" t="n">
        <v>0.76</v>
      </c>
      <c r="G1736" s="0" t="n">
        <v>0.36</v>
      </c>
      <c r="H1736" s="0" t="n">
        <v>0</v>
      </c>
      <c r="I1736" s="0" t="n">
        <v>0.05</v>
      </c>
      <c r="J1736" s="0" t="n">
        <v>1.17</v>
      </c>
      <c r="K1736" s="0" t="n">
        <v>65</v>
      </c>
      <c r="L1736" s="0" t="n">
        <v>5.8</v>
      </c>
      <c r="M1736" s="0" t="s">
        <v>103</v>
      </c>
      <c r="N1736" s="0" t="s">
        <v>66</v>
      </c>
      <c r="O1736" s="0" t="s">
        <v>67</v>
      </c>
      <c r="P1736" s="0" t="n">
        <f aca="false">IF(AND(OR(Dashboard!$B$5="All",D1736=Dashboard!$B$5),OR(Dashboard!$D$5="All",N1736=Dashboard!$D$5),OR(AND(C1736&lt;&gt;"",C1736&gt;=Dashboard!$F$5,C1736&lt;=Dashboard!$H$5),AND(C1736="",Dashboard!$F$5&lt;=1980,Dashboard!$H$5&gt;=2016))),1,0)</f>
        <v>1</v>
      </c>
      <c r="Q1736" s="0" t="n">
        <f aca="false">J1736*P1736+ROW()*0.00000001</f>
        <v>1.17001736</v>
      </c>
    </row>
    <row r="1737" customFormat="false" ht="15" hidden="false" customHeight="false" outlineLevel="0" collapsed="false">
      <c r="A1737" s="0" t="s">
        <v>1053</v>
      </c>
      <c r="B1737" s="0" t="s">
        <v>70</v>
      </c>
      <c r="C1737" s="0" t="n">
        <v>2008</v>
      </c>
      <c r="D1737" s="0" t="s">
        <v>56</v>
      </c>
      <c r="E1737" s="0" t="s">
        <v>142</v>
      </c>
      <c r="F1737" s="0" t="n">
        <v>0.74</v>
      </c>
      <c r="G1737" s="0" t="n">
        <v>0.26</v>
      </c>
      <c r="H1737" s="0" t="n">
        <v>0.02</v>
      </c>
      <c r="I1737" s="0" t="n">
        <v>0.15</v>
      </c>
      <c r="J1737" s="0" t="n">
        <v>1.17</v>
      </c>
      <c r="K1737" s="0" t="n">
        <v>74</v>
      </c>
      <c r="L1737" s="0" t="n">
        <v>7.3</v>
      </c>
      <c r="M1737" s="0" t="s">
        <v>73</v>
      </c>
      <c r="N1737" s="0" t="s">
        <v>74</v>
      </c>
      <c r="O1737" s="0" t="s">
        <v>37</v>
      </c>
      <c r="P1737" s="0" t="n">
        <f aca="false">IF(AND(OR(Dashboard!$B$5="All",D1737=Dashboard!$B$5),OR(Dashboard!$D$5="All",N1737=Dashboard!$D$5),OR(AND(C1737&lt;&gt;"",C1737&gt;=Dashboard!$F$5,C1737&lt;=Dashboard!$H$5),AND(C1737="",Dashboard!$F$5&lt;=1980,Dashboard!$H$5&gt;=2016))),1,0)</f>
        <v>1</v>
      </c>
      <c r="Q1737" s="0" t="n">
        <f aca="false">J1737*P1737+ROW()*0.00000001</f>
        <v>1.17001737</v>
      </c>
    </row>
    <row r="1738" customFormat="false" ht="15" hidden="false" customHeight="false" outlineLevel="0" collapsed="false">
      <c r="A1738" s="0" t="s">
        <v>1528</v>
      </c>
      <c r="B1738" s="0" t="s">
        <v>152</v>
      </c>
      <c r="C1738" s="0" t="n">
        <v>2008</v>
      </c>
      <c r="D1738" s="0" t="s">
        <v>246</v>
      </c>
      <c r="E1738" s="0" t="s">
        <v>142</v>
      </c>
      <c r="F1738" s="0" t="n">
        <v>0.03</v>
      </c>
      <c r="G1738" s="0" t="n">
        <v>1.06</v>
      </c>
      <c r="H1738" s="0" t="n">
        <v>0</v>
      </c>
      <c r="I1738" s="0" t="n">
        <v>0.08</v>
      </c>
      <c r="J1738" s="0" t="n">
        <v>1.17</v>
      </c>
      <c r="K1738" s="0" t="n">
        <v>84</v>
      </c>
      <c r="L1738" s="0" t="n">
        <v>5.3</v>
      </c>
      <c r="M1738" s="0" t="s">
        <v>125</v>
      </c>
      <c r="N1738" s="0" t="s">
        <v>152</v>
      </c>
      <c r="O1738" s="0" t="s">
        <v>42</v>
      </c>
      <c r="P1738" s="0" t="n">
        <f aca="false">IF(AND(OR(Dashboard!$B$5="All",D1738=Dashboard!$B$5),OR(Dashboard!$D$5="All",N1738=Dashboard!$D$5),OR(AND(C1738&lt;&gt;"",C1738&gt;=Dashboard!$F$5,C1738&lt;=Dashboard!$H$5),AND(C1738="",Dashboard!$F$5&lt;=1980,Dashboard!$H$5&gt;=2016))),1,0)</f>
        <v>1</v>
      </c>
      <c r="Q1738" s="0" t="n">
        <f aca="false">J1738*P1738+ROW()*0.00000001</f>
        <v>1.17001738</v>
      </c>
    </row>
    <row r="1739" customFormat="false" ht="15" hidden="false" customHeight="false" outlineLevel="0" collapsed="false">
      <c r="A1739" s="0" t="s">
        <v>1529</v>
      </c>
      <c r="B1739" s="0" t="s">
        <v>117</v>
      </c>
      <c r="C1739" s="0" t="n">
        <v>1996</v>
      </c>
      <c r="D1739" s="0" t="s">
        <v>41</v>
      </c>
      <c r="E1739" s="0" t="s">
        <v>1530</v>
      </c>
      <c r="F1739" s="0" t="n">
        <v>0.65</v>
      </c>
      <c r="G1739" s="0" t="n">
        <v>0.44</v>
      </c>
      <c r="H1739" s="0" t="n">
        <v>0</v>
      </c>
      <c r="I1739" s="0" t="n">
        <v>0.08</v>
      </c>
      <c r="J1739" s="0" t="n">
        <v>1.17</v>
      </c>
      <c r="N1739" s="0" t="s">
        <v>74</v>
      </c>
      <c r="P1739" s="0" t="n">
        <f aca="false">IF(AND(OR(Dashboard!$B$5="All",D1739=Dashboard!$B$5),OR(Dashboard!$D$5="All",N1739=Dashboard!$D$5),OR(AND(C1739&lt;&gt;"",C1739&gt;=Dashboard!$F$5,C1739&lt;=Dashboard!$H$5),AND(C1739="",Dashboard!$F$5&lt;=1980,Dashboard!$H$5&gt;=2016))),1,0)</f>
        <v>1</v>
      </c>
      <c r="Q1739" s="0" t="n">
        <f aca="false">J1739*P1739+ROW()*0.00000001</f>
        <v>1.17001739</v>
      </c>
    </row>
    <row r="1740" customFormat="false" ht="15" hidden="false" customHeight="false" outlineLevel="0" collapsed="false">
      <c r="A1740" s="0" t="s">
        <v>1531</v>
      </c>
      <c r="B1740" s="0" t="s">
        <v>85</v>
      </c>
      <c r="C1740" s="0" t="n">
        <v>2004</v>
      </c>
      <c r="D1740" s="0" t="s">
        <v>48</v>
      </c>
      <c r="E1740" s="0" t="s">
        <v>35</v>
      </c>
      <c r="F1740" s="0" t="n">
        <v>0.68</v>
      </c>
      <c r="G1740" s="0" t="n">
        <v>0.25</v>
      </c>
      <c r="H1740" s="0" t="n">
        <v>0.21</v>
      </c>
      <c r="I1740" s="0" t="n">
        <v>0.02</v>
      </c>
      <c r="J1740" s="0" t="n">
        <v>1.17</v>
      </c>
      <c r="K1740" s="0" t="n">
        <v>81</v>
      </c>
      <c r="L1740" s="0" t="n">
        <v>8</v>
      </c>
      <c r="M1740" s="0" t="s">
        <v>36</v>
      </c>
      <c r="N1740" s="0" t="s">
        <v>35</v>
      </c>
      <c r="O1740" s="0" t="s">
        <v>42</v>
      </c>
      <c r="P1740" s="0" t="n">
        <f aca="false">IF(AND(OR(Dashboard!$B$5="All",D1740=Dashboard!$B$5),OR(Dashboard!$D$5="All",N1740=Dashboard!$D$5),OR(AND(C1740&lt;&gt;"",C1740&gt;=Dashboard!$F$5,C1740&lt;=Dashboard!$H$5),AND(C1740="",Dashboard!$F$5&lt;=1980,Dashboard!$H$5&gt;=2016))),1,0)</f>
        <v>1</v>
      </c>
      <c r="Q1740" s="0" t="n">
        <f aca="false">J1740*P1740+ROW()*0.00000001</f>
        <v>1.1700174</v>
      </c>
    </row>
    <row r="1741" customFormat="false" ht="15" hidden="false" customHeight="false" outlineLevel="0" collapsed="false">
      <c r="A1741" s="0" t="s">
        <v>948</v>
      </c>
      <c r="B1741" s="0" t="s">
        <v>70</v>
      </c>
      <c r="C1741" s="0" t="n">
        <v>2011</v>
      </c>
      <c r="D1741" s="0" t="s">
        <v>71</v>
      </c>
      <c r="E1741" s="0" t="s">
        <v>234</v>
      </c>
      <c r="F1741" s="0" t="n">
        <v>0.52</v>
      </c>
      <c r="G1741" s="0" t="n">
        <v>0.46</v>
      </c>
      <c r="H1741" s="0" t="n">
        <v>0</v>
      </c>
      <c r="I1741" s="0" t="n">
        <v>0.19</v>
      </c>
      <c r="J1741" s="0" t="n">
        <v>1.16</v>
      </c>
      <c r="K1741" s="0" t="n">
        <v>76</v>
      </c>
      <c r="L1741" s="0" t="n">
        <v>7.3</v>
      </c>
      <c r="M1741" s="0" t="s">
        <v>125</v>
      </c>
      <c r="N1741" s="0" t="s">
        <v>74</v>
      </c>
      <c r="O1741" s="0" t="s">
        <v>37</v>
      </c>
      <c r="P1741" s="0" t="n">
        <f aca="false">IF(AND(OR(Dashboard!$B$5="All",D1741=Dashboard!$B$5),OR(Dashboard!$D$5="All",N1741=Dashboard!$D$5),OR(AND(C1741&lt;&gt;"",C1741&gt;=Dashboard!$F$5,C1741&lt;=Dashboard!$H$5),AND(C1741="",Dashboard!$F$5&lt;=1980,Dashboard!$H$5&gt;=2016))),1,0)</f>
        <v>1</v>
      </c>
      <c r="Q1741" s="0" t="n">
        <f aca="false">J1741*P1741+ROW()*0.00000001</f>
        <v>1.16001741</v>
      </c>
    </row>
    <row r="1742" customFormat="false" ht="15" hidden="false" customHeight="false" outlineLevel="0" collapsed="false">
      <c r="A1742" s="0" t="s">
        <v>1532</v>
      </c>
      <c r="B1742" s="0" t="s">
        <v>76</v>
      </c>
      <c r="C1742" s="0" t="n">
        <v>2006</v>
      </c>
      <c r="D1742" s="0" t="s">
        <v>41</v>
      </c>
      <c r="E1742" s="0" t="s">
        <v>72</v>
      </c>
      <c r="F1742" s="0" t="n">
        <v>0.97</v>
      </c>
      <c r="G1742" s="0" t="n">
        <v>0.04</v>
      </c>
      <c r="H1742" s="0" t="n">
        <v>0</v>
      </c>
      <c r="I1742" s="0" t="n">
        <v>0.16</v>
      </c>
      <c r="J1742" s="0" t="n">
        <v>1.16</v>
      </c>
      <c r="K1742" s="0" t="n">
        <v>85</v>
      </c>
      <c r="L1742" s="0" t="n">
        <v>8.9</v>
      </c>
      <c r="M1742" s="0" t="s">
        <v>125</v>
      </c>
      <c r="N1742" s="0" t="s">
        <v>74</v>
      </c>
      <c r="O1742" s="0" t="s">
        <v>42</v>
      </c>
      <c r="P1742" s="0" t="n">
        <f aca="false">IF(AND(OR(Dashboard!$B$5="All",D1742=Dashboard!$B$5),OR(Dashboard!$D$5="All",N1742=Dashboard!$D$5),OR(AND(C1742&lt;&gt;"",C1742&gt;=Dashboard!$F$5,C1742&lt;=Dashboard!$H$5),AND(C1742="",Dashboard!$F$5&lt;=1980,Dashboard!$H$5&gt;=2016))),1,0)</f>
        <v>1</v>
      </c>
      <c r="Q1742" s="0" t="n">
        <f aca="false">J1742*P1742+ROW()*0.00000001</f>
        <v>1.16001742</v>
      </c>
    </row>
    <row r="1743" customFormat="false" ht="15" hidden="false" customHeight="false" outlineLevel="0" collapsed="false">
      <c r="A1743" s="0" t="s">
        <v>1533</v>
      </c>
      <c r="B1743" s="0" t="s">
        <v>76</v>
      </c>
      <c r="C1743" s="0" t="n">
        <v>2004</v>
      </c>
      <c r="D1743" s="0" t="s">
        <v>56</v>
      </c>
      <c r="E1743" s="0" t="s">
        <v>124</v>
      </c>
      <c r="F1743" s="0" t="n">
        <v>0.57</v>
      </c>
      <c r="G1743" s="0" t="n">
        <v>0.44</v>
      </c>
      <c r="H1743" s="0" t="n">
        <v>0</v>
      </c>
      <c r="I1743" s="0" t="n">
        <v>0.15</v>
      </c>
      <c r="J1743" s="0" t="n">
        <v>1.16</v>
      </c>
      <c r="K1743" s="0" t="n">
        <v>70</v>
      </c>
      <c r="L1743" s="0" t="n">
        <v>6.3</v>
      </c>
      <c r="M1743" s="0" t="s">
        <v>103</v>
      </c>
      <c r="N1743" s="0" t="s">
        <v>74</v>
      </c>
      <c r="O1743" s="0" t="s">
        <v>67</v>
      </c>
      <c r="P1743" s="0" t="n">
        <f aca="false">IF(AND(OR(Dashboard!$B$5="All",D1743=Dashboard!$B$5),OR(Dashboard!$D$5="All",N1743=Dashboard!$D$5),OR(AND(C1743&lt;&gt;"",C1743&gt;=Dashboard!$F$5,C1743&lt;=Dashboard!$H$5),AND(C1743="",Dashboard!$F$5&lt;=1980,Dashboard!$H$5&gt;=2016))),1,0)</f>
        <v>1</v>
      </c>
      <c r="Q1743" s="0" t="n">
        <f aca="false">J1743*P1743+ROW()*0.00000001</f>
        <v>1.16001743</v>
      </c>
    </row>
    <row r="1744" customFormat="false" ht="15" hidden="false" customHeight="false" outlineLevel="0" collapsed="false">
      <c r="A1744" s="0" t="s">
        <v>1534</v>
      </c>
      <c r="B1744" s="0" t="s">
        <v>117</v>
      </c>
      <c r="C1744" s="0" t="n">
        <v>1997</v>
      </c>
      <c r="D1744" s="0" t="s">
        <v>102</v>
      </c>
      <c r="E1744" s="0" t="s">
        <v>89</v>
      </c>
      <c r="F1744" s="0" t="n">
        <v>0.39</v>
      </c>
      <c r="G1744" s="0" t="n">
        <v>0.27</v>
      </c>
      <c r="H1744" s="0" t="n">
        <v>0.43</v>
      </c>
      <c r="I1744" s="0" t="n">
        <v>0.08</v>
      </c>
      <c r="J1744" s="0" t="n">
        <v>1.16</v>
      </c>
      <c r="K1744" s="0" t="n">
        <v>83</v>
      </c>
      <c r="L1744" s="0" t="n">
        <v>7.9</v>
      </c>
      <c r="M1744" s="0" t="s">
        <v>103</v>
      </c>
      <c r="N1744" s="0" t="s">
        <v>74</v>
      </c>
      <c r="O1744" s="0" t="s">
        <v>42</v>
      </c>
      <c r="P1744" s="0" t="n">
        <f aca="false">IF(AND(OR(Dashboard!$B$5="All",D1744=Dashboard!$B$5),OR(Dashboard!$D$5="All",N1744=Dashboard!$D$5),OR(AND(C1744&lt;&gt;"",C1744&gt;=Dashboard!$F$5,C1744&lt;=Dashboard!$H$5),AND(C1744="",Dashboard!$F$5&lt;=1980,Dashboard!$H$5&gt;=2016))),1,0)</f>
        <v>1</v>
      </c>
      <c r="Q1744" s="0" t="n">
        <f aca="false">J1744*P1744+ROW()*0.00000001</f>
        <v>1.16001744</v>
      </c>
    </row>
    <row r="1745" customFormat="false" ht="15" hidden="false" customHeight="false" outlineLevel="0" collapsed="false">
      <c r="A1745" s="0" t="s">
        <v>1535</v>
      </c>
      <c r="B1745" s="0" t="s">
        <v>64</v>
      </c>
      <c r="C1745" s="0" t="n">
        <v>2008</v>
      </c>
      <c r="D1745" s="0" t="s">
        <v>16</v>
      </c>
      <c r="E1745" s="0" t="s">
        <v>142</v>
      </c>
      <c r="F1745" s="0" t="n">
        <v>0.51</v>
      </c>
      <c r="G1745" s="0" t="n">
        <v>0.51</v>
      </c>
      <c r="H1745" s="0" t="n">
        <v>0.01</v>
      </c>
      <c r="I1745" s="0" t="n">
        <v>0.13</v>
      </c>
      <c r="J1745" s="0" t="n">
        <v>1.16</v>
      </c>
      <c r="K1745" s="0" t="n">
        <v>79</v>
      </c>
      <c r="L1745" s="0" t="n">
        <v>7.6</v>
      </c>
      <c r="M1745" s="0" t="s">
        <v>103</v>
      </c>
      <c r="N1745" s="0" t="s">
        <v>66</v>
      </c>
      <c r="O1745" s="0" t="s">
        <v>37</v>
      </c>
      <c r="P1745" s="0" t="n">
        <f aca="false">IF(AND(OR(Dashboard!$B$5="All",D1745=Dashboard!$B$5),OR(Dashboard!$D$5="All",N1745=Dashboard!$D$5),OR(AND(C1745&lt;&gt;"",C1745&gt;=Dashboard!$F$5,C1745&lt;=Dashboard!$H$5),AND(C1745="",Dashboard!$F$5&lt;=1980,Dashboard!$H$5&gt;=2016))),1,0)</f>
        <v>1</v>
      </c>
      <c r="Q1745" s="0" t="n">
        <f aca="false">J1745*P1745+ROW()*0.00000001</f>
        <v>1.16001745</v>
      </c>
    </row>
    <row r="1746" customFormat="false" ht="15" hidden="false" customHeight="false" outlineLevel="0" collapsed="false">
      <c r="A1746" s="0" t="s">
        <v>322</v>
      </c>
      <c r="B1746" s="0" t="s">
        <v>70</v>
      </c>
      <c r="C1746" s="0" t="n">
        <v>2006</v>
      </c>
      <c r="D1746" s="0" t="s">
        <v>16</v>
      </c>
      <c r="E1746" s="0" t="s">
        <v>154</v>
      </c>
      <c r="F1746" s="0" t="n">
        <v>0.41</v>
      </c>
      <c r="G1746" s="0" t="n">
        <v>0.54</v>
      </c>
      <c r="H1746" s="0" t="n">
        <v>0.04</v>
      </c>
      <c r="I1746" s="0" t="n">
        <v>0.66</v>
      </c>
      <c r="J1746" s="0" t="n">
        <v>1.64</v>
      </c>
      <c r="K1746" s="0" t="n">
        <v>43</v>
      </c>
      <c r="L1746" s="0" t="n">
        <v>4.1</v>
      </c>
      <c r="M1746" s="0" t="s">
        <v>125</v>
      </c>
      <c r="N1746" s="0" t="s">
        <v>74</v>
      </c>
      <c r="O1746" s="0" t="s">
        <v>177</v>
      </c>
      <c r="P1746" s="0" t="n">
        <f aca="false">IF(AND(OR(Dashboard!$B$5="All",D1746=Dashboard!$B$5),OR(Dashboard!$D$5="All",N1746=Dashboard!$D$5),OR(AND(C1746&lt;&gt;"",C1746&gt;=Dashboard!$F$5,C1746&lt;=Dashboard!$H$5),AND(C1746="",Dashboard!$F$5&lt;=1980,Dashboard!$H$5&gt;=2016))),1,0)</f>
        <v>1</v>
      </c>
      <c r="Q1746" s="0" t="n">
        <f aca="false">J1746*P1746+ROW()*0.00000001</f>
        <v>1.64001746</v>
      </c>
    </row>
    <row r="1747" customFormat="false" ht="15" hidden="false" customHeight="false" outlineLevel="0" collapsed="false">
      <c r="A1747" s="0" t="s">
        <v>1536</v>
      </c>
      <c r="B1747" s="0" t="s">
        <v>76</v>
      </c>
      <c r="C1747" s="0" t="n">
        <v>2001</v>
      </c>
      <c r="D1747" s="0" t="s">
        <v>41</v>
      </c>
      <c r="E1747" s="0" t="s">
        <v>142</v>
      </c>
      <c r="F1747" s="0" t="n">
        <v>0.57</v>
      </c>
      <c r="G1747" s="0" t="n">
        <v>0.44</v>
      </c>
      <c r="H1747" s="0" t="n">
        <v>0</v>
      </c>
      <c r="I1747" s="0" t="n">
        <v>0.15</v>
      </c>
      <c r="J1747" s="0" t="n">
        <v>1.16</v>
      </c>
      <c r="K1747" s="0" t="n">
        <v>85</v>
      </c>
      <c r="L1747" s="0" t="n">
        <v>8.5</v>
      </c>
      <c r="M1747" s="0" t="s">
        <v>36</v>
      </c>
      <c r="N1747" s="0" t="s">
        <v>74</v>
      </c>
      <c r="O1747" s="0" t="s">
        <v>42</v>
      </c>
      <c r="P1747" s="0" t="n">
        <f aca="false">IF(AND(OR(Dashboard!$B$5="All",D1747=Dashboard!$B$5),OR(Dashboard!$D$5="All",N1747=Dashboard!$D$5),OR(AND(C1747&lt;&gt;"",C1747&gt;=Dashboard!$F$5,C1747&lt;=Dashboard!$H$5),AND(C1747="",Dashboard!$F$5&lt;=1980,Dashboard!$H$5&gt;=2016))),1,0)</f>
        <v>1</v>
      </c>
      <c r="Q1747" s="0" t="n">
        <f aca="false">J1747*P1747+ROW()*0.00000001</f>
        <v>1.16001747</v>
      </c>
    </row>
    <row r="1748" customFormat="false" ht="15" hidden="false" customHeight="false" outlineLevel="0" collapsed="false">
      <c r="A1748" s="0" t="s">
        <v>1537</v>
      </c>
      <c r="B1748" s="0" t="s">
        <v>85</v>
      </c>
      <c r="C1748" s="0" t="n">
        <v>2002</v>
      </c>
      <c r="D1748" s="0" t="s">
        <v>46</v>
      </c>
      <c r="E1748" s="0" t="s">
        <v>220</v>
      </c>
      <c r="F1748" s="0" t="n">
        <v>0.84</v>
      </c>
      <c r="G1748" s="0" t="n">
        <v>0.27</v>
      </c>
      <c r="H1748" s="0" t="n">
        <v>0</v>
      </c>
      <c r="I1748" s="0" t="n">
        <v>0.05</v>
      </c>
      <c r="J1748" s="0" t="n">
        <v>1.16</v>
      </c>
      <c r="N1748" s="0" t="s">
        <v>35</v>
      </c>
      <c r="P1748" s="0" t="n">
        <f aca="false">IF(AND(OR(Dashboard!$B$5="All",D1748=Dashboard!$B$5),OR(Dashboard!$D$5="All",N1748=Dashboard!$D$5),OR(AND(C1748&lt;&gt;"",C1748&gt;=Dashboard!$F$5,C1748&lt;=Dashboard!$H$5),AND(C1748="",Dashboard!$F$5&lt;=1980,Dashboard!$H$5&gt;=2016))),1,0)</f>
        <v>1</v>
      </c>
      <c r="Q1748" s="0" t="n">
        <f aca="false">J1748*P1748+ROW()*0.00000001</f>
        <v>1.16001748</v>
      </c>
    </row>
    <row r="1749" customFormat="false" ht="15" hidden="false" customHeight="false" outlineLevel="0" collapsed="false">
      <c r="A1749" s="0" t="s">
        <v>1538</v>
      </c>
      <c r="B1749" s="0" t="s">
        <v>873</v>
      </c>
      <c r="C1749" s="0" t="n">
        <v>1995</v>
      </c>
      <c r="D1749" s="0" t="s">
        <v>41</v>
      </c>
      <c r="E1749" s="0" t="s">
        <v>154</v>
      </c>
      <c r="F1749" s="0" t="n">
        <v>0.21</v>
      </c>
      <c r="G1749" s="0" t="n">
        <v>0.16</v>
      </c>
      <c r="H1749" s="0" t="n">
        <v>0.77</v>
      </c>
      <c r="I1749" s="0" t="n">
        <v>0.02</v>
      </c>
      <c r="J1749" s="0" t="n">
        <v>1.16</v>
      </c>
      <c r="N1749" s="0" t="s">
        <v>154</v>
      </c>
      <c r="P1749" s="0" t="n">
        <f aca="false">IF(AND(OR(Dashboard!$B$5="All",D1749=Dashboard!$B$5),OR(Dashboard!$D$5="All",N1749=Dashboard!$D$5),OR(AND(C1749&lt;&gt;"",C1749&gt;=Dashboard!$F$5,C1749&lt;=Dashboard!$H$5),AND(C1749="",Dashboard!$F$5&lt;=1980,Dashboard!$H$5&gt;=2016))),1,0)</f>
        <v>1</v>
      </c>
      <c r="Q1749" s="0" t="n">
        <f aca="false">J1749*P1749+ROW()*0.00000001</f>
        <v>1.16001749</v>
      </c>
    </row>
    <row r="1750" customFormat="false" ht="15" hidden="false" customHeight="false" outlineLevel="0" collapsed="false">
      <c r="A1750" s="0" t="s">
        <v>1539</v>
      </c>
      <c r="B1750" s="0" t="s">
        <v>108</v>
      </c>
      <c r="C1750" s="0" t="n">
        <v>1999</v>
      </c>
      <c r="D1750" s="0" t="s">
        <v>56</v>
      </c>
      <c r="E1750" s="0" t="s">
        <v>35</v>
      </c>
      <c r="F1750" s="0" t="n">
        <v>0.78</v>
      </c>
      <c r="G1750" s="0" t="n">
        <v>0.28</v>
      </c>
      <c r="H1750" s="0" t="n">
        <v>0.07</v>
      </c>
      <c r="I1750" s="0" t="n">
        <v>0.02</v>
      </c>
      <c r="J1750" s="0" t="n">
        <v>1.16</v>
      </c>
      <c r="N1750" s="0" t="s">
        <v>35</v>
      </c>
      <c r="P1750" s="0" t="n">
        <f aca="false">IF(AND(OR(Dashboard!$B$5="All",D1750=Dashboard!$B$5),OR(Dashboard!$D$5="All",N1750=Dashboard!$D$5),OR(AND(C1750&lt;&gt;"",C1750&gt;=Dashboard!$F$5,C1750&lt;=Dashboard!$H$5),AND(C1750="",Dashboard!$F$5&lt;=1980,Dashboard!$H$5&gt;=2016))),1,0)</f>
        <v>1</v>
      </c>
      <c r="Q1750" s="0" t="n">
        <f aca="false">J1750*P1750+ROW()*0.00000001</f>
        <v>1.1600175</v>
      </c>
    </row>
    <row r="1751" customFormat="false" ht="15" hidden="false" customHeight="false" outlineLevel="0" collapsed="false">
      <c r="A1751" s="0" t="s">
        <v>1540</v>
      </c>
      <c r="B1751" s="0" t="s">
        <v>78</v>
      </c>
      <c r="C1751" s="0" t="n">
        <v>1993</v>
      </c>
      <c r="D1751" s="0" t="s">
        <v>16</v>
      </c>
      <c r="E1751" s="0" t="s">
        <v>211</v>
      </c>
      <c r="F1751" s="0" t="n">
        <v>0.57</v>
      </c>
      <c r="G1751" s="0" t="n">
        <v>0.08</v>
      </c>
      <c r="H1751" s="0" t="n">
        <v>0.5</v>
      </c>
      <c r="I1751" s="0" t="n">
        <v>0.01</v>
      </c>
      <c r="J1751" s="0" t="n">
        <v>1.16</v>
      </c>
      <c r="N1751" s="0" t="s">
        <v>35</v>
      </c>
      <c r="P1751" s="0" t="n">
        <f aca="false">IF(AND(OR(Dashboard!$B$5="All",D1751=Dashboard!$B$5),OR(Dashboard!$D$5="All",N1751=Dashboard!$D$5),OR(AND(C1751&lt;&gt;"",C1751&gt;=Dashboard!$F$5,C1751&lt;=Dashboard!$H$5),AND(C1751="",Dashboard!$F$5&lt;=1980,Dashboard!$H$5&gt;=2016))),1,0)</f>
        <v>1</v>
      </c>
      <c r="Q1751" s="0" t="n">
        <f aca="false">J1751*P1751+ROW()*0.00000001</f>
        <v>1.16001751</v>
      </c>
    </row>
    <row r="1752" customFormat="false" ht="15" hidden="false" customHeight="false" outlineLevel="0" collapsed="false">
      <c r="A1752" s="0" t="s">
        <v>1541</v>
      </c>
      <c r="B1752" s="0" t="s">
        <v>117</v>
      </c>
      <c r="C1752" s="0" t="n">
        <v>1997</v>
      </c>
      <c r="D1752" s="0" t="s">
        <v>41</v>
      </c>
      <c r="E1752" s="0" t="s">
        <v>257</v>
      </c>
      <c r="F1752" s="0" t="n">
        <v>0.65</v>
      </c>
      <c r="G1752" s="0" t="n">
        <v>0.44</v>
      </c>
      <c r="H1752" s="0" t="n">
        <v>0</v>
      </c>
      <c r="I1752" s="0" t="n">
        <v>0.08</v>
      </c>
      <c r="J1752" s="0" t="n">
        <v>1.16</v>
      </c>
      <c r="N1752" s="0" t="s">
        <v>74</v>
      </c>
      <c r="P1752" s="0" t="n">
        <f aca="false">IF(AND(OR(Dashboard!$B$5="All",D1752=Dashboard!$B$5),OR(Dashboard!$D$5="All",N1752=Dashboard!$D$5),OR(AND(C1752&lt;&gt;"",C1752&gt;=Dashboard!$F$5,C1752&lt;=Dashboard!$H$5),AND(C1752="",Dashboard!$F$5&lt;=1980,Dashboard!$H$5&gt;=2016))),1,0)</f>
        <v>1</v>
      </c>
      <c r="Q1752" s="0" t="n">
        <f aca="false">J1752*P1752+ROW()*0.00000001</f>
        <v>1.16001752</v>
      </c>
    </row>
    <row r="1753" customFormat="false" ht="15" hidden="false" customHeight="false" outlineLevel="0" collapsed="false">
      <c r="A1753" s="0" t="s">
        <v>1542</v>
      </c>
      <c r="B1753" s="0" t="s">
        <v>64</v>
      </c>
      <c r="C1753" s="0" t="n">
        <v>2011</v>
      </c>
      <c r="D1753" s="0" t="s">
        <v>34</v>
      </c>
      <c r="E1753" s="0" t="s">
        <v>124</v>
      </c>
      <c r="F1753" s="0" t="n">
        <v>0.7</v>
      </c>
      <c r="G1753" s="0" t="n">
        <v>0.36</v>
      </c>
      <c r="H1753" s="0" t="n">
        <v>0</v>
      </c>
      <c r="I1753" s="0" t="n">
        <v>0.1</v>
      </c>
      <c r="J1753" s="0" t="n">
        <v>1.16</v>
      </c>
      <c r="K1753" s="0" t="n">
        <v>77</v>
      </c>
      <c r="L1753" s="0" t="n">
        <v>7.6</v>
      </c>
      <c r="M1753" s="0" t="s">
        <v>36</v>
      </c>
      <c r="N1753" s="0" t="s">
        <v>66</v>
      </c>
      <c r="O1753" s="0" t="s">
        <v>37</v>
      </c>
      <c r="P1753" s="0" t="n">
        <f aca="false">IF(AND(OR(Dashboard!$B$5="All",D1753=Dashboard!$B$5),OR(Dashboard!$D$5="All",N1753=Dashboard!$D$5),OR(AND(C1753&lt;&gt;"",C1753&gt;=Dashboard!$F$5,C1753&lt;=Dashboard!$H$5),AND(C1753="",Dashboard!$F$5&lt;=1980,Dashboard!$H$5&gt;=2016))),1,0)</f>
        <v>1</v>
      </c>
      <c r="Q1753" s="0" t="n">
        <f aca="false">J1753*P1753+ROW()*0.00000001</f>
        <v>1.16001753</v>
      </c>
    </row>
    <row r="1754" customFormat="false" ht="15" hidden="false" customHeight="false" outlineLevel="0" collapsed="false">
      <c r="A1754" s="0" t="s">
        <v>201</v>
      </c>
      <c r="B1754" s="0" t="s">
        <v>172</v>
      </c>
      <c r="C1754" s="0" t="n">
        <v>2013</v>
      </c>
      <c r="D1754" s="0" t="s">
        <v>34</v>
      </c>
      <c r="E1754" s="0" t="s">
        <v>142</v>
      </c>
      <c r="F1754" s="0" t="n">
        <v>0.41</v>
      </c>
      <c r="G1754" s="0" t="n">
        <v>0.66</v>
      </c>
      <c r="H1754" s="0" t="n">
        <v>0</v>
      </c>
      <c r="I1754" s="0" t="n">
        <v>0.09</v>
      </c>
      <c r="J1754" s="0" t="n">
        <v>1.16</v>
      </c>
      <c r="K1754" s="0" t="n">
        <v>88</v>
      </c>
      <c r="L1754" s="0" t="n">
        <v>5.8</v>
      </c>
      <c r="M1754" s="0" t="s">
        <v>36</v>
      </c>
      <c r="N1754" s="0" t="s">
        <v>66</v>
      </c>
      <c r="O1754" s="0" t="s">
        <v>42</v>
      </c>
      <c r="P1754" s="0" t="n">
        <f aca="false">IF(AND(OR(Dashboard!$B$5="All",D1754=Dashboard!$B$5),OR(Dashboard!$D$5="All",N1754=Dashboard!$D$5),OR(AND(C1754&lt;&gt;"",C1754&gt;=Dashboard!$F$5,C1754&lt;=Dashboard!$H$5),AND(C1754="",Dashboard!$F$5&lt;=1980,Dashboard!$H$5&gt;=2016))),1,0)</f>
        <v>1</v>
      </c>
      <c r="Q1754" s="0" t="n">
        <f aca="false">J1754*P1754+ROW()*0.00000001</f>
        <v>1.16001754</v>
      </c>
    </row>
    <row r="1755" customFormat="false" ht="15" hidden="false" customHeight="false" outlineLevel="0" collapsed="false">
      <c r="A1755" s="0" t="s">
        <v>1543</v>
      </c>
      <c r="B1755" s="0" t="s">
        <v>164</v>
      </c>
      <c r="C1755" s="0" t="n">
        <v>2007</v>
      </c>
      <c r="D1755" s="0" t="s">
        <v>46</v>
      </c>
      <c r="E1755" s="0" t="s">
        <v>157</v>
      </c>
      <c r="F1755" s="0" t="n">
        <v>0.45</v>
      </c>
      <c r="G1755" s="0" t="n">
        <v>0.24</v>
      </c>
      <c r="H1755" s="0" t="n">
        <v>0.3</v>
      </c>
      <c r="I1755" s="0" t="n">
        <v>0.16</v>
      </c>
      <c r="J1755" s="0" t="n">
        <v>1.16</v>
      </c>
      <c r="K1755" s="0" t="n">
        <v>88</v>
      </c>
      <c r="L1755" s="0" t="n">
        <v>8</v>
      </c>
      <c r="M1755" s="0" t="s">
        <v>103</v>
      </c>
      <c r="N1755" s="0" t="s">
        <v>74</v>
      </c>
      <c r="O1755" s="0" t="s">
        <v>42</v>
      </c>
      <c r="P1755" s="0" t="n">
        <f aca="false">IF(AND(OR(Dashboard!$B$5="All",D1755=Dashboard!$B$5),OR(Dashboard!$D$5="All",N1755=Dashboard!$D$5),OR(AND(C1755&lt;&gt;"",C1755&gt;=Dashboard!$F$5,C1755&lt;=Dashboard!$H$5),AND(C1755="",Dashboard!$F$5&lt;=1980,Dashboard!$H$5&gt;=2016))),1,0)</f>
        <v>1</v>
      </c>
      <c r="Q1755" s="0" t="n">
        <f aca="false">J1755*P1755+ROW()*0.00000001</f>
        <v>1.16001755</v>
      </c>
    </row>
    <row r="1756" customFormat="false" ht="15" hidden="false" customHeight="false" outlineLevel="0" collapsed="false">
      <c r="A1756" s="0" t="s">
        <v>424</v>
      </c>
      <c r="B1756" s="0" t="s">
        <v>144</v>
      </c>
      <c r="C1756" s="0" t="n">
        <v>2005</v>
      </c>
      <c r="D1756" s="0" t="s">
        <v>71</v>
      </c>
      <c r="E1756" s="0" t="s">
        <v>257</v>
      </c>
      <c r="F1756" s="0" t="n">
        <v>0.83</v>
      </c>
      <c r="G1756" s="0" t="n">
        <v>0.28</v>
      </c>
      <c r="H1756" s="0" t="n">
        <v>0</v>
      </c>
      <c r="I1756" s="0" t="n">
        <v>0.05</v>
      </c>
      <c r="J1756" s="0" t="n">
        <v>1.16</v>
      </c>
      <c r="N1756" s="0" t="s">
        <v>66</v>
      </c>
      <c r="P1756" s="0" t="n">
        <f aca="false">IF(AND(OR(Dashboard!$B$5="All",D1756=Dashboard!$B$5),OR(Dashboard!$D$5="All",N1756=Dashboard!$D$5),OR(AND(C1756&lt;&gt;"",C1756&gt;=Dashboard!$F$5,C1756&lt;=Dashboard!$H$5),AND(C1756="",Dashboard!$F$5&lt;=1980,Dashboard!$H$5&gt;=2016))),1,0)</f>
        <v>1</v>
      </c>
      <c r="Q1756" s="0" t="n">
        <f aca="false">J1756*P1756+ROW()*0.00000001</f>
        <v>1.16001756</v>
      </c>
    </row>
    <row r="1757" customFormat="false" ht="15" hidden="false" customHeight="false" outlineLevel="0" collapsed="false">
      <c r="A1757" s="0" t="s">
        <v>1544</v>
      </c>
      <c r="B1757" s="0" t="s">
        <v>64</v>
      </c>
      <c r="C1757" s="0" t="n">
        <v>2010</v>
      </c>
      <c r="D1757" s="0" t="s">
        <v>56</v>
      </c>
      <c r="E1757" s="0" t="s">
        <v>1545</v>
      </c>
      <c r="F1757" s="0" t="n">
        <v>0.54</v>
      </c>
      <c r="G1757" s="0" t="n">
        <v>0.5</v>
      </c>
      <c r="H1757" s="0" t="n">
        <v>0</v>
      </c>
      <c r="I1757" s="0" t="n">
        <v>0.12</v>
      </c>
      <c r="J1757" s="0" t="n">
        <v>1.16</v>
      </c>
      <c r="K1757" s="0" t="n">
        <v>45</v>
      </c>
      <c r="L1757" s="0" t="n">
        <v>5.8</v>
      </c>
      <c r="M1757" s="0" t="s">
        <v>73</v>
      </c>
      <c r="N1757" s="0" t="s">
        <v>66</v>
      </c>
      <c r="O1757" s="0" t="s">
        <v>177</v>
      </c>
      <c r="P1757" s="0" t="n">
        <f aca="false">IF(AND(OR(Dashboard!$B$5="All",D1757=Dashboard!$B$5),OR(Dashboard!$D$5="All",N1757=Dashboard!$D$5),OR(AND(C1757&lt;&gt;"",C1757&gt;=Dashboard!$F$5,C1757&lt;=Dashboard!$H$5),AND(C1757="",Dashboard!$F$5&lt;=1980,Dashboard!$H$5&gt;=2016))),1,0)</f>
        <v>1</v>
      </c>
      <c r="Q1757" s="0" t="n">
        <f aca="false">J1757*P1757+ROW()*0.00000001</f>
        <v>1.16001757</v>
      </c>
    </row>
    <row r="1758" customFormat="false" ht="15" hidden="false" customHeight="false" outlineLevel="0" collapsed="false">
      <c r="A1758" s="0" t="s">
        <v>1546</v>
      </c>
      <c r="B1758" s="0" t="s">
        <v>50</v>
      </c>
      <c r="C1758" s="0" t="n">
        <v>2007</v>
      </c>
      <c r="D1758" s="0" t="s">
        <v>16</v>
      </c>
      <c r="E1758" s="0" t="s">
        <v>154</v>
      </c>
      <c r="F1758" s="0" t="n">
        <v>0.53</v>
      </c>
      <c r="G1758" s="0" t="n">
        <v>0.48</v>
      </c>
      <c r="H1758" s="0" t="n">
        <v>0.01</v>
      </c>
      <c r="I1758" s="0" t="n">
        <v>0.12</v>
      </c>
      <c r="J1758" s="0" t="n">
        <v>1.15</v>
      </c>
      <c r="K1758" s="0" t="n">
        <v>78</v>
      </c>
      <c r="L1758" s="0" t="n">
        <v>8.2</v>
      </c>
      <c r="M1758" s="0" t="s">
        <v>36</v>
      </c>
      <c r="N1758" s="0" t="s">
        <v>35</v>
      </c>
      <c r="O1758" s="0" t="s">
        <v>37</v>
      </c>
      <c r="P1758" s="0" t="n">
        <f aca="false">IF(AND(OR(Dashboard!$B$5="All",D1758=Dashboard!$B$5),OR(Dashboard!$D$5="All",N1758=Dashboard!$D$5),OR(AND(C1758&lt;&gt;"",C1758&gt;=Dashboard!$F$5,C1758&lt;=Dashboard!$H$5),AND(C1758="",Dashboard!$F$5&lt;=1980,Dashboard!$H$5&gt;=2016))),1,0)</f>
        <v>1</v>
      </c>
      <c r="Q1758" s="0" t="n">
        <f aca="false">J1758*P1758+ROW()*0.00000001</f>
        <v>1.15001758</v>
      </c>
    </row>
    <row r="1759" customFormat="false" ht="15" hidden="false" customHeight="false" outlineLevel="0" collapsed="false">
      <c r="A1759" s="0" t="s">
        <v>1547</v>
      </c>
      <c r="B1759" s="0" t="s">
        <v>152</v>
      </c>
      <c r="C1759" s="0" t="n">
        <v>2008</v>
      </c>
      <c r="D1759" s="0" t="s">
        <v>58</v>
      </c>
      <c r="E1759" s="0" t="s">
        <v>154</v>
      </c>
      <c r="F1759" s="0" t="n">
        <v>0</v>
      </c>
      <c r="G1759" s="0" t="n">
        <v>1.14</v>
      </c>
      <c r="H1759" s="0" t="n">
        <v>0</v>
      </c>
      <c r="I1759" s="0" t="n">
        <v>0.01</v>
      </c>
      <c r="J1759" s="0" t="n">
        <v>1.15</v>
      </c>
      <c r="K1759" s="0" t="n">
        <v>83</v>
      </c>
      <c r="L1759" s="0" t="n">
        <v>8.1</v>
      </c>
      <c r="M1759" s="0" t="s">
        <v>36</v>
      </c>
      <c r="N1759" s="0" t="s">
        <v>152</v>
      </c>
      <c r="O1759" s="0" t="s">
        <v>42</v>
      </c>
      <c r="P1759" s="0" t="n">
        <f aca="false">IF(AND(OR(Dashboard!$B$5="All",D1759=Dashboard!$B$5),OR(Dashboard!$D$5="All",N1759=Dashboard!$D$5),OR(AND(C1759&lt;&gt;"",C1759&gt;=Dashboard!$F$5,C1759&lt;=Dashboard!$H$5),AND(C1759="",Dashboard!$F$5&lt;=1980,Dashboard!$H$5&gt;=2016))),1,0)</f>
        <v>1</v>
      </c>
      <c r="Q1759" s="0" t="n">
        <f aca="false">J1759*P1759+ROW()*0.00000001</f>
        <v>1.15001759</v>
      </c>
    </row>
    <row r="1760" customFormat="false" ht="15" hidden="false" customHeight="false" outlineLevel="0" collapsed="false">
      <c r="A1760" s="0" t="s">
        <v>1548</v>
      </c>
      <c r="B1760" s="0" t="s">
        <v>76</v>
      </c>
      <c r="C1760" s="0" t="n">
        <v>2001</v>
      </c>
      <c r="D1760" s="0" t="s">
        <v>71</v>
      </c>
      <c r="E1760" s="0" t="s">
        <v>649</v>
      </c>
      <c r="F1760" s="0" t="n">
        <v>0.56</v>
      </c>
      <c r="G1760" s="0" t="n">
        <v>0.44</v>
      </c>
      <c r="H1760" s="0" t="n">
        <v>0</v>
      </c>
      <c r="I1760" s="0" t="n">
        <v>0.15</v>
      </c>
      <c r="J1760" s="0" t="n">
        <v>1.15</v>
      </c>
      <c r="K1760" s="0" t="n">
        <v>73</v>
      </c>
      <c r="L1760" s="0" t="n">
        <v>8.3</v>
      </c>
      <c r="M1760" s="0" t="s">
        <v>103</v>
      </c>
      <c r="N1760" s="0" t="s">
        <v>74</v>
      </c>
      <c r="O1760" s="0" t="s">
        <v>37</v>
      </c>
      <c r="P1760" s="0" t="n">
        <f aca="false">IF(AND(OR(Dashboard!$B$5="All",D1760=Dashboard!$B$5),OR(Dashboard!$D$5="All",N1760=Dashboard!$D$5),OR(AND(C1760&lt;&gt;"",C1760&gt;=Dashboard!$F$5,C1760&lt;=Dashboard!$H$5),AND(C1760="",Dashboard!$F$5&lt;=1980,Dashboard!$H$5&gt;=2016))),1,0)</f>
        <v>1</v>
      </c>
      <c r="Q1760" s="0" t="n">
        <f aca="false">J1760*P1760+ROW()*0.00000001</f>
        <v>1.1500176</v>
      </c>
    </row>
    <row r="1761" customFormat="false" ht="15" hidden="false" customHeight="false" outlineLevel="0" collapsed="false">
      <c r="A1761" s="0" t="s">
        <v>1549</v>
      </c>
      <c r="B1761" s="0" t="s">
        <v>164</v>
      </c>
      <c r="C1761" s="0" t="n">
        <v>2007</v>
      </c>
      <c r="D1761" s="0" t="s">
        <v>56</v>
      </c>
      <c r="E1761" s="0" t="s">
        <v>142</v>
      </c>
      <c r="F1761" s="0" t="n">
        <v>0.5</v>
      </c>
      <c r="G1761" s="0" t="n">
        <v>0.39</v>
      </c>
      <c r="H1761" s="0" t="n">
        <v>0.02</v>
      </c>
      <c r="I1761" s="0" t="n">
        <v>0.25</v>
      </c>
      <c r="J1761" s="0" t="n">
        <v>1.15</v>
      </c>
      <c r="K1761" s="0" t="n">
        <v>69</v>
      </c>
      <c r="L1761" s="0" t="n">
        <v>7.3</v>
      </c>
      <c r="M1761" s="0" t="s">
        <v>103</v>
      </c>
      <c r="N1761" s="0" t="s">
        <v>74</v>
      </c>
      <c r="O1761" s="0" t="s">
        <v>67</v>
      </c>
      <c r="P1761" s="0" t="n">
        <f aca="false">IF(AND(OR(Dashboard!$B$5="All",D1761=Dashboard!$B$5),OR(Dashboard!$D$5="All",N1761=Dashboard!$D$5),OR(AND(C1761&lt;&gt;"",C1761&gt;=Dashboard!$F$5,C1761&lt;=Dashboard!$H$5),AND(C1761="",Dashboard!$F$5&lt;=1980,Dashboard!$H$5&gt;=2016))),1,0)</f>
        <v>1</v>
      </c>
      <c r="Q1761" s="0" t="n">
        <f aca="false">J1761*P1761+ROW()*0.00000001</f>
        <v>1.15001761</v>
      </c>
    </row>
    <row r="1762" customFormat="false" ht="15" hidden="false" customHeight="false" outlineLevel="0" collapsed="false">
      <c r="A1762" s="0" t="s">
        <v>1550</v>
      </c>
      <c r="B1762" s="0" t="s">
        <v>76</v>
      </c>
      <c r="C1762" s="0" t="n">
        <v>2004</v>
      </c>
      <c r="D1762" s="0" t="s">
        <v>56</v>
      </c>
      <c r="E1762" s="0" t="s">
        <v>1551</v>
      </c>
      <c r="F1762" s="0" t="n">
        <v>0.56</v>
      </c>
      <c r="G1762" s="0" t="n">
        <v>0.44</v>
      </c>
      <c r="H1762" s="0" t="n">
        <v>0</v>
      </c>
      <c r="I1762" s="0" t="n">
        <v>0.15</v>
      </c>
      <c r="J1762" s="0" t="n">
        <v>1.15</v>
      </c>
      <c r="K1762" s="0" t="n">
        <v>43</v>
      </c>
      <c r="L1762" s="0" t="n">
        <v>3.4</v>
      </c>
      <c r="M1762" s="0" t="s">
        <v>73</v>
      </c>
      <c r="N1762" s="0" t="s">
        <v>74</v>
      </c>
      <c r="O1762" s="0" t="s">
        <v>177</v>
      </c>
      <c r="P1762" s="0" t="n">
        <f aca="false">IF(AND(OR(Dashboard!$B$5="All",D1762=Dashboard!$B$5),OR(Dashboard!$D$5="All",N1762=Dashboard!$D$5),OR(AND(C1762&lt;&gt;"",C1762&gt;=Dashboard!$F$5,C1762&lt;=Dashboard!$H$5),AND(C1762="",Dashboard!$F$5&lt;=1980,Dashboard!$H$5&gt;=2016))),1,0)</f>
        <v>1</v>
      </c>
      <c r="Q1762" s="0" t="n">
        <f aca="false">J1762*P1762+ROW()*0.00000001</f>
        <v>1.15001762</v>
      </c>
    </row>
    <row r="1763" customFormat="false" ht="15" hidden="false" customHeight="false" outlineLevel="0" collapsed="false">
      <c r="A1763" s="0" t="s">
        <v>1552</v>
      </c>
      <c r="B1763" s="0" t="s">
        <v>33</v>
      </c>
      <c r="C1763" s="0" t="n">
        <v>2008</v>
      </c>
      <c r="D1763" s="0" t="s">
        <v>16</v>
      </c>
      <c r="E1763" s="0" t="s">
        <v>35</v>
      </c>
      <c r="F1763" s="0" t="n">
        <v>0.59</v>
      </c>
      <c r="G1763" s="0" t="n">
        <v>0.31</v>
      </c>
      <c r="H1763" s="0" t="n">
        <v>0.15</v>
      </c>
      <c r="I1763" s="0" t="n">
        <v>0.1</v>
      </c>
      <c r="J1763" s="0" t="n">
        <v>1.15</v>
      </c>
      <c r="N1763" s="0" t="s">
        <v>35</v>
      </c>
      <c r="P1763" s="0" t="n">
        <f aca="false">IF(AND(OR(Dashboard!$B$5="All",D1763=Dashboard!$B$5),OR(Dashboard!$D$5="All",N1763=Dashboard!$D$5),OR(AND(C1763&lt;&gt;"",C1763&gt;=Dashboard!$F$5,C1763&lt;=Dashboard!$H$5),AND(C1763="",Dashboard!$F$5&lt;=1980,Dashboard!$H$5&gt;=2016))),1,0)</f>
        <v>1</v>
      </c>
      <c r="Q1763" s="0" t="n">
        <f aca="false">J1763*P1763+ROW()*0.00000001</f>
        <v>1.15001763</v>
      </c>
    </row>
    <row r="1764" customFormat="false" ht="15" hidden="false" customHeight="false" outlineLevel="0" collapsed="false">
      <c r="A1764" s="0" t="s">
        <v>1553</v>
      </c>
      <c r="B1764" s="0" t="s">
        <v>152</v>
      </c>
      <c r="C1764" s="0" t="n">
        <v>2012</v>
      </c>
      <c r="D1764" s="0" t="s">
        <v>34</v>
      </c>
      <c r="E1764" s="0" t="s">
        <v>154</v>
      </c>
      <c r="F1764" s="0" t="n">
        <v>0</v>
      </c>
      <c r="G1764" s="0" t="n">
        <v>0.95</v>
      </c>
      <c r="H1764" s="0" t="n">
        <v>0</v>
      </c>
      <c r="I1764" s="0" t="n">
        <v>0.21</v>
      </c>
      <c r="J1764" s="0" t="n">
        <v>1.15</v>
      </c>
      <c r="K1764" s="0" t="n">
        <v>86</v>
      </c>
      <c r="L1764" s="0" t="n">
        <v>6.7</v>
      </c>
      <c r="N1764" s="0" t="s">
        <v>152</v>
      </c>
      <c r="O1764" s="0" t="s">
        <v>42</v>
      </c>
      <c r="P1764" s="0" t="n">
        <f aca="false">IF(AND(OR(Dashboard!$B$5="All",D1764=Dashboard!$B$5),OR(Dashboard!$D$5="All",N1764=Dashboard!$D$5),OR(AND(C1764&lt;&gt;"",C1764&gt;=Dashboard!$F$5,C1764&lt;=Dashboard!$H$5),AND(C1764="",Dashboard!$F$5&lt;=1980,Dashboard!$H$5&gt;=2016))),1,0)</f>
        <v>1</v>
      </c>
      <c r="Q1764" s="0" t="n">
        <f aca="false">J1764*P1764+ROW()*0.00000001</f>
        <v>1.15001764</v>
      </c>
    </row>
    <row r="1765" customFormat="false" ht="15" hidden="false" customHeight="false" outlineLevel="0" collapsed="false">
      <c r="A1765" s="0" t="s">
        <v>1554</v>
      </c>
      <c r="B1765" s="0" t="s">
        <v>159</v>
      </c>
      <c r="C1765" s="0" t="n">
        <v>1980</v>
      </c>
      <c r="D1765" s="0" t="s">
        <v>52</v>
      </c>
      <c r="E1765" s="0" t="s">
        <v>91</v>
      </c>
      <c r="F1765" s="0" t="n">
        <v>1.07</v>
      </c>
      <c r="G1765" s="0" t="n">
        <v>0.07</v>
      </c>
      <c r="H1765" s="0" t="n">
        <v>0</v>
      </c>
      <c r="I1765" s="0" t="n">
        <v>0.01</v>
      </c>
      <c r="J1765" s="0" t="n">
        <v>1.15</v>
      </c>
      <c r="N1765" s="0" t="s">
        <v>161</v>
      </c>
      <c r="P1765" s="0" t="n">
        <f aca="false">IF(AND(OR(Dashboard!$B$5="All",D1765=Dashboard!$B$5),OR(Dashboard!$D$5="All",N1765=Dashboard!$D$5),OR(AND(C1765&lt;&gt;"",C1765&gt;=Dashboard!$F$5,C1765&lt;=Dashboard!$H$5),AND(C1765="",Dashboard!$F$5&lt;=1980,Dashboard!$H$5&gt;=2016))),1,0)</f>
        <v>1</v>
      </c>
      <c r="Q1765" s="0" t="n">
        <f aca="false">J1765*P1765+ROW()*0.00000001</f>
        <v>1.15001765</v>
      </c>
    </row>
    <row r="1766" customFormat="false" ht="15" hidden="false" customHeight="false" outlineLevel="0" collapsed="false">
      <c r="A1766" s="0" t="s">
        <v>1257</v>
      </c>
      <c r="B1766" s="0" t="s">
        <v>64</v>
      </c>
      <c r="C1766" s="0" t="n">
        <v>2012</v>
      </c>
      <c r="D1766" s="0" t="s">
        <v>71</v>
      </c>
      <c r="E1766" s="0" t="s">
        <v>142</v>
      </c>
      <c r="F1766" s="0" t="n">
        <v>0.59</v>
      </c>
      <c r="G1766" s="0" t="n">
        <v>0.45</v>
      </c>
      <c r="H1766" s="0" t="n">
        <v>0.01</v>
      </c>
      <c r="I1766" s="0" t="n">
        <v>0.1</v>
      </c>
      <c r="J1766" s="0" t="n">
        <v>1.15</v>
      </c>
      <c r="K1766" s="0" t="n">
        <v>53</v>
      </c>
      <c r="L1766" s="0" t="n">
        <v>5.4</v>
      </c>
      <c r="M1766" s="0" t="s">
        <v>73</v>
      </c>
      <c r="N1766" s="0" t="s">
        <v>66</v>
      </c>
      <c r="O1766" s="0" t="s">
        <v>53</v>
      </c>
      <c r="P1766" s="0" t="n">
        <f aca="false">IF(AND(OR(Dashboard!$B$5="All",D1766=Dashboard!$B$5),OR(Dashboard!$D$5="All",N1766=Dashboard!$D$5),OR(AND(C1766&lt;&gt;"",C1766&gt;=Dashboard!$F$5,C1766&lt;=Dashboard!$H$5),AND(C1766="",Dashboard!$F$5&lt;=1980,Dashboard!$H$5&gt;=2016))),1,0)</f>
        <v>1</v>
      </c>
      <c r="Q1766" s="0" t="n">
        <f aca="false">J1766*P1766+ROW()*0.00000001</f>
        <v>1.15001766</v>
      </c>
    </row>
    <row r="1767" customFormat="false" ht="15" hidden="false" customHeight="false" outlineLevel="0" collapsed="false">
      <c r="A1767" s="0" t="s">
        <v>1555</v>
      </c>
      <c r="B1767" s="0" t="s">
        <v>45</v>
      </c>
      <c r="C1767" s="0" t="n">
        <v>1990</v>
      </c>
      <c r="D1767" s="0" t="s">
        <v>48</v>
      </c>
      <c r="E1767" s="0" t="s">
        <v>35</v>
      </c>
      <c r="F1767" s="0" t="n">
        <v>0.51</v>
      </c>
      <c r="G1767" s="0" t="n">
        <v>0.2</v>
      </c>
      <c r="H1767" s="0" t="n">
        <v>0.41</v>
      </c>
      <c r="I1767" s="0" t="n">
        <v>0.03</v>
      </c>
      <c r="J1767" s="0" t="n">
        <v>1.15</v>
      </c>
      <c r="N1767" s="0" t="s">
        <v>35</v>
      </c>
      <c r="P1767" s="0" t="n">
        <f aca="false">IF(AND(OR(Dashboard!$B$5="All",D1767=Dashboard!$B$5),OR(Dashboard!$D$5="All",N1767=Dashboard!$D$5),OR(AND(C1767&lt;&gt;"",C1767&gt;=Dashboard!$F$5,C1767&lt;=Dashboard!$H$5),AND(C1767="",Dashboard!$F$5&lt;=1980,Dashboard!$H$5&gt;=2016))),1,0)</f>
        <v>1</v>
      </c>
      <c r="Q1767" s="0" t="n">
        <f aca="false">J1767*P1767+ROW()*0.00000001</f>
        <v>1.15001767</v>
      </c>
    </row>
    <row r="1768" customFormat="false" ht="15" hidden="false" customHeight="false" outlineLevel="0" collapsed="false">
      <c r="A1768" s="0" t="s">
        <v>1556</v>
      </c>
      <c r="B1768" s="0" t="s">
        <v>78</v>
      </c>
      <c r="C1768" s="0" t="n">
        <v>1995</v>
      </c>
      <c r="D1768" s="0" t="s">
        <v>34</v>
      </c>
      <c r="E1768" s="0" t="s">
        <v>790</v>
      </c>
      <c r="F1768" s="0" t="n">
        <v>0</v>
      </c>
      <c r="G1768" s="0" t="n">
        <v>0</v>
      </c>
      <c r="H1768" s="0" t="n">
        <v>1.15</v>
      </c>
      <c r="I1768" s="0" t="n">
        <v>0</v>
      </c>
      <c r="J1768" s="0" t="n">
        <v>1.15</v>
      </c>
      <c r="N1768" s="0" t="s">
        <v>35</v>
      </c>
      <c r="P1768" s="0" t="n">
        <f aca="false">IF(AND(OR(Dashboard!$B$5="All",D1768=Dashboard!$B$5),OR(Dashboard!$D$5="All",N1768=Dashboard!$D$5),OR(AND(C1768&lt;&gt;"",C1768&gt;=Dashboard!$F$5,C1768&lt;=Dashboard!$H$5),AND(C1768="",Dashboard!$F$5&lt;=1980,Dashboard!$H$5&gt;=2016))),1,0)</f>
        <v>1</v>
      </c>
      <c r="Q1768" s="0" t="n">
        <f aca="false">J1768*P1768+ROW()*0.00000001</f>
        <v>1.15001768</v>
      </c>
    </row>
    <row r="1769" customFormat="false" ht="15" hidden="false" customHeight="false" outlineLevel="0" collapsed="false">
      <c r="A1769" s="0" t="s">
        <v>1557</v>
      </c>
      <c r="B1769" s="0" t="s">
        <v>39</v>
      </c>
      <c r="C1769" s="0" t="n">
        <v>1986</v>
      </c>
      <c r="D1769" s="0" t="s">
        <v>71</v>
      </c>
      <c r="E1769" s="0" t="s">
        <v>1173</v>
      </c>
      <c r="F1769" s="0" t="n">
        <v>0</v>
      </c>
      <c r="G1769" s="0" t="n">
        <v>0</v>
      </c>
      <c r="H1769" s="0" t="n">
        <v>1.15</v>
      </c>
      <c r="I1769" s="0" t="n">
        <v>0</v>
      </c>
      <c r="J1769" s="0" t="n">
        <v>1.15</v>
      </c>
      <c r="N1769" s="0" t="s">
        <v>35</v>
      </c>
      <c r="P1769" s="0" t="n">
        <f aca="false">IF(AND(OR(Dashboard!$B$5="All",D1769=Dashboard!$B$5),OR(Dashboard!$D$5="All",N1769=Dashboard!$D$5),OR(AND(C1769&lt;&gt;"",C1769&gt;=Dashboard!$F$5,C1769&lt;=Dashboard!$H$5),AND(C1769="",Dashboard!$F$5&lt;=1980,Dashboard!$H$5&gt;=2016))),1,0)</f>
        <v>1</v>
      </c>
      <c r="Q1769" s="0" t="n">
        <f aca="false">J1769*P1769+ROW()*0.00000001</f>
        <v>1.15001769</v>
      </c>
    </row>
    <row r="1770" customFormat="false" ht="15" hidden="false" customHeight="false" outlineLevel="0" collapsed="false">
      <c r="A1770" s="0" t="s">
        <v>1558</v>
      </c>
      <c r="B1770" s="0" t="s">
        <v>50</v>
      </c>
      <c r="C1770" s="0" t="n">
        <v>2008</v>
      </c>
      <c r="D1770" s="0" t="s">
        <v>52</v>
      </c>
      <c r="E1770" s="0" t="s">
        <v>487</v>
      </c>
      <c r="F1770" s="0" t="n">
        <v>0.5</v>
      </c>
      <c r="G1770" s="0" t="n">
        <v>0.52</v>
      </c>
      <c r="H1770" s="0" t="n">
        <v>0</v>
      </c>
      <c r="I1770" s="0" t="n">
        <v>0.13</v>
      </c>
      <c r="J1770" s="0" t="n">
        <v>1.15</v>
      </c>
      <c r="N1770" s="0" t="s">
        <v>35</v>
      </c>
      <c r="P1770" s="0" t="n">
        <f aca="false">IF(AND(OR(Dashboard!$B$5="All",D1770=Dashboard!$B$5),OR(Dashboard!$D$5="All",N1770=Dashboard!$D$5),OR(AND(C1770&lt;&gt;"",C1770&gt;=Dashboard!$F$5,C1770&lt;=Dashboard!$H$5),AND(C1770="",Dashboard!$F$5&lt;=1980,Dashboard!$H$5&gt;=2016))),1,0)</f>
        <v>1</v>
      </c>
      <c r="Q1770" s="0" t="n">
        <f aca="false">J1770*P1770+ROW()*0.00000001</f>
        <v>1.1500177</v>
      </c>
    </row>
    <row r="1771" customFormat="false" ht="15" hidden="false" customHeight="false" outlineLevel="0" collapsed="false">
      <c r="A1771" s="0" t="s">
        <v>408</v>
      </c>
      <c r="B1771" s="0" t="s">
        <v>164</v>
      </c>
      <c r="C1771" s="0" t="n">
        <v>2009</v>
      </c>
      <c r="D1771" s="0" t="s">
        <v>34</v>
      </c>
      <c r="E1771" s="0" t="s">
        <v>142</v>
      </c>
      <c r="F1771" s="0" t="n">
        <v>0.15</v>
      </c>
      <c r="G1771" s="0" t="n">
        <v>0.67</v>
      </c>
      <c r="H1771" s="0" t="n">
        <v>0.01</v>
      </c>
      <c r="I1771" s="0" t="n">
        <v>0.31</v>
      </c>
      <c r="J1771" s="0" t="n">
        <v>1.15</v>
      </c>
      <c r="K1771" s="0" t="n">
        <v>83</v>
      </c>
      <c r="L1771" s="0" t="n">
        <v>7.9</v>
      </c>
      <c r="M1771" s="0" t="s">
        <v>36</v>
      </c>
      <c r="N1771" s="0" t="s">
        <v>74</v>
      </c>
      <c r="O1771" s="0" t="s">
        <v>42</v>
      </c>
      <c r="P1771" s="0" t="n">
        <f aca="false">IF(AND(OR(Dashboard!$B$5="All",D1771=Dashboard!$B$5),OR(Dashboard!$D$5="All",N1771=Dashboard!$D$5),OR(AND(C1771&lt;&gt;"",C1771&gt;=Dashboard!$F$5,C1771&lt;=Dashboard!$H$5),AND(C1771="",Dashboard!$F$5&lt;=1980,Dashboard!$H$5&gt;=2016))),1,0)</f>
        <v>1</v>
      </c>
      <c r="Q1771" s="0" t="n">
        <f aca="false">J1771*P1771+ROW()*0.00000001</f>
        <v>1.15001771</v>
      </c>
    </row>
    <row r="1772" customFormat="false" ht="15" hidden="false" customHeight="false" outlineLevel="0" collapsed="false">
      <c r="A1772" s="0" t="s">
        <v>1559</v>
      </c>
      <c r="B1772" s="0" t="s">
        <v>186</v>
      </c>
      <c r="C1772" s="0" t="n">
        <v>2003</v>
      </c>
      <c r="D1772" s="0" t="s">
        <v>52</v>
      </c>
      <c r="E1772" s="0" t="s">
        <v>35</v>
      </c>
      <c r="F1772" s="0" t="n">
        <v>0.5</v>
      </c>
      <c r="G1772" s="0" t="n">
        <v>0.16</v>
      </c>
      <c r="H1772" s="0" t="n">
        <v>0.46</v>
      </c>
      <c r="I1772" s="0" t="n">
        <v>0.03</v>
      </c>
      <c r="J1772" s="0" t="n">
        <v>1.15</v>
      </c>
      <c r="K1772" s="0" t="n">
        <v>76</v>
      </c>
      <c r="L1772" s="0" t="n">
        <v>8.3</v>
      </c>
      <c r="M1772" s="0" t="s">
        <v>36</v>
      </c>
      <c r="N1772" s="0" t="s">
        <v>35</v>
      </c>
      <c r="O1772" s="0" t="s">
        <v>37</v>
      </c>
      <c r="P1772" s="0" t="n">
        <f aca="false">IF(AND(OR(Dashboard!$B$5="All",D1772=Dashboard!$B$5),OR(Dashboard!$D$5="All",N1772=Dashboard!$D$5),OR(AND(C1772&lt;&gt;"",C1772&gt;=Dashboard!$F$5,C1772&lt;=Dashboard!$H$5),AND(C1772="",Dashboard!$F$5&lt;=1980,Dashboard!$H$5&gt;=2016))),1,0)</f>
        <v>1</v>
      </c>
      <c r="Q1772" s="0" t="n">
        <f aca="false">J1772*P1772+ROW()*0.00000001</f>
        <v>1.15001772</v>
      </c>
    </row>
    <row r="1773" customFormat="false" ht="15" hidden="false" customHeight="false" outlineLevel="0" collapsed="false">
      <c r="A1773" s="0" t="s">
        <v>133</v>
      </c>
      <c r="B1773" s="0" t="s">
        <v>152</v>
      </c>
      <c r="C1773" s="0" t="n">
        <v>2007</v>
      </c>
      <c r="D1773" s="0" t="s">
        <v>56</v>
      </c>
      <c r="E1773" s="0" t="s">
        <v>91</v>
      </c>
      <c r="F1773" s="0" t="n">
        <v>0</v>
      </c>
      <c r="G1773" s="0" t="n">
        <v>1.12</v>
      </c>
      <c r="H1773" s="0" t="n">
        <v>0</v>
      </c>
      <c r="I1773" s="0" t="n">
        <v>0.03</v>
      </c>
      <c r="J1773" s="0" t="n">
        <v>1.15</v>
      </c>
      <c r="K1773" s="0" t="n">
        <v>92</v>
      </c>
      <c r="L1773" s="0" t="n">
        <v>8.5</v>
      </c>
      <c r="M1773" s="0" t="s">
        <v>73</v>
      </c>
      <c r="N1773" s="0" t="s">
        <v>152</v>
      </c>
      <c r="O1773" s="0" t="s">
        <v>60</v>
      </c>
      <c r="P1773" s="0" t="n">
        <f aca="false">IF(AND(OR(Dashboard!$B$5="All",D1773=Dashboard!$B$5),OR(Dashboard!$D$5="All",N1773=Dashboard!$D$5),OR(AND(C1773&lt;&gt;"",C1773&gt;=Dashboard!$F$5,C1773&lt;=Dashboard!$H$5),AND(C1773="",Dashboard!$F$5&lt;=1980,Dashboard!$H$5&gt;=2016))),1,0)</f>
        <v>1</v>
      </c>
      <c r="Q1773" s="0" t="n">
        <f aca="false">J1773*P1773+ROW()*0.00000001</f>
        <v>1.15001773</v>
      </c>
    </row>
    <row r="1774" customFormat="false" ht="15" hidden="false" customHeight="false" outlineLevel="0" collapsed="false">
      <c r="A1774" s="0" t="s">
        <v>1560</v>
      </c>
      <c r="B1774" s="0" t="s">
        <v>78</v>
      </c>
      <c r="C1774" s="0" t="n">
        <v>1993</v>
      </c>
      <c r="D1774" s="0" t="s">
        <v>46</v>
      </c>
      <c r="E1774" s="0" t="s">
        <v>310</v>
      </c>
      <c r="F1774" s="0" t="n">
        <v>0</v>
      </c>
      <c r="G1774" s="0" t="n">
        <v>0</v>
      </c>
      <c r="H1774" s="0" t="n">
        <v>1.15</v>
      </c>
      <c r="I1774" s="0" t="n">
        <v>0</v>
      </c>
      <c r="J1774" s="0" t="n">
        <v>1.15</v>
      </c>
      <c r="N1774" s="0" t="s">
        <v>35</v>
      </c>
      <c r="P1774" s="0" t="n">
        <f aca="false">IF(AND(OR(Dashboard!$B$5="All",D1774=Dashboard!$B$5),OR(Dashboard!$D$5="All",N1774=Dashboard!$D$5),OR(AND(C1774&lt;&gt;"",C1774&gt;=Dashboard!$F$5,C1774&lt;=Dashboard!$H$5),AND(C1774="",Dashboard!$F$5&lt;=1980,Dashboard!$H$5&gt;=2016))),1,0)</f>
        <v>1</v>
      </c>
      <c r="Q1774" s="0" t="n">
        <f aca="false">J1774*P1774+ROW()*0.00000001</f>
        <v>1.15001774</v>
      </c>
    </row>
    <row r="1775" customFormat="false" ht="15" hidden="false" customHeight="false" outlineLevel="0" collapsed="false">
      <c r="A1775" s="0" t="s">
        <v>1561</v>
      </c>
      <c r="B1775" s="0" t="s">
        <v>76</v>
      </c>
      <c r="C1775" s="0" t="n">
        <v>2003</v>
      </c>
      <c r="D1775" s="0" t="s">
        <v>16</v>
      </c>
      <c r="E1775" s="0" t="s">
        <v>418</v>
      </c>
      <c r="F1775" s="0" t="n">
        <v>0.56</v>
      </c>
      <c r="G1775" s="0" t="n">
        <v>0.44</v>
      </c>
      <c r="H1775" s="0" t="n">
        <v>0</v>
      </c>
      <c r="I1775" s="0" t="n">
        <v>0.15</v>
      </c>
      <c r="J1775" s="0" t="n">
        <v>1.15</v>
      </c>
      <c r="K1775" s="0" t="n">
        <v>68</v>
      </c>
      <c r="L1775" s="0" t="n">
        <v>9</v>
      </c>
      <c r="M1775" s="0" t="s">
        <v>36</v>
      </c>
      <c r="N1775" s="0" t="s">
        <v>74</v>
      </c>
      <c r="O1775" s="0" t="s">
        <v>67</v>
      </c>
      <c r="P1775" s="0" t="n">
        <f aca="false">IF(AND(OR(Dashboard!$B$5="All",D1775=Dashboard!$B$5),OR(Dashboard!$D$5="All",N1775=Dashboard!$D$5),OR(AND(C1775&lt;&gt;"",C1775&gt;=Dashboard!$F$5,C1775&lt;=Dashboard!$H$5),AND(C1775="",Dashboard!$F$5&lt;=1980,Dashboard!$H$5&gt;=2016))),1,0)</f>
        <v>1</v>
      </c>
      <c r="Q1775" s="0" t="n">
        <f aca="false">J1775*P1775+ROW()*0.00000001</f>
        <v>1.15001775</v>
      </c>
    </row>
    <row r="1776" customFormat="false" ht="15" hidden="false" customHeight="false" outlineLevel="0" collapsed="false">
      <c r="A1776" s="0" t="s">
        <v>1562</v>
      </c>
      <c r="B1776" s="0" t="s">
        <v>94</v>
      </c>
      <c r="C1776" s="0" t="n">
        <v>2014</v>
      </c>
      <c r="D1776" s="0" t="s">
        <v>34</v>
      </c>
      <c r="E1776" s="0" t="s">
        <v>72</v>
      </c>
      <c r="F1776" s="0" t="n">
        <v>0.39</v>
      </c>
      <c r="G1776" s="0" t="n">
        <v>0.57</v>
      </c>
      <c r="H1776" s="0" t="n">
        <v>0</v>
      </c>
      <c r="I1776" s="0" t="n">
        <v>0.19</v>
      </c>
      <c r="J1776" s="0" t="n">
        <v>1.15</v>
      </c>
      <c r="K1776" s="0" t="n">
        <v>62</v>
      </c>
      <c r="L1776" s="0" t="n">
        <v>5.1</v>
      </c>
      <c r="M1776" s="0" t="s">
        <v>103</v>
      </c>
      <c r="N1776" s="0" t="s">
        <v>74</v>
      </c>
      <c r="O1776" s="0" t="s">
        <v>67</v>
      </c>
      <c r="P1776" s="0" t="n">
        <f aca="false">IF(AND(OR(Dashboard!$B$5="All",D1776=Dashboard!$B$5),OR(Dashboard!$D$5="All",N1776=Dashboard!$D$5),OR(AND(C1776&lt;&gt;"",C1776&gt;=Dashboard!$F$5,C1776&lt;=Dashboard!$H$5),AND(C1776="",Dashboard!$F$5&lt;=1980,Dashboard!$H$5&gt;=2016))),1,0)</f>
        <v>1</v>
      </c>
      <c r="Q1776" s="0" t="n">
        <f aca="false">J1776*P1776+ROW()*0.00000001</f>
        <v>1.15001776</v>
      </c>
    </row>
    <row r="1777" customFormat="false" ht="15" hidden="false" customHeight="false" outlineLevel="0" collapsed="false">
      <c r="A1777" s="0" t="s">
        <v>325</v>
      </c>
      <c r="B1777" s="0" t="s">
        <v>117</v>
      </c>
      <c r="C1777" s="0" t="n">
        <v>1998</v>
      </c>
      <c r="D1777" s="0" t="s">
        <v>56</v>
      </c>
      <c r="E1777" s="0" t="s">
        <v>1563</v>
      </c>
      <c r="F1777" s="0" t="n">
        <v>0.64</v>
      </c>
      <c r="G1777" s="0" t="n">
        <v>0.43</v>
      </c>
      <c r="H1777" s="0" t="n">
        <v>0</v>
      </c>
      <c r="I1777" s="0" t="n">
        <v>0.07</v>
      </c>
      <c r="J1777" s="0" t="n">
        <v>1.15</v>
      </c>
      <c r="N1777" s="0" t="s">
        <v>74</v>
      </c>
      <c r="P1777" s="0" t="n">
        <f aca="false">IF(AND(OR(Dashboard!$B$5="All",D1777=Dashboard!$B$5),OR(Dashboard!$D$5="All",N1777=Dashboard!$D$5),OR(AND(C1777&lt;&gt;"",C1777&gt;=Dashboard!$F$5,C1777&lt;=Dashboard!$H$5),AND(C1777="",Dashboard!$F$5&lt;=1980,Dashboard!$H$5&gt;=2016))),1,0)</f>
        <v>1</v>
      </c>
      <c r="Q1777" s="0" t="n">
        <f aca="false">J1777*P1777+ROW()*0.00000001</f>
        <v>1.15001777</v>
      </c>
    </row>
    <row r="1778" customFormat="false" ht="15" hidden="false" customHeight="false" outlineLevel="0" collapsed="false">
      <c r="A1778" s="0" t="s">
        <v>1564</v>
      </c>
      <c r="B1778" s="0" t="s">
        <v>117</v>
      </c>
      <c r="C1778" s="0" t="n">
        <v>1997</v>
      </c>
      <c r="D1778" s="0" t="s">
        <v>48</v>
      </c>
      <c r="E1778" s="0" t="s">
        <v>1565</v>
      </c>
      <c r="F1778" s="0" t="n">
        <v>0</v>
      </c>
      <c r="G1778" s="0" t="n">
        <v>0</v>
      </c>
      <c r="H1778" s="0" t="n">
        <v>1.07</v>
      </c>
      <c r="I1778" s="0" t="n">
        <v>0.07</v>
      </c>
      <c r="J1778" s="0" t="n">
        <v>1.15</v>
      </c>
      <c r="N1778" s="0" t="s">
        <v>74</v>
      </c>
      <c r="P1778" s="0" t="n">
        <f aca="false">IF(AND(OR(Dashboard!$B$5="All",D1778=Dashboard!$B$5),OR(Dashboard!$D$5="All",N1778=Dashboard!$D$5),OR(AND(C1778&lt;&gt;"",C1778&gt;=Dashboard!$F$5,C1778&lt;=Dashboard!$H$5),AND(C1778="",Dashboard!$F$5&lt;=1980,Dashboard!$H$5&gt;=2016))),1,0)</f>
        <v>1</v>
      </c>
      <c r="Q1778" s="0" t="n">
        <f aca="false">J1778*P1778+ROW()*0.00000001</f>
        <v>1.15001778</v>
      </c>
    </row>
    <row r="1779" customFormat="false" ht="15" hidden="false" customHeight="false" outlineLevel="0" collapsed="false">
      <c r="A1779" s="0" t="s">
        <v>1566</v>
      </c>
      <c r="B1779" s="0" t="s">
        <v>117</v>
      </c>
      <c r="C1779" s="0" t="n">
        <v>2000</v>
      </c>
      <c r="D1779" s="0" t="s">
        <v>71</v>
      </c>
      <c r="E1779" s="0" t="s">
        <v>72</v>
      </c>
      <c r="F1779" s="0" t="n">
        <v>0.64</v>
      </c>
      <c r="G1779" s="0" t="n">
        <v>0.43</v>
      </c>
      <c r="H1779" s="0" t="n">
        <v>0</v>
      </c>
      <c r="I1779" s="0" t="n">
        <v>0.07</v>
      </c>
      <c r="J1779" s="0" t="n">
        <v>1.14</v>
      </c>
      <c r="K1779" s="0" t="n">
        <v>51</v>
      </c>
      <c r="M1779" s="0" t="s">
        <v>36</v>
      </c>
      <c r="N1779" s="0" t="s">
        <v>74</v>
      </c>
      <c r="O1779" s="0" t="s">
        <v>53</v>
      </c>
      <c r="P1779" s="0" t="n">
        <f aca="false">IF(AND(OR(Dashboard!$B$5="All",D1779=Dashboard!$B$5),OR(Dashboard!$D$5="All",N1779=Dashboard!$D$5),OR(AND(C1779&lt;&gt;"",C1779&gt;=Dashboard!$F$5,C1779&lt;=Dashboard!$H$5),AND(C1779="",Dashboard!$F$5&lt;=1980,Dashboard!$H$5&gt;=2016))),1,0)</f>
        <v>1</v>
      </c>
      <c r="Q1779" s="0" t="n">
        <f aca="false">J1779*P1779+ROW()*0.00000001</f>
        <v>1.14001779</v>
      </c>
    </row>
    <row r="1780" customFormat="false" ht="15" hidden="false" customHeight="false" outlineLevel="0" collapsed="false">
      <c r="A1780" s="0" t="s">
        <v>1567</v>
      </c>
      <c r="B1780" s="0" t="s">
        <v>76</v>
      </c>
      <c r="C1780" s="0" t="n">
        <v>2003</v>
      </c>
      <c r="D1780" s="0" t="s">
        <v>71</v>
      </c>
      <c r="E1780" s="0" t="s">
        <v>91</v>
      </c>
      <c r="F1780" s="0" t="n">
        <v>0.44</v>
      </c>
      <c r="G1780" s="0" t="n">
        <v>0.34</v>
      </c>
      <c r="H1780" s="0" t="n">
        <v>0.25</v>
      </c>
      <c r="I1780" s="0" t="n">
        <v>0.11</v>
      </c>
      <c r="J1780" s="0" t="n">
        <v>1.14</v>
      </c>
      <c r="K1780" s="0" t="n">
        <v>79</v>
      </c>
      <c r="L1780" s="0" t="n">
        <v>8.4</v>
      </c>
      <c r="M1780" s="0" t="s">
        <v>73</v>
      </c>
      <c r="N1780" s="0" t="s">
        <v>74</v>
      </c>
      <c r="O1780" s="0" t="s">
        <v>37</v>
      </c>
      <c r="P1780" s="0" t="n">
        <f aca="false">IF(AND(OR(Dashboard!$B$5="All",D1780=Dashboard!$B$5),OR(Dashboard!$D$5="All",N1780=Dashboard!$D$5),OR(AND(C1780&lt;&gt;"",C1780&gt;=Dashboard!$F$5,C1780&lt;=Dashboard!$H$5),AND(C1780="",Dashboard!$F$5&lt;=1980,Dashboard!$H$5&gt;=2016))),1,0)</f>
        <v>1</v>
      </c>
      <c r="Q1780" s="0" t="n">
        <f aca="false">J1780*P1780+ROW()*0.00000001</f>
        <v>1.1400178</v>
      </c>
    </row>
    <row r="1781" customFormat="false" ht="15" hidden="false" customHeight="false" outlineLevel="0" collapsed="false">
      <c r="A1781" s="0" t="s">
        <v>1568</v>
      </c>
      <c r="B1781" s="0" t="s">
        <v>76</v>
      </c>
      <c r="C1781" s="0" t="n">
        <v>2005</v>
      </c>
      <c r="D1781" s="0" t="s">
        <v>71</v>
      </c>
      <c r="E1781" s="0" t="s">
        <v>89</v>
      </c>
      <c r="F1781" s="0" t="n">
        <v>0.78</v>
      </c>
      <c r="G1781" s="0" t="n">
        <v>0.03</v>
      </c>
      <c r="H1781" s="0" t="n">
        <v>0.2</v>
      </c>
      <c r="I1781" s="0" t="n">
        <v>0.13</v>
      </c>
      <c r="J1781" s="0" t="n">
        <v>1.14</v>
      </c>
      <c r="K1781" s="0" t="n">
        <v>91</v>
      </c>
      <c r="L1781" s="0" t="n">
        <v>9.1</v>
      </c>
      <c r="M1781" s="0" t="s">
        <v>103</v>
      </c>
      <c r="N1781" s="0" t="s">
        <v>74</v>
      </c>
      <c r="O1781" s="0" t="s">
        <v>60</v>
      </c>
      <c r="P1781" s="0" t="n">
        <f aca="false">IF(AND(OR(Dashboard!$B$5="All",D1781=Dashboard!$B$5),OR(Dashboard!$D$5="All",N1781=Dashboard!$D$5),OR(AND(C1781&lt;&gt;"",C1781&gt;=Dashboard!$F$5,C1781&lt;=Dashboard!$H$5),AND(C1781="",Dashboard!$F$5&lt;=1980,Dashboard!$H$5&gt;=2016))),1,0)</f>
        <v>1</v>
      </c>
      <c r="Q1781" s="0" t="n">
        <f aca="false">J1781*P1781+ROW()*0.00000001</f>
        <v>1.14001781</v>
      </c>
    </row>
    <row r="1782" customFormat="false" ht="15" hidden="false" customHeight="false" outlineLevel="0" collapsed="false">
      <c r="A1782" s="0" t="s">
        <v>1569</v>
      </c>
      <c r="B1782" s="0" t="s">
        <v>117</v>
      </c>
      <c r="C1782" s="0" t="n">
        <v>1998</v>
      </c>
      <c r="D1782" s="0" t="s">
        <v>46</v>
      </c>
      <c r="E1782" s="0" t="s">
        <v>157</v>
      </c>
      <c r="F1782" s="0" t="n">
        <v>0.25</v>
      </c>
      <c r="G1782" s="0" t="n">
        <v>0.17</v>
      </c>
      <c r="H1782" s="0" t="n">
        <v>0.65</v>
      </c>
      <c r="I1782" s="0" t="n">
        <v>0.07</v>
      </c>
      <c r="J1782" s="0" t="n">
        <v>1.14</v>
      </c>
      <c r="K1782" s="0" t="n">
        <v>81</v>
      </c>
      <c r="L1782" s="0" t="n">
        <v>8.5</v>
      </c>
      <c r="M1782" s="0" t="s">
        <v>36</v>
      </c>
      <c r="N1782" s="0" t="s">
        <v>74</v>
      </c>
      <c r="O1782" s="0" t="s">
        <v>42</v>
      </c>
      <c r="P1782" s="0" t="n">
        <f aca="false">IF(AND(OR(Dashboard!$B$5="All",D1782=Dashboard!$B$5),OR(Dashboard!$D$5="All",N1782=Dashboard!$D$5),OR(AND(C1782&lt;&gt;"",C1782&gt;=Dashboard!$F$5,C1782&lt;=Dashboard!$H$5),AND(C1782="",Dashboard!$F$5&lt;=1980,Dashboard!$H$5&gt;=2016))),1,0)</f>
        <v>1</v>
      </c>
      <c r="Q1782" s="0" t="n">
        <f aca="false">J1782*P1782+ROW()*0.00000001</f>
        <v>1.14001782</v>
      </c>
    </row>
    <row r="1783" customFormat="false" ht="15" hidden="false" customHeight="false" outlineLevel="0" collapsed="false">
      <c r="A1783" s="0" t="s">
        <v>1570</v>
      </c>
      <c r="B1783" s="0" t="s">
        <v>70</v>
      </c>
      <c r="C1783" s="0" t="n">
        <v>2007</v>
      </c>
      <c r="D1783" s="0" t="s">
        <v>71</v>
      </c>
      <c r="E1783" s="0" t="s">
        <v>257</v>
      </c>
      <c r="F1783" s="0" t="n">
        <v>0.57</v>
      </c>
      <c r="G1783" s="0" t="n">
        <v>0.32</v>
      </c>
      <c r="H1783" s="0" t="n">
        <v>0.09</v>
      </c>
      <c r="I1783" s="0" t="n">
        <v>0.16</v>
      </c>
      <c r="J1783" s="0" t="n">
        <v>1.14</v>
      </c>
      <c r="K1783" s="0" t="n">
        <v>88</v>
      </c>
      <c r="L1783" s="0" t="n">
        <v>7.5</v>
      </c>
      <c r="M1783" s="0" t="s">
        <v>73</v>
      </c>
      <c r="N1783" s="0" t="s">
        <v>74</v>
      </c>
      <c r="O1783" s="0" t="s">
        <v>42</v>
      </c>
      <c r="P1783" s="0" t="n">
        <f aca="false">IF(AND(OR(Dashboard!$B$5="All",D1783=Dashboard!$B$5),OR(Dashboard!$D$5="All",N1783=Dashboard!$D$5),OR(AND(C1783&lt;&gt;"",C1783&gt;=Dashboard!$F$5,C1783&lt;=Dashboard!$H$5),AND(C1783="",Dashboard!$F$5&lt;=1980,Dashboard!$H$5&gt;=2016))),1,0)</f>
        <v>1</v>
      </c>
      <c r="Q1783" s="0" t="n">
        <f aca="false">J1783*P1783+ROW()*0.00000001</f>
        <v>1.14001783</v>
      </c>
    </row>
    <row r="1784" customFormat="false" ht="15" hidden="false" customHeight="false" outlineLevel="0" collapsed="false">
      <c r="A1784" s="0" t="s">
        <v>1571</v>
      </c>
      <c r="B1784" s="0" t="s">
        <v>70</v>
      </c>
      <c r="C1784" s="0" t="n">
        <v>2013</v>
      </c>
      <c r="D1784" s="0" t="s">
        <v>34</v>
      </c>
      <c r="E1784" s="0" t="s">
        <v>72</v>
      </c>
      <c r="F1784" s="0" t="n">
        <v>0.49</v>
      </c>
      <c r="G1784" s="0" t="n">
        <v>0.46</v>
      </c>
      <c r="H1784" s="0" t="n">
        <v>0</v>
      </c>
      <c r="I1784" s="0" t="n">
        <v>0.19</v>
      </c>
      <c r="J1784" s="0" t="n">
        <v>1.14</v>
      </c>
      <c r="K1784" s="0" t="n">
        <v>74</v>
      </c>
      <c r="L1784" s="0" t="n">
        <v>7.5</v>
      </c>
      <c r="M1784" s="0" t="s">
        <v>103</v>
      </c>
      <c r="N1784" s="0" t="s">
        <v>74</v>
      </c>
      <c r="O1784" s="0" t="s">
        <v>37</v>
      </c>
      <c r="P1784" s="0" t="n">
        <f aca="false">IF(AND(OR(Dashboard!$B$5="All",D1784=Dashboard!$B$5),OR(Dashboard!$D$5="All",N1784=Dashboard!$D$5),OR(AND(C1784&lt;&gt;"",C1784&gt;=Dashboard!$F$5,C1784&lt;=Dashboard!$H$5),AND(C1784="",Dashboard!$F$5&lt;=1980,Dashboard!$H$5&gt;=2016))),1,0)</f>
        <v>1</v>
      </c>
      <c r="Q1784" s="0" t="n">
        <f aca="false">J1784*P1784+ROW()*0.00000001</f>
        <v>1.14001784</v>
      </c>
    </row>
    <row r="1785" customFormat="false" ht="15" hidden="false" customHeight="false" outlineLevel="0" collapsed="false">
      <c r="A1785" s="0" t="s">
        <v>1572</v>
      </c>
      <c r="B1785" s="0" t="s">
        <v>97</v>
      </c>
      <c r="C1785" s="0" t="n">
        <v>2011</v>
      </c>
      <c r="D1785" s="0" t="s">
        <v>71</v>
      </c>
      <c r="E1785" s="0" t="s">
        <v>35</v>
      </c>
      <c r="F1785" s="0" t="n">
        <v>0.47</v>
      </c>
      <c r="G1785" s="0" t="n">
        <v>0.26</v>
      </c>
      <c r="H1785" s="0" t="n">
        <v>0.35</v>
      </c>
      <c r="I1785" s="0" t="n">
        <v>0.07</v>
      </c>
      <c r="J1785" s="0" t="n">
        <v>1.14</v>
      </c>
      <c r="K1785" s="0" t="n">
        <v>56</v>
      </c>
      <c r="L1785" s="0" t="n">
        <v>7.1</v>
      </c>
      <c r="M1785" s="0" t="s">
        <v>125</v>
      </c>
      <c r="N1785" s="0" t="s">
        <v>35</v>
      </c>
      <c r="O1785" s="0" t="s">
        <v>53</v>
      </c>
      <c r="P1785" s="0" t="n">
        <f aca="false">IF(AND(OR(Dashboard!$B$5="All",D1785=Dashboard!$B$5),OR(Dashboard!$D$5="All",N1785=Dashboard!$D$5),OR(AND(C1785&lt;&gt;"",C1785&gt;=Dashboard!$F$5,C1785&lt;=Dashboard!$H$5),AND(C1785="",Dashboard!$F$5&lt;=1980,Dashboard!$H$5&gt;=2016))),1,0)</f>
        <v>1</v>
      </c>
      <c r="Q1785" s="0" t="n">
        <f aca="false">J1785*P1785+ROW()*0.00000001</f>
        <v>1.14001785</v>
      </c>
    </row>
    <row r="1786" customFormat="false" ht="15" hidden="false" customHeight="false" outlineLevel="0" collapsed="false">
      <c r="A1786" s="0" t="s">
        <v>1194</v>
      </c>
      <c r="B1786" s="0" t="s">
        <v>70</v>
      </c>
      <c r="C1786" s="0" t="n">
        <v>2008</v>
      </c>
      <c r="D1786" s="0" t="s">
        <v>71</v>
      </c>
      <c r="E1786" s="0" t="s">
        <v>91</v>
      </c>
      <c r="F1786" s="0" t="n">
        <v>0.43</v>
      </c>
      <c r="G1786" s="0" t="n">
        <v>0.51</v>
      </c>
      <c r="H1786" s="0" t="n">
        <v>0.02</v>
      </c>
      <c r="I1786" s="0" t="n">
        <v>0.19</v>
      </c>
      <c r="J1786" s="0" t="n">
        <v>1.14</v>
      </c>
      <c r="K1786" s="0" t="n">
        <v>65</v>
      </c>
      <c r="L1786" s="0" t="n">
        <v>6.6</v>
      </c>
      <c r="M1786" s="0" t="s">
        <v>103</v>
      </c>
      <c r="N1786" s="0" t="s">
        <v>74</v>
      </c>
      <c r="O1786" s="0" t="s">
        <v>67</v>
      </c>
      <c r="P1786" s="0" t="n">
        <f aca="false">IF(AND(OR(Dashboard!$B$5="All",D1786=Dashboard!$B$5),OR(Dashboard!$D$5="All",N1786=Dashboard!$D$5),OR(AND(C1786&lt;&gt;"",C1786&gt;=Dashboard!$F$5,C1786&lt;=Dashboard!$H$5),AND(C1786="",Dashboard!$F$5&lt;=1980,Dashboard!$H$5&gt;=2016))),1,0)</f>
        <v>1</v>
      </c>
      <c r="Q1786" s="0" t="n">
        <f aca="false">J1786*P1786+ROW()*0.00000001</f>
        <v>1.14001786</v>
      </c>
    </row>
    <row r="1787" customFormat="false" ht="15" hidden="false" customHeight="false" outlineLevel="0" collapsed="false">
      <c r="A1787" s="0" t="s">
        <v>1573</v>
      </c>
      <c r="B1787" s="0" t="s">
        <v>76</v>
      </c>
      <c r="C1787" s="0" t="n">
        <v>2005</v>
      </c>
      <c r="D1787" s="0" t="s">
        <v>58</v>
      </c>
      <c r="E1787" s="0" t="s">
        <v>220</v>
      </c>
      <c r="F1787" s="0" t="n">
        <v>0.95</v>
      </c>
      <c r="G1787" s="0" t="n">
        <v>0.04</v>
      </c>
      <c r="H1787" s="0" t="n">
        <v>0</v>
      </c>
      <c r="I1787" s="0" t="n">
        <v>0.16</v>
      </c>
      <c r="J1787" s="0" t="n">
        <v>1.14</v>
      </c>
      <c r="K1787" s="0" t="n">
        <v>76</v>
      </c>
      <c r="L1787" s="0" t="n">
        <v>9</v>
      </c>
      <c r="M1787" s="0" t="s">
        <v>125</v>
      </c>
      <c r="N1787" s="0" t="s">
        <v>74</v>
      </c>
      <c r="O1787" s="0" t="s">
        <v>37</v>
      </c>
      <c r="P1787" s="0" t="n">
        <f aca="false">IF(AND(OR(Dashboard!$B$5="All",D1787=Dashboard!$B$5),OR(Dashboard!$D$5="All",N1787=Dashboard!$D$5),OR(AND(C1787&lt;&gt;"",C1787&gt;=Dashboard!$F$5,C1787&lt;=Dashboard!$H$5),AND(C1787="",Dashboard!$F$5&lt;=1980,Dashboard!$H$5&gt;=2016))),1,0)</f>
        <v>1</v>
      </c>
      <c r="Q1787" s="0" t="n">
        <f aca="false">J1787*P1787+ROW()*0.00000001</f>
        <v>1.14001787</v>
      </c>
    </row>
    <row r="1788" customFormat="false" ht="15" hidden="false" customHeight="false" outlineLevel="0" collapsed="false">
      <c r="A1788" s="0" t="s">
        <v>1574</v>
      </c>
      <c r="B1788" s="0" t="s">
        <v>668</v>
      </c>
      <c r="C1788" s="0" t="n">
        <v>2000</v>
      </c>
      <c r="D1788" s="0" t="s">
        <v>71</v>
      </c>
      <c r="E1788" s="0" t="s">
        <v>257</v>
      </c>
      <c r="F1788" s="0" t="n">
        <v>0.41</v>
      </c>
      <c r="G1788" s="0" t="n">
        <v>0.23</v>
      </c>
      <c r="H1788" s="0" t="n">
        <v>0.47</v>
      </c>
      <c r="I1788" s="0" t="n">
        <v>0.03</v>
      </c>
      <c r="J1788" s="0" t="n">
        <v>1.14</v>
      </c>
      <c r="N1788" s="0" t="s">
        <v>154</v>
      </c>
      <c r="P1788" s="0" t="n">
        <f aca="false">IF(AND(OR(Dashboard!$B$5="All",D1788=Dashboard!$B$5),OR(Dashboard!$D$5="All",N1788=Dashboard!$D$5),OR(AND(C1788&lt;&gt;"",C1788&gt;=Dashboard!$F$5,C1788&lt;=Dashboard!$H$5),AND(C1788="",Dashboard!$F$5&lt;=1980,Dashboard!$H$5&gt;=2016))),1,0)</f>
        <v>1</v>
      </c>
      <c r="Q1788" s="0" t="n">
        <f aca="false">J1788*P1788+ROW()*0.00000001</f>
        <v>1.14001788</v>
      </c>
    </row>
    <row r="1789" customFormat="false" ht="15" hidden="false" customHeight="false" outlineLevel="0" collapsed="false">
      <c r="A1789" s="0" t="s">
        <v>1575</v>
      </c>
      <c r="B1789" s="0" t="s">
        <v>45</v>
      </c>
      <c r="C1789" s="0" t="n">
        <v>1991</v>
      </c>
      <c r="D1789" s="0" t="s">
        <v>41</v>
      </c>
      <c r="E1789" s="0" t="s">
        <v>35</v>
      </c>
      <c r="F1789" s="0" t="n">
        <v>0.58</v>
      </c>
      <c r="G1789" s="0" t="n">
        <v>0.37</v>
      </c>
      <c r="H1789" s="0" t="n">
        <v>0.15</v>
      </c>
      <c r="I1789" s="0" t="n">
        <v>0.04</v>
      </c>
      <c r="J1789" s="0" t="n">
        <v>1.14</v>
      </c>
      <c r="N1789" s="0" t="s">
        <v>35</v>
      </c>
      <c r="P1789" s="0" t="n">
        <f aca="false">IF(AND(OR(Dashboard!$B$5="All",D1789=Dashboard!$B$5),OR(Dashboard!$D$5="All",N1789=Dashboard!$D$5),OR(AND(C1789&lt;&gt;"",C1789&gt;=Dashboard!$F$5,C1789&lt;=Dashboard!$H$5),AND(C1789="",Dashboard!$F$5&lt;=1980,Dashboard!$H$5&gt;=2016))),1,0)</f>
        <v>1</v>
      </c>
      <c r="Q1789" s="0" t="n">
        <f aca="false">J1789*P1789+ROW()*0.00000001</f>
        <v>1.14001789</v>
      </c>
    </row>
    <row r="1790" customFormat="false" ht="15" hidden="false" customHeight="false" outlineLevel="0" collapsed="false">
      <c r="A1790" s="0" t="s">
        <v>1576</v>
      </c>
      <c r="B1790" s="0" t="s">
        <v>108</v>
      </c>
      <c r="C1790" s="0" t="n">
        <v>1998</v>
      </c>
      <c r="D1790" s="0" t="s">
        <v>56</v>
      </c>
      <c r="E1790" s="0" t="s">
        <v>449</v>
      </c>
      <c r="F1790" s="0" t="n">
        <v>0.9</v>
      </c>
      <c r="G1790" s="0" t="n">
        <v>0.23</v>
      </c>
      <c r="H1790" s="0" t="n">
        <v>0</v>
      </c>
      <c r="I1790" s="0" t="n">
        <v>0.02</v>
      </c>
      <c r="J1790" s="0" t="n">
        <v>1.14</v>
      </c>
      <c r="N1790" s="0" t="s">
        <v>35</v>
      </c>
      <c r="P1790" s="0" t="n">
        <f aca="false">IF(AND(OR(Dashboard!$B$5="All",D1790=Dashboard!$B$5),OR(Dashboard!$D$5="All",N1790=Dashboard!$D$5),OR(AND(C1790&lt;&gt;"",C1790&gt;=Dashboard!$F$5,C1790&lt;=Dashboard!$H$5),AND(C1790="",Dashboard!$F$5&lt;=1980,Dashboard!$H$5&gt;=2016))),1,0)</f>
        <v>1</v>
      </c>
      <c r="Q1790" s="0" t="n">
        <f aca="false">J1790*P1790+ROW()*0.00000001</f>
        <v>1.1400179</v>
      </c>
    </row>
    <row r="1791" customFormat="false" ht="15" hidden="false" customHeight="false" outlineLevel="0" collapsed="false">
      <c r="A1791" s="0" t="s">
        <v>1577</v>
      </c>
      <c r="B1791" s="0" t="s">
        <v>39</v>
      </c>
      <c r="C1791" s="0" t="n">
        <v>1986</v>
      </c>
      <c r="D1791" s="0" t="s">
        <v>71</v>
      </c>
      <c r="E1791" s="0" t="s">
        <v>211</v>
      </c>
      <c r="F1791" s="0" t="n">
        <v>0.71</v>
      </c>
      <c r="G1791" s="0" t="n">
        <v>0.16</v>
      </c>
      <c r="H1791" s="0" t="n">
        <v>0.25</v>
      </c>
      <c r="I1791" s="0" t="n">
        <v>0.03</v>
      </c>
      <c r="J1791" s="0" t="n">
        <v>1.14</v>
      </c>
      <c r="N1791" s="0" t="s">
        <v>35</v>
      </c>
      <c r="P1791" s="0" t="n">
        <f aca="false">IF(AND(OR(Dashboard!$B$5="All",D1791=Dashboard!$B$5),OR(Dashboard!$D$5="All",N1791=Dashboard!$D$5),OR(AND(C1791&lt;&gt;"",C1791&gt;=Dashboard!$F$5,C1791&lt;=Dashboard!$H$5),AND(C1791="",Dashboard!$F$5&lt;=1980,Dashboard!$H$5&gt;=2016))),1,0)</f>
        <v>1</v>
      </c>
      <c r="Q1791" s="0" t="n">
        <f aca="false">J1791*P1791+ROW()*0.00000001</f>
        <v>1.14001791</v>
      </c>
    </row>
    <row r="1792" customFormat="false" ht="15" hidden="false" customHeight="false" outlineLevel="0" collapsed="false">
      <c r="A1792" s="0" t="s">
        <v>1578</v>
      </c>
      <c r="B1792" s="0" t="s">
        <v>78</v>
      </c>
      <c r="C1792" s="0" t="n">
        <v>1990</v>
      </c>
      <c r="D1792" s="0" t="s">
        <v>58</v>
      </c>
      <c r="E1792" s="0" t="s">
        <v>35</v>
      </c>
      <c r="F1792" s="0" t="n">
        <v>0.46</v>
      </c>
      <c r="G1792" s="0" t="n">
        <v>0.17</v>
      </c>
      <c r="H1792" s="0" t="n">
        <v>0.48</v>
      </c>
      <c r="I1792" s="0" t="n">
        <v>0.02</v>
      </c>
      <c r="J1792" s="0" t="n">
        <v>1.14</v>
      </c>
      <c r="N1792" s="0" t="s">
        <v>35</v>
      </c>
      <c r="P1792" s="0" t="n">
        <f aca="false">IF(AND(OR(Dashboard!$B$5="All",D1792=Dashboard!$B$5),OR(Dashboard!$D$5="All",N1792=Dashboard!$D$5),OR(AND(C1792&lt;&gt;"",C1792&gt;=Dashboard!$F$5,C1792&lt;=Dashboard!$H$5),AND(C1792="",Dashboard!$F$5&lt;=1980,Dashboard!$H$5&gt;=2016))),1,0)</f>
        <v>1</v>
      </c>
      <c r="Q1792" s="0" t="n">
        <f aca="false">J1792*P1792+ROW()*0.00000001</f>
        <v>1.14001792</v>
      </c>
    </row>
    <row r="1793" customFormat="false" ht="15" hidden="false" customHeight="false" outlineLevel="0" collapsed="false">
      <c r="A1793" s="0" t="s">
        <v>460</v>
      </c>
      <c r="B1793" s="0" t="s">
        <v>144</v>
      </c>
      <c r="C1793" s="0" t="n">
        <v>2003</v>
      </c>
      <c r="D1793" s="0" t="s">
        <v>71</v>
      </c>
      <c r="E1793" s="0" t="s">
        <v>142</v>
      </c>
      <c r="F1793" s="0" t="n">
        <v>0.71</v>
      </c>
      <c r="G1793" s="0" t="n">
        <v>0.38</v>
      </c>
      <c r="H1793" s="0" t="n">
        <v>0</v>
      </c>
      <c r="I1793" s="0" t="n">
        <v>0.05</v>
      </c>
      <c r="J1793" s="0" t="n">
        <v>1.14</v>
      </c>
      <c r="K1793" s="0" t="n">
        <v>84</v>
      </c>
      <c r="L1793" s="0" t="n">
        <v>9.1</v>
      </c>
      <c r="M1793" s="0" t="s">
        <v>103</v>
      </c>
      <c r="N1793" s="0" t="s">
        <v>66</v>
      </c>
      <c r="O1793" s="0" t="s">
        <v>42</v>
      </c>
      <c r="P1793" s="0" t="n">
        <f aca="false">IF(AND(OR(Dashboard!$B$5="All",D1793=Dashboard!$B$5),OR(Dashboard!$D$5="All",N1793=Dashboard!$D$5),OR(AND(C1793&lt;&gt;"",C1793&gt;=Dashboard!$F$5,C1793&lt;=Dashboard!$H$5),AND(C1793="",Dashboard!$F$5&lt;=1980,Dashboard!$H$5&gt;=2016))),1,0)</f>
        <v>1</v>
      </c>
      <c r="Q1793" s="0" t="n">
        <f aca="false">J1793*P1793+ROW()*0.00000001</f>
        <v>1.14001793</v>
      </c>
    </row>
    <row r="1794" customFormat="false" ht="15" hidden="false" customHeight="false" outlineLevel="0" collapsed="false">
      <c r="A1794" s="0" t="s">
        <v>424</v>
      </c>
      <c r="B1794" s="0" t="s">
        <v>85</v>
      </c>
      <c r="C1794" s="0" t="n">
        <v>2005</v>
      </c>
      <c r="D1794" s="0" t="s">
        <v>71</v>
      </c>
      <c r="E1794" s="0" t="s">
        <v>257</v>
      </c>
      <c r="F1794" s="0" t="n">
        <v>0.82</v>
      </c>
      <c r="G1794" s="0" t="n">
        <v>0.3</v>
      </c>
      <c r="H1794" s="0" t="n">
        <v>0</v>
      </c>
      <c r="I1794" s="0" t="n">
        <v>0.02</v>
      </c>
      <c r="J1794" s="0" t="n">
        <v>1.14</v>
      </c>
      <c r="N1794" s="0" t="s">
        <v>35</v>
      </c>
      <c r="P1794" s="0" t="n">
        <f aca="false">IF(AND(OR(Dashboard!$B$5="All",D1794=Dashboard!$B$5),OR(Dashboard!$D$5="All",N1794=Dashboard!$D$5),OR(AND(C1794&lt;&gt;"",C1794&gt;=Dashboard!$F$5,C1794&lt;=Dashboard!$H$5),AND(C1794="",Dashboard!$F$5&lt;=1980,Dashboard!$H$5&gt;=2016))),1,0)</f>
        <v>1</v>
      </c>
      <c r="Q1794" s="0" t="n">
        <f aca="false">J1794*P1794+ROW()*0.00000001</f>
        <v>1.14001794</v>
      </c>
    </row>
    <row r="1795" customFormat="false" ht="15" hidden="false" customHeight="false" outlineLevel="0" collapsed="false">
      <c r="A1795" s="0" t="s">
        <v>1579</v>
      </c>
      <c r="B1795" s="0" t="s">
        <v>70</v>
      </c>
      <c r="C1795" s="0" t="n">
        <v>2007</v>
      </c>
      <c r="D1795" s="0" t="s">
        <v>34</v>
      </c>
      <c r="E1795" s="0" t="s">
        <v>89</v>
      </c>
      <c r="F1795" s="0" t="n">
        <v>0.31</v>
      </c>
      <c r="G1795" s="0" t="n">
        <v>0.03</v>
      </c>
      <c r="H1795" s="0" t="n">
        <v>0.76</v>
      </c>
      <c r="I1795" s="0" t="n">
        <v>0.04</v>
      </c>
      <c r="J1795" s="0" t="n">
        <v>1.14</v>
      </c>
      <c r="K1795" s="0" t="n">
        <v>81</v>
      </c>
      <c r="L1795" s="0" t="n">
        <v>8.8</v>
      </c>
      <c r="M1795" s="0" t="s">
        <v>36</v>
      </c>
      <c r="N1795" s="0" t="s">
        <v>74</v>
      </c>
      <c r="O1795" s="0" t="s">
        <v>42</v>
      </c>
      <c r="P1795" s="0" t="n">
        <f aca="false">IF(AND(OR(Dashboard!$B$5="All",D1795=Dashboard!$B$5),OR(Dashboard!$D$5="All",N1795=Dashboard!$D$5),OR(AND(C1795&lt;&gt;"",C1795&gt;=Dashboard!$F$5,C1795&lt;=Dashboard!$H$5),AND(C1795="",Dashboard!$F$5&lt;=1980,Dashboard!$H$5&gt;=2016))),1,0)</f>
        <v>1</v>
      </c>
      <c r="Q1795" s="0" t="n">
        <f aca="false">J1795*P1795+ROW()*0.00000001</f>
        <v>1.14001795</v>
      </c>
    </row>
    <row r="1796" customFormat="false" ht="15" hidden="false" customHeight="false" outlineLevel="0" collapsed="false">
      <c r="A1796" s="0" t="s">
        <v>1580</v>
      </c>
      <c r="B1796" s="0" t="s">
        <v>76</v>
      </c>
      <c r="C1796" s="0" t="n">
        <v>2005</v>
      </c>
      <c r="D1796" s="0" t="s">
        <v>46</v>
      </c>
      <c r="E1796" s="0" t="s">
        <v>72</v>
      </c>
      <c r="F1796" s="0" t="n">
        <v>0</v>
      </c>
      <c r="G1796" s="0" t="n">
        <v>0.51</v>
      </c>
      <c r="H1796" s="0" t="n">
        <v>0</v>
      </c>
      <c r="I1796" s="0" t="n">
        <v>0.62</v>
      </c>
      <c r="J1796" s="0" t="n">
        <v>1.14</v>
      </c>
      <c r="N1796" s="0" t="s">
        <v>74</v>
      </c>
      <c r="P1796" s="0" t="n">
        <f aca="false">IF(AND(OR(Dashboard!$B$5="All",D1796=Dashboard!$B$5),OR(Dashboard!$D$5="All",N1796=Dashboard!$D$5),OR(AND(C1796&lt;&gt;"",C1796&gt;=Dashboard!$F$5,C1796&lt;=Dashboard!$H$5),AND(C1796="",Dashboard!$F$5&lt;=1980,Dashboard!$H$5&gt;=2016))),1,0)</f>
        <v>1</v>
      </c>
      <c r="Q1796" s="0" t="n">
        <f aca="false">J1796*P1796+ROW()*0.00000001</f>
        <v>1.14001796</v>
      </c>
    </row>
    <row r="1797" customFormat="false" ht="15" hidden="false" customHeight="false" outlineLevel="0" collapsed="false">
      <c r="A1797" s="0" t="s">
        <v>1581</v>
      </c>
      <c r="B1797" s="0" t="s">
        <v>70</v>
      </c>
      <c r="C1797" s="0" t="n">
        <v>2010</v>
      </c>
      <c r="D1797" s="0" t="s">
        <v>71</v>
      </c>
      <c r="E1797" s="0" t="s">
        <v>72</v>
      </c>
      <c r="F1797" s="0" t="n">
        <v>0.45</v>
      </c>
      <c r="G1797" s="0" t="n">
        <v>0.45</v>
      </c>
      <c r="H1797" s="0" t="n">
        <v>0.06</v>
      </c>
      <c r="I1797" s="0" t="n">
        <v>0.18</v>
      </c>
      <c r="J1797" s="0" t="n">
        <v>1.14</v>
      </c>
      <c r="L1797" s="0" t="n">
        <v>7.4</v>
      </c>
      <c r="M1797" s="0" t="s">
        <v>73</v>
      </c>
      <c r="N1797" s="0" t="s">
        <v>74</v>
      </c>
      <c r="P1797" s="0" t="n">
        <f aca="false">IF(AND(OR(Dashboard!$B$5="All",D1797=Dashboard!$B$5),OR(Dashboard!$D$5="All",N1797=Dashboard!$D$5),OR(AND(C1797&lt;&gt;"",C1797&gt;=Dashboard!$F$5,C1797&lt;=Dashboard!$H$5),AND(C1797="",Dashboard!$F$5&lt;=1980,Dashboard!$H$5&gt;=2016))),1,0)</f>
        <v>1</v>
      </c>
      <c r="Q1797" s="0" t="n">
        <f aca="false">J1797*P1797+ROW()*0.00000001</f>
        <v>1.14001797</v>
      </c>
    </row>
    <row r="1798" customFormat="false" ht="15" hidden="false" customHeight="false" outlineLevel="0" collapsed="false">
      <c r="A1798" s="0" t="s">
        <v>1582</v>
      </c>
      <c r="B1798" s="0" t="s">
        <v>70</v>
      </c>
      <c r="C1798" s="0" t="n">
        <v>2011</v>
      </c>
      <c r="D1798" s="0" t="s">
        <v>16</v>
      </c>
      <c r="E1798" s="0" t="s">
        <v>89</v>
      </c>
      <c r="F1798" s="0" t="n">
        <v>0.75</v>
      </c>
      <c r="G1798" s="0" t="n">
        <v>0.21</v>
      </c>
      <c r="H1798" s="0" t="n">
        <v>0.05</v>
      </c>
      <c r="I1798" s="0" t="n">
        <v>0.12</v>
      </c>
      <c r="J1798" s="0" t="n">
        <v>1.14</v>
      </c>
      <c r="N1798" s="0" t="s">
        <v>74</v>
      </c>
      <c r="P1798" s="0" t="n">
        <f aca="false">IF(AND(OR(Dashboard!$B$5="All",D1798=Dashboard!$B$5),OR(Dashboard!$D$5="All",N1798=Dashboard!$D$5),OR(AND(C1798&lt;&gt;"",C1798&gt;=Dashboard!$F$5,C1798&lt;=Dashboard!$H$5),AND(C1798="",Dashboard!$F$5&lt;=1980,Dashboard!$H$5&gt;=2016))),1,0)</f>
        <v>1</v>
      </c>
      <c r="Q1798" s="0" t="n">
        <f aca="false">J1798*P1798+ROW()*0.00000001</f>
        <v>1.14001798</v>
      </c>
    </row>
    <row r="1799" customFormat="false" ht="15" hidden="false" customHeight="false" outlineLevel="0" collapsed="false">
      <c r="A1799" s="0" t="s">
        <v>1583</v>
      </c>
      <c r="B1799" s="0" t="s">
        <v>172</v>
      </c>
      <c r="C1799" s="0" t="n">
        <v>2014</v>
      </c>
      <c r="D1799" s="0" t="s">
        <v>56</v>
      </c>
      <c r="E1799" s="0" t="s">
        <v>65</v>
      </c>
      <c r="F1799" s="0" t="n">
        <v>0.63</v>
      </c>
      <c r="G1799" s="0" t="n">
        <v>0.4</v>
      </c>
      <c r="H1799" s="0" t="n">
        <v>0</v>
      </c>
      <c r="I1799" s="0" t="n">
        <v>0.1</v>
      </c>
      <c r="J1799" s="0" t="n">
        <v>1.14</v>
      </c>
      <c r="K1799" s="0" t="n">
        <v>81</v>
      </c>
      <c r="L1799" s="0" t="n">
        <v>7.7</v>
      </c>
      <c r="M1799" s="0" t="s">
        <v>73</v>
      </c>
      <c r="N1799" s="0" t="s">
        <v>66</v>
      </c>
      <c r="O1799" s="0" t="s">
        <v>42</v>
      </c>
      <c r="P1799" s="0" t="n">
        <f aca="false">IF(AND(OR(Dashboard!$B$5="All",D1799=Dashboard!$B$5),OR(Dashboard!$D$5="All",N1799=Dashboard!$D$5),OR(AND(C1799&lt;&gt;"",C1799&gt;=Dashboard!$F$5,C1799&lt;=Dashboard!$H$5),AND(C1799="",Dashboard!$F$5&lt;=1980,Dashboard!$H$5&gt;=2016))),1,0)</f>
        <v>1</v>
      </c>
      <c r="Q1799" s="0" t="n">
        <f aca="false">J1799*P1799+ROW()*0.00000001</f>
        <v>1.14001799</v>
      </c>
    </row>
    <row r="1800" customFormat="false" ht="15" hidden="false" customHeight="false" outlineLevel="0" collapsed="false">
      <c r="A1800" s="0" t="s">
        <v>1584</v>
      </c>
      <c r="B1800" s="0" t="s">
        <v>76</v>
      </c>
      <c r="C1800" s="0" t="n">
        <v>2001</v>
      </c>
      <c r="D1800" s="0" t="s">
        <v>58</v>
      </c>
      <c r="E1800" s="0" t="s">
        <v>160</v>
      </c>
      <c r="F1800" s="0" t="n">
        <v>0.12</v>
      </c>
      <c r="G1800" s="0" t="n">
        <v>0.1</v>
      </c>
      <c r="H1800" s="0" t="n">
        <v>0.88</v>
      </c>
      <c r="I1800" s="0" t="n">
        <v>0.03</v>
      </c>
      <c r="J1800" s="0" t="n">
        <v>1.14</v>
      </c>
      <c r="K1800" s="0" t="n">
        <v>73</v>
      </c>
      <c r="L1800" s="0" t="n">
        <v>8.8</v>
      </c>
      <c r="M1800" s="0" t="s">
        <v>103</v>
      </c>
      <c r="N1800" s="0" t="s">
        <v>74</v>
      </c>
      <c r="O1800" s="0" t="s">
        <v>37</v>
      </c>
      <c r="P1800" s="0" t="n">
        <f aca="false">IF(AND(OR(Dashboard!$B$5="All",D1800=Dashboard!$B$5),OR(Dashboard!$D$5="All",N1800=Dashboard!$D$5),OR(AND(C1800&lt;&gt;"",C1800&gt;=Dashboard!$F$5,C1800&lt;=Dashboard!$H$5),AND(C1800="",Dashboard!$F$5&lt;=1980,Dashboard!$H$5&gt;=2016))),1,0)</f>
        <v>1</v>
      </c>
      <c r="Q1800" s="0" t="n">
        <f aca="false">J1800*P1800+ROW()*0.00000001</f>
        <v>1.140018</v>
      </c>
    </row>
    <row r="1801" customFormat="false" ht="15" hidden="false" customHeight="false" outlineLevel="0" collapsed="false">
      <c r="A1801" s="0" t="s">
        <v>188</v>
      </c>
      <c r="B1801" s="0" t="s">
        <v>186</v>
      </c>
      <c r="C1801" s="0" t="n">
        <v>2004</v>
      </c>
      <c r="D1801" s="0" t="s">
        <v>41</v>
      </c>
      <c r="E1801" s="0" t="s">
        <v>142</v>
      </c>
      <c r="F1801" s="0" t="n">
        <v>0.7</v>
      </c>
      <c r="G1801" s="0" t="n">
        <v>0.39</v>
      </c>
      <c r="H1801" s="0" t="n">
        <v>0.01</v>
      </c>
      <c r="I1801" s="0" t="n">
        <v>0.03</v>
      </c>
      <c r="J1801" s="0" t="n">
        <v>1.14</v>
      </c>
      <c r="N1801" s="0" t="s">
        <v>35</v>
      </c>
      <c r="P1801" s="0" t="n">
        <f aca="false">IF(AND(OR(Dashboard!$B$5="All",D1801=Dashboard!$B$5),OR(Dashboard!$D$5="All",N1801=Dashboard!$D$5),OR(AND(C1801&lt;&gt;"",C1801&gt;=Dashboard!$F$5,C1801&lt;=Dashboard!$H$5),AND(C1801="",Dashboard!$F$5&lt;=1980,Dashboard!$H$5&gt;=2016))),1,0)</f>
        <v>1</v>
      </c>
      <c r="Q1801" s="0" t="n">
        <f aca="false">J1801*P1801+ROW()*0.00000001</f>
        <v>1.14001801</v>
      </c>
    </row>
    <row r="1802" customFormat="false" ht="15" hidden="false" customHeight="false" outlineLevel="0" collapsed="false">
      <c r="A1802" s="0" t="s">
        <v>1585</v>
      </c>
      <c r="B1802" s="0" t="s">
        <v>94</v>
      </c>
      <c r="C1802" s="0" t="n">
        <v>2016</v>
      </c>
      <c r="D1802" s="0" t="s">
        <v>102</v>
      </c>
      <c r="E1802" s="0" t="s">
        <v>328</v>
      </c>
      <c r="F1802" s="0" t="n">
        <v>0.41</v>
      </c>
      <c r="G1802" s="0" t="n">
        <v>0.45</v>
      </c>
      <c r="H1802" s="0" t="n">
        <v>0.11</v>
      </c>
      <c r="I1802" s="0" t="n">
        <v>0.17</v>
      </c>
      <c r="J1802" s="0" t="n">
        <v>1.14</v>
      </c>
      <c r="K1802" s="0" t="n">
        <v>79</v>
      </c>
      <c r="L1802" s="0" t="n">
        <v>8.2</v>
      </c>
      <c r="M1802" s="0" t="s">
        <v>103</v>
      </c>
      <c r="N1802" s="0" t="s">
        <v>74</v>
      </c>
      <c r="O1802" s="0" t="s">
        <v>37</v>
      </c>
      <c r="P1802" s="0" t="n">
        <f aca="false">IF(AND(OR(Dashboard!$B$5="All",D1802=Dashboard!$B$5),OR(Dashboard!$D$5="All",N1802=Dashboard!$D$5),OR(AND(C1802&lt;&gt;"",C1802&gt;=Dashboard!$F$5,C1802&lt;=Dashboard!$H$5),AND(C1802="",Dashboard!$F$5&lt;=1980,Dashboard!$H$5&gt;=2016))),1,0)</f>
        <v>1</v>
      </c>
      <c r="Q1802" s="0" t="n">
        <f aca="false">J1802*P1802+ROW()*0.00000001</f>
        <v>1.14001802</v>
      </c>
    </row>
    <row r="1803" customFormat="false" ht="15" hidden="false" customHeight="false" outlineLevel="0" collapsed="false">
      <c r="A1803" s="0" t="s">
        <v>1586</v>
      </c>
      <c r="B1803" s="0" t="s">
        <v>144</v>
      </c>
      <c r="C1803" s="0" t="n">
        <v>2002</v>
      </c>
      <c r="D1803" s="0" t="s">
        <v>58</v>
      </c>
      <c r="E1803" s="0" t="s">
        <v>65</v>
      </c>
      <c r="F1803" s="0" t="n">
        <v>1.01</v>
      </c>
      <c r="G1803" s="0" t="n">
        <v>0.1</v>
      </c>
      <c r="H1803" s="0" t="n">
        <v>0</v>
      </c>
      <c r="I1803" s="0" t="n">
        <v>0.03</v>
      </c>
      <c r="J1803" s="0" t="n">
        <v>1.13</v>
      </c>
      <c r="K1803" s="0" t="n">
        <v>87</v>
      </c>
      <c r="L1803" s="0" t="n">
        <v>8</v>
      </c>
      <c r="M1803" s="0" t="s">
        <v>103</v>
      </c>
      <c r="N1803" s="0" t="s">
        <v>66</v>
      </c>
      <c r="O1803" s="0" t="s">
        <v>42</v>
      </c>
      <c r="P1803" s="0" t="n">
        <f aca="false">IF(AND(OR(Dashboard!$B$5="All",D1803=Dashboard!$B$5),OR(Dashboard!$D$5="All",N1803=Dashboard!$D$5),OR(AND(C1803&lt;&gt;"",C1803&gt;=Dashboard!$F$5,C1803&lt;=Dashboard!$H$5),AND(C1803="",Dashboard!$F$5&lt;=1980,Dashboard!$H$5&gt;=2016))),1,0)</f>
        <v>1</v>
      </c>
      <c r="Q1803" s="0" t="n">
        <f aca="false">J1803*P1803+ROW()*0.00000001</f>
        <v>1.13001803</v>
      </c>
    </row>
    <row r="1804" customFormat="false" ht="15" hidden="false" customHeight="false" outlineLevel="0" collapsed="false">
      <c r="A1804" s="0" t="s">
        <v>1587</v>
      </c>
      <c r="B1804" s="0" t="s">
        <v>33</v>
      </c>
      <c r="C1804" s="0" t="n">
        <v>2009</v>
      </c>
      <c r="D1804" s="0" t="s">
        <v>34</v>
      </c>
      <c r="E1804" s="0" t="s">
        <v>142</v>
      </c>
      <c r="F1804" s="0" t="n">
        <v>0.76</v>
      </c>
      <c r="G1804" s="0" t="n">
        <v>0.27</v>
      </c>
      <c r="H1804" s="0" t="n">
        <v>0</v>
      </c>
      <c r="I1804" s="0" t="n">
        <v>0.1</v>
      </c>
      <c r="J1804" s="0" t="n">
        <v>1.13</v>
      </c>
      <c r="K1804" s="0" t="n">
        <v>80</v>
      </c>
      <c r="M1804" s="0" t="s">
        <v>36</v>
      </c>
      <c r="N1804" s="0" t="s">
        <v>35</v>
      </c>
      <c r="O1804" s="0" t="s">
        <v>37</v>
      </c>
      <c r="P1804" s="0" t="n">
        <f aca="false">IF(AND(OR(Dashboard!$B$5="All",D1804=Dashboard!$B$5),OR(Dashboard!$D$5="All",N1804=Dashboard!$D$5),OR(AND(C1804&lt;&gt;"",C1804&gt;=Dashboard!$F$5,C1804&lt;=Dashboard!$H$5),AND(C1804="",Dashboard!$F$5&lt;=1980,Dashboard!$H$5&gt;=2016))),1,0)</f>
        <v>1</v>
      </c>
      <c r="Q1804" s="0" t="n">
        <f aca="false">J1804*P1804+ROW()*0.00000001</f>
        <v>1.13001804</v>
      </c>
    </row>
    <row r="1805" customFormat="false" ht="15" hidden="false" customHeight="false" outlineLevel="0" collapsed="false">
      <c r="A1805" s="0" t="s">
        <v>1588</v>
      </c>
      <c r="B1805" s="0" t="s">
        <v>117</v>
      </c>
      <c r="C1805" s="0" t="n">
        <v>1999</v>
      </c>
      <c r="D1805" s="0" t="s">
        <v>34</v>
      </c>
      <c r="E1805" s="0" t="s">
        <v>790</v>
      </c>
      <c r="F1805" s="0" t="n">
        <v>0</v>
      </c>
      <c r="G1805" s="0" t="n">
        <v>0</v>
      </c>
      <c r="H1805" s="0" t="n">
        <v>1.06</v>
      </c>
      <c r="I1805" s="0" t="n">
        <v>0.07</v>
      </c>
      <c r="J1805" s="0" t="n">
        <v>1.13</v>
      </c>
      <c r="N1805" s="0" t="s">
        <v>74</v>
      </c>
      <c r="P1805" s="0" t="n">
        <f aca="false">IF(AND(OR(Dashboard!$B$5="All",D1805=Dashboard!$B$5),OR(Dashboard!$D$5="All",N1805=Dashboard!$D$5),OR(AND(C1805&lt;&gt;"",C1805&gt;=Dashboard!$F$5,C1805&lt;=Dashboard!$H$5),AND(C1805="",Dashboard!$F$5&lt;=1980,Dashboard!$H$5&gt;=2016))),1,0)</f>
        <v>1</v>
      </c>
      <c r="Q1805" s="0" t="n">
        <f aca="false">J1805*P1805+ROW()*0.00000001</f>
        <v>1.13001805</v>
      </c>
    </row>
    <row r="1806" customFormat="false" ht="15" hidden="false" customHeight="false" outlineLevel="0" collapsed="false">
      <c r="A1806" s="0" t="s">
        <v>1464</v>
      </c>
      <c r="B1806" s="0" t="s">
        <v>85</v>
      </c>
      <c r="C1806" s="0" t="n">
        <v>2006</v>
      </c>
      <c r="D1806" s="0" t="s">
        <v>41</v>
      </c>
      <c r="E1806" s="0" t="s">
        <v>418</v>
      </c>
      <c r="F1806" s="0" t="n">
        <v>0.81</v>
      </c>
      <c r="G1806" s="0" t="n">
        <v>0.3</v>
      </c>
      <c r="H1806" s="0" t="n">
        <v>0</v>
      </c>
      <c r="I1806" s="0" t="n">
        <v>0.02</v>
      </c>
      <c r="J1806" s="0" t="n">
        <v>1.13</v>
      </c>
      <c r="K1806" s="0" t="n">
        <v>50</v>
      </c>
      <c r="L1806" s="0" t="n">
        <v>4.7</v>
      </c>
      <c r="M1806" s="0" t="s">
        <v>36</v>
      </c>
      <c r="N1806" s="0" t="s">
        <v>35</v>
      </c>
      <c r="O1806" s="0" t="s">
        <v>177</v>
      </c>
      <c r="P1806" s="0" t="n">
        <f aca="false">IF(AND(OR(Dashboard!$B$5="All",D1806=Dashboard!$B$5),OR(Dashboard!$D$5="All",N1806=Dashboard!$D$5),OR(AND(C1806&lt;&gt;"",C1806&gt;=Dashboard!$F$5,C1806&lt;=Dashboard!$H$5),AND(C1806="",Dashboard!$F$5&lt;=1980,Dashboard!$H$5&gt;=2016))),1,0)</f>
        <v>1</v>
      </c>
      <c r="Q1806" s="0" t="n">
        <f aca="false">J1806*P1806+ROW()*0.00000001</f>
        <v>1.13001806</v>
      </c>
    </row>
    <row r="1807" customFormat="false" ht="15" hidden="false" customHeight="false" outlineLevel="0" collapsed="false">
      <c r="A1807" s="0" t="s">
        <v>1589</v>
      </c>
      <c r="B1807" s="0" t="s">
        <v>94</v>
      </c>
      <c r="C1807" s="0" t="n">
        <v>2016</v>
      </c>
      <c r="D1807" s="0" t="s">
        <v>71</v>
      </c>
      <c r="E1807" s="0" t="s">
        <v>124</v>
      </c>
      <c r="F1807" s="0" t="n">
        <v>0.37</v>
      </c>
      <c r="G1807" s="0" t="n">
        <v>0.58</v>
      </c>
      <c r="H1807" s="0" t="n">
        <v>0</v>
      </c>
      <c r="I1807" s="0" t="n">
        <v>0.18</v>
      </c>
      <c r="J1807" s="0" t="n">
        <v>1.13</v>
      </c>
      <c r="K1807" s="0" t="n">
        <v>83</v>
      </c>
      <c r="L1807" s="0" t="n">
        <v>7.8</v>
      </c>
      <c r="M1807" s="0" t="s">
        <v>73</v>
      </c>
      <c r="N1807" s="0" t="s">
        <v>74</v>
      </c>
      <c r="O1807" s="0" t="s">
        <v>42</v>
      </c>
      <c r="P1807" s="0" t="n">
        <f aca="false">IF(AND(OR(Dashboard!$B$5="All",D1807=Dashboard!$B$5),OR(Dashboard!$D$5="All",N1807=Dashboard!$D$5),OR(AND(C1807&lt;&gt;"",C1807&gt;=Dashboard!$F$5,C1807&lt;=Dashboard!$H$5),AND(C1807="",Dashboard!$F$5&lt;=1980,Dashboard!$H$5&gt;=2016))),1,0)</f>
        <v>1</v>
      </c>
      <c r="Q1807" s="0" t="n">
        <f aca="false">J1807*P1807+ROW()*0.00000001</f>
        <v>1.13001807</v>
      </c>
    </row>
    <row r="1808" customFormat="false" ht="15" hidden="false" customHeight="false" outlineLevel="0" collapsed="false">
      <c r="A1808" s="0" t="s">
        <v>948</v>
      </c>
      <c r="B1808" s="0" t="s">
        <v>97</v>
      </c>
      <c r="C1808" s="0" t="n">
        <v>2011</v>
      </c>
      <c r="D1808" s="0" t="s">
        <v>71</v>
      </c>
      <c r="E1808" s="0" t="s">
        <v>234</v>
      </c>
      <c r="F1808" s="0" t="n">
        <v>0.61</v>
      </c>
      <c r="G1808" s="0" t="n">
        <v>0.43</v>
      </c>
      <c r="H1808" s="0" t="n">
        <v>0</v>
      </c>
      <c r="I1808" s="0" t="n">
        <v>0.09</v>
      </c>
      <c r="J1808" s="0" t="n">
        <v>1.13</v>
      </c>
      <c r="K1808" s="0" t="n">
        <v>67</v>
      </c>
      <c r="L1808" s="0" t="n">
        <v>6.1</v>
      </c>
      <c r="M1808" s="0" t="s">
        <v>125</v>
      </c>
      <c r="N1808" s="0" t="s">
        <v>35</v>
      </c>
      <c r="O1808" s="0" t="s">
        <v>67</v>
      </c>
      <c r="P1808" s="0" t="n">
        <f aca="false">IF(AND(OR(Dashboard!$B$5="All",D1808=Dashboard!$B$5),OR(Dashboard!$D$5="All",N1808=Dashboard!$D$5),OR(AND(C1808&lt;&gt;"",C1808&gt;=Dashboard!$F$5,C1808&lt;=Dashboard!$H$5),AND(C1808="",Dashboard!$F$5&lt;=1980,Dashboard!$H$5&gt;=2016))),1,0)</f>
        <v>1</v>
      </c>
      <c r="Q1808" s="0" t="n">
        <f aca="false">J1808*P1808+ROW()*0.00000001</f>
        <v>1.13001808</v>
      </c>
    </row>
    <row r="1809" customFormat="false" ht="15" hidden="false" customHeight="false" outlineLevel="0" collapsed="false">
      <c r="A1809" s="0" t="s">
        <v>1590</v>
      </c>
      <c r="B1809" s="0" t="s">
        <v>144</v>
      </c>
      <c r="C1809" s="0" t="n">
        <v>2004</v>
      </c>
      <c r="D1809" s="0" t="s">
        <v>56</v>
      </c>
      <c r="E1809" s="0" t="s">
        <v>124</v>
      </c>
      <c r="F1809" s="0" t="n">
        <v>0.99</v>
      </c>
      <c r="G1809" s="0" t="n">
        <v>0.12</v>
      </c>
      <c r="H1809" s="0" t="n">
        <v>0</v>
      </c>
      <c r="I1809" s="0" t="n">
        <v>0.02</v>
      </c>
      <c r="J1809" s="0" t="n">
        <v>1.13</v>
      </c>
      <c r="K1809" s="0" t="n">
        <v>84</v>
      </c>
      <c r="L1809" s="0" t="n">
        <v>8.6</v>
      </c>
      <c r="M1809" s="0" t="s">
        <v>73</v>
      </c>
      <c r="N1809" s="0" t="s">
        <v>66</v>
      </c>
      <c r="O1809" s="0" t="s">
        <v>42</v>
      </c>
      <c r="P1809" s="0" t="n">
        <f aca="false">IF(AND(OR(Dashboard!$B$5="All",D1809=Dashboard!$B$5),OR(Dashboard!$D$5="All",N1809=Dashboard!$D$5),OR(AND(C1809&lt;&gt;"",C1809&gt;=Dashboard!$F$5,C1809&lt;=Dashboard!$H$5),AND(C1809="",Dashboard!$F$5&lt;=1980,Dashboard!$H$5&gt;=2016))),1,0)</f>
        <v>1</v>
      </c>
      <c r="Q1809" s="0" t="n">
        <f aca="false">J1809*P1809+ROW()*0.00000001</f>
        <v>1.13001809</v>
      </c>
    </row>
    <row r="1810" customFormat="false" ht="15" hidden="false" customHeight="false" outlineLevel="0" collapsed="false">
      <c r="A1810" s="0" t="s">
        <v>502</v>
      </c>
      <c r="B1810" s="0" t="s">
        <v>39</v>
      </c>
      <c r="C1810" s="0" t="n">
        <v>1983</v>
      </c>
      <c r="D1810" s="0" t="s">
        <v>16</v>
      </c>
      <c r="E1810" s="0" t="s">
        <v>35</v>
      </c>
      <c r="F1810" s="0" t="n">
        <v>0.23</v>
      </c>
      <c r="G1810" s="0" t="n">
        <v>0.05</v>
      </c>
      <c r="H1810" s="0" t="n">
        <v>0.84</v>
      </c>
      <c r="I1810" s="0" t="n">
        <v>0.01</v>
      </c>
      <c r="J1810" s="0" t="n">
        <v>1.13</v>
      </c>
      <c r="N1810" s="0" t="s">
        <v>35</v>
      </c>
      <c r="P1810" s="0" t="n">
        <f aca="false">IF(AND(OR(Dashboard!$B$5="All",D1810=Dashboard!$B$5),OR(Dashboard!$D$5="All",N1810=Dashboard!$D$5),OR(AND(C1810&lt;&gt;"",C1810&gt;=Dashboard!$F$5,C1810&lt;=Dashboard!$H$5),AND(C1810="",Dashboard!$F$5&lt;=1980,Dashboard!$H$5&gt;=2016))),1,0)</f>
        <v>1</v>
      </c>
      <c r="Q1810" s="0" t="n">
        <f aca="false">J1810*P1810+ROW()*0.00000001</f>
        <v>1.1300181</v>
      </c>
    </row>
    <row r="1811" customFormat="false" ht="15" hidden="false" customHeight="false" outlineLevel="0" collapsed="false">
      <c r="A1811" s="0" t="s">
        <v>1535</v>
      </c>
      <c r="B1811" s="0" t="s">
        <v>70</v>
      </c>
      <c r="C1811" s="0" t="n">
        <v>2008</v>
      </c>
      <c r="D1811" s="0" t="s">
        <v>16</v>
      </c>
      <c r="E1811" s="0" t="s">
        <v>142</v>
      </c>
      <c r="F1811" s="0" t="n">
        <v>0.31</v>
      </c>
      <c r="G1811" s="0" t="n">
        <v>0.58</v>
      </c>
      <c r="H1811" s="0" t="n">
        <v>0.02</v>
      </c>
      <c r="I1811" s="0" t="n">
        <v>0.22</v>
      </c>
      <c r="J1811" s="0" t="n">
        <v>1.13</v>
      </c>
      <c r="K1811" s="0" t="n">
        <v>79</v>
      </c>
      <c r="L1811" s="0" t="n">
        <v>7.8</v>
      </c>
      <c r="M1811" s="0" t="s">
        <v>103</v>
      </c>
      <c r="N1811" s="0" t="s">
        <v>74</v>
      </c>
      <c r="O1811" s="0" t="s">
        <v>37</v>
      </c>
      <c r="P1811" s="0" t="n">
        <f aca="false">IF(AND(OR(Dashboard!$B$5="All",D1811=Dashboard!$B$5),OR(Dashboard!$D$5="All",N1811=Dashboard!$D$5),OR(AND(C1811&lt;&gt;"",C1811&gt;=Dashboard!$F$5,C1811&lt;=Dashboard!$H$5),AND(C1811="",Dashboard!$F$5&lt;=1980,Dashboard!$H$5&gt;=2016))),1,0)</f>
        <v>1</v>
      </c>
      <c r="Q1811" s="0" t="n">
        <f aca="false">J1811*P1811+ROW()*0.00000001</f>
        <v>1.13001811</v>
      </c>
    </row>
    <row r="1812" customFormat="false" ht="15" hidden="false" customHeight="false" outlineLevel="0" collapsed="false">
      <c r="A1812" s="0" t="s">
        <v>1124</v>
      </c>
      <c r="B1812" s="0" t="s">
        <v>64</v>
      </c>
      <c r="C1812" s="0" t="n">
        <v>2009</v>
      </c>
      <c r="D1812" s="0" t="s">
        <v>52</v>
      </c>
      <c r="E1812" s="0" t="s">
        <v>91</v>
      </c>
      <c r="F1812" s="0" t="n">
        <v>0.65</v>
      </c>
      <c r="G1812" s="0" t="n">
        <v>0.37</v>
      </c>
      <c r="H1812" s="0" t="n">
        <v>0</v>
      </c>
      <c r="I1812" s="0" t="n">
        <v>0.11</v>
      </c>
      <c r="J1812" s="0" t="n">
        <v>1.13</v>
      </c>
      <c r="K1812" s="0" t="n">
        <v>85</v>
      </c>
      <c r="L1812" s="0" t="n">
        <v>6.8</v>
      </c>
      <c r="M1812" s="0" t="s">
        <v>103</v>
      </c>
      <c r="N1812" s="0" t="s">
        <v>66</v>
      </c>
      <c r="O1812" s="0" t="s">
        <v>42</v>
      </c>
      <c r="P1812" s="0" t="n">
        <f aca="false">IF(AND(OR(Dashboard!$B$5="All",D1812=Dashboard!$B$5),OR(Dashboard!$D$5="All",N1812=Dashboard!$D$5),OR(AND(C1812&lt;&gt;"",C1812&gt;=Dashboard!$F$5,C1812&lt;=Dashboard!$H$5),AND(C1812="",Dashboard!$F$5&lt;=1980,Dashboard!$H$5&gt;=2016))),1,0)</f>
        <v>1</v>
      </c>
      <c r="Q1812" s="0" t="n">
        <f aca="false">J1812*P1812+ROW()*0.00000001</f>
        <v>1.13001812</v>
      </c>
    </row>
    <row r="1813" customFormat="false" ht="15" hidden="false" customHeight="false" outlineLevel="0" collapsed="false">
      <c r="A1813" s="0" t="s">
        <v>1591</v>
      </c>
      <c r="B1813" s="0" t="s">
        <v>94</v>
      </c>
      <c r="C1813" s="0" t="n">
        <v>2014</v>
      </c>
      <c r="D1813" s="0" t="s">
        <v>56</v>
      </c>
      <c r="E1813" s="0" t="s">
        <v>154</v>
      </c>
      <c r="F1813" s="0" t="n">
        <v>0.34</v>
      </c>
      <c r="G1813" s="0" t="n">
        <v>0.57</v>
      </c>
      <c r="H1813" s="0" t="n">
        <v>0.04</v>
      </c>
      <c r="I1813" s="0" t="n">
        <v>0.17</v>
      </c>
      <c r="J1813" s="0" t="n">
        <v>1.13</v>
      </c>
      <c r="K1813" s="0" t="n">
        <v>79</v>
      </c>
      <c r="L1813" s="0" t="n">
        <v>8.1</v>
      </c>
      <c r="M1813" s="0" t="s">
        <v>73</v>
      </c>
      <c r="N1813" s="0" t="s">
        <v>74</v>
      </c>
      <c r="O1813" s="0" t="s">
        <v>37</v>
      </c>
      <c r="P1813" s="0" t="n">
        <f aca="false">IF(AND(OR(Dashboard!$B$5="All",D1813=Dashboard!$B$5),OR(Dashboard!$D$5="All",N1813=Dashboard!$D$5),OR(AND(C1813&lt;&gt;"",C1813&gt;=Dashboard!$F$5,C1813&lt;=Dashboard!$H$5),AND(C1813="",Dashboard!$F$5&lt;=1980,Dashboard!$H$5&gt;=2016))),1,0)</f>
        <v>1</v>
      </c>
      <c r="Q1813" s="0" t="n">
        <f aca="false">J1813*P1813+ROW()*0.00000001</f>
        <v>1.13001813</v>
      </c>
    </row>
    <row r="1814" customFormat="false" ht="15" hidden="false" customHeight="false" outlineLevel="0" collapsed="false">
      <c r="A1814" s="0" t="s">
        <v>1592</v>
      </c>
      <c r="B1814" s="0" t="s">
        <v>117</v>
      </c>
      <c r="C1814" s="0" t="n">
        <v>1998</v>
      </c>
      <c r="D1814" s="0" t="s">
        <v>52</v>
      </c>
      <c r="E1814" s="0" t="s">
        <v>89</v>
      </c>
      <c r="F1814" s="0" t="n">
        <v>0.63</v>
      </c>
      <c r="G1814" s="0" t="n">
        <v>0.43</v>
      </c>
      <c r="H1814" s="0" t="n">
        <v>0</v>
      </c>
      <c r="I1814" s="0" t="n">
        <v>0.07</v>
      </c>
      <c r="J1814" s="0" t="n">
        <v>1.13</v>
      </c>
      <c r="N1814" s="0" t="s">
        <v>74</v>
      </c>
      <c r="P1814" s="0" t="n">
        <f aca="false">IF(AND(OR(Dashboard!$B$5="All",D1814=Dashboard!$B$5),OR(Dashboard!$D$5="All",N1814=Dashboard!$D$5),OR(AND(C1814&lt;&gt;"",C1814&gt;=Dashboard!$F$5,C1814&lt;=Dashboard!$H$5),AND(C1814="",Dashboard!$F$5&lt;=1980,Dashboard!$H$5&gt;=2016))),1,0)</f>
        <v>1</v>
      </c>
      <c r="Q1814" s="0" t="n">
        <f aca="false">J1814*P1814+ROW()*0.00000001</f>
        <v>1.13001814</v>
      </c>
    </row>
    <row r="1815" customFormat="false" ht="15" hidden="false" customHeight="false" outlineLevel="0" collapsed="false">
      <c r="A1815" s="0" t="s">
        <v>1593</v>
      </c>
      <c r="B1815" s="0" t="s">
        <v>97</v>
      </c>
      <c r="C1815" s="0" t="n">
        <v>2012</v>
      </c>
      <c r="D1815" s="0" t="s">
        <v>46</v>
      </c>
      <c r="E1815" s="0" t="s">
        <v>35</v>
      </c>
      <c r="F1815" s="0" t="n">
        <v>0.33</v>
      </c>
      <c r="G1815" s="0" t="n">
        <v>0.37</v>
      </c>
      <c r="H1815" s="0" t="n">
        <v>0.37</v>
      </c>
      <c r="I1815" s="0" t="n">
        <v>0.06</v>
      </c>
      <c r="J1815" s="0" t="n">
        <v>1.13</v>
      </c>
      <c r="K1815" s="0" t="n">
        <v>73</v>
      </c>
      <c r="L1815" s="0" t="n">
        <v>8.6</v>
      </c>
      <c r="M1815" s="0" t="s">
        <v>125</v>
      </c>
      <c r="N1815" s="0" t="s">
        <v>35</v>
      </c>
      <c r="O1815" s="0" t="s">
        <v>37</v>
      </c>
      <c r="P1815" s="0" t="n">
        <f aca="false">IF(AND(OR(Dashboard!$B$5="All",D1815=Dashboard!$B$5),OR(Dashboard!$D$5="All",N1815=Dashboard!$D$5),OR(AND(C1815&lt;&gt;"",C1815&gt;=Dashboard!$F$5,C1815&lt;=Dashboard!$H$5),AND(C1815="",Dashboard!$F$5&lt;=1980,Dashboard!$H$5&gt;=2016))),1,0)</f>
        <v>1</v>
      </c>
      <c r="Q1815" s="0" t="n">
        <f aca="false">J1815*P1815+ROW()*0.00000001</f>
        <v>1.13001815</v>
      </c>
    </row>
    <row r="1816" customFormat="false" ht="15" hidden="false" customHeight="false" outlineLevel="0" collapsed="false">
      <c r="A1816" s="0" t="s">
        <v>1594</v>
      </c>
      <c r="B1816" s="0" t="s">
        <v>85</v>
      </c>
      <c r="C1816" s="0" t="n">
        <v>2005</v>
      </c>
      <c r="D1816" s="0" t="s">
        <v>46</v>
      </c>
      <c r="E1816" s="0" t="s">
        <v>35</v>
      </c>
      <c r="F1816" s="0" t="n">
        <v>0.81</v>
      </c>
      <c r="G1816" s="0" t="n">
        <v>0.3</v>
      </c>
      <c r="H1816" s="0" t="n">
        <v>0</v>
      </c>
      <c r="I1816" s="0" t="n">
        <v>0.02</v>
      </c>
      <c r="J1816" s="0" t="n">
        <v>1.13</v>
      </c>
      <c r="N1816" s="0" t="s">
        <v>35</v>
      </c>
      <c r="P1816" s="0" t="n">
        <f aca="false">IF(AND(OR(Dashboard!$B$5="All",D1816=Dashboard!$B$5),OR(Dashboard!$D$5="All",N1816=Dashboard!$D$5),OR(AND(C1816&lt;&gt;"",C1816&gt;=Dashboard!$F$5,C1816&lt;=Dashboard!$H$5),AND(C1816="",Dashboard!$F$5&lt;=1980,Dashboard!$H$5&gt;=2016))),1,0)</f>
        <v>1</v>
      </c>
      <c r="Q1816" s="0" t="n">
        <f aca="false">J1816*P1816+ROW()*0.00000001</f>
        <v>1.13001816</v>
      </c>
    </row>
    <row r="1817" customFormat="false" ht="15" hidden="false" customHeight="false" outlineLevel="0" collapsed="false">
      <c r="A1817" s="0" t="s">
        <v>903</v>
      </c>
      <c r="B1817" s="0" t="s">
        <v>70</v>
      </c>
      <c r="C1817" s="0" t="n">
        <v>2007</v>
      </c>
      <c r="D1817" s="0" t="s">
        <v>52</v>
      </c>
      <c r="E1817" s="0" t="s">
        <v>89</v>
      </c>
      <c r="F1817" s="0" t="n">
        <v>0.45</v>
      </c>
      <c r="G1817" s="0" t="n">
        <v>0.56</v>
      </c>
      <c r="H1817" s="0" t="n">
        <v>0</v>
      </c>
      <c r="I1817" s="0" t="n">
        <v>0.12</v>
      </c>
      <c r="J1817" s="0" t="n">
        <v>1.13</v>
      </c>
      <c r="K1817" s="0" t="n">
        <v>82</v>
      </c>
      <c r="L1817" s="0" t="n">
        <v>5.9</v>
      </c>
      <c r="M1817" s="0" t="s">
        <v>103</v>
      </c>
      <c r="N1817" s="0" t="s">
        <v>74</v>
      </c>
      <c r="O1817" s="0" t="s">
        <v>42</v>
      </c>
      <c r="P1817" s="0" t="n">
        <f aca="false">IF(AND(OR(Dashboard!$B$5="All",D1817=Dashboard!$B$5),OR(Dashboard!$D$5="All",N1817=Dashboard!$D$5),OR(AND(C1817&lt;&gt;"",C1817&gt;=Dashboard!$F$5,C1817&lt;=Dashboard!$H$5),AND(C1817="",Dashboard!$F$5&lt;=1980,Dashboard!$H$5&gt;=2016))),1,0)</f>
        <v>1</v>
      </c>
      <c r="Q1817" s="0" t="n">
        <f aca="false">J1817*P1817+ROW()*0.00000001</f>
        <v>1.13001817</v>
      </c>
    </row>
    <row r="1818" customFormat="false" ht="15" hidden="false" customHeight="false" outlineLevel="0" collapsed="false">
      <c r="A1818" s="0" t="s">
        <v>1595</v>
      </c>
      <c r="B1818" s="0" t="s">
        <v>97</v>
      </c>
      <c r="C1818" s="0" t="n">
        <v>2015</v>
      </c>
      <c r="D1818" s="0" t="s">
        <v>71</v>
      </c>
      <c r="E1818" s="0" t="s">
        <v>35</v>
      </c>
      <c r="F1818" s="0" t="n">
        <v>0.53</v>
      </c>
      <c r="G1818" s="0" t="n">
        <v>0.33</v>
      </c>
      <c r="H1818" s="0" t="n">
        <v>0.17</v>
      </c>
      <c r="I1818" s="0" t="n">
        <v>0.08</v>
      </c>
      <c r="J1818" s="0" t="n">
        <v>1.12</v>
      </c>
      <c r="K1818" s="0" t="n">
        <v>73</v>
      </c>
      <c r="L1818" s="0" t="n">
        <v>7.6</v>
      </c>
      <c r="M1818" s="0" t="s">
        <v>36</v>
      </c>
      <c r="N1818" s="0" t="s">
        <v>35</v>
      </c>
      <c r="O1818" s="0" t="s">
        <v>37</v>
      </c>
      <c r="P1818" s="0" t="n">
        <f aca="false">IF(AND(OR(Dashboard!$B$5="All",D1818=Dashboard!$B$5),OR(Dashboard!$D$5="All",N1818=Dashboard!$D$5),OR(AND(C1818&lt;&gt;"",C1818&gt;=Dashboard!$F$5,C1818&lt;=Dashboard!$H$5),AND(C1818="",Dashboard!$F$5&lt;=1980,Dashboard!$H$5&gt;=2016))),1,0)</f>
        <v>1</v>
      </c>
      <c r="Q1818" s="0" t="n">
        <f aca="false">J1818*P1818+ROW()*0.00000001</f>
        <v>1.12001818</v>
      </c>
    </row>
    <row r="1819" customFormat="false" ht="15" hidden="false" customHeight="false" outlineLevel="0" collapsed="false">
      <c r="A1819" s="0" t="s">
        <v>1596</v>
      </c>
      <c r="B1819" s="0" t="s">
        <v>159</v>
      </c>
      <c r="C1819" s="0" t="n">
        <v>1982</v>
      </c>
      <c r="D1819" s="0" t="s">
        <v>56</v>
      </c>
      <c r="E1819" s="0" t="s">
        <v>160</v>
      </c>
      <c r="F1819" s="0" t="n">
        <v>1.05</v>
      </c>
      <c r="G1819" s="0" t="n">
        <v>0.06</v>
      </c>
      <c r="H1819" s="0" t="n">
        <v>0</v>
      </c>
      <c r="I1819" s="0" t="n">
        <v>0.01</v>
      </c>
      <c r="J1819" s="0" t="n">
        <v>1.12</v>
      </c>
      <c r="N1819" s="0" t="s">
        <v>161</v>
      </c>
      <c r="P1819" s="0" t="n">
        <f aca="false">IF(AND(OR(Dashboard!$B$5="All",D1819=Dashboard!$B$5),OR(Dashboard!$D$5="All",N1819=Dashboard!$D$5),OR(AND(C1819&lt;&gt;"",C1819&gt;=Dashboard!$F$5,C1819&lt;=Dashboard!$H$5),AND(C1819="",Dashboard!$F$5&lt;=1980,Dashboard!$H$5&gt;=2016))),1,0)</f>
        <v>1</v>
      </c>
      <c r="Q1819" s="0" t="n">
        <f aca="false">J1819*P1819+ROW()*0.00000001</f>
        <v>1.12001819</v>
      </c>
    </row>
    <row r="1820" customFormat="false" ht="15" hidden="false" customHeight="false" outlineLevel="0" collapsed="false">
      <c r="A1820" s="0" t="s">
        <v>1597</v>
      </c>
      <c r="B1820" s="0" t="s">
        <v>76</v>
      </c>
      <c r="C1820" s="0" t="n">
        <v>2001</v>
      </c>
      <c r="D1820" s="0" t="s">
        <v>41</v>
      </c>
      <c r="E1820" s="0" t="s">
        <v>91</v>
      </c>
      <c r="F1820" s="0" t="n">
        <v>0.55</v>
      </c>
      <c r="G1820" s="0" t="n">
        <v>0.43</v>
      </c>
      <c r="H1820" s="0" t="n">
        <v>0</v>
      </c>
      <c r="I1820" s="0" t="n">
        <v>0.14</v>
      </c>
      <c r="J1820" s="0" t="n">
        <v>1.12</v>
      </c>
      <c r="K1820" s="0" t="n">
        <v>57</v>
      </c>
      <c r="L1820" s="0" t="n">
        <v>7.6</v>
      </c>
      <c r="M1820" s="0" t="s">
        <v>36</v>
      </c>
      <c r="N1820" s="0" t="s">
        <v>74</v>
      </c>
      <c r="O1820" s="0" t="s">
        <v>53</v>
      </c>
      <c r="P1820" s="0" t="n">
        <f aca="false">IF(AND(OR(Dashboard!$B$5="All",D1820=Dashboard!$B$5),OR(Dashboard!$D$5="All",N1820=Dashboard!$D$5),OR(AND(C1820&lt;&gt;"",C1820&gt;=Dashboard!$F$5,C1820&lt;=Dashboard!$H$5),AND(C1820="",Dashboard!$F$5&lt;=1980,Dashboard!$H$5&gt;=2016))),1,0)</f>
        <v>1</v>
      </c>
      <c r="Q1820" s="0" t="n">
        <f aca="false">J1820*P1820+ROW()*0.00000001</f>
        <v>1.1200182</v>
      </c>
    </row>
    <row r="1821" customFormat="false" ht="15" hidden="false" customHeight="false" outlineLevel="0" collapsed="false">
      <c r="A1821" s="0" t="s">
        <v>1598</v>
      </c>
      <c r="B1821" s="0" t="s">
        <v>108</v>
      </c>
      <c r="C1821" s="0" t="n">
        <v>1996</v>
      </c>
      <c r="D1821" s="0" t="s">
        <v>58</v>
      </c>
      <c r="E1821" s="0" t="s">
        <v>35</v>
      </c>
      <c r="F1821" s="0" t="n">
        <v>0.56</v>
      </c>
      <c r="G1821" s="0" t="n">
        <v>0.24</v>
      </c>
      <c r="H1821" s="0" t="n">
        <v>0.3</v>
      </c>
      <c r="I1821" s="0" t="n">
        <v>0.02</v>
      </c>
      <c r="J1821" s="0" t="n">
        <v>1.12</v>
      </c>
      <c r="N1821" s="0" t="s">
        <v>35</v>
      </c>
      <c r="P1821" s="0" t="n">
        <f aca="false">IF(AND(OR(Dashboard!$B$5="All",D1821=Dashboard!$B$5),OR(Dashboard!$D$5="All",N1821=Dashboard!$D$5),OR(AND(C1821&lt;&gt;"",C1821&gt;=Dashboard!$F$5,C1821&lt;=Dashboard!$H$5),AND(C1821="",Dashboard!$F$5&lt;=1980,Dashboard!$H$5&gt;=2016))),1,0)</f>
        <v>1</v>
      </c>
      <c r="Q1821" s="0" t="n">
        <f aca="false">J1821*P1821+ROW()*0.00000001</f>
        <v>1.12001821</v>
      </c>
    </row>
    <row r="1822" customFormat="false" ht="15" hidden="false" customHeight="false" outlineLevel="0" collapsed="false">
      <c r="A1822" s="0" t="s">
        <v>1599</v>
      </c>
      <c r="B1822" s="0" t="s">
        <v>33</v>
      </c>
      <c r="C1822" s="0" t="n">
        <v>2009</v>
      </c>
      <c r="D1822" s="0" t="s">
        <v>16</v>
      </c>
      <c r="E1822" s="0" t="s">
        <v>124</v>
      </c>
      <c r="F1822" s="0" t="n">
        <v>0.25</v>
      </c>
      <c r="G1822" s="0" t="n">
        <v>0.74</v>
      </c>
      <c r="H1822" s="0" t="n">
        <v>0</v>
      </c>
      <c r="I1822" s="0" t="n">
        <v>0.14</v>
      </c>
      <c r="J1822" s="0" t="n">
        <v>1.12</v>
      </c>
      <c r="K1822" s="0" t="n">
        <v>78</v>
      </c>
      <c r="L1822" s="0" t="n">
        <v>8.3</v>
      </c>
      <c r="M1822" s="0" t="s">
        <v>125</v>
      </c>
      <c r="N1822" s="0" t="s">
        <v>35</v>
      </c>
      <c r="O1822" s="0" t="s">
        <v>37</v>
      </c>
      <c r="P1822" s="0" t="n">
        <f aca="false">IF(AND(OR(Dashboard!$B$5="All",D1822=Dashboard!$B$5),OR(Dashboard!$D$5="All",N1822=Dashboard!$D$5),OR(AND(C1822&lt;&gt;"",C1822&gt;=Dashboard!$F$5,C1822&lt;=Dashboard!$H$5),AND(C1822="",Dashboard!$F$5&lt;=1980,Dashboard!$H$5&gt;=2016))),1,0)</f>
        <v>1</v>
      </c>
      <c r="Q1822" s="0" t="n">
        <f aca="false">J1822*P1822+ROW()*0.00000001</f>
        <v>1.12001822</v>
      </c>
    </row>
    <row r="1823" customFormat="false" ht="15" hidden="false" customHeight="false" outlineLevel="0" collapsed="false">
      <c r="A1823" s="0" t="s">
        <v>1600</v>
      </c>
      <c r="B1823" s="0" t="s">
        <v>70</v>
      </c>
      <c r="C1823" s="0" t="n">
        <v>2010</v>
      </c>
      <c r="D1823" s="0" t="s">
        <v>41</v>
      </c>
      <c r="E1823" s="0" t="s">
        <v>89</v>
      </c>
      <c r="F1823" s="0" t="n">
        <v>0.5</v>
      </c>
      <c r="G1823" s="0" t="n">
        <v>0.4</v>
      </c>
      <c r="H1823" s="0" t="n">
        <v>0.06</v>
      </c>
      <c r="I1823" s="0" t="n">
        <v>0.16</v>
      </c>
      <c r="J1823" s="0" t="n">
        <v>1.12</v>
      </c>
      <c r="K1823" s="0" t="n">
        <v>82</v>
      </c>
      <c r="L1823" s="0" t="n">
        <v>8.4</v>
      </c>
      <c r="M1823" s="0" t="s">
        <v>36</v>
      </c>
      <c r="N1823" s="0" t="s">
        <v>74</v>
      </c>
      <c r="O1823" s="0" t="s">
        <v>42</v>
      </c>
      <c r="P1823" s="0" t="n">
        <f aca="false">IF(AND(OR(Dashboard!$B$5="All",D1823=Dashboard!$B$5),OR(Dashboard!$D$5="All",N1823=Dashboard!$D$5),OR(AND(C1823&lt;&gt;"",C1823&gt;=Dashboard!$F$5,C1823&lt;=Dashboard!$H$5),AND(C1823="",Dashboard!$F$5&lt;=1980,Dashboard!$H$5&gt;=2016))),1,0)</f>
        <v>1</v>
      </c>
      <c r="Q1823" s="0" t="n">
        <f aca="false">J1823*P1823+ROW()*0.00000001</f>
        <v>1.12001823</v>
      </c>
    </row>
    <row r="1824" customFormat="false" ht="15" hidden="false" customHeight="false" outlineLevel="0" collapsed="false">
      <c r="A1824" s="0" t="s">
        <v>1601</v>
      </c>
      <c r="B1824" s="0" t="s">
        <v>164</v>
      </c>
      <c r="C1824" s="0" t="n">
        <v>2005</v>
      </c>
      <c r="D1824" s="0" t="s">
        <v>56</v>
      </c>
      <c r="E1824" s="0" t="s">
        <v>89</v>
      </c>
      <c r="F1824" s="0" t="n">
        <v>1.03</v>
      </c>
      <c r="G1824" s="0" t="n">
        <v>0</v>
      </c>
      <c r="H1824" s="0" t="n">
        <v>0.01</v>
      </c>
      <c r="I1824" s="0" t="n">
        <v>0.08</v>
      </c>
      <c r="J1824" s="0" t="n">
        <v>1.12</v>
      </c>
      <c r="K1824" s="0" t="n">
        <v>82</v>
      </c>
      <c r="L1824" s="0" t="n">
        <v>8.6</v>
      </c>
      <c r="M1824" s="0" t="s">
        <v>73</v>
      </c>
      <c r="N1824" s="0" t="s">
        <v>74</v>
      </c>
      <c r="O1824" s="0" t="s">
        <v>42</v>
      </c>
      <c r="P1824" s="0" t="n">
        <f aca="false">IF(AND(OR(Dashboard!$B$5="All",D1824=Dashboard!$B$5),OR(Dashboard!$D$5="All",N1824=Dashboard!$D$5),OR(AND(C1824&lt;&gt;"",C1824&gt;=Dashboard!$F$5,C1824&lt;=Dashboard!$H$5),AND(C1824="",Dashboard!$F$5&lt;=1980,Dashboard!$H$5&gt;=2016))),1,0)</f>
        <v>1</v>
      </c>
      <c r="Q1824" s="0" t="n">
        <f aca="false">J1824*P1824+ROW()*0.00000001</f>
        <v>1.12001824</v>
      </c>
    </row>
    <row r="1825" customFormat="false" ht="15" hidden="false" customHeight="false" outlineLevel="0" collapsed="false">
      <c r="A1825" s="0" t="s">
        <v>1602</v>
      </c>
      <c r="B1825" s="0" t="s">
        <v>70</v>
      </c>
      <c r="C1825" s="0" t="n">
        <v>2011</v>
      </c>
      <c r="D1825" s="0" t="s">
        <v>52</v>
      </c>
      <c r="E1825" s="0" t="s">
        <v>124</v>
      </c>
      <c r="F1825" s="0" t="n">
        <v>0.53</v>
      </c>
      <c r="G1825" s="0" t="n">
        <v>0.36</v>
      </c>
      <c r="H1825" s="0" t="n">
        <v>0.09</v>
      </c>
      <c r="I1825" s="0" t="n">
        <v>0.15</v>
      </c>
      <c r="J1825" s="0" t="n">
        <v>1.12</v>
      </c>
      <c r="K1825" s="0" t="n">
        <v>80</v>
      </c>
      <c r="L1825" s="0" t="n">
        <v>8.3</v>
      </c>
      <c r="M1825" s="0" t="s">
        <v>103</v>
      </c>
      <c r="N1825" s="0" t="s">
        <v>74</v>
      </c>
      <c r="O1825" s="0" t="s">
        <v>37</v>
      </c>
      <c r="P1825" s="0" t="n">
        <f aca="false">IF(AND(OR(Dashboard!$B$5="All",D1825=Dashboard!$B$5),OR(Dashboard!$D$5="All",N1825=Dashboard!$D$5),OR(AND(C1825&lt;&gt;"",C1825&gt;=Dashboard!$F$5,C1825&lt;=Dashboard!$H$5),AND(C1825="",Dashboard!$F$5&lt;=1980,Dashboard!$H$5&gt;=2016))),1,0)</f>
        <v>1</v>
      </c>
      <c r="Q1825" s="0" t="n">
        <f aca="false">J1825*P1825+ROW()*0.00000001</f>
        <v>1.12001825</v>
      </c>
    </row>
    <row r="1826" customFormat="false" ht="15" hidden="false" customHeight="false" outlineLevel="0" collapsed="false">
      <c r="A1826" s="0" t="s">
        <v>603</v>
      </c>
      <c r="B1826" s="0" t="s">
        <v>144</v>
      </c>
      <c r="C1826" s="0" t="n">
        <v>2005</v>
      </c>
      <c r="D1826" s="0" t="s">
        <v>56</v>
      </c>
      <c r="E1826" s="0" t="s">
        <v>91</v>
      </c>
      <c r="F1826" s="0" t="n">
        <v>0.66</v>
      </c>
      <c r="G1826" s="0" t="n">
        <v>0.4</v>
      </c>
      <c r="H1826" s="0" t="n">
        <v>0</v>
      </c>
      <c r="I1826" s="0" t="n">
        <v>0.05</v>
      </c>
      <c r="J1826" s="0" t="n">
        <v>1.12</v>
      </c>
      <c r="K1826" s="0" t="n">
        <v>78</v>
      </c>
      <c r="L1826" s="0" t="n">
        <v>5.1</v>
      </c>
      <c r="M1826" s="0" t="s">
        <v>103</v>
      </c>
      <c r="N1826" s="0" t="s">
        <v>66</v>
      </c>
      <c r="O1826" s="0" t="s">
        <v>37</v>
      </c>
      <c r="P1826" s="0" t="n">
        <f aca="false">IF(AND(OR(Dashboard!$B$5="All",D1826=Dashboard!$B$5),OR(Dashboard!$D$5="All",N1826=Dashboard!$D$5),OR(AND(C1826&lt;&gt;"",C1826&gt;=Dashboard!$F$5,C1826&lt;=Dashboard!$H$5),AND(C1826="",Dashboard!$F$5&lt;=1980,Dashboard!$H$5&gt;=2016))),1,0)</f>
        <v>1</v>
      </c>
      <c r="Q1826" s="0" t="n">
        <f aca="false">J1826*P1826+ROW()*0.00000001</f>
        <v>1.12001826</v>
      </c>
    </row>
    <row r="1827" customFormat="false" ht="15" hidden="false" customHeight="false" outlineLevel="0" collapsed="false">
      <c r="A1827" s="0" t="s">
        <v>1016</v>
      </c>
      <c r="B1827" s="0" t="s">
        <v>39</v>
      </c>
      <c r="C1827" s="0" t="n">
        <v>1992</v>
      </c>
      <c r="D1827" s="0" t="s">
        <v>48</v>
      </c>
      <c r="E1827" s="0" t="s">
        <v>35</v>
      </c>
      <c r="F1827" s="0" t="n">
        <v>0.41</v>
      </c>
      <c r="G1827" s="0" t="n">
        <v>0.06</v>
      </c>
      <c r="H1827" s="0" t="n">
        <v>0.63</v>
      </c>
      <c r="I1827" s="0" t="n">
        <v>0.02</v>
      </c>
      <c r="J1827" s="0" t="n">
        <v>1.12</v>
      </c>
      <c r="N1827" s="0" t="s">
        <v>35</v>
      </c>
      <c r="P1827" s="0" t="n">
        <f aca="false">IF(AND(OR(Dashboard!$B$5="All",D1827=Dashboard!$B$5),OR(Dashboard!$D$5="All",N1827=Dashboard!$D$5),OR(AND(C1827&lt;&gt;"",C1827&gt;=Dashboard!$F$5,C1827&lt;=Dashboard!$H$5),AND(C1827="",Dashboard!$F$5&lt;=1980,Dashboard!$H$5&gt;=2016))),1,0)</f>
        <v>1</v>
      </c>
      <c r="Q1827" s="0" t="n">
        <f aca="false">J1827*P1827+ROW()*0.00000001</f>
        <v>1.12001827</v>
      </c>
    </row>
    <row r="1828" customFormat="false" ht="15" hidden="false" customHeight="false" outlineLevel="0" collapsed="false">
      <c r="A1828" s="0" t="s">
        <v>1602</v>
      </c>
      <c r="B1828" s="0" t="s">
        <v>64</v>
      </c>
      <c r="C1828" s="0" t="n">
        <v>2011</v>
      </c>
      <c r="D1828" s="0" t="s">
        <v>52</v>
      </c>
      <c r="E1828" s="0" t="s">
        <v>124</v>
      </c>
      <c r="F1828" s="0" t="n">
        <v>0.84</v>
      </c>
      <c r="G1828" s="0" t="n">
        <v>0.19</v>
      </c>
      <c r="H1828" s="0" t="n">
        <v>0.01</v>
      </c>
      <c r="I1828" s="0" t="n">
        <v>0.08</v>
      </c>
      <c r="J1828" s="0" t="n">
        <v>1.12</v>
      </c>
      <c r="K1828" s="0" t="n">
        <v>77</v>
      </c>
      <c r="L1828" s="0" t="n">
        <v>8.2</v>
      </c>
      <c r="M1828" s="0" t="s">
        <v>103</v>
      </c>
      <c r="N1828" s="0" t="s">
        <v>66</v>
      </c>
      <c r="O1828" s="0" t="s">
        <v>37</v>
      </c>
      <c r="P1828" s="0" t="n">
        <f aca="false">IF(AND(OR(Dashboard!$B$5="All",D1828=Dashboard!$B$5),OR(Dashboard!$D$5="All",N1828=Dashboard!$D$5),OR(AND(C1828&lt;&gt;"",C1828&gt;=Dashboard!$F$5,C1828&lt;=Dashboard!$H$5),AND(C1828="",Dashboard!$F$5&lt;=1980,Dashboard!$H$5&gt;=2016))),1,0)</f>
        <v>1</v>
      </c>
      <c r="Q1828" s="0" t="n">
        <f aca="false">J1828*P1828+ROW()*0.00000001</f>
        <v>1.12001828</v>
      </c>
    </row>
    <row r="1829" customFormat="false" ht="15" hidden="false" customHeight="false" outlineLevel="0" collapsed="false">
      <c r="A1829" s="0" t="s">
        <v>1124</v>
      </c>
      <c r="B1829" s="0" t="s">
        <v>76</v>
      </c>
      <c r="C1829" s="0" t="n">
        <v>2009</v>
      </c>
      <c r="D1829" s="0" t="s">
        <v>52</v>
      </c>
      <c r="E1829" s="0" t="s">
        <v>91</v>
      </c>
      <c r="F1829" s="0" t="n">
        <v>0.28</v>
      </c>
      <c r="G1829" s="0" t="n">
        <v>0.3</v>
      </c>
      <c r="H1829" s="0" t="n">
        <v>0</v>
      </c>
      <c r="I1829" s="0" t="n">
        <v>0.54</v>
      </c>
      <c r="J1829" s="0" t="n">
        <v>1.12</v>
      </c>
      <c r="K1829" s="0" t="n">
        <v>71</v>
      </c>
      <c r="L1829" s="0" t="n">
        <v>2.6</v>
      </c>
      <c r="M1829" s="0" t="s">
        <v>103</v>
      </c>
      <c r="N1829" s="0" t="s">
        <v>74</v>
      </c>
      <c r="O1829" s="0" t="s">
        <v>37</v>
      </c>
      <c r="P1829" s="0" t="n">
        <f aca="false">IF(AND(OR(Dashboard!$B$5="All",D1829=Dashboard!$B$5),OR(Dashboard!$D$5="All",N1829=Dashboard!$D$5),OR(AND(C1829&lt;&gt;"",C1829&gt;=Dashboard!$F$5,C1829&lt;=Dashboard!$H$5),AND(C1829="",Dashboard!$F$5&lt;=1980,Dashboard!$H$5&gt;=2016))),1,0)</f>
        <v>1</v>
      </c>
      <c r="Q1829" s="0" t="n">
        <f aca="false">J1829*P1829+ROW()*0.00000001</f>
        <v>1.12001829</v>
      </c>
    </row>
    <row r="1830" customFormat="false" ht="15" hidden="false" customHeight="false" outlineLevel="0" collapsed="false">
      <c r="A1830" s="0" t="s">
        <v>1603</v>
      </c>
      <c r="B1830" s="0" t="s">
        <v>152</v>
      </c>
      <c r="C1830" s="0" t="n">
        <v>2007</v>
      </c>
      <c r="D1830" s="0" t="s">
        <v>34</v>
      </c>
      <c r="E1830" s="0" t="s">
        <v>1604</v>
      </c>
      <c r="F1830" s="0" t="n">
        <v>0</v>
      </c>
      <c r="G1830" s="0" t="n">
        <v>1.12</v>
      </c>
      <c r="H1830" s="0" t="n">
        <v>0</v>
      </c>
      <c r="I1830" s="0" t="n">
        <v>0</v>
      </c>
      <c r="J1830" s="0" t="n">
        <v>1.12</v>
      </c>
      <c r="K1830" s="0" t="n">
        <v>86</v>
      </c>
      <c r="L1830" s="0" t="n">
        <v>8</v>
      </c>
      <c r="M1830" s="0" t="s">
        <v>36</v>
      </c>
      <c r="N1830" s="0" t="s">
        <v>152</v>
      </c>
      <c r="O1830" s="0" t="s">
        <v>42</v>
      </c>
      <c r="P1830" s="0" t="n">
        <f aca="false">IF(AND(OR(Dashboard!$B$5="All",D1830=Dashboard!$B$5),OR(Dashboard!$D$5="All",N1830=Dashboard!$D$5),OR(AND(C1830&lt;&gt;"",C1830&gt;=Dashboard!$F$5,C1830&lt;=Dashboard!$H$5),AND(C1830="",Dashboard!$F$5&lt;=1980,Dashboard!$H$5&gt;=2016))),1,0)</f>
        <v>1</v>
      </c>
      <c r="Q1830" s="0" t="n">
        <f aca="false">J1830*P1830+ROW()*0.00000001</f>
        <v>1.1200183</v>
      </c>
    </row>
    <row r="1831" customFormat="false" ht="15" hidden="false" customHeight="false" outlineLevel="0" collapsed="false">
      <c r="A1831" s="0" t="s">
        <v>1605</v>
      </c>
      <c r="B1831" s="0" t="s">
        <v>70</v>
      </c>
      <c r="C1831" s="0" t="n">
        <v>2009</v>
      </c>
      <c r="D1831" s="0" t="s">
        <v>71</v>
      </c>
      <c r="E1831" s="0" t="s">
        <v>154</v>
      </c>
      <c r="F1831" s="0" t="n">
        <v>0.21</v>
      </c>
      <c r="G1831" s="0" t="n">
        <v>0.2</v>
      </c>
      <c r="H1831" s="0" t="n">
        <v>0.62</v>
      </c>
      <c r="I1831" s="0" t="n">
        <v>0.08</v>
      </c>
      <c r="J1831" s="0" t="n">
        <v>1.12</v>
      </c>
      <c r="K1831" s="0" t="n">
        <v>79</v>
      </c>
      <c r="L1831" s="0" t="n">
        <v>8.1</v>
      </c>
      <c r="M1831" s="0" t="s">
        <v>73</v>
      </c>
      <c r="N1831" s="0" t="s">
        <v>74</v>
      </c>
      <c r="O1831" s="0" t="s">
        <v>37</v>
      </c>
      <c r="P1831" s="0" t="n">
        <f aca="false">IF(AND(OR(Dashboard!$B$5="All",D1831=Dashboard!$B$5),OR(Dashboard!$D$5="All",N1831=Dashboard!$D$5),OR(AND(C1831&lt;&gt;"",C1831&gt;=Dashboard!$F$5,C1831&lt;=Dashboard!$H$5),AND(C1831="",Dashboard!$F$5&lt;=1980,Dashboard!$H$5&gt;=2016))),1,0)</f>
        <v>1</v>
      </c>
      <c r="Q1831" s="0" t="n">
        <f aca="false">J1831*P1831+ROW()*0.00000001</f>
        <v>1.12001831</v>
      </c>
    </row>
    <row r="1832" customFormat="false" ht="15" hidden="false" customHeight="false" outlineLevel="0" collapsed="false">
      <c r="A1832" s="0" t="s">
        <v>1606</v>
      </c>
      <c r="B1832" s="0" t="s">
        <v>851</v>
      </c>
      <c r="C1832" s="0" t="n">
        <v>2012</v>
      </c>
      <c r="D1832" s="0" t="s">
        <v>46</v>
      </c>
      <c r="E1832" s="0" t="s">
        <v>1607</v>
      </c>
      <c r="F1832" s="0" t="n">
        <v>0.36</v>
      </c>
      <c r="G1832" s="0" t="n">
        <v>0.23</v>
      </c>
      <c r="H1832" s="0" t="n">
        <v>0.38</v>
      </c>
      <c r="I1832" s="0" t="n">
        <v>0.15</v>
      </c>
      <c r="J1832" s="0" t="n">
        <v>1.12</v>
      </c>
      <c r="K1832" s="0" t="n">
        <v>93</v>
      </c>
      <c r="L1832" s="0" t="n">
        <v>9.2</v>
      </c>
      <c r="M1832" s="0" t="s">
        <v>73</v>
      </c>
      <c r="N1832" s="0" t="s">
        <v>74</v>
      </c>
      <c r="O1832" s="0" t="s">
        <v>60</v>
      </c>
      <c r="P1832" s="0" t="n">
        <f aca="false">IF(AND(OR(Dashboard!$B$5="All",D1832=Dashboard!$B$5),OR(Dashboard!$D$5="All",N1832=Dashboard!$D$5),OR(AND(C1832&lt;&gt;"",C1832&gt;=Dashboard!$F$5,C1832&lt;=Dashboard!$H$5),AND(C1832="",Dashboard!$F$5&lt;=1980,Dashboard!$H$5&gt;=2016))),1,0)</f>
        <v>1</v>
      </c>
      <c r="Q1832" s="0" t="n">
        <f aca="false">J1832*P1832+ROW()*0.00000001</f>
        <v>1.12001832</v>
      </c>
    </row>
    <row r="1833" customFormat="false" ht="15" hidden="false" customHeight="false" outlineLevel="0" collapsed="false">
      <c r="A1833" s="0" t="s">
        <v>441</v>
      </c>
      <c r="B1833" s="0" t="s">
        <v>144</v>
      </c>
      <c r="C1833" s="0" t="n">
        <v>2004</v>
      </c>
      <c r="D1833" s="0" t="s">
        <v>71</v>
      </c>
      <c r="E1833" s="0" t="s">
        <v>91</v>
      </c>
      <c r="F1833" s="0" t="n">
        <v>0.82</v>
      </c>
      <c r="G1833" s="0" t="n">
        <v>0.26</v>
      </c>
      <c r="H1833" s="0" t="n">
        <v>0</v>
      </c>
      <c r="I1833" s="0" t="n">
        <v>0.04</v>
      </c>
      <c r="J1833" s="0" t="n">
        <v>1.12</v>
      </c>
      <c r="K1833" s="0" t="n">
        <v>83</v>
      </c>
      <c r="L1833" s="0" t="n">
        <v>8.3</v>
      </c>
      <c r="M1833" s="0" t="s">
        <v>103</v>
      </c>
      <c r="N1833" s="0" t="s">
        <v>66</v>
      </c>
      <c r="O1833" s="0" t="s">
        <v>42</v>
      </c>
      <c r="P1833" s="0" t="n">
        <f aca="false">IF(AND(OR(Dashboard!$B$5="All",D1833=Dashboard!$B$5),OR(Dashboard!$D$5="All",N1833=Dashboard!$D$5),OR(AND(C1833&lt;&gt;"",C1833&gt;=Dashboard!$F$5,C1833&lt;=Dashboard!$H$5),AND(C1833="",Dashboard!$F$5&lt;=1980,Dashboard!$H$5&gt;=2016))),1,0)</f>
        <v>1</v>
      </c>
      <c r="Q1833" s="0" t="n">
        <f aca="false">J1833*P1833+ROW()*0.00000001</f>
        <v>1.12001833</v>
      </c>
    </row>
    <row r="1834" customFormat="false" ht="15" hidden="false" customHeight="false" outlineLevel="0" collapsed="false">
      <c r="A1834" s="0" t="s">
        <v>1608</v>
      </c>
      <c r="B1834" s="0" t="s">
        <v>64</v>
      </c>
      <c r="C1834" s="0" t="n">
        <v>2010</v>
      </c>
      <c r="D1834" s="0" t="s">
        <v>56</v>
      </c>
      <c r="E1834" s="0" t="s">
        <v>65</v>
      </c>
      <c r="F1834" s="0" t="n">
        <v>0.63</v>
      </c>
      <c r="G1834" s="0" t="n">
        <v>0.36</v>
      </c>
      <c r="H1834" s="0" t="n">
        <v>0.02</v>
      </c>
      <c r="I1834" s="0" t="n">
        <v>0.1</v>
      </c>
      <c r="J1834" s="0" t="n">
        <v>1.12</v>
      </c>
      <c r="K1834" s="0" t="n">
        <v>70</v>
      </c>
      <c r="L1834" s="0" t="n">
        <v>6</v>
      </c>
      <c r="M1834" s="0" t="s">
        <v>73</v>
      </c>
      <c r="N1834" s="0" t="s">
        <v>66</v>
      </c>
      <c r="O1834" s="0" t="s">
        <v>67</v>
      </c>
      <c r="P1834" s="0" t="n">
        <f aca="false">IF(AND(OR(Dashboard!$B$5="All",D1834=Dashboard!$B$5),OR(Dashboard!$D$5="All",N1834=Dashboard!$D$5),OR(AND(C1834&lt;&gt;"",C1834&gt;=Dashboard!$F$5,C1834&lt;=Dashboard!$H$5),AND(C1834="",Dashboard!$F$5&lt;=1980,Dashboard!$H$5&gt;=2016))),1,0)</f>
        <v>1</v>
      </c>
      <c r="Q1834" s="0" t="n">
        <f aca="false">J1834*P1834+ROW()*0.00000001</f>
        <v>1.12001834</v>
      </c>
    </row>
    <row r="1835" customFormat="false" ht="15" hidden="false" customHeight="false" outlineLevel="0" collapsed="false">
      <c r="A1835" s="0" t="s">
        <v>989</v>
      </c>
      <c r="B1835" s="0" t="s">
        <v>70</v>
      </c>
      <c r="C1835" s="0" t="n">
        <v>2009</v>
      </c>
      <c r="D1835" s="0" t="s">
        <v>52</v>
      </c>
      <c r="E1835" s="0" t="s">
        <v>481</v>
      </c>
      <c r="F1835" s="0" t="n">
        <v>0.67</v>
      </c>
      <c r="G1835" s="0" t="n">
        <v>0.29</v>
      </c>
      <c r="H1835" s="0" t="n">
        <v>0</v>
      </c>
      <c r="I1835" s="0" t="n">
        <v>0.15</v>
      </c>
      <c r="J1835" s="0" t="n">
        <v>1.12</v>
      </c>
      <c r="K1835" s="0" t="n">
        <v>88</v>
      </c>
      <c r="L1835" s="0" t="n">
        <v>8.7</v>
      </c>
      <c r="M1835" s="0" t="s">
        <v>103</v>
      </c>
      <c r="N1835" s="0" t="s">
        <v>74</v>
      </c>
      <c r="O1835" s="0" t="s">
        <v>42</v>
      </c>
      <c r="P1835" s="0" t="n">
        <f aca="false">IF(AND(OR(Dashboard!$B$5="All",D1835=Dashboard!$B$5),OR(Dashboard!$D$5="All",N1835=Dashboard!$D$5),OR(AND(C1835&lt;&gt;"",C1835&gt;=Dashboard!$F$5,C1835&lt;=Dashboard!$H$5),AND(C1835="",Dashboard!$F$5&lt;=1980,Dashboard!$H$5&gt;=2016))),1,0)</f>
        <v>1</v>
      </c>
      <c r="Q1835" s="0" t="n">
        <f aca="false">J1835*P1835+ROW()*0.00000001</f>
        <v>1.12001835</v>
      </c>
    </row>
    <row r="1836" customFormat="false" ht="15" hidden="false" customHeight="false" outlineLevel="0" collapsed="false">
      <c r="A1836" s="0" t="s">
        <v>1609</v>
      </c>
      <c r="B1836" s="0" t="s">
        <v>64</v>
      </c>
      <c r="C1836" s="0" t="n">
        <v>2011</v>
      </c>
      <c r="D1836" s="0" t="s">
        <v>71</v>
      </c>
      <c r="E1836" s="0" t="s">
        <v>142</v>
      </c>
      <c r="F1836" s="0" t="n">
        <v>0.72</v>
      </c>
      <c r="G1836" s="0" t="n">
        <v>0.29</v>
      </c>
      <c r="H1836" s="0" t="n">
        <v>0.01</v>
      </c>
      <c r="I1836" s="0" t="n">
        <v>0.09</v>
      </c>
      <c r="J1836" s="0" t="n">
        <v>1.11</v>
      </c>
      <c r="K1836" s="0" t="n">
        <v>79</v>
      </c>
      <c r="L1836" s="0" t="n">
        <v>4.5</v>
      </c>
      <c r="M1836" s="0" t="s">
        <v>73</v>
      </c>
      <c r="N1836" s="0" t="s">
        <v>66</v>
      </c>
      <c r="O1836" s="0" t="s">
        <v>37</v>
      </c>
      <c r="P1836" s="0" t="n">
        <f aca="false">IF(AND(OR(Dashboard!$B$5="All",D1836=Dashboard!$B$5),OR(Dashboard!$D$5="All",N1836=Dashboard!$D$5),OR(AND(C1836&lt;&gt;"",C1836&gt;=Dashboard!$F$5,C1836&lt;=Dashboard!$H$5),AND(C1836="",Dashboard!$F$5&lt;=1980,Dashboard!$H$5&gt;=2016))),1,0)</f>
        <v>1</v>
      </c>
      <c r="Q1836" s="0" t="n">
        <f aca="false">J1836*P1836+ROW()*0.00000001</f>
        <v>1.11001836</v>
      </c>
    </row>
    <row r="1837" customFormat="false" ht="15" hidden="false" customHeight="false" outlineLevel="0" collapsed="false">
      <c r="A1837" s="0" t="s">
        <v>1610</v>
      </c>
      <c r="B1837" s="0" t="s">
        <v>144</v>
      </c>
      <c r="C1837" s="0" t="n">
        <v>2003</v>
      </c>
      <c r="D1837" s="0" t="s">
        <v>56</v>
      </c>
      <c r="E1837" s="0" t="s">
        <v>65</v>
      </c>
      <c r="F1837" s="0" t="n">
        <v>0.85</v>
      </c>
      <c r="G1837" s="0" t="n">
        <v>0.23</v>
      </c>
      <c r="H1837" s="0" t="n">
        <v>0</v>
      </c>
      <c r="I1837" s="0" t="n">
        <v>0.04</v>
      </c>
      <c r="J1837" s="0" t="n">
        <v>1.11</v>
      </c>
      <c r="K1837" s="0" t="n">
        <v>74</v>
      </c>
      <c r="L1837" s="0" t="n">
        <v>7.6</v>
      </c>
      <c r="M1837" s="0" t="s">
        <v>73</v>
      </c>
      <c r="N1837" s="0" t="s">
        <v>66</v>
      </c>
      <c r="O1837" s="0" t="s">
        <v>37</v>
      </c>
      <c r="P1837" s="0" t="n">
        <f aca="false">IF(AND(OR(Dashboard!$B$5="All",D1837=Dashboard!$B$5),OR(Dashboard!$D$5="All",N1837=Dashboard!$D$5),OR(AND(C1837&lt;&gt;"",C1837&gt;=Dashboard!$F$5,C1837&lt;=Dashboard!$H$5),AND(C1837="",Dashboard!$F$5&lt;=1980,Dashboard!$H$5&gt;=2016))),1,0)</f>
        <v>1</v>
      </c>
      <c r="Q1837" s="0" t="n">
        <f aca="false">J1837*P1837+ROW()*0.00000001</f>
        <v>1.11001837</v>
      </c>
    </row>
    <row r="1838" customFormat="false" ht="15" hidden="false" customHeight="false" outlineLevel="0" collapsed="false">
      <c r="A1838" s="0" t="s">
        <v>1611</v>
      </c>
      <c r="B1838" s="0" t="s">
        <v>76</v>
      </c>
      <c r="C1838" s="0" t="n">
        <v>2007</v>
      </c>
      <c r="D1838" s="0" t="s">
        <v>71</v>
      </c>
      <c r="E1838" s="0" t="s">
        <v>91</v>
      </c>
      <c r="F1838" s="0" t="n">
        <v>0.63</v>
      </c>
      <c r="G1838" s="0" t="n">
        <v>0.37</v>
      </c>
      <c r="H1838" s="0" t="n">
        <v>0</v>
      </c>
      <c r="I1838" s="0" t="n">
        <v>0.11</v>
      </c>
      <c r="J1838" s="0" t="n">
        <v>1.11</v>
      </c>
      <c r="N1838" s="0" t="s">
        <v>74</v>
      </c>
      <c r="P1838" s="0" t="n">
        <f aca="false">IF(AND(OR(Dashboard!$B$5="All",D1838=Dashboard!$B$5),OR(Dashboard!$D$5="All",N1838=Dashboard!$D$5),OR(AND(C1838&lt;&gt;"",C1838&gt;=Dashboard!$F$5,C1838&lt;=Dashboard!$H$5),AND(C1838="",Dashboard!$F$5&lt;=1980,Dashboard!$H$5&gt;=2016))),1,0)</f>
        <v>1</v>
      </c>
      <c r="Q1838" s="0" t="n">
        <f aca="false">J1838*P1838+ROW()*0.00000001</f>
        <v>1.11001838</v>
      </c>
    </row>
    <row r="1839" customFormat="false" ht="15" hidden="false" customHeight="false" outlineLevel="0" collapsed="false">
      <c r="A1839" s="0" t="s">
        <v>1612</v>
      </c>
      <c r="B1839" s="0" t="s">
        <v>76</v>
      </c>
      <c r="C1839" s="0" t="n">
        <v>2007</v>
      </c>
      <c r="D1839" s="0" t="s">
        <v>52</v>
      </c>
      <c r="E1839" s="0" t="s">
        <v>270</v>
      </c>
      <c r="F1839" s="0" t="n">
        <v>0.92</v>
      </c>
      <c r="G1839" s="0" t="n">
        <v>0.04</v>
      </c>
      <c r="H1839" s="0" t="n">
        <v>0</v>
      </c>
      <c r="I1839" s="0" t="n">
        <v>0.15</v>
      </c>
      <c r="J1839" s="0" t="n">
        <v>1.11</v>
      </c>
      <c r="K1839" s="0" t="n">
        <v>69</v>
      </c>
      <c r="L1839" s="0" t="n">
        <v>6.3</v>
      </c>
      <c r="M1839" s="0" t="s">
        <v>103</v>
      </c>
      <c r="N1839" s="0" t="s">
        <v>74</v>
      </c>
      <c r="O1839" s="0" t="s">
        <v>67</v>
      </c>
      <c r="P1839" s="0" t="n">
        <f aca="false">IF(AND(OR(Dashboard!$B$5="All",D1839=Dashboard!$B$5),OR(Dashboard!$D$5="All",N1839=Dashboard!$D$5),OR(AND(C1839&lt;&gt;"",C1839&gt;=Dashboard!$F$5,C1839&lt;=Dashboard!$H$5),AND(C1839="",Dashboard!$F$5&lt;=1980,Dashboard!$H$5&gt;=2016))),1,0)</f>
        <v>1</v>
      </c>
      <c r="Q1839" s="0" t="n">
        <f aca="false">J1839*P1839+ROW()*0.00000001</f>
        <v>1.11001839</v>
      </c>
    </row>
    <row r="1840" customFormat="false" ht="15" hidden="false" customHeight="false" outlineLevel="0" collapsed="false">
      <c r="A1840" s="0" t="s">
        <v>1613</v>
      </c>
      <c r="B1840" s="0" t="s">
        <v>70</v>
      </c>
      <c r="C1840" s="0" t="n">
        <v>2011</v>
      </c>
      <c r="D1840" s="0" t="s">
        <v>102</v>
      </c>
      <c r="E1840" s="0" t="s">
        <v>142</v>
      </c>
      <c r="F1840" s="0" t="n">
        <v>0.45</v>
      </c>
      <c r="G1840" s="0" t="n">
        <v>0.49</v>
      </c>
      <c r="H1840" s="0" t="n">
        <v>0</v>
      </c>
      <c r="I1840" s="0" t="n">
        <v>0.18</v>
      </c>
      <c r="J1840" s="0" t="n">
        <v>1.11</v>
      </c>
      <c r="K1840" s="0" t="n">
        <v>84</v>
      </c>
      <c r="L1840" s="0" t="n">
        <v>7.3</v>
      </c>
      <c r="M1840" s="0" t="s">
        <v>73</v>
      </c>
      <c r="N1840" s="0" t="s">
        <v>74</v>
      </c>
      <c r="O1840" s="0" t="s">
        <v>42</v>
      </c>
      <c r="P1840" s="0" t="n">
        <f aca="false">IF(AND(OR(Dashboard!$B$5="All",D1840=Dashboard!$B$5),OR(Dashboard!$D$5="All",N1840=Dashboard!$D$5),OR(AND(C1840&lt;&gt;"",C1840&gt;=Dashboard!$F$5,C1840&lt;=Dashboard!$H$5),AND(C1840="",Dashboard!$F$5&lt;=1980,Dashboard!$H$5&gt;=2016))),1,0)</f>
        <v>1</v>
      </c>
      <c r="Q1840" s="0" t="n">
        <f aca="false">J1840*P1840+ROW()*0.00000001</f>
        <v>1.1100184</v>
      </c>
    </row>
    <row r="1841" customFormat="false" ht="15" hidden="false" customHeight="false" outlineLevel="0" collapsed="false">
      <c r="A1841" s="0" t="s">
        <v>655</v>
      </c>
      <c r="B1841" s="0" t="s">
        <v>76</v>
      </c>
      <c r="D1841" s="0" t="s">
        <v>52</v>
      </c>
      <c r="E1841" s="0" t="s">
        <v>142</v>
      </c>
      <c r="F1841" s="0" t="n">
        <v>0.71</v>
      </c>
      <c r="G1841" s="0" t="n">
        <v>0.06</v>
      </c>
      <c r="H1841" s="0" t="n">
        <v>0</v>
      </c>
      <c r="I1841" s="0" t="n">
        <v>0.35</v>
      </c>
      <c r="J1841" s="0" t="n">
        <v>1.11</v>
      </c>
      <c r="K1841" s="0" t="n">
        <v>82</v>
      </c>
      <c r="L1841" s="0" t="n">
        <v>6.8</v>
      </c>
      <c r="M1841" s="0" t="s">
        <v>103</v>
      </c>
      <c r="N1841" s="0" t="s">
        <v>74</v>
      </c>
      <c r="O1841" s="0" t="s">
        <v>42</v>
      </c>
      <c r="P1841" s="0" t="n">
        <f aca="false">IF(AND(OR(Dashboard!$B$5="All",D1841=Dashboard!$B$5),OR(Dashboard!$D$5="All",N1841=Dashboard!$D$5),OR(AND(C1841&lt;&gt;"",C1841&gt;=Dashboard!$F$5,C1841&lt;=Dashboard!$H$5),AND(C1841="",Dashboard!$F$5&lt;=1980,Dashboard!$H$5&gt;=2016))),1,0)</f>
        <v>1</v>
      </c>
      <c r="Q1841" s="0" t="n">
        <f aca="false">J1841*P1841+ROW()*0.00000001</f>
        <v>1.11001841</v>
      </c>
    </row>
    <row r="1842" customFormat="false" ht="15" hidden="false" customHeight="false" outlineLevel="0" collapsed="false">
      <c r="A1842" s="0" t="s">
        <v>1614</v>
      </c>
      <c r="B1842" s="0" t="s">
        <v>144</v>
      </c>
      <c r="C1842" s="0" t="n">
        <v>2005</v>
      </c>
      <c r="D1842" s="0" t="s">
        <v>71</v>
      </c>
      <c r="E1842" s="0" t="s">
        <v>124</v>
      </c>
      <c r="F1842" s="0" t="n">
        <v>0.68</v>
      </c>
      <c r="G1842" s="0" t="n">
        <v>0.38</v>
      </c>
      <c r="H1842" s="0" t="n">
        <v>0</v>
      </c>
      <c r="I1842" s="0" t="n">
        <v>0.05</v>
      </c>
      <c r="J1842" s="0" t="n">
        <v>1.11</v>
      </c>
      <c r="K1842" s="0" t="n">
        <v>94</v>
      </c>
      <c r="L1842" s="0" t="n">
        <v>9</v>
      </c>
      <c r="M1842" s="0" t="s">
        <v>73</v>
      </c>
      <c r="N1842" s="0" t="s">
        <v>66</v>
      </c>
      <c r="O1842" s="0" t="s">
        <v>60</v>
      </c>
      <c r="P1842" s="0" t="n">
        <f aca="false">IF(AND(OR(Dashboard!$B$5="All",D1842=Dashboard!$B$5),OR(Dashboard!$D$5="All",N1842=Dashboard!$D$5),OR(AND(C1842&lt;&gt;"",C1842&gt;=Dashboard!$F$5,C1842&lt;=Dashboard!$H$5),AND(C1842="",Dashboard!$F$5&lt;=1980,Dashboard!$H$5&gt;=2016))),1,0)</f>
        <v>1</v>
      </c>
      <c r="Q1842" s="0" t="n">
        <f aca="false">J1842*P1842+ROW()*0.00000001</f>
        <v>1.11001842</v>
      </c>
    </row>
    <row r="1843" customFormat="false" ht="15" hidden="false" customHeight="false" outlineLevel="0" collapsed="false">
      <c r="A1843" s="0" t="s">
        <v>1615</v>
      </c>
      <c r="B1843" s="0" t="s">
        <v>222</v>
      </c>
      <c r="C1843" s="0" t="n">
        <v>1994</v>
      </c>
      <c r="D1843" s="0" t="s">
        <v>34</v>
      </c>
      <c r="E1843" s="0" t="s">
        <v>449</v>
      </c>
      <c r="F1843" s="0" t="n">
        <v>0.95</v>
      </c>
      <c r="G1843" s="0" t="n">
        <v>0.14</v>
      </c>
      <c r="H1843" s="0" t="n">
        <v>0</v>
      </c>
      <c r="I1843" s="0" t="n">
        <v>0.03</v>
      </c>
      <c r="J1843" s="0" t="n">
        <v>1.11</v>
      </c>
      <c r="N1843" s="0" t="s">
        <v>154</v>
      </c>
      <c r="P1843" s="0" t="n">
        <f aca="false">IF(AND(OR(Dashboard!$B$5="All",D1843=Dashboard!$B$5),OR(Dashboard!$D$5="All",N1843=Dashboard!$D$5),OR(AND(C1843&lt;&gt;"",C1843&gt;=Dashboard!$F$5,C1843&lt;=Dashboard!$H$5),AND(C1843="",Dashboard!$F$5&lt;=1980,Dashboard!$H$5&gt;=2016))),1,0)</f>
        <v>1</v>
      </c>
      <c r="Q1843" s="0" t="n">
        <f aca="false">J1843*P1843+ROW()*0.00000001</f>
        <v>1.11001843</v>
      </c>
    </row>
    <row r="1844" customFormat="false" ht="15" hidden="false" customHeight="false" outlineLevel="0" collapsed="false">
      <c r="A1844" s="0" t="s">
        <v>1616</v>
      </c>
      <c r="B1844" s="0" t="s">
        <v>39</v>
      </c>
      <c r="C1844" s="0" t="n">
        <v>1983</v>
      </c>
      <c r="D1844" s="0" t="s">
        <v>16</v>
      </c>
      <c r="E1844" s="0" t="s">
        <v>35</v>
      </c>
      <c r="F1844" s="0" t="n">
        <v>0.33</v>
      </c>
      <c r="G1844" s="0" t="n">
        <v>0.07</v>
      </c>
      <c r="H1844" s="0" t="n">
        <v>0.7</v>
      </c>
      <c r="I1844" s="0" t="n">
        <v>0.01</v>
      </c>
      <c r="J1844" s="0" t="n">
        <v>1.11</v>
      </c>
      <c r="N1844" s="0" t="s">
        <v>35</v>
      </c>
      <c r="P1844" s="0" t="n">
        <f aca="false">IF(AND(OR(Dashboard!$B$5="All",D1844=Dashboard!$B$5),OR(Dashboard!$D$5="All",N1844=Dashboard!$D$5),OR(AND(C1844&lt;&gt;"",C1844&gt;=Dashboard!$F$5,C1844&lt;=Dashboard!$H$5),AND(C1844="",Dashboard!$F$5&lt;=1980,Dashboard!$H$5&gt;=2016))),1,0)</f>
        <v>1</v>
      </c>
      <c r="Q1844" s="0" t="n">
        <f aca="false">J1844*P1844+ROW()*0.00000001</f>
        <v>1.11001844</v>
      </c>
    </row>
    <row r="1845" customFormat="false" ht="15" hidden="false" customHeight="false" outlineLevel="0" collapsed="false">
      <c r="A1845" s="0" t="s">
        <v>1617</v>
      </c>
      <c r="B1845" s="0" t="s">
        <v>117</v>
      </c>
      <c r="C1845" s="0" t="n">
        <v>1995</v>
      </c>
      <c r="D1845" s="0" t="s">
        <v>46</v>
      </c>
      <c r="E1845" s="0" t="s">
        <v>89</v>
      </c>
      <c r="F1845" s="0" t="n">
        <v>0</v>
      </c>
      <c r="G1845" s="0" t="n">
        <v>0</v>
      </c>
      <c r="H1845" s="0" t="n">
        <v>1.1</v>
      </c>
      <c r="I1845" s="0" t="n">
        <v>0.01</v>
      </c>
      <c r="J1845" s="0" t="n">
        <v>1.11</v>
      </c>
      <c r="N1845" s="0" t="s">
        <v>74</v>
      </c>
      <c r="P1845" s="0" t="n">
        <f aca="false">IF(AND(OR(Dashboard!$B$5="All",D1845=Dashboard!$B$5),OR(Dashboard!$D$5="All",N1845=Dashboard!$D$5),OR(AND(C1845&lt;&gt;"",C1845&gt;=Dashboard!$F$5,C1845&lt;=Dashboard!$H$5),AND(C1845="",Dashboard!$F$5&lt;=1980,Dashboard!$H$5&gt;=2016))),1,0)</f>
        <v>1</v>
      </c>
      <c r="Q1845" s="0" t="n">
        <f aca="false">J1845*P1845+ROW()*0.00000001</f>
        <v>1.11001845</v>
      </c>
    </row>
    <row r="1846" customFormat="false" ht="15" hidden="false" customHeight="false" outlineLevel="0" collapsed="false">
      <c r="A1846" s="0" t="s">
        <v>1618</v>
      </c>
      <c r="B1846" s="0" t="s">
        <v>117</v>
      </c>
      <c r="C1846" s="0" t="n">
        <v>1999</v>
      </c>
      <c r="D1846" s="0" t="s">
        <v>46</v>
      </c>
      <c r="E1846" s="0" t="s">
        <v>157</v>
      </c>
      <c r="F1846" s="0" t="n">
        <v>0.18</v>
      </c>
      <c r="G1846" s="0" t="n">
        <v>0.13</v>
      </c>
      <c r="H1846" s="0" t="n">
        <v>0.73</v>
      </c>
      <c r="I1846" s="0" t="n">
        <v>0.07</v>
      </c>
      <c r="J1846" s="0" t="n">
        <v>1.11</v>
      </c>
      <c r="N1846" s="0" t="s">
        <v>74</v>
      </c>
      <c r="P1846" s="0" t="n">
        <f aca="false">IF(AND(OR(Dashboard!$B$5="All",D1846=Dashboard!$B$5),OR(Dashboard!$D$5="All",N1846=Dashboard!$D$5),OR(AND(C1846&lt;&gt;"",C1846&gt;=Dashboard!$F$5,C1846&lt;=Dashboard!$H$5),AND(C1846="",Dashboard!$F$5&lt;=1980,Dashboard!$H$5&gt;=2016))),1,0)</f>
        <v>1</v>
      </c>
      <c r="Q1846" s="0" t="n">
        <f aca="false">J1846*P1846+ROW()*0.00000001</f>
        <v>1.11001846</v>
      </c>
    </row>
    <row r="1847" customFormat="false" ht="15" hidden="false" customHeight="false" outlineLevel="0" collapsed="false">
      <c r="A1847" s="0" t="s">
        <v>1619</v>
      </c>
      <c r="B1847" s="0" t="s">
        <v>184</v>
      </c>
      <c r="C1847" s="0" t="n">
        <v>2013</v>
      </c>
      <c r="D1847" s="0" t="s">
        <v>246</v>
      </c>
      <c r="E1847" s="0" t="s">
        <v>35</v>
      </c>
      <c r="F1847" s="0" t="n">
        <v>0.44</v>
      </c>
      <c r="G1847" s="0" t="n">
        <v>0.32</v>
      </c>
      <c r="H1847" s="0" t="n">
        <v>0.29</v>
      </c>
      <c r="I1847" s="0" t="n">
        <v>0.07</v>
      </c>
      <c r="J1847" s="0" t="n">
        <v>1.11</v>
      </c>
      <c r="K1847" s="0" t="n">
        <v>87</v>
      </c>
      <c r="L1847" s="0" t="n">
        <v>8.7</v>
      </c>
      <c r="M1847" s="0" t="s">
        <v>125</v>
      </c>
      <c r="N1847" s="0" t="s">
        <v>35</v>
      </c>
      <c r="O1847" s="0" t="s">
        <v>42</v>
      </c>
      <c r="P1847" s="0" t="n">
        <f aca="false">IF(AND(OR(Dashboard!$B$5="All",D1847=Dashboard!$B$5),OR(Dashboard!$D$5="All",N1847=Dashboard!$D$5),OR(AND(C1847&lt;&gt;"",C1847&gt;=Dashboard!$F$5,C1847&lt;=Dashboard!$H$5),AND(C1847="",Dashboard!$F$5&lt;=1980,Dashboard!$H$5&gt;=2016))),1,0)</f>
        <v>1</v>
      </c>
      <c r="Q1847" s="0" t="n">
        <f aca="false">J1847*P1847+ROW()*0.00000001</f>
        <v>1.11001847</v>
      </c>
    </row>
    <row r="1848" customFormat="false" ht="15" hidden="false" customHeight="false" outlineLevel="0" collapsed="false">
      <c r="A1848" s="0" t="s">
        <v>1571</v>
      </c>
      <c r="B1848" s="0" t="s">
        <v>64</v>
      </c>
      <c r="C1848" s="0" t="n">
        <v>2013</v>
      </c>
      <c r="D1848" s="0" t="s">
        <v>34</v>
      </c>
      <c r="E1848" s="0" t="s">
        <v>72</v>
      </c>
      <c r="F1848" s="0" t="n">
        <v>0.64</v>
      </c>
      <c r="G1848" s="0" t="n">
        <v>0.37</v>
      </c>
      <c r="H1848" s="0" t="n">
        <v>0</v>
      </c>
      <c r="I1848" s="0" t="n">
        <v>0.1</v>
      </c>
      <c r="J1848" s="0" t="n">
        <v>1.11</v>
      </c>
      <c r="K1848" s="0" t="n">
        <v>75</v>
      </c>
      <c r="L1848" s="0" t="n">
        <v>7.7</v>
      </c>
      <c r="M1848" s="0" t="s">
        <v>103</v>
      </c>
      <c r="N1848" s="0" t="s">
        <v>66</v>
      </c>
      <c r="O1848" s="0" t="s">
        <v>37</v>
      </c>
      <c r="P1848" s="0" t="n">
        <f aca="false">IF(AND(OR(Dashboard!$B$5="All",D1848=Dashboard!$B$5),OR(Dashboard!$D$5="All",N1848=Dashboard!$D$5),OR(AND(C1848&lt;&gt;"",C1848&gt;=Dashboard!$F$5,C1848&lt;=Dashboard!$H$5),AND(C1848="",Dashboard!$F$5&lt;=1980,Dashboard!$H$5&gt;=2016))),1,0)</f>
        <v>1</v>
      </c>
      <c r="Q1848" s="0" t="n">
        <f aca="false">J1848*P1848+ROW()*0.00000001</f>
        <v>1.11001848</v>
      </c>
    </row>
    <row r="1849" customFormat="false" ht="15" hidden="false" customHeight="false" outlineLevel="0" collapsed="false">
      <c r="A1849" s="0" t="s">
        <v>1620</v>
      </c>
      <c r="B1849" s="0" t="s">
        <v>94</v>
      </c>
      <c r="C1849" s="0" t="n">
        <v>2015</v>
      </c>
      <c r="D1849" s="0" t="s">
        <v>102</v>
      </c>
      <c r="E1849" s="0" t="s">
        <v>328</v>
      </c>
      <c r="F1849" s="0" t="n">
        <v>0.3</v>
      </c>
      <c r="G1849" s="0" t="n">
        <v>0.52</v>
      </c>
      <c r="H1849" s="0" t="n">
        <v>0.12</v>
      </c>
      <c r="I1849" s="0" t="n">
        <v>0.16</v>
      </c>
      <c r="J1849" s="0" t="n">
        <v>1.11</v>
      </c>
      <c r="K1849" s="0" t="n">
        <v>69</v>
      </c>
      <c r="L1849" s="0" t="n">
        <v>7.7</v>
      </c>
      <c r="M1849" s="0" t="s">
        <v>103</v>
      </c>
      <c r="N1849" s="0" t="s">
        <v>74</v>
      </c>
      <c r="O1849" s="0" t="s">
        <v>67</v>
      </c>
      <c r="P1849" s="0" t="n">
        <f aca="false">IF(AND(OR(Dashboard!$B$5="All",D1849=Dashboard!$B$5),OR(Dashboard!$D$5="All",N1849=Dashboard!$D$5),OR(AND(C1849&lt;&gt;"",C1849&gt;=Dashboard!$F$5,C1849&lt;=Dashboard!$H$5),AND(C1849="",Dashboard!$F$5&lt;=1980,Dashboard!$H$5&gt;=2016))),1,0)</f>
        <v>1</v>
      </c>
      <c r="Q1849" s="0" t="n">
        <f aca="false">J1849*P1849+ROW()*0.00000001</f>
        <v>1.11001849</v>
      </c>
    </row>
    <row r="1850" customFormat="false" ht="15" hidden="false" customHeight="false" outlineLevel="0" collapsed="false">
      <c r="A1850" s="0" t="s">
        <v>1621</v>
      </c>
      <c r="B1850" s="0" t="s">
        <v>164</v>
      </c>
      <c r="C1850" s="0" t="n">
        <v>2004</v>
      </c>
      <c r="D1850" s="0" t="s">
        <v>48</v>
      </c>
      <c r="E1850" s="0" t="s">
        <v>124</v>
      </c>
      <c r="F1850" s="0" t="n">
        <v>0.52</v>
      </c>
      <c r="G1850" s="0" t="n">
        <v>0.35</v>
      </c>
      <c r="H1850" s="0" t="n">
        <v>0</v>
      </c>
      <c r="I1850" s="0" t="n">
        <v>0.23</v>
      </c>
      <c r="J1850" s="0" t="n">
        <v>1.11</v>
      </c>
      <c r="N1850" s="0" t="s">
        <v>74</v>
      </c>
      <c r="P1850" s="0" t="n">
        <f aca="false">IF(AND(OR(Dashboard!$B$5="All",D1850=Dashboard!$B$5),OR(Dashboard!$D$5="All",N1850=Dashboard!$D$5),OR(AND(C1850&lt;&gt;"",C1850&gt;=Dashboard!$F$5,C1850&lt;=Dashboard!$H$5),AND(C1850="",Dashboard!$F$5&lt;=1980,Dashboard!$H$5&gt;=2016))),1,0)</f>
        <v>1</v>
      </c>
      <c r="Q1850" s="0" t="n">
        <f aca="false">J1850*P1850+ROW()*0.00000001</f>
        <v>1.1100185</v>
      </c>
    </row>
    <row r="1851" customFormat="false" ht="15" hidden="false" customHeight="false" outlineLevel="0" collapsed="false">
      <c r="A1851" s="0" t="s">
        <v>1622</v>
      </c>
      <c r="B1851" s="0" t="s">
        <v>159</v>
      </c>
      <c r="C1851" s="0" t="n">
        <v>1981</v>
      </c>
      <c r="D1851" s="0" t="s">
        <v>56</v>
      </c>
      <c r="E1851" s="0" t="s">
        <v>91</v>
      </c>
      <c r="F1851" s="0" t="n">
        <v>1.03</v>
      </c>
      <c r="G1851" s="0" t="n">
        <v>0.06</v>
      </c>
      <c r="H1851" s="0" t="n">
        <v>0</v>
      </c>
      <c r="I1851" s="0" t="n">
        <v>0.01</v>
      </c>
      <c r="J1851" s="0" t="n">
        <v>1.1</v>
      </c>
      <c r="N1851" s="0" t="s">
        <v>161</v>
      </c>
      <c r="P1851" s="0" t="n">
        <f aca="false">IF(AND(OR(Dashboard!$B$5="All",D1851=Dashboard!$B$5),OR(Dashboard!$D$5="All",N1851=Dashboard!$D$5),OR(AND(C1851&lt;&gt;"",C1851&gt;=Dashboard!$F$5,C1851&lt;=Dashboard!$H$5),AND(C1851="",Dashboard!$F$5&lt;=1980,Dashboard!$H$5&gt;=2016))),1,0)</f>
        <v>1</v>
      </c>
      <c r="Q1851" s="0" t="n">
        <f aca="false">J1851*P1851+ROW()*0.00000001</f>
        <v>1.10001851</v>
      </c>
    </row>
    <row r="1852" customFormat="false" ht="15" hidden="false" customHeight="false" outlineLevel="0" collapsed="false">
      <c r="A1852" s="0" t="s">
        <v>1623</v>
      </c>
      <c r="B1852" s="0" t="s">
        <v>159</v>
      </c>
      <c r="C1852" s="0" t="n">
        <v>1982</v>
      </c>
      <c r="D1852" s="0" t="s">
        <v>16</v>
      </c>
      <c r="E1852" s="0" t="s">
        <v>160</v>
      </c>
      <c r="F1852" s="0" t="n">
        <v>1.03</v>
      </c>
      <c r="G1852" s="0" t="n">
        <v>0.06</v>
      </c>
      <c r="H1852" s="0" t="n">
        <v>0</v>
      </c>
      <c r="I1852" s="0" t="n">
        <v>0.01</v>
      </c>
      <c r="J1852" s="0" t="n">
        <v>1.1</v>
      </c>
      <c r="N1852" s="0" t="s">
        <v>161</v>
      </c>
      <c r="P1852" s="0" t="n">
        <f aca="false">IF(AND(OR(Dashboard!$B$5="All",D1852=Dashboard!$B$5),OR(Dashboard!$D$5="All",N1852=Dashboard!$D$5),OR(AND(C1852&lt;&gt;"",C1852&gt;=Dashboard!$F$5,C1852&lt;=Dashboard!$H$5),AND(C1852="",Dashboard!$F$5&lt;=1980,Dashboard!$H$5&gt;=2016))),1,0)</f>
        <v>1</v>
      </c>
      <c r="Q1852" s="0" t="n">
        <f aca="false">J1852*P1852+ROW()*0.00000001</f>
        <v>1.10001852</v>
      </c>
    </row>
    <row r="1853" customFormat="false" ht="15" hidden="false" customHeight="false" outlineLevel="0" collapsed="false">
      <c r="A1853" s="0" t="s">
        <v>1624</v>
      </c>
      <c r="B1853" s="0" t="s">
        <v>70</v>
      </c>
      <c r="C1853" s="0" t="n">
        <v>2010</v>
      </c>
      <c r="D1853" s="0" t="s">
        <v>71</v>
      </c>
      <c r="E1853" s="0" t="s">
        <v>220</v>
      </c>
      <c r="F1853" s="0" t="n">
        <v>0.5</v>
      </c>
      <c r="G1853" s="0" t="n">
        <v>0.35</v>
      </c>
      <c r="H1853" s="0" t="n">
        <v>0.1</v>
      </c>
      <c r="I1853" s="0" t="n">
        <v>0.15</v>
      </c>
      <c r="J1853" s="0" t="n">
        <v>1.1</v>
      </c>
      <c r="K1853" s="0" t="n">
        <v>85</v>
      </c>
      <c r="L1853" s="0" t="n">
        <v>8</v>
      </c>
      <c r="M1853" s="0" t="s">
        <v>73</v>
      </c>
      <c r="N1853" s="0" t="s">
        <v>74</v>
      </c>
      <c r="O1853" s="0" t="s">
        <v>42</v>
      </c>
      <c r="P1853" s="0" t="n">
        <f aca="false">IF(AND(OR(Dashboard!$B$5="All",D1853=Dashboard!$B$5),OR(Dashboard!$D$5="All",N1853=Dashboard!$D$5),OR(AND(C1853&lt;&gt;"",C1853&gt;=Dashboard!$F$5,C1853&lt;=Dashboard!$H$5),AND(C1853="",Dashboard!$F$5&lt;=1980,Dashboard!$H$5&gt;=2016))),1,0)</f>
        <v>1</v>
      </c>
      <c r="Q1853" s="0" t="n">
        <f aca="false">J1853*P1853+ROW()*0.00000001</f>
        <v>1.10001853</v>
      </c>
    </row>
    <row r="1854" customFormat="false" ht="15" hidden="false" customHeight="false" outlineLevel="0" collapsed="false">
      <c r="A1854" s="0" t="s">
        <v>1625</v>
      </c>
      <c r="B1854" s="0" t="s">
        <v>117</v>
      </c>
      <c r="C1854" s="0" t="n">
        <v>1997</v>
      </c>
      <c r="D1854" s="0" t="s">
        <v>34</v>
      </c>
      <c r="E1854" s="0" t="s">
        <v>142</v>
      </c>
      <c r="F1854" s="0" t="n">
        <v>0.61</v>
      </c>
      <c r="G1854" s="0" t="n">
        <v>0.42</v>
      </c>
      <c r="H1854" s="0" t="n">
        <v>0</v>
      </c>
      <c r="I1854" s="0" t="n">
        <v>0.07</v>
      </c>
      <c r="J1854" s="0" t="n">
        <v>1.1</v>
      </c>
      <c r="N1854" s="0" t="s">
        <v>74</v>
      </c>
      <c r="P1854" s="0" t="n">
        <f aca="false">IF(AND(OR(Dashboard!$B$5="All",D1854=Dashboard!$B$5),OR(Dashboard!$D$5="All",N1854=Dashboard!$D$5),OR(AND(C1854&lt;&gt;"",C1854&gt;=Dashboard!$F$5,C1854&lt;=Dashboard!$H$5),AND(C1854="",Dashboard!$F$5&lt;=1980,Dashboard!$H$5&gt;=2016))),1,0)</f>
        <v>1</v>
      </c>
      <c r="Q1854" s="0" t="n">
        <f aca="false">J1854*P1854+ROW()*0.00000001</f>
        <v>1.10001854</v>
      </c>
    </row>
    <row r="1855" customFormat="false" ht="15" hidden="false" customHeight="false" outlineLevel="0" collapsed="false">
      <c r="A1855" s="0" t="s">
        <v>1626</v>
      </c>
      <c r="B1855" s="0" t="s">
        <v>50</v>
      </c>
      <c r="C1855" s="0" t="n">
        <v>2011</v>
      </c>
      <c r="D1855" s="0" t="s">
        <v>246</v>
      </c>
      <c r="E1855" s="0" t="s">
        <v>1627</v>
      </c>
      <c r="F1855" s="0" t="n">
        <v>0.9</v>
      </c>
      <c r="G1855" s="0" t="n">
        <v>0.12</v>
      </c>
      <c r="H1855" s="0" t="n">
        <v>0</v>
      </c>
      <c r="I1855" s="0" t="n">
        <v>0.08</v>
      </c>
      <c r="J1855" s="0" t="n">
        <v>1.1</v>
      </c>
      <c r="K1855" s="0" t="n">
        <v>81</v>
      </c>
      <c r="L1855" s="0" t="n">
        <v>7.4</v>
      </c>
      <c r="M1855" s="0" t="s">
        <v>125</v>
      </c>
      <c r="N1855" s="0" t="s">
        <v>35</v>
      </c>
      <c r="O1855" s="0" t="s">
        <v>42</v>
      </c>
      <c r="P1855" s="0" t="n">
        <f aca="false">IF(AND(OR(Dashboard!$B$5="All",D1855=Dashboard!$B$5),OR(Dashboard!$D$5="All",N1855=Dashboard!$D$5),OR(AND(C1855&lt;&gt;"",C1855&gt;=Dashboard!$F$5,C1855&lt;=Dashboard!$H$5),AND(C1855="",Dashboard!$F$5&lt;=1980,Dashboard!$H$5&gt;=2016))),1,0)</f>
        <v>1</v>
      </c>
      <c r="Q1855" s="0" t="n">
        <f aca="false">J1855*P1855+ROW()*0.00000001</f>
        <v>1.10001855</v>
      </c>
    </row>
    <row r="1856" customFormat="false" ht="15" hidden="false" customHeight="false" outlineLevel="0" collapsed="false">
      <c r="A1856" s="0" t="s">
        <v>1628</v>
      </c>
      <c r="B1856" s="0" t="s">
        <v>39</v>
      </c>
      <c r="C1856" s="0" t="n">
        <v>1984</v>
      </c>
      <c r="D1856" s="0" t="s">
        <v>48</v>
      </c>
      <c r="E1856" s="0" t="s">
        <v>1173</v>
      </c>
      <c r="F1856" s="0" t="n">
        <v>0</v>
      </c>
      <c r="G1856" s="0" t="n">
        <v>0</v>
      </c>
      <c r="H1856" s="0" t="n">
        <v>1.1</v>
      </c>
      <c r="I1856" s="0" t="n">
        <v>0</v>
      </c>
      <c r="J1856" s="0" t="n">
        <v>1.1</v>
      </c>
      <c r="N1856" s="0" t="s">
        <v>35</v>
      </c>
      <c r="P1856" s="0" t="n">
        <f aca="false">IF(AND(OR(Dashboard!$B$5="All",D1856=Dashboard!$B$5),OR(Dashboard!$D$5="All",N1856=Dashboard!$D$5),OR(AND(C1856&lt;&gt;"",C1856&gt;=Dashboard!$F$5,C1856&lt;=Dashboard!$H$5),AND(C1856="",Dashboard!$F$5&lt;=1980,Dashboard!$H$5&gt;=2016))),1,0)</f>
        <v>1</v>
      </c>
      <c r="Q1856" s="0" t="n">
        <f aca="false">J1856*P1856+ROW()*0.00000001</f>
        <v>1.10001856</v>
      </c>
    </row>
    <row r="1857" customFormat="false" ht="15" hidden="false" customHeight="false" outlineLevel="0" collapsed="false">
      <c r="A1857" s="0" t="s">
        <v>1629</v>
      </c>
      <c r="B1857" s="0" t="s">
        <v>45</v>
      </c>
      <c r="C1857" s="0" t="n">
        <v>1989</v>
      </c>
      <c r="D1857" s="0" t="s">
        <v>46</v>
      </c>
      <c r="E1857" s="0" t="s">
        <v>157</v>
      </c>
      <c r="F1857" s="0" t="n">
        <v>0</v>
      </c>
      <c r="G1857" s="0" t="n">
        <v>0</v>
      </c>
      <c r="H1857" s="0" t="n">
        <v>1.1</v>
      </c>
      <c r="I1857" s="0" t="n">
        <v>0</v>
      </c>
      <c r="J1857" s="0" t="n">
        <v>1.1</v>
      </c>
      <c r="N1857" s="0" t="s">
        <v>35</v>
      </c>
      <c r="P1857" s="0" t="n">
        <f aca="false">IF(AND(OR(Dashboard!$B$5="All",D1857=Dashboard!$B$5),OR(Dashboard!$D$5="All",N1857=Dashboard!$D$5),OR(AND(C1857&lt;&gt;"",C1857&gt;=Dashboard!$F$5,C1857&lt;=Dashboard!$H$5),AND(C1857="",Dashboard!$F$5&lt;=1980,Dashboard!$H$5&gt;=2016))),1,0)</f>
        <v>1</v>
      </c>
      <c r="Q1857" s="0" t="n">
        <f aca="false">J1857*P1857+ROW()*0.00000001</f>
        <v>1.10001857</v>
      </c>
    </row>
    <row r="1858" customFormat="false" ht="15" hidden="false" customHeight="false" outlineLevel="0" collapsed="false">
      <c r="A1858" s="0" t="s">
        <v>1630</v>
      </c>
      <c r="B1858" s="0" t="s">
        <v>39</v>
      </c>
      <c r="C1858" s="0" t="n">
        <v>1989</v>
      </c>
      <c r="D1858" s="0" t="s">
        <v>46</v>
      </c>
      <c r="E1858" s="0" t="s">
        <v>328</v>
      </c>
      <c r="F1858" s="0" t="n">
        <v>0</v>
      </c>
      <c r="G1858" s="0" t="n">
        <v>0</v>
      </c>
      <c r="H1858" s="0" t="n">
        <v>1.1</v>
      </c>
      <c r="I1858" s="0" t="n">
        <v>0</v>
      </c>
      <c r="J1858" s="0" t="n">
        <v>1.1</v>
      </c>
      <c r="N1858" s="0" t="s">
        <v>35</v>
      </c>
      <c r="P1858" s="0" t="n">
        <f aca="false">IF(AND(OR(Dashboard!$B$5="All",D1858=Dashboard!$B$5),OR(Dashboard!$D$5="All",N1858=Dashboard!$D$5),OR(AND(C1858&lt;&gt;"",C1858&gt;=Dashboard!$F$5,C1858&lt;=Dashboard!$H$5),AND(C1858="",Dashboard!$F$5&lt;=1980,Dashboard!$H$5&gt;=2016))),1,0)</f>
        <v>1</v>
      </c>
      <c r="Q1858" s="0" t="n">
        <f aca="false">J1858*P1858+ROW()*0.00000001</f>
        <v>1.10001858</v>
      </c>
    </row>
    <row r="1859" customFormat="false" ht="15" hidden="false" customHeight="false" outlineLevel="0" collapsed="false">
      <c r="A1859" s="0" t="s">
        <v>1631</v>
      </c>
      <c r="B1859" s="0" t="s">
        <v>108</v>
      </c>
      <c r="C1859" s="0" t="n">
        <v>1998</v>
      </c>
      <c r="D1859" s="0" t="s">
        <v>41</v>
      </c>
      <c r="E1859" s="0" t="s">
        <v>35</v>
      </c>
      <c r="F1859" s="0" t="n">
        <v>0.45</v>
      </c>
      <c r="G1859" s="0" t="n">
        <v>0.33</v>
      </c>
      <c r="H1859" s="0" t="n">
        <v>0.29</v>
      </c>
      <c r="I1859" s="0" t="n">
        <v>0.03</v>
      </c>
      <c r="J1859" s="0" t="n">
        <v>1.1</v>
      </c>
      <c r="N1859" s="0" t="s">
        <v>35</v>
      </c>
      <c r="P1859" s="0" t="n">
        <f aca="false">IF(AND(OR(Dashboard!$B$5="All",D1859=Dashboard!$B$5),OR(Dashboard!$D$5="All",N1859=Dashboard!$D$5),OR(AND(C1859&lt;&gt;"",C1859&gt;=Dashboard!$F$5,C1859&lt;=Dashboard!$H$5),AND(C1859="",Dashboard!$F$5&lt;=1980,Dashboard!$H$5&gt;=2016))),1,0)</f>
        <v>1</v>
      </c>
      <c r="Q1859" s="0" t="n">
        <f aca="false">J1859*P1859+ROW()*0.00000001</f>
        <v>1.10001859</v>
      </c>
    </row>
    <row r="1860" customFormat="false" ht="15" hidden="false" customHeight="false" outlineLevel="0" collapsed="false">
      <c r="A1860" s="0" t="s">
        <v>1632</v>
      </c>
      <c r="B1860" s="0" t="s">
        <v>39</v>
      </c>
      <c r="C1860" s="0" t="n">
        <v>1983</v>
      </c>
      <c r="D1860" s="0" t="s">
        <v>16</v>
      </c>
      <c r="E1860" s="0" t="s">
        <v>35</v>
      </c>
      <c r="F1860" s="0" t="n">
        <v>0.51</v>
      </c>
      <c r="G1860" s="0" t="n">
        <v>0.12</v>
      </c>
      <c r="H1860" s="0" t="n">
        <v>0.45</v>
      </c>
      <c r="I1860" s="0" t="n">
        <v>0.02</v>
      </c>
      <c r="J1860" s="0" t="n">
        <v>1.1</v>
      </c>
      <c r="N1860" s="0" t="s">
        <v>35</v>
      </c>
      <c r="P1860" s="0" t="n">
        <f aca="false">IF(AND(OR(Dashboard!$B$5="All",D1860=Dashboard!$B$5),OR(Dashboard!$D$5="All",N1860=Dashboard!$D$5),OR(AND(C1860&lt;&gt;"",C1860&gt;=Dashboard!$F$5,C1860&lt;=Dashboard!$H$5),AND(C1860="",Dashboard!$F$5&lt;=1980,Dashboard!$H$5&gt;=2016))),1,0)</f>
        <v>1</v>
      </c>
      <c r="Q1860" s="0" t="n">
        <f aca="false">J1860*P1860+ROW()*0.00000001</f>
        <v>1.1000186</v>
      </c>
    </row>
    <row r="1861" customFormat="false" ht="15" hidden="false" customHeight="false" outlineLevel="0" collapsed="false">
      <c r="A1861" s="0" t="s">
        <v>1633</v>
      </c>
      <c r="B1861" s="0" t="s">
        <v>45</v>
      </c>
      <c r="C1861" s="0" t="n">
        <v>1999</v>
      </c>
      <c r="D1861" s="0" t="s">
        <v>246</v>
      </c>
      <c r="E1861" s="0" t="s">
        <v>220</v>
      </c>
      <c r="F1861" s="0" t="n">
        <v>0</v>
      </c>
      <c r="G1861" s="0" t="n">
        <v>0</v>
      </c>
      <c r="H1861" s="0" t="n">
        <v>1.1</v>
      </c>
      <c r="I1861" s="0" t="n">
        <v>0</v>
      </c>
      <c r="J1861" s="0" t="n">
        <v>1.1</v>
      </c>
      <c r="N1861" s="0" t="s">
        <v>35</v>
      </c>
      <c r="P1861" s="0" t="n">
        <f aca="false">IF(AND(OR(Dashboard!$B$5="All",D1861=Dashboard!$B$5),OR(Dashboard!$D$5="All",N1861=Dashboard!$D$5),OR(AND(C1861&lt;&gt;"",C1861&gt;=Dashboard!$F$5,C1861&lt;=Dashboard!$H$5),AND(C1861="",Dashboard!$F$5&lt;=1980,Dashboard!$H$5&gt;=2016))),1,0)</f>
        <v>1</v>
      </c>
      <c r="Q1861" s="0" t="n">
        <f aca="false">J1861*P1861+ROW()*0.00000001</f>
        <v>1.10001861</v>
      </c>
    </row>
    <row r="1862" customFormat="false" ht="15" hidden="false" customHeight="false" outlineLevel="0" collapsed="false">
      <c r="A1862" s="0" t="s">
        <v>1634</v>
      </c>
      <c r="B1862" s="0" t="s">
        <v>70</v>
      </c>
      <c r="C1862" s="0" t="n">
        <v>2011</v>
      </c>
      <c r="D1862" s="0" t="s">
        <v>58</v>
      </c>
      <c r="E1862" s="0" t="s">
        <v>220</v>
      </c>
      <c r="F1862" s="0" t="n">
        <v>0.52</v>
      </c>
      <c r="G1862" s="0" t="n">
        <v>0.42</v>
      </c>
      <c r="H1862" s="0" t="n">
        <v>0</v>
      </c>
      <c r="I1862" s="0" t="n">
        <v>0.15</v>
      </c>
      <c r="J1862" s="0" t="n">
        <v>1.1</v>
      </c>
      <c r="N1862" s="0" t="s">
        <v>74</v>
      </c>
      <c r="P1862" s="0" t="n">
        <f aca="false">IF(AND(OR(Dashboard!$B$5="All",D1862=Dashboard!$B$5),OR(Dashboard!$D$5="All",N1862=Dashboard!$D$5),OR(AND(C1862&lt;&gt;"",C1862&gt;=Dashboard!$F$5,C1862&lt;=Dashboard!$H$5),AND(C1862="",Dashboard!$F$5&lt;=1980,Dashboard!$H$5&gt;=2016))),1,0)</f>
        <v>1</v>
      </c>
      <c r="Q1862" s="0" t="n">
        <f aca="false">J1862*P1862+ROW()*0.00000001</f>
        <v>1.10001862</v>
      </c>
    </row>
    <row r="1863" customFormat="false" ht="15" hidden="false" customHeight="false" outlineLevel="0" collapsed="false">
      <c r="A1863" s="0" t="s">
        <v>1410</v>
      </c>
      <c r="B1863" s="0" t="s">
        <v>76</v>
      </c>
      <c r="C1863" s="0" t="n">
        <v>2001</v>
      </c>
      <c r="D1863" s="0" t="s">
        <v>34</v>
      </c>
      <c r="E1863" s="0" t="s">
        <v>142</v>
      </c>
      <c r="F1863" s="0" t="n">
        <v>0.52</v>
      </c>
      <c r="G1863" s="0" t="n">
        <v>0.4</v>
      </c>
      <c r="H1863" s="0" t="n">
        <v>0.04</v>
      </c>
      <c r="I1863" s="0" t="n">
        <v>0.13</v>
      </c>
      <c r="J1863" s="0" t="n">
        <v>1.1</v>
      </c>
      <c r="K1863" s="0" t="n">
        <v>74</v>
      </c>
      <c r="M1863" s="0" t="s">
        <v>36</v>
      </c>
      <c r="N1863" s="0" t="s">
        <v>74</v>
      </c>
      <c r="O1863" s="0" t="s">
        <v>37</v>
      </c>
      <c r="P1863" s="0" t="n">
        <f aca="false">IF(AND(OR(Dashboard!$B$5="All",D1863=Dashboard!$B$5),OR(Dashboard!$D$5="All",N1863=Dashboard!$D$5),OR(AND(C1863&lt;&gt;"",C1863&gt;=Dashboard!$F$5,C1863&lt;=Dashboard!$H$5),AND(C1863="",Dashboard!$F$5&lt;=1980,Dashboard!$H$5&gt;=2016))),1,0)</f>
        <v>1</v>
      </c>
      <c r="Q1863" s="0" t="n">
        <f aca="false">J1863*P1863+ROW()*0.00000001</f>
        <v>1.10001863</v>
      </c>
    </row>
    <row r="1864" customFormat="false" ht="15" hidden="false" customHeight="false" outlineLevel="0" collapsed="false">
      <c r="A1864" s="0" t="s">
        <v>1635</v>
      </c>
      <c r="B1864" s="0" t="s">
        <v>76</v>
      </c>
      <c r="C1864" s="0" t="n">
        <v>2006</v>
      </c>
      <c r="D1864" s="0" t="s">
        <v>52</v>
      </c>
      <c r="E1864" s="0" t="s">
        <v>89</v>
      </c>
      <c r="F1864" s="0" t="n">
        <v>0.12</v>
      </c>
      <c r="G1864" s="0" t="n">
        <v>0.75</v>
      </c>
      <c r="H1864" s="0" t="n">
        <v>0</v>
      </c>
      <c r="I1864" s="0" t="n">
        <v>0.23</v>
      </c>
      <c r="J1864" s="0" t="n">
        <v>1.1</v>
      </c>
      <c r="K1864" s="0" t="n">
        <v>76</v>
      </c>
      <c r="M1864" s="0" t="s">
        <v>103</v>
      </c>
      <c r="N1864" s="0" t="s">
        <v>74</v>
      </c>
      <c r="O1864" s="0" t="s">
        <v>37</v>
      </c>
      <c r="P1864" s="0" t="n">
        <f aca="false">IF(AND(OR(Dashboard!$B$5="All",D1864=Dashboard!$B$5),OR(Dashboard!$D$5="All",N1864=Dashboard!$D$5),OR(AND(C1864&lt;&gt;"",C1864&gt;=Dashboard!$F$5,C1864&lt;=Dashboard!$H$5),AND(C1864="",Dashboard!$F$5&lt;=1980,Dashboard!$H$5&gt;=2016))),1,0)</f>
        <v>1</v>
      </c>
      <c r="Q1864" s="0" t="n">
        <f aca="false">J1864*P1864+ROW()*0.00000001</f>
        <v>1.10001864</v>
      </c>
    </row>
    <row r="1865" customFormat="false" ht="15" hidden="false" customHeight="false" outlineLevel="0" collapsed="false">
      <c r="A1865" s="0" t="s">
        <v>1636</v>
      </c>
      <c r="B1865" s="0" t="s">
        <v>76</v>
      </c>
      <c r="C1865" s="0" t="n">
        <v>2006</v>
      </c>
      <c r="D1865" s="0" t="s">
        <v>52</v>
      </c>
      <c r="E1865" s="0" t="s">
        <v>89</v>
      </c>
      <c r="F1865" s="0" t="n">
        <v>0</v>
      </c>
      <c r="G1865" s="0" t="n">
        <v>0.84</v>
      </c>
      <c r="H1865" s="0" t="n">
        <v>0</v>
      </c>
      <c r="I1865" s="0" t="n">
        <v>0.25</v>
      </c>
      <c r="J1865" s="0" t="n">
        <v>1.1</v>
      </c>
      <c r="N1865" s="0" t="s">
        <v>74</v>
      </c>
      <c r="P1865" s="0" t="n">
        <f aca="false">IF(AND(OR(Dashboard!$B$5="All",D1865=Dashboard!$B$5),OR(Dashboard!$D$5="All",N1865=Dashboard!$D$5),OR(AND(C1865&lt;&gt;"",C1865&gt;=Dashboard!$F$5,C1865&lt;=Dashboard!$H$5),AND(C1865="",Dashboard!$F$5&lt;=1980,Dashboard!$H$5&gt;=2016))),1,0)</f>
        <v>1</v>
      </c>
      <c r="Q1865" s="0" t="n">
        <f aca="false">J1865*P1865+ROW()*0.00000001</f>
        <v>1.10001865</v>
      </c>
    </row>
    <row r="1866" customFormat="false" ht="15" hidden="false" customHeight="false" outlineLevel="0" collapsed="false">
      <c r="A1866" s="0" t="s">
        <v>1637</v>
      </c>
      <c r="B1866" s="0" t="s">
        <v>186</v>
      </c>
      <c r="C1866" s="0" t="n">
        <v>2003</v>
      </c>
      <c r="D1866" s="0" t="s">
        <v>46</v>
      </c>
      <c r="E1866" s="0" t="s">
        <v>35</v>
      </c>
      <c r="F1866" s="0" t="n">
        <v>0.54</v>
      </c>
      <c r="G1866" s="0" t="n">
        <v>0.21</v>
      </c>
      <c r="H1866" s="0" t="n">
        <v>0.31</v>
      </c>
      <c r="I1866" s="0" t="n">
        <v>0.04</v>
      </c>
      <c r="J1866" s="0" t="n">
        <v>1.1</v>
      </c>
      <c r="K1866" s="0" t="n">
        <v>86</v>
      </c>
      <c r="L1866" s="0" t="n">
        <v>8.5</v>
      </c>
      <c r="M1866" s="0" t="s">
        <v>103</v>
      </c>
      <c r="N1866" s="0" t="s">
        <v>35</v>
      </c>
      <c r="O1866" s="0" t="s">
        <v>42</v>
      </c>
      <c r="P1866" s="0" t="n">
        <f aca="false">IF(AND(OR(Dashboard!$B$5="All",D1866=Dashboard!$B$5),OR(Dashboard!$D$5="All",N1866=Dashboard!$D$5),OR(AND(C1866&lt;&gt;"",C1866&gt;=Dashboard!$F$5,C1866&lt;=Dashboard!$H$5),AND(C1866="",Dashboard!$F$5&lt;=1980,Dashboard!$H$5&gt;=2016))),1,0)</f>
        <v>1</v>
      </c>
      <c r="Q1866" s="0" t="n">
        <f aca="false">J1866*P1866+ROW()*0.00000001</f>
        <v>1.10001866</v>
      </c>
    </row>
    <row r="1867" customFormat="false" ht="15" hidden="false" customHeight="false" outlineLevel="0" collapsed="false">
      <c r="A1867" s="0" t="s">
        <v>1198</v>
      </c>
      <c r="B1867" s="0" t="s">
        <v>184</v>
      </c>
      <c r="C1867" s="0" t="n">
        <v>2013</v>
      </c>
      <c r="D1867" s="0" t="s">
        <v>16</v>
      </c>
      <c r="E1867" s="0" t="s">
        <v>35</v>
      </c>
      <c r="F1867" s="0" t="n">
        <v>0.47</v>
      </c>
      <c r="G1867" s="0" t="n">
        <v>0.42</v>
      </c>
      <c r="H1867" s="0" t="n">
        <v>0.13</v>
      </c>
      <c r="I1867" s="0" t="n">
        <v>0.08</v>
      </c>
      <c r="J1867" s="0" t="n">
        <v>1.1</v>
      </c>
      <c r="K1867" s="0" t="n">
        <v>80</v>
      </c>
      <c r="L1867" s="0" t="n">
        <v>8.2</v>
      </c>
      <c r="M1867" s="0" t="s">
        <v>125</v>
      </c>
      <c r="N1867" s="0" t="s">
        <v>35</v>
      </c>
      <c r="O1867" s="0" t="s">
        <v>37</v>
      </c>
      <c r="P1867" s="0" t="n">
        <f aca="false">IF(AND(OR(Dashboard!$B$5="All",D1867=Dashboard!$B$5),OR(Dashboard!$D$5="All",N1867=Dashboard!$D$5),OR(AND(C1867&lt;&gt;"",C1867&gt;=Dashboard!$F$5,C1867&lt;=Dashboard!$H$5),AND(C1867="",Dashboard!$F$5&lt;=1980,Dashboard!$H$5&gt;=2016))),1,0)</f>
        <v>1</v>
      </c>
      <c r="Q1867" s="0" t="n">
        <f aca="false">J1867*P1867+ROW()*0.00000001</f>
        <v>1.10001867</v>
      </c>
    </row>
    <row r="1868" customFormat="false" ht="15" hidden="false" customHeight="false" outlineLevel="0" collapsed="false">
      <c r="A1868" s="0" t="s">
        <v>677</v>
      </c>
      <c r="B1868" s="0" t="s">
        <v>33</v>
      </c>
      <c r="C1868" s="0" t="n">
        <v>2007</v>
      </c>
      <c r="D1868" s="0" t="s">
        <v>41</v>
      </c>
      <c r="E1868" s="0" t="s">
        <v>142</v>
      </c>
      <c r="F1868" s="0" t="n">
        <v>0.53</v>
      </c>
      <c r="G1868" s="0" t="n">
        <v>0.45</v>
      </c>
      <c r="H1868" s="0" t="n">
        <v>0</v>
      </c>
      <c r="I1868" s="0" t="n">
        <v>0.12</v>
      </c>
      <c r="J1868" s="0" t="n">
        <v>1.1</v>
      </c>
      <c r="K1868" s="0" t="n">
        <v>61</v>
      </c>
      <c r="L1868" s="0" t="n">
        <v>6.9</v>
      </c>
      <c r="M1868" s="0" t="s">
        <v>125</v>
      </c>
      <c r="N1868" s="0" t="s">
        <v>35</v>
      </c>
      <c r="O1868" s="0" t="s">
        <v>67</v>
      </c>
      <c r="P1868" s="0" t="n">
        <f aca="false">IF(AND(OR(Dashboard!$B$5="All",D1868=Dashboard!$B$5),OR(Dashboard!$D$5="All",N1868=Dashboard!$D$5),OR(AND(C1868&lt;&gt;"",C1868&gt;=Dashboard!$F$5,C1868&lt;=Dashboard!$H$5),AND(C1868="",Dashboard!$F$5&lt;=1980,Dashboard!$H$5&gt;=2016))),1,0)</f>
        <v>1</v>
      </c>
      <c r="Q1868" s="0" t="n">
        <f aca="false">J1868*P1868+ROW()*0.00000001</f>
        <v>1.10001868</v>
      </c>
    </row>
    <row r="1869" customFormat="false" ht="15" hidden="false" customHeight="false" outlineLevel="0" collapsed="false">
      <c r="A1869" s="0" t="s">
        <v>1638</v>
      </c>
      <c r="B1869" s="0" t="s">
        <v>70</v>
      </c>
      <c r="C1869" s="0" t="n">
        <v>2008</v>
      </c>
      <c r="D1869" s="0" t="s">
        <v>41</v>
      </c>
      <c r="E1869" s="0" t="s">
        <v>547</v>
      </c>
      <c r="F1869" s="0" t="n">
        <v>0.31</v>
      </c>
      <c r="G1869" s="0" t="n">
        <v>0.56</v>
      </c>
      <c r="H1869" s="0" t="n">
        <v>0.03</v>
      </c>
      <c r="I1869" s="0" t="n">
        <v>0.2</v>
      </c>
      <c r="J1869" s="0" t="n">
        <v>1.1</v>
      </c>
      <c r="K1869" s="0" t="n">
        <v>87</v>
      </c>
      <c r="L1869" s="0" t="n">
        <v>8.1</v>
      </c>
      <c r="M1869" s="0" t="s">
        <v>36</v>
      </c>
      <c r="N1869" s="0" t="s">
        <v>74</v>
      </c>
      <c r="O1869" s="0" t="s">
        <v>42</v>
      </c>
      <c r="P1869" s="0" t="n">
        <f aca="false">IF(AND(OR(Dashboard!$B$5="All",D1869=Dashboard!$B$5),OR(Dashboard!$D$5="All",N1869=Dashboard!$D$5),OR(AND(C1869&lt;&gt;"",C1869&gt;=Dashboard!$F$5,C1869&lt;=Dashboard!$H$5),AND(C1869="",Dashboard!$F$5&lt;=1980,Dashboard!$H$5&gt;=2016))),1,0)</f>
        <v>1</v>
      </c>
      <c r="Q1869" s="0" t="n">
        <f aca="false">J1869*P1869+ROW()*0.00000001</f>
        <v>1.10001869</v>
      </c>
    </row>
    <row r="1870" customFormat="false" ht="15" hidden="false" customHeight="false" outlineLevel="0" collapsed="false">
      <c r="A1870" s="0" t="s">
        <v>1475</v>
      </c>
      <c r="B1870" s="0" t="s">
        <v>64</v>
      </c>
      <c r="C1870" s="0" t="n">
        <v>2007</v>
      </c>
      <c r="D1870" s="0" t="s">
        <v>56</v>
      </c>
      <c r="E1870" s="0" t="s">
        <v>142</v>
      </c>
      <c r="F1870" s="0" t="n">
        <v>0.45</v>
      </c>
      <c r="G1870" s="0" t="n">
        <v>0.52</v>
      </c>
      <c r="H1870" s="0" t="n">
        <v>0.01</v>
      </c>
      <c r="I1870" s="0" t="n">
        <v>0.12</v>
      </c>
      <c r="J1870" s="0" t="n">
        <v>1.1</v>
      </c>
      <c r="K1870" s="0" t="n">
        <v>73</v>
      </c>
      <c r="L1870" s="0" t="n">
        <v>6.7</v>
      </c>
      <c r="M1870" s="0" t="s">
        <v>103</v>
      </c>
      <c r="N1870" s="0" t="s">
        <v>66</v>
      </c>
      <c r="O1870" s="0" t="s">
        <v>37</v>
      </c>
      <c r="P1870" s="0" t="n">
        <f aca="false">IF(AND(OR(Dashboard!$B$5="All",D1870=Dashboard!$B$5),OR(Dashboard!$D$5="All",N1870=Dashboard!$D$5),OR(AND(C1870&lt;&gt;"",C1870&gt;=Dashboard!$F$5,C1870&lt;=Dashboard!$H$5),AND(C1870="",Dashboard!$F$5&lt;=1980,Dashboard!$H$5&gt;=2016))),1,0)</f>
        <v>1</v>
      </c>
      <c r="Q1870" s="0" t="n">
        <f aca="false">J1870*P1870+ROW()*0.00000001</f>
        <v>1.1000187</v>
      </c>
    </row>
    <row r="1871" customFormat="false" ht="15" hidden="false" customHeight="false" outlineLevel="0" collapsed="false">
      <c r="A1871" s="0" t="s">
        <v>1639</v>
      </c>
      <c r="B1871" s="0" t="s">
        <v>117</v>
      </c>
      <c r="C1871" s="0" t="n">
        <v>1998</v>
      </c>
      <c r="D1871" s="0" t="s">
        <v>46</v>
      </c>
      <c r="E1871" s="0" t="s">
        <v>89</v>
      </c>
      <c r="F1871" s="0" t="n">
        <v>0.26</v>
      </c>
      <c r="G1871" s="0" t="n">
        <v>0.1</v>
      </c>
      <c r="H1871" s="0" t="n">
        <v>0.72</v>
      </c>
      <c r="I1871" s="0" t="n">
        <v>0.02</v>
      </c>
      <c r="J1871" s="0" t="n">
        <v>1.1</v>
      </c>
      <c r="K1871" s="0" t="n">
        <v>80</v>
      </c>
      <c r="L1871" s="0" t="n">
        <v>8.5</v>
      </c>
      <c r="M1871" s="0" t="s">
        <v>36</v>
      </c>
      <c r="N1871" s="0" t="s">
        <v>74</v>
      </c>
      <c r="O1871" s="0" t="s">
        <v>37</v>
      </c>
      <c r="P1871" s="0" t="n">
        <f aca="false">IF(AND(OR(Dashboard!$B$5="All",D1871=Dashboard!$B$5),OR(Dashboard!$D$5="All",N1871=Dashboard!$D$5),OR(AND(C1871&lt;&gt;"",C1871&gt;=Dashboard!$F$5,C1871&lt;=Dashboard!$H$5),AND(C1871="",Dashboard!$F$5&lt;=1980,Dashboard!$H$5&gt;=2016))),1,0)</f>
        <v>1</v>
      </c>
      <c r="Q1871" s="0" t="n">
        <f aca="false">J1871*P1871+ROW()*0.00000001</f>
        <v>1.10001871</v>
      </c>
    </row>
    <row r="1872" customFormat="false" ht="15" hidden="false" customHeight="false" outlineLevel="0" collapsed="false">
      <c r="A1872" s="0" t="s">
        <v>1640</v>
      </c>
      <c r="B1872" s="0" t="s">
        <v>50</v>
      </c>
      <c r="C1872" s="0" t="n">
        <v>2007</v>
      </c>
      <c r="D1872" s="0" t="s">
        <v>58</v>
      </c>
      <c r="E1872" s="0" t="s">
        <v>124</v>
      </c>
      <c r="F1872" s="0" t="n">
        <v>0.46</v>
      </c>
      <c r="G1872" s="0" t="n">
        <v>0.51</v>
      </c>
      <c r="H1872" s="0" t="n">
        <v>0</v>
      </c>
      <c r="I1872" s="0" t="n">
        <v>0.12</v>
      </c>
      <c r="J1872" s="0" t="n">
        <v>1.1</v>
      </c>
      <c r="M1872" s="0" t="s">
        <v>36</v>
      </c>
      <c r="N1872" s="0" t="s">
        <v>35</v>
      </c>
      <c r="P1872" s="0" t="n">
        <f aca="false">IF(AND(OR(Dashboard!$B$5="All",D1872=Dashboard!$B$5),OR(Dashboard!$D$5="All",N1872=Dashboard!$D$5),OR(AND(C1872&lt;&gt;"",C1872&gt;=Dashboard!$F$5,C1872&lt;=Dashboard!$H$5),AND(C1872="",Dashboard!$F$5&lt;=1980,Dashboard!$H$5&gt;=2016))),1,0)</f>
        <v>1</v>
      </c>
      <c r="Q1872" s="0" t="n">
        <f aca="false">J1872*P1872+ROW()*0.00000001</f>
        <v>1.10001872</v>
      </c>
    </row>
    <row r="1873" customFormat="false" ht="15" hidden="false" customHeight="false" outlineLevel="0" collapsed="false">
      <c r="A1873" s="0" t="s">
        <v>1641</v>
      </c>
      <c r="B1873" s="0" t="s">
        <v>64</v>
      </c>
      <c r="C1873" s="0" t="n">
        <v>2013</v>
      </c>
      <c r="D1873" s="0" t="s">
        <v>34</v>
      </c>
      <c r="E1873" s="0" t="s">
        <v>142</v>
      </c>
      <c r="F1873" s="0" t="n">
        <v>1.01</v>
      </c>
      <c r="G1873" s="0" t="n">
        <v>0</v>
      </c>
      <c r="H1873" s="0" t="n">
        <v>0</v>
      </c>
      <c r="I1873" s="0" t="n">
        <v>0.08</v>
      </c>
      <c r="J1873" s="0" t="n">
        <v>1.09</v>
      </c>
      <c r="K1873" s="0" t="n">
        <v>77</v>
      </c>
      <c r="L1873" s="0" t="n">
        <v>5.8</v>
      </c>
      <c r="M1873" s="0" t="s">
        <v>36</v>
      </c>
      <c r="N1873" s="0" t="s">
        <v>66</v>
      </c>
      <c r="O1873" s="0" t="s">
        <v>37</v>
      </c>
      <c r="P1873" s="0" t="n">
        <f aca="false">IF(AND(OR(Dashboard!$B$5="All",D1873=Dashboard!$B$5),OR(Dashboard!$D$5="All",N1873=Dashboard!$D$5),OR(AND(C1873&lt;&gt;"",C1873&gt;=Dashboard!$F$5,C1873&lt;=Dashboard!$H$5),AND(C1873="",Dashboard!$F$5&lt;=1980,Dashboard!$H$5&gt;=2016))),1,0)</f>
        <v>1</v>
      </c>
      <c r="Q1873" s="0" t="n">
        <f aca="false">J1873*P1873+ROW()*0.00000001</f>
        <v>1.09001873</v>
      </c>
    </row>
    <row r="1874" customFormat="false" ht="15" hidden="false" customHeight="false" outlineLevel="0" collapsed="false">
      <c r="A1874" s="0" t="s">
        <v>1642</v>
      </c>
      <c r="B1874" s="0" t="s">
        <v>76</v>
      </c>
      <c r="C1874" s="0" t="n">
        <v>2006</v>
      </c>
      <c r="D1874" s="0" t="s">
        <v>114</v>
      </c>
      <c r="E1874" s="0" t="s">
        <v>154</v>
      </c>
      <c r="F1874" s="0" t="n">
        <v>0.05</v>
      </c>
      <c r="G1874" s="0" t="n">
        <v>0.04</v>
      </c>
      <c r="H1874" s="0" t="n">
        <v>0.84</v>
      </c>
      <c r="I1874" s="0" t="n">
        <v>0.16</v>
      </c>
      <c r="J1874" s="0" t="n">
        <v>1.09</v>
      </c>
      <c r="K1874" s="0" t="n">
        <v>77</v>
      </c>
      <c r="L1874" s="0" t="n">
        <v>8.1</v>
      </c>
      <c r="M1874" s="0" t="s">
        <v>73</v>
      </c>
      <c r="N1874" s="0" t="s">
        <v>74</v>
      </c>
      <c r="O1874" s="0" t="s">
        <v>37</v>
      </c>
      <c r="P1874" s="0" t="n">
        <f aca="false">IF(AND(OR(Dashboard!$B$5="All",D1874=Dashboard!$B$5),OR(Dashboard!$D$5="All",N1874=Dashboard!$D$5),OR(AND(C1874&lt;&gt;"",C1874&gt;=Dashboard!$F$5,C1874&lt;=Dashboard!$H$5),AND(C1874="",Dashboard!$F$5&lt;=1980,Dashboard!$H$5&gt;=2016))),1,0)</f>
        <v>1</v>
      </c>
      <c r="Q1874" s="0" t="n">
        <f aca="false">J1874*P1874+ROW()*0.00000001</f>
        <v>1.09001874</v>
      </c>
    </row>
    <row r="1875" customFormat="false" ht="15" hidden="false" customHeight="false" outlineLevel="0" collapsed="false">
      <c r="A1875" s="0" t="s">
        <v>1124</v>
      </c>
      <c r="B1875" s="0" t="s">
        <v>70</v>
      </c>
      <c r="C1875" s="0" t="n">
        <v>2009</v>
      </c>
      <c r="D1875" s="0" t="s">
        <v>52</v>
      </c>
      <c r="E1875" s="0" t="s">
        <v>91</v>
      </c>
      <c r="F1875" s="0" t="n">
        <v>0.53</v>
      </c>
      <c r="G1875" s="0" t="n">
        <v>0.39</v>
      </c>
      <c r="H1875" s="0" t="n">
        <v>0</v>
      </c>
      <c r="I1875" s="0" t="n">
        <v>0.17</v>
      </c>
      <c r="J1875" s="0" t="n">
        <v>1.09</v>
      </c>
      <c r="K1875" s="0" t="n">
        <v>86</v>
      </c>
      <c r="L1875" s="0" t="n">
        <v>5.7</v>
      </c>
      <c r="M1875" s="0" t="s">
        <v>103</v>
      </c>
      <c r="N1875" s="0" t="s">
        <v>74</v>
      </c>
      <c r="O1875" s="0" t="s">
        <v>42</v>
      </c>
      <c r="P1875" s="0" t="n">
        <f aca="false">IF(AND(OR(Dashboard!$B$5="All",D1875=Dashboard!$B$5),OR(Dashboard!$D$5="All",N1875=Dashboard!$D$5),OR(AND(C1875&lt;&gt;"",C1875&gt;=Dashboard!$F$5,C1875&lt;=Dashboard!$H$5),AND(C1875="",Dashboard!$F$5&lt;=1980,Dashboard!$H$5&gt;=2016))),1,0)</f>
        <v>1</v>
      </c>
      <c r="Q1875" s="0" t="n">
        <f aca="false">J1875*P1875+ROW()*0.00000001</f>
        <v>1.09001875</v>
      </c>
    </row>
    <row r="1876" customFormat="false" ht="15" hidden="false" customHeight="false" outlineLevel="0" collapsed="false">
      <c r="A1876" s="0" t="s">
        <v>1643</v>
      </c>
      <c r="B1876" s="0" t="s">
        <v>85</v>
      </c>
      <c r="C1876" s="0" t="n">
        <v>2003</v>
      </c>
      <c r="D1876" s="0" t="s">
        <v>46</v>
      </c>
      <c r="E1876" s="0" t="s">
        <v>160</v>
      </c>
      <c r="F1876" s="0" t="n">
        <v>0.78</v>
      </c>
      <c r="G1876" s="0" t="n">
        <v>0.29</v>
      </c>
      <c r="H1876" s="0" t="n">
        <v>0</v>
      </c>
      <c r="I1876" s="0" t="n">
        <v>0.02</v>
      </c>
      <c r="J1876" s="0" t="n">
        <v>1.09</v>
      </c>
      <c r="K1876" s="0" t="n">
        <v>75</v>
      </c>
      <c r="L1876" s="0" t="n">
        <v>8.9</v>
      </c>
      <c r="M1876" s="0" t="s">
        <v>36</v>
      </c>
      <c r="N1876" s="0" t="s">
        <v>35</v>
      </c>
      <c r="O1876" s="0" t="s">
        <v>37</v>
      </c>
      <c r="P1876" s="0" t="n">
        <f aca="false">IF(AND(OR(Dashboard!$B$5="All",D1876=Dashboard!$B$5),OR(Dashboard!$D$5="All",N1876=Dashboard!$D$5),OR(AND(C1876&lt;&gt;"",C1876&gt;=Dashboard!$F$5,C1876&lt;=Dashboard!$H$5),AND(C1876="",Dashboard!$F$5&lt;=1980,Dashboard!$H$5&gt;=2016))),1,0)</f>
        <v>1</v>
      </c>
      <c r="Q1876" s="0" t="n">
        <f aca="false">J1876*P1876+ROW()*0.00000001</f>
        <v>1.09001876</v>
      </c>
    </row>
    <row r="1877" customFormat="false" ht="15" hidden="false" customHeight="false" outlineLevel="0" collapsed="false">
      <c r="A1877" s="0" t="s">
        <v>1644</v>
      </c>
      <c r="B1877" s="0" t="s">
        <v>33</v>
      </c>
      <c r="C1877" s="0" t="n">
        <v>2008</v>
      </c>
      <c r="D1877" s="0" t="s">
        <v>56</v>
      </c>
      <c r="E1877" s="0" t="s">
        <v>142</v>
      </c>
      <c r="F1877" s="0" t="n">
        <v>0.91</v>
      </c>
      <c r="G1877" s="0" t="n">
        <v>0.09</v>
      </c>
      <c r="H1877" s="0" t="n">
        <v>0</v>
      </c>
      <c r="I1877" s="0" t="n">
        <v>0.09</v>
      </c>
      <c r="J1877" s="0" t="n">
        <v>1.09</v>
      </c>
      <c r="K1877" s="0" t="n">
        <v>66</v>
      </c>
      <c r="L1877" s="0" t="n">
        <v>4.4</v>
      </c>
      <c r="M1877" s="0" t="s">
        <v>125</v>
      </c>
      <c r="N1877" s="0" t="s">
        <v>35</v>
      </c>
      <c r="O1877" s="0" t="s">
        <v>67</v>
      </c>
      <c r="P1877" s="0" t="n">
        <f aca="false">IF(AND(OR(Dashboard!$B$5="All",D1877=Dashboard!$B$5),OR(Dashboard!$D$5="All",N1877=Dashboard!$D$5),OR(AND(C1877&lt;&gt;"",C1877&gt;=Dashboard!$F$5,C1877&lt;=Dashboard!$H$5),AND(C1877="",Dashboard!$F$5&lt;=1980,Dashboard!$H$5&gt;=2016))),1,0)</f>
        <v>1</v>
      </c>
      <c r="Q1877" s="0" t="n">
        <f aca="false">J1877*P1877+ROW()*0.00000001</f>
        <v>1.09001877</v>
      </c>
    </row>
    <row r="1878" customFormat="false" ht="15" hidden="false" customHeight="false" outlineLevel="0" collapsed="false">
      <c r="A1878" s="0" t="s">
        <v>1645</v>
      </c>
      <c r="B1878" s="0" t="s">
        <v>668</v>
      </c>
      <c r="C1878" s="0" t="n">
        <v>2000</v>
      </c>
      <c r="D1878" s="0" t="s">
        <v>34</v>
      </c>
      <c r="E1878" s="0" t="s">
        <v>154</v>
      </c>
      <c r="F1878" s="0" t="n">
        <v>1.02</v>
      </c>
      <c r="G1878" s="0" t="n">
        <v>0.05</v>
      </c>
      <c r="H1878" s="0" t="n">
        <v>0</v>
      </c>
      <c r="I1878" s="0" t="n">
        <v>0.02</v>
      </c>
      <c r="J1878" s="0" t="n">
        <v>1.09</v>
      </c>
      <c r="K1878" s="0" t="n">
        <v>97</v>
      </c>
      <c r="L1878" s="0" t="n">
        <v>6</v>
      </c>
      <c r="M1878" s="0" t="s">
        <v>36</v>
      </c>
      <c r="N1878" s="0" t="s">
        <v>154</v>
      </c>
      <c r="O1878" s="0" t="s">
        <v>60</v>
      </c>
      <c r="P1878" s="0" t="n">
        <f aca="false">IF(AND(OR(Dashboard!$B$5="All",D1878=Dashboard!$B$5),OR(Dashboard!$D$5="All",N1878=Dashboard!$D$5),OR(AND(C1878&lt;&gt;"",C1878&gt;=Dashboard!$F$5,C1878&lt;=Dashboard!$H$5),AND(C1878="",Dashboard!$F$5&lt;=1980,Dashboard!$H$5&gt;=2016))),1,0)</f>
        <v>1</v>
      </c>
      <c r="Q1878" s="0" t="n">
        <f aca="false">J1878*P1878+ROW()*0.00000001</f>
        <v>1.09001878</v>
      </c>
    </row>
    <row r="1879" customFormat="false" ht="15" hidden="false" customHeight="false" outlineLevel="0" collapsed="false">
      <c r="A1879" s="0" t="s">
        <v>1646</v>
      </c>
      <c r="B1879" s="0" t="s">
        <v>117</v>
      </c>
      <c r="C1879" s="0" t="n">
        <v>1998</v>
      </c>
      <c r="D1879" s="0" t="s">
        <v>58</v>
      </c>
      <c r="E1879" s="0" t="s">
        <v>220</v>
      </c>
      <c r="F1879" s="0" t="n">
        <v>0</v>
      </c>
      <c r="G1879" s="0" t="n">
        <v>0</v>
      </c>
      <c r="H1879" s="0" t="n">
        <v>1.07</v>
      </c>
      <c r="I1879" s="0" t="n">
        <v>0.02</v>
      </c>
      <c r="J1879" s="0" t="n">
        <v>1.09</v>
      </c>
      <c r="N1879" s="0" t="s">
        <v>74</v>
      </c>
      <c r="P1879" s="0" t="n">
        <f aca="false">IF(AND(OR(Dashboard!$B$5="All",D1879=Dashboard!$B$5),OR(Dashboard!$D$5="All",N1879=Dashboard!$D$5),OR(AND(C1879&lt;&gt;"",C1879&gt;=Dashboard!$F$5,C1879&lt;=Dashboard!$H$5),AND(C1879="",Dashboard!$F$5&lt;=1980,Dashboard!$H$5&gt;=2016))),1,0)</f>
        <v>1</v>
      </c>
      <c r="Q1879" s="0" t="n">
        <f aca="false">J1879*P1879+ROW()*0.00000001</f>
        <v>1.09001879</v>
      </c>
    </row>
    <row r="1880" customFormat="false" ht="15" hidden="false" customHeight="false" outlineLevel="0" collapsed="false">
      <c r="A1880" s="0" t="s">
        <v>1647</v>
      </c>
      <c r="B1880" s="0" t="s">
        <v>164</v>
      </c>
      <c r="C1880" s="0" t="n">
        <v>2005</v>
      </c>
      <c r="D1880" s="0" t="s">
        <v>46</v>
      </c>
      <c r="E1880" s="0" t="s">
        <v>91</v>
      </c>
      <c r="F1880" s="0" t="n">
        <v>0.54</v>
      </c>
      <c r="G1880" s="0" t="n">
        <v>0.33</v>
      </c>
      <c r="H1880" s="0" t="n">
        <v>0.01</v>
      </c>
      <c r="I1880" s="0" t="n">
        <v>0.22</v>
      </c>
      <c r="J1880" s="0" t="n">
        <v>1.09</v>
      </c>
      <c r="K1880" s="0" t="n">
        <v>68</v>
      </c>
      <c r="L1880" s="0" t="n">
        <v>7.6</v>
      </c>
      <c r="M1880" s="0" t="s">
        <v>103</v>
      </c>
      <c r="N1880" s="0" t="s">
        <v>74</v>
      </c>
      <c r="O1880" s="0" t="s">
        <v>67</v>
      </c>
      <c r="P1880" s="0" t="n">
        <f aca="false">IF(AND(OR(Dashboard!$B$5="All",D1880=Dashboard!$B$5),OR(Dashboard!$D$5="All",N1880=Dashboard!$D$5),OR(AND(C1880&lt;&gt;"",C1880&gt;=Dashboard!$F$5,C1880&lt;=Dashboard!$H$5),AND(C1880="",Dashboard!$F$5&lt;=1980,Dashboard!$H$5&gt;=2016))),1,0)</f>
        <v>1</v>
      </c>
      <c r="Q1880" s="0" t="n">
        <f aca="false">J1880*P1880+ROW()*0.00000001</f>
        <v>1.0900188</v>
      </c>
    </row>
    <row r="1881" customFormat="false" ht="15" hidden="false" customHeight="false" outlineLevel="0" collapsed="false">
      <c r="A1881" s="0" t="s">
        <v>1648</v>
      </c>
      <c r="B1881" s="0" t="s">
        <v>94</v>
      </c>
      <c r="C1881" s="0" t="n">
        <v>2015</v>
      </c>
      <c r="D1881" s="0" t="s">
        <v>41</v>
      </c>
      <c r="E1881" s="0" t="s">
        <v>1649</v>
      </c>
      <c r="F1881" s="0" t="n">
        <v>0.2</v>
      </c>
      <c r="G1881" s="0" t="n">
        <v>0.7</v>
      </c>
      <c r="H1881" s="0" t="n">
        <v>0.02</v>
      </c>
      <c r="I1881" s="0" t="n">
        <v>0.16</v>
      </c>
      <c r="J1881" s="0" t="n">
        <v>1.09</v>
      </c>
      <c r="K1881" s="0" t="n">
        <v>83</v>
      </c>
      <c r="L1881" s="0" t="n">
        <v>6.6</v>
      </c>
      <c r="M1881" s="0" t="s">
        <v>36</v>
      </c>
      <c r="N1881" s="0" t="s">
        <v>74</v>
      </c>
      <c r="O1881" s="0" t="s">
        <v>42</v>
      </c>
      <c r="P1881" s="0" t="n">
        <f aca="false">IF(AND(OR(Dashboard!$B$5="All",D1881=Dashboard!$B$5),OR(Dashboard!$D$5="All",N1881=Dashboard!$D$5),OR(AND(C1881&lt;&gt;"",C1881&gt;=Dashboard!$F$5,C1881&lt;=Dashboard!$H$5),AND(C1881="",Dashboard!$F$5&lt;=1980,Dashboard!$H$5&gt;=2016))),1,0)</f>
        <v>1</v>
      </c>
      <c r="Q1881" s="0" t="n">
        <f aca="false">J1881*P1881+ROW()*0.00000001</f>
        <v>1.09001881</v>
      </c>
    </row>
    <row r="1882" customFormat="false" ht="15" hidden="false" customHeight="false" outlineLevel="0" collapsed="false">
      <c r="A1882" s="0" t="s">
        <v>258</v>
      </c>
      <c r="B1882" s="0" t="s">
        <v>144</v>
      </c>
      <c r="C1882" s="0" t="n">
        <v>2003</v>
      </c>
      <c r="D1882" s="0" t="s">
        <v>34</v>
      </c>
      <c r="E1882" s="0" t="s">
        <v>142</v>
      </c>
      <c r="F1882" s="0" t="n">
        <v>1.02</v>
      </c>
      <c r="G1882" s="0" t="n">
        <v>0.02</v>
      </c>
      <c r="H1882" s="0" t="n">
        <v>0</v>
      </c>
      <c r="I1882" s="0" t="n">
        <v>0.05</v>
      </c>
      <c r="J1882" s="0" t="n">
        <v>1.09</v>
      </c>
      <c r="K1882" s="0" t="n">
        <v>92</v>
      </c>
      <c r="L1882" s="0" t="n">
        <v>8.3</v>
      </c>
      <c r="M1882" s="0" t="s">
        <v>36</v>
      </c>
      <c r="N1882" s="0" t="s">
        <v>66</v>
      </c>
      <c r="O1882" s="0" t="s">
        <v>60</v>
      </c>
      <c r="P1882" s="0" t="n">
        <f aca="false">IF(AND(OR(Dashboard!$B$5="All",D1882=Dashboard!$B$5),OR(Dashboard!$D$5="All",N1882=Dashboard!$D$5),OR(AND(C1882&lt;&gt;"",C1882&gt;=Dashboard!$F$5,C1882&lt;=Dashboard!$H$5),AND(C1882="",Dashboard!$F$5&lt;=1980,Dashboard!$H$5&gt;=2016))),1,0)</f>
        <v>1</v>
      </c>
      <c r="Q1882" s="0" t="n">
        <f aca="false">J1882*P1882+ROW()*0.00000001</f>
        <v>1.09001882</v>
      </c>
    </row>
    <row r="1883" customFormat="false" ht="15" hidden="false" customHeight="false" outlineLevel="0" collapsed="false">
      <c r="A1883" s="0" t="s">
        <v>1650</v>
      </c>
      <c r="B1883" s="0" t="s">
        <v>33</v>
      </c>
      <c r="C1883" s="0" t="n">
        <v>2009</v>
      </c>
      <c r="D1883" s="0" t="s">
        <v>16</v>
      </c>
      <c r="E1883" s="0" t="s">
        <v>154</v>
      </c>
      <c r="F1883" s="0" t="n">
        <v>0.64</v>
      </c>
      <c r="G1883" s="0" t="n">
        <v>0.34</v>
      </c>
      <c r="H1883" s="0" t="n">
        <v>0.01</v>
      </c>
      <c r="I1883" s="0" t="n">
        <v>0.1</v>
      </c>
      <c r="J1883" s="0" t="n">
        <v>1.09</v>
      </c>
      <c r="K1883" s="0" t="n">
        <v>54</v>
      </c>
      <c r="L1883" s="0" t="n">
        <v>6.9</v>
      </c>
      <c r="M1883" s="0" t="s">
        <v>125</v>
      </c>
      <c r="N1883" s="0" t="s">
        <v>35</v>
      </c>
      <c r="O1883" s="0" t="s">
        <v>53</v>
      </c>
      <c r="P1883" s="0" t="n">
        <f aca="false">IF(AND(OR(Dashboard!$B$5="All",D1883=Dashboard!$B$5),OR(Dashboard!$D$5="All",N1883=Dashboard!$D$5),OR(AND(C1883&lt;&gt;"",C1883&gt;=Dashboard!$F$5,C1883&lt;=Dashboard!$H$5),AND(C1883="",Dashboard!$F$5&lt;=1980,Dashboard!$H$5&gt;=2016))),1,0)</f>
        <v>1</v>
      </c>
      <c r="Q1883" s="0" t="n">
        <f aca="false">J1883*P1883+ROW()*0.00000001</f>
        <v>1.09001883</v>
      </c>
    </row>
    <row r="1884" customFormat="false" ht="15" hidden="false" customHeight="false" outlineLevel="0" collapsed="false">
      <c r="A1884" s="0" t="s">
        <v>1651</v>
      </c>
      <c r="B1884" s="0" t="s">
        <v>76</v>
      </c>
      <c r="C1884" s="0" t="n">
        <v>2006</v>
      </c>
      <c r="D1884" s="0" t="s">
        <v>71</v>
      </c>
      <c r="E1884" s="0" t="s">
        <v>142</v>
      </c>
      <c r="F1884" s="0" t="n">
        <v>0.89</v>
      </c>
      <c r="G1884" s="0" t="n">
        <v>0.03</v>
      </c>
      <c r="H1884" s="0" t="n">
        <v>0.01</v>
      </c>
      <c r="I1884" s="0" t="n">
        <v>0.15</v>
      </c>
      <c r="J1884" s="0" t="n">
        <v>1.09</v>
      </c>
      <c r="K1884" s="0" t="n">
        <v>75</v>
      </c>
      <c r="L1884" s="0" t="n">
        <v>8.3</v>
      </c>
      <c r="M1884" s="0" t="s">
        <v>73</v>
      </c>
      <c r="N1884" s="0" t="s">
        <v>74</v>
      </c>
      <c r="O1884" s="0" t="s">
        <v>37</v>
      </c>
      <c r="P1884" s="0" t="n">
        <f aca="false">IF(AND(OR(Dashboard!$B$5="All",D1884=Dashboard!$B$5),OR(Dashboard!$D$5="All",N1884=Dashboard!$D$5),OR(AND(C1884&lt;&gt;"",C1884&gt;=Dashboard!$F$5,C1884&lt;=Dashboard!$H$5),AND(C1884="",Dashboard!$F$5&lt;=1980,Dashboard!$H$5&gt;=2016))),1,0)</f>
        <v>1</v>
      </c>
      <c r="Q1884" s="0" t="n">
        <f aca="false">J1884*P1884+ROW()*0.00000001</f>
        <v>1.09001884</v>
      </c>
    </row>
    <row r="1885" customFormat="false" ht="15" hidden="false" customHeight="false" outlineLevel="0" collapsed="false">
      <c r="A1885" s="0" t="s">
        <v>1652</v>
      </c>
      <c r="B1885" s="0" t="s">
        <v>64</v>
      </c>
      <c r="C1885" s="0" t="n">
        <v>2010</v>
      </c>
      <c r="D1885" s="0" t="s">
        <v>41</v>
      </c>
      <c r="E1885" s="0" t="s">
        <v>154</v>
      </c>
      <c r="F1885" s="0" t="n">
        <v>0.74</v>
      </c>
      <c r="G1885" s="0" t="n">
        <v>0.25</v>
      </c>
      <c r="H1885" s="0" t="n">
        <v>0</v>
      </c>
      <c r="I1885" s="0" t="n">
        <v>0.09</v>
      </c>
      <c r="J1885" s="0" t="n">
        <v>1.09</v>
      </c>
      <c r="K1885" s="0" t="n">
        <v>47</v>
      </c>
      <c r="L1885" s="0" t="n">
        <v>2.1</v>
      </c>
      <c r="M1885" s="0" t="s">
        <v>36</v>
      </c>
      <c r="N1885" s="0" t="s">
        <v>66</v>
      </c>
      <c r="O1885" s="0" t="s">
        <v>177</v>
      </c>
      <c r="P1885" s="0" t="n">
        <f aca="false">IF(AND(OR(Dashboard!$B$5="All",D1885=Dashboard!$B$5),OR(Dashboard!$D$5="All",N1885=Dashboard!$D$5),OR(AND(C1885&lt;&gt;"",C1885&gt;=Dashboard!$F$5,C1885&lt;=Dashboard!$H$5),AND(C1885="",Dashboard!$F$5&lt;=1980,Dashboard!$H$5&gt;=2016))),1,0)</f>
        <v>1</v>
      </c>
      <c r="Q1885" s="0" t="n">
        <f aca="false">J1885*P1885+ROW()*0.00000001</f>
        <v>1.09001885</v>
      </c>
    </row>
    <row r="1886" customFormat="false" ht="15" hidden="false" customHeight="false" outlineLevel="0" collapsed="false">
      <c r="A1886" s="0" t="s">
        <v>1653</v>
      </c>
      <c r="B1886" s="0" t="s">
        <v>76</v>
      </c>
      <c r="C1886" s="0" t="n">
        <v>2002</v>
      </c>
      <c r="D1886" s="0" t="s">
        <v>56</v>
      </c>
      <c r="E1886" s="0" t="s">
        <v>234</v>
      </c>
      <c r="F1886" s="0" t="n">
        <v>0.53</v>
      </c>
      <c r="G1886" s="0" t="n">
        <v>0.42</v>
      </c>
      <c r="H1886" s="0" t="n">
        <v>0</v>
      </c>
      <c r="I1886" s="0" t="n">
        <v>0.14</v>
      </c>
      <c r="J1886" s="0" t="n">
        <v>1.09</v>
      </c>
      <c r="K1886" s="0" t="n">
        <v>65</v>
      </c>
      <c r="L1886" s="0" t="n">
        <v>8.3</v>
      </c>
      <c r="M1886" s="0" t="s">
        <v>103</v>
      </c>
      <c r="N1886" s="0" t="s">
        <v>74</v>
      </c>
      <c r="O1886" s="0" t="s">
        <v>67</v>
      </c>
      <c r="P1886" s="0" t="n">
        <f aca="false">IF(AND(OR(Dashboard!$B$5="All",D1886=Dashboard!$B$5),OR(Dashboard!$D$5="All",N1886=Dashboard!$D$5),OR(AND(C1886&lt;&gt;"",C1886&gt;=Dashboard!$F$5,C1886&lt;=Dashboard!$H$5),AND(C1886="",Dashboard!$F$5&lt;=1980,Dashboard!$H$5&gt;=2016))),1,0)</f>
        <v>1</v>
      </c>
      <c r="Q1886" s="0" t="n">
        <f aca="false">J1886*P1886+ROW()*0.00000001</f>
        <v>1.09001886</v>
      </c>
    </row>
    <row r="1887" customFormat="false" ht="15" hidden="false" customHeight="false" outlineLevel="0" collapsed="false">
      <c r="A1887" s="0" t="s">
        <v>1654</v>
      </c>
      <c r="B1887" s="0" t="s">
        <v>117</v>
      </c>
      <c r="C1887" s="0" t="n">
        <v>1997</v>
      </c>
      <c r="D1887" s="0" t="s">
        <v>58</v>
      </c>
      <c r="E1887" s="0" t="s">
        <v>1655</v>
      </c>
      <c r="F1887" s="0" t="n">
        <v>0</v>
      </c>
      <c r="G1887" s="0" t="n">
        <v>0</v>
      </c>
      <c r="H1887" s="0" t="n">
        <v>1.02</v>
      </c>
      <c r="I1887" s="0" t="n">
        <v>0.07</v>
      </c>
      <c r="J1887" s="0" t="n">
        <v>1.09</v>
      </c>
      <c r="N1887" s="0" t="s">
        <v>74</v>
      </c>
      <c r="P1887" s="0" t="n">
        <f aca="false">IF(AND(OR(Dashboard!$B$5="All",D1887=Dashboard!$B$5),OR(Dashboard!$D$5="All",N1887=Dashboard!$D$5),OR(AND(C1887&lt;&gt;"",C1887&gt;=Dashboard!$F$5,C1887&lt;=Dashboard!$H$5),AND(C1887="",Dashboard!$F$5&lt;=1980,Dashboard!$H$5&gt;=2016))),1,0)</f>
        <v>1</v>
      </c>
      <c r="Q1887" s="0" t="n">
        <f aca="false">J1887*P1887+ROW()*0.00000001</f>
        <v>1.09001887</v>
      </c>
    </row>
    <row r="1888" customFormat="false" ht="15" hidden="false" customHeight="false" outlineLevel="0" collapsed="false">
      <c r="A1888" s="0" t="s">
        <v>1656</v>
      </c>
      <c r="B1888" s="0" t="s">
        <v>70</v>
      </c>
      <c r="C1888" s="0" t="n">
        <v>2010</v>
      </c>
      <c r="D1888" s="0" t="s">
        <v>102</v>
      </c>
      <c r="E1888" s="0" t="s">
        <v>418</v>
      </c>
      <c r="F1888" s="0" t="n">
        <v>0.44</v>
      </c>
      <c r="G1888" s="0" t="n">
        <v>0.46</v>
      </c>
      <c r="H1888" s="0" t="n">
        <v>0.01</v>
      </c>
      <c r="I1888" s="0" t="n">
        <v>0.18</v>
      </c>
      <c r="J1888" s="0" t="n">
        <v>1.09</v>
      </c>
      <c r="K1888" s="0" t="n">
        <v>74</v>
      </c>
      <c r="L1888" s="0" t="n">
        <v>6.9</v>
      </c>
      <c r="M1888" s="0" t="s">
        <v>103</v>
      </c>
      <c r="N1888" s="0" t="s">
        <v>74</v>
      </c>
      <c r="O1888" s="0" t="s">
        <v>37</v>
      </c>
      <c r="P1888" s="0" t="n">
        <f aca="false">IF(AND(OR(Dashboard!$B$5="All",D1888=Dashboard!$B$5),OR(Dashboard!$D$5="All",N1888=Dashboard!$D$5),OR(AND(C1888&lt;&gt;"",C1888&gt;=Dashboard!$F$5,C1888&lt;=Dashboard!$H$5),AND(C1888="",Dashboard!$F$5&lt;=1980,Dashboard!$H$5&gt;=2016))),1,0)</f>
        <v>1</v>
      </c>
      <c r="Q1888" s="0" t="n">
        <f aca="false">J1888*P1888+ROW()*0.00000001</f>
        <v>1.09001888</v>
      </c>
    </row>
    <row r="1889" customFormat="false" ht="15" hidden="false" customHeight="false" outlineLevel="0" collapsed="false">
      <c r="A1889" s="0" t="s">
        <v>948</v>
      </c>
      <c r="B1889" s="0" t="s">
        <v>50</v>
      </c>
      <c r="C1889" s="0" t="n">
        <v>2011</v>
      </c>
      <c r="D1889" s="0" t="s">
        <v>71</v>
      </c>
      <c r="E1889" s="0" t="s">
        <v>234</v>
      </c>
      <c r="F1889" s="0" t="n">
        <v>0.61</v>
      </c>
      <c r="G1889" s="0" t="n">
        <v>0.38</v>
      </c>
      <c r="H1889" s="0" t="n">
        <v>0</v>
      </c>
      <c r="I1889" s="0" t="n">
        <v>0.1</v>
      </c>
      <c r="J1889" s="0" t="n">
        <v>1.09</v>
      </c>
      <c r="K1889" s="0" t="n">
        <v>66</v>
      </c>
      <c r="M1889" s="0" t="s">
        <v>36</v>
      </c>
      <c r="N1889" s="0" t="s">
        <v>35</v>
      </c>
      <c r="O1889" s="0" t="s">
        <v>67</v>
      </c>
      <c r="P1889" s="0" t="n">
        <f aca="false">IF(AND(OR(Dashboard!$B$5="All",D1889=Dashboard!$B$5),OR(Dashboard!$D$5="All",N1889=Dashboard!$D$5),OR(AND(C1889&lt;&gt;"",C1889&gt;=Dashboard!$F$5,C1889&lt;=Dashboard!$H$5),AND(C1889="",Dashboard!$F$5&lt;=1980,Dashboard!$H$5&gt;=2016))),1,0)</f>
        <v>1</v>
      </c>
      <c r="Q1889" s="0" t="n">
        <f aca="false">J1889*P1889+ROW()*0.00000001</f>
        <v>1.09001889</v>
      </c>
    </row>
    <row r="1890" customFormat="false" ht="15" hidden="false" customHeight="false" outlineLevel="0" collapsed="false">
      <c r="A1890" s="0" t="s">
        <v>1657</v>
      </c>
      <c r="B1890" s="0" t="s">
        <v>64</v>
      </c>
      <c r="C1890" s="0" t="n">
        <v>2012</v>
      </c>
      <c r="D1890" s="0" t="s">
        <v>71</v>
      </c>
      <c r="E1890" s="0" t="s">
        <v>142</v>
      </c>
      <c r="F1890" s="0" t="n">
        <v>1.02</v>
      </c>
      <c r="G1890" s="0" t="n">
        <v>0</v>
      </c>
      <c r="H1890" s="0" t="n">
        <v>0</v>
      </c>
      <c r="I1890" s="0" t="n">
        <v>0.07</v>
      </c>
      <c r="J1890" s="0" t="n">
        <v>1.09</v>
      </c>
      <c r="K1890" s="0" t="n">
        <v>76</v>
      </c>
      <c r="L1890" s="0" t="n">
        <v>5.5</v>
      </c>
      <c r="M1890" s="0" t="s">
        <v>36</v>
      </c>
      <c r="N1890" s="0" t="s">
        <v>66</v>
      </c>
      <c r="O1890" s="0" t="s">
        <v>37</v>
      </c>
      <c r="P1890" s="0" t="n">
        <f aca="false">IF(AND(OR(Dashboard!$B$5="All",D1890=Dashboard!$B$5),OR(Dashboard!$D$5="All",N1890=Dashboard!$D$5),OR(AND(C1890&lt;&gt;"",C1890&gt;=Dashboard!$F$5,C1890&lt;=Dashboard!$H$5),AND(C1890="",Dashboard!$F$5&lt;=1980,Dashboard!$H$5&gt;=2016))),1,0)</f>
        <v>1</v>
      </c>
      <c r="Q1890" s="0" t="n">
        <f aca="false">J1890*P1890+ROW()*0.00000001</f>
        <v>1.0900189</v>
      </c>
    </row>
    <row r="1891" customFormat="false" ht="15" hidden="false" customHeight="false" outlineLevel="0" collapsed="false">
      <c r="A1891" s="0" t="s">
        <v>1658</v>
      </c>
      <c r="B1891" s="0" t="s">
        <v>64</v>
      </c>
      <c r="C1891" s="0" t="n">
        <v>2009</v>
      </c>
      <c r="D1891" s="0" t="s">
        <v>34</v>
      </c>
      <c r="E1891" s="0" t="s">
        <v>142</v>
      </c>
      <c r="F1891" s="0" t="n">
        <v>0.82</v>
      </c>
      <c r="G1891" s="0" t="n">
        <v>0.17</v>
      </c>
      <c r="H1891" s="0" t="n">
        <v>0.01</v>
      </c>
      <c r="I1891" s="0" t="n">
        <v>0.09</v>
      </c>
      <c r="J1891" s="0" t="n">
        <v>1.09</v>
      </c>
      <c r="K1891" s="0" t="n">
        <v>84</v>
      </c>
      <c r="L1891" s="0" t="n">
        <v>8</v>
      </c>
      <c r="M1891" s="0" t="s">
        <v>103</v>
      </c>
      <c r="N1891" s="0" t="s">
        <v>66</v>
      </c>
      <c r="O1891" s="0" t="s">
        <v>42</v>
      </c>
      <c r="P1891" s="0" t="n">
        <f aca="false">IF(AND(OR(Dashboard!$B$5="All",D1891=Dashboard!$B$5),OR(Dashboard!$D$5="All",N1891=Dashboard!$D$5),OR(AND(C1891&lt;&gt;"",C1891&gt;=Dashboard!$F$5,C1891&lt;=Dashboard!$H$5),AND(C1891="",Dashboard!$F$5&lt;=1980,Dashboard!$H$5&gt;=2016))),1,0)</f>
        <v>1</v>
      </c>
      <c r="Q1891" s="0" t="n">
        <f aca="false">J1891*P1891+ROW()*0.00000001</f>
        <v>1.09001891</v>
      </c>
    </row>
    <row r="1892" customFormat="false" ht="15" hidden="false" customHeight="false" outlineLevel="0" collapsed="false">
      <c r="A1892" s="0" t="s">
        <v>1659</v>
      </c>
      <c r="B1892" s="0" t="s">
        <v>117</v>
      </c>
      <c r="C1892" s="0" t="n">
        <v>1998</v>
      </c>
      <c r="D1892" s="0" t="s">
        <v>34</v>
      </c>
      <c r="E1892" s="0" t="s">
        <v>649</v>
      </c>
      <c r="F1892" s="0" t="n">
        <v>0.6</v>
      </c>
      <c r="G1892" s="0" t="n">
        <v>0.41</v>
      </c>
      <c r="H1892" s="0" t="n">
        <v>0</v>
      </c>
      <c r="I1892" s="0" t="n">
        <v>0.07</v>
      </c>
      <c r="J1892" s="0" t="n">
        <v>1.09</v>
      </c>
      <c r="N1892" s="0" t="s">
        <v>74</v>
      </c>
      <c r="P1892" s="0" t="n">
        <f aca="false">IF(AND(OR(Dashboard!$B$5="All",D1892=Dashboard!$B$5),OR(Dashboard!$D$5="All",N1892=Dashboard!$D$5),OR(AND(C1892&lt;&gt;"",C1892&gt;=Dashboard!$F$5,C1892&lt;=Dashboard!$H$5),AND(C1892="",Dashboard!$F$5&lt;=1980,Dashboard!$H$5&gt;=2016))),1,0)</f>
        <v>1</v>
      </c>
      <c r="Q1892" s="0" t="n">
        <f aca="false">J1892*P1892+ROW()*0.00000001</f>
        <v>1.09001892</v>
      </c>
    </row>
    <row r="1893" customFormat="false" ht="15" hidden="false" customHeight="false" outlineLevel="0" collapsed="false">
      <c r="A1893" s="0" t="s">
        <v>1660</v>
      </c>
      <c r="B1893" s="0" t="s">
        <v>76</v>
      </c>
      <c r="C1893" s="0" t="n">
        <v>2003</v>
      </c>
      <c r="D1893" s="0" t="s">
        <v>41</v>
      </c>
      <c r="E1893" s="0" t="s">
        <v>142</v>
      </c>
      <c r="F1893" s="0" t="n">
        <v>0.53</v>
      </c>
      <c r="G1893" s="0" t="n">
        <v>0.41</v>
      </c>
      <c r="H1893" s="0" t="n">
        <v>0</v>
      </c>
      <c r="I1893" s="0" t="n">
        <v>0.14</v>
      </c>
      <c r="J1893" s="0" t="n">
        <v>1.08</v>
      </c>
      <c r="K1893" s="0" t="n">
        <v>88</v>
      </c>
      <c r="L1893" s="0" t="n">
        <v>8.9</v>
      </c>
      <c r="M1893" s="0" t="s">
        <v>36</v>
      </c>
      <c r="N1893" s="0" t="s">
        <v>74</v>
      </c>
      <c r="O1893" s="0" t="s">
        <v>42</v>
      </c>
      <c r="P1893" s="0" t="n">
        <f aca="false">IF(AND(OR(Dashboard!$B$5="All",D1893=Dashboard!$B$5),OR(Dashboard!$D$5="All",N1893=Dashboard!$D$5),OR(AND(C1893&lt;&gt;"",C1893&gt;=Dashboard!$F$5,C1893&lt;=Dashboard!$H$5),AND(C1893="",Dashboard!$F$5&lt;=1980,Dashboard!$H$5&gt;=2016))),1,0)</f>
        <v>1</v>
      </c>
      <c r="Q1893" s="0" t="n">
        <f aca="false">J1893*P1893+ROW()*0.00000001</f>
        <v>1.08001893</v>
      </c>
    </row>
    <row r="1894" customFormat="false" ht="15" hidden="false" customHeight="false" outlineLevel="0" collapsed="false">
      <c r="A1894" s="0" t="s">
        <v>1498</v>
      </c>
      <c r="B1894" s="0" t="s">
        <v>76</v>
      </c>
      <c r="C1894" s="0" t="n">
        <v>2002</v>
      </c>
      <c r="D1894" s="0" t="s">
        <v>16</v>
      </c>
      <c r="E1894" s="0" t="s">
        <v>418</v>
      </c>
      <c r="F1894" s="0" t="n">
        <v>0.53</v>
      </c>
      <c r="G1894" s="0" t="n">
        <v>0.41</v>
      </c>
      <c r="H1894" s="0" t="n">
        <v>0</v>
      </c>
      <c r="I1894" s="0" t="n">
        <v>0.14</v>
      </c>
      <c r="J1894" s="0" t="n">
        <v>1.08</v>
      </c>
      <c r="L1894" s="0" t="n">
        <v>6.6</v>
      </c>
      <c r="M1894" s="0" t="s">
        <v>36</v>
      </c>
      <c r="N1894" s="0" t="s">
        <v>74</v>
      </c>
      <c r="P1894" s="0" t="n">
        <f aca="false">IF(AND(OR(Dashboard!$B$5="All",D1894=Dashboard!$B$5),OR(Dashboard!$D$5="All",N1894=Dashboard!$D$5),OR(AND(C1894&lt;&gt;"",C1894&gt;=Dashboard!$F$5,C1894&lt;=Dashboard!$H$5),AND(C1894="",Dashboard!$F$5&lt;=1980,Dashboard!$H$5&gt;=2016))),1,0)</f>
        <v>1</v>
      </c>
      <c r="Q1894" s="0" t="n">
        <f aca="false">J1894*P1894+ROW()*0.00000001</f>
        <v>1.08001894</v>
      </c>
    </row>
    <row r="1895" customFormat="false" ht="15" hidden="false" customHeight="false" outlineLevel="0" collapsed="false">
      <c r="A1895" s="0" t="s">
        <v>1661</v>
      </c>
      <c r="B1895" s="0" t="s">
        <v>50</v>
      </c>
      <c r="C1895" s="0" t="n">
        <v>2008</v>
      </c>
      <c r="D1895" s="0" t="s">
        <v>58</v>
      </c>
      <c r="E1895" s="0" t="s">
        <v>124</v>
      </c>
      <c r="F1895" s="0" t="n">
        <v>0.63</v>
      </c>
      <c r="G1895" s="0" t="n">
        <v>0.35</v>
      </c>
      <c r="H1895" s="0" t="n">
        <v>0</v>
      </c>
      <c r="I1895" s="0" t="n">
        <v>0.1</v>
      </c>
      <c r="J1895" s="0" t="n">
        <v>1.08</v>
      </c>
      <c r="M1895" s="0" t="s">
        <v>36</v>
      </c>
      <c r="N1895" s="0" t="s">
        <v>35</v>
      </c>
      <c r="P1895" s="0" t="n">
        <f aca="false">IF(AND(OR(Dashboard!$B$5="All",D1895=Dashboard!$B$5),OR(Dashboard!$D$5="All",N1895=Dashboard!$D$5),OR(AND(C1895&lt;&gt;"",C1895&gt;=Dashboard!$F$5,C1895&lt;=Dashboard!$H$5),AND(C1895="",Dashboard!$F$5&lt;=1980,Dashboard!$H$5&gt;=2016))),1,0)</f>
        <v>1</v>
      </c>
      <c r="Q1895" s="0" t="n">
        <f aca="false">J1895*P1895+ROW()*0.00000001</f>
        <v>1.08001895</v>
      </c>
    </row>
    <row r="1896" customFormat="false" ht="15" hidden="false" customHeight="false" outlineLevel="0" collapsed="false">
      <c r="A1896" s="0" t="s">
        <v>1662</v>
      </c>
      <c r="B1896" s="0" t="s">
        <v>164</v>
      </c>
      <c r="C1896" s="0" t="n">
        <v>2005</v>
      </c>
      <c r="D1896" s="0" t="s">
        <v>52</v>
      </c>
      <c r="E1896" s="0" t="s">
        <v>89</v>
      </c>
      <c r="F1896" s="0" t="n">
        <v>0.75</v>
      </c>
      <c r="G1896" s="0" t="n">
        <v>0.18</v>
      </c>
      <c r="H1896" s="0" t="n">
        <v>0</v>
      </c>
      <c r="I1896" s="0" t="n">
        <v>0.16</v>
      </c>
      <c r="J1896" s="0" t="n">
        <v>1.08</v>
      </c>
      <c r="K1896" s="0" t="n">
        <v>73</v>
      </c>
      <c r="L1896" s="0" t="n">
        <v>7.2</v>
      </c>
      <c r="M1896" s="0" t="s">
        <v>125</v>
      </c>
      <c r="N1896" s="0" t="s">
        <v>74</v>
      </c>
      <c r="O1896" s="0" t="s">
        <v>37</v>
      </c>
      <c r="P1896" s="0" t="n">
        <f aca="false">IF(AND(OR(Dashboard!$B$5="All",D1896=Dashboard!$B$5),OR(Dashboard!$D$5="All",N1896=Dashboard!$D$5),OR(AND(C1896&lt;&gt;"",C1896&gt;=Dashboard!$F$5,C1896&lt;=Dashboard!$H$5),AND(C1896="",Dashboard!$F$5&lt;=1980,Dashboard!$H$5&gt;=2016))),1,0)</f>
        <v>1</v>
      </c>
      <c r="Q1896" s="0" t="n">
        <f aca="false">J1896*P1896+ROW()*0.00000001</f>
        <v>1.08001896</v>
      </c>
    </row>
    <row r="1897" customFormat="false" ht="15" hidden="false" customHeight="false" outlineLevel="0" collapsed="false">
      <c r="A1897" s="0" t="s">
        <v>1663</v>
      </c>
      <c r="B1897" s="0" t="s">
        <v>76</v>
      </c>
      <c r="C1897" s="0" t="n">
        <v>2002</v>
      </c>
      <c r="D1897" s="0" t="s">
        <v>34</v>
      </c>
      <c r="E1897" s="0" t="s">
        <v>1664</v>
      </c>
      <c r="F1897" s="0" t="n">
        <v>0.53</v>
      </c>
      <c r="G1897" s="0" t="n">
        <v>0.41</v>
      </c>
      <c r="H1897" s="0" t="n">
        <v>0</v>
      </c>
      <c r="I1897" s="0" t="n">
        <v>0.14</v>
      </c>
      <c r="J1897" s="0" t="n">
        <v>1.08</v>
      </c>
      <c r="M1897" s="0" t="s">
        <v>36</v>
      </c>
      <c r="N1897" s="0" t="s">
        <v>74</v>
      </c>
      <c r="P1897" s="0" t="n">
        <f aca="false">IF(AND(OR(Dashboard!$B$5="All",D1897=Dashboard!$B$5),OR(Dashboard!$D$5="All",N1897=Dashboard!$D$5),OR(AND(C1897&lt;&gt;"",C1897&gt;=Dashboard!$F$5,C1897&lt;=Dashboard!$H$5),AND(C1897="",Dashboard!$F$5&lt;=1980,Dashboard!$H$5&gt;=2016))),1,0)</f>
        <v>1</v>
      </c>
      <c r="Q1897" s="0" t="n">
        <f aca="false">J1897*P1897+ROW()*0.00000001</f>
        <v>1.08001897</v>
      </c>
    </row>
    <row r="1898" customFormat="false" ht="15" hidden="false" customHeight="false" outlineLevel="0" collapsed="false">
      <c r="A1898" s="0" t="s">
        <v>1665</v>
      </c>
      <c r="B1898" s="0" t="s">
        <v>152</v>
      </c>
      <c r="C1898" s="0" t="n">
        <v>2009</v>
      </c>
      <c r="D1898" s="0" t="s">
        <v>246</v>
      </c>
      <c r="E1898" s="0" t="s">
        <v>154</v>
      </c>
      <c r="F1898" s="0" t="n">
        <v>0.01</v>
      </c>
      <c r="G1898" s="0" t="n">
        <v>0.97</v>
      </c>
      <c r="H1898" s="0" t="n">
        <v>0</v>
      </c>
      <c r="I1898" s="0" t="n">
        <v>0.1</v>
      </c>
      <c r="J1898" s="0" t="n">
        <v>1.08</v>
      </c>
      <c r="K1898" s="0" t="n">
        <v>90</v>
      </c>
      <c r="L1898" s="0" t="n">
        <v>6.9</v>
      </c>
      <c r="M1898" s="0" t="s">
        <v>103</v>
      </c>
      <c r="N1898" s="0" t="s">
        <v>152</v>
      </c>
      <c r="O1898" s="0" t="s">
        <v>42</v>
      </c>
      <c r="P1898" s="0" t="n">
        <f aca="false">IF(AND(OR(Dashboard!$B$5="All",D1898=Dashboard!$B$5),OR(Dashboard!$D$5="All",N1898=Dashboard!$D$5),OR(AND(C1898&lt;&gt;"",C1898&gt;=Dashboard!$F$5,C1898&lt;=Dashboard!$H$5),AND(C1898="",Dashboard!$F$5&lt;=1980,Dashboard!$H$5&gt;=2016))),1,0)</f>
        <v>1</v>
      </c>
      <c r="Q1898" s="0" t="n">
        <f aca="false">J1898*P1898+ROW()*0.00000001</f>
        <v>1.08001898</v>
      </c>
    </row>
    <row r="1899" customFormat="false" ht="15" hidden="false" customHeight="false" outlineLevel="0" collapsed="false">
      <c r="A1899" s="0" t="s">
        <v>1666</v>
      </c>
      <c r="B1899" s="0" t="s">
        <v>70</v>
      </c>
      <c r="C1899" s="0" t="n">
        <v>2007</v>
      </c>
      <c r="D1899" s="0" t="s">
        <v>102</v>
      </c>
      <c r="E1899" s="0" t="s">
        <v>154</v>
      </c>
      <c r="F1899" s="0" t="n">
        <v>0.29</v>
      </c>
      <c r="G1899" s="0" t="n">
        <v>0.51</v>
      </c>
      <c r="H1899" s="0" t="n">
        <v>0.08</v>
      </c>
      <c r="I1899" s="0" t="n">
        <v>0.2</v>
      </c>
      <c r="J1899" s="0" t="n">
        <v>1.08</v>
      </c>
      <c r="K1899" s="0" t="n">
        <v>85</v>
      </c>
      <c r="L1899" s="0" t="n">
        <v>7.4</v>
      </c>
      <c r="M1899" s="0" t="s">
        <v>103</v>
      </c>
      <c r="N1899" s="0" t="s">
        <v>74</v>
      </c>
      <c r="O1899" s="0" t="s">
        <v>42</v>
      </c>
      <c r="P1899" s="0" t="n">
        <f aca="false">IF(AND(OR(Dashboard!$B$5="All",D1899=Dashboard!$B$5),OR(Dashboard!$D$5="All",N1899=Dashboard!$D$5),OR(AND(C1899&lt;&gt;"",C1899&gt;=Dashboard!$F$5,C1899&lt;=Dashboard!$H$5),AND(C1899="",Dashboard!$F$5&lt;=1980,Dashboard!$H$5&gt;=2016))),1,0)</f>
        <v>1</v>
      </c>
      <c r="Q1899" s="0" t="n">
        <f aca="false">J1899*P1899+ROW()*0.00000001</f>
        <v>1.08001899</v>
      </c>
    </row>
    <row r="1900" customFormat="false" ht="15" hidden="false" customHeight="false" outlineLevel="0" collapsed="false">
      <c r="A1900" s="0" t="s">
        <v>1667</v>
      </c>
      <c r="B1900" s="0" t="s">
        <v>70</v>
      </c>
      <c r="C1900" s="0" t="n">
        <v>2010</v>
      </c>
      <c r="D1900" s="0" t="s">
        <v>71</v>
      </c>
      <c r="E1900" s="0" t="s">
        <v>142</v>
      </c>
      <c r="F1900" s="0" t="n">
        <v>0.64</v>
      </c>
      <c r="G1900" s="0" t="n">
        <v>0.28</v>
      </c>
      <c r="H1900" s="0" t="n">
        <v>0.04</v>
      </c>
      <c r="I1900" s="0" t="n">
        <v>0.13</v>
      </c>
      <c r="J1900" s="0" t="n">
        <v>1.08</v>
      </c>
      <c r="K1900" s="0" t="n">
        <v>75</v>
      </c>
      <c r="L1900" s="0" t="n">
        <v>7.5</v>
      </c>
      <c r="M1900" s="0" t="s">
        <v>73</v>
      </c>
      <c r="N1900" s="0" t="s">
        <v>74</v>
      </c>
      <c r="O1900" s="0" t="s">
        <v>37</v>
      </c>
      <c r="P1900" s="0" t="n">
        <f aca="false">IF(AND(OR(Dashboard!$B$5="All",D1900=Dashboard!$B$5),OR(Dashboard!$D$5="All",N1900=Dashboard!$D$5),OR(AND(C1900&lt;&gt;"",C1900&gt;=Dashboard!$F$5,C1900&lt;=Dashboard!$H$5),AND(C1900="",Dashboard!$F$5&lt;=1980,Dashboard!$H$5&gt;=2016))),1,0)</f>
        <v>1</v>
      </c>
      <c r="Q1900" s="0" t="n">
        <f aca="false">J1900*P1900+ROW()*0.00000001</f>
        <v>1.080019</v>
      </c>
    </row>
    <row r="1901" customFormat="false" ht="15" hidden="false" customHeight="false" outlineLevel="0" collapsed="false">
      <c r="A1901" s="0" t="s">
        <v>823</v>
      </c>
      <c r="B1901" s="0" t="s">
        <v>70</v>
      </c>
      <c r="C1901" s="0" t="n">
        <v>2010</v>
      </c>
      <c r="D1901" s="0" t="s">
        <v>71</v>
      </c>
      <c r="E1901" s="0" t="s">
        <v>487</v>
      </c>
      <c r="F1901" s="0" t="n">
        <v>0.51</v>
      </c>
      <c r="G1901" s="0" t="n">
        <v>0.4</v>
      </c>
      <c r="H1901" s="0" t="n">
        <v>0</v>
      </c>
      <c r="I1901" s="0" t="n">
        <v>0.16</v>
      </c>
      <c r="J1901" s="0" t="n">
        <v>1.08</v>
      </c>
      <c r="N1901" s="0" t="s">
        <v>74</v>
      </c>
      <c r="P1901" s="0" t="n">
        <f aca="false">IF(AND(OR(Dashboard!$B$5="All",D1901=Dashboard!$B$5),OR(Dashboard!$D$5="All",N1901=Dashboard!$D$5),OR(AND(C1901&lt;&gt;"",C1901&gt;=Dashboard!$F$5,C1901&lt;=Dashboard!$H$5),AND(C1901="",Dashboard!$F$5&lt;=1980,Dashboard!$H$5&gt;=2016))),1,0)</f>
        <v>1</v>
      </c>
      <c r="Q1901" s="0" t="n">
        <f aca="false">J1901*P1901+ROW()*0.00000001</f>
        <v>1.08001901</v>
      </c>
    </row>
    <row r="1902" customFormat="false" ht="15" hidden="false" customHeight="false" outlineLevel="0" collapsed="false">
      <c r="A1902" s="0" t="s">
        <v>1668</v>
      </c>
      <c r="B1902" s="0" t="s">
        <v>159</v>
      </c>
      <c r="C1902" s="0" t="n">
        <v>1982</v>
      </c>
      <c r="D1902" s="0" t="s">
        <v>16</v>
      </c>
      <c r="E1902" s="0" t="s">
        <v>160</v>
      </c>
      <c r="F1902" s="0" t="n">
        <v>1.01</v>
      </c>
      <c r="G1902" s="0" t="n">
        <v>0.06</v>
      </c>
      <c r="H1902" s="0" t="n">
        <v>0</v>
      </c>
      <c r="I1902" s="0" t="n">
        <v>0.01</v>
      </c>
      <c r="J1902" s="0" t="n">
        <v>1.08</v>
      </c>
      <c r="N1902" s="0" t="s">
        <v>161</v>
      </c>
      <c r="P1902" s="0" t="n">
        <f aca="false">IF(AND(OR(Dashboard!$B$5="All",D1902=Dashboard!$B$5),OR(Dashboard!$D$5="All",N1902=Dashboard!$D$5),OR(AND(C1902&lt;&gt;"",C1902&gt;=Dashboard!$F$5,C1902&lt;=Dashboard!$H$5),AND(C1902="",Dashboard!$F$5&lt;=1980,Dashboard!$H$5&gt;=2016))),1,0)</f>
        <v>1</v>
      </c>
      <c r="Q1902" s="0" t="n">
        <f aca="false">J1902*P1902+ROW()*0.00000001</f>
        <v>1.08001902</v>
      </c>
    </row>
    <row r="1903" customFormat="false" ht="15" hidden="false" customHeight="false" outlineLevel="0" collapsed="false">
      <c r="A1903" s="0" t="s">
        <v>1290</v>
      </c>
      <c r="B1903" s="0" t="s">
        <v>76</v>
      </c>
      <c r="C1903" s="0" t="n">
        <v>2004</v>
      </c>
      <c r="D1903" s="0" t="s">
        <v>56</v>
      </c>
      <c r="E1903" s="0" t="s">
        <v>124</v>
      </c>
      <c r="F1903" s="0" t="n">
        <v>0.64</v>
      </c>
      <c r="G1903" s="0" t="n">
        <v>0.34</v>
      </c>
      <c r="H1903" s="0" t="n">
        <v>0</v>
      </c>
      <c r="I1903" s="0" t="n">
        <v>0.1</v>
      </c>
      <c r="J1903" s="0" t="n">
        <v>1.08</v>
      </c>
      <c r="K1903" s="0" t="n">
        <v>58</v>
      </c>
      <c r="L1903" s="0" t="n">
        <v>6</v>
      </c>
      <c r="M1903" s="0" t="s">
        <v>103</v>
      </c>
      <c r="N1903" s="0" t="s">
        <v>74</v>
      </c>
      <c r="O1903" s="0" t="s">
        <v>53</v>
      </c>
      <c r="P1903" s="0" t="n">
        <f aca="false">IF(AND(OR(Dashboard!$B$5="All",D1903=Dashboard!$B$5),OR(Dashboard!$D$5="All",N1903=Dashboard!$D$5),OR(AND(C1903&lt;&gt;"",C1903&gt;=Dashboard!$F$5,C1903&lt;=Dashboard!$H$5),AND(C1903="",Dashboard!$F$5&lt;=1980,Dashboard!$H$5&gt;=2016))),1,0)</f>
        <v>1</v>
      </c>
      <c r="Q1903" s="0" t="n">
        <f aca="false">J1903*P1903+ROW()*0.00000001</f>
        <v>1.08001903</v>
      </c>
    </row>
    <row r="1904" customFormat="false" ht="15" hidden="false" customHeight="false" outlineLevel="0" collapsed="false">
      <c r="A1904" s="0" t="s">
        <v>1152</v>
      </c>
      <c r="B1904" s="0" t="s">
        <v>70</v>
      </c>
      <c r="C1904" s="0" t="n">
        <v>2013</v>
      </c>
      <c r="D1904" s="0" t="s">
        <v>46</v>
      </c>
      <c r="E1904" s="0" t="s">
        <v>157</v>
      </c>
      <c r="F1904" s="0" t="n">
        <v>0.37</v>
      </c>
      <c r="G1904" s="0" t="n">
        <v>0.3</v>
      </c>
      <c r="H1904" s="0" t="n">
        <v>0.28</v>
      </c>
      <c r="I1904" s="0" t="n">
        <v>0.13</v>
      </c>
      <c r="J1904" s="0" t="n">
        <v>1.08</v>
      </c>
      <c r="N1904" s="0" t="s">
        <v>74</v>
      </c>
      <c r="P1904" s="0" t="n">
        <f aca="false">IF(AND(OR(Dashboard!$B$5="All",D1904=Dashboard!$B$5),OR(Dashboard!$D$5="All",N1904=Dashboard!$D$5),OR(AND(C1904&lt;&gt;"",C1904&gt;=Dashboard!$F$5,C1904&lt;=Dashboard!$H$5),AND(C1904="",Dashboard!$F$5&lt;=1980,Dashboard!$H$5&gt;=2016))),1,0)</f>
        <v>1</v>
      </c>
      <c r="Q1904" s="0" t="n">
        <f aca="false">J1904*P1904+ROW()*0.00000001</f>
        <v>1.08001904</v>
      </c>
    </row>
    <row r="1905" customFormat="false" ht="15" hidden="false" customHeight="false" outlineLevel="0" collapsed="false">
      <c r="A1905" s="0" t="s">
        <v>1669</v>
      </c>
      <c r="B1905" s="0" t="s">
        <v>172</v>
      </c>
      <c r="C1905" s="0" t="n">
        <v>2016</v>
      </c>
      <c r="D1905" s="0" t="s">
        <v>41</v>
      </c>
      <c r="E1905" s="0" t="s">
        <v>65</v>
      </c>
      <c r="F1905" s="0" t="n">
        <v>0.42</v>
      </c>
      <c r="G1905" s="0" t="n">
        <v>0.58</v>
      </c>
      <c r="H1905" s="0" t="n">
        <v>0</v>
      </c>
      <c r="I1905" s="0" t="n">
        <v>0.08</v>
      </c>
      <c r="J1905" s="0" t="n">
        <v>1.08</v>
      </c>
      <c r="K1905" s="0" t="n">
        <v>91</v>
      </c>
      <c r="L1905" s="0" t="n">
        <v>7.4</v>
      </c>
      <c r="M1905" s="0" t="s">
        <v>36</v>
      </c>
      <c r="N1905" s="0" t="s">
        <v>66</v>
      </c>
      <c r="O1905" s="0" t="s">
        <v>60</v>
      </c>
      <c r="P1905" s="0" t="n">
        <f aca="false">IF(AND(OR(Dashboard!$B$5="All",D1905=Dashboard!$B$5),OR(Dashboard!$D$5="All",N1905=Dashboard!$D$5),OR(AND(C1905&lt;&gt;"",C1905&gt;=Dashboard!$F$5,C1905&lt;=Dashboard!$H$5),AND(C1905="",Dashboard!$F$5&lt;=1980,Dashboard!$H$5&gt;=2016))),1,0)</f>
        <v>1</v>
      </c>
      <c r="Q1905" s="0" t="n">
        <f aca="false">J1905*P1905+ROW()*0.00000001</f>
        <v>1.08001905</v>
      </c>
    </row>
    <row r="1906" customFormat="false" ht="15" hidden="false" customHeight="false" outlineLevel="0" collapsed="false">
      <c r="A1906" s="0" t="s">
        <v>1670</v>
      </c>
      <c r="B1906" s="0" t="s">
        <v>64</v>
      </c>
      <c r="C1906" s="0" t="n">
        <v>2014</v>
      </c>
      <c r="D1906" s="0" t="s">
        <v>71</v>
      </c>
      <c r="E1906" s="0" t="s">
        <v>487</v>
      </c>
      <c r="F1906" s="0" t="n">
        <v>0.64</v>
      </c>
      <c r="G1906" s="0" t="n">
        <v>0.34</v>
      </c>
      <c r="H1906" s="0" t="n">
        <v>0</v>
      </c>
      <c r="I1906" s="0" t="n">
        <v>0.1</v>
      </c>
      <c r="J1906" s="0" t="n">
        <v>1.08</v>
      </c>
      <c r="N1906" s="0" t="s">
        <v>66</v>
      </c>
      <c r="P1906" s="0" t="n">
        <f aca="false">IF(AND(OR(Dashboard!$B$5="All",D1906=Dashboard!$B$5),OR(Dashboard!$D$5="All",N1906=Dashboard!$D$5),OR(AND(C1906&lt;&gt;"",C1906&gt;=Dashboard!$F$5,C1906&lt;=Dashboard!$H$5),AND(C1906="",Dashboard!$F$5&lt;=1980,Dashboard!$H$5&gt;=2016))),1,0)</f>
        <v>1</v>
      </c>
      <c r="Q1906" s="0" t="n">
        <f aca="false">J1906*P1906+ROW()*0.00000001</f>
        <v>1.08001906</v>
      </c>
    </row>
    <row r="1907" customFormat="false" ht="15" hidden="false" customHeight="false" outlineLevel="0" collapsed="false">
      <c r="A1907" s="0" t="s">
        <v>1671</v>
      </c>
      <c r="B1907" s="0" t="s">
        <v>117</v>
      </c>
      <c r="C1907" s="0" t="n">
        <v>1998</v>
      </c>
      <c r="D1907" s="0" t="s">
        <v>34</v>
      </c>
      <c r="E1907" s="0" t="s">
        <v>649</v>
      </c>
      <c r="F1907" s="0" t="n">
        <v>0.6</v>
      </c>
      <c r="G1907" s="0" t="n">
        <v>0.41</v>
      </c>
      <c r="H1907" s="0" t="n">
        <v>0</v>
      </c>
      <c r="I1907" s="0" t="n">
        <v>0.07</v>
      </c>
      <c r="J1907" s="0" t="n">
        <v>1.08</v>
      </c>
      <c r="N1907" s="0" t="s">
        <v>74</v>
      </c>
      <c r="P1907" s="0" t="n">
        <f aca="false">IF(AND(OR(Dashboard!$B$5="All",D1907=Dashboard!$B$5),OR(Dashboard!$D$5="All",N1907=Dashboard!$D$5),OR(AND(C1907&lt;&gt;"",C1907&gt;=Dashboard!$F$5,C1907&lt;=Dashboard!$H$5),AND(C1907="",Dashboard!$F$5&lt;=1980,Dashboard!$H$5&gt;=2016))),1,0)</f>
        <v>1</v>
      </c>
      <c r="Q1907" s="0" t="n">
        <f aca="false">J1907*P1907+ROW()*0.00000001</f>
        <v>1.08001907</v>
      </c>
    </row>
    <row r="1908" customFormat="false" ht="15" hidden="false" customHeight="false" outlineLevel="0" collapsed="false">
      <c r="A1908" s="0" t="s">
        <v>581</v>
      </c>
      <c r="B1908" s="0" t="s">
        <v>164</v>
      </c>
      <c r="C1908" s="0" t="n">
        <v>2008</v>
      </c>
      <c r="D1908" s="0" t="s">
        <v>71</v>
      </c>
      <c r="E1908" s="0" t="s">
        <v>234</v>
      </c>
      <c r="F1908" s="0" t="n">
        <v>0.43</v>
      </c>
      <c r="G1908" s="0" t="n">
        <v>0.4</v>
      </c>
      <c r="H1908" s="0" t="n">
        <v>0</v>
      </c>
      <c r="I1908" s="0" t="n">
        <v>0.24</v>
      </c>
      <c r="J1908" s="0" t="n">
        <v>1.08</v>
      </c>
      <c r="K1908" s="0" t="n">
        <v>70</v>
      </c>
      <c r="L1908" s="0" t="n">
        <v>8.1</v>
      </c>
      <c r="M1908" s="0" t="s">
        <v>103</v>
      </c>
      <c r="N1908" s="0" t="s">
        <v>74</v>
      </c>
      <c r="O1908" s="0" t="s">
        <v>67</v>
      </c>
      <c r="P1908" s="0" t="n">
        <f aca="false">IF(AND(OR(Dashboard!$B$5="All",D1908=Dashboard!$B$5),OR(Dashboard!$D$5="All",N1908=Dashboard!$D$5),OR(AND(C1908&lt;&gt;"",C1908&gt;=Dashboard!$F$5,C1908&lt;=Dashboard!$H$5),AND(C1908="",Dashboard!$F$5&lt;=1980,Dashboard!$H$5&gt;=2016))),1,0)</f>
        <v>1</v>
      </c>
      <c r="Q1908" s="0" t="n">
        <f aca="false">J1908*P1908+ROW()*0.00000001</f>
        <v>1.08001908</v>
      </c>
    </row>
    <row r="1909" customFormat="false" ht="15" hidden="false" customHeight="false" outlineLevel="0" collapsed="false">
      <c r="A1909" s="0" t="s">
        <v>1672</v>
      </c>
      <c r="B1909" s="0" t="s">
        <v>85</v>
      </c>
      <c r="C1909" s="0" t="n">
        <v>2003</v>
      </c>
      <c r="D1909" s="0" t="s">
        <v>102</v>
      </c>
      <c r="E1909" s="0" t="s">
        <v>160</v>
      </c>
      <c r="F1909" s="0" t="n">
        <v>0.77</v>
      </c>
      <c r="G1909" s="0" t="n">
        <v>0.29</v>
      </c>
      <c r="H1909" s="0" t="n">
        <v>0</v>
      </c>
      <c r="I1909" s="0" t="n">
        <v>0.02</v>
      </c>
      <c r="J1909" s="0" t="n">
        <v>1.08</v>
      </c>
      <c r="K1909" s="0" t="n">
        <v>40</v>
      </c>
      <c r="L1909" s="0" t="n">
        <v>6.1</v>
      </c>
      <c r="M1909" s="0" t="s">
        <v>103</v>
      </c>
      <c r="N1909" s="0" t="s">
        <v>35</v>
      </c>
      <c r="O1909" s="0" t="s">
        <v>177</v>
      </c>
      <c r="P1909" s="0" t="n">
        <f aca="false">IF(AND(OR(Dashboard!$B$5="All",D1909=Dashboard!$B$5),OR(Dashboard!$D$5="All",N1909=Dashboard!$D$5),OR(AND(C1909&lt;&gt;"",C1909&gt;=Dashboard!$F$5,C1909&lt;=Dashboard!$H$5),AND(C1909="",Dashboard!$F$5&lt;=1980,Dashboard!$H$5&gt;=2016))),1,0)</f>
        <v>1</v>
      </c>
      <c r="Q1909" s="0" t="n">
        <f aca="false">J1909*P1909+ROW()*0.00000001</f>
        <v>1.08001909</v>
      </c>
    </row>
    <row r="1910" customFormat="false" ht="15" hidden="false" customHeight="false" outlineLevel="0" collapsed="false">
      <c r="A1910" s="0" t="s">
        <v>1673</v>
      </c>
      <c r="B1910" s="0" t="s">
        <v>85</v>
      </c>
      <c r="C1910" s="0" t="n">
        <v>2002</v>
      </c>
      <c r="D1910" s="0" t="s">
        <v>16</v>
      </c>
      <c r="E1910" s="0" t="s">
        <v>124</v>
      </c>
      <c r="F1910" s="0" t="n">
        <v>0.77</v>
      </c>
      <c r="G1910" s="0" t="n">
        <v>0.29</v>
      </c>
      <c r="H1910" s="0" t="n">
        <v>0</v>
      </c>
      <c r="I1910" s="0" t="n">
        <v>0.02</v>
      </c>
      <c r="J1910" s="0" t="n">
        <v>1.08</v>
      </c>
      <c r="N1910" s="0" t="s">
        <v>35</v>
      </c>
      <c r="P1910" s="0" t="n">
        <f aca="false">IF(AND(OR(Dashboard!$B$5="All",D1910=Dashboard!$B$5),OR(Dashboard!$D$5="All",N1910=Dashboard!$D$5),OR(AND(C1910&lt;&gt;"",C1910&gt;=Dashboard!$F$5,C1910&lt;=Dashboard!$H$5),AND(C1910="",Dashboard!$F$5&lt;=1980,Dashboard!$H$5&gt;=2016))),1,0)</f>
        <v>1</v>
      </c>
      <c r="Q1910" s="0" t="n">
        <f aca="false">J1910*P1910+ROW()*0.00000001</f>
        <v>1.0800191</v>
      </c>
    </row>
    <row r="1911" customFormat="false" ht="15" hidden="false" customHeight="false" outlineLevel="0" collapsed="false">
      <c r="A1911" s="0" t="s">
        <v>1674</v>
      </c>
      <c r="B1911" s="0" t="s">
        <v>186</v>
      </c>
      <c r="C1911" s="0" t="n">
        <v>2005</v>
      </c>
      <c r="D1911" s="0" t="s">
        <v>56</v>
      </c>
      <c r="E1911" s="0" t="s">
        <v>35</v>
      </c>
      <c r="F1911" s="0" t="n">
        <v>0.68</v>
      </c>
      <c r="G1911" s="0" t="n">
        <v>0.18</v>
      </c>
      <c r="H1911" s="0" t="n">
        <v>0.19</v>
      </c>
      <c r="I1911" s="0" t="n">
        <v>0.03</v>
      </c>
      <c r="J1911" s="0" t="n">
        <v>1.08</v>
      </c>
      <c r="K1911" s="0" t="n">
        <v>67</v>
      </c>
      <c r="L1911" s="0" t="n">
        <v>8.1</v>
      </c>
      <c r="M1911" s="0" t="s">
        <v>103</v>
      </c>
      <c r="N1911" s="0" t="s">
        <v>35</v>
      </c>
      <c r="O1911" s="0" t="s">
        <v>67</v>
      </c>
      <c r="P1911" s="0" t="n">
        <f aca="false">IF(AND(OR(Dashboard!$B$5="All",D1911=Dashboard!$B$5),OR(Dashboard!$D$5="All",N1911=Dashboard!$D$5),OR(AND(C1911&lt;&gt;"",C1911&gt;=Dashboard!$F$5,C1911&lt;=Dashboard!$H$5),AND(C1911="",Dashboard!$F$5&lt;=1980,Dashboard!$H$5&gt;=2016))),1,0)</f>
        <v>1</v>
      </c>
      <c r="Q1911" s="0" t="n">
        <f aca="false">J1911*P1911+ROW()*0.00000001</f>
        <v>1.08001911</v>
      </c>
    </row>
    <row r="1912" customFormat="false" ht="15" hidden="false" customHeight="false" outlineLevel="0" collapsed="false">
      <c r="A1912" s="0" t="s">
        <v>1675</v>
      </c>
      <c r="B1912" s="0" t="s">
        <v>64</v>
      </c>
      <c r="C1912" s="0" t="n">
        <v>2014</v>
      </c>
      <c r="D1912" s="0" t="s">
        <v>56</v>
      </c>
      <c r="E1912" s="0" t="s">
        <v>142</v>
      </c>
      <c r="F1912" s="0" t="n">
        <v>0.51</v>
      </c>
      <c r="G1912" s="0" t="n">
        <v>0.47</v>
      </c>
      <c r="H1912" s="0" t="n">
        <v>0</v>
      </c>
      <c r="I1912" s="0" t="n">
        <v>0.09</v>
      </c>
      <c r="J1912" s="0" t="n">
        <v>1.08</v>
      </c>
      <c r="K1912" s="0" t="n">
        <v>69</v>
      </c>
      <c r="L1912" s="0" t="n">
        <v>7.3</v>
      </c>
      <c r="M1912" s="0" t="s">
        <v>125</v>
      </c>
      <c r="N1912" s="0" t="s">
        <v>66</v>
      </c>
      <c r="O1912" s="0" t="s">
        <v>67</v>
      </c>
      <c r="P1912" s="0" t="n">
        <f aca="false">IF(AND(OR(Dashboard!$B$5="All",D1912=Dashboard!$B$5),OR(Dashboard!$D$5="All",N1912=Dashboard!$D$5),OR(AND(C1912&lt;&gt;"",C1912&gt;=Dashboard!$F$5,C1912&lt;=Dashboard!$H$5),AND(C1912="",Dashboard!$F$5&lt;=1980,Dashboard!$H$5&gt;=2016))),1,0)</f>
        <v>1</v>
      </c>
      <c r="Q1912" s="0" t="n">
        <f aca="false">J1912*P1912+ROW()*0.00000001</f>
        <v>1.08001912</v>
      </c>
    </row>
    <row r="1913" customFormat="false" ht="15" hidden="false" customHeight="false" outlineLevel="0" collapsed="false">
      <c r="A1913" s="0" t="s">
        <v>1165</v>
      </c>
      <c r="B1913" s="0" t="s">
        <v>164</v>
      </c>
      <c r="C1913" s="0" t="n">
        <v>2007</v>
      </c>
      <c r="D1913" s="0" t="s">
        <v>71</v>
      </c>
      <c r="E1913" s="0" t="s">
        <v>142</v>
      </c>
      <c r="F1913" s="0" t="n">
        <v>0.24</v>
      </c>
      <c r="G1913" s="0" t="n">
        <v>0.54</v>
      </c>
      <c r="H1913" s="0" t="n">
        <v>0</v>
      </c>
      <c r="I1913" s="0" t="n">
        <v>0.3</v>
      </c>
      <c r="J1913" s="0" t="n">
        <v>1.07</v>
      </c>
      <c r="K1913" s="0" t="n">
        <v>59</v>
      </c>
      <c r="L1913" s="0" t="n">
        <v>6.7</v>
      </c>
      <c r="M1913" s="0" t="s">
        <v>103</v>
      </c>
      <c r="N1913" s="0" t="s">
        <v>74</v>
      </c>
      <c r="O1913" s="0" t="s">
        <v>53</v>
      </c>
      <c r="P1913" s="0" t="n">
        <f aca="false">IF(AND(OR(Dashboard!$B$5="All",D1913=Dashboard!$B$5),OR(Dashboard!$D$5="All",N1913=Dashboard!$D$5),OR(AND(C1913&lt;&gt;"",C1913&gt;=Dashboard!$F$5,C1913&lt;=Dashboard!$H$5),AND(C1913="",Dashboard!$F$5&lt;=1980,Dashboard!$H$5&gt;=2016))),1,0)</f>
        <v>1</v>
      </c>
      <c r="Q1913" s="0" t="n">
        <f aca="false">J1913*P1913+ROW()*0.00000001</f>
        <v>1.07001913</v>
      </c>
    </row>
    <row r="1914" customFormat="false" ht="15" hidden="false" customHeight="false" outlineLevel="0" collapsed="false">
      <c r="A1914" s="0" t="s">
        <v>1676</v>
      </c>
      <c r="B1914" s="0" t="s">
        <v>117</v>
      </c>
      <c r="C1914" s="0" t="n">
        <v>1999</v>
      </c>
      <c r="D1914" s="0" t="s">
        <v>52</v>
      </c>
      <c r="E1914" s="0" t="s">
        <v>89</v>
      </c>
      <c r="F1914" s="0" t="n">
        <v>0</v>
      </c>
      <c r="G1914" s="0" t="n">
        <v>0</v>
      </c>
      <c r="H1914" s="0" t="n">
        <v>1</v>
      </c>
      <c r="I1914" s="0" t="n">
        <v>0.07</v>
      </c>
      <c r="J1914" s="0" t="n">
        <v>1.07</v>
      </c>
      <c r="N1914" s="0" t="s">
        <v>74</v>
      </c>
      <c r="P1914" s="0" t="n">
        <f aca="false">IF(AND(OR(Dashboard!$B$5="All",D1914=Dashboard!$B$5),OR(Dashboard!$D$5="All",N1914=Dashboard!$D$5),OR(AND(C1914&lt;&gt;"",C1914&gt;=Dashboard!$F$5,C1914&lt;=Dashboard!$H$5),AND(C1914="",Dashboard!$F$5&lt;=1980,Dashboard!$H$5&gt;=2016))),1,0)</f>
        <v>1</v>
      </c>
      <c r="Q1914" s="0" t="n">
        <f aca="false">J1914*P1914+ROW()*0.00000001</f>
        <v>1.07001914</v>
      </c>
    </row>
    <row r="1915" customFormat="false" ht="15" hidden="false" customHeight="false" outlineLevel="0" collapsed="false">
      <c r="A1915" s="0" t="s">
        <v>594</v>
      </c>
      <c r="B1915" s="0" t="s">
        <v>50</v>
      </c>
      <c r="C1915" s="0" t="n">
        <v>2006</v>
      </c>
      <c r="D1915" s="0" t="s">
        <v>71</v>
      </c>
      <c r="E1915" s="0" t="s">
        <v>234</v>
      </c>
      <c r="F1915" s="0" t="n">
        <v>0.96</v>
      </c>
      <c r="G1915" s="0" t="n">
        <v>0.03</v>
      </c>
      <c r="H1915" s="0" t="n">
        <v>0</v>
      </c>
      <c r="I1915" s="0" t="n">
        <v>0.08</v>
      </c>
      <c r="J1915" s="0" t="n">
        <v>1.07</v>
      </c>
      <c r="K1915" s="0" t="n">
        <v>47</v>
      </c>
      <c r="L1915" s="0" t="n">
        <v>5</v>
      </c>
      <c r="M1915" s="0" t="s">
        <v>36</v>
      </c>
      <c r="N1915" s="0" t="s">
        <v>35</v>
      </c>
      <c r="O1915" s="0" t="s">
        <v>177</v>
      </c>
      <c r="P1915" s="0" t="n">
        <f aca="false">IF(AND(OR(Dashboard!$B$5="All",D1915=Dashboard!$B$5),OR(Dashboard!$D$5="All",N1915=Dashboard!$D$5),OR(AND(C1915&lt;&gt;"",C1915&gt;=Dashboard!$F$5,C1915&lt;=Dashboard!$H$5),AND(C1915="",Dashboard!$F$5&lt;=1980,Dashboard!$H$5&gt;=2016))),1,0)</f>
        <v>1</v>
      </c>
      <c r="Q1915" s="0" t="n">
        <f aca="false">J1915*P1915+ROW()*0.00000001</f>
        <v>1.07001915</v>
      </c>
    </row>
    <row r="1916" customFormat="false" ht="15" hidden="false" customHeight="false" outlineLevel="0" collapsed="false">
      <c r="A1916" s="0" t="s">
        <v>592</v>
      </c>
      <c r="B1916" s="0" t="s">
        <v>76</v>
      </c>
      <c r="C1916" s="0" t="n">
        <v>2006</v>
      </c>
      <c r="D1916" s="0" t="s">
        <v>56</v>
      </c>
      <c r="E1916" s="0" t="s">
        <v>91</v>
      </c>
      <c r="F1916" s="0" t="n">
        <v>0.89</v>
      </c>
      <c r="G1916" s="0" t="n">
        <v>0.03</v>
      </c>
      <c r="H1916" s="0" t="n">
        <v>0</v>
      </c>
      <c r="I1916" s="0" t="n">
        <v>0.15</v>
      </c>
      <c r="J1916" s="0" t="n">
        <v>1.07</v>
      </c>
      <c r="K1916" s="0" t="n">
        <v>82</v>
      </c>
      <c r="L1916" s="0" t="n">
        <v>7.4</v>
      </c>
      <c r="M1916" s="0" t="s">
        <v>103</v>
      </c>
      <c r="N1916" s="0" t="s">
        <v>74</v>
      </c>
      <c r="O1916" s="0" t="s">
        <v>42</v>
      </c>
      <c r="P1916" s="0" t="n">
        <f aca="false">IF(AND(OR(Dashboard!$B$5="All",D1916=Dashboard!$B$5),OR(Dashboard!$D$5="All",N1916=Dashboard!$D$5),OR(AND(C1916&lt;&gt;"",C1916&gt;=Dashboard!$F$5,C1916&lt;=Dashboard!$H$5),AND(C1916="",Dashboard!$F$5&lt;=1980,Dashboard!$H$5&gt;=2016))),1,0)</f>
        <v>1</v>
      </c>
      <c r="Q1916" s="0" t="n">
        <f aca="false">J1916*P1916+ROW()*0.00000001</f>
        <v>1.07001916</v>
      </c>
    </row>
    <row r="1917" customFormat="false" ht="15" hidden="false" customHeight="false" outlineLevel="0" collapsed="false">
      <c r="A1917" s="0" t="s">
        <v>274</v>
      </c>
      <c r="B1917" s="0" t="s">
        <v>33</v>
      </c>
      <c r="C1917" s="0" t="n">
        <v>2010</v>
      </c>
      <c r="D1917" s="0" t="s">
        <v>34</v>
      </c>
      <c r="E1917" s="0" t="s">
        <v>142</v>
      </c>
      <c r="F1917" s="0" t="n">
        <v>0.26</v>
      </c>
      <c r="G1917" s="0" t="n">
        <v>0.69</v>
      </c>
      <c r="H1917" s="0" t="n">
        <v>0</v>
      </c>
      <c r="I1917" s="0" t="n">
        <v>0.12</v>
      </c>
      <c r="J1917" s="0" t="n">
        <v>1.07</v>
      </c>
      <c r="K1917" s="0" t="n">
        <v>73</v>
      </c>
      <c r="L1917" s="0" t="n">
        <v>7.3</v>
      </c>
      <c r="M1917" s="0" t="s">
        <v>36</v>
      </c>
      <c r="N1917" s="0" t="s">
        <v>35</v>
      </c>
      <c r="O1917" s="0" t="s">
        <v>37</v>
      </c>
      <c r="P1917" s="0" t="n">
        <f aca="false">IF(AND(OR(Dashboard!$B$5="All",D1917=Dashboard!$B$5),OR(Dashboard!$D$5="All",N1917=Dashboard!$D$5),OR(AND(C1917&lt;&gt;"",C1917&gt;=Dashboard!$F$5,C1917&lt;=Dashboard!$H$5),AND(C1917="",Dashboard!$F$5&lt;=1980,Dashboard!$H$5&gt;=2016))),1,0)</f>
        <v>1</v>
      </c>
      <c r="Q1917" s="0" t="n">
        <f aca="false">J1917*P1917+ROW()*0.00000001</f>
        <v>1.07001917</v>
      </c>
    </row>
    <row r="1918" customFormat="false" ht="15" hidden="false" customHeight="false" outlineLevel="0" collapsed="false">
      <c r="A1918" s="0" t="s">
        <v>1677</v>
      </c>
      <c r="B1918" s="0" t="s">
        <v>50</v>
      </c>
      <c r="C1918" s="0" t="n">
        <v>2008</v>
      </c>
      <c r="D1918" s="0" t="s">
        <v>58</v>
      </c>
      <c r="E1918" s="0" t="s">
        <v>124</v>
      </c>
      <c r="F1918" s="0" t="n">
        <v>0.65</v>
      </c>
      <c r="G1918" s="0" t="n">
        <v>0.32</v>
      </c>
      <c r="H1918" s="0" t="n">
        <v>0</v>
      </c>
      <c r="I1918" s="0" t="n">
        <v>0.1</v>
      </c>
      <c r="J1918" s="0" t="n">
        <v>1.07</v>
      </c>
      <c r="M1918" s="0" t="s">
        <v>36</v>
      </c>
      <c r="N1918" s="0" t="s">
        <v>35</v>
      </c>
      <c r="P1918" s="0" t="n">
        <f aca="false">IF(AND(OR(Dashboard!$B$5="All",D1918=Dashboard!$B$5),OR(Dashboard!$D$5="All",N1918=Dashboard!$D$5),OR(AND(C1918&lt;&gt;"",C1918&gt;=Dashboard!$F$5,C1918&lt;=Dashboard!$H$5),AND(C1918="",Dashboard!$F$5&lt;=1980,Dashboard!$H$5&gt;=2016))),1,0)</f>
        <v>1</v>
      </c>
      <c r="Q1918" s="0" t="n">
        <f aca="false">J1918*P1918+ROW()*0.00000001</f>
        <v>1.07001918</v>
      </c>
    </row>
    <row r="1919" customFormat="false" ht="15" hidden="false" customHeight="false" outlineLevel="0" collapsed="false">
      <c r="A1919" s="0" t="s">
        <v>1678</v>
      </c>
      <c r="B1919" s="0" t="s">
        <v>70</v>
      </c>
      <c r="C1919" s="0" t="n">
        <v>2008</v>
      </c>
      <c r="D1919" s="0" t="s">
        <v>71</v>
      </c>
      <c r="E1919" s="0" t="s">
        <v>124</v>
      </c>
      <c r="F1919" s="0" t="n">
        <v>0.47</v>
      </c>
      <c r="G1919" s="0" t="n">
        <v>0.4</v>
      </c>
      <c r="H1919" s="0" t="n">
        <v>0.03</v>
      </c>
      <c r="I1919" s="0" t="n">
        <v>0.17</v>
      </c>
      <c r="J1919" s="0" t="n">
        <v>1.07</v>
      </c>
      <c r="K1919" s="0" t="n">
        <v>85</v>
      </c>
      <c r="L1919" s="0" t="n">
        <v>7.3</v>
      </c>
      <c r="M1919" s="0" t="s">
        <v>103</v>
      </c>
      <c r="N1919" s="0" t="s">
        <v>74</v>
      </c>
      <c r="O1919" s="0" t="s">
        <v>42</v>
      </c>
      <c r="P1919" s="0" t="n">
        <f aca="false">IF(AND(OR(Dashboard!$B$5="All",D1919=Dashboard!$B$5),OR(Dashboard!$D$5="All",N1919=Dashboard!$D$5),OR(AND(C1919&lt;&gt;"",C1919&gt;=Dashboard!$F$5,C1919&lt;=Dashboard!$H$5),AND(C1919="",Dashboard!$F$5&lt;=1980,Dashboard!$H$5&gt;=2016))),1,0)</f>
        <v>1</v>
      </c>
      <c r="Q1919" s="0" t="n">
        <f aca="false">J1919*P1919+ROW()*0.00000001</f>
        <v>1.07001919</v>
      </c>
    </row>
    <row r="1920" customFormat="false" ht="15" hidden="false" customHeight="false" outlineLevel="0" collapsed="false">
      <c r="A1920" s="0" t="s">
        <v>1679</v>
      </c>
      <c r="B1920" s="0" t="s">
        <v>152</v>
      </c>
      <c r="C1920" s="0" t="n">
        <v>1999</v>
      </c>
      <c r="D1920" s="0" t="s">
        <v>34</v>
      </c>
      <c r="E1920" s="0" t="s">
        <v>257</v>
      </c>
      <c r="F1920" s="0" t="n">
        <v>0</v>
      </c>
      <c r="G1920" s="0" t="n">
        <v>0.98</v>
      </c>
      <c r="H1920" s="0" t="n">
        <v>0</v>
      </c>
      <c r="I1920" s="0" t="n">
        <v>0.09</v>
      </c>
      <c r="J1920" s="0" t="n">
        <v>1.07</v>
      </c>
      <c r="N1920" s="0" t="s">
        <v>152</v>
      </c>
      <c r="P1920" s="0" t="n">
        <f aca="false">IF(AND(OR(Dashboard!$B$5="All",D1920=Dashboard!$B$5),OR(Dashboard!$D$5="All",N1920=Dashboard!$D$5),OR(AND(C1920&lt;&gt;"",C1920&gt;=Dashboard!$F$5,C1920&lt;=Dashboard!$H$5),AND(C1920="",Dashboard!$F$5&lt;=1980,Dashboard!$H$5&gt;=2016))),1,0)</f>
        <v>1</v>
      </c>
      <c r="Q1920" s="0" t="n">
        <f aca="false">J1920*P1920+ROW()*0.00000001</f>
        <v>1.0700192</v>
      </c>
    </row>
    <row r="1921" customFormat="false" ht="15" hidden="false" customHeight="false" outlineLevel="0" collapsed="false">
      <c r="A1921" s="0" t="s">
        <v>1680</v>
      </c>
      <c r="B1921" s="0" t="s">
        <v>873</v>
      </c>
      <c r="C1921" s="0" t="n">
        <v>1994</v>
      </c>
      <c r="D1921" s="0" t="s">
        <v>102</v>
      </c>
      <c r="E1921" s="0" t="s">
        <v>154</v>
      </c>
      <c r="F1921" s="0" t="n">
        <v>0.17</v>
      </c>
      <c r="G1921" s="0" t="n">
        <v>0.12</v>
      </c>
      <c r="H1921" s="0" t="n">
        <v>0.77</v>
      </c>
      <c r="I1921" s="0" t="n">
        <v>0.02</v>
      </c>
      <c r="J1921" s="0" t="n">
        <v>1.07</v>
      </c>
      <c r="N1921" s="0" t="s">
        <v>154</v>
      </c>
      <c r="P1921" s="0" t="n">
        <f aca="false">IF(AND(OR(Dashboard!$B$5="All",D1921=Dashboard!$B$5),OR(Dashboard!$D$5="All",N1921=Dashboard!$D$5),OR(AND(C1921&lt;&gt;"",C1921&gt;=Dashboard!$F$5,C1921&lt;=Dashboard!$H$5),AND(C1921="",Dashboard!$F$5&lt;=1980,Dashboard!$H$5&gt;=2016))),1,0)</f>
        <v>1</v>
      </c>
      <c r="Q1921" s="0" t="n">
        <f aca="false">J1921*P1921+ROW()*0.00000001</f>
        <v>1.07001921</v>
      </c>
    </row>
    <row r="1922" customFormat="false" ht="15" hidden="false" customHeight="false" outlineLevel="0" collapsed="false">
      <c r="A1922" s="0" t="s">
        <v>1526</v>
      </c>
      <c r="B1922" s="0" t="s">
        <v>76</v>
      </c>
      <c r="C1922" s="0" t="n">
        <v>2009</v>
      </c>
      <c r="D1922" s="0" t="s">
        <v>102</v>
      </c>
      <c r="E1922" s="0" t="s">
        <v>418</v>
      </c>
      <c r="F1922" s="0" t="n">
        <v>0.53</v>
      </c>
      <c r="G1922" s="0" t="n">
        <v>0.01</v>
      </c>
      <c r="H1922" s="0" t="n">
        <v>0</v>
      </c>
      <c r="I1922" s="0" t="n">
        <v>0.54</v>
      </c>
      <c r="J1922" s="0" t="n">
        <v>1.07</v>
      </c>
      <c r="L1922" s="0" t="n">
        <v>7.7</v>
      </c>
      <c r="M1922" s="0" t="s">
        <v>103</v>
      </c>
      <c r="N1922" s="0" t="s">
        <v>74</v>
      </c>
      <c r="P1922" s="0" t="n">
        <f aca="false">IF(AND(OR(Dashboard!$B$5="All",D1922=Dashboard!$B$5),OR(Dashboard!$D$5="All",N1922=Dashboard!$D$5),OR(AND(C1922&lt;&gt;"",C1922&gt;=Dashboard!$F$5,C1922&lt;=Dashboard!$H$5),AND(C1922="",Dashboard!$F$5&lt;=1980,Dashboard!$H$5&gt;=2016))),1,0)</f>
        <v>1</v>
      </c>
      <c r="Q1922" s="0" t="n">
        <f aca="false">J1922*P1922+ROW()*0.00000001</f>
        <v>1.07001922</v>
      </c>
    </row>
    <row r="1923" customFormat="false" ht="15" hidden="false" customHeight="false" outlineLevel="0" collapsed="false">
      <c r="A1923" s="0" t="s">
        <v>1681</v>
      </c>
      <c r="B1923" s="0" t="s">
        <v>33</v>
      </c>
      <c r="C1923" s="0" t="n">
        <v>2009</v>
      </c>
      <c r="D1923" s="0" t="s">
        <v>34</v>
      </c>
      <c r="E1923" s="0" t="s">
        <v>418</v>
      </c>
      <c r="F1923" s="0" t="n">
        <v>0.86</v>
      </c>
      <c r="G1923" s="0" t="n">
        <v>0.12</v>
      </c>
      <c r="H1923" s="0" t="n">
        <v>0</v>
      </c>
      <c r="I1923" s="0" t="n">
        <v>0.09</v>
      </c>
      <c r="J1923" s="0" t="n">
        <v>1.07</v>
      </c>
      <c r="N1923" s="0" t="s">
        <v>35</v>
      </c>
      <c r="P1923" s="0" t="n">
        <f aca="false">IF(AND(OR(Dashboard!$B$5="All",D1923=Dashboard!$B$5),OR(Dashboard!$D$5="All",N1923=Dashboard!$D$5),OR(AND(C1923&lt;&gt;"",C1923&gt;=Dashboard!$F$5,C1923&lt;=Dashboard!$H$5),AND(C1923="",Dashboard!$F$5&lt;=1980,Dashboard!$H$5&gt;=2016))),1,0)</f>
        <v>1</v>
      </c>
      <c r="Q1923" s="0" t="n">
        <f aca="false">J1923*P1923+ROW()*0.00000001</f>
        <v>1.07001923</v>
      </c>
    </row>
    <row r="1924" customFormat="false" ht="15" hidden="false" customHeight="false" outlineLevel="0" collapsed="false">
      <c r="A1924" s="0" t="s">
        <v>1311</v>
      </c>
      <c r="B1924" s="0" t="s">
        <v>64</v>
      </c>
      <c r="C1924" s="0" t="n">
        <v>2011</v>
      </c>
      <c r="D1924" s="0" t="s">
        <v>102</v>
      </c>
      <c r="E1924" s="0" t="s">
        <v>211</v>
      </c>
      <c r="F1924" s="0" t="n">
        <v>0.79</v>
      </c>
      <c r="G1924" s="0" t="n">
        <v>0.18</v>
      </c>
      <c r="H1924" s="0" t="n">
        <v>0.03</v>
      </c>
      <c r="I1924" s="0" t="n">
        <v>0.07</v>
      </c>
      <c r="J1924" s="0" t="n">
        <v>1.07</v>
      </c>
      <c r="N1924" s="0" t="s">
        <v>66</v>
      </c>
      <c r="P1924" s="0" t="n">
        <f aca="false">IF(AND(OR(Dashboard!$B$5="All",D1924=Dashboard!$B$5),OR(Dashboard!$D$5="All",N1924=Dashboard!$D$5),OR(AND(C1924&lt;&gt;"",C1924&gt;=Dashboard!$F$5,C1924&lt;=Dashboard!$H$5),AND(C1924="",Dashboard!$F$5&lt;=1980,Dashboard!$H$5&gt;=2016))),1,0)</f>
        <v>1</v>
      </c>
      <c r="Q1924" s="0" t="n">
        <f aca="false">J1924*P1924+ROW()*0.00000001</f>
        <v>1.07001924</v>
      </c>
    </row>
    <row r="1925" customFormat="false" ht="15" hidden="false" customHeight="false" outlineLevel="0" collapsed="false">
      <c r="A1925" s="0" t="s">
        <v>1408</v>
      </c>
      <c r="B1925" s="0" t="s">
        <v>64</v>
      </c>
      <c r="C1925" s="0" t="n">
        <v>2008</v>
      </c>
      <c r="D1925" s="0" t="s">
        <v>71</v>
      </c>
      <c r="E1925" s="0" t="s">
        <v>257</v>
      </c>
      <c r="F1925" s="0" t="n">
        <v>0.53</v>
      </c>
      <c r="G1925" s="0" t="n">
        <v>0.42</v>
      </c>
      <c r="H1925" s="0" t="n">
        <v>0.01</v>
      </c>
      <c r="I1925" s="0" t="n">
        <v>0.11</v>
      </c>
      <c r="J1925" s="0" t="n">
        <v>1.07</v>
      </c>
      <c r="K1925" s="0" t="n">
        <v>76</v>
      </c>
      <c r="L1925" s="0" t="n">
        <v>6.6</v>
      </c>
      <c r="M1925" s="0" t="s">
        <v>103</v>
      </c>
      <c r="N1925" s="0" t="s">
        <v>66</v>
      </c>
      <c r="O1925" s="0" t="s">
        <v>37</v>
      </c>
      <c r="P1925" s="0" t="n">
        <f aca="false">IF(AND(OR(Dashboard!$B$5="All",D1925=Dashboard!$B$5),OR(Dashboard!$D$5="All",N1925=Dashboard!$D$5),OR(AND(C1925&lt;&gt;"",C1925&gt;=Dashboard!$F$5,C1925&lt;=Dashboard!$H$5),AND(C1925="",Dashboard!$F$5&lt;=1980,Dashboard!$H$5&gt;=2016))),1,0)</f>
        <v>1</v>
      </c>
      <c r="Q1925" s="0" t="n">
        <f aca="false">J1925*P1925+ROW()*0.00000001</f>
        <v>1.07001925</v>
      </c>
    </row>
    <row r="1926" customFormat="false" ht="15" hidden="false" customHeight="false" outlineLevel="0" collapsed="false">
      <c r="A1926" s="0" t="s">
        <v>1682</v>
      </c>
      <c r="B1926" s="0" t="s">
        <v>117</v>
      </c>
      <c r="C1926" s="0" t="n">
        <v>1997</v>
      </c>
      <c r="D1926" s="0" t="s">
        <v>34</v>
      </c>
      <c r="E1926" s="0" t="s">
        <v>142</v>
      </c>
      <c r="F1926" s="0" t="n">
        <v>0.59</v>
      </c>
      <c r="G1926" s="0" t="n">
        <v>0.4</v>
      </c>
      <c r="H1926" s="0" t="n">
        <v>0</v>
      </c>
      <c r="I1926" s="0" t="n">
        <v>0.07</v>
      </c>
      <c r="J1926" s="0" t="n">
        <v>1.07</v>
      </c>
      <c r="N1926" s="0" t="s">
        <v>74</v>
      </c>
      <c r="P1926" s="0" t="n">
        <f aca="false">IF(AND(OR(Dashboard!$B$5="All",D1926=Dashboard!$B$5),OR(Dashboard!$D$5="All",N1926=Dashboard!$D$5),OR(AND(C1926&lt;&gt;"",C1926&gt;=Dashboard!$F$5,C1926&lt;=Dashboard!$H$5),AND(C1926="",Dashboard!$F$5&lt;=1980,Dashboard!$H$5&gt;=2016))),1,0)</f>
        <v>1</v>
      </c>
      <c r="Q1926" s="0" t="n">
        <f aca="false">J1926*P1926+ROW()*0.00000001</f>
        <v>1.07001926</v>
      </c>
    </row>
    <row r="1927" customFormat="false" ht="15" hidden="false" customHeight="false" outlineLevel="0" collapsed="false">
      <c r="A1927" s="0" t="s">
        <v>405</v>
      </c>
      <c r="B1927" s="0" t="s">
        <v>64</v>
      </c>
      <c r="C1927" s="0" t="n">
        <v>2007</v>
      </c>
      <c r="D1927" s="0" t="s">
        <v>34</v>
      </c>
      <c r="E1927" s="0" t="s">
        <v>220</v>
      </c>
      <c r="F1927" s="0" t="n">
        <v>0.08</v>
      </c>
      <c r="G1927" s="0" t="n">
        <v>0.9</v>
      </c>
      <c r="H1927" s="0" t="n">
        <v>0.04</v>
      </c>
      <c r="I1927" s="0" t="n">
        <v>0.05</v>
      </c>
      <c r="J1927" s="0" t="n">
        <v>1.07</v>
      </c>
      <c r="K1927" s="0" t="n">
        <v>76</v>
      </c>
      <c r="L1927" s="0" t="n">
        <v>7.8</v>
      </c>
      <c r="M1927" s="0" t="s">
        <v>36</v>
      </c>
      <c r="N1927" s="0" t="s">
        <v>66</v>
      </c>
      <c r="O1927" s="0" t="s">
        <v>37</v>
      </c>
      <c r="P1927" s="0" t="n">
        <f aca="false">IF(AND(OR(Dashboard!$B$5="All",D1927=Dashboard!$B$5),OR(Dashboard!$D$5="All",N1927=Dashboard!$D$5),OR(AND(C1927&lt;&gt;"",C1927&gt;=Dashboard!$F$5,C1927&lt;=Dashboard!$H$5),AND(C1927="",Dashboard!$F$5&lt;=1980,Dashboard!$H$5&gt;=2016))),1,0)</f>
        <v>1</v>
      </c>
      <c r="Q1927" s="0" t="n">
        <f aca="false">J1927*P1927+ROW()*0.00000001</f>
        <v>1.07001927</v>
      </c>
    </row>
    <row r="1928" customFormat="false" ht="15" hidden="false" customHeight="false" outlineLevel="0" collapsed="false">
      <c r="A1928" s="0" t="s">
        <v>1683</v>
      </c>
      <c r="B1928" s="0" t="s">
        <v>76</v>
      </c>
      <c r="C1928" s="0" t="n">
        <v>2005</v>
      </c>
      <c r="D1928" s="0" t="s">
        <v>102</v>
      </c>
      <c r="E1928" s="0" t="s">
        <v>328</v>
      </c>
      <c r="F1928" s="0" t="n">
        <v>0.74</v>
      </c>
      <c r="G1928" s="0" t="n">
        <v>0.15</v>
      </c>
      <c r="H1928" s="0" t="n">
        <v>0.13</v>
      </c>
      <c r="I1928" s="0" t="n">
        <v>0.05</v>
      </c>
      <c r="J1928" s="0" t="n">
        <v>1.07</v>
      </c>
      <c r="K1928" s="0" t="n">
        <v>86</v>
      </c>
      <c r="L1928" s="0" t="n">
        <v>8.4</v>
      </c>
      <c r="M1928" s="0" t="s">
        <v>103</v>
      </c>
      <c r="N1928" s="0" t="s">
        <v>74</v>
      </c>
      <c r="O1928" s="0" t="s">
        <v>42</v>
      </c>
      <c r="P1928" s="0" t="n">
        <f aca="false">IF(AND(OR(Dashboard!$B$5="All",D1928=Dashboard!$B$5),OR(Dashboard!$D$5="All",N1928=Dashboard!$D$5),OR(AND(C1928&lt;&gt;"",C1928&gt;=Dashboard!$F$5,C1928&lt;=Dashboard!$H$5),AND(C1928="",Dashboard!$F$5&lt;=1980,Dashboard!$H$5&gt;=2016))),1,0)</f>
        <v>1</v>
      </c>
      <c r="Q1928" s="0" t="n">
        <f aca="false">J1928*P1928+ROW()*0.00000001</f>
        <v>1.07001928</v>
      </c>
    </row>
    <row r="1929" customFormat="false" ht="15" hidden="false" customHeight="false" outlineLevel="0" collapsed="false">
      <c r="A1929" s="0" t="s">
        <v>1684</v>
      </c>
      <c r="B1929" s="0" t="s">
        <v>33</v>
      </c>
      <c r="C1929" s="0" t="n">
        <v>2009</v>
      </c>
      <c r="D1929" s="0" t="s">
        <v>34</v>
      </c>
      <c r="E1929" s="0" t="s">
        <v>142</v>
      </c>
      <c r="F1929" s="0" t="n">
        <v>0.6</v>
      </c>
      <c r="G1929" s="0" t="n">
        <v>0.36</v>
      </c>
      <c r="H1929" s="0" t="n">
        <v>0</v>
      </c>
      <c r="I1929" s="0" t="n">
        <v>0.11</v>
      </c>
      <c r="J1929" s="0" t="n">
        <v>1.07</v>
      </c>
      <c r="K1929" s="0" t="n">
        <v>88</v>
      </c>
      <c r="L1929" s="0" t="n">
        <v>8.8</v>
      </c>
      <c r="M1929" s="0" t="s">
        <v>36</v>
      </c>
      <c r="N1929" s="0" t="s">
        <v>35</v>
      </c>
      <c r="O1929" s="0" t="s">
        <v>42</v>
      </c>
      <c r="P1929" s="0" t="n">
        <f aca="false">IF(AND(OR(Dashboard!$B$5="All",D1929=Dashboard!$B$5),OR(Dashboard!$D$5="All",N1929=Dashboard!$D$5),OR(AND(C1929&lt;&gt;"",C1929&gt;=Dashboard!$F$5,C1929&lt;=Dashboard!$H$5),AND(C1929="",Dashboard!$F$5&lt;=1980,Dashboard!$H$5&gt;=2016))),1,0)</f>
        <v>1</v>
      </c>
      <c r="Q1929" s="0" t="n">
        <f aca="false">J1929*P1929+ROW()*0.00000001</f>
        <v>1.07001929</v>
      </c>
    </row>
    <row r="1930" customFormat="false" ht="15" hidden="false" customHeight="false" outlineLevel="0" collapsed="false">
      <c r="A1930" s="0" t="s">
        <v>1685</v>
      </c>
      <c r="B1930" s="0" t="s">
        <v>50</v>
      </c>
      <c r="C1930" s="0" t="n">
        <v>2009</v>
      </c>
      <c r="D1930" s="0" t="s">
        <v>114</v>
      </c>
      <c r="E1930" s="0" t="s">
        <v>142</v>
      </c>
      <c r="F1930" s="0" t="n">
        <v>0.54</v>
      </c>
      <c r="G1930" s="0" t="n">
        <v>0.42</v>
      </c>
      <c r="H1930" s="0" t="n">
        <v>0</v>
      </c>
      <c r="I1930" s="0" t="n">
        <v>0.11</v>
      </c>
      <c r="J1930" s="0" t="n">
        <v>1.07</v>
      </c>
      <c r="K1930" s="0" t="n">
        <v>60</v>
      </c>
      <c r="M1930" s="0" t="s">
        <v>36</v>
      </c>
      <c r="N1930" s="0" t="s">
        <v>35</v>
      </c>
      <c r="O1930" s="0" t="s">
        <v>53</v>
      </c>
      <c r="P1930" s="0" t="n">
        <f aca="false">IF(AND(OR(Dashboard!$B$5="All",D1930=Dashboard!$B$5),OR(Dashboard!$D$5="All",N1930=Dashboard!$D$5),OR(AND(C1930&lt;&gt;"",C1930&gt;=Dashboard!$F$5,C1930&lt;=Dashboard!$H$5),AND(C1930="",Dashboard!$F$5&lt;=1980,Dashboard!$H$5&gt;=2016))),1,0)</f>
        <v>1</v>
      </c>
      <c r="Q1930" s="0" t="n">
        <f aca="false">J1930*P1930+ROW()*0.00000001</f>
        <v>1.0700193</v>
      </c>
    </row>
    <row r="1931" customFormat="false" ht="15" hidden="false" customHeight="false" outlineLevel="0" collapsed="false">
      <c r="A1931" s="0" t="s">
        <v>1686</v>
      </c>
      <c r="B1931" s="0" t="s">
        <v>117</v>
      </c>
      <c r="C1931" s="0" t="n">
        <v>1995</v>
      </c>
      <c r="D1931" s="0" t="s">
        <v>41</v>
      </c>
      <c r="E1931" s="0" t="s">
        <v>89</v>
      </c>
      <c r="F1931" s="0" t="n">
        <v>0.17</v>
      </c>
      <c r="G1931" s="0" t="n">
        <v>0.12</v>
      </c>
      <c r="H1931" s="0" t="n">
        <v>0.71</v>
      </c>
      <c r="I1931" s="0" t="n">
        <v>0.07</v>
      </c>
      <c r="J1931" s="0" t="n">
        <v>1.07</v>
      </c>
      <c r="N1931" s="0" t="s">
        <v>74</v>
      </c>
      <c r="P1931" s="0" t="n">
        <f aca="false">IF(AND(OR(Dashboard!$B$5="All",D1931=Dashboard!$B$5),OR(Dashboard!$D$5="All",N1931=Dashboard!$D$5),OR(AND(C1931&lt;&gt;"",C1931&gt;=Dashboard!$F$5,C1931&lt;=Dashboard!$H$5),AND(C1931="",Dashboard!$F$5&lt;=1980,Dashboard!$H$5&gt;=2016))),1,0)</f>
        <v>1</v>
      </c>
      <c r="Q1931" s="0" t="n">
        <f aca="false">J1931*P1931+ROW()*0.00000001</f>
        <v>1.07001931</v>
      </c>
    </row>
    <row r="1932" customFormat="false" ht="15" hidden="false" customHeight="false" outlineLevel="0" collapsed="false">
      <c r="A1932" s="0" t="s">
        <v>1687</v>
      </c>
      <c r="B1932" s="0" t="s">
        <v>164</v>
      </c>
      <c r="C1932" s="0" t="n">
        <v>2005</v>
      </c>
      <c r="D1932" s="0" t="s">
        <v>34</v>
      </c>
      <c r="E1932" s="0" t="s">
        <v>89</v>
      </c>
      <c r="F1932" s="0" t="n">
        <v>0.1</v>
      </c>
      <c r="G1932" s="0" t="n">
        <v>0.63</v>
      </c>
      <c r="H1932" s="0" t="n">
        <v>0</v>
      </c>
      <c r="I1932" s="0" t="n">
        <v>0.34</v>
      </c>
      <c r="J1932" s="0" t="n">
        <v>1.07</v>
      </c>
      <c r="K1932" s="0" t="n">
        <v>70</v>
      </c>
      <c r="L1932" s="0" t="n">
        <v>5.6</v>
      </c>
      <c r="M1932" s="0" t="s">
        <v>36</v>
      </c>
      <c r="N1932" s="0" t="s">
        <v>74</v>
      </c>
      <c r="O1932" s="0" t="s">
        <v>67</v>
      </c>
      <c r="P1932" s="0" t="n">
        <f aca="false">IF(AND(OR(Dashboard!$B$5="All",D1932=Dashboard!$B$5),OR(Dashboard!$D$5="All",N1932=Dashboard!$D$5),OR(AND(C1932&lt;&gt;"",C1932&gt;=Dashboard!$F$5,C1932&lt;=Dashboard!$H$5),AND(C1932="",Dashboard!$F$5&lt;=1980,Dashboard!$H$5&gt;=2016))),1,0)</f>
        <v>1</v>
      </c>
      <c r="Q1932" s="0" t="n">
        <f aca="false">J1932*P1932+ROW()*0.00000001</f>
        <v>1.07001932</v>
      </c>
    </row>
    <row r="1933" customFormat="false" ht="15" hidden="false" customHeight="false" outlineLevel="0" collapsed="false">
      <c r="A1933" s="0" t="s">
        <v>1688</v>
      </c>
      <c r="B1933" s="0" t="s">
        <v>70</v>
      </c>
      <c r="C1933" s="0" t="n">
        <v>2008</v>
      </c>
      <c r="D1933" s="0" t="s">
        <v>102</v>
      </c>
      <c r="E1933" s="0" t="s">
        <v>328</v>
      </c>
      <c r="F1933" s="0" t="n">
        <v>0.49</v>
      </c>
      <c r="G1933" s="0" t="n">
        <v>0.34</v>
      </c>
      <c r="H1933" s="0" t="n">
        <v>0.09</v>
      </c>
      <c r="I1933" s="0" t="n">
        <v>0.15</v>
      </c>
      <c r="J1933" s="0" t="n">
        <v>1.07</v>
      </c>
      <c r="K1933" s="0" t="n">
        <v>75</v>
      </c>
      <c r="L1933" s="0" t="n">
        <v>8.6</v>
      </c>
      <c r="M1933" s="0" t="s">
        <v>103</v>
      </c>
      <c r="N1933" s="0" t="s">
        <v>74</v>
      </c>
      <c r="O1933" s="0" t="s">
        <v>37</v>
      </c>
      <c r="P1933" s="0" t="n">
        <f aca="false">IF(AND(OR(Dashboard!$B$5="All",D1933=Dashboard!$B$5),OR(Dashboard!$D$5="All",N1933=Dashboard!$D$5),OR(AND(C1933&lt;&gt;"",C1933&gt;=Dashboard!$F$5,C1933&lt;=Dashboard!$H$5),AND(C1933="",Dashboard!$F$5&lt;=1980,Dashboard!$H$5&gt;=2016))),1,0)</f>
        <v>1</v>
      </c>
      <c r="Q1933" s="0" t="n">
        <f aca="false">J1933*P1933+ROW()*0.00000001</f>
        <v>1.07001933</v>
      </c>
    </row>
    <row r="1934" customFormat="false" ht="15" hidden="false" customHeight="false" outlineLevel="0" collapsed="false">
      <c r="A1934" s="0" t="s">
        <v>1581</v>
      </c>
      <c r="B1934" s="0" t="s">
        <v>64</v>
      </c>
      <c r="C1934" s="0" t="n">
        <v>2010</v>
      </c>
      <c r="D1934" s="0" t="s">
        <v>71</v>
      </c>
      <c r="E1934" s="0" t="s">
        <v>72</v>
      </c>
      <c r="F1934" s="0" t="n">
        <v>0.57</v>
      </c>
      <c r="G1934" s="0" t="n">
        <v>0.38</v>
      </c>
      <c r="H1934" s="0" t="n">
        <v>0.02</v>
      </c>
      <c r="I1934" s="0" t="n">
        <v>0.1</v>
      </c>
      <c r="J1934" s="0" t="n">
        <v>1.07</v>
      </c>
      <c r="L1934" s="0" t="n">
        <v>7.6</v>
      </c>
      <c r="M1934" s="0" t="s">
        <v>73</v>
      </c>
      <c r="N1934" s="0" t="s">
        <v>66</v>
      </c>
      <c r="P1934" s="0" t="n">
        <f aca="false">IF(AND(OR(Dashboard!$B$5="All",D1934=Dashboard!$B$5),OR(Dashboard!$D$5="All",N1934=Dashboard!$D$5),OR(AND(C1934&lt;&gt;"",C1934&gt;=Dashboard!$F$5,C1934&lt;=Dashboard!$H$5),AND(C1934="",Dashboard!$F$5&lt;=1980,Dashboard!$H$5&gt;=2016))),1,0)</f>
        <v>1</v>
      </c>
      <c r="Q1934" s="0" t="n">
        <f aca="false">J1934*P1934+ROW()*0.00000001</f>
        <v>1.07001934</v>
      </c>
    </row>
    <row r="1935" customFormat="false" ht="15" hidden="false" customHeight="false" outlineLevel="0" collapsed="false">
      <c r="A1935" s="0" t="s">
        <v>1689</v>
      </c>
      <c r="B1935" s="0" t="s">
        <v>70</v>
      </c>
      <c r="C1935" s="0" t="n">
        <v>2013</v>
      </c>
      <c r="D1935" s="0" t="s">
        <v>46</v>
      </c>
      <c r="E1935" s="0" t="s">
        <v>157</v>
      </c>
      <c r="F1935" s="0" t="n">
        <v>0.31</v>
      </c>
      <c r="G1935" s="0" t="n">
        <v>0.2</v>
      </c>
      <c r="H1935" s="0" t="n">
        <v>0.45</v>
      </c>
      <c r="I1935" s="0" t="n">
        <v>0.11</v>
      </c>
      <c r="J1935" s="0" t="n">
        <v>1.07</v>
      </c>
      <c r="K1935" s="0" t="n">
        <v>66</v>
      </c>
      <c r="L1935" s="0" t="n">
        <v>5.9</v>
      </c>
      <c r="M1935" s="0" t="s">
        <v>103</v>
      </c>
      <c r="N1935" s="0" t="s">
        <v>74</v>
      </c>
      <c r="O1935" s="0" t="s">
        <v>67</v>
      </c>
      <c r="P1935" s="0" t="n">
        <f aca="false">IF(AND(OR(Dashboard!$B$5="All",D1935=Dashboard!$B$5),OR(Dashboard!$D$5="All",N1935=Dashboard!$D$5),OR(AND(C1935&lt;&gt;"",C1935&gt;=Dashboard!$F$5,C1935&lt;=Dashboard!$H$5),AND(C1935="",Dashboard!$F$5&lt;=1980,Dashboard!$H$5&gt;=2016))),1,0)</f>
        <v>1</v>
      </c>
      <c r="Q1935" s="0" t="n">
        <f aca="false">J1935*P1935+ROW()*0.00000001</f>
        <v>1.07001935</v>
      </c>
    </row>
    <row r="1936" customFormat="false" ht="15" hidden="false" customHeight="false" outlineLevel="0" collapsed="false">
      <c r="A1936" s="0" t="s">
        <v>1690</v>
      </c>
      <c r="B1936" s="0" t="s">
        <v>117</v>
      </c>
      <c r="C1936" s="0" t="n">
        <v>1999</v>
      </c>
      <c r="D1936" s="0" t="s">
        <v>41</v>
      </c>
      <c r="E1936" s="0" t="s">
        <v>142</v>
      </c>
      <c r="F1936" s="0" t="n">
        <v>0.59</v>
      </c>
      <c r="G1936" s="0" t="n">
        <v>0.4</v>
      </c>
      <c r="H1936" s="0" t="n">
        <v>0</v>
      </c>
      <c r="I1936" s="0" t="n">
        <v>0.07</v>
      </c>
      <c r="J1936" s="0" t="n">
        <v>1.07</v>
      </c>
      <c r="N1936" s="0" t="s">
        <v>74</v>
      </c>
      <c r="P1936" s="0" t="n">
        <f aca="false">IF(AND(OR(Dashboard!$B$5="All",D1936=Dashboard!$B$5),OR(Dashboard!$D$5="All",N1936=Dashboard!$D$5),OR(AND(C1936&lt;&gt;"",C1936&gt;=Dashboard!$F$5,C1936&lt;=Dashboard!$H$5),AND(C1936="",Dashboard!$F$5&lt;=1980,Dashboard!$H$5&gt;=2016))),1,0)</f>
        <v>1</v>
      </c>
      <c r="Q1936" s="0" t="n">
        <f aca="false">J1936*P1936+ROW()*0.00000001</f>
        <v>1.07001936</v>
      </c>
    </row>
    <row r="1937" customFormat="false" ht="15" hidden="false" customHeight="false" outlineLevel="0" collapsed="false">
      <c r="A1937" s="0" t="s">
        <v>1691</v>
      </c>
      <c r="B1937" s="0" t="s">
        <v>117</v>
      </c>
      <c r="C1937" s="0" t="n">
        <v>1998</v>
      </c>
      <c r="D1937" s="0" t="s">
        <v>34</v>
      </c>
      <c r="E1937" s="0" t="s">
        <v>142</v>
      </c>
      <c r="F1937" s="0" t="n">
        <v>0.59</v>
      </c>
      <c r="G1937" s="0" t="n">
        <v>0.4</v>
      </c>
      <c r="H1937" s="0" t="n">
        <v>0</v>
      </c>
      <c r="I1937" s="0" t="n">
        <v>0.07</v>
      </c>
      <c r="J1937" s="0" t="n">
        <v>1.06</v>
      </c>
      <c r="N1937" s="0" t="s">
        <v>74</v>
      </c>
      <c r="P1937" s="0" t="n">
        <f aca="false">IF(AND(OR(Dashboard!$B$5="All",D1937=Dashboard!$B$5),OR(Dashboard!$D$5="All",N1937=Dashboard!$D$5),OR(AND(C1937&lt;&gt;"",C1937&gt;=Dashboard!$F$5,C1937&lt;=Dashboard!$H$5),AND(C1937="",Dashboard!$F$5&lt;=1980,Dashboard!$H$5&gt;=2016))),1,0)</f>
        <v>1</v>
      </c>
      <c r="Q1937" s="0" t="n">
        <f aca="false">J1937*P1937+ROW()*0.00000001</f>
        <v>1.06001937</v>
      </c>
    </row>
    <row r="1938" customFormat="false" ht="15" hidden="false" customHeight="false" outlineLevel="0" collapsed="false">
      <c r="A1938" s="0" t="s">
        <v>1692</v>
      </c>
      <c r="B1938" s="0" t="s">
        <v>76</v>
      </c>
      <c r="C1938" s="0" t="n">
        <v>2006</v>
      </c>
      <c r="D1938" s="0" t="s">
        <v>102</v>
      </c>
      <c r="E1938" s="0" t="s">
        <v>649</v>
      </c>
      <c r="F1938" s="0" t="n">
        <v>0.88</v>
      </c>
      <c r="G1938" s="0" t="n">
        <v>0.04</v>
      </c>
      <c r="H1938" s="0" t="n">
        <v>0</v>
      </c>
      <c r="I1938" s="0" t="n">
        <v>0.14</v>
      </c>
      <c r="J1938" s="0" t="n">
        <v>1.06</v>
      </c>
      <c r="K1938" s="0" t="n">
        <v>75</v>
      </c>
      <c r="L1938" s="0" t="n">
        <v>8.5</v>
      </c>
      <c r="M1938" s="0" t="s">
        <v>73</v>
      </c>
      <c r="N1938" s="0" t="s">
        <v>74</v>
      </c>
      <c r="O1938" s="0" t="s">
        <v>37</v>
      </c>
      <c r="P1938" s="0" t="n">
        <f aca="false">IF(AND(OR(Dashboard!$B$5="All",D1938=Dashboard!$B$5),OR(Dashboard!$D$5="All",N1938=Dashboard!$D$5),OR(AND(C1938&lt;&gt;"",C1938&gt;=Dashboard!$F$5,C1938&lt;=Dashboard!$H$5),AND(C1938="",Dashboard!$F$5&lt;=1980,Dashboard!$H$5&gt;=2016))),1,0)</f>
        <v>1</v>
      </c>
      <c r="Q1938" s="0" t="n">
        <f aca="false">J1938*P1938+ROW()*0.00000001</f>
        <v>1.06001938</v>
      </c>
    </row>
    <row r="1939" customFormat="false" ht="15" hidden="false" customHeight="false" outlineLevel="0" collapsed="false">
      <c r="A1939" s="0" t="s">
        <v>1693</v>
      </c>
      <c r="B1939" s="0" t="s">
        <v>76</v>
      </c>
      <c r="C1939" s="0" t="n">
        <v>2002</v>
      </c>
      <c r="D1939" s="0" t="s">
        <v>41</v>
      </c>
      <c r="E1939" s="0" t="s">
        <v>142</v>
      </c>
      <c r="F1939" s="0" t="n">
        <v>0.52</v>
      </c>
      <c r="G1939" s="0" t="n">
        <v>0.41</v>
      </c>
      <c r="H1939" s="0" t="n">
        <v>0</v>
      </c>
      <c r="I1939" s="0" t="n">
        <v>0.14</v>
      </c>
      <c r="J1939" s="0" t="n">
        <v>1.06</v>
      </c>
      <c r="K1939" s="0" t="n">
        <v>81</v>
      </c>
      <c r="L1939" s="0" t="n">
        <v>7.3</v>
      </c>
      <c r="M1939" s="0" t="s">
        <v>36</v>
      </c>
      <c r="N1939" s="0" t="s">
        <v>74</v>
      </c>
      <c r="O1939" s="0" t="s">
        <v>42</v>
      </c>
      <c r="P1939" s="0" t="n">
        <f aca="false">IF(AND(OR(Dashboard!$B$5="All",D1939=Dashboard!$B$5),OR(Dashboard!$D$5="All",N1939=Dashboard!$D$5),OR(AND(C1939&lt;&gt;"",C1939&gt;=Dashboard!$F$5,C1939&lt;=Dashboard!$H$5),AND(C1939="",Dashboard!$F$5&lt;=1980,Dashboard!$H$5&gt;=2016))),1,0)</f>
        <v>1</v>
      </c>
      <c r="Q1939" s="0" t="n">
        <f aca="false">J1939*P1939+ROW()*0.00000001</f>
        <v>1.06001939</v>
      </c>
    </row>
    <row r="1940" customFormat="false" ht="15" hidden="false" customHeight="false" outlineLevel="0" collapsed="false">
      <c r="A1940" s="0" t="s">
        <v>1327</v>
      </c>
      <c r="B1940" s="0" t="s">
        <v>164</v>
      </c>
      <c r="C1940" s="0" t="n">
        <v>2009</v>
      </c>
      <c r="D1940" s="0" t="s">
        <v>71</v>
      </c>
      <c r="E1940" s="0" t="s">
        <v>72</v>
      </c>
      <c r="F1940" s="0" t="n">
        <v>0.28</v>
      </c>
      <c r="G1940" s="0" t="n">
        <v>0.49</v>
      </c>
      <c r="H1940" s="0" t="n">
        <v>0.03</v>
      </c>
      <c r="I1940" s="0" t="n">
        <v>0.27</v>
      </c>
      <c r="J1940" s="0" t="n">
        <v>1.06</v>
      </c>
      <c r="K1940" s="0" t="n">
        <v>90</v>
      </c>
      <c r="L1940" s="0" t="n">
        <v>7.3</v>
      </c>
      <c r="M1940" s="0" t="s">
        <v>73</v>
      </c>
      <c r="N1940" s="0" t="s">
        <v>74</v>
      </c>
      <c r="O1940" s="0" t="s">
        <v>42</v>
      </c>
      <c r="P1940" s="0" t="n">
        <f aca="false">IF(AND(OR(Dashboard!$B$5="All",D1940=Dashboard!$B$5),OR(Dashboard!$D$5="All",N1940=Dashboard!$D$5),OR(AND(C1940&lt;&gt;"",C1940&gt;=Dashboard!$F$5,C1940&lt;=Dashboard!$H$5),AND(C1940="",Dashboard!$F$5&lt;=1980,Dashboard!$H$5&gt;=2016))),1,0)</f>
        <v>1</v>
      </c>
      <c r="Q1940" s="0" t="n">
        <f aca="false">J1940*P1940+ROW()*0.00000001</f>
        <v>1.0600194</v>
      </c>
    </row>
    <row r="1941" customFormat="false" ht="15" hidden="false" customHeight="false" outlineLevel="0" collapsed="false">
      <c r="A1941" s="0" t="s">
        <v>1694</v>
      </c>
      <c r="B1941" s="0" t="s">
        <v>50</v>
      </c>
      <c r="C1941" s="0" t="n">
        <v>2008</v>
      </c>
      <c r="D1941" s="0" t="s">
        <v>58</v>
      </c>
      <c r="E1941" s="0" t="s">
        <v>142</v>
      </c>
      <c r="F1941" s="0" t="n">
        <v>0.66</v>
      </c>
      <c r="G1941" s="0" t="n">
        <v>0.3</v>
      </c>
      <c r="H1941" s="0" t="n">
        <v>0</v>
      </c>
      <c r="I1941" s="0" t="n">
        <v>0.1</v>
      </c>
      <c r="J1941" s="0" t="n">
        <v>1.06</v>
      </c>
      <c r="K1941" s="0" t="n">
        <v>65</v>
      </c>
      <c r="L1941" s="0" t="n">
        <v>6.5</v>
      </c>
      <c r="M1941" s="0" t="s">
        <v>36</v>
      </c>
      <c r="N1941" s="0" t="s">
        <v>35</v>
      </c>
      <c r="O1941" s="0" t="s">
        <v>67</v>
      </c>
      <c r="P1941" s="0" t="n">
        <f aca="false">IF(AND(OR(Dashboard!$B$5="All",D1941=Dashboard!$B$5),OR(Dashboard!$D$5="All",N1941=Dashboard!$D$5),OR(AND(C1941&lt;&gt;"",C1941&gt;=Dashboard!$F$5,C1941&lt;=Dashboard!$H$5),AND(C1941="",Dashboard!$F$5&lt;=1980,Dashboard!$H$5&gt;=2016))),1,0)</f>
        <v>1</v>
      </c>
      <c r="Q1941" s="0" t="n">
        <f aca="false">J1941*P1941+ROW()*0.00000001</f>
        <v>1.06001941</v>
      </c>
    </row>
    <row r="1942" customFormat="false" ht="15" hidden="false" customHeight="false" outlineLevel="0" collapsed="false">
      <c r="A1942" s="0" t="s">
        <v>928</v>
      </c>
      <c r="B1942" s="0" t="s">
        <v>70</v>
      </c>
      <c r="C1942" s="0" t="n">
        <v>2007</v>
      </c>
      <c r="D1942" s="0" t="s">
        <v>56</v>
      </c>
      <c r="E1942" s="0" t="s">
        <v>142</v>
      </c>
      <c r="F1942" s="0" t="n">
        <v>0.28</v>
      </c>
      <c r="G1942" s="0" t="n">
        <v>0.58</v>
      </c>
      <c r="H1942" s="0" t="n">
        <v>0</v>
      </c>
      <c r="I1942" s="0" t="n">
        <v>0.21</v>
      </c>
      <c r="J1942" s="0" t="n">
        <v>1.06</v>
      </c>
      <c r="K1942" s="0" t="n">
        <v>89</v>
      </c>
      <c r="L1942" s="0" t="n">
        <v>8.4</v>
      </c>
      <c r="M1942" s="0" t="s">
        <v>73</v>
      </c>
      <c r="N1942" s="0" t="s">
        <v>74</v>
      </c>
      <c r="O1942" s="0" t="s">
        <v>42</v>
      </c>
      <c r="P1942" s="0" t="n">
        <f aca="false">IF(AND(OR(Dashboard!$B$5="All",D1942=Dashboard!$B$5),OR(Dashboard!$D$5="All",N1942=Dashboard!$D$5),OR(AND(C1942&lt;&gt;"",C1942&gt;=Dashboard!$F$5,C1942&lt;=Dashboard!$H$5),AND(C1942="",Dashboard!$F$5&lt;=1980,Dashboard!$H$5&gt;=2016))),1,0)</f>
        <v>1</v>
      </c>
      <c r="Q1942" s="0" t="n">
        <f aca="false">J1942*P1942+ROW()*0.00000001</f>
        <v>1.06001942</v>
      </c>
    </row>
    <row r="1943" customFormat="false" ht="15" hidden="false" customHeight="false" outlineLevel="0" collapsed="false">
      <c r="A1943" s="0" t="s">
        <v>1695</v>
      </c>
      <c r="B1943" s="0" t="s">
        <v>117</v>
      </c>
      <c r="C1943" s="0" t="n">
        <v>1998</v>
      </c>
      <c r="D1943" s="0" t="s">
        <v>52</v>
      </c>
      <c r="E1943" s="0" t="s">
        <v>1002</v>
      </c>
      <c r="F1943" s="0" t="n">
        <v>0</v>
      </c>
      <c r="G1943" s="0" t="n">
        <v>0</v>
      </c>
      <c r="H1943" s="0" t="n">
        <v>0.99</v>
      </c>
      <c r="I1943" s="0" t="n">
        <v>0.07</v>
      </c>
      <c r="J1943" s="0" t="n">
        <v>1.06</v>
      </c>
      <c r="N1943" s="0" t="s">
        <v>74</v>
      </c>
      <c r="P1943" s="0" t="n">
        <f aca="false">IF(AND(OR(Dashboard!$B$5="All",D1943=Dashboard!$B$5),OR(Dashboard!$D$5="All",N1943=Dashboard!$D$5),OR(AND(C1943&lt;&gt;"",C1943&gt;=Dashboard!$F$5,C1943&lt;=Dashboard!$H$5),AND(C1943="",Dashboard!$F$5&lt;=1980,Dashboard!$H$5&gt;=2016))),1,0)</f>
        <v>1</v>
      </c>
      <c r="Q1943" s="0" t="n">
        <f aca="false">J1943*P1943+ROW()*0.00000001</f>
        <v>1.06001943</v>
      </c>
    </row>
    <row r="1944" customFormat="false" ht="15" hidden="false" customHeight="false" outlineLevel="0" collapsed="false">
      <c r="A1944" s="0" t="s">
        <v>1696</v>
      </c>
      <c r="B1944" s="0" t="s">
        <v>64</v>
      </c>
      <c r="C1944" s="0" t="n">
        <v>2009</v>
      </c>
      <c r="D1944" s="0" t="s">
        <v>52</v>
      </c>
      <c r="E1944" s="0" t="s">
        <v>91</v>
      </c>
      <c r="F1944" s="0" t="n">
        <v>0.56</v>
      </c>
      <c r="G1944" s="0" t="n">
        <v>0.39</v>
      </c>
      <c r="H1944" s="0" t="n">
        <v>0</v>
      </c>
      <c r="I1944" s="0" t="n">
        <v>0.11</v>
      </c>
      <c r="J1944" s="0" t="n">
        <v>1.06</v>
      </c>
      <c r="K1944" s="0" t="n">
        <v>84</v>
      </c>
      <c r="L1944" s="0" t="n">
        <v>8</v>
      </c>
      <c r="M1944" s="0" t="s">
        <v>103</v>
      </c>
      <c r="N1944" s="0" t="s">
        <v>66</v>
      </c>
      <c r="O1944" s="0" t="s">
        <v>42</v>
      </c>
      <c r="P1944" s="0" t="n">
        <f aca="false">IF(AND(OR(Dashboard!$B$5="All",D1944=Dashboard!$B$5),OR(Dashboard!$D$5="All",N1944=Dashboard!$D$5),OR(AND(C1944&lt;&gt;"",C1944&gt;=Dashboard!$F$5,C1944&lt;=Dashboard!$H$5),AND(C1944="",Dashboard!$F$5&lt;=1980,Dashboard!$H$5&gt;=2016))),1,0)</f>
        <v>1</v>
      </c>
      <c r="Q1944" s="0" t="n">
        <f aca="false">J1944*P1944+ROW()*0.00000001</f>
        <v>1.06001944</v>
      </c>
    </row>
    <row r="1945" customFormat="false" ht="15" hidden="false" customHeight="false" outlineLevel="0" collapsed="false">
      <c r="A1945" s="0" t="s">
        <v>1697</v>
      </c>
      <c r="B1945" s="0" t="s">
        <v>64</v>
      </c>
      <c r="C1945" s="0" t="n">
        <v>2008</v>
      </c>
      <c r="D1945" s="0" t="s">
        <v>71</v>
      </c>
      <c r="E1945" s="0" t="s">
        <v>72</v>
      </c>
      <c r="F1945" s="0" t="n">
        <v>0.53</v>
      </c>
      <c r="G1945" s="0" t="n">
        <v>0.4</v>
      </c>
      <c r="H1945" s="0" t="n">
        <v>0.03</v>
      </c>
      <c r="I1945" s="0" t="n">
        <v>0.11</v>
      </c>
      <c r="J1945" s="0" t="n">
        <v>1.06</v>
      </c>
      <c r="K1945" s="0" t="n">
        <v>80</v>
      </c>
      <c r="L1945" s="0" t="n">
        <v>8.3</v>
      </c>
      <c r="M1945" s="0" t="s">
        <v>103</v>
      </c>
      <c r="N1945" s="0" t="s">
        <v>66</v>
      </c>
      <c r="O1945" s="0" t="s">
        <v>37</v>
      </c>
      <c r="P1945" s="0" t="n">
        <f aca="false">IF(AND(OR(Dashboard!$B$5="All",D1945=Dashboard!$B$5),OR(Dashboard!$D$5="All",N1945=Dashboard!$D$5),OR(AND(C1945&lt;&gt;"",C1945&gt;=Dashboard!$F$5,C1945&lt;=Dashboard!$H$5),AND(C1945="",Dashboard!$F$5&lt;=1980,Dashboard!$H$5&gt;=2016))),1,0)</f>
        <v>1</v>
      </c>
      <c r="Q1945" s="0" t="n">
        <f aca="false">J1945*P1945+ROW()*0.00000001</f>
        <v>1.06001945</v>
      </c>
    </row>
    <row r="1946" customFormat="false" ht="15" hidden="false" customHeight="false" outlineLevel="0" collapsed="false">
      <c r="A1946" s="0" t="s">
        <v>1698</v>
      </c>
      <c r="B1946" s="0" t="s">
        <v>76</v>
      </c>
      <c r="C1946" s="0" t="n">
        <v>2005</v>
      </c>
      <c r="D1946" s="0" t="s">
        <v>34</v>
      </c>
      <c r="E1946" s="0" t="s">
        <v>142</v>
      </c>
      <c r="F1946" s="0" t="n">
        <v>0.52</v>
      </c>
      <c r="G1946" s="0" t="n">
        <v>0.41</v>
      </c>
      <c r="H1946" s="0" t="n">
        <v>0</v>
      </c>
      <c r="I1946" s="0" t="n">
        <v>0.14</v>
      </c>
      <c r="J1946" s="0" t="n">
        <v>1.06</v>
      </c>
      <c r="K1946" s="0" t="n">
        <v>89</v>
      </c>
      <c r="L1946" s="0" t="n">
        <v>8.7</v>
      </c>
      <c r="M1946" s="0" t="s">
        <v>36</v>
      </c>
      <c r="N1946" s="0" t="s">
        <v>74</v>
      </c>
      <c r="O1946" s="0" t="s">
        <v>42</v>
      </c>
      <c r="P1946" s="0" t="n">
        <f aca="false">IF(AND(OR(Dashboard!$B$5="All",D1946=Dashboard!$B$5),OR(Dashboard!$D$5="All",N1946=Dashboard!$D$5),OR(AND(C1946&lt;&gt;"",C1946&gt;=Dashboard!$F$5,C1946&lt;=Dashboard!$H$5),AND(C1946="",Dashboard!$F$5&lt;=1980,Dashboard!$H$5&gt;=2016))),1,0)</f>
        <v>1</v>
      </c>
      <c r="Q1946" s="0" t="n">
        <f aca="false">J1946*P1946+ROW()*0.00000001</f>
        <v>1.06001946</v>
      </c>
    </row>
    <row r="1947" customFormat="false" ht="15" hidden="false" customHeight="false" outlineLevel="0" collapsed="false">
      <c r="A1947" s="0" t="s">
        <v>1699</v>
      </c>
      <c r="B1947" s="0" t="s">
        <v>117</v>
      </c>
      <c r="C1947" s="0" t="n">
        <v>1999</v>
      </c>
      <c r="D1947" s="0" t="s">
        <v>246</v>
      </c>
      <c r="E1947" s="0" t="s">
        <v>1700</v>
      </c>
      <c r="F1947" s="0" t="n">
        <v>0.18</v>
      </c>
      <c r="G1947" s="0" t="n">
        <v>0.81</v>
      </c>
      <c r="H1947" s="0" t="n">
        <v>0</v>
      </c>
      <c r="I1947" s="0" t="n">
        <v>0.08</v>
      </c>
      <c r="J1947" s="0" t="n">
        <v>1.06</v>
      </c>
      <c r="N1947" s="0" t="s">
        <v>74</v>
      </c>
      <c r="P1947" s="0" t="n">
        <f aca="false">IF(AND(OR(Dashboard!$B$5="All",D1947=Dashboard!$B$5),OR(Dashboard!$D$5="All",N1947=Dashboard!$D$5),OR(AND(C1947&lt;&gt;"",C1947&gt;=Dashboard!$F$5,C1947&lt;=Dashboard!$H$5),AND(C1947="",Dashboard!$F$5&lt;=1980,Dashboard!$H$5&gt;=2016))),1,0)</f>
        <v>1</v>
      </c>
      <c r="Q1947" s="0" t="n">
        <f aca="false">J1947*P1947+ROW()*0.00000001</f>
        <v>1.06001947</v>
      </c>
    </row>
    <row r="1948" customFormat="false" ht="15" hidden="false" customHeight="false" outlineLevel="0" collapsed="false">
      <c r="A1948" s="0" t="s">
        <v>1701</v>
      </c>
      <c r="B1948" s="0" t="s">
        <v>76</v>
      </c>
      <c r="C1948" s="0" t="n">
        <v>2003</v>
      </c>
      <c r="D1948" s="0" t="s">
        <v>71</v>
      </c>
      <c r="E1948" s="0" t="s">
        <v>248</v>
      </c>
      <c r="F1948" s="0" t="n">
        <v>0.52</v>
      </c>
      <c r="G1948" s="0" t="n">
        <v>0.41</v>
      </c>
      <c r="H1948" s="0" t="n">
        <v>0</v>
      </c>
      <c r="I1948" s="0" t="n">
        <v>0.14</v>
      </c>
      <c r="J1948" s="0" t="n">
        <v>1.06</v>
      </c>
      <c r="K1948" s="0" t="n">
        <v>71</v>
      </c>
      <c r="L1948" s="0" t="n">
        <v>8.3</v>
      </c>
      <c r="M1948" s="0" t="s">
        <v>103</v>
      </c>
      <c r="N1948" s="0" t="s">
        <v>74</v>
      </c>
      <c r="O1948" s="0" t="s">
        <v>37</v>
      </c>
      <c r="P1948" s="0" t="n">
        <f aca="false">IF(AND(OR(Dashboard!$B$5="All",D1948=Dashboard!$B$5),OR(Dashboard!$D$5="All",N1948=Dashboard!$D$5),OR(AND(C1948&lt;&gt;"",C1948&gt;=Dashboard!$F$5,C1948&lt;=Dashboard!$H$5),AND(C1948="",Dashboard!$F$5&lt;=1980,Dashboard!$H$5&gt;=2016))),1,0)</f>
        <v>1</v>
      </c>
      <c r="Q1948" s="0" t="n">
        <f aca="false">J1948*P1948+ROW()*0.00000001</f>
        <v>1.06001948</v>
      </c>
    </row>
    <row r="1949" customFormat="false" ht="15" hidden="false" customHeight="false" outlineLevel="0" collapsed="false">
      <c r="A1949" s="0" t="s">
        <v>766</v>
      </c>
      <c r="B1949" s="0" t="s">
        <v>172</v>
      </c>
      <c r="C1949" s="0" t="n">
        <v>2016</v>
      </c>
      <c r="D1949" s="0" t="s">
        <v>56</v>
      </c>
      <c r="E1949" s="0" t="s">
        <v>91</v>
      </c>
      <c r="F1949" s="0" t="n">
        <v>0.63</v>
      </c>
      <c r="G1949" s="0" t="n">
        <v>0.33</v>
      </c>
      <c r="H1949" s="0" t="n">
        <v>0</v>
      </c>
      <c r="I1949" s="0" t="n">
        <v>0.1</v>
      </c>
      <c r="J1949" s="0" t="n">
        <v>1.06</v>
      </c>
      <c r="K1949" s="0" t="n">
        <v>91</v>
      </c>
      <c r="L1949" s="0" t="n">
        <v>5.6</v>
      </c>
      <c r="M1949" s="0" t="s">
        <v>103</v>
      </c>
      <c r="N1949" s="0" t="s">
        <v>66</v>
      </c>
      <c r="O1949" s="0" t="s">
        <v>60</v>
      </c>
      <c r="P1949" s="0" t="n">
        <f aca="false">IF(AND(OR(Dashboard!$B$5="All",D1949=Dashboard!$B$5),OR(Dashboard!$D$5="All",N1949=Dashboard!$D$5),OR(AND(C1949&lt;&gt;"",C1949&gt;=Dashboard!$F$5,C1949&lt;=Dashboard!$H$5),AND(C1949="",Dashboard!$F$5&lt;=1980,Dashboard!$H$5&gt;=2016))),1,0)</f>
        <v>1</v>
      </c>
      <c r="Q1949" s="0" t="n">
        <f aca="false">J1949*P1949+ROW()*0.00000001</f>
        <v>1.06001949</v>
      </c>
    </row>
    <row r="1950" customFormat="false" ht="15" hidden="false" customHeight="false" outlineLevel="0" collapsed="false">
      <c r="A1950" s="0" t="s">
        <v>1702</v>
      </c>
      <c r="B1950" s="0" t="s">
        <v>108</v>
      </c>
      <c r="C1950" s="0" t="n">
        <v>1997</v>
      </c>
      <c r="D1950" s="0" t="s">
        <v>34</v>
      </c>
      <c r="E1950" s="0" t="s">
        <v>449</v>
      </c>
      <c r="F1950" s="0" t="n">
        <v>1.01</v>
      </c>
      <c r="G1950" s="0" t="n">
        <v>0.05</v>
      </c>
      <c r="H1950" s="0" t="n">
        <v>0</v>
      </c>
      <c r="I1950" s="0" t="n">
        <v>0.01</v>
      </c>
      <c r="J1950" s="0" t="n">
        <v>1.06</v>
      </c>
      <c r="N1950" s="0" t="s">
        <v>35</v>
      </c>
      <c r="P1950" s="0" t="n">
        <f aca="false">IF(AND(OR(Dashboard!$B$5="All",D1950=Dashboard!$B$5),OR(Dashboard!$D$5="All",N1950=Dashboard!$D$5),OR(AND(C1950&lt;&gt;"",C1950&gt;=Dashboard!$F$5,C1950&lt;=Dashboard!$H$5),AND(C1950="",Dashboard!$F$5&lt;=1980,Dashboard!$H$5&gt;=2016))),1,0)</f>
        <v>1</v>
      </c>
      <c r="Q1950" s="0" t="n">
        <f aca="false">J1950*P1950+ROW()*0.00000001</f>
        <v>1.0600195</v>
      </c>
    </row>
    <row r="1951" customFormat="false" ht="15" hidden="false" customHeight="false" outlineLevel="0" collapsed="false">
      <c r="A1951" s="0" t="s">
        <v>1170</v>
      </c>
      <c r="B1951" s="0" t="s">
        <v>108</v>
      </c>
      <c r="C1951" s="0" t="n">
        <v>1998</v>
      </c>
      <c r="D1951" s="0" t="s">
        <v>34</v>
      </c>
      <c r="E1951" s="0" t="s">
        <v>649</v>
      </c>
      <c r="F1951" s="0" t="n">
        <v>1.02</v>
      </c>
      <c r="G1951" s="0" t="n">
        <v>0.04</v>
      </c>
      <c r="H1951" s="0" t="n">
        <v>0</v>
      </c>
      <c r="I1951" s="0" t="n">
        <v>0.01</v>
      </c>
      <c r="J1951" s="0" t="n">
        <v>1.06</v>
      </c>
      <c r="N1951" s="0" t="s">
        <v>35</v>
      </c>
      <c r="P1951" s="0" t="n">
        <f aca="false">IF(AND(OR(Dashboard!$B$5="All",D1951=Dashboard!$B$5),OR(Dashboard!$D$5="All",N1951=Dashboard!$D$5),OR(AND(C1951&lt;&gt;"",C1951&gt;=Dashboard!$F$5,C1951&lt;=Dashboard!$H$5),AND(C1951="",Dashboard!$F$5&lt;=1980,Dashboard!$H$5&gt;=2016))),1,0)</f>
        <v>1</v>
      </c>
      <c r="Q1951" s="0" t="n">
        <f aca="false">J1951*P1951+ROW()*0.00000001</f>
        <v>1.06001951</v>
      </c>
    </row>
    <row r="1952" customFormat="false" ht="15" hidden="false" customHeight="false" outlineLevel="0" collapsed="false">
      <c r="A1952" s="0" t="s">
        <v>1703</v>
      </c>
      <c r="B1952" s="0" t="s">
        <v>64</v>
      </c>
      <c r="C1952" s="0" t="n">
        <v>2010</v>
      </c>
      <c r="D1952" s="0" t="s">
        <v>56</v>
      </c>
      <c r="E1952" s="0" t="s">
        <v>154</v>
      </c>
      <c r="F1952" s="0" t="n">
        <v>0.55</v>
      </c>
      <c r="G1952" s="0" t="n">
        <v>0.4</v>
      </c>
      <c r="H1952" s="0" t="n">
        <v>0</v>
      </c>
      <c r="I1952" s="0" t="n">
        <v>0.11</v>
      </c>
      <c r="J1952" s="0" t="n">
        <v>1.06</v>
      </c>
      <c r="K1952" s="0" t="n">
        <v>64</v>
      </c>
      <c r="L1952" s="0" t="n">
        <v>7.3</v>
      </c>
      <c r="M1952" s="0" t="s">
        <v>73</v>
      </c>
      <c r="N1952" s="0" t="s">
        <v>66</v>
      </c>
      <c r="O1952" s="0" t="s">
        <v>67</v>
      </c>
      <c r="P1952" s="0" t="n">
        <f aca="false">IF(AND(OR(Dashboard!$B$5="All",D1952=Dashboard!$B$5),OR(Dashboard!$D$5="All",N1952=Dashboard!$D$5),OR(AND(C1952&lt;&gt;"",C1952&gt;=Dashboard!$F$5,C1952&lt;=Dashboard!$H$5),AND(C1952="",Dashboard!$F$5&lt;=1980,Dashboard!$H$5&gt;=2016))),1,0)</f>
        <v>1</v>
      </c>
      <c r="Q1952" s="0" t="n">
        <f aca="false">J1952*P1952+ROW()*0.00000001</f>
        <v>1.06001952</v>
      </c>
    </row>
    <row r="1953" customFormat="false" ht="15" hidden="false" customHeight="false" outlineLevel="0" collapsed="false">
      <c r="A1953" s="0" t="s">
        <v>641</v>
      </c>
      <c r="B1953" s="0" t="s">
        <v>70</v>
      </c>
      <c r="C1953" s="0" t="n">
        <v>2012</v>
      </c>
      <c r="D1953" s="0" t="s">
        <v>71</v>
      </c>
      <c r="E1953" s="0" t="s">
        <v>91</v>
      </c>
      <c r="F1953" s="0" t="n">
        <v>0.36</v>
      </c>
      <c r="G1953" s="0" t="n">
        <v>0.49</v>
      </c>
      <c r="H1953" s="0" t="n">
        <v>0</v>
      </c>
      <c r="I1953" s="0" t="n">
        <v>0.2</v>
      </c>
      <c r="J1953" s="0" t="n">
        <v>1.06</v>
      </c>
      <c r="K1953" s="0" t="n">
        <v>77</v>
      </c>
      <c r="L1953" s="0" t="n">
        <v>6.3</v>
      </c>
      <c r="M1953" s="0" t="s">
        <v>125</v>
      </c>
      <c r="N1953" s="0" t="s">
        <v>74</v>
      </c>
      <c r="O1953" s="0" t="s">
        <v>37</v>
      </c>
      <c r="P1953" s="0" t="n">
        <f aca="false">IF(AND(OR(Dashboard!$B$5="All",D1953=Dashboard!$B$5),OR(Dashboard!$D$5="All",N1953=Dashboard!$D$5),OR(AND(C1953&lt;&gt;"",C1953&gt;=Dashboard!$F$5,C1953&lt;=Dashboard!$H$5),AND(C1953="",Dashboard!$F$5&lt;=1980,Dashboard!$H$5&gt;=2016))),1,0)</f>
        <v>1</v>
      </c>
      <c r="Q1953" s="0" t="n">
        <f aca="false">J1953*P1953+ROW()*0.00000001</f>
        <v>1.06001953</v>
      </c>
    </row>
    <row r="1954" customFormat="false" ht="15" hidden="false" customHeight="false" outlineLevel="0" collapsed="false">
      <c r="A1954" s="0" t="s">
        <v>1704</v>
      </c>
      <c r="B1954" s="0" t="s">
        <v>152</v>
      </c>
      <c r="C1954" s="0" t="n">
        <v>2001</v>
      </c>
      <c r="D1954" s="0" t="s">
        <v>46</v>
      </c>
      <c r="E1954" s="0" t="s">
        <v>293</v>
      </c>
      <c r="F1954" s="0" t="n">
        <v>1.03</v>
      </c>
      <c r="G1954" s="0" t="n">
        <v>0.02</v>
      </c>
      <c r="H1954" s="0" t="n">
        <v>0</v>
      </c>
      <c r="I1954" s="0" t="n">
        <v>0</v>
      </c>
      <c r="J1954" s="0" t="n">
        <v>1.06</v>
      </c>
      <c r="K1954" s="0" t="n">
        <v>87</v>
      </c>
      <c r="L1954" s="0" t="n">
        <v>9.1</v>
      </c>
      <c r="M1954" s="0" t="s">
        <v>73</v>
      </c>
      <c r="N1954" s="0" t="s">
        <v>152</v>
      </c>
      <c r="O1954" s="0" t="s">
        <v>42</v>
      </c>
      <c r="P1954" s="0" t="n">
        <f aca="false">IF(AND(OR(Dashboard!$B$5="All",D1954=Dashboard!$B$5),OR(Dashboard!$D$5="All",N1954=Dashboard!$D$5),OR(AND(C1954&lt;&gt;"",C1954&gt;=Dashboard!$F$5,C1954&lt;=Dashboard!$H$5),AND(C1954="",Dashboard!$F$5&lt;=1980,Dashboard!$H$5&gt;=2016))),1,0)</f>
        <v>1</v>
      </c>
      <c r="Q1954" s="0" t="n">
        <f aca="false">J1954*P1954+ROW()*0.00000001</f>
        <v>1.06001954</v>
      </c>
    </row>
    <row r="1955" customFormat="false" ht="15" hidden="false" customHeight="false" outlineLevel="0" collapsed="false">
      <c r="A1955" s="0" t="s">
        <v>1705</v>
      </c>
      <c r="B1955" s="0" t="s">
        <v>33</v>
      </c>
      <c r="C1955" s="0" t="n">
        <v>2007</v>
      </c>
      <c r="D1955" s="0" t="s">
        <v>114</v>
      </c>
      <c r="E1955" s="0" t="s">
        <v>35</v>
      </c>
      <c r="F1955" s="0" t="n">
        <v>0.43</v>
      </c>
      <c r="G1955" s="0" t="n">
        <v>0.46</v>
      </c>
      <c r="H1955" s="0" t="n">
        <v>0.09</v>
      </c>
      <c r="I1955" s="0" t="n">
        <v>0.09</v>
      </c>
      <c r="J1955" s="0" t="n">
        <v>1.06</v>
      </c>
      <c r="K1955" s="0" t="n">
        <v>72</v>
      </c>
      <c r="L1955" s="0" t="n">
        <v>8.1</v>
      </c>
      <c r="M1955" s="0" t="s">
        <v>36</v>
      </c>
      <c r="N1955" s="0" t="s">
        <v>35</v>
      </c>
      <c r="O1955" s="0" t="s">
        <v>37</v>
      </c>
      <c r="P1955" s="0" t="n">
        <f aca="false">IF(AND(OR(Dashboard!$B$5="All",D1955=Dashboard!$B$5),OR(Dashboard!$D$5="All",N1955=Dashboard!$D$5),OR(AND(C1955&lt;&gt;"",C1955&gt;=Dashboard!$F$5,C1955&lt;=Dashboard!$H$5),AND(C1955="",Dashboard!$F$5&lt;=1980,Dashboard!$H$5&gt;=2016))),1,0)</f>
        <v>1</v>
      </c>
      <c r="Q1955" s="0" t="n">
        <f aca="false">J1955*P1955+ROW()*0.00000001</f>
        <v>1.06001955</v>
      </c>
    </row>
    <row r="1956" customFormat="false" ht="15" hidden="false" customHeight="false" outlineLevel="0" collapsed="false">
      <c r="A1956" s="0" t="s">
        <v>441</v>
      </c>
      <c r="B1956" s="0" t="s">
        <v>85</v>
      </c>
      <c r="C1956" s="0" t="n">
        <v>2004</v>
      </c>
      <c r="D1956" s="0" t="s">
        <v>71</v>
      </c>
      <c r="E1956" s="0" t="s">
        <v>91</v>
      </c>
      <c r="F1956" s="0" t="n">
        <v>0.76</v>
      </c>
      <c r="G1956" s="0" t="n">
        <v>0.28</v>
      </c>
      <c r="H1956" s="0" t="n">
        <v>0</v>
      </c>
      <c r="I1956" s="0" t="n">
        <v>0.02</v>
      </c>
      <c r="J1956" s="0" t="n">
        <v>1.06</v>
      </c>
      <c r="K1956" s="0" t="n">
        <v>65</v>
      </c>
      <c r="L1956" s="0" t="n">
        <v>7.7</v>
      </c>
      <c r="M1956" s="0" t="s">
        <v>36</v>
      </c>
      <c r="N1956" s="0" t="s">
        <v>35</v>
      </c>
      <c r="O1956" s="0" t="s">
        <v>67</v>
      </c>
      <c r="P1956" s="0" t="n">
        <f aca="false">IF(AND(OR(Dashboard!$B$5="All",D1956=Dashboard!$B$5),OR(Dashboard!$D$5="All",N1956=Dashboard!$D$5),OR(AND(C1956&lt;&gt;"",C1956&gt;=Dashboard!$F$5,C1956&lt;=Dashboard!$H$5),AND(C1956="",Dashboard!$F$5&lt;=1980,Dashboard!$H$5&gt;=2016))),1,0)</f>
        <v>1</v>
      </c>
      <c r="Q1956" s="0" t="n">
        <f aca="false">J1956*P1956+ROW()*0.00000001</f>
        <v>1.06001956</v>
      </c>
    </row>
    <row r="1957" customFormat="false" ht="15" hidden="false" customHeight="false" outlineLevel="0" collapsed="false">
      <c r="A1957" s="0" t="s">
        <v>1706</v>
      </c>
      <c r="B1957" s="0" t="s">
        <v>76</v>
      </c>
      <c r="C1957" s="0" t="n">
        <v>2002</v>
      </c>
      <c r="D1957" s="0" t="s">
        <v>41</v>
      </c>
      <c r="E1957" s="0" t="s">
        <v>1707</v>
      </c>
      <c r="F1957" s="0" t="n">
        <v>0.52</v>
      </c>
      <c r="G1957" s="0" t="n">
        <v>0.4</v>
      </c>
      <c r="H1957" s="0" t="n">
        <v>0</v>
      </c>
      <c r="I1957" s="0" t="n">
        <v>0.14</v>
      </c>
      <c r="J1957" s="0" t="n">
        <v>1.06</v>
      </c>
      <c r="K1957" s="0" t="n">
        <v>63</v>
      </c>
      <c r="L1957" s="0" t="n">
        <v>8.8</v>
      </c>
      <c r="M1957" s="0" t="s">
        <v>103</v>
      </c>
      <c r="N1957" s="0" t="s">
        <v>74</v>
      </c>
      <c r="O1957" s="0" t="s">
        <v>67</v>
      </c>
      <c r="P1957" s="0" t="n">
        <f aca="false">IF(AND(OR(Dashboard!$B$5="All",D1957=Dashboard!$B$5),OR(Dashboard!$D$5="All",N1957=Dashboard!$D$5),OR(AND(C1957&lt;&gt;"",C1957&gt;=Dashboard!$F$5,C1957&lt;=Dashboard!$H$5),AND(C1957="",Dashboard!$F$5&lt;=1980,Dashboard!$H$5&gt;=2016))),1,0)</f>
        <v>1</v>
      </c>
      <c r="Q1957" s="0" t="n">
        <f aca="false">J1957*P1957+ROW()*0.00000001</f>
        <v>1.06001957</v>
      </c>
    </row>
    <row r="1958" customFormat="false" ht="15" hidden="false" customHeight="false" outlineLevel="0" collapsed="false">
      <c r="A1958" s="0" t="s">
        <v>1708</v>
      </c>
      <c r="B1958" s="0" t="s">
        <v>64</v>
      </c>
      <c r="C1958" s="0" t="n">
        <v>2010</v>
      </c>
      <c r="D1958" s="0" t="s">
        <v>71</v>
      </c>
      <c r="E1958" s="0" t="s">
        <v>418</v>
      </c>
      <c r="F1958" s="0" t="n">
        <v>0.67</v>
      </c>
      <c r="G1958" s="0" t="n">
        <v>0.28</v>
      </c>
      <c r="H1958" s="0" t="n">
        <v>0.01</v>
      </c>
      <c r="I1958" s="0" t="n">
        <v>0.1</v>
      </c>
      <c r="J1958" s="0" t="n">
        <v>1.06</v>
      </c>
      <c r="K1958" s="0" t="n">
        <v>83</v>
      </c>
      <c r="L1958" s="0" t="n">
        <v>7.9</v>
      </c>
      <c r="M1958" s="0" t="s">
        <v>73</v>
      </c>
      <c r="N1958" s="0" t="s">
        <v>66</v>
      </c>
      <c r="O1958" s="0" t="s">
        <v>42</v>
      </c>
      <c r="P1958" s="0" t="n">
        <f aca="false">IF(AND(OR(Dashboard!$B$5="All",D1958=Dashboard!$B$5),OR(Dashboard!$D$5="All",N1958=Dashboard!$D$5),OR(AND(C1958&lt;&gt;"",C1958&gt;=Dashboard!$F$5,C1958&lt;=Dashboard!$H$5),AND(C1958="",Dashboard!$F$5&lt;=1980,Dashboard!$H$5&gt;=2016))),1,0)</f>
        <v>1</v>
      </c>
      <c r="Q1958" s="0" t="n">
        <f aca="false">J1958*P1958+ROW()*0.00000001</f>
        <v>1.06001958</v>
      </c>
    </row>
    <row r="1959" customFormat="false" ht="15" hidden="false" customHeight="false" outlineLevel="0" collapsed="false">
      <c r="A1959" s="0" t="s">
        <v>1709</v>
      </c>
      <c r="B1959" s="0" t="s">
        <v>64</v>
      </c>
      <c r="C1959" s="0" t="n">
        <v>2008</v>
      </c>
      <c r="D1959" s="0" t="s">
        <v>56</v>
      </c>
      <c r="E1959" s="0" t="s">
        <v>142</v>
      </c>
      <c r="F1959" s="0" t="n">
        <v>0.65</v>
      </c>
      <c r="G1959" s="0" t="n">
        <v>0.3</v>
      </c>
      <c r="H1959" s="0" t="n">
        <v>0.01</v>
      </c>
      <c r="I1959" s="0" t="n">
        <v>0.1</v>
      </c>
      <c r="J1959" s="0" t="n">
        <v>1.06</v>
      </c>
      <c r="K1959" s="0" t="n">
        <v>72</v>
      </c>
      <c r="L1959" s="0" t="n">
        <v>7.2</v>
      </c>
      <c r="M1959" s="0" t="s">
        <v>103</v>
      </c>
      <c r="N1959" s="0" t="s">
        <v>66</v>
      </c>
      <c r="O1959" s="0" t="s">
        <v>37</v>
      </c>
      <c r="P1959" s="0" t="n">
        <f aca="false">IF(AND(OR(Dashboard!$B$5="All",D1959=Dashboard!$B$5),OR(Dashboard!$D$5="All",N1959=Dashboard!$D$5),OR(AND(C1959&lt;&gt;"",C1959&gt;=Dashboard!$F$5,C1959&lt;=Dashboard!$H$5),AND(C1959="",Dashboard!$F$5&lt;=1980,Dashboard!$H$5&gt;=2016))),1,0)</f>
        <v>1</v>
      </c>
      <c r="Q1959" s="0" t="n">
        <f aca="false">J1959*P1959+ROW()*0.00000001</f>
        <v>1.06001959</v>
      </c>
    </row>
    <row r="1960" customFormat="false" ht="15" hidden="false" customHeight="false" outlineLevel="0" collapsed="false">
      <c r="A1960" s="0" t="s">
        <v>738</v>
      </c>
      <c r="B1960" s="0" t="s">
        <v>172</v>
      </c>
      <c r="C1960" s="0" t="n">
        <v>2013</v>
      </c>
      <c r="D1960" s="0" t="s">
        <v>71</v>
      </c>
      <c r="E1960" s="0" t="s">
        <v>243</v>
      </c>
      <c r="F1960" s="0" t="n">
        <v>0.61</v>
      </c>
      <c r="G1960" s="0" t="n">
        <v>0.35</v>
      </c>
      <c r="H1960" s="0" t="n">
        <v>0</v>
      </c>
      <c r="I1960" s="0" t="n">
        <v>0.09</v>
      </c>
      <c r="J1960" s="0" t="n">
        <v>1.06</v>
      </c>
      <c r="L1960" s="0" t="n">
        <v>6.8</v>
      </c>
      <c r="M1960" s="0" t="s">
        <v>125</v>
      </c>
      <c r="N1960" s="0" t="s">
        <v>66</v>
      </c>
      <c r="P1960" s="0" t="n">
        <f aca="false">IF(AND(OR(Dashboard!$B$5="All",D1960=Dashboard!$B$5),OR(Dashboard!$D$5="All",N1960=Dashboard!$D$5),OR(AND(C1960&lt;&gt;"",C1960&gt;=Dashboard!$F$5,C1960&lt;=Dashboard!$H$5),AND(C1960="",Dashboard!$F$5&lt;=1980,Dashboard!$H$5&gt;=2016))),1,0)</f>
        <v>1</v>
      </c>
      <c r="Q1960" s="0" t="n">
        <f aca="false">J1960*P1960+ROW()*0.00000001</f>
        <v>1.0600196</v>
      </c>
    </row>
    <row r="1961" customFormat="false" ht="15" hidden="false" customHeight="false" outlineLevel="0" collapsed="false">
      <c r="A1961" s="0" t="s">
        <v>1710</v>
      </c>
      <c r="B1961" s="0" t="s">
        <v>70</v>
      </c>
      <c r="C1961" s="0" t="n">
        <v>2007</v>
      </c>
      <c r="D1961" s="0" t="s">
        <v>58</v>
      </c>
      <c r="E1961" s="0" t="s">
        <v>89</v>
      </c>
      <c r="F1961" s="0" t="n">
        <v>0.49</v>
      </c>
      <c r="G1961" s="0" t="n">
        <v>0.39</v>
      </c>
      <c r="H1961" s="0" t="n">
        <v>0</v>
      </c>
      <c r="I1961" s="0" t="n">
        <v>0.17</v>
      </c>
      <c r="J1961" s="0" t="n">
        <v>1.06</v>
      </c>
      <c r="K1961" s="0" t="n">
        <v>84</v>
      </c>
      <c r="L1961" s="0" t="n">
        <v>8.4</v>
      </c>
      <c r="M1961" s="0" t="s">
        <v>103</v>
      </c>
      <c r="N1961" s="0" t="s">
        <v>74</v>
      </c>
      <c r="O1961" s="0" t="s">
        <v>42</v>
      </c>
      <c r="P1961" s="0" t="n">
        <f aca="false">IF(AND(OR(Dashboard!$B$5="All",D1961=Dashboard!$B$5),OR(Dashboard!$D$5="All",N1961=Dashboard!$D$5),OR(AND(C1961&lt;&gt;"",C1961&gt;=Dashboard!$F$5,C1961&lt;=Dashboard!$H$5),AND(C1961="",Dashboard!$F$5&lt;=1980,Dashboard!$H$5&gt;=2016))),1,0)</f>
        <v>1</v>
      </c>
      <c r="Q1961" s="0" t="n">
        <f aca="false">J1961*P1961+ROW()*0.00000001</f>
        <v>1.06001961</v>
      </c>
    </row>
    <row r="1962" customFormat="false" ht="15" hidden="false" customHeight="false" outlineLevel="0" collapsed="false">
      <c r="A1962" s="0" t="s">
        <v>1711</v>
      </c>
      <c r="B1962" s="0" t="s">
        <v>70</v>
      </c>
      <c r="C1962" s="0" t="n">
        <v>2011</v>
      </c>
      <c r="D1962" s="0" t="s">
        <v>41</v>
      </c>
      <c r="E1962" s="0" t="s">
        <v>547</v>
      </c>
      <c r="F1962" s="0" t="n">
        <v>0.27</v>
      </c>
      <c r="G1962" s="0" t="n">
        <v>0.57</v>
      </c>
      <c r="H1962" s="0" t="n">
        <v>0.01</v>
      </c>
      <c r="I1962" s="0" t="n">
        <v>0.2</v>
      </c>
      <c r="J1962" s="0" t="n">
        <v>1.06</v>
      </c>
      <c r="K1962" s="0" t="n">
        <v>87</v>
      </c>
      <c r="L1962" s="0" t="n">
        <v>7.1</v>
      </c>
      <c r="M1962" s="0" t="s">
        <v>103</v>
      </c>
      <c r="N1962" s="0" t="s">
        <v>74</v>
      </c>
      <c r="O1962" s="0" t="s">
        <v>42</v>
      </c>
      <c r="P1962" s="0" t="n">
        <f aca="false">IF(AND(OR(Dashboard!$B$5="All",D1962=Dashboard!$B$5),OR(Dashboard!$D$5="All",N1962=Dashboard!$D$5),OR(AND(C1962&lt;&gt;"",C1962&gt;=Dashboard!$F$5,C1962&lt;=Dashboard!$H$5),AND(C1962="",Dashboard!$F$5&lt;=1980,Dashboard!$H$5&gt;=2016))),1,0)</f>
        <v>1</v>
      </c>
      <c r="Q1962" s="0" t="n">
        <f aca="false">J1962*P1962+ROW()*0.00000001</f>
        <v>1.06001962</v>
      </c>
    </row>
    <row r="1963" customFormat="false" ht="15" hidden="false" customHeight="false" outlineLevel="0" collapsed="false">
      <c r="A1963" s="0" t="s">
        <v>539</v>
      </c>
      <c r="B1963" s="0" t="s">
        <v>33</v>
      </c>
      <c r="C1963" s="0" t="n">
        <v>2008</v>
      </c>
      <c r="D1963" s="0" t="s">
        <v>34</v>
      </c>
      <c r="E1963" s="0" t="s">
        <v>154</v>
      </c>
      <c r="F1963" s="0" t="n">
        <v>0.28</v>
      </c>
      <c r="G1963" s="0" t="n">
        <v>0.65</v>
      </c>
      <c r="H1963" s="0" t="n">
        <v>0</v>
      </c>
      <c r="I1963" s="0" t="n">
        <v>0.13</v>
      </c>
      <c r="J1963" s="0" t="n">
        <v>1.05</v>
      </c>
      <c r="K1963" s="0" t="n">
        <v>71</v>
      </c>
      <c r="L1963" s="0" t="n">
        <v>7</v>
      </c>
      <c r="M1963" s="0" t="s">
        <v>125</v>
      </c>
      <c r="N1963" s="0" t="s">
        <v>35</v>
      </c>
      <c r="O1963" s="0" t="s">
        <v>37</v>
      </c>
      <c r="P1963" s="0" t="n">
        <f aca="false">IF(AND(OR(Dashboard!$B$5="All",D1963=Dashboard!$B$5),OR(Dashboard!$D$5="All",N1963=Dashboard!$D$5),OR(AND(C1963&lt;&gt;"",C1963&gt;=Dashboard!$F$5,C1963&lt;=Dashboard!$H$5),AND(C1963="",Dashboard!$F$5&lt;=1980,Dashboard!$H$5&gt;=2016))),1,0)</f>
        <v>1</v>
      </c>
      <c r="Q1963" s="0" t="n">
        <f aca="false">J1963*P1963+ROW()*0.00000001</f>
        <v>1.05001963</v>
      </c>
    </row>
    <row r="1964" customFormat="false" ht="15" hidden="false" customHeight="false" outlineLevel="0" collapsed="false">
      <c r="A1964" s="0" t="s">
        <v>1712</v>
      </c>
      <c r="B1964" s="0" t="s">
        <v>70</v>
      </c>
      <c r="C1964" s="0" t="n">
        <v>2007</v>
      </c>
      <c r="D1964" s="0" t="s">
        <v>41</v>
      </c>
      <c r="E1964" s="0" t="s">
        <v>547</v>
      </c>
      <c r="F1964" s="0" t="n">
        <v>0.16</v>
      </c>
      <c r="G1964" s="0" t="n">
        <v>0.66</v>
      </c>
      <c r="H1964" s="0" t="n">
        <v>0</v>
      </c>
      <c r="I1964" s="0" t="n">
        <v>0.23</v>
      </c>
      <c r="J1964" s="0" t="n">
        <v>1.05</v>
      </c>
      <c r="K1964" s="0" t="n">
        <v>83</v>
      </c>
      <c r="L1964" s="0" t="n">
        <v>8</v>
      </c>
      <c r="M1964" s="0" t="s">
        <v>36</v>
      </c>
      <c r="N1964" s="0" t="s">
        <v>74</v>
      </c>
      <c r="O1964" s="0" t="s">
        <v>42</v>
      </c>
      <c r="P1964" s="0" t="n">
        <f aca="false">IF(AND(OR(Dashboard!$B$5="All",D1964=Dashboard!$B$5),OR(Dashboard!$D$5="All",N1964=Dashboard!$D$5),OR(AND(C1964&lt;&gt;"",C1964&gt;=Dashboard!$F$5,C1964&lt;=Dashboard!$H$5),AND(C1964="",Dashboard!$F$5&lt;=1980,Dashboard!$H$5&gt;=2016))),1,0)</f>
        <v>1</v>
      </c>
      <c r="Q1964" s="0" t="n">
        <f aca="false">J1964*P1964+ROW()*0.00000001</f>
        <v>1.05001964</v>
      </c>
    </row>
    <row r="1965" customFormat="false" ht="15" hidden="false" customHeight="false" outlineLevel="0" collapsed="false">
      <c r="A1965" s="0" t="s">
        <v>133</v>
      </c>
      <c r="B1965" s="0" t="s">
        <v>50</v>
      </c>
      <c r="C1965" s="0" t="n">
        <v>2007</v>
      </c>
      <c r="D1965" s="0" t="s">
        <v>56</v>
      </c>
      <c r="E1965" s="0" t="s">
        <v>91</v>
      </c>
      <c r="F1965" s="0" t="n">
        <v>0.95</v>
      </c>
      <c r="G1965" s="0" t="n">
        <v>0.01</v>
      </c>
      <c r="H1965" s="0" t="n">
        <v>0.01</v>
      </c>
      <c r="I1965" s="0" t="n">
        <v>0.08</v>
      </c>
      <c r="J1965" s="0" t="n">
        <v>1.05</v>
      </c>
      <c r="K1965" s="0" t="n">
        <v>75</v>
      </c>
      <c r="L1965" s="0" t="n">
        <v>6.9</v>
      </c>
      <c r="M1965" s="0" t="s">
        <v>103</v>
      </c>
      <c r="N1965" s="0" t="s">
        <v>35</v>
      </c>
      <c r="O1965" s="0" t="s">
        <v>37</v>
      </c>
      <c r="P1965" s="0" t="n">
        <f aca="false">IF(AND(OR(Dashboard!$B$5="All",D1965=Dashboard!$B$5),OR(Dashboard!$D$5="All",N1965=Dashboard!$D$5),OR(AND(C1965&lt;&gt;"",C1965&gt;=Dashboard!$F$5,C1965&lt;=Dashboard!$H$5),AND(C1965="",Dashboard!$F$5&lt;=1980,Dashboard!$H$5&gt;=2016))),1,0)</f>
        <v>1</v>
      </c>
      <c r="Q1965" s="0" t="n">
        <f aca="false">J1965*P1965+ROW()*0.00000001</f>
        <v>1.05001965</v>
      </c>
    </row>
    <row r="1966" customFormat="false" ht="15" hidden="false" customHeight="false" outlineLevel="0" collapsed="false">
      <c r="A1966" s="0" t="s">
        <v>1713</v>
      </c>
      <c r="B1966" s="0" t="s">
        <v>159</v>
      </c>
      <c r="C1966" s="0" t="n">
        <v>1981</v>
      </c>
      <c r="D1966" s="0" t="s">
        <v>56</v>
      </c>
      <c r="E1966" s="0" t="s">
        <v>774</v>
      </c>
      <c r="F1966" s="0" t="n">
        <v>0.99</v>
      </c>
      <c r="G1966" s="0" t="n">
        <v>0.05</v>
      </c>
      <c r="H1966" s="0" t="n">
        <v>0</v>
      </c>
      <c r="I1966" s="0" t="n">
        <v>0.01</v>
      </c>
      <c r="J1966" s="0" t="n">
        <v>1.05</v>
      </c>
      <c r="N1966" s="0" t="s">
        <v>161</v>
      </c>
      <c r="P1966" s="0" t="n">
        <f aca="false">IF(AND(OR(Dashboard!$B$5="All",D1966=Dashboard!$B$5),OR(Dashboard!$D$5="All",N1966=Dashboard!$D$5),OR(AND(C1966&lt;&gt;"",C1966&gt;=Dashboard!$F$5,C1966&lt;=Dashboard!$H$5),AND(C1966="",Dashboard!$F$5&lt;=1980,Dashboard!$H$5&gt;=2016))),1,0)</f>
        <v>1</v>
      </c>
      <c r="Q1966" s="0" t="n">
        <f aca="false">J1966*P1966+ROW()*0.00000001</f>
        <v>1.05001966</v>
      </c>
    </row>
    <row r="1967" customFormat="false" ht="15" hidden="false" customHeight="false" outlineLevel="0" collapsed="false">
      <c r="A1967" s="0" t="s">
        <v>1714</v>
      </c>
      <c r="B1967" s="0" t="s">
        <v>33</v>
      </c>
      <c r="C1967" s="0" t="n">
        <v>2009</v>
      </c>
      <c r="D1967" s="0" t="s">
        <v>71</v>
      </c>
      <c r="E1967" s="0" t="s">
        <v>211</v>
      </c>
      <c r="F1967" s="0" t="n">
        <v>0.46</v>
      </c>
      <c r="G1967" s="0" t="n">
        <v>0.31</v>
      </c>
      <c r="H1967" s="0" t="n">
        <v>0.2</v>
      </c>
      <c r="I1967" s="0" t="n">
        <v>0.09</v>
      </c>
      <c r="J1967" s="0" t="n">
        <v>1.05</v>
      </c>
      <c r="K1967" s="0" t="n">
        <v>75</v>
      </c>
      <c r="L1967" s="0" t="n">
        <v>8</v>
      </c>
      <c r="M1967" s="0" t="s">
        <v>73</v>
      </c>
      <c r="N1967" s="0" t="s">
        <v>35</v>
      </c>
      <c r="O1967" s="0" t="s">
        <v>37</v>
      </c>
      <c r="P1967" s="0" t="n">
        <f aca="false">IF(AND(OR(Dashboard!$B$5="All",D1967=Dashboard!$B$5),OR(Dashboard!$D$5="All",N1967=Dashboard!$D$5),OR(AND(C1967&lt;&gt;"",C1967&gt;=Dashboard!$F$5,C1967&lt;=Dashboard!$H$5),AND(C1967="",Dashboard!$F$5&lt;=1980,Dashboard!$H$5&gt;=2016))),1,0)</f>
        <v>1</v>
      </c>
      <c r="Q1967" s="0" t="n">
        <f aca="false">J1967*P1967+ROW()*0.00000001</f>
        <v>1.05001967</v>
      </c>
    </row>
    <row r="1968" customFormat="false" ht="15" hidden="false" customHeight="false" outlineLevel="0" collapsed="false">
      <c r="A1968" s="0" t="s">
        <v>1715</v>
      </c>
      <c r="B1968" s="0" t="s">
        <v>164</v>
      </c>
      <c r="C1968" s="0" t="n">
        <v>2006</v>
      </c>
      <c r="D1968" s="0" t="s">
        <v>56</v>
      </c>
      <c r="E1968" s="0" t="s">
        <v>89</v>
      </c>
      <c r="F1968" s="0" t="n">
        <v>0.81</v>
      </c>
      <c r="G1968" s="0" t="n">
        <v>0.11</v>
      </c>
      <c r="H1968" s="0" t="n">
        <v>0</v>
      </c>
      <c r="I1968" s="0" t="n">
        <v>0.13</v>
      </c>
      <c r="J1968" s="0" t="n">
        <v>1.05</v>
      </c>
      <c r="K1968" s="0" t="n">
        <v>81</v>
      </c>
      <c r="L1968" s="0" t="n">
        <v>9</v>
      </c>
      <c r="M1968" s="0" t="s">
        <v>103</v>
      </c>
      <c r="N1968" s="0" t="s">
        <v>74</v>
      </c>
      <c r="O1968" s="0" t="s">
        <v>42</v>
      </c>
      <c r="P1968" s="0" t="n">
        <f aca="false">IF(AND(OR(Dashboard!$B$5="All",D1968=Dashboard!$B$5),OR(Dashboard!$D$5="All",N1968=Dashboard!$D$5),OR(AND(C1968&lt;&gt;"",C1968&gt;=Dashboard!$F$5,C1968&lt;=Dashboard!$H$5),AND(C1968="",Dashboard!$F$5&lt;=1980,Dashboard!$H$5&gt;=2016))),1,0)</f>
        <v>1</v>
      </c>
      <c r="Q1968" s="0" t="n">
        <f aca="false">J1968*P1968+ROW()*0.00000001</f>
        <v>1.05001968</v>
      </c>
    </row>
    <row r="1969" customFormat="false" ht="15" hidden="false" customHeight="false" outlineLevel="0" collapsed="false">
      <c r="A1969" s="0" t="s">
        <v>1716</v>
      </c>
      <c r="B1969" s="0" t="s">
        <v>159</v>
      </c>
      <c r="C1969" s="0" t="n">
        <v>1980</v>
      </c>
      <c r="D1969" s="0" t="s">
        <v>52</v>
      </c>
      <c r="E1969" s="0" t="s">
        <v>160</v>
      </c>
      <c r="F1969" s="0" t="n">
        <v>0.99</v>
      </c>
      <c r="G1969" s="0" t="n">
        <v>0.05</v>
      </c>
      <c r="H1969" s="0" t="n">
        <v>0</v>
      </c>
      <c r="I1969" s="0" t="n">
        <v>0.01</v>
      </c>
      <c r="J1969" s="0" t="n">
        <v>1.05</v>
      </c>
      <c r="N1969" s="0" t="s">
        <v>161</v>
      </c>
      <c r="P1969" s="0" t="n">
        <f aca="false">IF(AND(OR(Dashboard!$B$5="All",D1969=Dashboard!$B$5),OR(Dashboard!$D$5="All",N1969=Dashboard!$D$5),OR(AND(C1969&lt;&gt;"",C1969&gt;=Dashboard!$F$5,C1969&lt;=Dashboard!$H$5),AND(C1969="",Dashboard!$F$5&lt;=1980,Dashboard!$H$5&gt;=2016))),1,0)</f>
        <v>1</v>
      </c>
      <c r="Q1969" s="0" t="n">
        <f aca="false">J1969*P1969+ROW()*0.00000001</f>
        <v>1.05001969</v>
      </c>
    </row>
    <row r="1970" customFormat="false" ht="15" hidden="false" customHeight="false" outlineLevel="0" collapsed="false">
      <c r="A1970" s="0" t="s">
        <v>1717</v>
      </c>
      <c r="B1970" s="0" t="s">
        <v>50</v>
      </c>
      <c r="C1970" s="0" t="n">
        <v>2007</v>
      </c>
      <c r="D1970" s="0" t="s">
        <v>16</v>
      </c>
      <c r="E1970" s="0" t="s">
        <v>72</v>
      </c>
      <c r="F1970" s="0" t="n">
        <v>0.97</v>
      </c>
      <c r="G1970" s="0" t="n">
        <v>0.01</v>
      </c>
      <c r="H1970" s="0" t="n">
        <v>0</v>
      </c>
      <c r="I1970" s="0" t="n">
        <v>0.07</v>
      </c>
      <c r="J1970" s="0" t="n">
        <v>1.05</v>
      </c>
      <c r="K1970" s="0" t="n">
        <v>44</v>
      </c>
      <c r="M1970" s="0" t="s">
        <v>36</v>
      </c>
      <c r="N1970" s="0" t="s">
        <v>35</v>
      </c>
      <c r="O1970" s="0" t="s">
        <v>177</v>
      </c>
      <c r="P1970" s="0" t="n">
        <f aca="false">IF(AND(OR(Dashboard!$B$5="All",D1970=Dashboard!$B$5),OR(Dashboard!$D$5="All",N1970=Dashboard!$D$5),OR(AND(C1970&lt;&gt;"",C1970&gt;=Dashboard!$F$5,C1970&lt;=Dashboard!$H$5),AND(C1970="",Dashboard!$F$5&lt;=1980,Dashboard!$H$5&gt;=2016))),1,0)</f>
        <v>1</v>
      </c>
      <c r="Q1970" s="0" t="n">
        <f aca="false">J1970*P1970+ROW()*0.00000001</f>
        <v>1.0500197</v>
      </c>
    </row>
    <row r="1971" customFormat="false" ht="15" hidden="false" customHeight="false" outlineLevel="0" collapsed="false">
      <c r="A1971" s="0" t="s">
        <v>1718</v>
      </c>
      <c r="B1971" s="0" t="s">
        <v>117</v>
      </c>
      <c r="C1971" s="0" t="n">
        <v>1996</v>
      </c>
      <c r="D1971" s="0" t="s">
        <v>46</v>
      </c>
      <c r="E1971" s="0" t="s">
        <v>89</v>
      </c>
      <c r="F1971" s="0" t="n">
        <v>0</v>
      </c>
      <c r="G1971" s="0" t="n">
        <v>0</v>
      </c>
      <c r="H1971" s="0" t="n">
        <v>0.92</v>
      </c>
      <c r="I1971" s="0" t="n">
        <v>0.13</v>
      </c>
      <c r="J1971" s="0" t="n">
        <v>1.05</v>
      </c>
      <c r="N1971" s="0" t="s">
        <v>74</v>
      </c>
      <c r="P1971" s="0" t="n">
        <f aca="false">IF(AND(OR(Dashboard!$B$5="All",D1971=Dashboard!$B$5),OR(Dashboard!$D$5="All",N1971=Dashboard!$D$5),OR(AND(C1971&lt;&gt;"",C1971&gt;=Dashboard!$F$5,C1971&lt;=Dashboard!$H$5),AND(C1971="",Dashboard!$F$5&lt;=1980,Dashboard!$H$5&gt;=2016))),1,0)</f>
        <v>1</v>
      </c>
      <c r="Q1971" s="0" t="n">
        <f aca="false">J1971*P1971+ROW()*0.00000001</f>
        <v>1.05001971</v>
      </c>
    </row>
    <row r="1972" customFormat="false" ht="15" hidden="false" customHeight="false" outlineLevel="0" collapsed="false">
      <c r="A1972" s="0" t="s">
        <v>1719</v>
      </c>
      <c r="B1972" s="0" t="s">
        <v>39</v>
      </c>
      <c r="C1972" s="0" t="n">
        <v>1985</v>
      </c>
      <c r="D1972" s="0" t="s">
        <v>102</v>
      </c>
      <c r="E1972" s="0" t="s">
        <v>328</v>
      </c>
      <c r="F1972" s="0" t="n">
        <v>0</v>
      </c>
      <c r="G1972" s="0" t="n">
        <v>0</v>
      </c>
      <c r="H1972" s="0" t="n">
        <v>1.05</v>
      </c>
      <c r="I1972" s="0" t="n">
        <v>0</v>
      </c>
      <c r="J1972" s="0" t="n">
        <v>1.05</v>
      </c>
      <c r="N1972" s="0" t="s">
        <v>35</v>
      </c>
      <c r="P1972" s="0" t="n">
        <f aca="false">IF(AND(OR(Dashboard!$B$5="All",D1972=Dashboard!$B$5),OR(Dashboard!$D$5="All",N1972=Dashboard!$D$5),OR(AND(C1972&lt;&gt;"",C1972&gt;=Dashboard!$F$5,C1972&lt;=Dashboard!$H$5),AND(C1972="",Dashboard!$F$5&lt;=1980,Dashboard!$H$5&gt;=2016))),1,0)</f>
        <v>1</v>
      </c>
      <c r="Q1972" s="0" t="n">
        <f aca="false">J1972*P1972+ROW()*0.00000001</f>
        <v>1.05001972</v>
      </c>
    </row>
    <row r="1973" customFormat="false" ht="15" hidden="false" customHeight="false" outlineLevel="0" collapsed="false">
      <c r="A1973" s="0" t="s">
        <v>1720</v>
      </c>
      <c r="B1973" s="0" t="s">
        <v>78</v>
      </c>
      <c r="C1973" s="0" t="n">
        <v>1996</v>
      </c>
      <c r="D1973" s="0" t="s">
        <v>34</v>
      </c>
      <c r="E1973" s="0" t="s">
        <v>790</v>
      </c>
      <c r="F1973" s="0" t="n">
        <v>0</v>
      </c>
      <c r="G1973" s="0" t="n">
        <v>0</v>
      </c>
      <c r="H1973" s="0" t="n">
        <v>1.04</v>
      </c>
      <c r="I1973" s="0" t="n">
        <v>0.01</v>
      </c>
      <c r="J1973" s="0" t="n">
        <v>1.05</v>
      </c>
      <c r="N1973" s="0" t="s">
        <v>35</v>
      </c>
      <c r="P1973" s="0" t="n">
        <f aca="false">IF(AND(OR(Dashboard!$B$5="All",D1973=Dashboard!$B$5),OR(Dashboard!$D$5="All",N1973=Dashboard!$D$5),OR(AND(C1973&lt;&gt;"",C1973&gt;=Dashboard!$F$5,C1973&lt;=Dashboard!$H$5),AND(C1973="",Dashboard!$F$5&lt;=1980,Dashboard!$H$5&gt;=2016))),1,0)</f>
        <v>1</v>
      </c>
      <c r="Q1973" s="0" t="n">
        <f aca="false">J1973*P1973+ROW()*0.00000001</f>
        <v>1.05001973</v>
      </c>
    </row>
    <row r="1974" customFormat="false" ht="15" hidden="false" customHeight="false" outlineLevel="0" collapsed="false">
      <c r="A1974" s="0" t="s">
        <v>1721</v>
      </c>
      <c r="B1974" s="0" t="s">
        <v>39</v>
      </c>
      <c r="C1974" s="0" t="n">
        <v>1986</v>
      </c>
      <c r="D1974" s="0" t="s">
        <v>16</v>
      </c>
      <c r="E1974" s="0" t="s">
        <v>1173</v>
      </c>
      <c r="F1974" s="0" t="n">
        <v>0</v>
      </c>
      <c r="G1974" s="0" t="n">
        <v>0</v>
      </c>
      <c r="H1974" s="0" t="n">
        <v>1.05</v>
      </c>
      <c r="I1974" s="0" t="n">
        <v>0</v>
      </c>
      <c r="J1974" s="0" t="n">
        <v>1.05</v>
      </c>
      <c r="N1974" s="0" t="s">
        <v>35</v>
      </c>
      <c r="P1974" s="0" t="n">
        <f aca="false">IF(AND(OR(Dashboard!$B$5="All",D1974=Dashboard!$B$5),OR(Dashboard!$D$5="All",N1974=Dashboard!$D$5),OR(AND(C1974&lt;&gt;"",C1974&gt;=Dashboard!$F$5,C1974&lt;=Dashboard!$H$5),AND(C1974="",Dashboard!$F$5&lt;=1980,Dashboard!$H$5&gt;=2016))),1,0)</f>
        <v>1</v>
      </c>
      <c r="Q1974" s="0" t="n">
        <f aca="false">J1974*P1974+ROW()*0.00000001</f>
        <v>1.05001974</v>
      </c>
    </row>
    <row r="1975" customFormat="false" ht="15" hidden="false" customHeight="false" outlineLevel="0" collapsed="false">
      <c r="A1975" s="0" t="s">
        <v>1722</v>
      </c>
      <c r="B1975" s="0" t="s">
        <v>76</v>
      </c>
      <c r="C1975" s="0" t="n">
        <v>2002</v>
      </c>
      <c r="D1975" s="0" t="s">
        <v>34</v>
      </c>
      <c r="E1975" s="0" t="s">
        <v>154</v>
      </c>
      <c r="F1975" s="0" t="n">
        <v>0.51</v>
      </c>
      <c r="G1975" s="0" t="n">
        <v>0.4</v>
      </c>
      <c r="H1975" s="0" t="n">
        <v>0</v>
      </c>
      <c r="I1975" s="0" t="n">
        <v>0.13</v>
      </c>
      <c r="J1975" s="0" t="n">
        <v>1.05</v>
      </c>
      <c r="K1975" s="0" t="n">
        <v>89</v>
      </c>
      <c r="L1975" s="0" t="n">
        <v>8</v>
      </c>
      <c r="M1975" s="0" t="s">
        <v>36</v>
      </c>
      <c r="N1975" s="0" t="s">
        <v>74</v>
      </c>
      <c r="O1975" s="0" t="s">
        <v>42</v>
      </c>
      <c r="P1975" s="0" t="n">
        <f aca="false">IF(AND(OR(Dashboard!$B$5="All",D1975=Dashboard!$B$5),OR(Dashboard!$D$5="All",N1975=Dashboard!$D$5),OR(AND(C1975&lt;&gt;"",C1975&gt;=Dashboard!$F$5,C1975&lt;=Dashboard!$H$5),AND(C1975="",Dashboard!$F$5&lt;=1980,Dashboard!$H$5&gt;=2016))),1,0)</f>
        <v>1</v>
      </c>
      <c r="Q1975" s="0" t="n">
        <f aca="false">J1975*P1975+ROW()*0.00000001</f>
        <v>1.05001975</v>
      </c>
    </row>
    <row r="1976" customFormat="false" ht="15" hidden="false" customHeight="false" outlineLevel="0" collapsed="false">
      <c r="A1976" s="0" t="s">
        <v>1442</v>
      </c>
      <c r="B1976" s="0" t="s">
        <v>70</v>
      </c>
      <c r="C1976" s="0" t="n">
        <v>2012</v>
      </c>
      <c r="D1976" s="0" t="s">
        <v>71</v>
      </c>
      <c r="E1976" s="0" t="s">
        <v>243</v>
      </c>
      <c r="F1976" s="0" t="n">
        <v>0.37</v>
      </c>
      <c r="G1976" s="0" t="n">
        <v>0.49</v>
      </c>
      <c r="H1976" s="0" t="n">
        <v>0</v>
      </c>
      <c r="I1976" s="0" t="n">
        <v>0.19</v>
      </c>
      <c r="J1976" s="0" t="n">
        <v>1.05</v>
      </c>
      <c r="K1976" s="0" t="n">
        <v>82</v>
      </c>
      <c r="L1976" s="0" t="n">
        <v>8.3</v>
      </c>
      <c r="M1976" s="0" t="s">
        <v>125</v>
      </c>
      <c r="N1976" s="0" t="s">
        <v>74</v>
      </c>
      <c r="O1976" s="0" t="s">
        <v>42</v>
      </c>
      <c r="P1976" s="0" t="n">
        <f aca="false">IF(AND(OR(Dashboard!$B$5="All",D1976=Dashboard!$B$5),OR(Dashboard!$D$5="All",N1976=Dashboard!$D$5),OR(AND(C1976&lt;&gt;"",C1976&gt;=Dashboard!$F$5,C1976&lt;=Dashboard!$H$5),AND(C1976="",Dashboard!$F$5&lt;=1980,Dashboard!$H$5&gt;=2016))),1,0)</f>
        <v>1</v>
      </c>
      <c r="Q1976" s="0" t="n">
        <f aca="false">J1976*P1976+ROW()*0.00000001</f>
        <v>1.05001976</v>
      </c>
    </row>
    <row r="1977" customFormat="false" ht="15" hidden="false" customHeight="false" outlineLevel="0" collapsed="false">
      <c r="A1977" s="0" t="s">
        <v>411</v>
      </c>
      <c r="B1977" s="0" t="s">
        <v>144</v>
      </c>
      <c r="C1977" s="0" t="n">
        <v>2001</v>
      </c>
      <c r="D1977" s="0" t="s">
        <v>41</v>
      </c>
      <c r="E1977" s="0" t="s">
        <v>142</v>
      </c>
      <c r="F1977" s="0" t="n">
        <v>0.78</v>
      </c>
      <c r="G1977" s="0" t="n">
        <v>0.26</v>
      </c>
      <c r="H1977" s="0" t="n">
        <v>0</v>
      </c>
      <c r="I1977" s="0" t="n">
        <v>0.01</v>
      </c>
      <c r="J1977" s="0" t="n">
        <v>1.05</v>
      </c>
      <c r="K1977" s="0" t="n">
        <v>61</v>
      </c>
      <c r="L1977" s="0" t="n">
        <v>8.3</v>
      </c>
      <c r="M1977" s="0" t="s">
        <v>103</v>
      </c>
      <c r="N1977" s="0" t="s">
        <v>66</v>
      </c>
      <c r="O1977" s="0" t="s">
        <v>67</v>
      </c>
      <c r="P1977" s="0" t="n">
        <f aca="false">IF(AND(OR(Dashboard!$B$5="All",D1977=Dashboard!$B$5),OR(Dashboard!$D$5="All",N1977=Dashboard!$D$5),OR(AND(C1977&lt;&gt;"",C1977&gt;=Dashboard!$F$5,C1977&lt;=Dashboard!$H$5),AND(C1977="",Dashboard!$F$5&lt;=1980,Dashboard!$H$5&gt;=2016))),1,0)</f>
        <v>1</v>
      </c>
      <c r="Q1977" s="0" t="n">
        <f aca="false">J1977*P1977+ROW()*0.00000001</f>
        <v>1.05001977</v>
      </c>
    </row>
    <row r="1978" customFormat="false" ht="15" hidden="false" customHeight="false" outlineLevel="0" collapsed="false">
      <c r="A1978" s="0" t="s">
        <v>1723</v>
      </c>
      <c r="B1978" s="0" t="s">
        <v>117</v>
      </c>
      <c r="C1978" s="0" t="n">
        <v>2000</v>
      </c>
      <c r="D1978" s="0" t="s">
        <v>34</v>
      </c>
      <c r="E1978" s="0" t="s">
        <v>449</v>
      </c>
      <c r="F1978" s="0" t="n">
        <v>0.91</v>
      </c>
      <c r="G1978" s="0" t="n">
        <v>0.11</v>
      </c>
      <c r="H1978" s="0" t="n">
        <v>0</v>
      </c>
      <c r="I1978" s="0" t="n">
        <v>0.03</v>
      </c>
      <c r="J1978" s="0" t="n">
        <v>1.05</v>
      </c>
      <c r="K1978" s="0" t="n">
        <v>82</v>
      </c>
      <c r="L1978" s="0" t="n">
        <v>8.4</v>
      </c>
      <c r="M1978" s="0" t="s">
        <v>36</v>
      </c>
      <c r="N1978" s="0" t="s">
        <v>74</v>
      </c>
      <c r="O1978" s="0" t="s">
        <v>42</v>
      </c>
      <c r="P1978" s="0" t="n">
        <f aca="false">IF(AND(OR(Dashboard!$B$5="All",D1978=Dashboard!$B$5),OR(Dashboard!$D$5="All",N1978=Dashboard!$D$5),OR(AND(C1978&lt;&gt;"",C1978&gt;=Dashboard!$F$5,C1978&lt;=Dashboard!$H$5),AND(C1978="",Dashboard!$F$5&lt;=1980,Dashboard!$H$5&gt;=2016))),1,0)</f>
        <v>1</v>
      </c>
      <c r="Q1978" s="0" t="n">
        <f aca="false">J1978*P1978+ROW()*0.00000001</f>
        <v>1.05001978</v>
      </c>
    </row>
    <row r="1979" customFormat="false" ht="15" hidden="false" customHeight="false" outlineLevel="0" collapsed="false">
      <c r="A1979" s="0" t="s">
        <v>1724</v>
      </c>
      <c r="B1979" s="0" t="s">
        <v>94</v>
      </c>
      <c r="C1979" s="0" t="n">
        <v>2014</v>
      </c>
      <c r="D1979" s="0" t="s">
        <v>34</v>
      </c>
      <c r="E1979" s="0" t="s">
        <v>142</v>
      </c>
      <c r="F1979" s="0" t="n">
        <v>0.46</v>
      </c>
      <c r="G1979" s="0" t="n">
        <v>0.41</v>
      </c>
      <c r="H1979" s="0" t="n">
        <v>0.01</v>
      </c>
      <c r="I1979" s="0" t="n">
        <v>0.17</v>
      </c>
      <c r="J1979" s="0" t="n">
        <v>1.05</v>
      </c>
      <c r="K1979" s="0" t="n">
        <v>70</v>
      </c>
      <c r="L1979" s="0" t="n">
        <v>6.1</v>
      </c>
      <c r="M1979" s="0" t="s">
        <v>103</v>
      </c>
      <c r="N1979" s="0" t="s">
        <v>74</v>
      </c>
      <c r="O1979" s="0" t="s">
        <v>67</v>
      </c>
      <c r="P1979" s="0" t="n">
        <f aca="false">IF(AND(OR(Dashboard!$B$5="All",D1979=Dashboard!$B$5),OR(Dashboard!$D$5="All",N1979=Dashboard!$D$5),OR(AND(C1979&lt;&gt;"",C1979&gt;=Dashboard!$F$5,C1979&lt;=Dashboard!$H$5),AND(C1979="",Dashboard!$F$5&lt;=1980,Dashboard!$H$5&gt;=2016))),1,0)</f>
        <v>1</v>
      </c>
      <c r="Q1979" s="0" t="n">
        <f aca="false">J1979*P1979+ROW()*0.00000001</f>
        <v>1.05001979</v>
      </c>
    </row>
    <row r="1980" customFormat="false" ht="15" hidden="false" customHeight="false" outlineLevel="0" collapsed="false">
      <c r="A1980" s="0" t="s">
        <v>1725</v>
      </c>
      <c r="B1980" s="0" t="s">
        <v>144</v>
      </c>
      <c r="C1980" s="0" t="n">
        <v>2005</v>
      </c>
      <c r="D1980" s="0" t="s">
        <v>41</v>
      </c>
      <c r="E1980" s="0" t="s">
        <v>65</v>
      </c>
      <c r="F1980" s="0" t="n">
        <v>0.52</v>
      </c>
      <c r="G1980" s="0" t="n">
        <v>0.51</v>
      </c>
      <c r="H1980" s="0" t="n">
        <v>0</v>
      </c>
      <c r="I1980" s="0" t="n">
        <v>0.02</v>
      </c>
      <c r="J1980" s="0" t="n">
        <v>1.05</v>
      </c>
      <c r="K1980" s="0" t="n">
        <v>92</v>
      </c>
      <c r="L1980" s="0" t="n">
        <v>7.6</v>
      </c>
      <c r="M1980" s="0" t="s">
        <v>36</v>
      </c>
      <c r="N1980" s="0" t="s">
        <v>66</v>
      </c>
      <c r="O1980" s="0" t="s">
        <v>60</v>
      </c>
      <c r="P1980" s="0" t="n">
        <f aca="false">IF(AND(OR(Dashboard!$B$5="All",D1980=Dashboard!$B$5),OR(Dashboard!$D$5="All",N1980=Dashboard!$D$5),OR(AND(C1980&lt;&gt;"",C1980&gt;=Dashboard!$F$5,C1980&lt;=Dashboard!$H$5),AND(C1980="",Dashboard!$F$5&lt;=1980,Dashboard!$H$5&gt;=2016))),1,0)</f>
        <v>1</v>
      </c>
      <c r="Q1980" s="0" t="n">
        <f aca="false">J1980*P1980+ROW()*0.00000001</f>
        <v>1.0500198</v>
      </c>
    </row>
    <row r="1981" customFormat="false" ht="15" hidden="false" customHeight="false" outlineLevel="0" collapsed="false">
      <c r="A1981" s="0" t="s">
        <v>1726</v>
      </c>
      <c r="B1981" s="0" t="s">
        <v>70</v>
      </c>
      <c r="C1981" s="0" t="n">
        <v>2007</v>
      </c>
      <c r="D1981" s="0" t="s">
        <v>34</v>
      </c>
      <c r="E1981" s="0" t="s">
        <v>154</v>
      </c>
      <c r="F1981" s="0" t="n">
        <v>0.23</v>
      </c>
      <c r="G1981" s="0" t="n">
        <v>0.58</v>
      </c>
      <c r="H1981" s="0" t="n">
        <v>0.03</v>
      </c>
      <c r="I1981" s="0" t="n">
        <v>0.21</v>
      </c>
      <c r="J1981" s="0" t="n">
        <v>1.05</v>
      </c>
      <c r="K1981" s="0" t="n">
        <v>80</v>
      </c>
      <c r="L1981" s="0" t="n">
        <v>7.9</v>
      </c>
      <c r="M1981" s="0" t="s">
        <v>36</v>
      </c>
      <c r="N1981" s="0" t="s">
        <v>74</v>
      </c>
      <c r="O1981" s="0" t="s">
        <v>37</v>
      </c>
      <c r="P1981" s="0" t="n">
        <f aca="false">IF(AND(OR(Dashboard!$B$5="All",D1981=Dashboard!$B$5),OR(Dashboard!$D$5="All",N1981=Dashboard!$D$5),OR(AND(C1981&lt;&gt;"",C1981&gt;=Dashboard!$F$5,C1981&lt;=Dashboard!$H$5),AND(C1981="",Dashboard!$F$5&lt;=1980,Dashboard!$H$5&gt;=2016))),1,0)</f>
        <v>1</v>
      </c>
      <c r="Q1981" s="0" t="n">
        <f aca="false">J1981*P1981+ROW()*0.00000001</f>
        <v>1.05001981</v>
      </c>
    </row>
    <row r="1982" customFormat="false" ht="15" hidden="false" customHeight="false" outlineLevel="0" collapsed="false">
      <c r="A1982" s="0" t="s">
        <v>1727</v>
      </c>
      <c r="B1982" s="0" t="s">
        <v>117</v>
      </c>
      <c r="C1982" s="0" t="n">
        <v>1998</v>
      </c>
      <c r="D1982" s="0" t="s">
        <v>58</v>
      </c>
      <c r="E1982" s="0" t="s">
        <v>89</v>
      </c>
      <c r="F1982" s="0" t="n">
        <v>0.19</v>
      </c>
      <c r="G1982" s="0" t="n">
        <v>0.13</v>
      </c>
      <c r="H1982" s="0" t="n">
        <v>0.66</v>
      </c>
      <c r="I1982" s="0" t="n">
        <v>0.07</v>
      </c>
      <c r="J1982" s="0" t="n">
        <v>1.05</v>
      </c>
      <c r="K1982" s="0" t="n">
        <v>83</v>
      </c>
      <c r="M1982" s="0" t="s">
        <v>36</v>
      </c>
      <c r="N1982" s="0" t="s">
        <v>74</v>
      </c>
      <c r="O1982" s="0" t="s">
        <v>42</v>
      </c>
      <c r="P1982" s="0" t="n">
        <f aca="false">IF(AND(OR(Dashboard!$B$5="All",D1982=Dashboard!$B$5),OR(Dashboard!$D$5="All",N1982=Dashboard!$D$5),OR(AND(C1982&lt;&gt;"",C1982&gt;=Dashboard!$F$5,C1982&lt;=Dashboard!$H$5),AND(C1982="",Dashboard!$F$5&lt;=1980,Dashboard!$H$5&gt;=2016))),1,0)</f>
        <v>1</v>
      </c>
      <c r="Q1982" s="0" t="n">
        <f aca="false">J1982*P1982+ROW()*0.00000001</f>
        <v>1.05001982</v>
      </c>
    </row>
    <row r="1983" customFormat="false" ht="15" hidden="false" customHeight="false" outlineLevel="0" collapsed="false">
      <c r="A1983" s="0" t="s">
        <v>1728</v>
      </c>
      <c r="B1983" s="0" t="s">
        <v>76</v>
      </c>
      <c r="C1983" s="0" t="n">
        <v>2003</v>
      </c>
      <c r="D1983" s="0" t="s">
        <v>34</v>
      </c>
      <c r="E1983" s="0" t="s">
        <v>142</v>
      </c>
      <c r="F1983" s="0" t="n">
        <v>0.51</v>
      </c>
      <c r="G1983" s="0" t="n">
        <v>0.4</v>
      </c>
      <c r="H1983" s="0" t="n">
        <v>0</v>
      </c>
      <c r="I1983" s="0" t="n">
        <v>0.13</v>
      </c>
      <c r="J1983" s="0" t="n">
        <v>1.04</v>
      </c>
      <c r="K1983" s="0" t="n">
        <v>81</v>
      </c>
      <c r="L1983" s="0" t="n">
        <v>8.9</v>
      </c>
      <c r="M1983" s="0" t="s">
        <v>36</v>
      </c>
      <c r="N1983" s="0" t="s">
        <v>74</v>
      </c>
      <c r="O1983" s="0" t="s">
        <v>42</v>
      </c>
      <c r="P1983" s="0" t="n">
        <f aca="false">IF(AND(OR(Dashboard!$B$5="All",D1983=Dashboard!$B$5),OR(Dashboard!$D$5="All",N1983=Dashboard!$D$5),OR(AND(C1983&lt;&gt;"",C1983&gt;=Dashboard!$F$5,C1983&lt;=Dashboard!$H$5),AND(C1983="",Dashboard!$F$5&lt;=1980,Dashboard!$H$5&gt;=2016))),1,0)</f>
        <v>1</v>
      </c>
      <c r="Q1983" s="0" t="n">
        <f aca="false">J1983*P1983+ROW()*0.00000001</f>
        <v>1.04001983</v>
      </c>
    </row>
    <row r="1984" customFormat="false" ht="15" hidden="false" customHeight="false" outlineLevel="0" collapsed="false">
      <c r="A1984" s="0" t="s">
        <v>1729</v>
      </c>
      <c r="B1984" s="0" t="s">
        <v>50</v>
      </c>
      <c r="C1984" s="0" t="n">
        <v>2007</v>
      </c>
      <c r="D1984" s="0" t="s">
        <v>58</v>
      </c>
      <c r="E1984" s="0" t="s">
        <v>124</v>
      </c>
      <c r="F1984" s="0" t="n">
        <v>0.45</v>
      </c>
      <c r="G1984" s="0" t="n">
        <v>0.48</v>
      </c>
      <c r="H1984" s="0" t="n">
        <v>0</v>
      </c>
      <c r="I1984" s="0" t="n">
        <v>0.11</v>
      </c>
      <c r="J1984" s="0" t="n">
        <v>1.04</v>
      </c>
      <c r="L1984" s="0" t="n">
        <v>7.4</v>
      </c>
      <c r="M1984" s="0" t="s">
        <v>36</v>
      </c>
      <c r="N1984" s="0" t="s">
        <v>35</v>
      </c>
      <c r="P1984" s="0" t="n">
        <f aca="false">IF(AND(OR(Dashboard!$B$5="All",D1984=Dashboard!$B$5),OR(Dashboard!$D$5="All",N1984=Dashboard!$D$5),OR(AND(C1984&lt;&gt;"",C1984&gt;=Dashboard!$F$5,C1984&lt;=Dashboard!$H$5),AND(C1984="",Dashboard!$F$5&lt;=1980,Dashboard!$H$5&gt;=2016))),1,0)</f>
        <v>1</v>
      </c>
      <c r="Q1984" s="0" t="n">
        <f aca="false">J1984*P1984+ROW()*0.00000001</f>
        <v>1.04001984</v>
      </c>
    </row>
    <row r="1985" customFormat="false" ht="15" hidden="false" customHeight="false" outlineLevel="0" collapsed="false">
      <c r="A1985" s="0" t="s">
        <v>1730</v>
      </c>
      <c r="B1985" s="0" t="s">
        <v>117</v>
      </c>
      <c r="D1985" s="0" t="s">
        <v>71</v>
      </c>
      <c r="E1985" s="0" t="s">
        <v>257</v>
      </c>
      <c r="F1985" s="0" t="n">
        <v>0.58</v>
      </c>
      <c r="G1985" s="0" t="n">
        <v>0.4</v>
      </c>
      <c r="H1985" s="0" t="n">
        <v>0</v>
      </c>
      <c r="I1985" s="0" t="n">
        <v>0.07</v>
      </c>
      <c r="J1985" s="0" t="n">
        <v>1.04</v>
      </c>
      <c r="K1985" s="0" t="n">
        <v>91</v>
      </c>
      <c r="L1985" s="0" t="n">
        <v>9</v>
      </c>
      <c r="M1985" s="0" t="s">
        <v>103</v>
      </c>
      <c r="N1985" s="0" t="s">
        <v>74</v>
      </c>
      <c r="O1985" s="0" t="s">
        <v>60</v>
      </c>
      <c r="P1985" s="0" t="n">
        <f aca="false">IF(AND(OR(Dashboard!$B$5="All",D1985=Dashboard!$B$5),OR(Dashboard!$D$5="All",N1985=Dashboard!$D$5),OR(AND(C1985&lt;&gt;"",C1985&gt;=Dashboard!$F$5,C1985&lt;=Dashboard!$H$5),AND(C1985="",Dashboard!$F$5&lt;=1980,Dashboard!$H$5&gt;=2016))),1,0)</f>
        <v>1</v>
      </c>
      <c r="Q1985" s="0" t="n">
        <f aca="false">J1985*P1985+ROW()*0.00000001</f>
        <v>1.04001985</v>
      </c>
    </row>
    <row r="1986" customFormat="false" ht="15" hidden="false" customHeight="false" outlineLevel="0" collapsed="false">
      <c r="A1986" s="0" t="s">
        <v>1526</v>
      </c>
      <c r="B1986" s="0" t="s">
        <v>64</v>
      </c>
      <c r="C1986" s="0" t="n">
        <v>2009</v>
      </c>
      <c r="D1986" s="0" t="s">
        <v>102</v>
      </c>
      <c r="E1986" s="0" t="s">
        <v>418</v>
      </c>
      <c r="F1986" s="0" t="n">
        <v>0.56</v>
      </c>
      <c r="G1986" s="0" t="n">
        <v>0.37</v>
      </c>
      <c r="H1986" s="0" t="n">
        <v>0.01</v>
      </c>
      <c r="I1986" s="0" t="n">
        <v>0.1</v>
      </c>
      <c r="J1986" s="0" t="n">
        <v>1.04</v>
      </c>
      <c r="K1986" s="0" t="n">
        <v>80</v>
      </c>
      <c r="L1986" s="0" t="n">
        <v>8.4</v>
      </c>
      <c r="M1986" s="0" t="s">
        <v>103</v>
      </c>
      <c r="N1986" s="0" t="s">
        <v>66</v>
      </c>
      <c r="O1986" s="0" t="s">
        <v>37</v>
      </c>
      <c r="P1986" s="0" t="n">
        <f aca="false">IF(AND(OR(Dashboard!$B$5="All",D1986=Dashboard!$B$5),OR(Dashboard!$D$5="All",N1986=Dashboard!$D$5),OR(AND(C1986&lt;&gt;"",C1986&gt;=Dashboard!$F$5,C1986&lt;=Dashboard!$H$5),AND(C1986="",Dashboard!$F$5&lt;=1980,Dashboard!$H$5&gt;=2016))),1,0)</f>
        <v>1</v>
      </c>
      <c r="Q1986" s="0" t="n">
        <f aca="false">J1986*P1986+ROW()*0.00000001</f>
        <v>1.04001986</v>
      </c>
    </row>
    <row r="1987" customFormat="false" ht="15" hidden="false" customHeight="false" outlineLevel="0" collapsed="false">
      <c r="A1987" s="0" t="s">
        <v>1731</v>
      </c>
      <c r="B1987" s="0" t="s">
        <v>117</v>
      </c>
      <c r="C1987" s="0" t="n">
        <v>1997</v>
      </c>
      <c r="D1987" s="0" t="s">
        <v>46</v>
      </c>
      <c r="E1987" s="0" t="s">
        <v>328</v>
      </c>
      <c r="F1987" s="0" t="n">
        <v>0.09</v>
      </c>
      <c r="G1987" s="0" t="n">
        <v>0.06</v>
      </c>
      <c r="H1987" s="0" t="n">
        <v>0.83</v>
      </c>
      <c r="I1987" s="0" t="n">
        <v>0.07</v>
      </c>
      <c r="J1987" s="0" t="n">
        <v>1.04</v>
      </c>
      <c r="N1987" s="0" t="s">
        <v>74</v>
      </c>
      <c r="P1987" s="0" t="n">
        <f aca="false">IF(AND(OR(Dashboard!$B$5="All",D1987=Dashboard!$B$5),OR(Dashboard!$D$5="All",N1987=Dashboard!$D$5),OR(AND(C1987&lt;&gt;"",C1987&gt;=Dashboard!$F$5,C1987&lt;=Dashboard!$H$5),AND(C1987="",Dashboard!$F$5&lt;=1980,Dashboard!$H$5&gt;=2016))),1,0)</f>
        <v>1</v>
      </c>
      <c r="Q1987" s="0" t="n">
        <f aca="false">J1987*P1987+ROW()*0.00000001</f>
        <v>1.04001987</v>
      </c>
    </row>
    <row r="1988" customFormat="false" ht="15" hidden="false" customHeight="false" outlineLevel="0" collapsed="false">
      <c r="A1988" s="0" t="s">
        <v>1732</v>
      </c>
      <c r="B1988" s="0" t="s">
        <v>70</v>
      </c>
      <c r="C1988" s="0" t="n">
        <v>2012</v>
      </c>
      <c r="D1988" s="0" t="s">
        <v>71</v>
      </c>
      <c r="E1988" s="0" t="s">
        <v>157</v>
      </c>
      <c r="F1988" s="0" t="n">
        <v>0.31</v>
      </c>
      <c r="G1988" s="0" t="n">
        <v>0.49</v>
      </c>
      <c r="H1988" s="0" t="n">
        <v>0.05</v>
      </c>
      <c r="I1988" s="0" t="n">
        <v>0.19</v>
      </c>
      <c r="J1988" s="0" t="n">
        <v>1.04</v>
      </c>
      <c r="K1988" s="0" t="n">
        <v>83</v>
      </c>
      <c r="L1988" s="0" t="n">
        <v>7.7</v>
      </c>
      <c r="M1988" s="0" t="s">
        <v>73</v>
      </c>
      <c r="N1988" s="0" t="s">
        <v>74</v>
      </c>
      <c r="O1988" s="0" t="s">
        <v>42</v>
      </c>
      <c r="P1988" s="0" t="n">
        <f aca="false">IF(AND(OR(Dashboard!$B$5="All",D1988=Dashboard!$B$5),OR(Dashboard!$D$5="All",N1988=Dashboard!$D$5),OR(AND(C1988&lt;&gt;"",C1988&gt;=Dashboard!$F$5,C1988&lt;=Dashboard!$H$5),AND(C1988="",Dashboard!$F$5&lt;=1980,Dashboard!$H$5&gt;=2016))),1,0)</f>
        <v>1</v>
      </c>
      <c r="Q1988" s="0" t="n">
        <f aca="false">J1988*P1988+ROW()*0.00000001</f>
        <v>1.04001988</v>
      </c>
    </row>
    <row r="1989" customFormat="false" ht="15" hidden="false" customHeight="false" outlineLevel="0" collapsed="false">
      <c r="A1989" s="0" t="s">
        <v>1733</v>
      </c>
      <c r="B1989" s="0" t="s">
        <v>117</v>
      </c>
      <c r="C1989" s="0" t="n">
        <v>2000</v>
      </c>
      <c r="D1989" s="0" t="s">
        <v>41</v>
      </c>
      <c r="E1989" s="0" t="s">
        <v>449</v>
      </c>
      <c r="F1989" s="0" t="n">
        <v>0.58</v>
      </c>
      <c r="G1989" s="0" t="n">
        <v>0.39</v>
      </c>
      <c r="H1989" s="0" t="n">
        <v>0</v>
      </c>
      <c r="I1989" s="0" t="n">
        <v>0.07</v>
      </c>
      <c r="J1989" s="0" t="n">
        <v>1.04</v>
      </c>
      <c r="K1989" s="0" t="n">
        <v>42</v>
      </c>
      <c r="M1989" s="0" t="s">
        <v>36</v>
      </c>
      <c r="N1989" s="0" t="s">
        <v>74</v>
      </c>
      <c r="O1989" s="0" t="s">
        <v>177</v>
      </c>
      <c r="P1989" s="0" t="n">
        <f aca="false">IF(AND(OR(Dashboard!$B$5="All",D1989=Dashboard!$B$5),OR(Dashboard!$D$5="All",N1989=Dashboard!$D$5),OR(AND(C1989&lt;&gt;"",C1989&gt;=Dashboard!$F$5,C1989&lt;=Dashboard!$H$5),AND(C1989="",Dashboard!$F$5&lt;=1980,Dashboard!$H$5&gt;=2016))),1,0)</f>
        <v>1</v>
      </c>
      <c r="Q1989" s="0" t="n">
        <f aca="false">J1989*P1989+ROW()*0.00000001</f>
        <v>1.04001989</v>
      </c>
    </row>
    <row r="1990" customFormat="false" ht="15" hidden="false" customHeight="false" outlineLevel="0" collapsed="false">
      <c r="A1990" s="0" t="s">
        <v>1734</v>
      </c>
      <c r="B1990" s="0" t="s">
        <v>117</v>
      </c>
      <c r="C1990" s="0" t="n">
        <v>1996</v>
      </c>
      <c r="D1990" s="0" t="s">
        <v>71</v>
      </c>
      <c r="E1990" s="0" t="s">
        <v>229</v>
      </c>
      <c r="F1990" s="0" t="n">
        <v>0.45</v>
      </c>
      <c r="G1990" s="0" t="n">
        <v>0.3</v>
      </c>
      <c r="H1990" s="0" t="n">
        <v>0.22</v>
      </c>
      <c r="I1990" s="0" t="n">
        <v>0.07</v>
      </c>
      <c r="J1990" s="0" t="n">
        <v>1.04</v>
      </c>
      <c r="N1990" s="0" t="s">
        <v>74</v>
      </c>
      <c r="P1990" s="0" t="n">
        <f aca="false">IF(AND(OR(Dashboard!$B$5="All",D1990=Dashboard!$B$5),OR(Dashboard!$D$5="All",N1990=Dashboard!$D$5),OR(AND(C1990&lt;&gt;"",C1990&gt;=Dashboard!$F$5,C1990&lt;=Dashboard!$H$5),AND(C1990="",Dashboard!$F$5&lt;=1980,Dashboard!$H$5&gt;=2016))),1,0)</f>
        <v>1</v>
      </c>
      <c r="Q1990" s="0" t="n">
        <f aca="false">J1990*P1990+ROW()*0.00000001</f>
        <v>1.0400199</v>
      </c>
    </row>
    <row r="1991" customFormat="false" ht="15" hidden="false" customHeight="false" outlineLevel="0" collapsed="false">
      <c r="A1991" s="0" t="s">
        <v>1735</v>
      </c>
      <c r="B1991" s="0" t="s">
        <v>186</v>
      </c>
      <c r="C1991" s="0" t="n">
        <v>2003</v>
      </c>
      <c r="D1991" s="0" t="s">
        <v>102</v>
      </c>
      <c r="E1991" s="0" t="s">
        <v>35</v>
      </c>
      <c r="F1991" s="0" t="n">
        <v>0.44</v>
      </c>
      <c r="G1991" s="0" t="n">
        <v>0.12</v>
      </c>
      <c r="H1991" s="0" t="n">
        <v>0.45</v>
      </c>
      <c r="I1991" s="0" t="n">
        <v>0.03</v>
      </c>
      <c r="J1991" s="0" t="n">
        <v>1.04</v>
      </c>
      <c r="K1991" s="0" t="n">
        <v>74</v>
      </c>
      <c r="L1991" s="0" t="n">
        <v>8.9</v>
      </c>
      <c r="M1991" s="0" t="s">
        <v>103</v>
      </c>
      <c r="N1991" s="0" t="s">
        <v>35</v>
      </c>
      <c r="O1991" s="0" t="s">
        <v>37</v>
      </c>
      <c r="P1991" s="0" t="n">
        <f aca="false">IF(AND(OR(Dashboard!$B$5="All",D1991=Dashboard!$B$5),OR(Dashboard!$D$5="All",N1991=Dashboard!$D$5),OR(AND(C1991&lt;&gt;"",C1991&gt;=Dashboard!$F$5,C1991&lt;=Dashboard!$H$5),AND(C1991="",Dashboard!$F$5&lt;=1980,Dashboard!$H$5&gt;=2016))),1,0)</f>
        <v>1</v>
      </c>
      <c r="Q1991" s="0" t="n">
        <f aca="false">J1991*P1991+ROW()*0.00000001</f>
        <v>1.04001991</v>
      </c>
    </row>
    <row r="1992" customFormat="false" ht="15" hidden="false" customHeight="false" outlineLevel="0" collapsed="false">
      <c r="A1992" s="0" t="s">
        <v>1736</v>
      </c>
      <c r="B1992" s="0" t="s">
        <v>76</v>
      </c>
      <c r="C1992" s="0" t="n">
        <v>2006</v>
      </c>
      <c r="D1992" s="0" t="s">
        <v>58</v>
      </c>
      <c r="E1992" s="0" t="s">
        <v>220</v>
      </c>
      <c r="F1992" s="0" t="n">
        <v>0.87</v>
      </c>
      <c r="G1992" s="0" t="n">
        <v>0.03</v>
      </c>
      <c r="H1992" s="0" t="n">
        <v>0</v>
      </c>
      <c r="I1992" s="0" t="n">
        <v>0.14</v>
      </c>
      <c r="J1992" s="0" t="n">
        <v>1.04</v>
      </c>
      <c r="K1992" s="0" t="n">
        <v>73</v>
      </c>
      <c r="L1992" s="0" t="n">
        <v>8.7</v>
      </c>
      <c r="M1992" s="0" t="s">
        <v>125</v>
      </c>
      <c r="N1992" s="0" t="s">
        <v>74</v>
      </c>
      <c r="O1992" s="0" t="s">
        <v>37</v>
      </c>
      <c r="P1992" s="0" t="n">
        <f aca="false">IF(AND(OR(Dashboard!$B$5="All",D1992=Dashboard!$B$5),OR(Dashboard!$D$5="All",N1992=Dashboard!$D$5),OR(AND(C1992&lt;&gt;"",C1992&gt;=Dashboard!$F$5,C1992&lt;=Dashboard!$H$5),AND(C1992="",Dashboard!$F$5&lt;=1980,Dashboard!$H$5&gt;=2016))),1,0)</f>
        <v>1</v>
      </c>
      <c r="Q1992" s="0" t="n">
        <f aca="false">J1992*P1992+ROW()*0.00000001</f>
        <v>1.04001992</v>
      </c>
    </row>
    <row r="1993" customFormat="false" ht="15" hidden="false" customHeight="false" outlineLevel="0" collapsed="false">
      <c r="A1993" s="0" t="s">
        <v>1703</v>
      </c>
      <c r="B1993" s="0" t="s">
        <v>70</v>
      </c>
      <c r="C1993" s="0" t="n">
        <v>2010</v>
      </c>
      <c r="D1993" s="0" t="s">
        <v>56</v>
      </c>
      <c r="E1993" s="0" t="s">
        <v>154</v>
      </c>
      <c r="F1993" s="0" t="n">
        <v>0.41</v>
      </c>
      <c r="G1993" s="0" t="n">
        <v>0.46</v>
      </c>
      <c r="H1993" s="0" t="n">
        <v>0</v>
      </c>
      <c r="I1993" s="0" t="n">
        <v>0.18</v>
      </c>
      <c r="J1993" s="0" t="n">
        <v>1.04</v>
      </c>
      <c r="K1993" s="0" t="n">
        <v>65</v>
      </c>
      <c r="L1993" s="0" t="n">
        <v>7.3</v>
      </c>
      <c r="M1993" s="0" t="s">
        <v>73</v>
      </c>
      <c r="N1993" s="0" t="s">
        <v>74</v>
      </c>
      <c r="O1993" s="0" t="s">
        <v>67</v>
      </c>
      <c r="P1993" s="0" t="n">
        <f aca="false">IF(AND(OR(Dashboard!$B$5="All",D1993=Dashboard!$B$5),OR(Dashboard!$D$5="All",N1993=Dashboard!$D$5),OR(AND(C1993&lt;&gt;"",C1993&gt;=Dashboard!$F$5,C1993&lt;=Dashboard!$H$5),AND(C1993="",Dashboard!$F$5&lt;=1980,Dashboard!$H$5&gt;=2016))),1,0)</f>
        <v>1</v>
      </c>
      <c r="Q1993" s="0" t="n">
        <f aca="false">J1993*P1993+ROW()*0.00000001</f>
        <v>1.04001993</v>
      </c>
    </row>
    <row r="1994" customFormat="false" ht="15" hidden="false" customHeight="false" outlineLevel="0" collapsed="false">
      <c r="A1994" s="0" t="s">
        <v>1737</v>
      </c>
      <c r="B1994" s="0" t="s">
        <v>108</v>
      </c>
      <c r="C1994" s="0" t="n">
        <v>1997</v>
      </c>
      <c r="D1994" s="0" t="s">
        <v>48</v>
      </c>
      <c r="E1994" s="0" t="s">
        <v>1173</v>
      </c>
      <c r="F1994" s="0" t="n">
        <v>0.5</v>
      </c>
      <c r="G1994" s="0" t="n">
        <v>0.2</v>
      </c>
      <c r="H1994" s="0" t="n">
        <v>0.31</v>
      </c>
      <c r="I1994" s="0" t="n">
        <v>0.03</v>
      </c>
      <c r="J1994" s="0" t="n">
        <v>1.04</v>
      </c>
      <c r="N1994" s="0" t="s">
        <v>35</v>
      </c>
      <c r="P1994" s="0" t="n">
        <f aca="false">IF(AND(OR(Dashboard!$B$5="All",D1994=Dashboard!$B$5),OR(Dashboard!$D$5="All",N1994=Dashboard!$D$5),OR(AND(C1994&lt;&gt;"",C1994&gt;=Dashboard!$F$5,C1994&lt;=Dashboard!$H$5),AND(C1994="",Dashboard!$F$5&lt;=1980,Dashboard!$H$5&gt;=2016))),1,0)</f>
        <v>1</v>
      </c>
      <c r="Q1994" s="0" t="n">
        <f aca="false">J1994*P1994+ROW()*0.00000001</f>
        <v>1.04001994</v>
      </c>
    </row>
    <row r="1995" customFormat="false" ht="15" hidden="false" customHeight="false" outlineLevel="0" collapsed="false">
      <c r="A1995" s="0" t="s">
        <v>1738</v>
      </c>
      <c r="B1995" s="0" t="s">
        <v>117</v>
      </c>
      <c r="C1995" s="0" t="n">
        <v>1998</v>
      </c>
      <c r="D1995" s="0" t="s">
        <v>41</v>
      </c>
      <c r="E1995" s="0" t="s">
        <v>449</v>
      </c>
      <c r="F1995" s="0" t="n">
        <v>0.91</v>
      </c>
      <c r="G1995" s="0" t="n">
        <v>0.1</v>
      </c>
      <c r="H1995" s="0" t="n">
        <v>0</v>
      </c>
      <c r="I1995" s="0" t="n">
        <v>0.03</v>
      </c>
      <c r="J1995" s="0" t="n">
        <v>1.04</v>
      </c>
      <c r="N1995" s="0" t="s">
        <v>74</v>
      </c>
      <c r="P1995" s="0" t="n">
        <f aca="false">IF(AND(OR(Dashboard!$B$5="All",D1995=Dashboard!$B$5),OR(Dashboard!$D$5="All",N1995=Dashboard!$D$5),OR(AND(C1995&lt;&gt;"",C1995&gt;=Dashboard!$F$5,C1995&lt;=Dashboard!$H$5),AND(C1995="",Dashboard!$F$5&lt;=1980,Dashboard!$H$5&gt;=2016))),1,0)</f>
        <v>1</v>
      </c>
      <c r="Q1995" s="0" t="n">
        <f aca="false">J1995*P1995+ROW()*0.00000001</f>
        <v>1.04001995</v>
      </c>
    </row>
    <row r="1996" customFormat="false" ht="15" hidden="false" customHeight="false" outlineLevel="0" collapsed="false">
      <c r="A1996" s="0" t="s">
        <v>1739</v>
      </c>
      <c r="B1996" s="0" t="s">
        <v>85</v>
      </c>
      <c r="C1996" s="0" t="n">
        <v>2001</v>
      </c>
      <c r="D1996" s="0" t="s">
        <v>41</v>
      </c>
      <c r="E1996" s="0" t="s">
        <v>35</v>
      </c>
      <c r="F1996" s="0" t="n">
        <v>0.39</v>
      </c>
      <c r="G1996" s="0" t="n">
        <v>0.16</v>
      </c>
      <c r="H1996" s="0" t="n">
        <v>0.37</v>
      </c>
      <c r="I1996" s="0" t="n">
        <v>0.12</v>
      </c>
      <c r="J1996" s="0" t="n">
        <v>1.04</v>
      </c>
      <c r="K1996" s="0" t="n">
        <v>86</v>
      </c>
      <c r="L1996" s="0" t="n">
        <v>8.5</v>
      </c>
      <c r="M1996" s="0" t="s">
        <v>36</v>
      </c>
      <c r="N1996" s="0" t="s">
        <v>35</v>
      </c>
      <c r="O1996" s="0" t="s">
        <v>42</v>
      </c>
      <c r="P1996" s="0" t="n">
        <f aca="false">IF(AND(OR(Dashboard!$B$5="All",D1996=Dashboard!$B$5),OR(Dashboard!$D$5="All",N1996=Dashboard!$D$5),OR(AND(C1996&lt;&gt;"",C1996&gt;=Dashboard!$F$5,C1996&lt;=Dashboard!$H$5),AND(C1996="",Dashboard!$F$5&lt;=1980,Dashboard!$H$5&gt;=2016))),1,0)</f>
        <v>1</v>
      </c>
      <c r="Q1996" s="0" t="n">
        <f aca="false">J1996*P1996+ROW()*0.00000001</f>
        <v>1.04001996</v>
      </c>
    </row>
    <row r="1997" customFormat="false" ht="15" hidden="false" customHeight="false" outlineLevel="0" collapsed="false">
      <c r="A1997" s="0" t="s">
        <v>322</v>
      </c>
      <c r="B1997" s="0" t="s">
        <v>64</v>
      </c>
      <c r="C1997" s="0" t="n">
        <v>2006</v>
      </c>
      <c r="D1997" s="0" t="s">
        <v>16</v>
      </c>
      <c r="E1997" s="0" t="s">
        <v>154</v>
      </c>
      <c r="F1997" s="0" t="n">
        <v>0.44</v>
      </c>
      <c r="G1997" s="0" t="n">
        <v>0.48</v>
      </c>
      <c r="H1997" s="0" t="n">
        <v>0</v>
      </c>
      <c r="I1997" s="0" t="n">
        <v>0.11</v>
      </c>
      <c r="J1997" s="0" t="n">
        <v>1.04</v>
      </c>
      <c r="K1997" s="0" t="n">
        <v>46</v>
      </c>
      <c r="L1997" s="0" t="n">
        <v>4.4</v>
      </c>
      <c r="M1997" s="0" t="s">
        <v>125</v>
      </c>
      <c r="N1997" s="0" t="s">
        <v>66</v>
      </c>
      <c r="O1997" s="0" t="s">
        <v>177</v>
      </c>
      <c r="P1997" s="0" t="n">
        <f aca="false">IF(AND(OR(Dashboard!$B$5="All",D1997=Dashboard!$B$5),OR(Dashboard!$D$5="All",N1997=Dashboard!$D$5),OR(AND(C1997&lt;&gt;"",C1997&gt;=Dashboard!$F$5,C1997&lt;=Dashboard!$H$5),AND(C1997="",Dashboard!$F$5&lt;=1980,Dashboard!$H$5&gt;=2016))),1,0)</f>
        <v>1</v>
      </c>
      <c r="Q1997" s="0" t="n">
        <f aca="false">J1997*P1997+ROW()*0.00000001</f>
        <v>1.04001997</v>
      </c>
    </row>
    <row r="1998" customFormat="false" ht="15" hidden="false" customHeight="false" outlineLevel="0" collapsed="false">
      <c r="A1998" s="0" t="s">
        <v>1230</v>
      </c>
      <c r="B1998" s="0" t="s">
        <v>50</v>
      </c>
      <c r="C1998" s="0" t="n">
        <v>2010</v>
      </c>
      <c r="D1998" s="0" t="s">
        <v>41</v>
      </c>
      <c r="E1998" s="0" t="s">
        <v>154</v>
      </c>
      <c r="F1998" s="0" t="n">
        <v>0.43</v>
      </c>
      <c r="G1998" s="0" t="n">
        <v>0.5</v>
      </c>
      <c r="H1998" s="0" t="n">
        <v>0</v>
      </c>
      <c r="I1998" s="0" t="n">
        <v>0.11</v>
      </c>
      <c r="J1998" s="0" t="n">
        <v>1.04</v>
      </c>
      <c r="N1998" s="0" t="s">
        <v>35</v>
      </c>
      <c r="P1998" s="0" t="n">
        <f aca="false">IF(AND(OR(Dashboard!$B$5="All",D1998=Dashboard!$B$5),OR(Dashboard!$D$5="All",N1998=Dashboard!$D$5),OR(AND(C1998&lt;&gt;"",C1998&gt;=Dashboard!$F$5,C1998&lt;=Dashboard!$H$5),AND(C1998="",Dashboard!$F$5&lt;=1980,Dashboard!$H$5&gt;=2016))),1,0)</f>
        <v>1</v>
      </c>
      <c r="Q1998" s="0" t="n">
        <f aca="false">J1998*P1998+ROW()*0.00000001</f>
        <v>1.04001998</v>
      </c>
    </row>
    <row r="1999" customFormat="false" ht="15" hidden="false" customHeight="false" outlineLevel="0" collapsed="false">
      <c r="A1999" s="0" t="s">
        <v>319</v>
      </c>
      <c r="B1999" s="0" t="s">
        <v>144</v>
      </c>
      <c r="C1999" s="0" t="n">
        <v>2005</v>
      </c>
      <c r="D1999" s="0" t="s">
        <v>41</v>
      </c>
      <c r="E1999" s="0" t="s">
        <v>142</v>
      </c>
      <c r="F1999" s="0" t="n">
        <v>0.53</v>
      </c>
      <c r="G1999" s="0" t="n">
        <v>0.46</v>
      </c>
      <c r="H1999" s="0" t="n">
        <v>0</v>
      </c>
      <c r="I1999" s="0" t="n">
        <v>0.05</v>
      </c>
      <c r="J1999" s="0" t="n">
        <v>1.04</v>
      </c>
      <c r="K1999" s="0" t="n">
        <v>83</v>
      </c>
      <c r="L1999" s="0" t="n">
        <v>8.8</v>
      </c>
      <c r="M1999" s="0" t="s">
        <v>103</v>
      </c>
      <c r="N1999" s="0" t="s">
        <v>66</v>
      </c>
      <c r="O1999" s="0" t="s">
        <v>42</v>
      </c>
      <c r="P1999" s="0" t="n">
        <f aca="false">IF(AND(OR(Dashboard!$B$5="All",D1999=Dashboard!$B$5),OR(Dashboard!$D$5="All",N1999=Dashboard!$D$5),OR(AND(C1999&lt;&gt;"",C1999&gt;=Dashboard!$F$5,C1999&lt;=Dashboard!$H$5),AND(C1999="",Dashboard!$F$5&lt;=1980,Dashboard!$H$5&gt;=2016))),1,0)</f>
        <v>1</v>
      </c>
      <c r="Q1999" s="0" t="n">
        <f aca="false">J1999*P1999+ROW()*0.00000001</f>
        <v>1.04001999</v>
      </c>
    </row>
    <row r="2000" customFormat="false" ht="15" hidden="false" customHeight="false" outlineLevel="0" collapsed="false">
      <c r="A2000" s="0" t="s">
        <v>1165</v>
      </c>
      <c r="B2000" s="0" t="s">
        <v>64</v>
      </c>
      <c r="C2000" s="0" t="n">
        <v>2007</v>
      </c>
      <c r="D2000" s="0" t="s">
        <v>71</v>
      </c>
      <c r="E2000" s="0" t="s">
        <v>142</v>
      </c>
      <c r="F2000" s="0" t="n">
        <v>0.54</v>
      </c>
      <c r="G2000" s="0" t="n">
        <v>0.39</v>
      </c>
      <c r="H2000" s="0" t="n">
        <v>0</v>
      </c>
      <c r="I2000" s="0" t="n">
        <v>0.11</v>
      </c>
      <c r="J2000" s="0" t="n">
        <v>1.03</v>
      </c>
      <c r="K2000" s="0" t="n">
        <v>71</v>
      </c>
      <c r="L2000" s="0" t="n">
        <v>7.7</v>
      </c>
      <c r="M2000" s="0" t="s">
        <v>103</v>
      </c>
      <c r="N2000" s="0" t="s">
        <v>66</v>
      </c>
      <c r="O2000" s="0" t="s">
        <v>37</v>
      </c>
      <c r="P2000" s="0" t="n">
        <f aca="false">IF(AND(OR(Dashboard!$B$5="All",D2000=Dashboard!$B$5),OR(Dashboard!$D$5="All",N2000=Dashboard!$D$5),OR(AND(C2000&lt;&gt;"",C2000&gt;=Dashboard!$F$5,C2000&lt;=Dashboard!$H$5),AND(C2000="",Dashboard!$F$5&lt;=1980,Dashboard!$H$5&gt;=2016))),1,0)</f>
        <v>1</v>
      </c>
      <c r="Q2000" s="0" t="n">
        <f aca="false">J2000*P2000+ROW()*0.00000001</f>
        <v>1.03002</v>
      </c>
    </row>
    <row r="2001" customFormat="false" ht="15" hidden="false" customHeight="false" outlineLevel="0" collapsed="false">
      <c r="A2001" s="0" t="s">
        <v>1740</v>
      </c>
      <c r="B2001" s="0" t="s">
        <v>70</v>
      </c>
      <c r="C2001" s="0" t="n">
        <v>2012</v>
      </c>
      <c r="D2001" s="0" t="s">
        <v>41</v>
      </c>
      <c r="E2001" s="0" t="s">
        <v>547</v>
      </c>
      <c r="F2001" s="0" t="n">
        <v>0.12</v>
      </c>
      <c r="G2001" s="0" t="n">
        <v>0.63</v>
      </c>
      <c r="H2001" s="0" t="n">
        <v>0.05</v>
      </c>
      <c r="I2001" s="0" t="n">
        <v>0.23</v>
      </c>
      <c r="J2001" s="0" t="n">
        <v>1.03</v>
      </c>
      <c r="K2001" s="0" t="n">
        <v>81</v>
      </c>
      <c r="L2001" s="0" t="n">
        <v>7.5</v>
      </c>
      <c r="M2001" s="0" t="s">
        <v>36</v>
      </c>
      <c r="N2001" s="0" t="s">
        <v>74</v>
      </c>
      <c r="O2001" s="0" t="s">
        <v>42</v>
      </c>
      <c r="P2001" s="0" t="n">
        <f aca="false">IF(AND(OR(Dashboard!$B$5="All",D2001=Dashboard!$B$5),OR(Dashboard!$D$5="All",N2001=Dashboard!$D$5),OR(AND(C2001&lt;&gt;"",C2001&gt;=Dashboard!$F$5,C2001&lt;=Dashboard!$H$5),AND(C2001="",Dashboard!$F$5&lt;=1980,Dashboard!$H$5&gt;=2016))),1,0)</f>
        <v>1</v>
      </c>
      <c r="Q2001" s="0" t="n">
        <f aca="false">J2001*P2001+ROW()*0.00000001</f>
        <v>1.03002001</v>
      </c>
    </row>
    <row r="2002" customFormat="false" ht="15" hidden="false" customHeight="false" outlineLevel="0" collapsed="false">
      <c r="A2002" s="0" t="s">
        <v>1741</v>
      </c>
      <c r="B2002" s="0" t="s">
        <v>64</v>
      </c>
      <c r="C2002" s="0" t="n">
        <v>2011</v>
      </c>
      <c r="D2002" s="0" t="s">
        <v>56</v>
      </c>
      <c r="E2002" s="0" t="s">
        <v>139</v>
      </c>
      <c r="F2002" s="0" t="n">
        <v>0.59</v>
      </c>
      <c r="G2002" s="0" t="n">
        <v>0.35</v>
      </c>
      <c r="H2002" s="0" t="n">
        <v>0.01</v>
      </c>
      <c r="I2002" s="0" t="n">
        <v>0.09</v>
      </c>
      <c r="J2002" s="0" t="n">
        <v>1.03</v>
      </c>
      <c r="K2002" s="0" t="n">
        <v>68</v>
      </c>
      <c r="L2002" s="0" t="n">
        <v>5.8</v>
      </c>
      <c r="M2002" s="0" t="s">
        <v>103</v>
      </c>
      <c r="N2002" s="0" t="s">
        <v>66</v>
      </c>
      <c r="O2002" s="0" t="s">
        <v>67</v>
      </c>
      <c r="P2002" s="0" t="n">
        <f aca="false">IF(AND(OR(Dashboard!$B$5="All",D2002=Dashboard!$B$5),OR(Dashboard!$D$5="All",N2002=Dashboard!$D$5),OR(AND(C2002&lt;&gt;"",C2002&gt;=Dashboard!$F$5,C2002&lt;=Dashboard!$H$5),AND(C2002="",Dashboard!$F$5&lt;=1980,Dashboard!$H$5&gt;=2016))),1,0)</f>
        <v>1</v>
      </c>
      <c r="Q2002" s="0" t="n">
        <f aca="false">J2002*P2002+ROW()*0.00000001</f>
        <v>1.03002002</v>
      </c>
    </row>
    <row r="2003" customFormat="false" ht="15" hidden="false" customHeight="false" outlineLevel="0" collapsed="false">
      <c r="A2003" s="0" t="s">
        <v>1742</v>
      </c>
      <c r="B2003" s="0" t="s">
        <v>76</v>
      </c>
      <c r="C2003" s="0" t="n">
        <v>2005</v>
      </c>
      <c r="D2003" s="0" t="s">
        <v>41</v>
      </c>
      <c r="E2003" s="0" t="s">
        <v>418</v>
      </c>
      <c r="F2003" s="0" t="n">
        <v>0.86</v>
      </c>
      <c r="G2003" s="0" t="n">
        <v>0.03</v>
      </c>
      <c r="H2003" s="0" t="n">
        <v>0</v>
      </c>
      <c r="I2003" s="0" t="n">
        <v>0.14</v>
      </c>
      <c r="J2003" s="0" t="n">
        <v>1.03</v>
      </c>
      <c r="K2003" s="0" t="n">
        <v>79</v>
      </c>
      <c r="L2003" s="0" t="n">
        <v>8.4</v>
      </c>
      <c r="M2003" s="0" t="s">
        <v>36</v>
      </c>
      <c r="N2003" s="0" t="s">
        <v>74</v>
      </c>
      <c r="O2003" s="0" t="s">
        <v>37</v>
      </c>
      <c r="P2003" s="0" t="n">
        <f aca="false">IF(AND(OR(Dashboard!$B$5="All",D2003=Dashboard!$B$5),OR(Dashboard!$D$5="All",N2003=Dashboard!$D$5),OR(AND(C2003&lt;&gt;"",C2003&gt;=Dashboard!$F$5,C2003&lt;=Dashboard!$H$5),AND(C2003="",Dashboard!$F$5&lt;=1980,Dashboard!$H$5&gt;=2016))),1,0)</f>
        <v>1</v>
      </c>
      <c r="Q2003" s="0" t="n">
        <f aca="false">J2003*P2003+ROW()*0.00000001</f>
        <v>1.03002003</v>
      </c>
    </row>
    <row r="2004" customFormat="false" ht="15" hidden="false" customHeight="false" outlineLevel="0" collapsed="false">
      <c r="A2004" s="0" t="s">
        <v>1743</v>
      </c>
      <c r="B2004" s="0" t="s">
        <v>164</v>
      </c>
      <c r="C2004" s="0" t="n">
        <v>2005</v>
      </c>
      <c r="D2004" s="0" t="s">
        <v>41</v>
      </c>
      <c r="E2004" s="0" t="s">
        <v>89</v>
      </c>
      <c r="F2004" s="0" t="n">
        <v>0.47</v>
      </c>
      <c r="G2004" s="0" t="n">
        <v>0.34</v>
      </c>
      <c r="H2004" s="0" t="n">
        <v>0</v>
      </c>
      <c r="I2004" s="0" t="n">
        <v>0.23</v>
      </c>
      <c r="J2004" s="0" t="n">
        <v>1.03</v>
      </c>
      <c r="K2004" s="0" t="n">
        <v>88</v>
      </c>
      <c r="L2004" s="0" t="n">
        <v>7.9</v>
      </c>
      <c r="M2004" s="0" t="s">
        <v>36</v>
      </c>
      <c r="N2004" s="0" t="s">
        <v>74</v>
      </c>
      <c r="O2004" s="0" t="s">
        <v>42</v>
      </c>
      <c r="P2004" s="0" t="n">
        <f aca="false">IF(AND(OR(Dashboard!$B$5="All",D2004=Dashboard!$B$5),OR(Dashboard!$D$5="All",N2004=Dashboard!$D$5),OR(AND(C2004&lt;&gt;"",C2004&gt;=Dashboard!$F$5,C2004&lt;=Dashboard!$H$5),AND(C2004="",Dashboard!$F$5&lt;=1980,Dashboard!$H$5&gt;=2016))),1,0)</f>
        <v>1</v>
      </c>
      <c r="Q2004" s="0" t="n">
        <f aca="false">J2004*P2004+ROW()*0.00000001</f>
        <v>1.03002004</v>
      </c>
    </row>
    <row r="2005" customFormat="false" ht="15" hidden="false" customHeight="false" outlineLevel="0" collapsed="false">
      <c r="A2005" s="0" t="s">
        <v>1744</v>
      </c>
      <c r="B2005" s="0" t="s">
        <v>70</v>
      </c>
      <c r="C2005" s="0" t="n">
        <v>2012</v>
      </c>
      <c r="D2005" s="0" t="s">
        <v>71</v>
      </c>
      <c r="E2005" s="0" t="s">
        <v>418</v>
      </c>
      <c r="F2005" s="0" t="n">
        <v>0.55</v>
      </c>
      <c r="G2005" s="0" t="n">
        <v>0.32</v>
      </c>
      <c r="H2005" s="0" t="n">
        <v>0.03</v>
      </c>
      <c r="I2005" s="0" t="n">
        <v>0.13</v>
      </c>
      <c r="J2005" s="0" t="n">
        <v>1.03</v>
      </c>
      <c r="K2005" s="0" t="n">
        <v>86</v>
      </c>
      <c r="L2005" s="0" t="n">
        <v>7.4</v>
      </c>
      <c r="M2005" s="0" t="s">
        <v>103</v>
      </c>
      <c r="N2005" s="0" t="s">
        <v>74</v>
      </c>
      <c r="O2005" s="0" t="s">
        <v>42</v>
      </c>
      <c r="P2005" s="0" t="n">
        <f aca="false">IF(AND(OR(Dashboard!$B$5="All",D2005=Dashboard!$B$5),OR(Dashboard!$D$5="All",N2005=Dashboard!$D$5),OR(AND(C2005&lt;&gt;"",C2005&gt;=Dashboard!$F$5,C2005&lt;=Dashboard!$H$5),AND(C2005="",Dashboard!$F$5&lt;=1980,Dashboard!$H$5&gt;=2016))),1,0)</f>
        <v>1</v>
      </c>
      <c r="Q2005" s="0" t="n">
        <f aca="false">J2005*P2005+ROW()*0.00000001</f>
        <v>1.03002005</v>
      </c>
    </row>
    <row r="2006" customFormat="false" ht="15" hidden="false" customHeight="false" outlineLevel="0" collapsed="false">
      <c r="A2006" s="0" t="s">
        <v>1119</v>
      </c>
      <c r="B2006" s="0" t="s">
        <v>64</v>
      </c>
      <c r="C2006" s="0" t="n">
        <v>2011</v>
      </c>
      <c r="D2006" s="0" t="s">
        <v>71</v>
      </c>
      <c r="E2006" s="0" t="s">
        <v>487</v>
      </c>
      <c r="F2006" s="0" t="n">
        <v>0.54</v>
      </c>
      <c r="G2006" s="0" t="n">
        <v>0.39</v>
      </c>
      <c r="H2006" s="0" t="n">
        <v>0</v>
      </c>
      <c r="I2006" s="0" t="n">
        <v>0.09</v>
      </c>
      <c r="J2006" s="0" t="n">
        <v>1.03</v>
      </c>
      <c r="K2006" s="0" t="n">
        <v>73</v>
      </c>
      <c r="L2006" s="0" t="n">
        <v>7</v>
      </c>
      <c r="M2006" s="0" t="s">
        <v>125</v>
      </c>
      <c r="N2006" s="0" t="s">
        <v>66</v>
      </c>
      <c r="O2006" s="0" t="s">
        <v>37</v>
      </c>
      <c r="P2006" s="0" t="n">
        <f aca="false">IF(AND(OR(Dashboard!$B$5="All",D2006=Dashboard!$B$5),OR(Dashboard!$D$5="All",N2006=Dashboard!$D$5),OR(AND(C2006&lt;&gt;"",C2006&gt;=Dashboard!$F$5,C2006&lt;=Dashboard!$H$5),AND(C2006="",Dashboard!$F$5&lt;=1980,Dashboard!$H$5&gt;=2016))),1,0)</f>
        <v>1</v>
      </c>
      <c r="Q2006" s="0" t="n">
        <f aca="false">J2006*P2006+ROW()*0.00000001</f>
        <v>1.03002006</v>
      </c>
    </row>
    <row r="2007" customFormat="false" ht="15" hidden="false" customHeight="false" outlineLevel="0" collapsed="false">
      <c r="A2007" s="0" t="s">
        <v>1745</v>
      </c>
      <c r="B2007" s="0" t="s">
        <v>70</v>
      </c>
      <c r="C2007" s="0" t="n">
        <v>2007</v>
      </c>
      <c r="D2007" s="0" t="s">
        <v>56</v>
      </c>
      <c r="E2007" s="0" t="s">
        <v>124</v>
      </c>
      <c r="F2007" s="0" t="n">
        <v>0.34</v>
      </c>
      <c r="G2007" s="0" t="n">
        <v>0.48</v>
      </c>
      <c r="H2007" s="0" t="n">
        <v>0.02</v>
      </c>
      <c r="I2007" s="0" t="n">
        <v>0.19</v>
      </c>
      <c r="J2007" s="0" t="n">
        <v>1.03</v>
      </c>
      <c r="K2007" s="0" t="n">
        <v>84</v>
      </c>
      <c r="L2007" s="0" t="n">
        <v>8.1</v>
      </c>
      <c r="M2007" s="0" t="s">
        <v>103</v>
      </c>
      <c r="N2007" s="0" t="s">
        <v>74</v>
      </c>
      <c r="O2007" s="0" t="s">
        <v>42</v>
      </c>
      <c r="P2007" s="0" t="n">
        <f aca="false">IF(AND(OR(Dashboard!$B$5="All",D2007=Dashboard!$B$5),OR(Dashboard!$D$5="All",N2007=Dashboard!$D$5),OR(AND(C2007&lt;&gt;"",C2007&gt;=Dashboard!$F$5,C2007&lt;=Dashboard!$H$5),AND(C2007="",Dashboard!$F$5&lt;=1980,Dashboard!$H$5&gt;=2016))),1,0)</f>
        <v>1</v>
      </c>
      <c r="Q2007" s="0" t="n">
        <f aca="false">J2007*P2007+ROW()*0.00000001</f>
        <v>1.03002007</v>
      </c>
    </row>
    <row r="2008" customFormat="false" ht="15" hidden="false" customHeight="false" outlineLevel="0" collapsed="false">
      <c r="A2008" s="0" t="s">
        <v>1746</v>
      </c>
      <c r="B2008" s="0" t="s">
        <v>50</v>
      </c>
      <c r="C2008" s="0" t="n">
        <v>2005</v>
      </c>
      <c r="D2008" s="0" t="s">
        <v>16</v>
      </c>
      <c r="E2008" s="0" t="s">
        <v>35</v>
      </c>
      <c r="F2008" s="0" t="n">
        <v>0.7</v>
      </c>
      <c r="G2008" s="0" t="n">
        <v>0.05</v>
      </c>
      <c r="H2008" s="0" t="n">
        <v>0.21</v>
      </c>
      <c r="I2008" s="0" t="n">
        <v>0.07</v>
      </c>
      <c r="J2008" s="0" t="n">
        <v>1.03</v>
      </c>
      <c r="K2008" s="0" t="n">
        <v>75</v>
      </c>
      <c r="L2008" s="0" t="n">
        <v>7.6</v>
      </c>
      <c r="M2008" s="0" t="s">
        <v>36</v>
      </c>
      <c r="N2008" s="0" t="s">
        <v>35</v>
      </c>
      <c r="O2008" s="0" t="s">
        <v>37</v>
      </c>
      <c r="P2008" s="0" t="n">
        <f aca="false">IF(AND(OR(Dashboard!$B$5="All",D2008=Dashboard!$B$5),OR(Dashboard!$D$5="All",N2008=Dashboard!$D$5),OR(AND(C2008&lt;&gt;"",C2008&gt;=Dashboard!$F$5,C2008&lt;=Dashboard!$H$5),AND(C2008="",Dashboard!$F$5&lt;=1980,Dashboard!$H$5&gt;=2016))),1,0)</f>
        <v>1</v>
      </c>
      <c r="Q2008" s="0" t="n">
        <f aca="false">J2008*P2008+ROW()*0.00000001</f>
        <v>1.03002008</v>
      </c>
    </row>
    <row r="2009" customFormat="false" ht="15" hidden="false" customHeight="false" outlineLevel="0" collapsed="false">
      <c r="A2009" s="0" t="s">
        <v>1747</v>
      </c>
      <c r="B2009" s="0" t="s">
        <v>33</v>
      </c>
      <c r="C2009" s="0" t="n">
        <v>2008</v>
      </c>
      <c r="D2009" s="0" t="s">
        <v>71</v>
      </c>
      <c r="E2009" s="0" t="s">
        <v>243</v>
      </c>
      <c r="F2009" s="0" t="n">
        <v>0.46</v>
      </c>
      <c r="G2009" s="0" t="n">
        <v>0.47</v>
      </c>
      <c r="H2009" s="0" t="n">
        <v>0</v>
      </c>
      <c r="I2009" s="0" t="n">
        <v>0.11</v>
      </c>
      <c r="J2009" s="0" t="n">
        <v>1.03</v>
      </c>
      <c r="K2009" s="0" t="n">
        <v>67</v>
      </c>
      <c r="L2009" s="0" t="n">
        <v>7</v>
      </c>
      <c r="M2009" s="0" t="s">
        <v>125</v>
      </c>
      <c r="N2009" s="0" t="s">
        <v>35</v>
      </c>
      <c r="O2009" s="0" t="s">
        <v>67</v>
      </c>
      <c r="P2009" s="0" t="n">
        <f aca="false">IF(AND(OR(Dashboard!$B$5="All",D2009=Dashboard!$B$5),OR(Dashboard!$D$5="All",N2009=Dashboard!$D$5),OR(AND(C2009&lt;&gt;"",C2009&gt;=Dashboard!$F$5,C2009&lt;=Dashboard!$H$5),AND(C2009="",Dashboard!$F$5&lt;=1980,Dashboard!$H$5&gt;=2016))),1,0)</f>
        <v>1</v>
      </c>
      <c r="Q2009" s="0" t="n">
        <f aca="false">J2009*P2009+ROW()*0.00000001</f>
        <v>1.03002009</v>
      </c>
    </row>
    <row r="2010" customFormat="false" ht="15" hidden="false" customHeight="false" outlineLevel="0" collapsed="false">
      <c r="A2010" s="0" t="s">
        <v>1748</v>
      </c>
      <c r="B2010" s="0" t="s">
        <v>76</v>
      </c>
      <c r="C2010" s="0" t="n">
        <v>2003</v>
      </c>
      <c r="D2010" s="0" t="s">
        <v>34</v>
      </c>
      <c r="E2010" s="0" t="s">
        <v>142</v>
      </c>
      <c r="F2010" s="0" t="n">
        <v>0.5</v>
      </c>
      <c r="G2010" s="0" t="n">
        <v>0.39</v>
      </c>
      <c r="H2010" s="0" t="n">
        <v>0</v>
      </c>
      <c r="I2010" s="0" t="n">
        <v>0.13</v>
      </c>
      <c r="J2010" s="0" t="n">
        <v>1.03</v>
      </c>
      <c r="K2010" s="0" t="n">
        <v>82</v>
      </c>
      <c r="L2010" s="0" t="n">
        <v>8.8</v>
      </c>
      <c r="M2010" s="0" t="s">
        <v>36</v>
      </c>
      <c r="N2010" s="0" t="s">
        <v>74</v>
      </c>
      <c r="O2010" s="0" t="s">
        <v>42</v>
      </c>
      <c r="P2010" s="0" t="n">
        <f aca="false">IF(AND(OR(Dashboard!$B$5="All",D2010=Dashboard!$B$5),OR(Dashboard!$D$5="All",N2010=Dashboard!$D$5),OR(AND(C2010&lt;&gt;"",C2010&gt;=Dashboard!$F$5,C2010&lt;=Dashboard!$H$5),AND(C2010="",Dashboard!$F$5&lt;=1980,Dashboard!$H$5&gt;=2016))),1,0)</f>
        <v>1</v>
      </c>
      <c r="Q2010" s="0" t="n">
        <f aca="false">J2010*P2010+ROW()*0.00000001</f>
        <v>1.0300201</v>
      </c>
    </row>
    <row r="2011" customFormat="false" ht="15" hidden="false" customHeight="false" outlineLevel="0" collapsed="false">
      <c r="A2011" s="0" t="s">
        <v>1749</v>
      </c>
      <c r="B2011" s="0" t="s">
        <v>45</v>
      </c>
      <c r="D2011" s="0" t="s">
        <v>16</v>
      </c>
      <c r="E2011" s="0" t="s">
        <v>35</v>
      </c>
      <c r="F2011" s="0" t="n">
        <v>0.68</v>
      </c>
      <c r="G2011" s="0" t="n">
        <v>0.31</v>
      </c>
      <c r="H2011" s="0" t="n">
        <v>0</v>
      </c>
      <c r="I2011" s="0" t="n">
        <v>0.04</v>
      </c>
      <c r="J2011" s="0" t="n">
        <v>1.03</v>
      </c>
      <c r="N2011" s="0" t="s">
        <v>35</v>
      </c>
      <c r="P2011" s="0" t="n">
        <f aca="false">IF(AND(OR(Dashboard!$B$5="All",D2011=Dashboard!$B$5),OR(Dashboard!$D$5="All",N2011=Dashboard!$D$5),OR(AND(C2011&lt;&gt;"",C2011&gt;=Dashboard!$F$5,C2011&lt;=Dashboard!$H$5),AND(C2011="",Dashboard!$F$5&lt;=1980,Dashboard!$H$5&gt;=2016))),1,0)</f>
        <v>1</v>
      </c>
      <c r="Q2011" s="0" t="n">
        <f aca="false">J2011*P2011+ROW()*0.00000001</f>
        <v>1.03002011</v>
      </c>
    </row>
    <row r="2012" customFormat="false" ht="15" hidden="false" customHeight="false" outlineLevel="0" collapsed="false">
      <c r="A2012" s="0" t="s">
        <v>1750</v>
      </c>
      <c r="B2012" s="0" t="s">
        <v>39</v>
      </c>
      <c r="C2012" s="0" t="n">
        <v>1985</v>
      </c>
      <c r="D2012" s="0" t="s">
        <v>48</v>
      </c>
      <c r="E2012" s="0" t="s">
        <v>1173</v>
      </c>
      <c r="F2012" s="0" t="n">
        <v>0.18</v>
      </c>
      <c r="G2012" s="0" t="n">
        <v>0</v>
      </c>
      <c r="H2012" s="0" t="n">
        <v>0.85</v>
      </c>
      <c r="I2012" s="0" t="n">
        <v>0</v>
      </c>
      <c r="J2012" s="0" t="n">
        <v>1.03</v>
      </c>
      <c r="N2012" s="0" t="s">
        <v>35</v>
      </c>
      <c r="P2012" s="0" t="n">
        <f aca="false">IF(AND(OR(Dashboard!$B$5="All",D2012=Dashboard!$B$5),OR(Dashboard!$D$5="All",N2012=Dashboard!$D$5),OR(AND(C2012&lt;&gt;"",C2012&gt;=Dashboard!$F$5,C2012&lt;=Dashboard!$H$5),AND(C2012="",Dashboard!$F$5&lt;=1980,Dashboard!$H$5&gt;=2016))),1,0)</f>
        <v>1</v>
      </c>
      <c r="Q2012" s="0" t="n">
        <f aca="false">J2012*P2012+ROW()*0.00000001</f>
        <v>1.03002012</v>
      </c>
    </row>
    <row r="2013" customFormat="false" ht="15" hidden="false" customHeight="false" outlineLevel="0" collapsed="false">
      <c r="A2013" s="0" t="s">
        <v>1751</v>
      </c>
      <c r="B2013" s="0" t="s">
        <v>184</v>
      </c>
      <c r="C2013" s="0" t="n">
        <v>2016</v>
      </c>
      <c r="D2013" s="0" t="s">
        <v>71</v>
      </c>
      <c r="E2013" s="0" t="s">
        <v>35</v>
      </c>
      <c r="F2013" s="0" t="n">
        <v>0.56</v>
      </c>
      <c r="G2013" s="0" t="n">
        <v>0.3</v>
      </c>
      <c r="H2013" s="0" t="n">
        <v>0.08</v>
      </c>
      <c r="I2013" s="0" t="n">
        <v>0.09</v>
      </c>
      <c r="J2013" s="0" t="n">
        <v>1.03</v>
      </c>
      <c r="K2013" s="0" t="n">
        <v>86</v>
      </c>
      <c r="L2013" s="0" t="n">
        <v>8.4</v>
      </c>
      <c r="M2013" s="0" t="s">
        <v>103</v>
      </c>
      <c r="N2013" s="0" t="s">
        <v>35</v>
      </c>
      <c r="O2013" s="0" t="s">
        <v>42</v>
      </c>
      <c r="P2013" s="0" t="n">
        <f aca="false">IF(AND(OR(Dashboard!$B$5="All",D2013=Dashboard!$B$5),OR(Dashboard!$D$5="All",N2013=Dashboard!$D$5),OR(AND(C2013&lt;&gt;"",C2013&gt;=Dashboard!$F$5,C2013&lt;=Dashboard!$H$5),AND(C2013="",Dashboard!$F$5&lt;=1980,Dashboard!$H$5&gt;=2016))),1,0)</f>
        <v>1</v>
      </c>
      <c r="Q2013" s="0" t="n">
        <f aca="false">J2013*P2013+ROW()*0.00000001</f>
        <v>1.03002013</v>
      </c>
    </row>
    <row r="2014" customFormat="false" ht="15" hidden="false" customHeight="false" outlineLevel="0" collapsed="false">
      <c r="A2014" s="0" t="s">
        <v>386</v>
      </c>
      <c r="B2014" s="0" t="s">
        <v>70</v>
      </c>
      <c r="C2014" s="0" t="n">
        <v>2008</v>
      </c>
      <c r="D2014" s="0" t="s">
        <v>71</v>
      </c>
      <c r="E2014" s="0" t="s">
        <v>91</v>
      </c>
      <c r="F2014" s="0" t="n">
        <v>0.44</v>
      </c>
      <c r="G2014" s="0" t="n">
        <v>0.42</v>
      </c>
      <c r="H2014" s="0" t="n">
        <v>0</v>
      </c>
      <c r="I2014" s="0" t="n">
        <v>0.17</v>
      </c>
      <c r="J2014" s="0" t="n">
        <v>1.03</v>
      </c>
      <c r="K2014" s="0" t="n">
        <v>77</v>
      </c>
      <c r="L2014" s="0" t="n">
        <v>7.7</v>
      </c>
      <c r="M2014" s="0" t="s">
        <v>125</v>
      </c>
      <c r="N2014" s="0" t="s">
        <v>74</v>
      </c>
      <c r="O2014" s="0" t="s">
        <v>37</v>
      </c>
      <c r="P2014" s="0" t="n">
        <f aca="false">IF(AND(OR(Dashboard!$B$5="All",D2014=Dashboard!$B$5),OR(Dashboard!$D$5="All",N2014=Dashboard!$D$5),OR(AND(C2014&lt;&gt;"",C2014&gt;=Dashboard!$F$5,C2014&lt;=Dashboard!$H$5),AND(C2014="",Dashboard!$F$5&lt;=1980,Dashboard!$H$5&gt;=2016))),1,0)</f>
        <v>1</v>
      </c>
      <c r="Q2014" s="0" t="n">
        <f aca="false">J2014*P2014+ROW()*0.00000001</f>
        <v>1.03002014</v>
      </c>
    </row>
    <row r="2015" customFormat="false" ht="15" hidden="false" customHeight="false" outlineLevel="0" collapsed="false">
      <c r="A2015" s="0" t="s">
        <v>296</v>
      </c>
      <c r="B2015" s="0" t="s">
        <v>152</v>
      </c>
      <c r="C2015" s="0" t="n">
        <v>1996</v>
      </c>
      <c r="D2015" s="0" t="s">
        <v>71</v>
      </c>
      <c r="E2015" s="0" t="s">
        <v>257</v>
      </c>
      <c r="F2015" s="0" t="n">
        <v>0.96</v>
      </c>
      <c r="G2015" s="0" t="n">
        <v>0.07</v>
      </c>
      <c r="H2015" s="0" t="n">
        <v>0</v>
      </c>
      <c r="I2015" s="0" t="n">
        <v>0</v>
      </c>
      <c r="J2015" s="0" t="n">
        <v>1.03</v>
      </c>
      <c r="K2015" s="0" t="n">
        <v>86</v>
      </c>
      <c r="L2015" s="0" t="n">
        <v>8.5</v>
      </c>
      <c r="M2015" s="0" t="s">
        <v>73</v>
      </c>
      <c r="N2015" s="0" t="s">
        <v>152</v>
      </c>
      <c r="O2015" s="0" t="s">
        <v>42</v>
      </c>
      <c r="P2015" s="0" t="n">
        <f aca="false">IF(AND(OR(Dashboard!$B$5="All",D2015=Dashboard!$B$5),OR(Dashboard!$D$5="All",N2015=Dashboard!$D$5),OR(AND(C2015&lt;&gt;"",C2015&gt;=Dashboard!$F$5,C2015&lt;=Dashboard!$H$5),AND(C2015="",Dashboard!$F$5&lt;=1980,Dashboard!$H$5&gt;=2016))),1,0)</f>
        <v>1</v>
      </c>
      <c r="Q2015" s="0" t="n">
        <f aca="false">J2015*P2015+ROW()*0.00000001</f>
        <v>1.03002015</v>
      </c>
    </row>
    <row r="2016" customFormat="false" ht="15" hidden="false" customHeight="false" outlineLevel="0" collapsed="false">
      <c r="A2016" s="0" t="s">
        <v>1752</v>
      </c>
      <c r="B2016" s="0" t="s">
        <v>117</v>
      </c>
      <c r="C2016" s="0" t="n">
        <v>1998</v>
      </c>
      <c r="D2016" s="0" t="s">
        <v>102</v>
      </c>
      <c r="E2016" s="0" t="s">
        <v>229</v>
      </c>
      <c r="F2016" s="0" t="n">
        <v>0.38</v>
      </c>
      <c r="G2016" s="0" t="n">
        <v>0.12</v>
      </c>
      <c r="H2016" s="0" t="n">
        <v>0.51</v>
      </c>
      <c r="I2016" s="0" t="n">
        <v>0.02</v>
      </c>
      <c r="J2016" s="0" t="n">
        <v>1.03</v>
      </c>
      <c r="K2016" s="0" t="n">
        <v>93</v>
      </c>
      <c r="L2016" s="0" t="n">
        <v>8.5</v>
      </c>
      <c r="M2016" s="0" t="s">
        <v>103</v>
      </c>
      <c r="N2016" s="0" t="s">
        <v>74</v>
      </c>
      <c r="O2016" s="0" t="s">
        <v>60</v>
      </c>
      <c r="P2016" s="0" t="n">
        <f aca="false">IF(AND(OR(Dashboard!$B$5="All",D2016=Dashboard!$B$5),OR(Dashboard!$D$5="All",N2016=Dashboard!$D$5),OR(AND(C2016&lt;&gt;"",C2016&gt;=Dashboard!$F$5,C2016&lt;=Dashboard!$H$5),AND(C2016="",Dashboard!$F$5&lt;=1980,Dashboard!$H$5&gt;=2016))),1,0)</f>
        <v>1</v>
      </c>
      <c r="Q2016" s="0" t="n">
        <f aca="false">J2016*P2016+ROW()*0.00000001</f>
        <v>1.03002016</v>
      </c>
    </row>
    <row r="2017" customFormat="false" ht="15" hidden="false" customHeight="false" outlineLevel="0" collapsed="false">
      <c r="A2017" s="0" t="s">
        <v>1685</v>
      </c>
      <c r="B2017" s="0" t="s">
        <v>33</v>
      </c>
      <c r="C2017" s="0" t="n">
        <v>2009</v>
      </c>
      <c r="D2017" s="0" t="s">
        <v>114</v>
      </c>
      <c r="E2017" s="0" t="s">
        <v>142</v>
      </c>
      <c r="F2017" s="0" t="n">
        <v>0.61</v>
      </c>
      <c r="G2017" s="0" t="n">
        <v>0.32</v>
      </c>
      <c r="H2017" s="0" t="n">
        <v>0</v>
      </c>
      <c r="I2017" s="0" t="n">
        <v>0.1</v>
      </c>
      <c r="J2017" s="0" t="n">
        <v>1.03</v>
      </c>
      <c r="K2017" s="0" t="n">
        <v>78</v>
      </c>
      <c r="L2017" s="0" t="n">
        <v>8.6</v>
      </c>
      <c r="M2017" s="0" t="s">
        <v>36</v>
      </c>
      <c r="N2017" s="0" t="s">
        <v>35</v>
      </c>
      <c r="O2017" s="0" t="s">
        <v>37</v>
      </c>
      <c r="P2017" s="0" t="n">
        <f aca="false">IF(AND(OR(Dashboard!$B$5="All",D2017=Dashboard!$B$5),OR(Dashboard!$D$5="All",N2017=Dashboard!$D$5),OR(AND(C2017&lt;&gt;"",C2017&gt;=Dashboard!$F$5,C2017&lt;=Dashboard!$H$5),AND(C2017="",Dashboard!$F$5&lt;=1980,Dashboard!$H$5&gt;=2016))),1,0)</f>
        <v>1</v>
      </c>
      <c r="Q2017" s="0" t="n">
        <f aca="false">J2017*P2017+ROW()*0.00000001</f>
        <v>1.03002017</v>
      </c>
    </row>
    <row r="2018" customFormat="false" ht="15" hidden="false" customHeight="false" outlineLevel="0" collapsed="false">
      <c r="A2018" s="0" t="s">
        <v>1753</v>
      </c>
      <c r="B2018" s="0" t="s">
        <v>50</v>
      </c>
      <c r="C2018" s="0" t="n">
        <v>2008</v>
      </c>
      <c r="D2018" s="0" t="s">
        <v>52</v>
      </c>
      <c r="E2018" s="0" t="s">
        <v>1754</v>
      </c>
      <c r="F2018" s="0" t="n">
        <v>0.23</v>
      </c>
      <c r="G2018" s="0" t="n">
        <v>0.71</v>
      </c>
      <c r="H2018" s="0" t="n">
        <v>0</v>
      </c>
      <c r="I2018" s="0" t="n">
        <v>0.09</v>
      </c>
      <c r="J2018" s="0" t="n">
        <v>1.03</v>
      </c>
      <c r="M2018" s="0" t="s">
        <v>36</v>
      </c>
      <c r="N2018" s="0" t="s">
        <v>35</v>
      </c>
      <c r="P2018" s="0" t="n">
        <f aca="false">IF(AND(OR(Dashboard!$B$5="All",D2018=Dashboard!$B$5),OR(Dashboard!$D$5="All",N2018=Dashboard!$D$5),OR(AND(C2018&lt;&gt;"",C2018&gt;=Dashboard!$F$5,C2018&lt;=Dashboard!$H$5),AND(C2018="",Dashboard!$F$5&lt;=1980,Dashboard!$H$5&gt;=2016))),1,0)</f>
        <v>1</v>
      </c>
      <c r="Q2018" s="0" t="n">
        <f aca="false">J2018*P2018+ROW()*0.00000001</f>
        <v>1.03002018</v>
      </c>
    </row>
    <row r="2019" customFormat="false" ht="15" hidden="false" customHeight="false" outlineLevel="0" collapsed="false">
      <c r="A2019" s="0" t="s">
        <v>1755</v>
      </c>
      <c r="B2019" s="0" t="s">
        <v>164</v>
      </c>
      <c r="C2019" s="0" t="n">
        <v>2009</v>
      </c>
      <c r="D2019" s="0" t="s">
        <v>41</v>
      </c>
      <c r="E2019" s="0" t="s">
        <v>89</v>
      </c>
      <c r="F2019" s="0" t="n">
        <v>0.16</v>
      </c>
      <c r="G2019" s="0" t="n">
        <v>0.57</v>
      </c>
      <c r="H2019" s="0" t="n">
        <v>0</v>
      </c>
      <c r="I2019" s="0" t="n">
        <v>0.29</v>
      </c>
      <c r="J2019" s="0" t="n">
        <v>1.02</v>
      </c>
      <c r="K2019" s="0" t="n">
        <v>79</v>
      </c>
      <c r="L2019" s="0" t="n">
        <v>8.8</v>
      </c>
      <c r="M2019" s="0" t="s">
        <v>103</v>
      </c>
      <c r="N2019" s="0" t="s">
        <v>74</v>
      </c>
      <c r="O2019" s="0" t="s">
        <v>37</v>
      </c>
      <c r="P2019" s="0" t="n">
        <f aca="false">IF(AND(OR(Dashboard!$B$5="All",D2019=Dashboard!$B$5),OR(Dashboard!$D$5="All",N2019=Dashboard!$D$5),OR(AND(C2019&lt;&gt;"",C2019&gt;=Dashboard!$F$5,C2019&lt;=Dashboard!$H$5),AND(C2019="",Dashboard!$F$5&lt;=1980,Dashboard!$H$5&gt;=2016))),1,0)</f>
        <v>1</v>
      </c>
      <c r="Q2019" s="0" t="n">
        <f aca="false">J2019*P2019+ROW()*0.00000001</f>
        <v>1.02002019</v>
      </c>
    </row>
    <row r="2020" customFormat="false" ht="15" hidden="false" customHeight="false" outlineLevel="0" collapsed="false">
      <c r="A2020" s="0" t="s">
        <v>485</v>
      </c>
      <c r="B2020" s="0" t="s">
        <v>33</v>
      </c>
      <c r="C2020" s="0" t="n">
        <v>2007</v>
      </c>
      <c r="D2020" s="0" t="s">
        <v>34</v>
      </c>
      <c r="E2020" s="0" t="s">
        <v>142</v>
      </c>
      <c r="F2020" s="0" t="n">
        <v>0.32</v>
      </c>
      <c r="G2020" s="0" t="n">
        <v>0.59</v>
      </c>
      <c r="H2020" s="0" t="n">
        <v>0.01</v>
      </c>
      <c r="I2020" s="0" t="n">
        <v>0.11</v>
      </c>
      <c r="J2020" s="0" t="n">
        <v>1.02</v>
      </c>
      <c r="K2020" s="0" t="n">
        <v>65</v>
      </c>
      <c r="L2020" s="0" t="n">
        <v>6.1</v>
      </c>
      <c r="M2020" s="0" t="s">
        <v>36</v>
      </c>
      <c r="N2020" s="0" t="s">
        <v>35</v>
      </c>
      <c r="O2020" s="0" t="s">
        <v>67</v>
      </c>
      <c r="P2020" s="0" t="n">
        <f aca="false">IF(AND(OR(Dashboard!$B$5="All",D2020=Dashboard!$B$5),OR(Dashboard!$D$5="All",N2020=Dashboard!$D$5),OR(AND(C2020&lt;&gt;"",C2020&gt;=Dashboard!$F$5,C2020&lt;=Dashboard!$H$5),AND(C2020="",Dashboard!$F$5&lt;=1980,Dashboard!$H$5&gt;=2016))),1,0)</f>
        <v>1</v>
      </c>
      <c r="Q2020" s="0" t="n">
        <f aca="false">J2020*P2020+ROW()*0.00000001</f>
        <v>1.0200202</v>
      </c>
    </row>
    <row r="2021" customFormat="false" ht="15" hidden="false" customHeight="false" outlineLevel="0" collapsed="false">
      <c r="A2021" s="0" t="s">
        <v>1756</v>
      </c>
      <c r="B2021" s="0" t="s">
        <v>50</v>
      </c>
      <c r="C2021" s="0" t="n">
        <v>2010</v>
      </c>
      <c r="D2021" s="0" t="s">
        <v>58</v>
      </c>
      <c r="E2021" s="0" t="s">
        <v>91</v>
      </c>
      <c r="F2021" s="0" t="n">
        <v>0.67</v>
      </c>
      <c r="G2021" s="0" t="n">
        <v>0.26</v>
      </c>
      <c r="H2021" s="0" t="n">
        <v>0</v>
      </c>
      <c r="I2021" s="0" t="n">
        <v>0.09</v>
      </c>
      <c r="J2021" s="0" t="n">
        <v>1.02</v>
      </c>
      <c r="M2021" s="0" t="s">
        <v>36</v>
      </c>
      <c r="N2021" s="0" t="s">
        <v>35</v>
      </c>
      <c r="P2021" s="0" t="n">
        <f aca="false">IF(AND(OR(Dashboard!$B$5="All",D2021=Dashboard!$B$5),OR(Dashboard!$D$5="All",N2021=Dashboard!$D$5),OR(AND(C2021&lt;&gt;"",C2021&gt;=Dashboard!$F$5,C2021&lt;=Dashboard!$H$5),AND(C2021="",Dashboard!$F$5&lt;=1980,Dashboard!$H$5&gt;=2016))),1,0)</f>
        <v>1</v>
      </c>
      <c r="Q2021" s="0" t="n">
        <f aca="false">J2021*P2021+ROW()*0.00000001</f>
        <v>1.02002021</v>
      </c>
    </row>
    <row r="2022" customFormat="false" ht="15" hidden="false" customHeight="false" outlineLevel="0" collapsed="false">
      <c r="A2022" s="0" t="s">
        <v>1757</v>
      </c>
      <c r="B2022" s="0" t="s">
        <v>33</v>
      </c>
      <c r="C2022" s="0" t="n">
        <v>2007</v>
      </c>
      <c r="D2022" s="0" t="s">
        <v>34</v>
      </c>
      <c r="E2022" s="0" t="s">
        <v>142</v>
      </c>
      <c r="F2022" s="0" t="n">
        <v>0.93</v>
      </c>
      <c r="G2022" s="0" t="n">
        <v>0.01</v>
      </c>
      <c r="H2022" s="0" t="n">
        <v>0</v>
      </c>
      <c r="I2022" s="0" t="n">
        <v>0.08</v>
      </c>
      <c r="J2022" s="0" t="n">
        <v>1.02</v>
      </c>
      <c r="K2022" s="0" t="n">
        <v>72</v>
      </c>
      <c r="L2022" s="0" t="n">
        <v>7</v>
      </c>
      <c r="M2022" s="0" t="s">
        <v>36</v>
      </c>
      <c r="N2022" s="0" t="s">
        <v>35</v>
      </c>
      <c r="O2022" s="0" t="s">
        <v>37</v>
      </c>
      <c r="P2022" s="0" t="n">
        <f aca="false">IF(AND(OR(Dashboard!$B$5="All",D2022=Dashboard!$B$5),OR(Dashboard!$D$5="All",N2022=Dashboard!$D$5),OR(AND(C2022&lt;&gt;"",C2022&gt;=Dashboard!$F$5,C2022&lt;=Dashboard!$H$5),AND(C2022="",Dashboard!$F$5&lt;=1980,Dashboard!$H$5&gt;=2016))),1,0)</f>
        <v>1</v>
      </c>
      <c r="Q2022" s="0" t="n">
        <f aca="false">J2022*P2022+ROW()*0.00000001</f>
        <v>1.02002022</v>
      </c>
    </row>
    <row r="2023" customFormat="false" ht="15" hidden="false" customHeight="false" outlineLevel="0" collapsed="false">
      <c r="A2023" s="0" t="s">
        <v>518</v>
      </c>
      <c r="B2023" s="0" t="s">
        <v>33</v>
      </c>
      <c r="C2023" s="0" t="n">
        <v>2007</v>
      </c>
      <c r="D2023" s="0" t="s">
        <v>102</v>
      </c>
      <c r="E2023" s="0" t="s">
        <v>160</v>
      </c>
      <c r="F2023" s="0" t="n">
        <v>0.32</v>
      </c>
      <c r="G2023" s="0" t="n">
        <v>0.36</v>
      </c>
      <c r="H2023" s="0" t="n">
        <v>0.26</v>
      </c>
      <c r="I2023" s="0" t="n">
        <v>0.09</v>
      </c>
      <c r="J2023" s="0" t="n">
        <v>1.02</v>
      </c>
      <c r="K2023" s="0" t="n">
        <v>72</v>
      </c>
      <c r="L2023" s="0" t="n">
        <v>8.4</v>
      </c>
      <c r="M2023" s="0" t="s">
        <v>103</v>
      </c>
      <c r="N2023" s="0" t="s">
        <v>35</v>
      </c>
      <c r="O2023" s="0" t="s">
        <v>37</v>
      </c>
      <c r="P2023" s="0" t="n">
        <f aca="false">IF(AND(OR(Dashboard!$B$5="All",D2023=Dashboard!$B$5),OR(Dashboard!$D$5="All",N2023=Dashboard!$D$5),OR(AND(C2023&lt;&gt;"",C2023&gt;=Dashboard!$F$5,C2023&lt;=Dashboard!$H$5),AND(C2023="",Dashboard!$F$5&lt;=1980,Dashboard!$H$5&gt;=2016))),1,0)</f>
        <v>1</v>
      </c>
      <c r="Q2023" s="0" t="n">
        <f aca="false">J2023*P2023+ROW()*0.00000001</f>
        <v>1.02002023</v>
      </c>
    </row>
    <row r="2024" customFormat="false" ht="15" hidden="false" customHeight="false" outlineLevel="0" collapsed="false">
      <c r="A2024" s="0" t="s">
        <v>900</v>
      </c>
      <c r="B2024" s="0" t="s">
        <v>186</v>
      </c>
      <c r="C2024" s="0" t="n">
        <v>2004</v>
      </c>
      <c r="D2024" s="0" t="s">
        <v>16</v>
      </c>
      <c r="E2024" s="0" t="s">
        <v>91</v>
      </c>
      <c r="F2024" s="0" t="n">
        <v>0.73</v>
      </c>
      <c r="G2024" s="0" t="n">
        <v>0.26</v>
      </c>
      <c r="H2024" s="0" t="n">
        <v>0.01</v>
      </c>
      <c r="I2024" s="0" t="n">
        <v>0.03</v>
      </c>
      <c r="J2024" s="0" t="n">
        <v>1.02</v>
      </c>
      <c r="K2024" s="0" t="n">
        <v>70</v>
      </c>
      <c r="L2024" s="0" t="n">
        <v>6.4</v>
      </c>
      <c r="M2024" s="0" t="s">
        <v>36</v>
      </c>
      <c r="N2024" s="0" t="s">
        <v>35</v>
      </c>
      <c r="O2024" s="0" t="s">
        <v>67</v>
      </c>
      <c r="P2024" s="0" t="n">
        <f aca="false">IF(AND(OR(Dashboard!$B$5="All",D2024=Dashboard!$B$5),OR(Dashboard!$D$5="All",N2024=Dashboard!$D$5),OR(AND(C2024&lt;&gt;"",C2024&gt;=Dashboard!$F$5,C2024&lt;=Dashboard!$H$5),AND(C2024="",Dashboard!$F$5&lt;=1980,Dashboard!$H$5&gt;=2016))),1,0)</f>
        <v>1</v>
      </c>
      <c r="Q2024" s="0" t="n">
        <f aca="false">J2024*P2024+ROW()*0.00000001</f>
        <v>1.02002024</v>
      </c>
    </row>
    <row r="2025" customFormat="false" ht="15" hidden="false" customHeight="false" outlineLevel="0" collapsed="false">
      <c r="A2025" s="0" t="s">
        <v>891</v>
      </c>
      <c r="B2025" s="0" t="s">
        <v>172</v>
      </c>
      <c r="C2025" s="0" t="n">
        <v>2016</v>
      </c>
      <c r="D2025" s="0" t="s">
        <v>34</v>
      </c>
      <c r="E2025" s="0" t="s">
        <v>72</v>
      </c>
      <c r="F2025" s="0" t="n">
        <v>0.86</v>
      </c>
      <c r="G2025" s="0" t="n">
        <v>0.06</v>
      </c>
      <c r="H2025" s="0" t="n">
        <v>0</v>
      </c>
      <c r="I2025" s="0" t="n">
        <v>0.11</v>
      </c>
      <c r="J2025" s="0" t="n">
        <v>1.02</v>
      </c>
      <c r="K2025" s="0" t="n">
        <v>90</v>
      </c>
      <c r="L2025" s="0" t="n">
        <v>6.2</v>
      </c>
      <c r="M2025" s="0" t="s">
        <v>36</v>
      </c>
      <c r="N2025" s="0" t="s">
        <v>66</v>
      </c>
      <c r="O2025" s="0" t="s">
        <v>42</v>
      </c>
      <c r="P2025" s="0" t="n">
        <f aca="false">IF(AND(OR(Dashboard!$B$5="All",D2025=Dashboard!$B$5),OR(Dashboard!$D$5="All",N2025=Dashboard!$D$5),OR(AND(C2025&lt;&gt;"",C2025&gt;=Dashboard!$F$5,C2025&lt;=Dashboard!$H$5),AND(C2025="",Dashboard!$F$5&lt;=1980,Dashboard!$H$5&gt;=2016))),1,0)</f>
        <v>1</v>
      </c>
      <c r="Q2025" s="0" t="n">
        <f aca="false">J2025*P2025+ROW()*0.00000001</f>
        <v>1.02002025</v>
      </c>
    </row>
    <row r="2026" customFormat="false" ht="15" hidden="false" customHeight="false" outlineLevel="0" collapsed="false">
      <c r="A2026" s="0" t="s">
        <v>1745</v>
      </c>
      <c r="B2026" s="0" t="s">
        <v>64</v>
      </c>
      <c r="C2026" s="0" t="n">
        <v>2007</v>
      </c>
      <c r="D2026" s="0" t="s">
        <v>56</v>
      </c>
      <c r="E2026" s="0" t="s">
        <v>124</v>
      </c>
      <c r="F2026" s="0" t="n">
        <v>0.87</v>
      </c>
      <c r="G2026" s="0" t="n">
        <v>0.05</v>
      </c>
      <c r="H2026" s="0" t="n">
        <v>0.02</v>
      </c>
      <c r="I2026" s="0" t="n">
        <v>0.08</v>
      </c>
      <c r="J2026" s="0" t="n">
        <v>1.02</v>
      </c>
      <c r="K2026" s="0" t="n">
        <v>86</v>
      </c>
      <c r="L2026" s="0" t="n">
        <v>8.1</v>
      </c>
      <c r="M2026" s="0" t="s">
        <v>103</v>
      </c>
      <c r="N2026" s="0" t="s">
        <v>66</v>
      </c>
      <c r="O2026" s="0" t="s">
        <v>42</v>
      </c>
      <c r="P2026" s="0" t="n">
        <f aca="false">IF(AND(OR(Dashboard!$B$5="All",D2026=Dashboard!$B$5),OR(Dashboard!$D$5="All",N2026=Dashboard!$D$5),OR(AND(C2026&lt;&gt;"",C2026&gt;=Dashboard!$F$5,C2026&lt;=Dashboard!$H$5),AND(C2026="",Dashboard!$F$5&lt;=1980,Dashboard!$H$5&gt;=2016))),1,0)</f>
        <v>1</v>
      </c>
      <c r="Q2026" s="0" t="n">
        <f aca="false">J2026*P2026+ROW()*0.00000001</f>
        <v>1.02002026</v>
      </c>
    </row>
    <row r="2027" customFormat="false" ht="15" hidden="false" customHeight="false" outlineLevel="0" collapsed="false">
      <c r="A2027" s="0" t="s">
        <v>761</v>
      </c>
      <c r="B2027" s="0" t="s">
        <v>70</v>
      </c>
      <c r="C2027" s="0" t="n">
        <v>2008</v>
      </c>
      <c r="D2027" s="0" t="s">
        <v>16</v>
      </c>
      <c r="E2027" s="0" t="s">
        <v>154</v>
      </c>
      <c r="F2027" s="0" t="n">
        <v>0.56</v>
      </c>
      <c r="G2027" s="0" t="n">
        <v>0.32</v>
      </c>
      <c r="H2027" s="0" t="n">
        <v>0.01</v>
      </c>
      <c r="I2027" s="0" t="n">
        <v>0.14</v>
      </c>
      <c r="J2027" s="0" t="n">
        <v>1.02</v>
      </c>
      <c r="K2027" s="0" t="n">
        <v>54</v>
      </c>
      <c r="L2027" s="0" t="n">
        <v>7.9</v>
      </c>
      <c r="M2027" s="0" t="s">
        <v>125</v>
      </c>
      <c r="N2027" s="0" t="s">
        <v>74</v>
      </c>
      <c r="O2027" s="0" t="s">
        <v>53</v>
      </c>
      <c r="P2027" s="0" t="n">
        <f aca="false">IF(AND(OR(Dashboard!$B$5="All",D2027=Dashboard!$B$5),OR(Dashboard!$D$5="All",N2027=Dashboard!$D$5),OR(AND(C2027&lt;&gt;"",C2027&gt;=Dashboard!$F$5,C2027&lt;=Dashboard!$H$5),AND(C2027="",Dashboard!$F$5&lt;=1980,Dashboard!$H$5&gt;=2016))),1,0)</f>
        <v>1</v>
      </c>
      <c r="Q2027" s="0" t="n">
        <f aca="false">J2027*P2027+ROW()*0.00000001</f>
        <v>1.02002027</v>
      </c>
    </row>
    <row r="2028" customFormat="false" ht="15" hidden="false" customHeight="false" outlineLevel="0" collapsed="false">
      <c r="A2028" s="0" t="s">
        <v>1758</v>
      </c>
      <c r="B2028" s="0" t="s">
        <v>78</v>
      </c>
      <c r="C2028" s="0" t="n">
        <v>1993</v>
      </c>
      <c r="D2028" s="0" t="s">
        <v>71</v>
      </c>
      <c r="E2028" s="0" t="s">
        <v>211</v>
      </c>
      <c r="F2028" s="0" t="n">
        <v>0.39</v>
      </c>
      <c r="G2028" s="0" t="n">
        <v>0.12</v>
      </c>
      <c r="H2028" s="0" t="n">
        <v>0.49</v>
      </c>
      <c r="I2028" s="0" t="n">
        <v>0.02</v>
      </c>
      <c r="J2028" s="0" t="n">
        <v>1.02</v>
      </c>
      <c r="N2028" s="0" t="s">
        <v>35</v>
      </c>
      <c r="P2028" s="0" t="n">
        <f aca="false">IF(AND(OR(Dashboard!$B$5="All",D2028=Dashboard!$B$5),OR(Dashboard!$D$5="All",N2028=Dashboard!$D$5),OR(AND(C2028&lt;&gt;"",C2028&gt;=Dashboard!$F$5,C2028&lt;=Dashboard!$H$5),AND(C2028="",Dashboard!$F$5&lt;=1980,Dashboard!$H$5&gt;=2016))),1,0)</f>
        <v>1</v>
      </c>
      <c r="Q2028" s="0" t="n">
        <f aca="false">J2028*P2028+ROW()*0.00000001</f>
        <v>1.02002028</v>
      </c>
    </row>
    <row r="2029" customFormat="false" ht="15" hidden="false" customHeight="false" outlineLevel="0" collapsed="false">
      <c r="A2029" s="0" t="s">
        <v>1759</v>
      </c>
      <c r="B2029" s="0" t="s">
        <v>117</v>
      </c>
      <c r="C2029" s="0" t="n">
        <v>1997</v>
      </c>
      <c r="D2029" s="0" t="s">
        <v>71</v>
      </c>
      <c r="E2029" s="0" t="s">
        <v>142</v>
      </c>
      <c r="F2029" s="0" t="n">
        <v>0.57</v>
      </c>
      <c r="G2029" s="0" t="n">
        <v>0.39</v>
      </c>
      <c r="H2029" s="0" t="n">
        <v>0</v>
      </c>
      <c r="I2029" s="0" t="n">
        <v>0.07</v>
      </c>
      <c r="J2029" s="0" t="n">
        <v>1.02</v>
      </c>
      <c r="N2029" s="0" t="s">
        <v>74</v>
      </c>
      <c r="P2029" s="0" t="n">
        <f aca="false">IF(AND(OR(Dashboard!$B$5="All",D2029=Dashboard!$B$5),OR(Dashboard!$D$5="All",N2029=Dashboard!$D$5),OR(AND(C2029&lt;&gt;"",C2029&gt;=Dashboard!$F$5,C2029&lt;=Dashboard!$H$5),AND(C2029="",Dashboard!$F$5&lt;=1980,Dashboard!$H$5&gt;=2016))),1,0)</f>
        <v>1</v>
      </c>
      <c r="Q2029" s="0" t="n">
        <f aca="false">J2029*P2029+ROW()*0.00000001</f>
        <v>1.02002029</v>
      </c>
    </row>
    <row r="2030" customFormat="false" ht="15" hidden="false" customHeight="false" outlineLevel="0" collapsed="false">
      <c r="A2030" s="0" t="s">
        <v>1760</v>
      </c>
      <c r="B2030" s="0" t="s">
        <v>33</v>
      </c>
      <c r="C2030" s="0" t="n">
        <v>2011</v>
      </c>
      <c r="D2030" s="0" t="s">
        <v>71</v>
      </c>
      <c r="E2030" s="0" t="s">
        <v>487</v>
      </c>
      <c r="F2030" s="0" t="n">
        <v>0.64</v>
      </c>
      <c r="G2030" s="0" t="n">
        <v>0.28</v>
      </c>
      <c r="H2030" s="0" t="n">
        <v>0</v>
      </c>
      <c r="I2030" s="0" t="n">
        <v>0.1</v>
      </c>
      <c r="J2030" s="0" t="n">
        <v>1.02</v>
      </c>
      <c r="K2030" s="0" t="n">
        <v>61</v>
      </c>
      <c r="L2030" s="0" t="n">
        <v>6</v>
      </c>
      <c r="M2030" s="0" t="s">
        <v>125</v>
      </c>
      <c r="N2030" s="0" t="s">
        <v>35</v>
      </c>
      <c r="O2030" s="0" t="s">
        <v>67</v>
      </c>
      <c r="P2030" s="0" t="n">
        <f aca="false">IF(AND(OR(Dashboard!$B$5="All",D2030=Dashboard!$B$5),OR(Dashboard!$D$5="All",N2030=Dashboard!$D$5),OR(AND(C2030&lt;&gt;"",C2030&gt;=Dashboard!$F$5,C2030&lt;=Dashboard!$H$5),AND(C2030="",Dashboard!$F$5&lt;=1980,Dashboard!$H$5&gt;=2016))),1,0)</f>
        <v>1</v>
      </c>
      <c r="Q2030" s="0" t="n">
        <f aca="false">J2030*P2030+ROW()*0.00000001</f>
        <v>1.0200203</v>
      </c>
    </row>
    <row r="2031" customFormat="false" ht="15" hidden="false" customHeight="false" outlineLevel="0" collapsed="false">
      <c r="A2031" s="0" t="s">
        <v>1761</v>
      </c>
      <c r="B2031" s="0" t="s">
        <v>33</v>
      </c>
      <c r="C2031" s="0" t="n">
        <v>2010</v>
      </c>
      <c r="D2031" s="0" t="s">
        <v>52</v>
      </c>
      <c r="E2031" s="0" t="s">
        <v>124</v>
      </c>
      <c r="F2031" s="0" t="n">
        <v>0.25</v>
      </c>
      <c r="G2031" s="0" t="n">
        <v>0.65</v>
      </c>
      <c r="H2031" s="0" t="n">
        <v>0</v>
      </c>
      <c r="I2031" s="0" t="n">
        <v>0.12</v>
      </c>
      <c r="J2031" s="0" t="n">
        <v>1.02</v>
      </c>
      <c r="K2031" s="0" t="n">
        <v>48</v>
      </c>
      <c r="L2031" s="0" t="n">
        <v>3.3</v>
      </c>
      <c r="M2031" s="0" t="s">
        <v>125</v>
      </c>
      <c r="N2031" s="0" t="s">
        <v>35</v>
      </c>
      <c r="O2031" s="0" t="s">
        <v>177</v>
      </c>
      <c r="P2031" s="0" t="n">
        <f aca="false">IF(AND(OR(Dashboard!$B$5="All",D2031=Dashboard!$B$5),OR(Dashboard!$D$5="All",N2031=Dashboard!$D$5),OR(AND(C2031&lt;&gt;"",C2031&gt;=Dashboard!$F$5,C2031&lt;=Dashboard!$H$5),AND(C2031="",Dashboard!$F$5&lt;=1980,Dashboard!$H$5&gt;=2016))),1,0)</f>
        <v>1</v>
      </c>
      <c r="Q2031" s="0" t="n">
        <f aca="false">J2031*P2031+ROW()*0.00000001</f>
        <v>1.02002031</v>
      </c>
    </row>
    <row r="2032" customFormat="false" ht="15" hidden="false" customHeight="false" outlineLevel="0" collapsed="false">
      <c r="A2032" s="0" t="s">
        <v>1265</v>
      </c>
      <c r="B2032" s="0" t="s">
        <v>64</v>
      </c>
      <c r="C2032" s="0" t="n">
        <v>2009</v>
      </c>
      <c r="D2032" s="0" t="s">
        <v>71</v>
      </c>
      <c r="E2032" s="0" t="s">
        <v>91</v>
      </c>
      <c r="F2032" s="0" t="n">
        <v>0.62</v>
      </c>
      <c r="G2032" s="0" t="n">
        <v>0.31</v>
      </c>
      <c r="H2032" s="0" t="n">
        <v>0</v>
      </c>
      <c r="I2032" s="0" t="n">
        <v>0.09</v>
      </c>
      <c r="J2032" s="0" t="n">
        <v>1.02</v>
      </c>
      <c r="K2032" s="0" t="n">
        <v>71</v>
      </c>
      <c r="L2032" s="0" t="n">
        <v>7.4</v>
      </c>
      <c r="M2032" s="0" t="s">
        <v>125</v>
      </c>
      <c r="N2032" s="0" t="s">
        <v>66</v>
      </c>
      <c r="O2032" s="0" t="s">
        <v>37</v>
      </c>
      <c r="P2032" s="0" t="n">
        <f aca="false">IF(AND(OR(Dashboard!$B$5="All",D2032=Dashboard!$B$5),OR(Dashboard!$D$5="All",N2032=Dashboard!$D$5),OR(AND(C2032&lt;&gt;"",C2032&gt;=Dashboard!$F$5,C2032&lt;=Dashboard!$H$5),AND(C2032="",Dashboard!$F$5&lt;=1980,Dashboard!$H$5&gt;=2016))),1,0)</f>
        <v>1</v>
      </c>
      <c r="Q2032" s="0" t="n">
        <f aca="false">J2032*P2032+ROW()*0.00000001</f>
        <v>1.02002032</v>
      </c>
    </row>
    <row r="2033" customFormat="false" ht="15" hidden="false" customHeight="false" outlineLevel="0" collapsed="false">
      <c r="A2033" s="0" t="s">
        <v>1762</v>
      </c>
      <c r="B2033" s="0" t="s">
        <v>50</v>
      </c>
      <c r="C2033" s="0" t="n">
        <v>2007</v>
      </c>
      <c r="D2033" s="0" t="s">
        <v>58</v>
      </c>
      <c r="E2033" s="0" t="s">
        <v>124</v>
      </c>
      <c r="F2033" s="0" t="n">
        <v>0.51</v>
      </c>
      <c r="G2033" s="0" t="n">
        <v>0.4</v>
      </c>
      <c r="H2033" s="0" t="n">
        <v>0</v>
      </c>
      <c r="I2033" s="0" t="n">
        <v>0.11</v>
      </c>
      <c r="J2033" s="0" t="n">
        <v>1.02</v>
      </c>
      <c r="L2033" s="0" t="n">
        <v>9</v>
      </c>
      <c r="M2033" s="0" t="s">
        <v>36</v>
      </c>
      <c r="N2033" s="0" t="s">
        <v>35</v>
      </c>
      <c r="P2033" s="0" t="n">
        <f aca="false">IF(AND(OR(Dashboard!$B$5="All",D2033=Dashboard!$B$5),OR(Dashboard!$D$5="All",N2033=Dashboard!$D$5),OR(AND(C2033&lt;&gt;"",C2033&gt;=Dashboard!$F$5,C2033&lt;=Dashboard!$H$5),AND(C2033="",Dashboard!$F$5&lt;=1980,Dashboard!$H$5&gt;=2016))),1,0)</f>
        <v>1</v>
      </c>
      <c r="Q2033" s="0" t="n">
        <f aca="false">J2033*P2033+ROW()*0.00000001</f>
        <v>1.02002033</v>
      </c>
    </row>
    <row r="2034" customFormat="false" ht="15" hidden="false" customHeight="false" outlineLevel="0" collapsed="false">
      <c r="A2034" s="0" t="s">
        <v>1763</v>
      </c>
      <c r="B2034" s="0" t="s">
        <v>64</v>
      </c>
      <c r="C2034" s="0" t="n">
        <v>2011</v>
      </c>
      <c r="D2034" s="0" t="s">
        <v>56</v>
      </c>
      <c r="E2034" s="0" t="s">
        <v>142</v>
      </c>
      <c r="F2034" s="0" t="n">
        <v>0.61</v>
      </c>
      <c r="G2034" s="0" t="n">
        <v>0.32</v>
      </c>
      <c r="H2034" s="0" t="n">
        <v>0.01</v>
      </c>
      <c r="I2034" s="0" t="n">
        <v>0.08</v>
      </c>
      <c r="J2034" s="0" t="n">
        <v>1.02</v>
      </c>
      <c r="K2034" s="0" t="n">
        <v>84</v>
      </c>
      <c r="L2034" s="0" t="n">
        <v>7.6</v>
      </c>
      <c r="M2034" s="0" t="s">
        <v>73</v>
      </c>
      <c r="N2034" s="0" t="s">
        <v>66</v>
      </c>
      <c r="O2034" s="0" t="s">
        <v>42</v>
      </c>
      <c r="P2034" s="0" t="n">
        <f aca="false">IF(AND(OR(Dashboard!$B$5="All",D2034=Dashboard!$B$5),OR(Dashboard!$D$5="All",N2034=Dashboard!$D$5),OR(AND(C2034&lt;&gt;"",C2034&gt;=Dashboard!$F$5,C2034&lt;=Dashboard!$H$5),AND(C2034="",Dashboard!$F$5&lt;=1980,Dashboard!$H$5&gt;=2016))),1,0)</f>
        <v>1</v>
      </c>
      <c r="Q2034" s="0" t="n">
        <f aca="false">J2034*P2034+ROW()*0.00000001</f>
        <v>1.02002034</v>
      </c>
    </row>
    <row r="2035" customFormat="false" ht="15" hidden="false" customHeight="false" outlineLevel="0" collapsed="false">
      <c r="A2035" s="0" t="s">
        <v>765</v>
      </c>
      <c r="B2035" s="0" t="s">
        <v>70</v>
      </c>
      <c r="C2035" s="0" t="n">
        <v>2013</v>
      </c>
      <c r="D2035" s="0" t="s">
        <v>16</v>
      </c>
      <c r="E2035" s="0" t="s">
        <v>91</v>
      </c>
      <c r="F2035" s="0" t="n">
        <v>0.43</v>
      </c>
      <c r="G2035" s="0" t="n">
        <v>0.42</v>
      </c>
      <c r="H2035" s="0" t="n">
        <v>0</v>
      </c>
      <c r="I2035" s="0" t="n">
        <v>0.17</v>
      </c>
      <c r="J2035" s="0" t="n">
        <v>1.02</v>
      </c>
      <c r="K2035" s="0" t="n">
        <v>83</v>
      </c>
      <c r="L2035" s="0" t="n">
        <v>5.3</v>
      </c>
      <c r="M2035" s="0" t="s">
        <v>125</v>
      </c>
      <c r="N2035" s="0" t="s">
        <v>74</v>
      </c>
      <c r="O2035" s="0" t="s">
        <v>42</v>
      </c>
      <c r="P2035" s="0" t="n">
        <f aca="false">IF(AND(OR(Dashboard!$B$5="All",D2035=Dashboard!$B$5),OR(Dashboard!$D$5="All",N2035=Dashboard!$D$5),OR(AND(C2035&lt;&gt;"",C2035&gt;=Dashboard!$F$5,C2035&lt;=Dashboard!$H$5),AND(C2035="",Dashboard!$F$5&lt;=1980,Dashboard!$H$5&gt;=2016))),1,0)</f>
        <v>1</v>
      </c>
      <c r="Q2035" s="0" t="n">
        <f aca="false">J2035*P2035+ROW()*0.00000001</f>
        <v>1.02002035</v>
      </c>
    </row>
    <row r="2036" customFormat="false" ht="15" hidden="false" customHeight="false" outlineLevel="0" collapsed="false">
      <c r="A2036" s="0" t="s">
        <v>306</v>
      </c>
      <c r="B2036" s="0" t="s">
        <v>144</v>
      </c>
      <c r="C2036" s="0" t="n">
        <v>2006</v>
      </c>
      <c r="D2036" s="0" t="s">
        <v>34</v>
      </c>
      <c r="E2036" s="0" t="s">
        <v>142</v>
      </c>
      <c r="F2036" s="0" t="n">
        <v>0.97</v>
      </c>
      <c r="G2036" s="0" t="n">
        <v>0.03</v>
      </c>
      <c r="H2036" s="0" t="n">
        <v>0</v>
      </c>
      <c r="I2036" s="0" t="n">
        <v>0.03</v>
      </c>
      <c r="J2036" s="0" t="n">
        <v>1.02</v>
      </c>
      <c r="K2036" s="0" t="n">
        <v>83</v>
      </c>
      <c r="L2036" s="0" t="n">
        <v>8.7</v>
      </c>
      <c r="M2036" s="0" t="s">
        <v>36</v>
      </c>
      <c r="N2036" s="0" t="s">
        <v>66</v>
      </c>
      <c r="O2036" s="0" t="s">
        <v>42</v>
      </c>
      <c r="P2036" s="0" t="n">
        <f aca="false">IF(AND(OR(Dashboard!$B$5="All",D2036=Dashboard!$B$5),OR(Dashboard!$D$5="All",N2036=Dashboard!$D$5),OR(AND(C2036&lt;&gt;"",C2036&gt;=Dashboard!$F$5,C2036&lt;=Dashboard!$H$5),AND(C2036="",Dashboard!$F$5&lt;=1980,Dashboard!$H$5&gt;=2016))),1,0)</f>
        <v>1</v>
      </c>
      <c r="Q2036" s="0" t="n">
        <f aca="false">J2036*P2036+ROW()*0.00000001</f>
        <v>1.02002036</v>
      </c>
    </row>
    <row r="2037" customFormat="false" ht="15" hidden="false" customHeight="false" outlineLevel="0" collapsed="false">
      <c r="A2037" s="0" t="s">
        <v>1096</v>
      </c>
      <c r="B2037" s="0" t="s">
        <v>97</v>
      </c>
      <c r="C2037" s="0" t="n">
        <v>2011</v>
      </c>
      <c r="D2037" s="0" t="s">
        <v>16</v>
      </c>
      <c r="E2037" s="0" t="s">
        <v>154</v>
      </c>
      <c r="F2037" s="0" t="n">
        <v>0.44</v>
      </c>
      <c r="G2037" s="0" t="n">
        <v>0.47</v>
      </c>
      <c r="H2037" s="0" t="n">
        <v>0.01</v>
      </c>
      <c r="I2037" s="0" t="n">
        <v>0.09</v>
      </c>
      <c r="J2037" s="0" t="n">
        <v>1.02</v>
      </c>
      <c r="K2037" s="0" t="n">
        <v>66</v>
      </c>
      <c r="L2037" s="0" t="n">
        <v>6.9</v>
      </c>
      <c r="M2037" s="0" t="s">
        <v>36</v>
      </c>
      <c r="N2037" s="0" t="s">
        <v>35</v>
      </c>
      <c r="O2037" s="0" t="s">
        <v>67</v>
      </c>
      <c r="P2037" s="0" t="n">
        <f aca="false">IF(AND(OR(Dashboard!$B$5="All",D2037=Dashboard!$B$5),OR(Dashboard!$D$5="All",N2037=Dashboard!$D$5),OR(AND(C2037&lt;&gt;"",C2037&gt;=Dashboard!$F$5,C2037&lt;=Dashboard!$H$5),AND(C2037="",Dashboard!$F$5&lt;=1980,Dashboard!$H$5&gt;=2016))),1,0)</f>
        <v>1</v>
      </c>
      <c r="Q2037" s="0" t="n">
        <f aca="false">J2037*P2037+ROW()*0.00000001</f>
        <v>1.02002037</v>
      </c>
    </row>
    <row r="2038" customFormat="false" ht="15" hidden="false" customHeight="false" outlineLevel="0" collapsed="false">
      <c r="A2038" s="0" t="s">
        <v>744</v>
      </c>
      <c r="B2038" s="0" t="s">
        <v>33</v>
      </c>
      <c r="C2038" s="0" t="n">
        <v>2008</v>
      </c>
      <c r="D2038" s="0" t="s">
        <v>52</v>
      </c>
      <c r="E2038" s="0" t="s">
        <v>481</v>
      </c>
      <c r="F2038" s="0" t="n">
        <v>0.93</v>
      </c>
      <c r="G2038" s="0" t="n">
        <v>0.01</v>
      </c>
      <c r="H2038" s="0" t="n">
        <v>0</v>
      </c>
      <c r="I2038" s="0" t="n">
        <v>0.08</v>
      </c>
      <c r="J2038" s="0" t="n">
        <v>1.02</v>
      </c>
      <c r="K2038" s="0" t="n">
        <v>92</v>
      </c>
      <c r="L2038" s="0" t="n">
        <v>7.7</v>
      </c>
      <c r="M2038" s="0" t="s">
        <v>103</v>
      </c>
      <c r="N2038" s="0" t="s">
        <v>35</v>
      </c>
      <c r="O2038" s="0" t="s">
        <v>60</v>
      </c>
      <c r="P2038" s="0" t="n">
        <f aca="false">IF(AND(OR(Dashboard!$B$5="All",D2038=Dashboard!$B$5),OR(Dashboard!$D$5="All",N2038=Dashboard!$D$5),OR(AND(C2038&lt;&gt;"",C2038&gt;=Dashboard!$F$5,C2038&lt;=Dashboard!$H$5),AND(C2038="",Dashboard!$F$5&lt;=1980,Dashboard!$H$5&gt;=2016))),1,0)</f>
        <v>1</v>
      </c>
      <c r="Q2038" s="0" t="n">
        <f aca="false">J2038*P2038+ROW()*0.00000001</f>
        <v>1.02002038</v>
      </c>
    </row>
    <row r="2039" customFormat="false" ht="15" hidden="false" customHeight="false" outlineLevel="0" collapsed="false">
      <c r="A2039" s="0" t="s">
        <v>1764</v>
      </c>
      <c r="B2039" s="0" t="s">
        <v>76</v>
      </c>
      <c r="C2039" s="0" t="n">
        <v>2004</v>
      </c>
      <c r="D2039" s="0" t="s">
        <v>71</v>
      </c>
      <c r="E2039" s="0" t="s">
        <v>142</v>
      </c>
      <c r="F2039" s="0" t="n">
        <v>0.5</v>
      </c>
      <c r="G2039" s="0" t="n">
        <v>0.39</v>
      </c>
      <c r="H2039" s="0" t="n">
        <v>0</v>
      </c>
      <c r="I2039" s="0" t="n">
        <v>0.13</v>
      </c>
      <c r="J2039" s="0" t="n">
        <v>1.02</v>
      </c>
      <c r="K2039" s="0" t="n">
        <v>70</v>
      </c>
      <c r="L2039" s="0" t="n">
        <v>8.7</v>
      </c>
      <c r="M2039" s="0" t="s">
        <v>36</v>
      </c>
      <c r="N2039" s="0" t="s">
        <v>74</v>
      </c>
      <c r="O2039" s="0" t="s">
        <v>67</v>
      </c>
      <c r="P2039" s="0" t="n">
        <f aca="false">IF(AND(OR(Dashboard!$B$5="All",D2039=Dashboard!$B$5),OR(Dashboard!$D$5="All",N2039=Dashboard!$D$5),OR(AND(C2039&lt;&gt;"",C2039&gt;=Dashboard!$F$5,C2039&lt;=Dashboard!$H$5),AND(C2039="",Dashboard!$F$5&lt;=1980,Dashboard!$H$5&gt;=2016))),1,0)</f>
        <v>1</v>
      </c>
      <c r="Q2039" s="0" t="n">
        <f aca="false">J2039*P2039+ROW()*0.00000001</f>
        <v>1.02002039</v>
      </c>
    </row>
    <row r="2040" customFormat="false" ht="15" hidden="false" customHeight="false" outlineLevel="0" collapsed="false">
      <c r="A2040" s="0" t="s">
        <v>1765</v>
      </c>
      <c r="B2040" s="0" t="s">
        <v>50</v>
      </c>
      <c r="C2040" s="0" t="n">
        <v>2012</v>
      </c>
      <c r="D2040" s="0" t="s">
        <v>46</v>
      </c>
      <c r="E2040" s="0" t="s">
        <v>35</v>
      </c>
      <c r="F2040" s="0" t="n">
        <v>0.56</v>
      </c>
      <c r="G2040" s="0" t="n">
        <v>0.05</v>
      </c>
      <c r="H2040" s="0" t="n">
        <v>0.37</v>
      </c>
      <c r="I2040" s="0" t="n">
        <v>0.04</v>
      </c>
      <c r="J2040" s="0" t="n">
        <v>1.02</v>
      </c>
      <c r="K2040" s="0" t="n">
        <v>80</v>
      </c>
      <c r="L2040" s="0" t="n">
        <v>8.2</v>
      </c>
      <c r="M2040" s="0" t="s">
        <v>36</v>
      </c>
      <c r="N2040" s="0" t="s">
        <v>35</v>
      </c>
      <c r="O2040" s="0" t="s">
        <v>37</v>
      </c>
      <c r="P2040" s="0" t="n">
        <f aca="false">IF(AND(OR(Dashboard!$B$5="All",D2040=Dashboard!$B$5),OR(Dashboard!$D$5="All",N2040=Dashboard!$D$5),OR(AND(C2040&lt;&gt;"",C2040&gt;=Dashboard!$F$5,C2040&lt;=Dashboard!$H$5),AND(C2040="",Dashboard!$F$5&lt;=1980,Dashboard!$H$5&gt;=2016))),1,0)</f>
        <v>1</v>
      </c>
      <c r="Q2040" s="0" t="n">
        <f aca="false">J2040*P2040+ROW()*0.00000001</f>
        <v>1.0200204</v>
      </c>
    </row>
    <row r="2041" customFormat="false" ht="15" hidden="false" customHeight="false" outlineLevel="0" collapsed="false">
      <c r="A2041" s="0" t="s">
        <v>1213</v>
      </c>
      <c r="B2041" s="0" t="s">
        <v>33</v>
      </c>
      <c r="C2041" s="0" t="n">
        <v>2008</v>
      </c>
      <c r="D2041" s="0" t="s">
        <v>16</v>
      </c>
      <c r="E2041" s="0" t="s">
        <v>418</v>
      </c>
      <c r="F2041" s="0" t="n">
        <v>0.51</v>
      </c>
      <c r="G2041" s="0" t="n">
        <v>0.4</v>
      </c>
      <c r="H2041" s="0" t="n">
        <v>0</v>
      </c>
      <c r="I2041" s="0" t="n">
        <v>0.11</v>
      </c>
      <c r="J2041" s="0" t="n">
        <v>1.01</v>
      </c>
      <c r="K2041" s="0" t="n">
        <v>51</v>
      </c>
      <c r="L2041" s="0" t="n">
        <v>3.6</v>
      </c>
      <c r="M2041" s="0" t="s">
        <v>36</v>
      </c>
      <c r="N2041" s="0" t="s">
        <v>35</v>
      </c>
      <c r="O2041" s="0" t="s">
        <v>53</v>
      </c>
      <c r="P2041" s="0" t="n">
        <f aca="false">IF(AND(OR(Dashboard!$B$5="All",D2041=Dashboard!$B$5),OR(Dashboard!$D$5="All",N2041=Dashboard!$D$5),OR(AND(C2041&lt;&gt;"",C2041&gt;=Dashboard!$F$5,C2041&lt;=Dashboard!$H$5),AND(C2041="",Dashboard!$F$5&lt;=1980,Dashboard!$H$5&gt;=2016))),1,0)</f>
        <v>1</v>
      </c>
      <c r="Q2041" s="0" t="n">
        <f aca="false">J2041*P2041+ROW()*0.00000001</f>
        <v>1.01002041</v>
      </c>
    </row>
    <row r="2042" customFormat="false" ht="15" hidden="false" customHeight="false" outlineLevel="0" collapsed="false">
      <c r="A2042" s="0" t="s">
        <v>1766</v>
      </c>
      <c r="B2042" s="0" t="s">
        <v>117</v>
      </c>
      <c r="C2042" s="0" t="n">
        <v>1998</v>
      </c>
      <c r="D2042" s="0" t="s">
        <v>48</v>
      </c>
      <c r="E2042" s="0" t="s">
        <v>342</v>
      </c>
      <c r="F2042" s="0" t="n">
        <v>0.56</v>
      </c>
      <c r="G2042" s="0" t="n">
        <v>0.38</v>
      </c>
      <c r="H2042" s="0" t="n">
        <v>0</v>
      </c>
      <c r="I2042" s="0" t="n">
        <v>0.07</v>
      </c>
      <c r="J2042" s="0" t="n">
        <v>1.01</v>
      </c>
      <c r="N2042" s="0" t="s">
        <v>74</v>
      </c>
      <c r="P2042" s="0" t="n">
        <f aca="false">IF(AND(OR(Dashboard!$B$5="All",D2042=Dashboard!$B$5),OR(Dashboard!$D$5="All",N2042=Dashboard!$D$5),OR(AND(C2042&lt;&gt;"",C2042&gt;=Dashboard!$F$5,C2042&lt;=Dashboard!$H$5),AND(C2042="",Dashboard!$F$5&lt;=1980,Dashboard!$H$5&gt;=2016))),1,0)</f>
        <v>1</v>
      </c>
      <c r="Q2042" s="0" t="n">
        <f aca="false">J2042*P2042+ROW()*0.00000001</f>
        <v>1.01002042</v>
      </c>
    </row>
    <row r="2043" customFormat="false" ht="15" hidden="false" customHeight="false" outlineLevel="0" collapsed="false">
      <c r="A2043" s="0" t="s">
        <v>1767</v>
      </c>
      <c r="B2043" s="0" t="s">
        <v>33</v>
      </c>
      <c r="C2043" s="0" t="n">
        <v>2007</v>
      </c>
      <c r="D2043" s="0" t="s">
        <v>102</v>
      </c>
      <c r="E2043" s="0" t="s">
        <v>1768</v>
      </c>
      <c r="F2043" s="0" t="n">
        <v>0.44</v>
      </c>
      <c r="G2043" s="0" t="n">
        <v>0.46</v>
      </c>
      <c r="H2043" s="0" t="n">
        <v>0</v>
      </c>
      <c r="I2043" s="0" t="n">
        <v>0.11</v>
      </c>
      <c r="J2043" s="0" t="n">
        <v>1.01</v>
      </c>
      <c r="K2043" s="0" t="n">
        <v>74</v>
      </c>
      <c r="L2043" s="0" t="n">
        <v>8</v>
      </c>
      <c r="M2043" s="0" t="s">
        <v>103</v>
      </c>
      <c r="N2043" s="0" t="s">
        <v>35</v>
      </c>
      <c r="O2043" s="0" t="s">
        <v>37</v>
      </c>
      <c r="P2043" s="0" t="n">
        <f aca="false">IF(AND(OR(Dashboard!$B$5="All",D2043=Dashboard!$B$5),OR(Dashboard!$D$5="All",N2043=Dashboard!$D$5),OR(AND(C2043&lt;&gt;"",C2043&gt;=Dashboard!$F$5,C2043&lt;=Dashboard!$H$5),AND(C2043="",Dashboard!$F$5&lt;=1980,Dashboard!$H$5&gt;=2016))),1,0)</f>
        <v>1</v>
      </c>
      <c r="Q2043" s="0" t="n">
        <f aca="false">J2043*P2043+ROW()*0.00000001</f>
        <v>1.01002043</v>
      </c>
    </row>
    <row r="2044" customFormat="false" ht="15" hidden="false" customHeight="false" outlineLevel="0" collapsed="false">
      <c r="A2044" s="0" t="s">
        <v>1769</v>
      </c>
      <c r="B2044" s="0" t="s">
        <v>50</v>
      </c>
      <c r="C2044" s="0" t="n">
        <v>2009</v>
      </c>
      <c r="D2044" s="0" t="s">
        <v>114</v>
      </c>
      <c r="E2044" s="0" t="s">
        <v>487</v>
      </c>
      <c r="F2044" s="0" t="n">
        <v>0.56</v>
      </c>
      <c r="G2044" s="0" t="n">
        <v>0.34</v>
      </c>
      <c r="H2044" s="0" t="n">
        <v>0.02</v>
      </c>
      <c r="I2044" s="0" t="n">
        <v>0.09</v>
      </c>
      <c r="J2044" s="0" t="n">
        <v>1.01</v>
      </c>
      <c r="M2044" s="0" t="s">
        <v>36</v>
      </c>
      <c r="N2044" s="0" t="s">
        <v>35</v>
      </c>
      <c r="P2044" s="0" t="n">
        <f aca="false">IF(AND(OR(Dashboard!$B$5="All",D2044=Dashboard!$B$5),OR(Dashboard!$D$5="All",N2044=Dashboard!$D$5),OR(AND(C2044&lt;&gt;"",C2044&gt;=Dashboard!$F$5,C2044&lt;=Dashboard!$H$5),AND(C2044="",Dashboard!$F$5&lt;=1980,Dashboard!$H$5&gt;=2016))),1,0)</f>
        <v>1</v>
      </c>
      <c r="Q2044" s="0" t="n">
        <f aca="false">J2044*P2044+ROW()*0.00000001</f>
        <v>1.01002044</v>
      </c>
    </row>
    <row r="2045" customFormat="false" ht="15" hidden="false" customHeight="false" outlineLevel="0" collapsed="false">
      <c r="A2045" s="0" t="s">
        <v>1770</v>
      </c>
      <c r="B2045" s="0" t="s">
        <v>64</v>
      </c>
      <c r="C2045" s="0" t="n">
        <v>2007</v>
      </c>
      <c r="D2045" s="0" t="s">
        <v>58</v>
      </c>
      <c r="E2045" s="0" t="s">
        <v>160</v>
      </c>
      <c r="F2045" s="0" t="n">
        <v>0.69</v>
      </c>
      <c r="G2045" s="0" t="n">
        <v>0.04</v>
      </c>
      <c r="H2045" s="0" t="n">
        <v>0.22</v>
      </c>
      <c r="I2045" s="0" t="n">
        <v>0.06</v>
      </c>
      <c r="J2045" s="0" t="n">
        <v>1.01</v>
      </c>
      <c r="K2045" s="0" t="n">
        <v>80</v>
      </c>
      <c r="L2045" s="0" t="n">
        <v>7.9</v>
      </c>
      <c r="M2045" s="0" t="s">
        <v>103</v>
      </c>
      <c r="N2045" s="0" t="s">
        <v>66</v>
      </c>
      <c r="O2045" s="0" t="s">
        <v>37</v>
      </c>
      <c r="P2045" s="0" t="n">
        <f aca="false">IF(AND(OR(Dashboard!$B$5="All",D2045=Dashboard!$B$5),OR(Dashboard!$D$5="All",N2045=Dashboard!$D$5),OR(AND(C2045&lt;&gt;"",C2045&gt;=Dashboard!$F$5,C2045&lt;=Dashboard!$H$5),AND(C2045="",Dashboard!$F$5&lt;=1980,Dashboard!$H$5&gt;=2016))),1,0)</f>
        <v>1</v>
      </c>
      <c r="Q2045" s="0" t="n">
        <f aca="false">J2045*P2045+ROW()*0.00000001</f>
        <v>1.01002045</v>
      </c>
    </row>
    <row r="2046" customFormat="false" ht="15" hidden="false" customHeight="false" outlineLevel="0" collapsed="false">
      <c r="A2046" s="0" t="s">
        <v>1165</v>
      </c>
      <c r="B2046" s="0" t="s">
        <v>33</v>
      </c>
      <c r="C2046" s="0" t="n">
        <v>2007</v>
      </c>
      <c r="D2046" s="0" t="s">
        <v>71</v>
      </c>
      <c r="E2046" s="0" t="s">
        <v>142</v>
      </c>
      <c r="F2046" s="0" t="n">
        <v>0.45</v>
      </c>
      <c r="G2046" s="0" t="n">
        <v>0.46</v>
      </c>
      <c r="H2046" s="0" t="n">
        <v>0</v>
      </c>
      <c r="I2046" s="0" t="n">
        <v>0.11</v>
      </c>
      <c r="J2046" s="0" t="n">
        <v>1.01</v>
      </c>
      <c r="K2046" s="0" t="n">
        <v>64</v>
      </c>
      <c r="L2046" s="0" t="n">
        <v>6.1</v>
      </c>
      <c r="M2046" s="0" t="s">
        <v>103</v>
      </c>
      <c r="N2046" s="0" t="s">
        <v>35</v>
      </c>
      <c r="O2046" s="0" t="s">
        <v>67</v>
      </c>
      <c r="P2046" s="0" t="n">
        <f aca="false">IF(AND(OR(Dashboard!$B$5="All",D2046=Dashboard!$B$5),OR(Dashboard!$D$5="All",N2046=Dashboard!$D$5),OR(AND(C2046&lt;&gt;"",C2046&gt;=Dashboard!$F$5,C2046&lt;=Dashboard!$H$5),AND(C2046="",Dashboard!$F$5&lt;=1980,Dashboard!$H$5&gt;=2016))),1,0)</f>
        <v>1</v>
      </c>
      <c r="Q2046" s="0" t="n">
        <f aca="false">J2046*P2046+ROW()*0.00000001</f>
        <v>1.01002046</v>
      </c>
    </row>
    <row r="2047" customFormat="false" ht="15" hidden="false" customHeight="false" outlineLevel="0" collapsed="false">
      <c r="A2047" s="0" t="s">
        <v>1615</v>
      </c>
      <c r="B2047" s="0" t="s">
        <v>78</v>
      </c>
      <c r="C2047" s="0" t="n">
        <v>1995</v>
      </c>
      <c r="D2047" s="0" t="s">
        <v>34</v>
      </c>
      <c r="E2047" s="0" t="s">
        <v>449</v>
      </c>
      <c r="F2047" s="0" t="n">
        <v>0.87</v>
      </c>
      <c r="G2047" s="0" t="n">
        <v>0.12</v>
      </c>
      <c r="H2047" s="0" t="n">
        <v>0</v>
      </c>
      <c r="I2047" s="0" t="n">
        <v>0.02</v>
      </c>
      <c r="J2047" s="0" t="n">
        <v>1.01</v>
      </c>
      <c r="N2047" s="0" t="s">
        <v>35</v>
      </c>
      <c r="P2047" s="0" t="n">
        <f aca="false">IF(AND(OR(Dashboard!$B$5="All",D2047=Dashboard!$B$5),OR(Dashboard!$D$5="All",N2047=Dashboard!$D$5),OR(AND(C2047&lt;&gt;"",C2047&gt;=Dashboard!$F$5,C2047&lt;=Dashboard!$H$5),AND(C2047="",Dashboard!$F$5&lt;=1980,Dashboard!$H$5&gt;=2016))),1,0)</f>
        <v>1</v>
      </c>
      <c r="Q2047" s="0" t="n">
        <f aca="false">J2047*P2047+ROW()*0.00000001</f>
        <v>1.01002047</v>
      </c>
    </row>
    <row r="2048" customFormat="false" ht="15" hidden="false" customHeight="false" outlineLevel="0" collapsed="false">
      <c r="A2048" s="0" t="s">
        <v>1771</v>
      </c>
      <c r="B2048" s="0" t="s">
        <v>152</v>
      </c>
      <c r="C2048" s="0" t="n">
        <v>2003</v>
      </c>
      <c r="D2048" s="0" t="s">
        <v>34</v>
      </c>
      <c r="E2048" s="0" t="s">
        <v>257</v>
      </c>
      <c r="F2048" s="0" t="n">
        <v>0</v>
      </c>
      <c r="G2048" s="0" t="n">
        <v>0.93</v>
      </c>
      <c r="H2048" s="0" t="n">
        <v>0</v>
      </c>
      <c r="I2048" s="0" t="n">
        <v>0.08</v>
      </c>
      <c r="J2048" s="0" t="n">
        <v>1.01</v>
      </c>
      <c r="N2048" s="0" t="s">
        <v>152</v>
      </c>
      <c r="P2048" s="0" t="n">
        <f aca="false">IF(AND(OR(Dashboard!$B$5="All",D2048=Dashboard!$B$5),OR(Dashboard!$D$5="All",N2048=Dashboard!$D$5),OR(AND(C2048&lt;&gt;"",C2048&gt;=Dashboard!$F$5,C2048&lt;=Dashboard!$H$5),AND(C2048="",Dashboard!$F$5&lt;=1980,Dashboard!$H$5&gt;=2016))),1,0)</f>
        <v>1</v>
      </c>
      <c r="Q2048" s="0" t="n">
        <f aca="false">J2048*P2048+ROW()*0.00000001</f>
        <v>1.01002048</v>
      </c>
    </row>
    <row r="2049" customFormat="false" ht="15" hidden="false" customHeight="false" outlineLevel="0" collapsed="false">
      <c r="A2049" s="0" t="s">
        <v>319</v>
      </c>
      <c r="B2049" s="0" t="s">
        <v>851</v>
      </c>
      <c r="C2049" s="0" t="n">
        <v>2012</v>
      </c>
      <c r="D2049" s="0" t="s">
        <v>41</v>
      </c>
      <c r="E2049" s="0" t="s">
        <v>142</v>
      </c>
      <c r="F2049" s="0" t="n">
        <v>0.33</v>
      </c>
      <c r="G2049" s="0" t="n">
        <v>0.45</v>
      </c>
      <c r="H2049" s="0" t="n">
        <v>0.01</v>
      </c>
      <c r="I2049" s="0" t="n">
        <v>0.22</v>
      </c>
      <c r="J2049" s="0" t="n">
        <v>1.01</v>
      </c>
      <c r="N2049" s="0" t="s">
        <v>74</v>
      </c>
      <c r="P2049" s="0" t="n">
        <f aca="false">IF(AND(OR(Dashboard!$B$5="All",D2049=Dashboard!$B$5),OR(Dashboard!$D$5="All",N2049=Dashboard!$D$5),OR(AND(C2049&lt;&gt;"",C2049&gt;=Dashboard!$F$5,C2049&lt;=Dashboard!$H$5),AND(C2049="",Dashboard!$F$5&lt;=1980,Dashboard!$H$5&gt;=2016))),1,0)</f>
        <v>1</v>
      </c>
      <c r="Q2049" s="0" t="n">
        <f aca="false">J2049*P2049+ROW()*0.00000001</f>
        <v>1.01002049</v>
      </c>
    </row>
    <row r="2050" customFormat="false" ht="15" hidden="false" customHeight="false" outlineLevel="0" collapsed="false">
      <c r="A2050" s="0" t="s">
        <v>1772</v>
      </c>
      <c r="B2050" s="0" t="s">
        <v>64</v>
      </c>
      <c r="C2050" s="0" t="n">
        <v>2008</v>
      </c>
      <c r="D2050" s="0" t="s">
        <v>71</v>
      </c>
      <c r="E2050" s="0" t="s">
        <v>782</v>
      </c>
      <c r="F2050" s="0" t="n">
        <v>0.65</v>
      </c>
      <c r="G2050" s="0" t="n">
        <v>0.22</v>
      </c>
      <c r="H2050" s="0" t="n">
        <v>0.05</v>
      </c>
      <c r="I2050" s="0" t="n">
        <v>0.1</v>
      </c>
      <c r="J2050" s="0" t="n">
        <v>1.01</v>
      </c>
      <c r="K2050" s="0" t="n">
        <v>81</v>
      </c>
      <c r="L2050" s="0" t="n">
        <v>8</v>
      </c>
      <c r="M2050" s="0" t="s">
        <v>73</v>
      </c>
      <c r="N2050" s="0" t="s">
        <v>66</v>
      </c>
      <c r="O2050" s="0" t="s">
        <v>42</v>
      </c>
      <c r="P2050" s="0" t="n">
        <f aca="false">IF(AND(OR(Dashboard!$B$5="All",D2050=Dashboard!$B$5),OR(Dashboard!$D$5="All",N2050=Dashboard!$D$5),OR(AND(C2050&lt;&gt;"",C2050&gt;=Dashboard!$F$5,C2050&lt;=Dashboard!$H$5),AND(C2050="",Dashboard!$F$5&lt;=1980,Dashboard!$H$5&gt;=2016))),1,0)</f>
        <v>1</v>
      </c>
      <c r="Q2050" s="0" t="n">
        <f aca="false">J2050*P2050+ROW()*0.00000001</f>
        <v>1.0100205</v>
      </c>
    </row>
    <row r="2051" customFormat="false" ht="15" hidden="false" customHeight="false" outlineLevel="0" collapsed="false">
      <c r="A2051" s="0" t="s">
        <v>1366</v>
      </c>
      <c r="B2051" s="0" t="s">
        <v>64</v>
      </c>
      <c r="C2051" s="0" t="n">
        <v>2014</v>
      </c>
      <c r="D2051" s="0" t="s">
        <v>71</v>
      </c>
      <c r="E2051" s="0" t="s">
        <v>124</v>
      </c>
      <c r="F2051" s="0" t="n">
        <v>0.58</v>
      </c>
      <c r="G2051" s="0" t="n">
        <v>0.34</v>
      </c>
      <c r="H2051" s="0" t="n">
        <v>0</v>
      </c>
      <c r="I2051" s="0" t="n">
        <v>0.09</v>
      </c>
      <c r="J2051" s="0" t="n">
        <v>1.01</v>
      </c>
      <c r="K2051" s="0" t="n">
        <v>72</v>
      </c>
      <c r="L2051" s="0" t="n">
        <v>7.3</v>
      </c>
      <c r="M2051" s="0" t="s">
        <v>73</v>
      </c>
      <c r="N2051" s="0" t="s">
        <v>66</v>
      </c>
      <c r="O2051" s="0" t="s">
        <v>37</v>
      </c>
      <c r="P2051" s="0" t="n">
        <f aca="false">IF(AND(OR(Dashboard!$B$5="All",D2051=Dashboard!$B$5),OR(Dashboard!$D$5="All",N2051=Dashboard!$D$5),OR(AND(C2051&lt;&gt;"",C2051&gt;=Dashboard!$F$5,C2051&lt;=Dashboard!$H$5),AND(C2051="",Dashboard!$F$5&lt;=1980,Dashboard!$H$5&gt;=2016))),1,0)</f>
        <v>1</v>
      </c>
      <c r="Q2051" s="0" t="n">
        <f aca="false">J2051*P2051+ROW()*0.00000001</f>
        <v>1.01002051</v>
      </c>
    </row>
    <row r="2052" customFormat="false" ht="15" hidden="false" customHeight="false" outlineLevel="0" collapsed="false">
      <c r="A2052" s="0" t="s">
        <v>1773</v>
      </c>
      <c r="B2052" s="0" t="s">
        <v>94</v>
      </c>
      <c r="C2052" s="0" t="n">
        <v>2014</v>
      </c>
      <c r="D2052" s="0" t="s">
        <v>16</v>
      </c>
      <c r="E2052" s="0" t="s">
        <v>124</v>
      </c>
      <c r="F2052" s="0" t="n">
        <v>0.22</v>
      </c>
      <c r="G2052" s="0" t="n">
        <v>0.64</v>
      </c>
      <c r="H2052" s="0" t="n">
        <v>0</v>
      </c>
      <c r="I2052" s="0" t="n">
        <v>0.16</v>
      </c>
      <c r="J2052" s="0" t="n">
        <v>1.01</v>
      </c>
      <c r="K2052" s="0" t="n">
        <v>90</v>
      </c>
      <c r="L2052" s="0" t="n">
        <v>8.5</v>
      </c>
      <c r="M2052" s="0" t="s">
        <v>125</v>
      </c>
      <c r="N2052" s="0" t="s">
        <v>74</v>
      </c>
      <c r="O2052" s="0" t="s">
        <v>42</v>
      </c>
      <c r="P2052" s="0" t="n">
        <f aca="false">IF(AND(OR(Dashboard!$B$5="All",D2052=Dashboard!$B$5),OR(Dashboard!$D$5="All",N2052=Dashboard!$D$5),OR(AND(C2052&lt;&gt;"",C2052&gt;=Dashboard!$F$5,C2052&lt;=Dashboard!$H$5),AND(C2052="",Dashboard!$F$5&lt;=1980,Dashboard!$H$5&gt;=2016))),1,0)</f>
        <v>1</v>
      </c>
      <c r="Q2052" s="0" t="n">
        <f aca="false">J2052*P2052+ROW()*0.00000001</f>
        <v>1.01002052</v>
      </c>
    </row>
    <row r="2053" customFormat="false" ht="15" hidden="false" customHeight="false" outlineLevel="0" collapsed="false">
      <c r="A2053" s="0" t="s">
        <v>1774</v>
      </c>
      <c r="B2053" s="0" t="s">
        <v>50</v>
      </c>
      <c r="C2053" s="0" t="n">
        <v>2006</v>
      </c>
      <c r="D2053" s="0" t="s">
        <v>52</v>
      </c>
      <c r="E2053" s="0" t="s">
        <v>154</v>
      </c>
      <c r="F2053" s="0" t="n">
        <v>0</v>
      </c>
      <c r="G2053" s="0" t="n">
        <v>0</v>
      </c>
      <c r="H2053" s="0" t="n">
        <v>1.01</v>
      </c>
      <c r="I2053" s="0" t="n">
        <v>0</v>
      </c>
      <c r="J2053" s="0" t="n">
        <v>1.01</v>
      </c>
      <c r="N2053" s="0" t="s">
        <v>35</v>
      </c>
      <c r="P2053" s="0" t="n">
        <f aca="false">IF(AND(OR(Dashboard!$B$5="All",D2053=Dashboard!$B$5),OR(Dashboard!$D$5="All",N2053=Dashboard!$D$5),OR(AND(C2053&lt;&gt;"",C2053&gt;=Dashboard!$F$5,C2053&lt;=Dashboard!$H$5),AND(C2053="",Dashboard!$F$5&lt;=1980,Dashboard!$H$5&gt;=2016))),1,0)</f>
        <v>1</v>
      </c>
      <c r="Q2053" s="0" t="n">
        <f aca="false">J2053*P2053+ROW()*0.00000001</f>
        <v>1.01002053</v>
      </c>
    </row>
    <row r="2054" customFormat="false" ht="15" hidden="false" customHeight="false" outlineLevel="0" collapsed="false">
      <c r="A2054" s="0" t="s">
        <v>1678</v>
      </c>
      <c r="B2054" s="0" t="s">
        <v>64</v>
      </c>
      <c r="C2054" s="0" t="n">
        <v>2008</v>
      </c>
      <c r="D2054" s="0" t="s">
        <v>71</v>
      </c>
      <c r="E2054" s="0" t="s">
        <v>124</v>
      </c>
      <c r="F2054" s="0" t="n">
        <v>0.54</v>
      </c>
      <c r="G2054" s="0" t="n">
        <v>0.34</v>
      </c>
      <c r="H2054" s="0" t="n">
        <v>0.02</v>
      </c>
      <c r="I2054" s="0" t="n">
        <v>0.1</v>
      </c>
      <c r="J2054" s="0" t="n">
        <v>1.01</v>
      </c>
      <c r="K2054" s="0" t="n">
        <v>81</v>
      </c>
      <c r="L2054" s="0" t="n">
        <v>7</v>
      </c>
      <c r="M2054" s="0" t="s">
        <v>103</v>
      </c>
      <c r="N2054" s="0" t="s">
        <v>66</v>
      </c>
      <c r="O2054" s="0" t="s">
        <v>42</v>
      </c>
      <c r="P2054" s="0" t="n">
        <f aca="false">IF(AND(OR(Dashboard!$B$5="All",D2054=Dashboard!$B$5),OR(Dashboard!$D$5="All",N2054=Dashboard!$D$5),OR(AND(C2054&lt;&gt;"",C2054&gt;=Dashboard!$F$5,C2054&lt;=Dashboard!$H$5),AND(C2054="",Dashboard!$F$5&lt;=1980,Dashboard!$H$5&gt;=2016))),1,0)</f>
        <v>1</v>
      </c>
      <c r="Q2054" s="0" t="n">
        <f aca="false">J2054*P2054+ROW()*0.00000001</f>
        <v>1.01002054</v>
      </c>
    </row>
    <row r="2055" customFormat="false" ht="15" hidden="false" customHeight="false" outlineLevel="0" collapsed="false">
      <c r="A2055" s="0" t="s">
        <v>1775</v>
      </c>
      <c r="B2055" s="0" t="s">
        <v>117</v>
      </c>
      <c r="C2055" s="0" t="n">
        <v>1997</v>
      </c>
      <c r="D2055" s="0" t="s">
        <v>58</v>
      </c>
      <c r="E2055" s="0" t="s">
        <v>782</v>
      </c>
      <c r="F2055" s="0" t="n">
        <v>0.12</v>
      </c>
      <c r="G2055" s="0" t="n">
        <v>0.08</v>
      </c>
      <c r="H2055" s="0" t="n">
        <v>0.74</v>
      </c>
      <c r="I2055" s="0" t="n">
        <v>0.07</v>
      </c>
      <c r="J2055" s="0" t="n">
        <v>1.01</v>
      </c>
      <c r="K2055" s="0" t="n">
        <v>86</v>
      </c>
      <c r="L2055" s="0" t="n">
        <v>8.3</v>
      </c>
      <c r="N2055" s="0" t="s">
        <v>74</v>
      </c>
      <c r="O2055" s="0" t="s">
        <v>42</v>
      </c>
      <c r="P2055" s="0" t="n">
        <f aca="false">IF(AND(OR(Dashboard!$B$5="All",D2055=Dashboard!$B$5),OR(Dashboard!$D$5="All",N2055=Dashboard!$D$5),OR(AND(C2055&lt;&gt;"",C2055&gt;=Dashboard!$F$5,C2055&lt;=Dashboard!$H$5),AND(C2055="",Dashboard!$F$5&lt;=1980,Dashboard!$H$5&gt;=2016))),1,0)</f>
        <v>1</v>
      </c>
      <c r="Q2055" s="0" t="n">
        <f aca="false">J2055*P2055+ROW()*0.00000001</f>
        <v>1.01002055</v>
      </c>
    </row>
    <row r="2056" customFormat="false" ht="15" hidden="false" customHeight="false" outlineLevel="0" collapsed="false">
      <c r="A2056" s="0" t="s">
        <v>1776</v>
      </c>
      <c r="B2056" s="0" t="s">
        <v>184</v>
      </c>
      <c r="C2056" s="0" t="n">
        <v>2012</v>
      </c>
      <c r="D2056" s="0" t="s">
        <v>71</v>
      </c>
      <c r="E2056" s="0" t="s">
        <v>124</v>
      </c>
      <c r="F2056" s="0" t="n">
        <v>0.52</v>
      </c>
      <c r="G2056" s="0" t="n">
        <v>0.36</v>
      </c>
      <c r="H2056" s="0" t="n">
        <v>0.05</v>
      </c>
      <c r="I2056" s="0" t="n">
        <v>0.08</v>
      </c>
      <c r="J2056" s="0" t="n">
        <v>1.01</v>
      </c>
      <c r="K2056" s="0" t="n">
        <v>77</v>
      </c>
      <c r="L2056" s="0" t="n">
        <v>7.7</v>
      </c>
      <c r="M2056" s="0" t="s">
        <v>73</v>
      </c>
      <c r="N2056" s="0" t="s">
        <v>35</v>
      </c>
      <c r="O2056" s="0" t="s">
        <v>37</v>
      </c>
      <c r="P2056" s="0" t="n">
        <f aca="false">IF(AND(OR(Dashboard!$B$5="All",D2056=Dashboard!$B$5),OR(Dashboard!$D$5="All",N2056=Dashboard!$D$5),OR(AND(C2056&lt;&gt;"",C2056&gt;=Dashboard!$F$5,C2056&lt;=Dashboard!$H$5),AND(C2056="",Dashboard!$F$5&lt;=1980,Dashboard!$H$5&gt;=2016))),1,0)</f>
        <v>1</v>
      </c>
      <c r="Q2056" s="0" t="n">
        <f aca="false">J2056*P2056+ROW()*0.00000001</f>
        <v>1.01002056</v>
      </c>
    </row>
    <row r="2057" customFormat="false" ht="15" hidden="false" customHeight="false" outlineLevel="0" collapsed="false">
      <c r="A2057" s="0" t="s">
        <v>1777</v>
      </c>
      <c r="B2057" s="0" t="s">
        <v>184</v>
      </c>
      <c r="C2057" s="0" t="n">
        <v>2016</v>
      </c>
      <c r="D2057" s="0" t="s">
        <v>102</v>
      </c>
      <c r="E2057" s="0" t="s">
        <v>328</v>
      </c>
      <c r="F2057" s="0" t="n">
        <v>0.5</v>
      </c>
      <c r="G2057" s="0" t="n">
        <v>0.26</v>
      </c>
      <c r="H2057" s="0" t="n">
        <v>0.17</v>
      </c>
      <c r="I2057" s="0" t="n">
        <v>0.08</v>
      </c>
      <c r="J2057" s="0" t="n">
        <v>1.01</v>
      </c>
      <c r="K2057" s="0" t="n">
        <v>76</v>
      </c>
      <c r="L2057" s="0" t="n">
        <v>8</v>
      </c>
      <c r="M2057" s="0" t="s">
        <v>125</v>
      </c>
      <c r="N2057" s="0" t="s">
        <v>35</v>
      </c>
      <c r="O2057" s="0" t="s">
        <v>37</v>
      </c>
      <c r="P2057" s="0" t="n">
        <f aca="false">IF(AND(OR(Dashboard!$B$5="All",D2057=Dashboard!$B$5),OR(Dashboard!$D$5="All",N2057=Dashboard!$D$5),OR(AND(C2057&lt;&gt;"",C2057&gt;=Dashboard!$F$5,C2057&lt;=Dashboard!$H$5),AND(C2057="",Dashboard!$F$5&lt;=1980,Dashboard!$H$5&gt;=2016))),1,0)</f>
        <v>1</v>
      </c>
      <c r="Q2057" s="0" t="n">
        <f aca="false">J2057*P2057+ROW()*0.00000001</f>
        <v>1.01002057</v>
      </c>
    </row>
    <row r="2058" customFormat="false" ht="15" hidden="false" customHeight="false" outlineLevel="0" collapsed="false">
      <c r="A2058" s="0" t="s">
        <v>1778</v>
      </c>
      <c r="B2058" s="0" t="s">
        <v>76</v>
      </c>
      <c r="C2058" s="0" t="n">
        <v>2003</v>
      </c>
      <c r="D2058" s="0" t="s">
        <v>41</v>
      </c>
      <c r="E2058" s="0" t="s">
        <v>1551</v>
      </c>
      <c r="F2058" s="0" t="n">
        <v>0.49</v>
      </c>
      <c r="G2058" s="0" t="n">
        <v>0.38</v>
      </c>
      <c r="H2058" s="0" t="n">
        <v>0</v>
      </c>
      <c r="I2058" s="0" t="n">
        <v>0.13</v>
      </c>
      <c r="J2058" s="0" t="n">
        <v>1</v>
      </c>
      <c r="K2058" s="0" t="n">
        <v>51</v>
      </c>
      <c r="L2058" s="0" t="n">
        <v>8</v>
      </c>
      <c r="M2058" s="0" t="s">
        <v>36</v>
      </c>
      <c r="N2058" s="0" t="s">
        <v>74</v>
      </c>
      <c r="O2058" s="0" t="s">
        <v>53</v>
      </c>
      <c r="P2058" s="0" t="n">
        <f aca="false">IF(AND(OR(Dashboard!$B$5="All",D2058=Dashboard!$B$5),OR(Dashboard!$D$5="All",N2058=Dashboard!$D$5),OR(AND(C2058&lt;&gt;"",C2058&gt;=Dashboard!$F$5,C2058&lt;=Dashboard!$H$5),AND(C2058="",Dashboard!$F$5&lt;=1980,Dashboard!$H$5&gt;=2016))),1,0)</f>
        <v>1</v>
      </c>
      <c r="Q2058" s="0" t="n">
        <f aca="false">J2058*P2058+ROW()*0.00000001</f>
        <v>1.00002058</v>
      </c>
    </row>
    <row r="2059" customFormat="false" ht="15" hidden="false" customHeight="false" outlineLevel="0" collapsed="false">
      <c r="A2059" s="0" t="s">
        <v>1779</v>
      </c>
      <c r="B2059" s="0" t="s">
        <v>117</v>
      </c>
      <c r="C2059" s="0" t="n">
        <v>1997</v>
      </c>
      <c r="D2059" s="0" t="s">
        <v>46</v>
      </c>
      <c r="E2059" s="0" t="s">
        <v>211</v>
      </c>
      <c r="F2059" s="0" t="n">
        <v>0.29</v>
      </c>
      <c r="G2059" s="0" t="n">
        <v>0.19</v>
      </c>
      <c r="H2059" s="0" t="n">
        <v>0.46</v>
      </c>
      <c r="I2059" s="0" t="n">
        <v>0.07</v>
      </c>
      <c r="J2059" s="0" t="n">
        <v>1</v>
      </c>
      <c r="N2059" s="0" t="s">
        <v>74</v>
      </c>
      <c r="P2059" s="0" t="n">
        <f aca="false">IF(AND(OR(Dashboard!$B$5="All",D2059=Dashboard!$B$5),OR(Dashboard!$D$5="All",N2059=Dashboard!$D$5),OR(AND(C2059&lt;&gt;"",C2059&gt;=Dashboard!$F$5,C2059&lt;=Dashboard!$H$5),AND(C2059="",Dashboard!$F$5&lt;=1980,Dashboard!$H$5&gt;=2016))),1,0)</f>
        <v>1</v>
      </c>
      <c r="Q2059" s="0" t="n">
        <f aca="false">J2059*P2059+ROW()*0.00000001</f>
        <v>1.00002059</v>
      </c>
    </row>
    <row r="2060" customFormat="false" ht="15" hidden="false" customHeight="false" outlineLevel="0" collapsed="false">
      <c r="A2060" s="0" t="s">
        <v>1780</v>
      </c>
      <c r="B2060" s="0" t="s">
        <v>33</v>
      </c>
      <c r="C2060" s="0" t="n">
        <v>2009</v>
      </c>
      <c r="D2060" s="0" t="s">
        <v>56</v>
      </c>
      <c r="E2060" s="0" t="s">
        <v>142</v>
      </c>
      <c r="F2060" s="0" t="n">
        <v>0.93</v>
      </c>
      <c r="G2060" s="0" t="n">
        <v>0</v>
      </c>
      <c r="H2060" s="0" t="n">
        <v>0</v>
      </c>
      <c r="I2060" s="0" t="n">
        <v>0.07</v>
      </c>
      <c r="J2060" s="0" t="n">
        <v>1</v>
      </c>
      <c r="K2060" s="0" t="n">
        <v>67</v>
      </c>
      <c r="L2060" s="0" t="n">
        <v>4.5</v>
      </c>
      <c r="M2060" s="0" t="s">
        <v>125</v>
      </c>
      <c r="N2060" s="0" t="s">
        <v>35</v>
      </c>
      <c r="O2060" s="0" t="s">
        <v>67</v>
      </c>
      <c r="P2060" s="0" t="n">
        <f aca="false">IF(AND(OR(Dashboard!$B$5="All",D2060=Dashboard!$B$5),OR(Dashboard!$D$5="All",N2060=Dashboard!$D$5),OR(AND(C2060&lt;&gt;"",C2060&gt;=Dashboard!$F$5,C2060&lt;=Dashboard!$H$5),AND(C2060="",Dashboard!$F$5&lt;=1980,Dashboard!$H$5&gt;=2016))),1,0)</f>
        <v>1</v>
      </c>
      <c r="Q2060" s="0" t="n">
        <f aca="false">J2060*P2060+ROW()*0.00000001</f>
        <v>1.0000206</v>
      </c>
    </row>
    <row r="2061" customFormat="false" ht="15" hidden="false" customHeight="false" outlineLevel="0" collapsed="false">
      <c r="A2061" s="0" t="s">
        <v>1781</v>
      </c>
      <c r="B2061" s="0" t="s">
        <v>164</v>
      </c>
      <c r="C2061" s="0" t="n">
        <v>2010</v>
      </c>
      <c r="D2061" s="0" t="s">
        <v>71</v>
      </c>
      <c r="E2061" s="0" t="s">
        <v>89</v>
      </c>
      <c r="F2061" s="0" t="n">
        <v>0.41</v>
      </c>
      <c r="G2061" s="0" t="n">
        <v>0.35</v>
      </c>
      <c r="H2061" s="0" t="n">
        <v>0.03</v>
      </c>
      <c r="I2061" s="0" t="n">
        <v>0.21</v>
      </c>
      <c r="J2061" s="0" t="n">
        <v>1</v>
      </c>
      <c r="K2061" s="0" t="n">
        <v>86</v>
      </c>
      <c r="L2061" s="0" t="n">
        <v>8.4</v>
      </c>
      <c r="M2061" s="0" t="s">
        <v>73</v>
      </c>
      <c r="N2061" s="0" t="s">
        <v>74</v>
      </c>
      <c r="O2061" s="0" t="s">
        <v>42</v>
      </c>
      <c r="P2061" s="0" t="n">
        <f aca="false">IF(AND(OR(Dashboard!$B$5="All",D2061=Dashboard!$B$5),OR(Dashboard!$D$5="All",N2061=Dashboard!$D$5),OR(AND(C2061&lt;&gt;"",C2061&gt;=Dashboard!$F$5,C2061&lt;=Dashboard!$H$5),AND(C2061="",Dashboard!$F$5&lt;=1980,Dashboard!$H$5&gt;=2016))),1,0)</f>
        <v>1</v>
      </c>
      <c r="Q2061" s="0" t="n">
        <f aca="false">J2061*P2061+ROW()*0.00000001</f>
        <v>1.00002061</v>
      </c>
    </row>
    <row r="2062" customFormat="false" ht="15" hidden="false" customHeight="false" outlineLevel="0" collapsed="false">
      <c r="A2062" s="0" t="s">
        <v>1782</v>
      </c>
      <c r="B2062" s="0" t="s">
        <v>76</v>
      </c>
      <c r="C2062" s="0" t="n">
        <v>2000</v>
      </c>
      <c r="D2062" s="0" t="s">
        <v>102</v>
      </c>
      <c r="E2062" s="0" t="s">
        <v>782</v>
      </c>
      <c r="F2062" s="0" t="n">
        <v>0.3</v>
      </c>
      <c r="G2062" s="0" t="n">
        <v>0.24</v>
      </c>
      <c r="H2062" s="0" t="n">
        <v>0.38</v>
      </c>
      <c r="I2062" s="0" t="n">
        <v>0.08</v>
      </c>
      <c r="J2062" s="0" t="n">
        <v>1</v>
      </c>
      <c r="N2062" s="0" t="s">
        <v>74</v>
      </c>
      <c r="P2062" s="0" t="n">
        <f aca="false">IF(AND(OR(Dashboard!$B$5="All",D2062=Dashboard!$B$5),OR(Dashboard!$D$5="All",N2062=Dashboard!$D$5),OR(AND(C2062&lt;&gt;"",C2062&gt;=Dashboard!$F$5,C2062&lt;=Dashboard!$H$5),AND(C2062="",Dashboard!$F$5&lt;=1980,Dashboard!$H$5&gt;=2016))),1,0)</f>
        <v>1</v>
      </c>
      <c r="Q2062" s="0" t="n">
        <f aca="false">J2062*P2062+ROW()*0.00000001</f>
        <v>1.00002062</v>
      </c>
    </row>
    <row r="2063" customFormat="false" ht="15" hidden="false" customHeight="false" outlineLevel="0" collapsed="false">
      <c r="A2063" s="0" t="s">
        <v>1783</v>
      </c>
      <c r="B2063" s="0" t="s">
        <v>39</v>
      </c>
      <c r="C2063" s="0" t="n">
        <v>1985</v>
      </c>
      <c r="D2063" s="0" t="s">
        <v>56</v>
      </c>
      <c r="E2063" s="0" t="s">
        <v>211</v>
      </c>
      <c r="F2063" s="0" t="n">
        <v>0.65</v>
      </c>
      <c r="G2063" s="0" t="n">
        <v>0.14</v>
      </c>
      <c r="H2063" s="0" t="n">
        <v>0.21</v>
      </c>
      <c r="I2063" s="0" t="n">
        <v>0</v>
      </c>
      <c r="J2063" s="0" t="n">
        <v>1</v>
      </c>
      <c r="N2063" s="0" t="s">
        <v>35</v>
      </c>
      <c r="P2063" s="0" t="n">
        <f aca="false">IF(AND(OR(Dashboard!$B$5="All",D2063=Dashboard!$B$5),OR(Dashboard!$D$5="All",N2063=Dashboard!$D$5),OR(AND(C2063&lt;&gt;"",C2063&gt;=Dashboard!$F$5,C2063&lt;=Dashboard!$H$5),AND(C2063="",Dashboard!$F$5&lt;=1980,Dashboard!$H$5&gt;=2016))),1,0)</f>
        <v>1</v>
      </c>
      <c r="Q2063" s="0" t="n">
        <f aca="false">J2063*P2063+ROW()*0.00000001</f>
        <v>1.00002063</v>
      </c>
    </row>
    <row r="2064" customFormat="false" ht="15" hidden="false" customHeight="false" outlineLevel="0" collapsed="false">
      <c r="A2064" s="0" t="s">
        <v>1784</v>
      </c>
      <c r="B2064" s="0" t="s">
        <v>45</v>
      </c>
      <c r="C2064" s="0" t="n">
        <v>1997</v>
      </c>
      <c r="D2064" s="0" t="s">
        <v>52</v>
      </c>
      <c r="E2064" s="0" t="s">
        <v>35</v>
      </c>
      <c r="F2064" s="0" t="n">
        <v>0.63</v>
      </c>
      <c r="G2064" s="0" t="n">
        <v>0.25</v>
      </c>
      <c r="H2064" s="0" t="n">
        <v>0.09</v>
      </c>
      <c r="I2064" s="0" t="n">
        <v>0.03</v>
      </c>
      <c r="J2064" s="0" t="n">
        <v>1</v>
      </c>
      <c r="N2064" s="0" t="s">
        <v>35</v>
      </c>
      <c r="P2064" s="0" t="n">
        <f aca="false">IF(AND(OR(Dashboard!$B$5="All",D2064=Dashboard!$B$5),OR(Dashboard!$D$5="All",N2064=Dashboard!$D$5),OR(AND(C2064&lt;&gt;"",C2064&gt;=Dashboard!$F$5,C2064&lt;=Dashboard!$H$5),AND(C2064="",Dashboard!$F$5&lt;=1980,Dashboard!$H$5&gt;=2016))),1,0)</f>
        <v>1</v>
      </c>
      <c r="Q2064" s="0" t="n">
        <f aca="false">J2064*P2064+ROW()*0.00000001</f>
        <v>1.00002064</v>
      </c>
    </row>
    <row r="2065" customFormat="false" ht="15" hidden="false" customHeight="false" outlineLevel="0" collapsed="false">
      <c r="A2065" s="0" t="s">
        <v>1785</v>
      </c>
      <c r="B2065" s="0" t="s">
        <v>108</v>
      </c>
      <c r="C2065" s="0" t="n">
        <v>2000</v>
      </c>
      <c r="D2065" s="0" t="s">
        <v>41</v>
      </c>
      <c r="E2065" s="0" t="s">
        <v>35</v>
      </c>
      <c r="F2065" s="0" t="n">
        <v>0.65</v>
      </c>
      <c r="G2065" s="0" t="n">
        <v>0.15</v>
      </c>
      <c r="H2065" s="0" t="n">
        <v>0.19</v>
      </c>
      <c r="I2065" s="0" t="n">
        <v>0.01</v>
      </c>
      <c r="J2065" s="0" t="n">
        <v>1</v>
      </c>
      <c r="N2065" s="0" t="s">
        <v>35</v>
      </c>
      <c r="P2065" s="0" t="n">
        <f aca="false">IF(AND(OR(Dashboard!$B$5="All",D2065=Dashboard!$B$5),OR(Dashboard!$D$5="All",N2065=Dashboard!$D$5),OR(AND(C2065&lt;&gt;"",C2065&gt;=Dashboard!$F$5,C2065&lt;=Dashboard!$H$5),AND(C2065="",Dashboard!$F$5&lt;=1980,Dashboard!$H$5&gt;=2016))),1,0)</f>
        <v>1</v>
      </c>
      <c r="Q2065" s="0" t="n">
        <f aca="false">J2065*P2065+ROW()*0.00000001</f>
        <v>1.00002065</v>
      </c>
    </row>
    <row r="2066" customFormat="false" ht="15" hidden="false" customHeight="false" outlineLevel="0" collapsed="false">
      <c r="A2066" s="0" t="s">
        <v>1786</v>
      </c>
      <c r="B2066" s="0" t="s">
        <v>39</v>
      </c>
      <c r="C2066" s="0" t="n">
        <v>1991</v>
      </c>
      <c r="D2066" s="0" t="s">
        <v>34</v>
      </c>
      <c r="E2066" s="0" t="s">
        <v>35</v>
      </c>
      <c r="F2066" s="0" t="n">
        <v>0.41</v>
      </c>
      <c r="G2066" s="0" t="n">
        <v>0.1</v>
      </c>
      <c r="H2066" s="0" t="n">
        <v>0.47</v>
      </c>
      <c r="I2066" s="0" t="n">
        <v>0.02</v>
      </c>
      <c r="J2066" s="0" t="n">
        <v>1</v>
      </c>
      <c r="N2066" s="0" t="s">
        <v>35</v>
      </c>
      <c r="P2066" s="0" t="n">
        <f aca="false">IF(AND(OR(Dashboard!$B$5="All",D2066=Dashboard!$B$5),OR(Dashboard!$D$5="All",N2066=Dashboard!$D$5),OR(AND(C2066&lt;&gt;"",C2066&gt;=Dashboard!$F$5,C2066&lt;=Dashboard!$H$5),AND(C2066="",Dashboard!$F$5&lt;=1980,Dashboard!$H$5&gt;=2016))),1,0)</f>
        <v>1</v>
      </c>
      <c r="Q2066" s="0" t="n">
        <f aca="false">J2066*P2066+ROW()*0.00000001</f>
        <v>1.00002066</v>
      </c>
    </row>
    <row r="2067" customFormat="false" ht="15" hidden="false" customHeight="false" outlineLevel="0" collapsed="false">
      <c r="A2067" s="0" t="s">
        <v>1787</v>
      </c>
      <c r="B2067" s="0" t="s">
        <v>76</v>
      </c>
      <c r="C2067" s="0" t="n">
        <v>2004</v>
      </c>
      <c r="D2067" s="0" t="s">
        <v>52</v>
      </c>
      <c r="E2067" s="0" t="s">
        <v>1788</v>
      </c>
      <c r="F2067" s="0" t="n">
        <v>0</v>
      </c>
      <c r="G2067" s="0" t="n">
        <v>0</v>
      </c>
      <c r="H2067" s="0" t="n">
        <v>1</v>
      </c>
      <c r="I2067" s="0" t="n">
        <v>0</v>
      </c>
      <c r="J2067" s="0" t="n">
        <v>1</v>
      </c>
      <c r="N2067" s="0" t="s">
        <v>74</v>
      </c>
      <c r="P2067" s="0" t="n">
        <f aca="false">IF(AND(OR(Dashboard!$B$5="All",D2067=Dashboard!$B$5),OR(Dashboard!$D$5="All",N2067=Dashboard!$D$5),OR(AND(C2067&lt;&gt;"",C2067&gt;=Dashboard!$F$5,C2067&lt;=Dashboard!$H$5),AND(C2067="",Dashboard!$F$5&lt;=1980,Dashboard!$H$5&gt;=2016))),1,0)</f>
        <v>1</v>
      </c>
      <c r="Q2067" s="0" t="n">
        <f aca="false">J2067*P2067+ROW()*0.00000001</f>
        <v>1.00002067</v>
      </c>
    </row>
    <row r="2068" customFormat="false" ht="15" hidden="false" customHeight="false" outlineLevel="0" collapsed="false">
      <c r="A2068" s="0" t="s">
        <v>819</v>
      </c>
      <c r="B2068" s="0" t="s">
        <v>144</v>
      </c>
      <c r="C2068" s="0" t="n">
        <v>2003</v>
      </c>
      <c r="D2068" s="0" t="s">
        <v>102</v>
      </c>
      <c r="E2068" s="0" t="s">
        <v>328</v>
      </c>
      <c r="F2068" s="0" t="n">
        <v>0.78</v>
      </c>
      <c r="G2068" s="0" t="n">
        <v>0.18</v>
      </c>
      <c r="H2068" s="0" t="n">
        <v>0.03</v>
      </c>
      <c r="I2068" s="0" t="n">
        <v>0</v>
      </c>
      <c r="J2068" s="0" t="n">
        <v>1</v>
      </c>
      <c r="K2068" s="0" t="n">
        <v>92</v>
      </c>
      <c r="L2068" s="0" t="n">
        <v>8.9</v>
      </c>
      <c r="M2068" s="0" t="s">
        <v>103</v>
      </c>
      <c r="N2068" s="0" t="s">
        <v>66</v>
      </c>
      <c r="O2068" s="0" t="s">
        <v>60</v>
      </c>
      <c r="P2068" s="0" t="n">
        <f aca="false">IF(AND(OR(Dashboard!$B$5="All",D2068=Dashboard!$B$5),OR(Dashboard!$D$5="All",N2068=Dashboard!$D$5),OR(AND(C2068&lt;&gt;"",C2068&gt;=Dashboard!$F$5,C2068&lt;=Dashboard!$H$5),AND(C2068="",Dashboard!$F$5&lt;=1980,Dashboard!$H$5&gt;=2016))),1,0)</f>
        <v>1</v>
      </c>
      <c r="Q2068" s="0" t="n">
        <f aca="false">J2068*P2068+ROW()*0.00000001</f>
        <v>1.00002068</v>
      </c>
    </row>
    <row r="2069" customFormat="false" ht="15" hidden="false" customHeight="false" outlineLevel="0" collapsed="false">
      <c r="A2069" s="0" t="s">
        <v>644</v>
      </c>
      <c r="B2069" s="0" t="s">
        <v>64</v>
      </c>
      <c r="C2069" s="0" t="n">
        <v>2008</v>
      </c>
      <c r="D2069" s="0" t="s">
        <v>34</v>
      </c>
      <c r="E2069" s="0" t="s">
        <v>220</v>
      </c>
      <c r="F2069" s="0" t="n">
        <v>0.13</v>
      </c>
      <c r="G2069" s="0" t="n">
        <v>0.76</v>
      </c>
      <c r="H2069" s="0" t="n">
        <v>0.03</v>
      </c>
      <c r="I2069" s="0" t="n">
        <v>0.09</v>
      </c>
      <c r="J2069" s="0" t="n">
        <v>1</v>
      </c>
      <c r="N2069" s="0" t="s">
        <v>66</v>
      </c>
      <c r="P2069" s="0" t="n">
        <f aca="false">IF(AND(OR(Dashboard!$B$5="All",D2069=Dashboard!$B$5),OR(Dashboard!$D$5="All",N2069=Dashboard!$D$5),OR(AND(C2069&lt;&gt;"",C2069&gt;=Dashboard!$F$5,C2069&lt;=Dashboard!$H$5),AND(C2069="",Dashboard!$F$5&lt;=1980,Dashboard!$H$5&gt;=2016))),1,0)</f>
        <v>1</v>
      </c>
      <c r="Q2069" s="0" t="n">
        <f aca="false">J2069*P2069+ROW()*0.00000001</f>
        <v>1.00002069</v>
      </c>
    </row>
    <row r="2070" customFormat="false" ht="15" hidden="false" customHeight="false" outlineLevel="0" collapsed="false">
      <c r="A2070" s="0" t="s">
        <v>1789</v>
      </c>
      <c r="B2070" s="0" t="s">
        <v>64</v>
      </c>
      <c r="C2070" s="0" t="n">
        <v>2006</v>
      </c>
      <c r="D2070" s="0" t="s">
        <v>34</v>
      </c>
      <c r="E2070" s="0" t="s">
        <v>220</v>
      </c>
      <c r="F2070" s="0" t="n">
        <v>0.08</v>
      </c>
      <c r="G2070" s="0" t="n">
        <v>0.9</v>
      </c>
      <c r="H2070" s="0" t="n">
        <v>0.02</v>
      </c>
      <c r="I2070" s="0" t="n">
        <v>0</v>
      </c>
      <c r="J2070" s="0" t="n">
        <v>1</v>
      </c>
      <c r="N2070" s="0" t="s">
        <v>66</v>
      </c>
      <c r="P2070" s="0" t="n">
        <f aca="false">IF(AND(OR(Dashboard!$B$5="All",D2070=Dashboard!$B$5),OR(Dashboard!$D$5="All",N2070=Dashboard!$D$5),OR(AND(C2070&lt;&gt;"",C2070&gt;=Dashboard!$F$5,C2070&lt;=Dashboard!$H$5),AND(C2070="",Dashboard!$F$5&lt;=1980,Dashboard!$H$5&gt;=2016))),1,0)</f>
        <v>1</v>
      </c>
      <c r="Q2070" s="0" t="n">
        <f aca="false">J2070*P2070+ROW()*0.00000001</f>
        <v>1.0000207</v>
      </c>
    </row>
    <row r="2071" customFormat="false" ht="15" hidden="false" customHeight="false" outlineLevel="0" collapsed="false">
      <c r="A2071" s="0" t="s">
        <v>1790</v>
      </c>
      <c r="B2071" s="0" t="s">
        <v>117</v>
      </c>
      <c r="C2071" s="0" t="n">
        <v>1995</v>
      </c>
      <c r="D2071" s="0" t="s">
        <v>41</v>
      </c>
      <c r="E2071" s="0" t="s">
        <v>142</v>
      </c>
      <c r="F2071" s="0" t="n">
        <v>0.56</v>
      </c>
      <c r="G2071" s="0" t="n">
        <v>0.38</v>
      </c>
      <c r="H2071" s="0" t="n">
        <v>0</v>
      </c>
      <c r="I2071" s="0" t="n">
        <v>0.07</v>
      </c>
      <c r="J2071" s="0" t="n">
        <v>1</v>
      </c>
      <c r="N2071" s="0" t="s">
        <v>74</v>
      </c>
      <c r="P2071" s="0" t="n">
        <f aca="false">IF(AND(OR(Dashboard!$B$5="All",D2071=Dashboard!$B$5),OR(Dashboard!$D$5="All",N2071=Dashboard!$D$5),OR(AND(C2071&lt;&gt;"",C2071&gt;=Dashboard!$F$5,C2071&lt;=Dashboard!$H$5),AND(C2071="",Dashboard!$F$5&lt;=1980,Dashboard!$H$5&gt;=2016))),1,0)</f>
        <v>1</v>
      </c>
      <c r="Q2071" s="0" t="n">
        <f aca="false">J2071*P2071+ROW()*0.00000001</f>
        <v>1.00002071</v>
      </c>
    </row>
    <row r="2072" customFormat="false" ht="15" hidden="false" customHeight="false" outlineLevel="0" collapsed="false">
      <c r="A2072" s="0" t="s">
        <v>1791</v>
      </c>
      <c r="B2072" s="0" t="s">
        <v>117</v>
      </c>
      <c r="C2072" s="0" t="n">
        <v>2000</v>
      </c>
      <c r="D2072" s="0" t="s">
        <v>34</v>
      </c>
      <c r="E2072" s="0" t="s">
        <v>89</v>
      </c>
      <c r="F2072" s="0" t="n">
        <v>0.56</v>
      </c>
      <c r="G2072" s="0" t="n">
        <v>0.38</v>
      </c>
      <c r="H2072" s="0" t="n">
        <v>0</v>
      </c>
      <c r="I2072" s="0" t="n">
        <v>0.07</v>
      </c>
      <c r="J2072" s="0" t="n">
        <v>1</v>
      </c>
      <c r="K2072" s="0" t="n">
        <v>73</v>
      </c>
      <c r="M2072" s="0" t="s">
        <v>36</v>
      </c>
      <c r="N2072" s="0" t="s">
        <v>74</v>
      </c>
      <c r="O2072" s="0" t="s">
        <v>37</v>
      </c>
      <c r="P2072" s="0" t="n">
        <f aca="false">IF(AND(OR(Dashboard!$B$5="All",D2072=Dashboard!$B$5),OR(Dashboard!$D$5="All",N2072=Dashboard!$D$5),OR(AND(C2072&lt;&gt;"",C2072&gt;=Dashboard!$F$5,C2072&lt;=Dashboard!$H$5),AND(C2072="",Dashboard!$F$5&lt;=1980,Dashboard!$H$5&gt;=2016))),1,0)</f>
        <v>1</v>
      </c>
      <c r="Q2072" s="0" t="n">
        <f aca="false">J2072*P2072+ROW()*0.00000001</f>
        <v>1.00002072</v>
      </c>
    </row>
    <row r="2073" customFormat="false" ht="15" hidden="false" customHeight="false" outlineLevel="0" collapsed="false">
      <c r="A2073" s="0" t="s">
        <v>1792</v>
      </c>
      <c r="B2073" s="0" t="s">
        <v>117</v>
      </c>
      <c r="C2073" s="0" t="n">
        <v>1996</v>
      </c>
      <c r="D2073" s="0" t="s">
        <v>34</v>
      </c>
      <c r="E2073" s="0" t="s">
        <v>142</v>
      </c>
      <c r="F2073" s="0" t="n">
        <v>0.55</v>
      </c>
      <c r="G2073" s="0" t="n">
        <v>0.38</v>
      </c>
      <c r="H2073" s="0" t="n">
        <v>0</v>
      </c>
      <c r="I2073" s="0" t="n">
        <v>0.07</v>
      </c>
      <c r="J2073" s="0" t="n">
        <v>1</v>
      </c>
      <c r="N2073" s="0" t="s">
        <v>74</v>
      </c>
      <c r="P2073" s="0" t="n">
        <f aca="false">IF(AND(OR(Dashboard!$B$5="All",D2073=Dashboard!$B$5),OR(Dashboard!$D$5="All",N2073=Dashboard!$D$5),OR(AND(C2073&lt;&gt;"",C2073&gt;=Dashboard!$F$5,C2073&lt;=Dashboard!$H$5),AND(C2073="",Dashboard!$F$5&lt;=1980,Dashboard!$H$5&gt;=2016))),1,0)</f>
        <v>1</v>
      </c>
      <c r="Q2073" s="0" t="n">
        <f aca="false">J2073*P2073+ROW()*0.00000001</f>
        <v>1.00002073</v>
      </c>
    </row>
    <row r="2074" customFormat="false" ht="15" hidden="false" customHeight="false" outlineLevel="0" collapsed="false">
      <c r="A2074" s="0" t="s">
        <v>1793</v>
      </c>
      <c r="B2074" s="0" t="s">
        <v>76</v>
      </c>
      <c r="C2074" s="0" t="n">
        <v>2002</v>
      </c>
      <c r="D2074" s="0" t="s">
        <v>71</v>
      </c>
      <c r="E2074" s="0" t="s">
        <v>782</v>
      </c>
      <c r="F2074" s="0" t="n">
        <v>0.13</v>
      </c>
      <c r="G2074" s="0" t="n">
        <v>0.1</v>
      </c>
      <c r="H2074" s="0" t="n">
        <v>0.74</v>
      </c>
      <c r="I2074" s="0" t="n">
        <v>0.03</v>
      </c>
      <c r="J2074" s="0" t="n">
        <v>1</v>
      </c>
      <c r="K2074" s="0" t="n">
        <v>72</v>
      </c>
      <c r="L2074" s="0" t="n">
        <v>9.3</v>
      </c>
      <c r="M2074" s="0" t="s">
        <v>103</v>
      </c>
      <c r="N2074" s="0" t="s">
        <v>74</v>
      </c>
      <c r="O2074" s="0" t="s">
        <v>37</v>
      </c>
      <c r="P2074" s="0" t="n">
        <f aca="false">IF(AND(OR(Dashboard!$B$5="All",D2074=Dashboard!$B$5),OR(Dashboard!$D$5="All",N2074=Dashboard!$D$5),OR(AND(C2074&lt;&gt;"",C2074&gt;=Dashboard!$F$5,C2074&lt;=Dashboard!$H$5),AND(C2074="",Dashboard!$F$5&lt;=1980,Dashboard!$H$5&gt;=2016))),1,0)</f>
        <v>1</v>
      </c>
      <c r="Q2074" s="0" t="n">
        <f aca="false">J2074*P2074+ROW()*0.00000001</f>
        <v>1.00002074</v>
      </c>
    </row>
    <row r="2075" customFormat="false" ht="15" hidden="false" customHeight="false" outlineLevel="0" collapsed="false">
      <c r="A2075" s="0" t="s">
        <v>1794</v>
      </c>
      <c r="B2075" s="0" t="s">
        <v>70</v>
      </c>
      <c r="C2075" s="0" t="n">
        <v>2011</v>
      </c>
      <c r="D2075" s="0" t="s">
        <v>16</v>
      </c>
      <c r="E2075" s="0" t="s">
        <v>124</v>
      </c>
      <c r="F2075" s="0" t="n">
        <v>0.33</v>
      </c>
      <c r="G2075" s="0" t="n">
        <v>0.49</v>
      </c>
      <c r="H2075" s="0" t="n">
        <v>0.01</v>
      </c>
      <c r="I2075" s="0" t="n">
        <v>0.17</v>
      </c>
      <c r="J2075" s="0" t="n">
        <v>1</v>
      </c>
      <c r="K2075" s="0" t="n">
        <v>87</v>
      </c>
      <c r="L2075" s="0" t="n">
        <v>8.4</v>
      </c>
      <c r="M2075" s="0" t="s">
        <v>125</v>
      </c>
      <c r="N2075" s="0" t="s">
        <v>74</v>
      </c>
      <c r="O2075" s="0" t="s">
        <v>42</v>
      </c>
      <c r="P2075" s="0" t="n">
        <f aca="false">IF(AND(OR(Dashboard!$B$5="All",D2075=Dashboard!$B$5),OR(Dashboard!$D$5="All",N2075=Dashboard!$D$5),OR(AND(C2075&lt;&gt;"",C2075&gt;=Dashboard!$F$5,C2075&lt;=Dashboard!$H$5),AND(C2075="",Dashboard!$F$5&lt;=1980,Dashboard!$H$5&gt;=2016))),1,0)</f>
        <v>1</v>
      </c>
      <c r="Q2075" s="0" t="n">
        <f aca="false">J2075*P2075+ROW()*0.00000001</f>
        <v>1.00002075</v>
      </c>
    </row>
    <row r="2076" customFormat="false" ht="15" hidden="false" customHeight="false" outlineLevel="0" collapsed="false">
      <c r="A2076" s="0" t="s">
        <v>1795</v>
      </c>
      <c r="B2076" s="0" t="s">
        <v>117</v>
      </c>
      <c r="C2076" s="0" t="n">
        <v>2000</v>
      </c>
      <c r="D2076" s="0" t="s">
        <v>52</v>
      </c>
      <c r="E2076" s="0" t="s">
        <v>89</v>
      </c>
      <c r="F2076" s="0" t="n">
        <v>0.55</v>
      </c>
      <c r="G2076" s="0" t="n">
        <v>0.38</v>
      </c>
      <c r="H2076" s="0" t="n">
        <v>0</v>
      </c>
      <c r="I2076" s="0" t="n">
        <v>0.07</v>
      </c>
      <c r="J2076" s="0" t="n">
        <v>1</v>
      </c>
      <c r="N2076" s="0" t="s">
        <v>74</v>
      </c>
      <c r="P2076" s="0" t="n">
        <f aca="false">IF(AND(OR(Dashboard!$B$5="All",D2076=Dashboard!$B$5),OR(Dashboard!$D$5="All",N2076=Dashboard!$D$5),OR(AND(C2076&lt;&gt;"",C2076&gt;=Dashboard!$F$5,C2076&lt;=Dashboard!$H$5),AND(C2076="",Dashboard!$F$5&lt;=1980,Dashboard!$H$5&gt;=2016))),1,0)</f>
        <v>1</v>
      </c>
      <c r="Q2076" s="0" t="n">
        <f aca="false">J2076*P2076+ROW()*0.00000001</f>
        <v>1.00002076</v>
      </c>
    </row>
    <row r="2077" customFormat="false" ht="15" hidden="false" customHeight="false" outlineLevel="0" collapsed="false">
      <c r="A2077" s="0" t="s">
        <v>1796</v>
      </c>
      <c r="B2077" s="0" t="s">
        <v>144</v>
      </c>
      <c r="C2077" s="0" t="n">
        <v>2000</v>
      </c>
      <c r="D2077" s="0" t="s">
        <v>34</v>
      </c>
      <c r="E2077" s="0" t="s">
        <v>65</v>
      </c>
      <c r="F2077" s="0" t="n">
        <v>0.74</v>
      </c>
      <c r="G2077" s="0" t="n">
        <v>0.21</v>
      </c>
      <c r="H2077" s="0" t="n">
        <v>0</v>
      </c>
      <c r="I2077" s="0" t="n">
        <v>0.04</v>
      </c>
      <c r="J2077" s="0" t="n">
        <v>0.99</v>
      </c>
      <c r="K2077" s="0" t="n">
        <v>79</v>
      </c>
      <c r="L2077" s="0" t="n">
        <v>8.5</v>
      </c>
      <c r="M2077" s="0" t="s">
        <v>36</v>
      </c>
      <c r="N2077" s="0" t="s">
        <v>66</v>
      </c>
      <c r="O2077" s="0" t="s">
        <v>37</v>
      </c>
      <c r="P2077" s="0" t="n">
        <f aca="false">IF(AND(OR(Dashboard!$B$5="All",D2077=Dashboard!$B$5),OR(Dashboard!$D$5="All",N2077=Dashboard!$D$5),OR(AND(C2077&lt;&gt;"",C2077&gt;=Dashboard!$F$5,C2077&lt;=Dashboard!$H$5),AND(C2077="",Dashboard!$F$5&lt;=1980,Dashboard!$H$5&gt;=2016))),1,0)</f>
        <v>1</v>
      </c>
      <c r="Q2077" s="0" t="n">
        <f aca="false">J2077*P2077+ROW()*0.00000001</f>
        <v>0.99002077</v>
      </c>
    </row>
    <row r="2078" customFormat="false" ht="15" hidden="false" customHeight="false" outlineLevel="0" collapsed="false">
      <c r="A2078" s="0" t="s">
        <v>415</v>
      </c>
      <c r="B2078" s="0" t="s">
        <v>64</v>
      </c>
      <c r="C2078" s="0" t="n">
        <v>2013</v>
      </c>
      <c r="D2078" s="0" t="s">
        <v>52</v>
      </c>
      <c r="E2078" s="0" t="s">
        <v>124</v>
      </c>
      <c r="F2078" s="0" t="n">
        <v>0.72</v>
      </c>
      <c r="G2078" s="0" t="n">
        <v>0.17</v>
      </c>
      <c r="H2078" s="0" t="n">
        <v>0</v>
      </c>
      <c r="I2078" s="0" t="n">
        <v>0.1</v>
      </c>
      <c r="J2078" s="0" t="n">
        <v>0.99</v>
      </c>
      <c r="K2078" s="0" t="n">
        <v>79</v>
      </c>
      <c r="L2078" s="0" t="n">
        <v>7.8</v>
      </c>
      <c r="M2078" s="0" t="s">
        <v>125</v>
      </c>
      <c r="N2078" s="0" t="s">
        <v>66</v>
      </c>
      <c r="O2078" s="0" t="s">
        <v>37</v>
      </c>
      <c r="P2078" s="0" t="n">
        <f aca="false">IF(AND(OR(Dashboard!$B$5="All",D2078=Dashboard!$B$5),OR(Dashboard!$D$5="All",N2078=Dashboard!$D$5),OR(AND(C2078&lt;&gt;"",C2078&gt;=Dashboard!$F$5,C2078&lt;=Dashboard!$H$5),AND(C2078="",Dashboard!$F$5&lt;=1980,Dashboard!$H$5&gt;=2016))),1,0)</f>
        <v>1</v>
      </c>
      <c r="Q2078" s="0" t="n">
        <f aca="false">J2078*P2078+ROW()*0.00000001</f>
        <v>0.99002078</v>
      </c>
    </row>
    <row r="2079" customFormat="false" ht="15" hidden="false" customHeight="false" outlineLevel="0" collapsed="false">
      <c r="A2079" s="0" t="s">
        <v>1797</v>
      </c>
      <c r="B2079" s="0" t="s">
        <v>64</v>
      </c>
      <c r="C2079" s="0" t="n">
        <v>2011</v>
      </c>
      <c r="D2079" s="0" t="s">
        <v>34</v>
      </c>
      <c r="E2079" s="0" t="s">
        <v>142</v>
      </c>
      <c r="F2079" s="0" t="n">
        <v>0.94</v>
      </c>
      <c r="G2079" s="0" t="n">
        <v>0</v>
      </c>
      <c r="H2079" s="0" t="n">
        <v>0</v>
      </c>
      <c r="I2079" s="0" t="n">
        <v>0.06</v>
      </c>
      <c r="J2079" s="0" t="n">
        <v>0.99</v>
      </c>
      <c r="K2079" s="0" t="n">
        <v>82</v>
      </c>
      <c r="L2079" s="0" t="n">
        <v>6.6</v>
      </c>
      <c r="M2079" s="0" t="s">
        <v>36</v>
      </c>
      <c r="N2079" s="0" t="s">
        <v>66</v>
      </c>
      <c r="O2079" s="0" t="s">
        <v>42</v>
      </c>
      <c r="P2079" s="0" t="n">
        <f aca="false">IF(AND(OR(Dashboard!$B$5="All",D2079=Dashboard!$B$5),OR(Dashboard!$D$5="All",N2079=Dashboard!$D$5),OR(AND(C2079&lt;&gt;"",C2079&gt;=Dashboard!$F$5,C2079&lt;=Dashboard!$H$5),AND(C2079="",Dashboard!$F$5&lt;=1980,Dashboard!$H$5&gt;=2016))),1,0)</f>
        <v>1</v>
      </c>
      <c r="Q2079" s="0" t="n">
        <f aca="false">J2079*P2079+ROW()*0.00000001</f>
        <v>0.99002079</v>
      </c>
    </row>
    <row r="2080" customFormat="false" ht="15" hidden="false" customHeight="false" outlineLevel="0" collapsed="false">
      <c r="A2080" s="0" t="s">
        <v>292</v>
      </c>
      <c r="B2080" s="0" t="s">
        <v>186</v>
      </c>
      <c r="C2080" s="0" t="n">
        <v>2003</v>
      </c>
      <c r="D2080" s="0" t="s">
        <v>41</v>
      </c>
      <c r="E2080" s="0" t="s">
        <v>293</v>
      </c>
      <c r="F2080" s="0" t="n">
        <v>0.77</v>
      </c>
      <c r="G2080" s="0" t="n">
        <v>0.2</v>
      </c>
      <c r="H2080" s="0" t="n">
        <v>0</v>
      </c>
      <c r="I2080" s="0" t="n">
        <v>0.03</v>
      </c>
      <c r="J2080" s="0" t="n">
        <v>0.99</v>
      </c>
      <c r="N2080" s="0" t="s">
        <v>35</v>
      </c>
      <c r="P2080" s="0" t="n">
        <f aca="false">IF(AND(OR(Dashboard!$B$5="All",D2080=Dashboard!$B$5),OR(Dashboard!$D$5="All",N2080=Dashboard!$D$5),OR(AND(C2080&lt;&gt;"",C2080&gt;=Dashboard!$F$5,C2080&lt;=Dashboard!$H$5),AND(C2080="",Dashboard!$F$5&lt;=1980,Dashboard!$H$5&gt;=2016))),1,0)</f>
        <v>1</v>
      </c>
      <c r="Q2080" s="0" t="n">
        <f aca="false">J2080*P2080+ROW()*0.00000001</f>
        <v>0.9900208</v>
      </c>
    </row>
    <row r="2081" customFormat="false" ht="15" hidden="false" customHeight="false" outlineLevel="0" collapsed="false">
      <c r="A2081" s="0" t="s">
        <v>1744</v>
      </c>
      <c r="B2081" s="0" t="s">
        <v>64</v>
      </c>
      <c r="C2081" s="0" t="n">
        <v>2012</v>
      </c>
      <c r="D2081" s="0" t="s">
        <v>71</v>
      </c>
      <c r="E2081" s="0" t="s">
        <v>418</v>
      </c>
      <c r="F2081" s="0" t="n">
        <v>0.72</v>
      </c>
      <c r="G2081" s="0" t="n">
        <v>0.2</v>
      </c>
      <c r="H2081" s="0" t="n">
        <v>0</v>
      </c>
      <c r="I2081" s="0" t="n">
        <v>0.08</v>
      </c>
      <c r="J2081" s="0" t="n">
        <v>0.99</v>
      </c>
      <c r="K2081" s="0" t="n">
        <v>85</v>
      </c>
      <c r="L2081" s="0" t="n">
        <v>7.6</v>
      </c>
      <c r="M2081" s="0" t="s">
        <v>103</v>
      </c>
      <c r="N2081" s="0" t="s">
        <v>66</v>
      </c>
      <c r="O2081" s="0" t="s">
        <v>42</v>
      </c>
      <c r="P2081" s="0" t="n">
        <f aca="false">IF(AND(OR(Dashboard!$B$5="All",D2081=Dashboard!$B$5),OR(Dashboard!$D$5="All",N2081=Dashboard!$D$5),OR(AND(C2081&lt;&gt;"",C2081&gt;=Dashboard!$F$5,C2081&lt;=Dashboard!$H$5),AND(C2081="",Dashboard!$F$5&lt;=1980,Dashboard!$H$5&gt;=2016))),1,0)</f>
        <v>1</v>
      </c>
      <c r="Q2081" s="0" t="n">
        <f aca="false">J2081*P2081+ROW()*0.00000001</f>
        <v>0.99002081</v>
      </c>
    </row>
    <row r="2082" customFormat="false" ht="15" hidden="false" customHeight="false" outlineLevel="0" collapsed="false">
      <c r="A2082" s="0" t="s">
        <v>1798</v>
      </c>
      <c r="B2082" s="0" t="s">
        <v>50</v>
      </c>
      <c r="C2082" s="0" t="n">
        <v>2011</v>
      </c>
      <c r="D2082" s="0" t="s">
        <v>16</v>
      </c>
      <c r="E2082" s="0" t="s">
        <v>35</v>
      </c>
      <c r="F2082" s="0" t="n">
        <v>0.48</v>
      </c>
      <c r="G2082" s="0" t="n">
        <v>0.06</v>
      </c>
      <c r="H2082" s="0" t="n">
        <v>0.41</v>
      </c>
      <c r="I2082" s="0" t="n">
        <v>0.05</v>
      </c>
      <c r="J2082" s="0" t="n">
        <v>0.99</v>
      </c>
      <c r="K2082" s="0" t="n">
        <v>83</v>
      </c>
      <c r="L2082" s="0" t="n">
        <v>8.6</v>
      </c>
      <c r="M2082" s="0" t="s">
        <v>36</v>
      </c>
      <c r="N2082" s="0" t="s">
        <v>35</v>
      </c>
      <c r="O2082" s="0" t="s">
        <v>42</v>
      </c>
      <c r="P2082" s="0" t="n">
        <f aca="false">IF(AND(OR(Dashboard!$B$5="All",D2082=Dashboard!$B$5),OR(Dashboard!$D$5="All",N2082=Dashboard!$D$5),OR(AND(C2082&lt;&gt;"",C2082&gt;=Dashboard!$F$5,C2082&lt;=Dashboard!$H$5),AND(C2082="",Dashboard!$F$5&lt;=1980,Dashboard!$H$5&gt;=2016))),1,0)</f>
        <v>1</v>
      </c>
      <c r="Q2082" s="0" t="n">
        <f aca="false">J2082*P2082+ROW()*0.00000001</f>
        <v>0.99002082</v>
      </c>
    </row>
    <row r="2083" customFormat="false" ht="15" hidden="false" customHeight="false" outlineLevel="0" collapsed="false">
      <c r="A2083" s="0" t="s">
        <v>1799</v>
      </c>
      <c r="B2083" s="0" t="s">
        <v>70</v>
      </c>
      <c r="C2083" s="0" t="n">
        <v>2008</v>
      </c>
      <c r="D2083" s="0" t="s">
        <v>56</v>
      </c>
      <c r="E2083" s="0" t="s">
        <v>124</v>
      </c>
      <c r="F2083" s="0" t="n">
        <v>0.49</v>
      </c>
      <c r="G2083" s="0" t="n">
        <v>0.33</v>
      </c>
      <c r="H2083" s="0" t="n">
        <v>0.02</v>
      </c>
      <c r="I2083" s="0" t="n">
        <v>0.15</v>
      </c>
      <c r="J2083" s="0" t="n">
        <v>0.99</v>
      </c>
      <c r="K2083" s="0" t="n">
        <v>55</v>
      </c>
      <c r="L2083" s="0" t="n">
        <v>6.5</v>
      </c>
      <c r="M2083" s="0" t="s">
        <v>73</v>
      </c>
      <c r="N2083" s="0" t="s">
        <v>74</v>
      </c>
      <c r="O2083" s="0" t="s">
        <v>53</v>
      </c>
      <c r="P2083" s="0" t="n">
        <f aca="false">IF(AND(OR(Dashboard!$B$5="All",D2083=Dashboard!$B$5),OR(Dashboard!$D$5="All",N2083=Dashboard!$D$5),OR(AND(C2083&lt;&gt;"",C2083&gt;=Dashboard!$F$5,C2083&lt;=Dashboard!$H$5),AND(C2083="",Dashboard!$F$5&lt;=1980,Dashboard!$H$5&gt;=2016))),1,0)</f>
        <v>1</v>
      </c>
      <c r="Q2083" s="0" t="n">
        <f aca="false">J2083*P2083+ROW()*0.00000001</f>
        <v>0.99002083</v>
      </c>
    </row>
    <row r="2084" customFormat="false" ht="15" hidden="false" customHeight="false" outlineLevel="0" collapsed="false">
      <c r="A2084" s="0" t="s">
        <v>1800</v>
      </c>
      <c r="B2084" s="0" t="s">
        <v>117</v>
      </c>
      <c r="C2084" s="0" t="n">
        <v>1998</v>
      </c>
      <c r="D2084" s="0" t="s">
        <v>16</v>
      </c>
      <c r="E2084" s="0" t="s">
        <v>214</v>
      </c>
      <c r="F2084" s="0" t="n">
        <v>0.55</v>
      </c>
      <c r="G2084" s="0" t="n">
        <v>0.38</v>
      </c>
      <c r="H2084" s="0" t="n">
        <v>0</v>
      </c>
      <c r="I2084" s="0" t="n">
        <v>0.06</v>
      </c>
      <c r="J2084" s="0" t="n">
        <v>0.99</v>
      </c>
      <c r="K2084" s="0" t="n">
        <v>88</v>
      </c>
      <c r="L2084" s="0" t="n">
        <v>9.1</v>
      </c>
      <c r="M2084" s="0" t="s">
        <v>103</v>
      </c>
      <c r="N2084" s="0" t="s">
        <v>74</v>
      </c>
      <c r="O2084" s="0" t="s">
        <v>42</v>
      </c>
      <c r="P2084" s="0" t="n">
        <f aca="false">IF(AND(OR(Dashboard!$B$5="All",D2084=Dashboard!$B$5),OR(Dashboard!$D$5="All",N2084=Dashboard!$D$5),OR(AND(C2084&lt;&gt;"",C2084&gt;=Dashboard!$F$5,C2084&lt;=Dashboard!$H$5),AND(C2084="",Dashboard!$F$5&lt;=1980,Dashboard!$H$5&gt;=2016))),1,0)</f>
        <v>1</v>
      </c>
      <c r="Q2084" s="0" t="n">
        <f aca="false">J2084*P2084+ROW()*0.00000001</f>
        <v>0.99002084</v>
      </c>
    </row>
    <row r="2085" customFormat="false" ht="15" hidden="false" customHeight="false" outlineLevel="0" collapsed="false">
      <c r="A2085" s="0" t="s">
        <v>1801</v>
      </c>
      <c r="B2085" s="0" t="s">
        <v>76</v>
      </c>
      <c r="C2085" s="0" t="n">
        <v>2000</v>
      </c>
      <c r="D2085" s="0" t="s">
        <v>71</v>
      </c>
      <c r="E2085" s="0" t="s">
        <v>89</v>
      </c>
      <c r="F2085" s="0" t="n">
        <v>0.3</v>
      </c>
      <c r="G2085" s="0" t="n">
        <v>0.23</v>
      </c>
      <c r="H2085" s="0" t="n">
        <v>0.38</v>
      </c>
      <c r="I2085" s="0" t="n">
        <v>0.08</v>
      </c>
      <c r="J2085" s="0" t="n">
        <v>0.99</v>
      </c>
      <c r="K2085" s="0" t="n">
        <v>66</v>
      </c>
      <c r="L2085" s="0" t="n">
        <v>8</v>
      </c>
      <c r="M2085" s="0" t="s">
        <v>103</v>
      </c>
      <c r="N2085" s="0" t="s">
        <v>74</v>
      </c>
      <c r="O2085" s="0" t="s">
        <v>67</v>
      </c>
      <c r="P2085" s="0" t="n">
        <f aca="false">IF(AND(OR(Dashboard!$B$5="All",D2085=Dashboard!$B$5),OR(Dashboard!$D$5="All",N2085=Dashboard!$D$5),OR(AND(C2085&lt;&gt;"",C2085&gt;=Dashboard!$F$5,C2085&lt;=Dashboard!$H$5),AND(C2085="",Dashboard!$F$5&lt;=1980,Dashboard!$H$5&gt;=2016))),1,0)</f>
        <v>1</v>
      </c>
      <c r="Q2085" s="0" t="n">
        <f aca="false">J2085*P2085+ROW()*0.00000001</f>
        <v>0.99002085</v>
      </c>
    </row>
    <row r="2086" customFormat="false" ht="15" hidden="false" customHeight="false" outlineLevel="0" collapsed="false">
      <c r="A2086" s="0" t="s">
        <v>1802</v>
      </c>
      <c r="B2086" s="0" t="s">
        <v>70</v>
      </c>
      <c r="C2086" s="0" t="n">
        <v>2009</v>
      </c>
      <c r="D2086" s="0" t="s">
        <v>41</v>
      </c>
      <c r="E2086" s="0" t="s">
        <v>547</v>
      </c>
      <c r="F2086" s="0" t="n">
        <v>0.27</v>
      </c>
      <c r="G2086" s="0" t="n">
        <v>0.52</v>
      </c>
      <c r="H2086" s="0" t="n">
        <v>0</v>
      </c>
      <c r="I2086" s="0" t="n">
        <v>0.19</v>
      </c>
      <c r="J2086" s="0" t="n">
        <v>0.99</v>
      </c>
      <c r="K2086" s="0" t="n">
        <v>87</v>
      </c>
      <c r="L2086" s="0" t="n">
        <v>8.2</v>
      </c>
      <c r="M2086" s="0" t="s">
        <v>103</v>
      </c>
      <c r="N2086" s="0" t="s">
        <v>74</v>
      </c>
      <c r="O2086" s="0" t="s">
        <v>42</v>
      </c>
      <c r="P2086" s="0" t="n">
        <f aca="false">IF(AND(OR(Dashboard!$B$5="All",D2086=Dashboard!$B$5),OR(Dashboard!$D$5="All",N2086=Dashboard!$D$5),OR(AND(C2086&lt;&gt;"",C2086&gt;=Dashboard!$F$5,C2086&lt;=Dashboard!$H$5),AND(C2086="",Dashboard!$F$5&lt;=1980,Dashboard!$H$5&gt;=2016))),1,0)</f>
        <v>1</v>
      </c>
      <c r="Q2086" s="0" t="n">
        <f aca="false">J2086*P2086+ROW()*0.00000001</f>
        <v>0.99002086</v>
      </c>
    </row>
    <row r="2087" customFormat="false" ht="15" hidden="false" customHeight="false" outlineLevel="0" collapsed="false">
      <c r="A2087" s="0" t="s">
        <v>1380</v>
      </c>
      <c r="B2087" s="0" t="s">
        <v>70</v>
      </c>
      <c r="C2087" s="0" t="n">
        <v>2008</v>
      </c>
      <c r="D2087" s="0" t="s">
        <v>52</v>
      </c>
      <c r="E2087" s="0" t="s">
        <v>91</v>
      </c>
      <c r="F2087" s="0" t="n">
        <v>0.73</v>
      </c>
      <c r="G2087" s="0" t="n">
        <v>0.15</v>
      </c>
      <c r="H2087" s="0" t="n">
        <v>0</v>
      </c>
      <c r="I2087" s="0" t="n">
        <v>0.11</v>
      </c>
      <c r="J2087" s="0" t="n">
        <v>0.99</v>
      </c>
      <c r="K2087" s="0" t="n">
        <v>70</v>
      </c>
      <c r="L2087" s="0" t="n">
        <v>5</v>
      </c>
      <c r="M2087" s="0" t="s">
        <v>103</v>
      </c>
      <c r="N2087" s="0" t="s">
        <v>74</v>
      </c>
      <c r="O2087" s="0" t="s">
        <v>67</v>
      </c>
      <c r="P2087" s="0" t="n">
        <f aca="false">IF(AND(OR(Dashboard!$B$5="All",D2087=Dashboard!$B$5),OR(Dashboard!$D$5="All",N2087=Dashboard!$D$5),OR(AND(C2087&lt;&gt;"",C2087&gt;=Dashboard!$F$5,C2087&lt;=Dashboard!$H$5),AND(C2087="",Dashboard!$F$5&lt;=1980,Dashboard!$H$5&gt;=2016))),1,0)</f>
        <v>1</v>
      </c>
      <c r="Q2087" s="0" t="n">
        <f aca="false">J2087*P2087+ROW()*0.00000001</f>
        <v>0.99002087</v>
      </c>
    </row>
    <row r="2088" customFormat="false" ht="15" hidden="false" customHeight="false" outlineLevel="0" collapsed="false">
      <c r="A2088" s="0" t="s">
        <v>1803</v>
      </c>
      <c r="B2088" s="0" t="s">
        <v>186</v>
      </c>
      <c r="C2088" s="0" t="n">
        <v>2005</v>
      </c>
      <c r="D2088" s="0" t="s">
        <v>16</v>
      </c>
      <c r="E2088" s="0" t="s">
        <v>154</v>
      </c>
      <c r="F2088" s="0" t="n">
        <v>0.76</v>
      </c>
      <c r="G2088" s="0" t="n">
        <v>0.2</v>
      </c>
      <c r="H2088" s="0" t="n">
        <v>0</v>
      </c>
      <c r="I2088" s="0" t="n">
        <v>0.03</v>
      </c>
      <c r="J2088" s="0" t="n">
        <v>0.99</v>
      </c>
      <c r="K2088" s="0" t="n">
        <v>51</v>
      </c>
      <c r="L2088" s="0" t="n">
        <v>6.6</v>
      </c>
      <c r="M2088" s="0" t="s">
        <v>125</v>
      </c>
      <c r="N2088" s="0" t="s">
        <v>35</v>
      </c>
      <c r="O2088" s="0" t="s">
        <v>53</v>
      </c>
      <c r="P2088" s="0" t="n">
        <f aca="false">IF(AND(OR(Dashboard!$B$5="All",D2088=Dashboard!$B$5),OR(Dashboard!$D$5="All",N2088=Dashboard!$D$5),OR(AND(C2088&lt;&gt;"",C2088&gt;=Dashboard!$F$5,C2088&lt;=Dashboard!$H$5),AND(C2088="",Dashboard!$F$5&lt;=1980,Dashboard!$H$5&gt;=2016))),1,0)</f>
        <v>1</v>
      </c>
      <c r="Q2088" s="0" t="n">
        <f aca="false">J2088*P2088+ROW()*0.00000001</f>
        <v>0.99002088</v>
      </c>
    </row>
    <row r="2089" customFormat="false" ht="15" hidden="false" customHeight="false" outlineLevel="0" collapsed="false">
      <c r="A2089" s="0" t="s">
        <v>1804</v>
      </c>
      <c r="B2089" s="0" t="s">
        <v>70</v>
      </c>
      <c r="C2089" s="0" t="n">
        <v>2009</v>
      </c>
      <c r="D2089" s="0" t="s">
        <v>58</v>
      </c>
      <c r="E2089" s="0" t="s">
        <v>89</v>
      </c>
      <c r="F2089" s="0" t="n">
        <v>0.35</v>
      </c>
      <c r="G2089" s="0" t="n">
        <v>0.52</v>
      </c>
      <c r="H2089" s="0" t="n">
        <v>0.04</v>
      </c>
      <c r="I2089" s="0" t="n">
        <v>0.08</v>
      </c>
      <c r="J2089" s="0" t="n">
        <v>0.99</v>
      </c>
      <c r="K2089" s="0" t="n">
        <v>70</v>
      </c>
      <c r="L2089" s="0" t="n">
        <v>8.2</v>
      </c>
      <c r="M2089" s="0" t="s">
        <v>36</v>
      </c>
      <c r="N2089" s="0" t="s">
        <v>74</v>
      </c>
      <c r="O2089" s="0" t="s">
        <v>67</v>
      </c>
      <c r="P2089" s="0" t="n">
        <f aca="false">IF(AND(OR(Dashboard!$B$5="All",D2089=Dashboard!$B$5),OR(Dashboard!$D$5="All",N2089=Dashboard!$D$5),OR(AND(C2089&lt;&gt;"",C2089&gt;=Dashboard!$F$5,C2089&lt;=Dashboard!$H$5),AND(C2089="",Dashboard!$F$5&lt;=1980,Dashboard!$H$5&gt;=2016))),1,0)</f>
        <v>1</v>
      </c>
      <c r="Q2089" s="0" t="n">
        <f aca="false">J2089*P2089+ROW()*0.00000001</f>
        <v>0.99002089</v>
      </c>
    </row>
    <row r="2090" customFormat="false" ht="15" hidden="false" customHeight="false" outlineLevel="0" collapsed="false">
      <c r="A2090" s="0" t="s">
        <v>1805</v>
      </c>
      <c r="B2090" s="0" t="s">
        <v>50</v>
      </c>
      <c r="C2090" s="0" t="n">
        <v>2007</v>
      </c>
      <c r="D2090" s="0" t="s">
        <v>114</v>
      </c>
      <c r="E2090" s="0" t="s">
        <v>211</v>
      </c>
      <c r="F2090" s="0" t="n">
        <v>0.28</v>
      </c>
      <c r="G2090" s="0" t="n">
        <v>0.04</v>
      </c>
      <c r="H2090" s="0" t="n">
        <v>0.64</v>
      </c>
      <c r="I2090" s="0" t="n">
        <v>0.03</v>
      </c>
      <c r="J2090" s="0" t="n">
        <v>0.99</v>
      </c>
      <c r="K2090" s="0" t="n">
        <v>78</v>
      </c>
      <c r="L2090" s="0" t="n">
        <v>8.1</v>
      </c>
      <c r="M2090" s="0" t="s">
        <v>103</v>
      </c>
      <c r="N2090" s="0" t="s">
        <v>35</v>
      </c>
      <c r="O2090" s="0" t="s">
        <v>37</v>
      </c>
      <c r="P2090" s="0" t="n">
        <f aca="false">IF(AND(OR(Dashboard!$B$5="All",D2090=Dashboard!$B$5),OR(Dashboard!$D$5="All",N2090=Dashboard!$D$5),OR(AND(C2090&lt;&gt;"",C2090&gt;=Dashboard!$F$5,C2090&lt;=Dashboard!$H$5),AND(C2090="",Dashboard!$F$5&lt;=1980,Dashboard!$H$5&gt;=2016))),1,0)</f>
        <v>1</v>
      </c>
      <c r="Q2090" s="0" t="n">
        <f aca="false">J2090*P2090+ROW()*0.00000001</f>
        <v>0.9900209</v>
      </c>
    </row>
    <row r="2091" customFormat="false" ht="15" hidden="false" customHeight="false" outlineLevel="0" collapsed="false">
      <c r="A2091" s="0" t="s">
        <v>1806</v>
      </c>
      <c r="B2091" s="0" t="s">
        <v>164</v>
      </c>
      <c r="C2091" s="0" t="n">
        <v>2006</v>
      </c>
      <c r="D2091" s="0" t="s">
        <v>58</v>
      </c>
      <c r="E2091" s="0" t="s">
        <v>328</v>
      </c>
      <c r="F2091" s="0" t="n">
        <v>0.37</v>
      </c>
      <c r="G2091" s="0" t="n">
        <v>0.3</v>
      </c>
      <c r="H2091" s="0" t="n">
        <v>0.12</v>
      </c>
      <c r="I2091" s="0" t="n">
        <v>0.19</v>
      </c>
      <c r="J2091" s="0" t="n">
        <v>0.99</v>
      </c>
      <c r="K2091" s="0" t="n">
        <v>75</v>
      </c>
      <c r="L2091" s="0" t="n">
        <v>8.3</v>
      </c>
      <c r="M2091" s="0" t="s">
        <v>103</v>
      </c>
      <c r="N2091" s="0" t="s">
        <v>74</v>
      </c>
      <c r="O2091" s="0" t="s">
        <v>37</v>
      </c>
      <c r="P2091" s="0" t="n">
        <f aca="false">IF(AND(OR(Dashboard!$B$5="All",D2091=Dashboard!$B$5),OR(Dashboard!$D$5="All",N2091=Dashboard!$D$5),OR(AND(C2091&lt;&gt;"",C2091&gt;=Dashboard!$F$5,C2091&lt;=Dashboard!$H$5),AND(C2091="",Dashboard!$F$5&lt;=1980,Dashboard!$H$5&gt;=2016))),1,0)</f>
        <v>1</v>
      </c>
      <c r="Q2091" s="0" t="n">
        <f aca="false">J2091*P2091+ROW()*0.00000001</f>
        <v>0.99002091</v>
      </c>
    </row>
    <row r="2092" customFormat="false" ht="15" hidden="false" customHeight="false" outlineLevel="0" collapsed="false">
      <c r="A2092" s="0" t="s">
        <v>834</v>
      </c>
      <c r="B2092" s="0" t="s">
        <v>64</v>
      </c>
      <c r="C2092" s="0" t="n">
        <v>2011</v>
      </c>
      <c r="D2092" s="0" t="s">
        <v>46</v>
      </c>
      <c r="E2092" s="0" t="s">
        <v>328</v>
      </c>
      <c r="F2092" s="0" t="n">
        <v>0.64</v>
      </c>
      <c r="G2092" s="0" t="n">
        <v>0.27</v>
      </c>
      <c r="H2092" s="0" t="n">
        <v>0</v>
      </c>
      <c r="I2092" s="0" t="n">
        <v>0.09</v>
      </c>
      <c r="J2092" s="0" t="n">
        <v>0.99</v>
      </c>
      <c r="K2092" s="0" t="n">
        <v>89</v>
      </c>
      <c r="L2092" s="0" t="n">
        <v>8.4</v>
      </c>
      <c r="M2092" s="0" t="s">
        <v>73</v>
      </c>
      <c r="N2092" s="0" t="s">
        <v>66</v>
      </c>
      <c r="O2092" s="0" t="s">
        <v>42</v>
      </c>
      <c r="P2092" s="0" t="n">
        <f aca="false">IF(AND(OR(Dashboard!$B$5="All",D2092=Dashboard!$B$5),OR(Dashboard!$D$5="All",N2092=Dashboard!$D$5),OR(AND(C2092&lt;&gt;"",C2092&gt;=Dashboard!$F$5,C2092&lt;=Dashboard!$H$5),AND(C2092="",Dashboard!$F$5&lt;=1980,Dashboard!$H$5&gt;=2016))),1,0)</f>
        <v>1</v>
      </c>
      <c r="Q2092" s="0" t="n">
        <f aca="false">J2092*P2092+ROW()*0.00000001</f>
        <v>0.99002092</v>
      </c>
    </row>
    <row r="2093" customFormat="false" ht="15" hidden="false" customHeight="false" outlineLevel="0" collapsed="false">
      <c r="A2093" s="0" t="s">
        <v>1807</v>
      </c>
      <c r="B2093" s="0" t="s">
        <v>33</v>
      </c>
      <c r="C2093" s="0" t="n">
        <v>2009</v>
      </c>
      <c r="D2093" s="0" t="s">
        <v>41</v>
      </c>
      <c r="E2093" s="0" t="s">
        <v>418</v>
      </c>
      <c r="F2093" s="0" t="n">
        <v>0.61</v>
      </c>
      <c r="G2093" s="0" t="n">
        <v>0.29</v>
      </c>
      <c r="H2093" s="0" t="n">
        <v>0</v>
      </c>
      <c r="I2093" s="0" t="n">
        <v>0.09</v>
      </c>
      <c r="J2093" s="0" t="n">
        <v>0.99</v>
      </c>
      <c r="K2093" s="0" t="n">
        <v>58</v>
      </c>
      <c r="M2093" s="0" t="s">
        <v>36</v>
      </c>
      <c r="N2093" s="0" t="s">
        <v>35</v>
      </c>
      <c r="O2093" s="0" t="s">
        <v>53</v>
      </c>
      <c r="P2093" s="0" t="n">
        <f aca="false">IF(AND(OR(Dashboard!$B$5="All",D2093=Dashboard!$B$5),OR(Dashboard!$D$5="All",N2093=Dashboard!$D$5),OR(AND(C2093&lt;&gt;"",C2093&gt;=Dashboard!$F$5,C2093&lt;=Dashboard!$H$5),AND(C2093="",Dashboard!$F$5&lt;=1980,Dashboard!$H$5&gt;=2016))),1,0)</f>
        <v>1</v>
      </c>
      <c r="Q2093" s="0" t="n">
        <f aca="false">J2093*P2093+ROW()*0.00000001</f>
        <v>0.99002093</v>
      </c>
    </row>
    <row r="2094" customFormat="false" ht="15" hidden="false" customHeight="false" outlineLevel="0" collapsed="false">
      <c r="A2094" s="0" t="s">
        <v>1808</v>
      </c>
      <c r="B2094" s="0" t="s">
        <v>50</v>
      </c>
      <c r="C2094" s="0" t="n">
        <v>2008</v>
      </c>
      <c r="D2094" s="0" t="s">
        <v>48</v>
      </c>
      <c r="E2094" s="0" t="s">
        <v>124</v>
      </c>
      <c r="F2094" s="0" t="n">
        <v>0.16</v>
      </c>
      <c r="G2094" s="0" t="n">
        <v>0.78</v>
      </c>
      <c r="H2094" s="0" t="n">
        <v>0</v>
      </c>
      <c r="I2094" s="0" t="n">
        <v>0.04</v>
      </c>
      <c r="J2094" s="0" t="n">
        <v>0.99</v>
      </c>
      <c r="K2094" s="0" t="n">
        <v>71</v>
      </c>
      <c r="M2094" s="0" t="s">
        <v>36</v>
      </c>
      <c r="N2094" s="0" t="s">
        <v>35</v>
      </c>
      <c r="O2094" s="0" t="s">
        <v>37</v>
      </c>
      <c r="P2094" s="0" t="n">
        <f aca="false">IF(AND(OR(Dashboard!$B$5="All",D2094=Dashboard!$B$5),OR(Dashboard!$D$5="All",N2094=Dashboard!$D$5),OR(AND(C2094&lt;&gt;"",C2094&gt;=Dashboard!$F$5,C2094&lt;=Dashboard!$H$5),AND(C2094="",Dashboard!$F$5&lt;=1980,Dashboard!$H$5&gt;=2016))),1,0)</f>
        <v>1</v>
      </c>
      <c r="Q2094" s="0" t="n">
        <f aca="false">J2094*P2094+ROW()*0.00000001</f>
        <v>0.99002094</v>
      </c>
    </row>
    <row r="2095" customFormat="false" ht="15" hidden="false" customHeight="false" outlineLevel="0" collapsed="false">
      <c r="A2095" s="0" t="s">
        <v>1809</v>
      </c>
      <c r="B2095" s="0" t="s">
        <v>164</v>
      </c>
      <c r="C2095" s="0" t="n">
        <v>2008</v>
      </c>
      <c r="D2095" s="0" t="s">
        <v>41</v>
      </c>
      <c r="E2095" s="0" t="s">
        <v>72</v>
      </c>
      <c r="F2095" s="0" t="n">
        <v>0.52</v>
      </c>
      <c r="G2095" s="0" t="n">
        <v>0.27</v>
      </c>
      <c r="H2095" s="0" t="n">
        <v>0</v>
      </c>
      <c r="I2095" s="0" t="n">
        <v>0.19</v>
      </c>
      <c r="J2095" s="0" t="n">
        <v>0.98</v>
      </c>
      <c r="K2095" s="0" t="n">
        <v>79</v>
      </c>
      <c r="L2095" s="0" t="n">
        <v>8.7</v>
      </c>
      <c r="M2095" s="0" t="s">
        <v>103</v>
      </c>
      <c r="N2095" s="0" t="s">
        <v>74</v>
      </c>
      <c r="O2095" s="0" t="s">
        <v>37</v>
      </c>
      <c r="P2095" s="0" t="n">
        <f aca="false">IF(AND(OR(Dashboard!$B$5="All",D2095=Dashboard!$B$5),OR(Dashboard!$D$5="All",N2095=Dashboard!$D$5),OR(AND(C2095&lt;&gt;"",C2095&gt;=Dashboard!$F$5,C2095&lt;=Dashboard!$H$5),AND(C2095="",Dashboard!$F$5&lt;=1980,Dashboard!$H$5&gt;=2016))),1,0)</f>
        <v>1</v>
      </c>
      <c r="Q2095" s="0" t="n">
        <f aca="false">J2095*P2095+ROW()*0.00000001</f>
        <v>0.98002095</v>
      </c>
    </row>
    <row r="2096" customFormat="false" ht="15" hidden="false" customHeight="false" outlineLevel="0" collapsed="false">
      <c r="A2096" s="0" t="s">
        <v>405</v>
      </c>
      <c r="B2096" s="0" t="s">
        <v>164</v>
      </c>
      <c r="C2096" s="0" t="n">
        <v>2008</v>
      </c>
      <c r="D2096" s="0" t="s">
        <v>34</v>
      </c>
      <c r="E2096" s="0" t="s">
        <v>220</v>
      </c>
      <c r="F2096" s="0" t="n">
        <v>0.02</v>
      </c>
      <c r="G2096" s="0" t="n">
        <v>0.53</v>
      </c>
      <c r="H2096" s="0" t="n">
        <v>0.19</v>
      </c>
      <c r="I2096" s="0" t="n">
        <v>0.25</v>
      </c>
      <c r="J2096" s="0" t="n">
        <v>0.98</v>
      </c>
      <c r="K2096" s="0" t="n">
        <v>80</v>
      </c>
      <c r="L2096" s="0" t="n">
        <v>6.8</v>
      </c>
      <c r="M2096" s="0" t="s">
        <v>36</v>
      </c>
      <c r="N2096" s="0" t="s">
        <v>74</v>
      </c>
      <c r="O2096" s="0" t="s">
        <v>37</v>
      </c>
      <c r="P2096" s="0" t="n">
        <f aca="false">IF(AND(OR(Dashboard!$B$5="All",D2096=Dashboard!$B$5),OR(Dashboard!$D$5="All",N2096=Dashboard!$D$5),OR(AND(C2096&lt;&gt;"",C2096&gt;=Dashboard!$F$5,C2096&lt;=Dashboard!$H$5),AND(C2096="",Dashboard!$F$5&lt;=1980,Dashboard!$H$5&gt;=2016))),1,0)</f>
        <v>1</v>
      </c>
      <c r="Q2096" s="0" t="n">
        <f aca="false">J2096*P2096+ROW()*0.00000001</f>
        <v>0.98002096</v>
      </c>
    </row>
    <row r="2097" customFormat="false" ht="15" hidden="false" customHeight="false" outlineLevel="0" collapsed="false">
      <c r="A2097" s="0" t="s">
        <v>1810</v>
      </c>
      <c r="B2097" s="0" t="s">
        <v>50</v>
      </c>
      <c r="C2097" s="0" t="n">
        <v>2008</v>
      </c>
      <c r="D2097" s="0" t="s">
        <v>58</v>
      </c>
      <c r="E2097" s="0" t="s">
        <v>142</v>
      </c>
      <c r="F2097" s="0" t="n">
        <v>0.58</v>
      </c>
      <c r="G2097" s="0" t="n">
        <v>0.31</v>
      </c>
      <c r="H2097" s="0" t="n">
        <v>0</v>
      </c>
      <c r="I2097" s="0" t="n">
        <v>0.1</v>
      </c>
      <c r="J2097" s="0" t="n">
        <v>0.98</v>
      </c>
      <c r="M2097" s="0" t="s">
        <v>36</v>
      </c>
      <c r="N2097" s="0" t="s">
        <v>35</v>
      </c>
      <c r="P2097" s="0" t="n">
        <f aca="false">IF(AND(OR(Dashboard!$B$5="All",D2097=Dashboard!$B$5),OR(Dashboard!$D$5="All",N2097=Dashboard!$D$5),OR(AND(C2097&lt;&gt;"",C2097&gt;=Dashboard!$F$5,C2097&lt;=Dashboard!$H$5),AND(C2097="",Dashboard!$F$5&lt;=1980,Dashboard!$H$5&gt;=2016))),1,0)</f>
        <v>1</v>
      </c>
      <c r="Q2097" s="0" t="n">
        <f aca="false">J2097*P2097+ROW()*0.00000001</f>
        <v>0.98002097</v>
      </c>
    </row>
    <row r="2098" customFormat="false" ht="15" hidden="false" customHeight="false" outlineLevel="0" collapsed="false">
      <c r="A2098" s="0" t="s">
        <v>1811</v>
      </c>
      <c r="B2098" s="0" t="s">
        <v>94</v>
      </c>
      <c r="C2098" s="0" t="n">
        <v>2015</v>
      </c>
      <c r="D2098" s="0" t="s">
        <v>46</v>
      </c>
      <c r="E2098" s="0" t="s">
        <v>157</v>
      </c>
      <c r="F2098" s="0" t="n">
        <v>0.37</v>
      </c>
      <c r="G2098" s="0" t="n">
        <v>0.32</v>
      </c>
      <c r="H2098" s="0" t="n">
        <v>0.15</v>
      </c>
      <c r="I2098" s="0" t="n">
        <v>0.14</v>
      </c>
      <c r="J2098" s="0" t="n">
        <v>0.98</v>
      </c>
      <c r="N2098" s="0" t="s">
        <v>74</v>
      </c>
      <c r="P2098" s="0" t="n">
        <f aca="false">IF(AND(OR(Dashboard!$B$5="All",D2098=Dashboard!$B$5),OR(Dashboard!$D$5="All",N2098=Dashboard!$D$5),OR(AND(C2098&lt;&gt;"",C2098&gt;=Dashboard!$F$5,C2098&lt;=Dashboard!$H$5),AND(C2098="",Dashboard!$F$5&lt;=1980,Dashboard!$H$5&gt;=2016))),1,0)</f>
        <v>1</v>
      </c>
      <c r="Q2098" s="0" t="n">
        <f aca="false">J2098*P2098+ROW()*0.00000001</f>
        <v>0.98002098</v>
      </c>
    </row>
    <row r="2099" customFormat="false" ht="15" hidden="false" customHeight="false" outlineLevel="0" collapsed="false">
      <c r="A2099" s="0" t="s">
        <v>408</v>
      </c>
      <c r="B2099" s="0" t="s">
        <v>33</v>
      </c>
      <c r="C2099" s="0" t="n">
        <v>2009</v>
      </c>
      <c r="D2099" s="0" t="s">
        <v>34</v>
      </c>
      <c r="E2099" s="0" t="s">
        <v>142</v>
      </c>
      <c r="F2099" s="0" t="n">
        <v>0.23</v>
      </c>
      <c r="G2099" s="0" t="n">
        <v>0.64</v>
      </c>
      <c r="H2099" s="0" t="n">
        <v>0</v>
      </c>
      <c r="I2099" s="0" t="n">
        <v>0.11</v>
      </c>
      <c r="J2099" s="0" t="n">
        <v>0.98</v>
      </c>
      <c r="K2099" s="0" t="n">
        <v>75</v>
      </c>
      <c r="L2099" s="0" t="n">
        <v>6.2</v>
      </c>
      <c r="M2099" s="0" t="s">
        <v>36</v>
      </c>
      <c r="N2099" s="0" t="s">
        <v>35</v>
      </c>
      <c r="O2099" s="0" t="s">
        <v>37</v>
      </c>
      <c r="P2099" s="0" t="n">
        <f aca="false">IF(AND(OR(Dashboard!$B$5="All",D2099=Dashboard!$B$5),OR(Dashboard!$D$5="All",N2099=Dashboard!$D$5),OR(AND(C2099&lt;&gt;"",C2099&gt;=Dashboard!$F$5,C2099&lt;=Dashboard!$H$5),AND(C2099="",Dashboard!$F$5&lt;=1980,Dashboard!$H$5&gt;=2016))),1,0)</f>
        <v>1</v>
      </c>
      <c r="Q2099" s="0" t="n">
        <f aca="false">J2099*P2099+ROW()*0.00000001</f>
        <v>0.98002099</v>
      </c>
    </row>
    <row r="2100" customFormat="false" ht="15" hidden="false" customHeight="false" outlineLevel="0" collapsed="false">
      <c r="A2100" s="0" t="s">
        <v>1812</v>
      </c>
      <c r="B2100" s="0" t="s">
        <v>70</v>
      </c>
      <c r="C2100" s="0" t="n">
        <v>2010</v>
      </c>
      <c r="D2100" s="0" t="s">
        <v>46</v>
      </c>
      <c r="E2100" s="0" t="s">
        <v>328</v>
      </c>
      <c r="F2100" s="0" t="n">
        <v>0.28</v>
      </c>
      <c r="G2100" s="0" t="n">
        <v>0.18</v>
      </c>
      <c r="H2100" s="0" t="n">
        <v>0.45</v>
      </c>
      <c r="I2100" s="0" t="n">
        <v>0.07</v>
      </c>
      <c r="J2100" s="0" t="n">
        <v>0.98</v>
      </c>
      <c r="K2100" s="0" t="n">
        <v>77</v>
      </c>
      <c r="L2100" s="0" t="n">
        <v>8.2</v>
      </c>
      <c r="M2100" s="0" t="s">
        <v>103</v>
      </c>
      <c r="N2100" s="0" t="s">
        <v>74</v>
      </c>
      <c r="O2100" s="0" t="s">
        <v>37</v>
      </c>
      <c r="P2100" s="0" t="n">
        <f aca="false">IF(AND(OR(Dashboard!$B$5="All",D2100=Dashboard!$B$5),OR(Dashboard!$D$5="All",N2100=Dashboard!$D$5),OR(AND(C2100&lt;&gt;"",C2100&gt;=Dashboard!$F$5,C2100&lt;=Dashboard!$H$5),AND(C2100="",Dashboard!$F$5&lt;=1980,Dashboard!$H$5&gt;=2016))),1,0)</f>
        <v>1</v>
      </c>
      <c r="Q2100" s="0" t="n">
        <f aca="false">J2100*P2100+ROW()*0.00000001</f>
        <v>0.980021</v>
      </c>
    </row>
    <row r="2101" customFormat="false" ht="15" hidden="false" customHeight="false" outlineLevel="0" collapsed="false">
      <c r="A2101" s="0" t="s">
        <v>283</v>
      </c>
      <c r="B2101" s="0" t="s">
        <v>152</v>
      </c>
      <c r="C2101" s="0" t="n">
        <v>2008</v>
      </c>
      <c r="D2101" s="0" t="s">
        <v>46</v>
      </c>
      <c r="E2101" s="0" t="s">
        <v>139</v>
      </c>
      <c r="F2101" s="0" t="n">
        <v>0.02</v>
      </c>
      <c r="G2101" s="0" t="n">
        <v>0.88</v>
      </c>
      <c r="H2101" s="0" t="n">
        <v>0</v>
      </c>
      <c r="I2101" s="0" t="n">
        <v>0.08</v>
      </c>
      <c r="J2101" s="0" t="n">
        <v>0.98</v>
      </c>
      <c r="K2101" s="0" t="n">
        <v>91</v>
      </c>
      <c r="L2101" s="0" t="n">
        <v>7.9</v>
      </c>
      <c r="M2101" s="0" t="s">
        <v>73</v>
      </c>
      <c r="N2101" s="0" t="s">
        <v>152</v>
      </c>
      <c r="O2101" s="0" t="s">
        <v>60</v>
      </c>
      <c r="P2101" s="0" t="n">
        <f aca="false">IF(AND(OR(Dashboard!$B$5="All",D2101=Dashboard!$B$5),OR(Dashboard!$D$5="All",N2101=Dashboard!$D$5),OR(AND(C2101&lt;&gt;"",C2101&gt;=Dashboard!$F$5,C2101&lt;=Dashboard!$H$5),AND(C2101="",Dashboard!$F$5&lt;=1980,Dashboard!$H$5&gt;=2016))),1,0)</f>
        <v>1</v>
      </c>
      <c r="Q2101" s="0" t="n">
        <f aca="false">J2101*P2101+ROW()*0.00000001</f>
        <v>0.98002101</v>
      </c>
    </row>
    <row r="2102" customFormat="false" ht="15" hidden="false" customHeight="false" outlineLevel="0" collapsed="false">
      <c r="A2102" s="0" t="s">
        <v>1813</v>
      </c>
      <c r="B2102" s="0" t="s">
        <v>85</v>
      </c>
      <c r="C2102" s="0" t="n">
        <v>2005</v>
      </c>
      <c r="D2102" s="0" t="s">
        <v>52</v>
      </c>
      <c r="E2102" s="0" t="s">
        <v>35</v>
      </c>
      <c r="F2102" s="0" t="n">
        <v>0.5</v>
      </c>
      <c r="G2102" s="0" t="n">
        <v>0.19</v>
      </c>
      <c r="H2102" s="0" t="n">
        <v>0.28</v>
      </c>
      <c r="I2102" s="0" t="n">
        <v>0.02</v>
      </c>
      <c r="J2102" s="0" t="n">
        <v>0.98</v>
      </c>
      <c r="K2102" s="0" t="n">
        <v>54</v>
      </c>
      <c r="L2102" s="0" t="n">
        <v>5.4</v>
      </c>
      <c r="M2102" s="0" t="s">
        <v>36</v>
      </c>
      <c r="N2102" s="0" t="s">
        <v>35</v>
      </c>
      <c r="O2102" s="0" t="s">
        <v>53</v>
      </c>
      <c r="P2102" s="0" t="n">
        <f aca="false">IF(AND(OR(Dashboard!$B$5="All",D2102=Dashboard!$B$5),OR(Dashboard!$D$5="All",N2102=Dashboard!$D$5),OR(AND(C2102&lt;&gt;"",C2102&gt;=Dashboard!$F$5,C2102&lt;=Dashboard!$H$5),AND(C2102="",Dashboard!$F$5&lt;=1980,Dashboard!$H$5&gt;=2016))),1,0)</f>
        <v>1</v>
      </c>
      <c r="Q2102" s="0" t="n">
        <f aca="false">J2102*P2102+ROW()*0.00000001</f>
        <v>0.98002102</v>
      </c>
    </row>
    <row r="2103" customFormat="false" ht="15" hidden="false" customHeight="false" outlineLevel="0" collapsed="false">
      <c r="A2103" s="0" t="s">
        <v>1814</v>
      </c>
      <c r="B2103" s="0" t="s">
        <v>39</v>
      </c>
      <c r="C2103" s="0" t="n">
        <v>1993</v>
      </c>
      <c r="D2103" s="0" t="s">
        <v>48</v>
      </c>
      <c r="E2103" s="0" t="s">
        <v>35</v>
      </c>
      <c r="F2103" s="0" t="n">
        <v>0.62</v>
      </c>
      <c r="G2103" s="0" t="n">
        <v>0.13</v>
      </c>
      <c r="H2103" s="0" t="n">
        <v>0.21</v>
      </c>
      <c r="I2103" s="0" t="n">
        <v>0.02</v>
      </c>
      <c r="J2103" s="0" t="n">
        <v>0.98</v>
      </c>
      <c r="N2103" s="0" t="s">
        <v>35</v>
      </c>
      <c r="P2103" s="0" t="n">
        <f aca="false">IF(AND(OR(Dashboard!$B$5="All",D2103=Dashboard!$B$5),OR(Dashboard!$D$5="All",N2103=Dashboard!$D$5),OR(AND(C2103&lt;&gt;"",C2103&gt;=Dashboard!$F$5,C2103&lt;=Dashboard!$H$5),AND(C2103="",Dashboard!$F$5&lt;=1980,Dashboard!$H$5&gt;=2016))),1,0)</f>
        <v>1</v>
      </c>
      <c r="Q2103" s="0" t="n">
        <f aca="false">J2103*P2103+ROW()*0.00000001</f>
        <v>0.98002103</v>
      </c>
    </row>
    <row r="2104" customFormat="false" ht="15" hidden="false" customHeight="false" outlineLevel="0" collapsed="false">
      <c r="A2104" s="0" t="s">
        <v>1815</v>
      </c>
      <c r="B2104" s="0" t="s">
        <v>50</v>
      </c>
      <c r="C2104" s="0" t="n">
        <v>2005</v>
      </c>
      <c r="D2104" s="0" t="s">
        <v>246</v>
      </c>
      <c r="E2104" s="0" t="s">
        <v>418</v>
      </c>
      <c r="F2104" s="0" t="n">
        <v>0.86</v>
      </c>
      <c r="G2104" s="0" t="n">
        <v>0.03</v>
      </c>
      <c r="H2104" s="0" t="n">
        <v>0.01</v>
      </c>
      <c r="I2104" s="0" t="n">
        <v>0.08</v>
      </c>
      <c r="J2104" s="0" t="n">
        <v>0.98</v>
      </c>
      <c r="K2104" s="0" t="n">
        <v>44</v>
      </c>
      <c r="L2104" s="0" t="n">
        <v>6.6</v>
      </c>
      <c r="M2104" s="0" t="s">
        <v>36</v>
      </c>
      <c r="N2104" s="0" t="s">
        <v>35</v>
      </c>
      <c r="O2104" s="0" t="s">
        <v>177</v>
      </c>
      <c r="P2104" s="0" t="n">
        <f aca="false">IF(AND(OR(Dashboard!$B$5="All",D2104=Dashboard!$B$5),OR(Dashboard!$D$5="All",N2104=Dashboard!$D$5),OR(AND(C2104&lt;&gt;"",C2104&gt;=Dashboard!$F$5,C2104&lt;=Dashboard!$H$5),AND(C2104="",Dashboard!$F$5&lt;=1980,Dashboard!$H$5&gt;=2016))),1,0)</f>
        <v>1</v>
      </c>
      <c r="Q2104" s="0" t="n">
        <f aca="false">J2104*P2104+ROW()*0.00000001</f>
        <v>0.98002104</v>
      </c>
    </row>
    <row r="2105" customFormat="false" ht="15" hidden="false" customHeight="false" outlineLevel="0" collapsed="false">
      <c r="A2105" s="0" t="s">
        <v>1151</v>
      </c>
      <c r="B2105" s="0" t="s">
        <v>108</v>
      </c>
      <c r="C2105" s="0" t="n">
        <v>1998</v>
      </c>
      <c r="D2105" s="0" t="s">
        <v>41</v>
      </c>
      <c r="E2105" s="0" t="s">
        <v>142</v>
      </c>
      <c r="F2105" s="0" t="n">
        <v>0.94</v>
      </c>
      <c r="G2105" s="0" t="n">
        <v>0.04</v>
      </c>
      <c r="H2105" s="0" t="n">
        <v>0</v>
      </c>
      <c r="I2105" s="0" t="n">
        <v>0.01</v>
      </c>
      <c r="J2105" s="0" t="n">
        <v>0.98</v>
      </c>
      <c r="N2105" s="0" t="s">
        <v>35</v>
      </c>
      <c r="P2105" s="0" t="n">
        <f aca="false">IF(AND(OR(Dashboard!$B$5="All",D2105=Dashboard!$B$5),OR(Dashboard!$D$5="All",N2105=Dashboard!$D$5),OR(AND(C2105&lt;&gt;"",C2105&gt;=Dashboard!$F$5,C2105&lt;=Dashboard!$H$5),AND(C2105="",Dashboard!$F$5&lt;=1980,Dashboard!$H$5&gt;=2016))),1,0)</f>
        <v>1</v>
      </c>
      <c r="Q2105" s="0" t="n">
        <f aca="false">J2105*P2105+ROW()*0.00000001</f>
        <v>0.98002105</v>
      </c>
    </row>
    <row r="2106" customFormat="false" ht="15" hidden="false" customHeight="false" outlineLevel="0" collapsed="false">
      <c r="A2106" s="0" t="s">
        <v>697</v>
      </c>
      <c r="B2106" s="0" t="s">
        <v>33</v>
      </c>
      <c r="C2106" s="0" t="n">
        <v>2007</v>
      </c>
      <c r="D2106" s="0" t="s">
        <v>102</v>
      </c>
      <c r="E2106" s="0" t="s">
        <v>418</v>
      </c>
      <c r="F2106" s="0" t="n">
        <v>0.38</v>
      </c>
      <c r="G2106" s="0" t="n">
        <v>0.5</v>
      </c>
      <c r="H2106" s="0" t="n">
        <v>0</v>
      </c>
      <c r="I2106" s="0" t="n">
        <v>0.11</v>
      </c>
      <c r="J2106" s="0" t="n">
        <v>0.98</v>
      </c>
      <c r="K2106" s="0" t="n">
        <v>59</v>
      </c>
      <c r="L2106" s="0" t="n">
        <v>5.9</v>
      </c>
      <c r="M2106" s="0" t="s">
        <v>103</v>
      </c>
      <c r="N2106" s="0" t="s">
        <v>35</v>
      </c>
      <c r="O2106" s="0" t="s">
        <v>53</v>
      </c>
      <c r="P2106" s="0" t="n">
        <f aca="false">IF(AND(OR(Dashboard!$B$5="All",D2106=Dashboard!$B$5),OR(Dashboard!$D$5="All",N2106=Dashboard!$D$5),OR(AND(C2106&lt;&gt;"",C2106&gt;=Dashboard!$F$5,C2106&lt;=Dashboard!$H$5),AND(C2106="",Dashboard!$F$5&lt;=1980,Dashboard!$H$5&gt;=2016))),1,0)</f>
        <v>1</v>
      </c>
      <c r="Q2106" s="0" t="n">
        <f aca="false">J2106*P2106+ROW()*0.00000001</f>
        <v>0.98002106</v>
      </c>
    </row>
    <row r="2107" customFormat="false" ht="15" hidden="false" customHeight="false" outlineLevel="0" collapsed="false">
      <c r="A2107" s="0" t="s">
        <v>1816</v>
      </c>
      <c r="B2107" s="0" t="s">
        <v>159</v>
      </c>
      <c r="D2107" s="0" t="s">
        <v>56</v>
      </c>
      <c r="E2107" s="0" t="s">
        <v>160</v>
      </c>
      <c r="F2107" s="0" t="n">
        <v>0.91</v>
      </c>
      <c r="G2107" s="0" t="n">
        <v>0.06</v>
      </c>
      <c r="H2107" s="0" t="n">
        <v>0</v>
      </c>
      <c r="I2107" s="0" t="n">
        <v>0.01</v>
      </c>
      <c r="J2107" s="0" t="n">
        <v>0.98</v>
      </c>
      <c r="N2107" s="0" t="s">
        <v>161</v>
      </c>
      <c r="P2107" s="0" t="n">
        <f aca="false">IF(AND(OR(Dashboard!$B$5="All",D2107=Dashboard!$B$5),OR(Dashboard!$D$5="All",N2107=Dashboard!$D$5),OR(AND(C2107&lt;&gt;"",C2107&gt;=Dashboard!$F$5,C2107&lt;=Dashboard!$H$5),AND(C2107="",Dashboard!$F$5&lt;=1980,Dashboard!$H$5&gt;=2016))),1,0)</f>
        <v>1</v>
      </c>
      <c r="Q2107" s="0" t="n">
        <f aca="false">J2107*P2107+ROW()*0.00000001</f>
        <v>0.98002107</v>
      </c>
    </row>
    <row r="2108" customFormat="false" ht="15" hidden="false" customHeight="false" outlineLevel="0" collapsed="false">
      <c r="A2108" s="0" t="s">
        <v>1817</v>
      </c>
      <c r="B2108" s="0" t="s">
        <v>64</v>
      </c>
      <c r="C2108" s="0" t="n">
        <v>2013</v>
      </c>
      <c r="D2108" s="0" t="s">
        <v>71</v>
      </c>
      <c r="E2108" s="0" t="s">
        <v>142</v>
      </c>
      <c r="F2108" s="0" t="n">
        <v>0.64</v>
      </c>
      <c r="G2108" s="0" t="n">
        <v>0.26</v>
      </c>
      <c r="H2108" s="0" t="n">
        <v>0</v>
      </c>
      <c r="I2108" s="0" t="n">
        <v>0.08</v>
      </c>
      <c r="J2108" s="0" t="n">
        <v>0.98</v>
      </c>
      <c r="K2108" s="0" t="n">
        <v>78</v>
      </c>
      <c r="L2108" s="0" t="n">
        <v>6.4</v>
      </c>
      <c r="M2108" s="0" t="s">
        <v>73</v>
      </c>
      <c r="N2108" s="0" t="s">
        <v>66</v>
      </c>
      <c r="O2108" s="0" t="s">
        <v>37</v>
      </c>
      <c r="P2108" s="0" t="n">
        <f aca="false">IF(AND(OR(Dashboard!$B$5="All",D2108=Dashboard!$B$5),OR(Dashboard!$D$5="All",N2108=Dashboard!$D$5),OR(AND(C2108&lt;&gt;"",C2108&gt;=Dashboard!$F$5,C2108&lt;=Dashboard!$H$5),AND(C2108="",Dashboard!$F$5&lt;=1980,Dashboard!$H$5&gt;=2016))),1,0)</f>
        <v>1</v>
      </c>
      <c r="Q2108" s="0" t="n">
        <f aca="false">J2108*P2108+ROW()*0.00000001</f>
        <v>0.98002108</v>
      </c>
    </row>
    <row r="2109" customFormat="false" ht="15" hidden="false" customHeight="false" outlineLevel="0" collapsed="false">
      <c r="A2109" s="0" t="s">
        <v>1818</v>
      </c>
      <c r="B2109" s="0" t="s">
        <v>76</v>
      </c>
      <c r="D2109" s="0" t="s">
        <v>46</v>
      </c>
      <c r="E2109" s="0" t="s">
        <v>520</v>
      </c>
      <c r="F2109" s="0" t="n">
        <v>0.29</v>
      </c>
      <c r="G2109" s="0" t="n">
        <v>0.23</v>
      </c>
      <c r="H2109" s="0" t="n">
        <v>0.38</v>
      </c>
      <c r="I2109" s="0" t="n">
        <v>0.08</v>
      </c>
      <c r="J2109" s="0" t="n">
        <v>0.98</v>
      </c>
      <c r="K2109" s="0" t="n">
        <v>86</v>
      </c>
      <c r="L2109" s="0" t="n">
        <v>7.7</v>
      </c>
      <c r="M2109" s="0" t="s">
        <v>103</v>
      </c>
      <c r="N2109" s="0" t="s">
        <v>74</v>
      </c>
      <c r="O2109" s="0" t="s">
        <v>42</v>
      </c>
      <c r="P2109" s="0" t="n">
        <f aca="false">IF(AND(OR(Dashboard!$B$5="All",D2109=Dashboard!$B$5),OR(Dashboard!$D$5="All",N2109=Dashboard!$D$5),OR(AND(C2109&lt;&gt;"",C2109&gt;=Dashboard!$F$5,C2109&lt;=Dashboard!$H$5),AND(C2109="",Dashboard!$F$5&lt;=1980,Dashboard!$H$5&gt;=2016))),1,0)</f>
        <v>1</v>
      </c>
      <c r="Q2109" s="0" t="n">
        <f aca="false">J2109*P2109+ROW()*0.00000001</f>
        <v>0.98002109</v>
      </c>
    </row>
    <row r="2110" customFormat="false" ht="15" hidden="false" customHeight="false" outlineLevel="0" collapsed="false">
      <c r="A2110" s="0" t="s">
        <v>1819</v>
      </c>
      <c r="B2110" s="0" t="s">
        <v>70</v>
      </c>
      <c r="C2110" s="0" t="n">
        <v>2013</v>
      </c>
      <c r="D2110" s="0" t="s">
        <v>52</v>
      </c>
      <c r="E2110" s="0" t="s">
        <v>124</v>
      </c>
      <c r="F2110" s="0" t="n">
        <v>0.53</v>
      </c>
      <c r="G2110" s="0" t="n">
        <v>0.24</v>
      </c>
      <c r="H2110" s="0" t="n">
        <v>0.05</v>
      </c>
      <c r="I2110" s="0" t="n">
        <v>0.16</v>
      </c>
      <c r="J2110" s="0" t="n">
        <v>0.98</v>
      </c>
      <c r="N2110" s="0" t="s">
        <v>74</v>
      </c>
      <c r="P2110" s="0" t="n">
        <f aca="false">IF(AND(OR(Dashboard!$B$5="All",D2110=Dashboard!$B$5),OR(Dashboard!$D$5="All",N2110=Dashboard!$D$5),OR(AND(C2110&lt;&gt;"",C2110&gt;=Dashboard!$F$5,C2110&lt;=Dashboard!$H$5),AND(C2110="",Dashboard!$F$5&lt;=1980,Dashboard!$H$5&gt;=2016))),1,0)</f>
        <v>1</v>
      </c>
      <c r="Q2110" s="0" t="n">
        <f aca="false">J2110*P2110+ROW()*0.00000001</f>
        <v>0.9800211</v>
      </c>
    </row>
    <row r="2111" customFormat="false" ht="15" hidden="false" customHeight="false" outlineLevel="0" collapsed="false">
      <c r="A2111" s="0" t="s">
        <v>1820</v>
      </c>
      <c r="B2111" s="0" t="s">
        <v>64</v>
      </c>
      <c r="C2111" s="0" t="n">
        <v>2013</v>
      </c>
      <c r="D2111" s="0" t="s">
        <v>71</v>
      </c>
      <c r="E2111" s="0" t="s">
        <v>124</v>
      </c>
      <c r="F2111" s="0" t="n">
        <v>0.57</v>
      </c>
      <c r="G2111" s="0" t="n">
        <v>0.32</v>
      </c>
      <c r="H2111" s="0" t="n">
        <v>0.01</v>
      </c>
      <c r="I2111" s="0" t="n">
        <v>0.08</v>
      </c>
      <c r="J2111" s="0" t="n">
        <v>0.98</v>
      </c>
      <c r="K2111" s="0" t="n">
        <v>82</v>
      </c>
      <c r="L2111" s="0" t="n">
        <v>7.5</v>
      </c>
      <c r="M2111" s="0" t="s">
        <v>73</v>
      </c>
      <c r="N2111" s="0" t="s">
        <v>66</v>
      </c>
      <c r="O2111" s="0" t="s">
        <v>42</v>
      </c>
      <c r="P2111" s="0" t="n">
        <f aca="false">IF(AND(OR(Dashboard!$B$5="All",D2111=Dashboard!$B$5),OR(Dashboard!$D$5="All",N2111=Dashboard!$D$5),OR(AND(C2111&lt;&gt;"",C2111&gt;=Dashboard!$F$5,C2111&lt;=Dashboard!$H$5),AND(C2111="",Dashboard!$F$5&lt;=1980,Dashboard!$H$5&gt;=2016))),1,0)</f>
        <v>1</v>
      </c>
      <c r="Q2111" s="0" t="n">
        <f aca="false">J2111*P2111+ROW()*0.00000001</f>
        <v>0.98002111</v>
      </c>
    </row>
    <row r="2112" customFormat="false" ht="15" hidden="false" customHeight="false" outlineLevel="0" collapsed="false">
      <c r="A2112" s="0" t="s">
        <v>554</v>
      </c>
      <c r="B2112" s="0" t="s">
        <v>76</v>
      </c>
      <c r="C2112" s="0" t="n">
        <v>2009</v>
      </c>
      <c r="D2112" s="0" t="s">
        <v>34</v>
      </c>
      <c r="E2112" s="0" t="s">
        <v>142</v>
      </c>
      <c r="F2112" s="0" t="n">
        <v>0.88</v>
      </c>
      <c r="G2112" s="0" t="n">
        <v>0</v>
      </c>
      <c r="H2112" s="0" t="n">
        <v>0</v>
      </c>
      <c r="I2112" s="0" t="n">
        <v>0.1</v>
      </c>
      <c r="J2112" s="0" t="n">
        <v>0.98</v>
      </c>
      <c r="L2112" s="0" t="n">
        <v>7.2</v>
      </c>
      <c r="M2112" s="0" t="s">
        <v>36</v>
      </c>
      <c r="N2112" s="0" t="s">
        <v>74</v>
      </c>
      <c r="P2112" s="0" t="n">
        <f aca="false">IF(AND(OR(Dashboard!$B$5="All",D2112=Dashboard!$B$5),OR(Dashboard!$D$5="All",N2112=Dashboard!$D$5),OR(AND(C2112&lt;&gt;"",C2112&gt;=Dashboard!$F$5,C2112&lt;=Dashboard!$H$5),AND(C2112="",Dashboard!$F$5&lt;=1980,Dashboard!$H$5&gt;=2016))),1,0)</f>
        <v>1</v>
      </c>
      <c r="Q2112" s="0" t="n">
        <f aca="false">J2112*P2112+ROW()*0.00000001</f>
        <v>0.98002112</v>
      </c>
    </row>
    <row r="2113" customFormat="false" ht="15" hidden="false" customHeight="false" outlineLevel="0" collapsed="false">
      <c r="A2113" s="0" t="s">
        <v>1821</v>
      </c>
      <c r="B2113" s="0" t="s">
        <v>64</v>
      </c>
      <c r="C2113" s="0" t="n">
        <v>2009</v>
      </c>
      <c r="D2113" s="0" t="s">
        <v>34</v>
      </c>
      <c r="E2113" s="0" t="s">
        <v>72</v>
      </c>
      <c r="F2113" s="0" t="n">
        <v>0.88</v>
      </c>
      <c r="G2113" s="0" t="n">
        <v>0.02</v>
      </c>
      <c r="H2113" s="0" t="n">
        <v>0</v>
      </c>
      <c r="I2113" s="0" t="n">
        <v>0.08</v>
      </c>
      <c r="J2113" s="0" t="n">
        <v>0.97</v>
      </c>
      <c r="K2113" s="0" t="n">
        <v>82</v>
      </c>
      <c r="L2113" s="0" t="n">
        <v>7.6</v>
      </c>
      <c r="M2113" s="0" t="s">
        <v>36</v>
      </c>
      <c r="N2113" s="0" t="s">
        <v>66</v>
      </c>
      <c r="O2113" s="0" t="s">
        <v>42</v>
      </c>
      <c r="P2113" s="0" t="n">
        <f aca="false">IF(AND(OR(Dashboard!$B$5="All",D2113=Dashboard!$B$5),OR(Dashboard!$D$5="All",N2113=Dashboard!$D$5),OR(AND(C2113&lt;&gt;"",C2113&gt;=Dashboard!$F$5,C2113&lt;=Dashboard!$H$5),AND(C2113="",Dashboard!$F$5&lt;=1980,Dashboard!$H$5&gt;=2016))),1,0)</f>
        <v>1</v>
      </c>
      <c r="Q2113" s="0" t="n">
        <f aca="false">J2113*P2113+ROW()*0.00000001</f>
        <v>0.97002113</v>
      </c>
    </row>
    <row r="2114" customFormat="false" ht="15" hidden="false" customHeight="false" outlineLevel="0" collapsed="false">
      <c r="A2114" s="0" t="s">
        <v>913</v>
      </c>
      <c r="B2114" s="0" t="s">
        <v>144</v>
      </c>
      <c r="C2114" s="0" t="n">
        <v>2005</v>
      </c>
      <c r="D2114" s="0" t="s">
        <v>34</v>
      </c>
      <c r="E2114" s="0" t="s">
        <v>142</v>
      </c>
      <c r="F2114" s="0" t="n">
        <v>0.73</v>
      </c>
      <c r="G2114" s="0" t="n">
        <v>0.21</v>
      </c>
      <c r="H2114" s="0" t="n">
        <v>0</v>
      </c>
      <c r="I2114" s="0" t="n">
        <v>0.03</v>
      </c>
      <c r="J2114" s="0" t="n">
        <v>0.97</v>
      </c>
      <c r="K2114" s="0" t="n">
        <v>87</v>
      </c>
      <c r="L2114" s="0" t="n">
        <v>8.3</v>
      </c>
      <c r="M2114" s="0" t="s">
        <v>36</v>
      </c>
      <c r="N2114" s="0" t="s">
        <v>66</v>
      </c>
      <c r="O2114" s="0" t="s">
        <v>42</v>
      </c>
      <c r="P2114" s="0" t="n">
        <f aca="false">IF(AND(OR(Dashboard!$B$5="All",D2114=Dashboard!$B$5),OR(Dashboard!$D$5="All",N2114=Dashboard!$D$5),OR(AND(C2114&lt;&gt;"",C2114&gt;=Dashboard!$F$5,C2114&lt;=Dashboard!$H$5),AND(C2114="",Dashboard!$F$5&lt;=1980,Dashboard!$H$5&gt;=2016))),1,0)</f>
        <v>1</v>
      </c>
      <c r="Q2114" s="0" t="n">
        <f aca="false">J2114*P2114+ROW()*0.00000001</f>
        <v>0.97002114</v>
      </c>
    </row>
    <row r="2115" customFormat="false" ht="15" hidden="false" customHeight="false" outlineLevel="0" collapsed="false">
      <c r="A2115" s="0" t="s">
        <v>468</v>
      </c>
      <c r="B2115" s="0" t="s">
        <v>64</v>
      </c>
      <c r="C2115" s="0" t="n">
        <v>2015</v>
      </c>
      <c r="D2115" s="0" t="s">
        <v>34</v>
      </c>
      <c r="E2115" s="0" t="s">
        <v>142</v>
      </c>
      <c r="F2115" s="0" t="n">
        <v>0.85</v>
      </c>
      <c r="G2115" s="0" t="n">
        <v>0.02</v>
      </c>
      <c r="H2115" s="0" t="n">
        <v>0</v>
      </c>
      <c r="I2115" s="0" t="n">
        <v>0.1</v>
      </c>
      <c r="J2115" s="0" t="n">
        <v>0.97</v>
      </c>
      <c r="L2115" s="0" t="n">
        <v>5.1</v>
      </c>
      <c r="M2115" s="0" t="s">
        <v>36</v>
      </c>
      <c r="N2115" s="0" t="s">
        <v>66</v>
      </c>
      <c r="P2115" s="0" t="n">
        <f aca="false">IF(AND(OR(Dashboard!$B$5="All",D2115=Dashboard!$B$5),OR(Dashboard!$D$5="All",N2115=Dashboard!$D$5),OR(AND(C2115&lt;&gt;"",C2115&gt;=Dashboard!$F$5,C2115&lt;=Dashboard!$H$5),AND(C2115="",Dashboard!$F$5&lt;=1980,Dashboard!$H$5&gt;=2016))),1,0)</f>
        <v>1</v>
      </c>
      <c r="Q2115" s="0" t="n">
        <f aca="false">J2115*P2115+ROW()*0.00000001</f>
        <v>0.97002115</v>
      </c>
    </row>
    <row r="2116" customFormat="false" ht="15" hidden="false" customHeight="false" outlineLevel="0" collapsed="false">
      <c r="A2116" s="0" t="s">
        <v>75</v>
      </c>
      <c r="B2116" s="0" t="s">
        <v>152</v>
      </c>
      <c r="C2116" s="0" t="n">
        <v>2005</v>
      </c>
      <c r="D2116" s="0" t="s">
        <v>71</v>
      </c>
      <c r="E2116" s="0" t="s">
        <v>72</v>
      </c>
      <c r="F2116" s="0" t="n">
        <v>0</v>
      </c>
      <c r="G2116" s="0" t="n">
        <v>0.93</v>
      </c>
      <c r="H2116" s="0" t="n">
        <v>0</v>
      </c>
      <c r="I2116" s="0" t="n">
        <v>0.04</v>
      </c>
      <c r="J2116" s="0" t="n">
        <v>0.97</v>
      </c>
      <c r="K2116" s="0" t="n">
        <v>93</v>
      </c>
      <c r="L2116" s="0" t="n">
        <v>8.9</v>
      </c>
      <c r="M2116" s="0" t="s">
        <v>73</v>
      </c>
      <c r="N2116" s="0" t="s">
        <v>152</v>
      </c>
      <c r="O2116" s="0" t="s">
        <v>60</v>
      </c>
      <c r="P2116" s="0" t="n">
        <f aca="false">IF(AND(OR(Dashboard!$B$5="All",D2116=Dashboard!$B$5),OR(Dashboard!$D$5="All",N2116=Dashboard!$D$5),OR(AND(C2116&lt;&gt;"",C2116&gt;=Dashboard!$F$5,C2116&lt;=Dashboard!$H$5),AND(C2116="",Dashboard!$F$5&lt;=1980,Dashboard!$H$5&gt;=2016))),1,0)</f>
        <v>1</v>
      </c>
      <c r="Q2116" s="0" t="n">
        <f aca="false">J2116*P2116+ROW()*0.00000001</f>
        <v>0.97002116</v>
      </c>
    </row>
    <row r="2117" customFormat="false" ht="15" hidden="false" customHeight="false" outlineLevel="0" collapsed="false">
      <c r="A2117" s="0" t="s">
        <v>626</v>
      </c>
      <c r="B2117" s="0" t="s">
        <v>70</v>
      </c>
      <c r="C2117" s="0" t="n">
        <v>2007</v>
      </c>
      <c r="D2117" s="0" t="s">
        <v>34</v>
      </c>
      <c r="E2117" s="0" t="s">
        <v>142</v>
      </c>
      <c r="F2117" s="0" t="n">
        <v>0.89</v>
      </c>
      <c r="G2117" s="0" t="n">
        <v>0</v>
      </c>
      <c r="H2117" s="0" t="n">
        <v>0</v>
      </c>
      <c r="I2117" s="0" t="n">
        <v>0.08</v>
      </c>
      <c r="J2117" s="0" t="n">
        <v>0.97</v>
      </c>
      <c r="K2117" s="0" t="n">
        <v>81</v>
      </c>
      <c r="L2117" s="0" t="n">
        <v>5.3</v>
      </c>
      <c r="M2117" s="0" t="s">
        <v>36</v>
      </c>
      <c r="N2117" s="0" t="s">
        <v>74</v>
      </c>
      <c r="O2117" s="0" t="s">
        <v>42</v>
      </c>
      <c r="P2117" s="0" t="n">
        <f aca="false">IF(AND(OR(Dashboard!$B$5="All",D2117=Dashboard!$B$5),OR(Dashboard!$D$5="All",N2117=Dashboard!$D$5),OR(AND(C2117&lt;&gt;"",C2117&gt;=Dashboard!$F$5,C2117&lt;=Dashboard!$H$5),AND(C2117="",Dashboard!$F$5&lt;=1980,Dashboard!$H$5&gt;=2016))),1,0)</f>
        <v>1</v>
      </c>
      <c r="Q2117" s="0" t="n">
        <f aca="false">J2117*P2117+ROW()*0.00000001</f>
        <v>0.97002117</v>
      </c>
    </row>
    <row r="2118" customFormat="false" ht="15" hidden="false" customHeight="false" outlineLevel="0" collapsed="false">
      <c r="A2118" s="0" t="s">
        <v>1822</v>
      </c>
      <c r="B2118" s="0" t="s">
        <v>85</v>
      </c>
      <c r="C2118" s="0" t="n">
        <v>2003</v>
      </c>
      <c r="D2118" s="0" t="s">
        <v>246</v>
      </c>
      <c r="E2118" s="0" t="s">
        <v>35</v>
      </c>
      <c r="F2118" s="0" t="n">
        <v>0.49</v>
      </c>
      <c r="G2118" s="0" t="n">
        <v>0.18</v>
      </c>
      <c r="H2118" s="0" t="n">
        <v>0.29</v>
      </c>
      <c r="I2118" s="0" t="n">
        <v>0.01</v>
      </c>
      <c r="J2118" s="0" t="n">
        <v>0.97</v>
      </c>
      <c r="K2118" s="0" t="n">
        <v>88</v>
      </c>
      <c r="L2118" s="0" t="n">
        <v>9.2</v>
      </c>
      <c r="M2118" s="0" t="s">
        <v>36</v>
      </c>
      <c r="N2118" s="0" t="s">
        <v>35</v>
      </c>
      <c r="O2118" s="0" t="s">
        <v>42</v>
      </c>
      <c r="P2118" s="0" t="n">
        <f aca="false">IF(AND(OR(Dashboard!$B$5="All",D2118=Dashboard!$B$5),OR(Dashboard!$D$5="All",N2118=Dashboard!$D$5),OR(AND(C2118&lt;&gt;"",C2118&gt;=Dashboard!$F$5,C2118&lt;=Dashboard!$H$5),AND(C2118="",Dashboard!$F$5&lt;=1980,Dashboard!$H$5&gt;=2016))),1,0)</f>
        <v>1</v>
      </c>
      <c r="Q2118" s="0" t="n">
        <f aca="false">J2118*P2118+ROW()*0.00000001</f>
        <v>0.97002118</v>
      </c>
    </row>
    <row r="2119" customFormat="false" ht="15" hidden="false" customHeight="false" outlineLevel="0" collapsed="false">
      <c r="A2119" s="0" t="s">
        <v>1823</v>
      </c>
      <c r="B2119" s="0" t="s">
        <v>64</v>
      </c>
      <c r="C2119" s="0" t="n">
        <v>2009</v>
      </c>
      <c r="D2119" s="0" t="s">
        <v>71</v>
      </c>
      <c r="E2119" s="0" t="s">
        <v>142</v>
      </c>
      <c r="F2119" s="0" t="n">
        <v>0.62</v>
      </c>
      <c r="G2119" s="0" t="n">
        <v>0.26</v>
      </c>
      <c r="H2119" s="0" t="n">
        <v>0</v>
      </c>
      <c r="I2119" s="0" t="n">
        <v>0.09</v>
      </c>
      <c r="J2119" s="0" t="n">
        <v>0.97</v>
      </c>
      <c r="K2119" s="0" t="n">
        <v>82</v>
      </c>
      <c r="L2119" s="0" t="n">
        <v>8</v>
      </c>
      <c r="M2119" s="0" t="s">
        <v>73</v>
      </c>
      <c r="N2119" s="0" t="s">
        <v>66</v>
      </c>
      <c r="O2119" s="0" t="s">
        <v>42</v>
      </c>
      <c r="P2119" s="0" t="n">
        <f aca="false">IF(AND(OR(Dashboard!$B$5="All",D2119=Dashboard!$B$5),OR(Dashboard!$D$5="All",N2119=Dashboard!$D$5),OR(AND(C2119&lt;&gt;"",C2119&gt;=Dashboard!$F$5,C2119&lt;=Dashboard!$H$5),AND(C2119="",Dashboard!$F$5&lt;=1980,Dashboard!$H$5&gt;=2016))),1,0)</f>
        <v>1</v>
      </c>
      <c r="Q2119" s="0" t="n">
        <f aca="false">J2119*P2119+ROW()*0.00000001</f>
        <v>0.97002119</v>
      </c>
    </row>
    <row r="2120" customFormat="false" ht="15" hidden="false" customHeight="false" outlineLevel="0" collapsed="false">
      <c r="A2120" s="0" t="s">
        <v>1084</v>
      </c>
      <c r="B2120" s="0" t="s">
        <v>70</v>
      </c>
      <c r="C2120" s="0" t="n">
        <v>2013</v>
      </c>
      <c r="D2120" s="0" t="s">
        <v>71</v>
      </c>
      <c r="E2120" s="0" t="s">
        <v>487</v>
      </c>
      <c r="F2120" s="0" t="n">
        <v>0.49</v>
      </c>
      <c r="G2120" s="0" t="n">
        <v>0.32</v>
      </c>
      <c r="H2120" s="0" t="n">
        <v>0</v>
      </c>
      <c r="I2120" s="0" t="n">
        <v>0.16</v>
      </c>
      <c r="J2120" s="0" t="n">
        <v>0.97</v>
      </c>
      <c r="K2120" s="0" t="n">
        <v>75</v>
      </c>
      <c r="L2120" s="0" t="n">
        <v>5.9</v>
      </c>
      <c r="M2120" s="0" t="s">
        <v>125</v>
      </c>
      <c r="N2120" s="0" t="s">
        <v>74</v>
      </c>
      <c r="O2120" s="0" t="s">
        <v>37</v>
      </c>
      <c r="P2120" s="0" t="n">
        <f aca="false">IF(AND(OR(Dashboard!$B$5="All",D2120=Dashboard!$B$5),OR(Dashboard!$D$5="All",N2120=Dashboard!$D$5),OR(AND(C2120&lt;&gt;"",C2120&gt;=Dashboard!$F$5,C2120&lt;=Dashboard!$H$5),AND(C2120="",Dashboard!$F$5&lt;=1980,Dashboard!$H$5&gt;=2016))),1,0)</f>
        <v>1</v>
      </c>
      <c r="Q2120" s="0" t="n">
        <f aca="false">J2120*P2120+ROW()*0.00000001</f>
        <v>0.9700212</v>
      </c>
    </row>
    <row r="2121" customFormat="false" ht="15" hidden="false" customHeight="false" outlineLevel="0" collapsed="false">
      <c r="A2121" s="0" t="s">
        <v>1824</v>
      </c>
      <c r="B2121" s="0" t="s">
        <v>50</v>
      </c>
      <c r="C2121" s="0" t="n">
        <v>2006</v>
      </c>
      <c r="D2121" s="0" t="s">
        <v>58</v>
      </c>
      <c r="E2121" s="0" t="s">
        <v>328</v>
      </c>
      <c r="F2121" s="0" t="n">
        <v>0.09</v>
      </c>
      <c r="G2121" s="0" t="n">
        <v>0.01</v>
      </c>
      <c r="H2121" s="0" t="n">
        <v>0.86</v>
      </c>
      <c r="I2121" s="0" t="n">
        <v>0.01</v>
      </c>
      <c r="J2121" s="0" t="n">
        <v>0.97</v>
      </c>
      <c r="K2121" s="0" t="n">
        <v>66</v>
      </c>
      <c r="M2121" s="0" t="s">
        <v>36</v>
      </c>
      <c r="N2121" s="0" t="s">
        <v>35</v>
      </c>
      <c r="O2121" s="0" t="s">
        <v>67</v>
      </c>
      <c r="P2121" s="0" t="n">
        <f aca="false">IF(AND(OR(Dashboard!$B$5="All",D2121=Dashboard!$B$5),OR(Dashboard!$D$5="All",N2121=Dashboard!$D$5),OR(AND(C2121&lt;&gt;"",C2121&gt;=Dashboard!$F$5,C2121&lt;=Dashboard!$H$5),AND(C2121="",Dashboard!$F$5&lt;=1980,Dashboard!$H$5&gt;=2016))),1,0)</f>
        <v>1</v>
      </c>
      <c r="Q2121" s="0" t="n">
        <f aca="false">J2121*P2121+ROW()*0.00000001</f>
        <v>0.97002121</v>
      </c>
    </row>
    <row r="2122" customFormat="false" ht="15" hidden="false" customHeight="false" outlineLevel="0" collapsed="false">
      <c r="A2122" s="0" t="s">
        <v>1825</v>
      </c>
      <c r="B2122" s="0" t="s">
        <v>76</v>
      </c>
      <c r="C2122" s="0" t="n">
        <v>2003</v>
      </c>
      <c r="D2122" s="0" t="s">
        <v>34</v>
      </c>
      <c r="E2122" s="0" t="s">
        <v>142</v>
      </c>
      <c r="F2122" s="0" t="n">
        <v>0.47</v>
      </c>
      <c r="G2122" s="0" t="n">
        <v>0.37</v>
      </c>
      <c r="H2122" s="0" t="n">
        <v>0</v>
      </c>
      <c r="I2122" s="0" t="n">
        <v>0.12</v>
      </c>
      <c r="J2122" s="0" t="n">
        <v>0.97</v>
      </c>
      <c r="K2122" s="0" t="n">
        <v>85</v>
      </c>
      <c r="L2122" s="0" t="n">
        <v>7.6</v>
      </c>
      <c r="M2122" s="0" t="s">
        <v>36</v>
      </c>
      <c r="N2122" s="0" t="s">
        <v>74</v>
      </c>
      <c r="O2122" s="0" t="s">
        <v>42</v>
      </c>
      <c r="P2122" s="0" t="n">
        <f aca="false">IF(AND(OR(Dashboard!$B$5="All",D2122=Dashboard!$B$5),OR(Dashboard!$D$5="All",N2122=Dashboard!$D$5),OR(AND(C2122&lt;&gt;"",C2122&gt;=Dashboard!$F$5,C2122&lt;=Dashboard!$H$5),AND(C2122="",Dashboard!$F$5&lt;=1980,Dashboard!$H$5&gt;=2016))),1,0)</f>
        <v>1</v>
      </c>
      <c r="Q2122" s="0" t="n">
        <f aca="false">J2122*P2122+ROW()*0.00000001</f>
        <v>0.97002122</v>
      </c>
    </row>
    <row r="2123" customFormat="false" ht="15" hidden="false" customHeight="false" outlineLevel="0" collapsed="false">
      <c r="A2123" s="0" t="s">
        <v>276</v>
      </c>
      <c r="B2123" s="0" t="s">
        <v>76</v>
      </c>
      <c r="C2123" s="0" t="n">
        <v>2007</v>
      </c>
      <c r="D2123" s="0" t="s">
        <v>71</v>
      </c>
      <c r="E2123" s="0" t="s">
        <v>72</v>
      </c>
      <c r="F2123" s="0" t="n">
        <v>0.78</v>
      </c>
      <c r="G2123" s="0" t="n">
        <v>0.03</v>
      </c>
      <c r="H2123" s="0" t="n">
        <v>0.03</v>
      </c>
      <c r="I2123" s="0" t="n">
        <v>0.13</v>
      </c>
      <c r="J2123" s="0" t="n">
        <v>0.97</v>
      </c>
      <c r="K2123" s="0" t="n">
        <v>75</v>
      </c>
      <c r="L2123" s="0" t="n">
        <v>7.9</v>
      </c>
      <c r="M2123" s="0" t="s">
        <v>73</v>
      </c>
      <c r="N2123" s="0" t="s">
        <v>74</v>
      </c>
      <c r="O2123" s="0" t="s">
        <v>37</v>
      </c>
      <c r="P2123" s="0" t="n">
        <f aca="false">IF(AND(OR(Dashboard!$B$5="All",D2123=Dashboard!$B$5),OR(Dashboard!$D$5="All",N2123=Dashboard!$D$5),OR(AND(C2123&lt;&gt;"",C2123&gt;=Dashboard!$F$5,C2123&lt;=Dashboard!$H$5),AND(C2123="",Dashboard!$F$5&lt;=1980,Dashboard!$H$5&gt;=2016))),1,0)</f>
        <v>1</v>
      </c>
      <c r="Q2123" s="0" t="n">
        <f aca="false">J2123*P2123+ROW()*0.00000001</f>
        <v>0.97002123</v>
      </c>
    </row>
    <row r="2124" customFormat="false" ht="15" hidden="false" customHeight="false" outlineLevel="0" collapsed="false">
      <c r="A2124" s="0" t="s">
        <v>1826</v>
      </c>
      <c r="B2124" s="0" t="s">
        <v>50</v>
      </c>
      <c r="C2124" s="0" t="n">
        <v>2010</v>
      </c>
      <c r="D2124" s="0" t="s">
        <v>71</v>
      </c>
      <c r="E2124" s="0" t="s">
        <v>487</v>
      </c>
      <c r="F2124" s="0" t="n">
        <v>0.53</v>
      </c>
      <c r="G2124" s="0" t="n">
        <v>0.35</v>
      </c>
      <c r="H2124" s="0" t="n">
        <v>0</v>
      </c>
      <c r="I2124" s="0" t="n">
        <v>0.09</v>
      </c>
      <c r="J2124" s="0" t="n">
        <v>0.97</v>
      </c>
      <c r="N2124" s="0" t="s">
        <v>35</v>
      </c>
      <c r="P2124" s="0" t="n">
        <f aca="false">IF(AND(OR(Dashboard!$B$5="All",D2124=Dashboard!$B$5),OR(Dashboard!$D$5="All",N2124=Dashboard!$D$5),OR(AND(C2124&lt;&gt;"",C2124&gt;=Dashboard!$F$5,C2124&lt;=Dashboard!$H$5),AND(C2124="",Dashboard!$F$5&lt;=1980,Dashboard!$H$5&gt;=2016))),1,0)</f>
        <v>1</v>
      </c>
      <c r="Q2124" s="0" t="n">
        <f aca="false">J2124*P2124+ROW()*0.00000001</f>
        <v>0.97002124</v>
      </c>
    </row>
    <row r="2125" customFormat="false" ht="15" hidden="false" customHeight="false" outlineLevel="0" collapsed="false">
      <c r="A2125" s="0" t="s">
        <v>1406</v>
      </c>
      <c r="B2125" s="0" t="s">
        <v>33</v>
      </c>
      <c r="C2125" s="0" t="n">
        <v>2010</v>
      </c>
      <c r="D2125" s="0" t="s">
        <v>52</v>
      </c>
      <c r="E2125" s="0" t="s">
        <v>418</v>
      </c>
      <c r="F2125" s="0" t="n">
        <v>0.86</v>
      </c>
      <c r="G2125" s="0" t="n">
        <v>0.04</v>
      </c>
      <c r="H2125" s="0" t="n">
        <v>0</v>
      </c>
      <c r="I2125" s="0" t="n">
        <v>0.06</v>
      </c>
      <c r="J2125" s="0" t="n">
        <v>0.97</v>
      </c>
      <c r="L2125" s="0" t="n">
        <v>7.6</v>
      </c>
      <c r="M2125" s="0" t="s">
        <v>36</v>
      </c>
      <c r="N2125" s="0" t="s">
        <v>35</v>
      </c>
      <c r="P2125" s="0" t="n">
        <f aca="false">IF(AND(OR(Dashboard!$B$5="All",D2125=Dashboard!$B$5),OR(Dashboard!$D$5="All",N2125=Dashboard!$D$5),OR(AND(C2125&lt;&gt;"",C2125&gt;=Dashboard!$F$5,C2125&lt;=Dashboard!$H$5),AND(C2125="",Dashboard!$F$5&lt;=1980,Dashboard!$H$5&gt;=2016))),1,0)</f>
        <v>1</v>
      </c>
      <c r="Q2125" s="0" t="n">
        <f aca="false">J2125*P2125+ROW()*0.00000001</f>
        <v>0.97002125</v>
      </c>
    </row>
    <row r="2126" customFormat="false" ht="15" hidden="false" customHeight="false" outlineLevel="0" collapsed="false">
      <c r="A2126" s="0" t="s">
        <v>395</v>
      </c>
      <c r="B2126" s="0" t="s">
        <v>144</v>
      </c>
      <c r="C2126" s="0" t="n">
        <v>2004</v>
      </c>
      <c r="D2126" s="0" t="s">
        <v>34</v>
      </c>
      <c r="E2126" s="0" t="s">
        <v>142</v>
      </c>
      <c r="F2126" s="0" t="n">
        <v>0.33</v>
      </c>
      <c r="G2126" s="0" t="n">
        <v>0.6</v>
      </c>
      <c r="H2126" s="0" t="n">
        <v>0</v>
      </c>
      <c r="I2126" s="0" t="n">
        <v>0.04</v>
      </c>
      <c r="J2126" s="0" t="n">
        <v>0.97</v>
      </c>
      <c r="K2126" s="0" t="n">
        <v>81</v>
      </c>
      <c r="L2126" s="0" t="n">
        <v>8.7</v>
      </c>
      <c r="M2126" s="0" t="s">
        <v>36</v>
      </c>
      <c r="N2126" s="0" t="s">
        <v>66</v>
      </c>
      <c r="O2126" s="0" t="s">
        <v>42</v>
      </c>
      <c r="P2126" s="0" t="n">
        <f aca="false">IF(AND(OR(Dashboard!$B$5="All",D2126=Dashboard!$B$5),OR(Dashboard!$D$5="All",N2126=Dashboard!$D$5),OR(AND(C2126&lt;&gt;"",C2126&gt;=Dashboard!$F$5,C2126&lt;=Dashboard!$H$5),AND(C2126="",Dashboard!$F$5&lt;=1980,Dashboard!$H$5&gt;=2016))),1,0)</f>
        <v>1</v>
      </c>
      <c r="Q2126" s="0" t="n">
        <f aca="false">J2126*P2126+ROW()*0.00000001</f>
        <v>0.97002126</v>
      </c>
    </row>
    <row r="2127" customFormat="false" ht="15" hidden="false" customHeight="false" outlineLevel="0" collapsed="false">
      <c r="A2127" s="0" t="s">
        <v>508</v>
      </c>
      <c r="B2127" s="0" t="s">
        <v>152</v>
      </c>
      <c r="C2127" s="0" t="n">
        <v>2012</v>
      </c>
      <c r="D2127" s="0" t="s">
        <v>46</v>
      </c>
      <c r="E2127" s="0" t="s">
        <v>142</v>
      </c>
      <c r="F2127" s="0" t="n">
        <v>0.4</v>
      </c>
      <c r="G2127" s="0" t="n">
        <v>0.44</v>
      </c>
      <c r="H2127" s="0" t="n">
        <v>0</v>
      </c>
      <c r="I2127" s="0" t="n">
        <v>0.12</v>
      </c>
      <c r="J2127" s="0" t="n">
        <v>0.97</v>
      </c>
      <c r="K2127" s="0" t="n">
        <v>89</v>
      </c>
      <c r="L2127" s="0" t="n">
        <v>5.5</v>
      </c>
      <c r="M2127" s="0" t="s">
        <v>73</v>
      </c>
      <c r="N2127" s="0" t="s">
        <v>152</v>
      </c>
      <c r="O2127" s="0" t="s">
        <v>42</v>
      </c>
      <c r="P2127" s="0" t="n">
        <f aca="false">IF(AND(OR(Dashboard!$B$5="All",D2127=Dashboard!$B$5),OR(Dashboard!$D$5="All",N2127=Dashboard!$D$5),OR(AND(C2127&lt;&gt;"",C2127&gt;=Dashboard!$F$5,C2127&lt;=Dashboard!$H$5),AND(C2127="",Dashboard!$F$5&lt;=1980,Dashboard!$H$5&gt;=2016))),1,0)</f>
        <v>1</v>
      </c>
      <c r="Q2127" s="0" t="n">
        <f aca="false">J2127*P2127+ROW()*0.00000001</f>
        <v>0.97002127</v>
      </c>
    </row>
    <row r="2128" customFormat="false" ht="15" hidden="false" customHeight="false" outlineLevel="0" collapsed="false">
      <c r="A2128" s="0" t="s">
        <v>1464</v>
      </c>
      <c r="B2128" s="0" t="s">
        <v>50</v>
      </c>
      <c r="C2128" s="0" t="n">
        <v>2006</v>
      </c>
      <c r="D2128" s="0" t="s">
        <v>41</v>
      </c>
      <c r="E2128" s="0" t="s">
        <v>418</v>
      </c>
      <c r="F2128" s="0" t="n">
        <v>0.85</v>
      </c>
      <c r="G2128" s="0" t="n">
        <v>0.04</v>
      </c>
      <c r="H2128" s="0" t="n">
        <v>0</v>
      </c>
      <c r="I2128" s="0" t="n">
        <v>0.07</v>
      </c>
      <c r="J2128" s="0" t="n">
        <v>0.97</v>
      </c>
      <c r="K2128" s="0" t="n">
        <v>54</v>
      </c>
      <c r="L2128" s="0" t="n">
        <v>2.1</v>
      </c>
      <c r="M2128" s="0" t="s">
        <v>36</v>
      </c>
      <c r="N2128" s="0" t="s">
        <v>35</v>
      </c>
      <c r="O2128" s="0" t="s">
        <v>53</v>
      </c>
      <c r="P2128" s="0" t="n">
        <f aca="false">IF(AND(OR(Dashboard!$B$5="All",D2128=Dashboard!$B$5),OR(Dashboard!$D$5="All",N2128=Dashboard!$D$5),OR(AND(C2128&lt;&gt;"",C2128&gt;=Dashboard!$F$5,C2128&lt;=Dashboard!$H$5),AND(C2128="",Dashboard!$F$5&lt;=1980,Dashboard!$H$5&gt;=2016))),1,0)</f>
        <v>1</v>
      </c>
      <c r="Q2128" s="0" t="n">
        <f aca="false">J2128*P2128+ROW()*0.00000001</f>
        <v>0.97002128</v>
      </c>
    </row>
    <row r="2129" customFormat="false" ht="15" hidden="false" customHeight="false" outlineLevel="0" collapsed="false">
      <c r="A2129" s="0" t="s">
        <v>1827</v>
      </c>
      <c r="B2129" s="0" t="s">
        <v>33</v>
      </c>
      <c r="C2129" s="0" t="n">
        <v>2009</v>
      </c>
      <c r="D2129" s="0" t="s">
        <v>52</v>
      </c>
      <c r="E2129" s="0" t="s">
        <v>91</v>
      </c>
      <c r="F2129" s="0" t="n">
        <v>0.59</v>
      </c>
      <c r="G2129" s="0" t="n">
        <v>0.29</v>
      </c>
      <c r="H2129" s="0" t="n">
        <v>0</v>
      </c>
      <c r="I2129" s="0" t="n">
        <v>0.09</v>
      </c>
      <c r="J2129" s="0" t="n">
        <v>0.97</v>
      </c>
      <c r="K2129" s="0" t="n">
        <v>79</v>
      </c>
      <c r="L2129" s="0" t="n">
        <v>6.6</v>
      </c>
      <c r="M2129" s="0" t="s">
        <v>125</v>
      </c>
      <c r="N2129" s="0" t="s">
        <v>35</v>
      </c>
      <c r="O2129" s="0" t="s">
        <v>37</v>
      </c>
      <c r="P2129" s="0" t="n">
        <f aca="false">IF(AND(OR(Dashboard!$B$5="All",D2129=Dashboard!$B$5),OR(Dashboard!$D$5="All",N2129=Dashboard!$D$5),OR(AND(C2129&lt;&gt;"",C2129&gt;=Dashboard!$F$5,C2129&lt;=Dashboard!$H$5),AND(C2129="",Dashboard!$F$5&lt;=1980,Dashboard!$H$5&gt;=2016))),1,0)</f>
        <v>1</v>
      </c>
      <c r="Q2129" s="0" t="n">
        <f aca="false">J2129*P2129+ROW()*0.00000001</f>
        <v>0.97002129</v>
      </c>
    </row>
    <row r="2130" customFormat="false" ht="15" hidden="false" customHeight="false" outlineLevel="0" collapsed="false">
      <c r="A2130" s="0" t="s">
        <v>1828</v>
      </c>
      <c r="B2130" s="0" t="s">
        <v>78</v>
      </c>
      <c r="C2130" s="0" t="n">
        <v>1992</v>
      </c>
      <c r="D2130" s="0" t="s">
        <v>46</v>
      </c>
      <c r="E2130" s="0" t="s">
        <v>157</v>
      </c>
      <c r="F2130" s="0" t="n">
        <v>0</v>
      </c>
      <c r="G2130" s="0" t="n">
        <v>0</v>
      </c>
      <c r="H2130" s="0" t="n">
        <v>0.97</v>
      </c>
      <c r="I2130" s="0" t="n">
        <v>0</v>
      </c>
      <c r="J2130" s="0" t="n">
        <v>0.97</v>
      </c>
      <c r="N2130" s="0" t="s">
        <v>35</v>
      </c>
      <c r="P2130" s="0" t="n">
        <f aca="false">IF(AND(OR(Dashboard!$B$5="All",D2130=Dashboard!$B$5),OR(Dashboard!$D$5="All",N2130=Dashboard!$D$5),OR(AND(C2130&lt;&gt;"",C2130&gt;=Dashboard!$F$5,C2130&lt;=Dashboard!$H$5),AND(C2130="",Dashboard!$F$5&lt;=1980,Dashboard!$H$5&gt;=2016))),1,0)</f>
        <v>1</v>
      </c>
      <c r="Q2130" s="0" t="n">
        <f aca="false">J2130*P2130+ROW()*0.00000001</f>
        <v>0.9700213</v>
      </c>
    </row>
    <row r="2131" customFormat="false" ht="15" hidden="false" customHeight="false" outlineLevel="0" collapsed="false">
      <c r="A2131" s="0" t="s">
        <v>577</v>
      </c>
      <c r="B2131" s="0" t="s">
        <v>64</v>
      </c>
      <c r="C2131" s="0" t="n">
        <v>2011</v>
      </c>
      <c r="D2131" s="0" t="s">
        <v>71</v>
      </c>
      <c r="E2131" s="0" t="s">
        <v>91</v>
      </c>
      <c r="F2131" s="0" t="n">
        <v>0.53</v>
      </c>
      <c r="G2131" s="0" t="n">
        <v>0.34</v>
      </c>
      <c r="H2131" s="0" t="n">
        <v>0</v>
      </c>
      <c r="I2131" s="0" t="n">
        <v>0.1</v>
      </c>
      <c r="J2131" s="0" t="n">
        <v>0.97</v>
      </c>
      <c r="K2131" s="0" t="n">
        <v>78</v>
      </c>
      <c r="L2131" s="0" t="n">
        <v>5.2</v>
      </c>
      <c r="M2131" s="0" t="s">
        <v>125</v>
      </c>
      <c r="N2131" s="0" t="s">
        <v>66</v>
      </c>
      <c r="O2131" s="0" t="s">
        <v>37</v>
      </c>
      <c r="P2131" s="0" t="n">
        <f aca="false">IF(AND(OR(Dashboard!$B$5="All",D2131=Dashboard!$B$5),OR(Dashboard!$D$5="All",N2131=Dashboard!$D$5),OR(AND(C2131&lt;&gt;"",C2131&gt;=Dashboard!$F$5,C2131&lt;=Dashboard!$H$5),AND(C2131="",Dashboard!$F$5&lt;=1980,Dashboard!$H$5&gt;=2016))),1,0)</f>
        <v>1</v>
      </c>
      <c r="Q2131" s="0" t="n">
        <f aca="false">J2131*P2131+ROW()*0.00000001</f>
        <v>0.97002131</v>
      </c>
    </row>
    <row r="2132" customFormat="false" ht="15" hidden="false" customHeight="false" outlineLevel="0" collapsed="false">
      <c r="A2132" s="0" t="s">
        <v>1829</v>
      </c>
      <c r="B2132" s="0" t="s">
        <v>159</v>
      </c>
      <c r="C2132" s="0" t="n">
        <v>1981</v>
      </c>
      <c r="D2132" s="0" t="s">
        <v>16</v>
      </c>
      <c r="E2132" s="0" t="s">
        <v>160</v>
      </c>
      <c r="F2132" s="0" t="n">
        <v>0.9</v>
      </c>
      <c r="G2132" s="0" t="n">
        <v>0.05</v>
      </c>
      <c r="H2132" s="0" t="n">
        <v>0</v>
      </c>
      <c r="I2132" s="0" t="n">
        <v>0.01</v>
      </c>
      <c r="J2132" s="0" t="n">
        <v>0.97</v>
      </c>
      <c r="N2132" s="0" t="s">
        <v>161</v>
      </c>
      <c r="P2132" s="0" t="n">
        <f aca="false">IF(AND(OR(Dashboard!$B$5="All",D2132=Dashboard!$B$5),OR(Dashboard!$D$5="All",N2132=Dashboard!$D$5),OR(AND(C2132&lt;&gt;"",C2132&gt;=Dashboard!$F$5,C2132&lt;=Dashboard!$H$5),AND(C2132="",Dashboard!$F$5&lt;=1980,Dashboard!$H$5&gt;=2016))),1,0)</f>
        <v>1</v>
      </c>
      <c r="Q2132" s="0" t="n">
        <f aca="false">J2132*P2132+ROW()*0.00000001</f>
        <v>0.97002132</v>
      </c>
    </row>
    <row r="2133" customFormat="false" ht="15" hidden="false" customHeight="false" outlineLevel="0" collapsed="false">
      <c r="A2133" s="0" t="s">
        <v>1433</v>
      </c>
      <c r="B2133" s="0" t="s">
        <v>64</v>
      </c>
      <c r="D2133" s="0" t="s">
        <v>71</v>
      </c>
      <c r="E2133" s="0" t="s">
        <v>243</v>
      </c>
      <c r="F2133" s="0" t="n">
        <v>0.51</v>
      </c>
      <c r="G2133" s="0" t="n">
        <v>0.37</v>
      </c>
      <c r="H2133" s="0" t="n">
        <v>0</v>
      </c>
      <c r="I2133" s="0" t="n">
        <v>0.09</v>
      </c>
      <c r="J2133" s="0" t="n">
        <v>0.97</v>
      </c>
      <c r="K2133" s="0" t="n">
        <v>77</v>
      </c>
      <c r="L2133" s="0" t="n">
        <v>7.9</v>
      </c>
      <c r="M2133" s="0" t="s">
        <v>125</v>
      </c>
      <c r="N2133" s="0" t="s">
        <v>66</v>
      </c>
      <c r="O2133" s="0" t="s">
        <v>37</v>
      </c>
      <c r="P2133" s="0" t="n">
        <f aca="false">IF(AND(OR(Dashboard!$B$5="All",D2133=Dashboard!$B$5),OR(Dashboard!$D$5="All",N2133=Dashboard!$D$5),OR(AND(C2133&lt;&gt;"",C2133&gt;=Dashboard!$F$5,C2133&lt;=Dashboard!$H$5),AND(C2133="",Dashboard!$F$5&lt;=1980,Dashboard!$H$5&gt;=2016))),1,0)</f>
        <v>1</v>
      </c>
      <c r="Q2133" s="0" t="n">
        <f aca="false">J2133*P2133+ROW()*0.00000001</f>
        <v>0.97002133</v>
      </c>
    </row>
    <row r="2134" customFormat="false" ht="15" hidden="false" customHeight="false" outlineLevel="0" collapsed="false">
      <c r="A2134" s="0" t="s">
        <v>594</v>
      </c>
      <c r="B2134" s="0" t="s">
        <v>186</v>
      </c>
      <c r="C2134" s="0" t="n">
        <v>2006</v>
      </c>
      <c r="D2134" s="0" t="s">
        <v>71</v>
      </c>
      <c r="E2134" s="0" t="s">
        <v>234</v>
      </c>
      <c r="F2134" s="0" t="n">
        <v>0.75</v>
      </c>
      <c r="G2134" s="0" t="n">
        <v>0.19</v>
      </c>
      <c r="H2134" s="0" t="n">
        <v>0</v>
      </c>
      <c r="I2134" s="0" t="n">
        <v>0.03</v>
      </c>
      <c r="J2134" s="0" t="n">
        <v>0.97</v>
      </c>
      <c r="K2134" s="0" t="n">
        <v>84</v>
      </c>
      <c r="L2134" s="0" t="n">
        <v>9.1</v>
      </c>
      <c r="M2134" s="0" t="s">
        <v>125</v>
      </c>
      <c r="N2134" s="0" t="s">
        <v>35</v>
      </c>
      <c r="O2134" s="0" t="s">
        <v>42</v>
      </c>
      <c r="P2134" s="0" t="n">
        <f aca="false">IF(AND(OR(Dashboard!$B$5="All",D2134=Dashboard!$B$5),OR(Dashboard!$D$5="All",N2134=Dashboard!$D$5),OR(AND(C2134&lt;&gt;"",C2134&gt;=Dashboard!$F$5,C2134&lt;=Dashboard!$H$5),AND(C2134="",Dashboard!$F$5&lt;=1980,Dashboard!$H$5&gt;=2016))),1,0)</f>
        <v>1</v>
      </c>
      <c r="Q2134" s="0" t="n">
        <f aca="false">J2134*P2134+ROW()*0.00000001</f>
        <v>0.97002134</v>
      </c>
    </row>
    <row r="2135" customFormat="false" ht="15" hidden="false" customHeight="false" outlineLevel="0" collapsed="false">
      <c r="A2135" s="0" t="s">
        <v>1830</v>
      </c>
      <c r="B2135" s="0" t="s">
        <v>117</v>
      </c>
      <c r="C2135" s="0" t="n">
        <v>2000</v>
      </c>
      <c r="D2135" s="0" t="s">
        <v>56</v>
      </c>
      <c r="E2135" s="0" t="s">
        <v>142</v>
      </c>
      <c r="F2135" s="0" t="n">
        <v>0.54</v>
      </c>
      <c r="G2135" s="0" t="n">
        <v>0.37</v>
      </c>
      <c r="H2135" s="0" t="n">
        <v>0</v>
      </c>
      <c r="I2135" s="0" t="n">
        <v>0.06</v>
      </c>
      <c r="J2135" s="0" t="n">
        <v>0.97</v>
      </c>
      <c r="K2135" s="0" t="n">
        <v>86</v>
      </c>
      <c r="L2135" s="0" t="n">
        <v>9</v>
      </c>
      <c r="M2135" s="0" t="s">
        <v>103</v>
      </c>
      <c r="N2135" s="0" t="s">
        <v>74</v>
      </c>
      <c r="O2135" s="0" t="s">
        <v>42</v>
      </c>
      <c r="P2135" s="0" t="n">
        <f aca="false">IF(AND(OR(Dashboard!$B$5="All",D2135=Dashboard!$B$5),OR(Dashboard!$D$5="All",N2135=Dashboard!$D$5),OR(AND(C2135&lt;&gt;"",C2135&gt;=Dashboard!$F$5,C2135&lt;=Dashboard!$H$5),AND(C2135="",Dashboard!$F$5&lt;=1980,Dashboard!$H$5&gt;=2016))),1,0)</f>
        <v>1</v>
      </c>
      <c r="Q2135" s="0" t="n">
        <f aca="false">J2135*P2135+ROW()*0.00000001</f>
        <v>0.97002135</v>
      </c>
    </row>
    <row r="2136" customFormat="false" ht="15" hidden="false" customHeight="false" outlineLevel="0" collapsed="false">
      <c r="A2136" s="0" t="s">
        <v>1831</v>
      </c>
      <c r="B2136" s="0" t="s">
        <v>76</v>
      </c>
      <c r="C2136" s="0" t="n">
        <v>2002</v>
      </c>
      <c r="D2136" s="0" t="s">
        <v>46</v>
      </c>
      <c r="E2136" s="0" t="s">
        <v>89</v>
      </c>
      <c r="F2136" s="0" t="n">
        <v>0.38</v>
      </c>
      <c r="G2136" s="0" t="n">
        <v>0.25</v>
      </c>
      <c r="H2136" s="0" t="n">
        <v>0.26</v>
      </c>
      <c r="I2136" s="0" t="n">
        <v>0.07</v>
      </c>
      <c r="J2136" s="0" t="n">
        <v>0.96</v>
      </c>
      <c r="K2136" s="0" t="n">
        <v>87</v>
      </c>
      <c r="L2136" s="0" t="n">
        <v>9.1</v>
      </c>
      <c r="M2136" s="0" t="s">
        <v>103</v>
      </c>
      <c r="N2136" s="0" t="s">
        <v>74</v>
      </c>
      <c r="O2136" s="0" t="s">
        <v>42</v>
      </c>
      <c r="P2136" s="0" t="n">
        <f aca="false">IF(AND(OR(Dashboard!$B$5="All",D2136=Dashboard!$B$5),OR(Dashboard!$D$5="All",N2136=Dashboard!$D$5),OR(AND(C2136&lt;&gt;"",C2136&gt;=Dashboard!$F$5,C2136&lt;=Dashboard!$H$5),AND(C2136="",Dashboard!$F$5&lt;=1980,Dashboard!$H$5&gt;=2016))),1,0)</f>
        <v>1</v>
      </c>
      <c r="Q2136" s="0" t="n">
        <f aca="false">J2136*P2136+ROW()*0.00000001</f>
        <v>0.96002136</v>
      </c>
    </row>
    <row r="2137" customFormat="false" ht="15" hidden="false" customHeight="false" outlineLevel="0" collapsed="false">
      <c r="A2137" s="0" t="s">
        <v>451</v>
      </c>
      <c r="B2137" s="0" t="s">
        <v>152</v>
      </c>
      <c r="C2137" s="0" t="n">
        <v>2012</v>
      </c>
      <c r="D2137" s="0" t="s">
        <v>56</v>
      </c>
      <c r="E2137" s="0" t="s">
        <v>124</v>
      </c>
      <c r="F2137" s="0" t="n">
        <v>0.22</v>
      </c>
      <c r="G2137" s="0" t="n">
        <v>0.62</v>
      </c>
      <c r="H2137" s="0" t="n">
        <v>0</v>
      </c>
      <c r="I2137" s="0" t="n">
        <v>0.12</v>
      </c>
      <c r="J2137" s="0" t="n">
        <v>0.96</v>
      </c>
      <c r="K2137" s="0" t="n">
        <v>88</v>
      </c>
      <c r="L2137" s="0" t="n">
        <v>8.2</v>
      </c>
      <c r="M2137" s="0" t="s">
        <v>73</v>
      </c>
      <c r="N2137" s="0" t="s">
        <v>152</v>
      </c>
      <c r="O2137" s="0" t="s">
        <v>42</v>
      </c>
      <c r="P2137" s="0" t="n">
        <f aca="false">IF(AND(OR(Dashboard!$B$5="All",D2137=Dashboard!$B$5),OR(Dashboard!$D$5="All",N2137=Dashboard!$D$5),OR(AND(C2137&lt;&gt;"",C2137&gt;=Dashboard!$F$5,C2137&lt;=Dashboard!$H$5),AND(C2137="",Dashboard!$F$5&lt;=1980,Dashboard!$H$5&gt;=2016))),1,0)</f>
        <v>1</v>
      </c>
      <c r="Q2137" s="0" t="n">
        <f aca="false">J2137*P2137+ROW()*0.00000001</f>
        <v>0.96002137</v>
      </c>
    </row>
    <row r="2138" customFormat="false" ht="15" hidden="false" customHeight="false" outlineLevel="0" collapsed="false">
      <c r="A2138" s="0" t="s">
        <v>1832</v>
      </c>
      <c r="B2138" s="0" t="s">
        <v>94</v>
      </c>
      <c r="C2138" s="0" t="n">
        <v>2015</v>
      </c>
      <c r="D2138" s="0" t="s">
        <v>56</v>
      </c>
      <c r="E2138" s="0" t="s">
        <v>72</v>
      </c>
      <c r="F2138" s="0" t="n">
        <v>0.36</v>
      </c>
      <c r="G2138" s="0" t="n">
        <v>0.41</v>
      </c>
      <c r="H2138" s="0" t="n">
        <v>0.05</v>
      </c>
      <c r="I2138" s="0" t="n">
        <v>0.15</v>
      </c>
      <c r="J2138" s="0" t="n">
        <v>0.96</v>
      </c>
      <c r="K2138" s="0" t="n">
        <v>76</v>
      </c>
      <c r="L2138" s="0" t="n">
        <v>4.3</v>
      </c>
      <c r="M2138" s="0" t="s">
        <v>73</v>
      </c>
      <c r="N2138" s="0" t="s">
        <v>74</v>
      </c>
      <c r="O2138" s="0" t="s">
        <v>37</v>
      </c>
      <c r="P2138" s="0" t="n">
        <f aca="false">IF(AND(OR(Dashboard!$B$5="All",D2138=Dashboard!$B$5),OR(Dashboard!$D$5="All",N2138=Dashboard!$D$5),OR(AND(C2138&lt;&gt;"",C2138&gt;=Dashboard!$F$5,C2138&lt;=Dashboard!$H$5),AND(C2138="",Dashboard!$F$5&lt;=1980,Dashboard!$H$5&gt;=2016))),1,0)</f>
        <v>1</v>
      </c>
      <c r="Q2138" s="0" t="n">
        <f aca="false">J2138*P2138+ROW()*0.00000001</f>
        <v>0.96002138</v>
      </c>
    </row>
    <row r="2139" customFormat="false" ht="15" hidden="false" customHeight="false" outlineLevel="0" collapsed="false">
      <c r="A2139" s="0" t="s">
        <v>1817</v>
      </c>
      <c r="B2139" s="0" t="s">
        <v>70</v>
      </c>
      <c r="C2139" s="0" t="n">
        <v>2013</v>
      </c>
      <c r="D2139" s="0" t="s">
        <v>71</v>
      </c>
      <c r="E2139" s="0" t="s">
        <v>142</v>
      </c>
      <c r="F2139" s="0" t="n">
        <v>0.44</v>
      </c>
      <c r="G2139" s="0" t="n">
        <v>0.36</v>
      </c>
      <c r="H2139" s="0" t="n">
        <v>0</v>
      </c>
      <c r="I2139" s="0" t="n">
        <v>0.16</v>
      </c>
      <c r="J2139" s="0" t="n">
        <v>0.96</v>
      </c>
      <c r="K2139" s="0" t="n">
        <v>76</v>
      </c>
      <c r="L2139" s="0" t="n">
        <v>6.4</v>
      </c>
      <c r="M2139" s="0" t="s">
        <v>73</v>
      </c>
      <c r="N2139" s="0" t="s">
        <v>74</v>
      </c>
      <c r="O2139" s="0" t="s">
        <v>37</v>
      </c>
      <c r="P2139" s="0" t="n">
        <f aca="false">IF(AND(OR(Dashboard!$B$5="All",D2139=Dashboard!$B$5),OR(Dashboard!$D$5="All",N2139=Dashboard!$D$5),OR(AND(C2139&lt;&gt;"",C2139&gt;=Dashboard!$F$5,C2139&lt;=Dashboard!$H$5),AND(C2139="",Dashboard!$F$5&lt;=1980,Dashboard!$H$5&gt;=2016))),1,0)</f>
        <v>1</v>
      </c>
      <c r="Q2139" s="0" t="n">
        <f aca="false">J2139*P2139+ROW()*0.00000001</f>
        <v>0.96002139</v>
      </c>
    </row>
    <row r="2140" customFormat="false" ht="15" hidden="false" customHeight="false" outlineLevel="0" collapsed="false">
      <c r="A2140" s="0" t="s">
        <v>1833</v>
      </c>
      <c r="B2140" s="0" t="s">
        <v>33</v>
      </c>
      <c r="C2140" s="0" t="n">
        <v>2012</v>
      </c>
      <c r="D2140" s="0" t="s">
        <v>46</v>
      </c>
      <c r="E2140" s="0" t="s">
        <v>157</v>
      </c>
      <c r="F2140" s="0" t="n">
        <v>0</v>
      </c>
      <c r="G2140" s="0" t="n">
        <v>0</v>
      </c>
      <c r="H2140" s="0" t="n">
        <v>0.96</v>
      </c>
      <c r="I2140" s="0" t="n">
        <v>0</v>
      </c>
      <c r="J2140" s="0" t="n">
        <v>0.96</v>
      </c>
      <c r="N2140" s="0" t="s">
        <v>35</v>
      </c>
      <c r="P2140" s="0" t="n">
        <f aca="false">IF(AND(OR(Dashboard!$B$5="All",D2140=Dashboard!$B$5),OR(Dashboard!$D$5="All",N2140=Dashboard!$D$5),OR(AND(C2140&lt;&gt;"",C2140&gt;=Dashboard!$F$5,C2140&lt;=Dashboard!$H$5),AND(C2140="",Dashboard!$F$5&lt;=1980,Dashboard!$H$5&gt;=2016))),1,0)</f>
        <v>1</v>
      </c>
      <c r="Q2140" s="0" t="n">
        <f aca="false">J2140*P2140+ROW()*0.00000001</f>
        <v>0.9600214</v>
      </c>
    </row>
    <row r="2141" customFormat="false" ht="15" hidden="false" customHeight="false" outlineLevel="0" collapsed="false">
      <c r="A2141" s="0" t="s">
        <v>1834</v>
      </c>
      <c r="B2141" s="0" t="s">
        <v>117</v>
      </c>
      <c r="C2141" s="0" t="n">
        <v>1999</v>
      </c>
      <c r="D2141" s="0" t="s">
        <v>52</v>
      </c>
      <c r="E2141" s="0" t="s">
        <v>89</v>
      </c>
      <c r="F2141" s="0" t="n">
        <v>0.54</v>
      </c>
      <c r="G2141" s="0" t="n">
        <v>0.36</v>
      </c>
      <c r="H2141" s="0" t="n">
        <v>0</v>
      </c>
      <c r="I2141" s="0" t="n">
        <v>0.06</v>
      </c>
      <c r="J2141" s="0" t="n">
        <v>0.96</v>
      </c>
      <c r="N2141" s="0" t="s">
        <v>74</v>
      </c>
      <c r="P2141" s="0" t="n">
        <f aca="false">IF(AND(OR(Dashboard!$B$5="All",D2141=Dashboard!$B$5),OR(Dashboard!$D$5="All",N2141=Dashboard!$D$5),OR(AND(C2141&lt;&gt;"",C2141&gt;=Dashboard!$F$5,C2141&lt;=Dashboard!$H$5),AND(C2141="",Dashboard!$F$5&lt;=1980,Dashboard!$H$5&gt;=2016))),1,0)</f>
        <v>1</v>
      </c>
      <c r="Q2141" s="0" t="n">
        <f aca="false">J2141*P2141+ROW()*0.00000001</f>
        <v>0.96002141</v>
      </c>
    </row>
    <row r="2142" customFormat="false" ht="15" hidden="false" customHeight="false" outlineLevel="0" collapsed="false">
      <c r="A2142" s="0" t="s">
        <v>1835</v>
      </c>
      <c r="B2142" s="0" t="s">
        <v>117</v>
      </c>
      <c r="C2142" s="0" t="n">
        <v>1999</v>
      </c>
      <c r="D2142" s="0" t="s">
        <v>58</v>
      </c>
      <c r="E2142" s="0" t="s">
        <v>220</v>
      </c>
      <c r="F2142" s="0" t="n">
        <v>0</v>
      </c>
      <c r="G2142" s="0" t="n">
        <v>0</v>
      </c>
      <c r="H2142" s="0" t="n">
        <v>0.9</v>
      </c>
      <c r="I2142" s="0" t="n">
        <v>0.06</v>
      </c>
      <c r="J2142" s="0" t="n">
        <v>0.96</v>
      </c>
      <c r="N2142" s="0" t="s">
        <v>74</v>
      </c>
      <c r="P2142" s="0" t="n">
        <f aca="false">IF(AND(OR(Dashboard!$B$5="All",D2142=Dashboard!$B$5),OR(Dashboard!$D$5="All",N2142=Dashboard!$D$5),OR(AND(C2142&lt;&gt;"",C2142&gt;=Dashboard!$F$5,C2142&lt;=Dashboard!$H$5),AND(C2142="",Dashboard!$F$5&lt;=1980,Dashboard!$H$5&gt;=2016))),1,0)</f>
        <v>1</v>
      </c>
      <c r="Q2142" s="0" t="n">
        <f aca="false">J2142*P2142+ROW()*0.00000001</f>
        <v>0.96002142</v>
      </c>
    </row>
    <row r="2143" customFormat="false" ht="15" hidden="false" customHeight="false" outlineLevel="0" collapsed="false">
      <c r="A2143" s="0" t="s">
        <v>571</v>
      </c>
      <c r="B2143" s="0" t="s">
        <v>108</v>
      </c>
      <c r="C2143" s="0" t="n">
        <v>1996</v>
      </c>
      <c r="D2143" s="0" t="s">
        <v>102</v>
      </c>
      <c r="E2143" s="0" t="s">
        <v>214</v>
      </c>
      <c r="F2143" s="0" t="n">
        <v>0.72</v>
      </c>
      <c r="G2143" s="0" t="n">
        <v>0.22</v>
      </c>
      <c r="H2143" s="0" t="n">
        <v>0</v>
      </c>
      <c r="I2143" s="0" t="n">
        <v>0.02</v>
      </c>
      <c r="J2143" s="0" t="n">
        <v>0.96</v>
      </c>
      <c r="N2143" s="0" t="s">
        <v>35</v>
      </c>
      <c r="P2143" s="0" t="n">
        <f aca="false">IF(AND(OR(Dashboard!$B$5="All",D2143=Dashboard!$B$5),OR(Dashboard!$D$5="All",N2143=Dashboard!$D$5),OR(AND(C2143&lt;&gt;"",C2143&gt;=Dashboard!$F$5,C2143&lt;=Dashboard!$H$5),AND(C2143="",Dashboard!$F$5&lt;=1980,Dashboard!$H$5&gt;=2016))),1,0)</f>
        <v>1</v>
      </c>
      <c r="Q2143" s="0" t="n">
        <f aca="false">J2143*P2143+ROW()*0.00000001</f>
        <v>0.96002143</v>
      </c>
    </row>
    <row r="2144" customFormat="false" ht="15" hidden="false" customHeight="false" outlineLevel="0" collapsed="false">
      <c r="A2144" s="0" t="s">
        <v>1836</v>
      </c>
      <c r="B2144" s="0" t="s">
        <v>39</v>
      </c>
      <c r="C2144" s="0" t="n">
        <v>1986</v>
      </c>
      <c r="D2144" s="0" t="s">
        <v>56</v>
      </c>
      <c r="E2144" s="0" t="s">
        <v>1173</v>
      </c>
      <c r="F2144" s="0" t="n">
        <v>0.32</v>
      </c>
      <c r="G2144" s="0" t="n">
        <v>0.06</v>
      </c>
      <c r="H2144" s="0" t="n">
        <v>0.57</v>
      </c>
      <c r="I2144" s="0" t="n">
        <v>0.01</v>
      </c>
      <c r="J2144" s="0" t="n">
        <v>0.96</v>
      </c>
      <c r="N2144" s="0" t="s">
        <v>35</v>
      </c>
      <c r="P2144" s="0" t="n">
        <f aca="false">IF(AND(OR(Dashboard!$B$5="All",D2144=Dashboard!$B$5),OR(Dashboard!$D$5="All",N2144=Dashboard!$D$5),OR(AND(C2144&lt;&gt;"",C2144&gt;=Dashboard!$F$5,C2144&lt;=Dashboard!$H$5),AND(C2144="",Dashboard!$F$5&lt;=1980,Dashboard!$H$5&gt;=2016))),1,0)</f>
        <v>1</v>
      </c>
      <c r="Q2144" s="0" t="n">
        <f aca="false">J2144*P2144+ROW()*0.00000001</f>
        <v>0.96002144</v>
      </c>
    </row>
    <row r="2145" customFormat="false" ht="15" hidden="false" customHeight="false" outlineLevel="0" collapsed="false">
      <c r="A2145" s="0" t="s">
        <v>1837</v>
      </c>
      <c r="B2145" s="0" t="s">
        <v>76</v>
      </c>
      <c r="C2145" s="0" t="n">
        <v>2000</v>
      </c>
      <c r="D2145" s="0" t="s">
        <v>34</v>
      </c>
      <c r="E2145" s="0" t="s">
        <v>142</v>
      </c>
      <c r="F2145" s="0" t="n">
        <v>0.47</v>
      </c>
      <c r="G2145" s="0" t="n">
        <v>0.37</v>
      </c>
      <c r="H2145" s="0" t="n">
        <v>0</v>
      </c>
      <c r="I2145" s="0" t="n">
        <v>0.12</v>
      </c>
      <c r="J2145" s="0" t="n">
        <v>0.96</v>
      </c>
      <c r="K2145" s="0" t="n">
        <v>85</v>
      </c>
      <c r="L2145" s="0" t="n">
        <v>8.1</v>
      </c>
      <c r="M2145" s="0" t="s">
        <v>36</v>
      </c>
      <c r="N2145" s="0" t="s">
        <v>74</v>
      </c>
      <c r="O2145" s="0" t="s">
        <v>42</v>
      </c>
      <c r="P2145" s="0" t="n">
        <f aca="false">IF(AND(OR(Dashboard!$B$5="All",D2145=Dashboard!$B$5),OR(Dashboard!$D$5="All",N2145=Dashboard!$D$5),OR(AND(C2145&lt;&gt;"",C2145&gt;=Dashboard!$F$5,C2145&lt;=Dashboard!$H$5),AND(C2145="",Dashboard!$F$5&lt;=1980,Dashboard!$H$5&gt;=2016))),1,0)</f>
        <v>1</v>
      </c>
      <c r="Q2145" s="0" t="n">
        <f aca="false">J2145*P2145+ROW()*0.00000001</f>
        <v>0.96002145</v>
      </c>
    </row>
    <row r="2146" customFormat="false" ht="15" hidden="false" customHeight="false" outlineLevel="0" collapsed="false">
      <c r="A2146" s="0" t="s">
        <v>1838</v>
      </c>
      <c r="B2146" s="0" t="s">
        <v>152</v>
      </c>
      <c r="C2146" s="0" t="n">
        <v>2012</v>
      </c>
      <c r="D2146" s="0" t="s">
        <v>58</v>
      </c>
      <c r="E2146" s="0" t="s">
        <v>1488</v>
      </c>
      <c r="F2146" s="0" t="n">
        <v>0</v>
      </c>
      <c r="G2146" s="0" t="n">
        <v>0.81</v>
      </c>
      <c r="H2146" s="0" t="n">
        <v>0</v>
      </c>
      <c r="I2146" s="0" t="n">
        <v>0.15</v>
      </c>
      <c r="J2146" s="0" t="n">
        <v>0.96</v>
      </c>
      <c r="K2146" s="0" t="n">
        <v>65</v>
      </c>
      <c r="L2146" s="0" t="n">
        <v>7.5</v>
      </c>
      <c r="M2146" s="0" t="s">
        <v>36</v>
      </c>
      <c r="N2146" s="0" t="s">
        <v>152</v>
      </c>
      <c r="O2146" s="0" t="s">
        <v>67</v>
      </c>
      <c r="P2146" s="0" t="n">
        <f aca="false">IF(AND(OR(Dashboard!$B$5="All",D2146=Dashboard!$B$5),OR(Dashboard!$D$5="All",N2146=Dashboard!$D$5),OR(AND(C2146&lt;&gt;"",C2146&gt;=Dashboard!$F$5,C2146&lt;=Dashboard!$H$5),AND(C2146="",Dashboard!$F$5&lt;=1980,Dashboard!$H$5&gt;=2016))),1,0)</f>
        <v>1</v>
      </c>
      <c r="Q2146" s="0" t="n">
        <f aca="false">J2146*P2146+ROW()*0.00000001</f>
        <v>0.96002146</v>
      </c>
    </row>
    <row r="2147" customFormat="false" ht="15" hidden="false" customHeight="false" outlineLevel="0" collapsed="false">
      <c r="A2147" s="0" t="s">
        <v>1839</v>
      </c>
      <c r="B2147" s="0" t="s">
        <v>33</v>
      </c>
      <c r="C2147" s="0" t="n">
        <v>2010</v>
      </c>
      <c r="D2147" s="0" t="s">
        <v>52</v>
      </c>
      <c r="E2147" s="0" t="s">
        <v>91</v>
      </c>
      <c r="F2147" s="0" t="n">
        <v>0.47</v>
      </c>
      <c r="G2147" s="0" t="n">
        <v>0.4</v>
      </c>
      <c r="H2147" s="0" t="n">
        <v>0</v>
      </c>
      <c r="I2147" s="0" t="n">
        <v>0.09</v>
      </c>
      <c r="J2147" s="0" t="n">
        <v>0.96</v>
      </c>
      <c r="K2147" s="0" t="n">
        <v>77</v>
      </c>
      <c r="L2147" s="0" t="n">
        <v>7.5</v>
      </c>
      <c r="M2147" s="0" t="s">
        <v>103</v>
      </c>
      <c r="N2147" s="0" t="s">
        <v>35</v>
      </c>
      <c r="O2147" s="0" t="s">
        <v>37</v>
      </c>
      <c r="P2147" s="0" t="n">
        <f aca="false">IF(AND(OR(Dashboard!$B$5="All",D2147=Dashboard!$B$5),OR(Dashboard!$D$5="All",N2147=Dashboard!$D$5),OR(AND(C2147&lt;&gt;"",C2147&gt;=Dashboard!$F$5,C2147&lt;=Dashboard!$H$5),AND(C2147="",Dashboard!$F$5&lt;=1980,Dashboard!$H$5&gt;=2016))),1,0)</f>
        <v>1</v>
      </c>
      <c r="Q2147" s="0" t="n">
        <f aca="false">J2147*P2147+ROW()*0.00000001</f>
        <v>0.96002147</v>
      </c>
    </row>
    <row r="2148" customFormat="false" ht="15" hidden="false" customHeight="false" outlineLevel="0" collapsed="false">
      <c r="A2148" s="0" t="s">
        <v>1840</v>
      </c>
      <c r="B2148" s="0" t="s">
        <v>33</v>
      </c>
      <c r="C2148" s="0" t="n">
        <v>2008</v>
      </c>
      <c r="D2148" s="0" t="s">
        <v>16</v>
      </c>
      <c r="E2148" s="0" t="s">
        <v>418</v>
      </c>
      <c r="F2148" s="0" t="n">
        <v>0.49</v>
      </c>
      <c r="G2148" s="0" t="n">
        <v>0.37</v>
      </c>
      <c r="H2148" s="0" t="n">
        <v>0</v>
      </c>
      <c r="I2148" s="0" t="n">
        <v>0.1</v>
      </c>
      <c r="J2148" s="0" t="n">
        <v>0.96</v>
      </c>
      <c r="K2148" s="0" t="n">
        <v>82</v>
      </c>
      <c r="L2148" s="0" t="n">
        <v>8.6</v>
      </c>
      <c r="M2148" s="0" t="s">
        <v>36</v>
      </c>
      <c r="N2148" s="0" t="s">
        <v>35</v>
      </c>
      <c r="O2148" s="0" t="s">
        <v>42</v>
      </c>
      <c r="P2148" s="0" t="n">
        <f aca="false">IF(AND(OR(Dashboard!$B$5="All",D2148=Dashboard!$B$5),OR(Dashboard!$D$5="All",N2148=Dashboard!$D$5),OR(AND(C2148&lt;&gt;"",C2148&gt;=Dashboard!$F$5,C2148&lt;=Dashboard!$H$5),AND(C2148="",Dashboard!$F$5&lt;=1980,Dashboard!$H$5&gt;=2016))),1,0)</f>
        <v>1</v>
      </c>
      <c r="Q2148" s="0" t="n">
        <f aca="false">J2148*P2148+ROW()*0.00000001</f>
        <v>0.96002148</v>
      </c>
    </row>
    <row r="2149" customFormat="false" ht="15" hidden="false" customHeight="false" outlineLevel="0" collapsed="false">
      <c r="A2149" s="0" t="s">
        <v>1841</v>
      </c>
      <c r="B2149" s="0" t="s">
        <v>97</v>
      </c>
      <c r="C2149" s="0" t="n">
        <v>2012</v>
      </c>
      <c r="D2149" s="0" t="s">
        <v>46</v>
      </c>
      <c r="E2149" s="0" t="s">
        <v>157</v>
      </c>
      <c r="F2149" s="0" t="n">
        <v>0</v>
      </c>
      <c r="G2149" s="0" t="n">
        <v>0</v>
      </c>
      <c r="H2149" s="0" t="n">
        <v>0.96</v>
      </c>
      <c r="I2149" s="0" t="n">
        <v>0</v>
      </c>
      <c r="J2149" s="0" t="n">
        <v>0.96</v>
      </c>
      <c r="N2149" s="0" t="s">
        <v>35</v>
      </c>
      <c r="P2149" s="0" t="n">
        <f aca="false">IF(AND(OR(Dashboard!$B$5="All",D2149=Dashboard!$B$5),OR(Dashboard!$D$5="All",N2149=Dashboard!$D$5),OR(AND(C2149&lt;&gt;"",C2149&gt;=Dashboard!$F$5,C2149&lt;=Dashboard!$H$5),AND(C2149="",Dashboard!$F$5&lt;=1980,Dashboard!$H$5&gt;=2016))),1,0)</f>
        <v>1</v>
      </c>
      <c r="Q2149" s="0" t="n">
        <f aca="false">J2149*P2149+ROW()*0.00000001</f>
        <v>0.96002149</v>
      </c>
    </row>
    <row r="2150" customFormat="false" ht="15" hidden="false" customHeight="false" outlineLevel="0" collapsed="false">
      <c r="A2150" s="0" t="s">
        <v>1842</v>
      </c>
      <c r="B2150" s="0" t="s">
        <v>76</v>
      </c>
      <c r="C2150" s="0" t="n">
        <v>2002</v>
      </c>
      <c r="D2150" s="0" t="s">
        <v>16</v>
      </c>
      <c r="E2150" s="0" t="s">
        <v>89</v>
      </c>
      <c r="F2150" s="0" t="n">
        <v>0.36</v>
      </c>
      <c r="G2150" s="0" t="n">
        <v>0.28</v>
      </c>
      <c r="H2150" s="0" t="n">
        <v>0.22</v>
      </c>
      <c r="I2150" s="0" t="n">
        <v>0.09</v>
      </c>
      <c r="J2150" s="0" t="n">
        <v>0.96</v>
      </c>
      <c r="K2150" s="0" t="n">
        <v>71</v>
      </c>
      <c r="L2150" s="0" t="n">
        <v>7.9</v>
      </c>
      <c r="M2150" s="0" t="s">
        <v>73</v>
      </c>
      <c r="N2150" s="0" t="s">
        <v>74</v>
      </c>
      <c r="O2150" s="0" t="s">
        <v>37</v>
      </c>
      <c r="P2150" s="0" t="n">
        <f aca="false">IF(AND(OR(Dashboard!$B$5="All",D2150=Dashboard!$B$5),OR(Dashboard!$D$5="All",N2150=Dashboard!$D$5),OR(AND(C2150&lt;&gt;"",C2150&gt;=Dashboard!$F$5,C2150&lt;=Dashboard!$H$5),AND(C2150="",Dashboard!$F$5&lt;=1980,Dashboard!$H$5&gt;=2016))),1,0)</f>
        <v>1</v>
      </c>
      <c r="Q2150" s="0" t="n">
        <f aca="false">J2150*P2150+ROW()*0.00000001</f>
        <v>0.9600215</v>
      </c>
    </row>
    <row r="2151" customFormat="false" ht="15" hidden="false" customHeight="false" outlineLevel="0" collapsed="false">
      <c r="A2151" s="0" t="s">
        <v>648</v>
      </c>
      <c r="B2151" s="0" t="s">
        <v>144</v>
      </c>
      <c r="C2151" s="0" t="n">
        <v>2002</v>
      </c>
      <c r="D2151" s="0" t="s">
        <v>102</v>
      </c>
      <c r="E2151" s="0" t="s">
        <v>649</v>
      </c>
      <c r="F2151" s="0" t="n">
        <v>0.77</v>
      </c>
      <c r="G2151" s="0" t="n">
        <v>0.15</v>
      </c>
      <c r="H2151" s="0" t="n">
        <v>0</v>
      </c>
      <c r="I2151" s="0" t="n">
        <v>0.04</v>
      </c>
      <c r="J2151" s="0" t="n">
        <v>0.96</v>
      </c>
      <c r="K2151" s="0" t="n">
        <v>81</v>
      </c>
      <c r="L2151" s="0" t="n">
        <v>8.4</v>
      </c>
      <c r="M2151" s="0" t="s">
        <v>73</v>
      </c>
      <c r="N2151" s="0" t="s">
        <v>66</v>
      </c>
      <c r="O2151" s="0" t="s">
        <v>42</v>
      </c>
      <c r="P2151" s="0" t="n">
        <f aca="false">IF(AND(OR(Dashboard!$B$5="All",D2151=Dashboard!$B$5),OR(Dashboard!$D$5="All",N2151=Dashboard!$D$5),OR(AND(C2151&lt;&gt;"",C2151&gt;=Dashboard!$F$5,C2151&lt;=Dashboard!$H$5),AND(C2151="",Dashboard!$F$5&lt;=1980,Dashboard!$H$5&gt;=2016))),1,0)</f>
        <v>1</v>
      </c>
      <c r="Q2151" s="0" t="n">
        <f aca="false">J2151*P2151+ROW()*0.00000001</f>
        <v>0.96002151</v>
      </c>
    </row>
    <row r="2152" customFormat="false" ht="15" hidden="false" customHeight="false" outlineLevel="0" collapsed="false">
      <c r="A2152" s="0" t="s">
        <v>1843</v>
      </c>
      <c r="B2152" s="0" t="s">
        <v>152</v>
      </c>
      <c r="C2152" s="0" t="n">
        <v>2011</v>
      </c>
      <c r="D2152" s="0" t="s">
        <v>71</v>
      </c>
      <c r="E2152" s="0" t="s">
        <v>328</v>
      </c>
      <c r="F2152" s="0" t="n">
        <v>0.25</v>
      </c>
      <c r="G2152" s="0" t="n">
        <v>0.56</v>
      </c>
      <c r="H2152" s="0" t="n">
        <v>0</v>
      </c>
      <c r="I2152" s="0" t="n">
        <v>0.14</v>
      </c>
      <c r="J2152" s="0" t="n">
        <v>0.96</v>
      </c>
      <c r="K2152" s="0" t="n">
        <v>88</v>
      </c>
      <c r="L2152" s="0" t="n">
        <v>8.5</v>
      </c>
      <c r="M2152" s="0" t="s">
        <v>73</v>
      </c>
      <c r="N2152" s="0" t="s">
        <v>152</v>
      </c>
      <c r="O2152" s="0" t="s">
        <v>42</v>
      </c>
      <c r="P2152" s="0" t="n">
        <f aca="false">IF(AND(OR(Dashboard!$B$5="All",D2152=Dashboard!$B$5),OR(Dashboard!$D$5="All",N2152=Dashboard!$D$5),OR(AND(C2152&lt;&gt;"",C2152&gt;=Dashboard!$F$5,C2152&lt;=Dashboard!$H$5),AND(C2152="",Dashboard!$F$5&lt;=1980,Dashboard!$H$5&gt;=2016))),1,0)</f>
        <v>1</v>
      </c>
      <c r="Q2152" s="0" t="n">
        <f aca="false">J2152*P2152+ROW()*0.00000001</f>
        <v>0.96002152</v>
      </c>
    </row>
    <row r="2153" customFormat="false" ht="15" hidden="false" customHeight="false" outlineLevel="0" collapsed="false">
      <c r="A2153" s="0" t="s">
        <v>1844</v>
      </c>
      <c r="B2153" s="0" t="s">
        <v>70</v>
      </c>
      <c r="C2153" s="0" t="n">
        <v>2012</v>
      </c>
      <c r="D2153" s="0" t="s">
        <v>56</v>
      </c>
      <c r="E2153" s="0" t="s">
        <v>195</v>
      </c>
      <c r="F2153" s="0" t="n">
        <v>0.38</v>
      </c>
      <c r="G2153" s="0" t="n">
        <v>0.38</v>
      </c>
      <c r="H2153" s="0" t="n">
        <v>0.06</v>
      </c>
      <c r="I2153" s="0" t="n">
        <v>0.14</v>
      </c>
      <c r="J2153" s="0" t="n">
        <v>0.96</v>
      </c>
      <c r="K2153" s="0" t="n">
        <v>70</v>
      </c>
      <c r="L2153" s="0" t="n">
        <v>6.9</v>
      </c>
      <c r="M2153" s="0" t="s">
        <v>73</v>
      </c>
      <c r="N2153" s="0" t="s">
        <v>74</v>
      </c>
      <c r="O2153" s="0" t="s">
        <v>67</v>
      </c>
      <c r="P2153" s="0" t="n">
        <f aca="false">IF(AND(OR(Dashboard!$B$5="All",D2153=Dashboard!$B$5),OR(Dashboard!$D$5="All",N2153=Dashboard!$D$5),OR(AND(C2153&lt;&gt;"",C2153&gt;=Dashboard!$F$5,C2153&lt;=Dashboard!$H$5),AND(C2153="",Dashboard!$F$5&lt;=1980,Dashboard!$H$5&gt;=2016))),1,0)</f>
        <v>1</v>
      </c>
      <c r="Q2153" s="0" t="n">
        <f aca="false">J2153*P2153+ROW()*0.00000001</f>
        <v>0.96002153</v>
      </c>
    </row>
    <row r="2154" customFormat="false" ht="15" hidden="false" customHeight="false" outlineLevel="0" collapsed="false">
      <c r="A2154" s="0" t="s">
        <v>1085</v>
      </c>
      <c r="B2154" s="0" t="s">
        <v>144</v>
      </c>
      <c r="C2154" s="0" t="n">
        <v>2004</v>
      </c>
      <c r="D2154" s="0" t="s">
        <v>34</v>
      </c>
      <c r="E2154" s="0" t="s">
        <v>1086</v>
      </c>
      <c r="F2154" s="0" t="n">
        <v>0.88</v>
      </c>
      <c r="G2154" s="0" t="n">
        <v>0.04</v>
      </c>
      <c r="H2154" s="0" t="n">
        <v>0</v>
      </c>
      <c r="I2154" s="0" t="n">
        <v>0.04</v>
      </c>
      <c r="J2154" s="0" t="n">
        <v>0.95</v>
      </c>
      <c r="K2154" s="0" t="n">
        <v>85</v>
      </c>
      <c r="L2154" s="0" t="n">
        <v>8.7</v>
      </c>
      <c r="M2154" s="0" t="s">
        <v>36</v>
      </c>
      <c r="N2154" s="0" t="s">
        <v>66</v>
      </c>
      <c r="O2154" s="0" t="s">
        <v>42</v>
      </c>
      <c r="P2154" s="0" t="n">
        <f aca="false">IF(AND(OR(Dashboard!$B$5="All",D2154=Dashboard!$B$5),OR(Dashboard!$D$5="All",N2154=Dashboard!$D$5),OR(AND(C2154&lt;&gt;"",C2154&gt;=Dashboard!$F$5,C2154&lt;=Dashboard!$H$5),AND(C2154="",Dashboard!$F$5&lt;=1980,Dashboard!$H$5&gt;=2016))),1,0)</f>
        <v>1</v>
      </c>
      <c r="Q2154" s="0" t="n">
        <f aca="false">J2154*P2154+ROW()*0.00000001</f>
        <v>0.95002154</v>
      </c>
    </row>
    <row r="2155" customFormat="false" ht="15" hidden="false" customHeight="false" outlineLevel="0" collapsed="false">
      <c r="A2155" s="0" t="s">
        <v>1845</v>
      </c>
      <c r="B2155" s="0" t="s">
        <v>164</v>
      </c>
      <c r="C2155" s="0" t="n">
        <v>2006</v>
      </c>
      <c r="D2155" s="0" t="s">
        <v>114</v>
      </c>
      <c r="E2155" s="0" t="s">
        <v>89</v>
      </c>
      <c r="F2155" s="0" t="n">
        <v>0.3</v>
      </c>
      <c r="G2155" s="0" t="n">
        <v>0.43</v>
      </c>
      <c r="H2155" s="0" t="n">
        <v>0</v>
      </c>
      <c r="I2155" s="0" t="n">
        <v>0.22</v>
      </c>
      <c r="J2155" s="0" t="n">
        <v>0.95</v>
      </c>
      <c r="K2155" s="0" t="n">
        <v>52</v>
      </c>
      <c r="L2155" s="0" t="n">
        <v>6.7</v>
      </c>
      <c r="M2155" s="0" t="s">
        <v>73</v>
      </c>
      <c r="N2155" s="0" t="s">
        <v>74</v>
      </c>
      <c r="O2155" s="0" t="s">
        <v>53</v>
      </c>
      <c r="P2155" s="0" t="n">
        <f aca="false">IF(AND(OR(Dashboard!$B$5="All",D2155=Dashboard!$B$5),OR(Dashboard!$D$5="All",N2155=Dashboard!$D$5),OR(AND(C2155&lt;&gt;"",C2155&gt;=Dashboard!$F$5,C2155&lt;=Dashboard!$H$5),AND(C2155="",Dashboard!$F$5&lt;=1980,Dashboard!$H$5&gt;=2016))),1,0)</f>
        <v>1</v>
      </c>
      <c r="Q2155" s="0" t="n">
        <f aca="false">J2155*P2155+ROW()*0.00000001</f>
        <v>0.95002155</v>
      </c>
    </row>
    <row r="2156" customFormat="false" ht="15" hidden="false" customHeight="false" outlineLevel="0" collapsed="false">
      <c r="A2156" s="0" t="s">
        <v>1846</v>
      </c>
      <c r="B2156" s="0" t="s">
        <v>97</v>
      </c>
      <c r="C2156" s="0" t="n">
        <v>2012</v>
      </c>
      <c r="D2156" s="0" t="s">
        <v>34</v>
      </c>
      <c r="E2156" s="0" t="s">
        <v>35</v>
      </c>
      <c r="F2156" s="0" t="n">
        <v>0.26</v>
      </c>
      <c r="G2156" s="0" t="n">
        <v>0.29</v>
      </c>
      <c r="H2156" s="0" t="n">
        <v>0.34</v>
      </c>
      <c r="I2156" s="0" t="n">
        <v>0.05</v>
      </c>
      <c r="J2156" s="0" t="n">
        <v>0.95</v>
      </c>
      <c r="K2156" s="0" t="n">
        <v>69</v>
      </c>
      <c r="L2156" s="0" t="n">
        <v>6.9</v>
      </c>
      <c r="M2156" s="0" t="s">
        <v>36</v>
      </c>
      <c r="N2156" s="0" t="s">
        <v>35</v>
      </c>
      <c r="O2156" s="0" t="s">
        <v>67</v>
      </c>
      <c r="P2156" s="0" t="n">
        <f aca="false">IF(AND(OR(Dashboard!$B$5="All",D2156=Dashboard!$B$5),OR(Dashboard!$D$5="All",N2156=Dashboard!$D$5),OR(AND(C2156&lt;&gt;"",C2156&gt;=Dashboard!$F$5,C2156&lt;=Dashboard!$H$5),AND(C2156="",Dashboard!$F$5&lt;=1980,Dashboard!$H$5&gt;=2016))),1,0)</f>
        <v>1</v>
      </c>
      <c r="Q2156" s="0" t="n">
        <f aca="false">J2156*P2156+ROW()*0.00000001</f>
        <v>0.95002156</v>
      </c>
    </row>
    <row r="2157" customFormat="false" ht="15" hidden="false" customHeight="false" outlineLevel="0" collapsed="false">
      <c r="A2157" s="0" t="s">
        <v>1847</v>
      </c>
      <c r="B2157" s="0" t="s">
        <v>97</v>
      </c>
      <c r="C2157" s="0" t="n">
        <v>2011</v>
      </c>
      <c r="D2157" s="0" t="s">
        <v>58</v>
      </c>
      <c r="E2157" s="0" t="s">
        <v>35</v>
      </c>
      <c r="F2157" s="0" t="n">
        <v>0.4</v>
      </c>
      <c r="G2157" s="0" t="n">
        <v>0.36</v>
      </c>
      <c r="H2157" s="0" t="n">
        <v>0.13</v>
      </c>
      <c r="I2157" s="0" t="n">
        <v>0.07</v>
      </c>
      <c r="J2157" s="0" t="n">
        <v>0.95</v>
      </c>
      <c r="K2157" s="0" t="n">
        <v>71</v>
      </c>
      <c r="L2157" s="0" t="n">
        <v>7.4</v>
      </c>
      <c r="M2157" s="0" t="s">
        <v>36</v>
      </c>
      <c r="N2157" s="0" t="s">
        <v>35</v>
      </c>
      <c r="O2157" s="0" t="s">
        <v>37</v>
      </c>
      <c r="P2157" s="0" t="n">
        <f aca="false">IF(AND(OR(Dashboard!$B$5="All",D2157=Dashboard!$B$5),OR(Dashboard!$D$5="All",N2157=Dashboard!$D$5),OR(AND(C2157&lt;&gt;"",C2157&gt;=Dashboard!$F$5,C2157&lt;=Dashboard!$H$5),AND(C2157="",Dashboard!$F$5&lt;=1980,Dashboard!$H$5&gt;=2016))),1,0)</f>
        <v>1</v>
      </c>
      <c r="Q2157" s="0" t="n">
        <f aca="false">J2157*P2157+ROW()*0.00000001</f>
        <v>0.95002157</v>
      </c>
    </row>
    <row r="2158" customFormat="false" ht="15" hidden="false" customHeight="false" outlineLevel="0" collapsed="false">
      <c r="A2158" s="0" t="s">
        <v>1406</v>
      </c>
      <c r="B2158" s="0" t="s">
        <v>76</v>
      </c>
      <c r="D2158" s="0" t="s">
        <v>52</v>
      </c>
      <c r="E2158" s="0" t="s">
        <v>520</v>
      </c>
      <c r="F2158" s="0" t="n">
        <v>0.47</v>
      </c>
      <c r="G2158" s="0" t="n">
        <v>0.36</v>
      </c>
      <c r="H2158" s="0" t="n">
        <v>0</v>
      </c>
      <c r="I2158" s="0" t="n">
        <v>0.12</v>
      </c>
      <c r="J2158" s="0" t="n">
        <v>0.95</v>
      </c>
      <c r="M2158" s="0" t="s">
        <v>36</v>
      </c>
      <c r="N2158" s="0" t="s">
        <v>74</v>
      </c>
      <c r="P2158" s="0" t="n">
        <f aca="false">IF(AND(OR(Dashboard!$B$5="All",D2158=Dashboard!$B$5),OR(Dashboard!$D$5="All",N2158=Dashboard!$D$5),OR(AND(C2158&lt;&gt;"",C2158&gt;=Dashboard!$F$5,C2158&lt;=Dashboard!$H$5),AND(C2158="",Dashboard!$F$5&lt;=1980,Dashboard!$H$5&gt;=2016))),1,0)</f>
        <v>1</v>
      </c>
      <c r="Q2158" s="0" t="n">
        <f aca="false">J2158*P2158+ROW()*0.00000001</f>
        <v>0.95002158</v>
      </c>
    </row>
    <row r="2159" customFormat="false" ht="15" hidden="false" customHeight="false" outlineLevel="0" collapsed="false">
      <c r="A2159" s="0" t="s">
        <v>1848</v>
      </c>
      <c r="B2159" s="0" t="s">
        <v>76</v>
      </c>
      <c r="C2159" s="0" t="n">
        <v>2004</v>
      </c>
      <c r="D2159" s="0" t="s">
        <v>52</v>
      </c>
      <c r="E2159" s="0" t="s">
        <v>1707</v>
      </c>
      <c r="F2159" s="0" t="n">
        <v>0.8</v>
      </c>
      <c r="G2159" s="0" t="n">
        <v>0.03</v>
      </c>
      <c r="H2159" s="0" t="n">
        <v>0</v>
      </c>
      <c r="I2159" s="0" t="n">
        <v>0.13</v>
      </c>
      <c r="J2159" s="0" t="n">
        <v>0.95</v>
      </c>
      <c r="K2159" s="0" t="n">
        <v>60</v>
      </c>
      <c r="L2159" s="0" t="n">
        <v>7.7</v>
      </c>
      <c r="M2159" s="0" t="s">
        <v>36</v>
      </c>
      <c r="N2159" s="0" t="s">
        <v>74</v>
      </c>
      <c r="O2159" s="0" t="s">
        <v>53</v>
      </c>
      <c r="P2159" s="0" t="n">
        <f aca="false">IF(AND(OR(Dashboard!$B$5="All",D2159=Dashboard!$B$5),OR(Dashboard!$D$5="All",N2159=Dashboard!$D$5),OR(AND(C2159&lt;&gt;"",C2159&gt;=Dashboard!$F$5,C2159&lt;=Dashboard!$H$5),AND(C2159="",Dashboard!$F$5&lt;=1980,Dashboard!$H$5&gt;=2016))),1,0)</f>
        <v>1</v>
      </c>
      <c r="Q2159" s="0" t="n">
        <f aca="false">J2159*P2159+ROW()*0.00000001</f>
        <v>0.95002159</v>
      </c>
    </row>
    <row r="2160" customFormat="false" ht="15" hidden="false" customHeight="false" outlineLevel="0" collapsed="false">
      <c r="A2160" s="0" t="s">
        <v>1849</v>
      </c>
      <c r="B2160" s="0" t="s">
        <v>50</v>
      </c>
      <c r="C2160" s="0" t="n">
        <v>2008</v>
      </c>
      <c r="D2160" s="0" t="s">
        <v>34</v>
      </c>
      <c r="E2160" s="0" t="s">
        <v>124</v>
      </c>
      <c r="F2160" s="0" t="n">
        <v>0.3</v>
      </c>
      <c r="G2160" s="0" t="n">
        <v>0.54</v>
      </c>
      <c r="H2160" s="0" t="n">
        <v>0</v>
      </c>
      <c r="I2160" s="0" t="n">
        <v>0.11</v>
      </c>
      <c r="J2160" s="0" t="n">
        <v>0.95</v>
      </c>
      <c r="K2160" s="0" t="n">
        <v>63</v>
      </c>
      <c r="L2160" s="0" t="n">
        <v>7.6</v>
      </c>
      <c r="M2160" s="0" t="s">
        <v>36</v>
      </c>
      <c r="N2160" s="0" t="s">
        <v>35</v>
      </c>
      <c r="O2160" s="0" t="s">
        <v>67</v>
      </c>
      <c r="P2160" s="0" t="n">
        <f aca="false">IF(AND(OR(Dashboard!$B$5="All",D2160=Dashboard!$B$5),OR(Dashboard!$D$5="All",N2160=Dashboard!$D$5),OR(AND(C2160&lt;&gt;"",C2160&gt;=Dashboard!$F$5,C2160&lt;=Dashboard!$H$5),AND(C2160="",Dashboard!$F$5&lt;=1980,Dashboard!$H$5&gt;=2016))),1,0)</f>
        <v>1</v>
      </c>
      <c r="Q2160" s="0" t="n">
        <f aca="false">J2160*P2160+ROW()*0.00000001</f>
        <v>0.9500216</v>
      </c>
    </row>
    <row r="2161" customFormat="false" ht="15" hidden="false" customHeight="false" outlineLevel="0" collapsed="false">
      <c r="A2161" s="0" t="s">
        <v>1614</v>
      </c>
      <c r="B2161" s="0" t="s">
        <v>76</v>
      </c>
      <c r="C2161" s="0" t="n">
        <v>2005</v>
      </c>
      <c r="D2161" s="0" t="s">
        <v>71</v>
      </c>
      <c r="E2161" s="0" t="s">
        <v>124</v>
      </c>
      <c r="F2161" s="0" t="n">
        <v>0.36</v>
      </c>
      <c r="G2161" s="0" t="n">
        <v>0.45</v>
      </c>
      <c r="H2161" s="0" t="n">
        <v>0</v>
      </c>
      <c r="I2161" s="0" t="n">
        <v>0.14</v>
      </c>
      <c r="J2161" s="0" t="n">
        <v>0.95</v>
      </c>
      <c r="K2161" s="0" t="n">
        <v>87</v>
      </c>
      <c r="L2161" s="0" t="n">
        <v>8.6</v>
      </c>
      <c r="M2161" s="0" t="s">
        <v>73</v>
      </c>
      <c r="N2161" s="0" t="s">
        <v>74</v>
      </c>
      <c r="O2161" s="0" t="s">
        <v>42</v>
      </c>
      <c r="P2161" s="0" t="n">
        <f aca="false">IF(AND(OR(Dashboard!$B$5="All",D2161=Dashboard!$B$5),OR(Dashboard!$D$5="All",N2161=Dashboard!$D$5),OR(AND(C2161&lt;&gt;"",C2161&gt;=Dashboard!$F$5,C2161&lt;=Dashboard!$H$5),AND(C2161="",Dashboard!$F$5&lt;=1980,Dashboard!$H$5&gt;=2016))),1,0)</f>
        <v>1</v>
      </c>
      <c r="Q2161" s="0" t="n">
        <f aca="false">J2161*P2161+ROW()*0.00000001</f>
        <v>0.95002161</v>
      </c>
    </row>
    <row r="2162" customFormat="false" ht="15" hidden="false" customHeight="false" outlineLevel="0" collapsed="false">
      <c r="A2162" s="0" t="s">
        <v>761</v>
      </c>
      <c r="B2162" s="0" t="s">
        <v>64</v>
      </c>
      <c r="C2162" s="0" t="n">
        <v>2008</v>
      </c>
      <c r="D2162" s="0" t="s">
        <v>16</v>
      </c>
      <c r="E2162" s="0" t="s">
        <v>154</v>
      </c>
      <c r="F2162" s="0" t="n">
        <v>0.54</v>
      </c>
      <c r="G2162" s="0" t="n">
        <v>0.32</v>
      </c>
      <c r="H2162" s="0" t="n">
        <v>0</v>
      </c>
      <c r="I2162" s="0" t="n">
        <v>0.09</v>
      </c>
      <c r="J2162" s="0" t="n">
        <v>0.95</v>
      </c>
      <c r="K2162" s="0" t="n">
        <v>60</v>
      </c>
      <c r="L2162" s="0" t="n">
        <v>7.8</v>
      </c>
      <c r="M2162" s="0" t="s">
        <v>125</v>
      </c>
      <c r="N2162" s="0" t="s">
        <v>66</v>
      </c>
      <c r="O2162" s="0" t="s">
        <v>53</v>
      </c>
      <c r="P2162" s="0" t="n">
        <f aca="false">IF(AND(OR(Dashboard!$B$5="All",D2162=Dashboard!$B$5),OR(Dashboard!$D$5="All",N2162=Dashboard!$D$5),OR(AND(C2162&lt;&gt;"",C2162&gt;=Dashboard!$F$5,C2162&lt;=Dashboard!$H$5),AND(C2162="",Dashboard!$F$5&lt;=1980,Dashboard!$H$5&gt;=2016))),1,0)</f>
        <v>1</v>
      </c>
      <c r="Q2162" s="0" t="n">
        <f aca="false">J2162*P2162+ROW()*0.00000001</f>
        <v>0.95002162</v>
      </c>
    </row>
    <row r="2163" customFormat="false" ht="15" hidden="false" customHeight="false" outlineLevel="0" collapsed="false">
      <c r="A2163" s="0" t="s">
        <v>1033</v>
      </c>
      <c r="B2163" s="0" t="s">
        <v>186</v>
      </c>
      <c r="C2163" s="0" t="n">
        <v>2003</v>
      </c>
      <c r="D2163" s="0" t="s">
        <v>16</v>
      </c>
      <c r="E2163" s="0" t="s">
        <v>418</v>
      </c>
      <c r="F2163" s="0" t="n">
        <v>0.74</v>
      </c>
      <c r="G2163" s="0" t="n">
        <v>0.19</v>
      </c>
      <c r="H2163" s="0" t="n">
        <v>0</v>
      </c>
      <c r="I2163" s="0" t="n">
        <v>0.03</v>
      </c>
      <c r="J2163" s="0" t="n">
        <v>0.95</v>
      </c>
      <c r="K2163" s="0" t="n">
        <v>71</v>
      </c>
      <c r="L2163" s="0" t="n">
        <v>8.6</v>
      </c>
      <c r="M2163" s="0" t="s">
        <v>36</v>
      </c>
      <c r="N2163" s="0" t="s">
        <v>35</v>
      </c>
      <c r="O2163" s="0" t="s">
        <v>37</v>
      </c>
      <c r="P2163" s="0" t="n">
        <f aca="false">IF(AND(OR(Dashboard!$B$5="All",D2163=Dashboard!$B$5),OR(Dashboard!$D$5="All",N2163=Dashboard!$D$5),OR(AND(C2163&lt;&gt;"",C2163&gt;=Dashboard!$F$5,C2163&lt;=Dashboard!$H$5),AND(C2163="",Dashboard!$F$5&lt;=1980,Dashboard!$H$5&gt;=2016))),1,0)</f>
        <v>1</v>
      </c>
      <c r="Q2163" s="0" t="n">
        <f aca="false">J2163*P2163+ROW()*0.00000001</f>
        <v>0.95002163</v>
      </c>
    </row>
    <row r="2164" customFormat="false" ht="15" hidden="false" customHeight="false" outlineLevel="0" collapsed="false">
      <c r="A2164" s="0" t="s">
        <v>1670</v>
      </c>
      <c r="B2164" s="0" t="s">
        <v>70</v>
      </c>
      <c r="C2164" s="0" t="n">
        <v>2014</v>
      </c>
      <c r="D2164" s="0" t="s">
        <v>71</v>
      </c>
      <c r="E2164" s="0" t="s">
        <v>487</v>
      </c>
      <c r="F2164" s="0" t="n">
        <v>0.46</v>
      </c>
      <c r="G2164" s="0" t="n">
        <v>0.33</v>
      </c>
      <c r="H2164" s="0" t="n">
        <v>0</v>
      </c>
      <c r="I2164" s="0" t="n">
        <v>0.16</v>
      </c>
      <c r="J2164" s="0" t="n">
        <v>0.95</v>
      </c>
      <c r="N2164" s="0" t="s">
        <v>74</v>
      </c>
      <c r="P2164" s="0" t="n">
        <f aca="false">IF(AND(OR(Dashboard!$B$5="All",D2164=Dashboard!$B$5),OR(Dashboard!$D$5="All",N2164=Dashboard!$D$5),OR(AND(C2164&lt;&gt;"",C2164&gt;=Dashboard!$F$5,C2164&lt;=Dashboard!$H$5),AND(C2164="",Dashboard!$F$5&lt;=1980,Dashboard!$H$5&gt;=2016))),1,0)</f>
        <v>1</v>
      </c>
      <c r="Q2164" s="0" t="n">
        <f aca="false">J2164*P2164+ROW()*0.00000001</f>
        <v>0.95002164</v>
      </c>
    </row>
    <row r="2165" customFormat="false" ht="15" hidden="false" customHeight="false" outlineLevel="0" collapsed="false">
      <c r="A2165" s="0" t="s">
        <v>1850</v>
      </c>
      <c r="B2165" s="0" t="s">
        <v>70</v>
      </c>
      <c r="C2165" s="0" t="n">
        <v>2012</v>
      </c>
      <c r="D2165" s="0" t="s">
        <v>71</v>
      </c>
      <c r="E2165" s="0" t="s">
        <v>89</v>
      </c>
      <c r="F2165" s="0" t="n">
        <v>0.5</v>
      </c>
      <c r="G2165" s="0" t="n">
        <v>0.27</v>
      </c>
      <c r="H2165" s="0" t="n">
        <v>0.04</v>
      </c>
      <c r="I2165" s="0" t="n">
        <v>0.15</v>
      </c>
      <c r="J2165" s="0" t="n">
        <v>0.95</v>
      </c>
      <c r="K2165" s="0" t="n">
        <v>74</v>
      </c>
      <c r="L2165" s="0" t="n">
        <v>7.3</v>
      </c>
      <c r="M2165" s="0" t="s">
        <v>103</v>
      </c>
      <c r="N2165" s="0" t="s">
        <v>74</v>
      </c>
      <c r="O2165" s="0" t="s">
        <v>37</v>
      </c>
      <c r="P2165" s="0" t="n">
        <f aca="false">IF(AND(OR(Dashboard!$B$5="All",D2165=Dashboard!$B$5),OR(Dashboard!$D$5="All",N2165=Dashboard!$D$5),OR(AND(C2165&lt;&gt;"",C2165&gt;=Dashboard!$F$5,C2165&lt;=Dashboard!$H$5),AND(C2165="",Dashboard!$F$5&lt;=1980,Dashboard!$H$5&gt;=2016))),1,0)</f>
        <v>1</v>
      </c>
      <c r="Q2165" s="0" t="n">
        <f aca="false">J2165*P2165+ROW()*0.00000001</f>
        <v>0.95002165</v>
      </c>
    </row>
    <row r="2166" customFormat="false" ht="15" hidden="false" customHeight="false" outlineLevel="0" collapsed="false">
      <c r="A2166" s="0" t="s">
        <v>1851</v>
      </c>
      <c r="B2166" s="0" t="s">
        <v>33</v>
      </c>
      <c r="C2166" s="0" t="n">
        <v>2009</v>
      </c>
      <c r="D2166" s="0" t="s">
        <v>71</v>
      </c>
      <c r="E2166" s="0" t="s">
        <v>243</v>
      </c>
      <c r="F2166" s="0" t="n">
        <v>0.84</v>
      </c>
      <c r="G2166" s="0" t="n">
        <v>0.04</v>
      </c>
      <c r="H2166" s="0" t="n">
        <v>0</v>
      </c>
      <c r="I2166" s="0" t="n">
        <v>0.07</v>
      </c>
      <c r="J2166" s="0" t="n">
        <v>0.95</v>
      </c>
      <c r="N2166" s="0" t="s">
        <v>35</v>
      </c>
      <c r="P2166" s="0" t="n">
        <f aca="false">IF(AND(OR(Dashboard!$B$5="All",D2166=Dashboard!$B$5),OR(Dashboard!$D$5="All",N2166=Dashboard!$D$5),OR(AND(C2166&lt;&gt;"",C2166&gt;=Dashboard!$F$5,C2166&lt;=Dashboard!$H$5),AND(C2166="",Dashboard!$F$5&lt;=1980,Dashboard!$H$5&gt;=2016))),1,0)</f>
        <v>1</v>
      </c>
      <c r="Q2166" s="0" t="n">
        <f aca="false">J2166*P2166+ROW()*0.00000001</f>
        <v>0.95002166</v>
      </c>
    </row>
    <row r="2167" customFormat="false" ht="15" hidden="false" customHeight="false" outlineLevel="0" collapsed="false">
      <c r="A2167" s="0" t="s">
        <v>1852</v>
      </c>
      <c r="B2167" s="0" t="s">
        <v>33</v>
      </c>
      <c r="C2167" s="0" t="n">
        <v>2012</v>
      </c>
      <c r="D2167" s="0" t="s">
        <v>71</v>
      </c>
      <c r="E2167" s="0" t="s">
        <v>487</v>
      </c>
      <c r="F2167" s="0" t="n">
        <v>0.67</v>
      </c>
      <c r="G2167" s="0" t="n">
        <v>0.21</v>
      </c>
      <c r="H2167" s="0" t="n">
        <v>0</v>
      </c>
      <c r="I2167" s="0" t="n">
        <v>0.07</v>
      </c>
      <c r="J2167" s="0" t="n">
        <v>0.95</v>
      </c>
      <c r="N2167" s="0" t="s">
        <v>35</v>
      </c>
      <c r="P2167" s="0" t="n">
        <f aca="false">IF(AND(OR(Dashboard!$B$5="All",D2167=Dashboard!$B$5),OR(Dashboard!$D$5="All",N2167=Dashboard!$D$5),OR(AND(C2167&lt;&gt;"",C2167&gt;=Dashboard!$F$5,C2167&lt;=Dashboard!$H$5),AND(C2167="",Dashboard!$F$5&lt;=1980,Dashboard!$H$5&gt;=2016))),1,0)</f>
        <v>1</v>
      </c>
      <c r="Q2167" s="0" t="n">
        <f aca="false">J2167*P2167+ROW()*0.00000001</f>
        <v>0.95002167</v>
      </c>
    </row>
    <row r="2168" customFormat="false" ht="15" hidden="false" customHeight="false" outlineLevel="0" collapsed="false">
      <c r="A2168" s="0" t="s">
        <v>1853</v>
      </c>
      <c r="B2168" s="0" t="s">
        <v>50</v>
      </c>
      <c r="C2168" s="0" t="n">
        <v>2006</v>
      </c>
      <c r="D2168" s="0" t="s">
        <v>71</v>
      </c>
      <c r="E2168" s="0" t="s">
        <v>211</v>
      </c>
      <c r="F2168" s="0" t="n">
        <v>0.39</v>
      </c>
      <c r="G2168" s="0" t="n">
        <v>0</v>
      </c>
      <c r="H2168" s="0" t="n">
        <v>0.53</v>
      </c>
      <c r="I2168" s="0" t="n">
        <v>0.03</v>
      </c>
      <c r="J2168" s="0" t="n">
        <v>0.95</v>
      </c>
      <c r="N2168" s="0" t="s">
        <v>35</v>
      </c>
      <c r="P2168" s="0" t="n">
        <f aca="false">IF(AND(OR(Dashboard!$B$5="All",D2168=Dashboard!$B$5),OR(Dashboard!$D$5="All",N2168=Dashboard!$D$5),OR(AND(C2168&lt;&gt;"",C2168&gt;=Dashboard!$F$5,C2168&lt;=Dashboard!$H$5),AND(C2168="",Dashboard!$F$5&lt;=1980,Dashboard!$H$5&gt;=2016))),1,0)</f>
        <v>1</v>
      </c>
      <c r="Q2168" s="0" t="n">
        <f aca="false">J2168*P2168+ROW()*0.00000001</f>
        <v>0.95002168</v>
      </c>
    </row>
    <row r="2169" customFormat="false" ht="15" hidden="false" customHeight="false" outlineLevel="0" collapsed="false">
      <c r="A2169" s="0" t="s">
        <v>1854</v>
      </c>
      <c r="B2169" s="0" t="s">
        <v>70</v>
      </c>
      <c r="C2169" s="0" t="n">
        <v>2013</v>
      </c>
      <c r="D2169" s="0" t="s">
        <v>71</v>
      </c>
      <c r="E2169" s="0" t="s">
        <v>220</v>
      </c>
      <c r="F2169" s="0" t="n">
        <v>0.03</v>
      </c>
      <c r="G2169" s="0" t="n">
        <v>0.41</v>
      </c>
      <c r="H2169" s="0" t="n">
        <v>0.51</v>
      </c>
      <c r="I2169" s="0" t="n">
        <v>0</v>
      </c>
      <c r="J2169" s="0" t="n">
        <v>0.95</v>
      </c>
      <c r="K2169" s="0" t="n">
        <v>78</v>
      </c>
      <c r="L2169" s="0" t="n">
        <v>4.1</v>
      </c>
      <c r="M2169" s="0" t="s">
        <v>36</v>
      </c>
      <c r="N2169" s="0" t="s">
        <v>74</v>
      </c>
      <c r="O2169" s="0" t="s">
        <v>37</v>
      </c>
      <c r="P2169" s="0" t="n">
        <f aca="false">IF(AND(OR(Dashboard!$B$5="All",D2169=Dashboard!$B$5),OR(Dashboard!$D$5="All",N2169=Dashboard!$D$5),OR(AND(C2169&lt;&gt;"",C2169&gt;=Dashboard!$F$5,C2169&lt;=Dashboard!$H$5),AND(C2169="",Dashboard!$F$5&lt;=1980,Dashboard!$H$5&gt;=2016))),1,0)</f>
        <v>1</v>
      </c>
      <c r="Q2169" s="0" t="n">
        <f aca="false">J2169*P2169+ROW()*0.00000001</f>
        <v>0.95002169</v>
      </c>
    </row>
    <row r="2170" customFormat="false" ht="15" hidden="false" customHeight="false" outlineLevel="0" collapsed="false">
      <c r="A2170" s="0" t="s">
        <v>1855</v>
      </c>
      <c r="B2170" s="0" t="s">
        <v>70</v>
      </c>
      <c r="D2170" s="0" t="s">
        <v>71</v>
      </c>
      <c r="E2170" s="0" t="s">
        <v>154</v>
      </c>
      <c r="F2170" s="0" t="n">
        <v>0.15</v>
      </c>
      <c r="G2170" s="0" t="n">
        <v>0.13</v>
      </c>
      <c r="H2170" s="0" t="n">
        <v>0.63</v>
      </c>
      <c r="I2170" s="0" t="n">
        <v>0.05</v>
      </c>
      <c r="J2170" s="0" t="n">
        <v>0.95</v>
      </c>
      <c r="K2170" s="0" t="n">
        <v>78</v>
      </c>
      <c r="L2170" s="0" t="n">
        <v>8</v>
      </c>
      <c r="M2170" s="0" t="s">
        <v>73</v>
      </c>
      <c r="N2170" s="0" t="s">
        <v>74</v>
      </c>
      <c r="O2170" s="0" t="s">
        <v>37</v>
      </c>
      <c r="P2170" s="0" t="n">
        <f aca="false">IF(AND(OR(Dashboard!$B$5="All",D2170=Dashboard!$B$5),OR(Dashboard!$D$5="All",N2170=Dashboard!$D$5),OR(AND(C2170&lt;&gt;"",C2170&gt;=Dashboard!$F$5,C2170&lt;=Dashboard!$H$5),AND(C2170="",Dashboard!$F$5&lt;=1980,Dashboard!$H$5&gt;=2016))),1,0)</f>
        <v>1</v>
      </c>
      <c r="Q2170" s="0" t="n">
        <f aca="false">J2170*P2170+ROW()*0.00000001</f>
        <v>0.9500217</v>
      </c>
    </row>
    <row r="2171" customFormat="false" ht="15" hidden="false" customHeight="false" outlineLevel="0" collapsed="false">
      <c r="A2171" s="0" t="s">
        <v>1856</v>
      </c>
      <c r="B2171" s="0" t="s">
        <v>117</v>
      </c>
      <c r="C2171" s="0" t="n">
        <v>1996</v>
      </c>
      <c r="D2171" s="0" t="s">
        <v>46</v>
      </c>
      <c r="E2171" s="0" t="s">
        <v>89</v>
      </c>
      <c r="F2171" s="0" t="n">
        <v>0.26</v>
      </c>
      <c r="G2171" s="0" t="n">
        <v>0.17</v>
      </c>
      <c r="H2171" s="0" t="n">
        <v>0.46</v>
      </c>
      <c r="I2171" s="0" t="n">
        <v>0.06</v>
      </c>
      <c r="J2171" s="0" t="n">
        <v>0.95</v>
      </c>
      <c r="N2171" s="0" t="s">
        <v>74</v>
      </c>
      <c r="P2171" s="0" t="n">
        <f aca="false">IF(AND(OR(Dashboard!$B$5="All",D2171=Dashboard!$B$5),OR(Dashboard!$D$5="All",N2171=Dashboard!$D$5),OR(AND(C2171&lt;&gt;"",C2171&gt;=Dashboard!$F$5,C2171&lt;=Dashboard!$H$5),AND(C2171="",Dashboard!$F$5&lt;=1980,Dashboard!$H$5&gt;=2016))),1,0)</f>
        <v>1</v>
      </c>
      <c r="Q2171" s="0" t="n">
        <f aca="false">J2171*P2171+ROW()*0.00000001</f>
        <v>0.95002171</v>
      </c>
    </row>
    <row r="2172" customFormat="false" ht="15" hidden="false" customHeight="false" outlineLevel="0" collapsed="false">
      <c r="A2172" s="0" t="s">
        <v>1203</v>
      </c>
      <c r="B2172" s="0" t="s">
        <v>70</v>
      </c>
      <c r="C2172" s="0" t="n">
        <v>2012</v>
      </c>
      <c r="D2172" s="0" t="s">
        <v>56</v>
      </c>
      <c r="E2172" s="0" t="s">
        <v>124</v>
      </c>
      <c r="F2172" s="0" t="n">
        <v>0.41</v>
      </c>
      <c r="G2172" s="0" t="n">
        <v>0.32</v>
      </c>
      <c r="H2172" s="0" t="n">
        <v>0.09</v>
      </c>
      <c r="I2172" s="0" t="n">
        <v>0.12</v>
      </c>
      <c r="J2172" s="0" t="n">
        <v>0.95</v>
      </c>
      <c r="K2172" s="0" t="n">
        <v>79</v>
      </c>
      <c r="L2172" s="0" t="n">
        <v>6.9</v>
      </c>
      <c r="M2172" s="0" t="s">
        <v>73</v>
      </c>
      <c r="N2172" s="0" t="s">
        <v>74</v>
      </c>
      <c r="O2172" s="0" t="s">
        <v>37</v>
      </c>
      <c r="P2172" s="0" t="n">
        <f aca="false">IF(AND(OR(Dashboard!$B$5="All",D2172=Dashboard!$B$5),OR(Dashboard!$D$5="All",N2172=Dashboard!$D$5),OR(AND(C2172&lt;&gt;"",C2172&gt;=Dashboard!$F$5,C2172&lt;=Dashboard!$H$5),AND(C2172="",Dashboard!$F$5&lt;=1980,Dashboard!$H$5&gt;=2016))),1,0)</f>
        <v>1</v>
      </c>
      <c r="Q2172" s="0" t="n">
        <f aca="false">J2172*P2172+ROW()*0.00000001</f>
        <v>0.95002172</v>
      </c>
    </row>
    <row r="2173" customFormat="false" ht="15" hidden="false" customHeight="false" outlineLevel="0" collapsed="false">
      <c r="A2173" s="0" t="s">
        <v>1857</v>
      </c>
      <c r="B2173" s="0" t="s">
        <v>76</v>
      </c>
      <c r="C2173" s="0" t="n">
        <v>2000</v>
      </c>
      <c r="D2173" s="0" t="s">
        <v>246</v>
      </c>
      <c r="E2173" s="0" t="s">
        <v>142</v>
      </c>
      <c r="F2173" s="0" t="n">
        <v>0.27</v>
      </c>
      <c r="G2173" s="0" t="n">
        <v>0.21</v>
      </c>
      <c r="H2173" s="0" t="n">
        <v>0.41</v>
      </c>
      <c r="I2173" s="0" t="n">
        <v>0.07</v>
      </c>
      <c r="J2173" s="0" t="n">
        <v>0.95</v>
      </c>
      <c r="K2173" s="0" t="n">
        <v>75</v>
      </c>
      <c r="L2173" s="0" t="n">
        <v>8.4</v>
      </c>
      <c r="M2173" s="0" t="s">
        <v>103</v>
      </c>
      <c r="N2173" s="0" t="s">
        <v>74</v>
      </c>
      <c r="O2173" s="0" t="s">
        <v>37</v>
      </c>
      <c r="P2173" s="0" t="n">
        <f aca="false">IF(AND(OR(Dashboard!$B$5="All",D2173=Dashboard!$B$5),OR(Dashboard!$D$5="All",N2173=Dashboard!$D$5),OR(AND(C2173&lt;&gt;"",C2173&gt;=Dashboard!$F$5,C2173&lt;=Dashboard!$H$5),AND(C2173="",Dashboard!$F$5&lt;=1980,Dashboard!$H$5&gt;=2016))),1,0)</f>
        <v>1</v>
      </c>
      <c r="Q2173" s="0" t="n">
        <f aca="false">J2173*P2173+ROW()*0.00000001</f>
        <v>0.95002173</v>
      </c>
    </row>
    <row r="2174" customFormat="false" ht="15" hidden="false" customHeight="false" outlineLevel="0" collapsed="false">
      <c r="A2174" s="0" t="s">
        <v>1858</v>
      </c>
      <c r="B2174" s="0" t="s">
        <v>70</v>
      </c>
      <c r="C2174" s="0" t="n">
        <v>2011</v>
      </c>
      <c r="D2174" s="0" t="s">
        <v>41</v>
      </c>
      <c r="E2174" s="0" t="s">
        <v>124</v>
      </c>
      <c r="F2174" s="0" t="n">
        <v>0.24</v>
      </c>
      <c r="G2174" s="0" t="n">
        <v>0.52</v>
      </c>
      <c r="H2174" s="0" t="n">
        <v>0.01</v>
      </c>
      <c r="I2174" s="0" t="n">
        <v>0.18</v>
      </c>
      <c r="J2174" s="0" t="n">
        <v>0.95</v>
      </c>
      <c r="K2174" s="0" t="n">
        <v>79</v>
      </c>
      <c r="L2174" s="0" t="n">
        <v>7.7</v>
      </c>
      <c r="M2174" s="0" t="s">
        <v>103</v>
      </c>
      <c r="N2174" s="0" t="s">
        <v>74</v>
      </c>
      <c r="O2174" s="0" t="s">
        <v>37</v>
      </c>
      <c r="P2174" s="0" t="n">
        <f aca="false">IF(AND(OR(Dashboard!$B$5="All",D2174=Dashboard!$B$5),OR(Dashboard!$D$5="All",N2174=Dashboard!$D$5),OR(AND(C2174&lt;&gt;"",C2174&gt;=Dashboard!$F$5,C2174&lt;=Dashboard!$H$5),AND(C2174="",Dashboard!$F$5&lt;=1980,Dashboard!$H$5&gt;=2016))),1,0)</f>
        <v>1</v>
      </c>
      <c r="Q2174" s="0" t="n">
        <f aca="false">J2174*P2174+ROW()*0.00000001</f>
        <v>0.95002174</v>
      </c>
    </row>
    <row r="2175" customFormat="false" ht="15" hidden="false" customHeight="false" outlineLevel="0" collapsed="false">
      <c r="A2175" s="0" t="s">
        <v>1859</v>
      </c>
      <c r="B2175" s="0" t="s">
        <v>85</v>
      </c>
      <c r="C2175" s="0" t="n">
        <v>2003</v>
      </c>
      <c r="D2175" s="0" t="s">
        <v>52</v>
      </c>
      <c r="E2175" s="0" t="s">
        <v>220</v>
      </c>
      <c r="F2175" s="0" t="n">
        <v>0.68</v>
      </c>
      <c r="G2175" s="0" t="n">
        <v>0.25</v>
      </c>
      <c r="H2175" s="0" t="n">
        <v>0</v>
      </c>
      <c r="I2175" s="0" t="n">
        <v>0.02</v>
      </c>
      <c r="J2175" s="0" t="n">
        <v>0.95</v>
      </c>
      <c r="N2175" s="0" t="s">
        <v>35</v>
      </c>
      <c r="P2175" s="0" t="n">
        <f aca="false">IF(AND(OR(Dashboard!$B$5="All",D2175=Dashboard!$B$5),OR(Dashboard!$D$5="All",N2175=Dashboard!$D$5),OR(AND(C2175&lt;&gt;"",C2175&gt;=Dashboard!$F$5,C2175&lt;=Dashboard!$H$5),AND(C2175="",Dashboard!$F$5&lt;=1980,Dashboard!$H$5&gt;=2016))),1,0)</f>
        <v>1</v>
      </c>
      <c r="Q2175" s="0" t="n">
        <f aca="false">J2175*P2175+ROW()*0.00000001</f>
        <v>0.95002175</v>
      </c>
    </row>
    <row r="2176" customFormat="false" ht="15" hidden="false" customHeight="false" outlineLevel="0" collapsed="false">
      <c r="A2176" s="0" t="s">
        <v>1860</v>
      </c>
      <c r="B2176" s="0" t="s">
        <v>117</v>
      </c>
      <c r="C2176" s="0" t="n">
        <v>1999</v>
      </c>
      <c r="D2176" s="0" t="s">
        <v>34</v>
      </c>
      <c r="E2176" s="0" t="s">
        <v>142</v>
      </c>
      <c r="F2176" s="0" t="n">
        <v>0.53</v>
      </c>
      <c r="G2176" s="0" t="n">
        <v>0.36</v>
      </c>
      <c r="H2176" s="0" t="n">
        <v>0</v>
      </c>
      <c r="I2176" s="0" t="n">
        <v>0.06</v>
      </c>
      <c r="J2176" s="0" t="n">
        <v>0.95</v>
      </c>
      <c r="N2176" s="0" t="s">
        <v>74</v>
      </c>
      <c r="P2176" s="0" t="n">
        <f aca="false">IF(AND(OR(Dashboard!$B$5="All",D2176=Dashboard!$B$5),OR(Dashboard!$D$5="All",N2176=Dashboard!$D$5),OR(AND(C2176&lt;&gt;"",C2176&gt;=Dashboard!$F$5,C2176&lt;=Dashboard!$H$5),AND(C2176="",Dashboard!$F$5&lt;=1980,Dashboard!$H$5&gt;=2016))),1,0)</f>
        <v>1</v>
      </c>
      <c r="Q2176" s="0" t="n">
        <f aca="false">J2176*P2176+ROW()*0.00000001</f>
        <v>0.95002176</v>
      </c>
    </row>
    <row r="2177" customFormat="false" ht="15" hidden="false" customHeight="false" outlineLevel="0" collapsed="false">
      <c r="A2177" s="0" t="s">
        <v>1861</v>
      </c>
      <c r="B2177" s="0" t="s">
        <v>50</v>
      </c>
      <c r="C2177" s="0" t="n">
        <v>2008</v>
      </c>
      <c r="D2177" s="0" t="s">
        <v>71</v>
      </c>
      <c r="E2177" s="0" t="s">
        <v>1862</v>
      </c>
      <c r="F2177" s="0" t="n">
        <v>0.65</v>
      </c>
      <c r="G2177" s="0" t="n">
        <v>0.22</v>
      </c>
      <c r="H2177" s="0" t="n">
        <v>0</v>
      </c>
      <c r="I2177" s="0" t="n">
        <v>0.09</v>
      </c>
      <c r="J2177" s="0" t="n">
        <v>0.95</v>
      </c>
      <c r="L2177" s="0" t="n">
        <v>2.8</v>
      </c>
      <c r="M2177" s="0" t="s">
        <v>36</v>
      </c>
      <c r="N2177" s="0" t="s">
        <v>35</v>
      </c>
      <c r="P2177" s="0" t="n">
        <f aca="false">IF(AND(OR(Dashboard!$B$5="All",D2177=Dashboard!$B$5),OR(Dashboard!$D$5="All",N2177=Dashboard!$D$5),OR(AND(C2177&lt;&gt;"",C2177&gt;=Dashboard!$F$5,C2177&lt;=Dashboard!$H$5),AND(C2177="",Dashboard!$F$5&lt;=1980,Dashboard!$H$5&gt;=2016))),1,0)</f>
        <v>1</v>
      </c>
      <c r="Q2177" s="0" t="n">
        <f aca="false">J2177*P2177+ROW()*0.00000001</f>
        <v>0.95002177</v>
      </c>
    </row>
    <row r="2178" customFormat="false" ht="15" hidden="false" customHeight="false" outlineLevel="0" collapsed="false">
      <c r="A2178" s="0" t="s">
        <v>1863</v>
      </c>
      <c r="B2178" s="0" t="s">
        <v>64</v>
      </c>
      <c r="C2178" s="0" t="n">
        <v>2010</v>
      </c>
      <c r="D2178" s="0" t="s">
        <v>56</v>
      </c>
      <c r="E2178" s="0" t="s">
        <v>142</v>
      </c>
      <c r="F2178" s="0" t="n">
        <v>0.62</v>
      </c>
      <c r="G2178" s="0" t="n">
        <v>0.24</v>
      </c>
      <c r="H2178" s="0" t="n">
        <v>0</v>
      </c>
      <c r="I2178" s="0" t="n">
        <v>0.09</v>
      </c>
      <c r="J2178" s="0" t="n">
        <v>0.95</v>
      </c>
      <c r="K2178" s="0" t="n">
        <v>73</v>
      </c>
      <c r="L2178" s="0" t="n">
        <v>7.3</v>
      </c>
      <c r="M2178" s="0" t="s">
        <v>73</v>
      </c>
      <c r="N2178" s="0" t="s">
        <v>66</v>
      </c>
      <c r="O2178" s="0" t="s">
        <v>37</v>
      </c>
      <c r="P2178" s="0" t="n">
        <f aca="false">IF(AND(OR(Dashboard!$B$5="All",D2178=Dashboard!$B$5),OR(Dashboard!$D$5="All",N2178=Dashboard!$D$5),OR(AND(C2178&lt;&gt;"",C2178&gt;=Dashboard!$F$5,C2178&lt;=Dashboard!$H$5),AND(C2178="",Dashboard!$F$5&lt;=1980,Dashboard!$H$5&gt;=2016))),1,0)</f>
        <v>1</v>
      </c>
      <c r="Q2178" s="0" t="n">
        <f aca="false">J2178*P2178+ROW()*0.00000001</f>
        <v>0.95002178</v>
      </c>
    </row>
    <row r="2179" customFormat="false" ht="15" hidden="false" customHeight="false" outlineLevel="0" collapsed="false">
      <c r="A2179" s="0" t="s">
        <v>1230</v>
      </c>
      <c r="B2179" s="0" t="s">
        <v>70</v>
      </c>
      <c r="C2179" s="0" t="n">
        <v>2010</v>
      </c>
      <c r="D2179" s="0" t="s">
        <v>41</v>
      </c>
      <c r="E2179" s="0" t="s">
        <v>154</v>
      </c>
      <c r="F2179" s="0" t="n">
        <v>0.36</v>
      </c>
      <c r="G2179" s="0" t="n">
        <v>0.43</v>
      </c>
      <c r="H2179" s="0" t="n">
        <v>0</v>
      </c>
      <c r="I2179" s="0" t="n">
        <v>0.16</v>
      </c>
      <c r="J2179" s="0" t="n">
        <v>0.95</v>
      </c>
      <c r="N2179" s="0" t="s">
        <v>74</v>
      </c>
      <c r="P2179" s="0" t="n">
        <f aca="false">IF(AND(OR(Dashboard!$B$5="All",D2179=Dashboard!$B$5),OR(Dashboard!$D$5="All",N2179=Dashboard!$D$5),OR(AND(C2179&lt;&gt;"",C2179&gt;=Dashboard!$F$5,C2179&lt;=Dashboard!$H$5),AND(C2179="",Dashboard!$F$5&lt;=1980,Dashboard!$H$5&gt;=2016))),1,0)</f>
        <v>1</v>
      </c>
      <c r="Q2179" s="0" t="n">
        <f aca="false">J2179*P2179+ROW()*0.00000001</f>
        <v>0.95002179</v>
      </c>
    </row>
    <row r="2180" customFormat="false" ht="15" hidden="false" customHeight="false" outlineLevel="0" collapsed="false">
      <c r="A2180" s="0" t="s">
        <v>1864</v>
      </c>
      <c r="B2180" s="0" t="s">
        <v>33</v>
      </c>
      <c r="C2180" s="0" t="n">
        <v>2015</v>
      </c>
      <c r="D2180" s="0" t="s">
        <v>52</v>
      </c>
      <c r="E2180" s="0" t="s">
        <v>124</v>
      </c>
      <c r="F2180" s="0" t="n">
        <v>0.41</v>
      </c>
      <c r="G2180" s="0" t="n">
        <v>0.46</v>
      </c>
      <c r="H2180" s="0" t="n">
        <v>0</v>
      </c>
      <c r="I2180" s="0" t="n">
        <v>0.08</v>
      </c>
      <c r="J2180" s="0" t="n">
        <v>0.95</v>
      </c>
      <c r="M2180" s="0" t="s">
        <v>125</v>
      </c>
      <c r="N2180" s="0" t="s">
        <v>35</v>
      </c>
      <c r="P2180" s="0" t="n">
        <f aca="false">IF(AND(OR(Dashboard!$B$5="All",D2180=Dashboard!$B$5),OR(Dashboard!$D$5="All",N2180=Dashboard!$D$5),OR(AND(C2180&lt;&gt;"",C2180&gt;=Dashboard!$F$5,C2180&lt;=Dashboard!$H$5),AND(C2180="",Dashboard!$F$5&lt;=1980,Dashboard!$H$5&gt;=2016))),1,0)</f>
        <v>1</v>
      </c>
      <c r="Q2180" s="0" t="n">
        <f aca="false">J2180*P2180+ROW()*0.00000001</f>
        <v>0.9500218</v>
      </c>
    </row>
    <row r="2181" customFormat="false" ht="15" hidden="false" customHeight="false" outlineLevel="0" collapsed="false">
      <c r="A2181" s="0" t="s">
        <v>1865</v>
      </c>
      <c r="B2181" s="0" t="s">
        <v>33</v>
      </c>
      <c r="C2181" s="0" t="n">
        <v>2014</v>
      </c>
      <c r="D2181" s="0" t="s">
        <v>71</v>
      </c>
      <c r="E2181" s="0" t="s">
        <v>91</v>
      </c>
      <c r="F2181" s="0" t="n">
        <v>0.41</v>
      </c>
      <c r="G2181" s="0" t="n">
        <v>0.46</v>
      </c>
      <c r="H2181" s="0" t="n">
        <v>0</v>
      </c>
      <c r="I2181" s="0" t="n">
        <v>0.08</v>
      </c>
      <c r="J2181" s="0" t="n">
        <v>0.95</v>
      </c>
      <c r="M2181" s="0" t="s">
        <v>125</v>
      </c>
      <c r="N2181" s="0" t="s">
        <v>35</v>
      </c>
      <c r="P2181" s="0" t="n">
        <f aca="false">IF(AND(OR(Dashboard!$B$5="All",D2181=Dashboard!$B$5),OR(Dashboard!$D$5="All",N2181=Dashboard!$D$5),OR(AND(C2181&lt;&gt;"",C2181&gt;=Dashboard!$F$5,C2181&lt;=Dashboard!$H$5),AND(C2181="",Dashboard!$F$5&lt;=1980,Dashboard!$H$5&gt;=2016))),1,0)</f>
        <v>1</v>
      </c>
      <c r="Q2181" s="0" t="n">
        <f aca="false">J2181*P2181+ROW()*0.00000001</f>
        <v>0.95002181</v>
      </c>
    </row>
    <row r="2182" customFormat="false" ht="15" hidden="false" customHeight="false" outlineLevel="0" collapsed="false">
      <c r="A2182" s="0" t="s">
        <v>1866</v>
      </c>
      <c r="B2182" s="0" t="s">
        <v>70</v>
      </c>
      <c r="C2182" s="0" t="n">
        <v>2010</v>
      </c>
      <c r="D2182" s="0" t="s">
        <v>56</v>
      </c>
      <c r="E2182" s="0" t="s">
        <v>211</v>
      </c>
      <c r="F2182" s="0" t="n">
        <v>0.29</v>
      </c>
      <c r="G2182" s="0" t="n">
        <v>0.33</v>
      </c>
      <c r="H2182" s="0" t="n">
        <v>0.2</v>
      </c>
      <c r="I2182" s="0" t="n">
        <v>0.13</v>
      </c>
      <c r="J2182" s="0" t="n">
        <v>0.95</v>
      </c>
      <c r="K2182" s="0" t="n">
        <v>68</v>
      </c>
      <c r="L2182" s="0" t="n">
        <v>6.9</v>
      </c>
      <c r="M2182" s="0" t="s">
        <v>103</v>
      </c>
      <c r="N2182" s="0" t="s">
        <v>74</v>
      </c>
      <c r="O2182" s="0" t="s">
        <v>67</v>
      </c>
      <c r="P2182" s="0" t="n">
        <f aca="false">IF(AND(OR(Dashboard!$B$5="All",D2182=Dashboard!$B$5),OR(Dashboard!$D$5="All",N2182=Dashboard!$D$5),OR(AND(C2182&lt;&gt;"",C2182&gt;=Dashboard!$F$5,C2182&lt;=Dashboard!$H$5),AND(C2182="",Dashboard!$F$5&lt;=1980,Dashboard!$H$5&gt;=2016))),1,0)</f>
        <v>1</v>
      </c>
      <c r="Q2182" s="0" t="n">
        <f aca="false">J2182*P2182+ROW()*0.00000001</f>
        <v>0.95002182</v>
      </c>
    </row>
    <row r="2183" customFormat="false" ht="15" hidden="false" customHeight="false" outlineLevel="0" collapsed="false">
      <c r="A2183" s="0" t="s">
        <v>1119</v>
      </c>
      <c r="B2183" s="0" t="s">
        <v>70</v>
      </c>
      <c r="C2183" s="0" t="n">
        <v>2011</v>
      </c>
      <c r="D2183" s="0" t="s">
        <v>71</v>
      </c>
      <c r="E2183" s="0" t="s">
        <v>487</v>
      </c>
      <c r="F2183" s="0" t="n">
        <v>0.36</v>
      </c>
      <c r="G2183" s="0" t="n">
        <v>0.43</v>
      </c>
      <c r="H2183" s="0" t="n">
        <v>0</v>
      </c>
      <c r="I2183" s="0" t="n">
        <v>0.16</v>
      </c>
      <c r="J2183" s="0" t="n">
        <v>0.95</v>
      </c>
      <c r="K2183" s="0" t="n">
        <v>73</v>
      </c>
      <c r="L2183" s="0" t="n">
        <v>7.1</v>
      </c>
      <c r="M2183" s="0" t="s">
        <v>125</v>
      </c>
      <c r="N2183" s="0" t="s">
        <v>74</v>
      </c>
      <c r="O2183" s="0" t="s">
        <v>37</v>
      </c>
      <c r="P2183" s="0" t="n">
        <f aca="false">IF(AND(OR(Dashboard!$B$5="All",D2183=Dashboard!$B$5),OR(Dashboard!$D$5="All",N2183=Dashboard!$D$5),OR(AND(C2183&lt;&gt;"",C2183&gt;=Dashboard!$F$5,C2183&lt;=Dashboard!$H$5),AND(C2183="",Dashboard!$F$5&lt;=1980,Dashboard!$H$5&gt;=2016))),1,0)</f>
        <v>1</v>
      </c>
      <c r="Q2183" s="0" t="n">
        <f aca="false">J2183*P2183+ROW()*0.00000001</f>
        <v>0.95002183</v>
      </c>
    </row>
    <row r="2184" customFormat="false" ht="15" hidden="false" customHeight="false" outlineLevel="0" collapsed="false">
      <c r="A2184" s="0" t="s">
        <v>372</v>
      </c>
      <c r="B2184" s="0" t="s">
        <v>64</v>
      </c>
      <c r="C2184" s="0" t="n">
        <v>2015</v>
      </c>
      <c r="D2184" s="0" t="s">
        <v>34</v>
      </c>
      <c r="E2184" s="0" t="s">
        <v>72</v>
      </c>
      <c r="F2184" s="0" t="n">
        <v>0.79</v>
      </c>
      <c r="G2184" s="0" t="n">
        <v>0.05</v>
      </c>
      <c r="H2184" s="0" t="n">
        <v>0</v>
      </c>
      <c r="I2184" s="0" t="n">
        <v>0.1</v>
      </c>
      <c r="J2184" s="0" t="n">
        <v>0.94</v>
      </c>
      <c r="L2184" s="0" t="n">
        <v>3.2</v>
      </c>
      <c r="M2184" s="0" t="s">
        <v>36</v>
      </c>
      <c r="N2184" s="0" t="s">
        <v>66</v>
      </c>
      <c r="P2184" s="0" t="n">
        <f aca="false">IF(AND(OR(Dashboard!$B$5="All",D2184=Dashboard!$B$5),OR(Dashboard!$D$5="All",N2184=Dashboard!$D$5),OR(AND(C2184&lt;&gt;"",C2184&gt;=Dashboard!$F$5,C2184&lt;=Dashboard!$H$5),AND(C2184="",Dashboard!$F$5&lt;=1980,Dashboard!$H$5&gt;=2016))),1,0)</f>
        <v>1</v>
      </c>
      <c r="Q2184" s="0" t="n">
        <f aca="false">J2184*P2184+ROW()*0.00000001</f>
        <v>0.94002184</v>
      </c>
    </row>
    <row r="2185" customFormat="false" ht="15" hidden="false" customHeight="false" outlineLevel="0" collapsed="false">
      <c r="A2185" s="0" t="s">
        <v>1867</v>
      </c>
      <c r="B2185" s="0" t="s">
        <v>76</v>
      </c>
      <c r="C2185" s="0" t="n">
        <v>2004</v>
      </c>
      <c r="D2185" s="0" t="s">
        <v>56</v>
      </c>
      <c r="E2185" s="0" t="s">
        <v>89</v>
      </c>
      <c r="F2185" s="0" t="n">
        <v>0.79</v>
      </c>
      <c r="G2185" s="0" t="n">
        <v>0.03</v>
      </c>
      <c r="H2185" s="0" t="n">
        <v>0</v>
      </c>
      <c r="I2185" s="0" t="n">
        <v>0.13</v>
      </c>
      <c r="J2185" s="0" t="n">
        <v>0.94</v>
      </c>
      <c r="K2185" s="0" t="n">
        <v>70</v>
      </c>
      <c r="L2185" s="0" t="n">
        <v>7.4</v>
      </c>
      <c r="M2185" s="0" t="s">
        <v>73</v>
      </c>
      <c r="N2185" s="0" t="s">
        <v>74</v>
      </c>
      <c r="O2185" s="0" t="s">
        <v>67</v>
      </c>
      <c r="P2185" s="0" t="n">
        <f aca="false">IF(AND(OR(Dashboard!$B$5="All",D2185=Dashboard!$B$5),OR(Dashboard!$D$5="All",N2185=Dashboard!$D$5),OR(AND(C2185&lt;&gt;"",C2185&gt;=Dashboard!$F$5,C2185&lt;=Dashboard!$H$5),AND(C2185="",Dashboard!$F$5&lt;=1980,Dashboard!$H$5&gt;=2016))),1,0)</f>
        <v>1</v>
      </c>
      <c r="Q2185" s="0" t="n">
        <f aca="false">J2185*P2185+ROW()*0.00000001</f>
        <v>0.94002185</v>
      </c>
    </row>
    <row r="2186" customFormat="false" ht="15" hidden="false" customHeight="false" outlineLevel="0" collapsed="false">
      <c r="A2186" s="0" t="s">
        <v>1868</v>
      </c>
      <c r="B2186" s="0" t="s">
        <v>76</v>
      </c>
      <c r="C2186" s="0" t="n">
        <v>2003</v>
      </c>
      <c r="D2186" s="0" t="s">
        <v>41</v>
      </c>
      <c r="E2186" s="0" t="s">
        <v>547</v>
      </c>
      <c r="F2186" s="0" t="n">
        <v>0.01</v>
      </c>
      <c r="G2186" s="0" t="n">
        <v>0.71</v>
      </c>
      <c r="H2186" s="0" t="n">
        <v>0.01</v>
      </c>
      <c r="I2186" s="0" t="n">
        <v>0.21</v>
      </c>
      <c r="J2186" s="0" t="n">
        <v>0.94</v>
      </c>
      <c r="N2186" s="0" t="s">
        <v>74</v>
      </c>
      <c r="P2186" s="0" t="n">
        <f aca="false">IF(AND(OR(Dashboard!$B$5="All",D2186=Dashboard!$B$5),OR(Dashboard!$D$5="All",N2186=Dashboard!$D$5),OR(AND(C2186&lt;&gt;"",C2186&gt;=Dashboard!$F$5,C2186&lt;=Dashboard!$H$5),AND(C2186="",Dashboard!$F$5&lt;=1980,Dashboard!$H$5&gt;=2016))),1,0)</f>
        <v>1</v>
      </c>
      <c r="Q2186" s="0" t="n">
        <f aca="false">J2186*P2186+ROW()*0.00000001</f>
        <v>0.94002186</v>
      </c>
    </row>
    <row r="2187" customFormat="false" ht="15" hidden="false" customHeight="false" outlineLevel="0" collapsed="false">
      <c r="A2187" s="0" t="s">
        <v>1869</v>
      </c>
      <c r="B2187" s="0" t="s">
        <v>33</v>
      </c>
      <c r="C2187" s="0" t="n">
        <v>2010</v>
      </c>
      <c r="D2187" s="0" t="s">
        <v>34</v>
      </c>
      <c r="E2187" s="0" t="s">
        <v>487</v>
      </c>
      <c r="F2187" s="0" t="n">
        <v>0.54</v>
      </c>
      <c r="G2187" s="0" t="n">
        <v>0.32</v>
      </c>
      <c r="H2187" s="0" t="n">
        <v>0</v>
      </c>
      <c r="I2187" s="0" t="n">
        <v>0.08</v>
      </c>
      <c r="J2187" s="0" t="n">
        <v>0.94</v>
      </c>
      <c r="N2187" s="0" t="s">
        <v>35</v>
      </c>
      <c r="P2187" s="0" t="n">
        <f aca="false">IF(AND(OR(Dashboard!$B$5="All",D2187=Dashboard!$B$5),OR(Dashboard!$D$5="All",N2187=Dashboard!$D$5),OR(AND(C2187&lt;&gt;"",C2187&gt;=Dashboard!$F$5,C2187&lt;=Dashboard!$H$5),AND(C2187="",Dashboard!$F$5&lt;=1980,Dashboard!$H$5&gt;=2016))),1,0)</f>
        <v>1</v>
      </c>
      <c r="Q2187" s="0" t="n">
        <f aca="false">J2187*P2187+ROW()*0.00000001</f>
        <v>0.94002187</v>
      </c>
    </row>
    <row r="2188" customFormat="false" ht="15" hidden="false" customHeight="false" outlineLevel="0" collapsed="false">
      <c r="A2188" s="0" t="s">
        <v>951</v>
      </c>
      <c r="B2188" s="0" t="s">
        <v>186</v>
      </c>
      <c r="C2188" s="0" t="n">
        <v>2004</v>
      </c>
      <c r="D2188" s="0" t="s">
        <v>16</v>
      </c>
      <c r="E2188" s="0" t="s">
        <v>418</v>
      </c>
      <c r="F2188" s="0" t="n">
        <v>0.73</v>
      </c>
      <c r="G2188" s="0" t="n">
        <v>0.19</v>
      </c>
      <c r="H2188" s="0" t="n">
        <v>0</v>
      </c>
      <c r="I2188" s="0" t="n">
        <v>0.03</v>
      </c>
      <c r="J2188" s="0" t="n">
        <v>0.94</v>
      </c>
      <c r="K2188" s="0" t="n">
        <v>73</v>
      </c>
      <c r="L2188" s="0" t="n">
        <v>7.8</v>
      </c>
      <c r="M2188" s="0" t="s">
        <v>36</v>
      </c>
      <c r="N2188" s="0" t="s">
        <v>35</v>
      </c>
      <c r="O2188" s="0" t="s">
        <v>37</v>
      </c>
      <c r="P2188" s="0" t="n">
        <f aca="false">IF(AND(OR(Dashboard!$B$5="All",D2188=Dashboard!$B$5),OR(Dashboard!$D$5="All",N2188=Dashboard!$D$5),OR(AND(C2188&lt;&gt;"",C2188&gt;=Dashboard!$F$5,C2188&lt;=Dashboard!$H$5),AND(C2188="",Dashboard!$F$5&lt;=1980,Dashboard!$H$5&gt;=2016))),1,0)</f>
        <v>1</v>
      </c>
      <c r="Q2188" s="0" t="n">
        <f aca="false">J2188*P2188+ROW()*0.00000001</f>
        <v>0.94002188</v>
      </c>
    </row>
    <row r="2189" customFormat="false" ht="15" hidden="false" customHeight="false" outlineLevel="0" collapsed="false">
      <c r="A2189" s="0" t="s">
        <v>1870</v>
      </c>
      <c r="B2189" s="0" t="s">
        <v>97</v>
      </c>
      <c r="C2189" s="0" t="n">
        <v>2011</v>
      </c>
      <c r="D2189" s="0" t="s">
        <v>56</v>
      </c>
      <c r="E2189" s="0" t="s">
        <v>35</v>
      </c>
      <c r="F2189" s="0" t="n">
        <v>0.48</v>
      </c>
      <c r="G2189" s="0" t="n">
        <v>0.27</v>
      </c>
      <c r="H2189" s="0" t="n">
        <v>0.13</v>
      </c>
      <c r="I2189" s="0" t="n">
        <v>0.06</v>
      </c>
      <c r="J2189" s="0" t="n">
        <v>0.94</v>
      </c>
      <c r="K2189" s="0" t="n">
        <v>81</v>
      </c>
      <c r="L2189" s="0" t="n">
        <v>8.2</v>
      </c>
      <c r="M2189" s="0" t="s">
        <v>125</v>
      </c>
      <c r="N2189" s="0" t="s">
        <v>35</v>
      </c>
      <c r="O2189" s="0" t="s">
        <v>42</v>
      </c>
      <c r="P2189" s="0" t="n">
        <f aca="false">IF(AND(OR(Dashboard!$B$5="All",D2189=Dashboard!$B$5),OR(Dashboard!$D$5="All",N2189=Dashboard!$D$5),OR(AND(C2189&lt;&gt;"",C2189&gt;=Dashboard!$F$5,C2189&lt;=Dashboard!$H$5),AND(C2189="",Dashboard!$F$5&lt;=1980,Dashboard!$H$5&gt;=2016))),1,0)</f>
        <v>1</v>
      </c>
      <c r="Q2189" s="0" t="n">
        <f aca="false">J2189*P2189+ROW()*0.00000001</f>
        <v>0.94002189</v>
      </c>
    </row>
    <row r="2190" customFormat="false" ht="15" hidden="false" customHeight="false" outlineLevel="0" collapsed="false">
      <c r="A2190" s="0" t="s">
        <v>1871</v>
      </c>
      <c r="B2190" s="0" t="s">
        <v>117</v>
      </c>
      <c r="C2190" s="0" t="n">
        <v>1996</v>
      </c>
      <c r="D2190" s="0" t="s">
        <v>52</v>
      </c>
      <c r="E2190" s="0" t="s">
        <v>214</v>
      </c>
      <c r="F2190" s="0" t="n">
        <v>0.52</v>
      </c>
      <c r="G2190" s="0" t="n">
        <v>0.36</v>
      </c>
      <c r="H2190" s="0" t="n">
        <v>0</v>
      </c>
      <c r="I2190" s="0" t="n">
        <v>0.06</v>
      </c>
      <c r="J2190" s="0" t="n">
        <v>0.94</v>
      </c>
      <c r="N2190" s="0" t="s">
        <v>74</v>
      </c>
      <c r="P2190" s="0" t="n">
        <f aca="false">IF(AND(OR(Dashboard!$B$5="All",D2190=Dashboard!$B$5),OR(Dashboard!$D$5="All",N2190=Dashboard!$D$5),OR(AND(C2190&lt;&gt;"",C2190&gt;=Dashboard!$F$5,C2190&lt;=Dashboard!$H$5),AND(C2190="",Dashboard!$F$5&lt;=1980,Dashboard!$H$5&gt;=2016))),1,0)</f>
        <v>1</v>
      </c>
      <c r="Q2190" s="0" t="n">
        <f aca="false">J2190*P2190+ROW()*0.00000001</f>
        <v>0.9400219</v>
      </c>
    </row>
    <row r="2191" customFormat="false" ht="15" hidden="false" customHeight="false" outlineLevel="0" collapsed="false">
      <c r="A2191" s="0" t="s">
        <v>1872</v>
      </c>
      <c r="B2191" s="0" t="s">
        <v>76</v>
      </c>
      <c r="C2191" s="0" t="n">
        <v>2003</v>
      </c>
      <c r="D2191" s="0" t="s">
        <v>71</v>
      </c>
      <c r="E2191" s="0" t="s">
        <v>220</v>
      </c>
      <c r="F2191" s="0" t="n">
        <v>0.46</v>
      </c>
      <c r="G2191" s="0" t="n">
        <v>0.36</v>
      </c>
      <c r="H2191" s="0" t="n">
        <v>0</v>
      </c>
      <c r="I2191" s="0" t="n">
        <v>0.12</v>
      </c>
      <c r="J2191" s="0" t="n">
        <v>0.94</v>
      </c>
      <c r="K2191" s="0" t="n">
        <v>79</v>
      </c>
      <c r="L2191" s="0" t="n">
        <v>8.4</v>
      </c>
      <c r="M2191" s="0" t="s">
        <v>73</v>
      </c>
      <c r="N2191" s="0" t="s">
        <v>74</v>
      </c>
      <c r="O2191" s="0" t="s">
        <v>37</v>
      </c>
      <c r="P2191" s="0" t="n">
        <f aca="false">IF(AND(OR(Dashboard!$B$5="All",D2191=Dashboard!$B$5),OR(Dashboard!$D$5="All",N2191=Dashboard!$D$5),OR(AND(C2191&lt;&gt;"",C2191&gt;=Dashboard!$F$5,C2191&lt;=Dashboard!$H$5),AND(C2191="",Dashboard!$F$5&lt;=1980,Dashboard!$H$5&gt;=2016))),1,0)</f>
        <v>1</v>
      </c>
      <c r="Q2191" s="0" t="n">
        <f aca="false">J2191*P2191+ROW()*0.00000001</f>
        <v>0.94002191</v>
      </c>
    </row>
    <row r="2192" customFormat="false" ht="15" hidden="false" customHeight="false" outlineLevel="0" collapsed="false">
      <c r="A2192" s="0" t="s">
        <v>1819</v>
      </c>
      <c r="B2192" s="0" t="s">
        <v>64</v>
      </c>
      <c r="C2192" s="0" t="n">
        <v>2013</v>
      </c>
      <c r="D2192" s="0" t="s">
        <v>52</v>
      </c>
      <c r="E2192" s="0" t="s">
        <v>124</v>
      </c>
      <c r="F2192" s="0" t="n">
        <v>0.69</v>
      </c>
      <c r="G2192" s="0" t="n">
        <v>0.16</v>
      </c>
      <c r="H2192" s="0" t="n">
        <v>0</v>
      </c>
      <c r="I2192" s="0" t="n">
        <v>0.09</v>
      </c>
      <c r="J2192" s="0" t="n">
        <v>0.94</v>
      </c>
      <c r="N2192" s="0" t="s">
        <v>66</v>
      </c>
      <c r="P2192" s="0" t="n">
        <f aca="false">IF(AND(OR(Dashboard!$B$5="All",D2192=Dashboard!$B$5),OR(Dashboard!$D$5="All",N2192=Dashboard!$D$5),OR(AND(C2192&lt;&gt;"",C2192&gt;=Dashboard!$F$5,C2192&lt;=Dashboard!$H$5),AND(C2192="",Dashboard!$F$5&lt;=1980,Dashboard!$H$5&gt;=2016))),1,0)</f>
        <v>1</v>
      </c>
      <c r="Q2192" s="0" t="n">
        <f aca="false">J2192*P2192+ROW()*0.00000001</f>
        <v>0.94002192</v>
      </c>
    </row>
    <row r="2193" customFormat="false" ht="15" hidden="false" customHeight="false" outlineLevel="0" collapsed="false">
      <c r="A2193" s="0" t="s">
        <v>1820</v>
      </c>
      <c r="B2193" s="0" t="s">
        <v>70</v>
      </c>
      <c r="C2193" s="0" t="n">
        <v>2013</v>
      </c>
      <c r="D2193" s="0" t="s">
        <v>71</v>
      </c>
      <c r="E2193" s="0" t="s">
        <v>124</v>
      </c>
      <c r="F2193" s="0" t="n">
        <v>0.34</v>
      </c>
      <c r="G2193" s="0" t="n">
        <v>0.39</v>
      </c>
      <c r="H2193" s="0" t="n">
        <v>0.06</v>
      </c>
      <c r="I2193" s="0" t="n">
        <v>0.15</v>
      </c>
      <c r="J2193" s="0" t="n">
        <v>0.94</v>
      </c>
      <c r="K2193" s="0" t="n">
        <v>84</v>
      </c>
      <c r="L2193" s="0" t="n">
        <v>7.7</v>
      </c>
      <c r="M2193" s="0" t="s">
        <v>73</v>
      </c>
      <c r="N2193" s="0" t="s">
        <v>74</v>
      </c>
      <c r="O2193" s="0" t="s">
        <v>42</v>
      </c>
      <c r="P2193" s="0" t="n">
        <f aca="false">IF(AND(OR(Dashboard!$B$5="All",D2193=Dashboard!$B$5),OR(Dashboard!$D$5="All",N2193=Dashboard!$D$5),OR(AND(C2193&lt;&gt;"",C2193&gt;=Dashboard!$F$5,C2193&lt;=Dashboard!$H$5),AND(C2193="",Dashboard!$F$5&lt;=1980,Dashboard!$H$5&gt;=2016))),1,0)</f>
        <v>1</v>
      </c>
      <c r="Q2193" s="0" t="n">
        <f aca="false">J2193*P2193+ROW()*0.00000001</f>
        <v>0.94002193</v>
      </c>
    </row>
    <row r="2194" customFormat="false" ht="15" hidden="false" customHeight="false" outlineLevel="0" collapsed="false">
      <c r="A2194" s="0" t="s">
        <v>1873</v>
      </c>
      <c r="B2194" s="0" t="s">
        <v>76</v>
      </c>
      <c r="C2194" s="0" t="n">
        <v>2005</v>
      </c>
      <c r="D2194" s="0" t="s">
        <v>56</v>
      </c>
      <c r="E2194" s="0" t="s">
        <v>418</v>
      </c>
      <c r="F2194" s="0" t="n">
        <v>0.78</v>
      </c>
      <c r="G2194" s="0" t="n">
        <v>0.03</v>
      </c>
      <c r="H2194" s="0" t="n">
        <v>0</v>
      </c>
      <c r="I2194" s="0" t="n">
        <v>0.13</v>
      </c>
      <c r="J2194" s="0" t="n">
        <v>0.94</v>
      </c>
      <c r="N2194" s="0" t="s">
        <v>74</v>
      </c>
      <c r="P2194" s="0" t="n">
        <f aca="false">IF(AND(OR(Dashboard!$B$5="All",D2194=Dashboard!$B$5),OR(Dashboard!$D$5="All",N2194=Dashboard!$D$5),OR(AND(C2194&lt;&gt;"",C2194&gt;=Dashboard!$F$5,C2194&lt;=Dashboard!$H$5),AND(C2194="",Dashboard!$F$5&lt;=1980,Dashboard!$H$5&gt;=2016))),1,0)</f>
        <v>1</v>
      </c>
      <c r="Q2194" s="0" t="n">
        <f aca="false">J2194*P2194+ROW()*0.00000001</f>
        <v>0.94002194</v>
      </c>
    </row>
    <row r="2195" customFormat="false" ht="15" hidden="false" customHeight="false" outlineLevel="0" collapsed="false">
      <c r="A2195" s="0" t="s">
        <v>577</v>
      </c>
      <c r="B2195" s="0" t="s">
        <v>70</v>
      </c>
      <c r="C2195" s="0" t="n">
        <v>2011</v>
      </c>
      <c r="D2195" s="0" t="s">
        <v>71</v>
      </c>
      <c r="E2195" s="0" t="s">
        <v>91</v>
      </c>
      <c r="F2195" s="0" t="n">
        <v>0.39</v>
      </c>
      <c r="G2195" s="0" t="n">
        <v>0.39</v>
      </c>
      <c r="H2195" s="0" t="n">
        <v>0</v>
      </c>
      <c r="I2195" s="0" t="n">
        <v>0.16</v>
      </c>
      <c r="J2195" s="0" t="n">
        <v>0.94</v>
      </c>
      <c r="K2195" s="0" t="n">
        <v>77</v>
      </c>
      <c r="L2195" s="0" t="n">
        <v>4.8</v>
      </c>
      <c r="M2195" s="0" t="s">
        <v>125</v>
      </c>
      <c r="N2195" s="0" t="s">
        <v>74</v>
      </c>
      <c r="O2195" s="0" t="s">
        <v>37</v>
      </c>
      <c r="P2195" s="0" t="n">
        <f aca="false">IF(AND(OR(Dashboard!$B$5="All",D2195=Dashboard!$B$5),OR(Dashboard!$D$5="All",N2195=Dashboard!$D$5),OR(AND(C2195&lt;&gt;"",C2195&gt;=Dashboard!$F$5,C2195&lt;=Dashboard!$H$5),AND(C2195="",Dashboard!$F$5&lt;=1980,Dashboard!$H$5&gt;=2016))),1,0)</f>
        <v>1</v>
      </c>
      <c r="Q2195" s="0" t="n">
        <f aca="false">J2195*P2195+ROW()*0.00000001</f>
        <v>0.94002195</v>
      </c>
    </row>
    <row r="2196" customFormat="false" ht="15" hidden="false" customHeight="false" outlineLevel="0" collapsed="false">
      <c r="A2196" s="0" t="s">
        <v>1135</v>
      </c>
      <c r="B2196" s="0" t="s">
        <v>144</v>
      </c>
      <c r="C2196" s="0" t="n">
        <v>2005</v>
      </c>
      <c r="D2196" s="0" t="s">
        <v>34</v>
      </c>
      <c r="E2196" s="0" t="s">
        <v>142</v>
      </c>
      <c r="F2196" s="0" t="n">
        <v>0.7</v>
      </c>
      <c r="G2196" s="0" t="n">
        <v>0.2</v>
      </c>
      <c r="H2196" s="0" t="n">
        <v>0</v>
      </c>
      <c r="I2196" s="0" t="n">
        <v>0.03</v>
      </c>
      <c r="J2196" s="0" t="n">
        <v>0.94</v>
      </c>
      <c r="K2196" s="0" t="n">
        <v>86</v>
      </c>
      <c r="N2196" s="0" t="s">
        <v>66</v>
      </c>
      <c r="O2196" s="0" t="s">
        <v>42</v>
      </c>
      <c r="P2196" s="0" t="n">
        <f aca="false">IF(AND(OR(Dashboard!$B$5="All",D2196=Dashboard!$B$5),OR(Dashboard!$D$5="All",N2196=Dashboard!$D$5),OR(AND(C2196&lt;&gt;"",C2196&gt;=Dashboard!$F$5,C2196&lt;=Dashboard!$H$5),AND(C2196="",Dashboard!$F$5&lt;=1980,Dashboard!$H$5&gt;=2016))),1,0)</f>
        <v>1</v>
      </c>
      <c r="Q2196" s="0" t="n">
        <f aca="false">J2196*P2196+ROW()*0.00000001</f>
        <v>0.94002196</v>
      </c>
    </row>
    <row r="2197" customFormat="false" ht="15" hidden="false" customHeight="false" outlineLevel="0" collapsed="false">
      <c r="A2197" s="0" t="s">
        <v>1874</v>
      </c>
      <c r="B2197" s="0" t="s">
        <v>117</v>
      </c>
      <c r="C2197" s="0" t="n">
        <v>1999</v>
      </c>
      <c r="D2197" s="0" t="s">
        <v>46</v>
      </c>
      <c r="E2197" s="0" t="s">
        <v>157</v>
      </c>
      <c r="F2197" s="0" t="n">
        <v>0.1</v>
      </c>
      <c r="G2197" s="0" t="n">
        <v>0.07</v>
      </c>
      <c r="H2197" s="0" t="n">
        <v>0.71</v>
      </c>
      <c r="I2197" s="0" t="n">
        <v>0.06</v>
      </c>
      <c r="J2197" s="0" t="n">
        <v>0.94</v>
      </c>
      <c r="N2197" s="0" t="s">
        <v>74</v>
      </c>
      <c r="P2197" s="0" t="n">
        <f aca="false">IF(AND(OR(Dashboard!$B$5="All",D2197=Dashboard!$B$5),OR(Dashboard!$D$5="All",N2197=Dashboard!$D$5),OR(AND(C2197&lt;&gt;"",C2197&gt;=Dashboard!$F$5,C2197&lt;=Dashboard!$H$5),AND(C2197="",Dashboard!$F$5&lt;=1980,Dashboard!$H$5&gt;=2016))),1,0)</f>
        <v>1</v>
      </c>
      <c r="Q2197" s="0" t="n">
        <f aca="false">J2197*P2197+ROW()*0.00000001</f>
        <v>0.94002197</v>
      </c>
    </row>
    <row r="2198" customFormat="false" ht="15" hidden="false" customHeight="false" outlineLevel="0" collapsed="false">
      <c r="A2198" s="0" t="s">
        <v>1875</v>
      </c>
      <c r="B2198" s="0" t="s">
        <v>164</v>
      </c>
      <c r="C2198" s="0" t="n">
        <v>2008</v>
      </c>
      <c r="D2198" s="0" t="s">
        <v>46</v>
      </c>
      <c r="E2198" s="0" t="s">
        <v>154</v>
      </c>
      <c r="F2198" s="0" t="n">
        <v>0.19</v>
      </c>
      <c r="G2198" s="0" t="n">
        <v>0.06</v>
      </c>
      <c r="H2198" s="0" t="n">
        <v>0.63</v>
      </c>
      <c r="I2198" s="0" t="n">
        <v>0.05</v>
      </c>
      <c r="J2198" s="0" t="n">
        <v>0.94</v>
      </c>
      <c r="K2198" s="0" t="n">
        <v>64</v>
      </c>
      <c r="L2198" s="0" t="n">
        <v>7.8</v>
      </c>
      <c r="M2198" s="0" t="s">
        <v>103</v>
      </c>
      <c r="N2198" s="0" t="s">
        <v>74</v>
      </c>
      <c r="O2198" s="0" t="s">
        <v>67</v>
      </c>
      <c r="P2198" s="0" t="n">
        <f aca="false">IF(AND(OR(Dashboard!$B$5="All",D2198=Dashboard!$B$5),OR(Dashboard!$D$5="All",N2198=Dashboard!$D$5),OR(AND(C2198&lt;&gt;"",C2198&gt;=Dashboard!$F$5,C2198&lt;=Dashboard!$H$5),AND(C2198="",Dashboard!$F$5&lt;=1980,Dashboard!$H$5&gt;=2016))),1,0)</f>
        <v>1</v>
      </c>
      <c r="Q2198" s="0" t="n">
        <f aca="false">J2198*P2198+ROW()*0.00000001</f>
        <v>0.94002198</v>
      </c>
    </row>
    <row r="2199" customFormat="false" ht="15" hidden="false" customHeight="false" outlineLevel="0" collapsed="false">
      <c r="A2199" s="0" t="s">
        <v>1431</v>
      </c>
      <c r="B2199" s="0" t="s">
        <v>70</v>
      </c>
      <c r="C2199" s="0" t="n">
        <v>2008</v>
      </c>
      <c r="D2199" s="0" t="s">
        <v>102</v>
      </c>
      <c r="E2199" s="0" t="s">
        <v>418</v>
      </c>
      <c r="F2199" s="0" t="n">
        <v>0.51</v>
      </c>
      <c r="G2199" s="0" t="n">
        <v>0.3</v>
      </c>
      <c r="H2199" s="0" t="n">
        <v>0.01</v>
      </c>
      <c r="I2199" s="0" t="n">
        <v>0.12</v>
      </c>
      <c r="J2199" s="0" t="n">
        <v>0.94</v>
      </c>
      <c r="K2199" s="0" t="n">
        <v>78</v>
      </c>
      <c r="L2199" s="0" t="n">
        <v>7</v>
      </c>
      <c r="M2199" s="0" t="s">
        <v>103</v>
      </c>
      <c r="N2199" s="0" t="s">
        <v>74</v>
      </c>
      <c r="O2199" s="0" t="s">
        <v>37</v>
      </c>
      <c r="P2199" s="0" t="n">
        <f aca="false">IF(AND(OR(Dashboard!$B$5="All",D2199=Dashboard!$B$5),OR(Dashboard!$D$5="All",N2199=Dashboard!$D$5),OR(AND(C2199&lt;&gt;"",C2199&gt;=Dashboard!$F$5,C2199&lt;=Dashboard!$H$5),AND(C2199="",Dashboard!$F$5&lt;=1980,Dashboard!$H$5&gt;=2016))),1,0)</f>
        <v>1</v>
      </c>
      <c r="Q2199" s="0" t="n">
        <f aca="false">J2199*P2199+ROW()*0.00000001</f>
        <v>0.94002199</v>
      </c>
    </row>
    <row r="2200" customFormat="false" ht="15" hidden="false" customHeight="false" outlineLevel="0" collapsed="false">
      <c r="A2200" s="0" t="s">
        <v>1876</v>
      </c>
      <c r="B2200" s="0" t="s">
        <v>64</v>
      </c>
      <c r="C2200" s="0" t="n">
        <v>2009</v>
      </c>
      <c r="D2200" s="0" t="s">
        <v>34</v>
      </c>
      <c r="E2200" s="0" t="s">
        <v>142</v>
      </c>
      <c r="F2200" s="0" t="n">
        <v>0.87</v>
      </c>
      <c r="G2200" s="0" t="n">
        <v>0</v>
      </c>
      <c r="H2200" s="0" t="n">
        <v>0</v>
      </c>
      <c r="I2200" s="0" t="n">
        <v>0.07</v>
      </c>
      <c r="J2200" s="0" t="n">
        <v>0.94</v>
      </c>
      <c r="K2200" s="0" t="n">
        <v>83</v>
      </c>
      <c r="L2200" s="0" t="n">
        <v>6.7</v>
      </c>
      <c r="M2200" s="0" t="s">
        <v>36</v>
      </c>
      <c r="N2200" s="0" t="s">
        <v>66</v>
      </c>
      <c r="O2200" s="0" t="s">
        <v>42</v>
      </c>
      <c r="P2200" s="0" t="n">
        <f aca="false">IF(AND(OR(Dashboard!$B$5="All",D2200=Dashboard!$B$5),OR(Dashboard!$D$5="All",N2200=Dashboard!$D$5),OR(AND(C2200&lt;&gt;"",C2200&gt;=Dashboard!$F$5,C2200&lt;=Dashboard!$H$5),AND(C2200="",Dashboard!$F$5&lt;=1980,Dashboard!$H$5&gt;=2016))),1,0)</f>
        <v>1</v>
      </c>
      <c r="Q2200" s="0" t="n">
        <f aca="false">J2200*P2200+ROW()*0.00000001</f>
        <v>0.940022</v>
      </c>
    </row>
    <row r="2201" customFormat="false" ht="15" hidden="false" customHeight="false" outlineLevel="0" collapsed="false">
      <c r="A2201" s="0" t="s">
        <v>1823</v>
      </c>
      <c r="B2201" s="0" t="s">
        <v>70</v>
      </c>
      <c r="C2201" s="0" t="n">
        <v>2009</v>
      </c>
      <c r="D2201" s="0" t="s">
        <v>71</v>
      </c>
      <c r="E2201" s="0" t="s">
        <v>142</v>
      </c>
      <c r="F2201" s="0" t="n">
        <v>0.54</v>
      </c>
      <c r="G2201" s="0" t="n">
        <v>0.27</v>
      </c>
      <c r="H2201" s="0" t="n">
        <v>0</v>
      </c>
      <c r="I2201" s="0" t="n">
        <v>0.13</v>
      </c>
      <c r="J2201" s="0" t="n">
        <v>0.94</v>
      </c>
      <c r="K2201" s="0" t="n">
        <v>83</v>
      </c>
      <c r="L2201" s="0" t="n">
        <v>7.6</v>
      </c>
      <c r="M2201" s="0" t="s">
        <v>73</v>
      </c>
      <c r="N2201" s="0" t="s">
        <v>74</v>
      </c>
      <c r="O2201" s="0" t="s">
        <v>42</v>
      </c>
      <c r="P2201" s="0" t="n">
        <f aca="false">IF(AND(OR(Dashboard!$B$5="All",D2201=Dashboard!$B$5),OR(Dashboard!$D$5="All",N2201=Dashboard!$D$5),OR(AND(C2201&lt;&gt;"",C2201&gt;=Dashboard!$F$5,C2201&lt;=Dashboard!$H$5),AND(C2201="",Dashboard!$F$5&lt;=1980,Dashboard!$H$5&gt;=2016))),1,0)</f>
        <v>1</v>
      </c>
      <c r="Q2201" s="0" t="n">
        <f aca="false">J2201*P2201+ROW()*0.00000001</f>
        <v>0.94002201</v>
      </c>
    </row>
    <row r="2202" customFormat="false" ht="15" hidden="false" customHeight="false" outlineLevel="0" collapsed="false">
      <c r="A2202" s="0" t="s">
        <v>1877</v>
      </c>
      <c r="B2202" s="0" t="s">
        <v>33</v>
      </c>
      <c r="C2202" s="0" t="n">
        <v>2009</v>
      </c>
      <c r="D2202" s="0" t="s">
        <v>34</v>
      </c>
      <c r="E2202" s="0" t="s">
        <v>91</v>
      </c>
      <c r="F2202" s="0" t="n">
        <v>0.69</v>
      </c>
      <c r="G2202" s="0" t="n">
        <v>0.17</v>
      </c>
      <c r="H2202" s="0" t="n">
        <v>0</v>
      </c>
      <c r="I2202" s="0" t="n">
        <v>0.08</v>
      </c>
      <c r="J2202" s="0" t="n">
        <v>0.94</v>
      </c>
      <c r="K2202" s="0" t="n">
        <v>47</v>
      </c>
      <c r="L2202" s="0" t="n">
        <v>4.5</v>
      </c>
      <c r="M2202" s="0" t="s">
        <v>125</v>
      </c>
      <c r="N2202" s="0" t="s">
        <v>35</v>
      </c>
      <c r="O2202" s="0" t="s">
        <v>177</v>
      </c>
      <c r="P2202" s="0" t="n">
        <f aca="false">IF(AND(OR(Dashboard!$B$5="All",D2202=Dashboard!$B$5),OR(Dashboard!$D$5="All",N2202=Dashboard!$D$5),OR(AND(C2202&lt;&gt;"",C2202&gt;=Dashboard!$F$5,C2202&lt;=Dashboard!$H$5),AND(C2202="",Dashboard!$F$5&lt;=1980,Dashboard!$H$5&gt;=2016))),1,0)</f>
        <v>1</v>
      </c>
      <c r="Q2202" s="0" t="n">
        <f aca="false">J2202*P2202+ROW()*0.00000001</f>
        <v>0.94002202</v>
      </c>
    </row>
    <row r="2203" customFormat="false" ht="15" hidden="false" customHeight="false" outlineLevel="0" collapsed="false">
      <c r="A2203" s="0" t="s">
        <v>1878</v>
      </c>
      <c r="B2203" s="0" t="s">
        <v>117</v>
      </c>
      <c r="C2203" s="0" t="n">
        <v>1999</v>
      </c>
      <c r="D2203" s="0" t="s">
        <v>34</v>
      </c>
      <c r="E2203" s="0" t="s">
        <v>89</v>
      </c>
      <c r="F2203" s="0" t="n">
        <v>0.52</v>
      </c>
      <c r="G2203" s="0" t="n">
        <v>0.35</v>
      </c>
      <c r="H2203" s="0" t="n">
        <v>0</v>
      </c>
      <c r="I2203" s="0" t="n">
        <v>0.06</v>
      </c>
      <c r="J2203" s="0" t="n">
        <v>0.94</v>
      </c>
      <c r="N2203" s="0" t="s">
        <v>74</v>
      </c>
      <c r="P2203" s="0" t="n">
        <f aca="false">IF(AND(OR(Dashboard!$B$5="All",D2203=Dashboard!$B$5),OR(Dashboard!$D$5="All",N2203=Dashboard!$D$5),OR(AND(C2203&lt;&gt;"",C2203&gt;=Dashboard!$F$5,C2203&lt;=Dashboard!$H$5),AND(C2203="",Dashboard!$F$5&lt;=1980,Dashboard!$H$5&gt;=2016))),1,0)</f>
        <v>1</v>
      </c>
      <c r="Q2203" s="0" t="n">
        <f aca="false">J2203*P2203+ROW()*0.00000001</f>
        <v>0.94002203</v>
      </c>
    </row>
    <row r="2204" customFormat="false" ht="15" hidden="false" customHeight="false" outlineLevel="0" collapsed="false">
      <c r="A2204" s="0" t="s">
        <v>1879</v>
      </c>
      <c r="B2204" s="0" t="s">
        <v>76</v>
      </c>
      <c r="C2204" s="0" t="n">
        <v>2006</v>
      </c>
      <c r="D2204" s="0" t="s">
        <v>71</v>
      </c>
      <c r="E2204" s="0" t="s">
        <v>72</v>
      </c>
      <c r="F2204" s="0" t="n">
        <v>0.75</v>
      </c>
      <c r="G2204" s="0" t="n">
        <v>0.03</v>
      </c>
      <c r="H2204" s="0" t="n">
        <v>0.04</v>
      </c>
      <c r="I2204" s="0" t="n">
        <v>0.12</v>
      </c>
      <c r="J2204" s="0" t="n">
        <v>0.94</v>
      </c>
      <c r="K2204" s="0" t="n">
        <v>87</v>
      </c>
      <c r="L2204" s="0" t="n">
        <v>9.1</v>
      </c>
      <c r="M2204" s="0" t="s">
        <v>103</v>
      </c>
      <c r="N2204" s="0" t="s">
        <v>74</v>
      </c>
      <c r="O2204" s="0" t="s">
        <v>42</v>
      </c>
      <c r="P2204" s="0" t="n">
        <f aca="false">IF(AND(OR(Dashboard!$B$5="All",D2204=Dashboard!$B$5),OR(Dashboard!$D$5="All",N2204=Dashboard!$D$5),OR(AND(C2204&lt;&gt;"",C2204&gt;=Dashboard!$F$5,C2204&lt;=Dashboard!$H$5),AND(C2204="",Dashboard!$F$5&lt;=1980,Dashboard!$H$5&gt;=2016))),1,0)</f>
        <v>1</v>
      </c>
      <c r="Q2204" s="0" t="n">
        <f aca="false">J2204*P2204+ROW()*0.00000001</f>
        <v>0.94002204</v>
      </c>
    </row>
    <row r="2205" customFormat="false" ht="15" hidden="false" customHeight="false" outlineLevel="0" collapsed="false">
      <c r="A2205" s="0" t="s">
        <v>1279</v>
      </c>
      <c r="B2205" s="0" t="s">
        <v>94</v>
      </c>
      <c r="C2205" s="0" t="n">
        <v>2016</v>
      </c>
      <c r="D2205" s="0" t="s">
        <v>114</v>
      </c>
      <c r="E2205" s="0" t="s">
        <v>157</v>
      </c>
      <c r="F2205" s="0" t="n">
        <v>0.23</v>
      </c>
      <c r="G2205" s="0" t="n">
        <v>0.53</v>
      </c>
      <c r="H2205" s="0" t="n">
        <v>0.04</v>
      </c>
      <c r="I2205" s="0" t="n">
        <v>0.14</v>
      </c>
      <c r="J2205" s="0" t="n">
        <v>0.94</v>
      </c>
      <c r="N2205" s="0" t="s">
        <v>74</v>
      </c>
      <c r="P2205" s="0" t="n">
        <f aca="false">IF(AND(OR(Dashboard!$B$5="All",D2205=Dashboard!$B$5),OR(Dashboard!$D$5="All",N2205=Dashboard!$D$5),OR(AND(C2205&lt;&gt;"",C2205&gt;=Dashboard!$F$5,C2205&lt;=Dashboard!$H$5),AND(C2205="",Dashboard!$F$5&lt;=1980,Dashboard!$H$5&gt;=2016))),1,0)</f>
        <v>1</v>
      </c>
      <c r="Q2205" s="0" t="n">
        <f aca="false">J2205*P2205+ROW()*0.00000001</f>
        <v>0.94002205</v>
      </c>
    </row>
    <row r="2206" customFormat="false" ht="15" hidden="false" customHeight="false" outlineLevel="0" collapsed="false">
      <c r="A2206" s="0" t="s">
        <v>737</v>
      </c>
      <c r="B2206" s="0" t="s">
        <v>144</v>
      </c>
      <c r="C2206" s="0" t="n">
        <v>2003</v>
      </c>
      <c r="D2206" s="0" t="s">
        <v>71</v>
      </c>
      <c r="E2206" s="0" t="s">
        <v>124</v>
      </c>
      <c r="F2206" s="0" t="n">
        <v>0.57</v>
      </c>
      <c r="G2206" s="0" t="n">
        <v>0.33</v>
      </c>
      <c r="H2206" s="0" t="n">
        <v>0</v>
      </c>
      <c r="I2206" s="0" t="n">
        <v>0.04</v>
      </c>
      <c r="J2206" s="0" t="n">
        <v>0.94</v>
      </c>
      <c r="K2206" s="0" t="n">
        <v>92</v>
      </c>
      <c r="L2206" s="0" t="n">
        <v>7.8</v>
      </c>
      <c r="M2206" s="0" t="s">
        <v>103</v>
      </c>
      <c r="N2206" s="0" t="s">
        <v>66</v>
      </c>
      <c r="O2206" s="0" t="s">
        <v>60</v>
      </c>
      <c r="P2206" s="0" t="n">
        <f aca="false">IF(AND(OR(Dashboard!$B$5="All",D2206=Dashboard!$B$5),OR(Dashboard!$D$5="All",N2206=Dashboard!$D$5),OR(AND(C2206&lt;&gt;"",C2206&gt;=Dashboard!$F$5,C2206&lt;=Dashboard!$H$5),AND(C2206="",Dashboard!$F$5&lt;=1980,Dashboard!$H$5&gt;=2016))),1,0)</f>
        <v>1</v>
      </c>
      <c r="Q2206" s="0" t="n">
        <f aca="false">J2206*P2206+ROW()*0.00000001</f>
        <v>0.94002206</v>
      </c>
    </row>
    <row r="2207" customFormat="false" ht="15" hidden="false" customHeight="false" outlineLevel="0" collapsed="false">
      <c r="A2207" s="0" t="s">
        <v>1880</v>
      </c>
      <c r="B2207" s="0" t="s">
        <v>76</v>
      </c>
      <c r="C2207" s="0" t="n">
        <v>2003</v>
      </c>
      <c r="D2207" s="0" t="s">
        <v>34</v>
      </c>
      <c r="E2207" s="0" t="s">
        <v>89</v>
      </c>
      <c r="F2207" s="0" t="n">
        <v>0.46</v>
      </c>
      <c r="G2207" s="0" t="n">
        <v>0.36</v>
      </c>
      <c r="H2207" s="0" t="n">
        <v>0</v>
      </c>
      <c r="I2207" s="0" t="n">
        <v>0.12</v>
      </c>
      <c r="J2207" s="0" t="n">
        <v>0.94</v>
      </c>
      <c r="N2207" s="0" t="s">
        <v>74</v>
      </c>
      <c r="P2207" s="0" t="n">
        <f aca="false">IF(AND(OR(Dashboard!$B$5="All",D2207=Dashboard!$B$5),OR(Dashboard!$D$5="All",N2207=Dashboard!$D$5),OR(AND(C2207&lt;&gt;"",C2207&gt;=Dashboard!$F$5,C2207&lt;=Dashboard!$H$5),AND(C2207="",Dashboard!$F$5&lt;=1980,Dashboard!$H$5&gt;=2016))),1,0)</f>
        <v>1</v>
      </c>
      <c r="Q2207" s="0" t="n">
        <f aca="false">J2207*P2207+ROW()*0.00000001</f>
        <v>0.94002207</v>
      </c>
    </row>
    <row r="2208" customFormat="false" ht="15" hidden="false" customHeight="false" outlineLevel="0" collapsed="false">
      <c r="A2208" s="0" t="s">
        <v>1881</v>
      </c>
      <c r="B2208" s="0" t="s">
        <v>76</v>
      </c>
      <c r="C2208" s="0" t="n">
        <v>2006</v>
      </c>
      <c r="D2208" s="0" t="s">
        <v>34</v>
      </c>
      <c r="E2208" s="0" t="s">
        <v>89</v>
      </c>
      <c r="F2208" s="0" t="n">
        <v>0.78</v>
      </c>
      <c r="G2208" s="0" t="n">
        <v>0.03</v>
      </c>
      <c r="H2208" s="0" t="n">
        <v>0</v>
      </c>
      <c r="I2208" s="0" t="n">
        <v>0.13</v>
      </c>
      <c r="J2208" s="0" t="n">
        <v>0.94</v>
      </c>
      <c r="K2208" s="0" t="n">
        <v>83</v>
      </c>
      <c r="L2208" s="0" t="n">
        <v>8.9</v>
      </c>
      <c r="M2208" s="0" t="s">
        <v>36</v>
      </c>
      <c r="N2208" s="0" t="s">
        <v>74</v>
      </c>
      <c r="O2208" s="0" t="s">
        <v>42</v>
      </c>
      <c r="P2208" s="0" t="n">
        <f aca="false">IF(AND(OR(Dashboard!$B$5="All",D2208=Dashboard!$B$5),OR(Dashboard!$D$5="All",N2208=Dashboard!$D$5),OR(AND(C2208&lt;&gt;"",C2208&gt;=Dashboard!$F$5,C2208&lt;=Dashboard!$H$5),AND(C2208="",Dashboard!$F$5&lt;=1980,Dashboard!$H$5&gt;=2016))),1,0)</f>
        <v>1</v>
      </c>
      <c r="Q2208" s="0" t="n">
        <f aca="false">J2208*P2208+ROW()*0.00000001</f>
        <v>0.94002208</v>
      </c>
    </row>
    <row r="2209" customFormat="false" ht="15" hidden="false" customHeight="false" outlineLevel="0" collapsed="false">
      <c r="A2209" s="0" t="s">
        <v>1882</v>
      </c>
      <c r="B2209" s="0" t="s">
        <v>76</v>
      </c>
      <c r="C2209" s="0" t="n">
        <v>2002</v>
      </c>
      <c r="D2209" s="0" t="s">
        <v>34</v>
      </c>
      <c r="E2209" s="0" t="s">
        <v>142</v>
      </c>
      <c r="F2209" s="0" t="n">
        <v>0.46</v>
      </c>
      <c r="G2209" s="0" t="n">
        <v>0.36</v>
      </c>
      <c r="H2209" s="0" t="n">
        <v>0</v>
      </c>
      <c r="I2209" s="0" t="n">
        <v>0.12</v>
      </c>
      <c r="J2209" s="0" t="n">
        <v>0.93</v>
      </c>
      <c r="K2209" s="0" t="n">
        <v>79</v>
      </c>
      <c r="L2209" s="0" t="n">
        <v>6.8</v>
      </c>
      <c r="M2209" s="0" t="s">
        <v>36</v>
      </c>
      <c r="N2209" s="0" t="s">
        <v>74</v>
      </c>
      <c r="O2209" s="0" t="s">
        <v>37</v>
      </c>
      <c r="P2209" s="0" t="n">
        <f aca="false">IF(AND(OR(Dashboard!$B$5="All",D2209=Dashboard!$B$5),OR(Dashboard!$D$5="All",N2209=Dashboard!$D$5),OR(AND(C2209&lt;&gt;"",C2209&gt;=Dashboard!$F$5,C2209&lt;=Dashboard!$H$5),AND(C2209="",Dashboard!$F$5&lt;=1980,Dashboard!$H$5&gt;=2016))),1,0)</f>
        <v>1</v>
      </c>
      <c r="Q2209" s="0" t="n">
        <f aca="false">J2209*P2209+ROW()*0.00000001</f>
        <v>0.93002209</v>
      </c>
    </row>
    <row r="2210" customFormat="false" ht="15" hidden="false" customHeight="false" outlineLevel="0" collapsed="false">
      <c r="A2210" s="0" t="s">
        <v>1883</v>
      </c>
      <c r="B2210" s="0" t="s">
        <v>70</v>
      </c>
      <c r="C2210" s="0" t="n">
        <v>2013</v>
      </c>
      <c r="D2210" s="0" t="s">
        <v>102</v>
      </c>
      <c r="E2210" s="0" t="s">
        <v>328</v>
      </c>
      <c r="F2210" s="0" t="n">
        <v>0.32</v>
      </c>
      <c r="G2210" s="0" t="n">
        <v>0.32</v>
      </c>
      <c r="H2210" s="0" t="n">
        <v>0.15</v>
      </c>
      <c r="I2210" s="0" t="n">
        <v>0.15</v>
      </c>
      <c r="J2210" s="0" t="n">
        <v>0.93</v>
      </c>
      <c r="K2210" s="0" t="n">
        <v>77</v>
      </c>
      <c r="L2210" s="0" t="n">
        <v>7.9</v>
      </c>
      <c r="M2210" s="0" t="s">
        <v>103</v>
      </c>
      <c r="N2210" s="0" t="s">
        <v>74</v>
      </c>
      <c r="O2210" s="0" t="s">
        <v>37</v>
      </c>
      <c r="P2210" s="0" t="n">
        <f aca="false">IF(AND(OR(Dashboard!$B$5="All",D2210=Dashboard!$B$5),OR(Dashboard!$D$5="All",N2210=Dashboard!$D$5),OR(AND(C2210&lt;&gt;"",C2210&gt;=Dashboard!$F$5,C2210&lt;=Dashboard!$H$5),AND(C2210="",Dashboard!$F$5&lt;=1980,Dashboard!$H$5&gt;=2016))),1,0)</f>
        <v>1</v>
      </c>
      <c r="Q2210" s="0" t="n">
        <f aca="false">J2210*P2210+ROW()*0.00000001</f>
        <v>0.9300221</v>
      </c>
    </row>
    <row r="2211" customFormat="false" ht="15" hidden="false" customHeight="false" outlineLevel="0" collapsed="false">
      <c r="A2211" s="0" t="s">
        <v>1884</v>
      </c>
      <c r="B2211" s="0" t="s">
        <v>94</v>
      </c>
      <c r="C2211" s="0" t="n">
        <v>2016</v>
      </c>
      <c r="D2211" s="0" t="s">
        <v>34</v>
      </c>
      <c r="E2211" s="0" t="s">
        <v>142</v>
      </c>
      <c r="F2211" s="0" t="n">
        <v>0.29</v>
      </c>
      <c r="G2211" s="0" t="n">
        <v>0.49</v>
      </c>
      <c r="H2211" s="0" t="n">
        <v>0</v>
      </c>
      <c r="I2211" s="0" t="n">
        <v>0.15</v>
      </c>
      <c r="J2211" s="0" t="n">
        <v>0.93</v>
      </c>
      <c r="K2211" s="0" t="n">
        <v>79</v>
      </c>
      <c r="L2211" s="0" t="n">
        <v>6.2</v>
      </c>
      <c r="M2211" s="0" t="s">
        <v>103</v>
      </c>
      <c r="N2211" s="0" t="s">
        <v>74</v>
      </c>
      <c r="O2211" s="0" t="s">
        <v>37</v>
      </c>
      <c r="P2211" s="0" t="n">
        <f aca="false">IF(AND(OR(Dashboard!$B$5="All",D2211=Dashboard!$B$5),OR(Dashboard!$D$5="All",N2211=Dashboard!$D$5),OR(AND(C2211&lt;&gt;"",C2211&gt;=Dashboard!$F$5,C2211&lt;=Dashboard!$H$5),AND(C2211="",Dashboard!$F$5&lt;=1980,Dashboard!$H$5&gt;=2016))),1,0)</f>
        <v>1</v>
      </c>
      <c r="Q2211" s="0" t="n">
        <f aca="false">J2211*P2211+ROW()*0.00000001</f>
        <v>0.93002211</v>
      </c>
    </row>
    <row r="2212" customFormat="false" ht="15" hidden="false" customHeight="false" outlineLevel="0" collapsed="false">
      <c r="A2212" s="0" t="s">
        <v>1288</v>
      </c>
      <c r="B2212" s="0" t="s">
        <v>50</v>
      </c>
      <c r="C2212" s="0" t="n">
        <v>2005</v>
      </c>
      <c r="D2212" s="0" t="s">
        <v>58</v>
      </c>
      <c r="E2212" s="0" t="s">
        <v>142</v>
      </c>
      <c r="F2212" s="0" t="n">
        <v>0.81</v>
      </c>
      <c r="G2212" s="0" t="n">
        <v>0.05</v>
      </c>
      <c r="H2212" s="0" t="n">
        <v>0</v>
      </c>
      <c r="I2212" s="0" t="n">
        <v>0.07</v>
      </c>
      <c r="J2212" s="0" t="n">
        <v>0.93</v>
      </c>
      <c r="K2212" s="0" t="n">
        <v>70</v>
      </c>
      <c r="L2212" s="0" t="n">
        <v>6.1</v>
      </c>
      <c r="M2212" s="0" t="s">
        <v>125</v>
      </c>
      <c r="N2212" s="0" t="s">
        <v>35</v>
      </c>
      <c r="O2212" s="0" t="s">
        <v>67</v>
      </c>
      <c r="P2212" s="0" t="n">
        <f aca="false">IF(AND(OR(Dashboard!$B$5="All",D2212=Dashboard!$B$5),OR(Dashboard!$D$5="All",N2212=Dashboard!$D$5),OR(AND(C2212&lt;&gt;"",C2212&gt;=Dashboard!$F$5,C2212&lt;=Dashboard!$H$5),AND(C2212="",Dashboard!$F$5&lt;=1980,Dashboard!$H$5&gt;=2016))),1,0)</f>
        <v>1</v>
      </c>
      <c r="Q2212" s="0" t="n">
        <f aca="false">J2212*P2212+ROW()*0.00000001</f>
        <v>0.93002212</v>
      </c>
    </row>
    <row r="2213" customFormat="false" ht="15" hidden="false" customHeight="false" outlineLevel="0" collapsed="false">
      <c r="A2213" s="0" t="s">
        <v>1885</v>
      </c>
      <c r="B2213" s="0" t="s">
        <v>85</v>
      </c>
      <c r="C2213" s="0" t="n">
        <v>2005</v>
      </c>
      <c r="D2213" s="0" t="s">
        <v>52</v>
      </c>
      <c r="E2213" s="0" t="s">
        <v>520</v>
      </c>
      <c r="F2213" s="0" t="n">
        <v>0.67</v>
      </c>
      <c r="G2213" s="0" t="n">
        <v>0.25</v>
      </c>
      <c r="H2213" s="0" t="n">
        <v>0</v>
      </c>
      <c r="I2213" s="0" t="n">
        <v>0.02</v>
      </c>
      <c r="J2213" s="0" t="n">
        <v>0.93</v>
      </c>
      <c r="N2213" s="0" t="s">
        <v>35</v>
      </c>
      <c r="P2213" s="0" t="n">
        <f aca="false">IF(AND(OR(Dashboard!$B$5="All",D2213=Dashboard!$B$5),OR(Dashboard!$D$5="All",N2213=Dashboard!$D$5),OR(AND(C2213&lt;&gt;"",C2213&gt;=Dashboard!$F$5,C2213&lt;=Dashboard!$H$5),AND(C2213="",Dashboard!$F$5&lt;=1980,Dashboard!$H$5&gt;=2016))),1,0)</f>
        <v>1</v>
      </c>
      <c r="Q2213" s="0" t="n">
        <f aca="false">J2213*P2213+ROW()*0.00000001</f>
        <v>0.93002213</v>
      </c>
    </row>
    <row r="2214" customFormat="false" ht="15" hidden="false" customHeight="false" outlineLevel="0" collapsed="false">
      <c r="A2214" s="0" t="s">
        <v>398</v>
      </c>
      <c r="B2214" s="0" t="s">
        <v>144</v>
      </c>
      <c r="C2214" s="0" t="n">
        <v>2002</v>
      </c>
      <c r="D2214" s="0" t="s">
        <v>34</v>
      </c>
      <c r="E2214" s="0" t="s">
        <v>91</v>
      </c>
      <c r="F2214" s="0" t="n">
        <v>0.59</v>
      </c>
      <c r="G2214" s="0" t="n">
        <v>0.3</v>
      </c>
      <c r="H2214" s="0" t="n">
        <v>0</v>
      </c>
      <c r="I2214" s="0" t="n">
        <v>0.04</v>
      </c>
      <c r="J2214" s="0" t="n">
        <v>0.93</v>
      </c>
      <c r="K2214" s="0" t="n">
        <v>90</v>
      </c>
      <c r="L2214" s="0" t="n">
        <v>8.5</v>
      </c>
      <c r="M2214" s="0" t="s">
        <v>103</v>
      </c>
      <c r="N2214" s="0" t="s">
        <v>66</v>
      </c>
      <c r="O2214" s="0" t="s">
        <v>42</v>
      </c>
      <c r="P2214" s="0" t="n">
        <f aca="false">IF(AND(OR(Dashboard!$B$5="All",D2214=Dashboard!$B$5),OR(Dashboard!$D$5="All",N2214=Dashboard!$D$5),OR(AND(C2214&lt;&gt;"",C2214&gt;=Dashboard!$F$5,C2214&lt;=Dashboard!$H$5),AND(C2214="",Dashboard!$F$5&lt;=1980,Dashboard!$H$5&gt;=2016))),1,0)</f>
        <v>1</v>
      </c>
      <c r="Q2214" s="0" t="n">
        <f aca="false">J2214*P2214+ROW()*0.00000001</f>
        <v>0.93002214</v>
      </c>
    </row>
    <row r="2215" customFormat="false" ht="15" hidden="false" customHeight="false" outlineLevel="0" collapsed="false">
      <c r="A2215" s="0" t="s">
        <v>838</v>
      </c>
      <c r="B2215" s="0" t="s">
        <v>172</v>
      </c>
      <c r="C2215" s="0" t="n">
        <v>2014</v>
      </c>
      <c r="D2215" s="0" t="s">
        <v>46</v>
      </c>
      <c r="E2215" s="0" t="s">
        <v>142</v>
      </c>
      <c r="F2215" s="0" t="n">
        <v>0.56</v>
      </c>
      <c r="G2215" s="0" t="n">
        <v>0.28</v>
      </c>
      <c r="H2215" s="0" t="n">
        <v>0</v>
      </c>
      <c r="I2215" s="0" t="n">
        <v>0.09</v>
      </c>
      <c r="J2215" s="0" t="n">
        <v>0.93</v>
      </c>
      <c r="K2215" s="0" t="n">
        <v>85</v>
      </c>
      <c r="L2215" s="0" t="n">
        <v>6.9</v>
      </c>
      <c r="M2215" s="0" t="s">
        <v>73</v>
      </c>
      <c r="N2215" s="0" t="s">
        <v>66</v>
      </c>
      <c r="O2215" s="0" t="s">
        <v>42</v>
      </c>
      <c r="P2215" s="0" t="n">
        <f aca="false">IF(AND(OR(Dashboard!$B$5="All",D2215=Dashboard!$B$5),OR(Dashboard!$D$5="All",N2215=Dashboard!$D$5),OR(AND(C2215&lt;&gt;"",C2215&gt;=Dashboard!$F$5,C2215&lt;=Dashboard!$H$5),AND(C2215="",Dashboard!$F$5&lt;=1980,Dashboard!$H$5&gt;=2016))),1,0)</f>
        <v>1</v>
      </c>
      <c r="Q2215" s="0" t="n">
        <f aca="false">J2215*P2215+ROW()*0.00000001</f>
        <v>0.93002215</v>
      </c>
    </row>
    <row r="2216" customFormat="false" ht="15" hidden="false" customHeight="false" outlineLevel="0" collapsed="false">
      <c r="A2216" s="0" t="s">
        <v>1886</v>
      </c>
      <c r="B2216" s="0" t="s">
        <v>70</v>
      </c>
      <c r="C2216" s="0" t="n">
        <v>2008</v>
      </c>
      <c r="D2216" s="0" t="s">
        <v>46</v>
      </c>
      <c r="E2216" s="0" t="s">
        <v>89</v>
      </c>
      <c r="F2216" s="0" t="n">
        <v>0.33</v>
      </c>
      <c r="G2216" s="0" t="n">
        <v>0.16</v>
      </c>
      <c r="H2216" s="0" t="n">
        <v>0.36</v>
      </c>
      <c r="I2216" s="0" t="n">
        <v>0.08</v>
      </c>
      <c r="J2216" s="0" t="n">
        <v>0.93</v>
      </c>
      <c r="K2216" s="0" t="n">
        <v>64</v>
      </c>
      <c r="L2216" s="0" t="n">
        <v>7.5</v>
      </c>
      <c r="M2216" s="0" t="s">
        <v>103</v>
      </c>
      <c r="N2216" s="0" t="s">
        <v>74</v>
      </c>
      <c r="O2216" s="0" t="s">
        <v>67</v>
      </c>
      <c r="P2216" s="0" t="n">
        <f aca="false">IF(AND(OR(Dashboard!$B$5="All",D2216=Dashboard!$B$5),OR(Dashboard!$D$5="All",N2216=Dashboard!$D$5),OR(AND(C2216&lt;&gt;"",C2216&gt;=Dashboard!$F$5,C2216&lt;=Dashboard!$H$5),AND(C2216="",Dashboard!$F$5&lt;=1980,Dashboard!$H$5&gt;=2016))),1,0)</f>
        <v>1</v>
      </c>
      <c r="Q2216" s="0" t="n">
        <f aca="false">J2216*P2216+ROW()*0.00000001</f>
        <v>0.93002216</v>
      </c>
    </row>
    <row r="2217" customFormat="false" ht="15" hidden="false" customHeight="false" outlineLevel="0" collapsed="false">
      <c r="A2217" s="0" t="s">
        <v>1292</v>
      </c>
      <c r="B2217" s="0" t="s">
        <v>70</v>
      </c>
      <c r="C2217" s="0" t="n">
        <v>2008</v>
      </c>
      <c r="D2217" s="0" t="s">
        <v>52</v>
      </c>
      <c r="E2217" s="0" t="s">
        <v>89</v>
      </c>
      <c r="F2217" s="0" t="n">
        <v>0.27</v>
      </c>
      <c r="G2217" s="0" t="n">
        <v>0.5</v>
      </c>
      <c r="H2217" s="0" t="n">
        <v>0</v>
      </c>
      <c r="I2217" s="0" t="n">
        <v>0.16</v>
      </c>
      <c r="J2217" s="0" t="n">
        <v>0.93</v>
      </c>
      <c r="K2217" s="0" t="n">
        <v>70</v>
      </c>
      <c r="L2217" s="0" t="n">
        <v>5.5</v>
      </c>
      <c r="M2217" s="0" t="s">
        <v>103</v>
      </c>
      <c r="N2217" s="0" t="s">
        <v>74</v>
      </c>
      <c r="O2217" s="0" t="s">
        <v>67</v>
      </c>
      <c r="P2217" s="0" t="n">
        <f aca="false">IF(AND(OR(Dashboard!$B$5="All",D2217=Dashboard!$B$5),OR(Dashboard!$D$5="All",N2217=Dashboard!$D$5),OR(AND(C2217&lt;&gt;"",C2217&gt;=Dashboard!$F$5,C2217&lt;=Dashboard!$H$5),AND(C2217="",Dashboard!$F$5&lt;=1980,Dashboard!$H$5&gt;=2016))),1,0)</f>
        <v>1</v>
      </c>
      <c r="Q2217" s="0" t="n">
        <f aca="false">J2217*P2217+ROW()*0.00000001</f>
        <v>0.93002217</v>
      </c>
    </row>
    <row r="2218" customFormat="false" ht="15" hidden="false" customHeight="false" outlineLevel="0" collapsed="false">
      <c r="A2218" s="0" t="s">
        <v>1887</v>
      </c>
      <c r="B2218" s="0" t="s">
        <v>85</v>
      </c>
      <c r="C2218" s="0" t="n">
        <v>2004</v>
      </c>
      <c r="D2218" s="0" t="s">
        <v>41</v>
      </c>
      <c r="E2218" s="0" t="s">
        <v>418</v>
      </c>
      <c r="F2218" s="0" t="n">
        <v>0.67</v>
      </c>
      <c r="G2218" s="0" t="n">
        <v>0.25</v>
      </c>
      <c r="H2218" s="0" t="n">
        <v>0</v>
      </c>
      <c r="I2218" s="0" t="n">
        <v>0.02</v>
      </c>
      <c r="J2218" s="0" t="n">
        <v>0.93</v>
      </c>
      <c r="N2218" s="0" t="s">
        <v>35</v>
      </c>
      <c r="P2218" s="0" t="n">
        <f aca="false">IF(AND(OR(Dashboard!$B$5="All",D2218=Dashboard!$B$5),OR(Dashboard!$D$5="All",N2218=Dashboard!$D$5),OR(AND(C2218&lt;&gt;"",C2218&gt;=Dashboard!$F$5,C2218&lt;=Dashboard!$H$5),AND(C2218="",Dashboard!$F$5&lt;=1980,Dashboard!$H$5&gt;=2016))),1,0)</f>
        <v>1</v>
      </c>
      <c r="Q2218" s="0" t="n">
        <f aca="false">J2218*P2218+ROW()*0.00000001</f>
        <v>0.93002218</v>
      </c>
    </row>
    <row r="2219" customFormat="false" ht="15" hidden="false" customHeight="false" outlineLevel="0" collapsed="false">
      <c r="A2219" s="0" t="s">
        <v>488</v>
      </c>
      <c r="B2219" s="0" t="s">
        <v>159</v>
      </c>
      <c r="C2219" s="0" t="n">
        <v>1981</v>
      </c>
      <c r="D2219" s="0" t="s">
        <v>71</v>
      </c>
      <c r="E2219" s="0" t="s">
        <v>742</v>
      </c>
      <c r="F2219" s="0" t="n">
        <v>0.87</v>
      </c>
      <c r="G2219" s="0" t="n">
        <v>0.05</v>
      </c>
      <c r="H2219" s="0" t="n">
        <v>0</v>
      </c>
      <c r="I2219" s="0" t="n">
        <v>0.01</v>
      </c>
      <c r="J2219" s="0" t="n">
        <v>0.93</v>
      </c>
      <c r="N2219" s="0" t="s">
        <v>161</v>
      </c>
      <c r="P2219" s="0" t="n">
        <f aca="false">IF(AND(OR(Dashboard!$B$5="All",D2219=Dashboard!$B$5),OR(Dashboard!$D$5="All",N2219=Dashboard!$D$5),OR(AND(C2219&lt;&gt;"",C2219&gt;=Dashboard!$F$5,C2219&lt;=Dashboard!$H$5),AND(C2219="",Dashboard!$F$5&lt;=1980,Dashboard!$H$5&gt;=2016))),1,0)</f>
        <v>1</v>
      </c>
      <c r="Q2219" s="0" t="n">
        <f aca="false">J2219*P2219+ROW()*0.00000001</f>
        <v>0.93002219</v>
      </c>
    </row>
    <row r="2220" customFormat="false" ht="15" hidden="false" customHeight="false" outlineLevel="0" collapsed="false">
      <c r="A2220" s="0" t="s">
        <v>1888</v>
      </c>
      <c r="B2220" s="0" t="s">
        <v>97</v>
      </c>
      <c r="C2220" s="0" t="n">
        <v>2016</v>
      </c>
      <c r="D2220" s="0" t="s">
        <v>71</v>
      </c>
      <c r="E2220" s="0" t="s">
        <v>35</v>
      </c>
      <c r="F2220" s="0" t="n">
        <v>0.28</v>
      </c>
      <c r="G2220" s="0" t="n">
        <v>0.14</v>
      </c>
      <c r="H2220" s="0" t="n">
        <v>0.47</v>
      </c>
      <c r="I2220" s="0" t="n">
        <v>0.04</v>
      </c>
      <c r="J2220" s="0" t="n">
        <v>0.93</v>
      </c>
      <c r="K2220" s="0" t="n">
        <v>81</v>
      </c>
      <c r="L2220" s="0" t="n">
        <v>8.7</v>
      </c>
      <c r="M2220" s="0" t="s">
        <v>36</v>
      </c>
      <c r="N2220" s="0" t="s">
        <v>35</v>
      </c>
      <c r="O2220" s="0" t="s">
        <v>42</v>
      </c>
      <c r="P2220" s="0" t="n">
        <f aca="false">IF(AND(OR(Dashboard!$B$5="All",D2220=Dashboard!$B$5),OR(Dashboard!$D$5="All",N2220=Dashboard!$D$5),OR(AND(C2220&lt;&gt;"",C2220&gt;=Dashboard!$F$5,C2220&lt;=Dashboard!$H$5),AND(C2220="",Dashboard!$F$5&lt;=1980,Dashboard!$H$5&gt;=2016))),1,0)</f>
        <v>1</v>
      </c>
      <c r="Q2220" s="0" t="n">
        <f aca="false">J2220*P2220+ROW()*0.00000001</f>
        <v>0.9300222</v>
      </c>
    </row>
    <row r="2221" customFormat="false" ht="15" hidden="false" customHeight="false" outlineLevel="0" collapsed="false">
      <c r="A2221" s="0" t="s">
        <v>988</v>
      </c>
      <c r="B2221" s="0" t="s">
        <v>108</v>
      </c>
      <c r="C2221" s="0" t="n">
        <v>1999</v>
      </c>
      <c r="D2221" s="0" t="s">
        <v>16</v>
      </c>
      <c r="E2221" s="0" t="s">
        <v>91</v>
      </c>
      <c r="F2221" s="0" t="n">
        <v>0.71</v>
      </c>
      <c r="G2221" s="0" t="n">
        <v>0.2</v>
      </c>
      <c r="H2221" s="0" t="n">
        <v>0</v>
      </c>
      <c r="I2221" s="0" t="n">
        <v>0.01</v>
      </c>
      <c r="J2221" s="0" t="n">
        <v>0.93</v>
      </c>
      <c r="N2221" s="0" t="s">
        <v>35</v>
      </c>
      <c r="P2221" s="0" t="n">
        <f aca="false">IF(AND(OR(Dashboard!$B$5="All",D2221=Dashboard!$B$5),OR(Dashboard!$D$5="All",N2221=Dashboard!$D$5),OR(AND(C2221&lt;&gt;"",C2221&gt;=Dashboard!$F$5,C2221&lt;=Dashboard!$H$5),AND(C2221="",Dashboard!$F$5&lt;=1980,Dashboard!$H$5&gt;=2016))),1,0)</f>
        <v>1</v>
      </c>
      <c r="Q2221" s="0" t="n">
        <f aca="false">J2221*P2221+ROW()*0.00000001</f>
        <v>0.93002221</v>
      </c>
    </row>
    <row r="2222" customFormat="false" ht="15" hidden="false" customHeight="false" outlineLevel="0" collapsed="false">
      <c r="A2222" s="0" t="s">
        <v>1889</v>
      </c>
      <c r="B2222" s="0" t="s">
        <v>39</v>
      </c>
      <c r="C2222" s="0" t="n">
        <v>1987</v>
      </c>
      <c r="D2222" s="0" t="s">
        <v>16</v>
      </c>
      <c r="E2222" s="0" t="s">
        <v>220</v>
      </c>
      <c r="F2222" s="0" t="n">
        <v>0.45</v>
      </c>
      <c r="G2222" s="0" t="n">
        <v>0.06</v>
      </c>
      <c r="H2222" s="0" t="n">
        <v>0.42</v>
      </c>
      <c r="I2222" s="0" t="n">
        <v>0</v>
      </c>
      <c r="J2222" s="0" t="n">
        <v>0.93</v>
      </c>
      <c r="N2222" s="0" t="s">
        <v>35</v>
      </c>
      <c r="P2222" s="0" t="n">
        <f aca="false">IF(AND(OR(Dashboard!$B$5="All",D2222=Dashboard!$B$5),OR(Dashboard!$D$5="All",N2222=Dashboard!$D$5),OR(AND(C2222&lt;&gt;"",C2222&gt;=Dashboard!$F$5,C2222&lt;=Dashboard!$H$5),AND(C2222="",Dashboard!$F$5&lt;=1980,Dashboard!$H$5&gt;=2016))),1,0)</f>
        <v>1</v>
      </c>
      <c r="Q2222" s="0" t="n">
        <f aca="false">J2222*P2222+ROW()*0.00000001</f>
        <v>0.93002222</v>
      </c>
    </row>
    <row r="2223" customFormat="false" ht="15" hidden="false" customHeight="false" outlineLevel="0" collapsed="false">
      <c r="A2223" s="0" t="s">
        <v>1890</v>
      </c>
      <c r="B2223" s="0" t="s">
        <v>39</v>
      </c>
      <c r="C2223" s="0" t="n">
        <v>1991</v>
      </c>
      <c r="D2223" s="0" t="s">
        <v>16</v>
      </c>
      <c r="E2223" s="0" t="s">
        <v>211</v>
      </c>
      <c r="F2223" s="0" t="n">
        <v>0.51</v>
      </c>
      <c r="G2223" s="0" t="n">
        <v>0.09</v>
      </c>
      <c r="H2223" s="0" t="n">
        <v>0.32</v>
      </c>
      <c r="I2223" s="0" t="n">
        <v>0.01</v>
      </c>
      <c r="J2223" s="0" t="n">
        <v>0.93</v>
      </c>
      <c r="N2223" s="0" t="s">
        <v>35</v>
      </c>
      <c r="P2223" s="0" t="n">
        <f aca="false">IF(AND(OR(Dashboard!$B$5="All",D2223=Dashboard!$B$5),OR(Dashboard!$D$5="All",N2223=Dashboard!$D$5),OR(AND(C2223&lt;&gt;"",C2223&gt;=Dashboard!$F$5,C2223&lt;=Dashboard!$H$5),AND(C2223="",Dashboard!$F$5&lt;=1980,Dashboard!$H$5&gt;=2016))),1,0)</f>
        <v>1</v>
      </c>
      <c r="Q2223" s="0" t="n">
        <f aca="false">J2223*P2223+ROW()*0.00000001</f>
        <v>0.93002223</v>
      </c>
    </row>
    <row r="2224" customFormat="false" ht="15" hidden="false" customHeight="false" outlineLevel="0" collapsed="false">
      <c r="A2224" s="0" t="s">
        <v>1891</v>
      </c>
      <c r="B2224" s="0" t="s">
        <v>33</v>
      </c>
      <c r="C2224" s="0" t="n">
        <v>2009</v>
      </c>
      <c r="D2224" s="0" t="s">
        <v>52</v>
      </c>
      <c r="E2224" s="0" t="s">
        <v>91</v>
      </c>
      <c r="F2224" s="0" t="n">
        <v>0.4</v>
      </c>
      <c r="G2224" s="0" t="n">
        <v>0.43</v>
      </c>
      <c r="H2224" s="0" t="n">
        <v>0</v>
      </c>
      <c r="I2224" s="0" t="n">
        <v>0.1</v>
      </c>
      <c r="J2224" s="0" t="n">
        <v>0.93</v>
      </c>
      <c r="K2224" s="0" t="n">
        <v>85</v>
      </c>
      <c r="L2224" s="0" t="n">
        <v>8.6</v>
      </c>
      <c r="M2224" s="0" t="s">
        <v>103</v>
      </c>
      <c r="N2224" s="0" t="s">
        <v>35</v>
      </c>
      <c r="O2224" s="0" t="s">
        <v>42</v>
      </c>
      <c r="P2224" s="0" t="n">
        <f aca="false">IF(AND(OR(Dashboard!$B$5="All",D2224=Dashboard!$B$5),OR(Dashboard!$D$5="All",N2224=Dashboard!$D$5),OR(AND(C2224&lt;&gt;"",C2224&gt;=Dashboard!$F$5,C2224&lt;=Dashboard!$H$5),AND(C2224="",Dashboard!$F$5&lt;=1980,Dashboard!$H$5&gt;=2016))),1,0)</f>
        <v>1</v>
      </c>
      <c r="Q2224" s="0" t="n">
        <f aca="false">J2224*P2224+ROW()*0.00000001</f>
        <v>0.93002224</v>
      </c>
    </row>
    <row r="2225" customFormat="false" ht="15" hidden="false" customHeight="false" outlineLevel="0" collapsed="false">
      <c r="A2225" s="0" t="s">
        <v>337</v>
      </c>
      <c r="B2225" s="0" t="s">
        <v>85</v>
      </c>
      <c r="C2225" s="0" t="n">
        <v>2003</v>
      </c>
      <c r="D2225" s="0" t="s">
        <v>71</v>
      </c>
      <c r="E2225" s="0" t="s">
        <v>520</v>
      </c>
      <c r="F2225" s="0" t="n">
        <v>0.67</v>
      </c>
      <c r="G2225" s="0" t="n">
        <v>0.25</v>
      </c>
      <c r="H2225" s="0" t="n">
        <v>0</v>
      </c>
      <c r="I2225" s="0" t="n">
        <v>0.02</v>
      </c>
      <c r="J2225" s="0" t="n">
        <v>0.93</v>
      </c>
      <c r="K2225" s="0" t="n">
        <v>71</v>
      </c>
      <c r="L2225" s="0" t="n">
        <v>8.8</v>
      </c>
      <c r="M2225" s="0" t="s">
        <v>36</v>
      </c>
      <c r="N2225" s="0" t="s">
        <v>35</v>
      </c>
      <c r="O2225" s="0" t="s">
        <v>37</v>
      </c>
      <c r="P2225" s="0" t="n">
        <f aca="false">IF(AND(OR(Dashboard!$B$5="All",D2225=Dashboard!$B$5),OR(Dashboard!$D$5="All",N2225=Dashboard!$D$5),OR(AND(C2225&lt;&gt;"",C2225&gt;=Dashboard!$F$5,C2225&lt;=Dashboard!$H$5),AND(C2225="",Dashboard!$F$5&lt;=1980,Dashboard!$H$5&gt;=2016))),1,0)</f>
        <v>1</v>
      </c>
      <c r="Q2225" s="0" t="n">
        <f aca="false">J2225*P2225+ROW()*0.00000001</f>
        <v>0.93002225</v>
      </c>
    </row>
    <row r="2226" customFormat="false" ht="15" hidden="false" customHeight="false" outlineLevel="0" collapsed="false">
      <c r="A2226" s="0" t="s">
        <v>1477</v>
      </c>
      <c r="B2226" s="0" t="s">
        <v>64</v>
      </c>
      <c r="C2226" s="0" t="n">
        <v>2009</v>
      </c>
      <c r="D2226" s="0" t="s">
        <v>71</v>
      </c>
      <c r="E2226" s="0" t="s">
        <v>154</v>
      </c>
      <c r="F2226" s="0" t="n">
        <v>0.51</v>
      </c>
      <c r="G2226" s="0" t="n">
        <v>0.25</v>
      </c>
      <c r="H2226" s="0" t="n">
        <v>0.09</v>
      </c>
      <c r="I2226" s="0" t="n">
        <v>0.08</v>
      </c>
      <c r="J2226" s="0" t="n">
        <v>0.93</v>
      </c>
      <c r="K2226" s="0" t="n">
        <v>90</v>
      </c>
      <c r="L2226" s="0" t="n">
        <v>8</v>
      </c>
      <c r="M2226" s="0" t="s">
        <v>73</v>
      </c>
      <c r="N2226" s="0" t="s">
        <v>66</v>
      </c>
      <c r="O2226" s="0" t="s">
        <v>42</v>
      </c>
      <c r="P2226" s="0" t="n">
        <f aca="false">IF(AND(OR(Dashboard!$B$5="All",D2226=Dashboard!$B$5),OR(Dashboard!$D$5="All",N2226=Dashboard!$D$5),OR(AND(C2226&lt;&gt;"",C2226&gt;=Dashboard!$F$5,C2226&lt;=Dashboard!$H$5),AND(C2226="",Dashboard!$F$5&lt;=1980,Dashboard!$H$5&gt;=2016))),1,0)</f>
        <v>1</v>
      </c>
      <c r="Q2226" s="0" t="n">
        <f aca="false">J2226*P2226+ROW()*0.00000001</f>
        <v>0.93002226</v>
      </c>
    </row>
    <row r="2227" customFormat="false" ht="15" hidden="false" customHeight="false" outlineLevel="0" collapsed="false">
      <c r="A2227" s="0" t="s">
        <v>1892</v>
      </c>
      <c r="B2227" s="0" t="s">
        <v>76</v>
      </c>
      <c r="C2227" s="0" t="n">
        <v>2007</v>
      </c>
      <c r="D2227" s="0" t="s">
        <v>34</v>
      </c>
      <c r="E2227" s="0" t="s">
        <v>89</v>
      </c>
      <c r="F2227" s="0" t="n">
        <v>0.77</v>
      </c>
      <c r="G2227" s="0" t="n">
        <v>0.03</v>
      </c>
      <c r="H2227" s="0" t="n">
        <v>0</v>
      </c>
      <c r="I2227" s="0" t="n">
        <v>0.13</v>
      </c>
      <c r="J2227" s="0" t="n">
        <v>0.93</v>
      </c>
      <c r="K2227" s="0" t="n">
        <v>83</v>
      </c>
      <c r="L2227" s="0" t="n">
        <v>8.6</v>
      </c>
      <c r="M2227" s="0" t="s">
        <v>36</v>
      </c>
      <c r="N2227" s="0" t="s">
        <v>74</v>
      </c>
      <c r="O2227" s="0" t="s">
        <v>42</v>
      </c>
      <c r="P2227" s="0" t="n">
        <f aca="false">IF(AND(OR(Dashboard!$B$5="All",D2227=Dashboard!$B$5),OR(Dashboard!$D$5="All",N2227=Dashboard!$D$5),OR(AND(C2227&lt;&gt;"",C2227&gt;=Dashboard!$F$5,C2227&lt;=Dashboard!$H$5),AND(C2227="",Dashboard!$F$5&lt;=1980,Dashboard!$H$5&gt;=2016))),1,0)</f>
        <v>1</v>
      </c>
      <c r="Q2227" s="0" t="n">
        <f aca="false">J2227*P2227+ROW()*0.00000001</f>
        <v>0.93002227</v>
      </c>
    </row>
    <row r="2228" customFormat="false" ht="15" hidden="false" customHeight="false" outlineLevel="0" collapsed="false">
      <c r="A2228" s="0" t="s">
        <v>1464</v>
      </c>
      <c r="B2228" s="0" t="s">
        <v>186</v>
      </c>
      <c r="C2228" s="0" t="n">
        <v>2006</v>
      </c>
      <c r="D2228" s="0" t="s">
        <v>41</v>
      </c>
      <c r="E2228" s="0" t="s">
        <v>418</v>
      </c>
      <c r="F2228" s="0" t="n">
        <v>0.72</v>
      </c>
      <c r="G2228" s="0" t="n">
        <v>0.19</v>
      </c>
      <c r="H2228" s="0" t="n">
        <v>0</v>
      </c>
      <c r="I2228" s="0" t="n">
        <v>0.03</v>
      </c>
      <c r="J2228" s="0" t="n">
        <v>0.93</v>
      </c>
      <c r="K2228" s="0" t="n">
        <v>71</v>
      </c>
      <c r="L2228" s="0" t="n">
        <v>7</v>
      </c>
      <c r="M2228" s="0" t="s">
        <v>36</v>
      </c>
      <c r="N2228" s="0" t="s">
        <v>35</v>
      </c>
      <c r="O2228" s="0" t="s">
        <v>37</v>
      </c>
      <c r="P2228" s="0" t="n">
        <f aca="false">IF(AND(OR(Dashboard!$B$5="All",D2228=Dashboard!$B$5),OR(Dashboard!$D$5="All",N2228=Dashboard!$D$5),OR(AND(C2228&lt;&gt;"",C2228&gt;=Dashboard!$F$5,C2228&lt;=Dashboard!$H$5),AND(C2228="",Dashboard!$F$5&lt;=1980,Dashboard!$H$5&gt;=2016))),1,0)</f>
        <v>1</v>
      </c>
      <c r="Q2228" s="0" t="n">
        <f aca="false">J2228*P2228+ROW()*0.00000001</f>
        <v>0.93002228</v>
      </c>
    </row>
    <row r="2229" customFormat="false" ht="15" hidden="false" customHeight="false" outlineLevel="0" collapsed="false">
      <c r="A2229" s="0" t="s">
        <v>1893</v>
      </c>
      <c r="B2229" s="0" t="s">
        <v>50</v>
      </c>
      <c r="C2229" s="0" t="n">
        <v>2007</v>
      </c>
      <c r="D2229" s="0" t="s">
        <v>58</v>
      </c>
      <c r="E2229" s="0" t="s">
        <v>1894</v>
      </c>
      <c r="F2229" s="0" t="n">
        <v>0.85</v>
      </c>
      <c r="G2229" s="0" t="n">
        <v>0.01</v>
      </c>
      <c r="H2229" s="0" t="n">
        <v>0</v>
      </c>
      <c r="I2229" s="0" t="n">
        <v>0.07</v>
      </c>
      <c r="J2229" s="0" t="n">
        <v>0.93</v>
      </c>
      <c r="K2229" s="0" t="n">
        <v>61</v>
      </c>
      <c r="L2229" s="0" t="n">
        <v>4.8</v>
      </c>
      <c r="M2229" s="0" t="s">
        <v>36</v>
      </c>
      <c r="N2229" s="0" t="s">
        <v>35</v>
      </c>
      <c r="O2229" s="0" t="s">
        <v>67</v>
      </c>
      <c r="P2229" s="0" t="n">
        <f aca="false">IF(AND(OR(Dashboard!$B$5="All",D2229=Dashboard!$B$5),OR(Dashboard!$D$5="All",N2229=Dashboard!$D$5),OR(AND(C2229&lt;&gt;"",C2229&gt;=Dashboard!$F$5,C2229&lt;=Dashboard!$H$5),AND(C2229="",Dashboard!$F$5&lt;=1980,Dashboard!$H$5&gt;=2016))),1,0)</f>
        <v>1</v>
      </c>
      <c r="Q2229" s="0" t="n">
        <f aca="false">J2229*P2229+ROW()*0.00000001</f>
        <v>0.93002229</v>
      </c>
    </row>
    <row r="2230" customFormat="false" ht="15" hidden="false" customHeight="false" outlineLevel="0" collapsed="false">
      <c r="A2230" s="0" t="s">
        <v>1895</v>
      </c>
      <c r="B2230" s="0" t="s">
        <v>50</v>
      </c>
      <c r="C2230" s="0" t="n">
        <v>2010</v>
      </c>
      <c r="D2230" s="0" t="s">
        <v>46</v>
      </c>
      <c r="E2230" s="0" t="s">
        <v>157</v>
      </c>
      <c r="F2230" s="0" t="n">
        <v>0.53</v>
      </c>
      <c r="G2230" s="0" t="n">
        <v>0.09</v>
      </c>
      <c r="H2230" s="0" t="n">
        <v>0.27</v>
      </c>
      <c r="I2230" s="0" t="n">
        <v>0.05</v>
      </c>
      <c r="J2230" s="0" t="n">
        <v>0.93</v>
      </c>
      <c r="K2230" s="0" t="n">
        <v>66</v>
      </c>
      <c r="L2230" s="0" t="n">
        <v>7</v>
      </c>
      <c r="M2230" s="0" t="s">
        <v>125</v>
      </c>
      <c r="N2230" s="0" t="s">
        <v>35</v>
      </c>
      <c r="O2230" s="0" t="s">
        <v>67</v>
      </c>
      <c r="P2230" s="0" t="n">
        <f aca="false">IF(AND(OR(Dashboard!$B$5="All",D2230=Dashboard!$B$5),OR(Dashboard!$D$5="All",N2230=Dashboard!$D$5),OR(AND(C2230&lt;&gt;"",C2230&gt;=Dashboard!$F$5,C2230&lt;=Dashboard!$H$5),AND(C2230="",Dashboard!$F$5&lt;=1980,Dashboard!$H$5&gt;=2016))),1,0)</f>
        <v>1</v>
      </c>
      <c r="Q2230" s="0" t="n">
        <f aca="false">J2230*P2230+ROW()*0.00000001</f>
        <v>0.9300223</v>
      </c>
    </row>
    <row r="2231" customFormat="false" ht="15" hidden="false" customHeight="false" outlineLevel="0" collapsed="false">
      <c r="A2231" s="0" t="s">
        <v>1896</v>
      </c>
      <c r="B2231" s="0" t="s">
        <v>64</v>
      </c>
      <c r="C2231" s="0" t="n">
        <v>2009</v>
      </c>
      <c r="D2231" s="0" t="s">
        <v>56</v>
      </c>
      <c r="E2231" s="0" t="s">
        <v>547</v>
      </c>
      <c r="F2231" s="0" t="n">
        <v>0.36</v>
      </c>
      <c r="G2231" s="0" t="n">
        <v>0.45</v>
      </c>
      <c r="H2231" s="0" t="n">
        <v>0.02</v>
      </c>
      <c r="I2231" s="0" t="n">
        <v>0.1</v>
      </c>
      <c r="J2231" s="0" t="n">
        <v>0.93</v>
      </c>
      <c r="K2231" s="0" t="n">
        <v>77</v>
      </c>
      <c r="L2231" s="0" t="n">
        <v>7.8</v>
      </c>
      <c r="M2231" s="0" t="s">
        <v>73</v>
      </c>
      <c r="N2231" s="0" t="s">
        <v>66</v>
      </c>
      <c r="O2231" s="0" t="s">
        <v>37</v>
      </c>
      <c r="P2231" s="0" t="n">
        <f aca="false">IF(AND(OR(Dashboard!$B$5="All",D2231=Dashboard!$B$5),OR(Dashboard!$D$5="All",N2231=Dashboard!$D$5),OR(AND(C2231&lt;&gt;"",C2231&gt;=Dashboard!$F$5,C2231&lt;=Dashboard!$H$5),AND(C2231="",Dashboard!$F$5&lt;=1980,Dashboard!$H$5&gt;=2016))),1,0)</f>
        <v>1</v>
      </c>
      <c r="Q2231" s="0" t="n">
        <f aca="false">J2231*P2231+ROW()*0.00000001</f>
        <v>0.93002231</v>
      </c>
    </row>
    <row r="2232" customFormat="false" ht="15" hidden="false" customHeight="false" outlineLevel="0" collapsed="false">
      <c r="A2232" s="0" t="s">
        <v>1897</v>
      </c>
      <c r="B2232" s="0" t="s">
        <v>50</v>
      </c>
      <c r="C2232" s="0" t="n">
        <v>2010</v>
      </c>
      <c r="D2232" s="0" t="s">
        <v>46</v>
      </c>
      <c r="E2232" s="0" t="s">
        <v>599</v>
      </c>
      <c r="F2232" s="0" t="n">
        <v>0</v>
      </c>
      <c r="G2232" s="0" t="n">
        <v>0</v>
      </c>
      <c r="H2232" s="0" t="n">
        <v>0.93</v>
      </c>
      <c r="I2232" s="0" t="n">
        <v>0</v>
      </c>
      <c r="J2232" s="0" t="n">
        <v>0.93</v>
      </c>
      <c r="N2232" s="0" t="s">
        <v>35</v>
      </c>
      <c r="P2232" s="0" t="n">
        <f aca="false">IF(AND(OR(Dashboard!$B$5="All",D2232=Dashboard!$B$5),OR(Dashboard!$D$5="All",N2232=Dashboard!$D$5),OR(AND(C2232&lt;&gt;"",C2232&gt;=Dashboard!$F$5,C2232&lt;=Dashboard!$H$5),AND(C2232="",Dashboard!$F$5&lt;=1980,Dashboard!$H$5&gt;=2016))),1,0)</f>
        <v>1</v>
      </c>
      <c r="Q2232" s="0" t="n">
        <f aca="false">J2232*P2232+ROW()*0.00000001</f>
        <v>0.93002232</v>
      </c>
    </row>
    <row r="2233" customFormat="false" ht="15" hidden="false" customHeight="false" outlineLevel="0" collapsed="false">
      <c r="A2233" s="0" t="s">
        <v>1898</v>
      </c>
      <c r="B2233" s="0" t="s">
        <v>94</v>
      </c>
      <c r="C2233" s="0" t="n">
        <v>2014</v>
      </c>
      <c r="D2233" s="0" t="s">
        <v>71</v>
      </c>
      <c r="E2233" s="0" t="s">
        <v>243</v>
      </c>
      <c r="F2233" s="0" t="n">
        <v>0.37</v>
      </c>
      <c r="G2233" s="0" t="n">
        <v>0.4</v>
      </c>
      <c r="H2233" s="0" t="n">
        <v>0</v>
      </c>
      <c r="I2233" s="0" t="n">
        <v>0.15</v>
      </c>
      <c r="J2233" s="0" t="n">
        <v>0.93</v>
      </c>
      <c r="K2233" s="0" t="n">
        <v>73</v>
      </c>
      <c r="L2233" s="0" t="n">
        <v>7.1</v>
      </c>
      <c r="M2233" s="0" t="s">
        <v>125</v>
      </c>
      <c r="N2233" s="0" t="s">
        <v>74</v>
      </c>
      <c r="O2233" s="0" t="s">
        <v>37</v>
      </c>
      <c r="P2233" s="0" t="n">
        <f aca="false">IF(AND(OR(Dashboard!$B$5="All",D2233=Dashboard!$B$5),OR(Dashboard!$D$5="All",N2233=Dashboard!$D$5),OR(AND(C2233&lt;&gt;"",C2233&gt;=Dashboard!$F$5,C2233&lt;=Dashboard!$H$5),AND(C2233="",Dashboard!$F$5&lt;=1980,Dashboard!$H$5&gt;=2016))),1,0)</f>
        <v>1</v>
      </c>
      <c r="Q2233" s="0" t="n">
        <f aca="false">J2233*P2233+ROW()*0.00000001</f>
        <v>0.93002233</v>
      </c>
    </row>
    <row r="2234" customFormat="false" ht="15" hidden="false" customHeight="false" outlineLevel="0" collapsed="false">
      <c r="A2234" s="0" t="s">
        <v>1899</v>
      </c>
      <c r="B2234" s="0" t="s">
        <v>64</v>
      </c>
      <c r="C2234" s="0" t="n">
        <v>2011</v>
      </c>
      <c r="D2234" s="0" t="s">
        <v>52</v>
      </c>
      <c r="E2234" s="0" t="s">
        <v>91</v>
      </c>
      <c r="F2234" s="0" t="n">
        <v>0.87</v>
      </c>
      <c r="G2234" s="0" t="n">
        <v>0</v>
      </c>
      <c r="H2234" s="0" t="n">
        <v>0</v>
      </c>
      <c r="I2234" s="0" t="n">
        <v>0.06</v>
      </c>
      <c r="J2234" s="0" t="n">
        <v>0.93</v>
      </c>
      <c r="K2234" s="0" t="n">
        <v>39</v>
      </c>
      <c r="L2234" s="0" t="n">
        <v>5.6</v>
      </c>
      <c r="M2234" s="0" t="s">
        <v>125</v>
      </c>
      <c r="N2234" s="0" t="s">
        <v>66</v>
      </c>
      <c r="O2234" s="0" t="s">
        <v>177</v>
      </c>
      <c r="P2234" s="0" t="n">
        <f aca="false">IF(AND(OR(Dashboard!$B$5="All",D2234=Dashboard!$B$5),OR(Dashboard!$D$5="All",N2234=Dashboard!$D$5),OR(AND(C2234&lt;&gt;"",C2234&gt;=Dashboard!$F$5,C2234&lt;=Dashboard!$H$5),AND(C2234="",Dashboard!$F$5&lt;=1980,Dashboard!$H$5&gt;=2016))),1,0)</f>
        <v>1</v>
      </c>
      <c r="Q2234" s="0" t="n">
        <f aca="false">J2234*P2234+ROW()*0.00000001</f>
        <v>0.93002234</v>
      </c>
    </row>
    <row r="2235" customFormat="false" ht="15" hidden="false" customHeight="false" outlineLevel="0" collapsed="false">
      <c r="A2235" s="0" t="s">
        <v>1900</v>
      </c>
      <c r="B2235" s="0" t="s">
        <v>117</v>
      </c>
      <c r="C2235" s="0" t="n">
        <v>1999</v>
      </c>
      <c r="D2235" s="0" t="s">
        <v>41</v>
      </c>
      <c r="E2235" s="0" t="s">
        <v>124</v>
      </c>
      <c r="F2235" s="0" t="n">
        <v>0.52</v>
      </c>
      <c r="G2235" s="0" t="n">
        <v>0.35</v>
      </c>
      <c r="H2235" s="0" t="n">
        <v>0</v>
      </c>
      <c r="I2235" s="0" t="n">
        <v>0.06</v>
      </c>
      <c r="J2235" s="0" t="n">
        <v>0.93</v>
      </c>
      <c r="K2235" s="0" t="n">
        <v>66</v>
      </c>
      <c r="M2235" s="0" t="s">
        <v>36</v>
      </c>
      <c r="N2235" s="0" t="s">
        <v>74</v>
      </c>
      <c r="O2235" s="0" t="s">
        <v>67</v>
      </c>
      <c r="P2235" s="0" t="n">
        <f aca="false">IF(AND(OR(Dashboard!$B$5="All",D2235=Dashboard!$B$5),OR(Dashboard!$D$5="All",N2235=Dashboard!$D$5),OR(AND(C2235&lt;&gt;"",C2235&gt;=Dashboard!$F$5,C2235&lt;=Dashboard!$H$5),AND(C2235="",Dashboard!$F$5&lt;=1980,Dashboard!$H$5&gt;=2016))),1,0)</f>
        <v>1</v>
      </c>
      <c r="Q2235" s="0" t="n">
        <f aca="false">J2235*P2235+ROW()*0.00000001</f>
        <v>0.93002235</v>
      </c>
    </row>
    <row r="2236" customFormat="false" ht="15" hidden="false" customHeight="false" outlineLevel="0" collapsed="false">
      <c r="A2236" s="0" t="s">
        <v>1901</v>
      </c>
      <c r="B2236" s="0" t="s">
        <v>70</v>
      </c>
      <c r="C2236" s="0" t="n">
        <v>2008</v>
      </c>
      <c r="D2236" s="0" t="s">
        <v>56</v>
      </c>
      <c r="E2236" s="0" t="s">
        <v>124</v>
      </c>
      <c r="F2236" s="0" t="n">
        <v>0.44</v>
      </c>
      <c r="G2236" s="0" t="n">
        <v>0.34</v>
      </c>
      <c r="H2236" s="0" t="n">
        <v>0</v>
      </c>
      <c r="I2236" s="0" t="n">
        <v>0.15</v>
      </c>
      <c r="J2236" s="0" t="n">
        <v>0.93</v>
      </c>
      <c r="K2236" s="0" t="n">
        <v>76</v>
      </c>
      <c r="L2236" s="0" t="n">
        <v>8</v>
      </c>
      <c r="M2236" s="0" t="s">
        <v>73</v>
      </c>
      <c r="N2236" s="0" t="s">
        <v>74</v>
      </c>
      <c r="O2236" s="0" t="s">
        <v>37</v>
      </c>
      <c r="P2236" s="0" t="n">
        <f aca="false">IF(AND(OR(Dashboard!$B$5="All",D2236=Dashboard!$B$5),OR(Dashboard!$D$5="All",N2236=Dashboard!$D$5),OR(AND(C2236&lt;&gt;"",C2236&gt;=Dashboard!$F$5,C2236&lt;=Dashboard!$H$5),AND(C2236="",Dashboard!$F$5&lt;=1980,Dashboard!$H$5&gt;=2016))),1,0)</f>
        <v>1</v>
      </c>
      <c r="Q2236" s="0" t="n">
        <f aca="false">J2236*P2236+ROW()*0.00000001</f>
        <v>0.93002236</v>
      </c>
    </row>
    <row r="2237" customFormat="false" ht="15" hidden="false" customHeight="false" outlineLevel="0" collapsed="false">
      <c r="A2237" s="0" t="s">
        <v>1381</v>
      </c>
      <c r="B2237" s="0" t="s">
        <v>70</v>
      </c>
      <c r="C2237" s="0" t="n">
        <v>2014</v>
      </c>
      <c r="D2237" s="0" t="s">
        <v>71</v>
      </c>
      <c r="E2237" s="0" t="s">
        <v>243</v>
      </c>
      <c r="F2237" s="0" t="n">
        <v>0.33</v>
      </c>
      <c r="G2237" s="0" t="n">
        <v>0.43</v>
      </c>
      <c r="H2237" s="0" t="n">
        <v>0.02</v>
      </c>
      <c r="I2237" s="0" t="n">
        <v>0.15</v>
      </c>
      <c r="J2237" s="0" t="n">
        <v>0.93</v>
      </c>
      <c r="K2237" s="0" t="n">
        <v>80</v>
      </c>
      <c r="L2237" s="0" t="n">
        <v>6.8</v>
      </c>
      <c r="M2237" s="0" t="s">
        <v>125</v>
      </c>
      <c r="N2237" s="0" t="s">
        <v>74</v>
      </c>
      <c r="O2237" s="0" t="s">
        <v>37</v>
      </c>
      <c r="P2237" s="0" t="n">
        <f aca="false">IF(AND(OR(Dashboard!$B$5="All",D2237=Dashboard!$B$5),OR(Dashboard!$D$5="All",N2237=Dashboard!$D$5),OR(AND(C2237&lt;&gt;"",C2237&gt;=Dashboard!$F$5,C2237&lt;=Dashboard!$H$5),AND(C2237="",Dashboard!$F$5&lt;=1980,Dashboard!$H$5&gt;=2016))),1,0)</f>
        <v>1</v>
      </c>
      <c r="Q2237" s="0" t="n">
        <f aca="false">J2237*P2237+ROW()*0.00000001</f>
        <v>0.93002237</v>
      </c>
    </row>
    <row r="2238" customFormat="false" ht="15" hidden="false" customHeight="false" outlineLevel="0" collapsed="false">
      <c r="A2238" s="0" t="s">
        <v>202</v>
      </c>
      <c r="B2238" s="0" t="s">
        <v>152</v>
      </c>
      <c r="C2238" s="0" t="n">
        <v>2012</v>
      </c>
      <c r="D2238" s="0" t="s">
        <v>71</v>
      </c>
      <c r="E2238" s="0" t="s">
        <v>124</v>
      </c>
      <c r="F2238" s="0" t="n">
        <v>0.28</v>
      </c>
      <c r="G2238" s="0" t="n">
        <v>0.53</v>
      </c>
      <c r="H2238" s="0" t="n">
        <v>0</v>
      </c>
      <c r="I2238" s="0" t="n">
        <v>0.12</v>
      </c>
      <c r="J2238" s="0" t="n">
        <v>0.93</v>
      </c>
      <c r="K2238" s="0" t="n">
        <v>80</v>
      </c>
      <c r="L2238" s="0" t="n">
        <v>6.2</v>
      </c>
      <c r="M2238" s="0" t="s">
        <v>73</v>
      </c>
      <c r="N2238" s="0" t="s">
        <v>152</v>
      </c>
      <c r="O2238" s="0" t="s">
        <v>37</v>
      </c>
      <c r="P2238" s="0" t="n">
        <f aca="false">IF(AND(OR(Dashboard!$B$5="All",D2238=Dashboard!$B$5),OR(Dashboard!$D$5="All",N2238=Dashboard!$D$5),OR(AND(C2238&lt;&gt;"",C2238&gt;=Dashboard!$F$5,C2238&lt;=Dashboard!$H$5),AND(C2238="",Dashboard!$F$5&lt;=1980,Dashboard!$H$5&gt;=2016))),1,0)</f>
        <v>1</v>
      </c>
      <c r="Q2238" s="0" t="n">
        <f aca="false">J2238*P2238+ROW()*0.00000001</f>
        <v>0.93002238</v>
      </c>
    </row>
    <row r="2239" customFormat="false" ht="15" hidden="false" customHeight="false" outlineLevel="0" collapsed="false">
      <c r="A2239" s="0" t="s">
        <v>506</v>
      </c>
      <c r="B2239" s="0" t="s">
        <v>152</v>
      </c>
      <c r="C2239" s="0" t="n">
        <v>2012</v>
      </c>
      <c r="D2239" s="0" t="s">
        <v>56</v>
      </c>
      <c r="E2239" s="0" t="s">
        <v>72</v>
      </c>
      <c r="F2239" s="0" t="n">
        <v>0.42</v>
      </c>
      <c r="G2239" s="0" t="n">
        <v>0.41</v>
      </c>
      <c r="H2239" s="0" t="n">
        <v>0</v>
      </c>
      <c r="I2239" s="0" t="n">
        <v>0.1</v>
      </c>
      <c r="J2239" s="0" t="n">
        <v>0.93</v>
      </c>
      <c r="K2239" s="0" t="n">
        <v>89</v>
      </c>
      <c r="L2239" s="0" t="n">
        <v>8.2</v>
      </c>
      <c r="M2239" s="0" t="s">
        <v>73</v>
      </c>
      <c r="N2239" s="0" t="s">
        <v>152</v>
      </c>
      <c r="O2239" s="0" t="s">
        <v>42</v>
      </c>
      <c r="P2239" s="0" t="n">
        <f aca="false">IF(AND(OR(Dashboard!$B$5="All",D2239=Dashboard!$B$5),OR(Dashboard!$D$5="All",N2239=Dashboard!$D$5),OR(AND(C2239&lt;&gt;"",C2239&gt;=Dashboard!$F$5,C2239&lt;=Dashboard!$H$5),AND(C2239="",Dashboard!$F$5&lt;=1980,Dashboard!$H$5&gt;=2016))),1,0)</f>
        <v>1</v>
      </c>
      <c r="Q2239" s="0" t="n">
        <f aca="false">J2239*P2239+ROW()*0.00000001</f>
        <v>0.93002239</v>
      </c>
    </row>
    <row r="2240" customFormat="false" ht="15" hidden="false" customHeight="false" outlineLevel="0" collapsed="false">
      <c r="A2240" s="0" t="s">
        <v>337</v>
      </c>
      <c r="B2240" s="0" t="s">
        <v>76</v>
      </c>
      <c r="C2240" s="0" t="n">
        <v>2003</v>
      </c>
      <c r="D2240" s="0" t="s">
        <v>71</v>
      </c>
      <c r="E2240" s="0" t="s">
        <v>220</v>
      </c>
      <c r="F2240" s="0" t="n">
        <v>0.45</v>
      </c>
      <c r="G2240" s="0" t="n">
        <v>0.35</v>
      </c>
      <c r="H2240" s="0" t="n">
        <v>0</v>
      </c>
      <c r="I2240" s="0" t="n">
        <v>0.12</v>
      </c>
      <c r="J2240" s="0" t="n">
        <v>0.92</v>
      </c>
      <c r="K2240" s="0" t="n">
        <v>59</v>
      </c>
      <c r="L2240" s="0" t="n">
        <v>8.7</v>
      </c>
      <c r="M2240" s="0" t="s">
        <v>36</v>
      </c>
      <c r="N2240" s="0" t="s">
        <v>74</v>
      </c>
      <c r="O2240" s="0" t="s">
        <v>53</v>
      </c>
      <c r="P2240" s="0" t="n">
        <f aca="false">IF(AND(OR(Dashboard!$B$5="All",D2240=Dashboard!$B$5),OR(Dashboard!$D$5="All",N2240=Dashboard!$D$5),OR(AND(C2240&lt;&gt;"",C2240&gt;=Dashboard!$F$5,C2240&lt;=Dashboard!$H$5),AND(C2240="",Dashboard!$F$5&lt;=1980,Dashboard!$H$5&gt;=2016))),1,0)</f>
        <v>1</v>
      </c>
      <c r="Q2240" s="0" t="n">
        <f aca="false">J2240*P2240+ROW()*0.00000001</f>
        <v>0.9200224</v>
      </c>
    </row>
    <row r="2241" customFormat="false" ht="15" hidden="false" customHeight="false" outlineLevel="0" collapsed="false">
      <c r="A2241" s="0" t="s">
        <v>1902</v>
      </c>
      <c r="B2241" s="0" t="s">
        <v>97</v>
      </c>
      <c r="C2241" s="0" t="n">
        <v>2013</v>
      </c>
      <c r="D2241" s="0" t="s">
        <v>114</v>
      </c>
      <c r="E2241" s="0" t="s">
        <v>35</v>
      </c>
      <c r="F2241" s="0" t="n">
        <v>0.17</v>
      </c>
      <c r="G2241" s="0" t="n">
        <v>0.2</v>
      </c>
      <c r="H2241" s="0" t="n">
        <v>0.53</v>
      </c>
      <c r="I2241" s="0" t="n">
        <v>0.03</v>
      </c>
      <c r="J2241" s="0" t="n">
        <v>0.92</v>
      </c>
      <c r="K2241" s="0" t="n">
        <v>71</v>
      </c>
      <c r="L2241" s="0" t="n">
        <v>7.5</v>
      </c>
      <c r="M2241" s="0" t="s">
        <v>36</v>
      </c>
      <c r="N2241" s="0" t="s">
        <v>35</v>
      </c>
      <c r="O2241" s="0" t="s">
        <v>37</v>
      </c>
      <c r="P2241" s="0" t="n">
        <f aca="false">IF(AND(OR(Dashboard!$B$5="All",D2241=Dashboard!$B$5),OR(Dashboard!$D$5="All",N2241=Dashboard!$D$5),OR(AND(C2241&lt;&gt;"",C2241&gt;=Dashboard!$F$5,C2241&lt;=Dashboard!$H$5),AND(C2241="",Dashboard!$F$5&lt;=1980,Dashboard!$H$5&gt;=2016))),1,0)</f>
        <v>1</v>
      </c>
      <c r="Q2241" s="0" t="n">
        <f aca="false">J2241*P2241+ROW()*0.00000001</f>
        <v>0.92002241</v>
      </c>
    </row>
    <row r="2242" customFormat="false" ht="15" hidden="false" customHeight="false" outlineLevel="0" collapsed="false">
      <c r="A2242" s="0" t="s">
        <v>1903</v>
      </c>
      <c r="B2242" s="0" t="s">
        <v>76</v>
      </c>
      <c r="C2242" s="0" t="n">
        <v>2001</v>
      </c>
      <c r="D2242" s="0" t="s">
        <v>58</v>
      </c>
      <c r="E2242" s="0" t="s">
        <v>1904</v>
      </c>
      <c r="F2242" s="0" t="n">
        <v>0.45</v>
      </c>
      <c r="G2242" s="0" t="n">
        <v>0.35</v>
      </c>
      <c r="H2242" s="0" t="n">
        <v>0</v>
      </c>
      <c r="I2242" s="0" t="n">
        <v>0.12</v>
      </c>
      <c r="J2242" s="0" t="n">
        <v>0.92</v>
      </c>
      <c r="K2242" s="0" t="n">
        <v>63</v>
      </c>
      <c r="L2242" s="0" t="n">
        <v>3.3</v>
      </c>
      <c r="M2242" s="0" t="s">
        <v>36</v>
      </c>
      <c r="N2242" s="0" t="s">
        <v>74</v>
      </c>
      <c r="O2242" s="0" t="s">
        <v>67</v>
      </c>
      <c r="P2242" s="0" t="n">
        <f aca="false">IF(AND(OR(Dashboard!$B$5="All",D2242=Dashboard!$B$5),OR(Dashboard!$D$5="All",N2242=Dashboard!$D$5),OR(AND(C2242&lt;&gt;"",C2242&gt;=Dashboard!$F$5,C2242&lt;=Dashboard!$H$5),AND(C2242="",Dashboard!$F$5&lt;=1980,Dashboard!$H$5&gt;=2016))),1,0)</f>
        <v>1</v>
      </c>
      <c r="Q2242" s="0" t="n">
        <f aca="false">J2242*P2242+ROW()*0.00000001</f>
        <v>0.92002242</v>
      </c>
    </row>
    <row r="2243" customFormat="false" ht="15" hidden="false" customHeight="false" outlineLevel="0" collapsed="false">
      <c r="A2243" s="0" t="s">
        <v>1905</v>
      </c>
      <c r="B2243" s="0" t="s">
        <v>64</v>
      </c>
      <c r="C2243" s="0" t="n">
        <v>2010</v>
      </c>
      <c r="D2243" s="0" t="s">
        <v>34</v>
      </c>
      <c r="E2243" s="0" t="s">
        <v>142</v>
      </c>
      <c r="F2243" s="0" t="n">
        <v>0.86</v>
      </c>
      <c r="G2243" s="0" t="n">
        <v>0</v>
      </c>
      <c r="H2243" s="0" t="n">
        <v>0</v>
      </c>
      <c r="I2243" s="0" t="n">
        <v>0.06</v>
      </c>
      <c r="J2243" s="0" t="n">
        <v>0.92</v>
      </c>
      <c r="K2243" s="0" t="n">
        <v>86</v>
      </c>
      <c r="L2243" s="0" t="n">
        <v>7.1</v>
      </c>
      <c r="M2243" s="0" t="s">
        <v>36</v>
      </c>
      <c r="N2243" s="0" t="s">
        <v>66</v>
      </c>
      <c r="O2243" s="0" t="s">
        <v>42</v>
      </c>
      <c r="P2243" s="0" t="n">
        <f aca="false">IF(AND(OR(Dashboard!$B$5="All",D2243=Dashboard!$B$5),OR(Dashboard!$D$5="All",N2243=Dashboard!$D$5),OR(AND(C2243&lt;&gt;"",C2243&gt;=Dashboard!$F$5,C2243&lt;=Dashboard!$H$5),AND(C2243="",Dashboard!$F$5&lt;=1980,Dashboard!$H$5&gt;=2016))),1,0)</f>
        <v>1</v>
      </c>
      <c r="Q2243" s="0" t="n">
        <f aca="false">J2243*P2243+ROW()*0.00000001</f>
        <v>0.92002243</v>
      </c>
    </row>
    <row r="2244" customFormat="false" ht="15" hidden="false" customHeight="false" outlineLevel="0" collapsed="false">
      <c r="A2244" s="0" t="s">
        <v>1122</v>
      </c>
      <c r="B2244" s="0" t="s">
        <v>117</v>
      </c>
      <c r="C2244" s="0" t="n">
        <v>2000</v>
      </c>
      <c r="D2244" s="0" t="s">
        <v>71</v>
      </c>
      <c r="E2244" s="0" t="s">
        <v>142</v>
      </c>
      <c r="F2244" s="0" t="n">
        <v>0.51</v>
      </c>
      <c r="G2244" s="0" t="n">
        <v>0.35</v>
      </c>
      <c r="H2244" s="0" t="n">
        <v>0</v>
      </c>
      <c r="I2244" s="0" t="n">
        <v>0.06</v>
      </c>
      <c r="J2244" s="0" t="n">
        <v>0.92</v>
      </c>
      <c r="K2244" s="0" t="n">
        <v>61</v>
      </c>
      <c r="L2244" s="0" t="n">
        <v>6.7</v>
      </c>
      <c r="M2244" s="0" t="s">
        <v>103</v>
      </c>
      <c r="N2244" s="0" t="s">
        <v>74</v>
      </c>
      <c r="O2244" s="0" t="s">
        <v>67</v>
      </c>
      <c r="P2244" s="0" t="n">
        <f aca="false">IF(AND(OR(Dashboard!$B$5="All",D2244=Dashboard!$B$5),OR(Dashboard!$D$5="All",N2244=Dashboard!$D$5),OR(AND(C2244&lt;&gt;"",C2244&gt;=Dashboard!$F$5,C2244&lt;=Dashboard!$H$5),AND(C2244="",Dashboard!$F$5&lt;=1980,Dashboard!$H$5&gt;=2016))),1,0)</f>
        <v>1</v>
      </c>
      <c r="Q2244" s="0" t="n">
        <f aca="false">J2244*P2244+ROW()*0.00000001</f>
        <v>0.92002244</v>
      </c>
    </row>
    <row r="2245" customFormat="false" ht="15" hidden="false" customHeight="false" outlineLevel="0" collapsed="false">
      <c r="A2245" s="0" t="s">
        <v>1464</v>
      </c>
      <c r="B2245" s="0" t="s">
        <v>33</v>
      </c>
      <c r="C2245" s="0" t="n">
        <v>2006</v>
      </c>
      <c r="D2245" s="0" t="s">
        <v>41</v>
      </c>
      <c r="E2245" s="0" t="s">
        <v>418</v>
      </c>
      <c r="F2245" s="0" t="n">
        <v>0.83</v>
      </c>
      <c r="G2245" s="0" t="n">
        <v>0.03</v>
      </c>
      <c r="H2245" s="0" t="n">
        <v>0</v>
      </c>
      <c r="I2245" s="0" t="n">
        <v>0.07</v>
      </c>
      <c r="J2245" s="0" t="n">
        <v>0.92</v>
      </c>
      <c r="K2245" s="0" t="n">
        <v>65</v>
      </c>
      <c r="M2245" s="0" t="s">
        <v>36</v>
      </c>
      <c r="N2245" s="0" t="s">
        <v>35</v>
      </c>
      <c r="O2245" s="0" t="s">
        <v>67</v>
      </c>
      <c r="P2245" s="0" t="n">
        <f aca="false">IF(AND(OR(Dashboard!$B$5="All",D2245=Dashboard!$B$5),OR(Dashboard!$D$5="All",N2245=Dashboard!$D$5),OR(AND(C2245&lt;&gt;"",C2245&gt;=Dashboard!$F$5,C2245&lt;=Dashboard!$H$5),AND(C2245="",Dashboard!$F$5&lt;=1980,Dashboard!$H$5&gt;=2016))),1,0)</f>
        <v>1</v>
      </c>
      <c r="Q2245" s="0" t="n">
        <f aca="false">J2245*P2245+ROW()*0.00000001</f>
        <v>0.92002245</v>
      </c>
    </row>
    <row r="2246" customFormat="false" ht="15" hidden="false" customHeight="false" outlineLevel="0" collapsed="false">
      <c r="A2246" s="0" t="s">
        <v>1906</v>
      </c>
      <c r="B2246" s="0" t="s">
        <v>50</v>
      </c>
      <c r="C2246" s="0" t="n">
        <v>2011</v>
      </c>
      <c r="D2246" s="0" t="s">
        <v>52</v>
      </c>
      <c r="E2246" s="0" t="s">
        <v>418</v>
      </c>
      <c r="F2246" s="0" t="n">
        <v>0.69</v>
      </c>
      <c r="G2246" s="0" t="n">
        <v>0.16</v>
      </c>
      <c r="H2246" s="0" t="n">
        <v>0</v>
      </c>
      <c r="I2246" s="0" t="n">
        <v>0.07</v>
      </c>
      <c r="J2246" s="0" t="n">
        <v>0.92</v>
      </c>
      <c r="M2246" s="0" t="s">
        <v>36</v>
      </c>
      <c r="N2246" s="0" t="s">
        <v>35</v>
      </c>
      <c r="P2246" s="0" t="n">
        <f aca="false">IF(AND(OR(Dashboard!$B$5="All",D2246=Dashboard!$B$5),OR(Dashboard!$D$5="All",N2246=Dashboard!$D$5),OR(AND(C2246&lt;&gt;"",C2246&gt;=Dashboard!$F$5,C2246&lt;=Dashboard!$H$5),AND(C2246="",Dashboard!$F$5&lt;=1980,Dashboard!$H$5&gt;=2016))),1,0)</f>
        <v>1</v>
      </c>
      <c r="Q2246" s="0" t="n">
        <f aca="false">J2246*P2246+ROW()*0.00000001</f>
        <v>0.92002246</v>
      </c>
    </row>
    <row r="2247" customFormat="false" ht="15" hidden="false" customHeight="false" outlineLevel="0" collapsed="false">
      <c r="A2247" s="0" t="s">
        <v>1907</v>
      </c>
      <c r="B2247" s="0" t="s">
        <v>50</v>
      </c>
      <c r="C2247" s="0" t="n">
        <v>2005</v>
      </c>
      <c r="D2247" s="0" t="s">
        <v>114</v>
      </c>
      <c r="E2247" s="0" t="s">
        <v>211</v>
      </c>
      <c r="F2247" s="0" t="n">
        <v>0.44</v>
      </c>
      <c r="G2247" s="0" t="n">
        <v>0.05</v>
      </c>
      <c r="H2247" s="0" t="n">
        <v>0.39</v>
      </c>
      <c r="I2247" s="0" t="n">
        <v>0.05</v>
      </c>
      <c r="J2247" s="0" t="n">
        <v>0.92</v>
      </c>
      <c r="K2247" s="0" t="n">
        <v>81</v>
      </c>
      <c r="L2247" s="0" t="n">
        <v>9.2</v>
      </c>
      <c r="M2247" s="0" t="s">
        <v>103</v>
      </c>
      <c r="N2247" s="0" t="s">
        <v>35</v>
      </c>
      <c r="O2247" s="0" t="s">
        <v>42</v>
      </c>
      <c r="P2247" s="0" t="n">
        <f aca="false">IF(AND(OR(Dashboard!$B$5="All",D2247=Dashboard!$B$5),OR(Dashboard!$D$5="All",N2247=Dashboard!$D$5),OR(AND(C2247&lt;&gt;"",C2247&gt;=Dashboard!$F$5,C2247&lt;=Dashboard!$H$5),AND(C2247="",Dashboard!$F$5&lt;=1980,Dashboard!$H$5&gt;=2016))),1,0)</f>
        <v>1</v>
      </c>
      <c r="Q2247" s="0" t="n">
        <f aca="false">J2247*P2247+ROW()*0.00000001</f>
        <v>0.92002247</v>
      </c>
    </row>
    <row r="2248" customFormat="false" ht="15" hidden="false" customHeight="false" outlineLevel="0" collapsed="false">
      <c r="A2248" s="0" t="s">
        <v>1908</v>
      </c>
      <c r="B2248" s="0" t="s">
        <v>94</v>
      </c>
      <c r="C2248" s="0" t="n">
        <v>2015</v>
      </c>
      <c r="D2248" s="0" t="s">
        <v>34</v>
      </c>
      <c r="E2248" s="0" t="s">
        <v>89</v>
      </c>
      <c r="F2248" s="0" t="n">
        <v>0.68</v>
      </c>
      <c r="G2248" s="0" t="n">
        <v>0.08</v>
      </c>
      <c r="H2248" s="0" t="n">
        <v>0</v>
      </c>
      <c r="I2248" s="0" t="n">
        <v>0.17</v>
      </c>
      <c r="J2248" s="0" t="n">
        <v>0.92</v>
      </c>
      <c r="K2248" s="0" t="n">
        <v>80</v>
      </c>
      <c r="L2248" s="0" t="n">
        <v>7.8</v>
      </c>
      <c r="M2248" s="0" t="s">
        <v>36</v>
      </c>
      <c r="N2248" s="0" t="s">
        <v>74</v>
      </c>
      <c r="O2248" s="0" t="s">
        <v>37</v>
      </c>
      <c r="P2248" s="0" t="n">
        <f aca="false">IF(AND(OR(Dashboard!$B$5="All",D2248=Dashboard!$B$5),OR(Dashboard!$D$5="All",N2248=Dashboard!$D$5),OR(AND(C2248&lt;&gt;"",C2248&gt;=Dashboard!$F$5,C2248&lt;=Dashboard!$H$5),AND(C2248="",Dashboard!$F$5&lt;=1980,Dashboard!$H$5&gt;=2016))),1,0)</f>
        <v>1</v>
      </c>
      <c r="Q2248" s="0" t="n">
        <f aca="false">J2248*P2248+ROW()*0.00000001</f>
        <v>0.92002248</v>
      </c>
    </row>
    <row r="2249" customFormat="false" ht="15" hidden="false" customHeight="false" outlineLevel="0" collapsed="false">
      <c r="A2249" s="0" t="s">
        <v>1909</v>
      </c>
      <c r="B2249" s="0" t="s">
        <v>70</v>
      </c>
      <c r="C2249" s="0" t="n">
        <v>2014</v>
      </c>
      <c r="D2249" s="0" t="s">
        <v>46</v>
      </c>
      <c r="E2249" s="0" t="s">
        <v>124</v>
      </c>
      <c r="F2249" s="0" t="n">
        <v>0.43</v>
      </c>
      <c r="G2249" s="0" t="n">
        <v>0.34</v>
      </c>
      <c r="H2249" s="0" t="n">
        <v>0</v>
      </c>
      <c r="I2249" s="0" t="n">
        <v>0.16</v>
      </c>
      <c r="J2249" s="0" t="n">
        <v>0.92</v>
      </c>
      <c r="K2249" s="0" t="n">
        <v>85</v>
      </c>
      <c r="L2249" s="0" t="n">
        <v>8.5</v>
      </c>
      <c r="M2249" s="0" t="s">
        <v>73</v>
      </c>
      <c r="N2249" s="0" t="s">
        <v>74</v>
      </c>
      <c r="O2249" s="0" t="s">
        <v>42</v>
      </c>
      <c r="P2249" s="0" t="n">
        <f aca="false">IF(AND(OR(Dashboard!$B$5="All",D2249=Dashboard!$B$5),OR(Dashboard!$D$5="All",N2249=Dashboard!$D$5),OR(AND(C2249&lt;&gt;"",C2249&gt;=Dashboard!$F$5,C2249&lt;=Dashboard!$H$5),AND(C2249="",Dashboard!$F$5&lt;=1980,Dashboard!$H$5&gt;=2016))),1,0)</f>
        <v>1</v>
      </c>
      <c r="Q2249" s="0" t="n">
        <f aca="false">J2249*P2249+ROW()*0.00000001</f>
        <v>0.92002249</v>
      </c>
    </row>
    <row r="2250" customFormat="false" ht="15" hidden="false" customHeight="false" outlineLevel="0" collapsed="false">
      <c r="A2250" s="0" t="s">
        <v>1909</v>
      </c>
      <c r="B2250" s="0" t="s">
        <v>64</v>
      </c>
      <c r="C2250" s="0" t="n">
        <v>2014</v>
      </c>
      <c r="D2250" s="0" t="s">
        <v>46</v>
      </c>
      <c r="E2250" s="0" t="s">
        <v>124</v>
      </c>
      <c r="F2250" s="0" t="n">
        <v>0.58</v>
      </c>
      <c r="G2250" s="0" t="n">
        <v>0.26</v>
      </c>
      <c r="H2250" s="0" t="n">
        <v>0</v>
      </c>
      <c r="I2250" s="0" t="n">
        <v>0.09</v>
      </c>
      <c r="J2250" s="0" t="n">
        <v>0.92</v>
      </c>
      <c r="K2250" s="0" t="n">
        <v>82</v>
      </c>
      <c r="L2250" s="0" t="n">
        <v>8.4</v>
      </c>
      <c r="M2250" s="0" t="s">
        <v>73</v>
      </c>
      <c r="N2250" s="0" t="s">
        <v>66</v>
      </c>
      <c r="O2250" s="0" t="s">
        <v>42</v>
      </c>
      <c r="P2250" s="0" t="n">
        <f aca="false">IF(AND(OR(Dashboard!$B$5="All",D2250=Dashboard!$B$5),OR(Dashboard!$D$5="All",N2250=Dashboard!$D$5),OR(AND(C2250&lt;&gt;"",C2250&gt;=Dashboard!$F$5,C2250&lt;=Dashboard!$H$5),AND(C2250="",Dashboard!$F$5&lt;=1980,Dashboard!$H$5&gt;=2016))),1,0)</f>
        <v>1</v>
      </c>
      <c r="Q2250" s="0" t="n">
        <f aca="false">J2250*P2250+ROW()*0.00000001</f>
        <v>0.9200225</v>
      </c>
    </row>
    <row r="2251" customFormat="false" ht="15" hidden="false" customHeight="false" outlineLevel="0" collapsed="false">
      <c r="A2251" s="0" t="s">
        <v>1910</v>
      </c>
      <c r="B2251" s="0" t="s">
        <v>117</v>
      </c>
      <c r="C2251" s="0" t="n">
        <v>1997</v>
      </c>
      <c r="D2251" s="0" t="s">
        <v>34</v>
      </c>
      <c r="E2251" s="0" t="s">
        <v>142</v>
      </c>
      <c r="F2251" s="0" t="n">
        <v>0.51</v>
      </c>
      <c r="G2251" s="0" t="n">
        <v>0.35</v>
      </c>
      <c r="H2251" s="0" t="n">
        <v>0</v>
      </c>
      <c r="I2251" s="0" t="n">
        <v>0.06</v>
      </c>
      <c r="J2251" s="0" t="n">
        <v>0.92</v>
      </c>
      <c r="N2251" s="0" t="s">
        <v>74</v>
      </c>
      <c r="P2251" s="0" t="n">
        <f aca="false">IF(AND(OR(Dashboard!$B$5="All",D2251=Dashboard!$B$5),OR(Dashboard!$D$5="All",N2251=Dashboard!$D$5),OR(AND(C2251&lt;&gt;"",C2251&gt;=Dashboard!$F$5,C2251&lt;=Dashboard!$H$5),AND(C2251="",Dashboard!$F$5&lt;=1980,Dashboard!$H$5&gt;=2016))),1,0)</f>
        <v>1</v>
      </c>
      <c r="Q2251" s="0" t="n">
        <f aca="false">J2251*P2251+ROW()*0.00000001</f>
        <v>0.92002251</v>
      </c>
    </row>
    <row r="2252" customFormat="false" ht="15" hidden="false" customHeight="false" outlineLevel="0" collapsed="false">
      <c r="A2252" s="0" t="s">
        <v>1911</v>
      </c>
      <c r="B2252" s="0" t="s">
        <v>117</v>
      </c>
      <c r="C2252" s="0" t="n">
        <v>1996</v>
      </c>
      <c r="D2252" s="0" t="s">
        <v>34</v>
      </c>
      <c r="E2252" s="0" t="s">
        <v>449</v>
      </c>
      <c r="F2252" s="0" t="n">
        <v>0.51</v>
      </c>
      <c r="G2252" s="0" t="n">
        <v>0.35</v>
      </c>
      <c r="H2252" s="0" t="n">
        <v>0</v>
      </c>
      <c r="I2252" s="0" t="n">
        <v>0.06</v>
      </c>
      <c r="J2252" s="0" t="n">
        <v>0.92</v>
      </c>
      <c r="N2252" s="0" t="s">
        <v>74</v>
      </c>
      <c r="P2252" s="0" t="n">
        <f aca="false">IF(AND(OR(Dashboard!$B$5="All",D2252=Dashboard!$B$5),OR(Dashboard!$D$5="All",N2252=Dashboard!$D$5),OR(AND(C2252&lt;&gt;"",C2252&gt;=Dashboard!$F$5,C2252&lt;=Dashboard!$H$5),AND(C2252="",Dashboard!$F$5&lt;=1980,Dashboard!$H$5&gt;=2016))),1,0)</f>
        <v>1</v>
      </c>
      <c r="Q2252" s="0" t="n">
        <f aca="false">J2252*P2252+ROW()*0.00000001</f>
        <v>0.92002252</v>
      </c>
    </row>
    <row r="2253" customFormat="false" ht="15" hidden="false" customHeight="false" outlineLevel="0" collapsed="false">
      <c r="A2253" s="0" t="s">
        <v>1912</v>
      </c>
      <c r="B2253" s="0" t="s">
        <v>39</v>
      </c>
      <c r="C2253" s="0" t="n">
        <v>1985</v>
      </c>
      <c r="D2253" s="0" t="s">
        <v>16</v>
      </c>
      <c r="E2253" s="0" t="s">
        <v>35</v>
      </c>
      <c r="F2253" s="0" t="n">
        <v>0.39</v>
      </c>
      <c r="G2253" s="0" t="n">
        <v>0.09</v>
      </c>
      <c r="H2253" s="0" t="n">
        <v>0.43</v>
      </c>
      <c r="I2253" s="0" t="n">
        <v>0.01</v>
      </c>
      <c r="J2253" s="0" t="n">
        <v>0.92</v>
      </c>
      <c r="N2253" s="0" t="s">
        <v>35</v>
      </c>
      <c r="P2253" s="0" t="n">
        <f aca="false">IF(AND(OR(Dashboard!$B$5="All",D2253=Dashboard!$B$5),OR(Dashboard!$D$5="All",N2253=Dashboard!$D$5),OR(AND(C2253&lt;&gt;"",C2253&gt;=Dashboard!$F$5,C2253&lt;=Dashboard!$H$5),AND(C2253="",Dashboard!$F$5&lt;=1980,Dashboard!$H$5&gt;=2016))),1,0)</f>
        <v>1</v>
      </c>
      <c r="Q2253" s="0" t="n">
        <f aca="false">J2253*P2253+ROW()*0.00000001</f>
        <v>0.92002253</v>
      </c>
    </row>
    <row r="2254" customFormat="false" ht="15" hidden="false" customHeight="false" outlineLevel="0" collapsed="false">
      <c r="A2254" s="0" t="s">
        <v>1260</v>
      </c>
      <c r="B2254" s="0" t="s">
        <v>108</v>
      </c>
      <c r="C2254" s="0" t="n">
        <v>1999</v>
      </c>
      <c r="D2254" s="0" t="s">
        <v>102</v>
      </c>
      <c r="E2254" s="0" t="s">
        <v>142</v>
      </c>
      <c r="F2254" s="0" t="n">
        <v>0.63</v>
      </c>
      <c r="G2254" s="0" t="n">
        <v>0.27</v>
      </c>
      <c r="H2254" s="0" t="n">
        <v>0</v>
      </c>
      <c r="I2254" s="0" t="n">
        <v>0.02</v>
      </c>
      <c r="J2254" s="0" t="n">
        <v>0.92</v>
      </c>
      <c r="N2254" s="0" t="s">
        <v>35</v>
      </c>
      <c r="P2254" s="0" t="n">
        <f aca="false">IF(AND(OR(Dashboard!$B$5="All",D2254=Dashboard!$B$5),OR(Dashboard!$D$5="All",N2254=Dashboard!$D$5),OR(AND(C2254&lt;&gt;"",C2254&gt;=Dashboard!$F$5,C2254&lt;=Dashboard!$H$5),AND(C2254="",Dashboard!$F$5&lt;=1980,Dashboard!$H$5&gt;=2016))),1,0)</f>
        <v>1</v>
      </c>
      <c r="Q2254" s="0" t="n">
        <f aca="false">J2254*P2254+ROW()*0.00000001</f>
        <v>0.92002254</v>
      </c>
    </row>
    <row r="2255" customFormat="false" ht="15" hidden="false" customHeight="false" outlineLevel="0" collapsed="false">
      <c r="A2255" s="0" t="s">
        <v>1913</v>
      </c>
      <c r="B2255" s="0" t="s">
        <v>70</v>
      </c>
      <c r="C2255" s="0" t="n">
        <v>2012</v>
      </c>
      <c r="D2255" s="0" t="s">
        <v>34</v>
      </c>
      <c r="E2255" s="0" t="s">
        <v>89</v>
      </c>
      <c r="F2255" s="0" t="n">
        <v>0.86</v>
      </c>
      <c r="G2255" s="0" t="n">
        <v>0</v>
      </c>
      <c r="H2255" s="0" t="n">
        <v>0</v>
      </c>
      <c r="I2255" s="0" t="n">
        <v>0.06</v>
      </c>
      <c r="J2255" s="0" t="n">
        <v>0.92</v>
      </c>
      <c r="K2255" s="0" t="n">
        <v>87</v>
      </c>
      <c r="L2255" s="0" t="n">
        <v>7.5</v>
      </c>
      <c r="M2255" s="0" t="s">
        <v>36</v>
      </c>
      <c r="N2255" s="0" t="s">
        <v>74</v>
      </c>
      <c r="O2255" s="0" t="s">
        <v>42</v>
      </c>
      <c r="P2255" s="0" t="n">
        <f aca="false">IF(AND(OR(Dashboard!$B$5="All",D2255=Dashboard!$B$5),OR(Dashboard!$D$5="All",N2255=Dashboard!$D$5),OR(AND(C2255&lt;&gt;"",C2255&gt;=Dashboard!$F$5,C2255&lt;=Dashboard!$H$5),AND(C2255="",Dashboard!$F$5&lt;=1980,Dashboard!$H$5&gt;=2016))),1,0)</f>
        <v>1</v>
      </c>
      <c r="Q2255" s="0" t="n">
        <f aca="false">J2255*P2255+ROW()*0.00000001</f>
        <v>0.92002255</v>
      </c>
    </row>
    <row r="2256" customFormat="false" ht="15" hidden="false" customHeight="false" outlineLevel="0" collapsed="false">
      <c r="A2256" s="0" t="s">
        <v>1914</v>
      </c>
      <c r="B2256" s="0" t="s">
        <v>164</v>
      </c>
      <c r="C2256" s="0" t="n">
        <v>2006</v>
      </c>
      <c r="D2256" s="0" t="s">
        <v>71</v>
      </c>
      <c r="E2256" s="0" t="s">
        <v>418</v>
      </c>
      <c r="F2256" s="0" t="n">
        <v>0.55</v>
      </c>
      <c r="G2256" s="0" t="n">
        <v>0.21</v>
      </c>
      <c r="H2256" s="0" t="n">
        <v>0</v>
      </c>
      <c r="I2256" s="0" t="n">
        <v>0.16</v>
      </c>
      <c r="J2256" s="0" t="n">
        <v>0.92</v>
      </c>
      <c r="K2256" s="0" t="n">
        <v>48</v>
      </c>
      <c r="L2256" s="0" t="n">
        <v>6.4</v>
      </c>
      <c r="M2256" s="0" t="s">
        <v>36</v>
      </c>
      <c r="N2256" s="0" t="s">
        <v>74</v>
      </c>
      <c r="O2256" s="0" t="s">
        <v>177</v>
      </c>
      <c r="P2256" s="0" t="n">
        <f aca="false">IF(AND(OR(Dashboard!$B$5="All",D2256=Dashboard!$B$5),OR(Dashboard!$D$5="All",N2256=Dashboard!$D$5),OR(AND(C2256&lt;&gt;"",C2256&gt;=Dashboard!$F$5,C2256&lt;=Dashboard!$H$5),AND(C2256="",Dashboard!$F$5&lt;=1980,Dashboard!$H$5&gt;=2016))),1,0)</f>
        <v>1</v>
      </c>
      <c r="Q2256" s="0" t="n">
        <f aca="false">J2256*P2256+ROW()*0.00000001</f>
        <v>0.92002256</v>
      </c>
    </row>
    <row r="2257" customFormat="false" ht="15" hidden="false" customHeight="false" outlineLevel="0" collapsed="false">
      <c r="A2257" s="0" t="s">
        <v>1667</v>
      </c>
      <c r="B2257" s="0" t="s">
        <v>64</v>
      </c>
      <c r="C2257" s="0" t="n">
        <v>2010</v>
      </c>
      <c r="D2257" s="0" t="s">
        <v>71</v>
      </c>
      <c r="E2257" s="0" t="s">
        <v>142</v>
      </c>
      <c r="F2257" s="0" t="n">
        <v>0.63</v>
      </c>
      <c r="G2257" s="0" t="n">
        <v>0.2</v>
      </c>
      <c r="H2257" s="0" t="n">
        <v>0.02</v>
      </c>
      <c r="I2257" s="0" t="n">
        <v>0.07</v>
      </c>
      <c r="J2257" s="0" t="n">
        <v>0.92</v>
      </c>
      <c r="K2257" s="0" t="n">
        <v>73</v>
      </c>
      <c r="L2257" s="0" t="n">
        <v>7.7</v>
      </c>
      <c r="M2257" s="0" t="s">
        <v>73</v>
      </c>
      <c r="N2257" s="0" t="s">
        <v>66</v>
      </c>
      <c r="O2257" s="0" t="s">
        <v>37</v>
      </c>
      <c r="P2257" s="0" t="n">
        <f aca="false">IF(AND(OR(Dashboard!$B$5="All",D2257=Dashboard!$B$5),OR(Dashboard!$D$5="All",N2257=Dashboard!$D$5),OR(AND(C2257&lt;&gt;"",C2257&gt;=Dashboard!$F$5,C2257&lt;=Dashboard!$H$5),AND(C2257="",Dashboard!$F$5&lt;=1980,Dashboard!$H$5&gt;=2016))),1,0)</f>
        <v>1</v>
      </c>
      <c r="Q2257" s="0" t="n">
        <f aca="false">J2257*P2257+ROW()*0.00000001</f>
        <v>0.92002257</v>
      </c>
    </row>
    <row r="2258" customFormat="false" ht="15" hidden="false" customHeight="false" outlineLevel="0" collapsed="false">
      <c r="A2258" s="0" t="s">
        <v>1915</v>
      </c>
      <c r="B2258" s="0" t="s">
        <v>33</v>
      </c>
      <c r="C2258" s="0" t="n">
        <v>2011</v>
      </c>
      <c r="D2258" s="0" t="s">
        <v>52</v>
      </c>
      <c r="E2258" s="0" t="s">
        <v>35</v>
      </c>
      <c r="F2258" s="0" t="n">
        <v>0.23</v>
      </c>
      <c r="G2258" s="0" t="n">
        <v>0.42</v>
      </c>
      <c r="H2258" s="0" t="n">
        <v>0.18</v>
      </c>
      <c r="I2258" s="0" t="n">
        <v>0.09</v>
      </c>
      <c r="J2258" s="0" t="n">
        <v>0.92</v>
      </c>
      <c r="K2258" s="0" t="n">
        <v>60</v>
      </c>
      <c r="L2258" s="0" t="n">
        <v>6.1</v>
      </c>
      <c r="M2258" s="0" t="s">
        <v>125</v>
      </c>
      <c r="N2258" s="0" t="s">
        <v>35</v>
      </c>
      <c r="O2258" s="0" t="s">
        <v>53</v>
      </c>
      <c r="P2258" s="0" t="n">
        <f aca="false">IF(AND(OR(Dashboard!$B$5="All",D2258=Dashboard!$B$5),OR(Dashboard!$D$5="All",N2258=Dashboard!$D$5),OR(AND(C2258&lt;&gt;"",C2258&gt;=Dashboard!$F$5,C2258&lt;=Dashboard!$H$5),AND(C2258="",Dashboard!$F$5&lt;=1980,Dashboard!$H$5&gt;=2016))),1,0)</f>
        <v>1</v>
      </c>
      <c r="Q2258" s="0" t="n">
        <f aca="false">J2258*P2258+ROW()*0.00000001</f>
        <v>0.92002258</v>
      </c>
    </row>
    <row r="2259" customFormat="false" ht="15" hidden="false" customHeight="false" outlineLevel="0" collapsed="false">
      <c r="A2259" s="0" t="s">
        <v>1431</v>
      </c>
      <c r="B2259" s="0" t="s">
        <v>64</v>
      </c>
      <c r="C2259" s="0" t="n">
        <v>2008</v>
      </c>
      <c r="D2259" s="0" t="s">
        <v>102</v>
      </c>
      <c r="E2259" s="0" t="s">
        <v>418</v>
      </c>
      <c r="F2259" s="0" t="n">
        <v>0.58</v>
      </c>
      <c r="G2259" s="0" t="n">
        <v>0.26</v>
      </c>
      <c r="H2259" s="0" t="n">
        <v>0</v>
      </c>
      <c r="I2259" s="0" t="n">
        <v>0.08</v>
      </c>
      <c r="J2259" s="0" t="n">
        <v>0.92</v>
      </c>
      <c r="K2259" s="0" t="n">
        <v>79</v>
      </c>
      <c r="L2259" s="0" t="n">
        <v>7.1</v>
      </c>
      <c r="M2259" s="0" t="s">
        <v>103</v>
      </c>
      <c r="N2259" s="0" t="s">
        <v>66</v>
      </c>
      <c r="O2259" s="0" t="s">
        <v>37</v>
      </c>
      <c r="P2259" s="0" t="n">
        <f aca="false">IF(AND(OR(Dashboard!$B$5="All",D2259=Dashboard!$B$5),OR(Dashboard!$D$5="All",N2259=Dashboard!$D$5),OR(AND(C2259&lt;&gt;"",C2259&gt;=Dashboard!$F$5,C2259&lt;=Dashboard!$H$5),AND(C2259="",Dashboard!$F$5&lt;=1980,Dashboard!$H$5&gt;=2016))),1,0)</f>
        <v>1</v>
      </c>
      <c r="Q2259" s="0" t="n">
        <f aca="false">J2259*P2259+ROW()*0.00000001</f>
        <v>0.92002259</v>
      </c>
    </row>
    <row r="2260" customFormat="false" ht="15" hidden="false" customHeight="false" outlineLevel="0" collapsed="false">
      <c r="A2260" s="0" t="s">
        <v>1916</v>
      </c>
      <c r="B2260" s="0" t="s">
        <v>186</v>
      </c>
      <c r="C2260" s="0" t="n">
        <v>2006</v>
      </c>
      <c r="D2260" s="0" t="s">
        <v>41</v>
      </c>
      <c r="E2260" s="0" t="s">
        <v>154</v>
      </c>
      <c r="F2260" s="0" t="n">
        <v>0.71</v>
      </c>
      <c r="G2260" s="0" t="n">
        <v>0.18</v>
      </c>
      <c r="H2260" s="0" t="n">
        <v>0</v>
      </c>
      <c r="I2260" s="0" t="n">
        <v>0.03</v>
      </c>
      <c r="J2260" s="0" t="n">
        <v>0.92</v>
      </c>
      <c r="K2260" s="0" t="n">
        <v>59</v>
      </c>
      <c r="L2260" s="0" t="n">
        <v>8</v>
      </c>
      <c r="M2260" s="0" t="s">
        <v>36</v>
      </c>
      <c r="N2260" s="0" t="s">
        <v>35</v>
      </c>
      <c r="O2260" s="0" t="s">
        <v>53</v>
      </c>
      <c r="P2260" s="0" t="n">
        <f aca="false">IF(AND(OR(Dashboard!$B$5="All",D2260=Dashboard!$B$5),OR(Dashboard!$D$5="All",N2260=Dashboard!$D$5),OR(AND(C2260&lt;&gt;"",C2260&gt;=Dashboard!$F$5,C2260&lt;=Dashboard!$H$5),AND(C2260="",Dashboard!$F$5&lt;=1980,Dashboard!$H$5&gt;=2016))),1,0)</f>
        <v>1</v>
      </c>
      <c r="Q2260" s="0" t="n">
        <f aca="false">J2260*P2260+ROW()*0.00000001</f>
        <v>0.9200226</v>
      </c>
    </row>
    <row r="2261" customFormat="false" ht="15" hidden="false" customHeight="false" outlineLevel="0" collapsed="false">
      <c r="A2261" s="0" t="s">
        <v>1917</v>
      </c>
      <c r="B2261" s="0" t="s">
        <v>76</v>
      </c>
      <c r="C2261" s="0" t="n">
        <v>2003</v>
      </c>
      <c r="D2261" s="0" t="s">
        <v>41</v>
      </c>
      <c r="E2261" s="0" t="s">
        <v>1551</v>
      </c>
      <c r="F2261" s="0" t="n">
        <v>0.45</v>
      </c>
      <c r="G2261" s="0" t="n">
        <v>0.35</v>
      </c>
      <c r="H2261" s="0" t="n">
        <v>0</v>
      </c>
      <c r="I2261" s="0" t="n">
        <v>0.12</v>
      </c>
      <c r="J2261" s="0" t="n">
        <v>0.92</v>
      </c>
      <c r="N2261" s="0" t="s">
        <v>74</v>
      </c>
      <c r="P2261" s="0" t="n">
        <f aca="false">IF(AND(OR(Dashboard!$B$5="All",D2261=Dashboard!$B$5),OR(Dashboard!$D$5="All",N2261=Dashboard!$D$5),OR(AND(C2261&lt;&gt;"",C2261&gt;=Dashboard!$F$5,C2261&lt;=Dashboard!$H$5),AND(C2261="",Dashboard!$F$5&lt;=1980,Dashboard!$H$5&gt;=2016))),1,0)</f>
        <v>1</v>
      </c>
      <c r="Q2261" s="0" t="n">
        <f aca="false">J2261*P2261+ROW()*0.00000001</f>
        <v>0.92002261</v>
      </c>
    </row>
    <row r="2262" customFormat="false" ht="15" hidden="false" customHeight="false" outlineLevel="0" collapsed="false">
      <c r="A2262" s="0" t="s">
        <v>1918</v>
      </c>
      <c r="B2262" s="0" t="s">
        <v>117</v>
      </c>
      <c r="C2262" s="0" t="n">
        <v>1996</v>
      </c>
      <c r="D2262" s="0" t="s">
        <v>102</v>
      </c>
      <c r="E2262" s="0" t="s">
        <v>89</v>
      </c>
      <c r="F2262" s="0" t="n">
        <v>0.12</v>
      </c>
      <c r="G2262" s="0" t="n">
        <v>0.08</v>
      </c>
      <c r="H2262" s="0" t="n">
        <v>0.66</v>
      </c>
      <c r="I2262" s="0" t="n">
        <v>0.06</v>
      </c>
      <c r="J2262" s="0" t="n">
        <v>0.92</v>
      </c>
      <c r="N2262" s="0" t="s">
        <v>74</v>
      </c>
      <c r="P2262" s="0" t="n">
        <f aca="false">IF(AND(OR(Dashboard!$B$5="All",D2262=Dashboard!$B$5),OR(Dashboard!$D$5="All",N2262=Dashboard!$D$5),OR(AND(C2262&lt;&gt;"",C2262&gt;=Dashboard!$F$5,C2262&lt;=Dashboard!$H$5),AND(C2262="",Dashboard!$F$5&lt;=1980,Dashboard!$H$5&gt;=2016))),1,0)</f>
        <v>1</v>
      </c>
      <c r="Q2262" s="0" t="n">
        <f aca="false">J2262*P2262+ROW()*0.00000001</f>
        <v>0.92002262</v>
      </c>
    </row>
    <row r="2263" customFormat="false" ht="15" hidden="false" customHeight="false" outlineLevel="0" collapsed="false">
      <c r="A2263" s="0" t="s">
        <v>1919</v>
      </c>
      <c r="B2263" s="0" t="s">
        <v>64</v>
      </c>
      <c r="C2263" s="0" t="n">
        <v>2006</v>
      </c>
      <c r="D2263" s="0" t="s">
        <v>46</v>
      </c>
      <c r="E2263" s="0" t="s">
        <v>65</v>
      </c>
      <c r="F2263" s="0" t="n">
        <v>0.3</v>
      </c>
      <c r="G2263" s="0" t="n">
        <v>0.32</v>
      </c>
      <c r="H2263" s="0" t="n">
        <v>0.21</v>
      </c>
      <c r="I2263" s="0" t="n">
        <v>0.08</v>
      </c>
      <c r="J2263" s="0" t="n">
        <v>0.92</v>
      </c>
      <c r="K2263" s="0" t="n">
        <v>79</v>
      </c>
      <c r="L2263" s="0" t="n">
        <v>7.8</v>
      </c>
      <c r="M2263" s="0" t="s">
        <v>103</v>
      </c>
      <c r="N2263" s="0" t="s">
        <v>66</v>
      </c>
      <c r="O2263" s="0" t="s">
        <v>37</v>
      </c>
      <c r="P2263" s="0" t="n">
        <f aca="false">IF(AND(OR(Dashboard!$B$5="All",D2263=Dashboard!$B$5),OR(Dashboard!$D$5="All",N2263=Dashboard!$D$5),OR(AND(C2263&lt;&gt;"",C2263&gt;=Dashboard!$F$5,C2263&lt;=Dashboard!$H$5),AND(C2263="",Dashboard!$F$5&lt;=1980,Dashboard!$H$5&gt;=2016))),1,0)</f>
        <v>1</v>
      </c>
      <c r="Q2263" s="0" t="n">
        <f aca="false">J2263*P2263+ROW()*0.00000001</f>
        <v>0.92002263</v>
      </c>
    </row>
    <row r="2264" customFormat="false" ht="15" hidden="false" customHeight="false" outlineLevel="0" collapsed="false">
      <c r="A2264" s="0" t="s">
        <v>1920</v>
      </c>
      <c r="B2264" s="0" t="s">
        <v>70</v>
      </c>
      <c r="C2264" s="0" t="n">
        <v>2009</v>
      </c>
      <c r="D2264" s="0" t="s">
        <v>52</v>
      </c>
      <c r="E2264" s="0" t="s">
        <v>89</v>
      </c>
      <c r="F2264" s="0" t="n">
        <v>0.16</v>
      </c>
      <c r="G2264" s="0" t="n">
        <v>0.57</v>
      </c>
      <c r="H2264" s="0" t="n">
        <v>0</v>
      </c>
      <c r="I2264" s="0" t="n">
        <v>0.19</v>
      </c>
      <c r="J2264" s="0" t="n">
        <v>0.91</v>
      </c>
      <c r="N2264" s="0" t="s">
        <v>74</v>
      </c>
      <c r="P2264" s="0" t="n">
        <f aca="false">IF(AND(OR(Dashboard!$B$5="All",D2264=Dashboard!$B$5),OR(Dashboard!$D$5="All",N2264=Dashboard!$D$5),OR(AND(C2264&lt;&gt;"",C2264&gt;=Dashboard!$F$5,C2264&lt;=Dashboard!$H$5),AND(C2264="",Dashboard!$F$5&lt;=1980,Dashboard!$H$5&gt;=2016))),1,0)</f>
        <v>1</v>
      </c>
      <c r="Q2264" s="0" t="n">
        <f aca="false">J2264*P2264+ROW()*0.00000001</f>
        <v>0.91002264</v>
      </c>
    </row>
    <row r="2265" customFormat="false" ht="15" hidden="false" customHeight="false" outlineLevel="0" collapsed="false">
      <c r="A2265" s="0" t="s">
        <v>1921</v>
      </c>
      <c r="B2265" s="0" t="s">
        <v>97</v>
      </c>
      <c r="C2265" s="0" t="n">
        <v>2012</v>
      </c>
      <c r="D2265" s="0" t="s">
        <v>71</v>
      </c>
      <c r="E2265" s="0" t="s">
        <v>1922</v>
      </c>
      <c r="F2265" s="0" t="n">
        <v>0.41</v>
      </c>
      <c r="G2265" s="0" t="n">
        <v>0.17</v>
      </c>
      <c r="H2265" s="0" t="n">
        <v>0.3</v>
      </c>
      <c r="I2265" s="0" t="n">
        <v>0.05</v>
      </c>
      <c r="J2265" s="0" t="n">
        <v>0.91</v>
      </c>
      <c r="K2265" s="0" t="n">
        <v>74</v>
      </c>
      <c r="L2265" s="0" t="n">
        <v>8.2</v>
      </c>
      <c r="M2265" s="0" t="s">
        <v>36</v>
      </c>
      <c r="N2265" s="0" t="s">
        <v>35</v>
      </c>
      <c r="O2265" s="0" t="s">
        <v>37</v>
      </c>
      <c r="P2265" s="0" t="n">
        <f aca="false">IF(AND(OR(Dashboard!$B$5="All",D2265=Dashboard!$B$5),OR(Dashboard!$D$5="All",N2265=Dashboard!$D$5),OR(AND(C2265&lt;&gt;"",C2265&gt;=Dashboard!$F$5,C2265&lt;=Dashboard!$H$5),AND(C2265="",Dashboard!$F$5&lt;=1980,Dashboard!$H$5&gt;=2016))),1,0)</f>
        <v>1</v>
      </c>
      <c r="Q2265" s="0" t="n">
        <f aca="false">J2265*P2265+ROW()*0.00000001</f>
        <v>0.91002265</v>
      </c>
    </row>
    <row r="2266" customFormat="false" ht="15" hidden="false" customHeight="false" outlineLevel="0" collapsed="false">
      <c r="A2266" s="0" t="s">
        <v>507</v>
      </c>
      <c r="B2266" s="0" t="s">
        <v>33</v>
      </c>
      <c r="C2266" s="0" t="n">
        <v>2008</v>
      </c>
      <c r="D2266" s="0" t="s">
        <v>71</v>
      </c>
      <c r="E2266" s="0" t="s">
        <v>91</v>
      </c>
      <c r="F2266" s="0" t="n">
        <v>0.5</v>
      </c>
      <c r="G2266" s="0" t="n">
        <v>0.32</v>
      </c>
      <c r="H2266" s="0" t="n">
        <v>0</v>
      </c>
      <c r="I2266" s="0" t="n">
        <v>0.09</v>
      </c>
      <c r="J2266" s="0" t="n">
        <v>0.91</v>
      </c>
      <c r="K2266" s="0" t="n">
        <v>70</v>
      </c>
      <c r="L2266" s="0" t="n">
        <v>6.7</v>
      </c>
      <c r="M2266" s="0" t="s">
        <v>125</v>
      </c>
      <c r="N2266" s="0" t="s">
        <v>35</v>
      </c>
      <c r="O2266" s="0" t="s">
        <v>67</v>
      </c>
      <c r="P2266" s="0" t="n">
        <f aca="false">IF(AND(OR(Dashboard!$B$5="All",D2266=Dashboard!$B$5),OR(Dashboard!$D$5="All",N2266=Dashboard!$D$5),OR(AND(C2266&lt;&gt;"",C2266&gt;=Dashboard!$F$5,C2266&lt;=Dashboard!$H$5),AND(C2266="",Dashboard!$F$5&lt;=1980,Dashboard!$H$5&gt;=2016))),1,0)</f>
        <v>1</v>
      </c>
      <c r="Q2266" s="0" t="n">
        <f aca="false">J2266*P2266+ROW()*0.00000001</f>
        <v>0.91002266</v>
      </c>
    </row>
    <row r="2267" customFormat="false" ht="15" hidden="false" customHeight="false" outlineLevel="0" collapsed="false">
      <c r="A2267" s="0" t="s">
        <v>1923</v>
      </c>
      <c r="B2267" s="0" t="s">
        <v>76</v>
      </c>
      <c r="C2267" s="0" t="n">
        <v>2002</v>
      </c>
      <c r="D2267" s="0" t="s">
        <v>34</v>
      </c>
      <c r="E2267" s="0" t="s">
        <v>91</v>
      </c>
      <c r="F2267" s="0" t="n">
        <v>0.45</v>
      </c>
      <c r="G2267" s="0" t="n">
        <v>0.35</v>
      </c>
      <c r="H2267" s="0" t="n">
        <v>0</v>
      </c>
      <c r="I2267" s="0" t="n">
        <v>0.12</v>
      </c>
      <c r="J2267" s="0" t="n">
        <v>0.91</v>
      </c>
      <c r="N2267" s="0" t="s">
        <v>74</v>
      </c>
      <c r="P2267" s="0" t="n">
        <f aca="false">IF(AND(OR(Dashboard!$B$5="All",D2267=Dashboard!$B$5),OR(Dashboard!$D$5="All",N2267=Dashboard!$D$5),OR(AND(C2267&lt;&gt;"",C2267&gt;=Dashboard!$F$5,C2267&lt;=Dashboard!$H$5),AND(C2267="",Dashboard!$F$5&lt;=1980,Dashboard!$H$5&gt;=2016))),1,0)</f>
        <v>1</v>
      </c>
      <c r="Q2267" s="0" t="n">
        <f aca="false">J2267*P2267+ROW()*0.00000001</f>
        <v>0.91002267</v>
      </c>
    </row>
    <row r="2268" customFormat="false" ht="15" hidden="false" customHeight="false" outlineLevel="0" collapsed="false">
      <c r="A2268" s="0" t="s">
        <v>1924</v>
      </c>
      <c r="B2268" s="0" t="s">
        <v>33</v>
      </c>
      <c r="C2268" s="0" t="n">
        <v>2009</v>
      </c>
      <c r="D2268" s="0" t="s">
        <v>34</v>
      </c>
      <c r="E2268" s="0" t="s">
        <v>142</v>
      </c>
      <c r="F2268" s="0" t="n">
        <v>0.28</v>
      </c>
      <c r="G2268" s="0" t="n">
        <v>0.51</v>
      </c>
      <c r="H2268" s="0" t="n">
        <v>0.02</v>
      </c>
      <c r="I2268" s="0" t="n">
        <v>0.11</v>
      </c>
      <c r="J2268" s="0" t="n">
        <v>0.91</v>
      </c>
      <c r="N2268" s="0" t="s">
        <v>35</v>
      </c>
      <c r="P2268" s="0" t="n">
        <f aca="false">IF(AND(OR(Dashboard!$B$5="All",D2268=Dashboard!$B$5),OR(Dashboard!$D$5="All",N2268=Dashboard!$D$5),OR(AND(C2268&lt;&gt;"",C2268&gt;=Dashboard!$F$5,C2268&lt;=Dashboard!$H$5),AND(C2268="",Dashboard!$F$5&lt;=1980,Dashboard!$H$5&gt;=2016))),1,0)</f>
        <v>1</v>
      </c>
      <c r="Q2268" s="0" t="n">
        <f aca="false">J2268*P2268+ROW()*0.00000001</f>
        <v>0.91002268</v>
      </c>
    </row>
    <row r="2269" customFormat="false" ht="15" hidden="false" customHeight="false" outlineLevel="0" collapsed="false">
      <c r="A2269" s="0" t="s">
        <v>1400</v>
      </c>
      <c r="B2269" s="0" t="s">
        <v>70</v>
      </c>
      <c r="C2269" s="0" t="n">
        <v>2010</v>
      </c>
      <c r="D2269" s="0" t="s">
        <v>34</v>
      </c>
      <c r="E2269" s="0" t="s">
        <v>142</v>
      </c>
      <c r="F2269" s="0" t="n">
        <v>0.52</v>
      </c>
      <c r="G2269" s="0" t="n">
        <v>0.27</v>
      </c>
      <c r="H2269" s="0" t="n">
        <v>0</v>
      </c>
      <c r="I2269" s="0" t="n">
        <v>0.12</v>
      </c>
      <c r="J2269" s="0" t="n">
        <v>0.91</v>
      </c>
      <c r="K2269" s="0" t="n">
        <v>78</v>
      </c>
      <c r="L2269" s="0" t="n">
        <v>5.4</v>
      </c>
      <c r="M2269" s="0" t="s">
        <v>36</v>
      </c>
      <c r="N2269" s="0" t="s">
        <v>74</v>
      </c>
      <c r="O2269" s="0" t="s">
        <v>37</v>
      </c>
      <c r="P2269" s="0" t="n">
        <f aca="false">IF(AND(OR(Dashboard!$B$5="All",D2269=Dashboard!$B$5),OR(Dashboard!$D$5="All",N2269=Dashboard!$D$5),OR(AND(C2269&lt;&gt;"",C2269&gt;=Dashboard!$F$5,C2269&lt;=Dashboard!$H$5),AND(C2269="",Dashboard!$F$5&lt;=1980,Dashboard!$H$5&gt;=2016))),1,0)</f>
        <v>1</v>
      </c>
      <c r="Q2269" s="0" t="n">
        <f aca="false">J2269*P2269+ROW()*0.00000001</f>
        <v>0.91002269</v>
      </c>
    </row>
    <row r="2270" customFormat="false" ht="15" hidden="false" customHeight="false" outlineLevel="0" collapsed="false">
      <c r="A2270" s="0" t="s">
        <v>1925</v>
      </c>
      <c r="B2270" s="0" t="s">
        <v>33</v>
      </c>
      <c r="C2270" s="0" t="n">
        <v>2010</v>
      </c>
      <c r="D2270" s="0" t="s">
        <v>34</v>
      </c>
      <c r="E2270" s="0" t="s">
        <v>72</v>
      </c>
      <c r="F2270" s="0" t="n">
        <v>0.76</v>
      </c>
      <c r="G2270" s="0" t="n">
        <v>0.09</v>
      </c>
      <c r="H2270" s="0" t="n">
        <v>0</v>
      </c>
      <c r="I2270" s="0" t="n">
        <v>0.06</v>
      </c>
      <c r="J2270" s="0" t="n">
        <v>0.91</v>
      </c>
      <c r="M2270" s="0" t="s">
        <v>36</v>
      </c>
      <c r="N2270" s="0" t="s">
        <v>35</v>
      </c>
      <c r="P2270" s="0" t="n">
        <f aca="false">IF(AND(OR(Dashboard!$B$5="All",D2270=Dashboard!$B$5),OR(Dashboard!$D$5="All",N2270=Dashboard!$D$5),OR(AND(C2270&lt;&gt;"",C2270&gt;=Dashboard!$F$5,C2270&lt;=Dashboard!$H$5),AND(C2270="",Dashboard!$F$5&lt;=1980,Dashboard!$H$5&gt;=2016))),1,0)</f>
        <v>1</v>
      </c>
      <c r="Q2270" s="0" t="n">
        <f aca="false">J2270*P2270+ROW()*0.00000001</f>
        <v>0.9100227</v>
      </c>
    </row>
    <row r="2271" customFormat="false" ht="15" hidden="false" customHeight="false" outlineLevel="0" collapsed="false">
      <c r="A2271" s="0" t="s">
        <v>1926</v>
      </c>
      <c r="B2271" s="0" t="s">
        <v>76</v>
      </c>
      <c r="C2271" s="0" t="n">
        <v>2002</v>
      </c>
      <c r="D2271" s="0" t="s">
        <v>34</v>
      </c>
      <c r="E2271" s="0" t="s">
        <v>142</v>
      </c>
      <c r="F2271" s="0" t="n">
        <v>0.45</v>
      </c>
      <c r="G2271" s="0" t="n">
        <v>0.35</v>
      </c>
      <c r="H2271" s="0" t="n">
        <v>0</v>
      </c>
      <c r="I2271" s="0" t="n">
        <v>0.12</v>
      </c>
      <c r="J2271" s="0" t="n">
        <v>0.91</v>
      </c>
      <c r="K2271" s="0" t="n">
        <v>76</v>
      </c>
      <c r="L2271" s="0" t="n">
        <v>8.1</v>
      </c>
      <c r="M2271" s="0" t="s">
        <v>103</v>
      </c>
      <c r="N2271" s="0" t="s">
        <v>74</v>
      </c>
      <c r="O2271" s="0" t="s">
        <v>37</v>
      </c>
      <c r="P2271" s="0" t="n">
        <f aca="false">IF(AND(OR(Dashboard!$B$5="All",D2271=Dashboard!$B$5),OR(Dashboard!$D$5="All",N2271=Dashboard!$D$5),OR(AND(C2271&lt;&gt;"",C2271&gt;=Dashboard!$F$5,C2271&lt;=Dashboard!$H$5),AND(C2271="",Dashboard!$F$5&lt;=1980,Dashboard!$H$5&gt;=2016))),1,0)</f>
        <v>1</v>
      </c>
      <c r="Q2271" s="0" t="n">
        <f aca="false">J2271*P2271+ROW()*0.00000001</f>
        <v>0.91002271</v>
      </c>
    </row>
    <row r="2272" customFormat="false" ht="15" hidden="false" customHeight="false" outlineLevel="0" collapsed="false">
      <c r="A2272" s="0" t="s">
        <v>1274</v>
      </c>
      <c r="B2272" s="0" t="s">
        <v>94</v>
      </c>
      <c r="C2272" s="0" t="n">
        <v>2013</v>
      </c>
      <c r="D2272" s="0" t="s">
        <v>102</v>
      </c>
      <c r="E2272" s="0" t="s">
        <v>243</v>
      </c>
      <c r="F2272" s="0" t="n">
        <v>0.46</v>
      </c>
      <c r="G2272" s="0" t="n">
        <v>0.3</v>
      </c>
      <c r="H2272" s="0" t="n">
        <v>0</v>
      </c>
      <c r="I2272" s="0" t="n">
        <v>0.16</v>
      </c>
      <c r="J2272" s="0" t="n">
        <v>0.91</v>
      </c>
      <c r="N2272" s="0" t="s">
        <v>74</v>
      </c>
      <c r="P2272" s="0" t="n">
        <f aca="false">IF(AND(OR(Dashboard!$B$5="All",D2272=Dashboard!$B$5),OR(Dashboard!$D$5="All",N2272=Dashboard!$D$5),OR(AND(C2272&lt;&gt;"",C2272&gt;=Dashboard!$F$5,C2272&lt;=Dashboard!$H$5),AND(C2272="",Dashboard!$F$5&lt;=1980,Dashboard!$H$5&gt;=2016))),1,0)</f>
        <v>1</v>
      </c>
      <c r="Q2272" s="0" t="n">
        <f aca="false">J2272*P2272+ROW()*0.00000001</f>
        <v>0.91002272</v>
      </c>
    </row>
    <row r="2273" customFormat="false" ht="15" hidden="false" customHeight="false" outlineLevel="0" collapsed="false">
      <c r="A2273" s="0" t="s">
        <v>1927</v>
      </c>
      <c r="B2273" s="0" t="s">
        <v>64</v>
      </c>
      <c r="C2273" s="0" t="n">
        <v>2008</v>
      </c>
      <c r="D2273" s="0" t="s">
        <v>246</v>
      </c>
      <c r="E2273" s="0" t="s">
        <v>124</v>
      </c>
      <c r="F2273" s="0" t="n">
        <v>0.58</v>
      </c>
      <c r="G2273" s="0" t="n">
        <v>0.24</v>
      </c>
      <c r="H2273" s="0" t="n">
        <v>0.01</v>
      </c>
      <c r="I2273" s="0" t="n">
        <v>0.09</v>
      </c>
      <c r="J2273" s="0" t="n">
        <v>0.91</v>
      </c>
      <c r="K2273" s="0" t="n">
        <v>77</v>
      </c>
      <c r="L2273" s="0" t="n">
        <v>7.2</v>
      </c>
      <c r="M2273" s="0" t="s">
        <v>103</v>
      </c>
      <c r="N2273" s="0" t="s">
        <v>66</v>
      </c>
      <c r="O2273" s="0" t="s">
        <v>37</v>
      </c>
      <c r="P2273" s="0" t="n">
        <f aca="false">IF(AND(OR(Dashboard!$B$5="All",D2273=Dashboard!$B$5),OR(Dashboard!$D$5="All",N2273=Dashboard!$D$5),OR(AND(C2273&lt;&gt;"",C2273&gt;=Dashboard!$F$5,C2273&lt;=Dashboard!$H$5),AND(C2273="",Dashboard!$F$5&lt;=1980,Dashboard!$H$5&gt;=2016))),1,0)</f>
        <v>1</v>
      </c>
      <c r="Q2273" s="0" t="n">
        <f aca="false">J2273*P2273+ROW()*0.00000001</f>
        <v>0.91002273</v>
      </c>
    </row>
    <row r="2274" customFormat="false" ht="15" hidden="false" customHeight="false" outlineLevel="0" collapsed="false">
      <c r="A2274" s="0" t="s">
        <v>1433</v>
      </c>
      <c r="B2274" s="0" t="s">
        <v>70</v>
      </c>
      <c r="D2274" s="0" t="s">
        <v>71</v>
      </c>
      <c r="E2274" s="0" t="s">
        <v>243</v>
      </c>
      <c r="F2274" s="0" t="n">
        <v>0.36</v>
      </c>
      <c r="G2274" s="0" t="n">
        <v>0.41</v>
      </c>
      <c r="H2274" s="0" t="n">
        <v>0</v>
      </c>
      <c r="I2274" s="0" t="n">
        <v>0.15</v>
      </c>
      <c r="J2274" s="0" t="n">
        <v>0.91</v>
      </c>
      <c r="K2274" s="0" t="n">
        <v>76</v>
      </c>
      <c r="L2274" s="0" t="n">
        <v>8.3</v>
      </c>
      <c r="M2274" s="0" t="s">
        <v>125</v>
      </c>
      <c r="N2274" s="0" t="s">
        <v>74</v>
      </c>
      <c r="O2274" s="0" t="s">
        <v>37</v>
      </c>
      <c r="P2274" s="0" t="n">
        <f aca="false">IF(AND(OR(Dashboard!$B$5="All",D2274=Dashboard!$B$5),OR(Dashboard!$D$5="All",N2274=Dashboard!$D$5),OR(AND(C2274&lt;&gt;"",C2274&gt;=Dashboard!$F$5,C2274&lt;=Dashboard!$H$5),AND(C2274="",Dashboard!$F$5&lt;=1980,Dashboard!$H$5&gt;=2016))),1,0)</f>
        <v>1</v>
      </c>
      <c r="Q2274" s="0" t="n">
        <f aca="false">J2274*P2274+ROW()*0.00000001</f>
        <v>0.91002274</v>
      </c>
    </row>
    <row r="2275" customFormat="false" ht="15" hidden="false" customHeight="false" outlineLevel="0" collapsed="false">
      <c r="A2275" s="0" t="s">
        <v>1928</v>
      </c>
      <c r="B2275" s="0" t="s">
        <v>76</v>
      </c>
      <c r="C2275" s="0" t="n">
        <v>2003</v>
      </c>
      <c r="D2275" s="0" t="s">
        <v>41</v>
      </c>
      <c r="E2275" s="0" t="s">
        <v>1929</v>
      </c>
      <c r="F2275" s="0" t="n">
        <v>0.35</v>
      </c>
      <c r="G2275" s="0" t="n">
        <v>0.27</v>
      </c>
      <c r="H2275" s="0" t="n">
        <v>0.21</v>
      </c>
      <c r="I2275" s="0" t="n">
        <v>0.09</v>
      </c>
      <c r="J2275" s="0" t="n">
        <v>0.91</v>
      </c>
      <c r="K2275" s="0" t="n">
        <v>63</v>
      </c>
      <c r="L2275" s="0" t="n">
        <v>8.9</v>
      </c>
      <c r="M2275" s="0" t="s">
        <v>36</v>
      </c>
      <c r="N2275" s="0" t="s">
        <v>74</v>
      </c>
      <c r="O2275" s="0" t="s">
        <v>67</v>
      </c>
      <c r="P2275" s="0" t="n">
        <f aca="false">IF(AND(OR(Dashboard!$B$5="All",D2275=Dashboard!$B$5),OR(Dashboard!$D$5="All",N2275=Dashboard!$D$5),OR(AND(C2275&lt;&gt;"",C2275&gt;=Dashboard!$F$5,C2275&lt;=Dashboard!$H$5),AND(C2275="",Dashboard!$F$5&lt;=1980,Dashboard!$H$5&gt;=2016))),1,0)</f>
        <v>1</v>
      </c>
      <c r="Q2275" s="0" t="n">
        <f aca="false">J2275*P2275+ROW()*0.00000001</f>
        <v>0.91002275</v>
      </c>
    </row>
    <row r="2276" customFormat="false" ht="15" hidden="false" customHeight="false" outlineLevel="0" collapsed="false">
      <c r="A2276" s="0" t="s">
        <v>1930</v>
      </c>
      <c r="B2276" s="0" t="s">
        <v>33</v>
      </c>
      <c r="C2276" s="0" t="n">
        <v>2010</v>
      </c>
      <c r="D2276" s="0" t="s">
        <v>46</v>
      </c>
      <c r="E2276" s="0" t="s">
        <v>35</v>
      </c>
      <c r="F2276" s="0" t="n">
        <v>0.43</v>
      </c>
      <c r="G2276" s="0" t="n">
        <v>0.25</v>
      </c>
      <c r="H2276" s="0" t="n">
        <v>0.16</v>
      </c>
      <c r="I2276" s="0" t="n">
        <v>0.07</v>
      </c>
      <c r="J2276" s="0" t="n">
        <v>0.91</v>
      </c>
      <c r="K2276" s="0" t="n">
        <v>92</v>
      </c>
      <c r="L2276" s="0" t="n">
        <v>8.9</v>
      </c>
      <c r="M2276" s="0" t="s">
        <v>103</v>
      </c>
      <c r="N2276" s="0" t="s">
        <v>35</v>
      </c>
      <c r="O2276" s="0" t="s">
        <v>60</v>
      </c>
      <c r="P2276" s="0" t="n">
        <f aca="false">IF(AND(OR(Dashboard!$B$5="All",D2276=Dashboard!$B$5),OR(Dashboard!$D$5="All",N2276=Dashboard!$D$5),OR(AND(C2276&lt;&gt;"",C2276&gt;=Dashboard!$F$5,C2276&lt;=Dashboard!$H$5),AND(C2276="",Dashboard!$F$5&lt;=1980,Dashboard!$H$5&gt;=2016))),1,0)</f>
        <v>1</v>
      </c>
      <c r="Q2276" s="0" t="n">
        <f aca="false">J2276*P2276+ROW()*0.00000001</f>
        <v>0.91002276</v>
      </c>
    </row>
    <row r="2277" customFormat="false" ht="15" hidden="false" customHeight="false" outlineLevel="0" collapsed="false">
      <c r="A2277" s="0" t="s">
        <v>238</v>
      </c>
      <c r="B2277" s="0" t="s">
        <v>152</v>
      </c>
      <c r="C2277" s="0" t="n">
        <v>2008</v>
      </c>
      <c r="D2277" s="0" t="s">
        <v>114</v>
      </c>
      <c r="E2277" s="0" t="s">
        <v>124</v>
      </c>
      <c r="F2277" s="0" t="n">
        <v>0.01</v>
      </c>
      <c r="G2277" s="0" t="n">
        <v>0.83</v>
      </c>
      <c r="H2277" s="0" t="n">
        <v>0</v>
      </c>
      <c r="I2277" s="0" t="n">
        <v>0.07</v>
      </c>
      <c r="J2277" s="0" t="n">
        <v>0.91</v>
      </c>
      <c r="N2277" s="0" t="s">
        <v>152</v>
      </c>
      <c r="P2277" s="0" t="n">
        <f aca="false">IF(AND(OR(Dashboard!$B$5="All",D2277=Dashboard!$B$5),OR(Dashboard!$D$5="All",N2277=Dashboard!$D$5),OR(AND(C2277&lt;&gt;"",C2277&gt;=Dashboard!$F$5,C2277&lt;=Dashboard!$H$5),AND(C2277="",Dashboard!$F$5&lt;=1980,Dashboard!$H$5&gt;=2016))),1,0)</f>
        <v>1</v>
      </c>
      <c r="Q2277" s="0" t="n">
        <f aca="false">J2277*P2277+ROW()*0.00000001</f>
        <v>0.91002277</v>
      </c>
    </row>
    <row r="2278" customFormat="false" ht="15" hidden="false" customHeight="false" outlineLevel="0" collapsed="false">
      <c r="A2278" s="0" t="s">
        <v>1931</v>
      </c>
      <c r="B2278" s="0" t="s">
        <v>108</v>
      </c>
      <c r="C2278" s="0" t="n">
        <v>1998</v>
      </c>
      <c r="D2278" s="0" t="s">
        <v>16</v>
      </c>
      <c r="E2278" s="0" t="s">
        <v>342</v>
      </c>
      <c r="F2278" s="0" t="n">
        <v>0.72</v>
      </c>
      <c r="G2278" s="0" t="n">
        <v>0.17</v>
      </c>
      <c r="H2278" s="0" t="n">
        <v>0</v>
      </c>
      <c r="I2278" s="0" t="n">
        <v>0.01</v>
      </c>
      <c r="J2278" s="0" t="n">
        <v>0.91</v>
      </c>
      <c r="N2278" s="0" t="s">
        <v>35</v>
      </c>
      <c r="P2278" s="0" t="n">
        <f aca="false">IF(AND(OR(Dashboard!$B$5="All",D2278=Dashboard!$B$5),OR(Dashboard!$D$5="All",N2278=Dashboard!$D$5),OR(AND(C2278&lt;&gt;"",C2278&gt;=Dashboard!$F$5,C2278&lt;=Dashboard!$H$5),AND(C2278="",Dashboard!$F$5&lt;=1980,Dashboard!$H$5&gt;=2016))),1,0)</f>
        <v>1</v>
      </c>
      <c r="Q2278" s="0" t="n">
        <f aca="false">J2278*P2278+ROW()*0.00000001</f>
        <v>0.91002278</v>
      </c>
    </row>
    <row r="2279" customFormat="false" ht="15" hidden="false" customHeight="false" outlineLevel="0" collapsed="false">
      <c r="A2279" s="0" t="s">
        <v>1932</v>
      </c>
      <c r="B2279" s="0" t="s">
        <v>117</v>
      </c>
      <c r="C2279" s="0" t="n">
        <v>2000</v>
      </c>
      <c r="D2279" s="0" t="s">
        <v>41</v>
      </c>
      <c r="E2279" s="0" t="s">
        <v>547</v>
      </c>
      <c r="F2279" s="0" t="n">
        <v>0.02</v>
      </c>
      <c r="G2279" s="0" t="n">
        <v>0.8</v>
      </c>
      <c r="H2279" s="0" t="n">
        <v>0.02</v>
      </c>
      <c r="I2279" s="0" t="n">
        <v>0.07</v>
      </c>
      <c r="J2279" s="0" t="n">
        <v>0.91</v>
      </c>
      <c r="K2279" s="0" t="n">
        <v>90</v>
      </c>
      <c r="L2279" s="0" t="n">
        <v>8.7</v>
      </c>
      <c r="M2279" s="0" t="s">
        <v>36</v>
      </c>
      <c r="N2279" s="0" t="s">
        <v>74</v>
      </c>
      <c r="O2279" s="0" t="s">
        <v>42</v>
      </c>
      <c r="P2279" s="0" t="n">
        <f aca="false">IF(AND(OR(Dashboard!$B$5="All",D2279=Dashboard!$B$5),OR(Dashboard!$D$5="All",N2279=Dashboard!$D$5),OR(AND(C2279&lt;&gt;"",C2279&gt;=Dashboard!$F$5,C2279&lt;=Dashboard!$H$5),AND(C2279="",Dashboard!$F$5&lt;=1980,Dashboard!$H$5&gt;=2016))),1,0)</f>
        <v>1</v>
      </c>
      <c r="Q2279" s="0" t="n">
        <f aca="false">J2279*P2279+ROW()*0.00000001</f>
        <v>0.91002279</v>
      </c>
    </row>
    <row r="2280" customFormat="false" ht="15" hidden="false" customHeight="false" outlineLevel="0" collapsed="false">
      <c r="A2280" s="0" t="s">
        <v>1933</v>
      </c>
      <c r="B2280" s="0" t="s">
        <v>70</v>
      </c>
      <c r="C2280" s="0" t="n">
        <v>2011</v>
      </c>
      <c r="D2280" s="0" t="s">
        <v>71</v>
      </c>
      <c r="E2280" s="0" t="s">
        <v>782</v>
      </c>
      <c r="F2280" s="0" t="n">
        <v>0.25</v>
      </c>
      <c r="G2280" s="0" t="n">
        <v>0.13</v>
      </c>
      <c r="H2280" s="0" t="n">
        <v>0.46</v>
      </c>
      <c r="I2280" s="0" t="n">
        <v>0.06</v>
      </c>
      <c r="J2280" s="0" t="n">
        <v>0.91</v>
      </c>
      <c r="K2280" s="0" t="n">
        <v>57</v>
      </c>
      <c r="L2280" s="0" t="n">
        <v>7.4</v>
      </c>
      <c r="M2280" s="0" t="s">
        <v>103</v>
      </c>
      <c r="N2280" s="0" t="s">
        <v>74</v>
      </c>
      <c r="O2280" s="0" t="s">
        <v>53</v>
      </c>
      <c r="P2280" s="0" t="n">
        <f aca="false">IF(AND(OR(Dashboard!$B$5="All",D2280=Dashboard!$B$5),OR(Dashboard!$D$5="All",N2280=Dashboard!$D$5),OR(AND(C2280&lt;&gt;"",C2280&gt;=Dashboard!$F$5,C2280&lt;=Dashboard!$H$5),AND(C2280="",Dashboard!$F$5&lt;=1980,Dashboard!$H$5&gt;=2016))),1,0)</f>
        <v>1</v>
      </c>
      <c r="Q2280" s="0" t="n">
        <f aca="false">J2280*P2280+ROW()*0.00000001</f>
        <v>0.9100228</v>
      </c>
    </row>
    <row r="2281" customFormat="false" ht="15" hidden="false" customHeight="false" outlineLevel="0" collapsed="false">
      <c r="A2281" s="0" t="s">
        <v>639</v>
      </c>
      <c r="B2281" s="0" t="s">
        <v>172</v>
      </c>
      <c r="C2281" s="0" t="n">
        <v>2013</v>
      </c>
      <c r="D2281" s="0" t="s">
        <v>34</v>
      </c>
      <c r="E2281" s="0" t="s">
        <v>72</v>
      </c>
      <c r="F2281" s="0" t="n">
        <v>0.7</v>
      </c>
      <c r="G2281" s="0" t="n">
        <v>0.11</v>
      </c>
      <c r="H2281" s="0" t="n">
        <v>0</v>
      </c>
      <c r="I2281" s="0" t="n">
        <v>0.09</v>
      </c>
      <c r="J2281" s="0" t="n">
        <v>0.91</v>
      </c>
      <c r="K2281" s="0" t="n">
        <v>86</v>
      </c>
      <c r="L2281" s="0" t="n">
        <v>5.7</v>
      </c>
      <c r="M2281" s="0" t="s">
        <v>36</v>
      </c>
      <c r="N2281" s="0" t="s">
        <v>66</v>
      </c>
      <c r="O2281" s="0" t="s">
        <v>42</v>
      </c>
      <c r="P2281" s="0" t="n">
        <f aca="false">IF(AND(OR(Dashboard!$B$5="All",D2281=Dashboard!$B$5),OR(Dashboard!$D$5="All",N2281=Dashboard!$D$5),OR(AND(C2281&lt;&gt;"",C2281&gt;=Dashboard!$F$5,C2281&lt;=Dashboard!$H$5),AND(C2281="",Dashboard!$F$5&lt;=1980,Dashboard!$H$5&gt;=2016))),1,0)</f>
        <v>1</v>
      </c>
      <c r="Q2281" s="0" t="n">
        <f aca="false">J2281*P2281+ROW()*0.00000001</f>
        <v>0.91002281</v>
      </c>
    </row>
    <row r="2282" customFormat="false" ht="15" hidden="false" customHeight="false" outlineLevel="0" collapsed="false">
      <c r="A2282" s="0" t="s">
        <v>327</v>
      </c>
      <c r="B2282" s="0" t="s">
        <v>144</v>
      </c>
      <c r="D2282" s="0" t="s">
        <v>52</v>
      </c>
      <c r="E2282" s="0" t="s">
        <v>520</v>
      </c>
      <c r="F2282" s="0" t="n">
        <v>0.77</v>
      </c>
      <c r="G2282" s="0" t="n">
        <v>0.11</v>
      </c>
      <c r="H2282" s="0" t="n">
        <v>0</v>
      </c>
      <c r="I2282" s="0" t="n">
        <v>0.04</v>
      </c>
      <c r="J2282" s="0" t="n">
        <v>0.91</v>
      </c>
      <c r="K2282" s="0" t="n">
        <v>59</v>
      </c>
      <c r="M2282" s="0" t="s">
        <v>36</v>
      </c>
      <c r="N2282" s="0" t="s">
        <v>66</v>
      </c>
      <c r="O2282" s="0" t="s">
        <v>53</v>
      </c>
      <c r="P2282" s="0" t="n">
        <f aca="false">IF(AND(OR(Dashboard!$B$5="All",D2282=Dashboard!$B$5),OR(Dashboard!$D$5="All",N2282=Dashboard!$D$5),OR(AND(C2282&lt;&gt;"",C2282&gt;=Dashboard!$F$5,C2282&lt;=Dashboard!$H$5),AND(C2282="",Dashboard!$F$5&lt;=1980,Dashboard!$H$5&gt;=2016))),1,0)</f>
        <v>1</v>
      </c>
      <c r="Q2282" s="0" t="n">
        <f aca="false">J2282*P2282+ROW()*0.00000001</f>
        <v>0.91002282</v>
      </c>
    </row>
    <row r="2283" customFormat="false" ht="15" hidden="false" customHeight="false" outlineLevel="0" collapsed="false">
      <c r="A2283" s="0" t="s">
        <v>1037</v>
      </c>
      <c r="B2283" s="0" t="s">
        <v>70</v>
      </c>
      <c r="C2283" s="0" t="n">
        <v>2012</v>
      </c>
      <c r="D2283" s="0" t="s">
        <v>34</v>
      </c>
      <c r="E2283" s="0" t="s">
        <v>142</v>
      </c>
      <c r="F2283" s="0" t="n">
        <v>0.35</v>
      </c>
      <c r="G2283" s="0" t="n">
        <v>0.41</v>
      </c>
      <c r="H2283" s="0" t="n">
        <v>0.02</v>
      </c>
      <c r="I2283" s="0" t="n">
        <v>0.14</v>
      </c>
      <c r="J2283" s="0" t="n">
        <v>0.91</v>
      </c>
      <c r="K2283" s="0" t="n">
        <v>81</v>
      </c>
      <c r="L2283" s="0" t="n">
        <v>6.8</v>
      </c>
      <c r="M2283" s="0" t="s">
        <v>36</v>
      </c>
      <c r="N2283" s="0" t="s">
        <v>74</v>
      </c>
      <c r="O2283" s="0" t="s">
        <v>42</v>
      </c>
      <c r="P2283" s="0" t="n">
        <f aca="false">IF(AND(OR(Dashboard!$B$5="All",D2283=Dashboard!$B$5),OR(Dashboard!$D$5="All",N2283=Dashboard!$D$5),OR(AND(C2283&lt;&gt;"",C2283&gt;=Dashboard!$F$5,C2283&lt;=Dashboard!$H$5),AND(C2283="",Dashboard!$F$5&lt;=1980,Dashboard!$H$5&gt;=2016))),1,0)</f>
        <v>1</v>
      </c>
      <c r="Q2283" s="0" t="n">
        <f aca="false">J2283*P2283+ROW()*0.00000001</f>
        <v>0.91002283</v>
      </c>
    </row>
    <row r="2284" customFormat="false" ht="15" hidden="false" customHeight="false" outlineLevel="0" collapsed="false">
      <c r="A2284" s="0" t="s">
        <v>1934</v>
      </c>
      <c r="B2284" s="0" t="s">
        <v>33</v>
      </c>
      <c r="C2284" s="0" t="n">
        <v>2008</v>
      </c>
      <c r="D2284" s="0" t="s">
        <v>41</v>
      </c>
      <c r="E2284" s="0" t="s">
        <v>154</v>
      </c>
      <c r="F2284" s="0" t="n">
        <v>0.48</v>
      </c>
      <c r="G2284" s="0" t="n">
        <v>0.32</v>
      </c>
      <c r="H2284" s="0" t="n">
        <v>0.02</v>
      </c>
      <c r="I2284" s="0" t="n">
        <v>0.09</v>
      </c>
      <c r="J2284" s="0" t="n">
        <v>0.91</v>
      </c>
      <c r="K2284" s="0" t="n">
        <v>56</v>
      </c>
      <c r="L2284" s="0" t="n">
        <v>8.1</v>
      </c>
      <c r="M2284" s="0" t="s">
        <v>36</v>
      </c>
      <c r="N2284" s="0" t="s">
        <v>35</v>
      </c>
      <c r="O2284" s="0" t="s">
        <v>53</v>
      </c>
      <c r="P2284" s="0" t="n">
        <f aca="false">IF(AND(OR(Dashboard!$B$5="All",D2284=Dashboard!$B$5),OR(Dashboard!$D$5="All",N2284=Dashboard!$D$5),OR(AND(C2284&lt;&gt;"",C2284&gt;=Dashboard!$F$5,C2284&lt;=Dashboard!$H$5),AND(C2284="",Dashboard!$F$5&lt;=1980,Dashboard!$H$5&gt;=2016))),1,0)</f>
        <v>1</v>
      </c>
      <c r="Q2284" s="0" t="n">
        <f aca="false">J2284*P2284+ROW()*0.00000001</f>
        <v>0.91002284</v>
      </c>
    </row>
    <row r="2285" customFormat="false" ht="15" hidden="false" customHeight="false" outlineLevel="0" collapsed="false">
      <c r="A2285" s="0" t="s">
        <v>1935</v>
      </c>
      <c r="B2285" s="0" t="s">
        <v>33</v>
      </c>
      <c r="C2285" s="0" t="n">
        <v>2007</v>
      </c>
      <c r="D2285" s="0" t="s">
        <v>34</v>
      </c>
      <c r="E2285" s="0" t="s">
        <v>139</v>
      </c>
      <c r="F2285" s="0" t="n">
        <v>0.84</v>
      </c>
      <c r="G2285" s="0" t="n">
        <v>0</v>
      </c>
      <c r="H2285" s="0" t="n">
        <v>0</v>
      </c>
      <c r="I2285" s="0" t="n">
        <v>0.07</v>
      </c>
      <c r="J2285" s="0" t="n">
        <v>0.91</v>
      </c>
      <c r="N2285" s="0" t="s">
        <v>35</v>
      </c>
      <c r="P2285" s="0" t="n">
        <f aca="false">IF(AND(OR(Dashboard!$B$5="All",D2285=Dashboard!$B$5),OR(Dashboard!$D$5="All",N2285=Dashboard!$D$5),OR(AND(C2285&lt;&gt;"",C2285&gt;=Dashboard!$F$5,C2285&lt;=Dashboard!$H$5),AND(C2285="",Dashboard!$F$5&lt;=1980,Dashboard!$H$5&gt;=2016))),1,0)</f>
        <v>1</v>
      </c>
      <c r="Q2285" s="0" t="n">
        <f aca="false">J2285*P2285+ROW()*0.00000001</f>
        <v>0.91002285</v>
      </c>
    </row>
    <row r="2286" customFormat="false" ht="15" hidden="false" customHeight="false" outlineLevel="0" collapsed="false">
      <c r="A2286" s="0" t="s">
        <v>1936</v>
      </c>
      <c r="B2286" s="0" t="s">
        <v>78</v>
      </c>
      <c r="C2286" s="0" t="n">
        <v>1994</v>
      </c>
      <c r="D2286" s="0" t="s">
        <v>58</v>
      </c>
      <c r="E2286" s="0" t="s">
        <v>1173</v>
      </c>
      <c r="F2286" s="0" t="n">
        <v>0</v>
      </c>
      <c r="G2286" s="0" t="n">
        <v>0</v>
      </c>
      <c r="H2286" s="0" t="n">
        <v>0.91</v>
      </c>
      <c r="I2286" s="0" t="n">
        <v>0</v>
      </c>
      <c r="J2286" s="0" t="n">
        <v>0.91</v>
      </c>
      <c r="N2286" s="0" t="s">
        <v>35</v>
      </c>
      <c r="P2286" s="0" t="n">
        <f aca="false">IF(AND(OR(Dashboard!$B$5="All",D2286=Dashboard!$B$5),OR(Dashboard!$D$5="All",N2286=Dashboard!$D$5),OR(AND(C2286&lt;&gt;"",C2286&gt;=Dashboard!$F$5,C2286&lt;=Dashboard!$H$5),AND(C2286="",Dashboard!$F$5&lt;=1980,Dashboard!$H$5&gt;=2016))),1,0)</f>
        <v>1</v>
      </c>
      <c r="Q2286" s="0" t="n">
        <f aca="false">J2286*P2286+ROW()*0.00000001</f>
        <v>0.91002286</v>
      </c>
    </row>
    <row r="2287" customFormat="false" ht="15" hidden="false" customHeight="false" outlineLevel="0" collapsed="false">
      <c r="A2287" s="0" t="s">
        <v>537</v>
      </c>
      <c r="B2287" s="0" t="s">
        <v>144</v>
      </c>
      <c r="C2287" s="0" t="n">
        <v>2004</v>
      </c>
      <c r="D2287" s="0" t="s">
        <v>52</v>
      </c>
      <c r="E2287" s="0" t="s">
        <v>154</v>
      </c>
      <c r="F2287" s="0" t="n">
        <v>0.61</v>
      </c>
      <c r="G2287" s="0" t="n">
        <v>0.26</v>
      </c>
      <c r="H2287" s="0" t="n">
        <v>0</v>
      </c>
      <c r="I2287" s="0" t="n">
        <v>0.04</v>
      </c>
      <c r="J2287" s="0" t="n">
        <v>0.91</v>
      </c>
      <c r="K2287" s="0" t="n">
        <v>75</v>
      </c>
      <c r="L2287" s="0" t="n">
        <v>7.9</v>
      </c>
      <c r="M2287" s="0" t="s">
        <v>36</v>
      </c>
      <c r="N2287" s="0" t="s">
        <v>66</v>
      </c>
      <c r="O2287" s="0" t="s">
        <v>37</v>
      </c>
      <c r="P2287" s="0" t="n">
        <f aca="false">IF(AND(OR(Dashboard!$B$5="All",D2287=Dashboard!$B$5),OR(Dashboard!$D$5="All",N2287=Dashboard!$D$5),OR(AND(C2287&lt;&gt;"",C2287&gt;=Dashboard!$F$5,C2287&lt;=Dashboard!$H$5),AND(C2287="",Dashboard!$F$5&lt;=1980,Dashboard!$H$5&gt;=2016))),1,0)</f>
        <v>1</v>
      </c>
      <c r="Q2287" s="0" t="n">
        <f aca="false">J2287*P2287+ROW()*0.00000001</f>
        <v>0.91002287</v>
      </c>
    </row>
    <row r="2288" customFormat="false" ht="15" hidden="false" customHeight="false" outlineLevel="0" collapsed="false">
      <c r="A2288" s="0" t="s">
        <v>1896</v>
      </c>
      <c r="B2288" s="0" t="s">
        <v>70</v>
      </c>
      <c r="C2288" s="0" t="n">
        <v>2009</v>
      </c>
      <c r="D2288" s="0" t="s">
        <v>56</v>
      </c>
      <c r="E2288" s="0" t="s">
        <v>547</v>
      </c>
      <c r="F2288" s="0" t="n">
        <v>0.23</v>
      </c>
      <c r="G2288" s="0" t="n">
        <v>0.46</v>
      </c>
      <c r="H2288" s="0" t="n">
        <v>0.05</v>
      </c>
      <c r="I2288" s="0" t="n">
        <v>0.17</v>
      </c>
      <c r="J2288" s="0" t="n">
        <v>0.91</v>
      </c>
      <c r="K2288" s="0" t="n">
        <v>76</v>
      </c>
      <c r="L2288" s="0" t="n">
        <v>6.5</v>
      </c>
      <c r="M2288" s="0" t="s">
        <v>73</v>
      </c>
      <c r="N2288" s="0" t="s">
        <v>74</v>
      </c>
      <c r="O2288" s="0" t="s">
        <v>37</v>
      </c>
      <c r="P2288" s="0" t="n">
        <f aca="false">IF(AND(OR(Dashboard!$B$5="All",D2288=Dashboard!$B$5),OR(Dashboard!$D$5="All",N2288=Dashboard!$D$5),OR(AND(C2288&lt;&gt;"",C2288&gt;=Dashboard!$F$5,C2288&lt;=Dashboard!$H$5),AND(C2288="",Dashboard!$F$5&lt;=1980,Dashboard!$H$5&gt;=2016))),1,0)</f>
        <v>1</v>
      </c>
      <c r="Q2288" s="0" t="n">
        <f aca="false">J2288*P2288+ROW()*0.00000001</f>
        <v>0.91002288</v>
      </c>
    </row>
    <row r="2289" customFormat="false" ht="15" hidden="false" customHeight="false" outlineLevel="0" collapsed="false">
      <c r="A2289" s="0" t="s">
        <v>1937</v>
      </c>
      <c r="B2289" s="0" t="s">
        <v>76</v>
      </c>
      <c r="C2289" s="0" t="n">
        <v>2002</v>
      </c>
      <c r="D2289" s="0" t="s">
        <v>34</v>
      </c>
      <c r="E2289" s="0" t="s">
        <v>142</v>
      </c>
      <c r="F2289" s="0" t="n">
        <v>0.44</v>
      </c>
      <c r="G2289" s="0" t="n">
        <v>0.35</v>
      </c>
      <c r="H2289" s="0" t="n">
        <v>0</v>
      </c>
      <c r="I2289" s="0" t="n">
        <v>0.12</v>
      </c>
      <c r="J2289" s="0" t="n">
        <v>0.9</v>
      </c>
      <c r="K2289" s="0" t="n">
        <v>80</v>
      </c>
      <c r="L2289" s="0" t="n">
        <v>7.6</v>
      </c>
      <c r="M2289" s="0" t="s">
        <v>36</v>
      </c>
      <c r="N2289" s="0" t="s">
        <v>74</v>
      </c>
      <c r="O2289" s="0" t="s">
        <v>37</v>
      </c>
      <c r="P2289" s="0" t="n">
        <f aca="false">IF(AND(OR(Dashboard!$B$5="All",D2289=Dashboard!$B$5),OR(Dashboard!$D$5="All",N2289=Dashboard!$D$5),OR(AND(C2289&lt;&gt;"",C2289&gt;=Dashboard!$F$5,C2289&lt;=Dashboard!$H$5),AND(C2289="",Dashboard!$F$5&lt;=1980,Dashboard!$H$5&gt;=2016))),1,0)</f>
        <v>1</v>
      </c>
      <c r="Q2289" s="0" t="n">
        <f aca="false">J2289*P2289+ROW()*0.00000001</f>
        <v>0.90002289</v>
      </c>
    </row>
    <row r="2290" customFormat="false" ht="15" hidden="false" customHeight="false" outlineLevel="0" collapsed="false">
      <c r="A2290" s="0" t="s">
        <v>1938</v>
      </c>
      <c r="B2290" s="0" t="s">
        <v>64</v>
      </c>
      <c r="C2290" s="0" t="n">
        <v>2007</v>
      </c>
      <c r="D2290" s="0" t="s">
        <v>46</v>
      </c>
      <c r="E2290" s="0" t="s">
        <v>65</v>
      </c>
      <c r="F2290" s="0" t="n">
        <v>0.45</v>
      </c>
      <c r="G2290" s="0" t="n">
        <v>0.26</v>
      </c>
      <c r="H2290" s="0" t="n">
        <v>0.11</v>
      </c>
      <c r="I2290" s="0" t="n">
        <v>0.08</v>
      </c>
      <c r="J2290" s="0" t="n">
        <v>0.9</v>
      </c>
      <c r="K2290" s="0" t="n">
        <v>78</v>
      </c>
      <c r="L2290" s="0" t="n">
        <v>8.3</v>
      </c>
      <c r="M2290" s="0" t="s">
        <v>103</v>
      </c>
      <c r="N2290" s="0" t="s">
        <v>66</v>
      </c>
      <c r="O2290" s="0" t="s">
        <v>37</v>
      </c>
      <c r="P2290" s="0" t="n">
        <f aca="false">IF(AND(OR(Dashboard!$B$5="All",D2290=Dashboard!$B$5),OR(Dashboard!$D$5="All",N2290=Dashboard!$D$5),OR(AND(C2290&lt;&gt;"",C2290&gt;=Dashboard!$F$5,C2290&lt;=Dashboard!$H$5),AND(C2290="",Dashboard!$F$5&lt;=1980,Dashboard!$H$5&gt;=2016))),1,0)</f>
        <v>1</v>
      </c>
      <c r="Q2290" s="0" t="n">
        <f aca="false">J2290*P2290+ROW()*0.00000001</f>
        <v>0.9000229</v>
      </c>
    </row>
    <row r="2291" customFormat="false" ht="15" hidden="false" customHeight="false" outlineLevel="0" collapsed="false">
      <c r="A2291" s="0" t="s">
        <v>1939</v>
      </c>
      <c r="B2291" s="0" t="s">
        <v>94</v>
      </c>
      <c r="C2291" s="0" t="n">
        <v>2016</v>
      </c>
      <c r="D2291" s="0" t="s">
        <v>102</v>
      </c>
      <c r="E2291" s="0" t="s">
        <v>211</v>
      </c>
      <c r="F2291" s="0" t="n">
        <v>0.4</v>
      </c>
      <c r="G2291" s="0" t="n">
        <v>0.28</v>
      </c>
      <c r="H2291" s="0" t="n">
        <v>0.08</v>
      </c>
      <c r="I2291" s="0" t="n">
        <v>0.14</v>
      </c>
      <c r="J2291" s="0" t="n">
        <v>0.9</v>
      </c>
      <c r="K2291" s="0" t="n">
        <v>77</v>
      </c>
      <c r="L2291" s="0" t="n">
        <v>3.4</v>
      </c>
      <c r="M2291" s="0" t="s">
        <v>103</v>
      </c>
      <c r="N2291" s="0" t="s">
        <v>74</v>
      </c>
      <c r="O2291" s="0" t="s">
        <v>37</v>
      </c>
      <c r="P2291" s="0" t="n">
        <f aca="false">IF(AND(OR(Dashboard!$B$5="All",D2291=Dashboard!$B$5),OR(Dashboard!$D$5="All",N2291=Dashboard!$D$5),OR(AND(C2291&lt;&gt;"",C2291&gt;=Dashboard!$F$5,C2291&lt;=Dashboard!$H$5),AND(C2291="",Dashboard!$F$5&lt;=1980,Dashboard!$H$5&gt;=2016))),1,0)</f>
        <v>1</v>
      </c>
      <c r="Q2291" s="0" t="n">
        <f aca="false">J2291*P2291+ROW()*0.00000001</f>
        <v>0.90002291</v>
      </c>
    </row>
    <row r="2292" customFormat="false" ht="15" hidden="false" customHeight="false" outlineLevel="0" collapsed="false">
      <c r="A2292" s="0" t="s">
        <v>905</v>
      </c>
      <c r="B2292" s="0" t="s">
        <v>172</v>
      </c>
      <c r="C2292" s="0" t="n">
        <v>2015</v>
      </c>
      <c r="D2292" s="0" t="s">
        <v>71</v>
      </c>
      <c r="E2292" s="0" t="s">
        <v>157</v>
      </c>
      <c r="F2292" s="0" t="n">
        <v>0.44</v>
      </c>
      <c r="G2292" s="0" t="n">
        <v>0.39</v>
      </c>
      <c r="H2292" s="0" t="n">
        <v>0</v>
      </c>
      <c r="I2292" s="0" t="n">
        <v>0.08</v>
      </c>
      <c r="J2292" s="0" t="n">
        <v>0.9</v>
      </c>
      <c r="K2292" s="0" t="n">
        <v>71</v>
      </c>
      <c r="L2292" s="0" t="n">
        <v>7</v>
      </c>
      <c r="M2292" s="0" t="s">
        <v>73</v>
      </c>
      <c r="N2292" s="0" t="s">
        <v>66</v>
      </c>
      <c r="O2292" s="0" t="s">
        <v>37</v>
      </c>
      <c r="P2292" s="0" t="n">
        <f aca="false">IF(AND(OR(Dashboard!$B$5="All",D2292=Dashboard!$B$5),OR(Dashboard!$D$5="All",N2292=Dashboard!$D$5),OR(AND(C2292&lt;&gt;"",C2292&gt;=Dashboard!$F$5,C2292&lt;=Dashboard!$H$5),AND(C2292="",Dashboard!$F$5&lt;=1980,Dashboard!$H$5&gt;=2016))),1,0)</f>
        <v>1</v>
      </c>
      <c r="Q2292" s="0" t="n">
        <f aca="false">J2292*P2292+ROW()*0.00000001</f>
        <v>0.90002292</v>
      </c>
    </row>
    <row r="2293" customFormat="false" ht="15" hidden="false" customHeight="false" outlineLevel="0" collapsed="false">
      <c r="A2293" s="0" t="s">
        <v>1940</v>
      </c>
      <c r="B2293" s="0" t="s">
        <v>78</v>
      </c>
      <c r="C2293" s="0" t="n">
        <v>1996</v>
      </c>
      <c r="D2293" s="0" t="s">
        <v>41</v>
      </c>
      <c r="E2293" s="0" t="s">
        <v>790</v>
      </c>
      <c r="F2293" s="0" t="n">
        <v>0</v>
      </c>
      <c r="G2293" s="0" t="n">
        <v>0</v>
      </c>
      <c r="H2293" s="0" t="n">
        <v>0.9</v>
      </c>
      <c r="I2293" s="0" t="n">
        <v>0</v>
      </c>
      <c r="J2293" s="0" t="n">
        <v>0.9</v>
      </c>
      <c r="N2293" s="0" t="s">
        <v>35</v>
      </c>
      <c r="P2293" s="0" t="n">
        <f aca="false">IF(AND(OR(Dashboard!$B$5="All",D2293=Dashboard!$B$5),OR(Dashboard!$D$5="All",N2293=Dashboard!$D$5),OR(AND(C2293&lt;&gt;"",C2293&gt;=Dashboard!$F$5,C2293&lt;=Dashboard!$H$5),AND(C2293="",Dashboard!$F$5&lt;=1980,Dashboard!$H$5&gt;=2016))),1,0)</f>
        <v>1</v>
      </c>
      <c r="Q2293" s="0" t="n">
        <f aca="false">J2293*P2293+ROW()*0.00000001</f>
        <v>0.90002293</v>
      </c>
    </row>
    <row r="2294" customFormat="false" ht="15" hidden="false" customHeight="false" outlineLevel="0" collapsed="false">
      <c r="A2294" s="0" t="s">
        <v>1941</v>
      </c>
      <c r="B2294" s="0" t="s">
        <v>76</v>
      </c>
      <c r="C2294" s="0" t="n">
        <v>2004</v>
      </c>
      <c r="D2294" s="0" t="s">
        <v>34</v>
      </c>
      <c r="E2294" s="0" t="s">
        <v>89</v>
      </c>
      <c r="F2294" s="0" t="n">
        <v>0.44</v>
      </c>
      <c r="G2294" s="0" t="n">
        <v>0.35</v>
      </c>
      <c r="H2294" s="0" t="n">
        <v>0</v>
      </c>
      <c r="I2294" s="0" t="n">
        <v>0.12</v>
      </c>
      <c r="J2294" s="0" t="n">
        <v>0.9</v>
      </c>
      <c r="K2294" s="0" t="n">
        <v>78</v>
      </c>
      <c r="L2294" s="0" t="n">
        <v>7.6</v>
      </c>
      <c r="M2294" s="0" t="s">
        <v>36</v>
      </c>
      <c r="N2294" s="0" t="s">
        <v>74</v>
      </c>
      <c r="O2294" s="0" t="s">
        <v>37</v>
      </c>
      <c r="P2294" s="0" t="n">
        <f aca="false">IF(AND(OR(Dashboard!$B$5="All",D2294=Dashboard!$B$5),OR(Dashboard!$D$5="All",N2294=Dashboard!$D$5),OR(AND(C2294&lt;&gt;"",C2294&gt;=Dashboard!$F$5,C2294&lt;=Dashboard!$H$5),AND(C2294="",Dashboard!$F$5&lt;=1980,Dashboard!$H$5&gt;=2016))),1,0)</f>
        <v>1</v>
      </c>
      <c r="Q2294" s="0" t="n">
        <f aca="false">J2294*P2294+ROW()*0.00000001</f>
        <v>0.90002294</v>
      </c>
    </row>
    <row r="2295" customFormat="false" ht="15" hidden="false" customHeight="false" outlineLevel="0" collapsed="false">
      <c r="A2295" s="0" t="s">
        <v>1942</v>
      </c>
      <c r="B2295" s="0" t="s">
        <v>64</v>
      </c>
      <c r="C2295" s="0" t="n">
        <v>2009</v>
      </c>
      <c r="D2295" s="0" t="s">
        <v>46</v>
      </c>
      <c r="E2295" s="0" t="s">
        <v>91</v>
      </c>
      <c r="F2295" s="0" t="n">
        <v>0.68</v>
      </c>
      <c r="G2295" s="0" t="n">
        <v>0.15</v>
      </c>
      <c r="H2295" s="0" t="n">
        <v>0</v>
      </c>
      <c r="I2295" s="0" t="n">
        <v>0.08</v>
      </c>
      <c r="J2295" s="0" t="n">
        <v>0.9</v>
      </c>
      <c r="K2295" s="0" t="n">
        <v>73</v>
      </c>
      <c r="L2295" s="0" t="n">
        <v>7.3</v>
      </c>
      <c r="M2295" s="0" t="s">
        <v>103</v>
      </c>
      <c r="N2295" s="0" t="s">
        <v>66</v>
      </c>
      <c r="O2295" s="0" t="s">
        <v>37</v>
      </c>
      <c r="P2295" s="0" t="n">
        <f aca="false">IF(AND(OR(Dashboard!$B$5="All",D2295=Dashboard!$B$5),OR(Dashboard!$D$5="All",N2295=Dashboard!$D$5),OR(AND(C2295&lt;&gt;"",C2295&gt;=Dashboard!$F$5,C2295&lt;=Dashboard!$H$5),AND(C2295="",Dashboard!$F$5&lt;=1980,Dashboard!$H$5&gt;=2016))),1,0)</f>
        <v>1</v>
      </c>
      <c r="Q2295" s="0" t="n">
        <f aca="false">J2295*P2295+ROW()*0.00000001</f>
        <v>0.90002295</v>
      </c>
    </row>
    <row r="2296" customFormat="false" ht="15" hidden="false" customHeight="false" outlineLevel="0" collapsed="false">
      <c r="A2296" s="0" t="s">
        <v>1943</v>
      </c>
      <c r="B2296" s="0" t="s">
        <v>76</v>
      </c>
      <c r="C2296" s="0" t="n">
        <v>2005</v>
      </c>
      <c r="D2296" s="0" t="s">
        <v>41</v>
      </c>
      <c r="E2296" s="0" t="s">
        <v>142</v>
      </c>
      <c r="F2296" s="0" t="n">
        <v>0.75</v>
      </c>
      <c r="G2296" s="0" t="n">
        <v>0.03</v>
      </c>
      <c r="H2296" s="0" t="n">
        <v>0</v>
      </c>
      <c r="I2296" s="0" t="n">
        <v>0.12</v>
      </c>
      <c r="J2296" s="0" t="n">
        <v>0.9</v>
      </c>
      <c r="K2296" s="0" t="n">
        <v>90</v>
      </c>
      <c r="L2296" s="0" t="n">
        <v>8.8</v>
      </c>
      <c r="M2296" s="0" t="s">
        <v>125</v>
      </c>
      <c r="N2296" s="0" t="s">
        <v>74</v>
      </c>
      <c r="O2296" s="0" t="s">
        <v>42</v>
      </c>
      <c r="P2296" s="0" t="n">
        <f aca="false">IF(AND(OR(Dashboard!$B$5="All",D2296=Dashboard!$B$5),OR(Dashboard!$D$5="All",N2296=Dashboard!$D$5),OR(AND(C2296&lt;&gt;"",C2296&gt;=Dashboard!$F$5,C2296&lt;=Dashboard!$H$5),AND(C2296="",Dashboard!$F$5&lt;=1980,Dashboard!$H$5&gt;=2016))),1,0)</f>
        <v>1</v>
      </c>
      <c r="Q2296" s="0" t="n">
        <f aca="false">J2296*P2296+ROW()*0.00000001</f>
        <v>0.90002296</v>
      </c>
    </row>
    <row r="2297" customFormat="false" ht="15" hidden="false" customHeight="false" outlineLevel="0" collapsed="false">
      <c r="A2297" s="0" t="s">
        <v>1944</v>
      </c>
      <c r="B2297" s="0" t="s">
        <v>64</v>
      </c>
      <c r="C2297" s="0" t="n">
        <v>2013</v>
      </c>
      <c r="D2297" s="0" t="s">
        <v>56</v>
      </c>
      <c r="E2297" s="0" t="s">
        <v>142</v>
      </c>
      <c r="F2297" s="0" t="n">
        <v>0.51</v>
      </c>
      <c r="G2297" s="0" t="n">
        <v>0.31</v>
      </c>
      <c r="H2297" s="0" t="n">
        <v>0.01</v>
      </c>
      <c r="I2297" s="0" t="n">
        <v>0.08</v>
      </c>
      <c r="J2297" s="0" t="n">
        <v>0.9</v>
      </c>
      <c r="K2297" s="0" t="n">
        <v>76</v>
      </c>
      <c r="L2297" s="0" t="n">
        <v>6.7</v>
      </c>
      <c r="M2297" s="0" t="s">
        <v>73</v>
      </c>
      <c r="N2297" s="0" t="s">
        <v>66</v>
      </c>
      <c r="O2297" s="0" t="s">
        <v>37</v>
      </c>
      <c r="P2297" s="0" t="n">
        <f aca="false">IF(AND(OR(Dashboard!$B$5="All",D2297=Dashboard!$B$5),OR(Dashboard!$D$5="All",N2297=Dashboard!$D$5),OR(AND(C2297&lt;&gt;"",C2297&gt;=Dashboard!$F$5,C2297&lt;=Dashboard!$H$5),AND(C2297="",Dashboard!$F$5&lt;=1980,Dashboard!$H$5&gt;=2016))),1,0)</f>
        <v>1</v>
      </c>
      <c r="Q2297" s="0" t="n">
        <f aca="false">J2297*P2297+ROW()*0.00000001</f>
        <v>0.90002297</v>
      </c>
    </row>
    <row r="2298" customFormat="false" ht="15" hidden="false" customHeight="false" outlineLevel="0" collapsed="false">
      <c r="A2298" s="0" t="s">
        <v>358</v>
      </c>
      <c r="B2298" s="0" t="s">
        <v>64</v>
      </c>
      <c r="C2298" s="0" t="n">
        <v>2014</v>
      </c>
      <c r="D2298" s="0" t="s">
        <v>56</v>
      </c>
      <c r="E2298" s="0" t="s">
        <v>124</v>
      </c>
      <c r="F2298" s="0" t="n">
        <v>0.45</v>
      </c>
      <c r="G2298" s="0" t="n">
        <v>0.37</v>
      </c>
      <c r="H2298" s="0" t="n">
        <v>0</v>
      </c>
      <c r="I2298" s="0" t="n">
        <v>0.08</v>
      </c>
      <c r="J2298" s="0" t="n">
        <v>0.9</v>
      </c>
      <c r="L2298" s="0" t="n">
        <v>7</v>
      </c>
      <c r="M2298" s="0" t="s">
        <v>73</v>
      </c>
      <c r="N2298" s="0" t="s">
        <v>66</v>
      </c>
      <c r="P2298" s="0" t="n">
        <f aca="false">IF(AND(OR(Dashboard!$B$5="All",D2298=Dashboard!$B$5),OR(Dashboard!$D$5="All",N2298=Dashboard!$D$5),OR(AND(C2298&lt;&gt;"",C2298&gt;=Dashboard!$F$5,C2298&lt;=Dashboard!$H$5),AND(C2298="",Dashboard!$F$5&lt;=1980,Dashboard!$H$5&gt;=2016))),1,0)</f>
        <v>1</v>
      </c>
      <c r="Q2298" s="0" t="n">
        <f aca="false">J2298*P2298+ROW()*0.00000001</f>
        <v>0.90002298</v>
      </c>
    </row>
    <row r="2299" customFormat="false" ht="15" hidden="false" customHeight="false" outlineLevel="0" collapsed="false">
      <c r="A2299" s="0" t="s">
        <v>1843</v>
      </c>
      <c r="B2299" s="0" t="s">
        <v>64</v>
      </c>
      <c r="C2299" s="0" t="n">
        <v>2012</v>
      </c>
      <c r="D2299" s="0" t="s">
        <v>71</v>
      </c>
      <c r="E2299" s="0" t="s">
        <v>328</v>
      </c>
      <c r="F2299" s="0" t="n">
        <v>0.48</v>
      </c>
      <c r="G2299" s="0" t="n">
        <v>0.32</v>
      </c>
      <c r="H2299" s="0" t="n">
        <v>0.02</v>
      </c>
      <c r="I2299" s="0" t="n">
        <v>0.08</v>
      </c>
      <c r="J2299" s="0" t="n">
        <v>0.9</v>
      </c>
      <c r="K2299" s="0" t="n">
        <v>88</v>
      </c>
      <c r="L2299" s="0" t="n">
        <v>8.3</v>
      </c>
      <c r="M2299" s="0" t="s">
        <v>73</v>
      </c>
      <c r="N2299" s="0" t="s">
        <v>66</v>
      </c>
      <c r="O2299" s="0" t="s">
        <v>42</v>
      </c>
      <c r="P2299" s="0" t="n">
        <f aca="false">IF(AND(OR(Dashboard!$B$5="All",D2299=Dashboard!$B$5),OR(Dashboard!$D$5="All",N2299=Dashboard!$D$5),OR(AND(C2299&lt;&gt;"",C2299&gt;=Dashboard!$F$5,C2299&lt;=Dashboard!$H$5),AND(C2299="",Dashboard!$F$5&lt;=1980,Dashboard!$H$5&gt;=2016))),1,0)</f>
        <v>1</v>
      </c>
      <c r="Q2299" s="0" t="n">
        <f aca="false">J2299*P2299+ROW()*0.00000001</f>
        <v>0.90002299</v>
      </c>
    </row>
    <row r="2300" customFormat="false" ht="15" hidden="false" customHeight="false" outlineLevel="0" collapsed="false">
      <c r="A2300" s="0" t="s">
        <v>1216</v>
      </c>
      <c r="B2300" s="0" t="s">
        <v>70</v>
      </c>
      <c r="C2300" s="0" t="n">
        <v>2011</v>
      </c>
      <c r="D2300" s="0" t="s">
        <v>56</v>
      </c>
      <c r="E2300" s="0" t="s">
        <v>418</v>
      </c>
      <c r="F2300" s="0" t="n">
        <v>0.32</v>
      </c>
      <c r="G2300" s="0" t="n">
        <v>0.39</v>
      </c>
      <c r="H2300" s="0" t="n">
        <v>0.04</v>
      </c>
      <c r="I2300" s="0" t="n">
        <v>0.15</v>
      </c>
      <c r="J2300" s="0" t="n">
        <v>0.9</v>
      </c>
      <c r="K2300" s="0" t="n">
        <v>70</v>
      </c>
      <c r="L2300" s="0" t="n">
        <v>5.7</v>
      </c>
      <c r="M2300" s="0" t="s">
        <v>73</v>
      </c>
      <c r="N2300" s="0" t="s">
        <v>74</v>
      </c>
      <c r="O2300" s="0" t="s">
        <v>67</v>
      </c>
      <c r="P2300" s="0" t="n">
        <f aca="false">IF(AND(OR(Dashboard!$B$5="All",D2300=Dashboard!$B$5),OR(Dashboard!$D$5="All",N2300=Dashboard!$D$5),OR(AND(C2300&lt;&gt;"",C2300&gt;=Dashboard!$F$5,C2300&lt;=Dashboard!$H$5),AND(C2300="",Dashboard!$F$5&lt;=1980,Dashboard!$H$5&gt;=2016))),1,0)</f>
        <v>1</v>
      </c>
      <c r="Q2300" s="0" t="n">
        <f aca="false">J2300*P2300+ROW()*0.00000001</f>
        <v>0.900023</v>
      </c>
    </row>
    <row r="2301" customFormat="false" ht="15" hidden="false" customHeight="false" outlineLevel="0" collapsed="false">
      <c r="A2301" s="0" t="s">
        <v>1945</v>
      </c>
      <c r="B2301" s="0" t="s">
        <v>117</v>
      </c>
      <c r="C2301" s="0" t="n">
        <v>1995</v>
      </c>
      <c r="D2301" s="0" t="s">
        <v>41</v>
      </c>
      <c r="E2301" s="0" t="s">
        <v>1530</v>
      </c>
      <c r="F2301" s="0" t="n">
        <v>0.5</v>
      </c>
      <c r="G2301" s="0" t="n">
        <v>0.34</v>
      </c>
      <c r="H2301" s="0" t="n">
        <v>0</v>
      </c>
      <c r="I2301" s="0" t="n">
        <v>0.06</v>
      </c>
      <c r="J2301" s="0" t="n">
        <v>0.9</v>
      </c>
      <c r="N2301" s="0" t="s">
        <v>74</v>
      </c>
      <c r="P2301" s="0" t="n">
        <f aca="false">IF(AND(OR(Dashboard!$B$5="All",D2301=Dashboard!$B$5),OR(Dashboard!$D$5="All",N2301=Dashboard!$D$5),OR(AND(C2301&lt;&gt;"",C2301&gt;=Dashboard!$F$5,C2301&lt;=Dashboard!$H$5),AND(C2301="",Dashboard!$F$5&lt;=1980,Dashboard!$H$5&gt;=2016))),1,0)</f>
        <v>1</v>
      </c>
      <c r="Q2301" s="0" t="n">
        <f aca="false">J2301*P2301+ROW()*0.00000001</f>
        <v>0.90002301</v>
      </c>
    </row>
    <row r="2302" customFormat="false" ht="15" hidden="false" customHeight="false" outlineLevel="0" collapsed="false">
      <c r="A2302" s="0" t="s">
        <v>1946</v>
      </c>
      <c r="B2302" s="0" t="s">
        <v>94</v>
      </c>
      <c r="C2302" s="0" t="n">
        <v>2015</v>
      </c>
      <c r="D2302" s="0" t="s">
        <v>71</v>
      </c>
      <c r="E2302" s="0" t="s">
        <v>243</v>
      </c>
      <c r="F2302" s="0" t="n">
        <v>0.32</v>
      </c>
      <c r="G2302" s="0" t="n">
        <v>0.42</v>
      </c>
      <c r="H2302" s="0" t="n">
        <v>0.02</v>
      </c>
      <c r="I2302" s="0" t="n">
        <v>0.14</v>
      </c>
      <c r="J2302" s="0" t="n">
        <v>0.9</v>
      </c>
      <c r="K2302" s="0" t="n">
        <v>70</v>
      </c>
      <c r="L2302" s="0" t="n">
        <v>7</v>
      </c>
      <c r="M2302" s="0" t="s">
        <v>125</v>
      </c>
      <c r="N2302" s="0" t="s">
        <v>74</v>
      </c>
      <c r="O2302" s="0" t="s">
        <v>67</v>
      </c>
      <c r="P2302" s="0" t="n">
        <f aca="false">IF(AND(OR(Dashboard!$B$5="All",D2302=Dashboard!$B$5),OR(Dashboard!$D$5="All",N2302=Dashboard!$D$5),OR(AND(C2302&lt;&gt;"",C2302&gt;=Dashboard!$F$5,C2302&lt;=Dashboard!$H$5),AND(C2302="",Dashboard!$F$5&lt;=1980,Dashboard!$H$5&gt;=2016))),1,0)</f>
        <v>1</v>
      </c>
      <c r="Q2302" s="0" t="n">
        <f aca="false">J2302*P2302+ROW()*0.00000001</f>
        <v>0.90002302</v>
      </c>
    </row>
    <row r="2303" customFormat="false" ht="15" hidden="false" customHeight="false" outlineLevel="0" collapsed="false">
      <c r="A2303" s="0" t="s">
        <v>1947</v>
      </c>
      <c r="B2303" s="0" t="s">
        <v>70</v>
      </c>
      <c r="C2303" s="0" t="n">
        <v>2009</v>
      </c>
      <c r="D2303" s="0" t="s">
        <v>71</v>
      </c>
      <c r="E2303" s="0" t="s">
        <v>124</v>
      </c>
      <c r="F2303" s="0" t="n">
        <v>0.32</v>
      </c>
      <c r="G2303" s="0" t="n">
        <v>0.42</v>
      </c>
      <c r="H2303" s="0" t="n">
        <v>0</v>
      </c>
      <c r="I2303" s="0" t="n">
        <v>0.16</v>
      </c>
      <c r="J2303" s="0" t="n">
        <v>0.9</v>
      </c>
      <c r="N2303" s="0" t="s">
        <v>74</v>
      </c>
      <c r="P2303" s="0" t="n">
        <f aca="false">IF(AND(OR(Dashboard!$B$5="All",D2303=Dashboard!$B$5),OR(Dashboard!$D$5="All",N2303=Dashboard!$D$5),OR(AND(C2303&lt;&gt;"",C2303&gt;=Dashboard!$F$5,C2303&lt;=Dashboard!$H$5),AND(C2303="",Dashboard!$F$5&lt;=1980,Dashboard!$H$5&gt;=2016))),1,0)</f>
        <v>1</v>
      </c>
      <c r="Q2303" s="0" t="n">
        <f aca="false">J2303*P2303+ROW()*0.00000001</f>
        <v>0.90002303</v>
      </c>
    </row>
    <row r="2304" customFormat="false" ht="15" hidden="false" customHeight="false" outlineLevel="0" collapsed="false">
      <c r="A2304" s="0" t="s">
        <v>967</v>
      </c>
      <c r="B2304" s="0" t="s">
        <v>152</v>
      </c>
      <c r="C2304" s="0" t="n">
        <v>2014</v>
      </c>
      <c r="D2304" s="0" t="s">
        <v>46</v>
      </c>
      <c r="E2304" s="0" t="s">
        <v>139</v>
      </c>
      <c r="F2304" s="0" t="n">
        <v>0.32</v>
      </c>
      <c r="G2304" s="0" t="n">
        <v>0.51</v>
      </c>
      <c r="H2304" s="0" t="n">
        <v>0</v>
      </c>
      <c r="I2304" s="0" t="n">
        <v>0.07</v>
      </c>
      <c r="J2304" s="0" t="n">
        <v>0.9</v>
      </c>
      <c r="K2304" s="0" t="n">
        <v>71</v>
      </c>
      <c r="L2304" s="0" t="n">
        <v>5.7</v>
      </c>
      <c r="M2304" s="0" t="s">
        <v>73</v>
      </c>
      <c r="N2304" s="0" t="s">
        <v>152</v>
      </c>
      <c r="O2304" s="0" t="s">
        <v>37</v>
      </c>
      <c r="P2304" s="0" t="n">
        <f aca="false">IF(AND(OR(Dashboard!$B$5="All",D2304=Dashboard!$B$5),OR(Dashboard!$D$5="All",N2304=Dashboard!$D$5),OR(AND(C2304&lt;&gt;"",C2304&gt;=Dashboard!$F$5,C2304&lt;=Dashboard!$H$5),AND(C2304="",Dashboard!$F$5&lt;=1980,Dashboard!$H$5&gt;=2016))),1,0)</f>
        <v>1</v>
      </c>
      <c r="Q2304" s="0" t="n">
        <f aca="false">J2304*P2304+ROW()*0.00000001</f>
        <v>0.90002304</v>
      </c>
    </row>
    <row r="2305" customFormat="false" ht="15" hidden="false" customHeight="false" outlineLevel="0" collapsed="false">
      <c r="A2305" s="0" t="s">
        <v>1948</v>
      </c>
      <c r="B2305" s="0" t="s">
        <v>117</v>
      </c>
      <c r="C2305" s="0" t="n">
        <v>1999</v>
      </c>
      <c r="D2305" s="0" t="s">
        <v>71</v>
      </c>
      <c r="E2305" s="0" t="s">
        <v>710</v>
      </c>
      <c r="F2305" s="0" t="n">
        <v>0.5</v>
      </c>
      <c r="G2305" s="0" t="n">
        <v>0.34</v>
      </c>
      <c r="H2305" s="0" t="n">
        <v>0</v>
      </c>
      <c r="I2305" s="0" t="n">
        <v>0.06</v>
      </c>
      <c r="J2305" s="0" t="n">
        <v>0.9</v>
      </c>
      <c r="N2305" s="0" t="s">
        <v>74</v>
      </c>
      <c r="P2305" s="0" t="n">
        <f aca="false">IF(AND(OR(Dashboard!$B$5="All",D2305=Dashboard!$B$5),OR(Dashboard!$D$5="All",N2305=Dashboard!$D$5),OR(AND(C2305&lt;&gt;"",C2305&gt;=Dashboard!$F$5,C2305&lt;=Dashboard!$H$5),AND(C2305="",Dashboard!$F$5&lt;=1980,Dashboard!$H$5&gt;=2016))),1,0)</f>
        <v>1</v>
      </c>
      <c r="Q2305" s="0" t="n">
        <f aca="false">J2305*P2305+ROW()*0.00000001</f>
        <v>0.90002305</v>
      </c>
    </row>
    <row r="2306" customFormat="false" ht="15" hidden="false" customHeight="false" outlineLevel="0" collapsed="false">
      <c r="A2306" s="0" t="s">
        <v>1949</v>
      </c>
      <c r="B2306" s="0" t="s">
        <v>76</v>
      </c>
      <c r="C2306" s="0" t="n">
        <v>2006</v>
      </c>
      <c r="D2306" s="0" t="s">
        <v>34</v>
      </c>
      <c r="E2306" s="0" t="s">
        <v>89</v>
      </c>
      <c r="F2306" s="0" t="n">
        <v>0.17</v>
      </c>
      <c r="G2306" s="0" t="n">
        <v>0.13</v>
      </c>
      <c r="H2306" s="0" t="n">
        <v>0.55</v>
      </c>
      <c r="I2306" s="0" t="n">
        <v>0.05</v>
      </c>
      <c r="J2306" s="0" t="n">
        <v>0.9</v>
      </c>
      <c r="K2306" s="0" t="n">
        <v>70</v>
      </c>
      <c r="L2306" s="0" t="n">
        <v>8.1</v>
      </c>
      <c r="M2306" s="0" t="s">
        <v>36</v>
      </c>
      <c r="N2306" s="0" t="s">
        <v>74</v>
      </c>
      <c r="O2306" s="0" t="s">
        <v>67</v>
      </c>
      <c r="P2306" s="0" t="n">
        <f aca="false">IF(AND(OR(Dashboard!$B$5="All",D2306=Dashboard!$B$5),OR(Dashboard!$D$5="All",N2306=Dashboard!$D$5),OR(AND(C2306&lt;&gt;"",C2306&gt;=Dashboard!$F$5,C2306&lt;=Dashboard!$H$5),AND(C2306="",Dashboard!$F$5&lt;=1980,Dashboard!$H$5&gt;=2016))),1,0)</f>
        <v>1</v>
      </c>
      <c r="Q2306" s="0" t="n">
        <f aca="false">J2306*P2306+ROW()*0.00000001</f>
        <v>0.90002306</v>
      </c>
    </row>
    <row r="2307" customFormat="false" ht="15" hidden="false" customHeight="false" outlineLevel="0" collapsed="false">
      <c r="A2307" s="0" t="s">
        <v>1950</v>
      </c>
      <c r="B2307" s="0" t="s">
        <v>70</v>
      </c>
      <c r="C2307" s="0" t="n">
        <v>2009</v>
      </c>
      <c r="D2307" s="0" t="s">
        <v>41</v>
      </c>
      <c r="E2307" s="0" t="s">
        <v>418</v>
      </c>
      <c r="F2307" s="0" t="n">
        <v>0.52</v>
      </c>
      <c r="G2307" s="0" t="n">
        <v>0.25</v>
      </c>
      <c r="H2307" s="0" t="n">
        <v>0</v>
      </c>
      <c r="I2307" s="0" t="n">
        <v>0.12</v>
      </c>
      <c r="J2307" s="0" t="n">
        <v>0.9</v>
      </c>
      <c r="K2307" s="0" t="n">
        <v>74</v>
      </c>
      <c r="L2307" s="0" t="n">
        <v>7.4</v>
      </c>
      <c r="M2307" s="0" t="s">
        <v>36</v>
      </c>
      <c r="N2307" s="0" t="s">
        <v>74</v>
      </c>
      <c r="O2307" s="0" t="s">
        <v>37</v>
      </c>
      <c r="P2307" s="0" t="n">
        <f aca="false">IF(AND(OR(Dashboard!$B$5="All",D2307=Dashboard!$B$5),OR(Dashboard!$D$5="All",N2307=Dashboard!$D$5),OR(AND(C2307&lt;&gt;"",C2307&gt;=Dashboard!$F$5,C2307&lt;=Dashboard!$H$5),AND(C2307="",Dashboard!$F$5&lt;=1980,Dashboard!$H$5&gt;=2016))),1,0)</f>
        <v>1</v>
      </c>
      <c r="Q2307" s="0" t="n">
        <f aca="false">J2307*P2307+ROW()*0.00000001</f>
        <v>0.90002307</v>
      </c>
    </row>
    <row r="2308" customFormat="false" ht="15" hidden="false" customHeight="false" outlineLevel="0" collapsed="false">
      <c r="A2308" s="0" t="s">
        <v>734</v>
      </c>
      <c r="B2308" s="0" t="s">
        <v>94</v>
      </c>
      <c r="C2308" s="0" t="n">
        <v>2013</v>
      </c>
      <c r="D2308" s="0" t="s">
        <v>34</v>
      </c>
      <c r="E2308" s="0" t="s">
        <v>142</v>
      </c>
      <c r="F2308" s="0" t="n">
        <v>0.63</v>
      </c>
      <c r="G2308" s="0" t="n">
        <v>0.13</v>
      </c>
      <c r="H2308" s="0" t="n">
        <v>0</v>
      </c>
      <c r="I2308" s="0" t="n">
        <v>0.15</v>
      </c>
      <c r="J2308" s="0" t="n">
        <v>0.9</v>
      </c>
      <c r="K2308" s="0" t="n">
        <v>74</v>
      </c>
      <c r="L2308" s="0" t="n">
        <v>5.2</v>
      </c>
      <c r="M2308" s="0" t="s">
        <v>36</v>
      </c>
      <c r="N2308" s="0" t="s">
        <v>74</v>
      </c>
      <c r="O2308" s="0" t="s">
        <v>37</v>
      </c>
      <c r="P2308" s="0" t="n">
        <f aca="false">IF(AND(OR(Dashboard!$B$5="All",D2308=Dashboard!$B$5),OR(Dashboard!$D$5="All",N2308=Dashboard!$D$5),OR(AND(C2308&lt;&gt;"",C2308&gt;=Dashboard!$F$5,C2308&lt;=Dashboard!$H$5),AND(C2308="",Dashboard!$F$5&lt;=1980,Dashboard!$H$5&gt;=2016))),1,0)</f>
        <v>1</v>
      </c>
      <c r="Q2308" s="0" t="n">
        <f aca="false">J2308*P2308+ROW()*0.00000001</f>
        <v>0.90002308</v>
      </c>
    </row>
    <row r="2309" customFormat="false" ht="15" hidden="false" customHeight="false" outlineLevel="0" collapsed="false">
      <c r="A2309" s="0" t="s">
        <v>527</v>
      </c>
      <c r="B2309" s="0" t="s">
        <v>144</v>
      </c>
      <c r="C2309" s="0" t="n">
        <v>2003</v>
      </c>
      <c r="D2309" s="0" t="s">
        <v>16</v>
      </c>
      <c r="E2309" s="0" t="s">
        <v>154</v>
      </c>
      <c r="F2309" s="0" t="n">
        <v>0.41</v>
      </c>
      <c r="G2309" s="0" t="n">
        <v>0.43</v>
      </c>
      <c r="H2309" s="0" t="n">
        <v>0.01</v>
      </c>
      <c r="I2309" s="0" t="n">
        <v>0.05</v>
      </c>
      <c r="J2309" s="0" t="n">
        <v>0.9</v>
      </c>
      <c r="K2309" s="0" t="n">
        <v>73</v>
      </c>
      <c r="L2309" s="0" t="n">
        <v>7.6</v>
      </c>
      <c r="M2309" s="0" t="s">
        <v>36</v>
      </c>
      <c r="N2309" s="0" t="s">
        <v>66</v>
      </c>
      <c r="O2309" s="0" t="s">
        <v>37</v>
      </c>
      <c r="P2309" s="0" t="n">
        <f aca="false">IF(AND(OR(Dashboard!$B$5="All",D2309=Dashboard!$B$5),OR(Dashboard!$D$5="All",N2309=Dashboard!$D$5),OR(AND(C2309&lt;&gt;"",C2309&gt;=Dashboard!$F$5,C2309&lt;=Dashboard!$H$5),AND(C2309="",Dashboard!$F$5&lt;=1980,Dashboard!$H$5&gt;=2016))),1,0)</f>
        <v>1</v>
      </c>
      <c r="Q2309" s="0" t="n">
        <f aca="false">J2309*P2309+ROW()*0.00000001</f>
        <v>0.90002309</v>
      </c>
    </row>
    <row r="2310" customFormat="false" ht="15" hidden="false" customHeight="false" outlineLevel="0" collapsed="false">
      <c r="A2310" s="0" t="s">
        <v>977</v>
      </c>
      <c r="B2310" s="0" t="s">
        <v>108</v>
      </c>
      <c r="C2310" s="0" t="n">
        <v>1998</v>
      </c>
      <c r="D2310" s="0" t="s">
        <v>34</v>
      </c>
      <c r="E2310" s="0" t="s">
        <v>142</v>
      </c>
      <c r="F2310" s="0" t="n">
        <v>0.84</v>
      </c>
      <c r="G2310" s="0" t="n">
        <v>0.05</v>
      </c>
      <c r="H2310" s="0" t="n">
        <v>0</v>
      </c>
      <c r="I2310" s="0" t="n">
        <v>0.01</v>
      </c>
      <c r="J2310" s="0" t="n">
        <v>0.9</v>
      </c>
      <c r="N2310" s="0" t="s">
        <v>35</v>
      </c>
      <c r="P2310" s="0" t="n">
        <f aca="false">IF(AND(OR(Dashboard!$B$5="All",D2310=Dashboard!$B$5),OR(Dashboard!$D$5="All",N2310=Dashboard!$D$5),OR(AND(C2310&lt;&gt;"",C2310&gt;=Dashboard!$F$5,C2310&lt;=Dashboard!$H$5),AND(C2310="",Dashboard!$F$5&lt;=1980,Dashboard!$H$5&gt;=2016))),1,0)</f>
        <v>1</v>
      </c>
      <c r="Q2310" s="0" t="n">
        <f aca="false">J2310*P2310+ROW()*0.00000001</f>
        <v>0.9000231</v>
      </c>
    </row>
    <row r="2311" customFormat="false" ht="15" hidden="false" customHeight="false" outlineLevel="0" collapsed="false">
      <c r="A2311" s="0" t="s">
        <v>1951</v>
      </c>
      <c r="B2311" s="0" t="s">
        <v>76</v>
      </c>
      <c r="C2311" s="0" t="n">
        <v>2007</v>
      </c>
      <c r="D2311" s="0" t="s">
        <v>16</v>
      </c>
      <c r="E2311" s="0" t="s">
        <v>91</v>
      </c>
      <c r="F2311" s="0" t="n">
        <v>0.74</v>
      </c>
      <c r="G2311" s="0" t="n">
        <v>0.03</v>
      </c>
      <c r="H2311" s="0" t="n">
        <v>0.01</v>
      </c>
      <c r="I2311" s="0" t="n">
        <v>0.12</v>
      </c>
      <c r="J2311" s="0" t="n">
        <v>0.9</v>
      </c>
      <c r="K2311" s="0" t="n">
        <v>50</v>
      </c>
      <c r="L2311" s="0" t="n">
        <v>6.5</v>
      </c>
      <c r="M2311" s="0" t="s">
        <v>103</v>
      </c>
      <c r="N2311" s="0" t="s">
        <v>74</v>
      </c>
      <c r="O2311" s="0" t="s">
        <v>177</v>
      </c>
      <c r="P2311" s="0" t="n">
        <f aca="false">IF(AND(OR(Dashboard!$B$5="All",D2311=Dashboard!$B$5),OR(Dashboard!$D$5="All",N2311=Dashboard!$D$5),OR(AND(C2311&lt;&gt;"",C2311&gt;=Dashboard!$F$5,C2311&lt;=Dashboard!$H$5),AND(C2311="",Dashboard!$F$5&lt;=1980,Dashboard!$H$5&gt;=2016))),1,0)</f>
        <v>1</v>
      </c>
      <c r="Q2311" s="0" t="n">
        <f aca="false">J2311*P2311+ROW()*0.00000001</f>
        <v>0.90002311</v>
      </c>
    </row>
    <row r="2312" customFormat="false" ht="15" hidden="false" customHeight="false" outlineLevel="0" collapsed="false">
      <c r="A2312" s="0" t="s">
        <v>423</v>
      </c>
      <c r="B2312" s="0" t="s">
        <v>144</v>
      </c>
      <c r="C2312" s="0" t="n">
        <v>2002</v>
      </c>
      <c r="D2312" s="0" t="s">
        <v>56</v>
      </c>
      <c r="E2312" s="0" t="s">
        <v>142</v>
      </c>
      <c r="F2312" s="0" t="n">
        <v>0.65</v>
      </c>
      <c r="G2312" s="0" t="n">
        <v>0.22</v>
      </c>
      <c r="H2312" s="0" t="n">
        <v>0</v>
      </c>
      <c r="I2312" s="0" t="n">
        <v>0.03</v>
      </c>
      <c r="J2312" s="0" t="n">
        <v>0.9</v>
      </c>
      <c r="K2312" s="0" t="n">
        <v>71</v>
      </c>
      <c r="L2312" s="0" t="n">
        <v>7.5</v>
      </c>
      <c r="M2312" s="0" t="s">
        <v>103</v>
      </c>
      <c r="N2312" s="0" t="s">
        <v>66</v>
      </c>
      <c r="O2312" s="0" t="s">
        <v>37</v>
      </c>
      <c r="P2312" s="0" t="n">
        <f aca="false">IF(AND(OR(Dashboard!$B$5="All",D2312=Dashboard!$B$5),OR(Dashboard!$D$5="All",N2312=Dashboard!$D$5),OR(AND(C2312&lt;&gt;"",C2312&gt;=Dashboard!$F$5,C2312&lt;=Dashboard!$H$5),AND(C2312="",Dashboard!$F$5&lt;=1980,Dashboard!$H$5&gt;=2016))),1,0)</f>
        <v>1</v>
      </c>
      <c r="Q2312" s="0" t="n">
        <f aca="false">J2312*P2312+ROW()*0.00000001</f>
        <v>0.90002312</v>
      </c>
    </row>
    <row r="2313" customFormat="false" ht="15" hidden="false" customHeight="false" outlineLevel="0" collapsed="false">
      <c r="A2313" s="0" t="s">
        <v>1119</v>
      </c>
      <c r="B2313" s="0" t="s">
        <v>50</v>
      </c>
      <c r="C2313" s="0" t="n">
        <v>2011</v>
      </c>
      <c r="D2313" s="0" t="s">
        <v>71</v>
      </c>
      <c r="E2313" s="0" t="s">
        <v>487</v>
      </c>
      <c r="F2313" s="0" t="n">
        <v>0.34</v>
      </c>
      <c r="G2313" s="0" t="n">
        <v>0.46</v>
      </c>
      <c r="H2313" s="0" t="n">
        <v>0</v>
      </c>
      <c r="I2313" s="0" t="n">
        <v>0.1</v>
      </c>
      <c r="J2313" s="0" t="n">
        <v>0.9</v>
      </c>
      <c r="K2313" s="0" t="n">
        <v>69</v>
      </c>
      <c r="M2313" s="0" t="s">
        <v>125</v>
      </c>
      <c r="N2313" s="0" t="s">
        <v>35</v>
      </c>
      <c r="O2313" s="0" t="s">
        <v>67</v>
      </c>
      <c r="P2313" s="0" t="n">
        <f aca="false">IF(AND(OR(Dashboard!$B$5="All",D2313=Dashboard!$B$5),OR(Dashboard!$D$5="All",N2313=Dashboard!$D$5),OR(AND(C2313&lt;&gt;"",C2313&gt;=Dashboard!$F$5,C2313&lt;=Dashboard!$H$5),AND(C2313="",Dashboard!$F$5&lt;=1980,Dashboard!$H$5&gt;=2016))),1,0)</f>
        <v>1</v>
      </c>
      <c r="Q2313" s="0" t="n">
        <f aca="false">J2313*P2313+ROW()*0.00000001</f>
        <v>0.90002313</v>
      </c>
    </row>
    <row r="2314" customFormat="false" ht="15" hidden="false" customHeight="false" outlineLevel="0" collapsed="false">
      <c r="A2314" s="0" t="s">
        <v>738</v>
      </c>
      <c r="B2314" s="0" t="s">
        <v>97</v>
      </c>
      <c r="C2314" s="0" t="n">
        <v>2013</v>
      </c>
      <c r="D2314" s="0" t="s">
        <v>71</v>
      </c>
      <c r="E2314" s="0" t="s">
        <v>243</v>
      </c>
      <c r="F2314" s="0" t="n">
        <v>0.42</v>
      </c>
      <c r="G2314" s="0" t="n">
        <v>0.36</v>
      </c>
      <c r="H2314" s="0" t="n">
        <v>0.04</v>
      </c>
      <c r="I2314" s="0" t="n">
        <v>0.07</v>
      </c>
      <c r="J2314" s="0" t="n">
        <v>0.9</v>
      </c>
      <c r="K2314" s="0" t="n">
        <v>61</v>
      </c>
      <c r="L2314" s="0" t="n">
        <v>5.2</v>
      </c>
      <c r="M2314" s="0" t="s">
        <v>125</v>
      </c>
      <c r="N2314" s="0" t="s">
        <v>35</v>
      </c>
      <c r="O2314" s="0" t="s">
        <v>67</v>
      </c>
      <c r="P2314" s="0" t="n">
        <f aca="false">IF(AND(OR(Dashboard!$B$5="All",D2314=Dashboard!$B$5),OR(Dashboard!$D$5="All",N2314=Dashboard!$D$5),OR(AND(C2314&lt;&gt;"",C2314&gt;=Dashboard!$F$5,C2314&lt;=Dashboard!$H$5),AND(C2314="",Dashboard!$F$5&lt;=1980,Dashboard!$H$5&gt;=2016))),1,0)</f>
        <v>1</v>
      </c>
      <c r="Q2314" s="0" t="n">
        <f aca="false">J2314*P2314+ROW()*0.00000001</f>
        <v>0.90002314</v>
      </c>
    </row>
    <row r="2315" customFormat="false" ht="15" hidden="false" customHeight="false" outlineLevel="0" collapsed="false">
      <c r="A2315" s="0" t="s">
        <v>1696</v>
      </c>
      <c r="B2315" s="0" t="s">
        <v>70</v>
      </c>
      <c r="C2315" s="0" t="n">
        <v>2009</v>
      </c>
      <c r="D2315" s="0" t="s">
        <v>52</v>
      </c>
      <c r="E2315" s="0" t="s">
        <v>91</v>
      </c>
      <c r="F2315" s="0" t="n">
        <v>0.42</v>
      </c>
      <c r="G2315" s="0" t="n">
        <v>0.34</v>
      </c>
      <c r="H2315" s="0" t="n">
        <v>0</v>
      </c>
      <c r="I2315" s="0" t="n">
        <v>0.14</v>
      </c>
      <c r="J2315" s="0" t="n">
        <v>0.9</v>
      </c>
      <c r="K2315" s="0" t="n">
        <v>86</v>
      </c>
      <c r="L2315" s="0" t="n">
        <v>7.8</v>
      </c>
      <c r="M2315" s="0" t="s">
        <v>103</v>
      </c>
      <c r="N2315" s="0" t="s">
        <v>74</v>
      </c>
      <c r="O2315" s="0" t="s">
        <v>42</v>
      </c>
      <c r="P2315" s="0" t="n">
        <f aca="false">IF(AND(OR(Dashboard!$B$5="All",D2315=Dashboard!$B$5),OR(Dashboard!$D$5="All",N2315=Dashboard!$D$5),OR(AND(C2315&lt;&gt;"",C2315&gt;=Dashboard!$F$5,C2315&lt;=Dashboard!$H$5),AND(C2315="",Dashboard!$F$5&lt;=1980,Dashboard!$H$5&gt;=2016))),1,0)</f>
        <v>1</v>
      </c>
      <c r="Q2315" s="0" t="n">
        <f aca="false">J2315*P2315+ROW()*0.00000001</f>
        <v>0.90002315</v>
      </c>
    </row>
    <row r="2316" customFormat="false" ht="15" hidden="false" customHeight="false" outlineLevel="0" collapsed="false">
      <c r="A2316" s="0" t="s">
        <v>1865</v>
      </c>
      <c r="B2316" s="0" t="s">
        <v>64</v>
      </c>
      <c r="C2316" s="0" t="n">
        <v>2014</v>
      </c>
      <c r="D2316" s="0" t="s">
        <v>71</v>
      </c>
      <c r="E2316" s="0" t="s">
        <v>91</v>
      </c>
      <c r="F2316" s="0" t="n">
        <v>0.54</v>
      </c>
      <c r="G2316" s="0" t="n">
        <v>0.27</v>
      </c>
      <c r="H2316" s="0" t="n">
        <v>0</v>
      </c>
      <c r="I2316" s="0" t="n">
        <v>0.08</v>
      </c>
      <c r="J2316" s="0" t="n">
        <v>0.9</v>
      </c>
      <c r="M2316" s="0" t="s">
        <v>125</v>
      </c>
      <c r="N2316" s="0" t="s">
        <v>66</v>
      </c>
      <c r="P2316" s="0" t="n">
        <f aca="false">IF(AND(OR(Dashboard!$B$5="All",D2316=Dashboard!$B$5),OR(Dashboard!$D$5="All",N2316=Dashboard!$D$5),OR(AND(C2316&lt;&gt;"",C2316&gt;=Dashboard!$F$5,C2316&lt;=Dashboard!$H$5),AND(C2316="",Dashboard!$F$5&lt;=1980,Dashboard!$H$5&gt;=2016))),1,0)</f>
        <v>1</v>
      </c>
      <c r="Q2316" s="0" t="n">
        <f aca="false">J2316*P2316+ROW()*0.00000001</f>
        <v>0.90002316</v>
      </c>
    </row>
    <row r="2317" customFormat="false" ht="15" hidden="false" customHeight="false" outlineLevel="0" collapsed="false">
      <c r="A2317" s="0" t="s">
        <v>870</v>
      </c>
      <c r="B2317" s="0" t="s">
        <v>144</v>
      </c>
      <c r="C2317" s="0" t="n">
        <v>2004</v>
      </c>
      <c r="D2317" s="0" t="s">
        <v>46</v>
      </c>
      <c r="E2317" s="0" t="s">
        <v>91</v>
      </c>
      <c r="F2317" s="0" t="n">
        <v>0.62</v>
      </c>
      <c r="G2317" s="0" t="n">
        <v>0.24</v>
      </c>
      <c r="H2317" s="0" t="n">
        <v>0</v>
      </c>
      <c r="I2317" s="0" t="n">
        <v>0.04</v>
      </c>
      <c r="J2317" s="0" t="n">
        <v>0.9</v>
      </c>
      <c r="K2317" s="0" t="n">
        <v>82</v>
      </c>
      <c r="L2317" s="0" t="n">
        <v>8.5</v>
      </c>
      <c r="M2317" s="0" t="s">
        <v>103</v>
      </c>
      <c r="N2317" s="0" t="s">
        <v>66</v>
      </c>
      <c r="O2317" s="0" t="s">
        <v>42</v>
      </c>
      <c r="P2317" s="0" t="n">
        <f aca="false">IF(AND(OR(Dashboard!$B$5="All",D2317=Dashboard!$B$5),OR(Dashboard!$D$5="All",N2317=Dashboard!$D$5),OR(AND(C2317&lt;&gt;"",C2317&gt;=Dashboard!$F$5,C2317&lt;=Dashboard!$H$5),AND(C2317="",Dashboard!$F$5&lt;=1980,Dashboard!$H$5&gt;=2016))),1,0)</f>
        <v>1</v>
      </c>
      <c r="Q2317" s="0" t="n">
        <f aca="false">J2317*P2317+ROW()*0.00000001</f>
        <v>0.90002317</v>
      </c>
    </row>
    <row r="2318" customFormat="false" ht="15" hidden="false" customHeight="false" outlineLevel="0" collapsed="false">
      <c r="A2318" s="0" t="s">
        <v>620</v>
      </c>
      <c r="B2318" s="0" t="s">
        <v>144</v>
      </c>
      <c r="C2318" s="0" t="n">
        <v>2004</v>
      </c>
      <c r="D2318" s="0" t="s">
        <v>34</v>
      </c>
      <c r="E2318" s="0" t="s">
        <v>142</v>
      </c>
      <c r="F2318" s="0" t="n">
        <v>0.81</v>
      </c>
      <c r="G2318" s="0" t="n">
        <v>0.05</v>
      </c>
      <c r="H2318" s="0" t="n">
        <v>0</v>
      </c>
      <c r="I2318" s="0" t="n">
        <v>0.04</v>
      </c>
      <c r="J2318" s="0" t="n">
        <v>0.9</v>
      </c>
      <c r="K2318" s="0" t="n">
        <v>85</v>
      </c>
      <c r="L2318" s="0" t="n">
        <v>7.6</v>
      </c>
      <c r="M2318" s="0" t="s">
        <v>36</v>
      </c>
      <c r="N2318" s="0" t="s">
        <v>66</v>
      </c>
      <c r="O2318" s="0" t="s">
        <v>42</v>
      </c>
      <c r="P2318" s="0" t="n">
        <f aca="false">IF(AND(OR(Dashboard!$B$5="All",D2318=Dashboard!$B$5),OR(Dashboard!$D$5="All",N2318=Dashboard!$D$5),OR(AND(C2318&lt;&gt;"",C2318&gt;=Dashboard!$F$5,C2318&lt;=Dashboard!$H$5),AND(C2318="",Dashboard!$F$5&lt;=1980,Dashboard!$H$5&gt;=2016))),1,0)</f>
        <v>1</v>
      </c>
      <c r="Q2318" s="0" t="n">
        <f aca="false">J2318*P2318+ROW()*0.00000001</f>
        <v>0.90002318</v>
      </c>
    </row>
    <row r="2319" customFormat="false" ht="15" hidden="false" customHeight="false" outlineLevel="0" collapsed="false">
      <c r="A2319" s="0" t="s">
        <v>1952</v>
      </c>
      <c r="B2319" s="0" t="s">
        <v>76</v>
      </c>
      <c r="C2319" s="0" t="n">
        <v>2003</v>
      </c>
      <c r="D2319" s="0" t="s">
        <v>34</v>
      </c>
      <c r="E2319" s="0" t="s">
        <v>142</v>
      </c>
      <c r="F2319" s="0" t="n">
        <v>0.44</v>
      </c>
      <c r="G2319" s="0" t="n">
        <v>0.34</v>
      </c>
      <c r="H2319" s="0" t="n">
        <v>0</v>
      </c>
      <c r="I2319" s="0" t="n">
        <v>0.11</v>
      </c>
      <c r="J2319" s="0" t="n">
        <v>0.9</v>
      </c>
      <c r="K2319" s="0" t="n">
        <v>68</v>
      </c>
      <c r="L2319" s="0" t="n">
        <v>6.6</v>
      </c>
      <c r="M2319" s="0" t="s">
        <v>36</v>
      </c>
      <c r="N2319" s="0" t="s">
        <v>74</v>
      </c>
      <c r="O2319" s="0" t="s">
        <v>67</v>
      </c>
      <c r="P2319" s="0" t="n">
        <f aca="false">IF(AND(OR(Dashboard!$B$5="All",D2319=Dashboard!$B$5),OR(Dashboard!$D$5="All",N2319=Dashboard!$D$5),OR(AND(C2319&lt;&gt;"",C2319&gt;=Dashboard!$F$5,C2319&lt;=Dashboard!$H$5),AND(C2319="",Dashboard!$F$5&lt;=1980,Dashboard!$H$5&gt;=2016))),1,0)</f>
        <v>1</v>
      </c>
      <c r="Q2319" s="0" t="n">
        <f aca="false">J2319*P2319+ROW()*0.00000001</f>
        <v>0.90002319</v>
      </c>
    </row>
    <row r="2320" customFormat="false" ht="15" hidden="false" customHeight="false" outlineLevel="0" collapsed="false">
      <c r="A2320" s="0" t="s">
        <v>1442</v>
      </c>
      <c r="B2320" s="0" t="s">
        <v>33</v>
      </c>
      <c r="C2320" s="0" t="n">
        <v>2012</v>
      </c>
      <c r="D2320" s="0" t="s">
        <v>71</v>
      </c>
      <c r="E2320" s="0" t="s">
        <v>243</v>
      </c>
      <c r="F2320" s="0" t="n">
        <v>0.48</v>
      </c>
      <c r="G2320" s="0" t="n">
        <v>0.34</v>
      </c>
      <c r="H2320" s="0" t="n">
        <v>0</v>
      </c>
      <c r="I2320" s="0" t="n">
        <v>0.07</v>
      </c>
      <c r="J2320" s="0" t="n">
        <v>0.9</v>
      </c>
      <c r="L2320" s="0" t="n">
        <v>7.2</v>
      </c>
      <c r="M2320" s="0" t="s">
        <v>125</v>
      </c>
      <c r="N2320" s="0" t="s">
        <v>35</v>
      </c>
      <c r="P2320" s="0" t="n">
        <f aca="false">IF(AND(OR(Dashboard!$B$5="All",D2320=Dashboard!$B$5),OR(Dashboard!$D$5="All",N2320=Dashboard!$D$5),OR(AND(C2320&lt;&gt;"",C2320&gt;=Dashboard!$F$5,C2320&lt;=Dashboard!$H$5),AND(C2320="",Dashboard!$F$5&lt;=1980,Dashboard!$H$5&gt;=2016))),1,0)</f>
        <v>1</v>
      </c>
      <c r="Q2320" s="0" t="n">
        <f aca="false">J2320*P2320+ROW()*0.00000001</f>
        <v>0.9000232</v>
      </c>
    </row>
    <row r="2321" customFormat="false" ht="15" hidden="false" customHeight="false" outlineLevel="0" collapsed="false">
      <c r="A2321" s="0" t="s">
        <v>1344</v>
      </c>
      <c r="B2321" s="0" t="s">
        <v>85</v>
      </c>
      <c r="C2321" s="0" t="n">
        <v>2005</v>
      </c>
      <c r="D2321" s="0" t="s">
        <v>16</v>
      </c>
      <c r="E2321" s="0" t="s">
        <v>91</v>
      </c>
      <c r="F2321" s="0" t="n">
        <v>0.62</v>
      </c>
      <c r="G2321" s="0" t="n">
        <v>0.24</v>
      </c>
      <c r="H2321" s="0" t="n">
        <v>0</v>
      </c>
      <c r="I2321" s="0" t="n">
        <v>0.03</v>
      </c>
      <c r="J2321" s="0" t="n">
        <v>0.89</v>
      </c>
      <c r="K2321" s="0" t="n">
        <v>71</v>
      </c>
      <c r="M2321" s="0" t="s">
        <v>36</v>
      </c>
      <c r="N2321" s="0" t="s">
        <v>35</v>
      </c>
      <c r="O2321" s="0" t="s">
        <v>37</v>
      </c>
      <c r="P2321" s="0" t="n">
        <f aca="false">IF(AND(OR(Dashboard!$B$5="All",D2321=Dashboard!$B$5),OR(Dashboard!$D$5="All",N2321=Dashboard!$D$5),OR(AND(C2321&lt;&gt;"",C2321&gt;=Dashboard!$F$5,C2321&lt;=Dashboard!$H$5),AND(C2321="",Dashboard!$F$5&lt;=1980,Dashboard!$H$5&gt;=2016))),1,0)</f>
        <v>1</v>
      </c>
      <c r="Q2321" s="0" t="n">
        <f aca="false">J2321*P2321+ROW()*0.00000001</f>
        <v>0.89002321</v>
      </c>
    </row>
    <row r="2322" customFormat="false" ht="15" hidden="false" customHeight="false" outlineLevel="0" collapsed="false">
      <c r="A2322" s="0" t="s">
        <v>1953</v>
      </c>
      <c r="B2322" s="0" t="s">
        <v>76</v>
      </c>
      <c r="C2322" s="0" t="n">
        <v>2005</v>
      </c>
      <c r="D2322" s="0" t="s">
        <v>34</v>
      </c>
      <c r="E2322" s="0" t="s">
        <v>520</v>
      </c>
      <c r="F2322" s="0" t="n">
        <v>0.74</v>
      </c>
      <c r="G2322" s="0" t="n">
        <v>0.03</v>
      </c>
      <c r="H2322" s="0" t="n">
        <v>0</v>
      </c>
      <c r="I2322" s="0" t="n">
        <v>0.12</v>
      </c>
      <c r="J2322" s="0" t="n">
        <v>0.89</v>
      </c>
      <c r="K2322" s="0" t="n">
        <v>76</v>
      </c>
      <c r="L2322" s="0" t="n">
        <v>8</v>
      </c>
      <c r="M2322" s="0" t="s">
        <v>73</v>
      </c>
      <c r="N2322" s="0" t="s">
        <v>74</v>
      </c>
      <c r="O2322" s="0" t="s">
        <v>37</v>
      </c>
      <c r="P2322" s="0" t="n">
        <f aca="false">IF(AND(OR(Dashboard!$B$5="All",D2322=Dashboard!$B$5),OR(Dashboard!$D$5="All",N2322=Dashboard!$D$5),OR(AND(C2322&lt;&gt;"",C2322&gt;=Dashboard!$F$5,C2322&lt;=Dashboard!$H$5),AND(C2322="",Dashboard!$F$5&lt;=1980,Dashboard!$H$5&gt;=2016))),1,0)</f>
        <v>1</v>
      </c>
      <c r="Q2322" s="0" t="n">
        <f aca="false">J2322*P2322+ROW()*0.00000001</f>
        <v>0.89002322</v>
      </c>
    </row>
    <row r="2323" customFormat="false" ht="15" hidden="false" customHeight="false" outlineLevel="0" collapsed="false">
      <c r="A2323" s="0" t="s">
        <v>1954</v>
      </c>
      <c r="B2323" s="0" t="s">
        <v>64</v>
      </c>
      <c r="C2323" s="0" t="n">
        <v>2010</v>
      </c>
      <c r="D2323" s="0" t="s">
        <v>34</v>
      </c>
      <c r="E2323" s="0" t="s">
        <v>418</v>
      </c>
      <c r="F2323" s="0" t="n">
        <v>0.73</v>
      </c>
      <c r="G2323" s="0" t="n">
        <v>0.1</v>
      </c>
      <c r="H2323" s="0" t="n">
        <v>0</v>
      </c>
      <c r="I2323" s="0" t="n">
        <v>0.06</v>
      </c>
      <c r="J2323" s="0" t="n">
        <v>0.89</v>
      </c>
      <c r="K2323" s="0" t="n">
        <v>68</v>
      </c>
      <c r="M2323" s="0" t="s">
        <v>36</v>
      </c>
      <c r="N2323" s="0" t="s">
        <v>66</v>
      </c>
      <c r="O2323" s="0" t="s">
        <v>67</v>
      </c>
      <c r="P2323" s="0" t="n">
        <f aca="false">IF(AND(OR(Dashboard!$B$5="All",D2323=Dashboard!$B$5),OR(Dashboard!$D$5="All",N2323=Dashboard!$D$5),OR(AND(C2323&lt;&gt;"",C2323&gt;=Dashboard!$F$5,C2323&lt;=Dashboard!$H$5),AND(C2323="",Dashboard!$F$5&lt;=1980,Dashboard!$H$5&gt;=2016))),1,0)</f>
        <v>1</v>
      </c>
      <c r="Q2323" s="0" t="n">
        <f aca="false">J2323*P2323+ROW()*0.00000001</f>
        <v>0.89002323</v>
      </c>
    </row>
    <row r="2324" customFormat="false" ht="15" hidden="false" customHeight="false" outlineLevel="0" collapsed="false">
      <c r="A2324" s="0" t="s">
        <v>1955</v>
      </c>
      <c r="B2324" s="0" t="s">
        <v>85</v>
      </c>
      <c r="C2324" s="0" t="n">
        <v>2001</v>
      </c>
      <c r="D2324" s="0" t="s">
        <v>16</v>
      </c>
      <c r="E2324" s="0" t="s">
        <v>220</v>
      </c>
      <c r="F2324" s="0" t="n">
        <v>0.6</v>
      </c>
      <c r="G2324" s="0" t="n">
        <v>0.22</v>
      </c>
      <c r="H2324" s="0" t="n">
        <v>0.05</v>
      </c>
      <c r="I2324" s="0" t="n">
        <v>0.02</v>
      </c>
      <c r="J2324" s="0" t="n">
        <v>0.89</v>
      </c>
      <c r="K2324" s="0" t="n">
        <v>91</v>
      </c>
      <c r="L2324" s="0" t="n">
        <v>8.5</v>
      </c>
      <c r="M2324" s="0" t="s">
        <v>103</v>
      </c>
      <c r="N2324" s="0" t="s">
        <v>35</v>
      </c>
      <c r="O2324" s="0" t="s">
        <v>60</v>
      </c>
      <c r="P2324" s="0" t="n">
        <f aca="false">IF(AND(OR(Dashboard!$B$5="All",D2324=Dashboard!$B$5),OR(Dashboard!$D$5="All",N2324=Dashboard!$D$5),OR(AND(C2324&lt;&gt;"",C2324&gt;=Dashboard!$F$5,C2324&lt;=Dashboard!$H$5),AND(C2324="",Dashboard!$F$5&lt;=1980,Dashboard!$H$5&gt;=2016))),1,0)</f>
        <v>1</v>
      </c>
      <c r="Q2324" s="0" t="n">
        <f aca="false">J2324*P2324+ROW()*0.00000001</f>
        <v>0.89002324</v>
      </c>
    </row>
    <row r="2325" customFormat="false" ht="15" hidden="false" customHeight="false" outlineLevel="0" collapsed="false">
      <c r="A2325" s="0" t="s">
        <v>1956</v>
      </c>
      <c r="B2325" s="0" t="s">
        <v>70</v>
      </c>
      <c r="C2325" s="0" t="n">
        <v>2011</v>
      </c>
      <c r="D2325" s="0" t="s">
        <v>56</v>
      </c>
      <c r="E2325" s="0" t="s">
        <v>89</v>
      </c>
      <c r="F2325" s="0" t="n">
        <v>0.66</v>
      </c>
      <c r="G2325" s="0" t="n">
        <v>0.11</v>
      </c>
      <c r="H2325" s="0" t="n">
        <v>0.04</v>
      </c>
      <c r="I2325" s="0" t="n">
        <v>0.08</v>
      </c>
      <c r="J2325" s="0" t="n">
        <v>0.89</v>
      </c>
      <c r="K2325" s="0" t="n">
        <v>67</v>
      </c>
      <c r="L2325" s="0" t="n">
        <v>6.3</v>
      </c>
      <c r="M2325" s="0" t="s">
        <v>73</v>
      </c>
      <c r="N2325" s="0" t="s">
        <v>74</v>
      </c>
      <c r="O2325" s="0" t="s">
        <v>67</v>
      </c>
      <c r="P2325" s="0" t="n">
        <f aca="false">IF(AND(OR(Dashboard!$B$5="All",D2325=Dashboard!$B$5),OR(Dashboard!$D$5="All",N2325=Dashboard!$D$5),OR(AND(C2325&lt;&gt;"",C2325&gt;=Dashboard!$F$5,C2325&lt;=Dashboard!$H$5),AND(C2325="",Dashboard!$F$5&lt;=1980,Dashboard!$H$5&gt;=2016))),1,0)</f>
        <v>1</v>
      </c>
      <c r="Q2325" s="0" t="n">
        <f aca="false">J2325*P2325+ROW()*0.00000001</f>
        <v>0.89002325</v>
      </c>
    </row>
    <row r="2326" customFormat="false" ht="15" hidden="false" customHeight="false" outlineLevel="0" collapsed="false">
      <c r="A2326" s="0" t="s">
        <v>1957</v>
      </c>
      <c r="B2326" s="0" t="s">
        <v>76</v>
      </c>
      <c r="C2326" s="0" t="n">
        <v>2005</v>
      </c>
      <c r="D2326" s="0" t="s">
        <v>34</v>
      </c>
      <c r="E2326" s="0" t="s">
        <v>142</v>
      </c>
      <c r="F2326" s="0" t="n">
        <v>0.74</v>
      </c>
      <c r="G2326" s="0" t="n">
        <v>0.03</v>
      </c>
      <c r="H2326" s="0" t="n">
        <v>0</v>
      </c>
      <c r="I2326" s="0" t="n">
        <v>0.12</v>
      </c>
      <c r="J2326" s="0" t="n">
        <v>0.89</v>
      </c>
      <c r="K2326" s="0" t="n">
        <v>83</v>
      </c>
      <c r="L2326" s="0" t="n">
        <v>6.2</v>
      </c>
      <c r="M2326" s="0" t="s">
        <v>36</v>
      </c>
      <c r="N2326" s="0" t="s">
        <v>74</v>
      </c>
      <c r="O2326" s="0" t="s">
        <v>42</v>
      </c>
      <c r="P2326" s="0" t="n">
        <f aca="false">IF(AND(OR(Dashboard!$B$5="All",D2326=Dashboard!$B$5),OR(Dashboard!$D$5="All",N2326=Dashboard!$D$5),OR(AND(C2326&lt;&gt;"",C2326&gt;=Dashboard!$F$5,C2326&lt;=Dashboard!$H$5),AND(C2326="",Dashboard!$F$5&lt;=1980,Dashboard!$H$5&gt;=2016))),1,0)</f>
        <v>1</v>
      </c>
      <c r="Q2326" s="0" t="n">
        <f aca="false">J2326*P2326+ROW()*0.00000001</f>
        <v>0.89002326</v>
      </c>
    </row>
    <row r="2327" customFormat="false" ht="15" hidden="false" customHeight="false" outlineLevel="0" collapsed="false">
      <c r="A2327" s="0" t="s">
        <v>1435</v>
      </c>
      <c r="B2327" s="0" t="s">
        <v>64</v>
      </c>
      <c r="C2327" s="0" t="n">
        <v>2012</v>
      </c>
      <c r="D2327" s="0" t="s">
        <v>34</v>
      </c>
      <c r="E2327" s="0" t="s">
        <v>142</v>
      </c>
      <c r="F2327" s="0" t="n">
        <v>0.17</v>
      </c>
      <c r="G2327" s="0" t="n">
        <v>0.62</v>
      </c>
      <c r="H2327" s="0" t="n">
        <v>0</v>
      </c>
      <c r="I2327" s="0" t="n">
        <v>0.1</v>
      </c>
      <c r="J2327" s="0" t="n">
        <v>0.89</v>
      </c>
      <c r="K2327" s="0" t="n">
        <v>77</v>
      </c>
      <c r="L2327" s="0" t="n">
        <v>6.7</v>
      </c>
      <c r="M2327" s="0" t="s">
        <v>36</v>
      </c>
      <c r="N2327" s="0" t="s">
        <v>66</v>
      </c>
      <c r="O2327" s="0" t="s">
        <v>37</v>
      </c>
      <c r="P2327" s="0" t="n">
        <f aca="false">IF(AND(OR(Dashboard!$B$5="All",D2327=Dashboard!$B$5),OR(Dashboard!$D$5="All",N2327=Dashboard!$D$5),OR(AND(C2327&lt;&gt;"",C2327&gt;=Dashboard!$F$5,C2327&lt;=Dashboard!$H$5),AND(C2327="",Dashboard!$F$5&lt;=1980,Dashboard!$H$5&gt;=2016))),1,0)</f>
        <v>1</v>
      </c>
      <c r="Q2327" s="0" t="n">
        <f aca="false">J2327*P2327+ROW()*0.00000001</f>
        <v>0.89002327</v>
      </c>
    </row>
    <row r="2328" customFormat="false" ht="15" hidden="false" customHeight="false" outlineLevel="0" collapsed="false">
      <c r="A2328" s="0" t="s">
        <v>1958</v>
      </c>
      <c r="B2328" s="0" t="s">
        <v>85</v>
      </c>
      <c r="C2328" s="0" t="n">
        <v>2004</v>
      </c>
      <c r="D2328" s="0" t="s">
        <v>114</v>
      </c>
      <c r="E2328" s="0" t="s">
        <v>35</v>
      </c>
      <c r="F2328" s="0" t="n">
        <v>0.46</v>
      </c>
      <c r="G2328" s="0" t="n">
        <v>0.17</v>
      </c>
      <c r="H2328" s="0" t="n">
        <v>0.24</v>
      </c>
      <c r="I2328" s="0" t="n">
        <v>0.02</v>
      </c>
      <c r="J2328" s="0" t="n">
        <v>0.89</v>
      </c>
      <c r="K2328" s="0" t="n">
        <v>84</v>
      </c>
      <c r="L2328" s="0" t="n">
        <v>8.6</v>
      </c>
      <c r="M2328" s="0" t="s">
        <v>36</v>
      </c>
      <c r="N2328" s="0" t="s">
        <v>35</v>
      </c>
      <c r="O2328" s="0" t="s">
        <v>42</v>
      </c>
      <c r="P2328" s="0" t="n">
        <f aca="false">IF(AND(OR(Dashboard!$B$5="All",D2328=Dashboard!$B$5),OR(Dashboard!$D$5="All",N2328=Dashboard!$D$5),OR(AND(C2328&lt;&gt;"",C2328&gt;=Dashboard!$F$5,C2328&lt;=Dashboard!$H$5),AND(C2328="",Dashboard!$F$5&lt;=1980,Dashboard!$H$5&gt;=2016))),1,0)</f>
        <v>1</v>
      </c>
      <c r="Q2328" s="0" t="n">
        <f aca="false">J2328*P2328+ROW()*0.00000001</f>
        <v>0.89002328</v>
      </c>
    </row>
    <row r="2329" customFormat="false" ht="15" hidden="false" customHeight="false" outlineLevel="0" collapsed="false">
      <c r="A2329" s="0" t="s">
        <v>1959</v>
      </c>
      <c r="B2329" s="0" t="s">
        <v>85</v>
      </c>
      <c r="C2329" s="0" t="n">
        <v>2004</v>
      </c>
      <c r="D2329" s="0" t="s">
        <v>246</v>
      </c>
      <c r="E2329" s="0" t="s">
        <v>35</v>
      </c>
      <c r="F2329" s="0" t="n">
        <v>0.42</v>
      </c>
      <c r="G2329" s="0" t="n">
        <v>0.16</v>
      </c>
      <c r="H2329" s="0" t="n">
        <v>0.3</v>
      </c>
      <c r="I2329" s="0" t="n">
        <v>0.02</v>
      </c>
      <c r="J2329" s="0" t="n">
        <v>0.89</v>
      </c>
      <c r="K2329" s="0" t="n">
        <v>85</v>
      </c>
      <c r="L2329" s="0" t="n">
        <v>9.1</v>
      </c>
      <c r="M2329" s="0" t="s">
        <v>36</v>
      </c>
      <c r="N2329" s="0" t="s">
        <v>35</v>
      </c>
      <c r="O2329" s="0" t="s">
        <v>42</v>
      </c>
      <c r="P2329" s="0" t="n">
        <f aca="false">IF(AND(OR(Dashboard!$B$5="All",D2329=Dashboard!$B$5),OR(Dashboard!$D$5="All",N2329=Dashboard!$D$5),OR(AND(C2329&lt;&gt;"",C2329&gt;=Dashboard!$F$5,C2329&lt;=Dashboard!$H$5),AND(C2329="",Dashboard!$F$5&lt;=1980,Dashboard!$H$5&gt;=2016))),1,0)</f>
        <v>1</v>
      </c>
      <c r="Q2329" s="0" t="n">
        <f aca="false">J2329*P2329+ROW()*0.00000001</f>
        <v>0.89002329</v>
      </c>
    </row>
    <row r="2330" customFormat="false" ht="15" hidden="false" customHeight="false" outlineLevel="0" collapsed="false">
      <c r="A2330" s="0" t="s">
        <v>1438</v>
      </c>
      <c r="B2330" s="0" t="s">
        <v>33</v>
      </c>
      <c r="C2330" s="0" t="n">
        <v>2011</v>
      </c>
      <c r="D2330" s="0" t="s">
        <v>41</v>
      </c>
      <c r="E2330" s="0" t="s">
        <v>487</v>
      </c>
      <c r="F2330" s="0" t="n">
        <v>0.43</v>
      </c>
      <c r="G2330" s="0" t="n">
        <v>0.37</v>
      </c>
      <c r="H2330" s="0" t="n">
        <v>0</v>
      </c>
      <c r="I2330" s="0" t="n">
        <v>0.09</v>
      </c>
      <c r="J2330" s="0" t="n">
        <v>0.89</v>
      </c>
      <c r="N2330" s="0" t="s">
        <v>35</v>
      </c>
      <c r="P2330" s="0" t="n">
        <f aca="false">IF(AND(OR(Dashboard!$B$5="All",D2330=Dashboard!$B$5),OR(Dashboard!$D$5="All",N2330=Dashboard!$D$5),OR(AND(C2330&lt;&gt;"",C2330&gt;=Dashboard!$F$5,C2330&lt;=Dashboard!$H$5),AND(C2330="",Dashboard!$F$5&lt;=1980,Dashboard!$H$5&gt;=2016))),1,0)</f>
        <v>1</v>
      </c>
      <c r="Q2330" s="0" t="n">
        <f aca="false">J2330*P2330+ROW()*0.00000001</f>
        <v>0.8900233</v>
      </c>
    </row>
    <row r="2331" customFormat="false" ht="15" hidden="false" customHeight="false" outlineLevel="0" collapsed="false">
      <c r="A2331" s="0" t="s">
        <v>1960</v>
      </c>
      <c r="B2331" s="0" t="s">
        <v>50</v>
      </c>
      <c r="C2331" s="0" t="n">
        <v>2008</v>
      </c>
      <c r="D2331" s="0" t="s">
        <v>48</v>
      </c>
      <c r="E2331" s="0" t="s">
        <v>649</v>
      </c>
      <c r="F2331" s="0" t="n">
        <v>0.3</v>
      </c>
      <c r="G2331" s="0" t="n">
        <v>0.49</v>
      </c>
      <c r="H2331" s="0" t="n">
        <v>0</v>
      </c>
      <c r="I2331" s="0" t="n">
        <v>0.1</v>
      </c>
      <c r="J2331" s="0" t="n">
        <v>0.89</v>
      </c>
      <c r="K2331" s="0" t="n">
        <v>76</v>
      </c>
      <c r="M2331" s="0" t="s">
        <v>36</v>
      </c>
      <c r="N2331" s="0" t="s">
        <v>35</v>
      </c>
      <c r="O2331" s="0" t="s">
        <v>37</v>
      </c>
      <c r="P2331" s="0" t="n">
        <f aca="false">IF(AND(OR(Dashboard!$B$5="All",D2331=Dashboard!$B$5),OR(Dashboard!$D$5="All",N2331=Dashboard!$D$5),OR(AND(C2331&lt;&gt;"",C2331&gt;=Dashboard!$F$5,C2331&lt;=Dashboard!$H$5),AND(C2331="",Dashboard!$F$5&lt;=1980,Dashboard!$H$5&gt;=2016))),1,0)</f>
        <v>1</v>
      </c>
      <c r="Q2331" s="0" t="n">
        <f aca="false">J2331*P2331+ROW()*0.00000001</f>
        <v>0.89002331</v>
      </c>
    </row>
    <row r="2332" customFormat="false" ht="15" hidden="false" customHeight="false" outlineLevel="0" collapsed="false">
      <c r="A2332" s="0" t="s">
        <v>1961</v>
      </c>
      <c r="B2332" s="0" t="s">
        <v>45</v>
      </c>
      <c r="C2332" s="0" t="n">
        <v>2001</v>
      </c>
      <c r="D2332" s="0" t="s">
        <v>246</v>
      </c>
      <c r="E2332" s="0" t="s">
        <v>35</v>
      </c>
      <c r="F2332" s="0" t="n">
        <v>0</v>
      </c>
      <c r="G2332" s="0" t="n">
        <v>0</v>
      </c>
      <c r="H2332" s="0" t="n">
        <v>0.89</v>
      </c>
      <c r="I2332" s="0" t="n">
        <v>0</v>
      </c>
      <c r="J2332" s="0" t="n">
        <v>0.89</v>
      </c>
      <c r="N2332" s="0" t="s">
        <v>35</v>
      </c>
      <c r="P2332" s="0" t="n">
        <f aca="false">IF(AND(OR(Dashboard!$B$5="All",D2332=Dashboard!$B$5),OR(Dashboard!$D$5="All",N2332=Dashboard!$D$5),OR(AND(C2332&lt;&gt;"",C2332&gt;=Dashboard!$F$5,C2332&lt;=Dashboard!$H$5),AND(C2332="",Dashboard!$F$5&lt;=1980,Dashboard!$H$5&gt;=2016))),1,0)</f>
        <v>1</v>
      </c>
      <c r="Q2332" s="0" t="n">
        <f aca="false">J2332*P2332+ROW()*0.00000001</f>
        <v>0.89002332</v>
      </c>
    </row>
    <row r="2333" customFormat="false" ht="15" hidden="false" customHeight="false" outlineLevel="0" collapsed="false">
      <c r="A2333" s="0" t="s">
        <v>1962</v>
      </c>
      <c r="B2333" s="0" t="s">
        <v>94</v>
      </c>
      <c r="C2333" s="0" t="n">
        <v>2016</v>
      </c>
      <c r="D2333" s="0" t="s">
        <v>71</v>
      </c>
      <c r="E2333" s="0" t="s">
        <v>89</v>
      </c>
      <c r="F2333" s="0" t="n">
        <v>0.72</v>
      </c>
      <c r="G2333" s="0" t="n">
        <v>0</v>
      </c>
      <c r="H2333" s="0" t="n">
        <v>0</v>
      </c>
      <c r="I2333" s="0" t="n">
        <v>0.17</v>
      </c>
      <c r="J2333" s="0" t="n">
        <v>0.89</v>
      </c>
      <c r="N2333" s="0" t="s">
        <v>74</v>
      </c>
      <c r="P2333" s="0" t="n">
        <f aca="false">IF(AND(OR(Dashboard!$B$5="All",D2333=Dashboard!$B$5),OR(Dashboard!$D$5="All",N2333=Dashboard!$D$5),OR(AND(C2333&lt;&gt;"",C2333&gt;=Dashboard!$F$5,C2333&lt;=Dashboard!$H$5),AND(C2333="",Dashboard!$F$5&lt;=1980,Dashboard!$H$5&gt;=2016))),1,0)</f>
        <v>1</v>
      </c>
      <c r="Q2333" s="0" t="n">
        <f aca="false">J2333*P2333+ROW()*0.00000001</f>
        <v>0.89002333</v>
      </c>
    </row>
    <row r="2334" customFormat="false" ht="15" hidden="false" customHeight="false" outlineLevel="0" collapsed="false">
      <c r="A2334" s="0" t="s">
        <v>1963</v>
      </c>
      <c r="B2334" s="0" t="s">
        <v>164</v>
      </c>
      <c r="C2334" s="0" t="n">
        <v>2006</v>
      </c>
      <c r="D2334" s="0" t="s">
        <v>56</v>
      </c>
      <c r="E2334" s="0" t="s">
        <v>89</v>
      </c>
      <c r="F2334" s="0" t="n">
        <v>0.44</v>
      </c>
      <c r="G2334" s="0" t="n">
        <v>0.27</v>
      </c>
      <c r="H2334" s="0" t="n">
        <v>0</v>
      </c>
      <c r="I2334" s="0" t="n">
        <v>0.18</v>
      </c>
      <c r="J2334" s="0" t="n">
        <v>0.89</v>
      </c>
      <c r="K2334" s="0" t="n">
        <v>77</v>
      </c>
      <c r="L2334" s="0" t="n">
        <v>8.3</v>
      </c>
      <c r="M2334" s="0" t="s">
        <v>103</v>
      </c>
      <c r="N2334" s="0" t="s">
        <v>74</v>
      </c>
      <c r="O2334" s="0" t="s">
        <v>37</v>
      </c>
      <c r="P2334" s="0" t="n">
        <f aca="false">IF(AND(OR(Dashboard!$B$5="All",D2334=Dashboard!$B$5),OR(Dashboard!$D$5="All",N2334=Dashboard!$D$5),OR(AND(C2334&lt;&gt;"",C2334&gt;=Dashboard!$F$5,C2334&lt;=Dashboard!$H$5),AND(C2334="",Dashboard!$F$5&lt;=1980,Dashboard!$H$5&gt;=2016))),1,0)</f>
        <v>1</v>
      </c>
      <c r="Q2334" s="0" t="n">
        <f aca="false">J2334*P2334+ROW()*0.00000001</f>
        <v>0.89002334</v>
      </c>
    </row>
    <row r="2335" customFormat="false" ht="15" hidden="false" customHeight="false" outlineLevel="0" collapsed="false">
      <c r="A2335" s="0" t="s">
        <v>558</v>
      </c>
      <c r="B2335" s="0" t="s">
        <v>186</v>
      </c>
      <c r="C2335" s="0" t="n">
        <v>2003</v>
      </c>
      <c r="D2335" s="0" t="s">
        <v>71</v>
      </c>
      <c r="E2335" s="0" t="s">
        <v>418</v>
      </c>
      <c r="F2335" s="0" t="n">
        <v>0.69</v>
      </c>
      <c r="G2335" s="0" t="n">
        <v>0.18</v>
      </c>
      <c r="H2335" s="0" t="n">
        <v>0</v>
      </c>
      <c r="I2335" s="0" t="n">
        <v>0.02</v>
      </c>
      <c r="J2335" s="0" t="n">
        <v>0.89</v>
      </c>
      <c r="K2335" s="0" t="n">
        <v>62</v>
      </c>
      <c r="L2335" s="0" t="n">
        <v>5.5</v>
      </c>
      <c r="M2335" s="0" t="s">
        <v>36</v>
      </c>
      <c r="N2335" s="0" t="s">
        <v>35</v>
      </c>
      <c r="O2335" s="0" t="s">
        <v>67</v>
      </c>
      <c r="P2335" s="0" t="n">
        <f aca="false">IF(AND(OR(Dashboard!$B$5="All",D2335=Dashboard!$B$5),OR(Dashboard!$D$5="All",N2335=Dashboard!$D$5),OR(AND(C2335&lt;&gt;"",C2335&gt;=Dashboard!$F$5,C2335&lt;=Dashboard!$H$5),AND(C2335="",Dashboard!$F$5&lt;=1980,Dashboard!$H$5&gt;=2016))),1,0)</f>
        <v>1</v>
      </c>
      <c r="Q2335" s="0" t="n">
        <f aca="false">J2335*P2335+ROW()*0.00000001</f>
        <v>0.89002335</v>
      </c>
    </row>
    <row r="2336" customFormat="false" ht="15" hidden="false" customHeight="false" outlineLevel="0" collapsed="false">
      <c r="A2336" s="0" t="s">
        <v>1898</v>
      </c>
      <c r="B2336" s="0" t="s">
        <v>64</v>
      </c>
      <c r="C2336" s="0" t="n">
        <v>2014</v>
      </c>
      <c r="D2336" s="0" t="s">
        <v>71</v>
      </c>
      <c r="E2336" s="0" t="s">
        <v>243</v>
      </c>
      <c r="F2336" s="0" t="n">
        <v>0.48</v>
      </c>
      <c r="G2336" s="0" t="n">
        <v>0.33</v>
      </c>
      <c r="H2336" s="0" t="n">
        <v>0</v>
      </c>
      <c r="I2336" s="0" t="n">
        <v>0.08</v>
      </c>
      <c r="J2336" s="0" t="n">
        <v>0.89</v>
      </c>
      <c r="L2336" s="0" t="n">
        <v>6.8</v>
      </c>
      <c r="M2336" s="0" t="s">
        <v>125</v>
      </c>
      <c r="N2336" s="0" t="s">
        <v>66</v>
      </c>
      <c r="P2336" s="0" t="n">
        <f aca="false">IF(AND(OR(Dashboard!$B$5="All",D2336=Dashboard!$B$5),OR(Dashboard!$D$5="All",N2336=Dashboard!$D$5),OR(AND(C2336&lt;&gt;"",C2336&gt;=Dashboard!$F$5,C2336&lt;=Dashboard!$H$5),AND(C2336="",Dashboard!$F$5&lt;=1980,Dashboard!$H$5&gt;=2016))),1,0)</f>
        <v>1</v>
      </c>
      <c r="Q2336" s="0" t="n">
        <f aca="false">J2336*P2336+ROW()*0.00000001</f>
        <v>0.89002336</v>
      </c>
    </row>
    <row r="2337" customFormat="false" ht="15" hidden="false" customHeight="false" outlineLevel="0" collapsed="false">
      <c r="A2337" s="0" t="s">
        <v>1964</v>
      </c>
      <c r="B2337" s="0" t="s">
        <v>117</v>
      </c>
      <c r="C2337" s="0" t="n">
        <v>1997</v>
      </c>
      <c r="D2337" s="0" t="s">
        <v>58</v>
      </c>
      <c r="E2337" s="0" t="s">
        <v>89</v>
      </c>
      <c r="F2337" s="0" t="n">
        <v>0.16</v>
      </c>
      <c r="G2337" s="0" t="n">
        <v>0.11</v>
      </c>
      <c r="H2337" s="0" t="n">
        <v>0.56</v>
      </c>
      <c r="I2337" s="0" t="n">
        <v>0.06</v>
      </c>
      <c r="J2337" s="0" t="n">
        <v>0.89</v>
      </c>
      <c r="K2337" s="0" t="n">
        <v>83</v>
      </c>
      <c r="L2337" s="0" t="n">
        <v>8.2</v>
      </c>
      <c r="M2337" s="0" t="s">
        <v>103</v>
      </c>
      <c r="N2337" s="0" t="s">
        <v>74</v>
      </c>
      <c r="O2337" s="0" t="s">
        <v>42</v>
      </c>
      <c r="P2337" s="0" t="n">
        <f aca="false">IF(AND(OR(Dashboard!$B$5="All",D2337=Dashboard!$B$5),OR(Dashboard!$D$5="All",N2337=Dashboard!$D$5),OR(AND(C2337&lt;&gt;"",C2337&gt;=Dashboard!$F$5,C2337&lt;=Dashboard!$H$5),AND(C2337="",Dashboard!$F$5&lt;=1980,Dashboard!$H$5&gt;=2016))),1,0)</f>
        <v>1</v>
      </c>
      <c r="Q2337" s="0" t="n">
        <f aca="false">J2337*P2337+ROW()*0.00000001</f>
        <v>0.89002337</v>
      </c>
    </row>
    <row r="2338" customFormat="false" ht="15" hidden="false" customHeight="false" outlineLevel="0" collapsed="false">
      <c r="A2338" s="0" t="s">
        <v>1965</v>
      </c>
      <c r="B2338" s="0" t="s">
        <v>76</v>
      </c>
      <c r="C2338" s="0" t="n">
        <v>2001</v>
      </c>
      <c r="D2338" s="0" t="s">
        <v>34</v>
      </c>
      <c r="E2338" s="0" t="s">
        <v>154</v>
      </c>
      <c r="F2338" s="0" t="n">
        <v>0.44</v>
      </c>
      <c r="G2338" s="0" t="n">
        <v>0.34</v>
      </c>
      <c r="H2338" s="0" t="n">
        <v>0</v>
      </c>
      <c r="I2338" s="0" t="n">
        <v>0.11</v>
      </c>
      <c r="J2338" s="0" t="n">
        <v>0.89</v>
      </c>
      <c r="K2338" s="0" t="n">
        <v>85</v>
      </c>
      <c r="L2338" s="0" t="n">
        <v>7.5</v>
      </c>
      <c r="M2338" s="0" t="s">
        <v>36</v>
      </c>
      <c r="N2338" s="0" t="s">
        <v>74</v>
      </c>
      <c r="O2338" s="0" t="s">
        <v>42</v>
      </c>
      <c r="P2338" s="0" t="n">
        <f aca="false">IF(AND(OR(Dashboard!$B$5="All",D2338=Dashboard!$B$5),OR(Dashboard!$D$5="All",N2338=Dashboard!$D$5),OR(AND(C2338&lt;&gt;"",C2338&gt;=Dashboard!$F$5,C2338&lt;=Dashboard!$H$5),AND(C2338="",Dashboard!$F$5&lt;=1980,Dashboard!$H$5&gt;=2016))),1,0)</f>
        <v>1</v>
      </c>
      <c r="Q2338" s="0" t="n">
        <f aca="false">J2338*P2338+ROW()*0.00000001</f>
        <v>0.89002338</v>
      </c>
    </row>
    <row r="2339" customFormat="false" ht="15" hidden="false" customHeight="false" outlineLevel="0" collapsed="false">
      <c r="A2339" s="0" t="s">
        <v>654</v>
      </c>
      <c r="B2339" s="0" t="s">
        <v>70</v>
      </c>
      <c r="C2339" s="0" t="n">
        <v>2008</v>
      </c>
      <c r="D2339" s="0" t="s">
        <v>41</v>
      </c>
      <c r="E2339" s="0" t="s">
        <v>487</v>
      </c>
      <c r="F2339" s="0" t="n">
        <v>0.42</v>
      </c>
      <c r="G2339" s="0" t="n">
        <v>0.33</v>
      </c>
      <c r="H2339" s="0" t="n">
        <v>0</v>
      </c>
      <c r="I2339" s="0" t="n">
        <v>0.14</v>
      </c>
      <c r="J2339" s="0" t="n">
        <v>0.89</v>
      </c>
      <c r="K2339" s="0" t="n">
        <v>83</v>
      </c>
      <c r="L2339" s="0" t="n">
        <v>7.8</v>
      </c>
      <c r="M2339" s="0" t="s">
        <v>36</v>
      </c>
      <c r="N2339" s="0" t="s">
        <v>74</v>
      </c>
      <c r="O2339" s="0" t="s">
        <v>42</v>
      </c>
      <c r="P2339" s="0" t="n">
        <f aca="false">IF(AND(OR(Dashboard!$B$5="All",D2339=Dashboard!$B$5),OR(Dashboard!$D$5="All",N2339=Dashboard!$D$5),OR(AND(C2339&lt;&gt;"",C2339&gt;=Dashboard!$F$5,C2339&lt;=Dashboard!$H$5),AND(C2339="",Dashboard!$F$5&lt;=1980,Dashboard!$H$5&gt;=2016))),1,0)</f>
        <v>1</v>
      </c>
      <c r="Q2339" s="0" t="n">
        <f aca="false">J2339*P2339+ROW()*0.00000001</f>
        <v>0.89002339</v>
      </c>
    </row>
    <row r="2340" customFormat="false" ht="15" hidden="false" customHeight="false" outlineLevel="0" collapsed="false">
      <c r="A2340" s="0" t="s">
        <v>1966</v>
      </c>
      <c r="B2340" s="0" t="s">
        <v>33</v>
      </c>
      <c r="C2340" s="0" t="n">
        <v>2008</v>
      </c>
      <c r="D2340" s="0" t="s">
        <v>34</v>
      </c>
      <c r="E2340" s="0" t="s">
        <v>160</v>
      </c>
      <c r="F2340" s="0" t="n">
        <v>0.38</v>
      </c>
      <c r="G2340" s="0" t="n">
        <v>0.29</v>
      </c>
      <c r="H2340" s="0" t="n">
        <v>0.15</v>
      </c>
      <c r="I2340" s="0" t="n">
        <v>0.08</v>
      </c>
      <c r="J2340" s="0" t="n">
        <v>0.89</v>
      </c>
      <c r="N2340" s="0" t="s">
        <v>35</v>
      </c>
      <c r="P2340" s="0" t="n">
        <f aca="false">IF(AND(OR(Dashboard!$B$5="All",D2340=Dashboard!$B$5),OR(Dashboard!$D$5="All",N2340=Dashboard!$D$5),OR(AND(C2340&lt;&gt;"",C2340&gt;=Dashboard!$F$5,C2340&lt;=Dashboard!$H$5),AND(C2340="",Dashboard!$F$5&lt;=1980,Dashboard!$H$5&gt;=2016))),1,0)</f>
        <v>1</v>
      </c>
      <c r="Q2340" s="0" t="n">
        <f aca="false">J2340*P2340+ROW()*0.00000001</f>
        <v>0.8900234</v>
      </c>
    </row>
    <row r="2341" customFormat="false" ht="15" hidden="false" customHeight="false" outlineLevel="0" collapsed="false">
      <c r="A2341" s="0" t="s">
        <v>1967</v>
      </c>
      <c r="B2341" s="0" t="s">
        <v>164</v>
      </c>
      <c r="C2341" s="0" t="n">
        <v>2009</v>
      </c>
      <c r="D2341" s="0" t="s">
        <v>56</v>
      </c>
      <c r="E2341" s="0" t="s">
        <v>89</v>
      </c>
      <c r="F2341" s="0" t="n">
        <v>0.27</v>
      </c>
      <c r="G2341" s="0" t="n">
        <v>0.35</v>
      </c>
      <c r="H2341" s="0" t="n">
        <v>0.05</v>
      </c>
      <c r="I2341" s="0" t="n">
        <v>0.21</v>
      </c>
      <c r="J2341" s="0" t="n">
        <v>0.89</v>
      </c>
      <c r="K2341" s="0" t="n">
        <v>81</v>
      </c>
      <c r="L2341" s="0" t="n">
        <v>8.1</v>
      </c>
      <c r="M2341" s="0" t="s">
        <v>73</v>
      </c>
      <c r="N2341" s="0" t="s">
        <v>74</v>
      </c>
      <c r="O2341" s="0" t="s">
        <v>42</v>
      </c>
      <c r="P2341" s="0" t="n">
        <f aca="false">IF(AND(OR(Dashboard!$B$5="All",D2341=Dashboard!$B$5),OR(Dashboard!$D$5="All",N2341=Dashboard!$D$5),OR(AND(C2341&lt;&gt;"",C2341&gt;=Dashboard!$F$5,C2341&lt;=Dashboard!$H$5),AND(C2341="",Dashboard!$F$5&lt;=1980,Dashboard!$H$5&gt;=2016))),1,0)</f>
        <v>1</v>
      </c>
      <c r="Q2341" s="0" t="n">
        <f aca="false">J2341*P2341+ROW()*0.00000001</f>
        <v>0.89002341</v>
      </c>
    </row>
    <row r="2342" customFormat="false" ht="15" hidden="false" customHeight="false" outlineLevel="0" collapsed="false">
      <c r="A2342" s="0" t="s">
        <v>173</v>
      </c>
      <c r="B2342" s="0" t="s">
        <v>50</v>
      </c>
      <c r="C2342" s="0" t="n">
        <v>2008</v>
      </c>
      <c r="D2342" s="0" t="s">
        <v>56</v>
      </c>
      <c r="E2342" s="0" t="s">
        <v>91</v>
      </c>
      <c r="F2342" s="0" t="n">
        <v>0.56</v>
      </c>
      <c r="G2342" s="0" t="n">
        <v>0.25</v>
      </c>
      <c r="H2342" s="0" t="n">
        <v>0</v>
      </c>
      <c r="I2342" s="0" t="n">
        <v>0.08</v>
      </c>
      <c r="J2342" s="0" t="n">
        <v>0.89</v>
      </c>
      <c r="K2342" s="0" t="n">
        <v>75</v>
      </c>
      <c r="L2342" s="0" t="n">
        <v>7.8</v>
      </c>
      <c r="M2342" s="0" t="s">
        <v>103</v>
      </c>
      <c r="N2342" s="0" t="s">
        <v>35</v>
      </c>
      <c r="O2342" s="0" t="s">
        <v>37</v>
      </c>
      <c r="P2342" s="0" t="n">
        <f aca="false">IF(AND(OR(Dashboard!$B$5="All",D2342=Dashboard!$B$5),OR(Dashboard!$D$5="All",N2342=Dashboard!$D$5),OR(AND(C2342&lt;&gt;"",C2342&gt;=Dashboard!$F$5,C2342&lt;=Dashboard!$H$5),AND(C2342="",Dashboard!$F$5&lt;=1980,Dashboard!$H$5&gt;=2016))),1,0)</f>
        <v>1</v>
      </c>
      <c r="Q2342" s="0" t="n">
        <f aca="false">J2342*P2342+ROW()*0.00000001</f>
        <v>0.89002342</v>
      </c>
    </row>
    <row r="2343" customFormat="false" ht="15" hidden="false" customHeight="false" outlineLevel="0" collapsed="false">
      <c r="A2343" s="0" t="s">
        <v>1968</v>
      </c>
      <c r="B2343" s="0" t="s">
        <v>70</v>
      </c>
      <c r="C2343" s="0" t="n">
        <v>2011</v>
      </c>
      <c r="D2343" s="0" t="s">
        <v>34</v>
      </c>
      <c r="E2343" s="0" t="s">
        <v>142</v>
      </c>
      <c r="F2343" s="0" t="n">
        <v>0.52</v>
      </c>
      <c r="G2343" s="0" t="n">
        <v>0.25</v>
      </c>
      <c r="H2343" s="0" t="n">
        <v>0</v>
      </c>
      <c r="I2343" s="0" t="n">
        <v>0.11</v>
      </c>
      <c r="J2343" s="0" t="n">
        <v>0.89</v>
      </c>
      <c r="K2343" s="0" t="n">
        <v>80</v>
      </c>
      <c r="L2343" s="0" t="n">
        <v>7.3</v>
      </c>
      <c r="M2343" s="0" t="s">
        <v>36</v>
      </c>
      <c r="N2343" s="0" t="s">
        <v>74</v>
      </c>
      <c r="O2343" s="0" t="s">
        <v>37</v>
      </c>
      <c r="P2343" s="0" t="n">
        <f aca="false">IF(AND(OR(Dashboard!$B$5="All",D2343=Dashboard!$B$5),OR(Dashboard!$D$5="All",N2343=Dashboard!$D$5),OR(AND(C2343&lt;&gt;"",C2343&gt;=Dashboard!$F$5,C2343&lt;=Dashboard!$H$5),AND(C2343="",Dashboard!$F$5&lt;=1980,Dashboard!$H$5&gt;=2016))),1,0)</f>
        <v>1</v>
      </c>
      <c r="Q2343" s="0" t="n">
        <f aca="false">J2343*P2343+ROW()*0.00000001</f>
        <v>0.89002343</v>
      </c>
    </row>
    <row r="2344" customFormat="false" ht="15" hidden="false" customHeight="false" outlineLevel="0" collapsed="false">
      <c r="A2344" s="0" t="s">
        <v>1969</v>
      </c>
      <c r="B2344" s="0" t="s">
        <v>33</v>
      </c>
      <c r="C2344" s="0" t="n">
        <v>2008</v>
      </c>
      <c r="D2344" s="0" t="s">
        <v>114</v>
      </c>
      <c r="E2344" s="0" t="s">
        <v>124</v>
      </c>
      <c r="F2344" s="0" t="n">
        <v>0.36</v>
      </c>
      <c r="G2344" s="0" t="n">
        <v>0.43</v>
      </c>
      <c r="H2344" s="0" t="n">
        <v>0</v>
      </c>
      <c r="I2344" s="0" t="n">
        <v>0.1</v>
      </c>
      <c r="J2344" s="0" t="n">
        <v>0.89</v>
      </c>
      <c r="N2344" s="0" t="s">
        <v>35</v>
      </c>
      <c r="P2344" s="0" t="n">
        <f aca="false">IF(AND(OR(Dashboard!$B$5="All",D2344=Dashboard!$B$5),OR(Dashboard!$D$5="All",N2344=Dashboard!$D$5),OR(AND(C2344&lt;&gt;"",C2344&gt;=Dashboard!$F$5,C2344&lt;=Dashboard!$H$5),AND(C2344="",Dashboard!$F$5&lt;=1980,Dashboard!$H$5&gt;=2016))),1,0)</f>
        <v>1</v>
      </c>
      <c r="Q2344" s="0" t="n">
        <f aca="false">J2344*P2344+ROW()*0.00000001</f>
        <v>0.89002344</v>
      </c>
    </row>
    <row r="2345" customFormat="false" ht="15" hidden="false" customHeight="false" outlineLevel="0" collapsed="false">
      <c r="A2345" s="0" t="s">
        <v>1970</v>
      </c>
      <c r="B2345" s="0" t="s">
        <v>117</v>
      </c>
      <c r="C2345" s="0" t="n">
        <v>2000</v>
      </c>
      <c r="D2345" s="0" t="s">
        <v>34</v>
      </c>
      <c r="E2345" s="0" t="s">
        <v>89</v>
      </c>
      <c r="F2345" s="0" t="n">
        <v>0.49</v>
      </c>
      <c r="G2345" s="0" t="n">
        <v>0.34</v>
      </c>
      <c r="H2345" s="0" t="n">
        <v>0</v>
      </c>
      <c r="I2345" s="0" t="n">
        <v>0.06</v>
      </c>
      <c r="J2345" s="0" t="n">
        <v>0.89</v>
      </c>
      <c r="N2345" s="0" t="s">
        <v>74</v>
      </c>
      <c r="P2345" s="0" t="n">
        <f aca="false">IF(AND(OR(Dashboard!$B$5="All",D2345=Dashboard!$B$5),OR(Dashboard!$D$5="All",N2345=Dashboard!$D$5),OR(AND(C2345&lt;&gt;"",C2345&gt;=Dashboard!$F$5,C2345&lt;=Dashboard!$H$5),AND(C2345="",Dashboard!$F$5&lt;=1980,Dashboard!$H$5&gt;=2016))),1,0)</f>
        <v>1</v>
      </c>
      <c r="Q2345" s="0" t="n">
        <f aca="false">J2345*P2345+ROW()*0.00000001</f>
        <v>0.89002345</v>
      </c>
    </row>
    <row r="2346" customFormat="false" ht="15" hidden="false" customHeight="false" outlineLevel="0" collapsed="false">
      <c r="A2346" s="0" t="s">
        <v>1971</v>
      </c>
      <c r="B2346" s="0" t="s">
        <v>70</v>
      </c>
      <c r="C2346" s="0" t="n">
        <v>2012</v>
      </c>
      <c r="D2346" s="0" t="s">
        <v>16</v>
      </c>
      <c r="E2346" s="0" t="s">
        <v>89</v>
      </c>
      <c r="F2346" s="0" t="n">
        <v>0.6</v>
      </c>
      <c r="G2346" s="0" t="n">
        <v>0.18</v>
      </c>
      <c r="H2346" s="0" t="n">
        <v>0</v>
      </c>
      <c r="I2346" s="0" t="n">
        <v>0.11</v>
      </c>
      <c r="J2346" s="0" t="n">
        <v>0.89</v>
      </c>
      <c r="N2346" s="0" t="s">
        <v>74</v>
      </c>
      <c r="P2346" s="0" t="n">
        <f aca="false">IF(AND(OR(Dashboard!$B$5="All",D2346=Dashboard!$B$5),OR(Dashboard!$D$5="All",N2346=Dashboard!$D$5),OR(AND(C2346&lt;&gt;"",C2346&gt;=Dashboard!$F$5,C2346&lt;=Dashboard!$H$5),AND(C2346="",Dashboard!$F$5&lt;=1980,Dashboard!$H$5&gt;=2016))),1,0)</f>
        <v>1</v>
      </c>
      <c r="Q2346" s="0" t="n">
        <f aca="false">J2346*P2346+ROW()*0.00000001</f>
        <v>0.89002346</v>
      </c>
    </row>
    <row r="2347" customFormat="false" ht="15" hidden="false" customHeight="false" outlineLevel="0" collapsed="false">
      <c r="A2347" s="0" t="s">
        <v>1972</v>
      </c>
      <c r="B2347" s="0" t="s">
        <v>33</v>
      </c>
      <c r="C2347" s="0" t="n">
        <v>2008</v>
      </c>
      <c r="D2347" s="0" t="s">
        <v>34</v>
      </c>
      <c r="E2347" s="0" t="s">
        <v>142</v>
      </c>
      <c r="F2347" s="0" t="n">
        <v>0.28</v>
      </c>
      <c r="G2347" s="0" t="n">
        <v>0.51</v>
      </c>
      <c r="H2347" s="0" t="n">
        <v>0</v>
      </c>
      <c r="I2347" s="0" t="n">
        <v>0.09</v>
      </c>
      <c r="J2347" s="0" t="n">
        <v>0.89</v>
      </c>
      <c r="K2347" s="0" t="n">
        <v>80</v>
      </c>
      <c r="L2347" s="0" t="n">
        <v>8.4</v>
      </c>
      <c r="M2347" s="0" t="s">
        <v>36</v>
      </c>
      <c r="N2347" s="0" t="s">
        <v>35</v>
      </c>
      <c r="O2347" s="0" t="s">
        <v>37</v>
      </c>
      <c r="P2347" s="0" t="n">
        <f aca="false">IF(AND(OR(Dashboard!$B$5="All",D2347=Dashboard!$B$5),OR(Dashboard!$D$5="All",N2347=Dashboard!$D$5),OR(AND(C2347&lt;&gt;"",C2347&gt;=Dashboard!$F$5,C2347&lt;=Dashboard!$H$5),AND(C2347="",Dashboard!$F$5&lt;=1980,Dashboard!$H$5&gt;=2016))),1,0)</f>
        <v>1</v>
      </c>
      <c r="Q2347" s="0" t="n">
        <f aca="false">J2347*P2347+ROW()*0.00000001</f>
        <v>0.89002347</v>
      </c>
    </row>
    <row r="2348" customFormat="false" ht="15" hidden="false" customHeight="false" outlineLevel="0" collapsed="false">
      <c r="A2348" s="0" t="s">
        <v>1973</v>
      </c>
      <c r="B2348" s="0" t="s">
        <v>76</v>
      </c>
      <c r="C2348" s="0" t="n">
        <v>2006</v>
      </c>
      <c r="D2348" s="0" t="s">
        <v>52</v>
      </c>
      <c r="E2348" s="0" t="s">
        <v>89</v>
      </c>
      <c r="F2348" s="0" t="n">
        <v>0</v>
      </c>
      <c r="G2348" s="0" t="n">
        <v>0.68</v>
      </c>
      <c r="H2348" s="0" t="n">
        <v>0</v>
      </c>
      <c r="I2348" s="0" t="n">
        <v>0.2</v>
      </c>
      <c r="J2348" s="0" t="n">
        <v>0.89</v>
      </c>
      <c r="N2348" s="0" t="s">
        <v>74</v>
      </c>
      <c r="P2348" s="0" t="n">
        <f aca="false">IF(AND(OR(Dashboard!$B$5="All",D2348=Dashboard!$B$5),OR(Dashboard!$D$5="All",N2348=Dashboard!$D$5),OR(AND(C2348&lt;&gt;"",C2348&gt;=Dashboard!$F$5,C2348&lt;=Dashboard!$H$5),AND(C2348="",Dashboard!$F$5&lt;=1980,Dashboard!$H$5&gt;=2016))),1,0)</f>
        <v>1</v>
      </c>
      <c r="Q2348" s="0" t="n">
        <f aca="false">J2348*P2348+ROW()*0.00000001</f>
        <v>0.89002348</v>
      </c>
    </row>
    <row r="2349" customFormat="false" ht="15" hidden="false" customHeight="false" outlineLevel="0" collapsed="false">
      <c r="A2349" s="0" t="s">
        <v>1265</v>
      </c>
      <c r="B2349" s="0" t="s">
        <v>70</v>
      </c>
      <c r="C2349" s="0" t="n">
        <v>2009</v>
      </c>
      <c r="D2349" s="0" t="s">
        <v>71</v>
      </c>
      <c r="E2349" s="0" t="s">
        <v>91</v>
      </c>
      <c r="F2349" s="0" t="n">
        <v>0.47</v>
      </c>
      <c r="G2349" s="0" t="n">
        <v>0.29</v>
      </c>
      <c r="H2349" s="0" t="n">
        <v>0</v>
      </c>
      <c r="I2349" s="0" t="n">
        <v>0.13</v>
      </c>
      <c r="J2349" s="0" t="n">
        <v>0.89</v>
      </c>
      <c r="K2349" s="0" t="n">
        <v>70</v>
      </c>
      <c r="L2349" s="0" t="n">
        <v>7.1</v>
      </c>
      <c r="M2349" s="0" t="s">
        <v>125</v>
      </c>
      <c r="N2349" s="0" t="s">
        <v>74</v>
      </c>
      <c r="O2349" s="0" t="s">
        <v>67</v>
      </c>
      <c r="P2349" s="0" t="n">
        <f aca="false">IF(AND(OR(Dashboard!$B$5="All",D2349=Dashboard!$B$5),OR(Dashboard!$D$5="All",N2349=Dashboard!$D$5),OR(AND(C2349&lt;&gt;"",C2349&gt;=Dashboard!$F$5,C2349&lt;=Dashboard!$H$5),AND(C2349="",Dashboard!$F$5&lt;=1980,Dashboard!$H$5&gt;=2016))),1,0)</f>
        <v>1</v>
      </c>
      <c r="Q2349" s="0" t="n">
        <f aca="false">J2349*P2349+ROW()*0.00000001</f>
        <v>0.89002349</v>
      </c>
    </row>
    <row r="2350" customFormat="false" ht="15" hidden="false" customHeight="false" outlineLevel="0" collapsed="false">
      <c r="A2350" s="0" t="s">
        <v>1974</v>
      </c>
      <c r="B2350" s="0" t="s">
        <v>78</v>
      </c>
      <c r="C2350" s="0" t="n">
        <v>1995</v>
      </c>
      <c r="D2350" s="0" t="s">
        <v>46</v>
      </c>
      <c r="E2350" s="0" t="s">
        <v>157</v>
      </c>
      <c r="F2350" s="0" t="n">
        <v>0</v>
      </c>
      <c r="G2350" s="0" t="n">
        <v>0</v>
      </c>
      <c r="H2350" s="0" t="n">
        <v>0.89</v>
      </c>
      <c r="I2350" s="0" t="n">
        <v>0</v>
      </c>
      <c r="J2350" s="0" t="n">
        <v>0.89</v>
      </c>
      <c r="N2350" s="0" t="s">
        <v>35</v>
      </c>
      <c r="P2350" s="0" t="n">
        <f aca="false">IF(AND(OR(Dashboard!$B$5="All",D2350=Dashboard!$B$5),OR(Dashboard!$D$5="All",N2350=Dashboard!$D$5),OR(AND(C2350&lt;&gt;"",C2350&gt;=Dashboard!$F$5,C2350&lt;=Dashboard!$H$5),AND(C2350="",Dashboard!$F$5&lt;=1980,Dashboard!$H$5&gt;=2016))),1,0)</f>
        <v>1</v>
      </c>
      <c r="Q2350" s="0" t="n">
        <f aca="false">J2350*P2350+ROW()*0.00000001</f>
        <v>0.8900235</v>
      </c>
    </row>
    <row r="2351" customFormat="false" ht="15" hidden="false" customHeight="false" outlineLevel="0" collapsed="false">
      <c r="A2351" s="0" t="s">
        <v>1975</v>
      </c>
      <c r="B2351" s="0" t="s">
        <v>50</v>
      </c>
      <c r="C2351" s="0" t="n">
        <v>2008</v>
      </c>
      <c r="D2351" s="0" t="s">
        <v>46</v>
      </c>
      <c r="E2351" s="0" t="s">
        <v>35</v>
      </c>
      <c r="F2351" s="0" t="n">
        <v>0.83</v>
      </c>
      <c r="G2351" s="0" t="n">
        <v>0</v>
      </c>
      <c r="H2351" s="0" t="n">
        <v>0</v>
      </c>
      <c r="I2351" s="0" t="n">
        <v>0.06</v>
      </c>
      <c r="J2351" s="0" t="n">
        <v>0.89</v>
      </c>
      <c r="K2351" s="0" t="n">
        <v>70</v>
      </c>
      <c r="L2351" s="0" t="n">
        <v>7.9</v>
      </c>
      <c r="M2351" s="0" t="s">
        <v>36</v>
      </c>
      <c r="N2351" s="0" t="s">
        <v>35</v>
      </c>
      <c r="O2351" s="0" t="s">
        <v>67</v>
      </c>
      <c r="P2351" s="0" t="n">
        <f aca="false">IF(AND(OR(Dashboard!$B$5="All",D2351=Dashboard!$B$5),OR(Dashboard!$D$5="All",N2351=Dashboard!$D$5),OR(AND(C2351&lt;&gt;"",C2351&gt;=Dashboard!$F$5,C2351&lt;=Dashboard!$H$5),AND(C2351="",Dashboard!$F$5&lt;=1980,Dashboard!$H$5&gt;=2016))),1,0)</f>
        <v>1</v>
      </c>
      <c r="Q2351" s="0" t="n">
        <f aca="false">J2351*P2351+ROW()*0.00000001</f>
        <v>0.89002351</v>
      </c>
    </row>
    <row r="2352" customFormat="false" ht="15" hidden="false" customHeight="false" outlineLevel="0" collapsed="false">
      <c r="A2352" s="0" t="s">
        <v>1976</v>
      </c>
      <c r="B2352" s="0" t="s">
        <v>70</v>
      </c>
      <c r="C2352" s="0" t="n">
        <v>2008</v>
      </c>
      <c r="D2352" s="0" t="s">
        <v>52</v>
      </c>
      <c r="E2352" s="0" t="s">
        <v>89</v>
      </c>
      <c r="F2352" s="0" t="n">
        <v>0.28</v>
      </c>
      <c r="G2352" s="0" t="n">
        <v>0.47</v>
      </c>
      <c r="H2352" s="0" t="n">
        <v>0</v>
      </c>
      <c r="I2352" s="0" t="n">
        <v>0.13</v>
      </c>
      <c r="J2352" s="0" t="n">
        <v>0.89</v>
      </c>
      <c r="N2352" s="0" t="s">
        <v>74</v>
      </c>
      <c r="P2352" s="0" t="n">
        <f aca="false">IF(AND(OR(Dashboard!$B$5="All",D2352=Dashboard!$B$5),OR(Dashboard!$D$5="All",N2352=Dashboard!$D$5),OR(AND(C2352&lt;&gt;"",C2352&gt;=Dashboard!$F$5,C2352&lt;=Dashboard!$H$5),AND(C2352="",Dashboard!$F$5&lt;=1980,Dashboard!$H$5&gt;=2016))),1,0)</f>
        <v>1</v>
      </c>
      <c r="Q2352" s="0" t="n">
        <f aca="false">J2352*P2352+ROW()*0.00000001</f>
        <v>0.89002352</v>
      </c>
    </row>
    <row r="2353" customFormat="false" ht="15" hidden="false" customHeight="false" outlineLevel="0" collapsed="false">
      <c r="A2353" s="0" t="s">
        <v>1657</v>
      </c>
      <c r="B2353" s="0" t="s">
        <v>70</v>
      </c>
      <c r="C2353" s="0" t="n">
        <v>2012</v>
      </c>
      <c r="D2353" s="0" t="s">
        <v>71</v>
      </c>
      <c r="E2353" s="0" t="s">
        <v>142</v>
      </c>
      <c r="F2353" s="0" t="n">
        <v>0.82</v>
      </c>
      <c r="G2353" s="0" t="n">
        <v>0</v>
      </c>
      <c r="H2353" s="0" t="n">
        <v>0</v>
      </c>
      <c r="I2353" s="0" t="n">
        <v>0.07</v>
      </c>
      <c r="J2353" s="0" t="n">
        <v>0.89</v>
      </c>
      <c r="K2353" s="0" t="n">
        <v>79</v>
      </c>
      <c r="L2353" s="0" t="n">
        <v>4.1</v>
      </c>
      <c r="M2353" s="0" t="s">
        <v>36</v>
      </c>
      <c r="N2353" s="0" t="s">
        <v>74</v>
      </c>
      <c r="O2353" s="0" t="s">
        <v>37</v>
      </c>
      <c r="P2353" s="0" t="n">
        <f aca="false">IF(AND(OR(Dashboard!$B$5="All",D2353=Dashboard!$B$5),OR(Dashboard!$D$5="All",N2353=Dashboard!$D$5),OR(AND(C2353&lt;&gt;"",C2353&gt;=Dashboard!$F$5,C2353&lt;=Dashboard!$H$5),AND(C2353="",Dashboard!$F$5&lt;=1980,Dashboard!$H$5&gt;=2016))),1,0)</f>
        <v>1</v>
      </c>
      <c r="Q2353" s="0" t="n">
        <f aca="false">J2353*P2353+ROW()*0.00000001</f>
        <v>0.89002353</v>
      </c>
    </row>
    <row r="2354" customFormat="false" ht="15" hidden="false" customHeight="false" outlineLevel="0" collapsed="false">
      <c r="A2354" s="0" t="s">
        <v>1977</v>
      </c>
      <c r="B2354" s="0" t="s">
        <v>33</v>
      </c>
      <c r="C2354" s="0" t="n">
        <v>2008</v>
      </c>
      <c r="D2354" s="0" t="s">
        <v>52</v>
      </c>
      <c r="E2354" s="0" t="s">
        <v>154</v>
      </c>
      <c r="F2354" s="0" t="n">
        <v>0.41</v>
      </c>
      <c r="G2354" s="0" t="n">
        <v>0.37</v>
      </c>
      <c r="H2354" s="0" t="n">
        <v>0.01</v>
      </c>
      <c r="I2354" s="0" t="n">
        <v>0.09</v>
      </c>
      <c r="J2354" s="0" t="n">
        <v>0.88</v>
      </c>
      <c r="K2354" s="0" t="n">
        <v>68</v>
      </c>
      <c r="L2354" s="0" t="n">
        <v>8.1</v>
      </c>
      <c r="M2354" s="0" t="s">
        <v>36</v>
      </c>
      <c r="N2354" s="0" t="s">
        <v>35</v>
      </c>
      <c r="O2354" s="0" t="s">
        <v>67</v>
      </c>
      <c r="P2354" s="0" t="n">
        <f aca="false">IF(AND(OR(Dashboard!$B$5="All",D2354=Dashboard!$B$5),OR(Dashboard!$D$5="All",N2354=Dashboard!$D$5),OR(AND(C2354&lt;&gt;"",C2354&gt;=Dashboard!$F$5,C2354&lt;=Dashboard!$H$5),AND(C2354="",Dashboard!$F$5&lt;=1980,Dashboard!$H$5&gt;=2016))),1,0)</f>
        <v>1</v>
      </c>
      <c r="Q2354" s="0" t="n">
        <f aca="false">J2354*P2354+ROW()*0.00000001</f>
        <v>0.88002354</v>
      </c>
    </row>
    <row r="2355" customFormat="false" ht="15" hidden="false" customHeight="false" outlineLevel="0" collapsed="false">
      <c r="A2355" s="0" t="s">
        <v>1978</v>
      </c>
      <c r="B2355" s="0" t="s">
        <v>117</v>
      </c>
      <c r="C2355" s="0" t="n">
        <v>1996</v>
      </c>
      <c r="D2355" s="0" t="s">
        <v>16</v>
      </c>
      <c r="E2355" s="0" t="s">
        <v>211</v>
      </c>
      <c r="F2355" s="0" t="n">
        <v>0.44</v>
      </c>
      <c r="G2355" s="0" t="n">
        <v>0.3</v>
      </c>
      <c r="H2355" s="0" t="n">
        <v>0.09</v>
      </c>
      <c r="I2355" s="0" t="n">
        <v>0.06</v>
      </c>
      <c r="J2355" s="0" t="n">
        <v>0.88</v>
      </c>
      <c r="N2355" s="0" t="s">
        <v>74</v>
      </c>
      <c r="P2355" s="0" t="n">
        <f aca="false">IF(AND(OR(Dashboard!$B$5="All",D2355=Dashboard!$B$5),OR(Dashboard!$D$5="All",N2355=Dashboard!$D$5),OR(AND(C2355&lt;&gt;"",C2355&gt;=Dashboard!$F$5,C2355&lt;=Dashboard!$H$5),AND(C2355="",Dashboard!$F$5&lt;=1980,Dashboard!$H$5&gt;=2016))),1,0)</f>
        <v>1</v>
      </c>
      <c r="Q2355" s="0" t="n">
        <f aca="false">J2355*P2355+ROW()*0.00000001</f>
        <v>0.88002355</v>
      </c>
    </row>
    <row r="2356" customFormat="false" ht="15" hidden="false" customHeight="false" outlineLevel="0" collapsed="false">
      <c r="A2356" s="0" t="s">
        <v>1165</v>
      </c>
      <c r="B2356" s="0" t="s">
        <v>70</v>
      </c>
      <c r="C2356" s="0" t="n">
        <v>2007</v>
      </c>
      <c r="D2356" s="0" t="s">
        <v>71</v>
      </c>
      <c r="E2356" s="0" t="s">
        <v>142</v>
      </c>
      <c r="F2356" s="0" t="n">
        <v>0.38</v>
      </c>
      <c r="G2356" s="0" t="n">
        <v>0.36</v>
      </c>
      <c r="H2356" s="0" t="n">
        <v>0</v>
      </c>
      <c r="I2356" s="0" t="n">
        <v>0.15</v>
      </c>
      <c r="J2356" s="0" t="n">
        <v>0.88</v>
      </c>
      <c r="K2356" s="0" t="n">
        <v>71</v>
      </c>
      <c r="L2356" s="0" t="n">
        <v>7.5</v>
      </c>
      <c r="M2356" s="0" t="s">
        <v>103</v>
      </c>
      <c r="N2356" s="0" t="s">
        <v>74</v>
      </c>
      <c r="O2356" s="0" t="s">
        <v>37</v>
      </c>
      <c r="P2356" s="0" t="n">
        <f aca="false">IF(AND(OR(Dashboard!$B$5="All",D2356=Dashboard!$B$5),OR(Dashboard!$D$5="All",N2356=Dashboard!$D$5),OR(AND(C2356&lt;&gt;"",C2356&gt;=Dashboard!$F$5,C2356&lt;=Dashboard!$H$5),AND(C2356="",Dashboard!$F$5&lt;=1980,Dashboard!$H$5&gt;=2016))),1,0)</f>
        <v>1</v>
      </c>
      <c r="Q2356" s="0" t="n">
        <f aca="false">J2356*P2356+ROW()*0.00000001</f>
        <v>0.88002356</v>
      </c>
    </row>
    <row r="2357" customFormat="false" ht="15" hidden="false" customHeight="false" outlineLevel="0" collapsed="false">
      <c r="A2357" s="0" t="s">
        <v>99</v>
      </c>
      <c r="B2357" s="0" t="s">
        <v>152</v>
      </c>
      <c r="C2357" s="0" t="n">
        <v>2009</v>
      </c>
      <c r="D2357" s="0" t="s">
        <v>56</v>
      </c>
      <c r="E2357" s="0" t="s">
        <v>91</v>
      </c>
      <c r="F2357" s="0" t="n">
        <v>0.01</v>
      </c>
      <c r="G2357" s="0" t="n">
        <v>0.79</v>
      </c>
      <c r="H2357" s="0" t="n">
        <v>0</v>
      </c>
      <c r="I2357" s="0" t="n">
        <v>0.09</v>
      </c>
      <c r="J2357" s="0" t="n">
        <v>0.88</v>
      </c>
      <c r="K2357" s="0" t="n">
        <v>86</v>
      </c>
      <c r="L2357" s="0" t="n">
        <v>4.2</v>
      </c>
      <c r="M2357" s="0" t="s">
        <v>73</v>
      </c>
      <c r="N2357" s="0" t="s">
        <v>152</v>
      </c>
      <c r="O2357" s="0" t="s">
        <v>42</v>
      </c>
      <c r="P2357" s="0" t="n">
        <f aca="false">IF(AND(OR(Dashboard!$B$5="All",D2357=Dashboard!$B$5),OR(Dashboard!$D$5="All",N2357=Dashboard!$D$5),OR(AND(C2357&lt;&gt;"",C2357&gt;=Dashboard!$F$5,C2357&lt;=Dashboard!$H$5),AND(C2357="",Dashboard!$F$5&lt;=1980,Dashboard!$H$5&gt;=2016))),1,0)</f>
        <v>1</v>
      </c>
      <c r="Q2357" s="0" t="n">
        <f aca="false">J2357*P2357+ROW()*0.00000001</f>
        <v>0.88002357</v>
      </c>
    </row>
    <row r="2358" customFormat="false" ht="15" hidden="false" customHeight="false" outlineLevel="0" collapsed="false">
      <c r="A2358" s="0" t="s">
        <v>1979</v>
      </c>
      <c r="B2358" s="0" t="s">
        <v>70</v>
      </c>
      <c r="C2358" s="0" t="n">
        <v>2011</v>
      </c>
      <c r="D2358" s="0" t="s">
        <v>71</v>
      </c>
      <c r="E2358" s="0" t="s">
        <v>157</v>
      </c>
      <c r="F2358" s="0" t="n">
        <v>0.27</v>
      </c>
      <c r="G2358" s="0" t="n">
        <v>0.46</v>
      </c>
      <c r="H2358" s="0" t="n">
        <v>0</v>
      </c>
      <c r="I2358" s="0" t="n">
        <v>0.15</v>
      </c>
      <c r="J2358" s="0" t="n">
        <v>0.88</v>
      </c>
      <c r="K2358" s="0" t="n">
        <v>78</v>
      </c>
      <c r="L2358" s="0" t="n">
        <v>8.1</v>
      </c>
      <c r="M2358" s="0" t="s">
        <v>103</v>
      </c>
      <c r="N2358" s="0" t="s">
        <v>74</v>
      </c>
      <c r="O2358" s="0" t="s">
        <v>37</v>
      </c>
      <c r="P2358" s="0" t="n">
        <f aca="false">IF(AND(OR(Dashboard!$B$5="All",D2358=Dashboard!$B$5),OR(Dashboard!$D$5="All",N2358=Dashboard!$D$5),OR(AND(C2358&lt;&gt;"",C2358&gt;=Dashboard!$F$5,C2358&lt;=Dashboard!$H$5),AND(C2358="",Dashboard!$F$5&lt;=1980,Dashboard!$H$5&gt;=2016))),1,0)</f>
        <v>1</v>
      </c>
      <c r="Q2358" s="0" t="n">
        <f aca="false">J2358*P2358+ROW()*0.00000001</f>
        <v>0.88002358</v>
      </c>
    </row>
    <row r="2359" customFormat="false" ht="15" hidden="false" customHeight="false" outlineLevel="0" collapsed="false">
      <c r="A2359" s="0" t="s">
        <v>1313</v>
      </c>
      <c r="B2359" s="0" t="s">
        <v>64</v>
      </c>
      <c r="C2359" s="0" t="n">
        <v>2010</v>
      </c>
      <c r="D2359" s="0" t="s">
        <v>41</v>
      </c>
      <c r="E2359" s="0" t="s">
        <v>547</v>
      </c>
      <c r="F2359" s="0" t="n">
        <v>0.18</v>
      </c>
      <c r="G2359" s="0" t="n">
        <v>0.59</v>
      </c>
      <c r="H2359" s="0" t="n">
        <v>0.01</v>
      </c>
      <c r="I2359" s="0" t="n">
        <v>0.1</v>
      </c>
      <c r="J2359" s="0" t="n">
        <v>0.88</v>
      </c>
      <c r="K2359" s="0" t="n">
        <v>84</v>
      </c>
      <c r="L2359" s="0" t="n">
        <v>7.5</v>
      </c>
      <c r="M2359" s="0" t="s">
        <v>36</v>
      </c>
      <c r="N2359" s="0" t="s">
        <v>66</v>
      </c>
      <c r="O2359" s="0" t="s">
        <v>42</v>
      </c>
      <c r="P2359" s="0" t="n">
        <f aca="false">IF(AND(OR(Dashboard!$B$5="All",D2359=Dashboard!$B$5),OR(Dashboard!$D$5="All",N2359=Dashboard!$D$5),OR(AND(C2359&lt;&gt;"",C2359&gt;=Dashboard!$F$5,C2359&lt;=Dashboard!$H$5),AND(C2359="",Dashboard!$F$5&lt;=1980,Dashboard!$H$5&gt;=2016))),1,0)</f>
        <v>1</v>
      </c>
      <c r="Q2359" s="0" t="n">
        <f aca="false">J2359*P2359+ROW()*0.00000001</f>
        <v>0.88002359</v>
      </c>
    </row>
    <row r="2360" customFormat="false" ht="15" hidden="false" customHeight="false" outlineLevel="0" collapsed="false">
      <c r="A2360" s="0" t="s">
        <v>1980</v>
      </c>
      <c r="B2360" s="0" t="s">
        <v>70</v>
      </c>
      <c r="C2360" s="0" t="n">
        <v>2009</v>
      </c>
      <c r="D2360" s="0" t="s">
        <v>56</v>
      </c>
      <c r="E2360" s="0" t="s">
        <v>124</v>
      </c>
      <c r="F2360" s="0" t="n">
        <v>0.35</v>
      </c>
      <c r="G2360" s="0" t="n">
        <v>0.37</v>
      </c>
      <c r="H2360" s="0" t="n">
        <v>0.01</v>
      </c>
      <c r="I2360" s="0" t="n">
        <v>0.15</v>
      </c>
      <c r="J2360" s="0" t="n">
        <v>0.88</v>
      </c>
      <c r="K2360" s="0" t="n">
        <v>78</v>
      </c>
      <c r="L2360" s="0" t="n">
        <v>7.8</v>
      </c>
      <c r="M2360" s="0" t="s">
        <v>73</v>
      </c>
      <c r="N2360" s="0" t="s">
        <v>74</v>
      </c>
      <c r="O2360" s="0" t="s">
        <v>37</v>
      </c>
      <c r="P2360" s="0" t="n">
        <f aca="false">IF(AND(OR(Dashboard!$B$5="All",D2360=Dashboard!$B$5),OR(Dashboard!$D$5="All",N2360=Dashboard!$D$5),OR(AND(C2360&lt;&gt;"",C2360&gt;=Dashboard!$F$5,C2360&lt;=Dashboard!$H$5),AND(C2360="",Dashboard!$F$5&lt;=1980,Dashboard!$H$5&gt;=2016))),1,0)</f>
        <v>1</v>
      </c>
      <c r="Q2360" s="0" t="n">
        <f aca="false">J2360*P2360+ROW()*0.00000001</f>
        <v>0.8800236</v>
      </c>
    </row>
    <row r="2361" customFormat="false" ht="15" hidden="false" customHeight="false" outlineLevel="0" collapsed="false">
      <c r="A2361" s="0" t="s">
        <v>1981</v>
      </c>
      <c r="B2361" s="0" t="s">
        <v>64</v>
      </c>
      <c r="C2361" s="0" t="n">
        <v>2015</v>
      </c>
      <c r="D2361" s="0" t="s">
        <v>114</v>
      </c>
      <c r="E2361" s="0" t="s">
        <v>1982</v>
      </c>
      <c r="F2361" s="0" t="n">
        <v>0.48</v>
      </c>
      <c r="G2361" s="0" t="n">
        <v>0.33</v>
      </c>
      <c r="H2361" s="0" t="n">
        <v>0</v>
      </c>
      <c r="I2361" s="0" t="n">
        <v>0.08</v>
      </c>
      <c r="J2361" s="0" t="n">
        <v>0.88</v>
      </c>
      <c r="N2361" s="0" t="s">
        <v>66</v>
      </c>
      <c r="P2361" s="0" t="n">
        <f aca="false">IF(AND(OR(Dashboard!$B$5="All",D2361=Dashboard!$B$5),OR(Dashboard!$D$5="All",N2361=Dashboard!$D$5),OR(AND(C2361&lt;&gt;"",C2361&gt;=Dashboard!$F$5,C2361&lt;=Dashboard!$H$5),AND(C2361="",Dashboard!$F$5&lt;=1980,Dashboard!$H$5&gt;=2016))),1,0)</f>
        <v>1</v>
      </c>
      <c r="Q2361" s="0" t="n">
        <f aca="false">J2361*P2361+ROW()*0.00000001</f>
        <v>0.88002361</v>
      </c>
    </row>
    <row r="2362" customFormat="false" ht="15" hidden="false" customHeight="false" outlineLevel="0" collapsed="false">
      <c r="A2362" s="0" t="s">
        <v>494</v>
      </c>
      <c r="B2362" s="0" t="s">
        <v>33</v>
      </c>
      <c r="D2362" s="0" t="s">
        <v>52</v>
      </c>
      <c r="E2362" s="0" t="s">
        <v>520</v>
      </c>
      <c r="F2362" s="0" t="n">
        <v>0.11</v>
      </c>
      <c r="G2362" s="0" t="n">
        <v>0</v>
      </c>
      <c r="H2362" s="0" t="n">
        <v>0.77</v>
      </c>
      <c r="I2362" s="0" t="n">
        <v>0.01</v>
      </c>
      <c r="J2362" s="0" t="n">
        <v>0.88</v>
      </c>
      <c r="N2362" s="0" t="s">
        <v>35</v>
      </c>
      <c r="P2362" s="0" t="n">
        <f aca="false">IF(AND(OR(Dashboard!$B$5="All",D2362=Dashboard!$B$5),OR(Dashboard!$D$5="All",N2362=Dashboard!$D$5),OR(AND(C2362&lt;&gt;"",C2362&gt;=Dashboard!$F$5,C2362&lt;=Dashboard!$H$5),AND(C2362="",Dashboard!$F$5&lt;=1980,Dashboard!$H$5&gt;=2016))),1,0)</f>
        <v>1</v>
      </c>
      <c r="Q2362" s="0" t="n">
        <f aca="false">J2362*P2362+ROW()*0.00000001</f>
        <v>0.88002362</v>
      </c>
    </row>
    <row r="2363" customFormat="false" ht="15" hidden="false" customHeight="false" outlineLevel="0" collapsed="false">
      <c r="A2363" s="0" t="s">
        <v>1983</v>
      </c>
      <c r="B2363" s="0" t="s">
        <v>76</v>
      </c>
      <c r="C2363" s="0" t="n">
        <v>2005</v>
      </c>
      <c r="D2363" s="0" t="s">
        <v>71</v>
      </c>
      <c r="E2363" s="0" t="s">
        <v>72</v>
      </c>
      <c r="F2363" s="0" t="n">
        <v>0.43</v>
      </c>
      <c r="G2363" s="0" t="n">
        <v>0.34</v>
      </c>
      <c r="H2363" s="0" t="n">
        <v>0</v>
      </c>
      <c r="I2363" s="0" t="n">
        <v>0.11</v>
      </c>
      <c r="J2363" s="0" t="n">
        <v>0.88</v>
      </c>
      <c r="K2363" s="0" t="n">
        <v>84</v>
      </c>
      <c r="L2363" s="0" t="n">
        <v>8.3</v>
      </c>
      <c r="M2363" s="0" t="s">
        <v>36</v>
      </c>
      <c r="N2363" s="0" t="s">
        <v>74</v>
      </c>
      <c r="O2363" s="0" t="s">
        <v>42</v>
      </c>
      <c r="P2363" s="0" t="n">
        <f aca="false">IF(AND(OR(Dashboard!$B$5="All",D2363=Dashboard!$B$5),OR(Dashboard!$D$5="All",N2363=Dashboard!$D$5),OR(AND(C2363&lt;&gt;"",C2363&gt;=Dashboard!$F$5,C2363&lt;=Dashboard!$H$5),AND(C2363="",Dashboard!$F$5&lt;=1980,Dashboard!$H$5&gt;=2016))),1,0)</f>
        <v>1</v>
      </c>
      <c r="Q2363" s="0" t="n">
        <f aca="false">J2363*P2363+ROW()*0.00000001</f>
        <v>0.88002363</v>
      </c>
    </row>
    <row r="2364" customFormat="false" ht="15" hidden="false" customHeight="false" outlineLevel="0" collapsed="false">
      <c r="A2364" s="0" t="s">
        <v>1984</v>
      </c>
      <c r="B2364" s="0" t="s">
        <v>164</v>
      </c>
      <c r="C2364" s="0" t="n">
        <v>2011</v>
      </c>
      <c r="D2364" s="0" t="s">
        <v>102</v>
      </c>
      <c r="E2364" s="0" t="s">
        <v>157</v>
      </c>
      <c r="F2364" s="0" t="n">
        <v>0.21</v>
      </c>
      <c r="G2364" s="0" t="n">
        <v>0.12</v>
      </c>
      <c r="H2364" s="0" t="n">
        <v>0.46</v>
      </c>
      <c r="I2364" s="0" t="n">
        <v>0.08</v>
      </c>
      <c r="J2364" s="0" t="n">
        <v>0.88</v>
      </c>
      <c r="K2364" s="0" t="n">
        <v>78</v>
      </c>
      <c r="L2364" s="0" t="n">
        <v>8.3</v>
      </c>
      <c r="M2364" s="0" t="s">
        <v>103</v>
      </c>
      <c r="N2364" s="0" t="s">
        <v>74</v>
      </c>
      <c r="O2364" s="0" t="s">
        <v>37</v>
      </c>
      <c r="P2364" s="0" t="n">
        <f aca="false">IF(AND(OR(Dashboard!$B$5="All",D2364=Dashboard!$B$5),OR(Dashboard!$D$5="All",N2364=Dashboard!$D$5),OR(AND(C2364&lt;&gt;"",C2364&gt;=Dashboard!$F$5,C2364&lt;=Dashboard!$H$5),AND(C2364="",Dashboard!$F$5&lt;=1980,Dashboard!$H$5&gt;=2016))),1,0)</f>
        <v>1</v>
      </c>
      <c r="Q2364" s="0" t="n">
        <f aca="false">J2364*P2364+ROW()*0.00000001</f>
        <v>0.88002364</v>
      </c>
    </row>
    <row r="2365" customFormat="false" ht="15" hidden="false" customHeight="false" outlineLevel="0" collapsed="false">
      <c r="A2365" s="0" t="s">
        <v>1985</v>
      </c>
      <c r="B2365" s="0" t="s">
        <v>76</v>
      </c>
      <c r="C2365" s="0" t="n">
        <v>2007</v>
      </c>
      <c r="D2365" s="0" t="s">
        <v>52</v>
      </c>
      <c r="E2365" s="0" t="s">
        <v>89</v>
      </c>
      <c r="F2365" s="0" t="n">
        <v>0.32</v>
      </c>
      <c r="G2365" s="0" t="n">
        <v>0.06</v>
      </c>
      <c r="H2365" s="0" t="n">
        <v>0</v>
      </c>
      <c r="I2365" s="0" t="n">
        <v>0.5</v>
      </c>
      <c r="J2365" s="0" t="n">
        <v>0.88</v>
      </c>
      <c r="N2365" s="0" t="s">
        <v>74</v>
      </c>
      <c r="P2365" s="0" t="n">
        <f aca="false">IF(AND(OR(Dashboard!$B$5="All",D2365=Dashboard!$B$5),OR(Dashboard!$D$5="All",N2365=Dashboard!$D$5),OR(AND(C2365&lt;&gt;"",C2365&gt;=Dashboard!$F$5,C2365&lt;=Dashboard!$H$5),AND(C2365="",Dashboard!$F$5&lt;=1980,Dashboard!$H$5&gt;=2016))),1,0)</f>
        <v>1</v>
      </c>
      <c r="Q2365" s="0" t="n">
        <f aca="false">J2365*P2365+ROW()*0.00000001</f>
        <v>0.88002365</v>
      </c>
    </row>
    <row r="2366" customFormat="false" ht="15" hidden="false" customHeight="false" outlineLevel="0" collapsed="false">
      <c r="A2366" s="0" t="s">
        <v>1986</v>
      </c>
      <c r="B2366" s="0" t="s">
        <v>117</v>
      </c>
      <c r="C2366" s="0" t="n">
        <v>1996</v>
      </c>
      <c r="D2366" s="0" t="s">
        <v>56</v>
      </c>
      <c r="E2366" s="0" t="s">
        <v>1987</v>
      </c>
      <c r="F2366" s="0" t="n">
        <v>0.49</v>
      </c>
      <c r="G2366" s="0" t="n">
        <v>0.33</v>
      </c>
      <c r="H2366" s="0" t="n">
        <v>0</v>
      </c>
      <c r="I2366" s="0" t="n">
        <v>0.06</v>
      </c>
      <c r="J2366" s="0" t="n">
        <v>0.88</v>
      </c>
      <c r="N2366" s="0" t="s">
        <v>74</v>
      </c>
      <c r="P2366" s="0" t="n">
        <f aca="false">IF(AND(OR(Dashboard!$B$5="All",D2366=Dashboard!$B$5),OR(Dashboard!$D$5="All",N2366=Dashboard!$D$5),OR(AND(C2366&lt;&gt;"",C2366&gt;=Dashboard!$F$5,C2366&lt;=Dashboard!$H$5),AND(C2366="",Dashboard!$F$5&lt;=1980,Dashboard!$H$5&gt;=2016))),1,0)</f>
        <v>1</v>
      </c>
      <c r="Q2366" s="0" t="n">
        <f aca="false">J2366*P2366+ROW()*0.00000001</f>
        <v>0.88002366</v>
      </c>
    </row>
    <row r="2367" customFormat="false" ht="15" hidden="false" customHeight="false" outlineLevel="0" collapsed="false">
      <c r="A2367" s="0" t="s">
        <v>1988</v>
      </c>
      <c r="B2367" s="0" t="s">
        <v>33</v>
      </c>
      <c r="C2367" s="0" t="n">
        <v>2006</v>
      </c>
      <c r="D2367" s="0" t="s">
        <v>41</v>
      </c>
      <c r="E2367" s="0" t="s">
        <v>124</v>
      </c>
      <c r="F2367" s="0" t="n">
        <v>0.8</v>
      </c>
      <c r="G2367" s="0" t="n">
        <v>0</v>
      </c>
      <c r="H2367" s="0" t="n">
        <v>0.01</v>
      </c>
      <c r="I2367" s="0" t="n">
        <v>0.07</v>
      </c>
      <c r="J2367" s="0" t="n">
        <v>0.88</v>
      </c>
      <c r="K2367" s="0" t="n">
        <v>51</v>
      </c>
      <c r="L2367" s="0" t="n">
        <v>7.8</v>
      </c>
      <c r="M2367" s="0" t="s">
        <v>36</v>
      </c>
      <c r="N2367" s="0" t="s">
        <v>35</v>
      </c>
      <c r="O2367" s="0" t="s">
        <v>53</v>
      </c>
      <c r="P2367" s="0" t="n">
        <f aca="false">IF(AND(OR(Dashboard!$B$5="All",D2367=Dashboard!$B$5),OR(Dashboard!$D$5="All",N2367=Dashboard!$D$5),OR(AND(C2367&lt;&gt;"",C2367&gt;=Dashboard!$F$5,C2367&lt;=Dashboard!$H$5),AND(C2367="",Dashboard!$F$5&lt;=1980,Dashboard!$H$5&gt;=2016))),1,0)</f>
        <v>1</v>
      </c>
      <c r="Q2367" s="0" t="n">
        <f aca="false">J2367*P2367+ROW()*0.00000001</f>
        <v>0.88002367</v>
      </c>
    </row>
    <row r="2368" customFormat="false" ht="15" hidden="false" customHeight="false" outlineLevel="0" collapsed="false">
      <c r="A2368" s="0" t="s">
        <v>722</v>
      </c>
      <c r="B2368" s="0" t="s">
        <v>172</v>
      </c>
      <c r="C2368" s="0" t="n">
        <v>2016</v>
      </c>
      <c r="D2368" s="0" t="s">
        <v>71</v>
      </c>
      <c r="E2368" s="0" t="s">
        <v>124</v>
      </c>
      <c r="F2368" s="0" t="n">
        <v>0.47</v>
      </c>
      <c r="G2368" s="0" t="n">
        <v>0.33</v>
      </c>
      <c r="H2368" s="0" t="n">
        <v>0</v>
      </c>
      <c r="I2368" s="0" t="n">
        <v>0.08</v>
      </c>
      <c r="J2368" s="0" t="n">
        <v>0.88</v>
      </c>
      <c r="K2368" s="0" t="n">
        <v>77</v>
      </c>
      <c r="L2368" s="0" t="n">
        <v>6.4</v>
      </c>
      <c r="M2368" s="0" t="s">
        <v>73</v>
      </c>
      <c r="N2368" s="0" t="s">
        <v>66</v>
      </c>
      <c r="O2368" s="0" t="s">
        <v>37</v>
      </c>
      <c r="P2368" s="0" t="n">
        <f aca="false">IF(AND(OR(Dashboard!$B$5="All",D2368=Dashboard!$B$5),OR(Dashboard!$D$5="All",N2368=Dashboard!$D$5),OR(AND(C2368&lt;&gt;"",C2368&gt;=Dashboard!$F$5,C2368&lt;=Dashboard!$H$5),AND(C2368="",Dashboard!$F$5&lt;=1980,Dashboard!$H$5&gt;=2016))),1,0)</f>
        <v>1</v>
      </c>
      <c r="Q2368" s="0" t="n">
        <f aca="false">J2368*P2368+ROW()*0.00000001</f>
        <v>0.88002368</v>
      </c>
    </row>
    <row r="2369" customFormat="false" ht="15" hidden="false" customHeight="false" outlineLevel="0" collapsed="false">
      <c r="A2369" s="0" t="s">
        <v>1989</v>
      </c>
      <c r="B2369" s="0" t="s">
        <v>97</v>
      </c>
      <c r="C2369" s="0" t="n">
        <v>2012</v>
      </c>
      <c r="D2369" s="0" t="s">
        <v>71</v>
      </c>
      <c r="E2369" s="0" t="s">
        <v>211</v>
      </c>
      <c r="F2369" s="0" t="n">
        <v>0.3</v>
      </c>
      <c r="G2369" s="0" t="n">
        <v>0.22</v>
      </c>
      <c r="H2369" s="0" t="n">
        <v>0.3</v>
      </c>
      <c r="I2369" s="0" t="n">
        <v>0.05</v>
      </c>
      <c r="J2369" s="0" t="n">
        <v>0.88</v>
      </c>
      <c r="K2369" s="0" t="n">
        <v>82</v>
      </c>
      <c r="L2369" s="0" t="n">
        <v>8.5</v>
      </c>
      <c r="M2369" s="0" t="s">
        <v>73</v>
      </c>
      <c r="N2369" s="0" t="s">
        <v>35</v>
      </c>
      <c r="O2369" s="0" t="s">
        <v>42</v>
      </c>
      <c r="P2369" s="0" t="n">
        <f aca="false">IF(AND(OR(Dashboard!$B$5="All",D2369=Dashboard!$B$5),OR(Dashboard!$D$5="All",N2369=Dashboard!$D$5),OR(AND(C2369&lt;&gt;"",C2369&gt;=Dashboard!$F$5,C2369&lt;=Dashboard!$H$5),AND(C2369="",Dashboard!$F$5&lt;=1980,Dashboard!$H$5&gt;=2016))),1,0)</f>
        <v>1</v>
      </c>
      <c r="Q2369" s="0" t="n">
        <f aca="false">J2369*P2369+ROW()*0.00000001</f>
        <v>0.88002369</v>
      </c>
    </row>
    <row r="2370" customFormat="false" ht="15" hidden="false" customHeight="false" outlineLevel="0" collapsed="false">
      <c r="A2370" s="0" t="s">
        <v>1990</v>
      </c>
      <c r="B2370" s="0" t="s">
        <v>50</v>
      </c>
      <c r="C2370" s="0" t="n">
        <v>2008</v>
      </c>
      <c r="D2370" s="0" t="s">
        <v>46</v>
      </c>
      <c r="E2370" s="0" t="s">
        <v>154</v>
      </c>
      <c r="F2370" s="0" t="n">
        <v>0.5</v>
      </c>
      <c r="G2370" s="0" t="n">
        <v>0.29</v>
      </c>
      <c r="H2370" s="0" t="n">
        <v>0.01</v>
      </c>
      <c r="I2370" s="0" t="n">
        <v>0.08</v>
      </c>
      <c r="J2370" s="0" t="n">
        <v>0.88</v>
      </c>
      <c r="K2370" s="0" t="n">
        <v>74</v>
      </c>
      <c r="L2370" s="0" t="n">
        <v>7.3</v>
      </c>
      <c r="M2370" s="0" t="s">
        <v>36</v>
      </c>
      <c r="N2370" s="0" t="s">
        <v>35</v>
      </c>
      <c r="O2370" s="0" t="s">
        <v>37</v>
      </c>
      <c r="P2370" s="0" t="n">
        <f aca="false">IF(AND(OR(Dashboard!$B$5="All",D2370=Dashboard!$B$5),OR(Dashboard!$D$5="All",N2370=Dashboard!$D$5),OR(AND(C2370&lt;&gt;"",C2370&gt;=Dashboard!$F$5,C2370&lt;=Dashboard!$H$5),AND(C2370="",Dashboard!$F$5&lt;=1980,Dashboard!$H$5&gt;=2016))),1,0)</f>
        <v>1</v>
      </c>
      <c r="Q2370" s="0" t="n">
        <f aca="false">J2370*P2370+ROW()*0.00000001</f>
        <v>0.8800237</v>
      </c>
    </row>
    <row r="2371" customFormat="false" ht="15" hidden="false" customHeight="false" outlineLevel="0" collapsed="false">
      <c r="A2371" s="0" t="s">
        <v>581</v>
      </c>
      <c r="B2371" s="0" t="s">
        <v>50</v>
      </c>
      <c r="C2371" s="0" t="n">
        <v>2008</v>
      </c>
      <c r="D2371" s="0" t="s">
        <v>71</v>
      </c>
      <c r="E2371" s="0" t="s">
        <v>234</v>
      </c>
      <c r="F2371" s="0" t="n">
        <v>0.5</v>
      </c>
      <c r="G2371" s="0" t="n">
        <v>0.28</v>
      </c>
      <c r="H2371" s="0" t="n">
        <v>0</v>
      </c>
      <c r="I2371" s="0" t="n">
        <v>0.09</v>
      </c>
      <c r="J2371" s="0" t="n">
        <v>0.88</v>
      </c>
      <c r="K2371" s="0" t="n">
        <v>61</v>
      </c>
      <c r="L2371" s="0" t="n">
        <v>5.5</v>
      </c>
      <c r="M2371" s="0" t="s">
        <v>103</v>
      </c>
      <c r="N2371" s="0" t="s">
        <v>35</v>
      </c>
      <c r="O2371" s="0" t="s">
        <v>67</v>
      </c>
      <c r="P2371" s="0" t="n">
        <f aca="false">IF(AND(OR(Dashboard!$B$5="All",D2371=Dashboard!$B$5),OR(Dashboard!$D$5="All",N2371=Dashboard!$D$5),OR(AND(C2371&lt;&gt;"",C2371&gt;=Dashboard!$F$5,C2371&lt;=Dashboard!$H$5),AND(C2371="",Dashboard!$F$5&lt;=1980,Dashboard!$H$5&gt;=2016))),1,0)</f>
        <v>1</v>
      </c>
      <c r="Q2371" s="0" t="n">
        <f aca="false">J2371*P2371+ROW()*0.00000001</f>
        <v>0.88002371</v>
      </c>
    </row>
    <row r="2372" customFormat="false" ht="15" hidden="false" customHeight="false" outlineLevel="0" collapsed="false">
      <c r="A2372" s="0" t="s">
        <v>115</v>
      </c>
      <c r="B2372" s="0" t="s">
        <v>152</v>
      </c>
      <c r="C2372" s="0" t="n">
        <v>2008</v>
      </c>
      <c r="D2372" s="0" t="s">
        <v>71</v>
      </c>
      <c r="E2372" s="0" t="s">
        <v>72</v>
      </c>
      <c r="F2372" s="0" t="n">
        <v>0.01</v>
      </c>
      <c r="G2372" s="0" t="n">
        <v>0.79</v>
      </c>
      <c r="H2372" s="0" t="n">
        <v>0</v>
      </c>
      <c r="I2372" s="0" t="n">
        <v>0.07</v>
      </c>
      <c r="J2372" s="0" t="n">
        <v>0.88</v>
      </c>
      <c r="K2372" s="0" t="n">
        <v>90</v>
      </c>
      <c r="L2372" s="0" t="n">
        <v>6.6</v>
      </c>
      <c r="M2372" s="0" t="s">
        <v>73</v>
      </c>
      <c r="N2372" s="0" t="s">
        <v>152</v>
      </c>
      <c r="O2372" s="0" t="s">
        <v>42</v>
      </c>
      <c r="P2372" s="0" t="n">
        <f aca="false">IF(AND(OR(Dashboard!$B$5="All",D2372=Dashboard!$B$5),OR(Dashboard!$D$5="All",N2372=Dashboard!$D$5),OR(AND(C2372&lt;&gt;"",C2372&gt;=Dashboard!$F$5,C2372&lt;=Dashboard!$H$5),AND(C2372="",Dashboard!$F$5&lt;=1980,Dashboard!$H$5&gt;=2016))),1,0)</f>
        <v>1</v>
      </c>
      <c r="Q2372" s="0" t="n">
        <f aca="false">J2372*P2372+ROW()*0.00000001</f>
        <v>0.88002372</v>
      </c>
    </row>
    <row r="2373" customFormat="false" ht="15" hidden="false" customHeight="false" outlineLevel="0" collapsed="false">
      <c r="A2373" s="0" t="s">
        <v>1991</v>
      </c>
      <c r="B2373" s="0" t="s">
        <v>64</v>
      </c>
      <c r="C2373" s="0" t="n">
        <v>2010</v>
      </c>
      <c r="D2373" s="0" t="s">
        <v>52</v>
      </c>
      <c r="E2373" s="0" t="s">
        <v>481</v>
      </c>
      <c r="F2373" s="0" t="n">
        <v>0.73</v>
      </c>
      <c r="G2373" s="0" t="n">
        <v>0.09</v>
      </c>
      <c r="H2373" s="0" t="n">
        <v>0</v>
      </c>
      <c r="I2373" s="0" t="n">
        <v>0.06</v>
      </c>
      <c r="J2373" s="0" t="n">
        <v>0.88</v>
      </c>
      <c r="K2373" s="0" t="n">
        <v>93</v>
      </c>
      <c r="L2373" s="0" t="n">
        <v>8.2</v>
      </c>
      <c r="M2373" s="0" t="s">
        <v>103</v>
      </c>
      <c r="N2373" s="0" t="s">
        <v>66</v>
      </c>
      <c r="O2373" s="0" t="s">
        <v>60</v>
      </c>
      <c r="P2373" s="0" t="n">
        <f aca="false">IF(AND(OR(Dashboard!$B$5="All",D2373=Dashboard!$B$5),OR(Dashboard!$D$5="All",N2373=Dashboard!$D$5),OR(AND(C2373&lt;&gt;"",C2373&gt;=Dashboard!$F$5,C2373&lt;=Dashboard!$H$5),AND(C2373="",Dashboard!$F$5&lt;=1980,Dashboard!$H$5&gt;=2016))),1,0)</f>
        <v>1</v>
      </c>
      <c r="Q2373" s="0" t="n">
        <f aca="false">J2373*P2373+ROW()*0.00000001</f>
        <v>0.88002373</v>
      </c>
    </row>
    <row r="2374" customFormat="false" ht="15" hidden="false" customHeight="false" outlineLevel="0" collapsed="false">
      <c r="A2374" s="0" t="s">
        <v>1656</v>
      </c>
      <c r="B2374" s="0" t="s">
        <v>64</v>
      </c>
      <c r="C2374" s="0" t="n">
        <v>2010</v>
      </c>
      <c r="D2374" s="0" t="s">
        <v>102</v>
      </c>
      <c r="E2374" s="0" t="s">
        <v>418</v>
      </c>
      <c r="F2374" s="0" t="n">
        <v>0.44</v>
      </c>
      <c r="G2374" s="0" t="n">
        <v>0.35</v>
      </c>
      <c r="H2374" s="0" t="n">
        <v>0</v>
      </c>
      <c r="I2374" s="0" t="n">
        <v>0.08</v>
      </c>
      <c r="J2374" s="0" t="n">
        <v>0.88</v>
      </c>
      <c r="K2374" s="0" t="n">
        <v>75</v>
      </c>
      <c r="L2374" s="0" t="n">
        <v>7.6</v>
      </c>
      <c r="M2374" s="0" t="s">
        <v>103</v>
      </c>
      <c r="N2374" s="0" t="s">
        <v>66</v>
      </c>
      <c r="O2374" s="0" t="s">
        <v>37</v>
      </c>
      <c r="P2374" s="0" t="n">
        <f aca="false">IF(AND(OR(Dashboard!$B$5="All",D2374=Dashboard!$B$5),OR(Dashboard!$D$5="All",N2374=Dashboard!$D$5),OR(AND(C2374&lt;&gt;"",C2374&gt;=Dashboard!$F$5,C2374&lt;=Dashboard!$H$5),AND(C2374="",Dashboard!$F$5&lt;=1980,Dashboard!$H$5&gt;=2016))),1,0)</f>
        <v>1</v>
      </c>
      <c r="Q2374" s="0" t="n">
        <f aca="false">J2374*P2374+ROW()*0.00000001</f>
        <v>0.88002374</v>
      </c>
    </row>
    <row r="2375" customFormat="false" ht="15" hidden="false" customHeight="false" outlineLevel="0" collapsed="false">
      <c r="A2375" s="0" t="s">
        <v>1992</v>
      </c>
      <c r="B2375" s="0" t="s">
        <v>76</v>
      </c>
      <c r="C2375" s="0" t="n">
        <v>2004</v>
      </c>
      <c r="D2375" s="0" t="s">
        <v>34</v>
      </c>
      <c r="E2375" s="0" t="s">
        <v>1086</v>
      </c>
      <c r="F2375" s="0" t="n">
        <v>0.43</v>
      </c>
      <c r="G2375" s="0" t="n">
        <v>0.33</v>
      </c>
      <c r="H2375" s="0" t="n">
        <v>0</v>
      </c>
      <c r="I2375" s="0" t="n">
        <v>0.11</v>
      </c>
      <c r="J2375" s="0" t="n">
        <v>0.88</v>
      </c>
      <c r="K2375" s="0" t="n">
        <v>86</v>
      </c>
      <c r="L2375" s="0" t="n">
        <v>8.1</v>
      </c>
      <c r="M2375" s="0" t="s">
        <v>36</v>
      </c>
      <c r="N2375" s="0" t="s">
        <v>74</v>
      </c>
      <c r="O2375" s="0" t="s">
        <v>42</v>
      </c>
      <c r="P2375" s="0" t="n">
        <f aca="false">IF(AND(OR(Dashboard!$B$5="All",D2375=Dashboard!$B$5),OR(Dashboard!$D$5="All",N2375=Dashboard!$D$5),OR(AND(C2375&lt;&gt;"",C2375&gt;=Dashboard!$F$5,C2375&lt;=Dashboard!$H$5),AND(C2375="",Dashboard!$F$5&lt;=1980,Dashboard!$H$5&gt;=2016))),1,0)</f>
        <v>1</v>
      </c>
      <c r="Q2375" s="0" t="n">
        <f aca="false">J2375*P2375+ROW()*0.00000001</f>
        <v>0.88002375</v>
      </c>
    </row>
    <row r="2376" customFormat="false" ht="15" hidden="false" customHeight="false" outlineLevel="0" collapsed="false">
      <c r="A2376" s="0" t="s">
        <v>1993</v>
      </c>
      <c r="B2376" s="0" t="s">
        <v>94</v>
      </c>
      <c r="C2376" s="0" t="n">
        <v>2015</v>
      </c>
      <c r="D2376" s="0" t="s">
        <v>56</v>
      </c>
      <c r="E2376" s="0" t="s">
        <v>72</v>
      </c>
      <c r="F2376" s="0" t="n">
        <v>0.38</v>
      </c>
      <c r="G2376" s="0" t="n">
        <v>0.33</v>
      </c>
      <c r="H2376" s="0" t="n">
        <v>0.03</v>
      </c>
      <c r="I2376" s="0" t="n">
        <v>0.14</v>
      </c>
      <c r="J2376" s="0" t="n">
        <v>0.88</v>
      </c>
      <c r="K2376" s="0" t="n">
        <v>82</v>
      </c>
      <c r="L2376" s="0" t="n">
        <v>7.8</v>
      </c>
      <c r="M2376" s="0" t="s">
        <v>73</v>
      </c>
      <c r="N2376" s="0" t="s">
        <v>74</v>
      </c>
      <c r="O2376" s="0" t="s">
        <v>42</v>
      </c>
      <c r="P2376" s="0" t="n">
        <f aca="false">IF(AND(OR(Dashboard!$B$5="All",D2376=Dashboard!$B$5),OR(Dashboard!$D$5="All",N2376=Dashboard!$D$5),OR(AND(C2376&lt;&gt;"",C2376&gt;=Dashboard!$F$5,C2376&lt;=Dashboard!$H$5),AND(C2376="",Dashboard!$F$5&lt;=1980,Dashboard!$H$5&gt;=2016))),1,0)</f>
        <v>1</v>
      </c>
      <c r="Q2376" s="0" t="n">
        <f aca="false">J2376*P2376+ROW()*0.00000001</f>
        <v>0.88002376</v>
      </c>
    </row>
    <row r="2377" customFormat="false" ht="15" hidden="false" customHeight="false" outlineLevel="0" collapsed="false">
      <c r="A2377" s="0" t="s">
        <v>1994</v>
      </c>
      <c r="B2377" s="0" t="s">
        <v>144</v>
      </c>
      <c r="C2377" s="0" t="n">
        <v>2003</v>
      </c>
      <c r="D2377" s="0" t="s">
        <v>58</v>
      </c>
      <c r="E2377" s="0" t="s">
        <v>65</v>
      </c>
      <c r="F2377" s="0" t="n">
        <v>0.65</v>
      </c>
      <c r="G2377" s="0" t="n">
        <v>0.19</v>
      </c>
      <c r="H2377" s="0" t="n">
        <v>0</v>
      </c>
      <c r="I2377" s="0" t="n">
        <v>0.03</v>
      </c>
      <c r="J2377" s="0" t="n">
        <v>0.87</v>
      </c>
      <c r="K2377" s="0" t="n">
        <v>88</v>
      </c>
      <c r="L2377" s="0" t="n">
        <v>8.8</v>
      </c>
      <c r="M2377" s="0" t="s">
        <v>103</v>
      </c>
      <c r="N2377" s="0" t="s">
        <v>66</v>
      </c>
      <c r="O2377" s="0" t="s">
        <v>42</v>
      </c>
      <c r="P2377" s="0" t="n">
        <f aca="false">IF(AND(OR(Dashboard!$B$5="All",D2377=Dashboard!$B$5),OR(Dashboard!$D$5="All",N2377=Dashboard!$D$5),OR(AND(C2377&lt;&gt;"",C2377&gt;=Dashboard!$F$5,C2377&lt;=Dashboard!$H$5),AND(C2377="",Dashboard!$F$5&lt;=1980,Dashboard!$H$5&gt;=2016))),1,0)</f>
        <v>1</v>
      </c>
      <c r="Q2377" s="0" t="n">
        <f aca="false">J2377*P2377+ROW()*0.00000001</f>
        <v>0.87002377</v>
      </c>
    </row>
    <row r="2378" customFormat="false" ht="15" hidden="false" customHeight="false" outlineLevel="0" collapsed="false">
      <c r="A2378" s="0" t="s">
        <v>626</v>
      </c>
      <c r="B2378" s="0" t="s">
        <v>33</v>
      </c>
      <c r="C2378" s="0" t="n">
        <v>2007</v>
      </c>
      <c r="D2378" s="0" t="s">
        <v>34</v>
      </c>
      <c r="E2378" s="0" t="s">
        <v>142</v>
      </c>
      <c r="F2378" s="0" t="n">
        <v>0.8</v>
      </c>
      <c r="G2378" s="0" t="n">
        <v>0</v>
      </c>
      <c r="H2378" s="0" t="n">
        <v>0</v>
      </c>
      <c r="I2378" s="0" t="n">
        <v>0.07</v>
      </c>
      <c r="J2378" s="0" t="n">
        <v>0.87</v>
      </c>
      <c r="K2378" s="0" t="n">
        <v>76</v>
      </c>
      <c r="L2378" s="0" t="n">
        <v>6.8</v>
      </c>
      <c r="M2378" s="0" t="s">
        <v>36</v>
      </c>
      <c r="N2378" s="0" t="s">
        <v>35</v>
      </c>
      <c r="O2378" s="0" t="s">
        <v>37</v>
      </c>
      <c r="P2378" s="0" t="n">
        <f aca="false">IF(AND(OR(Dashboard!$B$5="All",D2378=Dashboard!$B$5),OR(Dashboard!$D$5="All",N2378=Dashboard!$D$5),OR(AND(C2378&lt;&gt;"",C2378&gt;=Dashboard!$F$5,C2378&lt;=Dashboard!$H$5),AND(C2378="",Dashboard!$F$5&lt;=1980,Dashboard!$H$5&gt;=2016))),1,0)</f>
        <v>1</v>
      </c>
      <c r="Q2378" s="0" t="n">
        <f aca="false">J2378*P2378+ROW()*0.00000001</f>
        <v>0.87002378</v>
      </c>
    </row>
    <row r="2379" customFormat="false" ht="15" hidden="false" customHeight="false" outlineLevel="0" collapsed="false">
      <c r="A2379" s="0" t="s">
        <v>1995</v>
      </c>
      <c r="B2379" s="0" t="s">
        <v>117</v>
      </c>
      <c r="C2379" s="0" t="n">
        <v>2001</v>
      </c>
      <c r="D2379" s="0" t="s">
        <v>56</v>
      </c>
      <c r="E2379" s="0" t="s">
        <v>1996</v>
      </c>
      <c r="F2379" s="0" t="n">
        <v>0.49</v>
      </c>
      <c r="G2379" s="0" t="n">
        <v>0.33</v>
      </c>
      <c r="H2379" s="0" t="n">
        <v>0</v>
      </c>
      <c r="I2379" s="0" t="n">
        <v>0.06</v>
      </c>
      <c r="J2379" s="0" t="n">
        <v>0.87</v>
      </c>
      <c r="K2379" s="0" t="n">
        <v>48</v>
      </c>
      <c r="L2379" s="0" t="n">
        <v>6.6</v>
      </c>
      <c r="M2379" s="0" t="s">
        <v>103</v>
      </c>
      <c r="N2379" s="0" t="s">
        <v>74</v>
      </c>
      <c r="O2379" s="0" t="s">
        <v>177</v>
      </c>
      <c r="P2379" s="0" t="n">
        <f aca="false">IF(AND(OR(Dashboard!$B$5="All",D2379=Dashboard!$B$5),OR(Dashboard!$D$5="All",N2379=Dashboard!$D$5),OR(AND(C2379&lt;&gt;"",C2379&gt;=Dashboard!$F$5,C2379&lt;=Dashboard!$H$5),AND(C2379="",Dashboard!$F$5&lt;=1980,Dashboard!$H$5&gt;=2016))),1,0)</f>
        <v>1</v>
      </c>
      <c r="Q2379" s="0" t="n">
        <f aca="false">J2379*P2379+ROW()*0.00000001</f>
        <v>0.87002379</v>
      </c>
    </row>
    <row r="2380" customFormat="false" ht="15" hidden="false" customHeight="false" outlineLevel="0" collapsed="false">
      <c r="A2380" s="0" t="s">
        <v>1997</v>
      </c>
      <c r="B2380" s="0" t="s">
        <v>117</v>
      </c>
      <c r="C2380" s="0" t="n">
        <v>1995</v>
      </c>
      <c r="D2380" s="0" t="s">
        <v>16</v>
      </c>
      <c r="E2380" s="0" t="s">
        <v>1998</v>
      </c>
      <c r="F2380" s="0" t="n">
        <v>0.49</v>
      </c>
      <c r="G2380" s="0" t="n">
        <v>0.33</v>
      </c>
      <c r="H2380" s="0" t="n">
        <v>0</v>
      </c>
      <c r="I2380" s="0" t="n">
        <v>0.06</v>
      </c>
      <c r="J2380" s="0" t="n">
        <v>0.87</v>
      </c>
      <c r="N2380" s="0" t="s">
        <v>74</v>
      </c>
      <c r="P2380" s="0" t="n">
        <f aca="false">IF(AND(OR(Dashboard!$B$5="All",D2380=Dashboard!$B$5),OR(Dashboard!$D$5="All",N2380=Dashboard!$D$5),OR(AND(C2380&lt;&gt;"",C2380&gt;=Dashboard!$F$5,C2380&lt;=Dashboard!$H$5),AND(C2380="",Dashboard!$F$5&lt;=1980,Dashboard!$H$5&gt;=2016))),1,0)</f>
        <v>1</v>
      </c>
      <c r="Q2380" s="0" t="n">
        <f aca="false">J2380*P2380+ROW()*0.00000001</f>
        <v>0.8700238</v>
      </c>
    </row>
    <row r="2381" customFormat="false" ht="15" hidden="false" customHeight="false" outlineLevel="0" collapsed="false">
      <c r="A2381" s="0" t="s">
        <v>1999</v>
      </c>
      <c r="B2381" s="0" t="s">
        <v>33</v>
      </c>
      <c r="C2381" s="0" t="n">
        <v>2009</v>
      </c>
      <c r="D2381" s="0" t="s">
        <v>41</v>
      </c>
      <c r="E2381" s="0" t="s">
        <v>547</v>
      </c>
      <c r="F2381" s="0" t="n">
        <v>0.15</v>
      </c>
      <c r="G2381" s="0" t="n">
        <v>0.62</v>
      </c>
      <c r="H2381" s="0" t="n">
        <v>0</v>
      </c>
      <c r="I2381" s="0" t="n">
        <v>0.11</v>
      </c>
      <c r="J2381" s="0" t="n">
        <v>0.87</v>
      </c>
      <c r="K2381" s="0" t="n">
        <v>69</v>
      </c>
      <c r="L2381" s="0" t="n">
        <v>7.2</v>
      </c>
      <c r="M2381" s="0" t="s">
        <v>36</v>
      </c>
      <c r="N2381" s="0" t="s">
        <v>35</v>
      </c>
      <c r="O2381" s="0" t="s">
        <v>67</v>
      </c>
      <c r="P2381" s="0" t="n">
        <f aca="false">IF(AND(OR(Dashboard!$B$5="All",D2381=Dashboard!$B$5),OR(Dashboard!$D$5="All",N2381=Dashboard!$D$5),OR(AND(C2381&lt;&gt;"",C2381&gt;=Dashboard!$F$5,C2381&lt;=Dashboard!$H$5),AND(C2381="",Dashboard!$F$5&lt;=1980,Dashboard!$H$5&gt;=2016))),1,0)</f>
        <v>1</v>
      </c>
      <c r="Q2381" s="0" t="n">
        <f aca="false">J2381*P2381+ROW()*0.00000001</f>
        <v>0.87002381</v>
      </c>
    </row>
    <row r="2382" customFormat="false" ht="15" hidden="false" customHeight="false" outlineLevel="0" collapsed="false">
      <c r="A2382" s="0" t="s">
        <v>2000</v>
      </c>
      <c r="B2382" s="0" t="s">
        <v>78</v>
      </c>
      <c r="C2382" s="0" t="n">
        <v>1994</v>
      </c>
      <c r="D2382" s="0" t="s">
        <v>34</v>
      </c>
      <c r="E2382" s="0" t="s">
        <v>790</v>
      </c>
      <c r="F2382" s="0" t="n">
        <v>0</v>
      </c>
      <c r="G2382" s="0" t="n">
        <v>0</v>
      </c>
      <c r="H2382" s="0" t="n">
        <v>0.87</v>
      </c>
      <c r="I2382" s="0" t="n">
        <v>0</v>
      </c>
      <c r="J2382" s="0" t="n">
        <v>0.87</v>
      </c>
      <c r="N2382" s="0" t="s">
        <v>35</v>
      </c>
      <c r="P2382" s="0" t="n">
        <f aca="false">IF(AND(OR(Dashboard!$B$5="All",D2382=Dashboard!$B$5),OR(Dashboard!$D$5="All",N2382=Dashboard!$D$5),OR(AND(C2382&lt;&gt;"",C2382&gt;=Dashboard!$F$5,C2382&lt;=Dashboard!$H$5),AND(C2382="",Dashboard!$F$5&lt;=1980,Dashboard!$H$5&gt;=2016))),1,0)</f>
        <v>1</v>
      </c>
      <c r="Q2382" s="0" t="n">
        <f aca="false">J2382*P2382+ROW()*0.00000001</f>
        <v>0.87002382</v>
      </c>
    </row>
    <row r="2383" customFormat="false" ht="15" hidden="false" customHeight="false" outlineLevel="0" collapsed="false">
      <c r="A2383" s="0" t="s">
        <v>2001</v>
      </c>
      <c r="B2383" s="0" t="s">
        <v>144</v>
      </c>
      <c r="C2383" s="0" t="n">
        <v>2003</v>
      </c>
      <c r="D2383" s="0" t="s">
        <v>56</v>
      </c>
      <c r="E2383" s="0" t="s">
        <v>124</v>
      </c>
      <c r="F2383" s="0" t="n">
        <v>0.61</v>
      </c>
      <c r="G2383" s="0" t="n">
        <v>0.24</v>
      </c>
      <c r="H2383" s="0" t="n">
        <v>0</v>
      </c>
      <c r="I2383" s="0" t="n">
        <v>0.03</v>
      </c>
      <c r="J2383" s="0" t="n">
        <v>0.87</v>
      </c>
      <c r="K2383" s="0" t="n">
        <v>81</v>
      </c>
      <c r="L2383" s="0" t="n">
        <v>8.8</v>
      </c>
      <c r="M2383" s="0" t="s">
        <v>73</v>
      </c>
      <c r="N2383" s="0" t="s">
        <v>66</v>
      </c>
      <c r="O2383" s="0" t="s">
        <v>42</v>
      </c>
      <c r="P2383" s="0" t="n">
        <f aca="false">IF(AND(OR(Dashboard!$B$5="All",D2383=Dashboard!$B$5),OR(Dashboard!$D$5="All",N2383=Dashboard!$D$5),OR(AND(C2383&lt;&gt;"",C2383&gt;=Dashboard!$F$5,C2383&lt;=Dashboard!$H$5),AND(C2383="",Dashboard!$F$5&lt;=1980,Dashboard!$H$5&gt;=2016))),1,0)</f>
        <v>1</v>
      </c>
      <c r="Q2383" s="0" t="n">
        <f aca="false">J2383*P2383+ROW()*0.00000001</f>
        <v>0.87002383</v>
      </c>
    </row>
    <row r="2384" customFormat="false" ht="15" hidden="false" customHeight="false" outlineLevel="0" collapsed="false">
      <c r="A2384" s="0" t="s">
        <v>1732</v>
      </c>
      <c r="B2384" s="0" t="s">
        <v>64</v>
      </c>
      <c r="C2384" s="0" t="n">
        <v>2012</v>
      </c>
      <c r="D2384" s="0" t="s">
        <v>71</v>
      </c>
      <c r="E2384" s="0" t="s">
        <v>157</v>
      </c>
      <c r="F2384" s="0" t="n">
        <v>0.38</v>
      </c>
      <c r="G2384" s="0" t="n">
        <v>0.4</v>
      </c>
      <c r="H2384" s="0" t="n">
        <v>0.01</v>
      </c>
      <c r="I2384" s="0" t="n">
        <v>0.08</v>
      </c>
      <c r="J2384" s="0" t="n">
        <v>0.87</v>
      </c>
      <c r="K2384" s="0" t="n">
        <v>80</v>
      </c>
      <c r="L2384" s="0" t="n">
        <v>7.9</v>
      </c>
      <c r="M2384" s="0" t="s">
        <v>73</v>
      </c>
      <c r="N2384" s="0" t="s">
        <v>66</v>
      </c>
      <c r="O2384" s="0" t="s">
        <v>37</v>
      </c>
      <c r="P2384" s="0" t="n">
        <f aca="false">IF(AND(OR(Dashboard!$B$5="All",D2384=Dashboard!$B$5),OR(Dashboard!$D$5="All",N2384=Dashboard!$D$5),OR(AND(C2384&lt;&gt;"",C2384&gt;=Dashboard!$F$5,C2384&lt;=Dashboard!$H$5),AND(C2384="",Dashboard!$F$5&lt;=1980,Dashboard!$H$5&gt;=2016))),1,0)</f>
        <v>1</v>
      </c>
      <c r="Q2384" s="0" t="n">
        <f aca="false">J2384*P2384+ROW()*0.00000001</f>
        <v>0.87002384</v>
      </c>
    </row>
    <row r="2385" customFormat="false" ht="15" hidden="false" customHeight="false" outlineLevel="0" collapsed="false">
      <c r="A2385" s="0" t="s">
        <v>2002</v>
      </c>
      <c r="B2385" s="0" t="s">
        <v>64</v>
      </c>
      <c r="C2385" s="0" t="n">
        <v>2012</v>
      </c>
      <c r="D2385" s="0" t="s">
        <v>46</v>
      </c>
      <c r="E2385" s="0" t="s">
        <v>142</v>
      </c>
      <c r="F2385" s="0" t="n">
        <v>0.55</v>
      </c>
      <c r="G2385" s="0" t="n">
        <v>0.24</v>
      </c>
      <c r="H2385" s="0" t="n">
        <v>0.01</v>
      </c>
      <c r="I2385" s="0" t="n">
        <v>0.07</v>
      </c>
      <c r="J2385" s="0" t="n">
        <v>0.87</v>
      </c>
      <c r="K2385" s="0" t="n">
        <v>80</v>
      </c>
      <c r="L2385" s="0" t="n">
        <v>7.7</v>
      </c>
      <c r="M2385" s="0" t="s">
        <v>73</v>
      </c>
      <c r="N2385" s="0" t="s">
        <v>66</v>
      </c>
      <c r="O2385" s="0" t="s">
        <v>37</v>
      </c>
      <c r="P2385" s="0" t="n">
        <f aca="false">IF(AND(OR(Dashboard!$B$5="All",D2385=Dashboard!$B$5),OR(Dashboard!$D$5="All",N2385=Dashboard!$D$5),OR(AND(C2385&lt;&gt;"",C2385&gt;=Dashboard!$F$5,C2385&lt;=Dashboard!$H$5),AND(C2385="",Dashboard!$F$5&lt;=1980,Dashboard!$H$5&gt;=2016))),1,0)</f>
        <v>1</v>
      </c>
      <c r="Q2385" s="0" t="n">
        <f aca="false">J2385*P2385+ROW()*0.00000001</f>
        <v>0.87002385</v>
      </c>
    </row>
    <row r="2386" customFormat="false" ht="15" hidden="false" customHeight="false" outlineLevel="0" collapsed="false">
      <c r="A2386" s="0" t="s">
        <v>2003</v>
      </c>
      <c r="B2386" s="0" t="s">
        <v>164</v>
      </c>
      <c r="C2386" s="0" t="n">
        <v>2004</v>
      </c>
      <c r="D2386" s="0" t="s">
        <v>246</v>
      </c>
      <c r="E2386" s="0" t="s">
        <v>220</v>
      </c>
      <c r="F2386" s="0" t="n">
        <v>0.32</v>
      </c>
      <c r="G2386" s="0" t="n">
        <v>0.26</v>
      </c>
      <c r="H2386" s="0" t="n">
        <v>0.12</v>
      </c>
      <c r="I2386" s="0" t="n">
        <v>0.17</v>
      </c>
      <c r="J2386" s="0" t="n">
        <v>0.87</v>
      </c>
      <c r="N2386" s="0" t="s">
        <v>74</v>
      </c>
      <c r="P2386" s="0" t="n">
        <f aca="false">IF(AND(OR(Dashboard!$B$5="All",D2386=Dashboard!$B$5),OR(Dashboard!$D$5="All",N2386=Dashboard!$D$5),OR(AND(C2386&lt;&gt;"",C2386&gt;=Dashboard!$F$5,C2386&lt;=Dashboard!$H$5),AND(C2386="",Dashboard!$F$5&lt;=1980,Dashboard!$H$5&gt;=2016))),1,0)</f>
        <v>1</v>
      </c>
      <c r="Q2386" s="0" t="n">
        <f aca="false">J2386*P2386+ROW()*0.00000001</f>
        <v>0.87002386</v>
      </c>
    </row>
    <row r="2387" customFormat="false" ht="15" hidden="false" customHeight="false" outlineLevel="0" collapsed="false">
      <c r="A2387" s="0" t="s">
        <v>2004</v>
      </c>
      <c r="B2387" s="0" t="s">
        <v>117</v>
      </c>
      <c r="C2387" s="0" t="n">
        <v>1997</v>
      </c>
      <c r="D2387" s="0" t="s">
        <v>41</v>
      </c>
      <c r="E2387" s="0" t="s">
        <v>821</v>
      </c>
      <c r="F2387" s="0" t="n">
        <v>0.43</v>
      </c>
      <c r="G2387" s="0" t="n">
        <v>0.29</v>
      </c>
      <c r="H2387" s="0" t="n">
        <v>0.09</v>
      </c>
      <c r="I2387" s="0" t="n">
        <v>0.06</v>
      </c>
      <c r="J2387" s="0" t="n">
        <v>0.87</v>
      </c>
      <c r="N2387" s="0" t="s">
        <v>74</v>
      </c>
      <c r="P2387" s="0" t="n">
        <f aca="false">IF(AND(OR(Dashboard!$B$5="All",D2387=Dashboard!$B$5),OR(Dashboard!$D$5="All",N2387=Dashboard!$D$5),OR(AND(C2387&lt;&gt;"",C2387&gt;=Dashboard!$F$5,C2387&lt;=Dashboard!$H$5),AND(C2387="",Dashboard!$F$5&lt;=1980,Dashboard!$H$5&gt;=2016))),1,0)</f>
        <v>1</v>
      </c>
      <c r="Q2387" s="0" t="n">
        <f aca="false">J2387*P2387+ROW()*0.00000001</f>
        <v>0.87002387</v>
      </c>
    </row>
    <row r="2388" customFormat="false" ht="15" hidden="false" customHeight="false" outlineLevel="0" collapsed="false">
      <c r="A2388" s="0" t="s">
        <v>2005</v>
      </c>
      <c r="B2388" s="0" t="s">
        <v>97</v>
      </c>
      <c r="C2388" s="0" t="n">
        <v>2015</v>
      </c>
      <c r="D2388" s="0" t="s">
        <v>71</v>
      </c>
      <c r="E2388" s="0" t="s">
        <v>2006</v>
      </c>
      <c r="F2388" s="0" t="n">
        <v>0</v>
      </c>
      <c r="G2388" s="0" t="n">
        <v>0</v>
      </c>
      <c r="H2388" s="0" t="n">
        <v>0.87</v>
      </c>
      <c r="I2388" s="0" t="n">
        <v>0</v>
      </c>
      <c r="J2388" s="0" t="n">
        <v>0.87</v>
      </c>
      <c r="N2388" s="0" t="s">
        <v>35</v>
      </c>
      <c r="P2388" s="0" t="n">
        <f aca="false">IF(AND(OR(Dashboard!$B$5="All",D2388=Dashboard!$B$5),OR(Dashboard!$D$5="All",N2388=Dashboard!$D$5),OR(AND(C2388&lt;&gt;"",C2388&gt;=Dashboard!$F$5,C2388&lt;=Dashboard!$H$5),AND(C2388="",Dashboard!$F$5&lt;=1980,Dashboard!$H$5&gt;=2016))),1,0)</f>
        <v>1</v>
      </c>
      <c r="Q2388" s="0" t="n">
        <f aca="false">J2388*P2388+ROW()*0.00000001</f>
        <v>0.87002388</v>
      </c>
    </row>
    <row r="2389" customFormat="false" ht="15" hidden="false" customHeight="false" outlineLevel="0" collapsed="false">
      <c r="A2389" s="0" t="s">
        <v>2007</v>
      </c>
      <c r="B2389" s="0" t="s">
        <v>76</v>
      </c>
      <c r="C2389" s="0" t="n">
        <v>2008</v>
      </c>
      <c r="D2389" s="0" t="s">
        <v>46</v>
      </c>
      <c r="E2389" s="0" t="s">
        <v>157</v>
      </c>
      <c r="F2389" s="0" t="n">
        <v>0.73</v>
      </c>
      <c r="G2389" s="0" t="n">
        <v>0.03</v>
      </c>
      <c r="H2389" s="0" t="n">
        <v>0</v>
      </c>
      <c r="I2389" s="0" t="n">
        <v>0.12</v>
      </c>
      <c r="J2389" s="0" t="n">
        <v>0.87</v>
      </c>
      <c r="K2389" s="0" t="n">
        <v>68</v>
      </c>
      <c r="L2389" s="0" t="n">
        <v>7.2</v>
      </c>
      <c r="M2389" s="0" t="s">
        <v>125</v>
      </c>
      <c r="N2389" s="0" t="s">
        <v>74</v>
      </c>
      <c r="O2389" s="0" t="s">
        <v>67</v>
      </c>
      <c r="P2389" s="0" t="n">
        <f aca="false">IF(AND(OR(Dashboard!$B$5="All",D2389=Dashboard!$B$5),OR(Dashboard!$D$5="All",N2389=Dashboard!$D$5),OR(AND(C2389&lt;&gt;"",C2389&gt;=Dashboard!$F$5,C2389&lt;=Dashboard!$H$5),AND(C2389="",Dashboard!$F$5&lt;=1980,Dashboard!$H$5&gt;=2016))),1,0)</f>
        <v>1</v>
      </c>
      <c r="Q2389" s="0" t="n">
        <f aca="false">J2389*P2389+ROW()*0.00000001</f>
        <v>0.87002389</v>
      </c>
    </row>
    <row r="2390" customFormat="false" ht="15" hidden="false" customHeight="false" outlineLevel="0" collapsed="false">
      <c r="A2390" s="0" t="s">
        <v>2008</v>
      </c>
      <c r="B2390" s="0" t="s">
        <v>164</v>
      </c>
      <c r="C2390" s="0" t="n">
        <v>2009</v>
      </c>
      <c r="D2390" s="0" t="s">
        <v>46</v>
      </c>
      <c r="E2390" s="0" t="s">
        <v>154</v>
      </c>
      <c r="F2390" s="0" t="n">
        <v>0.08</v>
      </c>
      <c r="G2390" s="0" t="n">
        <v>0.11</v>
      </c>
      <c r="H2390" s="0" t="n">
        <v>0.62</v>
      </c>
      <c r="I2390" s="0" t="n">
        <v>0.06</v>
      </c>
      <c r="J2390" s="0" t="n">
        <v>0.87</v>
      </c>
      <c r="K2390" s="0" t="n">
        <v>69</v>
      </c>
      <c r="L2390" s="0" t="n">
        <v>8.1</v>
      </c>
      <c r="M2390" s="0" t="s">
        <v>103</v>
      </c>
      <c r="N2390" s="0" t="s">
        <v>74</v>
      </c>
      <c r="O2390" s="0" t="s">
        <v>67</v>
      </c>
      <c r="P2390" s="0" t="n">
        <f aca="false">IF(AND(OR(Dashboard!$B$5="All",D2390=Dashboard!$B$5),OR(Dashboard!$D$5="All",N2390=Dashboard!$D$5),OR(AND(C2390&lt;&gt;"",C2390&gt;=Dashboard!$F$5,C2390&lt;=Dashboard!$H$5),AND(C2390="",Dashboard!$F$5&lt;=1980,Dashboard!$H$5&gt;=2016))),1,0)</f>
        <v>1</v>
      </c>
      <c r="Q2390" s="0" t="n">
        <f aca="false">J2390*P2390+ROW()*0.00000001</f>
        <v>0.8700239</v>
      </c>
    </row>
    <row r="2391" customFormat="false" ht="15" hidden="false" customHeight="false" outlineLevel="0" collapsed="false">
      <c r="A2391" s="0" t="s">
        <v>2009</v>
      </c>
      <c r="B2391" s="0" t="s">
        <v>50</v>
      </c>
      <c r="C2391" s="0" t="n">
        <v>2008</v>
      </c>
      <c r="D2391" s="0" t="s">
        <v>52</v>
      </c>
      <c r="E2391" s="0" t="s">
        <v>2010</v>
      </c>
      <c r="F2391" s="0" t="n">
        <v>0</v>
      </c>
      <c r="G2391" s="0" t="n">
        <v>0.81</v>
      </c>
      <c r="H2391" s="0" t="n">
        <v>0</v>
      </c>
      <c r="I2391" s="0" t="n">
        <v>0.06</v>
      </c>
      <c r="J2391" s="0" t="n">
        <v>0.87</v>
      </c>
      <c r="N2391" s="0" t="s">
        <v>35</v>
      </c>
      <c r="P2391" s="0" t="n">
        <f aca="false">IF(AND(OR(Dashboard!$B$5="All",D2391=Dashboard!$B$5),OR(Dashboard!$D$5="All",N2391=Dashboard!$D$5),OR(AND(C2391&lt;&gt;"",C2391&gt;=Dashboard!$F$5,C2391&lt;=Dashboard!$H$5),AND(C2391="",Dashboard!$F$5&lt;=1980,Dashboard!$H$5&gt;=2016))),1,0)</f>
        <v>1</v>
      </c>
      <c r="Q2391" s="0" t="n">
        <f aca="false">J2391*P2391+ROW()*0.00000001</f>
        <v>0.87002391</v>
      </c>
    </row>
    <row r="2392" customFormat="false" ht="15" hidden="false" customHeight="false" outlineLevel="0" collapsed="false">
      <c r="A2392" s="0" t="s">
        <v>320</v>
      </c>
      <c r="B2392" s="0" t="s">
        <v>64</v>
      </c>
      <c r="C2392" s="0" t="n">
        <v>2011</v>
      </c>
      <c r="D2392" s="0" t="s">
        <v>52</v>
      </c>
      <c r="E2392" s="0" t="s">
        <v>124</v>
      </c>
      <c r="F2392" s="0" t="n">
        <v>0.62</v>
      </c>
      <c r="G2392" s="0" t="n">
        <v>0.18</v>
      </c>
      <c r="H2392" s="0" t="n">
        <v>0</v>
      </c>
      <c r="I2392" s="0" t="n">
        <v>0.07</v>
      </c>
      <c r="J2392" s="0" t="n">
        <v>0.87</v>
      </c>
      <c r="K2392" s="0" t="n">
        <v>63</v>
      </c>
      <c r="L2392" s="0" t="n">
        <v>6.8</v>
      </c>
      <c r="M2392" s="0" t="s">
        <v>125</v>
      </c>
      <c r="N2392" s="0" t="s">
        <v>66</v>
      </c>
      <c r="O2392" s="0" t="s">
        <v>67</v>
      </c>
      <c r="P2392" s="0" t="n">
        <f aca="false">IF(AND(OR(Dashboard!$B$5="All",D2392=Dashboard!$B$5),OR(Dashboard!$D$5="All",N2392=Dashboard!$D$5),OR(AND(C2392&lt;&gt;"",C2392&gt;=Dashboard!$F$5,C2392&lt;=Dashboard!$H$5),AND(C2392="",Dashboard!$F$5&lt;=1980,Dashboard!$H$5&gt;=2016))),1,0)</f>
        <v>1</v>
      </c>
      <c r="Q2392" s="0" t="n">
        <f aca="false">J2392*P2392+ROW()*0.00000001</f>
        <v>0.87002392</v>
      </c>
    </row>
    <row r="2393" customFormat="false" ht="15" hidden="false" customHeight="false" outlineLevel="0" collapsed="false">
      <c r="A2393" s="0" t="s">
        <v>2011</v>
      </c>
      <c r="B2393" s="0" t="s">
        <v>117</v>
      </c>
      <c r="C2393" s="0" t="n">
        <v>1996</v>
      </c>
      <c r="D2393" s="0" t="s">
        <v>34</v>
      </c>
      <c r="E2393" s="0" t="s">
        <v>89</v>
      </c>
      <c r="F2393" s="0" t="n">
        <v>0.48</v>
      </c>
      <c r="G2393" s="0" t="n">
        <v>0.33</v>
      </c>
      <c r="H2393" s="0" t="n">
        <v>0</v>
      </c>
      <c r="I2393" s="0" t="n">
        <v>0.06</v>
      </c>
      <c r="J2393" s="0" t="n">
        <v>0.87</v>
      </c>
      <c r="N2393" s="0" t="s">
        <v>74</v>
      </c>
      <c r="P2393" s="0" t="n">
        <f aca="false">IF(AND(OR(Dashboard!$B$5="All",D2393=Dashboard!$B$5),OR(Dashboard!$D$5="All",N2393=Dashboard!$D$5),OR(AND(C2393&lt;&gt;"",C2393&gt;=Dashboard!$F$5,C2393&lt;=Dashboard!$H$5),AND(C2393="",Dashboard!$F$5&lt;=1980,Dashboard!$H$5&gt;=2016))),1,0)</f>
        <v>1</v>
      </c>
      <c r="Q2393" s="0" t="n">
        <f aca="false">J2393*P2393+ROW()*0.00000001</f>
        <v>0.87002393</v>
      </c>
    </row>
    <row r="2394" customFormat="false" ht="15" hidden="false" customHeight="false" outlineLevel="0" collapsed="false">
      <c r="A2394" s="0" t="s">
        <v>2012</v>
      </c>
      <c r="B2394" s="0" t="s">
        <v>70</v>
      </c>
      <c r="C2394" s="0" t="n">
        <v>2012</v>
      </c>
      <c r="D2394" s="0" t="s">
        <v>71</v>
      </c>
      <c r="E2394" s="0" t="s">
        <v>89</v>
      </c>
      <c r="F2394" s="0" t="n">
        <v>0.42</v>
      </c>
      <c r="G2394" s="0" t="n">
        <v>0.3</v>
      </c>
      <c r="H2394" s="0" t="n">
        <v>0.01</v>
      </c>
      <c r="I2394" s="0" t="n">
        <v>0.15</v>
      </c>
      <c r="J2394" s="0" t="n">
        <v>0.87</v>
      </c>
      <c r="K2394" s="0" t="n">
        <v>73</v>
      </c>
      <c r="L2394" s="0" t="n">
        <v>6.9</v>
      </c>
      <c r="M2394" s="0" t="s">
        <v>36</v>
      </c>
      <c r="N2394" s="0" t="s">
        <v>74</v>
      </c>
      <c r="O2394" s="0" t="s">
        <v>37</v>
      </c>
      <c r="P2394" s="0" t="n">
        <f aca="false">IF(AND(OR(Dashboard!$B$5="All",D2394=Dashboard!$B$5),OR(Dashboard!$D$5="All",N2394=Dashboard!$D$5),OR(AND(C2394&lt;&gt;"",C2394&gt;=Dashboard!$F$5,C2394&lt;=Dashboard!$H$5),AND(C2394="",Dashboard!$F$5&lt;=1980,Dashboard!$H$5&gt;=2016))),1,0)</f>
        <v>1</v>
      </c>
      <c r="Q2394" s="0" t="n">
        <f aca="false">J2394*P2394+ROW()*0.00000001</f>
        <v>0.87002394</v>
      </c>
    </row>
    <row r="2395" customFormat="false" ht="15" hidden="false" customHeight="false" outlineLevel="0" collapsed="false">
      <c r="A2395" s="0" t="s">
        <v>2013</v>
      </c>
      <c r="B2395" s="0" t="s">
        <v>76</v>
      </c>
      <c r="C2395" s="0" t="n">
        <v>2006</v>
      </c>
      <c r="D2395" s="0" t="s">
        <v>34</v>
      </c>
      <c r="E2395" s="0" t="s">
        <v>91</v>
      </c>
      <c r="F2395" s="0" t="n">
        <v>0.72</v>
      </c>
      <c r="G2395" s="0" t="n">
        <v>0.03</v>
      </c>
      <c r="H2395" s="0" t="n">
        <v>0</v>
      </c>
      <c r="I2395" s="0" t="n">
        <v>0.12</v>
      </c>
      <c r="J2395" s="0" t="n">
        <v>0.87</v>
      </c>
      <c r="K2395" s="0" t="n">
        <v>69</v>
      </c>
      <c r="L2395" s="0" t="n">
        <v>7.3</v>
      </c>
      <c r="M2395" s="0" t="s">
        <v>103</v>
      </c>
      <c r="N2395" s="0" t="s">
        <v>74</v>
      </c>
      <c r="O2395" s="0" t="s">
        <v>67</v>
      </c>
      <c r="P2395" s="0" t="n">
        <f aca="false">IF(AND(OR(Dashboard!$B$5="All",D2395=Dashboard!$B$5),OR(Dashboard!$D$5="All",N2395=Dashboard!$D$5),OR(AND(C2395&lt;&gt;"",C2395&gt;=Dashboard!$F$5,C2395&lt;=Dashboard!$H$5),AND(C2395="",Dashboard!$F$5&lt;=1980,Dashboard!$H$5&gt;=2016))),1,0)</f>
        <v>1</v>
      </c>
      <c r="Q2395" s="0" t="n">
        <f aca="false">J2395*P2395+ROW()*0.00000001</f>
        <v>0.87002395</v>
      </c>
    </row>
    <row r="2396" customFormat="false" ht="15" hidden="false" customHeight="false" outlineLevel="0" collapsed="false">
      <c r="A2396" s="0" t="s">
        <v>2014</v>
      </c>
      <c r="B2396" s="0" t="s">
        <v>117</v>
      </c>
      <c r="C2396" s="0" t="n">
        <v>1998</v>
      </c>
      <c r="D2396" s="0" t="s">
        <v>34</v>
      </c>
      <c r="E2396" s="0" t="s">
        <v>142</v>
      </c>
      <c r="F2396" s="0" t="n">
        <v>0.48</v>
      </c>
      <c r="G2396" s="0" t="n">
        <v>0.33</v>
      </c>
      <c r="H2396" s="0" t="n">
        <v>0</v>
      </c>
      <c r="I2396" s="0" t="n">
        <v>0.06</v>
      </c>
      <c r="J2396" s="0" t="n">
        <v>0.87</v>
      </c>
      <c r="N2396" s="0" t="s">
        <v>74</v>
      </c>
      <c r="P2396" s="0" t="n">
        <f aca="false">IF(AND(OR(Dashboard!$B$5="All",D2396=Dashboard!$B$5),OR(Dashboard!$D$5="All",N2396=Dashboard!$D$5),OR(AND(C2396&lt;&gt;"",C2396&gt;=Dashboard!$F$5,C2396&lt;=Dashboard!$H$5),AND(C2396="",Dashboard!$F$5&lt;=1980,Dashboard!$H$5&gt;=2016))),1,0)</f>
        <v>1</v>
      </c>
      <c r="Q2396" s="0" t="n">
        <f aca="false">J2396*P2396+ROW()*0.00000001</f>
        <v>0.87002396</v>
      </c>
    </row>
    <row r="2397" customFormat="false" ht="15" hidden="false" customHeight="false" outlineLevel="0" collapsed="false">
      <c r="A2397" s="0" t="s">
        <v>1638</v>
      </c>
      <c r="B2397" s="0" t="s">
        <v>64</v>
      </c>
      <c r="C2397" s="0" t="n">
        <v>2008</v>
      </c>
      <c r="D2397" s="0" t="s">
        <v>41</v>
      </c>
      <c r="E2397" s="0" t="s">
        <v>547</v>
      </c>
      <c r="F2397" s="0" t="n">
        <v>0.33</v>
      </c>
      <c r="G2397" s="0" t="n">
        <v>0.44</v>
      </c>
      <c r="H2397" s="0" t="n">
        <v>0.01</v>
      </c>
      <c r="I2397" s="0" t="n">
        <v>0.09</v>
      </c>
      <c r="J2397" s="0" t="n">
        <v>0.87</v>
      </c>
      <c r="K2397" s="0" t="n">
        <v>87</v>
      </c>
      <c r="L2397" s="0" t="n">
        <v>7.9</v>
      </c>
      <c r="M2397" s="0" t="s">
        <v>36</v>
      </c>
      <c r="N2397" s="0" t="s">
        <v>66</v>
      </c>
      <c r="O2397" s="0" t="s">
        <v>42</v>
      </c>
      <c r="P2397" s="0" t="n">
        <f aca="false">IF(AND(OR(Dashboard!$B$5="All",D2397=Dashboard!$B$5),OR(Dashboard!$D$5="All",N2397=Dashboard!$D$5),OR(AND(C2397&lt;&gt;"",C2397&gt;=Dashboard!$F$5,C2397&lt;=Dashboard!$H$5),AND(C2397="",Dashboard!$F$5&lt;=1980,Dashboard!$H$5&gt;=2016))),1,0)</f>
        <v>1</v>
      </c>
      <c r="Q2397" s="0" t="n">
        <f aca="false">J2397*P2397+ROW()*0.00000001</f>
        <v>0.87002397</v>
      </c>
    </row>
    <row r="2398" customFormat="false" ht="15" hidden="false" customHeight="false" outlineLevel="0" collapsed="false">
      <c r="A2398" s="0" t="s">
        <v>1712</v>
      </c>
      <c r="B2398" s="0" t="s">
        <v>64</v>
      </c>
      <c r="C2398" s="0" t="n">
        <v>2007</v>
      </c>
      <c r="D2398" s="0" t="s">
        <v>41</v>
      </c>
      <c r="E2398" s="0" t="s">
        <v>547</v>
      </c>
      <c r="F2398" s="0" t="n">
        <v>0.38</v>
      </c>
      <c r="G2398" s="0" t="n">
        <v>0.4</v>
      </c>
      <c r="H2398" s="0" t="n">
        <v>0</v>
      </c>
      <c r="I2398" s="0" t="n">
        <v>0.09</v>
      </c>
      <c r="J2398" s="0" t="n">
        <v>0.87</v>
      </c>
      <c r="K2398" s="0" t="n">
        <v>83</v>
      </c>
      <c r="L2398" s="0" t="n">
        <v>7.4</v>
      </c>
      <c r="M2398" s="0" t="s">
        <v>36</v>
      </c>
      <c r="N2398" s="0" t="s">
        <v>66</v>
      </c>
      <c r="O2398" s="0" t="s">
        <v>42</v>
      </c>
      <c r="P2398" s="0" t="n">
        <f aca="false">IF(AND(OR(Dashboard!$B$5="All",D2398=Dashboard!$B$5),OR(Dashboard!$D$5="All",N2398=Dashboard!$D$5),OR(AND(C2398&lt;&gt;"",C2398&gt;=Dashboard!$F$5,C2398&lt;=Dashboard!$H$5),AND(C2398="",Dashboard!$F$5&lt;=1980,Dashboard!$H$5&gt;=2016))),1,0)</f>
        <v>1</v>
      </c>
      <c r="Q2398" s="0" t="n">
        <f aca="false">J2398*P2398+ROW()*0.00000001</f>
        <v>0.87002398</v>
      </c>
    </row>
    <row r="2399" customFormat="false" ht="15" hidden="false" customHeight="false" outlineLevel="0" collapsed="false">
      <c r="A2399" s="0" t="s">
        <v>2015</v>
      </c>
      <c r="B2399" s="0" t="s">
        <v>164</v>
      </c>
      <c r="C2399" s="0" t="n">
        <v>2008</v>
      </c>
      <c r="D2399" s="0" t="s">
        <v>52</v>
      </c>
      <c r="E2399" s="0" t="s">
        <v>89</v>
      </c>
      <c r="F2399" s="0" t="n">
        <v>0.2</v>
      </c>
      <c r="G2399" s="0" t="n">
        <v>0.44</v>
      </c>
      <c r="H2399" s="0" t="n">
        <v>0</v>
      </c>
      <c r="I2399" s="0" t="n">
        <v>0.23</v>
      </c>
      <c r="J2399" s="0" t="n">
        <v>0.87</v>
      </c>
      <c r="N2399" s="0" t="s">
        <v>74</v>
      </c>
      <c r="P2399" s="0" t="n">
        <f aca="false">IF(AND(OR(Dashboard!$B$5="All",D2399=Dashboard!$B$5),OR(Dashboard!$D$5="All",N2399=Dashboard!$D$5),OR(AND(C2399&lt;&gt;"",C2399&gt;=Dashboard!$F$5,C2399&lt;=Dashboard!$H$5),AND(C2399="",Dashboard!$F$5&lt;=1980,Dashboard!$H$5&gt;=2016))),1,0)</f>
        <v>1</v>
      </c>
      <c r="Q2399" s="0" t="n">
        <f aca="false">J2399*P2399+ROW()*0.00000001</f>
        <v>0.87002399</v>
      </c>
    </row>
    <row r="2400" customFormat="false" ht="15" hidden="false" customHeight="false" outlineLevel="0" collapsed="false">
      <c r="A2400" s="0" t="s">
        <v>2016</v>
      </c>
      <c r="B2400" s="0" t="s">
        <v>64</v>
      </c>
      <c r="C2400" s="0" t="n">
        <v>2009</v>
      </c>
      <c r="D2400" s="0" t="s">
        <v>56</v>
      </c>
      <c r="E2400" s="0" t="s">
        <v>418</v>
      </c>
      <c r="F2400" s="0" t="n">
        <v>0.48</v>
      </c>
      <c r="G2400" s="0" t="n">
        <v>0.29</v>
      </c>
      <c r="H2400" s="0" t="n">
        <v>0.01</v>
      </c>
      <c r="I2400" s="0" t="n">
        <v>0.09</v>
      </c>
      <c r="J2400" s="0" t="n">
        <v>0.87</v>
      </c>
      <c r="K2400" s="0" t="n">
        <v>85</v>
      </c>
      <c r="L2400" s="0" t="n">
        <v>8.1</v>
      </c>
      <c r="M2400" s="0" t="s">
        <v>73</v>
      </c>
      <c r="N2400" s="0" t="s">
        <v>66</v>
      </c>
      <c r="O2400" s="0" t="s">
        <v>42</v>
      </c>
      <c r="P2400" s="0" t="n">
        <f aca="false">IF(AND(OR(Dashboard!$B$5="All",D2400=Dashboard!$B$5),OR(Dashboard!$D$5="All",N2400=Dashboard!$D$5),OR(AND(C2400&lt;&gt;"",C2400&gt;=Dashboard!$F$5,C2400&lt;=Dashboard!$H$5),AND(C2400="",Dashboard!$F$5&lt;=1980,Dashboard!$H$5&gt;=2016))),1,0)</f>
        <v>1</v>
      </c>
      <c r="Q2400" s="0" t="n">
        <f aca="false">J2400*P2400+ROW()*0.00000001</f>
        <v>0.870024</v>
      </c>
    </row>
    <row r="2401" customFormat="false" ht="15" hidden="false" customHeight="false" outlineLevel="0" collapsed="false">
      <c r="A2401" s="0" t="s">
        <v>2017</v>
      </c>
      <c r="B2401" s="0" t="s">
        <v>76</v>
      </c>
      <c r="C2401" s="0" t="n">
        <v>2005</v>
      </c>
      <c r="D2401" s="0" t="s">
        <v>102</v>
      </c>
      <c r="E2401" s="0" t="s">
        <v>142</v>
      </c>
      <c r="F2401" s="0" t="n">
        <v>0.72</v>
      </c>
      <c r="G2401" s="0" t="n">
        <v>0.03</v>
      </c>
      <c r="H2401" s="0" t="n">
        <v>0</v>
      </c>
      <c r="I2401" s="0" t="n">
        <v>0.12</v>
      </c>
      <c r="J2401" s="0" t="n">
        <v>0.87</v>
      </c>
      <c r="K2401" s="0" t="n">
        <v>88</v>
      </c>
      <c r="L2401" s="0" t="n">
        <v>9</v>
      </c>
      <c r="M2401" s="0" t="s">
        <v>103</v>
      </c>
      <c r="N2401" s="0" t="s">
        <v>74</v>
      </c>
      <c r="O2401" s="0" t="s">
        <v>42</v>
      </c>
      <c r="P2401" s="0" t="n">
        <f aca="false">IF(AND(OR(Dashboard!$B$5="All",D2401=Dashboard!$B$5),OR(Dashboard!$D$5="All",N2401=Dashboard!$D$5),OR(AND(C2401&lt;&gt;"",C2401&gt;=Dashboard!$F$5,C2401&lt;=Dashboard!$H$5),AND(C2401="",Dashboard!$F$5&lt;=1980,Dashboard!$H$5&gt;=2016))),1,0)</f>
        <v>1</v>
      </c>
      <c r="Q2401" s="0" t="n">
        <f aca="false">J2401*P2401+ROW()*0.00000001</f>
        <v>0.87002401</v>
      </c>
    </row>
    <row r="2402" customFormat="false" ht="15" hidden="false" customHeight="false" outlineLevel="0" collapsed="false">
      <c r="A2402" s="0" t="s">
        <v>1104</v>
      </c>
      <c r="B2402" s="0" t="s">
        <v>144</v>
      </c>
      <c r="C2402" s="0" t="n">
        <v>2002</v>
      </c>
      <c r="D2402" s="0" t="s">
        <v>56</v>
      </c>
      <c r="E2402" s="0" t="s">
        <v>2018</v>
      </c>
      <c r="F2402" s="0" t="n">
        <v>0.48</v>
      </c>
      <c r="G2402" s="0" t="n">
        <v>0.37</v>
      </c>
      <c r="H2402" s="0" t="n">
        <v>0</v>
      </c>
      <c r="I2402" s="0" t="n">
        <v>0.02</v>
      </c>
      <c r="J2402" s="0" t="n">
        <v>0.87</v>
      </c>
      <c r="K2402" s="0" t="n">
        <v>65</v>
      </c>
      <c r="L2402" s="0" t="n">
        <v>8.1</v>
      </c>
      <c r="M2402" s="0" t="s">
        <v>103</v>
      </c>
      <c r="N2402" s="0" t="s">
        <v>66</v>
      </c>
      <c r="O2402" s="0" t="s">
        <v>67</v>
      </c>
      <c r="P2402" s="0" t="n">
        <f aca="false">IF(AND(OR(Dashboard!$B$5="All",D2402=Dashboard!$B$5),OR(Dashboard!$D$5="All",N2402=Dashboard!$D$5),OR(AND(C2402&lt;&gt;"",C2402&gt;=Dashboard!$F$5,C2402&lt;=Dashboard!$H$5),AND(C2402="",Dashboard!$F$5&lt;=1980,Dashboard!$H$5&gt;=2016))),1,0)</f>
        <v>1</v>
      </c>
      <c r="Q2402" s="0" t="n">
        <f aca="false">J2402*P2402+ROW()*0.00000001</f>
        <v>0.87002402</v>
      </c>
    </row>
    <row r="2403" customFormat="false" ht="15" hidden="false" customHeight="false" outlineLevel="0" collapsed="false">
      <c r="A2403" s="0" t="s">
        <v>1946</v>
      </c>
      <c r="B2403" s="0" t="s">
        <v>64</v>
      </c>
      <c r="C2403" s="0" t="n">
        <v>2015</v>
      </c>
      <c r="D2403" s="0" t="s">
        <v>71</v>
      </c>
      <c r="E2403" s="0" t="s">
        <v>243</v>
      </c>
      <c r="F2403" s="0" t="n">
        <v>0.47</v>
      </c>
      <c r="G2403" s="0" t="n">
        <v>0.32</v>
      </c>
      <c r="H2403" s="0" t="n">
        <v>0</v>
      </c>
      <c r="I2403" s="0" t="n">
        <v>0.08</v>
      </c>
      <c r="J2403" s="0" t="n">
        <v>0.87</v>
      </c>
      <c r="L2403" s="0" t="n">
        <v>7.1</v>
      </c>
      <c r="M2403" s="0" t="s">
        <v>125</v>
      </c>
      <c r="N2403" s="0" t="s">
        <v>66</v>
      </c>
      <c r="P2403" s="0" t="n">
        <f aca="false">IF(AND(OR(Dashboard!$B$5="All",D2403=Dashboard!$B$5),OR(Dashboard!$D$5="All",N2403=Dashboard!$D$5),OR(AND(C2403&lt;&gt;"",C2403&gt;=Dashboard!$F$5,C2403&lt;=Dashboard!$H$5),AND(C2403="",Dashboard!$F$5&lt;=1980,Dashboard!$H$5&gt;=2016))),1,0)</f>
        <v>1</v>
      </c>
      <c r="Q2403" s="0" t="n">
        <f aca="false">J2403*P2403+ROW()*0.00000001</f>
        <v>0.87002403</v>
      </c>
    </row>
    <row r="2404" customFormat="false" ht="15" hidden="false" customHeight="false" outlineLevel="0" collapsed="false">
      <c r="A2404" s="0" t="s">
        <v>2019</v>
      </c>
      <c r="B2404" s="0" t="s">
        <v>76</v>
      </c>
      <c r="C2404" s="0" t="n">
        <v>2002</v>
      </c>
      <c r="D2404" s="0" t="s">
        <v>34</v>
      </c>
      <c r="E2404" s="0" t="s">
        <v>142</v>
      </c>
      <c r="F2404" s="0" t="n">
        <v>0.43</v>
      </c>
      <c r="G2404" s="0" t="n">
        <v>0.33</v>
      </c>
      <c r="H2404" s="0" t="n">
        <v>0</v>
      </c>
      <c r="I2404" s="0" t="n">
        <v>0.11</v>
      </c>
      <c r="J2404" s="0" t="n">
        <v>0.87</v>
      </c>
      <c r="K2404" s="0" t="n">
        <v>65</v>
      </c>
      <c r="M2404" s="0" t="s">
        <v>36</v>
      </c>
      <c r="N2404" s="0" t="s">
        <v>74</v>
      </c>
      <c r="O2404" s="0" t="s">
        <v>67</v>
      </c>
      <c r="P2404" s="0" t="n">
        <f aca="false">IF(AND(OR(Dashboard!$B$5="All",D2404=Dashboard!$B$5),OR(Dashboard!$D$5="All",N2404=Dashboard!$D$5),OR(AND(C2404&lt;&gt;"",C2404&gt;=Dashboard!$F$5,C2404&lt;=Dashboard!$H$5),AND(C2404="",Dashboard!$F$5&lt;=1980,Dashboard!$H$5&gt;=2016))),1,0)</f>
        <v>1</v>
      </c>
      <c r="Q2404" s="0" t="n">
        <f aca="false">J2404*P2404+ROW()*0.00000001</f>
        <v>0.87002404</v>
      </c>
    </row>
    <row r="2405" customFormat="false" ht="15" hidden="false" customHeight="false" outlineLevel="0" collapsed="false">
      <c r="A2405" s="0" t="s">
        <v>2020</v>
      </c>
      <c r="B2405" s="0" t="s">
        <v>33</v>
      </c>
      <c r="C2405" s="0" t="n">
        <v>2008</v>
      </c>
      <c r="D2405" s="0" t="s">
        <v>58</v>
      </c>
      <c r="E2405" s="0" t="s">
        <v>195</v>
      </c>
      <c r="F2405" s="0" t="n">
        <v>0.51</v>
      </c>
      <c r="G2405" s="0" t="n">
        <v>0.27</v>
      </c>
      <c r="H2405" s="0" t="n">
        <v>0.01</v>
      </c>
      <c r="I2405" s="0" t="n">
        <v>0.08</v>
      </c>
      <c r="J2405" s="0" t="n">
        <v>0.87</v>
      </c>
      <c r="K2405" s="0" t="n">
        <v>62</v>
      </c>
      <c r="L2405" s="0" t="n">
        <v>4.9</v>
      </c>
      <c r="M2405" s="0" t="s">
        <v>36</v>
      </c>
      <c r="N2405" s="0" t="s">
        <v>35</v>
      </c>
      <c r="O2405" s="0" t="s">
        <v>67</v>
      </c>
      <c r="P2405" s="0" t="n">
        <f aca="false">IF(AND(OR(Dashboard!$B$5="All",D2405=Dashboard!$B$5),OR(Dashboard!$D$5="All",N2405=Dashboard!$D$5),OR(AND(C2405&lt;&gt;"",C2405&gt;=Dashboard!$F$5,C2405&lt;=Dashboard!$H$5),AND(C2405="",Dashboard!$F$5&lt;=1980,Dashboard!$H$5&gt;=2016))),1,0)</f>
        <v>1</v>
      </c>
      <c r="Q2405" s="0" t="n">
        <f aca="false">J2405*P2405+ROW()*0.00000001</f>
        <v>0.87002405</v>
      </c>
    </row>
    <row r="2406" customFormat="false" ht="15" hidden="false" customHeight="false" outlineLevel="0" collapsed="false">
      <c r="A2406" s="0" t="s">
        <v>1901</v>
      </c>
      <c r="B2406" s="0" t="s">
        <v>64</v>
      </c>
      <c r="C2406" s="0" t="n">
        <v>2008</v>
      </c>
      <c r="D2406" s="0" t="s">
        <v>56</v>
      </c>
      <c r="E2406" s="0" t="s">
        <v>124</v>
      </c>
      <c r="F2406" s="0" t="n">
        <v>0.47</v>
      </c>
      <c r="G2406" s="0" t="n">
        <v>0.3</v>
      </c>
      <c r="H2406" s="0" t="n">
        <v>0</v>
      </c>
      <c r="I2406" s="0" t="n">
        <v>0.09</v>
      </c>
      <c r="J2406" s="0" t="n">
        <v>0.87</v>
      </c>
      <c r="K2406" s="0" t="n">
        <v>76</v>
      </c>
      <c r="L2406" s="0" t="n">
        <v>8.3</v>
      </c>
      <c r="M2406" s="0" t="s">
        <v>73</v>
      </c>
      <c r="N2406" s="0" t="s">
        <v>66</v>
      </c>
      <c r="O2406" s="0" t="s">
        <v>37</v>
      </c>
      <c r="P2406" s="0" t="n">
        <f aca="false">IF(AND(OR(Dashboard!$B$5="All",D2406=Dashboard!$B$5),OR(Dashboard!$D$5="All",N2406=Dashboard!$D$5),OR(AND(C2406&lt;&gt;"",C2406&gt;=Dashboard!$F$5,C2406&lt;=Dashboard!$H$5),AND(C2406="",Dashboard!$F$5&lt;=1980,Dashboard!$H$5&gt;=2016))),1,0)</f>
        <v>1</v>
      </c>
      <c r="Q2406" s="0" t="n">
        <f aca="false">J2406*P2406+ROW()*0.00000001</f>
        <v>0.87002406</v>
      </c>
    </row>
    <row r="2407" customFormat="false" ht="15" hidden="false" customHeight="false" outlineLevel="0" collapsed="false">
      <c r="A2407" s="0" t="s">
        <v>2021</v>
      </c>
      <c r="B2407" s="0" t="s">
        <v>117</v>
      </c>
      <c r="C2407" s="0" t="n">
        <v>2000</v>
      </c>
      <c r="D2407" s="0" t="s">
        <v>46</v>
      </c>
      <c r="E2407" s="0" t="s">
        <v>1169</v>
      </c>
      <c r="F2407" s="0" t="n">
        <v>0.3</v>
      </c>
      <c r="G2407" s="0" t="n">
        <v>0.2</v>
      </c>
      <c r="H2407" s="0" t="n">
        <v>0.3</v>
      </c>
      <c r="I2407" s="0" t="n">
        <v>0.06</v>
      </c>
      <c r="J2407" s="0" t="n">
        <v>0.87</v>
      </c>
      <c r="K2407" s="0" t="n">
        <v>92</v>
      </c>
      <c r="L2407" s="0" t="n">
        <v>8.3</v>
      </c>
      <c r="M2407" s="0" t="s">
        <v>103</v>
      </c>
      <c r="N2407" s="0" t="s">
        <v>74</v>
      </c>
      <c r="O2407" s="0" t="s">
        <v>60</v>
      </c>
      <c r="P2407" s="0" t="n">
        <f aca="false">IF(AND(OR(Dashboard!$B$5="All",D2407=Dashboard!$B$5),OR(Dashboard!$D$5="All",N2407=Dashboard!$D$5),OR(AND(C2407&lt;&gt;"",C2407&gt;=Dashboard!$F$5,C2407&lt;=Dashboard!$H$5),AND(C2407="",Dashboard!$F$5&lt;=1980,Dashboard!$H$5&gt;=2016))),1,0)</f>
        <v>1</v>
      </c>
      <c r="Q2407" s="0" t="n">
        <f aca="false">J2407*P2407+ROW()*0.00000001</f>
        <v>0.87002407</v>
      </c>
    </row>
    <row r="2408" customFormat="false" ht="15" hidden="false" customHeight="false" outlineLevel="0" collapsed="false">
      <c r="A2408" s="0" t="s">
        <v>2022</v>
      </c>
      <c r="B2408" s="0" t="s">
        <v>76</v>
      </c>
      <c r="C2408" s="0" t="n">
        <v>2007</v>
      </c>
      <c r="D2408" s="0" t="s">
        <v>71</v>
      </c>
      <c r="E2408" s="0" t="s">
        <v>782</v>
      </c>
      <c r="F2408" s="0" t="n">
        <v>0.11</v>
      </c>
      <c r="G2408" s="0" t="n">
        <v>0.09</v>
      </c>
      <c r="H2408" s="0" t="n">
        <v>0.64</v>
      </c>
      <c r="I2408" s="0" t="n">
        <v>0.03</v>
      </c>
      <c r="J2408" s="0" t="n">
        <v>0.87</v>
      </c>
      <c r="K2408" s="0" t="n">
        <v>55</v>
      </c>
      <c r="L2408" s="0" t="n">
        <v>8.2</v>
      </c>
      <c r="M2408" s="0" t="s">
        <v>103</v>
      </c>
      <c r="N2408" s="0" t="s">
        <v>74</v>
      </c>
      <c r="O2408" s="0" t="s">
        <v>53</v>
      </c>
      <c r="P2408" s="0" t="n">
        <f aca="false">IF(AND(OR(Dashboard!$B$5="All",D2408=Dashboard!$B$5),OR(Dashboard!$D$5="All",N2408=Dashboard!$D$5),OR(AND(C2408&lt;&gt;"",C2408&gt;=Dashboard!$F$5,C2408&lt;=Dashboard!$H$5),AND(C2408="",Dashboard!$F$5&lt;=1980,Dashboard!$H$5&gt;=2016))),1,0)</f>
        <v>1</v>
      </c>
      <c r="Q2408" s="0" t="n">
        <f aca="false">J2408*P2408+ROW()*0.00000001</f>
        <v>0.87002408</v>
      </c>
    </row>
    <row r="2409" customFormat="false" ht="15" hidden="false" customHeight="false" outlineLevel="0" collapsed="false">
      <c r="A2409" s="0" t="s">
        <v>2023</v>
      </c>
      <c r="B2409" s="0" t="s">
        <v>159</v>
      </c>
      <c r="C2409" s="0" t="n">
        <v>1982</v>
      </c>
      <c r="D2409" s="0" t="s">
        <v>52</v>
      </c>
      <c r="E2409" s="0" t="s">
        <v>2024</v>
      </c>
      <c r="F2409" s="0" t="n">
        <v>0.81</v>
      </c>
      <c r="G2409" s="0" t="n">
        <v>0.05</v>
      </c>
      <c r="H2409" s="0" t="n">
        <v>0</v>
      </c>
      <c r="I2409" s="0" t="n">
        <v>0.01</v>
      </c>
      <c r="J2409" s="0" t="n">
        <v>0.87</v>
      </c>
      <c r="N2409" s="0" t="s">
        <v>161</v>
      </c>
      <c r="P2409" s="0" t="n">
        <f aca="false">IF(AND(OR(Dashboard!$B$5="All",D2409=Dashboard!$B$5),OR(Dashboard!$D$5="All",N2409=Dashboard!$D$5),OR(AND(C2409&lt;&gt;"",C2409&gt;=Dashboard!$F$5,C2409&lt;=Dashboard!$H$5),AND(C2409="",Dashboard!$F$5&lt;=1980,Dashboard!$H$5&gt;=2016))),1,0)</f>
        <v>1</v>
      </c>
      <c r="Q2409" s="0" t="n">
        <f aca="false">J2409*P2409+ROW()*0.00000001</f>
        <v>0.87002409</v>
      </c>
    </row>
    <row r="2410" customFormat="false" ht="15" hidden="false" customHeight="false" outlineLevel="0" collapsed="false">
      <c r="A2410" s="0" t="s">
        <v>1944</v>
      </c>
      <c r="B2410" s="0" t="s">
        <v>70</v>
      </c>
      <c r="C2410" s="0" t="n">
        <v>2013</v>
      </c>
      <c r="D2410" s="0" t="s">
        <v>56</v>
      </c>
      <c r="E2410" s="0" t="s">
        <v>142</v>
      </c>
      <c r="F2410" s="0" t="n">
        <v>0.26</v>
      </c>
      <c r="G2410" s="0" t="n">
        <v>0.42</v>
      </c>
      <c r="H2410" s="0" t="n">
        <v>0.03</v>
      </c>
      <c r="I2410" s="0" t="n">
        <v>0.16</v>
      </c>
      <c r="J2410" s="0" t="n">
        <v>0.87</v>
      </c>
      <c r="K2410" s="0" t="n">
        <v>77</v>
      </c>
      <c r="L2410" s="0" t="n">
        <v>6.3</v>
      </c>
      <c r="M2410" s="0" t="s">
        <v>73</v>
      </c>
      <c r="N2410" s="0" t="s">
        <v>74</v>
      </c>
      <c r="O2410" s="0" t="s">
        <v>37</v>
      </c>
      <c r="P2410" s="0" t="n">
        <f aca="false">IF(AND(OR(Dashboard!$B$5="All",D2410=Dashboard!$B$5),OR(Dashboard!$D$5="All",N2410=Dashboard!$D$5),OR(AND(C2410&lt;&gt;"",C2410&gt;=Dashboard!$F$5,C2410&lt;=Dashboard!$H$5),AND(C2410="",Dashboard!$F$5&lt;=1980,Dashboard!$H$5&gt;=2016))),1,0)</f>
        <v>1</v>
      </c>
      <c r="Q2410" s="0" t="n">
        <f aca="false">J2410*P2410+ROW()*0.00000001</f>
        <v>0.8700241</v>
      </c>
    </row>
    <row r="2411" customFormat="false" ht="15" hidden="false" customHeight="false" outlineLevel="0" collapsed="false">
      <c r="A2411" s="0" t="s">
        <v>1709</v>
      </c>
      <c r="B2411" s="0" t="s">
        <v>70</v>
      </c>
      <c r="C2411" s="0" t="n">
        <v>2008</v>
      </c>
      <c r="D2411" s="0" t="s">
        <v>56</v>
      </c>
      <c r="E2411" s="0" t="s">
        <v>142</v>
      </c>
      <c r="F2411" s="0" t="n">
        <v>0.29</v>
      </c>
      <c r="G2411" s="0" t="n">
        <v>0.39</v>
      </c>
      <c r="H2411" s="0" t="n">
        <v>0.02</v>
      </c>
      <c r="I2411" s="0" t="n">
        <v>0.16</v>
      </c>
      <c r="J2411" s="0" t="n">
        <v>0.87</v>
      </c>
      <c r="K2411" s="0" t="n">
        <v>72</v>
      </c>
      <c r="L2411" s="0" t="n">
        <v>7.1</v>
      </c>
      <c r="M2411" s="0" t="s">
        <v>103</v>
      </c>
      <c r="N2411" s="0" t="s">
        <v>74</v>
      </c>
      <c r="O2411" s="0" t="s">
        <v>37</v>
      </c>
      <c r="P2411" s="0" t="n">
        <f aca="false">IF(AND(OR(Dashboard!$B$5="All",D2411=Dashboard!$B$5),OR(Dashboard!$D$5="All",N2411=Dashboard!$D$5),OR(AND(C2411&lt;&gt;"",C2411&gt;=Dashboard!$F$5,C2411&lt;=Dashboard!$H$5),AND(C2411="",Dashboard!$F$5&lt;=1980,Dashboard!$H$5&gt;=2016))),1,0)</f>
        <v>1</v>
      </c>
      <c r="Q2411" s="0" t="n">
        <f aca="false">J2411*P2411+ROW()*0.00000001</f>
        <v>0.87002411</v>
      </c>
    </row>
    <row r="2412" customFormat="false" ht="15" hidden="false" customHeight="false" outlineLevel="0" collapsed="false">
      <c r="A2412" s="0" t="s">
        <v>2025</v>
      </c>
      <c r="B2412" s="0" t="s">
        <v>76</v>
      </c>
      <c r="C2412" s="0" t="n">
        <v>2007</v>
      </c>
      <c r="D2412" s="0" t="s">
        <v>52</v>
      </c>
      <c r="E2412" s="0" t="s">
        <v>89</v>
      </c>
      <c r="F2412" s="0" t="n">
        <v>0.1</v>
      </c>
      <c r="G2412" s="0" t="n">
        <v>0.59</v>
      </c>
      <c r="H2412" s="0" t="n">
        <v>0</v>
      </c>
      <c r="I2412" s="0" t="n">
        <v>0.18</v>
      </c>
      <c r="J2412" s="0" t="n">
        <v>0.87</v>
      </c>
      <c r="K2412" s="0" t="n">
        <v>73</v>
      </c>
      <c r="M2412" s="0" t="s">
        <v>103</v>
      </c>
      <c r="N2412" s="0" t="s">
        <v>74</v>
      </c>
      <c r="O2412" s="0" t="s">
        <v>37</v>
      </c>
      <c r="P2412" s="0" t="n">
        <f aca="false">IF(AND(OR(Dashboard!$B$5="All",D2412=Dashboard!$B$5),OR(Dashboard!$D$5="All",N2412=Dashboard!$D$5),OR(AND(C2412&lt;&gt;"",C2412&gt;=Dashboard!$F$5,C2412&lt;=Dashboard!$H$5),AND(C2412="",Dashboard!$F$5&lt;=1980,Dashboard!$H$5&gt;=2016))),1,0)</f>
        <v>1</v>
      </c>
      <c r="Q2412" s="0" t="n">
        <f aca="false">J2412*P2412+ROW()*0.00000001</f>
        <v>0.87002412</v>
      </c>
    </row>
    <row r="2413" customFormat="false" ht="15" hidden="false" customHeight="false" outlineLevel="0" collapsed="false">
      <c r="A2413" s="0" t="s">
        <v>2026</v>
      </c>
      <c r="B2413" s="0" t="s">
        <v>50</v>
      </c>
      <c r="C2413" s="0" t="n">
        <v>2009</v>
      </c>
      <c r="D2413" s="0" t="s">
        <v>52</v>
      </c>
      <c r="E2413" s="0" t="s">
        <v>487</v>
      </c>
      <c r="F2413" s="0" t="n">
        <v>0.59</v>
      </c>
      <c r="G2413" s="0" t="n">
        <v>0.2</v>
      </c>
      <c r="H2413" s="0" t="n">
        <v>0</v>
      </c>
      <c r="I2413" s="0" t="n">
        <v>0.08</v>
      </c>
      <c r="J2413" s="0" t="n">
        <v>0.86</v>
      </c>
      <c r="K2413" s="0" t="n">
        <v>58</v>
      </c>
      <c r="M2413" s="0" t="s">
        <v>36</v>
      </c>
      <c r="N2413" s="0" t="s">
        <v>35</v>
      </c>
      <c r="O2413" s="0" t="s">
        <v>53</v>
      </c>
      <c r="P2413" s="0" t="n">
        <f aca="false">IF(AND(OR(Dashboard!$B$5="All",D2413=Dashboard!$B$5),OR(Dashboard!$D$5="All",N2413=Dashboard!$D$5),OR(AND(C2413&lt;&gt;"",C2413&gt;=Dashboard!$F$5,C2413&lt;=Dashboard!$H$5),AND(C2413="",Dashboard!$F$5&lt;=1980,Dashboard!$H$5&gt;=2016))),1,0)</f>
        <v>1</v>
      </c>
      <c r="Q2413" s="0" t="n">
        <f aca="false">J2413*P2413+ROW()*0.00000001</f>
        <v>0.86002413</v>
      </c>
    </row>
    <row r="2414" customFormat="false" ht="15" hidden="false" customHeight="false" outlineLevel="0" collapsed="false">
      <c r="A2414" s="0" t="s">
        <v>2027</v>
      </c>
      <c r="B2414" s="0" t="s">
        <v>33</v>
      </c>
      <c r="C2414" s="0" t="n">
        <v>2009</v>
      </c>
      <c r="D2414" s="0" t="s">
        <v>71</v>
      </c>
      <c r="E2414" s="0" t="s">
        <v>160</v>
      </c>
      <c r="F2414" s="0" t="n">
        <v>0.59</v>
      </c>
      <c r="G2414" s="0" t="n">
        <v>0.2</v>
      </c>
      <c r="H2414" s="0" t="n">
        <v>0</v>
      </c>
      <c r="I2414" s="0" t="n">
        <v>0.07</v>
      </c>
      <c r="J2414" s="0" t="n">
        <v>0.86</v>
      </c>
      <c r="K2414" s="0" t="n">
        <v>76</v>
      </c>
      <c r="L2414" s="0" t="n">
        <v>8.5</v>
      </c>
      <c r="M2414" s="0" t="s">
        <v>125</v>
      </c>
      <c r="N2414" s="0" t="s">
        <v>35</v>
      </c>
      <c r="O2414" s="0" t="s">
        <v>37</v>
      </c>
      <c r="P2414" s="0" t="n">
        <f aca="false">IF(AND(OR(Dashboard!$B$5="All",D2414=Dashboard!$B$5),OR(Dashboard!$D$5="All",N2414=Dashboard!$D$5),OR(AND(C2414&lt;&gt;"",C2414&gt;=Dashboard!$F$5,C2414&lt;=Dashboard!$H$5),AND(C2414="",Dashboard!$F$5&lt;=1980,Dashboard!$H$5&gt;=2016))),1,0)</f>
        <v>1</v>
      </c>
      <c r="Q2414" s="0" t="n">
        <f aca="false">J2414*P2414+ROW()*0.00000001</f>
        <v>0.86002414</v>
      </c>
    </row>
    <row r="2415" customFormat="false" ht="15" hidden="false" customHeight="false" outlineLevel="0" collapsed="false">
      <c r="A2415" s="0" t="s">
        <v>261</v>
      </c>
      <c r="B2415" s="0" t="s">
        <v>97</v>
      </c>
      <c r="C2415" s="0" t="n">
        <v>2015</v>
      </c>
      <c r="D2415" s="0" t="s">
        <v>46</v>
      </c>
      <c r="E2415" s="0" t="s">
        <v>157</v>
      </c>
      <c r="F2415" s="0" t="n">
        <v>0</v>
      </c>
      <c r="G2415" s="0" t="n">
        <v>0</v>
      </c>
      <c r="H2415" s="0" t="n">
        <v>0.86</v>
      </c>
      <c r="I2415" s="0" t="n">
        <v>0</v>
      </c>
      <c r="J2415" s="0" t="n">
        <v>0.86</v>
      </c>
      <c r="M2415" s="0" t="s">
        <v>103</v>
      </c>
      <c r="N2415" s="0" t="s">
        <v>35</v>
      </c>
      <c r="P2415" s="0" t="n">
        <f aca="false">IF(AND(OR(Dashboard!$B$5="All",D2415=Dashboard!$B$5),OR(Dashboard!$D$5="All",N2415=Dashboard!$D$5),OR(AND(C2415&lt;&gt;"",C2415&gt;=Dashboard!$F$5,C2415&lt;=Dashboard!$H$5),AND(C2415="",Dashboard!$F$5&lt;=1980,Dashboard!$H$5&gt;=2016))),1,0)</f>
        <v>1</v>
      </c>
      <c r="Q2415" s="0" t="n">
        <f aca="false">J2415*P2415+ROW()*0.00000001</f>
        <v>0.86002415</v>
      </c>
    </row>
    <row r="2416" customFormat="false" ht="15" hidden="false" customHeight="false" outlineLevel="0" collapsed="false">
      <c r="A2416" s="0" t="s">
        <v>2028</v>
      </c>
      <c r="B2416" s="0" t="s">
        <v>70</v>
      </c>
      <c r="C2416" s="0" t="n">
        <v>2008</v>
      </c>
      <c r="D2416" s="0" t="s">
        <v>34</v>
      </c>
      <c r="E2416" s="0" t="s">
        <v>154</v>
      </c>
      <c r="F2416" s="0" t="n">
        <v>0.14</v>
      </c>
      <c r="G2416" s="0" t="n">
        <v>0.54</v>
      </c>
      <c r="H2416" s="0" t="n">
        <v>0.01</v>
      </c>
      <c r="I2416" s="0" t="n">
        <v>0.18</v>
      </c>
      <c r="J2416" s="0" t="n">
        <v>0.86</v>
      </c>
      <c r="N2416" s="0" t="s">
        <v>74</v>
      </c>
      <c r="P2416" s="0" t="n">
        <f aca="false">IF(AND(OR(Dashboard!$B$5="All",D2416=Dashboard!$B$5),OR(Dashboard!$D$5="All",N2416=Dashboard!$D$5),OR(AND(C2416&lt;&gt;"",C2416&gt;=Dashboard!$F$5,C2416&lt;=Dashboard!$H$5),AND(C2416="",Dashboard!$F$5&lt;=1980,Dashboard!$H$5&gt;=2016))),1,0)</f>
        <v>1</v>
      </c>
      <c r="Q2416" s="0" t="n">
        <f aca="false">J2416*P2416+ROW()*0.00000001</f>
        <v>0.86002416</v>
      </c>
    </row>
    <row r="2417" customFormat="false" ht="15" hidden="false" customHeight="false" outlineLevel="0" collapsed="false">
      <c r="A2417" s="0" t="s">
        <v>2029</v>
      </c>
      <c r="B2417" s="0" t="s">
        <v>94</v>
      </c>
      <c r="C2417" s="0" t="n">
        <v>2015</v>
      </c>
      <c r="D2417" s="0" t="s">
        <v>52</v>
      </c>
      <c r="E2417" s="0" t="s">
        <v>91</v>
      </c>
      <c r="F2417" s="0" t="n">
        <v>0.34</v>
      </c>
      <c r="G2417" s="0" t="n">
        <v>0.38</v>
      </c>
      <c r="H2417" s="0" t="n">
        <v>0</v>
      </c>
      <c r="I2417" s="0" t="n">
        <v>0.14</v>
      </c>
      <c r="J2417" s="0" t="n">
        <v>0.86</v>
      </c>
      <c r="K2417" s="0" t="n">
        <v>80</v>
      </c>
      <c r="L2417" s="0" t="n">
        <v>6.2</v>
      </c>
      <c r="M2417" s="0" t="s">
        <v>103</v>
      </c>
      <c r="N2417" s="0" t="s">
        <v>74</v>
      </c>
      <c r="O2417" s="0" t="s">
        <v>37</v>
      </c>
      <c r="P2417" s="0" t="n">
        <f aca="false">IF(AND(OR(Dashboard!$B$5="All",D2417=Dashboard!$B$5),OR(Dashboard!$D$5="All",N2417=Dashboard!$D$5),OR(AND(C2417&lt;&gt;"",C2417&gt;=Dashboard!$F$5,C2417&lt;=Dashboard!$H$5),AND(C2417="",Dashboard!$F$5&lt;=1980,Dashboard!$H$5&gt;=2016))),1,0)</f>
        <v>1</v>
      </c>
      <c r="Q2417" s="0" t="n">
        <f aca="false">J2417*P2417+ROW()*0.00000001</f>
        <v>0.86002417</v>
      </c>
    </row>
    <row r="2418" customFormat="false" ht="15" hidden="false" customHeight="false" outlineLevel="0" collapsed="false">
      <c r="A2418" s="0" t="s">
        <v>2030</v>
      </c>
      <c r="B2418" s="0" t="s">
        <v>33</v>
      </c>
      <c r="C2418" s="0" t="n">
        <v>2009</v>
      </c>
      <c r="D2418" s="0" t="s">
        <v>58</v>
      </c>
      <c r="E2418" s="0" t="s">
        <v>35</v>
      </c>
      <c r="F2418" s="0" t="n">
        <v>0.46</v>
      </c>
      <c r="G2418" s="0" t="n">
        <v>0.21</v>
      </c>
      <c r="H2418" s="0" t="n">
        <v>0.12</v>
      </c>
      <c r="I2418" s="0" t="n">
        <v>0.06</v>
      </c>
      <c r="J2418" s="0" t="n">
        <v>0.86</v>
      </c>
      <c r="K2418" s="0" t="n">
        <v>76</v>
      </c>
      <c r="L2418" s="0" t="n">
        <v>8.5</v>
      </c>
      <c r="M2418" s="0" t="s">
        <v>125</v>
      </c>
      <c r="N2418" s="0" t="s">
        <v>35</v>
      </c>
      <c r="O2418" s="0" t="s">
        <v>37</v>
      </c>
      <c r="P2418" s="0" t="n">
        <f aca="false">IF(AND(OR(Dashboard!$B$5="All",D2418=Dashboard!$B$5),OR(Dashboard!$D$5="All",N2418=Dashboard!$D$5),OR(AND(C2418&lt;&gt;"",C2418&gt;=Dashboard!$F$5,C2418&lt;=Dashboard!$H$5),AND(C2418="",Dashboard!$F$5&lt;=1980,Dashboard!$H$5&gt;=2016))),1,0)</f>
        <v>1</v>
      </c>
      <c r="Q2418" s="0" t="n">
        <f aca="false">J2418*P2418+ROW()*0.00000001</f>
        <v>0.86002418</v>
      </c>
    </row>
    <row r="2419" customFormat="false" ht="15" hidden="false" customHeight="false" outlineLevel="0" collapsed="false">
      <c r="A2419" s="0" t="s">
        <v>316</v>
      </c>
      <c r="B2419" s="0" t="s">
        <v>164</v>
      </c>
      <c r="C2419" s="0" t="n">
        <v>2006</v>
      </c>
      <c r="D2419" s="0" t="s">
        <v>34</v>
      </c>
      <c r="E2419" s="0" t="s">
        <v>220</v>
      </c>
      <c r="F2419" s="0" t="n">
        <v>0.01</v>
      </c>
      <c r="G2419" s="0" t="n">
        <v>0.72</v>
      </c>
      <c r="H2419" s="0" t="n">
        <v>0.12</v>
      </c>
      <c r="I2419" s="0" t="n">
        <v>0.01</v>
      </c>
      <c r="J2419" s="0" t="n">
        <v>0.86</v>
      </c>
      <c r="K2419" s="0" t="n">
        <v>81</v>
      </c>
      <c r="L2419" s="0" t="n">
        <v>8.3</v>
      </c>
      <c r="M2419" s="0" t="s">
        <v>36</v>
      </c>
      <c r="N2419" s="0" t="s">
        <v>74</v>
      </c>
      <c r="O2419" s="0" t="s">
        <v>42</v>
      </c>
      <c r="P2419" s="0" t="n">
        <f aca="false">IF(AND(OR(Dashboard!$B$5="All",D2419=Dashboard!$B$5),OR(Dashboard!$D$5="All",N2419=Dashboard!$D$5),OR(AND(C2419&lt;&gt;"",C2419&gt;=Dashboard!$F$5,C2419&lt;=Dashboard!$H$5),AND(C2419="",Dashboard!$F$5&lt;=1980,Dashboard!$H$5&gt;=2016))),1,0)</f>
        <v>1</v>
      </c>
      <c r="Q2419" s="0" t="n">
        <f aca="false">J2419*P2419+ROW()*0.00000001</f>
        <v>0.86002419</v>
      </c>
    </row>
    <row r="2420" customFormat="false" ht="15" hidden="false" customHeight="false" outlineLevel="0" collapsed="false">
      <c r="A2420" s="0" t="s">
        <v>2031</v>
      </c>
      <c r="B2420" s="0" t="s">
        <v>76</v>
      </c>
      <c r="C2420" s="0" t="n">
        <v>2002</v>
      </c>
      <c r="D2420" s="0" t="s">
        <v>102</v>
      </c>
      <c r="E2420" s="0" t="s">
        <v>2032</v>
      </c>
      <c r="F2420" s="0" t="n">
        <v>0.42</v>
      </c>
      <c r="G2420" s="0" t="n">
        <v>0.33</v>
      </c>
      <c r="H2420" s="0" t="n">
        <v>0</v>
      </c>
      <c r="I2420" s="0" t="n">
        <v>0.11</v>
      </c>
      <c r="J2420" s="0" t="n">
        <v>0.86</v>
      </c>
      <c r="K2420" s="0" t="n">
        <v>74</v>
      </c>
      <c r="L2420" s="0" t="n">
        <v>8.4</v>
      </c>
      <c r="M2420" s="0" t="s">
        <v>103</v>
      </c>
      <c r="N2420" s="0" t="s">
        <v>74</v>
      </c>
      <c r="O2420" s="0" t="s">
        <v>37</v>
      </c>
      <c r="P2420" s="0" t="n">
        <f aca="false">IF(AND(OR(Dashboard!$B$5="All",D2420=Dashboard!$B$5),OR(Dashboard!$D$5="All",N2420=Dashboard!$D$5),OR(AND(C2420&lt;&gt;"",C2420&gt;=Dashboard!$F$5,C2420&lt;=Dashboard!$H$5),AND(C2420="",Dashboard!$F$5&lt;=1980,Dashboard!$H$5&gt;=2016))),1,0)</f>
        <v>1</v>
      </c>
      <c r="Q2420" s="0" t="n">
        <f aca="false">J2420*P2420+ROW()*0.00000001</f>
        <v>0.8600242</v>
      </c>
    </row>
    <row r="2421" customFormat="false" ht="15" hidden="false" customHeight="false" outlineLevel="0" collapsed="false">
      <c r="A2421" s="0" t="s">
        <v>2033</v>
      </c>
      <c r="B2421" s="0" t="s">
        <v>117</v>
      </c>
      <c r="C2421" s="0" t="n">
        <v>2001</v>
      </c>
      <c r="D2421" s="0" t="s">
        <v>41</v>
      </c>
      <c r="E2421" s="0" t="s">
        <v>1551</v>
      </c>
      <c r="F2421" s="0" t="n">
        <v>0.48</v>
      </c>
      <c r="G2421" s="0" t="n">
        <v>0.33</v>
      </c>
      <c r="H2421" s="0" t="n">
        <v>0</v>
      </c>
      <c r="I2421" s="0" t="n">
        <v>0.06</v>
      </c>
      <c r="J2421" s="0" t="n">
        <v>0.86</v>
      </c>
      <c r="K2421" s="0" t="n">
        <v>53</v>
      </c>
      <c r="L2421" s="0" t="n">
        <v>5.8</v>
      </c>
      <c r="M2421" s="0" t="s">
        <v>36</v>
      </c>
      <c r="N2421" s="0" t="s">
        <v>74</v>
      </c>
      <c r="O2421" s="0" t="s">
        <v>53</v>
      </c>
      <c r="P2421" s="0" t="n">
        <f aca="false">IF(AND(OR(Dashboard!$B$5="All",D2421=Dashboard!$B$5),OR(Dashboard!$D$5="All",N2421=Dashboard!$D$5),OR(AND(C2421&lt;&gt;"",C2421&gt;=Dashboard!$F$5,C2421&lt;=Dashboard!$H$5),AND(C2421="",Dashboard!$F$5&lt;=1980,Dashboard!$H$5&gt;=2016))),1,0)</f>
        <v>1</v>
      </c>
      <c r="Q2421" s="0" t="n">
        <f aca="false">J2421*P2421+ROW()*0.00000001</f>
        <v>0.86002421</v>
      </c>
    </row>
    <row r="2422" customFormat="false" ht="15" hidden="false" customHeight="false" outlineLevel="0" collapsed="false">
      <c r="A2422" s="0" t="s">
        <v>2034</v>
      </c>
      <c r="B2422" s="0" t="s">
        <v>108</v>
      </c>
      <c r="C2422" s="0" t="n">
        <v>1997</v>
      </c>
      <c r="D2422" s="0" t="s">
        <v>34</v>
      </c>
      <c r="E2422" s="0" t="s">
        <v>142</v>
      </c>
      <c r="F2422" s="0" t="n">
        <v>0.81</v>
      </c>
      <c r="G2422" s="0" t="n">
        <v>0.04</v>
      </c>
      <c r="H2422" s="0" t="n">
        <v>0</v>
      </c>
      <c r="I2422" s="0" t="n">
        <v>0.01</v>
      </c>
      <c r="J2422" s="0" t="n">
        <v>0.86</v>
      </c>
      <c r="N2422" s="0" t="s">
        <v>35</v>
      </c>
      <c r="P2422" s="0" t="n">
        <f aca="false">IF(AND(OR(Dashboard!$B$5="All",D2422=Dashboard!$B$5),OR(Dashboard!$D$5="All",N2422=Dashboard!$D$5),OR(AND(C2422&lt;&gt;"",C2422&gt;=Dashboard!$F$5,C2422&lt;=Dashboard!$H$5),AND(C2422="",Dashboard!$F$5&lt;=1980,Dashboard!$H$5&gt;=2016))),1,0)</f>
        <v>1</v>
      </c>
      <c r="Q2422" s="0" t="n">
        <f aca="false">J2422*P2422+ROW()*0.00000001</f>
        <v>0.86002422</v>
      </c>
    </row>
    <row r="2423" customFormat="false" ht="15" hidden="false" customHeight="false" outlineLevel="0" collapsed="false">
      <c r="A2423" s="0" t="s">
        <v>1839</v>
      </c>
      <c r="B2423" s="0" t="s">
        <v>64</v>
      </c>
      <c r="C2423" s="0" t="n">
        <v>2010</v>
      </c>
      <c r="D2423" s="0" t="s">
        <v>52</v>
      </c>
      <c r="E2423" s="0" t="s">
        <v>91</v>
      </c>
      <c r="F2423" s="0" t="n">
        <v>0.47</v>
      </c>
      <c r="G2423" s="0" t="n">
        <v>0.31</v>
      </c>
      <c r="H2423" s="0" t="n">
        <v>0</v>
      </c>
      <c r="I2423" s="0" t="n">
        <v>0.08</v>
      </c>
      <c r="J2423" s="0" t="n">
        <v>0.86</v>
      </c>
      <c r="K2423" s="0" t="n">
        <v>72</v>
      </c>
      <c r="L2423" s="0" t="n">
        <v>6.5</v>
      </c>
      <c r="M2423" s="0" t="s">
        <v>103</v>
      </c>
      <c r="N2423" s="0" t="s">
        <v>66</v>
      </c>
      <c r="O2423" s="0" t="s">
        <v>37</v>
      </c>
      <c r="P2423" s="0" t="n">
        <f aca="false">IF(AND(OR(Dashboard!$B$5="All",D2423=Dashboard!$B$5),OR(Dashboard!$D$5="All",N2423=Dashboard!$D$5),OR(AND(C2423&lt;&gt;"",C2423&gt;=Dashboard!$F$5,C2423&lt;=Dashboard!$H$5),AND(C2423="",Dashboard!$F$5&lt;=1980,Dashboard!$H$5&gt;=2016))),1,0)</f>
        <v>1</v>
      </c>
      <c r="Q2423" s="0" t="n">
        <f aca="false">J2423*P2423+ROW()*0.00000001</f>
        <v>0.86002423</v>
      </c>
    </row>
    <row r="2424" customFormat="false" ht="15" hidden="false" customHeight="false" outlineLevel="0" collapsed="false">
      <c r="A2424" s="0" t="s">
        <v>2035</v>
      </c>
      <c r="B2424" s="0" t="s">
        <v>117</v>
      </c>
      <c r="C2424" s="0" t="n">
        <v>1998</v>
      </c>
      <c r="D2424" s="0" t="s">
        <v>34</v>
      </c>
      <c r="E2424" s="0" t="s">
        <v>89</v>
      </c>
      <c r="F2424" s="0" t="n">
        <v>0.48</v>
      </c>
      <c r="G2424" s="0" t="n">
        <v>0.32</v>
      </c>
      <c r="H2424" s="0" t="n">
        <v>0</v>
      </c>
      <c r="I2424" s="0" t="n">
        <v>0.06</v>
      </c>
      <c r="J2424" s="0" t="n">
        <v>0.86</v>
      </c>
      <c r="N2424" s="0" t="s">
        <v>74</v>
      </c>
      <c r="P2424" s="0" t="n">
        <f aca="false">IF(AND(OR(Dashboard!$B$5="All",D2424=Dashboard!$B$5),OR(Dashboard!$D$5="All",N2424=Dashboard!$D$5),OR(AND(C2424&lt;&gt;"",C2424&gt;=Dashboard!$F$5,C2424&lt;=Dashboard!$H$5),AND(C2424="",Dashboard!$F$5&lt;=1980,Dashboard!$H$5&gt;=2016))),1,0)</f>
        <v>1</v>
      </c>
      <c r="Q2424" s="0" t="n">
        <f aca="false">J2424*P2424+ROW()*0.00000001</f>
        <v>0.86002424</v>
      </c>
    </row>
    <row r="2425" customFormat="false" ht="15" hidden="false" customHeight="false" outlineLevel="0" collapsed="false">
      <c r="A2425" s="0" t="s">
        <v>2036</v>
      </c>
      <c r="B2425" s="0" t="s">
        <v>164</v>
      </c>
      <c r="C2425" s="0" t="n">
        <v>2006</v>
      </c>
      <c r="D2425" s="0" t="s">
        <v>48</v>
      </c>
      <c r="E2425" s="0" t="s">
        <v>89</v>
      </c>
      <c r="F2425" s="0" t="n">
        <v>0.12</v>
      </c>
      <c r="G2425" s="0" t="n">
        <v>0.51</v>
      </c>
      <c r="H2425" s="0" t="n">
        <v>0</v>
      </c>
      <c r="I2425" s="0" t="n">
        <v>0.23</v>
      </c>
      <c r="J2425" s="0" t="n">
        <v>0.86</v>
      </c>
      <c r="K2425" s="0" t="n">
        <v>76</v>
      </c>
      <c r="L2425" s="0" t="n">
        <v>7.9</v>
      </c>
      <c r="M2425" s="0" t="s">
        <v>36</v>
      </c>
      <c r="N2425" s="0" t="s">
        <v>74</v>
      </c>
      <c r="O2425" s="0" t="s">
        <v>37</v>
      </c>
      <c r="P2425" s="0" t="n">
        <f aca="false">IF(AND(OR(Dashboard!$B$5="All",D2425=Dashboard!$B$5),OR(Dashboard!$D$5="All",N2425=Dashboard!$D$5),OR(AND(C2425&lt;&gt;"",C2425&gt;=Dashboard!$F$5,C2425&lt;=Dashboard!$H$5),AND(C2425="",Dashboard!$F$5&lt;=1980,Dashboard!$H$5&gt;=2016))),1,0)</f>
        <v>1</v>
      </c>
      <c r="Q2425" s="0" t="n">
        <f aca="false">J2425*P2425+ROW()*0.00000001</f>
        <v>0.86002425</v>
      </c>
    </row>
    <row r="2426" customFormat="false" ht="15" hidden="false" customHeight="false" outlineLevel="0" collapsed="false">
      <c r="A2426" s="0" t="s">
        <v>2037</v>
      </c>
      <c r="B2426" s="0" t="s">
        <v>76</v>
      </c>
      <c r="C2426" s="0" t="n">
        <v>2003</v>
      </c>
      <c r="D2426" s="0" t="s">
        <v>71</v>
      </c>
      <c r="E2426" s="0" t="s">
        <v>782</v>
      </c>
      <c r="F2426" s="0" t="n">
        <v>0.17</v>
      </c>
      <c r="G2426" s="0" t="n">
        <v>0.13</v>
      </c>
      <c r="H2426" s="0" t="n">
        <v>0.51</v>
      </c>
      <c r="I2426" s="0" t="n">
        <v>0.04</v>
      </c>
      <c r="J2426" s="0" t="n">
        <v>0.86</v>
      </c>
      <c r="K2426" s="0" t="n">
        <v>72</v>
      </c>
      <c r="L2426" s="0" t="n">
        <v>9.1</v>
      </c>
      <c r="M2426" s="0" t="s">
        <v>103</v>
      </c>
      <c r="N2426" s="0" t="s">
        <v>74</v>
      </c>
      <c r="O2426" s="0" t="s">
        <v>37</v>
      </c>
      <c r="P2426" s="0" t="n">
        <f aca="false">IF(AND(OR(Dashboard!$B$5="All",D2426=Dashboard!$B$5),OR(Dashboard!$D$5="All",N2426=Dashboard!$D$5),OR(AND(C2426&lt;&gt;"",C2426&gt;=Dashboard!$F$5,C2426&lt;=Dashboard!$H$5),AND(C2426="",Dashboard!$F$5&lt;=1980,Dashboard!$H$5&gt;=2016))),1,0)</f>
        <v>1</v>
      </c>
      <c r="Q2426" s="0" t="n">
        <f aca="false">J2426*P2426+ROW()*0.00000001</f>
        <v>0.86002426</v>
      </c>
    </row>
    <row r="2427" customFormat="false" ht="15" hidden="false" customHeight="false" outlineLevel="0" collapsed="false">
      <c r="A2427" s="0" t="s">
        <v>2038</v>
      </c>
      <c r="B2427" s="0" t="s">
        <v>33</v>
      </c>
      <c r="C2427" s="0" t="n">
        <v>2010</v>
      </c>
      <c r="D2427" s="0" t="s">
        <v>48</v>
      </c>
      <c r="E2427" s="0" t="s">
        <v>418</v>
      </c>
      <c r="F2427" s="0" t="n">
        <v>0.6</v>
      </c>
      <c r="G2427" s="0" t="n">
        <v>0.19</v>
      </c>
      <c r="H2427" s="0" t="n">
        <v>0</v>
      </c>
      <c r="I2427" s="0" t="n">
        <v>0.07</v>
      </c>
      <c r="J2427" s="0" t="n">
        <v>0.85</v>
      </c>
      <c r="K2427" s="0" t="n">
        <v>71</v>
      </c>
      <c r="M2427" s="0" t="s">
        <v>36</v>
      </c>
      <c r="N2427" s="0" t="s">
        <v>35</v>
      </c>
      <c r="O2427" s="0" t="s">
        <v>37</v>
      </c>
      <c r="P2427" s="0" t="n">
        <f aca="false">IF(AND(OR(Dashboard!$B$5="All",D2427=Dashboard!$B$5),OR(Dashboard!$D$5="All",N2427=Dashboard!$D$5),OR(AND(C2427&lt;&gt;"",C2427&gt;=Dashboard!$F$5,C2427&lt;=Dashboard!$H$5),AND(C2427="",Dashboard!$F$5&lt;=1980,Dashboard!$H$5&gt;=2016))),1,0)</f>
        <v>1</v>
      </c>
      <c r="Q2427" s="0" t="n">
        <f aca="false">J2427*P2427+ROW()*0.00000001</f>
        <v>0.85002427</v>
      </c>
    </row>
    <row r="2428" customFormat="false" ht="15" hidden="false" customHeight="false" outlineLevel="0" collapsed="false">
      <c r="A2428" s="0" t="s">
        <v>2039</v>
      </c>
      <c r="B2428" s="0" t="s">
        <v>117</v>
      </c>
      <c r="C2428" s="0" t="n">
        <v>1999</v>
      </c>
      <c r="D2428" s="0" t="s">
        <v>71</v>
      </c>
      <c r="E2428" s="0" t="s">
        <v>1374</v>
      </c>
      <c r="F2428" s="0" t="n">
        <v>0.47</v>
      </c>
      <c r="G2428" s="0" t="n">
        <v>0.32</v>
      </c>
      <c r="H2428" s="0" t="n">
        <v>0</v>
      </c>
      <c r="I2428" s="0" t="n">
        <v>0.06</v>
      </c>
      <c r="J2428" s="0" t="n">
        <v>0.85</v>
      </c>
      <c r="N2428" s="0" t="s">
        <v>74</v>
      </c>
      <c r="P2428" s="0" t="n">
        <f aca="false">IF(AND(OR(Dashboard!$B$5="All",D2428=Dashboard!$B$5),OR(Dashboard!$D$5="All",N2428=Dashboard!$D$5),OR(AND(C2428&lt;&gt;"",C2428&gt;=Dashboard!$F$5,C2428&lt;=Dashboard!$H$5),AND(C2428="",Dashboard!$F$5&lt;=1980,Dashboard!$H$5&gt;=2016))),1,0)</f>
        <v>1</v>
      </c>
      <c r="Q2428" s="0" t="n">
        <f aca="false">J2428*P2428+ROW()*0.00000001</f>
        <v>0.85002428</v>
      </c>
    </row>
    <row r="2429" customFormat="false" ht="15" hidden="false" customHeight="false" outlineLevel="0" collapsed="false">
      <c r="A2429" s="0" t="s">
        <v>485</v>
      </c>
      <c r="B2429" s="0" t="s">
        <v>50</v>
      </c>
      <c r="C2429" s="0" t="n">
        <v>2007</v>
      </c>
      <c r="D2429" s="0" t="s">
        <v>34</v>
      </c>
      <c r="E2429" s="0" t="s">
        <v>142</v>
      </c>
      <c r="F2429" s="0" t="n">
        <v>0.1</v>
      </c>
      <c r="G2429" s="0" t="n">
        <v>0.65</v>
      </c>
      <c r="H2429" s="0" t="n">
        <v>0</v>
      </c>
      <c r="I2429" s="0" t="n">
        <v>0.11</v>
      </c>
      <c r="J2429" s="0" t="n">
        <v>0.85</v>
      </c>
      <c r="N2429" s="0" t="s">
        <v>35</v>
      </c>
      <c r="P2429" s="0" t="n">
        <f aca="false">IF(AND(OR(Dashboard!$B$5="All",D2429=Dashboard!$B$5),OR(Dashboard!$D$5="All",N2429=Dashboard!$D$5),OR(AND(C2429&lt;&gt;"",C2429&gt;=Dashboard!$F$5,C2429&lt;=Dashboard!$H$5),AND(C2429="",Dashboard!$F$5&lt;=1980,Dashboard!$H$5&gt;=2016))),1,0)</f>
        <v>1</v>
      </c>
      <c r="Q2429" s="0" t="n">
        <f aca="false">J2429*P2429+ROW()*0.00000001</f>
        <v>0.85002429</v>
      </c>
    </row>
    <row r="2430" customFormat="false" ht="15" hidden="false" customHeight="false" outlineLevel="0" collapsed="false">
      <c r="A2430" s="0" t="s">
        <v>1449</v>
      </c>
      <c r="B2430" s="0" t="s">
        <v>64</v>
      </c>
      <c r="C2430" s="0" t="n">
        <v>2010</v>
      </c>
      <c r="D2430" s="0" t="s">
        <v>34</v>
      </c>
      <c r="E2430" s="0" t="s">
        <v>142</v>
      </c>
      <c r="F2430" s="0" t="n">
        <v>0.32</v>
      </c>
      <c r="G2430" s="0" t="n">
        <v>0.42</v>
      </c>
      <c r="H2430" s="0" t="n">
        <v>0.02</v>
      </c>
      <c r="I2430" s="0" t="n">
        <v>0.09</v>
      </c>
      <c r="J2430" s="0" t="n">
        <v>0.85</v>
      </c>
      <c r="K2430" s="0" t="n">
        <v>83</v>
      </c>
      <c r="L2430" s="0" t="n">
        <v>8.1</v>
      </c>
      <c r="M2430" s="0" t="s">
        <v>36</v>
      </c>
      <c r="N2430" s="0" t="s">
        <v>66</v>
      </c>
      <c r="O2430" s="0" t="s">
        <v>42</v>
      </c>
      <c r="P2430" s="0" t="n">
        <f aca="false">IF(AND(OR(Dashboard!$B$5="All",D2430=Dashboard!$B$5),OR(Dashboard!$D$5="All",N2430=Dashboard!$D$5),OR(AND(C2430&lt;&gt;"",C2430&gt;=Dashboard!$F$5,C2430&lt;=Dashboard!$H$5),AND(C2430="",Dashboard!$F$5&lt;=1980,Dashboard!$H$5&gt;=2016))),1,0)</f>
        <v>1</v>
      </c>
      <c r="Q2430" s="0" t="n">
        <f aca="false">J2430*P2430+ROW()*0.00000001</f>
        <v>0.8500243</v>
      </c>
    </row>
    <row r="2431" customFormat="false" ht="15" hidden="false" customHeight="false" outlineLevel="0" collapsed="false">
      <c r="A2431" s="0" t="s">
        <v>2040</v>
      </c>
      <c r="B2431" s="0" t="s">
        <v>33</v>
      </c>
      <c r="C2431" s="0" t="n">
        <v>2007</v>
      </c>
      <c r="D2431" s="0" t="s">
        <v>71</v>
      </c>
      <c r="E2431" s="0" t="s">
        <v>257</v>
      </c>
      <c r="F2431" s="0" t="n">
        <v>0.12</v>
      </c>
      <c r="G2431" s="0" t="n">
        <v>0.62</v>
      </c>
      <c r="H2431" s="0" t="n">
        <v>0</v>
      </c>
      <c r="I2431" s="0" t="n">
        <v>0.11</v>
      </c>
      <c r="J2431" s="0" t="n">
        <v>0.85</v>
      </c>
      <c r="K2431" s="0" t="n">
        <v>73</v>
      </c>
      <c r="L2431" s="0" t="n">
        <v>7.3</v>
      </c>
      <c r="M2431" s="0" t="s">
        <v>103</v>
      </c>
      <c r="N2431" s="0" t="s">
        <v>35</v>
      </c>
      <c r="O2431" s="0" t="s">
        <v>37</v>
      </c>
      <c r="P2431" s="0" t="n">
        <f aca="false">IF(AND(OR(Dashboard!$B$5="All",D2431=Dashboard!$B$5),OR(Dashboard!$D$5="All",N2431=Dashboard!$D$5),OR(AND(C2431&lt;&gt;"",C2431&gt;=Dashboard!$F$5,C2431&lt;=Dashboard!$H$5),AND(C2431="",Dashboard!$F$5&lt;=1980,Dashboard!$H$5&gt;=2016))),1,0)</f>
        <v>1</v>
      </c>
      <c r="Q2431" s="0" t="n">
        <f aca="false">J2431*P2431+ROW()*0.00000001</f>
        <v>0.85002431</v>
      </c>
    </row>
    <row r="2432" customFormat="false" ht="15" hidden="false" customHeight="false" outlineLevel="0" collapsed="false">
      <c r="A2432" s="0" t="s">
        <v>2041</v>
      </c>
      <c r="B2432" s="0" t="s">
        <v>64</v>
      </c>
      <c r="C2432" s="0" t="n">
        <v>2007</v>
      </c>
      <c r="D2432" s="0" t="s">
        <v>34</v>
      </c>
      <c r="E2432" s="0" t="s">
        <v>72</v>
      </c>
      <c r="F2432" s="0" t="n">
        <v>0.79</v>
      </c>
      <c r="G2432" s="0" t="n">
        <v>0</v>
      </c>
      <c r="H2432" s="0" t="n">
        <v>0</v>
      </c>
      <c r="I2432" s="0" t="n">
        <v>0.07</v>
      </c>
      <c r="J2432" s="0" t="n">
        <v>0.85</v>
      </c>
      <c r="K2432" s="0" t="n">
        <v>81</v>
      </c>
      <c r="L2432" s="0" t="n">
        <v>7</v>
      </c>
      <c r="M2432" s="0" t="s">
        <v>36</v>
      </c>
      <c r="N2432" s="0" t="s">
        <v>66</v>
      </c>
      <c r="O2432" s="0" t="s">
        <v>42</v>
      </c>
      <c r="P2432" s="0" t="n">
        <f aca="false">IF(AND(OR(Dashboard!$B$5="All",D2432=Dashboard!$B$5),OR(Dashboard!$D$5="All",N2432=Dashboard!$D$5),OR(AND(C2432&lt;&gt;"",C2432&gt;=Dashboard!$F$5,C2432&lt;=Dashboard!$H$5),AND(C2432="",Dashboard!$F$5&lt;=1980,Dashboard!$H$5&gt;=2016))),1,0)</f>
        <v>1</v>
      </c>
      <c r="Q2432" s="0" t="n">
        <f aca="false">J2432*P2432+ROW()*0.00000001</f>
        <v>0.85002432</v>
      </c>
    </row>
    <row r="2433" customFormat="false" ht="15" hidden="false" customHeight="false" outlineLevel="0" collapsed="false">
      <c r="A2433" s="0" t="s">
        <v>2042</v>
      </c>
      <c r="B2433" s="0" t="s">
        <v>117</v>
      </c>
      <c r="C2433" s="0" t="n">
        <v>1996</v>
      </c>
      <c r="D2433" s="0" t="s">
        <v>102</v>
      </c>
      <c r="E2433" s="0" t="s">
        <v>229</v>
      </c>
      <c r="F2433" s="0" t="n">
        <v>0.14</v>
      </c>
      <c r="G2433" s="0" t="n">
        <v>0.09</v>
      </c>
      <c r="H2433" s="0" t="n">
        <v>0.57</v>
      </c>
      <c r="I2433" s="0" t="n">
        <v>0.06</v>
      </c>
      <c r="J2433" s="0" t="n">
        <v>0.85</v>
      </c>
      <c r="N2433" s="0" t="s">
        <v>74</v>
      </c>
      <c r="P2433" s="0" t="n">
        <f aca="false">IF(AND(OR(Dashboard!$B$5="All",D2433=Dashboard!$B$5),OR(Dashboard!$D$5="All",N2433=Dashboard!$D$5),OR(AND(C2433&lt;&gt;"",C2433&gt;=Dashboard!$F$5,C2433&lt;=Dashboard!$H$5),AND(C2433="",Dashboard!$F$5&lt;=1980,Dashboard!$H$5&gt;=2016))),1,0)</f>
        <v>1</v>
      </c>
      <c r="Q2433" s="0" t="n">
        <f aca="false">J2433*P2433+ROW()*0.00000001</f>
        <v>0.85002433</v>
      </c>
    </row>
    <row r="2434" customFormat="false" ht="15" hidden="false" customHeight="false" outlineLevel="0" collapsed="false">
      <c r="A2434" s="0" t="s">
        <v>1232</v>
      </c>
      <c r="B2434" s="0" t="s">
        <v>144</v>
      </c>
      <c r="C2434" s="0" t="n">
        <v>2004</v>
      </c>
      <c r="D2434" s="0" t="s">
        <v>34</v>
      </c>
      <c r="E2434" s="0" t="s">
        <v>142</v>
      </c>
      <c r="F2434" s="0" t="n">
        <v>0.64</v>
      </c>
      <c r="G2434" s="0" t="n">
        <v>0.18</v>
      </c>
      <c r="H2434" s="0" t="n">
        <v>0</v>
      </c>
      <c r="I2434" s="0" t="n">
        <v>0.03</v>
      </c>
      <c r="J2434" s="0" t="n">
        <v>0.85</v>
      </c>
      <c r="K2434" s="0" t="n">
        <v>88</v>
      </c>
      <c r="L2434" s="0" t="n">
        <v>8.9</v>
      </c>
      <c r="M2434" s="0" t="s">
        <v>36</v>
      </c>
      <c r="N2434" s="0" t="s">
        <v>66</v>
      </c>
      <c r="O2434" s="0" t="s">
        <v>42</v>
      </c>
      <c r="P2434" s="0" t="n">
        <f aca="false">IF(AND(OR(Dashboard!$B$5="All",D2434=Dashboard!$B$5),OR(Dashboard!$D$5="All",N2434=Dashboard!$D$5),OR(AND(C2434&lt;&gt;"",C2434&gt;=Dashboard!$F$5,C2434&lt;=Dashboard!$H$5),AND(C2434="",Dashboard!$F$5&lt;=1980,Dashboard!$H$5&gt;=2016))),1,0)</f>
        <v>1</v>
      </c>
      <c r="Q2434" s="0" t="n">
        <f aca="false">J2434*P2434+ROW()*0.00000001</f>
        <v>0.85002434</v>
      </c>
    </row>
    <row r="2435" customFormat="false" ht="15" hidden="false" customHeight="false" outlineLevel="0" collapsed="false">
      <c r="A2435" s="0" t="s">
        <v>2043</v>
      </c>
      <c r="B2435" s="0" t="s">
        <v>39</v>
      </c>
      <c r="C2435" s="0" t="n">
        <v>1989</v>
      </c>
      <c r="D2435" s="0" t="s">
        <v>16</v>
      </c>
      <c r="E2435" s="0" t="s">
        <v>220</v>
      </c>
      <c r="F2435" s="0" t="n">
        <v>0.4</v>
      </c>
      <c r="G2435" s="0" t="n">
        <v>0.07</v>
      </c>
      <c r="H2435" s="0" t="n">
        <v>0.37</v>
      </c>
      <c r="I2435" s="0" t="n">
        <v>0.01</v>
      </c>
      <c r="J2435" s="0" t="n">
        <v>0.85</v>
      </c>
      <c r="N2435" s="0" t="s">
        <v>35</v>
      </c>
      <c r="P2435" s="0" t="n">
        <f aca="false">IF(AND(OR(Dashboard!$B$5="All",D2435=Dashboard!$B$5),OR(Dashboard!$D$5="All",N2435=Dashboard!$D$5),OR(AND(C2435&lt;&gt;"",C2435&gt;=Dashboard!$F$5,C2435&lt;=Dashboard!$H$5),AND(C2435="",Dashboard!$F$5&lt;=1980,Dashboard!$H$5&gt;=2016))),1,0)</f>
        <v>1</v>
      </c>
      <c r="Q2435" s="0" t="n">
        <f aca="false">J2435*P2435+ROW()*0.00000001</f>
        <v>0.85002435</v>
      </c>
    </row>
    <row r="2436" customFormat="false" ht="15" hidden="false" customHeight="false" outlineLevel="0" collapsed="false">
      <c r="A2436" s="0" t="s">
        <v>1946</v>
      </c>
      <c r="B2436" s="0" t="s">
        <v>70</v>
      </c>
      <c r="C2436" s="0" t="n">
        <v>2015</v>
      </c>
      <c r="D2436" s="0" t="s">
        <v>71</v>
      </c>
      <c r="E2436" s="0" t="s">
        <v>243</v>
      </c>
      <c r="F2436" s="0" t="n">
        <v>0.35</v>
      </c>
      <c r="G2436" s="0" t="n">
        <v>0.36</v>
      </c>
      <c r="H2436" s="0" t="n">
        <v>0</v>
      </c>
      <c r="I2436" s="0" t="n">
        <v>0.14</v>
      </c>
      <c r="J2436" s="0" t="n">
        <v>0.85</v>
      </c>
      <c r="L2436" s="0" t="n">
        <v>7.4</v>
      </c>
      <c r="M2436" s="0" t="s">
        <v>125</v>
      </c>
      <c r="N2436" s="0" t="s">
        <v>74</v>
      </c>
      <c r="P2436" s="0" t="n">
        <f aca="false">IF(AND(OR(Dashboard!$B$5="All",D2436=Dashboard!$B$5),OR(Dashboard!$D$5="All",N2436=Dashboard!$D$5),OR(AND(C2436&lt;&gt;"",C2436&gt;=Dashboard!$F$5,C2436&lt;=Dashboard!$H$5),AND(C2436="",Dashboard!$F$5&lt;=1980,Dashboard!$H$5&gt;=2016))),1,0)</f>
        <v>1</v>
      </c>
      <c r="Q2436" s="0" t="n">
        <f aca="false">J2436*P2436+ROW()*0.00000001</f>
        <v>0.85002436</v>
      </c>
    </row>
    <row r="2437" customFormat="false" ht="15" hidden="false" customHeight="false" outlineLevel="0" collapsed="false">
      <c r="A2437" s="0" t="s">
        <v>2002</v>
      </c>
      <c r="B2437" s="0" t="s">
        <v>70</v>
      </c>
      <c r="C2437" s="0" t="n">
        <v>2012</v>
      </c>
      <c r="D2437" s="0" t="s">
        <v>46</v>
      </c>
      <c r="E2437" s="0" t="s">
        <v>142</v>
      </c>
      <c r="F2437" s="0" t="n">
        <v>0.37</v>
      </c>
      <c r="G2437" s="0" t="n">
        <v>0.29</v>
      </c>
      <c r="H2437" s="0" t="n">
        <v>0.09</v>
      </c>
      <c r="I2437" s="0" t="n">
        <v>0.11</v>
      </c>
      <c r="J2437" s="0" t="n">
        <v>0.85</v>
      </c>
      <c r="K2437" s="0" t="n">
        <v>81</v>
      </c>
      <c r="L2437" s="0" t="n">
        <v>7.6</v>
      </c>
      <c r="M2437" s="0" t="s">
        <v>73</v>
      </c>
      <c r="N2437" s="0" t="s">
        <v>74</v>
      </c>
      <c r="O2437" s="0" t="s">
        <v>42</v>
      </c>
      <c r="P2437" s="0" t="n">
        <f aca="false">IF(AND(OR(Dashboard!$B$5="All",D2437=Dashboard!$B$5),OR(Dashboard!$D$5="All",N2437=Dashboard!$D$5),OR(AND(C2437&lt;&gt;"",C2437&gt;=Dashboard!$F$5,C2437&lt;=Dashboard!$H$5),AND(C2437="",Dashboard!$F$5&lt;=1980,Dashboard!$H$5&gt;=2016))),1,0)</f>
        <v>1</v>
      </c>
      <c r="Q2437" s="0" t="n">
        <f aca="false">J2437*P2437+ROW()*0.00000001</f>
        <v>0.85002437</v>
      </c>
    </row>
    <row r="2438" customFormat="false" ht="15" hidden="false" customHeight="false" outlineLevel="0" collapsed="false">
      <c r="A2438" s="0" t="s">
        <v>2044</v>
      </c>
      <c r="B2438" s="0" t="s">
        <v>117</v>
      </c>
      <c r="C2438" s="0" t="n">
        <v>1997</v>
      </c>
      <c r="D2438" s="0" t="s">
        <v>71</v>
      </c>
      <c r="E2438" s="0" t="s">
        <v>214</v>
      </c>
      <c r="F2438" s="0" t="n">
        <v>0.47</v>
      </c>
      <c r="G2438" s="0" t="n">
        <v>0.32</v>
      </c>
      <c r="H2438" s="0" t="n">
        <v>0</v>
      </c>
      <c r="I2438" s="0" t="n">
        <v>0.06</v>
      </c>
      <c r="J2438" s="0" t="n">
        <v>0.85</v>
      </c>
      <c r="N2438" s="0" t="s">
        <v>74</v>
      </c>
      <c r="P2438" s="0" t="n">
        <f aca="false">IF(AND(OR(Dashboard!$B$5="All",D2438=Dashboard!$B$5),OR(Dashboard!$D$5="All",N2438=Dashboard!$D$5),OR(AND(C2438&lt;&gt;"",C2438&gt;=Dashboard!$F$5,C2438&lt;=Dashboard!$H$5),AND(C2438="",Dashboard!$F$5&lt;=1980,Dashboard!$H$5&gt;=2016))),1,0)</f>
        <v>1</v>
      </c>
      <c r="Q2438" s="0" t="n">
        <f aca="false">J2438*P2438+ROW()*0.00000001</f>
        <v>0.85002438</v>
      </c>
    </row>
    <row r="2439" customFormat="false" ht="15" hidden="false" customHeight="false" outlineLevel="0" collapsed="false">
      <c r="A2439" s="0" t="s">
        <v>2045</v>
      </c>
      <c r="B2439" s="0" t="s">
        <v>70</v>
      </c>
      <c r="C2439" s="0" t="n">
        <v>2008</v>
      </c>
      <c r="D2439" s="0" t="s">
        <v>102</v>
      </c>
      <c r="E2439" s="0" t="s">
        <v>160</v>
      </c>
      <c r="F2439" s="0" t="n">
        <v>0.22</v>
      </c>
      <c r="G2439" s="0" t="n">
        <v>0.33</v>
      </c>
      <c r="H2439" s="0" t="n">
        <v>0.18</v>
      </c>
      <c r="I2439" s="0" t="n">
        <v>0.12</v>
      </c>
      <c r="J2439" s="0" t="n">
        <v>0.85</v>
      </c>
      <c r="K2439" s="0" t="n">
        <v>71</v>
      </c>
      <c r="L2439" s="0" t="n">
        <v>7.2</v>
      </c>
      <c r="M2439" s="0" t="s">
        <v>103</v>
      </c>
      <c r="N2439" s="0" t="s">
        <v>74</v>
      </c>
      <c r="O2439" s="0" t="s">
        <v>37</v>
      </c>
      <c r="P2439" s="0" t="n">
        <f aca="false">IF(AND(OR(Dashboard!$B$5="All",D2439=Dashboard!$B$5),OR(Dashboard!$D$5="All",N2439=Dashboard!$D$5),OR(AND(C2439&lt;&gt;"",C2439&gt;=Dashboard!$F$5,C2439&lt;=Dashboard!$H$5),AND(C2439="",Dashboard!$F$5&lt;=1980,Dashboard!$H$5&gt;=2016))),1,0)</f>
        <v>1</v>
      </c>
      <c r="Q2439" s="0" t="n">
        <f aca="false">J2439*P2439+ROW()*0.00000001</f>
        <v>0.85002439</v>
      </c>
    </row>
    <row r="2440" customFormat="false" ht="15" hidden="false" customHeight="false" outlineLevel="0" collapsed="false">
      <c r="A2440" s="0" t="s">
        <v>2046</v>
      </c>
      <c r="B2440" s="0" t="s">
        <v>33</v>
      </c>
      <c r="C2440" s="0" t="n">
        <v>2010</v>
      </c>
      <c r="D2440" s="0" t="s">
        <v>34</v>
      </c>
      <c r="E2440" s="0" t="s">
        <v>124</v>
      </c>
      <c r="F2440" s="0" t="n">
        <v>0.69</v>
      </c>
      <c r="G2440" s="0" t="n">
        <v>0.1</v>
      </c>
      <c r="H2440" s="0" t="n">
        <v>0</v>
      </c>
      <c r="I2440" s="0" t="n">
        <v>0.06</v>
      </c>
      <c r="J2440" s="0" t="n">
        <v>0.85</v>
      </c>
      <c r="M2440" s="0" t="s">
        <v>125</v>
      </c>
      <c r="N2440" s="0" t="s">
        <v>35</v>
      </c>
      <c r="P2440" s="0" t="n">
        <f aca="false">IF(AND(OR(Dashboard!$B$5="All",D2440=Dashboard!$B$5),OR(Dashboard!$D$5="All",N2440=Dashboard!$D$5),OR(AND(C2440&lt;&gt;"",C2440&gt;=Dashboard!$F$5,C2440&lt;=Dashboard!$H$5),AND(C2440="",Dashboard!$F$5&lt;=1980,Dashboard!$H$5&gt;=2016))),1,0)</f>
        <v>1</v>
      </c>
      <c r="Q2440" s="0" t="n">
        <f aca="false">J2440*P2440+ROW()*0.00000001</f>
        <v>0.8500244</v>
      </c>
    </row>
    <row r="2441" customFormat="false" ht="15" hidden="false" customHeight="false" outlineLevel="0" collapsed="false">
      <c r="A2441" s="0" t="s">
        <v>2047</v>
      </c>
      <c r="B2441" s="0" t="s">
        <v>70</v>
      </c>
      <c r="C2441" s="0" t="n">
        <v>2012</v>
      </c>
      <c r="D2441" s="0" t="s">
        <v>102</v>
      </c>
      <c r="E2441" s="0" t="s">
        <v>328</v>
      </c>
      <c r="F2441" s="0" t="n">
        <v>0.28</v>
      </c>
      <c r="G2441" s="0" t="n">
        <v>0.31</v>
      </c>
      <c r="H2441" s="0" t="n">
        <v>0.13</v>
      </c>
      <c r="I2441" s="0" t="n">
        <v>0.13</v>
      </c>
      <c r="J2441" s="0" t="n">
        <v>0.85</v>
      </c>
      <c r="K2441" s="0" t="n">
        <v>82</v>
      </c>
      <c r="L2441" s="0" t="n">
        <v>8.2</v>
      </c>
      <c r="M2441" s="0" t="s">
        <v>103</v>
      </c>
      <c r="N2441" s="0" t="s">
        <v>74</v>
      </c>
      <c r="O2441" s="0" t="s">
        <v>42</v>
      </c>
      <c r="P2441" s="0" t="n">
        <f aca="false">IF(AND(OR(Dashboard!$B$5="All",D2441=Dashboard!$B$5),OR(Dashboard!$D$5="All",N2441=Dashboard!$D$5),OR(AND(C2441&lt;&gt;"",C2441&gt;=Dashboard!$F$5,C2441&lt;=Dashboard!$H$5),AND(C2441="",Dashboard!$F$5&lt;=1980,Dashboard!$H$5&gt;=2016))),1,0)</f>
        <v>1</v>
      </c>
      <c r="Q2441" s="0" t="n">
        <f aca="false">J2441*P2441+ROW()*0.00000001</f>
        <v>0.85002441</v>
      </c>
    </row>
    <row r="2442" customFormat="false" ht="15" hidden="false" customHeight="false" outlineLevel="0" collapsed="false">
      <c r="A2442" s="0" t="s">
        <v>2048</v>
      </c>
      <c r="B2442" s="0" t="s">
        <v>70</v>
      </c>
      <c r="C2442" s="0" t="n">
        <v>2009</v>
      </c>
      <c r="D2442" s="0" t="s">
        <v>71</v>
      </c>
      <c r="E2442" s="0" t="s">
        <v>124</v>
      </c>
      <c r="F2442" s="0" t="n">
        <v>0.52</v>
      </c>
      <c r="G2442" s="0" t="n">
        <v>0.16</v>
      </c>
      <c r="H2442" s="0" t="n">
        <v>0.08</v>
      </c>
      <c r="I2442" s="0" t="n">
        <v>0.1</v>
      </c>
      <c r="J2442" s="0" t="n">
        <v>0.85</v>
      </c>
      <c r="K2442" s="0" t="n">
        <v>83</v>
      </c>
      <c r="L2442" s="0" t="n">
        <v>7.7</v>
      </c>
      <c r="M2442" s="0" t="s">
        <v>73</v>
      </c>
      <c r="N2442" s="0" t="s">
        <v>74</v>
      </c>
      <c r="O2442" s="0" t="s">
        <v>42</v>
      </c>
      <c r="P2442" s="0" t="n">
        <f aca="false">IF(AND(OR(Dashboard!$B$5="All",D2442=Dashboard!$B$5),OR(Dashboard!$D$5="All",N2442=Dashboard!$D$5),OR(AND(C2442&lt;&gt;"",C2442&gt;=Dashboard!$F$5,C2442&lt;=Dashboard!$H$5),AND(C2442="",Dashboard!$F$5&lt;=1980,Dashboard!$H$5&gt;=2016))),1,0)</f>
        <v>1</v>
      </c>
      <c r="Q2442" s="0" t="n">
        <f aca="false">J2442*P2442+ROW()*0.00000001</f>
        <v>0.85002442</v>
      </c>
    </row>
    <row r="2443" customFormat="false" ht="15" hidden="false" customHeight="false" outlineLevel="0" collapsed="false">
      <c r="A2443" s="0" t="s">
        <v>1422</v>
      </c>
      <c r="B2443" s="0" t="s">
        <v>76</v>
      </c>
      <c r="C2443" s="0" t="n">
        <v>2007</v>
      </c>
      <c r="D2443" s="0" t="s">
        <v>71</v>
      </c>
      <c r="E2443" s="0" t="s">
        <v>418</v>
      </c>
      <c r="F2443" s="0" t="n">
        <v>0.31</v>
      </c>
      <c r="G2443" s="0" t="n">
        <v>0</v>
      </c>
      <c r="H2443" s="0" t="n">
        <v>0</v>
      </c>
      <c r="I2443" s="0" t="n">
        <v>0.53</v>
      </c>
      <c r="J2443" s="0" t="n">
        <v>0.85</v>
      </c>
      <c r="K2443" s="0" t="n">
        <v>65</v>
      </c>
      <c r="L2443" s="0" t="n">
        <v>8</v>
      </c>
      <c r="M2443" s="0" t="s">
        <v>36</v>
      </c>
      <c r="N2443" s="0" t="s">
        <v>74</v>
      </c>
      <c r="O2443" s="0" t="s">
        <v>67</v>
      </c>
      <c r="P2443" s="0" t="n">
        <f aca="false">IF(AND(OR(Dashboard!$B$5="All",D2443=Dashboard!$B$5),OR(Dashboard!$D$5="All",N2443=Dashboard!$D$5),OR(AND(C2443&lt;&gt;"",C2443&gt;=Dashboard!$F$5,C2443&lt;=Dashboard!$H$5),AND(C2443="",Dashboard!$F$5&lt;=1980,Dashboard!$H$5&gt;=2016))),1,0)</f>
        <v>1</v>
      </c>
      <c r="Q2443" s="0" t="n">
        <f aca="false">J2443*P2443+ROW()*0.00000001</f>
        <v>0.85002443</v>
      </c>
    </row>
    <row r="2444" customFormat="false" ht="15" hidden="false" customHeight="false" outlineLevel="0" collapsed="false">
      <c r="A2444" s="0" t="s">
        <v>2049</v>
      </c>
      <c r="B2444" s="0" t="s">
        <v>117</v>
      </c>
      <c r="C2444" s="0" t="n">
        <v>1995</v>
      </c>
      <c r="D2444" s="0" t="s">
        <v>34</v>
      </c>
      <c r="E2444" s="0" t="s">
        <v>89</v>
      </c>
      <c r="F2444" s="0" t="n">
        <v>0.47</v>
      </c>
      <c r="G2444" s="0" t="n">
        <v>0.32</v>
      </c>
      <c r="H2444" s="0" t="n">
        <v>0</v>
      </c>
      <c r="I2444" s="0" t="n">
        <v>0.06</v>
      </c>
      <c r="J2444" s="0" t="n">
        <v>0.85</v>
      </c>
      <c r="N2444" s="0" t="s">
        <v>74</v>
      </c>
      <c r="P2444" s="0" t="n">
        <f aca="false">IF(AND(OR(Dashboard!$B$5="All",D2444=Dashboard!$B$5),OR(Dashboard!$D$5="All",N2444=Dashboard!$D$5),OR(AND(C2444&lt;&gt;"",C2444&gt;=Dashboard!$F$5,C2444&lt;=Dashboard!$H$5),AND(C2444="",Dashboard!$F$5&lt;=1980,Dashboard!$H$5&gt;=2016))),1,0)</f>
        <v>1</v>
      </c>
      <c r="Q2444" s="0" t="n">
        <f aca="false">J2444*P2444+ROW()*0.00000001</f>
        <v>0.85002444</v>
      </c>
    </row>
    <row r="2445" customFormat="false" ht="15" hidden="false" customHeight="false" outlineLevel="0" collapsed="false">
      <c r="A2445" s="0" t="s">
        <v>2050</v>
      </c>
      <c r="B2445" s="0" t="s">
        <v>76</v>
      </c>
      <c r="C2445" s="0" t="n">
        <v>2002</v>
      </c>
      <c r="D2445" s="0" t="s">
        <v>41</v>
      </c>
      <c r="E2445" s="0" t="s">
        <v>449</v>
      </c>
      <c r="F2445" s="0" t="n">
        <v>0.42</v>
      </c>
      <c r="G2445" s="0" t="n">
        <v>0.32</v>
      </c>
      <c r="H2445" s="0" t="n">
        <v>0</v>
      </c>
      <c r="I2445" s="0" t="n">
        <v>0.11</v>
      </c>
      <c r="J2445" s="0" t="n">
        <v>0.85</v>
      </c>
      <c r="K2445" s="0" t="n">
        <v>86</v>
      </c>
      <c r="L2445" s="0" t="n">
        <v>8.2</v>
      </c>
      <c r="M2445" s="0" t="s">
        <v>36</v>
      </c>
      <c r="N2445" s="0" t="s">
        <v>74</v>
      </c>
      <c r="O2445" s="0" t="s">
        <v>42</v>
      </c>
      <c r="P2445" s="0" t="n">
        <f aca="false">IF(AND(OR(Dashboard!$B$5="All",D2445=Dashboard!$B$5),OR(Dashboard!$D$5="All",N2445=Dashboard!$D$5),OR(AND(C2445&lt;&gt;"",C2445&gt;=Dashboard!$F$5,C2445&lt;=Dashboard!$H$5),AND(C2445="",Dashboard!$F$5&lt;=1980,Dashboard!$H$5&gt;=2016))),1,0)</f>
        <v>1</v>
      </c>
      <c r="Q2445" s="0" t="n">
        <f aca="false">J2445*P2445+ROW()*0.00000001</f>
        <v>0.85002445</v>
      </c>
    </row>
    <row r="2446" customFormat="false" ht="15" hidden="false" customHeight="false" outlineLevel="0" collapsed="false">
      <c r="A2446" s="0" t="s">
        <v>2051</v>
      </c>
      <c r="B2446" s="0" t="s">
        <v>184</v>
      </c>
      <c r="C2446" s="0" t="n">
        <v>2013</v>
      </c>
      <c r="D2446" s="0" t="s">
        <v>34</v>
      </c>
      <c r="E2446" s="0" t="s">
        <v>35</v>
      </c>
      <c r="F2446" s="0" t="n">
        <v>0.35</v>
      </c>
      <c r="G2446" s="0" t="n">
        <v>0.23</v>
      </c>
      <c r="H2446" s="0" t="n">
        <v>0.21</v>
      </c>
      <c r="I2446" s="0" t="n">
        <v>0.05</v>
      </c>
      <c r="J2446" s="0" t="n">
        <v>0.85</v>
      </c>
      <c r="K2446" s="0" t="n">
        <v>72</v>
      </c>
      <c r="L2446" s="0" t="n">
        <v>7.7</v>
      </c>
      <c r="M2446" s="0" t="s">
        <v>36</v>
      </c>
      <c r="N2446" s="0" t="s">
        <v>35</v>
      </c>
      <c r="O2446" s="0" t="s">
        <v>37</v>
      </c>
      <c r="P2446" s="0" t="n">
        <f aca="false">IF(AND(OR(Dashboard!$B$5="All",D2446=Dashboard!$B$5),OR(Dashboard!$D$5="All",N2446=Dashboard!$D$5),OR(AND(C2446&lt;&gt;"",C2446&gt;=Dashboard!$F$5,C2446&lt;=Dashboard!$H$5),AND(C2446="",Dashboard!$F$5&lt;=1980,Dashboard!$H$5&gt;=2016))),1,0)</f>
        <v>1</v>
      </c>
      <c r="Q2446" s="0" t="n">
        <f aca="false">J2446*P2446+ROW()*0.00000001</f>
        <v>0.85002446</v>
      </c>
    </row>
    <row r="2447" customFormat="false" ht="15" hidden="false" customHeight="false" outlineLevel="0" collapsed="false">
      <c r="A2447" s="0" t="s">
        <v>2052</v>
      </c>
      <c r="B2447" s="0" t="s">
        <v>76</v>
      </c>
      <c r="C2447" s="0" t="n">
        <v>2000</v>
      </c>
      <c r="D2447" s="0" t="s">
        <v>102</v>
      </c>
      <c r="E2447" s="0" t="s">
        <v>229</v>
      </c>
      <c r="F2447" s="0" t="n">
        <v>0.32</v>
      </c>
      <c r="G2447" s="0" t="n">
        <v>0.25</v>
      </c>
      <c r="H2447" s="0" t="n">
        <v>0.2</v>
      </c>
      <c r="I2447" s="0" t="n">
        <v>0.08</v>
      </c>
      <c r="J2447" s="0" t="n">
        <v>0.85</v>
      </c>
      <c r="K2447" s="0" t="n">
        <v>64</v>
      </c>
      <c r="L2447" s="0" t="n">
        <v>7.9</v>
      </c>
      <c r="M2447" s="0" t="s">
        <v>103</v>
      </c>
      <c r="N2447" s="0" t="s">
        <v>74</v>
      </c>
      <c r="O2447" s="0" t="s">
        <v>67</v>
      </c>
      <c r="P2447" s="0" t="n">
        <f aca="false">IF(AND(OR(Dashboard!$B$5="All",D2447=Dashboard!$B$5),OR(Dashboard!$D$5="All",N2447=Dashboard!$D$5),OR(AND(C2447&lt;&gt;"",C2447&gt;=Dashboard!$F$5,C2447&lt;=Dashboard!$H$5),AND(C2447="",Dashboard!$F$5&lt;=1980,Dashboard!$H$5&gt;=2016))),1,0)</f>
        <v>1</v>
      </c>
      <c r="Q2447" s="0" t="n">
        <f aca="false">J2447*P2447+ROW()*0.00000001</f>
        <v>0.85002447</v>
      </c>
    </row>
    <row r="2448" customFormat="false" ht="15" hidden="false" customHeight="false" outlineLevel="0" collapsed="false">
      <c r="A2448" s="0" t="s">
        <v>2053</v>
      </c>
      <c r="B2448" s="0" t="s">
        <v>50</v>
      </c>
      <c r="C2448" s="0" t="n">
        <v>2008</v>
      </c>
      <c r="D2448" s="0" t="s">
        <v>16</v>
      </c>
      <c r="E2448" s="0" t="s">
        <v>35</v>
      </c>
      <c r="F2448" s="0" t="n">
        <v>0.6</v>
      </c>
      <c r="G2448" s="0" t="n">
        <v>0</v>
      </c>
      <c r="H2448" s="0" t="n">
        <v>0.2</v>
      </c>
      <c r="I2448" s="0" t="n">
        <v>0.05</v>
      </c>
      <c r="J2448" s="0" t="n">
        <v>0.85</v>
      </c>
      <c r="K2448" s="0" t="n">
        <v>75</v>
      </c>
      <c r="L2448" s="0" t="n">
        <v>8.4</v>
      </c>
      <c r="M2448" s="0" t="s">
        <v>36</v>
      </c>
      <c r="N2448" s="0" t="s">
        <v>35</v>
      </c>
      <c r="O2448" s="0" t="s">
        <v>37</v>
      </c>
      <c r="P2448" s="0" t="n">
        <f aca="false">IF(AND(OR(Dashboard!$B$5="All",D2448=Dashboard!$B$5),OR(Dashboard!$D$5="All",N2448=Dashboard!$D$5),OR(AND(C2448&lt;&gt;"",C2448&gt;=Dashboard!$F$5,C2448&lt;=Dashboard!$H$5),AND(C2448="",Dashboard!$F$5&lt;=1980,Dashboard!$H$5&gt;=2016))),1,0)</f>
        <v>1</v>
      </c>
      <c r="Q2448" s="0" t="n">
        <f aca="false">J2448*P2448+ROW()*0.00000001</f>
        <v>0.85002448</v>
      </c>
    </row>
    <row r="2449" customFormat="false" ht="15" hidden="false" customHeight="false" outlineLevel="0" collapsed="false">
      <c r="A2449" s="0" t="s">
        <v>1905</v>
      </c>
      <c r="B2449" s="0" t="s">
        <v>70</v>
      </c>
      <c r="C2449" s="0" t="n">
        <v>2010</v>
      </c>
      <c r="D2449" s="0" t="s">
        <v>34</v>
      </c>
      <c r="E2449" s="0" t="s">
        <v>142</v>
      </c>
      <c r="F2449" s="0" t="n">
        <v>0.79</v>
      </c>
      <c r="G2449" s="0" t="n">
        <v>0</v>
      </c>
      <c r="H2449" s="0" t="n">
        <v>0</v>
      </c>
      <c r="I2449" s="0" t="n">
        <v>0.06</v>
      </c>
      <c r="J2449" s="0" t="n">
        <v>0.85</v>
      </c>
      <c r="K2449" s="0" t="n">
        <v>85</v>
      </c>
      <c r="L2449" s="0" t="n">
        <v>7.4</v>
      </c>
      <c r="M2449" s="0" t="s">
        <v>36</v>
      </c>
      <c r="N2449" s="0" t="s">
        <v>74</v>
      </c>
      <c r="O2449" s="0" t="s">
        <v>42</v>
      </c>
      <c r="P2449" s="0" t="n">
        <f aca="false">IF(AND(OR(Dashboard!$B$5="All",D2449=Dashboard!$B$5),OR(Dashboard!$D$5="All",N2449=Dashboard!$D$5),OR(AND(C2449&lt;&gt;"",C2449&gt;=Dashboard!$F$5,C2449&lt;=Dashboard!$H$5),AND(C2449="",Dashboard!$F$5&lt;=1980,Dashboard!$H$5&gt;=2016))),1,0)</f>
        <v>1</v>
      </c>
      <c r="Q2449" s="0" t="n">
        <f aca="false">J2449*P2449+ROW()*0.00000001</f>
        <v>0.85002449</v>
      </c>
    </row>
    <row r="2450" customFormat="false" ht="15" hidden="false" customHeight="false" outlineLevel="0" collapsed="false">
      <c r="A2450" s="0" t="s">
        <v>2054</v>
      </c>
      <c r="B2450" s="0" t="s">
        <v>33</v>
      </c>
      <c r="C2450" s="0" t="n">
        <v>2009</v>
      </c>
      <c r="D2450" s="0" t="s">
        <v>56</v>
      </c>
      <c r="E2450" s="0" t="s">
        <v>154</v>
      </c>
      <c r="F2450" s="0" t="n">
        <v>0.44</v>
      </c>
      <c r="G2450" s="0" t="n">
        <v>0.3</v>
      </c>
      <c r="H2450" s="0" t="n">
        <v>0.02</v>
      </c>
      <c r="I2450" s="0" t="n">
        <v>0.09</v>
      </c>
      <c r="J2450" s="0" t="n">
        <v>0.85</v>
      </c>
      <c r="K2450" s="0" t="n">
        <v>78</v>
      </c>
      <c r="L2450" s="0" t="n">
        <v>8.7</v>
      </c>
      <c r="M2450" s="0" t="s">
        <v>73</v>
      </c>
      <c r="N2450" s="0" t="s">
        <v>35</v>
      </c>
      <c r="O2450" s="0" t="s">
        <v>37</v>
      </c>
      <c r="P2450" s="0" t="n">
        <f aca="false">IF(AND(OR(Dashboard!$B$5="All",D2450=Dashboard!$B$5),OR(Dashboard!$D$5="All",N2450=Dashboard!$D$5),OR(AND(C2450&lt;&gt;"",C2450&gt;=Dashboard!$F$5,C2450&lt;=Dashboard!$H$5),AND(C2450="",Dashboard!$F$5&lt;=1980,Dashboard!$H$5&gt;=2016))),1,0)</f>
        <v>1</v>
      </c>
      <c r="Q2450" s="0" t="n">
        <f aca="false">J2450*P2450+ROW()*0.00000001</f>
        <v>0.8500245</v>
      </c>
    </row>
    <row r="2451" customFormat="false" ht="15" hidden="false" customHeight="false" outlineLevel="0" collapsed="false">
      <c r="A2451" s="0" t="s">
        <v>1863</v>
      </c>
      <c r="B2451" s="0" t="s">
        <v>70</v>
      </c>
      <c r="C2451" s="0" t="n">
        <v>2010</v>
      </c>
      <c r="D2451" s="0" t="s">
        <v>56</v>
      </c>
      <c r="E2451" s="0" t="s">
        <v>142</v>
      </c>
      <c r="F2451" s="0" t="n">
        <v>0.44</v>
      </c>
      <c r="G2451" s="0" t="n">
        <v>0.27</v>
      </c>
      <c r="H2451" s="0" t="n">
        <v>0.01</v>
      </c>
      <c r="I2451" s="0" t="n">
        <v>0.12</v>
      </c>
      <c r="J2451" s="0" t="n">
        <v>0.85</v>
      </c>
      <c r="K2451" s="0" t="n">
        <v>74</v>
      </c>
      <c r="L2451" s="0" t="n">
        <v>7</v>
      </c>
      <c r="M2451" s="0" t="s">
        <v>73</v>
      </c>
      <c r="N2451" s="0" t="s">
        <v>74</v>
      </c>
      <c r="O2451" s="0" t="s">
        <v>37</v>
      </c>
      <c r="P2451" s="0" t="n">
        <f aca="false">IF(AND(OR(Dashboard!$B$5="All",D2451=Dashboard!$B$5),OR(Dashboard!$D$5="All",N2451=Dashboard!$D$5),OR(AND(C2451&lt;&gt;"",C2451&gt;=Dashboard!$F$5,C2451&lt;=Dashboard!$H$5),AND(C2451="",Dashboard!$F$5&lt;=1980,Dashboard!$H$5&gt;=2016))),1,0)</f>
        <v>1</v>
      </c>
      <c r="Q2451" s="0" t="n">
        <f aca="false">J2451*P2451+ROW()*0.00000001</f>
        <v>0.85002451</v>
      </c>
    </row>
    <row r="2452" customFormat="false" ht="15" hidden="false" customHeight="false" outlineLevel="0" collapsed="false">
      <c r="A2452" s="0" t="s">
        <v>2055</v>
      </c>
      <c r="B2452" s="0" t="s">
        <v>70</v>
      </c>
      <c r="C2452" s="0" t="n">
        <v>2012</v>
      </c>
      <c r="D2452" s="0" t="s">
        <v>71</v>
      </c>
      <c r="E2452" s="0" t="s">
        <v>418</v>
      </c>
      <c r="F2452" s="0" t="n">
        <v>0.35</v>
      </c>
      <c r="G2452" s="0" t="n">
        <v>0.35</v>
      </c>
      <c r="H2452" s="0" t="n">
        <v>0.01</v>
      </c>
      <c r="I2452" s="0" t="n">
        <v>0.14</v>
      </c>
      <c r="J2452" s="0" t="n">
        <v>0.84</v>
      </c>
      <c r="K2452" s="0" t="n">
        <v>84</v>
      </c>
      <c r="L2452" s="0" t="n">
        <v>7.1</v>
      </c>
      <c r="M2452" s="0" t="s">
        <v>73</v>
      </c>
      <c r="N2452" s="0" t="s">
        <v>74</v>
      </c>
      <c r="O2452" s="0" t="s">
        <v>42</v>
      </c>
      <c r="P2452" s="0" t="n">
        <f aca="false">IF(AND(OR(Dashboard!$B$5="All",D2452=Dashboard!$B$5),OR(Dashboard!$D$5="All",N2452=Dashboard!$D$5),OR(AND(C2452&lt;&gt;"",C2452&gt;=Dashboard!$F$5,C2452&lt;=Dashboard!$H$5),AND(C2452="",Dashboard!$F$5&lt;=1980,Dashboard!$H$5&gt;=2016))),1,0)</f>
        <v>1</v>
      </c>
      <c r="Q2452" s="0" t="n">
        <f aca="false">J2452*P2452+ROW()*0.00000001</f>
        <v>0.84002452</v>
      </c>
    </row>
    <row r="2453" customFormat="false" ht="15" hidden="false" customHeight="false" outlineLevel="0" collapsed="false">
      <c r="A2453" s="0" t="s">
        <v>441</v>
      </c>
      <c r="B2453" s="0" t="s">
        <v>186</v>
      </c>
      <c r="C2453" s="0" t="n">
        <v>2004</v>
      </c>
      <c r="D2453" s="0" t="s">
        <v>71</v>
      </c>
      <c r="E2453" s="0" t="s">
        <v>91</v>
      </c>
      <c r="F2453" s="0" t="n">
        <v>0.65</v>
      </c>
      <c r="G2453" s="0" t="n">
        <v>0.17</v>
      </c>
      <c r="H2453" s="0" t="n">
        <v>0</v>
      </c>
      <c r="I2453" s="0" t="n">
        <v>0.02</v>
      </c>
      <c r="J2453" s="0" t="n">
        <v>0.84</v>
      </c>
      <c r="K2453" s="0" t="n">
        <v>80</v>
      </c>
      <c r="L2453" s="0" t="n">
        <v>8.8</v>
      </c>
      <c r="M2453" s="0" t="s">
        <v>103</v>
      </c>
      <c r="N2453" s="0" t="s">
        <v>35</v>
      </c>
      <c r="O2453" s="0" t="s">
        <v>37</v>
      </c>
      <c r="P2453" s="0" t="n">
        <f aca="false">IF(AND(OR(Dashboard!$B$5="All",D2453=Dashboard!$B$5),OR(Dashboard!$D$5="All",N2453=Dashboard!$D$5),OR(AND(C2453&lt;&gt;"",C2453&gt;=Dashboard!$F$5,C2453&lt;=Dashboard!$H$5),AND(C2453="",Dashboard!$F$5&lt;=1980,Dashboard!$H$5&gt;=2016))),1,0)</f>
        <v>1</v>
      </c>
      <c r="Q2453" s="0" t="n">
        <f aca="false">J2453*P2453+ROW()*0.00000001</f>
        <v>0.84002453</v>
      </c>
    </row>
    <row r="2454" customFormat="false" ht="15" hidden="false" customHeight="false" outlineLevel="0" collapsed="false">
      <c r="A2454" s="0" t="s">
        <v>2056</v>
      </c>
      <c r="B2454" s="0" t="s">
        <v>64</v>
      </c>
      <c r="D2454" s="0" t="s">
        <v>71</v>
      </c>
      <c r="E2454" s="0" t="s">
        <v>243</v>
      </c>
      <c r="F2454" s="0" t="n">
        <v>0.52</v>
      </c>
      <c r="G2454" s="0" t="n">
        <v>0.24</v>
      </c>
      <c r="H2454" s="0" t="n">
        <v>0</v>
      </c>
      <c r="I2454" s="0" t="n">
        <v>0.08</v>
      </c>
      <c r="J2454" s="0" t="n">
        <v>0.84</v>
      </c>
      <c r="K2454" s="0" t="n">
        <v>61</v>
      </c>
      <c r="L2454" s="0" t="n">
        <v>7.4</v>
      </c>
      <c r="M2454" s="0" t="s">
        <v>73</v>
      </c>
      <c r="N2454" s="0" t="s">
        <v>66</v>
      </c>
      <c r="O2454" s="0" t="s">
        <v>67</v>
      </c>
      <c r="P2454" s="0" t="n">
        <f aca="false">IF(AND(OR(Dashboard!$B$5="All",D2454=Dashboard!$B$5),OR(Dashboard!$D$5="All",N2454=Dashboard!$D$5),OR(AND(C2454&lt;&gt;"",C2454&gt;=Dashboard!$F$5,C2454&lt;=Dashboard!$H$5),AND(C2454="",Dashboard!$F$5&lt;=1980,Dashboard!$H$5&gt;=2016))),1,0)</f>
        <v>1</v>
      </c>
      <c r="Q2454" s="0" t="n">
        <f aca="false">J2454*P2454+ROW()*0.00000001</f>
        <v>0.84002454</v>
      </c>
    </row>
    <row r="2455" customFormat="false" ht="15" hidden="false" customHeight="false" outlineLevel="0" collapsed="false">
      <c r="A2455" s="0" t="s">
        <v>2057</v>
      </c>
      <c r="B2455" s="0" t="s">
        <v>70</v>
      </c>
      <c r="C2455" s="0" t="n">
        <v>2012</v>
      </c>
      <c r="D2455" s="0" t="s">
        <v>46</v>
      </c>
      <c r="E2455" s="0" t="s">
        <v>328</v>
      </c>
      <c r="F2455" s="0" t="n">
        <v>0.2</v>
      </c>
      <c r="G2455" s="0" t="n">
        <v>0.12</v>
      </c>
      <c r="H2455" s="0" t="n">
        <v>0.45</v>
      </c>
      <c r="I2455" s="0" t="n">
        <v>0.07</v>
      </c>
      <c r="J2455" s="0" t="n">
        <v>0.84</v>
      </c>
      <c r="K2455" s="0" t="n">
        <v>71</v>
      </c>
      <c r="L2455" s="0" t="n">
        <v>7.9</v>
      </c>
      <c r="M2455" s="0" t="s">
        <v>103</v>
      </c>
      <c r="N2455" s="0" t="s">
        <v>74</v>
      </c>
      <c r="O2455" s="0" t="s">
        <v>37</v>
      </c>
      <c r="P2455" s="0" t="n">
        <f aca="false">IF(AND(OR(Dashboard!$B$5="All",D2455=Dashboard!$B$5),OR(Dashboard!$D$5="All",N2455=Dashboard!$D$5),OR(AND(C2455&lt;&gt;"",C2455&gt;=Dashboard!$F$5,C2455&lt;=Dashboard!$H$5),AND(C2455="",Dashboard!$F$5&lt;=1980,Dashboard!$H$5&gt;=2016))),1,0)</f>
        <v>1</v>
      </c>
      <c r="Q2455" s="0" t="n">
        <f aca="false">J2455*P2455+ROW()*0.00000001</f>
        <v>0.84002455</v>
      </c>
    </row>
    <row r="2456" customFormat="false" ht="15" hidden="false" customHeight="false" outlineLevel="0" collapsed="false">
      <c r="A2456" s="0" t="s">
        <v>2027</v>
      </c>
      <c r="B2456" s="0" t="s">
        <v>70</v>
      </c>
      <c r="C2456" s="0" t="n">
        <v>2009</v>
      </c>
      <c r="D2456" s="0" t="s">
        <v>71</v>
      </c>
      <c r="E2456" s="0" t="s">
        <v>89</v>
      </c>
      <c r="F2456" s="0" t="n">
        <v>0.34</v>
      </c>
      <c r="G2456" s="0" t="n">
        <v>0.36</v>
      </c>
      <c r="H2456" s="0" t="n">
        <v>0</v>
      </c>
      <c r="I2456" s="0" t="n">
        <v>0.14</v>
      </c>
      <c r="J2456" s="0" t="n">
        <v>0.84</v>
      </c>
      <c r="K2456" s="0" t="n">
        <v>78</v>
      </c>
      <c r="L2456" s="0" t="n">
        <v>7.9</v>
      </c>
      <c r="M2456" s="0" t="s">
        <v>103</v>
      </c>
      <c r="N2456" s="0" t="s">
        <v>74</v>
      </c>
      <c r="O2456" s="0" t="s">
        <v>37</v>
      </c>
      <c r="P2456" s="0" t="n">
        <f aca="false">IF(AND(OR(Dashboard!$B$5="All",D2456=Dashboard!$B$5),OR(Dashboard!$D$5="All",N2456=Dashboard!$D$5),OR(AND(C2456&lt;&gt;"",C2456&gt;=Dashboard!$F$5,C2456&lt;=Dashboard!$H$5),AND(C2456="",Dashboard!$F$5&lt;=1980,Dashboard!$H$5&gt;=2016))),1,0)</f>
        <v>1</v>
      </c>
      <c r="Q2456" s="0" t="n">
        <f aca="false">J2456*P2456+ROW()*0.00000001</f>
        <v>0.84002456</v>
      </c>
    </row>
    <row r="2457" customFormat="false" ht="15" hidden="false" customHeight="false" outlineLevel="0" collapsed="false">
      <c r="A2457" s="0" t="s">
        <v>691</v>
      </c>
      <c r="B2457" s="0" t="s">
        <v>186</v>
      </c>
      <c r="C2457" s="0" t="n">
        <v>2004</v>
      </c>
      <c r="D2457" s="0" t="s">
        <v>71</v>
      </c>
      <c r="E2457" s="0" t="s">
        <v>418</v>
      </c>
      <c r="F2457" s="0" t="n">
        <v>0.65</v>
      </c>
      <c r="G2457" s="0" t="n">
        <v>0.17</v>
      </c>
      <c r="H2457" s="0" t="n">
        <v>0</v>
      </c>
      <c r="I2457" s="0" t="n">
        <v>0.02</v>
      </c>
      <c r="J2457" s="0" t="n">
        <v>0.84</v>
      </c>
      <c r="K2457" s="0" t="n">
        <v>63</v>
      </c>
      <c r="L2457" s="0" t="n">
        <v>7.1</v>
      </c>
      <c r="M2457" s="0" t="s">
        <v>103</v>
      </c>
      <c r="N2457" s="0" t="s">
        <v>35</v>
      </c>
      <c r="O2457" s="0" t="s">
        <v>67</v>
      </c>
      <c r="P2457" s="0" t="n">
        <f aca="false">IF(AND(OR(Dashboard!$B$5="All",D2457=Dashboard!$B$5),OR(Dashboard!$D$5="All",N2457=Dashboard!$D$5),OR(AND(C2457&lt;&gt;"",C2457&gt;=Dashboard!$F$5,C2457&lt;=Dashboard!$H$5),AND(C2457="",Dashboard!$F$5&lt;=1980,Dashboard!$H$5&gt;=2016))),1,0)</f>
        <v>1</v>
      </c>
      <c r="Q2457" s="0" t="n">
        <f aca="false">J2457*P2457+ROW()*0.00000001</f>
        <v>0.84002457</v>
      </c>
    </row>
    <row r="2458" customFormat="false" ht="15" hidden="false" customHeight="false" outlineLevel="0" collapsed="false">
      <c r="A2458" s="0" t="s">
        <v>2058</v>
      </c>
      <c r="B2458" s="0" t="s">
        <v>184</v>
      </c>
      <c r="C2458" s="0" t="n">
        <v>2015</v>
      </c>
      <c r="D2458" s="0" t="s">
        <v>46</v>
      </c>
      <c r="E2458" s="0" t="s">
        <v>35</v>
      </c>
      <c r="F2458" s="0" t="n">
        <v>0.36</v>
      </c>
      <c r="G2458" s="0" t="n">
        <v>0.28</v>
      </c>
      <c r="H2458" s="0" t="n">
        <v>0.14</v>
      </c>
      <c r="I2458" s="0" t="n">
        <v>0.06</v>
      </c>
      <c r="J2458" s="0" t="n">
        <v>0.84</v>
      </c>
      <c r="K2458" s="0" t="n">
        <v>84</v>
      </c>
      <c r="L2458" s="0" t="n">
        <v>8.9</v>
      </c>
      <c r="M2458" s="0" t="s">
        <v>103</v>
      </c>
      <c r="N2458" s="0" t="s">
        <v>35</v>
      </c>
      <c r="O2458" s="0" t="s">
        <v>42</v>
      </c>
      <c r="P2458" s="0" t="n">
        <f aca="false">IF(AND(OR(Dashboard!$B$5="All",D2458=Dashboard!$B$5),OR(Dashboard!$D$5="All",N2458=Dashboard!$D$5),OR(AND(C2458&lt;&gt;"",C2458&gt;=Dashboard!$F$5,C2458&lt;=Dashboard!$H$5),AND(C2458="",Dashboard!$F$5&lt;=1980,Dashboard!$H$5&gt;=2016))),1,0)</f>
        <v>1</v>
      </c>
      <c r="Q2458" s="0" t="n">
        <f aca="false">J2458*P2458+ROW()*0.00000001</f>
        <v>0.84002458</v>
      </c>
    </row>
    <row r="2459" customFormat="false" ht="15" hidden="false" customHeight="false" outlineLevel="0" collapsed="false">
      <c r="A2459" s="0" t="s">
        <v>1821</v>
      </c>
      <c r="B2459" s="0" t="s">
        <v>70</v>
      </c>
      <c r="C2459" s="0" t="n">
        <v>2009</v>
      </c>
      <c r="D2459" s="0" t="s">
        <v>34</v>
      </c>
      <c r="E2459" s="0" t="s">
        <v>72</v>
      </c>
      <c r="F2459" s="0" t="n">
        <v>0.75</v>
      </c>
      <c r="G2459" s="0" t="n">
        <v>0.01</v>
      </c>
      <c r="H2459" s="0" t="n">
        <v>0.01</v>
      </c>
      <c r="I2459" s="0" t="n">
        <v>0.07</v>
      </c>
      <c r="J2459" s="0" t="n">
        <v>0.84</v>
      </c>
      <c r="K2459" s="0" t="n">
        <v>83</v>
      </c>
      <c r="L2459" s="0" t="n">
        <v>7.8</v>
      </c>
      <c r="M2459" s="0" t="s">
        <v>36</v>
      </c>
      <c r="N2459" s="0" t="s">
        <v>74</v>
      </c>
      <c r="O2459" s="0" t="s">
        <v>42</v>
      </c>
      <c r="P2459" s="0" t="n">
        <f aca="false">IF(AND(OR(Dashboard!$B$5="All",D2459=Dashboard!$B$5),OR(Dashboard!$D$5="All",N2459=Dashboard!$D$5),OR(AND(C2459&lt;&gt;"",C2459&gt;=Dashboard!$F$5,C2459&lt;=Dashboard!$H$5),AND(C2459="",Dashboard!$F$5&lt;=1980,Dashboard!$H$5&gt;=2016))),1,0)</f>
        <v>1</v>
      </c>
      <c r="Q2459" s="0" t="n">
        <f aca="false">J2459*P2459+ROW()*0.00000001</f>
        <v>0.84002459</v>
      </c>
    </row>
    <row r="2460" customFormat="false" ht="15" hidden="false" customHeight="false" outlineLevel="0" collapsed="false">
      <c r="A2460" s="0" t="s">
        <v>2059</v>
      </c>
      <c r="B2460" s="0" t="s">
        <v>50</v>
      </c>
      <c r="C2460" s="0" t="n">
        <v>2008</v>
      </c>
      <c r="D2460" s="0" t="s">
        <v>58</v>
      </c>
      <c r="E2460" s="0" t="s">
        <v>124</v>
      </c>
      <c r="F2460" s="0" t="n">
        <v>0.46</v>
      </c>
      <c r="G2460" s="0" t="n">
        <v>0.3</v>
      </c>
      <c r="H2460" s="0" t="n">
        <v>0</v>
      </c>
      <c r="I2460" s="0" t="n">
        <v>0.09</v>
      </c>
      <c r="J2460" s="0" t="n">
        <v>0.84</v>
      </c>
      <c r="M2460" s="0" t="s">
        <v>36</v>
      </c>
      <c r="N2460" s="0" t="s">
        <v>35</v>
      </c>
      <c r="P2460" s="0" t="n">
        <f aca="false">IF(AND(OR(Dashboard!$B$5="All",D2460=Dashboard!$B$5),OR(Dashboard!$D$5="All",N2460=Dashboard!$D$5),OR(AND(C2460&lt;&gt;"",C2460&gt;=Dashboard!$F$5,C2460&lt;=Dashboard!$H$5),AND(C2460="",Dashboard!$F$5&lt;=1980,Dashboard!$H$5&gt;=2016))),1,0)</f>
        <v>1</v>
      </c>
      <c r="Q2460" s="0" t="n">
        <f aca="false">J2460*P2460+ROW()*0.00000001</f>
        <v>0.8400246</v>
      </c>
    </row>
    <row r="2461" customFormat="false" ht="15" hidden="false" customHeight="false" outlineLevel="0" collapsed="false">
      <c r="A2461" s="0" t="s">
        <v>2060</v>
      </c>
      <c r="B2461" s="0" t="s">
        <v>76</v>
      </c>
      <c r="C2461" s="0" t="n">
        <v>2003</v>
      </c>
      <c r="D2461" s="0" t="s">
        <v>41</v>
      </c>
      <c r="E2461" s="0" t="s">
        <v>449</v>
      </c>
      <c r="F2461" s="0" t="n">
        <v>0.41</v>
      </c>
      <c r="G2461" s="0" t="n">
        <v>0.32</v>
      </c>
      <c r="H2461" s="0" t="n">
        <v>0</v>
      </c>
      <c r="I2461" s="0" t="n">
        <v>0.11</v>
      </c>
      <c r="J2461" s="0" t="n">
        <v>0.84</v>
      </c>
      <c r="K2461" s="0" t="n">
        <v>68</v>
      </c>
      <c r="M2461" s="0" t="s">
        <v>36</v>
      </c>
      <c r="N2461" s="0" t="s">
        <v>74</v>
      </c>
      <c r="O2461" s="0" t="s">
        <v>67</v>
      </c>
      <c r="P2461" s="0" t="n">
        <f aca="false">IF(AND(OR(Dashboard!$B$5="All",D2461=Dashboard!$B$5),OR(Dashboard!$D$5="All",N2461=Dashboard!$D$5),OR(AND(C2461&lt;&gt;"",C2461&gt;=Dashboard!$F$5,C2461&lt;=Dashboard!$H$5),AND(C2461="",Dashboard!$F$5&lt;=1980,Dashboard!$H$5&gt;=2016))),1,0)</f>
        <v>1</v>
      </c>
      <c r="Q2461" s="0" t="n">
        <f aca="false">J2461*P2461+ROW()*0.00000001</f>
        <v>0.84002461</v>
      </c>
    </row>
    <row r="2462" customFormat="false" ht="15" hidden="false" customHeight="false" outlineLevel="0" collapsed="false">
      <c r="A2462" s="0" t="s">
        <v>2061</v>
      </c>
      <c r="B2462" s="0" t="s">
        <v>39</v>
      </c>
      <c r="C2462" s="0" t="n">
        <v>1987</v>
      </c>
      <c r="D2462" s="0" t="s">
        <v>46</v>
      </c>
      <c r="E2462" s="0" t="s">
        <v>157</v>
      </c>
      <c r="F2462" s="0" t="n">
        <v>0.32</v>
      </c>
      <c r="G2462" s="0" t="n">
        <v>0</v>
      </c>
      <c r="H2462" s="0" t="n">
        <v>0.52</v>
      </c>
      <c r="I2462" s="0" t="n">
        <v>0</v>
      </c>
      <c r="J2462" s="0" t="n">
        <v>0.84</v>
      </c>
      <c r="N2462" s="0" t="s">
        <v>35</v>
      </c>
      <c r="P2462" s="0" t="n">
        <f aca="false">IF(AND(OR(Dashboard!$B$5="All",D2462=Dashboard!$B$5),OR(Dashboard!$D$5="All",N2462=Dashboard!$D$5),OR(AND(C2462&lt;&gt;"",C2462&gt;=Dashboard!$F$5,C2462&lt;=Dashboard!$H$5),AND(C2462="",Dashboard!$F$5&lt;=1980,Dashboard!$H$5&gt;=2016))),1,0)</f>
        <v>1</v>
      </c>
      <c r="Q2462" s="0" t="n">
        <f aca="false">J2462*P2462+ROW()*0.00000001</f>
        <v>0.84002462</v>
      </c>
    </row>
    <row r="2463" customFormat="false" ht="15" hidden="false" customHeight="false" outlineLevel="0" collapsed="false">
      <c r="A2463" s="0" t="s">
        <v>1658</v>
      </c>
      <c r="B2463" s="0" t="s">
        <v>70</v>
      </c>
      <c r="C2463" s="0" t="n">
        <v>2009</v>
      </c>
      <c r="D2463" s="0" t="s">
        <v>34</v>
      </c>
      <c r="E2463" s="0" t="s">
        <v>142</v>
      </c>
      <c r="F2463" s="0" t="n">
        <v>0.46</v>
      </c>
      <c r="G2463" s="0" t="n">
        <v>0.25</v>
      </c>
      <c r="H2463" s="0" t="n">
        <v>0.01</v>
      </c>
      <c r="I2463" s="0" t="n">
        <v>0.12</v>
      </c>
      <c r="J2463" s="0" t="n">
        <v>0.84</v>
      </c>
      <c r="K2463" s="0" t="n">
        <v>84</v>
      </c>
      <c r="L2463" s="0" t="n">
        <v>7.8</v>
      </c>
      <c r="M2463" s="0" t="s">
        <v>103</v>
      </c>
      <c r="N2463" s="0" t="s">
        <v>74</v>
      </c>
      <c r="O2463" s="0" t="s">
        <v>42</v>
      </c>
      <c r="P2463" s="0" t="n">
        <f aca="false">IF(AND(OR(Dashboard!$B$5="All",D2463=Dashboard!$B$5),OR(Dashboard!$D$5="All",N2463=Dashboard!$D$5),OR(AND(C2463&lt;&gt;"",C2463&gt;=Dashboard!$F$5,C2463&lt;=Dashboard!$H$5),AND(C2463="",Dashboard!$F$5&lt;=1980,Dashboard!$H$5&gt;=2016))),1,0)</f>
        <v>1</v>
      </c>
      <c r="Q2463" s="0" t="n">
        <f aca="false">J2463*P2463+ROW()*0.00000001</f>
        <v>0.84002463</v>
      </c>
    </row>
    <row r="2464" customFormat="false" ht="15" hidden="false" customHeight="false" outlineLevel="0" collapsed="false">
      <c r="A2464" s="0" t="s">
        <v>2062</v>
      </c>
      <c r="B2464" s="0" t="s">
        <v>117</v>
      </c>
      <c r="C2464" s="0" t="n">
        <v>2001</v>
      </c>
      <c r="D2464" s="0" t="s">
        <v>34</v>
      </c>
      <c r="E2464" s="0" t="s">
        <v>418</v>
      </c>
      <c r="F2464" s="0" t="n">
        <v>0.47</v>
      </c>
      <c r="G2464" s="0" t="n">
        <v>0.32</v>
      </c>
      <c r="H2464" s="0" t="n">
        <v>0</v>
      </c>
      <c r="I2464" s="0" t="n">
        <v>0.05</v>
      </c>
      <c r="J2464" s="0" t="n">
        <v>0.84</v>
      </c>
      <c r="N2464" s="0" t="s">
        <v>74</v>
      </c>
      <c r="P2464" s="0" t="n">
        <f aca="false">IF(AND(OR(Dashboard!$B$5="All",D2464=Dashboard!$B$5),OR(Dashboard!$D$5="All",N2464=Dashboard!$D$5),OR(AND(C2464&lt;&gt;"",C2464&gt;=Dashboard!$F$5,C2464&lt;=Dashboard!$H$5),AND(C2464="",Dashboard!$F$5&lt;=1980,Dashboard!$H$5&gt;=2016))),1,0)</f>
        <v>1</v>
      </c>
      <c r="Q2464" s="0" t="n">
        <f aca="false">J2464*P2464+ROW()*0.00000001</f>
        <v>0.84002464</v>
      </c>
    </row>
    <row r="2465" customFormat="false" ht="15" hidden="false" customHeight="false" outlineLevel="0" collapsed="false">
      <c r="A2465" s="0" t="s">
        <v>2063</v>
      </c>
      <c r="B2465" s="0" t="s">
        <v>76</v>
      </c>
      <c r="C2465" s="0" t="n">
        <v>2002</v>
      </c>
      <c r="D2465" s="0" t="s">
        <v>41</v>
      </c>
      <c r="E2465" s="0" t="s">
        <v>1551</v>
      </c>
      <c r="F2465" s="0" t="n">
        <v>0.41</v>
      </c>
      <c r="G2465" s="0" t="n">
        <v>0.32</v>
      </c>
      <c r="H2465" s="0" t="n">
        <v>0</v>
      </c>
      <c r="I2465" s="0" t="n">
        <v>0.11</v>
      </c>
      <c r="J2465" s="0" t="n">
        <v>0.84</v>
      </c>
      <c r="K2465" s="0" t="n">
        <v>62</v>
      </c>
      <c r="L2465" s="0" t="n">
        <v>5.3</v>
      </c>
      <c r="M2465" s="0" t="s">
        <v>103</v>
      </c>
      <c r="N2465" s="0" t="s">
        <v>74</v>
      </c>
      <c r="O2465" s="0" t="s">
        <v>67</v>
      </c>
      <c r="P2465" s="0" t="n">
        <f aca="false">IF(AND(OR(Dashboard!$B$5="All",D2465=Dashboard!$B$5),OR(Dashboard!$D$5="All",N2465=Dashboard!$D$5),OR(AND(C2465&lt;&gt;"",C2465&gt;=Dashboard!$F$5,C2465&lt;=Dashboard!$H$5),AND(C2465="",Dashboard!$F$5&lt;=1980,Dashboard!$H$5&gt;=2016))),1,0)</f>
        <v>1</v>
      </c>
      <c r="Q2465" s="0" t="n">
        <f aca="false">J2465*P2465+ROW()*0.00000001</f>
        <v>0.84002465</v>
      </c>
    </row>
    <row r="2466" customFormat="false" ht="15" hidden="false" customHeight="false" outlineLevel="0" collapsed="false">
      <c r="A2466" s="0" t="s">
        <v>936</v>
      </c>
      <c r="B2466" s="0" t="s">
        <v>70</v>
      </c>
      <c r="C2466" s="0" t="n">
        <v>2014</v>
      </c>
      <c r="D2466" s="0" t="s">
        <v>71</v>
      </c>
      <c r="E2466" s="0" t="s">
        <v>139</v>
      </c>
      <c r="F2466" s="0" t="n">
        <v>0.26</v>
      </c>
      <c r="G2466" s="0" t="n">
        <v>0.34</v>
      </c>
      <c r="H2466" s="0" t="n">
        <v>0.13</v>
      </c>
      <c r="I2466" s="0" t="n">
        <v>0.12</v>
      </c>
      <c r="J2466" s="0" t="n">
        <v>0.84</v>
      </c>
      <c r="L2466" s="0" t="n">
        <v>7.6</v>
      </c>
      <c r="M2466" s="0" t="s">
        <v>73</v>
      </c>
      <c r="N2466" s="0" t="s">
        <v>74</v>
      </c>
      <c r="P2466" s="0" t="n">
        <f aca="false">IF(AND(OR(Dashboard!$B$5="All",D2466=Dashboard!$B$5),OR(Dashboard!$D$5="All",N2466=Dashboard!$D$5),OR(AND(C2466&lt;&gt;"",C2466&gt;=Dashboard!$F$5,C2466&lt;=Dashboard!$H$5),AND(C2466="",Dashboard!$F$5&lt;=1980,Dashboard!$H$5&gt;=2016))),1,0)</f>
        <v>1</v>
      </c>
      <c r="Q2466" s="0" t="n">
        <f aca="false">J2466*P2466+ROW()*0.00000001</f>
        <v>0.84002466</v>
      </c>
    </row>
    <row r="2467" customFormat="false" ht="15" hidden="false" customHeight="false" outlineLevel="0" collapsed="false">
      <c r="A2467" s="0" t="s">
        <v>2064</v>
      </c>
      <c r="B2467" s="0" t="s">
        <v>76</v>
      </c>
      <c r="C2467" s="0" t="n">
        <v>2005</v>
      </c>
      <c r="D2467" s="0" t="s">
        <v>46</v>
      </c>
      <c r="E2467" s="0" t="s">
        <v>89</v>
      </c>
      <c r="F2467" s="0" t="n">
        <v>0.24</v>
      </c>
      <c r="G2467" s="0" t="n">
        <v>0.16</v>
      </c>
      <c r="H2467" s="0" t="n">
        <v>0.39</v>
      </c>
      <c r="I2467" s="0" t="n">
        <v>0.05</v>
      </c>
      <c r="J2467" s="0" t="n">
        <v>0.84</v>
      </c>
      <c r="K2467" s="0" t="n">
        <v>83</v>
      </c>
      <c r="L2467" s="0" t="n">
        <v>8.4</v>
      </c>
      <c r="M2467" s="0" t="s">
        <v>103</v>
      </c>
      <c r="N2467" s="0" t="s">
        <v>74</v>
      </c>
      <c r="O2467" s="0" t="s">
        <v>42</v>
      </c>
      <c r="P2467" s="0" t="n">
        <f aca="false">IF(AND(OR(Dashboard!$B$5="All",D2467=Dashboard!$B$5),OR(Dashboard!$D$5="All",N2467=Dashboard!$D$5),OR(AND(C2467&lt;&gt;"",C2467&gt;=Dashboard!$F$5,C2467&lt;=Dashboard!$H$5),AND(C2467="",Dashboard!$F$5&lt;=1980,Dashboard!$H$5&gt;=2016))),1,0)</f>
        <v>1</v>
      </c>
      <c r="Q2467" s="0" t="n">
        <f aca="false">J2467*P2467+ROW()*0.00000001</f>
        <v>0.84002467</v>
      </c>
    </row>
    <row r="2468" customFormat="false" ht="15" hidden="false" customHeight="false" outlineLevel="0" collapsed="false">
      <c r="A2468" s="0" t="s">
        <v>2065</v>
      </c>
      <c r="B2468" s="0" t="s">
        <v>76</v>
      </c>
      <c r="C2468" s="0" t="n">
        <v>2004</v>
      </c>
      <c r="D2468" s="0" t="s">
        <v>34</v>
      </c>
      <c r="E2468" s="0" t="s">
        <v>154</v>
      </c>
      <c r="F2468" s="0" t="n">
        <v>0.41</v>
      </c>
      <c r="G2468" s="0" t="n">
        <v>0.32</v>
      </c>
      <c r="H2468" s="0" t="n">
        <v>0</v>
      </c>
      <c r="I2468" s="0" t="n">
        <v>0.11</v>
      </c>
      <c r="J2468" s="0" t="n">
        <v>0.84</v>
      </c>
      <c r="K2468" s="0" t="n">
        <v>86</v>
      </c>
      <c r="L2468" s="0" t="n">
        <v>8.1</v>
      </c>
      <c r="M2468" s="0" t="s">
        <v>36</v>
      </c>
      <c r="N2468" s="0" t="s">
        <v>74</v>
      </c>
      <c r="O2468" s="0" t="s">
        <v>42</v>
      </c>
      <c r="P2468" s="0" t="n">
        <f aca="false">IF(AND(OR(Dashboard!$B$5="All",D2468=Dashboard!$B$5),OR(Dashboard!$D$5="All",N2468=Dashboard!$D$5),OR(AND(C2468&lt;&gt;"",C2468&gt;=Dashboard!$F$5,C2468&lt;=Dashboard!$H$5),AND(C2468="",Dashboard!$F$5&lt;=1980,Dashboard!$H$5&gt;=2016))),1,0)</f>
        <v>1</v>
      </c>
      <c r="Q2468" s="0" t="n">
        <f aca="false">J2468*P2468+ROW()*0.00000001</f>
        <v>0.84002468</v>
      </c>
    </row>
    <row r="2469" customFormat="false" ht="15" hidden="false" customHeight="false" outlineLevel="0" collapsed="false">
      <c r="A2469" s="0" t="s">
        <v>1641</v>
      </c>
      <c r="B2469" s="0" t="s">
        <v>70</v>
      </c>
      <c r="C2469" s="0" t="n">
        <v>2013</v>
      </c>
      <c r="D2469" s="0" t="s">
        <v>34</v>
      </c>
      <c r="E2469" s="0" t="s">
        <v>142</v>
      </c>
      <c r="F2469" s="0" t="n">
        <v>0.75</v>
      </c>
      <c r="G2469" s="0" t="n">
        <v>0</v>
      </c>
      <c r="H2469" s="0" t="n">
        <v>0</v>
      </c>
      <c r="I2469" s="0" t="n">
        <v>0.09</v>
      </c>
      <c r="J2469" s="0" t="n">
        <v>0.84</v>
      </c>
      <c r="K2469" s="0" t="n">
        <v>77</v>
      </c>
      <c r="L2469" s="0" t="n">
        <v>6.2</v>
      </c>
      <c r="M2469" s="0" t="s">
        <v>36</v>
      </c>
      <c r="N2469" s="0" t="s">
        <v>74</v>
      </c>
      <c r="O2469" s="0" t="s">
        <v>37</v>
      </c>
      <c r="P2469" s="0" t="n">
        <f aca="false">IF(AND(OR(Dashboard!$B$5="All",D2469=Dashboard!$B$5),OR(Dashboard!$D$5="All",N2469=Dashboard!$D$5),OR(AND(C2469&lt;&gt;"",C2469&gt;=Dashboard!$F$5,C2469&lt;=Dashboard!$H$5),AND(C2469="",Dashboard!$F$5&lt;=1980,Dashboard!$H$5&gt;=2016))),1,0)</f>
        <v>1</v>
      </c>
      <c r="Q2469" s="0" t="n">
        <f aca="false">J2469*P2469+ROW()*0.00000001</f>
        <v>0.84002469</v>
      </c>
    </row>
    <row r="2470" customFormat="false" ht="15" hidden="false" customHeight="false" outlineLevel="0" collapsed="false">
      <c r="A2470" s="0" t="s">
        <v>2066</v>
      </c>
      <c r="B2470" s="0" t="s">
        <v>50</v>
      </c>
      <c r="C2470" s="0" t="n">
        <v>2007</v>
      </c>
      <c r="D2470" s="0" t="s">
        <v>71</v>
      </c>
      <c r="E2470" s="0" t="s">
        <v>142</v>
      </c>
      <c r="F2470" s="0" t="n">
        <v>0.28</v>
      </c>
      <c r="G2470" s="0" t="n">
        <v>0.46</v>
      </c>
      <c r="H2470" s="0" t="n">
        <v>0</v>
      </c>
      <c r="I2470" s="0" t="n">
        <v>0.1</v>
      </c>
      <c r="J2470" s="0" t="n">
        <v>0.84</v>
      </c>
      <c r="K2470" s="0" t="n">
        <v>51</v>
      </c>
      <c r="L2470" s="0" t="n">
        <v>4.9</v>
      </c>
      <c r="M2470" s="0" t="s">
        <v>36</v>
      </c>
      <c r="N2470" s="0" t="s">
        <v>35</v>
      </c>
      <c r="O2470" s="0" t="s">
        <v>53</v>
      </c>
      <c r="P2470" s="0" t="n">
        <f aca="false">IF(AND(OR(Dashboard!$B$5="All",D2470=Dashboard!$B$5),OR(Dashboard!$D$5="All",N2470=Dashboard!$D$5),OR(AND(C2470&lt;&gt;"",C2470&gt;=Dashboard!$F$5,C2470&lt;=Dashboard!$H$5),AND(C2470="",Dashboard!$F$5&lt;=1980,Dashboard!$H$5&gt;=2016))),1,0)</f>
        <v>1</v>
      </c>
      <c r="Q2470" s="0" t="n">
        <f aca="false">J2470*P2470+ROW()*0.00000001</f>
        <v>0.8400247</v>
      </c>
    </row>
    <row r="2471" customFormat="false" ht="15" hidden="false" customHeight="false" outlineLevel="0" collapsed="false">
      <c r="A2471" s="0" t="s">
        <v>1844</v>
      </c>
      <c r="B2471" s="0" t="s">
        <v>64</v>
      </c>
      <c r="C2471" s="0" t="n">
        <v>2012</v>
      </c>
      <c r="D2471" s="0" t="s">
        <v>56</v>
      </c>
      <c r="E2471" s="0" t="s">
        <v>195</v>
      </c>
      <c r="F2471" s="0" t="n">
        <v>0.46</v>
      </c>
      <c r="G2471" s="0" t="n">
        <v>0.28</v>
      </c>
      <c r="H2471" s="0" t="n">
        <v>0.02</v>
      </c>
      <c r="I2471" s="0" t="n">
        <v>0.07</v>
      </c>
      <c r="J2471" s="0" t="n">
        <v>0.84</v>
      </c>
      <c r="K2471" s="0" t="n">
        <v>67</v>
      </c>
      <c r="L2471" s="0" t="n">
        <v>6.8</v>
      </c>
      <c r="M2471" s="0" t="s">
        <v>73</v>
      </c>
      <c r="N2471" s="0" t="s">
        <v>66</v>
      </c>
      <c r="O2471" s="0" t="s">
        <v>67</v>
      </c>
      <c r="P2471" s="0" t="n">
        <f aca="false">IF(AND(OR(Dashboard!$B$5="All",D2471=Dashboard!$B$5),OR(Dashboard!$D$5="All",N2471=Dashboard!$D$5),OR(AND(C2471&lt;&gt;"",C2471&gt;=Dashboard!$F$5,C2471&lt;=Dashboard!$H$5),AND(C2471="",Dashboard!$F$5&lt;=1980,Dashboard!$H$5&gt;=2016))),1,0)</f>
        <v>1</v>
      </c>
      <c r="Q2471" s="0" t="n">
        <f aca="false">J2471*P2471+ROW()*0.00000001</f>
        <v>0.84002471</v>
      </c>
    </row>
    <row r="2472" customFormat="false" ht="15" hidden="false" customHeight="false" outlineLevel="0" collapsed="false">
      <c r="A2472" s="0" t="s">
        <v>2067</v>
      </c>
      <c r="B2472" s="0" t="s">
        <v>85</v>
      </c>
      <c r="C2472" s="0" t="n">
        <v>2004</v>
      </c>
      <c r="D2472" s="0" t="s">
        <v>114</v>
      </c>
      <c r="E2472" s="0" t="s">
        <v>35</v>
      </c>
      <c r="F2472" s="0" t="n">
        <v>0.6</v>
      </c>
      <c r="G2472" s="0" t="n">
        <v>0.22</v>
      </c>
      <c r="H2472" s="0" t="n">
        <v>0</v>
      </c>
      <c r="I2472" s="0" t="n">
        <v>0.01</v>
      </c>
      <c r="J2472" s="0" t="n">
        <v>0.84</v>
      </c>
      <c r="K2472" s="0" t="n">
        <v>89</v>
      </c>
      <c r="L2472" s="0" t="n">
        <v>9</v>
      </c>
      <c r="M2472" s="0" t="s">
        <v>36</v>
      </c>
      <c r="N2472" s="0" t="s">
        <v>35</v>
      </c>
      <c r="O2472" s="0" t="s">
        <v>42</v>
      </c>
      <c r="P2472" s="0" t="n">
        <f aca="false">IF(AND(OR(Dashboard!$B$5="All",D2472=Dashboard!$B$5),OR(Dashboard!$D$5="All",N2472=Dashboard!$D$5),OR(AND(C2472&lt;&gt;"",C2472&gt;=Dashboard!$F$5,C2472&lt;=Dashboard!$H$5),AND(C2472="",Dashboard!$F$5&lt;=1980,Dashboard!$H$5&gt;=2016))),1,0)</f>
        <v>1</v>
      </c>
      <c r="Q2472" s="0" t="n">
        <f aca="false">J2472*P2472+ROW()*0.00000001</f>
        <v>0.84002472</v>
      </c>
    </row>
    <row r="2473" customFormat="false" ht="15" hidden="false" customHeight="false" outlineLevel="0" collapsed="false">
      <c r="A2473" s="0" t="s">
        <v>1001</v>
      </c>
      <c r="B2473" s="0" t="s">
        <v>76</v>
      </c>
      <c r="C2473" s="0" t="n">
        <v>2007</v>
      </c>
      <c r="D2473" s="0" t="s">
        <v>71</v>
      </c>
      <c r="E2473" s="0" t="s">
        <v>1002</v>
      </c>
      <c r="F2473" s="0" t="n">
        <v>0.09</v>
      </c>
      <c r="G2473" s="0" t="n">
        <v>0</v>
      </c>
      <c r="H2473" s="0" t="n">
        <v>0</v>
      </c>
      <c r="I2473" s="0" t="n">
        <v>0.74</v>
      </c>
      <c r="J2473" s="0" t="n">
        <v>0.84</v>
      </c>
      <c r="L2473" s="0" t="n">
        <v>7.6</v>
      </c>
      <c r="M2473" s="0" t="s">
        <v>125</v>
      </c>
      <c r="N2473" s="0" t="s">
        <v>74</v>
      </c>
      <c r="P2473" s="0" t="n">
        <f aca="false">IF(AND(OR(Dashboard!$B$5="All",D2473=Dashboard!$B$5),OR(Dashboard!$D$5="All",N2473=Dashboard!$D$5),OR(AND(C2473&lt;&gt;"",C2473&gt;=Dashboard!$F$5,C2473&lt;=Dashboard!$H$5),AND(C2473="",Dashboard!$F$5&lt;=1980,Dashboard!$H$5&gt;=2016))),1,0)</f>
        <v>1</v>
      </c>
      <c r="Q2473" s="0" t="n">
        <f aca="false">J2473*P2473+ROW()*0.00000001</f>
        <v>0.84002473</v>
      </c>
    </row>
    <row r="2474" customFormat="false" ht="15" hidden="false" customHeight="false" outlineLevel="0" collapsed="false">
      <c r="A2474" s="0" t="s">
        <v>2068</v>
      </c>
      <c r="B2474" s="0" t="s">
        <v>164</v>
      </c>
      <c r="C2474" s="0" t="n">
        <v>2005</v>
      </c>
      <c r="D2474" s="0" t="s">
        <v>41</v>
      </c>
      <c r="E2474" s="0" t="s">
        <v>142</v>
      </c>
      <c r="F2474" s="0" t="n">
        <v>0.7</v>
      </c>
      <c r="G2474" s="0" t="n">
        <v>0.05</v>
      </c>
      <c r="H2474" s="0" t="n">
        <v>0</v>
      </c>
      <c r="I2474" s="0" t="n">
        <v>0.08</v>
      </c>
      <c r="J2474" s="0" t="n">
        <v>0.84</v>
      </c>
      <c r="K2474" s="0" t="n">
        <v>86</v>
      </c>
      <c r="L2474" s="0" t="n">
        <v>8.4</v>
      </c>
      <c r="M2474" s="0" t="s">
        <v>125</v>
      </c>
      <c r="N2474" s="0" t="s">
        <v>74</v>
      </c>
      <c r="O2474" s="0" t="s">
        <v>42</v>
      </c>
      <c r="P2474" s="0" t="n">
        <f aca="false">IF(AND(OR(Dashboard!$B$5="All",D2474=Dashboard!$B$5),OR(Dashboard!$D$5="All",N2474=Dashboard!$D$5),OR(AND(C2474&lt;&gt;"",C2474&gt;=Dashboard!$F$5,C2474&lt;=Dashboard!$H$5),AND(C2474="",Dashboard!$F$5&lt;=1980,Dashboard!$H$5&gt;=2016))),1,0)</f>
        <v>1</v>
      </c>
      <c r="Q2474" s="0" t="n">
        <f aca="false">J2474*P2474+ROW()*0.00000001</f>
        <v>0.84002474</v>
      </c>
    </row>
    <row r="2475" customFormat="false" ht="15" hidden="false" customHeight="false" outlineLevel="0" collapsed="false">
      <c r="A2475" s="0" t="s">
        <v>2069</v>
      </c>
      <c r="B2475" s="0" t="s">
        <v>117</v>
      </c>
      <c r="C2475" s="0" t="n">
        <v>1999</v>
      </c>
      <c r="D2475" s="0" t="s">
        <v>48</v>
      </c>
      <c r="E2475" s="0" t="s">
        <v>160</v>
      </c>
      <c r="F2475" s="0" t="n">
        <v>0.46</v>
      </c>
      <c r="G2475" s="0" t="n">
        <v>0.32</v>
      </c>
      <c r="H2475" s="0" t="n">
        <v>0</v>
      </c>
      <c r="I2475" s="0" t="n">
        <v>0.05</v>
      </c>
      <c r="J2475" s="0" t="n">
        <v>0.84</v>
      </c>
      <c r="N2475" s="0" t="s">
        <v>74</v>
      </c>
      <c r="P2475" s="0" t="n">
        <f aca="false">IF(AND(OR(Dashboard!$B$5="All",D2475=Dashboard!$B$5),OR(Dashboard!$D$5="All",N2475=Dashboard!$D$5),OR(AND(C2475&lt;&gt;"",C2475&gt;=Dashboard!$F$5,C2475&lt;=Dashboard!$H$5),AND(C2475="",Dashboard!$F$5&lt;=1980,Dashboard!$H$5&gt;=2016))),1,0)</f>
        <v>1</v>
      </c>
      <c r="Q2475" s="0" t="n">
        <f aca="false">J2475*P2475+ROW()*0.00000001</f>
        <v>0.84002475</v>
      </c>
    </row>
    <row r="2476" customFormat="false" ht="15" hidden="false" customHeight="false" outlineLevel="0" collapsed="false">
      <c r="A2476" s="0" t="s">
        <v>2070</v>
      </c>
      <c r="B2476" s="0" t="s">
        <v>33</v>
      </c>
      <c r="C2476" s="0" t="n">
        <v>2007</v>
      </c>
      <c r="D2476" s="0" t="s">
        <v>58</v>
      </c>
      <c r="E2476" s="0" t="s">
        <v>124</v>
      </c>
      <c r="F2476" s="0" t="n">
        <v>0.74</v>
      </c>
      <c r="G2476" s="0" t="n">
        <v>0.04</v>
      </c>
      <c r="H2476" s="0" t="n">
        <v>0</v>
      </c>
      <c r="I2476" s="0" t="n">
        <v>0.06</v>
      </c>
      <c r="J2476" s="0" t="n">
        <v>0.83</v>
      </c>
      <c r="K2476" s="0" t="n">
        <v>57</v>
      </c>
      <c r="L2476" s="0" t="n">
        <v>6.7</v>
      </c>
      <c r="M2476" s="0" t="s">
        <v>103</v>
      </c>
      <c r="N2476" s="0" t="s">
        <v>35</v>
      </c>
      <c r="O2476" s="0" t="s">
        <v>53</v>
      </c>
      <c r="P2476" s="0" t="n">
        <f aca="false">IF(AND(OR(Dashboard!$B$5="All",D2476=Dashboard!$B$5),OR(Dashboard!$D$5="All",N2476=Dashboard!$D$5),OR(AND(C2476&lt;&gt;"",C2476&gt;=Dashboard!$F$5,C2476&lt;=Dashboard!$H$5),AND(C2476="",Dashboard!$F$5&lt;=1980,Dashboard!$H$5&gt;=2016))),1,0)</f>
        <v>1</v>
      </c>
      <c r="Q2476" s="0" t="n">
        <f aca="false">J2476*P2476+ROW()*0.00000001</f>
        <v>0.83002476</v>
      </c>
    </row>
    <row r="2477" customFormat="false" ht="15" hidden="false" customHeight="false" outlineLevel="0" collapsed="false">
      <c r="A2477" s="0" t="s">
        <v>2071</v>
      </c>
      <c r="B2477" s="0" t="s">
        <v>33</v>
      </c>
      <c r="C2477" s="0" t="n">
        <v>2008</v>
      </c>
      <c r="D2477" s="0" t="s">
        <v>34</v>
      </c>
      <c r="E2477" s="0" t="s">
        <v>142</v>
      </c>
      <c r="F2477" s="0" t="n">
        <v>0.76</v>
      </c>
      <c r="G2477" s="0" t="n">
        <v>0.01</v>
      </c>
      <c r="H2477" s="0" t="n">
        <v>0</v>
      </c>
      <c r="I2477" s="0" t="n">
        <v>0.06</v>
      </c>
      <c r="J2477" s="0" t="n">
        <v>0.83</v>
      </c>
      <c r="K2477" s="0" t="n">
        <v>82</v>
      </c>
      <c r="L2477" s="0" t="n">
        <v>7.2</v>
      </c>
      <c r="M2477" s="0" t="s">
        <v>36</v>
      </c>
      <c r="N2477" s="0" t="s">
        <v>35</v>
      </c>
      <c r="O2477" s="0" t="s">
        <v>42</v>
      </c>
      <c r="P2477" s="0" t="n">
        <f aca="false">IF(AND(OR(Dashboard!$B$5="All",D2477=Dashboard!$B$5),OR(Dashboard!$D$5="All",N2477=Dashboard!$D$5),OR(AND(C2477&lt;&gt;"",C2477&gt;=Dashboard!$F$5,C2477&lt;=Dashboard!$H$5),AND(C2477="",Dashboard!$F$5&lt;=1980,Dashboard!$H$5&gt;=2016))),1,0)</f>
        <v>1</v>
      </c>
      <c r="Q2477" s="0" t="n">
        <f aca="false">J2477*P2477+ROW()*0.00000001</f>
        <v>0.83002477</v>
      </c>
    </row>
    <row r="2478" customFormat="false" ht="15" hidden="false" customHeight="false" outlineLevel="0" collapsed="false">
      <c r="A2478" s="0" t="s">
        <v>2072</v>
      </c>
      <c r="B2478" s="0" t="s">
        <v>117</v>
      </c>
      <c r="C2478" s="0" t="n">
        <v>1999</v>
      </c>
      <c r="D2478" s="0" t="s">
        <v>58</v>
      </c>
      <c r="E2478" s="0" t="s">
        <v>89</v>
      </c>
      <c r="F2478" s="0" t="n">
        <v>0.22</v>
      </c>
      <c r="G2478" s="0" t="n">
        <v>0.15</v>
      </c>
      <c r="H2478" s="0" t="n">
        <v>0.4</v>
      </c>
      <c r="I2478" s="0" t="n">
        <v>0.05</v>
      </c>
      <c r="J2478" s="0" t="n">
        <v>0.83</v>
      </c>
      <c r="N2478" s="0" t="s">
        <v>74</v>
      </c>
      <c r="P2478" s="0" t="n">
        <f aca="false">IF(AND(OR(Dashboard!$B$5="All",D2478=Dashboard!$B$5),OR(Dashboard!$D$5="All",N2478=Dashboard!$D$5),OR(AND(C2478&lt;&gt;"",C2478&gt;=Dashboard!$F$5,C2478&lt;=Dashboard!$H$5),AND(C2478="",Dashboard!$F$5&lt;=1980,Dashboard!$H$5&gt;=2016))),1,0)</f>
        <v>1</v>
      </c>
      <c r="Q2478" s="0" t="n">
        <f aca="false">J2478*P2478+ROW()*0.00000001</f>
        <v>0.83002478</v>
      </c>
    </row>
    <row r="2479" customFormat="false" ht="15" hidden="false" customHeight="false" outlineLevel="0" collapsed="false">
      <c r="A2479" s="0" t="s">
        <v>2073</v>
      </c>
      <c r="B2479" s="0" t="s">
        <v>76</v>
      </c>
      <c r="C2479" s="0" t="n">
        <v>2000</v>
      </c>
      <c r="D2479" s="0" t="s">
        <v>71</v>
      </c>
      <c r="E2479" s="0" t="s">
        <v>418</v>
      </c>
      <c r="F2479" s="0" t="n">
        <v>0.24</v>
      </c>
      <c r="G2479" s="0" t="n">
        <v>0.19</v>
      </c>
      <c r="H2479" s="0" t="n">
        <v>0.34</v>
      </c>
      <c r="I2479" s="0" t="n">
        <v>0.06</v>
      </c>
      <c r="J2479" s="0" t="n">
        <v>0.83</v>
      </c>
      <c r="K2479" s="0" t="n">
        <v>75</v>
      </c>
      <c r="L2479" s="0" t="n">
        <v>8.8</v>
      </c>
      <c r="M2479" s="0" t="s">
        <v>103</v>
      </c>
      <c r="N2479" s="0" t="s">
        <v>74</v>
      </c>
      <c r="O2479" s="0" t="s">
        <v>37</v>
      </c>
      <c r="P2479" s="0" t="n">
        <f aca="false">IF(AND(OR(Dashboard!$B$5="All",D2479=Dashboard!$B$5),OR(Dashboard!$D$5="All",N2479=Dashboard!$D$5),OR(AND(C2479&lt;&gt;"",C2479&gt;=Dashboard!$F$5,C2479&lt;=Dashboard!$H$5),AND(C2479="",Dashboard!$F$5&lt;=1980,Dashboard!$H$5&gt;=2016))),1,0)</f>
        <v>1</v>
      </c>
      <c r="Q2479" s="0" t="n">
        <f aca="false">J2479*P2479+ROW()*0.00000001</f>
        <v>0.83002479</v>
      </c>
    </row>
    <row r="2480" customFormat="false" ht="15" hidden="false" customHeight="false" outlineLevel="0" collapsed="false">
      <c r="A2480" s="0" t="s">
        <v>306</v>
      </c>
      <c r="B2480" s="0" t="s">
        <v>164</v>
      </c>
      <c r="D2480" s="0" t="s">
        <v>34</v>
      </c>
      <c r="E2480" s="0" t="s">
        <v>520</v>
      </c>
      <c r="F2480" s="0" t="n">
        <v>0.77</v>
      </c>
      <c r="G2480" s="0" t="n">
        <v>0.03</v>
      </c>
      <c r="H2480" s="0" t="n">
        <v>0</v>
      </c>
      <c r="I2480" s="0" t="n">
        <v>0.04</v>
      </c>
      <c r="J2480" s="0" t="n">
        <v>0.83</v>
      </c>
      <c r="K2480" s="0" t="n">
        <v>78</v>
      </c>
      <c r="L2480" s="0" t="n">
        <v>6.6</v>
      </c>
      <c r="M2480" s="0" t="s">
        <v>36</v>
      </c>
      <c r="N2480" s="0" t="s">
        <v>74</v>
      </c>
      <c r="O2480" s="0" t="s">
        <v>37</v>
      </c>
      <c r="P2480" s="0" t="n">
        <f aca="false">IF(AND(OR(Dashboard!$B$5="All",D2480=Dashboard!$B$5),OR(Dashboard!$D$5="All",N2480=Dashboard!$D$5),OR(AND(C2480&lt;&gt;"",C2480&gt;=Dashboard!$F$5,C2480&lt;=Dashboard!$H$5),AND(C2480="",Dashboard!$F$5&lt;=1980,Dashboard!$H$5&gt;=2016))),1,0)</f>
        <v>1</v>
      </c>
      <c r="Q2480" s="0" t="n">
        <f aca="false">J2480*P2480+ROW()*0.00000001</f>
        <v>0.8300248</v>
      </c>
    </row>
    <row r="2481" customFormat="false" ht="15" hidden="false" customHeight="false" outlineLevel="0" collapsed="false">
      <c r="A2481" s="0" t="s">
        <v>2074</v>
      </c>
      <c r="B2481" s="0" t="s">
        <v>70</v>
      </c>
      <c r="C2481" s="0" t="n">
        <v>2007</v>
      </c>
      <c r="D2481" s="0" t="s">
        <v>56</v>
      </c>
      <c r="E2481" s="0" t="s">
        <v>328</v>
      </c>
      <c r="F2481" s="0" t="n">
        <v>0.32</v>
      </c>
      <c r="G2481" s="0" t="n">
        <v>0.32</v>
      </c>
      <c r="H2481" s="0" t="n">
        <v>0.05</v>
      </c>
      <c r="I2481" s="0" t="n">
        <v>0.14</v>
      </c>
      <c r="J2481" s="0" t="n">
        <v>0.83</v>
      </c>
      <c r="K2481" s="0" t="n">
        <v>60</v>
      </c>
      <c r="L2481" s="0" t="n">
        <v>7.4</v>
      </c>
      <c r="M2481" s="0" t="s">
        <v>103</v>
      </c>
      <c r="N2481" s="0" t="s">
        <v>74</v>
      </c>
      <c r="O2481" s="0" t="s">
        <v>53</v>
      </c>
      <c r="P2481" s="0" t="n">
        <f aca="false">IF(AND(OR(Dashboard!$B$5="All",D2481=Dashboard!$B$5),OR(Dashboard!$D$5="All",N2481=Dashboard!$D$5),OR(AND(C2481&lt;&gt;"",C2481&gt;=Dashboard!$F$5,C2481&lt;=Dashboard!$H$5),AND(C2481="",Dashboard!$F$5&lt;=1980,Dashboard!$H$5&gt;=2016))),1,0)</f>
        <v>1</v>
      </c>
      <c r="Q2481" s="0" t="n">
        <f aca="false">J2481*P2481+ROW()*0.00000001</f>
        <v>0.83002481</v>
      </c>
    </row>
    <row r="2482" customFormat="false" ht="15" hidden="false" customHeight="false" outlineLevel="0" collapsed="false">
      <c r="A2482" s="0" t="s">
        <v>2075</v>
      </c>
      <c r="B2482" s="0" t="s">
        <v>64</v>
      </c>
      <c r="C2482" s="0" t="n">
        <v>2011</v>
      </c>
      <c r="D2482" s="0" t="s">
        <v>56</v>
      </c>
      <c r="E2482" s="0" t="s">
        <v>72</v>
      </c>
      <c r="F2482" s="0" t="n">
        <v>0.52</v>
      </c>
      <c r="G2482" s="0" t="n">
        <v>0.25</v>
      </c>
      <c r="H2482" s="0" t="n">
        <v>0</v>
      </c>
      <c r="I2482" s="0" t="n">
        <v>0.07</v>
      </c>
      <c r="J2482" s="0" t="n">
        <v>0.83</v>
      </c>
      <c r="K2482" s="0" t="n">
        <v>49</v>
      </c>
      <c r="L2482" s="0" t="n">
        <v>4.4</v>
      </c>
      <c r="M2482" s="0" t="s">
        <v>73</v>
      </c>
      <c r="N2482" s="0" t="s">
        <v>66</v>
      </c>
      <c r="O2482" s="0" t="s">
        <v>177</v>
      </c>
      <c r="P2482" s="0" t="n">
        <f aca="false">IF(AND(OR(Dashboard!$B$5="All",D2482=Dashboard!$B$5),OR(Dashboard!$D$5="All",N2482=Dashboard!$D$5),OR(AND(C2482&lt;&gt;"",C2482&gt;=Dashboard!$F$5,C2482&lt;=Dashboard!$H$5),AND(C2482="",Dashboard!$F$5&lt;=1980,Dashboard!$H$5&gt;=2016))),1,0)</f>
        <v>1</v>
      </c>
      <c r="Q2482" s="0" t="n">
        <f aca="false">J2482*P2482+ROW()*0.00000001</f>
        <v>0.83002482</v>
      </c>
    </row>
    <row r="2483" customFormat="false" ht="15" hidden="false" customHeight="false" outlineLevel="0" collapsed="false">
      <c r="A2483" s="0" t="s">
        <v>2076</v>
      </c>
      <c r="B2483" s="0" t="s">
        <v>85</v>
      </c>
      <c r="C2483" s="0" t="n">
        <v>2004</v>
      </c>
      <c r="D2483" s="0" t="s">
        <v>71</v>
      </c>
      <c r="E2483" s="0" t="s">
        <v>487</v>
      </c>
      <c r="F2483" s="0" t="n">
        <v>0.6</v>
      </c>
      <c r="G2483" s="0" t="n">
        <v>0.22</v>
      </c>
      <c r="H2483" s="0" t="n">
        <v>0</v>
      </c>
      <c r="I2483" s="0" t="n">
        <v>0.01</v>
      </c>
      <c r="J2483" s="0" t="n">
        <v>0.83</v>
      </c>
      <c r="K2483" s="0" t="n">
        <v>57</v>
      </c>
      <c r="L2483" s="0" t="n">
        <v>5</v>
      </c>
      <c r="M2483" s="0" t="s">
        <v>36</v>
      </c>
      <c r="N2483" s="0" t="s">
        <v>35</v>
      </c>
      <c r="O2483" s="0" t="s">
        <v>53</v>
      </c>
      <c r="P2483" s="0" t="n">
        <f aca="false">IF(AND(OR(Dashboard!$B$5="All",D2483=Dashboard!$B$5),OR(Dashboard!$D$5="All",N2483=Dashboard!$D$5),OR(AND(C2483&lt;&gt;"",C2483&gt;=Dashboard!$F$5,C2483&lt;=Dashboard!$H$5),AND(C2483="",Dashboard!$F$5&lt;=1980,Dashboard!$H$5&gt;=2016))),1,0)</f>
        <v>1</v>
      </c>
      <c r="Q2483" s="0" t="n">
        <f aca="false">J2483*P2483+ROW()*0.00000001</f>
        <v>0.83002483</v>
      </c>
    </row>
    <row r="2484" customFormat="false" ht="15" hidden="false" customHeight="false" outlineLevel="0" collapsed="false">
      <c r="A2484" s="0" t="s">
        <v>2077</v>
      </c>
      <c r="B2484" s="0" t="s">
        <v>76</v>
      </c>
      <c r="C2484" s="0" t="n">
        <v>2000</v>
      </c>
      <c r="D2484" s="0" t="s">
        <v>34</v>
      </c>
      <c r="E2484" s="0" t="s">
        <v>142</v>
      </c>
      <c r="F2484" s="0" t="n">
        <v>0.27</v>
      </c>
      <c r="G2484" s="0" t="n">
        <v>0.21</v>
      </c>
      <c r="H2484" s="0" t="n">
        <v>0.28</v>
      </c>
      <c r="I2484" s="0" t="n">
        <v>0.07</v>
      </c>
      <c r="J2484" s="0" t="n">
        <v>0.83</v>
      </c>
      <c r="N2484" s="0" t="s">
        <v>74</v>
      </c>
      <c r="P2484" s="0" t="n">
        <f aca="false">IF(AND(OR(Dashboard!$B$5="All",D2484=Dashboard!$B$5),OR(Dashboard!$D$5="All",N2484=Dashboard!$D$5),OR(AND(C2484&lt;&gt;"",C2484&gt;=Dashboard!$F$5,C2484&lt;=Dashboard!$H$5),AND(C2484="",Dashboard!$F$5&lt;=1980,Dashboard!$H$5&gt;=2016))),1,0)</f>
        <v>1</v>
      </c>
      <c r="Q2484" s="0" t="n">
        <f aca="false">J2484*P2484+ROW()*0.00000001</f>
        <v>0.83002484</v>
      </c>
    </row>
    <row r="2485" customFormat="false" ht="15" hidden="false" customHeight="false" outlineLevel="0" collapsed="false">
      <c r="A2485" s="0" t="s">
        <v>1797</v>
      </c>
      <c r="B2485" s="0" t="s">
        <v>70</v>
      </c>
      <c r="C2485" s="0" t="n">
        <v>2011</v>
      </c>
      <c r="D2485" s="0" t="s">
        <v>34</v>
      </c>
      <c r="E2485" s="0" t="s">
        <v>142</v>
      </c>
      <c r="F2485" s="0" t="n">
        <v>0.78</v>
      </c>
      <c r="G2485" s="0" t="n">
        <v>0</v>
      </c>
      <c r="H2485" s="0" t="n">
        <v>0</v>
      </c>
      <c r="I2485" s="0" t="n">
        <v>0.05</v>
      </c>
      <c r="J2485" s="0" t="n">
        <v>0.83</v>
      </c>
      <c r="K2485" s="0" t="n">
        <v>82</v>
      </c>
      <c r="L2485" s="0" t="n">
        <v>5.8</v>
      </c>
      <c r="M2485" s="0" t="s">
        <v>36</v>
      </c>
      <c r="N2485" s="0" t="s">
        <v>74</v>
      </c>
      <c r="O2485" s="0" t="s">
        <v>42</v>
      </c>
      <c r="P2485" s="0" t="n">
        <f aca="false">IF(AND(OR(Dashboard!$B$5="All",D2485=Dashboard!$B$5),OR(Dashboard!$D$5="All",N2485=Dashboard!$D$5),OR(AND(C2485&lt;&gt;"",C2485&gt;=Dashboard!$F$5,C2485&lt;=Dashboard!$H$5),AND(C2485="",Dashboard!$F$5&lt;=1980,Dashboard!$H$5&gt;=2016))),1,0)</f>
        <v>1</v>
      </c>
      <c r="Q2485" s="0" t="n">
        <f aca="false">J2485*P2485+ROW()*0.00000001</f>
        <v>0.83002485</v>
      </c>
    </row>
    <row r="2486" customFormat="false" ht="15" hidden="false" customHeight="false" outlineLevel="0" collapsed="false">
      <c r="A2486" s="0" t="s">
        <v>2078</v>
      </c>
      <c r="B2486" s="0" t="s">
        <v>144</v>
      </c>
      <c r="C2486" s="0" t="n">
        <v>2003</v>
      </c>
      <c r="D2486" s="0" t="s">
        <v>56</v>
      </c>
      <c r="E2486" s="0" t="s">
        <v>65</v>
      </c>
      <c r="F2486" s="0" t="n">
        <v>0.62</v>
      </c>
      <c r="G2486" s="0" t="n">
        <v>0.18</v>
      </c>
      <c r="H2486" s="0" t="n">
        <v>0.01</v>
      </c>
      <c r="I2486" s="0" t="n">
        <v>0.03</v>
      </c>
      <c r="J2486" s="0" t="n">
        <v>0.83</v>
      </c>
      <c r="K2486" s="0" t="n">
        <v>77</v>
      </c>
      <c r="L2486" s="0" t="n">
        <v>7.8</v>
      </c>
      <c r="M2486" s="0" t="s">
        <v>73</v>
      </c>
      <c r="N2486" s="0" t="s">
        <v>66</v>
      </c>
      <c r="O2486" s="0" t="s">
        <v>37</v>
      </c>
      <c r="P2486" s="0" t="n">
        <f aca="false">IF(AND(OR(Dashboard!$B$5="All",D2486=Dashboard!$B$5),OR(Dashboard!$D$5="All",N2486=Dashboard!$D$5),OR(AND(C2486&lt;&gt;"",C2486&gt;=Dashboard!$F$5,C2486&lt;=Dashboard!$H$5),AND(C2486="",Dashboard!$F$5&lt;=1980,Dashboard!$H$5&gt;=2016))),1,0)</f>
        <v>1</v>
      </c>
      <c r="Q2486" s="0" t="n">
        <f aca="false">J2486*P2486+ROW()*0.00000001</f>
        <v>0.83002486</v>
      </c>
    </row>
    <row r="2487" customFormat="false" ht="15" hidden="false" customHeight="false" outlineLevel="0" collapsed="false">
      <c r="A2487" s="0" t="s">
        <v>2079</v>
      </c>
      <c r="B2487" s="0" t="s">
        <v>70</v>
      </c>
      <c r="C2487" s="0" t="n">
        <v>2010</v>
      </c>
      <c r="D2487" s="0" t="s">
        <v>34</v>
      </c>
      <c r="E2487" s="0" t="s">
        <v>142</v>
      </c>
      <c r="F2487" s="0" t="n">
        <v>0.37</v>
      </c>
      <c r="G2487" s="0" t="n">
        <v>0.33</v>
      </c>
      <c r="H2487" s="0" t="n">
        <v>0</v>
      </c>
      <c r="I2487" s="0" t="n">
        <v>0.13</v>
      </c>
      <c r="J2487" s="0" t="n">
        <v>0.83</v>
      </c>
      <c r="K2487" s="0" t="n">
        <v>78</v>
      </c>
      <c r="L2487" s="0" t="n">
        <v>6.7</v>
      </c>
      <c r="M2487" s="0" t="s">
        <v>36</v>
      </c>
      <c r="N2487" s="0" t="s">
        <v>74</v>
      </c>
      <c r="O2487" s="0" t="s">
        <v>37</v>
      </c>
      <c r="P2487" s="0" t="n">
        <f aca="false">IF(AND(OR(Dashboard!$B$5="All",D2487=Dashboard!$B$5),OR(Dashboard!$D$5="All",N2487=Dashboard!$D$5),OR(AND(C2487&lt;&gt;"",C2487&gt;=Dashboard!$F$5,C2487&lt;=Dashboard!$H$5),AND(C2487="",Dashboard!$F$5&lt;=1980,Dashboard!$H$5&gt;=2016))),1,0)</f>
        <v>1</v>
      </c>
      <c r="Q2487" s="0" t="n">
        <f aca="false">J2487*P2487+ROW()*0.00000001</f>
        <v>0.83002487</v>
      </c>
    </row>
    <row r="2488" customFormat="false" ht="15" hidden="false" customHeight="false" outlineLevel="0" collapsed="false">
      <c r="A2488" s="0" t="s">
        <v>2080</v>
      </c>
      <c r="B2488" s="0" t="s">
        <v>45</v>
      </c>
      <c r="C2488" s="0" t="n">
        <v>2000</v>
      </c>
      <c r="D2488" s="0" t="s">
        <v>52</v>
      </c>
      <c r="E2488" s="0" t="s">
        <v>220</v>
      </c>
      <c r="F2488" s="0" t="n">
        <v>0</v>
      </c>
      <c r="G2488" s="0" t="n">
        <v>0</v>
      </c>
      <c r="H2488" s="0" t="n">
        <v>0.83</v>
      </c>
      <c r="I2488" s="0" t="n">
        <v>0</v>
      </c>
      <c r="J2488" s="0" t="n">
        <v>0.83</v>
      </c>
      <c r="N2488" s="0" t="s">
        <v>35</v>
      </c>
      <c r="P2488" s="0" t="n">
        <f aca="false">IF(AND(OR(Dashboard!$B$5="All",D2488=Dashboard!$B$5),OR(Dashboard!$D$5="All",N2488=Dashboard!$D$5),OR(AND(C2488&lt;&gt;"",C2488&gt;=Dashboard!$F$5,C2488&lt;=Dashboard!$H$5),AND(C2488="",Dashboard!$F$5&lt;=1980,Dashboard!$H$5&gt;=2016))),1,0)</f>
        <v>1</v>
      </c>
      <c r="Q2488" s="0" t="n">
        <f aca="false">J2488*P2488+ROW()*0.00000001</f>
        <v>0.83002488</v>
      </c>
    </row>
    <row r="2489" customFormat="false" ht="15" hidden="false" customHeight="false" outlineLevel="0" collapsed="false">
      <c r="A2489" s="0" t="s">
        <v>1431</v>
      </c>
      <c r="B2489" s="0" t="s">
        <v>33</v>
      </c>
      <c r="C2489" s="0" t="n">
        <v>2008</v>
      </c>
      <c r="D2489" s="0" t="s">
        <v>102</v>
      </c>
      <c r="E2489" s="0" t="s">
        <v>418</v>
      </c>
      <c r="F2489" s="0" t="n">
        <v>0.44</v>
      </c>
      <c r="G2489" s="0" t="n">
        <v>0.31</v>
      </c>
      <c r="H2489" s="0" t="n">
        <v>0</v>
      </c>
      <c r="I2489" s="0" t="n">
        <v>0.08</v>
      </c>
      <c r="J2489" s="0" t="n">
        <v>0.83</v>
      </c>
      <c r="K2489" s="0" t="n">
        <v>79</v>
      </c>
      <c r="L2489" s="0" t="n">
        <v>8.5</v>
      </c>
      <c r="M2489" s="0" t="s">
        <v>103</v>
      </c>
      <c r="N2489" s="0" t="s">
        <v>35</v>
      </c>
      <c r="O2489" s="0" t="s">
        <v>37</v>
      </c>
      <c r="P2489" s="0" t="n">
        <f aca="false">IF(AND(OR(Dashboard!$B$5="All",D2489=Dashboard!$B$5),OR(Dashboard!$D$5="All",N2489=Dashboard!$D$5),OR(AND(C2489&lt;&gt;"",C2489&gt;=Dashboard!$F$5,C2489&lt;=Dashboard!$H$5),AND(C2489="",Dashboard!$F$5&lt;=1980,Dashboard!$H$5&gt;=2016))),1,0)</f>
        <v>1</v>
      </c>
      <c r="Q2489" s="0" t="n">
        <f aca="false">J2489*P2489+ROW()*0.00000001</f>
        <v>0.83002489</v>
      </c>
    </row>
    <row r="2490" customFormat="false" ht="15" hidden="false" customHeight="false" outlineLevel="0" collapsed="false">
      <c r="A2490" s="0" t="s">
        <v>2081</v>
      </c>
      <c r="B2490" s="0" t="s">
        <v>117</v>
      </c>
      <c r="C2490" s="0" t="n">
        <v>1998</v>
      </c>
      <c r="D2490" s="0" t="s">
        <v>52</v>
      </c>
      <c r="E2490" s="0" t="s">
        <v>520</v>
      </c>
      <c r="F2490" s="0" t="n">
        <v>0.46</v>
      </c>
      <c r="G2490" s="0" t="n">
        <v>0.31</v>
      </c>
      <c r="H2490" s="0" t="n">
        <v>0</v>
      </c>
      <c r="I2490" s="0" t="n">
        <v>0.05</v>
      </c>
      <c r="J2490" s="0" t="n">
        <v>0.83</v>
      </c>
      <c r="N2490" s="0" t="s">
        <v>74</v>
      </c>
      <c r="P2490" s="0" t="n">
        <f aca="false">IF(AND(OR(Dashboard!$B$5="All",D2490=Dashboard!$B$5),OR(Dashboard!$D$5="All",N2490=Dashboard!$D$5),OR(AND(C2490&lt;&gt;"",C2490&gt;=Dashboard!$F$5,C2490&lt;=Dashboard!$H$5),AND(C2490="",Dashboard!$F$5&lt;=1980,Dashboard!$H$5&gt;=2016))),1,0)</f>
        <v>1</v>
      </c>
      <c r="Q2490" s="0" t="n">
        <f aca="false">J2490*P2490+ROW()*0.00000001</f>
        <v>0.8300249</v>
      </c>
    </row>
    <row r="2491" customFormat="false" ht="15" hidden="false" customHeight="false" outlineLevel="0" collapsed="false">
      <c r="A2491" s="0" t="s">
        <v>2082</v>
      </c>
      <c r="B2491" s="0" t="s">
        <v>117</v>
      </c>
      <c r="C2491" s="0" t="n">
        <v>1997</v>
      </c>
      <c r="D2491" s="0" t="s">
        <v>114</v>
      </c>
      <c r="E2491" s="0" t="s">
        <v>211</v>
      </c>
      <c r="F2491" s="0" t="n">
        <v>0.39</v>
      </c>
      <c r="G2491" s="0" t="n">
        <v>0.26</v>
      </c>
      <c r="H2491" s="0" t="n">
        <v>0.12</v>
      </c>
      <c r="I2491" s="0" t="n">
        <v>0.05</v>
      </c>
      <c r="J2491" s="0" t="n">
        <v>0.83</v>
      </c>
      <c r="N2491" s="0" t="s">
        <v>74</v>
      </c>
      <c r="P2491" s="0" t="n">
        <f aca="false">IF(AND(OR(Dashboard!$B$5="All",D2491=Dashboard!$B$5),OR(Dashboard!$D$5="All",N2491=Dashboard!$D$5),OR(AND(C2491&lt;&gt;"",C2491&gt;=Dashboard!$F$5,C2491&lt;=Dashboard!$H$5),AND(C2491="",Dashboard!$F$5&lt;=1980,Dashboard!$H$5&gt;=2016))),1,0)</f>
        <v>1</v>
      </c>
      <c r="Q2491" s="0" t="n">
        <f aca="false">J2491*P2491+ROW()*0.00000001</f>
        <v>0.83002491</v>
      </c>
    </row>
    <row r="2492" customFormat="false" ht="15" hidden="false" customHeight="false" outlineLevel="0" collapsed="false">
      <c r="A2492" s="0" t="s">
        <v>2083</v>
      </c>
      <c r="B2492" s="0" t="s">
        <v>76</v>
      </c>
      <c r="C2492" s="0" t="n">
        <v>2005</v>
      </c>
      <c r="D2492" s="0" t="s">
        <v>16</v>
      </c>
      <c r="E2492" s="0" t="s">
        <v>89</v>
      </c>
      <c r="F2492" s="0" t="n">
        <v>0.69</v>
      </c>
      <c r="G2492" s="0" t="n">
        <v>0.03</v>
      </c>
      <c r="H2492" s="0" t="n">
        <v>0</v>
      </c>
      <c r="I2492" s="0" t="n">
        <v>0.11</v>
      </c>
      <c r="J2492" s="0" t="n">
        <v>0.83</v>
      </c>
      <c r="K2492" s="0" t="n">
        <v>83</v>
      </c>
      <c r="L2492" s="0" t="n">
        <v>8.8</v>
      </c>
      <c r="M2492" s="0" t="s">
        <v>125</v>
      </c>
      <c r="N2492" s="0" t="s">
        <v>74</v>
      </c>
      <c r="O2492" s="0" t="s">
        <v>42</v>
      </c>
      <c r="P2492" s="0" t="n">
        <f aca="false">IF(AND(OR(Dashboard!$B$5="All",D2492=Dashboard!$B$5),OR(Dashboard!$D$5="All",N2492=Dashboard!$D$5),OR(AND(C2492&lt;&gt;"",C2492&gt;=Dashboard!$F$5,C2492&lt;=Dashboard!$H$5),AND(C2492="",Dashboard!$F$5&lt;=1980,Dashboard!$H$5&gt;=2016))),1,0)</f>
        <v>1</v>
      </c>
      <c r="Q2492" s="0" t="n">
        <f aca="false">J2492*P2492+ROW()*0.00000001</f>
        <v>0.83002492</v>
      </c>
    </row>
    <row r="2493" customFormat="false" ht="15" hidden="false" customHeight="false" outlineLevel="0" collapsed="false">
      <c r="A2493" s="0" t="s">
        <v>2084</v>
      </c>
      <c r="B2493" s="0" t="s">
        <v>76</v>
      </c>
      <c r="D2493" s="0" t="s">
        <v>34</v>
      </c>
      <c r="E2493" s="0" t="s">
        <v>520</v>
      </c>
      <c r="F2493" s="0" t="n">
        <v>0.41</v>
      </c>
      <c r="G2493" s="0" t="n">
        <v>0.32</v>
      </c>
      <c r="H2493" s="0" t="n">
        <v>0</v>
      </c>
      <c r="I2493" s="0" t="n">
        <v>0.11</v>
      </c>
      <c r="J2493" s="0" t="n">
        <v>0.83</v>
      </c>
      <c r="K2493" s="0" t="n">
        <v>77</v>
      </c>
      <c r="L2493" s="0" t="n">
        <v>8.2</v>
      </c>
      <c r="M2493" s="0" t="s">
        <v>36</v>
      </c>
      <c r="N2493" s="0" t="s">
        <v>74</v>
      </c>
      <c r="O2493" s="0" t="s">
        <v>37</v>
      </c>
      <c r="P2493" s="0" t="n">
        <f aca="false">IF(AND(OR(Dashboard!$B$5="All",D2493=Dashboard!$B$5),OR(Dashboard!$D$5="All",N2493=Dashboard!$D$5),OR(AND(C2493&lt;&gt;"",C2493&gt;=Dashboard!$F$5,C2493&lt;=Dashboard!$H$5),AND(C2493="",Dashboard!$F$5&lt;=1980,Dashboard!$H$5&gt;=2016))),1,0)</f>
        <v>1</v>
      </c>
      <c r="Q2493" s="0" t="n">
        <f aca="false">J2493*P2493+ROW()*0.00000001</f>
        <v>0.83002493</v>
      </c>
    </row>
    <row r="2494" customFormat="false" ht="15" hidden="false" customHeight="false" outlineLevel="0" collapsed="false">
      <c r="A2494" s="0" t="s">
        <v>2085</v>
      </c>
      <c r="B2494" s="0" t="s">
        <v>33</v>
      </c>
      <c r="C2494" s="0" t="n">
        <v>2009</v>
      </c>
      <c r="D2494" s="0" t="s">
        <v>41</v>
      </c>
      <c r="E2494" s="0" t="s">
        <v>142</v>
      </c>
      <c r="F2494" s="0" t="n">
        <v>0.45</v>
      </c>
      <c r="G2494" s="0" t="n">
        <v>0.3</v>
      </c>
      <c r="H2494" s="0" t="n">
        <v>0</v>
      </c>
      <c r="I2494" s="0" t="n">
        <v>0.08</v>
      </c>
      <c r="J2494" s="0" t="n">
        <v>0.83</v>
      </c>
      <c r="K2494" s="0" t="n">
        <v>69</v>
      </c>
      <c r="L2494" s="0" t="n">
        <v>7.4</v>
      </c>
      <c r="M2494" s="0" t="s">
        <v>125</v>
      </c>
      <c r="N2494" s="0" t="s">
        <v>35</v>
      </c>
      <c r="O2494" s="0" t="s">
        <v>67</v>
      </c>
      <c r="P2494" s="0" t="n">
        <f aca="false">IF(AND(OR(Dashboard!$B$5="All",D2494=Dashboard!$B$5),OR(Dashboard!$D$5="All",N2494=Dashboard!$D$5),OR(AND(C2494&lt;&gt;"",C2494&gt;=Dashboard!$F$5,C2494&lt;=Dashboard!$H$5),AND(C2494="",Dashboard!$F$5&lt;=1980,Dashboard!$H$5&gt;=2016))),1,0)</f>
        <v>1</v>
      </c>
      <c r="Q2494" s="0" t="n">
        <f aca="false">J2494*P2494+ROW()*0.00000001</f>
        <v>0.83002494</v>
      </c>
    </row>
    <row r="2495" customFormat="false" ht="15" hidden="false" customHeight="false" outlineLevel="0" collapsed="false">
      <c r="A2495" s="0" t="s">
        <v>2086</v>
      </c>
      <c r="B2495" s="0" t="s">
        <v>70</v>
      </c>
      <c r="C2495" s="0" t="n">
        <v>2012</v>
      </c>
      <c r="D2495" s="0" t="s">
        <v>102</v>
      </c>
      <c r="E2495" s="0" t="s">
        <v>211</v>
      </c>
      <c r="F2495" s="0" t="n">
        <v>0.42</v>
      </c>
      <c r="G2495" s="0" t="n">
        <v>0.21</v>
      </c>
      <c r="H2495" s="0" t="n">
        <v>0.1</v>
      </c>
      <c r="I2495" s="0" t="n">
        <v>0.09</v>
      </c>
      <c r="J2495" s="0" t="n">
        <v>0.83</v>
      </c>
      <c r="K2495" s="0" t="n">
        <v>84</v>
      </c>
      <c r="L2495" s="0" t="n">
        <v>5.3</v>
      </c>
      <c r="M2495" s="0" t="s">
        <v>103</v>
      </c>
      <c r="N2495" s="0" t="s">
        <v>74</v>
      </c>
      <c r="O2495" s="0" t="s">
        <v>42</v>
      </c>
      <c r="P2495" s="0" t="n">
        <f aca="false">IF(AND(OR(Dashboard!$B$5="All",D2495=Dashboard!$B$5),OR(Dashboard!$D$5="All",N2495=Dashboard!$D$5),OR(AND(C2495&lt;&gt;"",C2495&gt;=Dashboard!$F$5,C2495&lt;=Dashboard!$H$5),AND(C2495="",Dashboard!$F$5&lt;=1980,Dashboard!$H$5&gt;=2016))),1,0)</f>
        <v>1</v>
      </c>
      <c r="Q2495" s="0" t="n">
        <f aca="false">J2495*P2495+ROW()*0.00000001</f>
        <v>0.83002495</v>
      </c>
    </row>
    <row r="2496" customFormat="false" ht="15" hidden="false" customHeight="false" outlineLevel="0" collapsed="false">
      <c r="A2496" s="0" t="s">
        <v>2087</v>
      </c>
      <c r="B2496" s="0" t="s">
        <v>117</v>
      </c>
      <c r="C2496" s="0" t="n">
        <v>1998</v>
      </c>
      <c r="D2496" s="0" t="s">
        <v>16</v>
      </c>
      <c r="E2496" s="0" t="s">
        <v>89</v>
      </c>
      <c r="F2496" s="0" t="n">
        <v>0.46</v>
      </c>
      <c r="G2496" s="0" t="n">
        <v>0.31</v>
      </c>
      <c r="H2496" s="0" t="n">
        <v>0</v>
      </c>
      <c r="I2496" s="0" t="n">
        <v>0.05</v>
      </c>
      <c r="J2496" s="0" t="n">
        <v>0.83</v>
      </c>
      <c r="N2496" s="0" t="s">
        <v>74</v>
      </c>
      <c r="P2496" s="0" t="n">
        <f aca="false">IF(AND(OR(Dashboard!$B$5="All",D2496=Dashboard!$B$5),OR(Dashboard!$D$5="All",N2496=Dashboard!$D$5),OR(AND(C2496&lt;&gt;"",C2496&gt;=Dashboard!$F$5,C2496&lt;=Dashboard!$H$5),AND(C2496="",Dashboard!$F$5&lt;=1980,Dashboard!$H$5&gt;=2016))),1,0)</f>
        <v>1</v>
      </c>
      <c r="Q2496" s="0" t="n">
        <f aca="false">J2496*P2496+ROW()*0.00000001</f>
        <v>0.83002496</v>
      </c>
    </row>
    <row r="2497" customFormat="false" ht="15" hidden="false" customHeight="false" outlineLevel="0" collapsed="false">
      <c r="A2497" s="0" t="s">
        <v>2088</v>
      </c>
      <c r="B2497" s="0" t="s">
        <v>117</v>
      </c>
      <c r="C2497" s="0" t="n">
        <v>1996</v>
      </c>
      <c r="D2497" s="0" t="s">
        <v>114</v>
      </c>
      <c r="E2497" s="0" t="s">
        <v>2089</v>
      </c>
      <c r="F2497" s="0" t="n">
        <v>0.46</v>
      </c>
      <c r="G2497" s="0" t="n">
        <v>0.31</v>
      </c>
      <c r="H2497" s="0" t="n">
        <v>0</v>
      </c>
      <c r="I2497" s="0" t="n">
        <v>0.05</v>
      </c>
      <c r="J2497" s="0" t="n">
        <v>0.83</v>
      </c>
      <c r="N2497" s="0" t="s">
        <v>74</v>
      </c>
      <c r="P2497" s="0" t="n">
        <f aca="false">IF(AND(OR(Dashboard!$B$5="All",D2497=Dashboard!$B$5),OR(Dashboard!$D$5="All",N2497=Dashboard!$D$5),OR(AND(C2497&lt;&gt;"",C2497&gt;=Dashboard!$F$5,C2497&lt;=Dashboard!$H$5),AND(C2497="",Dashboard!$F$5&lt;=1980,Dashboard!$H$5&gt;=2016))),1,0)</f>
        <v>1</v>
      </c>
      <c r="Q2497" s="0" t="n">
        <f aca="false">J2497*P2497+ROW()*0.00000001</f>
        <v>0.83002497</v>
      </c>
    </row>
    <row r="2498" customFormat="false" ht="15" hidden="false" customHeight="false" outlineLevel="0" collapsed="false">
      <c r="A2498" s="0" t="s">
        <v>2090</v>
      </c>
      <c r="B2498" s="0" t="s">
        <v>64</v>
      </c>
      <c r="C2498" s="0" t="n">
        <v>2008</v>
      </c>
      <c r="D2498" s="0" t="s">
        <v>246</v>
      </c>
      <c r="E2498" s="0" t="s">
        <v>72</v>
      </c>
      <c r="F2498" s="0" t="n">
        <v>0.58</v>
      </c>
      <c r="G2498" s="0" t="n">
        <v>0.17</v>
      </c>
      <c r="H2498" s="0" t="n">
        <v>0</v>
      </c>
      <c r="I2498" s="0" t="n">
        <v>0.07</v>
      </c>
      <c r="J2498" s="0" t="n">
        <v>0.83</v>
      </c>
      <c r="K2498" s="0" t="n">
        <v>84</v>
      </c>
      <c r="L2498" s="0" t="n">
        <v>7.8</v>
      </c>
      <c r="M2498" s="0" t="s">
        <v>125</v>
      </c>
      <c r="N2498" s="0" t="s">
        <v>66</v>
      </c>
      <c r="O2498" s="0" t="s">
        <v>42</v>
      </c>
      <c r="P2498" s="0" t="n">
        <f aca="false">IF(AND(OR(Dashboard!$B$5="All",D2498=Dashboard!$B$5),OR(Dashboard!$D$5="All",N2498=Dashboard!$D$5),OR(AND(C2498&lt;&gt;"",C2498&gt;=Dashboard!$F$5,C2498&lt;=Dashboard!$H$5),AND(C2498="",Dashboard!$F$5&lt;=1980,Dashboard!$H$5&gt;=2016))),1,0)</f>
        <v>1</v>
      </c>
      <c r="Q2498" s="0" t="n">
        <f aca="false">J2498*P2498+ROW()*0.00000001</f>
        <v>0.83002498</v>
      </c>
    </row>
    <row r="2499" customFormat="false" ht="15" hidden="false" customHeight="false" outlineLevel="0" collapsed="false">
      <c r="A2499" s="0" t="s">
        <v>2091</v>
      </c>
      <c r="B2499" s="0" t="s">
        <v>97</v>
      </c>
      <c r="C2499" s="0" t="n">
        <v>2011</v>
      </c>
      <c r="D2499" s="0" t="s">
        <v>46</v>
      </c>
      <c r="E2499" s="0" t="s">
        <v>328</v>
      </c>
      <c r="F2499" s="0" t="n">
        <v>0.43</v>
      </c>
      <c r="G2499" s="0" t="n">
        <v>0.19</v>
      </c>
      <c r="H2499" s="0" t="n">
        <v>0.14</v>
      </c>
      <c r="I2499" s="0" t="n">
        <v>0.06</v>
      </c>
      <c r="J2499" s="0" t="n">
        <v>0.83</v>
      </c>
      <c r="K2499" s="0" t="n">
        <v>75</v>
      </c>
      <c r="L2499" s="0" t="n">
        <v>7.6</v>
      </c>
      <c r="M2499" s="0" t="s">
        <v>103</v>
      </c>
      <c r="N2499" s="0" t="s">
        <v>35</v>
      </c>
      <c r="O2499" s="0" t="s">
        <v>37</v>
      </c>
      <c r="P2499" s="0" t="n">
        <f aca="false">IF(AND(OR(Dashboard!$B$5="All",D2499=Dashboard!$B$5),OR(Dashboard!$D$5="All",N2499=Dashboard!$D$5),OR(AND(C2499&lt;&gt;"",C2499&gt;=Dashboard!$F$5,C2499&lt;=Dashboard!$H$5),AND(C2499="",Dashboard!$F$5&lt;=1980,Dashboard!$H$5&gt;=2016))),1,0)</f>
        <v>1</v>
      </c>
      <c r="Q2499" s="0" t="n">
        <f aca="false">J2499*P2499+ROW()*0.00000001</f>
        <v>0.83002499</v>
      </c>
    </row>
    <row r="2500" customFormat="false" ht="15" hidden="false" customHeight="false" outlineLevel="0" collapsed="false">
      <c r="A2500" s="0" t="s">
        <v>1609</v>
      </c>
      <c r="B2500" s="0" t="s">
        <v>70</v>
      </c>
      <c r="C2500" s="0" t="n">
        <v>2011</v>
      </c>
      <c r="D2500" s="0" t="s">
        <v>71</v>
      </c>
      <c r="E2500" s="0" t="s">
        <v>142</v>
      </c>
      <c r="F2500" s="0" t="n">
        <v>0.4</v>
      </c>
      <c r="G2500" s="0" t="n">
        <v>0.26</v>
      </c>
      <c r="H2500" s="0" t="n">
        <v>0.05</v>
      </c>
      <c r="I2500" s="0" t="n">
        <v>0.11</v>
      </c>
      <c r="J2500" s="0" t="n">
        <v>0.83</v>
      </c>
      <c r="K2500" s="0" t="n">
        <v>82</v>
      </c>
      <c r="L2500" s="0" t="n">
        <v>4.3</v>
      </c>
      <c r="M2500" s="0" t="s">
        <v>73</v>
      </c>
      <c r="N2500" s="0" t="s">
        <v>74</v>
      </c>
      <c r="O2500" s="0" t="s">
        <v>42</v>
      </c>
      <c r="P2500" s="0" t="n">
        <f aca="false">IF(AND(OR(Dashboard!$B$5="All",D2500=Dashboard!$B$5),OR(Dashboard!$D$5="All",N2500=Dashboard!$D$5),OR(AND(C2500&lt;&gt;"",C2500&gt;=Dashboard!$F$5,C2500&lt;=Dashboard!$H$5),AND(C2500="",Dashboard!$F$5&lt;=1980,Dashboard!$H$5&gt;=2016))),1,0)</f>
        <v>1</v>
      </c>
      <c r="Q2500" s="0" t="n">
        <f aca="false">J2500*P2500+ROW()*0.00000001</f>
        <v>0.830025</v>
      </c>
    </row>
    <row r="2501" customFormat="false" ht="15" hidden="false" customHeight="false" outlineLevel="0" collapsed="false">
      <c r="A2501" s="0" t="s">
        <v>90</v>
      </c>
      <c r="B2501" s="0" t="s">
        <v>33</v>
      </c>
      <c r="C2501" s="0" t="n">
        <v>2011</v>
      </c>
      <c r="D2501" s="0" t="s">
        <v>56</v>
      </c>
      <c r="E2501" s="0" t="s">
        <v>91</v>
      </c>
      <c r="F2501" s="0" t="n">
        <v>0.55</v>
      </c>
      <c r="G2501" s="0" t="n">
        <v>0.2</v>
      </c>
      <c r="H2501" s="0" t="n">
        <v>0</v>
      </c>
      <c r="I2501" s="0" t="n">
        <v>0.08</v>
      </c>
      <c r="J2501" s="0" t="n">
        <v>0.82</v>
      </c>
      <c r="K2501" s="0" t="n">
        <v>70</v>
      </c>
      <c r="L2501" s="0" t="n">
        <v>1.8</v>
      </c>
      <c r="M2501" s="0" t="s">
        <v>73</v>
      </c>
      <c r="N2501" s="0" t="s">
        <v>35</v>
      </c>
      <c r="O2501" s="0" t="s">
        <v>67</v>
      </c>
      <c r="P2501" s="0" t="n">
        <f aca="false">IF(AND(OR(Dashboard!$B$5="All",D2501=Dashboard!$B$5),OR(Dashboard!$D$5="All",N2501=Dashboard!$D$5),OR(AND(C2501&lt;&gt;"",C2501&gt;=Dashboard!$F$5,C2501&lt;=Dashboard!$H$5),AND(C2501="",Dashboard!$F$5&lt;=1980,Dashboard!$H$5&gt;=2016))),1,0)</f>
        <v>1</v>
      </c>
      <c r="Q2501" s="0" t="n">
        <f aca="false">J2501*P2501+ROW()*0.00000001</f>
        <v>0.82002501</v>
      </c>
    </row>
    <row r="2502" customFormat="false" ht="15" hidden="false" customHeight="false" outlineLevel="0" collapsed="false">
      <c r="A2502" s="0" t="s">
        <v>2092</v>
      </c>
      <c r="B2502" s="0" t="s">
        <v>70</v>
      </c>
      <c r="C2502" s="0" t="n">
        <v>2012</v>
      </c>
      <c r="D2502" s="0" t="s">
        <v>71</v>
      </c>
      <c r="E2502" s="0" t="s">
        <v>89</v>
      </c>
      <c r="F2502" s="0" t="n">
        <v>0.73</v>
      </c>
      <c r="G2502" s="0" t="n">
        <v>0</v>
      </c>
      <c r="H2502" s="0" t="n">
        <v>0</v>
      </c>
      <c r="I2502" s="0" t="n">
        <v>0.1</v>
      </c>
      <c r="J2502" s="0" t="n">
        <v>0.82</v>
      </c>
      <c r="L2502" s="0" t="n">
        <v>8.3</v>
      </c>
      <c r="M2502" s="0" t="s">
        <v>73</v>
      </c>
      <c r="N2502" s="0" t="s">
        <v>74</v>
      </c>
      <c r="P2502" s="0" t="n">
        <f aca="false">IF(AND(OR(Dashboard!$B$5="All",D2502=Dashboard!$B$5),OR(Dashboard!$D$5="All",N2502=Dashboard!$D$5),OR(AND(C2502&lt;&gt;"",C2502&gt;=Dashboard!$F$5,C2502&lt;=Dashboard!$H$5),AND(C2502="",Dashboard!$F$5&lt;=1980,Dashboard!$H$5&gt;=2016))),1,0)</f>
        <v>1</v>
      </c>
      <c r="Q2502" s="0" t="n">
        <f aca="false">J2502*P2502+ROW()*0.00000001</f>
        <v>0.82002502</v>
      </c>
    </row>
    <row r="2503" customFormat="false" ht="15" hidden="false" customHeight="false" outlineLevel="0" collapsed="false">
      <c r="A2503" s="0" t="s">
        <v>1851</v>
      </c>
      <c r="B2503" s="0" t="s">
        <v>50</v>
      </c>
      <c r="C2503" s="0" t="n">
        <v>2009</v>
      </c>
      <c r="D2503" s="0" t="s">
        <v>71</v>
      </c>
      <c r="E2503" s="0" t="s">
        <v>243</v>
      </c>
      <c r="F2503" s="0" t="n">
        <v>0.6</v>
      </c>
      <c r="G2503" s="0" t="n">
        <v>0.16</v>
      </c>
      <c r="H2503" s="0" t="n">
        <v>0</v>
      </c>
      <c r="I2503" s="0" t="n">
        <v>0.07</v>
      </c>
      <c r="J2503" s="0" t="n">
        <v>0.82</v>
      </c>
      <c r="N2503" s="0" t="s">
        <v>35</v>
      </c>
      <c r="P2503" s="0" t="n">
        <f aca="false">IF(AND(OR(Dashboard!$B$5="All",D2503=Dashboard!$B$5),OR(Dashboard!$D$5="All",N2503=Dashboard!$D$5),OR(AND(C2503&lt;&gt;"",C2503&gt;=Dashboard!$F$5,C2503&lt;=Dashboard!$H$5),AND(C2503="",Dashboard!$F$5&lt;=1980,Dashboard!$H$5&gt;=2016))),1,0)</f>
        <v>1</v>
      </c>
      <c r="Q2503" s="0" t="n">
        <f aca="false">J2503*P2503+ROW()*0.00000001</f>
        <v>0.82002503</v>
      </c>
    </row>
    <row r="2504" customFormat="false" ht="15" hidden="false" customHeight="false" outlineLevel="0" collapsed="false">
      <c r="A2504" s="0" t="s">
        <v>454</v>
      </c>
      <c r="B2504" s="0" t="s">
        <v>144</v>
      </c>
      <c r="C2504" s="0" t="n">
        <v>2002</v>
      </c>
      <c r="D2504" s="0" t="s">
        <v>56</v>
      </c>
      <c r="E2504" s="0" t="s">
        <v>142</v>
      </c>
      <c r="F2504" s="0" t="n">
        <v>0.58</v>
      </c>
      <c r="G2504" s="0" t="n">
        <v>0.22</v>
      </c>
      <c r="H2504" s="0" t="n">
        <v>0</v>
      </c>
      <c r="I2504" s="0" t="n">
        <v>0.03</v>
      </c>
      <c r="J2504" s="0" t="n">
        <v>0.82</v>
      </c>
      <c r="K2504" s="0" t="n">
        <v>78</v>
      </c>
      <c r="L2504" s="0" t="n">
        <v>7.8</v>
      </c>
      <c r="M2504" s="0" t="s">
        <v>103</v>
      </c>
      <c r="N2504" s="0" t="s">
        <v>66</v>
      </c>
      <c r="O2504" s="0" t="s">
        <v>37</v>
      </c>
      <c r="P2504" s="0" t="n">
        <f aca="false">IF(AND(OR(Dashboard!$B$5="All",D2504=Dashboard!$B$5),OR(Dashboard!$D$5="All",N2504=Dashboard!$D$5),OR(AND(C2504&lt;&gt;"",C2504&gt;=Dashboard!$F$5,C2504&lt;=Dashboard!$H$5),AND(C2504="",Dashboard!$F$5&lt;=1980,Dashboard!$H$5&gt;=2016))),1,0)</f>
        <v>1</v>
      </c>
      <c r="Q2504" s="0" t="n">
        <f aca="false">J2504*P2504+ROW()*0.00000001</f>
        <v>0.82002504</v>
      </c>
    </row>
    <row r="2505" customFormat="false" ht="15" hidden="false" customHeight="false" outlineLevel="0" collapsed="false">
      <c r="A2505" s="0" t="s">
        <v>315</v>
      </c>
      <c r="B2505" s="0" t="s">
        <v>186</v>
      </c>
      <c r="C2505" s="0" t="n">
        <v>2001</v>
      </c>
      <c r="D2505" s="0" t="s">
        <v>34</v>
      </c>
      <c r="E2505" s="0" t="s">
        <v>91</v>
      </c>
      <c r="F2505" s="0" t="n">
        <v>0.64</v>
      </c>
      <c r="G2505" s="0" t="n">
        <v>0.17</v>
      </c>
      <c r="H2505" s="0" t="n">
        <v>0</v>
      </c>
      <c r="I2505" s="0" t="n">
        <v>0.02</v>
      </c>
      <c r="J2505" s="0" t="n">
        <v>0.82</v>
      </c>
      <c r="K2505" s="0" t="n">
        <v>91</v>
      </c>
      <c r="L2505" s="0" t="n">
        <v>9</v>
      </c>
      <c r="M2505" s="0" t="s">
        <v>103</v>
      </c>
      <c r="N2505" s="0" t="s">
        <v>35</v>
      </c>
      <c r="O2505" s="0" t="s">
        <v>60</v>
      </c>
      <c r="P2505" s="0" t="n">
        <f aca="false">IF(AND(OR(Dashboard!$B$5="All",D2505=Dashboard!$B$5),OR(Dashboard!$D$5="All",N2505=Dashboard!$D$5),OR(AND(C2505&lt;&gt;"",C2505&gt;=Dashboard!$F$5,C2505&lt;=Dashboard!$H$5),AND(C2505="",Dashboard!$F$5&lt;=1980,Dashboard!$H$5&gt;=2016))),1,0)</f>
        <v>1</v>
      </c>
      <c r="Q2505" s="0" t="n">
        <f aca="false">J2505*P2505+ROW()*0.00000001</f>
        <v>0.82002505</v>
      </c>
    </row>
    <row r="2506" customFormat="false" ht="15" hidden="false" customHeight="false" outlineLevel="0" collapsed="false">
      <c r="A2506" s="0" t="s">
        <v>646</v>
      </c>
      <c r="B2506" s="0" t="s">
        <v>76</v>
      </c>
      <c r="C2506" s="0" t="n">
        <v>2006</v>
      </c>
      <c r="D2506" s="0" t="s">
        <v>46</v>
      </c>
      <c r="E2506" s="0" t="s">
        <v>91</v>
      </c>
      <c r="F2506" s="0" t="n">
        <v>0.69</v>
      </c>
      <c r="G2506" s="0" t="n">
        <v>0.03</v>
      </c>
      <c r="H2506" s="0" t="n">
        <v>0</v>
      </c>
      <c r="I2506" s="0" t="n">
        <v>0.11</v>
      </c>
      <c r="J2506" s="0" t="n">
        <v>0.82</v>
      </c>
      <c r="K2506" s="0" t="n">
        <v>81</v>
      </c>
      <c r="L2506" s="0" t="n">
        <v>8.2</v>
      </c>
      <c r="M2506" s="0" t="s">
        <v>103</v>
      </c>
      <c r="N2506" s="0" t="s">
        <v>74</v>
      </c>
      <c r="O2506" s="0" t="s">
        <v>42</v>
      </c>
      <c r="P2506" s="0" t="n">
        <f aca="false">IF(AND(OR(Dashboard!$B$5="All",D2506=Dashboard!$B$5),OR(Dashboard!$D$5="All",N2506=Dashboard!$D$5),OR(AND(C2506&lt;&gt;"",C2506&gt;=Dashboard!$F$5,C2506&lt;=Dashboard!$H$5),AND(C2506="",Dashboard!$F$5&lt;=1980,Dashboard!$H$5&gt;=2016))),1,0)</f>
        <v>1</v>
      </c>
      <c r="Q2506" s="0" t="n">
        <f aca="false">J2506*P2506+ROW()*0.00000001</f>
        <v>0.82002506</v>
      </c>
    </row>
    <row r="2507" customFormat="false" ht="15" hidden="false" customHeight="false" outlineLevel="0" collapsed="false">
      <c r="A2507" s="0" t="s">
        <v>2093</v>
      </c>
      <c r="B2507" s="0" t="s">
        <v>64</v>
      </c>
      <c r="C2507" s="0" t="n">
        <v>2010</v>
      </c>
      <c r="D2507" s="0" t="s">
        <v>52</v>
      </c>
      <c r="E2507" s="0" t="s">
        <v>91</v>
      </c>
      <c r="F2507" s="0" t="n">
        <v>0.64</v>
      </c>
      <c r="G2507" s="0" t="n">
        <v>0.12</v>
      </c>
      <c r="H2507" s="0" t="n">
        <v>0</v>
      </c>
      <c r="I2507" s="0" t="n">
        <v>0.06</v>
      </c>
      <c r="J2507" s="0" t="n">
        <v>0.82</v>
      </c>
      <c r="K2507" s="0" t="n">
        <v>86</v>
      </c>
      <c r="L2507" s="0" t="n">
        <v>7.9</v>
      </c>
      <c r="M2507" s="0" t="s">
        <v>103</v>
      </c>
      <c r="N2507" s="0" t="s">
        <v>66</v>
      </c>
      <c r="O2507" s="0" t="s">
        <v>42</v>
      </c>
      <c r="P2507" s="0" t="n">
        <f aca="false">IF(AND(OR(Dashboard!$B$5="All",D2507=Dashboard!$B$5),OR(Dashboard!$D$5="All",N2507=Dashboard!$D$5),OR(AND(C2507&lt;&gt;"",C2507&gt;=Dashboard!$F$5,C2507&lt;=Dashboard!$H$5),AND(C2507="",Dashboard!$F$5&lt;=1980,Dashboard!$H$5&gt;=2016))),1,0)</f>
        <v>1</v>
      </c>
      <c r="Q2507" s="0" t="n">
        <f aca="false">J2507*P2507+ROW()*0.00000001</f>
        <v>0.82002507</v>
      </c>
    </row>
    <row r="2508" customFormat="false" ht="15" hidden="false" customHeight="false" outlineLevel="0" collapsed="false">
      <c r="A2508" s="0" t="s">
        <v>2094</v>
      </c>
      <c r="B2508" s="0" t="s">
        <v>33</v>
      </c>
      <c r="C2508" s="0" t="n">
        <v>2007</v>
      </c>
      <c r="D2508" s="0" t="s">
        <v>58</v>
      </c>
      <c r="E2508" s="0" t="s">
        <v>1259</v>
      </c>
      <c r="F2508" s="0" t="n">
        <v>0.67</v>
      </c>
      <c r="G2508" s="0" t="n">
        <v>0.03</v>
      </c>
      <c r="H2508" s="0" t="n">
        <v>0.06</v>
      </c>
      <c r="I2508" s="0" t="n">
        <v>0.05</v>
      </c>
      <c r="J2508" s="0" t="n">
        <v>0.82</v>
      </c>
      <c r="K2508" s="0" t="n">
        <v>65</v>
      </c>
      <c r="L2508" s="0" t="n">
        <v>8.2</v>
      </c>
      <c r="M2508" s="0" t="s">
        <v>36</v>
      </c>
      <c r="N2508" s="0" t="s">
        <v>35</v>
      </c>
      <c r="O2508" s="0" t="s">
        <v>67</v>
      </c>
      <c r="P2508" s="0" t="n">
        <f aca="false">IF(AND(OR(Dashboard!$B$5="All",D2508=Dashboard!$B$5),OR(Dashboard!$D$5="All",N2508=Dashboard!$D$5),OR(AND(C2508&lt;&gt;"",C2508&gt;=Dashboard!$F$5,C2508&lt;=Dashboard!$H$5),AND(C2508="",Dashboard!$F$5&lt;=1980,Dashboard!$H$5&gt;=2016))),1,0)</f>
        <v>1</v>
      </c>
      <c r="Q2508" s="0" t="n">
        <f aca="false">J2508*P2508+ROW()*0.00000001</f>
        <v>0.82002508</v>
      </c>
    </row>
    <row r="2509" customFormat="false" ht="15" hidden="false" customHeight="false" outlineLevel="0" collapsed="false">
      <c r="A2509" s="0" t="s">
        <v>2095</v>
      </c>
      <c r="B2509" s="0" t="s">
        <v>164</v>
      </c>
      <c r="C2509" s="0" t="n">
        <v>2005</v>
      </c>
      <c r="D2509" s="0" t="s">
        <v>34</v>
      </c>
      <c r="E2509" s="0" t="s">
        <v>91</v>
      </c>
      <c r="F2509" s="0" t="n">
        <v>0.46</v>
      </c>
      <c r="G2509" s="0" t="n">
        <v>0.21</v>
      </c>
      <c r="H2509" s="0" t="n">
        <v>0</v>
      </c>
      <c r="I2509" s="0" t="n">
        <v>0.15</v>
      </c>
      <c r="J2509" s="0" t="n">
        <v>0.82</v>
      </c>
      <c r="K2509" s="0" t="n">
        <v>83</v>
      </c>
      <c r="L2509" s="0" t="n">
        <v>8</v>
      </c>
      <c r="M2509" s="0" t="s">
        <v>103</v>
      </c>
      <c r="N2509" s="0" t="s">
        <v>74</v>
      </c>
      <c r="O2509" s="0" t="s">
        <v>42</v>
      </c>
      <c r="P2509" s="0" t="n">
        <f aca="false">IF(AND(OR(Dashboard!$B$5="All",D2509=Dashboard!$B$5),OR(Dashboard!$D$5="All",N2509=Dashboard!$D$5),OR(AND(C2509&lt;&gt;"",C2509&gt;=Dashboard!$F$5,C2509&lt;=Dashboard!$H$5),AND(C2509="",Dashboard!$F$5&lt;=1980,Dashboard!$H$5&gt;=2016))),1,0)</f>
        <v>1</v>
      </c>
      <c r="Q2509" s="0" t="n">
        <f aca="false">J2509*P2509+ROW()*0.00000001</f>
        <v>0.82002509</v>
      </c>
    </row>
    <row r="2510" customFormat="false" ht="15" hidden="false" customHeight="false" outlineLevel="0" collapsed="false">
      <c r="A2510" s="0" t="s">
        <v>780</v>
      </c>
      <c r="B2510" s="0" t="s">
        <v>144</v>
      </c>
      <c r="C2510" s="0" t="n">
        <v>2002</v>
      </c>
      <c r="D2510" s="0" t="s">
        <v>41</v>
      </c>
      <c r="E2510" s="0" t="s">
        <v>142</v>
      </c>
      <c r="F2510" s="0" t="n">
        <v>0.68</v>
      </c>
      <c r="G2510" s="0" t="n">
        <v>0.11</v>
      </c>
      <c r="H2510" s="0" t="n">
        <v>0</v>
      </c>
      <c r="I2510" s="0" t="n">
        <v>0.03</v>
      </c>
      <c r="J2510" s="0" t="n">
        <v>0.82</v>
      </c>
      <c r="K2510" s="0" t="n">
        <v>75</v>
      </c>
      <c r="L2510" s="0" t="n">
        <v>6.4</v>
      </c>
      <c r="M2510" s="0" t="s">
        <v>36</v>
      </c>
      <c r="N2510" s="0" t="s">
        <v>66</v>
      </c>
      <c r="O2510" s="0" t="s">
        <v>37</v>
      </c>
      <c r="P2510" s="0" t="n">
        <f aca="false">IF(AND(OR(Dashboard!$B$5="All",D2510=Dashboard!$B$5),OR(Dashboard!$D$5="All",N2510=Dashboard!$D$5),OR(AND(C2510&lt;&gt;"",C2510&gt;=Dashboard!$F$5,C2510&lt;=Dashboard!$H$5),AND(C2510="",Dashboard!$F$5&lt;=1980,Dashboard!$H$5&gt;=2016))),1,0)</f>
        <v>1</v>
      </c>
      <c r="Q2510" s="0" t="n">
        <f aca="false">J2510*P2510+ROW()*0.00000001</f>
        <v>0.8200251</v>
      </c>
    </row>
    <row r="2511" customFormat="false" ht="15" hidden="false" customHeight="false" outlineLevel="0" collapsed="false">
      <c r="A2511" s="0" t="s">
        <v>2096</v>
      </c>
      <c r="B2511" s="0" t="s">
        <v>108</v>
      </c>
      <c r="C2511" s="0" t="n">
        <v>1996</v>
      </c>
      <c r="D2511" s="0" t="s">
        <v>102</v>
      </c>
      <c r="E2511" s="0" t="s">
        <v>35</v>
      </c>
      <c r="F2511" s="0" t="n">
        <v>0.61</v>
      </c>
      <c r="G2511" s="0" t="n">
        <v>0.19</v>
      </c>
      <c r="H2511" s="0" t="n">
        <v>0</v>
      </c>
      <c r="I2511" s="0" t="n">
        <v>0.01</v>
      </c>
      <c r="J2511" s="0" t="n">
        <v>0.82</v>
      </c>
      <c r="N2511" s="0" t="s">
        <v>35</v>
      </c>
      <c r="P2511" s="0" t="n">
        <f aca="false">IF(AND(OR(Dashboard!$B$5="All",D2511=Dashboard!$B$5),OR(Dashboard!$D$5="All",N2511=Dashboard!$D$5),OR(AND(C2511&lt;&gt;"",C2511&gt;=Dashboard!$F$5,C2511&lt;=Dashboard!$H$5),AND(C2511="",Dashboard!$F$5&lt;=1980,Dashboard!$H$5&gt;=2016))),1,0)</f>
        <v>1</v>
      </c>
      <c r="Q2511" s="0" t="n">
        <f aca="false">J2511*P2511+ROW()*0.00000001</f>
        <v>0.82002511</v>
      </c>
    </row>
    <row r="2512" customFormat="false" ht="15" hidden="false" customHeight="false" outlineLevel="0" collapsed="false">
      <c r="A2512" s="0" t="s">
        <v>2097</v>
      </c>
      <c r="B2512" s="0" t="s">
        <v>39</v>
      </c>
      <c r="C2512" s="0" t="n">
        <v>1984</v>
      </c>
      <c r="D2512" s="0" t="s">
        <v>48</v>
      </c>
      <c r="E2512" s="0" t="s">
        <v>35</v>
      </c>
      <c r="F2512" s="0" t="n">
        <v>0.42</v>
      </c>
      <c r="G2512" s="0" t="n">
        <v>0.1</v>
      </c>
      <c r="H2512" s="0" t="n">
        <v>0.28</v>
      </c>
      <c r="I2512" s="0" t="n">
        <v>0.02</v>
      </c>
      <c r="J2512" s="0" t="n">
        <v>0.82</v>
      </c>
      <c r="N2512" s="0" t="s">
        <v>35</v>
      </c>
      <c r="P2512" s="0" t="n">
        <f aca="false">IF(AND(OR(Dashboard!$B$5="All",D2512=Dashboard!$B$5),OR(Dashboard!$D$5="All",N2512=Dashboard!$D$5),OR(AND(C2512&lt;&gt;"",C2512&gt;=Dashboard!$F$5,C2512&lt;=Dashboard!$H$5),AND(C2512="",Dashboard!$F$5&lt;=1980,Dashboard!$H$5&gt;=2016))),1,0)</f>
        <v>1</v>
      </c>
      <c r="Q2512" s="0" t="n">
        <f aca="false">J2512*P2512+ROW()*0.00000001</f>
        <v>0.82002512</v>
      </c>
    </row>
    <row r="2513" customFormat="false" ht="15" hidden="false" customHeight="false" outlineLevel="0" collapsed="false">
      <c r="A2513" s="0" t="s">
        <v>2098</v>
      </c>
      <c r="B2513" s="0" t="s">
        <v>33</v>
      </c>
      <c r="C2513" s="0" t="n">
        <v>2010</v>
      </c>
      <c r="D2513" s="0" t="s">
        <v>52</v>
      </c>
      <c r="E2513" s="0" t="s">
        <v>220</v>
      </c>
      <c r="F2513" s="0" t="n">
        <v>0.51</v>
      </c>
      <c r="G2513" s="0" t="n">
        <v>0.24</v>
      </c>
      <c r="H2513" s="0" t="n">
        <v>0</v>
      </c>
      <c r="I2513" s="0" t="n">
        <v>0.07</v>
      </c>
      <c r="J2513" s="0" t="n">
        <v>0.82</v>
      </c>
      <c r="M2513" s="0" t="s">
        <v>103</v>
      </c>
      <c r="N2513" s="0" t="s">
        <v>35</v>
      </c>
      <c r="P2513" s="0" t="n">
        <f aca="false">IF(AND(OR(Dashboard!$B$5="All",D2513=Dashboard!$B$5),OR(Dashboard!$D$5="All",N2513=Dashboard!$D$5),OR(AND(C2513&lt;&gt;"",C2513&gt;=Dashboard!$F$5,C2513&lt;=Dashboard!$H$5),AND(C2513="",Dashboard!$F$5&lt;=1980,Dashboard!$H$5&gt;=2016))),1,0)</f>
        <v>1</v>
      </c>
      <c r="Q2513" s="0" t="n">
        <f aca="false">J2513*P2513+ROW()*0.00000001</f>
        <v>0.82002513</v>
      </c>
    </row>
    <row r="2514" customFormat="false" ht="15" hidden="false" customHeight="false" outlineLevel="0" collapsed="false">
      <c r="A2514" s="0" t="s">
        <v>2099</v>
      </c>
      <c r="B2514" s="0" t="s">
        <v>50</v>
      </c>
      <c r="C2514" s="0" t="n">
        <v>2007</v>
      </c>
      <c r="D2514" s="0" t="s">
        <v>48</v>
      </c>
      <c r="E2514" s="0" t="s">
        <v>2100</v>
      </c>
      <c r="F2514" s="0" t="n">
        <v>0.76</v>
      </c>
      <c r="G2514" s="0" t="n">
        <v>0</v>
      </c>
      <c r="H2514" s="0" t="n">
        <v>0</v>
      </c>
      <c r="I2514" s="0" t="n">
        <v>0.06</v>
      </c>
      <c r="J2514" s="0" t="n">
        <v>0.82</v>
      </c>
      <c r="K2514" s="0" t="n">
        <v>53</v>
      </c>
      <c r="M2514" s="0" t="s">
        <v>36</v>
      </c>
      <c r="N2514" s="0" t="s">
        <v>35</v>
      </c>
      <c r="O2514" s="0" t="s">
        <v>53</v>
      </c>
      <c r="P2514" s="0" t="n">
        <f aca="false">IF(AND(OR(Dashboard!$B$5="All",D2514=Dashboard!$B$5),OR(Dashboard!$D$5="All",N2514=Dashboard!$D$5),OR(AND(C2514&lt;&gt;"",C2514&gt;=Dashboard!$F$5,C2514&lt;=Dashboard!$H$5),AND(C2514="",Dashboard!$F$5&lt;=1980,Dashboard!$H$5&gt;=2016))),1,0)</f>
        <v>1</v>
      </c>
      <c r="Q2514" s="0" t="n">
        <f aca="false">J2514*P2514+ROW()*0.00000001</f>
        <v>0.82002514</v>
      </c>
    </row>
    <row r="2515" customFormat="false" ht="15" hidden="false" customHeight="false" outlineLevel="0" collapsed="false">
      <c r="A2515" s="0" t="s">
        <v>2101</v>
      </c>
      <c r="B2515" s="0" t="s">
        <v>144</v>
      </c>
      <c r="C2515" s="0" t="n">
        <v>2001</v>
      </c>
      <c r="D2515" s="0" t="s">
        <v>34</v>
      </c>
      <c r="E2515" s="0" t="s">
        <v>65</v>
      </c>
      <c r="F2515" s="0" t="n">
        <v>0.69</v>
      </c>
      <c r="G2515" s="0" t="n">
        <v>0.11</v>
      </c>
      <c r="H2515" s="0" t="n">
        <v>0</v>
      </c>
      <c r="I2515" s="0" t="n">
        <v>0.02</v>
      </c>
      <c r="J2515" s="0" t="n">
        <v>0.82</v>
      </c>
      <c r="K2515" s="0" t="n">
        <v>78</v>
      </c>
      <c r="L2515" s="0" t="n">
        <v>9</v>
      </c>
      <c r="M2515" s="0" t="s">
        <v>36</v>
      </c>
      <c r="N2515" s="0" t="s">
        <v>66</v>
      </c>
      <c r="O2515" s="0" t="s">
        <v>37</v>
      </c>
      <c r="P2515" s="0" t="n">
        <f aca="false">IF(AND(OR(Dashboard!$B$5="All",D2515=Dashboard!$B$5),OR(Dashboard!$D$5="All",N2515=Dashboard!$D$5),OR(AND(C2515&lt;&gt;"",C2515&gt;=Dashboard!$F$5,C2515&lt;=Dashboard!$H$5),AND(C2515="",Dashboard!$F$5&lt;=1980,Dashboard!$H$5&gt;=2016))),1,0)</f>
        <v>1</v>
      </c>
      <c r="Q2515" s="0" t="n">
        <f aca="false">J2515*P2515+ROW()*0.00000001</f>
        <v>0.82002515</v>
      </c>
    </row>
    <row r="2516" customFormat="false" ht="15" hidden="false" customHeight="false" outlineLevel="0" collapsed="false">
      <c r="A2516" s="0" t="s">
        <v>2102</v>
      </c>
      <c r="B2516" s="0" t="s">
        <v>33</v>
      </c>
      <c r="C2516" s="0" t="n">
        <v>2008</v>
      </c>
      <c r="D2516" s="0" t="s">
        <v>52</v>
      </c>
      <c r="E2516" s="0" t="s">
        <v>124</v>
      </c>
      <c r="F2516" s="0" t="n">
        <v>0.76</v>
      </c>
      <c r="G2516" s="0" t="n">
        <v>0</v>
      </c>
      <c r="H2516" s="0" t="n">
        <v>0</v>
      </c>
      <c r="I2516" s="0" t="n">
        <v>0.06</v>
      </c>
      <c r="J2516" s="0" t="n">
        <v>0.82</v>
      </c>
      <c r="L2516" s="0" t="n">
        <v>4.3</v>
      </c>
      <c r="M2516" s="0" t="s">
        <v>36</v>
      </c>
      <c r="N2516" s="0" t="s">
        <v>35</v>
      </c>
      <c r="P2516" s="0" t="n">
        <f aca="false">IF(AND(OR(Dashboard!$B$5="All",D2516=Dashboard!$B$5),OR(Dashboard!$D$5="All",N2516=Dashboard!$D$5),OR(AND(C2516&lt;&gt;"",C2516&gt;=Dashboard!$F$5,C2516&lt;=Dashboard!$H$5),AND(C2516="",Dashboard!$F$5&lt;=1980,Dashboard!$H$5&gt;=2016))),1,0)</f>
        <v>1</v>
      </c>
      <c r="Q2516" s="0" t="n">
        <f aca="false">J2516*P2516+ROW()*0.00000001</f>
        <v>0.82002516</v>
      </c>
    </row>
    <row r="2517" customFormat="false" ht="15" hidden="false" customHeight="false" outlineLevel="0" collapsed="false">
      <c r="A2517" s="0" t="s">
        <v>2103</v>
      </c>
      <c r="B2517" s="0" t="s">
        <v>159</v>
      </c>
      <c r="C2517" s="0" t="n">
        <v>1981</v>
      </c>
      <c r="D2517" s="0" t="s">
        <v>71</v>
      </c>
      <c r="E2517" s="0" t="s">
        <v>2104</v>
      </c>
      <c r="F2517" s="0" t="n">
        <v>0.76</v>
      </c>
      <c r="G2517" s="0" t="n">
        <v>0.05</v>
      </c>
      <c r="H2517" s="0" t="n">
        <v>0</v>
      </c>
      <c r="I2517" s="0" t="n">
        <v>0.01</v>
      </c>
      <c r="J2517" s="0" t="n">
        <v>0.82</v>
      </c>
      <c r="N2517" s="0" t="s">
        <v>161</v>
      </c>
      <c r="P2517" s="0" t="n">
        <f aca="false">IF(AND(OR(Dashboard!$B$5="All",D2517=Dashboard!$B$5),OR(Dashboard!$D$5="All",N2517=Dashboard!$D$5),OR(AND(C2517&lt;&gt;"",C2517&gt;=Dashboard!$F$5,C2517&lt;=Dashboard!$H$5),AND(C2517="",Dashboard!$F$5&lt;=1980,Dashboard!$H$5&gt;=2016))),1,0)</f>
        <v>1</v>
      </c>
      <c r="Q2517" s="0" t="n">
        <f aca="false">J2517*P2517+ROW()*0.00000001</f>
        <v>0.82002517</v>
      </c>
    </row>
    <row r="2518" customFormat="false" ht="15" hidden="false" customHeight="false" outlineLevel="0" collapsed="false">
      <c r="A2518" s="0" t="s">
        <v>2105</v>
      </c>
      <c r="B2518" s="0" t="s">
        <v>64</v>
      </c>
      <c r="C2518" s="0" t="n">
        <v>2007</v>
      </c>
      <c r="D2518" s="0" t="s">
        <v>56</v>
      </c>
      <c r="E2518" s="0" t="s">
        <v>649</v>
      </c>
      <c r="F2518" s="0" t="n">
        <v>0.4</v>
      </c>
      <c r="G2518" s="0" t="n">
        <v>0.33</v>
      </c>
      <c r="H2518" s="0" t="n">
        <v>0.01</v>
      </c>
      <c r="I2518" s="0" t="n">
        <v>0.09</v>
      </c>
      <c r="J2518" s="0" t="n">
        <v>0.82</v>
      </c>
      <c r="K2518" s="0" t="n">
        <v>77</v>
      </c>
      <c r="L2518" s="0" t="n">
        <v>7.6</v>
      </c>
      <c r="M2518" s="0" t="s">
        <v>73</v>
      </c>
      <c r="N2518" s="0" t="s">
        <v>66</v>
      </c>
      <c r="O2518" s="0" t="s">
        <v>37</v>
      </c>
      <c r="P2518" s="0" t="n">
        <f aca="false">IF(AND(OR(Dashboard!$B$5="All",D2518=Dashboard!$B$5),OR(Dashboard!$D$5="All",N2518=Dashboard!$D$5),OR(AND(C2518&lt;&gt;"",C2518&gt;=Dashboard!$F$5,C2518&lt;=Dashboard!$H$5),AND(C2518="",Dashboard!$F$5&lt;=1980,Dashboard!$H$5&gt;=2016))),1,0)</f>
        <v>1</v>
      </c>
      <c r="Q2518" s="0" t="n">
        <f aca="false">J2518*P2518+ROW()*0.00000001</f>
        <v>0.82002518</v>
      </c>
    </row>
    <row r="2519" customFormat="false" ht="15" hidden="false" customHeight="false" outlineLevel="0" collapsed="false">
      <c r="A2519" s="0" t="s">
        <v>2106</v>
      </c>
      <c r="B2519" s="0" t="s">
        <v>76</v>
      </c>
      <c r="C2519" s="0" t="n">
        <v>2002</v>
      </c>
      <c r="D2519" s="0" t="s">
        <v>16</v>
      </c>
      <c r="E2519" s="0" t="s">
        <v>418</v>
      </c>
      <c r="F2519" s="0" t="n">
        <v>0.4</v>
      </c>
      <c r="G2519" s="0" t="n">
        <v>0.31</v>
      </c>
      <c r="H2519" s="0" t="n">
        <v>0</v>
      </c>
      <c r="I2519" s="0" t="n">
        <v>0.1</v>
      </c>
      <c r="J2519" s="0" t="n">
        <v>0.82</v>
      </c>
      <c r="L2519" s="0" t="n">
        <v>6.6</v>
      </c>
      <c r="M2519" s="0" t="s">
        <v>36</v>
      </c>
      <c r="N2519" s="0" t="s">
        <v>74</v>
      </c>
      <c r="P2519" s="0" t="n">
        <f aca="false">IF(AND(OR(Dashboard!$B$5="All",D2519=Dashboard!$B$5),OR(Dashboard!$D$5="All",N2519=Dashboard!$D$5),OR(AND(C2519&lt;&gt;"",C2519&gt;=Dashboard!$F$5,C2519&lt;=Dashboard!$H$5),AND(C2519="",Dashboard!$F$5&lt;=1980,Dashboard!$H$5&gt;=2016))),1,0)</f>
        <v>1</v>
      </c>
      <c r="Q2519" s="0" t="n">
        <f aca="false">J2519*P2519+ROW()*0.00000001</f>
        <v>0.82002519</v>
      </c>
    </row>
    <row r="2520" customFormat="false" ht="15" hidden="false" customHeight="false" outlineLevel="0" collapsed="false">
      <c r="A2520" s="0" t="s">
        <v>2107</v>
      </c>
      <c r="B2520" s="0" t="s">
        <v>76</v>
      </c>
      <c r="C2520" s="0" t="n">
        <v>2008</v>
      </c>
      <c r="D2520" s="0" t="s">
        <v>46</v>
      </c>
      <c r="E2520" s="0" t="s">
        <v>1607</v>
      </c>
      <c r="F2520" s="0" t="n">
        <v>0.34</v>
      </c>
      <c r="G2520" s="0" t="n">
        <v>0.04</v>
      </c>
      <c r="H2520" s="0" t="n">
        <v>0.36</v>
      </c>
      <c r="I2520" s="0" t="n">
        <v>0.08</v>
      </c>
      <c r="J2520" s="0" t="n">
        <v>0.82</v>
      </c>
      <c r="K2520" s="0" t="n">
        <v>90</v>
      </c>
      <c r="L2520" s="0" t="n">
        <v>8.9</v>
      </c>
      <c r="M2520" s="0" t="s">
        <v>73</v>
      </c>
      <c r="N2520" s="0" t="s">
        <v>74</v>
      </c>
      <c r="O2520" s="0" t="s">
        <v>42</v>
      </c>
      <c r="P2520" s="0" t="n">
        <f aca="false">IF(AND(OR(Dashboard!$B$5="All",D2520=Dashboard!$B$5),OR(Dashboard!$D$5="All",N2520=Dashboard!$D$5),OR(AND(C2520&lt;&gt;"",C2520&gt;=Dashboard!$F$5,C2520&lt;=Dashboard!$H$5),AND(C2520="",Dashboard!$F$5&lt;=1980,Dashboard!$H$5&gt;=2016))),1,0)</f>
        <v>1</v>
      </c>
      <c r="Q2520" s="0" t="n">
        <f aca="false">J2520*P2520+ROW()*0.00000001</f>
        <v>0.8200252</v>
      </c>
    </row>
    <row r="2521" customFormat="false" ht="15" hidden="false" customHeight="false" outlineLevel="0" collapsed="false">
      <c r="A2521" s="0" t="s">
        <v>2108</v>
      </c>
      <c r="B2521" s="0" t="s">
        <v>70</v>
      </c>
      <c r="C2521" s="0" t="n">
        <v>2012</v>
      </c>
      <c r="D2521" s="0" t="s">
        <v>71</v>
      </c>
      <c r="E2521" s="0" t="s">
        <v>211</v>
      </c>
      <c r="F2521" s="0" t="n">
        <v>0.42</v>
      </c>
      <c r="G2521" s="0" t="n">
        <v>0.19</v>
      </c>
      <c r="H2521" s="0" t="n">
        <v>0.11</v>
      </c>
      <c r="I2521" s="0" t="n">
        <v>0.09</v>
      </c>
      <c r="J2521" s="0" t="n">
        <v>0.82</v>
      </c>
      <c r="K2521" s="0" t="n">
        <v>74</v>
      </c>
      <c r="L2521" s="0" t="n">
        <v>8.8</v>
      </c>
      <c r="M2521" s="0" t="s">
        <v>73</v>
      </c>
      <c r="N2521" s="0" t="s">
        <v>74</v>
      </c>
      <c r="O2521" s="0" t="s">
        <v>37</v>
      </c>
      <c r="P2521" s="0" t="n">
        <f aca="false">IF(AND(OR(Dashboard!$B$5="All",D2521=Dashboard!$B$5),OR(Dashboard!$D$5="All",N2521=Dashboard!$D$5),OR(AND(C2521&lt;&gt;"",C2521&gt;=Dashboard!$F$5,C2521&lt;=Dashboard!$H$5),AND(C2521="",Dashboard!$F$5&lt;=1980,Dashboard!$H$5&gt;=2016))),1,0)</f>
        <v>1</v>
      </c>
      <c r="Q2521" s="0" t="n">
        <f aca="false">J2521*P2521+ROW()*0.00000001</f>
        <v>0.82002521</v>
      </c>
    </row>
    <row r="2522" customFormat="false" ht="15" hidden="false" customHeight="false" outlineLevel="0" collapsed="false">
      <c r="A2522" s="0" t="s">
        <v>2109</v>
      </c>
      <c r="B2522" s="0" t="s">
        <v>94</v>
      </c>
      <c r="C2522" s="0" t="n">
        <v>2014</v>
      </c>
      <c r="D2522" s="0" t="s">
        <v>71</v>
      </c>
      <c r="E2522" s="0" t="s">
        <v>157</v>
      </c>
      <c r="F2522" s="0" t="n">
        <v>0.28</v>
      </c>
      <c r="G2522" s="0" t="n">
        <v>0.38</v>
      </c>
      <c r="H2522" s="0" t="n">
        <v>0.03</v>
      </c>
      <c r="I2522" s="0" t="n">
        <v>0.13</v>
      </c>
      <c r="J2522" s="0" t="n">
        <v>0.82</v>
      </c>
      <c r="N2522" s="0" t="s">
        <v>74</v>
      </c>
      <c r="P2522" s="0" t="n">
        <f aca="false">IF(AND(OR(Dashboard!$B$5="All",D2522=Dashboard!$B$5),OR(Dashboard!$D$5="All",N2522=Dashboard!$D$5),OR(AND(C2522&lt;&gt;"",C2522&gt;=Dashboard!$F$5,C2522&lt;=Dashboard!$H$5),AND(C2522="",Dashboard!$F$5&lt;=1980,Dashboard!$H$5&gt;=2016))),1,0)</f>
        <v>1</v>
      </c>
      <c r="Q2522" s="0" t="n">
        <f aca="false">J2522*P2522+ROW()*0.00000001</f>
        <v>0.82002522</v>
      </c>
    </row>
    <row r="2523" customFormat="false" ht="15" hidden="false" customHeight="false" outlineLevel="0" collapsed="false">
      <c r="A2523" s="0" t="s">
        <v>2056</v>
      </c>
      <c r="B2523" s="0" t="s">
        <v>70</v>
      </c>
      <c r="D2523" s="0" t="s">
        <v>71</v>
      </c>
      <c r="E2523" s="0" t="s">
        <v>243</v>
      </c>
      <c r="F2523" s="0" t="n">
        <v>0.25</v>
      </c>
      <c r="G2523" s="0" t="n">
        <v>0.42</v>
      </c>
      <c r="H2523" s="0" t="n">
        <v>0.01</v>
      </c>
      <c r="I2523" s="0" t="n">
        <v>0.13</v>
      </c>
      <c r="J2523" s="0" t="n">
        <v>0.82</v>
      </c>
      <c r="K2523" s="0" t="n">
        <v>63</v>
      </c>
      <c r="L2523" s="0" t="n">
        <v>7</v>
      </c>
      <c r="M2523" s="0" t="s">
        <v>73</v>
      </c>
      <c r="N2523" s="0" t="s">
        <v>74</v>
      </c>
      <c r="O2523" s="0" t="s">
        <v>67</v>
      </c>
      <c r="P2523" s="0" t="n">
        <f aca="false">IF(AND(OR(Dashboard!$B$5="All",D2523=Dashboard!$B$5),OR(Dashboard!$D$5="All",N2523=Dashboard!$D$5),OR(AND(C2523&lt;&gt;"",C2523&gt;=Dashboard!$F$5,C2523&lt;=Dashboard!$H$5),AND(C2523="",Dashboard!$F$5&lt;=1980,Dashboard!$H$5&gt;=2016))),1,0)</f>
        <v>1</v>
      </c>
      <c r="Q2523" s="0" t="n">
        <f aca="false">J2523*P2523+ROW()*0.00000001</f>
        <v>0.82002523</v>
      </c>
    </row>
    <row r="2524" customFormat="false" ht="15" hidden="false" customHeight="false" outlineLevel="0" collapsed="false">
      <c r="A2524" s="0" t="s">
        <v>374</v>
      </c>
      <c r="B2524" s="0" t="s">
        <v>45</v>
      </c>
      <c r="C2524" s="0" t="n">
        <v>2000</v>
      </c>
      <c r="D2524" s="0" t="s">
        <v>46</v>
      </c>
      <c r="E2524" s="0" t="s">
        <v>310</v>
      </c>
      <c r="F2524" s="0" t="n">
        <v>0</v>
      </c>
      <c r="G2524" s="0" t="n">
        <v>0</v>
      </c>
      <c r="H2524" s="0" t="n">
        <v>0.81</v>
      </c>
      <c r="I2524" s="0" t="n">
        <v>0</v>
      </c>
      <c r="J2524" s="0" t="n">
        <v>0.81</v>
      </c>
      <c r="N2524" s="0" t="s">
        <v>35</v>
      </c>
      <c r="P2524" s="0" t="n">
        <f aca="false">IF(AND(OR(Dashboard!$B$5="All",D2524=Dashboard!$B$5),OR(Dashboard!$D$5="All",N2524=Dashboard!$D$5),OR(AND(C2524&lt;&gt;"",C2524&gt;=Dashboard!$F$5,C2524&lt;=Dashboard!$H$5),AND(C2524="",Dashboard!$F$5&lt;=1980,Dashboard!$H$5&gt;=2016))),1,0)</f>
        <v>1</v>
      </c>
      <c r="Q2524" s="0" t="n">
        <f aca="false">J2524*P2524+ROW()*0.00000001</f>
        <v>0.81002524</v>
      </c>
    </row>
    <row r="2525" customFormat="false" ht="15" hidden="false" customHeight="false" outlineLevel="0" collapsed="false">
      <c r="A2525" s="0" t="s">
        <v>2110</v>
      </c>
      <c r="B2525" s="0" t="s">
        <v>76</v>
      </c>
      <c r="C2525" s="0" t="n">
        <v>2000</v>
      </c>
      <c r="D2525" s="0" t="s">
        <v>102</v>
      </c>
      <c r="E2525" s="0" t="s">
        <v>649</v>
      </c>
      <c r="F2525" s="0" t="n">
        <v>0.4</v>
      </c>
      <c r="G2525" s="0" t="n">
        <v>0.31</v>
      </c>
      <c r="H2525" s="0" t="n">
        <v>0</v>
      </c>
      <c r="I2525" s="0" t="n">
        <v>0.1</v>
      </c>
      <c r="J2525" s="0" t="n">
        <v>0.81</v>
      </c>
      <c r="K2525" s="0" t="n">
        <v>75</v>
      </c>
      <c r="M2525" s="0" t="s">
        <v>103</v>
      </c>
      <c r="N2525" s="0" t="s">
        <v>74</v>
      </c>
      <c r="O2525" s="0" t="s">
        <v>37</v>
      </c>
      <c r="P2525" s="0" t="n">
        <f aca="false">IF(AND(OR(Dashboard!$B$5="All",D2525=Dashboard!$B$5),OR(Dashboard!$D$5="All",N2525=Dashboard!$D$5),OR(AND(C2525&lt;&gt;"",C2525&gt;=Dashboard!$F$5,C2525&lt;=Dashboard!$H$5),AND(C2525="",Dashboard!$F$5&lt;=1980,Dashboard!$H$5&gt;=2016))),1,0)</f>
        <v>1</v>
      </c>
      <c r="Q2525" s="0" t="n">
        <f aca="false">J2525*P2525+ROW()*0.00000001</f>
        <v>0.81002525</v>
      </c>
    </row>
    <row r="2526" customFormat="false" ht="15" hidden="false" customHeight="false" outlineLevel="0" collapsed="false">
      <c r="A2526" s="0" t="s">
        <v>2111</v>
      </c>
      <c r="B2526" s="0" t="s">
        <v>64</v>
      </c>
      <c r="C2526" s="0" t="n">
        <v>2012</v>
      </c>
      <c r="D2526" s="0" t="s">
        <v>52</v>
      </c>
      <c r="E2526" s="0" t="s">
        <v>65</v>
      </c>
      <c r="F2526" s="0" t="n">
        <v>0.57</v>
      </c>
      <c r="G2526" s="0" t="n">
        <v>0.18</v>
      </c>
      <c r="H2526" s="0" t="n">
        <v>0</v>
      </c>
      <c r="I2526" s="0" t="n">
        <v>0.06</v>
      </c>
      <c r="J2526" s="0" t="n">
        <v>0.81</v>
      </c>
      <c r="K2526" s="0" t="n">
        <v>86</v>
      </c>
      <c r="L2526" s="0" t="n">
        <v>8</v>
      </c>
      <c r="M2526" s="0" t="s">
        <v>103</v>
      </c>
      <c r="N2526" s="0" t="s">
        <v>66</v>
      </c>
      <c r="O2526" s="0" t="s">
        <v>42</v>
      </c>
      <c r="P2526" s="0" t="n">
        <f aca="false">IF(AND(OR(Dashboard!$B$5="All",D2526=Dashboard!$B$5),OR(Dashboard!$D$5="All",N2526=Dashboard!$D$5),OR(AND(C2526&lt;&gt;"",C2526&gt;=Dashboard!$F$5,C2526&lt;=Dashboard!$H$5),AND(C2526="",Dashboard!$F$5&lt;=1980,Dashboard!$H$5&gt;=2016))),1,0)</f>
        <v>1</v>
      </c>
      <c r="Q2526" s="0" t="n">
        <f aca="false">J2526*P2526+ROW()*0.00000001</f>
        <v>0.81002526</v>
      </c>
    </row>
    <row r="2527" customFormat="false" ht="15" hidden="false" customHeight="false" outlineLevel="0" collapsed="false">
      <c r="A2527" s="0" t="s">
        <v>2112</v>
      </c>
      <c r="B2527" s="0" t="s">
        <v>78</v>
      </c>
      <c r="C2527" s="0" t="n">
        <v>1994</v>
      </c>
      <c r="D2527" s="0" t="s">
        <v>114</v>
      </c>
      <c r="E2527" s="0" t="s">
        <v>2113</v>
      </c>
      <c r="F2527" s="0" t="n">
        <v>0</v>
      </c>
      <c r="G2527" s="0" t="n">
        <v>0</v>
      </c>
      <c r="H2527" s="0" t="n">
        <v>0.81</v>
      </c>
      <c r="I2527" s="0" t="n">
        <v>0</v>
      </c>
      <c r="J2527" s="0" t="n">
        <v>0.81</v>
      </c>
      <c r="N2527" s="0" t="s">
        <v>35</v>
      </c>
      <c r="P2527" s="0" t="n">
        <f aca="false">IF(AND(OR(Dashboard!$B$5="All",D2527=Dashboard!$B$5),OR(Dashboard!$D$5="All",N2527=Dashboard!$D$5),OR(AND(C2527&lt;&gt;"",C2527&gt;=Dashboard!$F$5,C2527&lt;=Dashboard!$H$5),AND(C2527="",Dashboard!$F$5&lt;=1980,Dashboard!$H$5&gt;=2016))),1,0)</f>
        <v>1</v>
      </c>
      <c r="Q2527" s="0" t="n">
        <f aca="false">J2527*P2527+ROW()*0.00000001</f>
        <v>0.81002527</v>
      </c>
    </row>
    <row r="2528" customFormat="false" ht="15" hidden="false" customHeight="false" outlineLevel="0" collapsed="false">
      <c r="A2528" s="0" t="s">
        <v>2114</v>
      </c>
      <c r="B2528" s="0" t="s">
        <v>50</v>
      </c>
      <c r="C2528" s="0" t="n">
        <v>2008</v>
      </c>
      <c r="D2528" s="0" t="s">
        <v>58</v>
      </c>
      <c r="E2528" s="0" t="s">
        <v>124</v>
      </c>
      <c r="F2528" s="0" t="n">
        <v>0.4</v>
      </c>
      <c r="G2528" s="0" t="n">
        <v>0.33</v>
      </c>
      <c r="H2528" s="0" t="n">
        <v>0</v>
      </c>
      <c r="I2528" s="0" t="n">
        <v>0.09</v>
      </c>
      <c r="J2528" s="0" t="n">
        <v>0.81</v>
      </c>
      <c r="M2528" s="0" t="s">
        <v>36</v>
      </c>
      <c r="N2528" s="0" t="s">
        <v>35</v>
      </c>
      <c r="P2528" s="0" t="n">
        <f aca="false">IF(AND(OR(Dashboard!$B$5="All",D2528=Dashboard!$B$5),OR(Dashboard!$D$5="All",N2528=Dashboard!$D$5),OR(AND(C2528&lt;&gt;"",C2528&gt;=Dashboard!$F$5,C2528&lt;=Dashboard!$H$5),AND(C2528="",Dashboard!$F$5&lt;=1980,Dashboard!$H$5&gt;=2016))),1,0)</f>
        <v>1</v>
      </c>
      <c r="Q2528" s="0" t="n">
        <f aca="false">J2528*P2528+ROW()*0.00000001</f>
        <v>0.81002528</v>
      </c>
    </row>
    <row r="2529" customFormat="false" ht="15" hidden="false" customHeight="false" outlineLevel="0" collapsed="false">
      <c r="A2529" s="0" t="s">
        <v>2115</v>
      </c>
      <c r="B2529" s="0" t="s">
        <v>117</v>
      </c>
      <c r="C2529" s="0" t="n">
        <v>2000</v>
      </c>
      <c r="D2529" s="0" t="s">
        <v>46</v>
      </c>
      <c r="E2529" s="0" t="s">
        <v>328</v>
      </c>
      <c r="F2529" s="0" t="n">
        <v>0.06</v>
      </c>
      <c r="G2529" s="0" t="n">
        <v>0.04</v>
      </c>
      <c r="H2529" s="0" t="n">
        <v>0.66</v>
      </c>
      <c r="I2529" s="0" t="n">
        <v>0.05</v>
      </c>
      <c r="J2529" s="0" t="n">
        <v>0.81</v>
      </c>
      <c r="K2529" s="0" t="n">
        <v>78</v>
      </c>
      <c r="L2529" s="0" t="n">
        <v>8.7</v>
      </c>
      <c r="M2529" s="0" t="s">
        <v>103</v>
      </c>
      <c r="N2529" s="0" t="s">
        <v>74</v>
      </c>
      <c r="O2529" s="0" t="s">
        <v>37</v>
      </c>
      <c r="P2529" s="0" t="n">
        <f aca="false">IF(AND(OR(Dashboard!$B$5="All",D2529=Dashboard!$B$5),OR(Dashboard!$D$5="All",N2529=Dashboard!$D$5),OR(AND(C2529&lt;&gt;"",C2529&gt;=Dashboard!$F$5,C2529&lt;=Dashboard!$H$5),AND(C2529="",Dashboard!$F$5&lt;=1980,Dashboard!$H$5&gt;=2016))),1,0)</f>
        <v>1</v>
      </c>
      <c r="Q2529" s="0" t="n">
        <f aca="false">J2529*P2529+ROW()*0.00000001</f>
        <v>0.81002529</v>
      </c>
    </row>
    <row r="2530" customFormat="false" ht="15" hidden="false" customHeight="false" outlineLevel="0" collapsed="false">
      <c r="A2530" s="0" t="s">
        <v>2116</v>
      </c>
      <c r="B2530" s="0" t="s">
        <v>78</v>
      </c>
      <c r="C2530" s="0" t="n">
        <v>1994</v>
      </c>
      <c r="D2530" s="0" t="s">
        <v>48</v>
      </c>
      <c r="E2530" s="0" t="s">
        <v>1173</v>
      </c>
      <c r="F2530" s="0" t="n">
        <v>0</v>
      </c>
      <c r="G2530" s="0" t="n">
        <v>0</v>
      </c>
      <c r="H2530" s="0" t="n">
        <v>0.81</v>
      </c>
      <c r="I2530" s="0" t="n">
        <v>0</v>
      </c>
      <c r="J2530" s="0" t="n">
        <v>0.81</v>
      </c>
      <c r="N2530" s="0" t="s">
        <v>35</v>
      </c>
      <c r="P2530" s="0" t="n">
        <f aca="false">IF(AND(OR(Dashboard!$B$5="All",D2530=Dashboard!$B$5),OR(Dashboard!$D$5="All",N2530=Dashboard!$D$5),OR(AND(C2530&lt;&gt;"",C2530&gt;=Dashboard!$F$5,C2530&lt;=Dashboard!$H$5),AND(C2530="",Dashboard!$F$5&lt;=1980,Dashboard!$H$5&gt;=2016))),1,0)</f>
        <v>1</v>
      </c>
      <c r="Q2530" s="0" t="n">
        <f aca="false">J2530*P2530+ROW()*0.00000001</f>
        <v>0.8100253</v>
      </c>
    </row>
    <row r="2531" customFormat="false" ht="15" hidden="false" customHeight="false" outlineLevel="0" collapsed="false">
      <c r="A2531" s="0" t="s">
        <v>2117</v>
      </c>
      <c r="B2531" s="0" t="s">
        <v>117</v>
      </c>
      <c r="C2531" s="0" t="n">
        <v>2000</v>
      </c>
      <c r="D2531" s="0" t="s">
        <v>41</v>
      </c>
      <c r="E2531" s="0" t="s">
        <v>142</v>
      </c>
      <c r="F2531" s="0" t="n">
        <v>0.45</v>
      </c>
      <c r="G2531" s="0" t="n">
        <v>0.31</v>
      </c>
      <c r="H2531" s="0" t="n">
        <v>0</v>
      </c>
      <c r="I2531" s="0" t="n">
        <v>0.05</v>
      </c>
      <c r="J2531" s="0" t="n">
        <v>0.81</v>
      </c>
      <c r="K2531" s="0" t="n">
        <v>73</v>
      </c>
      <c r="L2531" s="0" t="n">
        <v>6.1</v>
      </c>
      <c r="M2531" s="0" t="s">
        <v>36</v>
      </c>
      <c r="N2531" s="0" t="s">
        <v>74</v>
      </c>
      <c r="O2531" s="0" t="s">
        <v>37</v>
      </c>
      <c r="P2531" s="0" t="n">
        <f aca="false">IF(AND(OR(Dashboard!$B$5="All",D2531=Dashboard!$B$5),OR(Dashboard!$D$5="All",N2531=Dashboard!$D$5),OR(AND(C2531&lt;&gt;"",C2531&gt;=Dashboard!$F$5,C2531&lt;=Dashboard!$H$5),AND(C2531="",Dashboard!$F$5&lt;=1980,Dashboard!$H$5&gt;=2016))),1,0)</f>
        <v>1</v>
      </c>
      <c r="Q2531" s="0" t="n">
        <f aca="false">J2531*P2531+ROW()*0.00000001</f>
        <v>0.81002531</v>
      </c>
    </row>
    <row r="2532" customFormat="false" ht="15" hidden="false" customHeight="false" outlineLevel="0" collapsed="false">
      <c r="A2532" s="0" t="s">
        <v>2118</v>
      </c>
      <c r="B2532" s="0" t="s">
        <v>70</v>
      </c>
      <c r="C2532" s="0" t="n">
        <v>2012</v>
      </c>
      <c r="D2532" s="0" t="s">
        <v>71</v>
      </c>
      <c r="E2532" s="0" t="s">
        <v>89</v>
      </c>
      <c r="F2532" s="0" t="n">
        <v>0.67</v>
      </c>
      <c r="G2532" s="0" t="n">
        <v>0.07</v>
      </c>
      <c r="H2532" s="0" t="n">
        <v>0</v>
      </c>
      <c r="I2532" s="0" t="n">
        <v>0.08</v>
      </c>
      <c r="J2532" s="0" t="n">
        <v>0.81</v>
      </c>
      <c r="N2532" s="0" t="s">
        <v>74</v>
      </c>
      <c r="P2532" s="0" t="n">
        <f aca="false">IF(AND(OR(Dashboard!$B$5="All",D2532=Dashboard!$B$5),OR(Dashboard!$D$5="All",N2532=Dashboard!$D$5),OR(AND(C2532&lt;&gt;"",C2532&gt;=Dashboard!$F$5,C2532&lt;=Dashboard!$H$5),AND(C2532="",Dashboard!$F$5&lt;=1980,Dashboard!$H$5&gt;=2016))),1,0)</f>
        <v>1</v>
      </c>
      <c r="Q2532" s="0" t="n">
        <f aca="false">J2532*P2532+ROW()*0.00000001</f>
        <v>0.81002532</v>
      </c>
    </row>
    <row r="2533" customFormat="false" ht="15" hidden="false" customHeight="false" outlineLevel="0" collapsed="false">
      <c r="A2533" s="0" t="s">
        <v>2119</v>
      </c>
      <c r="B2533" s="0" t="s">
        <v>186</v>
      </c>
      <c r="C2533" s="0" t="n">
        <v>2004</v>
      </c>
      <c r="D2533" s="0" t="s">
        <v>71</v>
      </c>
      <c r="E2533" s="0" t="s">
        <v>35</v>
      </c>
      <c r="F2533" s="0" t="n">
        <v>0.63</v>
      </c>
      <c r="G2533" s="0" t="n">
        <v>0.16</v>
      </c>
      <c r="H2533" s="0" t="n">
        <v>0</v>
      </c>
      <c r="I2533" s="0" t="n">
        <v>0.02</v>
      </c>
      <c r="J2533" s="0" t="n">
        <v>0.81</v>
      </c>
      <c r="K2533" s="0" t="n">
        <v>86</v>
      </c>
      <c r="L2533" s="0" t="n">
        <v>7.2</v>
      </c>
      <c r="M2533" s="0" t="s">
        <v>36</v>
      </c>
      <c r="N2533" s="0" t="s">
        <v>35</v>
      </c>
      <c r="O2533" s="0" t="s">
        <v>42</v>
      </c>
      <c r="P2533" s="0" t="n">
        <f aca="false">IF(AND(OR(Dashboard!$B$5="All",D2533=Dashboard!$B$5),OR(Dashboard!$D$5="All",N2533=Dashboard!$D$5),OR(AND(C2533&lt;&gt;"",C2533&gt;=Dashboard!$F$5,C2533&lt;=Dashboard!$H$5),AND(C2533="",Dashboard!$F$5&lt;=1980,Dashboard!$H$5&gt;=2016))),1,0)</f>
        <v>1</v>
      </c>
      <c r="Q2533" s="0" t="n">
        <f aca="false">J2533*P2533+ROW()*0.00000001</f>
        <v>0.81002533</v>
      </c>
    </row>
    <row r="2534" customFormat="false" ht="15" hidden="false" customHeight="false" outlineLevel="0" collapsed="false">
      <c r="A2534" s="0" t="s">
        <v>2120</v>
      </c>
      <c r="B2534" s="0" t="s">
        <v>117</v>
      </c>
      <c r="C2534" s="0" t="n">
        <v>1999</v>
      </c>
      <c r="D2534" s="0" t="s">
        <v>34</v>
      </c>
      <c r="E2534" s="0" t="s">
        <v>220</v>
      </c>
      <c r="F2534" s="0" t="n">
        <v>0</v>
      </c>
      <c r="G2534" s="0" t="n">
        <v>0</v>
      </c>
      <c r="H2534" s="0" t="n">
        <v>0.76</v>
      </c>
      <c r="I2534" s="0" t="n">
        <v>0.05</v>
      </c>
      <c r="J2534" s="0" t="n">
        <v>0.81</v>
      </c>
      <c r="N2534" s="0" t="s">
        <v>74</v>
      </c>
      <c r="P2534" s="0" t="n">
        <f aca="false">IF(AND(OR(Dashboard!$B$5="All",D2534=Dashboard!$B$5),OR(Dashboard!$D$5="All",N2534=Dashboard!$D$5),OR(AND(C2534&lt;&gt;"",C2534&gt;=Dashboard!$F$5,C2534&lt;=Dashboard!$H$5),AND(C2534="",Dashboard!$F$5&lt;=1980,Dashboard!$H$5&gt;=2016))),1,0)</f>
        <v>1</v>
      </c>
      <c r="Q2534" s="0" t="n">
        <f aca="false">J2534*P2534+ROW()*0.00000001</f>
        <v>0.81002534</v>
      </c>
    </row>
    <row r="2535" customFormat="false" ht="15" hidden="false" customHeight="false" outlineLevel="0" collapsed="false">
      <c r="A2535" s="0" t="s">
        <v>2121</v>
      </c>
      <c r="B2535" s="0" t="s">
        <v>164</v>
      </c>
      <c r="C2535" s="0" t="n">
        <v>2005</v>
      </c>
      <c r="D2535" s="0" t="s">
        <v>114</v>
      </c>
      <c r="E2535" s="0" t="s">
        <v>89</v>
      </c>
      <c r="F2535" s="0" t="n">
        <v>0.19</v>
      </c>
      <c r="G2535" s="0" t="n">
        <v>0.41</v>
      </c>
      <c r="H2535" s="0" t="n">
        <v>0</v>
      </c>
      <c r="I2535" s="0" t="n">
        <v>0.22</v>
      </c>
      <c r="J2535" s="0" t="n">
        <v>0.81</v>
      </c>
      <c r="K2535" s="0" t="n">
        <v>66</v>
      </c>
      <c r="L2535" s="0" t="n">
        <v>8.7</v>
      </c>
      <c r="M2535" s="0" t="s">
        <v>103</v>
      </c>
      <c r="N2535" s="0" t="s">
        <v>74</v>
      </c>
      <c r="O2535" s="0" t="s">
        <v>67</v>
      </c>
      <c r="P2535" s="0" t="n">
        <f aca="false">IF(AND(OR(Dashboard!$B$5="All",D2535=Dashboard!$B$5),OR(Dashboard!$D$5="All",N2535=Dashboard!$D$5),OR(AND(C2535&lt;&gt;"",C2535&gt;=Dashboard!$F$5,C2535&lt;=Dashboard!$H$5),AND(C2535="",Dashboard!$F$5&lt;=1980,Dashboard!$H$5&gt;=2016))),1,0)</f>
        <v>1</v>
      </c>
      <c r="Q2535" s="0" t="n">
        <f aca="false">J2535*P2535+ROW()*0.00000001</f>
        <v>0.81002535</v>
      </c>
    </row>
    <row r="2536" customFormat="false" ht="15" hidden="false" customHeight="false" outlineLevel="0" collapsed="false">
      <c r="A2536" s="0" t="s">
        <v>2122</v>
      </c>
      <c r="B2536" s="0" t="s">
        <v>117</v>
      </c>
      <c r="C2536" s="0" t="n">
        <v>1999</v>
      </c>
      <c r="D2536" s="0" t="s">
        <v>46</v>
      </c>
      <c r="E2536" s="0" t="s">
        <v>310</v>
      </c>
      <c r="F2536" s="0" t="n">
        <v>0.07</v>
      </c>
      <c r="G2536" s="0" t="n">
        <v>0.05</v>
      </c>
      <c r="H2536" s="0" t="n">
        <v>0.63</v>
      </c>
      <c r="I2536" s="0" t="n">
        <v>0.05</v>
      </c>
      <c r="J2536" s="0" t="n">
        <v>0.81</v>
      </c>
      <c r="K2536" s="0" t="n">
        <v>81</v>
      </c>
      <c r="L2536" s="0" t="n">
        <v>8.8</v>
      </c>
      <c r="M2536" s="0" t="s">
        <v>103</v>
      </c>
      <c r="N2536" s="0" t="s">
        <v>74</v>
      </c>
      <c r="O2536" s="0" t="s">
        <v>42</v>
      </c>
      <c r="P2536" s="0" t="n">
        <f aca="false">IF(AND(OR(Dashboard!$B$5="All",D2536=Dashboard!$B$5),OR(Dashboard!$D$5="All",N2536=Dashboard!$D$5),OR(AND(C2536&lt;&gt;"",C2536&gt;=Dashboard!$F$5,C2536&lt;=Dashboard!$H$5),AND(C2536="",Dashboard!$F$5&lt;=1980,Dashboard!$H$5&gt;=2016))),1,0)</f>
        <v>1</v>
      </c>
      <c r="Q2536" s="0" t="n">
        <f aca="false">J2536*P2536+ROW()*0.00000001</f>
        <v>0.81002536</v>
      </c>
    </row>
    <row r="2537" customFormat="false" ht="15" hidden="false" customHeight="false" outlineLevel="0" collapsed="false">
      <c r="A2537" s="0" t="s">
        <v>2123</v>
      </c>
      <c r="B2537" s="0" t="s">
        <v>64</v>
      </c>
      <c r="D2537" s="0" t="s">
        <v>34</v>
      </c>
      <c r="E2537" s="0" t="s">
        <v>124</v>
      </c>
      <c r="F2537" s="0" t="n">
        <v>0.48</v>
      </c>
      <c r="G2537" s="0" t="n">
        <v>0.25</v>
      </c>
      <c r="H2537" s="0" t="n">
        <v>0</v>
      </c>
      <c r="I2537" s="0" t="n">
        <v>0.08</v>
      </c>
      <c r="J2537" s="0" t="n">
        <v>0.81</v>
      </c>
      <c r="K2537" s="0" t="n">
        <v>60</v>
      </c>
      <c r="L2537" s="0" t="n">
        <v>7.6</v>
      </c>
      <c r="M2537" s="0" t="s">
        <v>103</v>
      </c>
      <c r="N2537" s="0" t="s">
        <v>66</v>
      </c>
      <c r="O2537" s="0" t="s">
        <v>53</v>
      </c>
      <c r="P2537" s="0" t="n">
        <f aca="false">IF(AND(OR(Dashboard!$B$5="All",D2537=Dashboard!$B$5),OR(Dashboard!$D$5="All",N2537=Dashboard!$D$5),OR(AND(C2537&lt;&gt;"",C2537&gt;=Dashboard!$F$5,C2537&lt;=Dashboard!$H$5),AND(C2537="",Dashboard!$F$5&lt;=1980,Dashboard!$H$5&gt;=2016))),1,0)</f>
        <v>1</v>
      </c>
      <c r="Q2537" s="0" t="n">
        <f aca="false">J2537*P2537+ROW()*0.00000001</f>
        <v>0.81002537</v>
      </c>
    </row>
    <row r="2538" customFormat="false" ht="15" hidden="false" customHeight="false" outlineLevel="0" collapsed="false">
      <c r="A2538" s="0" t="s">
        <v>2124</v>
      </c>
      <c r="B2538" s="0" t="s">
        <v>164</v>
      </c>
      <c r="C2538" s="0" t="n">
        <v>2007</v>
      </c>
      <c r="D2538" s="0" t="s">
        <v>52</v>
      </c>
      <c r="E2538" s="0" t="s">
        <v>89</v>
      </c>
      <c r="F2538" s="0" t="n">
        <v>0.33</v>
      </c>
      <c r="G2538" s="0" t="n">
        <v>0.25</v>
      </c>
      <c r="H2538" s="0" t="n">
        <v>0.07</v>
      </c>
      <c r="I2538" s="0" t="n">
        <v>0.16</v>
      </c>
      <c r="J2538" s="0" t="n">
        <v>0.81</v>
      </c>
      <c r="K2538" s="0" t="n">
        <v>86</v>
      </c>
      <c r="L2538" s="0" t="n">
        <v>8.7</v>
      </c>
      <c r="M2538" s="0" t="s">
        <v>36</v>
      </c>
      <c r="N2538" s="0" t="s">
        <v>74</v>
      </c>
      <c r="O2538" s="0" t="s">
        <v>42</v>
      </c>
      <c r="P2538" s="0" t="n">
        <f aca="false">IF(AND(OR(Dashboard!$B$5="All",D2538=Dashboard!$B$5),OR(Dashboard!$D$5="All",N2538=Dashboard!$D$5),OR(AND(C2538&lt;&gt;"",C2538&gt;=Dashboard!$F$5,C2538&lt;=Dashboard!$H$5),AND(C2538="",Dashboard!$F$5&lt;=1980,Dashboard!$H$5&gt;=2016))),1,0)</f>
        <v>1</v>
      </c>
      <c r="Q2538" s="0" t="n">
        <f aca="false">J2538*P2538+ROW()*0.00000001</f>
        <v>0.81002538</v>
      </c>
    </row>
    <row r="2539" customFormat="false" ht="15" hidden="false" customHeight="false" outlineLevel="0" collapsed="false">
      <c r="A2539" s="0" t="s">
        <v>1811</v>
      </c>
      <c r="B2539" s="0" t="s">
        <v>164</v>
      </c>
      <c r="C2539" s="0" t="n">
        <v>2011</v>
      </c>
      <c r="D2539" s="0" t="s">
        <v>46</v>
      </c>
      <c r="E2539" s="0" t="s">
        <v>520</v>
      </c>
      <c r="F2539" s="0" t="n">
        <v>0</v>
      </c>
      <c r="G2539" s="0" t="n">
        <v>0</v>
      </c>
      <c r="H2539" s="0" t="n">
        <v>0.81</v>
      </c>
      <c r="I2539" s="0" t="n">
        <v>0</v>
      </c>
      <c r="J2539" s="0" t="n">
        <v>0.81</v>
      </c>
      <c r="N2539" s="0" t="s">
        <v>74</v>
      </c>
      <c r="P2539" s="0" t="n">
        <f aca="false">IF(AND(OR(Dashboard!$B$5="All",D2539=Dashboard!$B$5),OR(Dashboard!$D$5="All",N2539=Dashboard!$D$5),OR(AND(C2539&lt;&gt;"",C2539&gt;=Dashboard!$F$5,C2539&lt;=Dashboard!$H$5),AND(C2539="",Dashboard!$F$5&lt;=1980,Dashboard!$H$5&gt;=2016))),1,0)</f>
        <v>1</v>
      </c>
      <c r="Q2539" s="0" t="n">
        <f aca="false">J2539*P2539+ROW()*0.00000001</f>
        <v>0.81002539</v>
      </c>
    </row>
    <row r="2540" customFormat="false" ht="15" hidden="false" customHeight="false" outlineLevel="0" collapsed="false">
      <c r="A2540" s="0" t="s">
        <v>2125</v>
      </c>
      <c r="B2540" s="0" t="s">
        <v>39</v>
      </c>
      <c r="C2540" s="0" t="n">
        <v>1987</v>
      </c>
      <c r="D2540" s="0" t="s">
        <v>16</v>
      </c>
      <c r="E2540" s="0" t="s">
        <v>211</v>
      </c>
      <c r="F2540" s="0" t="n">
        <v>0.45</v>
      </c>
      <c r="G2540" s="0" t="n">
        <v>0.08</v>
      </c>
      <c r="H2540" s="0" t="n">
        <v>0.27</v>
      </c>
      <c r="I2540" s="0" t="n">
        <v>0.01</v>
      </c>
      <c r="J2540" s="0" t="n">
        <v>0.81</v>
      </c>
      <c r="N2540" s="0" t="s">
        <v>35</v>
      </c>
      <c r="P2540" s="0" t="n">
        <f aca="false">IF(AND(OR(Dashboard!$B$5="All",D2540=Dashboard!$B$5),OR(Dashboard!$D$5="All",N2540=Dashboard!$D$5),OR(AND(C2540&lt;&gt;"",C2540&gt;=Dashboard!$F$5,C2540&lt;=Dashboard!$H$5),AND(C2540="",Dashboard!$F$5&lt;=1980,Dashboard!$H$5&gt;=2016))),1,0)</f>
        <v>1</v>
      </c>
      <c r="Q2540" s="0" t="n">
        <f aca="false">J2540*P2540+ROW()*0.00000001</f>
        <v>0.8100254</v>
      </c>
    </row>
    <row r="2541" customFormat="false" ht="15" hidden="false" customHeight="false" outlineLevel="0" collapsed="false">
      <c r="A2541" s="0" t="s">
        <v>2126</v>
      </c>
      <c r="B2541" s="0" t="s">
        <v>108</v>
      </c>
      <c r="C2541" s="0" t="n">
        <v>1999</v>
      </c>
      <c r="D2541" s="0" t="s">
        <v>71</v>
      </c>
      <c r="E2541" s="0" t="s">
        <v>1374</v>
      </c>
      <c r="F2541" s="0" t="n">
        <v>0.68</v>
      </c>
      <c r="G2541" s="0" t="n">
        <v>0.12</v>
      </c>
      <c r="H2541" s="0" t="n">
        <v>0</v>
      </c>
      <c r="I2541" s="0" t="n">
        <v>0.01</v>
      </c>
      <c r="J2541" s="0" t="n">
        <v>0.81</v>
      </c>
      <c r="N2541" s="0" t="s">
        <v>35</v>
      </c>
      <c r="P2541" s="0" t="n">
        <f aca="false">IF(AND(OR(Dashboard!$B$5="All",D2541=Dashboard!$B$5),OR(Dashboard!$D$5="All",N2541=Dashboard!$D$5),OR(AND(C2541&lt;&gt;"",C2541&gt;=Dashboard!$F$5,C2541&lt;=Dashboard!$H$5),AND(C2541="",Dashboard!$F$5&lt;=1980,Dashboard!$H$5&gt;=2016))),1,0)</f>
        <v>1</v>
      </c>
      <c r="Q2541" s="0" t="n">
        <f aca="false">J2541*P2541+ROW()*0.00000001</f>
        <v>0.81002541</v>
      </c>
    </row>
    <row r="2542" customFormat="false" ht="15" hidden="false" customHeight="false" outlineLevel="0" collapsed="false">
      <c r="A2542" s="0" t="s">
        <v>715</v>
      </c>
      <c r="B2542" s="0" t="s">
        <v>64</v>
      </c>
      <c r="C2542" s="0" t="n">
        <v>2009</v>
      </c>
      <c r="D2542" s="0" t="s">
        <v>34</v>
      </c>
      <c r="E2542" s="0" t="s">
        <v>220</v>
      </c>
      <c r="F2542" s="0" t="n">
        <v>0.12</v>
      </c>
      <c r="G2542" s="0" t="n">
        <v>0.58</v>
      </c>
      <c r="H2542" s="0" t="n">
        <v>0.03</v>
      </c>
      <c r="I2542" s="0" t="n">
        <v>0.08</v>
      </c>
      <c r="J2542" s="0" t="n">
        <v>0.81</v>
      </c>
      <c r="K2542" s="0" t="n">
        <v>78</v>
      </c>
      <c r="L2542" s="0" t="n">
        <v>7.6</v>
      </c>
      <c r="M2542" s="0" t="s">
        <v>36</v>
      </c>
      <c r="N2542" s="0" t="s">
        <v>66</v>
      </c>
      <c r="O2542" s="0" t="s">
        <v>37</v>
      </c>
      <c r="P2542" s="0" t="n">
        <f aca="false">IF(AND(OR(Dashboard!$B$5="All",D2542=Dashboard!$B$5),OR(Dashboard!$D$5="All",N2542=Dashboard!$D$5),OR(AND(C2542&lt;&gt;"",C2542&gt;=Dashboard!$F$5,C2542&lt;=Dashboard!$H$5),AND(C2542="",Dashboard!$F$5&lt;=1980,Dashboard!$H$5&gt;=2016))),1,0)</f>
        <v>1</v>
      </c>
      <c r="Q2542" s="0" t="n">
        <f aca="false">J2542*P2542+ROW()*0.00000001</f>
        <v>0.81002542</v>
      </c>
    </row>
    <row r="2543" customFormat="false" ht="15" hidden="false" customHeight="false" outlineLevel="0" collapsed="false">
      <c r="A2543" s="0" t="s">
        <v>1121</v>
      </c>
      <c r="B2543" s="0" t="s">
        <v>76</v>
      </c>
      <c r="C2543" s="0" t="n">
        <v>2004</v>
      </c>
      <c r="D2543" s="0" t="s">
        <v>56</v>
      </c>
      <c r="E2543" s="0" t="s">
        <v>124</v>
      </c>
      <c r="F2543" s="0" t="n">
        <v>0.4</v>
      </c>
      <c r="G2543" s="0" t="n">
        <v>0.31</v>
      </c>
      <c r="H2543" s="0" t="n">
        <v>0</v>
      </c>
      <c r="I2543" s="0" t="n">
        <v>0.1</v>
      </c>
      <c r="J2543" s="0" t="n">
        <v>0.81</v>
      </c>
      <c r="K2543" s="0" t="n">
        <v>70</v>
      </c>
      <c r="L2543" s="0" t="n">
        <v>8.2</v>
      </c>
      <c r="M2543" s="0" t="s">
        <v>73</v>
      </c>
      <c r="N2543" s="0" t="s">
        <v>74</v>
      </c>
      <c r="O2543" s="0" t="s">
        <v>67</v>
      </c>
      <c r="P2543" s="0" t="n">
        <f aca="false">IF(AND(OR(Dashboard!$B$5="All",D2543=Dashboard!$B$5),OR(Dashboard!$D$5="All",N2543=Dashboard!$D$5),OR(AND(C2543&lt;&gt;"",C2543&gt;=Dashboard!$F$5,C2543&lt;=Dashboard!$H$5),AND(C2543="",Dashboard!$F$5&lt;=1980,Dashboard!$H$5&gt;=2016))),1,0)</f>
        <v>1</v>
      </c>
      <c r="Q2543" s="0" t="n">
        <f aca="false">J2543*P2543+ROW()*0.00000001</f>
        <v>0.81002543</v>
      </c>
    </row>
    <row r="2544" customFormat="false" ht="15" hidden="false" customHeight="false" outlineLevel="0" collapsed="false">
      <c r="A2544" s="0" t="s">
        <v>734</v>
      </c>
      <c r="B2544" s="0" t="s">
        <v>172</v>
      </c>
      <c r="C2544" s="0" t="n">
        <v>2013</v>
      </c>
      <c r="D2544" s="0" t="s">
        <v>34</v>
      </c>
      <c r="E2544" s="0" t="s">
        <v>142</v>
      </c>
      <c r="F2544" s="0" t="n">
        <v>0.67</v>
      </c>
      <c r="G2544" s="0" t="n">
        <v>0.05</v>
      </c>
      <c r="H2544" s="0" t="n">
        <v>0</v>
      </c>
      <c r="I2544" s="0" t="n">
        <v>0.08</v>
      </c>
      <c r="J2544" s="0" t="n">
        <v>0.81</v>
      </c>
      <c r="K2544" s="0" t="n">
        <v>73</v>
      </c>
      <c r="L2544" s="0" t="n">
        <v>5.9</v>
      </c>
      <c r="M2544" s="0" t="s">
        <v>36</v>
      </c>
      <c r="N2544" s="0" t="s">
        <v>66</v>
      </c>
      <c r="O2544" s="0" t="s">
        <v>37</v>
      </c>
      <c r="P2544" s="0" t="n">
        <f aca="false">IF(AND(OR(Dashboard!$B$5="All",D2544=Dashboard!$B$5),OR(Dashboard!$D$5="All",N2544=Dashboard!$D$5),OR(AND(C2544&lt;&gt;"",C2544&gt;=Dashboard!$F$5,C2544&lt;=Dashboard!$H$5),AND(C2544="",Dashboard!$F$5&lt;=1980,Dashboard!$H$5&gt;=2016))),1,0)</f>
        <v>1</v>
      </c>
      <c r="Q2544" s="0" t="n">
        <f aca="false">J2544*P2544+ROW()*0.00000001</f>
        <v>0.81002544</v>
      </c>
    </row>
    <row r="2545" customFormat="false" ht="15" hidden="false" customHeight="false" outlineLevel="0" collapsed="false">
      <c r="A2545" s="0" t="s">
        <v>1876</v>
      </c>
      <c r="B2545" s="0" t="s">
        <v>70</v>
      </c>
      <c r="C2545" s="0" t="n">
        <v>2009</v>
      </c>
      <c r="D2545" s="0" t="s">
        <v>34</v>
      </c>
      <c r="E2545" s="0" t="s">
        <v>142</v>
      </c>
      <c r="F2545" s="0" t="n">
        <v>0.75</v>
      </c>
      <c r="G2545" s="0" t="n">
        <v>0</v>
      </c>
      <c r="H2545" s="0" t="n">
        <v>0</v>
      </c>
      <c r="I2545" s="0" t="n">
        <v>0.06</v>
      </c>
      <c r="J2545" s="0" t="n">
        <v>0.81</v>
      </c>
      <c r="K2545" s="0" t="n">
        <v>80</v>
      </c>
      <c r="L2545" s="0" t="n">
        <v>6.9</v>
      </c>
      <c r="M2545" s="0" t="s">
        <v>36</v>
      </c>
      <c r="N2545" s="0" t="s">
        <v>74</v>
      </c>
      <c r="O2545" s="0" t="s">
        <v>37</v>
      </c>
      <c r="P2545" s="0" t="n">
        <f aca="false">IF(AND(OR(Dashboard!$B$5="All",D2545=Dashboard!$B$5),OR(Dashboard!$D$5="All",N2545=Dashboard!$D$5),OR(AND(C2545&lt;&gt;"",C2545&gt;=Dashboard!$F$5,C2545&lt;=Dashboard!$H$5),AND(C2545="",Dashboard!$F$5&lt;=1980,Dashboard!$H$5&gt;=2016))),1,0)</f>
        <v>1</v>
      </c>
      <c r="Q2545" s="0" t="n">
        <f aca="false">J2545*P2545+ROW()*0.00000001</f>
        <v>0.81002545</v>
      </c>
    </row>
    <row r="2546" customFormat="false" ht="15" hidden="false" customHeight="false" outlineLevel="0" collapsed="false">
      <c r="A2546" s="0" t="s">
        <v>2127</v>
      </c>
      <c r="B2546" s="0" t="s">
        <v>78</v>
      </c>
      <c r="C2546" s="0" t="n">
        <v>1994</v>
      </c>
      <c r="D2546" s="0" t="s">
        <v>46</v>
      </c>
      <c r="E2546" s="0" t="s">
        <v>35</v>
      </c>
      <c r="F2546" s="0" t="n">
        <v>0</v>
      </c>
      <c r="G2546" s="0" t="n">
        <v>0</v>
      </c>
      <c r="H2546" s="0" t="n">
        <v>0.81</v>
      </c>
      <c r="I2546" s="0" t="n">
        <v>0</v>
      </c>
      <c r="J2546" s="0" t="n">
        <v>0.81</v>
      </c>
      <c r="N2546" s="0" t="s">
        <v>35</v>
      </c>
      <c r="P2546" s="0" t="n">
        <f aca="false">IF(AND(OR(Dashboard!$B$5="All",D2546=Dashboard!$B$5),OR(Dashboard!$D$5="All",N2546=Dashboard!$D$5),OR(AND(C2546&lt;&gt;"",C2546&gt;=Dashboard!$F$5,C2546&lt;=Dashboard!$H$5),AND(C2546="",Dashboard!$F$5&lt;=1980,Dashboard!$H$5&gt;=2016))),1,0)</f>
        <v>1</v>
      </c>
      <c r="Q2546" s="0" t="n">
        <f aca="false">J2546*P2546+ROW()*0.00000001</f>
        <v>0.81002546</v>
      </c>
    </row>
    <row r="2547" customFormat="false" ht="15" hidden="false" customHeight="false" outlineLevel="0" collapsed="false">
      <c r="A2547" s="0" t="s">
        <v>2128</v>
      </c>
      <c r="B2547" s="0" t="s">
        <v>117</v>
      </c>
      <c r="C2547" s="0" t="n">
        <v>1998</v>
      </c>
      <c r="D2547" s="0" t="s">
        <v>48</v>
      </c>
      <c r="E2547" s="0" t="s">
        <v>160</v>
      </c>
      <c r="F2547" s="0" t="n">
        <v>0.45</v>
      </c>
      <c r="G2547" s="0" t="n">
        <v>0.31</v>
      </c>
      <c r="H2547" s="0" t="n">
        <v>0</v>
      </c>
      <c r="I2547" s="0" t="n">
        <v>0.05</v>
      </c>
      <c r="J2547" s="0" t="n">
        <v>0.81</v>
      </c>
      <c r="N2547" s="0" t="s">
        <v>74</v>
      </c>
      <c r="P2547" s="0" t="n">
        <f aca="false">IF(AND(OR(Dashboard!$B$5="All",D2547=Dashboard!$B$5),OR(Dashboard!$D$5="All",N2547=Dashboard!$D$5),OR(AND(C2547&lt;&gt;"",C2547&gt;=Dashboard!$F$5,C2547&lt;=Dashboard!$H$5),AND(C2547="",Dashboard!$F$5&lt;=1980,Dashboard!$H$5&gt;=2016))),1,0)</f>
        <v>1</v>
      </c>
      <c r="Q2547" s="0" t="n">
        <f aca="false">J2547*P2547+ROW()*0.00000001</f>
        <v>0.81002547</v>
      </c>
    </row>
    <row r="2548" customFormat="false" ht="15" hidden="false" customHeight="false" outlineLevel="0" collapsed="false">
      <c r="A2548" s="0" t="s">
        <v>1839</v>
      </c>
      <c r="B2548" s="0" t="s">
        <v>70</v>
      </c>
      <c r="C2548" s="0" t="n">
        <v>2010</v>
      </c>
      <c r="D2548" s="0" t="s">
        <v>52</v>
      </c>
      <c r="E2548" s="0" t="s">
        <v>91</v>
      </c>
      <c r="F2548" s="0" t="n">
        <v>0.33</v>
      </c>
      <c r="G2548" s="0" t="n">
        <v>0.34</v>
      </c>
      <c r="H2548" s="0" t="n">
        <v>0</v>
      </c>
      <c r="I2548" s="0" t="n">
        <v>0.13</v>
      </c>
      <c r="J2548" s="0" t="n">
        <v>0.81</v>
      </c>
      <c r="K2548" s="0" t="n">
        <v>74</v>
      </c>
      <c r="L2548" s="0" t="n">
        <v>7.1</v>
      </c>
      <c r="M2548" s="0" t="s">
        <v>103</v>
      </c>
      <c r="N2548" s="0" t="s">
        <v>74</v>
      </c>
      <c r="O2548" s="0" t="s">
        <v>37</v>
      </c>
      <c r="P2548" s="0" t="n">
        <f aca="false">IF(AND(OR(Dashboard!$B$5="All",D2548=Dashboard!$B$5),OR(Dashboard!$D$5="All",N2548=Dashboard!$D$5),OR(AND(C2548&lt;&gt;"",C2548&gt;=Dashboard!$F$5,C2548&lt;=Dashboard!$H$5),AND(C2548="",Dashboard!$F$5&lt;=1980,Dashboard!$H$5&gt;=2016))),1,0)</f>
        <v>1</v>
      </c>
      <c r="Q2548" s="0" t="n">
        <f aca="false">J2548*P2548+ROW()*0.00000001</f>
        <v>0.81002548</v>
      </c>
    </row>
    <row r="2549" customFormat="false" ht="15" hidden="false" customHeight="false" outlineLevel="0" collapsed="false">
      <c r="A2549" s="0" t="s">
        <v>2129</v>
      </c>
      <c r="B2549" s="0" t="s">
        <v>50</v>
      </c>
      <c r="C2549" s="0" t="n">
        <v>2008</v>
      </c>
      <c r="D2549" s="0" t="s">
        <v>246</v>
      </c>
      <c r="E2549" s="0" t="s">
        <v>124</v>
      </c>
      <c r="F2549" s="0" t="n">
        <v>0.37</v>
      </c>
      <c r="G2549" s="0" t="n">
        <v>0.35</v>
      </c>
      <c r="H2549" s="0" t="n">
        <v>0</v>
      </c>
      <c r="I2549" s="0" t="n">
        <v>0.09</v>
      </c>
      <c r="J2549" s="0" t="n">
        <v>0.81</v>
      </c>
      <c r="L2549" s="0" t="n">
        <v>7.2</v>
      </c>
      <c r="M2549" s="0" t="s">
        <v>36</v>
      </c>
      <c r="N2549" s="0" t="s">
        <v>35</v>
      </c>
      <c r="P2549" s="0" t="n">
        <f aca="false">IF(AND(OR(Dashboard!$B$5="All",D2549=Dashboard!$B$5),OR(Dashboard!$D$5="All",N2549=Dashboard!$D$5),OR(AND(C2549&lt;&gt;"",C2549&gt;=Dashboard!$F$5,C2549&lt;=Dashboard!$H$5),AND(C2549="",Dashboard!$F$5&lt;=1980,Dashboard!$H$5&gt;=2016))),1,0)</f>
        <v>1</v>
      </c>
      <c r="Q2549" s="0" t="n">
        <f aca="false">J2549*P2549+ROW()*0.00000001</f>
        <v>0.81002549</v>
      </c>
    </row>
    <row r="2550" customFormat="false" ht="15" hidden="false" customHeight="false" outlineLevel="0" collapsed="false">
      <c r="A2550" s="0" t="s">
        <v>2130</v>
      </c>
      <c r="B2550" s="0" t="s">
        <v>117</v>
      </c>
      <c r="C2550" s="0" t="n">
        <v>1998</v>
      </c>
      <c r="D2550" s="0" t="s">
        <v>34</v>
      </c>
      <c r="E2550" s="0" t="s">
        <v>220</v>
      </c>
      <c r="F2550" s="0" t="n">
        <v>0</v>
      </c>
      <c r="G2550" s="0" t="n">
        <v>0</v>
      </c>
      <c r="H2550" s="0" t="n">
        <v>0.75</v>
      </c>
      <c r="I2550" s="0" t="n">
        <v>0.05</v>
      </c>
      <c r="J2550" s="0" t="n">
        <v>0.81</v>
      </c>
      <c r="N2550" s="0" t="s">
        <v>74</v>
      </c>
      <c r="P2550" s="0" t="n">
        <f aca="false">IF(AND(OR(Dashboard!$B$5="All",D2550=Dashboard!$B$5),OR(Dashboard!$D$5="All",N2550=Dashboard!$D$5),OR(AND(C2550&lt;&gt;"",C2550&gt;=Dashboard!$F$5,C2550&lt;=Dashboard!$H$5),AND(C2550="",Dashboard!$F$5&lt;=1980,Dashboard!$H$5&gt;=2016))),1,0)</f>
        <v>1</v>
      </c>
      <c r="Q2550" s="0" t="n">
        <f aca="false">J2550*P2550+ROW()*0.00000001</f>
        <v>0.8100255</v>
      </c>
    </row>
    <row r="2551" customFormat="false" ht="15" hidden="false" customHeight="false" outlineLevel="0" collapsed="false">
      <c r="A2551" s="0" t="s">
        <v>2131</v>
      </c>
      <c r="B2551" s="0" t="s">
        <v>76</v>
      </c>
      <c r="C2551" s="0" t="n">
        <v>2007</v>
      </c>
      <c r="D2551" s="0" t="s">
        <v>46</v>
      </c>
      <c r="E2551" s="0" t="s">
        <v>157</v>
      </c>
      <c r="F2551" s="0" t="n">
        <v>0.35</v>
      </c>
      <c r="G2551" s="0" t="n">
        <v>0.27</v>
      </c>
      <c r="H2551" s="0" t="n">
        <v>0.09</v>
      </c>
      <c r="I2551" s="0" t="n">
        <v>0.09</v>
      </c>
      <c r="J2551" s="0" t="n">
        <v>0.81</v>
      </c>
      <c r="M2551" s="0" t="s">
        <v>103</v>
      </c>
      <c r="N2551" s="0" t="s">
        <v>74</v>
      </c>
      <c r="P2551" s="0" t="n">
        <f aca="false">IF(AND(OR(Dashboard!$B$5="All",D2551=Dashboard!$B$5),OR(Dashboard!$D$5="All",N2551=Dashboard!$D$5),OR(AND(C2551&lt;&gt;"",C2551&gt;=Dashboard!$F$5,C2551&lt;=Dashboard!$H$5),AND(C2551="",Dashboard!$F$5&lt;=1980,Dashboard!$H$5&gt;=2016))),1,0)</f>
        <v>1</v>
      </c>
      <c r="Q2551" s="0" t="n">
        <f aca="false">J2551*P2551+ROW()*0.00000001</f>
        <v>0.81002551</v>
      </c>
    </row>
    <row r="2552" customFormat="false" ht="15" hidden="false" customHeight="false" outlineLevel="0" collapsed="false">
      <c r="A2552" s="0" t="s">
        <v>1288</v>
      </c>
      <c r="B2552" s="0" t="s">
        <v>76</v>
      </c>
      <c r="C2552" s="0" t="n">
        <v>2005</v>
      </c>
      <c r="D2552" s="0" t="s">
        <v>58</v>
      </c>
      <c r="E2552" s="0" t="s">
        <v>142</v>
      </c>
      <c r="F2552" s="0" t="n">
        <v>0.67</v>
      </c>
      <c r="G2552" s="0" t="n">
        <v>0.03</v>
      </c>
      <c r="H2552" s="0" t="n">
        <v>0</v>
      </c>
      <c r="I2552" s="0" t="n">
        <v>0.11</v>
      </c>
      <c r="J2552" s="0" t="n">
        <v>0.81</v>
      </c>
      <c r="K2552" s="0" t="n">
        <v>75</v>
      </c>
      <c r="L2552" s="0" t="n">
        <v>4.4</v>
      </c>
      <c r="M2552" s="0" t="s">
        <v>103</v>
      </c>
      <c r="N2552" s="0" t="s">
        <v>74</v>
      </c>
      <c r="O2552" s="0" t="s">
        <v>37</v>
      </c>
      <c r="P2552" s="0" t="n">
        <f aca="false">IF(AND(OR(Dashboard!$B$5="All",D2552=Dashboard!$B$5),OR(Dashboard!$D$5="All",N2552=Dashboard!$D$5),OR(AND(C2552&lt;&gt;"",C2552&gt;=Dashboard!$F$5,C2552&lt;=Dashboard!$H$5),AND(C2552="",Dashboard!$F$5&lt;=1980,Dashboard!$H$5&gt;=2016))),1,0)</f>
        <v>1</v>
      </c>
      <c r="Q2552" s="0" t="n">
        <f aca="false">J2552*P2552+ROW()*0.00000001</f>
        <v>0.81002552</v>
      </c>
    </row>
    <row r="2553" customFormat="false" ht="15" hidden="false" customHeight="false" outlineLevel="0" collapsed="false">
      <c r="A2553" s="0" t="s">
        <v>2132</v>
      </c>
      <c r="B2553" s="0" t="s">
        <v>70</v>
      </c>
      <c r="C2553" s="0" t="n">
        <v>2010</v>
      </c>
      <c r="D2553" s="0" t="s">
        <v>102</v>
      </c>
      <c r="E2553" s="0" t="s">
        <v>328</v>
      </c>
      <c r="F2553" s="0" t="n">
        <v>0.42</v>
      </c>
      <c r="G2553" s="0" t="n">
        <v>0.18</v>
      </c>
      <c r="H2553" s="0" t="n">
        <v>0.11</v>
      </c>
      <c r="I2553" s="0" t="n">
        <v>0.09</v>
      </c>
      <c r="J2553" s="0" t="n">
        <v>0.81</v>
      </c>
      <c r="K2553" s="0" t="n">
        <v>60</v>
      </c>
      <c r="L2553" s="0" t="n">
        <v>7.5</v>
      </c>
      <c r="M2553" s="0" t="s">
        <v>103</v>
      </c>
      <c r="N2553" s="0" t="s">
        <v>74</v>
      </c>
      <c r="O2553" s="0" t="s">
        <v>53</v>
      </c>
      <c r="P2553" s="0" t="n">
        <f aca="false">IF(AND(OR(Dashboard!$B$5="All",D2553=Dashboard!$B$5),OR(Dashboard!$D$5="All",N2553=Dashboard!$D$5),OR(AND(C2553&lt;&gt;"",C2553&gt;=Dashboard!$F$5,C2553&lt;=Dashboard!$H$5),AND(C2553="",Dashboard!$F$5&lt;=1980,Dashboard!$H$5&gt;=2016))),1,0)</f>
        <v>1</v>
      </c>
      <c r="Q2553" s="0" t="n">
        <f aca="false">J2553*P2553+ROW()*0.00000001</f>
        <v>0.81002553</v>
      </c>
    </row>
    <row r="2554" customFormat="false" ht="15" hidden="false" customHeight="false" outlineLevel="0" collapsed="false">
      <c r="A2554" s="0" t="s">
        <v>2133</v>
      </c>
      <c r="B2554" s="0" t="s">
        <v>70</v>
      </c>
      <c r="C2554" s="0" t="n">
        <v>2008</v>
      </c>
      <c r="D2554" s="0" t="s">
        <v>52</v>
      </c>
      <c r="E2554" s="0" t="s">
        <v>89</v>
      </c>
      <c r="F2554" s="0" t="n">
        <v>0.29</v>
      </c>
      <c r="G2554" s="0" t="n">
        <v>0.39</v>
      </c>
      <c r="H2554" s="0" t="n">
        <v>0</v>
      </c>
      <c r="I2554" s="0" t="n">
        <v>0.12</v>
      </c>
      <c r="J2554" s="0" t="n">
        <v>0.81</v>
      </c>
      <c r="K2554" s="0" t="n">
        <v>76</v>
      </c>
      <c r="M2554" s="0" t="s">
        <v>103</v>
      </c>
      <c r="N2554" s="0" t="s">
        <v>74</v>
      </c>
      <c r="O2554" s="0" t="s">
        <v>37</v>
      </c>
      <c r="P2554" s="0" t="n">
        <f aca="false">IF(AND(OR(Dashboard!$B$5="All",D2554=Dashboard!$B$5),OR(Dashboard!$D$5="All",N2554=Dashboard!$D$5),OR(AND(C2554&lt;&gt;"",C2554&gt;=Dashboard!$F$5,C2554&lt;=Dashboard!$H$5),AND(C2554="",Dashboard!$F$5&lt;=1980,Dashboard!$H$5&gt;=2016))),1,0)</f>
        <v>1</v>
      </c>
      <c r="Q2554" s="0" t="n">
        <f aca="false">J2554*P2554+ROW()*0.00000001</f>
        <v>0.81002554</v>
      </c>
    </row>
    <row r="2555" customFormat="false" ht="15" hidden="false" customHeight="false" outlineLevel="0" collapsed="false">
      <c r="A2555" s="0" t="s">
        <v>863</v>
      </c>
      <c r="B2555" s="0" t="s">
        <v>117</v>
      </c>
      <c r="C2555" s="0" t="n">
        <v>2000</v>
      </c>
      <c r="D2555" s="0" t="s">
        <v>52</v>
      </c>
      <c r="E2555" s="0" t="s">
        <v>257</v>
      </c>
      <c r="F2555" s="0" t="n">
        <v>0.45</v>
      </c>
      <c r="G2555" s="0" t="n">
        <v>0.3</v>
      </c>
      <c r="H2555" s="0" t="n">
        <v>0</v>
      </c>
      <c r="I2555" s="0" t="n">
        <v>0.05</v>
      </c>
      <c r="J2555" s="0" t="n">
        <v>0.8</v>
      </c>
      <c r="N2555" s="0" t="s">
        <v>74</v>
      </c>
      <c r="P2555" s="0" t="n">
        <f aca="false">IF(AND(OR(Dashboard!$B$5="All",D2555=Dashboard!$B$5),OR(Dashboard!$D$5="All",N2555=Dashboard!$D$5),OR(AND(C2555&lt;&gt;"",C2555&gt;=Dashboard!$F$5,C2555&lt;=Dashboard!$H$5),AND(C2555="",Dashboard!$F$5&lt;=1980,Dashboard!$H$5&gt;=2016))),1,0)</f>
        <v>1</v>
      </c>
      <c r="Q2555" s="0" t="n">
        <f aca="false">J2555*P2555+ROW()*0.00000001</f>
        <v>0.80002555</v>
      </c>
    </row>
    <row r="2556" customFormat="false" ht="15" hidden="false" customHeight="false" outlineLevel="0" collapsed="false">
      <c r="A2556" s="0" t="s">
        <v>2134</v>
      </c>
      <c r="B2556" s="0" t="s">
        <v>76</v>
      </c>
      <c r="C2556" s="0" t="n">
        <v>2005</v>
      </c>
      <c r="D2556" s="0" t="s">
        <v>71</v>
      </c>
      <c r="E2556" s="0" t="s">
        <v>154</v>
      </c>
      <c r="F2556" s="0" t="n">
        <v>0.03</v>
      </c>
      <c r="G2556" s="0" t="n">
        <v>0.02</v>
      </c>
      <c r="H2556" s="0" t="n">
        <v>0.74</v>
      </c>
      <c r="I2556" s="0" t="n">
        <v>0.01</v>
      </c>
      <c r="J2556" s="0" t="n">
        <v>0.8</v>
      </c>
      <c r="K2556" s="0" t="n">
        <v>75</v>
      </c>
      <c r="L2556" s="0" t="n">
        <v>8.2</v>
      </c>
      <c r="M2556" s="0" t="s">
        <v>73</v>
      </c>
      <c r="N2556" s="0" t="s">
        <v>74</v>
      </c>
      <c r="O2556" s="0" t="s">
        <v>37</v>
      </c>
      <c r="P2556" s="0" t="n">
        <f aca="false">IF(AND(OR(Dashboard!$B$5="All",D2556=Dashboard!$B$5),OR(Dashboard!$D$5="All",N2556=Dashboard!$D$5),OR(AND(C2556&lt;&gt;"",C2556&gt;=Dashboard!$F$5,C2556&lt;=Dashboard!$H$5),AND(C2556="",Dashboard!$F$5&lt;=1980,Dashboard!$H$5&gt;=2016))),1,0)</f>
        <v>1</v>
      </c>
      <c r="Q2556" s="0" t="n">
        <f aca="false">J2556*P2556+ROW()*0.00000001</f>
        <v>0.80002556</v>
      </c>
    </row>
    <row r="2557" customFormat="false" ht="15" hidden="false" customHeight="false" outlineLevel="0" collapsed="false">
      <c r="A2557" s="0" t="s">
        <v>2135</v>
      </c>
      <c r="B2557" s="0" t="s">
        <v>50</v>
      </c>
      <c r="C2557" s="0" t="n">
        <v>2006</v>
      </c>
      <c r="D2557" s="0" t="s">
        <v>71</v>
      </c>
      <c r="E2557" s="0" t="s">
        <v>487</v>
      </c>
      <c r="F2557" s="0" t="n">
        <v>0.72</v>
      </c>
      <c r="G2557" s="0" t="n">
        <v>0.03</v>
      </c>
      <c r="H2557" s="0" t="n">
        <v>0</v>
      </c>
      <c r="I2557" s="0" t="n">
        <v>0.06</v>
      </c>
      <c r="J2557" s="0" t="n">
        <v>0.8</v>
      </c>
      <c r="L2557" s="0" t="n">
        <v>7</v>
      </c>
      <c r="M2557" s="0" t="s">
        <v>36</v>
      </c>
      <c r="N2557" s="0" t="s">
        <v>35</v>
      </c>
      <c r="P2557" s="0" t="n">
        <f aca="false">IF(AND(OR(Dashboard!$B$5="All",D2557=Dashboard!$B$5),OR(Dashboard!$D$5="All",N2557=Dashboard!$D$5),OR(AND(C2557&lt;&gt;"",C2557&gt;=Dashboard!$F$5,C2557&lt;=Dashboard!$H$5),AND(C2557="",Dashboard!$F$5&lt;=1980,Dashboard!$H$5&gt;=2016))),1,0)</f>
        <v>1</v>
      </c>
      <c r="Q2557" s="0" t="n">
        <f aca="false">J2557*P2557+ROW()*0.00000001</f>
        <v>0.80002557</v>
      </c>
    </row>
    <row r="2558" customFormat="false" ht="15" hidden="false" customHeight="false" outlineLevel="0" collapsed="false">
      <c r="A2558" s="0" t="s">
        <v>2136</v>
      </c>
      <c r="B2558" s="0" t="s">
        <v>186</v>
      </c>
      <c r="C2558" s="0" t="n">
        <v>2003</v>
      </c>
      <c r="D2558" s="0" t="s">
        <v>58</v>
      </c>
      <c r="E2558" s="0" t="s">
        <v>234</v>
      </c>
      <c r="F2558" s="0" t="n">
        <v>0.62</v>
      </c>
      <c r="G2558" s="0" t="n">
        <v>0.16</v>
      </c>
      <c r="H2558" s="0" t="n">
        <v>0</v>
      </c>
      <c r="I2558" s="0" t="n">
        <v>0.02</v>
      </c>
      <c r="J2558" s="0" t="n">
        <v>0.8</v>
      </c>
      <c r="K2558" s="0" t="n">
        <v>75</v>
      </c>
      <c r="L2558" s="0" t="n">
        <v>7.6</v>
      </c>
      <c r="M2558" s="0" t="s">
        <v>103</v>
      </c>
      <c r="N2558" s="0" t="s">
        <v>35</v>
      </c>
      <c r="O2558" s="0" t="s">
        <v>37</v>
      </c>
      <c r="P2558" s="0" t="n">
        <f aca="false">IF(AND(OR(Dashboard!$B$5="All",D2558=Dashboard!$B$5),OR(Dashboard!$D$5="All",N2558=Dashboard!$D$5),OR(AND(C2558&lt;&gt;"",C2558&gt;=Dashboard!$F$5,C2558&lt;=Dashboard!$H$5),AND(C2558="",Dashboard!$F$5&lt;=1980,Dashboard!$H$5&gt;=2016))),1,0)</f>
        <v>1</v>
      </c>
      <c r="Q2558" s="0" t="n">
        <f aca="false">J2558*P2558+ROW()*0.00000001</f>
        <v>0.80002558</v>
      </c>
    </row>
    <row r="2559" customFormat="false" ht="15" hidden="false" customHeight="false" outlineLevel="0" collapsed="false">
      <c r="A2559" s="0" t="s">
        <v>2137</v>
      </c>
      <c r="B2559" s="0" t="s">
        <v>117</v>
      </c>
      <c r="C2559" s="0" t="n">
        <v>1997</v>
      </c>
      <c r="D2559" s="0" t="s">
        <v>41</v>
      </c>
      <c r="E2559" s="0" t="s">
        <v>142</v>
      </c>
      <c r="F2559" s="0" t="n">
        <v>0.45</v>
      </c>
      <c r="G2559" s="0" t="n">
        <v>0.3</v>
      </c>
      <c r="H2559" s="0" t="n">
        <v>0</v>
      </c>
      <c r="I2559" s="0" t="n">
        <v>0.05</v>
      </c>
      <c r="J2559" s="0" t="n">
        <v>0.8</v>
      </c>
      <c r="N2559" s="0" t="s">
        <v>74</v>
      </c>
      <c r="P2559" s="0" t="n">
        <f aca="false">IF(AND(OR(Dashboard!$B$5="All",D2559=Dashboard!$B$5),OR(Dashboard!$D$5="All",N2559=Dashboard!$D$5),OR(AND(C2559&lt;&gt;"",C2559&gt;=Dashboard!$F$5,C2559&lt;=Dashboard!$H$5),AND(C2559="",Dashboard!$F$5&lt;=1980,Dashboard!$H$5&gt;=2016))),1,0)</f>
        <v>1</v>
      </c>
      <c r="Q2559" s="0" t="n">
        <f aca="false">J2559*P2559+ROW()*0.00000001</f>
        <v>0.80002559</v>
      </c>
    </row>
    <row r="2560" customFormat="false" ht="15" hidden="false" customHeight="false" outlineLevel="0" collapsed="false">
      <c r="A2560" s="0" t="s">
        <v>2138</v>
      </c>
      <c r="B2560" s="0" t="s">
        <v>76</v>
      </c>
      <c r="C2560" s="0" t="n">
        <v>2004</v>
      </c>
      <c r="D2560" s="0" t="s">
        <v>56</v>
      </c>
      <c r="E2560" s="0" t="s">
        <v>257</v>
      </c>
      <c r="F2560" s="0" t="n">
        <v>0.39</v>
      </c>
      <c r="G2560" s="0" t="n">
        <v>0.31</v>
      </c>
      <c r="H2560" s="0" t="n">
        <v>0</v>
      </c>
      <c r="I2560" s="0" t="n">
        <v>0.1</v>
      </c>
      <c r="J2560" s="0" t="n">
        <v>0.8</v>
      </c>
      <c r="K2560" s="0" t="n">
        <v>80</v>
      </c>
      <c r="L2560" s="0" t="n">
        <v>8.3</v>
      </c>
      <c r="M2560" s="0" t="s">
        <v>73</v>
      </c>
      <c r="N2560" s="0" t="s">
        <v>74</v>
      </c>
      <c r="O2560" s="0" t="s">
        <v>37</v>
      </c>
      <c r="P2560" s="0" t="n">
        <f aca="false">IF(AND(OR(Dashboard!$B$5="All",D2560=Dashboard!$B$5),OR(Dashboard!$D$5="All",N2560=Dashboard!$D$5),OR(AND(C2560&lt;&gt;"",C2560&gt;=Dashboard!$F$5,C2560&lt;=Dashboard!$H$5),AND(C2560="",Dashboard!$F$5&lt;=1980,Dashboard!$H$5&gt;=2016))),1,0)</f>
        <v>1</v>
      </c>
      <c r="Q2560" s="0" t="n">
        <f aca="false">J2560*P2560+ROW()*0.00000001</f>
        <v>0.8000256</v>
      </c>
    </row>
    <row r="2561" customFormat="false" ht="15" hidden="false" customHeight="false" outlineLevel="0" collapsed="false">
      <c r="A2561" s="0" t="s">
        <v>2139</v>
      </c>
      <c r="B2561" s="0" t="s">
        <v>97</v>
      </c>
      <c r="C2561" s="0" t="n">
        <v>2012</v>
      </c>
      <c r="D2561" s="0" t="s">
        <v>48</v>
      </c>
      <c r="E2561" s="0" t="s">
        <v>599</v>
      </c>
      <c r="F2561" s="0" t="n">
        <v>0.2</v>
      </c>
      <c r="G2561" s="0" t="n">
        <v>0.26</v>
      </c>
      <c r="H2561" s="0" t="n">
        <v>0.3</v>
      </c>
      <c r="I2561" s="0" t="n">
        <v>0.04</v>
      </c>
      <c r="J2561" s="0" t="n">
        <v>0.8</v>
      </c>
      <c r="K2561" s="0" t="n">
        <v>79</v>
      </c>
      <c r="L2561" s="0" t="n">
        <v>8.5</v>
      </c>
      <c r="M2561" s="0" t="s">
        <v>103</v>
      </c>
      <c r="N2561" s="0" t="s">
        <v>35</v>
      </c>
      <c r="O2561" s="0" t="s">
        <v>37</v>
      </c>
      <c r="P2561" s="0" t="n">
        <f aca="false">IF(AND(OR(Dashboard!$B$5="All",D2561=Dashboard!$B$5),OR(Dashboard!$D$5="All",N2561=Dashboard!$D$5),OR(AND(C2561&lt;&gt;"",C2561&gt;=Dashboard!$F$5,C2561&lt;=Dashboard!$H$5),AND(C2561="",Dashboard!$F$5&lt;=1980,Dashboard!$H$5&gt;=2016))),1,0)</f>
        <v>1</v>
      </c>
      <c r="Q2561" s="0" t="n">
        <f aca="false">J2561*P2561+ROW()*0.00000001</f>
        <v>0.80002561</v>
      </c>
    </row>
    <row r="2562" customFormat="false" ht="15" hidden="false" customHeight="false" outlineLevel="0" collapsed="false">
      <c r="A2562" s="0" t="s">
        <v>1861</v>
      </c>
      <c r="B2562" s="0" t="s">
        <v>33</v>
      </c>
      <c r="C2562" s="0" t="n">
        <v>2008</v>
      </c>
      <c r="D2562" s="0" t="s">
        <v>71</v>
      </c>
      <c r="E2562" s="0" t="s">
        <v>1862</v>
      </c>
      <c r="F2562" s="0" t="n">
        <v>0.52</v>
      </c>
      <c r="G2562" s="0" t="n">
        <v>0.21</v>
      </c>
      <c r="H2562" s="0" t="n">
        <v>0</v>
      </c>
      <c r="I2562" s="0" t="n">
        <v>0.07</v>
      </c>
      <c r="J2562" s="0" t="n">
        <v>0.8</v>
      </c>
      <c r="K2562" s="0" t="n">
        <v>45</v>
      </c>
      <c r="L2562" s="0" t="n">
        <v>7.8</v>
      </c>
      <c r="M2562" s="0" t="s">
        <v>125</v>
      </c>
      <c r="N2562" s="0" t="s">
        <v>35</v>
      </c>
      <c r="O2562" s="0" t="s">
        <v>177</v>
      </c>
      <c r="P2562" s="0" t="n">
        <f aca="false">IF(AND(OR(Dashboard!$B$5="All",D2562=Dashboard!$B$5),OR(Dashboard!$D$5="All",N2562=Dashboard!$D$5),OR(AND(C2562&lt;&gt;"",C2562&gt;=Dashboard!$F$5,C2562&lt;=Dashboard!$H$5),AND(C2562="",Dashboard!$F$5&lt;=1980,Dashboard!$H$5&gt;=2016))),1,0)</f>
        <v>1</v>
      </c>
      <c r="Q2562" s="0" t="n">
        <f aca="false">J2562*P2562+ROW()*0.00000001</f>
        <v>0.80002562</v>
      </c>
    </row>
    <row r="2563" customFormat="false" ht="15" hidden="false" customHeight="false" outlineLevel="0" collapsed="false">
      <c r="A2563" s="0" t="s">
        <v>2140</v>
      </c>
      <c r="B2563" s="0" t="s">
        <v>117</v>
      </c>
      <c r="C2563" s="0" t="n">
        <v>1999</v>
      </c>
      <c r="D2563" s="0" t="s">
        <v>46</v>
      </c>
      <c r="E2563" s="0" t="s">
        <v>157</v>
      </c>
      <c r="F2563" s="0" t="n">
        <v>0.45</v>
      </c>
      <c r="G2563" s="0" t="n">
        <v>0.3</v>
      </c>
      <c r="H2563" s="0" t="n">
        <v>0</v>
      </c>
      <c r="I2563" s="0" t="n">
        <v>0.05</v>
      </c>
      <c r="J2563" s="0" t="n">
        <v>0.8</v>
      </c>
      <c r="K2563" s="0" t="n">
        <v>80</v>
      </c>
      <c r="L2563" s="0" t="n">
        <v>8.1</v>
      </c>
      <c r="M2563" s="0" t="s">
        <v>103</v>
      </c>
      <c r="N2563" s="0" t="s">
        <v>74</v>
      </c>
      <c r="O2563" s="0" t="s">
        <v>37</v>
      </c>
      <c r="P2563" s="0" t="n">
        <f aca="false">IF(AND(OR(Dashboard!$B$5="All",D2563=Dashboard!$B$5),OR(Dashboard!$D$5="All",N2563=Dashboard!$D$5),OR(AND(C2563&lt;&gt;"",C2563&gt;=Dashboard!$F$5,C2563&lt;=Dashboard!$H$5),AND(C2563="",Dashboard!$F$5&lt;=1980,Dashboard!$H$5&gt;=2016))),1,0)</f>
        <v>1</v>
      </c>
      <c r="Q2563" s="0" t="n">
        <f aca="false">J2563*P2563+ROW()*0.00000001</f>
        <v>0.80002563</v>
      </c>
    </row>
    <row r="2564" customFormat="false" ht="15" hidden="false" customHeight="false" outlineLevel="0" collapsed="false">
      <c r="A2564" s="0" t="s">
        <v>1802</v>
      </c>
      <c r="B2564" s="0" t="s">
        <v>64</v>
      </c>
      <c r="C2564" s="0" t="n">
        <v>2009</v>
      </c>
      <c r="D2564" s="0" t="s">
        <v>41</v>
      </c>
      <c r="E2564" s="0" t="s">
        <v>547</v>
      </c>
      <c r="F2564" s="0" t="n">
        <v>0.32</v>
      </c>
      <c r="G2564" s="0" t="n">
        <v>0.39</v>
      </c>
      <c r="H2564" s="0" t="n">
        <v>0</v>
      </c>
      <c r="I2564" s="0" t="n">
        <v>0.09</v>
      </c>
      <c r="J2564" s="0" t="n">
        <v>0.8</v>
      </c>
      <c r="K2564" s="0" t="n">
        <v>87</v>
      </c>
      <c r="L2564" s="0" t="n">
        <v>8.2</v>
      </c>
      <c r="M2564" s="0" t="s">
        <v>103</v>
      </c>
      <c r="N2564" s="0" t="s">
        <v>66</v>
      </c>
      <c r="O2564" s="0" t="s">
        <v>42</v>
      </c>
      <c r="P2564" s="0" t="n">
        <f aca="false">IF(AND(OR(Dashboard!$B$5="All",D2564=Dashboard!$B$5),OR(Dashboard!$D$5="All",N2564=Dashboard!$D$5),OR(AND(C2564&lt;&gt;"",C2564&gt;=Dashboard!$F$5,C2564&lt;=Dashboard!$H$5),AND(C2564="",Dashboard!$F$5&lt;=1980,Dashboard!$H$5&gt;=2016))),1,0)</f>
        <v>1</v>
      </c>
      <c r="Q2564" s="0" t="n">
        <f aca="false">J2564*P2564+ROW()*0.00000001</f>
        <v>0.80002564</v>
      </c>
    </row>
    <row r="2565" customFormat="false" ht="15" hidden="false" customHeight="false" outlineLevel="0" collapsed="false">
      <c r="A2565" s="0" t="s">
        <v>1060</v>
      </c>
      <c r="B2565" s="0" t="s">
        <v>144</v>
      </c>
      <c r="C2565" s="0" t="n">
        <v>2004</v>
      </c>
      <c r="D2565" s="0" t="s">
        <v>71</v>
      </c>
      <c r="E2565" s="0" t="s">
        <v>124</v>
      </c>
      <c r="F2565" s="0" t="n">
        <v>0.48</v>
      </c>
      <c r="G2565" s="0" t="n">
        <v>0.28</v>
      </c>
      <c r="H2565" s="0" t="n">
        <v>0</v>
      </c>
      <c r="I2565" s="0" t="n">
        <v>0.04</v>
      </c>
      <c r="J2565" s="0" t="n">
        <v>0.8</v>
      </c>
      <c r="K2565" s="0" t="n">
        <v>83</v>
      </c>
      <c r="L2565" s="0" t="n">
        <v>7.5</v>
      </c>
      <c r="M2565" s="0" t="s">
        <v>73</v>
      </c>
      <c r="N2565" s="0" t="s">
        <v>66</v>
      </c>
      <c r="O2565" s="0" t="s">
        <v>42</v>
      </c>
      <c r="P2565" s="0" t="n">
        <f aca="false">IF(AND(OR(Dashboard!$B$5="All",D2565=Dashboard!$B$5),OR(Dashboard!$D$5="All",N2565=Dashboard!$D$5),OR(AND(C2565&lt;&gt;"",C2565&gt;=Dashboard!$F$5,C2565&lt;=Dashboard!$H$5),AND(C2565="",Dashboard!$F$5&lt;=1980,Dashboard!$H$5&gt;=2016))),1,0)</f>
        <v>1</v>
      </c>
      <c r="Q2565" s="0" t="n">
        <f aca="false">J2565*P2565+ROW()*0.00000001</f>
        <v>0.80002565</v>
      </c>
    </row>
    <row r="2566" customFormat="false" ht="15" hidden="false" customHeight="false" outlineLevel="0" collapsed="false">
      <c r="A2566" s="0" t="s">
        <v>2141</v>
      </c>
      <c r="B2566" s="0" t="s">
        <v>33</v>
      </c>
      <c r="C2566" s="0" t="n">
        <v>2009</v>
      </c>
      <c r="D2566" s="0" t="s">
        <v>34</v>
      </c>
      <c r="E2566" s="0" t="s">
        <v>1173</v>
      </c>
      <c r="F2566" s="0" t="n">
        <v>0.31</v>
      </c>
      <c r="G2566" s="0" t="n">
        <v>0.33</v>
      </c>
      <c r="H2566" s="0" t="n">
        <v>0.09</v>
      </c>
      <c r="I2566" s="0" t="n">
        <v>0.07</v>
      </c>
      <c r="J2566" s="0" t="n">
        <v>0.8</v>
      </c>
      <c r="K2566" s="0" t="n">
        <v>49</v>
      </c>
      <c r="M2566" s="0" t="s">
        <v>36</v>
      </c>
      <c r="N2566" s="0" t="s">
        <v>35</v>
      </c>
      <c r="O2566" s="0" t="s">
        <v>177</v>
      </c>
      <c r="P2566" s="0" t="n">
        <f aca="false">IF(AND(OR(Dashboard!$B$5="All",D2566=Dashboard!$B$5),OR(Dashboard!$D$5="All",N2566=Dashboard!$D$5),OR(AND(C2566&lt;&gt;"",C2566&gt;=Dashboard!$F$5,C2566&lt;=Dashboard!$H$5),AND(C2566="",Dashboard!$F$5&lt;=1980,Dashboard!$H$5&gt;=2016))),1,0)</f>
        <v>1</v>
      </c>
      <c r="Q2566" s="0" t="n">
        <f aca="false">J2566*P2566+ROW()*0.00000001</f>
        <v>0.80002566</v>
      </c>
    </row>
    <row r="2567" customFormat="false" ht="15" hidden="false" customHeight="false" outlineLevel="0" collapsed="false">
      <c r="A2567" s="0" t="s">
        <v>2142</v>
      </c>
      <c r="B2567" s="0" t="s">
        <v>851</v>
      </c>
      <c r="C2567" s="0" t="n">
        <v>2013</v>
      </c>
      <c r="D2567" s="0" t="s">
        <v>56</v>
      </c>
      <c r="E2567" s="0" t="s">
        <v>89</v>
      </c>
      <c r="F2567" s="0" t="n">
        <v>0.2</v>
      </c>
      <c r="G2567" s="0" t="n">
        <v>0.39</v>
      </c>
      <c r="H2567" s="0" t="n">
        <v>0.04</v>
      </c>
      <c r="I2567" s="0" t="n">
        <v>0.17</v>
      </c>
      <c r="J2567" s="0" t="n">
        <v>0.8</v>
      </c>
      <c r="K2567" s="0" t="n">
        <v>78</v>
      </c>
      <c r="L2567" s="0" t="n">
        <v>8.9</v>
      </c>
      <c r="M2567" s="0" t="s">
        <v>73</v>
      </c>
      <c r="N2567" s="0" t="s">
        <v>74</v>
      </c>
      <c r="O2567" s="0" t="s">
        <v>37</v>
      </c>
      <c r="P2567" s="0" t="n">
        <f aca="false">IF(AND(OR(Dashboard!$B$5="All",D2567=Dashboard!$B$5),OR(Dashboard!$D$5="All",N2567=Dashboard!$D$5),OR(AND(C2567&lt;&gt;"",C2567&gt;=Dashboard!$F$5,C2567&lt;=Dashboard!$H$5),AND(C2567="",Dashboard!$F$5&lt;=1980,Dashboard!$H$5&gt;=2016))),1,0)</f>
        <v>1</v>
      </c>
      <c r="Q2567" s="0" t="n">
        <f aca="false">J2567*P2567+ROW()*0.00000001</f>
        <v>0.80002567</v>
      </c>
    </row>
    <row r="2568" customFormat="false" ht="15" hidden="false" customHeight="false" outlineLevel="0" collapsed="false">
      <c r="A2568" s="0" t="s">
        <v>715</v>
      </c>
      <c r="B2568" s="0" t="s">
        <v>164</v>
      </c>
      <c r="C2568" s="0" t="n">
        <v>2009</v>
      </c>
      <c r="D2568" s="0" t="s">
        <v>34</v>
      </c>
      <c r="E2568" s="0" t="s">
        <v>220</v>
      </c>
      <c r="F2568" s="0" t="n">
        <v>0.09</v>
      </c>
      <c r="G2568" s="0" t="n">
        <v>0.33</v>
      </c>
      <c r="H2568" s="0" t="n">
        <v>0.2</v>
      </c>
      <c r="I2568" s="0" t="n">
        <v>0.18</v>
      </c>
      <c r="J2568" s="0" t="n">
        <v>0.8</v>
      </c>
      <c r="K2568" s="0" t="n">
        <v>72</v>
      </c>
      <c r="L2568" s="0" t="n">
        <v>4.6</v>
      </c>
      <c r="M2568" s="0" t="s">
        <v>36</v>
      </c>
      <c r="N2568" s="0" t="s">
        <v>74</v>
      </c>
      <c r="O2568" s="0" t="s">
        <v>37</v>
      </c>
      <c r="P2568" s="0" t="n">
        <f aca="false">IF(AND(OR(Dashboard!$B$5="All",D2568=Dashboard!$B$5),OR(Dashboard!$D$5="All",N2568=Dashboard!$D$5),OR(AND(C2568&lt;&gt;"",C2568&gt;=Dashboard!$F$5,C2568&lt;=Dashboard!$H$5),AND(C2568="",Dashboard!$F$5&lt;=1980,Dashboard!$H$5&gt;=2016))),1,0)</f>
        <v>1</v>
      </c>
      <c r="Q2568" s="0" t="n">
        <f aca="false">J2568*P2568+ROW()*0.00000001</f>
        <v>0.80002568</v>
      </c>
    </row>
    <row r="2569" customFormat="false" ht="15" hidden="false" customHeight="false" outlineLevel="0" collapsed="false">
      <c r="A2569" s="0" t="s">
        <v>1891</v>
      </c>
      <c r="B2569" s="0" t="s">
        <v>64</v>
      </c>
      <c r="C2569" s="0" t="n">
        <v>2009</v>
      </c>
      <c r="D2569" s="0" t="s">
        <v>52</v>
      </c>
      <c r="E2569" s="0" t="s">
        <v>91</v>
      </c>
      <c r="F2569" s="0" t="n">
        <v>0.52</v>
      </c>
      <c r="G2569" s="0" t="n">
        <v>0.2</v>
      </c>
      <c r="H2569" s="0" t="n">
        <v>0</v>
      </c>
      <c r="I2569" s="0" t="n">
        <v>0.07</v>
      </c>
      <c r="J2569" s="0" t="n">
        <v>0.8</v>
      </c>
      <c r="K2569" s="0" t="n">
        <v>84</v>
      </c>
      <c r="L2569" s="0" t="n">
        <v>8.1</v>
      </c>
      <c r="M2569" s="0" t="s">
        <v>103</v>
      </c>
      <c r="N2569" s="0" t="s">
        <v>66</v>
      </c>
      <c r="O2569" s="0" t="s">
        <v>42</v>
      </c>
      <c r="P2569" s="0" t="n">
        <f aca="false">IF(AND(OR(Dashboard!$B$5="All",D2569=Dashboard!$B$5),OR(Dashboard!$D$5="All",N2569=Dashboard!$D$5),OR(AND(C2569&lt;&gt;"",C2569&gt;=Dashboard!$F$5,C2569&lt;=Dashboard!$H$5),AND(C2569="",Dashboard!$F$5&lt;=1980,Dashboard!$H$5&gt;=2016))),1,0)</f>
        <v>1</v>
      </c>
      <c r="Q2569" s="0" t="n">
        <f aca="false">J2569*P2569+ROW()*0.00000001</f>
        <v>0.80002569</v>
      </c>
    </row>
    <row r="2570" customFormat="false" ht="15" hidden="false" customHeight="false" outlineLevel="0" collapsed="false">
      <c r="A2570" s="0" t="s">
        <v>1399</v>
      </c>
      <c r="B2570" s="0" t="s">
        <v>851</v>
      </c>
      <c r="C2570" s="0" t="n">
        <v>2013</v>
      </c>
      <c r="D2570" s="0" t="s">
        <v>46</v>
      </c>
      <c r="E2570" s="0" t="s">
        <v>157</v>
      </c>
      <c r="F2570" s="0" t="n">
        <v>0.16</v>
      </c>
      <c r="G2570" s="0" t="n">
        <v>0.24</v>
      </c>
      <c r="H2570" s="0" t="n">
        <v>0.28</v>
      </c>
      <c r="I2570" s="0" t="n">
        <v>0.12</v>
      </c>
      <c r="J2570" s="0" t="n">
        <v>0.8</v>
      </c>
      <c r="K2570" s="0" t="n">
        <v>86</v>
      </c>
      <c r="L2570" s="0" t="n">
        <v>8.5</v>
      </c>
      <c r="M2570" s="0" t="s">
        <v>103</v>
      </c>
      <c r="N2570" s="0" t="s">
        <v>74</v>
      </c>
      <c r="O2570" s="0" t="s">
        <v>42</v>
      </c>
      <c r="P2570" s="0" t="n">
        <f aca="false">IF(AND(OR(Dashboard!$B$5="All",D2570=Dashboard!$B$5),OR(Dashboard!$D$5="All",N2570=Dashboard!$D$5),OR(AND(C2570&lt;&gt;"",C2570&gt;=Dashboard!$F$5,C2570&lt;=Dashboard!$H$5),AND(C2570="",Dashboard!$F$5&lt;=1980,Dashboard!$H$5&gt;=2016))),1,0)</f>
        <v>1</v>
      </c>
      <c r="Q2570" s="0" t="n">
        <f aca="false">J2570*P2570+ROW()*0.00000001</f>
        <v>0.8000257</v>
      </c>
    </row>
    <row r="2571" customFormat="false" ht="15" hidden="false" customHeight="false" outlineLevel="0" collapsed="false">
      <c r="A2571" s="0" t="s">
        <v>2143</v>
      </c>
      <c r="B2571" s="0" t="s">
        <v>117</v>
      </c>
      <c r="C2571" s="0" t="n">
        <v>2000</v>
      </c>
      <c r="D2571" s="0" t="s">
        <v>246</v>
      </c>
      <c r="E2571" s="0" t="s">
        <v>996</v>
      </c>
      <c r="F2571" s="0" t="n">
        <v>0</v>
      </c>
      <c r="G2571" s="0" t="n">
        <v>0</v>
      </c>
      <c r="H2571" s="0" t="n">
        <v>0.75</v>
      </c>
      <c r="I2571" s="0" t="n">
        <v>0.05</v>
      </c>
      <c r="J2571" s="0" t="n">
        <v>0.8</v>
      </c>
      <c r="N2571" s="0" t="s">
        <v>74</v>
      </c>
      <c r="P2571" s="0" t="n">
        <f aca="false">IF(AND(OR(Dashboard!$B$5="All",D2571=Dashboard!$B$5),OR(Dashboard!$D$5="All",N2571=Dashboard!$D$5),OR(AND(C2571&lt;&gt;"",C2571&gt;=Dashboard!$F$5,C2571&lt;=Dashboard!$H$5),AND(C2571="",Dashboard!$F$5&lt;=1980,Dashboard!$H$5&gt;=2016))),1,0)</f>
        <v>1</v>
      </c>
      <c r="Q2571" s="0" t="n">
        <f aca="false">J2571*P2571+ROW()*0.00000001</f>
        <v>0.80002571</v>
      </c>
    </row>
    <row r="2572" customFormat="false" ht="15" hidden="false" customHeight="false" outlineLevel="0" collapsed="false">
      <c r="A2572" s="0" t="s">
        <v>780</v>
      </c>
      <c r="B2572" s="0" t="s">
        <v>186</v>
      </c>
      <c r="C2572" s="0" t="n">
        <v>2002</v>
      </c>
      <c r="D2572" s="0" t="s">
        <v>41</v>
      </c>
      <c r="E2572" s="0" t="s">
        <v>142</v>
      </c>
      <c r="F2572" s="0" t="n">
        <v>0.68</v>
      </c>
      <c r="G2572" s="0" t="n">
        <v>0.09</v>
      </c>
      <c r="H2572" s="0" t="n">
        <v>0</v>
      </c>
      <c r="I2572" s="0" t="n">
        <v>0.02</v>
      </c>
      <c r="J2572" s="0" t="n">
        <v>0.8</v>
      </c>
      <c r="K2572" s="0" t="n">
        <v>68</v>
      </c>
      <c r="L2572" s="0" t="n">
        <v>8.3</v>
      </c>
      <c r="M2572" s="0" t="s">
        <v>36</v>
      </c>
      <c r="N2572" s="0" t="s">
        <v>35</v>
      </c>
      <c r="O2572" s="0" t="s">
        <v>67</v>
      </c>
      <c r="P2572" s="0" t="n">
        <f aca="false">IF(AND(OR(Dashboard!$B$5="All",D2572=Dashboard!$B$5),OR(Dashboard!$D$5="All",N2572=Dashboard!$D$5),OR(AND(C2572&lt;&gt;"",C2572&gt;=Dashboard!$F$5,C2572&lt;=Dashboard!$H$5),AND(C2572="",Dashboard!$F$5&lt;=1980,Dashboard!$H$5&gt;=2016))),1,0)</f>
        <v>1</v>
      </c>
      <c r="Q2572" s="0" t="n">
        <f aca="false">J2572*P2572+ROW()*0.00000001</f>
        <v>0.80002572</v>
      </c>
    </row>
    <row r="2573" customFormat="false" ht="15" hidden="false" customHeight="false" outlineLevel="0" collapsed="false">
      <c r="A2573" s="0" t="s">
        <v>644</v>
      </c>
      <c r="B2573" s="0" t="s">
        <v>164</v>
      </c>
      <c r="D2573" s="0" t="s">
        <v>34</v>
      </c>
      <c r="E2573" s="0" t="s">
        <v>220</v>
      </c>
      <c r="F2573" s="0" t="n">
        <v>0.04</v>
      </c>
      <c r="G2573" s="0" t="n">
        <v>0.33</v>
      </c>
      <c r="H2573" s="0" t="n">
        <v>0.26</v>
      </c>
      <c r="I2573" s="0" t="n">
        <v>0.17</v>
      </c>
      <c r="J2573" s="0" t="n">
        <v>0.8</v>
      </c>
      <c r="N2573" s="0" t="s">
        <v>74</v>
      </c>
      <c r="P2573" s="0" t="n">
        <f aca="false">IF(AND(OR(Dashboard!$B$5="All",D2573=Dashboard!$B$5),OR(Dashboard!$D$5="All",N2573=Dashboard!$D$5),OR(AND(C2573&lt;&gt;"",C2573&gt;=Dashboard!$F$5,C2573&lt;=Dashboard!$H$5),AND(C2573="",Dashboard!$F$5&lt;=1980,Dashboard!$H$5&gt;=2016))),1,0)</f>
        <v>1</v>
      </c>
      <c r="Q2573" s="0" t="n">
        <f aca="false">J2573*P2573+ROW()*0.00000001</f>
        <v>0.80002573</v>
      </c>
    </row>
    <row r="2574" customFormat="false" ht="15" hidden="false" customHeight="false" outlineLevel="0" collapsed="false">
      <c r="A2574" s="0" t="s">
        <v>2144</v>
      </c>
      <c r="B2574" s="0" t="s">
        <v>33</v>
      </c>
      <c r="C2574" s="0" t="n">
        <v>2010</v>
      </c>
      <c r="D2574" s="0" t="s">
        <v>52</v>
      </c>
      <c r="E2574" s="0" t="s">
        <v>142</v>
      </c>
      <c r="F2574" s="0" t="n">
        <v>0.46</v>
      </c>
      <c r="G2574" s="0" t="n">
        <v>0.27</v>
      </c>
      <c r="H2574" s="0" t="n">
        <v>0</v>
      </c>
      <c r="I2574" s="0" t="n">
        <v>0.07</v>
      </c>
      <c r="J2574" s="0" t="n">
        <v>0.8</v>
      </c>
      <c r="M2574" s="0" t="s">
        <v>36</v>
      </c>
      <c r="N2574" s="0" t="s">
        <v>35</v>
      </c>
      <c r="P2574" s="0" t="n">
        <f aca="false">IF(AND(OR(Dashboard!$B$5="All",D2574=Dashboard!$B$5),OR(Dashboard!$D$5="All",N2574=Dashboard!$D$5),OR(AND(C2574&lt;&gt;"",C2574&gt;=Dashboard!$F$5,C2574&lt;=Dashboard!$H$5),AND(C2574="",Dashboard!$F$5&lt;=1980,Dashboard!$H$5&gt;=2016))),1,0)</f>
        <v>1</v>
      </c>
      <c r="Q2574" s="0" t="n">
        <f aca="false">J2574*P2574+ROW()*0.00000001</f>
        <v>0.80002574</v>
      </c>
    </row>
    <row r="2575" customFormat="false" ht="15" hidden="false" customHeight="false" outlineLevel="0" collapsed="false">
      <c r="A2575" s="0" t="s">
        <v>2145</v>
      </c>
      <c r="B2575" s="0" t="s">
        <v>76</v>
      </c>
      <c r="C2575" s="0" t="n">
        <v>2002</v>
      </c>
      <c r="D2575" s="0" t="s">
        <v>46</v>
      </c>
      <c r="E2575" s="0" t="s">
        <v>328</v>
      </c>
      <c r="F2575" s="0" t="n">
        <v>0</v>
      </c>
      <c r="G2575" s="0" t="n">
        <v>0</v>
      </c>
      <c r="H2575" s="0" t="n">
        <v>0.8</v>
      </c>
      <c r="I2575" s="0" t="n">
        <v>0</v>
      </c>
      <c r="J2575" s="0" t="n">
        <v>0.8</v>
      </c>
      <c r="N2575" s="0" t="s">
        <v>74</v>
      </c>
      <c r="P2575" s="0" t="n">
        <f aca="false">IF(AND(OR(Dashboard!$B$5="All",D2575=Dashboard!$B$5),OR(Dashboard!$D$5="All",N2575=Dashboard!$D$5),OR(AND(C2575&lt;&gt;"",C2575&gt;=Dashboard!$F$5,C2575&lt;=Dashboard!$H$5),AND(C2575="",Dashboard!$F$5&lt;=1980,Dashboard!$H$5&gt;=2016))),1,0)</f>
        <v>1</v>
      </c>
      <c r="Q2575" s="0" t="n">
        <f aca="false">J2575*P2575+ROW()*0.00000001</f>
        <v>0.80002575</v>
      </c>
    </row>
    <row r="2576" customFormat="false" ht="15" hidden="false" customHeight="false" outlineLevel="0" collapsed="false">
      <c r="A2576" s="0" t="s">
        <v>2146</v>
      </c>
      <c r="B2576" s="0" t="s">
        <v>78</v>
      </c>
      <c r="C2576" s="0" t="n">
        <v>1993</v>
      </c>
      <c r="D2576" s="0" t="s">
        <v>34</v>
      </c>
      <c r="E2576" s="0" t="s">
        <v>35</v>
      </c>
      <c r="F2576" s="0" t="n">
        <v>0</v>
      </c>
      <c r="G2576" s="0" t="n">
        <v>0</v>
      </c>
      <c r="H2576" s="0" t="n">
        <v>0.8</v>
      </c>
      <c r="I2576" s="0" t="n">
        <v>0</v>
      </c>
      <c r="J2576" s="0" t="n">
        <v>0.8</v>
      </c>
      <c r="N2576" s="0" t="s">
        <v>35</v>
      </c>
      <c r="P2576" s="0" t="n">
        <f aca="false">IF(AND(OR(Dashboard!$B$5="All",D2576=Dashboard!$B$5),OR(Dashboard!$D$5="All",N2576=Dashboard!$D$5),OR(AND(C2576&lt;&gt;"",C2576&gt;=Dashboard!$F$5,C2576&lt;=Dashboard!$H$5),AND(C2576="",Dashboard!$F$5&lt;=1980,Dashboard!$H$5&gt;=2016))),1,0)</f>
        <v>1</v>
      </c>
      <c r="Q2576" s="0" t="n">
        <f aca="false">J2576*P2576+ROW()*0.00000001</f>
        <v>0.80002576</v>
      </c>
    </row>
    <row r="2577" customFormat="false" ht="15" hidden="false" customHeight="false" outlineLevel="0" collapsed="false">
      <c r="A2577" s="0" t="s">
        <v>915</v>
      </c>
      <c r="B2577" s="0" t="s">
        <v>50</v>
      </c>
      <c r="C2577" s="0" t="n">
        <v>2007</v>
      </c>
      <c r="D2577" s="0" t="s">
        <v>52</v>
      </c>
      <c r="E2577" s="0" t="s">
        <v>124</v>
      </c>
      <c r="F2577" s="0" t="n">
        <v>0.73</v>
      </c>
      <c r="G2577" s="0" t="n">
        <v>0.01</v>
      </c>
      <c r="H2577" s="0" t="n">
        <v>0</v>
      </c>
      <c r="I2577" s="0" t="n">
        <v>0.06</v>
      </c>
      <c r="J2577" s="0" t="n">
        <v>0.8</v>
      </c>
      <c r="K2577" s="0" t="n">
        <v>57</v>
      </c>
      <c r="L2577" s="0" t="n">
        <v>7</v>
      </c>
      <c r="M2577" s="0" t="s">
        <v>125</v>
      </c>
      <c r="N2577" s="0" t="s">
        <v>35</v>
      </c>
      <c r="O2577" s="0" t="s">
        <v>53</v>
      </c>
      <c r="P2577" s="0" t="n">
        <f aca="false">IF(AND(OR(Dashboard!$B$5="All",D2577=Dashboard!$B$5),OR(Dashboard!$D$5="All",N2577=Dashboard!$D$5),OR(AND(C2577&lt;&gt;"",C2577&gt;=Dashboard!$F$5,C2577&lt;=Dashboard!$H$5),AND(C2577="",Dashboard!$F$5&lt;=1980,Dashboard!$H$5&gt;=2016))),1,0)</f>
        <v>1</v>
      </c>
      <c r="Q2577" s="0" t="n">
        <f aca="false">J2577*P2577+ROW()*0.00000001</f>
        <v>0.80002577</v>
      </c>
    </row>
    <row r="2578" customFormat="false" ht="15" hidden="false" customHeight="false" outlineLevel="0" collapsed="false">
      <c r="A2578" s="0" t="s">
        <v>806</v>
      </c>
      <c r="B2578" s="0" t="s">
        <v>164</v>
      </c>
      <c r="C2578" s="0" t="n">
        <v>2006</v>
      </c>
      <c r="D2578" s="0" t="s">
        <v>58</v>
      </c>
      <c r="E2578" s="0" t="s">
        <v>142</v>
      </c>
      <c r="F2578" s="0" t="n">
        <v>0.19</v>
      </c>
      <c r="G2578" s="0" t="n">
        <v>0.38</v>
      </c>
      <c r="H2578" s="0" t="n">
        <v>0</v>
      </c>
      <c r="I2578" s="0" t="n">
        <v>0.22</v>
      </c>
      <c r="J2578" s="0" t="n">
        <v>0.79</v>
      </c>
      <c r="K2578" s="0" t="n">
        <v>57</v>
      </c>
      <c r="L2578" s="0" t="n">
        <v>7.3</v>
      </c>
      <c r="M2578" s="0" t="s">
        <v>103</v>
      </c>
      <c r="N2578" s="0" t="s">
        <v>74</v>
      </c>
      <c r="O2578" s="0" t="s">
        <v>53</v>
      </c>
      <c r="P2578" s="0" t="n">
        <f aca="false">IF(AND(OR(Dashboard!$B$5="All",D2578=Dashboard!$B$5),OR(Dashboard!$D$5="All",N2578=Dashboard!$D$5),OR(AND(C2578&lt;&gt;"",C2578&gt;=Dashboard!$F$5,C2578&lt;=Dashboard!$H$5),AND(C2578="",Dashboard!$F$5&lt;=1980,Dashboard!$H$5&gt;=2016))),1,0)</f>
        <v>1</v>
      </c>
      <c r="Q2578" s="0" t="n">
        <f aca="false">J2578*P2578+ROW()*0.00000001</f>
        <v>0.79002578</v>
      </c>
    </row>
    <row r="2579" customFormat="false" ht="15" hidden="false" customHeight="false" outlineLevel="0" collapsed="false">
      <c r="A2579" s="0" t="s">
        <v>2147</v>
      </c>
      <c r="B2579" s="0" t="s">
        <v>159</v>
      </c>
      <c r="C2579" s="0" t="n">
        <v>1981</v>
      </c>
      <c r="D2579" s="0" t="s">
        <v>71</v>
      </c>
      <c r="E2579" s="0" t="s">
        <v>2148</v>
      </c>
      <c r="F2579" s="0" t="n">
        <v>0.74</v>
      </c>
      <c r="G2579" s="0" t="n">
        <v>0.04</v>
      </c>
      <c r="H2579" s="0" t="n">
        <v>0</v>
      </c>
      <c r="I2579" s="0" t="n">
        <v>0.01</v>
      </c>
      <c r="J2579" s="0" t="n">
        <v>0.79</v>
      </c>
      <c r="N2579" s="0" t="s">
        <v>161</v>
      </c>
      <c r="P2579" s="0" t="n">
        <f aca="false">IF(AND(OR(Dashboard!$B$5="All",D2579=Dashboard!$B$5),OR(Dashboard!$D$5="All",N2579=Dashboard!$D$5),OR(AND(C2579&lt;&gt;"",C2579&gt;=Dashboard!$F$5,C2579&lt;=Dashboard!$H$5),AND(C2579="",Dashboard!$F$5&lt;=1980,Dashboard!$H$5&gt;=2016))),1,0)</f>
        <v>1</v>
      </c>
      <c r="Q2579" s="0" t="n">
        <f aca="false">J2579*P2579+ROW()*0.00000001</f>
        <v>0.79002579</v>
      </c>
    </row>
    <row r="2580" customFormat="false" ht="15" hidden="false" customHeight="false" outlineLevel="0" collapsed="false">
      <c r="A2580" s="0" t="s">
        <v>2149</v>
      </c>
      <c r="B2580" s="0" t="s">
        <v>76</v>
      </c>
      <c r="C2580" s="0" t="n">
        <v>2006</v>
      </c>
      <c r="D2580" s="0" t="s">
        <v>102</v>
      </c>
      <c r="E2580" s="0" t="s">
        <v>160</v>
      </c>
      <c r="F2580" s="0" t="n">
        <v>0.66</v>
      </c>
      <c r="G2580" s="0" t="n">
        <v>0.02</v>
      </c>
      <c r="H2580" s="0" t="n">
        <v>0</v>
      </c>
      <c r="I2580" s="0" t="n">
        <v>0.11</v>
      </c>
      <c r="J2580" s="0" t="n">
        <v>0.79</v>
      </c>
      <c r="K2580" s="0" t="n">
        <v>73</v>
      </c>
      <c r="L2580" s="0" t="n">
        <v>8.6</v>
      </c>
      <c r="M2580" s="0" t="s">
        <v>103</v>
      </c>
      <c r="N2580" s="0" t="s">
        <v>74</v>
      </c>
      <c r="O2580" s="0" t="s">
        <v>37</v>
      </c>
      <c r="P2580" s="0" t="n">
        <f aca="false">IF(AND(OR(Dashboard!$B$5="All",D2580=Dashboard!$B$5),OR(Dashboard!$D$5="All",N2580=Dashboard!$D$5),OR(AND(C2580&lt;&gt;"",C2580&gt;=Dashboard!$F$5,C2580&lt;=Dashboard!$H$5),AND(C2580="",Dashboard!$F$5&lt;=1980,Dashboard!$H$5&gt;=2016))),1,0)</f>
        <v>1</v>
      </c>
      <c r="Q2580" s="0" t="n">
        <f aca="false">J2580*P2580+ROW()*0.00000001</f>
        <v>0.7900258</v>
      </c>
    </row>
    <row r="2581" customFormat="false" ht="15" hidden="false" customHeight="false" outlineLevel="0" collapsed="false">
      <c r="A2581" s="0" t="s">
        <v>1380</v>
      </c>
      <c r="B2581" s="0" t="s">
        <v>76</v>
      </c>
      <c r="C2581" s="0" t="n">
        <v>2008</v>
      </c>
      <c r="D2581" s="0" t="s">
        <v>52</v>
      </c>
      <c r="E2581" s="0" t="s">
        <v>91</v>
      </c>
      <c r="F2581" s="0" t="n">
        <v>0.61</v>
      </c>
      <c r="G2581" s="0" t="n">
        <v>0</v>
      </c>
      <c r="H2581" s="0" t="n">
        <v>0</v>
      </c>
      <c r="I2581" s="0" t="n">
        <v>0.18</v>
      </c>
      <c r="J2581" s="0" t="n">
        <v>0.79</v>
      </c>
      <c r="K2581" s="0" t="n">
        <v>71</v>
      </c>
      <c r="L2581" s="0" t="n">
        <v>6.3</v>
      </c>
      <c r="M2581" s="0" t="s">
        <v>103</v>
      </c>
      <c r="N2581" s="0" t="s">
        <v>74</v>
      </c>
      <c r="O2581" s="0" t="s">
        <v>37</v>
      </c>
      <c r="P2581" s="0" t="n">
        <f aca="false">IF(AND(OR(Dashboard!$B$5="All",D2581=Dashboard!$B$5),OR(Dashboard!$D$5="All",N2581=Dashboard!$D$5),OR(AND(C2581&lt;&gt;"",C2581&gt;=Dashboard!$F$5,C2581&lt;=Dashboard!$H$5),AND(C2581="",Dashboard!$F$5&lt;=1980,Dashboard!$H$5&gt;=2016))),1,0)</f>
        <v>1</v>
      </c>
      <c r="Q2581" s="0" t="n">
        <f aca="false">J2581*P2581+ROW()*0.00000001</f>
        <v>0.79002581</v>
      </c>
    </row>
    <row r="2582" customFormat="false" ht="15" hidden="false" customHeight="false" outlineLevel="0" collapsed="false">
      <c r="A2582" s="0" t="s">
        <v>2150</v>
      </c>
      <c r="B2582" s="0" t="s">
        <v>33</v>
      </c>
      <c r="C2582" s="0" t="n">
        <v>2009</v>
      </c>
      <c r="D2582" s="0" t="s">
        <v>71</v>
      </c>
      <c r="E2582" s="0" t="s">
        <v>234</v>
      </c>
      <c r="F2582" s="0" t="n">
        <v>0.43</v>
      </c>
      <c r="G2582" s="0" t="n">
        <v>0.29</v>
      </c>
      <c r="H2582" s="0" t="n">
        <v>0</v>
      </c>
      <c r="I2582" s="0" t="n">
        <v>0.07</v>
      </c>
      <c r="J2582" s="0" t="n">
        <v>0.79</v>
      </c>
      <c r="K2582" s="0" t="n">
        <v>48</v>
      </c>
      <c r="L2582" s="0" t="n">
        <v>6.4</v>
      </c>
      <c r="M2582" s="0" t="s">
        <v>103</v>
      </c>
      <c r="N2582" s="0" t="s">
        <v>35</v>
      </c>
      <c r="O2582" s="0" t="s">
        <v>177</v>
      </c>
      <c r="P2582" s="0" t="n">
        <f aca="false">IF(AND(OR(Dashboard!$B$5="All",D2582=Dashboard!$B$5),OR(Dashboard!$D$5="All",N2582=Dashboard!$D$5),OR(AND(C2582&lt;&gt;"",C2582&gt;=Dashboard!$F$5,C2582&lt;=Dashboard!$H$5),AND(C2582="",Dashboard!$F$5&lt;=1980,Dashboard!$H$5&gt;=2016))),1,0)</f>
        <v>1</v>
      </c>
      <c r="Q2582" s="0" t="n">
        <f aca="false">J2582*P2582+ROW()*0.00000001</f>
        <v>0.79002582</v>
      </c>
    </row>
    <row r="2583" customFormat="false" ht="15" hidden="false" customHeight="false" outlineLevel="0" collapsed="false">
      <c r="A2583" s="0" t="s">
        <v>1266</v>
      </c>
      <c r="B2583" s="0" t="s">
        <v>117</v>
      </c>
      <c r="C2583" s="0" t="n">
        <v>1994</v>
      </c>
      <c r="D2583" s="0" t="s">
        <v>41</v>
      </c>
      <c r="E2583" s="0" t="s">
        <v>89</v>
      </c>
      <c r="F2583" s="0" t="n">
        <v>0</v>
      </c>
      <c r="G2583" s="0" t="n">
        <v>0</v>
      </c>
      <c r="H2583" s="0" t="n">
        <v>0.74</v>
      </c>
      <c r="I2583" s="0" t="n">
        <v>0.05</v>
      </c>
      <c r="J2583" s="0" t="n">
        <v>0.79</v>
      </c>
      <c r="N2583" s="0" t="s">
        <v>74</v>
      </c>
      <c r="P2583" s="0" t="n">
        <f aca="false">IF(AND(OR(Dashboard!$B$5="All",D2583=Dashboard!$B$5),OR(Dashboard!$D$5="All",N2583=Dashboard!$D$5),OR(AND(C2583&lt;&gt;"",C2583&gt;=Dashboard!$F$5,C2583&lt;=Dashboard!$H$5),AND(C2583="",Dashboard!$F$5&lt;=1980,Dashboard!$H$5&gt;=2016))),1,0)</f>
        <v>1</v>
      </c>
      <c r="Q2583" s="0" t="n">
        <f aca="false">J2583*P2583+ROW()*0.00000001</f>
        <v>0.79002583</v>
      </c>
    </row>
    <row r="2584" customFormat="false" ht="15" hidden="false" customHeight="false" outlineLevel="0" collapsed="false">
      <c r="A2584" s="0" t="s">
        <v>674</v>
      </c>
      <c r="B2584" s="0" t="s">
        <v>164</v>
      </c>
      <c r="C2584" s="0" t="n">
        <v>2010</v>
      </c>
      <c r="D2584" s="0" t="s">
        <v>34</v>
      </c>
      <c r="E2584" s="0" t="s">
        <v>220</v>
      </c>
      <c r="F2584" s="0" t="n">
        <v>0.05</v>
      </c>
      <c r="G2584" s="0" t="n">
        <v>0.3</v>
      </c>
      <c r="H2584" s="0" t="n">
        <v>0.29</v>
      </c>
      <c r="I2584" s="0" t="n">
        <v>0.16</v>
      </c>
      <c r="J2584" s="0" t="n">
        <v>0.79</v>
      </c>
      <c r="K2584" s="0" t="n">
        <v>74</v>
      </c>
      <c r="L2584" s="0" t="n">
        <v>5.8</v>
      </c>
      <c r="M2584" s="0" t="s">
        <v>36</v>
      </c>
      <c r="N2584" s="0" t="s">
        <v>74</v>
      </c>
      <c r="O2584" s="0" t="s">
        <v>37</v>
      </c>
      <c r="P2584" s="0" t="n">
        <f aca="false">IF(AND(OR(Dashboard!$B$5="All",D2584=Dashboard!$B$5),OR(Dashboard!$D$5="All",N2584=Dashboard!$D$5),OR(AND(C2584&lt;&gt;"",C2584&gt;=Dashboard!$F$5,C2584&lt;=Dashboard!$H$5),AND(C2584="",Dashboard!$F$5&lt;=1980,Dashboard!$H$5&gt;=2016))),1,0)</f>
        <v>1</v>
      </c>
      <c r="Q2584" s="0" t="n">
        <f aca="false">J2584*P2584+ROW()*0.00000001</f>
        <v>0.79002584</v>
      </c>
    </row>
    <row r="2585" customFormat="false" ht="15" hidden="false" customHeight="false" outlineLevel="0" collapsed="false">
      <c r="A2585" s="0" t="s">
        <v>2151</v>
      </c>
      <c r="B2585" s="0" t="s">
        <v>186</v>
      </c>
      <c r="C2585" s="0" t="n">
        <v>2003</v>
      </c>
      <c r="D2585" s="0" t="s">
        <v>46</v>
      </c>
      <c r="E2585" s="0" t="s">
        <v>124</v>
      </c>
      <c r="F2585" s="0" t="n">
        <v>0.61</v>
      </c>
      <c r="G2585" s="0" t="n">
        <v>0.16</v>
      </c>
      <c r="H2585" s="0" t="n">
        <v>0</v>
      </c>
      <c r="I2585" s="0" t="n">
        <v>0.02</v>
      </c>
      <c r="J2585" s="0" t="n">
        <v>0.79</v>
      </c>
      <c r="K2585" s="0" t="n">
        <v>79</v>
      </c>
      <c r="L2585" s="0" t="n">
        <v>8.9</v>
      </c>
      <c r="M2585" s="0" t="s">
        <v>36</v>
      </c>
      <c r="N2585" s="0" t="s">
        <v>35</v>
      </c>
      <c r="O2585" s="0" t="s">
        <v>37</v>
      </c>
      <c r="P2585" s="0" t="n">
        <f aca="false">IF(AND(OR(Dashboard!$B$5="All",D2585=Dashboard!$B$5),OR(Dashboard!$D$5="All",N2585=Dashboard!$D$5),OR(AND(C2585&lt;&gt;"",C2585&gt;=Dashboard!$F$5,C2585&lt;=Dashboard!$H$5),AND(C2585="",Dashboard!$F$5&lt;=1980,Dashboard!$H$5&gt;=2016))),1,0)</f>
        <v>1</v>
      </c>
      <c r="Q2585" s="0" t="n">
        <f aca="false">J2585*P2585+ROW()*0.00000001</f>
        <v>0.79002585</v>
      </c>
    </row>
    <row r="2586" customFormat="false" ht="15" hidden="false" customHeight="false" outlineLevel="0" collapsed="false">
      <c r="A2586" s="0" t="s">
        <v>2152</v>
      </c>
      <c r="B2586" s="0" t="s">
        <v>33</v>
      </c>
      <c r="C2586" s="0" t="n">
        <v>2008</v>
      </c>
      <c r="D2586" s="0" t="s">
        <v>34</v>
      </c>
      <c r="E2586" s="0" t="s">
        <v>418</v>
      </c>
      <c r="F2586" s="0" t="n">
        <v>0.43</v>
      </c>
      <c r="G2586" s="0" t="n">
        <v>0.29</v>
      </c>
      <c r="H2586" s="0" t="n">
        <v>0</v>
      </c>
      <c r="I2586" s="0" t="n">
        <v>0.08</v>
      </c>
      <c r="J2586" s="0" t="n">
        <v>0.79</v>
      </c>
      <c r="L2586" s="0" t="n">
        <v>5.2</v>
      </c>
      <c r="M2586" s="0" t="s">
        <v>36</v>
      </c>
      <c r="N2586" s="0" t="s">
        <v>35</v>
      </c>
      <c r="P2586" s="0" t="n">
        <f aca="false">IF(AND(OR(Dashboard!$B$5="All",D2586=Dashboard!$B$5),OR(Dashboard!$D$5="All",N2586=Dashboard!$D$5),OR(AND(C2586&lt;&gt;"",C2586&gt;=Dashboard!$F$5,C2586&lt;=Dashboard!$H$5),AND(C2586="",Dashboard!$F$5&lt;=1980,Dashboard!$H$5&gt;=2016))),1,0)</f>
        <v>1</v>
      </c>
      <c r="Q2586" s="0" t="n">
        <f aca="false">J2586*P2586+ROW()*0.00000001</f>
        <v>0.79002586</v>
      </c>
    </row>
    <row r="2587" customFormat="false" ht="15" hidden="false" customHeight="false" outlineLevel="0" collapsed="false">
      <c r="A2587" s="0" t="s">
        <v>2153</v>
      </c>
      <c r="B2587" s="0" t="s">
        <v>117</v>
      </c>
      <c r="C2587" s="0" t="n">
        <v>1997</v>
      </c>
      <c r="D2587" s="0" t="s">
        <v>58</v>
      </c>
      <c r="E2587" s="0" t="s">
        <v>2154</v>
      </c>
      <c r="F2587" s="0" t="n">
        <v>0</v>
      </c>
      <c r="G2587" s="0" t="n">
        <v>0</v>
      </c>
      <c r="H2587" s="0" t="n">
        <v>0.74</v>
      </c>
      <c r="I2587" s="0" t="n">
        <v>0.05</v>
      </c>
      <c r="J2587" s="0" t="n">
        <v>0.79</v>
      </c>
      <c r="N2587" s="0" t="s">
        <v>74</v>
      </c>
      <c r="P2587" s="0" t="n">
        <f aca="false">IF(AND(OR(Dashboard!$B$5="All",D2587=Dashboard!$B$5),OR(Dashboard!$D$5="All",N2587=Dashboard!$D$5),OR(AND(C2587&lt;&gt;"",C2587&gt;=Dashboard!$F$5,C2587&lt;=Dashboard!$H$5),AND(C2587="",Dashboard!$F$5&lt;=1980,Dashboard!$H$5&gt;=2016))),1,0)</f>
        <v>1</v>
      </c>
      <c r="Q2587" s="0" t="n">
        <f aca="false">J2587*P2587+ROW()*0.00000001</f>
        <v>0.79002587</v>
      </c>
    </row>
    <row r="2588" customFormat="false" ht="15" hidden="false" customHeight="false" outlineLevel="0" collapsed="false">
      <c r="A2588" s="0" t="s">
        <v>2155</v>
      </c>
      <c r="B2588" s="0" t="s">
        <v>70</v>
      </c>
      <c r="C2588" s="0" t="n">
        <v>2013</v>
      </c>
      <c r="D2588" s="0" t="s">
        <v>71</v>
      </c>
      <c r="E2588" s="0" t="s">
        <v>211</v>
      </c>
      <c r="F2588" s="0" t="n">
        <v>0.24</v>
      </c>
      <c r="G2588" s="0" t="n">
        <v>0.26</v>
      </c>
      <c r="H2588" s="0" t="n">
        <v>0.19</v>
      </c>
      <c r="I2588" s="0" t="n">
        <v>0.1</v>
      </c>
      <c r="J2588" s="0" t="n">
        <v>0.79</v>
      </c>
      <c r="K2588" s="0" t="n">
        <v>85</v>
      </c>
      <c r="L2588" s="0" t="n">
        <v>5.3</v>
      </c>
      <c r="M2588" s="0" t="s">
        <v>73</v>
      </c>
      <c r="N2588" s="0" t="s">
        <v>74</v>
      </c>
      <c r="O2588" s="0" t="s">
        <v>42</v>
      </c>
      <c r="P2588" s="0" t="n">
        <f aca="false">IF(AND(OR(Dashboard!$B$5="All",D2588=Dashboard!$B$5),OR(Dashboard!$D$5="All",N2588=Dashboard!$D$5),OR(AND(C2588&lt;&gt;"",C2588&gt;=Dashboard!$F$5,C2588&lt;=Dashboard!$H$5),AND(C2588="",Dashboard!$F$5&lt;=1980,Dashboard!$H$5&gt;=2016))),1,0)</f>
        <v>1</v>
      </c>
      <c r="Q2588" s="0" t="n">
        <f aca="false">J2588*P2588+ROW()*0.00000001</f>
        <v>0.79002588</v>
      </c>
    </row>
    <row r="2589" customFormat="false" ht="15" hidden="false" customHeight="false" outlineLevel="0" collapsed="false">
      <c r="A2589" s="0" t="s">
        <v>2156</v>
      </c>
      <c r="B2589" s="0" t="s">
        <v>117</v>
      </c>
      <c r="C2589" s="0" t="n">
        <v>2001</v>
      </c>
      <c r="D2589" s="0" t="s">
        <v>41</v>
      </c>
      <c r="E2589" s="0" t="s">
        <v>72</v>
      </c>
      <c r="F2589" s="0" t="n">
        <v>0.44</v>
      </c>
      <c r="G2589" s="0" t="n">
        <v>0.3</v>
      </c>
      <c r="H2589" s="0" t="n">
        <v>0</v>
      </c>
      <c r="I2589" s="0" t="n">
        <v>0.05</v>
      </c>
      <c r="J2589" s="0" t="n">
        <v>0.79</v>
      </c>
      <c r="K2589" s="0" t="n">
        <v>34</v>
      </c>
      <c r="L2589" s="0" t="n">
        <v>5.3</v>
      </c>
      <c r="M2589" s="0" t="s">
        <v>36</v>
      </c>
      <c r="N2589" s="0" t="s">
        <v>74</v>
      </c>
      <c r="O2589" s="0" t="s">
        <v>177</v>
      </c>
      <c r="P2589" s="0" t="n">
        <f aca="false">IF(AND(OR(Dashboard!$B$5="All",D2589=Dashboard!$B$5),OR(Dashboard!$D$5="All",N2589=Dashboard!$D$5),OR(AND(C2589&lt;&gt;"",C2589&gt;=Dashboard!$F$5,C2589&lt;=Dashboard!$H$5),AND(C2589="",Dashboard!$F$5&lt;=1980,Dashboard!$H$5&gt;=2016))),1,0)</f>
        <v>1</v>
      </c>
      <c r="Q2589" s="0" t="n">
        <f aca="false">J2589*P2589+ROW()*0.00000001</f>
        <v>0.79002589</v>
      </c>
    </row>
    <row r="2590" customFormat="false" ht="15" hidden="false" customHeight="false" outlineLevel="0" collapsed="false">
      <c r="A2590" s="0" t="s">
        <v>2157</v>
      </c>
      <c r="B2590" s="0" t="s">
        <v>33</v>
      </c>
      <c r="C2590" s="0" t="n">
        <v>2010</v>
      </c>
      <c r="D2590" s="0" t="s">
        <v>34</v>
      </c>
      <c r="E2590" s="0" t="s">
        <v>142</v>
      </c>
      <c r="F2590" s="0" t="n">
        <v>0.75</v>
      </c>
      <c r="G2590" s="0" t="n">
        <v>0</v>
      </c>
      <c r="H2590" s="0" t="n">
        <v>0</v>
      </c>
      <c r="I2590" s="0" t="n">
        <v>0.05</v>
      </c>
      <c r="J2590" s="0" t="n">
        <v>0.79</v>
      </c>
      <c r="M2590" s="0" t="s">
        <v>36</v>
      </c>
      <c r="N2590" s="0" t="s">
        <v>35</v>
      </c>
      <c r="P2590" s="0" t="n">
        <f aca="false">IF(AND(OR(Dashboard!$B$5="All",D2590=Dashboard!$B$5),OR(Dashboard!$D$5="All",N2590=Dashboard!$D$5),OR(AND(C2590&lt;&gt;"",C2590&gt;=Dashboard!$F$5,C2590&lt;=Dashboard!$H$5),AND(C2590="",Dashboard!$F$5&lt;=1980,Dashboard!$H$5&gt;=2016))),1,0)</f>
        <v>1</v>
      </c>
      <c r="Q2590" s="0" t="n">
        <f aca="false">J2590*P2590+ROW()*0.00000001</f>
        <v>0.7900259</v>
      </c>
    </row>
    <row r="2591" customFormat="false" ht="15" hidden="false" customHeight="false" outlineLevel="0" collapsed="false">
      <c r="A2591" s="0" t="s">
        <v>2055</v>
      </c>
      <c r="B2591" s="0" t="s">
        <v>64</v>
      </c>
      <c r="C2591" s="0" t="n">
        <v>2012</v>
      </c>
      <c r="D2591" s="0" t="s">
        <v>71</v>
      </c>
      <c r="E2591" s="0" t="s">
        <v>418</v>
      </c>
      <c r="F2591" s="0" t="n">
        <v>0.45</v>
      </c>
      <c r="G2591" s="0" t="n">
        <v>0.27</v>
      </c>
      <c r="H2591" s="0" t="n">
        <v>0</v>
      </c>
      <c r="I2591" s="0" t="n">
        <v>0.07</v>
      </c>
      <c r="J2591" s="0" t="n">
        <v>0.79</v>
      </c>
      <c r="K2591" s="0" t="n">
        <v>83</v>
      </c>
      <c r="L2591" s="0" t="n">
        <v>8</v>
      </c>
      <c r="M2591" s="0" t="s">
        <v>73</v>
      </c>
      <c r="N2591" s="0" t="s">
        <v>66</v>
      </c>
      <c r="O2591" s="0" t="s">
        <v>42</v>
      </c>
      <c r="P2591" s="0" t="n">
        <f aca="false">IF(AND(OR(Dashboard!$B$5="All",D2591=Dashboard!$B$5),OR(Dashboard!$D$5="All",N2591=Dashboard!$D$5),OR(AND(C2591&lt;&gt;"",C2591&gt;=Dashboard!$F$5,C2591&lt;=Dashboard!$H$5),AND(C2591="",Dashboard!$F$5&lt;=1980,Dashboard!$H$5&gt;=2016))),1,0)</f>
        <v>1</v>
      </c>
      <c r="Q2591" s="0" t="n">
        <f aca="false">J2591*P2591+ROW()*0.00000001</f>
        <v>0.79002591</v>
      </c>
    </row>
    <row r="2592" customFormat="false" ht="15" hidden="false" customHeight="false" outlineLevel="0" collapsed="false">
      <c r="A2592" s="0" t="s">
        <v>846</v>
      </c>
      <c r="B2592" s="0" t="s">
        <v>64</v>
      </c>
      <c r="C2592" s="0" t="n">
        <v>2013</v>
      </c>
      <c r="D2592" s="0" t="s">
        <v>41</v>
      </c>
      <c r="E2592" s="0" t="s">
        <v>142</v>
      </c>
      <c r="F2592" s="0" t="n">
        <v>0.37</v>
      </c>
      <c r="G2592" s="0" t="n">
        <v>0.35</v>
      </c>
      <c r="H2592" s="0" t="n">
        <v>0.01</v>
      </c>
      <c r="I2592" s="0" t="n">
        <v>0.07</v>
      </c>
      <c r="J2592" s="0" t="n">
        <v>0.79</v>
      </c>
      <c r="K2592" s="0" t="n">
        <v>76</v>
      </c>
      <c r="L2592" s="0" t="n">
        <v>5.4</v>
      </c>
      <c r="M2592" s="0" t="s">
        <v>125</v>
      </c>
      <c r="N2592" s="0" t="s">
        <v>66</v>
      </c>
      <c r="O2592" s="0" t="s">
        <v>37</v>
      </c>
      <c r="P2592" s="0" t="n">
        <f aca="false">IF(AND(OR(Dashboard!$B$5="All",D2592=Dashboard!$B$5),OR(Dashboard!$D$5="All",N2592=Dashboard!$D$5),OR(AND(C2592&lt;&gt;"",C2592&gt;=Dashboard!$F$5,C2592&lt;=Dashboard!$H$5),AND(C2592="",Dashboard!$F$5&lt;=1980,Dashboard!$H$5&gt;=2016))),1,0)</f>
        <v>1</v>
      </c>
      <c r="Q2592" s="0" t="n">
        <f aca="false">J2592*P2592+ROW()*0.00000001</f>
        <v>0.79002592</v>
      </c>
    </row>
    <row r="2593" customFormat="false" ht="15" hidden="false" customHeight="false" outlineLevel="0" collapsed="false">
      <c r="A2593" s="0" t="s">
        <v>2158</v>
      </c>
      <c r="B2593" s="0" t="s">
        <v>64</v>
      </c>
      <c r="C2593" s="0" t="n">
        <v>2012</v>
      </c>
      <c r="D2593" s="0" t="s">
        <v>71</v>
      </c>
      <c r="E2593" s="0" t="s">
        <v>91</v>
      </c>
      <c r="F2593" s="0" t="n">
        <v>0.48</v>
      </c>
      <c r="G2593" s="0" t="n">
        <v>0.24</v>
      </c>
      <c r="H2593" s="0" t="n">
        <v>0</v>
      </c>
      <c r="I2593" s="0" t="n">
        <v>0.07</v>
      </c>
      <c r="J2593" s="0" t="n">
        <v>0.79</v>
      </c>
      <c r="K2593" s="0" t="n">
        <v>74</v>
      </c>
      <c r="L2593" s="0" t="n">
        <v>7</v>
      </c>
      <c r="M2593" s="0" t="s">
        <v>73</v>
      </c>
      <c r="N2593" s="0" t="s">
        <v>66</v>
      </c>
      <c r="O2593" s="0" t="s">
        <v>37</v>
      </c>
      <c r="P2593" s="0" t="n">
        <f aca="false">IF(AND(OR(Dashboard!$B$5="All",D2593=Dashboard!$B$5),OR(Dashboard!$D$5="All",N2593=Dashboard!$D$5),OR(AND(C2593&lt;&gt;"",C2593&gt;=Dashboard!$F$5,C2593&lt;=Dashboard!$H$5),AND(C2593="",Dashboard!$F$5&lt;=1980,Dashboard!$H$5&gt;=2016))),1,0)</f>
        <v>1</v>
      </c>
      <c r="Q2593" s="0" t="n">
        <f aca="false">J2593*P2593+ROW()*0.00000001</f>
        <v>0.79002593</v>
      </c>
    </row>
    <row r="2594" customFormat="false" ht="15" hidden="false" customHeight="false" outlineLevel="0" collapsed="false">
      <c r="A2594" s="0" t="s">
        <v>2159</v>
      </c>
      <c r="B2594" s="0" t="s">
        <v>39</v>
      </c>
      <c r="C2594" s="0" t="n">
        <v>1992</v>
      </c>
      <c r="D2594" s="0" t="s">
        <v>16</v>
      </c>
      <c r="E2594" s="0" t="s">
        <v>211</v>
      </c>
      <c r="F2594" s="0" t="n">
        <v>0.39</v>
      </c>
      <c r="G2594" s="0" t="n">
        <v>0.07</v>
      </c>
      <c r="H2594" s="0" t="n">
        <v>0.32</v>
      </c>
      <c r="I2594" s="0" t="n">
        <v>0.01</v>
      </c>
      <c r="J2594" s="0" t="n">
        <v>0.79</v>
      </c>
      <c r="N2594" s="0" t="s">
        <v>35</v>
      </c>
      <c r="P2594" s="0" t="n">
        <f aca="false">IF(AND(OR(Dashboard!$B$5="All",D2594=Dashboard!$B$5),OR(Dashboard!$D$5="All",N2594=Dashboard!$D$5),OR(AND(C2594&lt;&gt;"",C2594&gt;=Dashboard!$F$5,C2594&lt;=Dashboard!$H$5),AND(C2594="",Dashboard!$F$5&lt;=1980,Dashboard!$H$5&gt;=2016))),1,0)</f>
        <v>1</v>
      </c>
      <c r="Q2594" s="0" t="n">
        <f aca="false">J2594*P2594+ROW()*0.00000001</f>
        <v>0.79002594</v>
      </c>
    </row>
    <row r="2595" customFormat="false" ht="15" hidden="false" customHeight="false" outlineLevel="0" collapsed="false">
      <c r="A2595" s="0" t="s">
        <v>1461</v>
      </c>
      <c r="B2595" s="0" t="s">
        <v>108</v>
      </c>
      <c r="C2595" s="0" t="n">
        <v>1999</v>
      </c>
      <c r="D2595" s="0" t="s">
        <v>102</v>
      </c>
      <c r="E2595" s="0" t="s">
        <v>142</v>
      </c>
      <c r="F2595" s="0" t="n">
        <v>0.63</v>
      </c>
      <c r="G2595" s="0" t="n">
        <v>0.15</v>
      </c>
      <c r="H2595" s="0" t="n">
        <v>0</v>
      </c>
      <c r="I2595" s="0" t="n">
        <v>0.01</v>
      </c>
      <c r="J2595" s="0" t="n">
        <v>0.79</v>
      </c>
      <c r="N2595" s="0" t="s">
        <v>35</v>
      </c>
      <c r="P2595" s="0" t="n">
        <f aca="false">IF(AND(OR(Dashboard!$B$5="All",D2595=Dashboard!$B$5),OR(Dashboard!$D$5="All",N2595=Dashboard!$D$5),OR(AND(C2595&lt;&gt;"",C2595&gt;=Dashboard!$F$5,C2595&lt;=Dashboard!$H$5),AND(C2595="",Dashboard!$F$5&lt;=1980,Dashboard!$H$5&gt;=2016))),1,0)</f>
        <v>1</v>
      </c>
      <c r="Q2595" s="0" t="n">
        <f aca="false">J2595*P2595+ROW()*0.00000001</f>
        <v>0.79002595</v>
      </c>
    </row>
    <row r="2596" customFormat="false" ht="15" hidden="false" customHeight="false" outlineLevel="0" collapsed="false">
      <c r="A2596" s="0" t="s">
        <v>2160</v>
      </c>
      <c r="B2596" s="0" t="s">
        <v>76</v>
      </c>
      <c r="C2596" s="0" t="n">
        <v>2007</v>
      </c>
      <c r="D2596" s="0" t="s">
        <v>58</v>
      </c>
      <c r="E2596" s="0" t="s">
        <v>220</v>
      </c>
      <c r="F2596" s="0" t="n">
        <v>0.64</v>
      </c>
      <c r="G2596" s="0" t="n">
        <v>0.03</v>
      </c>
      <c r="H2596" s="0" t="n">
        <v>0.02</v>
      </c>
      <c r="I2596" s="0" t="n">
        <v>0.1</v>
      </c>
      <c r="J2596" s="0" t="n">
        <v>0.79</v>
      </c>
      <c r="K2596" s="0" t="n">
        <v>70</v>
      </c>
      <c r="M2596" s="0" t="s">
        <v>125</v>
      </c>
      <c r="N2596" s="0" t="s">
        <v>74</v>
      </c>
      <c r="O2596" s="0" t="s">
        <v>67</v>
      </c>
      <c r="P2596" s="0" t="n">
        <f aca="false">IF(AND(OR(Dashboard!$B$5="All",D2596=Dashboard!$B$5),OR(Dashboard!$D$5="All",N2596=Dashboard!$D$5),OR(AND(C2596&lt;&gt;"",C2596&gt;=Dashboard!$F$5,C2596&lt;=Dashboard!$H$5),AND(C2596="",Dashboard!$F$5&lt;=1980,Dashboard!$H$5&gt;=2016))),1,0)</f>
        <v>1</v>
      </c>
      <c r="Q2596" s="0" t="n">
        <f aca="false">J2596*P2596+ROW()*0.00000001</f>
        <v>0.79002596</v>
      </c>
    </row>
    <row r="2597" customFormat="false" ht="15" hidden="false" customHeight="false" outlineLevel="0" collapsed="false">
      <c r="A2597" s="0" t="s">
        <v>2161</v>
      </c>
      <c r="B2597" s="0" t="s">
        <v>76</v>
      </c>
      <c r="C2597" s="0" t="n">
        <v>2000</v>
      </c>
      <c r="D2597" s="0" t="s">
        <v>58</v>
      </c>
      <c r="E2597" s="0" t="s">
        <v>124</v>
      </c>
      <c r="F2597" s="0" t="n">
        <v>0.28</v>
      </c>
      <c r="G2597" s="0" t="n">
        <v>0.22</v>
      </c>
      <c r="H2597" s="0" t="n">
        <v>0.23</v>
      </c>
      <c r="I2597" s="0" t="n">
        <v>0.07</v>
      </c>
      <c r="J2597" s="0" t="n">
        <v>0.79</v>
      </c>
      <c r="K2597" s="0" t="n">
        <v>78</v>
      </c>
      <c r="L2597" s="0" t="n">
        <v>8.4</v>
      </c>
      <c r="M2597" s="0" t="s">
        <v>103</v>
      </c>
      <c r="N2597" s="0" t="s">
        <v>74</v>
      </c>
      <c r="O2597" s="0" t="s">
        <v>37</v>
      </c>
      <c r="P2597" s="0" t="n">
        <f aca="false">IF(AND(OR(Dashboard!$B$5="All",D2597=Dashboard!$B$5),OR(Dashboard!$D$5="All",N2597=Dashboard!$D$5),OR(AND(C2597&lt;&gt;"",C2597&gt;=Dashboard!$F$5,C2597&lt;=Dashboard!$H$5),AND(C2597="",Dashboard!$F$5&lt;=1980,Dashboard!$H$5&gt;=2016))),1,0)</f>
        <v>1</v>
      </c>
      <c r="Q2597" s="0" t="n">
        <f aca="false">J2597*P2597+ROW()*0.00000001</f>
        <v>0.79002597</v>
      </c>
    </row>
    <row r="2598" customFormat="false" ht="15" hidden="false" customHeight="false" outlineLevel="0" collapsed="false">
      <c r="A2598" s="0" t="s">
        <v>1116</v>
      </c>
      <c r="B2598" s="0" t="s">
        <v>97</v>
      </c>
      <c r="C2598" s="0" t="n">
        <v>2014</v>
      </c>
      <c r="D2598" s="0" t="s">
        <v>46</v>
      </c>
      <c r="E2598" s="0" t="s">
        <v>157</v>
      </c>
      <c r="F2598" s="0" t="n">
        <v>0</v>
      </c>
      <c r="G2598" s="0" t="n">
        <v>0</v>
      </c>
      <c r="H2598" s="0" t="n">
        <v>0.79</v>
      </c>
      <c r="I2598" s="0" t="n">
        <v>0</v>
      </c>
      <c r="J2598" s="0" t="n">
        <v>0.79</v>
      </c>
      <c r="N2598" s="0" t="s">
        <v>35</v>
      </c>
      <c r="P2598" s="0" t="n">
        <f aca="false">IF(AND(OR(Dashboard!$B$5="All",D2598=Dashboard!$B$5),OR(Dashboard!$D$5="All",N2598=Dashboard!$D$5),OR(AND(C2598&lt;&gt;"",C2598&gt;=Dashboard!$F$5,C2598&lt;=Dashboard!$H$5),AND(C2598="",Dashboard!$F$5&lt;=1980,Dashboard!$H$5&gt;=2016))),1,0)</f>
        <v>1</v>
      </c>
      <c r="Q2598" s="0" t="n">
        <f aca="false">J2598*P2598+ROW()*0.00000001</f>
        <v>0.79002598</v>
      </c>
    </row>
    <row r="2599" customFormat="false" ht="15" hidden="false" customHeight="false" outlineLevel="0" collapsed="false">
      <c r="A2599" s="0" t="s">
        <v>2162</v>
      </c>
      <c r="B2599" s="0" t="s">
        <v>64</v>
      </c>
      <c r="C2599" s="0" t="n">
        <v>2009</v>
      </c>
      <c r="D2599" s="0" t="s">
        <v>71</v>
      </c>
      <c r="E2599" s="0" t="s">
        <v>142</v>
      </c>
      <c r="F2599" s="0" t="n">
        <v>0.47</v>
      </c>
      <c r="G2599" s="0" t="n">
        <v>0.23</v>
      </c>
      <c r="H2599" s="0" t="n">
        <v>0.01</v>
      </c>
      <c r="I2599" s="0" t="n">
        <v>0.08</v>
      </c>
      <c r="J2599" s="0" t="n">
        <v>0.79</v>
      </c>
      <c r="K2599" s="0" t="n">
        <v>65</v>
      </c>
      <c r="L2599" s="0" t="n">
        <v>6.9</v>
      </c>
      <c r="M2599" s="0" t="s">
        <v>73</v>
      </c>
      <c r="N2599" s="0" t="s">
        <v>66</v>
      </c>
      <c r="O2599" s="0" t="s">
        <v>67</v>
      </c>
      <c r="P2599" s="0" t="n">
        <f aca="false">IF(AND(OR(Dashboard!$B$5="All",D2599=Dashboard!$B$5),OR(Dashboard!$D$5="All",N2599=Dashboard!$D$5),OR(AND(C2599&lt;&gt;"",C2599&gt;=Dashboard!$F$5,C2599&lt;=Dashboard!$H$5),AND(C2599="",Dashboard!$F$5&lt;=1980,Dashboard!$H$5&gt;=2016))),1,0)</f>
        <v>1</v>
      </c>
      <c r="Q2599" s="0" t="n">
        <f aca="false">J2599*P2599+ROW()*0.00000001</f>
        <v>0.79002599</v>
      </c>
    </row>
    <row r="2600" customFormat="false" ht="15" hidden="false" customHeight="false" outlineLevel="0" collapsed="false">
      <c r="A2600" s="0" t="s">
        <v>975</v>
      </c>
      <c r="B2600" s="0" t="s">
        <v>64</v>
      </c>
      <c r="C2600" s="0" t="n">
        <v>2012</v>
      </c>
      <c r="D2600" s="0" t="s">
        <v>46</v>
      </c>
      <c r="E2600" s="0" t="s">
        <v>211</v>
      </c>
      <c r="F2600" s="0" t="n">
        <v>0.42</v>
      </c>
      <c r="G2600" s="0" t="n">
        <v>0.23</v>
      </c>
      <c r="H2600" s="0" t="n">
        <v>0.07</v>
      </c>
      <c r="I2600" s="0" t="n">
        <v>0.06</v>
      </c>
      <c r="J2600" s="0" t="n">
        <v>0.79</v>
      </c>
      <c r="K2600" s="0" t="n">
        <v>75</v>
      </c>
      <c r="L2600" s="0" t="n">
        <v>7.8</v>
      </c>
      <c r="M2600" s="0" t="s">
        <v>73</v>
      </c>
      <c r="N2600" s="0" t="s">
        <v>66</v>
      </c>
      <c r="O2600" s="0" t="s">
        <v>37</v>
      </c>
      <c r="P2600" s="0" t="n">
        <f aca="false">IF(AND(OR(Dashboard!$B$5="All",D2600=Dashboard!$B$5),OR(Dashboard!$D$5="All",N2600=Dashboard!$D$5),OR(AND(C2600&lt;&gt;"",C2600&gt;=Dashboard!$F$5,C2600&lt;=Dashboard!$H$5),AND(C2600="",Dashboard!$F$5&lt;=1980,Dashboard!$H$5&gt;=2016))),1,0)</f>
        <v>1</v>
      </c>
      <c r="Q2600" s="0" t="n">
        <f aca="false">J2600*P2600+ROW()*0.00000001</f>
        <v>0.790026</v>
      </c>
    </row>
    <row r="2601" customFormat="false" ht="15" hidden="false" customHeight="false" outlineLevel="0" collapsed="false">
      <c r="A2601" s="0" t="s">
        <v>2163</v>
      </c>
      <c r="B2601" s="0" t="s">
        <v>94</v>
      </c>
      <c r="C2601" s="0" t="n">
        <v>2015</v>
      </c>
      <c r="D2601" s="0" t="s">
        <v>34</v>
      </c>
      <c r="E2601" s="0" t="s">
        <v>220</v>
      </c>
      <c r="F2601" s="0" t="n">
        <v>0.13</v>
      </c>
      <c r="G2601" s="0" t="n">
        <v>0.42</v>
      </c>
      <c r="H2601" s="0" t="n">
        <v>0.13</v>
      </c>
      <c r="I2601" s="0" t="n">
        <v>0.1</v>
      </c>
      <c r="J2601" s="0" t="n">
        <v>0.79</v>
      </c>
      <c r="K2601" s="0" t="n">
        <v>87</v>
      </c>
      <c r="L2601" s="0" t="n">
        <v>7.1</v>
      </c>
      <c r="M2601" s="0" t="s">
        <v>36</v>
      </c>
      <c r="N2601" s="0" t="s">
        <v>74</v>
      </c>
      <c r="O2601" s="0" t="s">
        <v>42</v>
      </c>
      <c r="P2601" s="0" t="n">
        <f aca="false">IF(AND(OR(Dashboard!$B$5="All",D2601=Dashboard!$B$5),OR(Dashboard!$D$5="All",N2601=Dashboard!$D$5),OR(AND(C2601&lt;&gt;"",C2601&gt;=Dashboard!$F$5,C2601&lt;=Dashboard!$H$5),AND(C2601="",Dashboard!$F$5&lt;=1980,Dashboard!$H$5&gt;=2016))),1,0)</f>
        <v>1</v>
      </c>
      <c r="Q2601" s="0" t="n">
        <f aca="false">J2601*P2601+ROW()*0.00000001</f>
        <v>0.79002601</v>
      </c>
    </row>
    <row r="2602" customFormat="false" ht="15" hidden="false" customHeight="false" outlineLevel="0" collapsed="false">
      <c r="A2602" s="0" t="s">
        <v>2164</v>
      </c>
      <c r="B2602" s="0" t="s">
        <v>70</v>
      </c>
      <c r="C2602" s="0" t="n">
        <v>2012</v>
      </c>
      <c r="D2602" s="0" t="s">
        <v>71</v>
      </c>
      <c r="E2602" s="0" t="s">
        <v>91</v>
      </c>
      <c r="F2602" s="0" t="n">
        <v>0.31</v>
      </c>
      <c r="G2602" s="0" t="n">
        <v>0.35</v>
      </c>
      <c r="H2602" s="0" t="n">
        <v>0</v>
      </c>
      <c r="I2602" s="0" t="n">
        <v>0.13</v>
      </c>
      <c r="J2602" s="0" t="n">
        <v>0.79</v>
      </c>
      <c r="N2602" s="0" t="s">
        <v>74</v>
      </c>
      <c r="P2602" s="0" t="n">
        <f aca="false">IF(AND(OR(Dashboard!$B$5="All",D2602=Dashboard!$B$5),OR(Dashboard!$D$5="All",N2602=Dashboard!$D$5),OR(AND(C2602&lt;&gt;"",C2602&gt;=Dashboard!$F$5,C2602&lt;=Dashboard!$H$5),AND(C2602="",Dashboard!$F$5&lt;=1980,Dashboard!$H$5&gt;=2016))),1,0)</f>
        <v>1</v>
      </c>
      <c r="Q2602" s="0" t="n">
        <f aca="false">J2602*P2602+ROW()*0.00000001</f>
        <v>0.79002602</v>
      </c>
    </row>
    <row r="2603" customFormat="false" ht="15" hidden="false" customHeight="false" outlineLevel="0" collapsed="false">
      <c r="A2603" s="0" t="s">
        <v>2165</v>
      </c>
      <c r="B2603" s="0" t="s">
        <v>108</v>
      </c>
      <c r="C2603" s="0" t="n">
        <v>1998</v>
      </c>
      <c r="D2603" s="0" t="s">
        <v>34</v>
      </c>
      <c r="E2603" s="0" t="s">
        <v>35</v>
      </c>
      <c r="F2603" s="0" t="n">
        <v>0.75</v>
      </c>
      <c r="G2603" s="0" t="n">
        <v>0.03</v>
      </c>
      <c r="H2603" s="0" t="n">
        <v>0</v>
      </c>
      <c r="I2603" s="0" t="n">
        <v>0.01</v>
      </c>
      <c r="J2603" s="0" t="n">
        <v>0.79</v>
      </c>
      <c r="N2603" s="0" t="s">
        <v>35</v>
      </c>
      <c r="P2603" s="0" t="n">
        <f aca="false">IF(AND(OR(Dashboard!$B$5="All",D2603=Dashboard!$B$5),OR(Dashboard!$D$5="All",N2603=Dashboard!$D$5),OR(AND(C2603&lt;&gt;"",C2603&gt;=Dashboard!$F$5,C2603&lt;=Dashboard!$H$5),AND(C2603="",Dashboard!$F$5&lt;=1980,Dashboard!$H$5&gt;=2016))),1,0)</f>
        <v>1</v>
      </c>
      <c r="Q2603" s="0" t="n">
        <f aca="false">J2603*P2603+ROW()*0.00000001</f>
        <v>0.79002603</v>
      </c>
    </row>
    <row r="2604" customFormat="false" ht="15" hidden="false" customHeight="false" outlineLevel="0" collapsed="false">
      <c r="A2604" s="0" t="s">
        <v>2166</v>
      </c>
      <c r="B2604" s="0" t="s">
        <v>172</v>
      </c>
      <c r="C2604" s="0" t="n">
        <v>2015</v>
      </c>
      <c r="D2604" s="0" t="s">
        <v>52</v>
      </c>
      <c r="E2604" s="0" t="s">
        <v>65</v>
      </c>
      <c r="F2604" s="0" t="n">
        <v>0.49</v>
      </c>
      <c r="G2604" s="0" t="n">
        <v>0.22</v>
      </c>
      <c r="H2604" s="0" t="n">
        <v>0.01</v>
      </c>
      <c r="I2604" s="0" t="n">
        <v>0.07</v>
      </c>
      <c r="J2604" s="0" t="n">
        <v>0.79</v>
      </c>
      <c r="K2604" s="0" t="n">
        <v>84</v>
      </c>
      <c r="L2604" s="0" t="n">
        <v>7.7</v>
      </c>
      <c r="M2604" s="0" t="s">
        <v>73</v>
      </c>
      <c r="N2604" s="0" t="s">
        <v>66</v>
      </c>
      <c r="O2604" s="0" t="s">
        <v>42</v>
      </c>
      <c r="P2604" s="0" t="n">
        <f aca="false">IF(AND(OR(Dashboard!$B$5="All",D2604=Dashboard!$B$5),OR(Dashboard!$D$5="All",N2604=Dashboard!$D$5),OR(AND(C2604&lt;&gt;"",C2604&gt;=Dashboard!$F$5,C2604&lt;=Dashboard!$H$5),AND(C2604="",Dashboard!$F$5&lt;=1980,Dashboard!$H$5&gt;=2016))),1,0)</f>
        <v>1</v>
      </c>
      <c r="Q2604" s="0" t="n">
        <f aca="false">J2604*P2604+ROW()*0.00000001</f>
        <v>0.79002604</v>
      </c>
    </row>
    <row r="2605" customFormat="false" ht="15" hidden="false" customHeight="false" outlineLevel="0" collapsed="false">
      <c r="A2605" s="0" t="s">
        <v>1827</v>
      </c>
      <c r="B2605" s="0" t="s">
        <v>64</v>
      </c>
      <c r="C2605" s="0" t="n">
        <v>2009</v>
      </c>
      <c r="D2605" s="0" t="s">
        <v>52</v>
      </c>
      <c r="E2605" s="0" t="s">
        <v>91</v>
      </c>
      <c r="F2605" s="0" t="n">
        <v>0.51</v>
      </c>
      <c r="G2605" s="0" t="n">
        <v>0.21</v>
      </c>
      <c r="H2605" s="0" t="n">
        <v>0</v>
      </c>
      <c r="I2605" s="0" t="n">
        <v>0.07</v>
      </c>
      <c r="J2605" s="0" t="n">
        <v>0.79</v>
      </c>
      <c r="K2605" s="0" t="n">
        <v>76</v>
      </c>
      <c r="L2605" s="0" t="n">
        <v>5</v>
      </c>
      <c r="M2605" s="0" t="s">
        <v>125</v>
      </c>
      <c r="N2605" s="0" t="s">
        <v>66</v>
      </c>
      <c r="O2605" s="0" t="s">
        <v>37</v>
      </c>
      <c r="P2605" s="0" t="n">
        <f aca="false">IF(AND(OR(Dashboard!$B$5="All",D2605=Dashboard!$B$5),OR(Dashboard!$D$5="All",N2605=Dashboard!$D$5),OR(AND(C2605&lt;&gt;"",C2605&gt;=Dashboard!$F$5,C2605&lt;=Dashboard!$H$5),AND(C2605="",Dashboard!$F$5&lt;=1980,Dashboard!$H$5&gt;=2016))),1,0)</f>
        <v>1</v>
      </c>
      <c r="Q2605" s="0" t="n">
        <f aca="false">J2605*P2605+ROW()*0.00000001</f>
        <v>0.79002605</v>
      </c>
    </row>
    <row r="2606" customFormat="false" ht="15" hidden="false" customHeight="false" outlineLevel="0" collapsed="false">
      <c r="A2606" s="0" t="s">
        <v>2167</v>
      </c>
      <c r="B2606" s="0" t="s">
        <v>76</v>
      </c>
      <c r="C2606" s="0" t="n">
        <v>2007</v>
      </c>
      <c r="D2606" s="0" t="s">
        <v>34</v>
      </c>
      <c r="E2606" s="0" t="s">
        <v>142</v>
      </c>
      <c r="F2606" s="0" t="n">
        <v>0.65</v>
      </c>
      <c r="G2606" s="0" t="n">
        <v>0.03</v>
      </c>
      <c r="H2606" s="0" t="n">
        <v>0</v>
      </c>
      <c r="I2606" s="0" t="n">
        <v>0.11</v>
      </c>
      <c r="J2606" s="0" t="n">
        <v>0.79</v>
      </c>
      <c r="K2606" s="0" t="n">
        <v>83</v>
      </c>
      <c r="L2606" s="0" t="n">
        <v>8.3</v>
      </c>
      <c r="M2606" s="0" t="s">
        <v>36</v>
      </c>
      <c r="N2606" s="0" t="s">
        <v>74</v>
      </c>
      <c r="O2606" s="0" t="s">
        <v>42</v>
      </c>
      <c r="P2606" s="0" t="n">
        <f aca="false">IF(AND(OR(Dashboard!$B$5="All",D2606=Dashboard!$B$5),OR(Dashboard!$D$5="All",N2606=Dashboard!$D$5),OR(AND(C2606&lt;&gt;"",C2606&gt;=Dashboard!$F$5,C2606&lt;=Dashboard!$H$5),AND(C2606="",Dashboard!$F$5&lt;=1980,Dashboard!$H$5&gt;=2016))),1,0)</f>
        <v>1</v>
      </c>
      <c r="Q2606" s="0" t="n">
        <f aca="false">J2606*P2606+ROW()*0.00000001</f>
        <v>0.79002606</v>
      </c>
    </row>
    <row r="2607" customFormat="false" ht="15" hidden="false" customHeight="false" outlineLevel="0" collapsed="false">
      <c r="A2607" s="0" t="s">
        <v>431</v>
      </c>
      <c r="B2607" s="0" t="s">
        <v>144</v>
      </c>
      <c r="C2607" s="0" t="n">
        <v>2003</v>
      </c>
      <c r="D2607" s="0" t="s">
        <v>34</v>
      </c>
      <c r="E2607" s="0" t="s">
        <v>142</v>
      </c>
      <c r="F2607" s="0" t="n">
        <v>0.24</v>
      </c>
      <c r="G2607" s="0" t="n">
        <v>0.49</v>
      </c>
      <c r="H2607" s="0" t="n">
        <v>0</v>
      </c>
      <c r="I2607" s="0" t="n">
        <v>0.05</v>
      </c>
      <c r="J2607" s="0" t="n">
        <v>0.79</v>
      </c>
      <c r="K2607" s="0" t="n">
        <v>82</v>
      </c>
      <c r="L2607" s="0" t="n">
        <v>8.2</v>
      </c>
      <c r="M2607" s="0" t="s">
        <v>36</v>
      </c>
      <c r="N2607" s="0" t="s">
        <v>66</v>
      </c>
      <c r="O2607" s="0" t="s">
        <v>42</v>
      </c>
      <c r="P2607" s="0" t="n">
        <f aca="false">IF(AND(OR(Dashboard!$B$5="All",D2607=Dashboard!$B$5),OR(Dashboard!$D$5="All",N2607=Dashboard!$D$5),OR(AND(C2607&lt;&gt;"",C2607&gt;=Dashboard!$F$5,C2607&lt;=Dashboard!$H$5),AND(C2607="",Dashboard!$F$5&lt;=1980,Dashboard!$H$5&gt;=2016))),1,0)</f>
        <v>1</v>
      </c>
      <c r="Q2607" s="0" t="n">
        <f aca="false">J2607*P2607+ROW()*0.00000001</f>
        <v>0.79002607</v>
      </c>
    </row>
    <row r="2608" customFormat="false" ht="15" hidden="false" customHeight="false" outlineLevel="0" collapsed="false">
      <c r="A2608" s="0" t="s">
        <v>1483</v>
      </c>
      <c r="B2608" s="0" t="s">
        <v>164</v>
      </c>
      <c r="C2608" s="0" t="n">
        <v>2007</v>
      </c>
      <c r="D2608" s="0" t="s">
        <v>58</v>
      </c>
      <c r="E2608" s="0" t="s">
        <v>142</v>
      </c>
      <c r="F2608" s="0" t="n">
        <v>0.08</v>
      </c>
      <c r="G2608" s="0" t="n">
        <v>0.46</v>
      </c>
      <c r="H2608" s="0" t="n">
        <v>0</v>
      </c>
      <c r="I2608" s="0" t="n">
        <v>0.25</v>
      </c>
      <c r="J2608" s="0" t="n">
        <v>0.79</v>
      </c>
      <c r="K2608" s="0" t="n">
        <v>64</v>
      </c>
      <c r="L2608" s="0" t="n">
        <v>7.3</v>
      </c>
      <c r="M2608" s="0" t="s">
        <v>125</v>
      </c>
      <c r="N2608" s="0" t="s">
        <v>74</v>
      </c>
      <c r="O2608" s="0" t="s">
        <v>67</v>
      </c>
      <c r="P2608" s="0" t="n">
        <f aca="false">IF(AND(OR(Dashboard!$B$5="All",D2608=Dashboard!$B$5),OR(Dashboard!$D$5="All",N2608=Dashboard!$D$5),OR(AND(C2608&lt;&gt;"",C2608&gt;=Dashboard!$F$5,C2608&lt;=Dashboard!$H$5),AND(C2608="",Dashboard!$F$5&lt;=1980,Dashboard!$H$5&gt;=2016))),1,0)</f>
        <v>1</v>
      </c>
      <c r="Q2608" s="0" t="n">
        <f aca="false">J2608*P2608+ROW()*0.00000001</f>
        <v>0.79002608</v>
      </c>
    </row>
    <row r="2609" customFormat="false" ht="15" hidden="false" customHeight="false" outlineLevel="0" collapsed="false">
      <c r="A2609" s="0" t="s">
        <v>2168</v>
      </c>
      <c r="B2609" s="0" t="s">
        <v>64</v>
      </c>
      <c r="C2609" s="0" t="n">
        <v>2009</v>
      </c>
      <c r="D2609" s="0" t="s">
        <v>46</v>
      </c>
      <c r="E2609" s="0" t="s">
        <v>157</v>
      </c>
      <c r="F2609" s="0" t="n">
        <v>0.32</v>
      </c>
      <c r="G2609" s="0" t="n">
        <v>0.2</v>
      </c>
      <c r="H2609" s="0" t="n">
        <v>0.21</v>
      </c>
      <c r="I2609" s="0" t="n">
        <v>0.06</v>
      </c>
      <c r="J2609" s="0" t="n">
        <v>0.79</v>
      </c>
      <c r="K2609" s="0" t="n">
        <v>72</v>
      </c>
      <c r="L2609" s="0" t="n">
        <v>7.2</v>
      </c>
      <c r="M2609" s="0" t="s">
        <v>103</v>
      </c>
      <c r="N2609" s="0" t="s">
        <v>66</v>
      </c>
      <c r="O2609" s="0" t="s">
        <v>37</v>
      </c>
      <c r="P2609" s="0" t="n">
        <f aca="false">IF(AND(OR(Dashboard!$B$5="All",D2609=Dashboard!$B$5),OR(Dashboard!$D$5="All",N2609=Dashboard!$D$5),OR(AND(C2609&lt;&gt;"",C2609&gt;=Dashboard!$F$5,C2609&lt;=Dashboard!$H$5),AND(C2609="",Dashboard!$F$5&lt;=1980,Dashboard!$H$5&gt;=2016))),1,0)</f>
        <v>1</v>
      </c>
      <c r="Q2609" s="0" t="n">
        <f aca="false">J2609*P2609+ROW()*0.00000001</f>
        <v>0.79002609</v>
      </c>
    </row>
    <row r="2610" customFormat="false" ht="15" hidden="false" customHeight="false" outlineLevel="0" collapsed="false">
      <c r="A2610" s="0" t="s">
        <v>1544</v>
      </c>
      <c r="B2610" s="0" t="s">
        <v>70</v>
      </c>
      <c r="C2610" s="0" t="n">
        <v>2011</v>
      </c>
      <c r="D2610" s="0" t="s">
        <v>56</v>
      </c>
      <c r="E2610" s="0" t="s">
        <v>1545</v>
      </c>
      <c r="F2610" s="0" t="n">
        <v>0.27</v>
      </c>
      <c r="G2610" s="0" t="n">
        <v>0.34</v>
      </c>
      <c r="H2610" s="0" t="n">
        <v>0.04</v>
      </c>
      <c r="I2610" s="0" t="n">
        <v>0.13</v>
      </c>
      <c r="J2610" s="0" t="n">
        <v>0.79</v>
      </c>
      <c r="K2610" s="0" t="n">
        <v>53</v>
      </c>
      <c r="L2610" s="0" t="n">
        <v>6</v>
      </c>
      <c r="M2610" s="0" t="s">
        <v>73</v>
      </c>
      <c r="N2610" s="0" t="s">
        <v>74</v>
      </c>
      <c r="O2610" s="0" t="s">
        <v>53</v>
      </c>
      <c r="P2610" s="0" t="n">
        <f aca="false">IF(AND(OR(Dashboard!$B$5="All",D2610=Dashboard!$B$5),OR(Dashboard!$D$5="All",N2610=Dashboard!$D$5),OR(AND(C2610&lt;&gt;"",C2610&gt;=Dashboard!$F$5,C2610&lt;=Dashboard!$H$5),AND(C2610="",Dashboard!$F$5&lt;=1980,Dashboard!$H$5&gt;=2016))),1,0)</f>
        <v>1</v>
      </c>
      <c r="Q2610" s="0" t="n">
        <f aca="false">J2610*P2610+ROW()*0.00000001</f>
        <v>0.7900261</v>
      </c>
    </row>
    <row r="2611" customFormat="false" ht="15" hidden="false" customHeight="false" outlineLevel="0" collapsed="false">
      <c r="A2611" s="0" t="s">
        <v>2169</v>
      </c>
      <c r="B2611" s="0" t="s">
        <v>164</v>
      </c>
      <c r="C2611" s="0" t="n">
        <v>2009</v>
      </c>
      <c r="D2611" s="0" t="s">
        <v>246</v>
      </c>
      <c r="E2611" s="0" t="s">
        <v>89</v>
      </c>
      <c r="F2611" s="0" t="n">
        <v>0.17</v>
      </c>
      <c r="G2611" s="0" t="n">
        <v>0.5</v>
      </c>
      <c r="H2611" s="0" t="n">
        <v>0</v>
      </c>
      <c r="I2611" s="0" t="n">
        <v>0.11</v>
      </c>
      <c r="J2611" s="0" t="n">
        <v>0.79</v>
      </c>
      <c r="K2611" s="0" t="n">
        <v>69</v>
      </c>
      <c r="L2611" s="0" t="n">
        <v>7.3</v>
      </c>
      <c r="M2611" s="0" t="s">
        <v>125</v>
      </c>
      <c r="N2611" s="0" t="s">
        <v>74</v>
      </c>
      <c r="O2611" s="0" t="s">
        <v>67</v>
      </c>
      <c r="P2611" s="0" t="n">
        <f aca="false">IF(AND(OR(Dashboard!$B$5="All",D2611=Dashboard!$B$5),OR(Dashboard!$D$5="All",N2611=Dashboard!$D$5),OR(AND(C2611&lt;&gt;"",C2611&gt;=Dashboard!$F$5,C2611&lt;=Dashboard!$H$5),AND(C2611="",Dashboard!$F$5&lt;=1980,Dashboard!$H$5&gt;=2016))),1,0)</f>
        <v>1</v>
      </c>
      <c r="Q2611" s="0" t="n">
        <f aca="false">J2611*P2611+ROW()*0.00000001</f>
        <v>0.79002611</v>
      </c>
    </row>
    <row r="2612" customFormat="false" ht="15" hidden="false" customHeight="false" outlineLevel="0" collapsed="false">
      <c r="A2612" s="0" t="s">
        <v>1269</v>
      </c>
      <c r="B2612" s="0" t="s">
        <v>64</v>
      </c>
      <c r="C2612" s="0" t="n">
        <v>2014</v>
      </c>
      <c r="D2612" s="0" t="s">
        <v>41</v>
      </c>
      <c r="E2612" s="0" t="s">
        <v>65</v>
      </c>
      <c r="F2612" s="0" t="n">
        <v>0.35</v>
      </c>
      <c r="G2612" s="0" t="n">
        <v>0.37</v>
      </c>
      <c r="H2612" s="0" t="n">
        <v>0</v>
      </c>
      <c r="I2612" s="0" t="n">
        <v>0.06</v>
      </c>
      <c r="J2612" s="0" t="n">
        <v>0.78</v>
      </c>
      <c r="L2612" s="0" t="n">
        <v>5.1</v>
      </c>
      <c r="M2612" s="0" t="s">
        <v>125</v>
      </c>
      <c r="N2612" s="0" t="s">
        <v>66</v>
      </c>
      <c r="P2612" s="0" t="n">
        <f aca="false">IF(AND(OR(Dashboard!$B$5="All",D2612=Dashboard!$B$5),OR(Dashboard!$D$5="All",N2612=Dashboard!$D$5),OR(AND(C2612&lt;&gt;"",C2612&gt;=Dashboard!$F$5,C2612&lt;=Dashboard!$H$5),AND(C2612="",Dashboard!$F$5&lt;=1980,Dashboard!$H$5&gt;=2016))),1,0)</f>
        <v>1</v>
      </c>
      <c r="Q2612" s="0" t="n">
        <f aca="false">J2612*P2612+ROW()*0.00000001</f>
        <v>0.78002612</v>
      </c>
    </row>
    <row r="2613" customFormat="false" ht="15" hidden="false" customHeight="false" outlineLevel="0" collapsed="false">
      <c r="A2613" s="0" t="s">
        <v>2170</v>
      </c>
      <c r="B2613" s="0" t="s">
        <v>152</v>
      </c>
      <c r="C2613" s="0" t="n">
        <v>1992</v>
      </c>
      <c r="D2613" s="0" t="s">
        <v>114</v>
      </c>
      <c r="E2613" s="0" t="s">
        <v>229</v>
      </c>
      <c r="F2613" s="0" t="n">
        <v>0.02</v>
      </c>
      <c r="G2613" s="0" t="n">
        <v>0.77</v>
      </c>
      <c r="H2613" s="0" t="n">
        <v>0</v>
      </c>
      <c r="I2613" s="0" t="n">
        <v>0</v>
      </c>
      <c r="J2613" s="0" t="n">
        <v>0.78</v>
      </c>
      <c r="M2613" s="0" t="s">
        <v>103</v>
      </c>
      <c r="N2613" s="0" t="s">
        <v>152</v>
      </c>
      <c r="P2613" s="0" t="n">
        <f aca="false">IF(AND(OR(Dashboard!$B$5="All",D2613=Dashboard!$B$5),OR(Dashboard!$D$5="All",N2613=Dashboard!$D$5),OR(AND(C2613&lt;&gt;"",C2613&gt;=Dashboard!$F$5,C2613&lt;=Dashboard!$H$5),AND(C2613="",Dashboard!$F$5&lt;=1980,Dashboard!$H$5&gt;=2016))),1,0)</f>
        <v>1</v>
      </c>
      <c r="Q2613" s="0" t="n">
        <f aca="false">J2613*P2613+ROW()*0.00000001</f>
        <v>0.78002613</v>
      </c>
    </row>
    <row r="2614" customFormat="false" ht="15" hidden="false" customHeight="false" outlineLevel="0" collapsed="false">
      <c r="A2614" s="0" t="s">
        <v>1562</v>
      </c>
      <c r="B2614" s="0" t="s">
        <v>70</v>
      </c>
      <c r="C2614" s="0" t="n">
        <v>2014</v>
      </c>
      <c r="D2614" s="0" t="s">
        <v>34</v>
      </c>
      <c r="E2614" s="0" t="s">
        <v>72</v>
      </c>
      <c r="F2614" s="0" t="n">
        <v>0.36</v>
      </c>
      <c r="G2614" s="0" t="n">
        <v>0.29</v>
      </c>
      <c r="H2614" s="0" t="n">
        <v>0</v>
      </c>
      <c r="I2614" s="0" t="n">
        <v>0.13</v>
      </c>
      <c r="J2614" s="0" t="n">
        <v>0.78</v>
      </c>
      <c r="K2614" s="0" t="n">
        <v>55</v>
      </c>
      <c r="L2614" s="0" t="n">
        <v>3.1</v>
      </c>
      <c r="M2614" s="0" t="s">
        <v>103</v>
      </c>
      <c r="N2614" s="0" t="s">
        <v>74</v>
      </c>
      <c r="O2614" s="0" t="s">
        <v>53</v>
      </c>
      <c r="P2614" s="0" t="n">
        <f aca="false">IF(AND(OR(Dashboard!$B$5="All",D2614=Dashboard!$B$5),OR(Dashboard!$D$5="All",N2614=Dashboard!$D$5),OR(AND(C2614&lt;&gt;"",C2614&gt;=Dashboard!$F$5,C2614&lt;=Dashboard!$H$5),AND(C2614="",Dashboard!$F$5&lt;=1980,Dashboard!$H$5&gt;=2016))),1,0)</f>
        <v>1</v>
      </c>
      <c r="Q2614" s="0" t="n">
        <f aca="false">J2614*P2614+ROW()*0.00000001</f>
        <v>0.78002614</v>
      </c>
    </row>
    <row r="2615" customFormat="false" ht="15" hidden="false" customHeight="false" outlineLevel="0" collapsed="false">
      <c r="A2615" s="0" t="s">
        <v>2171</v>
      </c>
      <c r="B2615" s="0" t="s">
        <v>64</v>
      </c>
      <c r="C2615" s="0" t="n">
        <v>2008</v>
      </c>
      <c r="D2615" s="0" t="s">
        <v>46</v>
      </c>
      <c r="E2615" s="0" t="s">
        <v>65</v>
      </c>
      <c r="F2615" s="0" t="n">
        <v>0.38</v>
      </c>
      <c r="G2615" s="0" t="n">
        <v>0.29</v>
      </c>
      <c r="H2615" s="0" t="n">
        <v>0.03</v>
      </c>
      <c r="I2615" s="0" t="n">
        <v>0.08</v>
      </c>
      <c r="J2615" s="0" t="n">
        <v>0.78</v>
      </c>
      <c r="K2615" s="0" t="n">
        <v>65</v>
      </c>
      <c r="L2615" s="0" t="n">
        <v>7</v>
      </c>
      <c r="M2615" s="0" t="s">
        <v>103</v>
      </c>
      <c r="N2615" s="0" t="s">
        <v>66</v>
      </c>
      <c r="O2615" s="0" t="s">
        <v>67</v>
      </c>
      <c r="P2615" s="0" t="n">
        <f aca="false">IF(AND(OR(Dashboard!$B$5="All",D2615=Dashboard!$B$5),OR(Dashboard!$D$5="All",N2615=Dashboard!$D$5),OR(AND(C2615&lt;&gt;"",C2615&gt;=Dashboard!$F$5,C2615&lt;=Dashboard!$H$5),AND(C2615="",Dashboard!$F$5&lt;=1980,Dashboard!$H$5&gt;=2016))),1,0)</f>
        <v>1</v>
      </c>
      <c r="Q2615" s="0" t="n">
        <f aca="false">J2615*P2615+ROW()*0.00000001</f>
        <v>0.78002615</v>
      </c>
    </row>
    <row r="2616" customFormat="false" ht="15" hidden="false" customHeight="false" outlineLevel="0" collapsed="false">
      <c r="A2616" s="0" t="s">
        <v>2172</v>
      </c>
      <c r="B2616" s="0" t="s">
        <v>159</v>
      </c>
      <c r="C2616" s="0" t="n">
        <v>1982</v>
      </c>
      <c r="D2616" s="0" t="s">
        <v>56</v>
      </c>
      <c r="E2616" s="0" t="s">
        <v>160</v>
      </c>
      <c r="F2616" s="0" t="n">
        <v>0.73</v>
      </c>
      <c r="G2616" s="0" t="n">
        <v>0.04</v>
      </c>
      <c r="H2616" s="0" t="n">
        <v>0</v>
      </c>
      <c r="I2616" s="0" t="n">
        <v>0.01</v>
      </c>
      <c r="J2616" s="0" t="n">
        <v>0.78</v>
      </c>
      <c r="N2616" s="0" t="s">
        <v>161</v>
      </c>
      <c r="P2616" s="0" t="n">
        <f aca="false">IF(AND(OR(Dashboard!$B$5="All",D2616=Dashboard!$B$5),OR(Dashboard!$D$5="All",N2616=Dashboard!$D$5),OR(AND(C2616&lt;&gt;"",C2616&gt;=Dashboard!$F$5,C2616&lt;=Dashboard!$H$5),AND(C2616="",Dashboard!$F$5&lt;=1980,Dashboard!$H$5&gt;=2016))),1,0)</f>
        <v>1</v>
      </c>
      <c r="Q2616" s="0" t="n">
        <f aca="false">J2616*P2616+ROW()*0.00000001</f>
        <v>0.78002616</v>
      </c>
    </row>
    <row r="2617" customFormat="false" ht="15" hidden="false" customHeight="false" outlineLevel="0" collapsed="false">
      <c r="A2617" s="0" t="s">
        <v>1684</v>
      </c>
      <c r="B2617" s="0" t="s">
        <v>70</v>
      </c>
      <c r="C2617" s="0" t="n">
        <v>2009</v>
      </c>
      <c r="D2617" s="0" t="s">
        <v>34</v>
      </c>
      <c r="E2617" s="0" t="s">
        <v>142</v>
      </c>
      <c r="F2617" s="0" t="n">
        <v>0.42</v>
      </c>
      <c r="G2617" s="0" t="n">
        <v>0.25</v>
      </c>
      <c r="H2617" s="0" t="n">
        <v>0</v>
      </c>
      <c r="I2617" s="0" t="n">
        <v>0.11</v>
      </c>
      <c r="J2617" s="0" t="n">
        <v>0.78</v>
      </c>
      <c r="K2617" s="0" t="n">
        <v>81</v>
      </c>
      <c r="L2617" s="0" t="n">
        <v>7.7</v>
      </c>
      <c r="M2617" s="0" t="s">
        <v>36</v>
      </c>
      <c r="N2617" s="0" t="s">
        <v>74</v>
      </c>
      <c r="O2617" s="0" t="s">
        <v>42</v>
      </c>
      <c r="P2617" s="0" t="n">
        <f aca="false">IF(AND(OR(Dashboard!$B$5="All",D2617=Dashboard!$B$5),OR(Dashboard!$D$5="All",N2617=Dashboard!$D$5),OR(AND(C2617&lt;&gt;"",C2617&gt;=Dashboard!$F$5,C2617&lt;=Dashboard!$H$5),AND(C2617="",Dashboard!$F$5&lt;=1980,Dashboard!$H$5&gt;=2016))),1,0)</f>
        <v>1</v>
      </c>
      <c r="Q2617" s="0" t="n">
        <f aca="false">J2617*P2617+ROW()*0.00000001</f>
        <v>0.78002617</v>
      </c>
    </row>
    <row r="2618" customFormat="false" ht="15" hidden="false" customHeight="false" outlineLevel="0" collapsed="false">
      <c r="A2618" s="0" t="s">
        <v>2173</v>
      </c>
      <c r="B2618" s="0" t="s">
        <v>85</v>
      </c>
      <c r="C2618" s="0" t="n">
        <v>2002</v>
      </c>
      <c r="D2618" s="0" t="s">
        <v>16</v>
      </c>
      <c r="E2618" s="0" t="s">
        <v>293</v>
      </c>
      <c r="F2618" s="0" t="n">
        <v>0.56</v>
      </c>
      <c r="G2618" s="0" t="n">
        <v>0.21</v>
      </c>
      <c r="H2618" s="0" t="n">
        <v>0</v>
      </c>
      <c r="I2618" s="0" t="n">
        <v>0.01</v>
      </c>
      <c r="J2618" s="0" t="n">
        <v>0.78</v>
      </c>
      <c r="K2618" s="0" t="n">
        <v>71</v>
      </c>
      <c r="M2618" s="0" t="s">
        <v>36</v>
      </c>
      <c r="N2618" s="0" t="s">
        <v>35</v>
      </c>
      <c r="O2618" s="0" t="s">
        <v>37</v>
      </c>
      <c r="P2618" s="0" t="n">
        <f aca="false">IF(AND(OR(Dashboard!$B$5="All",D2618=Dashboard!$B$5),OR(Dashboard!$D$5="All",N2618=Dashboard!$D$5),OR(AND(C2618&lt;&gt;"",C2618&gt;=Dashboard!$F$5,C2618&lt;=Dashboard!$H$5),AND(C2618="",Dashboard!$F$5&lt;=1980,Dashboard!$H$5&gt;=2016))),1,0)</f>
        <v>1</v>
      </c>
      <c r="Q2618" s="0" t="n">
        <f aca="false">J2618*P2618+ROW()*0.00000001</f>
        <v>0.78002618</v>
      </c>
    </row>
    <row r="2619" customFormat="false" ht="15" hidden="false" customHeight="false" outlineLevel="0" collapsed="false">
      <c r="A2619" s="0" t="s">
        <v>2174</v>
      </c>
      <c r="B2619" s="0" t="s">
        <v>117</v>
      </c>
      <c r="C2619" s="0" t="n">
        <v>1994</v>
      </c>
      <c r="D2619" s="0" t="s">
        <v>56</v>
      </c>
      <c r="E2619" s="0" t="s">
        <v>821</v>
      </c>
      <c r="F2619" s="0" t="n">
        <v>0.43</v>
      </c>
      <c r="G2619" s="0" t="n">
        <v>0.3</v>
      </c>
      <c r="H2619" s="0" t="n">
        <v>0</v>
      </c>
      <c r="I2619" s="0" t="n">
        <v>0.05</v>
      </c>
      <c r="J2619" s="0" t="n">
        <v>0.78</v>
      </c>
      <c r="N2619" s="0" t="s">
        <v>74</v>
      </c>
      <c r="P2619" s="0" t="n">
        <f aca="false">IF(AND(OR(Dashboard!$B$5="All",D2619=Dashboard!$B$5),OR(Dashboard!$D$5="All",N2619=Dashboard!$D$5),OR(AND(C2619&lt;&gt;"",C2619&gt;=Dashboard!$F$5,C2619&lt;=Dashboard!$H$5),AND(C2619="",Dashboard!$F$5&lt;=1980,Dashboard!$H$5&gt;=2016))),1,0)</f>
        <v>1</v>
      </c>
      <c r="Q2619" s="0" t="n">
        <f aca="false">J2619*P2619+ROW()*0.00000001</f>
        <v>0.78002619</v>
      </c>
    </row>
    <row r="2620" customFormat="false" ht="15" hidden="false" customHeight="false" outlineLevel="0" collapsed="false">
      <c r="A2620" s="0" t="s">
        <v>2175</v>
      </c>
      <c r="B2620" s="0" t="s">
        <v>64</v>
      </c>
      <c r="C2620" s="0" t="n">
        <v>2006</v>
      </c>
      <c r="D2620" s="0" t="s">
        <v>71</v>
      </c>
      <c r="E2620" s="0" t="s">
        <v>124</v>
      </c>
      <c r="F2620" s="0" t="n">
        <v>0.67</v>
      </c>
      <c r="G2620" s="0" t="n">
        <v>0.04</v>
      </c>
      <c r="H2620" s="0" t="n">
        <v>0.01</v>
      </c>
      <c r="I2620" s="0" t="n">
        <v>0.06</v>
      </c>
      <c r="J2620" s="0" t="n">
        <v>0.78</v>
      </c>
      <c r="K2620" s="0" t="n">
        <v>85</v>
      </c>
      <c r="L2620" s="0" t="n">
        <v>8.1</v>
      </c>
      <c r="M2620" s="0" t="s">
        <v>73</v>
      </c>
      <c r="N2620" s="0" t="s">
        <v>66</v>
      </c>
      <c r="O2620" s="0" t="s">
        <v>42</v>
      </c>
      <c r="P2620" s="0" t="n">
        <f aca="false">IF(AND(OR(Dashboard!$B$5="All",D2620=Dashboard!$B$5),OR(Dashboard!$D$5="All",N2620=Dashboard!$D$5),OR(AND(C2620&lt;&gt;"",C2620&gt;=Dashboard!$F$5,C2620&lt;=Dashboard!$H$5),AND(C2620="",Dashboard!$F$5&lt;=1980,Dashboard!$H$5&gt;=2016))),1,0)</f>
        <v>1</v>
      </c>
      <c r="Q2620" s="0" t="n">
        <f aca="false">J2620*P2620+ROW()*0.00000001</f>
        <v>0.7800262</v>
      </c>
    </row>
    <row r="2621" customFormat="false" ht="15" hidden="false" customHeight="false" outlineLevel="0" collapsed="false">
      <c r="A2621" s="0" t="s">
        <v>2176</v>
      </c>
      <c r="B2621" s="0" t="s">
        <v>76</v>
      </c>
      <c r="C2621" s="0" t="n">
        <v>2007</v>
      </c>
      <c r="D2621" s="0" t="s">
        <v>52</v>
      </c>
      <c r="E2621" s="0" t="s">
        <v>89</v>
      </c>
      <c r="F2621" s="0" t="n">
        <v>0.17</v>
      </c>
      <c r="G2621" s="0" t="n">
        <v>0</v>
      </c>
      <c r="H2621" s="0" t="n">
        <v>0</v>
      </c>
      <c r="I2621" s="0" t="n">
        <v>0.61</v>
      </c>
      <c r="J2621" s="0" t="n">
        <v>0.78</v>
      </c>
      <c r="N2621" s="0" t="s">
        <v>74</v>
      </c>
      <c r="P2621" s="0" t="n">
        <f aca="false">IF(AND(OR(Dashboard!$B$5="All",D2621=Dashboard!$B$5),OR(Dashboard!$D$5="All",N2621=Dashboard!$D$5),OR(AND(C2621&lt;&gt;"",C2621&gt;=Dashboard!$F$5,C2621&lt;=Dashboard!$H$5),AND(C2621="",Dashboard!$F$5&lt;=1980,Dashboard!$H$5&gt;=2016))),1,0)</f>
        <v>1</v>
      </c>
      <c r="Q2621" s="0" t="n">
        <f aca="false">J2621*P2621+ROW()*0.00000001</f>
        <v>0.78002621</v>
      </c>
    </row>
    <row r="2622" customFormat="false" ht="15" hidden="false" customHeight="false" outlineLevel="0" collapsed="false">
      <c r="A2622" s="0" t="s">
        <v>1474</v>
      </c>
      <c r="B2622" s="0" t="s">
        <v>64</v>
      </c>
      <c r="C2622" s="0" t="n">
        <v>2010</v>
      </c>
      <c r="D2622" s="0" t="s">
        <v>102</v>
      </c>
      <c r="E2622" s="0" t="s">
        <v>328</v>
      </c>
      <c r="F2622" s="0" t="n">
        <v>0.43</v>
      </c>
      <c r="G2622" s="0" t="n">
        <v>0.27</v>
      </c>
      <c r="H2622" s="0" t="n">
        <v>0.01</v>
      </c>
      <c r="I2622" s="0" t="n">
        <v>0.07</v>
      </c>
      <c r="J2622" s="0" t="n">
        <v>0.78</v>
      </c>
      <c r="K2622" s="0" t="n">
        <v>74</v>
      </c>
      <c r="L2622" s="0" t="n">
        <v>8.5</v>
      </c>
      <c r="M2622" s="0" t="s">
        <v>103</v>
      </c>
      <c r="N2622" s="0" t="s">
        <v>66</v>
      </c>
      <c r="O2622" s="0" t="s">
        <v>37</v>
      </c>
      <c r="P2622" s="0" t="n">
        <f aca="false">IF(AND(OR(Dashboard!$B$5="All",D2622=Dashboard!$B$5),OR(Dashboard!$D$5="All",N2622=Dashboard!$D$5),OR(AND(C2622&lt;&gt;"",C2622&gt;=Dashboard!$F$5,C2622&lt;=Dashboard!$H$5),AND(C2622="",Dashboard!$F$5&lt;=1980,Dashboard!$H$5&gt;=2016))),1,0)</f>
        <v>1</v>
      </c>
      <c r="Q2622" s="0" t="n">
        <f aca="false">J2622*P2622+ROW()*0.00000001</f>
        <v>0.78002622</v>
      </c>
    </row>
    <row r="2623" customFormat="false" ht="15" hidden="false" customHeight="false" outlineLevel="0" collapsed="false">
      <c r="A2623" s="0" t="s">
        <v>2177</v>
      </c>
      <c r="B2623" s="0" t="s">
        <v>50</v>
      </c>
      <c r="C2623" s="0" t="n">
        <v>2010</v>
      </c>
      <c r="D2623" s="0" t="s">
        <v>46</v>
      </c>
      <c r="E2623" s="0" t="s">
        <v>35</v>
      </c>
      <c r="F2623" s="0" t="n">
        <v>0.51</v>
      </c>
      <c r="G2623" s="0" t="n">
        <v>0.09</v>
      </c>
      <c r="H2623" s="0" t="n">
        <v>0.13</v>
      </c>
      <c r="I2623" s="0" t="n">
        <v>0.05</v>
      </c>
      <c r="J2623" s="0" t="n">
        <v>0.78</v>
      </c>
      <c r="K2623" s="0" t="n">
        <v>79</v>
      </c>
      <c r="L2623" s="0" t="n">
        <v>8.1</v>
      </c>
      <c r="M2623" s="0" t="s">
        <v>125</v>
      </c>
      <c r="N2623" s="0" t="s">
        <v>35</v>
      </c>
      <c r="O2623" s="0" t="s">
        <v>37</v>
      </c>
      <c r="P2623" s="0" t="n">
        <f aca="false">IF(AND(OR(Dashboard!$B$5="All",D2623=Dashboard!$B$5),OR(Dashboard!$D$5="All",N2623=Dashboard!$D$5),OR(AND(C2623&lt;&gt;"",C2623&gt;=Dashboard!$F$5,C2623&lt;=Dashboard!$H$5),AND(C2623="",Dashboard!$F$5&lt;=1980,Dashboard!$H$5&gt;=2016))),1,0)</f>
        <v>1</v>
      </c>
      <c r="Q2623" s="0" t="n">
        <f aca="false">J2623*P2623+ROW()*0.00000001</f>
        <v>0.78002623</v>
      </c>
    </row>
    <row r="2624" customFormat="false" ht="15" hidden="false" customHeight="false" outlineLevel="0" collapsed="false">
      <c r="A2624" s="0" t="s">
        <v>1613</v>
      </c>
      <c r="B2624" s="0" t="s">
        <v>64</v>
      </c>
      <c r="C2624" s="0" t="n">
        <v>2011</v>
      </c>
      <c r="D2624" s="0" t="s">
        <v>102</v>
      </c>
      <c r="E2624" s="0" t="s">
        <v>142</v>
      </c>
      <c r="F2624" s="0" t="n">
        <v>0.4</v>
      </c>
      <c r="G2624" s="0" t="n">
        <v>0.31</v>
      </c>
      <c r="H2624" s="0" t="n">
        <v>0</v>
      </c>
      <c r="I2624" s="0" t="n">
        <v>0.07</v>
      </c>
      <c r="J2624" s="0" t="n">
        <v>0.78</v>
      </c>
      <c r="K2624" s="0" t="n">
        <v>86</v>
      </c>
      <c r="L2624" s="0" t="n">
        <v>7.4</v>
      </c>
      <c r="M2624" s="0" t="s">
        <v>73</v>
      </c>
      <c r="N2624" s="0" t="s">
        <v>66</v>
      </c>
      <c r="O2624" s="0" t="s">
        <v>42</v>
      </c>
      <c r="P2624" s="0" t="n">
        <f aca="false">IF(AND(OR(Dashboard!$B$5="All",D2624=Dashboard!$B$5),OR(Dashboard!$D$5="All",N2624=Dashboard!$D$5),OR(AND(C2624&lt;&gt;"",C2624&gt;=Dashboard!$F$5,C2624&lt;=Dashboard!$H$5),AND(C2624="",Dashboard!$F$5&lt;=1980,Dashboard!$H$5&gt;=2016))),1,0)</f>
        <v>1</v>
      </c>
      <c r="Q2624" s="0" t="n">
        <f aca="false">J2624*P2624+ROW()*0.00000001</f>
        <v>0.78002624</v>
      </c>
    </row>
    <row r="2625" customFormat="false" ht="15" hidden="false" customHeight="false" outlineLevel="0" collapsed="false">
      <c r="A2625" s="0" t="s">
        <v>2178</v>
      </c>
      <c r="B2625" s="0" t="s">
        <v>117</v>
      </c>
      <c r="C2625" s="0" t="n">
        <v>1999</v>
      </c>
      <c r="D2625" s="0" t="s">
        <v>102</v>
      </c>
      <c r="E2625" s="0" t="s">
        <v>211</v>
      </c>
      <c r="F2625" s="0" t="n">
        <v>0.43</v>
      </c>
      <c r="G2625" s="0" t="n">
        <v>0.3</v>
      </c>
      <c r="H2625" s="0" t="n">
        <v>0</v>
      </c>
      <c r="I2625" s="0" t="n">
        <v>0.05</v>
      </c>
      <c r="J2625" s="0" t="n">
        <v>0.78</v>
      </c>
      <c r="N2625" s="0" t="s">
        <v>74</v>
      </c>
      <c r="P2625" s="0" t="n">
        <f aca="false">IF(AND(OR(Dashboard!$B$5="All",D2625=Dashboard!$B$5),OR(Dashboard!$D$5="All",N2625=Dashboard!$D$5),OR(AND(C2625&lt;&gt;"",C2625&gt;=Dashboard!$F$5,C2625&lt;=Dashboard!$H$5),AND(C2625="",Dashboard!$F$5&lt;=1980,Dashboard!$H$5&gt;=2016))),1,0)</f>
        <v>1</v>
      </c>
      <c r="Q2625" s="0" t="n">
        <f aca="false">J2625*P2625+ROW()*0.00000001</f>
        <v>0.78002625</v>
      </c>
    </row>
    <row r="2626" customFormat="false" ht="15" hidden="false" customHeight="false" outlineLevel="0" collapsed="false">
      <c r="A2626" s="0" t="s">
        <v>2179</v>
      </c>
      <c r="B2626" s="0" t="s">
        <v>64</v>
      </c>
      <c r="C2626" s="0" t="n">
        <v>2013</v>
      </c>
      <c r="D2626" s="0" t="s">
        <v>71</v>
      </c>
      <c r="E2626" s="0" t="s">
        <v>689</v>
      </c>
      <c r="F2626" s="0" t="n">
        <v>0.44</v>
      </c>
      <c r="G2626" s="0" t="n">
        <v>0.26</v>
      </c>
      <c r="H2626" s="0" t="n">
        <v>0.01</v>
      </c>
      <c r="I2626" s="0" t="n">
        <v>0.07</v>
      </c>
      <c r="J2626" s="0" t="n">
        <v>0.78</v>
      </c>
      <c r="K2626" s="0" t="n">
        <v>57</v>
      </c>
      <c r="L2626" s="0" t="n">
        <v>6.3</v>
      </c>
      <c r="M2626" s="0" t="s">
        <v>73</v>
      </c>
      <c r="N2626" s="0" t="s">
        <v>66</v>
      </c>
      <c r="O2626" s="0" t="s">
        <v>53</v>
      </c>
      <c r="P2626" s="0" t="n">
        <f aca="false">IF(AND(OR(Dashboard!$B$5="All",D2626=Dashboard!$B$5),OR(Dashboard!$D$5="All",N2626=Dashboard!$D$5),OR(AND(C2626&lt;&gt;"",C2626&gt;=Dashboard!$F$5,C2626&lt;=Dashboard!$H$5),AND(C2626="",Dashboard!$F$5&lt;=1980,Dashboard!$H$5&gt;=2016))),1,0)</f>
        <v>1</v>
      </c>
      <c r="Q2626" s="0" t="n">
        <f aca="false">J2626*P2626+ROW()*0.00000001</f>
        <v>0.78002626</v>
      </c>
    </row>
    <row r="2627" customFormat="false" ht="15" hidden="false" customHeight="false" outlineLevel="0" collapsed="false">
      <c r="A2627" s="0" t="s">
        <v>468</v>
      </c>
      <c r="B2627" s="0" t="s">
        <v>70</v>
      </c>
      <c r="C2627" s="0" t="n">
        <v>2015</v>
      </c>
      <c r="D2627" s="0" t="s">
        <v>34</v>
      </c>
      <c r="E2627" s="0" t="s">
        <v>142</v>
      </c>
      <c r="F2627" s="0" t="n">
        <v>0.57</v>
      </c>
      <c r="G2627" s="0" t="n">
        <v>0.06</v>
      </c>
      <c r="H2627" s="0" t="n">
        <v>0</v>
      </c>
      <c r="I2627" s="0" t="n">
        <v>0.14</v>
      </c>
      <c r="J2627" s="0" t="n">
        <v>0.78</v>
      </c>
      <c r="L2627" s="0" t="n">
        <v>3.1</v>
      </c>
      <c r="M2627" s="0" t="s">
        <v>36</v>
      </c>
      <c r="N2627" s="0" t="s">
        <v>74</v>
      </c>
      <c r="P2627" s="0" t="n">
        <f aca="false">IF(AND(OR(Dashboard!$B$5="All",D2627=Dashboard!$B$5),OR(Dashboard!$D$5="All",N2627=Dashboard!$D$5),OR(AND(C2627&lt;&gt;"",C2627&gt;=Dashboard!$F$5,C2627&lt;=Dashboard!$H$5),AND(C2627="",Dashboard!$F$5&lt;=1980,Dashboard!$H$5&gt;=2016))),1,0)</f>
        <v>1</v>
      </c>
      <c r="Q2627" s="0" t="n">
        <f aca="false">J2627*P2627+ROW()*0.00000001</f>
        <v>0.78002627</v>
      </c>
    </row>
    <row r="2628" customFormat="false" ht="15" hidden="false" customHeight="false" outlineLevel="0" collapsed="false">
      <c r="A2628" s="0" t="s">
        <v>2180</v>
      </c>
      <c r="B2628" s="0" t="s">
        <v>117</v>
      </c>
      <c r="C2628" s="0" t="n">
        <v>1997</v>
      </c>
      <c r="D2628" s="0" t="s">
        <v>246</v>
      </c>
      <c r="E2628" s="0" t="s">
        <v>142</v>
      </c>
      <c r="F2628" s="0" t="n">
        <v>0.43</v>
      </c>
      <c r="G2628" s="0" t="n">
        <v>0.29</v>
      </c>
      <c r="H2628" s="0" t="n">
        <v>0</v>
      </c>
      <c r="I2628" s="0" t="n">
        <v>0.05</v>
      </c>
      <c r="J2628" s="0" t="n">
        <v>0.78</v>
      </c>
      <c r="N2628" s="0" t="s">
        <v>74</v>
      </c>
      <c r="P2628" s="0" t="n">
        <f aca="false">IF(AND(OR(Dashboard!$B$5="All",D2628=Dashboard!$B$5),OR(Dashboard!$D$5="All",N2628=Dashboard!$D$5),OR(AND(C2628&lt;&gt;"",C2628&gt;=Dashboard!$F$5,C2628&lt;=Dashboard!$H$5),AND(C2628="",Dashboard!$F$5&lt;=1980,Dashboard!$H$5&gt;=2016))),1,0)</f>
        <v>1</v>
      </c>
      <c r="Q2628" s="0" t="n">
        <f aca="false">J2628*P2628+ROW()*0.00000001</f>
        <v>0.78002628</v>
      </c>
    </row>
    <row r="2629" customFormat="false" ht="15" hidden="false" customHeight="false" outlineLevel="0" collapsed="false">
      <c r="A2629" s="0" t="s">
        <v>2181</v>
      </c>
      <c r="B2629" s="0" t="s">
        <v>50</v>
      </c>
      <c r="C2629" s="0" t="n">
        <v>2008</v>
      </c>
      <c r="D2629" s="0" t="s">
        <v>71</v>
      </c>
      <c r="E2629" s="0" t="s">
        <v>234</v>
      </c>
      <c r="F2629" s="0" t="n">
        <v>0.61</v>
      </c>
      <c r="G2629" s="0" t="n">
        <v>0.11</v>
      </c>
      <c r="H2629" s="0" t="n">
        <v>0</v>
      </c>
      <c r="I2629" s="0" t="n">
        <v>0.06</v>
      </c>
      <c r="J2629" s="0" t="n">
        <v>0.78</v>
      </c>
      <c r="K2629" s="0" t="n">
        <v>68</v>
      </c>
      <c r="L2629" s="0" t="n">
        <v>7.8</v>
      </c>
      <c r="M2629" s="0" t="s">
        <v>125</v>
      </c>
      <c r="N2629" s="0" t="s">
        <v>35</v>
      </c>
      <c r="O2629" s="0" t="s">
        <v>67</v>
      </c>
      <c r="P2629" s="0" t="n">
        <f aca="false">IF(AND(OR(Dashboard!$B$5="All",D2629=Dashboard!$B$5),OR(Dashboard!$D$5="All",N2629=Dashboard!$D$5),OR(AND(C2629&lt;&gt;"",C2629&gt;=Dashboard!$F$5,C2629&lt;=Dashboard!$H$5),AND(C2629="",Dashboard!$F$5&lt;=1980,Dashboard!$H$5&gt;=2016))),1,0)</f>
        <v>1</v>
      </c>
      <c r="Q2629" s="0" t="n">
        <f aca="false">J2629*P2629+ROW()*0.00000001</f>
        <v>0.78002629</v>
      </c>
    </row>
    <row r="2630" customFormat="false" ht="15" hidden="false" customHeight="false" outlineLevel="0" collapsed="false">
      <c r="A2630" s="0" t="s">
        <v>2182</v>
      </c>
      <c r="B2630" s="0" t="s">
        <v>50</v>
      </c>
      <c r="C2630" s="0" t="n">
        <v>2007</v>
      </c>
      <c r="D2630" s="0" t="s">
        <v>46</v>
      </c>
      <c r="E2630" s="0" t="s">
        <v>157</v>
      </c>
      <c r="F2630" s="0" t="n">
        <v>0.49</v>
      </c>
      <c r="G2630" s="0" t="n">
        <v>0.04</v>
      </c>
      <c r="H2630" s="0" t="n">
        <v>0.21</v>
      </c>
      <c r="I2630" s="0" t="n">
        <v>0.04</v>
      </c>
      <c r="J2630" s="0" t="n">
        <v>0.78</v>
      </c>
      <c r="K2630" s="0" t="n">
        <v>88</v>
      </c>
      <c r="L2630" s="0" t="n">
        <v>8.9</v>
      </c>
      <c r="M2630" s="0" t="s">
        <v>103</v>
      </c>
      <c r="N2630" s="0" t="s">
        <v>35</v>
      </c>
      <c r="O2630" s="0" t="s">
        <v>42</v>
      </c>
      <c r="P2630" s="0" t="n">
        <f aca="false">IF(AND(OR(Dashboard!$B$5="All",D2630=Dashboard!$B$5),OR(Dashboard!$D$5="All",N2630=Dashboard!$D$5),OR(AND(C2630&lt;&gt;"",C2630&gt;=Dashboard!$F$5,C2630&lt;=Dashboard!$H$5),AND(C2630="",Dashboard!$F$5&lt;=1980,Dashboard!$H$5&gt;=2016))),1,0)</f>
        <v>1</v>
      </c>
      <c r="Q2630" s="0" t="n">
        <f aca="false">J2630*P2630+ROW()*0.00000001</f>
        <v>0.7800263</v>
      </c>
    </row>
    <row r="2631" customFormat="false" ht="15" hidden="false" customHeight="false" outlineLevel="0" collapsed="false">
      <c r="A2631" s="0" t="s">
        <v>2183</v>
      </c>
      <c r="B2631" s="0" t="s">
        <v>50</v>
      </c>
      <c r="C2631" s="0" t="n">
        <v>2007</v>
      </c>
      <c r="D2631" s="0" t="s">
        <v>71</v>
      </c>
      <c r="E2631" s="0" t="s">
        <v>418</v>
      </c>
      <c r="F2631" s="0" t="n">
        <v>0.71</v>
      </c>
      <c r="G2631" s="0" t="n">
        <v>0.01</v>
      </c>
      <c r="H2631" s="0" t="n">
        <v>0</v>
      </c>
      <c r="I2631" s="0" t="n">
        <v>0.06</v>
      </c>
      <c r="J2631" s="0" t="n">
        <v>0.78</v>
      </c>
      <c r="K2631" s="0" t="n">
        <v>73</v>
      </c>
      <c r="L2631" s="0" t="n">
        <v>8.2</v>
      </c>
      <c r="M2631" s="0" t="s">
        <v>36</v>
      </c>
      <c r="N2631" s="0" t="s">
        <v>35</v>
      </c>
      <c r="O2631" s="0" t="s">
        <v>37</v>
      </c>
      <c r="P2631" s="0" t="n">
        <f aca="false">IF(AND(OR(Dashboard!$B$5="All",D2631=Dashboard!$B$5),OR(Dashboard!$D$5="All",N2631=Dashboard!$D$5),OR(AND(C2631&lt;&gt;"",C2631&gt;=Dashboard!$F$5,C2631&lt;=Dashboard!$H$5),AND(C2631="",Dashboard!$F$5&lt;=1980,Dashboard!$H$5&gt;=2016))),1,0)</f>
        <v>1</v>
      </c>
      <c r="Q2631" s="0" t="n">
        <f aca="false">J2631*P2631+ROW()*0.00000001</f>
        <v>0.78002631</v>
      </c>
    </row>
    <row r="2632" customFormat="false" ht="15" hidden="false" customHeight="false" outlineLevel="0" collapsed="false">
      <c r="A2632" s="0" t="s">
        <v>2090</v>
      </c>
      <c r="B2632" s="0" t="s">
        <v>70</v>
      </c>
      <c r="C2632" s="0" t="n">
        <v>2008</v>
      </c>
      <c r="D2632" s="0" t="s">
        <v>246</v>
      </c>
      <c r="E2632" s="0" t="s">
        <v>72</v>
      </c>
      <c r="F2632" s="0" t="n">
        <v>0.49</v>
      </c>
      <c r="G2632" s="0" t="n">
        <v>0.19</v>
      </c>
      <c r="H2632" s="0" t="n">
        <v>0.01</v>
      </c>
      <c r="I2632" s="0" t="n">
        <v>0.09</v>
      </c>
      <c r="J2632" s="0" t="n">
        <v>0.78</v>
      </c>
      <c r="K2632" s="0" t="n">
        <v>85</v>
      </c>
      <c r="L2632" s="0" t="n">
        <v>7.7</v>
      </c>
      <c r="M2632" s="0" t="s">
        <v>125</v>
      </c>
      <c r="N2632" s="0" t="s">
        <v>74</v>
      </c>
      <c r="O2632" s="0" t="s">
        <v>42</v>
      </c>
      <c r="P2632" s="0" t="n">
        <f aca="false">IF(AND(OR(Dashboard!$B$5="All",D2632=Dashboard!$B$5),OR(Dashboard!$D$5="All",N2632=Dashboard!$D$5),OR(AND(C2632&lt;&gt;"",C2632&gt;=Dashboard!$F$5,C2632&lt;=Dashboard!$H$5),AND(C2632="",Dashboard!$F$5&lt;=1980,Dashboard!$H$5&gt;=2016))),1,0)</f>
        <v>1</v>
      </c>
      <c r="Q2632" s="0" t="n">
        <f aca="false">J2632*P2632+ROW()*0.00000001</f>
        <v>0.78002632</v>
      </c>
    </row>
    <row r="2633" customFormat="false" ht="15" hidden="false" customHeight="false" outlineLevel="0" collapsed="false">
      <c r="A2633" s="0" t="s">
        <v>2184</v>
      </c>
      <c r="B2633" s="0" t="s">
        <v>76</v>
      </c>
      <c r="C2633" s="0" t="n">
        <v>2006</v>
      </c>
      <c r="D2633" s="0" t="s">
        <v>34</v>
      </c>
      <c r="E2633" s="0" t="s">
        <v>72</v>
      </c>
      <c r="F2633" s="0" t="n">
        <v>0.65</v>
      </c>
      <c r="G2633" s="0" t="n">
        <v>0.02</v>
      </c>
      <c r="H2633" s="0" t="n">
        <v>0</v>
      </c>
      <c r="I2633" s="0" t="n">
        <v>0.11</v>
      </c>
      <c r="J2633" s="0" t="n">
        <v>0.78</v>
      </c>
      <c r="K2633" s="0" t="n">
        <v>81</v>
      </c>
      <c r="L2633" s="0" t="n">
        <v>8.4</v>
      </c>
      <c r="M2633" s="0" t="s">
        <v>36</v>
      </c>
      <c r="N2633" s="0" t="s">
        <v>74</v>
      </c>
      <c r="O2633" s="0" t="s">
        <v>42</v>
      </c>
      <c r="P2633" s="0" t="n">
        <f aca="false">IF(AND(OR(Dashboard!$B$5="All",D2633=Dashboard!$B$5),OR(Dashboard!$D$5="All",N2633=Dashboard!$D$5),OR(AND(C2633&lt;&gt;"",C2633&gt;=Dashboard!$F$5,C2633&lt;=Dashboard!$H$5),AND(C2633="",Dashboard!$F$5&lt;=1980,Dashboard!$H$5&gt;=2016))),1,0)</f>
        <v>1</v>
      </c>
      <c r="Q2633" s="0" t="n">
        <f aca="false">J2633*P2633+ROW()*0.00000001</f>
        <v>0.78002633</v>
      </c>
    </row>
    <row r="2634" customFormat="false" ht="15" hidden="false" customHeight="false" outlineLevel="0" collapsed="false">
      <c r="A2634" s="0" t="s">
        <v>2185</v>
      </c>
      <c r="B2634" s="0" t="s">
        <v>78</v>
      </c>
      <c r="C2634" s="0" t="n">
        <v>1993</v>
      </c>
      <c r="D2634" s="0" t="s">
        <v>46</v>
      </c>
      <c r="E2634" s="0" t="s">
        <v>2113</v>
      </c>
      <c r="F2634" s="0" t="n">
        <v>0</v>
      </c>
      <c r="G2634" s="0" t="n">
        <v>0</v>
      </c>
      <c r="H2634" s="0" t="n">
        <v>0.78</v>
      </c>
      <c r="I2634" s="0" t="n">
        <v>0</v>
      </c>
      <c r="J2634" s="0" t="n">
        <v>0.78</v>
      </c>
      <c r="N2634" s="0" t="s">
        <v>35</v>
      </c>
      <c r="P2634" s="0" t="n">
        <f aca="false">IF(AND(OR(Dashboard!$B$5="All",D2634=Dashboard!$B$5),OR(Dashboard!$D$5="All",N2634=Dashboard!$D$5),OR(AND(C2634&lt;&gt;"",C2634&gt;=Dashboard!$F$5,C2634&lt;=Dashboard!$H$5),AND(C2634="",Dashboard!$F$5&lt;=1980,Dashboard!$H$5&gt;=2016))),1,0)</f>
        <v>1</v>
      </c>
      <c r="Q2634" s="0" t="n">
        <f aca="false">J2634*P2634+ROW()*0.00000001</f>
        <v>0.78002634</v>
      </c>
    </row>
    <row r="2635" customFormat="false" ht="15" hidden="false" customHeight="false" outlineLevel="0" collapsed="false">
      <c r="A2635" s="0" t="s">
        <v>2186</v>
      </c>
      <c r="B2635" s="0" t="s">
        <v>159</v>
      </c>
      <c r="C2635" s="0" t="n">
        <v>1983</v>
      </c>
      <c r="D2635" s="0" t="s">
        <v>48</v>
      </c>
      <c r="E2635" s="0" t="s">
        <v>160</v>
      </c>
      <c r="F2635" s="0" t="n">
        <v>0.72</v>
      </c>
      <c r="G2635" s="0" t="n">
        <v>0.05</v>
      </c>
      <c r="H2635" s="0" t="n">
        <v>0</v>
      </c>
      <c r="I2635" s="0" t="n">
        <v>0.01</v>
      </c>
      <c r="J2635" s="0" t="n">
        <v>0.78</v>
      </c>
      <c r="N2635" s="0" t="s">
        <v>161</v>
      </c>
      <c r="P2635" s="0" t="n">
        <f aca="false">IF(AND(OR(Dashboard!$B$5="All",D2635=Dashboard!$B$5),OR(Dashboard!$D$5="All",N2635=Dashboard!$D$5),OR(AND(C2635&lt;&gt;"",C2635&gt;=Dashboard!$F$5,C2635&lt;=Dashboard!$H$5),AND(C2635="",Dashboard!$F$5&lt;=1980,Dashboard!$H$5&gt;=2016))),1,0)</f>
        <v>1</v>
      </c>
      <c r="Q2635" s="0" t="n">
        <f aca="false">J2635*P2635+ROW()*0.00000001</f>
        <v>0.78002635</v>
      </c>
    </row>
    <row r="2636" customFormat="false" ht="15" hidden="false" customHeight="false" outlineLevel="0" collapsed="false">
      <c r="A2636" s="0" t="s">
        <v>454</v>
      </c>
      <c r="B2636" s="0" t="s">
        <v>186</v>
      </c>
      <c r="C2636" s="0" t="n">
        <v>2002</v>
      </c>
      <c r="D2636" s="0" t="s">
        <v>56</v>
      </c>
      <c r="E2636" s="0" t="s">
        <v>142</v>
      </c>
      <c r="F2636" s="0" t="n">
        <v>0.6</v>
      </c>
      <c r="G2636" s="0" t="n">
        <v>0.16</v>
      </c>
      <c r="H2636" s="0" t="n">
        <v>0</v>
      </c>
      <c r="I2636" s="0" t="n">
        <v>0.02</v>
      </c>
      <c r="J2636" s="0" t="n">
        <v>0.78</v>
      </c>
      <c r="K2636" s="0" t="n">
        <v>80</v>
      </c>
      <c r="L2636" s="0" t="n">
        <v>8.6</v>
      </c>
      <c r="M2636" s="0" t="s">
        <v>103</v>
      </c>
      <c r="N2636" s="0" t="s">
        <v>35</v>
      </c>
      <c r="O2636" s="0" t="s">
        <v>37</v>
      </c>
      <c r="P2636" s="0" t="n">
        <f aca="false">IF(AND(OR(Dashboard!$B$5="All",D2636=Dashboard!$B$5),OR(Dashboard!$D$5="All",N2636=Dashboard!$D$5),OR(AND(C2636&lt;&gt;"",C2636&gt;=Dashboard!$F$5,C2636&lt;=Dashboard!$H$5),AND(C2636="",Dashboard!$F$5&lt;=1980,Dashboard!$H$5&gt;=2016))),1,0)</f>
        <v>1</v>
      </c>
      <c r="Q2636" s="0" t="n">
        <f aca="false">J2636*P2636+ROW()*0.00000001</f>
        <v>0.78002636</v>
      </c>
    </row>
    <row r="2637" customFormat="false" ht="15" hidden="false" customHeight="false" outlineLevel="0" collapsed="false">
      <c r="A2637" s="0" t="s">
        <v>2187</v>
      </c>
      <c r="B2637" s="0" t="s">
        <v>184</v>
      </c>
      <c r="C2637" s="0" t="n">
        <v>2013</v>
      </c>
      <c r="D2637" s="0" t="s">
        <v>34</v>
      </c>
      <c r="E2637" s="0" t="s">
        <v>35</v>
      </c>
      <c r="F2637" s="0" t="n">
        <v>0.37</v>
      </c>
      <c r="G2637" s="0" t="n">
        <v>0.22</v>
      </c>
      <c r="H2637" s="0" t="n">
        <v>0.13</v>
      </c>
      <c r="I2637" s="0" t="n">
        <v>0.06</v>
      </c>
      <c r="J2637" s="0" t="n">
        <v>0.78</v>
      </c>
      <c r="N2637" s="0" t="s">
        <v>35</v>
      </c>
      <c r="P2637" s="0" t="n">
        <f aca="false">IF(AND(OR(Dashboard!$B$5="All",D2637=Dashboard!$B$5),OR(Dashboard!$D$5="All",N2637=Dashboard!$D$5),OR(AND(C2637&lt;&gt;"",C2637&gt;=Dashboard!$F$5,C2637&lt;=Dashboard!$H$5),AND(C2637="",Dashboard!$F$5&lt;=1980,Dashboard!$H$5&gt;=2016))),1,0)</f>
        <v>1</v>
      </c>
      <c r="Q2637" s="0" t="n">
        <f aca="false">J2637*P2637+ROW()*0.00000001</f>
        <v>0.78002637</v>
      </c>
    </row>
    <row r="2638" customFormat="false" ht="15" hidden="false" customHeight="false" outlineLevel="0" collapsed="false">
      <c r="A2638" s="0" t="s">
        <v>2188</v>
      </c>
      <c r="B2638" s="0" t="s">
        <v>70</v>
      </c>
      <c r="C2638" s="0" t="n">
        <v>2011</v>
      </c>
      <c r="D2638" s="0" t="s">
        <v>56</v>
      </c>
      <c r="E2638" s="0" t="s">
        <v>91</v>
      </c>
      <c r="F2638" s="0" t="n">
        <v>0.33</v>
      </c>
      <c r="G2638" s="0" t="n">
        <v>0.33</v>
      </c>
      <c r="H2638" s="0" t="n">
        <v>0</v>
      </c>
      <c r="I2638" s="0" t="n">
        <v>0.12</v>
      </c>
      <c r="J2638" s="0" t="n">
        <v>0.78</v>
      </c>
      <c r="K2638" s="0" t="n">
        <v>72</v>
      </c>
      <c r="L2638" s="0" t="n">
        <v>6.3</v>
      </c>
      <c r="M2638" s="0" t="s">
        <v>103</v>
      </c>
      <c r="N2638" s="0" t="s">
        <v>74</v>
      </c>
      <c r="O2638" s="0" t="s">
        <v>37</v>
      </c>
      <c r="P2638" s="0" t="n">
        <f aca="false">IF(AND(OR(Dashboard!$B$5="All",D2638=Dashboard!$B$5),OR(Dashboard!$D$5="All",N2638=Dashboard!$D$5),OR(AND(C2638&lt;&gt;"",C2638&gt;=Dashboard!$F$5,C2638&lt;=Dashboard!$H$5),AND(C2638="",Dashboard!$F$5&lt;=1980,Dashboard!$H$5&gt;=2016))),1,0)</f>
        <v>1</v>
      </c>
      <c r="Q2638" s="0" t="n">
        <f aca="false">J2638*P2638+ROW()*0.00000001</f>
        <v>0.78002638</v>
      </c>
    </row>
    <row r="2639" customFormat="false" ht="15" hidden="false" customHeight="false" outlineLevel="0" collapsed="false">
      <c r="A2639" s="0" t="s">
        <v>2189</v>
      </c>
      <c r="B2639" s="0" t="s">
        <v>117</v>
      </c>
      <c r="C2639" s="0" t="n">
        <v>1998</v>
      </c>
      <c r="D2639" s="0" t="s">
        <v>34</v>
      </c>
      <c r="E2639" s="0" t="s">
        <v>89</v>
      </c>
      <c r="F2639" s="0" t="n">
        <v>0.43</v>
      </c>
      <c r="G2639" s="0" t="n">
        <v>0.29</v>
      </c>
      <c r="H2639" s="0" t="n">
        <v>0</v>
      </c>
      <c r="I2639" s="0" t="n">
        <v>0.05</v>
      </c>
      <c r="J2639" s="0" t="n">
        <v>0.78</v>
      </c>
      <c r="N2639" s="0" t="s">
        <v>74</v>
      </c>
      <c r="P2639" s="0" t="n">
        <f aca="false">IF(AND(OR(Dashboard!$B$5="All",D2639=Dashboard!$B$5),OR(Dashboard!$D$5="All",N2639=Dashboard!$D$5),OR(AND(C2639&lt;&gt;"",C2639&gt;=Dashboard!$F$5,C2639&lt;=Dashboard!$H$5),AND(C2639="",Dashboard!$F$5&lt;=1980,Dashboard!$H$5&gt;=2016))),1,0)</f>
        <v>1</v>
      </c>
      <c r="Q2639" s="0" t="n">
        <f aca="false">J2639*P2639+ROW()*0.00000001</f>
        <v>0.78002639</v>
      </c>
    </row>
    <row r="2640" customFormat="false" ht="15" hidden="false" customHeight="false" outlineLevel="0" collapsed="false">
      <c r="A2640" s="0" t="s">
        <v>1794</v>
      </c>
      <c r="B2640" s="0" t="s">
        <v>64</v>
      </c>
      <c r="C2640" s="0" t="n">
        <v>2011</v>
      </c>
      <c r="D2640" s="0" t="s">
        <v>16</v>
      </c>
      <c r="E2640" s="0" t="s">
        <v>124</v>
      </c>
      <c r="F2640" s="0" t="n">
        <v>0.38</v>
      </c>
      <c r="G2640" s="0" t="n">
        <v>0.32</v>
      </c>
      <c r="H2640" s="0" t="n">
        <v>0</v>
      </c>
      <c r="I2640" s="0" t="n">
        <v>0.08</v>
      </c>
      <c r="J2640" s="0" t="n">
        <v>0.78</v>
      </c>
      <c r="K2640" s="0" t="n">
        <v>87</v>
      </c>
      <c r="L2640" s="0" t="n">
        <v>8.2</v>
      </c>
      <c r="M2640" s="0" t="s">
        <v>125</v>
      </c>
      <c r="N2640" s="0" t="s">
        <v>66</v>
      </c>
      <c r="O2640" s="0" t="s">
        <v>42</v>
      </c>
      <c r="P2640" s="0" t="n">
        <f aca="false">IF(AND(OR(Dashboard!$B$5="All",D2640=Dashboard!$B$5),OR(Dashboard!$D$5="All",N2640=Dashboard!$D$5),OR(AND(C2640&lt;&gt;"",C2640&gt;=Dashboard!$F$5,C2640&lt;=Dashboard!$H$5),AND(C2640="",Dashboard!$F$5&lt;=1980,Dashboard!$H$5&gt;=2016))),1,0)</f>
        <v>1</v>
      </c>
      <c r="Q2640" s="0" t="n">
        <f aca="false">J2640*P2640+ROW()*0.00000001</f>
        <v>0.7800264</v>
      </c>
    </row>
    <row r="2641" customFormat="false" ht="15" hidden="false" customHeight="false" outlineLevel="0" collapsed="false">
      <c r="A2641" s="0" t="s">
        <v>2190</v>
      </c>
      <c r="B2641" s="0" t="s">
        <v>159</v>
      </c>
      <c r="C2641" s="0" t="n">
        <v>1982</v>
      </c>
      <c r="D2641" s="0" t="s">
        <v>56</v>
      </c>
      <c r="E2641" s="0" t="s">
        <v>160</v>
      </c>
      <c r="F2641" s="0" t="n">
        <v>0.72</v>
      </c>
      <c r="G2641" s="0" t="n">
        <v>0.05</v>
      </c>
      <c r="H2641" s="0" t="n">
        <v>0</v>
      </c>
      <c r="I2641" s="0" t="n">
        <v>0.01</v>
      </c>
      <c r="J2641" s="0" t="n">
        <v>0.77</v>
      </c>
      <c r="N2641" s="0" t="s">
        <v>161</v>
      </c>
      <c r="P2641" s="0" t="n">
        <f aca="false">IF(AND(OR(Dashboard!$B$5="All",D2641=Dashboard!$B$5),OR(Dashboard!$D$5="All",N2641=Dashboard!$D$5),OR(AND(C2641&lt;&gt;"",C2641&gt;=Dashboard!$F$5,C2641&lt;=Dashboard!$H$5),AND(C2641="",Dashboard!$F$5&lt;=1980,Dashboard!$H$5&gt;=2016))),1,0)</f>
        <v>1</v>
      </c>
      <c r="Q2641" s="0" t="n">
        <f aca="false">J2641*P2641+ROW()*0.00000001</f>
        <v>0.77002641</v>
      </c>
    </row>
    <row r="2642" customFormat="false" ht="15" hidden="false" customHeight="false" outlineLevel="0" collapsed="false">
      <c r="A2642" s="0" t="s">
        <v>2191</v>
      </c>
      <c r="B2642" s="0" t="s">
        <v>64</v>
      </c>
      <c r="C2642" s="0" t="n">
        <v>2013</v>
      </c>
      <c r="D2642" s="0" t="s">
        <v>56</v>
      </c>
      <c r="E2642" s="0" t="s">
        <v>154</v>
      </c>
      <c r="F2642" s="0" t="n">
        <v>0.36</v>
      </c>
      <c r="G2642" s="0" t="n">
        <v>0.34</v>
      </c>
      <c r="H2642" s="0" t="n">
        <v>0</v>
      </c>
      <c r="I2642" s="0" t="n">
        <v>0.07</v>
      </c>
      <c r="J2642" s="0" t="n">
        <v>0.77</v>
      </c>
      <c r="K2642" s="0" t="n">
        <v>48</v>
      </c>
      <c r="L2642" s="0" t="n">
        <v>3.8</v>
      </c>
      <c r="M2642" s="0" t="s">
        <v>73</v>
      </c>
      <c r="N2642" s="0" t="s">
        <v>66</v>
      </c>
      <c r="O2642" s="0" t="s">
        <v>177</v>
      </c>
      <c r="P2642" s="0" t="n">
        <f aca="false">IF(AND(OR(Dashboard!$B$5="All",D2642=Dashboard!$B$5),OR(Dashboard!$D$5="All",N2642=Dashboard!$D$5),OR(AND(C2642&lt;&gt;"",C2642&gt;=Dashboard!$F$5,C2642&lt;=Dashboard!$H$5),AND(C2642="",Dashboard!$F$5&lt;=1980,Dashboard!$H$5&gt;=2016))),1,0)</f>
        <v>1</v>
      </c>
      <c r="Q2642" s="0" t="n">
        <f aca="false">J2642*P2642+ROW()*0.00000001</f>
        <v>0.77002642</v>
      </c>
    </row>
    <row r="2643" customFormat="false" ht="15" hidden="false" customHeight="false" outlineLevel="0" collapsed="false">
      <c r="A2643" s="0" t="s">
        <v>2192</v>
      </c>
      <c r="B2643" s="0" t="s">
        <v>64</v>
      </c>
      <c r="C2643" s="0" t="n">
        <v>2008</v>
      </c>
      <c r="D2643" s="0" t="s">
        <v>52</v>
      </c>
      <c r="E2643" s="0" t="s">
        <v>65</v>
      </c>
      <c r="F2643" s="0" t="n">
        <v>0.12</v>
      </c>
      <c r="G2643" s="0" t="n">
        <v>0.56</v>
      </c>
      <c r="H2643" s="0" t="n">
        <v>0</v>
      </c>
      <c r="I2643" s="0" t="n">
        <v>0.1</v>
      </c>
      <c r="J2643" s="0" t="n">
        <v>0.77</v>
      </c>
      <c r="K2643" s="0" t="n">
        <v>71</v>
      </c>
      <c r="L2643" s="0" t="n">
        <v>7.4</v>
      </c>
      <c r="M2643" s="0" t="s">
        <v>103</v>
      </c>
      <c r="N2643" s="0" t="s">
        <v>66</v>
      </c>
      <c r="O2643" s="0" t="s">
        <v>37</v>
      </c>
      <c r="P2643" s="0" t="n">
        <f aca="false">IF(AND(OR(Dashboard!$B$5="All",D2643=Dashboard!$B$5),OR(Dashboard!$D$5="All",N2643=Dashboard!$D$5),OR(AND(C2643&lt;&gt;"",C2643&gt;=Dashboard!$F$5,C2643&lt;=Dashboard!$H$5),AND(C2643="",Dashboard!$F$5&lt;=1980,Dashboard!$H$5&gt;=2016))),1,0)</f>
        <v>1</v>
      </c>
      <c r="Q2643" s="0" t="n">
        <f aca="false">J2643*P2643+ROW()*0.00000001</f>
        <v>0.77002643</v>
      </c>
    </row>
    <row r="2644" customFormat="false" ht="15" hidden="false" customHeight="false" outlineLevel="0" collapsed="false">
      <c r="A2644" s="0" t="s">
        <v>2193</v>
      </c>
      <c r="B2644" s="0" t="s">
        <v>117</v>
      </c>
      <c r="C2644" s="0" t="n">
        <v>1996</v>
      </c>
      <c r="D2644" s="0" t="s">
        <v>41</v>
      </c>
      <c r="E2644" s="0" t="s">
        <v>142</v>
      </c>
      <c r="F2644" s="0" t="n">
        <v>0.43</v>
      </c>
      <c r="G2644" s="0" t="n">
        <v>0.29</v>
      </c>
      <c r="H2644" s="0" t="n">
        <v>0</v>
      </c>
      <c r="I2644" s="0" t="n">
        <v>0.05</v>
      </c>
      <c r="J2644" s="0" t="n">
        <v>0.77</v>
      </c>
      <c r="N2644" s="0" t="s">
        <v>74</v>
      </c>
      <c r="P2644" s="0" t="n">
        <f aca="false">IF(AND(OR(Dashboard!$B$5="All",D2644=Dashboard!$B$5),OR(Dashboard!$D$5="All",N2644=Dashboard!$D$5),OR(AND(C2644&lt;&gt;"",C2644&gt;=Dashboard!$F$5,C2644&lt;=Dashboard!$H$5),AND(C2644="",Dashboard!$F$5&lt;=1980,Dashboard!$H$5&gt;=2016))),1,0)</f>
        <v>1</v>
      </c>
      <c r="Q2644" s="0" t="n">
        <f aca="false">J2644*P2644+ROW()*0.00000001</f>
        <v>0.77002644</v>
      </c>
    </row>
    <row r="2645" customFormat="false" ht="15" hidden="false" customHeight="false" outlineLevel="0" collapsed="false">
      <c r="A2645" s="0" t="s">
        <v>2194</v>
      </c>
      <c r="B2645" s="0" t="s">
        <v>117</v>
      </c>
      <c r="C2645" s="0" t="n">
        <v>2000</v>
      </c>
      <c r="D2645" s="0" t="s">
        <v>52</v>
      </c>
      <c r="E2645" s="0" t="s">
        <v>2089</v>
      </c>
      <c r="F2645" s="0" t="n">
        <v>0.43</v>
      </c>
      <c r="G2645" s="0" t="n">
        <v>0.29</v>
      </c>
      <c r="H2645" s="0" t="n">
        <v>0</v>
      </c>
      <c r="I2645" s="0" t="n">
        <v>0.05</v>
      </c>
      <c r="J2645" s="0" t="n">
        <v>0.77</v>
      </c>
      <c r="N2645" s="0" t="s">
        <v>74</v>
      </c>
      <c r="P2645" s="0" t="n">
        <f aca="false">IF(AND(OR(Dashboard!$B$5="All",D2645=Dashboard!$B$5),OR(Dashboard!$D$5="All",N2645=Dashboard!$D$5),OR(AND(C2645&lt;&gt;"",C2645&gt;=Dashboard!$F$5,C2645&lt;=Dashboard!$H$5),AND(C2645="",Dashboard!$F$5&lt;=1980,Dashboard!$H$5&gt;=2016))),1,0)</f>
        <v>1</v>
      </c>
      <c r="Q2645" s="0" t="n">
        <f aca="false">J2645*P2645+ROW()*0.00000001</f>
        <v>0.77002645</v>
      </c>
    </row>
    <row r="2646" customFormat="false" ht="15" hidden="false" customHeight="false" outlineLevel="0" collapsed="false">
      <c r="A2646" s="0" t="s">
        <v>2195</v>
      </c>
      <c r="B2646" s="0" t="s">
        <v>159</v>
      </c>
      <c r="C2646" s="0" t="n">
        <v>1981</v>
      </c>
      <c r="D2646" s="0" t="s">
        <v>71</v>
      </c>
      <c r="E2646" s="0" t="s">
        <v>2196</v>
      </c>
      <c r="F2646" s="0" t="n">
        <v>0.72</v>
      </c>
      <c r="G2646" s="0" t="n">
        <v>0.04</v>
      </c>
      <c r="H2646" s="0" t="n">
        <v>0</v>
      </c>
      <c r="I2646" s="0" t="n">
        <v>0.01</v>
      </c>
      <c r="J2646" s="0" t="n">
        <v>0.77</v>
      </c>
      <c r="N2646" s="0" t="s">
        <v>161</v>
      </c>
      <c r="P2646" s="0" t="n">
        <f aca="false">IF(AND(OR(Dashboard!$B$5="All",D2646=Dashboard!$B$5),OR(Dashboard!$D$5="All",N2646=Dashboard!$D$5),OR(AND(C2646&lt;&gt;"",C2646&gt;=Dashboard!$F$5,C2646&lt;=Dashboard!$H$5),AND(C2646="",Dashboard!$F$5&lt;=1980,Dashboard!$H$5&gt;=2016))),1,0)</f>
        <v>1</v>
      </c>
      <c r="Q2646" s="0" t="n">
        <f aca="false">J2646*P2646+ROW()*0.00000001</f>
        <v>0.77002646</v>
      </c>
    </row>
    <row r="2647" customFormat="false" ht="15" hidden="false" customHeight="false" outlineLevel="0" collapsed="false">
      <c r="A2647" s="0" t="s">
        <v>2197</v>
      </c>
      <c r="B2647" s="0" t="s">
        <v>33</v>
      </c>
      <c r="C2647" s="0" t="n">
        <v>2009</v>
      </c>
      <c r="D2647" s="0" t="s">
        <v>71</v>
      </c>
      <c r="E2647" s="0" t="s">
        <v>154</v>
      </c>
      <c r="F2647" s="0" t="n">
        <v>0.45</v>
      </c>
      <c r="G2647" s="0" t="n">
        <v>0.23</v>
      </c>
      <c r="H2647" s="0" t="n">
        <v>0.02</v>
      </c>
      <c r="I2647" s="0" t="n">
        <v>0.07</v>
      </c>
      <c r="J2647" s="0" t="n">
        <v>0.77</v>
      </c>
      <c r="K2647" s="0" t="n">
        <v>81</v>
      </c>
      <c r="L2647" s="0" t="n">
        <v>8.6</v>
      </c>
      <c r="M2647" s="0" t="s">
        <v>73</v>
      </c>
      <c r="N2647" s="0" t="s">
        <v>35</v>
      </c>
      <c r="O2647" s="0" t="s">
        <v>42</v>
      </c>
      <c r="P2647" s="0" t="n">
        <f aca="false">IF(AND(OR(Dashboard!$B$5="All",D2647=Dashboard!$B$5),OR(Dashboard!$D$5="All",N2647=Dashboard!$D$5),OR(AND(C2647&lt;&gt;"",C2647&gt;=Dashboard!$F$5,C2647&lt;=Dashboard!$H$5),AND(C2647="",Dashboard!$F$5&lt;=1980,Dashboard!$H$5&gt;=2016))),1,0)</f>
        <v>1</v>
      </c>
      <c r="Q2647" s="0" t="n">
        <f aca="false">J2647*P2647+ROW()*0.00000001</f>
        <v>0.77002647</v>
      </c>
    </row>
    <row r="2648" customFormat="false" ht="15" hidden="false" customHeight="false" outlineLevel="0" collapsed="false">
      <c r="A2648" s="0" t="s">
        <v>677</v>
      </c>
      <c r="B2648" s="0" t="s">
        <v>164</v>
      </c>
      <c r="C2648" s="0" t="n">
        <v>2008</v>
      </c>
      <c r="D2648" s="0" t="s">
        <v>41</v>
      </c>
      <c r="E2648" s="0" t="s">
        <v>142</v>
      </c>
      <c r="F2648" s="0" t="n">
        <v>0.24</v>
      </c>
      <c r="G2648" s="0" t="n">
        <v>0.33</v>
      </c>
      <c r="H2648" s="0" t="n">
        <v>0.01</v>
      </c>
      <c r="I2648" s="0" t="n">
        <v>0.19</v>
      </c>
      <c r="J2648" s="0" t="n">
        <v>0.77</v>
      </c>
      <c r="K2648" s="0" t="n">
        <v>57</v>
      </c>
      <c r="L2648" s="0" t="n">
        <v>7.1</v>
      </c>
      <c r="M2648" s="0" t="s">
        <v>36</v>
      </c>
      <c r="N2648" s="0" t="s">
        <v>74</v>
      </c>
      <c r="O2648" s="0" t="s">
        <v>53</v>
      </c>
      <c r="P2648" s="0" t="n">
        <f aca="false">IF(AND(OR(Dashboard!$B$5="All",D2648=Dashboard!$B$5),OR(Dashboard!$D$5="All",N2648=Dashboard!$D$5),OR(AND(C2648&lt;&gt;"",C2648&gt;=Dashboard!$F$5,C2648&lt;=Dashboard!$H$5),AND(C2648="",Dashboard!$F$5&lt;=1980,Dashboard!$H$5&gt;=2016))),1,0)</f>
        <v>1</v>
      </c>
      <c r="Q2648" s="0" t="n">
        <f aca="false">J2648*P2648+ROW()*0.00000001</f>
        <v>0.77002648</v>
      </c>
    </row>
    <row r="2649" customFormat="false" ht="15" hidden="false" customHeight="false" outlineLevel="0" collapsed="false">
      <c r="A2649" s="0" t="s">
        <v>2198</v>
      </c>
      <c r="B2649" s="0" t="s">
        <v>64</v>
      </c>
      <c r="C2649" s="0" t="n">
        <v>2005</v>
      </c>
      <c r="D2649" s="0" t="s">
        <v>56</v>
      </c>
      <c r="E2649" s="0" t="s">
        <v>65</v>
      </c>
      <c r="F2649" s="0" t="n">
        <v>0.66</v>
      </c>
      <c r="G2649" s="0" t="n">
        <v>0.02</v>
      </c>
      <c r="H2649" s="0" t="n">
        <v>0.03</v>
      </c>
      <c r="I2649" s="0" t="n">
        <v>0.06</v>
      </c>
      <c r="J2649" s="0" t="n">
        <v>0.77</v>
      </c>
      <c r="K2649" s="0" t="n">
        <v>81</v>
      </c>
      <c r="L2649" s="0" t="n">
        <v>7.3</v>
      </c>
      <c r="M2649" s="0" t="s">
        <v>73</v>
      </c>
      <c r="N2649" s="0" t="s">
        <v>66</v>
      </c>
      <c r="O2649" s="0" t="s">
        <v>42</v>
      </c>
      <c r="P2649" s="0" t="n">
        <f aca="false">IF(AND(OR(Dashboard!$B$5="All",D2649=Dashboard!$B$5),OR(Dashboard!$D$5="All",N2649=Dashboard!$D$5),OR(AND(C2649&lt;&gt;"",C2649&gt;=Dashboard!$F$5,C2649&lt;=Dashboard!$H$5),AND(C2649="",Dashboard!$F$5&lt;=1980,Dashboard!$H$5&gt;=2016))),1,0)</f>
        <v>1</v>
      </c>
      <c r="Q2649" s="0" t="n">
        <f aca="false">J2649*P2649+ROW()*0.00000001</f>
        <v>0.77002649</v>
      </c>
    </row>
    <row r="2650" customFormat="false" ht="15" hidden="false" customHeight="false" outlineLevel="0" collapsed="false">
      <c r="A2650" s="0" t="s">
        <v>2199</v>
      </c>
      <c r="B2650" s="0" t="s">
        <v>76</v>
      </c>
      <c r="C2650" s="0" t="n">
        <v>2005</v>
      </c>
      <c r="D2650" s="0" t="s">
        <v>102</v>
      </c>
      <c r="E2650" s="0" t="s">
        <v>142</v>
      </c>
      <c r="F2650" s="0" t="n">
        <v>0.64</v>
      </c>
      <c r="G2650" s="0" t="n">
        <v>0.02</v>
      </c>
      <c r="H2650" s="0" t="n">
        <v>0</v>
      </c>
      <c r="I2650" s="0" t="n">
        <v>0.1</v>
      </c>
      <c r="J2650" s="0" t="n">
        <v>0.77</v>
      </c>
      <c r="K2650" s="0" t="n">
        <v>53</v>
      </c>
      <c r="L2650" s="0" t="n">
        <v>6.3</v>
      </c>
      <c r="M2650" s="0" t="s">
        <v>103</v>
      </c>
      <c r="N2650" s="0" t="s">
        <v>74</v>
      </c>
      <c r="O2650" s="0" t="s">
        <v>53</v>
      </c>
      <c r="P2650" s="0" t="n">
        <f aca="false">IF(AND(OR(Dashboard!$B$5="All",D2650=Dashboard!$B$5),OR(Dashboard!$D$5="All",N2650=Dashboard!$D$5),OR(AND(C2650&lt;&gt;"",C2650&gt;=Dashboard!$F$5,C2650&lt;=Dashboard!$H$5),AND(C2650="",Dashboard!$F$5&lt;=1980,Dashboard!$H$5&gt;=2016))),1,0)</f>
        <v>1</v>
      </c>
      <c r="Q2650" s="0" t="n">
        <f aca="false">J2650*P2650+ROW()*0.00000001</f>
        <v>0.7700265</v>
      </c>
    </row>
    <row r="2651" customFormat="false" ht="15" hidden="false" customHeight="false" outlineLevel="0" collapsed="false">
      <c r="A2651" s="0" t="s">
        <v>2200</v>
      </c>
      <c r="B2651" s="0" t="s">
        <v>159</v>
      </c>
      <c r="C2651" s="0" t="n">
        <v>1980</v>
      </c>
      <c r="D2651" s="0" t="s">
        <v>102</v>
      </c>
      <c r="E2651" s="0" t="s">
        <v>91</v>
      </c>
      <c r="F2651" s="0" t="n">
        <v>0.72</v>
      </c>
      <c r="G2651" s="0" t="n">
        <v>0.04</v>
      </c>
      <c r="H2651" s="0" t="n">
        <v>0</v>
      </c>
      <c r="I2651" s="0" t="n">
        <v>0.01</v>
      </c>
      <c r="J2651" s="0" t="n">
        <v>0.77</v>
      </c>
      <c r="N2651" s="0" t="s">
        <v>161</v>
      </c>
      <c r="P2651" s="0" t="n">
        <f aca="false">IF(AND(OR(Dashboard!$B$5="All",D2651=Dashboard!$B$5),OR(Dashboard!$D$5="All",N2651=Dashboard!$D$5),OR(AND(C2651&lt;&gt;"",C2651&gt;=Dashboard!$F$5,C2651&lt;=Dashboard!$H$5),AND(C2651="",Dashboard!$F$5&lt;=1980,Dashboard!$H$5&gt;=2016))),1,0)</f>
        <v>1</v>
      </c>
      <c r="Q2651" s="0" t="n">
        <f aca="false">J2651*P2651+ROW()*0.00000001</f>
        <v>0.77002651</v>
      </c>
    </row>
    <row r="2652" customFormat="false" ht="15" hidden="false" customHeight="false" outlineLevel="0" collapsed="false">
      <c r="A2652" s="0" t="s">
        <v>2201</v>
      </c>
      <c r="B2652" s="0" t="s">
        <v>117</v>
      </c>
      <c r="C2652" s="0" t="n">
        <v>1999</v>
      </c>
      <c r="D2652" s="0" t="s">
        <v>41</v>
      </c>
      <c r="E2652" s="0" t="s">
        <v>142</v>
      </c>
      <c r="F2652" s="0" t="n">
        <v>0.43</v>
      </c>
      <c r="G2652" s="0" t="n">
        <v>0.29</v>
      </c>
      <c r="H2652" s="0" t="n">
        <v>0</v>
      </c>
      <c r="I2652" s="0" t="n">
        <v>0.05</v>
      </c>
      <c r="J2652" s="0" t="n">
        <v>0.77</v>
      </c>
      <c r="K2652" s="0" t="n">
        <v>78</v>
      </c>
      <c r="L2652" s="0" t="n">
        <v>8.5</v>
      </c>
      <c r="M2652" s="0" t="s">
        <v>36</v>
      </c>
      <c r="N2652" s="0" t="s">
        <v>74</v>
      </c>
      <c r="O2652" s="0" t="s">
        <v>37</v>
      </c>
      <c r="P2652" s="0" t="n">
        <f aca="false">IF(AND(OR(Dashboard!$B$5="All",D2652=Dashboard!$B$5),OR(Dashboard!$D$5="All",N2652=Dashboard!$D$5),OR(AND(C2652&lt;&gt;"",C2652&gt;=Dashboard!$F$5,C2652&lt;=Dashboard!$H$5),AND(C2652="",Dashboard!$F$5&lt;=1980,Dashboard!$H$5&gt;=2016))),1,0)</f>
        <v>1</v>
      </c>
      <c r="Q2652" s="0" t="n">
        <f aca="false">J2652*P2652+ROW()*0.00000001</f>
        <v>0.77002652</v>
      </c>
    </row>
    <row r="2653" customFormat="false" ht="15" hidden="false" customHeight="false" outlineLevel="0" collapsed="false">
      <c r="A2653" s="0" t="s">
        <v>2202</v>
      </c>
      <c r="B2653" s="0" t="s">
        <v>33</v>
      </c>
      <c r="C2653" s="0" t="n">
        <v>2011</v>
      </c>
      <c r="D2653" s="0" t="s">
        <v>52</v>
      </c>
      <c r="E2653" s="0" t="s">
        <v>124</v>
      </c>
      <c r="F2653" s="0" t="n">
        <v>0.18</v>
      </c>
      <c r="G2653" s="0" t="n">
        <v>0.49</v>
      </c>
      <c r="H2653" s="0" t="n">
        <v>0</v>
      </c>
      <c r="I2653" s="0" t="n">
        <v>0.1</v>
      </c>
      <c r="J2653" s="0" t="n">
        <v>0.77</v>
      </c>
      <c r="K2653" s="0" t="n">
        <v>66</v>
      </c>
      <c r="M2653" s="0" t="s">
        <v>125</v>
      </c>
      <c r="N2653" s="0" t="s">
        <v>35</v>
      </c>
      <c r="O2653" s="0" t="s">
        <v>67</v>
      </c>
      <c r="P2653" s="0" t="n">
        <f aca="false">IF(AND(OR(Dashboard!$B$5="All",D2653=Dashboard!$B$5),OR(Dashboard!$D$5="All",N2653=Dashboard!$D$5),OR(AND(C2653&lt;&gt;"",C2653&gt;=Dashboard!$F$5,C2653&lt;=Dashboard!$H$5),AND(C2653="",Dashboard!$F$5&lt;=1980,Dashboard!$H$5&gt;=2016))),1,0)</f>
        <v>1</v>
      </c>
      <c r="Q2653" s="0" t="n">
        <f aca="false">J2653*P2653+ROW()*0.00000001</f>
        <v>0.77002653</v>
      </c>
    </row>
    <row r="2654" customFormat="false" ht="15" hidden="false" customHeight="false" outlineLevel="0" collapsed="false">
      <c r="A2654" s="0" t="s">
        <v>1947</v>
      </c>
      <c r="B2654" s="0" t="s">
        <v>64</v>
      </c>
      <c r="C2654" s="0" t="n">
        <v>2009</v>
      </c>
      <c r="D2654" s="0" t="s">
        <v>71</v>
      </c>
      <c r="E2654" s="0" t="s">
        <v>124</v>
      </c>
      <c r="F2654" s="0" t="n">
        <v>0.34</v>
      </c>
      <c r="G2654" s="0" t="n">
        <v>0.35</v>
      </c>
      <c r="H2654" s="0" t="n">
        <v>0</v>
      </c>
      <c r="I2654" s="0" t="n">
        <v>0.08</v>
      </c>
      <c r="J2654" s="0" t="n">
        <v>0.77</v>
      </c>
      <c r="N2654" s="0" t="s">
        <v>66</v>
      </c>
      <c r="P2654" s="0" t="n">
        <f aca="false">IF(AND(OR(Dashboard!$B$5="All",D2654=Dashboard!$B$5),OR(Dashboard!$D$5="All",N2654=Dashboard!$D$5),OR(AND(C2654&lt;&gt;"",C2654&gt;=Dashboard!$F$5,C2654&lt;=Dashboard!$H$5),AND(C2654="",Dashboard!$F$5&lt;=1980,Dashboard!$H$5&gt;=2016))),1,0)</f>
        <v>1</v>
      </c>
      <c r="Q2654" s="0" t="n">
        <f aca="false">J2654*P2654+ROW()*0.00000001</f>
        <v>0.77002654</v>
      </c>
    </row>
    <row r="2655" customFormat="false" ht="15" hidden="false" customHeight="false" outlineLevel="0" collapsed="false">
      <c r="A2655" s="0" t="s">
        <v>1516</v>
      </c>
      <c r="B2655" s="0" t="s">
        <v>64</v>
      </c>
      <c r="C2655" s="0" t="n">
        <v>2012</v>
      </c>
      <c r="D2655" s="0" t="s">
        <v>71</v>
      </c>
      <c r="E2655" s="0" t="s">
        <v>211</v>
      </c>
      <c r="F2655" s="0" t="n">
        <v>0.55</v>
      </c>
      <c r="G2655" s="0" t="n">
        <v>0.14</v>
      </c>
      <c r="H2655" s="0" t="n">
        <v>0.03</v>
      </c>
      <c r="I2655" s="0" t="n">
        <v>0.06</v>
      </c>
      <c r="J2655" s="0" t="n">
        <v>0.77</v>
      </c>
      <c r="K2655" s="0" t="n">
        <v>52</v>
      </c>
      <c r="L2655" s="0" t="n">
        <v>4.9</v>
      </c>
      <c r="M2655" s="0" t="s">
        <v>73</v>
      </c>
      <c r="N2655" s="0" t="s">
        <v>66</v>
      </c>
      <c r="O2655" s="0" t="s">
        <v>53</v>
      </c>
      <c r="P2655" s="0" t="n">
        <f aca="false">IF(AND(OR(Dashboard!$B$5="All",D2655=Dashboard!$B$5),OR(Dashboard!$D$5="All",N2655=Dashboard!$D$5),OR(AND(C2655&lt;&gt;"",C2655&gt;=Dashboard!$F$5,C2655&lt;=Dashboard!$H$5),AND(C2655="",Dashboard!$F$5&lt;=1980,Dashboard!$H$5&gt;=2016))),1,0)</f>
        <v>1</v>
      </c>
      <c r="Q2655" s="0" t="n">
        <f aca="false">J2655*P2655+ROW()*0.00000001</f>
        <v>0.77002655</v>
      </c>
    </row>
    <row r="2656" customFormat="false" ht="15" hidden="false" customHeight="false" outlineLevel="0" collapsed="false">
      <c r="A2656" s="0" t="s">
        <v>2203</v>
      </c>
      <c r="B2656" s="0" t="s">
        <v>64</v>
      </c>
      <c r="C2656" s="0" t="n">
        <v>2011</v>
      </c>
      <c r="D2656" s="0" t="s">
        <v>34</v>
      </c>
      <c r="E2656" s="0" t="s">
        <v>418</v>
      </c>
      <c r="F2656" s="0" t="n">
        <v>0.53</v>
      </c>
      <c r="G2656" s="0" t="n">
        <v>0.18</v>
      </c>
      <c r="H2656" s="0" t="n">
        <v>0</v>
      </c>
      <c r="I2656" s="0" t="n">
        <v>0.06</v>
      </c>
      <c r="J2656" s="0" t="n">
        <v>0.77</v>
      </c>
      <c r="K2656" s="0" t="n">
        <v>70</v>
      </c>
      <c r="L2656" s="0" t="n">
        <v>6.5</v>
      </c>
      <c r="M2656" s="0" t="s">
        <v>36</v>
      </c>
      <c r="N2656" s="0" t="s">
        <v>66</v>
      </c>
      <c r="O2656" s="0" t="s">
        <v>67</v>
      </c>
      <c r="P2656" s="0" t="n">
        <f aca="false">IF(AND(OR(Dashboard!$B$5="All",D2656=Dashboard!$B$5),OR(Dashboard!$D$5="All",N2656=Dashboard!$D$5),OR(AND(C2656&lt;&gt;"",C2656&gt;=Dashboard!$F$5,C2656&lt;=Dashboard!$H$5),AND(C2656="",Dashboard!$F$5&lt;=1980,Dashboard!$H$5&gt;=2016))),1,0)</f>
        <v>1</v>
      </c>
      <c r="Q2656" s="0" t="n">
        <f aca="false">J2656*P2656+ROW()*0.00000001</f>
        <v>0.77002656</v>
      </c>
    </row>
    <row r="2657" customFormat="false" ht="15" hidden="false" customHeight="false" outlineLevel="0" collapsed="false">
      <c r="A2657" s="0" t="s">
        <v>2204</v>
      </c>
      <c r="B2657" s="0" t="s">
        <v>159</v>
      </c>
      <c r="C2657" s="0" t="n">
        <v>1983</v>
      </c>
      <c r="D2657" s="0" t="s">
        <v>71</v>
      </c>
      <c r="E2657" s="0" t="s">
        <v>160</v>
      </c>
      <c r="F2657" s="0" t="n">
        <v>0.72</v>
      </c>
      <c r="G2657" s="0" t="n">
        <v>0.04</v>
      </c>
      <c r="H2657" s="0" t="n">
        <v>0</v>
      </c>
      <c r="I2657" s="0" t="n">
        <v>0.01</v>
      </c>
      <c r="J2657" s="0" t="n">
        <v>0.77</v>
      </c>
      <c r="N2657" s="0" t="s">
        <v>161</v>
      </c>
      <c r="P2657" s="0" t="n">
        <f aca="false">IF(AND(OR(Dashboard!$B$5="All",D2657=Dashboard!$B$5),OR(Dashboard!$D$5="All",N2657=Dashboard!$D$5),OR(AND(C2657&lt;&gt;"",C2657&gt;=Dashboard!$F$5,C2657&lt;=Dashboard!$H$5),AND(C2657="",Dashboard!$F$5&lt;=1980,Dashboard!$H$5&gt;=2016))),1,0)</f>
        <v>1</v>
      </c>
      <c r="Q2657" s="0" t="n">
        <f aca="false">J2657*P2657+ROW()*0.00000001</f>
        <v>0.77002657</v>
      </c>
    </row>
    <row r="2658" customFormat="false" ht="15" hidden="false" customHeight="false" outlineLevel="0" collapsed="false">
      <c r="A2658" s="0" t="s">
        <v>2205</v>
      </c>
      <c r="B2658" s="0" t="s">
        <v>164</v>
      </c>
      <c r="C2658" s="0" t="n">
        <v>2006</v>
      </c>
      <c r="D2658" s="0" t="s">
        <v>246</v>
      </c>
      <c r="E2658" s="0" t="s">
        <v>418</v>
      </c>
      <c r="F2658" s="0" t="n">
        <v>0.11</v>
      </c>
      <c r="G2658" s="0" t="n">
        <v>0.43</v>
      </c>
      <c r="H2658" s="0" t="n">
        <v>0</v>
      </c>
      <c r="I2658" s="0" t="n">
        <v>0.23</v>
      </c>
      <c r="J2658" s="0" t="n">
        <v>0.77</v>
      </c>
      <c r="K2658" s="0" t="n">
        <v>70</v>
      </c>
      <c r="L2658" s="0" t="n">
        <v>6.6</v>
      </c>
      <c r="M2658" s="0" t="s">
        <v>125</v>
      </c>
      <c r="N2658" s="0" t="s">
        <v>74</v>
      </c>
      <c r="O2658" s="0" t="s">
        <v>67</v>
      </c>
      <c r="P2658" s="0" t="n">
        <f aca="false">IF(AND(OR(Dashboard!$B$5="All",D2658=Dashboard!$B$5),OR(Dashboard!$D$5="All",N2658=Dashboard!$D$5),OR(AND(C2658&lt;&gt;"",C2658&gt;=Dashboard!$F$5,C2658&lt;=Dashboard!$H$5),AND(C2658="",Dashboard!$F$5&lt;=1980,Dashboard!$H$5&gt;=2016))),1,0)</f>
        <v>1</v>
      </c>
      <c r="Q2658" s="0" t="n">
        <f aca="false">J2658*P2658+ROW()*0.00000001</f>
        <v>0.77002658</v>
      </c>
    </row>
    <row r="2659" customFormat="false" ht="15" hidden="false" customHeight="false" outlineLevel="0" collapsed="false">
      <c r="A2659" s="0" t="s">
        <v>2206</v>
      </c>
      <c r="B2659" s="0" t="s">
        <v>50</v>
      </c>
      <c r="C2659" s="0" t="n">
        <v>2009</v>
      </c>
      <c r="D2659" s="0" t="s">
        <v>48</v>
      </c>
      <c r="E2659" s="0" t="s">
        <v>124</v>
      </c>
      <c r="F2659" s="0" t="n">
        <v>0.41</v>
      </c>
      <c r="G2659" s="0" t="n">
        <v>0.3</v>
      </c>
      <c r="H2659" s="0" t="n">
        <v>0</v>
      </c>
      <c r="I2659" s="0" t="n">
        <v>0.07</v>
      </c>
      <c r="J2659" s="0" t="n">
        <v>0.77</v>
      </c>
      <c r="M2659" s="0" t="s">
        <v>36</v>
      </c>
      <c r="N2659" s="0" t="s">
        <v>35</v>
      </c>
      <c r="P2659" s="0" t="n">
        <f aca="false">IF(AND(OR(Dashboard!$B$5="All",D2659=Dashboard!$B$5),OR(Dashboard!$D$5="All",N2659=Dashboard!$D$5),OR(AND(C2659&lt;&gt;"",C2659&gt;=Dashboard!$F$5,C2659&lt;=Dashboard!$H$5),AND(C2659="",Dashboard!$F$5&lt;=1980,Dashboard!$H$5&gt;=2016))),1,0)</f>
        <v>1</v>
      </c>
      <c r="Q2659" s="0" t="n">
        <f aca="false">J2659*P2659+ROW()*0.00000001</f>
        <v>0.77002659</v>
      </c>
    </row>
    <row r="2660" customFormat="false" ht="15" hidden="false" customHeight="false" outlineLevel="0" collapsed="false">
      <c r="A2660" s="0" t="s">
        <v>2207</v>
      </c>
      <c r="B2660" s="0" t="s">
        <v>108</v>
      </c>
      <c r="C2660" s="0" t="n">
        <v>2001</v>
      </c>
      <c r="D2660" s="0" t="s">
        <v>16</v>
      </c>
      <c r="E2660" s="0" t="s">
        <v>418</v>
      </c>
      <c r="F2660" s="0" t="n">
        <v>0.53</v>
      </c>
      <c r="G2660" s="0" t="n">
        <v>0.22</v>
      </c>
      <c r="H2660" s="0" t="n">
        <v>0</v>
      </c>
      <c r="I2660" s="0" t="n">
        <v>0.02</v>
      </c>
      <c r="J2660" s="0" t="n">
        <v>0.77</v>
      </c>
      <c r="N2660" s="0" t="s">
        <v>35</v>
      </c>
      <c r="P2660" s="0" t="n">
        <f aca="false">IF(AND(OR(Dashboard!$B$5="All",D2660=Dashboard!$B$5),OR(Dashboard!$D$5="All",N2660=Dashboard!$D$5),OR(AND(C2660&lt;&gt;"",C2660&gt;=Dashboard!$F$5,C2660&lt;=Dashboard!$H$5),AND(C2660="",Dashboard!$F$5&lt;=1980,Dashboard!$H$5&gt;=2016))),1,0)</f>
        <v>1</v>
      </c>
      <c r="Q2660" s="0" t="n">
        <f aca="false">J2660*P2660+ROW()*0.00000001</f>
        <v>0.7700266</v>
      </c>
    </row>
    <row r="2661" customFormat="false" ht="15" hidden="false" customHeight="false" outlineLevel="0" collapsed="false">
      <c r="A2661" s="0" t="s">
        <v>2208</v>
      </c>
      <c r="B2661" s="0" t="s">
        <v>45</v>
      </c>
      <c r="C2661" s="0" t="n">
        <v>1999</v>
      </c>
      <c r="D2661" s="0" t="s">
        <v>46</v>
      </c>
      <c r="E2661" s="0" t="s">
        <v>310</v>
      </c>
      <c r="F2661" s="0" t="n">
        <v>0</v>
      </c>
      <c r="G2661" s="0" t="n">
        <v>0</v>
      </c>
      <c r="H2661" s="0" t="n">
        <v>0.77</v>
      </c>
      <c r="I2661" s="0" t="n">
        <v>0</v>
      </c>
      <c r="J2661" s="0" t="n">
        <v>0.77</v>
      </c>
      <c r="N2661" s="0" t="s">
        <v>35</v>
      </c>
      <c r="P2661" s="0" t="n">
        <f aca="false">IF(AND(OR(Dashboard!$B$5="All",D2661=Dashboard!$B$5),OR(Dashboard!$D$5="All",N2661=Dashboard!$D$5),OR(AND(C2661&lt;&gt;"",C2661&gt;=Dashboard!$F$5,C2661&lt;=Dashboard!$H$5),AND(C2661="",Dashboard!$F$5&lt;=1980,Dashboard!$H$5&gt;=2016))),1,0)</f>
        <v>1</v>
      </c>
      <c r="Q2661" s="0" t="n">
        <f aca="false">J2661*P2661+ROW()*0.00000001</f>
        <v>0.77002661</v>
      </c>
    </row>
    <row r="2662" customFormat="false" ht="15" hidden="false" customHeight="false" outlineLevel="0" collapsed="false">
      <c r="A2662" s="0" t="s">
        <v>2209</v>
      </c>
      <c r="B2662" s="0" t="s">
        <v>85</v>
      </c>
      <c r="C2662" s="0" t="n">
        <v>2002</v>
      </c>
      <c r="D2662" s="0" t="s">
        <v>71</v>
      </c>
      <c r="E2662" s="0" t="s">
        <v>418</v>
      </c>
      <c r="F2662" s="0" t="n">
        <v>0.55</v>
      </c>
      <c r="G2662" s="0" t="n">
        <v>0.2</v>
      </c>
      <c r="H2662" s="0" t="n">
        <v>0</v>
      </c>
      <c r="I2662" s="0" t="n">
        <v>0.01</v>
      </c>
      <c r="J2662" s="0" t="n">
        <v>0.77</v>
      </c>
      <c r="K2662" s="0" t="n">
        <v>38</v>
      </c>
      <c r="L2662" s="0" t="n">
        <v>5</v>
      </c>
      <c r="M2662" s="0" t="s">
        <v>36</v>
      </c>
      <c r="N2662" s="0" t="s">
        <v>35</v>
      </c>
      <c r="O2662" s="0" t="s">
        <v>177</v>
      </c>
      <c r="P2662" s="0" t="n">
        <f aca="false">IF(AND(OR(Dashboard!$B$5="All",D2662=Dashboard!$B$5),OR(Dashboard!$D$5="All",N2662=Dashboard!$D$5),OR(AND(C2662&lt;&gt;"",C2662&gt;=Dashboard!$F$5,C2662&lt;=Dashboard!$H$5),AND(C2662="",Dashboard!$F$5&lt;=1980,Dashboard!$H$5&gt;=2016))),1,0)</f>
        <v>1</v>
      </c>
      <c r="Q2662" s="0" t="n">
        <f aca="false">J2662*P2662+ROW()*0.00000001</f>
        <v>0.77002662</v>
      </c>
    </row>
    <row r="2663" customFormat="false" ht="15" hidden="false" customHeight="false" outlineLevel="0" collapsed="false">
      <c r="A2663" s="0" t="s">
        <v>2210</v>
      </c>
      <c r="B2663" s="0" t="s">
        <v>33</v>
      </c>
      <c r="C2663" s="0" t="n">
        <v>2007</v>
      </c>
      <c r="D2663" s="0" t="s">
        <v>56</v>
      </c>
      <c r="E2663" s="0" t="s">
        <v>154</v>
      </c>
      <c r="F2663" s="0" t="n">
        <v>0.42</v>
      </c>
      <c r="G2663" s="0" t="n">
        <v>0.21</v>
      </c>
      <c r="H2663" s="0" t="n">
        <v>0.08</v>
      </c>
      <c r="I2663" s="0" t="n">
        <v>0.07</v>
      </c>
      <c r="J2663" s="0" t="n">
        <v>0.77</v>
      </c>
      <c r="K2663" s="0" t="n">
        <v>69</v>
      </c>
      <c r="L2663" s="0" t="n">
        <v>7.5</v>
      </c>
      <c r="M2663" s="0" t="s">
        <v>103</v>
      </c>
      <c r="N2663" s="0" t="s">
        <v>35</v>
      </c>
      <c r="O2663" s="0" t="s">
        <v>67</v>
      </c>
      <c r="P2663" s="0" t="n">
        <f aca="false">IF(AND(OR(Dashboard!$B$5="All",D2663=Dashboard!$B$5),OR(Dashboard!$D$5="All",N2663=Dashboard!$D$5),OR(AND(C2663&lt;&gt;"",C2663&gt;=Dashboard!$F$5,C2663&lt;=Dashboard!$H$5),AND(C2663="",Dashboard!$F$5&lt;=1980,Dashboard!$H$5&gt;=2016))),1,0)</f>
        <v>1</v>
      </c>
      <c r="Q2663" s="0" t="n">
        <f aca="false">J2663*P2663+ROW()*0.00000001</f>
        <v>0.77002663</v>
      </c>
    </row>
    <row r="2664" customFormat="false" ht="15" hidden="false" customHeight="false" outlineLevel="0" collapsed="false">
      <c r="A2664" s="0" t="s">
        <v>2211</v>
      </c>
      <c r="B2664" s="0" t="s">
        <v>76</v>
      </c>
      <c r="C2664" s="0" t="n">
        <v>2003</v>
      </c>
      <c r="D2664" s="0" t="s">
        <v>56</v>
      </c>
      <c r="E2664" s="0" t="s">
        <v>2018</v>
      </c>
      <c r="F2664" s="0" t="n">
        <v>0.38</v>
      </c>
      <c r="G2664" s="0" t="n">
        <v>0.29</v>
      </c>
      <c r="H2664" s="0" t="n">
        <v>0</v>
      </c>
      <c r="I2664" s="0" t="n">
        <v>0.1</v>
      </c>
      <c r="J2664" s="0" t="n">
        <v>0.77</v>
      </c>
      <c r="N2664" s="0" t="s">
        <v>74</v>
      </c>
      <c r="P2664" s="0" t="n">
        <f aca="false">IF(AND(OR(Dashboard!$B$5="All",D2664=Dashboard!$B$5),OR(Dashboard!$D$5="All",N2664=Dashboard!$D$5),OR(AND(C2664&lt;&gt;"",C2664&gt;=Dashboard!$F$5,C2664&lt;=Dashboard!$H$5),AND(C2664="",Dashboard!$F$5&lt;=1980,Dashboard!$H$5&gt;=2016))),1,0)</f>
        <v>1</v>
      </c>
      <c r="Q2664" s="0" t="n">
        <f aca="false">J2664*P2664+ROW()*0.00000001</f>
        <v>0.77002664</v>
      </c>
    </row>
    <row r="2665" customFormat="false" ht="15" hidden="false" customHeight="false" outlineLevel="0" collapsed="false">
      <c r="A2665" s="0" t="s">
        <v>2212</v>
      </c>
      <c r="B2665" s="0" t="s">
        <v>76</v>
      </c>
      <c r="C2665" s="0" t="n">
        <v>2001</v>
      </c>
      <c r="D2665" s="0" t="s">
        <v>16</v>
      </c>
      <c r="E2665" s="0" t="s">
        <v>211</v>
      </c>
      <c r="F2665" s="0" t="n">
        <v>0.38</v>
      </c>
      <c r="G2665" s="0" t="n">
        <v>0.29</v>
      </c>
      <c r="H2665" s="0" t="n">
        <v>0</v>
      </c>
      <c r="I2665" s="0" t="n">
        <v>0.1</v>
      </c>
      <c r="J2665" s="0" t="n">
        <v>0.77</v>
      </c>
      <c r="K2665" s="0" t="n">
        <v>84</v>
      </c>
      <c r="L2665" s="0" t="n">
        <v>8.7</v>
      </c>
      <c r="M2665" s="0" t="s">
        <v>103</v>
      </c>
      <c r="N2665" s="0" t="s">
        <v>74</v>
      </c>
      <c r="O2665" s="0" t="s">
        <v>42</v>
      </c>
      <c r="P2665" s="0" t="n">
        <f aca="false">IF(AND(OR(Dashboard!$B$5="All",D2665=Dashboard!$B$5),OR(Dashboard!$D$5="All",N2665=Dashboard!$D$5),OR(AND(C2665&lt;&gt;"",C2665&gt;=Dashboard!$F$5,C2665&lt;=Dashboard!$H$5),AND(C2665="",Dashboard!$F$5&lt;=1980,Dashboard!$H$5&gt;=2016))),1,0)</f>
        <v>1</v>
      </c>
      <c r="Q2665" s="0" t="n">
        <f aca="false">J2665*P2665+ROW()*0.00000001</f>
        <v>0.77002665</v>
      </c>
    </row>
    <row r="2666" customFormat="false" ht="15" hidden="false" customHeight="false" outlineLevel="0" collapsed="false">
      <c r="A2666" s="0" t="s">
        <v>2213</v>
      </c>
      <c r="B2666" s="0" t="s">
        <v>85</v>
      </c>
      <c r="C2666" s="0" t="n">
        <v>2005</v>
      </c>
      <c r="D2666" s="0" t="s">
        <v>16</v>
      </c>
      <c r="E2666" s="0" t="s">
        <v>35</v>
      </c>
      <c r="F2666" s="0" t="n">
        <v>0.45</v>
      </c>
      <c r="G2666" s="0" t="n">
        <v>0.17</v>
      </c>
      <c r="H2666" s="0" t="n">
        <v>0.14</v>
      </c>
      <c r="I2666" s="0" t="n">
        <v>0.01</v>
      </c>
      <c r="J2666" s="0" t="n">
        <v>0.77</v>
      </c>
      <c r="K2666" s="0" t="n">
        <v>77</v>
      </c>
      <c r="L2666" s="0" t="n">
        <v>8.4</v>
      </c>
      <c r="M2666" s="0" t="s">
        <v>36</v>
      </c>
      <c r="N2666" s="0" t="s">
        <v>35</v>
      </c>
      <c r="O2666" s="0" t="s">
        <v>37</v>
      </c>
      <c r="P2666" s="0" t="n">
        <f aca="false">IF(AND(OR(Dashboard!$B$5="All",D2666=Dashboard!$B$5),OR(Dashboard!$D$5="All",N2666=Dashboard!$D$5),OR(AND(C2666&lt;&gt;"",C2666&gt;=Dashboard!$F$5,C2666&lt;=Dashboard!$H$5),AND(C2666="",Dashboard!$F$5&lt;=1980,Dashboard!$H$5&gt;=2016))),1,0)</f>
        <v>1</v>
      </c>
      <c r="Q2666" s="0" t="n">
        <f aca="false">J2666*P2666+ROW()*0.00000001</f>
        <v>0.77002666</v>
      </c>
    </row>
    <row r="2667" customFormat="false" ht="15" hidden="false" customHeight="false" outlineLevel="0" collapsed="false">
      <c r="A2667" s="0" t="s">
        <v>2214</v>
      </c>
      <c r="B2667" s="0" t="s">
        <v>76</v>
      </c>
      <c r="C2667" s="0" t="n">
        <v>2002</v>
      </c>
      <c r="D2667" s="0" t="s">
        <v>34</v>
      </c>
      <c r="E2667" s="0" t="s">
        <v>449</v>
      </c>
      <c r="F2667" s="0" t="n">
        <v>0.38</v>
      </c>
      <c r="G2667" s="0" t="n">
        <v>0.29</v>
      </c>
      <c r="H2667" s="0" t="n">
        <v>0</v>
      </c>
      <c r="I2667" s="0" t="n">
        <v>0.1</v>
      </c>
      <c r="J2667" s="0" t="n">
        <v>0.77</v>
      </c>
      <c r="K2667" s="0" t="n">
        <v>81</v>
      </c>
      <c r="L2667" s="0" t="n">
        <v>8.4</v>
      </c>
      <c r="M2667" s="0" t="s">
        <v>36</v>
      </c>
      <c r="N2667" s="0" t="s">
        <v>74</v>
      </c>
      <c r="O2667" s="0" t="s">
        <v>42</v>
      </c>
      <c r="P2667" s="0" t="n">
        <f aca="false">IF(AND(OR(Dashboard!$B$5="All",D2667=Dashboard!$B$5),OR(Dashboard!$D$5="All",N2667=Dashboard!$D$5),OR(AND(C2667&lt;&gt;"",C2667&gt;=Dashboard!$F$5,C2667&lt;=Dashboard!$H$5),AND(C2667="",Dashboard!$F$5&lt;=1980,Dashboard!$H$5&gt;=2016))),1,0)</f>
        <v>1</v>
      </c>
      <c r="Q2667" s="0" t="n">
        <f aca="false">J2667*P2667+ROW()*0.00000001</f>
        <v>0.77002667</v>
      </c>
    </row>
    <row r="2668" customFormat="false" ht="15" hidden="false" customHeight="false" outlineLevel="0" collapsed="false">
      <c r="A2668" s="0" t="s">
        <v>2215</v>
      </c>
      <c r="B2668" s="0" t="s">
        <v>76</v>
      </c>
      <c r="C2668" s="0" t="n">
        <v>2002</v>
      </c>
      <c r="D2668" s="0" t="s">
        <v>46</v>
      </c>
      <c r="E2668" s="0" t="s">
        <v>160</v>
      </c>
      <c r="F2668" s="0" t="n">
        <v>0.1</v>
      </c>
      <c r="G2668" s="0" t="n">
        <v>0.08</v>
      </c>
      <c r="H2668" s="0" t="n">
        <v>0.56</v>
      </c>
      <c r="I2668" s="0" t="n">
        <v>0.03</v>
      </c>
      <c r="J2668" s="0" t="n">
        <v>0.77</v>
      </c>
      <c r="K2668" s="0" t="n">
        <v>45</v>
      </c>
      <c r="L2668" s="0" t="n">
        <v>3</v>
      </c>
      <c r="M2668" s="0" t="s">
        <v>103</v>
      </c>
      <c r="N2668" s="0" t="s">
        <v>74</v>
      </c>
      <c r="O2668" s="0" t="s">
        <v>177</v>
      </c>
      <c r="P2668" s="0" t="n">
        <f aca="false">IF(AND(OR(Dashboard!$B$5="All",D2668=Dashboard!$B$5),OR(Dashboard!$D$5="All",N2668=Dashboard!$D$5),OR(AND(C2668&lt;&gt;"",C2668&gt;=Dashboard!$F$5,C2668&lt;=Dashboard!$H$5),AND(C2668="",Dashboard!$F$5&lt;=1980,Dashboard!$H$5&gt;=2016))),1,0)</f>
        <v>1</v>
      </c>
      <c r="Q2668" s="0" t="n">
        <f aca="false">J2668*P2668+ROW()*0.00000001</f>
        <v>0.77002668</v>
      </c>
    </row>
    <row r="2669" customFormat="false" ht="15" hidden="false" customHeight="false" outlineLevel="0" collapsed="false">
      <c r="A2669" s="0" t="s">
        <v>2216</v>
      </c>
      <c r="B2669" s="0" t="s">
        <v>50</v>
      </c>
      <c r="C2669" s="0" t="n">
        <v>2004</v>
      </c>
      <c r="D2669" s="0" t="s">
        <v>41</v>
      </c>
      <c r="E2669" s="0" t="s">
        <v>35</v>
      </c>
      <c r="F2669" s="0" t="n">
        <v>0.21</v>
      </c>
      <c r="G2669" s="0" t="n">
        <v>0.14</v>
      </c>
      <c r="H2669" s="0" t="n">
        <v>0.38</v>
      </c>
      <c r="I2669" s="0" t="n">
        <v>0.04</v>
      </c>
      <c r="J2669" s="0" t="n">
        <v>0.77</v>
      </c>
      <c r="K2669" s="0" t="n">
        <v>46</v>
      </c>
      <c r="L2669" s="0" t="n">
        <v>5.9</v>
      </c>
      <c r="M2669" s="0" t="s">
        <v>36</v>
      </c>
      <c r="N2669" s="0" t="s">
        <v>35</v>
      </c>
      <c r="O2669" s="0" t="s">
        <v>177</v>
      </c>
      <c r="P2669" s="0" t="n">
        <f aca="false">IF(AND(OR(Dashboard!$B$5="All",D2669=Dashboard!$B$5),OR(Dashboard!$D$5="All",N2669=Dashboard!$D$5),OR(AND(C2669&lt;&gt;"",C2669&gt;=Dashboard!$F$5,C2669&lt;=Dashboard!$H$5),AND(C2669="",Dashboard!$F$5&lt;=1980,Dashboard!$H$5&gt;=2016))),1,0)</f>
        <v>1</v>
      </c>
      <c r="Q2669" s="0" t="n">
        <f aca="false">J2669*P2669+ROW()*0.00000001</f>
        <v>0.77002669</v>
      </c>
    </row>
    <row r="2670" customFormat="false" ht="15" hidden="false" customHeight="false" outlineLevel="0" collapsed="false">
      <c r="A2670" s="0" t="s">
        <v>2217</v>
      </c>
      <c r="B2670" s="0" t="s">
        <v>70</v>
      </c>
      <c r="C2670" s="0" t="n">
        <v>2009</v>
      </c>
      <c r="D2670" s="0" t="s">
        <v>102</v>
      </c>
      <c r="E2670" s="0" t="s">
        <v>328</v>
      </c>
      <c r="F2670" s="0" t="n">
        <v>0.37</v>
      </c>
      <c r="G2670" s="0" t="n">
        <v>0.19</v>
      </c>
      <c r="H2670" s="0" t="n">
        <v>0.11</v>
      </c>
      <c r="I2670" s="0" t="n">
        <v>0.1</v>
      </c>
      <c r="J2670" s="0" t="n">
        <v>0.77</v>
      </c>
      <c r="K2670" s="0" t="n">
        <v>57</v>
      </c>
      <c r="L2670" s="0" t="n">
        <v>7.2</v>
      </c>
      <c r="M2670" s="0" t="s">
        <v>103</v>
      </c>
      <c r="N2670" s="0" t="s">
        <v>74</v>
      </c>
      <c r="O2670" s="0" t="s">
        <v>53</v>
      </c>
      <c r="P2670" s="0" t="n">
        <f aca="false">IF(AND(OR(Dashboard!$B$5="All",D2670=Dashboard!$B$5),OR(Dashboard!$D$5="All",N2670=Dashboard!$D$5),OR(AND(C2670&lt;&gt;"",C2670&gt;=Dashboard!$F$5,C2670&lt;=Dashboard!$H$5),AND(C2670="",Dashboard!$F$5&lt;=1980,Dashboard!$H$5&gt;=2016))),1,0)</f>
        <v>1</v>
      </c>
      <c r="Q2670" s="0" t="n">
        <f aca="false">J2670*P2670+ROW()*0.00000001</f>
        <v>0.7700267</v>
      </c>
    </row>
    <row r="2671" customFormat="false" ht="15" hidden="false" customHeight="false" outlineLevel="0" collapsed="false">
      <c r="A2671" s="0" t="s">
        <v>2218</v>
      </c>
      <c r="B2671" s="0" t="s">
        <v>164</v>
      </c>
      <c r="C2671" s="0" t="n">
        <v>2005</v>
      </c>
      <c r="D2671" s="0" t="s">
        <v>71</v>
      </c>
      <c r="E2671" s="0" t="s">
        <v>89</v>
      </c>
      <c r="F2671" s="0" t="n">
        <v>0.71</v>
      </c>
      <c r="G2671" s="0" t="n">
        <v>0</v>
      </c>
      <c r="H2671" s="0" t="n">
        <v>0</v>
      </c>
      <c r="I2671" s="0" t="n">
        <v>0.06</v>
      </c>
      <c r="J2671" s="0" t="n">
        <v>0.77</v>
      </c>
      <c r="K2671" s="0" t="n">
        <v>79</v>
      </c>
      <c r="L2671" s="0" t="n">
        <v>8.2</v>
      </c>
      <c r="M2671" s="0" t="s">
        <v>103</v>
      </c>
      <c r="N2671" s="0" t="s">
        <v>74</v>
      </c>
      <c r="O2671" s="0" t="s">
        <v>37</v>
      </c>
      <c r="P2671" s="0" t="n">
        <f aca="false">IF(AND(OR(Dashboard!$B$5="All",D2671=Dashboard!$B$5),OR(Dashboard!$D$5="All",N2671=Dashboard!$D$5),OR(AND(C2671&lt;&gt;"",C2671&gt;=Dashboard!$F$5,C2671&lt;=Dashboard!$H$5),AND(C2671="",Dashboard!$F$5&lt;=1980,Dashboard!$H$5&gt;=2016))),1,0)</f>
        <v>1</v>
      </c>
      <c r="Q2671" s="0" t="n">
        <f aca="false">J2671*P2671+ROW()*0.00000001</f>
        <v>0.77002671</v>
      </c>
    </row>
    <row r="2672" customFormat="false" ht="15" hidden="false" customHeight="false" outlineLevel="0" collapsed="false">
      <c r="A2672" s="0" t="s">
        <v>2219</v>
      </c>
      <c r="B2672" s="0" t="s">
        <v>50</v>
      </c>
      <c r="C2672" s="0" t="n">
        <v>2008</v>
      </c>
      <c r="D2672" s="0" t="s">
        <v>34</v>
      </c>
      <c r="E2672" s="0" t="s">
        <v>35</v>
      </c>
      <c r="F2672" s="0" t="n">
        <v>0.21</v>
      </c>
      <c r="G2672" s="0" t="n">
        <v>0.32</v>
      </c>
      <c r="H2672" s="0" t="n">
        <v>0.17</v>
      </c>
      <c r="I2672" s="0" t="n">
        <v>0.07</v>
      </c>
      <c r="J2672" s="0" t="n">
        <v>0.76</v>
      </c>
      <c r="K2672" s="0" t="n">
        <v>69</v>
      </c>
      <c r="M2672" s="0" t="s">
        <v>36</v>
      </c>
      <c r="N2672" s="0" t="s">
        <v>35</v>
      </c>
      <c r="O2672" s="0" t="s">
        <v>67</v>
      </c>
      <c r="P2672" s="0" t="n">
        <f aca="false">IF(AND(OR(Dashboard!$B$5="All",D2672=Dashboard!$B$5),OR(Dashboard!$D$5="All",N2672=Dashboard!$D$5),OR(AND(C2672&lt;&gt;"",C2672&gt;=Dashboard!$F$5,C2672&lt;=Dashboard!$H$5),AND(C2672="",Dashboard!$F$5&lt;=1980,Dashboard!$H$5&gt;=2016))),1,0)</f>
        <v>1</v>
      </c>
      <c r="Q2672" s="0" t="n">
        <f aca="false">J2672*P2672+ROW()*0.00000001</f>
        <v>0.76002672</v>
      </c>
    </row>
    <row r="2673" customFormat="false" ht="15" hidden="false" customHeight="false" outlineLevel="0" collapsed="false">
      <c r="A2673" s="0" t="s">
        <v>761</v>
      </c>
      <c r="B2673" s="0" t="s">
        <v>76</v>
      </c>
      <c r="C2673" s="0" t="n">
        <v>2008</v>
      </c>
      <c r="D2673" s="0" t="s">
        <v>16</v>
      </c>
      <c r="E2673" s="0" t="s">
        <v>154</v>
      </c>
      <c r="F2673" s="0" t="n">
        <v>0.37</v>
      </c>
      <c r="G2673" s="0" t="n">
        <v>0.04</v>
      </c>
      <c r="H2673" s="0" t="n">
        <v>0</v>
      </c>
      <c r="I2673" s="0" t="n">
        <v>0.36</v>
      </c>
      <c r="J2673" s="0" t="n">
        <v>0.76</v>
      </c>
      <c r="K2673" s="0" t="n">
        <v>66</v>
      </c>
      <c r="L2673" s="0" t="n">
        <v>6.7</v>
      </c>
      <c r="M2673" s="0" t="s">
        <v>125</v>
      </c>
      <c r="N2673" s="0" t="s">
        <v>74</v>
      </c>
      <c r="O2673" s="0" t="s">
        <v>67</v>
      </c>
      <c r="P2673" s="0" t="n">
        <f aca="false">IF(AND(OR(Dashboard!$B$5="All",D2673=Dashboard!$B$5),OR(Dashboard!$D$5="All",N2673=Dashboard!$D$5),OR(AND(C2673&lt;&gt;"",C2673&gt;=Dashboard!$F$5,C2673&lt;=Dashboard!$H$5),AND(C2673="",Dashboard!$F$5&lt;=1980,Dashboard!$H$5&gt;=2016))),1,0)</f>
        <v>1</v>
      </c>
      <c r="Q2673" s="0" t="n">
        <f aca="false">J2673*P2673+ROW()*0.00000001</f>
        <v>0.76002673</v>
      </c>
    </row>
    <row r="2674" customFormat="false" ht="15" hidden="false" customHeight="false" outlineLevel="0" collapsed="false">
      <c r="A2674" s="0" t="s">
        <v>2220</v>
      </c>
      <c r="B2674" s="0" t="s">
        <v>76</v>
      </c>
      <c r="C2674" s="0" t="n">
        <v>2003</v>
      </c>
      <c r="D2674" s="0" t="s">
        <v>34</v>
      </c>
      <c r="E2674" s="0" t="s">
        <v>91</v>
      </c>
      <c r="F2674" s="0" t="n">
        <v>0.37</v>
      </c>
      <c r="G2674" s="0" t="n">
        <v>0.29</v>
      </c>
      <c r="H2674" s="0" t="n">
        <v>0</v>
      </c>
      <c r="I2674" s="0" t="n">
        <v>0.1</v>
      </c>
      <c r="J2674" s="0" t="n">
        <v>0.76</v>
      </c>
      <c r="L2674" s="0" t="n">
        <v>9</v>
      </c>
      <c r="M2674" s="0" t="s">
        <v>103</v>
      </c>
      <c r="N2674" s="0" t="s">
        <v>74</v>
      </c>
      <c r="P2674" s="0" t="n">
        <f aca="false">IF(AND(OR(Dashboard!$B$5="All",D2674=Dashboard!$B$5),OR(Dashboard!$D$5="All",N2674=Dashboard!$D$5),OR(AND(C2674&lt;&gt;"",C2674&gt;=Dashboard!$F$5,C2674&lt;=Dashboard!$H$5),AND(C2674="",Dashboard!$F$5&lt;=1980,Dashboard!$H$5&gt;=2016))),1,0)</f>
        <v>1</v>
      </c>
      <c r="Q2674" s="0" t="n">
        <f aca="false">J2674*P2674+ROW()*0.00000001</f>
        <v>0.76002674</v>
      </c>
    </row>
    <row r="2675" customFormat="false" ht="15" hidden="false" customHeight="false" outlineLevel="0" collapsed="false">
      <c r="A2675" s="0" t="s">
        <v>2221</v>
      </c>
      <c r="B2675" s="0" t="s">
        <v>117</v>
      </c>
      <c r="C2675" s="0" t="n">
        <v>1996</v>
      </c>
      <c r="D2675" s="0" t="s">
        <v>41</v>
      </c>
      <c r="E2675" s="0" t="s">
        <v>1530</v>
      </c>
      <c r="F2675" s="0" t="n">
        <v>0.18</v>
      </c>
      <c r="G2675" s="0" t="n">
        <v>0.12</v>
      </c>
      <c r="H2675" s="0" t="n">
        <v>0.42</v>
      </c>
      <c r="I2675" s="0" t="n">
        <v>0.05</v>
      </c>
      <c r="J2675" s="0" t="n">
        <v>0.76</v>
      </c>
      <c r="N2675" s="0" t="s">
        <v>74</v>
      </c>
      <c r="P2675" s="0" t="n">
        <f aca="false">IF(AND(OR(Dashboard!$B$5="All",D2675=Dashboard!$B$5),OR(Dashboard!$D$5="All",N2675=Dashboard!$D$5),OR(AND(C2675&lt;&gt;"",C2675&gt;=Dashboard!$F$5,C2675&lt;=Dashboard!$H$5),AND(C2675="",Dashboard!$F$5&lt;=1980,Dashboard!$H$5&gt;=2016))),1,0)</f>
        <v>1</v>
      </c>
      <c r="Q2675" s="0" t="n">
        <f aca="false">J2675*P2675+ROW()*0.00000001</f>
        <v>0.76002675</v>
      </c>
    </row>
    <row r="2676" customFormat="false" ht="15" hidden="false" customHeight="false" outlineLevel="0" collapsed="false">
      <c r="A2676" s="0" t="s">
        <v>2222</v>
      </c>
      <c r="B2676" s="0" t="s">
        <v>50</v>
      </c>
      <c r="C2676" s="0" t="n">
        <v>2010</v>
      </c>
      <c r="D2676" s="0" t="s">
        <v>48</v>
      </c>
      <c r="E2676" s="0" t="s">
        <v>35</v>
      </c>
      <c r="F2676" s="0" t="n">
        <v>0.28</v>
      </c>
      <c r="G2676" s="0" t="n">
        <v>0.3</v>
      </c>
      <c r="H2676" s="0" t="n">
        <v>0.12</v>
      </c>
      <c r="I2676" s="0" t="n">
        <v>0.07</v>
      </c>
      <c r="J2676" s="0" t="n">
        <v>0.76</v>
      </c>
      <c r="K2676" s="0" t="n">
        <v>76</v>
      </c>
      <c r="M2676" s="0" t="s">
        <v>36</v>
      </c>
      <c r="N2676" s="0" t="s">
        <v>35</v>
      </c>
      <c r="O2676" s="0" t="s">
        <v>37</v>
      </c>
      <c r="P2676" s="0" t="n">
        <f aca="false">IF(AND(OR(Dashboard!$B$5="All",D2676=Dashboard!$B$5),OR(Dashboard!$D$5="All",N2676=Dashboard!$D$5),OR(AND(C2676&lt;&gt;"",C2676&gt;=Dashboard!$F$5,C2676&lt;=Dashboard!$H$5),AND(C2676="",Dashboard!$F$5&lt;=1980,Dashboard!$H$5&gt;=2016))),1,0)</f>
        <v>1</v>
      </c>
      <c r="Q2676" s="0" t="n">
        <f aca="false">J2676*P2676+ROW()*0.00000001</f>
        <v>0.76002676</v>
      </c>
    </row>
    <row r="2677" customFormat="false" ht="15" hidden="false" customHeight="false" outlineLevel="0" collapsed="false">
      <c r="A2677" s="0" t="s">
        <v>2223</v>
      </c>
      <c r="B2677" s="0" t="s">
        <v>64</v>
      </c>
      <c r="C2677" s="0" t="n">
        <v>2008</v>
      </c>
      <c r="D2677" s="0" t="s">
        <v>16</v>
      </c>
      <c r="E2677" s="0" t="s">
        <v>65</v>
      </c>
      <c r="F2677" s="0" t="n">
        <v>0.32</v>
      </c>
      <c r="G2677" s="0" t="n">
        <v>0.35</v>
      </c>
      <c r="H2677" s="0" t="n">
        <v>0</v>
      </c>
      <c r="I2677" s="0" t="n">
        <v>0.08</v>
      </c>
      <c r="J2677" s="0" t="n">
        <v>0.76</v>
      </c>
      <c r="N2677" s="0" t="s">
        <v>66</v>
      </c>
      <c r="P2677" s="0" t="n">
        <f aca="false">IF(AND(OR(Dashboard!$B$5="All",D2677=Dashboard!$B$5),OR(Dashboard!$D$5="All",N2677=Dashboard!$D$5),OR(AND(C2677&lt;&gt;"",C2677&gt;=Dashboard!$F$5,C2677&lt;=Dashboard!$H$5),AND(C2677="",Dashboard!$F$5&lt;=1980,Dashboard!$H$5&gt;=2016))),1,0)</f>
        <v>1</v>
      </c>
      <c r="Q2677" s="0" t="n">
        <f aca="false">J2677*P2677+ROW()*0.00000001</f>
        <v>0.76002677</v>
      </c>
    </row>
    <row r="2678" customFormat="false" ht="15" hidden="false" customHeight="false" outlineLevel="0" collapsed="false">
      <c r="A2678" s="0" t="s">
        <v>197</v>
      </c>
      <c r="B2678" s="0" t="s">
        <v>33</v>
      </c>
      <c r="C2678" s="0" t="n">
        <v>2011</v>
      </c>
      <c r="D2678" s="0" t="s">
        <v>34</v>
      </c>
      <c r="E2678" s="0" t="s">
        <v>142</v>
      </c>
      <c r="F2678" s="0" t="n">
        <v>0.15</v>
      </c>
      <c r="G2678" s="0" t="n">
        <v>0.5</v>
      </c>
      <c r="H2678" s="0" t="n">
        <v>0</v>
      </c>
      <c r="I2678" s="0" t="n">
        <v>0.11</v>
      </c>
      <c r="J2678" s="0" t="n">
        <v>0.76</v>
      </c>
      <c r="N2678" s="0" t="s">
        <v>35</v>
      </c>
      <c r="P2678" s="0" t="n">
        <f aca="false">IF(AND(OR(Dashboard!$B$5="All",D2678=Dashboard!$B$5),OR(Dashboard!$D$5="All",N2678=Dashboard!$D$5),OR(AND(C2678&lt;&gt;"",C2678&gt;=Dashboard!$F$5,C2678&lt;=Dashboard!$H$5),AND(C2678="",Dashboard!$F$5&lt;=1980,Dashboard!$H$5&gt;=2016))),1,0)</f>
        <v>1</v>
      </c>
      <c r="Q2678" s="0" t="n">
        <f aca="false">J2678*P2678+ROW()*0.00000001</f>
        <v>0.76002678</v>
      </c>
    </row>
    <row r="2679" customFormat="false" ht="15" hidden="false" customHeight="false" outlineLevel="0" collapsed="false">
      <c r="A2679" s="0" t="s">
        <v>2224</v>
      </c>
      <c r="B2679" s="0" t="s">
        <v>50</v>
      </c>
      <c r="C2679" s="0" t="n">
        <v>2008</v>
      </c>
      <c r="D2679" s="0" t="s">
        <v>58</v>
      </c>
      <c r="E2679" s="0" t="s">
        <v>2225</v>
      </c>
      <c r="F2679" s="0" t="n">
        <v>0.61</v>
      </c>
      <c r="G2679" s="0" t="n">
        <v>0.09</v>
      </c>
      <c r="H2679" s="0" t="n">
        <v>0</v>
      </c>
      <c r="I2679" s="0" t="n">
        <v>0.06</v>
      </c>
      <c r="J2679" s="0" t="n">
        <v>0.76</v>
      </c>
      <c r="M2679" s="0" t="s">
        <v>36</v>
      </c>
      <c r="N2679" s="0" t="s">
        <v>35</v>
      </c>
      <c r="P2679" s="0" t="n">
        <f aca="false">IF(AND(OR(Dashboard!$B$5="All",D2679=Dashboard!$B$5),OR(Dashboard!$D$5="All",N2679=Dashboard!$D$5),OR(AND(C2679&lt;&gt;"",C2679&gt;=Dashboard!$F$5,C2679&lt;=Dashboard!$H$5),AND(C2679="",Dashboard!$F$5&lt;=1980,Dashboard!$H$5&gt;=2016))),1,0)</f>
        <v>1</v>
      </c>
      <c r="Q2679" s="0" t="n">
        <f aca="false">J2679*P2679+ROW()*0.00000001</f>
        <v>0.76002679</v>
      </c>
    </row>
    <row r="2680" customFormat="false" ht="15" hidden="false" customHeight="false" outlineLevel="0" collapsed="false">
      <c r="A2680" s="0" t="s">
        <v>1439</v>
      </c>
      <c r="B2680" s="0" t="s">
        <v>144</v>
      </c>
      <c r="C2680" s="0" t="n">
        <v>2004</v>
      </c>
      <c r="D2680" s="0" t="s">
        <v>41</v>
      </c>
      <c r="E2680" s="0" t="s">
        <v>160</v>
      </c>
      <c r="F2680" s="0" t="n">
        <v>0.36</v>
      </c>
      <c r="G2680" s="0" t="n">
        <v>0.38</v>
      </c>
      <c r="H2680" s="0" t="n">
        <v>0</v>
      </c>
      <c r="I2680" s="0" t="n">
        <v>0.03</v>
      </c>
      <c r="J2680" s="0" t="n">
        <v>0.76</v>
      </c>
      <c r="K2680" s="0" t="n">
        <v>56</v>
      </c>
      <c r="L2680" s="0" t="n">
        <v>4.7</v>
      </c>
      <c r="M2680" s="0" t="s">
        <v>73</v>
      </c>
      <c r="N2680" s="0" t="s">
        <v>66</v>
      </c>
      <c r="O2680" s="0" t="s">
        <v>53</v>
      </c>
      <c r="P2680" s="0" t="n">
        <f aca="false">IF(AND(OR(Dashboard!$B$5="All",D2680=Dashboard!$B$5),OR(Dashboard!$D$5="All",N2680=Dashboard!$D$5),OR(AND(C2680&lt;&gt;"",C2680&gt;=Dashboard!$F$5,C2680&lt;=Dashboard!$H$5),AND(C2680="",Dashboard!$F$5&lt;=1980,Dashboard!$H$5&gt;=2016))),1,0)</f>
        <v>1</v>
      </c>
      <c r="Q2680" s="0" t="n">
        <f aca="false">J2680*P2680+ROW()*0.00000001</f>
        <v>0.7600268</v>
      </c>
    </row>
    <row r="2681" customFormat="false" ht="15" hidden="false" customHeight="false" outlineLevel="0" collapsed="false">
      <c r="A2681" s="0" t="s">
        <v>2226</v>
      </c>
      <c r="B2681" s="0" t="s">
        <v>76</v>
      </c>
      <c r="C2681" s="0" t="n">
        <v>2005</v>
      </c>
      <c r="D2681" s="0" t="s">
        <v>71</v>
      </c>
      <c r="E2681" s="0" t="s">
        <v>234</v>
      </c>
      <c r="F2681" s="0" t="n">
        <v>0.64</v>
      </c>
      <c r="G2681" s="0" t="n">
        <v>0.02</v>
      </c>
      <c r="H2681" s="0" t="n">
        <v>0</v>
      </c>
      <c r="I2681" s="0" t="n">
        <v>0.1</v>
      </c>
      <c r="J2681" s="0" t="n">
        <v>0.76</v>
      </c>
      <c r="N2681" s="0" t="s">
        <v>74</v>
      </c>
      <c r="P2681" s="0" t="n">
        <f aca="false">IF(AND(OR(Dashboard!$B$5="All",D2681=Dashboard!$B$5),OR(Dashboard!$D$5="All",N2681=Dashboard!$D$5),OR(AND(C2681&lt;&gt;"",C2681&gt;=Dashboard!$F$5,C2681&lt;=Dashboard!$H$5),AND(C2681="",Dashboard!$F$5&lt;=1980,Dashboard!$H$5&gt;=2016))),1,0)</f>
        <v>1</v>
      </c>
      <c r="Q2681" s="0" t="n">
        <f aca="false">J2681*P2681+ROW()*0.00000001</f>
        <v>0.76002681</v>
      </c>
    </row>
    <row r="2682" customFormat="false" ht="15" hidden="false" customHeight="false" outlineLevel="0" collapsed="false">
      <c r="A2682" s="0" t="s">
        <v>2227</v>
      </c>
      <c r="B2682" s="0" t="s">
        <v>70</v>
      </c>
      <c r="C2682" s="0" t="n">
        <v>2012</v>
      </c>
      <c r="D2682" s="0" t="s">
        <v>114</v>
      </c>
      <c r="E2682" s="0" t="s">
        <v>2228</v>
      </c>
      <c r="F2682" s="0" t="n">
        <v>0.4</v>
      </c>
      <c r="G2682" s="0" t="n">
        <v>0.23</v>
      </c>
      <c r="H2682" s="0" t="n">
        <v>0.03</v>
      </c>
      <c r="I2682" s="0" t="n">
        <v>0.1</v>
      </c>
      <c r="J2682" s="0" t="n">
        <v>0.76</v>
      </c>
      <c r="N2682" s="0" t="s">
        <v>74</v>
      </c>
      <c r="P2682" s="0" t="n">
        <f aca="false">IF(AND(OR(Dashboard!$B$5="All",D2682=Dashboard!$B$5),OR(Dashboard!$D$5="All",N2682=Dashboard!$D$5),OR(AND(C2682&lt;&gt;"",C2682&gt;=Dashboard!$F$5,C2682&lt;=Dashboard!$H$5),AND(C2682="",Dashboard!$F$5&lt;=1980,Dashboard!$H$5&gt;=2016))),1,0)</f>
        <v>1</v>
      </c>
      <c r="Q2682" s="0" t="n">
        <f aca="false">J2682*P2682+ROW()*0.00000001</f>
        <v>0.76002682</v>
      </c>
    </row>
    <row r="2683" customFormat="false" ht="15" hidden="false" customHeight="false" outlineLevel="0" collapsed="false">
      <c r="A2683" s="0" t="s">
        <v>2229</v>
      </c>
      <c r="B2683" s="0" t="s">
        <v>76</v>
      </c>
      <c r="C2683" s="0" t="n">
        <v>2003</v>
      </c>
      <c r="D2683" s="0" t="s">
        <v>102</v>
      </c>
      <c r="E2683" s="0" t="s">
        <v>1105</v>
      </c>
      <c r="F2683" s="0" t="n">
        <v>0.37</v>
      </c>
      <c r="G2683" s="0" t="n">
        <v>0.29</v>
      </c>
      <c r="H2683" s="0" t="n">
        <v>0</v>
      </c>
      <c r="I2683" s="0" t="n">
        <v>0.1</v>
      </c>
      <c r="J2683" s="0" t="n">
        <v>0.76</v>
      </c>
      <c r="N2683" s="0" t="s">
        <v>74</v>
      </c>
      <c r="P2683" s="0" t="n">
        <f aca="false">IF(AND(OR(Dashboard!$B$5="All",D2683=Dashboard!$B$5),OR(Dashboard!$D$5="All",N2683=Dashboard!$D$5),OR(AND(C2683&lt;&gt;"",C2683&gt;=Dashboard!$F$5,C2683&lt;=Dashboard!$H$5),AND(C2683="",Dashboard!$F$5&lt;=1980,Dashboard!$H$5&gt;=2016))),1,0)</f>
        <v>1</v>
      </c>
      <c r="Q2683" s="0" t="n">
        <f aca="false">J2683*P2683+ROW()*0.00000001</f>
        <v>0.76002683</v>
      </c>
    </row>
    <row r="2684" customFormat="false" ht="15" hidden="false" customHeight="false" outlineLevel="0" collapsed="false">
      <c r="A2684" s="0" t="s">
        <v>2230</v>
      </c>
      <c r="B2684" s="0" t="s">
        <v>117</v>
      </c>
      <c r="C2684" s="0" t="n">
        <v>1995</v>
      </c>
      <c r="D2684" s="0" t="s">
        <v>102</v>
      </c>
      <c r="E2684" s="0" t="s">
        <v>229</v>
      </c>
      <c r="F2684" s="0" t="n">
        <v>0.17</v>
      </c>
      <c r="G2684" s="0" t="n">
        <v>0.11</v>
      </c>
      <c r="H2684" s="0" t="n">
        <v>0.43</v>
      </c>
      <c r="I2684" s="0" t="n">
        <v>0.05</v>
      </c>
      <c r="J2684" s="0" t="n">
        <v>0.76</v>
      </c>
      <c r="N2684" s="0" t="s">
        <v>74</v>
      </c>
      <c r="P2684" s="0" t="n">
        <f aca="false">IF(AND(OR(Dashboard!$B$5="All",D2684=Dashboard!$B$5),OR(Dashboard!$D$5="All",N2684=Dashboard!$D$5),OR(AND(C2684&lt;&gt;"",C2684&gt;=Dashboard!$F$5,C2684&lt;=Dashboard!$H$5),AND(C2684="",Dashboard!$F$5&lt;=1980,Dashboard!$H$5&gt;=2016))),1,0)</f>
        <v>1</v>
      </c>
      <c r="Q2684" s="0" t="n">
        <f aca="false">J2684*P2684+ROW()*0.00000001</f>
        <v>0.76002684</v>
      </c>
    </row>
    <row r="2685" customFormat="false" ht="15" hidden="false" customHeight="false" outlineLevel="0" collapsed="false">
      <c r="A2685" s="0" t="s">
        <v>2231</v>
      </c>
      <c r="B2685" s="0" t="s">
        <v>117</v>
      </c>
      <c r="C2685" s="0" t="n">
        <v>1998</v>
      </c>
      <c r="D2685" s="0" t="s">
        <v>34</v>
      </c>
      <c r="E2685" s="0" t="s">
        <v>220</v>
      </c>
      <c r="F2685" s="0" t="n">
        <v>0</v>
      </c>
      <c r="G2685" s="0" t="n">
        <v>0</v>
      </c>
      <c r="H2685" s="0" t="n">
        <v>0.71</v>
      </c>
      <c r="I2685" s="0" t="n">
        <v>0.05</v>
      </c>
      <c r="J2685" s="0" t="n">
        <v>0.76</v>
      </c>
      <c r="K2685" s="0" t="n">
        <v>94</v>
      </c>
      <c r="L2685" s="0" t="n">
        <v>8.7</v>
      </c>
      <c r="M2685" s="0" t="s">
        <v>36</v>
      </c>
      <c r="N2685" s="0" t="s">
        <v>74</v>
      </c>
      <c r="O2685" s="0" t="s">
        <v>60</v>
      </c>
      <c r="P2685" s="0" t="n">
        <f aca="false">IF(AND(OR(Dashboard!$B$5="All",D2685=Dashboard!$B$5),OR(Dashboard!$D$5="All",N2685=Dashboard!$D$5),OR(AND(C2685&lt;&gt;"",C2685&gt;=Dashboard!$F$5,C2685&lt;=Dashboard!$H$5),AND(C2685="",Dashboard!$F$5&lt;=1980,Dashboard!$H$5&gt;=2016))),1,0)</f>
        <v>1</v>
      </c>
      <c r="Q2685" s="0" t="n">
        <f aca="false">J2685*P2685+ROW()*0.00000001</f>
        <v>0.76002685</v>
      </c>
    </row>
    <row r="2686" customFormat="false" ht="15" hidden="false" customHeight="false" outlineLevel="0" collapsed="false">
      <c r="A2686" s="0" t="s">
        <v>822</v>
      </c>
      <c r="B2686" s="0" t="s">
        <v>164</v>
      </c>
      <c r="C2686" s="0" t="n">
        <v>2008</v>
      </c>
      <c r="D2686" s="0" t="s">
        <v>41</v>
      </c>
      <c r="E2686" s="0" t="s">
        <v>142</v>
      </c>
      <c r="F2686" s="0" t="n">
        <v>0.23</v>
      </c>
      <c r="G2686" s="0" t="n">
        <v>0.31</v>
      </c>
      <c r="H2686" s="0" t="n">
        <v>0.03</v>
      </c>
      <c r="I2686" s="0" t="n">
        <v>0.19</v>
      </c>
      <c r="J2686" s="0" t="n">
        <v>0.76</v>
      </c>
      <c r="K2686" s="0" t="n">
        <v>52</v>
      </c>
      <c r="L2686" s="0" t="n">
        <v>6.8</v>
      </c>
      <c r="M2686" s="0" t="s">
        <v>103</v>
      </c>
      <c r="N2686" s="0" t="s">
        <v>74</v>
      </c>
      <c r="O2686" s="0" t="s">
        <v>53</v>
      </c>
      <c r="P2686" s="0" t="n">
        <f aca="false">IF(AND(OR(Dashboard!$B$5="All",D2686=Dashboard!$B$5),OR(Dashboard!$D$5="All",N2686=Dashboard!$D$5),OR(AND(C2686&lt;&gt;"",C2686&gt;=Dashboard!$F$5,C2686&lt;=Dashboard!$H$5),AND(C2686="",Dashboard!$F$5&lt;=1980,Dashboard!$H$5&gt;=2016))),1,0)</f>
        <v>1</v>
      </c>
      <c r="Q2686" s="0" t="n">
        <f aca="false">J2686*P2686+ROW()*0.00000001</f>
        <v>0.76002686</v>
      </c>
    </row>
    <row r="2687" customFormat="false" ht="15" hidden="false" customHeight="false" outlineLevel="0" collapsed="false">
      <c r="A2687" s="0" t="s">
        <v>2232</v>
      </c>
      <c r="B2687" s="0" t="s">
        <v>50</v>
      </c>
      <c r="C2687" s="0" t="n">
        <v>2006</v>
      </c>
      <c r="D2687" s="0" t="s">
        <v>56</v>
      </c>
      <c r="E2687" s="0" t="s">
        <v>35</v>
      </c>
      <c r="F2687" s="0" t="n">
        <v>0.57</v>
      </c>
      <c r="G2687" s="0" t="n">
        <v>0.04</v>
      </c>
      <c r="H2687" s="0" t="n">
        <v>0.11</v>
      </c>
      <c r="I2687" s="0" t="n">
        <v>0.06</v>
      </c>
      <c r="J2687" s="0" t="n">
        <v>0.76</v>
      </c>
      <c r="K2687" s="0" t="n">
        <v>85</v>
      </c>
      <c r="L2687" s="0" t="n">
        <v>8</v>
      </c>
      <c r="M2687" s="0" t="s">
        <v>103</v>
      </c>
      <c r="N2687" s="0" t="s">
        <v>35</v>
      </c>
      <c r="O2687" s="0" t="s">
        <v>42</v>
      </c>
      <c r="P2687" s="0" t="n">
        <f aca="false">IF(AND(OR(Dashboard!$B$5="All",D2687=Dashboard!$B$5),OR(Dashboard!$D$5="All",N2687=Dashboard!$D$5),OR(AND(C2687&lt;&gt;"",C2687&gt;=Dashboard!$F$5,C2687&lt;=Dashboard!$H$5),AND(C2687="",Dashboard!$F$5&lt;=1980,Dashboard!$H$5&gt;=2016))),1,0)</f>
        <v>1</v>
      </c>
      <c r="Q2687" s="0" t="n">
        <f aca="false">J2687*P2687+ROW()*0.00000001</f>
        <v>0.76002687</v>
      </c>
    </row>
    <row r="2688" customFormat="false" ht="15" hidden="false" customHeight="false" outlineLevel="0" collapsed="false">
      <c r="A2688" s="0" t="s">
        <v>2233</v>
      </c>
      <c r="B2688" s="0" t="s">
        <v>184</v>
      </c>
      <c r="C2688" s="0" t="n">
        <v>2014</v>
      </c>
      <c r="D2688" s="0" t="s">
        <v>71</v>
      </c>
      <c r="E2688" s="0" t="s">
        <v>35</v>
      </c>
      <c r="F2688" s="0" t="n">
        <v>0.32</v>
      </c>
      <c r="G2688" s="0" t="n">
        <v>0.28</v>
      </c>
      <c r="H2688" s="0" t="n">
        <v>0.1</v>
      </c>
      <c r="I2688" s="0" t="n">
        <v>0.06</v>
      </c>
      <c r="J2688" s="0" t="n">
        <v>0.76</v>
      </c>
      <c r="K2688" s="0" t="n">
        <v>91</v>
      </c>
      <c r="L2688" s="0" t="n">
        <v>8.2</v>
      </c>
      <c r="M2688" s="0" t="s">
        <v>73</v>
      </c>
      <c r="N2688" s="0" t="s">
        <v>35</v>
      </c>
      <c r="O2688" s="0" t="s">
        <v>60</v>
      </c>
      <c r="P2688" s="0" t="n">
        <f aca="false">IF(AND(OR(Dashboard!$B$5="All",D2688=Dashboard!$B$5),OR(Dashboard!$D$5="All",N2688=Dashboard!$D$5),OR(AND(C2688&lt;&gt;"",C2688&gt;=Dashboard!$F$5,C2688&lt;=Dashboard!$H$5),AND(C2688="",Dashboard!$F$5&lt;=1980,Dashboard!$H$5&gt;=2016))),1,0)</f>
        <v>1</v>
      </c>
      <c r="Q2688" s="0" t="n">
        <f aca="false">J2688*P2688+ROW()*0.00000001</f>
        <v>0.76002688</v>
      </c>
    </row>
    <row r="2689" customFormat="false" ht="15" hidden="false" customHeight="false" outlineLevel="0" collapsed="false">
      <c r="A2689" s="0" t="s">
        <v>2234</v>
      </c>
      <c r="B2689" s="0" t="s">
        <v>164</v>
      </c>
      <c r="C2689" s="0" t="n">
        <v>2009</v>
      </c>
      <c r="D2689" s="0" t="s">
        <v>56</v>
      </c>
      <c r="E2689" s="0" t="s">
        <v>234</v>
      </c>
      <c r="F2689" s="0" t="n">
        <v>0.38</v>
      </c>
      <c r="G2689" s="0" t="n">
        <v>0.23</v>
      </c>
      <c r="H2689" s="0" t="n">
        <v>0</v>
      </c>
      <c r="I2689" s="0" t="n">
        <v>0.15</v>
      </c>
      <c r="J2689" s="0" t="n">
        <v>0.76</v>
      </c>
      <c r="K2689" s="0" t="n">
        <v>63</v>
      </c>
      <c r="L2689" s="0" t="n">
        <v>8</v>
      </c>
      <c r="M2689" s="0" t="s">
        <v>103</v>
      </c>
      <c r="N2689" s="0" t="s">
        <v>74</v>
      </c>
      <c r="O2689" s="0" t="s">
        <v>67</v>
      </c>
      <c r="P2689" s="0" t="n">
        <f aca="false">IF(AND(OR(Dashboard!$B$5="All",D2689=Dashboard!$B$5),OR(Dashboard!$D$5="All",N2689=Dashboard!$D$5),OR(AND(C2689&lt;&gt;"",C2689&gt;=Dashboard!$F$5,C2689&lt;=Dashboard!$H$5),AND(C2689="",Dashboard!$F$5&lt;=1980,Dashboard!$H$5&gt;=2016))),1,0)</f>
        <v>1</v>
      </c>
      <c r="Q2689" s="0" t="n">
        <f aca="false">J2689*P2689+ROW()*0.00000001</f>
        <v>0.76002689</v>
      </c>
    </row>
    <row r="2690" customFormat="false" ht="15" hidden="false" customHeight="false" outlineLevel="0" collapsed="false">
      <c r="A2690" s="0" t="s">
        <v>2235</v>
      </c>
      <c r="B2690" s="0" t="s">
        <v>64</v>
      </c>
      <c r="C2690" s="0" t="n">
        <v>2010</v>
      </c>
      <c r="D2690" s="0" t="s">
        <v>41</v>
      </c>
      <c r="E2690" s="0" t="s">
        <v>154</v>
      </c>
      <c r="F2690" s="0" t="n">
        <v>0.37</v>
      </c>
      <c r="G2690" s="0" t="n">
        <v>0.32</v>
      </c>
      <c r="H2690" s="0" t="n">
        <v>0</v>
      </c>
      <c r="I2690" s="0" t="n">
        <v>0.07</v>
      </c>
      <c r="J2690" s="0" t="n">
        <v>0.76</v>
      </c>
      <c r="N2690" s="0" t="s">
        <v>66</v>
      </c>
      <c r="P2690" s="0" t="n">
        <f aca="false">IF(AND(OR(Dashboard!$B$5="All",D2690=Dashboard!$B$5),OR(Dashboard!$D$5="All",N2690=Dashboard!$D$5),OR(AND(C2690&lt;&gt;"",C2690&gt;=Dashboard!$F$5,C2690&lt;=Dashboard!$H$5),AND(C2690="",Dashboard!$F$5&lt;=1980,Dashboard!$H$5&gt;=2016))),1,0)</f>
        <v>1</v>
      </c>
      <c r="Q2690" s="0" t="n">
        <f aca="false">J2690*P2690+ROW()*0.00000001</f>
        <v>0.7600269</v>
      </c>
    </row>
    <row r="2691" customFormat="false" ht="15" hidden="false" customHeight="false" outlineLevel="0" collapsed="false">
      <c r="A2691" s="0" t="s">
        <v>294</v>
      </c>
      <c r="B2691" s="0" t="s">
        <v>108</v>
      </c>
      <c r="C2691" s="0" t="n">
        <v>2001</v>
      </c>
      <c r="D2691" s="0" t="s">
        <v>34</v>
      </c>
      <c r="E2691" s="0" t="s">
        <v>91</v>
      </c>
      <c r="F2691" s="0" t="n">
        <v>0.59</v>
      </c>
      <c r="G2691" s="0" t="n">
        <v>0.16</v>
      </c>
      <c r="H2691" s="0" t="n">
        <v>0</v>
      </c>
      <c r="I2691" s="0" t="n">
        <v>0.01</v>
      </c>
      <c r="J2691" s="0" t="n">
        <v>0.76</v>
      </c>
      <c r="N2691" s="0" t="s">
        <v>35</v>
      </c>
      <c r="P2691" s="0" t="n">
        <f aca="false">IF(AND(OR(Dashboard!$B$5="All",D2691=Dashboard!$B$5),OR(Dashboard!$D$5="All",N2691=Dashboard!$D$5),OR(AND(C2691&lt;&gt;"",C2691&gt;=Dashboard!$F$5,C2691&lt;=Dashboard!$H$5),AND(C2691="",Dashboard!$F$5&lt;=1980,Dashboard!$H$5&gt;=2016))),1,0)</f>
        <v>1</v>
      </c>
      <c r="Q2691" s="0" t="n">
        <f aca="false">J2691*P2691+ROW()*0.00000001</f>
        <v>0.76002691</v>
      </c>
    </row>
    <row r="2692" customFormat="false" ht="15" hidden="false" customHeight="false" outlineLevel="0" collapsed="false">
      <c r="A2692" s="0" t="s">
        <v>944</v>
      </c>
      <c r="B2692" s="0" t="s">
        <v>39</v>
      </c>
      <c r="C2692" s="0" t="n">
        <v>1988</v>
      </c>
      <c r="D2692" s="0" t="s">
        <v>46</v>
      </c>
      <c r="E2692" s="0" t="s">
        <v>157</v>
      </c>
      <c r="F2692" s="0" t="n">
        <v>0</v>
      </c>
      <c r="G2692" s="0" t="n">
        <v>0</v>
      </c>
      <c r="H2692" s="0" t="n">
        <v>0.76</v>
      </c>
      <c r="I2692" s="0" t="n">
        <v>0</v>
      </c>
      <c r="J2692" s="0" t="n">
        <v>0.76</v>
      </c>
      <c r="N2692" s="0" t="s">
        <v>35</v>
      </c>
      <c r="P2692" s="0" t="n">
        <f aca="false">IF(AND(OR(Dashboard!$B$5="All",D2692=Dashboard!$B$5),OR(Dashboard!$D$5="All",N2692=Dashboard!$D$5),OR(AND(C2692&lt;&gt;"",C2692&gt;=Dashboard!$F$5,C2692&lt;=Dashboard!$H$5),AND(C2692="",Dashboard!$F$5&lt;=1980,Dashboard!$H$5&gt;=2016))),1,0)</f>
        <v>1</v>
      </c>
      <c r="Q2692" s="0" t="n">
        <f aca="false">J2692*P2692+ROW()*0.00000001</f>
        <v>0.76002692</v>
      </c>
    </row>
    <row r="2693" customFormat="false" ht="15" hidden="false" customHeight="false" outlineLevel="0" collapsed="false">
      <c r="A2693" s="0" t="s">
        <v>2236</v>
      </c>
      <c r="B2693" s="0" t="s">
        <v>76</v>
      </c>
      <c r="C2693" s="0" t="n">
        <v>2002</v>
      </c>
      <c r="D2693" s="0" t="s">
        <v>52</v>
      </c>
      <c r="E2693" s="0" t="s">
        <v>328</v>
      </c>
      <c r="F2693" s="0" t="n">
        <v>0</v>
      </c>
      <c r="G2693" s="0" t="n">
        <v>0</v>
      </c>
      <c r="H2693" s="0" t="n">
        <v>0.76</v>
      </c>
      <c r="I2693" s="0" t="n">
        <v>0</v>
      </c>
      <c r="J2693" s="0" t="n">
        <v>0.76</v>
      </c>
      <c r="N2693" s="0" t="s">
        <v>74</v>
      </c>
      <c r="P2693" s="0" t="n">
        <f aca="false">IF(AND(OR(Dashboard!$B$5="All",D2693=Dashboard!$B$5),OR(Dashboard!$D$5="All",N2693=Dashboard!$D$5),OR(AND(C2693&lt;&gt;"",C2693&gt;=Dashboard!$F$5,C2693&lt;=Dashboard!$H$5),AND(C2693="",Dashboard!$F$5&lt;=1980,Dashboard!$H$5&gt;=2016))),1,0)</f>
        <v>1</v>
      </c>
      <c r="Q2693" s="0" t="n">
        <f aca="false">J2693*P2693+ROW()*0.00000001</f>
        <v>0.76002693</v>
      </c>
    </row>
    <row r="2694" customFormat="false" ht="15" hidden="false" customHeight="false" outlineLevel="0" collapsed="false">
      <c r="A2694" s="0" t="s">
        <v>2237</v>
      </c>
      <c r="B2694" s="0" t="s">
        <v>85</v>
      </c>
      <c r="C2694" s="0" t="n">
        <v>2005</v>
      </c>
      <c r="D2694" s="0" t="s">
        <v>46</v>
      </c>
      <c r="E2694" s="0" t="s">
        <v>211</v>
      </c>
      <c r="F2694" s="0" t="n">
        <v>0.09</v>
      </c>
      <c r="G2694" s="0" t="n">
        <v>0.03</v>
      </c>
      <c r="H2694" s="0" t="n">
        <v>0.62</v>
      </c>
      <c r="I2694" s="0" t="n">
        <v>0.02</v>
      </c>
      <c r="J2694" s="0" t="n">
        <v>0.76</v>
      </c>
      <c r="N2694" s="0" t="s">
        <v>35</v>
      </c>
      <c r="P2694" s="0" t="n">
        <f aca="false">IF(AND(OR(Dashboard!$B$5="All",D2694=Dashboard!$B$5),OR(Dashboard!$D$5="All",N2694=Dashboard!$D$5),OR(AND(C2694&lt;&gt;"",C2694&gt;=Dashboard!$F$5,C2694&lt;=Dashboard!$H$5),AND(C2694="",Dashboard!$F$5&lt;=1980,Dashboard!$H$5&gt;=2016))),1,0)</f>
        <v>1</v>
      </c>
      <c r="Q2694" s="0" t="n">
        <f aca="false">J2694*P2694+ROW()*0.00000001</f>
        <v>0.76002694</v>
      </c>
    </row>
    <row r="2695" customFormat="false" ht="15" hidden="false" customHeight="false" outlineLevel="0" collapsed="false">
      <c r="A2695" s="0" t="s">
        <v>1184</v>
      </c>
      <c r="B2695" s="0" t="s">
        <v>172</v>
      </c>
      <c r="C2695" s="0" t="n">
        <v>2016</v>
      </c>
      <c r="D2695" s="0" t="s">
        <v>56</v>
      </c>
      <c r="E2695" s="0" t="s">
        <v>139</v>
      </c>
      <c r="F2695" s="0" t="n">
        <v>0.44</v>
      </c>
      <c r="G2695" s="0" t="n">
        <v>0.25</v>
      </c>
      <c r="H2695" s="0" t="n">
        <v>0</v>
      </c>
      <c r="I2695" s="0" t="n">
        <v>0.07</v>
      </c>
      <c r="J2695" s="0" t="n">
        <v>0.76</v>
      </c>
      <c r="N2695" s="0" t="s">
        <v>66</v>
      </c>
      <c r="P2695" s="0" t="n">
        <f aca="false">IF(AND(OR(Dashboard!$B$5="All",D2695=Dashboard!$B$5),OR(Dashboard!$D$5="All",N2695=Dashboard!$D$5),OR(AND(C2695&lt;&gt;"",C2695&gt;=Dashboard!$F$5,C2695&lt;=Dashboard!$H$5),AND(C2695="",Dashboard!$F$5&lt;=1980,Dashboard!$H$5&gt;=2016))),1,0)</f>
        <v>1</v>
      </c>
      <c r="Q2695" s="0" t="n">
        <f aca="false">J2695*P2695+ROW()*0.00000001</f>
        <v>0.76002695</v>
      </c>
    </row>
    <row r="2696" customFormat="false" ht="15" hidden="false" customHeight="false" outlineLevel="0" collapsed="false">
      <c r="A2696" s="0" t="s">
        <v>2238</v>
      </c>
      <c r="B2696" s="0" t="s">
        <v>76</v>
      </c>
      <c r="C2696" s="0" t="n">
        <v>2004</v>
      </c>
      <c r="D2696" s="0" t="s">
        <v>56</v>
      </c>
      <c r="E2696" s="0" t="s">
        <v>89</v>
      </c>
      <c r="F2696" s="0" t="n">
        <v>0.37</v>
      </c>
      <c r="G2696" s="0" t="n">
        <v>0.29</v>
      </c>
      <c r="H2696" s="0" t="n">
        <v>0</v>
      </c>
      <c r="I2696" s="0" t="n">
        <v>0.1</v>
      </c>
      <c r="J2696" s="0" t="n">
        <v>0.76</v>
      </c>
      <c r="K2696" s="0" t="n">
        <v>65</v>
      </c>
      <c r="L2696" s="0" t="n">
        <v>6.9</v>
      </c>
      <c r="M2696" s="0" t="s">
        <v>73</v>
      </c>
      <c r="N2696" s="0" t="s">
        <v>74</v>
      </c>
      <c r="O2696" s="0" t="s">
        <v>67</v>
      </c>
      <c r="P2696" s="0" t="n">
        <f aca="false">IF(AND(OR(Dashboard!$B$5="All",D2696=Dashboard!$B$5),OR(Dashboard!$D$5="All",N2696=Dashboard!$D$5),OR(AND(C2696&lt;&gt;"",C2696&gt;=Dashboard!$F$5,C2696&lt;=Dashboard!$H$5),AND(C2696="",Dashboard!$F$5&lt;=1980,Dashboard!$H$5&gt;=2016))),1,0)</f>
        <v>1</v>
      </c>
      <c r="Q2696" s="0" t="n">
        <f aca="false">J2696*P2696+ROW()*0.00000001</f>
        <v>0.76002696</v>
      </c>
    </row>
    <row r="2697" customFormat="false" ht="15" hidden="false" customHeight="false" outlineLevel="0" collapsed="false">
      <c r="A2697" s="0" t="s">
        <v>274</v>
      </c>
      <c r="B2697" s="0" t="s">
        <v>76</v>
      </c>
      <c r="C2697" s="0" t="n">
        <v>2010</v>
      </c>
      <c r="D2697" s="0" t="s">
        <v>34</v>
      </c>
      <c r="E2697" s="0" t="s">
        <v>142</v>
      </c>
      <c r="F2697" s="0" t="n">
        <v>0.11</v>
      </c>
      <c r="G2697" s="0" t="n">
        <v>0.29</v>
      </c>
      <c r="H2697" s="0" t="n">
        <v>0</v>
      </c>
      <c r="I2697" s="0" t="n">
        <v>0.36</v>
      </c>
      <c r="J2697" s="0" t="n">
        <v>0.76</v>
      </c>
      <c r="L2697" s="0" t="n">
        <v>6.6</v>
      </c>
      <c r="M2697" s="0" t="s">
        <v>36</v>
      </c>
      <c r="N2697" s="0" t="s">
        <v>74</v>
      </c>
      <c r="P2697" s="0" t="n">
        <f aca="false">IF(AND(OR(Dashboard!$B$5="All",D2697=Dashboard!$B$5),OR(Dashboard!$D$5="All",N2697=Dashboard!$D$5),OR(AND(C2697&lt;&gt;"",C2697&gt;=Dashboard!$F$5,C2697&lt;=Dashboard!$H$5),AND(C2697="",Dashboard!$F$5&lt;=1980,Dashboard!$H$5&gt;=2016))),1,0)</f>
        <v>1</v>
      </c>
      <c r="Q2697" s="0" t="n">
        <f aca="false">J2697*P2697+ROW()*0.00000001</f>
        <v>0.76002697</v>
      </c>
    </row>
    <row r="2698" customFormat="false" ht="15" hidden="false" customHeight="false" outlineLevel="0" collapsed="false">
      <c r="A2698" s="0" t="s">
        <v>151</v>
      </c>
      <c r="B2698" s="0" t="s">
        <v>97</v>
      </c>
      <c r="C2698" s="0" t="n">
        <v>2011</v>
      </c>
      <c r="D2698" s="0" t="s">
        <v>58</v>
      </c>
      <c r="E2698" s="0" t="s">
        <v>142</v>
      </c>
      <c r="F2698" s="0" t="n">
        <v>0.3</v>
      </c>
      <c r="G2698" s="0" t="n">
        <v>0.37</v>
      </c>
      <c r="H2698" s="0" t="n">
        <v>0.03</v>
      </c>
      <c r="I2698" s="0" t="n">
        <v>0.07</v>
      </c>
      <c r="J2698" s="0" t="n">
        <v>0.76</v>
      </c>
      <c r="K2698" s="0" t="n">
        <v>52</v>
      </c>
      <c r="L2698" s="0" t="n">
        <v>3.3</v>
      </c>
      <c r="M2698" s="0" t="s">
        <v>103</v>
      </c>
      <c r="N2698" s="0" t="s">
        <v>35</v>
      </c>
      <c r="O2698" s="0" t="s">
        <v>53</v>
      </c>
      <c r="P2698" s="0" t="n">
        <f aca="false">IF(AND(OR(Dashboard!$B$5="All",D2698=Dashboard!$B$5),OR(Dashboard!$D$5="All",N2698=Dashboard!$D$5),OR(AND(C2698&lt;&gt;"",C2698&gt;=Dashboard!$F$5,C2698&lt;=Dashboard!$H$5),AND(C2698="",Dashboard!$F$5&lt;=1980,Dashboard!$H$5&gt;=2016))),1,0)</f>
        <v>1</v>
      </c>
      <c r="Q2698" s="0" t="n">
        <f aca="false">J2698*P2698+ROW()*0.00000001</f>
        <v>0.76002698</v>
      </c>
    </row>
    <row r="2699" customFormat="false" ht="15" hidden="false" customHeight="false" outlineLevel="0" collapsed="false">
      <c r="A2699" s="0" t="s">
        <v>888</v>
      </c>
      <c r="B2699" s="0" t="s">
        <v>144</v>
      </c>
      <c r="C2699" s="0" t="n">
        <v>2004</v>
      </c>
      <c r="D2699" s="0" t="s">
        <v>102</v>
      </c>
      <c r="E2699" s="0" t="s">
        <v>649</v>
      </c>
      <c r="F2699" s="0" t="n">
        <v>0.61</v>
      </c>
      <c r="G2699" s="0" t="n">
        <v>0.12</v>
      </c>
      <c r="H2699" s="0" t="n">
        <v>0</v>
      </c>
      <c r="I2699" s="0" t="n">
        <v>0.03</v>
      </c>
      <c r="J2699" s="0" t="n">
        <v>0.76</v>
      </c>
      <c r="K2699" s="0" t="n">
        <v>81</v>
      </c>
      <c r="L2699" s="0" t="n">
        <v>8.8</v>
      </c>
      <c r="M2699" s="0" t="s">
        <v>73</v>
      </c>
      <c r="N2699" s="0" t="s">
        <v>66</v>
      </c>
      <c r="O2699" s="0" t="s">
        <v>42</v>
      </c>
      <c r="P2699" s="0" t="n">
        <f aca="false">IF(AND(OR(Dashboard!$B$5="All",D2699=Dashboard!$B$5),OR(Dashboard!$D$5="All",N2699=Dashboard!$D$5),OR(AND(C2699&lt;&gt;"",C2699&gt;=Dashboard!$F$5,C2699&lt;=Dashboard!$H$5),AND(C2699="",Dashboard!$F$5&lt;=1980,Dashboard!$H$5&gt;=2016))),1,0)</f>
        <v>1</v>
      </c>
      <c r="Q2699" s="0" t="n">
        <f aca="false">J2699*P2699+ROW()*0.00000001</f>
        <v>0.76002699</v>
      </c>
    </row>
    <row r="2700" customFormat="false" ht="15" hidden="false" customHeight="false" outlineLevel="0" collapsed="false">
      <c r="A2700" s="0" t="s">
        <v>2239</v>
      </c>
      <c r="B2700" s="0" t="s">
        <v>85</v>
      </c>
      <c r="C2700" s="0" t="n">
        <v>2004</v>
      </c>
      <c r="D2700" s="0" t="s">
        <v>114</v>
      </c>
      <c r="E2700" s="0" t="s">
        <v>487</v>
      </c>
      <c r="F2700" s="0" t="n">
        <v>0.54</v>
      </c>
      <c r="G2700" s="0" t="n">
        <v>0.2</v>
      </c>
      <c r="H2700" s="0" t="n">
        <v>0</v>
      </c>
      <c r="I2700" s="0" t="n">
        <v>0.01</v>
      </c>
      <c r="J2700" s="0" t="n">
        <v>0.76</v>
      </c>
      <c r="K2700" s="0" t="n">
        <v>39</v>
      </c>
      <c r="L2700" s="0" t="n">
        <v>7.6</v>
      </c>
      <c r="M2700" s="0" t="s">
        <v>36</v>
      </c>
      <c r="N2700" s="0" t="s">
        <v>35</v>
      </c>
      <c r="O2700" s="0" t="s">
        <v>177</v>
      </c>
      <c r="P2700" s="0" t="n">
        <f aca="false">IF(AND(OR(Dashboard!$B$5="All",D2700=Dashboard!$B$5),OR(Dashboard!$D$5="All",N2700=Dashboard!$D$5),OR(AND(C2700&lt;&gt;"",C2700&gt;=Dashboard!$F$5,C2700&lt;=Dashboard!$H$5),AND(C2700="",Dashboard!$F$5&lt;=1980,Dashboard!$H$5&gt;=2016))),1,0)</f>
        <v>1</v>
      </c>
      <c r="Q2700" s="0" t="n">
        <f aca="false">J2700*P2700+ROW()*0.00000001</f>
        <v>0.760027</v>
      </c>
    </row>
    <row r="2701" customFormat="false" ht="15" hidden="false" customHeight="false" outlineLevel="0" collapsed="false">
      <c r="A2701" s="0" t="s">
        <v>1696</v>
      </c>
      <c r="B2701" s="0" t="s">
        <v>33</v>
      </c>
      <c r="C2701" s="0" t="n">
        <v>2009</v>
      </c>
      <c r="D2701" s="0" t="s">
        <v>52</v>
      </c>
      <c r="E2701" s="0" t="s">
        <v>91</v>
      </c>
      <c r="F2701" s="0" t="n">
        <v>0.45</v>
      </c>
      <c r="G2701" s="0" t="n">
        <v>0.23</v>
      </c>
      <c r="H2701" s="0" t="n">
        <v>0</v>
      </c>
      <c r="I2701" s="0" t="n">
        <v>0.07</v>
      </c>
      <c r="J2701" s="0" t="n">
        <v>0.76</v>
      </c>
      <c r="K2701" s="0" t="n">
        <v>87</v>
      </c>
      <c r="L2701" s="0" t="n">
        <v>7.6</v>
      </c>
      <c r="M2701" s="0" t="s">
        <v>103</v>
      </c>
      <c r="N2701" s="0" t="s">
        <v>35</v>
      </c>
      <c r="O2701" s="0" t="s">
        <v>42</v>
      </c>
      <c r="P2701" s="0" t="n">
        <f aca="false">IF(AND(OR(Dashboard!$B$5="All",D2701=Dashboard!$B$5),OR(Dashboard!$D$5="All",N2701=Dashboard!$D$5),OR(AND(C2701&lt;&gt;"",C2701&gt;=Dashboard!$F$5,C2701&lt;=Dashboard!$H$5),AND(C2701="",Dashboard!$F$5&lt;=1980,Dashboard!$H$5&gt;=2016))),1,0)</f>
        <v>1</v>
      </c>
      <c r="Q2701" s="0" t="n">
        <f aca="false">J2701*P2701+ROW()*0.00000001</f>
        <v>0.76002701</v>
      </c>
    </row>
    <row r="2702" customFormat="false" ht="15" hidden="false" customHeight="false" outlineLevel="0" collapsed="false">
      <c r="A2702" s="0" t="s">
        <v>823</v>
      </c>
      <c r="B2702" s="0" t="s">
        <v>64</v>
      </c>
      <c r="C2702" s="0" t="n">
        <v>2010</v>
      </c>
      <c r="D2702" s="0" t="s">
        <v>71</v>
      </c>
      <c r="E2702" s="0" t="s">
        <v>487</v>
      </c>
      <c r="F2702" s="0" t="n">
        <v>0.41</v>
      </c>
      <c r="G2702" s="0" t="n">
        <v>0.27</v>
      </c>
      <c r="H2702" s="0" t="n">
        <v>0</v>
      </c>
      <c r="I2702" s="0" t="n">
        <v>0.07</v>
      </c>
      <c r="J2702" s="0" t="n">
        <v>0.76</v>
      </c>
      <c r="N2702" s="0" t="s">
        <v>66</v>
      </c>
      <c r="P2702" s="0" t="n">
        <f aca="false">IF(AND(OR(Dashboard!$B$5="All",D2702=Dashboard!$B$5),OR(Dashboard!$D$5="All",N2702=Dashboard!$D$5),OR(AND(C2702&lt;&gt;"",C2702&gt;=Dashboard!$F$5,C2702&lt;=Dashboard!$H$5),AND(C2702="",Dashboard!$F$5&lt;=1980,Dashboard!$H$5&gt;=2016))),1,0)</f>
        <v>1</v>
      </c>
      <c r="Q2702" s="0" t="n">
        <f aca="false">J2702*P2702+ROW()*0.00000001</f>
        <v>0.76002702</v>
      </c>
    </row>
    <row r="2703" customFormat="false" ht="15" hidden="false" customHeight="false" outlineLevel="0" collapsed="false">
      <c r="A2703" s="0" t="s">
        <v>2240</v>
      </c>
      <c r="B2703" s="0" t="s">
        <v>76</v>
      </c>
      <c r="C2703" s="0" t="n">
        <v>2002</v>
      </c>
      <c r="D2703" s="0" t="s">
        <v>102</v>
      </c>
      <c r="E2703" s="0" t="s">
        <v>211</v>
      </c>
      <c r="F2703" s="0" t="n">
        <v>0.31</v>
      </c>
      <c r="G2703" s="0" t="n">
        <v>0.24</v>
      </c>
      <c r="H2703" s="0" t="n">
        <v>0.13</v>
      </c>
      <c r="I2703" s="0" t="n">
        <v>0.08</v>
      </c>
      <c r="J2703" s="0" t="n">
        <v>0.76</v>
      </c>
      <c r="N2703" s="0" t="s">
        <v>74</v>
      </c>
      <c r="P2703" s="0" t="n">
        <f aca="false">IF(AND(OR(Dashboard!$B$5="All",D2703=Dashboard!$B$5),OR(Dashboard!$D$5="All",N2703=Dashboard!$D$5),OR(AND(C2703&lt;&gt;"",C2703&gt;=Dashboard!$F$5,C2703&lt;=Dashboard!$H$5),AND(C2703="",Dashboard!$F$5&lt;=1980,Dashboard!$H$5&gt;=2016))),1,0)</f>
        <v>1</v>
      </c>
      <c r="Q2703" s="0" t="n">
        <f aca="false">J2703*P2703+ROW()*0.00000001</f>
        <v>0.76002703</v>
      </c>
    </row>
    <row r="2704" customFormat="false" ht="15" hidden="false" customHeight="false" outlineLevel="0" collapsed="false">
      <c r="A2704" s="0" t="s">
        <v>801</v>
      </c>
      <c r="B2704" s="0" t="s">
        <v>152</v>
      </c>
      <c r="C2704" s="0" t="n">
        <v>2011</v>
      </c>
      <c r="D2704" s="0" t="s">
        <v>56</v>
      </c>
      <c r="E2704" s="0" t="s">
        <v>802</v>
      </c>
      <c r="F2704" s="0" t="n">
        <v>0.33</v>
      </c>
      <c r="G2704" s="0" t="n">
        <v>0.32</v>
      </c>
      <c r="H2704" s="0" t="n">
        <v>0</v>
      </c>
      <c r="I2704" s="0" t="n">
        <v>0.1</v>
      </c>
      <c r="J2704" s="0" t="n">
        <v>0.76</v>
      </c>
      <c r="K2704" s="0" t="n">
        <v>95</v>
      </c>
      <c r="L2704" s="0" t="n">
        <v>8.8</v>
      </c>
      <c r="M2704" s="0" t="s">
        <v>125</v>
      </c>
      <c r="N2704" s="0" t="s">
        <v>152</v>
      </c>
      <c r="O2704" s="0" t="s">
        <v>60</v>
      </c>
      <c r="P2704" s="0" t="n">
        <f aca="false">IF(AND(OR(Dashboard!$B$5="All",D2704=Dashboard!$B$5),OR(Dashboard!$D$5="All",N2704=Dashboard!$D$5),OR(AND(C2704&lt;&gt;"",C2704&gt;=Dashboard!$F$5,C2704&lt;=Dashboard!$H$5),AND(C2704="",Dashboard!$F$5&lt;=1980,Dashboard!$H$5&gt;=2016))),1,0)</f>
        <v>1</v>
      </c>
      <c r="Q2704" s="0" t="n">
        <f aca="false">J2704*P2704+ROW()*0.00000001</f>
        <v>0.76002704</v>
      </c>
    </row>
    <row r="2705" customFormat="false" ht="15" hidden="false" customHeight="false" outlineLevel="0" collapsed="false">
      <c r="A2705" s="0" t="s">
        <v>2075</v>
      </c>
      <c r="B2705" s="0" t="s">
        <v>70</v>
      </c>
      <c r="C2705" s="0" t="n">
        <v>2011</v>
      </c>
      <c r="D2705" s="0" t="s">
        <v>56</v>
      </c>
      <c r="E2705" s="0" t="s">
        <v>72</v>
      </c>
      <c r="F2705" s="0" t="n">
        <v>0.33</v>
      </c>
      <c r="G2705" s="0" t="n">
        <v>0.31</v>
      </c>
      <c r="H2705" s="0" t="n">
        <v>0</v>
      </c>
      <c r="I2705" s="0" t="n">
        <v>0.12</v>
      </c>
      <c r="J2705" s="0" t="n">
        <v>0.76</v>
      </c>
      <c r="K2705" s="0" t="n">
        <v>51</v>
      </c>
      <c r="L2705" s="0" t="n">
        <v>4.9</v>
      </c>
      <c r="M2705" s="0" t="s">
        <v>73</v>
      </c>
      <c r="N2705" s="0" t="s">
        <v>74</v>
      </c>
      <c r="O2705" s="0" t="s">
        <v>53</v>
      </c>
      <c r="P2705" s="0" t="n">
        <f aca="false">IF(AND(OR(Dashboard!$B$5="All",D2705=Dashboard!$B$5),OR(Dashboard!$D$5="All",N2705=Dashboard!$D$5),OR(AND(C2705&lt;&gt;"",C2705&gt;=Dashboard!$F$5,C2705&lt;=Dashboard!$H$5),AND(C2705="",Dashboard!$F$5&lt;=1980,Dashboard!$H$5&gt;=2016))),1,0)</f>
        <v>1</v>
      </c>
      <c r="Q2705" s="0" t="n">
        <f aca="false">J2705*P2705+ROW()*0.00000001</f>
        <v>0.76002705</v>
      </c>
    </row>
    <row r="2706" customFormat="false" ht="15" hidden="false" customHeight="false" outlineLevel="0" collapsed="false">
      <c r="A2706" s="0" t="s">
        <v>1178</v>
      </c>
      <c r="B2706" s="0" t="s">
        <v>33</v>
      </c>
      <c r="C2706" s="0" t="n">
        <v>2010</v>
      </c>
      <c r="D2706" s="0" t="s">
        <v>71</v>
      </c>
      <c r="E2706" s="0" t="s">
        <v>234</v>
      </c>
      <c r="F2706" s="0" t="n">
        <v>0.52</v>
      </c>
      <c r="G2706" s="0" t="n">
        <v>0.18</v>
      </c>
      <c r="H2706" s="0" t="n">
        <v>0</v>
      </c>
      <c r="I2706" s="0" t="n">
        <v>0.06</v>
      </c>
      <c r="J2706" s="0" t="n">
        <v>0.76</v>
      </c>
      <c r="K2706" s="0" t="n">
        <v>71</v>
      </c>
      <c r="L2706" s="0" t="n">
        <v>7.8</v>
      </c>
      <c r="M2706" s="0" t="s">
        <v>103</v>
      </c>
      <c r="N2706" s="0" t="s">
        <v>35</v>
      </c>
      <c r="O2706" s="0" t="s">
        <v>37</v>
      </c>
      <c r="P2706" s="0" t="n">
        <f aca="false">IF(AND(OR(Dashboard!$B$5="All",D2706=Dashboard!$B$5),OR(Dashboard!$D$5="All",N2706=Dashboard!$D$5),OR(AND(C2706&lt;&gt;"",C2706&gt;=Dashboard!$F$5,C2706&lt;=Dashboard!$H$5),AND(C2706="",Dashboard!$F$5&lt;=1980,Dashboard!$H$5&gt;=2016))),1,0)</f>
        <v>1</v>
      </c>
      <c r="Q2706" s="0" t="n">
        <f aca="false">J2706*P2706+ROW()*0.00000001</f>
        <v>0.76002706</v>
      </c>
    </row>
    <row r="2707" customFormat="false" ht="15" hidden="false" customHeight="false" outlineLevel="0" collapsed="false">
      <c r="A2707" s="0" t="s">
        <v>2241</v>
      </c>
      <c r="B2707" s="0" t="s">
        <v>76</v>
      </c>
      <c r="C2707" s="0" t="n">
        <v>2001</v>
      </c>
      <c r="D2707" s="0" t="s">
        <v>102</v>
      </c>
      <c r="E2707" s="0" t="s">
        <v>449</v>
      </c>
      <c r="F2707" s="0" t="n">
        <v>0.37</v>
      </c>
      <c r="G2707" s="0" t="n">
        <v>0.29</v>
      </c>
      <c r="H2707" s="0" t="n">
        <v>0</v>
      </c>
      <c r="I2707" s="0" t="n">
        <v>0.1</v>
      </c>
      <c r="J2707" s="0" t="n">
        <v>0.76</v>
      </c>
      <c r="N2707" s="0" t="s">
        <v>74</v>
      </c>
      <c r="P2707" s="0" t="n">
        <f aca="false">IF(AND(OR(Dashboard!$B$5="All",D2707=Dashboard!$B$5),OR(Dashboard!$D$5="All",N2707=Dashboard!$D$5),OR(AND(C2707&lt;&gt;"",C2707&gt;=Dashboard!$F$5,C2707&lt;=Dashboard!$H$5),AND(C2707="",Dashboard!$F$5&lt;=1980,Dashboard!$H$5&gt;=2016))),1,0)</f>
        <v>1</v>
      </c>
      <c r="Q2707" s="0" t="n">
        <f aca="false">J2707*P2707+ROW()*0.00000001</f>
        <v>0.76002707</v>
      </c>
    </row>
    <row r="2708" customFormat="false" ht="15" hidden="false" customHeight="false" outlineLevel="0" collapsed="false">
      <c r="A2708" s="0" t="s">
        <v>2242</v>
      </c>
      <c r="B2708" s="0" t="s">
        <v>76</v>
      </c>
      <c r="C2708" s="0" t="n">
        <v>2005</v>
      </c>
      <c r="D2708" s="0" t="s">
        <v>71</v>
      </c>
      <c r="E2708" s="0" t="s">
        <v>91</v>
      </c>
      <c r="F2708" s="0" t="n">
        <v>0.57</v>
      </c>
      <c r="G2708" s="0" t="n">
        <v>0.02</v>
      </c>
      <c r="H2708" s="0" t="n">
        <v>0.07</v>
      </c>
      <c r="I2708" s="0" t="n">
        <v>0.09</v>
      </c>
      <c r="J2708" s="0" t="n">
        <v>0.76</v>
      </c>
      <c r="N2708" s="0" t="s">
        <v>74</v>
      </c>
      <c r="P2708" s="0" t="n">
        <f aca="false">IF(AND(OR(Dashboard!$B$5="All",D2708=Dashboard!$B$5),OR(Dashboard!$D$5="All",N2708=Dashboard!$D$5),OR(AND(C2708&lt;&gt;"",C2708&gt;=Dashboard!$F$5,C2708&lt;=Dashboard!$H$5),AND(C2708="",Dashboard!$F$5&lt;=1980,Dashboard!$H$5&gt;=2016))),1,0)</f>
        <v>1</v>
      </c>
      <c r="Q2708" s="0" t="n">
        <f aca="false">J2708*P2708+ROW()*0.00000001</f>
        <v>0.76002708</v>
      </c>
    </row>
    <row r="2709" customFormat="false" ht="15" hidden="false" customHeight="false" outlineLevel="0" collapsed="false">
      <c r="A2709" s="0" t="s">
        <v>1866</v>
      </c>
      <c r="B2709" s="0" t="s">
        <v>64</v>
      </c>
      <c r="C2709" s="0" t="n">
        <v>2010</v>
      </c>
      <c r="D2709" s="0" t="s">
        <v>56</v>
      </c>
      <c r="E2709" s="0" t="s">
        <v>211</v>
      </c>
      <c r="F2709" s="0" t="n">
        <v>0.38</v>
      </c>
      <c r="G2709" s="0" t="n">
        <v>0.23</v>
      </c>
      <c r="H2709" s="0" t="n">
        <v>0.08</v>
      </c>
      <c r="I2709" s="0" t="n">
        <v>0.06</v>
      </c>
      <c r="J2709" s="0" t="n">
        <v>0.76</v>
      </c>
      <c r="N2709" s="0" t="s">
        <v>66</v>
      </c>
      <c r="P2709" s="0" t="n">
        <f aca="false">IF(AND(OR(Dashboard!$B$5="All",D2709=Dashboard!$B$5),OR(Dashboard!$D$5="All",N2709=Dashboard!$D$5),OR(AND(C2709&lt;&gt;"",C2709&gt;=Dashboard!$F$5,C2709&lt;=Dashboard!$H$5),AND(C2709="",Dashboard!$F$5&lt;=1980,Dashboard!$H$5&gt;=2016))),1,0)</f>
        <v>1</v>
      </c>
      <c r="Q2709" s="0" t="n">
        <f aca="false">J2709*P2709+ROW()*0.00000001</f>
        <v>0.76002709</v>
      </c>
    </row>
    <row r="2710" customFormat="false" ht="15" hidden="false" customHeight="false" outlineLevel="0" collapsed="false">
      <c r="A2710" s="0" t="s">
        <v>2243</v>
      </c>
      <c r="B2710" s="0" t="s">
        <v>64</v>
      </c>
      <c r="C2710" s="0" t="n">
        <v>2007</v>
      </c>
      <c r="D2710" s="0" t="s">
        <v>56</v>
      </c>
      <c r="E2710" s="0" t="s">
        <v>257</v>
      </c>
      <c r="F2710" s="0" t="n">
        <v>0.36</v>
      </c>
      <c r="G2710" s="0" t="n">
        <v>0.31</v>
      </c>
      <c r="H2710" s="0" t="n">
        <v>0.01</v>
      </c>
      <c r="I2710" s="0" t="n">
        <v>0.08</v>
      </c>
      <c r="J2710" s="0" t="n">
        <v>0.76</v>
      </c>
      <c r="N2710" s="0" t="s">
        <v>66</v>
      </c>
      <c r="P2710" s="0" t="n">
        <f aca="false">IF(AND(OR(Dashboard!$B$5="All",D2710=Dashboard!$B$5),OR(Dashboard!$D$5="All",N2710=Dashboard!$D$5),OR(AND(C2710&lt;&gt;"",C2710&gt;=Dashboard!$F$5,C2710&lt;=Dashboard!$H$5),AND(C2710="",Dashboard!$F$5&lt;=1980,Dashboard!$H$5&gt;=2016))),1,0)</f>
        <v>1</v>
      </c>
      <c r="Q2710" s="0" t="n">
        <f aca="false">J2710*P2710+ROW()*0.00000001</f>
        <v>0.7600271</v>
      </c>
    </row>
    <row r="2711" customFormat="false" ht="15" hidden="false" customHeight="false" outlineLevel="0" collapsed="false">
      <c r="A2711" s="0" t="s">
        <v>2244</v>
      </c>
      <c r="B2711" s="0" t="s">
        <v>97</v>
      </c>
      <c r="C2711" s="0" t="n">
        <v>2015</v>
      </c>
      <c r="D2711" s="0" t="s">
        <v>46</v>
      </c>
      <c r="E2711" s="0" t="s">
        <v>35</v>
      </c>
      <c r="F2711" s="0" t="n">
        <v>0.16</v>
      </c>
      <c r="G2711" s="0" t="n">
        <v>0.29</v>
      </c>
      <c r="H2711" s="0" t="n">
        <v>0.26</v>
      </c>
      <c r="I2711" s="0" t="n">
        <v>0.04</v>
      </c>
      <c r="J2711" s="0" t="n">
        <v>0.76</v>
      </c>
      <c r="N2711" s="0" t="s">
        <v>35</v>
      </c>
      <c r="P2711" s="0" t="n">
        <f aca="false">IF(AND(OR(Dashboard!$B$5="All",D2711=Dashboard!$B$5),OR(Dashboard!$D$5="All",N2711=Dashboard!$D$5),OR(AND(C2711&lt;&gt;"",C2711&gt;=Dashboard!$F$5,C2711&lt;=Dashboard!$H$5),AND(C2711="",Dashboard!$F$5&lt;=1980,Dashboard!$H$5&gt;=2016))),1,0)</f>
        <v>1</v>
      </c>
      <c r="Q2711" s="0" t="n">
        <f aca="false">J2711*P2711+ROW()*0.00000001</f>
        <v>0.76002711</v>
      </c>
    </row>
    <row r="2712" customFormat="false" ht="15" hidden="false" customHeight="false" outlineLevel="0" collapsed="false">
      <c r="A2712" s="0" t="s">
        <v>2245</v>
      </c>
      <c r="B2712" s="0" t="s">
        <v>45</v>
      </c>
      <c r="C2712" s="0" t="n">
        <v>1991</v>
      </c>
      <c r="D2712" s="0" t="s">
        <v>46</v>
      </c>
      <c r="E2712" s="0" t="s">
        <v>157</v>
      </c>
      <c r="F2712" s="0" t="n">
        <v>0</v>
      </c>
      <c r="G2712" s="0" t="n">
        <v>0</v>
      </c>
      <c r="H2712" s="0" t="n">
        <v>0.76</v>
      </c>
      <c r="I2712" s="0" t="n">
        <v>0</v>
      </c>
      <c r="J2712" s="0" t="n">
        <v>0.76</v>
      </c>
      <c r="N2712" s="0" t="s">
        <v>35</v>
      </c>
      <c r="P2712" s="0" t="n">
        <f aca="false">IF(AND(OR(Dashboard!$B$5="All",D2712=Dashboard!$B$5),OR(Dashboard!$D$5="All",N2712=Dashboard!$D$5),OR(AND(C2712&lt;&gt;"",C2712&gt;=Dashboard!$F$5,C2712&lt;=Dashboard!$H$5),AND(C2712="",Dashboard!$F$5&lt;=1980,Dashboard!$H$5&gt;=2016))),1,0)</f>
        <v>1</v>
      </c>
      <c r="Q2712" s="0" t="n">
        <f aca="false">J2712*P2712+ROW()*0.00000001</f>
        <v>0.76002712</v>
      </c>
    </row>
    <row r="2713" customFormat="false" ht="15" hidden="false" customHeight="false" outlineLevel="0" collapsed="false">
      <c r="A2713" s="0" t="s">
        <v>2246</v>
      </c>
      <c r="B2713" s="0" t="s">
        <v>33</v>
      </c>
      <c r="C2713" s="0" t="n">
        <v>2009</v>
      </c>
      <c r="D2713" s="0" t="s">
        <v>71</v>
      </c>
      <c r="E2713" s="0" t="s">
        <v>142</v>
      </c>
      <c r="F2713" s="0" t="n">
        <v>0.28</v>
      </c>
      <c r="G2713" s="0" t="n">
        <v>0.39</v>
      </c>
      <c r="H2713" s="0" t="n">
        <v>0</v>
      </c>
      <c r="I2713" s="0" t="n">
        <v>0.08</v>
      </c>
      <c r="J2713" s="0" t="n">
        <v>0.75</v>
      </c>
      <c r="K2713" s="0" t="n">
        <v>60</v>
      </c>
      <c r="L2713" s="0" t="n">
        <v>6</v>
      </c>
      <c r="M2713" s="0" t="s">
        <v>125</v>
      </c>
      <c r="N2713" s="0" t="s">
        <v>35</v>
      </c>
      <c r="O2713" s="0" t="s">
        <v>53</v>
      </c>
      <c r="P2713" s="0" t="n">
        <f aca="false">IF(AND(OR(Dashboard!$B$5="All",D2713=Dashboard!$B$5),OR(Dashboard!$D$5="All",N2713=Dashboard!$D$5),OR(AND(C2713&lt;&gt;"",C2713&gt;=Dashboard!$F$5,C2713&lt;=Dashboard!$H$5),AND(C2713="",Dashboard!$F$5&lt;=1980,Dashboard!$H$5&gt;=2016))),1,0)</f>
        <v>1</v>
      </c>
      <c r="Q2713" s="0" t="n">
        <f aca="false">J2713*P2713+ROW()*0.00000001</f>
        <v>0.75002713</v>
      </c>
    </row>
    <row r="2714" customFormat="false" ht="15" hidden="false" customHeight="false" outlineLevel="0" collapsed="false">
      <c r="A2714" s="0" t="s">
        <v>1213</v>
      </c>
      <c r="B2714" s="0" t="s">
        <v>76</v>
      </c>
      <c r="C2714" s="0" t="n">
        <v>2008</v>
      </c>
      <c r="D2714" s="0" t="s">
        <v>16</v>
      </c>
      <c r="E2714" s="0" t="s">
        <v>418</v>
      </c>
      <c r="F2714" s="0" t="n">
        <v>0.21</v>
      </c>
      <c r="G2714" s="0" t="n">
        <v>0</v>
      </c>
      <c r="H2714" s="0" t="n">
        <v>0</v>
      </c>
      <c r="I2714" s="0" t="n">
        <v>0.54</v>
      </c>
      <c r="J2714" s="0" t="n">
        <v>0.75</v>
      </c>
      <c r="K2714" s="0" t="n">
        <v>67</v>
      </c>
      <c r="L2714" s="0" t="n">
        <v>8.4</v>
      </c>
      <c r="M2714" s="0" t="s">
        <v>36</v>
      </c>
      <c r="N2714" s="0" t="s">
        <v>74</v>
      </c>
      <c r="O2714" s="0" t="s">
        <v>67</v>
      </c>
      <c r="P2714" s="0" t="n">
        <f aca="false">IF(AND(OR(Dashboard!$B$5="All",D2714=Dashboard!$B$5),OR(Dashboard!$D$5="All",N2714=Dashboard!$D$5),OR(AND(C2714&lt;&gt;"",C2714&gt;=Dashboard!$F$5,C2714&lt;=Dashboard!$H$5),AND(C2714="",Dashboard!$F$5&lt;=1980,Dashboard!$H$5&gt;=2016))),1,0)</f>
        <v>1</v>
      </c>
      <c r="Q2714" s="0" t="n">
        <f aca="false">J2714*P2714+ROW()*0.00000001</f>
        <v>0.75002714</v>
      </c>
    </row>
    <row r="2715" customFormat="false" ht="15" hidden="false" customHeight="false" outlineLevel="0" collapsed="false">
      <c r="A2715" s="0" t="s">
        <v>2247</v>
      </c>
      <c r="B2715" s="0" t="s">
        <v>97</v>
      </c>
      <c r="C2715" s="0" t="n">
        <v>2013</v>
      </c>
      <c r="D2715" s="0" t="s">
        <v>48</v>
      </c>
      <c r="E2715" s="0" t="s">
        <v>35</v>
      </c>
      <c r="F2715" s="0" t="n">
        <v>0</v>
      </c>
      <c r="G2715" s="0" t="n">
        <v>0.48</v>
      </c>
      <c r="H2715" s="0" t="n">
        <v>0.25</v>
      </c>
      <c r="I2715" s="0" t="n">
        <v>0.03</v>
      </c>
      <c r="J2715" s="0" t="n">
        <v>0.75</v>
      </c>
      <c r="K2715" s="0" t="n">
        <v>81</v>
      </c>
      <c r="L2715" s="0" t="n">
        <v>7.9</v>
      </c>
      <c r="M2715" s="0" t="s">
        <v>125</v>
      </c>
      <c r="N2715" s="0" t="s">
        <v>35</v>
      </c>
      <c r="O2715" s="0" t="s">
        <v>42</v>
      </c>
      <c r="P2715" s="0" t="n">
        <f aca="false">IF(AND(OR(Dashboard!$B$5="All",D2715=Dashboard!$B$5),OR(Dashboard!$D$5="All",N2715=Dashboard!$D$5),OR(AND(C2715&lt;&gt;"",C2715&gt;=Dashboard!$F$5,C2715&lt;=Dashboard!$H$5),AND(C2715="",Dashboard!$F$5&lt;=1980,Dashboard!$H$5&gt;=2016))),1,0)</f>
        <v>1</v>
      </c>
      <c r="Q2715" s="0" t="n">
        <f aca="false">J2715*P2715+ROW()*0.00000001</f>
        <v>0.75002715</v>
      </c>
    </row>
    <row r="2716" customFormat="false" ht="15" hidden="false" customHeight="false" outlineLevel="0" collapsed="false">
      <c r="A2716" s="0" t="s">
        <v>2248</v>
      </c>
      <c r="B2716" s="0" t="s">
        <v>50</v>
      </c>
      <c r="C2716" s="0" t="n">
        <v>2005</v>
      </c>
      <c r="D2716" s="0" t="s">
        <v>52</v>
      </c>
      <c r="E2716" s="0" t="s">
        <v>154</v>
      </c>
      <c r="F2716" s="0" t="n">
        <v>0.69</v>
      </c>
      <c r="G2716" s="0" t="n">
        <v>0</v>
      </c>
      <c r="H2716" s="0" t="n">
        <v>0</v>
      </c>
      <c r="I2716" s="0" t="n">
        <v>0.06</v>
      </c>
      <c r="J2716" s="0" t="n">
        <v>0.75</v>
      </c>
      <c r="N2716" s="0" t="s">
        <v>35</v>
      </c>
      <c r="P2716" s="0" t="n">
        <f aca="false">IF(AND(OR(Dashboard!$B$5="All",D2716=Dashboard!$B$5),OR(Dashboard!$D$5="All",N2716=Dashboard!$D$5),OR(AND(C2716&lt;&gt;"",C2716&gt;=Dashboard!$F$5,C2716&lt;=Dashboard!$H$5),AND(C2716="",Dashboard!$F$5&lt;=1980,Dashboard!$H$5&gt;=2016))),1,0)</f>
        <v>1</v>
      </c>
      <c r="Q2716" s="0" t="n">
        <f aca="false">J2716*P2716+ROW()*0.00000001</f>
        <v>0.75002716</v>
      </c>
    </row>
    <row r="2717" customFormat="false" ht="15" hidden="false" customHeight="false" outlineLevel="0" collapsed="false">
      <c r="A2717" s="0" t="s">
        <v>2249</v>
      </c>
      <c r="B2717" s="0" t="s">
        <v>117</v>
      </c>
      <c r="C2717" s="0" t="n">
        <v>2000</v>
      </c>
      <c r="D2717" s="0" t="s">
        <v>16</v>
      </c>
      <c r="E2717" s="0" t="s">
        <v>211</v>
      </c>
      <c r="F2717" s="0" t="n">
        <v>0.3</v>
      </c>
      <c r="G2717" s="0" t="n">
        <v>0.21</v>
      </c>
      <c r="H2717" s="0" t="n">
        <v>0.2</v>
      </c>
      <c r="I2717" s="0" t="n">
        <v>0.05</v>
      </c>
      <c r="J2717" s="0" t="n">
        <v>0.75</v>
      </c>
      <c r="K2717" s="0" t="n">
        <v>76</v>
      </c>
      <c r="L2717" s="0" t="n">
        <v>8.9</v>
      </c>
      <c r="M2717" s="0" t="s">
        <v>36</v>
      </c>
      <c r="N2717" s="0" t="s">
        <v>74</v>
      </c>
      <c r="O2717" s="0" t="s">
        <v>37</v>
      </c>
      <c r="P2717" s="0" t="n">
        <f aca="false">IF(AND(OR(Dashboard!$B$5="All",D2717=Dashboard!$B$5),OR(Dashboard!$D$5="All",N2717=Dashboard!$D$5),OR(AND(C2717&lt;&gt;"",C2717&gt;=Dashboard!$F$5,C2717&lt;=Dashboard!$H$5),AND(C2717="",Dashboard!$F$5&lt;=1980,Dashboard!$H$5&gt;=2016))),1,0)</f>
        <v>1</v>
      </c>
      <c r="Q2717" s="0" t="n">
        <f aca="false">J2717*P2717+ROW()*0.00000001</f>
        <v>0.75002717</v>
      </c>
    </row>
    <row r="2718" customFormat="false" ht="15" hidden="false" customHeight="false" outlineLevel="0" collapsed="false">
      <c r="A2718" s="0" t="s">
        <v>2250</v>
      </c>
      <c r="B2718" s="0" t="s">
        <v>97</v>
      </c>
      <c r="C2718" s="0" t="n">
        <v>2015</v>
      </c>
      <c r="D2718" s="0" t="s">
        <v>52</v>
      </c>
      <c r="E2718" s="0" t="s">
        <v>35</v>
      </c>
      <c r="F2718" s="0" t="n">
        <v>0.03</v>
      </c>
      <c r="G2718" s="0" t="n">
        <v>0.66</v>
      </c>
      <c r="H2718" s="0" t="n">
        <v>0.02</v>
      </c>
      <c r="I2718" s="0" t="n">
        <v>0.04</v>
      </c>
      <c r="J2718" s="0" t="n">
        <v>0.75</v>
      </c>
      <c r="N2718" s="0" t="s">
        <v>35</v>
      </c>
      <c r="P2718" s="0" t="n">
        <f aca="false">IF(AND(OR(Dashboard!$B$5="All",D2718=Dashboard!$B$5),OR(Dashboard!$D$5="All",N2718=Dashboard!$D$5),OR(AND(C2718&lt;&gt;"",C2718&gt;=Dashboard!$F$5,C2718&lt;=Dashboard!$H$5),AND(C2718="",Dashboard!$F$5&lt;=1980,Dashboard!$H$5&gt;=2016))),1,0)</f>
        <v>1</v>
      </c>
      <c r="Q2718" s="0" t="n">
        <f aca="false">J2718*P2718+ROW()*0.00000001</f>
        <v>0.75002718</v>
      </c>
    </row>
    <row r="2719" customFormat="false" ht="15" hidden="false" customHeight="false" outlineLevel="0" collapsed="false">
      <c r="A2719" s="0" t="s">
        <v>2251</v>
      </c>
      <c r="B2719" s="0" t="s">
        <v>94</v>
      </c>
      <c r="C2719" s="0" t="n">
        <v>2016</v>
      </c>
      <c r="D2719" s="0" t="s">
        <v>56</v>
      </c>
      <c r="E2719" s="0" t="s">
        <v>142</v>
      </c>
      <c r="F2719" s="0" t="n">
        <v>0.34</v>
      </c>
      <c r="G2719" s="0" t="n">
        <v>0.25</v>
      </c>
      <c r="H2719" s="0" t="n">
        <v>0.05</v>
      </c>
      <c r="I2719" s="0" t="n">
        <v>0.12</v>
      </c>
      <c r="J2719" s="0" t="n">
        <v>0.75</v>
      </c>
      <c r="K2719" s="0" t="n">
        <v>89</v>
      </c>
      <c r="L2719" s="0" t="n">
        <v>8.4</v>
      </c>
      <c r="M2719" s="0" t="s">
        <v>73</v>
      </c>
      <c r="N2719" s="0" t="s">
        <v>74</v>
      </c>
      <c r="O2719" s="0" t="s">
        <v>42</v>
      </c>
      <c r="P2719" s="0" t="n">
        <f aca="false">IF(AND(OR(Dashboard!$B$5="All",D2719=Dashboard!$B$5),OR(Dashboard!$D$5="All",N2719=Dashboard!$D$5),OR(AND(C2719&lt;&gt;"",C2719&gt;=Dashboard!$F$5,C2719&lt;=Dashboard!$H$5),AND(C2719="",Dashboard!$F$5&lt;=1980,Dashboard!$H$5&gt;=2016))),1,0)</f>
        <v>1</v>
      </c>
      <c r="Q2719" s="0" t="n">
        <f aca="false">J2719*P2719+ROW()*0.00000001</f>
        <v>0.75002719</v>
      </c>
    </row>
    <row r="2720" customFormat="false" ht="15" hidden="false" customHeight="false" outlineLevel="0" collapsed="false">
      <c r="A2720" s="0" t="s">
        <v>2252</v>
      </c>
      <c r="B2720" s="0" t="s">
        <v>70</v>
      </c>
      <c r="C2720" s="0" t="n">
        <v>2006</v>
      </c>
      <c r="D2720" s="0" t="s">
        <v>71</v>
      </c>
      <c r="E2720" s="0" t="s">
        <v>89</v>
      </c>
      <c r="F2720" s="0" t="n">
        <v>0.18</v>
      </c>
      <c r="G2720" s="0" t="n">
        <v>0.37</v>
      </c>
      <c r="H2720" s="0" t="n">
        <v>0.06</v>
      </c>
      <c r="I2720" s="0" t="n">
        <v>0.14</v>
      </c>
      <c r="J2720" s="0" t="n">
        <v>0.75</v>
      </c>
      <c r="K2720" s="0" t="n">
        <v>55</v>
      </c>
      <c r="L2720" s="0" t="n">
        <v>5.8</v>
      </c>
      <c r="M2720" s="0" t="s">
        <v>103</v>
      </c>
      <c r="N2720" s="0" t="s">
        <v>74</v>
      </c>
      <c r="O2720" s="0" t="s">
        <v>53</v>
      </c>
      <c r="P2720" s="0" t="n">
        <f aca="false">IF(AND(OR(Dashboard!$B$5="All",D2720=Dashboard!$B$5),OR(Dashboard!$D$5="All",N2720=Dashboard!$D$5),OR(AND(C2720&lt;&gt;"",C2720&gt;=Dashboard!$F$5,C2720&lt;=Dashboard!$H$5),AND(C2720="",Dashboard!$F$5&lt;=1980,Dashboard!$H$5&gt;=2016))),1,0)</f>
        <v>1</v>
      </c>
      <c r="Q2720" s="0" t="n">
        <f aca="false">J2720*P2720+ROW()*0.00000001</f>
        <v>0.7500272</v>
      </c>
    </row>
    <row r="2721" customFormat="false" ht="15" hidden="false" customHeight="false" outlineLevel="0" collapsed="false">
      <c r="A2721" s="0" t="s">
        <v>440</v>
      </c>
      <c r="B2721" s="0" t="s">
        <v>172</v>
      </c>
      <c r="C2721" s="0" t="n">
        <v>2015</v>
      </c>
      <c r="D2721" s="0" t="s">
        <v>71</v>
      </c>
      <c r="E2721" s="0" t="s">
        <v>220</v>
      </c>
      <c r="F2721" s="0" t="n">
        <v>0.41</v>
      </c>
      <c r="G2721" s="0" t="n">
        <v>0.26</v>
      </c>
      <c r="H2721" s="0" t="n">
        <v>0.01</v>
      </c>
      <c r="I2721" s="0" t="n">
        <v>0.07</v>
      </c>
      <c r="J2721" s="0" t="n">
        <v>0.75</v>
      </c>
      <c r="K2721" s="0" t="n">
        <v>95</v>
      </c>
      <c r="L2721" s="0" t="n">
        <v>7.3</v>
      </c>
      <c r="M2721" s="0" t="s">
        <v>73</v>
      </c>
      <c r="N2721" s="0" t="s">
        <v>66</v>
      </c>
      <c r="O2721" s="0" t="s">
        <v>60</v>
      </c>
      <c r="P2721" s="0" t="n">
        <f aca="false">IF(AND(OR(Dashboard!$B$5="All",D2721=Dashboard!$B$5),OR(Dashboard!$D$5="All",N2721=Dashboard!$D$5),OR(AND(C2721&lt;&gt;"",C2721&gt;=Dashboard!$F$5,C2721&lt;=Dashboard!$H$5),AND(C2721="",Dashboard!$F$5&lt;=1980,Dashboard!$H$5&gt;=2016))),1,0)</f>
        <v>1</v>
      </c>
      <c r="Q2721" s="0" t="n">
        <f aca="false">J2721*P2721+ROW()*0.00000001</f>
        <v>0.75002721</v>
      </c>
    </row>
    <row r="2722" customFormat="false" ht="15" hidden="false" customHeight="false" outlineLevel="0" collapsed="false">
      <c r="A2722" s="0" t="s">
        <v>1401</v>
      </c>
      <c r="B2722" s="0" t="s">
        <v>64</v>
      </c>
      <c r="C2722" s="0" t="n">
        <v>2006</v>
      </c>
      <c r="D2722" s="0" t="s">
        <v>34</v>
      </c>
      <c r="E2722" s="0" t="s">
        <v>72</v>
      </c>
      <c r="F2722" s="0" t="n">
        <v>0.28</v>
      </c>
      <c r="G2722" s="0" t="n">
        <v>0.38</v>
      </c>
      <c r="H2722" s="0" t="n">
        <v>0</v>
      </c>
      <c r="I2722" s="0" t="n">
        <v>0.08</v>
      </c>
      <c r="J2722" s="0" t="n">
        <v>0.75</v>
      </c>
      <c r="K2722" s="0" t="n">
        <v>81</v>
      </c>
      <c r="L2722" s="0" t="n">
        <v>7.8</v>
      </c>
      <c r="M2722" s="0" t="s">
        <v>36</v>
      </c>
      <c r="N2722" s="0" t="s">
        <v>66</v>
      </c>
      <c r="O2722" s="0" t="s">
        <v>42</v>
      </c>
      <c r="P2722" s="0" t="n">
        <f aca="false">IF(AND(OR(Dashboard!$B$5="All",D2722=Dashboard!$B$5),OR(Dashboard!$D$5="All",N2722=Dashboard!$D$5),OR(AND(C2722&lt;&gt;"",C2722&gt;=Dashboard!$F$5,C2722&lt;=Dashboard!$H$5),AND(C2722="",Dashboard!$F$5&lt;=1980,Dashboard!$H$5&gt;=2016))),1,0)</f>
        <v>1</v>
      </c>
      <c r="Q2722" s="0" t="n">
        <f aca="false">J2722*P2722+ROW()*0.00000001</f>
        <v>0.75002722</v>
      </c>
    </row>
    <row r="2723" customFormat="false" ht="15" hidden="false" customHeight="false" outlineLevel="0" collapsed="false">
      <c r="A2723" s="0" t="s">
        <v>2253</v>
      </c>
      <c r="B2723" s="0" t="s">
        <v>33</v>
      </c>
      <c r="C2723" s="0" t="n">
        <v>2009</v>
      </c>
      <c r="D2723" s="0" t="s">
        <v>48</v>
      </c>
      <c r="E2723" s="0" t="s">
        <v>418</v>
      </c>
      <c r="F2723" s="0" t="n">
        <v>0.28</v>
      </c>
      <c r="G2723" s="0" t="n">
        <v>0.39</v>
      </c>
      <c r="H2723" s="0" t="n">
        <v>0</v>
      </c>
      <c r="I2723" s="0" t="n">
        <v>0.08</v>
      </c>
      <c r="J2723" s="0" t="n">
        <v>0.75</v>
      </c>
      <c r="K2723" s="0" t="n">
        <v>58</v>
      </c>
      <c r="L2723" s="0" t="n">
        <v>6</v>
      </c>
      <c r="M2723" s="0" t="s">
        <v>36</v>
      </c>
      <c r="N2723" s="0" t="s">
        <v>35</v>
      </c>
      <c r="O2723" s="0" t="s">
        <v>53</v>
      </c>
      <c r="P2723" s="0" t="n">
        <f aca="false">IF(AND(OR(Dashboard!$B$5="All",D2723=Dashboard!$B$5),OR(Dashboard!$D$5="All",N2723=Dashboard!$D$5),OR(AND(C2723&lt;&gt;"",C2723&gt;=Dashboard!$F$5,C2723&lt;=Dashboard!$H$5),AND(C2723="",Dashboard!$F$5&lt;=1980,Dashboard!$H$5&gt;=2016))),1,0)</f>
        <v>1</v>
      </c>
      <c r="Q2723" s="0" t="n">
        <f aca="false">J2723*P2723+ROW()*0.00000001</f>
        <v>0.75002723</v>
      </c>
    </row>
    <row r="2724" customFormat="false" ht="15" hidden="false" customHeight="false" outlineLevel="0" collapsed="false">
      <c r="A2724" s="0" t="s">
        <v>2254</v>
      </c>
      <c r="B2724" s="0" t="s">
        <v>33</v>
      </c>
      <c r="C2724" s="0" t="n">
        <v>2011</v>
      </c>
      <c r="D2724" s="0" t="s">
        <v>71</v>
      </c>
      <c r="E2724" s="0" t="s">
        <v>35</v>
      </c>
      <c r="F2724" s="0" t="n">
        <v>0.26</v>
      </c>
      <c r="G2724" s="0" t="n">
        <v>0.19</v>
      </c>
      <c r="H2724" s="0" t="n">
        <v>0.27</v>
      </c>
      <c r="I2724" s="0" t="n">
        <v>0.04</v>
      </c>
      <c r="J2724" s="0" t="n">
        <v>0.75</v>
      </c>
      <c r="K2724" s="0" t="n">
        <v>60</v>
      </c>
      <c r="L2724" s="0" t="n">
        <v>7</v>
      </c>
      <c r="M2724" s="0" t="s">
        <v>36</v>
      </c>
      <c r="N2724" s="0" t="s">
        <v>35</v>
      </c>
      <c r="O2724" s="0" t="s">
        <v>53</v>
      </c>
      <c r="P2724" s="0" t="n">
        <f aca="false">IF(AND(OR(Dashboard!$B$5="All",D2724=Dashboard!$B$5),OR(Dashboard!$D$5="All",N2724=Dashboard!$D$5),OR(AND(C2724&lt;&gt;"",C2724&gt;=Dashboard!$F$5,C2724&lt;=Dashboard!$H$5),AND(C2724="",Dashboard!$F$5&lt;=1980,Dashboard!$H$5&gt;=2016))),1,0)</f>
        <v>1</v>
      </c>
      <c r="Q2724" s="0" t="n">
        <f aca="false">J2724*P2724+ROW()*0.00000001</f>
        <v>0.75002724</v>
      </c>
    </row>
    <row r="2725" customFormat="false" ht="15" hidden="false" customHeight="false" outlineLevel="0" collapsed="false">
      <c r="A2725" s="0" t="s">
        <v>2093</v>
      </c>
      <c r="B2725" s="0" t="s">
        <v>70</v>
      </c>
      <c r="C2725" s="0" t="n">
        <v>2010</v>
      </c>
      <c r="D2725" s="0" t="s">
        <v>52</v>
      </c>
      <c r="E2725" s="0" t="s">
        <v>91</v>
      </c>
      <c r="F2725" s="0" t="n">
        <v>0.47</v>
      </c>
      <c r="G2725" s="0" t="n">
        <v>0.19</v>
      </c>
      <c r="H2725" s="0" t="n">
        <v>0</v>
      </c>
      <c r="I2725" s="0" t="n">
        <v>0.1</v>
      </c>
      <c r="J2725" s="0" t="n">
        <v>0.75</v>
      </c>
      <c r="K2725" s="0" t="n">
        <v>86</v>
      </c>
      <c r="L2725" s="0" t="n">
        <v>7.8</v>
      </c>
      <c r="M2725" s="0" t="s">
        <v>103</v>
      </c>
      <c r="N2725" s="0" t="s">
        <v>74</v>
      </c>
      <c r="O2725" s="0" t="s">
        <v>42</v>
      </c>
      <c r="P2725" s="0" t="n">
        <f aca="false">IF(AND(OR(Dashboard!$B$5="All",D2725=Dashboard!$B$5),OR(Dashboard!$D$5="All",N2725=Dashboard!$D$5),OR(AND(C2725&lt;&gt;"",C2725&gt;=Dashboard!$F$5,C2725&lt;=Dashboard!$H$5),AND(C2725="",Dashboard!$F$5&lt;=1980,Dashboard!$H$5&gt;=2016))),1,0)</f>
        <v>1</v>
      </c>
      <c r="Q2725" s="0" t="n">
        <f aca="false">J2725*P2725+ROW()*0.00000001</f>
        <v>0.75002725</v>
      </c>
    </row>
    <row r="2726" customFormat="false" ht="15" hidden="false" customHeight="false" outlineLevel="0" collapsed="false">
      <c r="A2726" s="0" t="s">
        <v>1431</v>
      </c>
      <c r="B2726" s="0" t="s">
        <v>164</v>
      </c>
      <c r="C2726" s="0" t="n">
        <v>2008</v>
      </c>
      <c r="D2726" s="0" t="s">
        <v>102</v>
      </c>
      <c r="E2726" s="0" t="s">
        <v>418</v>
      </c>
      <c r="F2726" s="0" t="n">
        <v>0.41</v>
      </c>
      <c r="G2726" s="0" t="n">
        <v>0.2</v>
      </c>
      <c r="H2726" s="0" t="n">
        <v>0</v>
      </c>
      <c r="I2726" s="0" t="n">
        <v>0.14</v>
      </c>
      <c r="J2726" s="0" t="n">
        <v>0.75</v>
      </c>
      <c r="K2726" s="0" t="n">
        <v>72</v>
      </c>
      <c r="L2726" s="0" t="n">
        <v>6</v>
      </c>
      <c r="M2726" s="0" t="s">
        <v>103</v>
      </c>
      <c r="N2726" s="0" t="s">
        <v>74</v>
      </c>
      <c r="O2726" s="0" t="s">
        <v>37</v>
      </c>
      <c r="P2726" s="0" t="n">
        <f aca="false">IF(AND(OR(Dashboard!$B$5="All",D2726=Dashboard!$B$5),OR(Dashboard!$D$5="All",N2726=Dashboard!$D$5),OR(AND(C2726&lt;&gt;"",C2726&gt;=Dashboard!$F$5,C2726&lt;=Dashboard!$H$5),AND(C2726="",Dashboard!$F$5&lt;=1980,Dashboard!$H$5&gt;=2016))),1,0)</f>
        <v>1</v>
      </c>
      <c r="Q2726" s="0" t="n">
        <f aca="false">J2726*P2726+ROW()*0.00000001</f>
        <v>0.75002726</v>
      </c>
    </row>
    <row r="2727" customFormat="false" ht="15" hidden="false" customHeight="false" outlineLevel="0" collapsed="false">
      <c r="A2727" s="0" t="s">
        <v>1042</v>
      </c>
      <c r="B2727" s="0" t="s">
        <v>97</v>
      </c>
      <c r="C2727" s="0" t="n">
        <v>2012</v>
      </c>
      <c r="D2727" s="0" t="s">
        <v>71</v>
      </c>
      <c r="E2727" s="0" t="s">
        <v>243</v>
      </c>
      <c r="F2727" s="0" t="n">
        <v>0.41</v>
      </c>
      <c r="G2727" s="0" t="n">
        <v>0.28</v>
      </c>
      <c r="H2727" s="0" t="n">
        <v>0</v>
      </c>
      <c r="I2727" s="0" t="n">
        <v>0.06</v>
      </c>
      <c r="J2727" s="0" t="n">
        <v>0.75</v>
      </c>
      <c r="K2727" s="0" t="n">
        <v>72</v>
      </c>
      <c r="L2727" s="0" t="n">
        <v>5.2</v>
      </c>
      <c r="M2727" s="0" t="s">
        <v>125</v>
      </c>
      <c r="N2727" s="0" t="s">
        <v>35</v>
      </c>
      <c r="O2727" s="0" t="s">
        <v>37</v>
      </c>
      <c r="P2727" s="0" t="n">
        <f aca="false">IF(AND(OR(Dashboard!$B$5="All",D2727=Dashboard!$B$5),OR(Dashboard!$D$5="All",N2727=Dashboard!$D$5),OR(AND(C2727&lt;&gt;"",C2727&gt;=Dashboard!$F$5,C2727&lt;=Dashboard!$H$5),AND(C2727="",Dashboard!$F$5&lt;=1980,Dashboard!$H$5&gt;=2016))),1,0)</f>
        <v>1</v>
      </c>
      <c r="Q2727" s="0" t="n">
        <f aca="false">J2727*P2727+ROW()*0.00000001</f>
        <v>0.75002727</v>
      </c>
    </row>
    <row r="2728" customFormat="false" ht="15" hidden="false" customHeight="false" outlineLevel="0" collapsed="false">
      <c r="A2728" s="0" t="s">
        <v>2255</v>
      </c>
      <c r="B2728" s="0" t="s">
        <v>70</v>
      </c>
      <c r="C2728" s="0" t="n">
        <v>2012</v>
      </c>
      <c r="D2728" s="0" t="s">
        <v>102</v>
      </c>
      <c r="E2728" s="0" t="s">
        <v>328</v>
      </c>
      <c r="F2728" s="0" t="n">
        <v>0.35</v>
      </c>
      <c r="G2728" s="0" t="n">
        <v>0.23</v>
      </c>
      <c r="H2728" s="0" t="n">
        <v>0.07</v>
      </c>
      <c r="I2728" s="0" t="n">
        <v>0.09</v>
      </c>
      <c r="J2728" s="0" t="n">
        <v>0.75</v>
      </c>
      <c r="K2728" s="0" t="n">
        <v>81</v>
      </c>
      <c r="L2728" s="0" t="n">
        <v>6.7</v>
      </c>
      <c r="M2728" s="0" t="s">
        <v>103</v>
      </c>
      <c r="N2728" s="0" t="s">
        <v>74</v>
      </c>
      <c r="O2728" s="0" t="s">
        <v>42</v>
      </c>
      <c r="P2728" s="0" t="n">
        <f aca="false">IF(AND(OR(Dashboard!$B$5="All",D2728=Dashboard!$B$5),OR(Dashboard!$D$5="All",N2728=Dashboard!$D$5),OR(AND(C2728&lt;&gt;"",C2728&gt;=Dashboard!$F$5,C2728&lt;=Dashboard!$H$5),AND(C2728="",Dashboard!$F$5&lt;=1980,Dashboard!$H$5&gt;=2016))),1,0)</f>
        <v>1</v>
      </c>
      <c r="Q2728" s="0" t="n">
        <f aca="false">J2728*P2728+ROW()*0.00000001</f>
        <v>0.75002728</v>
      </c>
    </row>
    <row r="2729" customFormat="false" ht="15" hidden="false" customHeight="false" outlineLevel="0" collapsed="false">
      <c r="A2729" s="0" t="s">
        <v>2256</v>
      </c>
      <c r="B2729" s="0" t="s">
        <v>76</v>
      </c>
      <c r="C2729" s="0" t="n">
        <v>2004</v>
      </c>
      <c r="D2729" s="0" t="s">
        <v>71</v>
      </c>
      <c r="E2729" s="0" t="s">
        <v>91</v>
      </c>
      <c r="F2729" s="0" t="n">
        <v>0.37</v>
      </c>
      <c r="G2729" s="0" t="n">
        <v>0.29</v>
      </c>
      <c r="H2729" s="0" t="n">
        <v>0</v>
      </c>
      <c r="I2729" s="0" t="n">
        <v>0.1</v>
      </c>
      <c r="J2729" s="0" t="n">
        <v>0.75</v>
      </c>
      <c r="K2729" s="0" t="n">
        <v>69</v>
      </c>
      <c r="L2729" s="0" t="n">
        <v>6.5</v>
      </c>
      <c r="M2729" s="0" t="s">
        <v>36</v>
      </c>
      <c r="N2729" s="0" t="s">
        <v>74</v>
      </c>
      <c r="O2729" s="0" t="s">
        <v>67</v>
      </c>
      <c r="P2729" s="0" t="n">
        <f aca="false">IF(AND(OR(Dashboard!$B$5="All",D2729=Dashboard!$B$5),OR(Dashboard!$D$5="All",N2729=Dashboard!$D$5),OR(AND(C2729&lt;&gt;"",C2729&gt;=Dashboard!$F$5,C2729&lt;=Dashboard!$H$5),AND(C2729="",Dashboard!$F$5&lt;=1980,Dashboard!$H$5&gt;=2016))),1,0)</f>
        <v>1</v>
      </c>
      <c r="Q2729" s="0" t="n">
        <f aca="false">J2729*P2729+ROW()*0.00000001</f>
        <v>0.75002729</v>
      </c>
    </row>
    <row r="2730" customFormat="false" ht="15" hidden="false" customHeight="false" outlineLevel="0" collapsed="false">
      <c r="A2730" s="0" t="s">
        <v>2257</v>
      </c>
      <c r="B2730" s="0" t="s">
        <v>108</v>
      </c>
      <c r="C2730" s="0" t="n">
        <v>1997</v>
      </c>
      <c r="D2730" s="0" t="s">
        <v>41</v>
      </c>
      <c r="E2730" s="0" t="s">
        <v>214</v>
      </c>
      <c r="F2730" s="0" t="n">
        <v>0.63</v>
      </c>
      <c r="G2730" s="0" t="n">
        <v>0.11</v>
      </c>
      <c r="H2730" s="0" t="n">
        <v>0</v>
      </c>
      <c r="I2730" s="0" t="n">
        <v>0.01</v>
      </c>
      <c r="J2730" s="0" t="n">
        <v>0.75</v>
      </c>
      <c r="N2730" s="0" t="s">
        <v>35</v>
      </c>
      <c r="P2730" s="0" t="n">
        <f aca="false">IF(AND(OR(Dashboard!$B$5="All",D2730=Dashboard!$B$5),OR(Dashboard!$D$5="All",N2730=Dashboard!$D$5),OR(AND(C2730&lt;&gt;"",C2730&gt;=Dashboard!$F$5,C2730&lt;=Dashboard!$H$5),AND(C2730="",Dashboard!$F$5&lt;=1980,Dashboard!$H$5&gt;=2016))),1,0)</f>
        <v>1</v>
      </c>
      <c r="Q2730" s="0" t="n">
        <f aca="false">J2730*P2730+ROW()*0.00000001</f>
        <v>0.7500273</v>
      </c>
    </row>
    <row r="2731" customFormat="false" ht="15" hidden="false" customHeight="false" outlineLevel="0" collapsed="false">
      <c r="A2731" s="0" t="s">
        <v>2258</v>
      </c>
      <c r="B2731" s="0" t="s">
        <v>76</v>
      </c>
      <c r="C2731" s="0" t="n">
        <v>2001</v>
      </c>
      <c r="D2731" s="0" t="s">
        <v>56</v>
      </c>
      <c r="E2731" s="0" t="s">
        <v>220</v>
      </c>
      <c r="F2731" s="0" t="n">
        <v>0.3</v>
      </c>
      <c r="G2731" s="0" t="n">
        <v>0.24</v>
      </c>
      <c r="H2731" s="0" t="n">
        <v>0.13</v>
      </c>
      <c r="I2731" s="0" t="n">
        <v>0.08</v>
      </c>
      <c r="J2731" s="0" t="n">
        <v>0.75</v>
      </c>
      <c r="K2731" s="0" t="n">
        <v>78</v>
      </c>
      <c r="L2731" s="0" t="n">
        <v>7.4</v>
      </c>
      <c r="M2731" s="0" t="s">
        <v>73</v>
      </c>
      <c r="N2731" s="0" t="s">
        <v>74</v>
      </c>
      <c r="O2731" s="0" t="s">
        <v>37</v>
      </c>
      <c r="P2731" s="0" t="n">
        <f aca="false">IF(AND(OR(Dashboard!$B$5="All",D2731=Dashboard!$B$5),OR(Dashboard!$D$5="All",N2731=Dashboard!$D$5),OR(AND(C2731&lt;&gt;"",C2731&gt;=Dashboard!$F$5,C2731&lt;=Dashboard!$H$5),AND(C2731="",Dashboard!$F$5&lt;=1980,Dashboard!$H$5&gt;=2016))),1,0)</f>
        <v>1</v>
      </c>
      <c r="Q2731" s="0" t="n">
        <f aca="false">J2731*P2731+ROW()*0.00000001</f>
        <v>0.75002731</v>
      </c>
    </row>
    <row r="2732" customFormat="false" ht="15" hidden="false" customHeight="false" outlineLevel="0" collapsed="false">
      <c r="A2732" s="0" t="s">
        <v>2259</v>
      </c>
      <c r="B2732" s="0" t="s">
        <v>117</v>
      </c>
      <c r="C2732" s="0" t="n">
        <v>1997</v>
      </c>
      <c r="D2732" s="0" t="s">
        <v>102</v>
      </c>
      <c r="E2732" s="0" t="s">
        <v>229</v>
      </c>
      <c r="F2732" s="0" t="n">
        <v>0.28</v>
      </c>
      <c r="G2732" s="0" t="n">
        <v>0.19</v>
      </c>
      <c r="H2732" s="0" t="n">
        <v>0.23</v>
      </c>
      <c r="I2732" s="0" t="n">
        <v>0.05</v>
      </c>
      <c r="J2732" s="0" t="n">
        <v>0.75</v>
      </c>
      <c r="N2732" s="0" t="s">
        <v>74</v>
      </c>
      <c r="P2732" s="0" t="n">
        <f aca="false">IF(AND(OR(Dashboard!$B$5="All",D2732=Dashboard!$B$5),OR(Dashboard!$D$5="All",N2732=Dashboard!$D$5),OR(AND(C2732&lt;&gt;"",C2732&gt;=Dashboard!$F$5,C2732&lt;=Dashboard!$H$5),AND(C2732="",Dashboard!$F$5&lt;=1980,Dashboard!$H$5&gt;=2016))),1,0)</f>
        <v>1</v>
      </c>
      <c r="Q2732" s="0" t="n">
        <f aca="false">J2732*P2732+ROW()*0.00000001</f>
        <v>0.75002732</v>
      </c>
    </row>
    <row r="2733" customFormat="false" ht="15" hidden="false" customHeight="false" outlineLevel="0" collapsed="false">
      <c r="A2733" s="0" t="s">
        <v>2243</v>
      </c>
      <c r="B2733" s="0" t="s">
        <v>70</v>
      </c>
      <c r="C2733" s="0" t="n">
        <v>2007</v>
      </c>
      <c r="D2733" s="0" t="s">
        <v>56</v>
      </c>
      <c r="E2733" s="0" t="s">
        <v>257</v>
      </c>
      <c r="F2733" s="0" t="n">
        <v>0.29</v>
      </c>
      <c r="G2733" s="0" t="n">
        <v>0.32</v>
      </c>
      <c r="H2733" s="0" t="n">
        <v>0.01</v>
      </c>
      <c r="I2733" s="0" t="n">
        <v>0.13</v>
      </c>
      <c r="J2733" s="0" t="n">
        <v>0.75</v>
      </c>
      <c r="N2733" s="0" t="s">
        <v>74</v>
      </c>
      <c r="P2733" s="0" t="n">
        <f aca="false">IF(AND(OR(Dashboard!$B$5="All",D2733=Dashboard!$B$5),OR(Dashboard!$D$5="All",N2733=Dashboard!$D$5),OR(AND(C2733&lt;&gt;"",C2733&gt;=Dashboard!$F$5,C2733&lt;=Dashboard!$H$5),AND(C2733="",Dashboard!$F$5&lt;=1980,Dashboard!$H$5&gt;=2016))),1,0)</f>
        <v>1</v>
      </c>
      <c r="Q2733" s="0" t="n">
        <f aca="false">J2733*P2733+ROW()*0.00000001</f>
        <v>0.75002733</v>
      </c>
    </row>
    <row r="2734" customFormat="false" ht="15" hidden="false" customHeight="false" outlineLevel="0" collapsed="false">
      <c r="A2734" s="0" t="s">
        <v>2260</v>
      </c>
      <c r="B2734" s="0" t="s">
        <v>33</v>
      </c>
      <c r="C2734" s="0" t="n">
        <v>2009</v>
      </c>
      <c r="D2734" s="0" t="s">
        <v>34</v>
      </c>
      <c r="E2734" s="0" t="s">
        <v>2261</v>
      </c>
      <c r="F2734" s="0" t="n">
        <v>0.66</v>
      </c>
      <c r="G2734" s="0" t="n">
        <v>0.04</v>
      </c>
      <c r="H2734" s="0" t="n">
        <v>0</v>
      </c>
      <c r="I2734" s="0" t="n">
        <v>0.05</v>
      </c>
      <c r="J2734" s="0" t="n">
        <v>0.75</v>
      </c>
      <c r="M2734" s="0" t="s">
        <v>103</v>
      </c>
      <c r="N2734" s="0" t="s">
        <v>35</v>
      </c>
      <c r="P2734" s="0" t="n">
        <f aca="false">IF(AND(OR(Dashboard!$B$5="All",D2734=Dashboard!$B$5),OR(Dashboard!$D$5="All",N2734=Dashboard!$D$5),OR(AND(C2734&lt;&gt;"",C2734&gt;=Dashboard!$F$5,C2734&lt;=Dashboard!$H$5),AND(C2734="",Dashboard!$F$5&lt;=1980,Dashboard!$H$5&gt;=2016))),1,0)</f>
        <v>1</v>
      </c>
      <c r="Q2734" s="0" t="n">
        <f aca="false">J2734*P2734+ROW()*0.00000001</f>
        <v>0.75002734</v>
      </c>
    </row>
    <row r="2735" customFormat="false" ht="15" hidden="false" customHeight="false" outlineLevel="0" collapsed="false">
      <c r="A2735" s="0" t="s">
        <v>2262</v>
      </c>
      <c r="B2735" s="0" t="s">
        <v>94</v>
      </c>
      <c r="C2735" s="0" t="n">
        <v>2014</v>
      </c>
      <c r="D2735" s="0" t="s">
        <v>34</v>
      </c>
      <c r="E2735" s="0" t="s">
        <v>220</v>
      </c>
      <c r="F2735" s="0" t="n">
        <v>0.09</v>
      </c>
      <c r="G2735" s="0" t="n">
        <v>0.45</v>
      </c>
      <c r="H2735" s="0" t="n">
        <v>0.11</v>
      </c>
      <c r="I2735" s="0" t="n">
        <v>0.1</v>
      </c>
      <c r="J2735" s="0" t="n">
        <v>0.75</v>
      </c>
      <c r="K2735" s="0" t="n">
        <v>82</v>
      </c>
      <c r="L2735" s="0" t="n">
        <v>7.2</v>
      </c>
      <c r="M2735" s="0" t="s">
        <v>36</v>
      </c>
      <c r="N2735" s="0" t="s">
        <v>74</v>
      </c>
      <c r="O2735" s="0" t="s">
        <v>42</v>
      </c>
      <c r="P2735" s="0" t="n">
        <f aca="false">IF(AND(OR(Dashboard!$B$5="All",D2735=Dashboard!$B$5),OR(Dashboard!$D$5="All",N2735=Dashboard!$D$5),OR(AND(C2735&lt;&gt;"",C2735&gt;=Dashboard!$F$5,C2735&lt;=Dashboard!$H$5),AND(C2735="",Dashboard!$F$5&lt;=1980,Dashboard!$H$5&gt;=2016))),1,0)</f>
        <v>1</v>
      </c>
      <c r="Q2735" s="0" t="n">
        <f aca="false">J2735*P2735+ROW()*0.00000001</f>
        <v>0.75002735</v>
      </c>
    </row>
    <row r="2736" customFormat="false" ht="15" hidden="false" customHeight="false" outlineLevel="0" collapsed="false">
      <c r="A2736" s="0" t="s">
        <v>692</v>
      </c>
      <c r="B2736" s="0" t="s">
        <v>144</v>
      </c>
      <c r="C2736" s="0" t="n">
        <v>2004</v>
      </c>
      <c r="D2736" s="0" t="s">
        <v>34</v>
      </c>
      <c r="E2736" s="0" t="s">
        <v>91</v>
      </c>
      <c r="F2736" s="0" t="n">
        <v>0.48</v>
      </c>
      <c r="G2736" s="0" t="n">
        <v>0.24</v>
      </c>
      <c r="H2736" s="0" t="n">
        <v>0</v>
      </c>
      <c r="I2736" s="0" t="n">
        <v>0.03</v>
      </c>
      <c r="J2736" s="0" t="n">
        <v>0.75</v>
      </c>
      <c r="K2736" s="0" t="n">
        <v>83</v>
      </c>
      <c r="L2736" s="0" t="n">
        <v>7.8</v>
      </c>
      <c r="M2736" s="0" t="s">
        <v>103</v>
      </c>
      <c r="N2736" s="0" t="s">
        <v>66</v>
      </c>
      <c r="O2736" s="0" t="s">
        <v>42</v>
      </c>
      <c r="P2736" s="0" t="n">
        <f aca="false">IF(AND(OR(Dashboard!$B$5="All",D2736=Dashboard!$B$5),OR(Dashboard!$D$5="All",N2736=Dashboard!$D$5),OR(AND(C2736&lt;&gt;"",C2736&gt;=Dashboard!$F$5,C2736&lt;=Dashboard!$H$5),AND(C2736="",Dashboard!$F$5&lt;=1980,Dashboard!$H$5&gt;=2016))),1,0)</f>
        <v>1</v>
      </c>
      <c r="Q2736" s="0" t="n">
        <f aca="false">J2736*P2736+ROW()*0.00000001</f>
        <v>0.75002736</v>
      </c>
    </row>
    <row r="2737" customFormat="false" ht="15" hidden="false" customHeight="false" outlineLevel="0" collapsed="false">
      <c r="A2737" s="0" t="s">
        <v>285</v>
      </c>
      <c r="B2737" s="0" t="s">
        <v>164</v>
      </c>
      <c r="C2737" s="0" t="n">
        <v>2005</v>
      </c>
      <c r="D2737" s="0" t="s">
        <v>34</v>
      </c>
      <c r="E2737" s="0" t="s">
        <v>142</v>
      </c>
      <c r="F2737" s="0" t="n">
        <v>0.69</v>
      </c>
      <c r="G2737" s="0" t="n">
        <v>0</v>
      </c>
      <c r="H2737" s="0" t="n">
        <v>0</v>
      </c>
      <c r="I2737" s="0" t="n">
        <v>0.06</v>
      </c>
      <c r="J2737" s="0" t="n">
        <v>0.75</v>
      </c>
      <c r="K2737" s="0" t="n">
        <v>75</v>
      </c>
      <c r="L2737" s="0" t="n">
        <v>7.9</v>
      </c>
      <c r="M2737" s="0" t="s">
        <v>36</v>
      </c>
      <c r="N2737" s="0" t="s">
        <v>74</v>
      </c>
      <c r="O2737" s="0" t="s">
        <v>37</v>
      </c>
      <c r="P2737" s="0" t="n">
        <f aca="false">IF(AND(OR(Dashboard!$B$5="All",D2737=Dashboard!$B$5),OR(Dashboard!$D$5="All",N2737=Dashboard!$D$5),OR(AND(C2737&lt;&gt;"",C2737&gt;=Dashboard!$F$5,C2737&lt;=Dashboard!$H$5),AND(C2737="",Dashboard!$F$5&lt;=1980,Dashboard!$H$5&gt;=2016))),1,0)</f>
        <v>1</v>
      </c>
      <c r="Q2737" s="0" t="n">
        <f aca="false">J2737*P2737+ROW()*0.00000001</f>
        <v>0.75002737</v>
      </c>
    </row>
    <row r="2738" customFormat="false" ht="15" hidden="false" customHeight="false" outlineLevel="0" collapsed="false">
      <c r="A2738" s="0" t="s">
        <v>2263</v>
      </c>
      <c r="B2738" s="0" t="s">
        <v>33</v>
      </c>
      <c r="C2738" s="0" t="n">
        <v>2009</v>
      </c>
      <c r="D2738" s="0" t="s">
        <v>52</v>
      </c>
      <c r="E2738" s="0" t="s">
        <v>2264</v>
      </c>
      <c r="F2738" s="0" t="n">
        <v>0</v>
      </c>
      <c r="G2738" s="0" t="n">
        <v>0.67</v>
      </c>
      <c r="H2738" s="0" t="n">
        <v>0</v>
      </c>
      <c r="I2738" s="0" t="n">
        <v>0.08</v>
      </c>
      <c r="J2738" s="0" t="n">
        <v>0.75</v>
      </c>
      <c r="N2738" s="0" t="s">
        <v>35</v>
      </c>
      <c r="P2738" s="0" t="n">
        <f aca="false">IF(AND(OR(Dashboard!$B$5="All",D2738=Dashboard!$B$5),OR(Dashboard!$D$5="All",N2738=Dashboard!$D$5),OR(AND(C2738&lt;&gt;"",C2738&gt;=Dashboard!$F$5,C2738&lt;=Dashboard!$H$5),AND(C2738="",Dashboard!$F$5&lt;=1980,Dashboard!$H$5&gt;=2016))),1,0)</f>
        <v>1</v>
      </c>
      <c r="Q2738" s="0" t="n">
        <f aca="false">J2738*P2738+ROW()*0.00000001</f>
        <v>0.75002738</v>
      </c>
    </row>
    <row r="2739" customFormat="false" ht="15" hidden="false" customHeight="false" outlineLevel="0" collapsed="false">
      <c r="A2739" s="0" t="s">
        <v>2265</v>
      </c>
      <c r="B2739" s="0" t="s">
        <v>33</v>
      </c>
      <c r="C2739" s="0" t="n">
        <v>2010</v>
      </c>
      <c r="D2739" s="0" t="s">
        <v>114</v>
      </c>
      <c r="E2739" s="0" t="s">
        <v>124</v>
      </c>
      <c r="F2739" s="0" t="n">
        <v>0.21</v>
      </c>
      <c r="G2739" s="0" t="n">
        <v>0.46</v>
      </c>
      <c r="H2739" s="0" t="n">
        <v>0</v>
      </c>
      <c r="I2739" s="0" t="n">
        <v>0.08</v>
      </c>
      <c r="J2739" s="0" t="n">
        <v>0.75</v>
      </c>
      <c r="K2739" s="0" t="n">
        <v>62</v>
      </c>
      <c r="L2739" s="0" t="n">
        <v>7.6</v>
      </c>
      <c r="M2739" s="0" t="s">
        <v>125</v>
      </c>
      <c r="N2739" s="0" t="s">
        <v>35</v>
      </c>
      <c r="O2739" s="0" t="s">
        <v>67</v>
      </c>
      <c r="P2739" s="0" t="n">
        <f aca="false">IF(AND(OR(Dashboard!$B$5="All",D2739=Dashboard!$B$5),OR(Dashboard!$D$5="All",N2739=Dashboard!$D$5),OR(AND(C2739&lt;&gt;"",C2739&gt;=Dashboard!$F$5,C2739&lt;=Dashboard!$H$5),AND(C2739="",Dashboard!$F$5&lt;=1980,Dashboard!$H$5&gt;=2016))),1,0)</f>
        <v>1</v>
      </c>
      <c r="Q2739" s="0" t="n">
        <f aca="false">J2739*P2739+ROW()*0.00000001</f>
        <v>0.75002739</v>
      </c>
    </row>
    <row r="2740" customFormat="false" ht="15" hidden="false" customHeight="false" outlineLevel="0" collapsed="false">
      <c r="A2740" s="0" t="s">
        <v>2266</v>
      </c>
      <c r="B2740" s="0" t="s">
        <v>76</v>
      </c>
      <c r="C2740" s="0" t="n">
        <v>2001</v>
      </c>
      <c r="D2740" s="0" t="s">
        <v>102</v>
      </c>
      <c r="E2740" s="0" t="s">
        <v>211</v>
      </c>
      <c r="F2740" s="0" t="n">
        <v>0.22</v>
      </c>
      <c r="G2740" s="0" t="n">
        <v>0.17</v>
      </c>
      <c r="H2740" s="0" t="n">
        <v>0.3</v>
      </c>
      <c r="I2740" s="0" t="n">
        <v>0.06</v>
      </c>
      <c r="J2740" s="0" t="n">
        <v>0.75</v>
      </c>
      <c r="K2740" s="0" t="n">
        <v>81</v>
      </c>
      <c r="L2740" s="0" t="n">
        <v>7.9</v>
      </c>
      <c r="M2740" s="0" t="s">
        <v>103</v>
      </c>
      <c r="N2740" s="0" t="s">
        <v>74</v>
      </c>
      <c r="O2740" s="0" t="s">
        <v>42</v>
      </c>
      <c r="P2740" s="0" t="n">
        <f aca="false">IF(AND(OR(Dashboard!$B$5="All",D2740=Dashboard!$B$5),OR(Dashboard!$D$5="All",N2740=Dashboard!$D$5),OR(AND(C2740&lt;&gt;"",C2740&gt;=Dashboard!$F$5,C2740&lt;=Dashboard!$H$5),AND(C2740="",Dashboard!$F$5&lt;=1980,Dashboard!$H$5&gt;=2016))),1,0)</f>
        <v>1</v>
      </c>
      <c r="Q2740" s="0" t="n">
        <f aca="false">J2740*P2740+ROW()*0.00000001</f>
        <v>0.7500274</v>
      </c>
    </row>
    <row r="2741" customFormat="false" ht="15" hidden="false" customHeight="false" outlineLevel="0" collapsed="false">
      <c r="A2741" s="0" t="s">
        <v>2267</v>
      </c>
      <c r="B2741" s="0" t="s">
        <v>76</v>
      </c>
      <c r="C2741" s="0" t="n">
        <v>2006</v>
      </c>
      <c r="D2741" s="0" t="s">
        <v>34</v>
      </c>
      <c r="E2741" s="0" t="s">
        <v>142</v>
      </c>
      <c r="F2741" s="0" t="n">
        <v>0.62</v>
      </c>
      <c r="G2741" s="0" t="n">
        <v>0.02</v>
      </c>
      <c r="H2741" s="0" t="n">
        <v>0</v>
      </c>
      <c r="I2741" s="0" t="n">
        <v>0.1</v>
      </c>
      <c r="J2741" s="0" t="n">
        <v>0.75</v>
      </c>
      <c r="K2741" s="0" t="n">
        <v>76</v>
      </c>
      <c r="L2741" s="0" t="n">
        <v>9</v>
      </c>
      <c r="M2741" s="0" t="s">
        <v>36</v>
      </c>
      <c r="N2741" s="0" t="s">
        <v>74</v>
      </c>
      <c r="O2741" s="0" t="s">
        <v>37</v>
      </c>
      <c r="P2741" s="0" t="n">
        <f aca="false">IF(AND(OR(Dashboard!$B$5="All",D2741=Dashboard!$B$5),OR(Dashboard!$D$5="All",N2741=Dashboard!$D$5),OR(AND(C2741&lt;&gt;"",C2741&gt;=Dashboard!$F$5,C2741&lt;=Dashboard!$H$5),AND(C2741="",Dashboard!$F$5&lt;=1980,Dashboard!$H$5&gt;=2016))),1,0)</f>
        <v>1</v>
      </c>
      <c r="Q2741" s="0" t="n">
        <f aca="false">J2741*P2741+ROW()*0.00000001</f>
        <v>0.75002741</v>
      </c>
    </row>
    <row r="2742" customFormat="false" ht="15" hidden="false" customHeight="false" outlineLevel="0" collapsed="false">
      <c r="A2742" s="0" t="s">
        <v>2268</v>
      </c>
      <c r="B2742" s="0" t="s">
        <v>64</v>
      </c>
      <c r="C2742" s="0" t="n">
        <v>2008</v>
      </c>
      <c r="D2742" s="0" t="s">
        <v>71</v>
      </c>
      <c r="E2742" s="0" t="s">
        <v>2269</v>
      </c>
      <c r="F2742" s="0" t="n">
        <v>0.46</v>
      </c>
      <c r="G2742" s="0" t="n">
        <v>0.2</v>
      </c>
      <c r="H2742" s="0" t="n">
        <v>0.01</v>
      </c>
      <c r="I2742" s="0" t="n">
        <v>0.07</v>
      </c>
      <c r="J2742" s="0" t="n">
        <v>0.75</v>
      </c>
      <c r="K2742" s="0" t="n">
        <v>69</v>
      </c>
      <c r="L2742" s="0" t="n">
        <v>7.1</v>
      </c>
      <c r="M2742" s="0" t="s">
        <v>73</v>
      </c>
      <c r="N2742" s="0" t="s">
        <v>66</v>
      </c>
      <c r="O2742" s="0" t="s">
        <v>67</v>
      </c>
      <c r="P2742" s="0" t="n">
        <f aca="false">IF(AND(OR(Dashboard!$B$5="All",D2742=Dashboard!$B$5),OR(Dashboard!$D$5="All",N2742=Dashboard!$D$5),OR(AND(C2742&lt;&gt;"",C2742&gt;=Dashboard!$F$5,C2742&lt;=Dashboard!$H$5),AND(C2742="",Dashboard!$F$5&lt;=1980,Dashboard!$H$5&gt;=2016))),1,0)</f>
        <v>1</v>
      </c>
      <c r="Q2742" s="0" t="n">
        <f aca="false">J2742*P2742+ROW()*0.00000001</f>
        <v>0.75002742</v>
      </c>
    </row>
    <row r="2743" customFormat="false" ht="15" hidden="false" customHeight="false" outlineLevel="0" collapsed="false">
      <c r="A2743" s="0" t="s">
        <v>1152</v>
      </c>
      <c r="B2743" s="0" t="s">
        <v>94</v>
      </c>
      <c r="C2743" s="0" t="n">
        <v>2014</v>
      </c>
      <c r="D2743" s="0" t="s">
        <v>46</v>
      </c>
      <c r="E2743" s="0" t="s">
        <v>157</v>
      </c>
      <c r="F2743" s="0" t="n">
        <v>0.33</v>
      </c>
      <c r="G2743" s="0" t="n">
        <v>0.23</v>
      </c>
      <c r="H2743" s="0" t="n">
        <v>0.08</v>
      </c>
      <c r="I2743" s="0" t="n">
        <v>0.11</v>
      </c>
      <c r="J2743" s="0" t="n">
        <v>0.75</v>
      </c>
      <c r="N2743" s="0" t="s">
        <v>74</v>
      </c>
      <c r="P2743" s="0" t="n">
        <f aca="false">IF(AND(OR(Dashboard!$B$5="All",D2743=Dashboard!$B$5),OR(Dashboard!$D$5="All",N2743=Dashboard!$D$5),OR(AND(C2743&lt;&gt;"",C2743&gt;=Dashboard!$F$5,C2743&lt;=Dashboard!$H$5),AND(C2743="",Dashboard!$F$5&lt;=1980,Dashboard!$H$5&gt;=2016))),1,0)</f>
        <v>1</v>
      </c>
      <c r="Q2743" s="0" t="n">
        <f aca="false">J2743*P2743+ROW()*0.00000001</f>
        <v>0.75002743</v>
      </c>
    </row>
    <row r="2744" customFormat="false" ht="15" hidden="false" customHeight="false" outlineLevel="0" collapsed="false">
      <c r="A2744" s="0" t="s">
        <v>2270</v>
      </c>
      <c r="B2744" s="0" t="s">
        <v>164</v>
      </c>
      <c r="C2744" s="0" t="n">
        <v>2005</v>
      </c>
      <c r="D2744" s="0" t="s">
        <v>56</v>
      </c>
      <c r="E2744" s="0" t="s">
        <v>220</v>
      </c>
      <c r="F2744" s="0" t="n">
        <v>0.28</v>
      </c>
      <c r="G2744" s="0" t="n">
        <v>0.29</v>
      </c>
      <c r="H2744" s="0" t="n">
        <v>0</v>
      </c>
      <c r="I2744" s="0" t="n">
        <v>0.17</v>
      </c>
      <c r="J2744" s="0" t="n">
        <v>0.75</v>
      </c>
      <c r="K2744" s="0" t="n">
        <v>59</v>
      </c>
      <c r="L2744" s="0" t="n">
        <v>6.5</v>
      </c>
      <c r="M2744" s="0" t="s">
        <v>103</v>
      </c>
      <c r="N2744" s="0" t="s">
        <v>74</v>
      </c>
      <c r="O2744" s="0" t="s">
        <v>53</v>
      </c>
      <c r="P2744" s="0" t="n">
        <f aca="false">IF(AND(OR(Dashboard!$B$5="All",D2744=Dashboard!$B$5),OR(Dashboard!$D$5="All",N2744=Dashboard!$D$5),OR(AND(C2744&lt;&gt;"",C2744&gt;=Dashboard!$F$5,C2744&lt;=Dashboard!$H$5),AND(C2744="",Dashboard!$F$5&lt;=1980,Dashboard!$H$5&gt;=2016))),1,0)</f>
        <v>1</v>
      </c>
      <c r="Q2744" s="0" t="n">
        <f aca="false">J2744*P2744+ROW()*0.00000001</f>
        <v>0.75002744</v>
      </c>
    </row>
    <row r="2745" customFormat="false" ht="15" hidden="false" customHeight="false" outlineLevel="0" collapsed="false">
      <c r="A2745" s="0" t="s">
        <v>2271</v>
      </c>
      <c r="B2745" s="0" t="s">
        <v>50</v>
      </c>
      <c r="C2745" s="0" t="n">
        <v>2007</v>
      </c>
      <c r="D2745" s="0" t="s">
        <v>46</v>
      </c>
      <c r="E2745" s="0" t="s">
        <v>157</v>
      </c>
      <c r="F2745" s="0" t="n">
        <v>0.38</v>
      </c>
      <c r="G2745" s="0" t="n">
        <v>0.03</v>
      </c>
      <c r="H2745" s="0" t="n">
        <v>0.3</v>
      </c>
      <c r="I2745" s="0" t="n">
        <v>0.04</v>
      </c>
      <c r="J2745" s="0" t="n">
        <v>0.75</v>
      </c>
      <c r="K2745" s="0" t="n">
        <v>80</v>
      </c>
      <c r="L2745" s="0" t="n">
        <v>6.9</v>
      </c>
      <c r="M2745" s="0" t="s">
        <v>125</v>
      </c>
      <c r="N2745" s="0" t="s">
        <v>35</v>
      </c>
      <c r="O2745" s="0" t="s">
        <v>37</v>
      </c>
      <c r="P2745" s="0" t="n">
        <f aca="false">IF(AND(OR(Dashboard!$B$5="All",D2745=Dashboard!$B$5),OR(Dashboard!$D$5="All",N2745=Dashboard!$D$5),OR(AND(C2745&lt;&gt;"",C2745&gt;=Dashboard!$F$5,C2745&lt;=Dashboard!$H$5),AND(C2745="",Dashboard!$F$5&lt;=1980,Dashboard!$H$5&gt;=2016))),1,0)</f>
        <v>1</v>
      </c>
      <c r="Q2745" s="0" t="n">
        <f aca="false">J2745*P2745+ROW()*0.00000001</f>
        <v>0.75002745</v>
      </c>
    </row>
    <row r="2746" customFormat="false" ht="15" hidden="false" customHeight="false" outlineLevel="0" collapsed="false">
      <c r="A2746" s="0" t="s">
        <v>2272</v>
      </c>
      <c r="B2746" s="0" t="s">
        <v>50</v>
      </c>
      <c r="C2746" s="0" t="n">
        <v>2006</v>
      </c>
      <c r="D2746" s="0" t="s">
        <v>102</v>
      </c>
      <c r="E2746" s="0" t="s">
        <v>35</v>
      </c>
      <c r="F2746" s="0" t="n">
        <v>0</v>
      </c>
      <c r="G2746" s="0" t="n">
        <v>0</v>
      </c>
      <c r="H2746" s="0" t="n">
        <v>0.74</v>
      </c>
      <c r="I2746" s="0" t="n">
        <v>0</v>
      </c>
      <c r="J2746" s="0" t="n">
        <v>0.74</v>
      </c>
      <c r="N2746" s="0" t="s">
        <v>35</v>
      </c>
      <c r="P2746" s="0" t="n">
        <f aca="false">IF(AND(OR(Dashboard!$B$5="All",D2746=Dashboard!$B$5),OR(Dashboard!$D$5="All",N2746=Dashboard!$D$5),OR(AND(C2746&lt;&gt;"",C2746&gt;=Dashboard!$F$5,C2746&lt;=Dashboard!$H$5),AND(C2746="",Dashboard!$F$5&lt;=1980,Dashboard!$H$5&gt;=2016))),1,0)</f>
        <v>1</v>
      </c>
      <c r="Q2746" s="0" t="n">
        <f aca="false">J2746*P2746+ROW()*0.00000001</f>
        <v>0.74002746</v>
      </c>
    </row>
    <row r="2747" customFormat="false" ht="15" hidden="false" customHeight="false" outlineLevel="0" collapsed="false">
      <c r="A2747" s="0" t="s">
        <v>2273</v>
      </c>
      <c r="B2747" s="0" t="s">
        <v>76</v>
      </c>
      <c r="C2747" s="0" t="n">
        <v>2001</v>
      </c>
      <c r="D2747" s="0" t="s">
        <v>52</v>
      </c>
      <c r="E2747" s="0" t="s">
        <v>89</v>
      </c>
      <c r="F2747" s="0" t="n">
        <v>0.36</v>
      </c>
      <c r="G2747" s="0" t="n">
        <v>0.28</v>
      </c>
      <c r="H2747" s="0" t="n">
        <v>0</v>
      </c>
      <c r="I2747" s="0" t="n">
        <v>0.1</v>
      </c>
      <c r="J2747" s="0" t="n">
        <v>0.74</v>
      </c>
      <c r="N2747" s="0" t="s">
        <v>74</v>
      </c>
      <c r="P2747" s="0" t="n">
        <f aca="false">IF(AND(OR(Dashboard!$B$5="All",D2747=Dashboard!$B$5),OR(Dashboard!$D$5="All",N2747=Dashboard!$D$5),OR(AND(C2747&lt;&gt;"",C2747&gt;=Dashboard!$F$5,C2747&lt;=Dashboard!$H$5),AND(C2747="",Dashboard!$F$5&lt;=1980,Dashboard!$H$5&gt;=2016))),1,0)</f>
        <v>1</v>
      </c>
      <c r="Q2747" s="0" t="n">
        <f aca="false">J2747*P2747+ROW()*0.00000001</f>
        <v>0.74002747</v>
      </c>
    </row>
    <row r="2748" customFormat="false" ht="15" hidden="false" customHeight="false" outlineLevel="0" collapsed="false">
      <c r="A2748" s="0" t="s">
        <v>2274</v>
      </c>
      <c r="B2748" s="0" t="s">
        <v>70</v>
      </c>
      <c r="C2748" s="0" t="n">
        <v>2009</v>
      </c>
      <c r="D2748" s="0" t="s">
        <v>71</v>
      </c>
      <c r="E2748" s="0" t="s">
        <v>142</v>
      </c>
      <c r="F2748" s="0" t="n">
        <v>0.38</v>
      </c>
      <c r="G2748" s="0" t="n">
        <v>0.25</v>
      </c>
      <c r="H2748" s="0" t="n">
        <v>0</v>
      </c>
      <c r="I2748" s="0" t="n">
        <v>0.11</v>
      </c>
      <c r="J2748" s="0" t="n">
        <v>0.74</v>
      </c>
      <c r="K2748" s="0" t="n">
        <v>54</v>
      </c>
      <c r="L2748" s="0" t="n">
        <v>7.1</v>
      </c>
      <c r="M2748" s="0" t="s">
        <v>103</v>
      </c>
      <c r="N2748" s="0" t="s">
        <v>74</v>
      </c>
      <c r="O2748" s="0" t="s">
        <v>53</v>
      </c>
      <c r="P2748" s="0" t="n">
        <f aca="false">IF(AND(OR(Dashboard!$B$5="All",D2748=Dashboard!$B$5),OR(Dashboard!$D$5="All",N2748=Dashboard!$D$5),OR(AND(C2748&lt;&gt;"",C2748&gt;=Dashboard!$F$5,C2748&lt;=Dashboard!$H$5),AND(C2748="",Dashboard!$F$5&lt;=1980,Dashboard!$H$5&gt;=2016))),1,0)</f>
        <v>1</v>
      </c>
      <c r="Q2748" s="0" t="n">
        <f aca="false">J2748*P2748+ROW()*0.00000001</f>
        <v>0.74002748</v>
      </c>
    </row>
    <row r="2749" customFormat="false" ht="15" hidden="false" customHeight="false" outlineLevel="0" collapsed="false">
      <c r="A2749" s="0" t="s">
        <v>1827</v>
      </c>
      <c r="B2749" s="0" t="s">
        <v>70</v>
      </c>
      <c r="C2749" s="0" t="n">
        <v>2009</v>
      </c>
      <c r="D2749" s="0" t="s">
        <v>52</v>
      </c>
      <c r="E2749" s="0" t="s">
        <v>91</v>
      </c>
      <c r="F2749" s="0" t="n">
        <v>0.41</v>
      </c>
      <c r="G2749" s="0" t="n">
        <v>0.23</v>
      </c>
      <c r="H2749" s="0" t="n">
        <v>0</v>
      </c>
      <c r="I2749" s="0" t="n">
        <v>0.11</v>
      </c>
      <c r="J2749" s="0" t="n">
        <v>0.74</v>
      </c>
      <c r="K2749" s="0" t="n">
        <v>76</v>
      </c>
      <c r="L2749" s="0" t="n">
        <v>5.7</v>
      </c>
      <c r="M2749" s="0" t="s">
        <v>125</v>
      </c>
      <c r="N2749" s="0" t="s">
        <v>74</v>
      </c>
      <c r="O2749" s="0" t="s">
        <v>37</v>
      </c>
      <c r="P2749" s="0" t="n">
        <f aca="false">IF(AND(OR(Dashboard!$B$5="All",D2749=Dashboard!$B$5),OR(Dashboard!$D$5="All",N2749=Dashboard!$D$5),OR(AND(C2749&lt;&gt;"",C2749&gt;=Dashboard!$F$5,C2749&lt;=Dashboard!$H$5),AND(C2749="",Dashboard!$F$5&lt;=1980,Dashboard!$H$5&gt;=2016))),1,0)</f>
        <v>1</v>
      </c>
      <c r="Q2749" s="0" t="n">
        <f aca="false">J2749*P2749+ROW()*0.00000001</f>
        <v>0.74002749</v>
      </c>
    </row>
    <row r="2750" customFormat="false" ht="15" hidden="false" customHeight="false" outlineLevel="0" collapsed="false">
      <c r="A2750" s="0" t="s">
        <v>2275</v>
      </c>
      <c r="B2750" s="0" t="s">
        <v>76</v>
      </c>
      <c r="C2750" s="0" t="n">
        <v>2001</v>
      </c>
      <c r="D2750" s="0" t="s">
        <v>41</v>
      </c>
      <c r="E2750" s="0" t="s">
        <v>449</v>
      </c>
      <c r="F2750" s="0" t="n">
        <v>0.36</v>
      </c>
      <c r="G2750" s="0" t="n">
        <v>0.28</v>
      </c>
      <c r="H2750" s="0" t="n">
        <v>0</v>
      </c>
      <c r="I2750" s="0" t="n">
        <v>0.1</v>
      </c>
      <c r="J2750" s="0" t="n">
        <v>0.74</v>
      </c>
      <c r="K2750" s="0" t="n">
        <v>79</v>
      </c>
      <c r="L2750" s="0" t="n">
        <v>7.7</v>
      </c>
      <c r="M2750" s="0" t="s">
        <v>36</v>
      </c>
      <c r="N2750" s="0" t="s">
        <v>74</v>
      </c>
      <c r="O2750" s="0" t="s">
        <v>37</v>
      </c>
      <c r="P2750" s="0" t="n">
        <f aca="false">IF(AND(OR(Dashboard!$B$5="All",D2750=Dashboard!$B$5),OR(Dashboard!$D$5="All",N2750=Dashboard!$D$5),OR(AND(C2750&lt;&gt;"",C2750&gt;=Dashboard!$F$5,C2750&lt;=Dashboard!$H$5),AND(C2750="",Dashboard!$F$5&lt;=1980,Dashboard!$H$5&gt;=2016))),1,0)</f>
        <v>1</v>
      </c>
      <c r="Q2750" s="0" t="n">
        <f aca="false">J2750*P2750+ROW()*0.00000001</f>
        <v>0.7400275</v>
      </c>
    </row>
    <row r="2751" customFormat="false" ht="15" hidden="false" customHeight="false" outlineLevel="0" collapsed="false">
      <c r="A2751" s="0" t="s">
        <v>2276</v>
      </c>
      <c r="B2751" s="0" t="s">
        <v>50</v>
      </c>
      <c r="C2751" s="0" t="n">
        <v>2007</v>
      </c>
      <c r="D2751" s="0" t="s">
        <v>46</v>
      </c>
      <c r="E2751" s="0" t="s">
        <v>487</v>
      </c>
      <c r="F2751" s="0" t="n">
        <v>0.66</v>
      </c>
      <c r="G2751" s="0" t="n">
        <v>0.02</v>
      </c>
      <c r="H2751" s="0" t="n">
        <v>0</v>
      </c>
      <c r="I2751" s="0" t="n">
        <v>0.06</v>
      </c>
      <c r="J2751" s="0" t="n">
        <v>0.74</v>
      </c>
      <c r="K2751" s="0" t="n">
        <v>63</v>
      </c>
      <c r="L2751" s="0" t="n">
        <v>7.9</v>
      </c>
      <c r="M2751" s="0" t="s">
        <v>36</v>
      </c>
      <c r="N2751" s="0" t="s">
        <v>35</v>
      </c>
      <c r="O2751" s="0" t="s">
        <v>67</v>
      </c>
      <c r="P2751" s="0" t="n">
        <f aca="false">IF(AND(OR(Dashboard!$B$5="All",D2751=Dashboard!$B$5),OR(Dashboard!$D$5="All",N2751=Dashboard!$D$5),OR(AND(C2751&lt;&gt;"",C2751&gt;=Dashboard!$F$5,C2751&lt;=Dashboard!$H$5),AND(C2751="",Dashboard!$F$5&lt;=1980,Dashboard!$H$5&gt;=2016))),1,0)</f>
        <v>1</v>
      </c>
      <c r="Q2751" s="0" t="n">
        <f aca="false">J2751*P2751+ROW()*0.00000001</f>
        <v>0.74002751</v>
      </c>
    </row>
    <row r="2752" customFormat="false" ht="15" hidden="false" customHeight="false" outlineLevel="0" collapsed="false">
      <c r="A2752" s="0" t="s">
        <v>2277</v>
      </c>
      <c r="B2752" s="0" t="s">
        <v>97</v>
      </c>
      <c r="C2752" s="0" t="n">
        <v>2015</v>
      </c>
      <c r="D2752" s="0" t="s">
        <v>52</v>
      </c>
      <c r="E2752" s="0" t="s">
        <v>35</v>
      </c>
      <c r="F2752" s="0" t="n">
        <v>0</v>
      </c>
      <c r="G2752" s="0" t="n">
        <v>0.03</v>
      </c>
      <c r="H2752" s="0" t="n">
        <v>0.72</v>
      </c>
      <c r="I2752" s="0" t="n">
        <v>0</v>
      </c>
      <c r="J2752" s="0" t="n">
        <v>0.74</v>
      </c>
      <c r="N2752" s="0" t="s">
        <v>35</v>
      </c>
      <c r="P2752" s="0" t="n">
        <f aca="false">IF(AND(OR(Dashboard!$B$5="All",D2752=Dashboard!$B$5),OR(Dashboard!$D$5="All",N2752=Dashboard!$D$5),OR(AND(C2752&lt;&gt;"",C2752&gt;=Dashboard!$F$5,C2752&lt;=Dashboard!$H$5),AND(C2752="",Dashboard!$F$5&lt;=1980,Dashboard!$H$5&gt;=2016))),1,0)</f>
        <v>1</v>
      </c>
      <c r="Q2752" s="0" t="n">
        <f aca="false">J2752*P2752+ROW()*0.00000001</f>
        <v>0.74002752</v>
      </c>
    </row>
    <row r="2753" customFormat="false" ht="15" hidden="false" customHeight="false" outlineLevel="0" collapsed="false">
      <c r="A2753" s="0" t="s">
        <v>2278</v>
      </c>
      <c r="B2753" s="0" t="s">
        <v>85</v>
      </c>
      <c r="C2753" s="0" t="n">
        <v>2001</v>
      </c>
      <c r="D2753" s="0" t="s">
        <v>52</v>
      </c>
      <c r="E2753" s="0" t="s">
        <v>220</v>
      </c>
      <c r="F2753" s="0" t="n">
        <v>0.42</v>
      </c>
      <c r="G2753" s="0" t="n">
        <v>0.16</v>
      </c>
      <c r="H2753" s="0" t="n">
        <v>0.15</v>
      </c>
      <c r="I2753" s="0" t="n">
        <v>0.01</v>
      </c>
      <c r="J2753" s="0" t="n">
        <v>0.74</v>
      </c>
      <c r="N2753" s="0" t="s">
        <v>35</v>
      </c>
      <c r="P2753" s="0" t="n">
        <f aca="false">IF(AND(OR(Dashboard!$B$5="All",D2753=Dashboard!$B$5),OR(Dashboard!$D$5="All",N2753=Dashboard!$D$5),OR(AND(C2753&lt;&gt;"",C2753&gt;=Dashboard!$F$5,C2753&lt;=Dashboard!$H$5),AND(C2753="",Dashboard!$F$5&lt;=1980,Dashboard!$H$5&gt;=2016))),1,0)</f>
        <v>1</v>
      </c>
      <c r="Q2753" s="0" t="n">
        <f aca="false">J2753*P2753+ROW()*0.00000001</f>
        <v>0.74002753</v>
      </c>
    </row>
    <row r="2754" customFormat="false" ht="15" hidden="false" customHeight="false" outlineLevel="0" collapsed="false">
      <c r="A2754" s="0" t="s">
        <v>2162</v>
      </c>
      <c r="B2754" s="0" t="s">
        <v>70</v>
      </c>
      <c r="C2754" s="0" t="n">
        <v>2009</v>
      </c>
      <c r="D2754" s="0" t="s">
        <v>71</v>
      </c>
      <c r="E2754" s="0" t="s">
        <v>142</v>
      </c>
      <c r="F2754" s="0" t="n">
        <v>0.41</v>
      </c>
      <c r="G2754" s="0" t="n">
        <v>0.21</v>
      </c>
      <c r="H2754" s="0" t="n">
        <v>0.01</v>
      </c>
      <c r="I2754" s="0" t="n">
        <v>0.1</v>
      </c>
      <c r="J2754" s="0" t="n">
        <v>0.74</v>
      </c>
      <c r="K2754" s="0" t="n">
        <v>67</v>
      </c>
      <c r="L2754" s="0" t="n">
        <v>7.2</v>
      </c>
      <c r="M2754" s="0" t="s">
        <v>73</v>
      </c>
      <c r="N2754" s="0" t="s">
        <v>74</v>
      </c>
      <c r="O2754" s="0" t="s">
        <v>67</v>
      </c>
      <c r="P2754" s="0" t="n">
        <f aca="false">IF(AND(OR(Dashboard!$B$5="All",D2754=Dashboard!$B$5),OR(Dashboard!$D$5="All",N2754=Dashboard!$D$5),OR(AND(C2754&lt;&gt;"",C2754&gt;=Dashboard!$F$5,C2754&lt;=Dashboard!$H$5),AND(C2754="",Dashboard!$F$5&lt;=1980,Dashboard!$H$5&gt;=2016))),1,0)</f>
        <v>1</v>
      </c>
      <c r="Q2754" s="0" t="n">
        <f aca="false">J2754*P2754+ROW()*0.00000001</f>
        <v>0.74002754</v>
      </c>
    </row>
    <row r="2755" customFormat="false" ht="15" hidden="false" customHeight="false" outlineLevel="0" collapsed="false">
      <c r="A2755" s="0" t="s">
        <v>2279</v>
      </c>
      <c r="B2755" s="0" t="s">
        <v>164</v>
      </c>
      <c r="C2755" s="0" t="n">
        <v>2006</v>
      </c>
      <c r="D2755" s="0" t="s">
        <v>102</v>
      </c>
      <c r="E2755" s="0" t="s">
        <v>649</v>
      </c>
      <c r="F2755" s="0" t="n">
        <v>0.67</v>
      </c>
      <c r="G2755" s="0" t="n">
        <v>0.01</v>
      </c>
      <c r="H2755" s="0" t="n">
        <v>0</v>
      </c>
      <c r="I2755" s="0" t="n">
        <v>0.06</v>
      </c>
      <c r="J2755" s="0" t="n">
        <v>0.74</v>
      </c>
      <c r="K2755" s="0" t="n">
        <v>70</v>
      </c>
      <c r="L2755" s="0" t="n">
        <v>8.8</v>
      </c>
      <c r="M2755" s="0" t="s">
        <v>73</v>
      </c>
      <c r="N2755" s="0" t="s">
        <v>74</v>
      </c>
      <c r="O2755" s="0" t="s">
        <v>67</v>
      </c>
      <c r="P2755" s="0" t="n">
        <f aca="false">IF(AND(OR(Dashboard!$B$5="All",D2755=Dashboard!$B$5),OR(Dashboard!$D$5="All",N2755=Dashboard!$D$5),OR(AND(C2755&lt;&gt;"",C2755&gt;=Dashboard!$F$5,C2755&lt;=Dashboard!$H$5),AND(C2755="",Dashboard!$F$5&lt;=1980,Dashboard!$H$5&gt;=2016))),1,0)</f>
        <v>1</v>
      </c>
      <c r="Q2755" s="0" t="n">
        <f aca="false">J2755*P2755+ROW()*0.00000001</f>
        <v>0.74002755</v>
      </c>
    </row>
    <row r="2756" customFormat="false" ht="15" hidden="false" customHeight="false" outlineLevel="0" collapsed="false">
      <c r="A2756" s="0" t="s">
        <v>607</v>
      </c>
      <c r="B2756" s="0" t="s">
        <v>164</v>
      </c>
      <c r="C2756" s="0" t="n">
        <v>2009</v>
      </c>
      <c r="D2756" s="0" t="s">
        <v>41</v>
      </c>
      <c r="E2756" s="0" t="s">
        <v>142</v>
      </c>
      <c r="F2756" s="0" t="n">
        <v>0.16</v>
      </c>
      <c r="G2756" s="0" t="n">
        <v>0.37</v>
      </c>
      <c r="H2756" s="0" t="n">
        <v>0.01</v>
      </c>
      <c r="I2756" s="0" t="n">
        <v>0.21</v>
      </c>
      <c r="J2756" s="0" t="n">
        <v>0.74</v>
      </c>
      <c r="K2756" s="0" t="n">
        <v>69</v>
      </c>
      <c r="L2756" s="0" t="n">
        <v>6.5</v>
      </c>
      <c r="M2756" s="0" t="s">
        <v>36</v>
      </c>
      <c r="N2756" s="0" t="s">
        <v>74</v>
      </c>
      <c r="O2756" s="0" t="s">
        <v>67</v>
      </c>
      <c r="P2756" s="0" t="n">
        <f aca="false">IF(AND(OR(Dashboard!$B$5="All",D2756=Dashboard!$B$5),OR(Dashboard!$D$5="All",N2756=Dashboard!$D$5),OR(AND(C2756&lt;&gt;"",C2756&gt;=Dashboard!$F$5,C2756&lt;=Dashboard!$H$5),AND(C2756="",Dashboard!$F$5&lt;=1980,Dashboard!$H$5&gt;=2016))),1,0)</f>
        <v>1</v>
      </c>
      <c r="Q2756" s="0" t="n">
        <f aca="false">J2756*P2756+ROW()*0.00000001</f>
        <v>0.74002756</v>
      </c>
    </row>
    <row r="2757" customFormat="false" ht="15" hidden="false" customHeight="false" outlineLevel="0" collapsed="false">
      <c r="A2757" s="0" t="s">
        <v>1383</v>
      </c>
      <c r="B2757" s="0" t="s">
        <v>64</v>
      </c>
      <c r="C2757" s="0" t="n">
        <v>2014</v>
      </c>
      <c r="D2757" s="0" t="s">
        <v>46</v>
      </c>
      <c r="E2757" s="0" t="s">
        <v>328</v>
      </c>
      <c r="F2757" s="0" t="n">
        <v>0.48</v>
      </c>
      <c r="G2757" s="0" t="n">
        <v>0.18</v>
      </c>
      <c r="H2757" s="0" t="n">
        <v>0.01</v>
      </c>
      <c r="I2757" s="0" t="n">
        <v>0.07</v>
      </c>
      <c r="J2757" s="0" t="n">
        <v>0.74</v>
      </c>
      <c r="K2757" s="0" t="n">
        <v>91</v>
      </c>
      <c r="L2757" s="0" t="n">
        <v>7.9</v>
      </c>
      <c r="M2757" s="0" t="s">
        <v>103</v>
      </c>
      <c r="N2757" s="0" t="s">
        <v>66</v>
      </c>
      <c r="O2757" s="0" t="s">
        <v>60</v>
      </c>
      <c r="P2757" s="0" t="n">
        <f aca="false">IF(AND(OR(Dashboard!$B$5="All",D2757=Dashboard!$B$5),OR(Dashboard!$D$5="All",N2757=Dashboard!$D$5),OR(AND(C2757&lt;&gt;"",C2757&gt;=Dashboard!$F$5,C2757&lt;=Dashboard!$H$5),AND(C2757="",Dashboard!$F$5&lt;=1980,Dashboard!$H$5&gt;=2016))),1,0)</f>
        <v>1</v>
      </c>
      <c r="Q2757" s="0" t="n">
        <f aca="false">J2757*P2757+ROW()*0.00000001</f>
        <v>0.74002757</v>
      </c>
    </row>
    <row r="2758" customFormat="false" ht="15" hidden="false" customHeight="false" outlineLevel="0" collapsed="false">
      <c r="A2758" s="0" t="s">
        <v>539</v>
      </c>
      <c r="B2758" s="0" t="s">
        <v>50</v>
      </c>
      <c r="C2758" s="0" t="n">
        <v>2008</v>
      </c>
      <c r="D2758" s="0" t="s">
        <v>34</v>
      </c>
      <c r="E2758" s="0" t="s">
        <v>154</v>
      </c>
      <c r="F2758" s="0" t="n">
        <v>0.29</v>
      </c>
      <c r="G2758" s="0" t="n">
        <v>0.37</v>
      </c>
      <c r="H2758" s="0" t="n">
        <v>0</v>
      </c>
      <c r="I2758" s="0" t="n">
        <v>0.08</v>
      </c>
      <c r="J2758" s="0" t="n">
        <v>0.74</v>
      </c>
      <c r="K2758" s="0" t="n">
        <v>65</v>
      </c>
      <c r="M2758" s="0" t="s">
        <v>36</v>
      </c>
      <c r="N2758" s="0" t="s">
        <v>35</v>
      </c>
      <c r="O2758" s="0" t="s">
        <v>67</v>
      </c>
      <c r="P2758" s="0" t="n">
        <f aca="false">IF(AND(OR(Dashboard!$B$5="All",D2758=Dashboard!$B$5),OR(Dashboard!$D$5="All",N2758=Dashboard!$D$5),OR(AND(C2758&lt;&gt;"",C2758&gt;=Dashboard!$F$5,C2758&lt;=Dashboard!$H$5),AND(C2758="",Dashboard!$F$5&lt;=1980,Dashboard!$H$5&gt;=2016))),1,0)</f>
        <v>1</v>
      </c>
      <c r="Q2758" s="0" t="n">
        <f aca="false">J2758*P2758+ROW()*0.00000001</f>
        <v>0.74002758</v>
      </c>
    </row>
    <row r="2759" customFormat="false" ht="15" hidden="false" customHeight="false" outlineLevel="0" collapsed="false">
      <c r="A2759" s="0" t="s">
        <v>331</v>
      </c>
      <c r="B2759" s="0" t="s">
        <v>152</v>
      </c>
      <c r="C2759" s="0" t="n">
        <v>2011</v>
      </c>
      <c r="D2759" s="0" t="s">
        <v>71</v>
      </c>
      <c r="E2759" s="0" t="s">
        <v>124</v>
      </c>
      <c r="F2759" s="0" t="n">
        <v>0.14</v>
      </c>
      <c r="G2759" s="0" t="n">
        <v>0.48</v>
      </c>
      <c r="H2759" s="0" t="n">
        <v>0</v>
      </c>
      <c r="I2759" s="0" t="n">
        <v>0.12</v>
      </c>
      <c r="J2759" s="0" t="n">
        <v>0.74</v>
      </c>
      <c r="K2759" s="0" t="n">
        <v>80</v>
      </c>
      <c r="L2759" s="0" t="n">
        <v>7.4</v>
      </c>
      <c r="M2759" s="0" t="s">
        <v>73</v>
      </c>
      <c r="N2759" s="0" t="s">
        <v>152</v>
      </c>
      <c r="O2759" s="0" t="s">
        <v>37</v>
      </c>
      <c r="P2759" s="0" t="n">
        <f aca="false">IF(AND(OR(Dashboard!$B$5="All",D2759=Dashboard!$B$5),OR(Dashboard!$D$5="All",N2759=Dashboard!$D$5),OR(AND(C2759&lt;&gt;"",C2759&gt;=Dashboard!$F$5,C2759&lt;=Dashboard!$H$5),AND(C2759="",Dashboard!$F$5&lt;=1980,Dashboard!$H$5&gt;=2016))),1,0)</f>
        <v>1</v>
      </c>
      <c r="Q2759" s="0" t="n">
        <f aca="false">J2759*P2759+ROW()*0.00000001</f>
        <v>0.74002759</v>
      </c>
    </row>
    <row r="2760" customFormat="false" ht="15" hidden="false" customHeight="false" outlineLevel="0" collapsed="false">
      <c r="A2760" s="0" t="s">
        <v>2280</v>
      </c>
      <c r="B2760" s="0" t="s">
        <v>94</v>
      </c>
      <c r="C2760" s="0" t="n">
        <v>2015</v>
      </c>
      <c r="D2760" s="0" t="s">
        <v>46</v>
      </c>
      <c r="E2760" s="0" t="s">
        <v>157</v>
      </c>
      <c r="F2760" s="0" t="n">
        <v>0.29</v>
      </c>
      <c r="G2760" s="0" t="n">
        <v>0.27</v>
      </c>
      <c r="H2760" s="0" t="n">
        <v>0.06</v>
      </c>
      <c r="I2760" s="0" t="n">
        <v>0.11</v>
      </c>
      <c r="J2760" s="0" t="n">
        <v>0.74</v>
      </c>
      <c r="N2760" s="0" t="s">
        <v>74</v>
      </c>
      <c r="P2760" s="0" t="n">
        <f aca="false">IF(AND(OR(Dashboard!$B$5="All",D2760=Dashboard!$B$5),OR(Dashboard!$D$5="All",N2760=Dashboard!$D$5),OR(AND(C2760&lt;&gt;"",C2760&gt;=Dashboard!$F$5,C2760&lt;=Dashboard!$H$5),AND(C2760="",Dashboard!$F$5&lt;=1980,Dashboard!$H$5&gt;=2016))),1,0)</f>
        <v>1</v>
      </c>
      <c r="Q2760" s="0" t="n">
        <f aca="false">J2760*P2760+ROW()*0.00000001</f>
        <v>0.7400276</v>
      </c>
    </row>
    <row r="2761" customFormat="false" ht="15" hidden="false" customHeight="false" outlineLevel="0" collapsed="false">
      <c r="A2761" s="0" t="s">
        <v>2158</v>
      </c>
      <c r="B2761" s="0" t="s">
        <v>70</v>
      </c>
      <c r="C2761" s="0" t="n">
        <v>2012</v>
      </c>
      <c r="D2761" s="0" t="s">
        <v>71</v>
      </c>
      <c r="E2761" s="0" t="s">
        <v>91</v>
      </c>
      <c r="F2761" s="0" t="n">
        <v>0.36</v>
      </c>
      <c r="G2761" s="0" t="n">
        <v>0.28</v>
      </c>
      <c r="H2761" s="0" t="n">
        <v>0</v>
      </c>
      <c r="I2761" s="0" t="n">
        <v>0.1</v>
      </c>
      <c r="J2761" s="0" t="n">
        <v>0.74</v>
      </c>
      <c r="K2761" s="0" t="n">
        <v>79</v>
      </c>
      <c r="L2761" s="0" t="n">
        <v>6.8</v>
      </c>
      <c r="M2761" s="0" t="s">
        <v>73</v>
      </c>
      <c r="N2761" s="0" t="s">
        <v>74</v>
      </c>
      <c r="O2761" s="0" t="s">
        <v>37</v>
      </c>
      <c r="P2761" s="0" t="n">
        <f aca="false">IF(AND(OR(Dashboard!$B$5="All",D2761=Dashboard!$B$5),OR(Dashboard!$D$5="All",N2761=Dashboard!$D$5),OR(AND(C2761&lt;&gt;"",C2761&gt;=Dashboard!$F$5,C2761&lt;=Dashboard!$H$5),AND(C2761="",Dashboard!$F$5&lt;=1980,Dashboard!$H$5&gt;=2016))),1,0)</f>
        <v>1</v>
      </c>
      <c r="Q2761" s="0" t="n">
        <f aca="false">J2761*P2761+ROW()*0.00000001</f>
        <v>0.74002761</v>
      </c>
    </row>
    <row r="2762" customFormat="false" ht="15" hidden="false" customHeight="false" outlineLevel="0" collapsed="false">
      <c r="A2762" s="0" t="s">
        <v>400</v>
      </c>
      <c r="B2762" s="0" t="s">
        <v>144</v>
      </c>
      <c r="C2762" s="0" t="n">
        <v>2005</v>
      </c>
      <c r="D2762" s="0" t="s">
        <v>41</v>
      </c>
      <c r="E2762" s="0" t="s">
        <v>72</v>
      </c>
      <c r="F2762" s="0" t="n">
        <v>0.61</v>
      </c>
      <c r="G2762" s="0" t="n">
        <v>0.1</v>
      </c>
      <c r="H2762" s="0" t="n">
        <v>0</v>
      </c>
      <c r="I2762" s="0" t="n">
        <v>0.03</v>
      </c>
      <c r="J2762" s="0" t="n">
        <v>0.74</v>
      </c>
      <c r="K2762" s="0" t="n">
        <v>84</v>
      </c>
      <c r="L2762" s="0" t="n">
        <v>7.4</v>
      </c>
      <c r="M2762" s="0" t="s">
        <v>125</v>
      </c>
      <c r="N2762" s="0" t="s">
        <v>66</v>
      </c>
      <c r="O2762" s="0" t="s">
        <v>42</v>
      </c>
      <c r="P2762" s="0" t="n">
        <f aca="false">IF(AND(OR(Dashboard!$B$5="All",D2762=Dashboard!$B$5),OR(Dashboard!$D$5="All",N2762=Dashboard!$D$5),OR(AND(C2762&lt;&gt;"",C2762&gt;=Dashboard!$F$5,C2762&lt;=Dashboard!$H$5),AND(C2762="",Dashboard!$F$5&lt;=1980,Dashboard!$H$5&gt;=2016))),1,0)</f>
        <v>1</v>
      </c>
      <c r="Q2762" s="0" t="n">
        <f aca="false">J2762*P2762+ROW()*0.00000001</f>
        <v>0.74002762</v>
      </c>
    </row>
    <row r="2763" customFormat="false" ht="15" hidden="false" customHeight="false" outlineLevel="0" collapsed="false">
      <c r="A2763" s="0" t="s">
        <v>1989</v>
      </c>
      <c r="B2763" s="0" t="s">
        <v>70</v>
      </c>
      <c r="C2763" s="0" t="n">
        <v>2013</v>
      </c>
      <c r="D2763" s="0" t="s">
        <v>71</v>
      </c>
      <c r="E2763" s="0" t="s">
        <v>211</v>
      </c>
      <c r="F2763" s="0" t="n">
        <v>0.14</v>
      </c>
      <c r="G2763" s="0" t="n">
        <v>0.29</v>
      </c>
      <c r="H2763" s="0" t="n">
        <v>0.22</v>
      </c>
      <c r="I2763" s="0" t="n">
        <v>0.09</v>
      </c>
      <c r="J2763" s="0" t="n">
        <v>0.74</v>
      </c>
      <c r="K2763" s="0" t="n">
        <v>74</v>
      </c>
      <c r="L2763" s="0" t="n">
        <v>7.2</v>
      </c>
      <c r="M2763" s="0" t="s">
        <v>73</v>
      </c>
      <c r="N2763" s="0" t="s">
        <v>74</v>
      </c>
      <c r="O2763" s="0" t="s">
        <v>37</v>
      </c>
      <c r="P2763" s="0" t="n">
        <f aca="false">IF(AND(OR(Dashboard!$B$5="All",D2763=Dashboard!$B$5),OR(Dashboard!$D$5="All",N2763=Dashboard!$D$5),OR(AND(C2763&lt;&gt;"",C2763&gt;=Dashboard!$F$5,C2763&lt;=Dashboard!$H$5),AND(C2763="",Dashboard!$F$5&lt;=1980,Dashboard!$H$5&gt;=2016))),1,0)</f>
        <v>1</v>
      </c>
      <c r="Q2763" s="0" t="n">
        <f aca="false">J2763*P2763+ROW()*0.00000001</f>
        <v>0.74002763</v>
      </c>
    </row>
    <row r="2764" customFormat="false" ht="15" hidden="false" customHeight="false" outlineLevel="0" collapsed="false">
      <c r="A2764" s="0" t="s">
        <v>855</v>
      </c>
      <c r="B2764" s="0" t="s">
        <v>164</v>
      </c>
      <c r="C2764" s="0" t="n">
        <v>2007</v>
      </c>
      <c r="D2764" s="0" t="s">
        <v>56</v>
      </c>
      <c r="E2764" s="0" t="s">
        <v>124</v>
      </c>
      <c r="F2764" s="0" t="n">
        <v>0.42</v>
      </c>
      <c r="G2764" s="0" t="n">
        <v>0.19</v>
      </c>
      <c r="H2764" s="0" t="n">
        <v>0</v>
      </c>
      <c r="I2764" s="0" t="n">
        <v>0.13</v>
      </c>
      <c r="J2764" s="0" t="n">
        <v>0.74</v>
      </c>
      <c r="K2764" s="0" t="n">
        <v>60</v>
      </c>
      <c r="L2764" s="0" t="n">
        <v>7.1</v>
      </c>
      <c r="M2764" s="0" t="s">
        <v>103</v>
      </c>
      <c r="N2764" s="0" t="s">
        <v>74</v>
      </c>
      <c r="O2764" s="0" t="s">
        <v>53</v>
      </c>
      <c r="P2764" s="0" t="n">
        <f aca="false">IF(AND(OR(Dashboard!$B$5="All",D2764=Dashboard!$B$5),OR(Dashboard!$D$5="All",N2764=Dashboard!$D$5),OR(AND(C2764&lt;&gt;"",C2764&gt;=Dashboard!$F$5,C2764&lt;=Dashboard!$H$5),AND(C2764="",Dashboard!$F$5&lt;=1980,Dashboard!$H$5&gt;=2016))),1,0)</f>
        <v>1</v>
      </c>
      <c r="Q2764" s="0" t="n">
        <f aca="false">J2764*P2764+ROW()*0.00000001</f>
        <v>0.74002764</v>
      </c>
    </row>
    <row r="2765" customFormat="false" ht="15" hidden="false" customHeight="false" outlineLevel="0" collapsed="false">
      <c r="A2765" s="0" t="s">
        <v>295</v>
      </c>
      <c r="B2765" s="0" t="s">
        <v>85</v>
      </c>
      <c r="C2765" s="0" t="n">
        <v>2002</v>
      </c>
      <c r="D2765" s="0" t="s">
        <v>71</v>
      </c>
      <c r="E2765" s="0" t="s">
        <v>142</v>
      </c>
      <c r="F2765" s="0" t="n">
        <v>0.53</v>
      </c>
      <c r="G2765" s="0" t="n">
        <v>0.2</v>
      </c>
      <c r="H2765" s="0" t="n">
        <v>0</v>
      </c>
      <c r="I2765" s="0" t="n">
        <v>0.01</v>
      </c>
      <c r="J2765" s="0" t="n">
        <v>0.74</v>
      </c>
      <c r="N2765" s="0" t="s">
        <v>35</v>
      </c>
      <c r="P2765" s="0" t="n">
        <f aca="false">IF(AND(OR(Dashboard!$B$5="All",D2765=Dashboard!$B$5),OR(Dashboard!$D$5="All",N2765=Dashboard!$D$5),OR(AND(C2765&lt;&gt;"",C2765&gt;=Dashboard!$F$5,C2765&lt;=Dashboard!$H$5),AND(C2765="",Dashboard!$F$5&lt;=1980,Dashboard!$H$5&gt;=2016))),1,0)</f>
        <v>1</v>
      </c>
      <c r="Q2765" s="0" t="n">
        <f aca="false">J2765*P2765+ROW()*0.00000001</f>
        <v>0.74002765</v>
      </c>
    </row>
    <row r="2766" customFormat="false" ht="15" hidden="false" customHeight="false" outlineLevel="0" collapsed="false">
      <c r="A2766" s="0" t="s">
        <v>2281</v>
      </c>
      <c r="B2766" s="0" t="s">
        <v>76</v>
      </c>
      <c r="C2766" s="0" t="n">
        <v>2001</v>
      </c>
      <c r="D2766" s="0" t="s">
        <v>34</v>
      </c>
      <c r="E2766" s="0" t="s">
        <v>142</v>
      </c>
      <c r="F2766" s="0" t="n">
        <v>0.36</v>
      </c>
      <c r="G2766" s="0" t="n">
        <v>0.28</v>
      </c>
      <c r="H2766" s="0" t="n">
        <v>0</v>
      </c>
      <c r="I2766" s="0" t="n">
        <v>0.09</v>
      </c>
      <c r="J2766" s="0" t="n">
        <v>0.74</v>
      </c>
      <c r="K2766" s="0" t="n">
        <v>74</v>
      </c>
      <c r="M2766" s="0" t="s">
        <v>36</v>
      </c>
      <c r="N2766" s="0" t="s">
        <v>74</v>
      </c>
      <c r="O2766" s="0" t="s">
        <v>37</v>
      </c>
      <c r="P2766" s="0" t="n">
        <f aca="false">IF(AND(OR(Dashboard!$B$5="All",D2766=Dashboard!$B$5),OR(Dashboard!$D$5="All",N2766=Dashboard!$D$5),OR(AND(C2766&lt;&gt;"",C2766&gt;=Dashboard!$F$5,C2766&lt;=Dashboard!$H$5),AND(C2766="",Dashboard!$F$5&lt;=1980,Dashboard!$H$5&gt;=2016))),1,0)</f>
        <v>1</v>
      </c>
      <c r="Q2766" s="0" t="n">
        <f aca="false">J2766*P2766+ROW()*0.00000001</f>
        <v>0.74002766</v>
      </c>
    </row>
    <row r="2767" customFormat="false" ht="15" hidden="false" customHeight="false" outlineLevel="0" collapsed="false">
      <c r="A2767" s="0" t="s">
        <v>2282</v>
      </c>
      <c r="B2767" s="0" t="s">
        <v>94</v>
      </c>
      <c r="C2767" s="0" t="n">
        <v>2015</v>
      </c>
      <c r="D2767" s="0" t="s">
        <v>71</v>
      </c>
      <c r="E2767" s="0" t="s">
        <v>157</v>
      </c>
      <c r="F2767" s="0" t="n">
        <v>0.17</v>
      </c>
      <c r="G2767" s="0" t="n">
        <v>0.13</v>
      </c>
      <c r="H2767" s="0" t="n">
        <v>0.37</v>
      </c>
      <c r="I2767" s="0" t="n">
        <v>0.06</v>
      </c>
      <c r="J2767" s="0" t="n">
        <v>0.74</v>
      </c>
      <c r="N2767" s="0" t="s">
        <v>74</v>
      </c>
      <c r="P2767" s="0" t="n">
        <f aca="false">IF(AND(OR(Dashboard!$B$5="All",D2767=Dashboard!$B$5),OR(Dashboard!$D$5="All",N2767=Dashboard!$D$5),OR(AND(C2767&lt;&gt;"",C2767&gt;=Dashboard!$F$5,C2767&lt;=Dashboard!$H$5),AND(C2767="",Dashboard!$F$5&lt;=1980,Dashboard!$H$5&gt;=2016))),1,0)</f>
        <v>1</v>
      </c>
      <c r="Q2767" s="0" t="n">
        <f aca="false">J2767*P2767+ROW()*0.00000001</f>
        <v>0.74002767</v>
      </c>
    </row>
    <row r="2768" customFormat="false" ht="15" hidden="false" customHeight="false" outlineLevel="0" collapsed="false">
      <c r="A2768" s="0" t="s">
        <v>2016</v>
      </c>
      <c r="B2768" s="0" t="s">
        <v>70</v>
      </c>
      <c r="C2768" s="0" t="n">
        <v>2009</v>
      </c>
      <c r="D2768" s="0" t="s">
        <v>56</v>
      </c>
      <c r="E2768" s="0" t="s">
        <v>418</v>
      </c>
      <c r="F2768" s="0" t="n">
        <v>0.33</v>
      </c>
      <c r="G2768" s="0" t="n">
        <v>0.27</v>
      </c>
      <c r="H2768" s="0" t="n">
        <v>0.02</v>
      </c>
      <c r="I2768" s="0" t="n">
        <v>0.12</v>
      </c>
      <c r="J2768" s="0" t="n">
        <v>0.74</v>
      </c>
      <c r="K2768" s="0" t="n">
        <v>85</v>
      </c>
      <c r="L2768" s="0" t="n">
        <v>8.1</v>
      </c>
      <c r="M2768" s="0" t="s">
        <v>73</v>
      </c>
      <c r="N2768" s="0" t="s">
        <v>74</v>
      </c>
      <c r="O2768" s="0" t="s">
        <v>42</v>
      </c>
      <c r="P2768" s="0" t="n">
        <f aca="false">IF(AND(OR(Dashboard!$B$5="All",D2768=Dashboard!$B$5),OR(Dashboard!$D$5="All",N2768=Dashboard!$D$5),OR(AND(C2768&lt;&gt;"",C2768&gt;=Dashboard!$F$5,C2768&lt;=Dashboard!$H$5),AND(C2768="",Dashboard!$F$5&lt;=1980,Dashboard!$H$5&gt;=2016))),1,0)</f>
        <v>1</v>
      </c>
      <c r="Q2768" s="0" t="n">
        <f aca="false">J2768*P2768+ROW()*0.00000001</f>
        <v>0.74002768</v>
      </c>
    </row>
    <row r="2769" customFormat="false" ht="15" hidden="false" customHeight="false" outlineLevel="0" collapsed="false">
      <c r="A2769" s="0" t="s">
        <v>138</v>
      </c>
      <c r="B2769" s="0" t="s">
        <v>172</v>
      </c>
      <c r="C2769" s="0" t="n">
        <v>2016</v>
      </c>
      <c r="D2769" s="0" t="s">
        <v>46</v>
      </c>
      <c r="E2769" s="0" t="s">
        <v>139</v>
      </c>
      <c r="F2769" s="0" t="n">
        <v>0.41</v>
      </c>
      <c r="G2769" s="0" t="n">
        <v>0.27</v>
      </c>
      <c r="H2769" s="0" t="n">
        <v>0</v>
      </c>
      <c r="I2769" s="0" t="n">
        <v>0.07</v>
      </c>
      <c r="J2769" s="0" t="n">
        <v>0.74</v>
      </c>
      <c r="N2769" s="0" t="s">
        <v>66</v>
      </c>
      <c r="P2769" s="0" t="n">
        <f aca="false">IF(AND(OR(Dashboard!$B$5="All",D2769=Dashboard!$B$5),OR(Dashboard!$D$5="All",N2769=Dashboard!$D$5),OR(AND(C2769&lt;&gt;"",C2769&gt;=Dashboard!$F$5,C2769&lt;=Dashboard!$H$5),AND(C2769="",Dashboard!$F$5&lt;=1980,Dashboard!$H$5&gt;=2016))),1,0)</f>
        <v>1</v>
      </c>
      <c r="Q2769" s="0" t="n">
        <f aca="false">J2769*P2769+ROW()*0.00000001</f>
        <v>0.74002769</v>
      </c>
    </row>
    <row r="2770" customFormat="false" ht="15" hidden="false" customHeight="false" outlineLevel="0" collapsed="false">
      <c r="A2770" s="0" t="s">
        <v>2283</v>
      </c>
      <c r="B2770" s="0" t="s">
        <v>117</v>
      </c>
      <c r="C2770" s="0" t="n">
        <v>1999</v>
      </c>
      <c r="D2770" s="0" t="s">
        <v>41</v>
      </c>
      <c r="E2770" s="0" t="s">
        <v>89</v>
      </c>
      <c r="F2770" s="0" t="n">
        <v>0.41</v>
      </c>
      <c r="G2770" s="0" t="n">
        <v>0.28</v>
      </c>
      <c r="H2770" s="0" t="n">
        <v>0</v>
      </c>
      <c r="I2770" s="0" t="n">
        <v>0.05</v>
      </c>
      <c r="J2770" s="0" t="n">
        <v>0.74</v>
      </c>
      <c r="N2770" s="0" t="s">
        <v>74</v>
      </c>
      <c r="P2770" s="0" t="n">
        <f aca="false">IF(AND(OR(Dashboard!$B$5="All",D2770=Dashboard!$B$5),OR(Dashboard!$D$5="All",N2770=Dashboard!$D$5),OR(AND(C2770&lt;&gt;"",C2770&gt;=Dashboard!$F$5,C2770&lt;=Dashboard!$H$5),AND(C2770="",Dashboard!$F$5&lt;=1980,Dashboard!$H$5&gt;=2016))),1,0)</f>
        <v>1</v>
      </c>
      <c r="Q2770" s="0" t="n">
        <f aca="false">J2770*P2770+ROW()*0.00000001</f>
        <v>0.7400277</v>
      </c>
    </row>
    <row r="2771" customFormat="false" ht="15" hidden="false" customHeight="false" outlineLevel="0" collapsed="false">
      <c r="A2771" s="0" t="s">
        <v>2284</v>
      </c>
      <c r="B2771" s="0" t="s">
        <v>70</v>
      </c>
      <c r="C2771" s="0" t="n">
        <v>2011</v>
      </c>
      <c r="D2771" s="0" t="s">
        <v>71</v>
      </c>
      <c r="E2771" s="0" t="s">
        <v>328</v>
      </c>
      <c r="F2771" s="0" t="n">
        <v>0.3</v>
      </c>
      <c r="G2771" s="0" t="n">
        <v>0.15</v>
      </c>
      <c r="H2771" s="0" t="n">
        <v>0.22</v>
      </c>
      <c r="I2771" s="0" t="n">
        <v>0.07</v>
      </c>
      <c r="J2771" s="0" t="n">
        <v>0.74</v>
      </c>
      <c r="K2771" s="0" t="n">
        <v>77</v>
      </c>
      <c r="L2771" s="0" t="n">
        <v>6.7</v>
      </c>
      <c r="M2771" s="0" t="s">
        <v>103</v>
      </c>
      <c r="N2771" s="0" t="s">
        <v>74</v>
      </c>
      <c r="O2771" s="0" t="s">
        <v>37</v>
      </c>
      <c r="P2771" s="0" t="n">
        <f aca="false">IF(AND(OR(Dashboard!$B$5="All",D2771=Dashboard!$B$5),OR(Dashboard!$D$5="All",N2771=Dashboard!$D$5),OR(AND(C2771&lt;&gt;"",C2771&gt;=Dashboard!$F$5,C2771&lt;=Dashboard!$H$5),AND(C2771="",Dashboard!$F$5&lt;=1980,Dashboard!$H$5&gt;=2016))),1,0)</f>
        <v>1</v>
      </c>
      <c r="Q2771" s="0" t="n">
        <f aca="false">J2771*P2771+ROW()*0.00000001</f>
        <v>0.74002771</v>
      </c>
    </row>
    <row r="2772" customFormat="false" ht="15" hidden="false" customHeight="false" outlineLevel="0" collapsed="false">
      <c r="A2772" s="0" t="s">
        <v>2285</v>
      </c>
      <c r="B2772" s="0" t="s">
        <v>70</v>
      </c>
      <c r="C2772" s="0" t="n">
        <v>2009</v>
      </c>
      <c r="D2772" s="0" t="s">
        <v>71</v>
      </c>
      <c r="E2772" s="0" t="s">
        <v>91</v>
      </c>
      <c r="F2772" s="0" t="n">
        <v>0.31</v>
      </c>
      <c r="G2772" s="0" t="n">
        <v>0.31</v>
      </c>
      <c r="H2772" s="0" t="n">
        <v>0</v>
      </c>
      <c r="I2772" s="0" t="n">
        <v>0.12</v>
      </c>
      <c r="J2772" s="0" t="n">
        <v>0.74</v>
      </c>
      <c r="N2772" s="0" t="s">
        <v>74</v>
      </c>
      <c r="P2772" s="0" t="n">
        <f aca="false">IF(AND(OR(Dashboard!$B$5="All",D2772=Dashboard!$B$5),OR(Dashboard!$D$5="All",N2772=Dashboard!$D$5),OR(AND(C2772&lt;&gt;"",C2772&gt;=Dashboard!$F$5,C2772&lt;=Dashboard!$H$5),AND(C2772="",Dashboard!$F$5&lt;=1980,Dashboard!$H$5&gt;=2016))),1,0)</f>
        <v>1</v>
      </c>
      <c r="Q2772" s="0" t="n">
        <f aca="false">J2772*P2772+ROW()*0.00000001</f>
        <v>0.74002772</v>
      </c>
    </row>
    <row r="2773" customFormat="false" ht="15" hidden="false" customHeight="false" outlineLevel="0" collapsed="false">
      <c r="A2773" s="0" t="s">
        <v>2286</v>
      </c>
      <c r="B2773" s="0" t="s">
        <v>144</v>
      </c>
      <c r="C2773" s="0" t="n">
        <v>2002</v>
      </c>
      <c r="D2773" s="0" t="s">
        <v>56</v>
      </c>
      <c r="E2773" s="0" t="s">
        <v>160</v>
      </c>
      <c r="F2773" s="0" t="n">
        <v>0.59</v>
      </c>
      <c r="G2773" s="0" t="n">
        <v>0.12</v>
      </c>
      <c r="H2773" s="0" t="n">
        <v>0</v>
      </c>
      <c r="I2773" s="0" t="n">
        <v>0.03</v>
      </c>
      <c r="J2773" s="0" t="n">
        <v>0.74</v>
      </c>
      <c r="K2773" s="0" t="n">
        <v>83</v>
      </c>
      <c r="L2773" s="0" t="n">
        <v>8.2</v>
      </c>
      <c r="M2773" s="0" t="s">
        <v>73</v>
      </c>
      <c r="N2773" s="0" t="s">
        <v>66</v>
      </c>
      <c r="O2773" s="0" t="s">
        <v>42</v>
      </c>
      <c r="P2773" s="0" t="n">
        <f aca="false">IF(AND(OR(Dashboard!$B$5="All",D2773=Dashboard!$B$5),OR(Dashboard!$D$5="All",N2773=Dashboard!$D$5),OR(AND(C2773&lt;&gt;"",C2773&gt;=Dashboard!$F$5,C2773&lt;=Dashboard!$H$5),AND(C2773="",Dashboard!$F$5&lt;=1980,Dashboard!$H$5&gt;=2016))),1,0)</f>
        <v>1</v>
      </c>
      <c r="Q2773" s="0" t="n">
        <f aca="false">J2773*P2773+ROW()*0.00000001</f>
        <v>0.74002773</v>
      </c>
    </row>
    <row r="2774" customFormat="false" ht="15" hidden="false" customHeight="false" outlineLevel="0" collapsed="false">
      <c r="A2774" s="0" t="s">
        <v>2287</v>
      </c>
      <c r="B2774" s="0" t="s">
        <v>85</v>
      </c>
      <c r="D2774" s="0" t="s">
        <v>48</v>
      </c>
      <c r="E2774" s="0" t="s">
        <v>520</v>
      </c>
      <c r="F2774" s="0" t="n">
        <v>0.16</v>
      </c>
      <c r="G2774" s="0" t="n">
        <v>0.06</v>
      </c>
      <c r="H2774" s="0" t="n">
        <v>0.5</v>
      </c>
      <c r="I2774" s="0" t="n">
        <v>0.02</v>
      </c>
      <c r="J2774" s="0" t="n">
        <v>0.74</v>
      </c>
      <c r="N2774" s="0" t="s">
        <v>35</v>
      </c>
      <c r="P2774" s="0" t="n">
        <f aca="false">IF(AND(OR(Dashboard!$B$5="All",D2774=Dashboard!$B$5),OR(Dashboard!$D$5="All",N2774=Dashboard!$D$5),OR(AND(C2774&lt;&gt;"",C2774&gt;=Dashboard!$F$5,C2774&lt;=Dashboard!$H$5),AND(C2774="",Dashboard!$F$5&lt;=1980,Dashboard!$H$5&gt;=2016))),1,0)</f>
        <v>1</v>
      </c>
      <c r="Q2774" s="0" t="n">
        <f aca="false">J2774*P2774+ROW()*0.00000001</f>
        <v>0.74002774</v>
      </c>
    </row>
    <row r="2775" customFormat="false" ht="15" hidden="false" customHeight="false" outlineLevel="0" collapsed="false">
      <c r="A2775" s="0" t="s">
        <v>1898</v>
      </c>
      <c r="B2775" s="0" t="s">
        <v>70</v>
      </c>
      <c r="C2775" s="0" t="n">
        <v>2014</v>
      </c>
      <c r="D2775" s="0" t="s">
        <v>71</v>
      </c>
      <c r="E2775" s="0" t="s">
        <v>243</v>
      </c>
      <c r="F2775" s="0" t="n">
        <v>0.33</v>
      </c>
      <c r="G2775" s="0" t="n">
        <v>0.28</v>
      </c>
      <c r="H2775" s="0" t="n">
        <v>0</v>
      </c>
      <c r="I2775" s="0" t="n">
        <v>0.12</v>
      </c>
      <c r="J2775" s="0" t="n">
        <v>0.74</v>
      </c>
      <c r="L2775" s="0" t="n">
        <v>6.7</v>
      </c>
      <c r="M2775" s="0" t="s">
        <v>125</v>
      </c>
      <c r="N2775" s="0" t="s">
        <v>74</v>
      </c>
      <c r="P2775" s="0" t="n">
        <f aca="false">IF(AND(OR(Dashboard!$B$5="All",D2775=Dashboard!$B$5),OR(Dashboard!$D$5="All",N2775=Dashboard!$D$5),OR(AND(C2775&lt;&gt;"",C2775&gt;=Dashboard!$F$5,C2775&lt;=Dashboard!$H$5),AND(C2775="",Dashboard!$F$5&lt;=1980,Dashboard!$H$5&gt;=2016))),1,0)</f>
        <v>1</v>
      </c>
      <c r="Q2775" s="0" t="n">
        <f aca="false">J2775*P2775+ROW()*0.00000001</f>
        <v>0.74002775</v>
      </c>
    </row>
    <row r="2776" customFormat="false" ht="15" hidden="false" customHeight="false" outlineLevel="0" collapsed="false">
      <c r="A2776" s="0" t="s">
        <v>1310</v>
      </c>
      <c r="B2776" s="0" t="s">
        <v>152</v>
      </c>
      <c r="C2776" s="0" t="n">
        <v>2011</v>
      </c>
      <c r="D2776" s="0" t="s">
        <v>71</v>
      </c>
      <c r="E2776" s="0" t="s">
        <v>142</v>
      </c>
      <c r="F2776" s="0" t="n">
        <v>0.16</v>
      </c>
      <c r="G2776" s="0" t="n">
        <v>0.45</v>
      </c>
      <c r="H2776" s="0" t="n">
        <v>0</v>
      </c>
      <c r="I2776" s="0" t="n">
        <v>0.13</v>
      </c>
      <c r="J2776" s="0" t="n">
        <v>0.74</v>
      </c>
      <c r="K2776" s="0" t="n">
        <v>86</v>
      </c>
      <c r="L2776" s="0" t="n">
        <v>6.8</v>
      </c>
      <c r="M2776" s="0" t="s">
        <v>73</v>
      </c>
      <c r="N2776" s="0" t="s">
        <v>152</v>
      </c>
      <c r="O2776" s="0" t="s">
        <v>42</v>
      </c>
      <c r="P2776" s="0" t="n">
        <f aca="false">IF(AND(OR(Dashboard!$B$5="All",D2776=Dashboard!$B$5),OR(Dashboard!$D$5="All",N2776=Dashboard!$D$5),OR(AND(C2776&lt;&gt;"",C2776&gt;=Dashboard!$F$5,C2776&lt;=Dashboard!$H$5),AND(C2776="",Dashboard!$F$5&lt;=1980,Dashboard!$H$5&gt;=2016))),1,0)</f>
        <v>1</v>
      </c>
      <c r="Q2776" s="0" t="n">
        <f aca="false">J2776*P2776+ROW()*0.00000001</f>
        <v>0.74002776</v>
      </c>
    </row>
    <row r="2777" customFormat="false" ht="15" hidden="false" customHeight="false" outlineLevel="0" collapsed="false">
      <c r="A2777" s="0" t="s">
        <v>2288</v>
      </c>
      <c r="B2777" s="0" t="s">
        <v>64</v>
      </c>
      <c r="C2777" s="0" t="n">
        <v>2008</v>
      </c>
      <c r="D2777" s="0" t="s">
        <v>46</v>
      </c>
      <c r="E2777" s="0" t="s">
        <v>160</v>
      </c>
      <c r="F2777" s="0" t="n">
        <v>0.32</v>
      </c>
      <c r="G2777" s="0" t="n">
        <v>0.17</v>
      </c>
      <c r="H2777" s="0" t="n">
        <v>0.19</v>
      </c>
      <c r="I2777" s="0" t="n">
        <v>0.05</v>
      </c>
      <c r="J2777" s="0" t="n">
        <v>0.74</v>
      </c>
      <c r="K2777" s="0" t="n">
        <v>79</v>
      </c>
      <c r="L2777" s="0" t="n">
        <v>8.2</v>
      </c>
      <c r="M2777" s="0" t="s">
        <v>103</v>
      </c>
      <c r="N2777" s="0" t="s">
        <v>66</v>
      </c>
      <c r="O2777" s="0" t="s">
        <v>37</v>
      </c>
      <c r="P2777" s="0" t="n">
        <f aca="false">IF(AND(OR(Dashboard!$B$5="All",D2777=Dashboard!$B$5),OR(Dashboard!$D$5="All",N2777=Dashboard!$D$5),OR(AND(C2777&lt;&gt;"",C2777&gt;=Dashboard!$F$5,C2777&lt;=Dashboard!$H$5),AND(C2777="",Dashboard!$F$5&lt;=1980,Dashboard!$H$5&gt;=2016))),1,0)</f>
        <v>1</v>
      </c>
      <c r="Q2777" s="0" t="n">
        <f aca="false">J2777*P2777+ROW()*0.00000001</f>
        <v>0.74002777</v>
      </c>
    </row>
    <row r="2778" customFormat="false" ht="15" hidden="false" customHeight="false" outlineLevel="0" collapsed="false">
      <c r="A2778" s="0" t="s">
        <v>2289</v>
      </c>
      <c r="B2778" s="0" t="s">
        <v>70</v>
      </c>
      <c r="C2778" s="0" t="n">
        <v>2013</v>
      </c>
      <c r="D2778" s="0" t="s">
        <v>34</v>
      </c>
      <c r="E2778" s="0" t="s">
        <v>89</v>
      </c>
      <c r="F2778" s="0" t="n">
        <v>0.67</v>
      </c>
      <c r="G2778" s="0" t="n">
        <v>0</v>
      </c>
      <c r="H2778" s="0" t="n">
        <v>0</v>
      </c>
      <c r="I2778" s="0" t="n">
        <v>0.07</v>
      </c>
      <c r="J2778" s="0" t="n">
        <v>0.74</v>
      </c>
      <c r="K2778" s="0" t="n">
        <v>87</v>
      </c>
      <c r="L2778" s="0" t="n">
        <v>7.8</v>
      </c>
      <c r="M2778" s="0" t="s">
        <v>36</v>
      </c>
      <c r="N2778" s="0" t="s">
        <v>74</v>
      </c>
      <c r="O2778" s="0" t="s">
        <v>42</v>
      </c>
      <c r="P2778" s="0" t="n">
        <f aca="false">IF(AND(OR(Dashboard!$B$5="All",D2778=Dashboard!$B$5),OR(Dashboard!$D$5="All",N2778=Dashboard!$D$5),OR(AND(C2778&lt;&gt;"",C2778&gt;=Dashboard!$F$5,C2778&lt;=Dashboard!$H$5),AND(C2778="",Dashboard!$F$5&lt;=1980,Dashboard!$H$5&gt;=2016))),1,0)</f>
        <v>1</v>
      </c>
      <c r="Q2778" s="0" t="n">
        <f aca="false">J2778*P2778+ROW()*0.00000001</f>
        <v>0.74002778</v>
      </c>
    </row>
    <row r="2779" customFormat="false" ht="15" hidden="false" customHeight="false" outlineLevel="0" collapsed="false">
      <c r="A2779" s="0" t="s">
        <v>738</v>
      </c>
      <c r="B2779" s="0" t="s">
        <v>184</v>
      </c>
      <c r="C2779" s="0" t="n">
        <v>2013</v>
      </c>
      <c r="D2779" s="0" t="s">
        <v>71</v>
      </c>
      <c r="E2779" s="0" t="s">
        <v>243</v>
      </c>
      <c r="F2779" s="0" t="n">
        <v>0.31</v>
      </c>
      <c r="G2779" s="0" t="n">
        <v>0.35</v>
      </c>
      <c r="H2779" s="0" t="n">
        <v>0.02</v>
      </c>
      <c r="I2779" s="0" t="n">
        <v>0.06</v>
      </c>
      <c r="J2779" s="0" t="n">
        <v>0.74</v>
      </c>
      <c r="K2779" s="0" t="n">
        <v>82</v>
      </c>
      <c r="L2779" s="0" t="n">
        <v>8</v>
      </c>
      <c r="M2779" s="0" t="s">
        <v>125</v>
      </c>
      <c r="N2779" s="0" t="s">
        <v>35</v>
      </c>
      <c r="O2779" s="0" t="s">
        <v>42</v>
      </c>
      <c r="P2779" s="0" t="n">
        <f aca="false">IF(AND(OR(Dashboard!$B$5="All",D2779=Dashboard!$B$5),OR(Dashboard!$D$5="All",N2779=Dashboard!$D$5),OR(AND(C2779&lt;&gt;"",C2779&gt;=Dashboard!$F$5,C2779&lt;=Dashboard!$H$5),AND(C2779="",Dashboard!$F$5&lt;=1980,Dashboard!$H$5&gt;=2016))),1,0)</f>
        <v>1</v>
      </c>
      <c r="Q2779" s="0" t="n">
        <f aca="false">J2779*P2779+ROW()*0.00000001</f>
        <v>0.74002779</v>
      </c>
    </row>
    <row r="2780" customFormat="false" ht="15" hidden="false" customHeight="false" outlineLevel="0" collapsed="false">
      <c r="A2780" s="0" t="s">
        <v>2290</v>
      </c>
      <c r="B2780" s="0" t="s">
        <v>33</v>
      </c>
      <c r="C2780" s="0" t="n">
        <v>2007</v>
      </c>
      <c r="D2780" s="0" t="s">
        <v>52</v>
      </c>
      <c r="E2780" s="0" t="s">
        <v>160</v>
      </c>
      <c r="F2780" s="0" t="n">
        <v>0.68</v>
      </c>
      <c r="G2780" s="0" t="n">
        <v>0</v>
      </c>
      <c r="H2780" s="0" t="n">
        <v>0</v>
      </c>
      <c r="I2780" s="0" t="n">
        <v>0.05</v>
      </c>
      <c r="J2780" s="0" t="n">
        <v>0.74</v>
      </c>
      <c r="K2780" s="0" t="n">
        <v>49</v>
      </c>
      <c r="L2780" s="0" t="n">
        <v>6.3</v>
      </c>
      <c r="M2780" s="0" t="s">
        <v>36</v>
      </c>
      <c r="N2780" s="0" t="s">
        <v>35</v>
      </c>
      <c r="O2780" s="0" t="s">
        <v>177</v>
      </c>
      <c r="P2780" s="0" t="n">
        <f aca="false">IF(AND(OR(Dashboard!$B$5="All",D2780=Dashboard!$B$5),OR(Dashboard!$D$5="All",N2780=Dashboard!$D$5),OR(AND(C2780&lt;&gt;"",C2780&gt;=Dashboard!$F$5,C2780&lt;=Dashboard!$H$5),AND(C2780="",Dashboard!$F$5&lt;=1980,Dashboard!$H$5&gt;=2016))),1,0)</f>
        <v>1</v>
      </c>
      <c r="Q2780" s="0" t="n">
        <f aca="false">J2780*P2780+ROW()*0.00000001</f>
        <v>0.7400278</v>
      </c>
    </row>
    <row r="2781" customFormat="false" ht="15" hidden="false" customHeight="false" outlineLevel="0" collapsed="false">
      <c r="A2781" s="0" t="s">
        <v>372</v>
      </c>
      <c r="B2781" s="0" t="s">
        <v>70</v>
      </c>
      <c r="C2781" s="0" t="n">
        <v>2015</v>
      </c>
      <c r="D2781" s="0" t="s">
        <v>34</v>
      </c>
      <c r="E2781" s="0" t="s">
        <v>72</v>
      </c>
      <c r="F2781" s="0" t="n">
        <v>0.45</v>
      </c>
      <c r="G2781" s="0" t="n">
        <v>0.12</v>
      </c>
      <c r="H2781" s="0" t="n">
        <v>0.03</v>
      </c>
      <c r="I2781" s="0" t="n">
        <v>0.13</v>
      </c>
      <c r="J2781" s="0" t="n">
        <v>0.74</v>
      </c>
      <c r="L2781" s="0" t="n">
        <v>4.6</v>
      </c>
      <c r="M2781" s="0" t="s">
        <v>36</v>
      </c>
      <c r="N2781" s="0" t="s">
        <v>74</v>
      </c>
      <c r="P2781" s="0" t="n">
        <f aca="false">IF(AND(OR(Dashboard!$B$5="All",D2781=Dashboard!$B$5),OR(Dashboard!$D$5="All",N2781=Dashboard!$D$5),OR(AND(C2781&lt;&gt;"",C2781&gt;=Dashboard!$F$5,C2781&lt;=Dashboard!$H$5),AND(C2781="",Dashboard!$F$5&lt;=1980,Dashboard!$H$5&gt;=2016))),1,0)</f>
        <v>1</v>
      </c>
      <c r="Q2781" s="0" t="n">
        <f aca="false">J2781*P2781+ROW()*0.00000001</f>
        <v>0.74002781</v>
      </c>
    </row>
    <row r="2782" customFormat="false" ht="15" hidden="false" customHeight="false" outlineLevel="0" collapsed="false">
      <c r="A2782" s="0" t="s">
        <v>2291</v>
      </c>
      <c r="B2782" s="0" t="s">
        <v>85</v>
      </c>
      <c r="C2782" s="0" t="n">
        <v>2003</v>
      </c>
      <c r="D2782" s="0" t="s">
        <v>46</v>
      </c>
      <c r="E2782" s="0" t="s">
        <v>35</v>
      </c>
      <c r="F2782" s="0" t="n">
        <v>0.31</v>
      </c>
      <c r="G2782" s="0" t="n">
        <v>0.11</v>
      </c>
      <c r="H2782" s="0" t="n">
        <v>0.3</v>
      </c>
      <c r="I2782" s="0" t="n">
        <v>0.02</v>
      </c>
      <c r="J2782" s="0" t="n">
        <v>0.74</v>
      </c>
      <c r="K2782" s="0" t="n">
        <v>72</v>
      </c>
      <c r="L2782" s="0" t="n">
        <v>8.3</v>
      </c>
      <c r="M2782" s="0" t="s">
        <v>36</v>
      </c>
      <c r="N2782" s="0" t="s">
        <v>35</v>
      </c>
      <c r="O2782" s="0" t="s">
        <v>37</v>
      </c>
      <c r="P2782" s="0" t="n">
        <f aca="false">IF(AND(OR(Dashboard!$B$5="All",D2782=Dashboard!$B$5),OR(Dashboard!$D$5="All",N2782=Dashboard!$D$5),OR(AND(C2782&lt;&gt;"",C2782&gt;=Dashboard!$F$5,C2782&lt;=Dashboard!$H$5),AND(C2782="",Dashboard!$F$5&lt;=1980,Dashboard!$H$5&gt;=2016))),1,0)</f>
        <v>1</v>
      </c>
      <c r="Q2782" s="0" t="n">
        <f aca="false">J2782*P2782+ROW()*0.00000001</f>
        <v>0.74002782</v>
      </c>
    </row>
    <row r="2783" customFormat="false" ht="15" hidden="false" customHeight="false" outlineLevel="0" collapsed="false">
      <c r="A2783" s="0" t="s">
        <v>167</v>
      </c>
      <c r="B2783" s="0" t="s">
        <v>70</v>
      </c>
      <c r="C2783" s="0" t="n">
        <v>2016</v>
      </c>
      <c r="D2783" s="0" t="s">
        <v>34</v>
      </c>
      <c r="E2783" s="0" t="s">
        <v>142</v>
      </c>
      <c r="F2783" s="0" t="n">
        <v>0.05</v>
      </c>
      <c r="G2783" s="0" t="n">
        <v>0.55</v>
      </c>
      <c r="H2783" s="0" t="n">
        <v>0.03</v>
      </c>
      <c r="I2783" s="0" t="n">
        <v>0.1</v>
      </c>
      <c r="J2783" s="0" t="n">
        <v>0.73</v>
      </c>
      <c r="L2783" s="0" t="n">
        <v>3.3</v>
      </c>
      <c r="M2783" s="0" t="s">
        <v>36</v>
      </c>
      <c r="N2783" s="0" t="s">
        <v>74</v>
      </c>
      <c r="P2783" s="0" t="n">
        <f aca="false">IF(AND(OR(Dashboard!$B$5="All",D2783=Dashboard!$B$5),OR(Dashboard!$D$5="All",N2783=Dashboard!$D$5),OR(AND(C2783&lt;&gt;"",C2783&gt;=Dashboard!$F$5,C2783&lt;=Dashboard!$H$5),AND(C2783="",Dashboard!$F$5&lt;=1980,Dashboard!$H$5&gt;=2016))),1,0)</f>
        <v>1</v>
      </c>
      <c r="Q2783" s="0" t="n">
        <f aca="false">J2783*P2783+ROW()*0.00000001</f>
        <v>0.73002783</v>
      </c>
    </row>
    <row r="2784" customFormat="false" ht="15" hidden="false" customHeight="false" outlineLevel="0" collapsed="false">
      <c r="A2784" s="0" t="s">
        <v>1942</v>
      </c>
      <c r="B2784" s="0" t="s">
        <v>70</v>
      </c>
      <c r="C2784" s="0" t="n">
        <v>2009</v>
      </c>
      <c r="D2784" s="0" t="s">
        <v>46</v>
      </c>
      <c r="E2784" s="0" t="s">
        <v>91</v>
      </c>
      <c r="F2784" s="0" t="n">
        <v>0.49</v>
      </c>
      <c r="G2784" s="0" t="n">
        <v>0.15</v>
      </c>
      <c r="H2784" s="0" t="n">
        <v>0</v>
      </c>
      <c r="I2784" s="0" t="n">
        <v>0.09</v>
      </c>
      <c r="J2784" s="0" t="n">
        <v>0.73</v>
      </c>
      <c r="K2784" s="0" t="n">
        <v>74</v>
      </c>
      <c r="L2784" s="0" t="n">
        <v>7.3</v>
      </c>
      <c r="M2784" s="0" t="s">
        <v>103</v>
      </c>
      <c r="N2784" s="0" t="s">
        <v>74</v>
      </c>
      <c r="O2784" s="0" t="s">
        <v>37</v>
      </c>
      <c r="P2784" s="0" t="n">
        <f aca="false">IF(AND(OR(Dashboard!$B$5="All",D2784=Dashboard!$B$5),OR(Dashboard!$D$5="All",N2784=Dashboard!$D$5),OR(AND(C2784&lt;&gt;"",C2784&gt;=Dashboard!$F$5,C2784&lt;=Dashboard!$H$5),AND(C2784="",Dashboard!$F$5&lt;=1980,Dashboard!$H$5&gt;=2016))),1,0)</f>
        <v>1</v>
      </c>
      <c r="Q2784" s="0" t="n">
        <f aca="false">J2784*P2784+ROW()*0.00000001</f>
        <v>0.73002784</v>
      </c>
    </row>
    <row r="2785" customFormat="false" ht="15" hidden="false" customHeight="false" outlineLevel="0" collapsed="false">
      <c r="A2785" s="0" t="s">
        <v>838</v>
      </c>
      <c r="B2785" s="0" t="s">
        <v>152</v>
      </c>
      <c r="C2785" s="0" t="n">
        <v>2014</v>
      </c>
      <c r="D2785" s="0" t="s">
        <v>46</v>
      </c>
      <c r="E2785" s="0" t="s">
        <v>142</v>
      </c>
      <c r="F2785" s="0" t="n">
        <v>0.33</v>
      </c>
      <c r="G2785" s="0" t="n">
        <v>0.34</v>
      </c>
      <c r="H2785" s="0" t="n">
        <v>0</v>
      </c>
      <c r="I2785" s="0" t="n">
        <v>0.06</v>
      </c>
      <c r="J2785" s="0" t="n">
        <v>0.73</v>
      </c>
      <c r="K2785" s="0" t="n">
        <v>85</v>
      </c>
      <c r="L2785" s="0" t="n">
        <v>5.9</v>
      </c>
      <c r="M2785" s="0" t="s">
        <v>73</v>
      </c>
      <c r="N2785" s="0" t="s">
        <v>152</v>
      </c>
      <c r="O2785" s="0" t="s">
        <v>42</v>
      </c>
      <c r="P2785" s="0" t="n">
        <f aca="false">IF(AND(OR(Dashboard!$B$5="All",D2785=Dashboard!$B$5),OR(Dashboard!$D$5="All",N2785=Dashboard!$D$5),OR(AND(C2785&lt;&gt;"",C2785&gt;=Dashboard!$F$5,C2785&lt;=Dashboard!$H$5),AND(C2785="",Dashboard!$F$5&lt;=1980,Dashboard!$H$5&gt;=2016))),1,0)</f>
        <v>1</v>
      </c>
      <c r="Q2785" s="0" t="n">
        <f aca="false">J2785*P2785+ROW()*0.00000001</f>
        <v>0.73002785</v>
      </c>
    </row>
    <row r="2786" customFormat="false" ht="15" hidden="false" customHeight="false" outlineLevel="0" collapsed="false">
      <c r="A2786" s="0" t="s">
        <v>2292</v>
      </c>
      <c r="B2786" s="0" t="s">
        <v>70</v>
      </c>
      <c r="C2786" s="0" t="n">
        <v>2010</v>
      </c>
      <c r="D2786" s="0" t="s">
        <v>46</v>
      </c>
      <c r="E2786" s="0" t="s">
        <v>154</v>
      </c>
      <c r="F2786" s="0" t="n">
        <v>0.2</v>
      </c>
      <c r="G2786" s="0" t="n">
        <v>0.21</v>
      </c>
      <c r="H2786" s="0" t="n">
        <v>0.24</v>
      </c>
      <c r="I2786" s="0" t="n">
        <v>0.08</v>
      </c>
      <c r="J2786" s="0" t="n">
        <v>0.73</v>
      </c>
      <c r="K2786" s="0" t="n">
        <v>72</v>
      </c>
      <c r="L2786" s="0" t="n">
        <v>8</v>
      </c>
      <c r="M2786" s="0" t="s">
        <v>103</v>
      </c>
      <c r="N2786" s="0" t="s">
        <v>74</v>
      </c>
      <c r="O2786" s="0" t="s">
        <v>37</v>
      </c>
      <c r="P2786" s="0" t="n">
        <f aca="false">IF(AND(OR(Dashboard!$B$5="All",D2786=Dashboard!$B$5),OR(Dashboard!$D$5="All",N2786=Dashboard!$D$5),OR(AND(C2786&lt;&gt;"",C2786&gt;=Dashboard!$F$5,C2786&lt;=Dashboard!$H$5),AND(C2786="",Dashboard!$F$5&lt;=1980,Dashboard!$H$5&gt;=2016))),1,0)</f>
        <v>1</v>
      </c>
      <c r="Q2786" s="0" t="n">
        <f aca="false">J2786*P2786+ROW()*0.00000001</f>
        <v>0.73002786</v>
      </c>
    </row>
    <row r="2787" customFormat="false" ht="15" hidden="false" customHeight="false" outlineLevel="0" collapsed="false">
      <c r="A2787" s="0" t="s">
        <v>2293</v>
      </c>
      <c r="B2787" s="0" t="s">
        <v>50</v>
      </c>
      <c r="C2787" s="0" t="n">
        <v>2008</v>
      </c>
      <c r="D2787" s="0" t="s">
        <v>71</v>
      </c>
      <c r="E2787" s="0" t="s">
        <v>91</v>
      </c>
      <c r="F2787" s="0" t="n">
        <v>0.41</v>
      </c>
      <c r="G2787" s="0" t="n">
        <v>0.25</v>
      </c>
      <c r="H2787" s="0" t="n">
        <v>0</v>
      </c>
      <c r="I2787" s="0" t="n">
        <v>0.07</v>
      </c>
      <c r="J2787" s="0" t="n">
        <v>0.73</v>
      </c>
      <c r="K2787" s="0" t="n">
        <v>55</v>
      </c>
      <c r="M2787" s="0" t="s">
        <v>36</v>
      </c>
      <c r="N2787" s="0" t="s">
        <v>35</v>
      </c>
      <c r="O2787" s="0" t="s">
        <v>53</v>
      </c>
      <c r="P2787" s="0" t="n">
        <f aca="false">IF(AND(OR(Dashboard!$B$5="All",D2787=Dashboard!$B$5),OR(Dashboard!$D$5="All",N2787=Dashboard!$D$5),OR(AND(C2787&lt;&gt;"",C2787&gt;=Dashboard!$F$5,C2787&lt;=Dashboard!$H$5),AND(C2787="",Dashboard!$F$5&lt;=1980,Dashboard!$H$5&gt;=2016))),1,0)</f>
        <v>1</v>
      </c>
      <c r="Q2787" s="0" t="n">
        <f aca="false">J2787*P2787+ROW()*0.00000001</f>
        <v>0.73002787</v>
      </c>
    </row>
    <row r="2788" customFormat="false" ht="15" hidden="false" customHeight="false" outlineLevel="0" collapsed="false">
      <c r="A2788" s="0" t="s">
        <v>2294</v>
      </c>
      <c r="B2788" s="0" t="s">
        <v>70</v>
      </c>
      <c r="C2788" s="0" t="n">
        <v>2007</v>
      </c>
      <c r="D2788" s="0" t="s">
        <v>71</v>
      </c>
      <c r="E2788" s="0" t="s">
        <v>487</v>
      </c>
      <c r="F2788" s="0" t="n">
        <v>0.17</v>
      </c>
      <c r="G2788" s="0" t="n">
        <v>0.41</v>
      </c>
      <c r="H2788" s="0" t="n">
        <v>0</v>
      </c>
      <c r="I2788" s="0" t="n">
        <v>0.15</v>
      </c>
      <c r="J2788" s="0" t="n">
        <v>0.73</v>
      </c>
      <c r="K2788" s="0" t="n">
        <v>55</v>
      </c>
      <c r="L2788" s="0" t="n">
        <v>6.9</v>
      </c>
      <c r="M2788" s="0" t="s">
        <v>103</v>
      </c>
      <c r="N2788" s="0" t="s">
        <v>74</v>
      </c>
      <c r="O2788" s="0" t="s">
        <v>53</v>
      </c>
      <c r="P2788" s="0" t="n">
        <f aca="false">IF(AND(OR(Dashboard!$B$5="All",D2788=Dashboard!$B$5),OR(Dashboard!$D$5="All",N2788=Dashboard!$D$5),OR(AND(C2788&lt;&gt;"",C2788&gt;=Dashboard!$F$5,C2788&lt;=Dashboard!$H$5),AND(C2788="",Dashboard!$F$5&lt;=1980,Dashboard!$H$5&gt;=2016))),1,0)</f>
        <v>1</v>
      </c>
      <c r="Q2788" s="0" t="n">
        <f aca="false">J2788*P2788+ROW()*0.00000001</f>
        <v>0.73002788</v>
      </c>
    </row>
    <row r="2789" customFormat="false" ht="15" hidden="false" customHeight="false" outlineLevel="0" collapsed="false">
      <c r="A2789" s="0" t="s">
        <v>2295</v>
      </c>
      <c r="B2789" s="0" t="s">
        <v>117</v>
      </c>
      <c r="C2789" s="0" t="n">
        <v>1997</v>
      </c>
      <c r="D2789" s="0" t="s">
        <v>34</v>
      </c>
      <c r="E2789" s="0" t="s">
        <v>142</v>
      </c>
      <c r="F2789" s="0" t="n">
        <v>0.14</v>
      </c>
      <c r="G2789" s="0" t="n">
        <v>0.09</v>
      </c>
      <c r="H2789" s="0" t="n">
        <v>0.46</v>
      </c>
      <c r="I2789" s="0" t="n">
        <v>0.05</v>
      </c>
      <c r="J2789" s="0" t="n">
        <v>0.73</v>
      </c>
      <c r="N2789" s="0" t="s">
        <v>74</v>
      </c>
      <c r="P2789" s="0" t="n">
        <f aca="false">IF(AND(OR(Dashboard!$B$5="All",D2789=Dashboard!$B$5),OR(Dashboard!$D$5="All",N2789=Dashboard!$D$5),OR(AND(C2789&lt;&gt;"",C2789&gt;=Dashboard!$F$5,C2789&lt;=Dashboard!$H$5),AND(C2789="",Dashboard!$F$5&lt;=1980,Dashboard!$H$5&gt;=2016))),1,0)</f>
        <v>1</v>
      </c>
      <c r="Q2789" s="0" t="n">
        <f aca="false">J2789*P2789+ROW()*0.00000001</f>
        <v>0.73002789</v>
      </c>
    </row>
    <row r="2790" customFormat="false" ht="15" hidden="false" customHeight="false" outlineLevel="0" collapsed="false">
      <c r="A2790" s="0" t="s">
        <v>2164</v>
      </c>
      <c r="B2790" s="0" t="s">
        <v>64</v>
      </c>
      <c r="C2790" s="0" t="n">
        <v>2012</v>
      </c>
      <c r="D2790" s="0" t="s">
        <v>71</v>
      </c>
      <c r="E2790" s="0" t="s">
        <v>91</v>
      </c>
      <c r="F2790" s="0" t="n">
        <v>0.43</v>
      </c>
      <c r="G2790" s="0" t="n">
        <v>0.24</v>
      </c>
      <c r="H2790" s="0" t="n">
        <v>0</v>
      </c>
      <c r="I2790" s="0" t="n">
        <v>0.06</v>
      </c>
      <c r="J2790" s="0" t="n">
        <v>0.73</v>
      </c>
      <c r="N2790" s="0" t="s">
        <v>66</v>
      </c>
      <c r="P2790" s="0" t="n">
        <f aca="false">IF(AND(OR(Dashboard!$B$5="All",D2790=Dashboard!$B$5),OR(Dashboard!$D$5="All",N2790=Dashboard!$D$5),OR(AND(C2790&lt;&gt;"",C2790&gt;=Dashboard!$F$5,C2790&lt;=Dashboard!$H$5),AND(C2790="",Dashboard!$F$5&lt;=1980,Dashboard!$H$5&gt;=2016))),1,0)</f>
        <v>1</v>
      </c>
      <c r="Q2790" s="0" t="n">
        <f aca="false">J2790*P2790+ROW()*0.00000001</f>
        <v>0.7300279</v>
      </c>
    </row>
    <row r="2791" customFormat="false" ht="15" hidden="false" customHeight="false" outlineLevel="0" collapsed="false">
      <c r="A2791" s="0" t="s">
        <v>2296</v>
      </c>
      <c r="B2791" s="0" t="s">
        <v>78</v>
      </c>
      <c r="C2791" s="0" t="n">
        <v>1993</v>
      </c>
      <c r="D2791" s="0" t="s">
        <v>102</v>
      </c>
      <c r="E2791" s="0" t="s">
        <v>328</v>
      </c>
      <c r="F2791" s="0" t="n">
        <v>0</v>
      </c>
      <c r="G2791" s="0" t="n">
        <v>0</v>
      </c>
      <c r="H2791" s="0" t="n">
        <v>0.73</v>
      </c>
      <c r="I2791" s="0" t="n">
        <v>0</v>
      </c>
      <c r="J2791" s="0" t="n">
        <v>0.73</v>
      </c>
      <c r="N2791" s="0" t="s">
        <v>35</v>
      </c>
      <c r="P2791" s="0" t="n">
        <f aca="false">IF(AND(OR(Dashboard!$B$5="All",D2791=Dashboard!$B$5),OR(Dashboard!$D$5="All",N2791=Dashboard!$D$5),OR(AND(C2791&lt;&gt;"",C2791&gt;=Dashboard!$F$5,C2791&lt;=Dashboard!$H$5),AND(C2791="",Dashboard!$F$5&lt;=1980,Dashboard!$H$5&gt;=2016))),1,0)</f>
        <v>1</v>
      </c>
      <c r="Q2791" s="0" t="n">
        <f aca="false">J2791*P2791+ROW()*0.00000001</f>
        <v>0.73002791</v>
      </c>
    </row>
    <row r="2792" customFormat="false" ht="15" hidden="false" customHeight="false" outlineLevel="0" collapsed="false">
      <c r="A2792" s="0" t="s">
        <v>2227</v>
      </c>
      <c r="B2792" s="0" t="s">
        <v>64</v>
      </c>
      <c r="C2792" s="0" t="n">
        <v>2012</v>
      </c>
      <c r="D2792" s="0" t="s">
        <v>114</v>
      </c>
      <c r="E2792" s="0" t="s">
        <v>2228</v>
      </c>
      <c r="F2792" s="0" t="n">
        <v>0.55</v>
      </c>
      <c r="G2792" s="0" t="n">
        <v>0.13</v>
      </c>
      <c r="H2792" s="0" t="n">
        <v>0</v>
      </c>
      <c r="I2792" s="0" t="n">
        <v>0.05</v>
      </c>
      <c r="J2792" s="0" t="n">
        <v>0.73</v>
      </c>
      <c r="N2792" s="0" t="s">
        <v>66</v>
      </c>
      <c r="P2792" s="0" t="n">
        <f aca="false">IF(AND(OR(Dashboard!$B$5="All",D2792=Dashboard!$B$5),OR(Dashboard!$D$5="All",N2792=Dashboard!$D$5),OR(AND(C2792&lt;&gt;"",C2792&gt;=Dashboard!$F$5,C2792&lt;=Dashboard!$H$5),AND(C2792="",Dashboard!$F$5&lt;=1980,Dashboard!$H$5&gt;=2016))),1,0)</f>
        <v>1</v>
      </c>
      <c r="Q2792" s="0" t="n">
        <f aca="false">J2792*P2792+ROW()*0.00000001</f>
        <v>0.73002792</v>
      </c>
    </row>
    <row r="2793" customFormat="false" ht="15" hidden="false" customHeight="false" outlineLevel="0" collapsed="false">
      <c r="A2793" s="0" t="s">
        <v>1757</v>
      </c>
      <c r="B2793" s="0" t="s">
        <v>70</v>
      </c>
      <c r="C2793" s="0" t="n">
        <v>2007</v>
      </c>
      <c r="D2793" s="0" t="s">
        <v>34</v>
      </c>
      <c r="E2793" s="0" t="s">
        <v>142</v>
      </c>
      <c r="F2793" s="0" t="n">
        <v>0.22</v>
      </c>
      <c r="G2793" s="0" t="n">
        <v>0.37</v>
      </c>
      <c r="H2793" s="0" t="n">
        <v>0</v>
      </c>
      <c r="I2793" s="0" t="n">
        <v>0.14</v>
      </c>
      <c r="J2793" s="0" t="n">
        <v>0.73</v>
      </c>
      <c r="K2793" s="0" t="n">
        <v>79</v>
      </c>
      <c r="L2793" s="0" t="n">
        <v>6.6</v>
      </c>
      <c r="M2793" s="0" t="s">
        <v>36</v>
      </c>
      <c r="N2793" s="0" t="s">
        <v>74</v>
      </c>
      <c r="O2793" s="0" t="s">
        <v>37</v>
      </c>
      <c r="P2793" s="0" t="n">
        <f aca="false">IF(AND(OR(Dashboard!$B$5="All",D2793=Dashboard!$B$5),OR(Dashboard!$D$5="All",N2793=Dashboard!$D$5),OR(AND(C2793&lt;&gt;"",C2793&gt;=Dashboard!$F$5,C2793&lt;=Dashboard!$H$5),AND(C2793="",Dashboard!$F$5&lt;=1980,Dashboard!$H$5&gt;=2016))),1,0)</f>
        <v>1</v>
      </c>
      <c r="Q2793" s="0" t="n">
        <f aca="false">J2793*P2793+ROW()*0.00000001</f>
        <v>0.73002793</v>
      </c>
    </row>
    <row r="2794" customFormat="false" ht="15" hidden="false" customHeight="false" outlineLevel="0" collapsed="false">
      <c r="A2794" s="0" t="s">
        <v>2297</v>
      </c>
      <c r="B2794" s="0" t="s">
        <v>85</v>
      </c>
      <c r="C2794" s="0" t="n">
        <v>2004</v>
      </c>
      <c r="D2794" s="0" t="s">
        <v>16</v>
      </c>
      <c r="E2794" s="0" t="s">
        <v>35</v>
      </c>
      <c r="F2794" s="0" t="n">
        <v>0.4</v>
      </c>
      <c r="G2794" s="0" t="n">
        <v>0.15</v>
      </c>
      <c r="H2794" s="0" t="n">
        <v>0.17</v>
      </c>
      <c r="I2794" s="0" t="n">
        <v>0.01</v>
      </c>
      <c r="J2794" s="0" t="n">
        <v>0.73</v>
      </c>
      <c r="K2794" s="0" t="n">
        <v>55</v>
      </c>
      <c r="L2794" s="0" t="n">
        <v>4.8</v>
      </c>
      <c r="M2794" s="0" t="s">
        <v>36</v>
      </c>
      <c r="N2794" s="0" t="s">
        <v>35</v>
      </c>
      <c r="O2794" s="0" t="s">
        <v>53</v>
      </c>
      <c r="P2794" s="0" t="n">
        <f aca="false">IF(AND(OR(Dashboard!$B$5="All",D2794=Dashboard!$B$5),OR(Dashboard!$D$5="All",N2794=Dashboard!$D$5),OR(AND(C2794&lt;&gt;"",C2794&gt;=Dashboard!$F$5,C2794&lt;=Dashboard!$H$5),AND(C2794="",Dashboard!$F$5&lt;=1980,Dashboard!$H$5&gt;=2016))),1,0)</f>
        <v>1</v>
      </c>
      <c r="Q2794" s="0" t="n">
        <f aca="false">J2794*P2794+ROW()*0.00000001</f>
        <v>0.73002794</v>
      </c>
    </row>
    <row r="2795" customFormat="false" ht="15" hidden="false" customHeight="false" outlineLevel="0" collapsed="false">
      <c r="A2795" s="0" t="s">
        <v>2298</v>
      </c>
      <c r="B2795" s="0" t="s">
        <v>33</v>
      </c>
      <c r="C2795" s="0" t="n">
        <v>2008</v>
      </c>
      <c r="D2795" s="0" t="s">
        <v>58</v>
      </c>
      <c r="E2795" s="0" t="s">
        <v>1259</v>
      </c>
      <c r="F2795" s="0" t="n">
        <v>0.58</v>
      </c>
      <c r="G2795" s="0" t="n">
        <v>0.08</v>
      </c>
      <c r="H2795" s="0" t="n">
        <v>0.02</v>
      </c>
      <c r="I2795" s="0" t="n">
        <v>0.05</v>
      </c>
      <c r="J2795" s="0" t="n">
        <v>0.73</v>
      </c>
      <c r="K2795" s="0" t="n">
        <v>76</v>
      </c>
      <c r="L2795" s="0" t="n">
        <v>8.9</v>
      </c>
      <c r="M2795" s="0" t="s">
        <v>36</v>
      </c>
      <c r="N2795" s="0" t="s">
        <v>35</v>
      </c>
      <c r="O2795" s="0" t="s">
        <v>37</v>
      </c>
      <c r="P2795" s="0" t="n">
        <f aca="false">IF(AND(OR(Dashboard!$B$5="All",D2795=Dashboard!$B$5),OR(Dashboard!$D$5="All",N2795=Dashboard!$D$5),OR(AND(C2795&lt;&gt;"",C2795&gt;=Dashboard!$F$5,C2795&lt;=Dashboard!$H$5),AND(C2795="",Dashboard!$F$5&lt;=1980,Dashboard!$H$5&gt;=2016))),1,0)</f>
        <v>1</v>
      </c>
      <c r="Q2795" s="0" t="n">
        <f aca="false">J2795*P2795+ROW()*0.00000001</f>
        <v>0.73002795</v>
      </c>
    </row>
    <row r="2796" customFormat="false" ht="15" hidden="false" customHeight="false" outlineLevel="0" collapsed="false">
      <c r="A2796" s="0" t="s">
        <v>2299</v>
      </c>
      <c r="B2796" s="0" t="s">
        <v>70</v>
      </c>
      <c r="C2796" s="0" t="n">
        <v>2010</v>
      </c>
      <c r="D2796" s="0" t="s">
        <v>41</v>
      </c>
      <c r="E2796" s="0" t="s">
        <v>487</v>
      </c>
      <c r="F2796" s="0" t="n">
        <v>0.31</v>
      </c>
      <c r="G2796" s="0" t="n">
        <v>0.3</v>
      </c>
      <c r="H2796" s="0" t="n">
        <v>0.01</v>
      </c>
      <c r="I2796" s="0" t="n">
        <v>0.11</v>
      </c>
      <c r="J2796" s="0" t="n">
        <v>0.73</v>
      </c>
      <c r="N2796" s="0" t="s">
        <v>74</v>
      </c>
      <c r="P2796" s="0" t="n">
        <f aca="false">IF(AND(OR(Dashboard!$B$5="All",D2796=Dashboard!$B$5),OR(Dashboard!$D$5="All",N2796=Dashboard!$D$5),OR(AND(C2796&lt;&gt;"",C2796&gt;=Dashboard!$F$5,C2796&lt;=Dashboard!$H$5),AND(C2796="",Dashboard!$F$5&lt;=1980,Dashboard!$H$5&gt;=2016))),1,0)</f>
        <v>1</v>
      </c>
      <c r="Q2796" s="0" t="n">
        <f aca="false">J2796*P2796+ROW()*0.00000001</f>
        <v>0.73002796</v>
      </c>
    </row>
    <row r="2797" customFormat="false" ht="15" hidden="false" customHeight="false" outlineLevel="0" collapsed="false">
      <c r="A2797" s="0" t="s">
        <v>966</v>
      </c>
      <c r="B2797" s="0" t="s">
        <v>45</v>
      </c>
      <c r="C2797" s="0" t="n">
        <v>1991</v>
      </c>
      <c r="D2797" s="0" t="s">
        <v>48</v>
      </c>
      <c r="E2797" s="0" t="s">
        <v>35</v>
      </c>
      <c r="F2797" s="0" t="n">
        <v>0</v>
      </c>
      <c r="G2797" s="0" t="n">
        <v>0</v>
      </c>
      <c r="H2797" s="0" t="n">
        <v>0.73</v>
      </c>
      <c r="I2797" s="0" t="n">
        <v>0</v>
      </c>
      <c r="J2797" s="0" t="n">
        <v>0.73</v>
      </c>
      <c r="N2797" s="0" t="s">
        <v>35</v>
      </c>
      <c r="P2797" s="0" t="n">
        <f aca="false">IF(AND(OR(Dashboard!$B$5="All",D2797=Dashboard!$B$5),OR(Dashboard!$D$5="All",N2797=Dashboard!$D$5),OR(AND(C2797&lt;&gt;"",C2797&gt;=Dashboard!$F$5,C2797&lt;=Dashboard!$H$5),AND(C2797="",Dashboard!$F$5&lt;=1980,Dashboard!$H$5&gt;=2016))),1,0)</f>
        <v>1</v>
      </c>
      <c r="Q2797" s="0" t="n">
        <f aca="false">J2797*P2797+ROW()*0.00000001</f>
        <v>0.73002797</v>
      </c>
    </row>
    <row r="2798" customFormat="false" ht="15" hidden="false" customHeight="false" outlineLevel="0" collapsed="false">
      <c r="A2798" s="0" t="s">
        <v>1210</v>
      </c>
      <c r="B2798" s="0" t="s">
        <v>108</v>
      </c>
      <c r="C2798" s="0" t="n">
        <v>1998</v>
      </c>
      <c r="D2798" s="0" t="s">
        <v>102</v>
      </c>
      <c r="E2798" s="0" t="s">
        <v>214</v>
      </c>
      <c r="F2798" s="0" t="n">
        <v>0.55</v>
      </c>
      <c r="G2798" s="0" t="n">
        <v>0.17</v>
      </c>
      <c r="H2798" s="0" t="n">
        <v>0</v>
      </c>
      <c r="I2798" s="0" t="n">
        <v>0.01</v>
      </c>
      <c r="J2798" s="0" t="n">
        <v>0.73</v>
      </c>
      <c r="N2798" s="0" t="s">
        <v>35</v>
      </c>
      <c r="P2798" s="0" t="n">
        <f aca="false">IF(AND(OR(Dashboard!$B$5="All",D2798=Dashboard!$B$5),OR(Dashboard!$D$5="All",N2798=Dashboard!$D$5),OR(AND(C2798&lt;&gt;"",C2798&gt;=Dashboard!$F$5,C2798&lt;=Dashboard!$H$5),AND(C2798="",Dashboard!$F$5&lt;=1980,Dashboard!$H$5&gt;=2016))),1,0)</f>
        <v>1</v>
      </c>
      <c r="Q2798" s="0" t="n">
        <f aca="false">J2798*P2798+ROW()*0.00000001</f>
        <v>0.73002798</v>
      </c>
    </row>
    <row r="2799" customFormat="false" ht="15" hidden="false" customHeight="false" outlineLevel="0" collapsed="false">
      <c r="A2799" s="0" t="s">
        <v>1526</v>
      </c>
      <c r="B2799" s="0" t="s">
        <v>33</v>
      </c>
      <c r="C2799" s="0" t="n">
        <v>2009</v>
      </c>
      <c r="D2799" s="0" t="s">
        <v>102</v>
      </c>
      <c r="E2799" s="0" t="s">
        <v>418</v>
      </c>
      <c r="F2799" s="0" t="n">
        <v>0.49</v>
      </c>
      <c r="G2799" s="0" t="n">
        <v>0.17</v>
      </c>
      <c r="H2799" s="0" t="n">
        <v>0</v>
      </c>
      <c r="I2799" s="0" t="n">
        <v>0.06</v>
      </c>
      <c r="J2799" s="0" t="n">
        <v>0.73</v>
      </c>
      <c r="K2799" s="0" t="n">
        <v>78</v>
      </c>
      <c r="L2799" s="0" t="n">
        <v>7.7</v>
      </c>
      <c r="M2799" s="0" t="s">
        <v>103</v>
      </c>
      <c r="N2799" s="0" t="s">
        <v>35</v>
      </c>
      <c r="O2799" s="0" t="s">
        <v>37</v>
      </c>
      <c r="P2799" s="0" t="n">
        <f aca="false">IF(AND(OR(Dashboard!$B$5="All",D2799=Dashboard!$B$5),OR(Dashboard!$D$5="All",N2799=Dashboard!$D$5),OR(AND(C2799&lt;&gt;"",C2799&gt;=Dashboard!$F$5,C2799&lt;=Dashboard!$H$5),AND(C2799="",Dashboard!$F$5&lt;=1980,Dashboard!$H$5&gt;=2016))),1,0)</f>
        <v>1</v>
      </c>
      <c r="Q2799" s="0" t="n">
        <f aca="false">J2799*P2799+ROW()*0.00000001</f>
        <v>0.73002799</v>
      </c>
    </row>
    <row r="2800" customFormat="false" ht="15" hidden="false" customHeight="false" outlineLevel="0" collapsed="false">
      <c r="A2800" s="0" t="s">
        <v>2300</v>
      </c>
      <c r="B2800" s="0" t="s">
        <v>97</v>
      </c>
      <c r="C2800" s="0" t="n">
        <v>2012</v>
      </c>
      <c r="D2800" s="0" t="s">
        <v>58</v>
      </c>
      <c r="E2800" s="0" t="s">
        <v>35</v>
      </c>
      <c r="F2800" s="0" t="n">
        <v>0.16</v>
      </c>
      <c r="G2800" s="0" t="n">
        <v>0.02</v>
      </c>
      <c r="H2800" s="0" t="n">
        <v>0.53</v>
      </c>
      <c r="I2800" s="0" t="n">
        <v>0.01</v>
      </c>
      <c r="J2800" s="0" t="n">
        <v>0.73</v>
      </c>
      <c r="K2800" s="0" t="n">
        <v>76</v>
      </c>
      <c r="L2800" s="0" t="n">
        <v>8</v>
      </c>
      <c r="M2800" s="0" t="s">
        <v>36</v>
      </c>
      <c r="N2800" s="0" t="s">
        <v>35</v>
      </c>
      <c r="O2800" s="0" t="s">
        <v>37</v>
      </c>
      <c r="P2800" s="0" t="n">
        <f aca="false">IF(AND(OR(Dashboard!$B$5="All",D2800=Dashboard!$B$5),OR(Dashboard!$D$5="All",N2800=Dashboard!$D$5),OR(AND(C2800&lt;&gt;"",C2800&gt;=Dashboard!$F$5,C2800&lt;=Dashboard!$H$5),AND(C2800="",Dashboard!$F$5&lt;=1980,Dashboard!$H$5&gt;=2016))),1,0)</f>
        <v>1</v>
      </c>
      <c r="Q2800" s="0" t="n">
        <f aca="false">J2800*P2800+ROW()*0.00000001</f>
        <v>0.730028</v>
      </c>
    </row>
    <row r="2801" customFormat="false" ht="15" hidden="false" customHeight="false" outlineLevel="0" collapsed="false">
      <c r="A2801" s="0" t="s">
        <v>2301</v>
      </c>
      <c r="B2801" s="0" t="s">
        <v>117</v>
      </c>
      <c r="C2801" s="0" t="n">
        <v>1999</v>
      </c>
      <c r="D2801" s="0" t="s">
        <v>16</v>
      </c>
      <c r="E2801" s="0" t="s">
        <v>420</v>
      </c>
      <c r="F2801" s="0" t="n">
        <v>0.41</v>
      </c>
      <c r="G2801" s="0" t="n">
        <v>0.28</v>
      </c>
      <c r="H2801" s="0" t="n">
        <v>0</v>
      </c>
      <c r="I2801" s="0" t="n">
        <v>0.05</v>
      </c>
      <c r="J2801" s="0" t="n">
        <v>0.73</v>
      </c>
      <c r="N2801" s="0" t="s">
        <v>74</v>
      </c>
      <c r="P2801" s="0" t="n">
        <f aca="false">IF(AND(OR(Dashboard!$B$5="All",D2801=Dashboard!$B$5),OR(Dashboard!$D$5="All",N2801=Dashboard!$D$5),OR(AND(C2801&lt;&gt;"",C2801&gt;=Dashboard!$F$5,C2801&lt;=Dashboard!$H$5),AND(C2801="",Dashboard!$F$5&lt;=1980,Dashboard!$H$5&gt;=2016))),1,0)</f>
        <v>1</v>
      </c>
      <c r="Q2801" s="0" t="n">
        <f aca="false">J2801*P2801+ROW()*0.00000001</f>
        <v>0.73002801</v>
      </c>
    </row>
    <row r="2802" customFormat="false" ht="15" hidden="false" customHeight="false" outlineLevel="0" collapsed="false">
      <c r="A2802" s="0" t="s">
        <v>610</v>
      </c>
      <c r="B2802" s="0" t="s">
        <v>64</v>
      </c>
      <c r="C2802" s="0" t="n">
        <v>2011</v>
      </c>
      <c r="D2802" s="0" t="s">
        <v>46</v>
      </c>
      <c r="E2802" s="0" t="s">
        <v>157</v>
      </c>
      <c r="F2802" s="0" t="n">
        <v>0.36</v>
      </c>
      <c r="G2802" s="0" t="n">
        <v>0.29</v>
      </c>
      <c r="H2802" s="0" t="n">
        <v>0.02</v>
      </c>
      <c r="I2802" s="0" t="n">
        <v>0.06</v>
      </c>
      <c r="J2802" s="0" t="n">
        <v>0.73</v>
      </c>
      <c r="K2802" s="0" t="n">
        <v>79</v>
      </c>
      <c r="L2802" s="0" t="n">
        <v>6.3</v>
      </c>
      <c r="M2802" s="0" t="s">
        <v>103</v>
      </c>
      <c r="N2802" s="0" t="s">
        <v>66</v>
      </c>
      <c r="O2802" s="0" t="s">
        <v>37</v>
      </c>
      <c r="P2802" s="0" t="n">
        <f aca="false">IF(AND(OR(Dashboard!$B$5="All",D2802=Dashboard!$B$5),OR(Dashboard!$D$5="All",N2802=Dashboard!$D$5),OR(AND(C2802&lt;&gt;"",C2802&gt;=Dashboard!$F$5,C2802&lt;=Dashboard!$H$5),AND(C2802="",Dashboard!$F$5&lt;=1980,Dashboard!$H$5&gt;=2016))),1,0)</f>
        <v>1</v>
      </c>
      <c r="Q2802" s="0" t="n">
        <f aca="false">J2802*P2802+ROW()*0.00000001</f>
        <v>0.73002802</v>
      </c>
    </row>
    <row r="2803" customFormat="false" ht="15" hidden="false" customHeight="false" outlineLevel="0" collapsed="false">
      <c r="A2803" s="0" t="s">
        <v>2302</v>
      </c>
      <c r="B2803" s="0" t="s">
        <v>50</v>
      </c>
      <c r="C2803" s="0" t="n">
        <v>2007</v>
      </c>
      <c r="D2803" s="0" t="s">
        <v>52</v>
      </c>
      <c r="E2803" s="0" t="s">
        <v>35</v>
      </c>
      <c r="F2803" s="0" t="n">
        <v>0</v>
      </c>
      <c r="G2803" s="0" t="n">
        <v>0</v>
      </c>
      <c r="H2803" s="0" t="n">
        <v>0.73</v>
      </c>
      <c r="I2803" s="0" t="n">
        <v>0</v>
      </c>
      <c r="J2803" s="0" t="n">
        <v>0.73</v>
      </c>
      <c r="N2803" s="0" t="s">
        <v>35</v>
      </c>
      <c r="P2803" s="0" t="n">
        <f aca="false">IF(AND(OR(Dashboard!$B$5="All",D2803=Dashboard!$B$5),OR(Dashboard!$D$5="All",N2803=Dashboard!$D$5),OR(AND(C2803&lt;&gt;"",C2803&gt;=Dashboard!$F$5,C2803&lt;=Dashboard!$H$5),AND(C2803="",Dashboard!$F$5&lt;=1980,Dashboard!$H$5&gt;=2016))),1,0)</f>
        <v>1</v>
      </c>
      <c r="Q2803" s="0" t="n">
        <f aca="false">J2803*P2803+ROW()*0.00000001</f>
        <v>0.73002803</v>
      </c>
    </row>
    <row r="2804" customFormat="false" ht="15" hidden="false" customHeight="false" outlineLevel="0" collapsed="false">
      <c r="A2804" s="0" t="s">
        <v>2303</v>
      </c>
      <c r="B2804" s="0" t="s">
        <v>144</v>
      </c>
      <c r="C2804" s="0" t="n">
        <v>2001</v>
      </c>
      <c r="D2804" s="0" t="s">
        <v>16</v>
      </c>
      <c r="E2804" s="0" t="s">
        <v>160</v>
      </c>
      <c r="F2804" s="0" t="n">
        <v>0.54</v>
      </c>
      <c r="G2804" s="0" t="n">
        <v>0.16</v>
      </c>
      <c r="H2804" s="0" t="n">
        <v>0</v>
      </c>
      <c r="I2804" s="0" t="n">
        <v>0.03</v>
      </c>
      <c r="J2804" s="0" t="n">
        <v>0.73</v>
      </c>
      <c r="K2804" s="0" t="n">
        <v>80</v>
      </c>
      <c r="L2804" s="0" t="n">
        <v>8.7</v>
      </c>
      <c r="M2804" s="0" t="s">
        <v>103</v>
      </c>
      <c r="N2804" s="0" t="s">
        <v>66</v>
      </c>
      <c r="O2804" s="0" t="s">
        <v>37</v>
      </c>
      <c r="P2804" s="0" t="n">
        <f aca="false">IF(AND(OR(Dashboard!$B$5="All",D2804=Dashboard!$B$5),OR(Dashboard!$D$5="All",N2804=Dashboard!$D$5),OR(AND(C2804&lt;&gt;"",C2804&gt;=Dashboard!$F$5,C2804&lt;=Dashboard!$H$5),AND(C2804="",Dashboard!$F$5&lt;=1980,Dashboard!$H$5&gt;=2016))),1,0)</f>
        <v>1</v>
      </c>
      <c r="Q2804" s="0" t="n">
        <f aca="false">J2804*P2804+ROW()*0.00000001</f>
        <v>0.73002804</v>
      </c>
    </row>
    <row r="2805" customFormat="false" ht="15" hidden="false" customHeight="false" outlineLevel="0" collapsed="false">
      <c r="A2805" s="0" t="s">
        <v>2304</v>
      </c>
      <c r="B2805" s="0" t="s">
        <v>70</v>
      </c>
      <c r="C2805" s="0" t="n">
        <v>2012</v>
      </c>
      <c r="D2805" s="0" t="s">
        <v>102</v>
      </c>
      <c r="E2805" s="0" t="s">
        <v>1607</v>
      </c>
      <c r="F2805" s="0" t="n">
        <v>0.3</v>
      </c>
      <c r="G2805" s="0" t="n">
        <v>0.11</v>
      </c>
      <c r="H2805" s="0" t="n">
        <v>0.24</v>
      </c>
      <c r="I2805" s="0" t="n">
        <v>0.07</v>
      </c>
      <c r="J2805" s="0" t="n">
        <v>0.73</v>
      </c>
      <c r="K2805" s="0" t="n">
        <v>86</v>
      </c>
      <c r="L2805" s="0" t="n">
        <v>7.7</v>
      </c>
      <c r="M2805" s="0" t="s">
        <v>103</v>
      </c>
      <c r="N2805" s="0" t="s">
        <v>74</v>
      </c>
      <c r="O2805" s="0" t="s">
        <v>42</v>
      </c>
      <c r="P2805" s="0" t="n">
        <f aca="false">IF(AND(OR(Dashboard!$B$5="All",D2805=Dashboard!$B$5),OR(Dashboard!$D$5="All",N2805=Dashboard!$D$5),OR(AND(C2805&lt;&gt;"",C2805&gt;=Dashboard!$F$5,C2805&lt;=Dashboard!$H$5),AND(C2805="",Dashboard!$F$5&lt;=1980,Dashboard!$H$5&gt;=2016))),1,0)</f>
        <v>1</v>
      </c>
      <c r="Q2805" s="0" t="n">
        <f aca="false">J2805*P2805+ROW()*0.00000001</f>
        <v>0.73002805</v>
      </c>
    </row>
    <row r="2806" customFormat="false" ht="15" hidden="false" customHeight="false" outlineLevel="0" collapsed="false">
      <c r="A2806" s="0" t="s">
        <v>2305</v>
      </c>
      <c r="B2806" s="0" t="s">
        <v>159</v>
      </c>
      <c r="C2806" s="0" t="n">
        <v>1981</v>
      </c>
      <c r="D2806" s="0" t="s">
        <v>56</v>
      </c>
      <c r="E2806" s="0" t="s">
        <v>160</v>
      </c>
      <c r="F2806" s="0" t="n">
        <v>0.68</v>
      </c>
      <c r="G2806" s="0" t="n">
        <v>0.04</v>
      </c>
      <c r="H2806" s="0" t="n">
        <v>0</v>
      </c>
      <c r="I2806" s="0" t="n">
        <v>0.01</v>
      </c>
      <c r="J2806" s="0" t="n">
        <v>0.73</v>
      </c>
      <c r="N2806" s="0" t="s">
        <v>161</v>
      </c>
      <c r="P2806" s="0" t="n">
        <f aca="false">IF(AND(OR(Dashboard!$B$5="All",D2806=Dashboard!$B$5),OR(Dashboard!$D$5="All",N2806=Dashboard!$D$5),OR(AND(C2806&lt;&gt;"",C2806&gt;=Dashboard!$F$5,C2806&lt;=Dashboard!$H$5),AND(C2806="",Dashboard!$F$5&lt;=1980,Dashboard!$H$5&gt;=2016))),1,0)</f>
        <v>1</v>
      </c>
      <c r="Q2806" s="0" t="n">
        <f aca="false">J2806*P2806+ROW()*0.00000001</f>
        <v>0.73002806</v>
      </c>
    </row>
    <row r="2807" customFormat="false" ht="15" hidden="false" customHeight="false" outlineLevel="0" collapsed="false">
      <c r="A2807" s="0" t="s">
        <v>1741</v>
      </c>
      <c r="B2807" s="0" t="s">
        <v>70</v>
      </c>
      <c r="C2807" s="0" t="n">
        <v>2011</v>
      </c>
      <c r="D2807" s="0" t="s">
        <v>56</v>
      </c>
      <c r="E2807" s="0" t="s">
        <v>139</v>
      </c>
      <c r="F2807" s="0" t="n">
        <v>0.29</v>
      </c>
      <c r="G2807" s="0" t="n">
        <v>0.32</v>
      </c>
      <c r="H2807" s="0" t="n">
        <v>0.01</v>
      </c>
      <c r="I2807" s="0" t="n">
        <v>0.12</v>
      </c>
      <c r="J2807" s="0" t="n">
        <v>0.73</v>
      </c>
      <c r="K2807" s="0" t="n">
        <v>72</v>
      </c>
      <c r="L2807" s="0" t="n">
        <v>5.8</v>
      </c>
      <c r="M2807" s="0" t="s">
        <v>103</v>
      </c>
      <c r="N2807" s="0" t="s">
        <v>74</v>
      </c>
      <c r="O2807" s="0" t="s">
        <v>37</v>
      </c>
      <c r="P2807" s="0" t="n">
        <f aca="false">IF(AND(OR(Dashboard!$B$5="All",D2807=Dashboard!$B$5),OR(Dashboard!$D$5="All",N2807=Dashboard!$D$5),OR(AND(C2807&lt;&gt;"",C2807&gt;=Dashboard!$F$5,C2807&lt;=Dashboard!$H$5),AND(C2807="",Dashboard!$F$5&lt;=1980,Dashboard!$H$5&gt;=2016))),1,0)</f>
        <v>1</v>
      </c>
      <c r="Q2807" s="0" t="n">
        <f aca="false">J2807*P2807+ROW()*0.00000001</f>
        <v>0.73002807</v>
      </c>
    </row>
    <row r="2808" customFormat="false" ht="15" hidden="false" customHeight="false" outlineLevel="0" collapsed="false">
      <c r="A2808" s="0" t="s">
        <v>2306</v>
      </c>
      <c r="B2808" s="0" t="s">
        <v>64</v>
      </c>
      <c r="C2808" s="0" t="n">
        <v>2010</v>
      </c>
      <c r="D2808" s="0" t="s">
        <v>34</v>
      </c>
      <c r="E2808" s="0" t="s">
        <v>142</v>
      </c>
      <c r="F2808" s="0" t="n">
        <v>0.61</v>
      </c>
      <c r="G2808" s="0" t="n">
        <v>0.07</v>
      </c>
      <c r="H2808" s="0" t="n">
        <v>0</v>
      </c>
      <c r="I2808" s="0" t="n">
        <v>0.05</v>
      </c>
      <c r="J2808" s="0" t="n">
        <v>0.73</v>
      </c>
      <c r="K2808" s="0" t="n">
        <v>88</v>
      </c>
      <c r="L2808" s="0" t="n">
        <v>7.7</v>
      </c>
      <c r="M2808" s="0" t="s">
        <v>125</v>
      </c>
      <c r="N2808" s="0" t="s">
        <v>66</v>
      </c>
      <c r="O2808" s="0" t="s">
        <v>42</v>
      </c>
      <c r="P2808" s="0" t="n">
        <f aca="false">IF(AND(OR(Dashboard!$B$5="All",D2808=Dashboard!$B$5),OR(Dashboard!$D$5="All",N2808=Dashboard!$D$5),OR(AND(C2808&lt;&gt;"",C2808&gt;=Dashboard!$F$5,C2808&lt;=Dashboard!$H$5),AND(C2808="",Dashboard!$F$5&lt;=1980,Dashboard!$H$5&gt;=2016))),1,0)</f>
        <v>1</v>
      </c>
      <c r="Q2808" s="0" t="n">
        <f aca="false">J2808*P2808+ROW()*0.00000001</f>
        <v>0.73002808</v>
      </c>
    </row>
    <row r="2809" customFormat="false" ht="15" hidden="false" customHeight="false" outlineLevel="0" collapsed="false">
      <c r="A2809" s="0" t="s">
        <v>997</v>
      </c>
      <c r="B2809" s="0" t="s">
        <v>64</v>
      </c>
      <c r="C2809" s="0" t="n">
        <v>2006</v>
      </c>
      <c r="D2809" s="0" t="s">
        <v>34</v>
      </c>
      <c r="E2809" s="0" t="s">
        <v>142</v>
      </c>
      <c r="F2809" s="0" t="n">
        <v>0.67</v>
      </c>
      <c r="G2809" s="0" t="n">
        <v>0</v>
      </c>
      <c r="H2809" s="0" t="n">
        <v>0</v>
      </c>
      <c r="I2809" s="0" t="n">
        <v>0.06</v>
      </c>
      <c r="J2809" s="0" t="n">
        <v>0.73</v>
      </c>
      <c r="K2809" s="0" t="n">
        <v>79</v>
      </c>
      <c r="L2809" s="0" t="n">
        <v>6.9</v>
      </c>
      <c r="M2809" s="0" t="s">
        <v>36</v>
      </c>
      <c r="N2809" s="0" t="s">
        <v>66</v>
      </c>
      <c r="O2809" s="0" t="s">
        <v>37</v>
      </c>
      <c r="P2809" s="0" t="n">
        <f aca="false">IF(AND(OR(Dashboard!$B$5="All",D2809=Dashboard!$B$5),OR(Dashboard!$D$5="All",N2809=Dashboard!$D$5),OR(AND(C2809&lt;&gt;"",C2809&gt;=Dashboard!$F$5,C2809&lt;=Dashboard!$H$5),AND(C2809="",Dashboard!$F$5&lt;=1980,Dashboard!$H$5&gt;=2016))),1,0)</f>
        <v>1</v>
      </c>
      <c r="Q2809" s="0" t="n">
        <f aca="false">J2809*P2809+ROW()*0.00000001</f>
        <v>0.73002809</v>
      </c>
    </row>
    <row r="2810" customFormat="false" ht="15" hidden="false" customHeight="false" outlineLevel="0" collapsed="false">
      <c r="A2810" s="0" t="s">
        <v>2307</v>
      </c>
      <c r="B2810" s="0" t="s">
        <v>33</v>
      </c>
      <c r="C2810" s="0" t="n">
        <v>2011</v>
      </c>
      <c r="D2810" s="0" t="s">
        <v>52</v>
      </c>
      <c r="E2810" s="0" t="s">
        <v>35</v>
      </c>
      <c r="F2810" s="0" t="n">
        <v>0</v>
      </c>
      <c r="G2810" s="0" t="n">
        <v>0</v>
      </c>
      <c r="H2810" s="0" t="n">
        <v>0.73</v>
      </c>
      <c r="I2810" s="0" t="n">
        <v>0</v>
      </c>
      <c r="J2810" s="0" t="n">
        <v>0.73</v>
      </c>
      <c r="N2810" s="0" t="s">
        <v>35</v>
      </c>
      <c r="P2810" s="0" t="n">
        <f aca="false">IF(AND(OR(Dashboard!$B$5="All",D2810=Dashboard!$B$5),OR(Dashboard!$D$5="All",N2810=Dashboard!$D$5),OR(AND(C2810&lt;&gt;"",C2810&gt;=Dashboard!$F$5,C2810&lt;=Dashboard!$H$5),AND(C2810="",Dashboard!$F$5&lt;=1980,Dashboard!$H$5&gt;=2016))),1,0)</f>
        <v>1</v>
      </c>
      <c r="Q2810" s="0" t="n">
        <f aca="false">J2810*P2810+ROW()*0.00000001</f>
        <v>0.7300281</v>
      </c>
    </row>
    <row r="2811" customFormat="false" ht="15" hidden="false" customHeight="false" outlineLevel="0" collapsed="false">
      <c r="A2811" s="0" t="s">
        <v>2308</v>
      </c>
      <c r="B2811" s="0" t="s">
        <v>144</v>
      </c>
      <c r="C2811" s="0" t="n">
        <v>2004</v>
      </c>
      <c r="D2811" s="0" t="s">
        <v>246</v>
      </c>
      <c r="E2811" s="0" t="s">
        <v>418</v>
      </c>
      <c r="F2811" s="0" t="n">
        <v>0.54</v>
      </c>
      <c r="G2811" s="0" t="n">
        <v>0.16</v>
      </c>
      <c r="H2811" s="0" t="n">
        <v>0</v>
      </c>
      <c r="I2811" s="0" t="n">
        <v>0.03</v>
      </c>
      <c r="J2811" s="0" t="n">
        <v>0.73</v>
      </c>
      <c r="K2811" s="0" t="n">
        <v>84</v>
      </c>
      <c r="L2811" s="0" t="n">
        <v>8.7</v>
      </c>
      <c r="M2811" s="0" t="s">
        <v>73</v>
      </c>
      <c r="N2811" s="0" t="s">
        <v>66</v>
      </c>
      <c r="O2811" s="0" t="s">
        <v>42</v>
      </c>
      <c r="P2811" s="0" t="n">
        <f aca="false">IF(AND(OR(Dashboard!$B$5="All",D2811=Dashboard!$B$5),OR(Dashboard!$D$5="All",N2811=Dashboard!$D$5),OR(AND(C2811&lt;&gt;"",C2811&gt;=Dashboard!$F$5,C2811&lt;=Dashboard!$H$5),AND(C2811="",Dashboard!$F$5&lt;=1980,Dashboard!$H$5&gt;=2016))),1,0)</f>
        <v>1</v>
      </c>
      <c r="Q2811" s="0" t="n">
        <f aca="false">J2811*P2811+ROW()*0.00000001</f>
        <v>0.73002811</v>
      </c>
    </row>
    <row r="2812" customFormat="false" ht="15" hidden="false" customHeight="false" outlineLevel="0" collapsed="false">
      <c r="A2812" s="0" t="s">
        <v>2309</v>
      </c>
      <c r="B2812" s="0" t="s">
        <v>94</v>
      </c>
      <c r="C2812" s="0" t="n">
        <v>2016</v>
      </c>
      <c r="D2812" s="0" t="s">
        <v>71</v>
      </c>
      <c r="E2812" s="0" t="s">
        <v>243</v>
      </c>
      <c r="F2812" s="0" t="n">
        <v>0.26</v>
      </c>
      <c r="G2812" s="0" t="n">
        <v>0.35</v>
      </c>
      <c r="H2812" s="0" t="n">
        <v>0</v>
      </c>
      <c r="I2812" s="0" t="n">
        <v>0.12</v>
      </c>
      <c r="J2812" s="0" t="n">
        <v>0.73</v>
      </c>
      <c r="K2812" s="0" t="n">
        <v>71</v>
      </c>
      <c r="L2812" s="0" t="n">
        <v>7</v>
      </c>
      <c r="M2812" s="0" t="s">
        <v>125</v>
      </c>
      <c r="N2812" s="0" t="s">
        <v>74</v>
      </c>
      <c r="O2812" s="0" t="s">
        <v>37</v>
      </c>
      <c r="P2812" s="0" t="n">
        <f aca="false">IF(AND(OR(Dashboard!$B$5="All",D2812=Dashboard!$B$5),OR(Dashboard!$D$5="All",N2812=Dashboard!$D$5),OR(AND(C2812&lt;&gt;"",C2812&gt;=Dashboard!$F$5,C2812&lt;=Dashboard!$H$5),AND(C2812="",Dashboard!$F$5&lt;=1980,Dashboard!$H$5&gt;=2016))),1,0)</f>
        <v>1</v>
      </c>
      <c r="Q2812" s="0" t="n">
        <f aca="false">J2812*P2812+ROW()*0.00000001</f>
        <v>0.73002812</v>
      </c>
    </row>
    <row r="2813" customFormat="false" ht="15" hidden="false" customHeight="false" outlineLevel="0" collapsed="false">
      <c r="A2813" s="0" t="s">
        <v>2310</v>
      </c>
      <c r="B2813" s="0" t="s">
        <v>76</v>
      </c>
      <c r="C2813" s="0" t="n">
        <v>2004</v>
      </c>
      <c r="D2813" s="0" t="s">
        <v>48</v>
      </c>
      <c r="E2813" s="0" t="s">
        <v>328</v>
      </c>
      <c r="F2813" s="0" t="n">
        <v>0.47</v>
      </c>
      <c r="G2813" s="0" t="n">
        <v>0.02</v>
      </c>
      <c r="H2813" s="0" t="n">
        <v>0.17</v>
      </c>
      <c r="I2813" s="0" t="n">
        <v>0.08</v>
      </c>
      <c r="J2813" s="0" t="n">
        <v>0.73</v>
      </c>
      <c r="K2813" s="0" t="n">
        <v>86</v>
      </c>
      <c r="L2813" s="0" t="n">
        <v>9</v>
      </c>
      <c r="M2813" s="0" t="s">
        <v>36</v>
      </c>
      <c r="N2813" s="0" t="s">
        <v>74</v>
      </c>
      <c r="O2813" s="0" t="s">
        <v>42</v>
      </c>
      <c r="P2813" s="0" t="n">
        <f aca="false">IF(AND(OR(Dashboard!$B$5="All",D2813=Dashboard!$B$5),OR(Dashboard!$D$5="All",N2813=Dashboard!$D$5),OR(AND(C2813&lt;&gt;"",C2813&gt;=Dashboard!$F$5,C2813&lt;=Dashboard!$H$5),AND(C2813="",Dashboard!$F$5&lt;=1980,Dashboard!$H$5&gt;=2016))),1,0)</f>
        <v>1</v>
      </c>
      <c r="Q2813" s="0" t="n">
        <f aca="false">J2813*P2813+ROW()*0.00000001</f>
        <v>0.73002813</v>
      </c>
    </row>
    <row r="2814" customFormat="false" ht="15" hidden="false" customHeight="false" outlineLevel="0" collapsed="false">
      <c r="A2814" s="0" t="s">
        <v>837</v>
      </c>
      <c r="B2814" s="0" t="s">
        <v>184</v>
      </c>
      <c r="C2814" s="0" t="n">
        <v>2014</v>
      </c>
      <c r="D2814" s="0" t="s">
        <v>52</v>
      </c>
      <c r="E2814" s="0" t="s">
        <v>124</v>
      </c>
      <c r="F2814" s="0" t="n">
        <v>0.38</v>
      </c>
      <c r="G2814" s="0" t="n">
        <v>0.29</v>
      </c>
      <c r="H2814" s="0" t="n">
        <v>0</v>
      </c>
      <c r="I2814" s="0" t="n">
        <v>0.06</v>
      </c>
      <c r="J2814" s="0" t="n">
        <v>0.73</v>
      </c>
      <c r="K2814" s="0" t="n">
        <v>75</v>
      </c>
      <c r="L2814" s="0" t="n">
        <v>6.6</v>
      </c>
      <c r="M2814" s="0" t="s">
        <v>125</v>
      </c>
      <c r="N2814" s="0" t="s">
        <v>35</v>
      </c>
      <c r="O2814" s="0" t="s">
        <v>37</v>
      </c>
      <c r="P2814" s="0" t="n">
        <f aca="false">IF(AND(OR(Dashboard!$B$5="All",D2814=Dashboard!$B$5),OR(Dashboard!$D$5="All",N2814=Dashboard!$D$5),OR(AND(C2814&lt;&gt;"",C2814&gt;=Dashboard!$F$5,C2814&lt;=Dashboard!$H$5),AND(C2814="",Dashboard!$F$5&lt;=1980,Dashboard!$H$5&gt;=2016))),1,0)</f>
        <v>1</v>
      </c>
      <c r="Q2814" s="0" t="n">
        <f aca="false">J2814*P2814+ROW()*0.00000001</f>
        <v>0.73002814</v>
      </c>
    </row>
    <row r="2815" customFormat="false" ht="15" hidden="false" customHeight="false" outlineLevel="0" collapsed="false">
      <c r="A2815" s="0" t="s">
        <v>2311</v>
      </c>
      <c r="B2815" s="0" t="s">
        <v>85</v>
      </c>
      <c r="C2815" s="0" t="n">
        <v>2003</v>
      </c>
      <c r="D2815" s="0" t="s">
        <v>71</v>
      </c>
      <c r="E2815" s="0" t="s">
        <v>160</v>
      </c>
      <c r="F2815" s="0" t="n">
        <v>0.52</v>
      </c>
      <c r="G2815" s="0" t="n">
        <v>0.19</v>
      </c>
      <c r="H2815" s="0" t="n">
        <v>0</v>
      </c>
      <c r="I2815" s="0" t="n">
        <v>0.01</v>
      </c>
      <c r="J2815" s="0" t="n">
        <v>0.73</v>
      </c>
      <c r="M2815" s="0" t="s">
        <v>36</v>
      </c>
      <c r="N2815" s="0" t="s">
        <v>35</v>
      </c>
      <c r="P2815" s="0" t="n">
        <f aca="false">IF(AND(OR(Dashboard!$B$5="All",D2815=Dashboard!$B$5),OR(Dashboard!$D$5="All",N2815=Dashboard!$D$5),OR(AND(C2815&lt;&gt;"",C2815&gt;=Dashboard!$F$5,C2815&lt;=Dashboard!$H$5),AND(C2815="",Dashboard!$F$5&lt;=1980,Dashboard!$H$5&gt;=2016))),1,0)</f>
        <v>1</v>
      </c>
      <c r="Q2815" s="0" t="n">
        <f aca="false">J2815*P2815+ROW()*0.00000001</f>
        <v>0.73002815</v>
      </c>
    </row>
    <row r="2816" customFormat="false" ht="15" hidden="false" customHeight="false" outlineLevel="0" collapsed="false">
      <c r="A2816" s="0" t="s">
        <v>2312</v>
      </c>
      <c r="B2816" s="0" t="s">
        <v>94</v>
      </c>
      <c r="C2816" s="0" t="n">
        <v>2015</v>
      </c>
      <c r="D2816" s="0" t="s">
        <v>71</v>
      </c>
      <c r="E2816" s="0" t="s">
        <v>243</v>
      </c>
      <c r="F2816" s="0" t="n">
        <v>0.24</v>
      </c>
      <c r="G2816" s="0" t="n">
        <v>0.37</v>
      </c>
      <c r="H2816" s="0" t="n">
        <v>0</v>
      </c>
      <c r="I2816" s="0" t="n">
        <v>0.12</v>
      </c>
      <c r="J2816" s="0" t="n">
        <v>0.73</v>
      </c>
      <c r="K2816" s="0" t="n">
        <v>80</v>
      </c>
      <c r="L2816" s="0" t="n">
        <v>7.1</v>
      </c>
      <c r="M2816" s="0" t="s">
        <v>125</v>
      </c>
      <c r="N2816" s="0" t="s">
        <v>74</v>
      </c>
      <c r="O2816" s="0" t="s">
        <v>37</v>
      </c>
      <c r="P2816" s="0" t="n">
        <f aca="false">IF(AND(OR(Dashboard!$B$5="All",D2816=Dashboard!$B$5),OR(Dashboard!$D$5="All",N2816=Dashboard!$D$5),OR(AND(C2816&lt;&gt;"",C2816&gt;=Dashboard!$F$5,C2816&lt;=Dashboard!$H$5),AND(C2816="",Dashboard!$F$5&lt;=1980,Dashboard!$H$5&gt;=2016))),1,0)</f>
        <v>1</v>
      </c>
      <c r="Q2816" s="0" t="n">
        <f aca="false">J2816*P2816+ROW()*0.00000001</f>
        <v>0.73002816</v>
      </c>
    </row>
    <row r="2817" customFormat="false" ht="15" hidden="false" customHeight="false" outlineLevel="0" collapsed="false">
      <c r="A2817" s="0" t="s">
        <v>2313</v>
      </c>
      <c r="B2817" s="0" t="s">
        <v>70</v>
      </c>
      <c r="C2817" s="0" t="n">
        <v>2012</v>
      </c>
      <c r="D2817" s="0" t="s">
        <v>102</v>
      </c>
      <c r="E2817" s="0" t="s">
        <v>328</v>
      </c>
      <c r="F2817" s="0" t="n">
        <v>0.27</v>
      </c>
      <c r="G2817" s="0" t="n">
        <v>0.24</v>
      </c>
      <c r="H2817" s="0" t="n">
        <v>0.14</v>
      </c>
      <c r="I2817" s="0" t="n">
        <v>0.08</v>
      </c>
      <c r="J2817" s="0" t="n">
        <v>0.73</v>
      </c>
      <c r="K2817" s="0" t="n">
        <v>74</v>
      </c>
      <c r="L2817" s="0" t="n">
        <v>7.1</v>
      </c>
      <c r="M2817" s="0" t="s">
        <v>103</v>
      </c>
      <c r="N2817" s="0" t="s">
        <v>74</v>
      </c>
      <c r="O2817" s="0" t="s">
        <v>37</v>
      </c>
      <c r="P2817" s="0" t="n">
        <f aca="false">IF(AND(OR(Dashboard!$B$5="All",D2817=Dashboard!$B$5),OR(Dashboard!$D$5="All",N2817=Dashboard!$D$5),OR(AND(C2817&lt;&gt;"",C2817&gt;=Dashboard!$F$5,C2817&lt;=Dashboard!$H$5),AND(C2817="",Dashboard!$F$5&lt;=1980,Dashboard!$H$5&gt;=2016))),1,0)</f>
        <v>1</v>
      </c>
      <c r="Q2817" s="0" t="n">
        <f aca="false">J2817*P2817+ROW()*0.00000001</f>
        <v>0.73002817</v>
      </c>
    </row>
    <row r="2818" customFormat="false" ht="15" hidden="false" customHeight="false" outlineLevel="0" collapsed="false">
      <c r="A2818" s="0" t="s">
        <v>2314</v>
      </c>
      <c r="B2818" s="0" t="s">
        <v>76</v>
      </c>
      <c r="C2818" s="0" t="n">
        <v>2001</v>
      </c>
      <c r="D2818" s="0" t="s">
        <v>34</v>
      </c>
      <c r="E2818" s="0" t="s">
        <v>547</v>
      </c>
      <c r="F2818" s="0" t="n">
        <v>0.36</v>
      </c>
      <c r="G2818" s="0" t="n">
        <v>0.28</v>
      </c>
      <c r="H2818" s="0" t="n">
        <v>0</v>
      </c>
      <c r="I2818" s="0" t="n">
        <v>0.09</v>
      </c>
      <c r="J2818" s="0" t="n">
        <v>0.73</v>
      </c>
      <c r="K2818" s="0" t="n">
        <v>64</v>
      </c>
      <c r="L2818" s="0" t="n">
        <v>8.7</v>
      </c>
      <c r="M2818" s="0" t="s">
        <v>36</v>
      </c>
      <c r="N2818" s="0" t="s">
        <v>74</v>
      </c>
      <c r="O2818" s="0" t="s">
        <v>67</v>
      </c>
      <c r="P2818" s="0" t="n">
        <f aca="false">IF(AND(OR(Dashboard!$B$5="All",D2818=Dashboard!$B$5),OR(Dashboard!$D$5="All",N2818=Dashboard!$D$5),OR(AND(C2818&lt;&gt;"",C2818&gt;=Dashboard!$F$5,C2818&lt;=Dashboard!$H$5),AND(C2818="",Dashboard!$F$5&lt;=1980,Dashboard!$H$5&gt;=2016))),1,0)</f>
        <v>1</v>
      </c>
      <c r="Q2818" s="0" t="n">
        <f aca="false">J2818*P2818+ROW()*0.00000001</f>
        <v>0.73002818</v>
      </c>
    </row>
    <row r="2819" customFormat="false" ht="15" hidden="false" customHeight="false" outlineLevel="0" collapsed="false">
      <c r="A2819" s="0" t="s">
        <v>423</v>
      </c>
      <c r="B2819" s="0" t="s">
        <v>186</v>
      </c>
      <c r="C2819" s="0" t="n">
        <v>2002</v>
      </c>
      <c r="D2819" s="0" t="s">
        <v>56</v>
      </c>
      <c r="E2819" s="0" t="s">
        <v>142</v>
      </c>
      <c r="F2819" s="0" t="n">
        <v>0.56</v>
      </c>
      <c r="G2819" s="0" t="n">
        <v>0.15</v>
      </c>
      <c r="H2819" s="0" t="n">
        <v>0</v>
      </c>
      <c r="I2819" s="0" t="n">
        <v>0.02</v>
      </c>
      <c r="J2819" s="0" t="n">
        <v>0.72</v>
      </c>
      <c r="K2819" s="0" t="n">
        <v>74</v>
      </c>
      <c r="L2819" s="0" t="n">
        <v>6.8</v>
      </c>
      <c r="M2819" s="0" t="s">
        <v>103</v>
      </c>
      <c r="N2819" s="0" t="s">
        <v>35</v>
      </c>
      <c r="O2819" s="0" t="s">
        <v>37</v>
      </c>
      <c r="P2819" s="0" t="n">
        <f aca="false">IF(AND(OR(Dashboard!$B$5="All",D2819=Dashboard!$B$5),OR(Dashboard!$D$5="All",N2819=Dashboard!$D$5),OR(AND(C2819&lt;&gt;"",C2819&gt;=Dashboard!$F$5,C2819&lt;=Dashboard!$H$5),AND(C2819="",Dashboard!$F$5&lt;=1980,Dashboard!$H$5&gt;=2016))),1,0)</f>
        <v>1</v>
      </c>
      <c r="Q2819" s="0" t="n">
        <f aca="false">J2819*P2819+ROW()*0.00000001</f>
        <v>0.72002819</v>
      </c>
    </row>
    <row r="2820" customFormat="false" ht="15" hidden="false" customHeight="false" outlineLevel="0" collapsed="false">
      <c r="A2820" s="0" t="s">
        <v>2315</v>
      </c>
      <c r="B2820" s="0" t="s">
        <v>50</v>
      </c>
      <c r="C2820" s="0" t="n">
        <v>2007</v>
      </c>
      <c r="D2820" s="0" t="s">
        <v>58</v>
      </c>
      <c r="E2820" s="0" t="s">
        <v>1259</v>
      </c>
      <c r="F2820" s="0" t="n">
        <v>0.43</v>
      </c>
      <c r="G2820" s="0" t="n">
        <v>0.01</v>
      </c>
      <c r="H2820" s="0" t="n">
        <v>0.25</v>
      </c>
      <c r="I2820" s="0" t="n">
        <v>0.04</v>
      </c>
      <c r="J2820" s="0" t="n">
        <v>0.72</v>
      </c>
      <c r="K2820" s="0" t="n">
        <v>65</v>
      </c>
      <c r="L2820" s="0" t="n">
        <v>7</v>
      </c>
      <c r="M2820" s="0" t="s">
        <v>36</v>
      </c>
      <c r="N2820" s="0" t="s">
        <v>35</v>
      </c>
      <c r="O2820" s="0" t="s">
        <v>67</v>
      </c>
      <c r="P2820" s="0" t="n">
        <f aca="false">IF(AND(OR(Dashboard!$B$5="All",D2820=Dashboard!$B$5),OR(Dashboard!$D$5="All",N2820=Dashboard!$D$5),OR(AND(C2820&lt;&gt;"",C2820&gt;=Dashboard!$F$5,C2820&lt;=Dashboard!$H$5),AND(C2820="",Dashboard!$F$5&lt;=1980,Dashboard!$H$5&gt;=2016))),1,0)</f>
        <v>1</v>
      </c>
      <c r="Q2820" s="0" t="n">
        <f aca="false">J2820*P2820+ROW()*0.00000001</f>
        <v>0.7200282</v>
      </c>
    </row>
    <row r="2821" customFormat="false" ht="15" hidden="false" customHeight="false" outlineLevel="0" collapsed="false">
      <c r="A2821" s="0" t="s">
        <v>457</v>
      </c>
      <c r="B2821" s="0" t="s">
        <v>85</v>
      </c>
      <c r="C2821" s="0" t="n">
        <v>2005</v>
      </c>
      <c r="D2821" s="0" t="s">
        <v>71</v>
      </c>
      <c r="E2821" s="0" t="s">
        <v>124</v>
      </c>
      <c r="F2821" s="0" t="n">
        <v>0.52</v>
      </c>
      <c r="G2821" s="0" t="n">
        <v>0.19</v>
      </c>
      <c r="H2821" s="0" t="n">
        <v>0</v>
      </c>
      <c r="I2821" s="0" t="n">
        <v>0.01</v>
      </c>
      <c r="J2821" s="0" t="n">
        <v>0.72</v>
      </c>
      <c r="K2821" s="0" t="n">
        <v>73</v>
      </c>
      <c r="L2821" s="0" t="n">
        <v>7.5</v>
      </c>
      <c r="M2821" s="0" t="s">
        <v>125</v>
      </c>
      <c r="N2821" s="0" t="s">
        <v>35</v>
      </c>
      <c r="O2821" s="0" t="s">
        <v>37</v>
      </c>
      <c r="P2821" s="0" t="n">
        <f aca="false">IF(AND(OR(Dashboard!$B$5="All",D2821=Dashboard!$B$5),OR(Dashboard!$D$5="All",N2821=Dashboard!$D$5),OR(AND(C2821&lt;&gt;"",C2821&gt;=Dashboard!$F$5,C2821&lt;=Dashboard!$H$5),AND(C2821="",Dashboard!$F$5&lt;=1980,Dashboard!$H$5&gt;=2016))),1,0)</f>
        <v>1</v>
      </c>
      <c r="Q2821" s="0" t="n">
        <f aca="false">J2821*P2821+ROW()*0.00000001</f>
        <v>0.72002821</v>
      </c>
    </row>
    <row r="2822" customFormat="false" ht="15" hidden="false" customHeight="false" outlineLevel="0" collapsed="false">
      <c r="A2822" s="0" t="s">
        <v>2316</v>
      </c>
      <c r="B2822" s="0" t="s">
        <v>76</v>
      </c>
      <c r="C2822" s="0" t="n">
        <v>2005</v>
      </c>
      <c r="D2822" s="0" t="s">
        <v>71</v>
      </c>
      <c r="E2822" s="0" t="s">
        <v>91</v>
      </c>
      <c r="F2822" s="0" t="n">
        <v>0.6</v>
      </c>
      <c r="G2822" s="0" t="n">
        <v>0.02</v>
      </c>
      <c r="H2822" s="0" t="n">
        <v>0</v>
      </c>
      <c r="I2822" s="0" t="n">
        <v>0.1</v>
      </c>
      <c r="J2822" s="0" t="n">
        <v>0.72</v>
      </c>
      <c r="K2822" s="0" t="n">
        <v>74</v>
      </c>
      <c r="L2822" s="0" t="n">
        <v>7.9</v>
      </c>
      <c r="M2822" s="0" t="s">
        <v>103</v>
      </c>
      <c r="N2822" s="0" t="s">
        <v>74</v>
      </c>
      <c r="O2822" s="0" t="s">
        <v>37</v>
      </c>
      <c r="P2822" s="0" t="n">
        <f aca="false">IF(AND(OR(Dashboard!$B$5="All",D2822=Dashboard!$B$5),OR(Dashboard!$D$5="All",N2822=Dashboard!$D$5),OR(AND(C2822&lt;&gt;"",C2822&gt;=Dashboard!$F$5,C2822&lt;=Dashboard!$H$5),AND(C2822="",Dashboard!$F$5&lt;=1980,Dashboard!$H$5&gt;=2016))),1,0)</f>
        <v>1</v>
      </c>
      <c r="Q2822" s="0" t="n">
        <f aca="false">J2822*P2822+ROW()*0.00000001</f>
        <v>0.72002822</v>
      </c>
    </row>
    <row r="2823" customFormat="false" ht="15" hidden="false" customHeight="false" outlineLevel="0" collapsed="false">
      <c r="A2823" s="0" t="s">
        <v>2317</v>
      </c>
      <c r="B2823" s="0" t="s">
        <v>33</v>
      </c>
      <c r="C2823" s="0" t="n">
        <v>2010</v>
      </c>
      <c r="D2823" s="0" t="s">
        <v>52</v>
      </c>
      <c r="E2823" s="0" t="s">
        <v>142</v>
      </c>
      <c r="F2823" s="0" t="n">
        <v>0.23</v>
      </c>
      <c r="G2823" s="0" t="n">
        <v>0.42</v>
      </c>
      <c r="H2823" s="0" t="n">
        <v>0</v>
      </c>
      <c r="I2823" s="0" t="n">
        <v>0.08</v>
      </c>
      <c r="J2823" s="0" t="n">
        <v>0.72</v>
      </c>
      <c r="K2823" s="0" t="n">
        <v>65</v>
      </c>
      <c r="L2823" s="0" t="n">
        <v>5.2</v>
      </c>
      <c r="M2823" s="0" t="s">
        <v>36</v>
      </c>
      <c r="N2823" s="0" t="s">
        <v>35</v>
      </c>
      <c r="O2823" s="0" t="s">
        <v>67</v>
      </c>
      <c r="P2823" s="0" t="n">
        <f aca="false">IF(AND(OR(Dashboard!$B$5="All",D2823=Dashboard!$B$5),OR(Dashboard!$D$5="All",N2823=Dashboard!$D$5),OR(AND(C2823&lt;&gt;"",C2823&gt;=Dashboard!$F$5,C2823&lt;=Dashboard!$H$5),AND(C2823="",Dashboard!$F$5&lt;=1980,Dashboard!$H$5&gt;=2016))),1,0)</f>
        <v>1</v>
      </c>
      <c r="Q2823" s="0" t="n">
        <f aca="false">J2823*P2823+ROW()*0.00000001</f>
        <v>0.72002823</v>
      </c>
    </row>
    <row r="2824" customFormat="false" ht="15" hidden="false" customHeight="false" outlineLevel="0" collapsed="false">
      <c r="A2824" s="0" t="s">
        <v>2318</v>
      </c>
      <c r="B2824" s="0" t="s">
        <v>50</v>
      </c>
      <c r="C2824" s="0" t="n">
        <v>2008</v>
      </c>
      <c r="D2824" s="0" t="s">
        <v>58</v>
      </c>
      <c r="E2824" s="0" t="s">
        <v>124</v>
      </c>
      <c r="F2824" s="0" t="n">
        <v>0.34</v>
      </c>
      <c r="G2824" s="0" t="n">
        <v>0.31</v>
      </c>
      <c r="H2824" s="0" t="n">
        <v>0</v>
      </c>
      <c r="I2824" s="0" t="n">
        <v>0.08</v>
      </c>
      <c r="J2824" s="0" t="n">
        <v>0.72</v>
      </c>
      <c r="M2824" s="0" t="s">
        <v>36</v>
      </c>
      <c r="N2824" s="0" t="s">
        <v>35</v>
      </c>
      <c r="P2824" s="0" t="n">
        <f aca="false">IF(AND(OR(Dashboard!$B$5="All",D2824=Dashboard!$B$5),OR(Dashboard!$D$5="All",N2824=Dashboard!$D$5),OR(AND(C2824&lt;&gt;"",C2824&gt;=Dashboard!$F$5,C2824&lt;=Dashboard!$H$5),AND(C2824="",Dashboard!$F$5&lt;=1980,Dashboard!$H$5&gt;=2016))),1,0)</f>
        <v>1</v>
      </c>
      <c r="Q2824" s="0" t="n">
        <f aca="false">J2824*P2824+ROW()*0.00000001</f>
        <v>0.72002824</v>
      </c>
    </row>
    <row r="2825" customFormat="false" ht="15" hidden="false" customHeight="false" outlineLevel="0" collapsed="false">
      <c r="A2825" s="0" t="s">
        <v>2319</v>
      </c>
      <c r="B2825" s="0" t="s">
        <v>70</v>
      </c>
      <c r="C2825" s="0" t="n">
        <v>2012</v>
      </c>
      <c r="D2825" s="0" t="s">
        <v>71</v>
      </c>
      <c r="E2825" s="0" t="s">
        <v>89</v>
      </c>
      <c r="F2825" s="0" t="n">
        <v>0.47</v>
      </c>
      <c r="G2825" s="0" t="n">
        <v>0.13</v>
      </c>
      <c r="H2825" s="0" t="n">
        <v>0.02</v>
      </c>
      <c r="I2825" s="0" t="n">
        <v>0.1</v>
      </c>
      <c r="J2825" s="0" t="n">
        <v>0.72</v>
      </c>
      <c r="N2825" s="0" t="s">
        <v>74</v>
      </c>
      <c r="P2825" s="0" t="n">
        <f aca="false">IF(AND(OR(Dashboard!$B$5="All",D2825=Dashboard!$B$5),OR(Dashboard!$D$5="All",N2825=Dashboard!$D$5),OR(AND(C2825&lt;&gt;"",C2825&gt;=Dashboard!$F$5,C2825&lt;=Dashboard!$H$5),AND(C2825="",Dashboard!$F$5&lt;=1980,Dashboard!$H$5&gt;=2016))),1,0)</f>
        <v>1</v>
      </c>
      <c r="Q2825" s="0" t="n">
        <f aca="false">J2825*P2825+ROW()*0.00000001</f>
        <v>0.72002825</v>
      </c>
    </row>
    <row r="2826" customFormat="false" ht="15" hidden="false" customHeight="false" outlineLevel="0" collapsed="false">
      <c r="A2826" s="0" t="s">
        <v>2320</v>
      </c>
      <c r="B2826" s="0" t="s">
        <v>117</v>
      </c>
      <c r="C2826" s="0" t="n">
        <v>1998</v>
      </c>
      <c r="D2826" s="0" t="s">
        <v>246</v>
      </c>
      <c r="E2826" s="0" t="s">
        <v>328</v>
      </c>
      <c r="F2826" s="0" t="n">
        <v>0</v>
      </c>
      <c r="G2826" s="0" t="n">
        <v>0</v>
      </c>
      <c r="H2826" s="0" t="n">
        <v>0.67</v>
      </c>
      <c r="I2826" s="0" t="n">
        <v>0.05</v>
      </c>
      <c r="J2826" s="0" t="n">
        <v>0.72</v>
      </c>
      <c r="N2826" s="0" t="s">
        <v>74</v>
      </c>
      <c r="P2826" s="0" t="n">
        <f aca="false">IF(AND(OR(Dashboard!$B$5="All",D2826=Dashboard!$B$5),OR(Dashboard!$D$5="All",N2826=Dashboard!$D$5),OR(AND(C2826&lt;&gt;"",C2826&gt;=Dashboard!$F$5,C2826&lt;=Dashboard!$H$5),AND(C2826="",Dashboard!$F$5&lt;=1980,Dashboard!$H$5&gt;=2016))),1,0)</f>
        <v>1</v>
      </c>
      <c r="Q2826" s="0" t="n">
        <f aca="false">J2826*P2826+ROW()*0.00000001</f>
        <v>0.72002826</v>
      </c>
    </row>
    <row r="2827" customFormat="false" ht="15" hidden="false" customHeight="false" outlineLevel="0" collapsed="false">
      <c r="A2827" s="0" t="s">
        <v>1599</v>
      </c>
      <c r="B2827" s="0" t="s">
        <v>50</v>
      </c>
      <c r="C2827" s="0" t="n">
        <v>2009</v>
      </c>
      <c r="D2827" s="0" t="s">
        <v>16</v>
      </c>
      <c r="E2827" s="0" t="s">
        <v>124</v>
      </c>
      <c r="F2827" s="0" t="n">
        <v>0.35</v>
      </c>
      <c r="G2827" s="0" t="n">
        <v>0.3</v>
      </c>
      <c r="H2827" s="0" t="n">
        <v>0</v>
      </c>
      <c r="I2827" s="0" t="n">
        <v>0.07</v>
      </c>
      <c r="J2827" s="0" t="n">
        <v>0.72</v>
      </c>
      <c r="K2827" s="0" t="n">
        <v>70</v>
      </c>
      <c r="M2827" s="0" t="s">
        <v>36</v>
      </c>
      <c r="N2827" s="0" t="s">
        <v>35</v>
      </c>
      <c r="O2827" s="0" t="s">
        <v>67</v>
      </c>
      <c r="P2827" s="0" t="n">
        <f aca="false">IF(AND(OR(Dashboard!$B$5="All",D2827=Dashboard!$B$5),OR(Dashboard!$D$5="All",N2827=Dashboard!$D$5),OR(AND(C2827&lt;&gt;"",C2827&gt;=Dashboard!$F$5,C2827&lt;=Dashboard!$H$5),AND(C2827="",Dashboard!$F$5&lt;=1980,Dashboard!$H$5&gt;=2016))),1,0)</f>
        <v>1</v>
      </c>
      <c r="Q2827" s="0" t="n">
        <f aca="false">J2827*P2827+ROW()*0.00000001</f>
        <v>0.72002827</v>
      </c>
    </row>
    <row r="2828" customFormat="false" ht="15" hidden="false" customHeight="false" outlineLevel="0" collapsed="false">
      <c r="A2828" s="0" t="s">
        <v>2321</v>
      </c>
      <c r="B2828" s="0" t="s">
        <v>164</v>
      </c>
      <c r="C2828" s="0" t="n">
        <v>2010</v>
      </c>
      <c r="D2828" s="0" t="s">
        <v>71</v>
      </c>
      <c r="E2828" s="0" t="s">
        <v>520</v>
      </c>
      <c r="F2828" s="0" t="n">
        <v>0</v>
      </c>
      <c r="G2828" s="0" t="n">
        <v>0</v>
      </c>
      <c r="H2828" s="0" t="n">
        <v>0.72</v>
      </c>
      <c r="I2828" s="0" t="n">
        <v>0</v>
      </c>
      <c r="J2828" s="0" t="n">
        <v>0.72</v>
      </c>
      <c r="N2828" s="0" t="s">
        <v>74</v>
      </c>
      <c r="P2828" s="0" t="n">
        <f aca="false">IF(AND(OR(Dashboard!$B$5="All",D2828=Dashboard!$B$5),OR(Dashboard!$D$5="All",N2828=Dashboard!$D$5),OR(AND(C2828&lt;&gt;"",C2828&gt;=Dashboard!$F$5,C2828&lt;=Dashboard!$H$5),AND(C2828="",Dashboard!$F$5&lt;=1980,Dashboard!$H$5&gt;=2016))),1,0)</f>
        <v>1</v>
      </c>
      <c r="Q2828" s="0" t="n">
        <f aca="false">J2828*P2828+ROW()*0.00000001</f>
        <v>0.72002828</v>
      </c>
    </row>
    <row r="2829" customFormat="false" ht="15" hidden="false" customHeight="false" outlineLevel="0" collapsed="false">
      <c r="A2829" s="0" t="s">
        <v>2322</v>
      </c>
      <c r="B2829" s="0" t="s">
        <v>117</v>
      </c>
      <c r="C2829" s="0" t="n">
        <v>1996</v>
      </c>
      <c r="D2829" s="0" t="s">
        <v>56</v>
      </c>
      <c r="E2829" s="0" t="s">
        <v>214</v>
      </c>
      <c r="F2829" s="0" t="n">
        <v>0.4</v>
      </c>
      <c r="G2829" s="0" t="n">
        <v>0.27</v>
      </c>
      <c r="H2829" s="0" t="n">
        <v>0</v>
      </c>
      <c r="I2829" s="0" t="n">
        <v>0.05</v>
      </c>
      <c r="J2829" s="0" t="n">
        <v>0.72</v>
      </c>
      <c r="N2829" s="0" t="s">
        <v>74</v>
      </c>
      <c r="P2829" s="0" t="n">
        <f aca="false">IF(AND(OR(Dashboard!$B$5="All",D2829=Dashboard!$B$5),OR(Dashboard!$D$5="All",N2829=Dashboard!$D$5),OR(AND(C2829&lt;&gt;"",C2829&gt;=Dashboard!$F$5,C2829&lt;=Dashboard!$H$5),AND(C2829="",Dashboard!$F$5&lt;=1980,Dashboard!$H$5&gt;=2016))),1,0)</f>
        <v>1</v>
      </c>
      <c r="Q2829" s="0" t="n">
        <f aca="false">J2829*P2829+ROW()*0.00000001</f>
        <v>0.72002829</v>
      </c>
    </row>
    <row r="2830" customFormat="false" ht="15" hidden="false" customHeight="false" outlineLevel="0" collapsed="false">
      <c r="A2830" s="0" t="s">
        <v>2323</v>
      </c>
      <c r="B2830" s="0" t="s">
        <v>152</v>
      </c>
      <c r="C2830" s="0" t="n">
        <v>2013</v>
      </c>
      <c r="D2830" s="0" t="s">
        <v>246</v>
      </c>
      <c r="E2830" s="0" t="s">
        <v>154</v>
      </c>
      <c r="F2830" s="0" t="n">
        <v>0.12</v>
      </c>
      <c r="G2830" s="0" t="n">
        <v>0.53</v>
      </c>
      <c r="H2830" s="0" t="n">
        <v>0</v>
      </c>
      <c r="I2830" s="0" t="n">
        <v>0.07</v>
      </c>
      <c r="J2830" s="0" t="n">
        <v>0.72</v>
      </c>
      <c r="K2830" s="0" t="n">
        <v>76</v>
      </c>
      <c r="L2830" s="0" t="n">
        <v>4.2</v>
      </c>
      <c r="M2830" s="0" t="s">
        <v>103</v>
      </c>
      <c r="N2830" s="0" t="s">
        <v>152</v>
      </c>
      <c r="O2830" s="0" t="s">
        <v>37</v>
      </c>
      <c r="P2830" s="0" t="n">
        <f aca="false">IF(AND(OR(Dashboard!$B$5="All",D2830=Dashboard!$B$5),OR(Dashboard!$D$5="All",N2830=Dashboard!$D$5),OR(AND(C2830&lt;&gt;"",C2830&gt;=Dashboard!$F$5,C2830&lt;=Dashboard!$H$5),AND(C2830="",Dashboard!$F$5&lt;=1980,Dashboard!$H$5&gt;=2016))),1,0)</f>
        <v>1</v>
      </c>
      <c r="Q2830" s="0" t="n">
        <f aca="false">J2830*P2830+ROW()*0.00000001</f>
        <v>0.7200283</v>
      </c>
    </row>
    <row r="2831" customFormat="false" ht="15" hidden="false" customHeight="false" outlineLevel="0" collapsed="false">
      <c r="A2831" s="0" t="s">
        <v>2324</v>
      </c>
      <c r="B2831" s="0" t="s">
        <v>76</v>
      </c>
      <c r="C2831" s="0" t="n">
        <v>2007</v>
      </c>
      <c r="D2831" s="0" t="s">
        <v>34</v>
      </c>
      <c r="E2831" s="0" t="s">
        <v>142</v>
      </c>
      <c r="F2831" s="0" t="n">
        <v>0.59</v>
      </c>
      <c r="G2831" s="0" t="n">
        <v>0.02</v>
      </c>
      <c r="H2831" s="0" t="n">
        <v>0.01</v>
      </c>
      <c r="I2831" s="0" t="n">
        <v>0.1</v>
      </c>
      <c r="J2831" s="0" t="n">
        <v>0.72</v>
      </c>
      <c r="K2831" s="0" t="n">
        <v>68</v>
      </c>
      <c r="L2831" s="0" t="n">
        <v>6.6</v>
      </c>
      <c r="M2831" s="0" t="s">
        <v>36</v>
      </c>
      <c r="N2831" s="0" t="s">
        <v>74</v>
      </c>
      <c r="O2831" s="0" t="s">
        <v>67</v>
      </c>
      <c r="P2831" s="0" t="n">
        <f aca="false">IF(AND(OR(Dashboard!$B$5="All",D2831=Dashboard!$B$5),OR(Dashboard!$D$5="All",N2831=Dashboard!$D$5),OR(AND(C2831&lt;&gt;"",C2831&gt;=Dashboard!$F$5,C2831&lt;=Dashboard!$H$5),AND(C2831="",Dashboard!$F$5&lt;=1980,Dashboard!$H$5&gt;=2016))),1,0)</f>
        <v>1</v>
      </c>
      <c r="Q2831" s="0" t="n">
        <f aca="false">J2831*P2831+ROW()*0.00000001</f>
        <v>0.72002831</v>
      </c>
    </row>
    <row r="2832" customFormat="false" ht="15" hidden="false" customHeight="false" outlineLevel="0" collapsed="false">
      <c r="A2832" s="0" t="s">
        <v>2325</v>
      </c>
      <c r="B2832" s="0" t="s">
        <v>70</v>
      </c>
      <c r="C2832" s="0" t="n">
        <v>2010</v>
      </c>
      <c r="D2832" s="0" t="s">
        <v>46</v>
      </c>
      <c r="E2832" s="0" t="s">
        <v>157</v>
      </c>
      <c r="F2832" s="0" t="n">
        <v>0.28</v>
      </c>
      <c r="G2832" s="0" t="n">
        <v>0.15</v>
      </c>
      <c r="H2832" s="0" t="n">
        <v>0.22</v>
      </c>
      <c r="I2832" s="0" t="n">
        <v>0.07</v>
      </c>
      <c r="J2832" s="0" t="n">
        <v>0.72</v>
      </c>
      <c r="K2832" s="0" t="n">
        <v>74</v>
      </c>
      <c r="L2832" s="0" t="n">
        <v>6.7</v>
      </c>
      <c r="M2832" s="0" t="s">
        <v>103</v>
      </c>
      <c r="N2832" s="0" t="s">
        <v>74</v>
      </c>
      <c r="O2832" s="0" t="s">
        <v>37</v>
      </c>
      <c r="P2832" s="0" t="n">
        <f aca="false">IF(AND(OR(Dashboard!$B$5="All",D2832=Dashboard!$B$5),OR(Dashboard!$D$5="All",N2832=Dashboard!$D$5),OR(AND(C2832&lt;&gt;"",C2832&gt;=Dashboard!$F$5,C2832&lt;=Dashboard!$H$5),AND(C2832="",Dashboard!$F$5&lt;=1980,Dashboard!$H$5&gt;=2016))),1,0)</f>
        <v>1</v>
      </c>
      <c r="Q2832" s="0" t="n">
        <f aca="false">J2832*P2832+ROW()*0.00000001</f>
        <v>0.72002832</v>
      </c>
    </row>
    <row r="2833" customFormat="false" ht="15" hidden="false" customHeight="false" outlineLevel="0" collapsed="false">
      <c r="A2833" s="0" t="s">
        <v>1296</v>
      </c>
      <c r="B2833" s="0" t="s">
        <v>144</v>
      </c>
      <c r="C2833" s="0" t="n">
        <v>2002</v>
      </c>
      <c r="D2833" s="0" t="s">
        <v>56</v>
      </c>
      <c r="E2833" s="0" t="s">
        <v>142</v>
      </c>
      <c r="F2833" s="0" t="n">
        <v>0.53</v>
      </c>
      <c r="G2833" s="0" t="n">
        <v>0.17</v>
      </c>
      <c r="H2833" s="0" t="n">
        <v>0</v>
      </c>
      <c r="I2833" s="0" t="n">
        <v>0.03</v>
      </c>
      <c r="J2833" s="0" t="n">
        <v>0.72</v>
      </c>
      <c r="K2833" s="0" t="n">
        <v>73</v>
      </c>
      <c r="L2833" s="0" t="n">
        <v>8.9</v>
      </c>
      <c r="M2833" s="0" t="s">
        <v>73</v>
      </c>
      <c r="N2833" s="0" t="s">
        <v>66</v>
      </c>
      <c r="O2833" s="0" t="s">
        <v>37</v>
      </c>
      <c r="P2833" s="0" t="n">
        <f aca="false">IF(AND(OR(Dashboard!$B$5="All",D2833=Dashboard!$B$5),OR(Dashboard!$D$5="All",N2833=Dashboard!$D$5),OR(AND(C2833&lt;&gt;"",C2833&gt;=Dashboard!$F$5,C2833&lt;=Dashboard!$H$5),AND(C2833="",Dashboard!$F$5&lt;=1980,Dashboard!$H$5&gt;=2016))),1,0)</f>
        <v>1</v>
      </c>
      <c r="Q2833" s="0" t="n">
        <f aca="false">J2833*P2833+ROW()*0.00000001</f>
        <v>0.72002833</v>
      </c>
    </row>
    <row r="2834" customFormat="false" ht="15" hidden="false" customHeight="false" outlineLevel="0" collapsed="false">
      <c r="A2834" s="0" t="s">
        <v>2326</v>
      </c>
      <c r="B2834" s="0" t="s">
        <v>33</v>
      </c>
      <c r="C2834" s="0" t="n">
        <v>2009</v>
      </c>
      <c r="D2834" s="0" t="s">
        <v>71</v>
      </c>
      <c r="E2834" s="0" t="s">
        <v>91</v>
      </c>
      <c r="F2834" s="0" t="n">
        <v>0.36</v>
      </c>
      <c r="G2834" s="0" t="n">
        <v>0.29</v>
      </c>
      <c r="H2834" s="0" t="n">
        <v>0</v>
      </c>
      <c r="I2834" s="0" t="n">
        <v>0.07</v>
      </c>
      <c r="J2834" s="0" t="n">
        <v>0.72</v>
      </c>
      <c r="K2834" s="0" t="n">
        <v>55</v>
      </c>
      <c r="L2834" s="0" t="n">
        <v>7</v>
      </c>
      <c r="M2834" s="0" t="s">
        <v>103</v>
      </c>
      <c r="N2834" s="0" t="s">
        <v>35</v>
      </c>
      <c r="O2834" s="0" t="s">
        <v>53</v>
      </c>
      <c r="P2834" s="0" t="n">
        <f aca="false">IF(AND(OR(Dashboard!$B$5="All",D2834=Dashboard!$B$5),OR(Dashboard!$D$5="All",N2834=Dashboard!$D$5),OR(AND(C2834&lt;&gt;"",C2834&gt;=Dashboard!$F$5,C2834&lt;=Dashboard!$H$5),AND(C2834="",Dashboard!$F$5&lt;=1980,Dashboard!$H$5&gt;=2016))),1,0)</f>
        <v>1</v>
      </c>
      <c r="Q2834" s="0" t="n">
        <f aca="false">J2834*P2834+ROW()*0.00000001</f>
        <v>0.72002834</v>
      </c>
    </row>
    <row r="2835" customFormat="false" ht="15" hidden="false" customHeight="false" outlineLevel="0" collapsed="false">
      <c r="A2835" s="0" t="s">
        <v>2327</v>
      </c>
      <c r="B2835" s="0" t="s">
        <v>76</v>
      </c>
      <c r="C2835" s="0" t="n">
        <v>2006</v>
      </c>
      <c r="D2835" s="0" t="s">
        <v>34</v>
      </c>
      <c r="E2835" s="0" t="s">
        <v>142</v>
      </c>
      <c r="F2835" s="0" t="n">
        <v>0.6</v>
      </c>
      <c r="G2835" s="0" t="n">
        <v>0.02</v>
      </c>
      <c r="H2835" s="0" t="n">
        <v>0</v>
      </c>
      <c r="I2835" s="0" t="n">
        <v>0.1</v>
      </c>
      <c r="J2835" s="0" t="n">
        <v>0.72</v>
      </c>
      <c r="K2835" s="0" t="n">
        <v>79</v>
      </c>
      <c r="L2835" s="0" t="n">
        <v>6</v>
      </c>
      <c r="M2835" s="0" t="s">
        <v>36</v>
      </c>
      <c r="N2835" s="0" t="s">
        <v>74</v>
      </c>
      <c r="O2835" s="0" t="s">
        <v>37</v>
      </c>
      <c r="P2835" s="0" t="n">
        <f aca="false">IF(AND(OR(Dashboard!$B$5="All",D2835=Dashboard!$B$5),OR(Dashboard!$D$5="All",N2835=Dashboard!$D$5),OR(AND(C2835&lt;&gt;"",C2835&gt;=Dashboard!$F$5,C2835&lt;=Dashboard!$H$5),AND(C2835="",Dashboard!$F$5&lt;=1980,Dashboard!$H$5&gt;=2016))),1,0)</f>
        <v>1</v>
      </c>
      <c r="Q2835" s="0" t="n">
        <f aca="false">J2835*P2835+ROW()*0.00000001</f>
        <v>0.72002835</v>
      </c>
    </row>
    <row r="2836" customFormat="false" ht="15" hidden="false" customHeight="false" outlineLevel="0" collapsed="false">
      <c r="A2836" s="0" t="s">
        <v>2328</v>
      </c>
      <c r="B2836" s="0" t="s">
        <v>50</v>
      </c>
      <c r="C2836" s="0" t="n">
        <v>2008</v>
      </c>
      <c r="D2836" s="0" t="s">
        <v>114</v>
      </c>
      <c r="E2836" s="0" t="s">
        <v>418</v>
      </c>
      <c r="F2836" s="0" t="n">
        <v>0.66</v>
      </c>
      <c r="G2836" s="0" t="n">
        <v>0</v>
      </c>
      <c r="H2836" s="0" t="n">
        <v>0</v>
      </c>
      <c r="I2836" s="0" t="n">
        <v>0.06</v>
      </c>
      <c r="J2836" s="0" t="n">
        <v>0.72</v>
      </c>
      <c r="L2836" s="0" t="n">
        <v>0</v>
      </c>
      <c r="M2836" s="0" t="s">
        <v>36</v>
      </c>
      <c r="N2836" s="0" t="s">
        <v>35</v>
      </c>
      <c r="P2836" s="0" t="n">
        <f aca="false">IF(AND(OR(Dashboard!$B$5="All",D2836=Dashboard!$B$5),OR(Dashboard!$D$5="All",N2836=Dashboard!$D$5),OR(AND(C2836&lt;&gt;"",C2836&gt;=Dashboard!$F$5,C2836&lt;=Dashboard!$H$5),AND(C2836="",Dashboard!$F$5&lt;=1980,Dashboard!$H$5&gt;=2016))),1,0)</f>
        <v>1</v>
      </c>
      <c r="Q2836" s="0" t="n">
        <f aca="false">J2836*P2836+ROW()*0.00000001</f>
        <v>0.72002836</v>
      </c>
    </row>
    <row r="2837" customFormat="false" ht="15" hidden="false" customHeight="false" outlineLevel="0" collapsed="false">
      <c r="A2837" s="0" t="s">
        <v>2329</v>
      </c>
      <c r="B2837" s="0" t="s">
        <v>117</v>
      </c>
      <c r="C2837" s="0" t="n">
        <v>1999</v>
      </c>
      <c r="D2837" s="0" t="s">
        <v>41</v>
      </c>
      <c r="E2837" s="0" t="s">
        <v>160</v>
      </c>
      <c r="F2837" s="0" t="n">
        <v>0.4</v>
      </c>
      <c r="G2837" s="0" t="n">
        <v>0.27</v>
      </c>
      <c r="H2837" s="0" t="n">
        <v>0</v>
      </c>
      <c r="I2837" s="0" t="n">
        <v>0.05</v>
      </c>
      <c r="J2837" s="0" t="n">
        <v>0.72</v>
      </c>
      <c r="N2837" s="0" t="s">
        <v>74</v>
      </c>
      <c r="P2837" s="0" t="n">
        <f aca="false">IF(AND(OR(Dashboard!$B$5="All",D2837=Dashboard!$B$5),OR(Dashboard!$D$5="All",N2837=Dashboard!$D$5),OR(AND(C2837&lt;&gt;"",C2837&gt;=Dashboard!$F$5,C2837&lt;=Dashboard!$H$5),AND(C2837="",Dashboard!$F$5&lt;=1980,Dashboard!$H$5&gt;=2016))),1,0)</f>
        <v>1</v>
      </c>
      <c r="Q2837" s="0" t="n">
        <f aca="false">J2837*P2837+ROW()*0.00000001</f>
        <v>0.72002837</v>
      </c>
    </row>
    <row r="2838" customFormat="false" ht="15" hidden="false" customHeight="false" outlineLevel="0" collapsed="false">
      <c r="A2838" s="0" t="s">
        <v>2330</v>
      </c>
      <c r="B2838" s="0" t="s">
        <v>64</v>
      </c>
      <c r="C2838" s="0" t="n">
        <v>2007</v>
      </c>
      <c r="D2838" s="0" t="s">
        <v>34</v>
      </c>
      <c r="E2838" s="0" t="s">
        <v>2331</v>
      </c>
      <c r="F2838" s="0" t="n">
        <v>0.67</v>
      </c>
      <c r="G2838" s="0" t="n">
        <v>0</v>
      </c>
      <c r="H2838" s="0" t="n">
        <v>0</v>
      </c>
      <c r="I2838" s="0" t="n">
        <v>0.06</v>
      </c>
      <c r="J2838" s="0" t="n">
        <v>0.72</v>
      </c>
      <c r="K2838" s="0" t="n">
        <v>79</v>
      </c>
      <c r="L2838" s="0" t="n">
        <v>7.1</v>
      </c>
      <c r="M2838" s="0" t="s">
        <v>36</v>
      </c>
      <c r="N2838" s="0" t="s">
        <v>66</v>
      </c>
      <c r="O2838" s="0" t="s">
        <v>37</v>
      </c>
      <c r="P2838" s="0" t="n">
        <f aca="false">IF(AND(OR(Dashboard!$B$5="All",D2838=Dashboard!$B$5),OR(Dashboard!$D$5="All",N2838=Dashboard!$D$5),OR(AND(C2838&lt;&gt;"",C2838&gt;=Dashboard!$F$5,C2838&lt;=Dashboard!$H$5),AND(C2838="",Dashboard!$F$5&lt;=1980,Dashboard!$H$5&gt;=2016))),1,0)</f>
        <v>1</v>
      </c>
      <c r="Q2838" s="0" t="n">
        <f aca="false">J2838*P2838+ROW()*0.00000001</f>
        <v>0.72002838</v>
      </c>
    </row>
    <row r="2839" customFormat="false" ht="15" hidden="false" customHeight="false" outlineLevel="0" collapsed="false">
      <c r="A2839" s="0" t="s">
        <v>2332</v>
      </c>
      <c r="B2839" s="0" t="s">
        <v>85</v>
      </c>
      <c r="C2839" s="0" t="n">
        <v>2005</v>
      </c>
      <c r="D2839" s="0" t="s">
        <v>71</v>
      </c>
      <c r="E2839" s="0" t="s">
        <v>154</v>
      </c>
      <c r="F2839" s="0" t="n">
        <v>0</v>
      </c>
      <c r="G2839" s="0" t="n">
        <v>0</v>
      </c>
      <c r="H2839" s="0" t="n">
        <v>0.7</v>
      </c>
      <c r="I2839" s="0" t="n">
        <v>0.02</v>
      </c>
      <c r="J2839" s="0" t="n">
        <v>0.72</v>
      </c>
      <c r="N2839" s="0" t="s">
        <v>35</v>
      </c>
      <c r="P2839" s="0" t="n">
        <f aca="false">IF(AND(OR(Dashboard!$B$5="All",D2839=Dashboard!$B$5),OR(Dashboard!$D$5="All",N2839=Dashboard!$D$5),OR(AND(C2839&lt;&gt;"",C2839&gt;=Dashboard!$F$5,C2839&lt;=Dashboard!$H$5),AND(C2839="",Dashboard!$F$5&lt;=1980,Dashboard!$H$5&gt;=2016))),1,0)</f>
        <v>1</v>
      </c>
      <c r="Q2839" s="0" t="n">
        <f aca="false">J2839*P2839+ROW()*0.00000001</f>
        <v>0.72002839</v>
      </c>
    </row>
    <row r="2840" customFormat="false" ht="15" hidden="false" customHeight="false" outlineLevel="0" collapsed="false">
      <c r="A2840" s="0" t="s">
        <v>2333</v>
      </c>
      <c r="B2840" s="0" t="s">
        <v>97</v>
      </c>
      <c r="C2840" s="0" t="n">
        <v>2014</v>
      </c>
      <c r="D2840" s="0" t="s">
        <v>46</v>
      </c>
      <c r="E2840" s="0" t="s">
        <v>2334</v>
      </c>
      <c r="F2840" s="0" t="n">
        <v>0.34</v>
      </c>
      <c r="G2840" s="0" t="n">
        <v>0.07</v>
      </c>
      <c r="H2840" s="0" t="n">
        <v>0.27</v>
      </c>
      <c r="I2840" s="0" t="n">
        <v>0.04</v>
      </c>
      <c r="J2840" s="0" t="n">
        <v>0.72</v>
      </c>
      <c r="K2840" s="0" t="n">
        <v>83</v>
      </c>
      <c r="L2840" s="0" t="n">
        <v>8.1</v>
      </c>
      <c r="M2840" s="0" t="s">
        <v>73</v>
      </c>
      <c r="N2840" s="0" t="s">
        <v>35</v>
      </c>
      <c r="O2840" s="0" t="s">
        <v>42</v>
      </c>
      <c r="P2840" s="0" t="n">
        <f aca="false">IF(AND(OR(Dashboard!$B$5="All",D2840=Dashboard!$B$5),OR(Dashboard!$D$5="All",N2840=Dashboard!$D$5),OR(AND(C2840&lt;&gt;"",C2840&gt;=Dashboard!$F$5,C2840&lt;=Dashboard!$H$5),AND(C2840="",Dashboard!$F$5&lt;=1980,Dashboard!$H$5&gt;=2016))),1,0)</f>
        <v>1</v>
      </c>
      <c r="Q2840" s="0" t="n">
        <f aca="false">J2840*P2840+ROW()*0.00000001</f>
        <v>0.7200284</v>
      </c>
    </row>
    <row r="2841" customFormat="false" ht="15" hidden="false" customHeight="false" outlineLevel="0" collapsed="false">
      <c r="A2841" s="0" t="s">
        <v>2335</v>
      </c>
      <c r="B2841" s="0" t="s">
        <v>94</v>
      </c>
      <c r="C2841" s="0" t="n">
        <v>2014</v>
      </c>
      <c r="D2841" s="0" t="s">
        <v>34</v>
      </c>
      <c r="E2841" s="0" t="s">
        <v>89</v>
      </c>
      <c r="F2841" s="0" t="n">
        <v>0.58</v>
      </c>
      <c r="G2841" s="0" t="n">
        <v>0</v>
      </c>
      <c r="H2841" s="0" t="n">
        <v>0</v>
      </c>
      <c r="I2841" s="0" t="n">
        <v>0.14</v>
      </c>
      <c r="J2841" s="0" t="n">
        <v>0.72</v>
      </c>
      <c r="K2841" s="0" t="n">
        <v>83</v>
      </c>
      <c r="L2841" s="0" t="n">
        <v>7.7</v>
      </c>
      <c r="M2841" s="0" t="s">
        <v>36</v>
      </c>
      <c r="N2841" s="0" t="s">
        <v>74</v>
      </c>
      <c r="O2841" s="0" t="s">
        <v>42</v>
      </c>
      <c r="P2841" s="0" t="n">
        <f aca="false">IF(AND(OR(Dashboard!$B$5="All",D2841=Dashboard!$B$5),OR(Dashboard!$D$5="All",N2841=Dashboard!$D$5),OR(AND(C2841&lt;&gt;"",C2841&gt;=Dashboard!$F$5,C2841&lt;=Dashboard!$H$5),AND(C2841="",Dashboard!$F$5&lt;=1980,Dashboard!$H$5&gt;=2016))),1,0)</f>
        <v>1</v>
      </c>
      <c r="Q2841" s="0" t="n">
        <f aca="false">J2841*P2841+ROW()*0.00000001</f>
        <v>0.72002841</v>
      </c>
    </row>
    <row r="2842" customFormat="false" ht="15" hidden="false" customHeight="false" outlineLevel="0" collapsed="false">
      <c r="A2842" s="0" t="s">
        <v>2336</v>
      </c>
      <c r="B2842" s="0" t="s">
        <v>117</v>
      </c>
      <c r="C2842" s="0" t="n">
        <v>2001</v>
      </c>
      <c r="D2842" s="0" t="s">
        <v>102</v>
      </c>
      <c r="E2842" s="0" t="s">
        <v>91</v>
      </c>
      <c r="F2842" s="0" t="n">
        <v>0.4</v>
      </c>
      <c r="G2842" s="0" t="n">
        <v>0.27</v>
      </c>
      <c r="H2842" s="0" t="n">
        <v>0</v>
      </c>
      <c r="I2842" s="0" t="n">
        <v>0.05</v>
      </c>
      <c r="J2842" s="0" t="n">
        <v>0.72</v>
      </c>
      <c r="K2842" s="0" t="n">
        <v>72</v>
      </c>
      <c r="L2842" s="0" t="n">
        <v>8.4</v>
      </c>
      <c r="M2842" s="0" t="s">
        <v>103</v>
      </c>
      <c r="N2842" s="0" t="s">
        <v>74</v>
      </c>
      <c r="O2842" s="0" t="s">
        <v>37</v>
      </c>
      <c r="P2842" s="0" t="n">
        <f aca="false">IF(AND(OR(Dashboard!$B$5="All",D2842=Dashboard!$B$5),OR(Dashboard!$D$5="All",N2842=Dashboard!$D$5),OR(AND(C2842&lt;&gt;"",C2842&gt;=Dashboard!$F$5,C2842&lt;=Dashboard!$H$5),AND(C2842="",Dashboard!$F$5&lt;=1980,Dashboard!$H$5&gt;=2016))),1,0)</f>
        <v>1</v>
      </c>
      <c r="Q2842" s="0" t="n">
        <f aca="false">J2842*P2842+ROW()*0.00000001</f>
        <v>0.72002842</v>
      </c>
    </row>
    <row r="2843" customFormat="false" ht="15" hidden="false" customHeight="false" outlineLevel="0" collapsed="false">
      <c r="A2843" s="0" t="s">
        <v>2337</v>
      </c>
      <c r="B2843" s="0" t="s">
        <v>50</v>
      </c>
      <c r="C2843" s="0" t="n">
        <v>2005</v>
      </c>
      <c r="D2843" s="0" t="s">
        <v>16</v>
      </c>
      <c r="E2843" s="0" t="s">
        <v>35</v>
      </c>
      <c r="F2843" s="0" t="n">
        <v>0.36</v>
      </c>
      <c r="G2843" s="0" t="n">
        <v>0</v>
      </c>
      <c r="H2843" s="0" t="n">
        <v>0.32</v>
      </c>
      <c r="I2843" s="0" t="n">
        <v>0.03</v>
      </c>
      <c r="J2843" s="0" t="n">
        <v>0.72</v>
      </c>
      <c r="K2843" s="0" t="n">
        <v>86</v>
      </c>
      <c r="L2843" s="0" t="n">
        <v>8.2</v>
      </c>
      <c r="M2843" s="0" t="s">
        <v>36</v>
      </c>
      <c r="N2843" s="0" t="s">
        <v>35</v>
      </c>
      <c r="O2843" s="0" t="s">
        <v>42</v>
      </c>
      <c r="P2843" s="0" t="n">
        <f aca="false">IF(AND(OR(Dashboard!$B$5="All",D2843=Dashboard!$B$5),OR(Dashboard!$D$5="All",N2843=Dashboard!$D$5),OR(AND(C2843&lt;&gt;"",C2843&gt;=Dashboard!$F$5,C2843&lt;=Dashboard!$H$5),AND(C2843="",Dashboard!$F$5&lt;=1980,Dashboard!$H$5&gt;=2016))),1,0)</f>
        <v>1</v>
      </c>
      <c r="Q2843" s="0" t="n">
        <f aca="false">J2843*P2843+ROW()*0.00000001</f>
        <v>0.72002843</v>
      </c>
    </row>
    <row r="2844" customFormat="false" ht="15" hidden="false" customHeight="false" outlineLevel="0" collapsed="false">
      <c r="A2844" s="0" t="s">
        <v>2338</v>
      </c>
      <c r="B2844" s="0" t="s">
        <v>76</v>
      </c>
      <c r="C2844" s="0" t="n">
        <v>2001</v>
      </c>
      <c r="D2844" s="0" t="s">
        <v>52</v>
      </c>
      <c r="E2844" s="0" t="s">
        <v>89</v>
      </c>
      <c r="F2844" s="0" t="n">
        <v>0.35</v>
      </c>
      <c r="G2844" s="0" t="n">
        <v>0.28</v>
      </c>
      <c r="H2844" s="0" t="n">
        <v>0</v>
      </c>
      <c r="I2844" s="0" t="n">
        <v>0.09</v>
      </c>
      <c r="J2844" s="0" t="n">
        <v>0.72</v>
      </c>
      <c r="N2844" s="0" t="s">
        <v>74</v>
      </c>
      <c r="P2844" s="0" t="n">
        <f aca="false">IF(AND(OR(Dashboard!$B$5="All",D2844=Dashboard!$B$5),OR(Dashboard!$D$5="All",N2844=Dashboard!$D$5),OR(AND(C2844&lt;&gt;"",C2844&gt;=Dashboard!$F$5,C2844&lt;=Dashboard!$H$5),AND(C2844="",Dashboard!$F$5&lt;=1980,Dashboard!$H$5&gt;=2016))),1,0)</f>
        <v>1</v>
      </c>
      <c r="Q2844" s="0" t="n">
        <f aca="false">J2844*P2844+ROW()*0.00000001</f>
        <v>0.72002844</v>
      </c>
    </row>
    <row r="2845" customFormat="false" ht="15" hidden="false" customHeight="false" outlineLevel="0" collapsed="false">
      <c r="A2845" s="0" t="s">
        <v>2339</v>
      </c>
      <c r="B2845" s="0" t="s">
        <v>159</v>
      </c>
      <c r="C2845" s="0" t="n">
        <v>1982</v>
      </c>
      <c r="D2845" s="0" t="s">
        <v>16</v>
      </c>
      <c r="E2845" s="0" t="s">
        <v>160</v>
      </c>
      <c r="F2845" s="0" t="n">
        <v>0.67</v>
      </c>
      <c r="G2845" s="0" t="n">
        <v>0.04</v>
      </c>
      <c r="H2845" s="0" t="n">
        <v>0</v>
      </c>
      <c r="I2845" s="0" t="n">
        <v>0.01</v>
      </c>
      <c r="J2845" s="0" t="n">
        <v>0.72</v>
      </c>
      <c r="N2845" s="0" t="s">
        <v>161</v>
      </c>
      <c r="P2845" s="0" t="n">
        <f aca="false">IF(AND(OR(Dashboard!$B$5="All",D2845=Dashboard!$B$5),OR(Dashboard!$D$5="All",N2845=Dashboard!$D$5),OR(AND(C2845&lt;&gt;"",C2845&gt;=Dashboard!$F$5,C2845&lt;=Dashboard!$H$5),AND(C2845="",Dashboard!$F$5&lt;=1980,Dashboard!$H$5&gt;=2016))),1,0)</f>
        <v>1</v>
      </c>
      <c r="Q2845" s="0" t="n">
        <f aca="false">J2845*P2845+ROW()*0.00000001</f>
        <v>0.72002845</v>
      </c>
    </row>
    <row r="2846" customFormat="false" ht="15" hidden="false" customHeight="false" outlineLevel="0" collapsed="false">
      <c r="A2846" s="0" t="s">
        <v>554</v>
      </c>
      <c r="B2846" s="0" t="s">
        <v>33</v>
      </c>
      <c r="C2846" s="0" t="n">
        <v>2009</v>
      </c>
      <c r="D2846" s="0" t="s">
        <v>34</v>
      </c>
      <c r="E2846" s="0" t="s">
        <v>142</v>
      </c>
      <c r="F2846" s="0" t="n">
        <v>0.62</v>
      </c>
      <c r="G2846" s="0" t="n">
        <v>0.04</v>
      </c>
      <c r="H2846" s="0" t="n">
        <v>0</v>
      </c>
      <c r="I2846" s="0" t="n">
        <v>0.06</v>
      </c>
      <c r="J2846" s="0" t="n">
        <v>0.72</v>
      </c>
      <c r="K2846" s="0" t="n">
        <v>77</v>
      </c>
      <c r="L2846" s="0" t="n">
        <v>7.2</v>
      </c>
      <c r="M2846" s="0" t="s">
        <v>36</v>
      </c>
      <c r="N2846" s="0" t="s">
        <v>35</v>
      </c>
      <c r="O2846" s="0" t="s">
        <v>37</v>
      </c>
      <c r="P2846" s="0" t="n">
        <f aca="false">IF(AND(OR(Dashboard!$B$5="All",D2846=Dashboard!$B$5),OR(Dashboard!$D$5="All",N2846=Dashboard!$D$5),OR(AND(C2846&lt;&gt;"",C2846&gt;=Dashboard!$F$5,C2846&lt;=Dashboard!$H$5),AND(C2846="",Dashboard!$F$5&lt;=1980,Dashboard!$H$5&gt;=2016))),1,0)</f>
        <v>1</v>
      </c>
      <c r="Q2846" s="0" t="n">
        <f aca="false">J2846*P2846+ROW()*0.00000001</f>
        <v>0.72002846</v>
      </c>
    </row>
    <row r="2847" customFormat="false" ht="15" hidden="false" customHeight="false" outlineLevel="0" collapsed="false">
      <c r="A2847" s="0" t="s">
        <v>2340</v>
      </c>
      <c r="B2847" s="0" t="s">
        <v>70</v>
      </c>
      <c r="C2847" s="0" t="n">
        <v>2009</v>
      </c>
      <c r="D2847" s="0" t="s">
        <v>34</v>
      </c>
      <c r="E2847" s="0" t="s">
        <v>89</v>
      </c>
      <c r="F2847" s="0" t="n">
        <v>0.66</v>
      </c>
      <c r="G2847" s="0" t="n">
        <v>0</v>
      </c>
      <c r="H2847" s="0" t="n">
        <v>0</v>
      </c>
      <c r="I2847" s="0" t="n">
        <v>0.06</v>
      </c>
      <c r="J2847" s="0" t="n">
        <v>0.72</v>
      </c>
      <c r="K2847" s="0" t="n">
        <v>90</v>
      </c>
      <c r="L2847" s="0" t="n">
        <v>8.1</v>
      </c>
      <c r="M2847" s="0" t="s">
        <v>36</v>
      </c>
      <c r="N2847" s="0" t="s">
        <v>74</v>
      </c>
      <c r="O2847" s="0" t="s">
        <v>42</v>
      </c>
      <c r="P2847" s="0" t="n">
        <f aca="false">IF(AND(OR(Dashboard!$B$5="All",D2847=Dashboard!$B$5),OR(Dashboard!$D$5="All",N2847=Dashboard!$D$5),OR(AND(C2847&lt;&gt;"",C2847&gt;=Dashboard!$F$5,C2847&lt;=Dashboard!$H$5),AND(C2847="",Dashboard!$F$5&lt;=1980,Dashboard!$H$5&gt;=2016))),1,0)</f>
        <v>1</v>
      </c>
      <c r="Q2847" s="0" t="n">
        <f aca="false">J2847*P2847+ROW()*0.00000001</f>
        <v>0.72002847</v>
      </c>
    </row>
    <row r="2848" customFormat="false" ht="15" hidden="false" customHeight="false" outlineLevel="0" collapsed="false">
      <c r="A2848" s="0" t="s">
        <v>2341</v>
      </c>
      <c r="B2848" s="0" t="s">
        <v>64</v>
      </c>
      <c r="C2848" s="0" t="n">
        <v>2014</v>
      </c>
      <c r="D2848" s="0" t="s">
        <v>56</v>
      </c>
      <c r="E2848" s="0" t="s">
        <v>72</v>
      </c>
      <c r="F2848" s="0" t="n">
        <v>0.46</v>
      </c>
      <c r="G2848" s="0" t="n">
        <v>0.19</v>
      </c>
      <c r="H2848" s="0" t="n">
        <v>0.01</v>
      </c>
      <c r="I2848" s="0" t="n">
        <v>0.07</v>
      </c>
      <c r="J2848" s="0" t="n">
        <v>0.72</v>
      </c>
      <c r="K2848" s="0" t="n">
        <v>74</v>
      </c>
      <c r="L2848" s="0" t="n">
        <v>6.4</v>
      </c>
      <c r="M2848" s="0" t="s">
        <v>73</v>
      </c>
      <c r="N2848" s="0" t="s">
        <v>66</v>
      </c>
      <c r="O2848" s="0" t="s">
        <v>37</v>
      </c>
      <c r="P2848" s="0" t="n">
        <f aca="false">IF(AND(OR(Dashboard!$B$5="All",D2848=Dashboard!$B$5),OR(Dashboard!$D$5="All",N2848=Dashboard!$D$5),OR(AND(C2848&lt;&gt;"",C2848&gt;=Dashboard!$F$5,C2848&lt;=Dashboard!$H$5),AND(C2848="",Dashboard!$F$5&lt;=1980,Dashboard!$H$5&gt;=2016))),1,0)</f>
        <v>1</v>
      </c>
      <c r="Q2848" s="0" t="n">
        <f aca="false">J2848*P2848+ROW()*0.00000001</f>
        <v>0.72002848</v>
      </c>
    </row>
    <row r="2849" customFormat="false" ht="15" hidden="false" customHeight="false" outlineLevel="0" collapsed="false">
      <c r="A2849" s="0" t="s">
        <v>2342</v>
      </c>
      <c r="B2849" s="0" t="s">
        <v>94</v>
      </c>
      <c r="C2849" s="0" t="n">
        <v>2015</v>
      </c>
      <c r="D2849" s="0" t="s">
        <v>71</v>
      </c>
      <c r="E2849" s="0" t="s">
        <v>487</v>
      </c>
      <c r="F2849" s="0" t="n">
        <v>0.24</v>
      </c>
      <c r="G2849" s="0" t="n">
        <v>0.37</v>
      </c>
      <c r="H2849" s="0" t="n">
        <v>0</v>
      </c>
      <c r="I2849" s="0" t="n">
        <v>0.12</v>
      </c>
      <c r="J2849" s="0" t="n">
        <v>0.72</v>
      </c>
      <c r="N2849" s="0" t="s">
        <v>74</v>
      </c>
      <c r="P2849" s="0" t="n">
        <f aca="false">IF(AND(OR(Dashboard!$B$5="All",D2849=Dashboard!$B$5),OR(Dashboard!$D$5="All",N2849=Dashboard!$D$5),OR(AND(C2849&lt;&gt;"",C2849&gt;=Dashboard!$F$5,C2849&lt;=Dashboard!$H$5),AND(C2849="",Dashboard!$F$5&lt;=1980,Dashboard!$H$5&gt;=2016))),1,0)</f>
        <v>1</v>
      </c>
      <c r="Q2849" s="0" t="n">
        <f aca="false">J2849*P2849+ROW()*0.00000001</f>
        <v>0.72002849</v>
      </c>
    </row>
    <row r="2850" customFormat="false" ht="15" hidden="false" customHeight="false" outlineLevel="0" collapsed="false">
      <c r="A2850" s="0" t="s">
        <v>596</v>
      </c>
      <c r="B2850" s="0" t="s">
        <v>33</v>
      </c>
      <c r="D2850" s="0" t="s">
        <v>34</v>
      </c>
      <c r="E2850" s="0" t="s">
        <v>520</v>
      </c>
      <c r="F2850" s="0" t="n">
        <v>0.68</v>
      </c>
      <c r="G2850" s="0" t="n">
        <v>0</v>
      </c>
      <c r="H2850" s="0" t="n">
        <v>0</v>
      </c>
      <c r="I2850" s="0" t="n">
        <v>0.04</v>
      </c>
      <c r="J2850" s="0" t="n">
        <v>0.72</v>
      </c>
      <c r="K2850" s="0" t="n">
        <v>75</v>
      </c>
      <c r="L2850" s="0" t="n">
        <v>5.4</v>
      </c>
      <c r="M2850" s="0" t="s">
        <v>36</v>
      </c>
      <c r="N2850" s="0" t="s">
        <v>35</v>
      </c>
      <c r="O2850" s="0" t="s">
        <v>37</v>
      </c>
      <c r="P2850" s="0" t="n">
        <f aca="false">IF(AND(OR(Dashboard!$B$5="All",D2850=Dashboard!$B$5),OR(Dashboard!$D$5="All",N2850=Dashboard!$D$5),OR(AND(C2850&lt;&gt;"",C2850&gt;=Dashboard!$F$5,C2850&lt;=Dashboard!$H$5),AND(C2850="",Dashboard!$F$5&lt;=1980,Dashboard!$H$5&gt;=2016))),1,0)</f>
        <v>1</v>
      </c>
      <c r="Q2850" s="0" t="n">
        <f aca="false">J2850*P2850+ROW()*0.00000001</f>
        <v>0.7200285</v>
      </c>
    </row>
    <row r="2851" customFormat="false" ht="15" hidden="false" customHeight="false" outlineLevel="0" collapsed="false">
      <c r="A2851" s="0" t="s">
        <v>2343</v>
      </c>
      <c r="B2851" s="0" t="s">
        <v>85</v>
      </c>
      <c r="C2851" s="0" t="n">
        <v>2002</v>
      </c>
      <c r="D2851" s="0" t="s">
        <v>48</v>
      </c>
      <c r="E2851" s="0" t="s">
        <v>160</v>
      </c>
      <c r="F2851" s="0" t="n">
        <v>0.51</v>
      </c>
      <c r="G2851" s="0" t="n">
        <v>0.19</v>
      </c>
      <c r="H2851" s="0" t="n">
        <v>0</v>
      </c>
      <c r="I2851" s="0" t="n">
        <v>0.01</v>
      </c>
      <c r="J2851" s="0" t="n">
        <v>0.72</v>
      </c>
      <c r="K2851" s="0" t="n">
        <v>82</v>
      </c>
      <c r="L2851" s="0" t="n">
        <v>8.6</v>
      </c>
      <c r="M2851" s="0" t="s">
        <v>36</v>
      </c>
      <c r="N2851" s="0" t="s">
        <v>35</v>
      </c>
      <c r="O2851" s="0" t="s">
        <v>42</v>
      </c>
      <c r="P2851" s="0" t="n">
        <f aca="false">IF(AND(OR(Dashboard!$B$5="All",D2851=Dashboard!$B$5),OR(Dashboard!$D$5="All",N2851=Dashboard!$D$5),OR(AND(C2851&lt;&gt;"",C2851&gt;=Dashboard!$F$5,C2851&lt;=Dashboard!$H$5),AND(C2851="",Dashboard!$F$5&lt;=1980,Dashboard!$H$5&gt;=2016))),1,0)</f>
        <v>1</v>
      </c>
      <c r="Q2851" s="0" t="n">
        <f aca="false">J2851*P2851+ROW()*0.00000001</f>
        <v>0.72002851</v>
      </c>
    </row>
    <row r="2852" customFormat="false" ht="15" hidden="false" customHeight="false" outlineLevel="0" collapsed="false">
      <c r="A2852" s="0" t="s">
        <v>363</v>
      </c>
      <c r="B2852" s="0" t="s">
        <v>152</v>
      </c>
      <c r="C2852" s="0" t="n">
        <v>2015</v>
      </c>
      <c r="D2852" s="0" t="s">
        <v>46</v>
      </c>
      <c r="E2852" s="0" t="s">
        <v>328</v>
      </c>
      <c r="F2852" s="0" t="n">
        <v>0.21</v>
      </c>
      <c r="G2852" s="0" t="n">
        <v>0.46</v>
      </c>
      <c r="H2852" s="0" t="n">
        <v>0</v>
      </c>
      <c r="I2852" s="0" t="n">
        <v>0.05</v>
      </c>
      <c r="J2852" s="0" t="n">
        <v>0.72</v>
      </c>
      <c r="K2852" s="0" t="n">
        <v>93</v>
      </c>
      <c r="L2852" s="0" t="n">
        <v>9.3</v>
      </c>
      <c r="M2852" s="0" t="s">
        <v>73</v>
      </c>
      <c r="N2852" s="0" t="s">
        <v>152</v>
      </c>
      <c r="O2852" s="0" t="s">
        <v>60</v>
      </c>
      <c r="P2852" s="0" t="n">
        <f aca="false">IF(AND(OR(Dashboard!$B$5="All",D2852=Dashboard!$B$5),OR(Dashboard!$D$5="All",N2852=Dashboard!$D$5),OR(AND(C2852&lt;&gt;"",C2852&gt;=Dashboard!$F$5,C2852&lt;=Dashboard!$H$5),AND(C2852="",Dashboard!$F$5&lt;=1980,Dashboard!$H$5&gt;=2016))),1,0)</f>
        <v>1</v>
      </c>
      <c r="Q2852" s="0" t="n">
        <f aca="false">J2852*P2852+ROW()*0.00000001</f>
        <v>0.72002852</v>
      </c>
    </row>
    <row r="2853" customFormat="false" ht="15" hidden="false" customHeight="false" outlineLevel="0" collapsed="false">
      <c r="A2853" s="0" t="s">
        <v>1486</v>
      </c>
      <c r="B2853" s="0" t="s">
        <v>64</v>
      </c>
      <c r="C2853" s="0" t="n">
        <v>2011</v>
      </c>
      <c r="D2853" s="0" t="s">
        <v>41</v>
      </c>
      <c r="E2853" s="0" t="s">
        <v>547</v>
      </c>
      <c r="F2853" s="0" t="n">
        <v>0.11</v>
      </c>
      <c r="G2853" s="0" t="n">
        <v>0.5</v>
      </c>
      <c r="H2853" s="0" t="n">
        <v>0.01</v>
      </c>
      <c r="I2853" s="0" t="n">
        <v>0.09</v>
      </c>
      <c r="J2853" s="0" t="n">
        <v>0.72</v>
      </c>
      <c r="K2853" s="0" t="n">
        <v>84</v>
      </c>
      <c r="L2853" s="0" t="n">
        <v>7.1</v>
      </c>
      <c r="M2853" s="0" t="s">
        <v>36</v>
      </c>
      <c r="N2853" s="0" t="s">
        <v>66</v>
      </c>
      <c r="O2853" s="0" t="s">
        <v>42</v>
      </c>
      <c r="P2853" s="0" t="n">
        <f aca="false">IF(AND(OR(Dashboard!$B$5="All",D2853=Dashboard!$B$5),OR(Dashboard!$D$5="All",N2853=Dashboard!$D$5),OR(AND(C2853&lt;&gt;"",C2853&gt;=Dashboard!$F$5,C2853&lt;=Dashboard!$H$5),AND(C2853="",Dashboard!$F$5&lt;=1980,Dashboard!$H$5&gt;=2016))),1,0)</f>
        <v>1</v>
      </c>
      <c r="Q2853" s="0" t="n">
        <f aca="false">J2853*P2853+ROW()*0.00000001</f>
        <v>0.72002853</v>
      </c>
    </row>
    <row r="2854" customFormat="false" ht="15" hidden="false" customHeight="false" outlineLevel="0" collapsed="false">
      <c r="A2854" s="0" t="s">
        <v>2344</v>
      </c>
      <c r="B2854" s="0" t="s">
        <v>76</v>
      </c>
      <c r="C2854" s="0" t="n">
        <v>2003</v>
      </c>
      <c r="D2854" s="0" t="s">
        <v>58</v>
      </c>
      <c r="E2854" s="0" t="s">
        <v>328</v>
      </c>
      <c r="F2854" s="0" t="n">
        <v>0.05</v>
      </c>
      <c r="G2854" s="0" t="n">
        <v>0.04</v>
      </c>
      <c r="H2854" s="0" t="n">
        <v>0.61</v>
      </c>
      <c r="I2854" s="0" t="n">
        <v>0.01</v>
      </c>
      <c r="J2854" s="0" t="n">
        <v>0.72</v>
      </c>
      <c r="K2854" s="0" t="n">
        <v>66</v>
      </c>
      <c r="L2854" s="0" t="n">
        <v>8.5</v>
      </c>
      <c r="M2854" s="0" t="s">
        <v>103</v>
      </c>
      <c r="N2854" s="0" t="s">
        <v>74</v>
      </c>
      <c r="O2854" s="0" t="s">
        <v>67</v>
      </c>
      <c r="P2854" s="0" t="n">
        <f aca="false">IF(AND(OR(Dashboard!$B$5="All",D2854=Dashboard!$B$5),OR(Dashboard!$D$5="All",N2854=Dashboard!$D$5),OR(AND(C2854&lt;&gt;"",C2854&gt;=Dashboard!$F$5,C2854&lt;=Dashboard!$H$5),AND(C2854="",Dashboard!$F$5&lt;=1980,Dashboard!$H$5&gt;=2016))),1,0)</f>
        <v>1</v>
      </c>
      <c r="Q2854" s="0" t="n">
        <f aca="false">J2854*P2854+ROW()*0.00000001</f>
        <v>0.72002854</v>
      </c>
    </row>
    <row r="2855" customFormat="false" ht="15" hidden="false" customHeight="false" outlineLevel="0" collapsed="false">
      <c r="A2855" s="0" t="s">
        <v>2345</v>
      </c>
      <c r="B2855" s="0" t="s">
        <v>70</v>
      </c>
      <c r="C2855" s="0" t="n">
        <v>2010</v>
      </c>
      <c r="D2855" s="0" t="s">
        <v>34</v>
      </c>
      <c r="E2855" s="0" t="s">
        <v>89</v>
      </c>
      <c r="F2855" s="0" t="n">
        <v>0.66</v>
      </c>
      <c r="G2855" s="0" t="n">
        <v>0</v>
      </c>
      <c r="H2855" s="0" t="n">
        <v>0</v>
      </c>
      <c r="I2855" s="0" t="n">
        <v>0.06</v>
      </c>
      <c r="J2855" s="0" t="n">
        <v>0.72</v>
      </c>
      <c r="K2855" s="0" t="n">
        <v>91</v>
      </c>
      <c r="L2855" s="0" t="n">
        <v>8.3</v>
      </c>
      <c r="M2855" s="0" t="s">
        <v>36</v>
      </c>
      <c r="N2855" s="0" t="s">
        <v>74</v>
      </c>
      <c r="O2855" s="0" t="s">
        <v>60</v>
      </c>
      <c r="P2855" s="0" t="n">
        <f aca="false">IF(AND(OR(Dashboard!$B$5="All",D2855=Dashboard!$B$5),OR(Dashboard!$D$5="All",N2855=Dashboard!$D$5),OR(AND(C2855&lt;&gt;"",C2855&gt;=Dashboard!$F$5,C2855&lt;=Dashboard!$H$5),AND(C2855="",Dashboard!$F$5&lt;=1980,Dashboard!$H$5&gt;=2016))),1,0)</f>
        <v>1</v>
      </c>
      <c r="Q2855" s="0" t="n">
        <f aca="false">J2855*P2855+ROW()*0.00000001</f>
        <v>0.72002855</v>
      </c>
    </row>
    <row r="2856" customFormat="false" ht="15" hidden="false" customHeight="false" outlineLevel="0" collapsed="false">
      <c r="A2856" s="0" t="s">
        <v>1950</v>
      </c>
      <c r="B2856" s="0" t="s">
        <v>64</v>
      </c>
      <c r="C2856" s="0" t="n">
        <v>2009</v>
      </c>
      <c r="D2856" s="0" t="s">
        <v>41</v>
      </c>
      <c r="E2856" s="0" t="s">
        <v>418</v>
      </c>
      <c r="F2856" s="0" t="n">
        <v>0.52</v>
      </c>
      <c r="G2856" s="0" t="n">
        <v>0.14</v>
      </c>
      <c r="H2856" s="0" t="n">
        <v>0</v>
      </c>
      <c r="I2856" s="0" t="n">
        <v>0.06</v>
      </c>
      <c r="J2856" s="0" t="n">
        <v>0.72</v>
      </c>
      <c r="K2856" s="0" t="n">
        <v>75</v>
      </c>
      <c r="L2856" s="0" t="n">
        <v>6.6</v>
      </c>
      <c r="M2856" s="0" t="s">
        <v>36</v>
      </c>
      <c r="N2856" s="0" t="s">
        <v>66</v>
      </c>
      <c r="O2856" s="0" t="s">
        <v>37</v>
      </c>
      <c r="P2856" s="0" t="n">
        <f aca="false">IF(AND(OR(Dashboard!$B$5="All",D2856=Dashboard!$B$5),OR(Dashboard!$D$5="All",N2856=Dashboard!$D$5),OR(AND(C2856&lt;&gt;"",C2856&gt;=Dashboard!$F$5,C2856&lt;=Dashboard!$H$5),AND(C2856="",Dashboard!$F$5&lt;=1980,Dashboard!$H$5&gt;=2016))),1,0)</f>
        <v>1</v>
      </c>
      <c r="Q2856" s="0" t="n">
        <f aca="false">J2856*P2856+ROW()*0.00000001</f>
        <v>0.72002856</v>
      </c>
    </row>
    <row r="2857" customFormat="false" ht="15" hidden="false" customHeight="false" outlineLevel="0" collapsed="false">
      <c r="A2857" s="0" t="s">
        <v>2346</v>
      </c>
      <c r="B2857" s="0" t="s">
        <v>70</v>
      </c>
      <c r="C2857" s="0" t="n">
        <v>2010</v>
      </c>
      <c r="D2857" s="0" t="s">
        <v>41</v>
      </c>
      <c r="E2857" s="0" t="s">
        <v>91</v>
      </c>
      <c r="F2857" s="0" t="n">
        <v>0.22</v>
      </c>
      <c r="G2857" s="0" t="n">
        <v>0.36</v>
      </c>
      <c r="H2857" s="0" t="n">
        <v>0.02</v>
      </c>
      <c r="I2857" s="0" t="n">
        <v>0.12</v>
      </c>
      <c r="J2857" s="0" t="n">
        <v>0.72</v>
      </c>
      <c r="K2857" s="0" t="n">
        <v>81</v>
      </c>
      <c r="L2857" s="0" t="n">
        <v>8.2</v>
      </c>
      <c r="M2857" s="0" t="s">
        <v>125</v>
      </c>
      <c r="N2857" s="0" t="s">
        <v>74</v>
      </c>
      <c r="O2857" s="0" t="s">
        <v>42</v>
      </c>
      <c r="P2857" s="0" t="n">
        <f aca="false">IF(AND(OR(Dashboard!$B$5="All",D2857=Dashboard!$B$5),OR(Dashboard!$D$5="All",N2857=Dashboard!$D$5),OR(AND(C2857&lt;&gt;"",C2857&gt;=Dashboard!$F$5,C2857&lt;=Dashboard!$H$5),AND(C2857="",Dashboard!$F$5&lt;=1980,Dashboard!$H$5&gt;=2016))),1,0)</f>
        <v>1</v>
      </c>
      <c r="Q2857" s="0" t="n">
        <f aca="false">J2857*P2857+ROW()*0.00000001</f>
        <v>0.72002857</v>
      </c>
    </row>
    <row r="2858" customFormat="false" ht="15" hidden="false" customHeight="false" outlineLevel="0" collapsed="false">
      <c r="A2858" s="0" t="s">
        <v>1947</v>
      </c>
      <c r="B2858" s="0" t="s">
        <v>33</v>
      </c>
      <c r="C2858" s="0" t="n">
        <v>2009</v>
      </c>
      <c r="D2858" s="0" t="s">
        <v>71</v>
      </c>
      <c r="E2858" s="0" t="s">
        <v>124</v>
      </c>
      <c r="F2858" s="0" t="n">
        <v>0.32</v>
      </c>
      <c r="G2858" s="0" t="n">
        <v>0.32</v>
      </c>
      <c r="H2858" s="0" t="n">
        <v>0</v>
      </c>
      <c r="I2858" s="0" t="n">
        <v>0.07</v>
      </c>
      <c r="J2858" s="0" t="n">
        <v>0.72</v>
      </c>
      <c r="N2858" s="0" t="s">
        <v>35</v>
      </c>
      <c r="P2858" s="0" t="n">
        <f aca="false">IF(AND(OR(Dashboard!$B$5="All",D2858=Dashboard!$B$5),OR(Dashboard!$D$5="All",N2858=Dashboard!$D$5),OR(AND(C2858&lt;&gt;"",C2858&gt;=Dashboard!$F$5,C2858&lt;=Dashboard!$H$5),AND(C2858="",Dashboard!$F$5&lt;=1980,Dashboard!$H$5&gt;=2016))),1,0)</f>
        <v>1</v>
      </c>
      <c r="Q2858" s="0" t="n">
        <f aca="false">J2858*P2858+ROW()*0.00000001</f>
        <v>0.72002858</v>
      </c>
    </row>
    <row r="2859" customFormat="false" ht="15" hidden="false" customHeight="false" outlineLevel="0" collapsed="false">
      <c r="A2859" s="0" t="s">
        <v>2347</v>
      </c>
      <c r="B2859" s="0" t="s">
        <v>117</v>
      </c>
      <c r="C2859" s="0" t="n">
        <v>1998</v>
      </c>
      <c r="D2859" s="0" t="s">
        <v>71</v>
      </c>
      <c r="E2859" s="0" t="s">
        <v>257</v>
      </c>
      <c r="F2859" s="0" t="n">
        <v>0.4</v>
      </c>
      <c r="G2859" s="0" t="n">
        <v>0.27</v>
      </c>
      <c r="H2859" s="0" t="n">
        <v>0</v>
      </c>
      <c r="I2859" s="0" t="n">
        <v>0.05</v>
      </c>
      <c r="J2859" s="0" t="n">
        <v>0.72</v>
      </c>
      <c r="N2859" s="0" t="s">
        <v>74</v>
      </c>
      <c r="P2859" s="0" t="n">
        <f aca="false">IF(AND(OR(Dashboard!$B$5="All",D2859=Dashboard!$B$5),OR(Dashboard!$D$5="All",N2859=Dashboard!$D$5),OR(AND(C2859&lt;&gt;"",C2859&gt;=Dashboard!$F$5,C2859&lt;=Dashboard!$H$5),AND(C2859="",Dashboard!$F$5&lt;=1980,Dashboard!$H$5&gt;=2016))),1,0)</f>
        <v>1</v>
      </c>
      <c r="Q2859" s="0" t="n">
        <f aca="false">J2859*P2859+ROW()*0.00000001</f>
        <v>0.72002859</v>
      </c>
    </row>
    <row r="2860" customFormat="false" ht="15" hidden="false" customHeight="false" outlineLevel="0" collapsed="false">
      <c r="A2860" s="0" t="s">
        <v>432</v>
      </c>
      <c r="B2860" s="0" t="s">
        <v>152</v>
      </c>
      <c r="C2860" s="0" t="n">
        <v>2010</v>
      </c>
      <c r="D2860" s="0" t="s">
        <v>56</v>
      </c>
      <c r="E2860" s="0" t="s">
        <v>142</v>
      </c>
      <c r="F2860" s="0" t="n">
        <v>0.19</v>
      </c>
      <c r="G2860" s="0" t="n">
        <v>0.53</v>
      </c>
      <c r="H2860" s="0" t="n">
        <v>0</v>
      </c>
      <c r="I2860" s="0" t="n">
        <v>0</v>
      </c>
      <c r="J2860" s="0" t="n">
        <v>0.72</v>
      </c>
      <c r="K2860" s="0" t="n">
        <v>87</v>
      </c>
      <c r="L2860" s="0" t="n">
        <v>8.3</v>
      </c>
      <c r="M2860" s="0" t="s">
        <v>73</v>
      </c>
      <c r="N2860" s="0" t="s">
        <v>152</v>
      </c>
      <c r="O2860" s="0" t="s">
        <v>42</v>
      </c>
      <c r="P2860" s="0" t="n">
        <f aca="false">IF(AND(OR(Dashboard!$B$5="All",D2860=Dashboard!$B$5),OR(Dashboard!$D$5="All",N2860=Dashboard!$D$5),OR(AND(C2860&lt;&gt;"",C2860&gt;=Dashboard!$F$5,C2860&lt;=Dashboard!$H$5),AND(C2860="",Dashboard!$F$5&lt;=1980,Dashboard!$H$5&gt;=2016))),1,0)</f>
        <v>1</v>
      </c>
      <c r="Q2860" s="0" t="n">
        <f aca="false">J2860*P2860+ROW()*0.00000001</f>
        <v>0.7200286</v>
      </c>
    </row>
    <row r="2861" customFormat="false" ht="15" hidden="false" customHeight="false" outlineLevel="0" collapsed="false">
      <c r="A2861" s="0" t="s">
        <v>1711</v>
      </c>
      <c r="B2861" s="0" t="s">
        <v>64</v>
      </c>
      <c r="C2861" s="0" t="n">
        <v>2011</v>
      </c>
      <c r="D2861" s="0" t="s">
        <v>41</v>
      </c>
      <c r="E2861" s="0" t="s">
        <v>547</v>
      </c>
      <c r="F2861" s="0" t="n">
        <v>0.23</v>
      </c>
      <c r="G2861" s="0" t="n">
        <v>0.4</v>
      </c>
      <c r="H2861" s="0" t="n">
        <v>0.01</v>
      </c>
      <c r="I2861" s="0" t="n">
        <v>0.08</v>
      </c>
      <c r="J2861" s="0" t="n">
        <v>0.72</v>
      </c>
      <c r="K2861" s="0" t="n">
        <v>87</v>
      </c>
      <c r="L2861" s="0" t="n">
        <v>7.1</v>
      </c>
      <c r="M2861" s="0" t="s">
        <v>103</v>
      </c>
      <c r="N2861" s="0" t="s">
        <v>66</v>
      </c>
      <c r="O2861" s="0" t="s">
        <v>42</v>
      </c>
      <c r="P2861" s="0" t="n">
        <f aca="false">IF(AND(OR(Dashboard!$B$5="All",D2861=Dashboard!$B$5),OR(Dashboard!$D$5="All",N2861=Dashboard!$D$5),OR(AND(C2861&lt;&gt;"",C2861&gt;=Dashboard!$F$5,C2861&lt;=Dashboard!$H$5),AND(C2861="",Dashboard!$F$5&lt;=1980,Dashboard!$H$5&gt;=2016))),1,0)</f>
        <v>1</v>
      </c>
      <c r="Q2861" s="0" t="n">
        <f aca="false">J2861*P2861+ROW()*0.00000001</f>
        <v>0.72002861</v>
      </c>
    </row>
    <row r="2862" customFormat="false" ht="15" hidden="false" customHeight="false" outlineLevel="0" collapsed="false">
      <c r="A2862" s="0" t="s">
        <v>295</v>
      </c>
      <c r="B2862" s="0" t="s">
        <v>144</v>
      </c>
      <c r="C2862" s="0" t="n">
        <v>2002</v>
      </c>
      <c r="D2862" s="0" t="s">
        <v>71</v>
      </c>
      <c r="E2862" s="0" t="s">
        <v>142</v>
      </c>
      <c r="F2862" s="0" t="n">
        <v>0.45</v>
      </c>
      <c r="G2862" s="0" t="n">
        <v>0.24</v>
      </c>
      <c r="H2862" s="0" t="n">
        <v>0</v>
      </c>
      <c r="I2862" s="0" t="n">
        <v>0.03</v>
      </c>
      <c r="J2862" s="0" t="n">
        <v>0.71</v>
      </c>
      <c r="K2862" s="0" t="n">
        <v>79</v>
      </c>
      <c r="L2862" s="0" t="n">
        <v>8.1</v>
      </c>
      <c r="M2862" s="0" t="s">
        <v>103</v>
      </c>
      <c r="N2862" s="0" t="s">
        <v>66</v>
      </c>
      <c r="O2862" s="0" t="s">
        <v>37</v>
      </c>
      <c r="P2862" s="0" t="n">
        <f aca="false">IF(AND(OR(Dashboard!$B$5="All",D2862=Dashboard!$B$5),OR(Dashboard!$D$5="All",N2862=Dashboard!$D$5),OR(AND(C2862&lt;&gt;"",C2862&gt;=Dashboard!$F$5,C2862&lt;=Dashboard!$H$5),AND(C2862="",Dashboard!$F$5&lt;=1980,Dashboard!$H$5&gt;=2016))),1,0)</f>
        <v>1</v>
      </c>
      <c r="Q2862" s="0" t="n">
        <f aca="false">J2862*P2862+ROW()*0.00000001</f>
        <v>0.71002862</v>
      </c>
    </row>
    <row r="2863" customFormat="false" ht="15" hidden="false" customHeight="false" outlineLevel="0" collapsed="false">
      <c r="A2863" s="0" t="s">
        <v>343</v>
      </c>
      <c r="B2863" s="0" t="s">
        <v>144</v>
      </c>
      <c r="C2863" s="0" t="n">
        <v>2002</v>
      </c>
      <c r="D2863" s="0" t="s">
        <v>34</v>
      </c>
      <c r="E2863" s="0" t="s">
        <v>142</v>
      </c>
      <c r="F2863" s="0" t="n">
        <v>0.67</v>
      </c>
      <c r="G2863" s="0" t="n">
        <v>0.02</v>
      </c>
      <c r="H2863" s="0" t="n">
        <v>0</v>
      </c>
      <c r="I2863" s="0" t="n">
        <v>0.03</v>
      </c>
      <c r="J2863" s="0" t="n">
        <v>0.71</v>
      </c>
      <c r="K2863" s="0" t="n">
        <v>92</v>
      </c>
      <c r="L2863" s="0" t="n">
        <v>8.3</v>
      </c>
      <c r="M2863" s="0" t="s">
        <v>36</v>
      </c>
      <c r="N2863" s="0" t="s">
        <v>66</v>
      </c>
      <c r="O2863" s="0" t="s">
        <v>60</v>
      </c>
      <c r="P2863" s="0" t="n">
        <f aca="false">IF(AND(OR(Dashboard!$B$5="All",D2863=Dashboard!$B$5),OR(Dashboard!$D$5="All",N2863=Dashboard!$D$5),OR(AND(C2863&lt;&gt;"",C2863&gt;=Dashboard!$F$5,C2863&lt;=Dashboard!$H$5),AND(C2863="",Dashboard!$F$5&lt;=1980,Dashboard!$H$5&gt;=2016))),1,0)</f>
        <v>1</v>
      </c>
      <c r="Q2863" s="0" t="n">
        <f aca="false">J2863*P2863+ROW()*0.00000001</f>
        <v>0.71002863</v>
      </c>
    </row>
    <row r="2864" customFormat="false" ht="15" hidden="false" customHeight="false" outlineLevel="0" collapsed="false">
      <c r="A2864" s="0" t="s">
        <v>2348</v>
      </c>
      <c r="B2864" s="0" t="s">
        <v>64</v>
      </c>
      <c r="C2864" s="0" t="n">
        <v>2007</v>
      </c>
      <c r="D2864" s="0" t="s">
        <v>34</v>
      </c>
      <c r="E2864" s="0" t="s">
        <v>142</v>
      </c>
      <c r="F2864" s="0" t="n">
        <v>0.62</v>
      </c>
      <c r="G2864" s="0" t="n">
        <v>0.03</v>
      </c>
      <c r="H2864" s="0" t="n">
        <v>0</v>
      </c>
      <c r="I2864" s="0" t="n">
        <v>0.06</v>
      </c>
      <c r="J2864" s="0" t="n">
        <v>0.71</v>
      </c>
      <c r="K2864" s="0" t="n">
        <v>86</v>
      </c>
      <c r="L2864" s="0" t="n">
        <v>8.4</v>
      </c>
      <c r="M2864" s="0" t="s">
        <v>103</v>
      </c>
      <c r="N2864" s="0" t="s">
        <v>66</v>
      </c>
      <c r="O2864" s="0" t="s">
        <v>42</v>
      </c>
      <c r="P2864" s="0" t="n">
        <f aca="false">IF(AND(OR(Dashboard!$B$5="All",D2864=Dashboard!$B$5),OR(Dashboard!$D$5="All",N2864=Dashboard!$D$5),OR(AND(C2864&lt;&gt;"",C2864&gt;=Dashboard!$F$5,C2864&lt;=Dashboard!$H$5),AND(C2864="",Dashboard!$F$5&lt;=1980,Dashboard!$H$5&gt;=2016))),1,0)</f>
        <v>1</v>
      </c>
      <c r="Q2864" s="0" t="n">
        <f aca="false">J2864*P2864+ROW()*0.00000001</f>
        <v>0.71002864</v>
      </c>
    </row>
    <row r="2865" customFormat="false" ht="15" hidden="false" customHeight="false" outlineLevel="0" collapsed="false">
      <c r="A2865" s="0" t="s">
        <v>2349</v>
      </c>
      <c r="B2865" s="0" t="s">
        <v>50</v>
      </c>
      <c r="C2865" s="0" t="n">
        <v>2009</v>
      </c>
      <c r="D2865" s="0" t="s">
        <v>114</v>
      </c>
      <c r="E2865" s="0" t="s">
        <v>91</v>
      </c>
      <c r="F2865" s="0" t="n">
        <v>0.66</v>
      </c>
      <c r="G2865" s="0" t="n">
        <v>0.01</v>
      </c>
      <c r="H2865" s="0" t="n">
        <v>0</v>
      </c>
      <c r="I2865" s="0" t="n">
        <v>0.05</v>
      </c>
      <c r="J2865" s="0" t="n">
        <v>0.71</v>
      </c>
      <c r="L2865" s="0" t="n">
        <v>8.3</v>
      </c>
      <c r="M2865" s="0" t="s">
        <v>36</v>
      </c>
      <c r="N2865" s="0" t="s">
        <v>35</v>
      </c>
      <c r="P2865" s="0" t="n">
        <f aca="false">IF(AND(OR(Dashboard!$B$5="All",D2865=Dashboard!$B$5),OR(Dashboard!$D$5="All",N2865=Dashboard!$D$5),OR(AND(C2865&lt;&gt;"",C2865&gt;=Dashboard!$F$5,C2865&lt;=Dashboard!$H$5),AND(C2865="",Dashboard!$F$5&lt;=1980,Dashboard!$H$5&gt;=2016))),1,0)</f>
        <v>1</v>
      </c>
      <c r="Q2865" s="0" t="n">
        <f aca="false">J2865*P2865+ROW()*0.00000001</f>
        <v>0.71002865</v>
      </c>
    </row>
    <row r="2866" customFormat="false" ht="15" hidden="false" customHeight="false" outlineLevel="0" collapsed="false">
      <c r="A2866" s="0" t="s">
        <v>2350</v>
      </c>
      <c r="B2866" s="0" t="s">
        <v>152</v>
      </c>
      <c r="C2866" s="0" t="n">
        <v>2012</v>
      </c>
      <c r="D2866" s="0" t="s">
        <v>246</v>
      </c>
      <c r="E2866" s="0" t="s">
        <v>72</v>
      </c>
      <c r="F2866" s="0" t="n">
        <v>0.27</v>
      </c>
      <c r="G2866" s="0" t="n">
        <v>0.36</v>
      </c>
      <c r="H2866" s="0" t="n">
        <v>0</v>
      </c>
      <c r="I2866" s="0" t="n">
        <v>0.08</v>
      </c>
      <c r="J2866" s="0" t="n">
        <v>0.71</v>
      </c>
      <c r="K2866" s="0" t="n">
        <v>89</v>
      </c>
      <c r="L2866" s="0" t="n">
        <v>8.2</v>
      </c>
      <c r="M2866" s="0" t="s">
        <v>73</v>
      </c>
      <c r="N2866" s="0" t="s">
        <v>152</v>
      </c>
      <c r="O2866" s="0" t="s">
        <v>42</v>
      </c>
      <c r="P2866" s="0" t="n">
        <f aca="false">IF(AND(OR(Dashboard!$B$5="All",D2866=Dashboard!$B$5),OR(Dashboard!$D$5="All",N2866=Dashboard!$D$5),OR(AND(C2866&lt;&gt;"",C2866&gt;=Dashboard!$F$5,C2866&lt;=Dashboard!$H$5),AND(C2866="",Dashboard!$F$5&lt;=1980,Dashboard!$H$5&gt;=2016))),1,0)</f>
        <v>1</v>
      </c>
      <c r="Q2866" s="0" t="n">
        <f aca="false">J2866*P2866+ROW()*0.00000001</f>
        <v>0.71002866</v>
      </c>
    </row>
    <row r="2867" customFormat="false" ht="15" hidden="false" customHeight="false" outlineLevel="0" collapsed="false">
      <c r="A2867" s="0" t="s">
        <v>1001</v>
      </c>
      <c r="B2867" s="0" t="s">
        <v>164</v>
      </c>
      <c r="C2867" s="0" t="n">
        <v>2007</v>
      </c>
      <c r="D2867" s="0" t="s">
        <v>71</v>
      </c>
      <c r="E2867" s="0" t="s">
        <v>1002</v>
      </c>
      <c r="F2867" s="0" t="n">
        <v>0.23</v>
      </c>
      <c r="G2867" s="0" t="n">
        <v>0.3</v>
      </c>
      <c r="H2867" s="0" t="n">
        <v>0</v>
      </c>
      <c r="I2867" s="0" t="n">
        <v>0.18</v>
      </c>
      <c r="J2867" s="0" t="n">
        <v>0.71</v>
      </c>
      <c r="K2867" s="0" t="n">
        <v>60</v>
      </c>
      <c r="L2867" s="0" t="n">
        <v>7.2</v>
      </c>
      <c r="M2867" s="0" t="s">
        <v>125</v>
      </c>
      <c r="N2867" s="0" t="s">
        <v>74</v>
      </c>
      <c r="O2867" s="0" t="s">
        <v>53</v>
      </c>
      <c r="P2867" s="0" t="n">
        <f aca="false">IF(AND(OR(Dashboard!$B$5="All",D2867=Dashboard!$B$5),OR(Dashboard!$D$5="All",N2867=Dashboard!$D$5),OR(AND(C2867&lt;&gt;"",C2867&gt;=Dashboard!$F$5,C2867&lt;=Dashboard!$H$5),AND(C2867="",Dashboard!$F$5&lt;=1980,Dashboard!$H$5&gt;=2016))),1,0)</f>
        <v>1</v>
      </c>
      <c r="Q2867" s="0" t="n">
        <f aca="false">J2867*P2867+ROW()*0.00000001</f>
        <v>0.71002867</v>
      </c>
    </row>
    <row r="2868" customFormat="false" ht="15" hidden="false" customHeight="false" outlineLevel="0" collapsed="false">
      <c r="A2868" s="0" t="s">
        <v>2351</v>
      </c>
      <c r="B2868" s="0" t="s">
        <v>76</v>
      </c>
      <c r="C2868" s="0" t="n">
        <v>2003</v>
      </c>
      <c r="D2868" s="0" t="s">
        <v>102</v>
      </c>
      <c r="E2868" s="0" t="s">
        <v>154</v>
      </c>
      <c r="F2868" s="0" t="n">
        <v>0.35</v>
      </c>
      <c r="G2868" s="0" t="n">
        <v>0.27</v>
      </c>
      <c r="H2868" s="0" t="n">
        <v>0</v>
      </c>
      <c r="I2868" s="0" t="n">
        <v>0.09</v>
      </c>
      <c r="J2868" s="0" t="n">
        <v>0.71</v>
      </c>
      <c r="K2868" s="0" t="n">
        <v>93</v>
      </c>
      <c r="L2868" s="0" t="n">
        <v>9</v>
      </c>
      <c r="M2868" s="0" t="s">
        <v>103</v>
      </c>
      <c r="N2868" s="0" t="s">
        <v>74</v>
      </c>
      <c r="O2868" s="0" t="s">
        <v>60</v>
      </c>
      <c r="P2868" s="0" t="n">
        <f aca="false">IF(AND(OR(Dashboard!$B$5="All",D2868=Dashboard!$B$5),OR(Dashboard!$D$5="All",N2868=Dashboard!$D$5),OR(AND(C2868&lt;&gt;"",C2868&gt;=Dashboard!$F$5,C2868&lt;=Dashboard!$H$5),AND(C2868="",Dashboard!$F$5&lt;=1980,Dashboard!$H$5&gt;=2016))),1,0)</f>
        <v>1</v>
      </c>
      <c r="Q2868" s="0" t="n">
        <f aca="false">J2868*P2868+ROW()*0.00000001</f>
        <v>0.71002868</v>
      </c>
    </row>
    <row r="2869" customFormat="false" ht="15" hidden="false" customHeight="false" outlineLevel="0" collapsed="false">
      <c r="A2869" s="0" t="s">
        <v>2352</v>
      </c>
      <c r="B2869" s="0" t="s">
        <v>152</v>
      </c>
      <c r="C2869" s="0" t="n">
        <v>2007</v>
      </c>
      <c r="D2869" s="0" t="s">
        <v>56</v>
      </c>
      <c r="E2869" s="0" t="s">
        <v>142</v>
      </c>
      <c r="F2869" s="0" t="n">
        <v>0</v>
      </c>
      <c r="G2869" s="0" t="n">
        <v>0.69</v>
      </c>
      <c r="H2869" s="0" t="n">
        <v>0</v>
      </c>
      <c r="I2869" s="0" t="n">
        <v>0.02</v>
      </c>
      <c r="J2869" s="0" t="n">
        <v>0.71</v>
      </c>
      <c r="K2869" s="0" t="n">
        <v>91</v>
      </c>
      <c r="L2869" s="0" t="n">
        <v>8</v>
      </c>
      <c r="M2869" s="0" t="s">
        <v>73</v>
      </c>
      <c r="N2869" s="0" t="s">
        <v>152</v>
      </c>
      <c r="O2869" s="0" t="s">
        <v>60</v>
      </c>
      <c r="P2869" s="0" t="n">
        <f aca="false">IF(AND(OR(Dashboard!$B$5="All",D2869=Dashboard!$B$5),OR(Dashboard!$D$5="All",N2869=Dashboard!$D$5),OR(AND(C2869&lt;&gt;"",C2869&gt;=Dashboard!$F$5,C2869&lt;=Dashboard!$H$5),AND(C2869="",Dashboard!$F$5&lt;=1980,Dashboard!$H$5&gt;=2016))),1,0)</f>
        <v>1</v>
      </c>
      <c r="Q2869" s="0" t="n">
        <f aca="false">J2869*P2869+ROW()*0.00000001</f>
        <v>0.71002869</v>
      </c>
    </row>
    <row r="2870" customFormat="false" ht="15" hidden="false" customHeight="false" outlineLevel="0" collapsed="false">
      <c r="A2870" s="0" t="s">
        <v>2353</v>
      </c>
      <c r="B2870" s="0" t="s">
        <v>117</v>
      </c>
      <c r="C2870" s="0" t="n">
        <v>2000</v>
      </c>
      <c r="D2870" s="0" t="s">
        <v>71</v>
      </c>
      <c r="E2870" s="0" t="s">
        <v>257</v>
      </c>
      <c r="F2870" s="0" t="n">
        <v>0.23</v>
      </c>
      <c r="G2870" s="0" t="n">
        <v>0.15</v>
      </c>
      <c r="H2870" s="0" t="n">
        <v>0.29</v>
      </c>
      <c r="I2870" s="0" t="n">
        <v>0.05</v>
      </c>
      <c r="J2870" s="0" t="n">
        <v>0.71</v>
      </c>
      <c r="K2870" s="0" t="n">
        <v>39</v>
      </c>
      <c r="L2870" s="0" t="n">
        <v>7</v>
      </c>
      <c r="M2870" s="0" t="s">
        <v>73</v>
      </c>
      <c r="N2870" s="0" t="s">
        <v>74</v>
      </c>
      <c r="O2870" s="0" t="s">
        <v>177</v>
      </c>
      <c r="P2870" s="0" t="n">
        <f aca="false">IF(AND(OR(Dashboard!$B$5="All",D2870=Dashboard!$B$5),OR(Dashboard!$D$5="All",N2870=Dashboard!$D$5),OR(AND(C2870&lt;&gt;"",C2870&gt;=Dashboard!$F$5,C2870&lt;=Dashboard!$H$5),AND(C2870="",Dashboard!$F$5&lt;=1980,Dashboard!$H$5&gt;=2016))),1,0)</f>
        <v>1</v>
      </c>
      <c r="Q2870" s="0" t="n">
        <f aca="false">J2870*P2870+ROW()*0.00000001</f>
        <v>0.7100287</v>
      </c>
    </row>
    <row r="2871" customFormat="false" ht="15" hidden="false" customHeight="false" outlineLevel="0" collapsed="false">
      <c r="A2871" s="0" t="s">
        <v>1483</v>
      </c>
      <c r="B2871" s="0" t="s">
        <v>50</v>
      </c>
      <c r="C2871" s="0" t="n">
        <v>2007</v>
      </c>
      <c r="D2871" s="0" t="s">
        <v>58</v>
      </c>
      <c r="E2871" s="0" t="s">
        <v>142</v>
      </c>
      <c r="F2871" s="0" t="n">
        <v>0.62</v>
      </c>
      <c r="G2871" s="0" t="n">
        <v>0.04</v>
      </c>
      <c r="H2871" s="0" t="n">
        <v>0</v>
      </c>
      <c r="I2871" s="0" t="n">
        <v>0.06</v>
      </c>
      <c r="J2871" s="0" t="n">
        <v>0.71</v>
      </c>
      <c r="K2871" s="0" t="n">
        <v>66</v>
      </c>
      <c r="L2871" s="0" t="n">
        <v>4</v>
      </c>
      <c r="M2871" s="0" t="s">
        <v>36</v>
      </c>
      <c r="N2871" s="0" t="s">
        <v>35</v>
      </c>
      <c r="O2871" s="0" t="s">
        <v>67</v>
      </c>
      <c r="P2871" s="0" t="n">
        <f aca="false">IF(AND(OR(Dashboard!$B$5="All",D2871=Dashboard!$B$5),OR(Dashboard!$D$5="All",N2871=Dashboard!$D$5),OR(AND(C2871&lt;&gt;"",C2871&gt;=Dashboard!$F$5,C2871&lt;=Dashboard!$H$5),AND(C2871="",Dashboard!$F$5&lt;=1980,Dashboard!$H$5&gt;=2016))),1,0)</f>
        <v>1</v>
      </c>
      <c r="Q2871" s="0" t="n">
        <f aca="false">J2871*P2871+ROW()*0.00000001</f>
        <v>0.71002871</v>
      </c>
    </row>
    <row r="2872" customFormat="false" ht="15" hidden="false" customHeight="false" outlineLevel="0" collapsed="false">
      <c r="A2872" s="0" t="s">
        <v>2354</v>
      </c>
      <c r="B2872" s="0" t="s">
        <v>76</v>
      </c>
      <c r="C2872" s="0" t="n">
        <v>2002</v>
      </c>
      <c r="D2872" s="0" t="s">
        <v>41</v>
      </c>
      <c r="E2872" s="0" t="s">
        <v>2355</v>
      </c>
      <c r="F2872" s="0" t="n">
        <v>0.35</v>
      </c>
      <c r="G2872" s="0" t="n">
        <v>0.27</v>
      </c>
      <c r="H2872" s="0" t="n">
        <v>0</v>
      </c>
      <c r="I2872" s="0" t="n">
        <v>0.09</v>
      </c>
      <c r="J2872" s="0" t="n">
        <v>0.71</v>
      </c>
      <c r="K2872" s="0" t="n">
        <v>66</v>
      </c>
      <c r="M2872" s="0" t="s">
        <v>36</v>
      </c>
      <c r="N2872" s="0" t="s">
        <v>74</v>
      </c>
      <c r="O2872" s="0" t="s">
        <v>67</v>
      </c>
      <c r="P2872" s="0" t="n">
        <f aca="false">IF(AND(OR(Dashboard!$B$5="All",D2872=Dashboard!$B$5),OR(Dashboard!$D$5="All",N2872=Dashboard!$D$5),OR(AND(C2872&lt;&gt;"",C2872&gt;=Dashboard!$F$5,C2872&lt;=Dashboard!$H$5),AND(C2872="",Dashboard!$F$5&lt;=1980,Dashboard!$H$5&gt;=2016))),1,0)</f>
        <v>1</v>
      </c>
      <c r="Q2872" s="0" t="n">
        <f aca="false">J2872*P2872+ROW()*0.00000001</f>
        <v>0.71002872</v>
      </c>
    </row>
    <row r="2873" customFormat="false" ht="15" hidden="false" customHeight="false" outlineLevel="0" collapsed="false">
      <c r="A2873" s="0" t="s">
        <v>2356</v>
      </c>
      <c r="B2873" s="0" t="s">
        <v>186</v>
      </c>
      <c r="C2873" s="0" t="n">
        <v>2002</v>
      </c>
      <c r="D2873" s="0" t="s">
        <v>102</v>
      </c>
      <c r="E2873" s="0" t="s">
        <v>160</v>
      </c>
      <c r="F2873" s="0" t="n">
        <v>0.55</v>
      </c>
      <c r="G2873" s="0" t="n">
        <v>0.14</v>
      </c>
      <c r="H2873" s="0" t="n">
        <v>0</v>
      </c>
      <c r="I2873" s="0" t="n">
        <v>0.02</v>
      </c>
      <c r="J2873" s="0" t="n">
        <v>0.71</v>
      </c>
      <c r="K2873" s="0" t="n">
        <v>73</v>
      </c>
      <c r="L2873" s="0" t="n">
        <v>7.8</v>
      </c>
      <c r="M2873" s="0" t="s">
        <v>103</v>
      </c>
      <c r="N2873" s="0" t="s">
        <v>35</v>
      </c>
      <c r="O2873" s="0" t="s">
        <v>37</v>
      </c>
      <c r="P2873" s="0" t="n">
        <f aca="false">IF(AND(OR(Dashboard!$B$5="All",D2873=Dashboard!$B$5),OR(Dashboard!$D$5="All",N2873=Dashboard!$D$5),OR(AND(C2873&lt;&gt;"",C2873&gt;=Dashboard!$F$5,C2873&lt;=Dashboard!$H$5),AND(C2873="",Dashboard!$F$5&lt;=1980,Dashboard!$H$5&gt;=2016))),1,0)</f>
        <v>1</v>
      </c>
      <c r="Q2873" s="0" t="n">
        <f aca="false">J2873*P2873+ROW()*0.00000001</f>
        <v>0.71002873</v>
      </c>
    </row>
    <row r="2874" customFormat="false" ht="15" hidden="false" customHeight="false" outlineLevel="0" collapsed="false">
      <c r="A2874" s="0" t="s">
        <v>2357</v>
      </c>
      <c r="B2874" s="0" t="s">
        <v>117</v>
      </c>
      <c r="C2874" s="0" t="n">
        <v>2000</v>
      </c>
      <c r="D2874" s="0" t="s">
        <v>41</v>
      </c>
      <c r="E2874" s="0" t="s">
        <v>449</v>
      </c>
      <c r="F2874" s="0" t="n">
        <v>0.4</v>
      </c>
      <c r="G2874" s="0" t="n">
        <v>0.27</v>
      </c>
      <c r="H2874" s="0" t="n">
        <v>0</v>
      </c>
      <c r="I2874" s="0" t="n">
        <v>0.05</v>
      </c>
      <c r="J2874" s="0" t="n">
        <v>0.71</v>
      </c>
      <c r="K2874" s="0" t="n">
        <v>43</v>
      </c>
      <c r="M2874" s="0" t="s">
        <v>36</v>
      </c>
      <c r="N2874" s="0" t="s">
        <v>74</v>
      </c>
      <c r="O2874" s="0" t="s">
        <v>177</v>
      </c>
      <c r="P2874" s="0" t="n">
        <f aca="false">IF(AND(OR(Dashboard!$B$5="All",D2874=Dashboard!$B$5),OR(Dashboard!$D$5="All",N2874=Dashboard!$D$5),OR(AND(C2874&lt;&gt;"",C2874&gt;=Dashboard!$F$5,C2874&lt;=Dashboard!$H$5),AND(C2874="",Dashboard!$F$5&lt;=1980,Dashboard!$H$5&gt;=2016))),1,0)</f>
        <v>1</v>
      </c>
      <c r="Q2874" s="0" t="n">
        <f aca="false">J2874*P2874+ROW()*0.00000001</f>
        <v>0.71002874</v>
      </c>
    </row>
    <row r="2875" customFormat="false" ht="15" hidden="false" customHeight="false" outlineLevel="0" collapsed="false">
      <c r="A2875" s="0" t="s">
        <v>2358</v>
      </c>
      <c r="B2875" s="0" t="s">
        <v>144</v>
      </c>
      <c r="C2875" s="0" t="n">
        <v>2005</v>
      </c>
      <c r="D2875" s="0" t="s">
        <v>114</v>
      </c>
      <c r="E2875" s="0" t="s">
        <v>65</v>
      </c>
      <c r="F2875" s="0" t="n">
        <v>0.49</v>
      </c>
      <c r="G2875" s="0" t="n">
        <v>0.2</v>
      </c>
      <c r="H2875" s="0" t="n">
        <v>0</v>
      </c>
      <c r="I2875" s="0" t="n">
        <v>0.02</v>
      </c>
      <c r="J2875" s="0" t="n">
        <v>0.71</v>
      </c>
      <c r="N2875" s="0" t="s">
        <v>66</v>
      </c>
      <c r="P2875" s="0" t="n">
        <f aca="false">IF(AND(OR(Dashboard!$B$5="All",D2875=Dashboard!$B$5),OR(Dashboard!$D$5="All",N2875=Dashboard!$D$5),OR(AND(C2875&lt;&gt;"",C2875&gt;=Dashboard!$F$5,C2875&lt;=Dashboard!$H$5),AND(C2875="",Dashboard!$F$5&lt;=1980,Dashboard!$H$5&gt;=2016))),1,0)</f>
        <v>1</v>
      </c>
      <c r="Q2875" s="0" t="n">
        <f aca="false">J2875*P2875+ROW()*0.00000001</f>
        <v>0.71002875</v>
      </c>
    </row>
    <row r="2876" customFormat="false" ht="15" hidden="false" customHeight="false" outlineLevel="0" collapsed="false">
      <c r="A2876" s="0" t="s">
        <v>2359</v>
      </c>
      <c r="B2876" s="0" t="s">
        <v>76</v>
      </c>
      <c r="C2876" s="0" t="n">
        <v>2003</v>
      </c>
      <c r="D2876" s="0" t="s">
        <v>71</v>
      </c>
      <c r="E2876" s="0" t="s">
        <v>220</v>
      </c>
      <c r="F2876" s="0" t="n">
        <v>0.35</v>
      </c>
      <c r="G2876" s="0" t="n">
        <v>0.27</v>
      </c>
      <c r="H2876" s="0" t="n">
        <v>0</v>
      </c>
      <c r="I2876" s="0" t="n">
        <v>0.09</v>
      </c>
      <c r="J2876" s="0" t="n">
        <v>0.71</v>
      </c>
      <c r="K2876" s="0" t="n">
        <v>85</v>
      </c>
      <c r="L2876" s="0" t="n">
        <v>8.8</v>
      </c>
      <c r="M2876" s="0" t="s">
        <v>73</v>
      </c>
      <c r="N2876" s="0" t="s">
        <v>74</v>
      </c>
      <c r="O2876" s="0" t="s">
        <v>42</v>
      </c>
      <c r="P2876" s="0" t="n">
        <f aca="false">IF(AND(OR(Dashboard!$B$5="All",D2876=Dashboard!$B$5),OR(Dashboard!$D$5="All",N2876=Dashboard!$D$5),OR(AND(C2876&lt;&gt;"",C2876&gt;=Dashboard!$F$5,C2876&lt;=Dashboard!$H$5),AND(C2876="",Dashboard!$F$5&lt;=1980,Dashboard!$H$5&gt;=2016))),1,0)</f>
        <v>1</v>
      </c>
      <c r="Q2876" s="0" t="n">
        <f aca="false">J2876*P2876+ROW()*0.00000001</f>
        <v>0.71002876</v>
      </c>
    </row>
    <row r="2877" customFormat="false" ht="15" hidden="false" customHeight="false" outlineLevel="0" collapsed="false">
      <c r="A2877" s="0" t="s">
        <v>2360</v>
      </c>
      <c r="B2877" s="0" t="s">
        <v>186</v>
      </c>
      <c r="C2877" s="0" t="n">
        <v>2002</v>
      </c>
      <c r="D2877" s="0" t="s">
        <v>246</v>
      </c>
      <c r="E2877" s="0" t="s">
        <v>220</v>
      </c>
      <c r="F2877" s="0" t="n">
        <v>0.49</v>
      </c>
      <c r="G2877" s="0" t="n">
        <v>0.13</v>
      </c>
      <c r="H2877" s="0" t="n">
        <v>0.07</v>
      </c>
      <c r="I2877" s="0" t="n">
        <v>0.02</v>
      </c>
      <c r="J2877" s="0" t="n">
        <v>0.71</v>
      </c>
      <c r="N2877" s="0" t="s">
        <v>35</v>
      </c>
      <c r="P2877" s="0" t="n">
        <f aca="false">IF(AND(OR(Dashboard!$B$5="All",D2877=Dashboard!$B$5),OR(Dashboard!$D$5="All",N2877=Dashboard!$D$5),OR(AND(C2877&lt;&gt;"",C2877&gt;=Dashboard!$F$5,C2877&lt;=Dashboard!$H$5),AND(C2877="",Dashboard!$F$5&lt;=1980,Dashboard!$H$5&gt;=2016))),1,0)</f>
        <v>1</v>
      </c>
      <c r="Q2877" s="0" t="n">
        <f aca="false">J2877*P2877+ROW()*0.00000001</f>
        <v>0.71002877</v>
      </c>
    </row>
    <row r="2878" customFormat="false" ht="15" hidden="false" customHeight="false" outlineLevel="0" collapsed="false">
      <c r="A2878" s="0" t="s">
        <v>847</v>
      </c>
      <c r="B2878" s="0" t="s">
        <v>186</v>
      </c>
      <c r="C2878" s="0" t="n">
        <v>2002</v>
      </c>
      <c r="D2878" s="0" t="s">
        <v>16</v>
      </c>
      <c r="E2878" s="0" t="s">
        <v>248</v>
      </c>
      <c r="F2878" s="0" t="n">
        <v>0.55</v>
      </c>
      <c r="G2878" s="0" t="n">
        <v>0.14</v>
      </c>
      <c r="H2878" s="0" t="n">
        <v>0</v>
      </c>
      <c r="I2878" s="0" t="n">
        <v>0.02</v>
      </c>
      <c r="J2878" s="0" t="n">
        <v>0.71</v>
      </c>
      <c r="K2878" s="0" t="n">
        <v>48</v>
      </c>
      <c r="L2878" s="0" t="n">
        <v>5.1</v>
      </c>
      <c r="M2878" s="0" t="s">
        <v>36</v>
      </c>
      <c r="N2878" s="0" t="s">
        <v>35</v>
      </c>
      <c r="O2878" s="0" t="s">
        <v>177</v>
      </c>
      <c r="P2878" s="0" t="n">
        <f aca="false">IF(AND(OR(Dashboard!$B$5="All",D2878=Dashboard!$B$5),OR(Dashboard!$D$5="All",N2878=Dashboard!$D$5),OR(AND(C2878&lt;&gt;"",C2878&gt;=Dashboard!$F$5,C2878&lt;=Dashboard!$H$5),AND(C2878="",Dashboard!$F$5&lt;=1980,Dashboard!$H$5&gt;=2016))),1,0)</f>
        <v>1</v>
      </c>
      <c r="Q2878" s="0" t="n">
        <f aca="false">J2878*P2878+ROW()*0.00000001</f>
        <v>0.71002878</v>
      </c>
    </row>
    <row r="2879" customFormat="false" ht="15" hidden="false" customHeight="false" outlineLevel="0" collapsed="false">
      <c r="A2879" s="0" t="s">
        <v>2361</v>
      </c>
      <c r="B2879" s="0" t="s">
        <v>85</v>
      </c>
      <c r="C2879" s="0" t="n">
        <v>2004</v>
      </c>
      <c r="D2879" s="0" t="s">
        <v>71</v>
      </c>
      <c r="E2879" s="0" t="s">
        <v>418</v>
      </c>
      <c r="F2879" s="0" t="n">
        <v>0.51</v>
      </c>
      <c r="G2879" s="0" t="n">
        <v>0.19</v>
      </c>
      <c r="H2879" s="0" t="n">
        <v>0</v>
      </c>
      <c r="I2879" s="0" t="n">
        <v>0.01</v>
      </c>
      <c r="J2879" s="0" t="n">
        <v>0.71</v>
      </c>
      <c r="K2879" s="0" t="n">
        <v>46</v>
      </c>
      <c r="M2879" s="0" t="s">
        <v>36</v>
      </c>
      <c r="N2879" s="0" t="s">
        <v>35</v>
      </c>
      <c r="O2879" s="0" t="s">
        <v>177</v>
      </c>
      <c r="P2879" s="0" t="n">
        <f aca="false">IF(AND(OR(Dashboard!$B$5="All",D2879=Dashboard!$B$5),OR(Dashboard!$D$5="All",N2879=Dashboard!$D$5),OR(AND(C2879&lt;&gt;"",C2879&gt;=Dashboard!$F$5,C2879&lt;=Dashboard!$H$5),AND(C2879="",Dashboard!$F$5&lt;=1980,Dashboard!$H$5&gt;=2016))),1,0)</f>
        <v>1</v>
      </c>
      <c r="Q2879" s="0" t="n">
        <f aca="false">J2879*P2879+ROW()*0.00000001</f>
        <v>0.71002879</v>
      </c>
    </row>
    <row r="2880" customFormat="false" ht="15" hidden="false" customHeight="false" outlineLevel="0" collapsed="false">
      <c r="A2880" s="0" t="s">
        <v>2362</v>
      </c>
      <c r="B2880" s="0" t="s">
        <v>76</v>
      </c>
      <c r="C2880" s="0" t="n">
        <v>2004</v>
      </c>
      <c r="D2880" s="0" t="s">
        <v>71</v>
      </c>
      <c r="E2880" s="0" t="s">
        <v>418</v>
      </c>
      <c r="F2880" s="0" t="n">
        <v>0.35</v>
      </c>
      <c r="G2880" s="0" t="n">
        <v>0.27</v>
      </c>
      <c r="H2880" s="0" t="n">
        <v>0</v>
      </c>
      <c r="I2880" s="0" t="n">
        <v>0.09</v>
      </c>
      <c r="J2880" s="0" t="n">
        <v>0.71</v>
      </c>
      <c r="K2880" s="0" t="n">
        <v>49</v>
      </c>
      <c r="L2880" s="0" t="n">
        <v>6.2</v>
      </c>
      <c r="M2880" s="0" t="s">
        <v>36</v>
      </c>
      <c r="N2880" s="0" t="s">
        <v>74</v>
      </c>
      <c r="O2880" s="0" t="s">
        <v>177</v>
      </c>
      <c r="P2880" s="0" t="n">
        <f aca="false">IF(AND(OR(Dashboard!$B$5="All",D2880=Dashboard!$B$5),OR(Dashboard!$D$5="All",N2880=Dashboard!$D$5),OR(AND(C2880&lt;&gt;"",C2880&gt;=Dashboard!$F$5,C2880&lt;=Dashboard!$H$5),AND(C2880="",Dashboard!$F$5&lt;=1980,Dashboard!$H$5&gt;=2016))),1,0)</f>
        <v>1</v>
      </c>
      <c r="Q2880" s="0" t="n">
        <f aca="false">J2880*P2880+ROW()*0.00000001</f>
        <v>0.7100288</v>
      </c>
    </row>
    <row r="2881" customFormat="false" ht="15" hidden="false" customHeight="false" outlineLevel="0" collapsed="false">
      <c r="A2881" s="0" t="s">
        <v>626</v>
      </c>
      <c r="B2881" s="0" t="s">
        <v>164</v>
      </c>
      <c r="C2881" s="0" t="n">
        <v>2007</v>
      </c>
      <c r="D2881" s="0" t="s">
        <v>34</v>
      </c>
      <c r="E2881" s="0" t="s">
        <v>142</v>
      </c>
      <c r="F2881" s="0" t="n">
        <v>0.6</v>
      </c>
      <c r="G2881" s="0" t="n">
        <v>0.04</v>
      </c>
      <c r="H2881" s="0" t="n">
        <v>0</v>
      </c>
      <c r="I2881" s="0" t="n">
        <v>0.07</v>
      </c>
      <c r="J2881" s="0" t="n">
        <v>0.71</v>
      </c>
      <c r="K2881" s="0" t="n">
        <v>75</v>
      </c>
      <c r="L2881" s="0" t="n">
        <v>6.8</v>
      </c>
      <c r="M2881" s="0" t="s">
        <v>36</v>
      </c>
      <c r="N2881" s="0" t="s">
        <v>74</v>
      </c>
      <c r="O2881" s="0" t="s">
        <v>37</v>
      </c>
      <c r="P2881" s="0" t="n">
        <f aca="false">IF(AND(OR(Dashboard!$B$5="All",D2881=Dashboard!$B$5),OR(Dashboard!$D$5="All",N2881=Dashboard!$D$5),OR(AND(C2881&lt;&gt;"",C2881&gt;=Dashboard!$F$5,C2881&lt;=Dashboard!$H$5),AND(C2881="",Dashboard!$F$5&lt;=1980,Dashboard!$H$5&gt;=2016))),1,0)</f>
        <v>1</v>
      </c>
      <c r="Q2881" s="0" t="n">
        <f aca="false">J2881*P2881+ROW()*0.00000001</f>
        <v>0.71002881</v>
      </c>
    </row>
    <row r="2882" customFormat="false" ht="15" hidden="false" customHeight="false" outlineLevel="0" collapsed="false">
      <c r="A2882" s="0" t="s">
        <v>2363</v>
      </c>
      <c r="B2882" s="0" t="s">
        <v>108</v>
      </c>
      <c r="C2882" s="0" t="n">
        <v>1997</v>
      </c>
      <c r="D2882" s="0" t="s">
        <v>71</v>
      </c>
      <c r="E2882" s="0" t="s">
        <v>35</v>
      </c>
      <c r="F2882" s="0" t="n">
        <v>0.39</v>
      </c>
      <c r="G2882" s="0" t="n">
        <v>0.09</v>
      </c>
      <c r="H2882" s="0" t="n">
        <v>0.17</v>
      </c>
      <c r="I2882" s="0" t="n">
        <v>0.06</v>
      </c>
      <c r="J2882" s="0" t="n">
        <v>0.71</v>
      </c>
      <c r="N2882" s="0" t="s">
        <v>35</v>
      </c>
      <c r="P2882" s="0" t="n">
        <f aca="false">IF(AND(OR(Dashboard!$B$5="All",D2882=Dashboard!$B$5),OR(Dashboard!$D$5="All",N2882=Dashboard!$D$5),OR(AND(C2882&lt;&gt;"",C2882&gt;=Dashboard!$F$5,C2882&lt;=Dashboard!$H$5),AND(C2882="",Dashboard!$F$5&lt;=1980,Dashboard!$H$5&gt;=2016))),1,0)</f>
        <v>1</v>
      </c>
      <c r="Q2882" s="0" t="n">
        <f aca="false">J2882*P2882+ROW()*0.00000001</f>
        <v>0.71002882</v>
      </c>
    </row>
    <row r="2883" customFormat="false" ht="15" hidden="false" customHeight="false" outlineLevel="0" collapsed="false">
      <c r="A2883" s="0" t="s">
        <v>2364</v>
      </c>
      <c r="B2883" s="0" t="s">
        <v>108</v>
      </c>
      <c r="C2883" s="0" t="n">
        <v>1999</v>
      </c>
      <c r="D2883" s="0" t="s">
        <v>41</v>
      </c>
      <c r="E2883" s="0" t="s">
        <v>2365</v>
      </c>
      <c r="F2883" s="0" t="n">
        <v>0.51</v>
      </c>
      <c r="G2883" s="0" t="n">
        <v>0.18</v>
      </c>
      <c r="H2883" s="0" t="n">
        <v>0</v>
      </c>
      <c r="I2883" s="0" t="n">
        <v>0.01</v>
      </c>
      <c r="J2883" s="0" t="n">
        <v>0.71</v>
      </c>
      <c r="N2883" s="0" t="s">
        <v>35</v>
      </c>
      <c r="P2883" s="0" t="n">
        <f aca="false">IF(AND(OR(Dashboard!$B$5="All",D2883=Dashboard!$B$5),OR(Dashboard!$D$5="All",N2883=Dashboard!$D$5),OR(AND(C2883&lt;&gt;"",C2883&gt;=Dashboard!$F$5,C2883&lt;=Dashboard!$H$5),AND(C2883="",Dashboard!$F$5&lt;=1980,Dashboard!$H$5&gt;=2016))),1,0)</f>
        <v>1</v>
      </c>
      <c r="Q2883" s="0" t="n">
        <f aca="false">J2883*P2883+ROW()*0.00000001</f>
        <v>0.71002883</v>
      </c>
    </row>
    <row r="2884" customFormat="false" ht="15" hidden="false" customHeight="false" outlineLevel="0" collapsed="false">
      <c r="A2884" s="0" t="s">
        <v>950</v>
      </c>
      <c r="B2884" s="0" t="s">
        <v>108</v>
      </c>
      <c r="C2884" s="0" t="n">
        <v>1999</v>
      </c>
      <c r="D2884" s="0" t="s">
        <v>102</v>
      </c>
      <c r="E2884" s="0" t="s">
        <v>449</v>
      </c>
      <c r="F2884" s="0" t="n">
        <v>0.57</v>
      </c>
      <c r="G2884" s="0" t="n">
        <v>0.13</v>
      </c>
      <c r="H2884" s="0" t="n">
        <v>0</v>
      </c>
      <c r="I2884" s="0" t="n">
        <v>0.01</v>
      </c>
      <c r="J2884" s="0" t="n">
        <v>0.71</v>
      </c>
      <c r="N2884" s="0" t="s">
        <v>35</v>
      </c>
      <c r="P2884" s="0" t="n">
        <f aca="false">IF(AND(OR(Dashboard!$B$5="All",D2884=Dashboard!$B$5),OR(Dashboard!$D$5="All",N2884=Dashboard!$D$5),OR(AND(C2884&lt;&gt;"",C2884&gt;=Dashboard!$F$5,C2884&lt;=Dashboard!$H$5),AND(C2884="",Dashboard!$F$5&lt;=1980,Dashboard!$H$5&gt;=2016))),1,0)</f>
        <v>1</v>
      </c>
      <c r="Q2884" s="0" t="n">
        <f aca="false">J2884*P2884+ROW()*0.00000001</f>
        <v>0.71002884</v>
      </c>
    </row>
    <row r="2885" customFormat="false" ht="15" hidden="false" customHeight="false" outlineLevel="0" collapsed="false">
      <c r="A2885" s="0" t="s">
        <v>2366</v>
      </c>
      <c r="B2885" s="0" t="s">
        <v>78</v>
      </c>
      <c r="C2885" s="0" t="n">
        <v>1995</v>
      </c>
      <c r="D2885" s="0" t="s">
        <v>46</v>
      </c>
      <c r="E2885" s="0" t="s">
        <v>2367</v>
      </c>
      <c r="F2885" s="0" t="n">
        <v>0</v>
      </c>
      <c r="G2885" s="0" t="n">
        <v>0</v>
      </c>
      <c r="H2885" s="0" t="n">
        <v>0.71</v>
      </c>
      <c r="I2885" s="0" t="n">
        <v>0</v>
      </c>
      <c r="J2885" s="0" t="n">
        <v>0.71</v>
      </c>
      <c r="N2885" s="0" t="s">
        <v>35</v>
      </c>
      <c r="P2885" s="0" t="n">
        <f aca="false">IF(AND(OR(Dashboard!$B$5="All",D2885=Dashboard!$B$5),OR(Dashboard!$D$5="All",N2885=Dashboard!$D$5),OR(AND(C2885&lt;&gt;"",C2885&gt;=Dashboard!$F$5,C2885&lt;=Dashboard!$H$5),AND(C2885="",Dashboard!$F$5&lt;=1980,Dashboard!$H$5&gt;=2016))),1,0)</f>
        <v>1</v>
      </c>
      <c r="Q2885" s="0" t="n">
        <f aca="false">J2885*P2885+ROW()*0.00000001</f>
        <v>0.71002885</v>
      </c>
    </row>
    <row r="2886" customFormat="false" ht="15" hidden="false" customHeight="false" outlineLevel="0" collapsed="false">
      <c r="A2886" s="0" t="s">
        <v>635</v>
      </c>
      <c r="B2886" s="0" t="s">
        <v>164</v>
      </c>
      <c r="C2886" s="0" t="n">
        <v>2008</v>
      </c>
      <c r="D2886" s="0" t="s">
        <v>34</v>
      </c>
      <c r="E2886" s="0" t="s">
        <v>142</v>
      </c>
      <c r="F2886" s="0" t="n">
        <v>0.65</v>
      </c>
      <c r="G2886" s="0" t="n">
        <v>0</v>
      </c>
      <c r="H2886" s="0" t="n">
        <v>0</v>
      </c>
      <c r="I2886" s="0" t="n">
        <v>0.06</v>
      </c>
      <c r="J2886" s="0" t="n">
        <v>0.71</v>
      </c>
      <c r="K2886" s="0" t="n">
        <v>68</v>
      </c>
      <c r="L2886" s="0" t="n">
        <v>6.5</v>
      </c>
      <c r="M2886" s="0" t="s">
        <v>36</v>
      </c>
      <c r="N2886" s="0" t="s">
        <v>74</v>
      </c>
      <c r="O2886" s="0" t="s">
        <v>67</v>
      </c>
      <c r="P2886" s="0" t="n">
        <f aca="false">IF(AND(OR(Dashboard!$B$5="All",D2886=Dashboard!$B$5),OR(Dashboard!$D$5="All",N2886=Dashboard!$D$5),OR(AND(C2886&lt;&gt;"",C2886&gt;=Dashboard!$F$5,C2886&lt;=Dashboard!$H$5),AND(C2886="",Dashboard!$F$5&lt;=1980,Dashboard!$H$5&gt;=2016))),1,0)</f>
        <v>1</v>
      </c>
      <c r="Q2886" s="0" t="n">
        <f aca="false">J2886*P2886+ROW()*0.00000001</f>
        <v>0.71002886</v>
      </c>
    </row>
    <row r="2887" customFormat="false" ht="15" hidden="false" customHeight="false" outlineLevel="0" collapsed="false">
      <c r="A2887" s="0" t="s">
        <v>2368</v>
      </c>
      <c r="B2887" s="0" t="s">
        <v>186</v>
      </c>
      <c r="C2887" s="0" t="n">
        <v>2003</v>
      </c>
      <c r="D2887" s="0" t="s">
        <v>48</v>
      </c>
      <c r="E2887" s="0" t="s">
        <v>35</v>
      </c>
      <c r="F2887" s="0" t="n">
        <v>0.2</v>
      </c>
      <c r="G2887" s="0" t="n">
        <v>0.05</v>
      </c>
      <c r="H2887" s="0" t="n">
        <v>0.44</v>
      </c>
      <c r="I2887" s="0" t="n">
        <v>0.02</v>
      </c>
      <c r="J2887" s="0" t="n">
        <v>0.71</v>
      </c>
      <c r="N2887" s="0" t="s">
        <v>35</v>
      </c>
      <c r="P2887" s="0" t="n">
        <f aca="false">IF(AND(OR(Dashboard!$B$5="All",D2887=Dashboard!$B$5),OR(Dashboard!$D$5="All",N2887=Dashboard!$D$5),OR(AND(C2887&lt;&gt;"",C2887&gt;=Dashboard!$F$5,C2887&lt;=Dashboard!$H$5),AND(C2887="",Dashboard!$F$5&lt;=1980,Dashboard!$H$5&gt;=2016))),1,0)</f>
        <v>1</v>
      </c>
      <c r="Q2887" s="0" t="n">
        <f aca="false">J2887*P2887+ROW()*0.00000001</f>
        <v>0.71002887</v>
      </c>
    </row>
    <row r="2888" customFormat="false" ht="15" hidden="false" customHeight="false" outlineLevel="0" collapsed="false">
      <c r="A2888" s="0" t="s">
        <v>2369</v>
      </c>
      <c r="B2888" s="0" t="s">
        <v>64</v>
      </c>
      <c r="C2888" s="0" t="n">
        <v>2008</v>
      </c>
      <c r="D2888" s="0" t="s">
        <v>34</v>
      </c>
      <c r="E2888" s="0" t="s">
        <v>142</v>
      </c>
      <c r="F2888" s="0" t="n">
        <v>0.5</v>
      </c>
      <c r="G2888" s="0" t="n">
        <v>0.14</v>
      </c>
      <c r="H2888" s="0" t="n">
        <v>0</v>
      </c>
      <c r="I2888" s="0" t="n">
        <v>0.07</v>
      </c>
      <c r="J2888" s="0" t="n">
        <v>0.71</v>
      </c>
      <c r="K2888" s="0" t="n">
        <v>77</v>
      </c>
      <c r="L2888" s="0" t="n">
        <v>7.4</v>
      </c>
      <c r="M2888" s="0" t="s">
        <v>36</v>
      </c>
      <c r="N2888" s="0" t="s">
        <v>66</v>
      </c>
      <c r="O2888" s="0" t="s">
        <v>37</v>
      </c>
      <c r="P2888" s="0" t="n">
        <f aca="false">IF(AND(OR(Dashboard!$B$5="All",D2888=Dashboard!$B$5),OR(Dashboard!$D$5="All",N2888=Dashboard!$D$5),OR(AND(C2888&lt;&gt;"",C2888&gt;=Dashboard!$F$5,C2888&lt;=Dashboard!$H$5),AND(C2888="",Dashboard!$F$5&lt;=1980,Dashboard!$H$5&gt;=2016))),1,0)</f>
        <v>1</v>
      </c>
      <c r="Q2888" s="0" t="n">
        <f aca="false">J2888*P2888+ROW()*0.00000001</f>
        <v>0.71002888</v>
      </c>
    </row>
    <row r="2889" customFormat="false" ht="15" hidden="false" customHeight="false" outlineLevel="0" collapsed="false">
      <c r="A2889" s="0" t="s">
        <v>2370</v>
      </c>
      <c r="B2889" s="0" t="s">
        <v>117</v>
      </c>
      <c r="C2889" s="0" t="n">
        <v>1995</v>
      </c>
      <c r="D2889" s="0" t="s">
        <v>102</v>
      </c>
      <c r="E2889" s="0" t="s">
        <v>89</v>
      </c>
      <c r="F2889" s="0" t="n">
        <v>0.15</v>
      </c>
      <c r="G2889" s="0" t="n">
        <v>0.1</v>
      </c>
      <c r="H2889" s="0" t="n">
        <v>0.41</v>
      </c>
      <c r="I2889" s="0" t="n">
        <v>0.05</v>
      </c>
      <c r="J2889" s="0" t="n">
        <v>0.71</v>
      </c>
      <c r="N2889" s="0" t="s">
        <v>74</v>
      </c>
      <c r="P2889" s="0" t="n">
        <f aca="false">IF(AND(OR(Dashboard!$B$5="All",D2889=Dashboard!$B$5),OR(Dashboard!$D$5="All",N2889=Dashboard!$D$5),OR(AND(C2889&lt;&gt;"",C2889&gt;=Dashboard!$F$5,C2889&lt;=Dashboard!$H$5),AND(C2889="",Dashboard!$F$5&lt;=1980,Dashboard!$H$5&gt;=2016))),1,0)</f>
        <v>1</v>
      </c>
      <c r="Q2889" s="0" t="n">
        <f aca="false">J2889*P2889+ROW()*0.00000001</f>
        <v>0.71002889</v>
      </c>
    </row>
    <row r="2890" customFormat="false" ht="15" hidden="false" customHeight="false" outlineLevel="0" collapsed="false">
      <c r="A2890" s="0" t="s">
        <v>2371</v>
      </c>
      <c r="B2890" s="0" t="s">
        <v>94</v>
      </c>
      <c r="C2890" s="0" t="n">
        <v>2016</v>
      </c>
      <c r="D2890" s="0" t="s">
        <v>71</v>
      </c>
      <c r="E2890" s="0" t="s">
        <v>328</v>
      </c>
      <c r="F2890" s="0" t="n">
        <v>0.24</v>
      </c>
      <c r="G2890" s="0" t="n">
        <v>0.27</v>
      </c>
      <c r="H2890" s="0" t="n">
        <v>0.09</v>
      </c>
      <c r="I2890" s="0" t="n">
        <v>0.1</v>
      </c>
      <c r="J2890" s="0" t="n">
        <v>0.71</v>
      </c>
      <c r="K2890" s="0" t="n">
        <v>73</v>
      </c>
      <c r="L2890" s="0" t="n">
        <v>7.8</v>
      </c>
      <c r="M2890" s="0" t="s">
        <v>103</v>
      </c>
      <c r="N2890" s="0" t="s">
        <v>74</v>
      </c>
      <c r="O2890" s="0" t="s">
        <v>37</v>
      </c>
      <c r="P2890" s="0" t="n">
        <f aca="false">IF(AND(OR(Dashboard!$B$5="All",D2890=Dashboard!$B$5),OR(Dashboard!$D$5="All",N2890=Dashboard!$D$5),OR(AND(C2890&lt;&gt;"",C2890&gt;=Dashboard!$F$5,C2890&lt;=Dashboard!$H$5),AND(C2890="",Dashboard!$F$5&lt;=1980,Dashboard!$H$5&gt;=2016))),1,0)</f>
        <v>1</v>
      </c>
      <c r="Q2890" s="0" t="n">
        <f aca="false">J2890*P2890+ROW()*0.00000001</f>
        <v>0.7100289</v>
      </c>
    </row>
    <row r="2891" customFormat="false" ht="15" hidden="false" customHeight="false" outlineLevel="0" collapsed="false">
      <c r="A2891" s="0" t="s">
        <v>2372</v>
      </c>
      <c r="B2891" s="0" t="s">
        <v>70</v>
      </c>
      <c r="C2891" s="0" t="n">
        <v>2007</v>
      </c>
      <c r="D2891" s="0" t="s">
        <v>71</v>
      </c>
      <c r="E2891" s="0" t="s">
        <v>782</v>
      </c>
      <c r="F2891" s="0" t="n">
        <v>0.18</v>
      </c>
      <c r="G2891" s="0" t="n">
        <v>0.07</v>
      </c>
      <c r="H2891" s="0" t="n">
        <v>0.41</v>
      </c>
      <c r="I2891" s="0" t="n">
        <v>0.04</v>
      </c>
      <c r="J2891" s="0" t="n">
        <v>0.71</v>
      </c>
      <c r="K2891" s="0" t="n">
        <v>59</v>
      </c>
      <c r="L2891" s="0" t="n">
        <v>7.3</v>
      </c>
      <c r="M2891" s="0" t="s">
        <v>103</v>
      </c>
      <c r="N2891" s="0" t="s">
        <v>74</v>
      </c>
      <c r="O2891" s="0" t="s">
        <v>53</v>
      </c>
      <c r="P2891" s="0" t="n">
        <f aca="false">IF(AND(OR(Dashboard!$B$5="All",D2891=Dashboard!$B$5),OR(Dashboard!$D$5="All",N2891=Dashboard!$D$5),OR(AND(C2891&lt;&gt;"",C2891&gt;=Dashboard!$F$5,C2891&lt;=Dashboard!$H$5),AND(C2891="",Dashboard!$F$5&lt;=1980,Dashboard!$H$5&gt;=2016))),1,0)</f>
        <v>1</v>
      </c>
      <c r="Q2891" s="0" t="n">
        <f aca="false">J2891*P2891+ROW()*0.00000001</f>
        <v>0.71002891</v>
      </c>
    </row>
    <row r="2892" customFormat="false" ht="15" hidden="false" customHeight="false" outlineLevel="0" collapsed="false">
      <c r="A2892" s="0" t="s">
        <v>2373</v>
      </c>
      <c r="B2892" s="0" t="s">
        <v>117</v>
      </c>
      <c r="C2892" s="0" t="n">
        <v>1997</v>
      </c>
      <c r="D2892" s="0" t="s">
        <v>52</v>
      </c>
      <c r="E2892" s="0" t="s">
        <v>342</v>
      </c>
      <c r="F2892" s="0" t="n">
        <v>0.39</v>
      </c>
      <c r="G2892" s="0" t="n">
        <v>0.27</v>
      </c>
      <c r="H2892" s="0" t="n">
        <v>0</v>
      </c>
      <c r="I2892" s="0" t="n">
        <v>0.05</v>
      </c>
      <c r="J2892" s="0" t="n">
        <v>0.71</v>
      </c>
      <c r="N2892" s="0" t="s">
        <v>74</v>
      </c>
      <c r="P2892" s="0" t="n">
        <f aca="false">IF(AND(OR(Dashboard!$B$5="All",D2892=Dashboard!$B$5),OR(Dashboard!$D$5="All",N2892=Dashboard!$D$5),OR(AND(C2892&lt;&gt;"",C2892&gt;=Dashboard!$F$5,C2892&lt;=Dashboard!$H$5),AND(C2892="",Dashboard!$F$5&lt;=1980,Dashboard!$H$5&gt;=2016))),1,0)</f>
        <v>1</v>
      </c>
      <c r="Q2892" s="0" t="n">
        <f aca="false">J2892*P2892+ROW()*0.00000001</f>
        <v>0.71002892</v>
      </c>
    </row>
    <row r="2893" customFormat="false" ht="15" hidden="false" customHeight="false" outlineLevel="0" collapsed="false">
      <c r="A2893" s="0" t="s">
        <v>1576</v>
      </c>
      <c r="B2893" s="0" t="s">
        <v>117</v>
      </c>
      <c r="C2893" s="0" t="n">
        <v>1998</v>
      </c>
      <c r="D2893" s="0" t="s">
        <v>56</v>
      </c>
      <c r="E2893" s="0" t="s">
        <v>449</v>
      </c>
      <c r="F2893" s="0" t="n">
        <v>0.39</v>
      </c>
      <c r="G2893" s="0" t="n">
        <v>0.27</v>
      </c>
      <c r="H2893" s="0" t="n">
        <v>0</v>
      </c>
      <c r="I2893" s="0" t="n">
        <v>0.05</v>
      </c>
      <c r="J2893" s="0" t="n">
        <v>0.71</v>
      </c>
      <c r="N2893" s="0" t="s">
        <v>74</v>
      </c>
      <c r="P2893" s="0" t="n">
        <f aca="false">IF(AND(OR(Dashboard!$B$5="All",D2893=Dashboard!$B$5),OR(Dashboard!$D$5="All",N2893=Dashboard!$D$5),OR(AND(C2893&lt;&gt;"",C2893&gt;=Dashboard!$F$5,C2893&lt;=Dashboard!$H$5),AND(C2893="",Dashboard!$F$5&lt;=1980,Dashboard!$H$5&gt;=2016))),1,0)</f>
        <v>1</v>
      </c>
      <c r="Q2893" s="0" t="n">
        <f aca="false">J2893*P2893+ROW()*0.00000001</f>
        <v>0.71002893</v>
      </c>
    </row>
    <row r="2894" customFormat="false" ht="15" hidden="false" customHeight="false" outlineLevel="0" collapsed="false">
      <c r="A2894" s="0" t="s">
        <v>2374</v>
      </c>
      <c r="B2894" s="0" t="s">
        <v>64</v>
      </c>
      <c r="C2894" s="0" t="n">
        <v>2008</v>
      </c>
      <c r="D2894" s="0" t="s">
        <v>34</v>
      </c>
      <c r="E2894" s="0" t="s">
        <v>142</v>
      </c>
      <c r="F2894" s="0" t="n">
        <v>0.65</v>
      </c>
      <c r="G2894" s="0" t="n">
        <v>0</v>
      </c>
      <c r="H2894" s="0" t="n">
        <v>0</v>
      </c>
      <c r="I2894" s="0" t="n">
        <v>0.05</v>
      </c>
      <c r="J2894" s="0" t="n">
        <v>0.71</v>
      </c>
      <c r="K2894" s="0" t="n">
        <v>83</v>
      </c>
      <c r="L2894" s="0" t="n">
        <v>7.7</v>
      </c>
      <c r="M2894" s="0" t="s">
        <v>36</v>
      </c>
      <c r="N2894" s="0" t="s">
        <v>66</v>
      </c>
      <c r="O2894" s="0" t="s">
        <v>42</v>
      </c>
      <c r="P2894" s="0" t="n">
        <f aca="false">IF(AND(OR(Dashboard!$B$5="All",D2894=Dashboard!$B$5),OR(Dashboard!$D$5="All",N2894=Dashboard!$D$5),OR(AND(C2894&lt;&gt;"",C2894&gt;=Dashboard!$F$5,C2894&lt;=Dashboard!$H$5),AND(C2894="",Dashboard!$F$5&lt;=1980,Dashboard!$H$5&gt;=2016))),1,0)</f>
        <v>1</v>
      </c>
      <c r="Q2894" s="0" t="n">
        <f aca="false">J2894*P2894+ROW()*0.00000001</f>
        <v>0.71002894</v>
      </c>
    </row>
    <row r="2895" customFormat="false" ht="15" hidden="false" customHeight="false" outlineLevel="0" collapsed="false">
      <c r="A2895" s="0" t="s">
        <v>2375</v>
      </c>
      <c r="B2895" s="0" t="s">
        <v>144</v>
      </c>
      <c r="C2895" s="0" t="n">
        <v>2005</v>
      </c>
      <c r="D2895" s="0" t="s">
        <v>56</v>
      </c>
      <c r="E2895" s="0" t="s">
        <v>91</v>
      </c>
      <c r="F2895" s="0" t="n">
        <v>0.53</v>
      </c>
      <c r="G2895" s="0" t="n">
        <v>0.15</v>
      </c>
      <c r="H2895" s="0" t="n">
        <v>0</v>
      </c>
      <c r="I2895" s="0" t="n">
        <v>0.03</v>
      </c>
      <c r="J2895" s="0" t="n">
        <v>0.71</v>
      </c>
      <c r="K2895" s="0" t="n">
        <v>77</v>
      </c>
      <c r="L2895" s="0" t="n">
        <v>7.9</v>
      </c>
      <c r="M2895" s="0" t="s">
        <v>73</v>
      </c>
      <c r="N2895" s="0" t="s">
        <v>66</v>
      </c>
      <c r="O2895" s="0" t="s">
        <v>37</v>
      </c>
      <c r="P2895" s="0" t="n">
        <f aca="false">IF(AND(OR(Dashboard!$B$5="All",D2895=Dashboard!$B$5),OR(Dashboard!$D$5="All",N2895=Dashboard!$D$5),OR(AND(C2895&lt;&gt;"",C2895&gt;=Dashboard!$F$5,C2895&lt;=Dashboard!$H$5),AND(C2895="",Dashboard!$F$5&lt;=1980,Dashboard!$H$5&gt;=2016))),1,0)</f>
        <v>1</v>
      </c>
      <c r="Q2895" s="0" t="n">
        <f aca="false">J2895*P2895+ROW()*0.00000001</f>
        <v>0.71002895</v>
      </c>
    </row>
    <row r="2896" customFormat="false" ht="15" hidden="false" customHeight="false" outlineLevel="0" collapsed="false">
      <c r="A2896" s="0" t="s">
        <v>1037</v>
      </c>
      <c r="B2896" s="0" t="s">
        <v>64</v>
      </c>
      <c r="C2896" s="0" t="n">
        <v>2012</v>
      </c>
      <c r="D2896" s="0" t="s">
        <v>34</v>
      </c>
      <c r="E2896" s="0" t="s">
        <v>142</v>
      </c>
      <c r="F2896" s="0" t="n">
        <v>0.38</v>
      </c>
      <c r="G2896" s="0" t="n">
        <v>0.26</v>
      </c>
      <c r="H2896" s="0" t="n">
        <v>0</v>
      </c>
      <c r="I2896" s="0" t="n">
        <v>0.06</v>
      </c>
      <c r="J2896" s="0" t="n">
        <v>0.7</v>
      </c>
      <c r="K2896" s="0" t="n">
        <v>82</v>
      </c>
      <c r="L2896" s="0" t="n">
        <v>6.4</v>
      </c>
      <c r="M2896" s="0" t="s">
        <v>36</v>
      </c>
      <c r="N2896" s="0" t="s">
        <v>66</v>
      </c>
      <c r="O2896" s="0" t="s">
        <v>42</v>
      </c>
      <c r="P2896" s="0" t="n">
        <f aca="false">IF(AND(OR(Dashboard!$B$5="All",D2896=Dashboard!$B$5),OR(Dashboard!$D$5="All",N2896=Dashboard!$D$5),OR(AND(C2896&lt;&gt;"",C2896&gt;=Dashboard!$F$5,C2896&lt;=Dashboard!$H$5),AND(C2896="",Dashboard!$F$5&lt;=1980,Dashboard!$H$5&gt;=2016))),1,0)</f>
        <v>1</v>
      </c>
      <c r="Q2896" s="0" t="n">
        <f aca="false">J2896*P2896+ROW()*0.00000001</f>
        <v>0.70002896</v>
      </c>
    </row>
    <row r="2897" customFormat="false" ht="15" hidden="false" customHeight="false" outlineLevel="0" collapsed="false">
      <c r="A2897" s="0" t="s">
        <v>2376</v>
      </c>
      <c r="B2897" s="0" t="s">
        <v>33</v>
      </c>
      <c r="C2897" s="0" t="n">
        <v>2007</v>
      </c>
      <c r="D2897" s="0" t="s">
        <v>46</v>
      </c>
      <c r="E2897" s="0" t="s">
        <v>157</v>
      </c>
      <c r="F2897" s="0" t="n">
        <v>0.18</v>
      </c>
      <c r="G2897" s="0" t="n">
        <v>0.01</v>
      </c>
      <c r="H2897" s="0" t="n">
        <v>0.5</v>
      </c>
      <c r="I2897" s="0" t="n">
        <v>0.02</v>
      </c>
      <c r="J2897" s="0" t="n">
        <v>0.7</v>
      </c>
      <c r="K2897" s="0" t="n">
        <v>65</v>
      </c>
      <c r="L2897" s="0" t="n">
        <v>5.9</v>
      </c>
      <c r="M2897" s="0" t="s">
        <v>103</v>
      </c>
      <c r="N2897" s="0" t="s">
        <v>35</v>
      </c>
      <c r="O2897" s="0" t="s">
        <v>67</v>
      </c>
      <c r="P2897" s="0" t="n">
        <f aca="false">IF(AND(OR(Dashboard!$B$5="All",D2897=Dashboard!$B$5),OR(Dashboard!$D$5="All",N2897=Dashboard!$D$5),OR(AND(C2897&lt;&gt;"",C2897&gt;=Dashboard!$F$5,C2897&lt;=Dashboard!$H$5),AND(C2897="",Dashboard!$F$5&lt;=1980,Dashboard!$H$5&gt;=2016))),1,0)</f>
        <v>1</v>
      </c>
      <c r="Q2897" s="0" t="n">
        <f aca="false">J2897*P2897+ROW()*0.00000001</f>
        <v>0.70002897</v>
      </c>
    </row>
    <row r="2898" customFormat="false" ht="15" hidden="false" customHeight="false" outlineLevel="0" collapsed="false">
      <c r="A2898" s="0" t="s">
        <v>2377</v>
      </c>
      <c r="B2898" s="0" t="s">
        <v>64</v>
      </c>
      <c r="C2898" s="0" t="n">
        <v>2007</v>
      </c>
      <c r="D2898" s="0" t="s">
        <v>46</v>
      </c>
      <c r="E2898" s="0" t="s">
        <v>1485</v>
      </c>
      <c r="F2898" s="0" t="n">
        <v>0.41</v>
      </c>
      <c r="G2898" s="0" t="n">
        <v>0.22</v>
      </c>
      <c r="H2898" s="0" t="n">
        <v>0</v>
      </c>
      <c r="I2898" s="0" t="n">
        <v>0.07</v>
      </c>
      <c r="J2898" s="0" t="n">
        <v>0.7</v>
      </c>
      <c r="K2898" s="0" t="n">
        <v>50</v>
      </c>
      <c r="L2898" s="0" t="n">
        <v>5.5</v>
      </c>
      <c r="M2898" s="0" t="s">
        <v>73</v>
      </c>
      <c r="N2898" s="0" t="s">
        <v>66</v>
      </c>
      <c r="O2898" s="0" t="s">
        <v>177</v>
      </c>
      <c r="P2898" s="0" t="n">
        <f aca="false">IF(AND(OR(Dashboard!$B$5="All",D2898=Dashboard!$B$5),OR(Dashboard!$D$5="All",N2898=Dashboard!$D$5),OR(AND(C2898&lt;&gt;"",C2898&gt;=Dashboard!$F$5,C2898&lt;=Dashboard!$H$5),AND(C2898="",Dashboard!$F$5&lt;=1980,Dashboard!$H$5&gt;=2016))),1,0)</f>
        <v>1</v>
      </c>
      <c r="Q2898" s="0" t="n">
        <f aca="false">J2898*P2898+ROW()*0.00000001</f>
        <v>0.70002898</v>
      </c>
    </row>
    <row r="2899" customFormat="false" ht="15" hidden="false" customHeight="false" outlineLevel="0" collapsed="false">
      <c r="A2899" s="0" t="s">
        <v>370</v>
      </c>
      <c r="B2899" s="0" t="s">
        <v>186</v>
      </c>
      <c r="C2899" s="0" t="n">
        <v>2003</v>
      </c>
      <c r="D2899" s="0" t="s">
        <v>34</v>
      </c>
      <c r="E2899" s="0" t="s">
        <v>91</v>
      </c>
      <c r="F2899" s="0" t="n">
        <v>0.54</v>
      </c>
      <c r="G2899" s="0" t="n">
        <v>0.14</v>
      </c>
      <c r="H2899" s="0" t="n">
        <v>0</v>
      </c>
      <c r="I2899" s="0" t="n">
        <v>0.02</v>
      </c>
      <c r="J2899" s="0" t="n">
        <v>0.7</v>
      </c>
      <c r="K2899" s="0" t="n">
        <v>89</v>
      </c>
      <c r="L2899" s="0" t="n">
        <v>8.5</v>
      </c>
      <c r="M2899" s="0" t="s">
        <v>103</v>
      </c>
      <c r="N2899" s="0" t="s">
        <v>35</v>
      </c>
      <c r="O2899" s="0" t="s">
        <v>42</v>
      </c>
      <c r="P2899" s="0" t="n">
        <f aca="false">IF(AND(OR(Dashboard!$B$5="All",D2899=Dashboard!$B$5),OR(Dashboard!$D$5="All",N2899=Dashboard!$D$5),OR(AND(C2899&lt;&gt;"",C2899&gt;=Dashboard!$F$5,C2899&lt;=Dashboard!$H$5),AND(C2899="",Dashboard!$F$5&lt;=1980,Dashboard!$H$5&gt;=2016))),1,0)</f>
        <v>1</v>
      </c>
      <c r="Q2899" s="0" t="n">
        <f aca="false">J2899*P2899+ROW()*0.00000001</f>
        <v>0.70002899</v>
      </c>
    </row>
    <row r="2900" customFormat="false" ht="15" hidden="false" customHeight="false" outlineLevel="0" collapsed="false">
      <c r="A2900" s="0" t="s">
        <v>441</v>
      </c>
      <c r="B2900" s="0" t="s">
        <v>164</v>
      </c>
      <c r="C2900" s="0" t="n">
        <v>2005</v>
      </c>
      <c r="D2900" s="0" t="s">
        <v>71</v>
      </c>
      <c r="E2900" s="0" t="s">
        <v>91</v>
      </c>
      <c r="F2900" s="0" t="n">
        <v>0.35</v>
      </c>
      <c r="G2900" s="0" t="n">
        <v>0.21</v>
      </c>
      <c r="H2900" s="0" t="n">
        <v>0</v>
      </c>
      <c r="I2900" s="0" t="n">
        <v>0.14</v>
      </c>
      <c r="J2900" s="0" t="n">
        <v>0.7</v>
      </c>
      <c r="K2900" s="0" t="n">
        <v>67</v>
      </c>
      <c r="L2900" s="0" t="n">
        <v>6.9</v>
      </c>
      <c r="M2900" s="0" t="s">
        <v>103</v>
      </c>
      <c r="N2900" s="0" t="s">
        <v>74</v>
      </c>
      <c r="O2900" s="0" t="s">
        <v>67</v>
      </c>
      <c r="P2900" s="0" t="n">
        <f aca="false">IF(AND(OR(Dashboard!$B$5="All",D2900=Dashboard!$B$5),OR(Dashboard!$D$5="All",N2900=Dashboard!$D$5),OR(AND(C2900&lt;&gt;"",C2900&gt;=Dashboard!$F$5,C2900&lt;=Dashboard!$H$5),AND(C2900="",Dashboard!$F$5&lt;=1980,Dashboard!$H$5&gt;=2016))),1,0)</f>
        <v>1</v>
      </c>
      <c r="Q2900" s="0" t="n">
        <f aca="false">J2900*P2900+ROW()*0.00000001</f>
        <v>0.700029</v>
      </c>
    </row>
    <row r="2901" customFormat="false" ht="15" hidden="false" customHeight="false" outlineLevel="0" collapsed="false">
      <c r="A2901" s="0" t="s">
        <v>2378</v>
      </c>
      <c r="B2901" s="0" t="s">
        <v>78</v>
      </c>
      <c r="C2901" s="0" t="n">
        <v>1994</v>
      </c>
      <c r="D2901" s="0" t="s">
        <v>48</v>
      </c>
      <c r="E2901" s="0" t="s">
        <v>1173</v>
      </c>
      <c r="F2901" s="0" t="n">
        <v>0</v>
      </c>
      <c r="G2901" s="0" t="n">
        <v>0</v>
      </c>
      <c r="H2901" s="0" t="n">
        <v>0.7</v>
      </c>
      <c r="I2901" s="0" t="n">
        <v>0</v>
      </c>
      <c r="J2901" s="0" t="n">
        <v>0.7</v>
      </c>
      <c r="N2901" s="0" t="s">
        <v>35</v>
      </c>
      <c r="P2901" s="0" t="n">
        <f aca="false">IF(AND(OR(Dashboard!$B$5="All",D2901=Dashboard!$B$5),OR(Dashboard!$D$5="All",N2901=Dashboard!$D$5),OR(AND(C2901&lt;&gt;"",C2901&gt;=Dashboard!$F$5,C2901&lt;=Dashboard!$H$5),AND(C2901="",Dashboard!$F$5&lt;=1980,Dashboard!$H$5&gt;=2016))),1,0)</f>
        <v>1</v>
      </c>
      <c r="Q2901" s="0" t="n">
        <f aca="false">J2901*P2901+ROW()*0.00000001</f>
        <v>0.70002901</v>
      </c>
    </row>
    <row r="2902" customFormat="false" ht="15" hidden="false" customHeight="false" outlineLevel="0" collapsed="false">
      <c r="A2902" s="0" t="s">
        <v>2167</v>
      </c>
      <c r="B2902" s="0" t="s">
        <v>64</v>
      </c>
      <c r="C2902" s="0" t="n">
        <v>2007</v>
      </c>
      <c r="D2902" s="0" t="s">
        <v>34</v>
      </c>
      <c r="E2902" s="0" t="s">
        <v>142</v>
      </c>
      <c r="F2902" s="0" t="n">
        <v>0.65</v>
      </c>
      <c r="G2902" s="0" t="n">
        <v>0</v>
      </c>
      <c r="H2902" s="0" t="n">
        <v>0</v>
      </c>
      <c r="I2902" s="0" t="n">
        <v>0.05</v>
      </c>
      <c r="J2902" s="0" t="n">
        <v>0.7</v>
      </c>
      <c r="K2902" s="0" t="n">
        <v>81</v>
      </c>
      <c r="L2902" s="0" t="n">
        <v>7.8</v>
      </c>
      <c r="M2902" s="0" t="s">
        <v>36</v>
      </c>
      <c r="N2902" s="0" t="s">
        <v>66</v>
      </c>
      <c r="O2902" s="0" t="s">
        <v>42</v>
      </c>
      <c r="P2902" s="0" t="n">
        <f aca="false">IF(AND(OR(Dashboard!$B$5="All",D2902=Dashboard!$B$5),OR(Dashboard!$D$5="All",N2902=Dashboard!$D$5),OR(AND(C2902&lt;&gt;"",C2902&gt;=Dashboard!$F$5,C2902&lt;=Dashboard!$H$5),AND(C2902="",Dashboard!$F$5&lt;=1980,Dashboard!$H$5&gt;=2016))),1,0)</f>
        <v>1</v>
      </c>
      <c r="Q2902" s="0" t="n">
        <f aca="false">J2902*P2902+ROW()*0.00000001</f>
        <v>0.70002902</v>
      </c>
    </row>
    <row r="2903" customFormat="false" ht="15" hidden="false" customHeight="false" outlineLevel="0" collapsed="false">
      <c r="A2903" s="0" t="s">
        <v>2379</v>
      </c>
      <c r="B2903" s="0" t="s">
        <v>117</v>
      </c>
      <c r="C2903" s="0" t="n">
        <v>1998</v>
      </c>
      <c r="D2903" s="0" t="s">
        <v>246</v>
      </c>
      <c r="E2903" s="0" t="s">
        <v>229</v>
      </c>
      <c r="F2903" s="0" t="n">
        <v>0.39</v>
      </c>
      <c r="G2903" s="0" t="n">
        <v>0.27</v>
      </c>
      <c r="H2903" s="0" t="n">
        <v>0</v>
      </c>
      <c r="I2903" s="0" t="n">
        <v>0.05</v>
      </c>
      <c r="J2903" s="0" t="n">
        <v>0.7</v>
      </c>
      <c r="N2903" s="0" t="s">
        <v>74</v>
      </c>
      <c r="P2903" s="0" t="n">
        <f aca="false">IF(AND(OR(Dashboard!$B$5="All",D2903=Dashboard!$B$5),OR(Dashboard!$D$5="All",N2903=Dashboard!$D$5),OR(AND(C2903&lt;&gt;"",C2903&gt;=Dashboard!$F$5,C2903&lt;=Dashboard!$H$5),AND(C2903="",Dashboard!$F$5&lt;=1980,Dashboard!$H$5&gt;=2016))),1,0)</f>
        <v>1</v>
      </c>
      <c r="Q2903" s="0" t="n">
        <f aca="false">J2903*P2903+ROW()*0.00000001</f>
        <v>0.70002903</v>
      </c>
    </row>
    <row r="2904" customFormat="false" ht="15" hidden="false" customHeight="false" outlineLevel="0" collapsed="false">
      <c r="A2904" s="0" t="s">
        <v>1865</v>
      </c>
      <c r="B2904" s="0" t="s">
        <v>184</v>
      </c>
      <c r="C2904" s="0" t="n">
        <v>2014</v>
      </c>
      <c r="D2904" s="0" t="s">
        <v>71</v>
      </c>
      <c r="E2904" s="0" t="s">
        <v>91</v>
      </c>
      <c r="F2904" s="0" t="n">
        <v>0.38</v>
      </c>
      <c r="G2904" s="0" t="n">
        <v>0.26</v>
      </c>
      <c r="H2904" s="0" t="n">
        <v>0</v>
      </c>
      <c r="I2904" s="0" t="n">
        <v>0.06</v>
      </c>
      <c r="J2904" s="0" t="n">
        <v>0.7</v>
      </c>
      <c r="K2904" s="0" t="n">
        <v>86</v>
      </c>
      <c r="L2904" s="0" t="n">
        <v>7.1</v>
      </c>
      <c r="M2904" s="0" t="s">
        <v>125</v>
      </c>
      <c r="N2904" s="0" t="s">
        <v>35</v>
      </c>
      <c r="O2904" s="0" t="s">
        <v>42</v>
      </c>
      <c r="P2904" s="0" t="n">
        <f aca="false">IF(AND(OR(Dashboard!$B$5="All",D2904=Dashboard!$B$5),OR(Dashboard!$D$5="All",N2904=Dashboard!$D$5),OR(AND(C2904&lt;&gt;"",C2904&gt;=Dashboard!$F$5,C2904&lt;=Dashboard!$H$5),AND(C2904="",Dashboard!$F$5&lt;=1980,Dashboard!$H$5&gt;=2016))),1,0)</f>
        <v>1</v>
      </c>
      <c r="Q2904" s="0" t="n">
        <f aca="false">J2904*P2904+ROW()*0.00000001</f>
        <v>0.70002904</v>
      </c>
    </row>
    <row r="2905" customFormat="false" ht="15" hidden="false" customHeight="false" outlineLevel="0" collapsed="false">
      <c r="A2905" s="0" t="s">
        <v>2380</v>
      </c>
      <c r="B2905" s="0" t="s">
        <v>144</v>
      </c>
      <c r="C2905" s="0" t="n">
        <v>2001</v>
      </c>
      <c r="D2905" s="0" t="s">
        <v>71</v>
      </c>
      <c r="E2905" s="0" t="s">
        <v>91</v>
      </c>
      <c r="F2905" s="0" t="n">
        <v>0.52</v>
      </c>
      <c r="G2905" s="0" t="n">
        <v>0.16</v>
      </c>
      <c r="H2905" s="0" t="n">
        <v>0</v>
      </c>
      <c r="I2905" s="0" t="n">
        <v>0.02</v>
      </c>
      <c r="J2905" s="0" t="n">
        <v>0.7</v>
      </c>
      <c r="K2905" s="0" t="n">
        <v>58</v>
      </c>
      <c r="L2905" s="0" t="n">
        <v>5.9</v>
      </c>
      <c r="M2905" s="0" t="s">
        <v>103</v>
      </c>
      <c r="N2905" s="0" t="s">
        <v>66</v>
      </c>
      <c r="O2905" s="0" t="s">
        <v>53</v>
      </c>
      <c r="P2905" s="0" t="n">
        <f aca="false">IF(AND(OR(Dashboard!$B$5="All",D2905=Dashboard!$B$5),OR(Dashboard!$D$5="All",N2905=Dashboard!$D$5),OR(AND(C2905&lt;&gt;"",C2905&gt;=Dashboard!$F$5,C2905&lt;=Dashboard!$H$5),AND(C2905="",Dashboard!$F$5&lt;=1980,Dashboard!$H$5&gt;=2016))),1,0)</f>
        <v>1</v>
      </c>
      <c r="Q2905" s="0" t="n">
        <f aca="false">J2905*P2905+ROW()*0.00000001</f>
        <v>0.70002905</v>
      </c>
    </row>
    <row r="2906" customFormat="false" ht="15" hidden="false" customHeight="false" outlineLevel="0" collapsed="false">
      <c r="A2906" s="0" t="s">
        <v>2381</v>
      </c>
      <c r="B2906" s="0" t="s">
        <v>50</v>
      </c>
      <c r="C2906" s="0" t="n">
        <v>2009</v>
      </c>
      <c r="D2906" s="0" t="s">
        <v>114</v>
      </c>
      <c r="E2906" s="0" t="s">
        <v>211</v>
      </c>
      <c r="F2906" s="0" t="n">
        <v>0.23</v>
      </c>
      <c r="G2906" s="0" t="n">
        <v>0.14</v>
      </c>
      <c r="H2906" s="0" t="n">
        <v>0.3</v>
      </c>
      <c r="I2906" s="0" t="n">
        <v>0.04</v>
      </c>
      <c r="J2906" s="0" t="n">
        <v>0.7</v>
      </c>
      <c r="K2906" s="0" t="n">
        <v>78</v>
      </c>
      <c r="L2906" s="0" t="n">
        <v>8.4</v>
      </c>
      <c r="M2906" s="0" t="s">
        <v>103</v>
      </c>
      <c r="N2906" s="0" t="s">
        <v>35</v>
      </c>
      <c r="O2906" s="0" t="s">
        <v>37</v>
      </c>
      <c r="P2906" s="0" t="n">
        <f aca="false">IF(AND(OR(Dashboard!$B$5="All",D2906=Dashboard!$B$5),OR(Dashboard!$D$5="All",N2906=Dashboard!$D$5),OR(AND(C2906&lt;&gt;"",C2906&gt;=Dashboard!$F$5,C2906&lt;=Dashboard!$H$5),AND(C2906="",Dashboard!$F$5&lt;=1980,Dashboard!$H$5&gt;=2016))),1,0)</f>
        <v>1</v>
      </c>
      <c r="Q2906" s="0" t="n">
        <f aca="false">J2906*P2906+ROW()*0.00000001</f>
        <v>0.70002906</v>
      </c>
    </row>
    <row r="2907" customFormat="false" ht="15" hidden="false" customHeight="false" outlineLevel="0" collapsed="false">
      <c r="A2907" s="0" t="s">
        <v>2382</v>
      </c>
      <c r="B2907" s="0" t="s">
        <v>76</v>
      </c>
      <c r="C2907" s="0" t="n">
        <v>2003</v>
      </c>
      <c r="D2907" s="0" t="s">
        <v>56</v>
      </c>
      <c r="E2907" s="0" t="s">
        <v>89</v>
      </c>
      <c r="F2907" s="0" t="n">
        <v>0.34</v>
      </c>
      <c r="G2907" s="0" t="n">
        <v>0.27</v>
      </c>
      <c r="H2907" s="0" t="n">
        <v>0</v>
      </c>
      <c r="I2907" s="0" t="n">
        <v>0.09</v>
      </c>
      <c r="J2907" s="0" t="n">
        <v>0.7</v>
      </c>
      <c r="K2907" s="0" t="n">
        <v>73</v>
      </c>
      <c r="L2907" s="0" t="n">
        <v>8.3</v>
      </c>
      <c r="M2907" s="0" t="s">
        <v>103</v>
      </c>
      <c r="N2907" s="0" t="s">
        <v>74</v>
      </c>
      <c r="O2907" s="0" t="s">
        <v>37</v>
      </c>
      <c r="P2907" s="0" t="n">
        <f aca="false">IF(AND(OR(Dashboard!$B$5="All",D2907=Dashboard!$B$5),OR(Dashboard!$D$5="All",N2907=Dashboard!$D$5),OR(AND(C2907&lt;&gt;"",C2907&gt;=Dashboard!$F$5,C2907&lt;=Dashboard!$H$5),AND(C2907="",Dashboard!$F$5&lt;=1980,Dashboard!$H$5&gt;=2016))),1,0)</f>
        <v>1</v>
      </c>
      <c r="Q2907" s="0" t="n">
        <f aca="false">J2907*P2907+ROW()*0.00000001</f>
        <v>0.70002907</v>
      </c>
    </row>
    <row r="2908" customFormat="false" ht="15" hidden="false" customHeight="false" outlineLevel="0" collapsed="false">
      <c r="A2908" s="0" t="s">
        <v>2383</v>
      </c>
      <c r="B2908" s="0" t="s">
        <v>70</v>
      </c>
      <c r="C2908" s="0" t="n">
        <v>2011</v>
      </c>
      <c r="D2908" s="0" t="s">
        <v>114</v>
      </c>
      <c r="E2908" s="0" t="s">
        <v>689</v>
      </c>
      <c r="F2908" s="0" t="n">
        <v>0.3</v>
      </c>
      <c r="G2908" s="0" t="n">
        <v>0.14</v>
      </c>
      <c r="H2908" s="0" t="n">
        <v>0.2</v>
      </c>
      <c r="I2908" s="0" t="n">
        <v>0.06</v>
      </c>
      <c r="J2908" s="0" t="n">
        <v>0.7</v>
      </c>
      <c r="K2908" s="0" t="n">
        <v>79</v>
      </c>
      <c r="L2908" s="0" t="n">
        <v>8.1</v>
      </c>
      <c r="M2908" s="0" t="s">
        <v>73</v>
      </c>
      <c r="N2908" s="0" t="s">
        <v>74</v>
      </c>
      <c r="O2908" s="0" t="s">
        <v>37</v>
      </c>
      <c r="P2908" s="0" t="n">
        <f aca="false">IF(AND(OR(Dashboard!$B$5="All",D2908=Dashboard!$B$5),OR(Dashboard!$D$5="All",N2908=Dashboard!$D$5),OR(AND(C2908&lt;&gt;"",C2908&gt;=Dashboard!$F$5,C2908&lt;=Dashboard!$H$5),AND(C2908="",Dashboard!$F$5&lt;=1980,Dashboard!$H$5&gt;=2016))),1,0)</f>
        <v>1</v>
      </c>
      <c r="Q2908" s="0" t="n">
        <f aca="false">J2908*P2908+ROW()*0.00000001</f>
        <v>0.70002908</v>
      </c>
    </row>
    <row r="2909" customFormat="false" ht="15" hidden="false" customHeight="false" outlineLevel="0" collapsed="false">
      <c r="A2909" s="0" t="s">
        <v>304</v>
      </c>
      <c r="B2909" s="0" t="s">
        <v>186</v>
      </c>
      <c r="C2909" s="0" t="n">
        <v>2004</v>
      </c>
      <c r="D2909" s="0" t="s">
        <v>34</v>
      </c>
      <c r="E2909" s="0" t="s">
        <v>142</v>
      </c>
      <c r="F2909" s="0" t="n">
        <v>0.54</v>
      </c>
      <c r="G2909" s="0" t="n">
        <v>0.14</v>
      </c>
      <c r="H2909" s="0" t="n">
        <v>0</v>
      </c>
      <c r="I2909" s="0" t="n">
        <v>0.02</v>
      </c>
      <c r="J2909" s="0" t="n">
        <v>0.7</v>
      </c>
      <c r="K2909" s="0" t="n">
        <v>90</v>
      </c>
      <c r="M2909" s="0" t="s">
        <v>36</v>
      </c>
      <c r="N2909" s="0" t="s">
        <v>35</v>
      </c>
      <c r="O2909" s="0" t="s">
        <v>42</v>
      </c>
      <c r="P2909" s="0" t="n">
        <f aca="false">IF(AND(OR(Dashboard!$B$5="All",D2909=Dashboard!$B$5),OR(Dashboard!$D$5="All",N2909=Dashboard!$D$5),OR(AND(C2909&lt;&gt;"",C2909&gt;=Dashboard!$F$5,C2909&lt;=Dashboard!$H$5),AND(C2909="",Dashboard!$F$5&lt;=1980,Dashboard!$H$5&gt;=2016))),1,0)</f>
        <v>1</v>
      </c>
      <c r="Q2909" s="0" t="n">
        <f aca="false">J2909*P2909+ROW()*0.00000001</f>
        <v>0.70002909</v>
      </c>
    </row>
    <row r="2910" customFormat="false" ht="15" hidden="false" customHeight="false" outlineLevel="0" collapsed="false">
      <c r="A2910" s="0" t="s">
        <v>2384</v>
      </c>
      <c r="B2910" s="0" t="s">
        <v>85</v>
      </c>
      <c r="C2910" s="0" t="n">
        <v>2001</v>
      </c>
      <c r="D2910" s="0" t="s">
        <v>71</v>
      </c>
      <c r="E2910" s="0" t="s">
        <v>560</v>
      </c>
      <c r="F2910" s="0" t="n">
        <v>0.5</v>
      </c>
      <c r="G2910" s="0" t="n">
        <v>0.19</v>
      </c>
      <c r="H2910" s="0" t="n">
        <v>0</v>
      </c>
      <c r="I2910" s="0" t="n">
        <v>0.01</v>
      </c>
      <c r="J2910" s="0" t="n">
        <v>0.7</v>
      </c>
      <c r="K2910" s="0" t="n">
        <v>67</v>
      </c>
      <c r="M2910" s="0" t="s">
        <v>36</v>
      </c>
      <c r="N2910" s="0" t="s">
        <v>35</v>
      </c>
      <c r="O2910" s="0" t="s">
        <v>67</v>
      </c>
      <c r="P2910" s="0" t="n">
        <f aca="false">IF(AND(OR(Dashboard!$B$5="All",D2910=Dashboard!$B$5),OR(Dashboard!$D$5="All",N2910=Dashboard!$D$5),OR(AND(C2910&lt;&gt;"",C2910&gt;=Dashboard!$F$5,C2910&lt;=Dashboard!$H$5),AND(C2910="",Dashboard!$F$5&lt;=1980,Dashboard!$H$5&gt;=2016))),1,0)</f>
        <v>1</v>
      </c>
      <c r="Q2910" s="0" t="n">
        <f aca="false">J2910*P2910+ROW()*0.00000001</f>
        <v>0.7000291</v>
      </c>
    </row>
    <row r="2911" customFormat="false" ht="15" hidden="false" customHeight="false" outlineLevel="0" collapsed="false">
      <c r="A2911" s="0" t="s">
        <v>2385</v>
      </c>
      <c r="B2911" s="0" t="s">
        <v>76</v>
      </c>
      <c r="C2911" s="0" t="n">
        <v>2001</v>
      </c>
      <c r="D2911" s="0" t="s">
        <v>41</v>
      </c>
      <c r="E2911" s="0" t="s">
        <v>160</v>
      </c>
      <c r="F2911" s="0" t="n">
        <v>0.34</v>
      </c>
      <c r="G2911" s="0" t="n">
        <v>0.27</v>
      </c>
      <c r="H2911" s="0" t="n">
        <v>0</v>
      </c>
      <c r="I2911" s="0" t="n">
        <v>0.09</v>
      </c>
      <c r="J2911" s="0" t="n">
        <v>0.7</v>
      </c>
      <c r="K2911" s="0" t="n">
        <v>84</v>
      </c>
      <c r="L2911" s="0" t="n">
        <v>8.2</v>
      </c>
      <c r="M2911" s="0" t="s">
        <v>36</v>
      </c>
      <c r="N2911" s="0" t="s">
        <v>74</v>
      </c>
      <c r="O2911" s="0" t="s">
        <v>42</v>
      </c>
      <c r="P2911" s="0" t="n">
        <f aca="false">IF(AND(OR(Dashboard!$B$5="All",D2911=Dashboard!$B$5),OR(Dashboard!$D$5="All",N2911=Dashboard!$D$5),OR(AND(C2911&lt;&gt;"",C2911&gt;=Dashboard!$F$5,C2911&lt;=Dashboard!$H$5),AND(C2911="",Dashboard!$F$5&lt;=1980,Dashboard!$H$5&gt;=2016))),1,0)</f>
        <v>1</v>
      </c>
      <c r="Q2911" s="0" t="n">
        <f aca="false">J2911*P2911+ROW()*0.00000001</f>
        <v>0.70002911</v>
      </c>
    </row>
    <row r="2912" customFormat="false" ht="15" hidden="false" customHeight="false" outlineLevel="0" collapsed="false">
      <c r="A2912" s="0" t="s">
        <v>2386</v>
      </c>
      <c r="B2912" s="0" t="s">
        <v>117</v>
      </c>
      <c r="C2912" s="0" t="n">
        <v>1997</v>
      </c>
      <c r="D2912" s="0" t="s">
        <v>34</v>
      </c>
      <c r="E2912" s="0" t="s">
        <v>142</v>
      </c>
      <c r="F2912" s="0" t="n">
        <v>0.39</v>
      </c>
      <c r="G2912" s="0" t="n">
        <v>0.27</v>
      </c>
      <c r="H2912" s="0" t="n">
        <v>0</v>
      </c>
      <c r="I2912" s="0" t="n">
        <v>0.05</v>
      </c>
      <c r="J2912" s="0" t="n">
        <v>0.7</v>
      </c>
      <c r="N2912" s="0" t="s">
        <v>74</v>
      </c>
      <c r="P2912" s="0" t="n">
        <f aca="false">IF(AND(OR(Dashboard!$B$5="All",D2912=Dashboard!$B$5),OR(Dashboard!$D$5="All",N2912=Dashboard!$D$5),OR(AND(C2912&lt;&gt;"",C2912&gt;=Dashboard!$F$5,C2912&lt;=Dashboard!$H$5),AND(C2912="",Dashboard!$F$5&lt;=1980,Dashboard!$H$5&gt;=2016))),1,0)</f>
        <v>1</v>
      </c>
      <c r="Q2912" s="0" t="n">
        <f aca="false">J2912*P2912+ROW()*0.00000001</f>
        <v>0.70002912</v>
      </c>
    </row>
    <row r="2913" customFormat="false" ht="15" hidden="false" customHeight="false" outlineLevel="0" collapsed="false">
      <c r="A2913" s="0" t="s">
        <v>2387</v>
      </c>
      <c r="B2913" s="0" t="s">
        <v>144</v>
      </c>
      <c r="C2913" s="0" t="n">
        <v>2005</v>
      </c>
      <c r="D2913" s="0" t="s">
        <v>46</v>
      </c>
      <c r="E2913" s="0" t="s">
        <v>65</v>
      </c>
      <c r="F2913" s="0" t="n">
        <v>0.48</v>
      </c>
      <c r="G2913" s="0" t="n">
        <v>0.19</v>
      </c>
      <c r="H2913" s="0" t="n">
        <v>0</v>
      </c>
      <c r="I2913" s="0" t="n">
        <v>0.03</v>
      </c>
      <c r="J2913" s="0" t="n">
        <v>0.7</v>
      </c>
      <c r="K2913" s="0" t="n">
        <v>89</v>
      </c>
      <c r="L2913" s="0" t="n">
        <v>8.6</v>
      </c>
      <c r="M2913" s="0" t="s">
        <v>73</v>
      </c>
      <c r="N2913" s="0" t="s">
        <v>66</v>
      </c>
      <c r="O2913" s="0" t="s">
        <v>42</v>
      </c>
      <c r="P2913" s="0" t="n">
        <f aca="false">IF(AND(OR(Dashboard!$B$5="All",D2913=Dashboard!$B$5),OR(Dashboard!$D$5="All",N2913=Dashboard!$D$5),OR(AND(C2913&lt;&gt;"",C2913&gt;=Dashboard!$F$5,C2913&lt;=Dashboard!$H$5),AND(C2913="",Dashboard!$F$5&lt;=1980,Dashboard!$H$5&gt;=2016))),1,0)</f>
        <v>1</v>
      </c>
      <c r="Q2913" s="0" t="n">
        <f aca="false">J2913*P2913+ROW()*0.00000001</f>
        <v>0.70002913</v>
      </c>
    </row>
    <row r="2914" customFormat="false" ht="15" hidden="false" customHeight="false" outlineLevel="0" collapsed="false">
      <c r="A2914" s="0" t="s">
        <v>2388</v>
      </c>
      <c r="B2914" s="0" t="s">
        <v>64</v>
      </c>
      <c r="C2914" s="0" t="n">
        <v>2008</v>
      </c>
      <c r="D2914" s="0" t="s">
        <v>46</v>
      </c>
      <c r="E2914" s="0" t="s">
        <v>157</v>
      </c>
      <c r="F2914" s="0" t="n">
        <v>0.34</v>
      </c>
      <c r="G2914" s="0" t="n">
        <v>0.18</v>
      </c>
      <c r="H2914" s="0" t="n">
        <v>0.12</v>
      </c>
      <c r="I2914" s="0" t="n">
        <v>0.06</v>
      </c>
      <c r="J2914" s="0" t="n">
        <v>0.7</v>
      </c>
      <c r="K2914" s="0" t="n">
        <v>68</v>
      </c>
      <c r="L2914" s="0" t="n">
        <v>7</v>
      </c>
      <c r="M2914" s="0" t="s">
        <v>103</v>
      </c>
      <c r="N2914" s="0" t="s">
        <v>66</v>
      </c>
      <c r="O2914" s="0" t="s">
        <v>67</v>
      </c>
      <c r="P2914" s="0" t="n">
        <f aca="false">IF(AND(OR(Dashboard!$B$5="All",D2914=Dashboard!$B$5),OR(Dashboard!$D$5="All",N2914=Dashboard!$D$5),OR(AND(C2914&lt;&gt;"",C2914&gt;=Dashboard!$F$5,C2914&lt;=Dashboard!$H$5),AND(C2914="",Dashboard!$F$5&lt;=1980,Dashboard!$H$5&gt;=2016))),1,0)</f>
        <v>1</v>
      </c>
      <c r="Q2914" s="0" t="n">
        <f aca="false">J2914*P2914+ROW()*0.00000001</f>
        <v>0.70002914</v>
      </c>
    </row>
    <row r="2915" customFormat="false" ht="15" hidden="false" customHeight="false" outlineLevel="0" collapsed="false">
      <c r="A2915" s="0" t="s">
        <v>274</v>
      </c>
      <c r="B2915" s="0" t="s">
        <v>50</v>
      </c>
      <c r="C2915" s="0" t="n">
        <v>2010</v>
      </c>
      <c r="D2915" s="0" t="s">
        <v>34</v>
      </c>
      <c r="E2915" s="0" t="s">
        <v>142</v>
      </c>
      <c r="F2915" s="0" t="n">
        <v>0.13</v>
      </c>
      <c r="G2915" s="0" t="n">
        <v>0.49</v>
      </c>
      <c r="H2915" s="0" t="n">
        <v>0</v>
      </c>
      <c r="I2915" s="0" t="n">
        <v>0.08</v>
      </c>
      <c r="J2915" s="0" t="n">
        <v>0.7</v>
      </c>
      <c r="K2915" s="0" t="n">
        <v>63</v>
      </c>
      <c r="M2915" s="0" t="s">
        <v>36</v>
      </c>
      <c r="N2915" s="0" t="s">
        <v>35</v>
      </c>
      <c r="O2915" s="0" t="s">
        <v>67</v>
      </c>
      <c r="P2915" s="0" t="n">
        <f aca="false">IF(AND(OR(Dashboard!$B$5="All",D2915=Dashboard!$B$5),OR(Dashboard!$D$5="All",N2915=Dashboard!$D$5),OR(AND(C2915&lt;&gt;"",C2915&gt;=Dashboard!$F$5,C2915&lt;=Dashboard!$H$5),AND(C2915="",Dashboard!$F$5&lt;=1980,Dashboard!$H$5&gt;=2016))),1,0)</f>
        <v>1</v>
      </c>
      <c r="Q2915" s="0" t="n">
        <f aca="false">J2915*P2915+ROW()*0.00000001</f>
        <v>0.70002915</v>
      </c>
    </row>
    <row r="2916" customFormat="false" ht="15" hidden="false" customHeight="false" outlineLevel="0" collapsed="false">
      <c r="A2916" s="0" t="s">
        <v>2389</v>
      </c>
      <c r="B2916" s="0" t="s">
        <v>117</v>
      </c>
      <c r="C2916" s="0" t="n">
        <v>1998</v>
      </c>
      <c r="D2916" s="0" t="s">
        <v>46</v>
      </c>
      <c r="E2916" s="0" t="s">
        <v>157</v>
      </c>
      <c r="F2916" s="0" t="n">
        <v>0.04</v>
      </c>
      <c r="G2916" s="0" t="n">
        <v>0.03</v>
      </c>
      <c r="H2916" s="0" t="n">
        <v>0.58</v>
      </c>
      <c r="I2916" s="0" t="n">
        <v>0.05</v>
      </c>
      <c r="J2916" s="0" t="n">
        <v>0.7</v>
      </c>
      <c r="N2916" s="0" t="s">
        <v>74</v>
      </c>
      <c r="P2916" s="0" t="n">
        <f aca="false">IF(AND(OR(Dashboard!$B$5="All",D2916=Dashboard!$B$5),OR(Dashboard!$D$5="All",N2916=Dashboard!$D$5),OR(AND(C2916&lt;&gt;"",C2916&gt;=Dashboard!$F$5,C2916&lt;=Dashboard!$H$5),AND(C2916="",Dashboard!$F$5&lt;=1980,Dashboard!$H$5&gt;=2016))),1,0)</f>
        <v>1</v>
      </c>
      <c r="Q2916" s="0" t="n">
        <f aca="false">J2916*P2916+ROW()*0.00000001</f>
        <v>0.70002916</v>
      </c>
    </row>
    <row r="2917" customFormat="false" ht="15" hidden="false" customHeight="false" outlineLevel="0" collapsed="false">
      <c r="A2917" s="0" t="s">
        <v>122</v>
      </c>
      <c r="B2917" s="0" t="s">
        <v>152</v>
      </c>
      <c r="C2917" s="0" t="n">
        <v>2013</v>
      </c>
      <c r="D2917" s="0" t="s">
        <v>56</v>
      </c>
      <c r="E2917" s="0" t="s">
        <v>91</v>
      </c>
      <c r="F2917" s="0" t="n">
        <v>0.23</v>
      </c>
      <c r="G2917" s="0" t="n">
        <v>0.41</v>
      </c>
      <c r="H2917" s="0" t="n">
        <v>0</v>
      </c>
      <c r="I2917" s="0" t="n">
        <v>0.05</v>
      </c>
      <c r="J2917" s="0" t="n">
        <v>0.7</v>
      </c>
      <c r="N2917" s="0" t="s">
        <v>152</v>
      </c>
      <c r="P2917" s="0" t="n">
        <f aca="false">IF(AND(OR(Dashboard!$B$5="All",D2917=Dashboard!$B$5),OR(Dashboard!$D$5="All",N2917=Dashboard!$D$5),OR(AND(C2917&lt;&gt;"",C2917&gt;=Dashboard!$F$5,C2917&lt;=Dashboard!$H$5),AND(C2917="",Dashboard!$F$5&lt;=1980,Dashboard!$H$5&gt;=2016))),1,0)</f>
        <v>1</v>
      </c>
      <c r="Q2917" s="0" t="n">
        <f aca="false">J2917*P2917+ROW()*0.00000001</f>
        <v>0.70002917</v>
      </c>
    </row>
    <row r="2918" customFormat="false" ht="15" hidden="false" customHeight="false" outlineLevel="0" collapsed="false">
      <c r="A2918" s="0" t="s">
        <v>2390</v>
      </c>
      <c r="B2918" s="0" t="s">
        <v>94</v>
      </c>
      <c r="C2918" s="0" t="n">
        <v>2016</v>
      </c>
      <c r="D2918" s="0" t="s">
        <v>71</v>
      </c>
      <c r="E2918" s="0" t="s">
        <v>243</v>
      </c>
      <c r="F2918" s="0" t="n">
        <v>0.16</v>
      </c>
      <c r="G2918" s="0" t="n">
        <v>0.43</v>
      </c>
      <c r="H2918" s="0" t="n">
        <v>0.01</v>
      </c>
      <c r="I2918" s="0" t="n">
        <v>0.11</v>
      </c>
      <c r="J2918" s="0" t="n">
        <v>0.7</v>
      </c>
      <c r="K2918" s="0" t="n">
        <v>78</v>
      </c>
      <c r="L2918" s="0" t="n">
        <v>7.5</v>
      </c>
      <c r="M2918" s="0" t="s">
        <v>125</v>
      </c>
      <c r="N2918" s="0" t="s">
        <v>74</v>
      </c>
      <c r="O2918" s="0" t="s">
        <v>37</v>
      </c>
      <c r="P2918" s="0" t="n">
        <f aca="false">IF(AND(OR(Dashboard!$B$5="All",D2918=Dashboard!$B$5),OR(Dashboard!$D$5="All",N2918=Dashboard!$D$5),OR(AND(C2918&lt;&gt;"",C2918&gt;=Dashboard!$F$5,C2918&lt;=Dashboard!$H$5),AND(C2918="",Dashboard!$F$5&lt;=1980,Dashboard!$H$5&gt;=2016))),1,0)</f>
        <v>1</v>
      </c>
      <c r="Q2918" s="0" t="n">
        <f aca="false">J2918*P2918+ROW()*0.00000001</f>
        <v>0.70002918</v>
      </c>
    </row>
    <row r="2919" customFormat="false" ht="15" hidden="false" customHeight="false" outlineLevel="0" collapsed="false">
      <c r="A2919" s="0" t="s">
        <v>2391</v>
      </c>
      <c r="B2919" s="0" t="s">
        <v>64</v>
      </c>
      <c r="C2919" s="0" t="n">
        <v>2011</v>
      </c>
      <c r="D2919" s="0" t="s">
        <v>34</v>
      </c>
      <c r="E2919" s="0" t="s">
        <v>142</v>
      </c>
      <c r="F2919" s="0" t="n">
        <v>0.55</v>
      </c>
      <c r="G2919" s="0" t="n">
        <v>0.1</v>
      </c>
      <c r="H2919" s="0" t="n">
        <v>0</v>
      </c>
      <c r="I2919" s="0" t="n">
        <v>0.05</v>
      </c>
      <c r="J2919" s="0" t="n">
        <v>0.7</v>
      </c>
      <c r="K2919" s="0" t="n">
        <v>86</v>
      </c>
      <c r="L2919" s="0" t="n">
        <v>7</v>
      </c>
      <c r="M2919" s="0" t="s">
        <v>125</v>
      </c>
      <c r="N2919" s="0" t="s">
        <v>66</v>
      </c>
      <c r="O2919" s="0" t="s">
        <v>42</v>
      </c>
      <c r="P2919" s="0" t="n">
        <f aca="false">IF(AND(OR(Dashboard!$B$5="All",D2919=Dashboard!$B$5),OR(Dashboard!$D$5="All",N2919=Dashboard!$D$5),OR(AND(C2919&lt;&gt;"",C2919&gt;=Dashboard!$F$5,C2919&lt;=Dashboard!$H$5),AND(C2919="",Dashboard!$F$5&lt;=1980,Dashboard!$H$5&gt;=2016))),1,0)</f>
        <v>1</v>
      </c>
      <c r="Q2919" s="0" t="n">
        <f aca="false">J2919*P2919+ROW()*0.00000001</f>
        <v>0.70002919</v>
      </c>
    </row>
    <row r="2920" customFormat="false" ht="15" hidden="false" customHeight="false" outlineLevel="0" collapsed="false">
      <c r="A2920" s="0" t="s">
        <v>2392</v>
      </c>
      <c r="B2920" s="0" t="s">
        <v>85</v>
      </c>
      <c r="C2920" s="0" t="n">
        <v>2001</v>
      </c>
      <c r="D2920" s="0" t="s">
        <v>246</v>
      </c>
      <c r="E2920" s="0" t="s">
        <v>35</v>
      </c>
      <c r="F2920" s="0" t="n">
        <v>0.5</v>
      </c>
      <c r="G2920" s="0" t="n">
        <v>0.19</v>
      </c>
      <c r="H2920" s="0" t="n">
        <v>0</v>
      </c>
      <c r="I2920" s="0" t="n">
        <v>0.01</v>
      </c>
      <c r="J2920" s="0" t="n">
        <v>0.7</v>
      </c>
      <c r="K2920" s="0" t="n">
        <v>92</v>
      </c>
      <c r="L2920" s="0" t="n">
        <v>9</v>
      </c>
      <c r="M2920" s="0" t="s">
        <v>36</v>
      </c>
      <c r="N2920" s="0" t="s">
        <v>35</v>
      </c>
      <c r="O2920" s="0" t="s">
        <v>60</v>
      </c>
      <c r="P2920" s="0" t="n">
        <f aca="false">IF(AND(OR(Dashboard!$B$5="All",D2920=Dashboard!$B$5),OR(Dashboard!$D$5="All",N2920=Dashboard!$D$5),OR(AND(C2920&lt;&gt;"",C2920&gt;=Dashboard!$F$5,C2920&lt;=Dashboard!$H$5),AND(C2920="",Dashboard!$F$5&lt;=1980,Dashboard!$H$5&gt;=2016))),1,0)</f>
        <v>1</v>
      </c>
      <c r="Q2920" s="0" t="n">
        <f aca="false">J2920*P2920+ROW()*0.00000001</f>
        <v>0.7000292</v>
      </c>
    </row>
    <row r="2921" customFormat="false" ht="15" hidden="false" customHeight="false" outlineLevel="0" collapsed="false">
      <c r="A2921" s="0" t="s">
        <v>2117</v>
      </c>
      <c r="B2921" s="0" t="s">
        <v>76</v>
      </c>
      <c r="C2921" s="0" t="n">
        <v>2000</v>
      </c>
      <c r="D2921" s="0" t="s">
        <v>41</v>
      </c>
      <c r="E2921" s="0" t="s">
        <v>142</v>
      </c>
      <c r="F2921" s="0" t="n">
        <v>0.34</v>
      </c>
      <c r="G2921" s="0" t="n">
        <v>0.27</v>
      </c>
      <c r="H2921" s="0" t="n">
        <v>0</v>
      </c>
      <c r="I2921" s="0" t="n">
        <v>0.09</v>
      </c>
      <c r="J2921" s="0" t="n">
        <v>0.7</v>
      </c>
      <c r="K2921" s="0" t="n">
        <v>66</v>
      </c>
      <c r="L2921" s="0" t="n">
        <v>6.6</v>
      </c>
      <c r="M2921" s="0" t="s">
        <v>36</v>
      </c>
      <c r="N2921" s="0" t="s">
        <v>74</v>
      </c>
      <c r="O2921" s="0" t="s">
        <v>67</v>
      </c>
      <c r="P2921" s="0" t="n">
        <f aca="false">IF(AND(OR(Dashboard!$B$5="All",D2921=Dashboard!$B$5),OR(Dashboard!$D$5="All",N2921=Dashboard!$D$5),OR(AND(C2921&lt;&gt;"",C2921&gt;=Dashboard!$F$5,C2921&lt;=Dashboard!$H$5),AND(C2921="",Dashboard!$F$5&lt;=1980,Dashboard!$H$5&gt;=2016))),1,0)</f>
        <v>1</v>
      </c>
      <c r="Q2921" s="0" t="n">
        <f aca="false">J2921*P2921+ROW()*0.00000001</f>
        <v>0.70002921</v>
      </c>
    </row>
    <row r="2922" customFormat="false" ht="15" hidden="false" customHeight="false" outlineLevel="0" collapsed="false">
      <c r="A2922" s="0" t="s">
        <v>2393</v>
      </c>
      <c r="B2922" s="0" t="s">
        <v>117</v>
      </c>
      <c r="C2922" s="0" t="n">
        <v>2000</v>
      </c>
      <c r="D2922" s="0" t="s">
        <v>34</v>
      </c>
      <c r="E2922" s="0" t="s">
        <v>142</v>
      </c>
      <c r="F2922" s="0" t="n">
        <v>0.39</v>
      </c>
      <c r="G2922" s="0" t="n">
        <v>0.26</v>
      </c>
      <c r="H2922" s="0" t="n">
        <v>0</v>
      </c>
      <c r="I2922" s="0" t="n">
        <v>0.05</v>
      </c>
      <c r="J2922" s="0" t="n">
        <v>0.7</v>
      </c>
      <c r="N2922" s="0" t="s">
        <v>74</v>
      </c>
      <c r="P2922" s="0" t="n">
        <f aca="false">IF(AND(OR(Dashboard!$B$5="All",D2922=Dashboard!$B$5),OR(Dashboard!$D$5="All",N2922=Dashboard!$D$5),OR(AND(C2922&lt;&gt;"",C2922&gt;=Dashboard!$F$5,C2922&lt;=Dashboard!$H$5),AND(C2922="",Dashboard!$F$5&lt;=1980,Dashboard!$H$5&gt;=2016))),1,0)</f>
        <v>1</v>
      </c>
      <c r="Q2922" s="0" t="n">
        <f aca="false">J2922*P2922+ROW()*0.00000001</f>
        <v>0.70002922</v>
      </c>
    </row>
    <row r="2923" customFormat="false" ht="15" hidden="false" customHeight="false" outlineLevel="0" collapsed="false">
      <c r="A2923" s="0" t="s">
        <v>1656</v>
      </c>
      <c r="B2923" s="0" t="s">
        <v>164</v>
      </c>
      <c r="C2923" s="0" t="n">
        <v>2010</v>
      </c>
      <c r="D2923" s="0" t="s">
        <v>102</v>
      </c>
      <c r="E2923" s="0" t="s">
        <v>418</v>
      </c>
      <c r="F2923" s="0" t="n">
        <v>0.22</v>
      </c>
      <c r="G2923" s="0" t="n">
        <v>0.31</v>
      </c>
      <c r="H2923" s="0" t="n">
        <v>0</v>
      </c>
      <c r="I2923" s="0" t="n">
        <v>0.17</v>
      </c>
      <c r="J2923" s="0" t="n">
        <v>0.7</v>
      </c>
      <c r="L2923" s="0" t="n">
        <v>6.7</v>
      </c>
      <c r="M2923" s="0" t="s">
        <v>103</v>
      </c>
      <c r="N2923" s="0" t="s">
        <v>74</v>
      </c>
      <c r="P2923" s="0" t="n">
        <f aca="false">IF(AND(OR(Dashboard!$B$5="All",D2923=Dashboard!$B$5),OR(Dashboard!$D$5="All",N2923=Dashboard!$D$5),OR(AND(C2923&lt;&gt;"",C2923&gt;=Dashboard!$F$5,C2923&lt;=Dashboard!$H$5),AND(C2923="",Dashboard!$F$5&lt;=1980,Dashboard!$H$5&gt;=2016))),1,0)</f>
        <v>1</v>
      </c>
      <c r="Q2923" s="0" t="n">
        <f aca="false">J2923*P2923+ROW()*0.00000001</f>
        <v>0.70002923</v>
      </c>
    </row>
    <row r="2924" customFormat="false" ht="15" hidden="false" customHeight="false" outlineLevel="0" collapsed="false">
      <c r="A2924" s="0" t="s">
        <v>2394</v>
      </c>
      <c r="B2924" s="0" t="s">
        <v>76</v>
      </c>
      <c r="C2924" s="0" t="n">
        <v>2004</v>
      </c>
      <c r="D2924" s="0" t="s">
        <v>71</v>
      </c>
      <c r="E2924" s="0" t="s">
        <v>2395</v>
      </c>
      <c r="F2924" s="0" t="n">
        <v>0.34</v>
      </c>
      <c r="G2924" s="0" t="n">
        <v>0.27</v>
      </c>
      <c r="H2924" s="0" t="n">
        <v>0</v>
      </c>
      <c r="I2924" s="0" t="n">
        <v>0.09</v>
      </c>
      <c r="J2924" s="0" t="n">
        <v>0.7</v>
      </c>
      <c r="K2924" s="0" t="n">
        <v>65</v>
      </c>
      <c r="L2924" s="0" t="n">
        <v>7.6</v>
      </c>
      <c r="M2924" s="0" t="s">
        <v>73</v>
      </c>
      <c r="N2924" s="0" t="s">
        <v>74</v>
      </c>
      <c r="O2924" s="0" t="s">
        <v>67</v>
      </c>
      <c r="P2924" s="0" t="n">
        <f aca="false">IF(AND(OR(Dashboard!$B$5="All",D2924=Dashboard!$B$5),OR(Dashboard!$D$5="All",N2924=Dashboard!$D$5),OR(AND(C2924&lt;&gt;"",C2924&gt;=Dashboard!$F$5,C2924&lt;=Dashboard!$H$5),AND(C2924="",Dashboard!$F$5&lt;=1980,Dashboard!$H$5&gt;=2016))),1,0)</f>
        <v>1</v>
      </c>
      <c r="Q2924" s="0" t="n">
        <f aca="false">J2924*P2924+ROW()*0.00000001</f>
        <v>0.70002924</v>
      </c>
    </row>
    <row r="2925" customFormat="false" ht="15" hidden="false" customHeight="false" outlineLevel="0" collapsed="false">
      <c r="A2925" s="0" t="s">
        <v>2396</v>
      </c>
      <c r="B2925" s="0" t="s">
        <v>50</v>
      </c>
      <c r="C2925" s="0" t="n">
        <v>2009</v>
      </c>
      <c r="D2925" s="0" t="s">
        <v>114</v>
      </c>
      <c r="E2925" s="0" t="s">
        <v>487</v>
      </c>
      <c r="F2925" s="0" t="n">
        <v>0.38</v>
      </c>
      <c r="G2925" s="0" t="n">
        <v>0.25</v>
      </c>
      <c r="H2925" s="0" t="n">
        <v>0</v>
      </c>
      <c r="I2925" s="0" t="n">
        <v>0.07</v>
      </c>
      <c r="J2925" s="0" t="n">
        <v>0.7</v>
      </c>
      <c r="M2925" s="0" t="s">
        <v>36</v>
      </c>
      <c r="N2925" s="0" t="s">
        <v>35</v>
      </c>
      <c r="P2925" s="0" t="n">
        <f aca="false">IF(AND(OR(Dashboard!$B$5="All",D2925=Dashboard!$B$5),OR(Dashboard!$D$5="All",N2925=Dashboard!$D$5),OR(AND(C2925&lt;&gt;"",C2925&gt;=Dashboard!$F$5,C2925&lt;=Dashboard!$H$5),AND(C2925="",Dashboard!$F$5&lt;=1980,Dashboard!$H$5&gt;=2016))),1,0)</f>
        <v>1</v>
      </c>
      <c r="Q2925" s="0" t="n">
        <f aca="false">J2925*P2925+ROW()*0.00000001</f>
        <v>0.70002925</v>
      </c>
    </row>
    <row r="2926" customFormat="false" ht="15" hidden="false" customHeight="false" outlineLevel="0" collapsed="false">
      <c r="A2926" s="0" t="s">
        <v>2397</v>
      </c>
      <c r="B2926" s="0" t="s">
        <v>164</v>
      </c>
      <c r="C2926" s="0" t="n">
        <v>2005</v>
      </c>
      <c r="D2926" s="0" t="s">
        <v>16</v>
      </c>
      <c r="E2926" s="0" t="s">
        <v>89</v>
      </c>
      <c r="F2926" s="0" t="n">
        <v>0.52</v>
      </c>
      <c r="G2926" s="0" t="n">
        <v>0</v>
      </c>
      <c r="H2926" s="0" t="n">
        <v>0.12</v>
      </c>
      <c r="I2926" s="0" t="n">
        <v>0.05</v>
      </c>
      <c r="J2926" s="0" t="n">
        <v>0.7</v>
      </c>
      <c r="K2926" s="0" t="n">
        <v>66</v>
      </c>
      <c r="L2926" s="0" t="n">
        <v>6.4</v>
      </c>
      <c r="M2926" s="0" t="s">
        <v>36</v>
      </c>
      <c r="N2926" s="0" t="s">
        <v>74</v>
      </c>
      <c r="O2926" s="0" t="s">
        <v>67</v>
      </c>
      <c r="P2926" s="0" t="n">
        <f aca="false">IF(AND(OR(Dashboard!$B$5="All",D2926=Dashboard!$B$5),OR(Dashboard!$D$5="All",N2926=Dashboard!$D$5),OR(AND(C2926&lt;&gt;"",C2926&gt;=Dashboard!$F$5,C2926&lt;=Dashboard!$H$5),AND(C2926="",Dashboard!$F$5&lt;=1980,Dashboard!$H$5&gt;=2016))),1,0)</f>
        <v>1</v>
      </c>
      <c r="Q2926" s="0" t="n">
        <f aca="false">J2926*P2926+ROW()*0.00000001</f>
        <v>0.70002926</v>
      </c>
    </row>
    <row r="2927" customFormat="false" ht="15" hidden="false" customHeight="false" outlineLevel="0" collapsed="false">
      <c r="A2927" s="0" t="s">
        <v>2398</v>
      </c>
      <c r="B2927" s="0" t="s">
        <v>76</v>
      </c>
      <c r="C2927" s="0" t="n">
        <v>2000</v>
      </c>
      <c r="D2927" s="0" t="s">
        <v>58</v>
      </c>
      <c r="E2927" s="0" t="s">
        <v>328</v>
      </c>
      <c r="F2927" s="0" t="n">
        <v>0.16</v>
      </c>
      <c r="G2927" s="0" t="n">
        <v>0.13</v>
      </c>
      <c r="H2927" s="0" t="n">
        <v>0.36</v>
      </c>
      <c r="I2927" s="0" t="n">
        <v>0.04</v>
      </c>
      <c r="J2927" s="0" t="n">
        <v>0.7</v>
      </c>
      <c r="K2927" s="0" t="n">
        <v>58</v>
      </c>
      <c r="L2927" s="0" t="n">
        <v>8.1</v>
      </c>
      <c r="M2927" s="0" t="s">
        <v>103</v>
      </c>
      <c r="N2927" s="0" t="s">
        <v>74</v>
      </c>
      <c r="O2927" s="0" t="s">
        <v>53</v>
      </c>
      <c r="P2927" s="0" t="n">
        <f aca="false">IF(AND(OR(Dashboard!$B$5="All",D2927=Dashboard!$B$5),OR(Dashboard!$D$5="All",N2927=Dashboard!$D$5),OR(AND(C2927&lt;&gt;"",C2927&gt;=Dashboard!$F$5,C2927&lt;=Dashboard!$H$5),AND(C2927="",Dashboard!$F$5&lt;=1980,Dashboard!$H$5&gt;=2016))),1,0)</f>
        <v>1</v>
      </c>
      <c r="Q2927" s="0" t="n">
        <f aca="false">J2927*P2927+ROW()*0.00000001</f>
        <v>0.70002927</v>
      </c>
    </row>
    <row r="2928" customFormat="false" ht="15" hidden="false" customHeight="false" outlineLevel="0" collapsed="false">
      <c r="A2928" s="0" t="s">
        <v>2399</v>
      </c>
      <c r="B2928" s="0" t="s">
        <v>70</v>
      </c>
      <c r="C2928" s="0" t="n">
        <v>2008</v>
      </c>
      <c r="D2928" s="0" t="s">
        <v>34</v>
      </c>
      <c r="E2928" s="0" t="s">
        <v>89</v>
      </c>
      <c r="F2928" s="0" t="n">
        <v>0.64</v>
      </c>
      <c r="G2928" s="0" t="n">
        <v>0</v>
      </c>
      <c r="H2928" s="0" t="n">
        <v>0</v>
      </c>
      <c r="I2928" s="0" t="n">
        <v>0.05</v>
      </c>
      <c r="J2928" s="0" t="n">
        <v>0.7</v>
      </c>
      <c r="K2928" s="0" t="n">
        <v>85</v>
      </c>
      <c r="L2928" s="0" t="n">
        <v>8.7</v>
      </c>
      <c r="M2928" s="0" t="s">
        <v>36</v>
      </c>
      <c r="N2928" s="0" t="s">
        <v>74</v>
      </c>
      <c r="O2928" s="0" t="s">
        <v>42</v>
      </c>
      <c r="P2928" s="0" t="n">
        <f aca="false">IF(AND(OR(Dashboard!$B$5="All",D2928=Dashboard!$B$5),OR(Dashboard!$D$5="All",N2928=Dashboard!$D$5),OR(AND(C2928&lt;&gt;"",C2928&gt;=Dashboard!$F$5,C2928&lt;=Dashboard!$H$5),AND(C2928="",Dashboard!$F$5&lt;=1980,Dashboard!$H$5&gt;=2016))),1,0)</f>
        <v>1</v>
      </c>
      <c r="Q2928" s="0" t="n">
        <f aca="false">J2928*P2928+ROW()*0.00000001</f>
        <v>0.70002928</v>
      </c>
    </row>
    <row r="2929" customFormat="false" ht="15" hidden="false" customHeight="false" outlineLevel="0" collapsed="false">
      <c r="A2929" s="0" t="s">
        <v>2400</v>
      </c>
      <c r="B2929" s="0" t="s">
        <v>76</v>
      </c>
      <c r="C2929" s="0" t="n">
        <v>2002</v>
      </c>
      <c r="D2929" s="0" t="s">
        <v>56</v>
      </c>
      <c r="E2929" s="0" t="s">
        <v>257</v>
      </c>
      <c r="F2929" s="0" t="n">
        <v>0.34</v>
      </c>
      <c r="G2929" s="0" t="n">
        <v>0.27</v>
      </c>
      <c r="H2929" s="0" t="n">
        <v>0</v>
      </c>
      <c r="I2929" s="0" t="n">
        <v>0.09</v>
      </c>
      <c r="J2929" s="0" t="n">
        <v>0.7</v>
      </c>
      <c r="K2929" s="0" t="n">
        <v>90</v>
      </c>
      <c r="L2929" s="0" t="n">
        <v>8.8</v>
      </c>
      <c r="M2929" s="0" t="s">
        <v>103</v>
      </c>
      <c r="N2929" s="0" t="s">
        <v>74</v>
      </c>
      <c r="O2929" s="0" t="s">
        <v>42</v>
      </c>
      <c r="P2929" s="0" t="n">
        <f aca="false">IF(AND(OR(Dashboard!$B$5="All",D2929=Dashboard!$B$5),OR(Dashboard!$D$5="All",N2929=Dashboard!$D$5),OR(AND(C2929&lt;&gt;"",C2929&gt;=Dashboard!$F$5,C2929&lt;=Dashboard!$H$5),AND(C2929="",Dashboard!$F$5&lt;=1980,Dashboard!$H$5&gt;=2016))),1,0)</f>
        <v>1</v>
      </c>
      <c r="Q2929" s="0" t="n">
        <f aca="false">J2929*P2929+ROW()*0.00000001</f>
        <v>0.70002929</v>
      </c>
    </row>
    <row r="2930" customFormat="false" ht="15" hidden="false" customHeight="false" outlineLevel="0" collapsed="false">
      <c r="A2930" s="0" t="s">
        <v>1634</v>
      </c>
      <c r="B2930" s="0" t="s">
        <v>64</v>
      </c>
      <c r="C2930" s="0" t="n">
        <v>2011</v>
      </c>
      <c r="D2930" s="0" t="s">
        <v>58</v>
      </c>
      <c r="E2930" s="0" t="s">
        <v>220</v>
      </c>
      <c r="F2930" s="0" t="n">
        <v>0.42</v>
      </c>
      <c r="G2930" s="0" t="n">
        <v>0.22</v>
      </c>
      <c r="H2930" s="0" t="n">
        <v>0</v>
      </c>
      <c r="I2930" s="0" t="n">
        <v>0.06</v>
      </c>
      <c r="J2930" s="0" t="n">
        <v>0.7</v>
      </c>
      <c r="K2930" s="0" t="n">
        <v>43</v>
      </c>
      <c r="L2930" s="0" t="n">
        <v>3.3</v>
      </c>
      <c r="M2930" s="0" t="s">
        <v>103</v>
      </c>
      <c r="N2930" s="0" t="s">
        <v>66</v>
      </c>
      <c r="O2930" s="0" t="s">
        <v>177</v>
      </c>
      <c r="P2930" s="0" t="n">
        <f aca="false">IF(AND(OR(Dashboard!$B$5="All",D2930=Dashboard!$B$5),OR(Dashboard!$D$5="All",N2930=Dashboard!$D$5),OR(AND(C2930&lt;&gt;"",C2930&gt;=Dashboard!$F$5,C2930&lt;=Dashboard!$H$5),AND(C2930="",Dashboard!$F$5&lt;=1980,Dashboard!$H$5&gt;=2016))),1,0)</f>
        <v>1</v>
      </c>
      <c r="Q2930" s="0" t="n">
        <f aca="false">J2930*P2930+ROW()*0.00000001</f>
        <v>0.7000293</v>
      </c>
    </row>
    <row r="2931" customFormat="false" ht="15" hidden="false" customHeight="false" outlineLevel="0" collapsed="false">
      <c r="A2931" s="0" t="s">
        <v>1858</v>
      </c>
      <c r="B2931" s="0" t="s">
        <v>64</v>
      </c>
      <c r="C2931" s="0" t="n">
        <v>2011</v>
      </c>
      <c r="D2931" s="0" t="s">
        <v>41</v>
      </c>
      <c r="E2931" s="0" t="s">
        <v>124</v>
      </c>
      <c r="F2931" s="0" t="n">
        <v>0.25</v>
      </c>
      <c r="G2931" s="0" t="n">
        <v>0.37</v>
      </c>
      <c r="H2931" s="0" t="n">
        <v>0</v>
      </c>
      <c r="I2931" s="0" t="n">
        <v>0.07</v>
      </c>
      <c r="J2931" s="0" t="n">
        <v>0.7</v>
      </c>
      <c r="K2931" s="0" t="n">
        <v>80</v>
      </c>
      <c r="L2931" s="0" t="n">
        <v>7.6</v>
      </c>
      <c r="M2931" s="0" t="s">
        <v>103</v>
      </c>
      <c r="N2931" s="0" t="s">
        <v>66</v>
      </c>
      <c r="O2931" s="0" t="s">
        <v>37</v>
      </c>
      <c r="P2931" s="0" t="n">
        <f aca="false">IF(AND(OR(Dashboard!$B$5="All",D2931=Dashboard!$B$5),OR(Dashboard!$D$5="All",N2931=Dashboard!$D$5),OR(AND(C2931&lt;&gt;"",C2931&gt;=Dashboard!$F$5,C2931&lt;=Dashboard!$H$5),AND(C2931="",Dashboard!$F$5&lt;=1980,Dashboard!$H$5&gt;=2016))),1,0)</f>
        <v>1</v>
      </c>
      <c r="Q2931" s="0" t="n">
        <f aca="false">J2931*P2931+ROW()*0.00000001</f>
        <v>0.70002931</v>
      </c>
    </row>
    <row r="2932" customFormat="false" ht="15" hidden="false" customHeight="false" outlineLevel="0" collapsed="false">
      <c r="A2932" s="0" t="s">
        <v>2401</v>
      </c>
      <c r="B2932" s="0" t="s">
        <v>85</v>
      </c>
      <c r="C2932" s="0" t="n">
        <v>2004</v>
      </c>
      <c r="D2932" s="0" t="s">
        <v>114</v>
      </c>
      <c r="E2932" s="0" t="s">
        <v>35</v>
      </c>
      <c r="F2932" s="0" t="n">
        <v>0.37</v>
      </c>
      <c r="G2932" s="0" t="n">
        <v>0.14</v>
      </c>
      <c r="H2932" s="0" t="n">
        <v>0.17</v>
      </c>
      <c r="I2932" s="0" t="n">
        <v>0.01</v>
      </c>
      <c r="J2932" s="0" t="n">
        <v>0.7</v>
      </c>
      <c r="K2932" s="0" t="n">
        <v>73</v>
      </c>
      <c r="L2932" s="0" t="n">
        <v>7.5</v>
      </c>
      <c r="M2932" s="0" t="s">
        <v>36</v>
      </c>
      <c r="N2932" s="0" t="s">
        <v>35</v>
      </c>
      <c r="O2932" s="0" t="s">
        <v>37</v>
      </c>
      <c r="P2932" s="0" t="n">
        <f aca="false">IF(AND(OR(Dashboard!$B$5="All",D2932=Dashboard!$B$5),OR(Dashboard!$D$5="All",N2932=Dashboard!$D$5),OR(AND(C2932&lt;&gt;"",C2932&gt;=Dashboard!$F$5,C2932&lt;=Dashboard!$H$5),AND(C2932="",Dashboard!$F$5&lt;=1980,Dashboard!$H$5&gt;=2016))),1,0)</f>
        <v>1</v>
      </c>
      <c r="Q2932" s="0" t="n">
        <f aca="false">J2932*P2932+ROW()*0.00000001</f>
        <v>0.70002932</v>
      </c>
    </row>
    <row r="2933" customFormat="false" ht="15" hidden="false" customHeight="false" outlineLevel="0" collapsed="false">
      <c r="A2933" s="0" t="s">
        <v>2402</v>
      </c>
      <c r="B2933" s="0" t="s">
        <v>78</v>
      </c>
      <c r="C2933" s="0" t="n">
        <v>1994</v>
      </c>
      <c r="D2933" s="0" t="s">
        <v>46</v>
      </c>
      <c r="E2933" s="0" t="s">
        <v>35</v>
      </c>
      <c r="F2933" s="0" t="n">
        <v>0</v>
      </c>
      <c r="G2933" s="0" t="n">
        <v>0</v>
      </c>
      <c r="H2933" s="0" t="n">
        <v>0.7</v>
      </c>
      <c r="I2933" s="0" t="n">
        <v>0</v>
      </c>
      <c r="J2933" s="0" t="n">
        <v>0.7</v>
      </c>
      <c r="N2933" s="0" t="s">
        <v>35</v>
      </c>
      <c r="P2933" s="0" t="n">
        <f aca="false">IF(AND(OR(Dashboard!$B$5="All",D2933=Dashboard!$B$5),OR(Dashboard!$D$5="All",N2933=Dashboard!$D$5),OR(AND(C2933&lt;&gt;"",C2933&gt;=Dashboard!$F$5,C2933&lt;=Dashboard!$H$5),AND(C2933="",Dashboard!$F$5&lt;=1980,Dashboard!$H$5&gt;=2016))),1,0)</f>
        <v>1</v>
      </c>
      <c r="Q2933" s="0" t="n">
        <f aca="false">J2933*P2933+ROW()*0.00000001</f>
        <v>0.70002933</v>
      </c>
    </row>
    <row r="2934" customFormat="false" ht="15" hidden="false" customHeight="false" outlineLevel="0" collapsed="false">
      <c r="A2934" s="0" t="s">
        <v>2403</v>
      </c>
      <c r="B2934" s="0" t="s">
        <v>85</v>
      </c>
      <c r="C2934" s="0" t="n">
        <v>2005</v>
      </c>
      <c r="D2934" s="0" t="s">
        <v>16</v>
      </c>
      <c r="E2934" s="0" t="s">
        <v>487</v>
      </c>
      <c r="F2934" s="0" t="n">
        <v>0.5</v>
      </c>
      <c r="G2934" s="0" t="n">
        <v>0.18</v>
      </c>
      <c r="H2934" s="0" t="n">
        <v>0</v>
      </c>
      <c r="I2934" s="0" t="n">
        <v>0.01</v>
      </c>
      <c r="J2934" s="0" t="n">
        <v>0.7</v>
      </c>
      <c r="K2934" s="0" t="n">
        <v>71</v>
      </c>
      <c r="M2934" s="0" t="s">
        <v>36</v>
      </c>
      <c r="N2934" s="0" t="s">
        <v>35</v>
      </c>
      <c r="O2934" s="0" t="s">
        <v>37</v>
      </c>
      <c r="P2934" s="0" t="n">
        <f aca="false">IF(AND(OR(Dashboard!$B$5="All",D2934=Dashboard!$B$5),OR(Dashboard!$D$5="All",N2934=Dashboard!$D$5),OR(AND(C2934&lt;&gt;"",C2934&gt;=Dashboard!$F$5,C2934&lt;=Dashboard!$H$5),AND(C2934="",Dashboard!$F$5&lt;=1980,Dashboard!$H$5&gt;=2016))),1,0)</f>
        <v>1</v>
      </c>
      <c r="Q2934" s="0" t="n">
        <f aca="false">J2934*P2934+ROW()*0.00000001</f>
        <v>0.70002934</v>
      </c>
    </row>
    <row r="2935" customFormat="false" ht="15" hidden="false" customHeight="false" outlineLevel="0" collapsed="false">
      <c r="A2935" s="0" t="s">
        <v>2404</v>
      </c>
      <c r="B2935" s="0" t="s">
        <v>70</v>
      </c>
      <c r="C2935" s="0" t="n">
        <v>2010</v>
      </c>
      <c r="D2935" s="0" t="s">
        <v>56</v>
      </c>
      <c r="E2935" s="0" t="s">
        <v>91</v>
      </c>
      <c r="F2935" s="0" t="n">
        <v>0.18</v>
      </c>
      <c r="G2935" s="0" t="n">
        <v>0.36</v>
      </c>
      <c r="H2935" s="0" t="n">
        <v>0.02</v>
      </c>
      <c r="I2935" s="0" t="n">
        <v>0.13</v>
      </c>
      <c r="J2935" s="0" t="n">
        <v>0.7</v>
      </c>
      <c r="K2935" s="0" t="n">
        <v>65</v>
      </c>
      <c r="L2935" s="0" t="n">
        <v>7.4</v>
      </c>
      <c r="M2935" s="0" t="s">
        <v>103</v>
      </c>
      <c r="N2935" s="0" t="s">
        <v>74</v>
      </c>
      <c r="O2935" s="0" t="s">
        <v>67</v>
      </c>
      <c r="P2935" s="0" t="n">
        <f aca="false">IF(AND(OR(Dashboard!$B$5="All",D2935=Dashboard!$B$5),OR(Dashboard!$D$5="All",N2935=Dashboard!$D$5),OR(AND(C2935&lt;&gt;"",C2935&gt;=Dashboard!$F$5,C2935&lt;=Dashboard!$H$5),AND(C2935="",Dashboard!$F$5&lt;=1980,Dashboard!$H$5&gt;=2016))),1,0)</f>
        <v>1</v>
      </c>
      <c r="Q2935" s="0" t="n">
        <f aca="false">J2935*P2935+ROW()*0.00000001</f>
        <v>0.70002935</v>
      </c>
    </row>
    <row r="2936" customFormat="false" ht="15" hidden="false" customHeight="false" outlineLevel="0" collapsed="false">
      <c r="A2936" s="0" t="s">
        <v>2405</v>
      </c>
      <c r="B2936" s="0" t="s">
        <v>159</v>
      </c>
      <c r="C2936" s="0" t="n">
        <v>1981</v>
      </c>
      <c r="D2936" s="0" t="s">
        <v>71</v>
      </c>
      <c r="E2936" s="0" t="s">
        <v>2406</v>
      </c>
      <c r="F2936" s="0" t="n">
        <v>0.65</v>
      </c>
      <c r="G2936" s="0" t="n">
        <v>0.04</v>
      </c>
      <c r="H2936" s="0" t="n">
        <v>0</v>
      </c>
      <c r="I2936" s="0" t="n">
        <v>0.01</v>
      </c>
      <c r="J2936" s="0" t="n">
        <v>0.69</v>
      </c>
      <c r="N2936" s="0" t="s">
        <v>161</v>
      </c>
      <c r="P2936" s="0" t="n">
        <f aca="false">IF(AND(OR(Dashboard!$B$5="All",D2936=Dashboard!$B$5),OR(Dashboard!$D$5="All",N2936=Dashboard!$D$5),OR(AND(C2936&lt;&gt;"",C2936&gt;=Dashboard!$F$5,C2936&lt;=Dashboard!$H$5),AND(C2936="",Dashboard!$F$5&lt;=1980,Dashboard!$H$5&gt;=2016))),1,0)</f>
        <v>1</v>
      </c>
      <c r="Q2936" s="0" t="n">
        <f aca="false">J2936*P2936+ROW()*0.00000001</f>
        <v>0.69002936</v>
      </c>
    </row>
    <row r="2937" customFormat="false" ht="15" hidden="false" customHeight="false" outlineLevel="0" collapsed="false">
      <c r="A2937" s="0" t="s">
        <v>1981</v>
      </c>
      <c r="B2937" s="0" t="s">
        <v>94</v>
      </c>
      <c r="C2937" s="0" t="n">
        <v>2015</v>
      </c>
      <c r="D2937" s="0" t="s">
        <v>114</v>
      </c>
      <c r="E2937" s="0" t="s">
        <v>1982</v>
      </c>
      <c r="F2937" s="0" t="n">
        <v>0.25</v>
      </c>
      <c r="G2937" s="0" t="n">
        <v>0.33</v>
      </c>
      <c r="H2937" s="0" t="n">
        <v>0</v>
      </c>
      <c r="I2937" s="0" t="n">
        <v>0.11</v>
      </c>
      <c r="J2937" s="0" t="n">
        <v>0.69</v>
      </c>
      <c r="N2937" s="0" t="s">
        <v>74</v>
      </c>
      <c r="P2937" s="0" t="n">
        <f aca="false">IF(AND(OR(Dashboard!$B$5="All",D2937=Dashboard!$B$5),OR(Dashboard!$D$5="All",N2937=Dashboard!$D$5),OR(AND(C2937&lt;&gt;"",C2937&gt;=Dashboard!$F$5,C2937&lt;=Dashboard!$H$5),AND(C2937="",Dashboard!$F$5&lt;=1980,Dashboard!$H$5&gt;=2016))),1,0)</f>
        <v>1</v>
      </c>
      <c r="Q2937" s="0" t="n">
        <f aca="false">J2937*P2937+ROW()*0.00000001</f>
        <v>0.69002937</v>
      </c>
    </row>
    <row r="2938" customFormat="false" ht="15" hidden="false" customHeight="false" outlineLevel="0" collapsed="false">
      <c r="A2938" s="0" t="s">
        <v>2407</v>
      </c>
      <c r="B2938" s="0" t="s">
        <v>117</v>
      </c>
      <c r="C2938" s="0" t="n">
        <v>1997</v>
      </c>
      <c r="D2938" s="0" t="s">
        <v>41</v>
      </c>
      <c r="E2938" s="0" t="s">
        <v>142</v>
      </c>
      <c r="F2938" s="0" t="n">
        <v>0.39</v>
      </c>
      <c r="G2938" s="0" t="n">
        <v>0.26</v>
      </c>
      <c r="H2938" s="0" t="n">
        <v>0</v>
      </c>
      <c r="I2938" s="0" t="n">
        <v>0.05</v>
      </c>
      <c r="J2938" s="0" t="n">
        <v>0.69</v>
      </c>
      <c r="N2938" s="0" t="s">
        <v>74</v>
      </c>
      <c r="P2938" s="0" t="n">
        <f aca="false">IF(AND(OR(Dashboard!$B$5="All",D2938=Dashboard!$B$5),OR(Dashboard!$D$5="All",N2938=Dashboard!$D$5),OR(AND(C2938&lt;&gt;"",C2938&gt;=Dashboard!$F$5,C2938&lt;=Dashboard!$H$5),AND(C2938="",Dashboard!$F$5&lt;=1980,Dashboard!$H$5&gt;=2016))),1,0)</f>
        <v>1</v>
      </c>
      <c r="Q2938" s="0" t="n">
        <f aca="false">J2938*P2938+ROW()*0.00000001</f>
        <v>0.69002938</v>
      </c>
    </row>
    <row r="2939" customFormat="false" ht="15" hidden="false" customHeight="false" outlineLevel="0" collapsed="false">
      <c r="A2939" s="0" t="s">
        <v>2408</v>
      </c>
      <c r="B2939" s="0" t="s">
        <v>164</v>
      </c>
      <c r="C2939" s="0" t="n">
        <v>2007</v>
      </c>
      <c r="D2939" s="0" t="s">
        <v>71</v>
      </c>
      <c r="E2939" s="0" t="s">
        <v>220</v>
      </c>
      <c r="F2939" s="0" t="n">
        <v>0.26</v>
      </c>
      <c r="G2939" s="0" t="n">
        <v>0</v>
      </c>
      <c r="H2939" s="0" t="n">
        <v>0.26</v>
      </c>
      <c r="I2939" s="0" t="n">
        <v>0.17</v>
      </c>
      <c r="J2939" s="0" t="n">
        <v>0.69</v>
      </c>
      <c r="K2939" s="0" t="n">
        <v>65</v>
      </c>
      <c r="L2939" s="0" t="n">
        <v>7.5</v>
      </c>
      <c r="M2939" s="0" t="s">
        <v>103</v>
      </c>
      <c r="N2939" s="0" t="s">
        <v>74</v>
      </c>
      <c r="O2939" s="0" t="s">
        <v>67</v>
      </c>
      <c r="P2939" s="0" t="n">
        <f aca="false">IF(AND(OR(Dashboard!$B$5="All",D2939=Dashboard!$B$5),OR(Dashboard!$D$5="All",N2939=Dashboard!$D$5),OR(AND(C2939&lt;&gt;"",C2939&gt;=Dashboard!$F$5,C2939&lt;=Dashboard!$H$5),AND(C2939="",Dashboard!$F$5&lt;=1980,Dashboard!$H$5&gt;=2016))),1,0)</f>
        <v>1</v>
      </c>
      <c r="Q2939" s="0" t="n">
        <f aca="false">J2939*P2939+ROW()*0.00000001</f>
        <v>0.69002939</v>
      </c>
    </row>
    <row r="2940" customFormat="false" ht="15" hidden="false" customHeight="false" outlineLevel="0" collapsed="false">
      <c r="A2940" s="0" t="s">
        <v>2409</v>
      </c>
      <c r="B2940" s="0" t="s">
        <v>33</v>
      </c>
      <c r="C2940" s="0" t="n">
        <v>2009</v>
      </c>
      <c r="D2940" s="0" t="s">
        <v>52</v>
      </c>
      <c r="E2940" s="0" t="s">
        <v>243</v>
      </c>
      <c r="F2940" s="0" t="n">
        <v>0.41</v>
      </c>
      <c r="G2940" s="0" t="n">
        <v>0.22</v>
      </c>
      <c r="H2940" s="0" t="n">
        <v>0</v>
      </c>
      <c r="I2940" s="0" t="n">
        <v>0.06</v>
      </c>
      <c r="J2940" s="0" t="n">
        <v>0.69</v>
      </c>
      <c r="K2940" s="0" t="n">
        <v>70</v>
      </c>
      <c r="L2940" s="0" t="n">
        <v>6.8</v>
      </c>
      <c r="M2940" s="0" t="s">
        <v>125</v>
      </c>
      <c r="N2940" s="0" t="s">
        <v>35</v>
      </c>
      <c r="O2940" s="0" t="s">
        <v>67</v>
      </c>
      <c r="P2940" s="0" t="n">
        <f aca="false">IF(AND(OR(Dashboard!$B$5="All",D2940=Dashboard!$B$5),OR(Dashboard!$D$5="All",N2940=Dashboard!$D$5),OR(AND(C2940&lt;&gt;"",C2940&gt;=Dashboard!$F$5,C2940&lt;=Dashboard!$H$5),AND(C2940="",Dashboard!$F$5&lt;=1980,Dashboard!$H$5&gt;=2016))),1,0)</f>
        <v>1</v>
      </c>
      <c r="Q2940" s="0" t="n">
        <f aca="false">J2940*P2940+ROW()*0.00000001</f>
        <v>0.6900294</v>
      </c>
    </row>
    <row r="2941" customFormat="false" ht="15" hidden="false" customHeight="false" outlineLevel="0" collapsed="false">
      <c r="A2941" s="0" t="s">
        <v>572</v>
      </c>
      <c r="B2941" s="0" t="s">
        <v>184</v>
      </c>
      <c r="C2941" s="0" t="n">
        <v>2012</v>
      </c>
      <c r="D2941" s="0" t="s">
        <v>46</v>
      </c>
      <c r="E2941" s="0" t="s">
        <v>35</v>
      </c>
      <c r="F2941" s="0" t="n">
        <v>0.24</v>
      </c>
      <c r="G2941" s="0" t="n">
        <v>0.19</v>
      </c>
      <c r="H2941" s="0" t="n">
        <v>0.22</v>
      </c>
      <c r="I2941" s="0" t="n">
        <v>0.04</v>
      </c>
      <c r="J2941" s="0" t="n">
        <v>0.69</v>
      </c>
      <c r="N2941" s="0" t="s">
        <v>35</v>
      </c>
      <c r="P2941" s="0" t="n">
        <f aca="false">IF(AND(OR(Dashboard!$B$5="All",D2941=Dashboard!$B$5),OR(Dashboard!$D$5="All",N2941=Dashboard!$D$5),OR(AND(C2941&lt;&gt;"",C2941&gt;=Dashboard!$F$5,C2941&lt;=Dashboard!$H$5),AND(C2941="",Dashboard!$F$5&lt;=1980,Dashboard!$H$5&gt;=2016))),1,0)</f>
        <v>1</v>
      </c>
      <c r="Q2941" s="0" t="n">
        <f aca="false">J2941*P2941+ROW()*0.00000001</f>
        <v>0.69002941</v>
      </c>
    </row>
    <row r="2942" customFormat="false" ht="15" hidden="false" customHeight="false" outlineLevel="0" collapsed="false">
      <c r="A2942" s="0" t="s">
        <v>2410</v>
      </c>
      <c r="B2942" s="0" t="s">
        <v>144</v>
      </c>
      <c r="C2942" s="0" t="n">
        <v>2005</v>
      </c>
      <c r="D2942" s="0" t="s">
        <v>56</v>
      </c>
      <c r="E2942" s="0" t="s">
        <v>65</v>
      </c>
      <c r="F2942" s="0" t="n">
        <v>0.54</v>
      </c>
      <c r="G2942" s="0" t="n">
        <v>0.13</v>
      </c>
      <c r="H2942" s="0" t="n">
        <v>0</v>
      </c>
      <c r="I2942" s="0" t="n">
        <v>0.02</v>
      </c>
      <c r="J2942" s="0" t="n">
        <v>0.69</v>
      </c>
      <c r="K2942" s="0" t="n">
        <v>89</v>
      </c>
      <c r="L2942" s="0" t="n">
        <v>7.4</v>
      </c>
      <c r="M2942" s="0" t="s">
        <v>73</v>
      </c>
      <c r="N2942" s="0" t="s">
        <v>66</v>
      </c>
      <c r="O2942" s="0" t="s">
        <v>42</v>
      </c>
      <c r="P2942" s="0" t="n">
        <f aca="false">IF(AND(OR(Dashboard!$B$5="All",D2942=Dashboard!$B$5),OR(Dashboard!$D$5="All",N2942=Dashboard!$D$5),OR(AND(C2942&lt;&gt;"",C2942&gt;=Dashboard!$F$5,C2942&lt;=Dashboard!$H$5),AND(C2942="",Dashboard!$F$5&lt;=1980,Dashboard!$H$5&gt;=2016))),1,0)</f>
        <v>1</v>
      </c>
      <c r="Q2942" s="0" t="n">
        <f aca="false">J2942*P2942+ROW()*0.00000001</f>
        <v>0.69002942</v>
      </c>
    </row>
    <row r="2943" customFormat="false" ht="15" hidden="false" customHeight="false" outlineLevel="0" collapsed="false">
      <c r="A2943" s="0" t="s">
        <v>2411</v>
      </c>
      <c r="B2943" s="0" t="s">
        <v>76</v>
      </c>
      <c r="C2943" s="0" t="n">
        <v>2005</v>
      </c>
      <c r="D2943" s="0" t="s">
        <v>71</v>
      </c>
      <c r="E2943" s="0" t="s">
        <v>649</v>
      </c>
      <c r="F2943" s="0" t="n">
        <v>0.58</v>
      </c>
      <c r="G2943" s="0" t="n">
        <v>0.02</v>
      </c>
      <c r="H2943" s="0" t="n">
        <v>0</v>
      </c>
      <c r="I2943" s="0" t="n">
        <v>0.09</v>
      </c>
      <c r="J2943" s="0" t="n">
        <v>0.69</v>
      </c>
      <c r="K2943" s="0" t="n">
        <v>77</v>
      </c>
      <c r="L2943" s="0" t="n">
        <v>8.6</v>
      </c>
      <c r="M2943" s="0" t="s">
        <v>73</v>
      </c>
      <c r="N2943" s="0" t="s">
        <v>74</v>
      </c>
      <c r="O2943" s="0" t="s">
        <v>37</v>
      </c>
      <c r="P2943" s="0" t="n">
        <f aca="false">IF(AND(OR(Dashboard!$B$5="All",D2943=Dashboard!$B$5),OR(Dashboard!$D$5="All",N2943=Dashboard!$D$5),OR(AND(C2943&lt;&gt;"",C2943&gt;=Dashboard!$F$5,C2943&lt;=Dashboard!$H$5),AND(C2943="",Dashboard!$F$5&lt;=1980,Dashboard!$H$5&gt;=2016))),1,0)</f>
        <v>1</v>
      </c>
      <c r="Q2943" s="0" t="n">
        <f aca="false">J2943*P2943+ROW()*0.00000001</f>
        <v>0.69002943</v>
      </c>
    </row>
    <row r="2944" customFormat="false" ht="15" hidden="false" customHeight="false" outlineLevel="0" collapsed="false">
      <c r="A2944" s="0" t="s">
        <v>2412</v>
      </c>
      <c r="B2944" s="0" t="s">
        <v>70</v>
      </c>
      <c r="C2944" s="0" t="n">
        <v>2009</v>
      </c>
      <c r="D2944" s="0" t="s">
        <v>56</v>
      </c>
      <c r="E2944" s="0" t="s">
        <v>91</v>
      </c>
      <c r="F2944" s="0" t="n">
        <v>0.28</v>
      </c>
      <c r="G2944" s="0" t="n">
        <v>0.3</v>
      </c>
      <c r="H2944" s="0" t="n">
        <v>0</v>
      </c>
      <c r="I2944" s="0" t="n">
        <v>0.12</v>
      </c>
      <c r="J2944" s="0" t="n">
        <v>0.69</v>
      </c>
      <c r="N2944" s="0" t="s">
        <v>74</v>
      </c>
      <c r="P2944" s="0" t="n">
        <f aca="false">IF(AND(OR(Dashboard!$B$5="All",D2944=Dashboard!$B$5),OR(Dashboard!$D$5="All",N2944=Dashboard!$D$5),OR(AND(C2944&lt;&gt;"",C2944&gt;=Dashboard!$F$5,C2944&lt;=Dashboard!$H$5),AND(C2944="",Dashboard!$F$5&lt;=1980,Dashboard!$H$5&gt;=2016))),1,0)</f>
        <v>1</v>
      </c>
      <c r="Q2944" s="0" t="n">
        <f aca="false">J2944*P2944+ROW()*0.00000001</f>
        <v>0.69002944</v>
      </c>
    </row>
    <row r="2945" customFormat="false" ht="15" hidden="false" customHeight="false" outlineLevel="0" collapsed="false">
      <c r="A2945" s="0" t="s">
        <v>1981</v>
      </c>
      <c r="B2945" s="0" t="s">
        <v>70</v>
      </c>
      <c r="C2945" s="0" t="n">
        <v>2015</v>
      </c>
      <c r="D2945" s="0" t="s">
        <v>114</v>
      </c>
      <c r="E2945" s="0" t="s">
        <v>1982</v>
      </c>
      <c r="F2945" s="0" t="n">
        <v>0.27</v>
      </c>
      <c r="G2945" s="0" t="n">
        <v>0.31</v>
      </c>
      <c r="H2945" s="0" t="n">
        <v>0</v>
      </c>
      <c r="I2945" s="0" t="n">
        <v>0.11</v>
      </c>
      <c r="J2945" s="0" t="n">
        <v>0.69</v>
      </c>
      <c r="N2945" s="0" t="s">
        <v>74</v>
      </c>
      <c r="P2945" s="0" t="n">
        <f aca="false">IF(AND(OR(Dashboard!$B$5="All",D2945=Dashboard!$B$5),OR(Dashboard!$D$5="All",N2945=Dashboard!$D$5),OR(AND(C2945&lt;&gt;"",C2945&gt;=Dashboard!$F$5,C2945&lt;=Dashboard!$H$5),AND(C2945="",Dashboard!$F$5&lt;=1980,Dashboard!$H$5&gt;=2016))),1,0)</f>
        <v>1</v>
      </c>
      <c r="Q2945" s="0" t="n">
        <f aca="false">J2945*P2945+ROW()*0.00000001</f>
        <v>0.69002945</v>
      </c>
    </row>
    <row r="2946" customFormat="false" ht="15" hidden="false" customHeight="false" outlineLevel="0" collapsed="false">
      <c r="A2946" s="0" t="s">
        <v>147</v>
      </c>
      <c r="B2946" s="0" t="s">
        <v>33</v>
      </c>
      <c r="C2946" s="0" t="n">
        <v>2012</v>
      </c>
      <c r="D2946" s="0" t="s">
        <v>71</v>
      </c>
      <c r="E2946" s="0" t="s">
        <v>142</v>
      </c>
      <c r="F2946" s="0" t="n">
        <v>0.18</v>
      </c>
      <c r="G2946" s="0" t="n">
        <v>0.44</v>
      </c>
      <c r="H2946" s="0" t="n">
        <v>0</v>
      </c>
      <c r="I2946" s="0" t="n">
        <v>0.07</v>
      </c>
      <c r="J2946" s="0" t="n">
        <v>0.69</v>
      </c>
      <c r="L2946" s="0" t="n">
        <v>1.6</v>
      </c>
      <c r="M2946" s="0" t="s">
        <v>36</v>
      </c>
      <c r="N2946" s="0" t="s">
        <v>35</v>
      </c>
      <c r="P2946" s="0" t="n">
        <f aca="false">IF(AND(OR(Dashboard!$B$5="All",D2946=Dashboard!$B$5),OR(Dashboard!$D$5="All",N2946=Dashboard!$D$5),OR(AND(C2946&lt;&gt;"",C2946&gt;=Dashboard!$F$5,C2946&lt;=Dashboard!$H$5),AND(C2946="",Dashboard!$F$5&lt;=1980,Dashboard!$H$5&gt;=2016))),1,0)</f>
        <v>1</v>
      </c>
      <c r="Q2946" s="0" t="n">
        <f aca="false">J2946*P2946+ROW()*0.00000001</f>
        <v>0.69002946</v>
      </c>
    </row>
    <row r="2947" customFormat="false" ht="15" hidden="false" customHeight="false" outlineLevel="0" collapsed="false">
      <c r="A2947" s="0" t="s">
        <v>1381</v>
      </c>
      <c r="B2947" s="0" t="s">
        <v>97</v>
      </c>
      <c r="C2947" s="0" t="n">
        <v>2014</v>
      </c>
      <c r="D2947" s="0" t="s">
        <v>71</v>
      </c>
      <c r="E2947" s="0" t="s">
        <v>243</v>
      </c>
      <c r="F2947" s="0" t="n">
        <v>0.28</v>
      </c>
      <c r="G2947" s="0" t="n">
        <v>0.31</v>
      </c>
      <c r="H2947" s="0" t="n">
        <v>0.05</v>
      </c>
      <c r="I2947" s="0" t="n">
        <v>0.05</v>
      </c>
      <c r="J2947" s="0" t="n">
        <v>0.69</v>
      </c>
      <c r="L2947" s="0" t="n">
        <v>5.4</v>
      </c>
      <c r="M2947" s="0" t="s">
        <v>125</v>
      </c>
      <c r="N2947" s="0" t="s">
        <v>35</v>
      </c>
      <c r="P2947" s="0" t="n">
        <f aca="false">IF(AND(OR(Dashboard!$B$5="All",D2947=Dashboard!$B$5),OR(Dashboard!$D$5="All",N2947=Dashboard!$D$5),OR(AND(C2947&lt;&gt;"",C2947&gt;=Dashboard!$F$5,C2947&lt;=Dashboard!$H$5),AND(C2947="",Dashboard!$F$5&lt;=1980,Dashboard!$H$5&gt;=2016))),1,0)</f>
        <v>1</v>
      </c>
      <c r="Q2947" s="0" t="n">
        <f aca="false">J2947*P2947+ROW()*0.00000001</f>
        <v>0.69002947</v>
      </c>
    </row>
    <row r="2948" customFormat="false" ht="15" hidden="false" customHeight="false" outlineLevel="0" collapsed="false">
      <c r="A2948" s="0" t="s">
        <v>2413</v>
      </c>
      <c r="B2948" s="0" t="s">
        <v>64</v>
      </c>
      <c r="C2948" s="0" t="n">
        <v>2010</v>
      </c>
      <c r="D2948" s="0" t="s">
        <v>34</v>
      </c>
      <c r="E2948" s="0" t="s">
        <v>124</v>
      </c>
      <c r="F2948" s="0" t="n">
        <v>0.38</v>
      </c>
      <c r="G2948" s="0" t="n">
        <v>0.25</v>
      </c>
      <c r="H2948" s="0" t="n">
        <v>0</v>
      </c>
      <c r="I2948" s="0" t="n">
        <v>0.06</v>
      </c>
      <c r="J2948" s="0" t="n">
        <v>0.69</v>
      </c>
      <c r="K2948" s="0" t="n">
        <v>40</v>
      </c>
      <c r="L2948" s="0" t="n">
        <v>4.4</v>
      </c>
      <c r="M2948" s="0" t="s">
        <v>103</v>
      </c>
      <c r="N2948" s="0" t="s">
        <v>66</v>
      </c>
      <c r="O2948" s="0" t="s">
        <v>177</v>
      </c>
      <c r="P2948" s="0" t="n">
        <f aca="false">IF(AND(OR(Dashboard!$B$5="All",D2948=Dashboard!$B$5),OR(Dashboard!$D$5="All",N2948=Dashboard!$D$5),OR(AND(C2948&lt;&gt;"",C2948&gt;=Dashboard!$F$5,C2948&lt;=Dashboard!$H$5),AND(C2948="",Dashboard!$F$5&lt;=1980,Dashboard!$H$5&gt;=2016))),1,0)</f>
        <v>1</v>
      </c>
      <c r="Q2948" s="0" t="n">
        <f aca="false">J2948*P2948+ROW()*0.00000001</f>
        <v>0.69002948</v>
      </c>
    </row>
    <row r="2949" customFormat="false" ht="15" hidden="false" customHeight="false" outlineLevel="0" collapsed="false">
      <c r="A2949" s="0" t="s">
        <v>2414</v>
      </c>
      <c r="B2949" s="0" t="s">
        <v>164</v>
      </c>
      <c r="C2949" s="0" t="n">
        <v>2006</v>
      </c>
      <c r="D2949" s="0" t="s">
        <v>41</v>
      </c>
      <c r="E2949" s="0" t="s">
        <v>418</v>
      </c>
      <c r="F2949" s="0" t="n">
        <v>0.64</v>
      </c>
      <c r="G2949" s="0" t="n">
        <v>0</v>
      </c>
      <c r="H2949" s="0" t="n">
        <v>0</v>
      </c>
      <c r="I2949" s="0" t="n">
        <v>0.05</v>
      </c>
      <c r="J2949" s="0" t="n">
        <v>0.69</v>
      </c>
      <c r="K2949" s="0" t="n">
        <v>68</v>
      </c>
      <c r="L2949" s="0" t="n">
        <v>8.1</v>
      </c>
      <c r="M2949" s="0" t="s">
        <v>36</v>
      </c>
      <c r="N2949" s="0" t="s">
        <v>74</v>
      </c>
      <c r="O2949" s="0" t="s">
        <v>67</v>
      </c>
      <c r="P2949" s="0" t="n">
        <f aca="false">IF(AND(OR(Dashboard!$B$5="All",D2949=Dashboard!$B$5),OR(Dashboard!$D$5="All",N2949=Dashboard!$D$5),OR(AND(C2949&lt;&gt;"",C2949&gt;=Dashboard!$F$5,C2949&lt;=Dashboard!$H$5),AND(C2949="",Dashboard!$F$5&lt;=1980,Dashboard!$H$5&gt;=2016))),1,0)</f>
        <v>1</v>
      </c>
      <c r="Q2949" s="0" t="n">
        <f aca="false">J2949*P2949+ROW()*0.00000001</f>
        <v>0.69002949</v>
      </c>
    </row>
    <row r="2950" customFormat="false" ht="15" hidden="false" customHeight="false" outlineLevel="0" collapsed="false">
      <c r="A2950" s="0" t="s">
        <v>2415</v>
      </c>
      <c r="B2950" s="0" t="s">
        <v>85</v>
      </c>
      <c r="C2950" s="0" t="n">
        <v>2004</v>
      </c>
      <c r="D2950" s="0" t="s">
        <v>52</v>
      </c>
      <c r="E2950" s="0" t="s">
        <v>35</v>
      </c>
      <c r="F2950" s="0" t="n">
        <v>0.5</v>
      </c>
      <c r="G2950" s="0" t="n">
        <v>0.18</v>
      </c>
      <c r="H2950" s="0" t="n">
        <v>0</v>
      </c>
      <c r="I2950" s="0" t="n">
        <v>0.01</v>
      </c>
      <c r="J2950" s="0" t="n">
        <v>0.69</v>
      </c>
      <c r="K2950" s="0" t="n">
        <v>62</v>
      </c>
      <c r="L2950" s="0" t="n">
        <v>4.9</v>
      </c>
      <c r="M2950" s="0" t="s">
        <v>36</v>
      </c>
      <c r="N2950" s="0" t="s">
        <v>35</v>
      </c>
      <c r="O2950" s="0" t="s">
        <v>67</v>
      </c>
      <c r="P2950" s="0" t="n">
        <f aca="false">IF(AND(OR(Dashboard!$B$5="All",D2950=Dashboard!$B$5),OR(Dashboard!$D$5="All",N2950=Dashboard!$D$5),OR(AND(C2950&lt;&gt;"",C2950&gt;=Dashboard!$F$5,C2950&lt;=Dashboard!$H$5),AND(C2950="",Dashboard!$F$5&lt;=1980,Dashboard!$H$5&gt;=2016))),1,0)</f>
        <v>1</v>
      </c>
      <c r="Q2950" s="0" t="n">
        <f aca="false">J2950*P2950+ROW()*0.00000001</f>
        <v>0.6900295</v>
      </c>
    </row>
    <row r="2951" customFormat="false" ht="15" hidden="false" customHeight="false" outlineLevel="0" collapsed="false">
      <c r="A2951" s="0" t="s">
        <v>2416</v>
      </c>
      <c r="B2951" s="0" t="s">
        <v>39</v>
      </c>
      <c r="C2951" s="0" t="n">
        <v>1984</v>
      </c>
      <c r="D2951" s="0" t="s">
        <v>16</v>
      </c>
      <c r="E2951" s="0" t="s">
        <v>328</v>
      </c>
      <c r="F2951" s="0" t="n">
        <v>0</v>
      </c>
      <c r="G2951" s="0" t="n">
        <v>0</v>
      </c>
      <c r="H2951" s="0" t="n">
        <v>0.69</v>
      </c>
      <c r="I2951" s="0" t="n">
        <v>0</v>
      </c>
      <c r="J2951" s="0" t="n">
        <v>0.69</v>
      </c>
      <c r="N2951" s="0" t="s">
        <v>35</v>
      </c>
      <c r="P2951" s="0" t="n">
        <f aca="false">IF(AND(OR(Dashboard!$B$5="All",D2951=Dashboard!$B$5),OR(Dashboard!$D$5="All",N2951=Dashboard!$D$5),OR(AND(C2951&lt;&gt;"",C2951&gt;=Dashboard!$F$5,C2951&lt;=Dashboard!$H$5),AND(C2951="",Dashboard!$F$5&lt;=1980,Dashboard!$H$5&gt;=2016))),1,0)</f>
        <v>1</v>
      </c>
      <c r="Q2951" s="0" t="n">
        <f aca="false">J2951*P2951+ROW()*0.00000001</f>
        <v>0.69002951</v>
      </c>
    </row>
    <row r="2952" customFormat="false" ht="15" hidden="false" customHeight="false" outlineLevel="0" collapsed="false">
      <c r="A2952" s="0" t="s">
        <v>2417</v>
      </c>
      <c r="B2952" s="0" t="s">
        <v>78</v>
      </c>
      <c r="C2952" s="0" t="n">
        <v>1993</v>
      </c>
      <c r="D2952" s="0" t="s">
        <v>34</v>
      </c>
      <c r="E2952" s="0" t="s">
        <v>328</v>
      </c>
      <c r="F2952" s="0" t="n">
        <v>0</v>
      </c>
      <c r="G2952" s="0" t="n">
        <v>0</v>
      </c>
      <c r="H2952" s="0" t="n">
        <v>0.69</v>
      </c>
      <c r="I2952" s="0" t="n">
        <v>0</v>
      </c>
      <c r="J2952" s="0" t="n">
        <v>0.69</v>
      </c>
      <c r="N2952" s="0" t="s">
        <v>35</v>
      </c>
      <c r="P2952" s="0" t="n">
        <f aca="false">IF(AND(OR(Dashboard!$B$5="All",D2952=Dashboard!$B$5),OR(Dashboard!$D$5="All",N2952=Dashboard!$D$5),OR(AND(C2952&lt;&gt;"",C2952&gt;=Dashboard!$F$5,C2952&lt;=Dashboard!$H$5),AND(C2952="",Dashboard!$F$5&lt;=1980,Dashboard!$H$5&gt;=2016))),1,0)</f>
        <v>1</v>
      </c>
      <c r="Q2952" s="0" t="n">
        <f aca="false">J2952*P2952+ROW()*0.00000001</f>
        <v>0.69002952</v>
      </c>
    </row>
    <row r="2953" customFormat="false" ht="15" hidden="false" customHeight="false" outlineLevel="0" collapsed="false">
      <c r="A2953" s="0" t="s">
        <v>499</v>
      </c>
      <c r="B2953" s="0" t="s">
        <v>186</v>
      </c>
      <c r="C2953" s="0" t="n">
        <v>2003</v>
      </c>
      <c r="D2953" s="0" t="s">
        <v>102</v>
      </c>
      <c r="E2953" s="0" t="s">
        <v>160</v>
      </c>
      <c r="F2953" s="0" t="n">
        <v>0.53</v>
      </c>
      <c r="G2953" s="0" t="n">
        <v>0.14</v>
      </c>
      <c r="H2953" s="0" t="n">
        <v>0</v>
      </c>
      <c r="I2953" s="0" t="n">
        <v>0.02</v>
      </c>
      <c r="J2953" s="0" t="n">
        <v>0.69</v>
      </c>
      <c r="K2953" s="0" t="n">
        <v>65</v>
      </c>
      <c r="L2953" s="0" t="n">
        <v>6.3</v>
      </c>
      <c r="M2953" s="0" t="s">
        <v>103</v>
      </c>
      <c r="N2953" s="0" t="s">
        <v>35</v>
      </c>
      <c r="O2953" s="0" t="s">
        <v>67</v>
      </c>
      <c r="P2953" s="0" t="n">
        <f aca="false">IF(AND(OR(Dashboard!$B$5="All",D2953=Dashboard!$B$5),OR(Dashboard!$D$5="All",N2953=Dashboard!$D$5),OR(AND(C2953&lt;&gt;"",C2953&gt;=Dashboard!$F$5,C2953&lt;=Dashboard!$H$5),AND(C2953="",Dashboard!$F$5&lt;=1980,Dashboard!$H$5&gt;=2016))),1,0)</f>
        <v>1</v>
      </c>
      <c r="Q2953" s="0" t="n">
        <f aca="false">J2953*P2953+ROW()*0.00000001</f>
        <v>0.69002953</v>
      </c>
    </row>
    <row r="2954" customFormat="false" ht="15" hidden="false" customHeight="false" outlineLevel="0" collapsed="false">
      <c r="A2954" s="0" t="s">
        <v>2418</v>
      </c>
      <c r="B2954" s="0" t="s">
        <v>117</v>
      </c>
      <c r="C2954" s="0" t="n">
        <v>1998</v>
      </c>
      <c r="D2954" s="0" t="s">
        <v>34</v>
      </c>
      <c r="E2954" s="0" t="s">
        <v>89</v>
      </c>
      <c r="F2954" s="0" t="n">
        <v>0.38</v>
      </c>
      <c r="G2954" s="0" t="n">
        <v>0.26</v>
      </c>
      <c r="H2954" s="0" t="n">
        <v>0</v>
      </c>
      <c r="I2954" s="0" t="n">
        <v>0.05</v>
      </c>
      <c r="J2954" s="0" t="n">
        <v>0.69</v>
      </c>
      <c r="N2954" s="0" t="s">
        <v>74</v>
      </c>
      <c r="P2954" s="0" t="n">
        <f aca="false">IF(AND(OR(Dashboard!$B$5="All",D2954=Dashboard!$B$5),OR(Dashboard!$D$5="All",N2954=Dashboard!$D$5),OR(AND(C2954&lt;&gt;"",C2954&gt;=Dashboard!$F$5,C2954&lt;=Dashboard!$H$5),AND(C2954="",Dashboard!$F$5&lt;=1980,Dashboard!$H$5&gt;=2016))),1,0)</f>
        <v>1</v>
      </c>
      <c r="Q2954" s="0" t="n">
        <f aca="false">J2954*P2954+ROW()*0.00000001</f>
        <v>0.69002954</v>
      </c>
    </row>
    <row r="2955" customFormat="false" ht="15" hidden="false" customHeight="false" outlineLevel="0" collapsed="false">
      <c r="A2955" s="0" t="s">
        <v>665</v>
      </c>
      <c r="B2955" s="0" t="s">
        <v>172</v>
      </c>
      <c r="C2955" s="0" t="n">
        <v>2015</v>
      </c>
      <c r="D2955" s="0" t="s">
        <v>41</v>
      </c>
      <c r="E2955" s="0" t="s">
        <v>142</v>
      </c>
      <c r="F2955" s="0" t="n">
        <v>0.3</v>
      </c>
      <c r="G2955" s="0" t="n">
        <v>0.33</v>
      </c>
      <c r="H2955" s="0" t="n">
        <v>0</v>
      </c>
      <c r="I2955" s="0" t="n">
        <v>0.06</v>
      </c>
      <c r="J2955" s="0" t="n">
        <v>0.69</v>
      </c>
      <c r="N2955" s="0" t="s">
        <v>66</v>
      </c>
      <c r="P2955" s="0" t="n">
        <f aca="false">IF(AND(OR(Dashboard!$B$5="All",D2955=Dashboard!$B$5),OR(Dashboard!$D$5="All",N2955=Dashboard!$D$5),OR(AND(C2955&lt;&gt;"",C2955&gt;=Dashboard!$F$5,C2955&lt;=Dashboard!$H$5),AND(C2955="",Dashboard!$F$5&lt;=1980,Dashboard!$H$5&gt;=2016))),1,0)</f>
        <v>1</v>
      </c>
      <c r="Q2955" s="0" t="n">
        <f aca="false">J2955*P2955+ROW()*0.00000001</f>
        <v>0.69002955</v>
      </c>
    </row>
    <row r="2956" customFormat="false" ht="15" hidden="false" customHeight="false" outlineLevel="0" collapsed="false">
      <c r="A2956" s="0" t="s">
        <v>1675</v>
      </c>
      <c r="B2956" s="0" t="s">
        <v>172</v>
      </c>
      <c r="C2956" s="0" t="n">
        <v>2014</v>
      </c>
      <c r="D2956" s="0" t="s">
        <v>56</v>
      </c>
      <c r="E2956" s="0" t="s">
        <v>142</v>
      </c>
      <c r="F2956" s="0" t="n">
        <v>0.39</v>
      </c>
      <c r="G2956" s="0" t="n">
        <v>0.23</v>
      </c>
      <c r="H2956" s="0" t="n">
        <v>0</v>
      </c>
      <c r="I2956" s="0" t="n">
        <v>0.06</v>
      </c>
      <c r="J2956" s="0" t="n">
        <v>0.69</v>
      </c>
      <c r="K2956" s="0" t="n">
        <v>76</v>
      </c>
      <c r="L2956" s="0" t="n">
        <v>7.4</v>
      </c>
      <c r="M2956" s="0" t="s">
        <v>125</v>
      </c>
      <c r="N2956" s="0" t="s">
        <v>66</v>
      </c>
      <c r="O2956" s="0" t="s">
        <v>37</v>
      </c>
      <c r="P2956" s="0" t="n">
        <f aca="false">IF(AND(OR(Dashboard!$B$5="All",D2956=Dashboard!$B$5),OR(Dashboard!$D$5="All",N2956=Dashboard!$D$5),OR(AND(C2956&lt;&gt;"",C2956&gt;=Dashboard!$F$5,C2956&lt;=Dashboard!$H$5),AND(C2956="",Dashboard!$F$5&lt;=1980,Dashboard!$H$5&gt;=2016))),1,0)</f>
        <v>1</v>
      </c>
      <c r="Q2956" s="0" t="n">
        <f aca="false">J2956*P2956+ROW()*0.00000001</f>
        <v>0.69002956</v>
      </c>
    </row>
    <row r="2957" customFormat="false" ht="15" hidden="false" customHeight="false" outlineLevel="0" collapsed="false">
      <c r="A2957" s="0" t="s">
        <v>846</v>
      </c>
      <c r="B2957" s="0" t="s">
        <v>172</v>
      </c>
      <c r="C2957" s="0" t="n">
        <v>2013</v>
      </c>
      <c r="D2957" s="0" t="s">
        <v>41</v>
      </c>
      <c r="E2957" s="0" t="s">
        <v>142</v>
      </c>
      <c r="F2957" s="0" t="n">
        <v>0.46</v>
      </c>
      <c r="G2957" s="0" t="n">
        <v>0.17</v>
      </c>
      <c r="H2957" s="0" t="n">
        <v>0</v>
      </c>
      <c r="I2957" s="0" t="n">
        <v>0.07</v>
      </c>
      <c r="J2957" s="0" t="n">
        <v>0.69</v>
      </c>
      <c r="K2957" s="0" t="n">
        <v>75</v>
      </c>
      <c r="L2957" s="0" t="n">
        <v>5.8</v>
      </c>
      <c r="M2957" s="0" t="s">
        <v>125</v>
      </c>
      <c r="N2957" s="0" t="s">
        <v>66</v>
      </c>
      <c r="O2957" s="0" t="s">
        <v>37</v>
      </c>
      <c r="P2957" s="0" t="n">
        <f aca="false">IF(AND(OR(Dashboard!$B$5="All",D2957=Dashboard!$B$5),OR(Dashboard!$D$5="All",N2957=Dashboard!$D$5),OR(AND(C2957&lt;&gt;"",C2957&gt;=Dashboard!$F$5,C2957&lt;=Dashboard!$H$5),AND(C2957="",Dashboard!$F$5&lt;=1980,Dashboard!$H$5&gt;=2016))),1,0)</f>
        <v>1</v>
      </c>
      <c r="Q2957" s="0" t="n">
        <f aca="false">J2957*P2957+ROW()*0.00000001</f>
        <v>0.69002957</v>
      </c>
    </row>
    <row r="2958" customFormat="false" ht="15" hidden="false" customHeight="false" outlineLevel="0" collapsed="false">
      <c r="A2958" s="0" t="s">
        <v>2419</v>
      </c>
      <c r="B2958" s="0" t="s">
        <v>50</v>
      </c>
      <c r="C2958" s="0" t="n">
        <v>2008</v>
      </c>
      <c r="D2958" s="0" t="s">
        <v>58</v>
      </c>
      <c r="E2958" s="0" t="s">
        <v>142</v>
      </c>
      <c r="F2958" s="0" t="n">
        <v>0.31</v>
      </c>
      <c r="G2958" s="0" t="n">
        <v>0.3</v>
      </c>
      <c r="H2958" s="0" t="n">
        <v>0</v>
      </c>
      <c r="I2958" s="0" t="n">
        <v>0.07</v>
      </c>
      <c r="J2958" s="0" t="n">
        <v>0.69</v>
      </c>
      <c r="K2958" s="0" t="n">
        <v>50</v>
      </c>
      <c r="L2958" s="0" t="n">
        <v>3.3</v>
      </c>
      <c r="M2958" s="0" t="s">
        <v>36</v>
      </c>
      <c r="N2958" s="0" t="s">
        <v>35</v>
      </c>
      <c r="O2958" s="0" t="s">
        <v>177</v>
      </c>
      <c r="P2958" s="0" t="n">
        <f aca="false">IF(AND(OR(Dashboard!$B$5="All",D2958=Dashboard!$B$5),OR(Dashboard!$D$5="All",N2958=Dashboard!$D$5),OR(AND(C2958&lt;&gt;"",C2958&gt;=Dashboard!$F$5,C2958&lt;=Dashboard!$H$5),AND(C2958="",Dashboard!$F$5&lt;=1980,Dashboard!$H$5&gt;=2016))),1,0)</f>
        <v>1</v>
      </c>
      <c r="Q2958" s="0" t="n">
        <f aca="false">J2958*P2958+ROW()*0.00000001</f>
        <v>0.69002958</v>
      </c>
    </row>
    <row r="2959" customFormat="false" ht="15" hidden="false" customHeight="false" outlineLevel="0" collapsed="false">
      <c r="A2959" s="0" t="s">
        <v>617</v>
      </c>
      <c r="B2959" s="0" t="s">
        <v>186</v>
      </c>
      <c r="C2959" s="0" t="n">
        <v>2002</v>
      </c>
      <c r="D2959" s="0" t="s">
        <v>71</v>
      </c>
      <c r="E2959" s="0" t="s">
        <v>142</v>
      </c>
      <c r="F2959" s="0" t="n">
        <v>0.53</v>
      </c>
      <c r="G2959" s="0" t="n">
        <v>0.14</v>
      </c>
      <c r="H2959" s="0" t="n">
        <v>0</v>
      </c>
      <c r="I2959" s="0" t="n">
        <v>0.02</v>
      </c>
      <c r="J2959" s="0" t="n">
        <v>0.69</v>
      </c>
      <c r="K2959" s="0" t="n">
        <v>77</v>
      </c>
      <c r="L2959" s="0" t="n">
        <v>8.3</v>
      </c>
      <c r="M2959" s="0" t="s">
        <v>36</v>
      </c>
      <c r="N2959" s="0" t="s">
        <v>35</v>
      </c>
      <c r="O2959" s="0" t="s">
        <v>37</v>
      </c>
      <c r="P2959" s="0" t="n">
        <f aca="false">IF(AND(OR(Dashboard!$B$5="All",D2959=Dashboard!$B$5),OR(Dashboard!$D$5="All",N2959=Dashboard!$D$5),OR(AND(C2959&lt;&gt;"",C2959&gt;=Dashboard!$F$5,C2959&lt;=Dashboard!$H$5),AND(C2959="",Dashboard!$F$5&lt;=1980,Dashboard!$H$5&gt;=2016))),1,0)</f>
        <v>1</v>
      </c>
      <c r="Q2959" s="0" t="n">
        <f aca="false">J2959*P2959+ROW()*0.00000001</f>
        <v>0.69002959</v>
      </c>
    </row>
    <row r="2960" customFormat="false" ht="15" hidden="false" customHeight="false" outlineLevel="0" collapsed="false">
      <c r="A2960" s="0" t="s">
        <v>2420</v>
      </c>
      <c r="B2960" s="0" t="s">
        <v>70</v>
      </c>
      <c r="C2960" s="0" t="n">
        <v>2010</v>
      </c>
      <c r="D2960" s="0" t="s">
        <v>71</v>
      </c>
      <c r="E2960" s="0" t="s">
        <v>124</v>
      </c>
      <c r="F2960" s="0" t="n">
        <v>0.19</v>
      </c>
      <c r="G2960" s="0" t="n">
        <v>0.36</v>
      </c>
      <c r="H2960" s="0" t="n">
        <v>0.01</v>
      </c>
      <c r="I2960" s="0" t="n">
        <v>0.12</v>
      </c>
      <c r="J2960" s="0" t="n">
        <v>0.69</v>
      </c>
      <c r="K2960" s="0" t="n">
        <v>75</v>
      </c>
      <c r="L2960" s="0" t="n">
        <v>7.6</v>
      </c>
      <c r="M2960" s="0" t="s">
        <v>103</v>
      </c>
      <c r="N2960" s="0" t="s">
        <v>74</v>
      </c>
      <c r="O2960" s="0" t="s">
        <v>37</v>
      </c>
      <c r="P2960" s="0" t="n">
        <f aca="false">IF(AND(OR(Dashboard!$B$5="All",D2960=Dashboard!$B$5),OR(Dashboard!$D$5="All",N2960=Dashboard!$D$5),OR(AND(C2960&lt;&gt;"",C2960&gt;=Dashboard!$F$5,C2960&lt;=Dashboard!$H$5),AND(C2960="",Dashboard!$F$5&lt;=1980,Dashboard!$H$5&gt;=2016))),1,0)</f>
        <v>1</v>
      </c>
      <c r="Q2960" s="0" t="n">
        <f aca="false">J2960*P2960+ROW()*0.00000001</f>
        <v>0.6900296</v>
      </c>
    </row>
    <row r="2961" customFormat="false" ht="15" hidden="false" customHeight="false" outlineLevel="0" collapsed="false">
      <c r="A2961" s="0" t="s">
        <v>2285</v>
      </c>
      <c r="B2961" s="0" t="s">
        <v>64</v>
      </c>
      <c r="C2961" s="0" t="n">
        <v>2009</v>
      </c>
      <c r="D2961" s="0" t="s">
        <v>71</v>
      </c>
      <c r="E2961" s="0" t="s">
        <v>91</v>
      </c>
      <c r="F2961" s="0" t="n">
        <v>0.42</v>
      </c>
      <c r="G2961" s="0" t="n">
        <v>0.21</v>
      </c>
      <c r="H2961" s="0" t="n">
        <v>0</v>
      </c>
      <c r="I2961" s="0" t="n">
        <v>0.06</v>
      </c>
      <c r="J2961" s="0" t="n">
        <v>0.69</v>
      </c>
      <c r="N2961" s="0" t="s">
        <v>66</v>
      </c>
      <c r="P2961" s="0" t="n">
        <f aca="false">IF(AND(OR(Dashboard!$B$5="All",D2961=Dashboard!$B$5),OR(Dashboard!$D$5="All",N2961=Dashboard!$D$5),OR(AND(C2961&lt;&gt;"",C2961&gt;=Dashboard!$F$5,C2961&lt;=Dashboard!$H$5),AND(C2961="",Dashboard!$F$5&lt;=1980,Dashboard!$H$5&gt;=2016))),1,0)</f>
        <v>1</v>
      </c>
      <c r="Q2961" s="0" t="n">
        <f aca="false">J2961*P2961+ROW()*0.00000001</f>
        <v>0.69002961</v>
      </c>
    </row>
    <row r="2962" customFormat="false" ht="15" hidden="false" customHeight="false" outlineLevel="0" collapsed="false">
      <c r="A2962" s="0" t="s">
        <v>460</v>
      </c>
      <c r="B2962" s="0" t="s">
        <v>186</v>
      </c>
      <c r="C2962" s="0" t="n">
        <v>2003</v>
      </c>
      <c r="D2962" s="0" t="s">
        <v>71</v>
      </c>
      <c r="E2962" s="0" t="s">
        <v>142</v>
      </c>
      <c r="F2962" s="0" t="n">
        <v>0.53</v>
      </c>
      <c r="G2962" s="0" t="n">
        <v>0.14</v>
      </c>
      <c r="H2962" s="0" t="n">
        <v>0</v>
      </c>
      <c r="I2962" s="0" t="n">
        <v>0.02</v>
      </c>
      <c r="J2962" s="0" t="n">
        <v>0.69</v>
      </c>
      <c r="K2962" s="0" t="n">
        <v>84</v>
      </c>
      <c r="L2962" s="0" t="n">
        <v>8.5</v>
      </c>
      <c r="M2962" s="0" t="s">
        <v>103</v>
      </c>
      <c r="N2962" s="0" t="s">
        <v>35</v>
      </c>
      <c r="O2962" s="0" t="s">
        <v>42</v>
      </c>
      <c r="P2962" s="0" t="n">
        <f aca="false">IF(AND(OR(Dashboard!$B$5="All",D2962=Dashboard!$B$5),OR(Dashboard!$D$5="All",N2962=Dashboard!$D$5),OR(AND(C2962&lt;&gt;"",C2962&gt;=Dashboard!$F$5,C2962&lt;=Dashboard!$H$5),AND(C2962="",Dashboard!$F$5&lt;=1980,Dashboard!$H$5&gt;=2016))),1,0)</f>
        <v>1</v>
      </c>
      <c r="Q2962" s="0" t="n">
        <f aca="false">J2962*P2962+ROW()*0.00000001</f>
        <v>0.69002962</v>
      </c>
    </row>
    <row r="2963" customFormat="false" ht="15" hidden="false" customHeight="false" outlineLevel="0" collapsed="false">
      <c r="A2963" s="0" t="s">
        <v>2421</v>
      </c>
      <c r="B2963" s="0" t="s">
        <v>152</v>
      </c>
      <c r="C2963" s="0" t="n">
        <v>2011</v>
      </c>
      <c r="D2963" s="0" t="s">
        <v>58</v>
      </c>
      <c r="E2963" s="0" t="s">
        <v>142</v>
      </c>
      <c r="F2963" s="0" t="n">
        <v>0.28</v>
      </c>
      <c r="G2963" s="0" t="n">
        <v>0.32</v>
      </c>
      <c r="H2963" s="0" t="n">
        <v>0</v>
      </c>
      <c r="I2963" s="0" t="n">
        <v>0.09</v>
      </c>
      <c r="J2963" s="0" t="n">
        <v>0.69</v>
      </c>
      <c r="K2963" s="0" t="n">
        <v>77</v>
      </c>
      <c r="L2963" s="0" t="n">
        <v>6.1</v>
      </c>
      <c r="M2963" s="0" t="s">
        <v>103</v>
      </c>
      <c r="N2963" s="0" t="s">
        <v>152</v>
      </c>
      <c r="O2963" s="0" t="s">
        <v>37</v>
      </c>
      <c r="P2963" s="0" t="n">
        <f aca="false">IF(AND(OR(Dashboard!$B$5="All",D2963=Dashboard!$B$5),OR(Dashboard!$D$5="All",N2963=Dashboard!$D$5),OR(AND(C2963&lt;&gt;"",C2963&gt;=Dashboard!$F$5,C2963&lt;=Dashboard!$H$5),AND(C2963="",Dashboard!$F$5&lt;=1980,Dashboard!$H$5&gt;=2016))),1,0)</f>
        <v>1</v>
      </c>
      <c r="Q2963" s="0" t="n">
        <f aca="false">J2963*P2963+ROW()*0.00000001</f>
        <v>0.69002963</v>
      </c>
    </row>
    <row r="2964" customFormat="false" ht="15" hidden="false" customHeight="false" outlineLevel="0" collapsed="false">
      <c r="A2964" s="0" t="s">
        <v>1042</v>
      </c>
      <c r="B2964" s="0" t="s">
        <v>50</v>
      </c>
      <c r="C2964" s="0" t="n">
        <v>2012</v>
      </c>
      <c r="D2964" s="0" t="s">
        <v>71</v>
      </c>
      <c r="E2964" s="0" t="s">
        <v>243</v>
      </c>
      <c r="F2964" s="0" t="n">
        <v>0.39</v>
      </c>
      <c r="G2964" s="0" t="n">
        <v>0.24</v>
      </c>
      <c r="H2964" s="0" t="n">
        <v>0</v>
      </c>
      <c r="I2964" s="0" t="n">
        <v>0.06</v>
      </c>
      <c r="J2964" s="0" t="n">
        <v>0.69</v>
      </c>
      <c r="L2964" s="0" t="n">
        <v>8</v>
      </c>
      <c r="M2964" s="0" t="s">
        <v>125</v>
      </c>
      <c r="N2964" s="0" t="s">
        <v>35</v>
      </c>
      <c r="P2964" s="0" t="n">
        <f aca="false">IF(AND(OR(Dashboard!$B$5="All",D2964=Dashboard!$B$5),OR(Dashboard!$D$5="All",N2964=Dashboard!$D$5),OR(AND(C2964&lt;&gt;"",C2964&gt;=Dashboard!$F$5,C2964&lt;=Dashboard!$H$5),AND(C2964="",Dashboard!$F$5&lt;=1980,Dashboard!$H$5&gt;=2016))),1,0)</f>
        <v>1</v>
      </c>
      <c r="Q2964" s="0" t="n">
        <f aca="false">J2964*P2964+ROW()*0.00000001</f>
        <v>0.69002964</v>
      </c>
    </row>
    <row r="2965" customFormat="false" ht="15" hidden="false" customHeight="false" outlineLevel="0" collapsed="false">
      <c r="A2965" s="0" t="s">
        <v>2422</v>
      </c>
      <c r="B2965" s="0" t="s">
        <v>70</v>
      </c>
      <c r="C2965" s="0" t="n">
        <v>2011</v>
      </c>
      <c r="D2965" s="0" t="s">
        <v>34</v>
      </c>
      <c r="E2965" s="0" t="s">
        <v>72</v>
      </c>
      <c r="F2965" s="0" t="n">
        <v>0.17</v>
      </c>
      <c r="G2965" s="0" t="n">
        <v>0.39</v>
      </c>
      <c r="H2965" s="0" t="n">
        <v>0</v>
      </c>
      <c r="I2965" s="0" t="n">
        <v>0.13</v>
      </c>
      <c r="J2965" s="0" t="n">
        <v>0.69</v>
      </c>
      <c r="K2965" s="0" t="n">
        <v>82</v>
      </c>
      <c r="L2965" s="0" t="n">
        <v>7.7</v>
      </c>
      <c r="M2965" s="0" t="s">
        <v>36</v>
      </c>
      <c r="N2965" s="0" t="s">
        <v>74</v>
      </c>
      <c r="O2965" s="0" t="s">
        <v>42</v>
      </c>
      <c r="P2965" s="0" t="n">
        <f aca="false">IF(AND(OR(Dashboard!$B$5="All",D2965=Dashboard!$B$5),OR(Dashboard!$D$5="All",N2965=Dashboard!$D$5),OR(AND(C2965&lt;&gt;"",C2965&gt;=Dashboard!$F$5,C2965&lt;=Dashboard!$H$5),AND(C2965="",Dashboard!$F$5&lt;=1980,Dashboard!$H$5&gt;=2016))),1,0)</f>
        <v>1</v>
      </c>
      <c r="Q2965" s="0" t="n">
        <f aca="false">J2965*P2965+ROW()*0.00000001</f>
        <v>0.69002965</v>
      </c>
    </row>
    <row r="2966" customFormat="false" ht="15" hidden="false" customHeight="false" outlineLevel="0" collapsed="false">
      <c r="A2966" s="0" t="s">
        <v>2423</v>
      </c>
      <c r="B2966" s="0" t="s">
        <v>64</v>
      </c>
      <c r="C2966" s="0" t="n">
        <v>2007</v>
      </c>
      <c r="D2966" s="0" t="s">
        <v>71</v>
      </c>
      <c r="E2966" s="0" t="s">
        <v>91</v>
      </c>
      <c r="F2966" s="0" t="n">
        <v>0.54</v>
      </c>
      <c r="G2966" s="0" t="n">
        <v>0.09</v>
      </c>
      <c r="H2966" s="0" t="n">
        <v>0</v>
      </c>
      <c r="I2966" s="0" t="n">
        <v>0.06</v>
      </c>
      <c r="J2966" s="0" t="n">
        <v>0.68</v>
      </c>
      <c r="N2966" s="0" t="s">
        <v>66</v>
      </c>
      <c r="P2966" s="0" t="n">
        <f aca="false">IF(AND(OR(Dashboard!$B$5="All",D2966=Dashboard!$B$5),OR(Dashboard!$D$5="All",N2966=Dashboard!$D$5),OR(AND(C2966&lt;&gt;"",C2966&gt;=Dashboard!$F$5,C2966&lt;=Dashboard!$H$5),AND(C2966="",Dashboard!$F$5&lt;=1980,Dashboard!$H$5&gt;=2016))),1,0)</f>
        <v>1</v>
      </c>
      <c r="Q2966" s="0" t="n">
        <f aca="false">J2966*P2966+ROW()*0.00000001</f>
        <v>0.68002966</v>
      </c>
    </row>
    <row r="2967" customFormat="false" ht="15" hidden="false" customHeight="false" outlineLevel="0" collapsed="false">
      <c r="A2967" s="0" t="s">
        <v>2424</v>
      </c>
      <c r="B2967" s="0" t="s">
        <v>76</v>
      </c>
      <c r="C2967" s="0" t="n">
        <v>2004</v>
      </c>
      <c r="D2967" s="0" t="s">
        <v>46</v>
      </c>
      <c r="E2967" s="0" t="s">
        <v>2089</v>
      </c>
      <c r="F2967" s="0" t="n">
        <v>0.34</v>
      </c>
      <c r="G2967" s="0" t="n">
        <v>0.26</v>
      </c>
      <c r="H2967" s="0" t="n">
        <v>0</v>
      </c>
      <c r="I2967" s="0" t="n">
        <v>0.09</v>
      </c>
      <c r="J2967" s="0" t="n">
        <v>0.68</v>
      </c>
      <c r="K2967" s="0" t="n">
        <v>78</v>
      </c>
      <c r="L2967" s="0" t="n">
        <v>8.7</v>
      </c>
      <c r="M2967" s="0" t="s">
        <v>103</v>
      </c>
      <c r="N2967" s="0" t="s">
        <v>74</v>
      </c>
      <c r="O2967" s="0" t="s">
        <v>37</v>
      </c>
      <c r="P2967" s="0" t="n">
        <f aca="false">IF(AND(OR(Dashboard!$B$5="All",D2967=Dashboard!$B$5),OR(Dashboard!$D$5="All",N2967=Dashboard!$D$5),OR(AND(C2967&lt;&gt;"",C2967&gt;=Dashboard!$F$5,C2967&lt;=Dashboard!$H$5),AND(C2967="",Dashboard!$F$5&lt;=1980,Dashboard!$H$5&gt;=2016))),1,0)</f>
        <v>1</v>
      </c>
      <c r="Q2967" s="0" t="n">
        <f aca="false">J2967*P2967+ROW()*0.00000001</f>
        <v>0.68002967</v>
      </c>
    </row>
    <row r="2968" customFormat="false" ht="15" hidden="false" customHeight="false" outlineLevel="0" collapsed="false">
      <c r="A2968" s="0" t="s">
        <v>2256</v>
      </c>
      <c r="B2968" s="0" t="s">
        <v>85</v>
      </c>
      <c r="C2968" s="0" t="n">
        <v>2004</v>
      </c>
      <c r="D2968" s="0" t="s">
        <v>71</v>
      </c>
      <c r="E2968" s="0" t="s">
        <v>91</v>
      </c>
      <c r="F2968" s="0" t="n">
        <v>0.49</v>
      </c>
      <c r="G2968" s="0" t="n">
        <v>0.18</v>
      </c>
      <c r="H2968" s="0" t="n">
        <v>0</v>
      </c>
      <c r="I2968" s="0" t="n">
        <v>0.01</v>
      </c>
      <c r="J2968" s="0" t="n">
        <v>0.68</v>
      </c>
      <c r="K2968" s="0" t="n">
        <v>63</v>
      </c>
      <c r="L2968" s="0" t="n">
        <v>9</v>
      </c>
      <c r="M2968" s="0" t="s">
        <v>36</v>
      </c>
      <c r="N2968" s="0" t="s">
        <v>35</v>
      </c>
      <c r="O2968" s="0" t="s">
        <v>67</v>
      </c>
      <c r="P2968" s="0" t="n">
        <f aca="false">IF(AND(OR(Dashboard!$B$5="All",D2968=Dashboard!$B$5),OR(Dashboard!$D$5="All",N2968=Dashboard!$D$5),OR(AND(C2968&lt;&gt;"",C2968&gt;=Dashboard!$F$5,C2968&lt;=Dashboard!$H$5),AND(C2968="",Dashboard!$F$5&lt;=1980,Dashboard!$H$5&gt;=2016))),1,0)</f>
        <v>1</v>
      </c>
      <c r="Q2968" s="0" t="n">
        <f aca="false">J2968*P2968+ROW()*0.00000001</f>
        <v>0.68002968</v>
      </c>
    </row>
    <row r="2969" customFormat="false" ht="15" hidden="false" customHeight="false" outlineLevel="0" collapsed="false">
      <c r="A2969" s="0" t="s">
        <v>2425</v>
      </c>
      <c r="B2969" s="0" t="s">
        <v>70</v>
      </c>
      <c r="C2969" s="0" t="n">
        <v>2009</v>
      </c>
      <c r="D2969" s="0" t="s">
        <v>58</v>
      </c>
      <c r="E2969" s="0" t="s">
        <v>195</v>
      </c>
      <c r="F2969" s="0" t="n">
        <v>0.34</v>
      </c>
      <c r="G2969" s="0" t="n">
        <v>0.25</v>
      </c>
      <c r="H2969" s="0" t="n">
        <v>0</v>
      </c>
      <c r="I2969" s="0" t="n">
        <v>0.1</v>
      </c>
      <c r="J2969" s="0" t="n">
        <v>0.68</v>
      </c>
      <c r="K2969" s="0" t="n">
        <v>81</v>
      </c>
      <c r="L2969" s="0" t="n">
        <v>7.3</v>
      </c>
      <c r="M2969" s="0" t="s">
        <v>103</v>
      </c>
      <c r="N2969" s="0" t="s">
        <v>74</v>
      </c>
      <c r="O2969" s="0" t="s">
        <v>42</v>
      </c>
      <c r="P2969" s="0" t="n">
        <f aca="false">IF(AND(OR(Dashboard!$B$5="All",D2969=Dashboard!$B$5),OR(Dashboard!$D$5="All",N2969=Dashboard!$D$5),OR(AND(C2969&lt;&gt;"",C2969&gt;=Dashboard!$F$5,C2969&lt;=Dashboard!$H$5),AND(C2969="",Dashboard!$F$5&lt;=1980,Dashboard!$H$5&gt;=2016))),1,0)</f>
        <v>1</v>
      </c>
      <c r="Q2969" s="0" t="n">
        <f aca="false">J2969*P2969+ROW()*0.00000001</f>
        <v>0.68002969</v>
      </c>
    </row>
    <row r="2970" customFormat="false" ht="15" hidden="false" customHeight="false" outlineLevel="0" collapsed="false">
      <c r="A2970" s="0" t="s">
        <v>2426</v>
      </c>
      <c r="B2970" s="0" t="s">
        <v>64</v>
      </c>
      <c r="D2970" s="0" t="s">
        <v>41</v>
      </c>
      <c r="E2970" s="0" t="s">
        <v>160</v>
      </c>
      <c r="F2970" s="0" t="n">
        <v>0.3</v>
      </c>
      <c r="G2970" s="0" t="n">
        <v>0.31</v>
      </c>
      <c r="H2970" s="0" t="n">
        <v>0</v>
      </c>
      <c r="I2970" s="0" t="n">
        <v>0.07</v>
      </c>
      <c r="J2970" s="0" t="n">
        <v>0.68</v>
      </c>
      <c r="K2970" s="0" t="n">
        <v>68</v>
      </c>
      <c r="L2970" s="0" t="n">
        <v>6.4</v>
      </c>
      <c r="M2970" s="0" t="s">
        <v>103</v>
      </c>
      <c r="N2970" s="0" t="s">
        <v>66</v>
      </c>
      <c r="O2970" s="0" t="s">
        <v>67</v>
      </c>
      <c r="P2970" s="0" t="n">
        <f aca="false">IF(AND(OR(Dashboard!$B$5="All",D2970=Dashboard!$B$5),OR(Dashboard!$D$5="All",N2970=Dashboard!$D$5),OR(AND(C2970&lt;&gt;"",C2970&gt;=Dashboard!$F$5,C2970&lt;=Dashboard!$H$5),AND(C2970="",Dashboard!$F$5&lt;=1980,Dashboard!$H$5&gt;=2016))),1,0)</f>
        <v>1</v>
      </c>
      <c r="Q2970" s="0" t="n">
        <f aca="false">J2970*P2970+ROW()*0.00000001</f>
        <v>0.6800297</v>
      </c>
    </row>
    <row r="2971" customFormat="false" ht="15" hidden="false" customHeight="false" outlineLevel="0" collapsed="false">
      <c r="A2971" s="0" t="s">
        <v>2427</v>
      </c>
      <c r="B2971" s="0" t="s">
        <v>117</v>
      </c>
      <c r="C2971" s="0" t="n">
        <v>1997</v>
      </c>
      <c r="D2971" s="0" t="s">
        <v>71</v>
      </c>
      <c r="E2971" s="0" t="s">
        <v>234</v>
      </c>
      <c r="F2971" s="0" t="n">
        <v>0.38</v>
      </c>
      <c r="G2971" s="0" t="n">
        <v>0.26</v>
      </c>
      <c r="H2971" s="0" t="n">
        <v>0</v>
      </c>
      <c r="I2971" s="0" t="n">
        <v>0.04</v>
      </c>
      <c r="J2971" s="0" t="n">
        <v>0.68</v>
      </c>
      <c r="N2971" s="0" t="s">
        <v>74</v>
      </c>
      <c r="P2971" s="0" t="n">
        <f aca="false">IF(AND(OR(Dashboard!$B$5="All",D2971=Dashboard!$B$5),OR(Dashboard!$D$5="All",N2971=Dashboard!$D$5),OR(AND(C2971&lt;&gt;"",C2971&gt;=Dashboard!$F$5,C2971&lt;=Dashboard!$H$5),AND(C2971="",Dashboard!$F$5&lt;=1980,Dashboard!$H$5&gt;=2016))),1,0)</f>
        <v>1</v>
      </c>
      <c r="Q2971" s="0" t="n">
        <f aca="false">J2971*P2971+ROW()*0.00000001</f>
        <v>0.68002971</v>
      </c>
    </row>
    <row r="2972" customFormat="false" ht="15" hidden="false" customHeight="false" outlineLevel="0" collapsed="false">
      <c r="A2972" s="0" t="s">
        <v>2428</v>
      </c>
      <c r="B2972" s="0" t="s">
        <v>50</v>
      </c>
      <c r="C2972" s="0" t="n">
        <v>2009</v>
      </c>
      <c r="D2972" s="0" t="s">
        <v>58</v>
      </c>
      <c r="E2972" s="0" t="s">
        <v>418</v>
      </c>
      <c r="F2972" s="0" t="n">
        <v>0.42</v>
      </c>
      <c r="G2972" s="0" t="n">
        <v>0.2</v>
      </c>
      <c r="H2972" s="0" t="n">
        <v>0</v>
      </c>
      <c r="I2972" s="0" t="n">
        <v>0.06</v>
      </c>
      <c r="J2972" s="0" t="n">
        <v>0.68</v>
      </c>
      <c r="M2972" s="0" t="s">
        <v>36</v>
      </c>
      <c r="N2972" s="0" t="s">
        <v>35</v>
      </c>
      <c r="P2972" s="0" t="n">
        <f aca="false">IF(AND(OR(Dashboard!$B$5="All",D2972=Dashboard!$B$5),OR(Dashboard!$D$5="All",N2972=Dashboard!$D$5),OR(AND(C2972&lt;&gt;"",C2972&gt;=Dashboard!$F$5,C2972&lt;=Dashboard!$H$5),AND(C2972="",Dashboard!$F$5&lt;=1980,Dashboard!$H$5&gt;=2016))),1,0)</f>
        <v>1</v>
      </c>
      <c r="Q2972" s="0" t="n">
        <f aca="false">J2972*P2972+ROW()*0.00000001</f>
        <v>0.68002972</v>
      </c>
    </row>
    <row r="2973" customFormat="false" ht="15" hidden="false" customHeight="false" outlineLevel="0" collapsed="false">
      <c r="A2973" s="0" t="s">
        <v>859</v>
      </c>
      <c r="B2973" s="0" t="s">
        <v>144</v>
      </c>
      <c r="C2973" s="0" t="n">
        <v>2003</v>
      </c>
      <c r="D2973" s="0" t="s">
        <v>34</v>
      </c>
      <c r="E2973" s="0" t="s">
        <v>142</v>
      </c>
      <c r="F2973" s="0" t="n">
        <v>0.62</v>
      </c>
      <c r="G2973" s="0" t="n">
        <v>0.04</v>
      </c>
      <c r="H2973" s="0" t="n">
        <v>0</v>
      </c>
      <c r="I2973" s="0" t="n">
        <v>0.02</v>
      </c>
      <c r="J2973" s="0" t="n">
        <v>0.68</v>
      </c>
      <c r="K2973" s="0" t="n">
        <v>89</v>
      </c>
      <c r="L2973" s="0" t="n">
        <v>8.8</v>
      </c>
      <c r="M2973" s="0" t="s">
        <v>36</v>
      </c>
      <c r="N2973" s="0" t="s">
        <v>66</v>
      </c>
      <c r="O2973" s="0" t="s">
        <v>42</v>
      </c>
      <c r="P2973" s="0" t="n">
        <f aca="false">IF(AND(OR(Dashboard!$B$5="All",D2973=Dashboard!$B$5),OR(Dashboard!$D$5="All",N2973=Dashboard!$D$5),OR(AND(C2973&lt;&gt;"",C2973&gt;=Dashboard!$F$5,C2973&lt;=Dashboard!$H$5),AND(C2973="",Dashboard!$F$5&lt;=1980,Dashboard!$H$5&gt;=2016))),1,0)</f>
        <v>1</v>
      </c>
      <c r="Q2973" s="0" t="n">
        <f aca="false">J2973*P2973+ROW()*0.00000001</f>
        <v>0.68002973</v>
      </c>
    </row>
    <row r="2974" customFormat="false" ht="15" hidden="false" customHeight="false" outlineLevel="0" collapsed="false">
      <c r="A2974" s="0" t="s">
        <v>135</v>
      </c>
      <c r="B2974" s="0" t="s">
        <v>184</v>
      </c>
      <c r="C2974" s="0" t="n">
        <v>2016</v>
      </c>
      <c r="D2974" s="0" t="s">
        <v>52</v>
      </c>
      <c r="E2974" s="0" t="s">
        <v>65</v>
      </c>
      <c r="F2974" s="0" t="n">
        <v>0.28</v>
      </c>
      <c r="G2974" s="0" t="n">
        <v>0.17</v>
      </c>
      <c r="H2974" s="0" t="n">
        <v>0.18</v>
      </c>
      <c r="I2974" s="0" t="n">
        <v>0.04</v>
      </c>
      <c r="J2974" s="0" t="n">
        <v>0.68</v>
      </c>
      <c r="N2974" s="0" t="s">
        <v>35</v>
      </c>
      <c r="P2974" s="0" t="n">
        <f aca="false">IF(AND(OR(Dashboard!$B$5="All",D2974=Dashboard!$B$5),OR(Dashboard!$D$5="All",N2974=Dashboard!$D$5),OR(AND(C2974&lt;&gt;"",C2974&gt;=Dashboard!$F$5,C2974&lt;=Dashboard!$H$5),AND(C2974="",Dashboard!$F$5&lt;=1980,Dashboard!$H$5&gt;=2016))),1,0)</f>
        <v>1</v>
      </c>
      <c r="Q2974" s="0" t="n">
        <f aca="false">J2974*P2974+ROW()*0.00000001</f>
        <v>0.68002974</v>
      </c>
    </row>
    <row r="2975" customFormat="false" ht="15" hidden="false" customHeight="false" outlineLevel="0" collapsed="false">
      <c r="A2975" s="0" t="s">
        <v>2429</v>
      </c>
      <c r="B2975" s="0" t="s">
        <v>64</v>
      </c>
      <c r="C2975" s="0" t="n">
        <v>2007</v>
      </c>
      <c r="D2975" s="0" t="s">
        <v>41</v>
      </c>
      <c r="E2975" s="0" t="s">
        <v>418</v>
      </c>
      <c r="F2975" s="0" t="n">
        <v>0.55</v>
      </c>
      <c r="G2975" s="0" t="n">
        <v>0.08</v>
      </c>
      <c r="H2975" s="0" t="n">
        <v>0</v>
      </c>
      <c r="I2975" s="0" t="n">
        <v>0.06</v>
      </c>
      <c r="J2975" s="0" t="n">
        <v>0.68</v>
      </c>
      <c r="K2975" s="0" t="n">
        <v>70</v>
      </c>
      <c r="L2975" s="0" t="n">
        <v>7.1</v>
      </c>
      <c r="M2975" s="0" t="s">
        <v>36</v>
      </c>
      <c r="N2975" s="0" t="s">
        <v>66</v>
      </c>
      <c r="O2975" s="0" t="s">
        <v>67</v>
      </c>
      <c r="P2975" s="0" t="n">
        <f aca="false">IF(AND(OR(Dashboard!$B$5="All",D2975=Dashboard!$B$5),OR(Dashboard!$D$5="All",N2975=Dashboard!$D$5),OR(AND(C2975&lt;&gt;"",C2975&gt;=Dashboard!$F$5,C2975&lt;=Dashboard!$H$5),AND(C2975="",Dashboard!$F$5&lt;=1980,Dashboard!$H$5&gt;=2016))),1,0)</f>
        <v>1</v>
      </c>
      <c r="Q2975" s="0" t="n">
        <f aca="false">J2975*P2975+ROW()*0.00000001</f>
        <v>0.68002975</v>
      </c>
    </row>
    <row r="2976" customFormat="false" ht="15" hidden="false" customHeight="false" outlineLevel="0" collapsed="false">
      <c r="A2976" s="0" t="s">
        <v>2430</v>
      </c>
      <c r="B2976" s="0" t="s">
        <v>64</v>
      </c>
      <c r="C2976" s="0" t="n">
        <v>2008</v>
      </c>
      <c r="D2976" s="0" t="s">
        <v>46</v>
      </c>
      <c r="E2976" s="0" t="s">
        <v>157</v>
      </c>
      <c r="F2976" s="0" t="n">
        <v>0.25</v>
      </c>
      <c r="G2976" s="0" t="n">
        <v>0.2</v>
      </c>
      <c r="H2976" s="0" t="n">
        <v>0.18</v>
      </c>
      <c r="I2976" s="0" t="n">
        <v>0.06</v>
      </c>
      <c r="J2976" s="0" t="n">
        <v>0.68</v>
      </c>
      <c r="K2976" s="0" t="n">
        <v>66</v>
      </c>
      <c r="L2976" s="0" t="n">
        <v>6.9</v>
      </c>
      <c r="M2976" s="0" t="s">
        <v>73</v>
      </c>
      <c r="N2976" s="0" t="s">
        <v>66</v>
      </c>
      <c r="O2976" s="0" t="s">
        <v>67</v>
      </c>
      <c r="P2976" s="0" t="n">
        <f aca="false">IF(AND(OR(Dashboard!$B$5="All",D2976=Dashboard!$B$5),OR(Dashboard!$D$5="All",N2976=Dashboard!$D$5),OR(AND(C2976&lt;&gt;"",C2976&gt;=Dashboard!$F$5,C2976&lt;=Dashboard!$H$5),AND(C2976="",Dashboard!$F$5&lt;=1980,Dashboard!$H$5&gt;=2016))),1,0)</f>
        <v>1</v>
      </c>
      <c r="Q2976" s="0" t="n">
        <f aca="false">J2976*P2976+ROW()*0.00000001</f>
        <v>0.68002976</v>
      </c>
    </row>
    <row r="2977" customFormat="false" ht="15" hidden="false" customHeight="false" outlineLevel="0" collapsed="false">
      <c r="A2977" s="0" t="s">
        <v>1065</v>
      </c>
      <c r="B2977" s="0" t="s">
        <v>144</v>
      </c>
      <c r="C2977" s="0" t="n">
        <v>2004</v>
      </c>
      <c r="D2977" s="0" t="s">
        <v>34</v>
      </c>
      <c r="E2977" s="0" t="s">
        <v>142</v>
      </c>
      <c r="F2977" s="0" t="n">
        <v>0.63</v>
      </c>
      <c r="G2977" s="0" t="n">
        <v>0.02</v>
      </c>
      <c r="H2977" s="0" t="n">
        <v>0</v>
      </c>
      <c r="I2977" s="0" t="n">
        <v>0.03</v>
      </c>
      <c r="J2977" s="0" t="n">
        <v>0.68</v>
      </c>
      <c r="K2977" s="0" t="n">
        <v>89</v>
      </c>
      <c r="L2977" s="0" t="n">
        <v>8</v>
      </c>
      <c r="M2977" s="0" t="s">
        <v>36</v>
      </c>
      <c r="N2977" s="0" t="s">
        <v>66</v>
      </c>
      <c r="O2977" s="0" t="s">
        <v>42</v>
      </c>
      <c r="P2977" s="0" t="n">
        <f aca="false">IF(AND(OR(Dashboard!$B$5="All",D2977=Dashboard!$B$5),OR(Dashboard!$D$5="All",N2977=Dashboard!$D$5),OR(AND(C2977&lt;&gt;"",C2977&gt;=Dashboard!$F$5,C2977&lt;=Dashboard!$H$5),AND(C2977="",Dashboard!$F$5&lt;=1980,Dashboard!$H$5&gt;=2016))),1,0)</f>
        <v>1</v>
      </c>
      <c r="Q2977" s="0" t="n">
        <f aca="false">J2977*P2977+ROW()*0.00000001</f>
        <v>0.68002977</v>
      </c>
    </row>
    <row r="2978" customFormat="false" ht="15" hidden="false" customHeight="false" outlineLevel="0" collapsed="false">
      <c r="A2978" s="0" t="s">
        <v>2431</v>
      </c>
      <c r="B2978" s="0" t="s">
        <v>117</v>
      </c>
      <c r="C2978" s="0" t="n">
        <v>1997</v>
      </c>
      <c r="D2978" s="0" t="s">
        <v>102</v>
      </c>
      <c r="E2978" s="0" t="s">
        <v>214</v>
      </c>
      <c r="F2978" s="0" t="n">
        <v>0.38</v>
      </c>
      <c r="G2978" s="0" t="n">
        <v>0.26</v>
      </c>
      <c r="H2978" s="0" t="n">
        <v>0</v>
      </c>
      <c r="I2978" s="0" t="n">
        <v>0.04</v>
      </c>
      <c r="J2978" s="0" t="n">
        <v>0.68</v>
      </c>
      <c r="N2978" s="0" t="s">
        <v>74</v>
      </c>
      <c r="P2978" s="0" t="n">
        <f aca="false">IF(AND(OR(Dashboard!$B$5="All",D2978=Dashboard!$B$5),OR(Dashboard!$D$5="All",N2978=Dashboard!$D$5),OR(AND(C2978&lt;&gt;"",C2978&gt;=Dashboard!$F$5,C2978&lt;=Dashboard!$H$5),AND(C2978="",Dashboard!$F$5&lt;=1980,Dashboard!$H$5&gt;=2016))),1,0)</f>
        <v>1</v>
      </c>
      <c r="Q2978" s="0" t="n">
        <f aca="false">J2978*P2978+ROW()*0.00000001</f>
        <v>0.68002978</v>
      </c>
    </row>
    <row r="2979" customFormat="false" ht="15" hidden="false" customHeight="false" outlineLevel="0" collapsed="false">
      <c r="A2979" s="0" t="s">
        <v>2432</v>
      </c>
      <c r="B2979" s="0" t="s">
        <v>70</v>
      </c>
      <c r="C2979" s="0" t="n">
        <v>2010</v>
      </c>
      <c r="D2979" s="0" t="s">
        <v>16</v>
      </c>
      <c r="E2979" s="0" t="s">
        <v>89</v>
      </c>
      <c r="F2979" s="0" t="n">
        <v>0.52</v>
      </c>
      <c r="G2979" s="0" t="n">
        <v>0.08</v>
      </c>
      <c r="H2979" s="0" t="n">
        <v>0.01</v>
      </c>
      <c r="I2979" s="0" t="n">
        <v>0.08</v>
      </c>
      <c r="J2979" s="0" t="n">
        <v>0.68</v>
      </c>
      <c r="K2979" s="0" t="n">
        <v>85</v>
      </c>
      <c r="L2979" s="0" t="n">
        <v>8.8</v>
      </c>
      <c r="M2979" s="0" t="s">
        <v>125</v>
      </c>
      <c r="N2979" s="0" t="s">
        <v>74</v>
      </c>
      <c r="O2979" s="0" t="s">
        <v>42</v>
      </c>
      <c r="P2979" s="0" t="n">
        <f aca="false">IF(AND(OR(Dashboard!$B$5="All",D2979=Dashboard!$B$5),OR(Dashboard!$D$5="All",N2979=Dashboard!$D$5),OR(AND(C2979&lt;&gt;"",C2979&gt;=Dashboard!$F$5,C2979&lt;=Dashboard!$H$5),AND(C2979="",Dashboard!$F$5&lt;=1980,Dashboard!$H$5&gt;=2016))),1,0)</f>
        <v>1</v>
      </c>
      <c r="Q2979" s="0" t="n">
        <f aca="false">J2979*P2979+ROW()*0.00000001</f>
        <v>0.68002979</v>
      </c>
    </row>
    <row r="2980" customFormat="false" ht="15" hidden="false" customHeight="false" outlineLevel="0" collapsed="false">
      <c r="A2980" s="0" t="s">
        <v>2433</v>
      </c>
      <c r="B2980" s="0" t="s">
        <v>186</v>
      </c>
      <c r="C2980" s="0" t="n">
        <v>2003</v>
      </c>
      <c r="D2980" s="0" t="s">
        <v>102</v>
      </c>
      <c r="E2980" s="0" t="s">
        <v>1768</v>
      </c>
      <c r="F2980" s="0" t="n">
        <v>0.53</v>
      </c>
      <c r="G2980" s="0" t="n">
        <v>0.14</v>
      </c>
      <c r="H2980" s="0" t="n">
        <v>0</v>
      </c>
      <c r="I2980" s="0" t="n">
        <v>0.02</v>
      </c>
      <c r="J2980" s="0" t="n">
        <v>0.68</v>
      </c>
      <c r="K2980" s="0" t="n">
        <v>72</v>
      </c>
      <c r="L2980" s="0" t="n">
        <v>8.1</v>
      </c>
      <c r="M2980" s="0" t="s">
        <v>103</v>
      </c>
      <c r="N2980" s="0" t="s">
        <v>35</v>
      </c>
      <c r="O2980" s="0" t="s">
        <v>37</v>
      </c>
      <c r="P2980" s="0" t="n">
        <f aca="false">IF(AND(OR(Dashboard!$B$5="All",D2980=Dashboard!$B$5),OR(Dashboard!$D$5="All",N2980=Dashboard!$D$5),OR(AND(C2980&lt;&gt;"",C2980&gt;=Dashboard!$F$5,C2980&lt;=Dashboard!$H$5),AND(C2980="",Dashboard!$F$5&lt;=1980,Dashboard!$H$5&gt;=2016))),1,0)</f>
        <v>1</v>
      </c>
      <c r="Q2980" s="0" t="n">
        <f aca="false">J2980*P2980+ROW()*0.00000001</f>
        <v>0.6800298</v>
      </c>
    </row>
    <row r="2981" customFormat="false" ht="15" hidden="false" customHeight="false" outlineLevel="0" collapsed="false">
      <c r="A2981" s="0" t="s">
        <v>2434</v>
      </c>
      <c r="B2981" s="0" t="s">
        <v>94</v>
      </c>
      <c r="C2981" s="0" t="n">
        <v>2014</v>
      </c>
      <c r="D2981" s="0" t="s">
        <v>56</v>
      </c>
      <c r="E2981" s="0" t="s">
        <v>195</v>
      </c>
      <c r="F2981" s="0" t="n">
        <v>0.24</v>
      </c>
      <c r="G2981" s="0" t="n">
        <v>0.34</v>
      </c>
      <c r="H2981" s="0" t="n">
        <v>0</v>
      </c>
      <c r="I2981" s="0" t="n">
        <v>0.11</v>
      </c>
      <c r="J2981" s="0" t="n">
        <v>0.68</v>
      </c>
      <c r="K2981" s="0" t="n">
        <v>67</v>
      </c>
      <c r="L2981" s="0" t="n">
        <v>7.1</v>
      </c>
      <c r="M2981" s="0" t="s">
        <v>73</v>
      </c>
      <c r="N2981" s="0" t="s">
        <v>74</v>
      </c>
      <c r="O2981" s="0" t="s">
        <v>67</v>
      </c>
      <c r="P2981" s="0" t="n">
        <f aca="false">IF(AND(OR(Dashboard!$B$5="All",D2981=Dashboard!$B$5),OR(Dashboard!$D$5="All",N2981=Dashboard!$D$5),OR(AND(C2981&lt;&gt;"",C2981&gt;=Dashboard!$F$5,C2981&lt;=Dashboard!$H$5),AND(C2981="",Dashboard!$F$5&lt;=1980,Dashboard!$H$5&gt;=2016))),1,0)</f>
        <v>1</v>
      </c>
      <c r="Q2981" s="0" t="n">
        <f aca="false">J2981*P2981+ROW()*0.00000001</f>
        <v>0.68002981</v>
      </c>
    </row>
    <row r="2982" customFormat="false" ht="15" hidden="false" customHeight="false" outlineLevel="0" collapsed="false">
      <c r="A2982" s="0" t="s">
        <v>2435</v>
      </c>
      <c r="B2982" s="0" t="s">
        <v>76</v>
      </c>
      <c r="C2982" s="0" t="n">
        <v>2005</v>
      </c>
      <c r="D2982" s="0" t="s">
        <v>71</v>
      </c>
      <c r="E2982" s="0" t="s">
        <v>124</v>
      </c>
      <c r="F2982" s="0" t="n">
        <v>0.57</v>
      </c>
      <c r="G2982" s="0" t="n">
        <v>0.02</v>
      </c>
      <c r="H2982" s="0" t="n">
        <v>0</v>
      </c>
      <c r="I2982" s="0" t="n">
        <v>0.09</v>
      </c>
      <c r="J2982" s="0" t="n">
        <v>0.68</v>
      </c>
      <c r="K2982" s="0" t="n">
        <v>85</v>
      </c>
      <c r="L2982" s="0" t="n">
        <v>8.5</v>
      </c>
      <c r="M2982" s="0" t="s">
        <v>73</v>
      </c>
      <c r="N2982" s="0" t="s">
        <v>74</v>
      </c>
      <c r="O2982" s="0" t="s">
        <v>42</v>
      </c>
      <c r="P2982" s="0" t="n">
        <f aca="false">IF(AND(OR(Dashboard!$B$5="All",D2982=Dashboard!$B$5),OR(Dashboard!$D$5="All",N2982=Dashboard!$D$5),OR(AND(C2982&lt;&gt;"",C2982&gt;=Dashboard!$F$5,C2982&lt;=Dashboard!$H$5),AND(C2982="",Dashboard!$F$5&lt;=1980,Dashboard!$H$5&gt;=2016))),1,0)</f>
        <v>1</v>
      </c>
      <c r="Q2982" s="0" t="n">
        <f aca="false">J2982*P2982+ROW()*0.00000001</f>
        <v>0.68002982</v>
      </c>
    </row>
    <row r="2983" customFormat="false" ht="15" hidden="false" customHeight="false" outlineLevel="0" collapsed="false">
      <c r="A2983" s="0" t="s">
        <v>2436</v>
      </c>
      <c r="B2983" s="0" t="s">
        <v>164</v>
      </c>
      <c r="C2983" s="0" t="n">
        <v>2007</v>
      </c>
      <c r="D2983" s="0" t="s">
        <v>34</v>
      </c>
      <c r="E2983" s="0" t="s">
        <v>89</v>
      </c>
      <c r="F2983" s="0" t="n">
        <v>0.21</v>
      </c>
      <c r="G2983" s="0" t="n">
        <v>0.11</v>
      </c>
      <c r="H2983" s="0" t="n">
        <v>0.28</v>
      </c>
      <c r="I2983" s="0" t="n">
        <v>0.08</v>
      </c>
      <c r="J2983" s="0" t="n">
        <v>0.68</v>
      </c>
      <c r="K2983" s="0" t="n">
        <v>82</v>
      </c>
      <c r="L2983" s="0" t="n">
        <v>8.6</v>
      </c>
      <c r="M2983" s="0" t="s">
        <v>36</v>
      </c>
      <c r="N2983" s="0" t="s">
        <v>74</v>
      </c>
      <c r="O2983" s="0" t="s">
        <v>42</v>
      </c>
      <c r="P2983" s="0" t="n">
        <f aca="false">IF(AND(OR(Dashboard!$B$5="All",D2983=Dashboard!$B$5),OR(Dashboard!$D$5="All",N2983=Dashboard!$D$5),OR(AND(C2983&lt;&gt;"",C2983&gt;=Dashboard!$F$5,C2983&lt;=Dashboard!$H$5),AND(C2983="",Dashboard!$F$5&lt;=1980,Dashboard!$H$5&gt;=2016))),1,0)</f>
        <v>1</v>
      </c>
      <c r="Q2983" s="0" t="n">
        <f aca="false">J2983*P2983+ROW()*0.00000001</f>
        <v>0.68002983</v>
      </c>
    </row>
    <row r="2984" customFormat="false" ht="15" hidden="false" customHeight="false" outlineLevel="0" collapsed="false">
      <c r="A2984" s="0" t="s">
        <v>2226</v>
      </c>
      <c r="B2984" s="0" t="s">
        <v>144</v>
      </c>
      <c r="C2984" s="0" t="n">
        <v>2005</v>
      </c>
      <c r="D2984" s="0" t="s">
        <v>71</v>
      </c>
      <c r="E2984" s="0" t="s">
        <v>234</v>
      </c>
      <c r="F2984" s="0" t="n">
        <v>0.54</v>
      </c>
      <c r="G2984" s="0" t="n">
        <v>0.11</v>
      </c>
      <c r="H2984" s="0" t="n">
        <v>0</v>
      </c>
      <c r="I2984" s="0" t="n">
        <v>0.03</v>
      </c>
      <c r="J2984" s="0" t="n">
        <v>0.68</v>
      </c>
      <c r="N2984" s="0" t="s">
        <v>66</v>
      </c>
      <c r="P2984" s="0" t="n">
        <f aca="false">IF(AND(OR(Dashboard!$B$5="All",D2984=Dashboard!$B$5),OR(Dashboard!$D$5="All",N2984=Dashboard!$D$5),OR(AND(C2984&lt;&gt;"",C2984&gt;=Dashboard!$F$5,C2984&lt;=Dashboard!$H$5),AND(C2984="",Dashboard!$F$5&lt;=1980,Dashboard!$H$5&gt;=2016))),1,0)</f>
        <v>1</v>
      </c>
      <c r="Q2984" s="0" t="n">
        <f aca="false">J2984*P2984+ROW()*0.00000001</f>
        <v>0.68002984</v>
      </c>
    </row>
    <row r="2985" customFormat="false" ht="15" hidden="false" customHeight="false" outlineLevel="0" collapsed="false">
      <c r="A2985" s="0" t="s">
        <v>2437</v>
      </c>
      <c r="B2985" s="0" t="s">
        <v>117</v>
      </c>
      <c r="C2985" s="0" t="n">
        <v>1998</v>
      </c>
      <c r="D2985" s="0" t="s">
        <v>102</v>
      </c>
      <c r="E2985" s="0" t="s">
        <v>157</v>
      </c>
      <c r="F2985" s="0" t="n">
        <v>0.25</v>
      </c>
      <c r="G2985" s="0" t="n">
        <v>0.17</v>
      </c>
      <c r="H2985" s="0" t="n">
        <v>0.22</v>
      </c>
      <c r="I2985" s="0" t="n">
        <v>0.04</v>
      </c>
      <c r="J2985" s="0" t="n">
        <v>0.68</v>
      </c>
      <c r="N2985" s="0" t="s">
        <v>74</v>
      </c>
      <c r="P2985" s="0" t="n">
        <f aca="false">IF(AND(OR(Dashboard!$B$5="All",D2985=Dashboard!$B$5),OR(Dashboard!$D$5="All",N2985=Dashboard!$D$5),OR(AND(C2985&lt;&gt;"",C2985&gt;=Dashboard!$F$5,C2985&lt;=Dashboard!$H$5),AND(C2985="",Dashboard!$F$5&lt;=1980,Dashboard!$H$5&gt;=2016))),1,0)</f>
        <v>1</v>
      </c>
      <c r="Q2985" s="0" t="n">
        <f aca="false">J2985*P2985+ROW()*0.00000001</f>
        <v>0.68002985</v>
      </c>
    </row>
    <row r="2986" customFormat="false" ht="15" hidden="false" customHeight="false" outlineLevel="0" collapsed="false">
      <c r="A2986" s="0" t="s">
        <v>2438</v>
      </c>
      <c r="B2986" s="0" t="s">
        <v>117</v>
      </c>
      <c r="C2986" s="0" t="n">
        <v>1998</v>
      </c>
      <c r="D2986" s="0" t="s">
        <v>46</v>
      </c>
      <c r="E2986" s="0" t="s">
        <v>220</v>
      </c>
      <c r="F2986" s="0" t="n">
        <v>0.15</v>
      </c>
      <c r="G2986" s="0" t="n">
        <v>0.1</v>
      </c>
      <c r="H2986" s="0" t="n">
        <v>0.38</v>
      </c>
      <c r="I2986" s="0" t="n">
        <v>0.04</v>
      </c>
      <c r="J2986" s="0" t="n">
        <v>0.68</v>
      </c>
      <c r="K2986" s="0" t="n">
        <v>82</v>
      </c>
      <c r="L2986" s="0" t="n">
        <v>8.4</v>
      </c>
      <c r="M2986" s="0" t="s">
        <v>103</v>
      </c>
      <c r="N2986" s="0" t="s">
        <v>74</v>
      </c>
      <c r="O2986" s="0" t="s">
        <v>42</v>
      </c>
      <c r="P2986" s="0" t="n">
        <f aca="false">IF(AND(OR(Dashboard!$B$5="All",D2986=Dashboard!$B$5),OR(Dashboard!$D$5="All",N2986=Dashboard!$D$5),OR(AND(C2986&lt;&gt;"",C2986&gt;=Dashboard!$F$5,C2986&lt;=Dashboard!$H$5),AND(C2986="",Dashboard!$F$5&lt;=1980,Dashboard!$H$5&gt;=2016))),1,0)</f>
        <v>1</v>
      </c>
      <c r="Q2986" s="0" t="n">
        <f aca="false">J2986*P2986+ROW()*0.00000001</f>
        <v>0.68002986</v>
      </c>
    </row>
    <row r="2987" customFormat="false" ht="15" hidden="false" customHeight="false" outlineLevel="0" collapsed="false">
      <c r="A2987" s="0" t="s">
        <v>2439</v>
      </c>
      <c r="B2987" s="0" t="s">
        <v>70</v>
      </c>
      <c r="C2987" s="0" t="n">
        <v>2008</v>
      </c>
      <c r="D2987" s="0" t="s">
        <v>71</v>
      </c>
      <c r="E2987" s="0" t="s">
        <v>154</v>
      </c>
      <c r="F2987" s="0" t="n">
        <v>0.32</v>
      </c>
      <c r="G2987" s="0" t="n">
        <v>0.25</v>
      </c>
      <c r="H2987" s="0" t="n">
        <v>0</v>
      </c>
      <c r="I2987" s="0" t="n">
        <v>0.11</v>
      </c>
      <c r="J2987" s="0" t="n">
        <v>0.68</v>
      </c>
      <c r="K2987" s="0" t="n">
        <v>42</v>
      </c>
      <c r="L2987" s="0" t="n">
        <v>6.2</v>
      </c>
      <c r="M2987" s="0" t="s">
        <v>103</v>
      </c>
      <c r="N2987" s="0" t="s">
        <v>74</v>
      </c>
      <c r="O2987" s="0" t="s">
        <v>177</v>
      </c>
      <c r="P2987" s="0" t="n">
        <f aca="false">IF(AND(OR(Dashboard!$B$5="All",D2987=Dashboard!$B$5),OR(Dashboard!$D$5="All",N2987=Dashboard!$D$5),OR(AND(C2987&lt;&gt;"",C2987&gt;=Dashboard!$F$5,C2987&lt;=Dashboard!$H$5),AND(C2987="",Dashboard!$F$5&lt;=1980,Dashboard!$H$5&gt;=2016))),1,0)</f>
        <v>1</v>
      </c>
      <c r="Q2987" s="0" t="n">
        <f aca="false">J2987*P2987+ROW()*0.00000001</f>
        <v>0.68002987</v>
      </c>
    </row>
    <row r="2988" customFormat="false" ht="15" hidden="false" customHeight="false" outlineLevel="0" collapsed="false">
      <c r="A2988" s="0" t="s">
        <v>334</v>
      </c>
      <c r="B2988" s="0" t="s">
        <v>144</v>
      </c>
      <c r="C2988" s="0" t="n">
        <v>2005</v>
      </c>
      <c r="D2988" s="0" t="s">
        <v>34</v>
      </c>
      <c r="E2988" s="0" t="s">
        <v>142</v>
      </c>
      <c r="F2988" s="0" t="n">
        <v>0.29</v>
      </c>
      <c r="G2988" s="0" t="n">
        <v>0.38</v>
      </c>
      <c r="H2988" s="0" t="n">
        <v>0</v>
      </c>
      <c r="I2988" s="0" t="n">
        <v>0.01</v>
      </c>
      <c r="J2988" s="0" t="n">
        <v>0.68</v>
      </c>
      <c r="K2988" s="0" t="n">
        <v>80</v>
      </c>
      <c r="L2988" s="0" t="n">
        <v>7.5</v>
      </c>
      <c r="M2988" s="0" t="s">
        <v>36</v>
      </c>
      <c r="N2988" s="0" t="s">
        <v>66</v>
      </c>
      <c r="O2988" s="0" t="s">
        <v>37</v>
      </c>
      <c r="P2988" s="0" t="n">
        <f aca="false">IF(AND(OR(Dashboard!$B$5="All",D2988=Dashboard!$B$5),OR(Dashboard!$D$5="All",N2988=Dashboard!$D$5),OR(AND(C2988&lt;&gt;"",C2988&gt;=Dashboard!$F$5,C2988&lt;=Dashboard!$H$5),AND(C2988="",Dashboard!$F$5&lt;=1980,Dashboard!$H$5&gt;=2016))),1,0)</f>
        <v>1</v>
      </c>
      <c r="Q2988" s="0" t="n">
        <f aca="false">J2988*P2988+ROW()*0.00000001</f>
        <v>0.68002988</v>
      </c>
    </row>
    <row r="2989" customFormat="false" ht="15" hidden="false" customHeight="false" outlineLevel="0" collapsed="false">
      <c r="A2989" s="0" t="s">
        <v>1196</v>
      </c>
      <c r="B2989" s="0" t="s">
        <v>144</v>
      </c>
      <c r="C2989" s="0" t="n">
        <v>2004</v>
      </c>
      <c r="D2989" s="0" t="s">
        <v>102</v>
      </c>
      <c r="E2989" s="0" t="s">
        <v>142</v>
      </c>
      <c r="F2989" s="0" t="n">
        <v>0.51</v>
      </c>
      <c r="G2989" s="0" t="n">
        <v>0.15</v>
      </c>
      <c r="H2989" s="0" t="n">
        <v>0</v>
      </c>
      <c r="I2989" s="0" t="n">
        <v>0.02</v>
      </c>
      <c r="J2989" s="0" t="n">
        <v>0.68</v>
      </c>
      <c r="K2989" s="0" t="n">
        <v>85</v>
      </c>
      <c r="L2989" s="0" t="n">
        <v>8.7</v>
      </c>
      <c r="M2989" s="0" t="s">
        <v>103</v>
      </c>
      <c r="N2989" s="0" t="s">
        <v>66</v>
      </c>
      <c r="O2989" s="0" t="s">
        <v>42</v>
      </c>
      <c r="P2989" s="0" t="n">
        <f aca="false">IF(AND(OR(Dashboard!$B$5="All",D2989=Dashboard!$B$5),OR(Dashboard!$D$5="All",N2989=Dashboard!$D$5),OR(AND(C2989&lt;&gt;"",C2989&gt;=Dashboard!$F$5,C2989&lt;=Dashboard!$H$5),AND(C2989="",Dashboard!$F$5&lt;=1980,Dashboard!$H$5&gt;=2016))),1,0)</f>
        <v>1</v>
      </c>
      <c r="Q2989" s="0" t="n">
        <f aca="false">J2989*P2989+ROW()*0.00000001</f>
        <v>0.68002989</v>
      </c>
    </row>
    <row r="2990" customFormat="false" ht="15" hidden="false" customHeight="false" outlineLevel="0" collapsed="false">
      <c r="A2990" s="0" t="s">
        <v>2440</v>
      </c>
      <c r="B2990" s="0" t="s">
        <v>76</v>
      </c>
      <c r="C2990" s="0" t="n">
        <v>2006</v>
      </c>
      <c r="D2990" s="0" t="s">
        <v>41</v>
      </c>
      <c r="E2990" s="0" t="s">
        <v>89</v>
      </c>
      <c r="F2990" s="0" t="n">
        <v>0.28</v>
      </c>
      <c r="G2990" s="0" t="n">
        <v>0.22</v>
      </c>
      <c r="H2990" s="0" t="n">
        <v>0.11</v>
      </c>
      <c r="I2990" s="0" t="n">
        <v>0.07</v>
      </c>
      <c r="J2990" s="0" t="n">
        <v>0.68</v>
      </c>
      <c r="N2990" s="0" t="s">
        <v>74</v>
      </c>
      <c r="P2990" s="0" t="n">
        <f aca="false">IF(AND(OR(Dashboard!$B$5="All",D2990=Dashboard!$B$5),OR(Dashboard!$D$5="All",N2990=Dashboard!$D$5),OR(AND(C2990&lt;&gt;"",C2990&gt;=Dashboard!$F$5,C2990&lt;=Dashboard!$H$5),AND(C2990="",Dashboard!$F$5&lt;=1980,Dashboard!$H$5&gt;=2016))),1,0)</f>
        <v>1</v>
      </c>
      <c r="Q2990" s="0" t="n">
        <f aca="false">J2990*P2990+ROW()*0.00000001</f>
        <v>0.6800299</v>
      </c>
    </row>
    <row r="2991" customFormat="false" ht="15" hidden="false" customHeight="false" outlineLevel="0" collapsed="false">
      <c r="A2991" s="0" t="s">
        <v>2441</v>
      </c>
      <c r="B2991" s="0" t="s">
        <v>76</v>
      </c>
      <c r="C2991" s="0" t="n">
        <v>2002</v>
      </c>
      <c r="D2991" s="0" t="s">
        <v>46</v>
      </c>
      <c r="E2991" s="0" t="s">
        <v>160</v>
      </c>
      <c r="F2991" s="0" t="n">
        <v>0.23</v>
      </c>
      <c r="G2991" s="0" t="n">
        <v>0.18</v>
      </c>
      <c r="H2991" s="0" t="n">
        <v>0.2</v>
      </c>
      <c r="I2991" s="0" t="n">
        <v>0.06</v>
      </c>
      <c r="J2991" s="0" t="n">
        <v>0.68</v>
      </c>
      <c r="K2991" s="0" t="n">
        <v>76</v>
      </c>
      <c r="L2991" s="0" t="n">
        <v>8.9</v>
      </c>
      <c r="M2991" s="0" t="s">
        <v>103</v>
      </c>
      <c r="N2991" s="0" t="s">
        <v>74</v>
      </c>
      <c r="O2991" s="0" t="s">
        <v>37</v>
      </c>
      <c r="P2991" s="0" t="n">
        <f aca="false">IF(AND(OR(Dashboard!$B$5="All",D2991=Dashboard!$B$5),OR(Dashboard!$D$5="All",N2991=Dashboard!$D$5),OR(AND(C2991&lt;&gt;"",C2991&gt;=Dashboard!$F$5,C2991&lt;=Dashboard!$H$5),AND(C2991="",Dashboard!$F$5&lt;=1980,Dashboard!$H$5&gt;=2016))),1,0)</f>
        <v>1</v>
      </c>
      <c r="Q2991" s="0" t="n">
        <f aca="false">J2991*P2991+ROW()*0.00000001</f>
        <v>0.68002991</v>
      </c>
    </row>
    <row r="2992" customFormat="false" ht="15" hidden="false" customHeight="false" outlineLevel="0" collapsed="false">
      <c r="A2992" s="0" t="s">
        <v>1127</v>
      </c>
      <c r="B2992" s="0" t="s">
        <v>172</v>
      </c>
      <c r="C2992" s="0" t="n">
        <v>2014</v>
      </c>
      <c r="D2992" s="0" t="s">
        <v>56</v>
      </c>
      <c r="E2992" s="0" t="s">
        <v>139</v>
      </c>
      <c r="F2992" s="0" t="n">
        <v>0.34</v>
      </c>
      <c r="G2992" s="0" t="n">
        <v>0.28</v>
      </c>
      <c r="H2992" s="0" t="n">
        <v>0</v>
      </c>
      <c r="I2992" s="0" t="n">
        <v>0.06</v>
      </c>
      <c r="J2992" s="0" t="n">
        <v>0.68</v>
      </c>
      <c r="K2992" s="0" t="n">
        <v>79</v>
      </c>
      <c r="L2992" s="0" t="n">
        <v>7.8</v>
      </c>
      <c r="M2992" s="0" t="s">
        <v>73</v>
      </c>
      <c r="N2992" s="0" t="s">
        <v>66</v>
      </c>
      <c r="O2992" s="0" t="s">
        <v>37</v>
      </c>
      <c r="P2992" s="0" t="n">
        <f aca="false">IF(AND(OR(Dashboard!$B$5="All",D2992=Dashboard!$B$5),OR(Dashboard!$D$5="All",N2992=Dashboard!$D$5),OR(AND(C2992&lt;&gt;"",C2992&gt;=Dashboard!$F$5,C2992&lt;=Dashboard!$H$5),AND(C2992="",Dashboard!$F$5&lt;=1980,Dashboard!$H$5&gt;=2016))),1,0)</f>
        <v>1</v>
      </c>
      <c r="Q2992" s="0" t="n">
        <f aca="false">J2992*P2992+ROW()*0.00000001</f>
        <v>0.68002992</v>
      </c>
    </row>
    <row r="2993" customFormat="false" ht="15" hidden="false" customHeight="false" outlineLevel="0" collapsed="false">
      <c r="A2993" s="0" t="s">
        <v>2442</v>
      </c>
      <c r="B2993" s="0" t="s">
        <v>50</v>
      </c>
      <c r="C2993" s="0" t="n">
        <v>2007</v>
      </c>
      <c r="D2993" s="0" t="s">
        <v>41</v>
      </c>
      <c r="E2993" s="0" t="s">
        <v>418</v>
      </c>
      <c r="F2993" s="0" t="n">
        <v>0.63</v>
      </c>
      <c r="G2993" s="0" t="n">
        <v>0</v>
      </c>
      <c r="H2993" s="0" t="n">
        <v>0</v>
      </c>
      <c r="I2993" s="0" t="n">
        <v>0.05</v>
      </c>
      <c r="J2993" s="0" t="n">
        <v>0.68</v>
      </c>
      <c r="K2993" s="0" t="n">
        <v>69</v>
      </c>
      <c r="L2993" s="0" t="n">
        <v>6.8</v>
      </c>
      <c r="M2993" s="0" t="s">
        <v>36</v>
      </c>
      <c r="N2993" s="0" t="s">
        <v>35</v>
      </c>
      <c r="O2993" s="0" t="s">
        <v>67</v>
      </c>
      <c r="P2993" s="0" t="n">
        <f aca="false">IF(AND(OR(Dashboard!$B$5="All",D2993=Dashboard!$B$5),OR(Dashboard!$D$5="All",N2993=Dashboard!$D$5),OR(AND(C2993&lt;&gt;"",C2993&gt;=Dashboard!$F$5,C2993&lt;=Dashboard!$H$5),AND(C2993="",Dashboard!$F$5&lt;=1980,Dashboard!$H$5&gt;=2016))),1,0)</f>
        <v>1</v>
      </c>
      <c r="Q2993" s="0" t="n">
        <f aca="false">J2993*P2993+ROW()*0.00000001</f>
        <v>0.68002993</v>
      </c>
    </row>
    <row r="2994" customFormat="false" ht="15" hidden="false" customHeight="false" outlineLevel="0" collapsed="false">
      <c r="A2994" s="0" t="s">
        <v>664</v>
      </c>
      <c r="B2994" s="0" t="s">
        <v>164</v>
      </c>
      <c r="C2994" s="0" t="n">
        <v>2010</v>
      </c>
      <c r="D2994" s="0" t="s">
        <v>71</v>
      </c>
      <c r="E2994" s="0" t="s">
        <v>243</v>
      </c>
      <c r="F2994" s="0" t="n">
        <v>0.14</v>
      </c>
      <c r="G2994" s="0" t="n">
        <v>0.36</v>
      </c>
      <c r="H2994" s="0" t="n">
        <v>0</v>
      </c>
      <c r="I2994" s="0" t="n">
        <v>0.18</v>
      </c>
      <c r="J2994" s="0" t="n">
        <v>0.68</v>
      </c>
      <c r="K2994" s="0" t="n">
        <v>71</v>
      </c>
      <c r="M2994" s="0" t="s">
        <v>125</v>
      </c>
      <c r="N2994" s="0" t="s">
        <v>74</v>
      </c>
      <c r="O2994" s="0" t="s">
        <v>37</v>
      </c>
      <c r="P2994" s="0" t="n">
        <f aca="false">IF(AND(OR(Dashboard!$B$5="All",D2994=Dashboard!$B$5),OR(Dashboard!$D$5="All",N2994=Dashboard!$D$5),OR(AND(C2994&lt;&gt;"",C2994&gt;=Dashboard!$F$5,C2994&lt;=Dashboard!$H$5),AND(C2994="",Dashboard!$F$5&lt;=1980,Dashboard!$H$5&gt;=2016))),1,0)</f>
        <v>1</v>
      </c>
      <c r="Q2994" s="0" t="n">
        <f aca="false">J2994*P2994+ROW()*0.00000001</f>
        <v>0.68002994</v>
      </c>
    </row>
    <row r="2995" customFormat="false" ht="15" hidden="false" customHeight="false" outlineLevel="0" collapsed="false">
      <c r="A2995" s="0" t="s">
        <v>2443</v>
      </c>
      <c r="B2995" s="0" t="s">
        <v>76</v>
      </c>
      <c r="C2995" s="0" t="n">
        <v>2004</v>
      </c>
      <c r="D2995" s="0" t="s">
        <v>52</v>
      </c>
      <c r="E2995" s="0" t="s">
        <v>649</v>
      </c>
      <c r="F2995" s="0" t="n">
        <v>0.33</v>
      </c>
      <c r="G2995" s="0" t="n">
        <v>0.26</v>
      </c>
      <c r="H2995" s="0" t="n">
        <v>0</v>
      </c>
      <c r="I2995" s="0" t="n">
        <v>0.09</v>
      </c>
      <c r="J2995" s="0" t="n">
        <v>0.68</v>
      </c>
      <c r="K2995" s="0" t="n">
        <v>74</v>
      </c>
      <c r="M2995" s="0" t="s">
        <v>73</v>
      </c>
      <c r="N2995" s="0" t="s">
        <v>74</v>
      </c>
      <c r="O2995" s="0" t="s">
        <v>37</v>
      </c>
      <c r="P2995" s="0" t="n">
        <f aca="false">IF(AND(OR(Dashboard!$B$5="All",D2995=Dashboard!$B$5),OR(Dashboard!$D$5="All",N2995=Dashboard!$D$5),OR(AND(C2995&lt;&gt;"",C2995&gt;=Dashboard!$F$5,C2995&lt;=Dashboard!$H$5),AND(C2995="",Dashboard!$F$5&lt;=1980,Dashboard!$H$5&gt;=2016))),1,0)</f>
        <v>1</v>
      </c>
      <c r="Q2995" s="0" t="n">
        <f aca="false">J2995*P2995+ROW()*0.00000001</f>
        <v>0.68002995</v>
      </c>
    </row>
    <row r="2996" customFormat="false" ht="15" hidden="false" customHeight="false" outlineLevel="0" collapsed="false">
      <c r="A2996" s="0" t="s">
        <v>2444</v>
      </c>
      <c r="B2996" s="0" t="s">
        <v>33</v>
      </c>
      <c r="C2996" s="0" t="n">
        <v>2012</v>
      </c>
      <c r="D2996" s="0" t="s">
        <v>71</v>
      </c>
      <c r="E2996" s="0" t="s">
        <v>35</v>
      </c>
      <c r="F2996" s="0" t="n">
        <v>0.33</v>
      </c>
      <c r="G2996" s="0" t="n">
        <v>0</v>
      </c>
      <c r="H2996" s="0" t="n">
        <v>0.33</v>
      </c>
      <c r="I2996" s="0" t="n">
        <v>0.02</v>
      </c>
      <c r="J2996" s="0" t="n">
        <v>0.67</v>
      </c>
      <c r="K2996" s="0" t="n">
        <v>82</v>
      </c>
      <c r="L2996" s="0" t="n">
        <v>8.8</v>
      </c>
      <c r="M2996" s="0" t="s">
        <v>125</v>
      </c>
      <c r="N2996" s="0" t="s">
        <v>35</v>
      </c>
      <c r="O2996" s="0" t="s">
        <v>42</v>
      </c>
      <c r="P2996" s="0" t="n">
        <f aca="false">IF(AND(OR(Dashboard!$B$5="All",D2996=Dashboard!$B$5),OR(Dashboard!$D$5="All",N2996=Dashboard!$D$5),OR(AND(C2996&lt;&gt;"",C2996&gt;=Dashboard!$F$5,C2996&lt;=Dashboard!$H$5),AND(C2996="",Dashboard!$F$5&lt;=1980,Dashboard!$H$5&gt;=2016))),1,0)</f>
        <v>1</v>
      </c>
      <c r="Q2996" s="0" t="n">
        <f aca="false">J2996*P2996+ROW()*0.00000001</f>
        <v>0.67002996</v>
      </c>
    </row>
    <row r="2997" customFormat="false" ht="15" hidden="false" customHeight="false" outlineLevel="0" collapsed="false">
      <c r="A2997" s="0" t="s">
        <v>2445</v>
      </c>
      <c r="B2997" s="0" t="s">
        <v>144</v>
      </c>
      <c r="C2997" s="0" t="n">
        <v>2003</v>
      </c>
      <c r="D2997" s="0" t="s">
        <v>56</v>
      </c>
      <c r="E2997" s="0" t="s">
        <v>91</v>
      </c>
      <c r="F2997" s="0" t="n">
        <v>0.49</v>
      </c>
      <c r="G2997" s="0" t="n">
        <v>0.16</v>
      </c>
      <c r="H2997" s="0" t="n">
        <v>0</v>
      </c>
      <c r="I2997" s="0" t="n">
        <v>0.02</v>
      </c>
      <c r="J2997" s="0" t="n">
        <v>0.67</v>
      </c>
      <c r="K2997" s="0" t="n">
        <v>84</v>
      </c>
      <c r="L2997" s="0" t="n">
        <v>8.8</v>
      </c>
      <c r="M2997" s="0" t="s">
        <v>73</v>
      </c>
      <c r="N2997" s="0" t="s">
        <v>66</v>
      </c>
      <c r="O2997" s="0" t="s">
        <v>42</v>
      </c>
      <c r="P2997" s="0" t="n">
        <f aca="false">IF(AND(OR(Dashboard!$B$5="All",D2997=Dashboard!$B$5),OR(Dashboard!$D$5="All",N2997=Dashboard!$D$5),OR(AND(C2997&lt;&gt;"",C2997&gt;=Dashboard!$F$5,C2997&lt;=Dashboard!$H$5),AND(C2997="",Dashboard!$F$5&lt;=1980,Dashboard!$H$5&gt;=2016))),1,0)</f>
        <v>1</v>
      </c>
      <c r="Q2997" s="0" t="n">
        <f aca="false">J2997*P2997+ROW()*0.00000001</f>
        <v>0.67002997</v>
      </c>
    </row>
    <row r="2998" customFormat="false" ht="15" hidden="false" customHeight="false" outlineLevel="0" collapsed="false">
      <c r="A2998" s="0" t="s">
        <v>2446</v>
      </c>
      <c r="B2998" s="0" t="s">
        <v>152</v>
      </c>
      <c r="C2998" s="0" t="n">
        <v>2011</v>
      </c>
      <c r="D2998" s="0" t="s">
        <v>46</v>
      </c>
      <c r="E2998" s="0" t="s">
        <v>520</v>
      </c>
      <c r="F2998" s="0" t="n">
        <v>0.44</v>
      </c>
      <c r="G2998" s="0" t="n">
        <v>0.16</v>
      </c>
      <c r="H2998" s="0" t="n">
        <v>0</v>
      </c>
      <c r="I2998" s="0" t="n">
        <v>0.07</v>
      </c>
      <c r="J2998" s="0" t="n">
        <v>0.67</v>
      </c>
      <c r="K2998" s="0" t="n">
        <v>84</v>
      </c>
      <c r="L2998" s="0" t="n">
        <v>7.3</v>
      </c>
      <c r="M2998" s="0" t="s">
        <v>103</v>
      </c>
      <c r="N2998" s="0" t="s">
        <v>152</v>
      </c>
      <c r="O2998" s="0" t="s">
        <v>42</v>
      </c>
      <c r="P2998" s="0" t="n">
        <f aca="false">IF(AND(OR(Dashboard!$B$5="All",D2998=Dashboard!$B$5),OR(Dashboard!$D$5="All",N2998=Dashboard!$D$5),OR(AND(C2998&lt;&gt;"",C2998&gt;=Dashboard!$F$5,C2998&lt;=Dashboard!$H$5),AND(C2998="",Dashboard!$F$5&lt;=1980,Dashboard!$H$5&gt;=2016))),1,0)</f>
        <v>1</v>
      </c>
      <c r="Q2998" s="0" t="n">
        <f aca="false">J2998*P2998+ROW()*0.00000001</f>
        <v>0.67002998</v>
      </c>
    </row>
    <row r="2999" customFormat="false" ht="15" hidden="false" customHeight="false" outlineLevel="0" collapsed="false">
      <c r="A2999" s="0" t="s">
        <v>1951</v>
      </c>
      <c r="B2999" s="0" t="s">
        <v>70</v>
      </c>
      <c r="C2999" s="0" t="n">
        <v>2007</v>
      </c>
      <c r="D2999" s="0" t="s">
        <v>16</v>
      </c>
      <c r="E2999" s="0" t="s">
        <v>91</v>
      </c>
      <c r="F2999" s="0" t="n">
        <v>0.26</v>
      </c>
      <c r="G2999" s="0" t="n">
        <v>0.29</v>
      </c>
      <c r="H2999" s="0" t="n">
        <v>0.02</v>
      </c>
      <c r="I2999" s="0" t="n">
        <v>0.11</v>
      </c>
      <c r="J2999" s="0" t="n">
        <v>0.67</v>
      </c>
      <c r="K2999" s="0" t="n">
        <v>60</v>
      </c>
      <c r="L2999" s="0" t="n">
        <v>7</v>
      </c>
      <c r="M2999" s="0" t="s">
        <v>103</v>
      </c>
      <c r="N2999" s="0" t="s">
        <v>74</v>
      </c>
      <c r="O2999" s="0" t="s">
        <v>53</v>
      </c>
      <c r="P2999" s="0" t="n">
        <f aca="false">IF(AND(OR(Dashboard!$B$5="All",D2999=Dashboard!$B$5),OR(Dashboard!$D$5="All",N2999=Dashboard!$D$5),OR(AND(C2999&lt;&gt;"",C2999&gt;=Dashboard!$F$5,C2999&lt;=Dashboard!$H$5),AND(C2999="",Dashboard!$F$5&lt;=1980,Dashboard!$H$5&gt;=2016))),1,0)</f>
        <v>1</v>
      </c>
      <c r="Q2999" s="0" t="n">
        <f aca="false">J2999*P2999+ROW()*0.00000001</f>
        <v>0.67002999</v>
      </c>
    </row>
    <row r="3000" customFormat="false" ht="15" hidden="false" customHeight="false" outlineLevel="0" collapsed="false">
      <c r="A3000" s="0" t="s">
        <v>2447</v>
      </c>
      <c r="B3000" s="0" t="s">
        <v>117</v>
      </c>
      <c r="C3000" s="0" t="n">
        <v>1998</v>
      </c>
      <c r="D3000" s="0" t="s">
        <v>34</v>
      </c>
      <c r="E3000" s="0" t="s">
        <v>142</v>
      </c>
      <c r="F3000" s="0" t="n">
        <v>0.37</v>
      </c>
      <c r="G3000" s="0" t="n">
        <v>0.25</v>
      </c>
      <c r="H3000" s="0" t="n">
        <v>0</v>
      </c>
      <c r="I3000" s="0" t="n">
        <v>0.04</v>
      </c>
      <c r="J3000" s="0" t="n">
        <v>0.67</v>
      </c>
      <c r="N3000" s="0" t="s">
        <v>74</v>
      </c>
      <c r="P3000" s="0" t="n">
        <f aca="false">IF(AND(OR(Dashboard!$B$5="All",D3000=Dashboard!$B$5),OR(Dashboard!$D$5="All",N3000=Dashboard!$D$5),OR(AND(C3000&lt;&gt;"",C3000&gt;=Dashboard!$F$5,C3000&lt;=Dashboard!$H$5),AND(C3000="",Dashboard!$F$5&lt;=1980,Dashboard!$H$5&gt;=2016))),1,0)</f>
        <v>1</v>
      </c>
      <c r="Q3000" s="0" t="n">
        <f aca="false">J3000*P3000+ROW()*0.00000001</f>
        <v>0.67003</v>
      </c>
    </row>
    <row r="3001" customFormat="false" ht="15" hidden="false" customHeight="false" outlineLevel="0" collapsed="false">
      <c r="A3001" s="0" t="s">
        <v>536</v>
      </c>
      <c r="B3001" s="0" t="s">
        <v>152</v>
      </c>
      <c r="C3001" s="0" t="n">
        <v>2008</v>
      </c>
      <c r="D3001" s="0" t="s">
        <v>46</v>
      </c>
      <c r="E3001" s="0" t="s">
        <v>142</v>
      </c>
      <c r="F3001" s="0" t="n">
        <v>0</v>
      </c>
      <c r="G3001" s="0" t="n">
        <v>0.59</v>
      </c>
      <c r="H3001" s="0" t="n">
        <v>0</v>
      </c>
      <c r="I3001" s="0" t="n">
        <v>0.08</v>
      </c>
      <c r="J3001" s="0" t="n">
        <v>0.67</v>
      </c>
      <c r="K3001" s="0" t="n">
        <v>89</v>
      </c>
      <c r="L3001" s="0" t="n">
        <v>8.6</v>
      </c>
      <c r="M3001" s="0" t="s">
        <v>73</v>
      </c>
      <c r="N3001" s="0" t="s">
        <v>152</v>
      </c>
      <c r="O3001" s="0" t="s">
        <v>42</v>
      </c>
      <c r="P3001" s="0" t="n">
        <f aca="false">IF(AND(OR(Dashboard!$B$5="All",D3001=Dashboard!$B$5),OR(Dashboard!$D$5="All",N3001=Dashboard!$D$5),OR(AND(C3001&lt;&gt;"",C3001&gt;=Dashboard!$F$5,C3001&lt;=Dashboard!$H$5),AND(C3001="",Dashboard!$F$5&lt;=1980,Dashboard!$H$5&gt;=2016))),1,0)</f>
        <v>1</v>
      </c>
      <c r="Q3001" s="0" t="n">
        <f aca="false">J3001*P3001+ROW()*0.00000001</f>
        <v>0.67003001</v>
      </c>
    </row>
    <row r="3002" customFormat="false" ht="15" hidden="false" customHeight="false" outlineLevel="0" collapsed="false">
      <c r="A3002" s="0" t="s">
        <v>2448</v>
      </c>
      <c r="B3002" s="0" t="s">
        <v>117</v>
      </c>
      <c r="C3002" s="0" t="n">
        <v>1996</v>
      </c>
      <c r="D3002" s="0" t="s">
        <v>56</v>
      </c>
      <c r="E3002" s="0" t="s">
        <v>220</v>
      </c>
      <c r="F3002" s="0" t="n">
        <v>0.37</v>
      </c>
      <c r="G3002" s="0" t="n">
        <v>0.25</v>
      </c>
      <c r="H3002" s="0" t="n">
        <v>0</v>
      </c>
      <c r="I3002" s="0" t="n">
        <v>0.04</v>
      </c>
      <c r="J3002" s="0" t="n">
        <v>0.67</v>
      </c>
      <c r="N3002" s="0" t="s">
        <v>74</v>
      </c>
      <c r="P3002" s="0" t="n">
        <f aca="false">IF(AND(OR(Dashboard!$B$5="All",D3002=Dashboard!$B$5),OR(Dashboard!$D$5="All",N3002=Dashboard!$D$5),OR(AND(C3002&lt;&gt;"",C3002&gt;=Dashboard!$F$5,C3002&lt;=Dashboard!$H$5),AND(C3002="",Dashboard!$F$5&lt;=1980,Dashboard!$H$5&gt;=2016))),1,0)</f>
        <v>1</v>
      </c>
      <c r="Q3002" s="0" t="n">
        <f aca="false">J3002*P3002+ROW()*0.00000001</f>
        <v>0.67003002</v>
      </c>
    </row>
    <row r="3003" customFormat="false" ht="15" hidden="false" customHeight="false" outlineLevel="0" collapsed="false">
      <c r="A3003" s="0" t="s">
        <v>2449</v>
      </c>
      <c r="B3003" s="0" t="s">
        <v>144</v>
      </c>
      <c r="C3003" s="0" t="n">
        <v>2004</v>
      </c>
      <c r="D3003" s="0" t="s">
        <v>102</v>
      </c>
      <c r="E3003" s="0" t="s">
        <v>142</v>
      </c>
      <c r="F3003" s="0" t="n">
        <v>0.46</v>
      </c>
      <c r="G3003" s="0" t="n">
        <v>0.18</v>
      </c>
      <c r="H3003" s="0" t="n">
        <v>0</v>
      </c>
      <c r="I3003" s="0" t="n">
        <v>0.03</v>
      </c>
      <c r="J3003" s="0" t="n">
        <v>0.67</v>
      </c>
      <c r="N3003" s="0" t="s">
        <v>66</v>
      </c>
      <c r="P3003" s="0" t="n">
        <f aca="false">IF(AND(OR(Dashboard!$B$5="All",D3003=Dashboard!$B$5),OR(Dashboard!$D$5="All",N3003=Dashboard!$D$5),OR(AND(C3003&lt;&gt;"",C3003&gt;=Dashboard!$F$5,C3003&lt;=Dashboard!$H$5),AND(C3003="",Dashboard!$F$5&lt;=1980,Dashboard!$H$5&gt;=2016))),1,0)</f>
        <v>1</v>
      </c>
      <c r="Q3003" s="0" t="n">
        <f aca="false">J3003*P3003+ROW()*0.00000001</f>
        <v>0.67003003</v>
      </c>
    </row>
    <row r="3004" customFormat="false" ht="15" hidden="false" customHeight="false" outlineLevel="0" collapsed="false">
      <c r="A3004" s="0" t="s">
        <v>2450</v>
      </c>
      <c r="B3004" s="0" t="s">
        <v>70</v>
      </c>
      <c r="C3004" s="0" t="n">
        <v>2012</v>
      </c>
      <c r="D3004" s="0" t="s">
        <v>71</v>
      </c>
      <c r="E3004" s="0" t="s">
        <v>89</v>
      </c>
      <c r="F3004" s="0" t="n">
        <v>0.14</v>
      </c>
      <c r="G3004" s="0" t="n">
        <v>0.39</v>
      </c>
      <c r="H3004" s="0" t="n">
        <v>0</v>
      </c>
      <c r="I3004" s="0" t="n">
        <v>0.15</v>
      </c>
      <c r="J3004" s="0" t="n">
        <v>0.67</v>
      </c>
      <c r="N3004" s="0" t="s">
        <v>74</v>
      </c>
      <c r="P3004" s="0" t="n">
        <f aca="false">IF(AND(OR(Dashboard!$B$5="All",D3004=Dashboard!$B$5),OR(Dashboard!$D$5="All",N3004=Dashboard!$D$5),OR(AND(C3004&lt;&gt;"",C3004&gt;=Dashboard!$F$5,C3004&lt;=Dashboard!$H$5),AND(C3004="",Dashboard!$F$5&lt;=1980,Dashboard!$H$5&gt;=2016))),1,0)</f>
        <v>1</v>
      </c>
      <c r="Q3004" s="0" t="n">
        <f aca="false">J3004*P3004+ROW()*0.00000001</f>
        <v>0.67003004</v>
      </c>
    </row>
    <row r="3005" customFormat="false" ht="15" hidden="false" customHeight="false" outlineLevel="0" collapsed="false">
      <c r="A3005" s="0" t="s">
        <v>2451</v>
      </c>
      <c r="B3005" s="0" t="s">
        <v>50</v>
      </c>
      <c r="C3005" s="0" t="n">
        <v>2006</v>
      </c>
      <c r="D3005" s="0" t="s">
        <v>52</v>
      </c>
      <c r="E3005" s="0" t="s">
        <v>2452</v>
      </c>
      <c r="F3005" s="0" t="n">
        <v>0</v>
      </c>
      <c r="G3005" s="0" t="n">
        <v>0</v>
      </c>
      <c r="H3005" s="0" t="n">
        <v>0.67</v>
      </c>
      <c r="I3005" s="0" t="n">
        <v>0</v>
      </c>
      <c r="J3005" s="0" t="n">
        <v>0.67</v>
      </c>
      <c r="N3005" s="0" t="s">
        <v>35</v>
      </c>
      <c r="P3005" s="0" t="n">
        <f aca="false">IF(AND(OR(Dashboard!$B$5="All",D3005=Dashboard!$B$5),OR(Dashboard!$D$5="All",N3005=Dashboard!$D$5),OR(AND(C3005&lt;&gt;"",C3005&gt;=Dashboard!$F$5,C3005&lt;=Dashboard!$H$5),AND(C3005="",Dashboard!$F$5&lt;=1980,Dashboard!$H$5&gt;=2016))),1,0)</f>
        <v>1</v>
      </c>
      <c r="Q3005" s="0" t="n">
        <f aca="false">J3005*P3005+ROW()*0.00000001</f>
        <v>0.67003005</v>
      </c>
    </row>
    <row r="3006" customFormat="false" ht="15" hidden="false" customHeight="false" outlineLevel="0" collapsed="false">
      <c r="A3006" s="0" t="s">
        <v>2453</v>
      </c>
      <c r="B3006" s="0" t="s">
        <v>117</v>
      </c>
      <c r="C3006" s="0" t="n">
        <v>1998</v>
      </c>
      <c r="D3006" s="0" t="s">
        <v>71</v>
      </c>
      <c r="E3006" s="0" t="s">
        <v>89</v>
      </c>
      <c r="F3006" s="0" t="n">
        <v>0.37</v>
      </c>
      <c r="G3006" s="0" t="n">
        <v>0.25</v>
      </c>
      <c r="H3006" s="0" t="n">
        <v>0</v>
      </c>
      <c r="I3006" s="0" t="n">
        <v>0.04</v>
      </c>
      <c r="J3006" s="0" t="n">
        <v>0.67</v>
      </c>
      <c r="N3006" s="0" t="s">
        <v>74</v>
      </c>
      <c r="P3006" s="0" t="n">
        <f aca="false">IF(AND(OR(Dashboard!$B$5="All",D3006=Dashboard!$B$5),OR(Dashboard!$D$5="All",N3006=Dashboard!$D$5),OR(AND(C3006&lt;&gt;"",C3006&gt;=Dashboard!$F$5,C3006&lt;=Dashboard!$H$5),AND(C3006="",Dashboard!$F$5&lt;=1980,Dashboard!$H$5&gt;=2016))),1,0)</f>
        <v>1</v>
      </c>
      <c r="Q3006" s="0" t="n">
        <f aca="false">J3006*P3006+ROW()*0.00000001</f>
        <v>0.67003006</v>
      </c>
    </row>
    <row r="3007" customFormat="false" ht="15" hidden="false" customHeight="false" outlineLevel="0" collapsed="false">
      <c r="A3007" s="0" t="s">
        <v>936</v>
      </c>
      <c r="B3007" s="0" t="s">
        <v>172</v>
      </c>
      <c r="C3007" s="0" t="n">
        <v>2014</v>
      </c>
      <c r="D3007" s="0" t="s">
        <v>71</v>
      </c>
      <c r="E3007" s="0" t="s">
        <v>139</v>
      </c>
      <c r="F3007" s="0" t="n">
        <v>0.35</v>
      </c>
      <c r="G3007" s="0" t="n">
        <v>0.25</v>
      </c>
      <c r="H3007" s="0" t="n">
        <v>0</v>
      </c>
      <c r="I3007" s="0" t="n">
        <v>0.06</v>
      </c>
      <c r="J3007" s="0" t="n">
        <v>0.67</v>
      </c>
      <c r="K3007" s="0" t="n">
        <v>79</v>
      </c>
      <c r="L3007" s="0" t="n">
        <v>7.3</v>
      </c>
      <c r="M3007" s="0" t="s">
        <v>73</v>
      </c>
      <c r="N3007" s="0" t="s">
        <v>66</v>
      </c>
      <c r="O3007" s="0" t="s">
        <v>37</v>
      </c>
      <c r="P3007" s="0" t="n">
        <f aca="false">IF(AND(OR(Dashboard!$B$5="All",D3007=Dashboard!$B$5),OR(Dashboard!$D$5="All",N3007=Dashboard!$D$5),OR(AND(C3007&lt;&gt;"",C3007&gt;=Dashboard!$F$5,C3007&lt;=Dashboard!$H$5),AND(C3007="",Dashboard!$F$5&lt;=1980,Dashboard!$H$5&gt;=2016))),1,0)</f>
        <v>1</v>
      </c>
      <c r="Q3007" s="0" t="n">
        <f aca="false">J3007*P3007+ROW()*0.00000001</f>
        <v>0.67003007</v>
      </c>
    </row>
    <row r="3008" customFormat="false" ht="15" hidden="false" customHeight="false" outlineLevel="0" collapsed="false">
      <c r="A3008" s="0" t="s">
        <v>2454</v>
      </c>
      <c r="B3008" s="0" t="s">
        <v>76</v>
      </c>
      <c r="C3008" s="0" t="n">
        <v>2002</v>
      </c>
      <c r="D3008" s="0" t="s">
        <v>58</v>
      </c>
      <c r="E3008" s="0" t="s">
        <v>2455</v>
      </c>
      <c r="F3008" s="0" t="n">
        <v>0.22</v>
      </c>
      <c r="G3008" s="0" t="n">
        <v>0.17</v>
      </c>
      <c r="H3008" s="0" t="n">
        <v>0.23</v>
      </c>
      <c r="I3008" s="0" t="n">
        <v>0.06</v>
      </c>
      <c r="J3008" s="0" t="n">
        <v>0.67</v>
      </c>
      <c r="K3008" s="0" t="n">
        <v>74</v>
      </c>
      <c r="L3008" s="0" t="n">
        <v>9</v>
      </c>
      <c r="M3008" s="0" t="s">
        <v>103</v>
      </c>
      <c r="N3008" s="0" t="s">
        <v>74</v>
      </c>
      <c r="O3008" s="0" t="s">
        <v>37</v>
      </c>
      <c r="P3008" s="0" t="n">
        <f aca="false">IF(AND(OR(Dashboard!$B$5="All",D3008=Dashboard!$B$5),OR(Dashboard!$D$5="All",N3008=Dashboard!$D$5),OR(AND(C3008&lt;&gt;"",C3008&gt;=Dashboard!$F$5,C3008&lt;=Dashboard!$H$5),AND(C3008="",Dashboard!$F$5&lt;=1980,Dashboard!$H$5&gt;=2016))),1,0)</f>
        <v>1</v>
      </c>
      <c r="Q3008" s="0" t="n">
        <f aca="false">J3008*P3008+ROW()*0.00000001</f>
        <v>0.67003008</v>
      </c>
    </row>
    <row r="3009" customFormat="false" ht="15" hidden="false" customHeight="false" outlineLevel="0" collapsed="false">
      <c r="A3009" s="0" t="s">
        <v>2456</v>
      </c>
      <c r="B3009" s="0" t="s">
        <v>144</v>
      </c>
      <c r="C3009" s="0" t="n">
        <v>2005</v>
      </c>
      <c r="D3009" s="0" t="s">
        <v>56</v>
      </c>
      <c r="E3009" s="0" t="s">
        <v>91</v>
      </c>
      <c r="F3009" s="0" t="n">
        <v>0.48</v>
      </c>
      <c r="G3009" s="0" t="n">
        <v>0.17</v>
      </c>
      <c r="H3009" s="0" t="n">
        <v>0</v>
      </c>
      <c r="I3009" s="0" t="n">
        <v>0.02</v>
      </c>
      <c r="J3009" s="0" t="n">
        <v>0.67</v>
      </c>
      <c r="K3009" s="0" t="n">
        <v>78</v>
      </c>
      <c r="L3009" s="0" t="n">
        <v>8.9</v>
      </c>
      <c r="M3009" s="0" t="s">
        <v>103</v>
      </c>
      <c r="N3009" s="0" t="s">
        <v>66</v>
      </c>
      <c r="O3009" s="0" t="s">
        <v>37</v>
      </c>
      <c r="P3009" s="0" t="n">
        <f aca="false">IF(AND(OR(Dashboard!$B$5="All",D3009=Dashboard!$B$5),OR(Dashboard!$D$5="All",N3009=Dashboard!$D$5),OR(AND(C3009&lt;&gt;"",C3009&gt;=Dashboard!$F$5,C3009&lt;=Dashboard!$H$5),AND(C3009="",Dashboard!$F$5&lt;=1980,Dashboard!$H$5&gt;=2016))),1,0)</f>
        <v>1</v>
      </c>
      <c r="Q3009" s="0" t="n">
        <f aca="false">J3009*P3009+ROW()*0.00000001</f>
        <v>0.67003009</v>
      </c>
    </row>
    <row r="3010" customFormat="false" ht="15" hidden="false" customHeight="false" outlineLevel="0" collapsed="false">
      <c r="A3010" s="0" t="s">
        <v>2457</v>
      </c>
      <c r="B3010" s="0" t="s">
        <v>33</v>
      </c>
      <c r="C3010" s="0" t="n">
        <v>2008</v>
      </c>
      <c r="D3010" s="0" t="s">
        <v>52</v>
      </c>
      <c r="E3010" s="0" t="s">
        <v>328</v>
      </c>
      <c r="F3010" s="0" t="n">
        <v>0</v>
      </c>
      <c r="G3010" s="0" t="n">
        <v>0</v>
      </c>
      <c r="H3010" s="0" t="n">
        <v>0.67</v>
      </c>
      <c r="I3010" s="0" t="n">
        <v>0</v>
      </c>
      <c r="J3010" s="0" t="n">
        <v>0.67</v>
      </c>
      <c r="N3010" s="0" t="s">
        <v>35</v>
      </c>
      <c r="P3010" s="0" t="n">
        <f aca="false">IF(AND(OR(Dashboard!$B$5="All",D3010=Dashboard!$B$5),OR(Dashboard!$D$5="All",N3010=Dashboard!$D$5),OR(AND(C3010&lt;&gt;"",C3010&gt;=Dashboard!$F$5,C3010&lt;=Dashboard!$H$5),AND(C3010="",Dashboard!$F$5&lt;=1980,Dashboard!$H$5&gt;=2016))),1,0)</f>
        <v>1</v>
      </c>
      <c r="Q3010" s="0" t="n">
        <f aca="false">J3010*P3010+ROW()*0.00000001</f>
        <v>0.6700301</v>
      </c>
    </row>
    <row r="3011" customFormat="false" ht="15" hidden="false" customHeight="false" outlineLevel="0" collapsed="false">
      <c r="A3011" s="0" t="s">
        <v>2458</v>
      </c>
      <c r="B3011" s="0" t="s">
        <v>70</v>
      </c>
      <c r="C3011" s="0" t="n">
        <v>2012</v>
      </c>
      <c r="D3011" s="0" t="s">
        <v>34</v>
      </c>
      <c r="E3011" s="0" t="s">
        <v>154</v>
      </c>
      <c r="F3011" s="0" t="n">
        <v>0.06</v>
      </c>
      <c r="G3011" s="0" t="n">
        <v>0.48</v>
      </c>
      <c r="H3011" s="0" t="n">
        <v>0</v>
      </c>
      <c r="I3011" s="0" t="n">
        <v>0.14</v>
      </c>
      <c r="J3011" s="0" t="n">
        <v>0.67</v>
      </c>
      <c r="N3011" s="0" t="s">
        <v>74</v>
      </c>
      <c r="P3011" s="0" t="n">
        <f aca="false">IF(AND(OR(Dashboard!$B$5="All",D3011=Dashboard!$B$5),OR(Dashboard!$D$5="All",N3011=Dashboard!$D$5),OR(AND(C3011&lt;&gt;"",C3011&gt;=Dashboard!$F$5,C3011&lt;=Dashboard!$H$5),AND(C3011="",Dashboard!$F$5&lt;=1980,Dashboard!$H$5&gt;=2016))),1,0)</f>
        <v>1</v>
      </c>
      <c r="Q3011" s="0" t="n">
        <f aca="false">J3011*P3011+ROW()*0.00000001</f>
        <v>0.67003011</v>
      </c>
    </row>
    <row r="3012" customFormat="false" ht="15" hidden="false" customHeight="false" outlineLevel="0" collapsed="false">
      <c r="A3012" s="0" t="s">
        <v>1381</v>
      </c>
      <c r="B3012" s="0" t="s">
        <v>94</v>
      </c>
      <c r="C3012" s="0" t="n">
        <v>2014</v>
      </c>
      <c r="D3012" s="0" t="s">
        <v>71</v>
      </c>
      <c r="E3012" s="0" t="s">
        <v>243</v>
      </c>
      <c r="F3012" s="0" t="n">
        <v>0.24</v>
      </c>
      <c r="G3012" s="0" t="n">
        <v>0.31</v>
      </c>
      <c r="H3012" s="0" t="n">
        <v>0.01</v>
      </c>
      <c r="I3012" s="0" t="n">
        <v>0.11</v>
      </c>
      <c r="J3012" s="0" t="n">
        <v>0.67</v>
      </c>
      <c r="K3012" s="0" t="n">
        <v>71</v>
      </c>
      <c r="L3012" s="0" t="n">
        <v>7.1</v>
      </c>
      <c r="M3012" s="0" t="s">
        <v>125</v>
      </c>
      <c r="N3012" s="0" t="s">
        <v>74</v>
      </c>
      <c r="O3012" s="0" t="s">
        <v>37</v>
      </c>
      <c r="P3012" s="0" t="n">
        <f aca="false">IF(AND(OR(Dashboard!$B$5="All",D3012=Dashboard!$B$5),OR(Dashboard!$D$5="All",N3012=Dashboard!$D$5),OR(AND(C3012&lt;&gt;"",C3012&gt;=Dashboard!$F$5,C3012&lt;=Dashboard!$H$5),AND(C3012="",Dashboard!$F$5&lt;=1980,Dashboard!$H$5&gt;=2016))),1,0)</f>
        <v>1</v>
      </c>
      <c r="Q3012" s="0" t="n">
        <f aca="false">J3012*P3012+ROW()*0.00000001</f>
        <v>0.67003012</v>
      </c>
    </row>
    <row r="3013" customFormat="false" ht="15" hidden="false" customHeight="false" outlineLevel="0" collapsed="false">
      <c r="A3013" s="0" t="s">
        <v>2268</v>
      </c>
      <c r="B3013" s="0" t="s">
        <v>70</v>
      </c>
      <c r="C3013" s="0" t="n">
        <v>2008</v>
      </c>
      <c r="D3013" s="0" t="s">
        <v>71</v>
      </c>
      <c r="E3013" s="0" t="s">
        <v>2269</v>
      </c>
      <c r="F3013" s="0" t="n">
        <v>0.35</v>
      </c>
      <c r="G3013" s="0" t="n">
        <v>0.21</v>
      </c>
      <c r="H3013" s="0" t="n">
        <v>0.01</v>
      </c>
      <c r="I3013" s="0" t="n">
        <v>0.1</v>
      </c>
      <c r="J3013" s="0" t="n">
        <v>0.67</v>
      </c>
      <c r="K3013" s="0" t="n">
        <v>67</v>
      </c>
      <c r="L3013" s="0" t="n">
        <v>6</v>
      </c>
      <c r="M3013" s="0" t="s">
        <v>73</v>
      </c>
      <c r="N3013" s="0" t="s">
        <v>74</v>
      </c>
      <c r="O3013" s="0" t="s">
        <v>67</v>
      </c>
      <c r="P3013" s="0" t="n">
        <f aca="false">IF(AND(OR(Dashboard!$B$5="All",D3013=Dashboard!$B$5),OR(Dashboard!$D$5="All",N3013=Dashboard!$D$5),OR(AND(C3013&lt;&gt;"",C3013&gt;=Dashboard!$F$5,C3013&lt;=Dashboard!$H$5),AND(C3013="",Dashboard!$F$5&lt;=1980,Dashboard!$H$5&gt;=2016))),1,0)</f>
        <v>1</v>
      </c>
      <c r="Q3013" s="0" t="n">
        <f aca="false">J3013*P3013+ROW()*0.00000001</f>
        <v>0.67003013</v>
      </c>
    </row>
    <row r="3014" customFormat="false" ht="15" hidden="false" customHeight="false" outlineLevel="0" collapsed="false">
      <c r="A3014" s="0" t="s">
        <v>2459</v>
      </c>
      <c r="B3014" s="0" t="s">
        <v>117</v>
      </c>
      <c r="C3014" s="0" t="n">
        <v>1999</v>
      </c>
      <c r="D3014" s="0" t="s">
        <v>46</v>
      </c>
      <c r="E3014" s="0" t="s">
        <v>89</v>
      </c>
      <c r="F3014" s="0" t="n">
        <v>0.19</v>
      </c>
      <c r="G3014" s="0" t="n">
        <v>0.13</v>
      </c>
      <c r="H3014" s="0" t="n">
        <v>0.31</v>
      </c>
      <c r="I3014" s="0" t="n">
        <v>0.04</v>
      </c>
      <c r="J3014" s="0" t="n">
        <v>0.67</v>
      </c>
      <c r="N3014" s="0" t="s">
        <v>74</v>
      </c>
      <c r="P3014" s="0" t="n">
        <f aca="false">IF(AND(OR(Dashboard!$B$5="All",D3014=Dashboard!$B$5),OR(Dashboard!$D$5="All",N3014=Dashboard!$D$5),OR(AND(C3014&lt;&gt;"",C3014&gt;=Dashboard!$F$5,C3014&lt;=Dashboard!$H$5),AND(C3014="",Dashboard!$F$5&lt;=1980,Dashboard!$H$5&gt;=2016))),1,0)</f>
        <v>1</v>
      </c>
      <c r="Q3014" s="0" t="n">
        <f aca="false">J3014*P3014+ROW()*0.00000001</f>
        <v>0.67003014</v>
      </c>
    </row>
    <row r="3015" customFormat="false" ht="15" hidden="false" customHeight="false" outlineLevel="0" collapsed="false">
      <c r="A3015" s="0" t="s">
        <v>2460</v>
      </c>
      <c r="B3015" s="0" t="s">
        <v>64</v>
      </c>
      <c r="C3015" s="0" t="n">
        <v>2013</v>
      </c>
      <c r="D3015" s="0" t="s">
        <v>71</v>
      </c>
      <c r="E3015" s="0" t="s">
        <v>195</v>
      </c>
      <c r="F3015" s="0" t="n">
        <v>0.35</v>
      </c>
      <c r="G3015" s="0" t="n">
        <v>0.27</v>
      </c>
      <c r="H3015" s="0" t="n">
        <v>0</v>
      </c>
      <c r="I3015" s="0" t="n">
        <v>0.06</v>
      </c>
      <c r="J3015" s="0" t="n">
        <v>0.67</v>
      </c>
      <c r="K3015" s="0" t="n">
        <v>81</v>
      </c>
      <c r="L3015" s="0" t="n">
        <v>7.2</v>
      </c>
      <c r="M3015" s="0" t="s">
        <v>103</v>
      </c>
      <c r="N3015" s="0" t="s">
        <v>66</v>
      </c>
      <c r="O3015" s="0" t="s">
        <v>42</v>
      </c>
      <c r="P3015" s="0" t="n">
        <f aca="false">IF(AND(OR(Dashboard!$B$5="All",D3015=Dashboard!$B$5),OR(Dashboard!$D$5="All",N3015=Dashboard!$D$5),OR(AND(C3015&lt;&gt;"",C3015&gt;=Dashboard!$F$5,C3015&lt;=Dashboard!$H$5),AND(C3015="",Dashboard!$F$5&lt;=1980,Dashboard!$H$5&gt;=2016))),1,0)</f>
        <v>1</v>
      </c>
      <c r="Q3015" s="0" t="n">
        <f aca="false">J3015*P3015+ROW()*0.00000001</f>
        <v>0.67003015</v>
      </c>
    </row>
    <row r="3016" customFormat="false" ht="15" hidden="false" customHeight="false" outlineLevel="0" collapsed="false">
      <c r="A3016" s="0" t="s">
        <v>2461</v>
      </c>
      <c r="B3016" s="0" t="s">
        <v>33</v>
      </c>
      <c r="C3016" s="0" t="n">
        <v>2006</v>
      </c>
      <c r="D3016" s="0" t="s">
        <v>56</v>
      </c>
      <c r="E3016" s="0" t="s">
        <v>124</v>
      </c>
      <c r="F3016" s="0" t="n">
        <v>0.54</v>
      </c>
      <c r="G3016" s="0" t="n">
        <v>0.03</v>
      </c>
      <c r="H3016" s="0" t="n">
        <v>0.04</v>
      </c>
      <c r="I3016" s="0" t="n">
        <v>0.05</v>
      </c>
      <c r="J3016" s="0" t="n">
        <v>0.67</v>
      </c>
      <c r="K3016" s="0" t="n">
        <v>63</v>
      </c>
      <c r="L3016" s="0" t="n">
        <v>6.8</v>
      </c>
      <c r="M3016" s="0" t="s">
        <v>103</v>
      </c>
      <c r="N3016" s="0" t="s">
        <v>35</v>
      </c>
      <c r="O3016" s="0" t="s">
        <v>67</v>
      </c>
      <c r="P3016" s="0" t="n">
        <f aca="false">IF(AND(OR(Dashboard!$B$5="All",D3016=Dashboard!$B$5),OR(Dashboard!$D$5="All",N3016=Dashboard!$D$5),OR(AND(C3016&lt;&gt;"",C3016&gt;=Dashboard!$F$5,C3016&lt;=Dashboard!$H$5),AND(C3016="",Dashboard!$F$5&lt;=1980,Dashboard!$H$5&gt;=2016))),1,0)</f>
        <v>1</v>
      </c>
      <c r="Q3016" s="0" t="n">
        <f aca="false">J3016*P3016+ROW()*0.00000001</f>
        <v>0.67003016</v>
      </c>
    </row>
    <row r="3017" customFormat="false" ht="15" hidden="false" customHeight="false" outlineLevel="0" collapsed="false">
      <c r="A3017" s="0" t="s">
        <v>2462</v>
      </c>
      <c r="B3017" s="0" t="s">
        <v>33</v>
      </c>
      <c r="C3017" s="0" t="n">
        <v>2008</v>
      </c>
      <c r="D3017" s="0" t="s">
        <v>34</v>
      </c>
      <c r="E3017" s="0" t="s">
        <v>124</v>
      </c>
      <c r="F3017" s="0" t="n">
        <v>0</v>
      </c>
      <c r="G3017" s="0" t="n">
        <v>0.66</v>
      </c>
      <c r="H3017" s="0" t="n">
        <v>0</v>
      </c>
      <c r="I3017" s="0" t="n">
        <v>0.01</v>
      </c>
      <c r="J3017" s="0" t="n">
        <v>0.67</v>
      </c>
      <c r="N3017" s="0" t="s">
        <v>35</v>
      </c>
      <c r="P3017" s="0" t="n">
        <f aca="false">IF(AND(OR(Dashboard!$B$5="All",D3017=Dashboard!$B$5),OR(Dashboard!$D$5="All",N3017=Dashboard!$D$5),OR(AND(C3017&lt;&gt;"",C3017&gt;=Dashboard!$F$5,C3017&lt;=Dashboard!$H$5),AND(C3017="",Dashboard!$F$5&lt;=1980,Dashboard!$H$5&gt;=2016))),1,0)</f>
        <v>1</v>
      </c>
      <c r="Q3017" s="0" t="n">
        <f aca="false">J3017*P3017+ROW()*0.00000001</f>
        <v>0.67003017</v>
      </c>
    </row>
    <row r="3018" customFormat="false" ht="15" hidden="false" customHeight="false" outlineLevel="0" collapsed="false">
      <c r="A3018" s="0" t="s">
        <v>2463</v>
      </c>
      <c r="B3018" s="0" t="s">
        <v>70</v>
      </c>
      <c r="C3018" s="0" t="n">
        <v>2011</v>
      </c>
      <c r="D3018" s="0" t="s">
        <v>41</v>
      </c>
      <c r="E3018" s="0" t="s">
        <v>142</v>
      </c>
      <c r="F3018" s="0" t="n">
        <v>0.2</v>
      </c>
      <c r="G3018" s="0" t="n">
        <v>0.35</v>
      </c>
      <c r="H3018" s="0" t="n">
        <v>0</v>
      </c>
      <c r="I3018" s="0" t="n">
        <v>0.12</v>
      </c>
      <c r="J3018" s="0" t="n">
        <v>0.67</v>
      </c>
      <c r="N3018" s="0" t="s">
        <v>74</v>
      </c>
      <c r="P3018" s="0" t="n">
        <f aca="false">IF(AND(OR(Dashboard!$B$5="All",D3018=Dashboard!$B$5),OR(Dashboard!$D$5="All",N3018=Dashboard!$D$5),OR(AND(C3018&lt;&gt;"",C3018&gt;=Dashboard!$F$5,C3018&lt;=Dashboard!$H$5),AND(C3018="",Dashboard!$F$5&lt;=1980,Dashboard!$H$5&gt;=2016))),1,0)</f>
        <v>1</v>
      </c>
      <c r="Q3018" s="0" t="n">
        <f aca="false">J3018*P3018+ROW()*0.00000001</f>
        <v>0.67003018</v>
      </c>
    </row>
    <row r="3019" customFormat="false" ht="15" hidden="false" customHeight="false" outlineLevel="0" collapsed="false">
      <c r="A3019" s="0" t="s">
        <v>2464</v>
      </c>
      <c r="B3019" s="0" t="s">
        <v>76</v>
      </c>
      <c r="C3019" s="0" t="n">
        <v>2003</v>
      </c>
      <c r="D3019" s="0" t="s">
        <v>16</v>
      </c>
      <c r="E3019" s="0" t="s">
        <v>418</v>
      </c>
      <c r="F3019" s="0" t="n">
        <v>0.33</v>
      </c>
      <c r="G3019" s="0" t="n">
        <v>0.25</v>
      </c>
      <c r="H3019" s="0" t="n">
        <v>0</v>
      </c>
      <c r="I3019" s="0" t="n">
        <v>0.09</v>
      </c>
      <c r="J3019" s="0" t="n">
        <v>0.67</v>
      </c>
      <c r="N3019" s="0" t="s">
        <v>74</v>
      </c>
      <c r="P3019" s="0" t="n">
        <f aca="false">IF(AND(OR(Dashboard!$B$5="All",D3019=Dashboard!$B$5),OR(Dashboard!$D$5="All",N3019=Dashboard!$D$5),OR(AND(C3019&lt;&gt;"",C3019&gt;=Dashboard!$F$5,C3019&lt;=Dashboard!$H$5),AND(C3019="",Dashboard!$F$5&lt;=1980,Dashboard!$H$5&gt;=2016))),1,0)</f>
        <v>1</v>
      </c>
      <c r="Q3019" s="0" t="n">
        <f aca="false">J3019*P3019+ROW()*0.00000001</f>
        <v>0.67003019</v>
      </c>
    </row>
    <row r="3020" customFormat="false" ht="15" hidden="false" customHeight="false" outlineLevel="0" collapsed="false">
      <c r="A3020" s="0" t="s">
        <v>2465</v>
      </c>
      <c r="B3020" s="0" t="s">
        <v>164</v>
      </c>
      <c r="C3020" s="0" t="n">
        <v>2005</v>
      </c>
      <c r="D3020" s="0" t="s">
        <v>34</v>
      </c>
      <c r="E3020" s="0" t="s">
        <v>154</v>
      </c>
      <c r="F3020" s="0" t="n">
        <v>0.16</v>
      </c>
      <c r="G3020" s="0" t="n">
        <v>0.36</v>
      </c>
      <c r="H3020" s="0" t="n">
        <v>0</v>
      </c>
      <c r="I3020" s="0" t="n">
        <v>0.14</v>
      </c>
      <c r="J3020" s="0" t="n">
        <v>0.67</v>
      </c>
      <c r="N3020" s="0" t="s">
        <v>74</v>
      </c>
      <c r="P3020" s="0" t="n">
        <f aca="false">IF(AND(OR(Dashboard!$B$5="All",D3020=Dashboard!$B$5),OR(Dashboard!$D$5="All",N3020=Dashboard!$D$5),OR(AND(C3020&lt;&gt;"",C3020&gt;=Dashboard!$F$5,C3020&lt;=Dashboard!$H$5),AND(C3020="",Dashboard!$F$5&lt;=1980,Dashboard!$H$5&gt;=2016))),1,0)</f>
        <v>1</v>
      </c>
      <c r="Q3020" s="0" t="n">
        <f aca="false">J3020*P3020+ROW()*0.00000001</f>
        <v>0.6700302</v>
      </c>
    </row>
    <row r="3021" customFormat="false" ht="15" hidden="false" customHeight="false" outlineLevel="0" collapsed="false">
      <c r="A3021" s="0" t="s">
        <v>2466</v>
      </c>
      <c r="B3021" s="0" t="s">
        <v>70</v>
      </c>
      <c r="C3021" s="0" t="n">
        <v>2007</v>
      </c>
      <c r="D3021" s="0" t="s">
        <v>56</v>
      </c>
      <c r="E3021" s="0" t="s">
        <v>649</v>
      </c>
      <c r="F3021" s="0" t="n">
        <v>0.33</v>
      </c>
      <c r="G3021" s="0" t="n">
        <v>0.23</v>
      </c>
      <c r="H3021" s="0" t="n">
        <v>0</v>
      </c>
      <c r="I3021" s="0" t="n">
        <v>0.1</v>
      </c>
      <c r="J3021" s="0" t="n">
        <v>0.67</v>
      </c>
      <c r="K3021" s="0" t="n">
        <v>86</v>
      </c>
      <c r="L3021" s="0" t="n">
        <v>7.7</v>
      </c>
      <c r="M3021" s="0" t="s">
        <v>73</v>
      </c>
      <c r="N3021" s="0" t="s">
        <v>74</v>
      </c>
      <c r="O3021" s="0" t="s">
        <v>42</v>
      </c>
      <c r="P3021" s="0" t="n">
        <f aca="false">IF(AND(OR(Dashboard!$B$5="All",D3021=Dashboard!$B$5),OR(Dashboard!$D$5="All",N3021=Dashboard!$D$5),OR(AND(C3021&lt;&gt;"",C3021&gt;=Dashboard!$F$5,C3021&lt;=Dashboard!$H$5),AND(C3021="",Dashboard!$F$5&lt;=1980,Dashboard!$H$5&gt;=2016))),1,0)</f>
        <v>1</v>
      </c>
      <c r="Q3021" s="0" t="n">
        <f aca="false">J3021*P3021+ROW()*0.00000001</f>
        <v>0.67003021</v>
      </c>
    </row>
    <row r="3022" customFormat="false" ht="15" hidden="false" customHeight="false" outlineLevel="0" collapsed="false">
      <c r="A3022" s="0" t="s">
        <v>2467</v>
      </c>
      <c r="B3022" s="0" t="s">
        <v>159</v>
      </c>
      <c r="C3022" s="0" t="n">
        <v>1981</v>
      </c>
      <c r="D3022" s="0" t="s">
        <v>71</v>
      </c>
      <c r="E3022" s="0" t="s">
        <v>2468</v>
      </c>
      <c r="F3022" s="0" t="n">
        <v>0.63</v>
      </c>
      <c r="G3022" s="0" t="n">
        <v>0.03</v>
      </c>
      <c r="H3022" s="0" t="n">
        <v>0</v>
      </c>
      <c r="I3022" s="0" t="n">
        <v>0.01</v>
      </c>
      <c r="J3022" s="0" t="n">
        <v>0.67</v>
      </c>
      <c r="N3022" s="0" t="s">
        <v>161</v>
      </c>
      <c r="P3022" s="0" t="n">
        <f aca="false">IF(AND(OR(Dashboard!$B$5="All",D3022=Dashboard!$B$5),OR(Dashboard!$D$5="All",N3022=Dashboard!$D$5),OR(AND(C3022&lt;&gt;"",C3022&gt;=Dashboard!$F$5,C3022&lt;=Dashboard!$H$5),AND(C3022="",Dashboard!$F$5&lt;=1980,Dashboard!$H$5&gt;=2016))),1,0)</f>
        <v>1</v>
      </c>
      <c r="Q3022" s="0" t="n">
        <f aca="false">J3022*P3022+ROW()*0.00000001</f>
        <v>0.67003022</v>
      </c>
    </row>
    <row r="3023" customFormat="false" ht="15" hidden="false" customHeight="false" outlineLevel="0" collapsed="false">
      <c r="A3023" s="0" t="s">
        <v>2469</v>
      </c>
      <c r="B3023" s="0" t="s">
        <v>50</v>
      </c>
      <c r="C3023" s="0" t="n">
        <v>2010</v>
      </c>
      <c r="D3023" s="0" t="s">
        <v>46</v>
      </c>
      <c r="E3023" s="0" t="s">
        <v>35</v>
      </c>
      <c r="F3023" s="0" t="n">
        <v>0.31</v>
      </c>
      <c r="G3023" s="0" t="n">
        <v>0</v>
      </c>
      <c r="H3023" s="0" t="n">
        <v>0.34</v>
      </c>
      <c r="I3023" s="0" t="n">
        <v>0.02</v>
      </c>
      <c r="J3023" s="0" t="n">
        <v>0.67</v>
      </c>
      <c r="K3023" s="0" t="n">
        <v>68</v>
      </c>
      <c r="L3023" s="0" t="n">
        <v>7.1</v>
      </c>
      <c r="M3023" s="0" t="s">
        <v>36</v>
      </c>
      <c r="N3023" s="0" t="s">
        <v>35</v>
      </c>
      <c r="O3023" s="0" t="s">
        <v>67</v>
      </c>
      <c r="P3023" s="0" t="n">
        <f aca="false">IF(AND(OR(Dashboard!$B$5="All",D3023=Dashboard!$B$5),OR(Dashboard!$D$5="All",N3023=Dashboard!$D$5),OR(AND(C3023&lt;&gt;"",C3023&gt;=Dashboard!$F$5,C3023&lt;=Dashboard!$H$5),AND(C3023="",Dashboard!$F$5&lt;=1980,Dashboard!$H$5&gt;=2016))),1,0)</f>
        <v>1</v>
      </c>
      <c r="Q3023" s="0" t="n">
        <f aca="false">J3023*P3023+ROW()*0.00000001</f>
        <v>0.67003023</v>
      </c>
    </row>
    <row r="3024" customFormat="false" ht="15" hidden="false" customHeight="false" outlineLevel="0" collapsed="false">
      <c r="A3024" s="0" t="s">
        <v>151</v>
      </c>
      <c r="B3024" s="0" t="s">
        <v>50</v>
      </c>
      <c r="C3024" s="0" t="n">
        <v>2010</v>
      </c>
      <c r="D3024" s="0" t="s">
        <v>58</v>
      </c>
      <c r="E3024" s="0" t="s">
        <v>142</v>
      </c>
      <c r="F3024" s="0" t="n">
        <v>0.38</v>
      </c>
      <c r="G3024" s="0" t="n">
        <v>0.22</v>
      </c>
      <c r="H3024" s="0" t="n">
        <v>0</v>
      </c>
      <c r="I3024" s="0" t="n">
        <v>0.06</v>
      </c>
      <c r="J3024" s="0" t="n">
        <v>0.67</v>
      </c>
      <c r="K3024" s="0" t="n">
        <v>73</v>
      </c>
      <c r="L3024" s="0" t="n">
        <v>6.4</v>
      </c>
      <c r="M3024" s="0" t="s">
        <v>36</v>
      </c>
      <c r="N3024" s="0" t="s">
        <v>35</v>
      </c>
      <c r="O3024" s="0" t="s">
        <v>37</v>
      </c>
      <c r="P3024" s="0" t="n">
        <f aca="false">IF(AND(OR(Dashboard!$B$5="All",D3024=Dashboard!$B$5),OR(Dashboard!$D$5="All",N3024=Dashboard!$D$5),OR(AND(C3024&lt;&gt;"",C3024&gt;=Dashboard!$F$5,C3024&lt;=Dashboard!$H$5),AND(C3024="",Dashboard!$F$5&lt;=1980,Dashboard!$H$5&gt;=2016))),1,0)</f>
        <v>1</v>
      </c>
      <c r="Q3024" s="0" t="n">
        <f aca="false">J3024*P3024+ROW()*0.00000001</f>
        <v>0.67003024</v>
      </c>
    </row>
    <row r="3025" customFormat="false" ht="15" hidden="false" customHeight="false" outlineLevel="0" collapsed="false">
      <c r="A3025" s="0" t="s">
        <v>2470</v>
      </c>
      <c r="B3025" s="0" t="s">
        <v>85</v>
      </c>
      <c r="D3025" s="0" t="s">
        <v>71</v>
      </c>
      <c r="E3025" s="0" t="s">
        <v>487</v>
      </c>
      <c r="F3025" s="0" t="n">
        <v>0.48</v>
      </c>
      <c r="G3025" s="0" t="n">
        <v>0.18</v>
      </c>
      <c r="H3025" s="0" t="n">
        <v>0</v>
      </c>
      <c r="I3025" s="0" t="n">
        <v>0.01</v>
      </c>
      <c r="J3025" s="0" t="n">
        <v>0.67</v>
      </c>
      <c r="K3025" s="0" t="n">
        <v>66</v>
      </c>
      <c r="L3025" s="0" t="n">
        <v>6.8</v>
      </c>
      <c r="M3025" s="0" t="s">
        <v>36</v>
      </c>
      <c r="N3025" s="0" t="s">
        <v>35</v>
      </c>
      <c r="O3025" s="0" t="s">
        <v>67</v>
      </c>
      <c r="P3025" s="0" t="n">
        <f aca="false">IF(AND(OR(Dashboard!$B$5="All",D3025=Dashboard!$B$5),OR(Dashboard!$D$5="All",N3025=Dashboard!$D$5),OR(AND(C3025&lt;&gt;"",C3025&gt;=Dashboard!$F$5,C3025&lt;=Dashboard!$H$5),AND(C3025="",Dashboard!$F$5&lt;=1980,Dashboard!$H$5&gt;=2016))),1,0)</f>
        <v>1</v>
      </c>
      <c r="Q3025" s="0" t="n">
        <f aca="false">J3025*P3025+ROW()*0.00000001</f>
        <v>0.67003025</v>
      </c>
    </row>
    <row r="3026" customFormat="false" ht="15" hidden="false" customHeight="false" outlineLevel="0" collapsed="false">
      <c r="A3026" s="0" t="s">
        <v>1826</v>
      </c>
      <c r="B3026" s="0" t="s">
        <v>33</v>
      </c>
      <c r="C3026" s="0" t="n">
        <v>2010</v>
      </c>
      <c r="D3026" s="0" t="s">
        <v>71</v>
      </c>
      <c r="E3026" s="0" t="s">
        <v>487</v>
      </c>
      <c r="F3026" s="0" t="n">
        <v>0.46</v>
      </c>
      <c r="G3026" s="0" t="n">
        <v>0.16</v>
      </c>
      <c r="H3026" s="0" t="n">
        <v>0</v>
      </c>
      <c r="I3026" s="0" t="n">
        <v>0.05</v>
      </c>
      <c r="J3026" s="0" t="n">
        <v>0.67</v>
      </c>
      <c r="N3026" s="0" t="s">
        <v>35</v>
      </c>
      <c r="P3026" s="0" t="n">
        <f aca="false">IF(AND(OR(Dashboard!$B$5="All",D3026=Dashboard!$B$5),OR(Dashboard!$D$5="All",N3026=Dashboard!$D$5),OR(AND(C3026&lt;&gt;"",C3026&gt;=Dashboard!$F$5,C3026&lt;=Dashboard!$H$5),AND(C3026="",Dashboard!$F$5&lt;=1980,Dashboard!$H$5&gt;=2016))),1,0)</f>
        <v>1</v>
      </c>
      <c r="Q3026" s="0" t="n">
        <f aca="false">J3026*P3026+ROW()*0.00000001</f>
        <v>0.67003026</v>
      </c>
    </row>
    <row r="3027" customFormat="false" ht="15" hidden="false" customHeight="false" outlineLevel="0" collapsed="false">
      <c r="A3027" s="0" t="s">
        <v>2471</v>
      </c>
      <c r="B3027" s="0" t="s">
        <v>152</v>
      </c>
      <c r="C3027" s="0" t="n">
        <v>2008</v>
      </c>
      <c r="D3027" s="0" t="s">
        <v>246</v>
      </c>
      <c r="E3027" s="0" t="s">
        <v>142</v>
      </c>
      <c r="F3027" s="0" t="n">
        <v>0.01</v>
      </c>
      <c r="G3027" s="0" t="n">
        <v>0.64</v>
      </c>
      <c r="H3027" s="0" t="n">
        <v>0</v>
      </c>
      <c r="I3027" s="0" t="n">
        <v>0.02</v>
      </c>
      <c r="J3027" s="0" t="n">
        <v>0.67</v>
      </c>
      <c r="N3027" s="0" t="s">
        <v>152</v>
      </c>
      <c r="P3027" s="0" t="n">
        <f aca="false">IF(AND(OR(Dashboard!$B$5="All",D3027=Dashboard!$B$5),OR(Dashboard!$D$5="All",N3027=Dashboard!$D$5),OR(AND(C3027&lt;&gt;"",C3027&gt;=Dashboard!$F$5,C3027&lt;=Dashboard!$H$5),AND(C3027="",Dashboard!$F$5&lt;=1980,Dashboard!$H$5&gt;=2016))),1,0)</f>
        <v>1</v>
      </c>
      <c r="Q3027" s="0" t="n">
        <f aca="false">J3027*P3027+ROW()*0.00000001</f>
        <v>0.67003027</v>
      </c>
    </row>
    <row r="3028" customFormat="false" ht="15" hidden="false" customHeight="false" outlineLevel="0" collapsed="false">
      <c r="A3028" s="0" t="s">
        <v>2472</v>
      </c>
      <c r="B3028" s="0" t="s">
        <v>50</v>
      </c>
      <c r="C3028" s="0" t="n">
        <v>2006</v>
      </c>
      <c r="D3028" s="0" t="s">
        <v>52</v>
      </c>
      <c r="E3028" s="0" t="s">
        <v>2473</v>
      </c>
      <c r="F3028" s="0" t="n">
        <v>0</v>
      </c>
      <c r="G3028" s="0" t="n">
        <v>0</v>
      </c>
      <c r="H3028" s="0" t="n">
        <v>0.66</v>
      </c>
      <c r="I3028" s="0" t="n">
        <v>0</v>
      </c>
      <c r="J3028" s="0" t="n">
        <v>0.66</v>
      </c>
      <c r="N3028" s="0" t="s">
        <v>35</v>
      </c>
      <c r="P3028" s="0" t="n">
        <f aca="false">IF(AND(OR(Dashboard!$B$5="All",D3028=Dashboard!$B$5),OR(Dashboard!$D$5="All",N3028=Dashboard!$D$5),OR(AND(C3028&lt;&gt;"",C3028&gt;=Dashboard!$F$5,C3028&lt;=Dashboard!$H$5),AND(C3028="",Dashboard!$F$5&lt;=1980,Dashboard!$H$5&gt;=2016))),1,0)</f>
        <v>1</v>
      </c>
      <c r="Q3028" s="0" t="n">
        <f aca="false">J3028*P3028+ROW()*0.00000001</f>
        <v>0.66003028</v>
      </c>
    </row>
    <row r="3029" customFormat="false" ht="15" hidden="false" customHeight="false" outlineLevel="0" collapsed="false">
      <c r="A3029" s="0" t="s">
        <v>2474</v>
      </c>
      <c r="B3029" s="0" t="s">
        <v>117</v>
      </c>
      <c r="C3029" s="0" t="n">
        <v>1999</v>
      </c>
      <c r="D3029" s="0" t="s">
        <v>58</v>
      </c>
      <c r="E3029" s="0" t="s">
        <v>72</v>
      </c>
      <c r="F3029" s="0" t="n">
        <v>0.37</v>
      </c>
      <c r="G3029" s="0" t="n">
        <v>0.25</v>
      </c>
      <c r="H3029" s="0" t="n">
        <v>0</v>
      </c>
      <c r="I3029" s="0" t="n">
        <v>0.04</v>
      </c>
      <c r="J3029" s="0" t="n">
        <v>0.66</v>
      </c>
      <c r="K3029" s="0" t="n">
        <v>69</v>
      </c>
      <c r="M3029" s="0" t="s">
        <v>36</v>
      </c>
      <c r="N3029" s="0" t="s">
        <v>74</v>
      </c>
      <c r="O3029" s="0" t="s">
        <v>67</v>
      </c>
      <c r="P3029" s="0" t="n">
        <f aca="false">IF(AND(OR(Dashboard!$B$5="All",D3029=Dashboard!$B$5),OR(Dashboard!$D$5="All",N3029=Dashboard!$D$5),OR(AND(C3029&lt;&gt;"",C3029&gt;=Dashboard!$F$5,C3029&lt;=Dashboard!$H$5),AND(C3029="",Dashboard!$F$5&lt;=1980,Dashboard!$H$5&gt;=2016))),1,0)</f>
        <v>1</v>
      </c>
      <c r="Q3029" s="0" t="n">
        <f aca="false">J3029*P3029+ROW()*0.00000001</f>
        <v>0.66003029</v>
      </c>
    </row>
    <row r="3030" customFormat="false" ht="15" hidden="false" customHeight="false" outlineLevel="0" collapsed="false">
      <c r="A3030" s="0" t="s">
        <v>1248</v>
      </c>
      <c r="B3030" s="0" t="s">
        <v>144</v>
      </c>
      <c r="C3030" s="0" t="n">
        <v>2004</v>
      </c>
      <c r="D3030" s="0" t="s">
        <v>34</v>
      </c>
      <c r="E3030" s="0" t="s">
        <v>142</v>
      </c>
      <c r="F3030" s="0" t="n">
        <v>0.49</v>
      </c>
      <c r="G3030" s="0" t="n">
        <v>0.15</v>
      </c>
      <c r="H3030" s="0" t="n">
        <v>0</v>
      </c>
      <c r="I3030" s="0" t="n">
        <v>0.02</v>
      </c>
      <c r="J3030" s="0" t="n">
        <v>0.66</v>
      </c>
      <c r="K3030" s="0" t="n">
        <v>81</v>
      </c>
      <c r="L3030" s="0" t="n">
        <v>8.8</v>
      </c>
      <c r="M3030" s="0" t="s">
        <v>36</v>
      </c>
      <c r="N3030" s="0" t="s">
        <v>66</v>
      </c>
      <c r="O3030" s="0" t="s">
        <v>42</v>
      </c>
      <c r="P3030" s="0" t="n">
        <f aca="false">IF(AND(OR(Dashboard!$B$5="All",D3030=Dashboard!$B$5),OR(Dashboard!$D$5="All",N3030=Dashboard!$D$5),OR(AND(C3030&lt;&gt;"",C3030&gt;=Dashboard!$F$5,C3030&lt;=Dashboard!$H$5),AND(C3030="",Dashboard!$F$5&lt;=1980,Dashboard!$H$5&gt;=2016))),1,0)</f>
        <v>1</v>
      </c>
      <c r="Q3030" s="0" t="n">
        <f aca="false">J3030*P3030+ROW()*0.00000001</f>
        <v>0.6600303</v>
      </c>
    </row>
    <row r="3031" customFormat="false" ht="15" hidden="false" customHeight="false" outlineLevel="0" collapsed="false">
      <c r="A3031" s="0" t="s">
        <v>2475</v>
      </c>
      <c r="B3031" s="0" t="s">
        <v>50</v>
      </c>
      <c r="C3031" s="0" t="n">
        <v>2007</v>
      </c>
      <c r="D3031" s="0" t="s">
        <v>46</v>
      </c>
      <c r="E3031" s="0" t="s">
        <v>157</v>
      </c>
      <c r="F3031" s="0" t="n">
        <v>0.22</v>
      </c>
      <c r="G3031" s="0" t="n">
        <v>0.01</v>
      </c>
      <c r="H3031" s="0" t="n">
        <v>0.42</v>
      </c>
      <c r="I3031" s="0" t="n">
        <v>0.02</v>
      </c>
      <c r="J3031" s="0" t="n">
        <v>0.66</v>
      </c>
      <c r="K3031" s="0" t="n">
        <v>77</v>
      </c>
      <c r="L3031" s="0" t="n">
        <v>7.2</v>
      </c>
      <c r="M3031" s="0" t="s">
        <v>125</v>
      </c>
      <c r="N3031" s="0" t="s">
        <v>35</v>
      </c>
      <c r="O3031" s="0" t="s">
        <v>37</v>
      </c>
      <c r="P3031" s="0" t="n">
        <f aca="false">IF(AND(OR(Dashboard!$B$5="All",D3031=Dashboard!$B$5),OR(Dashboard!$D$5="All",N3031=Dashboard!$D$5),OR(AND(C3031&lt;&gt;"",C3031&gt;=Dashboard!$F$5,C3031&lt;=Dashboard!$H$5),AND(C3031="",Dashboard!$F$5&lt;=1980,Dashboard!$H$5&gt;=2016))),1,0)</f>
        <v>1</v>
      </c>
      <c r="Q3031" s="0" t="n">
        <f aca="false">J3031*P3031+ROW()*0.00000001</f>
        <v>0.66003031</v>
      </c>
    </row>
    <row r="3032" customFormat="false" ht="15" hidden="false" customHeight="false" outlineLevel="0" collapsed="false">
      <c r="A3032" s="0" t="s">
        <v>1282</v>
      </c>
      <c r="B3032" s="0" t="s">
        <v>33</v>
      </c>
      <c r="C3032" s="0" t="n">
        <v>2009</v>
      </c>
      <c r="D3032" s="0" t="s">
        <v>71</v>
      </c>
      <c r="E3032" s="0" t="s">
        <v>91</v>
      </c>
      <c r="F3032" s="0" t="n">
        <v>0.59</v>
      </c>
      <c r="G3032" s="0" t="n">
        <v>0.03</v>
      </c>
      <c r="H3032" s="0" t="n">
        <v>0</v>
      </c>
      <c r="I3032" s="0" t="n">
        <v>0.05</v>
      </c>
      <c r="J3032" s="0" t="n">
        <v>0.66</v>
      </c>
      <c r="K3032" s="0" t="n">
        <v>62</v>
      </c>
      <c r="L3032" s="0" t="n">
        <v>7.2</v>
      </c>
      <c r="M3032" s="0" t="s">
        <v>36</v>
      </c>
      <c r="N3032" s="0" t="s">
        <v>35</v>
      </c>
      <c r="O3032" s="0" t="s">
        <v>67</v>
      </c>
      <c r="P3032" s="0" t="n">
        <f aca="false">IF(AND(OR(Dashboard!$B$5="All",D3032=Dashboard!$B$5),OR(Dashboard!$D$5="All",N3032=Dashboard!$D$5),OR(AND(C3032&lt;&gt;"",C3032&gt;=Dashboard!$F$5,C3032&lt;=Dashboard!$H$5),AND(C3032="",Dashboard!$F$5&lt;=1980,Dashboard!$H$5&gt;=2016))),1,0)</f>
        <v>1</v>
      </c>
      <c r="Q3032" s="0" t="n">
        <f aca="false">J3032*P3032+ROW()*0.00000001</f>
        <v>0.66003032</v>
      </c>
    </row>
    <row r="3033" customFormat="false" ht="15" hidden="false" customHeight="false" outlineLevel="0" collapsed="false">
      <c r="A3033" s="0" t="s">
        <v>2070</v>
      </c>
      <c r="B3033" s="0" t="s">
        <v>70</v>
      </c>
      <c r="C3033" s="0" t="n">
        <v>2006</v>
      </c>
      <c r="D3033" s="0" t="s">
        <v>58</v>
      </c>
      <c r="E3033" s="0" t="s">
        <v>124</v>
      </c>
      <c r="F3033" s="0" t="n">
        <v>0.35</v>
      </c>
      <c r="G3033" s="0" t="n">
        <v>0.22</v>
      </c>
      <c r="H3033" s="0" t="n">
        <v>0</v>
      </c>
      <c r="I3033" s="0" t="n">
        <v>0.1</v>
      </c>
      <c r="J3033" s="0" t="n">
        <v>0.66</v>
      </c>
      <c r="K3033" s="0" t="n">
        <v>67</v>
      </c>
      <c r="L3033" s="0" t="n">
        <v>6.9</v>
      </c>
      <c r="M3033" s="0" t="s">
        <v>103</v>
      </c>
      <c r="N3033" s="0" t="s">
        <v>74</v>
      </c>
      <c r="O3033" s="0" t="s">
        <v>67</v>
      </c>
      <c r="P3033" s="0" t="n">
        <f aca="false">IF(AND(OR(Dashboard!$B$5="All",D3033=Dashboard!$B$5),OR(Dashboard!$D$5="All",N3033=Dashboard!$D$5),OR(AND(C3033&lt;&gt;"",C3033&gt;=Dashboard!$F$5,C3033&lt;=Dashboard!$H$5),AND(C3033="",Dashboard!$F$5&lt;=1980,Dashboard!$H$5&gt;=2016))),1,0)</f>
        <v>1</v>
      </c>
      <c r="Q3033" s="0" t="n">
        <f aca="false">J3033*P3033+ROW()*0.00000001</f>
        <v>0.66003033</v>
      </c>
    </row>
    <row r="3034" customFormat="false" ht="15" hidden="false" customHeight="false" outlineLevel="0" collapsed="false">
      <c r="A3034" s="0" t="s">
        <v>624</v>
      </c>
      <c r="B3034" s="0" t="s">
        <v>164</v>
      </c>
      <c r="C3034" s="0" t="n">
        <v>2006</v>
      </c>
      <c r="D3034" s="0" t="s">
        <v>102</v>
      </c>
      <c r="E3034" s="0" t="s">
        <v>418</v>
      </c>
      <c r="F3034" s="0" t="n">
        <v>0.33</v>
      </c>
      <c r="G3034" s="0" t="n">
        <v>0.2</v>
      </c>
      <c r="H3034" s="0" t="n">
        <v>0</v>
      </c>
      <c r="I3034" s="0" t="n">
        <v>0.14</v>
      </c>
      <c r="J3034" s="0" t="n">
        <v>0.66</v>
      </c>
      <c r="K3034" s="0" t="n">
        <v>78</v>
      </c>
      <c r="L3034" s="0" t="n">
        <v>8.1</v>
      </c>
      <c r="M3034" s="0" t="s">
        <v>103</v>
      </c>
      <c r="N3034" s="0" t="s">
        <v>74</v>
      </c>
      <c r="O3034" s="0" t="s">
        <v>37</v>
      </c>
      <c r="P3034" s="0" t="n">
        <f aca="false">IF(AND(OR(Dashboard!$B$5="All",D3034=Dashboard!$B$5),OR(Dashboard!$D$5="All",N3034=Dashboard!$D$5),OR(AND(C3034&lt;&gt;"",C3034&gt;=Dashboard!$F$5,C3034&lt;=Dashboard!$H$5),AND(C3034="",Dashboard!$F$5&lt;=1980,Dashboard!$H$5&gt;=2016))),1,0)</f>
        <v>1</v>
      </c>
      <c r="Q3034" s="0" t="n">
        <f aca="false">J3034*P3034+ROW()*0.00000001</f>
        <v>0.66003034</v>
      </c>
    </row>
    <row r="3035" customFormat="false" ht="15" hidden="false" customHeight="false" outlineLevel="0" collapsed="false">
      <c r="A3035" s="0" t="s">
        <v>1865</v>
      </c>
      <c r="B3035" s="0" t="s">
        <v>70</v>
      </c>
      <c r="C3035" s="0" t="n">
        <v>2014</v>
      </c>
      <c r="D3035" s="0" t="s">
        <v>71</v>
      </c>
      <c r="E3035" s="0" t="s">
        <v>91</v>
      </c>
      <c r="F3035" s="0" t="n">
        <v>0.26</v>
      </c>
      <c r="G3035" s="0" t="n">
        <v>0.3</v>
      </c>
      <c r="H3035" s="0" t="n">
        <v>0</v>
      </c>
      <c r="I3035" s="0" t="n">
        <v>0.11</v>
      </c>
      <c r="J3035" s="0" t="n">
        <v>0.66</v>
      </c>
      <c r="L3035" s="0" t="n">
        <v>7</v>
      </c>
      <c r="M3035" s="0" t="s">
        <v>125</v>
      </c>
      <c r="N3035" s="0" t="s">
        <v>74</v>
      </c>
      <c r="P3035" s="0" t="n">
        <f aca="false">IF(AND(OR(Dashboard!$B$5="All",D3035=Dashboard!$B$5),OR(Dashboard!$D$5="All",N3035=Dashboard!$D$5),OR(AND(C3035&lt;&gt;"",C3035&gt;=Dashboard!$F$5,C3035&lt;=Dashboard!$H$5),AND(C3035="",Dashboard!$F$5&lt;=1980,Dashboard!$H$5&gt;=2016))),1,0)</f>
        <v>1</v>
      </c>
      <c r="Q3035" s="0" t="n">
        <f aca="false">J3035*P3035+ROW()*0.00000001</f>
        <v>0.66003035</v>
      </c>
    </row>
    <row r="3036" customFormat="false" ht="15" hidden="false" customHeight="false" outlineLevel="0" collapsed="false">
      <c r="A3036" s="0" t="s">
        <v>2476</v>
      </c>
      <c r="B3036" s="0" t="s">
        <v>94</v>
      </c>
      <c r="C3036" s="0" t="n">
        <v>2015</v>
      </c>
      <c r="D3036" s="0" t="s">
        <v>41</v>
      </c>
      <c r="E3036" s="0" t="s">
        <v>547</v>
      </c>
      <c r="F3036" s="0" t="n">
        <v>0.09</v>
      </c>
      <c r="G3036" s="0" t="n">
        <v>0.45</v>
      </c>
      <c r="H3036" s="0" t="n">
        <v>0.03</v>
      </c>
      <c r="I3036" s="0" t="n">
        <v>0.1</v>
      </c>
      <c r="J3036" s="0" t="n">
        <v>0.66</v>
      </c>
      <c r="K3036" s="0" t="n">
        <v>65</v>
      </c>
      <c r="L3036" s="0" t="n">
        <v>6.3</v>
      </c>
      <c r="M3036" s="0" t="s">
        <v>36</v>
      </c>
      <c r="N3036" s="0" t="s">
        <v>74</v>
      </c>
      <c r="O3036" s="0" t="s">
        <v>67</v>
      </c>
      <c r="P3036" s="0" t="n">
        <f aca="false">IF(AND(OR(Dashboard!$B$5="All",D3036=Dashboard!$B$5),OR(Dashboard!$D$5="All",N3036=Dashboard!$D$5),OR(AND(C3036&lt;&gt;"",C3036&gt;=Dashboard!$F$5,C3036&lt;=Dashboard!$H$5),AND(C3036="",Dashboard!$F$5&lt;=1980,Dashboard!$H$5&gt;=2016))),1,0)</f>
        <v>1</v>
      </c>
      <c r="Q3036" s="0" t="n">
        <f aca="false">J3036*P3036+ROW()*0.00000001</f>
        <v>0.66003036</v>
      </c>
    </row>
    <row r="3037" customFormat="false" ht="15" hidden="false" customHeight="false" outlineLevel="0" collapsed="false">
      <c r="A3037" s="0" t="s">
        <v>2477</v>
      </c>
      <c r="B3037" s="0" t="s">
        <v>76</v>
      </c>
      <c r="C3037" s="0" t="n">
        <v>2007</v>
      </c>
      <c r="D3037" s="0" t="s">
        <v>34</v>
      </c>
      <c r="E3037" s="0" t="s">
        <v>91</v>
      </c>
      <c r="F3037" s="0" t="n">
        <v>0.55</v>
      </c>
      <c r="G3037" s="0" t="n">
        <v>0.02</v>
      </c>
      <c r="H3037" s="0" t="n">
        <v>0</v>
      </c>
      <c r="I3037" s="0" t="n">
        <v>0.09</v>
      </c>
      <c r="J3037" s="0" t="n">
        <v>0.66</v>
      </c>
      <c r="K3037" s="0" t="n">
        <v>65</v>
      </c>
      <c r="L3037" s="0" t="n">
        <v>6.6</v>
      </c>
      <c r="M3037" s="0" t="s">
        <v>103</v>
      </c>
      <c r="N3037" s="0" t="s">
        <v>74</v>
      </c>
      <c r="O3037" s="0" t="s">
        <v>67</v>
      </c>
      <c r="P3037" s="0" t="n">
        <f aca="false">IF(AND(OR(Dashboard!$B$5="All",D3037=Dashboard!$B$5),OR(Dashboard!$D$5="All",N3037=Dashboard!$D$5),OR(AND(C3037&lt;&gt;"",C3037&gt;=Dashboard!$F$5,C3037&lt;=Dashboard!$H$5),AND(C3037="",Dashboard!$F$5&lt;=1980,Dashboard!$H$5&gt;=2016))),1,0)</f>
        <v>1</v>
      </c>
      <c r="Q3037" s="0" t="n">
        <f aca="false">J3037*P3037+ROW()*0.00000001</f>
        <v>0.66003037</v>
      </c>
    </row>
    <row r="3038" customFormat="false" ht="15" hidden="false" customHeight="false" outlineLevel="0" collapsed="false">
      <c r="A3038" s="0" t="s">
        <v>2478</v>
      </c>
      <c r="B3038" s="0" t="s">
        <v>70</v>
      </c>
      <c r="C3038" s="0" t="n">
        <v>2007</v>
      </c>
      <c r="D3038" s="0" t="s">
        <v>56</v>
      </c>
      <c r="E3038" s="0" t="s">
        <v>72</v>
      </c>
      <c r="F3038" s="0" t="n">
        <v>0.2</v>
      </c>
      <c r="G3038" s="0" t="n">
        <v>0.33</v>
      </c>
      <c r="H3038" s="0" t="n">
        <v>0</v>
      </c>
      <c r="I3038" s="0" t="n">
        <v>0.13</v>
      </c>
      <c r="J3038" s="0" t="n">
        <v>0.66</v>
      </c>
      <c r="K3038" s="0" t="n">
        <v>80</v>
      </c>
      <c r="L3038" s="0" t="n">
        <v>7.7</v>
      </c>
      <c r="M3038" s="0" t="s">
        <v>73</v>
      </c>
      <c r="N3038" s="0" t="s">
        <v>74</v>
      </c>
      <c r="O3038" s="0" t="s">
        <v>37</v>
      </c>
      <c r="P3038" s="0" t="n">
        <f aca="false">IF(AND(OR(Dashboard!$B$5="All",D3038=Dashboard!$B$5),OR(Dashboard!$D$5="All",N3038=Dashboard!$D$5),OR(AND(C3038&lt;&gt;"",C3038&gt;=Dashboard!$F$5,C3038&lt;=Dashboard!$H$5),AND(C3038="",Dashboard!$F$5&lt;=1980,Dashboard!$H$5&gt;=2016))),1,0)</f>
        <v>1</v>
      </c>
      <c r="Q3038" s="0" t="n">
        <f aca="false">J3038*P3038+ROW()*0.00000001</f>
        <v>0.66003038</v>
      </c>
    </row>
    <row r="3039" customFormat="false" ht="15" hidden="false" customHeight="false" outlineLevel="0" collapsed="false">
      <c r="A3039" s="0" t="s">
        <v>2479</v>
      </c>
      <c r="B3039" s="0" t="s">
        <v>33</v>
      </c>
      <c r="C3039" s="0" t="n">
        <v>2011</v>
      </c>
      <c r="D3039" s="0" t="s">
        <v>52</v>
      </c>
      <c r="E3039" s="0" t="s">
        <v>2480</v>
      </c>
      <c r="F3039" s="0" t="n">
        <v>0.58</v>
      </c>
      <c r="G3039" s="0" t="n">
        <v>0.04</v>
      </c>
      <c r="H3039" s="0" t="n">
        <v>0</v>
      </c>
      <c r="I3039" s="0" t="n">
        <v>0.05</v>
      </c>
      <c r="J3039" s="0" t="n">
        <v>0.66</v>
      </c>
      <c r="M3039" s="0" t="s">
        <v>125</v>
      </c>
      <c r="N3039" s="0" t="s">
        <v>35</v>
      </c>
      <c r="P3039" s="0" t="n">
        <f aca="false">IF(AND(OR(Dashboard!$B$5="All",D3039=Dashboard!$B$5),OR(Dashboard!$D$5="All",N3039=Dashboard!$D$5),OR(AND(C3039&lt;&gt;"",C3039&gt;=Dashboard!$F$5,C3039&lt;=Dashboard!$H$5),AND(C3039="",Dashboard!$F$5&lt;=1980,Dashboard!$H$5&gt;=2016))),1,0)</f>
        <v>1</v>
      </c>
      <c r="Q3039" s="0" t="n">
        <f aca="false">J3039*P3039+ROW()*0.00000001</f>
        <v>0.66003039</v>
      </c>
    </row>
    <row r="3040" customFormat="false" ht="15" hidden="false" customHeight="false" outlineLevel="0" collapsed="false">
      <c r="A3040" s="0" t="s">
        <v>2481</v>
      </c>
      <c r="B3040" s="0" t="s">
        <v>76</v>
      </c>
      <c r="C3040" s="0" t="n">
        <v>2003</v>
      </c>
      <c r="D3040" s="0" t="s">
        <v>34</v>
      </c>
      <c r="E3040" s="0" t="s">
        <v>89</v>
      </c>
      <c r="F3040" s="0" t="n">
        <v>0.32</v>
      </c>
      <c r="G3040" s="0" t="n">
        <v>0.25</v>
      </c>
      <c r="H3040" s="0" t="n">
        <v>0</v>
      </c>
      <c r="I3040" s="0" t="n">
        <v>0.08</v>
      </c>
      <c r="J3040" s="0" t="n">
        <v>0.66</v>
      </c>
      <c r="K3040" s="0" t="n">
        <v>61</v>
      </c>
      <c r="L3040" s="0" t="n">
        <v>7.9</v>
      </c>
      <c r="M3040" s="0" t="s">
        <v>36</v>
      </c>
      <c r="N3040" s="0" t="s">
        <v>74</v>
      </c>
      <c r="O3040" s="0" t="s">
        <v>67</v>
      </c>
      <c r="P3040" s="0" t="n">
        <f aca="false">IF(AND(OR(Dashboard!$B$5="All",D3040=Dashboard!$B$5),OR(Dashboard!$D$5="All",N3040=Dashboard!$D$5),OR(AND(C3040&lt;&gt;"",C3040&gt;=Dashboard!$F$5,C3040&lt;=Dashboard!$H$5),AND(C3040="",Dashboard!$F$5&lt;=1980,Dashboard!$H$5&gt;=2016))),1,0)</f>
        <v>1</v>
      </c>
      <c r="Q3040" s="0" t="n">
        <f aca="false">J3040*P3040+ROW()*0.00000001</f>
        <v>0.6600304</v>
      </c>
    </row>
    <row r="3041" customFormat="false" ht="15" hidden="false" customHeight="false" outlineLevel="0" collapsed="false">
      <c r="A3041" s="0" t="s">
        <v>2482</v>
      </c>
      <c r="B3041" s="0" t="s">
        <v>76</v>
      </c>
      <c r="C3041" s="0" t="n">
        <v>2007</v>
      </c>
      <c r="D3041" s="0" t="s">
        <v>102</v>
      </c>
      <c r="E3041" s="0" t="s">
        <v>160</v>
      </c>
      <c r="F3041" s="0" t="n">
        <v>0.26</v>
      </c>
      <c r="G3041" s="0" t="n">
        <v>0.01</v>
      </c>
      <c r="H3041" s="0" t="n">
        <v>0.13</v>
      </c>
      <c r="I3041" s="0" t="n">
        <v>0.26</v>
      </c>
      <c r="J3041" s="0" t="n">
        <v>0.66</v>
      </c>
      <c r="N3041" s="0" t="s">
        <v>74</v>
      </c>
      <c r="P3041" s="0" t="n">
        <f aca="false">IF(AND(OR(Dashboard!$B$5="All",D3041=Dashboard!$B$5),OR(Dashboard!$D$5="All",N3041=Dashboard!$D$5),OR(AND(C3041&lt;&gt;"",C3041&gt;=Dashboard!$F$5,C3041&lt;=Dashboard!$H$5),AND(C3041="",Dashboard!$F$5&lt;=1980,Dashboard!$H$5&gt;=2016))),1,0)</f>
        <v>1</v>
      </c>
      <c r="Q3041" s="0" t="n">
        <f aca="false">J3041*P3041+ROW()*0.00000001</f>
        <v>0.66003041</v>
      </c>
    </row>
    <row r="3042" customFormat="false" ht="15" hidden="false" customHeight="false" outlineLevel="0" collapsed="false">
      <c r="A3042" s="0" t="s">
        <v>2483</v>
      </c>
      <c r="B3042" s="0" t="s">
        <v>152</v>
      </c>
      <c r="C3042" s="0" t="n">
        <v>2010</v>
      </c>
      <c r="D3042" s="0" t="s">
        <v>58</v>
      </c>
      <c r="E3042" s="0" t="s">
        <v>142</v>
      </c>
      <c r="F3042" s="0" t="n">
        <v>0.01</v>
      </c>
      <c r="G3042" s="0" t="n">
        <v>0.54</v>
      </c>
      <c r="H3042" s="0" t="n">
        <v>0</v>
      </c>
      <c r="I3042" s="0" t="n">
        <v>0.11</v>
      </c>
      <c r="J3042" s="0" t="n">
        <v>0.66</v>
      </c>
      <c r="L3042" s="0" t="n">
        <v>6.5</v>
      </c>
      <c r="M3042" s="0" t="s">
        <v>103</v>
      </c>
      <c r="N3042" s="0" t="s">
        <v>152</v>
      </c>
      <c r="P3042" s="0" t="n">
        <f aca="false">IF(AND(OR(Dashboard!$B$5="All",D3042=Dashboard!$B$5),OR(Dashboard!$D$5="All",N3042=Dashboard!$D$5),OR(AND(C3042&lt;&gt;"",C3042&gt;=Dashboard!$F$5,C3042&lt;=Dashboard!$H$5),AND(C3042="",Dashboard!$F$5&lt;=1980,Dashboard!$H$5&gt;=2016))),1,0)</f>
        <v>1</v>
      </c>
      <c r="Q3042" s="0" t="n">
        <f aca="false">J3042*P3042+ROW()*0.00000001</f>
        <v>0.66003042</v>
      </c>
    </row>
    <row r="3043" customFormat="false" ht="15" hidden="false" customHeight="false" outlineLevel="0" collapsed="false">
      <c r="A3043" s="0" t="s">
        <v>2484</v>
      </c>
      <c r="B3043" s="0" t="s">
        <v>117</v>
      </c>
      <c r="C3043" s="0" t="n">
        <v>1998</v>
      </c>
      <c r="D3043" s="0" t="s">
        <v>34</v>
      </c>
      <c r="E3043" s="0" t="s">
        <v>142</v>
      </c>
      <c r="F3043" s="0" t="n">
        <v>0.37</v>
      </c>
      <c r="G3043" s="0" t="n">
        <v>0.25</v>
      </c>
      <c r="H3043" s="0" t="n">
        <v>0</v>
      </c>
      <c r="I3043" s="0" t="n">
        <v>0.04</v>
      </c>
      <c r="J3043" s="0" t="n">
        <v>0.66</v>
      </c>
      <c r="N3043" s="0" t="s">
        <v>74</v>
      </c>
      <c r="P3043" s="0" t="n">
        <f aca="false">IF(AND(OR(Dashboard!$B$5="All",D3043=Dashboard!$B$5),OR(Dashboard!$D$5="All",N3043=Dashboard!$D$5),OR(AND(C3043&lt;&gt;"",C3043&gt;=Dashboard!$F$5,C3043&lt;=Dashboard!$H$5),AND(C3043="",Dashboard!$F$5&lt;=1980,Dashboard!$H$5&gt;=2016))),1,0)</f>
        <v>1</v>
      </c>
      <c r="Q3043" s="0" t="n">
        <f aca="false">J3043*P3043+ROW()*0.00000001</f>
        <v>0.66003043</v>
      </c>
    </row>
    <row r="3044" customFormat="false" ht="15" hidden="false" customHeight="false" outlineLevel="0" collapsed="false">
      <c r="A3044" s="0" t="s">
        <v>2485</v>
      </c>
      <c r="B3044" s="0" t="s">
        <v>117</v>
      </c>
      <c r="C3044" s="0" t="n">
        <v>2001</v>
      </c>
      <c r="D3044" s="0" t="s">
        <v>46</v>
      </c>
      <c r="E3044" s="0" t="s">
        <v>142</v>
      </c>
      <c r="F3044" s="0" t="n">
        <v>0.37</v>
      </c>
      <c r="G3044" s="0" t="n">
        <v>0.25</v>
      </c>
      <c r="H3044" s="0" t="n">
        <v>0</v>
      </c>
      <c r="I3044" s="0" t="n">
        <v>0.04</v>
      </c>
      <c r="J3044" s="0" t="n">
        <v>0.66</v>
      </c>
      <c r="K3044" s="0" t="n">
        <v>58</v>
      </c>
      <c r="L3044" s="0" t="n">
        <v>8.3</v>
      </c>
      <c r="M3044" s="0" t="s">
        <v>103</v>
      </c>
      <c r="N3044" s="0" t="s">
        <v>74</v>
      </c>
      <c r="O3044" s="0" t="s">
        <v>53</v>
      </c>
      <c r="P3044" s="0" t="n">
        <f aca="false">IF(AND(OR(Dashboard!$B$5="All",D3044=Dashboard!$B$5),OR(Dashboard!$D$5="All",N3044=Dashboard!$D$5),OR(AND(C3044&lt;&gt;"",C3044&gt;=Dashboard!$F$5,C3044&lt;=Dashboard!$H$5),AND(C3044="",Dashboard!$F$5&lt;=1980,Dashboard!$H$5&gt;=2016))),1,0)</f>
        <v>1</v>
      </c>
      <c r="Q3044" s="0" t="n">
        <f aca="false">J3044*P3044+ROW()*0.00000001</f>
        <v>0.66003044</v>
      </c>
    </row>
    <row r="3045" customFormat="false" ht="15" hidden="false" customHeight="false" outlineLevel="0" collapsed="false">
      <c r="A3045" s="0" t="s">
        <v>2486</v>
      </c>
      <c r="B3045" s="0" t="s">
        <v>76</v>
      </c>
      <c r="C3045" s="0" t="n">
        <v>2002</v>
      </c>
      <c r="D3045" s="0" t="s">
        <v>34</v>
      </c>
      <c r="E3045" s="0" t="s">
        <v>142</v>
      </c>
      <c r="F3045" s="0" t="n">
        <v>0.32</v>
      </c>
      <c r="G3045" s="0" t="n">
        <v>0.25</v>
      </c>
      <c r="H3045" s="0" t="n">
        <v>0</v>
      </c>
      <c r="I3045" s="0" t="n">
        <v>0.08</v>
      </c>
      <c r="J3045" s="0" t="n">
        <v>0.66</v>
      </c>
      <c r="K3045" s="0" t="n">
        <v>74</v>
      </c>
      <c r="L3045" s="0" t="n">
        <v>8</v>
      </c>
      <c r="M3045" s="0" t="s">
        <v>36</v>
      </c>
      <c r="N3045" s="0" t="s">
        <v>74</v>
      </c>
      <c r="O3045" s="0" t="s">
        <v>37</v>
      </c>
      <c r="P3045" s="0" t="n">
        <f aca="false">IF(AND(OR(Dashboard!$B$5="All",D3045=Dashboard!$B$5),OR(Dashboard!$D$5="All",N3045=Dashboard!$D$5),OR(AND(C3045&lt;&gt;"",C3045&gt;=Dashboard!$F$5,C3045&lt;=Dashboard!$H$5),AND(C3045="",Dashboard!$F$5&lt;=1980,Dashboard!$H$5&gt;=2016))),1,0)</f>
        <v>1</v>
      </c>
      <c r="Q3045" s="0" t="n">
        <f aca="false">J3045*P3045+ROW()*0.00000001</f>
        <v>0.66003045</v>
      </c>
    </row>
    <row r="3046" customFormat="false" ht="15" hidden="false" customHeight="false" outlineLevel="0" collapsed="false">
      <c r="A3046" s="0" t="s">
        <v>265</v>
      </c>
      <c r="B3046" s="0" t="s">
        <v>172</v>
      </c>
      <c r="C3046" s="0" t="n">
        <v>2014</v>
      </c>
      <c r="D3046" s="0" t="s">
        <v>46</v>
      </c>
      <c r="E3046" s="0" t="s">
        <v>91</v>
      </c>
      <c r="F3046" s="0" t="n">
        <v>0.36</v>
      </c>
      <c r="G3046" s="0" t="n">
        <v>0.24</v>
      </c>
      <c r="H3046" s="0" t="n">
        <v>0</v>
      </c>
      <c r="I3046" s="0" t="n">
        <v>0.06</v>
      </c>
      <c r="J3046" s="0" t="n">
        <v>0.66</v>
      </c>
      <c r="N3046" s="0" t="s">
        <v>66</v>
      </c>
      <c r="P3046" s="0" t="n">
        <f aca="false">IF(AND(OR(Dashboard!$B$5="All",D3046=Dashboard!$B$5),OR(Dashboard!$D$5="All",N3046=Dashboard!$D$5),OR(AND(C3046&lt;&gt;"",C3046&gt;=Dashboard!$F$5,C3046&lt;=Dashboard!$H$5),AND(C3046="",Dashboard!$F$5&lt;=1980,Dashboard!$H$5&gt;=2016))),1,0)</f>
        <v>1</v>
      </c>
      <c r="Q3046" s="0" t="n">
        <f aca="false">J3046*P3046+ROW()*0.00000001</f>
        <v>0.66003046</v>
      </c>
    </row>
    <row r="3047" customFormat="false" ht="15" hidden="false" customHeight="false" outlineLevel="0" collapsed="false">
      <c r="A3047" s="0" t="s">
        <v>558</v>
      </c>
      <c r="B3047" s="0" t="s">
        <v>144</v>
      </c>
      <c r="C3047" s="0" t="n">
        <v>2003</v>
      </c>
      <c r="D3047" s="0" t="s">
        <v>71</v>
      </c>
      <c r="E3047" s="0" t="s">
        <v>418</v>
      </c>
      <c r="F3047" s="0" t="n">
        <v>0.48</v>
      </c>
      <c r="G3047" s="0" t="n">
        <v>0.16</v>
      </c>
      <c r="H3047" s="0" t="n">
        <v>0</v>
      </c>
      <c r="I3047" s="0" t="n">
        <v>0.02</v>
      </c>
      <c r="J3047" s="0" t="n">
        <v>0.66</v>
      </c>
      <c r="K3047" s="0" t="n">
        <v>63</v>
      </c>
      <c r="M3047" s="0" t="s">
        <v>36</v>
      </c>
      <c r="N3047" s="0" t="s">
        <v>66</v>
      </c>
      <c r="O3047" s="0" t="s">
        <v>67</v>
      </c>
      <c r="P3047" s="0" t="n">
        <f aca="false">IF(AND(OR(Dashboard!$B$5="All",D3047=Dashboard!$B$5),OR(Dashboard!$D$5="All",N3047=Dashboard!$D$5),OR(AND(C3047&lt;&gt;"",C3047&gt;=Dashboard!$F$5,C3047&lt;=Dashboard!$H$5),AND(C3047="",Dashboard!$F$5&lt;=1980,Dashboard!$H$5&gt;=2016))),1,0)</f>
        <v>1</v>
      </c>
      <c r="Q3047" s="0" t="n">
        <f aca="false">J3047*P3047+ROW()*0.00000001</f>
        <v>0.66003047</v>
      </c>
    </row>
    <row r="3048" customFormat="false" ht="15" hidden="false" customHeight="false" outlineLevel="0" collapsed="false">
      <c r="A3048" s="0" t="s">
        <v>2487</v>
      </c>
      <c r="B3048" s="0" t="s">
        <v>76</v>
      </c>
      <c r="C3048" s="0" t="n">
        <v>2006</v>
      </c>
      <c r="D3048" s="0" t="s">
        <v>246</v>
      </c>
      <c r="E3048" s="0" t="s">
        <v>160</v>
      </c>
      <c r="F3048" s="0" t="n">
        <v>0.55</v>
      </c>
      <c r="G3048" s="0" t="n">
        <v>0.02</v>
      </c>
      <c r="H3048" s="0" t="n">
        <v>0</v>
      </c>
      <c r="I3048" s="0" t="n">
        <v>0.09</v>
      </c>
      <c r="J3048" s="0" t="n">
        <v>0.66</v>
      </c>
      <c r="K3048" s="0" t="n">
        <v>69</v>
      </c>
      <c r="L3048" s="0" t="n">
        <v>2.9</v>
      </c>
      <c r="M3048" s="0" t="s">
        <v>125</v>
      </c>
      <c r="N3048" s="0" t="s">
        <v>74</v>
      </c>
      <c r="O3048" s="0" t="s">
        <v>67</v>
      </c>
      <c r="P3048" s="0" t="n">
        <f aca="false">IF(AND(OR(Dashboard!$B$5="All",D3048=Dashboard!$B$5),OR(Dashboard!$D$5="All",N3048=Dashboard!$D$5),OR(AND(C3048&lt;&gt;"",C3048&gt;=Dashboard!$F$5,C3048&lt;=Dashboard!$H$5),AND(C3048="",Dashboard!$F$5&lt;=1980,Dashboard!$H$5&gt;=2016))),1,0)</f>
        <v>1</v>
      </c>
      <c r="Q3048" s="0" t="n">
        <f aca="false">J3048*P3048+ROW()*0.00000001</f>
        <v>0.66003048</v>
      </c>
    </row>
    <row r="3049" customFormat="false" ht="15" hidden="false" customHeight="false" outlineLevel="0" collapsed="false">
      <c r="A3049" s="0" t="s">
        <v>2488</v>
      </c>
      <c r="B3049" s="0" t="s">
        <v>50</v>
      </c>
      <c r="C3049" s="0" t="n">
        <v>2011</v>
      </c>
      <c r="D3049" s="0" t="s">
        <v>58</v>
      </c>
      <c r="E3049" s="0" t="s">
        <v>91</v>
      </c>
      <c r="F3049" s="0" t="n">
        <v>0.51</v>
      </c>
      <c r="G3049" s="0" t="n">
        <v>0.1</v>
      </c>
      <c r="H3049" s="0" t="n">
        <v>0</v>
      </c>
      <c r="I3049" s="0" t="n">
        <v>0.06</v>
      </c>
      <c r="J3049" s="0" t="n">
        <v>0.66</v>
      </c>
      <c r="M3049" s="0" t="s">
        <v>36</v>
      </c>
      <c r="N3049" s="0" t="s">
        <v>35</v>
      </c>
      <c r="P3049" s="0" t="n">
        <f aca="false">IF(AND(OR(Dashboard!$B$5="All",D3049=Dashboard!$B$5),OR(Dashboard!$D$5="All",N3049=Dashboard!$D$5),OR(AND(C3049&lt;&gt;"",C3049&gt;=Dashboard!$F$5,C3049&lt;=Dashboard!$H$5),AND(C3049="",Dashboard!$F$5&lt;=1980,Dashboard!$H$5&gt;=2016))),1,0)</f>
        <v>1</v>
      </c>
      <c r="Q3049" s="0" t="n">
        <f aca="false">J3049*P3049+ROW()*0.00000001</f>
        <v>0.66003049</v>
      </c>
    </row>
    <row r="3050" customFormat="false" ht="15" hidden="false" customHeight="false" outlineLevel="0" collapsed="false">
      <c r="A3050" s="0" t="s">
        <v>2489</v>
      </c>
      <c r="B3050" s="0" t="s">
        <v>76</v>
      </c>
      <c r="C3050" s="0" t="n">
        <v>2000</v>
      </c>
      <c r="D3050" s="0" t="s">
        <v>34</v>
      </c>
      <c r="E3050" s="0" t="s">
        <v>220</v>
      </c>
      <c r="F3050" s="0" t="n">
        <v>0</v>
      </c>
      <c r="G3050" s="0" t="n">
        <v>0</v>
      </c>
      <c r="H3050" s="0" t="n">
        <v>0.66</v>
      </c>
      <c r="I3050" s="0" t="n">
        <v>0</v>
      </c>
      <c r="J3050" s="0" t="n">
        <v>0.66</v>
      </c>
      <c r="N3050" s="0" t="s">
        <v>74</v>
      </c>
      <c r="P3050" s="0" t="n">
        <f aca="false">IF(AND(OR(Dashboard!$B$5="All",D3050=Dashboard!$B$5),OR(Dashboard!$D$5="All",N3050=Dashboard!$D$5),OR(AND(C3050&lt;&gt;"",C3050&gt;=Dashboard!$F$5,C3050&lt;=Dashboard!$H$5),AND(C3050="",Dashboard!$F$5&lt;=1980,Dashboard!$H$5&gt;=2016))),1,0)</f>
        <v>1</v>
      </c>
      <c r="Q3050" s="0" t="n">
        <f aca="false">J3050*P3050+ROW()*0.00000001</f>
        <v>0.6600305</v>
      </c>
    </row>
    <row r="3051" customFormat="false" ht="15" hidden="false" customHeight="false" outlineLevel="0" collapsed="false">
      <c r="A3051" s="0" t="s">
        <v>1344</v>
      </c>
      <c r="B3051" s="0" t="s">
        <v>186</v>
      </c>
      <c r="C3051" s="0" t="n">
        <v>2005</v>
      </c>
      <c r="D3051" s="0" t="s">
        <v>16</v>
      </c>
      <c r="E3051" s="0" t="s">
        <v>91</v>
      </c>
      <c r="F3051" s="0" t="n">
        <v>0.52</v>
      </c>
      <c r="G3051" s="0" t="n">
        <v>0.13</v>
      </c>
      <c r="H3051" s="0" t="n">
        <v>0</v>
      </c>
      <c r="I3051" s="0" t="n">
        <v>0.02</v>
      </c>
      <c r="J3051" s="0" t="n">
        <v>0.66</v>
      </c>
      <c r="K3051" s="0" t="n">
        <v>70</v>
      </c>
      <c r="M3051" s="0" t="s">
        <v>125</v>
      </c>
      <c r="N3051" s="0" t="s">
        <v>35</v>
      </c>
      <c r="O3051" s="0" t="s">
        <v>67</v>
      </c>
      <c r="P3051" s="0" t="n">
        <f aca="false">IF(AND(OR(Dashboard!$B$5="All",D3051=Dashboard!$B$5),OR(Dashboard!$D$5="All",N3051=Dashboard!$D$5),OR(AND(C3051&lt;&gt;"",C3051&gt;=Dashboard!$F$5,C3051&lt;=Dashboard!$H$5),AND(C3051="",Dashboard!$F$5&lt;=1980,Dashboard!$H$5&gt;=2016))),1,0)</f>
        <v>1</v>
      </c>
      <c r="Q3051" s="0" t="n">
        <f aca="false">J3051*P3051+ROW()*0.00000001</f>
        <v>0.66003051</v>
      </c>
    </row>
    <row r="3052" customFormat="false" ht="15" hidden="false" customHeight="false" outlineLevel="0" collapsed="false">
      <c r="A3052" s="0" t="s">
        <v>1624</v>
      </c>
      <c r="B3052" s="0" t="s">
        <v>64</v>
      </c>
      <c r="C3052" s="0" t="n">
        <v>2010</v>
      </c>
      <c r="D3052" s="0" t="s">
        <v>71</v>
      </c>
      <c r="E3052" s="0" t="s">
        <v>220</v>
      </c>
      <c r="F3052" s="0" t="n">
        <v>0.42</v>
      </c>
      <c r="G3052" s="0" t="n">
        <v>0.17</v>
      </c>
      <c r="H3052" s="0" t="n">
        <v>0.01</v>
      </c>
      <c r="I3052" s="0" t="n">
        <v>0.05</v>
      </c>
      <c r="J3052" s="0" t="n">
        <v>0.66</v>
      </c>
      <c r="K3052" s="0" t="n">
        <v>83</v>
      </c>
      <c r="L3052" s="0" t="n">
        <v>7.8</v>
      </c>
      <c r="M3052" s="0" t="s">
        <v>73</v>
      </c>
      <c r="N3052" s="0" t="s">
        <v>66</v>
      </c>
      <c r="O3052" s="0" t="s">
        <v>42</v>
      </c>
      <c r="P3052" s="0" t="n">
        <f aca="false">IF(AND(OR(Dashboard!$B$5="All",D3052=Dashboard!$B$5),OR(Dashboard!$D$5="All",N3052=Dashboard!$D$5),OR(AND(C3052&lt;&gt;"",C3052&gt;=Dashboard!$F$5,C3052&lt;=Dashboard!$H$5),AND(C3052="",Dashboard!$F$5&lt;=1980,Dashboard!$H$5&gt;=2016))),1,0)</f>
        <v>1</v>
      </c>
      <c r="Q3052" s="0" t="n">
        <f aca="false">J3052*P3052+ROW()*0.00000001</f>
        <v>0.66003052</v>
      </c>
    </row>
    <row r="3053" customFormat="false" ht="15" hidden="false" customHeight="false" outlineLevel="0" collapsed="false">
      <c r="A3053" s="0" t="s">
        <v>2490</v>
      </c>
      <c r="B3053" s="0" t="s">
        <v>50</v>
      </c>
      <c r="C3053" s="0" t="n">
        <v>2009</v>
      </c>
      <c r="D3053" s="0" t="s">
        <v>114</v>
      </c>
      <c r="E3053" s="0" t="s">
        <v>1754</v>
      </c>
      <c r="F3053" s="0" t="n">
        <v>0.18</v>
      </c>
      <c r="G3053" s="0" t="n">
        <v>0.43</v>
      </c>
      <c r="H3053" s="0" t="n">
        <v>0</v>
      </c>
      <c r="I3053" s="0" t="n">
        <v>0.05</v>
      </c>
      <c r="J3053" s="0" t="n">
        <v>0.66</v>
      </c>
      <c r="N3053" s="0" t="s">
        <v>35</v>
      </c>
      <c r="P3053" s="0" t="n">
        <f aca="false">IF(AND(OR(Dashboard!$B$5="All",D3053=Dashboard!$B$5),OR(Dashboard!$D$5="All",N3053=Dashboard!$D$5),OR(AND(C3053&lt;&gt;"",C3053&gt;=Dashboard!$F$5,C3053&lt;=Dashboard!$H$5),AND(C3053="",Dashboard!$F$5&lt;=1980,Dashboard!$H$5&gt;=2016))),1,0)</f>
        <v>1</v>
      </c>
      <c r="Q3053" s="0" t="n">
        <f aca="false">J3053*P3053+ROW()*0.00000001</f>
        <v>0.66003053</v>
      </c>
    </row>
    <row r="3054" customFormat="false" ht="15" hidden="false" customHeight="false" outlineLevel="0" collapsed="false">
      <c r="A3054" s="0" t="s">
        <v>2491</v>
      </c>
      <c r="B3054" s="0" t="s">
        <v>64</v>
      </c>
      <c r="C3054" s="0" t="n">
        <v>2009</v>
      </c>
      <c r="D3054" s="0" t="s">
        <v>34</v>
      </c>
      <c r="E3054" s="0" t="s">
        <v>142</v>
      </c>
      <c r="F3054" s="0" t="n">
        <v>0.51</v>
      </c>
      <c r="G3054" s="0" t="n">
        <v>0.1</v>
      </c>
      <c r="H3054" s="0" t="n">
        <v>0</v>
      </c>
      <c r="I3054" s="0" t="n">
        <v>0.06</v>
      </c>
      <c r="J3054" s="0" t="n">
        <v>0.66</v>
      </c>
      <c r="K3054" s="0" t="n">
        <v>88</v>
      </c>
      <c r="L3054" s="0" t="n">
        <v>8.4</v>
      </c>
      <c r="M3054" s="0" t="s">
        <v>125</v>
      </c>
      <c r="N3054" s="0" t="s">
        <v>66</v>
      </c>
      <c r="O3054" s="0" t="s">
        <v>42</v>
      </c>
      <c r="P3054" s="0" t="n">
        <f aca="false">IF(AND(OR(Dashboard!$B$5="All",D3054=Dashboard!$B$5),OR(Dashboard!$D$5="All",N3054=Dashboard!$D$5),OR(AND(C3054&lt;&gt;"",C3054&gt;=Dashboard!$F$5,C3054&lt;=Dashboard!$H$5),AND(C3054="",Dashboard!$F$5&lt;=1980,Dashboard!$H$5&gt;=2016))),1,0)</f>
        <v>1</v>
      </c>
      <c r="Q3054" s="0" t="n">
        <f aca="false">J3054*P3054+ROW()*0.00000001</f>
        <v>0.66003054</v>
      </c>
    </row>
    <row r="3055" customFormat="false" ht="15" hidden="false" customHeight="false" outlineLevel="0" collapsed="false">
      <c r="A3055" s="0" t="s">
        <v>2492</v>
      </c>
      <c r="B3055" s="0" t="s">
        <v>50</v>
      </c>
      <c r="C3055" s="0" t="n">
        <v>2008</v>
      </c>
      <c r="D3055" s="0" t="s">
        <v>52</v>
      </c>
      <c r="E3055" s="0" t="s">
        <v>35</v>
      </c>
      <c r="F3055" s="0" t="n">
        <v>0.12</v>
      </c>
      <c r="G3055" s="0" t="n">
        <v>0.52</v>
      </c>
      <c r="H3055" s="0" t="n">
        <v>0</v>
      </c>
      <c r="I3055" s="0" t="n">
        <v>0.02</v>
      </c>
      <c r="J3055" s="0" t="n">
        <v>0.66</v>
      </c>
      <c r="K3055" s="0" t="n">
        <v>70</v>
      </c>
      <c r="L3055" s="0" t="n">
        <v>6</v>
      </c>
      <c r="N3055" s="0" t="s">
        <v>35</v>
      </c>
      <c r="O3055" s="0" t="s">
        <v>67</v>
      </c>
      <c r="P3055" s="0" t="n">
        <f aca="false">IF(AND(OR(Dashboard!$B$5="All",D3055=Dashboard!$B$5),OR(Dashboard!$D$5="All",N3055=Dashboard!$D$5),OR(AND(C3055&lt;&gt;"",C3055&gt;=Dashboard!$F$5,C3055&lt;=Dashboard!$H$5),AND(C3055="",Dashboard!$F$5&lt;=1980,Dashboard!$H$5&gt;=2016))),1,0)</f>
        <v>1</v>
      </c>
      <c r="Q3055" s="0" t="n">
        <f aca="false">J3055*P3055+ROW()*0.00000001</f>
        <v>0.66003055</v>
      </c>
    </row>
    <row r="3056" customFormat="false" ht="15" hidden="false" customHeight="false" outlineLevel="0" collapsed="false">
      <c r="A3056" s="0" t="s">
        <v>2493</v>
      </c>
      <c r="B3056" s="0" t="s">
        <v>33</v>
      </c>
      <c r="C3056" s="0" t="n">
        <v>2012</v>
      </c>
      <c r="D3056" s="0" t="s">
        <v>48</v>
      </c>
      <c r="E3056" s="0" t="s">
        <v>328</v>
      </c>
      <c r="F3056" s="0" t="n">
        <v>0</v>
      </c>
      <c r="G3056" s="0" t="n">
        <v>0</v>
      </c>
      <c r="H3056" s="0" t="n">
        <v>0.66</v>
      </c>
      <c r="I3056" s="0" t="n">
        <v>0</v>
      </c>
      <c r="J3056" s="0" t="n">
        <v>0.66</v>
      </c>
      <c r="N3056" s="0" t="s">
        <v>35</v>
      </c>
      <c r="P3056" s="0" t="n">
        <f aca="false">IF(AND(OR(Dashboard!$B$5="All",D3056=Dashboard!$B$5),OR(Dashboard!$D$5="All",N3056=Dashboard!$D$5),OR(AND(C3056&lt;&gt;"",C3056&gt;=Dashboard!$F$5,C3056&lt;=Dashboard!$H$5),AND(C3056="",Dashboard!$F$5&lt;=1980,Dashboard!$H$5&gt;=2016))),1,0)</f>
        <v>1</v>
      </c>
      <c r="Q3056" s="0" t="n">
        <f aca="false">J3056*P3056+ROW()*0.00000001</f>
        <v>0.66003056</v>
      </c>
    </row>
    <row r="3057" customFormat="false" ht="15" hidden="false" customHeight="false" outlineLevel="0" collapsed="false">
      <c r="A3057" s="0" t="s">
        <v>2494</v>
      </c>
      <c r="B3057" s="0" t="s">
        <v>33</v>
      </c>
      <c r="C3057" s="0" t="n">
        <v>2008</v>
      </c>
      <c r="D3057" s="0" t="s">
        <v>48</v>
      </c>
      <c r="E3057" s="0" t="s">
        <v>124</v>
      </c>
      <c r="F3057" s="0" t="n">
        <v>0.18</v>
      </c>
      <c r="G3057" s="0" t="n">
        <v>0.4</v>
      </c>
      <c r="H3057" s="0" t="n">
        <v>0</v>
      </c>
      <c r="I3057" s="0" t="n">
        <v>0.08</v>
      </c>
      <c r="J3057" s="0" t="n">
        <v>0.66</v>
      </c>
      <c r="M3057" s="0" t="s">
        <v>103</v>
      </c>
      <c r="N3057" s="0" t="s">
        <v>35</v>
      </c>
      <c r="P3057" s="0" t="n">
        <f aca="false">IF(AND(OR(Dashboard!$B$5="All",D3057=Dashboard!$B$5),OR(Dashboard!$D$5="All",N3057=Dashboard!$D$5),OR(AND(C3057&lt;&gt;"",C3057&gt;=Dashboard!$F$5,C3057&lt;=Dashboard!$H$5),AND(C3057="",Dashboard!$F$5&lt;=1980,Dashboard!$H$5&gt;=2016))),1,0)</f>
        <v>1</v>
      </c>
      <c r="Q3057" s="0" t="n">
        <f aca="false">J3057*P3057+ROW()*0.00000001</f>
        <v>0.66003057</v>
      </c>
    </row>
    <row r="3058" customFormat="false" ht="15" hidden="false" customHeight="false" outlineLevel="0" collapsed="false">
      <c r="A3058" s="0" t="s">
        <v>2495</v>
      </c>
      <c r="B3058" s="0" t="s">
        <v>85</v>
      </c>
      <c r="C3058" s="0" t="n">
        <v>2003</v>
      </c>
      <c r="D3058" s="0" t="s">
        <v>46</v>
      </c>
      <c r="E3058" s="0" t="s">
        <v>310</v>
      </c>
      <c r="F3058" s="0" t="n">
        <v>0</v>
      </c>
      <c r="G3058" s="0" t="n">
        <v>0</v>
      </c>
      <c r="H3058" s="0" t="n">
        <v>0.64</v>
      </c>
      <c r="I3058" s="0" t="n">
        <v>0.02</v>
      </c>
      <c r="J3058" s="0" t="n">
        <v>0.66</v>
      </c>
      <c r="N3058" s="0" t="s">
        <v>35</v>
      </c>
      <c r="P3058" s="0" t="n">
        <f aca="false">IF(AND(OR(Dashboard!$B$5="All",D3058=Dashboard!$B$5),OR(Dashboard!$D$5="All",N3058=Dashboard!$D$5),OR(AND(C3058&lt;&gt;"",C3058&gt;=Dashboard!$F$5,C3058&lt;=Dashboard!$H$5),AND(C3058="",Dashboard!$F$5&lt;=1980,Dashboard!$H$5&gt;=2016))),1,0)</f>
        <v>1</v>
      </c>
      <c r="Q3058" s="0" t="n">
        <f aca="false">J3058*P3058+ROW()*0.00000001</f>
        <v>0.66003058</v>
      </c>
    </row>
    <row r="3059" customFormat="false" ht="15" hidden="false" customHeight="false" outlineLevel="0" collapsed="false">
      <c r="A3059" s="0" t="s">
        <v>2496</v>
      </c>
      <c r="B3059" s="0" t="s">
        <v>85</v>
      </c>
      <c r="C3059" s="0" t="n">
        <v>2004</v>
      </c>
      <c r="D3059" s="0" t="s">
        <v>114</v>
      </c>
      <c r="E3059" s="0" t="s">
        <v>560</v>
      </c>
      <c r="F3059" s="0" t="n">
        <v>0.47</v>
      </c>
      <c r="G3059" s="0" t="n">
        <v>0.18</v>
      </c>
      <c r="H3059" s="0" t="n">
        <v>0</v>
      </c>
      <c r="I3059" s="0" t="n">
        <v>0.01</v>
      </c>
      <c r="J3059" s="0" t="n">
        <v>0.66</v>
      </c>
      <c r="M3059" s="0" t="s">
        <v>36</v>
      </c>
      <c r="N3059" s="0" t="s">
        <v>35</v>
      </c>
      <c r="P3059" s="0" t="n">
        <f aca="false">IF(AND(OR(Dashboard!$B$5="All",D3059=Dashboard!$B$5),OR(Dashboard!$D$5="All",N3059=Dashboard!$D$5),OR(AND(C3059&lt;&gt;"",C3059&gt;=Dashboard!$F$5,C3059&lt;=Dashboard!$H$5),AND(C3059="",Dashboard!$F$5&lt;=1980,Dashboard!$H$5&gt;=2016))),1,0)</f>
        <v>1</v>
      </c>
      <c r="Q3059" s="0" t="n">
        <f aca="false">J3059*P3059+ROW()*0.00000001</f>
        <v>0.66003059</v>
      </c>
    </row>
    <row r="3060" customFormat="false" ht="15" hidden="false" customHeight="false" outlineLevel="0" collapsed="false">
      <c r="A3060" s="0" t="s">
        <v>2497</v>
      </c>
      <c r="B3060" s="0" t="s">
        <v>76</v>
      </c>
      <c r="C3060" s="0" t="n">
        <v>2004</v>
      </c>
      <c r="D3060" s="0" t="s">
        <v>102</v>
      </c>
      <c r="E3060" s="0" t="s">
        <v>211</v>
      </c>
      <c r="F3060" s="0" t="n">
        <v>0.32</v>
      </c>
      <c r="G3060" s="0" t="n">
        <v>0.25</v>
      </c>
      <c r="H3060" s="0" t="n">
        <v>0</v>
      </c>
      <c r="I3060" s="0" t="n">
        <v>0.08</v>
      </c>
      <c r="J3060" s="0" t="n">
        <v>0.66</v>
      </c>
      <c r="K3060" s="0" t="n">
        <v>78</v>
      </c>
      <c r="L3060" s="0" t="n">
        <v>8.7</v>
      </c>
      <c r="M3060" s="0" t="s">
        <v>103</v>
      </c>
      <c r="N3060" s="0" t="s">
        <v>74</v>
      </c>
      <c r="O3060" s="0" t="s">
        <v>37</v>
      </c>
      <c r="P3060" s="0" t="n">
        <f aca="false">IF(AND(OR(Dashboard!$B$5="All",D3060=Dashboard!$B$5),OR(Dashboard!$D$5="All",N3060=Dashboard!$D$5),OR(AND(C3060&lt;&gt;"",C3060&gt;=Dashboard!$F$5,C3060&lt;=Dashboard!$H$5),AND(C3060="",Dashboard!$F$5&lt;=1980,Dashboard!$H$5&gt;=2016))),1,0)</f>
        <v>1</v>
      </c>
      <c r="Q3060" s="0" t="n">
        <f aca="false">J3060*P3060+ROW()*0.00000001</f>
        <v>0.6600306</v>
      </c>
    </row>
    <row r="3061" customFormat="false" ht="15" hidden="false" customHeight="false" outlineLevel="0" collapsed="false">
      <c r="A3061" s="0" t="s">
        <v>2498</v>
      </c>
      <c r="B3061" s="0" t="s">
        <v>117</v>
      </c>
      <c r="C3061" s="0" t="n">
        <v>1998</v>
      </c>
      <c r="D3061" s="0" t="s">
        <v>46</v>
      </c>
      <c r="E3061" s="0" t="s">
        <v>89</v>
      </c>
      <c r="F3061" s="0" t="n">
        <v>0.37</v>
      </c>
      <c r="G3061" s="0" t="n">
        <v>0.25</v>
      </c>
      <c r="H3061" s="0" t="n">
        <v>0</v>
      </c>
      <c r="I3061" s="0" t="n">
        <v>0.04</v>
      </c>
      <c r="J3061" s="0" t="n">
        <v>0.66</v>
      </c>
      <c r="N3061" s="0" t="s">
        <v>74</v>
      </c>
      <c r="P3061" s="0" t="n">
        <f aca="false">IF(AND(OR(Dashboard!$B$5="All",D3061=Dashboard!$B$5),OR(Dashboard!$D$5="All",N3061=Dashboard!$D$5),OR(AND(C3061&lt;&gt;"",C3061&gt;=Dashboard!$F$5,C3061&lt;=Dashboard!$H$5),AND(C3061="",Dashboard!$F$5&lt;=1980,Dashboard!$H$5&gt;=2016))),1,0)</f>
        <v>1</v>
      </c>
      <c r="Q3061" s="0" t="n">
        <f aca="false">J3061*P3061+ROW()*0.00000001</f>
        <v>0.66003061</v>
      </c>
    </row>
    <row r="3062" customFormat="false" ht="15" hidden="false" customHeight="false" outlineLevel="0" collapsed="false">
      <c r="A3062" s="0" t="s">
        <v>2499</v>
      </c>
      <c r="B3062" s="0" t="s">
        <v>64</v>
      </c>
      <c r="C3062" s="0" t="n">
        <v>2012</v>
      </c>
      <c r="D3062" s="0" t="s">
        <v>34</v>
      </c>
      <c r="E3062" s="0" t="s">
        <v>142</v>
      </c>
      <c r="F3062" s="0" t="n">
        <v>0.51</v>
      </c>
      <c r="G3062" s="0" t="n">
        <v>0.1</v>
      </c>
      <c r="H3062" s="0" t="n">
        <v>0</v>
      </c>
      <c r="I3062" s="0" t="n">
        <v>0.05</v>
      </c>
      <c r="J3062" s="0" t="n">
        <v>0.66</v>
      </c>
      <c r="K3062" s="0" t="n">
        <v>83</v>
      </c>
      <c r="L3062" s="0" t="n">
        <v>6.6</v>
      </c>
      <c r="M3062" s="0" t="s">
        <v>125</v>
      </c>
      <c r="N3062" s="0" t="s">
        <v>66</v>
      </c>
      <c r="O3062" s="0" t="s">
        <v>42</v>
      </c>
      <c r="P3062" s="0" t="n">
        <f aca="false">IF(AND(OR(Dashboard!$B$5="All",D3062=Dashboard!$B$5),OR(Dashboard!$D$5="All",N3062=Dashboard!$D$5),OR(AND(C3062&lt;&gt;"",C3062&gt;=Dashboard!$F$5,C3062&lt;=Dashboard!$H$5),AND(C3062="",Dashboard!$F$5&lt;=1980,Dashboard!$H$5&gt;=2016))),1,0)</f>
        <v>1</v>
      </c>
      <c r="Q3062" s="0" t="n">
        <f aca="false">J3062*P3062+ROW()*0.00000001</f>
        <v>0.66003062</v>
      </c>
    </row>
    <row r="3063" customFormat="false" ht="15" hidden="false" customHeight="false" outlineLevel="0" collapsed="false">
      <c r="A3063" s="0" t="s">
        <v>2500</v>
      </c>
      <c r="B3063" s="0" t="s">
        <v>152</v>
      </c>
      <c r="C3063" s="0" t="n">
        <v>2010</v>
      </c>
      <c r="D3063" s="0" t="s">
        <v>246</v>
      </c>
      <c r="E3063" s="0" t="s">
        <v>154</v>
      </c>
      <c r="F3063" s="0" t="n">
        <v>0.02</v>
      </c>
      <c r="G3063" s="0" t="n">
        <v>0.53</v>
      </c>
      <c r="H3063" s="0" t="n">
        <v>0</v>
      </c>
      <c r="I3063" s="0" t="n">
        <v>0.12</v>
      </c>
      <c r="J3063" s="0" t="n">
        <v>0.66</v>
      </c>
      <c r="K3063" s="0" t="n">
        <v>81</v>
      </c>
      <c r="L3063" s="0" t="n">
        <v>7.9</v>
      </c>
      <c r="M3063" s="0" t="s">
        <v>103</v>
      </c>
      <c r="N3063" s="0" t="s">
        <v>152</v>
      </c>
      <c r="O3063" s="0" t="s">
        <v>42</v>
      </c>
      <c r="P3063" s="0" t="n">
        <f aca="false">IF(AND(OR(Dashboard!$B$5="All",D3063=Dashboard!$B$5),OR(Dashboard!$D$5="All",N3063=Dashboard!$D$5),OR(AND(C3063&lt;&gt;"",C3063&gt;=Dashboard!$F$5,C3063&lt;=Dashboard!$H$5),AND(C3063="",Dashboard!$F$5&lt;=1980,Dashboard!$H$5&gt;=2016))),1,0)</f>
        <v>1</v>
      </c>
      <c r="Q3063" s="0" t="n">
        <f aca="false">J3063*P3063+ROW()*0.00000001</f>
        <v>0.66003063</v>
      </c>
    </row>
    <row r="3064" customFormat="false" ht="15" hidden="false" customHeight="false" outlineLevel="0" collapsed="false">
      <c r="A3064" s="0" t="s">
        <v>2501</v>
      </c>
      <c r="B3064" s="0" t="s">
        <v>94</v>
      </c>
      <c r="C3064" s="0" t="n">
        <v>2014</v>
      </c>
      <c r="D3064" s="0" t="s">
        <v>71</v>
      </c>
      <c r="E3064" s="0" t="s">
        <v>689</v>
      </c>
      <c r="F3064" s="0" t="n">
        <v>0.22</v>
      </c>
      <c r="G3064" s="0" t="n">
        <v>0.3</v>
      </c>
      <c r="H3064" s="0" t="n">
        <v>0.04</v>
      </c>
      <c r="I3064" s="0" t="n">
        <v>0.1</v>
      </c>
      <c r="J3064" s="0" t="n">
        <v>0.66</v>
      </c>
      <c r="N3064" s="0" t="s">
        <v>74</v>
      </c>
      <c r="P3064" s="0" t="n">
        <f aca="false">IF(AND(OR(Dashboard!$B$5="All",D3064=Dashboard!$B$5),OR(Dashboard!$D$5="All",N3064=Dashboard!$D$5),OR(AND(C3064&lt;&gt;"",C3064&gt;=Dashboard!$F$5,C3064&lt;=Dashboard!$H$5),AND(C3064="",Dashboard!$F$5&lt;=1980,Dashboard!$H$5&gt;=2016))),1,0)</f>
        <v>1</v>
      </c>
      <c r="Q3064" s="0" t="n">
        <f aca="false">J3064*P3064+ROW()*0.00000001</f>
        <v>0.66003064</v>
      </c>
    </row>
    <row r="3065" customFormat="false" ht="15" hidden="false" customHeight="false" outlineLevel="0" collapsed="false">
      <c r="A3065" s="0" t="s">
        <v>554</v>
      </c>
      <c r="B3065" s="0" t="s">
        <v>164</v>
      </c>
      <c r="C3065" s="0" t="n">
        <v>2009</v>
      </c>
      <c r="D3065" s="0" t="s">
        <v>34</v>
      </c>
      <c r="E3065" s="0" t="s">
        <v>142</v>
      </c>
      <c r="F3065" s="0" t="n">
        <v>0.5</v>
      </c>
      <c r="G3065" s="0" t="n">
        <v>0.08</v>
      </c>
      <c r="H3065" s="0" t="n">
        <v>0</v>
      </c>
      <c r="I3065" s="0" t="n">
        <v>0.08</v>
      </c>
      <c r="J3065" s="0" t="n">
        <v>0.66</v>
      </c>
      <c r="L3065" s="0" t="n">
        <v>7.8</v>
      </c>
      <c r="M3065" s="0" t="s">
        <v>36</v>
      </c>
      <c r="N3065" s="0" t="s">
        <v>74</v>
      </c>
      <c r="P3065" s="0" t="n">
        <f aca="false">IF(AND(OR(Dashboard!$B$5="All",D3065=Dashboard!$B$5),OR(Dashboard!$D$5="All",N3065=Dashboard!$D$5),OR(AND(C3065&lt;&gt;"",C3065&gt;=Dashboard!$F$5,C3065&lt;=Dashboard!$H$5),AND(C3065="",Dashboard!$F$5&lt;=1980,Dashboard!$H$5&gt;=2016))),1,0)</f>
        <v>1</v>
      </c>
      <c r="Q3065" s="0" t="n">
        <f aca="false">J3065*P3065+ROW()*0.00000001</f>
        <v>0.66003065</v>
      </c>
    </row>
    <row r="3066" customFormat="false" ht="15" hidden="false" customHeight="false" outlineLevel="0" collapsed="false">
      <c r="A3066" s="0" t="s">
        <v>1773</v>
      </c>
      <c r="B3066" s="0" t="s">
        <v>184</v>
      </c>
      <c r="C3066" s="0" t="n">
        <v>2013</v>
      </c>
      <c r="D3066" s="0" t="s">
        <v>16</v>
      </c>
      <c r="E3066" s="0" t="s">
        <v>124</v>
      </c>
      <c r="F3066" s="0" t="n">
        <v>0.25</v>
      </c>
      <c r="G3066" s="0" t="n">
        <v>0.33</v>
      </c>
      <c r="H3066" s="0" t="n">
        <v>0.03</v>
      </c>
      <c r="I3066" s="0" t="n">
        <v>0.05</v>
      </c>
      <c r="J3066" s="0" t="n">
        <v>0.66</v>
      </c>
      <c r="K3066" s="0" t="n">
        <v>92</v>
      </c>
      <c r="L3066" s="0" t="n">
        <v>8.7</v>
      </c>
      <c r="M3066" s="0" t="s">
        <v>125</v>
      </c>
      <c r="N3066" s="0" t="s">
        <v>35</v>
      </c>
      <c r="O3066" s="0" t="s">
        <v>60</v>
      </c>
      <c r="P3066" s="0" t="n">
        <f aca="false">IF(AND(OR(Dashboard!$B$5="All",D3066=Dashboard!$B$5),OR(Dashboard!$D$5="All",N3066=Dashboard!$D$5),OR(AND(C3066&lt;&gt;"",C3066&gt;=Dashboard!$F$5,C3066&lt;=Dashboard!$H$5),AND(C3066="",Dashboard!$F$5&lt;=1980,Dashboard!$H$5&gt;=2016))),1,0)</f>
        <v>1</v>
      </c>
      <c r="Q3066" s="0" t="n">
        <f aca="false">J3066*P3066+ROW()*0.00000001</f>
        <v>0.66003066</v>
      </c>
    </row>
    <row r="3067" customFormat="false" ht="15" hidden="false" customHeight="false" outlineLevel="0" collapsed="false">
      <c r="A3067" s="0" t="s">
        <v>662</v>
      </c>
      <c r="B3067" s="0" t="s">
        <v>186</v>
      </c>
      <c r="C3067" s="0" t="n">
        <v>2003</v>
      </c>
      <c r="D3067" s="0" t="s">
        <v>58</v>
      </c>
      <c r="E3067" s="0" t="s">
        <v>142</v>
      </c>
      <c r="F3067" s="0" t="n">
        <v>0.43</v>
      </c>
      <c r="G3067" s="0" t="n">
        <v>0.2</v>
      </c>
      <c r="H3067" s="0" t="n">
        <v>0</v>
      </c>
      <c r="I3067" s="0" t="n">
        <v>0.03</v>
      </c>
      <c r="J3067" s="0" t="n">
        <v>0.66</v>
      </c>
      <c r="K3067" s="0" t="n">
        <v>81</v>
      </c>
      <c r="L3067" s="0" t="n">
        <v>9</v>
      </c>
      <c r="M3067" s="0" t="s">
        <v>103</v>
      </c>
      <c r="N3067" s="0" t="s">
        <v>35</v>
      </c>
      <c r="O3067" s="0" t="s">
        <v>42</v>
      </c>
      <c r="P3067" s="0" t="n">
        <f aca="false">IF(AND(OR(Dashboard!$B$5="All",D3067=Dashboard!$B$5),OR(Dashboard!$D$5="All",N3067=Dashboard!$D$5),OR(AND(C3067&lt;&gt;"",C3067&gt;=Dashboard!$F$5,C3067&lt;=Dashboard!$H$5),AND(C3067="",Dashboard!$F$5&lt;=1980,Dashboard!$H$5&gt;=2016))),1,0)</f>
        <v>1</v>
      </c>
      <c r="Q3067" s="0" t="n">
        <f aca="false">J3067*P3067+ROW()*0.00000001</f>
        <v>0.66003067</v>
      </c>
    </row>
    <row r="3068" customFormat="false" ht="15" hidden="false" customHeight="false" outlineLevel="0" collapsed="false">
      <c r="A3068" s="0" t="s">
        <v>869</v>
      </c>
      <c r="B3068" s="0" t="s">
        <v>152</v>
      </c>
      <c r="C3068" s="0" t="n">
        <v>2013</v>
      </c>
      <c r="D3068" s="0" t="s">
        <v>56</v>
      </c>
      <c r="E3068" s="0" t="s">
        <v>72</v>
      </c>
      <c r="F3068" s="0" t="n">
        <v>0.29</v>
      </c>
      <c r="G3068" s="0" t="n">
        <v>0.3</v>
      </c>
      <c r="H3068" s="0" t="n">
        <v>0</v>
      </c>
      <c r="I3068" s="0" t="n">
        <v>0.07</v>
      </c>
      <c r="J3068" s="0" t="n">
        <v>0.66</v>
      </c>
      <c r="K3068" s="0" t="n">
        <v>94</v>
      </c>
      <c r="L3068" s="0" t="n">
        <v>8.5</v>
      </c>
      <c r="M3068" s="0" t="s">
        <v>73</v>
      </c>
      <c r="N3068" s="0" t="s">
        <v>152</v>
      </c>
      <c r="O3068" s="0" t="s">
        <v>60</v>
      </c>
      <c r="P3068" s="0" t="n">
        <f aca="false">IF(AND(OR(Dashboard!$B$5="All",D3068=Dashboard!$B$5),OR(Dashboard!$D$5="All",N3068=Dashboard!$D$5),OR(AND(C3068&lt;&gt;"",C3068&gt;=Dashboard!$F$5,C3068&lt;=Dashboard!$H$5),AND(C3068="",Dashboard!$F$5&lt;=1980,Dashboard!$H$5&gt;=2016))),1,0)</f>
        <v>1</v>
      </c>
      <c r="Q3068" s="0" t="n">
        <f aca="false">J3068*P3068+ROW()*0.00000001</f>
        <v>0.66003068</v>
      </c>
    </row>
    <row r="3069" customFormat="false" ht="15" hidden="false" customHeight="false" outlineLevel="0" collapsed="false">
      <c r="A3069" s="0" t="s">
        <v>2502</v>
      </c>
      <c r="B3069" s="0" t="s">
        <v>159</v>
      </c>
      <c r="C3069" s="0" t="n">
        <v>1982</v>
      </c>
      <c r="D3069" s="0" t="s">
        <v>71</v>
      </c>
      <c r="E3069" s="0" t="s">
        <v>91</v>
      </c>
      <c r="F3069" s="0" t="n">
        <v>0.62</v>
      </c>
      <c r="G3069" s="0" t="n">
        <v>0.04</v>
      </c>
      <c r="H3069" s="0" t="n">
        <v>0</v>
      </c>
      <c r="I3069" s="0" t="n">
        <v>0.01</v>
      </c>
      <c r="J3069" s="0" t="n">
        <v>0.66</v>
      </c>
      <c r="N3069" s="0" t="s">
        <v>161</v>
      </c>
      <c r="P3069" s="0" t="n">
        <f aca="false">IF(AND(OR(Dashboard!$B$5="All",D3069=Dashboard!$B$5),OR(Dashboard!$D$5="All",N3069=Dashboard!$D$5),OR(AND(C3069&lt;&gt;"",C3069&gt;=Dashboard!$F$5,C3069&lt;=Dashboard!$H$5),AND(C3069="",Dashboard!$F$5&lt;=1980,Dashboard!$H$5&gt;=2016))),1,0)</f>
        <v>1</v>
      </c>
      <c r="Q3069" s="0" t="n">
        <f aca="false">J3069*P3069+ROW()*0.00000001</f>
        <v>0.66003069</v>
      </c>
    </row>
    <row r="3070" customFormat="false" ht="15" hidden="false" customHeight="false" outlineLevel="0" collapsed="false">
      <c r="A3070" s="0" t="s">
        <v>1422</v>
      </c>
      <c r="B3070" s="0" t="s">
        <v>164</v>
      </c>
      <c r="C3070" s="0" t="n">
        <v>2007</v>
      </c>
      <c r="D3070" s="0" t="s">
        <v>71</v>
      </c>
      <c r="E3070" s="0" t="s">
        <v>418</v>
      </c>
      <c r="F3070" s="0" t="n">
        <v>0.22</v>
      </c>
      <c r="G3070" s="0" t="n">
        <v>0.27</v>
      </c>
      <c r="H3070" s="0" t="n">
        <v>0</v>
      </c>
      <c r="I3070" s="0" t="n">
        <v>0.16</v>
      </c>
      <c r="J3070" s="0" t="n">
        <v>0.66</v>
      </c>
      <c r="K3070" s="0" t="n">
        <v>64</v>
      </c>
      <c r="L3070" s="0" t="n">
        <v>7.1</v>
      </c>
      <c r="M3070" s="0" t="s">
        <v>36</v>
      </c>
      <c r="N3070" s="0" t="s">
        <v>74</v>
      </c>
      <c r="O3070" s="0" t="s">
        <v>67</v>
      </c>
      <c r="P3070" s="0" t="n">
        <f aca="false">IF(AND(OR(Dashboard!$B$5="All",D3070=Dashboard!$B$5),OR(Dashboard!$D$5="All",N3070=Dashboard!$D$5),OR(AND(C3070&lt;&gt;"",C3070&gt;=Dashboard!$F$5,C3070&lt;=Dashboard!$H$5),AND(C3070="",Dashboard!$F$5&lt;=1980,Dashboard!$H$5&gt;=2016))),1,0)</f>
        <v>1</v>
      </c>
      <c r="Q3070" s="0" t="n">
        <f aca="false">J3070*P3070+ROW()*0.00000001</f>
        <v>0.6600307</v>
      </c>
    </row>
    <row r="3071" customFormat="false" ht="15" hidden="false" customHeight="false" outlineLevel="0" collapsed="false">
      <c r="A3071" s="0" t="s">
        <v>2503</v>
      </c>
      <c r="B3071" s="0" t="s">
        <v>70</v>
      </c>
      <c r="C3071" s="0" t="n">
        <v>2012</v>
      </c>
      <c r="D3071" s="0" t="s">
        <v>71</v>
      </c>
      <c r="E3071" s="0" t="s">
        <v>243</v>
      </c>
      <c r="F3071" s="0" t="n">
        <v>0.27</v>
      </c>
      <c r="G3071" s="0" t="n">
        <v>0.2</v>
      </c>
      <c r="H3071" s="0" t="n">
        <v>0.11</v>
      </c>
      <c r="I3071" s="0" t="n">
        <v>0.08</v>
      </c>
      <c r="J3071" s="0" t="n">
        <v>0.66</v>
      </c>
      <c r="K3071" s="0" t="n">
        <v>67</v>
      </c>
      <c r="L3071" s="0" t="n">
        <v>7.1</v>
      </c>
      <c r="M3071" s="0" t="s">
        <v>73</v>
      </c>
      <c r="N3071" s="0" t="s">
        <v>74</v>
      </c>
      <c r="O3071" s="0" t="s">
        <v>67</v>
      </c>
      <c r="P3071" s="0" t="n">
        <f aca="false">IF(AND(OR(Dashboard!$B$5="All",D3071=Dashboard!$B$5),OR(Dashboard!$D$5="All",N3071=Dashboard!$D$5),OR(AND(C3071&lt;&gt;"",C3071&gt;=Dashboard!$F$5,C3071&lt;=Dashboard!$H$5),AND(C3071="",Dashboard!$F$5&lt;=1980,Dashboard!$H$5&gt;=2016))),1,0)</f>
        <v>1</v>
      </c>
      <c r="Q3071" s="0" t="n">
        <f aca="false">J3071*P3071+ROW()*0.00000001</f>
        <v>0.66003071</v>
      </c>
    </row>
    <row r="3072" customFormat="false" ht="15" hidden="false" customHeight="false" outlineLevel="0" collapsed="false">
      <c r="A3072" s="0" t="s">
        <v>1927</v>
      </c>
      <c r="B3072" s="0" t="s">
        <v>70</v>
      </c>
      <c r="C3072" s="0" t="n">
        <v>2008</v>
      </c>
      <c r="D3072" s="0" t="s">
        <v>246</v>
      </c>
      <c r="E3072" s="0" t="s">
        <v>124</v>
      </c>
      <c r="F3072" s="0" t="n">
        <v>0.33</v>
      </c>
      <c r="G3072" s="0" t="n">
        <v>0.22</v>
      </c>
      <c r="H3072" s="0" t="n">
        <v>0.01</v>
      </c>
      <c r="I3072" s="0" t="n">
        <v>0.1</v>
      </c>
      <c r="J3072" s="0" t="n">
        <v>0.66</v>
      </c>
      <c r="K3072" s="0" t="n">
        <v>76</v>
      </c>
      <c r="L3072" s="0" t="n">
        <v>6.6</v>
      </c>
      <c r="M3072" s="0" t="s">
        <v>103</v>
      </c>
      <c r="N3072" s="0" t="s">
        <v>74</v>
      </c>
      <c r="O3072" s="0" t="s">
        <v>37</v>
      </c>
      <c r="P3072" s="0" t="n">
        <f aca="false">IF(AND(OR(Dashboard!$B$5="All",D3072=Dashboard!$B$5),OR(Dashboard!$D$5="All",N3072=Dashboard!$D$5),OR(AND(C3072&lt;&gt;"",C3072&gt;=Dashboard!$F$5,C3072&lt;=Dashboard!$H$5),AND(C3072="",Dashboard!$F$5&lt;=1980,Dashboard!$H$5&gt;=2016))),1,0)</f>
        <v>1</v>
      </c>
      <c r="Q3072" s="0" t="n">
        <f aca="false">J3072*P3072+ROW()*0.00000001</f>
        <v>0.66003072</v>
      </c>
    </row>
    <row r="3073" customFormat="false" ht="15" hidden="false" customHeight="false" outlineLevel="0" collapsed="false">
      <c r="A3073" s="0" t="s">
        <v>2504</v>
      </c>
      <c r="B3073" s="0" t="s">
        <v>85</v>
      </c>
      <c r="C3073" s="0" t="n">
        <v>2002</v>
      </c>
      <c r="D3073" s="0" t="s">
        <v>71</v>
      </c>
      <c r="E3073" s="0" t="s">
        <v>1326</v>
      </c>
      <c r="F3073" s="0" t="n">
        <v>0.47</v>
      </c>
      <c r="G3073" s="0" t="n">
        <v>0.17</v>
      </c>
      <c r="H3073" s="0" t="n">
        <v>0</v>
      </c>
      <c r="I3073" s="0" t="n">
        <v>0.01</v>
      </c>
      <c r="J3073" s="0" t="n">
        <v>0.66</v>
      </c>
      <c r="K3073" s="0" t="n">
        <v>71</v>
      </c>
      <c r="L3073" s="0" t="n">
        <v>7.4</v>
      </c>
      <c r="M3073" s="0" t="s">
        <v>36</v>
      </c>
      <c r="N3073" s="0" t="s">
        <v>35</v>
      </c>
      <c r="O3073" s="0" t="s">
        <v>37</v>
      </c>
      <c r="P3073" s="0" t="n">
        <f aca="false">IF(AND(OR(Dashboard!$B$5="All",D3073=Dashboard!$B$5),OR(Dashboard!$D$5="All",N3073=Dashboard!$D$5),OR(AND(C3073&lt;&gt;"",C3073&gt;=Dashboard!$F$5,C3073&lt;=Dashboard!$H$5),AND(C3073="",Dashboard!$F$5&lt;=1980,Dashboard!$H$5&gt;=2016))),1,0)</f>
        <v>1</v>
      </c>
      <c r="Q3073" s="0" t="n">
        <f aca="false">J3073*P3073+ROW()*0.00000001</f>
        <v>0.66003073</v>
      </c>
    </row>
    <row r="3074" customFormat="false" ht="15" hidden="false" customHeight="false" outlineLevel="0" collapsed="false">
      <c r="A3074" s="0" t="s">
        <v>2505</v>
      </c>
      <c r="B3074" s="0" t="s">
        <v>76</v>
      </c>
      <c r="C3074" s="0" t="n">
        <v>2004</v>
      </c>
      <c r="D3074" s="0" t="s">
        <v>46</v>
      </c>
      <c r="E3074" s="0" t="s">
        <v>220</v>
      </c>
      <c r="F3074" s="0" t="n">
        <v>0.17</v>
      </c>
      <c r="G3074" s="0" t="n">
        <v>0.13</v>
      </c>
      <c r="H3074" s="0" t="n">
        <v>0.3</v>
      </c>
      <c r="I3074" s="0" t="n">
        <v>0.05</v>
      </c>
      <c r="J3074" s="0" t="n">
        <v>0.66</v>
      </c>
      <c r="K3074" s="0" t="n">
        <v>63</v>
      </c>
      <c r="L3074" s="0" t="n">
        <v>7.3</v>
      </c>
      <c r="M3074" s="0" t="s">
        <v>103</v>
      </c>
      <c r="N3074" s="0" t="s">
        <v>74</v>
      </c>
      <c r="O3074" s="0" t="s">
        <v>67</v>
      </c>
      <c r="P3074" s="0" t="n">
        <f aca="false">IF(AND(OR(Dashboard!$B$5="All",D3074=Dashboard!$B$5),OR(Dashboard!$D$5="All",N3074=Dashboard!$D$5),OR(AND(C3074&lt;&gt;"",C3074&gt;=Dashboard!$F$5,C3074&lt;=Dashboard!$H$5),AND(C3074="",Dashboard!$F$5&lt;=1980,Dashboard!$H$5&gt;=2016))),1,0)</f>
        <v>1</v>
      </c>
      <c r="Q3074" s="0" t="n">
        <f aca="false">J3074*P3074+ROW()*0.00000001</f>
        <v>0.66003074</v>
      </c>
    </row>
    <row r="3075" customFormat="false" ht="15" hidden="false" customHeight="false" outlineLevel="0" collapsed="false">
      <c r="A3075" s="0" t="s">
        <v>2506</v>
      </c>
      <c r="B3075" s="0" t="s">
        <v>164</v>
      </c>
      <c r="C3075" s="0" t="n">
        <v>2010</v>
      </c>
      <c r="D3075" s="0" t="s">
        <v>71</v>
      </c>
      <c r="E3075" s="0" t="s">
        <v>328</v>
      </c>
      <c r="F3075" s="0" t="n">
        <v>0.03</v>
      </c>
      <c r="G3075" s="0" t="n">
        <v>0</v>
      </c>
      <c r="H3075" s="0" t="n">
        <v>0.62</v>
      </c>
      <c r="I3075" s="0" t="n">
        <v>0</v>
      </c>
      <c r="J3075" s="0" t="n">
        <v>0.66</v>
      </c>
      <c r="K3075" s="0" t="n">
        <v>71</v>
      </c>
      <c r="L3075" s="0" t="n">
        <v>7.9</v>
      </c>
      <c r="M3075" s="0" t="s">
        <v>103</v>
      </c>
      <c r="N3075" s="0" t="s">
        <v>74</v>
      </c>
      <c r="O3075" s="0" t="s">
        <v>37</v>
      </c>
      <c r="P3075" s="0" t="n">
        <f aca="false">IF(AND(OR(Dashboard!$B$5="All",D3075=Dashboard!$B$5),OR(Dashboard!$D$5="All",N3075=Dashboard!$D$5),OR(AND(C3075&lt;&gt;"",C3075&gt;=Dashboard!$F$5,C3075&lt;=Dashboard!$H$5),AND(C3075="",Dashboard!$F$5&lt;=1980,Dashboard!$H$5&gt;=2016))),1,0)</f>
        <v>1</v>
      </c>
      <c r="Q3075" s="0" t="n">
        <f aca="false">J3075*P3075+ROW()*0.00000001</f>
        <v>0.66003075</v>
      </c>
    </row>
    <row r="3076" customFormat="false" ht="15" hidden="false" customHeight="false" outlineLevel="0" collapsed="false">
      <c r="A3076" s="0" t="s">
        <v>2507</v>
      </c>
      <c r="B3076" s="0" t="s">
        <v>70</v>
      </c>
      <c r="C3076" s="0" t="n">
        <v>2010</v>
      </c>
      <c r="D3076" s="0" t="s">
        <v>71</v>
      </c>
      <c r="E3076" s="0" t="s">
        <v>124</v>
      </c>
      <c r="F3076" s="0" t="n">
        <v>0.06</v>
      </c>
      <c r="G3076" s="0" t="n">
        <v>0.03</v>
      </c>
      <c r="H3076" s="0" t="n">
        <v>0.55</v>
      </c>
      <c r="I3076" s="0" t="n">
        <v>0.01</v>
      </c>
      <c r="J3076" s="0" t="n">
        <v>0.66</v>
      </c>
      <c r="K3076" s="0" t="n">
        <v>60</v>
      </c>
      <c r="L3076" s="0" t="n">
        <v>6.9</v>
      </c>
      <c r="M3076" s="0" t="s">
        <v>73</v>
      </c>
      <c r="N3076" s="0" t="s">
        <v>74</v>
      </c>
      <c r="O3076" s="0" t="s">
        <v>53</v>
      </c>
      <c r="P3076" s="0" t="n">
        <f aca="false">IF(AND(OR(Dashboard!$B$5="All",D3076=Dashboard!$B$5),OR(Dashboard!$D$5="All",N3076=Dashboard!$D$5),OR(AND(C3076&lt;&gt;"",C3076&gt;=Dashboard!$F$5,C3076&lt;=Dashboard!$H$5),AND(C3076="",Dashboard!$F$5&lt;=1980,Dashboard!$H$5&gt;=2016))),1,0)</f>
        <v>1</v>
      </c>
      <c r="Q3076" s="0" t="n">
        <f aca="false">J3076*P3076+ROW()*0.00000001</f>
        <v>0.66003076</v>
      </c>
    </row>
    <row r="3077" customFormat="false" ht="15" hidden="false" customHeight="false" outlineLevel="0" collapsed="false">
      <c r="A3077" s="0" t="s">
        <v>1675</v>
      </c>
      <c r="B3077" s="0" t="s">
        <v>70</v>
      </c>
      <c r="C3077" s="0" t="n">
        <v>2014</v>
      </c>
      <c r="D3077" s="0" t="s">
        <v>56</v>
      </c>
      <c r="E3077" s="0" t="s">
        <v>142</v>
      </c>
      <c r="F3077" s="0" t="n">
        <v>0.22</v>
      </c>
      <c r="G3077" s="0" t="n">
        <v>0.32</v>
      </c>
      <c r="H3077" s="0" t="n">
        <v>0.01</v>
      </c>
      <c r="I3077" s="0" t="n">
        <v>0.11</v>
      </c>
      <c r="J3077" s="0" t="n">
        <v>0.66</v>
      </c>
      <c r="L3077" s="0" t="n">
        <v>7.8</v>
      </c>
      <c r="M3077" s="0" t="s">
        <v>125</v>
      </c>
      <c r="N3077" s="0" t="s">
        <v>74</v>
      </c>
      <c r="P3077" s="0" t="n">
        <f aca="false">IF(AND(OR(Dashboard!$B$5="All",D3077=Dashboard!$B$5),OR(Dashboard!$D$5="All",N3077=Dashboard!$D$5),OR(AND(C3077&lt;&gt;"",C3077&gt;=Dashboard!$F$5,C3077&lt;=Dashboard!$H$5),AND(C3077="",Dashboard!$F$5&lt;=1980,Dashboard!$H$5&gt;=2016))),1,0)</f>
        <v>1</v>
      </c>
      <c r="Q3077" s="0" t="n">
        <f aca="false">J3077*P3077+ROW()*0.00000001</f>
        <v>0.66003077</v>
      </c>
    </row>
    <row r="3078" customFormat="false" ht="15" hidden="false" customHeight="false" outlineLevel="0" collapsed="false">
      <c r="A3078" s="0" t="s">
        <v>2508</v>
      </c>
      <c r="B3078" s="0" t="s">
        <v>85</v>
      </c>
      <c r="C3078" s="0" t="n">
        <v>2004</v>
      </c>
      <c r="D3078" s="0" t="s">
        <v>16</v>
      </c>
      <c r="E3078" s="0" t="s">
        <v>487</v>
      </c>
      <c r="F3078" s="0" t="n">
        <v>0.47</v>
      </c>
      <c r="G3078" s="0" t="n">
        <v>0.17</v>
      </c>
      <c r="H3078" s="0" t="n">
        <v>0</v>
      </c>
      <c r="I3078" s="0" t="n">
        <v>0.01</v>
      </c>
      <c r="J3078" s="0" t="n">
        <v>0.66</v>
      </c>
      <c r="K3078" s="0" t="n">
        <v>77</v>
      </c>
      <c r="M3078" s="0" t="s">
        <v>36</v>
      </c>
      <c r="N3078" s="0" t="s">
        <v>35</v>
      </c>
      <c r="O3078" s="0" t="s">
        <v>37</v>
      </c>
      <c r="P3078" s="0" t="n">
        <f aca="false">IF(AND(OR(Dashboard!$B$5="All",D3078=Dashboard!$B$5),OR(Dashboard!$D$5="All",N3078=Dashboard!$D$5),OR(AND(C3078&lt;&gt;"",C3078&gt;=Dashboard!$F$5,C3078&lt;=Dashboard!$H$5),AND(C3078="",Dashboard!$F$5&lt;=1980,Dashboard!$H$5&gt;=2016))),1,0)</f>
        <v>1</v>
      </c>
      <c r="Q3078" s="0" t="n">
        <f aca="false">J3078*P3078+ROW()*0.00000001</f>
        <v>0.66003078</v>
      </c>
    </row>
    <row r="3079" customFormat="false" ht="15" hidden="false" customHeight="false" outlineLevel="0" collapsed="false">
      <c r="A3079" s="0" t="s">
        <v>2509</v>
      </c>
      <c r="B3079" s="0" t="s">
        <v>70</v>
      </c>
      <c r="C3079" s="0" t="n">
        <v>2013</v>
      </c>
      <c r="D3079" s="0" t="s">
        <v>71</v>
      </c>
      <c r="E3079" s="0" t="s">
        <v>328</v>
      </c>
      <c r="F3079" s="0" t="n">
        <v>0</v>
      </c>
      <c r="G3079" s="0" t="n">
        <v>0.19</v>
      </c>
      <c r="H3079" s="0" t="n">
        <v>0.42</v>
      </c>
      <c r="I3079" s="0" t="n">
        <v>0.05</v>
      </c>
      <c r="J3079" s="0" t="n">
        <v>0.66</v>
      </c>
      <c r="K3079" s="0" t="n">
        <v>71</v>
      </c>
      <c r="L3079" s="0" t="n">
        <v>7.8</v>
      </c>
      <c r="M3079" s="0" t="s">
        <v>103</v>
      </c>
      <c r="N3079" s="0" t="s">
        <v>74</v>
      </c>
      <c r="O3079" s="0" t="s">
        <v>37</v>
      </c>
      <c r="P3079" s="0" t="n">
        <f aca="false">IF(AND(OR(Dashboard!$B$5="All",D3079=Dashboard!$B$5),OR(Dashboard!$D$5="All",N3079=Dashboard!$D$5),OR(AND(C3079&lt;&gt;"",C3079&gt;=Dashboard!$F$5,C3079&lt;=Dashboard!$H$5),AND(C3079="",Dashboard!$F$5&lt;=1980,Dashboard!$H$5&gt;=2016))),1,0)</f>
        <v>1</v>
      </c>
      <c r="Q3079" s="0" t="n">
        <f aca="false">J3079*P3079+ROW()*0.00000001</f>
        <v>0.66003079</v>
      </c>
    </row>
    <row r="3080" customFormat="false" ht="15" hidden="false" customHeight="false" outlineLevel="0" collapsed="false">
      <c r="A3080" s="0" t="s">
        <v>2510</v>
      </c>
      <c r="B3080" s="0" t="s">
        <v>117</v>
      </c>
      <c r="C3080" s="0" t="n">
        <v>1998</v>
      </c>
      <c r="D3080" s="0" t="s">
        <v>52</v>
      </c>
      <c r="E3080" s="0" t="s">
        <v>89</v>
      </c>
      <c r="F3080" s="0" t="n">
        <v>0.12</v>
      </c>
      <c r="G3080" s="0" t="n">
        <v>0.08</v>
      </c>
      <c r="H3080" s="0" t="n">
        <v>0.41</v>
      </c>
      <c r="I3080" s="0" t="n">
        <v>0.04</v>
      </c>
      <c r="J3080" s="0" t="n">
        <v>0.66</v>
      </c>
      <c r="N3080" s="0" t="s">
        <v>74</v>
      </c>
      <c r="P3080" s="0" t="n">
        <f aca="false">IF(AND(OR(Dashboard!$B$5="All",D3080=Dashboard!$B$5),OR(Dashboard!$D$5="All",N3080=Dashboard!$D$5),OR(AND(C3080&lt;&gt;"",C3080&gt;=Dashboard!$F$5,C3080&lt;=Dashboard!$H$5),AND(C3080="",Dashboard!$F$5&lt;=1980,Dashboard!$H$5&gt;=2016))),1,0)</f>
        <v>1</v>
      </c>
      <c r="Q3080" s="0" t="n">
        <f aca="false">J3080*P3080+ROW()*0.00000001</f>
        <v>0.6600308</v>
      </c>
    </row>
    <row r="3081" customFormat="false" ht="15" hidden="false" customHeight="false" outlineLevel="0" collapsed="false">
      <c r="A3081" s="0" t="s">
        <v>2511</v>
      </c>
      <c r="B3081" s="0" t="s">
        <v>144</v>
      </c>
      <c r="C3081" s="0" t="n">
        <v>2005</v>
      </c>
      <c r="D3081" s="0" t="s">
        <v>56</v>
      </c>
      <c r="E3081" s="0" t="s">
        <v>124</v>
      </c>
      <c r="F3081" s="0" t="n">
        <v>0.49</v>
      </c>
      <c r="G3081" s="0" t="n">
        <v>0.14</v>
      </c>
      <c r="H3081" s="0" t="n">
        <v>0</v>
      </c>
      <c r="I3081" s="0" t="n">
        <v>0.02</v>
      </c>
      <c r="J3081" s="0" t="n">
        <v>0.66</v>
      </c>
      <c r="K3081" s="0" t="n">
        <v>88</v>
      </c>
      <c r="L3081" s="0" t="n">
        <v>8</v>
      </c>
      <c r="M3081" s="0" t="s">
        <v>73</v>
      </c>
      <c r="N3081" s="0" t="s">
        <v>66</v>
      </c>
      <c r="O3081" s="0" t="s">
        <v>42</v>
      </c>
      <c r="P3081" s="0" t="n">
        <f aca="false">IF(AND(OR(Dashboard!$B$5="All",D3081=Dashboard!$B$5),OR(Dashboard!$D$5="All",N3081=Dashboard!$D$5),OR(AND(C3081&lt;&gt;"",C3081&gt;=Dashboard!$F$5,C3081&lt;=Dashboard!$H$5),AND(C3081="",Dashboard!$F$5&lt;=1980,Dashboard!$H$5&gt;=2016))),1,0)</f>
        <v>1</v>
      </c>
      <c r="Q3081" s="0" t="n">
        <f aca="false">J3081*P3081+ROW()*0.00000001</f>
        <v>0.66003081</v>
      </c>
    </row>
    <row r="3082" customFormat="false" ht="15" hidden="false" customHeight="false" outlineLevel="0" collapsed="false">
      <c r="A3082" s="0" t="s">
        <v>1433</v>
      </c>
      <c r="B3082" s="0" t="s">
        <v>50</v>
      </c>
      <c r="D3082" s="0" t="s">
        <v>71</v>
      </c>
      <c r="E3082" s="0" t="s">
        <v>243</v>
      </c>
      <c r="F3082" s="0" t="n">
        <v>0.34</v>
      </c>
      <c r="G3082" s="0" t="n">
        <v>0.25</v>
      </c>
      <c r="H3082" s="0" t="n">
        <v>0</v>
      </c>
      <c r="I3082" s="0" t="n">
        <v>0.07</v>
      </c>
      <c r="J3082" s="0" t="n">
        <v>0.66</v>
      </c>
      <c r="K3082" s="0" t="n">
        <v>69</v>
      </c>
      <c r="M3082" s="0" t="s">
        <v>125</v>
      </c>
      <c r="N3082" s="0" t="s">
        <v>35</v>
      </c>
      <c r="O3082" s="0" t="s">
        <v>67</v>
      </c>
      <c r="P3082" s="0" t="n">
        <f aca="false">IF(AND(OR(Dashboard!$B$5="All",D3082=Dashboard!$B$5),OR(Dashboard!$D$5="All",N3082=Dashboard!$D$5),OR(AND(C3082&lt;&gt;"",C3082&gt;=Dashboard!$F$5,C3082&lt;=Dashboard!$H$5),AND(C3082="",Dashboard!$F$5&lt;=1980,Dashboard!$H$5&gt;=2016))),1,0)</f>
        <v>1</v>
      </c>
      <c r="Q3082" s="0" t="n">
        <f aca="false">J3082*P3082+ROW()*0.00000001</f>
        <v>0.66003082</v>
      </c>
    </row>
    <row r="3083" customFormat="false" ht="15" hidden="false" customHeight="false" outlineLevel="0" collapsed="false">
      <c r="A3083" s="0" t="s">
        <v>2512</v>
      </c>
      <c r="B3083" s="0" t="s">
        <v>50</v>
      </c>
      <c r="C3083" s="0" t="n">
        <v>2007</v>
      </c>
      <c r="D3083" s="0" t="s">
        <v>52</v>
      </c>
      <c r="E3083" s="0" t="s">
        <v>328</v>
      </c>
      <c r="F3083" s="0" t="n">
        <v>0</v>
      </c>
      <c r="G3083" s="0" t="n">
        <v>0</v>
      </c>
      <c r="H3083" s="0" t="n">
        <v>0.66</v>
      </c>
      <c r="I3083" s="0" t="n">
        <v>0</v>
      </c>
      <c r="J3083" s="0" t="n">
        <v>0.66</v>
      </c>
      <c r="N3083" s="0" t="s">
        <v>35</v>
      </c>
      <c r="P3083" s="0" t="n">
        <f aca="false">IF(AND(OR(Dashboard!$B$5="All",D3083=Dashboard!$B$5),OR(Dashboard!$D$5="All",N3083=Dashboard!$D$5),OR(AND(C3083&lt;&gt;"",C3083&gt;=Dashboard!$F$5,C3083&lt;=Dashboard!$H$5),AND(C3083="",Dashboard!$F$5&lt;=1980,Dashboard!$H$5&gt;=2016))),1,0)</f>
        <v>1</v>
      </c>
      <c r="Q3083" s="0" t="n">
        <f aca="false">J3083*P3083+ROW()*0.00000001</f>
        <v>0.66003083</v>
      </c>
    </row>
    <row r="3084" customFormat="false" ht="15" hidden="false" customHeight="false" outlineLevel="0" collapsed="false">
      <c r="A3084" s="0" t="s">
        <v>2513</v>
      </c>
      <c r="B3084" s="0" t="s">
        <v>117</v>
      </c>
      <c r="C3084" s="0" t="n">
        <v>1998</v>
      </c>
      <c r="D3084" s="0" t="s">
        <v>34</v>
      </c>
      <c r="E3084" s="0" t="s">
        <v>1341</v>
      </c>
      <c r="F3084" s="0" t="n">
        <v>0.36</v>
      </c>
      <c r="G3084" s="0" t="n">
        <v>0.25</v>
      </c>
      <c r="H3084" s="0" t="n">
        <v>0</v>
      </c>
      <c r="I3084" s="0" t="n">
        <v>0.04</v>
      </c>
      <c r="J3084" s="0" t="n">
        <v>0.66</v>
      </c>
      <c r="N3084" s="0" t="s">
        <v>74</v>
      </c>
      <c r="P3084" s="0" t="n">
        <f aca="false">IF(AND(OR(Dashboard!$B$5="All",D3084=Dashboard!$B$5),OR(Dashboard!$D$5="All",N3084=Dashboard!$D$5),OR(AND(C3084&lt;&gt;"",C3084&gt;=Dashboard!$F$5,C3084&lt;=Dashboard!$H$5),AND(C3084="",Dashboard!$F$5&lt;=1980,Dashboard!$H$5&gt;=2016))),1,0)</f>
        <v>1</v>
      </c>
      <c r="Q3084" s="0" t="n">
        <f aca="false">J3084*P3084+ROW()*0.00000001</f>
        <v>0.66003084</v>
      </c>
    </row>
    <row r="3085" customFormat="false" ht="15" hidden="false" customHeight="false" outlineLevel="0" collapsed="false">
      <c r="A3085" s="0" t="s">
        <v>1946</v>
      </c>
      <c r="B3085" s="0" t="s">
        <v>172</v>
      </c>
      <c r="C3085" s="0" t="n">
        <v>2015</v>
      </c>
      <c r="D3085" s="0" t="s">
        <v>71</v>
      </c>
      <c r="E3085" s="0" t="s">
        <v>243</v>
      </c>
      <c r="F3085" s="0" t="n">
        <v>0.38</v>
      </c>
      <c r="G3085" s="0" t="n">
        <v>0.22</v>
      </c>
      <c r="H3085" s="0" t="n">
        <v>0</v>
      </c>
      <c r="I3085" s="0" t="n">
        <v>0.06</v>
      </c>
      <c r="J3085" s="0" t="n">
        <v>0.65</v>
      </c>
      <c r="K3085" s="0" t="n">
        <v>70</v>
      </c>
      <c r="L3085" s="0" t="n">
        <v>6.7</v>
      </c>
      <c r="M3085" s="0" t="s">
        <v>125</v>
      </c>
      <c r="N3085" s="0" t="s">
        <v>66</v>
      </c>
      <c r="O3085" s="0" t="s">
        <v>67</v>
      </c>
      <c r="P3085" s="0" t="n">
        <f aca="false">IF(AND(OR(Dashboard!$B$5="All",D3085=Dashboard!$B$5),OR(Dashboard!$D$5="All",N3085=Dashboard!$D$5),OR(AND(C3085&lt;&gt;"",C3085&gt;=Dashboard!$F$5,C3085&lt;=Dashboard!$H$5),AND(C3085="",Dashboard!$F$5&lt;=1980,Dashboard!$H$5&gt;=2016))),1,0)</f>
        <v>1</v>
      </c>
      <c r="Q3085" s="0" t="n">
        <f aca="false">J3085*P3085+ROW()*0.00000001</f>
        <v>0.65003085</v>
      </c>
    </row>
    <row r="3086" customFormat="false" ht="15" hidden="false" customHeight="false" outlineLevel="0" collapsed="false">
      <c r="A3086" s="0" t="s">
        <v>507</v>
      </c>
      <c r="B3086" s="0" t="s">
        <v>76</v>
      </c>
      <c r="C3086" s="0" t="n">
        <v>2008</v>
      </c>
      <c r="D3086" s="0" t="s">
        <v>71</v>
      </c>
      <c r="E3086" s="0" t="s">
        <v>91</v>
      </c>
      <c r="F3086" s="0" t="n">
        <v>0.24</v>
      </c>
      <c r="G3086" s="0" t="n">
        <v>0</v>
      </c>
      <c r="H3086" s="0" t="n">
        <v>0</v>
      </c>
      <c r="I3086" s="0" t="n">
        <v>0.41</v>
      </c>
      <c r="J3086" s="0" t="n">
        <v>0.65</v>
      </c>
      <c r="K3086" s="0" t="n">
        <v>73</v>
      </c>
      <c r="L3086" s="0" t="n">
        <v>8.6</v>
      </c>
      <c r="M3086" s="0" t="s">
        <v>125</v>
      </c>
      <c r="N3086" s="0" t="s">
        <v>74</v>
      </c>
      <c r="O3086" s="0" t="s">
        <v>37</v>
      </c>
      <c r="P3086" s="0" t="n">
        <f aca="false">IF(AND(OR(Dashboard!$B$5="All",D3086=Dashboard!$B$5),OR(Dashboard!$D$5="All",N3086=Dashboard!$D$5),OR(AND(C3086&lt;&gt;"",C3086&gt;=Dashboard!$F$5,C3086&lt;=Dashboard!$H$5),AND(C3086="",Dashboard!$F$5&lt;=1980,Dashboard!$H$5&gt;=2016))),1,0)</f>
        <v>1</v>
      </c>
      <c r="Q3086" s="0" t="n">
        <f aca="false">J3086*P3086+ROW()*0.00000001</f>
        <v>0.65003086</v>
      </c>
    </row>
    <row r="3087" customFormat="false" ht="15" hidden="false" customHeight="false" outlineLevel="0" collapsed="false">
      <c r="A3087" s="0" t="s">
        <v>2514</v>
      </c>
      <c r="B3087" s="0" t="s">
        <v>851</v>
      </c>
      <c r="C3087" s="0" t="n">
        <v>2014</v>
      </c>
      <c r="D3087" s="0" t="s">
        <v>46</v>
      </c>
      <c r="E3087" s="0" t="s">
        <v>89</v>
      </c>
      <c r="F3087" s="0" t="n">
        <v>0.15</v>
      </c>
      <c r="G3087" s="0" t="n">
        <v>0.1</v>
      </c>
      <c r="H3087" s="0" t="n">
        <v>0.32</v>
      </c>
      <c r="I3087" s="0" t="n">
        <v>0.08</v>
      </c>
      <c r="J3087" s="0" t="n">
        <v>0.65</v>
      </c>
      <c r="K3087" s="0" t="n">
        <v>73</v>
      </c>
      <c r="L3087" s="0" t="n">
        <v>8.3</v>
      </c>
      <c r="M3087" s="0" t="s">
        <v>103</v>
      </c>
      <c r="N3087" s="0" t="s">
        <v>74</v>
      </c>
      <c r="O3087" s="0" t="s">
        <v>37</v>
      </c>
      <c r="P3087" s="0" t="n">
        <f aca="false">IF(AND(OR(Dashboard!$B$5="All",D3087=Dashboard!$B$5),OR(Dashboard!$D$5="All",N3087=Dashboard!$D$5),OR(AND(C3087&lt;&gt;"",C3087&gt;=Dashboard!$F$5,C3087&lt;=Dashboard!$H$5),AND(C3087="",Dashboard!$F$5&lt;=1980,Dashboard!$H$5&gt;=2016))),1,0)</f>
        <v>1</v>
      </c>
      <c r="Q3087" s="0" t="n">
        <f aca="false">J3087*P3087+ROW()*0.00000001</f>
        <v>0.65003087</v>
      </c>
    </row>
    <row r="3088" customFormat="false" ht="15" hidden="false" customHeight="false" outlineLevel="0" collapsed="false">
      <c r="A3088" s="0" t="s">
        <v>1819</v>
      </c>
      <c r="B3088" s="0" t="s">
        <v>152</v>
      </c>
      <c r="C3088" s="0" t="n">
        <v>2013</v>
      </c>
      <c r="D3088" s="0" t="s">
        <v>52</v>
      </c>
      <c r="E3088" s="0" t="s">
        <v>124</v>
      </c>
      <c r="F3088" s="0" t="n">
        <v>0.36</v>
      </c>
      <c r="G3088" s="0" t="n">
        <v>0.24</v>
      </c>
      <c r="H3088" s="0" t="n">
        <v>0</v>
      </c>
      <c r="I3088" s="0" t="n">
        <v>0.06</v>
      </c>
      <c r="J3088" s="0" t="n">
        <v>0.65</v>
      </c>
      <c r="N3088" s="0" t="s">
        <v>152</v>
      </c>
      <c r="P3088" s="0" t="n">
        <f aca="false">IF(AND(OR(Dashboard!$B$5="All",D3088=Dashboard!$B$5),OR(Dashboard!$D$5="All",N3088=Dashboard!$D$5),OR(AND(C3088&lt;&gt;"",C3088&gt;=Dashboard!$F$5,C3088&lt;=Dashboard!$H$5),AND(C3088="",Dashboard!$F$5&lt;=1980,Dashboard!$H$5&gt;=2016))),1,0)</f>
        <v>1</v>
      </c>
      <c r="Q3088" s="0" t="n">
        <f aca="false">J3088*P3088+ROW()*0.00000001</f>
        <v>0.65003088</v>
      </c>
    </row>
    <row r="3089" customFormat="false" ht="15" hidden="false" customHeight="false" outlineLevel="0" collapsed="false">
      <c r="A3089" s="0" t="s">
        <v>2515</v>
      </c>
      <c r="B3089" s="0" t="s">
        <v>50</v>
      </c>
      <c r="C3089" s="0" t="n">
        <v>2010</v>
      </c>
      <c r="D3089" s="0" t="s">
        <v>114</v>
      </c>
      <c r="E3089" s="0" t="s">
        <v>487</v>
      </c>
      <c r="F3089" s="0" t="n">
        <v>0.39</v>
      </c>
      <c r="G3089" s="0" t="n">
        <v>0.21</v>
      </c>
      <c r="H3089" s="0" t="n">
        <v>0</v>
      </c>
      <c r="I3089" s="0" t="n">
        <v>0.06</v>
      </c>
      <c r="J3089" s="0" t="n">
        <v>0.65</v>
      </c>
      <c r="N3089" s="0" t="s">
        <v>35</v>
      </c>
      <c r="P3089" s="0" t="n">
        <f aca="false">IF(AND(OR(Dashboard!$B$5="All",D3089=Dashboard!$B$5),OR(Dashboard!$D$5="All",N3089=Dashboard!$D$5),OR(AND(C3089&lt;&gt;"",C3089&gt;=Dashboard!$F$5,C3089&lt;=Dashboard!$H$5),AND(C3089="",Dashboard!$F$5&lt;=1980,Dashboard!$H$5&gt;=2016))),1,0)</f>
        <v>1</v>
      </c>
      <c r="Q3089" s="0" t="n">
        <f aca="false">J3089*P3089+ROW()*0.00000001</f>
        <v>0.65003089</v>
      </c>
    </row>
    <row r="3090" customFormat="false" ht="15" hidden="false" customHeight="false" outlineLevel="0" collapsed="false">
      <c r="A3090" s="0" t="s">
        <v>2516</v>
      </c>
      <c r="B3090" s="0" t="s">
        <v>70</v>
      </c>
      <c r="C3090" s="0" t="n">
        <v>2013</v>
      </c>
      <c r="D3090" s="0" t="s">
        <v>56</v>
      </c>
      <c r="E3090" s="0" t="s">
        <v>89</v>
      </c>
      <c r="F3090" s="0" t="n">
        <v>0.3</v>
      </c>
      <c r="G3090" s="0" t="n">
        <v>0.25</v>
      </c>
      <c r="H3090" s="0" t="n">
        <v>0</v>
      </c>
      <c r="I3090" s="0" t="n">
        <v>0.1</v>
      </c>
      <c r="J3090" s="0" t="n">
        <v>0.65</v>
      </c>
      <c r="N3090" s="0" t="s">
        <v>74</v>
      </c>
      <c r="P3090" s="0" t="n">
        <f aca="false">IF(AND(OR(Dashboard!$B$5="All",D3090=Dashboard!$B$5),OR(Dashboard!$D$5="All",N3090=Dashboard!$D$5),OR(AND(C3090&lt;&gt;"",C3090&gt;=Dashboard!$F$5,C3090&lt;=Dashboard!$H$5),AND(C3090="",Dashboard!$F$5&lt;=1980,Dashboard!$H$5&gt;=2016))),1,0)</f>
        <v>1</v>
      </c>
      <c r="Q3090" s="0" t="n">
        <f aca="false">J3090*P3090+ROW()*0.00000001</f>
        <v>0.6500309</v>
      </c>
    </row>
    <row r="3091" customFormat="false" ht="15" hidden="false" customHeight="false" outlineLevel="0" collapsed="false">
      <c r="A3091" s="0" t="s">
        <v>2123</v>
      </c>
      <c r="B3091" s="0" t="s">
        <v>70</v>
      </c>
      <c r="C3091" s="0" t="n">
        <v>2008</v>
      </c>
      <c r="D3091" s="0" t="s">
        <v>34</v>
      </c>
      <c r="E3091" s="0" t="s">
        <v>124</v>
      </c>
      <c r="F3091" s="0" t="n">
        <v>0.31</v>
      </c>
      <c r="G3091" s="0" t="n">
        <v>0.23</v>
      </c>
      <c r="H3091" s="0" t="n">
        <v>0.01</v>
      </c>
      <c r="I3091" s="0" t="n">
        <v>0.1</v>
      </c>
      <c r="J3091" s="0" t="n">
        <v>0.65</v>
      </c>
      <c r="K3091" s="0" t="n">
        <v>63</v>
      </c>
      <c r="L3091" s="0" t="n">
        <v>6.3</v>
      </c>
      <c r="M3091" s="0" t="s">
        <v>103</v>
      </c>
      <c r="N3091" s="0" t="s">
        <v>74</v>
      </c>
      <c r="O3091" s="0" t="s">
        <v>67</v>
      </c>
      <c r="P3091" s="0" t="n">
        <f aca="false">IF(AND(OR(Dashboard!$B$5="All",D3091=Dashboard!$B$5),OR(Dashboard!$D$5="All",N3091=Dashboard!$D$5),OR(AND(C3091&lt;&gt;"",C3091&gt;=Dashboard!$F$5,C3091&lt;=Dashboard!$H$5),AND(C3091="",Dashboard!$F$5&lt;=1980,Dashboard!$H$5&gt;=2016))),1,0)</f>
        <v>1</v>
      </c>
      <c r="Q3091" s="0" t="n">
        <f aca="false">J3091*P3091+ROW()*0.00000001</f>
        <v>0.65003091</v>
      </c>
    </row>
    <row r="3092" customFormat="false" ht="15" hidden="false" customHeight="false" outlineLevel="0" collapsed="false">
      <c r="A3092" s="0" t="s">
        <v>2517</v>
      </c>
      <c r="B3092" s="0" t="s">
        <v>76</v>
      </c>
      <c r="C3092" s="0" t="n">
        <v>2005</v>
      </c>
      <c r="D3092" s="0" t="s">
        <v>46</v>
      </c>
      <c r="E3092" s="0" t="s">
        <v>157</v>
      </c>
      <c r="F3092" s="0" t="n">
        <v>0.18</v>
      </c>
      <c r="G3092" s="0" t="n">
        <v>0.14</v>
      </c>
      <c r="H3092" s="0" t="n">
        <v>0.29</v>
      </c>
      <c r="I3092" s="0" t="n">
        <v>0.05</v>
      </c>
      <c r="J3092" s="0" t="n">
        <v>0.65</v>
      </c>
      <c r="K3092" s="0" t="n">
        <v>74</v>
      </c>
      <c r="L3092" s="0" t="n">
        <v>9</v>
      </c>
      <c r="M3092" s="0" t="s">
        <v>103</v>
      </c>
      <c r="N3092" s="0" t="s">
        <v>74</v>
      </c>
      <c r="O3092" s="0" t="s">
        <v>37</v>
      </c>
      <c r="P3092" s="0" t="n">
        <f aca="false">IF(AND(OR(Dashboard!$B$5="All",D3092=Dashboard!$B$5),OR(Dashboard!$D$5="All",N3092=Dashboard!$D$5),OR(AND(C3092&lt;&gt;"",C3092&gt;=Dashboard!$F$5,C3092&lt;=Dashboard!$H$5),AND(C3092="",Dashboard!$F$5&lt;=1980,Dashboard!$H$5&gt;=2016))),1,0)</f>
        <v>1</v>
      </c>
      <c r="Q3092" s="0" t="n">
        <f aca="false">J3092*P3092+ROW()*0.00000001</f>
        <v>0.65003092</v>
      </c>
    </row>
    <row r="3093" customFormat="false" ht="15" hidden="false" customHeight="false" outlineLevel="0" collapsed="false">
      <c r="A3093" s="0" t="s">
        <v>2518</v>
      </c>
      <c r="B3093" s="0" t="s">
        <v>33</v>
      </c>
      <c r="C3093" s="0" t="n">
        <v>2010</v>
      </c>
      <c r="D3093" s="0" t="s">
        <v>34</v>
      </c>
      <c r="E3093" s="0" t="s">
        <v>418</v>
      </c>
      <c r="F3093" s="0" t="n">
        <v>0.48</v>
      </c>
      <c r="G3093" s="0" t="n">
        <v>0.12</v>
      </c>
      <c r="H3093" s="0" t="n">
        <v>0</v>
      </c>
      <c r="I3093" s="0" t="n">
        <v>0.05</v>
      </c>
      <c r="J3093" s="0" t="n">
        <v>0.65</v>
      </c>
      <c r="M3093" s="0" t="s">
        <v>36</v>
      </c>
      <c r="N3093" s="0" t="s">
        <v>35</v>
      </c>
      <c r="P3093" s="0" t="n">
        <f aca="false">IF(AND(OR(Dashboard!$B$5="All",D3093=Dashboard!$B$5),OR(Dashboard!$D$5="All",N3093=Dashboard!$D$5),OR(AND(C3093&lt;&gt;"",C3093&gt;=Dashboard!$F$5,C3093&lt;=Dashboard!$H$5),AND(C3093="",Dashboard!$F$5&lt;=1980,Dashboard!$H$5&gt;=2016))),1,0)</f>
        <v>1</v>
      </c>
      <c r="Q3093" s="0" t="n">
        <f aca="false">J3093*P3093+ROW()*0.00000001</f>
        <v>0.65003093</v>
      </c>
    </row>
    <row r="3094" customFormat="false" ht="15" hidden="false" customHeight="false" outlineLevel="0" collapsed="false">
      <c r="A3094" s="0" t="s">
        <v>2519</v>
      </c>
      <c r="B3094" s="0" t="s">
        <v>50</v>
      </c>
      <c r="C3094" s="0" t="n">
        <v>2010</v>
      </c>
      <c r="D3094" s="0" t="s">
        <v>52</v>
      </c>
      <c r="E3094" s="0" t="s">
        <v>124</v>
      </c>
      <c r="F3094" s="0" t="n">
        <v>0</v>
      </c>
      <c r="G3094" s="0" t="n">
        <v>0.57</v>
      </c>
      <c r="H3094" s="0" t="n">
        <v>0</v>
      </c>
      <c r="I3094" s="0" t="n">
        <v>0.09</v>
      </c>
      <c r="J3094" s="0" t="n">
        <v>0.65</v>
      </c>
      <c r="N3094" s="0" t="s">
        <v>35</v>
      </c>
      <c r="P3094" s="0" t="n">
        <f aca="false">IF(AND(OR(Dashboard!$B$5="All",D3094=Dashboard!$B$5),OR(Dashboard!$D$5="All",N3094=Dashboard!$D$5),OR(AND(C3094&lt;&gt;"",C3094&gt;=Dashboard!$F$5,C3094&lt;=Dashboard!$H$5),AND(C3094="",Dashboard!$F$5&lt;=1980,Dashboard!$H$5&gt;=2016))),1,0)</f>
        <v>1</v>
      </c>
      <c r="Q3094" s="0" t="n">
        <f aca="false">J3094*P3094+ROW()*0.00000001</f>
        <v>0.65003094</v>
      </c>
    </row>
    <row r="3095" customFormat="false" ht="15" hidden="false" customHeight="false" outlineLevel="0" collapsed="false">
      <c r="A3095" s="0" t="s">
        <v>2520</v>
      </c>
      <c r="B3095" s="0" t="s">
        <v>186</v>
      </c>
      <c r="C3095" s="0" t="n">
        <v>2003</v>
      </c>
      <c r="D3095" s="0" t="s">
        <v>41</v>
      </c>
      <c r="E3095" s="0" t="s">
        <v>35</v>
      </c>
      <c r="F3095" s="0" t="n">
        <v>0.41</v>
      </c>
      <c r="G3095" s="0" t="n">
        <v>0.11</v>
      </c>
      <c r="H3095" s="0" t="n">
        <v>0.12</v>
      </c>
      <c r="I3095" s="0" t="n">
        <v>0.02</v>
      </c>
      <c r="J3095" s="0" t="n">
        <v>0.65</v>
      </c>
      <c r="K3095" s="0" t="n">
        <v>89</v>
      </c>
      <c r="L3095" s="0" t="n">
        <v>8.5</v>
      </c>
      <c r="M3095" s="0" t="s">
        <v>103</v>
      </c>
      <c r="N3095" s="0" t="s">
        <v>35</v>
      </c>
      <c r="O3095" s="0" t="s">
        <v>42</v>
      </c>
      <c r="P3095" s="0" t="n">
        <f aca="false">IF(AND(OR(Dashboard!$B$5="All",D3095=Dashboard!$B$5),OR(Dashboard!$D$5="All",N3095=Dashboard!$D$5),OR(AND(C3095&lt;&gt;"",C3095&gt;=Dashboard!$F$5,C3095&lt;=Dashboard!$H$5),AND(C3095="",Dashboard!$F$5&lt;=1980,Dashboard!$H$5&gt;=2016))),1,0)</f>
        <v>1</v>
      </c>
      <c r="Q3095" s="0" t="n">
        <f aca="false">J3095*P3095+ROW()*0.00000001</f>
        <v>0.65003095</v>
      </c>
    </row>
    <row r="3096" customFormat="false" ht="15" hidden="false" customHeight="false" outlineLevel="0" collapsed="false">
      <c r="A3096" s="0" t="s">
        <v>2403</v>
      </c>
      <c r="B3096" s="0" t="s">
        <v>76</v>
      </c>
      <c r="C3096" s="0" t="n">
        <v>2005</v>
      </c>
      <c r="D3096" s="0" t="s">
        <v>16</v>
      </c>
      <c r="E3096" s="0" t="s">
        <v>487</v>
      </c>
      <c r="F3096" s="0" t="n">
        <v>0.32</v>
      </c>
      <c r="G3096" s="0" t="n">
        <v>0.25</v>
      </c>
      <c r="H3096" s="0" t="n">
        <v>0</v>
      </c>
      <c r="I3096" s="0" t="n">
        <v>0.08</v>
      </c>
      <c r="J3096" s="0" t="n">
        <v>0.65</v>
      </c>
      <c r="K3096" s="0" t="n">
        <v>60</v>
      </c>
      <c r="L3096" s="0" t="n">
        <v>8.9</v>
      </c>
      <c r="M3096" s="0" t="s">
        <v>125</v>
      </c>
      <c r="N3096" s="0" t="s">
        <v>74</v>
      </c>
      <c r="O3096" s="0" t="s">
        <v>53</v>
      </c>
      <c r="P3096" s="0" t="n">
        <f aca="false">IF(AND(OR(Dashboard!$B$5="All",D3096=Dashboard!$B$5),OR(Dashboard!$D$5="All",N3096=Dashboard!$D$5),OR(AND(C3096&lt;&gt;"",C3096&gt;=Dashboard!$F$5,C3096&lt;=Dashboard!$H$5),AND(C3096="",Dashboard!$F$5&lt;=1980,Dashboard!$H$5&gt;=2016))),1,0)</f>
        <v>1</v>
      </c>
      <c r="Q3096" s="0" t="n">
        <f aca="false">J3096*P3096+ROW()*0.00000001</f>
        <v>0.65003096</v>
      </c>
    </row>
    <row r="3097" customFormat="false" ht="15" hidden="false" customHeight="false" outlineLevel="0" collapsed="false">
      <c r="A3097" s="0" t="s">
        <v>2521</v>
      </c>
      <c r="B3097" s="0" t="s">
        <v>64</v>
      </c>
      <c r="C3097" s="0" t="n">
        <v>2008</v>
      </c>
      <c r="D3097" s="0" t="s">
        <v>52</v>
      </c>
      <c r="E3097" s="0" t="s">
        <v>65</v>
      </c>
      <c r="F3097" s="0" t="n">
        <v>0.33</v>
      </c>
      <c r="G3097" s="0" t="n">
        <v>0.25</v>
      </c>
      <c r="H3097" s="0" t="n">
        <v>0</v>
      </c>
      <c r="I3097" s="0" t="n">
        <v>0.07</v>
      </c>
      <c r="J3097" s="0" t="n">
        <v>0.65</v>
      </c>
      <c r="K3097" s="0" t="n">
        <v>76</v>
      </c>
      <c r="L3097" s="0" t="n">
        <v>7.4</v>
      </c>
      <c r="M3097" s="0" t="s">
        <v>103</v>
      </c>
      <c r="N3097" s="0" t="s">
        <v>66</v>
      </c>
      <c r="O3097" s="0" t="s">
        <v>37</v>
      </c>
      <c r="P3097" s="0" t="n">
        <f aca="false">IF(AND(OR(Dashboard!$B$5="All",D3097=Dashboard!$B$5),OR(Dashboard!$D$5="All",N3097=Dashboard!$D$5),OR(AND(C3097&lt;&gt;"",C3097&gt;=Dashboard!$F$5,C3097&lt;=Dashboard!$H$5),AND(C3097="",Dashboard!$F$5&lt;=1980,Dashboard!$H$5&gt;=2016))),1,0)</f>
        <v>1</v>
      </c>
      <c r="Q3097" s="0" t="n">
        <f aca="false">J3097*P3097+ROW()*0.00000001</f>
        <v>0.65003097</v>
      </c>
    </row>
    <row r="3098" customFormat="false" ht="15" hidden="false" customHeight="false" outlineLevel="0" collapsed="false">
      <c r="A3098" s="0" t="s">
        <v>2522</v>
      </c>
      <c r="B3098" s="0" t="s">
        <v>85</v>
      </c>
      <c r="C3098" s="0" t="n">
        <v>2004</v>
      </c>
      <c r="D3098" s="0" t="s">
        <v>16</v>
      </c>
      <c r="E3098" s="0" t="s">
        <v>35</v>
      </c>
      <c r="F3098" s="0" t="n">
        <v>0.25</v>
      </c>
      <c r="G3098" s="0" t="n">
        <v>0.09</v>
      </c>
      <c r="H3098" s="0" t="n">
        <v>0.3</v>
      </c>
      <c r="I3098" s="0" t="n">
        <v>0.01</v>
      </c>
      <c r="J3098" s="0" t="n">
        <v>0.65</v>
      </c>
      <c r="K3098" s="0" t="n">
        <v>60</v>
      </c>
      <c r="L3098" s="0" t="n">
        <v>6.6</v>
      </c>
      <c r="M3098" s="0" t="s">
        <v>36</v>
      </c>
      <c r="N3098" s="0" t="s">
        <v>35</v>
      </c>
      <c r="O3098" s="0" t="s">
        <v>53</v>
      </c>
      <c r="P3098" s="0" t="n">
        <f aca="false">IF(AND(OR(Dashboard!$B$5="All",D3098=Dashboard!$B$5),OR(Dashboard!$D$5="All",N3098=Dashboard!$D$5),OR(AND(C3098&lt;&gt;"",C3098&gt;=Dashboard!$F$5,C3098&lt;=Dashboard!$H$5),AND(C3098="",Dashboard!$F$5&lt;=1980,Dashboard!$H$5&gt;=2016))),1,0)</f>
        <v>1</v>
      </c>
      <c r="Q3098" s="0" t="n">
        <f aca="false">J3098*P3098+ROW()*0.00000001</f>
        <v>0.65003098</v>
      </c>
    </row>
    <row r="3099" customFormat="false" ht="15" hidden="false" customHeight="false" outlineLevel="0" collapsed="false">
      <c r="A3099" s="0" t="s">
        <v>2523</v>
      </c>
      <c r="B3099" s="0" t="s">
        <v>76</v>
      </c>
      <c r="C3099" s="0" t="n">
        <v>2002</v>
      </c>
      <c r="D3099" s="0" t="s">
        <v>41</v>
      </c>
      <c r="E3099" s="0" t="s">
        <v>124</v>
      </c>
      <c r="F3099" s="0" t="n">
        <v>0.32</v>
      </c>
      <c r="G3099" s="0" t="n">
        <v>0.25</v>
      </c>
      <c r="H3099" s="0" t="n">
        <v>0</v>
      </c>
      <c r="I3099" s="0" t="n">
        <v>0.08</v>
      </c>
      <c r="J3099" s="0" t="n">
        <v>0.65</v>
      </c>
      <c r="K3099" s="0" t="n">
        <v>47</v>
      </c>
      <c r="L3099" s="0" t="n">
        <v>6</v>
      </c>
      <c r="M3099" s="0" t="s">
        <v>103</v>
      </c>
      <c r="N3099" s="0" t="s">
        <v>74</v>
      </c>
      <c r="O3099" s="0" t="s">
        <v>177</v>
      </c>
      <c r="P3099" s="0" t="n">
        <f aca="false">IF(AND(OR(Dashboard!$B$5="All",D3099=Dashboard!$B$5),OR(Dashboard!$D$5="All",N3099=Dashboard!$D$5),OR(AND(C3099&lt;&gt;"",C3099&gt;=Dashboard!$F$5,C3099&lt;=Dashboard!$H$5),AND(C3099="",Dashboard!$F$5&lt;=1980,Dashboard!$H$5&gt;=2016))),1,0)</f>
        <v>1</v>
      </c>
      <c r="Q3099" s="0" t="n">
        <f aca="false">J3099*P3099+ROW()*0.00000001</f>
        <v>0.65003099</v>
      </c>
    </row>
    <row r="3100" customFormat="false" ht="15" hidden="false" customHeight="false" outlineLevel="0" collapsed="false">
      <c r="A3100" s="0" t="s">
        <v>2524</v>
      </c>
      <c r="B3100" s="0" t="s">
        <v>85</v>
      </c>
      <c r="C3100" s="0" t="n">
        <v>2005</v>
      </c>
      <c r="D3100" s="0" t="s">
        <v>52</v>
      </c>
      <c r="E3100" s="0" t="s">
        <v>418</v>
      </c>
      <c r="F3100" s="0" t="n">
        <v>0.47</v>
      </c>
      <c r="G3100" s="0" t="n">
        <v>0.17</v>
      </c>
      <c r="H3100" s="0" t="n">
        <v>0</v>
      </c>
      <c r="I3100" s="0" t="n">
        <v>0.01</v>
      </c>
      <c r="J3100" s="0" t="n">
        <v>0.65</v>
      </c>
      <c r="N3100" s="0" t="s">
        <v>35</v>
      </c>
      <c r="P3100" s="0" t="n">
        <f aca="false">IF(AND(OR(Dashboard!$B$5="All",D3100=Dashboard!$B$5),OR(Dashboard!$D$5="All",N3100=Dashboard!$D$5),OR(AND(C3100&lt;&gt;"",C3100&gt;=Dashboard!$F$5,C3100&lt;=Dashboard!$H$5),AND(C3100="",Dashboard!$F$5&lt;=1980,Dashboard!$H$5&gt;=2016))),1,0)</f>
        <v>1</v>
      </c>
      <c r="Q3100" s="0" t="n">
        <f aca="false">J3100*P3100+ROW()*0.00000001</f>
        <v>0.650031</v>
      </c>
    </row>
    <row r="3101" customFormat="false" ht="15" hidden="false" customHeight="false" outlineLevel="0" collapsed="false">
      <c r="A3101" s="0" t="s">
        <v>2525</v>
      </c>
      <c r="B3101" s="0" t="s">
        <v>70</v>
      </c>
      <c r="C3101" s="0" t="n">
        <v>2008</v>
      </c>
      <c r="D3101" s="0" t="s">
        <v>34</v>
      </c>
      <c r="E3101" s="0" t="s">
        <v>142</v>
      </c>
      <c r="F3101" s="0" t="n">
        <v>0.34</v>
      </c>
      <c r="G3101" s="0" t="n">
        <v>0.22</v>
      </c>
      <c r="H3101" s="0" t="n">
        <v>0</v>
      </c>
      <c r="I3101" s="0" t="n">
        <v>0.1</v>
      </c>
      <c r="J3101" s="0" t="n">
        <v>0.65</v>
      </c>
      <c r="K3101" s="0" t="n">
        <v>82</v>
      </c>
      <c r="L3101" s="0" t="n">
        <v>7.2</v>
      </c>
      <c r="M3101" s="0" t="s">
        <v>36</v>
      </c>
      <c r="N3101" s="0" t="s">
        <v>74</v>
      </c>
      <c r="O3101" s="0" t="s">
        <v>42</v>
      </c>
      <c r="P3101" s="0" t="n">
        <f aca="false">IF(AND(OR(Dashboard!$B$5="All",D3101=Dashboard!$B$5),OR(Dashboard!$D$5="All",N3101=Dashboard!$D$5),OR(AND(C3101&lt;&gt;"",C3101&gt;=Dashboard!$F$5,C3101&lt;=Dashboard!$H$5),AND(C3101="",Dashboard!$F$5&lt;=1980,Dashboard!$H$5&gt;=2016))),1,0)</f>
        <v>1</v>
      </c>
      <c r="Q3101" s="0" t="n">
        <f aca="false">J3101*P3101+ROW()*0.00000001</f>
        <v>0.65003101</v>
      </c>
    </row>
    <row r="3102" customFormat="false" ht="15" hidden="false" customHeight="false" outlineLevel="0" collapsed="false">
      <c r="A3102" s="0" t="s">
        <v>2526</v>
      </c>
      <c r="B3102" s="0" t="s">
        <v>117</v>
      </c>
      <c r="C3102" s="0" t="n">
        <v>1999</v>
      </c>
      <c r="D3102" s="0" t="s">
        <v>46</v>
      </c>
      <c r="E3102" s="0" t="s">
        <v>310</v>
      </c>
      <c r="F3102" s="0" t="n">
        <v>0.02</v>
      </c>
      <c r="G3102" s="0" t="n">
        <v>0.01</v>
      </c>
      <c r="H3102" s="0" t="n">
        <v>0.58</v>
      </c>
      <c r="I3102" s="0" t="n">
        <v>0.04</v>
      </c>
      <c r="J3102" s="0" t="n">
        <v>0.65</v>
      </c>
      <c r="N3102" s="0" t="s">
        <v>74</v>
      </c>
      <c r="P3102" s="0" t="n">
        <f aca="false">IF(AND(OR(Dashboard!$B$5="All",D3102=Dashboard!$B$5),OR(Dashboard!$D$5="All",N3102=Dashboard!$D$5),OR(AND(C3102&lt;&gt;"",C3102&gt;=Dashboard!$F$5,C3102&lt;=Dashboard!$H$5),AND(C3102="",Dashboard!$F$5&lt;=1980,Dashboard!$H$5&gt;=2016))),1,0)</f>
        <v>1</v>
      </c>
      <c r="Q3102" s="0" t="n">
        <f aca="false">J3102*P3102+ROW()*0.00000001</f>
        <v>0.65003102</v>
      </c>
    </row>
    <row r="3103" customFormat="false" ht="15" hidden="false" customHeight="false" outlineLevel="0" collapsed="false">
      <c r="A3103" s="0" t="s">
        <v>553</v>
      </c>
      <c r="B3103" s="0" t="s">
        <v>851</v>
      </c>
      <c r="C3103" s="0" t="n">
        <v>2012</v>
      </c>
      <c r="D3103" s="0" t="s">
        <v>102</v>
      </c>
      <c r="E3103" s="0" t="s">
        <v>243</v>
      </c>
      <c r="F3103" s="0" t="n">
        <v>0.42</v>
      </c>
      <c r="G3103" s="0" t="n">
        <v>0.13</v>
      </c>
      <c r="H3103" s="0" t="n">
        <v>0</v>
      </c>
      <c r="I3103" s="0" t="n">
        <v>0.1</v>
      </c>
      <c r="J3103" s="0" t="n">
        <v>0.65</v>
      </c>
      <c r="K3103" s="0" t="n">
        <v>85</v>
      </c>
      <c r="L3103" s="0" t="n">
        <v>7.8</v>
      </c>
      <c r="M3103" s="0" t="s">
        <v>73</v>
      </c>
      <c r="N3103" s="0" t="s">
        <v>74</v>
      </c>
      <c r="O3103" s="0" t="s">
        <v>42</v>
      </c>
      <c r="P3103" s="0" t="n">
        <f aca="false">IF(AND(OR(Dashboard!$B$5="All",D3103=Dashboard!$B$5),OR(Dashboard!$D$5="All",N3103=Dashboard!$D$5),OR(AND(C3103&lt;&gt;"",C3103&gt;=Dashboard!$F$5,C3103&lt;=Dashboard!$H$5),AND(C3103="",Dashboard!$F$5&lt;=1980,Dashboard!$H$5&gt;=2016))),1,0)</f>
        <v>1</v>
      </c>
      <c r="Q3103" s="0" t="n">
        <f aca="false">J3103*P3103+ROW()*0.00000001</f>
        <v>0.65003103</v>
      </c>
    </row>
    <row r="3104" customFormat="false" ht="15" hidden="false" customHeight="false" outlineLevel="0" collapsed="false">
      <c r="A3104" s="0" t="s">
        <v>1611</v>
      </c>
      <c r="B3104" s="0" t="s">
        <v>164</v>
      </c>
      <c r="C3104" s="0" t="n">
        <v>2007</v>
      </c>
      <c r="D3104" s="0" t="s">
        <v>71</v>
      </c>
      <c r="E3104" s="0" t="s">
        <v>91</v>
      </c>
      <c r="F3104" s="0" t="n">
        <v>0.23</v>
      </c>
      <c r="G3104" s="0" t="n">
        <v>0.26</v>
      </c>
      <c r="H3104" s="0" t="n">
        <v>0</v>
      </c>
      <c r="I3104" s="0" t="n">
        <v>0.16</v>
      </c>
      <c r="J3104" s="0" t="n">
        <v>0.65</v>
      </c>
      <c r="N3104" s="0" t="s">
        <v>74</v>
      </c>
      <c r="P3104" s="0" t="n">
        <f aca="false">IF(AND(OR(Dashboard!$B$5="All",D3104=Dashboard!$B$5),OR(Dashboard!$D$5="All",N3104=Dashboard!$D$5),OR(AND(C3104&lt;&gt;"",C3104&gt;=Dashboard!$F$5,C3104&lt;=Dashboard!$H$5),AND(C3104="",Dashboard!$F$5&lt;=1980,Dashboard!$H$5&gt;=2016))),1,0)</f>
        <v>1</v>
      </c>
      <c r="Q3104" s="0" t="n">
        <f aca="false">J3104*P3104+ROW()*0.00000001</f>
        <v>0.65003104</v>
      </c>
    </row>
    <row r="3105" customFormat="false" ht="15" hidden="false" customHeight="false" outlineLevel="0" collapsed="false">
      <c r="A3105" s="0" t="s">
        <v>2525</v>
      </c>
      <c r="B3105" s="0" t="s">
        <v>64</v>
      </c>
      <c r="C3105" s="0" t="n">
        <v>2008</v>
      </c>
      <c r="D3105" s="0" t="s">
        <v>34</v>
      </c>
      <c r="E3105" s="0" t="s">
        <v>142</v>
      </c>
      <c r="F3105" s="0" t="n">
        <v>0.35</v>
      </c>
      <c r="G3105" s="0" t="n">
        <v>0.23</v>
      </c>
      <c r="H3105" s="0" t="n">
        <v>0</v>
      </c>
      <c r="I3105" s="0" t="n">
        <v>0.07</v>
      </c>
      <c r="J3105" s="0" t="n">
        <v>0.65</v>
      </c>
      <c r="K3105" s="0" t="n">
        <v>84</v>
      </c>
      <c r="L3105" s="0" t="n">
        <v>7.8</v>
      </c>
      <c r="M3105" s="0" t="s">
        <v>36</v>
      </c>
      <c r="N3105" s="0" t="s">
        <v>66</v>
      </c>
      <c r="O3105" s="0" t="s">
        <v>42</v>
      </c>
      <c r="P3105" s="0" t="n">
        <f aca="false">IF(AND(OR(Dashboard!$B$5="All",D3105=Dashboard!$B$5),OR(Dashboard!$D$5="All",N3105=Dashboard!$D$5),OR(AND(C3105&lt;&gt;"",C3105&gt;=Dashboard!$F$5,C3105&lt;=Dashboard!$H$5),AND(C3105="",Dashboard!$F$5&lt;=1980,Dashboard!$H$5&gt;=2016))),1,0)</f>
        <v>1</v>
      </c>
      <c r="Q3105" s="0" t="n">
        <f aca="false">J3105*P3105+ROW()*0.00000001</f>
        <v>0.65003105</v>
      </c>
    </row>
    <row r="3106" customFormat="false" ht="15" hidden="false" customHeight="false" outlineLevel="0" collapsed="false">
      <c r="A3106" s="0" t="s">
        <v>2527</v>
      </c>
      <c r="B3106" s="0" t="s">
        <v>85</v>
      </c>
      <c r="C3106" s="0" t="n">
        <v>2003</v>
      </c>
      <c r="D3106" s="0" t="s">
        <v>246</v>
      </c>
      <c r="E3106" s="0" t="s">
        <v>35</v>
      </c>
      <c r="F3106" s="0" t="n">
        <v>0.47</v>
      </c>
      <c r="G3106" s="0" t="n">
        <v>0.17</v>
      </c>
      <c r="H3106" s="0" t="n">
        <v>0</v>
      </c>
      <c r="I3106" s="0" t="n">
        <v>0.01</v>
      </c>
      <c r="J3106" s="0" t="n">
        <v>0.65</v>
      </c>
      <c r="K3106" s="0" t="n">
        <v>89</v>
      </c>
      <c r="L3106" s="0" t="n">
        <v>9.4</v>
      </c>
      <c r="M3106" s="0" t="s">
        <v>36</v>
      </c>
      <c r="N3106" s="0" t="s">
        <v>35</v>
      </c>
      <c r="O3106" s="0" t="s">
        <v>42</v>
      </c>
      <c r="P3106" s="0" t="n">
        <f aca="false">IF(AND(OR(Dashboard!$B$5="All",D3106=Dashboard!$B$5),OR(Dashboard!$D$5="All",N3106=Dashboard!$D$5),OR(AND(C3106&lt;&gt;"",C3106&gt;=Dashboard!$F$5,C3106&lt;=Dashboard!$H$5),AND(C3106="",Dashboard!$F$5&lt;=1980,Dashboard!$H$5&gt;=2016))),1,0)</f>
        <v>1</v>
      </c>
      <c r="Q3106" s="0" t="n">
        <f aca="false">J3106*P3106+ROW()*0.00000001</f>
        <v>0.65003106</v>
      </c>
    </row>
    <row r="3107" customFormat="false" ht="15" hidden="false" customHeight="false" outlineLevel="0" collapsed="false">
      <c r="A3107" s="0" t="s">
        <v>2528</v>
      </c>
      <c r="B3107" s="0" t="s">
        <v>50</v>
      </c>
      <c r="C3107" s="0" t="n">
        <v>2007</v>
      </c>
      <c r="D3107" s="0" t="s">
        <v>16</v>
      </c>
      <c r="E3107" s="0" t="s">
        <v>35</v>
      </c>
      <c r="F3107" s="0" t="n">
        <v>0.28</v>
      </c>
      <c r="G3107" s="0" t="n">
        <v>0.02</v>
      </c>
      <c r="H3107" s="0" t="n">
        <v>0.33</v>
      </c>
      <c r="I3107" s="0" t="n">
        <v>0.03</v>
      </c>
      <c r="J3107" s="0" t="n">
        <v>0.65</v>
      </c>
      <c r="K3107" s="0" t="n">
        <v>60</v>
      </c>
      <c r="L3107" s="0" t="n">
        <v>7.4</v>
      </c>
      <c r="M3107" s="0" t="s">
        <v>125</v>
      </c>
      <c r="N3107" s="0" t="s">
        <v>35</v>
      </c>
      <c r="O3107" s="0" t="s">
        <v>53</v>
      </c>
      <c r="P3107" s="0" t="n">
        <f aca="false">IF(AND(OR(Dashboard!$B$5="All",D3107=Dashboard!$B$5),OR(Dashboard!$D$5="All",N3107=Dashboard!$D$5),OR(AND(C3107&lt;&gt;"",C3107&gt;=Dashboard!$F$5,C3107&lt;=Dashboard!$H$5),AND(C3107="",Dashboard!$F$5&lt;=1980,Dashboard!$H$5&gt;=2016))),1,0)</f>
        <v>1</v>
      </c>
      <c r="Q3107" s="0" t="n">
        <f aca="false">J3107*P3107+ROW()*0.00000001</f>
        <v>0.65003107</v>
      </c>
    </row>
    <row r="3108" customFormat="false" ht="15" hidden="false" customHeight="false" outlineLevel="0" collapsed="false">
      <c r="A3108" s="0" t="s">
        <v>1295</v>
      </c>
      <c r="B3108" s="0" t="s">
        <v>117</v>
      </c>
      <c r="C3108" s="0" t="n">
        <v>1998</v>
      </c>
      <c r="D3108" s="0" t="s">
        <v>56</v>
      </c>
      <c r="E3108" s="0" t="s">
        <v>160</v>
      </c>
      <c r="F3108" s="0" t="n">
        <v>0.36</v>
      </c>
      <c r="G3108" s="0" t="n">
        <v>0.25</v>
      </c>
      <c r="H3108" s="0" t="n">
        <v>0</v>
      </c>
      <c r="I3108" s="0" t="n">
        <v>0.04</v>
      </c>
      <c r="J3108" s="0" t="n">
        <v>0.65</v>
      </c>
      <c r="N3108" s="0" t="s">
        <v>74</v>
      </c>
      <c r="P3108" s="0" t="n">
        <f aca="false">IF(AND(OR(Dashboard!$B$5="All",D3108=Dashboard!$B$5),OR(Dashboard!$D$5="All",N3108=Dashboard!$D$5),OR(AND(C3108&lt;&gt;"",C3108&gt;=Dashboard!$F$5,C3108&lt;=Dashboard!$H$5),AND(C3108="",Dashboard!$F$5&lt;=1980,Dashboard!$H$5&gt;=2016))),1,0)</f>
        <v>1</v>
      </c>
      <c r="Q3108" s="0" t="n">
        <f aca="false">J3108*P3108+ROW()*0.00000001</f>
        <v>0.65003108</v>
      </c>
    </row>
    <row r="3109" customFormat="false" ht="15" hidden="false" customHeight="false" outlineLevel="0" collapsed="false">
      <c r="A3109" s="0" t="s">
        <v>2529</v>
      </c>
      <c r="B3109" s="0" t="s">
        <v>33</v>
      </c>
      <c r="C3109" s="0" t="n">
        <v>2011</v>
      </c>
      <c r="D3109" s="0" t="s">
        <v>46</v>
      </c>
      <c r="E3109" s="0" t="s">
        <v>35</v>
      </c>
      <c r="F3109" s="0" t="n">
        <v>0.3</v>
      </c>
      <c r="G3109" s="0" t="n">
        <v>0.13</v>
      </c>
      <c r="H3109" s="0" t="n">
        <v>0.18</v>
      </c>
      <c r="I3109" s="0" t="n">
        <v>0.04</v>
      </c>
      <c r="J3109" s="0" t="n">
        <v>0.65</v>
      </c>
      <c r="K3109" s="0" t="n">
        <v>80</v>
      </c>
      <c r="L3109" s="0" t="n">
        <v>8.4</v>
      </c>
      <c r="M3109" s="0" t="s">
        <v>103</v>
      </c>
      <c r="N3109" s="0" t="s">
        <v>35</v>
      </c>
      <c r="O3109" s="0" t="s">
        <v>37</v>
      </c>
      <c r="P3109" s="0" t="n">
        <f aca="false">IF(AND(OR(Dashboard!$B$5="All",D3109=Dashboard!$B$5),OR(Dashboard!$D$5="All",N3109=Dashboard!$D$5),OR(AND(C3109&lt;&gt;"",C3109&gt;=Dashboard!$F$5,C3109&lt;=Dashboard!$H$5),AND(C3109="",Dashboard!$F$5&lt;=1980,Dashboard!$H$5&gt;=2016))),1,0)</f>
        <v>1</v>
      </c>
      <c r="Q3109" s="0" t="n">
        <f aca="false">J3109*P3109+ROW()*0.00000001</f>
        <v>0.65003109</v>
      </c>
    </row>
    <row r="3110" customFormat="false" ht="15" hidden="false" customHeight="false" outlineLevel="0" collapsed="false">
      <c r="A3110" s="0" t="s">
        <v>2530</v>
      </c>
      <c r="B3110" s="0" t="s">
        <v>76</v>
      </c>
      <c r="C3110" s="0" t="n">
        <v>2003</v>
      </c>
      <c r="D3110" s="0" t="s">
        <v>46</v>
      </c>
      <c r="E3110" s="0" t="s">
        <v>157</v>
      </c>
      <c r="F3110" s="0" t="n">
        <v>0.19</v>
      </c>
      <c r="G3110" s="0" t="n">
        <v>0.15</v>
      </c>
      <c r="H3110" s="0" t="n">
        <v>0.26</v>
      </c>
      <c r="I3110" s="0" t="n">
        <v>0.05</v>
      </c>
      <c r="J3110" s="0" t="n">
        <v>0.65</v>
      </c>
      <c r="K3110" s="0" t="n">
        <v>63</v>
      </c>
      <c r="L3110" s="0" t="n">
        <v>9.1</v>
      </c>
      <c r="M3110" s="0" t="s">
        <v>73</v>
      </c>
      <c r="N3110" s="0" t="s">
        <v>74</v>
      </c>
      <c r="O3110" s="0" t="s">
        <v>67</v>
      </c>
      <c r="P3110" s="0" t="n">
        <f aca="false">IF(AND(OR(Dashboard!$B$5="All",D3110=Dashboard!$B$5),OR(Dashboard!$D$5="All",N3110=Dashboard!$D$5),OR(AND(C3110&lt;&gt;"",C3110&gt;=Dashboard!$F$5,C3110&lt;=Dashboard!$H$5),AND(C3110="",Dashboard!$F$5&lt;=1980,Dashboard!$H$5&gt;=2016))),1,0)</f>
        <v>1</v>
      </c>
      <c r="Q3110" s="0" t="n">
        <f aca="false">J3110*P3110+ROW()*0.00000001</f>
        <v>0.6500311</v>
      </c>
    </row>
    <row r="3111" customFormat="false" ht="15" hidden="false" customHeight="false" outlineLevel="0" collapsed="false">
      <c r="A3111" s="0" t="s">
        <v>2531</v>
      </c>
      <c r="B3111" s="0" t="s">
        <v>76</v>
      </c>
      <c r="C3111" s="0" t="n">
        <v>2007</v>
      </c>
      <c r="D3111" s="0" t="s">
        <v>52</v>
      </c>
      <c r="E3111" s="0" t="s">
        <v>89</v>
      </c>
      <c r="F3111" s="0" t="n">
        <v>0</v>
      </c>
      <c r="G3111" s="0" t="n">
        <v>0.5</v>
      </c>
      <c r="H3111" s="0" t="n">
        <v>0</v>
      </c>
      <c r="I3111" s="0" t="n">
        <v>0.15</v>
      </c>
      <c r="J3111" s="0" t="n">
        <v>0.65</v>
      </c>
      <c r="N3111" s="0" t="s">
        <v>74</v>
      </c>
      <c r="P3111" s="0" t="n">
        <f aca="false">IF(AND(OR(Dashboard!$B$5="All",D3111=Dashboard!$B$5),OR(Dashboard!$D$5="All",N3111=Dashboard!$D$5),OR(AND(C3111&lt;&gt;"",C3111&gt;=Dashboard!$F$5,C3111&lt;=Dashboard!$H$5),AND(C3111="",Dashboard!$F$5&lt;=1980,Dashboard!$H$5&gt;=2016))),1,0)</f>
        <v>1</v>
      </c>
      <c r="Q3111" s="0" t="n">
        <f aca="false">J3111*P3111+ROW()*0.00000001</f>
        <v>0.65003111</v>
      </c>
    </row>
    <row r="3112" customFormat="false" ht="15" hidden="false" customHeight="false" outlineLevel="0" collapsed="false">
      <c r="A3112" s="0" t="s">
        <v>2532</v>
      </c>
      <c r="B3112" s="0" t="s">
        <v>159</v>
      </c>
      <c r="C3112" s="0" t="n">
        <v>1987</v>
      </c>
      <c r="D3112" s="0" t="s">
        <v>71</v>
      </c>
      <c r="E3112" s="0" t="s">
        <v>91</v>
      </c>
      <c r="F3112" s="0" t="n">
        <v>0.6</v>
      </c>
      <c r="G3112" s="0" t="n">
        <v>0.04</v>
      </c>
      <c r="H3112" s="0" t="n">
        <v>0</v>
      </c>
      <c r="I3112" s="0" t="n">
        <v>0.01</v>
      </c>
      <c r="J3112" s="0" t="n">
        <v>0.65</v>
      </c>
      <c r="N3112" s="0" t="s">
        <v>161</v>
      </c>
      <c r="P3112" s="0" t="n">
        <f aca="false">IF(AND(OR(Dashboard!$B$5="All",D3112=Dashboard!$B$5),OR(Dashboard!$D$5="All",N3112=Dashboard!$D$5),OR(AND(C3112&lt;&gt;"",C3112&gt;=Dashboard!$F$5,C3112&lt;=Dashboard!$H$5),AND(C3112="",Dashboard!$F$5&lt;=1980,Dashboard!$H$5&gt;=2016))),1,0)</f>
        <v>1</v>
      </c>
      <c r="Q3112" s="0" t="n">
        <f aca="false">J3112*P3112+ROW()*0.00000001</f>
        <v>0.65003112</v>
      </c>
    </row>
    <row r="3113" customFormat="false" ht="15" hidden="false" customHeight="false" outlineLevel="0" collapsed="false">
      <c r="A3113" s="0" t="s">
        <v>2533</v>
      </c>
      <c r="B3113" s="0" t="s">
        <v>76</v>
      </c>
      <c r="C3113" s="0" t="n">
        <v>2005</v>
      </c>
      <c r="D3113" s="0" t="s">
        <v>46</v>
      </c>
      <c r="E3113" s="0" t="s">
        <v>1371</v>
      </c>
      <c r="F3113" s="0" t="n">
        <v>0.32</v>
      </c>
      <c r="G3113" s="0" t="n">
        <v>0.25</v>
      </c>
      <c r="H3113" s="0" t="n">
        <v>0</v>
      </c>
      <c r="I3113" s="0" t="n">
        <v>0.08</v>
      </c>
      <c r="J3113" s="0" t="n">
        <v>0.65</v>
      </c>
      <c r="K3113" s="0" t="n">
        <v>77</v>
      </c>
      <c r="L3113" s="0" t="n">
        <v>8.8</v>
      </c>
      <c r="M3113" s="0" t="s">
        <v>103</v>
      </c>
      <c r="N3113" s="0" t="s">
        <v>74</v>
      </c>
      <c r="O3113" s="0" t="s">
        <v>37</v>
      </c>
      <c r="P3113" s="0" t="n">
        <f aca="false">IF(AND(OR(Dashboard!$B$5="All",D3113=Dashboard!$B$5),OR(Dashboard!$D$5="All",N3113=Dashboard!$D$5),OR(AND(C3113&lt;&gt;"",C3113&gt;=Dashboard!$F$5,C3113&lt;=Dashboard!$H$5),AND(C3113="",Dashboard!$F$5&lt;=1980,Dashboard!$H$5&gt;=2016))),1,0)</f>
        <v>1</v>
      </c>
      <c r="Q3113" s="0" t="n">
        <f aca="false">J3113*P3113+ROW()*0.00000001</f>
        <v>0.65003113</v>
      </c>
    </row>
    <row r="3114" customFormat="false" ht="15" hidden="false" customHeight="false" outlineLevel="0" collapsed="false">
      <c r="A3114" s="0" t="s">
        <v>2534</v>
      </c>
      <c r="B3114" s="0" t="s">
        <v>76</v>
      </c>
      <c r="C3114" s="0" t="n">
        <v>2005</v>
      </c>
      <c r="D3114" s="0" t="s">
        <v>71</v>
      </c>
      <c r="E3114" s="0" t="s">
        <v>142</v>
      </c>
      <c r="F3114" s="0" t="n">
        <v>0.54</v>
      </c>
      <c r="G3114" s="0" t="n">
        <v>0.02</v>
      </c>
      <c r="H3114" s="0" t="n">
        <v>0</v>
      </c>
      <c r="I3114" s="0" t="n">
        <v>0.09</v>
      </c>
      <c r="J3114" s="0" t="n">
        <v>0.65</v>
      </c>
      <c r="K3114" s="0" t="n">
        <v>68</v>
      </c>
      <c r="L3114" s="0" t="n">
        <v>6.7</v>
      </c>
      <c r="M3114" s="0" t="s">
        <v>125</v>
      </c>
      <c r="N3114" s="0" t="s">
        <v>74</v>
      </c>
      <c r="O3114" s="0" t="s">
        <v>67</v>
      </c>
      <c r="P3114" s="0" t="n">
        <f aca="false">IF(AND(OR(Dashboard!$B$5="All",D3114=Dashboard!$B$5),OR(Dashboard!$D$5="All",N3114=Dashboard!$D$5),OR(AND(C3114&lt;&gt;"",C3114&gt;=Dashboard!$F$5,C3114&lt;=Dashboard!$H$5),AND(C3114="",Dashboard!$F$5&lt;=1980,Dashboard!$H$5&gt;=2016))),1,0)</f>
        <v>1</v>
      </c>
      <c r="Q3114" s="0" t="n">
        <f aca="false">J3114*P3114+ROW()*0.00000001</f>
        <v>0.65003114</v>
      </c>
    </row>
    <row r="3115" customFormat="false" ht="15" hidden="false" customHeight="false" outlineLevel="0" collapsed="false">
      <c r="A3115" s="0" t="s">
        <v>823</v>
      </c>
      <c r="B3115" s="0" t="s">
        <v>164</v>
      </c>
      <c r="C3115" s="0" t="n">
        <v>2010</v>
      </c>
      <c r="D3115" s="0" t="s">
        <v>71</v>
      </c>
      <c r="E3115" s="0" t="s">
        <v>487</v>
      </c>
      <c r="F3115" s="0" t="n">
        <v>0.27</v>
      </c>
      <c r="G3115" s="0" t="n">
        <v>0.24</v>
      </c>
      <c r="H3115" s="0" t="n">
        <v>0</v>
      </c>
      <c r="I3115" s="0" t="n">
        <v>0.14</v>
      </c>
      <c r="J3115" s="0" t="n">
        <v>0.65</v>
      </c>
      <c r="N3115" s="0" t="s">
        <v>74</v>
      </c>
      <c r="P3115" s="0" t="n">
        <f aca="false">IF(AND(OR(Dashboard!$B$5="All",D3115=Dashboard!$B$5),OR(Dashboard!$D$5="All",N3115=Dashboard!$D$5),OR(AND(C3115&lt;&gt;"",C3115&gt;=Dashboard!$F$5,C3115&lt;=Dashboard!$H$5),AND(C3115="",Dashboard!$F$5&lt;=1980,Dashboard!$H$5&gt;=2016))),1,0)</f>
        <v>1</v>
      </c>
      <c r="Q3115" s="0" t="n">
        <f aca="false">J3115*P3115+ROW()*0.00000001</f>
        <v>0.65003115</v>
      </c>
    </row>
    <row r="3116" customFormat="false" ht="15" hidden="false" customHeight="false" outlineLevel="0" collapsed="false">
      <c r="A3116" s="0" t="s">
        <v>2535</v>
      </c>
      <c r="B3116" s="0" t="s">
        <v>76</v>
      </c>
      <c r="C3116" s="0" t="n">
        <v>2007</v>
      </c>
      <c r="D3116" s="0" t="s">
        <v>52</v>
      </c>
      <c r="E3116" s="0" t="s">
        <v>89</v>
      </c>
      <c r="F3116" s="0" t="n">
        <v>0</v>
      </c>
      <c r="G3116" s="0" t="n">
        <v>0.05</v>
      </c>
      <c r="H3116" s="0" t="n">
        <v>0</v>
      </c>
      <c r="I3116" s="0" t="n">
        <v>0.6</v>
      </c>
      <c r="J3116" s="0" t="n">
        <v>0.65</v>
      </c>
      <c r="N3116" s="0" t="s">
        <v>74</v>
      </c>
      <c r="P3116" s="0" t="n">
        <f aca="false">IF(AND(OR(Dashboard!$B$5="All",D3116=Dashboard!$B$5),OR(Dashboard!$D$5="All",N3116=Dashboard!$D$5),OR(AND(C3116&lt;&gt;"",C3116&gt;=Dashboard!$F$5,C3116&lt;=Dashboard!$H$5),AND(C3116="",Dashboard!$F$5&lt;=1980,Dashboard!$H$5&gt;=2016))),1,0)</f>
        <v>1</v>
      </c>
      <c r="Q3116" s="0" t="n">
        <f aca="false">J3116*P3116+ROW()*0.00000001</f>
        <v>0.65003116</v>
      </c>
    </row>
    <row r="3117" customFormat="false" ht="15" hidden="false" customHeight="false" outlineLevel="0" collapsed="false">
      <c r="A3117" s="0" t="s">
        <v>2536</v>
      </c>
      <c r="B3117" s="0" t="s">
        <v>117</v>
      </c>
      <c r="C3117" s="0" t="n">
        <v>2000</v>
      </c>
      <c r="D3117" s="0" t="s">
        <v>114</v>
      </c>
      <c r="E3117" s="0" t="s">
        <v>449</v>
      </c>
      <c r="F3117" s="0" t="n">
        <v>0.36</v>
      </c>
      <c r="G3117" s="0" t="n">
        <v>0.24</v>
      </c>
      <c r="H3117" s="0" t="n">
        <v>0</v>
      </c>
      <c r="I3117" s="0" t="n">
        <v>0.04</v>
      </c>
      <c r="J3117" s="0" t="n">
        <v>0.65</v>
      </c>
      <c r="N3117" s="0" t="s">
        <v>74</v>
      </c>
      <c r="P3117" s="0" t="n">
        <f aca="false">IF(AND(OR(Dashboard!$B$5="All",D3117=Dashboard!$B$5),OR(Dashboard!$D$5="All",N3117=Dashboard!$D$5),OR(AND(C3117&lt;&gt;"",C3117&gt;=Dashboard!$F$5,C3117&lt;=Dashboard!$H$5),AND(C3117="",Dashboard!$F$5&lt;=1980,Dashboard!$H$5&gt;=2016))),1,0)</f>
        <v>1</v>
      </c>
      <c r="Q3117" s="0" t="n">
        <f aca="false">J3117*P3117+ROW()*0.00000001</f>
        <v>0.65003117</v>
      </c>
    </row>
    <row r="3118" customFormat="false" ht="15" hidden="false" customHeight="false" outlineLevel="0" collapsed="false">
      <c r="A3118" s="0" t="s">
        <v>2429</v>
      </c>
      <c r="B3118" s="0" t="s">
        <v>164</v>
      </c>
      <c r="C3118" s="0" t="n">
        <v>2007</v>
      </c>
      <c r="D3118" s="0" t="s">
        <v>41</v>
      </c>
      <c r="E3118" s="0" t="s">
        <v>418</v>
      </c>
      <c r="F3118" s="0" t="n">
        <v>0.35</v>
      </c>
      <c r="G3118" s="0" t="n">
        <v>0.18</v>
      </c>
      <c r="H3118" s="0" t="n">
        <v>0</v>
      </c>
      <c r="I3118" s="0" t="n">
        <v>0.12</v>
      </c>
      <c r="J3118" s="0" t="n">
        <v>0.65</v>
      </c>
      <c r="K3118" s="0" t="n">
        <v>59</v>
      </c>
      <c r="M3118" s="0" t="s">
        <v>36</v>
      </c>
      <c r="N3118" s="0" t="s">
        <v>74</v>
      </c>
      <c r="O3118" s="0" t="s">
        <v>53</v>
      </c>
      <c r="P3118" s="0" t="n">
        <f aca="false">IF(AND(OR(Dashboard!$B$5="All",D3118=Dashboard!$B$5),OR(Dashboard!$D$5="All",N3118=Dashboard!$D$5),OR(AND(C3118&lt;&gt;"",C3118&gt;=Dashboard!$F$5,C3118&lt;=Dashboard!$H$5),AND(C3118="",Dashboard!$F$5&lt;=1980,Dashboard!$H$5&gt;=2016))),1,0)</f>
        <v>1</v>
      </c>
      <c r="Q3118" s="0" t="n">
        <f aca="false">J3118*P3118+ROW()*0.00000001</f>
        <v>0.65003118</v>
      </c>
    </row>
    <row r="3119" customFormat="false" ht="15" hidden="false" customHeight="false" outlineLevel="0" collapsed="false">
      <c r="A3119" s="0" t="s">
        <v>1670</v>
      </c>
      <c r="B3119" s="0" t="s">
        <v>184</v>
      </c>
      <c r="C3119" s="0" t="n">
        <v>2014</v>
      </c>
      <c r="D3119" s="0" t="s">
        <v>71</v>
      </c>
      <c r="E3119" s="0" t="s">
        <v>487</v>
      </c>
      <c r="F3119" s="0" t="n">
        <v>0.37</v>
      </c>
      <c r="G3119" s="0" t="n">
        <v>0.22</v>
      </c>
      <c r="H3119" s="0" t="n">
        <v>0</v>
      </c>
      <c r="I3119" s="0" t="n">
        <v>0.06</v>
      </c>
      <c r="J3119" s="0" t="n">
        <v>0.65</v>
      </c>
      <c r="N3119" s="0" t="s">
        <v>35</v>
      </c>
      <c r="P3119" s="0" t="n">
        <f aca="false">IF(AND(OR(Dashboard!$B$5="All",D3119=Dashboard!$B$5),OR(Dashboard!$D$5="All",N3119=Dashboard!$D$5),OR(AND(C3119&lt;&gt;"",C3119&gt;=Dashboard!$F$5,C3119&lt;=Dashboard!$H$5),AND(C3119="",Dashboard!$F$5&lt;=1980,Dashboard!$H$5&gt;=2016))),1,0)</f>
        <v>1</v>
      </c>
      <c r="Q3119" s="0" t="n">
        <f aca="false">J3119*P3119+ROW()*0.00000001</f>
        <v>0.65003119</v>
      </c>
    </row>
    <row r="3120" customFormat="false" ht="15" hidden="false" customHeight="false" outlineLevel="0" collapsed="false">
      <c r="A3120" s="0" t="s">
        <v>1684</v>
      </c>
      <c r="B3120" s="0" t="s">
        <v>64</v>
      </c>
      <c r="C3120" s="0" t="n">
        <v>2009</v>
      </c>
      <c r="D3120" s="0" t="s">
        <v>34</v>
      </c>
      <c r="E3120" s="0" t="s">
        <v>142</v>
      </c>
      <c r="F3120" s="0" t="n">
        <v>0.39</v>
      </c>
      <c r="G3120" s="0" t="n">
        <v>0.2</v>
      </c>
      <c r="H3120" s="0" t="n">
        <v>0</v>
      </c>
      <c r="I3120" s="0" t="n">
        <v>0.06</v>
      </c>
      <c r="J3120" s="0" t="n">
        <v>0.65</v>
      </c>
      <c r="K3120" s="0" t="n">
        <v>80</v>
      </c>
      <c r="L3120" s="0" t="n">
        <v>6.9</v>
      </c>
      <c r="M3120" s="0" t="s">
        <v>36</v>
      </c>
      <c r="N3120" s="0" t="s">
        <v>66</v>
      </c>
      <c r="O3120" s="0" t="s">
        <v>37</v>
      </c>
      <c r="P3120" s="0" t="n">
        <f aca="false">IF(AND(OR(Dashboard!$B$5="All",D3120=Dashboard!$B$5),OR(Dashboard!$D$5="All",N3120=Dashboard!$D$5),OR(AND(C3120&lt;&gt;"",C3120&gt;=Dashboard!$F$5,C3120&lt;=Dashboard!$H$5),AND(C3120="",Dashboard!$F$5&lt;=1980,Dashboard!$H$5&gt;=2016))),1,0)</f>
        <v>1</v>
      </c>
      <c r="Q3120" s="0" t="n">
        <f aca="false">J3120*P3120+ROW()*0.00000001</f>
        <v>0.6500312</v>
      </c>
    </row>
    <row r="3121" customFormat="false" ht="15" hidden="false" customHeight="false" outlineLevel="0" collapsed="false">
      <c r="A3121" s="0" t="s">
        <v>1194</v>
      </c>
      <c r="B3121" s="0" t="s">
        <v>33</v>
      </c>
      <c r="C3121" s="0" t="n">
        <v>2008</v>
      </c>
      <c r="D3121" s="0" t="s">
        <v>71</v>
      </c>
      <c r="E3121" s="0" t="s">
        <v>91</v>
      </c>
      <c r="F3121" s="0" t="n">
        <v>0.29</v>
      </c>
      <c r="G3121" s="0" t="n">
        <v>0.28</v>
      </c>
      <c r="H3121" s="0" t="n">
        <v>0.01</v>
      </c>
      <c r="I3121" s="0" t="n">
        <v>0.07</v>
      </c>
      <c r="J3121" s="0" t="n">
        <v>0.65</v>
      </c>
      <c r="K3121" s="0" t="n">
        <v>54</v>
      </c>
      <c r="L3121" s="0" t="n">
        <v>7.5</v>
      </c>
      <c r="M3121" s="0" t="s">
        <v>103</v>
      </c>
      <c r="N3121" s="0" t="s">
        <v>35</v>
      </c>
      <c r="O3121" s="0" t="s">
        <v>53</v>
      </c>
      <c r="P3121" s="0" t="n">
        <f aca="false">IF(AND(OR(Dashboard!$B$5="All",D3121=Dashboard!$B$5),OR(Dashboard!$D$5="All",N3121=Dashboard!$D$5),OR(AND(C3121&lt;&gt;"",C3121&gt;=Dashboard!$F$5,C3121&lt;=Dashboard!$H$5),AND(C3121="",Dashboard!$F$5&lt;=1980,Dashboard!$H$5&gt;=2016))),1,0)</f>
        <v>1</v>
      </c>
      <c r="Q3121" s="0" t="n">
        <f aca="false">J3121*P3121+ROW()*0.00000001</f>
        <v>0.65003121</v>
      </c>
    </row>
    <row r="3122" customFormat="false" ht="15" hidden="false" customHeight="false" outlineLevel="0" collapsed="false">
      <c r="A3122" s="0" t="s">
        <v>2537</v>
      </c>
      <c r="B3122" s="0" t="s">
        <v>76</v>
      </c>
      <c r="C3122" s="0" t="n">
        <v>2002</v>
      </c>
      <c r="D3122" s="0" t="s">
        <v>246</v>
      </c>
      <c r="E3122" s="0" t="s">
        <v>996</v>
      </c>
      <c r="F3122" s="0" t="n">
        <v>0</v>
      </c>
      <c r="G3122" s="0" t="n">
        <v>0</v>
      </c>
      <c r="H3122" s="0" t="n">
        <v>0.65</v>
      </c>
      <c r="I3122" s="0" t="n">
        <v>0</v>
      </c>
      <c r="J3122" s="0" t="n">
        <v>0.65</v>
      </c>
      <c r="N3122" s="0" t="s">
        <v>74</v>
      </c>
      <c r="P3122" s="0" t="n">
        <f aca="false">IF(AND(OR(Dashboard!$B$5="All",D3122=Dashboard!$B$5),OR(Dashboard!$D$5="All",N3122=Dashboard!$D$5),OR(AND(C3122&lt;&gt;"",C3122&gt;=Dashboard!$F$5,C3122&lt;=Dashboard!$H$5),AND(C3122="",Dashboard!$F$5&lt;=1980,Dashboard!$H$5&gt;=2016))),1,0)</f>
        <v>1</v>
      </c>
      <c r="Q3122" s="0" t="n">
        <f aca="false">J3122*P3122+ROW()*0.00000001</f>
        <v>0.65003122</v>
      </c>
    </row>
    <row r="3123" customFormat="false" ht="15" hidden="false" customHeight="false" outlineLevel="0" collapsed="false">
      <c r="A3123" s="0" t="s">
        <v>1213</v>
      </c>
      <c r="B3123" s="0" t="s">
        <v>164</v>
      </c>
      <c r="C3123" s="0" t="n">
        <v>2008</v>
      </c>
      <c r="D3123" s="0" t="s">
        <v>16</v>
      </c>
      <c r="E3123" s="0" t="s">
        <v>418</v>
      </c>
      <c r="F3123" s="0" t="n">
        <v>0.29</v>
      </c>
      <c r="G3123" s="0" t="n">
        <v>0.22</v>
      </c>
      <c r="H3123" s="0" t="n">
        <v>0</v>
      </c>
      <c r="I3123" s="0" t="n">
        <v>0.14</v>
      </c>
      <c r="J3123" s="0" t="n">
        <v>0.65</v>
      </c>
      <c r="K3123" s="0" t="n">
        <v>64</v>
      </c>
      <c r="M3123" s="0" t="s">
        <v>36</v>
      </c>
      <c r="N3123" s="0" t="s">
        <v>74</v>
      </c>
      <c r="O3123" s="0" t="s">
        <v>67</v>
      </c>
      <c r="P3123" s="0" t="n">
        <f aca="false">IF(AND(OR(Dashboard!$B$5="All",D3123=Dashboard!$B$5),OR(Dashboard!$D$5="All",N3123=Dashboard!$D$5),OR(AND(C3123&lt;&gt;"",C3123&gt;=Dashboard!$F$5,C3123&lt;=Dashboard!$H$5),AND(C3123="",Dashboard!$F$5&lt;=1980,Dashboard!$H$5&gt;=2016))),1,0)</f>
        <v>1</v>
      </c>
      <c r="Q3123" s="0" t="n">
        <f aca="false">J3123*P3123+ROW()*0.00000001</f>
        <v>0.65003123</v>
      </c>
    </row>
    <row r="3124" customFormat="false" ht="15" hidden="false" customHeight="false" outlineLevel="0" collapsed="false">
      <c r="A3124" s="0" t="s">
        <v>2538</v>
      </c>
      <c r="B3124" s="0" t="s">
        <v>152</v>
      </c>
      <c r="C3124" s="0" t="n">
        <v>2016</v>
      </c>
      <c r="D3124" s="0" t="s">
        <v>58</v>
      </c>
      <c r="E3124" s="0" t="s">
        <v>1488</v>
      </c>
      <c r="F3124" s="0" t="n">
        <v>0.03</v>
      </c>
      <c r="G3124" s="0" t="n">
        <v>0.58</v>
      </c>
      <c r="H3124" s="0" t="n">
        <v>0</v>
      </c>
      <c r="I3124" s="0" t="n">
        <v>0.04</v>
      </c>
      <c r="J3124" s="0" t="n">
        <v>0.65</v>
      </c>
      <c r="K3124" s="0" t="n">
        <v>64</v>
      </c>
      <c r="L3124" s="0" t="n">
        <v>8</v>
      </c>
      <c r="M3124" s="0" t="s">
        <v>36</v>
      </c>
      <c r="N3124" s="0" t="s">
        <v>152</v>
      </c>
      <c r="O3124" s="0" t="s">
        <v>67</v>
      </c>
      <c r="P3124" s="0" t="n">
        <f aca="false">IF(AND(OR(Dashboard!$B$5="All",D3124=Dashboard!$B$5),OR(Dashboard!$D$5="All",N3124=Dashboard!$D$5),OR(AND(C3124&lt;&gt;"",C3124&gt;=Dashboard!$F$5,C3124&lt;=Dashboard!$H$5),AND(C3124="",Dashboard!$F$5&lt;=1980,Dashboard!$H$5&gt;=2016))),1,0)</f>
        <v>1</v>
      </c>
      <c r="Q3124" s="0" t="n">
        <f aca="false">J3124*P3124+ROW()*0.00000001</f>
        <v>0.65003124</v>
      </c>
    </row>
    <row r="3125" customFormat="false" ht="15" hidden="false" customHeight="false" outlineLevel="0" collapsed="false">
      <c r="A3125" s="0" t="s">
        <v>2539</v>
      </c>
      <c r="B3125" s="0" t="s">
        <v>50</v>
      </c>
      <c r="C3125" s="0" t="n">
        <v>2010</v>
      </c>
      <c r="D3125" s="0" t="s">
        <v>58</v>
      </c>
      <c r="E3125" s="0" t="s">
        <v>195</v>
      </c>
      <c r="F3125" s="0" t="n">
        <v>0.39</v>
      </c>
      <c r="G3125" s="0" t="n">
        <v>0.19</v>
      </c>
      <c r="H3125" s="0" t="n">
        <v>0.01</v>
      </c>
      <c r="I3125" s="0" t="n">
        <v>0.05</v>
      </c>
      <c r="J3125" s="0" t="n">
        <v>0.65</v>
      </c>
      <c r="M3125" s="0" t="s">
        <v>36</v>
      </c>
      <c r="N3125" s="0" t="s">
        <v>35</v>
      </c>
      <c r="P3125" s="0" t="n">
        <f aca="false">IF(AND(OR(Dashboard!$B$5="All",D3125=Dashboard!$B$5),OR(Dashboard!$D$5="All",N3125=Dashboard!$D$5),OR(AND(C3125&lt;&gt;"",C3125&gt;=Dashboard!$F$5,C3125&lt;=Dashboard!$H$5),AND(C3125="",Dashboard!$F$5&lt;=1980,Dashboard!$H$5&gt;=2016))),1,0)</f>
        <v>1</v>
      </c>
      <c r="Q3125" s="0" t="n">
        <f aca="false">J3125*P3125+ROW()*0.00000001</f>
        <v>0.65003125</v>
      </c>
    </row>
    <row r="3126" customFormat="false" ht="15" hidden="false" customHeight="false" outlineLevel="0" collapsed="false">
      <c r="A3126" s="0" t="s">
        <v>2540</v>
      </c>
      <c r="B3126" s="0" t="s">
        <v>50</v>
      </c>
      <c r="C3126" s="0" t="n">
        <v>2008</v>
      </c>
      <c r="D3126" s="0" t="s">
        <v>52</v>
      </c>
      <c r="E3126" s="0" t="s">
        <v>328</v>
      </c>
      <c r="F3126" s="0" t="n">
        <v>0</v>
      </c>
      <c r="G3126" s="0" t="n">
        <v>0</v>
      </c>
      <c r="H3126" s="0" t="n">
        <v>0.65</v>
      </c>
      <c r="I3126" s="0" t="n">
        <v>0</v>
      </c>
      <c r="J3126" s="0" t="n">
        <v>0.65</v>
      </c>
      <c r="N3126" s="0" t="s">
        <v>35</v>
      </c>
      <c r="P3126" s="0" t="n">
        <f aca="false">IF(AND(OR(Dashboard!$B$5="All",D3126=Dashboard!$B$5),OR(Dashboard!$D$5="All",N3126=Dashboard!$D$5),OR(AND(C3126&lt;&gt;"",C3126&gt;=Dashboard!$F$5,C3126&lt;=Dashboard!$H$5),AND(C3126="",Dashboard!$F$5&lt;=1980,Dashboard!$H$5&gt;=2016))),1,0)</f>
        <v>1</v>
      </c>
      <c r="Q3126" s="0" t="n">
        <f aca="false">J3126*P3126+ROW()*0.00000001</f>
        <v>0.65003126</v>
      </c>
    </row>
    <row r="3127" customFormat="false" ht="15" hidden="false" customHeight="false" outlineLevel="0" collapsed="false">
      <c r="A3127" s="0" t="s">
        <v>289</v>
      </c>
      <c r="B3127" s="0" t="s">
        <v>94</v>
      </c>
      <c r="C3127" s="0" t="n">
        <v>2015</v>
      </c>
      <c r="D3127" s="0" t="s">
        <v>71</v>
      </c>
      <c r="E3127" s="0" t="s">
        <v>89</v>
      </c>
      <c r="F3127" s="0" t="n">
        <v>0.24</v>
      </c>
      <c r="G3127" s="0" t="n">
        <v>0.29</v>
      </c>
      <c r="H3127" s="0" t="n">
        <v>0.01</v>
      </c>
      <c r="I3127" s="0" t="n">
        <v>0.1</v>
      </c>
      <c r="J3127" s="0" t="n">
        <v>0.65</v>
      </c>
      <c r="N3127" s="0" t="s">
        <v>74</v>
      </c>
      <c r="P3127" s="0" t="n">
        <f aca="false">IF(AND(OR(Dashboard!$B$5="All",D3127=Dashboard!$B$5),OR(Dashboard!$D$5="All",N3127=Dashboard!$D$5),OR(AND(C3127&lt;&gt;"",C3127&gt;=Dashboard!$F$5,C3127&lt;=Dashboard!$H$5),AND(C3127="",Dashboard!$F$5&lt;=1980,Dashboard!$H$5&gt;=2016))),1,0)</f>
        <v>1</v>
      </c>
      <c r="Q3127" s="0" t="n">
        <f aca="false">J3127*P3127+ROW()*0.00000001</f>
        <v>0.65003127</v>
      </c>
    </row>
    <row r="3128" customFormat="false" ht="15" hidden="false" customHeight="false" outlineLevel="0" collapsed="false">
      <c r="A3128" s="0" t="s">
        <v>506</v>
      </c>
      <c r="B3128" s="0" t="s">
        <v>851</v>
      </c>
      <c r="C3128" s="0" t="n">
        <v>2014</v>
      </c>
      <c r="D3128" s="0" t="s">
        <v>56</v>
      </c>
      <c r="E3128" s="0" t="s">
        <v>72</v>
      </c>
      <c r="F3128" s="0" t="n">
        <v>0.32</v>
      </c>
      <c r="G3128" s="0" t="n">
        <v>0.16</v>
      </c>
      <c r="H3128" s="0" t="n">
        <v>0.01</v>
      </c>
      <c r="I3128" s="0" t="n">
        <v>0.15</v>
      </c>
      <c r="J3128" s="0" t="n">
        <v>0.64</v>
      </c>
      <c r="K3128" s="0" t="n">
        <v>64</v>
      </c>
      <c r="L3128" s="0" t="n">
        <v>7.6</v>
      </c>
      <c r="M3128" s="0" t="s">
        <v>73</v>
      </c>
      <c r="N3128" s="0" t="s">
        <v>74</v>
      </c>
      <c r="O3128" s="0" t="s">
        <v>67</v>
      </c>
      <c r="P3128" s="0" t="n">
        <f aca="false">IF(AND(OR(Dashboard!$B$5="All",D3128=Dashboard!$B$5),OR(Dashboard!$D$5="All",N3128=Dashboard!$D$5),OR(AND(C3128&lt;&gt;"",C3128&gt;=Dashboard!$F$5,C3128&lt;=Dashboard!$H$5),AND(C3128="",Dashboard!$F$5&lt;=1980,Dashboard!$H$5&gt;=2016))),1,0)</f>
        <v>1</v>
      </c>
      <c r="Q3128" s="0" t="n">
        <f aca="false">J3128*P3128+ROW()*0.00000001</f>
        <v>0.64003128</v>
      </c>
    </row>
    <row r="3129" customFormat="false" ht="15" hidden="false" customHeight="false" outlineLevel="0" collapsed="false">
      <c r="A3129" s="0" t="s">
        <v>2246</v>
      </c>
      <c r="B3129" s="0" t="s">
        <v>76</v>
      </c>
      <c r="C3129" s="0" t="n">
        <v>2009</v>
      </c>
      <c r="D3129" s="0" t="s">
        <v>71</v>
      </c>
      <c r="E3129" s="0" t="s">
        <v>142</v>
      </c>
      <c r="F3129" s="0" t="n">
        <v>0.13</v>
      </c>
      <c r="G3129" s="0" t="n">
        <v>0.07</v>
      </c>
      <c r="H3129" s="0" t="n">
        <v>0</v>
      </c>
      <c r="I3129" s="0" t="n">
        <v>0.44</v>
      </c>
      <c r="J3129" s="0" t="n">
        <v>0.64</v>
      </c>
      <c r="L3129" s="0" t="n">
        <v>8.3</v>
      </c>
      <c r="M3129" s="0" t="s">
        <v>125</v>
      </c>
      <c r="N3129" s="0" t="s">
        <v>74</v>
      </c>
      <c r="P3129" s="0" t="n">
        <f aca="false">IF(AND(OR(Dashboard!$B$5="All",D3129=Dashboard!$B$5),OR(Dashboard!$D$5="All",N3129=Dashboard!$D$5),OR(AND(C3129&lt;&gt;"",C3129&gt;=Dashboard!$F$5,C3129&lt;=Dashboard!$H$5),AND(C3129="",Dashboard!$F$5&lt;=1980,Dashboard!$H$5&gt;=2016))),1,0)</f>
        <v>1</v>
      </c>
      <c r="Q3129" s="0" t="n">
        <f aca="false">J3129*P3129+ROW()*0.00000001</f>
        <v>0.64003129</v>
      </c>
    </row>
    <row r="3130" customFormat="false" ht="15" hidden="false" customHeight="false" outlineLevel="0" collapsed="false">
      <c r="A3130" s="0" t="s">
        <v>2541</v>
      </c>
      <c r="B3130" s="0" t="s">
        <v>85</v>
      </c>
      <c r="C3130" s="0" t="n">
        <v>2004</v>
      </c>
      <c r="D3130" s="0" t="s">
        <v>16</v>
      </c>
      <c r="E3130" s="0" t="s">
        <v>293</v>
      </c>
      <c r="F3130" s="0" t="n">
        <v>0.46</v>
      </c>
      <c r="G3130" s="0" t="n">
        <v>0.17</v>
      </c>
      <c r="H3130" s="0" t="n">
        <v>0</v>
      </c>
      <c r="I3130" s="0" t="n">
        <v>0.01</v>
      </c>
      <c r="J3130" s="0" t="n">
        <v>0.64</v>
      </c>
      <c r="K3130" s="0" t="n">
        <v>67</v>
      </c>
      <c r="L3130" s="0" t="n">
        <v>6.6</v>
      </c>
      <c r="M3130" s="0" t="s">
        <v>36</v>
      </c>
      <c r="N3130" s="0" t="s">
        <v>35</v>
      </c>
      <c r="O3130" s="0" t="s">
        <v>67</v>
      </c>
      <c r="P3130" s="0" t="n">
        <f aca="false">IF(AND(OR(Dashboard!$B$5="All",D3130=Dashboard!$B$5),OR(Dashboard!$D$5="All",N3130=Dashboard!$D$5),OR(AND(C3130&lt;&gt;"",C3130&gt;=Dashboard!$F$5,C3130&lt;=Dashboard!$H$5),AND(C3130="",Dashboard!$F$5&lt;=1980,Dashboard!$H$5&gt;=2016))),1,0)</f>
        <v>1</v>
      </c>
      <c r="Q3130" s="0" t="n">
        <f aca="false">J3130*P3130+ROW()*0.00000001</f>
        <v>0.6400313</v>
      </c>
    </row>
    <row r="3131" customFormat="false" ht="15" hidden="false" customHeight="false" outlineLevel="0" collapsed="false">
      <c r="A3131" s="0" t="s">
        <v>394</v>
      </c>
      <c r="B3131" s="0" t="s">
        <v>152</v>
      </c>
      <c r="C3131" s="0" t="n">
        <v>2013</v>
      </c>
      <c r="D3131" s="0" t="s">
        <v>71</v>
      </c>
      <c r="E3131" s="0" t="s">
        <v>124</v>
      </c>
      <c r="F3131" s="0" t="n">
        <v>0.22</v>
      </c>
      <c r="G3131" s="0" t="n">
        <v>0.38</v>
      </c>
      <c r="H3131" s="0" t="n">
        <v>0</v>
      </c>
      <c r="I3131" s="0" t="n">
        <v>0.05</v>
      </c>
      <c r="J3131" s="0" t="n">
        <v>0.64</v>
      </c>
      <c r="K3131" s="0" t="n">
        <v>84</v>
      </c>
      <c r="L3131" s="0" t="n">
        <v>7.7</v>
      </c>
      <c r="M3131" s="0" t="s">
        <v>73</v>
      </c>
      <c r="N3131" s="0" t="s">
        <v>152</v>
      </c>
      <c r="O3131" s="0" t="s">
        <v>42</v>
      </c>
      <c r="P3131" s="0" t="n">
        <f aca="false">IF(AND(OR(Dashboard!$B$5="All",D3131=Dashboard!$B$5),OR(Dashboard!$D$5="All",N3131=Dashboard!$D$5),OR(AND(C3131&lt;&gt;"",C3131&gt;=Dashboard!$F$5,C3131&lt;=Dashboard!$H$5),AND(C3131="",Dashboard!$F$5&lt;=1980,Dashboard!$H$5&gt;=2016))),1,0)</f>
        <v>1</v>
      </c>
      <c r="Q3131" s="0" t="n">
        <f aca="false">J3131*P3131+ROW()*0.00000001</f>
        <v>0.64003131</v>
      </c>
    </row>
    <row r="3132" customFormat="false" ht="15" hidden="false" customHeight="false" outlineLevel="0" collapsed="false">
      <c r="A3132" s="0" t="s">
        <v>822</v>
      </c>
      <c r="B3132" s="0" t="s">
        <v>33</v>
      </c>
      <c r="C3132" s="0" t="n">
        <v>2008</v>
      </c>
      <c r="D3132" s="0" t="s">
        <v>41</v>
      </c>
      <c r="E3132" s="0" t="s">
        <v>142</v>
      </c>
      <c r="F3132" s="0" t="n">
        <v>0.27</v>
      </c>
      <c r="G3132" s="0" t="n">
        <v>0.31</v>
      </c>
      <c r="H3132" s="0" t="n">
        <v>0</v>
      </c>
      <c r="I3132" s="0" t="n">
        <v>0.07</v>
      </c>
      <c r="J3132" s="0" t="n">
        <v>0.64</v>
      </c>
      <c r="K3132" s="0" t="n">
        <v>54</v>
      </c>
      <c r="L3132" s="0" t="n">
        <v>6.2</v>
      </c>
      <c r="M3132" s="0" t="s">
        <v>103</v>
      </c>
      <c r="N3132" s="0" t="s">
        <v>35</v>
      </c>
      <c r="O3132" s="0" t="s">
        <v>53</v>
      </c>
      <c r="P3132" s="0" t="n">
        <f aca="false">IF(AND(OR(Dashboard!$B$5="All",D3132=Dashboard!$B$5),OR(Dashboard!$D$5="All",N3132=Dashboard!$D$5),OR(AND(C3132&lt;&gt;"",C3132&gt;=Dashboard!$F$5,C3132&lt;=Dashboard!$H$5),AND(C3132="",Dashboard!$F$5&lt;=1980,Dashboard!$H$5&gt;=2016))),1,0)</f>
        <v>1</v>
      </c>
      <c r="Q3132" s="0" t="n">
        <f aca="false">J3132*P3132+ROW()*0.00000001</f>
        <v>0.64003132</v>
      </c>
    </row>
    <row r="3133" customFormat="false" ht="15" hidden="false" customHeight="false" outlineLevel="0" collapsed="false">
      <c r="A3133" s="0" t="s">
        <v>2542</v>
      </c>
      <c r="B3133" s="0" t="s">
        <v>76</v>
      </c>
      <c r="C3133" s="0" t="n">
        <v>2004</v>
      </c>
      <c r="D3133" s="0" t="s">
        <v>16</v>
      </c>
      <c r="E3133" s="0" t="s">
        <v>293</v>
      </c>
      <c r="F3133" s="0" t="n">
        <v>0.32</v>
      </c>
      <c r="G3133" s="0" t="n">
        <v>0.25</v>
      </c>
      <c r="H3133" s="0" t="n">
        <v>0</v>
      </c>
      <c r="I3133" s="0" t="n">
        <v>0.08</v>
      </c>
      <c r="J3133" s="0" t="n">
        <v>0.64</v>
      </c>
      <c r="K3133" s="0" t="n">
        <v>60</v>
      </c>
      <c r="L3133" s="0" t="n">
        <v>8</v>
      </c>
      <c r="M3133" s="0" t="s">
        <v>36</v>
      </c>
      <c r="N3133" s="0" t="s">
        <v>74</v>
      </c>
      <c r="O3133" s="0" t="s">
        <v>53</v>
      </c>
      <c r="P3133" s="0" t="n">
        <f aca="false">IF(AND(OR(Dashboard!$B$5="All",D3133=Dashboard!$B$5),OR(Dashboard!$D$5="All",N3133=Dashboard!$D$5),OR(AND(C3133&lt;&gt;"",C3133&gt;=Dashboard!$F$5,C3133&lt;=Dashboard!$H$5),AND(C3133="",Dashboard!$F$5&lt;=1980,Dashboard!$H$5&gt;=2016))),1,0)</f>
        <v>1</v>
      </c>
      <c r="Q3133" s="0" t="n">
        <f aca="false">J3133*P3133+ROW()*0.00000001</f>
        <v>0.64003133</v>
      </c>
    </row>
    <row r="3134" customFormat="false" ht="15" hidden="false" customHeight="false" outlineLevel="0" collapsed="false">
      <c r="A3134" s="0" t="s">
        <v>2543</v>
      </c>
      <c r="B3134" s="0" t="s">
        <v>76</v>
      </c>
      <c r="C3134" s="0" t="n">
        <v>2004</v>
      </c>
      <c r="D3134" s="0" t="s">
        <v>16</v>
      </c>
      <c r="E3134" s="0" t="s">
        <v>293</v>
      </c>
      <c r="F3134" s="0" t="n">
        <v>0.32</v>
      </c>
      <c r="G3134" s="0" t="n">
        <v>0.25</v>
      </c>
      <c r="H3134" s="0" t="n">
        <v>0</v>
      </c>
      <c r="I3134" s="0" t="n">
        <v>0.08</v>
      </c>
      <c r="J3134" s="0" t="n">
        <v>0.64</v>
      </c>
      <c r="K3134" s="0" t="n">
        <v>64</v>
      </c>
      <c r="L3134" s="0" t="n">
        <v>8</v>
      </c>
      <c r="M3134" s="0" t="s">
        <v>36</v>
      </c>
      <c r="N3134" s="0" t="s">
        <v>74</v>
      </c>
      <c r="O3134" s="0" t="s">
        <v>67</v>
      </c>
      <c r="P3134" s="0" t="n">
        <f aca="false">IF(AND(OR(Dashboard!$B$5="All",D3134=Dashboard!$B$5),OR(Dashboard!$D$5="All",N3134=Dashboard!$D$5),OR(AND(C3134&lt;&gt;"",C3134&gt;=Dashboard!$F$5,C3134&lt;=Dashboard!$H$5),AND(C3134="",Dashboard!$F$5&lt;=1980,Dashboard!$H$5&gt;=2016))),1,0)</f>
        <v>1</v>
      </c>
      <c r="Q3134" s="0" t="n">
        <f aca="false">J3134*P3134+ROW()*0.00000001</f>
        <v>0.64003134</v>
      </c>
    </row>
    <row r="3135" customFormat="false" ht="15" hidden="false" customHeight="false" outlineLevel="0" collapsed="false">
      <c r="A3135" s="0" t="s">
        <v>1381</v>
      </c>
      <c r="B3135" s="0" t="s">
        <v>184</v>
      </c>
      <c r="C3135" s="0" t="n">
        <v>2014</v>
      </c>
      <c r="D3135" s="0" t="s">
        <v>71</v>
      </c>
      <c r="E3135" s="0" t="s">
        <v>243</v>
      </c>
      <c r="F3135" s="0" t="n">
        <v>0.33</v>
      </c>
      <c r="G3135" s="0" t="n">
        <v>0.23</v>
      </c>
      <c r="H3135" s="0" t="n">
        <v>0.03</v>
      </c>
      <c r="I3135" s="0" t="n">
        <v>0.05</v>
      </c>
      <c r="J3135" s="0" t="n">
        <v>0.64</v>
      </c>
      <c r="K3135" s="0" t="n">
        <v>68</v>
      </c>
      <c r="L3135" s="0" t="n">
        <v>7.7</v>
      </c>
      <c r="M3135" s="0" t="s">
        <v>125</v>
      </c>
      <c r="N3135" s="0" t="s">
        <v>35</v>
      </c>
      <c r="O3135" s="0" t="s">
        <v>67</v>
      </c>
      <c r="P3135" s="0" t="n">
        <f aca="false">IF(AND(OR(Dashboard!$B$5="All",D3135=Dashboard!$B$5),OR(Dashboard!$D$5="All",N3135=Dashboard!$D$5),OR(AND(C3135&lt;&gt;"",C3135&gt;=Dashboard!$F$5,C3135&lt;=Dashboard!$H$5),AND(C3135="",Dashboard!$F$5&lt;=1980,Dashboard!$H$5&gt;=2016))),1,0)</f>
        <v>1</v>
      </c>
      <c r="Q3135" s="0" t="n">
        <f aca="false">J3135*P3135+ROW()*0.00000001</f>
        <v>0.64003135</v>
      </c>
    </row>
    <row r="3136" customFormat="false" ht="15" hidden="false" customHeight="false" outlineLevel="0" collapsed="false">
      <c r="A3136" s="0" t="s">
        <v>1318</v>
      </c>
      <c r="B3136" s="0" t="s">
        <v>144</v>
      </c>
      <c r="C3136" s="0" t="n">
        <v>2003</v>
      </c>
      <c r="D3136" s="0" t="s">
        <v>56</v>
      </c>
      <c r="E3136" s="0" t="s">
        <v>72</v>
      </c>
      <c r="F3136" s="0" t="n">
        <v>0.47</v>
      </c>
      <c r="G3136" s="0" t="n">
        <v>0.15</v>
      </c>
      <c r="H3136" s="0" t="n">
        <v>0</v>
      </c>
      <c r="I3136" s="0" t="n">
        <v>0.02</v>
      </c>
      <c r="J3136" s="0" t="n">
        <v>0.64</v>
      </c>
      <c r="K3136" s="0" t="n">
        <v>84</v>
      </c>
      <c r="L3136" s="0" t="n">
        <v>8.4</v>
      </c>
      <c r="M3136" s="0" t="s">
        <v>73</v>
      </c>
      <c r="N3136" s="0" t="s">
        <v>66</v>
      </c>
      <c r="O3136" s="0" t="s">
        <v>42</v>
      </c>
      <c r="P3136" s="0" t="n">
        <f aca="false">IF(AND(OR(Dashboard!$B$5="All",D3136=Dashboard!$B$5),OR(Dashboard!$D$5="All",N3136=Dashboard!$D$5),OR(AND(C3136&lt;&gt;"",C3136&gt;=Dashboard!$F$5,C3136&lt;=Dashboard!$H$5),AND(C3136="",Dashboard!$F$5&lt;=1980,Dashboard!$H$5&gt;=2016))),1,0)</f>
        <v>1</v>
      </c>
      <c r="Q3136" s="0" t="n">
        <f aca="false">J3136*P3136+ROW()*0.00000001</f>
        <v>0.64003136</v>
      </c>
    </row>
    <row r="3137" customFormat="false" ht="15" hidden="false" customHeight="false" outlineLevel="0" collapsed="false">
      <c r="A3137" s="0" t="s">
        <v>440</v>
      </c>
      <c r="B3137" s="0" t="s">
        <v>70</v>
      </c>
      <c r="C3137" s="0" t="n">
        <v>2015</v>
      </c>
      <c r="D3137" s="0" t="s">
        <v>71</v>
      </c>
      <c r="E3137" s="0" t="s">
        <v>220</v>
      </c>
      <c r="F3137" s="0" t="n">
        <v>0.22</v>
      </c>
      <c r="G3137" s="0" t="n">
        <v>0.13</v>
      </c>
      <c r="H3137" s="0" t="n">
        <v>0.22</v>
      </c>
      <c r="I3137" s="0" t="n">
        <v>0.07</v>
      </c>
      <c r="J3137" s="0" t="n">
        <v>0.64</v>
      </c>
      <c r="L3137" s="0" t="n">
        <v>7.2</v>
      </c>
      <c r="M3137" s="0" t="s">
        <v>73</v>
      </c>
      <c r="N3137" s="0" t="s">
        <v>74</v>
      </c>
      <c r="P3137" s="0" t="n">
        <f aca="false">IF(AND(OR(Dashboard!$B$5="All",D3137=Dashboard!$B$5),OR(Dashboard!$D$5="All",N3137=Dashboard!$D$5),OR(AND(C3137&lt;&gt;"",C3137&gt;=Dashboard!$F$5,C3137&lt;=Dashboard!$H$5),AND(C3137="",Dashboard!$F$5&lt;=1980,Dashboard!$H$5&gt;=2016))),1,0)</f>
        <v>1</v>
      </c>
      <c r="Q3137" s="0" t="n">
        <f aca="false">J3137*P3137+ROW()*0.00000001</f>
        <v>0.64003137</v>
      </c>
    </row>
    <row r="3138" customFormat="false" ht="15" hidden="false" customHeight="false" outlineLevel="0" collapsed="false">
      <c r="A3138" s="0" t="s">
        <v>2253</v>
      </c>
      <c r="B3138" s="0" t="s">
        <v>50</v>
      </c>
      <c r="C3138" s="0" t="n">
        <v>2009</v>
      </c>
      <c r="D3138" s="0" t="s">
        <v>48</v>
      </c>
      <c r="E3138" s="0" t="s">
        <v>418</v>
      </c>
      <c r="F3138" s="0" t="n">
        <v>0.44</v>
      </c>
      <c r="G3138" s="0" t="n">
        <v>0.14</v>
      </c>
      <c r="H3138" s="0" t="n">
        <v>0</v>
      </c>
      <c r="I3138" s="0" t="n">
        <v>0.06</v>
      </c>
      <c r="J3138" s="0" t="n">
        <v>0.64</v>
      </c>
      <c r="K3138" s="0" t="n">
        <v>72</v>
      </c>
      <c r="L3138" s="0" t="n">
        <v>7.7</v>
      </c>
      <c r="M3138" s="0" t="s">
        <v>36</v>
      </c>
      <c r="N3138" s="0" t="s">
        <v>35</v>
      </c>
      <c r="O3138" s="0" t="s">
        <v>37</v>
      </c>
      <c r="P3138" s="0" t="n">
        <f aca="false">IF(AND(OR(Dashboard!$B$5="All",D3138=Dashboard!$B$5),OR(Dashboard!$D$5="All",N3138=Dashboard!$D$5),OR(AND(C3138&lt;&gt;"",C3138&gt;=Dashboard!$F$5,C3138&lt;=Dashboard!$H$5),AND(C3138="",Dashboard!$F$5&lt;=1980,Dashboard!$H$5&gt;=2016))),1,0)</f>
        <v>1</v>
      </c>
      <c r="Q3138" s="0" t="n">
        <f aca="false">J3138*P3138+ROW()*0.00000001</f>
        <v>0.64003138</v>
      </c>
    </row>
    <row r="3139" customFormat="false" ht="15" hidden="false" customHeight="false" outlineLevel="0" collapsed="false">
      <c r="A3139" s="0" t="s">
        <v>2544</v>
      </c>
      <c r="B3139" s="0" t="s">
        <v>76</v>
      </c>
      <c r="C3139" s="0" t="n">
        <v>2004</v>
      </c>
      <c r="D3139" s="0" t="s">
        <v>56</v>
      </c>
      <c r="E3139" s="0" t="s">
        <v>142</v>
      </c>
      <c r="F3139" s="0" t="n">
        <v>0.54</v>
      </c>
      <c r="G3139" s="0" t="n">
        <v>0.02</v>
      </c>
      <c r="H3139" s="0" t="n">
        <v>0</v>
      </c>
      <c r="I3139" s="0" t="n">
        <v>0.09</v>
      </c>
      <c r="J3139" s="0" t="n">
        <v>0.64</v>
      </c>
      <c r="K3139" s="0" t="n">
        <v>60</v>
      </c>
      <c r="L3139" s="0" t="n">
        <v>7</v>
      </c>
      <c r="M3139" s="0" t="s">
        <v>103</v>
      </c>
      <c r="N3139" s="0" t="s">
        <v>74</v>
      </c>
      <c r="O3139" s="0" t="s">
        <v>53</v>
      </c>
      <c r="P3139" s="0" t="n">
        <f aca="false">IF(AND(OR(Dashboard!$B$5="All",D3139=Dashboard!$B$5),OR(Dashboard!$D$5="All",N3139=Dashboard!$D$5),OR(AND(C3139&lt;&gt;"",C3139&gt;=Dashboard!$F$5,C3139&lt;=Dashboard!$H$5),AND(C3139="",Dashboard!$F$5&lt;=1980,Dashboard!$H$5&gt;=2016))),1,0)</f>
        <v>1</v>
      </c>
      <c r="Q3139" s="0" t="n">
        <f aca="false">J3139*P3139+ROW()*0.00000001</f>
        <v>0.64003139</v>
      </c>
    </row>
    <row r="3140" customFormat="false" ht="15" hidden="false" customHeight="false" outlineLevel="0" collapsed="false">
      <c r="A3140" s="0" t="s">
        <v>1562</v>
      </c>
      <c r="B3140" s="0" t="s">
        <v>64</v>
      </c>
      <c r="C3140" s="0" t="n">
        <v>2014</v>
      </c>
      <c r="D3140" s="0" t="s">
        <v>34</v>
      </c>
      <c r="E3140" s="0" t="s">
        <v>72</v>
      </c>
      <c r="F3140" s="0" t="n">
        <v>0.38</v>
      </c>
      <c r="G3140" s="0" t="n">
        <v>0.2</v>
      </c>
      <c r="H3140" s="0" t="n">
        <v>0</v>
      </c>
      <c r="I3140" s="0" t="n">
        <v>0.06</v>
      </c>
      <c r="J3140" s="0" t="n">
        <v>0.64</v>
      </c>
      <c r="K3140" s="0" t="n">
        <v>50</v>
      </c>
      <c r="L3140" s="0" t="n">
        <v>4</v>
      </c>
      <c r="M3140" s="0" t="s">
        <v>103</v>
      </c>
      <c r="N3140" s="0" t="s">
        <v>66</v>
      </c>
      <c r="O3140" s="0" t="s">
        <v>177</v>
      </c>
      <c r="P3140" s="0" t="n">
        <f aca="false">IF(AND(OR(Dashboard!$B$5="All",D3140=Dashboard!$B$5),OR(Dashboard!$D$5="All",N3140=Dashboard!$D$5),OR(AND(C3140&lt;&gt;"",C3140&gt;=Dashboard!$F$5,C3140&lt;=Dashboard!$H$5),AND(C3140="",Dashboard!$F$5&lt;=1980,Dashboard!$H$5&gt;=2016))),1,0)</f>
        <v>1</v>
      </c>
      <c r="Q3140" s="0" t="n">
        <f aca="false">J3140*P3140+ROW()*0.00000001</f>
        <v>0.6400314</v>
      </c>
    </row>
    <row r="3141" customFormat="false" ht="15" hidden="false" customHeight="false" outlineLevel="0" collapsed="false">
      <c r="A3141" s="0" t="s">
        <v>2545</v>
      </c>
      <c r="B3141" s="0" t="s">
        <v>50</v>
      </c>
      <c r="C3141" s="0" t="n">
        <v>2007</v>
      </c>
      <c r="D3141" s="0" t="s">
        <v>58</v>
      </c>
      <c r="E3141" s="0" t="s">
        <v>418</v>
      </c>
      <c r="F3141" s="0" t="n">
        <v>0.59</v>
      </c>
      <c r="G3141" s="0" t="n">
        <v>0</v>
      </c>
      <c r="H3141" s="0" t="n">
        <v>0</v>
      </c>
      <c r="I3141" s="0" t="n">
        <v>0.05</v>
      </c>
      <c r="J3141" s="0" t="n">
        <v>0.64</v>
      </c>
      <c r="N3141" s="0" t="s">
        <v>35</v>
      </c>
      <c r="P3141" s="0" t="n">
        <f aca="false">IF(AND(OR(Dashboard!$B$5="All",D3141=Dashboard!$B$5),OR(Dashboard!$D$5="All",N3141=Dashboard!$D$5),OR(AND(C3141&lt;&gt;"",C3141&gt;=Dashboard!$F$5,C3141&lt;=Dashboard!$H$5),AND(C3141="",Dashboard!$F$5&lt;=1980,Dashboard!$H$5&gt;=2016))),1,0)</f>
        <v>1</v>
      </c>
      <c r="Q3141" s="0" t="n">
        <f aca="false">J3141*P3141+ROW()*0.00000001</f>
        <v>0.64003141</v>
      </c>
    </row>
    <row r="3142" customFormat="false" ht="15" hidden="false" customHeight="false" outlineLevel="0" collapsed="false">
      <c r="A3142" s="0" t="s">
        <v>2546</v>
      </c>
      <c r="B3142" s="0" t="s">
        <v>164</v>
      </c>
      <c r="C3142" s="0" t="n">
        <v>2007</v>
      </c>
      <c r="D3142" s="0" t="s">
        <v>46</v>
      </c>
      <c r="E3142" s="0" t="s">
        <v>157</v>
      </c>
      <c r="F3142" s="0" t="n">
        <v>0.2</v>
      </c>
      <c r="G3142" s="0" t="n">
        <v>0.13</v>
      </c>
      <c r="H3142" s="0" t="n">
        <v>0.22</v>
      </c>
      <c r="I3142" s="0" t="n">
        <v>0.09</v>
      </c>
      <c r="J3142" s="0" t="n">
        <v>0.64</v>
      </c>
      <c r="K3142" s="0" t="n">
        <v>74</v>
      </c>
      <c r="L3142" s="0" t="n">
        <v>7.4</v>
      </c>
      <c r="M3142" s="0" t="s">
        <v>103</v>
      </c>
      <c r="N3142" s="0" t="s">
        <v>74</v>
      </c>
      <c r="O3142" s="0" t="s">
        <v>37</v>
      </c>
      <c r="P3142" s="0" t="n">
        <f aca="false">IF(AND(OR(Dashboard!$B$5="All",D3142=Dashboard!$B$5),OR(Dashboard!$D$5="All",N3142=Dashboard!$D$5),OR(AND(C3142&lt;&gt;"",C3142&gt;=Dashboard!$F$5,C3142&lt;=Dashboard!$H$5),AND(C3142="",Dashboard!$F$5&lt;=1980,Dashboard!$H$5&gt;=2016))),1,0)</f>
        <v>1</v>
      </c>
      <c r="Q3142" s="0" t="n">
        <f aca="false">J3142*P3142+ROW()*0.00000001</f>
        <v>0.64003142</v>
      </c>
    </row>
    <row r="3143" customFormat="false" ht="15" hidden="false" customHeight="false" outlineLevel="0" collapsed="false">
      <c r="A3143" s="0" t="s">
        <v>704</v>
      </c>
      <c r="B3143" s="0" t="s">
        <v>144</v>
      </c>
      <c r="C3143" s="0" t="n">
        <v>2004</v>
      </c>
      <c r="D3143" s="0" t="s">
        <v>56</v>
      </c>
      <c r="E3143" s="0" t="s">
        <v>142</v>
      </c>
      <c r="F3143" s="0" t="n">
        <v>0.43</v>
      </c>
      <c r="G3143" s="0" t="n">
        <v>0.19</v>
      </c>
      <c r="H3143" s="0" t="n">
        <v>0</v>
      </c>
      <c r="I3143" s="0" t="n">
        <v>0.02</v>
      </c>
      <c r="J3143" s="0" t="n">
        <v>0.64</v>
      </c>
      <c r="K3143" s="0" t="n">
        <v>83</v>
      </c>
      <c r="L3143" s="0" t="n">
        <v>7.4</v>
      </c>
      <c r="M3143" s="0" t="s">
        <v>103</v>
      </c>
      <c r="N3143" s="0" t="s">
        <v>66</v>
      </c>
      <c r="O3143" s="0" t="s">
        <v>42</v>
      </c>
      <c r="P3143" s="0" t="n">
        <f aca="false">IF(AND(OR(Dashboard!$B$5="All",D3143=Dashboard!$B$5),OR(Dashboard!$D$5="All",N3143=Dashboard!$D$5),OR(AND(C3143&lt;&gt;"",C3143&gt;=Dashboard!$F$5,C3143&lt;=Dashboard!$H$5),AND(C3143="",Dashboard!$F$5&lt;=1980,Dashboard!$H$5&gt;=2016))),1,0)</f>
        <v>1</v>
      </c>
      <c r="Q3143" s="0" t="n">
        <f aca="false">J3143*P3143+ROW()*0.00000001</f>
        <v>0.64003143</v>
      </c>
    </row>
    <row r="3144" customFormat="false" ht="15" hidden="false" customHeight="false" outlineLevel="0" collapsed="false">
      <c r="A3144" s="0" t="s">
        <v>2547</v>
      </c>
      <c r="B3144" s="0" t="s">
        <v>76</v>
      </c>
      <c r="C3144" s="0" t="n">
        <v>2003</v>
      </c>
      <c r="D3144" s="0" t="s">
        <v>16</v>
      </c>
      <c r="E3144" s="0" t="s">
        <v>91</v>
      </c>
      <c r="F3144" s="0" t="n">
        <v>0.31</v>
      </c>
      <c r="G3144" s="0" t="n">
        <v>0.24</v>
      </c>
      <c r="H3144" s="0" t="n">
        <v>0</v>
      </c>
      <c r="I3144" s="0" t="n">
        <v>0.08</v>
      </c>
      <c r="J3144" s="0" t="n">
        <v>0.64</v>
      </c>
      <c r="K3144" s="0" t="n">
        <v>58</v>
      </c>
      <c r="L3144" s="0" t="n">
        <v>7.2</v>
      </c>
      <c r="M3144" s="0" t="s">
        <v>103</v>
      </c>
      <c r="N3144" s="0" t="s">
        <v>74</v>
      </c>
      <c r="O3144" s="0" t="s">
        <v>53</v>
      </c>
      <c r="P3144" s="0" t="n">
        <f aca="false">IF(AND(OR(Dashboard!$B$5="All",D3144=Dashboard!$B$5),OR(Dashboard!$D$5="All",N3144=Dashboard!$D$5),OR(AND(C3144&lt;&gt;"",C3144&gt;=Dashboard!$F$5,C3144&lt;=Dashboard!$H$5),AND(C3144="",Dashboard!$F$5&lt;=1980,Dashboard!$H$5&gt;=2016))),1,0)</f>
        <v>1</v>
      </c>
      <c r="Q3144" s="0" t="n">
        <f aca="false">J3144*P3144+ROW()*0.00000001</f>
        <v>0.64003144</v>
      </c>
    </row>
    <row r="3145" customFormat="false" ht="15" hidden="false" customHeight="false" outlineLevel="0" collapsed="false">
      <c r="A3145" s="0" t="s">
        <v>2548</v>
      </c>
      <c r="B3145" s="0" t="s">
        <v>144</v>
      </c>
      <c r="C3145" s="0" t="n">
        <v>2005</v>
      </c>
      <c r="D3145" s="0" t="s">
        <v>34</v>
      </c>
      <c r="E3145" s="0" t="s">
        <v>142</v>
      </c>
      <c r="F3145" s="0" t="n">
        <v>0.57</v>
      </c>
      <c r="G3145" s="0" t="n">
        <v>0.04</v>
      </c>
      <c r="H3145" s="0" t="n">
        <v>0</v>
      </c>
      <c r="I3145" s="0" t="n">
        <v>0.03</v>
      </c>
      <c r="J3145" s="0" t="n">
        <v>0.64</v>
      </c>
      <c r="K3145" s="0" t="n">
        <v>79</v>
      </c>
      <c r="L3145" s="0" t="n">
        <v>6.4</v>
      </c>
      <c r="M3145" s="0" t="s">
        <v>36</v>
      </c>
      <c r="N3145" s="0" t="s">
        <v>66</v>
      </c>
      <c r="O3145" s="0" t="s">
        <v>37</v>
      </c>
      <c r="P3145" s="0" t="n">
        <f aca="false">IF(AND(OR(Dashboard!$B$5="All",D3145=Dashboard!$B$5),OR(Dashboard!$D$5="All",N3145=Dashboard!$D$5),OR(AND(C3145&lt;&gt;"",C3145&gt;=Dashboard!$F$5,C3145&lt;=Dashboard!$H$5),AND(C3145="",Dashboard!$F$5&lt;=1980,Dashboard!$H$5&gt;=2016))),1,0)</f>
        <v>1</v>
      </c>
      <c r="Q3145" s="0" t="n">
        <f aca="false">J3145*P3145+ROW()*0.00000001</f>
        <v>0.64003145</v>
      </c>
    </row>
    <row r="3146" customFormat="false" ht="15" hidden="false" customHeight="false" outlineLevel="0" collapsed="false">
      <c r="A3146" s="0" t="s">
        <v>1055</v>
      </c>
      <c r="B3146" s="0" t="s">
        <v>108</v>
      </c>
      <c r="C3146" s="0" t="n">
        <v>1999</v>
      </c>
      <c r="D3146" s="0" t="s">
        <v>56</v>
      </c>
      <c r="E3146" s="0" t="s">
        <v>1056</v>
      </c>
      <c r="F3146" s="0" t="n">
        <v>0.48</v>
      </c>
      <c r="G3146" s="0" t="n">
        <v>0.15</v>
      </c>
      <c r="H3146" s="0" t="n">
        <v>0</v>
      </c>
      <c r="I3146" s="0" t="n">
        <v>0.01</v>
      </c>
      <c r="J3146" s="0" t="n">
        <v>0.64</v>
      </c>
      <c r="N3146" s="0" t="s">
        <v>35</v>
      </c>
      <c r="P3146" s="0" t="n">
        <f aca="false">IF(AND(OR(Dashboard!$B$5="All",D3146=Dashboard!$B$5),OR(Dashboard!$D$5="All",N3146=Dashboard!$D$5),OR(AND(C3146&lt;&gt;"",C3146&gt;=Dashboard!$F$5,C3146&lt;=Dashboard!$H$5),AND(C3146="",Dashboard!$F$5&lt;=1980,Dashboard!$H$5&gt;=2016))),1,0)</f>
        <v>1</v>
      </c>
      <c r="Q3146" s="0" t="n">
        <f aca="false">J3146*P3146+ROW()*0.00000001</f>
        <v>0.64003146</v>
      </c>
    </row>
    <row r="3147" customFormat="false" ht="15" hidden="false" customHeight="false" outlineLevel="0" collapsed="false">
      <c r="A3147" s="0" t="s">
        <v>1446</v>
      </c>
      <c r="B3147" s="0" t="s">
        <v>108</v>
      </c>
      <c r="C3147" s="0" t="n">
        <v>1999</v>
      </c>
      <c r="D3147" s="0" t="s">
        <v>16</v>
      </c>
      <c r="E3147" s="0" t="s">
        <v>220</v>
      </c>
      <c r="F3147" s="0" t="n">
        <v>0.44</v>
      </c>
      <c r="G3147" s="0" t="n">
        <v>0.1</v>
      </c>
      <c r="H3147" s="0" t="n">
        <v>0.04</v>
      </c>
      <c r="I3147" s="0" t="n">
        <v>0.05</v>
      </c>
      <c r="J3147" s="0" t="n">
        <v>0.64</v>
      </c>
      <c r="N3147" s="0" t="s">
        <v>35</v>
      </c>
      <c r="P3147" s="0" t="n">
        <f aca="false">IF(AND(OR(Dashboard!$B$5="All",D3147=Dashboard!$B$5),OR(Dashboard!$D$5="All",N3147=Dashboard!$D$5),OR(AND(C3147&lt;&gt;"",C3147&gt;=Dashboard!$F$5,C3147&lt;=Dashboard!$H$5),AND(C3147="",Dashboard!$F$5&lt;=1980,Dashboard!$H$5&gt;=2016))),1,0)</f>
        <v>1</v>
      </c>
      <c r="Q3147" s="0" t="n">
        <f aca="false">J3147*P3147+ROW()*0.00000001</f>
        <v>0.64003147</v>
      </c>
    </row>
    <row r="3148" customFormat="false" ht="15" hidden="false" customHeight="false" outlineLevel="0" collapsed="false">
      <c r="A3148" s="0" t="s">
        <v>2549</v>
      </c>
      <c r="B3148" s="0" t="s">
        <v>108</v>
      </c>
      <c r="C3148" s="0" t="n">
        <v>1999</v>
      </c>
      <c r="D3148" s="0" t="s">
        <v>16</v>
      </c>
      <c r="E3148" s="0" t="s">
        <v>124</v>
      </c>
      <c r="F3148" s="0" t="n">
        <v>0.4</v>
      </c>
      <c r="G3148" s="0" t="n">
        <v>0.22</v>
      </c>
      <c r="H3148" s="0" t="n">
        <v>0</v>
      </c>
      <c r="I3148" s="0" t="n">
        <v>0.02</v>
      </c>
      <c r="J3148" s="0" t="n">
        <v>0.64</v>
      </c>
      <c r="N3148" s="0" t="s">
        <v>35</v>
      </c>
      <c r="P3148" s="0" t="n">
        <f aca="false">IF(AND(OR(Dashboard!$B$5="All",D3148=Dashboard!$B$5),OR(Dashboard!$D$5="All",N3148=Dashboard!$D$5),OR(AND(C3148&lt;&gt;"",C3148&gt;=Dashboard!$F$5,C3148&lt;=Dashboard!$H$5),AND(C3148="",Dashboard!$F$5&lt;=1980,Dashboard!$H$5&gt;=2016))),1,0)</f>
        <v>1</v>
      </c>
      <c r="Q3148" s="0" t="n">
        <f aca="false">J3148*P3148+ROW()*0.00000001</f>
        <v>0.64003148</v>
      </c>
    </row>
    <row r="3149" customFormat="false" ht="15" hidden="false" customHeight="false" outlineLevel="0" collapsed="false">
      <c r="A3149" s="0" t="s">
        <v>2550</v>
      </c>
      <c r="B3149" s="0" t="s">
        <v>85</v>
      </c>
      <c r="C3149" s="0" t="n">
        <v>2004</v>
      </c>
      <c r="D3149" s="0" t="s">
        <v>52</v>
      </c>
      <c r="E3149" s="0" t="s">
        <v>520</v>
      </c>
      <c r="F3149" s="0" t="n">
        <v>0.46</v>
      </c>
      <c r="G3149" s="0" t="n">
        <v>0.17</v>
      </c>
      <c r="H3149" s="0" t="n">
        <v>0</v>
      </c>
      <c r="I3149" s="0" t="n">
        <v>0.01</v>
      </c>
      <c r="J3149" s="0" t="n">
        <v>0.64</v>
      </c>
      <c r="N3149" s="0" t="s">
        <v>35</v>
      </c>
      <c r="P3149" s="0" t="n">
        <f aca="false">IF(AND(OR(Dashboard!$B$5="All",D3149=Dashboard!$B$5),OR(Dashboard!$D$5="All",N3149=Dashboard!$D$5),OR(AND(C3149&lt;&gt;"",C3149&gt;=Dashboard!$F$5,C3149&lt;=Dashboard!$H$5),AND(C3149="",Dashboard!$F$5&lt;=1980,Dashboard!$H$5&gt;=2016))),1,0)</f>
        <v>1</v>
      </c>
      <c r="Q3149" s="0" t="n">
        <f aca="false">J3149*P3149+ROW()*0.00000001</f>
        <v>0.64003149</v>
      </c>
    </row>
    <row r="3150" customFormat="false" ht="15" hidden="false" customHeight="false" outlineLevel="0" collapsed="false">
      <c r="A3150" s="0" t="s">
        <v>2551</v>
      </c>
      <c r="B3150" s="0" t="s">
        <v>97</v>
      </c>
      <c r="C3150" s="0" t="n">
        <v>2011</v>
      </c>
      <c r="D3150" s="0" t="s">
        <v>16</v>
      </c>
      <c r="E3150" s="0" t="s">
        <v>124</v>
      </c>
      <c r="F3150" s="0" t="n">
        <v>0.23</v>
      </c>
      <c r="G3150" s="0" t="n">
        <v>0.35</v>
      </c>
      <c r="H3150" s="0" t="n">
        <v>0</v>
      </c>
      <c r="I3150" s="0" t="n">
        <v>0.06</v>
      </c>
      <c r="J3150" s="0" t="n">
        <v>0.64</v>
      </c>
      <c r="K3150" s="0" t="n">
        <v>61</v>
      </c>
      <c r="L3150" s="0" t="n">
        <v>6.6</v>
      </c>
      <c r="M3150" s="0" t="s">
        <v>36</v>
      </c>
      <c r="N3150" s="0" t="s">
        <v>35</v>
      </c>
      <c r="O3150" s="0" t="s">
        <v>67</v>
      </c>
      <c r="P3150" s="0" t="n">
        <f aca="false">IF(AND(OR(Dashboard!$B$5="All",D3150=Dashboard!$B$5),OR(Dashboard!$D$5="All",N3150=Dashboard!$D$5),OR(AND(C3150&lt;&gt;"",C3150&gt;=Dashboard!$F$5,C3150&lt;=Dashboard!$H$5),AND(C3150="",Dashboard!$F$5&lt;=1980,Dashboard!$H$5&gt;=2016))),1,0)</f>
        <v>1</v>
      </c>
      <c r="Q3150" s="0" t="n">
        <f aca="false">J3150*P3150+ROW()*0.00000001</f>
        <v>0.6400315</v>
      </c>
    </row>
    <row r="3151" customFormat="false" ht="15" hidden="false" customHeight="false" outlineLevel="0" collapsed="false">
      <c r="A3151" s="0" t="s">
        <v>2552</v>
      </c>
      <c r="B3151" s="0" t="s">
        <v>152</v>
      </c>
      <c r="C3151" s="0" t="n">
        <v>2013</v>
      </c>
      <c r="D3151" s="0" t="s">
        <v>34</v>
      </c>
      <c r="E3151" s="0" t="s">
        <v>154</v>
      </c>
      <c r="F3151" s="0" t="n">
        <v>0</v>
      </c>
      <c r="G3151" s="0" t="n">
        <v>0.6</v>
      </c>
      <c r="H3151" s="0" t="n">
        <v>0</v>
      </c>
      <c r="I3151" s="0" t="n">
        <v>0.03</v>
      </c>
      <c r="J3151" s="0" t="n">
        <v>0.64</v>
      </c>
      <c r="K3151" s="0" t="n">
        <v>85</v>
      </c>
      <c r="L3151" s="0" t="n">
        <v>5.5</v>
      </c>
      <c r="M3151" s="0" t="s">
        <v>36</v>
      </c>
      <c r="N3151" s="0" t="s">
        <v>152</v>
      </c>
      <c r="O3151" s="0" t="s">
        <v>42</v>
      </c>
      <c r="P3151" s="0" t="n">
        <f aca="false">IF(AND(OR(Dashboard!$B$5="All",D3151=Dashboard!$B$5),OR(Dashboard!$D$5="All",N3151=Dashboard!$D$5),OR(AND(C3151&lt;&gt;"",C3151&gt;=Dashboard!$F$5,C3151&lt;=Dashboard!$H$5),AND(C3151="",Dashboard!$F$5&lt;=1980,Dashboard!$H$5&gt;=2016))),1,0)</f>
        <v>1</v>
      </c>
      <c r="Q3151" s="0" t="n">
        <f aca="false">J3151*P3151+ROW()*0.00000001</f>
        <v>0.64003151</v>
      </c>
    </row>
    <row r="3152" customFormat="false" ht="15" hidden="false" customHeight="false" outlineLevel="0" collapsed="false">
      <c r="A3152" s="0" t="s">
        <v>2553</v>
      </c>
      <c r="B3152" s="0" t="s">
        <v>33</v>
      </c>
      <c r="C3152" s="0" t="n">
        <v>2008</v>
      </c>
      <c r="D3152" s="0" t="s">
        <v>246</v>
      </c>
      <c r="E3152" s="0" t="s">
        <v>35</v>
      </c>
      <c r="F3152" s="0" t="n">
        <v>0.28</v>
      </c>
      <c r="G3152" s="0" t="n">
        <v>0.12</v>
      </c>
      <c r="H3152" s="0" t="n">
        <v>0.19</v>
      </c>
      <c r="I3152" s="0" t="n">
        <v>0.04</v>
      </c>
      <c r="J3152" s="0" t="n">
        <v>0.64</v>
      </c>
      <c r="N3152" s="0" t="s">
        <v>35</v>
      </c>
      <c r="P3152" s="0" t="n">
        <f aca="false">IF(AND(OR(Dashboard!$B$5="All",D3152=Dashboard!$B$5),OR(Dashboard!$D$5="All",N3152=Dashboard!$D$5),OR(AND(C3152&lt;&gt;"",C3152&gt;=Dashboard!$F$5,C3152&lt;=Dashboard!$H$5),AND(C3152="",Dashboard!$F$5&lt;=1980,Dashboard!$H$5&gt;=2016))),1,0)</f>
        <v>1</v>
      </c>
      <c r="Q3152" s="0" t="n">
        <f aca="false">J3152*P3152+ROW()*0.00000001</f>
        <v>0.64003152</v>
      </c>
    </row>
    <row r="3153" customFormat="false" ht="15" hidden="false" customHeight="false" outlineLevel="0" collapsed="false">
      <c r="A3153" s="0" t="s">
        <v>2400</v>
      </c>
      <c r="B3153" s="0" t="s">
        <v>144</v>
      </c>
      <c r="C3153" s="0" t="n">
        <v>2002</v>
      </c>
      <c r="D3153" s="0" t="s">
        <v>56</v>
      </c>
      <c r="E3153" s="0" t="s">
        <v>257</v>
      </c>
      <c r="F3153" s="0" t="n">
        <v>0.29</v>
      </c>
      <c r="G3153" s="0" t="n">
        <v>0.33</v>
      </c>
      <c r="H3153" s="0" t="n">
        <v>0</v>
      </c>
      <c r="I3153" s="0" t="n">
        <v>0.01</v>
      </c>
      <c r="J3153" s="0" t="n">
        <v>0.64</v>
      </c>
      <c r="K3153" s="0" t="n">
        <v>88</v>
      </c>
      <c r="L3153" s="0" t="n">
        <v>7.7</v>
      </c>
      <c r="M3153" s="0" t="s">
        <v>103</v>
      </c>
      <c r="N3153" s="0" t="s">
        <v>66</v>
      </c>
      <c r="O3153" s="0" t="s">
        <v>42</v>
      </c>
      <c r="P3153" s="0" t="n">
        <f aca="false">IF(AND(OR(Dashboard!$B$5="All",D3153=Dashboard!$B$5),OR(Dashboard!$D$5="All",N3153=Dashboard!$D$5),OR(AND(C3153&lt;&gt;"",C3153&gt;=Dashboard!$F$5,C3153&lt;=Dashboard!$H$5),AND(C3153="",Dashboard!$F$5&lt;=1980,Dashboard!$H$5&gt;=2016))),1,0)</f>
        <v>1</v>
      </c>
      <c r="Q3153" s="0" t="n">
        <f aca="false">J3153*P3153+ROW()*0.00000001</f>
        <v>0.64003153</v>
      </c>
    </row>
    <row r="3154" customFormat="false" ht="15" hidden="false" customHeight="false" outlineLevel="0" collapsed="false">
      <c r="A3154" s="0" t="s">
        <v>2554</v>
      </c>
      <c r="B3154" s="0" t="s">
        <v>76</v>
      </c>
      <c r="C3154" s="0" t="n">
        <v>2006</v>
      </c>
      <c r="D3154" s="0" t="s">
        <v>71</v>
      </c>
      <c r="E3154" s="0" t="s">
        <v>211</v>
      </c>
      <c r="F3154" s="0" t="n">
        <v>0.15</v>
      </c>
      <c r="G3154" s="0" t="n">
        <v>0.12</v>
      </c>
      <c r="H3154" s="0" t="n">
        <v>0.34</v>
      </c>
      <c r="I3154" s="0" t="n">
        <v>0.04</v>
      </c>
      <c r="J3154" s="0" t="n">
        <v>0.64</v>
      </c>
      <c r="K3154" s="0" t="n">
        <v>81</v>
      </c>
      <c r="L3154" s="0" t="n">
        <v>8.9</v>
      </c>
      <c r="M3154" s="0" t="s">
        <v>73</v>
      </c>
      <c r="N3154" s="0" t="s">
        <v>74</v>
      </c>
      <c r="O3154" s="0" t="s">
        <v>42</v>
      </c>
      <c r="P3154" s="0" t="n">
        <f aca="false">IF(AND(OR(Dashboard!$B$5="All",D3154=Dashboard!$B$5),OR(Dashboard!$D$5="All",N3154=Dashboard!$D$5),OR(AND(C3154&lt;&gt;"",C3154&gt;=Dashboard!$F$5,C3154&lt;=Dashboard!$H$5),AND(C3154="",Dashboard!$F$5&lt;=1980,Dashboard!$H$5&gt;=2016))),1,0)</f>
        <v>1</v>
      </c>
      <c r="Q3154" s="0" t="n">
        <f aca="false">J3154*P3154+ROW()*0.00000001</f>
        <v>0.64003154</v>
      </c>
    </row>
    <row r="3155" customFormat="false" ht="15" hidden="false" customHeight="false" outlineLevel="0" collapsed="false">
      <c r="A3155" s="0" t="s">
        <v>2555</v>
      </c>
      <c r="B3155" s="0" t="s">
        <v>70</v>
      </c>
      <c r="C3155" s="0" t="n">
        <v>2010</v>
      </c>
      <c r="D3155" s="0" t="s">
        <v>71</v>
      </c>
      <c r="E3155" s="0" t="s">
        <v>211</v>
      </c>
      <c r="F3155" s="0" t="n">
        <v>0.17</v>
      </c>
      <c r="G3155" s="0" t="n">
        <v>0.04</v>
      </c>
      <c r="H3155" s="0" t="n">
        <v>0.4</v>
      </c>
      <c r="I3155" s="0" t="n">
        <v>0.02</v>
      </c>
      <c r="J3155" s="0" t="n">
        <v>0.64</v>
      </c>
      <c r="K3155" s="0" t="n">
        <v>61</v>
      </c>
      <c r="L3155" s="0" t="n">
        <v>7.9</v>
      </c>
      <c r="M3155" s="0" t="s">
        <v>103</v>
      </c>
      <c r="N3155" s="0" t="s">
        <v>74</v>
      </c>
      <c r="O3155" s="0" t="s">
        <v>67</v>
      </c>
      <c r="P3155" s="0" t="n">
        <f aca="false">IF(AND(OR(Dashboard!$B$5="All",D3155=Dashboard!$B$5),OR(Dashboard!$D$5="All",N3155=Dashboard!$D$5),OR(AND(C3155&lt;&gt;"",C3155&gt;=Dashboard!$F$5,C3155&lt;=Dashboard!$H$5),AND(C3155="",Dashboard!$F$5&lt;=1980,Dashboard!$H$5&gt;=2016))),1,0)</f>
        <v>1</v>
      </c>
      <c r="Q3155" s="0" t="n">
        <f aca="false">J3155*P3155+ROW()*0.00000001</f>
        <v>0.64003155</v>
      </c>
    </row>
    <row r="3156" customFormat="false" ht="15" hidden="false" customHeight="false" outlineLevel="0" collapsed="false">
      <c r="A3156" s="0" t="s">
        <v>2556</v>
      </c>
      <c r="B3156" s="0" t="s">
        <v>64</v>
      </c>
      <c r="C3156" s="0" t="n">
        <v>2007</v>
      </c>
      <c r="D3156" s="0" t="s">
        <v>41</v>
      </c>
      <c r="E3156" s="0" t="s">
        <v>418</v>
      </c>
      <c r="F3156" s="0" t="n">
        <v>0.25</v>
      </c>
      <c r="G3156" s="0" t="n">
        <v>0.31</v>
      </c>
      <c r="H3156" s="0" t="n">
        <v>0</v>
      </c>
      <c r="I3156" s="0" t="n">
        <v>0.07</v>
      </c>
      <c r="J3156" s="0" t="n">
        <v>0.64</v>
      </c>
      <c r="K3156" s="0" t="n">
        <v>75</v>
      </c>
      <c r="L3156" s="0" t="n">
        <v>7.3</v>
      </c>
      <c r="M3156" s="0" t="s">
        <v>103</v>
      </c>
      <c r="N3156" s="0" t="s">
        <v>66</v>
      </c>
      <c r="O3156" s="0" t="s">
        <v>37</v>
      </c>
      <c r="P3156" s="0" t="n">
        <f aca="false">IF(AND(OR(Dashboard!$B$5="All",D3156=Dashboard!$B$5),OR(Dashboard!$D$5="All",N3156=Dashboard!$D$5),OR(AND(C3156&lt;&gt;"",C3156&gt;=Dashboard!$F$5,C3156&lt;=Dashboard!$H$5),AND(C3156="",Dashboard!$F$5&lt;=1980,Dashboard!$H$5&gt;=2016))),1,0)</f>
        <v>1</v>
      </c>
      <c r="Q3156" s="0" t="n">
        <f aca="false">J3156*P3156+ROW()*0.00000001</f>
        <v>0.64003156</v>
      </c>
    </row>
    <row r="3157" customFormat="false" ht="15" hidden="false" customHeight="false" outlineLevel="0" collapsed="false">
      <c r="A3157" s="0" t="s">
        <v>2557</v>
      </c>
      <c r="B3157" s="0" t="s">
        <v>33</v>
      </c>
      <c r="C3157" s="0" t="n">
        <v>2009</v>
      </c>
      <c r="D3157" s="0" t="s">
        <v>71</v>
      </c>
      <c r="E3157" s="0" t="s">
        <v>2558</v>
      </c>
      <c r="F3157" s="0" t="n">
        <v>0.56</v>
      </c>
      <c r="G3157" s="0" t="n">
        <v>0.04</v>
      </c>
      <c r="H3157" s="0" t="n">
        <v>0</v>
      </c>
      <c r="I3157" s="0" t="n">
        <v>0.05</v>
      </c>
      <c r="J3157" s="0" t="n">
        <v>0.64</v>
      </c>
      <c r="K3157" s="0" t="n">
        <v>67</v>
      </c>
      <c r="L3157" s="0" t="n">
        <v>8.2</v>
      </c>
      <c r="M3157" s="0" t="s">
        <v>125</v>
      </c>
      <c r="N3157" s="0" t="s">
        <v>35</v>
      </c>
      <c r="O3157" s="0" t="s">
        <v>67</v>
      </c>
      <c r="P3157" s="0" t="n">
        <f aca="false">IF(AND(OR(Dashboard!$B$5="All",D3157=Dashboard!$B$5),OR(Dashboard!$D$5="All",N3157=Dashboard!$D$5),OR(AND(C3157&lt;&gt;"",C3157&gt;=Dashboard!$F$5,C3157&lt;=Dashboard!$H$5),AND(C3157="",Dashboard!$F$5&lt;=1980,Dashboard!$H$5&gt;=2016))),1,0)</f>
        <v>1</v>
      </c>
      <c r="Q3157" s="0" t="n">
        <f aca="false">J3157*P3157+ROW()*0.00000001</f>
        <v>0.64003157</v>
      </c>
    </row>
    <row r="3158" customFormat="false" ht="15" hidden="false" customHeight="false" outlineLevel="0" collapsed="false">
      <c r="A3158" s="0" t="s">
        <v>2559</v>
      </c>
      <c r="B3158" s="0" t="s">
        <v>94</v>
      </c>
      <c r="C3158" s="0" t="n">
        <v>2016</v>
      </c>
      <c r="D3158" s="0" t="s">
        <v>71</v>
      </c>
      <c r="E3158" s="0" t="s">
        <v>139</v>
      </c>
      <c r="F3158" s="0" t="n">
        <v>0.22</v>
      </c>
      <c r="G3158" s="0" t="n">
        <v>0.32</v>
      </c>
      <c r="H3158" s="0" t="n">
        <v>0</v>
      </c>
      <c r="I3158" s="0" t="n">
        <v>0.1</v>
      </c>
      <c r="J3158" s="0" t="n">
        <v>0.64</v>
      </c>
      <c r="K3158" s="0" t="n">
        <v>88</v>
      </c>
      <c r="L3158" s="0" t="n">
        <v>7.7</v>
      </c>
      <c r="M3158" s="0" t="s">
        <v>73</v>
      </c>
      <c r="N3158" s="0" t="s">
        <v>74</v>
      </c>
      <c r="O3158" s="0" t="s">
        <v>42</v>
      </c>
      <c r="P3158" s="0" t="n">
        <f aca="false">IF(AND(OR(Dashboard!$B$5="All",D3158=Dashboard!$B$5),OR(Dashboard!$D$5="All",N3158=Dashboard!$D$5),OR(AND(C3158&lt;&gt;"",C3158&gt;=Dashboard!$F$5,C3158&lt;=Dashboard!$H$5),AND(C3158="",Dashboard!$F$5&lt;=1980,Dashboard!$H$5&gt;=2016))),1,0)</f>
        <v>1</v>
      </c>
      <c r="Q3158" s="0" t="n">
        <f aca="false">J3158*P3158+ROW()*0.00000001</f>
        <v>0.64003158</v>
      </c>
    </row>
    <row r="3159" customFormat="false" ht="15" hidden="false" customHeight="false" outlineLevel="0" collapsed="false">
      <c r="A3159" s="0" t="s">
        <v>2560</v>
      </c>
      <c r="B3159" s="0" t="s">
        <v>50</v>
      </c>
      <c r="C3159" s="0" t="n">
        <v>2009</v>
      </c>
      <c r="D3159" s="0" t="s">
        <v>71</v>
      </c>
      <c r="E3159" s="0" t="s">
        <v>418</v>
      </c>
      <c r="F3159" s="0" t="n">
        <v>0.3</v>
      </c>
      <c r="G3159" s="0" t="n">
        <v>0.27</v>
      </c>
      <c r="H3159" s="0" t="n">
        <v>0</v>
      </c>
      <c r="I3159" s="0" t="n">
        <v>0.07</v>
      </c>
      <c r="J3159" s="0" t="n">
        <v>0.64</v>
      </c>
      <c r="M3159" s="0" t="s">
        <v>36</v>
      </c>
      <c r="N3159" s="0" t="s">
        <v>35</v>
      </c>
      <c r="P3159" s="0" t="n">
        <f aca="false">IF(AND(OR(Dashboard!$B$5="All",D3159=Dashboard!$B$5),OR(Dashboard!$D$5="All",N3159=Dashboard!$D$5),OR(AND(C3159&lt;&gt;"",C3159&gt;=Dashboard!$F$5,C3159&lt;=Dashboard!$H$5),AND(C3159="",Dashboard!$F$5&lt;=1980,Dashboard!$H$5&gt;=2016))),1,0)</f>
        <v>1</v>
      </c>
      <c r="Q3159" s="0" t="n">
        <f aca="false">J3159*P3159+ROW()*0.00000001</f>
        <v>0.64003159</v>
      </c>
    </row>
    <row r="3160" customFormat="false" ht="15" hidden="false" customHeight="false" outlineLevel="0" collapsed="false">
      <c r="A3160" s="0" t="s">
        <v>2561</v>
      </c>
      <c r="B3160" s="0" t="s">
        <v>85</v>
      </c>
      <c r="C3160" s="0" t="n">
        <v>2004</v>
      </c>
      <c r="D3160" s="0" t="s">
        <v>52</v>
      </c>
      <c r="E3160" s="0" t="s">
        <v>520</v>
      </c>
      <c r="F3160" s="0" t="n">
        <v>0.46</v>
      </c>
      <c r="G3160" s="0" t="n">
        <v>0.17</v>
      </c>
      <c r="H3160" s="0" t="n">
        <v>0</v>
      </c>
      <c r="I3160" s="0" t="n">
        <v>0.01</v>
      </c>
      <c r="J3160" s="0" t="n">
        <v>0.64</v>
      </c>
      <c r="N3160" s="0" t="s">
        <v>35</v>
      </c>
      <c r="P3160" s="0" t="n">
        <f aca="false">IF(AND(OR(Dashboard!$B$5="All",D3160=Dashboard!$B$5),OR(Dashboard!$D$5="All",N3160=Dashboard!$D$5),OR(AND(C3160&lt;&gt;"",C3160&gt;=Dashboard!$F$5,C3160&lt;=Dashboard!$H$5),AND(C3160="",Dashboard!$F$5&lt;=1980,Dashboard!$H$5&gt;=2016))),1,0)</f>
        <v>1</v>
      </c>
      <c r="Q3160" s="0" t="n">
        <f aca="false">J3160*P3160+ROW()*0.00000001</f>
        <v>0.6400316</v>
      </c>
    </row>
    <row r="3161" customFormat="false" ht="15" hidden="false" customHeight="false" outlineLevel="0" collapsed="false">
      <c r="A3161" s="0" t="s">
        <v>2562</v>
      </c>
      <c r="B3161" s="0" t="s">
        <v>85</v>
      </c>
      <c r="C3161" s="0" t="n">
        <v>2002</v>
      </c>
      <c r="D3161" s="0" t="s">
        <v>52</v>
      </c>
      <c r="E3161" s="0" t="s">
        <v>220</v>
      </c>
      <c r="F3161" s="0" t="n">
        <v>0.46</v>
      </c>
      <c r="G3161" s="0" t="n">
        <v>0.17</v>
      </c>
      <c r="H3161" s="0" t="n">
        <v>0</v>
      </c>
      <c r="I3161" s="0" t="n">
        <v>0.01</v>
      </c>
      <c r="J3161" s="0" t="n">
        <v>0.64</v>
      </c>
      <c r="K3161" s="0" t="n">
        <v>78</v>
      </c>
      <c r="M3161" s="0" t="s">
        <v>36</v>
      </c>
      <c r="N3161" s="0" t="s">
        <v>35</v>
      </c>
      <c r="O3161" s="0" t="s">
        <v>37</v>
      </c>
      <c r="P3161" s="0" t="n">
        <f aca="false">IF(AND(OR(Dashboard!$B$5="All",D3161=Dashboard!$B$5),OR(Dashboard!$D$5="All",N3161=Dashboard!$D$5),OR(AND(C3161&lt;&gt;"",C3161&gt;=Dashboard!$F$5,C3161&lt;=Dashboard!$H$5),AND(C3161="",Dashboard!$F$5&lt;=1980,Dashboard!$H$5&gt;=2016))),1,0)</f>
        <v>1</v>
      </c>
      <c r="Q3161" s="0" t="n">
        <f aca="false">J3161*P3161+ROW()*0.00000001</f>
        <v>0.64003161</v>
      </c>
    </row>
    <row r="3162" customFormat="false" ht="15" hidden="false" customHeight="false" outlineLevel="0" collapsed="false">
      <c r="A3162" s="0" t="s">
        <v>984</v>
      </c>
      <c r="B3162" s="0" t="s">
        <v>172</v>
      </c>
      <c r="C3162" s="0" t="n">
        <v>2014</v>
      </c>
      <c r="D3162" s="0" t="s">
        <v>41</v>
      </c>
      <c r="E3162" s="0" t="s">
        <v>124</v>
      </c>
      <c r="F3162" s="0" t="n">
        <v>0.25</v>
      </c>
      <c r="G3162" s="0" t="n">
        <v>0.34</v>
      </c>
      <c r="H3162" s="0" t="n">
        <v>0</v>
      </c>
      <c r="I3162" s="0" t="n">
        <v>0.05</v>
      </c>
      <c r="J3162" s="0" t="n">
        <v>0.64</v>
      </c>
      <c r="K3162" s="0" t="n">
        <v>64</v>
      </c>
      <c r="L3162" s="0" t="n">
        <v>5.9</v>
      </c>
      <c r="M3162" s="0" t="s">
        <v>103</v>
      </c>
      <c r="N3162" s="0" t="s">
        <v>66</v>
      </c>
      <c r="O3162" s="0" t="s">
        <v>67</v>
      </c>
      <c r="P3162" s="0" t="n">
        <f aca="false">IF(AND(OR(Dashboard!$B$5="All",D3162=Dashboard!$B$5),OR(Dashboard!$D$5="All",N3162=Dashboard!$D$5),OR(AND(C3162&lt;&gt;"",C3162&gt;=Dashboard!$F$5,C3162&lt;=Dashboard!$H$5),AND(C3162="",Dashboard!$F$5&lt;=1980,Dashboard!$H$5&gt;=2016))),1,0)</f>
        <v>1</v>
      </c>
      <c r="Q3162" s="0" t="n">
        <f aca="false">J3162*P3162+ROW()*0.00000001</f>
        <v>0.64003162</v>
      </c>
    </row>
    <row r="3163" customFormat="false" ht="15" hidden="false" customHeight="false" outlineLevel="0" collapsed="false">
      <c r="A3163" s="0" t="s">
        <v>2132</v>
      </c>
      <c r="B3163" s="0" t="s">
        <v>64</v>
      </c>
      <c r="C3163" s="0" t="n">
        <v>2010</v>
      </c>
      <c r="D3163" s="0" t="s">
        <v>102</v>
      </c>
      <c r="E3163" s="0" t="s">
        <v>328</v>
      </c>
      <c r="F3163" s="0" t="n">
        <v>0.49</v>
      </c>
      <c r="G3163" s="0" t="n">
        <v>0.09</v>
      </c>
      <c r="H3163" s="0" t="n">
        <v>0.01</v>
      </c>
      <c r="I3163" s="0" t="n">
        <v>0.05</v>
      </c>
      <c r="J3163" s="0" t="n">
        <v>0.64</v>
      </c>
      <c r="K3163" s="0" t="n">
        <v>57</v>
      </c>
      <c r="L3163" s="0" t="n">
        <v>7.4</v>
      </c>
      <c r="M3163" s="0" t="s">
        <v>103</v>
      </c>
      <c r="N3163" s="0" t="s">
        <v>66</v>
      </c>
      <c r="O3163" s="0" t="s">
        <v>53</v>
      </c>
      <c r="P3163" s="0" t="n">
        <f aca="false">IF(AND(OR(Dashboard!$B$5="All",D3163=Dashboard!$B$5),OR(Dashboard!$D$5="All",N3163=Dashboard!$D$5),OR(AND(C3163&lt;&gt;"",C3163&gt;=Dashboard!$F$5,C3163&lt;=Dashboard!$H$5),AND(C3163="",Dashboard!$F$5&lt;=1980,Dashboard!$H$5&gt;=2016))),1,0)</f>
        <v>1</v>
      </c>
      <c r="Q3163" s="0" t="n">
        <f aca="false">J3163*P3163+ROW()*0.00000001</f>
        <v>0.64003163</v>
      </c>
    </row>
    <row r="3164" customFormat="false" ht="15" hidden="false" customHeight="false" outlineLevel="0" collapsed="false">
      <c r="A3164" s="0" t="s">
        <v>2563</v>
      </c>
      <c r="B3164" s="0" t="s">
        <v>76</v>
      </c>
      <c r="C3164" s="0" t="n">
        <v>2005</v>
      </c>
      <c r="D3164" s="0" t="s">
        <v>52</v>
      </c>
      <c r="E3164" s="0" t="s">
        <v>89</v>
      </c>
      <c r="F3164" s="0" t="n">
        <v>0.31</v>
      </c>
      <c r="G3164" s="0" t="n">
        <v>0.24</v>
      </c>
      <c r="H3164" s="0" t="n">
        <v>0</v>
      </c>
      <c r="I3164" s="0" t="n">
        <v>0.08</v>
      </c>
      <c r="J3164" s="0" t="n">
        <v>0.64</v>
      </c>
      <c r="N3164" s="0" t="s">
        <v>74</v>
      </c>
      <c r="P3164" s="0" t="n">
        <f aca="false">IF(AND(OR(Dashboard!$B$5="All",D3164=Dashboard!$B$5),OR(Dashboard!$D$5="All",N3164=Dashboard!$D$5),OR(AND(C3164&lt;&gt;"",C3164&gt;=Dashboard!$F$5,C3164&lt;=Dashboard!$H$5),AND(C3164="",Dashboard!$F$5&lt;=1980,Dashboard!$H$5&gt;=2016))),1,0)</f>
        <v>1</v>
      </c>
      <c r="Q3164" s="0" t="n">
        <f aca="false">J3164*P3164+ROW()*0.00000001</f>
        <v>0.64003164</v>
      </c>
    </row>
    <row r="3165" customFormat="false" ht="15" hidden="false" customHeight="false" outlineLevel="0" collapsed="false">
      <c r="A3165" s="0" t="s">
        <v>1025</v>
      </c>
      <c r="B3165" s="0" t="s">
        <v>108</v>
      </c>
      <c r="C3165" s="0" t="n">
        <v>2000</v>
      </c>
      <c r="D3165" s="0" t="s">
        <v>34</v>
      </c>
      <c r="E3165" s="0" t="s">
        <v>142</v>
      </c>
      <c r="F3165" s="0" t="n">
        <v>0.6</v>
      </c>
      <c r="G3165" s="0" t="n">
        <v>0.03</v>
      </c>
      <c r="H3165" s="0" t="n">
        <v>0</v>
      </c>
      <c r="I3165" s="0" t="n">
        <v>0.01</v>
      </c>
      <c r="J3165" s="0" t="n">
        <v>0.64</v>
      </c>
      <c r="N3165" s="0" t="s">
        <v>35</v>
      </c>
      <c r="P3165" s="0" t="n">
        <f aca="false">IF(AND(OR(Dashboard!$B$5="All",D3165=Dashboard!$B$5),OR(Dashboard!$D$5="All",N3165=Dashboard!$D$5),OR(AND(C3165&lt;&gt;"",C3165&gt;=Dashboard!$F$5,C3165&lt;=Dashboard!$H$5),AND(C3165="",Dashboard!$F$5&lt;=1980,Dashboard!$H$5&gt;=2016))),1,0)</f>
        <v>1</v>
      </c>
      <c r="Q3165" s="0" t="n">
        <f aca="false">J3165*P3165+ROW()*0.00000001</f>
        <v>0.64003165</v>
      </c>
    </row>
    <row r="3166" customFormat="false" ht="15" hidden="false" customHeight="false" outlineLevel="0" collapsed="false">
      <c r="A3166" s="0" t="s">
        <v>2564</v>
      </c>
      <c r="B3166" s="0" t="s">
        <v>108</v>
      </c>
      <c r="C3166" s="0" t="n">
        <v>1998</v>
      </c>
      <c r="D3166" s="0" t="s">
        <v>41</v>
      </c>
      <c r="E3166" s="0" t="s">
        <v>35</v>
      </c>
      <c r="F3166" s="0" t="n">
        <v>0.59</v>
      </c>
      <c r="G3166" s="0" t="n">
        <v>0.04</v>
      </c>
      <c r="H3166" s="0" t="n">
        <v>0</v>
      </c>
      <c r="I3166" s="0" t="n">
        <v>0.01</v>
      </c>
      <c r="J3166" s="0" t="n">
        <v>0.64</v>
      </c>
      <c r="N3166" s="0" t="s">
        <v>35</v>
      </c>
      <c r="P3166" s="0" t="n">
        <f aca="false">IF(AND(OR(Dashboard!$B$5="All",D3166=Dashboard!$B$5),OR(Dashboard!$D$5="All",N3166=Dashboard!$D$5),OR(AND(C3166&lt;&gt;"",C3166&gt;=Dashboard!$F$5,C3166&lt;=Dashboard!$H$5),AND(C3166="",Dashboard!$F$5&lt;=1980,Dashboard!$H$5&gt;=2016))),1,0)</f>
        <v>1</v>
      </c>
      <c r="Q3166" s="0" t="n">
        <f aca="false">J3166*P3166+ROW()*0.00000001</f>
        <v>0.64003166</v>
      </c>
    </row>
    <row r="3167" customFormat="false" ht="15" hidden="false" customHeight="false" outlineLevel="0" collapsed="false">
      <c r="A3167" s="0" t="s">
        <v>2499</v>
      </c>
      <c r="B3167" s="0" t="s">
        <v>70</v>
      </c>
      <c r="C3167" s="0" t="n">
        <v>2012</v>
      </c>
      <c r="D3167" s="0" t="s">
        <v>34</v>
      </c>
      <c r="E3167" s="0" t="s">
        <v>142</v>
      </c>
      <c r="F3167" s="0" t="n">
        <v>0.33</v>
      </c>
      <c r="G3167" s="0" t="n">
        <v>0.21</v>
      </c>
      <c r="H3167" s="0" t="n">
        <v>0</v>
      </c>
      <c r="I3167" s="0" t="n">
        <v>0.09</v>
      </c>
      <c r="J3167" s="0" t="n">
        <v>0.64</v>
      </c>
      <c r="K3167" s="0" t="n">
        <v>84</v>
      </c>
      <c r="L3167" s="0" t="n">
        <v>6.8</v>
      </c>
      <c r="M3167" s="0" t="s">
        <v>125</v>
      </c>
      <c r="N3167" s="0" t="s">
        <v>74</v>
      </c>
      <c r="O3167" s="0" t="s">
        <v>42</v>
      </c>
      <c r="P3167" s="0" t="n">
        <f aca="false">IF(AND(OR(Dashboard!$B$5="All",D3167=Dashboard!$B$5),OR(Dashboard!$D$5="All",N3167=Dashboard!$D$5),OR(AND(C3167&lt;&gt;"",C3167&gt;=Dashboard!$F$5,C3167&lt;=Dashboard!$H$5),AND(C3167="",Dashboard!$F$5&lt;=1980,Dashboard!$H$5&gt;=2016))),1,0)</f>
        <v>1</v>
      </c>
      <c r="Q3167" s="0" t="n">
        <f aca="false">J3167*P3167+ROW()*0.00000001</f>
        <v>0.64003167</v>
      </c>
    </row>
    <row r="3168" customFormat="false" ht="15" hidden="false" customHeight="false" outlineLevel="0" collapsed="false">
      <c r="A3168" s="0" t="s">
        <v>2565</v>
      </c>
      <c r="B3168" s="0" t="s">
        <v>70</v>
      </c>
      <c r="C3168" s="0" t="n">
        <v>2012</v>
      </c>
      <c r="D3168" s="0" t="s">
        <v>102</v>
      </c>
      <c r="E3168" s="0" t="s">
        <v>782</v>
      </c>
      <c r="F3168" s="0" t="n">
        <v>0.23</v>
      </c>
      <c r="G3168" s="0" t="n">
        <v>0.14</v>
      </c>
      <c r="H3168" s="0" t="n">
        <v>0.2</v>
      </c>
      <c r="I3168" s="0" t="n">
        <v>0.07</v>
      </c>
      <c r="J3168" s="0" t="n">
        <v>0.64</v>
      </c>
      <c r="K3168" s="0" t="n">
        <v>74</v>
      </c>
      <c r="L3168" s="0" t="n">
        <v>7.7</v>
      </c>
      <c r="M3168" s="0" t="s">
        <v>73</v>
      </c>
      <c r="N3168" s="0" t="s">
        <v>74</v>
      </c>
      <c r="O3168" s="0" t="s">
        <v>37</v>
      </c>
      <c r="P3168" s="0" t="n">
        <f aca="false">IF(AND(OR(Dashboard!$B$5="All",D3168=Dashboard!$B$5),OR(Dashboard!$D$5="All",N3168=Dashboard!$D$5),OR(AND(C3168&lt;&gt;"",C3168&gt;=Dashboard!$F$5,C3168&lt;=Dashboard!$H$5),AND(C3168="",Dashboard!$F$5&lt;=1980,Dashboard!$H$5&gt;=2016))),1,0)</f>
        <v>1</v>
      </c>
      <c r="Q3168" s="0" t="n">
        <f aca="false">J3168*P3168+ROW()*0.00000001</f>
        <v>0.64003168</v>
      </c>
    </row>
    <row r="3169" customFormat="false" ht="15" hidden="false" customHeight="false" outlineLevel="0" collapsed="false">
      <c r="A3169" s="0" t="s">
        <v>1832</v>
      </c>
      <c r="B3169" s="0" t="s">
        <v>172</v>
      </c>
      <c r="C3169" s="0" t="n">
        <v>2015</v>
      </c>
      <c r="D3169" s="0" t="s">
        <v>56</v>
      </c>
      <c r="E3169" s="0" t="s">
        <v>72</v>
      </c>
      <c r="F3169" s="0" t="n">
        <v>0.37</v>
      </c>
      <c r="G3169" s="0" t="n">
        <v>0.2</v>
      </c>
      <c r="H3169" s="0" t="n">
        <v>0</v>
      </c>
      <c r="I3169" s="0" t="n">
        <v>0.06</v>
      </c>
      <c r="J3169" s="0" t="n">
        <v>0.64</v>
      </c>
      <c r="K3169" s="0" t="n">
        <v>74</v>
      </c>
      <c r="L3169" s="0" t="n">
        <v>5.1</v>
      </c>
      <c r="M3169" s="0" t="s">
        <v>73</v>
      </c>
      <c r="N3169" s="0" t="s">
        <v>66</v>
      </c>
      <c r="O3169" s="0" t="s">
        <v>37</v>
      </c>
      <c r="P3169" s="0" t="n">
        <f aca="false">IF(AND(OR(Dashboard!$B$5="All",D3169=Dashboard!$B$5),OR(Dashboard!$D$5="All",N3169=Dashboard!$D$5),OR(AND(C3169&lt;&gt;"",C3169&gt;=Dashboard!$F$5,C3169&lt;=Dashboard!$H$5),AND(C3169="",Dashboard!$F$5&lt;=1980,Dashboard!$H$5&gt;=2016))),1,0)</f>
        <v>1</v>
      </c>
      <c r="Q3169" s="0" t="n">
        <f aca="false">J3169*P3169+ROW()*0.00000001</f>
        <v>0.64003169</v>
      </c>
    </row>
    <row r="3170" customFormat="false" ht="15" hidden="false" customHeight="false" outlineLevel="0" collapsed="false">
      <c r="A3170" s="0" t="s">
        <v>2566</v>
      </c>
      <c r="B3170" s="0" t="s">
        <v>76</v>
      </c>
      <c r="C3170" s="0" t="n">
        <v>2004</v>
      </c>
      <c r="D3170" s="0" t="s">
        <v>16</v>
      </c>
      <c r="E3170" s="0" t="s">
        <v>91</v>
      </c>
      <c r="F3170" s="0" t="n">
        <v>0.31</v>
      </c>
      <c r="G3170" s="0" t="n">
        <v>0.24</v>
      </c>
      <c r="H3170" s="0" t="n">
        <v>0</v>
      </c>
      <c r="I3170" s="0" t="n">
        <v>0.08</v>
      </c>
      <c r="J3170" s="0" t="n">
        <v>0.64</v>
      </c>
      <c r="K3170" s="0" t="n">
        <v>63</v>
      </c>
      <c r="L3170" s="0" t="n">
        <v>5.7</v>
      </c>
      <c r="M3170" s="0" t="s">
        <v>36</v>
      </c>
      <c r="N3170" s="0" t="s">
        <v>74</v>
      </c>
      <c r="O3170" s="0" t="s">
        <v>67</v>
      </c>
      <c r="P3170" s="0" t="n">
        <f aca="false">IF(AND(OR(Dashboard!$B$5="All",D3170=Dashboard!$B$5),OR(Dashboard!$D$5="All",N3170=Dashboard!$D$5),OR(AND(C3170&lt;&gt;"",C3170&gt;=Dashboard!$F$5,C3170&lt;=Dashboard!$H$5),AND(C3170="",Dashboard!$F$5&lt;=1980,Dashboard!$H$5&gt;=2016))),1,0)</f>
        <v>1</v>
      </c>
      <c r="Q3170" s="0" t="n">
        <f aca="false">J3170*P3170+ROW()*0.00000001</f>
        <v>0.6400317</v>
      </c>
    </row>
    <row r="3171" customFormat="false" ht="15" hidden="false" customHeight="false" outlineLevel="0" collapsed="false">
      <c r="A3171" s="0" t="s">
        <v>1316</v>
      </c>
      <c r="B3171" s="0" t="s">
        <v>70</v>
      </c>
      <c r="C3171" s="0" t="n">
        <v>2008</v>
      </c>
      <c r="D3171" s="0" t="s">
        <v>56</v>
      </c>
      <c r="E3171" s="0" t="s">
        <v>211</v>
      </c>
      <c r="F3171" s="0" t="n">
        <v>0.31</v>
      </c>
      <c r="G3171" s="0" t="n">
        <v>0.17</v>
      </c>
      <c r="H3171" s="0" t="n">
        <v>0.07</v>
      </c>
      <c r="I3171" s="0" t="n">
        <v>0.08</v>
      </c>
      <c r="J3171" s="0" t="n">
        <v>0.64</v>
      </c>
      <c r="K3171" s="0" t="n">
        <v>67</v>
      </c>
      <c r="L3171" s="0" t="n">
        <v>7</v>
      </c>
      <c r="M3171" s="0" t="s">
        <v>103</v>
      </c>
      <c r="N3171" s="0" t="s">
        <v>74</v>
      </c>
      <c r="O3171" s="0" t="s">
        <v>67</v>
      </c>
      <c r="P3171" s="0" t="n">
        <f aca="false">IF(AND(OR(Dashboard!$B$5="All",D3171=Dashboard!$B$5),OR(Dashboard!$D$5="All",N3171=Dashboard!$D$5),OR(AND(C3171&lt;&gt;"",C3171&gt;=Dashboard!$F$5,C3171&lt;=Dashboard!$H$5),AND(C3171="",Dashboard!$F$5&lt;=1980,Dashboard!$H$5&gt;=2016))),1,0)</f>
        <v>1</v>
      </c>
      <c r="Q3171" s="0" t="n">
        <f aca="false">J3171*P3171+ROW()*0.00000001</f>
        <v>0.64003171</v>
      </c>
    </row>
    <row r="3172" customFormat="false" ht="15" hidden="false" customHeight="false" outlineLevel="0" collapsed="false">
      <c r="A3172" s="0" t="s">
        <v>2567</v>
      </c>
      <c r="B3172" s="0" t="s">
        <v>76</v>
      </c>
      <c r="C3172" s="0" t="n">
        <v>2005</v>
      </c>
      <c r="D3172" s="0" t="s">
        <v>46</v>
      </c>
      <c r="E3172" s="0" t="s">
        <v>91</v>
      </c>
      <c r="F3172" s="0" t="n">
        <v>0.53</v>
      </c>
      <c r="G3172" s="0" t="n">
        <v>0.02</v>
      </c>
      <c r="H3172" s="0" t="n">
        <v>0</v>
      </c>
      <c r="I3172" s="0" t="n">
        <v>0.09</v>
      </c>
      <c r="J3172" s="0" t="n">
        <v>0.63</v>
      </c>
      <c r="K3172" s="0" t="n">
        <v>82</v>
      </c>
      <c r="L3172" s="0" t="n">
        <v>7.3</v>
      </c>
      <c r="M3172" s="0" t="s">
        <v>103</v>
      </c>
      <c r="N3172" s="0" t="s">
        <v>74</v>
      </c>
      <c r="O3172" s="0" t="s">
        <v>42</v>
      </c>
      <c r="P3172" s="0" t="n">
        <f aca="false">IF(AND(OR(Dashboard!$B$5="All",D3172=Dashboard!$B$5),OR(Dashboard!$D$5="All",N3172=Dashboard!$D$5),OR(AND(C3172&lt;&gt;"",C3172&gt;=Dashboard!$F$5,C3172&lt;=Dashboard!$H$5),AND(C3172="",Dashboard!$F$5&lt;=1980,Dashboard!$H$5&gt;=2016))),1,0)</f>
        <v>1</v>
      </c>
      <c r="Q3172" s="0" t="n">
        <f aca="false">J3172*P3172+ROW()*0.00000001</f>
        <v>0.63003172</v>
      </c>
    </row>
    <row r="3173" customFormat="false" ht="15" hidden="false" customHeight="false" outlineLevel="0" collapsed="false">
      <c r="A3173" s="0" t="s">
        <v>2568</v>
      </c>
      <c r="B3173" s="0" t="s">
        <v>117</v>
      </c>
      <c r="C3173" s="0" t="n">
        <v>1997</v>
      </c>
      <c r="D3173" s="0" t="s">
        <v>71</v>
      </c>
      <c r="E3173" s="0" t="s">
        <v>89</v>
      </c>
      <c r="F3173" s="0" t="n">
        <v>0.35</v>
      </c>
      <c r="G3173" s="0" t="n">
        <v>0.24</v>
      </c>
      <c r="H3173" s="0" t="n">
        <v>0</v>
      </c>
      <c r="I3173" s="0" t="n">
        <v>0.04</v>
      </c>
      <c r="J3173" s="0" t="n">
        <v>0.63</v>
      </c>
      <c r="N3173" s="0" t="s">
        <v>74</v>
      </c>
      <c r="P3173" s="0" t="n">
        <f aca="false">IF(AND(OR(Dashboard!$B$5="All",D3173=Dashboard!$B$5),OR(Dashboard!$D$5="All",N3173=Dashboard!$D$5),OR(AND(C3173&lt;&gt;"",C3173&gt;=Dashboard!$F$5,C3173&lt;=Dashboard!$H$5),AND(C3173="",Dashboard!$F$5&lt;=1980,Dashboard!$H$5&gt;=2016))),1,0)</f>
        <v>1</v>
      </c>
      <c r="Q3173" s="0" t="n">
        <f aca="false">J3173*P3173+ROW()*0.00000001</f>
        <v>0.63003173</v>
      </c>
    </row>
    <row r="3174" customFormat="false" ht="15" hidden="false" customHeight="false" outlineLevel="0" collapsed="false">
      <c r="A3174" s="0" t="s">
        <v>883</v>
      </c>
      <c r="B3174" s="0" t="s">
        <v>70</v>
      </c>
      <c r="C3174" s="0" t="n">
        <v>2014</v>
      </c>
      <c r="D3174" s="0" t="s">
        <v>16</v>
      </c>
      <c r="E3174" s="0" t="s">
        <v>89</v>
      </c>
      <c r="F3174" s="0" t="n">
        <v>0.2</v>
      </c>
      <c r="G3174" s="0" t="n">
        <v>0.33</v>
      </c>
      <c r="H3174" s="0" t="n">
        <v>0.01</v>
      </c>
      <c r="I3174" s="0" t="n">
        <v>0.1</v>
      </c>
      <c r="J3174" s="0" t="n">
        <v>0.63</v>
      </c>
      <c r="L3174" s="0" t="n">
        <v>7.2</v>
      </c>
      <c r="M3174" s="0" t="s">
        <v>36</v>
      </c>
      <c r="N3174" s="0" t="s">
        <v>74</v>
      </c>
      <c r="P3174" s="0" t="n">
        <f aca="false">IF(AND(OR(Dashboard!$B$5="All",D3174=Dashboard!$B$5),OR(Dashboard!$D$5="All",N3174=Dashboard!$D$5),OR(AND(C3174&lt;&gt;"",C3174&gt;=Dashboard!$F$5,C3174&lt;=Dashboard!$H$5),AND(C3174="",Dashboard!$F$5&lt;=1980,Dashboard!$H$5&gt;=2016))),1,0)</f>
        <v>1</v>
      </c>
      <c r="Q3174" s="0" t="n">
        <f aca="false">J3174*P3174+ROW()*0.00000001</f>
        <v>0.63003174</v>
      </c>
    </row>
    <row r="3175" customFormat="false" ht="15" hidden="false" customHeight="false" outlineLevel="0" collapsed="false">
      <c r="A3175" s="0" t="s">
        <v>2569</v>
      </c>
      <c r="B3175" s="0" t="s">
        <v>76</v>
      </c>
      <c r="C3175" s="0" t="n">
        <v>2009</v>
      </c>
      <c r="D3175" s="0" t="s">
        <v>52</v>
      </c>
      <c r="E3175" s="0" t="s">
        <v>89</v>
      </c>
      <c r="F3175" s="0" t="n">
        <v>0.08</v>
      </c>
      <c r="G3175" s="0" t="n">
        <v>0.12</v>
      </c>
      <c r="H3175" s="0" t="n">
        <v>0</v>
      </c>
      <c r="I3175" s="0" t="n">
        <v>0.44</v>
      </c>
      <c r="J3175" s="0" t="n">
        <v>0.63</v>
      </c>
      <c r="K3175" s="0" t="n">
        <v>73</v>
      </c>
      <c r="M3175" s="0" t="s">
        <v>103</v>
      </c>
      <c r="N3175" s="0" t="s">
        <v>74</v>
      </c>
      <c r="O3175" s="0" t="s">
        <v>37</v>
      </c>
      <c r="P3175" s="0" t="n">
        <f aca="false">IF(AND(OR(Dashboard!$B$5="All",D3175=Dashboard!$B$5),OR(Dashboard!$D$5="All",N3175=Dashboard!$D$5),OR(AND(C3175&lt;&gt;"",C3175&gt;=Dashboard!$F$5,C3175&lt;=Dashboard!$H$5),AND(C3175="",Dashboard!$F$5&lt;=1980,Dashboard!$H$5&gt;=2016))),1,0)</f>
        <v>1</v>
      </c>
      <c r="Q3175" s="0" t="n">
        <f aca="false">J3175*P3175+ROW()*0.00000001</f>
        <v>0.63003175</v>
      </c>
    </row>
    <row r="3176" customFormat="false" ht="15" hidden="false" customHeight="false" outlineLevel="0" collapsed="false">
      <c r="A3176" s="0" t="s">
        <v>594</v>
      </c>
      <c r="B3176" s="0" t="s">
        <v>64</v>
      </c>
      <c r="C3176" s="0" t="n">
        <v>2006</v>
      </c>
      <c r="D3176" s="0" t="s">
        <v>71</v>
      </c>
      <c r="E3176" s="0" t="s">
        <v>234</v>
      </c>
      <c r="F3176" s="0" t="n">
        <v>0.55</v>
      </c>
      <c r="G3176" s="0" t="n">
        <v>0.03</v>
      </c>
      <c r="H3176" s="0" t="n">
        <v>0</v>
      </c>
      <c r="I3176" s="0" t="n">
        <v>0.05</v>
      </c>
      <c r="J3176" s="0" t="n">
        <v>0.63</v>
      </c>
      <c r="K3176" s="0" t="n">
        <v>81</v>
      </c>
      <c r="L3176" s="0" t="n">
        <v>8</v>
      </c>
      <c r="M3176" s="0" t="s">
        <v>125</v>
      </c>
      <c r="N3176" s="0" t="s">
        <v>66</v>
      </c>
      <c r="O3176" s="0" t="s">
        <v>42</v>
      </c>
      <c r="P3176" s="0" t="n">
        <f aca="false">IF(AND(OR(Dashboard!$B$5="All",D3176=Dashboard!$B$5),OR(Dashboard!$D$5="All",N3176=Dashboard!$D$5),OR(AND(C3176&lt;&gt;"",C3176&gt;=Dashboard!$F$5,C3176&lt;=Dashboard!$H$5),AND(C3176="",Dashboard!$F$5&lt;=1980,Dashboard!$H$5&gt;=2016))),1,0)</f>
        <v>1</v>
      </c>
      <c r="Q3176" s="0" t="n">
        <f aca="false">J3176*P3176+ROW()*0.00000001</f>
        <v>0.63003176</v>
      </c>
    </row>
    <row r="3177" customFormat="false" ht="15" hidden="false" customHeight="false" outlineLevel="0" collapsed="false">
      <c r="A3177" s="0" t="s">
        <v>2570</v>
      </c>
      <c r="B3177" s="0" t="s">
        <v>33</v>
      </c>
      <c r="C3177" s="0" t="n">
        <v>2010</v>
      </c>
      <c r="D3177" s="0" t="s">
        <v>52</v>
      </c>
      <c r="E3177" s="0" t="s">
        <v>487</v>
      </c>
      <c r="F3177" s="0" t="n">
        <v>0.48</v>
      </c>
      <c r="G3177" s="0" t="n">
        <v>0.1</v>
      </c>
      <c r="H3177" s="0" t="n">
        <v>0</v>
      </c>
      <c r="I3177" s="0" t="n">
        <v>0.04</v>
      </c>
      <c r="J3177" s="0" t="n">
        <v>0.63</v>
      </c>
      <c r="M3177" s="0" t="s">
        <v>36</v>
      </c>
      <c r="N3177" s="0" t="s">
        <v>35</v>
      </c>
      <c r="P3177" s="0" t="n">
        <f aca="false">IF(AND(OR(Dashboard!$B$5="All",D3177=Dashboard!$B$5),OR(Dashboard!$D$5="All",N3177=Dashboard!$D$5),OR(AND(C3177&lt;&gt;"",C3177&gt;=Dashboard!$F$5,C3177&lt;=Dashboard!$H$5),AND(C3177="",Dashboard!$F$5&lt;=1980,Dashboard!$H$5&gt;=2016))),1,0)</f>
        <v>1</v>
      </c>
      <c r="Q3177" s="0" t="n">
        <f aca="false">J3177*P3177+ROW()*0.00000001</f>
        <v>0.63003177</v>
      </c>
    </row>
    <row r="3178" customFormat="false" ht="15" hidden="false" customHeight="false" outlineLevel="0" collapsed="false">
      <c r="A3178" s="0" t="s">
        <v>2571</v>
      </c>
      <c r="B3178" s="0" t="s">
        <v>97</v>
      </c>
      <c r="C3178" s="0" t="n">
        <v>2016</v>
      </c>
      <c r="D3178" s="0" t="s">
        <v>46</v>
      </c>
      <c r="E3178" s="0" t="s">
        <v>157</v>
      </c>
      <c r="F3178" s="0" t="n">
        <v>0</v>
      </c>
      <c r="G3178" s="0" t="n">
        <v>0</v>
      </c>
      <c r="H3178" s="0" t="n">
        <v>0.63</v>
      </c>
      <c r="I3178" s="0" t="n">
        <v>0</v>
      </c>
      <c r="J3178" s="0" t="n">
        <v>0.63</v>
      </c>
      <c r="N3178" s="0" t="s">
        <v>35</v>
      </c>
      <c r="P3178" s="0" t="n">
        <f aca="false">IF(AND(OR(Dashboard!$B$5="All",D3178=Dashboard!$B$5),OR(Dashboard!$D$5="All",N3178=Dashboard!$D$5),OR(AND(C3178&lt;&gt;"",C3178&gt;=Dashboard!$F$5,C3178&lt;=Dashboard!$H$5),AND(C3178="",Dashboard!$F$5&lt;=1980,Dashboard!$H$5&gt;=2016))),1,0)</f>
        <v>1</v>
      </c>
      <c r="Q3178" s="0" t="n">
        <f aca="false">J3178*P3178+ROW()*0.00000001</f>
        <v>0.63003178</v>
      </c>
    </row>
    <row r="3179" customFormat="false" ht="15" hidden="false" customHeight="false" outlineLevel="0" collapsed="false">
      <c r="A3179" s="0" t="s">
        <v>1991</v>
      </c>
      <c r="B3179" s="0" t="s">
        <v>33</v>
      </c>
      <c r="C3179" s="0" t="n">
        <v>2010</v>
      </c>
      <c r="D3179" s="0" t="s">
        <v>52</v>
      </c>
      <c r="E3179" s="0" t="s">
        <v>481</v>
      </c>
      <c r="F3179" s="0" t="n">
        <v>0.53</v>
      </c>
      <c r="G3179" s="0" t="n">
        <v>0.06</v>
      </c>
      <c r="H3179" s="0" t="n">
        <v>0</v>
      </c>
      <c r="I3179" s="0" t="n">
        <v>0.04</v>
      </c>
      <c r="J3179" s="0" t="n">
        <v>0.63</v>
      </c>
      <c r="K3179" s="0" t="n">
        <v>91</v>
      </c>
      <c r="L3179" s="0" t="n">
        <v>6.9</v>
      </c>
      <c r="M3179" s="0" t="s">
        <v>103</v>
      </c>
      <c r="N3179" s="0" t="s">
        <v>35</v>
      </c>
      <c r="O3179" s="0" t="s">
        <v>60</v>
      </c>
      <c r="P3179" s="0" t="n">
        <f aca="false">IF(AND(OR(Dashboard!$B$5="All",D3179=Dashboard!$B$5),OR(Dashboard!$D$5="All",N3179=Dashboard!$D$5),OR(AND(C3179&lt;&gt;"",C3179&gt;=Dashboard!$F$5,C3179&lt;=Dashboard!$H$5),AND(C3179="",Dashboard!$F$5&lt;=1980,Dashboard!$H$5&gt;=2016))),1,0)</f>
        <v>1</v>
      </c>
      <c r="Q3179" s="0" t="n">
        <f aca="false">J3179*P3179+ROW()*0.00000001</f>
        <v>0.63003179</v>
      </c>
    </row>
    <row r="3180" customFormat="false" ht="15" hidden="false" customHeight="false" outlineLevel="0" collapsed="false">
      <c r="A3180" s="0" t="s">
        <v>1609</v>
      </c>
      <c r="B3180" s="0" t="s">
        <v>152</v>
      </c>
      <c r="C3180" s="0" t="n">
        <v>2011</v>
      </c>
      <c r="D3180" s="0" t="s">
        <v>71</v>
      </c>
      <c r="E3180" s="0" t="s">
        <v>142</v>
      </c>
      <c r="F3180" s="0" t="n">
        <v>0.23</v>
      </c>
      <c r="G3180" s="0" t="n">
        <v>0.33</v>
      </c>
      <c r="H3180" s="0" t="n">
        <v>0</v>
      </c>
      <c r="I3180" s="0" t="n">
        <v>0.08</v>
      </c>
      <c r="J3180" s="0" t="n">
        <v>0.63</v>
      </c>
      <c r="K3180" s="0" t="n">
        <v>82</v>
      </c>
      <c r="L3180" s="0" t="n">
        <v>4.5</v>
      </c>
      <c r="M3180" s="0" t="s">
        <v>73</v>
      </c>
      <c r="N3180" s="0" t="s">
        <v>152</v>
      </c>
      <c r="O3180" s="0" t="s">
        <v>42</v>
      </c>
      <c r="P3180" s="0" t="n">
        <f aca="false">IF(AND(OR(Dashboard!$B$5="All",D3180=Dashboard!$B$5),OR(Dashboard!$D$5="All",N3180=Dashboard!$D$5),OR(AND(C3180&lt;&gt;"",C3180&gt;=Dashboard!$F$5,C3180&lt;=Dashboard!$H$5),AND(C3180="",Dashboard!$F$5&lt;=1980,Dashboard!$H$5&gt;=2016))),1,0)</f>
        <v>1</v>
      </c>
      <c r="Q3180" s="0" t="n">
        <f aca="false">J3180*P3180+ROW()*0.00000001</f>
        <v>0.6300318</v>
      </c>
    </row>
    <row r="3181" customFormat="false" ht="15" hidden="false" customHeight="false" outlineLevel="0" collapsed="false">
      <c r="A3181" s="0" t="s">
        <v>2572</v>
      </c>
      <c r="B3181" s="0" t="s">
        <v>144</v>
      </c>
      <c r="C3181" s="0" t="n">
        <v>2001</v>
      </c>
      <c r="D3181" s="0" t="s">
        <v>34</v>
      </c>
      <c r="E3181" s="0" t="s">
        <v>91</v>
      </c>
      <c r="F3181" s="0" t="n">
        <v>0.41</v>
      </c>
      <c r="G3181" s="0" t="n">
        <v>0.19</v>
      </c>
      <c r="H3181" s="0" t="n">
        <v>0</v>
      </c>
      <c r="I3181" s="0" t="n">
        <v>0.03</v>
      </c>
      <c r="J3181" s="0" t="n">
        <v>0.63</v>
      </c>
      <c r="K3181" s="0" t="n">
        <v>78</v>
      </c>
      <c r="L3181" s="0" t="n">
        <v>8.8</v>
      </c>
      <c r="M3181" s="0" t="s">
        <v>103</v>
      </c>
      <c r="N3181" s="0" t="s">
        <v>66</v>
      </c>
      <c r="O3181" s="0" t="s">
        <v>37</v>
      </c>
      <c r="P3181" s="0" t="n">
        <f aca="false">IF(AND(OR(Dashboard!$B$5="All",D3181=Dashboard!$B$5),OR(Dashboard!$D$5="All",N3181=Dashboard!$D$5),OR(AND(C3181&lt;&gt;"",C3181&gt;=Dashboard!$F$5,C3181&lt;=Dashboard!$H$5),AND(C3181="",Dashboard!$F$5&lt;=1980,Dashboard!$H$5&gt;=2016))),1,0)</f>
        <v>1</v>
      </c>
      <c r="Q3181" s="0" t="n">
        <f aca="false">J3181*P3181+ROW()*0.00000001</f>
        <v>0.63003181</v>
      </c>
    </row>
    <row r="3182" customFormat="false" ht="15" hidden="false" customHeight="false" outlineLevel="0" collapsed="false">
      <c r="A3182" s="0" t="s">
        <v>2324</v>
      </c>
      <c r="B3182" s="0" t="s">
        <v>70</v>
      </c>
      <c r="C3182" s="0" t="n">
        <v>2007</v>
      </c>
      <c r="D3182" s="0" t="s">
        <v>34</v>
      </c>
      <c r="E3182" s="0" t="s">
        <v>142</v>
      </c>
      <c r="F3182" s="0" t="n">
        <v>0.56</v>
      </c>
      <c r="G3182" s="0" t="n">
        <v>0.02</v>
      </c>
      <c r="H3182" s="0" t="n">
        <v>0.01</v>
      </c>
      <c r="I3182" s="0" t="n">
        <v>0.05</v>
      </c>
      <c r="J3182" s="0" t="n">
        <v>0.63</v>
      </c>
      <c r="K3182" s="0" t="n">
        <v>73</v>
      </c>
      <c r="L3182" s="0" t="n">
        <v>6.8</v>
      </c>
      <c r="M3182" s="0" t="s">
        <v>36</v>
      </c>
      <c r="N3182" s="0" t="s">
        <v>74</v>
      </c>
      <c r="O3182" s="0" t="s">
        <v>37</v>
      </c>
      <c r="P3182" s="0" t="n">
        <f aca="false">IF(AND(OR(Dashboard!$B$5="All",D3182=Dashboard!$B$5),OR(Dashboard!$D$5="All",N3182=Dashboard!$D$5),OR(AND(C3182&lt;&gt;"",C3182&gt;=Dashboard!$F$5,C3182&lt;=Dashboard!$H$5),AND(C3182="",Dashboard!$F$5&lt;=1980,Dashboard!$H$5&gt;=2016))),1,0)</f>
        <v>1</v>
      </c>
      <c r="Q3182" s="0" t="n">
        <f aca="false">J3182*P3182+ROW()*0.00000001</f>
        <v>0.63003182</v>
      </c>
    </row>
    <row r="3183" customFormat="false" ht="15" hidden="false" customHeight="false" outlineLevel="0" collapsed="false">
      <c r="A3183" s="0" t="s">
        <v>797</v>
      </c>
      <c r="B3183" s="0" t="s">
        <v>117</v>
      </c>
      <c r="C3183" s="0" t="n">
        <v>1999</v>
      </c>
      <c r="D3183" s="0" t="s">
        <v>246</v>
      </c>
      <c r="E3183" s="0" t="s">
        <v>142</v>
      </c>
      <c r="F3183" s="0" t="n">
        <v>0.35</v>
      </c>
      <c r="G3183" s="0" t="n">
        <v>0.24</v>
      </c>
      <c r="H3183" s="0" t="n">
        <v>0</v>
      </c>
      <c r="I3183" s="0" t="n">
        <v>0.04</v>
      </c>
      <c r="J3183" s="0" t="n">
        <v>0.63</v>
      </c>
      <c r="N3183" s="0" t="s">
        <v>74</v>
      </c>
      <c r="P3183" s="0" t="n">
        <f aca="false">IF(AND(OR(Dashboard!$B$5="All",D3183=Dashboard!$B$5),OR(Dashboard!$D$5="All",N3183=Dashboard!$D$5),OR(AND(C3183&lt;&gt;"",C3183&gt;=Dashboard!$F$5,C3183&lt;=Dashboard!$H$5),AND(C3183="",Dashboard!$F$5&lt;=1980,Dashboard!$H$5&gt;=2016))),1,0)</f>
        <v>1</v>
      </c>
      <c r="Q3183" s="0" t="n">
        <f aca="false">J3183*P3183+ROW()*0.00000001</f>
        <v>0.63003183</v>
      </c>
    </row>
    <row r="3184" customFormat="false" ht="15" hidden="false" customHeight="false" outlineLevel="0" collapsed="false">
      <c r="A3184" s="0" t="s">
        <v>443</v>
      </c>
      <c r="B3184" s="0" t="s">
        <v>144</v>
      </c>
      <c r="C3184" s="0" t="n">
        <v>2002</v>
      </c>
      <c r="D3184" s="0" t="s">
        <v>34</v>
      </c>
      <c r="E3184" s="0" t="s">
        <v>142</v>
      </c>
      <c r="F3184" s="0" t="n">
        <v>0.2</v>
      </c>
      <c r="G3184" s="0" t="n">
        <v>0.4</v>
      </c>
      <c r="H3184" s="0" t="n">
        <v>0</v>
      </c>
      <c r="I3184" s="0" t="n">
        <v>0.04</v>
      </c>
      <c r="J3184" s="0" t="n">
        <v>0.63</v>
      </c>
      <c r="K3184" s="0" t="n">
        <v>88</v>
      </c>
      <c r="L3184" s="0" t="n">
        <v>7.7</v>
      </c>
      <c r="M3184" s="0" t="s">
        <v>36</v>
      </c>
      <c r="N3184" s="0" t="s">
        <v>66</v>
      </c>
      <c r="O3184" s="0" t="s">
        <v>42</v>
      </c>
      <c r="P3184" s="0" t="n">
        <f aca="false">IF(AND(OR(Dashboard!$B$5="All",D3184=Dashboard!$B$5),OR(Dashboard!$D$5="All",N3184=Dashboard!$D$5),OR(AND(C3184&lt;&gt;"",C3184&gt;=Dashboard!$F$5,C3184&lt;=Dashboard!$H$5),AND(C3184="",Dashboard!$F$5&lt;=1980,Dashboard!$H$5&gt;=2016))),1,0)</f>
        <v>1</v>
      </c>
      <c r="Q3184" s="0" t="n">
        <f aca="false">J3184*P3184+ROW()*0.00000001</f>
        <v>0.63003184</v>
      </c>
    </row>
    <row r="3185" customFormat="false" ht="15" hidden="false" customHeight="false" outlineLevel="0" collapsed="false">
      <c r="A3185" s="0" t="s">
        <v>2573</v>
      </c>
      <c r="B3185" s="0" t="s">
        <v>97</v>
      </c>
      <c r="C3185" s="0" t="n">
        <v>2012</v>
      </c>
      <c r="D3185" s="0" t="s">
        <v>52</v>
      </c>
      <c r="E3185" s="0" t="s">
        <v>328</v>
      </c>
      <c r="F3185" s="0" t="n">
        <v>0</v>
      </c>
      <c r="G3185" s="0" t="n">
        <v>0</v>
      </c>
      <c r="H3185" s="0" t="n">
        <v>0.63</v>
      </c>
      <c r="I3185" s="0" t="n">
        <v>0</v>
      </c>
      <c r="J3185" s="0" t="n">
        <v>0.63</v>
      </c>
      <c r="N3185" s="0" t="s">
        <v>35</v>
      </c>
      <c r="P3185" s="0" t="n">
        <f aca="false">IF(AND(OR(Dashboard!$B$5="All",D3185=Dashboard!$B$5),OR(Dashboard!$D$5="All",N3185=Dashboard!$D$5),OR(AND(C3185&lt;&gt;"",C3185&gt;=Dashboard!$F$5,C3185&lt;=Dashboard!$H$5),AND(C3185="",Dashboard!$F$5&lt;=1980,Dashboard!$H$5&gt;=2016))),1,0)</f>
        <v>1</v>
      </c>
      <c r="Q3185" s="0" t="n">
        <f aca="false">J3185*P3185+ROW()*0.00000001</f>
        <v>0.63003185</v>
      </c>
    </row>
    <row r="3186" customFormat="false" ht="15" hidden="false" customHeight="false" outlineLevel="0" collapsed="false">
      <c r="A3186" s="0" t="s">
        <v>2274</v>
      </c>
      <c r="B3186" s="0" t="s">
        <v>64</v>
      </c>
      <c r="C3186" s="0" t="n">
        <v>2009</v>
      </c>
      <c r="D3186" s="0" t="s">
        <v>71</v>
      </c>
      <c r="E3186" s="0" t="s">
        <v>142</v>
      </c>
      <c r="F3186" s="0" t="n">
        <v>0.37</v>
      </c>
      <c r="G3186" s="0" t="n">
        <v>0.2</v>
      </c>
      <c r="H3186" s="0" t="n">
        <v>0</v>
      </c>
      <c r="I3186" s="0" t="n">
        <v>0.06</v>
      </c>
      <c r="J3186" s="0" t="n">
        <v>0.63</v>
      </c>
      <c r="K3186" s="0" t="n">
        <v>55</v>
      </c>
      <c r="L3186" s="0" t="n">
        <v>7</v>
      </c>
      <c r="M3186" s="0" t="s">
        <v>103</v>
      </c>
      <c r="N3186" s="0" t="s">
        <v>66</v>
      </c>
      <c r="O3186" s="0" t="s">
        <v>53</v>
      </c>
      <c r="P3186" s="0" t="n">
        <f aca="false">IF(AND(OR(Dashboard!$B$5="All",D3186=Dashboard!$B$5),OR(Dashboard!$D$5="All",N3186=Dashboard!$D$5),OR(AND(C3186&lt;&gt;"",C3186&gt;=Dashboard!$F$5,C3186&lt;=Dashboard!$H$5),AND(C3186="",Dashboard!$F$5&lt;=1980,Dashboard!$H$5&gt;=2016))),1,0)</f>
        <v>1</v>
      </c>
      <c r="Q3186" s="0" t="n">
        <f aca="false">J3186*P3186+ROW()*0.00000001</f>
        <v>0.63003186</v>
      </c>
    </row>
    <row r="3187" customFormat="false" ht="15" hidden="false" customHeight="false" outlineLevel="0" collapsed="false">
      <c r="A3187" s="0" t="s">
        <v>358</v>
      </c>
      <c r="B3187" s="0" t="s">
        <v>152</v>
      </c>
      <c r="C3187" s="0" t="n">
        <v>2014</v>
      </c>
      <c r="D3187" s="0" t="s">
        <v>56</v>
      </c>
      <c r="E3187" s="0" t="s">
        <v>124</v>
      </c>
      <c r="F3187" s="0" t="n">
        <v>0.15</v>
      </c>
      <c r="G3187" s="0" t="n">
        <v>0.44</v>
      </c>
      <c r="H3187" s="0" t="n">
        <v>0</v>
      </c>
      <c r="I3187" s="0" t="n">
        <v>0.04</v>
      </c>
      <c r="J3187" s="0" t="n">
        <v>0.63</v>
      </c>
      <c r="K3187" s="0" t="n">
        <v>80</v>
      </c>
      <c r="L3187" s="0" t="n">
        <v>6.7</v>
      </c>
      <c r="M3187" s="0" t="s">
        <v>73</v>
      </c>
      <c r="N3187" s="0" t="s">
        <v>152</v>
      </c>
      <c r="O3187" s="0" t="s">
        <v>37</v>
      </c>
      <c r="P3187" s="0" t="n">
        <f aca="false">IF(AND(OR(Dashboard!$B$5="All",D3187=Dashboard!$B$5),OR(Dashboard!$D$5="All",N3187=Dashboard!$D$5),OR(AND(C3187&lt;&gt;"",C3187&gt;=Dashboard!$F$5,C3187&lt;=Dashboard!$H$5),AND(C3187="",Dashboard!$F$5&lt;=1980,Dashboard!$H$5&gt;=2016))),1,0)</f>
        <v>1</v>
      </c>
      <c r="Q3187" s="0" t="n">
        <f aca="false">J3187*P3187+ROW()*0.00000001</f>
        <v>0.63003187</v>
      </c>
    </row>
    <row r="3188" customFormat="false" ht="15" hidden="false" customHeight="false" outlineLevel="0" collapsed="false">
      <c r="A3188" s="0" t="s">
        <v>2574</v>
      </c>
      <c r="B3188" s="0" t="s">
        <v>76</v>
      </c>
      <c r="D3188" s="0" t="s">
        <v>46</v>
      </c>
      <c r="E3188" s="0" t="s">
        <v>211</v>
      </c>
      <c r="F3188" s="0" t="n">
        <v>0</v>
      </c>
      <c r="G3188" s="0" t="n">
        <v>0</v>
      </c>
      <c r="H3188" s="0" t="n">
        <v>0.63</v>
      </c>
      <c r="I3188" s="0" t="n">
        <v>0</v>
      </c>
      <c r="J3188" s="0" t="n">
        <v>0.63</v>
      </c>
      <c r="N3188" s="0" t="s">
        <v>74</v>
      </c>
      <c r="P3188" s="0" t="n">
        <f aca="false">IF(AND(OR(Dashboard!$B$5="All",D3188=Dashboard!$B$5),OR(Dashboard!$D$5="All",N3188=Dashboard!$D$5),OR(AND(C3188&lt;&gt;"",C3188&gt;=Dashboard!$F$5,C3188&lt;=Dashboard!$H$5),AND(C3188="",Dashboard!$F$5&lt;=1980,Dashboard!$H$5&gt;=2016))),1,0)</f>
        <v>1</v>
      </c>
      <c r="Q3188" s="0" t="n">
        <f aca="false">J3188*P3188+ROW()*0.00000001</f>
        <v>0.63003188</v>
      </c>
    </row>
    <row r="3189" customFormat="false" ht="15" hidden="false" customHeight="false" outlineLevel="0" collapsed="false">
      <c r="A3189" s="0" t="s">
        <v>2575</v>
      </c>
      <c r="B3189" s="0" t="s">
        <v>76</v>
      </c>
      <c r="C3189" s="0" t="n">
        <v>2005</v>
      </c>
      <c r="D3189" s="0" t="s">
        <v>41</v>
      </c>
      <c r="E3189" s="0" t="s">
        <v>142</v>
      </c>
      <c r="F3189" s="0" t="n">
        <v>0.53</v>
      </c>
      <c r="G3189" s="0" t="n">
        <v>0.02</v>
      </c>
      <c r="H3189" s="0" t="n">
        <v>0</v>
      </c>
      <c r="I3189" s="0" t="n">
        <v>0.09</v>
      </c>
      <c r="J3189" s="0" t="n">
        <v>0.63</v>
      </c>
      <c r="K3189" s="0" t="n">
        <v>78</v>
      </c>
      <c r="L3189" s="0" t="n">
        <v>7.7</v>
      </c>
      <c r="M3189" s="0" t="s">
        <v>36</v>
      </c>
      <c r="N3189" s="0" t="s">
        <v>74</v>
      </c>
      <c r="O3189" s="0" t="s">
        <v>37</v>
      </c>
      <c r="P3189" s="0" t="n">
        <f aca="false">IF(AND(OR(Dashboard!$B$5="All",D3189=Dashboard!$B$5),OR(Dashboard!$D$5="All",N3189=Dashboard!$D$5),OR(AND(C3189&lt;&gt;"",C3189&gt;=Dashboard!$F$5,C3189&lt;=Dashboard!$H$5),AND(C3189="",Dashboard!$F$5&lt;=1980,Dashboard!$H$5&gt;=2016))),1,0)</f>
        <v>1</v>
      </c>
      <c r="Q3189" s="0" t="n">
        <f aca="false">J3189*P3189+ROW()*0.00000001</f>
        <v>0.63003189</v>
      </c>
    </row>
    <row r="3190" customFormat="false" ht="15" hidden="false" customHeight="false" outlineLevel="0" collapsed="false">
      <c r="A3190" s="0" t="s">
        <v>2576</v>
      </c>
      <c r="B3190" s="0" t="s">
        <v>85</v>
      </c>
      <c r="C3190" s="0" t="n">
        <v>2004</v>
      </c>
      <c r="D3190" s="0" t="s">
        <v>58</v>
      </c>
      <c r="E3190" s="0" t="s">
        <v>124</v>
      </c>
      <c r="F3190" s="0" t="n">
        <v>0.45</v>
      </c>
      <c r="G3190" s="0" t="n">
        <v>0.17</v>
      </c>
      <c r="H3190" s="0" t="n">
        <v>0</v>
      </c>
      <c r="I3190" s="0" t="n">
        <v>0.01</v>
      </c>
      <c r="J3190" s="0" t="n">
        <v>0.63</v>
      </c>
      <c r="N3190" s="0" t="s">
        <v>35</v>
      </c>
      <c r="P3190" s="0" t="n">
        <f aca="false">IF(AND(OR(Dashboard!$B$5="All",D3190=Dashboard!$B$5),OR(Dashboard!$D$5="All",N3190=Dashboard!$D$5),OR(AND(C3190&lt;&gt;"",C3190&gt;=Dashboard!$F$5,C3190&lt;=Dashboard!$H$5),AND(C3190="",Dashboard!$F$5&lt;=1980,Dashboard!$H$5&gt;=2016))),1,0)</f>
        <v>1</v>
      </c>
      <c r="Q3190" s="0" t="n">
        <f aca="false">J3190*P3190+ROW()*0.00000001</f>
        <v>0.6300319</v>
      </c>
    </row>
    <row r="3191" customFormat="false" ht="15" hidden="false" customHeight="false" outlineLevel="0" collapsed="false">
      <c r="A3191" s="0" t="s">
        <v>567</v>
      </c>
      <c r="B3191" s="0" t="s">
        <v>108</v>
      </c>
      <c r="C3191" s="0" t="n">
        <v>1998</v>
      </c>
      <c r="D3191" s="0" t="s">
        <v>16</v>
      </c>
      <c r="E3191" s="0" t="s">
        <v>91</v>
      </c>
      <c r="F3191" s="0" t="n">
        <v>0.49</v>
      </c>
      <c r="G3191" s="0" t="n">
        <v>0.13</v>
      </c>
      <c r="H3191" s="0" t="n">
        <v>0</v>
      </c>
      <c r="I3191" s="0" t="n">
        <v>0.01</v>
      </c>
      <c r="J3191" s="0" t="n">
        <v>0.63</v>
      </c>
      <c r="N3191" s="0" t="s">
        <v>35</v>
      </c>
      <c r="P3191" s="0" t="n">
        <f aca="false">IF(AND(OR(Dashboard!$B$5="All",D3191=Dashboard!$B$5),OR(Dashboard!$D$5="All",N3191=Dashboard!$D$5),OR(AND(C3191&lt;&gt;"",C3191&gt;=Dashboard!$F$5,C3191&lt;=Dashboard!$H$5),AND(C3191="",Dashboard!$F$5&lt;=1980,Dashboard!$H$5&gt;=2016))),1,0)</f>
        <v>1</v>
      </c>
      <c r="Q3191" s="0" t="n">
        <f aca="false">J3191*P3191+ROW()*0.00000001</f>
        <v>0.63003191</v>
      </c>
    </row>
    <row r="3192" customFormat="false" ht="15" hidden="false" customHeight="false" outlineLevel="0" collapsed="false">
      <c r="A3192" s="0" t="s">
        <v>2577</v>
      </c>
      <c r="B3192" s="0" t="s">
        <v>78</v>
      </c>
      <c r="C3192" s="0" t="n">
        <v>1991</v>
      </c>
      <c r="D3192" s="0" t="s">
        <v>16</v>
      </c>
      <c r="E3192" s="0" t="s">
        <v>220</v>
      </c>
      <c r="F3192" s="0" t="n">
        <v>0.32</v>
      </c>
      <c r="G3192" s="0" t="n">
        <v>0.05</v>
      </c>
      <c r="H3192" s="0" t="n">
        <v>0.25</v>
      </c>
      <c r="I3192" s="0" t="n">
        <v>0.01</v>
      </c>
      <c r="J3192" s="0" t="n">
        <v>0.63</v>
      </c>
      <c r="N3192" s="0" t="s">
        <v>35</v>
      </c>
      <c r="P3192" s="0" t="n">
        <f aca="false">IF(AND(OR(Dashboard!$B$5="All",D3192=Dashboard!$B$5),OR(Dashboard!$D$5="All",N3192=Dashboard!$D$5),OR(AND(C3192&lt;&gt;"",C3192&gt;=Dashboard!$F$5,C3192&lt;=Dashboard!$H$5),AND(C3192="",Dashboard!$F$5&lt;=1980,Dashboard!$H$5&gt;=2016))),1,0)</f>
        <v>1</v>
      </c>
      <c r="Q3192" s="0" t="n">
        <f aca="false">J3192*P3192+ROW()*0.00000001</f>
        <v>0.63003192</v>
      </c>
    </row>
    <row r="3193" customFormat="false" ht="15" hidden="false" customHeight="false" outlineLevel="0" collapsed="false">
      <c r="A3193" s="0" t="s">
        <v>2439</v>
      </c>
      <c r="B3193" s="0" t="s">
        <v>164</v>
      </c>
      <c r="C3193" s="0" t="n">
        <v>2008</v>
      </c>
      <c r="D3193" s="0" t="s">
        <v>71</v>
      </c>
      <c r="E3193" s="0" t="s">
        <v>154</v>
      </c>
      <c r="F3193" s="0" t="n">
        <v>0.46</v>
      </c>
      <c r="G3193" s="0" t="n">
        <v>0.09</v>
      </c>
      <c r="H3193" s="0" t="n">
        <v>0</v>
      </c>
      <c r="I3193" s="0" t="n">
        <v>0.09</v>
      </c>
      <c r="J3193" s="0" t="n">
        <v>0.63</v>
      </c>
      <c r="K3193" s="0" t="n">
        <v>44</v>
      </c>
      <c r="L3193" s="0" t="n">
        <v>6.5</v>
      </c>
      <c r="M3193" s="0" t="s">
        <v>103</v>
      </c>
      <c r="N3193" s="0" t="s">
        <v>74</v>
      </c>
      <c r="O3193" s="0" t="s">
        <v>177</v>
      </c>
      <c r="P3193" s="0" t="n">
        <f aca="false">IF(AND(OR(Dashboard!$B$5="All",D3193=Dashboard!$B$5),OR(Dashboard!$D$5="All",N3193=Dashboard!$D$5),OR(AND(C3193&lt;&gt;"",C3193&gt;=Dashboard!$F$5,C3193&lt;=Dashboard!$H$5),AND(C3193="",Dashboard!$F$5&lt;=1980,Dashboard!$H$5&gt;=2016))),1,0)</f>
        <v>1</v>
      </c>
      <c r="Q3193" s="0" t="n">
        <f aca="false">J3193*P3193+ROW()*0.00000001</f>
        <v>0.63003193</v>
      </c>
    </row>
    <row r="3194" customFormat="false" ht="15" hidden="false" customHeight="false" outlineLevel="0" collapsed="false">
      <c r="A3194" s="0" t="s">
        <v>2578</v>
      </c>
      <c r="B3194" s="0" t="s">
        <v>70</v>
      </c>
      <c r="C3194" s="0" t="n">
        <v>2010</v>
      </c>
      <c r="D3194" s="0" t="s">
        <v>46</v>
      </c>
      <c r="E3194" s="0" t="s">
        <v>89</v>
      </c>
      <c r="F3194" s="0" t="n">
        <v>0.23</v>
      </c>
      <c r="G3194" s="0" t="n">
        <v>0.09</v>
      </c>
      <c r="H3194" s="0" t="n">
        <v>0.27</v>
      </c>
      <c r="I3194" s="0" t="n">
        <v>0.04</v>
      </c>
      <c r="J3194" s="0" t="n">
        <v>0.63</v>
      </c>
      <c r="K3194" s="0" t="n">
        <v>60</v>
      </c>
      <c r="L3194" s="0" t="n">
        <v>7.1</v>
      </c>
      <c r="M3194" s="0" t="s">
        <v>103</v>
      </c>
      <c r="N3194" s="0" t="s">
        <v>74</v>
      </c>
      <c r="O3194" s="0" t="s">
        <v>53</v>
      </c>
      <c r="P3194" s="0" t="n">
        <f aca="false">IF(AND(OR(Dashboard!$B$5="All",D3194=Dashboard!$B$5),OR(Dashboard!$D$5="All",N3194=Dashboard!$D$5),OR(AND(C3194&lt;&gt;"",C3194&gt;=Dashboard!$F$5,C3194&lt;=Dashboard!$H$5),AND(C3194="",Dashboard!$F$5&lt;=1980,Dashboard!$H$5&gt;=2016))),1,0)</f>
        <v>1</v>
      </c>
      <c r="Q3194" s="0" t="n">
        <f aca="false">J3194*P3194+ROW()*0.00000001</f>
        <v>0.63003194</v>
      </c>
    </row>
    <row r="3195" customFormat="false" ht="15" hidden="false" customHeight="false" outlineLevel="0" collapsed="false">
      <c r="A3195" s="0" t="s">
        <v>2579</v>
      </c>
      <c r="B3195" s="0" t="s">
        <v>76</v>
      </c>
      <c r="C3195" s="0" t="n">
        <v>2003</v>
      </c>
      <c r="D3195" s="0" t="s">
        <v>102</v>
      </c>
      <c r="E3195" s="0" t="s">
        <v>328</v>
      </c>
      <c r="F3195" s="0" t="n">
        <v>0</v>
      </c>
      <c r="G3195" s="0" t="n">
        <v>0</v>
      </c>
      <c r="H3195" s="0" t="n">
        <v>0.63</v>
      </c>
      <c r="I3195" s="0" t="n">
        <v>0</v>
      </c>
      <c r="J3195" s="0" t="n">
        <v>0.63</v>
      </c>
      <c r="N3195" s="0" t="s">
        <v>74</v>
      </c>
      <c r="P3195" s="0" t="n">
        <f aca="false">IF(AND(OR(Dashboard!$B$5="All",D3195=Dashboard!$B$5),OR(Dashboard!$D$5="All",N3195=Dashboard!$D$5),OR(AND(C3195&lt;&gt;"",C3195&gt;=Dashboard!$F$5,C3195&lt;=Dashboard!$H$5),AND(C3195="",Dashboard!$F$5&lt;=1980,Dashboard!$H$5&gt;=2016))),1,0)</f>
        <v>1</v>
      </c>
      <c r="Q3195" s="0" t="n">
        <f aca="false">J3195*P3195+ROW()*0.00000001</f>
        <v>0.63003195</v>
      </c>
    </row>
    <row r="3196" customFormat="false" ht="15" hidden="false" customHeight="false" outlineLevel="0" collapsed="false">
      <c r="A3196" s="0" t="s">
        <v>2580</v>
      </c>
      <c r="B3196" s="0" t="s">
        <v>64</v>
      </c>
      <c r="C3196" s="0" t="n">
        <v>2007</v>
      </c>
      <c r="D3196" s="0" t="s">
        <v>41</v>
      </c>
      <c r="E3196" s="0" t="s">
        <v>418</v>
      </c>
      <c r="F3196" s="0" t="n">
        <v>0.22</v>
      </c>
      <c r="G3196" s="0" t="n">
        <v>0.34</v>
      </c>
      <c r="H3196" s="0" t="n">
        <v>0</v>
      </c>
      <c r="I3196" s="0" t="n">
        <v>0.07</v>
      </c>
      <c r="J3196" s="0" t="n">
        <v>0.63</v>
      </c>
      <c r="K3196" s="0" t="n">
        <v>68</v>
      </c>
      <c r="L3196" s="0" t="n">
        <v>7.6</v>
      </c>
      <c r="M3196" s="0" t="s">
        <v>103</v>
      </c>
      <c r="N3196" s="0" t="s">
        <v>66</v>
      </c>
      <c r="O3196" s="0" t="s">
        <v>67</v>
      </c>
      <c r="P3196" s="0" t="n">
        <f aca="false">IF(AND(OR(Dashboard!$B$5="All",D3196=Dashboard!$B$5),OR(Dashboard!$D$5="All",N3196=Dashboard!$D$5),OR(AND(C3196&lt;&gt;"",C3196&gt;=Dashboard!$F$5,C3196&lt;=Dashboard!$H$5),AND(C3196="",Dashboard!$F$5&lt;=1980,Dashboard!$H$5&gt;=2016))),1,0)</f>
        <v>1</v>
      </c>
      <c r="Q3196" s="0" t="n">
        <f aca="false">J3196*P3196+ROW()*0.00000001</f>
        <v>0.63003196</v>
      </c>
    </row>
    <row r="3197" customFormat="false" ht="15" hidden="false" customHeight="false" outlineLevel="0" collapsed="false">
      <c r="A3197" s="0" t="s">
        <v>2581</v>
      </c>
      <c r="B3197" s="0" t="s">
        <v>70</v>
      </c>
      <c r="C3197" s="0" t="n">
        <v>2009</v>
      </c>
      <c r="D3197" s="0" t="s">
        <v>56</v>
      </c>
      <c r="E3197" s="0" t="s">
        <v>91</v>
      </c>
      <c r="F3197" s="0" t="n">
        <v>0.25</v>
      </c>
      <c r="G3197" s="0" t="n">
        <v>0.27</v>
      </c>
      <c r="H3197" s="0" t="n">
        <v>0</v>
      </c>
      <c r="I3197" s="0" t="n">
        <v>0.11</v>
      </c>
      <c r="J3197" s="0" t="n">
        <v>0.63</v>
      </c>
      <c r="K3197" s="0" t="n">
        <v>71</v>
      </c>
      <c r="L3197" s="0" t="n">
        <v>7.4</v>
      </c>
      <c r="M3197" s="0" t="s">
        <v>73</v>
      </c>
      <c r="N3197" s="0" t="s">
        <v>74</v>
      </c>
      <c r="O3197" s="0" t="s">
        <v>37</v>
      </c>
      <c r="P3197" s="0" t="n">
        <f aca="false">IF(AND(OR(Dashboard!$B$5="All",D3197=Dashboard!$B$5),OR(Dashboard!$D$5="All",N3197=Dashboard!$D$5),OR(AND(C3197&lt;&gt;"",C3197&gt;=Dashboard!$F$5,C3197&lt;=Dashboard!$H$5),AND(C3197="",Dashboard!$F$5&lt;=1980,Dashboard!$H$5&gt;=2016))),1,0)</f>
        <v>1</v>
      </c>
      <c r="Q3197" s="0" t="n">
        <f aca="false">J3197*P3197+ROW()*0.00000001</f>
        <v>0.63003197</v>
      </c>
    </row>
    <row r="3198" customFormat="false" ht="15" hidden="false" customHeight="false" outlineLevel="0" collapsed="false">
      <c r="A3198" s="0" t="s">
        <v>2582</v>
      </c>
      <c r="B3198" s="0" t="s">
        <v>64</v>
      </c>
      <c r="C3198" s="0" t="n">
        <v>2013</v>
      </c>
      <c r="D3198" s="0" t="s">
        <v>56</v>
      </c>
      <c r="E3198" s="0" t="s">
        <v>91</v>
      </c>
      <c r="F3198" s="0" t="n">
        <v>0.46</v>
      </c>
      <c r="G3198" s="0" t="n">
        <v>0.11</v>
      </c>
      <c r="H3198" s="0" t="n">
        <v>0</v>
      </c>
      <c r="I3198" s="0" t="n">
        <v>0.05</v>
      </c>
      <c r="J3198" s="0" t="n">
        <v>0.63</v>
      </c>
      <c r="K3198" s="0" t="n">
        <v>32</v>
      </c>
      <c r="L3198" s="0" t="n">
        <v>4</v>
      </c>
      <c r="M3198" s="0" t="s">
        <v>73</v>
      </c>
      <c r="N3198" s="0" t="s">
        <v>66</v>
      </c>
      <c r="O3198" s="0" t="s">
        <v>177</v>
      </c>
      <c r="P3198" s="0" t="n">
        <f aca="false">IF(AND(OR(Dashboard!$B$5="All",D3198=Dashboard!$B$5),OR(Dashboard!$D$5="All",N3198=Dashboard!$D$5),OR(AND(C3198&lt;&gt;"",C3198&gt;=Dashboard!$F$5,C3198&lt;=Dashboard!$H$5),AND(C3198="",Dashboard!$F$5&lt;=1980,Dashboard!$H$5&gt;=2016))),1,0)</f>
        <v>1</v>
      </c>
      <c r="Q3198" s="0" t="n">
        <f aca="false">J3198*P3198+ROW()*0.00000001</f>
        <v>0.63003198</v>
      </c>
    </row>
    <row r="3199" customFormat="false" ht="15" hidden="false" customHeight="false" outlineLevel="0" collapsed="false">
      <c r="A3199" s="0" t="s">
        <v>2583</v>
      </c>
      <c r="B3199" s="0" t="s">
        <v>152</v>
      </c>
      <c r="C3199" s="0" t="n">
        <v>2011</v>
      </c>
      <c r="D3199" s="0" t="s">
        <v>58</v>
      </c>
      <c r="E3199" s="0" t="s">
        <v>142</v>
      </c>
      <c r="F3199" s="0" t="n">
        <v>0.4</v>
      </c>
      <c r="G3199" s="0" t="n">
        <v>0.23</v>
      </c>
      <c r="H3199" s="0" t="n">
        <v>0</v>
      </c>
      <c r="I3199" s="0" t="n">
        <v>0</v>
      </c>
      <c r="J3199" s="0" t="n">
        <v>0.63</v>
      </c>
      <c r="K3199" s="0" t="n">
        <v>70</v>
      </c>
      <c r="L3199" s="0" t="n">
        <v>3.6</v>
      </c>
      <c r="M3199" s="0" t="s">
        <v>103</v>
      </c>
      <c r="N3199" s="0" t="s">
        <v>152</v>
      </c>
      <c r="O3199" s="0" t="s">
        <v>67</v>
      </c>
      <c r="P3199" s="0" t="n">
        <f aca="false">IF(AND(OR(Dashboard!$B$5="All",D3199=Dashboard!$B$5),OR(Dashboard!$D$5="All",N3199=Dashboard!$D$5),OR(AND(C3199&lt;&gt;"",C3199&gt;=Dashboard!$F$5,C3199&lt;=Dashboard!$H$5),AND(C3199="",Dashboard!$F$5&lt;=1980,Dashboard!$H$5&gt;=2016))),1,0)</f>
        <v>1</v>
      </c>
      <c r="Q3199" s="0" t="n">
        <f aca="false">J3199*P3199+ROW()*0.00000001</f>
        <v>0.63003199</v>
      </c>
    </row>
    <row r="3200" customFormat="false" ht="15" hidden="false" customHeight="false" outlineLevel="0" collapsed="false">
      <c r="A3200" s="0" t="s">
        <v>2584</v>
      </c>
      <c r="B3200" s="0" t="s">
        <v>76</v>
      </c>
      <c r="C3200" s="0" t="n">
        <v>2002</v>
      </c>
      <c r="D3200" s="0" t="s">
        <v>16</v>
      </c>
      <c r="E3200" s="0" t="s">
        <v>89</v>
      </c>
      <c r="F3200" s="0" t="n">
        <v>0.12</v>
      </c>
      <c r="G3200" s="0" t="n">
        <v>0.09</v>
      </c>
      <c r="H3200" s="0" t="n">
        <v>0.38</v>
      </c>
      <c r="I3200" s="0" t="n">
        <v>0.03</v>
      </c>
      <c r="J3200" s="0" t="n">
        <v>0.63</v>
      </c>
      <c r="K3200" s="0" t="n">
        <v>82</v>
      </c>
      <c r="L3200" s="0" t="n">
        <v>8.4</v>
      </c>
      <c r="M3200" s="0" t="s">
        <v>36</v>
      </c>
      <c r="N3200" s="0" t="s">
        <v>74</v>
      </c>
      <c r="O3200" s="0" t="s">
        <v>42</v>
      </c>
      <c r="P3200" s="0" t="n">
        <f aca="false">IF(AND(OR(Dashboard!$B$5="All",D3200=Dashboard!$B$5),OR(Dashboard!$D$5="All",N3200=Dashboard!$D$5),OR(AND(C3200&lt;&gt;"",C3200&gt;=Dashboard!$F$5,C3200&lt;=Dashboard!$H$5),AND(C3200="",Dashboard!$F$5&lt;=1980,Dashboard!$H$5&gt;=2016))),1,0)</f>
        <v>1</v>
      </c>
      <c r="Q3200" s="0" t="n">
        <f aca="false">J3200*P3200+ROW()*0.00000001</f>
        <v>0.630032</v>
      </c>
    </row>
    <row r="3201" customFormat="false" ht="15" hidden="false" customHeight="false" outlineLevel="0" collapsed="false">
      <c r="A3201" s="0" t="s">
        <v>1819</v>
      </c>
      <c r="B3201" s="0" t="s">
        <v>94</v>
      </c>
      <c r="C3201" s="0" t="n">
        <v>2014</v>
      </c>
      <c r="D3201" s="0" t="s">
        <v>52</v>
      </c>
      <c r="E3201" s="0" t="s">
        <v>124</v>
      </c>
      <c r="F3201" s="0" t="n">
        <v>0.35</v>
      </c>
      <c r="G3201" s="0" t="n">
        <v>0.17</v>
      </c>
      <c r="H3201" s="0" t="n">
        <v>0</v>
      </c>
      <c r="I3201" s="0" t="n">
        <v>0.11</v>
      </c>
      <c r="J3201" s="0" t="n">
        <v>0.63</v>
      </c>
      <c r="N3201" s="0" t="s">
        <v>74</v>
      </c>
      <c r="P3201" s="0" t="n">
        <f aca="false">IF(AND(OR(Dashboard!$B$5="All",D3201=Dashboard!$B$5),OR(Dashboard!$D$5="All",N3201=Dashboard!$D$5),OR(AND(C3201&lt;&gt;"",C3201&gt;=Dashboard!$F$5,C3201&lt;=Dashboard!$H$5),AND(C3201="",Dashboard!$F$5&lt;=1980,Dashboard!$H$5&gt;=2016))),1,0)</f>
        <v>1</v>
      </c>
      <c r="Q3201" s="0" t="n">
        <f aca="false">J3201*P3201+ROW()*0.00000001</f>
        <v>0.63003201</v>
      </c>
    </row>
    <row r="3202" customFormat="false" ht="15" hidden="false" customHeight="false" outlineLevel="0" collapsed="false">
      <c r="A3202" s="0" t="s">
        <v>2585</v>
      </c>
      <c r="B3202" s="0" t="s">
        <v>159</v>
      </c>
      <c r="C3202" s="0" t="n">
        <v>1982</v>
      </c>
      <c r="D3202" s="0" t="s">
        <v>71</v>
      </c>
      <c r="E3202" s="0" t="s">
        <v>2586</v>
      </c>
      <c r="F3202" s="0" t="n">
        <v>0.58</v>
      </c>
      <c r="G3202" s="0" t="n">
        <v>0.04</v>
      </c>
      <c r="H3202" s="0" t="n">
        <v>0</v>
      </c>
      <c r="I3202" s="0" t="n">
        <v>0.01</v>
      </c>
      <c r="J3202" s="0" t="n">
        <v>0.63</v>
      </c>
      <c r="N3202" s="0" t="s">
        <v>161</v>
      </c>
      <c r="P3202" s="0" t="n">
        <f aca="false">IF(AND(OR(Dashboard!$B$5="All",D3202=Dashboard!$B$5),OR(Dashboard!$D$5="All",N3202=Dashboard!$D$5),OR(AND(C3202&lt;&gt;"",C3202&gt;=Dashboard!$F$5,C3202&lt;=Dashboard!$H$5),AND(C3202="",Dashboard!$F$5&lt;=1980,Dashboard!$H$5&gt;=2016))),1,0)</f>
        <v>1</v>
      </c>
      <c r="Q3202" s="0" t="n">
        <f aca="false">J3202*P3202+ROW()*0.00000001</f>
        <v>0.63003202</v>
      </c>
    </row>
    <row r="3203" customFormat="false" ht="15" hidden="false" customHeight="false" outlineLevel="0" collapsed="false">
      <c r="A3203" s="0" t="s">
        <v>2587</v>
      </c>
      <c r="B3203" s="0" t="s">
        <v>70</v>
      </c>
      <c r="C3203" s="0" t="n">
        <v>2007</v>
      </c>
      <c r="D3203" s="0" t="s">
        <v>41</v>
      </c>
      <c r="E3203" s="0" t="s">
        <v>154</v>
      </c>
      <c r="F3203" s="0" t="n">
        <v>0.07</v>
      </c>
      <c r="G3203" s="0" t="n">
        <v>0.42</v>
      </c>
      <c r="H3203" s="0" t="n">
        <v>0</v>
      </c>
      <c r="I3203" s="0" t="n">
        <v>0.14</v>
      </c>
      <c r="J3203" s="0" t="n">
        <v>0.63</v>
      </c>
      <c r="K3203" s="0" t="n">
        <v>75</v>
      </c>
      <c r="L3203" s="0" t="n">
        <v>7</v>
      </c>
      <c r="M3203" s="0" t="s">
        <v>36</v>
      </c>
      <c r="N3203" s="0" t="s">
        <v>74</v>
      </c>
      <c r="O3203" s="0" t="s">
        <v>37</v>
      </c>
      <c r="P3203" s="0" t="n">
        <f aca="false">IF(AND(OR(Dashboard!$B$5="All",D3203=Dashboard!$B$5),OR(Dashboard!$D$5="All",N3203=Dashboard!$D$5),OR(AND(C3203&lt;&gt;"",C3203&gt;=Dashboard!$F$5,C3203&lt;=Dashboard!$H$5),AND(C3203="",Dashboard!$F$5&lt;=1980,Dashboard!$H$5&gt;=2016))),1,0)</f>
        <v>1</v>
      </c>
      <c r="Q3203" s="0" t="n">
        <f aca="false">J3203*P3203+ROW()*0.00000001</f>
        <v>0.63003203</v>
      </c>
    </row>
    <row r="3204" customFormat="false" ht="15" hidden="false" customHeight="false" outlineLevel="0" collapsed="false">
      <c r="A3204" s="0" t="s">
        <v>2588</v>
      </c>
      <c r="B3204" s="0" t="s">
        <v>76</v>
      </c>
      <c r="C3204" s="0" t="n">
        <v>2007</v>
      </c>
      <c r="D3204" s="0" t="s">
        <v>46</v>
      </c>
      <c r="E3204" s="0" t="s">
        <v>782</v>
      </c>
      <c r="F3204" s="0" t="n">
        <v>0.22</v>
      </c>
      <c r="G3204" s="0" t="n">
        <v>0.2</v>
      </c>
      <c r="H3204" s="0" t="n">
        <v>0.16</v>
      </c>
      <c r="I3204" s="0" t="n">
        <v>0.05</v>
      </c>
      <c r="J3204" s="0" t="n">
        <v>0.63</v>
      </c>
      <c r="K3204" s="0" t="n">
        <v>89</v>
      </c>
      <c r="L3204" s="0" t="n">
        <v>8.3</v>
      </c>
      <c r="M3204" s="0" t="s">
        <v>73</v>
      </c>
      <c r="N3204" s="0" t="s">
        <v>74</v>
      </c>
      <c r="O3204" s="0" t="s">
        <v>42</v>
      </c>
      <c r="P3204" s="0" t="n">
        <f aca="false">IF(AND(OR(Dashboard!$B$5="All",D3204=Dashboard!$B$5),OR(Dashboard!$D$5="All",N3204=Dashboard!$D$5),OR(AND(C3204&lt;&gt;"",C3204&gt;=Dashboard!$F$5,C3204&lt;=Dashboard!$H$5),AND(C3204="",Dashboard!$F$5&lt;=1980,Dashboard!$H$5&gt;=2016))),1,0)</f>
        <v>1</v>
      </c>
      <c r="Q3204" s="0" t="n">
        <f aca="false">J3204*P3204+ROW()*0.00000001</f>
        <v>0.63003204</v>
      </c>
    </row>
    <row r="3205" customFormat="false" ht="15" hidden="false" customHeight="false" outlineLevel="0" collapsed="false">
      <c r="A3205" s="0" t="s">
        <v>2589</v>
      </c>
      <c r="B3205" s="0" t="s">
        <v>76</v>
      </c>
      <c r="C3205" s="0" t="n">
        <v>2001</v>
      </c>
      <c r="D3205" s="0" t="s">
        <v>34</v>
      </c>
      <c r="E3205" s="0" t="s">
        <v>142</v>
      </c>
      <c r="F3205" s="0" t="n">
        <v>0.31</v>
      </c>
      <c r="G3205" s="0" t="n">
        <v>0.24</v>
      </c>
      <c r="H3205" s="0" t="n">
        <v>0</v>
      </c>
      <c r="I3205" s="0" t="n">
        <v>0.08</v>
      </c>
      <c r="J3205" s="0" t="n">
        <v>0.63</v>
      </c>
      <c r="K3205" s="0" t="n">
        <v>82</v>
      </c>
      <c r="L3205" s="0" t="n">
        <v>5.8</v>
      </c>
      <c r="M3205" s="0" t="s">
        <v>36</v>
      </c>
      <c r="N3205" s="0" t="s">
        <v>74</v>
      </c>
      <c r="O3205" s="0" t="s">
        <v>42</v>
      </c>
      <c r="P3205" s="0" t="n">
        <f aca="false">IF(AND(OR(Dashboard!$B$5="All",D3205=Dashboard!$B$5),OR(Dashboard!$D$5="All",N3205=Dashboard!$D$5),OR(AND(C3205&lt;&gt;"",C3205&gt;=Dashboard!$F$5,C3205&lt;=Dashboard!$H$5),AND(C3205="",Dashboard!$F$5&lt;=1980,Dashboard!$H$5&gt;=2016))),1,0)</f>
        <v>1</v>
      </c>
      <c r="Q3205" s="0" t="n">
        <f aca="false">J3205*P3205+ROW()*0.00000001</f>
        <v>0.63003205</v>
      </c>
    </row>
    <row r="3206" customFormat="false" ht="15" hidden="false" customHeight="false" outlineLevel="0" collapsed="false">
      <c r="A3206" s="0" t="s">
        <v>2590</v>
      </c>
      <c r="B3206" s="0" t="s">
        <v>97</v>
      </c>
      <c r="C3206" s="0" t="n">
        <v>2012</v>
      </c>
      <c r="D3206" s="0" t="s">
        <v>71</v>
      </c>
      <c r="E3206" s="0" t="s">
        <v>91</v>
      </c>
      <c r="F3206" s="0" t="n">
        <v>0.38</v>
      </c>
      <c r="G3206" s="0" t="n">
        <v>0.2</v>
      </c>
      <c r="H3206" s="0" t="n">
        <v>0</v>
      </c>
      <c r="I3206" s="0" t="n">
        <v>0.05</v>
      </c>
      <c r="J3206" s="0" t="n">
        <v>0.63</v>
      </c>
      <c r="K3206" s="0" t="n">
        <v>62</v>
      </c>
      <c r="L3206" s="0" t="n">
        <v>4.6</v>
      </c>
      <c r="M3206" s="0" t="s">
        <v>36</v>
      </c>
      <c r="N3206" s="0" t="s">
        <v>35</v>
      </c>
      <c r="O3206" s="0" t="s">
        <v>67</v>
      </c>
      <c r="P3206" s="0" t="n">
        <f aca="false">IF(AND(OR(Dashboard!$B$5="All",D3206=Dashboard!$B$5),OR(Dashboard!$D$5="All",N3206=Dashboard!$D$5),OR(AND(C3206&lt;&gt;"",C3206&gt;=Dashboard!$F$5,C3206&lt;=Dashboard!$H$5),AND(C3206="",Dashboard!$F$5&lt;=1980,Dashboard!$H$5&gt;=2016))),1,0)</f>
        <v>1</v>
      </c>
      <c r="Q3206" s="0" t="n">
        <f aca="false">J3206*P3206+ROW()*0.00000001</f>
        <v>0.63003206</v>
      </c>
    </row>
    <row r="3207" customFormat="false" ht="15" hidden="false" customHeight="false" outlineLevel="0" collapsed="false">
      <c r="A3207" s="0" t="s">
        <v>2591</v>
      </c>
      <c r="B3207" s="0" t="s">
        <v>117</v>
      </c>
      <c r="C3207" s="0" t="n">
        <v>1997</v>
      </c>
      <c r="D3207" s="0" t="s">
        <v>46</v>
      </c>
      <c r="E3207" s="0" t="s">
        <v>157</v>
      </c>
      <c r="F3207" s="0" t="n">
        <v>0</v>
      </c>
      <c r="G3207" s="0" t="n">
        <v>0</v>
      </c>
      <c r="H3207" s="0" t="n">
        <v>0.59</v>
      </c>
      <c r="I3207" s="0" t="n">
        <v>0.04</v>
      </c>
      <c r="J3207" s="0" t="n">
        <v>0.63</v>
      </c>
      <c r="N3207" s="0" t="s">
        <v>74</v>
      </c>
      <c r="P3207" s="0" t="n">
        <f aca="false">IF(AND(OR(Dashboard!$B$5="All",D3207=Dashboard!$B$5),OR(Dashboard!$D$5="All",N3207=Dashboard!$D$5),OR(AND(C3207&lt;&gt;"",C3207&gt;=Dashboard!$F$5,C3207&lt;=Dashboard!$H$5),AND(C3207="",Dashboard!$F$5&lt;=1980,Dashboard!$H$5&gt;=2016))),1,0)</f>
        <v>1</v>
      </c>
      <c r="Q3207" s="0" t="n">
        <f aca="false">J3207*P3207+ROW()*0.00000001</f>
        <v>0.63003207</v>
      </c>
    </row>
    <row r="3208" customFormat="false" ht="15" hidden="false" customHeight="false" outlineLevel="0" collapsed="false">
      <c r="A3208" s="0" t="s">
        <v>2592</v>
      </c>
      <c r="B3208" s="0" t="s">
        <v>64</v>
      </c>
      <c r="C3208" s="0" t="n">
        <v>2008</v>
      </c>
      <c r="D3208" s="0" t="s">
        <v>71</v>
      </c>
      <c r="E3208" s="0" t="s">
        <v>154</v>
      </c>
      <c r="F3208" s="0" t="n">
        <v>0.38</v>
      </c>
      <c r="G3208" s="0" t="n">
        <v>0.19</v>
      </c>
      <c r="H3208" s="0" t="n">
        <v>0</v>
      </c>
      <c r="I3208" s="0" t="n">
        <v>0.06</v>
      </c>
      <c r="J3208" s="0" t="n">
        <v>0.63</v>
      </c>
      <c r="K3208" s="0" t="n">
        <v>80</v>
      </c>
      <c r="L3208" s="0" t="n">
        <v>8.4</v>
      </c>
      <c r="M3208" s="0" t="s">
        <v>73</v>
      </c>
      <c r="N3208" s="0" t="s">
        <v>66</v>
      </c>
      <c r="O3208" s="0" t="s">
        <v>37</v>
      </c>
      <c r="P3208" s="0" t="n">
        <f aca="false">IF(AND(OR(Dashboard!$B$5="All",D3208=Dashboard!$B$5),OR(Dashboard!$D$5="All",N3208=Dashboard!$D$5),OR(AND(C3208&lt;&gt;"",C3208&gt;=Dashboard!$F$5,C3208&lt;=Dashboard!$H$5),AND(C3208="",Dashboard!$F$5&lt;=1980,Dashboard!$H$5&gt;=2016))),1,0)</f>
        <v>1</v>
      </c>
      <c r="Q3208" s="0" t="n">
        <f aca="false">J3208*P3208+ROW()*0.00000001</f>
        <v>0.63003208</v>
      </c>
    </row>
    <row r="3209" customFormat="false" ht="15" hidden="false" customHeight="false" outlineLevel="0" collapsed="false">
      <c r="A3209" s="0" t="s">
        <v>2593</v>
      </c>
      <c r="B3209" s="0" t="s">
        <v>76</v>
      </c>
      <c r="C3209" s="0" t="n">
        <v>2006</v>
      </c>
      <c r="D3209" s="0" t="s">
        <v>71</v>
      </c>
      <c r="E3209" s="0" t="s">
        <v>211</v>
      </c>
      <c r="F3209" s="0" t="n">
        <v>0.11</v>
      </c>
      <c r="G3209" s="0" t="n">
        <v>0.03</v>
      </c>
      <c r="H3209" s="0" t="n">
        <v>0.15</v>
      </c>
      <c r="I3209" s="0" t="n">
        <v>0.34</v>
      </c>
      <c r="J3209" s="0" t="n">
        <v>0.63</v>
      </c>
      <c r="K3209" s="0" t="n">
        <v>93</v>
      </c>
      <c r="L3209" s="0" t="n">
        <v>9.3</v>
      </c>
      <c r="M3209" s="0" t="s">
        <v>103</v>
      </c>
      <c r="N3209" s="0" t="s">
        <v>74</v>
      </c>
      <c r="O3209" s="0" t="s">
        <v>60</v>
      </c>
      <c r="P3209" s="0" t="n">
        <f aca="false">IF(AND(OR(Dashboard!$B$5="All",D3209=Dashboard!$B$5),OR(Dashboard!$D$5="All",N3209=Dashboard!$D$5),OR(AND(C3209&lt;&gt;"",C3209&gt;=Dashboard!$F$5,C3209&lt;=Dashboard!$H$5),AND(C3209="",Dashboard!$F$5&lt;=1980,Dashboard!$H$5&gt;=2016))),1,0)</f>
        <v>1</v>
      </c>
      <c r="Q3209" s="0" t="n">
        <f aca="false">J3209*P3209+ROW()*0.00000001</f>
        <v>0.63003209</v>
      </c>
    </row>
    <row r="3210" customFormat="false" ht="15" hidden="false" customHeight="false" outlineLevel="0" collapsed="false">
      <c r="A3210" s="0" t="s">
        <v>2594</v>
      </c>
      <c r="B3210" s="0" t="s">
        <v>164</v>
      </c>
      <c r="C3210" s="0" t="n">
        <v>2009</v>
      </c>
      <c r="D3210" s="0" t="s">
        <v>46</v>
      </c>
      <c r="E3210" s="0" t="s">
        <v>2595</v>
      </c>
      <c r="F3210" s="0" t="n">
        <v>0.18</v>
      </c>
      <c r="G3210" s="0" t="n">
        <v>0.06</v>
      </c>
      <c r="H3210" s="0" t="n">
        <v>0.34</v>
      </c>
      <c r="I3210" s="0" t="n">
        <v>0.05</v>
      </c>
      <c r="J3210" s="0" t="n">
        <v>0.63</v>
      </c>
      <c r="K3210" s="0" t="n">
        <v>89</v>
      </c>
      <c r="L3210" s="0" t="n">
        <v>8.3</v>
      </c>
      <c r="M3210" s="0" t="s">
        <v>73</v>
      </c>
      <c r="N3210" s="0" t="s">
        <v>74</v>
      </c>
      <c r="O3210" s="0" t="s">
        <v>42</v>
      </c>
      <c r="P3210" s="0" t="n">
        <f aca="false">IF(AND(OR(Dashboard!$B$5="All",D3210=Dashboard!$B$5),OR(Dashboard!$D$5="All",N3210=Dashboard!$D$5),OR(AND(C3210&lt;&gt;"",C3210&gt;=Dashboard!$F$5,C3210&lt;=Dashboard!$H$5),AND(C3210="",Dashboard!$F$5&lt;=1980,Dashboard!$H$5&gt;=2016))),1,0)</f>
        <v>1</v>
      </c>
      <c r="Q3210" s="0" t="n">
        <f aca="false">J3210*P3210+ROW()*0.00000001</f>
        <v>0.6300321</v>
      </c>
    </row>
    <row r="3211" customFormat="false" ht="15" hidden="false" customHeight="false" outlineLevel="0" collapsed="false">
      <c r="A3211" s="0" t="s">
        <v>2596</v>
      </c>
      <c r="B3211" s="0" t="s">
        <v>164</v>
      </c>
      <c r="C3211" s="0" t="n">
        <v>2007</v>
      </c>
      <c r="D3211" s="0" t="s">
        <v>71</v>
      </c>
      <c r="E3211" s="0" t="s">
        <v>293</v>
      </c>
      <c r="F3211" s="0" t="n">
        <v>0.25</v>
      </c>
      <c r="G3211" s="0" t="n">
        <v>0.24</v>
      </c>
      <c r="H3211" s="0" t="n">
        <v>0</v>
      </c>
      <c r="I3211" s="0" t="n">
        <v>0.14</v>
      </c>
      <c r="J3211" s="0" t="n">
        <v>0.63</v>
      </c>
      <c r="L3211" s="0" t="n">
        <v>7.1</v>
      </c>
      <c r="M3211" s="0" t="s">
        <v>125</v>
      </c>
      <c r="N3211" s="0" t="s">
        <v>74</v>
      </c>
      <c r="P3211" s="0" t="n">
        <f aca="false">IF(AND(OR(Dashboard!$B$5="All",D3211=Dashboard!$B$5),OR(Dashboard!$D$5="All",N3211=Dashboard!$D$5),OR(AND(C3211&lt;&gt;"",C3211&gt;=Dashboard!$F$5,C3211&lt;=Dashboard!$H$5),AND(C3211="",Dashboard!$F$5&lt;=1980,Dashboard!$H$5&gt;=2016))),1,0)</f>
        <v>1</v>
      </c>
      <c r="Q3211" s="0" t="n">
        <f aca="false">J3211*P3211+ROW()*0.00000001</f>
        <v>0.63003211</v>
      </c>
    </row>
    <row r="3212" customFormat="false" ht="15" hidden="false" customHeight="false" outlineLevel="0" collapsed="false">
      <c r="A3212" s="0" t="s">
        <v>1837</v>
      </c>
      <c r="B3212" s="0" t="s">
        <v>117</v>
      </c>
      <c r="C3212" s="0" t="n">
        <v>2000</v>
      </c>
      <c r="D3212" s="0" t="s">
        <v>34</v>
      </c>
      <c r="E3212" s="0" t="s">
        <v>142</v>
      </c>
      <c r="F3212" s="0" t="n">
        <v>0.35</v>
      </c>
      <c r="G3212" s="0" t="n">
        <v>0.24</v>
      </c>
      <c r="H3212" s="0" t="n">
        <v>0</v>
      </c>
      <c r="I3212" s="0" t="n">
        <v>0.04</v>
      </c>
      <c r="J3212" s="0" t="n">
        <v>0.63</v>
      </c>
      <c r="K3212" s="0" t="n">
        <v>88</v>
      </c>
      <c r="L3212" s="0" t="n">
        <v>7.7</v>
      </c>
      <c r="M3212" s="0" t="s">
        <v>36</v>
      </c>
      <c r="N3212" s="0" t="s">
        <v>74</v>
      </c>
      <c r="O3212" s="0" t="s">
        <v>42</v>
      </c>
      <c r="P3212" s="0" t="n">
        <f aca="false">IF(AND(OR(Dashboard!$B$5="All",D3212=Dashboard!$B$5),OR(Dashboard!$D$5="All",N3212=Dashboard!$D$5),OR(AND(C3212&lt;&gt;"",C3212&gt;=Dashboard!$F$5,C3212&lt;=Dashboard!$H$5),AND(C3212="",Dashboard!$F$5&lt;=1980,Dashboard!$H$5&gt;=2016))),1,0)</f>
        <v>1</v>
      </c>
      <c r="Q3212" s="0" t="n">
        <f aca="false">J3212*P3212+ROW()*0.00000001</f>
        <v>0.63003212</v>
      </c>
    </row>
    <row r="3213" customFormat="false" ht="15" hidden="false" customHeight="false" outlineLevel="0" collapsed="false">
      <c r="A3213" s="0" t="s">
        <v>1944</v>
      </c>
      <c r="B3213" s="0" t="s">
        <v>152</v>
      </c>
      <c r="C3213" s="0" t="n">
        <v>2013</v>
      </c>
      <c r="D3213" s="0" t="s">
        <v>56</v>
      </c>
      <c r="E3213" s="0" t="s">
        <v>142</v>
      </c>
      <c r="F3213" s="0" t="n">
        <v>0.17</v>
      </c>
      <c r="G3213" s="0" t="n">
        <v>0.39</v>
      </c>
      <c r="H3213" s="0" t="n">
        <v>0</v>
      </c>
      <c r="I3213" s="0" t="n">
        <v>0.07</v>
      </c>
      <c r="J3213" s="0" t="n">
        <v>0.63</v>
      </c>
      <c r="K3213" s="0" t="n">
        <v>76</v>
      </c>
      <c r="L3213" s="0" t="n">
        <v>6.5</v>
      </c>
      <c r="M3213" s="0" t="s">
        <v>73</v>
      </c>
      <c r="N3213" s="0" t="s">
        <v>152</v>
      </c>
      <c r="O3213" s="0" t="s">
        <v>37</v>
      </c>
      <c r="P3213" s="0" t="n">
        <f aca="false">IF(AND(OR(Dashboard!$B$5="All",D3213=Dashboard!$B$5),OR(Dashboard!$D$5="All",N3213=Dashboard!$D$5),OR(AND(C3213&lt;&gt;"",C3213&gt;=Dashboard!$F$5,C3213&lt;=Dashboard!$H$5),AND(C3213="",Dashboard!$F$5&lt;=1980,Dashboard!$H$5&gt;=2016))),1,0)</f>
        <v>1</v>
      </c>
      <c r="Q3213" s="0" t="n">
        <f aca="false">J3213*P3213+ROW()*0.00000001</f>
        <v>0.63003213</v>
      </c>
    </row>
    <row r="3214" customFormat="false" ht="15" hidden="false" customHeight="false" outlineLevel="0" collapsed="false">
      <c r="A3214" s="0" t="s">
        <v>2597</v>
      </c>
      <c r="B3214" s="0" t="s">
        <v>117</v>
      </c>
      <c r="C3214" s="0" t="n">
        <v>2000</v>
      </c>
      <c r="D3214" s="0" t="s">
        <v>16</v>
      </c>
      <c r="E3214" s="0" t="s">
        <v>91</v>
      </c>
      <c r="F3214" s="0" t="n">
        <v>0.35</v>
      </c>
      <c r="G3214" s="0" t="n">
        <v>0.24</v>
      </c>
      <c r="H3214" s="0" t="n">
        <v>0</v>
      </c>
      <c r="I3214" s="0" t="n">
        <v>0.04</v>
      </c>
      <c r="J3214" s="0" t="n">
        <v>0.63</v>
      </c>
      <c r="K3214" s="0" t="n">
        <v>54</v>
      </c>
      <c r="L3214" s="0" t="n">
        <v>5.3</v>
      </c>
      <c r="M3214" s="0" t="s">
        <v>36</v>
      </c>
      <c r="N3214" s="0" t="s">
        <v>74</v>
      </c>
      <c r="O3214" s="0" t="s">
        <v>53</v>
      </c>
      <c r="P3214" s="0" t="n">
        <f aca="false">IF(AND(OR(Dashboard!$B$5="All",D3214=Dashboard!$B$5),OR(Dashboard!$D$5="All",N3214=Dashboard!$D$5),OR(AND(C3214&lt;&gt;"",C3214&gt;=Dashboard!$F$5,C3214&lt;=Dashboard!$H$5),AND(C3214="",Dashboard!$F$5&lt;=1980,Dashboard!$H$5&gt;=2016))),1,0)</f>
        <v>1</v>
      </c>
      <c r="Q3214" s="0" t="n">
        <f aca="false">J3214*P3214+ROW()*0.00000001</f>
        <v>0.63003214</v>
      </c>
    </row>
    <row r="3215" customFormat="false" ht="15" hidden="false" customHeight="false" outlineLevel="0" collapsed="false">
      <c r="A3215" s="0" t="s">
        <v>2598</v>
      </c>
      <c r="B3215" s="0" t="s">
        <v>94</v>
      </c>
      <c r="C3215" s="0" t="n">
        <v>2015</v>
      </c>
      <c r="D3215" s="0" t="s">
        <v>34</v>
      </c>
      <c r="E3215" s="0" t="s">
        <v>142</v>
      </c>
      <c r="F3215" s="0" t="n">
        <v>0.36</v>
      </c>
      <c r="G3215" s="0" t="n">
        <v>0.16</v>
      </c>
      <c r="H3215" s="0" t="n">
        <v>0</v>
      </c>
      <c r="I3215" s="0" t="n">
        <v>0.11</v>
      </c>
      <c r="J3215" s="0" t="n">
        <v>0.63</v>
      </c>
      <c r="K3215" s="0" t="n">
        <v>78</v>
      </c>
      <c r="L3215" s="0" t="n">
        <v>5.5</v>
      </c>
      <c r="M3215" s="0" t="s">
        <v>125</v>
      </c>
      <c r="N3215" s="0" t="s">
        <v>74</v>
      </c>
      <c r="O3215" s="0" t="s">
        <v>37</v>
      </c>
      <c r="P3215" s="0" t="n">
        <f aca="false">IF(AND(OR(Dashboard!$B$5="All",D3215=Dashboard!$B$5),OR(Dashboard!$D$5="All",N3215=Dashboard!$D$5),OR(AND(C3215&lt;&gt;"",C3215&gt;=Dashboard!$F$5,C3215&lt;=Dashboard!$H$5),AND(C3215="",Dashboard!$F$5&lt;=1980,Dashboard!$H$5&gt;=2016))),1,0)</f>
        <v>1</v>
      </c>
      <c r="Q3215" s="0" t="n">
        <f aca="false">J3215*P3215+ROW()*0.00000001</f>
        <v>0.63003215</v>
      </c>
    </row>
    <row r="3216" customFormat="false" ht="15" hidden="false" customHeight="false" outlineLevel="0" collapsed="false">
      <c r="A3216" s="0" t="s">
        <v>327</v>
      </c>
      <c r="B3216" s="0" t="s">
        <v>186</v>
      </c>
      <c r="C3216" s="0" t="n">
        <v>2002</v>
      </c>
      <c r="D3216" s="0" t="s">
        <v>52</v>
      </c>
      <c r="E3216" s="0" t="s">
        <v>328</v>
      </c>
      <c r="F3216" s="0" t="n">
        <v>0.48</v>
      </c>
      <c r="G3216" s="0" t="n">
        <v>0.13</v>
      </c>
      <c r="H3216" s="0" t="n">
        <v>0</v>
      </c>
      <c r="I3216" s="0" t="n">
        <v>0.02</v>
      </c>
      <c r="J3216" s="0" t="n">
        <v>0.63</v>
      </c>
      <c r="K3216" s="0" t="n">
        <v>62</v>
      </c>
      <c r="M3216" s="0" t="s">
        <v>36</v>
      </c>
      <c r="N3216" s="0" t="s">
        <v>35</v>
      </c>
      <c r="O3216" s="0" t="s">
        <v>67</v>
      </c>
      <c r="P3216" s="0" t="n">
        <f aca="false">IF(AND(OR(Dashboard!$B$5="All",D3216=Dashboard!$B$5),OR(Dashboard!$D$5="All",N3216=Dashboard!$D$5),OR(AND(C3216&lt;&gt;"",C3216&gt;=Dashboard!$F$5,C3216&lt;=Dashboard!$H$5),AND(C3216="",Dashboard!$F$5&lt;=1980,Dashboard!$H$5&gt;=2016))),1,0)</f>
        <v>1</v>
      </c>
      <c r="Q3216" s="0" t="n">
        <f aca="false">J3216*P3216+ROW()*0.00000001</f>
        <v>0.63003216</v>
      </c>
    </row>
    <row r="3217" customFormat="false" ht="15" hidden="false" customHeight="false" outlineLevel="0" collapsed="false">
      <c r="A3217" s="0" t="s">
        <v>2412</v>
      </c>
      <c r="B3217" s="0" t="s">
        <v>64</v>
      </c>
      <c r="C3217" s="0" t="n">
        <v>2009</v>
      </c>
      <c r="D3217" s="0" t="s">
        <v>56</v>
      </c>
      <c r="E3217" s="0" t="s">
        <v>91</v>
      </c>
      <c r="F3217" s="0" t="n">
        <v>0.34</v>
      </c>
      <c r="G3217" s="0" t="n">
        <v>0.23</v>
      </c>
      <c r="H3217" s="0" t="n">
        <v>0</v>
      </c>
      <c r="I3217" s="0" t="n">
        <v>0.06</v>
      </c>
      <c r="J3217" s="0" t="n">
        <v>0.63</v>
      </c>
      <c r="N3217" s="0" t="s">
        <v>66</v>
      </c>
      <c r="P3217" s="0" t="n">
        <f aca="false">IF(AND(OR(Dashboard!$B$5="All",D3217=Dashboard!$B$5),OR(Dashboard!$D$5="All",N3217=Dashboard!$D$5),OR(AND(C3217&lt;&gt;"",C3217&gt;=Dashboard!$F$5,C3217&lt;=Dashboard!$H$5),AND(C3217="",Dashboard!$F$5&lt;=1980,Dashboard!$H$5&gt;=2016))),1,0)</f>
        <v>1</v>
      </c>
      <c r="Q3217" s="0" t="n">
        <f aca="false">J3217*P3217+ROW()*0.00000001</f>
        <v>0.63003217</v>
      </c>
    </row>
    <row r="3218" customFormat="false" ht="15" hidden="false" customHeight="false" outlineLevel="0" collapsed="false">
      <c r="A3218" s="0" t="s">
        <v>2599</v>
      </c>
      <c r="B3218" s="0" t="s">
        <v>33</v>
      </c>
      <c r="C3218" s="0" t="n">
        <v>2007</v>
      </c>
      <c r="D3218" s="0" t="s">
        <v>34</v>
      </c>
      <c r="E3218" s="0" t="s">
        <v>91</v>
      </c>
      <c r="F3218" s="0" t="n">
        <v>0.58</v>
      </c>
      <c r="G3218" s="0" t="n">
        <v>0</v>
      </c>
      <c r="H3218" s="0" t="n">
        <v>0</v>
      </c>
      <c r="I3218" s="0" t="n">
        <v>0.05</v>
      </c>
      <c r="J3218" s="0" t="n">
        <v>0.63</v>
      </c>
      <c r="M3218" s="0" t="s">
        <v>103</v>
      </c>
      <c r="N3218" s="0" t="s">
        <v>35</v>
      </c>
      <c r="P3218" s="0" t="n">
        <f aca="false">IF(AND(OR(Dashboard!$B$5="All",D3218=Dashboard!$B$5),OR(Dashboard!$D$5="All",N3218=Dashboard!$D$5),OR(AND(C3218&lt;&gt;"",C3218&gt;=Dashboard!$F$5,C3218&lt;=Dashboard!$H$5),AND(C3218="",Dashboard!$F$5&lt;=1980,Dashboard!$H$5&gt;=2016))),1,0)</f>
        <v>1</v>
      </c>
      <c r="Q3218" s="0" t="n">
        <f aca="false">J3218*P3218+ROW()*0.00000001</f>
        <v>0.63003218</v>
      </c>
    </row>
    <row r="3219" customFormat="false" ht="15" hidden="false" customHeight="false" outlineLevel="0" collapsed="false">
      <c r="A3219" s="0" t="s">
        <v>2013</v>
      </c>
      <c r="B3219" s="0" t="s">
        <v>70</v>
      </c>
      <c r="C3219" s="0" t="n">
        <v>2006</v>
      </c>
      <c r="D3219" s="0" t="s">
        <v>34</v>
      </c>
      <c r="E3219" s="0" t="s">
        <v>91</v>
      </c>
      <c r="F3219" s="0" t="n">
        <v>0.3</v>
      </c>
      <c r="G3219" s="0" t="n">
        <v>0.22</v>
      </c>
      <c r="H3219" s="0" t="n">
        <v>0.01</v>
      </c>
      <c r="I3219" s="0" t="n">
        <v>0.1</v>
      </c>
      <c r="J3219" s="0" t="n">
        <v>0.63</v>
      </c>
      <c r="K3219" s="0" t="n">
        <v>76</v>
      </c>
      <c r="L3219" s="0" t="n">
        <v>7.2</v>
      </c>
      <c r="M3219" s="0" t="s">
        <v>103</v>
      </c>
      <c r="N3219" s="0" t="s">
        <v>74</v>
      </c>
      <c r="O3219" s="0" t="s">
        <v>37</v>
      </c>
      <c r="P3219" s="0" t="n">
        <f aca="false">IF(AND(OR(Dashboard!$B$5="All",D3219=Dashboard!$B$5),OR(Dashboard!$D$5="All",N3219=Dashboard!$D$5),OR(AND(C3219&lt;&gt;"",C3219&gt;=Dashboard!$F$5,C3219&lt;=Dashboard!$H$5),AND(C3219="",Dashboard!$F$5&lt;=1980,Dashboard!$H$5&gt;=2016))),1,0)</f>
        <v>1</v>
      </c>
      <c r="Q3219" s="0" t="n">
        <f aca="false">J3219*P3219+ROW()*0.00000001</f>
        <v>0.63003219</v>
      </c>
    </row>
    <row r="3220" customFormat="false" ht="15" hidden="false" customHeight="false" outlineLevel="0" collapsed="false">
      <c r="A3220" s="0" t="s">
        <v>2027</v>
      </c>
      <c r="B3220" s="0" t="s">
        <v>64</v>
      </c>
      <c r="C3220" s="0" t="n">
        <v>2009</v>
      </c>
      <c r="D3220" s="0" t="s">
        <v>71</v>
      </c>
      <c r="E3220" s="0" t="s">
        <v>160</v>
      </c>
      <c r="F3220" s="0" t="n">
        <v>0.43</v>
      </c>
      <c r="G3220" s="0" t="n">
        <v>0.14</v>
      </c>
      <c r="H3220" s="0" t="n">
        <v>0</v>
      </c>
      <c r="I3220" s="0" t="n">
        <v>0.06</v>
      </c>
      <c r="J3220" s="0" t="n">
        <v>0.63</v>
      </c>
      <c r="K3220" s="0" t="n">
        <v>79</v>
      </c>
      <c r="L3220" s="0" t="n">
        <v>8.5</v>
      </c>
      <c r="M3220" s="0" t="s">
        <v>103</v>
      </c>
      <c r="N3220" s="0" t="s">
        <v>66</v>
      </c>
      <c r="O3220" s="0" t="s">
        <v>37</v>
      </c>
      <c r="P3220" s="0" t="n">
        <f aca="false">IF(AND(OR(Dashboard!$B$5="All",D3220=Dashboard!$B$5),OR(Dashboard!$D$5="All",N3220=Dashboard!$D$5),OR(AND(C3220&lt;&gt;"",C3220&gt;=Dashboard!$F$5,C3220&lt;=Dashboard!$H$5),AND(C3220="",Dashboard!$F$5&lt;=1980,Dashboard!$H$5&gt;=2016))),1,0)</f>
        <v>1</v>
      </c>
      <c r="Q3220" s="0" t="n">
        <f aca="false">J3220*P3220+ROW()*0.00000001</f>
        <v>0.6300322</v>
      </c>
    </row>
    <row r="3221" customFormat="false" ht="15" hidden="false" customHeight="false" outlineLevel="0" collapsed="false">
      <c r="A3221" s="0" t="s">
        <v>2350</v>
      </c>
      <c r="B3221" s="0" t="s">
        <v>64</v>
      </c>
      <c r="C3221" s="0" t="n">
        <v>2012</v>
      </c>
      <c r="D3221" s="0" t="s">
        <v>246</v>
      </c>
      <c r="E3221" s="0" t="s">
        <v>72</v>
      </c>
      <c r="F3221" s="0" t="n">
        <v>0.36</v>
      </c>
      <c r="G3221" s="0" t="n">
        <v>0.21</v>
      </c>
      <c r="H3221" s="0" t="n">
        <v>0</v>
      </c>
      <c r="I3221" s="0" t="n">
        <v>0.05</v>
      </c>
      <c r="J3221" s="0" t="n">
        <v>0.62</v>
      </c>
      <c r="K3221" s="0" t="n">
        <v>90</v>
      </c>
      <c r="L3221" s="0" t="n">
        <v>8.3</v>
      </c>
      <c r="M3221" s="0" t="s">
        <v>73</v>
      </c>
      <c r="N3221" s="0" t="s">
        <v>66</v>
      </c>
      <c r="O3221" s="0" t="s">
        <v>42</v>
      </c>
      <c r="P3221" s="0" t="n">
        <f aca="false">IF(AND(OR(Dashboard!$B$5="All",D3221=Dashboard!$B$5),OR(Dashboard!$D$5="All",N3221=Dashboard!$D$5),OR(AND(C3221&lt;&gt;"",C3221&gt;=Dashboard!$F$5,C3221&lt;=Dashboard!$H$5),AND(C3221="",Dashboard!$F$5&lt;=1980,Dashboard!$H$5&gt;=2016))),1,0)</f>
        <v>1</v>
      </c>
      <c r="Q3221" s="0" t="n">
        <f aca="false">J3221*P3221+ROW()*0.00000001</f>
        <v>0.62003221</v>
      </c>
    </row>
    <row r="3222" customFormat="false" ht="15" hidden="false" customHeight="false" outlineLevel="0" collapsed="false">
      <c r="A3222" s="0" t="s">
        <v>2600</v>
      </c>
      <c r="B3222" s="0" t="s">
        <v>78</v>
      </c>
      <c r="C3222" s="0" t="n">
        <v>1993</v>
      </c>
      <c r="D3222" s="0" t="s">
        <v>246</v>
      </c>
      <c r="E3222" s="0" t="s">
        <v>782</v>
      </c>
      <c r="F3222" s="0" t="n">
        <v>0.3</v>
      </c>
      <c r="G3222" s="0" t="n">
        <v>0</v>
      </c>
      <c r="H3222" s="0" t="n">
        <v>0.32</v>
      </c>
      <c r="I3222" s="0" t="n">
        <v>0</v>
      </c>
      <c r="J3222" s="0" t="n">
        <v>0.62</v>
      </c>
      <c r="N3222" s="0" t="s">
        <v>35</v>
      </c>
      <c r="P3222" s="0" t="n">
        <f aca="false">IF(AND(OR(Dashboard!$B$5="All",D3222=Dashboard!$B$5),OR(Dashboard!$D$5="All",N3222=Dashboard!$D$5),OR(AND(C3222&lt;&gt;"",C3222&gt;=Dashboard!$F$5,C3222&lt;=Dashboard!$H$5),AND(C3222="",Dashboard!$F$5&lt;=1980,Dashboard!$H$5&gt;=2016))),1,0)</f>
        <v>1</v>
      </c>
      <c r="Q3222" s="0" t="n">
        <f aca="false">J3222*P3222+ROW()*0.00000001</f>
        <v>0.62003222</v>
      </c>
    </row>
    <row r="3223" customFormat="false" ht="15" hidden="false" customHeight="false" outlineLevel="0" collapsed="false">
      <c r="A3223" s="0" t="s">
        <v>2601</v>
      </c>
      <c r="B3223" s="0" t="s">
        <v>873</v>
      </c>
      <c r="C3223" s="0" t="n">
        <v>1995</v>
      </c>
      <c r="D3223" s="0" t="s">
        <v>56</v>
      </c>
      <c r="E3223" s="0" t="s">
        <v>154</v>
      </c>
      <c r="F3223" s="0" t="n">
        <v>0</v>
      </c>
      <c r="G3223" s="0" t="n">
        <v>0</v>
      </c>
      <c r="H3223" s="0" t="n">
        <v>0.62</v>
      </c>
      <c r="I3223" s="0" t="n">
        <v>0</v>
      </c>
      <c r="J3223" s="0" t="n">
        <v>0.62</v>
      </c>
      <c r="N3223" s="0" t="s">
        <v>154</v>
      </c>
      <c r="P3223" s="0" t="n">
        <f aca="false">IF(AND(OR(Dashboard!$B$5="All",D3223=Dashboard!$B$5),OR(Dashboard!$D$5="All",N3223=Dashboard!$D$5),OR(AND(C3223&lt;&gt;"",C3223&gt;=Dashboard!$F$5,C3223&lt;=Dashboard!$H$5),AND(C3223="",Dashboard!$F$5&lt;=1980,Dashboard!$H$5&gt;=2016))),1,0)</f>
        <v>1</v>
      </c>
      <c r="Q3223" s="0" t="n">
        <f aca="false">J3223*P3223+ROW()*0.00000001</f>
        <v>0.62003223</v>
      </c>
    </row>
    <row r="3224" customFormat="false" ht="15" hidden="false" customHeight="false" outlineLevel="0" collapsed="false">
      <c r="A3224" s="0" t="s">
        <v>2602</v>
      </c>
      <c r="B3224" s="0" t="s">
        <v>144</v>
      </c>
      <c r="D3224" s="0" t="s">
        <v>71</v>
      </c>
      <c r="E3224" s="0" t="s">
        <v>220</v>
      </c>
      <c r="F3224" s="0" t="n">
        <v>0.38</v>
      </c>
      <c r="G3224" s="0" t="n">
        <v>0.22</v>
      </c>
      <c r="H3224" s="0" t="n">
        <v>0</v>
      </c>
      <c r="I3224" s="0" t="n">
        <v>0.03</v>
      </c>
      <c r="J3224" s="0" t="n">
        <v>0.62</v>
      </c>
      <c r="K3224" s="0" t="n">
        <v>87</v>
      </c>
      <c r="L3224" s="0" t="n">
        <v>8.5</v>
      </c>
      <c r="M3224" s="0" t="s">
        <v>73</v>
      </c>
      <c r="N3224" s="0" t="s">
        <v>66</v>
      </c>
      <c r="O3224" s="0" t="s">
        <v>42</v>
      </c>
      <c r="P3224" s="0" t="n">
        <f aca="false">IF(AND(OR(Dashboard!$B$5="All",D3224=Dashboard!$B$5),OR(Dashboard!$D$5="All",N3224=Dashboard!$D$5),OR(AND(C3224&lt;&gt;"",C3224&gt;=Dashboard!$F$5,C3224&lt;=Dashboard!$H$5),AND(C3224="",Dashboard!$F$5&lt;=1980,Dashboard!$H$5&gt;=2016))),1,0)</f>
        <v>1</v>
      </c>
      <c r="Q3224" s="0" t="n">
        <f aca="false">J3224*P3224+ROW()*0.00000001</f>
        <v>0.62003224</v>
      </c>
    </row>
    <row r="3225" customFormat="false" ht="15" hidden="false" customHeight="false" outlineLevel="0" collapsed="false">
      <c r="A3225" s="0" t="s">
        <v>2603</v>
      </c>
      <c r="B3225" s="0" t="s">
        <v>144</v>
      </c>
      <c r="C3225" s="0" t="n">
        <v>2005</v>
      </c>
      <c r="D3225" s="0" t="s">
        <v>34</v>
      </c>
      <c r="E3225" s="0" t="s">
        <v>91</v>
      </c>
      <c r="F3225" s="0" t="n">
        <v>0.4</v>
      </c>
      <c r="G3225" s="0" t="n">
        <v>0.2</v>
      </c>
      <c r="H3225" s="0" t="n">
        <v>0</v>
      </c>
      <c r="I3225" s="0" t="n">
        <v>0.03</v>
      </c>
      <c r="J3225" s="0" t="n">
        <v>0.62</v>
      </c>
      <c r="K3225" s="0" t="n">
        <v>77</v>
      </c>
      <c r="L3225" s="0" t="n">
        <v>7.7</v>
      </c>
      <c r="M3225" s="0" t="s">
        <v>103</v>
      </c>
      <c r="N3225" s="0" t="s">
        <v>66</v>
      </c>
      <c r="O3225" s="0" t="s">
        <v>37</v>
      </c>
      <c r="P3225" s="0" t="n">
        <f aca="false">IF(AND(OR(Dashboard!$B$5="All",D3225=Dashboard!$B$5),OR(Dashboard!$D$5="All",N3225=Dashboard!$D$5),OR(AND(C3225&lt;&gt;"",C3225&gt;=Dashboard!$F$5,C3225&lt;=Dashboard!$H$5),AND(C3225="",Dashboard!$F$5&lt;=1980,Dashboard!$H$5&gt;=2016))),1,0)</f>
        <v>1</v>
      </c>
      <c r="Q3225" s="0" t="n">
        <f aca="false">J3225*P3225+ROW()*0.00000001</f>
        <v>0.62003225</v>
      </c>
    </row>
    <row r="3226" customFormat="false" ht="15" hidden="false" customHeight="false" outlineLevel="0" collapsed="false">
      <c r="A3226" s="0" t="s">
        <v>2604</v>
      </c>
      <c r="B3226" s="0" t="s">
        <v>117</v>
      </c>
      <c r="C3226" s="0" t="n">
        <v>1996</v>
      </c>
      <c r="D3226" s="0" t="s">
        <v>102</v>
      </c>
      <c r="E3226" s="0" t="s">
        <v>449</v>
      </c>
      <c r="F3226" s="0" t="n">
        <v>0.35</v>
      </c>
      <c r="G3226" s="0" t="n">
        <v>0.24</v>
      </c>
      <c r="H3226" s="0" t="n">
        <v>0</v>
      </c>
      <c r="I3226" s="0" t="n">
        <v>0.04</v>
      </c>
      <c r="J3226" s="0" t="n">
        <v>0.62</v>
      </c>
      <c r="N3226" s="0" t="s">
        <v>74</v>
      </c>
      <c r="P3226" s="0" t="n">
        <f aca="false">IF(AND(OR(Dashboard!$B$5="All",D3226=Dashboard!$B$5),OR(Dashboard!$D$5="All",N3226=Dashboard!$D$5),OR(AND(C3226&lt;&gt;"",C3226&gt;=Dashboard!$F$5,C3226&lt;=Dashboard!$H$5),AND(C3226="",Dashboard!$F$5&lt;=1980,Dashboard!$H$5&gt;=2016))),1,0)</f>
        <v>1</v>
      </c>
      <c r="Q3226" s="0" t="n">
        <f aca="false">J3226*P3226+ROW()*0.00000001</f>
        <v>0.62003226</v>
      </c>
    </row>
    <row r="3227" customFormat="false" ht="15" hidden="false" customHeight="false" outlineLevel="0" collapsed="false">
      <c r="A3227" s="0" t="s">
        <v>2605</v>
      </c>
      <c r="B3227" s="0" t="s">
        <v>76</v>
      </c>
      <c r="C3227" s="0" t="n">
        <v>2002</v>
      </c>
      <c r="D3227" s="0" t="s">
        <v>46</v>
      </c>
      <c r="E3227" s="0" t="s">
        <v>124</v>
      </c>
      <c r="F3227" s="0" t="n">
        <v>0.16</v>
      </c>
      <c r="G3227" s="0" t="n">
        <v>0.13</v>
      </c>
      <c r="H3227" s="0" t="n">
        <v>0.29</v>
      </c>
      <c r="I3227" s="0" t="n">
        <v>0.04</v>
      </c>
      <c r="J3227" s="0" t="n">
        <v>0.62</v>
      </c>
      <c r="K3227" s="0" t="n">
        <v>78</v>
      </c>
      <c r="L3227" s="0" t="n">
        <v>8.4</v>
      </c>
      <c r="M3227" s="0" t="s">
        <v>103</v>
      </c>
      <c r="N3227" s="0" t="s">
        <v>74</v>
      </c>
      <c r="O3227" s="0" t="s">
        <v>37</v>
      </c>
      <c r="P3227" s="0" t="n">
        <f aca="false">IF(AND(OR(Dashboard!$B$5="All",D3227=Dashboard!$B$5),OR(Dashboard!$D$5="All",N3227=Dashboard!$D$5),OR(AND(C3227&lt;&gt;"",C3227&gt;=Dashboard!$F$5,C3227&lt;=Dashboard!$H$5),AND(C3227="",Dashboard!$F$5&lt;=1980,Dashboard!$H$5&gt;=2016))),1,0)</f>
        <v>1</v>
      </c>
      <c r="Q3227" s="0" t="n">
        <f aca="false">J3227*P3227+ROW()*0.00000001</f>
        <v>0.62003227</v>
      </c>
    </row>
    <row r="3228" customFormat="false" ht="15" hidden="false" customHeight="false" outlineLevel="0" collapsed="false">
      <c r="A3228" s="0" t="s">
        <v>2606</v>
      </c>
      <c r="B3228" s="0" t="s">
        <v>117</v>
      </c>
      <c r="C3228" s="0" t="n">
        <v>1997</v>
      </c>
      <c r="D3228" s="0" t="s">
        <v>34</v>
      </c>
      <c r="E3228" s="0" t="s">
        <v>89</v>
      </c>
      <c r="F3228" s="0" t="n">
        <v>0.35</v>
      </c>
      <c r="G3228" s="0" t="n">
        <v>0.24</v>
      </c>
      <c r="H3228" s="0" t="n">
        <v>0</v>
      </c>
      <c r="I3228" s="0" t="n">
        <v>0.04</v>
      </c>
      <c r="J3228" s="0" t="n">
        <v>0.62</v>
      </c>
      <c r="N3228" s="0" t="s">
        <v>74</v>
      </c>
      <c r="P3228" s="0" t="n">
        <f aca="false">IF(AND(OR(Dashboard!$B$5="All",D3228=Dashboard!$B$5),OR(Dashboard!$D$5="All",N3228=Dashboard!$D$5),OR(AND(C3228&lt;&gt;"",C3228&gt;=Dashboard!$F$5,C3228&lt;=Dashboard!$H$5),AND(C3228="",Dashboard!$F$5&lt;=1980,Dashboard!$H$5&gt;=2016))),1,0)</f>
        <v>1</v>
      </c>
      <c r="Q3228" s="0" t="n">
        <f aca="false">J3228*P3228+ROW()*0.00000001</f>
        <v>0.62003228</v>
      </c>
    </row>
    <row r="3229" customFormat="false" ht="15" hidden="false" customHeight="false" outlineLevel="0" collapsed="false">
      <c r="A3229" s="0" t="s">
        <v>2607</v>
      </c>
      <c r="B3229" s="0" t="s">
        <v>33</v>
      </c>
      <c r="C3229" s="0" t="n">
        <v>2009</v>
      </c>
      <c r="D3229" s="0" t="s">
        <v>52</v>
      </c>
      <c r="E3229" s="0" t="s">
        <v>124</v>
      </c>
      <c r="F3229" s="0" t="n">
        <v>0.58</v>
      </c>
      <c r="G3229" s="0" t="n">
        <v>0</v>
      </c>
      <c r="H3229" s="0" t="n">
        <v>0</v>
      </c>
      <c r="I3229" s="0" t="n">
        <v>0.04</v>
      </c>
      <c r="J3229" s="0" t="n">
        <v>0.62</v>
      </c>
      <c r="M3229" s="0" t="s">
        <v>36</v>
      </c>
      <c r="N3229" s="0" t="s">
        <v>35</v>
      </c>
      <c r="P3229" s="0" t="n">
        <f aca="false">IF(AND(OR(Dashboard!$B$5="All",D3229=Dashboard!$B$5),OR(Dashboard!$D$5="All",N3229=Dashboard!$D$5),OR(AND(C3229&lt;&gt;"",C3229&gt;=Dashboard!$F$5,C3229&lt;=Dashboard!$H$5),AND(C3229="",Dashboard!$F$5&lt;=1980,Dashboard!$H$5&gt;=2016))),1,0)</f>
        <v>1</v>
      </c>
      <c r="Q3229" s="0" t="n">
        <f aca="false">J3229*P3229+ROW()*0.00000001</f>
        <v>0.62003229</v>
      </c>
    </row>
    <row r="3230" customFormat="false" ht="15" hidden="false" customHeight="false" outlineLevel="0" collapsed="false">
      <c r="A3230" s="0" t="s">
        <v>306</v>
      </c>
      <c r="B3230" s="0" t="s">
        <v>186</v>
      </c>
      <c r="C3230" s="0" t="n">
        <v>2006</v>
      </c>
      <c r="D3230" s="0" t="s">
        <v>34</v>
      </c>
      <c r="E3230" s="0" t="s">
        <v>142</v>
      </c>
      <c r="F3230" s="0" t="n">
        <v>0.48</v>
      </c>
      <c r="G3230" s="0" t="n">
        <v>0.13</v>
      </c>
      <c r="H3230" s="0" t="n">
        <v>0</v>
      </c>
      <c r="I3230" s="0" t="n">
        <v>0.02</v>
      </c>
      <c r="J3230" s="0" t="n">
        <v>0.62</v>
      </c>
      <c r="K3230" s="0" t="n">
        <v>82</v>
      </c>
      <c r="L3230" s="0" t="n">
        <v>9.2</v>
      </c>
      <c r="M3230" s="0" t="s">
        <v>36</v>
      </c>
      <c r="N3230" s="0" t="s">
        <v>35</v>
      </c>
      <c r="O3230" s="0" t="s">
        <v>42</v>
      </c>
      <c r="P3230" s="0" t="n">
        <f aca="false">IF(AND(OR(Dashboard!$B$5="All",D3230=Dashboard!$B$5),OR(Dashboard!$D$5="All",N3230=Dashboard!$D$5),OR(AND(C3230&lt;&gt;"",C3230&gt;=Dashboard!$F$5,C3230&lt;=Dashboard!$H$5),AND(C3230="",Dashboard!$F$5&lt;=1980,Dashboard!$H$5&gt;=2016))),1,0)</f>
        <v>1</v>
      </c>
      <c r="Q3230" s="0" t="n">
        <f aca="false">J3230*P3230+ROW()*0.00000001</f>
        <v>0.6200323</v>
      </c>
    </row>
    <row r="3231" customFormat="false" ht="15" hidden="false" customHeight="false" outlineLevel="0" collapsed="false">
      <c r="A3231" s="0" t="s">
        <v>1946</v>
      </c>
      <c r="B3231" s="0" t="s">
        <v>97</v>
      </c>
      <c r="C3231" s="0" t="n">
        <v>2015</v>
      </c>
      <c r="D3231" s="0" t="s">
        <v>71</v>
      </c>
      <c r="E3231" s="0" t="s">
        <v>243</v>
      </c>
      <c r="F3231" s="0" t="n">
        <v>0.31</v>
      </c>
      <c r="G3231" s="0" t="n">
        <v>0.23</v>
      </c>
      <c r="H3231" s="0" t="n">
        <v>0.03</v>
      </c>
      <c r="I3231" s="0" t="n">
        <v>0.05</v>
      </c>
      <c r="J3231" s="0" t="n">
        <v>0.62</v>
      </c>
      <c r="L3231" s="0" t="n">
        <v>7.2</v>
      </c>
      <c r="M3231" s="0" t="s">
        <v>125</v>
      </c>
      <c r="N3231" s="0" t="s">
        <v>35</v>
      </c>
      <c r="P3231" s="0" t="n">
        <f aca="false">IF(AND(OR(Dashboard!$B$5="All",D3231=Dashboard!$B$5),OR(Dashboard!$D$5="All",N3231=Dashboard!$D$5),OR(AND(C3231&lt;&gt;"",C3231&gt;=Dashboard!$F$5,C3231&lt;=Dashboard!$H$5),AND(C3231="",Dashboard!$F$5&lt;=1980,Dashboard!$H$5&gt;=2016))),1,0)</f>
        <v>1</v>
      </c>
      <c r="Q3231" s="0" t="n">
        <f aca="false">J3231*P3231+ROW()*0.00000001</f>
        <v>0.62003231</v>
      </c>
    </row>
    <row r="3232" customFormat="false" ht="15" hidden="false" customHeight="false" outlineLevel="0" collapsed="false">
      <c r="A3232" s="0" t="s">
        <v>2608</v>
      </c>
      <c r="B3232" s="0" t="s">
        <v>159</v>
      </c>
      <c r="C3232" s="0" t="n">
        <v>1982</v>
      </c>
      <c r="D3232" s="0" t="s">
        <v>56</v>
      </c>
      <c r="E3232" s="0" t="s">
        <v>160</v>
      </c>
      <c r="F3232" s="0" t="n">
        <v>0.58</v>
      </c>
      <c r="G3232" s="0" t="n">
        <v>0.03</v>
      </c>
      <c r="H3232" s="0" t="n">
        <v>0</v>
      </c>
      <c r="I3232" s="0" t="n">
        <v>0.01</v>
      </c>
      <c r="J3232" s="0" t="n">
        <v>0.62</v>
      </c>
      <c r="N3232" s="0" t="s">
        <v>161</v>
      </c>
      <c r="P3232" s="0" t="n">
        <f aca="false">IF(AND(OR(Dashboard!$B$5="All",D3232=Dashboard!$B$5),OR(Dashboard!$D$5="All",N3232=Dashboard!$D$5),OR(AND(C3232&lt;&gt;"",C3232&gt;=Dashboard!$F$5,C3232&lt;=Dashboard!$H$5),AND(C3232="",Dashboard!$F$5&lt;=1980,Dashboard!$H$5&gt;=2016))),1,0)</f>
        <v>1</v>
      </c>
      <c r="Q3232" s="0" t="n">
        <f aca="false">J3232*P3232+ROW()*0.00000001</f>
        <v>0.62003232</v>
      </c>
    </row>
    <row r="3233" customFormat="false" ht="15" hidden="false" customHeight="false" outlineLevel="0" collapsed="false">
      <c r="A3233" s="0" t="s">
        <v>1063</v>
      </c>
      <c r="B3233" s="0" t="s">
        <v>144</v>
      </c>
      <c r="C3233" s="0" t="n">
        <v>2003</v>
      </c>
      <c r="D3233" s="0" t="s">
        <v>34</v>
      </c>
      <c r="E3233" s="0" t="s">
        <v>142</v>
      </c>
      <c r="F3233" s="0" t="n">
        <v>0.47</v>
      </c>
      <c r="G3233" s="0" t="n">
        <v>0.13</v>
      </c>
      <c r="H3233" s="0" t="n">
        <v>0</v>
      </c>
      <c r="I3233" s="0" t="n">
        <v>0.02</v>
      </c>
      <c r="J3233" s="0" t="n">
        <v>0.62</v>
      </c>
      <c r="K3233" s="0" t="n">
        <v>89</v>
      </c>
      <c r="L3233" s="0" t="n">
        <v>8.2</v>
      </c>
      <c r="M3233" s="0" t="s">
        <v>36</v>
      </c>
      <c r="N3233" s="0" t="s">
        <v>66</v>
      </c>
      <c r="O3233" s="0" t="s">
        <v>42</v>
      </c>
      <c r="P3233" s="0" t="n">
        <f aca="false">IF(AND(OR(Dashboard!$B$5="All",D3233=Dashboard!$B$5),OR(Dashboard!$D$5="All",N3233=Dashboard!$D$5),OR(AND(C3233&lt;&gt;"",C3233&gt;=Dashboard!$F$5,C3233&lt;=Dashboard!$H$5),AND(C3233="",Dashboard!$F$5&lt;=1980,Dashboard!$H$5&gt;=2016))),1,0)</f>
        <v>1</v>
      </c>
      <c r="Q3233" s="0" t="n">
        <f aca="false">J3233*P3233+ROW()*0.00000001</f>
        <v>0.62003233</v>
      </c>
    </row>
    <row r="3234" customFormat="false" ht="15" hidden="false" customHeight="false" outlineLevel="0" collapsed="false">
      <c r="A3234" s="0" t="s">
        <v>2426</v>
      </c>
      <c r="B3234" s="0" t="s">
        <v>70</v>
      </c>
      <c r="D3234" s="0" t="s">
        <v>41</v>
      </c>
      <c r="E3234" s="0" t="s">
        <v>160</v>
      </c>
      <c r="F3234" s="0" t="n">
        <v>0.16</v>
      </c>
      <c r="G3234" s="0" t="n">
        <v>0.34</v>
      </c>
      <c r="H3234" s="0" t="n">
        <v>0.01</v>
      </c>
      <c r="I3234" s="0" t="n">
        <v>0.12</v>
      </c>
      <c r="J3234" s="0" t="n">
        <v>0.62</v>
      </c>
      <c r="K3234" s="0" t="n">
        <v>70</v>
      </c>
      <c r="L3234" s="0" t="n">
        <v>6.1</v>
      </c>
      <c r="M3234" s="0" t="s">
        <v>103</v>
      </c>
      <c r="N3234" s="0" t="s">
        <v>74</v>
      </c>
      <c r="O3234" s="0" t="s">
        <v>67</v>
      </c>
      <c r="P3234" s="0" t="n">
        <f aca="false">IF(AND(OR(Dashboard!$B$5="All",D3234=Dashboard!$B$5),OR(Dashboard!$D$5="All",N3234=Dashboard!$D$5),OR(AND(C3234&lt;&gt;"",C3234&gt;=Dashboard!$F$5,C3234&lt;=Dashboard!$H$5),AND(C3234="",Dashboard!$F$5&lt;=1980,Dashboard!$H$5&gt;=2016))),1,0)</f>
        <v>1</v>
      </c>
      <c r="Q3234" s="0" t="n">
        <f aca="false">J3234*P3234+ROW()*0.00000001</f>
        <v>0.62003234</v>
      </c>
    </row>
    <row r="3235" customFormat="false" ht="15" hidden="false" customHeight="false" outlineLevel="0" collapsed="false">
      <c r="A3235" s="0" t="s">
        <v>2609</v>
      </c>
      <c r="B3235" s="0" t="s">
        <v>76</v>
      </c>
      <c r="C3235" s="0" t="n">
        <v>2004</v>
      </c>
      <c r="D3235" s="0" t="s">
        <v>16</v>
      </c>
      <c r="E3235" s="0" t="s">
        <v>418</v>
      </c>
      <c r="F3235" s="0" t="n">
        <v>0.3</v>
      </c>
      <c r="G3235" s="0" t="n">
        <v>0.24</v>
      </c>
      <c r="H3235" s="0" t="n">
        <v>0</v>
      </c>
      <c r="I3235" s="0" t="n">
        <v>0.08</v>
      </c>
      <c r="J3235" s="0" t="n">
        <v>0.62</v>
      </c>
      <c r="K3235" s="0" t="n">
        <v>71</v>
      </c>
      <c r="L3235" s="0" t="n">
        <v>8</v>
      </c>
      <c r="M3235" s="0" t="s">
        <v>36</v>
      </c>
      <c r="N3235" s="0" t="s">
        <v>74</v>
      </c>
      <c r="O3235" s="0" t="s">
        <v>37</v>
      </c>
      <c r="P3235" s="0" t="n">
        <f aca="false">IF(AND(OR(Dashboard!$B$5="All",D3235=Dashboard!$B$5),OR(Dashboard!$D$5="All",N3235=Dashboard!$D$5),OR(AND(C3235&lt;&gt;"",C3235&gt;=Dashboard!$F$5,C3235&lt;=Dashboard!$H$5),AND(C3235="",Dashboard!$F$5&lt;=1980,Dashboard!$H$5&gt;=2016))),1,0)</f>
        <v>1</v>
      </c>
      <c r="Q3235" s="0" t="n">
        <f aca="false">J3235*P3235+ROW()*0.00000001</f>
        <v>0.62003235</v>
      </c>
    </row>
    <row r="3236" customFormat="false" ht="15" hidden="false" customHeight="false" outlineLevel="0" collapsed="false">
      <c r="A3236" s="0" t="s">
        <v>123</v>
      </c>
      <c r="B3236" s="0" t="s">
        <v>70</v>
      </c>
      <c r="C3236" s="0" t="n">
        <v>2011</v>
      </c>
      <c r="D3236" s="0" t="s">
        <v>52</v>
      </c>
      <c r="E3236" s="0" t="s">
        <v>124</v>
      </c>
      <c r="F3236" s="0" t="n">
        <v>0.33</v>
      </c>
      <c r="G3236" s="0" t="n">
        <v>0.2</v>
      </c>
      <c r="H3236" s="0" t="n">
        <v>0</v>
      </c>
      <c r="I3236" s="0" t="n">
        <v>0.09</v>
      </c>
      <c r="J3236" s="0" t="n">
        <v>0.62</v>
      </c>
      <c r="K3236" s="0" t="n">
        <v>75</v>
      </c>
      <c r="L3236" s="0" t="n">
        <v>6</v>
      </c>
      <c r="M3236" s="0" t="s">
        <v>125</v>
      </c>
      <c r="N3236" s="0" t="s">
        <v>74</v>
      </c>
      <c r="O3236" s="0" t="s">
        <v>37</v>
      </c>
      <c r="P3236" s="0" t="n">
        <f aca="false">IF(AND(OR(Dashboard!$B$5="All",D3236=Dashboard!$B$5),OR(Dashboard!$D$5="All",N3236=Dashboard!$D$5),OR(AND(C3236&lt;&gt;"",C3236&gt;=Dashboard!$F$5,C3236&lt;=Dashboard!$H$5),AND(C3236="",Dashboard!$F$5&lt;=1980,Dashboard!$H$5&gt;=2016))),1,0)</f>
        <v>1</v>
      </c>
      <c r="Q3236" s="0" t="n">
        <f aca="false">J3236*P3236+ROW()*0.00000001</f>
        <v>0.62003236</v>
      </c>
    </row>
    <row r="3237" customFormat="false" ht="15" hidden="false" customHeight="false" outlineLevel="0" collapsed="false">
      <c r="A3237" s="0" t="s">
        <v>1119</v>
      </c>
      <c r="B3237" s="0" t="s">
        <v>97</v>
      </c>
      <c r="C3237" s="0" t="n">
        <v>2011</v>
      </c>
      <c r="D3237" s="0" t="s">
        <v>71</v>
      </c>
      <c r="E3237" s="0" t="s">
        <v>487</v>
      </c>
      <c r="F3237" s="0" t="n">
        <v>0.29</v>
      </c>
      <c r="G3237" s="0" t="n">
        <v>0.27</v>
      </c>
      <c r="H3237" s="0" t="n">
        <v>0</v>
      </c>
      <c r="I3237" s="0" t="n">
        <v>0.06</v>
      </c>
      <c r="J3237" s="0" t="n">
        <v>0.62</v>
      </c>
      <c r="K3237" s="0" t="n">
        <v>71</v>
      </c>
      <c r="L3237" s="0" t="n">
        <v>7.3</v>
      </c>
      <c r="M3237" s="0" t="s">
        <v>125</v>
      </c>
      <c r="N3237" s="0" t="s">
        <v>35</v>
      </c>
      <c r="O3237" s="0" t="s">
        <v>37</v>
      </c>
      <c r="P3237" s="0" t="n">
        <f aca="false">IF(AND(OR(Dashboard!$B$5="All",D3237=Dashboard!$B$5),OR(Dashboard!$D$5="All",N3237=Dashboard!$D$5),OR(AND(C3237&lt;&gt;"",C3237&gt;=Dashboard!$F$5,C3237&lt;=Dashboard!$H$5),AND(C3237="",Dashboard!$F$5&lt;=1980,Dashboard!$H$5&gt;=2016))),1,0)</f>
        <v>1</v>
      </c>
      <c r="Q3237" s="0" t="n">
        <f aca="false">J3237*P3237+ROW()*0.00000001</f>
        <v>0.62003237</v>
      </c>
    </row>
    <row r="3238" customFormat="false" ht="15" hidden="false" customHeight="false" outlineLevel="0" collapsed="false">
      <c r="A3238" s="0" t="s">
        <v>2610</v>
      </c>
      <c r="B3238" s="0" t="s">
        <v>33</v>
      </c>
      <c r="C3238" s="0" t="n">
        <v>2007</v>
      </c>
      <c r="D3238" s="0" t="s">
        <v>41</v>
      </c>
      <c r="E3238" s="0" t="s">
        <v>35</v>
      </c>
      <c r="F3238" s="0" t="n">
        <v>0.19</v>
      </c>
      <c r="G3238" s="0" t="n">
        <v>0.26</v>
      </c>
      <c r="H3238" s="0" t="n">
        <v>0.11</v>
      </c>
      <c r="I3238" s="0" t="n">
        <v>0.06</v>
      </c>
      <c r="J3238" s="0" t="n">
        <v>0.62</v>
      </c>
      <c r="K3238" s="0" t="n">
        <v>46</v>
      </c>
      <c r="L3238" s="0" t="n">
        <v>6.8</v>
      </c>
      <c r="M3238" s="0" t="s">
        <v>36</v>
      </c>
      <c r="N3238" s="0" t="s">
        <v>35</v>
      </c>
      <c r="O3238" s="0" t="s">
        <v>177</v>
      </c>
      <c r="P3238" s="0" t="n">
        <f aca="false">IF(AND(OR(Dashboard!$B$5="All",D3238=Dashboard!$B$5),OR(Dashboard!$D$5="All",N3238=Dashboard!$D$5),OR(AND(C3238&lt;&gt;"",C3238&gt;=Dashboard!$F$5,C3238&lt;=Dashboard!$H$5),AND(C3238="",Dashboard!$F$5&lt;=1980,Dashboard!$H$5&gt;=2016))),1,0)</f>
        <v>1</v>
      </c>
      <c r="Q3238" s="0" t="n">
        <f aca="false">J3238*P3238+ROW()*0.00000001</f>
        <v>0.62003238</v>
      </c>
    </row>
    <row r="3239" customFormat="false" ht="15" hidden="false" customHeight="false" outlineLevel="0" collapsed="false">
      <c r="A3239" s="0" t="s">
        <v>2611</v>
      </c>
      <c r="B3239" s="0" t="s">
        <v>50</v>
      </c>
      <c r="C3239" s="0" t="n">
        <v>2009</v>
      </c>
      <c r="D3239" s="0" t="s">
        <v>16</v>
      </c>
      <c r="E3239" s="0" t="s">
        <v>487</v>
      </c>
      <c r="F3239" s="0" t="n">
        <v>0.41</v>
      </c>
      <c r="G3239" s="0" t="n">
        <v>0.16</v>
      </c>
      <c r="H3239" s="0" t="n">
        <v>0</v>
      </c>
      <c r="I3239" s="0" t="n">
        <v>0.05</v>
      </c>
      <c r="J3239" s="0" t="n">
        <v>0.62</v>
      </c>
      <c r="M3239" s="0" t="s">
        <v>36</v>
      </c>
      <c r="N3239" s="0" t="s">
        <v>35</v>
      </c>
      <c r="P3239" s="0" t="n">
        <f aca="false">IF(AND(OR(Dashboard!$B$5="All",D3239=Dashboard!$B$5),OR(Dashboard!$D$5="All",N3239=Dashboard!$D$5),OR(AND(C3239&lt;&gt;"",C3239&gt;=Dashboard!$F$5,C3239&lt;=Dashboard!$H$5),AND(C3239="",Dashboard!$F$5&lt;=1980,Dashboard!$H$5&gt;=2016))),1,0)</f>
        <v>1</v>
      </c>
      <c r="Q3239" s="0" t="n">
        <f aca="false">J3239*P3239+ROW()*0.00000001</f>
        <v>0.62003239</v>
      </c>
    </row>
    <row r="3240" customFormat="false" ht="15" hidden="false" customHeight="false" outlineLevel="0" collapsed="false">
      <c r="A3240" s="0" t="s">
        <v>1670</v>
      </c>
      <c r="B3240" s="0" t="s">
        <v>94</v>
      </c>
      <c r="C3240" s="0" t="n">
        <v>2014</v>
      </c>
      <c r="D3240" s="0" t="s">
        <v>71</v>
      </c>
      <c r="E3240" s="0" t="s">
        <v>487</v>
      </c>
      <c r="F3240" s="0" t="n">
        <v>0.27</v>
      </c>
      <c r="G3240" s="0" t="n">
        <v>0.25</v>
      </c>
      <c r="H3240" s="0" t="n">
        <v>0</v>
      </c>
      <c r="I3240" s="0" t="n">
        <v>0.1</v>
      </c>
      <c r="J3240" s="0" t="n">
        <v>0.62</v>
      </c>
      <c r="N3240" s="0" t="s">
        <v>74</v>
      </c>
      <c r="P3240" s="0" t="n">
        <f aca="false">IF(AND(OR(Dashboard!$B$5="All",D3240=Dashboard!$B$5),OR(Dashboard!$D$5="All",N3240=Dashboard!$D$5),OR(AND(C3240&lt;&gt;"",C3240&gt;=Dashboard!$F$5,C3240&lt;=Dashboard!$H$5),AND(C3240="",Dashboard!$F$5&lt;=1980,Dashboard!$H$5&gt;=2016))),1,0)</f>
        <v>1</v>
      </c>
      <c r="Q3240" s="0" t="n">
        <f aca="false">J3240*P3240+ROW()*0.00000001</f>
        <v>0.6200324</v>
      </c>
    </row>
    <row r="3241" customFormat="false" ht="15" hidden="false" customHeight="false" outlineLevel="0" collapsed="false">
      <c r="A3241" s="0" t="s">
        <v>2612</v>
      </c>
      <c r="B3241" s="0" t="s">
        <v>186</v>
      </c>
      <c r="C3241" s="0" t="n">
        <v>2003</v>
      </c>
      <c r="D3241" s="0" t="s">
        <v>71</v>
      </c>
      <c r="E3241" s="0" t="s">
        <v>211</v>
      </c>
      <c r="F3241" s="0" t="n">
        <v>0.38</v>
      </c>
      <c r="G3241" s="0" t="n">
        <v>0.1</v>
      </c>
      <c r="H3241" s="0" t="n">
        <v>0.12</v>
      </c>
      <c r="I3241" s="0" t="n">
        <v>0.02</v>
      </c>
      <c r="J3241" s="0" t="n">
        <v>0.62</v>
      </c>
      <c r="K3241" s="0" t="n">
        <v>93</v>
      </c>
      <c r="L3241" s="0" t="n">
        <v>8.3</v>
      </c>
      <c r="M3241" s="0" t="s">
        <v>103</v>
      </c>
      <c r="N3241" s="0" t="s">
        <v>35</v>
      </c>
      <c r="O3241" s="0" t="s">
        <v>60</v>
      </c>
      <c r="P3241" s="0" t="n">
        <f aca="false">IF(AND(OR(Dashboard!$B$5="All",D3241=Dashboard!$B$5),OR(Dashboard!$D$5="All",N3241=Dashboard!$D$5),OR(AND(C3241&lt;&gt;"",C3241&gt;=Dashboard!$F$5,C3241&lt;=Dashboard!$H$5),AND(C3241="",Dashboard!$F$5&lt;=1980,Dashboard!$H$5&gt;=2016))),1,0)</f>
        <v>1</v>
      </c>
      <c r="Q3241" s="0" t="n">
        <f aca="false">J3241*P3241+ROW()*0.00000001</f>
        <v>0.62003241</v>
      </c>
    </row>
    <row r="3242" customFormat="false" ht="15" hidden="false" customHeight="false" outlineLevel="0" collapsed="false">
      <c r="A3242" s="0" t="s">
        <v>958</v>
      </c>
      <c r="B3242" s="0" t="s">
        <v>85</v>
      </c>
      <c r="C3242" s="0" t="n">
        <v>2004</v>
      </c>
      <c r="D3242" s="0" t="s">
        <v>58</v>
      </c>
      <c r="E3242" s="0" t="s">
        <v>142</v>
      </c>
      <c r="F3242" s="0" t="n">
        <v>0.37</v>
      </c>
      <c r="G3242" s="0" t="n">
        <v>0.22</v>
      </c>
      <c r="H3242" s="0" t="n">
        <v>0</v>
      </c>
      <c r="I3242" s="0" t="n">
        <v>0.03</v>
      </c>
      <c r="J3242" s="0" t="n">
        <v>0.62</v>
      </c>
      <c r="K3242" s="0" t="n">
        <v>72</v>
      </c>
      <c r="L3242" s="0" t="n">
        <v>9.2</v>
      </c>
      <c r="M3242" s="0" t="s">
        <v>36</v>
      </c>
      <c r="N3242" s="0" t="s">
        <v>35</v>
      </c>
      <c r="O3242" s="0" t="s">
        <v>37</v>
      </c>
      <c r="P3242" s="0" t="n">
        <f aca="false">IF(AND(OR(Dashboard!$B$5="All",D3242=Dashboard!$B$5),OR(Dashboard!$D$5="All",N3242=Dashboard!$D$5),OR(AND(C3242&lt;&gt;"",C3242&gt;=Dashboard!$F$5,C3242&lt;=Dashboard!$H$5),AND(C3242="",Dashboard!$F$5&lt;=1980,Dashboard!$H$5&gt;=2016))),1,0)</f>
        <v>1</v>
      </c>
      <c r="Q3242" s="0" t="n">
        <f aca="false">J3242*P3242+ROW()*0.00000001</f>
        <v>0.62003242</v>
      </c>
    </row>
    <row r="3243" customFormat="false" ht="15" hidden="false" customHeight="false" outlineLevel="0" collapsed="false">
      <c r="A3243" s="0" t="s">
        <v>2613</v>
      </c>
      <c r="B3243" s="0" t="s">
        <v>108</v>
      </c>
      <c r="C3243" s="0" t="n">
        <v>1999</v>
      </c>
      <c r="D3243" s="0" t="s">
        <v>41</v>
      </c>
      <c r="E3243" s="0" t="s">
        <v>142</v>
      </c>
      <c r="F3243" s="0" t="n">
        <v>0.4</v>
      </c>
      <c r="G3243" s="0" t="n">
        <v>0.2</v>
      </c>
      <c r="H3243" s="0" t="n">
        <v>0</v>
      </c>
      <c r="I3243" s="0" t="n">
        <v>0.02</v>
      </c>
      <c r="J3243" s="0" t="n">
        <v>0.62</v>
      </c>
      <c r="N3243" s="0" t="s">
        <v>35</v>
      </c>
      <c r="P3243" s="0" t="n">
        <f aca="false">IF(AND(OR(Dashboard!$B$5="All",D3243=Dashboard!$B$5),OR(Dashboard!$D$5="All",N3243=Dashboard!$D$5),OR(AND(C3243&lt;&gt;"",C3243&gt;=Dashboard!$F$5,C3243&lt;=Dashboard!$H$5),AND(C3243="",Dashboard!$F$5&lt;=1980,Dashboard!$H$5&gt;=2016))),1,0)</f>
        <v>1</v>
      </c>
      <c r="Q3243" s="0" t="n">
        <f aca="false">J3243*P3243+ROW()*0.00000001</f>
        <v>0.62003243</v>
      </c>
    </row>
    <row r="3244" customFormat="false" ht="15" hidden="false" customHeight="false" outlineLevel="0" collapsed="false">
      <c r="A3244" s="0" t="s">
        <v>1891</v>
      </c>
      <c r="B3244" s="0" t="s">
        <v>70</v>
      </c>
      <c r="C3244" s="0" t="n">
        <v>2009</v>
      </c>
      <c r="D3244" s="0" t="s">
        <v>52</v>
      </c>
      <c r="E3244" s="0" t="s">
        <v>91</v>
      </c>
      <c r="F3244" s="0" t="n">
        <v>0.28</v>
      </c>
      <c r="G3244" s="0" t="n">
        <v>0.24</v>
      </c>
      <c r="H3244" s="0" t="n">
        <v>0</v>
      </c>
      <c r="I3244" s="0" t="n">
        <v>0.1</v>
      </c>
      <c r="J3244" s="0" t="n">
        <v>0.62</v>
      </c>
      <c r="K3244" s="0" t="n">
        <v>86</v>
      </c>
      <c r="L3244" s="0" t="n">
        <v>8</v>
      </c>
      <c r="M3244" s="0" t="s">
        <v>103</v>
      </c>
      <c r="N3244" s="0" t="s">
        <v>74</v>
      </c>
      <c r="O3244" s="0" t="s">
        <v>42</v>
      </c>
      <c r="P3244" s="0" t="n">
        <f aca="false">IF(AND(OR(Dashboard!$B$5="All",D3244=Dashboard!$B$5),OR(Dashboard!$D$5="All",N3244=Dashboard!$D$5),OR(AND(C3244&lt;&gt;"",C3244&gt;=Dashboard!$F$5,C3244&lt;=Dashboard!$H$5),AND(C3244="",Dashboard!$F$5&lt;=1980,Dashboard!$H$5&gt;=2016))),1,0)</f>
        <v>1</v>
      </c>
      <c r="Q3244" s="0" t="n">
        <f aca="false">J3244*P3244+ROW()*0.00000001</f>
        <v>0.62003244</v>
      </c>
    </row>
    <row r="3245" customFormat="false" ht="15" hidden="false" customHeight="false" outlineLevel="0" collapsed="false">
      <c r="A3245" s="0" t="s">
        <v>2614</v>
      </c>
      <c r="B3245" s="0" t="s">
        <v>117</v>
      </c>
      <c r="C3245" s="0" t="n">
        <v>2000</v>
      </c>
      <c r="D3245" s="0" t="s">
        <v>16</v>
      </c>
      <c r="E3245" s="0" t="s">
        <v>257</v>
      </c>
      <c r="F3245" s="0" t="n">
        <v>0.34</v>
      </c>
      <c r="G3245" s="0" t="n">
        <v>0.23</v>
      </c>
      <c r="H3245" s="0" t="n">
        <v>0</v>
      </c>
      <c r="I3245" s="0" t="n">
        <v>0.04</v>
      </c>
      <c r="J3245" s="0" t="n">
        <v>0.62</v>
      </c>
      <c r="M3245" s="0" t="s">
        <v>36</v>
      </c>
      <c r="N3245" s="0" t="s">
        <v>74</v>
      </c>
      <c r="P3245" s="0" t="n">
        <f aca="false">IF(AND(OR(Dashboard!$B$5="All",D3245=Dashboard!$B$5),OR(Dashboard!$D$5="All",N3245=Dashboard!$D$5),OR(AND(C3245&lt;&gt;"",C3245&gt;=Dashboard!$F$5,C3245&lt;=Dashboard!$H$5),AND(C3245="",Dashboard!$F$5&lt;=1980,Dashboard!$H$5&gt;=2016))),1,0)</f>
        <v>1</v>
      </c>
      <c r="Q3245" s="0" t="n">
        <f aca="false">J3245*P3245+ROW()*0.00000001</f>
        <v>0.62003245</v>
      </c>
    </row>
    <row r="3246" customFormat="false" ht="15" hidden="false" customHeight="false" outlineLevel="0" collapsed="false">
      <c r="A3246" s="0" t="s">
        <v>2615</v>
      </c>
      <c r="B3246" s="0" t="s">
        <v>76</v>
      </c>
      <c r="C3246" s="0" t="n">
        <v>2004</v>
      </c>
      <c r="D3246" s="0" t="s">
        <v>34</v>
      </c>
      <c r="E3246" s="0" t="s">
        <v>1707</v>
      </c>
      <c r="F3246" s="0" t="n">
        <v>0.3</v>
      </c>
      <c r="G3246" s="0" t="n">
        <v>0.24</v>
      </c>
      <c r="H3246" s="0" t="n">
        <v>0</v>
      </c>
      <c r="I3246" s="0" t="n">
        <v>0.08</v>
      </c>
      <c r="J3246" s="0" t="n">
        <v>0.62</v>
      </c>
      <c r="K3246" s="0" t="n">
        <v>48</v>
      </c>
      <c r="L3246" s="0" t="n">
        <v>6.8</v>
      </c>
      <c r="M3246" s="0" t="s">
        <v>36</v>
      </c>
      <c r="N3246" s="0" t="s">
        <v>74</v>
      </c>
      <c r="O3246" s="0" t="s">
        <v>177</v>
      </c>
      <c r="P3246" s="0" t="n">
        <f aca="false">IF(AND(OR(Dashboard!$B$5="All",D3246=Dashboard!$B$5),OR(Dashboard!$D$5="All",N3246=Dashboard!$D$5),OR(AND(C3246&lt;&gt;"",C3246&gt;=Dashboard!$F$5,C3246&lt;=Dashboard!$H$5),AND(C3246="",Dashboard!$F$5&lt;=1980,Dashboard!$H$5&gt;=2016))),1,0)</f>
        <v>1</v>
      </c>
      <c r="Q3246" s="0" t="n">
        <f aca="false">J3246*P3246+ROW()*0.00000001</f>
        <v>0.62003246</v>
      </c>
    </row>
    <row r="3247" customFormat="false" ht="15" hidden="false" customHeight="false" outlineLevel="0" collapsed="false">
      <c r="A3247" s="0" t="s">
        <v>2616</v>
      </c>
      <c r="B3247" s="0" t="s">
        <v>159</v>
      </c>
      <c r="C3247" s="0" t="n">
        <v>1982</v>
      </c>
      <c r="D3247" s="0" t="s">
        <v>71</v>
      </c>
      <c r="E3247" s="0" t="s">
        <v>2617</v>
      </c>
      <c r="F3247" s="0" t="n">
        <v>0.58</v>
      </c>
      <c r="G3247" s="0" t="n">
        <v>0.03</v>
      </c>
      <c r="H3247" s="0" t="n">
        <v>0</v>
      </c>
      <c r="I3247" s="0" t="n">
        <v>0.01</v>
      </c>
      <c r="J3247" s="0" t="n">
        <v>0.62</v>
      </c>
      <c r="N3247" s="0" t="s">
        <v>161</v>
      </c>
      <c r="P3247" s="0" t="n">
        <f aca="false">IF(AND(OR(Dashboard!$B$5="All",D3247=Dashboard!$B$5),OR(Dashboard!$D$5="All",N3247=Dashboard!$D$5),OR(AND(C3247&lt;&gt;"",C3247&gt;=Dashboard!$F$5,C3247&lt;=Dashboard!$H$5),AND(C3247="",Dashboard!$F$5&lt;=1980,Dashboard!$H$5&gt;=2016))),1,0)</f>
        <v>1</v>
      </c>
      <c r="Q3247" s="0" t="n">
        <f aca="false">J3247*P3247+ROW()*0.00000001</f>
        <v>0.62003247</v>
      </c>
    </row>
    <row r="3248" customFormat="false" ht="15" hidden="false" customHeight="false" outlineLevel="0" collapsed="false">
      <c r="A3248" s="0" t="s">
        <v>2618</v>
      </c>
      <c r="B3248" s="0" t="s">
        <v>33</v>
      </c>
      <c r="C3248" s="0" t="n">
        <v>2010</v>
      </c>
      <c r="D3248" s="0" t="s">
        <v>56</v>
      </c>
      <c r="E3248" s="0" t="s">
        <v>124</v>
      </c>
      <c r="F3248" s="0" t="n">
        <v>0.35</v>
      </c>
      <c r="G3248" s="0" t="n">
        <v>0.2</v>
      </c>
      <c r="H3248" s="0" t="n">
        <v>0.01</v>
      </c>
      <c r="I3248" s="0" t="n">
        <v>0.06</v>
      </c>
      <c r="J3248" s="0" t="n">
        <v>0.62</v>
      </c>
      <c r="K3248" s="0" t="n">
        <v>80</v>
      </c>
      <c r="L3248" s="0" t="n">
        <v>8.6</v>
      </c>
      <c r="M3248" s="0" t="s">
        <v>103</v>
      </c>
      <c r="N3248" s="0" t="s">
        <v>35</v>
      </c>
      <c r="O3248" s="0" t="s">
        <v>37</v>
      </c>
      <c r="P3248" s="0" t="n">
        <f aca="false">IF(AND(OR(Dashboard!$B$5="All",D3248=Dashboard!$B$5),OR(Dashboard!$D$5="All",N3248=Dashboard!$D$5),OR(AND(C3248&lt;&gt;"",C3248&gt;=Dashboard!$F$5,C3248&lt;=Dashboard!$H$5),AND(C3248="",Dashboard!$F$5&lt;=1980,Dashboard!$H$5&gt;=2016))),1,0)</f>
        <v>1</v>
      </c>
      <c r="Q3248" s="0" t="n">
        <f aca="false">J3248*P3248+ROW()*0.00000001</f>
        <v>0.62003248</v>
      </c>
    </row>
    <row r="3249" customFormat="false" ht="15" hidden="false" customHeight="false" outlineLevel="0" collapsed="false">
      <c r="A3249" s="0" t="s">
        <v>2619</v>
      </c>
      <c r="B3249" s="0" t="s">
        <v>117</v>
      </c>
      <c r="C3249" s="0" t="n">
        <v>1999</v>
      </c>
      <c r="D3249" s="0" t="s">
        <v>34</v>
      </c>
      <c r="E3249" s="0" t="s">
        <v>790</v>
      </c>
      <c r="F3249" s="0" t="n">
        <v>0.21</v>
      </c>
      <c r="G3249" s="0" t="n">
        <v>0.14</v>
      </c>
      <c r="H3249" s="0" t="n">
        <v>0.23</v>
      </c>
      <c r="I3249" s="0" t="n">
        <v>0.04</v>
      </c>
      <c r="J3249" s="0" t="n">
        <v>0.62</v>
      </c>
      <c r="N3249" s="0" t="s">
        <v>74</v>
      </c>
      <c r="P3249" s="0" t="n">
        <f aca="false">IF(AND(OR(Dashboard!$B$5="All",D3249=Dashboard!$B$5),OR(Dashboard!$D$5="All",N3249=Dashboard!$D$5),OR(AND(C3249&lt;&gt;"",C3249&gt;=Dashboard!$F$5,C3249&lt;=Dashboard!$H$5),AND(C3249="",Dashboard!$F$5&lt;=1980,Dashboard!$H$5&gt;=2016))),1,0)</f>
        <v>1</v>
      </c>
      <c r="Q3249" s="0" t="n">
        <f aca="false">J3249*P3249+ROW()*0.00000001</f>
        <v>0.62003249</v>
      </c>
    </row>
    <row r="3250" customFormat="false" ht="15" hidden="false" customHeight="false" outlineLevel="0" collapsed="false">
      <c r="A3250" s="0" t="s">
        <v>2620</v>
      </c>
      <c r="B3250" s="0" t="s">
        <v>76</v>
      </c>
      <c r="C3250" s="0" t="n">
        <v>2004</v>
      </c>
      <c r="D3250" s="0" t="s">
        <v>41</v>
      </c>
      <c r="E3250" s="0" t="s">
        <v>257</v>
      </c>
      <c r="F3250" s="0" t="n">
        <v>0.3</v>
      </c>
      <c r="G3250" s="0" t="n">
        <v>0.24</v>
      </c>
      <c r="H3250" s="0" t="n">
        <v>0</v>
      </c>
      <c r="I3250" s="0" t="n">
        <v>0.08</v>
      </c>
      <c r="J3250" s="0" t="n">
        <v>0.62</v>
      </c>
      <c r="K3250" s="0" t="n">
        <v>68</v>
      </c>
      <c r="L3250" s="0" t="n">
        <v>8.6</v>
      </c>
      <c r="M3250" s="0" t="s">
        <v>103</v>
      </c>
      <c r="N3250" s="0" t="s">
        <v>74</v>
      </c>
      <c r="O3250" s="0" t="s">
        <v>67</v>
      </c>
      <c r="P3250" s="0" t="n">
        <f aca="false">IF(AND(OR(Dashboard!$B$5="All",D3250=Dashboard!$B$5),OR(Dashboard!$D$5="All",N3250=Dashboard!$D$5),OR(AND(C3250&lt;&gt;"",C3250&gt;=Dashboard!$F$5,C3250&lt;=Dashboard!$H$5),AND(C3250="",Dashboard!$F$5&lt;=1980,Dashboard!$H$5&gt;=2016))),1,0)</f>
        <v>1</v>
      </c>
      <c r="Q3250" s="0" t="n">
        <f aca="false">J3250*P3250+ROW()*0.00000001</f>
        <v>0.6200325</v>
      </c>
    </row>
    <row r="3251" customFormat="false" ht="15" hidden="false" customHeight="false" outlineLevel="0" collapsed="false">
      <c r="A3251" s="0" t="s">
        <v>931</v>
      </c>
      <c r="B3251" s="0" t="s">
        <v>172</v>
      </c>
      <c r="C3251" s="0" t="n">
        <v>2016</v>
      </c>
      <c r="D3251" s="0" t="s">
        <v>71</v>
      </c>
      <c r="E3251" s="0" t="s">
        <v>72</v>
      </c>
      <c r="F3251" s="0" t="n">
        <v>0.28</v>
      </c>
      <c r="G3251" s="0" t="n">
        <v>0.29</v>
      </c>
      <c r="H3251" s="0" t="n">
        <v>0</v>
      </c>
      <c r="I3251" s="0" t="n">
        <v>0.05</v>
      </c>
      <c r="J3251" s="0" t="n">
        <v>0.62</v>
      </c>
      <c r="K3251" s="0" t="n">
        <v>67</v>
      </c>
      <c r="L3251" s="0" t="n">
        <v>4.6</v>
      </c>
      <c r="M3251" s="0" t="s">
        <v>73</v>
      </c>
      <c r="N3251" s="0" t="s">
        <v>66</v>
      </c>
      <c r="O3251" s="0" t="s">
        <v>67</v>
      </c>
      <c r="P3251" s="0" t="n">
        <f aca="false">IF(AND(OR(Dashboard!$B$5="All",D3251=Dashboard!$B$5),OR(Dashboard!$D$5="All",N3251=Dashboard!$D$5),OR(AND(C3251&lt;&gt;"",C3251&gt;=Dashboard!$F$5,C3251&lt;=Dashboard!$H$5),AND(C3251="",Dashboard!$F$5&lt;=1980,Dashboard!$H$5&gt;=2016))),1,0)</f>
        <v>1</v>
      </c>
      <c r="Q3251" s="0" t="n">
        <f aca="false">J3251*P3251+ROW()*0.00000001</f>
        <v>0.62003251</v>
      </c>
    </row>
    <row r="3252" customFormat="false" ht="15" hidden="false" customHeight="false" outlineLevel="0" collapsed="false">
      <c r="A3252" s="0" t="s">
        <v>2621</v>
      </c>
      <c r="B3252" s="0" t="s">
        <v>50</v>
      </c>
      <c r="C3252" s="0" t="n">
        <v>2008</v>
      </c>
      <c r="D3252" s="0" t="s">
        <v>114</v>
      </c>
      <c r="E3252" s="0" t="s">
        <v>487</v>
      </c>
      <c r="F3252" s="0" t="n">
        <v>0.35</v>
      </c>
      <c r="G3252" s="0" t="n">
        <v>0.21</v>
      </c>
      <c r="H3252" s="0" t="n">
        <v>0</v>
      </c>
      <c r="I3252" s="0" t="n">
        <v>0.06</v>
      </c>
      <c r="J3252" s="0" t="n">
        <v>0.62</v>
      </c>
      <c r="N3252" s="0" t="s">
        <v>35</v>
      </c>
      <c r="P3252" s="0" t="n">
        <f aca="false">IF(AND(OR(Dashboard!$B$5="All",D3252=Dashboard!$B$5),OR(Dashboard!$D$5="All",N3252=Dashboard!$D$5),OR(AND(C3252&lt;&gt;"",C3252&gt;=Dashboard!$F$5,C3252&lt;=Dashboard!$H$5),AND(C3252="",Dashboard!$F$5&lt;=1980,Dashboard!$H$5&gt;=2016))),1,0)</f>
        <v>1</v>
      </c>
      <c r="Q3252" s="0" t="n">
        <f aca="false">J3252*P3252+ROW()*0.00000001</f>
        <v>0.62003252</v>
      </c>
    </row>
    <row r="3253" customFormat="false" ht="15" hidden="false" customHeight="false" outlineLevel="0" collapsed="false">
      <c r="A3253" s="0" t="s">
        <v>2622</v>
      </c>
      <c r="B3253" s="0" t="s">
        <v>45</v>
      </c>
      <c r="C3253" s="0" t="n">
        <v>1995</v>
      </c>
      <c r="D3253" s="0" t="s">
        <v>48</v>
      </c>
      <c r="E3253" s="0" t="s">
        <v>35</v>
      </c>
      <c r="F3253" s="0" t="n">
        <v>0</v>
      </c>
      <c r="G3253" s="0" t="n">
        <v>0</v>
      </c>
      <c r="H3253" s="0" t="n">
        <v>0.62</v>
      </c>
      <c r="I3253" s="0" t="n">
        <v>0</v>
      </c>
      <c r="J3253" s="0" t="n">
        <v>0.62</v>
      </c>
      <c r="N3253" s="0" t="s">
        <v>35</v>
      </c>
      <c r="P3253" s="0" t="n">
        <f aca="false">IF(AND(OR(Dashboard!$B$5="All",D3253=Dashboard!$B$5),OR(Dashboard!$D$5="All",N3253=Dashboard!$D$5),OR(AND(C3253&lt;&gt;"",C3253&gt;=Dashboard!$F$5,C3253&lt;=Dashboard!$H$5),AND(C3253="",Dashboard!$F$5&lt;=1980,Dashboard!$H$5&gt;=2016))),1,0)</f>
        <v>1</v>
      </c>
      <c r="Q3253" s="0" t="n">
        <f aca="false">J3253*P3253+ROW()*0.00000001</f>
        <v>0.62003253</v>
      </c>
    </row>
    <row r="3254" customFormat="false" ht="15" hidden="false" customHeight="false" outlineLevel="0" collapsed="false">
      <c r="A3254" s="0" t="s">
        <v>2623</v>
      </c>
      <c r="B3254" s="0" t="s">
        <v>186</v>
      </c>
      <c r="C3254" s="0" t="n">
        <v>2003</v>
      </c>
      <c r="D3254" s="0" t="s">
        <v>52</v>
      </c>
      <c r="E3254" s="0" t="s">
        <v>328</v>
      </c>
      <c r="F3254" s="0" t="n">
        <v>0.48</v>
      </c>
      <c r="G3254" s="0" t="n">
        <v>0.12</v>
      </c>
      <c r="H3254" s="0" t="n">
        <v>0</v>
      </c>
      <c r="I3254" s="0" t="n">
        <v>0.02</v>
      </c>
      <c r="J3254" s="0" t="n">
        <v>0.62</v>
      </c>
      <c r="N3254" s="0" t="s">
        <v>35</v>
      </c>
      <c r="P3254" s="0" t="n">
        <f aca="false">IF(AND(OR(Dashboard!$B$5="All",D3254=Dashboard!$B$5),OR(Dashboard!$D$5="All",N3254=Dashboard!$D$5),OR(AND(C3254&lt;&gt;"",C3254&gt;=Dashboard!$F$5,C3254&lt;=Dashboard!$H$5),AND(C3254="",Dashboard!$F$5&lt;=1980,Dashboard!$H$5&gt;=2016))),1,0)</f>
        <v>1</v>
      </c>
      <c r="Q3254" s="0" t="n">
        <f aca="false">J3254*P3254+ROW()*0.00000001</f>
        <v>0.62003254</v>
      </c>
    </row>
    <row r="3255" customFormat="false" ht="15" hidden="false" customHeight="false" outlineLevel="0" collapsed="false">
      <c r="A3255" s="0" t="s">
        <v>2624</v>
      </c>
      <c r="B3255" s="0" t="s">
        <v>873</v>
      </c>
      <c r="C3255" s="0" t="n">
        <v>1996</v>
      </c>
      <c r="D3255" s="0" t="s">
        <v>102</v>
      </c>
      <c r="E3255" s="0" t="s">
        <v>154</v>
      </c>
      <c r="F3255" s="0" t="n">
        <v>0</v>
      </c>
      <c r="G3255" s="0" t="n">
        <v>0</v>
      </c>
      <c r="H3255" s="0" t="n">
        <v>0.62</v>
      </c>
      <c r="I3255" s="0" t="n">
        <v>0</v>
      </c>
      <c r="J3255" s="0" t="n">
        <v>0.62</v>
      </c>
      <c r="N3255" s="0" t="s">
        <v>154</v>
      </c>
      <c r="P3255" s="0" t="n">
        <f aca="false">IF(AND(OR(Dashboard!$B$5="All",D3255=Dashboard!$B$5),OR(Dashboard!$D$5="All",N3255=Dashboard!$D$5),OR(AND(C3255&lt;&gt;"",C3255&gt;=Dashboard!$F$5,C3255&lt;=Dashboard!$H$5),AND(C3255="",Dashboard!$F$5&lt;=1980,Dashboard!$H$5&gt;=2016))),1,0)</f>
        <v>1</v>
      </c>
      <c r="Q3255" s="0" t="n">
        <f aca="false">J3255*P3255+ROW()*0.00000001</f>
        <v>0.62003255</v>
      </c>
    </row>
    <row r="3256" customFormat="false" ht="15" hidden="false" customHeight="false" outlineLevel="0" collapsed="false">
      <c r="A3256" s="0" t="s">
        <v>2625</v>
      </c>
      <c r="B3256" s="0" t="s">
        <v>78</v>
      </c>
      <c r="C3256" s="0" t="n">
        <v>1996</v>
      </c>
      <c r="D3256" s="0" t="s">
        <v>46</v>
      </c>
      <c r="E3256" s="0" t="s">
        <v>157</v>
      </c>
      <c r="F3256" s="0" t="n">
        <v>0</v>
      </c>
      <c r="G3256" s="0" t="n">
        <v>0</v>
      </c>
      <c r="H3256" s="0" t="n">
        <v>0.62</v>
      </c>
      <c r="I3256" s="0" t="n">
        <v>0</v>
      </c>
      <c r="J3256" s="0" t="n">
        <v>0.62</v>
      </c>
      <c r="N3256" s="0" t="s">
        <v>35</v>
      </c>
      <c r="P3256" s="0" t="n">
        <f aca="false">IF(AND(OR(Dashboard!$B$5="All",D3256=Dashboard!$B$5),OR(Dashboard!$D$5="All",N3256=Dashboard!$D$5),OR(AND(C3256&lt;&gt;"",C3256&gt;=Dashboard!$F$5,C3256&lt;=Dashboard!$H$5),AND(C3256="",Dashboard!$F$5&lt;=1980,Dashboard!$H$5&gt;=2016))),1,0)</f>
        <v>1</v>
      </c>
      <c r="Q3256" s="0" t="n">
        <f aca="false">J3256*P3256+ROW()*0.00000001</f>
        <v>0.62003256</v>
      </c>
    </row>
    <row r="3257" customFormat="false" ht="15" hidden="false" customHeight="false" outlineLevel="0" collapsed="false">
      <c r="A3257" s="0" t="s">
        <v>2420</v>
      </c>
      <c r="B3257" s="0" t="s">
        <v>64</v>
      </c>
      <c r="C3257" s="0" t="n">
        <v>2010</v>
      </c>
      <c r="D3257" s="0" t="s">
        <v>71</v>
      </c>
      <c r="E3257" s="0" t="s">
        <v>124</v>
      </c>
      <c r="F3257" s="0" t="n">
        <v>0.3</v>
      </c>
      <c r="G3257" s="0" t="n">
        <v>0.26</v>
      </c>
      <c r="H3257" s="0" t="n">
        <v>0</v>
      </c>
      <c r="I3257" s="0" t="n">
        <v>0.06</v>
      </c>
      <c r="J3257" s="0" t="n">
        <v>0.62</v>
      </c>
      <c r="K3257" s="0" t="n">
        <v>74</v>
      </c>
      <c r="L3257" s="0" t="n">
        <v>7.8</v>
      </c>
      <c r="M3257" s="0" t="s">
        <v>103</v>
      </c>
      <c r="N3257" s="0" t="s">
        <v>66</v>
      </c>
      <c r="O3257" s="0" t="s">
        <v>37</v>
      </c>
      <c r="P3257" s="0" t="n">
        <f aca="false">IF(AND(OR(Dashboard!$B$5="All",D3257=Dashboard!$B$5),OR(Dashboard!$D$5="All",N3257=Dashboard!$D$5),OR(AND(C3257&lt;&gt;"",C3257&gt;=Dashboard!$F$5,C3257&lt;=Dashboard!$H$5),AND(C3257="",Dashboard!$F$5&lt;=1980,Dashboard!$H$5&gt;=2016))),1,0)</f>
        <v>1</v>
      </c>
      <c r="Q3257" s="0" t="n">
        <f aca="false">J3257*P3257+ROW()*0.00000001</f>
        <v>0.62003257</v>
      </c>
    </row>
    <row r="3258" customFormat="false" ht="15" hidden="false" customHeight="false" outlineLevel="0" collapsed="false">
      <c r="A3258" s="0" t="s">
        <v>2626</v>
      </c>
      <c r="B3258" s="0" t="s">
        <v>70</v>
      </c>
      <c r="C3258" s="0" t="n">
        <v>2011</v>
      </c>
      <c r="D3258" s="0" t="s">
        <v>71</v>
      </c>
      <c r="E3258" s="0" t="s">
        <v>124</v>
      </c>
      <c r="F3258" s="0" t="n">
        <v>0</v>
      </c>
      <c r="G3258" s="0" t="n">
        <v>0.04</v>
      </c>
      <c r="H3258" s="0" t="n">
        <v>0.57</v>
      </c>
      <c r="I3258" s="0" t="n">
        <v>0.01</v>
      </c>
      <c r="J3258" s="0" t="n">
        <v>0.62</v>
      </c>
      <c r="K3258" s="0" t="n">
        <v>70</v>
      </c>
      <c r="L3258" s="0" t="n">
        <v>7.9</v>
      </c>
      <c r="M3258" s="0" t="s">
        <v>103</v>
      </c>
      <c r="N3258" s="0" t="s">
        <v>74</v>
      </c>
      <c r="O3258" s="0" t="s">
        <v>67</v>
      </c>
      <c r="P3258" s="0" t="n">
        <f aca="false">IF(AND(OR(Dashboard!$B$5="All",D3258=Dashboard!$B$5),OR(Dashboard!$D$5="All",N3258=Dashboard!$D$5),OR(AND(C3258&lt;&gt;"",C3258&gt;=Dashboard!$F$5,C3258&lt;=Dashboard!$H$5),AND(C3258="",Dashboard!$F$5&lt;=1980,Dashboard!$H$5&gt;=2016))),1,0)</f>
        <v>1</v>
      </c>
      <c r="Q3258" s="0" t="n">
        <f aca="false">J3258*P3258+ROW()*0.00000001</f>
        <v>0.62003258</v>
      </c>
    </row>
    <row r="3259" customFormat="false" ht="15" hidden="false" customHeight="false" outlineLevel="0" collapsed="false">
      <c r="A3259" s="0" t="s">
        <v>422</v>
      </c>
      <c r="B3259" s="0" t="s">
        <v>152</v>
      </c>
      <c r="C3259" s="0" t="n">
        <v>1998</v>
      </c>
      <c r="D3259" s="0" t="s">
        <v>71</v>
      </c>
      <c r="E3259" s="0" t="s">
        <v>257</v>
      </c>
      <c r="F3259" s="0" t="n">
        <v>0.59</v>
      </c>
      <c r="G3259" s="0" t="n">
        <v>0.03</v>
      </c>
      <c r="H3259" s="0" t="n">
        <v>0</v>
      </c>
      <c r="I3259" s="0" t="n">
        <v>0</v>
      </c>
      <c r="J3259" s="0" t="n">
        <v>0.62</v>
      </c>
      <c r="L3259" s="0" t="n">
        <v>8.2</v>
      </c>
      <c r="M3259" s="0" t="s">
        <v>103</v>
      </c>
      <c r="N3259" s="0" t="s">
        <v>152</v>
      </c>
      <c r="P3259" s="0" t="n">
        <f aca="false">IF(AND(OR(Dashboard!$B$5="All",D3259=Dashboard!$B$5),OR(Dashboard!$D$5="All",N3259=Dashboard!$D$5),OR(AND(C3259&lt;&gt;"",C3259&gt;=Dashboard!$F$5,C3259&lt;=Dashboard!$H$5),AND(C3259="",Dashboard!$F$5&lt;=1980,Dashboard!$H$5&gt;=2016))),1,0)</f>
        <v>1</v>
      </c>
      <c r="Q3259" s="0" t="n">
        <f aca="false">J3259*P3259+ROW()*0.00000001</f>
        <v>0.62003259</v>
      </c>
    </row>
    <row r="3260" customFormat="false" ht="15" hidden="false" customHeight="false" outlineLevel="0" collapsed="false">
      <c r="A3260" s="0" t="s">
        <v>2093</v>
      </c>
      <c r="B3260" s="0" t="s">
        <v>33</v>
      </c>
      <c r="C3260" s="0" t="n">
        <v>2010</v>
      </c>
      <c r="D3260" s="0" t="s">
        <v>52</v>
      </c>
      <c r="E3260" s="0" t="s">
        <v>91</v>
      </c>
      <c r="F3260" s="0" t="n">
        <v>0.48</v>
      </c>
      <c r="G3260" s="0" t="n">
        <v>0.09</v>
      </c>
      <c r="H3260" s="0" t="n">
        <v>0</v>
      </c>
      <c r="I3260" s="0" t="n">
        <v>0.04</v>
      </c>
      <c r="J3260" s="0" t="n">
        <v>0.62</v>
      </c>
      <c r="K3260" s="0" t="n">
        <v>88</v>
      </c>
      <c r="L3260" s="0" t="n">
        <v>7.5</v>
      </c>
      <c r="M3260" s="0" t="s">
        <v>103</v>
      </c>
      <c r="N3260" s="0" t="s">
        <v>35</v>
      </c>
      <c r="O3260" s="0" t="s">
        <v>42</v>
      </c>
      <c r="P3260" s="0" t="n">
        <f aca="false">IF(AND(OR(Dashboard!$B$5="All",D3260=Dashboard!$B$5),OR(Dashboard!$D$5="All",N3260=Dashboard!$D$5),OR(AND(C3260&lt;&gt;"",C3260&gt;=Dashboard!$F$5,C3260&lt;=Dashboard!$H$5),AND(C3260="",Dashboard!$F$5&lt;=1980,Dashboard!$H$5&gt;=2016))),1,0)</f>
        <v>1</v>
      </c>
      <c r="Q3260" s="0" t="n">
        <f aca="false">J3260*P3260+ROW()*0.00000001</f>
        <v>0.6200326</v>
      </c>
    </row>
    <row r="3261" customFormat="false" ht="15" hidden="false" customHeight="false" outlineLevel="0" collapsed="false">
      <c r="A3261" s="0" t="s">
        <v>2627</v>
      </c>
      <c r="B3261" s="0" t="s">
        <v>97</v>
      </c>
      <c r="C3261" s="0" t="n">
        <v>2012</v>
      </c>
      <c r="D3261" s="0" t="s">
        <v>114</v>
      </c>
      <c r="E3261" s="0" t="s">
        <v>328</v>
      </c>
      <c r="F3261" s="0" t="n">
        <v>0</v>
      </c>
      <c r="G3261" s="0" t="n">
        <v>0</v>
      </c>
      <c r="H3261" s="0" t="n">
        <v>0.62</v>
      </c>
      <c r="I3261" s="0" t="n">
        <v>0</v>
      </c>
      <c r="J3261" s="0" t="n">
        <v>0.62</v>
      </c>
      <c r="N3261" s="0" t="s">
        <v>35</v>
      </c>
      <c r="P3261" s="0" t="n">
        <f aca="false">IF(AND(OR(Dashboard!$B$5="All",D3261=Dashboard!$B$5),OR(Dashboard!$D$5="All",N3261=Dashboard!$D$5),OR(AND(C3261&lt;&gt;"",C3261&gt;=Dashboard!$F$5,C3261&lt;=Dashboard!$H$5),AND(C3261="",Dashboard!$F$5&lt;=1980,Dashboard!$H$5&gt;=2016))),1,0)</f>
        <v>1</v>
      </c>
      <c r="Q3261" s="0" t="n">
        <f aca="false">J3261*P3261+ROW()*0.00000001</f>
        <v>0.62003261</v>
      </c>
    </row>
    <row r="3262" customFormat="false" ht="15" hidden="false" customHeight="false" outlineLevel="0" collapsed="false">
      <c r="A3262" s="0" t="s">
        <v>2628</v>
      </c>
      <c r="B3262" s="0" t="s">
        <v>50</v>
      </c>
      <c r="C3262" s="0" t="n">
        <v>2011</v>
      </c>
      <c r="D3262" s="0" t="s">
        <v>46</v>
      </c>
      <c r="E3262" s="0" t="s">
        <v>157</v>
      </c>
      <c r="F3262" s="0" t="n">
        <v>0</v>
      </c>
      <c r="G3262" s="0" t="n">
        <v>0</v>
      </c>
      <c r="H3262" s="0" t="n">
        <v>0.62</v>
      </c>
      <c r="I3262" s="0" t="n">
        <v>0</v>
      </c>
      <c r="J3262" s="0" t="n">
        <v>0.62</v>
      </c>
      <c r="N3262" s="0" t="s">
        <v>35</v>
      </c>
      <c r="P3262" s="0" t="n">
        <f aca="false">IF(AND(OR(Dashboard!$B$5="All",D3262=Dashboard!$B$5),OR(Dashboard!$D$5="All",N3262=Dashboard!$D$5),OR(AND(C3262&lt;&gt;"",C3262&gt;=Dashboard!$F$5,C3262&lt;=Dashboard!$H$5),AND(C3262="",Dashboard!$F$5&lt;=1980,Dashboard!$H$5&gt;=2016))),1,0)</f>
        <v>1</v>
      </c>
      <c r="Q3262" s="0" t="n">
        <f aca="false">J3262*P3262+ROW()*0.00000001</f>
        <v>0.62003262</v>
      </c>
    </row>
    <row r="3263" customFormat="false" ht="15" hidden="false" customHeight="false" outlineLevel="0" collapsed="false">
      <c r="A3263" s="0" t="s">
        <v>2629</v>
      </c>
      <c r="B3263" s="0" t="s">
        <v>108</v>
      </c>
      <c r="C3263" s="0" t="n">
        <v>1998</v>
      </c>
      <c r="D3263" s="0" t="s">
        <v>34</v>
      </c>
      <c r="E3263" s="0" t="s">
        <v>449</v>
      </c>
      <c r="F3263" s="0" t="n">
        <v>0.59</v>
      </c>
      <c r="G3263" s="0" t="n">
        <v>0.02</v>
      </c>
      <c r="H3263" s="0" t="n">
        <v>0</v>
      </c>
      <c r="I3263" s="0" t="n">
        <v>0</v>
      </c>
      <c r="J3263" s="0" t="n">
        <v>0.62</v>
      </c>
      <c r="N3263" s="0" t="s">
        <v>35</v>
      </c>
      <c r="P3263" s="0" t="n">
        <f aca="false">IF(AND(OR(Dashboard!$B$5="All",D3263=Dashboard!$B$5),OR(Dashboard!$D$5="All",N3263=Dashboard!$D$5),OR(AND(C3263&lt;&gt;"",C3263&gt;=Dashboard!$F$5,C3263&lt;=Dashboard!$H$5),AND(C3263="",Dashboard!$F$5&lt;=1980,Dashboard!$H$5&gt;=2016))),1,0)</f>
        <v>1</v>
      </c>
      <c r="Q3263" s="0" t="n">
        <f aca="false">J3263*P3263+ROW()*0.00000001</f>
        <v>0.62003263</v>
      </c>
    </row>
    <row r="3264" customFormat="false" ht="15" hidden="false" customHeight="false" outlineLevel="0" collapsed="false">
      <c r="A3264" s="0" t="s">
        <v>2630</v>
      </c>
      <c r="B3264" s="0" t="s">
        <v>117</v>
      </c>
      <c r="C3264" s="0" t="n">
        <v>2001</v>
      </c>
      <c r="D3264" s="0" t="s">
        <v>246</v>
      </c>
      <c r="E3264" s="0" t="s">
        <v>996</v>
      </c>
      <c r="F3264" s="0" t="n">
        <v>0</v>
      </c>
      <c r="G3264" s="0" t="n">
        <v>0</v>
      </c>
      <c r="H3264" s="0" t="n">
        <v>0.58</v>
      </c>
      <c r="I3264" s="0" t="n">
        <v>0.04</v>
      </c>
      <c r="J3264" s="0" t="n">
        <v>0.62</v>
      </c>
      <c r="N3264" s="0" t="s">
        <v>74</v>
      </c>
      <c r="P3264" s="0" t="n">
        <f aca="false">IF(AND(OR(Dashboard!$B$5="All",D3264=Dashboard!$B$5),OR(Dashboard!$D$5="All",N3264=Dashboard!$D$5),OR(AND(C3264&lt;&gt;"",C3264&gt;=Dashboard!$F$5,C3264&lt;=Dashboard!$H$5),AND(C3264="",Dashboard!$F$5&lt;=1980,Dashboard!$H$5&gt;=2016))),1,0)</f>
        <v>1</v>
      </c>
      <c r="Q3264" s="0" t="n">
        <f aca="false">J3264*P3264+ROW()*0.00000001</f>
        <v>0.62003264</v>
      </c>
    </row>
    <row r="3265" customFormat="false" ht="15" hidden="false" customHeight="false" outlineLevel="0" collapsed="false">
      <c r="A3265" s="0" t="s">
        <v>1968</v>
      </c>
      <c r="B3265" s="0" t="s">
        <v>64</v>
      </c>
      <c r="C3265" s="0" t="n">
        <v>2011</v>
      </c>
      <c r="D3265" s="0" t="s">
        <v>34</v>
      </c>
      <c r="E3265" s="0" t="s">
        <v>142</v>
      </c>
      <c r="F3265" s="0" t="n">
        <v>0.4</v>
      </c>
      <c r="G3265" s="0" t="n">
        <v>0.16</v>
      </c>
      <c r="H3265" s="0" t="n">
        <v>0</v>
      </c>
      <c r="I3265" s="0" t="n">
        <v>0.05</v>
      </c>
      <c r="J3265" s="0" t="n">
        <v>0.62</v>
      </c>
      <c r="K3265" s="0" t="n">
        <v>80</v>
      </c>
      <c r="L3265" s="0" t="n">
        <v>6.1</v>
      </c>
      <c r="M3265" s="0" t="s">
        <v>36</v>
      </c>
      <c r="N3265" s="0" t="s">
        <v>66</v>
      </c>
      <c r="O3265" s="0" t="s">
        <v>37</v>
      </c>
      <c r="P3265" s="0" t="n">
        <f aca="false">IF(AND(OR(Dashboard!$B$5="All",D3265=Dashboard!$B$5),OR(Dashboard!$D$5="All",N3265=Dashboard!$D$5),OR(AND(C3265&lt;&gt;"",C3265&gt;=Dashboard!$F$5,C3265&lt;=Dashboard!$H$5),AND(C3265="",Dashboard!$F$5&lt;=1980,Dashboard!$H$5&gt;=2016))),1,0)</f>
        <v>1</v>
      </c>
      <c r="Q3265" s="0" t="n">
        <f aca="false">J3265*P3265+ROW()*0.00000001</f>
        <v>0.62003265</v>
      </c>
    </row>
    <row r="3266" customFormat="false" ht="15" hidden="false" customHeight="false" outlineLevel="0" collapsed="false">
      <c r="A3266" s="0" t="s">
        <v>2631</v>
      </c>
      <c r="B3266" s="0" t="s">
        <v>50</v>
      </c>
      <c r="C3266" s="0" t="n">
        <v>2009</v>
      </c>
      <c r="D3266" s="0" t="s">
        <v>246</v>
      </c>
      <c r="E3266" s="0" t="s">
        <v>124</v>
      </c>
      <c r="F3266" s="0" t="n">
        <v>0.3</v>
      </c>
      <c r="G3266" s="0" t="n">
        <v>0.25</v>
      </c>
      <c r="H3266" s="0" t="n">
        <v>0</v>
      </c>
      <c r="I3266" s="0" t="n">
        <v>0.06</v>
      </c>
      <c r="J3266" s="0" t="n">
        <v>0.62</v>
      </c>
      <c r="L3266" s="0" t="n">
        <v>6</v>
      </c>
      <c r="M3266" s="0" t="s">
        <v>125</v>
      </c>
      <c r="N3266" s="0" t="s">
        <v>35</v>
      </c>
      <c r="P3266" s="0" t="n">
        <f aca="false">IF(AND(OR(Dashboard!$B$5="All",D3266=Dashboard!$B$5),OR(Dashboard!$D$5="All",N3266=Dashboard!$D$5),OR(AND(C3266&lt;&gt;"",C3266&gt;=Dashboard!$F$5,C3266&lt;=Dashboard!$H$5),AND(C3266="",Dashboard!$F$5&lt;=1980,Dashboard!$H$5&gt;=2016))),1,0)</f>
        <v>1</v>
      </c>
      <c r="Q3266" s="0" t="n">
        <f aca="false">J3266*P3266+ROW()*0.00000001</f>
        <v>0.62003266</v>
      </c>
    </row>
    <row r="3267" customFormat="false" ht="15" hidden="false" customHeight="false" outlineLevel="0" collapsed="false">
      <c r="A3267" s="0" t="s">
        <v>1213</v>
      </c>
      <c r="B3267" s="0" t="s">
        <v>64</v>
      </c>
      <c r="C3267" s="0" t="n">
        <v>2008</v>
      </c>
      <c r="D3267" s="0" t="s">
        <v>16</v>
      </c>
      <c r="E3267" s="0" t="s">
        <v>418</v>
      </c>
      <c r="F3267" s="0" t="n">
        <v>0.29</v>
      </c>
      <c r="G3267" s="0" t="n">
        <v>0.26</v>
      </c>
      <c r="H3267" s="0" t="n">
        <v>0</v>
      </c>
      <c r="I3267" s="0" t="n">
        <v>0.07</v>
      </c>
      <c r="J3267" s="0" t="n">
        <v>0.62</v>
      </c>
      <c r="K3267" s="0" t="n">
        <v>50</v>
      </c>
      <c r="L3267" s="0" t="n">
        <v>6.3</v>
      </c>
      <c r="M3267" s="0" t="s">
        <v>36</v>
      </c>
      <c r="N3267" s="0" t="s">
        <v>66</v>
      </c>
      <c r="O3267" s="0" t="s">
        <v>177</v>
      </c>
      <c r="P3267" s="0" t="n">
        <f aca="false">IF(AND(OR(Dashboard!$B$5="All",D3267=Dashboard!$B$5),OR(Dashboard!$D$5="All",N3267=Dashboard!$D$5),OR(AND(C3267&lt;&gt;"",C3267&gt;=Dashboard!$F$5,C3267&lt;=Dashboard!$H$5),AND(C3267="",Dashboard!$F$5&lt;=1980,Dashboard!$H$5&gt;=2016))),1,0)</f>
        <v>1</v>
      </c>
      <c r="Q3267" s="0" t="n">
        <f aca="false">J3267*P3267+ROW()*0.00000001</f>
        <v>0.62003267</v>
      </c>
    </row>
    <row r="3268" customFormat="false" ht="15" hidden="false" customHeight="false" outlineLevel="0" collapsed="false">
      <c r="A3268" s="0" t="s">
        <v>2632</v>
      </c>
      <c r="B3268" s="0" t="s">
        <v>70</v>
      </c>
      <c r="C3268" s="0" t="n">
        <v>2010</v>
      </c>
      <c r="D3268" s="0" t="s">
        <v>52</v>
      </c>
      <c r="E3268" s="0" t="s">
        <v>89</v>
      </c>
      <c r="F3268" s="0" t="n">
        <v>0.07</v>
      </c>
      <c r="G3268" s="0" t="n">
        <v>0.41</v>
      </c>
      <c r="H3268" s="0" t="n">
        <v>0</v>
      </c>
      <c r="I3268" s="0" t="n">
        <v>0.13</v>
      </c>
      <c r="J3268" s="0" t="n">
        <v>0.62</v>
      </c>
      <c r="N3268" s="0" t="s">
        <v>74</v>
      </c>
      <c r="P3268" s="0" t="n">
        <f aca="false">IF(AND(OR(Dashboard!$B$5="All",D3268=Dashboard!$B$5),OR(Dashboard!$D$5="All",N3268=Dashboard!$D$5),OR(AND(C3268&lt;&gt;"",C3268&gt;=Dashboard!$F$5,C3268&lt;=Dashboard!$H$5),AND(C3268="",Dashboard!$F$5&lt;=1980,Dashboard!$H$5&gt;=2016))),1,0)</f>
        <v>1</v>
      </c>
      <c r="Q3268" s="0" t="n">
        <f aca="false">J3268*P3268+ROW()*0.00000001</f>
        <v>0.62003268</v>
      </c>
    </row>
    <row r="3269" customFormat="false" ht="15" hidden="false" customHeight="false" outlineLevel="0" collapsed="false">
      <c r="A3269" s="0" t="s">
        <v>2633</v>
      </c>
      <c r="B3269" s="0" t="s">
        <v>70</v>
      </c>
      <c r="C3269" s="0" t="n">
        <v>2006</v>
      </c>
      <c r="D3269" s="0" t="s">
        <v>41</v>
      </c>
      <c r="E3269" s="0" t="s">
        <v>89</v>
      </c>
      <c r="F3269" s="0" t="n">
        <v>0</v>
      </c>
      <c r="G3269" s="0" t="n">
        <v>0.57</v>
      </c>
      <c r="H3269" s="0" t="n">
        <v>0.04</v>
      </c>
      <c r="I3269" s="0" t="n">
        <v>0</v>
      </c>
      <c r="J3269" s="0" t="n">
        <v>0.61</v>
      </c>
      <c r="N3269" s="0" t="s">
        <v>74</v>
      </c>
      <c r="P3269" s="0" t="n">
        <f aca="false">IF(AND(OR(Dashboard!$B$5="All",D3269=Dashboard!$B$5),OR(Dashboard!$D$5="All",N3269=Dashboard!$D$5),OR(AND(C3269&lt;&gt;"",C3269&gt;=Dashboard!$F$5,C3269&lt;=Dashboard!$H$5),AND(C3269="",Dashboard!$F$5&lt;=1980,Dashboard!$H$5&gt;=2016))),1,0)</f>
        <v>1</v>
      </c>
      <c r="Q3269" s="0" t="n">
        <f aca="false">J3269*P3269+ROW()*0.00000001</f>
        <v>0.61003269</v>
      </c>
    </row>
    <row r="3270" customFormat="false" ht="15" hidden="false" customHeight="false" outlineLevel="0" collapsed="false">
      <c r="A3270" s="0" t="s">
        <v>2246</v>
      </c>
      <c r="B3270" s="0" t="s">
        <v>50</v>
      </c>
      <c r="C3270" s="0" t="n">
        <v>2009</v>
      </c>
      <c r="D3270" s="0" t="s">
        <v>71</v>
      </c>
      <c r="E3270" s="0" t="s">
        <v>142</v>
      </c>
      <c r="F3270" s="0" t="n">
        <v>0.2</v>
      </c>
      <c r="G3270" s="0" t="n">
        <v>0.34</v>
      </c>
      <c r="H3270" s="0" t="n">
        <v>0</v>
      </c>
      <c r="I3270" s="0" t="n">
        <v>0.07</v>
      </c>
      <c r="J3270" s="0" t="n">
        <v>0.61</v>
      </c>
      <c r="K3270" s="0" t="n">
        <v>48</v>
      </c>
      <c r="L3270" s="0" t="n">
        <v>4.3</v>
      </c>
      <c r="M3270" s="0" t="s">
        <v>36</v>
      </c>
      <c r="N3270" s="0" t="s">
        <v>35</v>
      </c>
      <c r="O3270" s="0" t="s">
        <v>177</v>
      </c>
      <c r="P3270" s="0" t="n">
        <f aca="false">IF(AND(OR(Dashboard!$B$5="All",D3270=Dashboard!$B$5),OR(Dashboard!$D$5="All",N3270=Dashboard!$D$5),OR(AND(C3270&lt;&gt;"",C3270&gt;=Dashboard!$F$5,C3270&lt;=Dashboard!$H$5),AND(C3270="",Dashboard!$F$5&lt;=1980,Dashboard!$H$5&gt;=2016))),1,0)</f>
        <v>1</v>
      </c>
      <c r="Q3270" s="0" t="n">
        <f aca="false">J3270*P3270+ROW()*0.00000001</f>
        <v>0.6100327</v>
      </c>
    </row>
    <row r="3271" customFormat="false" ht="15" hidden="false" customHeight="false" outlineLevel="0" collapsed="false">
      <c r="A3271" s="0" t="s">
        <v>2634</v>
      </c>
      <c r="B3271" s="0" t="s">
        <v>70</v>
      </c>
      <c r="C3271" s="0" t="n">
        <v>2010</v>
      </c>
      <c r="D3271" s="0" t="s">
        <v>46</v>
      </c>
      <c r="E3271" s="0" t="s">
        <v>157</v>
      </c>
      <c r="F3271" s="0" t="n">
        <v>0.17</v>
      </c>
      <c r="G3271" s="0" t="n">
        <v>0.18</v>
      </c>
      <c r="H3271" s="0" t="n">
        <v>0.2</v>
      </c>
      <c r="I3271" s="0" t="n">
        <v>0.07</v>
      </c>
      <c r="J3271" s="0" t="n">
        <v>0.61</v>
      </c>
      <c r="K3271" s="0" t="n">
        <v>68</v>
      </c>
      <c r="L3271" s="0" t="n">
        <v>8.4</v>
      </c>
      <c r="M3271" s="0" t="s">
        <v>73</v>
      </c>
      <c r="N3271" s="0" t="s">
        <v>74</v>
      </c>
      <c r="O3271" s="0" t="s">
        <v>67</v>
      </c>
      <c r="P3271" s="0" t="n">
        <f aca="false">IF(AND(OR(Dashboard!$B$5="All",D3271=Dashboard!$B$5),OR(Dashboard!$D$5="All",N3271=Dashboard!$D$5),OR(AND(C3271&lt;&gt;"",C3271&gt;=Dashboard!$F$5,C3271&lt;=Dashboard!$H$5),AND(C3271="",Dashboard!$F$5&lt;=1980,Dashboard!$H$5&gt;=2016))),1,0)</f>
        <v>1</v>
      </c>
      <c r="Q3271" s="0" t="n">
        <f aca="false">J3271*P3271+ROW()*0.00000001</f>
        <v>0.61003271</v>
      </c>
    </row>
    <row r="3272" customFormat="false" ht="15" hidden="false" customHeight="false" outlineLevel="0" collapsed="false">
      <c r="A3272" s="0" t="s">
        <v>2635</v>
      </c>
      <c r="B3272" s="0" t="s">
        <v>70</v>
      </c>
      <c r="C3272" s="0" t="n">
        <v>2014</v>
      </c>
      <c r="D3272" s="0" t="s">
        <v>34</v>
      </c>
      <c r="E3272" s="0" t="s">
        <v>142</v>
      </c>
      <c r="F3272" s="0" t="n">
        <v>0.15</v>
      </c>
      <c r="G3272" s="0" t="n">
        <v>0.36</v>
      </c>
      <c r="H3272" s="0" t="n">
        <v>0.01</v>
      </c>
      <c r="I3272" s="0" t="n">
        <v>0.09</v>
      </c>
      <c r="J3272" s="0" t="n">
        <v>0.61</v>
      </c>
      <c r="K3272" s="0" t="n">
        <v>73</v>
      </c>
      <c r="L3272" s="0" t="n">
        <v>4.3</v>
      </c>
      <c r="M3272" s="0" t="s">
        <v>36</v>
      </c>
      <c r="N3272" s="0" t="s">
        <v>74</v>
      </c>
      <c r="O3272" s="0" t="s">
        <v>37</v>
      </c>
      <c r="P3272" s="0" t="n">
        <f aca="false">IF(AND(OR(Dashboard!$B$5="All",D3272=Dashboard!$B$5),OR(Dashboard!$D$5="All",N3272=Dashboard!$D$5),OR(AND(C3272&lt;&gt;"",C3272&gt;=Dashboard!$F$5,C3272&lt;=Dashboard!$H$5),AND(C3272="",Dashboard!$F$5&lt;=1980,Dashboard!$H$5&gt;=2016))),1,0)</f>
        <v>1</v>
      </c>
      <c r="Q3272" s="0" t="n">
        <f aca="false">J3272*P3272+ROW()*0.00000001</f>
        <v>0.61003272</v>
      </c>
    </row>
    <row r="3273" customFormat="false" ht="15" hidden="false" customHeight="false" outlineLevel="0" collapsed="false">
      <c r="A3273" s="0" t="s">
        <v>2636</v>
      </c>
      <c r="B3273" s="0" t="s">
        <v>50</v>
      </c>
      <c r="C3273" s="0" t="n">
        <v>2007</v>
      </c>
      <c r="D3273" s="0" t="s">
        <v>114</v>
      </c>
      <c r="E3273" s="0" t="s">
        <v>211</v>
      </c>
      <c r="F3273" s="0" t="n">
        <v>0.3</v>
      </c>
      <c r="G3273" s="0" t="n">
        <v>0.03</v>
      </c>
      <c r="H3273" s="0" t="n">
        <v>0.25</v>
      </c>
      <c r="I3273" s="0" t="n">
        <v>0.03</v>
      </c>
      <c r="J3273" s="0" t="n">
        <v>0.61</v>
      </c>
      <c r="N3273" s="0" t="s">
        <v>35</v>
      </c>
      <c r="P3273" s="0" t="n">
        <f aca="false">IF(AND(OR(Dashboard!$B$5="All",D3273=Dashboard!$B$5),OR(Dashboard!$D$5="All",N3273=Dashboard!$D$5),OR(AND(C3273&lt;&gt;"",C3273&gt;=Dashboard!$F$5,C3273&lt;=Dashboard!$H$5),AND(C3273="",Dashboard!$F$5&lt;=1980,Dashboard!$H$5&gt;=2016))),1,0)</f>
        <v>1</v>
      </c>
      <c r="Q3273" s="0" t="n">
        <f aca="false">J3273*P3273+ROW()*0.00000001</f>
        <v>0.61003273</v>
      </c>
    </row>
    <row r="3274" customFormat="false" ht="15" hidden="false" customHeight="false" outlineLevel="0" collapsed="false">
      <c r="A3274" s="0" t="s">
        <v>1388</v>
      </c>
      <c r="B3274" s="0" t="s">
        <v>70</v>
      </c>
      <c r="C3274" s="0" t="n">
        <v>2008</v>
      </c>
      <c r="D3274" s="0" t="s">
        <v>34</v>
      </c>
      <c r="E3274" s="0" t="s">
        <v>72</v>
      </c>
      <c r="F3274" s="0" t="n">
        <v>0.56</v>
      </c>
      <c r="G3274" s="0" t="n">
        <v>0</v>
      </c>
      <c r="H3274" s="0" t="n">
        <v>0</v>
      </c>
      <c r="I3274" s="0" t="n">
        <v>0.05</v>
      </c>
      <c r="J3274" s="0" t="n">
        <v>0.61</v>
      </c>
      <c r="K3274" s="0" t="n">
        <v>82</v>
      </c>
      <c r="L3274" s="0" t="n">
        <v>7</v>
      </c>
      <c r="M3274" s="0" t="s">
        <v>36</v>
      </c>
      <c r="N3274" s="0" t="s">
        <v>74</v>
      </c>
      <c r="O3274" s="0" t="s">
        <v>42</v>
      </c>
      <c r="P3274" s="0" t="n">
        <f aca="false">IF(AND(OR(Dashboard!$B$5="All",D3274=Dashboard!$B$5),OR(Dashboard!$D$5="All",N3274=Dashboard!$D$5),OR(AND(C3274&lt;&gt;"",C3274&gt;=Dashboard!$F$5,C3274&lt;=Dashboard!$H$5),AND(C3274="",Dashboard!$F$5&lt;=1980,Dashboard!$H$5&gt;=2016))),1,0)</f>
        <v>1</v>
      </c>
      <c r="Q3274" s="0" t="n">
        <f aca="false">J3274*P3274+ROW()*0.00000001</f>
        <v>0.61003274</v>
      </c>
    </row>
    <row r="3275" customFormat="false" ht="15" hidden="false" customHeight="false" outlineLevel="0" collapsed="false">
      <c r="A3275" s="0" t="s">
        <v>1078</v>
      </c>
      <c r="B3275" s="0" t="s">
        <v>33</v>
      </c>
      <c r="C3275" s="0" t="n">
        <v>2007</v>
      </c>
      <c r="D3275" s="0" t="s">
        <v>71</v>
      </c>
      <c r="E3275" s="0" t="s">
        <v>418</v>
      </c>
      <c r="F3275" s="0" t="n">
        <v>0.56</v>
      </c>
      <c r="G3275" s="0" t="n">
        <v>0</v>
      </c>
      <c r="H3275" s="0" t="n">
        <v>0</v>
      </c>
      <c r="I3275" s="0" t="n">
        <v>0.04</v>
      </c>
      <c r="J3275" s="0" t="n">
        <v>0.61</v>
      </c>
      <c r="L3275" s="0" t="n">
        <v>5.5</v>
      </c>
      <c r="M3275" s="0" t="s">
        <v>36</v>
      </c>
      <c r="N3275" s="0" t="s">
        <v>35</v>
      </c>
      <c r="P3275" s="0" t="n">
        <f aca="false">IF(AND(OR(Dashboard!$B$5="All",D3275=Dashboard!$B$5),OR(Dashboard!$D$5="All",N3275=Dashboard!$D$5),OR(AND(C3275&lt;&gt;"",C3275&gt;=Dashboard!$F$5,C3275&lt;=Dashboard!$H$5),AND(C3275="",Dashboard!$F$5&lt;=1980,Dashboard!$H$5&gt;=2016))),1,0)</f>
        <v>1</v>
      </c>
      <c r="Q3275" s="0" t="n">
        <f aca="false">J3275*P3275+ROW()*0.00000001</f>
        <v>0.61003275</v>
      </c>
    </row>
    <row r="3276" customFormat="false" ht="15" hidden="false" customHeight="false" outlineLevel="0" collapsed="false">
      <c r="A3276" s="0" t="s">
        <v>2637</v>
      </c>
      <c r="B3276" s="0" t="s">
        <v>76</v>
      </c>
      <c r="C3276" s="0" t="n">
        <v>2008</v>
      </c>
      <c r="D3276" s="0" t="s">
        <v>52</v>
      </c>
      <c r="E3276" s="0" t="s">
        <v>89</v>
      </c>
      <c r="F3276" s="0" t="n">
        <v>0</v>
      </c>
      <c r="G3276" s="0" t="n">
        <v>0.04</v>
      </c>
      <c r="H3276" s="0" t="n">
        <v>0</v>
      </c>
      <c r="I3276" s="0" t="n">
        <v>0.57</v>
      </c>
      <c r="J3276" s="0" t="n">
        <v>0.61</v>
      </c>
      <c r="N3276" s="0" t="s">
        <v>74</v>
      </c>
      <c r="P3276" s="0" t="n">
        <f aca="false">IF(AND(OR(Dashboard!$B$5="All",D3276=Dashboard!$B$5),OR(Dashboard!$D$5="All",N3276=Dashboard!$D$5),OR(AND(C3276&lt;&gt;"",C3276&gt;=Dashboard!$F$5,C3276&lt;=Dashboard!$H$5),AND(C3276="",Dashboard!$F$5&lt;=1980,Dashboard!$H$5&gt;=2016))),1,0)</f>
        <v>1</v>
      </c>
      <c r="Q3276" s="0" t="n">
        <f aca="false">J3276*P3276+ROW()*0.00000001</f>
        <v>0.61003276</v>
      </c>
    </row>
    <row r="3277" customFormat="false" ht="15" hidden="false" customHeight="false" outlineLevel="0" collapsed="false">
      <c r="A3277" s="0" t="s">
        <v>2638</v>
      </c>
      <c r="B3277" s="0" t="s">
        <v>144</v>
      </c>
      <c r="C3277" s="0" t="n">
        <v>2002</v>
      </c>
      <c r="D3277" s="0" t="s">
        <v>34</v>
      </c>
      <c r="E3277" s="0" t="s">
        <v>65</v>
      </c>
      <c r="F3277" s="0" t="n">
        <v>0.46</v>
      </c>
      <c r="G3277" s="0" t="n">
        <v>0.13</v>
      </c>
      <c r="H3277" s="0" t="n">
        <v>0</v>
      </c>
      <c r="I3277" s="0" t="n">
        <v>0.02</v>
      </c>
      <c r="J3277" s="0" t="n">
        <v>0.61</v>
      </c>
      <c r="K3277" s="0" t="n">
        <v>72</v>
      </c>
      <c r="L3277" s="0" t="n">
        <v>8.6</v>
      </c>
      <c r="M3277" s="0" t="s">
        <v>36</v>
      </c>
      <c r="N3277" s="0" t="s">
        <v>66</v>
      </c>
      <c r="O3277" s="0" t="s">
        <v>37</v>
      </c>
      <c r="P3277" s="0" t="n">
        <f aca="false">IF(AND(OR(Dashboard!$B$5="All",D3277=Dashboard!$B$5),OR(Dashboard!$D$5="All",N3277=Dashboard!$D$5),OR(AND(C3277&lt;&gt;"",C3277&gt;=Dashboard!$F$5,C3277&lt;=Dashboard!$H$5),AND(C3277="",Dashboard!$F$5&lt;=1980,Dashboard!$H$5&gt;=2016))),1,0)</f>
        <v>1</v>
      </c>
      <c r="Q3277" s="0" t="n">
        <f aca="false">J3277*P3277+ROW()*0.00000001</f>
        <v>0.61003277</v>
      </c>
    </row>
    <row r="3278" customFormat="false" ht="15" hidden="false" customHeight="false" outlineLevel="0" collapsed="false">
      <c r="A3278" s="0" t="s">
        <v>2639</v>
      </c>
      <c r="B3278" s="0" t="s">
        <v>76</v>
      </c>
      <c r="C3278" s="0" t="n">
        <v>2006</v>
      </c>
      <c r="D3278" s="0" t="s">
        <v>71</v>
      </c>
      <c r="E3278" s="0" t="s">
        <v>782</v>
      </c>
      <c r="F3278" s="0" t="n">
        <v>0.02</v>
      </c>
      <c r="G3278" s="0" t="n">
        <v>0.02</v>
      </c>
      <c r="H3278" s="0" t="n">
        <v>0.57</v>
      </c>
      <c r="I3278" s="0" t="n">
        <v>0.01</v>
      </c>
      <c r="J3278" s="0" t="n">
        <v>0.61</v>
      </c>
      <c r="K3278" s="0" t="n">
        <v>58</v>
      </c>
      <c r="L3278" s="0" t="n">
        <v>8.8</v>
      </c>
      <c r="M3278" s="0" t="s">
        <v>103</v>
      </c>
      <c r="N3278" s="0" t="s">
        <v>74</v>
      </c>
      <c r="O3278" s="0" t="s">
        <v>53</v>
      </c>
      <c r="P3278" s="0" t="n">
        <f aca="false">IF(AND(OR(Dashboard!$B$5="All",D3278=Dashboard!$B$5),OR(Dashboard!$D$5="All",N3278=Dashboard!$D$5),OR(AND(C3278&lt;&gt;"",C3278&gt;=Dashboard!$F$5,C3278&lt;=Dashboard!$H$5),AND(C3278="",Dashboard!$F$5&lt;=1980,Dashboard!$H$5&gt;=2016))),1,0)</f>
        <v>1</v>
      </c>
      <c r="Q3278" s="0" t="n">
        <f aca="false">J3278*P3278+ROW()*0.00000001</f>
        <v>0.61003278</v>
      </c>
    </row>
    <row r="3279" customFormat="false" ht="15" hidden="false" customHeight="false" outlineLevel="0" collapsed="false">
      <c r="A3279" s="0" t="s">
        <v>2640</v>
      </c>
      <c r="B3279" s="0" t="s">
        <v>70</v>
      </c>
      <c r="C3279" s="0" t="n">
        <v>2009</v>
      </c>
      <c r="D3279" s="0" t="s">
        <v>56</v>
      </c>
      <c r="E3279" s="0" t="s">
        <v>139</v>
      </c>
      <c r="F3279" s="0" t="n">
        <v>0.22</v>
      </c>
      <c r="G3279" s="0" t="n">
        <v>0.27</v>
      </c>
      <c r="H3279" s="0" t="n">
        <v>0.01</v>
      </c>
      <c r="I3279" s="0" t="n">
        <v>0.11</v>
      </c>
      <c r="J3279" s="0" t="n">
        <v>0.61</v>
      </c>
      <c r="K3279" s="0" t="n">
        <v>70</v>
      </c>
      <c r="L3279" s="0" t="n">
        <v>6.4</v>
      </c>
      <c r="M3279" s="0" t="s">
        <v>73</v>
      </c>
      <c r="N3279" s="0" t="s">
        <v>74</v>
      </c>
      <c r="O3279" s="0" t="s">
        <v>67</v>
      </c>
      <c r="P3279" s="0" t="n">
        <f aca="false">IF(AND(OR(Dashboard!$B$5="All",D3279=Dashboard!$B$5),OR(Dashboard!$D$5="All",N3279=Dashboard!$D$5),OR(AND(C3279&lt;&gt;"",C3279&gt;=Dashboard!$F$5,C3279&lt;=Dashboard!$H$5),AND(C3279="",Dashboard!$F$5&lt;=1980,Dashboard!$H$5&gt;=2016))),1,0)</f>
        <v>1</v>
      </c>
      <c r="Q3279" s="0" t="n">
        <f aca="false">J3279*P3279+ROW()*0.00000001</f>
        <v>0.61003279</v>
      </c>
    </row>
    <row r="3280" customFormat="false" ht="15" hidden="false" customHeight="false" outlineLevel="0" collapsed="false">
      <c r="A3280" s="0" t="s">
        <v>2641</v>
      </c>
      <c r="B3280" s="0" t="s">
        <v>97</v>
      </c>
      <c r="C3280" s="0" t="n">
        <v>2011</v>
      </c>
      <c r="D3280" s="0" t="s">
        <v>58</v>
      </c>
      <c r="E3280" s="0" t="s">
        <v>195</v>
      </c>
      <c r="F3280" s="0" t="n">
        <v>0.5</v>
      </c>
      <c r="G3280" s="0" t="n">
        <v>0.07</v>
      </c>
      <c r="H3280" s="0" t="n">
        <v>0</v>
      </c>
      <c r="I3280" s="0" t="n">
        <v>0.05</v>
      </c>
      <c r="J3280" s="0" t="n">
        <v>0.61</v>
      </c>
      <c r="K3280" s="0" t="n">
        <v>56</v>
      </c>
      <c r="L3280" s="0" t="n">
        <v>6</v>
      </c>
      <c r="M3280" s="0" t="s">
        <v>36</v>
      </c>
      <c r="N3280" s="0" t="s">
        <v>35</v>
      </c>
      <c r="O3280" s="0" t="s">
        <v>53</v>
      </c>
      <c r="P3280" s="0" t="n">
        <f aca="false">IF(AND(OR(Dashboard!$B$5="All",D3280=Dashboard!$B$5),OR(Dashboard!$D$5="All",N3280=Dashboard!$D$5),OR(AND(C3280&lt;&gt;"",C3280&gt;=Dashboard!$F$5,C3280&lt;=Dashboard!$H$5),AND(C3280="",Dashboard!$F$5&lt;=1980,Dashboard!$H$5&gt;=2016))),1,0)</f>
        <v>1</v>
      </c>
      <c r="Q3280" s="0" t="n">
        <f aca="false">J3280*P3280+ROW()*0.00000001</f>
        <v>0.6100328</v>
      </c>
    </row>
    <row r="3281" customFormat="false" ht="15" hidden="false" customHeight="false" outlineLevel="0" collapsed="false">
      <c r="A3281" s="0" t="s">
        <v>2642</v>
      </c>
      <c r="B3281" s="0" t="s">
        <v>97</v>
      </c>
      <c r="C3281" s="0" t="n">
        <v>2012</v>
      </c>
      <c r="D3281" s="0" t="s">
        <v>71</v>
      </c>
      <c r="E3281" s="0" t="s">
        <v>243</v>
      </c>
      <c r="F3281" s="0" t="n">
        <v>0.56</v>
      </c>
      <c r="G3281" s="0" t="n">
        <v>0.01</v>
      </c>
      <c r="H3281" s="0" t="n">
        <v>0</v>
      </c>
      <c r="I3281" s="0" t="n">
        <v>0.05</v>
      </c>
      <c r="J3281" s="0" t="n">
        <v>0.61</v>
      </c>
      <c r="K3281" s="0" t="n">
        <v>73</v>
      </c>
      <c r="L3281" s="0" t="n">
        <v>7.4</v>
      </c>
      <c r="M3281" s="0" t="s">
        <v>125</v>
      </c>
      <c r="N3281" s="0" t="s">
        <v>35</v>
      </c>
      <c r="O3281" s="0" t="s">
        <v>37</v>
      </c>
      <c r="P3281" s="0" t="n">
        <f aca="false">IF(AND(OR(Dashboard!$B$5="All",D3281=Dashboard!$B$5),OR(Dashboard!$D$5="All",N3281=Dashboard!$D$5),OR(AND(C3281&lt;&gt;"",C3281&gt;=Dashboard!$F$5,C3281&lt;=Dashboard!$H$5),AND(C3281="",Dashboard!$F$5&lt;=1980,Dashboard!$H$5&gt;=2016))),1,0)</f>
        <v>1</v>
      </c>
      <c r="Q3281" s="0" t="n">
        <f aca="false">J3281*P3281+ROW()*0.00000001</f>
        <v>0.61003281</v>
      </c>
    </row>
    <row r="3282" customFormat="false" ht="15" hidden="false" customHeight="false" outlineLevel="0" collapsed="false">
      <c r="A3282" s="0" t="s">
        <v>2643</v>
      </c>
      <c r="B3282" s="0" t="s">
        <v>33</v>
      </c>
      <c r="C3282" s="0" t="n">
        <v>2011</v>
      </c>
      <c r="D3282" s="0" t="s">
        <v>52</v>
      </c>
      <c r="E3282" s="0" t="s">
        <v>124</v>
      </c>
      <c r="F3282" s="0" t="n">
        <v>0.37</v>
      </c>
      <c r="G3282" s="0" t="n">
        <v>0.19</v>
      </c>
      <c r="H3282" s="0" t="n">
        <v>0</v>
      </c>
      <c r="I3282" s="0" t="n">
        <v>0.06</v>
      </c>
      <c r="J3282" s="0" t="n">
        <v>0.61</v>
      </c>
      <c r="M3282" s="0" t="s">
        <v>103</v>
      </c>
      <c r="N3282" s="0" t="s">
        <v>35</v>
      </c>
      <c r="P3282" s="0" t="n">
        <f aca="false">IF(AND(OR(Dashboard!$B$5="All",D3282=Dashboard!$B$5),OR(Dashboard!$D$5="All",N3282=Dashboard!$D$5),OR(AND(C3282&lt;&gt;"",C3282&gt;=Dashboard!$F$5,C3282&lt;=Dashboard!$H$5),AND(C3282="",Dashboard!$F$5&lt;=1980,Dashboard!$H$5&gt;=2016))),1,0)</f>
        <v>1</v>
      </c>
      <c r="Q3282" s="0" t="n">
        <f aca="false">J3282*P3282+ROW()*0.00000001</f>
        <v>0.61003282</v>
      </c>
    </row>
    <row r="3283" customFormat="false" ht="15" hidden="false" customHeight="false" outlineLevel="0" collapsed="false">
      <c r="A3283" s="0" t="s">
        <v>2644</v>
      </c>
      <c r="B3283" s="0" t="s">
        <v>85</v>
      </c>
      <c r="C3283" s="0" t="n">
        <v>2005</v>
      </c>
      <c r="D3283" s="0" t="s">
        <v>52</v>
      </c>
      <c r="E3283" s="0" t="s">
        <v>418</v>
      </c>
      <c r="F3283" s="0" t="n">
        <v>0.44</v>
      </c>
      <c r="G3283" s="0" t="n">
        <v>0.16</v>
      </c>
      <c r="H3283" s="0" t="n">
        <v>0</v>
      </c>
      <c r="I3283" s="0" t="n">
        <v>0.01</v>
      </c>
      <c r="J3283" s="0" t="n">
        <v>0.61</v>
      </c>
      <c r="N3283" s="0" t="s">
        <v>35</v>
      </c>
      <c r="P3283" s="0" t="n">
        <f aca="false">IF(AND(OR(Dashboard!$B$5="All",D3283=Dashboard!$B$5),OR(Dashboard!$D$5="All",N3283=Dashboard!$D$5),OR(AND(C3283&lt;&gt;"",C3283&gt;=Dashboard!$F$5,C3283&lt;=Dashboard!$H$5),AND(C3283="",Dashboard!$F$5&lt;=1980,Dashboard!$H$5&gt;=2016))),1,0)</f>
        <v>1</v>
      </c>
      <c r="Q3283" s="0" t="n">
        <f aca="false">J3283*P3283+ROW()*0.00000001</f>
        <v>0.61003283</v>
      </c>
    </row>
    <row r="3284" customFormat="false" ht="15" hidden="false" customHeight="false" outlineLevel="0" collapsed="false">
      <c r="A3284" s="0" t="s">
        <v>2645</v>
      </c>
      <c r="B3284" s="0" t="s">
        <v>50</v>
      </c>
      <c r="C3284" s="0" t="n">
        <v>2008</v>
      </c>
      <c r="D3284" s="0" t="s">
        <v>46</v>
      </c>
      <c r="E3284" s="0" t="s">
        <v>35</v>
      </c>
      <c r="F3284" s="0" t="n">
        <v>0.29</v>
      </c>
      <c r="G3284" s="0" t="n">
        <v>0.02</v>
      </c>
      <c r="H3284" s="0" t="n">
        <v>0.27</v>
      </c>
      <c r="I3284" s="0" t="n">
        <v>0.03</v>
      </c>
      <c r="J3284" s="0" t="n">
        <v>0.61</v>
      </c>
      <c r="K3284" s="0" t="n">
        <v>81</v>
      </c>
      <c r="L3284" s="0" t="n">
        <v>7</v>
      </c>
      <c r="M3284" s="0" t="s">
        <v>125</v>
      </c>
      <c r="N3284" s="0" t="s">
        <v>35</v>
      </c>
      <c r="O3284" s="0" t="s">
        <v>42</v>
      </c>
      <c r="P3284" s="0" t="n">
        <f aca="false">IF(AND(OR(Dashboard!$B$5="All",D3284=Dashboard!$B$5),OR(Dashboard!$D$5="All",N3284=Dashboard!$D$5),OR(AND(C3284&lt;&gt;"",C3284&gt;=Dashboard!$F$5,C3284&lt;=Dashboard!$H$5),AND(C3284="",Dashboard!$F$5&lt;=1980,Dashboard!$H$5&gt;=2016))),1,0)</f>
        <v>1</v>
      </c>
      <c r="Q3284" s="0" t="n">
        <f aca="false">J3284*P3284+ROW()*0.00000001</f>
        <v>0.61003284</v>
      </c>
    </row>
    <row r="3285" customFormat="false" ht="15" hidden="false" customHeight="false" outlineLevel="0" collapsed="false">
      <c r="A3285" s="0" t="s">
        <v>1675</v>
      </c>
      <c r="B3285" s="0" t="s">
        <v>94</v>
      </c>
      <c r="C3285" s="0" t="n">
        <v>2014</v>
      </c>
      <c r="D3285" s="0" t="s">
        <v>56</v>
      </c>
      <c r="E3285" s="0" t="s">
        <v>142</v>
      </c>
      <c r="F3285" s="0" t="n">
        <v>0.21</v>
      </c>
      <c r="G3285" s="0" t="n">
        <v>0.29</v>
      </c>
      <c r="H3285" s="0" t="n">
        <v>0.01</v>
      </c>
      <c r="I3285" s="0" t="n">
        <v>0.1</v>
      </c>
      <c r="J3285" s="0" t="n">
        <v>0.61</v>
      </c>
      <c r="K3285" s="0" t="n">
        <v>75</v>
      </c>
      <c r="L3285" s="0" t="n">
        <v>7.6</v>
      </c>
      <c r="M3285" s="0" t="s">
        <v>125</v>
      </c>
      <c r="N3285" s="0" t="s">
        <v>74</v>
      </c>
      <c r="O3285" s="0" t="s">
        <v>37</v>
      </c>
      <c r="P3285" s="0" t="n">
        <f aca="false">IF(AND(OR(Dashboard!$B$5="All",D3285=Dashboard!$B$5),OR(Dashboard!$D$5="All",N3285=Dashboard!$D$5),OR(AND(C3285&lt;&gt;"",C3285&gt;=Dashboard!$F$5,C3285&lt;=Dashboard!$H$5),AND(C3285="",Dashboard!$F$5&lt;=1980,Dashboard!$H$5&gt;=2016))),1,0)</f>
        <v>1</v>
      </c>
      <c r="Q3285" s="0" t="n">
        <f aca="false">J3285*P3285+ROW()*0.00000001</f>
        <v>0.61003285</v>
      </c>
    </row>
    <row r="3286" customFormat="false" ht="15" hidden="false" customHeight="false" outlineLevel="0" collapsed="false">
      <c r="A3286" s="0" t="s">
        <v>2646</v>
      </c>
      <c r="B3286" s="0" t="s">
        <v>33</v>
      </c>
      <c r="C3286" s="0" t="n">
        <v>2009</v>
      </c>
      <c r="D3286" s="0" t="s">
        <v>56</v>
      </c>
      <c r="E3286" s="0" t="s">
        <v>35</v>
      </c>
      <c r="F3286" s="0" t="n">
        <v>0.42</v>
      </c>
      <c r="G3286" s="0" t="n">
        <v>0.05</v>
      </c>
      <c r="H3286" s="0" t="n">
        <v>0</v>
      </c>
      <c r="I3286" s="0" t="n">
        <v>0.14</v>
      </c>
      <c r="J3286" s="0" t="n">
        <v>0.61</v>
      </c>
      <c r="K3286" s="0" t="n">
        <v>91</v>
      </c>
      <c r="L3286" s="0" t="n">
        <v>9.3</v>
      </c>
      <c r="M3286" s="0" t="s">
        <v>103</v>
      </c>
      <c r="N3286" s="0" t="s">
        <v>35</v>
      </c>
      <c r="O3286" s="0" t="s">
        <v>60</v>
      </c>
      <c r="P3286" s="0" t="n">
        <f aca="false">IF(AND(OR(Dashboard!$B$5="All",D3286=Dashboard!$B$5),OR(Dashboard!$D$5="All",N3286=Dashboard!$D$5),OR(AND(C3286&lt;&gt;"",C3286&gt;=Dashboard!$F$5,C3286&lt;=Dashboard!$H$5),AND(C3286="",Dashboard!$F$5&lt;=1980,Dashboard!$H$5&gt;=2016))),1,0)</f>
        <v>1</v>
      </c>
      <c r="Q3286" s="0" t="n">
        <f aca="false">J3286*P3286+ROW()*0.00000001</f>
        <v>0.61003286</v>
      </c>
    </row>
    <row r="3287" customFormat="false" ht="15" hidden="false" customHeight="false" outlineLevel="0" collapsed="false">
      <c r="A3287" s="0" t="s">
        <v>2647</v>
      </c>
      <c r="B3287" s="0" t="s">
        <v>76</v>
      </c>
      <c r="C3287" s="0" t="n">
        <v>2002</v>
      </c>
      <c r="D3287" s="0" t="s">
        <v>56</v>
      </c>
      <c r="E3287" s="0" t="s">
        <v>1326</v>
      </c>
      <c r="F3287" s="0" t="n">
        <v>0.3</v>
      </c>
      <c r="G3287" s="0" t="n">
        <v>0.23</v>
      </c>
      <c r="H3287" s="0" t="n">
        <v>0</v>
      </c>
      <c r="I3287" s="0" t="n">
        <v>0.08</v>
      </c>
      <c r="J3287" s="0" t="n">
        <v>0.61</v>
      </c>
      <c r="K3287" s="0" t="n">
        <v>72</v>
      </c>
      <c r="L3287" s="0" t="n">
        <v>8.5</v>
      </c>
      <c r="M3287" s="0" t="s">
        <v>103</v>
      </c>
      <c r="N3287" s="0" t="s">
        <v>74</v>
      </c>
      <c r="O3287" s="0" t="s">
        <v>37</v>
      </c>
      <c r="P3287" s="0" t="n">
        <f aca="false">IF(AND(OR(Dashboard!$B$5="All",D3287=Dashboard!$B$5),OR(Dashboard!$D$5="All",N3287=Dashboard!$D$5),OR(AND(C3287&lt;&gt;"",C3287&gt;=Dashboard!$F$5,C3287&lt;=Dashboard!$H$5),AND(C3287="",Dashboard!$F$5&lt;=1980,Dashboard!$H$5&gt;=2016))),1,0)</f>
        <v>1</v>
      </c>
      <c r="Q3287" s="0" t="n">
        <f aca="false">J3287*P3287+ROW()*0.00000001</f>
        <v>0.61003287</v>
      </c>
    </row>
    <row r="3288" customFormat="false" ht="15" hidden="false" customHeight="false" outlineLevel="0" collapsed="false">
      <c r="A3288" s="0" t="s">
        <v>2648</v>
      </c>
      <c r="B3288" s="0" t="s">
        <v>85</v>
      </c>
      <c r="C3288" s="0" t="n">
        <v>2004</v>
      </c>
      <c r="D3288" s="0" t="s">
        <v>16</v>
      </c>
      <c r="E3288" s="0" t="s">
        <v>1105</v>
      </c>
      <c r="F3288" s="0" t="n">
        <v>0.44</v>
      </c>
      <c r="G3288" s="0" t="n">
        <v>0.16</v>
      </c>
      <c r="H3288" s="0" t="n">
        <v>0</v>
      </c>
      <c r="I3288" s="0" t="n">
        <v>0.01</v>
      </c>
      <c r="J3288" s="0" t="n">
        <v>0.61</v>
      </c>
      <c r="L3288" s="0" t="n">
        <v>8</v>
      </c>
      <c r="M3288" s="0" t="s">
        <v>36</v>
      </c>
      <c r="N3288" s="0" t="s">
        <v>35</v>
      </c>
      <c r="P3288" s="0" t="n">
        <f aca="false">IF(AND(OR(Dashboard!$B$5="All",D3288=Dashboard!$B$5),OR(Dashboard!$D$5="All",N3288=Dashboard!$D$5),OR(AND(C3288&lt;&gt;"",C3288&gt;=Dashboard!$F$5,C3288&lt;=Dashboard!$H$5),AND(C3288="",Dashboard!$F$5&lt;=1980,Dashboard!$H$5&gt;=2016))),1,0)</f>
        <v>1</v>
      </c>
      <c r="Q3288" s="0" t="n">
        <f aca="false">J3288*P3288+ROW()*0.00000001</f>
        <v>0.61003288</v>
      </c>
    </row>
    <row r="3289" customFormat="false" ht="15" hidden="false" customHeight="false" outlineLevel="0" collapsed="false">
      <c r="A3289" s="0" t="s">
        <v>1760</v>
      </c>
      <c r="B3289" s="0" t="s">
        <v>70</v>
      </c>
      <c r="C3289" s="0" t="n">
        <v>2011</v>
      </c>
      <c r="D3289" s="0" t="s">
        <v>71</v>
      </c>
      <c r="E3289" s="0" t="s">
        <v>487</v>
      </c>
      <c r="F3289" s="0" t="n">
        <v>0.3</v>
      </c>
      <c r="G3289" s="0" t="n">
        <v>0.22</v>
      </c>
      <c r="H3289" s="0" t="n">
        <v>0</v>
      </c>
      <c r="I3289" s="0" t="n">
        <v>0.09</v>
      </c>
      <c r="J3289" s="0" t="n">
        <v>0.61</v>
      </c>
      <c r="K3289" s="0" t="n">
        <v>70</v>
      </c>
      <c r="L3289" s="0" t="n">
        <v>6.9</v>
      </c>
      <c r="M3289" s="0" t="s">
        <v>125</v>
      </c>
      <c r="N3289" s="0" t="s">
        <v>74</v>
      </c>
      <c r="O3289" s="0" t="s">
        <v>67</v>
      </c>
      <c r="P3289" s="0" t="n">
        <f aca="false">IF(AND(OR(Dashboard!$B$5="All",D3289=Dashboard!$B$5),OR(Dashboard!$D$5="All",N3289=Dashboard!$D$5),OR(AND(C3289&lt;&gt;"",C3289&gt;=Dashboard!$F$5,C3289&lt;=Dashboard!$H$5),AND(C3289="",Dashboard!$F$5&lt;=1980,Dashboard!$H$5&gt;=2016))),1,0)</f>
        <v>1</v>
      </c>
      <c r="Q3289" s="0" t="n">
        <f aca="false">J3289*P3289+ROW()*0.00000001</f>
        <v>0.61003289</v>
      </c>
    </row>
    <row r="3290" customFormat="false" ht="15" hidden="false" customHeight="false" outlineLevel="0" collapsed="false">
      <c r="A3290" s="0" t="s">
        <v>2649</v>
      </c>
      <c r="B3290" s="0" t="s">
        <v>50</v>
      </c>
      <c r="D3290" s="0" t="s">
        <v>246</v>
      </c>
      <c r="E3290" s="0" t="s">
        <v>35</v>
      </c>
      <c r="F3290" s="0" t="n">
        <v>0.43</v>
      </c>
      <c r="G3290" s="0" t="n">
        <v>0.12</v>
      </c>
      <c r="H3290" s="0" t="n">
        <v>0</v>
      </c>
      <c r="I3290" s="0" t="n">
        <v>0.05</v>
      </c>
      <c r="J3290" s="0" t="n">
        <v>0.61</v>
      </c>
      <c r="K3290" s="0" t="n">
        <v>86</v>
      </c>
      <c r="L3290" s="0" t="n">
        <v>8.7</v>
      </c>
      <c r="M3290" s="0" t="s">
        <v>125</v>
      </c>
      <c r="N3290" s="0" t="s">
        <v>35</v>
      </c>
      <c r="O3290" s="0" t="s">
        <v>42</v>
      </c>
      <c r="P3290" s="0" t="n">
        <f aca="false">IF(AND(OR(Dashboard!$B$5="All",D3290=Dashboard!$B$5),OR(Dashboard!$D$5="All",N3290=Dashboard!$D$5),OR(AND(C3290&lt;&gt;"",C3290&gt;=Dashboard!$F$5,C3290&lt;=Dashboard!$H$5),AND(C3290="",Dashboard!$F$5&lt;=1980,Dashboard!$H$5&gt;=2016))),1,0)</f>
        <v>1</v>
      </c>
      <c r="Q3290" s="0" t="n">
        <f aca="false">J3290*P3290+ROW()*0.00000001</f>
        <v>0.6100329</v>
      </c>
    </row>
    <row r="3291" customFormat="false" ht="15" hidden="false" customHeight="false" outlineLevel="0" collapsed="false">
      <c r="A3291" s="0" t="s">
        <v>2650</v>
      </c>
      <c r="B3291" s="0" t="s">
        <v>164</v>
      </c>
      <c r="C3291" s="0" t="n">
        <v>2009</v>
      </c>
      <c r="D3291" s="0" t="s">
        <v>16</v>
      </c>
      <c r="E3291" s="0" t="s">
        <v>89</v>
      </c>
      <c r="F3291" s="0" t="n">
        <v>0.18</v>
      </c>
      <c r="G3291" s="0" t="n">
        <v>0.27</v>
      </c>
      <c r="H3291" s="0" t="n">
        <v>0</v>
      </c>
      <c r="I3291" s="0" t="n">
        <v>0.15</v>
      </c>
      <c r="J3291" s="0" t="n">
        <v>0.61</v>
      </c>
      <c r="K3291" s="0" t="n">
        <v>71</v>
      </c>
      <c r="L3291" s="0" t="n">
        <v>6.3</v>
      </c>
      <c r="M3291" s="0" t="s">
        <v>125</v>
      </c>
      <c r="N3291" s="0" t="s">
        <v>74</v>
      </c>
      <c r="O3291" s="0" t="s">
        <v>37</v>
      </c>
      <c r="P3291" s="0" t="n">
        <f aca="false">IF(AND(OR(Dashboard!$B$5="All",D3291=Dashboard!$B$5),OR(Dashboard!$D$5="All",N3291=Dashboard!$D$5),OR(AND(C3291&lt;&gt;"",C3291&gt;=Dashboard!$F$5,C3291&lt;=Dashboard!$H$5),AND(C3291="",Dashboard!$F$5&lt;=1980,Dashboard!$H$5&gt;=2016))),1,0)</f>
        <v>1</v>
      </c>
      <c r="Q3291" s="0" t="n">
        <f aca="false">J3291*P3291+ROW()*0.00000001</f>
        <v>0.61003291</v>
      </c>
    </row>
    <row r="3292" customFormat="false" ht="15" hidden="false" customHeight="false" outlineLevel="0" collapsed="false">
      <c r="A3292" s="0" t="s">
        <v>2651</v>
      </c>
      <c r="B3292" s="0" t="s">
        <v>85</v>
      </c>
      <c r="C3292" s="0" t="n">
        <v>2004</v>
      </c>
      <c r="D3292" s="0" t="s">
        <v>52</v>
      </c>
      <c r="E3292" s="0" t="s">
        <v>560</v>
      </c>
      <c r="F3292" s="0" t="n">
        <v>0.44</v>
      </c>
      <c r="G3292" s="0" t="n">
        <v>0.16</v>
      </c>
      <c r="H3292" s="0" t="n">
        <v>0</v>
      </c>
      <c r="I3292" s="0" t="n">
        <v>0.01</v>
      </c>
      <c r="J3292" s="0" t="n">
        <v>0.61</v>
      </c>
      <c r="K3292" s="0" t="n">
        <v>49</v>
      </c>
      <c r="L3292" s="0" t="n">
        <v>6.8</v>
      </c>
      <c r="M3292" s="0" t="s">
        <v>36</v>
      </c>
      <c r="N3292" s="0" t="s">
        <v>35</v>
      </c>
      <c r="O3292" s="0" t="s">
        <v>177</v>
      </c>
      <c r="P3292" s="0" t="n">
        <f aca="false">IF(AND(OR(Dashboard!$B$5="All",D3292=Dashboard!$B$5),OR(Dashboard!$D$5="All",N3292=Dashboard!$D$5),OR(AND(C3292&lt;&gt;"",C3292&gt;=Dashboard!$F$5,C3292&lt;=Dashboard!$H$5),AND(C3292="",Dashboard!$F$5&lt;=1980,Dashboard!$H$5&gt;=2016))),1,0)</f>
        <v>1</v>
      </c>
      <c r="Q3292" s="0" t="n">
        <f aca="false">J3292*P3292+ROW()*0.00000001</f>
        <v>0.61003292</v>
      </c>
    </row>
    <row r="3293" customFormat="false" ht="15" hidden="false" customHeight="false" outlineLevel="0" collapsed="false">
      <c r="A3293" s="0" t="s">
        <v>2652</v>
      </c>
      <c r="B3293" s="0" t="s">
        <v>76</v>
      </c>
      <c r="C3293" s="0" t="n">
        <v>2003</v>
      </c>
      <c r="D3293" s="0" t="s">
        <v>56</v>
      </c>
      <c r="E3293" s="0" t="s">
        <v>328</v>
      </c>
      <c r="F3293" s="0" t="n">
        <v>0.3</v>
      </c>
      <c r="G3293" s="0" t="n">
        <v>0.23</v>
      </c>
      <c r="H3293" s="0" t="n">
        <v>0</v>
      </c>
      <c r="I3293" s="0" t="n">
        <v>0.08</v>
      </c>
      <c r="J3293" s="0" t="n">
        <v>0.61</v>
      </c>
      <c r="K3293" s="0" t="n">
        <v>81</v>
      </c>
      <c r="L3293" s="0" t="n">
        <v>8.1</v>
      </c>
      <c r="M3293" s="0" t="s">
        <v>103</v>
      </c>
      <c r="N3293" s="0" t="s">
        <v>74</v>
      </c>
      <c r="O3293" s="0" t="s">
        <v>42</v>
      </c>
      <c r="P3293" s="0" t="n">
        <f aca="false">IF(AND(OR(Dashboard!$B$5="All",D3293=Dashboard!$B$5),OR(Dashboard!$D$5="All",N3293=Dashboard!$D$5),OR(AND(C3293&lt;&gt;"",C3293&gt;=Dashboard!$F$5,C3293&lt;=Dashboard!$H$5),AND(C3293="",Dashboard!$F$5&lt;=1980,Dashboard!$H$5&gt;=2016))),1,0)</f>
        <v>1</v>
      </c>
      <c r="Q3293" s="0" t="n">
        <f aca="false">J3293*P3293+ROW()*0.00000001</f>
        <v>0.61003293</v>
      </c>
    </row>
    <row r="3294" customFormat="false" ht="15" hidden="false" customHeight="false" outlineLevel="0" collapsed="false">
      <c r="A3294" s="0" t="s">
        <v>1526</v>
      </c>
      <c r="B3294" s="0" t="s">
        <v>164</v>
      </c>
      <c r="C3294" s="0" t="n">
        <v>2009</v>
      </c>
      <c r="D3294" s="0" t="s">
        <v>102</v>
      </c>
      <c r="E3294" s="0" t="s">
        <v>418</v>
      </c>
      <c r="F3294" s="0" t="n">
        <v>0.25</v>
      </c>
      <c r="G3294" s="0" t="n">
        <v>0.22</v>
      </c>
      <c r="H3294" s="0" t="n">
        <v>0</v>
      </c>
      <c r="I3294" s="0" t="n">
        <v>0.14</v>
      </c>
      <c r="J3294" s="0" t="n">
        <v>0.61</v>
      </c>
      <c r="L3294" s="0" t="n">
        <v>6.6</v>
      </c>
      <c r="M3294" s="0" t="s">
        <v>103</v>
      </c>
      <c r="N3294" s="0" t="s">
        <v>74</v>
      </c>
      <c r="P3294" s="0" t="n">
        <f aca="false">IF(AND(OR(Dashboard!$B$5="All",D3294=Dashboard!$B$5),OR(Dashboard!$D$5="All",N3294=Dashboard!$D$5),OR(AND(C3294&lt;&gt;"",C3294&gt;=Dashboard!$F$5,C3294&lt;=Dashboard!$H$5),AND(C3294="",Dashboard!$F$5&lt;=1980,Dashboard!$H$5&gt;=2016))),1,0)</f>
        <v>1</v>
      </c>
      <c r="Q3294" s="0" t="n">
        <f aca="false">J3294*P3294+ROW()*0.00000001</f>
        <v>0.61003294</v>
      </c>
    </row>
    <row r="3295" customFormat="false" ht="15" hidden="false" customHeight="false" outlineLevel="0" collapsed="false">
      <c r="A3295" s="0" t="s">
        <v>2653</v>
      </c>
      <c r="B3295" s="0" t="s">
        <v>70</v>
      </c>
      <c r="C3295" s="0" t="n">
        <v>2010</v>
      </c>
      <c r="D3295" s="0" t="s">
        <v>56</v>
      </c>
      <c r="E3295" s="0" t="s">
        <v>154</v>
      </c>
      <c r="F3295" s="0" t="n">
        <v>0.21</v>
      </c>
      <c r="G3295" s="0" t="n">
        <v>0.21</v>
      </c>
      <c r="H3295" s="0" t="n">
        <v>0.11</v>
      </c>
      <c r="I3295" s="0" t="n">
        <v>0.08</v>
      </c>
      <c r="J3295" s="0" t="n">
        <v>0.61</v>
      </c>
      <c r="K3295" s="0" t="n">
        <v>84</v>
      </c>
      <c r="L3295" s="0" t="n">
        <v>8.1</v>
      </c>
      <c r="M3295" s="0" t="s">
        <v>73</v>
      </c>
      <c r="N3295" s="0" t="s">
        <v>74</v>
      </c>
      <c r="O3295" s="0" t="s">
        <v>42</v>
      </c>
      <c r="P3295" s="0" t="n">
        <f aca="false">IF(AND(OR(Dashboard!$B$5="All",D3295=Dashboard!$B$5),OR(Dashboard!$D$5="All",N3295=Dashboard!$D$5),OR(AND(C3295&lt;&gt;"",C3295&gt;=Dashboard!$F$5,C3295&lt;=Dashboard!$H$5),AND(C3295="",Dashboard!$F$5&lt;=1980,Dashboard!$H$5&gt;=2016))),1,0)</f>
        <v>1</v>
      </c>
      <c r="Q3295" s="0" t="n">
        <f aca="false">J3295*P3295+ROW()*0.00000001</f>
        <v>0.61003295</v>
      </c>
    </row>
    <row r="3296" customFormat="false" ht="15" hidden="false" customHeight="false" outlineLevel="0" collapsed="false">
      <c r="A3296" s="0" t="s">
        <v>2654</v>
      </c>
      <c r="B3296" s="0" t="s">
        <v>50</v>
      </c>
      <c r="C3296" s="0" t="n">
        <v>2007</v>
      </c>
      <c r="D3296" s="0" t="s">
        <v>52</v>
      </c>
      <c r="E3296" s="0" t="s">
        <v>35</v>
      </c>
      <c r="F3296" s="0" t="n">
        <v>0</v>
      </c>
      <c r="G3296" s="0" t="n">
        <v>0</v>
      </c>
      <c r="H3296" s="0" t="n">
        <v>0.61</v>
      </c>
      <c r="I3296" s="0" t="n">
        <v>0</v>
      </c>
      <c r="J3296" s="0" t="n">
        <v>0.61</v>
      </c>
      <c r="N3296" s="0" t="s">
        <v>35</v>
      </c>
      <c r="P3296" s="0" t="n">
        <f aca="false">IF(AND(OR(Dashboard!$B$5="All",D3296=Dashboard!$B$5),OR(Dashboard!$D$5="All",N3296=Dashboard!$D$5),OR(AND(C3296&lt;&gt;"",C3296&gt;=Dashboard!$F$5,C3296&lt;=Dashboard!$H$5),AND(C3296="",Dashboard!$F$5&lt;=1980,Dashboard!$H$5&gt;=2016))),1,0)</f>
        <v>1</v>
      </c>
      <c r="Q3296" s="0" t="n">
        <f aca="false">J3296*P3296+ROW()*0.00000001</f>
        <v>0.61003296</v>
      </c>
    </row>
    <row r="3297" customFormat="false" ht="15" hidden="false" customHeight="false" outlineLevel="0" collapsed="false">
      <c r="A3297" s="0" t="s">
        <v>2655</v>
      </c>
      <c r="B3297" s="0" t="s">
        <v>851</v>
      </c>
      <c r="C3297" s="0" t="n">
        <v>2013</v>
      </c>
      <c r="D3297" s="0" t="s">
        <v>114</v>
      </c>
      <c r="E3297" s="0" t="s">
        <v>89</v>
      </c>
      <c r="F3297" s="0" t="n">
        <v>0.14</v>
      </c>
      <c r="G3297" s="0" t="n">
        <v>0.34</v>
      </c>
      <c r="H3297" s="0" t="n">
        <v>0</v>
      </c>
      <c r="I3297" s="0" t="n">
        <v>0.14</v>
      </c>
      <c r="J3297" s="0" t="n">
        <v>0.61</v>
      </c>
      <c r="K3297" s="0" t="n">
        <v>87</v>
      </c>
      <c r="L3297" s="0" t="n">
        <v>8.9</v>
      </c>
      <c r="M3297" s="0" t="s">
        <v>36</v>
      </c>
      <c r="N3297" s="0" t="s">
        <v>74</v>
      </c>
      <c r="O3297" s="0" t="s">
        <v>42</v>
      </c>
      <c r="P3297" s="0" t="n">
        <f aca="false">IF(AND(OR(Dashboard!$B$5="All",D3297=Dashboard!$B$5),OR(Dashboard!$D$5="All",N3297=Dashboard!$D$5),OR(AND(C3297&lt;&gt;"",C3297&gt;=Dashboard!$F$5,C3297&lt;=Dashboard!$H$5),AND(C3297="",Dashboard!$F$5&lt;=1980,Dashboard!$H$5&gt;=2016))),1,0)</f>
        <v>1</v>
      </c>
      <c r="Q3297" s="0" t="n">
        <f aca="false">J3297*P3297+ROW()*0.00000001</f>
        <v>0.61003297</v>
      </c>
    </row>
    <row r="3298" customFormat="false" ht="15" hidden="false" customHeight="false" outlineLevel="0" collapsed="false">
      <c r="A3298" s="0" t="s">
        <v>2656</v>
      </c>
      <c r="B3298" s="0" t="s">
        <v>117</v>
      </c>
      <c r="C3298" s="0" t="n">
        <v>1998</v>
      </c>
      <c r="D3298" s="0" t="s">
        <v>16</v>
      </c>
      <c r="E3298" s="0" t="s">
        <v>142</v>
      </c>
      <c r="F3298" s="0" t="n">
        <v>0.34</v>
      </c>
      <c r="G3298" s="0" t="n">
        <v>0.23</v>
      </c>
      <c r="H3298" s="0" t="n">
        <v>0</v>
      </c>
      <c r="I3298" s="0" t="n">
        <v>0.04</v>
      </c>
      <c r="J3298" s="0" t="n">
        <v>0.61</v>
      </c>
      <c r="N3298" s="0" t="s">
        <v>74</v>
      </c>
      <c r="P3298" s="0" t="n">
        <f aca="false">IF(AND(OR(Dashboard!$B$5="All",D3298=Dashboard!$B$5),OR(Dashboard!$D$5="All",N3298=Dashboard!$D$5),OR(AND(C3298&lt;&gt;"",C3298&gt;=Dashboard!$F$5,C3298&lt;=Dashboard!$H$5),AND(C3298="",Dashboard!$F$5&lt;=1980,Dashboard!$H$5&gt;=2016))),1,0)</f>
        <v>1</v>
      </c>
      <c r="Q3298" s="0" t="n">
        <f aca="false">J3298*P3298+ROW()*0.00000001</f>
        <v>0.61003298</v>
      </c>
    </row>
    <row r="3299" customFormat="false" ht="15" hidden="false" customHeight="false" outlineLevel="0" collapsed="false">
      <c r="A3299" s="0" t="s">
        <v>690</v>
      </c>
      <c r="B3299" s="0" t="s">
        <v>144</v>
      </c>
      <c r="C3299" s="0" t="n">
        <v>2005</v>
      </c>
      <c r="D3299" s="0" t="s">
        <v>56</v>
      </c>
      <c r="E3299" s="0" t="s">
        <v>142</v>
      </c>
      <c r="F3299" s="0" t="n">
        <v>0.37</v>
      </c>
      <c r="G3299" s="0" t="n">
        <v>0.21</v>
      </c>
      <c r="H3299" s="0" t="n">
        <v>0</v>
      </c>
      <c r="I3299" s="0" t="n">
        <v>0.03</v>
      </c>
      <c r="J3299" s="0" t="n">
        <v>0.61</v>
      </c>
      <c r="K3299" s="0" t="n">
        <v>90</v>
      </c>
      <c r="L3299" s="0" t="n">
        <v>8.6</v>
      </c>
      <c r="M3299" s="0" t="s">
        <v>73</v>
      </c>
      <c r="N3299" s="0" t="s">
        <v>66</v>
      </c>
      <c r="O3299" s="0" t="s">
        <v>42</v>
      </c>
      <c r="P3299" s="0" t="n">
        <f aca="false">IF(AND(OR(Dashboard!$B$5="All",D3299=Dashboard!$B$5),OR(Dashboard!$D$5="All",N3299=Dashboard!$D$5),OR(AND(C3299&lt;&gt;"",C3299&gt;=Dashboard!$F$5,C3299&lt;=Dashboard!$H$5),AND(C3299="",Dashboard!$F$5&lt;=1980,Dashboard!$H$5&gt;=2016))),1,0)</f>
        <v>1</v>
      </c>
      <c r="Q3299" s="0" t="n">
        <f aca="false">J3299*P3299+ROW()*0.00000001</f>
        <v>0.61003299</v>
      </c>
    </row>
    <row r="3300" customFormat="false" ht="15" hidden="false" customHeight="false" outlineLevel="0" collapsed="false">
      <c r="A3300" s="0" t="s">
        <v>2657</v>
      </c>
      <c r="B3300" s="0" t="s">
        <v>117</v>
      </c>
      <c r="C3300" s="0" t="n">
        <v>1997</v>
      </c>
      <c r="D3300" s="0" t="s">
        <v>56</v>
      </c>
      <c r="E3300" s="0" t="s">
        <v>214</v>
      </c>
      <c r="F3300" s="0" t="n">
        <v>0.34</v>
      </c>
      <c r="G3300" s="0" t="n">
        <v>0.23</v>
      </c>
      <c r="H3300" s="0" t="n">
        <v>0</v>
      </c>
      <c r="I3300" s="0" t="n">
        <v>0.04</v>
      </c>
      <c r="J3300" s="0" t="n">
        <v>0.61</v>
      </c>
      <c r="N3300" s="0" t="s">
        <v>74</v>
      </c>
      <c r="P3300" s="0" t="n">
        <f aca="false">IF(AND(OR(Dashboard!$B$5="All",D3300=Dashboard!$B$5),OR(Dashboard!$D$5="All",N3300=Dashboard!$D$5),OR(AND(C3300&lt;&gt;"",C3300&gt;=Dashboard!$F$5,C3300&lt;=Dashboard!$H$5),AND(C3300="",Dashboard!$F$5&lt;=1980,Dashboard!$H$5&gt;=2016))),1,0)</f>
        <v>1</v>
      </c>
      <c r="Q3300" s="0" t="n">
        <f aca="false">J3300*P3300+ROW()*0.00000001</f>
        <v>0.610033</v>
      </c>
    </row>
    <row r="3301" customFormat="false" ht="15" hidden="false" customHeight="false" outlineLevel="0" collapsed="false">
      <c r="A3301" s="0" t="s">
        <v>1877</v>
      </c>
      <c r="B3301" s="0" t="s">
        <v>64</v>
      </c>
      <c r="C3301" s="0" t="n">
        <v>2009</v>
      </c>
      <c r="D3301" s="0" t="s">
        <v>34</v>
      </c>
      <c r="E3301" s="0" t="s">
        <v>91</v>
      </c>
      <c r="F3301" s="0" t="n">
        <v>0.46</v>
      </c>
      <c r="G3301" s="0" t="n">
        <v>0.1</v>
      </c>
      <c r="H3301" s="0" t="n">
        <v>0</v>
      </c>
      <c r="I3301" s="0" t="n">
        <v>0.05</v>
      </c>
      <c r="J3301" s="0" t="n">
        <v>0.61</v>
      </c>
      <c r="K3301" s="0" t="n">
        <v>46</v>
      </c>
      <c r="L3301" s="0" t="n">
        <v>3</v>
      </c>
      <c r="M3301" s="0" t="s">
        <v>125</v>
      </c>
      <c r="N3301" s="0" t="s">
        <v>66</v>
      </c>
      <c r="O3301" s="0" t="s">
        <v>177</v>
      </c>
      <c r="P3301" s="0" t="n">
        <f aca="false">IF(AND(OR(Dashboard!$B$5="All",D3301=Dashboard!$B$5),OR(Dashboard!$D$5="All",N3301=Dashboard!$D$5),OR(AND(C3301&lt;&gt;"",C3301&gt;=Dashboard!$F$5,C3301&lt;=Dashboard!$H$5),AND(C3301="",Dashboard!$F$5&lt;=1980,Dashboard!$H$5&gt;=2016))),1,0)</f>
        <v>1</v>
      </c>
      <c r="Q3301" s="0" t="n">
        <f aca="false">J3301*P3301+ROW()*0.00000001</f>
        <v>0.61003301</v>
      </c>
    </row>
    <row r="3302" customFormat="false" ht="15" hidden="false" customHeight="false" outlineLevel="0" collapsed="false">
      <c r="A3302" s="0" t="s">
        <v>2341</v>
      </c>
      <c r="B3302" s="0" t="s">
        <v>70</v>
      </c>
      <c r="C3302" s="0" t="n">
        <v>2014</v>
      </c>
      <c r="D3302" s="0" t="s">
        <v>56</v>
      </c>
      <c r="E3302" s="0" t="s">
        <v>72</v>
      </c>
      <c r="F3302" s="0" t="n">
        <v>0.26</v>
      </c>
      <c r="G3302" s="0" t="n">
        <v>0.21</v>
      </c>
      <c r="H3302" s="0" t="n">
        <v>0.05</v>
      </c>
      <c r="I3302" s="0" t="n">
        <v>0.1</v>
      </c>
      <c r="J3302" s="0" t="n">
        <v>0.61</v>
      </c>
      <c r="K3302" s="0" t="n">
        <v>77</v>
      </c>
      <c r="L3302" s="0" t="n">
        <v>6.3</v>
      </c>
      <c r="M3302" s="0" t="s">
        <v>73</v>
      </c>
      <c r="N3302" s="0" t="s">
        <v>74</v>
      </c>
      <c r="O3302" s="0" t="s">
        <v>37</v>
      </c>
      <c r="P3302" s="0" t="n">
        <f aca="false">IF(AND(OR(Dashboard!$B$5="All",D3302=Dashboard!$B$5),OR(Dashboard!$D$5="All",N3302=Dashboard!$D$5),OR(AND(C3302&lt;&gt;"",C3302&gt;=Dashboard!$F$5,C3302&lt;=Dashboard!$H$5),AND(C3302="",Dashboard!$F$5&lt;=1980,Dashboard!$H$5&gt;=2016))),1,0)</f>
        <v>1</v>
      </c>
      <c r="Q3302" s="0" t="n">
        <f aca="false">J3302*P3302+ROW()*0.00000001</f>
        <v>0.61003302</v>
      </c>
    </row>
    <row r="3303" customFormat="false" ht="15" hidden="false" customHeight="false" outlineLevel="0" collapsed="false">
      <c r="A3303" s="0" t="s">
        <v>2658</v>
      </c>
      <c r="B3303" s="0" t="s">
        <v>64</v>
      </c>
      <c r="C3303" s="0" t="n">
        <v>2008</v>
      </c>
      <c r="D3303" s="0" t="s">
        <v>34</v>
      </c>
      <c r="E3303" s="0" t="s">
        <v>139</v>
      </c>
      <c r="F3303" s="0" t="n">
        <v>0.56</v>
      </c>
      <c r="G3303" s="0" t="n">
        <v>0</v>
      </c>
      <c r="H3303" s="0" t="n">
        <v>0</v>
      </c>
      <c r="I3303" s="0" t="n">
        <v>0.05</v>
      </c>
      <c r="J3303" s="0" t="n">
        <v>0.61</v>
      </c>
      <c r="K3303" s="0" t="n">
        <v>70</v>
      </c>
      <c r="L3303" s="0" t="n">
        <v>5.9</v>
      </c>
      <c r="M3303" s="0" t="s">
        <v>36</v>
      </c>
      <c r="N3303" s="0" t="s">
        <v>66</v>
      </c>
      <c r="O3303" s="0" t="s">
        <v>67</v>
      </c>
      <c r="P3303" s="0" t="n">
        <f aca="false">IF(AND(OR(Dashboard!$B$5="All",D3303=Dashboard!$B$5),OR(Dashboard!$D$5="All",N3303=Dashboard!$D$5),OR(AND(C3303&lt;&gt;"",C3303&gt;=Dashboard!$F$5,C3303&lt;=Dashboard!$H$5),AND(C3303="",Dashboard!$F$5&lt;=1980,Dashboard!$H$5&gt;=2016))),1,0)</f>
        <v>1</v>
      </c>
      <c r="Q3303" s="0" t="n">
        <f aca="false">J3303*P3303+ROW()*0.00000001</f>
        <v>0.61003303</v>
      </c>
    </row>
    <row r="3304" customFormat="false" ht="15" hidden="false" customHeight="false" outlineLevel="0" collapsed="false">
      <c r="A3304" s="0" t="s">
        <v>2659</v>
      </c>
      <c r="B3304" s="0" t="s">
        <v>70</v>
      </c>
      <c r="C3304" s="0" t="n">
        <v>2009</v>
      </c>
      <c r="D3304" s="0" t="s">
        <v>46</v>
      </c>
      <c r="E3304" s="0" t="s">
        <v>689</v>
      </c>
      <c r="F3304" s="0" t="n">
        <v>0.22</v>
      </c>
      <c r="G3304" s="0" t="n">
        <v>0.22</v>
      </c>
      <c r="H3304" s="0" t="n">
        <v>0.08</v>
      </c>
      <c r="I3304" s="0" t="n">
        <v>0.09</v>
      </c>
      <c r="J3304" s="0" t="n">
        <v>0.61</v>
      </c>
      <c r="K3304" s="0" t="n">
        <v>70</v>
      </c>
      <c r="L3304" s="0" t="n">
        <v>7.1</v>
      </c>
      <c r="M3304" s="0" t="s">
        <v>73</v>
      </c>
      <c r="N3304" s="0" t="s">
        <v>74</v>
      </c>
      <c r="O3304" s="0" t="s">
        <v>67</v>
      </c>
      <c r="P3304" s="0" t="n">
        <f aca="false">IF(AND(OR(Dashboard!$B$5="All",D3304=Dashboard!$B$5),OR(Dashboard!$D$5="All",N3304=Dashboard!$D$5),OR(AND(C3304&lt;&gt;"",C3304&gt;=Dashboard!$F$5,C3304&lt;=Dashboard!$H$5),AND(C3304="",Dashboard!$F$5&lt;=1980,Dashboard!$H$5&gt;=2016))),1,0)</f>
        <v>1</v>
      </c>
      <c r="Q3304" s="0" t="n">
        <f aca="false">J3304*P3304+ROW()*0.00000001</f>
        <v>0.61003304</v>
      </c>
    </row>
    <row r="3305" customFormat="false" ht="15" hidden="false" customHeight="false" outlineLevel="0" collapsed="false">
      <c r="A3305" s="0" t="s">
        <v>674</v>
      </c>
      <c r="B3305" s="0" t="s">
        <v>64</v>
      </c>
      <c r="C3305" s="0" t="n">
        <v>2010</v>
      </c>
      <c r="D3305" s="0" t="s">
        <v>34</v>
      </c>
      <c r="E3305" s="0" t="s">
        <v>220</v>
      </c>
      <c r="F3305" s="0" t="n">
        <v>0.09</v>
      </c>
      <c r="G3305" s="0" t="n">
        <v>0.44</v>
      </c>
      <c r="H3305" s="0" t="n">
        <v>0</v>
      </c>
      <c r="I3305" s="0" t="n">
        <v>0.07</v>
      </c>
      <c r="J3305" s="0" t="n">
        <v>0.61</v>
      </c>
      <c r="K3305" s="0" t="n">
        <v>79</v>
      </c>
      <c r="L3305" s="0" t="n">
        <v>5.9</v>
      </c>
      <c r="M3305" s="0" t="s">
        <v>36</v>
      </c>
      <c r="N3305" s="0" t="s">
        <v>66</v>
      </c>
      <c r="O3305" s="0" t="s">
        <v>37</v>
      </c>
      <c r="P3305" s="0" t="n">
        <f aca="false">IF(AND(OR(Dashboard!$B$5="All",D3305=Dashboard!$B$5),OR(Dashboard!$D$5="All",N3305=Dashboard!$D$5),OR(AND(C3305&lt;&gt;"",C3305&gt;=Dashboard!$F$5,C3305&lt;=Dashboard!$H$5),AND(C3305="",Dashboard!$F$5&lt;=1980,Dashboard!$H$5&gt;=2016))),1,0)</f>
        <v>1</v>
      </c>
      <c r="Q3305" s="0" t="n">
        <f aca="false">J3305*P3305+ROW()*0.00000001</f>
        <v>0.61003305</v>
      </c>
    </row>
    <row r="3306" customFormat="false" ht="15" hidden="false" customHeight="false" outlineLevel="0" collapsed="false">
      <c r="A3306" s="0" t="s">
        <v>2660</v>
      </c>
      <c r="B3306" s="0" t="s">
        <v>64</v>
      </c>
      <c r="C3306" s="0" t="n">
        <v>2009</v>
      </c>
      <c r="D3306" s="0" t="s">
        <v>34</v>
      </c>
      <c r="E3306" s="0" t="s">
        <v>2331</v>
      </c>
      <c r="F3306" s="0" t="n">
        <v>0.56</v>
      </c>
      <c r="G3306" s="0" t="n">
        <v>0</v>
      </c>
      <c r="H3306" s="0" t="n">
        <v>0</v>
      </c>
      <c r="I3306" s="0" t="n">
        <v>0.05</v>
      </c>
      <c r="J3306" s="0" t="n">
        <v>0.61</v>
      </c>
      <c r="K3306" s="0" t="n">
        <v>64</v>
      </c>
      <c r="L3306" s="0" t="n">
        <v>5.3</v>
      </c>
      <c r="M3306" s="0" t="s">
        <v>36</v>
      </c>
      <c r="N3306" s="0" t="s">
        <v>66</v>
      </c>
      <c r="O3306" s="0" t="s">
        <v>67</v>
      </c>
      <c r="P3306" s="0" t="n">
        <f aca="false">IF(AND(OR(Dashboard!$B$5="All",D3306=Dashboard!$B$5),OR(Dashboard!$D$5="All",N3306=Dashboard!$D$5),OR(AND(C3306&lt;&gt;"",C3306&gt;=Dashboard!$F$5,C3306&lt;=Dashboard!$H$5),AND(C3306="",Dashboard!$F$5&lt;=1980,Dashboard!$H$5&gt;=2016))),1,0)</f>
        <v>1</v>
      </c>
      <c r="Q3306" s="0" t="n">
        <f aca="false">J3306*P3306+ROW()*0.00000001</f>
        <v>0.61003306</v>
      </c>
    </row>
    <row r="3307" customFormat="false" ht="15" hidden="false" customHeight="false" outlineLevel="0" collapsed="false">
      <c r="A3307" s="0" t="s">
        <v>2661</v>
      </c>
      <c r="B3307" s="0" t="s">
        <v>85</v>
      </c>
      <c r="C3307" s="0" t="n">
        <v>2005</v>
      </c>
      <c r="D3307" s="0" t="s">
        <v>46</v>
      </c>
      <c r="E3307" s="0" t="s">
        <v>35</v>
      </c>
      <c r="F3307" s="0" t="n">
        <v>0.27</v>
      </c>
      <c r="G3307" s="0" t="n">
        <v>0.1</v>
      </c>
      <c r="H3307" s="0" t="n">
        <v>0.22</v>
      </c>
      <c r="I3307" s="0" t="n">
        <v>0.01</v>
      </c>
      <c r="J3307" s="0" t="n">
        <v>0.61</v>
      </c>
      <c r="K3307" s="0" t="n">
        <v>85</v>
      </c>
      <c r="L3307" s="0" t="n">
        <v>7.3</v>
      </c>
      <c r="M3307" s="0" t="s">
        <v>125</v>
      </c>
      <c r="N3307" s="0" t="s">
        <v>35</v>
      </c>
      <c r="O3307" s="0" t="s">
        <v>42</v>
      </c>
      <c r="P3307" s="0" t="n">
        <f aca="false">IF(AND(OR(Dashboard!$B$5="All",D3307=Dashboard!$B$5),OR(Dashboard!$D$5="All",N3307=Dashboard!$D$5),OR(AND(C3307&lt;&gt;"",C3307&gt;=Dashboard!$F$5,C3307&lt;=Dashboard!$H$5),AND(C3307="",Dashboard!$F$5&lt;=1980,Dashboard!$H$5&gt;=2016))),1,0)</f>
        <v>1</v>
      </c>
      <c r="Q3307" s="0" t="n">
        <f aca="false">J3307*P3307+ROW()*0.00000001</f>
        <v>0.61003307</v>
      </c>
    </row>
    <row r="3308" customFormat="false" ht="15" hidden="false" customHeight="false" outlineLevel="0" collapsed="false">
      <c r="A3308" s="0" t="s">
        <v>2662</v>
      </c>
      <c r="B3308" s="0" t="s">
        <v>70</v>
      </c>
      <c r="C3308" s="0" t="n">
        <v>2011</v>
      </c>
      <c r="D3308" s="0" t="s">
        <v>102</v>
      </c>
      <c r="E3308" s="0" t="s">
        <v>328</v>
      </c>
      <c r="F3308" s="0" t="n">
        <v>0.27</v>
      </c>
      <c r="G3308" s="0" t="n">
        <v>0.18</v>
      </c>
      <c r="H3308" s="0" t="n">
        <v>0.09</v>
      </c>
      <c r="I3308" s="0" t="n">
        <v>0.07</v>
      </c>
      <c r="J3308" s="0" t="n">
        <v>0.61</v>
      </c>
      <c r="K3308" s="0" t="n">
        <v>58</v>
      </c>
      <c r="L3308" s="0" t="n">
        <v>5.4</v>
      </c>
      <c r="M3308" s="0" t="s">
        <v>103</v>
      </c>
      <c r="N3308" s="0" t="s">
        <v>74</v>
      </c>
      <c r="O3308" s="0" t="s">
        <v>53</v>
      </c>
      <c r="P3308" s="0" t="n">
        <f aca="false">IF(AND(OR(Dashboard!$B$5="All",D3308=Dashboard!$B$5),OR(Dashboard!$D$5="All",N3308=Dashboard!$D$5),OR(AND(C3308&lt;&gt;"",C3308&gt;=Dashboard!$F$5,C3308&lt;=Dashboard!$H$5),AND(C3308="",Dashboard!$F$5&lt;=1980,Dashboard!$H$5&gt;=2016))),1,0)</f>
        <v>1</v>
      </c>
      <c r="Q3308" s="0" t="n">
        <f aca="false">J3308*P3308+ROW()*0.00000001</f>
        <v>0.61003308</v>
      </c>
    </row>
    <row r="3309" customFormat="false" ht="15" hidden="false" customHeight="false" outlineLevel="0" collapsed="false">
      <c r="A3309" s="0" t="s">
        <v>343</v>
      </c>
      <c r="B3309" s="0" t="s">
        <v>85</v>
      </c>
      <c r="C3309" s="0" t="n">
        <v>2002</v>
      </c>
      <c r="D3309" s="0" t="s">
        <v>34</v>
      </c>
      <c r="E3309" s="0" t="s">
        <v>142</v>
      </c>
      <c r="F3309" s="0" t="n">
        <v>0.44</v>
      </c>
      <c r="G3309" s="0" t="n">
        <v>0.16</v>
      </c>
      <c r="H3309" s="0" t="n">
        <v>0</v>
      </c>
      <c r="I3309" s="0" t="n">
        <v>0.01</v>
      </c>
      <c r="J3309" s="0" t="n">
        <v>0.61</v>
      </c>
      <c r="K3309" s="0" t="n">
        <v>76</v>
      </c>
      <c r="M3309" s="0" t="s">
        <v>36</v>
      </c>
      <c r="N3309" s="0" t="s">
        <v>35</v>
      </c>
      <c r="O3309" s="0" t="s">
        <v>37</v>
      </c>
      <c r="P3309" s="0" t="n">
        <f aca="false">IF(AND(OR(Dashboard!$B$5="All",D3309=Dashboard!$B$5),OR(Dashboard!$D$5="All",N3309=Dashboard!$D$5),OR(AND(C3309&lt;&gt;"",C3309&gt;=Dashboard!$F$5,C3309&lt;=Dashboard!$H$5),AND(C3309="",Dashboard!$F$5&lt;=1980,Dashboard!$H$5&gt;=2016))),1,0)</f>
        <v>1</v>
      </c>
      <c r="Q3309" s="0" t="n">
        <f aca="false">J3309*P3309+ROW()*0.00000001</f>
        <v>0.61003309</v>
      </c>
    </row>
    <row r="3310" customFormat="false" ht="15" hidden="false" customHeight="false" outlineLevel="0" collapsed="false">
      <c r="A3310" s="0" t="s">
        <v>671</v>
      </c>
      <c r="B3310" s="0" t="s">
        <v>172</v>
      </c>
      <c r="C3310" s="0" t="n">
        <v>2014</v>
      </c>
      <c r="D3310" s="0" t="s">
        <v>71</v>
      </c>
      <c r="E3310" s="0" t="s">
        <v>157</v>
      </c>
      <c r="F3310" s="0" t="n">
        <v>0.35</v>
      </c>
      <c r="G3310" s="0" t="n">
        <v>0.21</v>
      </c>
      <c r="H3310" s="0" t="n">
        <v>0</v>
      </c>
      <c r="I3310" s="0" t="n">
        <v>0.05</v>
      </c>
      <c r="J3310" s="0" t="n">
        <v>0.61</v>
      </c>
      <c r="N3310" s="0" t="s">
        <v>66</v>
      </c>
      <c r="P3310" s="0" t="n">
        <f aca="false">IF(AND(OR(Dashboard!$B$5="All",D3310=Dashboard!$B$5),OR(Dashboard!$D$5="All",N3310=Dashboard!$D$5),OR(AND(C3310&lt;&gt;"",C3310&gt;=Dashboard!$F$5,C3310&lt;=Dashboard!$H$5),AND(C3310="",Dashboard!$F$5&lt;=1980,Dashboard!$H$5&gt;=2016))),1,0)</f>
        <v>1</v>
      </c>
      <c r="Q3310" s="0" t="n">
        <f aca="false">J3310*P3310+ROW()*0.00000001</f>
        <v>0.6100331</v>
      </c>
    </row>
    <row r="3311" customFormat="false" ht="15" hidden="false" customHeight="false" outlineLevel="0" collapsed="false">
      <c r="A3311" s="0" t="s">
        <v>2663</v>
      </c>
      <c r="B3311" s="0" t="s">
        <v>50</v>
      </c>
      <c r="C3311" s="0" t="n">
        <v>2008</v>
      </c>
      <c r="D3311" s="0" t="s">
        <v>58</v>
      </c>
      <c r="E3311" s="0" t="s">
        <v>124</v>
      </c>
      <c r="F3311" s="0" t="n">
        <v>0.56</v>
      </c>
      <c r="G3311" s="0" t="n">
        <v>0</v>
      </c>
      <c r="H3311" s="0" t="n">
        <v>0</v>
      </c>
      <c r="I3311" s="0" t="n">
        <v>0.05</v>
      </c>
      <c r="J3311" s="0" t="n">
        <v>0.61</v>
      </c>
      <c r="N3311" s="0" t="s">
        <v>35</v>
      </c>
      <c r="P3311" s="0" t="n">
        <f aca="false">IF(AND(OR(Dashboard!$B$5="All",D3311=Dashboard!$B$5),OR(Dashboard!$D$5="All",N3311=Dashboard!$D$5),OR(AND(C3311&lt;&gt;"",C3311&gt;=Dashboard!$F$5,C3311&lt;=Dashboard!$H$5),AND(C3311="",Dashboard!$F$5&lt;=1980,Dashboard!$H$5&gt;=2016))),1,0)</f>
        <v>1</v>
      </c>
      <c r="Q3311" s="0" t="n">
        <f aca="false">J3311*P3311+ROW()*0.00000001</f>
        <v>0.61003311</v>
      </c>
    </row>
    <row r="3312" customFormat="false" ht="15" hidden="false" customHeight="false" outlineLevel="0" collapsed="false">
      <c r="A3312" s="0" t="s">
        <v>2534</v>
      </c>
      <c r="B3312" s="0" t="s">
        <v>85</v>
      </c>
      <c r="C3312" s="0" t="n">
        <v>2005</v>
      </c>
      <c r="D3312" s="0" t="s">
        <v>71</v>
      </c>
      <c r="E3312" s="0" t="s">
        <v>142</v>
      </c>
      <c r="F3312" s="0" t="n">
        <v>0.44</v>
      </c>
      <c r="G3312" s="0" t="n">
        <v>0.16</v>
      </c>
      <c r="H3312" s="0" t="n">
        <v>0</v>
      </c>
      <c r="I3312" s="0" t="n">
        <v>0.01</v>
      </c>
      <c r="J3312" s="0" t="n">
        <v>0.61</v>
      </c>
      <c r="K3312" s="0" t="n">
        <v>71</v>
      </c>
      <c r="L3312" s="0" t="n">
        <v>6</v>
      </c>
      <c r="M3312" s="0" t="s">
        <v>36</v>
      </c>
      <c r="N3312" s="0" t="s">
        <v>35</v>
      </c>
      <c r="O3312" s="0" t="s">
        <v>37</v>
      </c>
      <c r="P3312" s="0" t="n">
        <f aca="false">IF(AND(OR(Dashboard!$B$5="All",D3312=Dashboard!$B$5),OR(Dashboard!$D$5="All",N3312=Dashboard!$D$5),OR(AND(C3312&lt;&gt;"",C3312&gt;=Dashboard!$F$5,C3312&lt;=Dashboard!$H$5),AND(C3312="",Dashboard!$F$5&lt;=1980,Dashboard!$H$5&gt;=2016))),1,0)</f>
        <v>1</v>
      </c>
      <c r="Q3312" s="0" t="n">
        <f aca="false">J3312*P3312+ROW()*0.00000001</f>
        <v>0.61003312</v>
      </c>
    </row>
    <row r="3313" customFormat="false" ht="15" hidden="false" customHeight="false" outlineLevel="0" collapsed="false">
      <c r="A3313" s="0" t="s">
        <v>2664</v>
      </c>
      <c r="B3313" s="0" t="s">
        <v>117</v>
      </c>
      <c r="C3313" s="0" t="n">
        <v>1999</v>
      </c>
      <c r="D3313" s="0" t="s">
        <v>71</v>
      </c>
      <c r="E3313" s="0" t="s">
        <v>257</v>
      </c>
      <c r="F3313" s="0" t="n">
        <v>0.34</v>
      </c>
      <c r="G3313" s="0" t="n">
        <v>0.23</v>
      </c>
      <c r="H3313" s="0" t="n">
        <v>0</v>
      </c>
      <c r="I3313" s="0" t="n">
        <v>0.04</v>
      </c>
      <c r="J3313" s="0" t="n">
        <v>0.61</v>
      </c>
      <c r="N3313" s="0" t="s">
        <v>74</v>
      </c>
      <c r="P3313" s="0" t="n">
        <f aca="false">IF(AND(OR(Dashboard!$B$5="All",D3313=Dashboard!$B$5),OR(Dashboard!$D$5="All",N3313=Dashboard!$D$5),OR(AND(C3313&lt;&gt;"",C3313&gt;=Dashboard!$F$5,C3313&lt;=Dashboard!$H$5),AND(C3313="",Dashboard!$F$5&lt;=1980,Dashboard!$H$5&gt;=2016))),1,0)</f>
        <v>1</v>
      </c>
      <c r="Q3313" s="0" t="n">
        <f aca="false">J3313*P3313+ROW()*0.00000001</f>
        <v>0.61003313</v>
      </c>
    </row>
    <row r="3314" customFormat="false" ht="15" hidden="false" customHeight="false" outlineLevel="0" collapsed="false">
      <c r="A3314" s="0" t="s">
        <v>2665</v>
      </c>
      <c r="B3314" s="0" t="s">
        <v>85</v>
      </c>
      <c r="C3314" s="0" t="n">
        <v>2004</v>
      </c>
      <c r="D3314" s="0" t="s">
        <v>71</v>
      </c>
      <c r="E3314" s="0" t="s">
        <v>160</v>
      </c>
      <c r="F3314" s="0" t="n">
        <v>0.44</v>
      </c>
      <c r="G3314" s="0" t="n">
        <v>0.16</v>
      </c>
      <c r="H3314" s="0" t="n">
        <v>0</v>
      </c>
      <c r="I3314" s="0" t="n">
        <v>0.01</v>
      </c>
      <c r="J3314" s="0" t="n">
        <v>0.61</v>
      </c>
      <c r="K3314" s="0" t="n">
        <v>62</v>
      </c>
      <c r="L3314" s="0" t="n">
        <v>8.9</v>
      </c>
      <c r="M3314" s="0" t="s">
        <v>36</v>
      </c>
      <c r="N3314" s="0" t="s">
        <v>35</v>
      </c>
      <c r="O3314" s="0" t="s">
        <v>67</v>
      </c>
      <c r="P3314" s="0" t="n">
        <f aca="false">IF(AND(OR(Dashboard!$B$5="All",D3314=Dashboard!$B$5),OR(Dashboard!$D$5="All",N3314=Dashboard!$D$5),OR(AND(C3314&lt;&gt;"",C3314&gt;=Dashboard!$F$5,C3314&lt;=Dashboard!$H$5),AND(C3314="",Dashboard!$F$5&lt;=1980,Dashboard!$H$5&gt;=2016))),1,0)</f>
        <v>1</v>
      </c>
      <c r="Q3314" s="0" t="n">
        <f aca="false">J3314*P3314+ROW()*0.00000001</f>
        <v>0.61003314</v>
      </c>
    </row>
    <row r="3315" customFormat="false" ht="15" hidden="false" customHeight="false" outlineLevel="0" collapsed="false">
      <c r="A3315" s="0" t="s">
        <v>500</v>
      </c>
      <c r="B3315" s="0" t="s">
        <v>186</v>
      </c>
      <c r="C3315" s="0" t="n">
        <v>2001</v>
      </c>
      <c r="D3315" s="0" t="s">
        <v>34</v>
      </c>
      <c r="E3315" s="0" t="s">
        <v>142</v>
      </c>
      <c r="F3315" s="0" t="n">
        <v>0.47</v>
      </c>
      <c r="G3315" s="0" t="n">
        <v>0.12</v>
      </c>
      <c r="H3315" s="0" t="n">
        <v>0</v>
      </c>
      <c r="I3315" s="0" t="n">
        <v>0.02</v>
      </c>
      <c r="J3315" s="0" t="n">
        <v>0.61</v>
      </c>
      <c r="K3315" s="0" t="n">
        <v>89</v>
      </c>
      <c r="M3315" s="0" t="s">
        <v>36</v>
      </c>
      <c r="N3315" s="0" t="s">
        <v>35</v>
      </c>
      <c r="O3315" s="0" t="s">
        <v>42</v>
      </c>
      <c r="P3315" s="0" t="n">
        <f aca="false">IF(AND(OR(Dashboard!$B$5="All",D3315=Dashboard!$B$5),OR(Dashboard!$D$5="All",N3315=Dashboard!$D$5),OR(AND(C3315&lt;&gt;"",C3315&gt;=Dashboard!$F$5,C3315&lt;=Dashboard!$H$5),AND(C3315="",Dashboard!$F$5&lt;=1980,Dashboard!$H$5&gt;=2016))),1,0)</f>
        <v>1</v>
      </c>
      <c r="Q3315" s="0" t="n">
        <f aca="false">J3315*P3315+ROW()*0.00000001</f>
        <v>0.61003315</v>
      </c>
    </row>
    <row r="3316" customFormat="false" ht="15" hidden="false" customHeight="false" outlineLevel="0" collapsed="false">
      <c r="A3316" s="0" t="s">
        <v>2666</v>
      </c>
      <c r="B3316" s="0" t="s">
        <v>85</v>
      </c>
      <c r="C3316" s="0" t="n">
        <v>2001</v>
      </c>
      <c r="D3316" s="0" t="s">
        <v>71</v>
      </c>
      <c r="E3316" s="0" t="s">
        <v>91</v>
      </c>
      <c r="F3316" s="0" t="n">
        <v>0.43</v>
      </c>
      <c r="G3316" s="0" t="n">
        <v>0.16</v>
      </c>
      <c r="H3316" s="0" t="n">
        <v>0</v>
      </c>
      <c r="I3316" s="0" t="n">
        <v>0.01</v>
      </c>
      <c r="J3316" s="0" t="n">
        <v>0.61</v>
      </c>
      <c r="K3316" s="0" t="n">
        <v>84</v>
      </c>
      <c r="L3316" s="0" t="n">
        <v>8.7</v>
      </c>
      <c r="M3316" s="0" t="s">
        <v>36</v>
      </c>
      <c r="N3316" s="0" t="s">
        <v>35</v>
      </c>
      <c r="O3316" s="0" t="s">
        <v>42</v>
      </c>
      <c r="P3316" s="0" t="n">
        <f aca="false">IF(AND(OR(Dashboard!$B$5="All",D3316=Dashboard!$B$5),OR(Dashboard!$D$5="All",N3316=Dashboard!$D$5),OR(AND(C3316&lt;&gt;"",C3316&gt;=Dashboard!$F$5,C3316&lt;=Dashboard!$H$5),AND(C3316="",Dashboard!$F$5&lt;=1980,Dashboard!$H$5&gt;=2016))),1,0)</f>
        <v>1</v>
      </c>
      <c r="Q3316" s="0" t="n">
        <f aca="false">J3316*P3316+ROW()*0.00000001</f>
        <v>0.61003316</v>
      </c>
    </row>
    <row r="3317" customFormat="false" ht="15" hidden="false" customHeight="false" outlineLevel="0" collapsed="false">
      <c r="A3317" s="0" t="s">
        <v>960</v>
      </c>
      <c r="B3317" s="0" t="s">
        <v>108</v>
      </c>
      <c r="C3317" s="0" t="n">
        <v>1999</v>
      </c>
      <c r="D3317" s="0" t="s">
        <v>34</v>
      </c>
      <c r="E3317" s="0" t="s">
        <v>142</v>
      </c>
      <c r="F3317" s="0" t="n">
        <v>0.58</v>
      </c>
      <c r="G3317" s="0" t="n">
        <v>0.02</v>
      </c>
      <c r="H3317" s="0" t="n">
        <v>0</v>
      </c>
      <c r="I3317" s="0" t="n">
        <v>0</v>
      </c>
      <c r="J3317" s="0" t="n">
        <v>0.61</v>
      </c>
      <c r="N3317" s="0" t="s">
        <v>35</v>
      </c>
      <c r="P3317" s="0" t="n">
        <f aca="false">IF(AND(OR(Dashboard!$B$5="All",D3317=Dashboard!$B$5),OR(Dashboard!$D$5="All",N3317=Dashboard!$D$5),OR(AND(C3317&lt;&gt;"",C3317&gt;=Dashboard!$F$5,C3317&lt;=Dashboard!$H$5),AND(C3317="",Dashboard!$F$5&lt;=1980,Dashboard!$H$5&gt;=2016))),1,0)</f>
        <v>1</v>
      </c>
      <c r="Q3317" s="0" t="n">
        <f aca="false">J3317*P3317+ROW()*0.00000001</f>
        <v>0.61003317</v>
      </c>
    </row>
    <row r="3318" customFormat="false" ht="15" hidden="false" customHeight="false" outlineLevel="0" collapsed="false">
      <c r="A3318" s="0" t="s">
        <v>2667</v>
      </c>
      <c r="B3318" s="0" t="s">
        <v>85</v>
      </c>
      <c r="C3318" s="0" t="n">
        <v>2002</v>
      </c>
      <c r="D3318" s="0" t="s">
        <v>52</v>
      </c>
      <c r="E3318" s="0" t="s">
        <v>35</v>
      </c>
      <c r="F3318" s="0" t="n">
        <v>0.43</v>
      </c>
      <c r="G3318" s="0" t="n">
        <v>0.16</v>
      </c>
      <c r="H3318" s="0" t="n">
        <v>0</v>
      </c>
      <c r="I3318" s="0" t="n">
        <v>0.01</v>
      </c>
      <c r="J3318" s="0" t="n">
        <v>0.61</v>
      </c>
      <c r="N3318" s="0" t="s">
        <v>35</v>
      </c>
      <c r="P3318" s="0" t="n">
        <f aca="false">IF(AND(OR(Dashboard!$B$5="All",D3318=Dashboard!$B$5),OR(Dashboard!$D$5="All",N3318=Dashboard!$D$5),OR(AND(C3318&lt;&gt;"",C3318&gt;=Dashboard!$F$5,C3318&lt;=Dashboard!$H$5),AND(C3318="",Dashboard!$F$5&lt;=1980,Dashboard!$H$5&gt;=2016))),1,0)</f>
        <v>1</v>
      </c>
      <c r="Q3318" s="0" t="n">
        <f aca="false">J3318*P3318+ROW()*0.00000001</f>
        <v>0.61003318</v>
      </c>
    </row>
    <row r="3319" customFormat="false" ht="15" hidden="false" customHeight="false" outlineLevel="0" collapsed="false">
      <c r="A3319" s="0" t="s">
        <v>2668</v>
      </c>
      <c r="B3319" s="0" t="s">
        <v>50</v>
      </c>
      <c r="C3319" s="0" t="n">
        <v>2009</v>
      </c>
      <c r="D3319" s="0" t="s">
        <v>41</v>
      </c>
      <c r="E3319" s="0" t="s">
        <v>142</v>
      </c>
      <c r="F3319" s="0" t="n">
        <v>0.25</v>
      </c>
      <c r="G3319" s="0" t="n">
        <v>0.29</v>
      </c>
      <c r="H3319" s="0" t="n">
        <v>0</v>
      </c>
      <c r="I3319" s="0" t="n">
        <v>0.07</v>
      </c>
      <c r="J3319" s="0" t="n">
        <v>0.61</v>
      </c>
      <c r="K3319" s="0" t="n">
        <v>67</v>
      </c>
      <c r="L3319" s="0" t="n">
        <v>7.3</v>
      </c>
      <c r="M3319" s="0" t="s">
        <v>36</v>
      </c>
      <c r="N3319" s="0" t="s">
        <v>35</v>
      </c>
      <c r="O3319" s="0" t="s">
        <v>67</v>
      </c>
      <c r="P3319" s="0" t="n">
        <f aca="false">IF(AND(OR(Dashboard!$B$5="All",D3319=Dashboard!$B$5),OR(Dashboard!$D$5="All",N3319=Dashboard!$D$5),OR(AND(C3319&lt;&gt;"",C3319&gt;=Dashboard!$F$5,C3319&lt;=Dashboard!$H$5),AND(C3319="",Dashboard!$F$5&lt;=1980,Dashboard!$H$5&gt;=2016))),1,0)</f>
        <v>1</v>
      </c>
      <c r="Q3319" s="0" t="n">
        <f aca="false">J3319*P3319+ROW()*0.00000001</f>
        <v>0.61003319</v>
      </c>
    </row>
    <row r="3320" customFormat="false" ht="15" hidden="false" customHeight="false" outlineLevel="0" collapsed="false">
      <c r="A3320" s="0" t="s">
        <v>2669</v>
      </c>
      <c r="B3320" s="0" t="s">
        <v>76</v>
      </c>
      <c r="C3320" s="0" t="n">
        <v>2003</v>
      </c>
      <c r="D3320" s="0" t="s">
        <v>102</v>
      </c>
      <c r="E3320" s="0" t="s">
        <v>160</v>
      </c>
      <c r="F3320" s="0" t="n">
        <v>0.5</v>
      </c>
      <c r="G3320" s="0" t="n">
        <v>0.02</v>
      </c>
      <c r="H3320" s="0" t="n">
        <v>0</v>
      </c>
      <c r="I3320" s="0" t="n">
        <v>0.08</v>
      </c>
      <c r="J3320" s="0" t="n">
        <v>0.61</v>
      </c>
      <c r="K3320" s="0" t="n">
        <v>75</v>
      </c>
      <c r="L3320" s="0" t="n">
        <v>7.7</v>
      </c>
      <c r="M3320" s="0" t="s">
        <v>103</v>
      </c>
      <c r="N3320" s="0" t="s">
        <v>74</v>
      </c>
      <c r="O3320" s="0" t="s">
        <v>37</v>
      </c>
      <c r="P3320" s="0" t="n">
        <f aca="false">IF(AND(OR(Dashboard!$B$5="All",D3320=Dashboard!$B$5),OR(Dashboard!$D$5="All",N3320=Dashboard!$D$5),OR(AND(C3320&lt;&gt;"",C3320&gt;=Dashboard!$F$5,C3320&lt;=Dashboard!$H$5),AND(C3320="",Dashboard!$F$5&lt;=1980,Dashboard!$H$5&gt;=2016))),1,0)</f>
        <v>1</v>
      </c>
      <c r="Q3320" s="0" t="n">
        <f aca="false">J3320*P3320+ROW()*0.00000001</f>
        <v>0.6100332</v>
      </c>
    </row>
    <row r="3321" customFormat="false" ht="15" hidden="false" customHeight="false" outlineLevel="0" collapsed="false">
      <c r="A3321" s="0" t="s">
        <v>2670</v>
      </c>
      <c r="B3321" s="0" t="s">
        <v>33</v>
      </c>
      <c r="C3321" s="0" t="n">
        <v>2010</v>
      </c>
      <c r="D3321" s="0" t="s">
        <v>52</v>
      </c>
      <c r="E3321" s="0" t="s">
        <v>328</v>
      </c>
      <c r="F3321" s="0" t="n">
        <v>0.47</v>
      </c>
      <c r="G3321" s="0" t="n">
        <v>0.08</v>
      </c>
      <c r="H3321" s="0" t="n">
        <v>0.01</v>
      </c>
      <c r="I3321" s="0" t="n">
        <v>0.04</v>
      </c>
      <c r="J3321" s="0" t="n">
        <v>0.61</v>
      </c>
      <c r="K3321" s="0" t="n">
        <v>59</v>
      </c>
      <c r="L3321" s="0" t="n">
        <v>5.9</v>
      </c>
      <c r="M3321" s="0" t="s">
        <v>125</v>
      </c>
      <c r="N3321" s="0" t="s">
        <v>35</v>
      </c>
      <c r="O3321" s="0" t="s">
        <v>53</v>
      </c>
      <c r="P3321" s="0" t="n">
        <f aca="false">IF(AND(OR(Dashboard!$B$5="All",D3321=Dashboard!$B$5),OR(Dashboard!$D$5="All",N3321=Dashboard!$D$5),OR(AND(C3321&lt;&gt;"",C3321&gt;=Dashboard!$F$5,C3321&lt;=Dashboard!$H$5),AND(C3321="",Dashboard!$F$5&lt;=1980,Dashboard!$H$5&gt;=2016))),1,0)</f>
        <v>1</v>
      </c>
      <c r="Q3321" s="0" t="n">
        <f aca="false">J3321*P3321+ROW()*0.00000001</f>
        <v>0.61003321</v>
      </c>
    </row>
    <row r="3322" customFormat="false" ht="15" hidden="false" customHeight="false" outlineLevel="0" collapsed="false">
      <c r="A3322" s="0" t="s">
        <v>2671</v>
      </c>
      <c r="B3322" s="0" t="s">
        <v>33</v>
      </c>
      <c r="C3322" s="0" t="n">
        <v>2010</v>
      </c>
      <c r="D3322" s="0" t="s">
        <v>34</v>
      </c>
      <c r="E3322" s="0" t="s">
        <v>91</v>
      </c>
      <c r="F3322" s="0" t="n">
        <v>0.57</v>
      </c>
      <c r="G3322" s="0" t="n">
        <v>0</v>
      </c>
      <c r="H3322" s="0" t="n">
        <v>0</v>
      </c>
      <c r="I3322" s="0" t="n">
        <v>0.03</v>
      </c>
      <c r="J3322" s="0" t="n">
        <v>0.61</v>
      </c>
      <c r="M3322" s="0" t="s">
        <v>103</v>
      </c>
      <c r="N3322" s="0" t="s">
        <v>35</v>
      </c>
      <c r="P3322" s="0" t="n">
        <f aca="false">IF(AND(OR(Dashboard!$B$5="All",D3322=Dashboard!$B$5),OR(Dashboard!$D$5="All",N3322=Dashboard!$D$5),OR(AND(C3322&lt;&gt;"",C3322&gt;=Dashboard!$F$5,C3322&lt;=Dashboard!$H$5),AND(C3322="",Dashboard!$F$5&lt;=1980,Dashboard!$H$5&gt;=2016))),1,0)</f>
        <v>1</v>
      </c>
      <c r="Q3322" s="0" t="n">
        <f aca="false">J3322*P3322+ROW()*0.00000001</f>
        <v>0.61003322</v>
      </c>
    </row>
    <row r="3323" customFormat="false" ht="15" hidden="false" customHeight="false" outlineLevel="0" collapsed="false">
      <c r="A3323" s="0" t="s">
        <v>370</v>
      </c>
      <c r="B3323" s="0" t="s">
        <v>85</v>
      </c>
      <c r="C3323" s="0" t="n">
        <v>2003</v>
      </c>
      <c r="D3323" s="0" t="s">
        <v>34</v>
      </c>
      <c r="E3323" s="0" t="s">
        <v>91</v>
      </c>
      <c r="F3323" s="0" t="n">
        <v>0.43</v>
      </c>
      <c r="G3323" s="0" t="n">
        <v>0.16</v>
      </c>
      <c r="H3323" s="0" t="n">
        <v>0</v>
      </c>
      <c r="I3323" s="0" t="n">
        <v>0.01</v>
      </c>
      <c r="J3323" s="0" t="n">
        <v>0.6</v>
      </c>
      <c r="K3323" s="0" t="n">
        <v>86</v>
      </c>
      <c r="L3323" s="0" t="n">
        <v>7.7</v>
      </c>
      <c r="M3323" s="0" t="s">
        <v>36</v>
      </c>
      <c r="N3323" s="0" t="s">
        <v>35</v>
      </c>
      <c r="O3323" s="0" t="s">
        <v>42</v>
      </c>
      <c r="P3323" s="0" t="n">
        <f aca="false">IF(AND(OR(Dashboard!$B$5="All",D3323=Dashboard!$B$5),OR(Dashboard!$D$5="All",N3323=Dashboard!$D$5),OR(AND(C3323&lt;&gt;"",C3323&gt;=Dashboard!$F$5,C3323&lt;=Dashboard!$H$5),AND(C3323="",Dashboard!$F$5&lt;=1980,Dashboard!$H$5&gt;=2016))),1,0)</f>
        <v>1</v>
      </c>
      <c r="Q3323" s="0" t="n">
        <f aca="false">J3323*P3323+ROW()*0.00000001</f>
        <v>0.60003323</v>
      </c>
    </row>
    <row r="3324" customFormat="false" ht="15" hidden="false" customHeight="false" outlineLevel="0" collapsed="false">
      <c r="A3324" s="0" t="s">
        <v>1383</v>
      </c>
      <c r="B3324" s="0" t="s">
        <v>94</v>
      </c>
      <c r="C3324" s="0" t="n">
        <v>2015</v>
      </c>
      <c r="D3324" s="0" t="s">
        <v>46</v>
      </c>
      <c r="E3324" s="0" t="s">
        <v>328</v>
      </c>
      <c r="F3324" s="0" t="n">
        <v>0.21</v>
      </c>
      <c r="G3324" s="0" t="n">
        <v>0.23</v>
      </c>
      <c r="H3324" s="0" t="n">
        <v>0.08</v>
      </c>
      <c r="I3324" s="0" t="n">
        <v>0.09</v>
      </c>
      <c r="J3324" s="0" t="n">
        <v>0.6</v>
      </c>
      <c r="N3324" s="0" t="s">
        <v>74</v>
      </c>
      <c r="P3324" s="0" t="n">
        <f aca="false">IF(AND(OR(Dashboard!$B$5="All",D3324=Dashboard!$B$5),OR(Dashboard!$D$5="All",N3324=Dashboard!$D$5),OR(AND(C3324&lt;&gt;"",C3324&gt;=Dashboard!$F$5,C3324&lt;=Dashboard!$H$5),AND(C3324="",Dashboard!$F$5&lt;=1980,Dashboard!$H$5&gt;=2016))),1,0)</f>
        <v>1</v>
      </c>
      <c r="Q3324" s="0" t="n">
        <f aca="false">J3324*P3324+ROW()*0.00000001</f>
        <v>0.60003324</v>
      </c>
    </row>
    <row r="3325" customFormat="false" ht="15" hidden="false" customHeight="false" outlineLevel="0" collapsed="false">
      <c r="A3325" s="0" t="s">
        <v>2672</v>
      </c>
      <c r="B3325" s="0" t="s">
        <v>85</v>
      </c>
      <c r="C3325" s="0" t="n">
        <v>2004</v>
      </c>
      <c r="D3325" s="0" t="s">
        <v>41</v>
      </c>
      <c r="E3325" s="0" t="s">
        <v>560</v>
      </c>
      <c r="F3325" s="0" t="n">
        <v>0.43</v>
      </c>
      <c r="G3325" s="0" t="n">
        <v>0.16</v>
      </c>
      <c r="H3325" s="0" t="n">
        <v>0</v>
      </c>
      <c r="I3325" s="0" t="n">
        <v>0.01</v>
      </c>
      <c r="J3325" s="0" t="n">
        <v>0.6</v>
      </c>
      <c r="M3325" s="0" t="s">
        <v>36</v>
      </c>
      <c r="N3325" s="0" t="s">
        <v>35</v>
      </c>
      <c r="P3325" s="0" t="n">
        <f aca="false">IF(AND(OR(Dashboard!$B$5="All",D3325=Dashboard!$B$5),OR(Dashboard!$D$5="All",N3325=Dashboard!$D$5),OR(AND(C3325&lt;&gt;"",C3325&gt;=Dashboard!$F$5,C3325&lt;=Dashboard!$H$5),AND(C3325="",Dashboard!$F$5&lt;=1980,Dashboard!$H$5&gt;=2016))),1,0)</f>
        <v>1</v>
      </c>
      <c r="Q3325" s="0" t="n">
        <f aca="false">J3325*P3325+ROW()*0.00000001</f>
        <v>0.60003325</v>
      </c>
    </row>
    <row r="3326" customFormat="false" ht="15" hidden="false" customHeight="false" outlineLevel="0" collapsed="false">
      <c r="A3326" s="0" t="s">
        <v>2428</v>
      </c>
      <c r="B3326" s="0" t="s">
        <v>33</v>
      </c>
      <c r="C3326" s="0" t="n">
        <v>2009</v>
      </c>
      <c r="D3326" s="0" t="s">
        <v>58</v>
      </c>
      <c r="E3326" s="0" t="s">
        <v>418</v>
      </c>
      <c r="F3326" s="0" t="n">
        <v>0.4</v>
      </c>
      <c r="G3326" s="0" t="n">
        <v>0.15</v>
      </c>
      <c r="H3326" s="0" t="n">
        <v>0</v>
      </c>
      <c r="I3326" s="0" t="n">
        <v>0.05</v>
      </c>
      <c r="J3326" s="0" t="n">
        <v>0.6</v>
      </c>
      <c r="L3326" s="0" t="n">
        <v>8.2</v>
      </c>
      <c r="M3326" s="0" t="s">
        <v>36</v>
      </c>
      <c r="N3326" s="0" t="s">
        <v>35</v>
      </c>
      <c r="P3326" s="0" t="n">
        <f aca="false">IF(AND(OR(Dashboard!$B$5="All",D3326=Dashboard!$B$5),OR(Dashboard!$D$5="All",N3326=Dashboard!$D$5),OR(AND(C3326&lt;&gt;"",C3326&gt;=Dashboard!$F$5,C3326&lt;=Dashboard!$H$5),AND(C3326="",Dashboard!$F$5&lt;=1980,Dashboard!$H$5&gt;=2016))),1,0)</f>
        <v>1</v>
      </c>
      <c r="Q3326" s="0" t="n">
        <f aca="false">J3326*P3326+ROW()*0.00000001</f>
        <v>0.60003326</v>
      </c>
    </row>
    <row r="3327" customFormat="false" ht="15" hidden="false" customHeight="false" outlineLevel="0" collapsed="false">
      <c r="A3327" s="0" t="s">
        <v>1803</v>
      </c>
      <c r="B3327" s="0" t="s">
        <v>76</v>
      </c>
      <c r="C3327" s="0" t="n">
        <v>2005</v>
      </c>
      <c r="D3327" s="0" t="s">
        <v>16</v>
      </c>
      <c r="E3327" s="0" t="s">
        <v>154</v>
      </c>
      <c r="F3327" s="0" t="n">
        <v>0.5</v>
      </c>
      <c r="G3327" s="0" t="n">
        <v>0.02</v>
      </c>
      <c r="H3327" s="0" t="n">
        <v>0</v>
      </c>
      <c r="I3327" s="0" t="n">
        <v>0.08</v>
      </c>
      <c r="J3327" s="0" t="n">
        <v>0.6</v>
      </c>
      <c r="K3327" s="0" t="n">
        <v>45</v>
      </c>
      <c r="L3327" s="0" t="n">
        <v>6</v>
      </c>
      <c r="M3327" s="0" t="s">
        <v>125</v>
      </c>
      <c r="N3327" s="0" t="s">
        <v>74</v>
      </c>
      <c r="O3327" s="0" t="s">
        <v>177</v>
      </c>
      <c r="P3327" s="0" t="n">
        <f aca="false">IF(AND(OR(Dashboard!$B$5="All",D3327=Dashboard!$B$5),OR(Dashboard!$D$5="All",N3327=Dashboard!$D$5),OR(AND(C3327&lt;&gt;"",C3327&gt;=Dashboard!$F$5,C3327&lt;=Dashboard!$H$5),AND(C3327="",Dashboard!$F$5&lt;=1980,Dashboard!$H$5&gt;=2016))),1,0)</f>
        <v>1</v>
      </c>
      <c r="Q3327" s="0" t="n">
        <f aca="false">J3327*P3327+ROW()*0.00000001</f>
        <v>0.60003327</v>
      </c>
    </row>
    <row r="3328" customFormat="false" ht="15" hidden="false" customHeight="false" outlineLevel="0" collapsed="false">
      <c r="A3328" s="0" t="s">
        <v>2673</v>
      </c>
      <c r="B3328" s="0" t="s">
        <v>186</v>
      </c>
      <c r="C3328" s="0" t="n">
        <v>2001</v>
      </c>
      <c r="D3328" s="0" t="s">
        <v>41</v>
      </c>
      <c r="E3328" s="0" t="s">
        <v>35</v>
      </c>
      <c r="F3328" s="0" t="n">
        <v>0.4</v>
      </c>
      <c r="G3328" s="0" t="n">
        <v>0.1</v>
      </c>
      <c r="H3328" s="0" t="n">
        <v>0.09</v>
      </c>
      <c r="I3328" s="0" t="n">
        <v>0.02</v>
      </c>
      <c r="J3328" s="0" t="n">
        <v>0.6</v>
      </c>
      <c r="K3328" s="0" t="n">
        <v>80</v>
      </c>
      <c r="L3328" s="0" t="n">
        <v>8.3</v>
      </c>
      <c r="M3328" s="0" t="s">
        <v>36</v>
      </c>
      <c r="N3328" s="0" t="s">
        <v>35</v>
      </c>
      <c r="O3328" s="0" t="s">
        <v>37</v>
      </c>
      <c r="P3328" s="0" t="n">
        <f aca="false">IF(AND(OR(Dashboard!$B$5="All",D3328=Dashboard!$B$5),OR(Dashboard!$D$5="All",N3328=Dashboard!$D$5),OR(AND(C3328&lt;&gt;"",C3328&gt;=Dashboard!$F$5,C3328&lt;=Dashboard!$H$5),AND(C3328="",Dashboard!$F$5&lt;=1980,Dashboard!$H$5&gt;=2016))),1,0)</f>
        <v>1</v>
      </c>
      <c r="Q3328" s="0" t="n">
        <f aca="false">J3328*P3328+ROW()*0.00000001</f>
        <v>0.60003328</v>
      </c>
    </row>
    <row r="3329" customFormat="false" ht="15" hidden="false" customHeight="false" outlineLevel="0" collapsed="false">
      <c r="A3329" s="0" t="s">
        <v>2191</v>
      </c>
      <c r="B3329" s="0" t="s">
        <v>70</v>
      </c>
      <c r="C3329" s="0" t="n">
        <v>2013</v>
      </c>
      <c r="D3329" s="0" t="s">
        <v>56</v>
      </c>
      <c r="E3329" s="0" t="s">
        <v>154</v>
      </c>
      <c r="F3329" s="0" t="n">
        <v>0.2</v>
      </c>
      <c r="G3329" s="0" t="n">
        <v>0.29</v>
      </c>
      <c r="H3329" s="0" t="n">
        <v>0</v>
      </c>
      <c r="I3329" s="0" t="n">
        <v>0.11</v>
      </c>
      <c r="J3329" s="0" t="n">
        <v>0.6</v>
      </c>
      <c r="K3329" s="0" t="n">
        <v>43</v>
      </c>
      <c r="L3329" s="0" t="n">
        <v>3.6</v>
      </c>
      <c r="M3329" s="0" t="s">
        <v>73</v>
      </c>
      <c r="N3329" s="0" t="s">
        <v>74</v>
      </c>
      <c r="O3329" s="0" t="s">
        <v>177</v>
      </c>
      <c r="P3329" s="0" t="n">
        <f aca="false">IF(AND(OR(Dashboard!$B$5="All",D3329=Dashboard!$B$5),OR(Dashboard!$D$5="All",N3329=Dashboard!$D$5),OR(AND(C3329&lt;&gt;"",C3329&gt;=Dashboard!$F$5,C3329&lt;=Dashboard!$H$5),AND(C3329="",Dashboard!$F$5&lt;=1980,Dashboard!$H$5&gt;=2016))),1,0)</f>
        <v>1</v>
      </c>
      <c r="Q3329" s="0" t="n">
        <f aca="false">J3329*P3329+ROW()*0.00000001</f>
        <v>0.60003329</v>
      </c>
    </row>
    <row r="3330" customFormat="false" ht="15" hidden="false" customHeight="false" outlineLevel="0" collapsed="false">
      <c r="A3330" s="0" t="s">
        <v>2674</v>
      </c>
      <c r="B3330" s="0" t="s">
        <v>76</v>
      </c>
      <c r="C3330" s="0" t="n">
        <v>2003</v>
      </c>
      <c r="D3330" s="0" t="s">
        <v>102</v>
      </c>
      <c r="E3330" s="0" t="s">
        <v>257</v>
      </c>
      <c r="F3330" s="0" t="n">
        <v>0.3</v>
      </c>
      <c r="G3330" s="0" t="n">
        <v>0.23</v>
      </c>
      <c r="H3330" s="0" t="n">
        <v>0</v>
      </c>
      <c r="I3330" s="0" t="n">
        <v>0.08</v>
      </c>
      <c r="J3330" s="0" t="n">
        <v>0.6</v>
      </c>
      <c r="K3330" s="0" t="n">
        <v>51</v>
      </c>
      <c r="L3330" s="0" t="n">
        <v>7.8</v>
      </c>
      <c r="M3330" s="0" t="s">
        <v>73</v>
      </c>
      <c r="N3330" s="0" t="s">
        <v>74</v>
      </c>
      <c r="O3330" s="0" t="s">
        <v>53</v>
      </c>
      <c r="P3330" s="0" t="n">
        <f aca="false">IF(AND(OR(Dashboard!$B$5="All",D3330=Dashboard!$B$5),OR(Dashboard!$D$5="All",N3330=Dashboard!$D$5),OR(AND(C3330&lt;&gt;"",C3330&gt;=Dashboard!$F$5,C3330&lt;=Dashboard!$H$5),AND(C3330="",Dashboard!$F$5&lt;=1980,Dashboard!$H$5&gt;=2016))),1,0)</f>
        <v>1</v>
      </c>
      <c r="Q3330" s="0" t="n">
        <f aca="false">J3330*P3330+ROW()*0.00000001</f>
        <v>0.6000333</v>
      </c>
    </row>
    <row r="3331" customFormat="false" ht="15" hidden="false" customHeight="false" outlineLevel="0" collapsed="false">
      <c r="A3331" s="0" t="s">
        <v>2675</v>
      </c>
      <c r="B3331" s="0" t="s">
        <v>70</v>
      </c>
      <c r="C3331" s="0" t="n">
        <v>2011</v>
      </c>
      <c r="D3331" s="0" t="s">
        <v>56</v>
      </c>
      <c r="E3331" s="0" t="s">
        <v>154</v>
      </c>
      <c r="F3331" s="0" t="n">
        <v>0.09</v>
      </c>
      <c r="G3331" s="0" t="n">
        <v>0.06</v>
      </c>
      <c r="H3331" s="0" t="n">
        <v>0.42</v>
      </c>
      <c r="I3331" s="0" t="n">
        <v>0.03</v>
      </c>
      <c r="J3331" s="0" t="n">
        <v>0.6</v>
      </c>
      <c r="K3331" s="0" t="n">
        <v>64</v>
      </c>
      <c r="L3331" s="0" t="n">
        <v>7.4</v>
      </c>
      <c r="M3331" s="0" t="s">
        <v>73</v>
      </c>
      <c r="N3331" s="0" t="s">
        <v>74</v>
      </c>
      <c r="O3331" s="0" t="s">
        <v>67</v>
      </c>
      <c r="P3331" s="0" t="n">
        <f aca="false">IF(AND(OR(Dashboard!$B$5="All",D3331=Dashboard!$B$5),OR(Dashboard!$D$5="All",N3331=Dashboard!$D$5),OR(AND(C3331&lt;&gt;"",C3331&gt;=Dashboard!$F$5,C3331&lt;=Dashboard!$H$5),AND(C3331="",Dashboard!$F$5&lt;=1980,Dashboard!$H$5&gt;=2016))),1,0)</f>
        <v>1</v>
      </c>
      <c r="Q3331" s="0" t="n">
        <f aca="false">J3331*P3331+ROW()*0.00000001</f>
        <v>0.60003331</v>
      </c>
    </row>
    <row r="3332" customFormat="false" ht="15" hidden="false" customHeight="false" outlineLevel="0" collapsed="false">
      <c r="A3332" s="0" t="s">
        <v>2017</v>
      </c>
      <c r="B3332" s="0" t="s">
        <v>144</v>
      </c>
      <c r="C3332" s="0" t="n">
        <v>2005</v>
      </c>
      <c r="D3332" s="0" t="s">
        <v>102</v>
      </c>
      <c r="E3332" s="0" t="s">
        <v>142</v>
      </c>
      <c r="F3332" s="0" t="n">
        <v>0.42</v>
      </c>
      <c r="G3332" s="0" t="n">
        <v>0.16</v>
      </c>
      <c r="H3332" s="0" t="n">
        <v>0</v>
      </c>
      <c r="I3332" s="0" t="n">
        <v>0.02</v>
      </c>
      <c r="J3332" s="0" t="n">
        <v>0.6</v>
      </c>
      <c r="K3332" s="0" t="n">
        <v>88</v>
      </c>
      <c r="L3332" s="0" t="n">
        <v>8.8</v>
      </c>
      <c r="M3332" s="0" t="s">
        <v>103</v>
      </c>
      <c r="N3332" s="0" t="s">
        <v>66</v>
      </c>
      <c r="O3332" s="0" t="s">
        <v>42</v>
      </c>
      <c r="P3332" s="0" t="n">
        <f aca="false">IF(AND(OR(Dashboard!$B$5="All",D3332=Dashboard!$B$5),OR(Dashboard!$D$5="All",N3332=Dashboard!$D$5),OR(AND(C3332&lt;&gt;"",C3332&gt;=Dashboard!$F$5,C3332&lt;=Dashboard!$H$5),AND(C3332="",Dashboard!$F$5&lt;=1980,Dashboard!$H$5&gt;=2016))),1,0)</f>
        <v>1</v>
      </c>
      <c r="Q3332" s="0" t="n">
        <f aca="false">J3332*P3332+ROW()*0.00000001</f>
        <v>0.60003332</v>
      </c>
    </row>
    <row r="3333" customFormat="false" ht="15" hidden="false" customHeight="false" outlineLevel="0" collapsed="false">
      <c r="A3333" s="0" t="s">
        <v>2676</v>
      </c>
      <c r="B3333" s="0" t="s">
        <v>164</v>
      </c>
      <c r="C3333" s="0" t="n">
        <v>2010</v>
      </c>
      <c r="D3333" s="0" t="s">
        <v>46</v>
      </c>
      <c r="E3333" s="0" t="s">
        <v>211</v>
      </c>
      <c r="F3333" s="0" t="n">
        <v>0</v>
      </c>
      <c r="G3333" s="0" t="n">
        <v>0</v>
      </c>
      <c r="H3333" s="0" t="n">
        <v>0.6</v>
      </c>
      <c r="I3333" s="0" t="n">
        <v>0</v>
      </c>
      <c r="J3333" s="0" t="n">
        <v>0.6</v>
      </c>
      <c r="N3333" s="0" t="s">
        <v>74</v>
      </c>
      <c r="P3333" s="0" t="n">
        <f aca="false">IF(AND(OR(Dashboard!$B$5="All",D3333=Dashboard!$B$5),OR(Dashboard!$D$5="All",N3333=Dashboard!$D$5),OR(AND(C3333&lt;&gt;"",C3333&gt;=Dashboard!$F$5,C3333&lt;=Dashboard!$H$5),AND(C3333="",Dashboard!$F$5&lt;=1980,Dashboard!$H$5&gt;=2016))),1,0)</f>
        <v>1</v>
      </c>
      <c r="Q3333" s="0" t="n">
        <f aca="false">J3333*P3333+ROW()*0.00000001</f>
        <v>0.60003333</v>
      </c>
    </row>
    <row r="3334" customFormat="false" ht="15" hidden="false" customHeight="false" outlineLevel="0" collapsed="false">
      <c r="A3334" s="0" t="s">
        <v>2179</v>
      </c>
      <c r="B3334" s="0" t="s">
        <v>70</v>
      </c>
      <c r="C3334" s="0" t="n">
        <v>2013</v>
      </c>
      <c r="D3334" s="0" t="s">
        <v>71</v>
      </c>
      <c r="E3334" s="0" t="s">
        <v>689</v>
      </c>
      <c r="F3334" s="0" t="n">
        <v>0.26</v>
      </c>
      <c r="G3334" s="0" t="n">
        <v>0.19</v>
      </c>
      <c r="H3334" s="0" t="n">
        <v>0.07</v>
      </c>
      <c r="I3334" s="0" t="n">
        <v>0.09</v>
      </c>
      <c r="J3334" s="0" t="n">
        <v>0.6</v>
      </c>
      <c r="K3334" s="0" t="n">
        <v>62</v>
      </c>
      <c r="L3334" s="0" t="n">
        <v>5.9</v>
      </c>
      <c r="M3334" s="0" t="s">
        <v>73</v>
      </c>
      <c r="N3334" s="0" t="s">
        <v>74</v>
      </c>
      <c r="O3334" s="0" t="s">
        <v>67</v>
      </c>
      <c r="P3334" s="0" t="n">
        <f aca="false">IF(AND(OR(Dashboard!$B$5="All",D3334=Dashboard!$B$5),OR(Dashboard!$D$5="All",N3334=Dashboard!$D$5),OR(AND(C3334&lt;&gt;"",C3334&gt;=Dashboard!$F$5,C3334&lt;=Dashboard!$H$5),AND(C3334="",Dashboard!$F$5&lt;=1980,Dashboard!$H$5&gt;=2016))),1,0)</f>
        <v>1</v>
      </c>
      <c r="Q3334" s="0" t="n">
        <f aca="false">J3334*P3334+ROW()*0.00000001</f>
        <v>0.60003334</v>
      </c>
    </row>
    <row r="3335" customFormat="false" ht="15" hidden="false" customHeight="false" outlineLevel="0" collapsed="false">
      <c r="A3335" s="0" t="s">
        <v>837</v>
      </c>
      <c r="B3335" s="0" t="s">
        <v>64</v>
      </c>
      <c r="C3335" s="0" t="n">
        <v>2014</v>
      </c>
      <c r="D3335" s="0" t="s">
        <v>52</v>
      </c>
      <c r="E3335" s="0" t="s">
        <v>124</v>
      </c>
      <c r="F3335" s="0" t="n">
        <v>0.42</v>
      </c>
      <c r="G3335" s="0" t="n">
        <v>0.13</v>
      </c>
      <c r="H3335" s="0" t="n">
        <v>0</v>
      </c>
      <c r="I3335" s="0" t="n">
        <v>0.06</v>
      </c>
      <c r="J3335" s="0" t="n">
        <v>0.6</v>
      </c>
      <c r="L3335" s="0" t="n">
        <v>8.3</v>
      </c>
      <c r="M3335" s="0" t="s">
        <v>125</v>
      </c>
      <c r="N3335" s="0" t="s">
        <v>66</v>
      </c>
      <c r="P3335" s="0" t="n">
        <f aca="false">IF(AND(OR(Dashboard!$B$5="All",D3335=Dashboard!$B$5),OR(Dashboard!$D$5="All",N3335=Dashboard!$D$5),OR(AND(C3335&lt;&gt;"",C3335&gt;=Dashboard!$F$5,C3335&lt;=Dashboard!$H$5),AND(C3335="",Dashboard!$F$5&lt;=1980,Dashboard!$H$5&gt;=2016))),1,0)</f>
        <v>1</v>
      </c>
      <c r="Q3335" s="0" t="n">
        <f aca="false">J3335*P3335+ROW()*0.00000001</f>
        <v>0.60003335</v>
      </c>
    </row>
    <row r="3336" customFormat="false" ht="15" hidden="false" customHeight="false" outlineLevel="0" collapsed="false">
      <c r="A3336" s="0" t="s">
        <v>2677</v>
      </c>
      <c r="B3336" s="0" t="s">
        <v>172</v>
      </c>
      <c r="C3336" s="0" t="n">
        <v>2014</v>
      </c>
      <c r="D3336" s="0" t="s">
        <v>34</v>
      </c>
      <c r="E3336" s="0" t="s">
        <v>65</v>
      </c>
      <c r="F3336" s="0" t="n">
        <v>0.3</v>
      </c>
      <c r="G3336" s="0" t="n">
        <v>0.23</v>
      </c>
      <c r="H3336" s="0" t="n">
        <v>0.02</v>
      </c>
      <c r="I3336" s="0" t="n">
        <v>0.05</v>
      </c>
      <c r="J3336" s="0" t="n">
        <v>0.6</v>
      </c>
      <c r="K3336" s="0" t="n">
        <v>60</v>
      </c>
      <c r="L3336" s="0" t="n">
        <v>5.1</v>
      </c>
      <c r="M3336" s="0" t="s">
        <v>125</v>
      </c>
      <c r="N3336" s="0" t="s">
        <v>66</v>
      </c>
      <c r="O3336" s="0" t="s">
        <v>53</v>
      </c>
      <c r="P3336" s="0" t="n">
        <f aca="false">IF(AND(OR(Dashboard!$B$5="All",D3336=Dashboard!$B$5),OR(Dashboard!$D$5="All",N3336=Dashboard!$D$5),OR(AND(C3336&lt;&gt;"",C3336&gt;=Dashboard!$F$5,C3336&lt;=Dashboard!$H$5),AND(C3336="",Dashboard!$F$5&lt;=1980,Dashboard!$H$5&gt;=2016))),1,0)</f>
        <v>1</v>
      </c>
      <c r="Q3336" s="0" t="n">
        <f aca="false">J3336*P3336+ROW()*0.00000001</f>
        <v>0.60003336</v>
      </c>
    </row>
    <row r="3337" customFormat="false" ht="15" hidden="false" customHeight="false" outlineLevel="0" collapsed="false">
      <c r="A3337" s="0" t="s">
        <v>2041</v>
      </c>
      <c r="B3337" s="0" t="s">
        <v>76</v>
      </c>
      <c r="C3337" s="0" t="n">
        <v>2007</v>
      </c>
      <c r="D3337" s="0" t="s">
        <v>34</v>
      </c>
      <c r="E3337" s="0" t="s">
        <v>72</v>
      </c>
      <c r="F3337" s="0" t="n">
        <v>0.5</v>
      </c>
      <c r="G3337" s="0" t="n">
        <v>0.02</v>
      </c>
      <c r="H3337" s="0" t="n">
        <v>0</v>
      </c>
      <c r="I3337" s="0" t="n">
        <v>0.08</v>
      </c>
      <c r="J3337" s="0" t="n">
        <v>0.6</v>
      </c>
      <c r="K3337" s="0" t="n">
        <v>72</v>
      </c>
      <c r="L3337" s="0" t="n">
        <v>6</v>
      </c>
      <c r="M3337" s="0" t="s">
        <v>36</v>
      </c>
      <c r="N3337" s="0" t="s">
        <v>74</v>
      </c>
      <c r="O3337" s="0" t="s">
        <v>37</v>
      </c>
      <c r="P3337" s="0" t="n">
        <f aca="false">IF(AND(OR(Dashboard!$B$5="All",D3337=Dashboard!$B$5),OR(Dashboard!$D$5="All",N3337=Dashboard!$D$5),OR(AND(C3337&lt;&gt;"",C3337&gt;=Dashboard!$F$5,C3337&lt;=Dashboard!$H$5),AND(C3337="",Dashboard!$F$5&lt;=1980,Dashboard!$H$5&gt;=2016))),1,0)</f>
        <v>1</v>
      </c>
      <c r="Q3337" s="0" t="n">
        <f aca="false">J3337*P3337+ROW()*0.00000001</f>
        <v>0.60003337</v>
      </c>
    </row>
    <row r="3338" customFormat="false" ht="15" hidden="false" customHeight="false" outlineLevel="0" collapsed="false">
      <c r="A3338" s="0" t="s">
        <v>2678</v>
      </c>
      <c r="B3338" s="0" t="s">
        <v>70</v>
      </c>
      <c r="C3338" s="0" t="n">
        <v>2013</v>
      </c>
      <c r="D3338" s="0" t="s">
        <v>71</v>
      </c>
      <c r="E3338" s="0" t="s">
        <v>782</v>
      </c>
      <c r="F3338" s="0" t="n">
        <v>0.12</v>
      </c>
      <c r="G3338" s="0" t="n">
        <v>0.1</v>
      </c>
      <c r="H3338" s="0" t="n">
        <v>0.34</v>
      </c>
      <c r="I3338" s="0" t="n">
        <v>0.05</v>
      </c>
      <c r="J3338" s="0" t="n">
        <v>0.6</v>
      </c>
      <c r="K3338" s="0" t="n">
        <v>68</v>
      </c>
      <c r="L3338" s="0" t="n">
        <v>8.5</v>
      </c>
      <c r="M3338" s="0" t="s">
        <v>103</v>
      </c>
      <c r="N3338" s="0" t="s">
        <v>74</v>
      </c>
      <c r="O3338" s="0" t="s">
        <v>67</v>
      </c>
      <c r="P3338" s="0" t="n">
        <f aca="false">IF(AND(OR(Dashboard!$B$5="All",D3338=Dashboard!$B$5),OR(Dashboard!$D$5="All",N3338=Dashboard!$D$5),OR(AND(C3338&lt;&gt;"",C3338&gt;=Dashboard!$F$5,C3338&lt;=Dashboard!$H$5),AND(C3338="",Dashboard!$F$5&lt;=1980,Dashboard!$H$5&gt;=2016))),1,0)</f>
        <v>1</v>
      </c>
      <c r="Q3338" s="0" t="n">
        <f aca="false">J3338*P3338+ROW()*0.00000001</f>
        <v>0.60003338</v>
      </c>
    </row>
    <row r="3339" customFormat="false" ht="15" hidden="false" customHeight="false" outlineLevel="0" collapsed="false">
      <c r="A3339" s="0" t="s">
        <v>2679</v>
      </c>
      <c r="B3339" s="0" t="s">
        <v>117</v>
      </c>
      <c r="C3339" s="0" t="n">
        <v>1995</v>
      </c>
      <c r="D3339" s="0" t="s">
        <v>46</v>
      </c>
      <c r="E3339" s="0" t="s">
        <v>220</v>
      </c>
      <c r="F3339" s="0" t="n">
        <v>0.21</v>
      </c>
      <c r="G3339" s="0" t="n">
        <v>0.14</v>
      </c>
      <c r="H3339" s="0" t="n">
        <v>0.21</v>
      </c>
      <c r="I3339" s="0" t="n">
        <v>0.04</v>
      </c>
      <c r="J3339" s="0" t="n">
        <v>0.6</v>
      </c>
      <c r="N3339" s="0" t="s">
        <v>74</v>
      </c>
      <c r="P3339" s="0" t="n">
        <f aca="false">IF(AND(OR(Dashboard!$B$5="All",D3339=Dashboard!$B$5),OR(Dashboard!$D$5="All",N3339=Dashboard!$D$5),OR(AND(C3339&lt;&gt;"",C3339&gt;=Dashboard!$F$5,C3339&lt;=Dashboard!$H$5),AND(C3339="",Dashboard!$F$5&lt;=1980,Dashboard!$H$5&gt;=2016))),1,0)</f>
        <v>1</v>
      </c>
      <c r="Q3339" s="0" t="n">
        <f aca="false">J3339*P3339+ROW()*0.00000001</f>
        <v>0.60003339</v>
      </c>
    </row>
    <row r="3340" customFormat="false" ht="15" hidden="false" customHeight="false" outlineLevel="0" collapsed="false">
      <c r="A3340" s="0" t="s">
        <v>1084</v>
      </c>
      <c r="B3340" s="0" t="s">
        <v>184</v>
      </c>
      <c r="C3340" s="0" t="n">
        <v>2013</v>
      </c>
      <c r="D3340" s="0" t="s">
        <v>71</v>
      </c>
      <c r="E3340" s="0" t="s">
        <v>487</v>
      </c>
      <c r="F3340" s="0" t="n">
        <v>0.33</v>
      </c>
      <c r="G3340" s="0" t="n">
        <v>0.22</v>
      </c>
      <c r="H3340" s="0" t="n">
        <v>0</v>
      </c>
      <c r="I3340" s="0" t="n">
        <v>0.05</v>
      </c>
      <c r="J3340" s="0" t="n">
        <v>0.6</v>
      </c>
      <c r="K3340" s="0" t="n">
        <v>71</v>
      </c>
      <c r="L3340" s="0" t="n">
        <v>7.6</v>
      </c>
      <c r="M3340" s="0" t="s">
        <v>125</v>
      </c>
      <c r="N3340" s="0" t="s">
        <v>35</v>
      </c>
      <c r="O3340" s="0" t="s">
        <v>37</v>
      </c>
      <c r="P3340" s="0" t="n">
        <f aca="false">IF(AND(OR(Dashboard!$B$5="All",D3340=Dashboard!$B$5),OR(Dashboard!$D$5="All",N3340=Dashboard!$D$5),OR(AND(C3340&lt;&gt;"",C3340&gt;=Dashboard!$F$5,C3340&lt;=Dashboard!$H$5),AND(C3340="",Dashboard!$F$5&lt;=1980,Dashboard!$H$5&gt;=2016))),1,0)</f>
        <v>1</v>
      </c>
      <c r="Q3340" s="0" t="n">
        <f aca="false">J3340*P3340+ROW()*0.00000001</f>
        <v>0.6000334</v>
      </c>
    </row>
    <row r="3341" customFormat="false" ht="15" hidden="false" customHeight="false" outlineLevel="0" collapsed="false">
      <c r="A3341" s="0" t="s">
        <v>2680</v>
      </c>
      <c r="B3341" s="0" t="s">
        <v>76</v>
      </c>
      <c r="C3341" s="0" t="n">
        <v>2009</v>
      </c>
      <c r="D3341" s="0" t="s">
        <v>16</v>
      </c>
      <c r="E3341" s="0" t="s">
        <v>89</v>
      </c>
      <c r="F3341" s="0" t="n">
        <v>0.13</v>
      </c>
      <c r="G3341" s="0" t="n">
        <v>0.18</v>
      </c>
      <c r="H3341" s="0" t="n">
        <v>0</v>
      </c>
      <c r="I3341" s="0" t="n">
        <v>0.29</v>
      </c>
      <c r="J3341" s="0" t="n">
        <v>0.6</v>
      </c>
      <c r="K3341" s="0" t="n">
        <v>61</v>
      </c>
      <c r="L3341" s="0" t="n">
        <v>6.7</v>
      </c>
      <c r="M3341" s="0" t="s">
        <v>125</v>
      </c>
      <c r="N3341" s="0" t="s">
        <v>74</v>
      </c>
      <c r="O3341" s="0" t="s">
        <v>67</v>
      </c>
      <c r="P3341" s="0" t="n">
        <f aca="false">IF(AND(OR(Dashboard!$B$5="All",D3341=Dashboard!$B$5),OR(Dashboard!$D$5="All",N3341=Dashboard!$D$5),OR(AND(C3341&lt;&gt;"",C3341&gt;=Dashboard!$F$5,C3341&lt;=Dashboard!$H$5),AND(C3341="",Dashboard!$F$5&lt;=1980,Dashboard!$H$5&gt;=2016))),1,0)</f>
        <v>1</v>
      </c>
      <c r="Q3341" s="0" t="n">
        <f aca="false">J3341*P3341+ROW()*0.00000001</f>
        <v>0.60003341</v>
      </c>
    </row>
    <row r="3342" customFormat="false" ht="15" hidden="false" customHeight="false" outlineLevel="0" collapsed="false">
      <c r="A3342" s="0" t="s">
        <v>1980</v>
      </c>
      <c r="B3342" s="0" t="s">
        <v>64</v>
      </c>
      <c r="C3342" s="0" t="n">
        <v>2009</v>
      </c>
      <c r="D3342" s="0" t="s">
        <v>56</v>
      </c>
      <c r="E3342" s="0" t="s">
        <v>124</v>
      </c>
      <c r="F3342" s="0" t="n">
        <v>0.3</v>
      </c>
      <c r="G3342" s="0" t="n">
        <v>0.24</v>
      </c>
      <c r="H3342" s="0" t="n">
        <v>0</v>
      </c>
      <c r="I3342" s="0" t="n">
        <v>0.06</v>
      </c>
      <c r="J3342" s="0" t="n">
        <v>0.6</v>
      </c>
      <c r="K3342" s="0" t="n">
        <v>77</v>
      </c>
      <c r="L3342" s="0" t="n">
        <v>7.6</v>
      </c>
      <c r="M3342" s="0" t="s">
        <v>73</v>
      </c>
      <c r="N3342" s="0" t="s">
        <v>66</v>
      </c>
      <c r="O3342" s="0" t="s">
        <v>37</v>
      </c>
      <c r="P3342" s="0" t="n">
        <f aca="false">IF(AND(OR(Dashboard!$B$5="All",D3342=Dashboard!$B$5),OR(Dashboard!$D$5="All",N3342=Dashboard!$D$5),OR(AND(C3342&lt;&gt;"",C3342&gt;=Dashboard!$F$5,C3342&lt;=Dashboard!$H$5),AND(C3342="",Dashboard!$F$5&lt;=1980,Dashboard!$H$5&gt;=2016))),1,0)</f>
        <v>1</v>
      </c>
      <c r="Q3342" s="0" t="n">
        <f aca="false">J3342*P3342+ROW()*0.00000001</f>
        <v>0.60003342</v>
      </c>
    </row>
    <row r="3343" customFormat="false" ht="15" hidden="false" customHeight="false" outlineLevel="0" collapsed="false">
      <c r="A3343" s="0" t="s">
        <v>2681</v>
      </c>
      <c r="B3343" s="0" t="s">
        <v>64</v>
      </c>
      <c r="C3343" s="0" t="n">
        <v>2010</v>
      </c>
      <c r="D3343" s="0" t="s">
        <v>102</v>
      </c>
      <c r="E3343" s="0" t="s">
        <v>124</v>
      </c>
      <c r="F3343" s="0" t="n">
        <v>0.31</v>
      </c>
      <c r="G3343" s="0" t="n">
        <v>0.23</v>
      </c>
      <c r="H3343" s="0" t="n">
        <v>0</v>
      </c>
      <c r="I3343" s="0" t="n">
        <v>0.06</v>
      </c>
      <c r="J3343" s="0" t="n">
        <v>0.6</v>
      </c>
      <c r="K3343" s="0" t="n">
        <v>32</v>
      </c>
      <c r="L3343" s="0" t="n">
        <v>4.6</v>
      </c>
      <c r="M3343" s="0" t="s">
        <v>103</v>
      </c>
      <c r="N3343" s="0" t="s">
        <v>66</v>
      </c>
      <c r="O3343" s="0" t="s">
        <v>177</v>
      </c>
      <c r="P3343" s="0" t="n">
        <f aca="false">IF(AND(OR(Dashboard!$B$5="All",D3343=Dashboard!$B$5),OR(Dashboard!$D$5="All",N3343=Dashboard!$D$5),OR(AND(C3343&lt;&gt;"",C3343&gt;=Dashboard!$F$5,C3343&lt;=Dashboard!$H$5),AND(C3343="",Dashboard!$F$5&lt;=1980,Dashboard!$H$5&gt;=2016))),1,0)</f>
        <v>1</v>
      </c>
      <c r="Q3343" s="0" t="n">
        <f aca="false">J3343*P3343+ROW()*0.00000001</f>
        <v>0.60003343</v>
      </c>
    </row>
    <row r="3344" customFormat="false" ht="15" hidden="false" customHeight="false" outlineLevel="0" collapsed="false">
      <c r="A3344" s="0" t="s">
        <v>2682</v>
      </c>
      <c r="B3344" s="0" t="s">
        <v>76</v>
      </c>
      <c r="C3344" s="0" t="n">
        <v>2001</v>
      </c>
      <c r="D3344" s="0" t="s">
        <v>41</v>
      </c>
      <c r="E3344" s="0" t="s">
        <v>124</v>
      </c>
      <c r="F3344" s="0" t="n">
        <v>0.29</v>
      </c>
      <c r="G3344" s="0" t="n">
        <v>0.23</v>
      </c>
      <c r="H3344" s="0" t="n">
        <v>0</v>
      </c>
      <c r="I3344" s="0" t="n">
        <v>0.08</v>
      </c>
      <c r="J3344" s="0" t="n">
        <v>0.6</v>
      </c>
      <c r="K3344" s="0" t="n">
        <v>63</v>
      </c>
      <c r="L3344" s="0" t="n">
        <v>8.6</v>
      </c>
      <c r="M3344" s="0" t="s">
        <v>36</v>
      </c>
      <c r="N3344" s="0" t="s">
        <v>74</v>
      </c>
      <c r="O3344" s="0" t="s">
        <v>67</v>
      </c>
      <c r="P3344" s="0" t="n">
        <f aca="false">IF(AND(OR(Dashboard!$B$5="All",D3344=Dashboard!$B$5),OR(Dashboard!$D$5="All",N3344=Dashboard!$D$5),OR(AND(C3344&lt;&gt;"",C3344&gt;=Dashboard!$F$5,C3344&lt;=Dashboard!$H$5),AND(C3344="",Dashboard!$F$5&lt;=1980,Dashboard!$H$5&gt;=2016))),1,0)</f>
        <v>1</v>
      </c>
      <c r="Q3344" s="0" t="n">
        <f aca="false">J3344*P3344+ROW()*0.00000001</f>
        <v>0.60003344</v>
      </c>
    </row>
    <row r="3345" customFormat="false" ht="15" hidden="false" customHeight="false" outlineLevel="0" collapsed="false">
      <c r="A3345" s="0" t="s">
        <v>2683</v>
      </c>
      <c r="B3345" s="0" t="s">
        <v>76</v>
      </c>
      <c r="C3345" s="0" t="n">
        <v>2006</v>
      </c>
      <c r="D3345" s="0" t="s">
        <v>71</v>
      </c>
      <c r="E3345" s="0" t="s">
        <v>418</v>
      </c>
      <c r="F3345" s="0" t="n">
        <v>0.5</v>
      </c>
      <c r="G3345" s="0" t="n">
        <v>0.02</v>
      </c>
      <c r="H3345" s="0" t="n">
        <v>0</v>
      </c>
      <c r="I3345" s="0" t="n">
        <v>0.08</v>
      </c>
      <c r="J3345" s="0" t="n">
        <v>0.6</v>
      </c>
      <c r="K3345" s="0" t="n">
        <v>52</v>
      </c>
      <c r="L3345" s="0" t="n">
        <v>7.5</v>
      </c>
      <c r="M3345" s="0" t="s">
        <v>73</v>
      </c>
      <c r="N3345" s="0" t="s">
        <v>74</v>
      </c>
      <c r="O3345" s="0" t="s">
        <v>53</v>
      </c>
      <c r="P3345" s="0" t="n">
        <f aca="false">IF(AND(OR(Dashboard!$B$5="All",D3345=Dashboard!$B$5),OR(Dashboard!$D$5="All",N3345=Dashboard!$D$5),OR(AND(C3345&lt;&gt;"",C3345&gt;=Dashboard!$F$5,C3345&lt;=Dashboard!$H$5),AND(C3345="",Dashboard!$F$5&lt;=1980,Dashboard!$H$5&gt;=2016))),1,0)</f>
        <v>1</v>
      </c>
      <c r="Q3345" s="0" t="n">
        <f aca="false">J3345*P3345+ROW()*0.00000001</f>
        <v>0.60003345</v>
      </c>
    </row>
    <row r="3346" customFormat="false" ht="15" hidden="false" customHeight="false" outlineLevel="0" collapsed="false">
      <c r="A3346" s="0" t="s">
        <v>2684</v>
      </c>
      <c r="B3346" s="0" t="s">
        <v>873</v>
      </c>
      <c r="C3346" s="0" t="n">
        <v>1997</v>
      </c>
      <c r="D3346" s="0" t="s">
        <v>48</v>
      </c>
      <c r="E3346" s="0" t="s">
        <v>1565</v>
      </c>
      <c r="F3346" s="0" t="n">
        <v>0</v>
      </c>
      <c r="G3346" s="0" t="n">
        <v>0</v>
      </c>
      <c r="H3346" s="0" t="n">
        <v>0.6</v>
      </c>
      <c r="I3346" s="0" t="n">
        <v>0</v>
      </c>
      <c r="J3346" s="0" t="n">
        <v>0.6</v>
      </c>
      <c r="N3346" s="0" t="s">
        <v>154</v>
      </c>
      <c r="P3346" s="0" t="n">
        <f aca="false">IF(AND(OR(Dashboard!$B$5="All",D3346=Dashboard!$B$5),OR(Dashboard!$D$5="All",N3346=Dashboard!$D$5),OR(AND(C3346&lt;&gt;"",C3346&gt;=Dashboard!$F$5,C3346&lt;=Dashboard!$H$5),AND(C3346="",Dashboard!$F$5&lt;=1980,Dashboard!$H$5&gt;=2016))),1,0)</f>
        <v>1</v>
      </c>
      <c r="Q3346" s="0" t="n">
        <f aca="false">J3346*P3346+ROW()*0.00000001</f>
        <v>0.60003346</v>
      </c>
    </row>
    <row r="3347" customFormat="false" ht="15" hidden="false" customHeight="false" outlineLevel="0" collapsed="false">
      <c r="A3347" s="0" t="s">
        <v>344</v>
      </c>
      <c r="B3347" s="0" t="s">
        <v>76</v>
      </c>
      <c r="C3347" s="0" t="n">
        <v>2001</v>
      </c>
      <c r="D3347" s="0" t="s">
        <v>56</v>
      </c>
      <c r="E3347" s="0" t="s">
        <v>293</v>
      </c>
      <c r="F3347" s="0" t="n">
        <v>0.29</v>
      </c>
      <c r="G3347" s="0" t="n">
        <v>0.23</v>
      </c>
      <c r="H3347" s="0" t="n">
        <v>0</v>
      </c>
      <c r="I3347" s="0" t="n">
        <v>0.08</v>
      </c>
      <c r="J3347" s="0" t="n">
        <v>0.6</v>
      </c>
      <c r="K3347" s="0" t="n">
        <v>87</v>
      </c>
      <c r="L3347" s="0" t="n">
        <v>8.6</v>
      </c>
      <c r="M3347" s="0" t="s">
        <v>73</v>
      </c>
      <c r="N3347" s="0" t="s">
        <v>74</v>
      </c>
      <c r="O3347" s="0" t="s">
        <v>42</v>
      </c>
      <c r="P3347" s="0" t="n">
        <f aca="false">IF(AND(OR(Dashboard!$B$5="All",D3347=Dashboard!$B$5),OR(Dashboard!$D$5="All",N3347=Dashboard!$D$5),OR(AND(C3347&lt;&gt;"",C3347&gt;=Dashboard!$F$5,C3347&lt;=Dashboard!$H$5),AND(C3347="",Dashboard!$F$5&lt;=1980,Dashboard!$H$5&gt;=2016))),1,0)</f>
        <v>1</v>
      </c>
      <c r="Q3347" s="0" t="n">
        <f aca="false">J3347*P3347+ROW()*0.00000001</f>
        <v>0.60003347</v>
      </c>
    </row>
    <row r="3348" customFormat="false" ht="15" hidden="false" customHeight="false" outlineLevel="0" collapsed="false">
      <c r="A3348" s="0" t="s">
        <v>2685</v>
      </c>
      <c r="B3348" s="0" t="s">
        <v>108</v>
      </c>
      <c r="C3348" s="0" t="n">
        <v>1997</v>
      </c>
      <c r="D3348" s="0" t="s">
        <v>34</v>
      </c>
      <c r="E3348" s="0" t="s">
        <v>220</v>
      </c>
      <c r="F3348" s="0" t="n">
        <v>0.09</v>
      </c>
      <c r="G3348" s="0" t="n">
        <v>0.26</v>
      </c>
      <c r="H3348" s="0" t="n">
        <v>0.23</v>
      </c>
      <c r="I3348" s="0" t="n">
        <v>0.02</v>
      </c>
      <c r="J3348" s="0" t="n">
        <v>0.6</v>
      </c>
      <c r="N3348" s="0" t="s">
        <v>35</v>
      </c>
      <c r="P3348" s="0" t="n">
        <f aca="false">IF(AND(OR(Dashboard!$B$5="All",D3348=Dashboard!$B$5),OR(Dashboard!$D$5="All",N3348=Dashboard!$D$5),OR(AND(C3348&lt;&gt;"",C3348&gt;=Dashboard!$F$5,C3348&lt;=Dashboard!$H$5),AND(C3348="",Dashboard!$F$5&lt;=1980,Dashboard!$H$5&gt;=2016))),1,0)</f>
        <v>1</v>
      </c>
      <c r="Q3348" s="0" t="n">
        <f aca="false">J3348*P3348+ROW()*0.00000001</f>
        <v>0.60003348</v>
      </c>
    </row>
    <row r="3349" customFormat="false" ht="15" hidden="false" customHeight="false" outlineLevel="0" collapsed="false">
      <c r="A3349" s="0" t="s">
        <v>2686</v>
      </c>
      <c r="B3349" s="0" t="s">
        <v>108</v>
      </c>
      <c r="C3349" s="0" t="n">
        <v>2000</v>
      </c>
      <c r="D3349" s="0" t="s">
        <v>41</v>
      </c>
      <c r="E3349" s="0" t="s">
        <v>35</v>
      </c>
      <c r="F3349" s="0" t="n">
        <v>0.37</v>
      </c>
      <c r="G3349" s="0" t="n">
        <v>0.08</v>
      </c>
      <c r="H3349" s="0" t="n">
        <v>0.14</v>
      </c>
      <c r="I3349" s="0" t="n">
        <v>0.01</v>
      </c>
      <c r="J3349" s="0" t="n">
        <v>0.6</v>
      </c>
      <c r="N3349" s="0" t="s">
        <v>35</v>
      </c>
      <c r="P3349" s="0" t="n">
        <f aca="false">IF(AND(OR(Dashboard!$B$5="All",D3349=Dashboard!$B$5),OR(Dashboard!$D$5="All",N3349=Dashboard!$D$5),OR(AND(C3349&lt;&gt;"",C3349&gt;=Dashboard!$F$5,C3349&lt;=Dashboard!$H$5),AND(C3349="",Dashboard!$F$5&lt;=1980,Dashboard!$H$5&gt;=2016))),1,0)</f>
        <v>1</v>
      </c>
      <c r="Q3349" s="0" t="n">
        <f aca="false">J3349*P3349+ROW()*0.00000001</f>
        <v>0.60003349</v>
      </c>
    </row>
    <row r="3350" customFormat="false" ht="15" hidden="false" customHeight="false" outlineLevel="0" collapsed="false">
      <c r="A3350" s="0" t="s">
        <v>2687</v>
      </c>
      <c r="B3350" s="0" t="s">
        <v>76</v>
      </c>
      <c r="C3350" s="0" t="n">
        <v>2001</v>
      </c>
      <c r="D3350" s="0" t="s">
        <v>41</v>
      </c>
      <c r="E3350" s="0" t="s">
        <v>821</v>
      </c>
      <c r="F3350" s="0" t="n">
        <v>0.29</v>
      </c>
      <c r="G3350" s="0" t="n">
        <v>0.23</v>
      </c>
      <c r="H3350" s="0" t="n">
        <v>0</v>
      </c>
      <c r="I3350" s="0" t="n">
        <v>0.08</v>
      </c>
      <c r="J3350" s="0" t="n">
        <v>0.6</v>
      </c>
      <c r="K3350" s="0" t="n">
        <v>81</v>
      </c>
      <c r="M3350" s="0" t="s">
        <v>36</v>
      </c>
      <c r="N3350" s="0" t="s">
        <v>74</v>
      </c>
      <c r="O3350" s="0" t="s">
        <v>42</v>
      </c>
      <c r="P3350" s="0" t="n">
        <f aca="false">IF(AND(OR(Dashboard!$B$5="All",D3350=Dashboard!$B$5),OR(Dashboard!$D$5="All",N3350=Dashboard!$D$5),OR(AND(C3350&lt;&gt;"",C3350&gt;=Dashboard!$F$5,C3350&lt;=Dashboard!$H$5),AND(C3350="",Dashboard!$F$5&lt;=1980,Dashboard!$H$5&gt;=2016))),1,0)</f>
        <v>1</v>
      </c>
      <c r="Q3350" s="0" t="n">
        <f aca="false">J3350*P3350+ROW()*0.00000001</f>
        <v>0.6000335</v>
      </c>
    </row>
    <row r="3351" customFormat="false" ht="15" hidden="false" customHeight="false" outlineLevel="0" collapsed="false">
      <c r="A3351" s="0" t="s">
        <v>2299</v>
      </c>
      <c r="B3351" s="0" t="s">
        <v>64</v>
      </c>
      <c r="C3351" s="0" t="n">
        <v>2010</v>
      </c>
      <c r="D3351" s="0" t="s">
        <v>41</v>
      </c>
      <c r="E3351" s="0" t="s">
        <v>487</v>
      </c>
      <c r="F3351" s="0" t="n">
        <v>0.32</v>
      </c>
      <c r="G3351" s="0" t="n">
        <v>0.23</v>
      </c>
      <c r="H3351" s="0" t="n">
        <v>0</v>
      </c>
      <c r="I3351" s="0" t="n">
        <v>0.06</v>
      </c>
      <c r="J3351" s="0" t="n">
        <v>0.6</v>
      </c>
      <c r="K3351" s="0" t="n">
        <v>82</v>
      </c>
      <c r="L3351" s="0" t="n">
        <v>8.1</v>
      </c>
      <c r="M3351" s="0" t="s">
        <v>125</v>
      </c>
      <c r="N3351" s="0" t="s">
        <v>66</v>
      </c>
      <c r="O3351" s="0" t="s">
        <v>42</v>
      </c>
      <c r="P3351" s="0" t="n">
        <f aca="false">IF(AND(OR(Dashboard!$B$5="All",D3351=Dashboard!$B$5),OR(Dashboard!$D$5="All",N3351=Dashboard!$D$5),OR(AND(C3351&lt;&gt;"",C3351&gt;=Dashboard!$F$5,C3351&lt;=Dashboard!$H$5),AND(C3351="",Dashboard!$F$5&lt;=1980,Dashboard!$H$5&gt;=2016))),1,0)</f>
        <v>1</v>
      </c>
      <c r="Q3351" s="0" t="n">
        <f aca="false">J3351*P3351+ROW()*0.00000001</f>
        <v>0.60003351</v>
      </c>
    </row>
    <row r="3352" customFormat="false" ht="15" hidden="false" customHeight="false" outlineLevel="0" collapsed="false">
      <c r="A3352" s="0" t="s">
        <v>2688</v>
      </c>
      <c r="B3352" s="0" t="s">
        <v>50</v>
      </c>
      <c r="C3352" s="0" t="n">
        <v>2007</v>
      </c>
      <c r="D3352" s="0" t="s">
        <v>71</v>
      </c>
      <c r="E3352" s="0" t="s">
        <v>154</v>
      </c>
      <c r="F3352" s="0" t="n">
        <v>0.28</v>
      </c>
      <c r="G3352" s="0" t="n">
        <v>0.25</v>
      </c>
      <c r="H3352" s="0" t="n">
        <v>0</v>
      </c>
      <c r="I3352" s="0" t="n">
        <v>0.06</v>
      </c>
      <c r="J3352" s="0" t="n">
        <v>0.6</v>
      </c>
      <c r="K3352" s="0" t="n">
        <v>43</v>
      </c>
      <c r="L3352" s="0" t="n">
        <v>4.9</v>
      </c>
      <c r="M3352" s="0" t="s">
        <v>125</v>
      </c>
      <c r="N3352" s="0" t="s">
        <v>35</v>
      </c>
      <c r="O3352" s="0" t="s">
        <v>177</v>
      </c>
      <c r="P3352" s="0" t="n">
        <f aca="false">IF(AND(OR(Dashboard!$B$5="All",D3352=Dashboard!$B$5),OR(Dashboard!$D$5="All",N3352=Dashboard!$D$5),OR(AND(C3352&lt;&gt;"",C3352&gt;=Dashboard!$F$5,C3352&lt;=Dashboard!$H$5),AND(C3352="",Dashboard!$F$5&lt;=1980,Dashboard!$H$5&gt;=2016))),1,0)</f>
        <v>1</v>
      </c>
      <c r="Q3352" s="0" t="n">
        <f aca="false">J3352*P3352+ROW()*0.00000001</f>
        <v>0.60003352</v>
      </c>
    </row>
    <row r="3353" customFormat="false" ht="15" hidden="false" customHeight="false" outlineLevel="0" collapsed="false">
      <c r="A3353" s="0" t="s">
        <v>2688</v>
      </c>
      <c r="B3353" s="0" t="s">
        <v>33</v>
      </c>
      <c r="D3353" s="0" t="s">
        <v>71</v>
      </c>
      <c r="E3353" s="0" t="s">
        <v>154</v>
      </c>
      <c r="F3353" s="0" t="n">
        <v>0.26</v>
      </c>
      <c r="G3353" s="0" t="n">
        <v>0.28</v>
      </c>
      <c r="H3353" s="0" t="n">
        <v>0</v>
      </c>
      <c r="I3353" s="0" t="n">
        <v>0.07</v>
      </c>
      <c r="J3353" s="0" t="n">
        <v>0.6</v>
      </c>
      <c r="K3353" s="0" t="n">
        <v>35</v>
      </c>
      <c r="L3353" s="0" t="n">
        <v>6.8</v>
      </c>
      <c r="M3353" s="0" t="s">
        <v>125</v>
      </c>
      <c r="N3353" s="0" t="s">
        <v>35</v>
      </c>
      <c r="O3353" s="0" t="s">
        <v>177</v>
      </c>
      <c r="P3353" s="0" t="n">
        <f aca="false">IF(AND(OR(Dashboard!$B$5="All",D3353=Dashboard!$B$5),OR(Dashboard!$D$5="All",N3353=Dashboard!$D$5),OR(AND(C3353&lt;&gt;"",C3353&gt;=Dashboard!$F$5,C3353&lt;=Dashboard!$H$5),AND(C3353="",Dashboard!$F$5&lt;=1980,Dashboard!$H$5&gt;=2016))),1,0)</f>
        <v>1</v>
      </c>
      <c r="Q3353" s="0" t="n">
        <f aca="false">J3353*P3353+ROW()*0.00000001</f>
        <v>0.60003353</v>
      </c>
    </row>
    <row r="3354" customFormat="false" ht="15" hidden="false" customHeight="false" outlineLevel="0" collapsed="false">
      <c r="A3354" s="0" t="s">
        <v>1611</v>
      </c>
      <c r="B3354" s="0" t="s">
        <v>64</v>
      </c>
      <c r="C3354" s="0" t="n">
        <v>2007</v>
      </c>
      <c r="D3354" s="0" t="s">
        <v>71</v>
      </c>
      <c r="E3354" s="0" t="s">
        <v>91</v>
      </c>
      <c r="F3354" s="0" t="n">
        <v>0.51</v>
      </c>
      <c r="G3354" s="0" t="n">
        <v>0.04</v>
      </c>
      <c r="H3354" s="0" t="n">
        <v>0</v>
      </c>
      <c r="I3354" s="0" t="n">
        <v>0.05</v>
      </c>
      <c r="J3354" s="0" t="n">
        <v>0.6</v>
      </c>
      <c r="N3354" s="0" t="s">
        <v>66</v>
      </c>
      <c r="P3354" s="0" t="n">
        <f aca="false">IF(AND(OR(Dashboard!$B$5="All",D3354=Dashboard!$B$5),OR(Dashboard!$D$5="All",N3354=Dashboard!$D$5),OR(AND(C3354&lt;&gt;"",C3354&gt;=Dashboard!$F$5,C3354&lt;=Dashboard!$H$5),AND(C3354="",Dashboard!$F$5&lt;=1980,Dashboard!$H$5&gt;=2016))),1,0)</f>
        <v>1</v>
      </c>
      <c r="Q3354" s="0" t="n">
        <f aca="false">J3354*P3354+ROW()*0.00000001</f>
        <v>0.60003354</v>
      </c>
    </row>
    <row r="3355" customFormat="false" ht="15" hidden="false" customHeight="false" outlineLevel="0" collapsed="false">
      <c r="A3355" s="0" t="s">
        <v>2689</v>
      </c>
      <c r="B3355" s="0" t="s">
        <v>117</v>
      </c>
      <c r="C3355" s="0" t="n">
        <v>2002</v>
      </c>
      <c r="D3355" s="0" t="s">
        <v>102</v>
      </c>
      <c r="E3355" s="0" t="s">
        <v>328</v>
      </c>
      <c r="F3355" s="0" t="n">
        <v>0</v>
      </c>
      <c r="G3355" s="0" t="n">
        <v>0</v>
      </c>
      <c r="H3355" s="0" t="n">
        <v>0.56</v>
      </c>
      <c r="I3355" s="0" t="n">
        <v>0.04</v>
      </c>
      <c r="J3355" s="0" t="n">
        <v>0.6</v>
      </c>
      <c r="N3355" s="0" t="s">
        <v>74</v>
      </c>
      <c r="P3355" s="0" t="n">
        <f aca="false">IF(AND(OR(Dashboard!$B$5="All",D3355=Dashboard!$B$5),OR(Dashboard!$D$5="All",N3355=Dashboard!$D$5),OR(AND(C3355&lt;&gt;"",C3355&gt;=Dashboard!$F$5,C3355&lt;=Dashboard!$H$5),AND(C3355="",Dashboard!$F$5&lt;=1980,Dashboard!$H$5&gt;=2016))),1,0)</f>
        <v>1</v>
      </c>
      <c r="Q3355" s="0" t="n">
        <f aca="false">J3355*P3355+ROW()*0.00000001</f>
        <v>0.60003355</v>
      </c>
    </row>
    <row r="3356" customFormat="false" ht="15" hidden="false" customHeight="false" outlineLevel="0" collapsed="false">
      <c r="A3356" s="0" t="s">
        <v>2690</v>
      </c>
      <c r="B3356" s="0" t="s">
        <v>117</v>
      </c>
      <c r="C3356" s="0" t="n">
        <v>1998</v>
      </c>
      <c r="D3356" s="0" t="s">
        <v>58</v>
      </c>
      <c r="E3356" s="0" t="s">
        <v>220</v>
      </c>
      <c r="F3356" s="0" t="n">
        <v>0</v>
      </c>
      <c r="G3356" s="0" t="n">
        <v>0</v>
      </c>
      <c r="H3356" s="0" t="n">
        <v>0.56</v>
      </c>
      <c r="I3356" s="0" t="n">
        <v>0.04</v>
      </c>
      <c r="J3356" s="0" t="n">
        <v>0.6</v>
      </c>
      <c r="N3356" s="0" t="s">
        <v>74</v>
      </c>
      <c r="P3356" s="0" t="n">
        <f aca="false">IF(AND(OR(Dashboard!$B$5="All",D3356=Dashboard!$B$5),OR(Dashboard!$D$5="All",N3356=Dashboard!$D$5),OR(AND(C3356&lt;&gt;"",C3356&gt;=Dashboard!$F$5,C3356&lt;=Dashboard!$H$5),AND(C3356="",Dashboard!$F$5&lt;=1980,Dashboard!$H$5&gt;=2016))),1,0)</f>
        <v>1</v>
      </c>
      <c r="Q3356" s="0" t="n">
        <f aca="false">J3356*P3356+ROW()*0.00000001</f>
        <v>0.60003356</v>
      </c>
    </row>
    <row r="3357" customFormat="false" ht="15" hidden="false" customHeight="false" outlineLevel="0" collapsed="false">
      <c r="A3357" s="0" t="s">
        <v>2691</v>
      </c>
      <c r="B3357" s="0" t="s">
        <v>33</v>
      </c>
      <c r="C3357" s="0" t="n">
        <v>2009</v>
      </c>
      <c r="D3357" s="0" t="s">
        <v>46</v>
      </c>
      <c r="E3357" s="0" t="s">
        <v>1259</v>
      </c>
      <c r="F3357" s="0" t="n">
        <v>0.32</v>
      </c>
      <c r="G3357" s="0" t="n">
        <v>0.12</v>
      </c>
      <c r="H3357" s="0" t="n">
        <v>0.11</v>
      </c>
      <c r="I3357" s="0" t="n">
        <v>0.04</v>
      </c>
      <c r="J3357" s="0" t="n">
        <v>0.6</v>
      </c>
      <c r="K3357" s="0" t="n">
        <v>81</v>
      </c>
      <c r="L3357" s="0" t="n">
        <v>8.7</v>
      </c>
      <c r="M3357" s="0" t="s">
        <v>103</v>
      </c>
      <c r="N3357" s="0" t="s">
        <v>35</v>
      </c>
      <c r="O3357" s="0" t="s">
        <v>42</v>
      </c>
      <c r="P3357" s="0" t="n">
        <f aca="false">IF(AND(OR(Dashboard!$B$5="All",D3357=Dashboard!$B$5),OR(Dashboard!$D$5="All",N3357=Dashboard!$D$5),OR(AND(C3357&lt;&gt;"",C3357&gt;=Dashboard!$F$5,C3357&lt;=Dashboard!$H$5),AND(C3357="",Dashboard!$F$5&lt;=1980,Dashboard!$H$5&gt;=2016))),1,0)</f>
        <v>1</v>
      </c>
      <c r="Q3357" s="0" t="n">
        <f aca="false">J3357*P3357+ROW()*0.00000001</f>
        <v>0.60003357</v>
      </c>
    </row>
    <row r="3358" customFormat="false" ht="15" hidden="false" customHeight="false" outlineLevel="0" collapsed="false">
      <c r="A3358" s="0" t="s">
        <v>2692</v>
      </c>
      <c r="B3358" s="0" t="s">
        <v>33</v>
      </c>
      <c r="C3358" s="0" t="n">
        <v>2008</v>
      </c>
      <c r="D3358" s="0" t="s">
        <v>52</v>
      </c>
      <c r="E3358" s="0" t="s">
        <v>487</v>
      </c>
      <c r="F3358" s="0" t="n">
        <v>0.37</v>
      </c>
      <c r="G3358" s="0" t="n">
        <v>0.16</v>
      </c>
      <c r="H3358" s="0" t="n">
        <v>0.01</v>
      </c>
      <c r="I3358" s="0" t="n">
        <v>0.06</v>
      </c>
      <c r="J3358" s="0" t="n">
        <v>0.6</v>
      </c>
      <c r="N3358" s="0" t="s">
        <v>35</v>
      </c>
      <c r="P3358" s="0" t="n">
        <f aca="false">IF(AND(OR(Dashboard!$B$5="All",D3358=Dashboard!$B$5),OR(Dashboard!$D$5="All",N3358=Dashboard!$D$5),OR(AND(C3358&lt;&gt;"",C3358&gt;=Dashboard!$F$5,C3358&lt;=Dashboard!$H$5),AND(C3358="",Dashboard!$F$5&lt;=1980,Dashboard!$H$5&gt;=2016))),1,0)</f>
        <v>1</v>
      </c>
      <c r="Q3358" s="0" t="n">
        <f aca="false">J3358*P3358+ROW()*0.00000001</f>
        <v>0.60003358</v>
      </c>
    </row>
    <row r="3359" customFormat="false" ht="15" hidden="false" customHeight="false" outlineLevel="0" collapsed="false">
      <c r="A3359" s="0" t="s">
        <v>2693</v>
      </c>
      <c r="B3359" s="0" t="s">
        <v>97</v>
      </c>
      <c r="C3359" s="0" t="n">
        <v>2013</v>
      </c>
      <c r="D3359" s="0" t="s">
        <v>16</v>
      </c>
      <c r="E3359" s="0" t="s">
        <v>487</v>
      </c>
      <c r="F3359" s="0" t="n">
        <v>0.27</v>
      </c>
      <c r="G3359" s="0" t="n">
        <v>0.27</v>
      </c>
      <c r="H3359" s="0" t="n">
        <v>0</v>
      </c>
      <c r="I3359" s="0" t="n">
        <v>0.05</v>
      </c>
      <c r="J3359" s="0" t="n">
        <v>0.6</v>
      </c>
      <c r="N3359" s="0" t="s">
        <v>35</v>
      </c>
      <c r="P3359" s="0" t="n">
        <f aca="false">IF(AND(OR(Dashboard!$B$5="All",D3359=Dashboard!$B$5),OR(Dashboard!$D$5="All",N3359=Dashboard!$D$5),OR(AND(C3359&lt;&gt;"",C3359&gt;=Dashboard!$F$5,C3359&lt;=Dashboard!$H$5),AND(C3359="",Dashboard!$F$5&lt;=1980,Dashboard!$H$5&gt;=2016))),1,0)</f>
        <v>1</v>
      </c>
      <c r="Q3359" s="0" t="n">
        <f aca="false">J3359*P3359+ROW()*0.00000001</f>
        <v>0.60003359</v>
      </c>
    </row>
    <row r="3360" customFormat="false" ht="15" hidden="false" customHeight="false" outlineLevel="0" collapsed="false">
      <c r="A3360" s="0" t="s">
        <v>2694</v>
      </c>
      <c r="B3360" s="0" t="s">
        <v>117</v>
      </c>
      <c r="C3360" s="0" t="n">
        <v>1998</v>
      </c>
      <c r="D3360" s="0" t="s">
        <v>114</v>
      </c>
      <c r="E3360" s="0" t="s">
        <v>142</v>
      </c>
      <c r="F3360" s="0" t="n">
        <v>0.33</v>
      </c>
      <c r="G3360" s="0" t="n">
        <v>0.23</v>
      </c>
      <c r="H3360" s="0" t="n">
        <v>0</v>
      </c>
      <c r="I3360" s="0" t="n">
        <v>0.04</v>
      </c>
      <c r="J3360" s="0" t="n">
        <v>0.6</v>
      </c>
      <c r="N3360" s="0" t="s">
        <v>74</v>
      </c>
      <c r="P3360" s="0" t="n">
        <f aca="false">IF(AND(OR(Dashboard!$B$5="All",D3360=Dashboard!$B$5),OR(Dashboard!$D$5="All",N3360=Dashboard!$D$5),OR(AND(C3360&lt;&gt;"",C3360&gt;=Dashboard!$F$5,C3360&lt;=Dashboard!$H$5),AND(C3360="",Dashboard!$F$5&lt;=1980,Dashboard!$H$5&gt;=2016))),1,0)</f>
        <v>1</v>
      </c>
      <c r="Q3360" s="0" t="n">
        <f aca="false">J3360*P3360+ROW()*0.00000001</f>
        <v>0.6000336</v>
      </c>
    </row>
    <row r="3361" customFormat="false" ht="15" hidden="false" customHeight="false" outlineLevel="0" collapsed="false">
      <c r="A3361" s="0" t="s">
        <v>2695</v>
      </c>
      <c r="B3361" s="0" t="s">
        <v>50</v>
      </c>
      <c r="C3361" s="0" t="n">
        <v>2008</v>
      </c>
      <c r="D3361" s="0" t="s">
        <v>58</v>
      </c>
      <c r="E3361" s="0" t="s">
        <v>142</v>
      </c>
      <c r="F3361" s="0" t="n">
        <v>0.31</v>
      </c>
      <c r="G3361" s="0" t="n">
        <v>0.23</v>
      </c>
      <c r="H3361" s="0" t="n">
        <v>0</v>
      </c>
      <c r="I3361" s="0" t="n">
        <v>0.06</v>
      </c>
      <c r="J3361" s="0" t="n">
        <v>0.6</v>
      </c>
      <c r="M3361" s="0" t="s">
        <v>36</v>
      </c>
      <c r="N3361" s="0" t="s">
        <v>35</v>
      </c>
      <c r="P3361" s="0" t="n">
        <f aca="false">IF(AND(OR(Dashboard!$B$5="All",D3361=Dashboard!$B$5),OR(Dashboard!$D$5="All",N3361=Dashboard!$D$5),OR(AND(C3361&lt;&gt;"",C3361&gt;=Dashboard!$F$5,C3361&lt;=Dashboard!$H$5),AND(C3361="",Dashboard!$F$5&lt;=1980,Dashboard!$H$5&gt;=2016))),1,0)</f>
        <v>1</v>
      </c>
      <c r="Q3361" s="0" t="n">
        <f aca="false">J3361*P3361+ROW()*0.00000001</f>
        <v>0.60003361</v>
      </c>
    </row>
    <row r="3362" customFormat="false" ht="15" hidden="false" customHeight="false" outlineLevel="0" collapsed="false">
      <c r="A3362" s="0" t="s">
        <v>2593</v>
      </c>
      <c r="B3362" s="0" t="s">
        <v>33</v>
      </c>
      <c r="C3362" s="0" t="n">
        <v>2008</v>
      </c>
      <c r="D3362" s="0" t="s">
        <v>71</v>
      </c>
      <c r="E3362" s="0" t="s">
        <v>211</v>
      </c>
      <c r="F3362" s="0" t="n">
        <v>0.43</v>
      </c>
      <c r="G3362" s="0" t="n">
        <v>0.09</v>
      </c>
      <c r="H3362" s="0" t="n">
        <v>0.04</v>
      </c>
      <c r="I3362" s="0" t="n">
        <v>0.05</v>
      </c>
      <c r="J3362" s="0" t="n">
        <v>0.6</v>
      </c>
      <c r="K3362" s="0" t="n">
        <v>90</v>
      </c>
      <c r="L3362" s="0" t="n">
        <v>8.9</v>
      </c>
      <c r="M3362" s="0" t="s">
        <v>103</v>
      </c>
      <c r="N3362" s="0" t="s">
        <v>35</v>
      </c>
      <c r="O3362" s="0" t="s">
        <v>42</v>
      </c>
      <c r="P3362" s="0" t="n">
        <f aca="false">IF(AND(OR(Dashboard!$B$5="All",D3362=Dashboard!$B$5),OR(Dashboard!$D$5="All",N3362=Dashboard!$D$5),OR(AND(C3362&lt;&gt;"",C3362&gt;=Dashboard!$F$5,C3362&lt;=Dashboard!$H$5),AND(C3362="",Dashboard!$F$5&lt;=1980,Dashboard!$H$5&gt;=2016))),1,0)</f>
        <v>1</v>
      </c>
      <c r="Q3362" s="0" t="n">
        <f aca="false">J3362*P3362+ROW()*0.00000001</f>
        <v>0.60003362</v>
      </c>
    </row>
    <row r="3363" customFormat="false" ht="15" hidden="false" customHeight="false" outlineLevel="0" collapsed="false">
      <c r="A3363" s="0" t="s">
        <v>2696</v>
      </c>
      <c r="B3363" s="0" t="s">
        <v>33</v>
      </c>
      <c r="C3363" s="0" t="n">
        <v>2009</v>
      </c>
      <c r="D3363" s="0" t="s">
        <v>246</v>
      </c>
      <c r="E3363" s="0" t="s">
        <v>35</v>
      </c>
      <c r="F3363" s="0" t="n">
        <v>0.11</v>
      </c>
      <c r="G3363" s="0" t="n">
        <v>0.13</v>
      </c>
      <c r="H3363" s="0" t="n">
        <v>0.33</v>
      </c>
      <c r="I3363" s="0" t="n">
        <v>0.02</v>
      </c>
      <c r="J3363" s="0" t="n">
        <v>0.6</v>
      </c>
      <c r="N3363" s="0" t="s">
        <v>35</v>
      </c>
      <c r="P3363" s="0" t="n">
        <f aca="false">IF(AND(OR(Dashboard!$B$5="All",D3363=Dashboard!$B$5),OR(Dashboard!$D$5="All",N3363=Dashboard!$D$5),OR(AND(C3363&lt;&gt;"",C3363&gt;=Dashboard!$F$5,C3363&lt;=Dashboard!$H$5),AND(C3363="",Dashboard!$F$5&lt;=1980,Dashboard!$H$5&gt;=2016))),1,0)</f>
        <v>1</v>
      </c>
      <c r="Q3363" s="0" t="n">
        <f aca="false">J3363*P3363+ROW()*0.00000001</f>
        <v>0.60003363</v>
      </c>
    </row>
    <row r="3364" customFormat="false" ht="15" hidden="false" customHeight="false" outlineLevel="0" collapsed="false">
      <c r="A3364" s="0" t="s">
        <v>2697</v>
      </c>
      <c r="B3364" s="0" t="s">
        <v>94</v>
      </c>
      <c r="C3364" s="0" t="n">
        <v>2014</v>
      </c>
      <c r="D3364" s="0" t="s">
        <v>71</v>
      </c>
      <c r="E3364" s="0" t="s">
        <v>243</v>
      </c>
      <c r="F3364" s="0" t="n">
        <v>0.13</v>
      </c>
      <c r="G3364" s="0" t="n">
        <v>0.38</v>
      </c>
      <c r="H3364" s="0" t="n">
        <v>0</v>
      </c>
      <c r="I3364" s="0" t="n">
        <v>0.09</v>
      </c>
      <c r="J3364" s="0" t="n">
        <v>0.6</v>
      </c>
      <c r="K3364" s="0" t="n">
        <v>72</v>
      </c>
      <c r="L3364" s="0" t="n">
        <v>6.6</v>
      </c>
      <c r="M3364" s="0" t="s">
        <v>125</v>
      </c>
      <c r="N3364" s="0" t="s">
        <v>74</v>
      </c>
      <c r="O3364" s="0" t="s">
        <v>37</v>
      </c>
      <c r="P3364" s="0" t="n">
        <f aca="false">IF(AND(OR(Dashboard!$B$5="All",D3364=Dashboard!$B$5),OR(Dashboard!$D$5="All",N3364=Dashboard!$D$5),OR(AND(C3364&lt;&gt;"",C3364&gt;=Dashboard!$F$5,C3364&lt;=Dashboard!$H$5),AND(C3364="",Dashboard!$F$5&lt;=1980,Dashboard!$H$5&gt;=2016))),1,0)</f>
        <v>1</v>
      </c>
      <c r="Q3364" s="0" t="n">
        <f aca="false">J3364*P3364+ROW()*0.00000001</f>
        <v>0.60003364</v>
      </c>
    </row>
    <row r="3365" customFormat="false" ht="15" hidden="false" customHeight="false" outlineLevel="0" collapsed="false">
      <c r="A3365" s="0" t="s">
        <v>2698</v>
      </c>
      <c r="B3365" s="0" t="s">
        <v>78</v>
      </c>
      <c r="C3365" s="0" t="n">
        <v>1995</v>
      </c>
      <c r="D3365" s="0" t="s">
        <v>246</v>
      </c>
      <c r="E3365" s="0" t="s">
        <v>157</v>
      </c>
      <c r="F3365" s="0" t="n">
        <v>0</v>
      </c>
      <c r="G3365" s="0" t="n">
        <v>0</v>
      </c>
      <c r="H3365" s="0" t="n">
        <v>0.6</v>
      </c>
      <c r="I3365" s="0" t="n">
        <v>0</v>
      </c>
      <c r="J3365" s="0" t="n">
        <v>0.6</v>
      </c>
      <c r="N3365" s="0" t="s">
        <v>35</v>
      </c>
      <c r="P3365" s="0" t="n">
        <f aca="false">IF(AND(OR(Dashboard!$B$5="All",D3365=Dashboard!$B$5),OR(Dashboard!$D$5="All",N3365=Dashboard!$D$5),OR(AND(C3365&lt;&gt;"",C3365&gt;=Dashboard!$F$5,C3365&lt;=Dashboard!$H$5),AND(C3365="",Dashboard!$F$5&lt;=1980,Dashboard!$H$5&gt;=2016))),1,0)</f>
        <v>1</v>
      </c>
      <c r="Q3365" s="0" t="n">
        <f aca="false">J3365*P3365+ROW()*0.00000001</f>
        <v>0.60003365</v>
      </c>
    </row>
    <row r="3366" customFormat="false" ht="15" hidden="false" customHeight="false" outlineLevel="0" collapsed="false">
      <c r="A3366" s="0" t="s">
        <v>2699</v>
      </c>
      <c r="B3366" s="0" t="s">
        <v>94</v>
      </c>
      <c r="C3366" s="0" t="n">
        <v>2016</v>
      </c>
      <c r="D3366" s="0" t="s">
        <v>34</v>
      </c>
      <c r="E3366" s="0" t="s">
        <v>72</v>
      </c>
      <c r="F3366" s="0" t="n">
        <v>0.17</v>
      </c>
      <c r="G3366" s="0" t="n">
        <v>0.34</v>
      </c>
      <c r="H3366" s="0" t="n">
        <v>0</v>
      </c>
      <c r="I3366" s="0" t="n">
        <v>0.09</v>
      </c>
      <c r="J3366" s="0" t="n">
        <v>0.6</v>
      </c>
      <c r="K3366" s="0" t="n">
        <v>69</v>
      </c>
      <c r="L3366" s="0" t="n">
        <v>6.9</v>
      </c>
      <c r="M3366" s="0" t="s">
        <v>103</v>
      </c>
      <c r="N3366" s="0" t="s">
        <v>74</v>
      </c>
      <c r="O3366" s="0" t="s">
        <v>67</v>
      </c>
      <c r="P3366" s="0" t="n">
        <f aca="false">IF(AND(OR(Dashboard!$B$5="All",D3366=Dashboard!$B$5),OR(Dashboard!$D$5="All",N3366=Dashboard!$D$5),OR(AND(C3366&lt;&gt;"",C3366&gt;=Dashboard!$F$5,C3366&lt;=Dashboard!$H$5),AND(C3366="",Dashboard!$F$5&lt;=1980,Dashboard!$H$5&gt;=2016))),1,0)</f>
        <v>1</v>
      </c>
      <c r="Q3366" s="0" t="n">
        <f aca="false">J3366*P3366+ROW()*0.00000001</f>
        <v>0.60003366</v>
      </c>
    </row>
    <row r="3367" customFormat="false" ht="15" hidden="false" customHeight="false" outlineLevel="0" collapsed="false">
      <c r="A3367" s="0" t="s">
        <v>415</v>
      </c>
      <c r="B3367" s="0" t="s">
        <v>184</v>
      </c>
      <c r="C3367" s="0" t="n">
        <v>2013</v>
      </c>
      <c r="D3367" s="0" t="s">
        <v>52</v>
      </c>
      <c r="E3367" s="0" t="s">
        <v>124</v>
      </c>
      <c r="F3367" s="0" t="n">
        <v>0.31</v>
      </c>
      <c r="G3367" s="0" t="n">
        <v>0.23</v>
      </c>
      <c r="H3367" s="0" t="n">
        <v>0</v>
      </c>
      <c r="I3367" s="0" t="n">
        <v>0.05</v>
      </c>
      <c r="J3367" s="0" t="n">
        <v>0.6</v>
      </c>
      <c r="K3367" s="0" t="n">
        <v>72</v>
      </c>
      <c r="L3367" s="0" t="n">
        <v>7.6</v>
      </c>
      <c r="M3367" s="0" t="s">
        <v>125</v>
      </c>
      <c r="N3367" s="0" t="s">
        <v>35</v>
      </c>
      <c r="O3367" s="0" t="s">
        <v>37</v>
      </c>
      <c r="P3367" s="0" t="n">
        <f aca="false">IF(AND(OR(Dashboard!$B$5="All",D3367=Dashboard!$B$5),OR(Dashboard!$D$5="All",N3367=Dashboard!$D$5),OR(AND(C3367&lt;&gt;"",C3367&gt;=Dashboard!$F$5,C3367&lt;=Dashboard!$H$5),AND(C3367="",Dashboard!$F$5&lt;=1980,Dashboard!$H$5&gt;=2016))),1,0)</f>
        <v>1</v>
      </c>
      <c r="Q3367" s="0" t="n">
        <f aca="false">J3367*P3367+ROW()*0.00000001</f>
        <v>0.60003367</v>
      </c>
    </row>
    <row r="3368" customFormat="false" ht="15" hidden="false" customHeight="false" outlineLevel="0" collapsed="false">
      <c r="A3368" s="0" t="s">
        <v>2700</v>
      </c>
      <c r="B3368" s="0" t="s">
        <v>33</v>
      </c>
      <c r="C3368" s="0" t="n">
        <v>2008</v>
      </c>
      <c r="D3368" s="0" t="s">
        <v>16</v>
      </c>
      <c r="E3368" s="0" t="s">
        <v>35</v>
      </c>
      <c r="F3368" s="0" t="n">
        <v>0.23</v>
      </c>
      <c r="G3368" s="0" t="n">
        <v>0.17</v>
      </c>
      <c r="H3368" s="0" t="n">
        <v>0.14</v>
      </c>
      <c r="I3368" s="0" t="n">
        <v>0.05</v>
      </c>
      <c r="J3368" s="0" t="n">
        <v>0.6</v>
      </c>
      <c r="N3368" s="0" t="s">
        <v>35</v>
      </c>
      <c r="P3368" s="0" t="n">
        <f aca="false">IF(AND(OR(Dashboard!$B$5="All",D3368=Dashboard!$B$5),OR(Dashboard!$D$5="All",N3368=Dashboard!$D$5),OR(AND(C3368&lt;&gt;"",C3368&gt;=Dashboard!$F$5,C3368&lt;=Dashboard!$H$5),AND(C3368="",Dashboard!$F$5&lt;=1980,Dashboard!$H$5&gt;=2016))),1,0)</f>
        <v>1</v>
      </c>
      <c r="Q3368" s="0" t="n">
        <f aca="false">J3368*P3368+ROW()*0.00000001</f>
        <v>0.60003368</v>
      </c>
    </row>
    <row r="3369" customFormat="false" ht="15" hidden="false" customHeight="false" outlineLevel="0" collapsed="false">
      <c r="A3369" s="0" t="s">
        <v>813</v>
      </c>
      <c r="B3369" s="0" t="s">
        <v>50</v>
      </c>
      <c r="C3369" s="0" t="n">
        <v>2010</v>
      </c>
      <c r="D3369" s="0" t="s">
        <v>52</v>
      </c>
      <c r="E3369" s="0" t="s">
        <v>91</v>
      </c>
      <c r="F3369" s="0" t="n">
        <v>0.56</v>
      </c>
      <c r="G3369" s="0" t="n">
        <v>0</v>
      </c>
      <c r="H3369" s="0" t="n">
        <v>0</v>
      </c>
      <c r="I3369" s="0" t="n">
        <v>0.04</v>
      </c>
      <c r="J3369" s="0" t="n">
        <v>0.6</v>
      </c>
      <c r="M3369" s="0" t="s">
        <v>36</v>
      </c>
      <c r="N3369" s="0" t="s">
        <v>35</v>
      </c>
      <c r="P3369" s="0" t="n">
        <f aca="false">IF(AND(OR(Dashboard!$B$5="All",D3369=Dashboard!$B$5),OR(Dashboard!$D$5="All",N3369=Dashboard!$D$5),OR(AND(C3369&lt;&gt;"",C3369&gt;=Dashboard!$F$5,C3369&lt;=Dashboard!$H$5),AND(C3369="",Dashboard!$F$5&lt;=1980,Dashboard!$H$5&gt;=2016))),1,0)</f>
        <v>1</v>
      </c>
      <c r="Q3369" s="0" t="n">
        <f aca="false">J3369*P3369+ROW()*0.00000001</f>
        <v>0.60003369</v>
      </c>
    </row>
    <row r="3370" customFormat="false" ht="15" hidden="false" customHeight="false" outlineLevel="0" collapsed="false">
      <c r="A3370" s="0" t="s">
        <v>1947</v>
      </c>
      <c r="B3370" s="0" t="s">
        <v>164</v>
      </c>
      <c r="C3370" s="0" t="n">
        <v>2009</v>
      </c>
      <c r="D3370" s="0" t="s">
        <v>71</v>
      </c>
      <c r="E3370" s="0" t="s">
        <v>124</v>
      </c>
      <c r="F3370" s="0" t="n">
        <v>0.22</v>
      </c>
      <c r="G3370" s="0" t="n">
        <v>0.24</v>
      </c>
      <c r="H3370" s="0" t="n">
        <v>0</v>
      </c>
      <c r="I3370" s="0" t="n">
        <v>0.14</v>
      </c>
      <c r="J3370" s="0" t="n">
        <v>0.6</v>
      </c>
      <c r="N3370" s="0" t="s">
        <v>74</v>
      </c>
      <c r="P3370" s="0" t="n">
        <f aca="false">IF(AND(OR(Dashboard!$B$5="All",D3370=Dashboard!$B$5),OR(Dashboard!$D$5="All",N3370=Dashboard!$D$5),OR(AND(C3370&lt;&gt;"",C3370&gt;=Dashboard!$F$5,C3370&lt;=Dashboard!$H$5),AND(C3370="",Dashboard!$F$5&lt;=1980,Dashboard!$H$5&gt;=2016))),1,0)</f>
        <v>1</v>
      </c>
      <c r="Q3370" s="0" t="n">
        <f aca="false">J3370*P3370+ROW()*0.00000001</f>
        <v>0.6000337</v>
      </c>
    </row>
    <row r="3371" customFormat="false" ht="15" hidden="false" customHeight="false" outlineLevel="0" collapsed="false">
      <c r="A3371" s="0" t="s">
        <v>2701</v>
      </c>
      <c r="B3371" s="0" t="s">
        <v>94</v>
      </c>
      <c r="C3371" s="0" t="n">
        <v>2014</v>
      </c>
      <c r="D3371" s="0" t="s">
        <v>34</v>
      </c>
      <c r="E3371" s="0" t="s">
        <v>142</v>
      </c>
      <c r="F3371" s="0" t="n">
        <v>0.31</v>
      </c>
      <c r="G3371" s="0" t="n">
        <v>0.19</v>
      </c>
      <c r="H3371" s="0" t="n">
        <v>0</v>
      </c>
      <c r="I3371" s="0" t="n">
        <v>0.1</v>
      </c>
      <c r="J3371" s="0" t="n">
        <v>0.6</v>
      </c>
      <c r="K3371" s="0" t="n">
        <v>60</v>
      </c>
      <c r="L3371" s="0" t="n">
        <v>3.6</v>
      </c>
      <c r="M3371" s="0" t="s">
        <v>125</v>
      </c>
      <c r="N3371" s="0" t="s">
        <v>74</v>
      </c>
      <c r="O3371" s="0" t="s">
        <v>53</v>
      </c>
      <c r="P3371" s="0" t="n">
        <f aca="false">IF(AND(OR(Dashboard!$B$5="All",D3371=Dashboard!$B$5),OR(Dashboard!$D$5="All",N3371=Dashboard!$D$5),OR(AND(C3371&lt;&gt;"",C3371&gt;=Dashboard!$F$5,C3371&lt;=Dashboard!$H$5),AND(C3371="",Dashboard!$F$5&lt;=1980,Dashboard!$H$5&gt;=2016))),1,0)</f>
        <v>1</v>
      </c>
      <c r="Q3371" s="0" t="n">
        <f aca="false">J3371*P3371+ROW()*0.00000001</f>
        <v>0.60003371</v>
      </c>
    </row>
    <row r="3372" customFormat="false" ht="15" hidden="false" customHeight="false" outlineLevel="0" collapsed="false">
      <c r="A3372" s="0" t="s">
        <v>2702</v>
      </c>
      <c r="B3372" s="0" t="s">
        <v>152</v>
      </c>
      <c r="C3372" s="0" t="n">
        <v>2011</v>
      </c>
      <c r="D3372" s="0" t="s">
        <v>246</v>
      </c>
      <c r="E3372" s="0" t="s">
        <v>154</v>
      </c>
      <c r="F3372" s="0" t="n">
        <v>0.19</v>
      </c>
      <c r="G3372" s="0" t="n">
        <v>0.31</v>
      </c>
      <c r="H3372" s="0" t="n">
        <v>0</v>
      </c>
      <c r="I3372" s="0" t="n">
        <v>0.09</v>
      </c>
      <c r="J3372" s="0" t="n">
        <v>0.6</v>
      </c>
      <c r="K3372" s="0" t="n">
        <v>90</v>
      </c>
      <c r="L3372" s="0" t="n">
        <v>8.3</v>
      </c>
      <c r="M3372" s="0" t="s">
        <v>103</v>
      </c>
      <c r="N3372" s="0" t="s">
        <v>152</v>
      </c>
      <c r="O3372" s="0" t="s">
        <v>42</v>
      </c>
      <c r="P3372" s="0" t="n">
        <f aca="false">IF(AND(OR(Dashboard!$B$5="All",D3372=Dashboard!$B$5),OR(Dashboard!$D$5="All",N3372=Dashboard!$D$5),OR(AND(C3372&lt;&gt;"",C3372&gt;=Dashboard!$F$5,C3372&lt;=Dashboard!$H$5),AND(C3372="",Dashboard!$F$5&lt;=1980,Dashboard!$H$5&gt;=2016))),1,0)</f>
        <v>1</v>
      </c>
      <c r="Q3372" s="0" t="n">
        <f aca="false">J3372*P3372+ROW()*0.00000001</f>
        <v>0.60003372</v>
      </c>
    </row>
    <row r="3373" customFormat="false" ht="15" hidden="false" customHeight="false" outlineLevel="0" collapsed="false">
      <c r="A3373" s="0" t="s">
        <v>2330</v>
      </c>
      <c r="B3373" s="0" t="s">
        <v>76</v>
      </c>
      <c r="C3373" s="0" t="n">
        <v>2007</v>
      </c>
      <c r="D3373" s="0" t="s">
        <v>34</v>
      </c>
      <c r="E3373" s="0" t="s">
        <v>2331</v>
      </c>
      <c r="F3373" s="0" t="n">
        <v>0.29</v>
      </c>
      <c r="G3373" s="0" t="n">
        <v>0.23</v>
      </c>
      <c r="H3373" s="0" t="n">
        <v>0</v>
      </c>
      <c r="I3373" s="0" t="n">
        <v>0.08</v>
      </c>
      <c r="J3373" s="0" t="n">
        <v>0.6</v>
      </c>
      <c r="K3373" s="0" t="n">
        <v>71</v>
      </c>
      <c r="M3373" s="0" t="s">
        <v>36</v>
      </c>
      <c r="N3373" s="0" t="s">
        <v>74</v>
      </c>
      <c r="O3373" s="0" t="s">
        <v>37</v>
      </c>
      <c r="P3373" s="0" t="n">
        <f aca="false">IF(AND(OR(Dashboard!$B$5="All",D3373=Dashboard!$B$5),OR(Dashboard!$D$5="All",N3373=Dashboard!$D$5),OR(AND(C3373&lt;&gt;"",C3373&gt;=Dashboard!$F$5,C3373&lt;=Dashboard!$H$5),AND(C3373="",Dashboard!$F$5&lt;=1980,Dashboard!$H$5&gt;=2016))),1,0)</f>
        <v>1</v>
      </c>
      <c r="Q3373" s="0" t="n">
        <f aca="false">J3373*P3373+ROW()*0.00000001</f>
        <v>0.60003373</v>
      </c>
    </row>
    <row r="3374" customFormat="false" ht="15" hidden="false" customHeight="false" outlineLevel="0" collapsed="false">
      <c r="A3374" s="0" t="s">
        <v>2703</v>
      </c>
      <c r="B3374" s="0" t="s">
        <v>76</v>
      </c>
      <c r="C3374" s="0" t="n">
        <v>2003</v>
      </c>
      <c r="D3374" s="0" t="s">
        <v>246</v>
      </c>
      <c r="E3374" s="0" t="s">
        <v>996</v>
      </c>
      <c r="F3374" s="0" t="n">
        <v>0</v>
      </c>
      <c r="G3374" s="0" t="n">
        <v>0</v>
      </c>
      <c r="H3374" s="0" t="n">
        <v>0.6</v>
      </c>
      <c r="I3374" s="0" t="n">
        <v>0</v>
      </c>
      <c r="J3374" s="0" t="n">
        <v>0.6</v>
      </c>
      <c r="N3374" s="0" t="s">
        <v>74</v>
      </c>
      <c r="P3374" s="0" t="n">
        <f aca="false">IF(AND(OR(Dashboard!$B$5="All",D3374=Dashboard!$B$5),OR(Dashboard!$D$5="All",N3374=Dashboard!$D$5),OR(AND(C3374&lt;&gt;"",C3374&gt;=Dashboard!$F$5,C3374&lt;=Dashboard!$H$5),AND(C3374="",Dashboard!$F$5&lt;=1980,Dashboard!$H$5&gt;=2016))),1,0)</f>
        <v>1</v>
      </c>
      <c r="Q3374" s="0" t="n">
        <f aca="false">J3374*P3374+ROW()*0.00000001</f>
        <v>0.60003374</v>
      </c>
    </row>
    <row r="3375" customFormat="false" ht="15" hidden="false" customHeight="false" outlineLevel="0" collapsed="false">
      <c r="A3375" s="0" t="s">
        <v>2704</v>
      </c>
      <c r="B3375" s="0" t="s">
        <v>64</v>
      </c>
      <c r="C3375" s="0" t="n">
        <v>2005</v>
      </c>
      <c r="D3375" s="0" t="s">
        <v>41</v>
      </c>
      <c r="E3375" s="0" t="s">
        <v>65</v>
      </c>
      <c r="F3375" s="0" t="n">
        <v>0.49</v>
      </c>
      <c r="G3375" s="0" t="n">
        <v>0.03</v>
      </c>
      <c r="H3375" s="0" t="n">
        <v>0.03</v>
      </c>
      <c r="I3375" s="0" t="n">
        <v>0.05</v>
      </c>
      <c r="J3375" s="0" t="n">
        <v>0.6</v>
      </c>
      <c r="N3375" s="0" t="s">
        <v>66</v>
      </c>
      <c r="P3375" s="0" t="n">
        <f aca="false">IF(AND(OR(Dashboard!$B$5="All",D3375=Dashboard!$B$5),OR(Dashboard!$D$5="All",N3375=Dashboard!$D$5),OR(AND(C3375&lt;&gt;"",C3375&gt;=Dashboard!$F$5,C3375&lt;=Dashboard!$H$5),AND(C3375="",Dashboard!$F$5&lt;=1980,Dashboard!$H$5&gt;=2016))),1,0)</f>
        <v>1</v>
      </c>
      <c r="Q3375" s="0" t="n">
        <f aca="false">J3375*P3375+ROW()*0.00000001</f>
        <v>0.60003375</v>
      </c>
    </row>
    <row r="3376" customFormat="false" ht="15" hidden="false" customHeight="false" outlineLevel="0" collapsed="false">
      <c r="A3376" s="0" t="s">
        <v>838</v>
      </c>
      <c r="B3376" s="0" t="s">
        <v>70</v>
      </c>
      <c r="C3376" s="0" t="n">
        <v>2014</v>
      </c>
      <c r="D3376" s="0" t="s">
        <v>46</v>
      </c>
      <c r="E3376" s="0" t="s">
        <v>142</v>
      </c>
      <c r="F3376" s="0" t="n">
        <v>0.27</v>
      </c>
      <c r="G3376" s="0" t="n">
        <v>0.18</v>
      </c>
      <c r="H3376" s="0" t="n">
        <v>0.05</v>
      </c>
      <c r="I3376" s="0" t="n">
        <v>0.09</v>
      </c>
      <c r="J3376" s="0" t="n">
        <v>0.6</v>
      </c>
      <c r="L3376" s="0" t="n">
        <v>5.2</v>
      </c>
      <c r="M3376" s="0" t="s">
        <v>73</v>
      </c>
      <c r="N3376" s="0" t="s">
        <v>74</v>
      </c>
      <c r="P3376" s="0" t="n">
        <f aca="false">IF(AND(OR(Dashboard!$B$5="All",D3376=Dashboard!$B$5),OR(Dashboard!$D$5="All",N3376=Dashboard!$D$5),OR(AND(C3376&lt;&gt;"",C3376&gt;=Dashboard!$F$5,C3376&lt;=Dashboard!$H$5),AND(C3376="",Dashboard!$F$5&lt;=1980,Dashboard!$H$5&gt;=2016))),1,0)</f>
        <v>1</v>
      </c>
      <c r="Q3376" s="0" t="n">
        <f aca="false">J3376*P3376+ROW()*0.00000001</f>
        <v>0.60003376</v>
      </c>
    </row>
    <row r="3377" customFormat="false" ht="15" hidden="false" customHeight="false" outlineLevel="0" collapsed="false">
      <c r="A3377" s="0" t="s">
        <v>2705</v>
      </c>
      <c r="B3377" s="0" t="s">
        <v>50</v>
      </c>
      <c r="C3377" s="0" t="n">
        <v>2007</v>
      </c>
      <c r="D3377" s="0" t="s">
        <v>58</v>
      </c>
      <c r="E3377" s="0" t="s">
        <v>142</v>
      </c>
      <c r="F3377" s="0" t="n">
        <v>0.33</v>
      </c>
      <c r="G3377" s="0" t="n">
        <v>0.02</v>
      </c>
      <c r="H3377" s="0" t="n">
        <v>0.21</v>
      </c>
      <c r="I3377" s="0" t="n">
        <v>0.03</v>
      </c>
      <c r="J3377" s="0" t="n">
        <v>0.6</v>
      </c>
      <c r="K3377" s="0" t="n">
        <v>69</v>
      </c>
      <c r="L3377" s="0" t="n">
        <v>6.3</v>
      </c>
      <c r="M3377" s="0" t="s">
        <v>36</v>
      </c>
      <c r="N3377" s="0" t="s">
        <v>35</v>
      </c>
      <c r="O3377" s="0" t="s">
        <v>67</v>
      </c>
      <c r="P3377" s="0" t="n">
        <f aca="false">IF(AND(OR(Dashboard!$B$5="All",D3377=Dashboard!$B$5),OR(Dashboard!$D$5="All",N3377=Dashboard!$D$5),OR(AND(C3377&lt;&gt;"",C3377&gt;=Dashboard!$F$5,C3377&lt;=Dashboard!$H$5),AND(C3377="",Dashboard!$F$5&lt;=1980,Dashboard!$H$5&gt;=2016))),1,0)</f>
        <v>1</v>
      </c>
      <c r="Q3377" s="0" t="n">
        <f aca="false">J3377*P3377+ROW()*0.00000001</f>
        <v>0.60003377</v>
      </c>
    </row>
    <row r="3378" customFormat="false" ht="15" hidden="false" customHeight="false" outlineLevel="0" collapsed="false">
      <c r="A3378" s="0" t="s">
        <v>2706</v>
      </c>
      <c r="B3378" s="0" t="s">
        <v>33</v>
      </c>
      <c r="C3378" s="0" t="n">
        <v>2010</v>
      </c>
      <c r="D3378" s="0" t="s">
        <v>52</v>
      </c>
      <c r="E3378" s="0" t="s">
        <v>72</v>
      </c>
      <c r="F3378" s="0" t="n">
        <v>0.33</v>
      </c>
      <c r="G3378" s="0" t="n">
        <v>0.21</v>
      </c>
      <c r="H3378" s="0" t="n">
        <v>0</v>
      </c>
      <c r="I3378" s="0" t="n">
        <v>0.05</v>
      </c>
      <c r="J3378" s="0" t="n">
        <v>0.59</v>
      </c>
      <c r="M3378" s="0" t="s">
        <v>36</v>
      </c>
      <c r="N3378" s="0" t="s">
        <v>35</v>
      </c>
      <c r="P3378" s="0" t="n">
        <f aca="false">IF(AND(OR(Dashboard!$B$5="All",D3378=Dashboard!$B$5),OR(Dashboard!$D$5="All",N3378=Dashboard!$D$5),OR(AND(C3378&lt;&gt;"",C3378&gt;=Dashboard!$F$5,C3378&lt;=Dashboard!$H$5),AND(C3378="",Dashboard!$F$5&lt;=1980,Dashboard!$H$5&gt;=2016))),1,0)</f>
        <v>1</v>
      </c>
      <c r="Q3378" s="0" t="n">
        <f aca="false">J3378*P3378+ROW()*0.00000001</f>
        <v>0.59003378</v>
      </c>
    </row>
    <row r="3379" customFormat="false" ht="15" hidden="false" customHeight="false" outlineLevel="0" collapsed="false">
      <c r="A3379" s="0" t="s">
        <v>2707</v>
      </c>
      <c r="B3379" s="0" t="s">
        <v>76</v>
      </c>
      <c r="C3379" s="0" t="n">
        <v>2004</v>
      </c>
      <c r="D3379" s="0" t="s">
        <v>41</v>
      </c>
      <c r="E3379" s="0" t="s">
        <v>418</v>
      </c>
      <c r="F3379" s="0" t="n">
        <v>0.29</v>
      </c>
      <c r="G3379" s="0" t="n">
        <v>0.23</v>
      </c>
      <c r="H3379" s="0" t="n">
        <v>0</v>
      </c>
      <c r="I3379" s="0" t="n">
        <v>0.08</v>
      </c>
      <c r="J3379" s="0" t="n">
        <v>0.59</v>
      </c>
      <c r="K3379" s="0" t="n">
        <v>62</v>
      </c>
      <c r="L3379" s="0" t="n">
        <v>8.1</v>
      </c>
      <c r="M3379" s="0" t="s">
        <v>36</v>
      </c>
      <c r="N3379" s="0" t="s">
        <v>74</v>
      </c>
      <c r="O3379" s="0" t="s">
        <v>67</v>
      </c>
      <c r="P3379" s="0" t="n">
        <f aca="false">IF(AND(OR(Dashboard!$B$5="All",D3379=Dashboard!$B$5),OR(Dashboard!$D$5="All",N3379=Dashboard!$D$5),OR(AND(C3379&lt;&gt;"",C3379&gt;=Dashboard!$F$5,C3379&lt;=Dashboard!$H$5),AND(C3379="",Dashboard!$F$5&lt;=1980,Dashboard!$H$5&gt;=2016))),1,0)</f>
        <v>1</v>
      </c>
      <c r="Q3379" s="0" t="n">
        <f aca="false">J3379*P3379+ROW()*0.00000001</f>
        <v>0.59003379</v>
      </c>
    </row>
    <row r="3380" customFormat="false" ht="15" hidden="false" customHeight="false" outlineLevel="0" collapsed="false">
      <c r="A3380" s="0" t="s">
        <v>2708</v>
      </c>
      <c r="B3380" s="0" t="s">
        <v>50</v>
      </c>
      <c r="C3380" s="0" t="n">
        <v>2008</v>
      </c>
      <c r="D3380" s="0" t="s">
        <v>58</v>
      </c>
      <c r="E3380" s="0" t="s">
        <v>142</v>
      </c>
      <c r="F3380" s="0" t="n">
        <v>0.34</v>
      </c>
      <c r="G3380" s="0" t="n">
        <v>0.2</v>
      </c>
      <c r="H3380" s="0" t="n">
        <v>0</v>
      </c>
      <c r="I3380" s="0" t="n">
        <v>0.06</v>
      </c>
      <c r="J3380" s="0" t="n">
        <v>0.59</v>
      </c>
      <c r="M3380" s="0" t="s">
        <v>36</v>
      </c>
      <c r="N3380" s="0" t="s">
        <v>35</v>
      </c>
      <c r="P3380" s="0" t="n">
        <f aca="false">IF(AND(OR(Dashboard!$B$5="All",D3380=Dashboard!$B$5),OR(Dashboard!$D$5="All",N3380=Dashboard!$D$5),OR(AND(C3380&lt;&gt;"",C3380&gt;=Dashboard!$F$5,C3380&lt;=Dashboard!$H$5),AND(C3380="",Dashboard!$F$5&lt;=1980,Dashboard!$H$5&gt;=2016))),1,0)</f>
        <v>1</v>
      </c>
      <c r="Q3380" s="0" t="n">
        <f aca="false">J3380*P3380+ROW()*0.00000001</f>
        <v>0.5900338</v>
      </c>
    </row>
    <row r="3381" customFormat="false" ht="15" hidden="false" customHeight="false" outlineLevel="0" collapsed="false">
      <c r="A3381" s="0" t="s">
        <v>2709</v>
      </c>
      <c r="B3381" s="0" t="s">
        <v>76</v>
      </c>
      <c r="C3381" s="0" t="n">
        <v>2005</v>
      </c>
      <c r="D3381" s="0" t="s">
        <v>246</v>
      </c>
      <c r="E3381" s="0" t="s">
        <v>996</v>
      </c>
      <c r="F3381" s="0" t="n">
        <v>0</v>
      </c>
      <c r="G3381" s="0" t="n">
        <v>0</v>
      </c>
      <c r="H3381" s="0" t="n">
        <v>0.59</v>
      </c>
      <c r="I3381" s="0" t="n">
        <v>0</v>
      </c>
      <c r="J3381" s="0" t="n">
        <v>0.59</v>
      </c>
      <c r="N3381" s="0" t="s">
        <v>74</v>
      </c>
      <c r="P3381" s="0" t="n">
        <f aca="false">IF(AND(OR(Dashboard!$B$5="All",D3381=Dashboard!$B$5),OR(Dashboard!$D$5="All",N3381=Dashboard!$D$5),OR(AND(C3381&lt;&gt;"",C3381&gt;=Dashboard!$F$5,C3381&lt;=Dashboard!$H$5),AND(C3381="",Dashboard!$F$5&lt;=1980,Dashboard!$H$5&gt;=2016))),1,0)</f>
        <v>1</v>
      </c>
      <c r="Q3381" s="0" t="n">
        <f aca="false">J3381*P3381+ROW()*0.00000001</f>
        <v>0.59003381</v>
      </c>
    </row>
    <row r="3382" customFormat="false" ht="15" hidden="false" customHeight="false" outlineLevel="0" collapsed="false">
      <c r="A3382" s="0" t="s">
        <v>218</v>
      </c>
      <c r="B3382" s="0" t="s">
        <v>851</v>
      </c>
      <c r="C3382" s="0" t="n">
        <v>2014</v>
      </c>
      <c r="D3382" s="0" t="s">
        <v>34</v>
      </c>
      <c r="E3382" s="0" t="s">
        <v>142</v>
      </c>
      <c r="F3382" s="0" t="n">
        <v>0.08</v>
      </c>
      <c r="G3382" s="0" t="n">
        <v>0.35</v>
      </c>
      <c r="H3382" s="0" t="n">
        <v>0.05</v>
      </c>
      <c r="I3382" s="0" t="n">
        <v>0.12</v>
      </c>
      <c r="J3382" s="0" t="n">
        <v>0.59</v>
      </c>
      <c r="L3382" s="0" t="n">
        <v>3.1</v>
      </c>
      <c r="M3382" s="0" t="s">
        <v>36</v>
      </c>
      <c r="N3382" s="0" t="s">
        <v>74</v>
      </c>
      <c r="P3382" s="0" t="n">
        <f aca="false">IF(AND(OR(Dashboard!$B$5="All",D3382=Dashboard!$B$5),OR(Dashboard!$D$5="All",N3382=Dashboard!$D$5),OR(AND(C3382&lt;&gt;"",C3382&gt;=Dashboard!$F$5,C3382&lt;=Dashboard!$H$5),AND(C3382="",Dashboard!$F$5&lt;=1980,Dashboard!$H$5&gt;=2016))),1,0)</f>
        <v>1</v>
      </c>
      <c r="Q3382" s="0" t="n">
        <f aca="false">J3382*P3382+ROW()*0.00000001</f>
        <v>0.59003382</v>
      </c>
    </row>
    <row r="3383" customFormat="false" ht="15" hidden="false" customHeight="false" outlineLevel="0" collapsed="false">
      <c r="A3383" s="0" t="s">
        <v>2710</v>
      </c>
      <c r="B3383" s="0" t="s">
        <v>117</v>
      </c>
      <c r="C3383" s="0" t="n">
        <v>1997</v>
      </c>
      <c r="D3383" s="0" t="s">
        <v>34</v>
      </c>
      <c r="E3383" s="0" t="s">
        <v>220</v>
      </c>
      <c r="F3383" s="0" t="n">
        <v>0</v>
      </c>
      <c r="G3383" s="0" t="n">
        <v>0</v>
      </c>
      <c r="H3383" s="0" t="n">
        <v>0.56</v>
      </c>
      <c r="I3383" s="0" t="n">
        <v>0.04</v>
      </c>
      <c r="J3383" s="0" t="n">
        <v>0.59</v>
      </c>
      <c r="N3383" s="0" t="s">
        <v>74</v>
      </c>
      <c r="P3383" s="0" t="n">
        <f aca="false">IF(AND(OR(Dashboard!$B$5="All",D3383=Dashboard!$B$5),OR(Dashboard!$D$5="All",N3383=Dashboard!$D$5),OR(AND(C3383&lt;&gt;"",C3383&gt;=Dashboard!$F$5,C3383&lt;=Dashboard!$H$5),AND(C3383="",Dashboard!$F$5&lt;=1980,Dashboard!$H$5&gt;=2016))),1,0)</f>
        <v>1</v>
      </c>
      <c r="Q3383" s="0" t="n">
        <f aca="false">J3383*P3383+ROW()*0.00000001</f>
        <v>0.59003383</v>
      </c>
    </row>
    <row r="3384" customFormat="false" ht="15" hidden="false" customHeight="false" outlineLevel="0" collapsed="false">
      <c r="A3384" s="0" t="s">
        <v>684</v>
      </c>
      <c r="B3384" s="0" t="s">
        <v>64</v>
      </c>
      <c r="C3384" s="0" t="n">
        <v>2008</v>
      </c>
      <c r="D3384" s="0" t="s">
        <v>52</v>
      </c>
      <c r="E3384" s="0" t="s">
        <v>142</v>
      </c>
      <c r="F3384" s="0" t="n">
        <v>0.34</v>
      </c>
      <c r="G3384" s="0" t="n">
        <v>0.2</v>
      </c>
      <c r="H3384" s="0" t="n">
        <v>0</v>
      </c>
      <c r="I3384" s="0" t="n">
        <v>0.06</v>
      </c>
      <c r="J3384" s="0" t="n">
        <v>0.59</v>
      </c>
      <c r="K3384" s="0" t="n">
        <v>56</v>
      </c>
      <c r="L3384" s="0" t="n">
        <v>5.8</v>
      </c>
      <c r="M3384" s="0" t="s">
        <v>36</v>
      </c>
      <c r="N3384" s="0" t="s">
        <v>66</v>
      </c>
      <c r="O3384" s="0" t="s">
        <v>53</v>
      </c>
      <c r="P3384" s="0" t="n">
        <f aca="false">IF(AND(OR(Dashboard!$B$5="All",D3384=Dashboard!$B$5),OR(Dashboard!$D$5="All",N3384=Dashboard!$D$5),OR(AND(C3384&lt;&gt;"",C3384&gt;=Dashboard!$F$5,C3384&lt;=Dashboard!$H$5),AND(C3384="",Dashboard!$F$5&lt;=1980,Dashboard!$H$5&gt;=2016))),1,0)</f>
        <v>1</v>
      </c>
      <c r="Q3384" s="0" t="n">
        <f aca="false">J3384*P3384+ROW()*0.00000001</f>
        <v>0.59003384</v>
      </c>
    </row>
    <row r="3385" customFormat="false" ht="15" hidden="false" customHeight="false" outlineLevel="0" collapsed="false">
      <c r="A3385" s="0" t="s">
        <v>1877</v>
      </c>
      <c r="B3385" s="0" t="s">
        <v>70</v>
      </c>
      <c r="C3385" s="0" t="n">
        <v>2009</v>
      </c>
      <c r="D3385" s="0" t="s">
        <v>34</v>
      </c>
      <c r="E3385" s="0" t="s">
        <v>91</v>
      </c>
      <c r="F3385" s="0" t="n">
        <v>0.38</v>
      </c>
      <c r="G3385" s="0" t="n">
        <v>0.14</v>
      </c>
      <c r="H3385" s="0" t="n">
        <v>0</v>
      </c>
      <c r="I3385" s="0" t="n">
        <v>0.07</v>
      </c>
      <c r="J3385" s="0" t="n">
        <v>0.59</v>
      </c>
      <c r="K3385" s="0" t="n">
        <v>44</v>
      </c>
      <c r="L3385" s="0" t="n">
        <v>2.1</v>
      </c>
      <c r="M3385" s="0" t="s">
        <v>125</v>
      </c>
      <c r="N3385" s="0" t="s">
        <v>74</v>
      </c>
      <c r="O3385" s="0" t="s">
        <v>177</v>
      </c>
      <c r="P3385" s="0" t="n">
        <f aca="false">IF(AND(OR(Dashboard!$B$5="All",D3385=Dashboard!$B$5),OR(Dashboard!$D$5="All",N3385=Dashboard!$D$5),OR(AND(C3385&lt;&gt;"",C3385&gt;=Dashboard!$F$5,C3385&lt;=Dashboard!$H$5),AND(C3385="",Dashboard!$F$5&lt;=1980,Dashboard!$H$5&gt;=2016))),1,0)</f>
        <v>1</v>
      </c>
      <c r="Q3385" s="0" t="n">
        <f aca="false">J3385*P3385+ROW()*0.00000001</f>
        <v>0.59003385</v>
      </c>
    </row>
    <row r="3386" customFormat="false" ht="15" hidden="false" customHeight="false" outlineLevel="0" collapsed="false">
      <c r="A3386" s="0" t="s">
        <v>2711</v>
      </c>
      <c r="B3386" s="0" t="s">
        <v>117</v>
      </c>
      <c r="C3386" s="0" t="n">
        <v>1998</v>
      </c>
      <c r="D3386" s="0" t="s">
        <v>34</v>
      </c>
      <c r="E3386" s="0" t="s">
        <v>142</v>
      </c>
      <c r="F3386" s="0" t="n">
        <v>0.33</v>
      </c>
      <c r="G3386" s="0" t="n">
        <v>0.22</v>
      </c>
      <c r="H3386" s="0" t="n">
        <v>0</v>
      </c>
      <c r="I3386" s="0" t="n">
        <v>0.04</v>
      </c>
      <c r="J3386" s="0" t="n">
        <v>0.59</v>
      </c>
      <c r="N3386" s="0" t="s">
        <v>74</v>
      </c>
      <c r="P3386" s="0" t="n">
        <f aca="false">IF(AND(OR(Dashboard!$B$5="All",D3386=Dashboard!$B$5),OR(Dashboard!$D$5="All",N3386=Dashboard!$D$5),OR(AND(C3386&lt;&gt;"",C3386&gt;=Dashboard!$F$5,C3386&lt;=Dashboard!$H$5),AND(C3386="",Dashboard!$F$5&lt;=1980,Dashboard!$H$5&gt;=2016))),1,0)</f>
        <v>1</v>
      </c>
      <c r="Q3386" s="0" t="n">
        <f aca="false">J3386*P3386+ROW()*0.00000001</f>
        <v>0.59003386</v>
      </c>
    </row>
    <row r="3387" customFormat="false" ht="15" hidden="false" customHeight="false" outlineLevel="0" collapsed="false">
      <c r="A3387" s="0" t="s">
        <v>2712</v>
      </c>
      <c r="B3387" s="0" t="s">
        <v>117</v>
      </c>
      <c r="C3387" s="0" t="n">
        <v>2001</v>
      </c>
      <c r="D3387" s="0" t="s">
        <v>52</v>
      </c>
      <c r="E3387" s="0" t="s">
        <v>89</v>
      </c>
      <c r="F3387" s="0" t="n">
        <v>0.33</v>
      </c>
      <c r="G3387" s="0" t="n">
        <v>0.22</v>
      </c>
      <c r="H3387" s="0" t="n">
        <v>0</v>
      </c>
      <c r="I3387" s="0" t="n">
        <v>0.04</v>
      </c>
      <c r="J3387" s="0" t="n">
        <v>0.59</v>
      </c>
      <c r="N3387" s="0" t="s">
        <v>74</v>
      </c>
      <c r="P3387" s="0" t="n">
        <f aca="false">IF(AND(OR(Dashboard!$B$5="All",D3387=Dashboard!$B$5),OR(Dashboard!$D$5="All",N3387=Dashboard!$D$5),OR(AND(C3387&lt;&gt;"",C3387&gt;=Dashboard!$F$5,C3387&lt;=Dashboard!$H$5),AND(C3387="",Dashboard!$F$5&lt;=1980,Dashboard!$H$5&gt;=2016))),1,0)</f>
        <v>1</v>
      </c>
      <c r="Q3387" s="0" t="n">
        <f aca="false">J3387*P3387+ROW()*0.00000001</f>
        <v>0.59003387</v>
      </c>
    </row>
    <row r="3388" customFormat="false" ht="15" hidden="false" customHeight="false" outlineLevel="0" collapsed="false">
      <c r="A3388" s="0" t="s">
        <v>189</v>
      </c>
      <c r="B3388" s="0" t="s">
        <v>186</v>
      </c>
      <c r="C3388" s="0" t="n">
        <v>2002</v>
      </c>
      <c r="D3388" s="0" t="s">
        <v>56</v>
      </c>
      <c r="E3388" s="0" t="s">
        <v>142</v>
      </c>
      <c r="F3388" s="0" t="n">
        <v>0.46</v>
      </c>
      <c r="G3388" s="0" t="n">
        <v>0.12</v>
      </c>
      <c r="H3388" s="0" t="n">
        <v>0</v>
      </c>
      <c r="I3388" s="0" t="n">
        <v>0.02</v>
      </c>
      <c r="J3388" s="0" t="n">
        <v>0.59</v>
      </c>
      <c r="K3388" s="0" t="n">
        <v>80</v>
      </c>
      <c r="L3388" s="0" t="n">
        <v>7.9</v>
      </c>
      <c r="M3388" s="0" t="s">
        <v>103</v>
      </c>
      <c r="N3388" s="0" t="s">
        <v>35</v>
      </c>
      <c r="O3388" s="0" t="s">
        <v>37</v>
      </c>
      <c r="P3388" s="0" t="n">
        <f aca="false">IF(AND(OR(Dashboard!$B$5="All",D3388=Dashboard!$B$5),OR(Dashboard!$D$5="All",N3388=Dashboard!$D$5),OR(AND(C3388&lt;&gt;"",C3388&gt;=Dashboard!$F$5,C3388&lt;=Dashboard!$H$5),AND(C3388="",Dashboard!$F$5&lt;=1980,Dashboard!$H$5&gt;=2016))),1,0)</f>
        <v>1</v>
      </c>
      <c r="Q3388" s="0" t="n">
        <f aca="false">J3388*P3388+ROW()*0.00000001</f>
        <v>0.59003388</v>
      </c>
    </row>
    <row r="3389" customFormat="false" ht="15" hidden="false" customHeight="false" outlineLevel="0" collapsed="false">
      <c r="A3389" s="0" t="s">
        <v>840</v>
      </c>
      <c r="B3389" s="0" t="s">
        <v>152</v>
      </c>
      <c r="C3389" s="0" t="n">
        <v>2008</v>
      </c>
      <c r="D3389" s="0" t="s">
        <v>71</v>
      </c>
      <c r="E3389" s="0" t="s">
        <v>142</v>
      </c>
      <c r="F3389" s="0" t="n">
        <v>0</v>
      </c>
      <c r="G3389" s="0" t="n">
        <v>0.53</v>
      </c>
      <c r="H3389" s="0" t="n">
        <v>0</v>
      </c>
      <c r="I3389" s="0" t="n">
        <v>0.06</v>
      </c>
      <c r="J3389" s="0" t="n">
        <v>0.59</v>
      </c>
      <c r="K3389" s="0" t="n">
        <v>86</v>
      </c>
      <c r="L3389" s="0" t="n">
        <v>8</v>
      </c>
      <c r="M3389" s="0" t="s">
        <v>73</v>
      </c>
      <c r="N3389" s="0" t="s">
        <v>152</v>
      </c>
      <c r="O3389" s="0" t="s">
        <v>42</v>
      </c>
      <c r="P3389" s="0" t="n">
        <f aca="false">IF(AND(OR(Dashboard!$B$5="All",D3389=Dashboard!$B$5),OR(Dashboard!$D$5="All",N3389=Dashboard!$D$5),OR(AND(C3389&lt;&gt;"",C3389&gt;=Dashboard!$F$5,C3389&lt;=Dashboard!$H$5),AND(C3389="",Dashboard!$F$5&lt;=1980,Dashboard!$H$5&gt;=2016))),1,0)</f>
        <v>1</v>
      </c>
      <c r="Q3389" s="0" t="n">
        <f aca="false">J3389*P3389+ROW()*0.00000001</f>
        <v>0.59003389</v>
      </c>
    </row>
    <row r="3390" customFormat="false" ht="15" hidden="false" customHeight="false" outlineLevel="0" collapsed="false">
      <c r="A3390" s="0" t="s">
        <v>2713</v>
      </c>
      <c r="B3390" s="0" t="s">
        <v>117</v>
      </c>
      <c r="C3390" s="0" t="n">
        <v>2000</v>
      </c>
      <c r="D3390" s="0" t="s">
        <v>34</v>
      </c>
      <c r="E3390" s="0" t="s">
        <v>649</v>
      </c>
      <c r="F3390" s="0" t="n">
        <v>0.33</v>
      </c>
      <c r="G3390" s="0" t="n">
        <v>0.22</v>
      </c>
      <c r="H3390" s="0" t="n">
        <v>0</v>
      </c>
      <c r="I3390" s="0" t="n">
        <v>0.04</v>
      </c>
      <c r="J3390" s="0" t="n">
        <v>0.59</v>
      </c>
      <c r="K3390" s="0" t="n">
        <v>70</v>
      </c>
      <c r="M3390" s="0" t="s">
        <v>36</v>
      </c>
      <c r="N3390" s="0" t="s">
        <v>74</v>
      </c>
      <c r="O3390" s="0" t="s">
        <v>67</v>
      </c>
      <c r="P3390" s="0" t="n">
        <f aca="false">IF(AND(OR(Dashboard!$B$5="All",D3390=Dashboard!$B$5),OR(Dashboard!$D$5="All",N3390=Dashboard!$D$5),OR(AND(C3390&lt;&gt;"",C3390&gt;=Dashboard!$F$5,C3390&lt;=Dashboard!$H$5),AND(C3390="",Dashboard!$F$5&lt;=1980,Dashboard!$H$5&gt;=2016))),1,0)</f>
        <v>1</v>
      </c>
      <c r="Q3390" s="0" t="n">
        <f aca="false">J3390*P3390+ROW()*0.00000001</f>
        <v>0.5900339</v>
      </c>
    </row>
    <row r="3391" customFormat="false" ht="15" hidden="false" customHeight="false" outlineLevel="0" collapsed="false">
      <c r="A3391" s="0" t="s">
        <v>2714</v>
      </c>
      <c r="B3391" s="0" t="s">
        <v>117</v>
      </c>
      <c r="C3391" s="0" t="n">
        <v>1998</v>
      </c>
      <c r="D3391" s="0" t="s">
        <v>34</v>
      </c>
      <c r="E3391" s="0" t="s">
        <v>220</v>
      </c>
      <c r="F3391" s="0" t="n">
        <v>0</v>
      </c>
      <c r="G3391" s="0" t="n">
        <v>0</v>
      </c>
      <c r="H3391" s="0" t="n">
        <v>0.55</v>
      </c>
      <c r="I3391" s="0" t="n">
        <v>0.04</v>
      </c>
      <c r="J3391" s="0" t="n">
        <v>0.59</v>
      </c>
      <c r="N3391" s="0" t="s">
        <v>74</v>
      </c>
      <c r="P3391" s="0" t="n">
        <f aca="false">IF(AND(OR(Dashboard!$B$5="All",D3391=Dashboard!$B$5),OR(Dashboard!$D$5="All",N3391=Dashboard!$D$5),OR(AND(C3391&lt;&gt;"",C3391&gt;=Dashboard!$F$5,C3391&lt;=Dashboard!$H$5),AND(C3391="",Dashboard!$F$5&lt;=1980,Dashboard!$H$5&gt;=2016))),1,0)</f>
        <v>1</v>
      </c>
      <c r="Q3391" s="0" t="n">
        <f aca="false">J3391*P3391+ROW()*0.00000001</f>
        <v>0.59003391</v>
      </c>
    </row>
    <row r="3392" customFormat="false" ht="15" hidden="false" customHeight="false" outlineLevel="0" collapsed="false">
      <c r="A3392" s="0" t="s">
        <v>744</v>
      </c>
      <c r="B3392" s="0" t="s">
        <v>76</v>
      </c>
      <c r="C3392" s="0" t="n">
        <v>2008</v>
      </c>
      <c r="D3392" s="0" t="s">
        <v>52</v>
      </c>
      <c r="E3392" s="0" t="s">
        <v>481</v>
      </c>
      <c r="F3392" s="0" t="n">
        <v>0.29</v>
      </c>
      <c r="G3392" s="0" t="n">
        <v>0.23</v>
      </c>
      <c r="H3392" s="0" t="n">
        <v>0</v>
      </c>
      <c r="I3392" s="0" t="n">
        <v>0.08</v>
      </c>
      <c r="J3392" s="0" t="n">
        <v>0.59</v>
      </c>
      <c r="L3392" s="0" t="n">
        <v>8</v>
      </c>
      <c r="M3392" s="0" t="s">
        <v>103</v>
      </c>
      <c r="N3392" s="0" t="s">
        <v>74</v>
      </c>
      <c r="P3392" s="0" t="n">
        <f aca="false">IF(AND(OR(Dashboard!$B$5="All",D3392=Dashboard!$B$5),OR(Dashboard!$D$5="All",N3392=Dashboard!$D$5),OR(AND(C3392&lt;&gt;"",C3392&gt;=Dashboard!$F$5,C3392&lt;=Dashboard!$H$5),AND(C3392="",Dashboard!$F$5&lt;=1980,Dashboard!$H$5&gt;=2016))),1,0)</f>
        <v>1</v>
      </c>
      <c r="Q3392" s="0" t="n">
        <f aca="false">J3392*P3392+ROW()*0.00000001</f>
        <v>0.59003392</v>
      </c>
    </row>
    <row r="3393" customFormat="false" ht="15" hidden="false" customHeight="false" outlineLevel="0" collapsed="false">
      <c r="A3393" s="0" t="s">
        <v>2306</v>
      </c>
      <c r="B3393" s="0" t="s">
        <v>70</v>
      </c>
      <c r="C3393" s="0" t="n">
        <v>2010</v>
      </c>
      <c r="D3393" s="0" t="s">
        <v>34</v>
      </c>
      <c r="E3393" s="0" t="s">
        <v>142</v>
      </c>
      <c r="F3393" s="0" t="n">
        <v>0.4</v>
      </c>
      <c r="G3393" s="0" t="n">
        <v>0.12</v>
      </c>
      <c r="H3393" s="0" t="n">
        <v>0</v>
      </c>
      <c r="I3393" s="0" t="n">
        <v>0.07</v>
      </c>
      <c r="J3393" s="0" t="n">
        <v>0.59</v>
      </c>
      <c r="K3393" s="0" t="n">
        <v>88</v>
      </c>
      <c r="L3393" s="0" t="n">
        <v>7.1</v>
      </c>
      <c r="M3393" s="0" t="s">
        <v>125</v>
      </c>
      <c r="N3393" s="0" t="s">
        <v>74</v>
      </c>
      <c r="O3393" s="0" t="s">
        <v>42</v>
      </c>
      <c r="P3393" s="0" t="n">
        <f aca="false">IF(AND(OR(Dashboard!$B$5="All",D3393=Dashboard!$B$5),OR(Dashboard!$D$5="All",N3393=Dashboard!$D$5),OR(AND(C3393&lt;&gt;"",C3393&gt;=Dashboard!$F$5,C3393&lt;=Dashboard!$H$5),AND(C3393="",Dashboard!$F$5&lt;=1980,Dashboard!$H$5&gt;=2016))),1,0)</f>
        <v>1</v>
      </c>
      <c r="Q3393" s="0" t="n">
        <f aca="false">J3393*P3393+ROW()*0.00000001</f>
        <v>0.59003393</v>
      </c>
    </row>
    <row r="3394" customFormat="false" ht="15" hidden="false" customHeight="false" outlineLevel="0" collapsed="false">
      <c r="A3394" s="0" t="s">
        <v>2715</v>
      </c>
      <c r="B3394" s="0" t="s">
        <v>70</v>
      </c>
      <c r="C3394" s="0" t="n">
        <v>2012</v>
      </c>
      <c r="D3394" s="0" t="s">
        <v>71</v>
      </c>
      <c r="E3394" s="0" t="s">
        <v>154</v>
      </c>
      <c r="F3394" s="0" t="n">
        <v>0</v>
      </c>
      <c r="G3394" s="0" t="n">
        <v>0</v>
      </c>
      <c r="H3394" s="0" t="n">
        <v>0.59</v>
      </c>
      <c r="I3394" s="0" t="n">
        <v>0</v>
      </c>
      <c r="J3394" s="0" t="n">
        <v>0.59</v>
      </c>
      <c r="K3394" s="0" t="n">
        <v>83</v>
      </c>
      <c r="L3394" s="0" t="n">
        <v>8.5</v>
      </c>
      <c r="M3394" s="0" t="s">
        <v>73</v>
      </c>
      <c r="N3394" s="0" t="s">
        <v>74</v>
      </c>
      <c r="O3394" s="0" t="s">
        <v>42</v>
      </c>
      <c r="P3394" s="0" t="n">
        <f aca="false">IF(AND(OR(Dashboard!$B$5="All",D3394=Dashboard!$B$5),OR(Dashboard!$D$5="All",N3394=Dashboard!$D$5),OR(AND(C3394&lt;&gt;"",C3394&gt;=Dashboard!$F$5,C3394&lt;=Dashboard!$H$5),AND(C3394="",Dashboard!$F$5&lt;=1980,Dashboard!$H$5&gt;=2016))),1,0)</f>
        <v>1</v>
      </c>
      <c r="Q3394" s="0" t="n">
        <f aca="false">J3394*P3394+ROW()*0.00000001</f>
        <v>0.59003394</v>
      </c>
    </row>
    <row r="3395" customFormat="false" ht="15" hidden="false" customHeight="false" outlineLevel="0" collapsed="false">
      <c r="A3395" s="0" t="s">
        <v>2716</v>
      </c>
      <c r="B3395" s="0" t="s">
        <v>159</v>
      </c>
      <c r="C3395" s="0" t="n">
        <v>1981</v>
      </c>
      <c r="D3395" s="0" t="s">
        <v>48</v>
      </c>
      <c r="E3395" s="0" t="s">
        <v>2468</v>
      </c>
      <c r="F3395" s="0" t="n">
        <v>0.55</v>
      </c>
      <c r="G3395" s="0" t="n">
        <v>0.03</v>
      </c>
      <c r="H3395" s="0" t="n">
        <v>0</v>
      </c>
      <c r="I3395" s="0" t="n">
        <v>0.01</v>
      </c>
      <c r="J3395" s="0" t="n">
        <v>0.59</v>
      </c>
      <c r="N3395" s="0" t="s">
        <v>161</v>
      </c>
      <c r="P3395" s="0" t="n">
        <f aca="false">IF(AND(OR(Dashboard!$B$5="All",D3395=Dashboard!$B$5),OR(Dashboard!$D$5="All",N3395=Dashboard!$D$5),OR(AND(C3395&lt;&gt;"",C3395&gt;=Dashboard!$F$5,C3395&lt;=Dashboard!$H$5),AND(C3395="",Dashboard!$F$5&lt;=1980,Dashboard!$H$5&gt;=2016))),1,0)</f>
        <v>1</v>
      </c>
      <c r="Q3395" s="0" t="n">
        <f aca="false">J3395*P3395+ROW()*0.00000001</f>
        <v>0.59003395</v>
      </c>
    </row>
    <row r="3396" customFormat="false" ht="15" hidden="false" customHeight="false" outlineLevel="0" collapsed="false">
      <c r="A3396" s="0" t="s">
        <v>2717</v>
      </c>
      <c r="B3396" s="0" t="s">
        <v>76</v>
      </c>
      <c r="C3396" s="0" t="n">
        <v>2002</v>
      </c>
      <c r="D3396" s="0" t="s">
        <v>34</v>
      </c>
      <c r="E3396" s="0" t="s">
        <v>142</v>
      </c>
      <c r="F3396" s="0" t="n">
        <v>0.21</v>
      </c>
      <c r="G3396" s="0" t="n">
        <v>0.17</v>
      </c>
      <c r="H3396" s="0" t="n">
        <v>0.16</v>
      </c>
      <c r="I3396" s="0" t="n">
        <v>0.06</v>
      </c>
      <c r="J3396" s="0" t="n">
        <v>0.59</v>
      </c>
      <c r="K3396" s="0" t="n">
        <v>73</v>
      </c>
      <c r="L3396" s="0" t="n">
        <v>5.6</v>
      </c>
      <c r="M3396" s="0" t="s">
        <v>36</v>
      </c>
      <c r="N3396" s="0" t="s">
        <v>74</v>
      </c>
      <c r="O3396" s="0" t="s">
        <v>37</v>
      </c>
      <c r="P3396" s="0" t="n">
        <f aca="false">IF(AND(OR(Dashboard!$B$5="All",D3396=Dashboard!$B$5),OR(Dashboard!$D$5="All",N3396=Dashboard!$D$5),OR(AND(C3396&lt;&gt;"",C3396&gt;=Dashboard!$F$5,C3396&lt;=Dashboard!$H$5),AND(C3396="",Dashboard!$F$5&lt;=1980,Dashboard!$H$5&gt;=2016))),1,0)</f>
        <v>1</v>
      </c>
      <c r="Q3396" s="0" t="n">
        <f aca="false">J3396*P3396+ROW()*0.00000001</f>
        <v>0.59003396</v>
      </c>
    </row>
    <row r="3397" customFormat="false" ht="15" hidden="false" customHeight="false" outlineLevel="0" collapsed="false">
      <c r="A3397" s="0" t="s">
        <v>1319</v>
      </c>
      <c r="B3397" s="0" t="s">
        <v>144</v>
      </c>
      <c r="C3397" s="0" t="n">
        <v>2004</v>
      </c>
      <c r="D3397" s="0" t="s">
        <v>34</v>
      </c>
      <c r="E3397" s="0" t="s">
        <v>142</v>
      </c>
      <c r="F3397" s="0" t="n">
        <v>0.44</v>
      </c>
      <c r="G3397" s="0" t="n">
        <v>0.13</v>
      </c>
      <c r="H3397" s="0" t="n">
        <v>0</v>
      </c>
      <c r="I3397" s="0" t="n">
        <v>0.02</v>
      </c>
      <c r="J3397" s="0" t="n">
        <v>0.59</v>
      </c>
      <c r="K3397" s="0" t="n">
        <v>90</v>
      </c>
      <c r="L3397" s="0" t="n">
        <v>8.5</v>
      </c>
      <c r="M3397" s="0" t="s">
        <v>36</v>
      </c>
      <c r="N3397" s="0" t="s">
        <v>66</v>
      </c>
      <c r="O3397" s="0" t="s">
        <v>42</v>
      </c>
      <c r="P3397" s="0" t="n">
        <f aca="false">IF(AND(OR(Dashboard!$B$5="All",D3397=Dashboard!$B$5),OR(Dashboard!$D$5="All",N3397=Dashboard!$D$5),OR(AND(C3397&lt;&gt;"",C3397&gt;=Dashboard!$F$5,C3397&lt;=Dashboard!$H$5),AND(C3397="",Dashboard!$F$5&lt;=1980,Dashboard!$H$5&gt;=2016))),1,0)</f>
        <v>1</v>
      </c>
      <c r="Q3397" s="0" t="n">
        <f aca="false">J3397*P3397+ROW()*0.00000001</f>
        <v>0.59003397</v>
      </c>
    </row>
    <row r="3398" customFormat="false" ht="15" hidden="false" customHeight="false" outlineLevel="0" collapsed="false">
      <c r="A3398" s="0" t="s">
        <v>247</v>
      </c>
      <c r="B3398" s="0" t="s">
        <v>186</v>
      </c>
      <c r="C3398" s="0" t="n">
        <v>2002</v>
      </c>
      <c r="D3398" s="0" t="s">
        <v>16</v>
      </c>
      <c r="E3398" s="0" t="s">
        <v>248</v>
      </c>
      <c r="F3398" s="0" t="n">
        <v>0.46</v>
      </c>
      <c r="G3398" s="0" t="n">
        <v>0.12</v>
      </c>
      <c r="H3398" s="0" t="n">
        <v>0</v>
      </c>
      <c r="I3398" s="0" t="n">
        <v>0.02</v>
      </c>
      <c r="J3398" s="0" t="n">
        <v>0.59</v>
      </c>
      <c r="K3398" s="0" t="n">
        <v>62</v>
      </c>
      <c r="L3398" s="0" t="n">
        <v>7.3</v>
      </c>
      <c r="M3398" s="0" t="s">
        <v>36</v>
      </c>
      <c r="N3398" s="0" t="s">
        <v>35</v>
      </c>
      <c r="O3398" s="0" t="s">
        <v>67</v>
      </c>
      <c r="P3398" s="0" t="n">
        <f aca="false">IF(AND(OR(Dashboard!$B$5="All",D3398=Dashboard!$B$5),OR(Dashboard!$D$5="All",N3398=Dashboard!$D$5),OR(AND(C3398&lt;&gt;"",C3398&gt;=Dashboard!$F$5,C3398&lt;=Dashboard!$H$5),AND(C3398="",Dashboard!$F$5&lt;=1980,Dashboard!$H$5&gt;=2016))),1,0)</f>
        <v>1</v>
      </c>
      <c r="Q3398" s="0" t="n">
        <f aca="false">J3398*P3398+ROW()*0.00000001</f>
        <v>0.59003398</v>
      </c>
    </row>
    <row r="3399" customFormat="false" ht="15" hidden="false" customHeight="false" outlineLevel="0" collapsed="false">
      <c r="A3399" s="0" t="s">
        <v>2718</v>
      </c>
      <c r="B3399" s="0" t="s">
        <v>159</v>
      </c>
      <c r="C3399" s="0" t="n">
        <v>1981</v>
      </c>
      <c r="D3399" s="0" t="s">
        <v>71</v>
      </c>
      <c r="E3399" s="0" t="s">
        <v>1209</v>
      </c>
      <c r="F3399" s="0" t="n">
        <v>0.55</v>
      </c>
      <c r="G3399" s="0" t="n">
        <v>0.03</v>
      </c>
      <c r="H3399" s="0" t="n">
        <v>0</v>
      </c>
      <c r="I3399" s="0" t="n">
        <v>0.01</v>
      </c>
      <c r="J3399" s="0" t="n">
        <v>0.59</v>
      </c>
      <c r="N3399" s="0" t="s">
        <v>161</v>
      </c>
      <c r="P3399" s="0" t="n">
        <f aca="false">IF(AND(OR(Dashboard!$B$5="All",D3399=Dashboard!$B$5),OR(Dashboard!$D$5="All",N3399=Dashboard!$D$5),OR(AND(C3399&lt;&gt;"",C3399&gt;=Dashboard!$F$5,C3399&lt;=Dashboard!$H$5),AND(C3399="",Dashboard!$F$5&lt;=1980,Dashboard!$H$5&gt;=2016))),1,0)</f>
        <v>1</v>
      </c>
      <c r="Q3399" s="0" t="n">
        <f aca="false">J3399*P3399+ROW()*0.00000001</f>
        <v>0.59003399</v>
      </c>
    </row>
    <row r="3400" customFormat="false" ht="15" hidden="false" customHeight="false" outlineLevel="0" collapsed="false">
      <c r="A3400" s="0" t="s">
        <v>2028</v>
      </c>
      <c r="B3400" s="0" t="s">
        <v>64</v>
      </c>
      <c r="C3400" s="0" t="n">
        <v>2008</v>
      </c>
      <c r="D3400" s="0" t="s">
        <v>34</v>
      </c>
      <c r="E3400" s="0" t="s">
        <v>154</v>
      </c>
      <c r="F3400" s="0" t="n">
        <v>0.15</v>
      </c>
      <c r="G3400" s="0" t="n">
        <v>0.38</v>
      </c>
      <c r="H3400" s="0" t="n">
        <v>0</v>
      </c>
      <c r="I3400" s="0" t="n">
        <v>0.07</v>
      </c>
      <c r="J3400" s="0" t="n">
        <v>0.59</v>
      </c>
      <c r="N3400" s="0" t="s">
        <v>66</v>
      </c>
      <c r="P3400" s="0" t="n">
        <f aca="false">IF(AND(OR(Dashboard!$B$5="All",D3400=Dashboard!$B$5),OR(Dashboard!$D$5="All",N3400=Dashboard!$D$5),OR(AND(C3400&lt;&gt;"",C3400&gt;=Dashboard!$F$5,C3400&lt;=Dashboard!$H$5),AND(C3400="",Dashboard!$F$5&lt;=1980,Dashboard!$H$5&gt;=2016))),1,0)</f>
        <v>1</v>
      </c>
      <c r="Q3400" s="0" t="n">
        <f aca="false">J3400*P3400+ROW()*0.00000001</f>
        <v>0.590034</v>
      </c>
    </row>
    <row r="3401" customFormat="false" ht="15" hidden="false" customHeight="false" outlineLevel="0" collapsed="false">
      <c r="A3401" s="0" t="s">
        <v>2719</v>
      </c>
      <c r="B3401" s="0" t="s">
        <v>50</v>
      </c>
      <c r="C3401" s="0" t="n">
        <v>2005</v>
      </c>
      <c r="D3401" s="0" t="s">
        <v>48</v>
      </c>
      <c r="E3401" s="0" t="s">
        <v>35</v>
      </c>
      <c r="F3401" s="0" t="n">
        <v>0.25</v>
      </c>
      <c r="G3401" s="0" t="n">
        <v>0</v>
      </c>
      <c r="H3401" s="0" t="n">
        <v>0.31</v>
      </c>
      <c r="I3401" s="0" t="n">
        <v>0.02</v>
      </c>
      <c r="J3401" s="0" t="n">
        <v>0.59</v>
      </c>
      <c r="N3401" s="0" t="s">
        <v>35</v>
      </c>
      <c r="P3401" s="0" t="n">
        <f aca="false">IF(AND(OR(Dashboard!$B$5="All",D3401=Dashboard!$B$5),OR(Dashboard!$D$5="All",N3401=Dashboard!$D$5),OR(AND(C3401&lt;&gt;"",C3401&gt;=Dashboard!$F$5,C3401&lt;=Dashboard!$H$5),AND(C3401="",Dashboard!$F$5&lt;=1980,Dashboard!$H$5&gt;=2016))),1,0)</f>
        <v>1</v>
      </c>
      <c r="Q3401" s="0" t="n">
        <f aca="false">J3401*P3401+ROW()*0.00000001</f>
        <v>0.59003401</v>
      </c>
    </row>
    <row r="3402" customFormat="false" ht="15" hidden="false" customHeight="false" outlineLevel="0" collapsed="false">
      <c r="A3402" s="0" t="s">
        <v>1469</v>
      </c>
      <c r="B3402" s="0" t="s">
        <v>172</v>
      </c>
      <c r="C3402" s="0" t="n">
        <v>2015</v>
      </c>
      <c r="D3402" s="0" t="s">
        <v>34</v>
      </c>
      <c r="E3402" s="0" t="s">
        <v>72</v>
      </c>
      <c r="F3402" s="0" t="n">
        <v>0.32</v>
      </c>
      <c r="G3402" s="0" t="n">
        <v>0.22</v>
      </c>
      <c r="H3402" s="0" t="n">
        <v>0</v>
      </c>
      <c r="I3402" s="0" t="n">
        <v>0.05</v>
      </c>
      <c r="J3402" s="0" t="n">
        <v>0.59</v>
      </c>
      <c r="K3402" s="0" t="n">
        <v>72</v>
      </c>
      <c r="L3402" s="0" t="n">
        <v>5.7</v>
      </c>
      <c r="M3402" s="0" t="s">
        <v>103</v>
      </c>
      <c r="N3402" s="0" t="s">
        <v>66</v>
      </c>
      <c r="O3402" s="0" t="s">
        <v>37</v>
      </c>
      <c r="P3402" s="0" t="n">
        <f aca="false">IF(AND(OR(Dashboard!$B$5="All",D3402=Dashboard!$B$5),OR(Dashboard!$D$5="All",N3402=Dashboard!$D$5),OR(AND(C3402&lt;&gt;"",C3402&gt;=Dashboard!$F$5,C3402&lt;=Dashboard!$H$5),AND(C3402="",Dashboard!$F$5&lt;=1980,Dashboard!$H$5&gt;=2016))),1,0)</f>
        <v>1</v>
      </c>
      <c r="Q3402" s="0" t="n">
        <f aca="false">J3402*P3402+ROW()*0.00000001</f>
        <v>0.59003402</v>
      </c>
    </row>
    <row r="3403" customFormat="false" ht="15" hidden="false" customHeight="false" outlineLevel="0" collapsed="false">
      <c r="A3403" s="0" t="s">
        <v>2720</v>
      </c>
      <c r="B3403" s="0" t="s">
        <v>108</v>
      </c>
      <c r="C3403" s="0" t="n">
        <v>1997</v>
      </c>
      <c r="D3403" s="0" t="s">
        <v>41</v>
      </c>
      <c r="E3403" s="0" t="s">
        <v>449</v>
      </c>
      <c r="F3403" s="0" t="n">
        <v>0.47</v>
      </c>
      <c r="G3403" s="0" t="n">
        <v>0.11</v>
      </c>
      <c r="H3403" s="0" t="n">
        <v>0</v>
      </c>
      <c r="I3403" s="0" t="n">
        <v>0.01</v>
      </c>
      <c r="J3403" s="0" t="n">
        <v>0.59</v>
      </c>
      <c r="N3403" s="0" t="s">
        <v>35</v>
      </c>
      <c r="P3403" s="0" t="n">
        <f aca="false">IF(AND(OR(Dashboard!$B$5="All",D3403=Dashboard!$B$5),OR(Dashboard!$D$5="All",N3403=Dashboard!$D$5),OR(AND(C3403&lt;&gt;"",C3403&gt;=Dashboard!$F$5,C3403&lt;=Dashboard!$H$5),AND(C3403="",Dashboard!$F$5&lt;=1980,Dashboard!$H$5&gt;=2016))),1,0)</f>
        <v>1</v>
      </c>
      <c r="Q3403" s="0" t="n">
        <f aca="false">J3403*P3403+ROW()*0.00000001</f>
        <v>0.59003403</v>
      </c>
    </row>
    <row r="3404" customFormat="false" ht="15" hidden="false" customHeight="false" outlineLevel="0" collapsed="false">
      <c r="A3404" s="0" t="s">
        <v>1671</v>
      </c>
      <c r="B3404" s="0" t="s">
        <v>108</v>
      </c>
      <c r="C3404" s="0" t="n">
        <v>1999</v>
      </c>
      <c r="D3404" s="0" t="s">
        <v>34</v>
      </c>
      <c r="E3404" s="0" t="s">
        <v>649</v>
      </c>
      <c r="F3404" s="0" t="n">
        <v>0.47</v>
      </c>
      <c r="G3404" s="0" t="n">
        <v>0.11</v>
      </c>
      <c r="H3404" s="0" t="n">
        <v>0</v>
      </c>
      <c r="I3404" s="0" t="n">
        <v>0.01</v>
      </c>
      <c r="J3404" s="0" t="n">
        <v>0.59</v>
      </c>
      <c r="N3404" s="0" t="s">
        <v>35</v>
      </c>
      <c r="P3404" s="0" t="n">
        <f aca="false">IF(AND(OR(Dashboard!$B$5="All",D3404=Dashboard!$B$5),OR(Dashboard!$D$5="All",N3404=Dashboard!$D$5),OR(AND(C3404&lt;&gt;"",C3404&gt;=Dashboard!$F$5,C3404&lt;=Dashboard!$H$5),AND(C3404="",Dashboard!$F$5&lt;=1980,Dashboard!$H$5&gt;=2016))),1,0)</f>
        <v>1</v>
      </c>
      <c r="Q3404" s="0" t="n">
        <f aca="false">J3404*P3404+ROW()*0.00000001</f>
        <v>0.59003404</v>
      </c>
    </row>
    <row r="3405" customFormat="false" ht="15" hidden="false" customHeight="false" outlineLevel="0" collapsed="false">
      <c r="A3405" s="0" t="s">
        <v>430</v>
      </c>
      <c r="B3405" s="0" t="s">
        <v>152</v>
      </c>
      <c r="C3405" s="0" t="n">
        <v>2011</v>
      </c>
      <c r="D3405" s="0" t="s">
        <v>71</v>
      </c>
      <c r="E3405" s="0" t="s">
        <v>124</v>
      </c>
      <c r="F3405" s="0" t="n">
        <v>0.15</v>
      </c>
      <c r="G3405" s="0" t="n">
        <v>0.34</v>
      </c>
      <c r="H3405" s="0" t="n">
        <v>0</v>
      </c>
      <c r="I3405" s="0" t="n">
        <v>0.1</v>
      </c>
      <c r="J3405" s="0" t="n">
        <v>0.59</v>
      </c>
      <c r="K3405" s="0" t="n">
        <v>88</v>
      </c>
      <c r="L3405" s="0" t="n">
        <v>8.2</v>
      </c>
      <c r="M3405" s="0" t="s">
        <v>73</v>
      </c>
      <c r="N3405" s="0" t="s">
        <v>152</v>
      </c>
      <c r="O3405" s="0" t="s">
        <v>42</v>
      </c>
      <c r="P3405" s="0" t="n">
        <f aca="false">IF(AND(OR(Dashboard!$B$5="All",D3405=Dashboard!$B$5),OR(Dashboard!$D$5="All",N3405=Dashboard!$D$5),OR(AND(C3405&lt;&gt;"",C3405&gt;=Dashboard!$F$5,C3405&lt;=Dashboard!$H$5),AND(C3405="",Dashboard!$F$5&lt;=1980,Dashboard!$H$5&gt;=2016))),1,0)</f>
        <v>1</v>
      </c>
      <c r="Q3405" s="0" t="n">
        <f aca="false">J3405*P3405+ROW()*0.00000001</f>
        <v>0.59003405</v>
      </c>
    </row>
    <row r="3406" customFormat="false" ht="15" hidden="false" customHeight="false" outlineLevel="0" collapsed="false">
      <c r="A3406" s="0" t="s">
        <v>2721</v>
      </c>
      <c r="B3406" s="0" t="s">
        <v>50</v>
      </c>
      <c r="C3406" s="0" t="n">
        <v>2007</v>
      </c>
      <c r="D3406" s="0" t="s">
        <v>52</v>
      </c>
      <c r="E3406" s="0" t="s">
        <v>195</v>
      </c>
      <c r="F3406" s="0" t="n">
        <v>0.54</v>
      </c>
      <c r="G3406" s="0" t="n">
        <v>0</v>
      </c>
      <c r="H3406" s="0" t="n">
        <v>0</v>
      </c>
      <c r="I3406" s="0" t="n">
        <v>0.04</v>
      </c>
      <c r="J3406" s="0" t="n">
        <v>0.59</v>
      </c>
      <c r="N3406" s="0" t="s">
        <v>35</v>
      </c>
      <c r="P3406" s="0" t="n">
        <f aca="false">IF(AND(OR(Dashboard!$B$5="All",D3406=Dashboard!$B$5),OR(Dashboard!$D$5="All",N3406=Dashboard!$D$5),OR(AND(C3406&lt;&gt;"",C3406&gt;=Dashboard!$F$5,C3406&lt;=Dashboard!$H$5),AND(C3406="",Dashboard!$F$5&lt;=1980,Dashboard!$H$5&gt;=2016))),1,0)</f>
        <v>1</v>
      </c>
      <c r="Q3406" s="0" t="n">
        <f aca="false">J3406*P3406+ROW()*0.00000001</f>
        <v>0.59003406</v>
      </c>
    </row>
    <row r="3407" customFormat="false" ht="15" hidden="false" customHeight="false" outlineLevel="0" collapsed="false">
      <c r="A3407" s="0" t="s">
        <v>2722</v>
      </c>
      <c r="B3407" s="0" t="s">
        <v>144</v>
      </c>
      <c r="C3407" s="0" t="n">
        <v>2003</v>
      </c>
      <c r="D3407" s="0" t="s">
        <v>34</v>
      </c>
      <c r="E3407" s="0" t="s">
        <v>65</v>
      </c>
      <c r="F3407" s="0" t="n">
        <v>0.36</v>
      </c>
      <c r="G3407" s="0" t="n">
        <v>0.08</v>
      </c>
      <c r="H3407" s="0" t="n">
        <v>0.14</v>
      </c>
      <c r="I3407" s="0" t="n">
        <v>0.02</v>
      </c>
      <c r="J3407" s="0" t="n">
        <v>0.59</v>
      </c>
      <c r="K3407" s="0" t="n">
        <v>73</v>
      </c>
      <c r="L3407" s="0" t="n">
        <v>7.8</v>
      </c>
      <c r="M3407" s="0" t="s">
        <v>73</v>
      </c>
      <c r="N3407" s="0" t="s">
        <v>66</v>
      </c>
      <c r="O3407" s="0" t="s">
        <v>37</v>
      </c>
      <c r="P3407" s="0" t="n">
        <f aca="false">IF(AND(OR(Dashboard!$B$5="All",D3407=Dashboard!$B$5),OR(Dashboard!$D$5="All",N3407=Dashboard!$D$5),OR(AND(C3407&lt;&gt;"",C3407&gt;=Dashboard!$F$5,C3407&lt;=Dashboard!$H$5),AND(C3407="",Dashboard!$F$5&lt;=1980,Dashboard!$H$5&gt;=2016))),1,0)</f>
        <v>1</v>
      </c>
      <c r="Q3407" s="0" t="n">
        <f aca="false">J3407*P3407+ROW()*0.00000001</f>
        <v>0.59003407</v>
      </c>
    </row>
    <row r="3408" customFormat="false" ht="15" hidden="false" customHeight="false" outlineLevel="0" collapsed="false">
      <c r="A3408" s="0" t="s">
        <v>2723</v>
      </c>
      <c r="B3408" s="0" t="s">
        <v>76</v>
      </c>
      <c r="C3408" s="0" t="n">
        <v>2004</v>
      </c>
      <c r="D3408" s="0" t="s">
        <v>46</v>
      </c>
      <c r="E3408" s="0" t="s">
        <v>328</v>
      </c>
      <c r="F3408" s="0" t="n">
        <v>0</v>
      </c>
      <c r="G3408" s="0" t="n">
        <v>0</v>
      </c>
      <c r="H3408" s="0" t="n">
        <v>0.59</v>
      </c>
      <c r="I3408" s="0" t="n">
        <v>0</v>
      </c>
      <c r="J3408" s="0" t="n">
        <v>0.59</v>
      </c>
      <c r="N3408" s="0" t="s">
        <v>74</v>
      </c>
      <c r="P3408" s="0" t="n">
        <f aca="false">IF(AND(OR(Dashboard!$B$5="All",D3408=Dashboard!$B$5),OR(Dashboard!$D$5="All",N3408=Dashboard!$D$5),OR(AND(C3408&lt;&gt;"",C3408&gt;=Dashboard!$F$5,C3408&lt;=Dashboard!$H$5),AND(C3408="",Dashboard!$F$5&lt;=1980,Dashboard!$H$5&gt;=2016))),1,0)</f>
        <v>1</v>
      </c>
      <c r="Q3408" s="0" t="n">
        <f aca="false">J3408*P3408+ROW()*0.00000001</f>
        <v>0.59003408</v>
      </c>
    </row>
    <row r="3409" customFormat="false" ht="15" hidden="false" customHeight="false" outlineLevel="0" collapsed="false">
      <c r="A3409" s="0" t="s">
        <v>2724</v>
      </c>
      <c r="B3409" s="0" t="s">
        <v>76</v>
      </c>
      <c r="C3409" s="0" t="n">
        <v>2010</v>
      </c>
      <c r="D3409" s="0" t="s">
        <v>71</v>
      </c>
      <c r="E3409" s="0" t="s">
        <v>220</v>
      </c>
      <c r="F3409" s="0" t="n">
        <v>0.13</v>
      </c>
      <c r="G3409" s="0" t="n">
        <v>0.22</v>
      </c>
      <c r="H3409" s="0" t="n">
        <v>0.01</v>
      </c>
      <c r="I3409" s="0" t="n">
        <v>0.23</v>
      </c>
      <c r="J3409" s="0" t="n">
        <v>0.59</v>
      </c>
      <c r="K3409" s="0" t="n">
        <v>77</v>
      </c>
      <c r="L3409" s="0" t="n">
        <v>6.8</v>
      </c>
      <c r="M3409" s="0" t="s">
        <v>73</v>
      </c>
      <c r="N3409" s="0" t="s">
        <v>74</v>
      </c>
      <c r="O3409" s="0" t="s">
        <v>37</v>
      </c>
      <c r="P3409" s="0" t="n">
        <f aca="false">IF(AND(OR(Dashboard!$B$5="All",D3409=Dashboard!$B$5),OR(Dashboard!$D$5="All",N3409=Dashboard!$D$5),OR(AND(C3409&lt;&gt;"",C3409&gt;=Dashboard!$F$5,C3409&lt;=Dashboard!$H$5),AND(C3409="",Dashboard!$F$5&lt;=1980,Dashboard!$H$5&gt;=2016))),1,0)</f>
        <v>1</v>
      </c>
      <c r="Q3409" s="0" t="n">
        <f aca="false">J3409*P3409+ROW()*0.00000001</f>
        <v>0.59003409</v>
      </c>
    </row>
    <row r="3410" customFormat="false" ht="15" hidden="false" customHeight="false" outlineLevel="0" collapsed="false">
      <c r="A3410" s="0" t="s">
        <v>2725</v>
      </c>
      <c r="B3410" s="0" t="s">
        <v>33</v>
      </c>
      <c r="C3410" s="0" t="n">
        <v>2010</v>
      </c>
      <c r="D3410" s="0" t="s">
        <v>52</v>
      </c>
      <c r="E3410" s="0" t="s">
        <v>487</v>
      </c>
      <c r="F3410" s="0" t="n">
        <v>0.38</v>
      </c>
      <c r="G3410" s="0" t="n">
        <v>0.17</v>
      </c>
      <c r="H3410" s="0" t="n">
        <v>0</v>
      </c>
      <c r="I3410" s="0" t="n">
        <v>0.05</v>
      </c>
      <c r="J3410" s="0" t="n">
        <v>0.59</v>
      </c>
      <c r="M3410" s="0" t="s">
        <v>36</v>
      </c>
      <c r="N3410" s="0" t="s">
        <v>35</v>
      </c>
      <c r="P3410" s="0" t="n">
        <f aca="false">IF(AND(OR(Dashboard!$B$5="All",D3410=Dashboard!$B$5),OR(Dashboard!$D$5="All",N3410=Dashboard!$D$5),OR(AND(C3410&lt;&gt;"",C3410&gt;=Dashboard!$F$5,C3410&lt;=Dashboard!$H$5),AND(C3410="",Dashboard!$F$5&lt;=1980,Dashboard!$H$5&gt;=2016))),1,0)</f>
        <v>1</v>
      </c>
      <c r="Q3410" s="0" t="n">
        <f aca="false">J3410*P3410+ROW()*0.00000001</f>
        <v>0.5900341</v>
      </c>
    </row>
    <row r="3411" customFormat="false" ht="15" hidden="false" customHeight="false" outlineLevel="0" collapsed="false">
      <c r="A3411" s="0" t="s">
        <v>2346</v>
      </c>
      <c r="B3411" s="0" t="s">
        <v>64</v>
      </c>
      <c r="C3411" s="0" t="n">
        <v>2010</v>
      </c>
      <c r="D3411" s="0" t="s">
        <v>41</v>
      </c>
      <c r="E3411" s="0" t="s">
        <v>91</v>
      </c>
      <c r="F3411" s="0" t="n">
        <v>0.25</v>
      </c>
      <c r="G3411" s="0" t="n">
        <v>0.27</v>
      </c>
      <c r="H3411" s="0" t="n">
        <v>0</v>
      </c>
      <c r="I3411" s="0" t="n">
        <v>0.06</v>
      </c>
      <c r="J3411" s="0" t="n">
        <v>0.59</v>
      </c>
      <c r="K3411" s="0" t="n">
        <v>82</v>
      </c>
      <c r="L3411" s="0" t="n">
        <v>8.3</v>
      </c>
      <c r="M3411" s="0" t="s">
        <v>125</v>
      </c>
      <c r="N3411" s="0" t="s">
        <v>66</v>
      </c>
      <c r="O3411" s="0" t="s">
        <v>42</v>
      </c>
      <c r="P3411" s="0" t="n">
        <f aca="false">IF(AND(OR(Dashboard!$B$5="All",D3411=Dashboard!$B$5),OR(Dashboard!$D$5="All",N3411=Dashboard!$D$5),OR(AND(C3411&lt;&gt;"",C3411&gt;=Dashboard!$F$5,C3411&lt;=Dashboard!$H$5),AND(C3411="",Dashboard!$F$5&lt;=1980,Dashboard!$H$5&gt;=2016))),1,0)</f>
        <v>1</v>
      </c>
      <c r="Q3411" s="0" t="n">
        <f aca="false">J3411*P3411+ROW()*0.00000001</f>
        <v>0.59003411</v>
      </c>
    </row>
    <row r="3412" customFormat="false" ht="15" hidden="false" customHeight="false" outlineLevel="0" collapsed="false">
      <c r="A3412" s="0" t="s">
        <v>2726</v>
      </c>
      <c r="B3412" s="0" t="s">
        <v>117</v>
      </c>
      <c r="C3412" s="0" t="n">
        <v>1999</v>
      </c>
      <c r="D3412" s="0" t="s">
        <v>71</v>
      </c>
      <c r="E3412" s="0" t="s">
        <v>89</v>
      </c>
      <c r="F3412" s="0" t="n">
        <v>0.33</v>
      </c>
      <c r="G3412" s="0" t="n">
        <v>0.22</v>
      </c>
      <c r="H3412" s="0" t="n">
        <v>0</v>
      </c>
      <c r="I3412" s="0" t="n">
        <v>0.04</v>
      </c>
      <c r="J3412" s="0" t="n">
        <v>0.59</v>
      </c>
      <c r="N3412" s="0" t="s">
        <v>74</v>
      </c>
      <c r="P3412" s="0" t="n">
        <f aca="false">IF(AND(OR(Dashboard!$B$5="All",D3412=Dashboard!$B$5),OR(Dashboard!$D$5="All",N3412=Dashboard!$D$5),OR(AND(C3412&lt;&gt;"",C3412&gt;=Dashboard!$F$5,C3412&lt;=Dashboard!$H$5),AND(C3412="",Dashboard!$F$5&lt;=1980,Dashboard!$H$5&gt;=2016))),1,0)</f>
        <v>1</v>
      </c>
      <c r="Q3412" s="0" t="n">
        <f aca="false">J3412*P3412+ROW()*0.00000001</f>
        <v>0.59003412</v>
      </c>
    </row>
    <row r="3413" customFormat="false" ht="15" hidden="false" customHeight="false" outlineLevel="0" collapsed="false">
      <c r="A3413" s="0" t="s">
        <v>2727</v>
      </c>
      <c r="B3413" s="0" t="s">
        <v>70</v>
      </c>
      <c r="C3413" s="0" t="n">
        <v>2010</v>
      </c>
      <c r="D3413" s="0" t="s">
        <v>56</v>
      </c>
      <c r="E3413" s="0" t="s">
        <v>157</v>
      </c>
      <c r="F3413" s="0" t="n">
        <v>0.17</v>
      </c>
      <c r="G3413" s="0" t="n">
        <v>0.27</v>
      </c>
      <c r="H3413" s="0" t="n">
        <v>0.05</v>
      </c>
      <c r="I3413" s="0" t="n">
        <v>0.1</v>
      </c>
      <c r="J3413" s="0" t="n">
        <v>0.59</v>
      </c>
      <c r="N3413" s="0" t="s">
        <v>74</v>
      </c>
      <c r="P3413" s="0" t="n">
        <f aca="false">IF(AND(OR(Dashboard!$B$5="All",D3413=Dashboard!$B$5),OR(Dashboard!$D$5="All",N3413=Dashboard!$D$5),OR(AND(C3413&lt;&gt;"",C3413&gt;=Dashboard!$F$5,C3413&lt;=Dashboard!$H$5),AND(C3413="",Dashboard!$F$5&lt;=1980,Dashboard!$H$5&gt;=2016))),1,0)</f>
        <v>1</v>
      </c>
      <c r="Q3413" s="0" t="n">
        <f aca="false">J3413*P3413+ROW()*0.00000001</f>
        <v>0.59003413</v>
      </c>
    </row>
    <row r="3414" customFormat="false" ht="15" hidden="false" customHeight="false" outlineLevel="0" collapsed="false">
      <c r="A3414" s="0" t="s">
        <v>285</v>
      </c>
      <c r="B3414" s="0" t="s">
        <v>64</v>
      </c>
      <c r="D3414" s="0" t="s">
        <v>34</v>
      </c>
      <c r="E3414" s="0" t="s">
        <v>142</v>
      </c>
      <c r="F3414" s="0" t="n">
        <v>0.54</v>
      </c>
      <c r="G3414" s="0" t="n">
        <v>0</v>
      </c>
      <c r="H3414" s="0" t="n">
        <v>0.01</v>
      </c>
      <c r="I3414" s="0" t="n">
        <v>0.03</v>
      </c>
      <c r="J3414" s="0" t="n">
        <v>0.59</v>
      </c>
      <c r="K3414" s="0" t="n">
        <v>74</v>
      </c>
      <c r="L3414" s="0" t="n">
        <v>4.9</v>
      </c>
      <c r="M3414" s="0" t="s">
        <v>36</v>
      </c>
      <c r="N3414" s="0" t="s">
        <v>66</v>
      </c>
      <c r="O3414" s="0" t="s">
        <v>37</v>
      </c>
      <c r="P3414" s="0" t="n">
        <f aca="false">IF(AND(OR(Dashboard!$B$5="All",D3414=Dashboard!$B$5),OR(Dashboard!$D$5="All",N3414=Dashboard!$D$5),OR(AND(C3414&lt;&gt;"",C3414&gt;=Dashboard!$F$5,C3414&lt;=Dashboard!$H$5),AND(C3414="",Dashboard!$F$5&lt;=1980,Dashboard!$H$5&gt;=2016))),1,0)</f>
        <v>1</v>
      </c>
      <c r="Q3414" s="0" t="n">
        <f aca="false">J3414*P3414+ROW()*0.00000001</f>
        <v>0.59003414</v>
      </c>
    </row>
    <row r="3415" customFormat="false" ht="15" hidden="false" customHeight="false" outlineLevel="0" collapsed="false">
      <c r="A3415" s="0" t="s">
        <v>2728</v>
      </c>
      <c r="B3415" s="0" t="s">
        <v>50</v>
      </c>
      <c r="C3415" s="0" t="n">
        <v>2004</v>
      </c>
      <c r="D3415" s="0" t="s">
        <v>41</v>
      </c>
      <c r="E3415" s="0" t="s">
        <v>124</v>
      </c>
      <c r="F3415" s="0" t="n">
        <v>0.31</v>
      </c>
      <c r="G3415" s="0" t="n">
        <v>0.22</v>
      </c>
      <c r="H3415" s="0" t="n">
        <v>0</v>
      </c>
      <c r="I3415" s="0" t="n">
        <v>0.06</v>
      </c>
      <c r="J3415" s="0" t="n">
        <v>0.59</v>
      </c>
      <c r="K3415" s="0" t="n">
        <v>60</v>
      </c>
      <c r="L3415" s="0" t="n">
        <v>7.5</v>
      </c>
      <c r="M3415" s="0" t="s">
        <v>36</v>
      </c>
      <c r="N3415" s="0" t="s">
        <v>35</v>
      </c>
      <c r="O3415" s="0" t="s">
        <v>53</v>
      </c>
      <c r="P3415" s="0" t="n">
        <f aca="false">IF(AND(OR(Dashboard!$B$5="All",D3415=Dashboard!$B$5),OR(Dashboard!$D$5="All",N3415=Dashboard!$D$5),OR(AND(C3415&lt;&gt;"",C3415&gt;=Dashboard!$F$5,C3415&lt;=Dashboard!$H$5),AND(C3415="",Dashboard!$F$5&lt;=1980,Dashboard!$H$5&gt;=2016))),1,0)</f>
        <v>1</v>
      </c>
      <c r="Q3415" s="0" t="n">
        <f aca="false">J3415*P3415+ROW()*0.00000001</f>
        <v>0.59003415</v>
      </c>
    </row>
    <row r="3416" customFormat="false" ht="15" hidden="false" customHeight="false" outlineLevel="0" collapsed="false">
      <c r="A3416" s="0" t="s">
        <v>2729</v>
      </c>
      <c r="B3416" s="0" t="s">
        <v>76</v>
      </c>
      <c r="C3416" s="0" t="n">
        <v>2004</v>
      </c>
      <c r="D3416" s="0" t="s">
        <v>16</v>
      </c>
      <c r="E3416" s="0" t="s">
        <v>211</v>
      </c>
      <c r="F3416" s="0" t="n">
        <v>0.29</v>
      </c>
      <c r="G3416" s="0" t="n">
        <v>0.22</v>
      </c>
      <c r="H3416" s="0" t="n">
        <v>0</v>
      </c>
      <c r="I3416" s="0" t="n">
        <v>0.08</v>
      </c>
      <c r="J3416" s="0" t="n">
        <v>0.59</v>
      </c>
      <c r="K3416" s="0" t="n">
        <v>81</v>
      </c>
      <c r="L3416" s="0" t="n">
        <v>9</v>
      </c>
      <c r="M3416" s="0" t="s">
        <v>36</v>
      </c>
      <c r="N3416" s="0" t="s">
        <v>74</v>
      </c>
      <c r="O3416" s="0" t="s">
        <v>42</v>
      </c>
      <c r="P3416" s="0" t="n">
        <f aca="false">IF(AND(OR(Dashboard!$B$5="All",D3416=Dashboard!$B$5),OR(Dashboard!$D$5="All",N3416=Dashboard!$D$5),OR(AND(C3416&lt;&gt;"",C3416&gt;=Dashboard!$F$5,C3416&lt;=Dashboard!$H$5),AND(C3416="",Dashboard!$F$5&lt;=1980,Dashboard!$H$5&gt;=2016))),1,0)</f>
        <v>1</v>
      </c>
      <c r="Q3416" s="0" t="n">
        <f aca="false">J3416*P3416+ROW()*0.00000001</f>
        <v>0.59003416</v>
      </c>
    </row>
    <row r="3417" customFormat="false" ht="15" hidden="false" customHeight="false" outlineLevel="0" collapsed="false">
      <c r="A3417" s="0" t="s">
        <v>1390</v>
      </c>
      <c r="B3417" s="0" t="s">
        <v>70</v>
      </c>
      <c r="C3417" s="0" t="n">
        <v>2014</v>
      </c>
      <c r="D3417" s="0" t="s">
        <v>71</v>
      </c>
      <c r="E3417" s="0" t="s">
        <v>220</v>
      </c>
      <c r="F3417" s="0" t="n">
        <v>0.14</v>
      </c>
      <c r="G3417" s="0" t="n">
        <v>0.12</v>
      </c>
      <c r="H3417" s="0" t="n">
        <v>0.27</v>
      </c>
      <c r="I3417" s="0" t="n">
        <v>0.05</v>
      </c>
      <c r="J3417" s="0" t="n">
        <v>0.59</v>
      </c>
      <c r="K3417" s="0" t="n">
        <v>66</v>
      </c>
      <c r="L3417" s="0" t="n">
        <v>5.9</v>
      </c>
      <c r="M3417" s="0" t="s">
        <v>73</v>
      </c>
      <c r="N3417" s="0" t="s">
        <v>74</v>
      </c>
      <c r="O3417" s="0" t="s">
        <v>67</v>
      </c>
      <c r="P3417" s="0" t="n">
        <f aca="false">IF(AND(OR(Dashboard!$B$5="All",D3417=Dashboard!$B$5),OR(Dashboard!$D$5="All",N3417=Dashboard!$D$5),OR(AND(C3417&lt;&gt;"",C3417&gt;=Dashboard!$F$5,C3417&lt;=Dashboard!$H$5),AND(C3417="",Dashboard!$F$5&lt;=1980,Dashboard!$H$5&gt;=2016))),1,0)</f>
        <v>1</v>
      </c>
      <c r="Q3417" s="0" t="n">
        <f aca="false">J3417*P3417+ROW()*0.00000001</f>
        <v>0.59003417</v>
      </c>
    </row>
    <row r="3418" customFormat="false" ht="15" hidden="false" customHeight="false" outlineLevel="0" collapsed="false">
      <c r="A3418" s="0" t="s">
        <v>2730</v>
      </c>
      <c r="B3418" s="0" t="s">
        <v>85</v>
      </c>
      <c r="C3418" s="0" t="n">
        <v>2003</v>
      </c>
      <c r="D3418" s="0" t="s">
        <v>58</v>
      </c>
      <c r="E3418" s="0" t="s">
        <v>124</v>
      </c>
      <c r="F3418" s="0" t="n">
        <v>0.34</v>
      </c>
      <c r="G3418" s="0" t="n">
        <v>0.13</v>
      </c>
      <c r="H3418" s="0" t="n">
        <v>0.11</v>
      </c>
      <c r="I3418" s="0" t="n">
        <v>0.01</v>
      </c>
      <c r="J3418" s="0" t="n">
        <v>0.59</v>
      </c>
      <c r="K3418" s="0" t="n">
        <v>81</v>
      </c>
      <c r="L3418" s="0" t="n">
        <v>9.6</v>
      </c>
      <c r="M3418" s="0" t="s">
        <v>36</v>
      </c>
      <c r="N3418" s="0" t="s">
        <v>35</v>
      </c>
      <c r="O3418" s="0" t="s">
        <v>42</v>
      </c>
      <c r="P3418" s="0" t="n">
        <f aca="false">IF(AND(OR(Dashboard!$B$5="All",D3418=Dashboard!$B$5),OR(Dashboard!$D$5="All",N3418=Dashboard!$D$5),OR(AND(C3418&lt;&gt;"",C3418&gt;=Dashboard!$F$5,C3418&lt;=Dashboard!$H$5),AND(C3418="",Dashboard!$F$5&lt;=1980,Dashboard!$H$5&gt;=2016))),1,0)</f>
        <v>1</v>
      </c>
      <c r="Q3418" s="0" t="n">
        <f aca="false">J3418*P3418+ROW()*0.00000001</f>
        <v>0.59003418</v>
      </c>
    </row>
    <row r="3419" customFormat="false" ht="15" hidden="false" customHeight="false" outlineLevel="0" collapsed="false">
      <c r="A3419" s="0" t="s">
        <v>2731</v>
      </c>
      <c r="B3419" s="0" t="s">
        <v>76</v>
      </c>
      <c r="C3419" s="0" t="n">
        <v>2003</v>
      </c>
      <c r="D3419" s="0" t="s">
        <v>34</v>
      </c>
      <c r="E3419" s="0" t="s">
        <v>160</v>
      </c>
      <c r="F3419" s="0" t="n">
        <v>0.29</v>
      </c>
      <c r="G3419" s="0" t="n">
        <v>0.22</v>
      </c>
      <c r="H3419" s="0" t="n">
        <v>0</v>
      </c>
      <c r="I3419" s="0" t="n">
        <v>0.07</v>
      </c>
      <c r="J3419" s="0" t="n">
        <v>0.59</v>
      </c>
      <c r="N3419" s="0" t="s">
        <v>74</v>
      </c>
      <c r="P3419" s="0" t="n">
        <f aca="false">IF(AND(OR(Dashboard!$B$5="All",D3419=Dashboard!$B$5),OR(Dashboard!$D$5="All",N3419=Dashboard!$D$5),OR(AND(C3419&lt;&gt;"",C3419&gt;=Dashboard!$F$5,C3419&lt;=Dashboard!$H$5),AND(C3419="",Dashboard!$F$5&lt;=1980,Dashboard!$H$5&gt;=2016))),1,0)</f>
        <v>1</v>
      </c>
      <c r="Q3419" s="0" t="n">
        <f aca="false">J3419*P3419+ROW()*0.00000001</f>
        <v>0.59003419</v>
      </c>
    </row>
    <row r="3420" customFormat="false" ht="15" hidden="false" customHeight="false" outlineLevel="0" collapsed="false">
      <c r="A3420" s="0" t="s">
        <v>1861</v>
      </c>
      <c r="B3420" s="0" t="s">
        <v>164</v>
      </c>
      <c r="C3420" s="0" t="n">
        <v>2008</v>
      </c>
      <c r="D3420" s="0" t="s">
        <v>71</v>
      </c>
      <c r="E3420" s="0" t="s">
        <v>1862</v>
      </c>
      <c r="F3420" s="0" t="n">
        <v>0.35</v>
      </c>
      <c r="G3420" s="0" t="n">
        <v>0.13</v>
      </c>
      <c r="H3420" s="0" t="n">
        <v>0</v>
      </c>
      <c r="I3420" s="0" t="n">
        <v>0.1</v>
      </c>
      <c r="J3420" s="0" t="n">
        <v>0.59</v>
      </c>
      <c r="L3420" s="0" t="n">
        <v>7.7</v>
      </c>
      <c r="M3420" s="0" t="s">
        <v>125</v>
      </c>
      <c r="N3420" s="0" t="s">
        <v>74</v>
      </c>
      <c r="P3420" s="0" t="n">
        <f aca="false">IF(AND(OR(Dashboard!$B$5="All",D3420=Dashboard!$B$5),OR(Dashboard!$D$5="All",N3420=Dashboard!$D$5),OR(AND(C3420&lt;&gt;"",C3420&gt;=Dashboard!$F$5,C3420&lt;=Dashboard!$H$5),AND(C3420="",Dashboard!$F$5&lt;=1980,Dashboard!$H$5&gt;=2016))),1,0)</f>
        <v>1</v>
      </c>
      <c r="Q3420" s="0" t="n">
        <f aca="false">J3420*P3420+ROW()*0.00000001</f>
        <v>0.5900342</v>
      </c>
    </row>
    <row r="3421" customFormat="false" ht="15" hidden="false" customHeight="false" outlineLevel="0" collapsed="false">
      <c r="A3421" s="0" t="s">
        <v>2732</v>
      </c>
      <c r="B3421" s="0" t="s">
        <v>64</v>
      </c>
      <c r="C3421" s="0" t="n">
        <v>2008</v>
      </c>
      <c r="D3421" s="0" t="s">
        <v>71</v>
      </c>
      <c r="E3421" s="0" t="s">
        <v>124</v>
      </c>
      <c r="F3421" s="0" t="n">
        <v>0.24</v>
      </c>
      <c r="G3421" s="0" t="n">
        <v>0.28</v>
      </c>
      <c r="H3421" s="0" t="n">
        <v>0</v>
      </c>
      <c r="I3421" s="0" t="n">
        <v>0.06</v>
      </c>
      <c r="J3421" s="0" t="n">
        <v>0.59</v>
      </c>
      <c r="K3421" s="0" t="n">
        <v>80</v>
      </c>
      <c r="L3421" s="0" t="n">
        <v>7.8</v>
      </c>
      <c r="M3421" s="0" t="s">
        <v>103</v>
      </c>
      <c r="N3421" s="0" t="s">
        <v>66</v>
      </c>
      <c r="O3421" s="0" t="s">
        <v>37</v>
      </c>
      <c r="P3421" s="0" t="n">
        <f aca="false">IF(AND(OR(Dashboard!$B$5="All",D3421=Dashboard!$B$5),OR(Dashboard!$D$5="All",N3421=Dashboard!$D$5),OR(AND(C3421&lt;&gt;"",C3421&gt;=Dashboard!$F$5,C3421&lt;=Dashboard!$H$5),AND(C3421="",Dashboard!$F$5&lt;=1980,Dashboard!$H$5&gt;=2016))),1,0)</f>
        <v>1</v>
      </c>
      <c r="Q3421" s="0" t="n">
        <f aca="false">J3421*P3421+ROW()*0.00000001</f>
        <v>0.59003421</v>
      </c>
    </row>
    <row r="3422" customFormat="false" ht="15" hidden="false" customHeight="false" outlineLevel="0" collapsed="false">
      <c r="A3422" s="0" t="s">
        <v>2733</v>
      </c>
      <c r="B3422" s="0" t="s">
        <v>78</v>
      </c>
      <c r="C3422" s="0" t="n">
        <v>1994</v>
      </c>
      <c r="D3422" s="0" t="s">
        <v>34</v>
      </c>
      <c r="E3422" s="0" t="s">
        <v>35</v>
      </c>
      <c r="F3422" s="0" t="n">
        <v>0</v>
      </c>
      <c r="G3422" s="0" t="n">
        <v>0</v>
      </c>
      <c r="H3422" s="0" t="n">
        <v>0.59</v>
      </c>
      <c r="I3422" s="0" t="n">
        <v>0</v>
      </c>
      <c r="J3422" s="0" t="n">
        <v>0.59</v>
      </c>
      <c r="N3422" s="0" t="s">
        <v>35</v>
      </c>
      <c r="P3422" s="0" t="n">
        <f aca="false">IF(AND(OR(Dashboard!$B$5="All",D3422=Dashboard!$B$5),OR(Dashboard!$D$5="All",N3422=Dashboard!$D$5),OR(AND(C3422&lt;&gt;"",C3422&gt;=Dashboard!$F$5,C3422&lt;=Dashboard!$H$5),AND(C3422="",Dashboard!$F$5&lt;=1980,Dashboard!$H$5&gt;=2016))),1,0)</f>
        <v>1</v>
      </c>
      <c r="Q3422" s="0" t="n">
        <f aca="false">J3422*P3422+ROW()*0.00000001</f>
        <v>0.59003422</v>
      </c>
    </row>
    <row r="3423" customFormat="false" ht="15" hidden="false" customHeight="false" outlineLevel="0" collapsed="false">
      <c r="A3423" s="0" t="s">
        <v>2734</v>
      </c>
      <c r="B3423" s="0" t="s">
        <v>50</v>
      </c>
      <c r="C3423" s="0" t="n">
        <v>2009</v>
      </c>
      <c r="D3423" s="0" t="s">
        <v>52</v>
      </c>
      <c r="E3423" s="0" t="s">
        <v>35</v>
      </c>
      <c r="F3423" s="0" t="n">
        <v>0.17</v>
      </c>
      <c r="G3423" s="0" t="n">
        <v>0.18</v>
      </c>
      <c r="H3423" s="0" t="n">
        <v>0.2</v>
      </c>
      <c r="I3423" s="0" t="n">
        <v>0.04</v>
      </c>
      <c r="J3423" s="0" t="n">
        <v>0.59</v>
      </c>
      <c r="K3423" s="0" t="n">
        <v>82</v>
      </c>
      <c r="L3423" s="0" t="n">
        <v>8.7</v>
      </c>
      <c r="M3423" s="0" t="s">
        <v>36</v>
      </c>
      <c r="N3423" s="0" t="s">
        <v>35</v>
      </c>
      <c r="O3423" s="0" t="s">
        <v>42</v>
      </c>
      <c r="P3423" s="0" t="n">
        <f aca="false">IF(AND(OR(Dashboard!$B$5="All",D3423=Dashboard!$B$5),OR(Dashboard!$D$5="All",N3423=Dashboard!$D$5),OR(AND(C3423&lt;&gt;"",C3423&gt;=Dashboard!$F$5,C3423&lt;=Dashboard!$H$5),AND(C3423="",Dashboard!$F$5&lt;=1980,Dashboard!$H$5&gt;=2016))),1,0)</f>
        <v>1</v>
      </c>
      <c r="Q3423" s="0" t="n">
        <f aca="false">J3423*P3423+ROW()*0.00000001</f>
        <v>0.59003423</v>
      </c>
    </row>
    <row r="3424" customFormat="false" ht="15" hidden="false" customHeight="false" outlineLevel="0" collapsed="false">
      <c r="A3424" s="0" t="s">
        <v>2439</v>
      </c>
      <c r="B3424" s="0" t="s">
        <v>33</v>
      </c>
      <c r="C3424" s="0" t="n">
        <v>2008</v>
      </c>
      <c r="D3424" s="0" t="s">
        <v>71</v>
      </c>
      <c r="E3424" s="0" t="s">
        <v>154</v>
      </c>
      <c r="F3424" s="0" t="n">
        <v>0.3</v>
      </c>
      <c r="G3424" s="0" t="n">
        <v>0.22</v>
      </c>
      <c r="H3424" s="0" t="n">
        <v>0</v>
      </c>
      <c r="I3424" s="0" t="n">
        <v>0.06</v>
      </c>
      <c r="J3424" s="0" t="n">
        <v>0.59</v>
      </c>
      <c r="K3424" s="0" t="n">
        <v>44</v>
      </c>
      <c r="L3424" s="0" t="n">
        <v>7</v>
      </c>
      <c r="M3424" s="0" t="s">
        <v>103</v>
      </c>
      <c r="N3424" s="0" t="s">
        <v>35</v>
      </c>
      <c r="O3424" s="0" t="s">
        <v>177</v>
      </c>
      <c r="P3424" s="0" t="n">
        <f aca="false">IF(AND(OR(Dashboard!$B$5="All",D3424=Dashboard!$B$5),OR(Dashboard!$D$5="All",N3424=Dashboard!$D$5),OR(AND(C3424&lt;&gt;"",C3424&gt;=Dashboard!$F$5,C3424&lt;=Dashboard!$H$5),AND(C3424="",Dashboard!$F$5&lt;=1980,Dashboard!$H$5&gt;=2016))),1,0)</f>
        <v>1</v>
      </c>
      <c r="Q3424" s="0" t="n">
        <f aca="false">J3424*P3424+ROW()*0.00000001</f>
        <v>0.59003424</v>
      </c>
    </row>
    <row r="3425" customFormat="false" ht="15" hidden="false" customHeight="false" outlineLevel="0" collapsed="false">
      <c r="A3425" s="0" t="s">
        <v>2735</v>
      </c>
      <c r="B3425" s="0" t="s">
        <v>70</v>
      </c>
      <c r="C3425" s="0" t="n">
        <v>2010</v>
      </c>
      <c r="D3425" s="0" t="s">
        <v>102</v>
      </c>
      <c r="E3425" s="0" t="s">
        <v>89</v>
      </c>
      <c r="F3425" s="0" t="n">
        <v>0.29</v>
      </c>
      <c r="G3425" s="0" t="n">
        <v>0.21</v>
      </c>
      <c r="H3425" s="0" t="n">
        <v>0</v>
      </c>
      <c r="I3425" s="0" t="n">
        <v>0.09</v>
      </c>
      <c r="J3425" s="0" t="n">
        <v>0.59</v>
      </c>
      <c r="K3425" s="0" t="n">
        <v>48</v>
      </c>
      <c r="L3425" s="0" t="n">
        <v>7.5</v>
      </c>
      <c r="M3425" s="0" t="s">
        <v>103</v>
      </c>
      <c r="N3425" s="0" t="s">
        <v>74</v>
      </c>
      <c r="O3425" s="0" t="s">
        <v>177</v>
      </c>
      <c r="P3425" s="0" t="n">
        <f aca="false">IF(AND(OR(Dashboard!$B$5="All",D3425=Dashboard!$B$5),OR(Dashboard!$D$5="All",N3425=Dashboard!$D$5),OR(AND(C3425&lt;&gt;"",C3425&gt;=Dashboard!$F$5,C3425&lt;=Dashboard!$H$5),AND(C3425="",Dashboard!$F$5&lt;=1980,Dashboard!$H$5&gt;=2016))),1,0)</f>
        <v>1</v>
      </c>
      <c r="Q3425" s="0" t="n">
        <f aca="false">J3425*P3425+ROW()*0.00000001</f>
        <v>0.59003425</v>
      </c>
    </row>
    <row r="3426" customFormat="false" ht="15" hidden="false" customHeight="false" outlineLevel="0" collapsed="false">
      <c r="A3426" s="0" t="s">
        <v>2736</v>
      </c>
      <c r="B3426" s="0" t="s">
        <v>76</v>
      </c>
      <c r="C3426" s="0" t="n">
        <v>2003</v>
      </c>
      <c r="D3426" s="0" t="s">
        <v>71</v>
      </c>
      <c r="E3426" s="0" t="s">
        <v>211</v>
      </c>
      <c r="F3426" s="0" t="n">
        <v>0.22</v>
      </c>
      <c r="G3426" s="0" t="n">
        <v>0.17</v>
      </c>
      <c r="H3426" s="0" t="n">
        <v>0.14</v>
      </c>
      <c r="I3426" s="0" t="n">
        <v>0.06</v>
      </c>
      <c r="J3426" s="0" t="n">
        <v>0.58</v>
      </c>
      <c r="K3426" s="0" t="n">
        <v>58</v>
      </c>
      <c r="L3426" s="0" t="n">
        <v>5.1</v>
      </c>
      <c r="M3426" s="0" t="s">
        <v>36</v>
      </c>
      <c r="N3426" s="0" t="s">
        <v>74</v>
      </c>
      <c r="O3426" s="0" t="s">
        <v>53</v>
      </c>
      <c r="P3426" s="0" t="n">
        <f aca="false">IF(AND(OR(Dashboard!$B$5="All",D3426=Dashboard!$B$5),OR(Dashboard!$D$5="All",N3426=Dashboard!$D$5),OR(AND(C3426&lt;&gt;"",C3426&gt;=Dashboard!$F$5,C3426&lt;=Dashboard!$H$5),AND(C3426="",Dashboard!$F$5&lt;=1980,Dashboard!$H$5&gt;=2016))),1,0)</f>
        <v>1</v>
      </c>
      <c r="Q3426" s="0" t="n">
        <f aca="false">J3426*P3426+ROW()*0.00000001</f>
        <v>0.58003426</v>
      </c>
    </row>
    <row r="3427" customFormat="false" ht="15" hidden="false" customHeight="false" outlineLevel="0" collapsed="false">
      <c r="A3427" s="0" t="s">
        <v>1283</v>
      </c>
      <c r="B3427" s="0" t="s">
        <v>152</v>
      </c>
      <c r="C3427" s="0" t="n">
        <v>2011</v>
      </c>
      <c r="D3427" s="0" t="s">
        <v>56</v>
      </c>
      <c r="E3427" s="0" t="s">
        <v>157</v>
      </c>
      <c r="F3427" s="0" t="n">
        <v>0.25</v>
      </c>
      <c r="G3427" s="0" t="n">
        <v>0.25</v>
      </c>
      <c r="H3427" s="0" t="n">
        <v>0</v>
      </c>
      <c r="I3427" s="0" t="n">
        <v>0.08</v>
      </c>
      <c r="J3427" s="0" t="n">
        <v>0.58</v>
      </c>
      <c r="K3427" s="0" t="n">
        <v>90</v>
      </c>
      <c r="L3427" s="0" t="n">
        <v>8.5</v>
      </c>
      <c r="M3427" s="0" t="s">
        <v>73</v>
      </c>
      <c r="N3427" s="0" t="s">
        <v>152</v>
      </c>
      <c r="O3427" s="0" t="s">
        <v>42</v>
      </c>
      <c r="P3427" s="0" t="n">
        <f aca="false">IF(AND(OR(Dashboard!$B$5="All",D3427=Dashboard!$B$5),OR(Dashboard!$D$5="All",N3427=Dashboard!$D$5),OR(AND(C3427&lt;&gt;"",C3427&gt;=Dashboard!$F$5,C3427&lt;=Dashboard!$H$5),AND(C3427="",Dashboard!$F$5&lt;=1980,Dashboard!$H$5&gt;=2016))),1,0)</f>
        <v>1</v>
      </c>
      <c r="Q3427" s="0" t="n">
        <f aca="false">J3427*P3427+ROW()*0.00000001</f>
        <v>0.58003427</v>
      </c>
    </row>
    <row r="3428" customFormat="false" ht="15" hidden="false" customHeight="false" outlineLevel="0" collapsed="false">
      <c r="A3428" s="0" t="s">
        <v>2737</v>
      </c>
      <c r="B3428" s="0" t="s">
        <v>76</v>
      </c>
      <c r="C3428" s="0" t="n">
        <v>2008</v>
      </c>
      <c r="D3428" s="0" t="s">
        <v>71</v>
      </c>
      <c r="E3428" s="0" t="s">
        <v>418</v>
      </c>
      <c r="F3428" s="0" t="n">
        <v>0.29</v>
      </c>
      <c r="G3428" s="0" t="n">
        <v>0.22</v>
      </c>
      <c r="H3428" s="0" t="n">
        <v>0</v>
      </c>
      <c r="I3428" s="0" t="n">
        <v>0.07</v>
      </c>
      <c r="J3428" s="0" t="n">
        <v>0.58</v>
      </c>
      <c r="M3428" s="0" t="s">
        <v>36</v>
      </c>
      <c r="N3428" s="0" t="s">
        <v>74</v>
      </c>
      <c r="P3428" s="0" t="n">
        <f aca="false">IF(AND(OR(Dashboard!$B$5="All",D3428=Dashboard!$B$5),OR(Dashboard!$D$5="All",N3428=Dashboard!$D$5),OR(AND(C3428&lt;&gt;"",C3428&gt;=Dashboard!$F$5,C3428&lt;=Dashboard!$H$5),AND(C3428="",Dashboard!$F$5&lt;=1980,Dashboard!$H$5&gt;=2016))),1,0)</f>
        <v>1</v>
      </c>
      <c r="Q3428" s="0" t="n">
        <f aca="false">J3428*P3428+ROW()*0.00000001</f>
        <v>0.58003428</v>
      </c>
    </row>
    <row r="3429" customFormat="false" ht="15" hidden="false" customHeight="false" outlineLevel="0" collapsed="false">
      <c r="A3429" s="0" t="s">
        <v>2738</v>
      </c>
      <c r="B3429" s="0" t="s">
        <v>164</v>
      </c>
      <c r="C3429" s="0" t="n">
        <v>2007</v>
      </c>
      <c r="D3429" s="0" t="s">
        <v>46</v>
      </c>
      <c r="E3429" s="0" t="s">
        <v>157</v>
      </c>
      <c r="F3429" s="0" t="n">
        <v>0.39</v>
      </c>
      <c r="G3429" s="0" t="n">
        <v>0.02</v>
      </c>
      <c r="H3429" s="0" t="n">
        <v>0.13</v>
      </c>
      <c r="I3429" s="0" t="n">
        <v>0.04</v>
      </c>
      <c r="J3429" s="0" t="n">
        <v>0.58</v>
      </c>
      <c r="K3429" s="0" t="n">
        <v>67</v>
      </c>
      <c r="L3429" s="0" t="n">
        <v>7.7</v>
      </c>
      <c r="M3429" s="0" t="s">
        <v>125</v>
      </c>
      <c r="N3429" s="0" t="s">
        <v>74</v>
      </c>
      <c r="O3429" s="0" t="s">
        <v>67</v>
      </c>
      <c r="P3429" s="0" t="n">
        <f aca="false">IF(AND(OR(Dashboard!$B$5="All",D3429=Dashboard!$B$5),OR(Dashboard!$D$5="All",N3429=Dashboard!$D$5),OR(AND(C3429&lt;&gt;"",C3429&gt;=Dashboard!$F$5,C3429&lt;=Dashboard!$H$5),AND(C3429="",Dashboard!$F$5&lt;=1980,Dashboard!$H$5&gt;=2016))),1,0)</f>
        <v>1</v>
      </c>
      <c r="Q3429" s="0" t="n">
        <f aca="false">J3429*P3429+ROW()*0.00000001</f>
        <v>0.58003429</v>
      </c>
    </row>
    <row r="3430" customFormat="false" ht="15" hidden="false" customHeight="false" outlineLevel="0" collapsed="false">
      <c r="A3430" s="0" t="s">
        <v>1265</v>
      </c>
      <c r="B3430" s="0" t="s">
        <v>164</v>
      </c>
      <c r="C3430" s="0" t="n">
        <v>2009</v>
      </c>
      <c r="D3430" s="0" t="s">
        <v>71</v>
      </c>
      <c r="E3430" s="0" t="s">
        <v>91</v>
      </c>
      <c r="F3430" s="0" t="n">
        <v>0.21</v>
      </c>
      <c r="G3430" s="0" t="n">
        <v>0.23</v>
      </c>
      <c r="H3430" s="0" t="n">
        <v>0</v>
      </c>
      <c r="I3430" s="0" t="n">
        <v>0.14</v>
      </c>
      <c r="J3430" s="0" t="n">
        <v>0.58</v>
      </c>
      <c r="M3430" s="0" t="s">
        <v>125</v>
      </c>
      <c r="N3430" s="0" t="s">
        <v>74</v>
      </c>
      <c r="P3430" s="0" t="n">
        <f aca="false">IF(AND(OR(Dashboard!$B$5="All",D3430=Dashboard!$B$5),OR(Dashboard!$D$5="All",N3430=Dashboard!$D$5),OR(AND(C3430&lt;&gt;"",C3430&gt;=Dashboard!$F$5,C3430&lt;=Dashboard!$H$5),AND(C3430="",Dashboard!$F$5&lt;=1980,Dashboard!$H$5&gt;=2016))),1,0)</f>
        <v>1</v>
      </c>
      <c r="Q3430" s="0" t="n">
        <f aca="false">J3430*P3430+ROW()*0.00000001</f>
        <v>0.5800343</v>
      </c>
    </row>
    <row r="3431" customFormat="false" ht="15" hidden="false" customHeight="false" outlineLevel="0" collapsed="false">
      <c r="A3431" s="0" t="s">
        <v>2255</v>
      </c>
      <c r="B3431" s="0" t="s">
        <v>64</v>
      </c>
      <c r="C3431" s="0" t="n">
        <v>2012</v>
      </c>
      <c r="D3431" s="0" t="s">
        <v>102</v>
      </c>
      <c r="E3431" s="0" t="s">
        <v>328</v>
      </c>
      <c r="F3431" s="0" t="n">
        <v>0.39</v>
      </c>
      <c r="G3431" s="0" t="n">
        <v>0.13</v>
      </c>
      <c r="H3431" s="0" t="n">
        <v>0.02</v>
      </c>
      <c r="I3431" s="0" t="n">
        <v>0.04</v>
      </c>
      <c r="J3431" s="0" t="n">
        <v>0.58</v>
      </c>
      <c r="K3431" s="0" t="n">
        <v>77</v>
      </c>
      <c r="L3431" s="0" t="n">
        <v>6.2</v>
      </c>
      <c r="M3431" s="0" t="s">
        <v>103</v>
      </c>
      <c r="N3431" s="0" t="s">
        <v>66</v>
      </c>
      <c r="O3431" s="0" t="s">
        <v>37</v>
      </c>
      <c r="P3431" s="0" t="n">
        <f aca="false">IF(AND(OR(Dashboard!$B$5="All",D3431=Dashboard!$B$5),OR(Dashboard!$D$5="All",N3431=Dashboard!$D$5),OR(AND(C3431&lt;&gt;"",C3431&gt;=Dashboard!$F$5,C3431&lt;=Dashboard!$H$5),AND(C3431="",Dashboard!$F$5&lt;=1980,Dashboard!$H$5&gt;=2016))),1,0)</f>
        <v>1</v>
      </c>
      <c r="Q3431" s="0" t="n">
        <f aca="false">J3431*P3431+ROW()*0.00000001</f>
        <v>0.58003431</v>
      </c>
    </row>
    <row r="3432" customFormat="false" ht="15" hidden="false" customHeight="false" outlineLevel="0" collapsed="false">
      <c r="A3432" s="0" t="s">
        <v>2739</v>
      </c>
      <c r="B3432" s="0" t="s">
        <v>117</v>
      </c>
      <c r="C3432" s="0" t="n">
        <v>1995</v>
      </c>
      <c r="D3432" s="0" t="s">
        <v>58</v>
      </c>
      <c r="E3432" s="0" t="s">
        <v>220</v>
      </c>
      <c r="F3432" s="0" t="n">
        <v>0</v>
      </c>
      <c r="G3432" s="0" t="n">
        <v>0</v>
      </c>
      <c r="H3432" s="0" t="n">
        <v>0.55</v>
      </c>
      <c r="I3432" s="0" t="n">
        <v>0.04</v>
      </c>
      <c r="J3432" s="0" t="n">
        <v>0.58</v>
      </c>
      <c r="N3432" s="0" t="s">
        <v>74</v>
      </c>
      <c r="P3432" s="0" t="n">
        <f aca="false">IF(AND(OR(Dashboard!$B$5="All",D3432=Dashboard!$B$5),OR(Dashboard!$D$5="All",N3432=Dashboard!$D$5),OR(AND(C3432&lt;&gt;"",C3432&gt;=Dashboard!$F$5,C3432&lt;=Dashboard!$H$5),AND(C3432="",Dashboard!$F$5&lt;=1980,Dashboard!$H$5&gt;=2016))),1,0)</f>
        <v>1</v>
      </c>
      <c r="Q3432" s="0" t="n">
        <f aca="false">J3432*P3432+ROW()*0.00000001</f>
        <v>0.58003432</v>
      </c>
    </row>
    <row r="3433" customFormat="false" ht="15" hidden="false" customHeight="false" outlineLevel="0" collapsed="false">
      <c r="A3433" s="0" t="s">
        <v>1087</v>
      </c>
      <c r="B3433" s="0" t="s">
        <v>117</v>
      </c>
      <c r="C3433" s="0" t="n">
        <v>1997</v>
      </c>
      <c r="D3433" s="0" t="s">
        <v>46</v>
      </c>
      <c r="E3433" s="0" t="s">
        <v>142</v>
      </c>
      <c r="F3433" s="0" t="n">
        <v>0.29</v>
      </c>
      <c r="G3433" s="0" t="n">
        <v>0.19</v>
      </c>
      <c r="H3433" s="0" t="n">
        <v>0.07</v>
      </c>
      <c r="I3433" s="0" t="n">
        <v>0.04</v>
      </c>
      <c r="J3433" s="0" t="n">
        <v>0.58</v>
      </c>
      <c r="N3433" s="0" t="s">
        <v>74</v>
      </c>
      <c r="P3433" s="0" t="n">
        <f aca="false">IF(AND(OR(Dashboard!$B$5="All",D3433=Dashboard!$B$5),OR(Dashboard!$D$5="All",N3433=Dashboard!$D$5),OR(AND(C3433&lt;&gt;"",C3433&gt;=Dashboard!$F$5,C3433&lt;=Dashboard!$H$5),AND(C3433="",Dashboard!$F$5&lt;=1980,Dashboard!$H$5&gt;=2016))),1,0)</f>
        <v>1</v>
      </c>
      <c r="Q3433" s="0" t="n">
        <f aca="false">J3433*P3433+ROW()*0.00000001</f>
        <v>0.58003433</v>
      </c>
    </row>
    <row r="3434" customFormat="false" ht="15" hidden="false" customHeight="false" outlineLevel="0" collapsed="false">
      <c r="A3434" s="0" t="s">
        <v>2069</v>
      </c>
      <c r="B3434" s="0" t="s">
        <v>159</v>
      </c>
      <c r="C3434" s="0" t="n">
        <v>1982</v>
      </c>
      <c r="D3434" s="0" t="s">
        <v>48</v>
      </c>
      <c r="E3434" s="0" t="s">
        <v>742</v>
      </c>
      <c r="F3434" s="0" t="n">
        <v>0.55</v>
      </c>
      <c r="G3434" s="0" t="n">
        <v>0.03</v>
      </c>
      <c r="H3434" s="0" t="n">
        <v>0</v>
      </c>
      <c r="I3434" s="0" t="n">
        <v>0.01</v>
      </c>
      <c r="J3434" s="0" t="n">
        <v>0.58</v>
      </c>
      <c r="N3434" s="0" t="s">
        <v>161</v>
      </c>
      <c r="P3434" s="0" t="n">
        <f aca="false">IF(AND(OR(Dashboard!$B$5="All",D3434=Dashboard!$B$5),OR(Dashboard!$D$5="All",N3434=Dashboard!$D$5),OR(AND(C3434&lt;&gt;"",C3434&gt;=Dashboard!$F$5,C3434&lt;=Dashboard!$H$5),AND(C3434="",Dashboard!$F$5&lt;=1980,Dashboard!$H$5&gt;=2016))),1,0)</f>
        <v>1</v>
      </c>
      <c r="Q3434" s="0" t="n">
        <f aca="false">J3434*P3434+ROW()*0.00000001</f>
        <v>0.58003434</v>
      </c>
    </row>
    <row r="3435" customFormat="false" ht="15" hidden="false" customHeight="false" outlineLevel="0" collapsed="false">
      <c r="A3435" s="0" t="s">
        <v>1828</v>
      </c>
      <c r="B3435" s="0" t="s">
        <v>76</v>
      </c>
      <c r="C3435" s="0" t="n">
        <v>2005</v>
      </c>
      <c r="D3435" s="0" t="s">
        <v>46</v>
      </c>
      <c r="E3435" s="0" t="s">
        <v>157</v>
      </c>
      <c r="F3435" s="0" t="n">
        <v>0.06</v>
      </c>
      <c r="G3435" s="0" t="n">
        <v>0.04</v>
      </c>
      <c r="H3435" s="0" t="n">
        <v>0.47</v>
      </c>
      <c r="I3435" s="0" t="n">
        <v>0.01</v>
      </c>
      <c r="J3435" s="0" t="n">
        <v>0.58</v>
      </c>
      <c r="K3435" s="0" t="n">
        <v>58</v>
      </c>
      <c r="L3435" s="0" t="n">
        <v>8</v>
      </c>
      <c r="M3435" s="0" t="s">
        <v>125</v>
      </c>
      <c r="N3435" s="0" t="s">
        <v>74</v>
      </c>
      <c r="O3435" s="0" t="s">
        <v>53</v>
      </c>
      <c r="P3435" s="0" t="n">
        <f aca="false">IF(AND(OR(Dashboard!$B$5="All",D3435=Dashboard!$B$5),OR(Dashboard!$D$5="All",N3435=Dashboard!$D$5),OR(AND(C3435&lt;&gt;"",C3435&gt;=Dashboard!$F$5,C3435&lt;=Dashboard!$H$5),AND(C3435="",Dashboard!$F$5&lt;=1980,Dashboard!$H$5&gt;=2016))),1,0)</f>
        <v>1</v>
      </c>
      <c r="Q3435" s="0" t="n">
        <f aca="false">J3435*P3435+ROW()*0.00000001</f>
        <v>0.58003435</v>
      </c>
    </row>
    <row r="3436" customFormat="false" ht="15" hidden="false" customHeight="false" outlineLevel="0" collapsed="false">
      <c r="A3436" s="0" t="s">
        <v>2740</v>
      </c>
      <c r="B3436" s="0" t="s">
        <v>64</v>
      </c>
      <c r="C3436" s="0" t="n">
        <v>2008</v>
      </c>
      <c r="D3436" s="0" t="s">
        <v>71</v>
      </c>
      <c r="E3436" s="0" t="s">
        <v>124</v>
      </c>
      <c r="F3436" s="0" t="n">
        <v>0.18</v>
      </c>
      <c r="G3436" s="0" t="n">
        <v>0.34</v>
      </c>
      <c r="H3436" s="0" t="n">
        <v>0</v>
      </c>
      <c r="I3436" s="0" t="n">
        <v>0.07</v>
      </c>
      <c r="J3436" s="0" t="n">
        <v>0.58</v>
      </c>
      <c r="K3436" s="0" t="n">
        <v>55</v>
      </c>
      <c r="L3436" s="0" t="n">
        <v>6.4</v>
      </c>
      <c r="M3436" s="0" t="s">
        <v>103</v>
      </c>
      <c r="N3436" s="0" t="s">
        <v>66</v>
      </c>
      <c r="O3436" s="0" t="s">
        <v>53</v>
      </c>
      <c r="P3436" s="0" t="n">
        <f aca="false">IF(AND(OR(Dashboard!$B$5="All",D3436=Dashboard!$B$5),OR(Dashboard!$D$5="All",N3436=Dashboard!$D$5),OR(AND(C3436&lt;&gt;"",C3436&gt;=Dashboard!$F$5,C3436&lt;=Dashboard!$H$5),AND(C3436="",Dashboard!$F$5&lt;=1980,Dashboard!$H$5&gt;=2016))),1,0)</f>
        <v>1</v>
      </c>
      <c r="Q3436" s="0" t="n">
        <f aca="false">J3436*P3436+ROW()*0.00000001</f>
        <v>0.58003436</v>
      </c>
    </row>
    <row r="3437" customFormat="false" ht="15" hidden="false" customHeight="false" outlineLevel="0" collapsed="false">
      <c r="A3437" s="0" t="s">
        <v>2741</v>
      </c>
      <c r="B3437" s="0" t="s">
        <v>33</v>
      </c>
      <c r="C3437" s="0" t="n">
        <v>2008</v>
      </c>
      <c r="D3437" s="0" t="s">
        <v>71</v>
      </c>
      <c r="E3437" s="0" t="s">
        <v>72</v>
      </c>
      <c r="F3437" s="0" t="n">
        <v>0.15</v>
      </c>
      <c r="G3437" s="0" t="n">
        <v>0.37</v>
      </c>
      <c r="H3437" s="0" t="n">
        <v>0</v>
      </c>
      <c r="I3437" s="0" t="n">
        <v>0.07</v>
      </c>
      <c r="J3437" s="0" t="n">
        <v>0.58</v>
      </c>
      <c r="K3437" s="0" t="n">
        <v>68</v>
      </c>
      <c r="L3437" s="0" t="n">
        <v>5.7</v>
      </c>
      <c r="M3437" s="0" t="s">
        <v>36</v>
      </c>
      <c r="N3437" s="0" t="s">
        <v>35</v>
      </c>
      <c r="O3437" s="0" t="s">
        <v>67</v>
      </c>
      <c r="P3437" s="0" t="n">
        <f aca="false">IF(AND(OR(Dashboard!$B$5="All",D3437=Dashboard!$B$5),OR(Dashboard!$D$5="All",N3437=Dashboard!$D$5),OR(AND(C3437&lt;&gt;"",C3437&gt;=Dashboard!$F$5,C3437&lt;=Dashboard!$H$5),AND(C3437="",Dashboard!$F$5&lt;=1980,Dashboard!$H$5&gt;=2016))),1,0)</f>
        <v>1</v>
      </c>
      <c r="Q3437" s="0" t="n">
        <f aca="false">J3437*P3437+ROW()*0.00000001</f>
        <v>0.58003437</v>
      </c>
    </row>
    <row r="3438" customFormat="false" ht="15" hidden="false" customHeight="false" outlineLevel="0" collapsed="false">
      <c r="A3438" s="0" t="s">
        <v>2742</v>
      </c>
      <c r="B3438" s="0" t="s">
        <v>64</v>
      </c>
      <c r="C3438" s="0" t="n">
        <v>2010</v>
      </c>
      <c r="D3438" s="0" t="s">
        <v>52</v>
      </c>
      <c r="E3438" s="0" t="s">
        <v>243</v>
      </c>
      <c r="F3438" s="0" t="n">
        <v>0.36</v>
      </c>
      <c r="G3438" s="0" t="n">
        <v>0.17</v>
      </c>
      <c r="H3438" s="0" t="n">
        <v>0</v>
      </c>
      <c r="I3438" s="0" t="n">
        <v>0.05</v>
      </c>
      <c r="J3438" s="0" t="n">
        <v>0.58</v>
      </c>
      <c r="K3438" s="0" t="n">
        <v>33</v>
      </c>
      <c r="L3438" s="0" t="n">
        <v>3.7</v>
      </c>
      <c r="M3438" s="0" t="s">
        <v>36</v>
      </c>
      <c r="N3438" s="0" t="s">
        <v>66</v>
      </c>
      <c r="O3438" s="0" t="s">
        <v>177</v>
      </c>
      <c r="P3438" s="0" t="n">
        <f aca="false">IF(AND(OR(Dashboard!$B$5="All",D3438=Dashboard!$B$5),OR(Dashboard!$D$5="All",N3438=Dashboard!$D$5),OR(AND(C3438&lt;&gt;"",C3438&gt;=Dashboard!$F$5,C3438&lt;=Dashboard!$H$5),AND(C3438="",Dashboard!$F$5&lt;=1980,Dashboard!$H$5&gt;=2016))),1,0)</f>
        <v>1</v>
      </c>
      <c r="Q3438" s="0" t="n">
        <f aca="false">J3438*P3438+ROW()*0.00000001</f>
        <v>0.58003438</v>
      </c>
    </row>
    <row r="3439" customFormat="false" ht="15" hidden="false" customHeight="false" outlineLevel="0" collapsed="false">
      <c r="A3439" s="0" t="s">
        <v>2743</v>
      </c>
      <c r="B3439" s="0" t="s">
        <v>76</v>
      </c>
      <c r="C3439" s="0" t="n">
        <v>2004</v>
      </c>
      <c r="D3439" s="0" t="s">
        <v>46</v>
      </c>
      <c r="E3439" s="0" t="s">
        <v>142</v>
      </c>
      <c r="F3439" s="0" t="n">
        <v>0.49</v>
      </c>
      <c r="G3439" s="0" t="n">
        <v>0.02</v>
      </c>
      <c r="H3439" s="0" t="n">
        <v>0</v>
      </c>
      <c r="I3439" s="0" t="n">
        <v>0.08</v>
      </c>
      <c r="J3439" s="0" t="n">
        <v>0.58</v>
      </c>
      <c r="K3439" s="0" t="n">
        <v>73</v>
      </c>
      <c r="L3439" s="0" t="n">
        <v>8.2</v>
      </c>
      <c r="M3439" s="0" t="s">
        <v>103</v>
      </c>
      <c r="N3439" s="0" t="s">
        <v>74</v>
      </c>
      <c r="O3439" s="0" t="s">
        <v>37</v>
      </c>
      <c r="P3439" s="0" t="n">
        <f aca="false">IF(AND(OR(Dashboard!$B$5="All",D3439=Dashboard!$B$5),OR(Dashboard!$D$5="All",N3439=Dashboard!$D$5),OR(AND(C3439&lt;&gt;"",C3439&gt;=Dashboard!$F$5,C3439&lt;=Dashboard!$H$5),AND(C3439="",Dashboard!$F$5&lt;=1980,Dashboard!$H$5&gt;=2016))),1,0)</f>
        <v>1</v>
      </c>
      <c r="Q3439" s="0" t="n">
        <f aca="false">J3439*P3439+ROW()*0.00000001</f>
        <v>0.58003439</v>
      </c>
    </row>
    <row r="3440" customFormat="false" ht="15" hidden="false" customHeight="false" outlineLevel="0" collapsed="false">
      <c r="A3440" s="0" t="s">
        <v>95</v>
      </c>
      <c r="B3440" s="0" t="s">
        <v>50</v>
      </c>
      <c r="C3440" s="0" t="n">
        <v>2010</v>
      </c>
      <c r="D3440" s="0" t="s">
        <v>56</v>
      </c>
      <c r="E3440" s="0" t="s">
        <v>91</v>
      </c>
      <c r="F3440" s="0" t="n">
        <v>0.5</v>
      </c>
      <c r="G3440" s="0" t="n">
        <v>0.04</v>
      </c>
      <c r="H3440" s="0" t="n">
        <v>0</v>
      </c>
      <c r="I3440" s="0" t="n">
        <v>0.04</v>
      </c>
      <c r="J3440" s="0" t="n">
        <v>0.58</v>
      </c>
      <c r="K3440" s="0" t="n">
        <v>74</v>
      </c>
      <c r="L3440" s="0" t="n">
        <v>6</v>
      </c>
      <c r="M3440" s="0" t="s">
        <v>103</v>
      </c>
      <c r="N3440" s="0" t="s">
        <v>35</v>
      </c>
      <c r="O3440" s="0" t="s">
        <v>37</v>
      </c>
      <c r="P3440" s="0" t="n">
        <f aca="false">IF(AND(OR(Dashboard!$B$5="All",D3440=Dashboard!$B$5),OR(Dashboard!$D$5="All",N3440=Dashboard!$D$5),OR(AND(C3440&lt;&gt;"",C3440&gt;=Dashboard!$F$5,C3440&lt;=Dashboard!$H$5),AND(C3440="",Dashboard!$F$5&lt;=1980,Dashboard!$H$5&gt;=2016))),1,0)</f>
        <v>1</v>
      </c>
      <c r="Q3440" s="0" t="n">
        <f aca="false">J3440*P3440+ROW()*0.00000001</f>
        <v>0.5800344</v>
      </c>
    </row>
    <row r="3441" customFormat="false" ht="15" hidden="false" customHeight="false" outlineLevel="0" collapsed="false">
      <c r="A3441" s="0" t="s">
        <v>2744</v>
      </c>
      <c r="B3441" s="0" t="s">
        <v>33</v>
      </c>
      <c r="C3441" s="0" t="n">
        <v>2008</v>
      </c>
      <c r="D3441" s="0" t="s">
        <v>52</v>
      </c>
      <c r="E3441" s="0" t="s">
        <v>487</v>
      </c>
      <c r="F3441" s="0" t="n">
        <v>0.31</v>
      </c>
      <c r="G3441" s="0" t="n">
        <v>0.23</v>
      </c>
      <c r="H3441" s="0" t="n">
        <v>0</v>
      </c>
      <c r="I3441" s="0" t="n">
        <v>0.04</v>
      </c>
      <c r="J3441" s="0" t="n">
        <v>0.58</v>
      </c>
      <c r="N3441" s="0" t="s">
        <v>35</v>
      </c>
      <c r="P3441" s="0" t="n">
        <f aca="false">IF(AND(OR(Dashboard!$B$5="All",D3441=Dashboard!$B$5),OR(Dashboard!$D$5="All",N3441=Dashboard!$D$5),OR(AND(C3441&lt;&gt;"",C3441&gt;=Dashboard!$F$5,C3441&lt;=Dashboard!$H$5),AND(C3441="",Dashboard!$F$5&lt;=1980,Dashboard!$H$5&gt;=2016))),1,0)</f>
        <v>1</v>
      </c>
      <c r="Q3441" s="0" t="n">
        <f aca="false">J3441*P3441+ROW()*0.00000001</f>
        <v>0.58003441</v>
      </c>
    </row>
    <row r="3442" customFormat="false" ht="15" hidden="false" customHeight="false" outlineLevel="0" collapsed="false">
      <c r="A3442" s="0" t="s">
        <v>2374</v>
      </c>
      <c r="B3442" s="0" t="s">
        <v>70</v>
      </c>
      <c r="C3442" s="0" t="n">
        <v>2008</v>
      </c>
      <c r="D3442" s="0" t="s">
        <v>34</v>
      </c>
      <c r="E3442" s="0" t="s">
        <v>142</v>
      </c>
      <c r="F3442" s="0" t="n">
        <v>0.54</v>
      </c>
      <c r="G3442" s="0" t="n">
        <v>0</v>
      </c>
      <c r="H3442" s="0" t="n">
        <v>0</v>
      </c>
      <c r="I3442" s="0" t="n">
        <v>0.04</v>
      </c>
      <c r="J3442" s="0" t="n">
        <v>0.58</v>
      </c>
      <c r="K3442" s="0" t="n">
        <v>81</v>
      </c>
      <c r="L3442" s="0" t="n">
        <v>7.3</v>
      </c>
      <c r="M3442" s="0" t="s">
        <v>36</v>
      </c>
      <c r="N3442" s="0" t="s">
        <v>74</v>
      </c>
      <c r="O3442" s="0" t="s">
        <v>42</v>
      </c>
      <c r="P3442" s="0" t="n">
        <f aca="false">IF(AND(OR(Dashboard!$B$5="All",D3442=Dashboard!$B$5),OR(Dashboard!$D$5="All",N3442=Dashboard!$D$5),OR(AND(C3442&lt;&gt;"",C3442&gt;=Dashboard!$F$5,C3442&lt;=Dashboard!$H$5),AND(C3442="",Dashboard!$F$5&lt;=1980,Dashboard!$H$5&gt;=2016))),1,0)</f>
        <v>1</v>
      </c>
      <c r="Q3442" s="0" t="n">
        <f aca="false">J3442*P3442+ROW()*0.00000001</f>
        <v>0.58003442</v>
      </c>
    </row>
    <row r="3443" customFormat="false" ht="15" hidden="false" customHeight="false" outlineLevel="0" collapsed="false">
      <c r="A3443" s="0" t="s">
        <v>2745</v>
      </c>
      <c r="B3443" s="0" t="s">
        <v>64</v>
      </c>
      <c r="C3443" s="0" t="n">
        <v>2012</v>
      </c>
      <c r="D3443" s="0" t="s">
        <v>41</v>
      </c>
      <c r="E3443" s="0" t="s">
        <v>154</v>
      </c>
      <c r="F3443" s="0" t="n">
        <v>0.2</v>
      </c>
      <c r="G3443" s="0" t="n">
        <v>0.33</v>
      </c>
      <c r="H3443" s="0" t="n">
        <v>0</v>
      </c>
      <c r="I3443" s="0" t="n">
        <v>0.05</v>
      </c>
      <c r="J3443" s="0" t="n">
        <v>0.58</v>
      </c>
      <c r="N3443" s="0" t="s">
        <v>66</v>
      </c>
      <c r="P3443" s="0" t="n">
        <f aca="false">IF(AND(OR(Dashboard!$B$5="All",D3443=Dashboard!$B$5),OR(Dashboard!$D$5="All",N3443=Dashboard!$D$5),OR(AND(C3443&lt;&gt;"",C3443&gt;=Dashboard!$F$5,C3443&lt;=Dashboard!$H$5),AND(C3443="",Dashboard!$F$5&lt;=1980,Dashboard!$H$5&gt;=2016))),1,0)</f>
        <v>1</v>
      </c>
      <c r="Q3443" s="0" t="n">
        <f aca="false">J3443*P3443+ROW()*0.00000001</f>
        <v>0.58003443</v>
      </c>
    </row>
    <row r="3444" customFormat="false" ht="15" hidden="false" customHeight="false" outlineLevel="0" collapsed="false">
      <c r="A3444" s="0" t="s">
        <v>2746</v>
      </c>
      <c r="B3444" s="0" t="s">
        <v>70</v>
      </c>
      <c r="C3444" s="0" t="n">
        <v>2011</v>
      </c>
      <c r="D3444" s="0" t="s">
        <v>34</v>
      </c>
      <c r="E3444" s="0" t="s">
        <v>89</v>
      </c>
      <c r="F3444" s="0" t="n">
        <v>0.54</v>
      </c>
      <c r="G3444" s="0" t="n">
        <v>0</v>
      </c>
      <c r="H3444" s="0" t="n">
        <v>0</v>
      </c>
      <c r="I3444" s="0" t="n">
        <v>0.04</v>
      </c>
      <c r="J3444" s="0" t="n">
        <v>0.58</v>
      </c>
      <c r="K3444" s="0" t="n">
        <v>90</v>
      </c>
      <c r="L3444" s="0" t="n">
        <v>7.8</v>
      </c>
      <c r="M3444" s="0" t="s">
        <v>36</v>
      </c>
      <c r="N3444" s="0" t="s">
        <v>74</v>
      </c>
      <c r="O3444" s="0" t="s">
        <v>42</v>
      </c>
      <c r="P3444" s="0" t="n">
        <f aca="false">IF(AND(OR(Dashboard!$B$5="All",D3444=Dashboard!$B$5),OR(Dashboard!$D$5="All",N3444=Dashboard!$D$5),OR(AND(C3444&lt;&gt;"",C3444&gt;=Dashboard!$F$5,C3444&lt;=Dashboard!$H$5),AND(C3444="",Dashboard!$F$5&lt;=1980,Dashboard!$H$5&gt;=2016))),1,0)</f>
        <v>1</v>
      </c>
      <c r="Q3444" s="0" t="n">
        <f aca="false">J3444*P3444+ROW()*0.00000001</f>
        <v>0.58003444</v>
      </c>
    </row>
    <row r="3445" customFormat="false" ht="15" hidden="false" customHeight="false" outlineLevel="0" collapsed="false">
      <c r="A3445" s="0" t="s">
        <v>2373</v>
      </c>
      <c r="B3445" s="0" t="s">
        <v>33</v>
      </c>
      <c r="C3445" s="0" t="n">
        <v>2010</v>
      </c>
      <c r="D3445" s="0" t="s">
        <v>52</v>
      </c>
      <c r="E3445" s="0" t="s">
        <v>418</v>
      </c>
      <c r="F3445" s="0" t="n">
        <v>0.55</v>
      </c>
      <c r="G3445" s="0" t="n">
        <v>0</v>
      </c>
      <c r="H3445" s="0" t="n">
        <v>0</v>
      </c>
      <c r="I3445" s="0" t="n">
        <v>0.04</v>
      </c>
      <c r="J3445" s="0" t="n">
        <v>0.58</v>
      </c>
      <c r="N3445" s="0" t="s">
        <v>35</v>
      </c>
      <c r="P3445" s="0" t="n">
        <f aca="false">IF(AND(OR(Dashboard!$B$5="All",D3445=Dashboard!$B$5),OR(Dashboard!$D$5="All",N3445=Dashboard!$D$5),OR(AND(C3445&lt;&gt;"",C3445&gt;=Dashboard!$F$5,C3445&lt;=Dashboard!$H$5),AND(C3445="",Dashboard!$F$5&lt;=1980,Dashboard!$H$5&gt;=2016))),1,0)</f>
        <v>1</v>
      </c>
      <c r="Q3445" s="0" t="n">
        <f aca="false">J3445*P3445+ROW()*0.00000001</f>
        <v>0.58003445</v>
      </c>
    </row>
    <row r="3446" customFormat="false" ht="15" hidden="false" customHeight="false" outlineLevel="0" collapsed="false">
      <c r="A3446" s="0" t="s">
        <v>2747</v>
      </c>
      <c r="B3446" s="0" t="s">
        <v>64</v>
      </c>
      <c r="C3446" s="0" t="n">
        <v>2010</v>
      </c>
      <c r="D3446" s="0" t="s">
        <v>56</v>
      </c>
      <c r="E3446" s="0" t="s">
        <v>91</v>
      </c>
      <c r="F3446" s="0" t="n">
        <v>0.38</v>
      </c>
      <c r="G3446" s="0" t="n">
        <v>0.15</v>
      </c>
      <c r="H3446" s="0" t="n">
        <v>0</v>
      </c>
      <c r="I3446" s="0" t="n">
        <v>0.05</v>
      </c>
      <c r="J3446" s="0" t="n">
        <v>0.58</v>
      </c>
      <c r="N3446" s="0" t="s">
        <v>66</v>
      </c>
      <c r="P3446" s="0" t="n">
        <f aca="false">IF(AND(OR(Dashboard!$B$5="All",D3446=Dashboard!$B$5),OR(Dashboard!$D$5="All",N3446=Dashboard!$D$5),OR(AND(C3446&lt;&gt;"",C3446&gt;=Dashboard!$F$5,C3446&lt;=Dashboard!$H$5),AND(C3446="",Dashboard!$F$5&lt;=1980,Dashboard!$H$5&gt;=2016))),1,0)</f>
        <v>1</v>
      </c>
      <c r="Q3446" s="0" t="n">
        <f aca="false">J3446*P3446+ROW()*0.00000001</f>
        <v>0.58003446</v>
      </c>
    </row>
    <row r="3447" customFormat="false" ht="15" hidden="false" customHeight="false" outlineLevel="0" collapsed="false">
      <c r="A3447" s="0" t="s">
        <v>2748</v>
      </c>
      <c r="B3447" s="0" t="s">
        <v>64</v>
      </c>
      <c r="C3447" s="0" t="n">
        <v>2012</v>
      </c>
      <c r="D3447" s="0" t="s">
        <v>114</v>
      </c>
      <c r="E3447" s="0" t="s">
        <v>65</v>
      </c>
      <c r="F3447" s="0" t="n">
        <v>0.38</v>
      </c>
      <c r="G3447" s="0" t="n">
        <v>0.15</v>
      </c>
      <c r="H3447" s="0" t="n">
        <v>0</v>
      </c>
      <c r="I3447" s="0" t="n">
        <v>0.05</v>
      </c>
      <c r="J3447" s="0" t="n">
        <v>0.58</v>
      </c>
      <c r="K3447" s="0" t="n">
        <v>68</v>
      </c>
      <c r="L3447" s="0" t="n">
        <v>5.1</v>
      </c>
      <c r="M3447" s="0" t="s">
        <v>36</v>
      </c>
      <c r="N3447" s="0" t="s">
        <v>66</v>
      </c>
      <c r="O3447" s="0" t="s">
        <v>67</v>
      </c>
      <c r="P3447" s="0" t="n">
        <f aca="false">IF(AND(OR(Dashboard!$B$5="All",D3447=Dashboard!$B$5),OR(Dashboard!$D$5="All",N3447=Dashboard!$D$5),OR(AND(C3447&lt;&gt;"",C3447&gt;=Dashboard!$F$5,C3447&lt;=Dashboard!$H$5),AND(C3447="",Dashboard!$F$5&lt;=1980,Dashboard!$H$5&gt;=2016))),1,0)</f>
        <v>1</v>
      </c>
      <c r="Q3447" s="0" t="n">
        <f aca="false">J3447*P3447+ROW()*0.00000001</f>
        <v>0.58003447</v>
      </c>
    </row>
    <row r="3448" customFormat="false" ht="15" hidden="false" customHeight="false" outlineLevel="0" collapsed="false">
      <c r="A3448" s="0" t="s">
        <v>2749</v>
      </c>
      <c r="B3448" s="0" t="s">
        <v>117</v>
      </c>
      <c r="C3448" s="0" t="n">
        <v>2000</v>
      </c>
      <c r="D3448" s="0" t="s">
        <v>34</v>
      </c>
      <c r="E3448" s="0" t="s">
        <v>1374</v>
      </c>
      <c r="F3448" s="0" t="n">
        <v>0.32</v>
      </c>
      <c r="G3448" s="0" t="n">
        <v>0.22</v>
      </c>
      <c r="H3448" s="0" t="n">
        <v>0</v>
      </c>
      <c r="I3448" s="0" t="n">
        <v>0.04</v>
      </c>
      <c r="J3448" s="0" t="n">
        <v>0.58</v>
      </c>
      <c r="N3448" s="0" t="s">
        <v>74</v>
      </c>
      <c r="P3448" s="0" t="n">
        <f aca="false">IF(AND(OR(Dashboard!$B$5="All",D3448=Dashboard!$B$5),OR(Dashboard!$D$5="All",N3448=Dashboard!$D$5),OR(AND(C3448&lt;&gt;"",C3448&gt;=Dashboard!$F$5,C3448&lt;=Dashboard!$H$5),AND(C3448="",Dashboard!$F$5&lt;=1980,Dashboard!$H$5&gt;=2016))),1,0)</f>
        <v>1</v>
      </c>
      <c r="Q3448" s="0" t="n">
        <f aca="false">J3448*P3448+ROW()*0.00000001</f>
        <v>0.58003448</v>
      </c>
    </row>
    <row r="3449" customFormat="false" ht="15" hidden="false" customHeight="false" outlineLevel="0" collapsed="false">
      <c r="A3449" s="0" t="s">
        <v>765</v>
      </c>
      <c r="B3449" s="0" t="s">
        <v>184</v>
      </c>
      <c r="C3449" s="0" t="n">
        <v>2013</v>
      </c>
      <c r="D3449" s="0" t="s">
        <v>16</v>
      </c>
      <c r="E3449" s="0" t="s">
        <v>91</v>
      </c>
      <c r="F3449" s="0" t="n">
        <v>0.38</v>
      </c>
      <c r="G3449" s="0" t="n">
        <v>0.15</v>
      </c>
      <c r="H3449" s="0" t="n">
        <v>0</v>
      </c>
      <c r="I3449" s="0" t="n">
        <v>0.05</v>
      </c>
      <c r="J3449" s="0" t="n">
        <v>0.58</v>
      </c>
      <c r="K3449" s="0" t="n">
        <v>89</v>
      </c>
      <c r="L3449" s="0" t="n">
        <v>6</v>
      </c>
      <c r="M3449" s="0" t="s">
        <v>125</v>
      </c>
      <c r="N3449" s="0" t="s">
        <v>35</v>
      </c>
      <c r="O3449" s="0" t="s">
        <v>42</v>
      </c>
      <c r="P3449" s="0" t="n">
        <f aca="false">IF(AND(OR(Dashboard!$B$5="All",D3449=Dashboard!$B$5),OR(Dashboard!$D$5="All",N3449=Dashboard!$D$5),OR(AND(C3449&lt;&gt;"",C3449&gt;=Dashboard!$F$5,C3449&lt;=Dashboard!$H$5),AND(C3449="",Dashboard!$F$5&lt;=1980,Dashboard!$H$5&gt;=2016))),1,0)</f>
        <v>1</v>
      </c>
      <c r="Q3449" s="0" t="n">
        <f aca="false">J3449*P3449+ROW()*0.00000001</f>
        <v>0.58003449</v>
      </c>
    </row>
    <row r="3450" customFormat="false" ht="15" hidden="false" customHeight="false" outlineLevel="0" collapsed="false">
      <c r="A3450" s="0" t="s">
        <v>2750</v>
      </c>
      <c r="B3450" s="0" t="s">
        <v>76</v>
      </c>
      <c r="C3450" s="0" t="n">
        <v>2003</v>
      </c>
      <c r="D3450" s="0" t="s">
        <v>71</v>
      </c>
      <c r="E3450" s="0" t="s">
        <v>160</v>
      </c>
      <c r="F3450" s="0" t="n">
        <v>0.28</v>
      </c>
      <c r="G3450" s="0" t="n">
        <v>0.22</v>
      </c>
      <c r="H3450" s="0" t="n">
        <v>0</v>
      </c>
      <c r="I3450" s="0" t="n">
        <v>0.07</v>
      </c>
      <c r="J3450" s="0" t="n">
        <v>0.58</v>
      </c>
      <c r="K3450" s="0" t="n">
        <v>38</v>
      </c>
      <c r="L3450" s="0" t="n">
        <v>6.3</v>
      </c>
      <c r="M3450" s="0" t="s">
        <v>103</v>
      </c>
      <c r="N3450" s="0" t="s">
        <v>74</v>
      </c>
      <c r="O3450" s="0" t="s">
        <v>177</v>
      </c>
      <c r="P3450" s="0" t="n">
        <f aca="false">IF(AND(OR(Dashboard!$B$5="All",D3450=Dashboard!$B$5),OR(Dashboard!$D$5="All",N3450=Dashboard!$D$5),OR(AND(C3450&lt;&gt;"",C3450&gt;=Dashboard!$F$5,C3450&lt;=Dashboard!$H$5),AND(C3450="",Dashboard!$F$5&lt;=1980,Dashboard!$H$5&gt;=2016))),1,0)</f>
        <v>1</v>
      </c>
      <c r="Q3450" s="0" t="n">
        <f aca="false">J3450*P3450+ROW()*0.00000001</f>
        <v>0.5800345</v>
      </c>
    </row>
    <row r="3451" customFormat="false" ht="15" hidden="false" customHeight="false" outlineLevel="0" collapsed="false">
      <c r="A3451" s="0" t="s">
        <v>2751</v>
      </c>
      <c r="B3451" s="0" t="s">
        <v>33</v>
      </c>
      <c r="C3451" s="0" t="n">
        <v>2009</v>
      </c>
      <c r="D3451" s="0" t="s">
        <v>52</v>
      </c>
      <c r="E3451" s="0" t="s">
        <v>91</v>
      </c>
      <c r="F3451" s="0" t="n">
        <v>0.31</v>
      </c>
      <c r="G3451" s="0" t="n">
        <v>0.21</v>
      </c>
      <c r="H3451" s="0" t="n">
        <v>0</v>
      </c>
      <c r="I3451" s="0" t="n">
        <v>0.06</v>
      </c>
      <c r="J3451" s="0" t="n">
        <v>0.58</v>
      </c>
      <c r="K3451" s="0" t="n">
        <v>74</v>
      </c>
      <c r="L3451" s="0" t="n">
        <v>7.7</v>
      </c>
      <c r="M3451" s="0" t="s">
        <v>103</v>
      </c>
      <c r="N3451" s="0" t="s">
        <v>35</v>
      </c>
      <c r="O3451" s="0" t="s">
        <v>37</v>
      </c>
      <c r="P3451" s="0" t="n">
        <f aca="false">IF(AND(OR(Dashboard!$B$5="All",D3451=Dashboard!$B$5),OR(Dashboard!$D$5="All",N3451=Dashboard!$D$5),OR(AND(C3451&lt;&gt;"",C3451&gt;=Dashboard!$F$5,C3451&lt;=Dashboard!$H$5),AND(C3451="",Dashboard!$F$5&lt;=1980,Dashboard!$H$5&gt;=2016))),1,0)</f>
        <v>1</v>
      </c>
      <c r="Q3451" s="0" t="n">
        <f aca="false">J3451*P3451+ROW()*0.00000001</f>
        <v>0.58003451</v>
      </c>
    </row>
    <row r="3452" customFormat="false" ht="15" hidden="false" customHeight="false" outlineLevel="0" collapsed="false">
      <c r="A3452" s="0" t="s">
        <v>2752</v>
      </c>
      <c r="B3452" s="0" t="s">
        <v>64</v>
      </c>
      <c r="C3452" s="0" t="n">
        <v>2009</v>
      </c>
      <c r="D3452" s="0" t="s">
        <v>71</v>
      </c>
      <c r="E3452" s="0" t="s">
        <v>124</v>
      </c>
      <c r="F3452" s="0" t="n">
        <v>0.31</v>
      </c>
      <c r="G3452" s="0" t="n">
        <v>0.19</v>
      </c>
      <c r="H3452" s="0" t="n">
        <v>0.02</v>
      </c>
      <c r="I3452" s="0" t="n">
        <v>0.06</v>
      </c>
      <c r="J3452" s="0" t="n">
        <v>0.58</v>
      </c>
      <c r="K3452" s="0" t="n">
        <v>73</v>
      </c>
      <c r="L3452" s="0" t="n">
        <v>7.3</v>
      </c>
      <c r="M3452" s="0" t="s">
        <v>103</v>
      </c>
      <c r="N3452" s="0" t="s">
        <v>66</v>
      </c>
      <c r="O3452" s="0" t="s">
        <v>37</v>
      </c>
      <c r="P3452" s="0" t="n">
        <f aca="false">IF(AND(OR(Dashboard!$B$5="All",D3452=Dashboard!$B$5),OR(Dashboard!$D$5="All",N3452=Dashboard!$D$5),OR(AND(C3452&lt;&gt;"",C3452&gt;=Dashboard!$F$5,C3452&lt;=Dashboard!$H$5),AND(C3452="",Dashboard!$F$5&lt;=1980,Dashboard!$H$5&gt;=2016))),1,0)</f>
        <v>1</v>
      </c>
      <c r="Q3452" s="0" t="n">
        <f aca="false">J3452*P3452+ROW()*0.00000001</f>
        <v>0.58003452</v>
      </c>
    </row>
    <row r="3453" customFormat="false" ht="15" hidden="false" customHeight="false" outlineLevel="0" collapsed="false">
      <c r="A3453" s="0" t="s">
        <v>2753</v>
      </c>
      <c r="B3453" s="0" t="s">
        <v>70</v>
      </c>
      <c r="C3453" s="0" t="n">
        <v>2011</v>
      </c>
      <c r="D3453" s="0" t="s">
        <v>114</v>
      </c>
      <c r="E3453" s="0" t="s">
        <v>142</v>
      </c>
      <c r="F3453" s="0" t="n">
        <v>0.22</v>
      </c>
      <c r="G3453" s="0" t="n">
        <v>0.24</v>
      </c>
      <c r="H3453" s="0" t="n">
        <v>0.04</v>
      </c>
      <c r="I3453" s="0" t="n">
        <v>0.08</v>
      </c>
      <c r="J3453" s="0" t="n">
        <v>0.58</v>
      </c>
      <c r="K3453" s="0" t="n">
        <v>70</v>
      </c>
      <c r="L3453" s="0" t="n">
        <v>7.9</v>
      </c>
      <c r="M3453" s="0" t="s">
        <v>73</v>
      </c>
      <c r="N3453" s="0" t="s">
        <v>74</v>
      </c>
      <c r="O3453" s="0" t="s">
        <v>67</v>
      </c>
      <c r="P3453" s="0" t="n">
        <f aca="false">IF(AND(OR(Dashboard!$B$5="All",D3453=Dashboard!$B$5),OR(Dashboard!$D$5="All",N3453=Dashboard!$D$5),OR(AND(C3453&lt;&gt;"",C3453&gt;=Dashboard!$F$5,C3453&lt;=Dashboard!$H$5),AND(C3453="",Dashboard!$F$5&lt;=1980,Dashboard!$H$5&gt;=2016))),1,0)</f>
        <v>1</v>
      </c>
      <c r="Q3453" s="0" t="n">
        <f aca="false">J3453*P3453+ROW()*0.00000001</f>
        <v>0.58003453</v>
      </c>
    </row>
    <row r="3454" customFormat="false" ht="15" hidden="false" customHeight="false" outlineLevel="0" collapsed="false">
      <c r="A3454" s="0" t="s">
        <v>2754</v>
      </c>
      <c r="B3454" s="0" t="s">
        <v>97</v>
      </c>
      <c r="C3454" s="0" t="n">
        <v>2013</v>
      </c>
      <c r="D3454" s="0" t="s">
        <v>46</v>
      </c>
      <c r="E3454" s="0" t="s">
        <v>1607</v>
      </c>
      <c r="F3454" s="0" t="n">
        <v>0.28</v>
      </c>
      <c r="G3454" s="0" t="n">
        <v>0</v>
      </c>
      <c r="H3454" s="0" t="n">
        <v>0.27</v>
      </c>
      <c r="I3454" s="0" t="n">
        <v>0.03</v>
      </c>
      <c r="J3454" s="0" t="n">
        <v>0.58</v>
      </c>
      <c r="K3454" s="0" t="n">
        <v>83</v>
      </c>
      <c r="L3454" s="0" t="n">
        <v>8.3</v>
      </c>
      <c r="M3454" s="0" t="s">
        <v>73</v>
      </c>
      <c r="N3454" s="0" t="s">
        <v>35</v>
      </c>
      <c r="O3454" s="0" t="s">
        <v>42</v>
      </c>
      <c r="P3454" s="0" t="n">
        <f aca="false">IF(AND(OR(Dashboard!$B$5="All",D3454=Dashboard!$B$5),OR(Dashboard!$D$5="All",N3454=Dashboard!$D$5),OR(AND(C3454&lt;&gt;"",C3454&gt;=Dashboard!$F$5,C3454&lt;=Dashboard!$H$5),AND(C3454="",Dashboard!$F$5&lt;=1980,Dashboard!$H$5&gt;=2016))),1,0)</f>
        <v>1</v>
      </c>
      <c r="Q3454" s="0" t="n">
        <f aca="false">J3454*P3454+ROW()*0.00000001</f>
        <v>0.58003454</v>
      </c>
    </row>
    <row r="3455" customFormat="false" ht="15" hidden="false" customHeight="false" outlineLevel="0" collapsed="false">
      <c r="A3455" s="0" t="s">
        <v>2184</v>
      </c>
      <c r="B3455" s="0" t="s">
        <v>64</v>
      </c>
      <c r="C3455" s="0" t="n">
        <v>2006</v>
      </c>
      <c r="D3455" s="0" t="s">
        <v>34</v>
      </c>
      <c r="E3455" s="0" t="s">
        <v>72</v>
      </c>
      <c r="F3455" s="0" t="n">
        <v>0.53</v>
      </c>
      <c r="G3455" s="0" t="n">
        <v>0</v>
      </c>
      <c r="H3455" s="0" t="n">
        <v>0</v>
      </c>
      <c r="I3455" s="0" t="n">
        <v>0.04</v>
      </c>
      <c r="J3455" s="0" t="n">
        <v>0.58</v>
      </c>
      <c r="K3455" s="0" t="n">
        <v>84</v>
      </c>
      <c r="L3455" s="0" t="n">
        <v>7.8</v>
      </c>
      <c r="M3455" s="0" t="s">
        <v>36</v>
      </c>
      <c r="N3455" s="0" t="s">
        <v>66</v>
      </c>
      <c r="O3455" s="0" t="s">
        <v>42</v>
      </c>
      <c r="P3455" s="0" t="n">
        <f aca="false">IF(AND(OR(Dashboard!$B$5="All",D3455=Dashboard!$B$5),OR(Dashboard!$D$5="All",N3455=Dashboard!$D$5),OR(AND(C3455&lt;&gt;"",C3455&gt;=Dashboard!$F$5,C3455&lt;=Dashboard!$H$5),AND(C3455="",Dashboard!$F$5&lt;=1980,Dashboard!$H$5&gt;=2016))),1,0)</f>
        <v>1</v>
      </c>
      <c r="Q3455" s="0" t="n">
        <f aca="false">J3455*P3455+ROW()*0.00000001</f>
        <v>0.58003455</v>
      </c>
    </row>
    <row r="3456" customFormat="false" ht="15" hidden="false" customHeight="false" outlineLevel="0" collapsed="false">
      <c r="A3456" s="0" t="s">
        <v>2755</v>
      </c>
      <c r="B3456" s="0" t="s">
        <v>108</v>
      </c>
      <c r="C3456" s="0" t="n">
        <v>1998</v>
      </c>
      <c r="D3456" s="0" t="s">
        <v>34</v>
      </c>
      <c r="E3456" s="0" t="s">
        <v>220</v>
      </c>
      <c r="F3456" s="0" t="n">
        <v>0.06</v>
      </c>
      <c r="G3456" s="0" t="n">
        <v>0.3</v>
      </c>
      <c r="H3456" s="0" t="n">
        <v>0.19</v>
      </c>
      <c r="I3456" s="0" t="n">
        <v>0.03</v>
      </c>
      <c r="J3456" s="0" t="n">
        <v>0.58</v>
      </c>
      <c r="N3456" s="0" t="s">
        <v>35</v>
      </c>
      <c r="P3456" s="0" t="n">
        <f aca="false">IF(AND(OR(Dashboard!$B$5="All",D3456=Dashboard!$B$5),OR(Dashboard!$D$5="All",N3456=Dashboard!$D$5),OR(AND(C3456&lt;&gt;"",C3456&gt;=Dashboard!$F$5,C3456&lt;=Dashboard!$H$5),AND(C3456="",Dashboard!$F$5&lt;=1980,Dashboard!$H$5&gt;=2016))),1,0)</f>
        <v>1</v>
      </c>
      <c r="Q3456" s="0" t="n">
        <f aca="false">J3456*P3456+ROW()*0.00000001</f>
        <v>0.58003456</v>
      </c>
    </row>
    <row r="3457" customFormat="false" ht="15" hidden="false" customHeight="false" outlineLevel="0" collapsed="false">
      <c r="A3457" s="0" t="s">
        <v>2756</v>
      </c>
      <c r="B3457" s="0" t="s">
        <v>108</v>
      </c>
      <c r="C3457" s="0" t="n">
        <v>1997</v>
      </c>
      <c r="D3457" s="0" t="s">
        <v>34</v>
      </c>
      <c r="E3457" s="0" t="s">
        <v>142</v>
      </c>
      <c r="F3457" s="0" t="n">
        <v>0.15</v>
      </c>
      <c r="G3457" s="0" t="n">
        <v>0.39</v>
      </c>
      <c r="H3457" s="0" t="n">
        <v>0</v>
      </c>
      <c r="I3457" s="0" t="n">
        <v>0.03</v>
      </c>
      <c r="J3457" s="0" t="n">
        <v>0.58</v>
      </c>
      <c r="N3457" s="0" t="s">
        <v>35</v>
      </c>
      <c r="P3457" s="0" t="n">
        <f aca="false">IF(AND(OR(Dashboard!$B$5="All",D3457=Dashboard!$B$5),OR(Dashboard!$D$5="All",N3457=Dashboard!$D$5),OR(AND(C3457&lt;&gt;"",C3457&gt;=Dashboard!$F$5,C3457&lt;=Dashboard!$H$5),AND(C3457="",Dashboard!$F$5&lt;=1980,Dashboard!$H$5&gt;=2016))),1,0)</f>
        <v>1</v>
      </c>
      <c r="Q3457" s="0" t="n">
        <f aca="false">J3457*P3457+ROW()*0.00000001</f>
        <v>0.58003457</v>
      </c>
    </row>
    <row r="3458" customFormat="false" ht="15" hidden="false" customHeight="false" outlineLevel="0" collapsed="false">
      <c r="A3458" s="0" t="s">
        <v>2757</v>
      </c>
      <c r="B3458" s="0" t="s">
        <v>108</v>
      </c>
      <c r="C3458" s="0" t="n">
        <v>1998</v>
      </c>
      <c r="D3458" s="0" t="s">
        <v>34</v>
      </c>
      <c r="E3458" s="0" t="s">
        <v>142</v>
      </c>
      <c r="F3458" s="0" t="n">
        <v>0.14</v>
      </c>
      <c r="G3458" s="0" t="n">
        <v>0.4</v>
      </c>
      <c r="H3458" s="0" t="n">
        <v>0</v>
      </c>
      <c r="I3458" s="0" t="n">
        <v>0.04</v>
      </c>
      <c r="J3458" s="0" t="n">
        <v>0.58</v>
      </c>
      <c r="N3458" s="0" t="s">
        <v>35</v>
      </c>
      <c r="P3458" s="0" t="n">
        <f aca="false">IF(AND(OR(Dashboard!$B$5="All",D3458=Dashboard!$B$5),OR(Dashboard!$D$5="All",N3458=Dashboard!$D$5),OR(AND(C3458&lt;&gt;"",C3458&gt;=Dashboard!$F$5,C3458&lt;=Dashboard!$H$5),AND(C3458="",Dashboard!$F$5&lt;=1980,Dashboard!$H$5&gt;=2016))),1,0)</f>
        <v>1</v>
      </c>
      <c r="Q3458" s="0" t="n">
        <f aca="false">J3458*P3458+ROW()*0.00000001</f>
        <v>0.58003458</v>
      </c>
    </row>
    <row r="3459" customFormat="false" ht="15" hidden="false" customHeight="false" outlineLevel="0" collapsed="false">
      <c r="A3459" s="0" t="s">
        <v>2391</v>
      </c>
      <c r="B3459" s="0" t="s">
        <v>70</v>
      </c>
      <c r="C3459" s="0" t="n">
        <v>2011</v>
      </c>
      <c r="D3459" s="0" t="s">
        <v>34</v>
      </c>
      <c r="E3459" s="0" t="s">
        <v>142</v>
      </c>
      <c r="F3459" s="0" t="n">
        <v>0.36</v>
      </c>
      <c r="G3459" s="0" t="n">
        <v>0.15</v>
      </c>
      <c r="H3459" s="0" t="n">
        <v>0</v>
      </c>
      <c r="I3459" s="0" t="n">
        <v>0.07</v>
      </c>
      <c r="J3459" s="0" t="n">
        <v>0.58</v>
      </c>
      <c r="K3459" s="0" t="n">
        <v>86</v>
      </c>
      <c r="L3459" s="0" t="n">
        <v>7.5</v>
      </c>
      <c r="M3459" s="0" t="s">
        <v>125</v>
      </c>
      <c r="N3459" s="0" t="s">
        <v>74</v>
      </c>
      <c r="O3459" s="0" t="s">
        <v>42</v>
      </c>
      <c r="P3459" s="0" t="n">
        <f aca="false">IF(AND(OR(Dashboard!$B$5="All",D3459=Dashboard!$B$5),OR(Dashboard!$D$5="All",N3459=Dashboard!$D$5),OR(AND(C3459&lt;&gt;"",C3459&gt;=Dashboard!$F$5,C3459&lt;=Dashboard!$H$5),AND(C3459="",Dashboard!$F$5&lt;=1980,Dashboard!$H$5&gt;=2016))),1,0)</f>
        <v>1</v>
      </c>
      <c r="Q3459" s="0" t="n">
        <f aca="false">J3459*P3459+ROW()*0.00000001</f>
        <v>0.58003459</v>
      </c>
    </row>
    <row r="3460" customFormat="false" ht="15" hidden="false" customHeight="false" outlineLevel="0" collapsed="false">
      <c r="A3460" s="0" t="s">
        <v>2758</v>
      </c>
      <c r="B3460" s="0" t="s">
        <v>76</v>
      </c>
      <c r="D3460" s="0" t="s">
        <v>41</v>
      </c>
      <c r="E3460" s="0" t="s">
        <v>520</v>
      </c>
      <c r="F3460" s="0" t="n">
        <v>0.28</v>
      </c>
      <c r="G3460" s="0" t="n">
        <v>0.22</v>
      </c>
      <c r="H3460" s="0" t="n">
        <v>0</v>
      </c>
      <c r="I3460" s="0" t="n">
        <v>0.07</v>
      </c>
      <c r="J3460" s="0" t="n">
        <v>0.58</v>
      </c>
      <c r="K3460" s="0" t="n">
        <v>84</v>
      </c>
      <c r="L3460" s="0" t="n">
        <v>8.8</v>
      </c>
      <c r="M3460" s="0" t="s">
        <v>36</v>
      </c>
      <c r="N3460" s="0" t="s">
        <v>74</v>
      </c>
      <c r="O3460" s="0" t="s">
        <v>42</v>
      </c>
      <c r="P3460" s="0" t="n">
        <f aca="false">IF(AND(OR(Dashboard!$B$5="All",D3460=Dashboard!$B$5),OR(Dashboard!$D$5="All",N3460=Dashboard!$D$5),OR(AND(C3460&lt;&gt;"",C3460&gt;=Dashboard!$F$5,C3460&lt;=Dashboard!$H$5),AND(C3460="",Dashboard!$F$5&lt;=1980,Dashboard!$H$5&gt;=2016))),1,0)</f>
        <v>1</v>
      </c>
      <c r="Q3460" s="0" t="n">
        <f aca="false">J3460*P3460+ROW()*0.00000001</f>
        <v>0.5800346</v>
      </c>
    </row>
    <row r="3461" customFormat="false" ht="15" hidden="false" customHeight="false" outlineLevel="0" collapsed="false">
      <c r="A3461" s="0" t="s">
        <v>2759</v>
      </c>
      <c r="B3461" s="0" t="s">
        <v>76</v>
      </c>
      <c r="C3461" s="0" t="n">
        <v>2000</v>
      </c>
      <c r="D3461" s="0" t="s">
        <v>56</v>
      </c>
      <c r="E3461" s="0" t="s">
        <v>821</v>
      </c>
      <c r="F3461" s="0" t="n">
        <v>0.28</v>
      </c>
      <c r="G3461" s="0" t="n">
        <v>0.22</v>
      </c>
      <c r="H3461" s="0" t="n">
        <v>0</v>
      </c>
      <c r="I3461" s="0" t="n">
        <v>0.07</v>
      </c>
      <c r="J3461" s="0" t="n">
        <v>0.58</v>
      </c>
      <c r="K3461" s="0" t="n">
        <v>77</v>
      </c>
      <c r="L3461" s="0" t="n">
        <v>6.8</v>
      </c>
      <c r="M3461" s="0" t="s">
        <v>73</v>
      </c>
      <c r="N3461" s="0" t="s">
        <v>74</v>
      </c>
      <c r="O3461" s="0" t="s">
        <v>37</v>
      </c>
      <c r="P3461" s="0" t="n">
        <f aca="false">IF(AND(OR(Dashboard!$B$5="All",D3461=Dashboard!$B$5),OR(Dashboard!$D$5="All",N3461=Dashboard!$D$5),OR(AND(C3461&lt;&gt;"",C3461&gt;=Dashboard!$F$5,C3461&lt;=Dashboard!$H$5),AND(C3461="",Dashboard!$F$5&lt;=1980,Dashboard!$H$5&gt;=2016))),1,0)</f>
        <v>1</v>
      </c>
      <c r="Q3461" s="0" t="n">
        <f aca="false">J3461*P3461+ROW()*0.00000001</f>
        <v>0.58003461</v>
      </c>
    </row>
    <row r="3462" customFormat="false" ht="15" hidden="false" customHeight="false" outlineLevel="0" collapsed="false">
      <c r="A3462" s="0" t="s">
        <v>2760</v>
      </c>
      <c r="B3462" s="0" t="s">
        <v>117</v>
      </c>
      <c r="C3462" s="0" t="n">
        <v>2000</v>
      </c>
      <c r="D3462" s="0" t="s">
        <v>46</v>
      </c>
      <c r="E3462" s="0" t="s">
        <v>328</v>
      </c>
      <c r="F3462" s="0" t="n">
        <v>0.23</v>
      </c>
      <c r="G3462" s="0" t="n">
        <v>0.16</v>
      </c>
      <c r="H3462" s="0" t="n">
        <v>0.16</v>
      </c>
      <c r="I3462" s="0" t="n">
        <v>0.04</v>
      </c>
      <c r="J3462" s="0" t="n">
        <v>0.58</v>
      </c>
      <c r="K3462" s="0" t="n">
        <v>42</v>
      </c>
      <c r="L3462" s="0" t="n">
        <v>7.6</v>
      </c>
      <c r="M3462" s="0" t="s">
        <v>36</v>
      </c>
      <c r="N3462" s="0" t="s">
        <v>74</v>
      </c>
      <c r="O3462" s="0" t="s">
        <v>177</v>
      </c>
      <c r="P3462" s="0" t="n">
        <f aca="false">IF(AND(OR(Dashboard!$B$5="All",D3462=Dashboard!$B$5),OR(Dashboard!$D$5="All",N3462=Dashboard!$D$5),OR(AND(C3462&lt;&gt;"",C3462&gt;=Dashboard!$F$5,C3462&lt;=Dashboard!$H$5),AND(C3462="",Dashboard!$F$5&lt;=1980,Dashboard!$H$5&gt;=2016))),1,0)</f>
        <v>1</v>
      </c>
      <c r="Q3462" s="0" t="n">
        <f aca="false">J3462*P3462+ROW()*0.00000001</f>
        <v>0.58003462</v>
      </c>
    </row>
    <row r="3463" customFormat="false" ht="15" hidden="false" customHeight="false" outlineLevel="0" collapsed="false">
      <c r="A3463" s="0" t="s">
        <v>2761</v>
      </c>
      <c r="B3463" s="0" t="s">
        <v>117</v>
      </c>
      <c r="C3463" s="0" t="n">
        <v>1998</v>
      </c>
      <c r="D3463" s="0" t="s">
        <v>46</v>
      </c>
      <c r="E3463" s="0" t="s">
        <v>328</v>
      </c>
      <c r="F3463" s="0" t="n">
        <v>0</v>
      </c>
      <c r="G3463" s="0" t="n">
        <v>0</v>
      </c>
      <c r="H3463" s="0" t="n">
        <v>0.54</v>
      </c>
      <c r="I3463" s="0" t="n">
        <v>0.04</v>
      </c>
      <c r="J3463" s="0" t="n">
        <v>0.58</v>
      </c>
      <c r="N3463" s="0" t="s">
        <v>74</v>
      </c>
      <c r="P3463" s="0" t="n">
        <f aca="false">IF(AND(OR(Dashboard!$B$5="All",D3463=Dashboard!$B$5),OR(Dashboard!$D$5="All",N3463=Dashboard!$D$5),OR(AND(C3463&lt;&gt;"",C3463&gt;=Dashboard!$F$5,C3463&lt;=Dashboard!$H$5),AND(C3463="",Dashboard!$F$5&lt;=1980,Dashboard!$H$5&gt;=2016))),1,0)</f>
        <v>1</v>
      </c>
      <c r="Q3463" s="0" t="n">
        <f aca="false">J3463*P3463+ROW()*0.00000001</f>
        <v>0.58003463</v>
      </c>
    </row>
    <row r="3464" customFormat="false" ht="15" hidden="false" customHeight="false" outlineLevel="0" collapsed="false">
      <c r="A3464" s="0" t="s">
        <v>2435</v>
      </c>
      <c r="B3464" s="0" t="s">
        <v>144</v>
      </c>
      <c r="C3464" s="0" t="n">
        <v>2005</v>
      </c>
      <c r="D3464" s="0" t="s">
        <v>71</v>
      </c>
      <c r="E3464" s="0" t="s">
        <v>124</v>
      </c>
      <c r="F3464" s="0" t="n">
        <v>0.33</v>
      </c>
      <c r="G3464" s="0" t="n">
        <v>0.22</v>
      </c>
      <c r="H3464" s="0" t="n">
        <v>0</v>
      </c>
      <c r="I3464" s="0" t="n">
        <v>0.03</v>
      </c>
      <c r="J3464" s="0" t="n">
        <v>0.58</v>
      </c>
      <c r="K3464" s="0" t="n">
        <v>85</v>
      </c>
      <c r="L3464" s="0" t="n">
        <v>8.4</v>
      </c>
      <c r="M3464" s="0" t="s">
        <v>73</v>
      </c>
      <c r="N3464" s="0" t="s">
        <v>66</v>
      </c>
      <c r="O3464" s="0" t="s">
        <v>42</v>
      </c>
      <c r="P3464" s="0" t="n">
        <f aca="false">IF(AND(OR(Dashboard!$B$5="All",D3464=Dashboard!$B$5),OR(Dashboard!$D$5="All",N3464=Dashboard!$D$5),OR(AND(C3464&lt;&gt;"",C3464&gt;=Dashboard!$F$5,C3464&lt;=Dashboard!$H$5),AND(C3464="",Dashboard!$F$5&lt;=1980,Dashboard!$H$5&gt;=2016))),1,0)</f>
        <v>1</v>
      </c>
      <c r="Q3464" s="0" t="n">
        <f aca="false">J3464*P3464+ROW()*0.00000001</f>
        <v>0.58003464</v>
      </c>
    </row>
    <row r="3465" customFormat="false" ht="15" hidden="false" customHeight="false" outlineLevel="0" collapsed="false">
      <c r="A3465" s="0" t="s">
        <v>2762</v>
      </c>
      <c r="B3465" s="0" t="s">
        <v>76</v>
      </c>
      <c r="C3465" s="0" t="n">
        <v>2004</v>
      </c>
      <c r="D3465" s="0" t="s">
        <v>46</v>
      </c>
      <c r="E3465" s="0" t="s">
        <v>89</v>
      </c>
      <c r="F3465" s="0" t="n">
        <v>0.28</v>
      </c>
      <c r="G3465" s="0" t="n">
        <v>0.22</v>
      </c>
      <c r="H3465" s="0" t="n">
        <v>0</v>
      </c>
      <c r="I3465" s="0" t="n">
        <v>0.07</v>
      </c>
      <c r="J3465" s="0" t="n">
        <v>0.58</v>
      </c>
      <c r="N3465" s="0" t="s">
        <v>74</v>
      </c>
      <c r="P3465" s="0" t="n">
        <f aca="false">IF(AND(OR(Dashboard!$B$5="All",D3465=Dashboard!$B$5),OR(Dashboard!$D$5="All",N3465=Dashboard!$D$5),OR(AND(C3465&lt;&gt;"",C3465&gt;=Dashboard!$F$5,C3465&lt;=Dashboard!$H$5),AND(C3465="",Dashboard!$F$5&lt;=1980,Dashboard!$H$5&gt;=2016))),1,0)</f>
        <v>1</v>
      </c>
      <c r="Q3465" s="0" t="n">
        <f aca="false">J3465*P3465+ROW()*0.00000001</f>
        <v>0.58003465</v>
      </c>
    </row>
    <row r="3466" customFormat="false" ht="15" hidden="false" customHeight="false" outlineLevel="0" collapsed="false">
      <c r="A3466" s="0" t="s">
        <v>2763</v>
      </c>
      <c r="B3466" s="0" t="s">
        <v>117</v>
      </c>
      <c r="C3466" s="0" t="n">
        <v>1998</v>
      </c>
      <c r="D3466" s="0" t="s">
        <v>16</v>
      </c>
      <c r="E3466" s="0" t="s">
        <v>2764</v>
      </c>
      <c r="F3466" s="0" t="n">
        <v>0.32</v>
      </c>
      <c r="G3466" s="0" t="n">
        <v>0.22</v>
      </c>
      <c r="H3466" s="0" t="n">
        <v>0</v>
      </c>
      <c r="I3466" s="0" t="n">
        <v>0.04</v>
      </c>
      <c r="J3466" s="0" t="n">
        <v>0.58</v>
      </c>
      <c r="N3466" s="0" t="s">
        <v>74</v>
      </c>
      <c r="P3466" s="0" t="n">
        <f aca="false">IF(AND(OR(Dashboard!$B$5="All",D3466=Dashboard!$B$5),OR(Dashboard!$D$5="All",N3466=Dashboard!$D$5),OR(AND(C3466&lt;&gt;"",C3466&gt;=Dashboard!$F$5,C3466&lt;=Dashboard!$H$5),AND(C3466="",Dashboard!$F$5&lt;=1980,Dashboard!$H$5&gt;=2016))),1,0)</f>
        <v>1</v>
      </c>
      <c r="Q3466" s="0" t="n">
        <f aca="false">J3466*P3466+ROW()*0.00000001</f>
        <v>0.58003466</v>
      </c>
    </row>
    <row r="3467" customFormat="false" ht="15" hidden="false" customHeight="false" outlineLevel="0" collapsed="false">
      <c r="A3467" s="0" t="s">
        <v>2765</v>
      </c>
      <c r="B3467" s="0" t="s">
        <v>85</v>
      </c>
      <c r="C3467" s="0" t="n">
        <v>2004</v>
      </c>
      <c r="D3467" s="0" t="s">
        <v>114</v>
      </c>
      <c r="E3467" s="0" t="s">
        <v>91</v>
      </c>
      <c r="F3467" s="0" t="n">
        <v>0.42</v>
      </c>
      <c r="G3467" s="0" t="n">
        <v>0.15</v>
      </c>
      <c r="H3467" s="0" t="n">
        <v>0</v>
      </c>
      <c r="I3467" s="0" t="n">
        <v>0.01</v>
      </c>
      <c r="J3467" s="0" t="n">
        <v>0.58</v>
      </c>
      <c r="N3467" s="0" t="s">
        <v>35</v>
      </c>
      <c r="P3467" s="0" t="n">
        <f aca="false">IF(AND(OR(Dashboard!$B$5="All",D3467=Dashboard!$B$5),OR(Dashboard!$D$5="All",N3467=Dashboard!$D$5),OR(AND(C3467&lt;&gt;"",C3467&gt;=Dashboard!$F$5,C3467&lt;=Dashboard!$H$5),AND(C3467="",Dashboard!$F$5&lt;=1980,Dashboard!$H$5&gt;=2016))),1,0)</f>
        <v>1</v>
      </c>
      <c r="Q3467" s="0" t="n">
        <f aca="false">J3467*P3467+ROW()*0.00000001</f>
        <v>0.58003467</v>
      </c>
    </row>
    <row r="3468" customFormat="false" ht="15" hidden="false" customHeight="false" outlineLevel="0" collapsed="false">
      <c r="A3468" s="0" t="s">
        <v>408</v>
      </c>
      <c r="B3468" s="0" t="s">
        <v>50</v>
      </c>
      <c r="C3468" s="0" t="n">
        <v>2009</v>
      </c>
      <c r="D3468" s="0" t="s">
        <v>34</v>
      </c>
      <c r="E3468" s="0" t="s">
        <v>142</v>
      </c>
      <c r="F3468" s="0" t="n">
        <v>0.14</v>
      </c>
      <c r="G3468" s="0" t="n">
        <v>0.37</v>
      </c>
      <c r="H3468" s="0" t="n">
        <v>0</v>
      </c>
      <c r="I3468" s="0" t="n">
        <v>0.07</v>
      </c>
      <c r="J3468" s="0" t="n">
        <v>0.58</v>
      </c>
      <c r="L3468" s="0" t="n">
        <v>7.6</v>
      </c>
      <c r="M3468" s="0" t="s">
        <v>36</v>
      </c>
      <c r="N3468" s="0" t="s">
        <v>35</v>
      </c>
      <c r="P3468" s="0" t="n">
        <f aca="false">IF(AND(OR(Dashboard!$B$5="All",D3468=Dashboard!$B$5),OR(Dashboard!$D$5="All",N3468=Dashboard!$D$5),OR(AND(C3468&lt;&gt;"",C3468&gt;=Dashboard!$F$5,C3468&lt;=Dashboard!$H$5),AND(C3468="",Dashboard!$F$5&lt;=1980,Dashboard!$H$5&gt;=2016))),1,0)</f>
        <v>1</v>
      </c>
      <c r="Q3468" s="0" t="n">
        <f aca="false">J3468*P3468+ROW()*0.00000001</f>
        <v>0.58003468</v>
      </c>
    </row>
    <row r="3469" customFormat="false" ht="15" hidden="false" customHeight="false" outlineLevel="0" collapsed="false">
      <c r="A3469" s="0" t="s">
        <v>2766</v>
      </c>
      <c r="B3469" s="0" t="s">
        <v>70</v>
      </c>
      <c r="C3469" s="0" t="n">
        <v>2013</v>
      </c>
      <c r="D3469" s="0" t="s">
        <v>102</v>
      </c>
      <c r="E3469" s="0" t="s">
        <v>328</v>
      </c>
      <c r="F3469" s="0" t="n">
        <v>0.05</v>
      </c>
      <c r="G3469" s="0" t="n">
        <v>0.02</v>
      </c>
      <c r="H3469" s="0" t="n">
        <v>0.5</v>
      </c>
      <c r="I3469" s="0" t="n">
        <v>0.01</v>
      </c>
      <c r="J3469" s="0" t="n">
        <v>0.58</v>
      </c>
      <c r="K3469" s="0" t="n">
        <v>71</v>
      </c>
      <c r="L3469" s="0" t="n">
        <v>8.3</v>
      </c>
      <c r="M3469" s="0" t="s">
        <v>103</v>
      </c>
      <c r="N3469" s="0" t="s">
        <v>74</v>
      </c>
      <c r="O3469" s="0" t="s">
        <v>37</v>
      </c>
      <c r="P3469" s="0" t="n">
        <f aca="false">IF(AND(OR(Dashboard!$B$5="All",D3469=Dashboard!$B$5),OR(Dashboard!$D$5="All",N3469=Dashboard!$D$5),OR(AND(C3469&lt;&gt;"",C3469&gt;=Dashboard!$F$5,C3469&lt;=Dashboard!$H$5),AND(C3469="",Dashboard!$F$5&lt;=1980,Dashboard!$H$5&gt;=2016))),1,0)</f>
        <v>1</v>
      </c>
      <c r="Q3469" s="0" t="n">
        <f aca="false">J3469*P3469+ROW()*0.00000001</f>
        <v>0.58003469</v>
      </c>
    </row>
    <row r="3470" customFormat="false" ht="15" hidden="false" customHeight="false" outlineLevel="0" collapsed="false">
      <c r="A3470" s="0" t="s">
        <v>2767</v>
      </c>
      <c r="B3470" s="0" t="s">
        <v>76</v>
      </c>
      <c r="C3470" s="0" t="n">
        <v>2002</v>
      </c>
      <c r="D3470" s="0" t="s">
        <v>56</v>
      </c>
      <c r="E3470" s="0" t="s">
        <v>220</v>
      </c>
      <c r="F3470" s="0" t="n">
        <v>0.28</v>
      </c>
      <c r="G3470" s="0" t="n">
        <v>0.22</v>
      </c>
      <c r="H3470" s="0" t="n">
        <v>0</v>
      </c>
      <c r="I3470" s="0" t="n">
        <v>0.07</v>
      </c>
      <c r="J3470" s="0" t="n">
        <v>0.58</v>
      </c>
      <c r="K3470" s="0" t="n">
        <v>78</v>
      </c>
      <c r="L3470" s="0" t="n">
        <v>6.6</v>
      </c>
      <c r="M3470" s="0" t="s">
        <v>103</v>
      </c>
      <c r="N3470" s="0" t="s">
        <v>74</v>
      </c>
      <c r="O3470" s="0" t="s">
        <v>37</v>
      </c>
      <c r="P3470" s="0" t="n">
        <f aca="false">IF(AND(OR(Dashboard!$B$5="All",D3470=Dashboard!$B$5),OR(Dashboard!$D$5="All",N3470=Dashboard!$D$5),OR(AND(C3470&lt;&gt;"",C3470&gt;=Dashboard!$F$5,C3470&lt;=Dashboard!$H$5),AND(C3470="",Dashboard!$F$5&lt;=1980,Dashboard!$H$5&gt;=2016))),1,0)</f>
        <v>1</v>
      </c>
      <c r="Q3470" s="0" t="n">
        <f aca="false">J3470*P3470+ROW()*0.00000001</f>
        <v>0.5800347</v>
      </c>
    </row>
    <row r="3471" customFormat="false" ht="15" hidden="false" customHeight="false" outlineLevel="0" collapsed="false">
      <c r="A3471" s="0" t="s">
        <v>2768</v>
      </c>
      <c r="B3471" s="0" t="s">
        <v>117</v>
      </c>
      <c r="C3471" s="0" t="n">
        <v>1998</v>
      </c>
      <c r="D3471" s="0" t="s">
        <v>41</v>
      </c>
      <c r="E3471" s="0" t="s">
        <v>418</v>
      </c>
      <c r="F3471" s="0" t="n">
        <v>0.32</v>
      </c>
      <c r="G3471" s="0" t="n">
        <v>0.22</v>
      </c>
      <c r="H3471" s="0" t="n">
        <v>0</v>
      </c>
      <c r="I3471" s="0" t="n">
        <v>0.04</v>
      </c>
      <c r="J3471" s="0" t="n">
        <v>0.58</v>
      </c>
      <c r="N3471" s="0" t="s">
        <v>74</v>
      </c>
      <c r="P3471" s="0" t="n">
        <f aca="false">IF(AND(OR(Dashboard!$B$5="All",D3471=Dashboard!$B$5),OR(Dashboard!$D$5="All",N3471=Dashboard!$D$5),OR(AND(C3471&lt;&gt;"",C3471&gt;=Dashboard!$F$5,C3471&lt;=Dashboard!$H$5),AND(C3471="",Dashboard!$F$5&lt;=1980,Dashboard!$H$5&gt;=2016))),1,0)</f>
        <v>1</v>
      </c>
      <c r="Q3471" s="0" t="n">
        <f aca="false">J3471*P3471+ROW()*0.00000001</f>
        <v>0.58003471</v>
      </c>
    </row>
    <row r="3472" customFormat="false" ht="15" hidden="false" customHeight="false" outlineLevel="0" collapsed="false">
      <c r="A3472" s="0" t="s">
        <v>2769</v>
      </c>
      <c r="B3472" s="0" t="s">
        <v>78</v>
      </c>
      <c r="C3472" s="0" t="n">
        <v>1992</v>
      </c>
      <c r="D3472" s="0" t="s">
        <v>46</v>
      </c>
      <c r="E3472" s="0" t="s">
        <v>328</v>
      </c>
      <c r="F3472" s="0" t="n">
        <v>0</v>
      </c>
      <c r="G3472" s="0" t="n">
        <v>0</v>
      </c>
      <c r="H3472" s="0" t="n">
        <v>0.58</v>
      </c>
      <c r="I3472" s="0" t="n">
        <v>0</v>
      </c>
      <c r="J3472" s="0" t="n">
        <v>0.58</v>
      </c>
      <c r="N3472" s="0" t="s">
        <v>35</v>
      </c>
      <c r="P3472" s="0" t="n">
        <f aca="false">IF(AND(OR(Dashboard!$B$5="All",D3472=Dashboard!$B$5),OR(Dashboard!$D$5="All",N3472=Dashboard!$D$5),OR(AND(C3472&lt;&gt;"",C3472&gt;=Dashboard!$F$5,C3472&lt;=Dashboard!$H$5),AND(C3472="",Dashboard!$F$5&lt;=1980,Dashboard!$H$5&gt;=2016))),1,0)</f>
        <v>1</v>
      </c>
      <c r="Q3472" s="0" t="n">
        <f aca="false">J3472*P3472+ROW()*0.00000001</f>
        <v>0.58003472</v>
      </c>
    </row>
    <row r="3473" customFormat="false" ht="15" hidden="false" customHeight="false" outlineLevel="0" collapsed="false">
      <c r="A3473" s="0" t="s">
        <v>2770</v>
      </c>
      <c r="B3473" s="0" t="s">
        <v>50</v>
      </c>
      <c r="C3473" s="0" t="n">
        <v>2009</v>
      </c>
      <c r="D3473" s="0" t="s">
        <v>46</v>
      </c>
      <c r="E3473" s="0" t="s">
        <v>157</v>
      </c>
      <c r="F3473" s="0" t="n">
        <v>0.22</v>
      </c>
      <c r="G3473" s="0" t="n">
        <v>0.1</v>
      </c>
      <c r="H3473" s="0" t="n">
        <v>0.23</v>
      </c>
      <c r="I3473" s="0" t="n">
        <v>0.03</v>
      </c>
      <c r="J3473" s="0" t="n">
        <v>0.58</v>
      </c>
      <c r="K3473" s="0" t="n">
        <v>71</v>
      </c>
      <c r="L3473" s="0" t="n">
        <v>7.1</v>
      </c>
      <c r="M3473" s="0" t="s">
        <v>125</v>
      </c>
      <c r="N3473" s="0" t="s">
        <v>35</v>
      </c>
      <c r="O3473" s="0" t="s">
        <v>37</v>
      </c>
      <c r="P3473" s="0" t="n">
        <f aca="false">IF(AND(OR(Dashboard!$B$5="All",D3473=Dashboard!$B$5),OR(Dashboard!$D$5="All",N3473=Dashboard!$D$5),OR(AND(C3473&lt;&gt;"",C3473&gt;=Dashboard!$F$5,C3473&lt;=Dashboard!$H$5),AND(C3473="",Dashboard!$F$5&lt;=1980,Dashboard!$H$5&gt;=2016))),1,0)</f>
        <v>1</v>
      </c>
      <c r="Q3473" s="0" t="n">
        <f aca="false">J3473*P3473+ROW()*0.00000001</f>
        <v>0.58003473</v>
      </c>
    </row>
    <row r="3474" customFormat="false" ht="15" hidden="false" customHeight="false" outlineLevel="0" collapsed="false">
      <c r="A3474" s="0" t="s">
        <v>1773</v>
      </c>
      <c r="B3474" s="0" t="s">
        <v>70</v>
      </c>
      <c r="C3474" s="0" t="n">
        <v>2013</v>
      </c>
      <c r="D3474" s="0" t="s">
        <v>16</v>
      </c>
      <c r="E3474" s="0" t="s">
        <v>124</v>
      </c>
      <c r="F3474" s="0" t="n">
        <v>0.14</v>
      </c>
      <c r="G3474" s="0" t="n">
        <v>0.34</v>
      </c>
      <c r="H3474" s="0" t="n">
        <v>0</v>
      </c>
      <c r="I3474" s="0" t="n">
        <v>0.1</v>
      </c>
      <c r="J3474" s="0" t="n">
        <v>0.58</v>
      </c>
      <c r="K3474" s="0" t="n">
        <v>91</v>
      </c>
      <c r="L3474" s="0" t="n">
        <v>8.7</v>
      </c>
      <c r="M3474" s="0" t="s">
        <v>125</v>
      </c>
      <c r="N3474" s="0" t="s">
        <v>74</v>
      </c>
      <c r="O3474" s="0" t="s">
        <v>60</v>
      </c>
      <c r="P3474" s="0" t="n">
        <f aca="false">IF(AND(OR(Dashboard!$B$5="All",D3474=Dashboard!$B$5),OR(Dashboard!$D$5="All",N3474=Dashboard!$D$5),OR(AND(C3474&lt;&gt;"",C3474&gt;=Dashboard!$F$5,C3474&lt;=Dashboard!$H$5),AND(C3474="",Dashboard!$F$5&lt;=1980,Dashboard!$H$5&gt;=2016))),1,0)</f>
        <v>1</v>
      </c>
      <c r="Q3474" s="0" t="n">
        <f aca="false">J3474*P3474+ROW()*0.00000001</f>
        <v>0.58003474</v>
      </c>
    </row>
    <row r="3475" customFormat="false" ht="15" hidden="false" customHeight="false" outlineLevel="0" collapsed="false">
      <c r="A3475" s="0" t="s">
        <v>2771</v>
      </c>
      <c r="B3475" s="0" t="s">
        <v>78</v>
      </c>
      <c r="C3475" s="0" t="n">
        <v>1996</v>
      </c>
      <c r="D3475" s="0" t="s">
        <v>246</v>
      </c>
      <c r="E3475" s="0" t="s">
        <v>35</v>
      </c>
      <c r="F3475" s="0" t="n">
        <v>0</v>
      </c>
      <c r="G3475" s="0" t="n">
        <v>0</v>
      </c>
      <c r="H3475" s="0" t="n">
        <v>0.58</v>
      </c>
      <c r="I3475" s="0" t="n">
        <v>0</v>
      </c>
      <c r="J3475" s="0" t="n">
        <v>0.58</v>
      </c>
      <c r="N3475" s="0" t="s">
        <v>35</v>
      </c>
      <c r="P3475" s="0" t="n">
        <f aca="false">IF(AND(OR(Dashboard!$B$5="All",D3475=Dashboard!$B$5),OR(Dashboard!$D$5="All",N3475=Dashboard!$D$5),OR(AND(C3475&lt;&gt;"",C3475&gt;=Dashboard!$F$5,C3475&lt;=Dashboard!$H$5),AND(C3475="",Dashboard!$F$5&lt;=1980,Dashboard!$H$5&gt;=2016))),1,0)</f>
        <v>1</v>
      </c>
      <c r="Q3475" s="0" t="n">
        <f aca="false">J3475*P3475+ROW()*0.00000001</f>
        <v>0.58003475</v>
      </c>
    </row>
    <row r="3476" customFormat="false" ht="15" hidden="false" customHeight="false" outlineLevel="0" collapsed="false">
      <c r="A3476" s="0" t="s">
        <v>2772</v>
      </c>
      <c r="B3476" s="0" t="s">
        <v>851</v>
      </c>
      <c r="C3476" s="0" t="n">
        <v>2012</v>
      </c>
      <c r="D3476" s="0" t="s">
        <v>34</v>
      </c>
      <c r="E3476" s="0" t="s">
        <v>142</v>
      </c>
      <c r="F3476" s="0" t="n">
        <v>0.16</v>
      </c>
      <c r="G3476" s="0" t="n">
        <v>0.32</v>
      </c>
      <c r="H3476" s="0" t="n">
        <v>0.02</v>
      </c>
      <c r="I3476" s="0" t="n">
        <v>0.08</v>
      </c>
      <c r="J3476" s="0" t="n">
        <v>0.58</v>
      </c>
      <c r="K3476" s="0" t="n">
        <v>79</v>
      </c>
      <c r="L3476" s="0" t="n">
        <v>7.2</v>
      </c>
      <c r="M3476" s="0" t="s">
        <v>36</v>
      </c>
      <c r="N3476" s="0" t="s">
        <v>74</v>
      </c>
      <c r="O3476" s="0" t="s">
        <v>37</v>
      </c>
      <c r="P3476" s="0" t="n">
        <f aca="false">IF(AND(OR(Dashboard!$B$5="All",D3476=Dashboard!$B$5),OR(Dashboard!$D$5="All",N3476=Dashboard!$D$5),OR(AND(C3476&lt;&gt;"",C3476&gt;=Dashboard!$F$5,C3476&lt;=Dashboard!$H$5),AND(C3476="",Dashboard!$F$5&lt;=1980,Dashboard!$H$5&gt;=2016))),1,0)</f>
        <v>1</v>
      </c>
      <c r="Q3476" s="0" t="n">
        <f aca="false">J3476*P3476+ROW()*0.00000001</f>
        <v>0.58003476</v>
      </c>
    </row>
    <row r="3477" customFormat="false" ht="15" hidden="false" customHeight="false" outlineLevel="0" collapsed="false">
      <c r="A3477" s="0" t="s">
        <v>2773</v>
      </c>
      <c r="B3477" s="0" t="s">
        <v>117</v>
      </c>
      <c r="C3477" s="0" t="n">
        <v>2000</v>
      </c>
      <c r="D3477" s="0" t="s">
        <v>71</v>
      </c>
      <c r="E3477" s="0" t="s">
        <v>91</v>
      </c>
      <c r="F3477" s="0" t="n">
        <v>0.32</v>
      </c>
      <c r="G3477" s="0" t="n">
        <v>0.22</v>
      </c>
      <c r="H3477" s="0" t="n">
        <v>0</v>
      </c>
      <c r="I3477" s="0" t="n">
        <v>0.04</v>
      </c>
      <c r="J3477" s="0" t="n">
        <v>0.58</v>
      </c>
      <c r="K3477" s="0" t="n">
        <v>77</v>
      </c>
      <c r="L3477" s="0" t="n">
        <v>8.7</v>
      </c>
      <c r="M3477" s="0" t="s">
        <v>73</v>
      </c>
      <c r="N3477" s="0" t="s">
        <v>74</v>
      </c>
      <c r="O3477" s="0" t="s">
        <v>37</v>
      </c>
      <c r="P3477" s="0" t="n">
        <f aca="false">IF(AND(OR(Dashboard!$B$5="All",D3477=Dashboard!$B$5),OR(Dashboard!$D$5="All",N3477=Dashboard!$D$5),OR(AND(C3477&lt;&gt;"",C3477&gt;=Dashboard!$F$5,C3477&lt;=Dashboard!$H$5),AND(C3477="",Dashboard!$F$5&lt;=1980,Dashboard!$H$5&gt;=2016))),1,0)</f>
        <v>1</v>
      </c>
      <c r="Q3477" s="0" t="n">
        <f aca="false">J3477*P3477+ROW()*0.00000001</f>
        <v>0.58003477</v>
      </c>
    </row>
    <row r="3478" customFormat="false" ht="15" hidden="false" customHeight="false" outlineLevel="0" collapsed="false">
      <c r="A3478" s="0" t="s">
        <v>398</v>
      </c>
      <c r="B3478" s="0" t="s">
        <v>186</v>
      </c>
      <c r="C3478" s="0" t="n">
        <v>2002</v>
      </c>
      <c r="D3478" s="0" t="s">
        <v>34</v>
      </c>
      <c r="E3478" s="0" t="s">
        <v>91</v>
      </c>
      <c r="F3478" s="0" t="n">
        <v>0.45</v>
      </c>
      <c r="G3478" s="0" t="n">
        <v>0.12</v>
      </c>
      <c r="H3478" s="0" t="n">
        <v>0</v>
      </c>
      <c r="I3478" s="0" t="n">
        <v>0.02</v>
      </c>
      <c r="J3478" s="0" t="n">
        <v>0.58</v>
      </c>
      <c r="K3478" s="0" t="n">
        <v>91</v>
      </c>
      <c r="L3478" s="0" t="n">
        <v>8.6</v>
      </c>
      <c r="M3478" s="0" t="s">
        <v>103</v>
      </c>
      <c r="N3478" s="0" t="s">
        <v>35</v>
      </c>
      <c r="O3478" s="0" t="s">
        <v>60</v>
      </c>
      <c r="P3478" s="0" t="n">
        <f aca="false">IF(AND(OR(Dashboard!$B$5="All",D3478=Dashboard!$B$5),OR(Dashboard!$D$5="All",N3478=Dashboard!$D$5),OR(AND(C3478&lt;&gt;"",C3478&gt;=Dashboard!$F$5,C3478&lt;=Dashboard!$H$5),AND(C3478="",Dashboard!$F$5&lt;=1980,Dashboard!$H$5&gt;=2016))),1,0)</f>
        <v>1</v>
      </c>
      <c r="Q3478" s="0" t="n">
        <f aca="false">J3478*P3478+ROW()*0.00000001</f>
        <v>0.58003478</v>
      </c>
    </row>
    <row r="3479" customFormat="false" ht="15" hidden="false" customHeight="false" outlineLevel="0" collapsed="false">
      <c r="A3479" s="0" t="s">
        <v>2774</v>
      </c>
      <c r="B3479" s="0" t="s">
        <v>33</v>
      </c>
      <c r="C3479" s="0" t="n">
        <v>2008</v>
      </c>
      <c r="D3479" s="0" t="s">
        <v>71</v>
      </c>
      <c r="E3479" s="0" t="s">
        <v>72</v>
      </c>
      <c r="F3479" s="0" t="n">
        <v>0.52</v>
      </c>
      <c r="G3479" s="0" t="n">
        <v>0.02</v>
      </c>
      <c r="H3479" s="0" t="n">
        <v>0</v>
      </c>
      <c r="I3479" s="0" t="n">
        <v>0.04</v>
      </c>
      <c r="J3479" s="0" t="n">
        <v>0.58</v>
      </c>
      <c r="N3479" s="0" t="s">
        <v>35</v>
      </c>
      <c r="P3479" s="0" t="n">
        <f aca="false">IF(AND(OR(Dashboard!$B$5="All",D3479=Dashboard!$B$5),OR(Dashboard!$D$5="All",N3479=Dashboard!$D$5),OR(AND(C3479&lt;&gt;"",C3479&gt;=Dashboard!$F$5,C3479&lt;=Dashboard!$H$5),AND(C3479="",Dashboard!$F$5&lt;=1980,Dashboard!$H$5&gt;=2016))),1,0)</f>
        <v>1</v>
      </c>
      <c r="Q3479" s="0" t="n">
        <f aca="false">J3479*P3479+ROW()*0.00000001</f>
        <v>0.58003479</v>
      </c>
    </row>
    <row r="3480" customFormat="false" ht="15" hidden="false" customHeight="false" outlineLevel="0" collapsed="false">
      <c r="A3480" s="0" t="s">
        <v>2775</v>
      </c>
      <c r="B3480" s="0" t="s">
        <v>76</v>
      </c>
      <c r="C3480" s="0" t="n">
        <v>2006</v>
      </c>
      <c r="D3480" s="0" t="s">
        <v>71</v>
      </c>
      <c r="E3480" s="0" t="s">
        <v>328</v>
      </c>
      <c r="F3480" s="0" t="n">
        <v>0.28</v>
      </c>
      <c r="G3480" s="0" t="n">
        <v>0.22</v>
      </c>
      <c r="H3480" s="0" t="n">
        <v>0</v>
      </c>
      <c r="I3480" s="0" t="n">
        <v>0.07</v>
      </c>
      <c r="J3480" s="0" t="n">
        <v>0.58</v>
      </c>
      <c r="K3480" s="0" t="n">
        <v>52</v>
      </c>
      <c r="L3480" s="0" t="n">
        <v>6.9</v>
      </c>
      <c r="M3480" s="0" t="s">
        <v>103</v>
      </c>
      <c r="N3480" s="0" t="s">
        <v>74</v>
      </c>
      <c r="O3480" s="0" t="s">
        <v>53</v>
      </c>
      <c r="P3480" s="0" t="n">
        <f aca="false">IF(AND(OR(Dashboard!$B$5="All",D3480=Dashboard!$B$5),OR(Dashboard!$D$5="All",N3480=Dashboard!$D$5),OR(AND(C3480&lt;&gt;"",C3480&gt;=Dashboard!$F$5,C3480&lt;=Dashboard!$H$5),AND(C3480="",Dashboard!$F$5&lt;=1980,Dashboard!$H$5&gt;=2016))),1,0)</f>
        <v>1</v>
      </c>
      <c r="Q3480" s="0" t="n">
        <f aca="false">J3480*P3480+ROW()*0.00000001</f>
        <v>0.5800348</v>
      </c>
    </row>
    <row r="3481" customFormat="false" ht="15" hidden="false" customHeight="false" outlineLevel="0" collapsed="false">
      <c r="A3481" s="0" t="s">
        <v>2776</v>
      </c>
      <c r="B3481" s="0" t="s">
        <v>76</v>
      </c>
      <c r="C3481" s="0" t="n">
        <v>2005</v>
      </c>
      <c r="D3481" s="0" t="s">
        <v>34</v>
      </c>
      <c r="E3481" s="0" t="s">
        <v>142</v>
      </c>
      <c r="F3481" s="0" t="n">
        <v>0.48</v>
      </c>
      <c r="G3481" s="0" t="n">
        <v>0.02</v>
      </c>
      <c r="H3481" s="0" t="n">
        <v>0</v>
      </c>
      <c r="I3481" s="0" t="n">
        <v>0.08</v>
      </c>
      <c r="J3481" s="0" t="n">
        <v>0.58</v>
      </c>
      <c r="K3481" s="0" t="n">
        <v>78</v>
      </c>
      <c r="L3481" s="0" t="n">
        <v>8.5</v>
      </c>
      <c r="M3481" s="0" t="s">
        <v>125</v>
      </c>
      <c r="N3481" s="0" t="s">
        <v>74</v>
      </c>
      <c r="O3481" s="0" t="s">
        <v>37</v>
      </c>
      <c r="P3481" s="0" t="n">
        <f aca="false">IF(AND(OR(Dashboard!$B$5="All",D3481=Dashboard!$B$5),OR(Dashboard!$D$5="All",N3481=Dashboard!$D$5),OR(AND(C3481&lt;&gt;"",C3481&gt;=Dashboard!$F$5,C3481&lt;=Dashboard!$H$5),AND(C3481="",Dashboard!$F$5&lt;=1980,Dashboard!$H$5&gt;=2016))),1,0)</f>
        <v>1</v>
      </c>
      <c r="Q3481" s="0" t="n">
        <f aca="false">J3481*P3481+ROW()*0.00000001</f>
        <v>0.58003481</v>
      </c>
    </row>
    <row r="3482" customFormat="false" ht="15" hidden="false" customHeight="false" outlineLevel="0" collapsed="false">
      <c r="A3482" s="0" t="s">
        <v>2777</v>
      </c>
      <c r="B3482" s="0" t="s">
        <v>117</v>
      </c>
      <c r="C3482" s="0" t="n">
        <v>1999</v>
      </c>
      <c r="D3482" s="0" t="s">
        <v>46</v>
      </c>
      <c r="E3482" s="0" t="s">
        <v>157</v>
      </c>
      <c r="F3482" s="0" t="n">
        <v>0.32</v>
      </c>
      <c r="G3482" s="0" t="n">
        <v>0.22</v>
      </c>
      <c r="H3482" s="0" t="n">
        <v>0</v>
      </c>
      <c r="I3482" s="0" t="n">
        <v>0.04</v>
      </c>
      <c r="J3482" s="0" t="n">
        <v>0.58</v>
      </c>
      <c r="K3482" s="0" t="n">
        <v>79</v>
      </c>
      <c r="L3482" s="0" t="n">
        <v>9</v>
      </c>
      <c r="M3482" s="0" t="s">
        <v>73</v>
      </c>
      <c r="N3482" s="0" t="s">
        <v>74</v>
      </c>
      <c r="O3482" s="0" t="s">
        <v>37</v>
      </c>
      <c r="P3482" s="0" t="n">
        <f aca="false">IF(AND(OR(Dashboard!$B$5="All",D3482=Dashboard!$B$5),OR(Dashboard!$D$5="All",N3482=Dashboard!$D$5),OR(AND(C3482&lt;&gt;"",C3482&gt;=Dashboard!$F$5,C3482&lt;=Dashboard!$H$5),AND(C3482="",Dashboard!$F$5&lt;=1980,Dashboard!$H$5&gt;=2016))),1,0)</f>
        <v>1</v>
      </c>
      <c r="Q3482" s="0" t="n">
        <f aca="false">J3482*P3482+ROW()*0.00000001</f>
        <v>0.58003482</v>
      </c>
    </row>
    <row r="3483" customFormat="false" ht="15" hidden="false" customHeight="false" outlineLevel="0" collapsed="false">
      <c r="A3483" s="0" t="s">
        <v>1659</v>
      </c>
      <c r="B3483" s="0" t="s">
        <v>108</v>
      </c>
      <c r="C3483" s="0" t="n">
        <v>1999</v>
      </c>
      <c r="D3483" s="0" t="s">
        <v>34</v>
      </c>
      <c r="E3483" s="0" t="s">
        <v>649</v>
      </c>
      <c r="F3483" s="0" t="n">
        <v>0.55</v>
      </c>
      <c r="G3483" s="0" t="n">
        <v>0.02</v>
      </c>
      <c r="H3483" s="0" t="n">
        <v>0</v>
      </c>
      <c r="I3483" s="0" t="n">
        <v>0</v>
      </c>
      <c r="J3483" s="0" t="n">
        <v>0.58</v>
      </c>
      <c r="N3483" s="0" t="s">
        <v>35</v>
      </c>
      <c r="P3483" s="0" t="n">
        <f aca="false">IF(AND(OR(Dashboard!$B$5="All",D3483=Dashboard!$B$5),OR(Dashboard!$D$5="All",N3483=Dashboard!$D$5),OR(AND(C3483&lt;&gt;"",C3483&gt;=Dashboard!$F$5,C3483&lt;=Dashboard!$H$5),AND(C3483="",Dashboard!$F$5&lt;=1980,Dashboard!$H$5&gt;=2016))),1,0)</f>
        <v>1</v>
      </c>
      <c r="Q3483" s="0" t="n">
        <f aca="false">J3483*P3483+ROW()*0.00000001</f>
        <v>0.58003483</v>
      </c>
    </row>
    <row r="3484" customFormat="false" ht="15" hidden="false" customHeight="false" outlineLevel="0" collapsed="false">
      <c r="A3484" s="0" t="s">
        <v>2778</v>
      </c>
      <c r="B3484" s="0" t="s">
        <v>33</v>
      </c>
      <c r="C3484" s="0" t="n">
        <v>2008</v>
      </c>
      <c r="D3484" s="0" t="s">
        <v>34</v>
      </c>
      <c r="E3484" s="0" t="s">
        <v>142</v>
      </c>
      <c r="F3484" s="0" t="n">
        <v>0.5</v>
      </c>
      <c r="G3484" s="0" t="n">
        <v>0.03</v>
      </c>
      <c r="H3484" s="0" t="n">
        <v>0</v>
      </c>
      <c r="I3484" s="0" t="n">
        <v>0.04</v>
      </c>
      <c r="J3484" s="0" t="n">
        <v>0.58</v>
      </c>
      <c r="K3484" s="0" t="n">
        <v>70</v>
      </c>
      <c r="L3484" s="0" t="n">
        <v>8.4</v>
      </c>
      <c r="M3484" s="0" t="s">
        <v>36</v>
      </c>
      <c r="N3484" s="0" t="s">
        <v>35</v>
      </c>
      <c r="O3484" s="0" t="s">
        <v>67</v>
      </c>
      <c r="P3484" s="0" t="n">
        <f aca="false">IF(AND(OR(Dashboard!$B$5="All",D3484=Dashboard!$B$5),OR(Dashboard!$D$5="All",N3484=Dashboard!$D$5),OR(AND(C3484&lt;&gt;"",C3484&gt;=Dashboard!$F$5,C3484&lt;=Dashboard!$H$5),AND(C3484="",Dashboard!$F$5&lt;=1980,Dashboard!$H$5&gt;=2016))),1,0)</f>
        <v>1</v>
      </c>
      <c r="Q3484" s="0" t="n">
        <f aca="false">J3484*P3484+ROW()*0.00000001</f>
        <v>0.58003484</v>
      </c>
    </row>
    <row r="3485" customFormat="false" ht="15" hidden="false" customHeight="false" outlineLevel="0" collapsed="false">
      <c r="A3485" s="0" t="s">
        <v>2262</v>
      </c>
      <c r="B3485" s="0" t="s">
        <v>70</v>
      </c>
      <c r="C3485" s="0" t="n">
        <v>2014</v>
      </c>
      <c r="D3485" s="0" t="s">
        <v>34</v>
      </c>
      <c r="E3485" s="0" t="s">
        <v>220</v>
      </c>
      <c r="F3485" s="0" t="n">
        <v>0.1</v>
      </c>
      <c r="G3485" s="0" t="n">
        <v>0.2</v>
      </c>
      <c r="H3485" s="0" t="n">
        <v>0.22</v>
      </c>
      <c r="I3485" s="0" t="n">
        <v>0.06</v>
      </c>
      <c r="J3485" s="0" t="n">
        <v>0.58</v>
      </c>
      <c r="L3485" s="0" t="n">
        <v>7.8</v>
      </c>
      <c r="M3485" s="0" t="s">
        <v>36</v>
      </c>
      <c r="N3485" s="0" t="s">
        <v>74</v>
      </c>
      <c r="P3485" s="0" t="n">
        <f aca="false">IF(AND(OR(Dashboard!$B$5="All",D3485=Dashboard!$B$5),OR(Dashboard!$D$5="All",N3485=Dashboard!$D$5),OR(AND(C3485&lt;&gt;"",C3485&gt;=Dashboard!$F$5,C3485&lt;=Dashboard!$H$5),AND(C3485="",Dashboard!$F$5&lt;=1980,Dashboard!$H$5&gt;=2016))),1,0)</f>
        <v>1</v>
      </c>
      <c r="Q3485" s="0" t="n">
        <f aca="false">J3485*P3485+ROW()*0.00000001</f>
        <v>0.58003485</v>
      </c>
    </row>
    <row r="3486" customFormat="false" ht="15" hidden="false" customHeight="false" outlineLevel="0" collapsed="false">
      <c r="A3486" s="0" t="s">
        <v>2458</v>
      </c>
      <c r="B3486" s="0" t="s">
        <v>64</v>
      </c>
      <c r="C3486" s="0" t="n">
        <v>2012</v>
      </c>
      <c r="D3486" s="0" t="s">
        <v>34</v>
      </c>
      <c r="E3486" s="0" t="s">
        <v>154</v>
      </c>
      <c r="F3486" s="0" t="n">
        <v>0.07</v>
      </c>
      <c r="G3486" s="0" t="n">
        <v>0.44</v>
      </c>
      <c r="H3486" s="0" t="n">
        <v>0</v>
      </c>
      <c r="I3486" s="0" t="n">
        <v>0.07</v>
      </c>
      <c r="J3486" s="0" t="n">
        <v>0.58</v>
      </c>
      <c r="N3486" s="0" t="s">
        <v>66</v>
      </c>
      <c r="P3486" s="0" t="n">
        <f aca="false">IF(AND(OR(Dashboard!$B$5="All",D3486=Dashboard!$B$5),OR(Dashboard!$D$5="All",N3486=Dashboard!$D$5),OR(AND(C3486&lt;&gt;"",C3486&gt;=Dashboard!$F$5,C3486&lt;=Dashboard!$H$5),AND(C3486="",Dashboard!$F$5&lt;=1980,Dashboard!$H$5&gt;=2016))),1,0)</f>
        <v>1</v>
      </c>
      <c r="Q3486" s="0" t="n">
        <f aca="false">J3486*P3486+ROW()*0.00000001</f>
        <v>0.58003486</v>
      </c>
    </row>
    <row r="3487" customFormat="false" ht="15" hidden="false" customHeight="false" outlineLevel="0" collapsed="false">
      <c r="A3487" s="0" t="s">
        <v>500</v>
      </c>
      <c r="B3487" s="0" t="s">
        <v>144</v>
      </c>
      <c r="D3487" s="0" t="s">
        <v>34</v>
      </c>
      <c r="E3487" s="0" t="s">
        <v>520</v>
      </c>
      <c r="F3487" s="0" t="n">
        <v>0.53</v>
      </c>
      <c r="G3487" s="0" t="n">
        <v>0.02</v>
      </c>
      <c r="H3487" s="0" t="n">
        <v>0</v>
      </c>
      <c r="I3487" s="0" t="n">
        <v>0.03</v>
      </c>
      <c r="J3487" s="0" t="n">
        <v>0.58</v>
      </c>
      <c r="K3487" s="0" t="n">
        <v>90</v>
      </c>
      <c r="L3487" s="0" t="n">
        <v>8.1</v>
      </c>
      <c r="M3487" s="0" t="s">
        <v>36</v>
      </c>
      <c r="N3487" s="0" t="s">
        <v>66</v>
      </c>
      <c r="O3487" s="0" t="s">
        <v>42</v>
      </c>
      <c r="P3487" s="0" t="n">
        <f aca="false">IF(AND(OR(Dashboard!$B$5="All",D3487=Dashboard!$B$5),OR(Dashboard!$D$5="All",N3487=Dashboard!$D$5),OR(AND(C3487&lt;&gt;"",C3487&gt;=Dashboard!$F$5,C3487&lt;=Dashboard!$H$5),AND(C3487="",Dashboard!$F$5&lt;=1980,Dashboard!$H$5&gt;=2016))),1,0)</f>
        <v>1</v>
      </c>
      <c r="Q3487" s="0" t="n">
        <f aca="false">J3487*P3487+ROW()*0.00000001</f>
        <v>0.58003487</v>
      </c>
    </row>
    <row r="3488" customFormat="false" ht="15" hidden="false" customHeight="false" outlineLevel="0" collapsed="false">
      <c r="A3488" s="0" t="s">
        <v>1876</v>
      </c>
      <c r="B3488" s="0" t="s">
        <v>76</v>
      </c>
      <c r="C3488" s="0" t="n">
        <v>2009</v>
      </c>
      <c r="D3488" s="0" t="s">
        <v>34</v>
      </c>
      <c r="E3488" s="0" t="s">
        <v>142</v>
      </c>
      <c r="F3488" s="0" t="n">
        <v>0.28</v>
      </c>
      <c r="G3488" s="0" t="n">
        <v>0.22</v>
      </c>
      <c r="H3488" s="0" t="n">
        <v>0</v>
      </c>
      <c r="I3488" s="0" t="n">
        <v>0.07</v>
      </c>
      <c r="J3488" s="0" t="n">
        <v>0.58</v>
      </c>
      <c r="M3488" s="0" t="s">
        <v>36</v>
      </c>
      <c r="N3488" s="0" t="s">
        <v>74</v>
      </c>
      <c r="P3488" s="0" t="n">
        <f aca="false">IF(AND(OR(Dashboard!$B$5="All",D3488=Dashboard!$B$5),OR(Dashboard!$D$5="All",N3488=Dashboard!$D$5),OR(AND(C3488&lt;&gt;"",C3488&gt;=Dashboard!$F$5,C3488&lt;=Dashboard!$H$5),AND(C3488="",Dashboard!$F$5&lt;=1980,Dashboard!$H$5&gt;=2016))),1,0)</f>
        <v>1</v>
      </c>
      <c r="Q3488" s="0" t="n">
        <f aca="false">J3488*P3488+ROW()*0.00000001</f>
        <v>0.58003488</v>
      </c>
    </row>
    <row r="3489" customFormat="false" ht="15" hidden="false" customHeight="false" outlineLevel="0" collapsed="false">
      <c r="A3489" s="0" t="s">
        <v>2779</v>
      </c>
      <c r="B3489" s="0" t="s">
        <v>33</v>
      </c>
      <c r="C3489" s="0" t="n">
        <v>2011</v>
      </c>
      <c r="D3489" s="0" t="s">
        <v>71</v>
      </c>
      <c r="E3489" s="0" t="s">
        <v>487</v>
      </c>
      <c r="F3489" s="0" t="n">
        <v>0.35</v>
      </c>
      <c r="G3489" s="0" t="n">
        <v>0.18</v>
      </c>
      <c r="H3489" s="0" t="n">
        <v>0</v>
      </c>
      <c r="I3489" s="0" t="n">
        <v>0.05</v>
      </c>
      <c r="J3489" s="0" t="n">
        <v>0.57</v>
      </c>
      <c r="K3489" s="0" t="n">
        <v>76</v>
      </c>
      <c r="L3489" s="0" t="n">
        <v>8.3</v>
      </c>
      <c r="M3489" s="0" t="s">
        <v>125</v>
      </c>
      <c r="N3489" s="0" t="s">
        <v>35</v>
      </c>
      <c r="O3489" s="0" t="s">
        <v>37</v>
      </c>
      <c r="P3489" s="0" t="n">
        <f aca="false">IF(AND(OR(Dashboard!$B$5="All",D3489=Dashboard!$B$5),OR(Dashboard!$D$5="All",N3489=Dashboard!$D$5),OR(AND(C3489&lt;&gt;"",C3489&gt;=Dashboard!$F$5,C3489&lt;=Dashboard!$H$5),AND(C3489="",Dashboard!$F$5&lt;=1980,Dashboard!$H$5&gt;=2016))),1,0)</f>
        <v>1</v>
      </c>
      <c r="Q3489" s="0" t="n">
        <f aca="false">J3489*P3489+ROW()*0.00000001</f>
        <v>0.57003489</v>
      </c>
    </row>
    <row r="3490" customFormat="false" ht="15" hidden="false" customHeight="false" outlineLevel="0" collapsed="false">
      <c r="A3490" s="0" t="s">
        <v>2780</v>
      </c>
      <c r="B3490" s="0" t="s">
        <v>117</v>
      </c>
      <c r="C3490" s="0" t="n">
        <v>1994</v>
      </c>
      <c r="D3490" s="0" t="s">
        <v>58</v>
      </c>
      <c r="E3490" s="0" t="s">
        <v>142</v>
      </c>
      <c r="F3490" s="0" t="n">
        <v>0.24</v>
      </c>
      <c r="G3490" s="0" t="n">
        <v>0.16</v>
      </c>
      <c r="H3490" s="0" t="n">
        <v>0.13</v>
      </c>
      <c r="I3490" s="0" t="n">
        <v>0.04</v>
      </c>
      <c r="J3490" s="0" t="n">
        <v>0.57</v>
      </c>
      <c r="N3490" s="0" t="s">
        <v>74</v>
      </c>
      <c r="P3490" s="0" t="n">
        <f aca="false">IF(AND(OR(Dashboard!$B$5="All",D3490=Dashboard!$B$5),OR(Dashboard!$D$5="All",N3490=Dashboard!$D$5),OR(AND(C3490&lt;&gt;"",C3490&gt;=Dashboard!$F$5,C3490&lt;=Dashboard!$H$5),AND(C3490="",Dashboard!$F$5&lt;=1980,Dashboard!$H$5&gt;=2016))),1,0)</f>
        <v>1</v>
      </c>
      <c r="Q3490" s="0" t="n">
        <f aca="false">J3490*P3490+ROW()*0.00000001</f>
        <v>0.5700349</v>
      </c>
    </row>
    <row r="3491" customFormat="false" ht="15" hidden="false" customHeight="false" outlineLevel="0" collapsed="false">
      <c r="A3491" s="0" t="s">
        <v>2781</v>
      </c>
      <c r="B3491" s="0" t="s">
        <v>144</v>
      </c>
      <c r="C3491" s="0" t="n">
        <v>2005</v>
      </c>
      <c r="D3491" s="0" t="s">
        <v>56</v>
      </c>
      <c r="E3491" s="0" t="s">
        <v>124</v>
      </c>
      <c r="F3491" s="0" t="n">
        <v>0.32</v>
      </c>
      <c r="G3491" s="0" t="n">
        <v>0.24</v>
      </c>
      <c r="H3491" s="0" t="n">
        <v>0</v>
      </c>
      <c r="I3491" s="0" t="n">
        <v>0.02</v>
      </c>
      <c r="J3491" s="0" t="n">
        <v>0.57</v>
      </c>
      <c r="K3491" s="0" t="n">
        <v>85</v>
      </c>
      <c r="L3491" s="0" t="n">
        <v>5.7</v>
      </c>
      <c r="M3491" s="0" t="s">
        <v>73</v>
      </c>
      <c r="N3491" s="0" t="s">
        <v>66</v>
      </c>
      <c r="O3491" s="0" t="s">
        <v>42</v>
      </c>
      <c r="P3491" s="0" t="n">
        <f aca="false">IF(AND(OR(Dashboard!$B$5="All",D3491=Dashboard!$B$5),OR(Dashboard!$D$5="All",N3491=Dashboard!$D$5),OR(AND(C3491&lt;&gt;"",C3491&gt;=Dashboard!$F$5,C3491&lt;=Dashboard!$H$5),AND(C3491="",Dashboard!$F$5&lt;=1980,Dashboard!$H$5&gt;=2016))),1,0)</f>
        <v>1</v>
      </c>
      <c r="Q3491" s="0" t="n">
        <f aca="false">J3491*P3491+ROW()*0.00000001</f>
        <v>0.57003491</v>
      </c>
    </row>
    <row r="3492" customFormat="false" ht="15" hidden="false" customHeight="false" outlineLevel="0" collapsed="false">
      <c r="A3492" s="0" t="s">
        <v>1242</v>
      </c>
      <c r="B3492" s="0" t="s">
        <v>76</v>
      </c>
      <c r="C3492" s="0" t="n">
        <v>2008</v>
      </c>
      <c r="D3492" s="0" t="s">
        <v>48</v>
      </c>
      <c r="E3492" s="0" t="s">
        <v>142</v>
      </c>
      <c r="F3492" s="0" t="n">
        <v>0.28</v>
      </c>
      <c r="G3492" s="0" t="n">
        <v>0.22</v>
      </c>
      <c r="H3492" s="0" t="n">
        <v>0</v>
      </c>
      <c r="I3492" s="0" t="n">
        <v>0.07</v>
      </c>
      <c r="J3492" s="0" t="n">
        <v>0.57</v>
      </c>
      <c r="M3492" s="0" t="s">
        <v>36</v>
      </c>
      <c r="N3492" s="0" t="s">
        <v>74</v>
      </c>
      <c r="P3492" s="0" t="n">
        <f aca="false">IF(AND(OR(Dashboard!$B$5="All",D3492=Dashboard!$B$5),OR(Dashboard!$D$5="All",N3492=Dashboard!$D$5),OR(AND(C3492&lt;&gt;"",C3492&gt;=Dashboard!$F$5,C3492&lt;=Dashboard!$H$5),AND(C3492="",Dashboard!$F$5&lt;=1980,Dashboard!$H$5&gt;=2016))),1,0)</f>
        <v>1</v>
      </c>
      <c r="Q3492" s="0" t="n">
        <f aca="false">J3492*P3492+ROW()*0.00000001</f>
        <v>0.57003492</v>
      </c>
    </row>
    <row r="3493" customFormat="false" ht="15" hidden="false" customHeight="false" outlineLevel="0" collapsed="false">
      <c r="A3493" s="0" t="s">
        <v>398</v>
      </c>
      <c r="B3493" s="0" t="s">
        <v>85</v>
      </c>
      <c r="C3493" s="0" t="n">
        <v>2002</v>
      </c>
      <c r="D3493" s="0" t="s">
        <v>34</v>
      </c>
      <c r="E3493" s="0" t="s">
        <v>91</v>
      </c>
      <c r="F3493" s="0" t="n">
        <v>0.41</v>
      </c>
      <c r="G3493" s="0" t="n">
        <v>0.15</v>
      </c>
      <c r="H3493" s="0" t="n">
        <v>0</v>
      </c>
      <c r="I3493" s="0" t="n">
        <v>0.01</v>
      </c>
      <c r="J3493" s="0" t="n">
        <v>0.57</v>
      </c>
      <c r="K3493" s="0" t="n">
        <v>85</v>
      </c>
      <c r="L3493" s="0" t="n">
        <v>8.8</v>
      </c>
      <c r="M3493" s="0" t="s">
        <v>36</v>
      </c>
      <c r="N3493" s="0" t="s">
        <v>35</v>
      </c>
      <c r="O3493" s="0" t="s">
        <v>42</v>
      </c>
      <c r="P3493" s="0" t="n">
        <f aca="false">IF(AND(OR(Dashboard!$B$5="All",D3493=Dashboard!$B$5),OR(Dashboard!$D$5="All",N3493=Dashboard!$D$5),OR(AND(C3493&lt;&gt;"",C3493&gt;=Dashboard!$F$5,C3493&lt;=Dashboard!$H$5),AND(C3493="",Dashboard!$F$5&lt;=1980,Dashboard!$H$5&gt;=2016))),1,0)</f>
        <v>1</v>
      </c>
      <c r="Q3493" s="0" t="n">
        <f aca="false">J3493*P3493+ROW()*0.00000001</f>
        <v>0.57003493</v>
      </c>
    </row>
    <row r="3494" customFormat="false" ht="15" hidden="false" customHeight="false" outlineLevel="0" collapsed="false">
      <c r="A3494" s="0" t="s">
        <v>2782</v>
      </c>
      <c r="B3494" s="0" t="s">
        <v>164</v>
      </c>
      <c r="C3494" s="0" t="n">
        <v>2005</v>
      </c>
      <c r="D3494" s="0" t="s">
        <v>41</v>
      </c>
      <c r="E3494" s="0" t="s">
        <v>1485</v>
      </c>
      <c r="F3494" s="0" t="n">
        <v>0.53</v>
      </c>
      <c r="G3494" s="0" t="n">
        <v>0</v>
      </c>
      <c r="H3494" s="0" t="n">
        <v>0</v>
      </c>
      <c r="I3494" s="0" t="n">
        <v>0.04</v>
      </c>
      <c r="J3494" s="0" t="n">
        <v>0.57</v>
      </c>
      <c r="K3494" s="0" t="n">
        <v>63</v>
      </c>
      <c r="L3494" s="0" t="n">
        <v>7.8</v>
      </c>
      <c r="M3494" s="0" t="s">
        <v>36</v>
      </c>
      <c r="N3494" s="0" t="s">
        <v>74</v>
      </c>
      <c r="O3494" s="0" t="s">
        <v>67</v>
      </c>
      <c r="P3494" s="0" t="n">
        <f aca="false">IF(AND(OR(Dashboard!$B$5="All",D3494=Dashboard!$B$5),OR(Dashboard!$D$5="All",N3494=Dashboard!$D$5),OR(AND(C3494&lt;&gt;"",C3494&gt;=Dashboard!$F$5,C3494&lt;=Dashboard!$H$5),AND(C3494="",Dashboard!$F$5&lt;=1980,Dashboard!$H$5&gt;=2016))),1,0)</f>
        <v>1</v>
      </c>
      <c r="Q3494" s="0" t="n">
        <f aca="false">J3494*P3494+ROW()*0.00000001</f>
        <v>0.57003494</v>
      </c>
    </row>
    <row r="3495" customFormat="false" ht="15" hidden="false" customHeight="false" outlineLevel="0" collapsed="false">
      <c r="A3495" s="0" t="s">
        <v>2091</v>
      </c>
      <c r="B3495" s="0" t="s">
        <v>76</v>
      </c>
      <c r="C3495" s="0" t="n">
        <v>2005</v>
      </c>
      <c r="D3495" s="0" t="s">
        <v>46</v>
      </c>
      <c r="E3495" s="0" t="s">
        <v>328</v>
      </c>
      <c r="F3495" s="0" t="n">
        <v>0</v>
      </c>
      <c r="G3495" s="0" t="n">
        <v>0</v>
      </c>
      <c r="H3495" s="0" t="n">
        <v>0.57</v>
      </c>
      <c r="I3495" s="0" t="n">
        <v>0</v>
      </c>
      <c r="J3495" s="0" t="n">
        <v>0.57</v>
      </c>
      <c r="K3495" s="0" t="n">
        <v>78</v>
      </c>
      <c r="L3495" s="0" t="n">
        <v>8.4</v>
      </c>
      <c r="M3495" s="0" t="s">
        <v>103</v>
      </c>
      <c r="N3495" s="0" t="s">
        <v>74</v>
      </c>
      <c r="O3495" s="0" t="s">
        <v>37</v>
      </c>
      <c r="P3495" s="0" t="n">
        <f aca="false">IF(AND(OR(Dashboard!$B$5="All",D3495=Dashboard!$B$5),OR(Dashboard!$D$5="All",N3495=Dashboard!$D$5),OR(AND(C3495&lt;&gt;"",C3495&gt;=Dashboard!$F$5,C3495&lt;=Dashboard!$H$5),AND(C3495="",Dashboard!$F$5&lt;=1980,Dashboard!$H$5&gt;=2016))),1,0)</f>
        <v>1</v>
      </c>
      <c r="Q3495" s="0" t="n">
        <f aca="false">J3495*P3495+ROW()*0.00000001</f>
        <v>0.57003495</v>
      </c>
    </row>
    <row r="3496" customFormat="false" ht="15" hidden="false" customHeight="false" outlineLevel="0" collapsed="false">
      <c r="A3496" s="0" t="s">
        <v>2783</v>
      </c>
      <c r="B3496" s="0" t="s">
        <v>64</v>
      </c>
      <c r="C3496" s="0" t="n">
        <v>2013</v>
      </c>
      <c r="D3496" s="0" t="s">
        <v>56</v>
      </c>
      <c r="E3496" s="0" t="s">
        <v>195</v>
      </c>
      <c r="F3496" s="0" t="n">
        <v>0.33</v>
      </c>
      <c r="G3496" s="0" t="n">
        <v>0.19</v>
      </c>
      <c r="H3496" s="0" t="n">
        <v>0</v>
      </c>
      <c r="I3496" s="0" t="n">
        <v>0.05</v>
      </c>
      <c r="J3496" s="0" t="n">
        <v>0.57</v>
      </c>
      <c r="K3496" s="0" t="n">
        <v>75</v>
      </c>
      <c r="L3496" s="0" t="n">
        <v>6.3</v>
      </c>
      <c r="M3496" s="0" t="s">
        <v>73</v>
      </c>
      <c r="N3496" s="0" t="s">
        <v>66</v>
      </c>
      <c r="O3496" s="0" t="s">
        <v>37</v>
      </c>
      <c r="P3496" s="0" t="n">
        <f aca="false">IF(AND(OR(Dashboard!$B$5="All",D3496=Dashboard!$B$5),OR(Dashboard!$D$5="All",N3496=Dashboard!$D$5),OR(AND(C3496&lt;&gt;"",C3496&gt;=Dashboard!$F$5,C3496&lt;=Dashboard!$H$5),AND(C3496="",Dashboard!$F$5&lt;=1980,Dashboard!$H$5&gt;=2016))),1,0)</f>
        <v>1</v>
      </c>
      <c r="Q3496" s="0" t="n">
        <f aca="false">J3496*P3496+ROW()*0.00000001</f>
        <v>0.57003496</v>
      </c>
    </row>
    <row r="3497" customFormat="false" ht="15" hidden="false" customHeight="false" outlineLevel="0" collapsed="false">
      <c r="A3497" s="0" t="s">
        <v>2784</v>
      </c>
      <c r="B3497" s="0" t="s">
        <v>117</v>
      </c>
      <c r="C3497" s="0" t="n">
        <v>2000</v>
      </c>
      <c r="D3497" s="0" t="s">
        <v>246</v>
      </c>
      <c r="E3497" s="0" t="s">
        <v>328</v>
      </c>
      <c r="F3497" s="0" t="n">
        <v>0</v>
      </c>
      <c r="G3497" s="0" t="n">
        <v>0</v>
      </c>
      <c r="H3497" s="0" t="n">
        <v>0.54</v>
      </c>
      <c r="I3497" s="0" t="n">
        <v>0.04</v>
      </c>
      <c r="J3497" s="0" t="n">
        <v>0.57</v>
      </c>
      <c r="N3497" s="0" t="s">
        <v>74</v>
      </c>
      <c r="P3497" s="0" t="n">
        <f aca="false">IF(AND(OR(Dashboard!$B$5="All",D3497=Dashboard!$B$5),OR(Dashboard!$D$5="All",N3497=Dashboard!$D$5),OR(AND(C3497&lt;&gt;"",C3497&gt;=Dashboard!$F$5,C3497&lt;=Dashboard!$H$5),AND(C3497="",Dashboard!$F$5&lt;=1980,Dashboard!$H$5&gt;=2016))),1,0)</f>
        <v>1</v>
      </c>
      <c r="Q3497" s="0" t="n">
        <f aca="false">J3497*P3497+ROW()*0.00000001</f>
        <v>0.57003497</v>
      </c>
    </row>
    <row r="3498" customFormat="false" ht="15" hidden="false" customHeight="false" outlineLevel="0" collapsed="false">
      <c r="A3498" s="0" t="s">
        <v>2785</v>
      </c>
      <c r="B3498" s="0" t="s">
        <v>64</v>
      </c>
      <c r="C3498" s="0" t="n">
        <v>2007</v>
      </c>
      <c r="D3498" s="0" t="s">
        <v>56</v>
      </c>
      <c r="E3498" s="0" t="s">
        <v>649</v>
      </c>
      <c r="F3498" s="0" t="n">
        <v>0.29</v>
      </c>
      <c r="G3498" s="0" t="n">
        <v>0.22</v>
      </c>
      <c r="H3498" s="0" t="n">
        <v>0</v>
      </c>
      <c r="I3498" s="0" t="n">
        <v>0.06</v>
      </c>
      <c r="J3498" s="0" t="n">
        <v>0.57</v>
      </c>
      <c r="K3498" s="0" t="n">
        <v>62</v>
      </c>
      <c r="L3498" s="0" t="n">
        <v>6.1</v>
      </c>
      <c r="M3498" s="0" t="s">
        <v>103</v>
      </c>
      <c r="N3498" s="0" t="s">
        <v>66</v>
      </c>
      <c r="O3498" s="0" t="s">
        <v>67</v>
      </c>
      <c r="P3498" s="0" t="n">
        <f aca="false">IF(AND(OR(Dashboard!$B$5="All",D3498=Dashboard!$B$5),OR(Dashboard!$D$5="All",N3498=Dashboard!$D$5),OR(AND(C3498&lt;&gt;"",C3498&gt;=Dashboard!$F$5,C3498&lt;=Dashboard!$H$5),AND(C3498="",Dashboard!$F$5&lt;=1980,Dashboard!$H$5&gt;=2016))),1,0)</f>
        <v>1</v>
      </c>
      <c r="Q3498" s="0" t="n">
        <f aca="false">J3498*P3498+ROW()*0.00000001</f>
        <v>0.57003498</v>
      </c>
    </row>
    <row r="3499" customFormat="false" ht="15" hidden="false" customHeight="false" outlineLevel="0" collapsed="false">
      <c r="A3499" s="0" t="s">
        <v>2786</v>
      </c>
      <c r="B3499" s="0" t="s">
        <v>85</v>
      </c>
      <c r="C3499" s="0" t="n">
        <v>2004</v>
      </c>
      <c r="D3499" s="0" t="s">
        <v>71</v>
      </c>
      <c r="E3499" s="0" t="s">
        <v>293</v>
      </c>
      <c r="F3499" s="0" t="n">
        <v>0.41</v>
      </c>
      <c r="G3499" s="0" t="n">
        <v>0.15</v>
      </c>
      <c r="H3499" s="0" t="n">
        <v>0</v>
      </c>
      <c r="I3499" s="0" t="n">
        <v>0.01</v>
      </c>
      <c r="J3499" s="0" t="n">
        <v>0.57</v>
      </c>
      <c r="K3499" s="0" t="n">
        <v>60</v>
      </c>
      <c r="L3499" s="0" t="n">
        <v>7</v>
      </c>
      <c r="M3499" s="0" t="s">
        <v>36</v>
      </c>
      <c r="N3499" s="0" t="s">
        <v>35</v>
      </c>
      <c r="O3499" s="0" t="s">
        <v>53</v>
      </c>
      <c r="P3499" s="0" t="n">
        <f aca="false">IF(AND(OR(Dashboard!$B$5="All",D3499=Dashboard!$B$5),OR(Dashboard!$D$5="All",N3499=Dashboard!$D$5),OR(AND(C3499&lt;&gt;"",C3499&gt;=Dashboard!$F$5,C3499&lt;=Dashboard!$H$5),AND(C3499="",Dashboard!$F$5&lt;=1980,Dashboard!$H$5&gt;=2016))),1,0)</f>
        <v>1</v>
      </c>
      <c r="Q3499" s="0" t="n">
        <f aca="false">J3499*P3499+ROW()*0.00000001</f>
        <v>0.57003499</v>
      </c>
    </row>
    <row r="3500" customFormat="false" ht="15" hidden="false" customHeight="false" outlineLevel="0" collapsed="false">
      <c r="A3500" s="0" t="s">
        <v>2350</v>
      </c>
      <c r="B3500" s="0" t="s">
        <v>70</v>
      </c>
      <c r="C3500" s="0" t="n">
        <v>2012</v>
      </c>
      <c r="D3500" s="0" t="s">
        <v>246</v>
      </c>
      <c r="E3500" s="0" t="s">
        <v>72</v>
      </c>
      <c r="F3500" s="0" t="n">
        <v>0.24</v>
      </c>
      <c r="G3500" s="0" t="n">
        <v>0.23</v>
      </c>
      <c r="H3500" s="0" t="n">
        <v>0</v>
      </c>
      <c r="I3500" s="0" t="n">
        <v>0.1</v>
      </c>
      <c r="J3500" s="0" t="n">
        <v>0.57</v>
      </c>
      <c r="K3500" s="0" t="n">
        <v>89</v>
      </c>
      <c r="L3500" s="0" t="n">
        <v>8.2</v>
      </c>
      <c r="M3500" s="0" t="s">
        <v>73</v>
      </c>
      <c r="N3500" s="0" t="s">
        <v>74</v>
      </c>
      <c r="O3500" s="0" t="s">
        <v>42</v>
      </c>
      <c r="P3500" s="0" t="n">
        <f aca="false">IF(AND(OR(Dashboard!$B$5="All",D3500=Dashboard!$B$5),OR(Dashboard!$D$5="All",N3500=Dashboard!$D$5),OR(AND(C3500&lt;&gt;"",C3500&gt;=Dashboard!$F$5,C3500&lt;=Dashboard!$H$5),AND(C3500="",Dashboard!$F$5&lt;=1980,Dashboard!$H$5&gt;=2016))),1,0)</f>
        <v>1</v>
      </c>
      <c r="Q3500" s="0" t="n">
        <f aca="false">J3500*P3500+ROW()*0.00000001</f>
        <v>0.570035</v>
      </c>
    </row>
    <row r="3501" customFormat="false" ht="15" hidden="false" customHeight="false" outlineLevel="0" collapsed="false">
      <c r="A3501" s="0" t="s">
        <v>1640</v>
      </c>
      <c r="B3501" s="0" t="s">
        <v>33</v>
      </c>
      <c r="C3501" s="0" t="n">
        <v>2007</v>
      </c>
      <c r="D3501" s="0" t="s">
        <v>58</v>
      </c>
      <c r="E3501" s="0" t="s">
        <v>124</v>
      </c>
      <c r="F3501" s="0" t="n">
        <v>0.52</v>
      </c>
      <c r="G3501" s="0" t="n">
        <v>0.01</v>
      </c>
      <c r="H3501" s="0" t="n">
        <v>0</v>
      </c>
      <c r="I3501" s="0" t="n">
        <v>0.04</v>
      </c>
      <c r="J3501" s="0" t="n">
        <v>0.57</v>
      </c>
      <c r="M3501" s="0" t="s">
        <v>36</v>
      </c>
      <c r="N3501" s="0" t="s">
        <v>35</v>
      </c>
      <c r="P3501" s="0" t="n">
        <f aca="false">IF(AND(OR(Dashboard!$B$5="All",D3501=Dashboard!$B$5),OR(Dashboard!$D$5="All",N3501=Dashboard!$D$5),OR(AND(C3501&lt;&gt;"",C3501&gt;=Dashboard!$F$5,C3501&lt;=Dashboard!$H$5),AND(C3501="",Dashboard!$F$5&lt;=1980,Dashboard!$H$5&gt;=2016))),1,0)</f>
        <v>1</v>
      </c>
      <c r="Q3501" s="0" t="n">
        <f aca="false">J3501*P3501+ROW()*0.00000001</f>
        <v>0.57003501</v>
      </c>
    </row>
    <row r="3502" customFormat="false" ht="15" hidden="false" customHeight="false" outlineLevel="0" collapsed="false">
      <c r="A3502" s="0" t="s">
        <v>2787</v>
      </c>
      <c r="B3502" s="0" t="s">
        <v>117</v>
      </c>
      <c r="C3502" s="0" t="n">
        <v>1995</v>
      </c>
      <c r="D3502" s="0" t="s">
        <v>46</v>
      </c>
      <c r="E3502" s="0" t="s">
        <v>89</v>
      </c>
      <c r="F3502" s="0" t="n">
        <v>0.11</v>
      </c>
      <c r="G3502" s="0" t="n">
        <v>0.08</v>
      </c>
      <c r="H3502" s="0" t="n">
        <v>0.35</v>
      </c>
      <c r="I3502" s="0" t="n">
        <v>0.04</v>
      </c>
      <c r="J3502" s="0" t="n">
        <v>0.57</v>
      </c>
      <c r="N3502" s="0" t="s">
        <v>74</v>
      </c>
      <c r="P3502" s="0" t="n">
        <f aca="false">IF(AND(OR(Dashboard!$B$5="All",D3502=Dashboard!$B$5),OR(Dashboard!$D$5="All",N3502=Dashboard!$D$5),OR(AND(C3502&lt;&gt;"",C3502&gt;=Dashboard!$F$5,C3502&lt;=Dashboard!$H$5),AND(C3502="",Dashboard!$F$5&lt;=1980,Dashboard!$H$5&gt;=2016))),1,0)</f>
        <v>1</v>
      </c>
      <c r="Q3502" s="0" t="n">
        <f aca="false">J3502*P3502+ROW()*0.00000001</f>
        <v>0.57003502</v>
      </c>
    </row>
    <row r="3503" customFormat="false" ht="15" hidden="false" customHeight="false" outlineLevel="0" collapsed="false">
      <c r="A3503" s="0" t="s">
        <v>1861</v>
      </c>
      <c r="B3503" s="0" t="s">
        <v>76</v>
      </c>
      <c r="C3503" s="0" t="n">
        <v>2008</v>
      </c>
      <c r="D3503" s="0" t="s">
        <v>71</v>
      </c>
      <c r="E3503" s="0" t="s">
        <v>1862</v>
      </c>
      <c r="F3503" s="0" t="n">
        <v>0.22</v>
      </c>
      <c r="G3503" s="0" t="n">
        <v>0.02</v>
      </c>
      <c r="H3503" s="0" t="n">
        <v>0</v>
      </c>
      <c r="I3503" s="0" t="n">
        <v>0.33</v>
      </c>
      <c r="J3503" s="0" t="n">
        <v>0.57</v>
      </c>
      <c r="L3503" s="0" t="n">
        <v>5.3</v>
      </c>
      <c r="M3503" s="0" t="s">
        <v>125</v>
      </c>
      <c r="N3503" s="0" t="s">
        <v>74</v>
      </c>
      <c r="P3503" s="0" t="n">
        <f aca="false">IF(AND(OR(Dashboard!$B$5="All",D3503=Dashboard!$B$5),OR(Dashboard!$D$5="All",N3503=Dashboard!$D$5),OR(AND(C3503&lt;&gt;"",C3503&gt;=Dashboard!$F$5,C3503&lt;=Dashboard!$H$5),AND(C3503="",Dashboard!$F$5&lt;=1980,Dashboard!$H$5&gt;=2016))),1,0)</f>
        <v>1</v>
      </c>
      <c r="Q3503" s="0" t="n">
        <f aca="false">J3503*P3503+ROW()*0.00000001</f>
        <v>0.57003503</v>
      </c>
    </row>
    <row r="3504" customFormat="false" ht="15" hidden="false" customHeight="false" outlineLevel="0" collapsed="false">
      <c r="A3504" s="0" t="s">
        <v>577</v>
      </c>
      <c r="B3504" s="0" t="s">
        <v>97</v>
      </c>
      <c r="C3504" s="0" t="n">
        <v>2011</v>
      </c>
      <c r="D3504" s="0" t="s">
        <v>71</v>
      </c>
      <c r="E3504" s="0" t="s">
        <v>91</v>
      </c>
      <c r="F3504" s="0" t="n">
        <v>0.32</v>
      </c>
      <c r="G3504" s="0" t="n">
        <v>0.2</v>
      </c>
      <c r="H3504" s="0" t="n">
        <v>0</v>
      </c>
      <c r="I3504" s="0" t="n">
        <v>0.05</v>
      </c>
      <c r="J3504" s="0" t="n">
        <v>0.57</v>
      </c>
      <c r="K3504" s="0" t="n">
        <v>82</v>
      </c>
      <c r="L3504" s="0" t="n">
        <v>4.9</v>
      </c>
      <c r="M3504" s="0" t="s">
        <v>125</v>
      </c>
      <c r="N3504" s="0" t="s">
        <v>35</v>
      </c>
      <c r="O3504" s="0" t="s">
        <v>42</v>
      </c>
      <c r="P3504" s="0" t="n">
        <f aca="false">IF(AND(OR(Dashboard!$B$5="All",D3504=Dashboard!$B$5),OR(Dashboard!$D$5="All",N3504=Dashboard!$D$5),OR(AND(C3504&lt;&gt;"",C3504&gt;=Dashboard!$F$5,C3504&lt;=Dashboard!$H$5),AND(C3504="",Dashboard!$F$5&lt;=1980,Dashboard!$H$5&gt;=2016))),1,0)</f>
        <v>1</v>
      </c>
      <c r="Q3504" s="0" t="n">
        <f aca="false">J3504*P3504+ROW()*0.00000001</f>
        <v>0.57003504</v>
      </c>
    </row>
    <row r="3505" customFormat="false" ht="15" hidden="false" customHeight="false" outlineLevel="0" collapsed="false">
      <c r="A3505" s="0" t="s">
        <v>2788</v>
      </c>
      <c r="B3505" s="0" t="s">
        <v>33</v>
      </c>
      <c r="C3505" s="0" t="n">
        <v>2010</v>
      </c>
      <c r="D3505" s="0" t="s">
        <v>34</v>
      </c>
      <c r="E3505" s="0" t="s">
        <v>91</v>
      </c>
      <c r="F3505" s="0" t="n">
        <v>0.52</v>
      </c>
      <c r="G3505" s="0" t="n">
        <v>0.02</v>
      </c>
      <c r="H3505" s="0" t="n">
        <v>0</v>
      </c>
      <c r="I3505" s="0" t="n">
        <v>0.04</v>
      </c>
      <c r="J3505" s="0" t="n">
        <v>0.57</v>
      </c>
      <c r="M3505" s="0" t="s">
        <v>103</v>
      </c>
      <c r="N3505" s="0" t="s">
        <v>35</v>
      </c>
      <c r="P3505" s="0" t="n">
        <f aca="false">IF(AND(OR(Dashboard!$B$5="All",D3505=Dashboard!$B$5),OR(Dashboard!$D$5="All",N3505=Dashboard!$D$5),OR(AND(C3505&lt;&gt;"",C3505&gt;=Dashboard!$F$5,C3505&lt;=Dashboard!$H$5),AND(C3505="",Dashboard!$F$5&lt;=1980,Dashboard!$H$5&gt;=2016))),1,0)</f>
        <v>1</v>
      </c>
      <c r="Q3505" s="0" t="n">
        <f aca="false">J3505*P3505+ROW()*0.00000001</f>
        <v>0.57003505</v>
      </c>
    </row>
    <row r="3506" customFormat="false" ht="15" hidden="false" customHeight="false" outlineLevel="0" collapsed="false">
      <c r="A3506" s="0" t="s">
        <v>2789</v>
      </c>
      <c r="B3506" s="0" t="s">
        <v>152</v>
      </c>
      <c r="C3506" s="0" t="n">
        <v>2009</v>
      </c>
      <c r="D3506" s="0" t="s">
        <v>58</v>
      </c>
      <c r="E3506" s="0" t="s">
        <v>142</v>
      </c>
      <c r="F3506" s="0" t="n">
        <v>0.02</v>
      </c>
      <c r="G3506" s="0" t="n">
        <v>0.18</v>
      </c>
      <c r="H3506" s="0" t="n">
        <v>0</v>
      </c>
      <c r="I3506" s="0" t="n">
        <v>0.38</v>
      </c>
      <c r="J3506" s="0" t="n">
        <v>0.57</v>
      </c>
      <c r="K3506" s="0" t="n">
        <v>81</v>
      </c>
      <c r="L3506" s="0" t="n">
        <v>8</v>
      </c>
      <c r="M3506" s="0" t="s">
        <v>103</v>
      </c>
      <c r="N3506" s="0" t="s">
        <v>152</v>
      </c>
      <c r="O3506" s="0" t="s">
        <v>42</v>
      </c>
      <c r="P3506" s="0" t="n">
        <f aca="false">IF(AND(OR(Dashboard!$B$5="All",D3506=Dashboard!$B$5),OR(Dashboard!$D$5="All",N3506=Dashboard!$D$5),OR(AND(C3506&lt;&gt;"",C3506&gt;=Dashboard!$F$5,C3506&lt;=Dashboard!$H$5),AND(C3506="",Dashboard!$F$5&lt;=1980,Dashboard!$H$5&gt;=2016))),1,0)</f>
        <v>1</v>
      </c>
      <c r="Q3506" s="0" t="n">
        <f aca="false">J3506*P3506+ROW()*0.00000001</f>
        <v>0.57003506</v>
      </c>
    </row>
    <row r="3507" customFormat="false" ht="15" hidden="false" customHeight="false" outlineLevel="0" collapsed="false">
      <c r="A3507" s="0" t="s">
        <v>285</v>
      </c>
      <c r="B3507" s="0" t="s">
        <v>186</v>
      </c>
      <c r="C3507" s="0" t="n">
        <v>2005</v>
      </c>
      <c r="D3507" s="0" t="s">
        <v>34</v>
      </c>
      <c r="E3507" s="0" t="s">
        <v>142</v>
      </c>
      <c r="F3507" s="0" t="n">
        <v>0.44</v>
      </c>
      <c r="G3507" s="0" t="n">
        <v>0.11</v>
      </c>
      <c r="H3507" s="0" t="n">
        <v>0</v>
      </c>
      <c r="I3507" s="0" t="n">
        <v>0.02</v>
      </c>
      <c r="J3507" s="0" t="n">
        <v>0.57</v>
      </c>
      <c r="K3507" s="0" t="n">
        <v>86</v>
      </c>
      <c r="L3507" s="0" t="n">
        <v>8.5</v>
      </c>
      <c r="M3507" s="0" t="s">
        <v>36</v>
      </c>
      <c r="N3507" s="0" t="s">
        <v>35</v>
      </c>
      <c r="O3507" s="0" t="s">
        <v>42</v>
      </c>
      <c r="P3507" s="0" t="n">
        <f aca="false">IF(AND(OR(Dashboard!$B$5="All",D3507=Dashboard!$B$5),OR(Dashboard!$D$5="All",N3507=Dashboard!$D$5),OR(AND(C3507&lt;&gt;"",C3507&gt;=Dashboard!$F$5,C3507&lt;=Dashboard!$H$5),AND(C3507="",Dashboard!$F$5&lt;=1980,Dashboard!$H$5&gt;=2016))),1,0)</f>
        <v>1</v>
      </c>
      <c r="Q3507" s="0" t="n">
        <f aca="false">J3507*P3507+ROW()*0.00000001</f>
        <v>0.57003507</v>
      </c>
    </row>
    <row r="3508" customFormat="false" ht="15" hidden="false" customHeight="false" outlineLevel="0" collapsed="false">
      <c r="A3508" s="0" t="s">
        <v>2790</v>
      </c>
      <c r="B3508" s="0" t="s">
        <v>50</v>
      </c>
      <c r="C3508" s="0" t="n">
        <v>2007</v>
      </c>
      <c r="D3508" s="0" t="s">
        <v>71</v>
      </c>
      <c r="E3508" s="0" t="s">
        <v>211</v>
      </c>
      <c r="F3508" s="0" t="n">
        <v>0.24</v>
      </c>
      <c r="G3508" s="0" t="n">
        <v>0</v>
      </c>
      <c r="H3508" s="0" t="n">
        <v>0.31</v>
      </c>
      <c r="I3508" s="0" t="n">
        <v>0.02</v>
      </c>
      <c r="J3508" s="0" t="n">
        <v>0.57</v>
      </c>
      <c r="N3508" s="0" t="s">
        <v>35</v>
      </c>
      <c r="P3508" s="0" t="n">
        <f aca="false">IF(AND(OR(Dashboard!$B$5="All",D3508=Dashboard!$B$5),OR(Dashboard!$D$5="All",N3508=Dashboard!$D$5),OR(AND(C3508&lt;&gt;"",C3508&gt;=Dashboard!$F$5,C3508&lt;=Dashboard!$H$5),AND(C3508="",Dashboard!$F$5&lt;=1980,Dashboard!$H$5&gt;=2016))),1,0)</f>
        <v>1</v>
      </c>
      <c r="Q3508" s="0" t="n">
        <f aca="false">J3508*P3508+ROW()*0.00000001</f>
        <v>0.57003508</v>
      </c>
    </row>
    <row r="3509" customFormat="false" ht="15" hidden="false" customHeight="false" outlineLevel="0" collapsed="false">
      <c r="A3509" s="0" t="s">
        <v>2251</v>
      </c>
      <c r="B3509" s="0" t="s">
        <v>172</v>
      </c>
      <c r="C3509" s="0" t="n">
        <v>2016</v>
      </c>
      <c r="D3509" s="0" t="s">
        <v>56</v>
      </c>
      <c r="E3509" s="0" t="s">
        <v>142</v>
      </c>
      <c r="F3509" s="0" t="n">
        <v>0.37</v>
      </c>
      <c r="G3509" s="0" t="n">
        <v>0.15</v>
      </c>
      <c r="H3509" s="0" t="n">
        <v>0</v>
      </c>
      <c r="I3509" s="0" t="n">
        <v>0.05</v>
      </c>
      <c r="J3509" s="0" t="n">
        <v>0.57</v>
      </c>
      <c r="K3509" s="0" t="n">
        <v>87</v>
      </c>
      <c r="L3509" s="0" t="n">
        <v>8</v>
      </c>
      <c r="M3509" s="0" t="s">
        <v>73</v>
      </c>
      <c r="N3509" s="0" t="s">
        <v>66</v>
      </c>
      <c r="O3509" s="0" t="s">
        <v>42</v>
      </c>
      <c r="P3509" s="0" t="n">
        <f aca="false">IF(AND(OR(Dashboard!$B$5="All",D3509=Dashboard!$B$5),OR(Dashboard!$D$5="All",N3509=Dashboard!$D$5),OR(AND(C3509&lt;&gt;"",C3509&gt;=Dashboard!$F$5,C3509&lt;=Dashboard!$H$5),AND(C3509="",Dashboard!$F$5&lt;=1980,Dashboard!$H$5&gt;=2016))),1,0)</f>
        <v>1</v>
      </c>
      <c r="Q3509" s="0" t="n">
        <f aca="false">J3509*P3509+ROW()*0.00000001</f>
        <v>0.57003509</v>
      </c>
    </row>
    <row r="3510" customFormat="false" ht="15" hidden="false" customHeight="false" outlineLevel="0" collapsed="false">
      <c r="A3510" s="0" t="s">
        <v>2791</v>
      </c>
      <c r="B3510" s="0" t="s">
        <v>70</v>
      </c>
      <c r="C3510" s="0" t="n">
        <v>2009</v>
      </c>
      <c r="D3510" s="0" t="s">
        <v>102</v>
      </c>
      <c r="E3510" s="0" t="s">
        <v>2792</v>
      </c>
      <c r="F3510" s="0" t="n">
        <v>0.36</v>
      </c>
      <c r="G3510" s="0" t="n">
        <v>0.1</v>
      </c>
      <c r="H3510" s="0" t="n">
        <v>0.06</v>
      </c>
      <c r="I3510" s="0" t="n">
        <v>0.06</v>
      </c>
      <c r="J3510" s="0" t="n">
        <v>0.57</v>
      </c>
      <c r="K3510" s="0" t="n">
        <v>87</v>
      </c>
      <c r="L3510" s="0" t="n">
        <v>8.4</v>
      </c>
      <c r="M3510" s="0" t="s">
        <v>103</v>
      </c>
      <c r="N3510" s="0" t="s">
        <v>74</v>
      </c>
      <c r="O3510" s="0" t="s">
        <v>42</v>
      </c>
      <c r="P3510" s="0" t="n">
        <f aca="false">IF(AND(OR(Dashboard!$B$5="All",D3510=Dashboard!$B$5),OR(Dashboard!$D$5="All",N3510=Dashboard!$D$5),OR(AND(C3510&lt;&gt;"",C3510&gt;=Dashboard!$F$5,C3510&lt;=Dashboard!$H$5),AND(C3510="",Dashboard!$F$5&lt;=1980,Dashboard!$H$5&gt;=2016))),1,0)</f>
        <v>1</v>
      </c>
      <c r="Q3510" s="0" t="n">
        <f aca="false">J3510*P3510+ROW()*0.00000001</f>
        <v>0.5700351</v>
      </c>
    </row>
    <row r="3511" customFormat="false" ht="15" hidden="false" customHeight="false" outlineLevel="0" collapsed="false">
      <c r="A3511" s="0" t="s">
        <v>1611</v>
      </c>
      <c r="B3511" s="0" t="s">
        <v>33</v>
      </c>
      <c r="C3511" s="0" t="n">
        <v>2007</v>
      </c>
      <c r="D3511" s="0" t="s">
        <v>71</v>
      </c>
      <c r="E3511" s="0" t="s">
        <v>91</v>
      </c>
      <c r="F3511" s="0" t="n">
        <v>0.5</v>
      </c>
      <c r="G3511" s="0" t="n">
        <v>0.03</v>
      </c>
      <c r="H3511" s="0" t="n">
        <v>0</v>
      </c>
      <c r="I3511" s="0" t="n">
        <v>0.05</v>
      </c>
      <c r="J3511" s="0" t="n">
        <v>0.57</v>
      </c>
      <c r="N3511" s="0" t="s">
        <v>35</v>
      </c>
      <c r="P3511" s="0" t="n">
        <f aca="false">IF(AND(OR(Dashboard!$B$5="All",D3511=Dashboard!$B$5),OR(Dashboard!$D$5="All",N3511=Dashboard!$D$5),OR(AND(C3511&lt;&gt;"",C3511&gt;=Dashboard!$F$5,C3511&lt;=Dashboard!$H$5),AND(C3511="",Dashboard!$F$5&lt;=1980,Dashboard!$H$5&gt;=2016))),1,0)</f>
        <v>1</v>
      </c>
      <c r="Q3511" s="0" t="n">
        <f aca="false">J3511*P3511+ROW()*0.00000001</f>
        <v>0.57003511</v>
      </c>
    </row>
    <row r="3512" customFormat="false" ht="15" hidden="false" customHeight="false" outlineLevel="0" collapsed="false">
      <c r="A3512" s="0" t="s">
        <v>2439</v>
      </c>
      <c r="B3512" s="0" t="s">
        <v>64</v>
      </c>
      <c r="C3512" s="0" t="n">
        <v>2008</v>
      </c>
      <c r="D3512" s="0" t="s">
        <v>71</v>
      </c>
      <c r="E3512" s="0" t="s">
        <v>154</v>
      </c>
      <c r="F3512" s="0" t="n">
        <v>0.27</v>
      </c>
      <c r="G3512" s="0" t="n">
        <v>0.24</v>
      </c>
      <c r="H3512" s="0" t="n">
        <v>0</v>
      </c>
      <c r="I3512" s="0" t="n">
        <v>0.06</v>
      </c>
      <c r="J3512" s="0" t="n">
        <v>0.57</v>
      </c>
      <c r="K3512" s="0" t="n">
        <v>45</v>
      </c>
      <c r="L3512" s="0" t="n">
        <v>5.9</v>
      </c>
      <c r="M3512" s="0" t="s">
        <v>103</v>
      </c>
      <c r="N3512" s="0" t="s">
        <v>66</v>
      </c>
      <c r="O3512" s="0" t="s">
        <v>177</v>
      </c>
      <c r="P3512" s="0" t="n">
        <f aca="false">IF(AND(OR(Dashboard!$B$5="All",D3512=Dashboard!$B$5),OR(Dashboard!$D$5="All",N3512=Dashboard!$D$5),OR(AND(C3512&lt;&gt;"",C3512&gt;=Dashboard!$F$5,C3512&lt;=Dashboard!$H$5),AND(C3512="",Dashboard!$F$5&lt;=1980,Dashboard!$H$5&gt;=2016))),1,0)</f>
        <v>1</v>
      </c>
      <c r="Q3512" s="0" t="n">
        <f aca="false">J3512*P3512+ROW()*0.00000001</f>
        <v>0.57003512</v>
      </c>
    </row>
    <row r="3513" customFormat="false" ht="15" hidden="false" customHeight="false" outlineLevel="0" collapsed="false">
      <c r="A3513" s="0" t="s">
        <v>2793</v>
      </c>
      <c r="B3513" s="0" t="s">
        <v>76</v>
      </c>
      <c r="C3513" s="0" t="n">
        <v>2004</v>
      </c>
      <c r="D3513" s="0" t="s">
        <v>102</v>
      </c>
      <c r="E3513" s="0" t="s">
        <v>328</v>
      </c>
      <c r="F3513" s="0" t="n">
        <v>0.47</v>
      </c>
      <c r="G3513" s="0" t="n">
        <v>0.02</v>
      </c>
      <c r="H3513" s="0" t="n">
        <v>0</v>
      </c>
      <c r="I3513" s="0" t="n">
        <v>0.08</v>
      </c>
      <c r="J3513" s="0" t="n">
        <v>0.57</v>
      </c>
      <c r="K3513" s="0" t="n">
        <v>73</v>
      </c>
      <c r="L3513" s="0" t="n">
        <v>7.9</v>
      </c>
      <c r="M3513" s="0" t="s">
        <v>103</v>
      </c>
      <c r="N3513" s="0" t="s">
        <v>74</v>
      </c>
      <c r="O3513" s="0" t="s">
        <v>37</v>
      </c>
      <c r="P3513" s="0" t="n">
        <f aca="false">IF(AND(OR(Dashboard!$B$5="All",D3513=Dashboard!$B$5),OR(Dashboard!$D$5="All",N3513=Dashboard!$D$5),OR(AND(C3513&lt;&gt;"",C3513&gt;=Dashboard!$F$5,C3513&lt;=Dashboard!$H$5),AND(C3513="",Dashboard!$F$5&lt;=1980,Dashboard!$H$5&gt;=2016))),1,0)</f>
        <v>1</v>
      </c>
      <c r="Q3513" s="0" t="n">
        <f aca="false">J3513*P3513+ROW()*0.00000001</f>
        <v>0.57003513</v>
      </c>
    </row>
    <row r="3514" customFormat="false" ht="15" hidden="false" customHeight="false" outlineLevel="0" collapsed="false">
      <c r="A3514" s="0" t="s">
        <v>2794</v>
      </c>
      <c r="B3514" s="0" t="s">
        <v>39</v>
      </c>
      <c r="C3514" s="0" t="n">
        <v>1986</v>
      </c>
      <c r="D3514" s="0" t="s">
        <v>71</v>
      </c>
      <c r="E3514" s="0" t="s">
        <v>35</v>
      </c>
      <c r="F3514" s="0" t="n">
        <v>0</v>
      </c>
      <c r="G3514" s="0" t="n">
        <v>0</v>
      </c>
      <c r="H3514" s="0" t="n">
        <v>0.57</v>
      </c>
      <c r="I3514" s="0" t="n">
        <v>0</v>
      </c>
      <c r="J3514" s="0" t="n">
        <v>0.57</v>
      </c>
      <c r="N3514" s="0" t="s">
        <v>35</v>
      </c>
      <c r="P3514" s="0" t="n">
        <f aca="false">IF(AND(OR(Dashboard!$B$5="All",D3514=Dashboard!$B$5),OR(Dashboard!$D$5="All",N3514=Dashboard!$D$5),OR(AND(C3514&lt;&gt;"",C3514&gt;=Dashboard!$F$5,C3514&lt;=Dashboard!$H$5),AND(C3514="",Dashboard!$F$5&lt;=1980,Dashboard!$H$5&gt;=2016))),1,0)</f>
        <v>1</v>
      </c>
      <c r="Q3514" s="0" t="n">
        <f aca="false">J3514*P3514+ROW()*0.00000001</f>
        <v>0.57003514</v>
      </c>
    </row>
    <row r="3515" customFormat="false" ht="15" hidden="false" customHeight="false" outlineLevel="0" collapsed="false">
      <c r="A3515" s="0" t="s">
        <v>2795</v>
      </c>
      <c r="B3515" s="0" t="s">
        <v>108</v>
      </c>
      <c r="C3515" s="0" t="n">
        <v>1997</v>
      </c>
      <c r="D3515" s="0" t="s">
        <v>34</v>
      </c>
      <c r="E3515" s="0" t="s">
        <v>214</v>
      </c>
      <c r="F3515" s="0" t="n">
        <v>0.48</v>
      </c>
      <c r="G3515" s="0" t="n">
        <v>0.08</v>
      </c>
      <c r="H3515" s="0" t="n">
        <v>0</v>
      </c>
      <c r="I3515" s="0" t="n">
        <v>0</v>
      </c>
      <c r="J3515" s="0" t="n">
        <v>0.57</v>
      </c>
      <c r="N3515" s="0" t="s">
        <v>35</v>
      </c>
      <c r="P3515" s="0" t="n">
        <f aca="false">IF(AND(OR(Dashboard!$B$5="All",D3515=Dashboard!$B$5),OR(Dashboard!$D$5="All",N3515=Dashboard!$D$5),OR(AND(C3515&lt;&gt;"",C3515&gt;=Dashboard!$F$5,C3515&lt;=Dashboard!$H$5),AND(C3515="",Dashboard!$F$5&lt;=1980,Dashboard!$H$5&gt;=2016))),1,0)</f>
        <v>1</v>
      </c>
      <c r="Q3515" s="0" t="n">
        <f aca="false">J3515*P3515+ROW()*0.00000001</f>
        <v>0.57003515</v>
      </c>
    </row>
    <row r="3516" customFormat="false" ht="15" hidden="false" customHeight="false" outlineLevel="0" collapsed="false">
      <c r="A3516" s="0" t="s">
        <v>2491</v>
      </c>
      <c r="B3516" s="0" t="s">
        <v>70</v>
      </c>
      <c r="C3516" s="0" t="n">
        <v>2009</v>
      </c>
      <c r="D3516" s="0" t="s">
        <v>34</v>
      </c>
      <c r="E3516" s="0" t="s">
        <v>142</v>
      </c>
      <c r="F3516" s="0" t="n">
        <v>0.38</v>
      </c>
      <c r="G3516" s="0" t="n">
        <v>0.12</v>
      </c>
      <c r="H3516" s="0" t="n">
        <v>0</v>
      </c>
      <c r="I3516" s="0" t="n">
        <v>0.07</v>
      </c>
      <c r="J3516" s="0" t="n">
        <v>0.57</v>
      </c>
      <c r="K3516" s="0" t="n">
        <v>88</v>
      </c>
      <c r="L3516" s="0" t="n">
        <v>7.9</v>
      </c>
      <c r="M3516" s="0" t="s">
        <v>125</v>
      </c>
      <c r="N3516" s="0" t="s">
        <v>74</v>
      </c>
      <c r="O3516" s="0" t="s">
        <v>42</v>
      </c>
      <c r="P3516" s="0" t="n">
        <f aca="false">IF(AND(OR(Dashboard!$B$5="All",D3516=Dashboard!$B$5),OR(Dashboard!$D$5="All",N3516=Dashboard!$D$5),OR(AND(C3516&lt;&gt;"",C3516&gt;=Dashboard!$F$5,C3516&lt;=Dashboard!$H$5),AND(C3516="",Dashboard!$F$5&lt;=1980,Dashboard!$H$5&gt;=2016))),1,0)</f>
        <v>1</v>
      </c>
      <c r="Q3516" s="0" t="n">
        <f aca="false">J3516*P3516+ROW()*0.00000001</f>
        <v>0.57003516</v>
      </c>
    </row>
    <row r="3517" customFormat="false" ht="15" hidden="false" customHeight="false" outlineLevel="0" collapsed="false">
      <c r="A3517" s="0" t="s">
        <v>194</v>
      </c>
      <c r="B3517" s="0" t="s">
        <v>70</v>
      </c>
      <c r="C3517" s="0" t="n">
        <v>2010</v>
      </c>
      <c r="D3517" s="0" t="s">
        <v>34</v>
      </c>
      <c r="E3517" s="0" t="s">
        <v>195</v>
      </c>
      <c r="F3517" s="0" t="n">
        <v>0.28</v>
      </c>
      <c r="G3517" s="0" t="n">
        <v>0.21</v>
      </c>
      <c r="H3517" s="0" t="n">
        <v>0</v>
      </c>
      <c r="I3517" s="0" t="n">
        <v>0.08</v>
      </c>
      <c r="J3517" s="0" t="n">
        <v>0.57</v>
      </c>
      <c r="L3517" s="0" t="n">
        <v>3.8</v>
      </c>
      <c r="M3517" s="0" t="s">
        <v>36</v>
      </c>
      <c r="N3517" s="0" t="s">
        <v>74</v>
      </c>
      <c r="P3517" s="0" t="n">
        <f aca="false">IF(AND(OR(Dashboard!$B$5="All",D3517=Dashboard!$B$5),OR(Dashboard!$D$5="All",N3517=Dashboard!$D$5),OR(AND(C3517&lt;&gt;"",C3517&gt;=Dashboard!$F$5,C3517&lt;=Dashboard!$H$5),AND(C3517="",Dashboard!$F$5&lt;=1980,Dashboard!$H$5&gt;=2016))),1,0)</f>
        <v>1</v>
      </c>
      <c r="Q3517" s="0" t="n">
        <f aca="false">J3517*P3517+ROW()*0.00000001</f>
        <v>0.57003517</v>
      </c>
    </row>
    <row r="3518" customFormat="false" ht="15" hidden="false" customHeight="false" outlineLevel="0" collapsed="false">
      <c r="A3518" s="0" t="s">
        <v>1991</v>
      </c>
      <c r="B3518" s="0" t="s">
        <v>70</v>
      </c>
      <c r="C3518" s="0" t="n">
        <v>2010</v>
      </c>
      <c r="D3518" s="0" t="s">
        <v>52</v>
      </c>
      <c r="E3518" s="0" t="s">
        <v>481</v>
      </c>
      <c r="F3518" s="0" t="n">
        <v>0.43</v>
      </c>
      <c r="G3518" s="0" t="n">
        <v>0.08</v>
      </c>
      <c r="H3518" s="0" t="n">
        <v>0</v>
      </c>
      <c r="I3518" s="0" t="n">
        <v>0.05</v>
      </c>
      <c r="J3518" s="0" t="n">
        <v>0.57</v>
      </c>
      <c r="K3518" s="0" t="n">
        <v>91</v>
      </c>
      <c r="L3518" s="0" t="n">
        <v>8</v>
      </c>
      <c r="M3518" s="0" t="s">
        <v>103</v>
      </c>
      <c r="N3518" s="0" t="s">
        <v>74</v>
      </c>
      <c r="O3518" s="0" t="s">
        <v>60</v>
      </c>
      <c r="P3518" s="0" t="n">
        <f aca="false">IF(AND(OR(Dashboard!$B$5="All",D3518=Dashboard!$B$5),OR(Dashboard!$D$5="All",N3518=Dashboard!$D$5),OR(AND(C3518&lt;&gt;"",C3518&gt;=Dashboard!$F$5,C3518&lt;=Dashboard!$H$5),AND(C3518="",Dashboard!$F$5&lt;=1980,Dashboard!$H$5&gt;=2016))),1,0)</f>
        <v>1</v>
      </c>
      <c r="Q3518" s="0" t="n">
        <f aca="false">J3518*P3518+ROW()*0.00000001</f>
        <v>0.57003518</v>
      </c>
    </row>
    <row r="3519" customFormat="false" ht="15" hidden="false" customHeight="false" outlineLevel="0" collapsed="false">
      <c r="A3519" s="0" t="s">
        <v>2796</v>
      </c>
      <c r="B3519" s="0" t="s">
        <v>144</v>
      </c>
      <c r="C3519" s="0" t="n">
        <v>2001</v>
      </c>
      <c r="D3519" s="0" t="s">
        <v>56</v>
      </c>
      <c r="E3519" s="0" t="s">
        <v>65</v>
      </c>
      <c r="F3519" s="0" t="n">
        <v>0.43</v>
      </c>
      <c r="G3519" s="0" t="n">
        <v>0.12</v>
      </c>
      <c r="H3519" s="0" t="n">
        <v>0</v>
      </c>
      <c r="I3519" s="0" t="n">
        <v>0.02</v>
      </c>
      <c r="J3519" s="0" t="n">
        <v>0.57</v>
      </c>
      <c r="K3519" s="0" t="n">
        <v>71</v>
      </c>
      <c r="L3519" s="0" t="n">
        <v>7.5</v>
      </c>
      <c r="M3519" s="0" t="s">
        <v>103</v>
      </c>
      <c r="N3519" s="0" t="s">
        <v>66</v>
      </c>
      <c r="O3519" s="0" t="s">
        <v>37</v>
      </c>
      <c r="P3519" s="0" t="n">
        <f aca="false">IF(AND(OR(Dashboard!$B$5="All",D3519=Dashboard!$B$5),OR(Dashboard!$D$5="All",N3519=Dashboard!$D$5),OR(AND(C3519&lt;&gt;"",C3519&gt;=Dashboard!$F$5,C3519&lt;=Dashboard!$H$5),AND(C3519="",Dashboard!$F$5&lt;=1980,Dashboard!$H$5&gt;=2016))),1,0)</f>
        <v>1</v>
      </c>
      <c r="Q3519" s="0" t="n">
        <f aca="false">J3519*P3519+ROW()*0.00000001</f>
        <v>0.57003519</v>
      </c>
    </row>
    <row r="3520" customFormat="false" ht="15" hidden="false" customHeight="false" outlineLevel="0" collapsed="false">
      <c r="A3520" s="0" t="s">
        <v>2797</v>
      </c>
      <c r="B3520" s="0" t="s">
        <v>76</v>
      </c>
      <c r="C3520" s="0" t="n">
        <v>2005</v>
      </c>
      <c r="D3520" s="0" t="s">
        <v>71</v>
      </c>
      <c r="E3520" s="0" t="s">
        <v>782</v>
      </c>
      <c r="F3520" s="0" t="n">
        <v>0.11</v>
      </c>
      <c r="G3520" s="0" t="n">
        <v>0.08</v>
      </c>
      <c r="H3520" s="0" t="n">
        <v>0.35</v>
      </c>
      <c r="I3520" s="0" t="n">
        <v>0.03</v>
      </c>
      <c r="J3520" s="0" t="n">
        <v>0.57</v>
      </c>
      <c r="K3520" s="0" t="n">
        <v>57</v>
      </c>
      <c r="L3520" s="0" t="n">
        <v>9.1</v>
      </c>
      <c r="M3520" s="0" t="s">
        <v>103</v>
      </c>
      <c r="N3520" s="0" t="s">
        <v>74</v>
      </c>
      <c r="O3520" s="0" t="s">
        <v>53</v>
      </c>
      <c r="P3520" s="0" t="n">
        <f aca="false">IF(AND(OR(Dashboard!$B$5="All",D3520=Dashboard!$B$5),OR(Dashboard!$D$5="All",N3520=Dashboard!$D$5),OR(AND(C3520&lt;&gt;"",C3520&gt;=Dashboard!$F$5,C3520&lt;=Dashboard!$H$5),AND(C3520="",Dashboard!$F$5&lt;=1980,Dashboard!$H$5&gt;=2016))),1,0)</f>
        <v>1</v>
      </c>
      <c r="Q3520" s="0" t="n">
        <f aca="false">J3520*P3520+ROW()*0.00000001</f>
        <v>0.5700352</v>
      </c>
    </row>
    <row r="3521" customFormat="false" ht="15" hidden="false" customHeight="false" outlineLevel="0" collapsed="false">
      <c r="A3521" s="0" t="s">
        <v>2798</v>
      </c>
      <c r="B3521" s="0" t="s">
        <v>33</v>
      </c>
      <c r="C3521" s="0" t="n">
        <v>2009</v>
      </c>
      <c r="D3521" s="0" t="s">
        <v>34</v>
      </c>
      <c r="E3521" s="0" t="s">
        <v>91</v>
      </c>
      <c r="F3521" s="0" t="n">
        <v>0.52</v>
      </c>
      <c r="G3521" s="0" t="n">
        <v>0.01</v>
      </c>
      <c r="H3521" s="0" t="n">
        <v>0</v>
      </c>
      <c r="I3521" s="0" t="n">
        <v>0.04</v>
      </c>
      <c r="J3521" s="0" t="n">
        <v>0.57</v>
      </c>
      <c r="M3521" s="0" t="s">
        <v>36</v>
      </c>
      <c r="N3521" s="0" t="s">
        <v>35</v>
      </c>
      <c r="P3521" s="0" t="n">
        <f aca="false">IF(AND(OR(Dashboard!$B$5="All",D3521=Dashboard!$B$5),OR(Dashboard!$D$5="All",N3521=Dashboard!$D$5),OR(AND(C3521&lt;&gt;"",C3521&gt;=Dashboard!$F$5,C3521&lt;=Dashboard!$H$5),AND(C3521="",Dashboard!$F$5&lt;=1980,Dashboard!$H$5&gt;=2016))),1,0)</f>
        <v>1</v>
      </c>
      <c r="Q3521" s="0" t="n">
        <f aca="false">J3521*P3521+ROW()*0.00000001</f>
        <v>0.57003521</v>
      </c>
    </row>
    <row r="3522" customFormat="false" ht="15" hidden="false" customHeight="false" outlineLevel="0" collapsed="false">
      <c r="A3522" s="0" t="s">
        <v>2799</v>
      </c>
      <c r="B3522" s="0" t="s">
        <v>50</v>
      </c>
      <c r="C3522" s="0" t="n">
        <v>2008</v>
      </c>
      <c r="D3522" s="0" t="s">
        <v>58</v>
      </c>
      <c r="E3522" s="0" t="s">
        <v>1259</v>
      </c>
      <c r="F3522" s="0" t="n">
        <v>0.35</v>
      </c>
      <c r="G3522" s="0" t="n">
        <v>0.03</v>
      </c>
      <c r="H3522" s="0" t="n">
        <v>0.17</v>
      </c>
      <c r="I3522" s="0" t="n">
        <v>0.03</v>
      </c>
      <c r="J3522" s="0" t="n">
        <v>0.57</v>
      </c>
      <c r="N3522" s="0" t="s">
        <v>35</v>
      </c>
      <c r="P3522" s="0" t="n">
        <f aca="false">IF(AND(OR(Dashboard!$B$5="All",D3522=Dashboard!$B$5),OR(Dashboard!$D$5="All",N3522=Dashboard!$D$5),OR(AND(C3522&lt;&gt;"",C3522&gt;=Dashboard!$F$5,C3522&lt;=Dashboard!$H$5),AND(C3522="",Dashboard!$F$5&lt;=1980,Dashboard!$H$5&gt;=2016))),1,0)</f>
        <v>1</v>
      </c>
      <c r="Q3522" s="0" t="n">
        <f aca="false">J3522*P3522+ROW()*0.00000001</f>
        <v>0.57003522</v>
      </c>
    </row>
    <row r="3523" customFormat="false" ht="15" hidden="false" customHeight="false" outlineLevel="0" collapsed="false">
      <c r="A3523" s="0" t="s">
        <v>1562</v>
      </c>
      <c r="B3523" s="0" t="s">
        <v>172</v>
      </c>
      <c r="C3523" s="0" t="n">
        <v>2014</v>
      </c>
      <c r="D3523" s="0" t="s">
        <v>34</v>
      </c>
      <c r="E3523" s="0" t="s">
        <v>72</v>
      </c>
      <c r="F3523" s="0" t="n">
        <v>0.29</v>
      </c>
      <c r="G3523" s="0" t="n">
        <v>0.23</v>
      </c>
      <c r="H3523" s="0" t="n">
        <v>0</v>
      </c>
      <c r="I3523" s="0" t="n">
        <v>0.05</v>
      </c>
      <c r="J3523" s="0" t="n">
        <v>0.57</v>
      </c>
      <c r="K3523" s="0" t="n">
        <v>56</v>
      </c>
      <c r="L3523" s="0" t="n">
        <v>5.7</v>
      </c>
      <c r="M3523" s="0" t="s">
        <v>103</v>
      </c>
      <c r="N3523" s="0" t="s">
        <v>66</v>
      </c>
      <c r="O3523" s="0" t="s">
        <v>53</v>
      </c>
      <c r="P3523" s="0" t="n">
        <f aca="false">IF(AND(OR(Dashboard!$B$5="All",D3523=Dashboard!$B$5),OR(Dashboard!$D$5="All",N3523=Dashboard!$D$5),OR(AND(C3523&lt;&gt;"",C3523&gt;=Dashboard!$F$5,C3523&lt;=Dashboard!$H$5),AND(C3523="",Dashboard!$F$5&lt;=1980,Dashboard!$H$5&gt;=2016))),1,0)</f>
        <v>1</v>
      </c>
      <c r="Q3523" s="0" t="n">
        <f aca="false">J3523*P3523+ROW()*0.00000001</f>
        <v>0.57003523</v>
      </c>
    </row>
    <row r="3524" customFormat="false" ht="15" hidden="false" customHeight="false" outlineLevel="0" collapsed="false">
      <c r="A3524" s="0" t="s">
        <v>2800</v>
      </c>
      <c r="B3524" s="0" t="s">
        <v>76</v>
      </c>
      <c r="C3524" s="0" t="n">
        <v>2002</v>
      </c>
      <c r="D3524" s="0" t="s">
        <v>52</v>
      </c>
      <c r="E3524" s="0" t="s">
        <v>89</v>
      </c>
      <c r="F3524" s="0" t="n">
        <v>0.28</v>
      </c>
      <c r="G3524" s="0" t="n">
        <v>0.22</v>
      </c>
      <c r="H3524" s="0" t="n">
        <v>0</v>
      </c>
      <c r="I3524" s="0" t="n">
        <v>0.07</v>
      </c>
      <c r="J3524" s="0" t="n">
        <v>0.57</v>
      </c>
      <c r="N3524" s="0" t="s">
        <v>74</v>
      </c>
      <c r="P3524" s="0" t="n">
        <f aca="false">IF(AND(OR(Dashboard!$B$5="All",D3524=Dashboard!$B$5),OR(Dashboard!$D$5="All",N3524=Dashboard!$D$5),OR(AND(C3524&lt;&gt;"",C3524&gt;=Dashboard!$F$5,C3524&lt;=Dashboard!$H$5),AND(C3524="",Dashboard!$F$5&lt;=1980,Dashboard!$H$5&gt;=2016))),1,0)</f>
        <v>1</v>
      </c>
      <c r="Q3524" s="0" t="n">
        <f aca="false">J3524*P3524+ROW()*0.00000001</f>
        <v>0.57003524</v>
      </c>
    </row>
    <row r="3525" customFormat="false" ht="15" hidden="false" customHeight="false" outlineLevel="0" collapsed="false">
      <c r="A3525" s="0" t="s">
        <v>2801</v>
      </c>
      <c r="B3525" s="0" t="s">
        <v>76</v>
      </c>
      <c r="C3525" s="0" t="n">
        <v>2006</v>
      </c>
      <c r="D3525" s="0" t="s">
        <v>34</v>
      </c>
      <c r="E3525" s="0" t="s">
        <v>142</v>
      </c>
      <c r="F3525" s="0" t="n">
        <v>0.47</v>
      </c>
      <c r="G3525" s="0" t="n">
        <v>0.02</v>
      </c>
      <c r="H3525" s="0" t="n">
        <v>0</v>
      </c>
      <c r="I3525" s="0" t="n">
        <v>0.08</v>
      </c>
      <c r="J3525" s="0" t="n">
        <v>0.57</v>
      </c>
      <c r="K3525" s="0" t="n">
        <v>77</v>
      </c>
      <c r="L3525" s="0" t="n">
        <v>8.1</v>
      </c>
      <c r="M3525" s="0" t="s">
        <v>36</v>
      </c>
      <c r="N3525" s="0" t="s">
        <v>74</v>
      </c>
      <c r="O3525" s="0" t="s">
        <v>37</v>
      </c>
      <c r="P3525" s="0" t="n">
        <f aca="false">IF(AND(OR(Dashboard!$B$5="All",D3525=Dashboard!$B$5),OR(Dashboard!$D$5="All",N3525=Dashboard!$D$5),OR(AND(C3525&lt;&gt;"",C3525&gt;=Dashboard!$F$5,C3525&lt;=Dashboard!$H$5),AND(C3525="",Dashboard!$F$5&lt;=1980,Dashboard!$H$5&gt;=2016))),1,0)</f>
        <v>1</v>
      </c>
      <c r="Q3525" s="0" t="n">
        <f aca="false">J3525*P3525+ROW()*0.00000001</f>
        <v>0.57003525</v>
      </c>
    </row>
    <row r="3526" customFormat="false" ht="15" hidden="false" customHeight="false" outlineLevel="0" collapsed="false">
      <c r="A3526" s="0" t="s">
        <v>2802</v>
      </c>
      <c r="B3526" s="0" t="s">
        <v>144</v>
      </c>
      <c r="C3526" s="0" t="n">
        <v>2002</v>
      </c>
      <c r="D3526" s="0" t="s">
        <v>41</v>
      </c>
      <c r="E3526" s="0" t="s">
        <v>91</v>
      </c>
      <c r="F3526" s="0" t="n">
        <v>0.42</v>
      </c>
      <c r="G3526" s="0" t="n">
        <v>0.11</v>
      </c>
      <c r="H3526" s="0" t="n">
        <v>0.02</v>
      </c>
      <c r="I3526" s="0" t="n">
        <v>0.02</v>
      </c>
      <c r="J3526" s="0" t="n">
        <v>0.57</v>
      </c>
      <c r="K3526" s="0" t="n">
        <v>74</v>
      </c>
      <c r="L3526" s="0" t="n">
        <v>5.2</v>
      </c>
      <c r="M3526" s="0" t="s">
        <v>103</v>
      </c>
      <c r="N3526" s="0" t="s">
        <v>66</v>
      </c>
      <c r="O3526" s="0" t="s">
        <v>37</v>
      </c>
      <c r="P3526" s="0" t="n">
        <f aca="false">IF(AND(OR(Dashboard!$B$5="All",D3526=Dashboard!$B$5),OR(Dashboard!$D$5="All",N3526=Dashboard!$D$5),OR(AND(C3526&lt;&gt;"",C3526&gt;=Dashboard!$F$5,C3526&lt;=Dashboard!$H$5),AND(C3526="",Dashboard!$F$5&lt;=1980,Dashboard!$H$5&gt;=2016))),1,0)</f>
        <v>1</v>
      </c>
      <c r="Q3526" s="0" t="n">
        <f aca="false">J3526*P3526+ROW()*0.00000001</f>
        <v>0.57003526</v>
      </c>
    </row>
    <row r="3527" customFormat="false" ht="15" hidden="false" customHeight="false" outlineLevel="0" collapsed="false">
      <c r="A3527" s="0" t="s">
        <v>2803</v>
      </c>
      <c r="B3527" s="0" t="s">
        <v>78</v>
      </c>
      <c r="C3527" s="0" t="n">
        <v>1992</v>
      </c>
      <c r="D3527" s="0" t="s">
        <v>48</v>
      </c>
      <c r="E3527" s="0" t="s">
        <v>1173</v>
      </c>
      <c r="F3527" s="0" t="n">
        <v>0</v>
      </c>
      <c r="G3527" s="0" t="n">
        <v>0</v>
      </c>
      <c r="H3527" s="0" t="n">
        <v>0.57</v>
      </c>
      <c r="I3527" s="0" t="n">
        <v>0</v>
      </c>
      <c r="J3527" s="0" t="n">
        <v>0.57</v>
      </c>
      <c r="N3527" s="0" t="s">
        <v>35</v>
      </c>
      <c r="P3527" s="0" t="n">
        <f aca="false">IF(AND(OR(Dashboard!$B$5="All",D3527=Dashboard!$B$5),OR(Dashboard!$D$5="All",N3527=Dashboard!$D$5),OR(AND(C3527&lt;&gt;"",C3527&gt;=Dashboard!$F$5,C3527&lt;=Dashboard!$H$5),AND(C3527="",Dashboard!$F$5&lt;=1980,Dashboard!$H$5&gt;=2016))),1,0)</f>
        <v>1</v>
      </c>
      <c r="Q3527" s="0" t="n">
        <f aca="false">J3527*P3527+ROW()*0.00000001</f>
        <v>0.57003527</v>
      </c>
    </row>
    <row r="3528" customFormat="false" ht="15" hidden="false" customHeight="false" outlineLevel="0" collapsed="false">
      <c r="A3528" s="0" t="s">
        <v>2804</v>
      </c>
      <c r="B3528" s="0" t="s">
        <v>64</v>
      </c>
      <c r="C3528" s="0" t="n">
        <v>2013</v>
      </c>
      <c r="D3528" s="0" t="s">
        <v>56</v>
      </c>
      <c r="E3528" s="0" t="s">
        <v>2805</v>
      </c>
      <c r="F3528" s="0" t="n">
        <v>0.38</v>
      </c>
      <c r="G3528" s="0" t="n">
        <v>0.14</v>
      </c>
      <c r="H3528" s="0" t="n">
        <v>0</v>
      </c>
      <c r="I3528" s="0" t="n">
        <v>0.05</v>
      </c>
      <c r="J3528" s="0" t="n">
        <v>0.57</v>
      </c>
      <c r="K3528" s="0" t="n">
        <v>60</v>
      </c>
      <c r="L3528" s="0" t="n">
        <v>7.2</v>
      </c>
      <c r="M3528" s="0" t="s">
        <v>73</v>
      </c>
      <c r="N3528" s="0" t="s">
        <v>66</v>
      </c>
      <c r="O3528" s="0" t="s">
        <v>53</v>
      </c>
      <c r="P3528" s="0" t="n">
        <f aca="false">IF(AND(OR(Dashboard!$B$5="All",D3528=Dashboard!$B$5),OR(Dashboard!$D$5="All",N3528=Dashboard!$D$5),OR(AND(C3528&lt;&gt;"",C3528&gt;=Dashboard!$F$5,C3528&lt;=Dashboard!$H$5),AND(C3528="",Dashboard!$F$5&lt;=1980,Dashboard!$H$5&gt;=2016))),1,0)</f>
        <v>1</v>
      </c>
      <c r="Q3528" s="0" t="n">
        <f aca="false">J3528*P3528+ROW()*0.00000001</f>
        <v>0.57003528</v>
      </c>
    </row>
    <row r="3529" customFormat="false" ht="15" hidden="false" customHeight="false" outlineLevel="0" collapsed="false">
      <c r="A3529" s="0" t="s">
        <v>2806</v>
      </c>
      <c r="B3529" s="0" t="s">
        <v>70</v>
      </c>
      <c r="C3529" s="0" t="n">
        <v>2011</v>
      </c>
      <c r="D3529" s="0" t="s">
        <v>46</v>
      </c>
      <c r="E3529" s="0" t="s">
        <v>2334</v>
      </c>
      <c r="F3529" s="0" t="n">
        <v>0.27</v>
      </c>
      <c r="G3529" s="0" t="n">
        <v>0.11</v>
      </c>
      <c r="H3529" s="0" t="n">
        <v>0.14</v>
      </c>
      <c r="I3529" s="0" t="n">
        <v>0.05</v>
      </c>
      <c r="J3529" s="0" t="n">
        <v>0.57</v>
      </c>
      <c r="K3529" s="0" t="n">
        <v>80</v>
      </c>
      <c r="L3529" s="0" t="n">
        <v>7.8</v>
      </c>
      <c r="M3529" s="0" t="s">
        <v>103</v>
      </c>
      <c r="N3529" s="0" t="s">
        <v>74</v>
      </c>
      <c r="O3529" s="0" t="s">
        <v>37</v>
      </c>
      <c r="P3529" s="0" t="n">
        <f aca="false">IF(AND(OR(Dashboard!$B$5="All",D3529=Dashboard!$B$5),OR(Dashboard!$D$5="All",N3529=Dashboard!$D$5),OR(AND(C3529&lt;&gt;"",C3529&gt;=Dashboard!$F$5,C3529&lt;=Dashboard!$H$5),AND(C3529="",Dashboard!$F$5&lt;=1980,Dashboard!$H$5&gt;=2016))),1,0)</f>
        <v>1</v>
      </c>
      <c r="Q3529" s="0" t="n">
        <f aca="false">J3529*P3529+ROW()*0.00000001</f>
        <v>0.57003529</v>
      </c>
    </row>
    <row r="3530" customFormat="false" ht="15" hidden="false" customHeight="false" outlineLevel="0" collapsed="false">
      <c r="A3530" s="0" t="s">
        <v>2737</v>
      </c>
      <c r="B3530" s="0" t="s">
        <v>50</v>
      </c>
      <c r="C3530" s="0" t="n">
        <v>2008</v>
      </c>
      <c r="D3530" s="0" t="s">
        <v>71</v>
      </c>
      <c r="E3530" s="0" t="s">
        <v>418</v>
      </c>
      <c r="F3530" s="0" t="n">
        <v>0.52</v>
      </c>
      <c r="G3530" s="0" t="n">
        <v>0</v>
      </c>
      <c r="H3530" s="0" t="n">
        <v>0</v>
      </c>
      <c r="I3530" s="0" t="n">
        <v>0.04</v>
      </c>
      <c r="J3530" s="0" t="n">
        <v>0.57</v>
      </c>
      <c r="L3530" s="0" t="n">
        <v>6</v>
      </c>
      <c r="M3530" s="0" t="s">
        <v>36</v>
      </c>
      <c r="N3530" s="0" t="s">
        <v>35</v>
      </c>
      <c r="P3530" s="0" t="n">
        <f aca="false">IF(AND(OR(Dashboard!$B$5="All",D3530=Dashboard!$B$5),OR(Dashboard!$D$5="All",N3530=Dashboard!$D$5),OR(AND(C3530&lt;&gt;"",C3530&gt;=Dashboard!$F$5,C3530&lt;=Dashboard!$H$5),AND(C3530="",Dashboard!$F$5&lt;=1980,Dashboard!$H$5&gt;=2016))),1,0)</f>
        <v>1</v>
      </c>
      <c r="Q3530" s="0" t="n">
        <f aca="false">J3530*P3530+ROW()*0.00000001</f>
        <v>0.5700353</v>
      </c>
    </row>
    <row r="3531" customFormat="false" ht="15" hidden="false" customHeight="false" outlineLevel="0" collapsed="false">
      <c r="A3531" s="0" t="s">
        <v>1033</v>
      </c>
      <c r="B3531" s="0" t="s">
        <v>144</v>
      </c>
      <c r="C3531" s="0" t="n">
        <v>2003</v>
      </c>
      <c r="D3531" s="0" t="s">
        <v>16</v>
      </c>
      <c r="E3531" s="0" t="s">
        <v>418</v>
      </c>
      <c r="F3531" s="0" t="n">
        <v>0.45</v>
      </c>
      <c r="G3531" s="0" t="n">
        <v>0.1</v>
      </c>
      <c r="H3531" s="0" t="n">
        <v>0</v>
      </c>
      <c r="I3531" s="0" t="n">
        <v>0.02</v>
      </c>
      <c r="J3531" s="0" t="n">
        <v>0.57</v>
      </c>
      <c r="K3531" s="0" t="n">
        <v>70</v>
      </c>
      <c r="L3531" s="0" t="n">
        <v>8.9</v>
      </c>
      <c r="M3531" s="0" t="s">
        <v>36</v>
      </c>
      <c r="N3531" s="0" t="s">
        <v>66</v>
      </c>
      <c r="O3531" s="0" t="s">
        <v>67</v>
      </c>
      <c r="P3531" s="0" t="n">
        <f aca="false">IF(AND(OR(Dashboard!$B$5="All",D3531=Dashboard!$B$5),OR(Dashboard!$D$5="All",N3531=Dashboard!$D$5),OR(AND(C3531&lt;&gt;"",C3531&gt;=Dashboard!$F$5,C3531&lt;=Dashboard!$H$5),AND(C3531="",Dashboard!$F$5&lt;=1980,Dashboard!$H$5&gt;=2016))),1,0)</f>
        <v>1</v>
      </c>
      <c r="Q3531" s="0" t="n">
        <f aca="false">J3531*P3531+ROW()*0.00000001</f>
        <v>0.57003531</v>
      </c>
    </row>
    <row r="3532" customFormat="false" ht="15" hidden="false" customHeight="false" outlineLevel="0" collapsed="false">
      <c r="A3532" s="0" t="s">
        <v>2807</v>
      </c>
      <c r="B3532" s="0" t="s">
        <v>70</v>
      </c>
      <c r="C3532" s="0" t="n">
        <v>2012</v>
      </c>
      <c r="D3532" s="0" t="s">
        <v>56</v>
      </c>
      <c r="E3532" s="0" t="s">
        <v>139</v>
      </c>
      <c r="F3532" s="0" t="n">
        <v>0.26</v>
      </c>
      <c r="G3532" s="0" t="n">
        <v>0.21</v>
      </c>
      <c r="H3532" s="0" t="n">
        <v>0</v>
      </c>
      <c r="I3532" s="0" t="n">
        <v>0.1</v>
      </c>
      <c r="J3532" s="0" t="n">
        <v>0.57</v>
      </c>
      <c r="K3532" s="0" t="n">
        <v>67</v>
      </c>
      <c r="L3532" s="0" t="n">
        <v>6.4</v>
      </c>
      <c r="M3532" s="0" t="s">
        <v>73</v>
      </c>
      <c r="N3532" s="0" t="s">
        <v>74</v>
      </c>
      <c r="O3532" s="0" t="s">
        <v>67</v>
      </c>
      <c r="P3532" s="0" t="n">
        <f aca="false">IF(AND(OR(Dashboard!$B$5="All",D3532=Dashboard!$B$5),OR(Dashboard!$D$5="All",N3532=Dashboard!$D$5),OR(AND(C3532&lt;&gt;"",C3532&gt;=Dashboard!$F$5,C3532&lt;=Dashboard!$H$5),AND(C3532="",Dashboard!$F$5&lt;=1980,Dashboard!$H$5&gt;=2016))),1,0)</f>
        <v>1</v>
      </c>
      <c r="Q3532" s="0" t="n">
        <f aca="false">J3532*P3532+ROW()*0.00000001</f>
        <v>0.57003532</v>
      </c>
    </row>
    <row r="3533" customFormat="false" ht="15" hidden="false" customHeight="false" outlineLevel="0" collapsed="false">
      <c r="A3533" s="0" t="s">
        <v>2808</v>
      </c>
      <c r="B3533" s="0" t="s">
        <v>76</v>
      </c>
      <c r="C3533" s="0" t="n">
        <v>2002</v>
      </c>
      <c r="D3533" s="0" t="s">
        <v>246</v>
      </c>
      <c r="E3533" s="0" t="s">
        <v>328</v>
      </c>
      <c r="F3533" s="0" t="n">
        <v>0</v>
      </c>
      <c r="G3533" s="0" t="n">
        <v>0</v>
      </c>
      <c r="H3533" s="0" t="n">
        <v>0.57</v>
      </c>
      <c r="I3533" s="0" t="n">
        <v>0</v>
      </c>
      <c r="J3533" s="0" t="n">
        <v>0.57</v>
      </c>
      <c r="N3533" s="0" t="s">
        <v>74</v>
      </c>
      <c r="P3533" s="0" t="n">
        <f aca="false">IF(AND(OR(Dashboard!$B$5="All",D3533=Dashboard!$B$5),OR(Dashboard!$D$5="All",N3533=Dashboard!$D$5),OR(AND(C3533&lt;&gt;"",C3533&gt;=Dashboard!$F$5,C3533&lt;=Dashboard!$H$5),AND(C3533="",Dashboard!$F$5&lt;=1980,Dashboard!$H$5&gt;=2016))),1,0)</f>
        <v>1</v>
      </c>
      <c r="Q3533" s="0" t="n">
        <f aca="false">J3533*P3533+ROW()*0.00000001</f>
        <v>0.57003533</v>
      </c>
    </row>
    <row r="3534" customFormat="false" ht="15" hidden="false" customHeight="false" outlineLevel="0" collapsed="false">
      <c r="A3534" s="0" t="s">
        <v>1951</v>
      </c>
      <c r="B3534" s="0" t="s">
        <v>64</v>
      </c>
      <c r="C3534" s="0" t="n">
        <v>2007</v>
      </c>
      <c r="D3534" s="0" t="s">
        <v>16</v>
      </c>
      <c r="E3534" s="0" t="s">
        <v>91</v>
      </c>
      <c r="F3534" s="0" t="n">
        <v>0.49</v>
      </c>
      <c r="G3534" s="0" t="n">
        <v>0.04</v>
      </c>
      <c r="H3534" s="0" t="n">
        <v>0</v>
      </c>
      <c r="I3534" s="0" t="n">
        <v>0.04</v>
      </c>
      <c r="J3534" s="0" t="n">
        <v>0.57</v>
      </c>
      <c r="K3534" s="0" t="n">
        <v>63</v>
      </c>
      <c r="L3534" s="0" t="n">
        <v>7</v>
      </c>
      <c r="M3534" s="0" t="s">
        <v>103</v>
      </c>
      <c r="N3534" s="0" t="s">
        <v>66</v>
      </c>
      <c r="O3534" s="0" t="s">
        <v>67</v>
      </c>
      <c r="P3534" s="0" t="n">
        <f aca="false">IF(AND(OR(Dashboard!$B$5="All",D3534=Dashboard!$B$5),OR(Dashboard!$D$5="All",N3534=Dashboard!$D$5),OR(AND(C3534&lt;&gt;"",C3534&gt;=Dashboard!$F$5,C3534&lt;=Dashboard!$H$5),AND(C3534="",Dashboard!$F$5&lt;=1980,Dashboard!$H$5&gt;=2016))),1,0)</f>
        <v>1</v>
      </c>
      <c r="Q3534" s="0" t="n">
        <f aca="false">J3534*P3534+ROW()*0.00000001</f>
        <v>0.57003534</v>
      </c>
    </row>
    <row r="3535" customFormat="false" ht="15" hidden="false" customHeight="false" outlineLevel="0" collapsed="false">
      <c r="A3535" s="0" t="s">
        <v>752</v>
      </c>
      <c r="B3535" s="0" t="s">
        <v>164</v>
      </c>
      <c r="C3535" s="0" t="n">
        <v>2011</v>
      </c>
      <c r="D3535" s="0" t="s">
        <v>71</v>
      </c>
      <c r="E3535" s="0" t="s">
        <v>220</v>
      </c>
      <c r="F3535" s="0" t="n">
        <v>0.1</v>
      </c>
      <c r="G3535" s="0" t="n">
        <v>0.11</v>
      </c>
      <c r="H3535" s="0" t="n">
        <v>0.29</v>
      </c>
      <c r="I3535" s="0" t="n">
        <v>0.06</v>
      </c>
      <c r="J3535" s="0" t="n">
        <v>0.57</v>
      </c>
      <c r="K3535" s="0" t="n">
        <v>74</v>
      </c>
      <c r="L3535" s="0" t="n">
        <v>6.3</v>
      </c>
      <c r="M3535" s="0" t="s">
        <v>36</v>
      </c>
      <c r="N3535" s="0" t="s">
        <v>74</v>
      </c>
      <c r="O3535" s="0" t="s">
        <v>37</v>
      </c>
      <c r="P3535" s="0" t="n">
        <f aca="false">IF(AND(OR(Dashboard!$B$5="All",D3535=Dashboard!$B$5),OR(Dashboard!$D$5="All",N3535=Dashboard!$D$5),OR(AND(C3535&lt;&gt;"",C3535&gt;=Dashboard!$F$5,C3535&lt;=Dashboard!$H$5),AND(C3535="",Dashboard!$F$5&lt;=1980,Dashboard!$H$5&gt;=2016))),1,0)</f>
        <v>1</v>
      </c>
      <c r="Q3535" s="0" t="n">
        <f aca="false">J3535*P3535+ROW()*0.00000001</f>
        <v>0.57003535</v>
      </c>
    </row>
    <row r="3536" customFormat="false" ht="15" hidden="false" customHeight="false" outlineLevel="0" collapsed="false">
      <c r="A3536" s="0" t="s">
        <v>2809</v>
      </c>
      <c r="B3536" s="0" t="s">
        <v>33</v>
      </c>
      <c r="C3536" s="0" t="n">
        <v>2009</v>
      </c>
      <c r="D3536" s="0" t="s">
        <v>56</v>
      </c>
      <c r="E3536" s="0" t="s">
        <v>154</v>
      </c>
      <c r="F3536" s="0" t="n">
        <v>0.28</v>
      </c>
      <c r="G3536" s="0" t="n">
        <v>0.23</v>
      </c>
      <c r="H3536" s="0" t="n">
        <v>0</v>
      </c>
      <c r="I3536" s="0" t="n">
        <v>0.06</v>
      </c>
      <c r="J3536" s="0" t="n">
        <v>0.57</v>
      </c>
      <c r="K3536" s="0" t="n">
        <v>69</v>
      </c>
      <c r="L3536" s="0" t="n">
        <v>8.2</v>
      </c>
      <c r="M3536" s="0" t="s">
        <v>103</v>
      </c>
      <c r="N3536" s="0" t="s">
        <v>35</v>
      </c>
      <c r="O3536" s="0" t="s">
        <v>67</v>
      </c>
      <c r="P3536" s="0" t="n">
        <f aca="false">IF(AND(OR(Dashboard!$B$5="All",D3536=Dashboard!$B$5),OR(Dashboard!$D$5="All",N3536=Dashboard!$D$5),OR(AND(C3536&lt;&gt;"",C3536&gt;=Dashboard!$F$5,C3536&lt;=Dashboard!$H$5),AND(C3536="",Dashboard!$F$5&lt;=1980,Dashboard!$H$5&gt;=2016))),1,0)</f>
        <v>1</v>
      </c>
      <c r="Q3536" s="0" t="n">
        <f aca="false">J3536*P3536+ROW()*0.00000001</f>
        <v>0.57003536</v>
      </c>
    </row>
    <row r="3537" customFormat="false" ht="15" hidden="false" customHeight="false" outlineLevel="0" collapsed="false">
      <c r="A3537" s="0" t="s">
        <v>2810</v>
      </c>
      <c r="B3537" s="0" t="s">
        <v>33</v>
      </c>
      <c r="C3537" s="0" t="n">
        <v>2009</v>
      </c>
      <c r="D3537" s="0" t="s">
        <v>52</v>
      </c>
      <c r="E3537" s="0" t="s">
        <v>142</v>
      </c>
      <c r="F3537" s="0" t="n">
        <v>0.2</v>
      </c>
      <c r="G3537" s="0" t="n">
        <v>0.3</v>
      </c>
      <c r="H3537" s="0" t="n">
        <v>0</v>
      </c>
      <c r="I3537" s="0" t="n">
        <v>0.07</v>
      </c>
      <c r="J3537" s="0" t="n">
        <v>0.57</v>
      </c>
      <c r="K3537" s="0" t="n">
        <v>67</v>
      </c>
      <c r="M3537" s="0" t="s">
        <v>36</v>
      </c>
      <c r="N3537" s="0" t="s">
        <v>35</v>
      </c>
      <c r="O3537" s="0" t="s">
        <v>67</v>
      </c>
      <c r="P3537" s="0" t="n">
        <f aca="false">IF(AND(OR(Dashboard!$B$5="All",D3537=Dashboard!$B$5),OR(Dashboard!$D$5="All",N3537=Dashboard!$D$5),OR(AND(C3537&lt;&gt;"",C3537&gt;=Dashboard!$F$5,C3537&lt;=Dashboard!$H$5),AND(C3537="",Dashboard!$F$5&lt;=1980,Dashboard!$H$5&gt;=2016))),1,0)</f>
        <v>1</v>
      </c>
      <c r="Q3537" s="0" t="n">
        <f aca="false">J3537*P3537+ROW()*0.00000001</f>
        <v>0.57003537</v>
      </c>
    </row>
    <row r="3538" customFormat="false" ht="15" hidden="false" customHeight="false" outlineLevel="0" collapsed="false">
      <c r="A3538" s="0" t="s">
        <v>1864</v>
      </c>
      <c r="B3538" s="0" t="s">
        <v>184</v>
      </c>
      <c r="C3538" s="0" t="n">
        <v>2015</v>
      </c>
      <c r="D3538" s="0" t="s">
        <v>52</v>
      </c>
      <c r="E3538" s="0" t="s">
        <v>124</v>
      </c>
      <c r="F3538" s="0" t="n">
        <v>0.27</v>
      </c>
      <c r="G3538" s="0" t="n">
        <v>0.25</v>
      </c>
      <c r="H3538" s="0" t="n">
        <v>0</v>
      </c>
      <c r="I3538" s="0" t="n">
        <v>0.05</v>
      </c>
      <c r="J3538" s="0" t="n">
        <v>0.57</v>
      </c>
      <c r="K3538" s="0" t="n">
        <v>73</v>
      </c>
      <c r="L3538" s="0" t="n">
        <v>6.9</v>
      </c>
      <c r="M3538" s="0" t="s">
        <v>125</v>
      </c>
      <c r="N3538" s="0" t="s">
        <v>35</v>
      </c>
      <c r="O3538" s="0" t="s">
        <v>37</v>
      </c>
      <c r="P3538" s="0" t="n">
        <f aca="false">IF(AND(OR(Dashboard!$B$5="All",D3538=Dashboard!$B$5),OR(Dashboard!$D$5="All",N3538=Dashboard!$D$5),OR(AND(C3538&lt;&gt;"",C3538&gt;=Dashboard!$F$5,C3538&lt;=Dashboard!$H$5),AND(C3538="",Dashboard!$F$5&lt;=1980,Dashboard!$H$5&gt;=2016))),1,0)</f>
        <v>1</v>
      </c>
      <c r="Q3538" s="0" t="n">
        <f aca="false">J3538*P3538+ROW()*0.00000001</f>
        <v>0.57003538</v>
      </c>
    </row>
    <row r="3539" customFormat="false" ht="15" hidden="false" customHeight="false" outlineLevel="0" collapsed="false">
      <c r="A3539" s="0" t="s">
        <v>1760</v>
      </c>
      <c r="B3539" s="0" t="s">
        <v>64</v>
      </c>
      <c r="C3539" s="0" t="n">
        <v>2011</v>
      </c>
      <c r="D3539" s="0" t="s">
        <v>71</v>
      </c>
      <c r="E3539" s="0" t="s">
        <v>487</v>
      </c>
      <c r="F3539" s="0" t="n">
        <v>0.37</v>
      </c>
      <c r="G3539" s="0" t="n">
        <v>0.14</v>
      </c>
      <c r="H3539" s="0" t="n">
        <v>0</v>
      </c>
      <c r="I3539" s="0" t="n">
        <v>0.05</v>
      </c>
      <c r="J3539" s="0" t="n">
        <v>0.57</v>
      </c>
      <c r="K3539" s="0" t="n">
        <v>66</v>
      </c>
      <c r="L3539" s="0" t="n">
        <v>5.3</v>
      </c>
      <c r="M3539" s="0" t="s">
        <v>125</v>
      </c>
      <c r="N3539" s="0" t="s">
        <v>66</v>
      </c>
      <c r="O3539" s="0" t="s">
        <v>67</v>
      </c>
      <c r="P3539" s="0" t="n">
        <f aca="false">IF(AND(OR(Dashboard!$B$5="All",D3539=Dashboard!$B$5),OR(Dashboard!$D$5="All",N3539=Dashboard!$D$5),OR(AND(C3539&lt;&gt;"",C3539&gt;=Dashboard!$F$5,C3539&lt;=Dashboard!$H$5),AND(C3539="",Dashboard!$F$5&lt;=1980,Dashboard!$H$5&gt;=2016))),1,0)</f>
        <v>1</v>
      </c>
      <c r="Q3539" s="0" t="n">
        <f aca="false">J3539*P3539+ROW()*0.00000001</f>
        <v>0.57003539</v>
      </c>
    </row>
    <row r="3540" customFormat="false" ht="15" hidden="false" customHeight="false" outlineLevel="0" collapsed="false">
      <c r="A3540" s="0" t="s">
        <v>2811</v>
      </c>
      <c r="B3540" s="0" t="s">
        <v>144</v>
      </c>
      <c r="C3540" s="0" t="n">
        <v>2002</v>
      </c>
      <c r="D3540" s="0" t="s">
        <v>41</v>
      </c>
      <c r="E3540" s="0" t="s">
        <v>65</v>
      </c>
      <c r="F3540" s="0" t="n">
        <v>0.39</v>
      </c>
      <c r="G3540" s="0" t="n">
        <v>0.16</v>
      </c>
      <c r="H3540" s="0" t="n">
        <v>0</v>
      </c>
      <c r="I3540" s="0" t="n">
        <v>0.02</v>
      </c>
      <c r="J3540" s="0" t="n">
        <v>0.57</v>
      </c>
      <c r="K3540" s="0" t="n">
        <v>87</v>
      </c>
      <c r="L3540" s="0" t="n">
        <v>8.3</v>
      </c>
      <c r="M3540" s="0" t="s">
        <v>36</v>
      </c>
      <c r="N3540" s="0" t="s">
        <v>66</v>
      </c>
      <c r="O3540" s="0" t="s">
        <v>42</v>
      </c>
      <c r="P3540" s="0" t="n">
        <f aca="false">IF(AND(OR(Dashboard!$B$5="All",D3540=Dashboard!$B$5),OR(Dashboard!$D$5="All",N3540=Dashboard!$D$5),OR(AND(C3540&lt;&gt;"",C3540&gt;=Dashboard!$F$5,C3540&lt;=Dashboard!$H$5),AND(C3540="",Dashboard!$F$5&lt;=1980,Dashboard!$H$5&gt;=2016))),1,0)</f>
        <v>1</v>
      </c>
      <c r="Q3540" s="0" t="n">
        <f aca="false">J3540*P3540+ROW()*0.00000001</f>
        <v>0.5700354</v>
      </c>
    </row>
    <row r="3541" customFormat="false" ht="15" hidden="false" customHeight="false" outlineLevel="0" collapsed="false">
      <c r="A3541" s="0" t="s">
        <v>2812</v>
      </c>
      <c r="B3541" s="0" t="s">
        <v>76</v>
      </c>
      <c r="C3541" s="0" t="n">
        <v>2004</v>
      </c>
      <c r="D3541" s="0" t="s">
        <v>71</v>
      </c>
      <c r="E3541" s="0" t="s">
        <v>211</v>
      </c>
      <c r="F3541" s="0" t="n">
        <v>0.19</v>
      </c>
      <c r="G3541" s="0" t="n">
        <v>0.15</v>
      </c>
      <c r="H3541" s="0" t="n">
        <v>0.17</v>
      </c>
      <c r="I3541" s="0" t="n">
        <v>0.05</v>
      </c>
      <c r="J3541" s="0" t="n">
        <v>0.57</v>
      </c>
      <c r="K3541" s="0" t="n">
        <v>58</v>
      </c>
      <c r="L3541" s="0" t="n">
        <v>7.7</v>
      </c>
      <c r="M3541" s="0" t="s">
        <v>73</v>
      </c>
      <c r="N3541" s="0" t="s">
        <v>74</v>
      </c>
      <c r="O3541" s="0" t="s">
        <v>53</v>
      </c>
      <c r="P3541" s="0" t="n">
        <f aca="false">IF(AND(OR(Dashboard!$B$5="All",D3541=Dashboard!$B$5),OR(Dashboard!$D$5="All",N3541=Dashboard!$D$5),OR(AND(C3541&lt;&gt;"",C3541&gt;=Dashboard!$F$5,C3541&lt;=Dashboard!$H$5),AND(C3541="",Dashboard!$F$5&lt;=1980,Dashboard!$H$5&gt;=2016))),1,0)</f>
        <v>1</v>
      </c>
      <c r="Q3541" s="0" t="n">
        <f aca="false">J3541*P3541+ROW()*0.00000001</f>
        <v>0.57003541</v>
      </c>
    </row>
    <row r="3542" customFormat="false" ht="15" hidden="false" customHeight="false" outlineLevel="0" collapsed="false">
      <c r="A3542" s="0" t="s">
        <v>2741</v>
      </c>
      <c r="B3542" s="0" t="s">
        <v>70</v>
      </c>
      <c r="C3542" s="0" t="n">
        <v>2008</v>
      </c>
      <c r="D3542" s="0" t="s">
        <v>71</v>
      </c>
      <c r="E3542" s="0" t="s">
        <v>72</v>
      </c>
      <c r="F3542" s="0" t="n">
        <v>0.08</v>
      </c>
      <c r="G3542" s="0" t="n">
        <v>0.36</v>
      </c>
      <c r="H3542" s="0" t="n">
        <v>0</v>
      </c>
      <c r="I3542" s="0" t="n">
        <v>0.12</v>
      </c>
      <c r="J3542" s="0" t="n">
        <v>0.57</v>
      </c>
      <c r="K3542" s="0" t="n">
        <v>75</v>
      </c>
      <c r="L3542" s="0" t="n">
        <v>7.5</v>
      </c>
      <c r="M3542" s="0" t="s">
        <v>36</v>
      </c>
      <c r="N3542" s="0" t="s">
        <v>74</v>
      </c>
      <c r="O3542" s="0" t="s">
        <v>37</v>
      </c>
      <c r="P3542" s="0" t="n">
        <f aca="false">IF(AND(OR(Dashboard!$B$5="All",D3542=Dashboard!$B$5),OR(Dashboard!$D$5="All",N3542=Dashboard!$D$5),OR(AND(C3542&lt;&gt;"",C3542&gt;=Dashboard!$F$5,C3542&lt;=Dashboard!$H$5),AND(C3542="",Dashboard!$F$5&lt;=1980,Dashboard!$H$5&gt;=2016))),1,0)</f>
        <v>1</v>
      </c>
      <c r="Q3542" s="0" t="n">
        <f aca="false">J3542*P3542+ROW()*0.00000001</f>
        <v>0.57003542</v>
      </c>
    </row>
    <row r="3543" customFormat="false" ht="15" hidden="false" customHeight="false" outlineLevel="0" collapsed="false">
      <c r="A3543" s="0" t="s">
        <v>2813</v>
      </c>
      <c r="B3543" s="0" t="s">
        <v>117</v>
      </c>
      <c r="C3543" s="0" t="n">
        <v>2000</v>
      </c>
      <c r="D3543" s="0" t="s">
        <v>71</v>
      </c>
      <c r="E3543" s="0" t="s">
        <v>418</v>
      </c>
      <c r="F3543" s="0" t="n">
        <v>0.31</v>
      </c>
      <c r="G3543" s="0" t="n">
        <v>0.21</v>
      </c>
      <c r="H3543" s="0" t="n">
        <v>0</v>
      </c>
      <c r="I3543" s="0" t="n">
        <v>0.04</v>
      </c>
      <c r="J3543" s="0" t="n">
        <v>0.57</v>
      </c>
      <c r="N3543" s="0" t="s">
        <v>74</v>
      </c>
      <c r="P3543" s="0" t="n">
        <f aca="false">IF(AND(OR(Dashboard!$B$5="All",D3543=Dashboard!$B$5),OR(Dashboard!$D$5="All",N3543=Dashboard!$D$5),OR(AND(C3543&lt;&gt;"",C3543&gt;=Dashboard!$F$5,C3543&lt;=Dashboard!$H$5),AND(C3543="",Dashboard!$F$5&lt;=1980,Dashboard!$H$5&gt;=2016))),1,0)</f>
        <v>1</v>
      </c>
      <c r="Q3543" s="0" t="n">
        <f aca="false">J3543*P3543+ROW()*0.00000001</f>
        <v>0.57003543</v>
      </c>
    </row>
    <row r="3544" customFormat="false" ht="15" hidden="false" customHeight="false" outlineLevel="0" collapsed="false">
      <c r="A3544" s="0" t="s">
        <v>2814</v>
      </c>
      <c r="B3544" s="0" t="s">
        <v>76</v>
      </c>
      <c r="C3544" s="0" t="n">
        <v>2003</v>
      </c>
      <c r="D3544" s="0" t="s">
        <v>56</v>
      </c>
      <c r="E3544" s="0" t="s">
        <v>124</v>
      </c>
      <c r="F3544" s="0" t="n">
        <v>0.28</v>
      </c>
      <c r="G3544" s="0" t="n">
        <v>0.22</v>
      </c>
      <c r="H3544" s="0" t="n">
        <v>0</v>
      </c>
      <c r="I3544" s="0" t="n">
        <v>0.07</v>
      </c>
      <c r="J3544" s="0" t="n">
        <v>0.57</v>
      </c>
      <c r="K3544" s="0" t="n">
        <v>73</v>
      </c>
      <c r="L3544" s="0" t="n">
        <v>8.6</v>
      </c>
      <c r="M3544" s="0" t="s">
        <v>73</v>
      </c>
      <c r="N3544" s="0" t="s">
        <v>74</v>
      </c>
      <c r="O3544" s="0" t="s">
        <v>37</v>
      </c>
      <c r="P3544" s="0" t="n">
        <f aca="false">IF(AND(OR(Dashboard!$B$5="All",D3544=Dashboard!$B$5),OR(Dashboard!$D$5="All",N3544=Dashboard!$D$5),OR(AND(C3544&lt;&gt;"",C3544&gt;=Dashboard!$F$5,C3544&lt;=Dashboard!$H$5),AND(C3544="",Dashboard!$F$5&lt;=1980,Dashboard!$H$5&gt;=2016))),1,0)</f>
        <v>1</v>
      </c>
      <c r="Q3544" s="0" t="n">
        <f aca="false">J3544*P3544+ROW()*0.00000001</f>
        <v>0.57003544</v>
      </c>
    </row>
    <row r="3545" customFormat="false" ht="15" hidden="false" customHeight="false" outlineLevel="0" collapsed="false">
      <c r="A3545" s="0" t="s">
        <v>2040</v>
      </c>
      <c r="B3545" s="0" t="s">
        <v>164</v>
      </c>
      <c r="C3545" s="0" t="n">
        <v>2007</v>
      </c>
      <c r="D3545" s="0" t="s">
        <v>71</v>
      </c>
      <c r="E3545" s="0" t="s">
        <v>257</v>
      </c>
      <c r="F3545" s="0" t="n">
        <v>0.21</v>
      </c>
      <c r="G3545" s="0" t="n">
        <v>0.22</v>
      </c>
      <c r="H3545" s="0" t="n">
        <v>0</v>
      </c>
      <c r="I3545" s="0" t="n">
        <v>0.13</v>
      </c>
      <c r="J3545" s="0" t="n">
        <v>0.57</v>
      </c>
      <c r="K3545" s="0" t="n">
        <v>78</v>
      </c>
      <c r="L3545" s="0" t="n">
        <v>8.2</v>
      </c>
      <c r="M3545" s="0" t="s">
        <v>103</v>
      </c>
      <c r="N3545" s="0" t="s">
        <v>74</v>
      </c>
      <c r="O3545" s="0" t="s">
        <v>37</v>
      </c>
      <c r="P3545" s="0" t="n">
        <f aca="false">IF(AND(OR(Dashboard!$B$5="All",D3545=Dashboard!$B$5),OR(Dashboard!$D$5="All",N3545=Dashboard!$D$5),OR(AND(C3545&lt;&gt;"",C3545&gt;=Dashboard!$F$5,C3545&lt;=Dashboard!$H$5),AND(C3545="",Dashboard!$F$5&lt;=1980,Dashboard!$H$5&gt;=2016))),1,0)</f>
        <v>1</v>
      </c>
      <c r="Q3545" s="0" t="n">
        <f aca="false">J3545*P3545+ROW()*0.00000001</f>
        <v>0.57003545</v>
      </c>
    </row>
    <row r="3546" customFormat="false" ht="15" hidden="false" customHeight="false" outlineLevel="0" collapsed="false">
      <c r="A3546" s="0" t="s">
        <v>2815</v>
      </c>
      <c r="B3546" s="0" t="s">
        <v>50</v>
      </c>
      <c r="C3546" s="0" t="n">
        <v>2007</v>
      </c>
      <c r="D3546" s="0" t="s">
        <v>114</v>
      </c>
      <c r="E3546" s="0" t="s">
        <v>418</v>
      </c>
      <c r="F3546" s="0" t="n">
        <v>0.29</v>
      </c>
      <c r="G3546" s="0" t="n">
        <v>0.22</v>
      </c>
      <c r="H3546" s="0" t="n">
        <v>0</v>
      </c>
      <c r="I3546" s="0" t="n">
        <v>0.06</v>
      </c>
      <c r="J3546" s="0" t="n">
        <v>0.57</v>
      </c>
      <c r="M3546" s="0" t="s">
        <v>36</v>
      </c>
      <c r="N3546" s="0" t="s">
        <v>35</v>
      </c>
      <c r="P3546" s="0" t="n">
        <f aca="false">IF(AND(OR(Dashboard!$B$5="All",D3546=Dashboard!$B$5),OR(Dashboard!$D$5="All",N3546=Dashboard!$D$5),OR(AND(C3546&lt;&gt;"",C3546&gt;=Dashboard!$F$5,C3546&lt;=Dashboard!$H$5),AND(C3546="",Dashboard!$F$5&lt;=1980,Dashboard!$H$5&gt;=2016))),1,0)</f>
        <v>1</v>
      </c>
      <c r="Q3546" s="0" t="n">
        <f aca="false">J3546*P3546+ROW()*0.00000001</f>
        <v>0.57003546</v>
      </c>
    </row>
    <row r="3547" customFormat="false" ht="15" hidden="false" customHeight="false" outlineLevel="0" collapsed="false">
      <c r="A3547" s="0" t="s">
        <v>2816</v>
      </c>
      <c r="B3547" s="0" t="s">
        <v>97</v>
      </c>
      <c r="C3547" s="0" t="n">
        <v>2012</v>
      </c>
      <c r="D3547" s="0" t="s">
        <v>46</v>
      </c>
      <c r="E3547" s="0" t="s">
        <v>2817</v>
      </c>
      <c r="F3547" s="0" t="n">
        <v>0.32</v>
      </c>
      <c r="G3547" s="0" t="n">
        <v>0</v>
      </c>
      <c r="H3547" s="0" t="n">
        <v>0.21</v>
      </c>
      <c r="I3547" s="0" t="n">
        <v>0.03</v>
      </c>
      <c r="J3547" s="0" t="n">
        <v>0.57</v>
      </c>
      <c r="K3547" s="0" t="n">
        <v>78</v>
      </c>
      <c r="L3547" s="0" t="n">
        <v>8.1</v>
      </c>
      <c r="M3547" s="0" t="s">
        <v>125</v>
      </c>
      <c r="N3547" s="0" t="s">
        <v>35</v>
      </c>
      <c r="O3547" s="0" t="s">
        <v>37</v>
      </c>
      <c r="P3547" s="0" t="n">
        <f aca="false">IF(AND(OR(Dashboard!$B$5="All",D3547=Dashboard!$B$5),OR(Dashboard!$D$5="All",N3547=Dashboard!$D$5),OR(AND(C3547&lt;&gt;"",C3547&gt;=Dashboard!$F$5,C3547&lt;=Dashboard!$H$5),AND(C3547="",Dashboard!$F$5&lt;=1980,Dashboard!$H$5&gt;=2016))),1,0)</f>
        <v>1</v>
      </c>
      <c r="Q3547" s="0" t="n">
        <f aca="false">J3547*P3547+ROW()*0.00000001</f>
        <v>0.57003547</v>
      </c>
    </row>
    <row r="3548" customFormat="false" ht="15" hidden="false" customHeight="false" outlineLevel="0" collapsed="false">
      <c r="A3548" s="0" t="s">
        <v>2818</v>
      </c>
      <c r="B3548" s="0" t="s">
        <v>70</v>
      </c>
      <c r="C3548" s="0" t="n">
        <v>2009</v>
      </c>
      <c r="D3548" s="0" t="s">
        <v>46</v>
      </c>
      <c r="E3548" s="0" t="s">
        <v>1485</v>
      </c>
      <c r="F3548" s="0" t="n">
        <v>0.36</v>
      </c>
      <c r="G3548" s="0" t="n">
        <v>0.11</v>
      </c>
      <c r="H3548" s="0" t="n">
        <v>0.03</v>
      </c>
      <c r="I3548" s="0" t="n">
        <v>0.07</v>
      </c>
      <c r="J3548" s="0" t="n">
        <v>0.57</v>
      </c>
      <c r="K3548" s="0" t="n">
        <v>77</v>
      </c>
      <c r="L3548" s="0" t="n">
        <v>8</v>
      </c>
      <c r="M3548" s="0" t="s">
        <v>125</v>
      </c>
      <c r="N3548" s="0" t="s">
        <v>74</v>
      </c>
      <c r="O3548" s="0" t="s">
        <v>37</v>
      </c>
      <c r="P3548" s="0" t="n">
        <f aca="false">IF(AND(OR(Dashboard!$B$5="All",D3548=Dashboard!$B$5),OR(Dashboard!$D$5="All",N3548=Dashboard!$D$5),OR(AND(C3548&lt;&gt;"",C3548&gt;=Dashboard!$F$5,C3548&lt;=Dashboard!$H$5),AND(C3548="",Dashboard!$F$5&lt;=1980,Dashboard!$H$5&gt;=2016))),1,0)</f>
        <v>1</v>
      </c>
      <c r="Q3548" s="0" t="n">
        <f aca="false">J3548*P3548+ROW()*0.00000001</f>
        <v>0.57003548</v>
      </c>
    </row>
    <row r="3549" customFormat="false" ht="15" hidden="false" customHeight="false" outlineLevel="0" collapsed="false">
      <c r="A3549" s="0" t="s">
        <v>2560</v>
      </c>
      <c r="B3549" s="0" t="s">
        <v>33</v>
      </c>
      <c r="C3549" s="0" t="n">
        <v>2009</v>
      </c>
      <c r="D3549" s="0" t="s">
        <v>71</v>
      </c>
      <c r="E3549" s="0" t="s">
        <v>418</v>
      </c>
      <c r="F3549" s="0" t="n">
        <v>0.22</v>
      </c>
      <c r="G3549" s="0" t="n">
        <v>0.28</v>
      </c>
      <c r="H3549" s="0" t="n">
        <v>0</v>
      </c>
      <c r="I3549" s="0" t="n">
        <v>0.06</v>
      </c>
      <c r="J3549" s="0" t="n">
        <v>0.56</v>
      </c>
      <c r="K3549" s="0" t="n">
        <v>62</v>
      </c>
      <c r="L3549" s="0" t="n">
        <v>8</v>
      </c>
      <c r="M3549" s="0" t="s">
        <v>125</v>
      </c>
      <c r="N3549" s="0" t="s">
        <v>35</v>
      </c>
      <c r="O3549" s="0" t="s">
        <v>67</v>
      </c>
      <c r="P3549" s="0" t="n">
        <f aca="false">IF(AND(OR(Dashboard!$B$5="All",D3549=Dashboard!$B$5),OR(Dashboard!$D$5="All",N3549=Dashboard!$D$5),OR(AND(C3549&lt;&gt;"",C3549&gt;=Dashboard!$F$5,C3549&lt;=Dashboard!$H$5),AND(C3549="",Dashboard!$F$5&lt;=1980,Dashboard!$H$5&gt;=2016))),1,0)</f>
        <v>1</v>
      </c>
      <c r="Q3549" s="0" t="n">
        <f aca="false">J3549*P3549+ROW()*0.00000001</f>
        <v>0.56003549</v>
      </c>
    </row>
    <row r="3550" customFormat="false" ht="15" hidden="false" customHeight="false" outlineLevel="0" collapsed="false">
      <c r="A3550" s="0" t="s">
        <v>2819</v>
      </c>
      <c r="B3550" s="0" t="s">
        <v>117</v>
      </c>
      <c r="C3550" s="0" t="n">
        <v>2000</v>
      </c>
      <c r="D3550" s="0" t="s">
        <v>46</v>
      </c>
      <c r="E3550" s="0" t="s">
        <v>211</v>
      </c>
      <c r="F3550" s="0" t="n">
        <v>0.11</v>
      </c>
      <c r="G3550" s="0" t="n">
        <v>0.08</v>
      </c>
      <c r="H3550" s="0" t="n">
        <v>0.34</v>
      </c>
      <c r="I3550" s="0" t="n">
        <v>0.04</v>
      </c>
      <c r="J3550" s="0" t="n">
        <v>0.56</v>
      </c>
      <c r="K3550" s="0" t="n">
        <v>83</v>
      </c>
      <c r="L3550" s="0" t="n">
        <v>8.9</v>
      </c>
      <c r="M3550" s="0" t="s">
        <v>103</v>
      </c>
      <c r="N3550" s="0" t="s">
        <v>74</v>
      </c>
      <c r="O3550" s="0" t="s">
        <v>42</v>
      </c>
      <c r="P3550" s="0" t="n">
        <f aca="false">IF(AND(OR(Dashboard!$B$5="All",D3550=Dashboard!$B$5),OR(Dashboard!$D$5="All",N3550=Dashboard!$D$5),OR(AND(C3550&lt;&gt;"",C3550&gt;=Dashboard!$F$5,C3550&lt;=Dashboard!$H$5),AND(C3550="",Dashboard!$F$5&lt;=1980,Dashboard!$H$5&gt;=2016))),1,0)</f>
        <v>1</v>
      </c>
      <c r="Q3550" s="0" t="n">
        <f aca="false">J3550*P3550+ROW()*0.00000001</f>
        <v>0.5600355</v>
      </c>
    </row>
    <row r="3551" customFormat="false" ht="15" hidden="false" customHeight="false" outlineLevel="0" collapsed="false">
      <c r="A3551" s="0" t="s">
        <v>2820</v>
      </c>
      <c r="B3551" s="0" t="s">
        <v>70</v>
      </c>
      <c r="C3551" s="0" t="n">
        <v>2015</v>
      </c>
      <c r="D3551" s="0" t="s">
        <v>46</v>
      </c>
      <c r="E3551" s="0" t="s">
        <v>328</v>
      </c>
      <c r="F3551" s="0" t="n">
        <v>0.05</v>
      </c>
      <c r="G3551" s="0" t="n">
        <v>0.07</v>
      </c>
      <c r="H3551" s="0" t="n">
        <v>0.42</v>
      </c>
      <c r="I3551" s="0" t="n">
        <v>0.02</v>
      </c>
      <c r="J3551" s="0" t="n">
        <v>0.56</v>
      </c>
      <c r="L3551" s="0" t="n">
        <v>8</v>
      </c>
      <c r="M3551" s="0" t="s">
        <v>103</v>
      </c>
      <c r="N3551" s="0" t="s">
        <v>74</v>
      </c>
      <c r="P3551" s="0" t="n">
        <f aca="false">IF(AND(OR(Dashboard!$B$5="All",D3551=Dashboard!$B$5),OR(Dashboard!$D$5="All",N3551=Dashboard!$D$5),OR(AND(C3551&lt;&gt;"",C3551&gt;=Dashboard!$F$5,C3551&lt;=Dashboard!$H$5),AND(C3551="",Dashboard!$F$5&lt;=1980,Dashboard!$H$5&gt;=2016))),1,0)</f>
        <v>1</v>
      </c>
      <c r="Q3551" s="0" t="n">
        <f aca="false">J3551*P3551+ROW()*0.00000001</f>
        <v>0.56003551</v>
      </c>
    </row>
    <row r="3552" customFormat="false" ht="15" hidden="false" customHeight="false" outlineLevel="0" collapsed="false">
      <c r="A3552" s="0" t="s">
        <v>463</v>
      </c>
      <c r="B3552" s="0" t="s">
        <v>186</v>
      </c>
      <c r="C3552" s="0" t="n">
        <v>2003</v>
      </c>
      <c r="D3552" s="0" t="s">
        <v>71</v>
      </c>
      <c r="E3552" s="0" t="s">
        <v>91</v>
      </c>
      <c r="F3552" s="0" t="n">
        <v>0.44</v>
      </c>
      <c r="G3552" s="0" t="n">
        <v>0.11</v>
      </c>
      <c r="H3552" s="0" t="n">
        <v>0</v>
      </c>
      <c r="I3552" s="0" t="n">
        <v>0.02</v>
      </c>
      <c r="J3552" s="0" t="n">
        <v>0.56</v>
      </c>
      <c r="K3552" s="0" t="n">
        <v>77</v>
      </c>
      <c r="L3552" s="0" t="n">
        <v>7.3</v>
      </c>
      <c r="M3552" s="0" t="s">
        <v>73</v>
      </c>
      <c r="N3552" s="0" t="s">
        <v>35</v>
      </c>
      <c r="O3552" s="0" t="s">
        <v>37</v>
      </c>
      <c r="P3552" s="0" t="n">
        <f aca="false">IF(AND(OR(Dashboard!$B$5="All",D3552=Dashboard!$B$5),OR(Dashboard!$D$5="All",N3552=Dashboard!$D$5),OR(AND(C3552&lt;&gt;"",C3552&gt;=Dashboard!$F$5,C3552&lt;=Dashboard!$H$5),AND(C3552="",Dashboard!$F$5&lt;=1980,Dashboard!$H$5&gt;=2016))),1,0)</f>
        <v>1</v>
      </c>
      <c r="Q3552" s="0" t="n">
        <f aca="false">J3552*P3552+ROW()*0.00000001</f>
        <v>0.56003552</v>
      </c>
    </row>
    <row r="3553" customFormat="false" ht="15" hidden="false" customHeight="false" outlineLevel="0" collapsed="false">
      <c r="A3553" s="0" t="s">
        <v>2821</v>
      </c>
      <c r="B3553" s="0" t="s">
        <v>76</v>
      </c>
      <c r="C3553" s="0" t="n">
        <v>2007</v>
      </c>
      <c r="D3553" s="0" t="s">
        <v>46</v>
      </c>
      <c r="E3553" s="0" t="s">
        <v>157</v>
      </c>
      <c r="F3553" s="0" t="n">
        <v>0.23</v>
      </c>
      <c r="G3553" s="0" t="n">
        <v>0.18</v>
      </c>
      <c r="H3553" s="0" t="n">
        <v>0.09</v>
      </c>
      <c r="I3553" s="0" t="n">
        <v>0.06</v>
      </c>
      <c r="J3553" s="0" t="n">
        <v>0.56</v>
      </c>
      <c r="K3553" s="0" t="n">
        <v>83</v>
      </c>
      <c r="L3553" s="0" t="n">
        <v>8.6</v>
      </c>
      <c r="M3553" s="0" t="s">
        <v>103</v>
      </c>
      <c r="N3553" s="0" t="s">
        <v>74</v>
      </c>
      <c r="O3553" s="0" t="s">
        <v>42</v>
      </c>
      <c r="P3553" s="0" t="n">
        <f aca="false">IF(AND(OR(Dashboard!$B$5="All",D3553=Dashboard!$B$5),OR(Dashboard!$D$5="All",N3553=Dashboard!$D$5),OR(AND(C3553&lt;&gt;"",C3553&gt;=Dashboard!$F$5,C3553&lt;=Dashboard!$H$5),AND(C3553="",Dashboard!$F$5&lt;=1980,Dashboard!$H$5&gt;=2016))),1,0)</f>
        <v>1</v>
      </c>
      <c r="Q3553" s="0" t="n">
        <f aca="false">J3553*P3553+ROW()*0.00000001</f>
        <v>0.56003553</v>
      </c>
    </row>
    <row r="3554" customFormat="false" ht="15" hidden="false" customHeight="false" outlineLevel="0" collapsed="false">
      <c r="A3554" s="0" t="s">
        <v>2822</v>
      </c>
      <c r="B3554" s="0" t="s">
        <v>50</v>
      </c>
      <c r="C3554" s="0" t="n">
        <v>2008</v>
      </c>
      <c r="D3554" s="0" t="s">
        <v>58</v>
      </c>
      <c r="E3554" s="0" t="s">
        <v>124</v>
      </c>
      <c r="F3554" s="0" t="n">
        <v>0.52</v>
      </c>
      <c r="G3554" s="0" t="n">
        <v>0</v>
      </c>
      <c r="H3554" s="0" t="n">
        <v>0</v>
      </c>
      <c r="I3554" s="0" t="n">
        <v>0.04</v>
      </c>
      <c r="J3554" s="0" t="n">
        <v>0.56</v>
      </c>
      <c r="M3554" s="0" t="s">
        <v>36</v>
      </c>
      <c r="N3554" s="0" t="s">
        <v>35</v>
      </c>
      <c r="P3554" s="0" t="n">
        <f aca="false">IF(AND(OR(Dashboard!$B$5="All",D3554=Dashboard!$B$5),OR(Dashboard!$D$5="All",N3554=Dashboard!$D$5),OR(AND(C3554&lt;&gt;"",C3554&gt;=Dashboard!$F$5,C3554&lt;=Dashboard!$H$5),AND(C3554="",Dashboard!$F$5&lt;=1980,Dashboard!$H$5&gt;=2016))),1,0)</f>
        <v>1</v>
      </c>
      <c r="Q3554" s="0" t="n">
        <f aca="false">J3554*P3554+ROW()*0.00000001</f>
        <v>0.56003554</v>
      </c>
    </row>
    <row r="3555" customFormat="false" ht="15" hidden="false" customHeight="false" outlineLevel="0" collapsed="false">
      <c r="A3555" s="0" t="s">
        <v>2823</v>
      </c>
      <c r="B3555" s="0" t="s">
        <v>85</v>
      </c>
      <c r="C3555" s="0" t="n">
        <v>2003</v>
      </c>
      <c r="D3555" s="0" t="s">
        <v>71</v>
      </c>
      <c r="E3555" s="0" t="s">
        <v>248</v>
      </c>
      <c r="F3555" s="0" t="n">
        <v>0.4</v>
      </c>
      <c r="G3555" s="0" t="n">
        <v>0.15</v>
      </c>
      <c r="H3555" s="0" t="n">
        <v>0</v>
      </c>
      <c r="I3555" s="0" t="n">
        <v>0.01</v>
      </c>
      <c r="J3555" s="0" t="n">
        <v>0.56</v>
      </c>
      <c r="N3555" s="0" t="s">
        <v>35</v>
      </c>
      <c r="P3555" s="0" t="n">
        <f aca="false">IF(AND(OR(Dashboard!$B$5="All",D3555=Dashboard!$B$5),OR(Dashboard!$D$5="All",N3555=Dashboard!$D$5),OR(AND(C3555&lt;&gt;"",C3555&gt;=Dashboard!$F$5,C3555&lt;=Dashboard!$H$5),AND(C3555="",Dashboard!$F$5&lt;=1980,Dashboard!$H$5&gt;=2016))),1,0)</f>
        <v>1</v>
      </c>
      <c r="Q3555" s="0" t="n">
        <f aca="false">J3555*P3555+ROW()*0.00000001</f>
        <v>0.56003555</v>
      </c>
    </row>
    <row r="3556" customFormat="false" ht="15" hidden="false" customHeight="false" outlineLevel="0" collapsed="false">
      <c r="A3556" s="0" t="s">
        <v>2824</v>
      </c>
      <c r="B3556" s="0" t="s">
        <v>85</v>
      </c>
      <c r="C3556" s="0" t="n">
        <v>2004</v>
      </c>
      <c r="D3556" s="0" t="s">
        <v>48</v>
      </c>
      <c r="E3556" s="0" t="s">
        <v>1524</v>
      </c>
      <c r="F3556" s="0" t="n">
        <v>0.4</v>
      </c>
      <c r="G3556" s="0" t="n">
        <v>0.15</v>
      </c>
      <c r="H3556" s="0" t="n">
        <v>0</v>
      </c>
      <c r="I3556" s="0" t="n">
        <v>0.01</v>
      </c>
      <c r="J3556" s="0" t="n">
        <v>0.56</v>
      </c>
      <c r="M3556" s="0" t="s">
        <v>36</v>
      </c>
      <c r="N3556" s="0" t="s">
        <v>35</v>
      </c>
      <c r="P3556" s="0" t="n">
        <f aca="false">IF(AND(OR(Dashboard!$B$5="All",D3556=Dashboard!$B$5),OR(Dashboard!$D$5="All",N3556=Dashboard!$D$5),OR(AND(C3556&lt;&gt;"",C3556&gt;=Dashboard!$F$5,C3556&lt;=Dashboard!$H$5),AND(C3556="",Dashboard!$F$5&lt;=1980,Dashboard!$H$5&gt;=2016))),1,0)</f>
        <v>1</v>
      </c>
      <c r="Q3556" s="0" t="n">
        <f aca="false">J3556*P3556+ROW()*0.00000001</f>
        <v>0.56003556</v>
      </c>
    </row>
    <row r="3557" customFormat="false" ht="15" hidden="false" customHeight="false" outlineLevel="0" collapsed="false">
      <c r="A3557" s="0" t="s">
        <v>1930</v>
      </c>
      <c r="B3557" s="0" t="s">
        <v>97</v>
      </c>
      <c r="C3557" s="0" t="n">
        <v>2015</v>
      </c>
      <c r="D3557" s="0" t="s">
        <v>46</v>
      </c>
      <c r="E3557" s="0" t="s">
        <v>35</v>
      </c>
      <c r="F3557" s="0" t="n">
        <v>0.27</v>
      </c>
      <c r="G3557" s="0" t="n">
        <v>0.14</v>
      </c>
      <c r="H3557" s="0" t="n">
        <v>0.12</v>
      </c>
      <c r="I3557" s="0" t="n">
        <v>0.04</v>
      </c>
      <c r="J3557" s="0" t="n">
        <v>0.56</v>
      </c>
      <c r="N3557" s="0" t="s">
        <v>35</v>
      </c>
      <c r="P3557" s="0" t="n">
        <f aca="false">IF(AND(OR(Dashboard!$B$5="All",D3557=Dashboard!$B$5),OR(Dashboard!$D$5="All",N3557=Dashboard!$D$5),OR(AND(C3557&lt;&gt;"",C3557&gt;=Dashboard!$F$5,C3557&lt;=Dashboard!$H$5),AND(C3557="",Dashboard!$F$5&lt;=1980,Dashboard!$H$5&gt;=2016))),1,0)</f>
        <v>1</v>
      </c>
      <c r="Q3557" s="0" t="n">
        <f aca="false">J3557*P3557+ROW()*0.00000001</f>
        <v>0.56003557</v>
      </c>
    </row>
    <row r="3558" customFormat="false" ht="15" hidden="false" customHeight="false" outlineLevel="0" collapsed="false">
      <c r="A3558" s="0" t="s">
        <v>529</v>
      </c>
      <c r="B3558" s="0" t="s">
        <v>152</v>
      </c>
      <c r="C3558" s="0" t="n">
        <v>2014</v>
      </c>
      <c r="D3558" s="0" t="s">
        <v>56</v>
      </c>
      <c r="E3558" s="0" t="s">
        <v>142</v>
      </c>
      <c r="F3558" s="0" t="n">
        <v>0.22</v>
      </c>
      <c r="G3558" s="0" t="n">
        <v>0.3</v>
      </c>
      <c r="H3558" s="0" t="n">
        <v>0</v>
      </c>
      <c r="I3558" s="0" t="n">
        <v>0.04</v>
      </c>
      <c r="J3558" s="0" t="n">
        <v>0.56</v>
      </c>
      <c r="K3558" s="0" t="n">
        <v>86</v>
      </c>
      <c r="L3558" s="0" t="n">
        <v>6.2</v>
      </c>
      <c r="M3558" s="0" t="s">
        <v>73</v>
      </c>
      <c r="N3558" s="0" t="s">
        <v>152</v>
      </c>
      <c r="O3558" s="0" t="s">
        <v>42</v>
      </c>
      <c r="P3558" s="0" t="n">
        <f aca="false">IF(AND(OR(Dashboard!$B$5="All",D3558=Dashboard!$B$5),OR(Dashboard!$D$5="All",N3558=Dashboard!$D$5),OR(AND(C3558&lt;&gt;"",C3558&gt;=Dashboard!$F$5,C3558&lt;=Dashboard!$H$5),AND(C3558="",Dashboard!$F$5&lt;=1980,Dashboard!$H$5&gt;=2016))),1,0)</f>
        <v>1</v>
      </c>
      <c r="Q3558" s="0" t="n">
        <f aca="false">J3558*P3558+ROW()*0.00000001</f>
        <v>0.56003558</v>
      </c>
    </row>
    <row r="3559" customFormat="false" ht="15" hidden="false" customHeight="false" outlineLevel="0" collapsed="false">
      <c r="A3559" s="0" t="s">
        <v>2825</v>
      </c>
      <c r="B3559" s="0" t="s">
        <v>76</v>
      </c>
      <c r="C3559" s="0" t="n">
        <v>2006</v>
      </c>
      <c r="D3559" s="0" t="s">
        <v>34</v>
      </c>
      <c r="E3559" s="0" t="s">
        <v>142</v>
      </c>
      <c r="F3559" s="0" t="n">
        <v>0.28</v>
      </c>
      <c r="G3559" s="0" t="n">
        <v>0.22</v>
      </c>
      <c r="H3559" s="0" t="n">
        <v>0</v>
      </c>
      <c r="I3559" s="0" t="n">
        <v>0.07</v>
      </c>
      <c r="J3559" s="0" t="n">
        <v>0.56</v>
      </c>
      <c r="K3559" s="0" t="n">
        <v>66</v>
      </c>
      <c r="L3559" s="0" t="n">
        <v>8.6</v>
      </c>
      <c r="M3559" s="0" t="s">
        <v>125</v>
      </c>
      <c r="N3559" s="0" t="s">
        <v>74</v>
      </c>
      <c r="O3559" s="0" t="s">
        <v>67</v>
      </c>
      <c r="P3559" s="0" t="n">
        <f aca="false">IF(AND(OR(Dashboard!$B$5="All",D3559=Dashboard!$B$5),OR(Dashboard!$D$5="All",N3559=Dashboard!$D$5),OR(AND(C3559&lt;&gt;"",C3559&gt;=Dashboard!$F$5,C3559&lt;=Dashboard!$H$5),AND(C3559="",Dashboard!$F$5&lt;=1980,Dashboard!$H$5&gt;=2016))),1,0)</f>
        <v>1</v>
      </c>
      <c r="Q3559" s="0" t="n">
        <f aca="false">J3559*P3559+ROW()*0.00000001</f>
        <v>0.56003559</v>
      </c>
    </row>
    <row r="3560" customFormat="false" ht="15" hidden="false" customHeight="false" outlineLevel="0" collapsed="false">
      <c r="A3560" s="0" t="s">
        <v>460</v>
      </c>
      <c r="B3560" s="0" t="s">
        <v>85</v>
      </c>
      <c r="C3560" s="0" t="n">
        <v>2003</v>
      </c>
      <c r="D3560" s="0" t="s">
        <v>71</v>
      </c>
      <c r="E3560" s="0" t="s">
        <v>142</v>
      </c>
      <c r="F3560" s="0" t="n">
        <v>0.4</v>
      </c>
      <c r="G3560" s="0" t="n">
        <v>0.15</v>
      </c>
      <c r="H3560" s="0" t="n">
        <v>0</v>
      </c>
      <c r="I3560" s="0" t="n">
        <v>0.01</v>
      </c>
      <c r="J3560" s="0" t="n">
        <v>0.56</v>
      </c>
      <c r="K3560" s="0" t="n">
        <v>77</v>
      </c>
      <c r="L3560" s="0" t="n">
        <v>8.2</v>
      </c>
      <c r="M3560" s="0" t="s">
        <v>103</v>
      </c>
      <c r="N3560" s="0" t="s">
        <v>35</v>
      </c>
      <c r="O3560" s="0" t="s">
        <v>37</v>
      </c>
      <c r="P3560" s="0" t="n">
        <f aca="false">IF(AND(OR(Dashboard!$B$5="All",D3560=Dashboard!$B$5),OR(Dashboard!$D$5="All",N3560=Dashboard!$D$5),OR(AND(C3560&lt;&gt;"",C3560&gt;=Dashboard!$F$5,C3560&lt;=Dashboard!$H$5),AND(C3560="",Dashboard!$F$5&lt;=1980,Dashboard!$H$5&gt;=2016))),1,0)</f>
        <v>1</v>
      </c>
      <c r="Q3560" s="0" t="n">
        <f aca="false">J3560*P3560+ROW()*0.00000001</f>
        <v>0.5600356</v>
      </c>
    </row>
    <row r="3561" customFormat="false" ht="15" hidden="false" customHeight="false" outlineLevel="0" collapsed="false">
      <c r="A3561" s="0" t="s">
        <v>2826</v>
      </c>
      <c r="B3561" s="0" t="s">
        <v>76</v>
      </c>
      <c r="C3561" s="0" t="n">
        <v>2001</v>
      </c>
      <c r="D3561" s="0" t="s">
        <v>34</v>
      </c>
      <c r="E3561" s="0" t="s">
        <v>649</v>
      </c>
      <c r="F3561" s="0" t="n">
        <v>0.28</v>
      </c>
      <c r="G3561" s="0" t="n">
        <v>0.22</v>
      </c>
      <c r="H3561" s="0" t="n">
        <v>0</v>
      </c>
      <c r="I3561" s="0" t="n">
        <v>0.07</v>
      </c>
      <c r="J3561" s="0" t="n">
        <v>0.56</v>
      </c>
      <c r="K3561" s="0" t="n">
        <v>78</v>
      </c>
      <c r="L3561" s="0" t="n">
        <v>7.6</v>
      </c>
      <c r="M3561" s="0" t="s">
        <v>36</v>
      </c>
      <c r="N3561" s="0" t="s">
        <v>74</v>
      </c>
      <c r="O3561" s="0" t="s">
        <v>37</v>
      </c>
      <c r="P3561" s="0" t="n">
        <f aca="false">IF(AND(OR(Dashboard!$B$5="All",D3561=Dashboard!$B$5),OR(Dashboard!$D$5="All",N3561=Dashboard!$D$5),OR(AND(C3561&lt;&gt;"",C3561&gt;=Dashboard!$F$5,C3561&lt;=Dashboard!$H$5),AND(C3561="",Dashboard!$F$5&lt;=1980,Dashboard!$H$5&gt;=2016))),1,0)</f>
        <v>1</v>
      </c>
      <c r="Q3561" s="0" t="n">
        <f aca="false">J3561*P3561+ROW()*0.00000001</f>
        <v>0.56003561</v>
      </c>
    </row>
    <row r="3562" customFormat="false" ht="15" hidden="false" customHeight="false" outlineLevel="0" collapsed="false">
      <c r="A3562" s="0" t="s">
        <v>2827</v>
      </c>
      <c r="B3562" s="0" t="s">
        <v>33</v>
      </c>
      <c r="C3562" s="0" t="n">
        <v>2008</v>
      </c>
      <c r="D3562" s="0" t="s">
        <v>16</v>
      </c>
      <c r="E3562" s="0" t="s">
        <v>293</v>
      </c>
      <c r="F3562" s="0" t="n">
        <v>0.34</v>
      </c>
      <c r="G3562" s="0" t="n">
        <v>0.17</v>
      </c>
      <c r="H3562" s="0" t="n">
        <v>0</v>
      </c>
      <c r="I3562" s="0" t="n">
        <v>0.05</v>
      </c>
      <c r="J3562" s="0" t="n">
        <v>0.56</v>
      </c>
      <c r="K3562" s="0" t="n">
        <v>64</v>
      </c>
      <c r="L3562" s="0" t="n">
        <v>6.5</v>
      </c>
      <c r="M3562" s="0" t="s">
        <v>125</v>
      </c>
      <c r="N3562" s="0" t="s">
        <v>35</v>
      </c>
      <c r="O3562" s="0" t="s">
        <v>67</v>
      </c>
      <c r="P3562" s="0" t="n">
        <f aca="false">IF(AND(OR(Dashboard!$B$5="All",D3562=Dashboard!$B$5),OR(Dashboard!$D$5="All",N3562=Dashboard!$D$5),OR(AND(C3562&lt;&gt;"",C3562&gt;=Dashboard!$F$5,C3562&lt;=Dashboard!$H$5),AND(C3562="",Dashboard!$F$5&lt;=1980,Dashboard!$H$5&gt;=2016))),1,0)</f>
        <v>1</v>
      </c>
      <c r="Q3562" s="0" t="n">
        <f aca="false">J3562*P3562+ROW()*0.00000001</f>
        <v>0.56003562</v>
      </c>
    </row>
    <row r="3563" customFormat="false" ht="15" hidden="false" customHeight="false" outlineLevel="0" collapsed="false">
      <c r="A3563" s="0" t="s">
        <v>2828</v>
      </c>
      <c r="B3563" s="0" t="s">
        <v>85</v>
      </c>
      <c r="C3563" s="0" t="n">
        <v>2004</v>
      </c>
      <c r="D3563" s="0" t="s">
        <v>48</v>
      </c>
      <c r="E3563" s="0" t="s">
        <v>35</v>
      </c>
      <c r="F3563" s="0" t="n">
        <v>0.31</v>
      </c>
      <c r="G3563" s="0" t="n">
        <v>0.11</v>
      </c>
      <c r="H3563" s="0" t="n">
        <v>0.13</v>
      </c>
      <c r="I3563" s="0" t="n">
        <v>0.01</v>
      </c>
      <c r="J3563" s="0" t="n">
        <v>0.56</v>
      </c>
      <c r="K3563" s="0" t="n">
        <v>66</v>
      </c>
      <c r="L3563" s="0" t="n">
        <v>7.5</v>
      </c>
      <c r="M3563" s="0" t="s">
        <v>36</v>
      </c>
      <c r="N3563" s="0" t="s">
        <v>35</v>
      </c>
      <c r="O3563" s="0" t="s">
        <v>67</v>
      </c>
      <c r="P3563" s="0" t="n">
        <f aca="false">IF(AND(OR(Dashboard!$B$5="All",D3563=Dashboard!$B$5),OR(Dashboard!$D$5="All",N3563=Dashboard!$D$5),OR(AND(C3563&lt;&gt;"",C3563&gt;=Dashboard!$F$5,C3563&lt;=Dashboard!$H$5),AND(C3563="",Dashboard!$F$5&lt;=1980,Dashboard!$H$5&gt;=2016))),1,0)</f>
        <v>1</v>
      </c>
      <c r="Q3563" s="0" t="n">
        <f aca="false">J3563*P3563+ROW()*0.00000001</f>
        <v>0.56003563</v>
      </c>
    </row>
    <row r="3564" customFormat="false" ht="15" hidden="false" customHeight="false" outlineLevel="0" collapsed="false">
      <c r="A3564" s="0" t="s">
        <v>662</v>
      </c>
      <c r="B3564" s="0" t="s">
        <v>144</v>
      </c>
      <c r="C3564" s="0" t="n">
        <v>2003</v>
      </c>
      <c r="D3564" s="0" t="s">
        <v>58</v>
      </c>
      <c r="E3564" s="0" t="s">
        <v>142</v>
      </c>
      <c r="F3564" s="0" t="n">
        <v>0.4</v>
      </c>
      <c r="G3564" s="0" t="n">
        <v>0.14</v>
      </c>
      <c r="H3564" s="0" t="n">
        <v>0</v>
      </c>
      <c r="I3564" s="0" t="n">
        <v>0.02</v>
      </c>
      <c r="J3564" s="0" t="n">
        <v>0.56</v>
      </c>
      <c r="K3564" s="0" t="n">
        <v>81</v>
      </c>
      <c r="L3564" s="0" t="n">
        <v>8.9</v>
      </c>
      <c r="M3564" s="0" t="s">
        <v>103</v>
      </c>
      <c r="N3564" s="0" t="s">
        <v>66</v>
      </c>
      <c r="O3564" s="0" t="s">
        <v>42</v>
      </c>
      <c r="P3564" s="0" t="n">
        <f aca="false">IF(AND(OR(Dashboard!$B$5="All",D3564=Dashboard!$B$5),OR(Dashboard!$D$5="All",N3564=Dashboard!$D$5),OR(AND(C3564&lt;&gt;"",C3564&gt;=Dashboard!$F$5,C3564&lt;=Dashboard!$H$5),AND(C3564="",Dashboard!$F$5&lt;=1980,Dashboard!$H$5&gt;=2016))),1,0)</f>
        <v>1</v>
      </c>
      <c r="Q3564" s="0" t="n">
        <f aca="false">J3564*P3564+ROW()*0.00000001</f>
        <v>0.56003564</v>
      </c>
    </row>
    <row r="3565" customFormat="false" ht="15" hidden="false" customHeight="false" outlineLevel="0" collapsed="false">
      <c r="A3565" s="0" t="s">
        <v>2829</v>
      </c>
      <c r="B3565" s="0" t="s">
        <v>76</v>
      </c>
      <c r="C3565" s="0" t="n">
        <v>2007</v>
      </c>
      <c r="D3565" s="0" t="s">
        <v>34</v>
      </c>
      <c r="E3565" s="0" t="s">
        <v>142</v>
      </c>
      <c r="F3565" s="0" t="n">
        <v>0.28</v>
      </c>
      <c r="G3565" s="0" t="n">
        <v>0.22</v>
      </c>
      <c r="H3565" s="0" t="n">
        <v>0</v>
      </c>
      <c r="I3565" s="0" t="n">
        <v>0.07</v>
      </c>
      <c r="J3565" s="0" t="n">
        <v>0.56</v>
      </c>
      <c r="K3565" s="0" t="n">
        <v>63</v>
      </c>
      <c r="L3565" s="0" t="n">
        <v>8.6</v>
      </c>
      <c r="M3565" s="0" t="s">
        <v>36</v>
      </c>
      <c r="N3565" s="0" t="s">
        <v>74</v>
      </c>
      <c r="O3565" s="0" t="s">
        <v>67</v>
      </c>
      <c r="P3565" s="0" t="n">
        <f aca="false">IF(AND(OR(Dashboard!$B$5="All",D3565=Dashboard!$B$5),OR(Dashboard!$D$5="All",N3565=Dashboard!$D$5),OR(AND(C3565&lt;&gt;"",C3565&gt;=Dashboard!$F$5,C3565&lt;=Dashboard!$H$5),AND(C3565="",Dashboard!$F$5&lt;=1980,Dashboard!$H$5&gt;=2016))),1,0)</f>
        <v>1</v>
      </c>
      <c r="Q3565" s="0" t="n">
        <f aca="false">J3565*P3565+ROW()*0.00000001</f>
        <v>0.56003565</v>
      </c>
    </row>
    <row r="3566" customFormat="false" ht="15" hidden="false" customHeight="false" outlineLevel="0" collapsed="false">
      <c r="A3566" s="0" t="s">
        <v>2830</v>
      </c>
      <c r="B3566" s="0" t="s">
        <v>117</v>
      </c>
      <c r="C3566" s="0" t="n">
        <v>2001</v>
      </c>
      <c r="D3566" s="0" t="s">
        <v>16</v>
      </c>
      <c r="E3566" s="0" t="s">
        <v>89</v>
      </c>
      <c r="F3566" s="0" t="n">
        <v>0.31</v>
      </c>
      <c r="G3566" s="0" t="n">
        <v>0.21</v>
      </c>
      <c r="H3566" s="0" t="n">
        <v>0</v>
      </c>
      <c r="I3566" s="0" t="n">
        <v>0.04</v>
      </c>
      <c r="J3566" s="0" t="n">
        <v>0.56</v>
      </c>
      <c r="K3566" s="0" t="n">
        <v>65</v>
      </c>
      <c r="L3566" s="0" t="n">
        <v>6.9</v>
      </c>
      <c r="M3566" s="0" t="s">
        <v>36</v>
      </c>
      <c r="N3566" s="0" t="s">
        <v>74</v>
      </c>
      <c r="O3566" s="0" t="s">
        <v>67</v>
      </c>
      <c r="P3566" s="0" t="n">
        <f aca="false">IF(AND(OR(Dashboard!$B$5="All",D3566=Dashboard!$B$5),OR(Dashboard!$D$5="All",N3566=Dashboard!$D$5),OR(AND(C3566&lt;&gt;"",C3566&gt;=Dashboard!$F$5,C3566&lt;=Dashboard!$H$5),AND(C3566="",Dashboard!$F$5&lt;=1980,Dashboard!$H$5&gt;=2016))),1,0)</f>
        <v>1</v>
      </c>
      <c r="Q3566" s="0" t="n">
        <f aca="false">J3566*P3566+ROW()*0.00000001</f>
        <v>0.56003566</v>
      </c>
    </row>
    <row r="3567" customFormat="false" ht="15" hidden="false" customHeight="false" outlineLevel="0" collapsed="false">
      <c r="A3567" s="0" t="s">
        <v>2831</v>
      </c>
      <c r="B3567" s="0" t="s">
        <v>64</v>
      </c>
      <c r="C3567" s="0" t="n">
        <v>2011</v>
      </c>
      <c r="D3567" s="0" t="s">
        <v>56</v>
      </c>
      <c r="E3567" s="0" t="s">
        <v>418</v>
      </c>
      <c r="F3567" s="0" t="n">
        <v>0.25</v>
      </c>
      <c r="G3567" s="0" t="n">
        <v>0.26</v>
      </c>
      <c r="H3567" s="0" t="n">
        <v>0</v>
      </c>
      <c r="I3567" s="0" t="n">
        <v>0.06</v>
      </c>
      <c r="J3567" s="0" t="n">
        <v>0.56</v>
      </c>
      <c r="K3567" s="0" t="n">
        <v>76</v>
      </c>
      <c r="L3567" s="0" t="n">
        <v>7.8</v>
      </c>
      <c r="M3567" s="0" t="s">
        <v>73</v>
      </c>
      <c r="N3567" s="0" t="s">
        <v>66</v>
      </c>
      <c r="O3567" s="0" t="s">
        <v>37</v>
      </c>
      <c r="P3567" s="0" t="n">
        <f aca="false">IF(AND(OR(Dashboard!$B$5="All",D3567=Dashboard!$B$5),OR(Dashboard!$D$5="All",N3567=Dashboard!$D$5),OR(AND(C3567&lt;&gt;"",C3567&gt;=Dashboard!$F$5,C3567&lt;=Dashboard!$H$5),AND(C3567="",Dashboard!$F$5&lt;=1980,Dashboard!$H$5&gt;=2016))),1,0)</f>
        <v>1</v>
      </c>
      <c r="Q3567" s="0" t="n">
        <f aca="false">J3567*P3567+ROW()*0.00000001</f>
        <v>0.56003567</v>
      </c>
    </row>
    <row r="3568" customFormat="false" ht="15" hidden="false" customHeight="false" outlineLevel="0" collapsed="false">
      <c r="A3568" s="0" t="s">
        <v>2832</v>
      </c>
      <c r="B3568" s="0" t="s">
        <v>76</v>
      </c>
      <c r="C3568" s="0" t="n">
        <v>2006</v>
      </c>
      <c r="D3568" s="0" t="s">
        <v>52</v>
      </c>
      <c r="E3568" s="0" t="s">
        <v>142</v>
      </c>
      <c r="F3568" s="0" t="n">
        <v>0.28</v>
      </c>
      <c r="G3568" s="0" t="n">
        <v>0.21</v>
      </c>
      <c r="H3568" s="0" t="n">
        <v>0</v>
      </c>
      <c r="I3568" s="0" t="n">
        <v>0.07</v>
      </c>
      <c r="J3568" s="0" t="n">
        <v>0.56</v>
      </c>
      <c r="M3568" s="0" t="s">
        <v>125</v>
      </c>
      <c r="N3568" s="0" t="s">
        <v>74</v>
      </c>
      <c r="P3568" s="0" t="n">
        <f aca="false">IF(AND(OR(Dashboard!$B$5="All",D3568=Dashboard!$B$5),OR(Dashboard!$D$5="All",N3568=Dashboard!$D$5),OR(AND(C3568&lt;&gt;"",C3568&gt;=Dashboard!$F$5,C3568&lt;=Dashboard!$H$5),AND(C3568="",Dashboard!$F$5&lt;=1980,Dashboard!$H$5&gt;=2016))),1,0)</f>
        <v>1</v>
      </c>
      <c r="Q3568" s="0" t="n">
        <f aca="false">J3568*P3568+ROW()*0.00000001</f>
        <v>0.56003568</v>
      </c>
    </row>
    <row r="3569" customFormat="false" ht="15" hidden="false" customHeight="false" outlineLevel="0" collapsed="false">
      <c r="A3569" s="0" t="s">
        <v>2741</v>
      </c>
      <c r="B3569" s="0" t="s">
        <v>64</v>
      </c>
      <c r="C3569" s="0" t="n">
        <v>2008</v>
      </c>
      <c r="D3569" s="0" t="s">
        <v>71</v>
      </c>
      <c r="E3569" s="0" t="s">
        <v>72</v>
      </c>
      <c r="F3569" s="0" t="n">
        <v>0.09</v>
      </c>
      <c r="G3569" s="0" t="n">
        <v>0.4</v>
      </c>
      <c r="H3569" s="0" t="n">
        <v>0</v>
      </c>
      <c r="I3569" s="0" t="n">
        <v>0.07</v>
      </c>
      <c r="J3569" s="0" t="n">
        <v>0.56</v>
      </c>
      <c r="K3569" s="0" t="n">
        <v>78</v>
      </c>
      <c r="L3569" s="0" t="n">
        <v>7.6</v>
      </c>
      <c r="M3569" s="0" t="s">
        <v>36</v>
      </c>
      <c r="N3569" s="0" t="s">
        <v>66</v>
      </c>
      <c r="O3569" s="0" t="s">
        <v>37</v>
      </c>
      <c r="P3569" s="0" t="n">
        <f aca="false">IF(AND(OR(Dashboard!$B$5="All",D3569=Dashboard!$B$5),OR(Dashboard!$D$5="All",N3569=Dashboard!$D$5),OR(AND(C3569&lt;&gt;"",C3569&gt;=Dashboard!$F$5,C3569&lt;=Dashboard!$H$5),AND(C3569="",Dashboard!$F$5&lt;=1980,Dashboard!$H$5&gt;=2016))),1,0)</f>
        <v>1</v>
      </c>
      <c r="Q3569" s="0" t="n">
        <f aca="false">J3569*P3569+ROW()*0.00000001</f>
        <v>0.56003569</v>
      </c>
    </row>
    <row r="3570" customFormat="false" ht="15" hidden="false" customHeight="false" outlineLevel="0" collapsed="false">
      <c r="A3570" s="0" t="s">
        <v>2833</v>
      </c>
      <c r="B3570" s="0" t="s">
        <v>85</v>
      </c>
      <c r="C3570" s="0" t="n">
        <v>2004</v>
      </c>
      <c r="D3570" s="0" t="s">
        <v>52</v>
      </c>
      <c r="E3570" s="0" t="s">
        <v>220</v>
      </c>
      <c r="F3570" s="0" t="n">
        <v>0.4</v>
      </c>
      <c r="G3570" s="0" t="n">
        <v>0.15</v>
      </c>
      <c r="H3570" s="0" t="n">
        <v>0</v>
      </c>
      <c r="I3570" s="0" t="n">
        <v>0.01</v>
      </c>
      <c r="J3570" s="0" t="n">
        <v>0.56</v>
      </c>
      <c r="N3570" s="0" t="s">
        <v>35</v>
      </c>
      <c r="P3570" s="0" t="n">
        <f aca="false">IF(AND(OR(Dashboard!$B$5="All",D3570=Dashboard!$B$5),OR(Dashboard!$D$5="All",N3570=Dashboard!$D$5),OR(AND(C3570&lt;&gt;"",C3570&gt;=Dashboard!$F$5,C3570&lt;=Dashboard!$H$5),AND(C3570="",Dashboard!$F$5&lt;=1980,Dashboard!$H$5&gt;=2016))),1,0)</f>
        <v>1</v>
      </c>
      <c r="Q3570" s="0" t="n">
        <f aca="false">J3570*P3570+ROW()*0.00000001</f>
        <v>0.5600357</v>
      </c>
    </row>
    <row r="3571" customFormat="false" ht="15" hidden="false" customHeight="false" outlineLevel="0" collapsed="false">
      <c r="A3571" s="0" t="s">
        <v>2834</v>
      </c>
      <c r="B3571" s="0" t="s">
        <v>76</v>
      </c>
      <c r="C3571" s="0" t="n">
        <v>2004</v>
      </c>
      <c r="D3571" s="0" t="s">
        <v>34</v>
      </c>
      <c r="E3571" s="0" t="s">
        <v>91</v>
      </c>
      <c r="F3571" s="0" t="n">
        <v>0.28</v>
      </c>
      <c r="G3571" s="0" t="n">
        <v>0.21</v>
      </c>
      <c r="H3571" s="0" t="n">
        <v>0</v>
      </c>
      <c r="I3571" s="0" t="n">
        <v>0.07</v>
      </c>
      <c r="J3571" s="0" t="n">
        <v>0.56</v>
      </c>
      <c r="K3571" s="0" t="n">
        <v>55</v>
      </c>
      <c r="L3571" s="0" t="n">
        <v>8.4</v>
      </c>
      <c r="M3571" s="0" t="s">
        <v>103</v>
      </c>
      <c r="N3571" s="0" t="s">
        <v>74</v>
      </c>
      <c r="O3571" s="0" t="s">
        <v>53</v>
      </c>
      <c r="P3571" s="0" t="n">
        <f aca="false">IF(AND(OR(Dashboard!$B$5="All",D3571=Dashboard!$B$5),OR(Dashboard!$D$5="All",N3571=Dashboard!$D$5),OR(AND(C3571&lt;&gt;"",C3571&gt;=Dashboard!$F$5,C3571&lt;=Dashboard!$H$5),AND(C3571="",Dashboard!$F$5&lt;=1980,Dashboard!$H$5&gt;=2016))),1,0)</f>
        <v>1</v>
      </c>
      <c r="Q3571" s="0" t="n">
        <f aca="false">J3571*P3571+ROW()*0.00000001</f>
        <v>0.56003571</v>
      </c>
    </row>
    <row r="3572" customFormat="false" ht="15" hidden="false" customHeight="false" outlineLevel="0" collapsed="false">
      <c r="A3572" s="0" t="s">
        <v>2409</v>
      </c>
      <c r="B3572" s="0" t="s">
        <v>64</v>
      </c>
      <c r="C3572" s="0" t="n">
        <v>2009</v>
      </c>
      <c r="D3572" s="0" t="s">
        <v>52</v>
      </c>
      <c r="E3572" s="0" t="s">
        <v>243</v>
      </c>
      <c r="F3572" s="0" t="n">
        <v>0.4</v>
      </c>
      <c r="G3572" s="0" t="n">
        <v>0.11</v>
      </c>
      <c r="H3572" s="0" t="n">
        <v>0</v>
      </c>
      <c r="I3572" s="0" t="n">
        <v>0.05</v>
      </c>
      <c r="J3572" s="0" t="n">
        <v>0.56</v>
      </c>
      <c r="K3572" s="0" t="n">
        <v>71</v>
      </c>
      <c r="L3572" s="0" t="n">
        <v>7.2</v>
      </c>
      <c r="M3572" s="0" t="s">
        <v>125</v>
      </c>
      <c r="N3572" s="0" t="s">
        <v>66</v>
      </c>
      <c r="O3572" s="0" t="s">
        <v>37</v>
      </c>
      <c r="P3572" s="0" t="n">
        <f aca="false">IF(AND(OR(Dashboard!$B$5="All",D3572=Dashboard!$B$5),OR(Dashboard!$D$5="All",N3572=Dashboard!$D$5),OR(AND(C3572&lt;&gt;"",C3572&gt;=Dashboard!$F$5,C3572&lt;=Dashboard!$H$5),AND(C3572="",Dashboard!$F$5&lt;=1980,Dashboard!$H$5&gt;=2016))),1,0)</f>
        <v>1</v>
      </c>
      <c r="Q3572" s="0" t="n">
        <f aca="false">J3572*P3572+ROW()*0.00000001</f>
        <v>0.56003572</v>
      </c>
    </row>
    <row r="3573" customFormat="false" ht="15" hidden="false" customHeight="false" outlineLevel="0" collapsed="false">
      <c r="A3573" s="0" t="s">
        <v>2835</v>
      </c>
      <c r="B3573" s="0" t="s">
        <v>76</v>
      </c>
      <c r="C3573" s="0" t="n">
        <v>2001</v>
      </c>
      <c r="D3573" s="0" t="s">
        <v>102</v>
      </c>
      <c r="E3573" s="0" t="s">
        <v>142</v>
      </c>
      <c r="F3573" s="0" t="n">
        <v>0.28</v>
      </c>
      <c r="G3573" s="0" t="n">
        <v>0.21</v>
      </c>
      <c r="H3573" s="0" t="n">
        <v>0</v>
      </c>
      <c r="I3573" s="0" t="n">
        <v>0.07</v>
      </c>
      <c r="J3573" s="0" t="n">
        <v>0.56</v>
      </c>
      <c r="K3573" s="0" t="n">
        <v>81</v>
      </c>
      <c r="M3573" s="0" t="s">
        <v>103</v>
      </c>
      <c r="N3573" s="0" t="s">
        <v>74</v>
      </c>
      <c r="O3573" s="0" t="s">
        <v>42</v>
      </c>
      <c r="P3573" s="0" t="n">
        <f aca="false">IF(AND(OR(Dashboard!$B$5="All",D3573=Dashboard!$B$5),OR(Dashboard!$D$5="All",N3573=Dashboard!$D$5),OR(AND(C3573&lt;&gt;"",C3573&gt;=Dashboard!$F$5,C3573&lt;=Dashboard!$H$5),AND(C3573="",Dashboard!$F$5&lt;=1980,Dashboard!$H$5&gt;=2016))),1,0)</f>
        <v>1</v>
      </c>
      <c r="Q3573" s="0" t="n">
        <f aca="false">J3573*P3573+ROW()*0.00000001</f>
        <v>0.56003573</v>
      </c>
    </row>
    <row r="3574" customFormat="false" ht="15" hidden="false" customHeight="false" outlineLevel="0" collapsed="false">
      <c r="A3574" s="0" t="s">
        <v>2126</v>
      </c>
      <c r="B3574" s="0" t="s">
        <v>117</v>
      </c>
      <c r="C3574" s="0" t="n">
        <v>1999</v>
      </c>
      <c r="D3574" s="0" t="s">
        <v>71</v>
      </c>
      <c r="E3574" s="0" t="s">
        <v>1374</v>
      </c>
      <c r="F3574" s="0" t="n">
        <v>0.31</v>
      </c>
      <c r="G3574" s="0" t="n">
        <v>0.21</v>
      </c>
      <c r="H3574" s="0" t="n">
        <v>0</v>
      </c>
      <c r="I3574" s="0" t="n">
        <v>0.04</v>
      </c>
      <c r="J3574" s="0" t="n">
        <v>0.56</v>
      </c>
      <c r="N3574" s="0" t="s">
        <v>74</v>
      </c>
      <c r="P3574" s="0" t="n">
        <f aca="false">IF(AND(OR(Dashboard!$B$5="All",D3574=Dashboard!$B$5),OR(Dashboard!$D$5="All",N3574=Dashboard!$D$5),OR(AND(C3574&lt;&gt;"",C3574&gt;=Dashboard!$F$5,C3574&lt;=Dashboard!$H$5),AND(C3574="",Dashboard!$F$5&lt;=1980,Dashboard!$H$5&gt;=2016))),1,0)</f>
        <v>1</v>
      </c>
      <c r="Q3574" s="0" t="n">
        <f aca="false">J3574*P3574+ROW()*0.00000001</f>
        <v>0.56003574</v>
      </c>
    </row>
    <row r="3575" customFormat="false" ht="15" hidden="false" customHeight="false" outlineLevel="0" collapsed="false">
      <c r="A3575" s="0" t="s">
        <v>1640</v>
      </c>
      <c r="B3575" s="0" t="s">
        <v>76</v>
      </c>
      <c r="C3575" s="0" t="n">
        <v>2007</v>
      </c>
      <c r="D3575" s="0" t="s">
        <v>58</v>
      </c>
      <c r="E3575" s="0" t="s">
        <v>124</v>
      </c>
      <c r="F3575" s="0" t="n">
        <v>0.28</v>
      </c>
      <c r="G3575" s="0" t="n">
        <v>0.21</v>
      </c>
      <c r="H3575" s="0" t="n">
        <v>0</v>
      </c>
      <c r="I3575" s="0" t="n">
        <v>0.07</v>
      </c>
      <c r="J3575" s="0" t="n">
        <v>0.56</v>
      </c>
      <c r="M3575" s="0" t="s">
        <v>36</v>
      </c>
      <c r="N3575" s="0" t="s">
        <v>74</v>
      </c>
      <c r="P3575" s="0" t="n">
        <f aca="false">IF(AND(OR(Dashboard!$B$5="All",D3575=Dashboard!$B$5),OR(Dashboard!$D$5="All",N3575=Dashboard!$D$5),OR(AND(C3575&lt;&gt;"",C3575&gt;=Dashboard!$F$5,C3575&lt;=Dashboard!$H$5),AND(C3575="",Dashboard!$F$5&lt;=1980,Dashboard!$H$5&gt;=2016))),1,0)</f>
        <v>1</v>
      </c>
      <c r="Q3575" s="0" t="n">
        <f aca="false">J3575*P3575+ROW()*0.00000001</f>
        <v>0.56003575</v>
      </c>
    </row>
    <row r="3576" customFormat="false" ht="15" hidden="false" customHeight="false" outlineLevel="0" collapsed="false">
      <c r="A3576" s="0" t="s">
        <v>2836</v>
      </c>
      <c r="B3576" s="0" t="s">
        <v>144</v>
      </c>
      <c r="C3576" s="0" t="n">
        <v>2005</v>
      </c>
      <c r="D3576" s="0" t="s">
        <v>56</v>
      </c>
      <c r="E3576" s="0" t="s">
        <v>142</v>
      </c>
      <c r="F3576" s="0" t="n">
        <v>0.39</v>
      </c>
      <c r="G3576" s="0" t="n">
        <v>0.15</v>
      </c>
      <c r="H3576" s="0" t="n">
        <v>0</v>
      </c>
      <c r="I3576" s="0" t="n">
        <v>0.02</v>
      </c>
      <c r="J3576" s="0" t="n">
        <v>0.56</v>
      </c>
      <c r="K3576" s="0" t="n">
        <v>80</v>
      </c>
      <c r="L3576" s="0" t="n">
        <v>8.2</v>
      </c>
      <c r="M3576" s="0" t="s">
        <v>103</v>
      </c>
      <c r="N3576" s="0" t="s">
        <v>66</v>
      </c>
      <c r="O3576" s="0" t="s">
        <v>37</v>
      </c>
      <c r="P3576" s="0" t="n">
        <f aca="false">IF(AND(OR(Dashboard!$B$5="All",D3576=Dashboard!$B$5),OR(Dashboard!$D$5="All",N3576=Dashboard!$D$5),OR(AND(C3576&lt;&gt;"",C3576&gt;=Dashboard!$F$5,C3576&lt;=Dashboard!$H$5),AND(C3576="",Dashboard!$F$5&lt;=1980,Dashboard!$H$5&gt;=2016))),1,0)</f>
        <v>1</v>
      </c>
      <c r="Q3576" s="0" t="n">
        <f aca="false">J3576*P3576+ROW()*0.00000001</f>
        <v>0.56003576</v>
      </c>
    </row>
    <row r="3577" customFormat="false" ht="15" hidden="false" customHeight="false" outlineLevel="0" collapsed="false">
      <c r="A3577" s="0" t="s">
        <v>2752</v>
      </c>
      <c r="B3577" s="0" t="s">
        <v>70</v>
      </c>
      <c r="C3577" s="0" t="n">
        <v>2009</v>
      </c>
      <c r="D3577" s="0" t="s">
        <v>71</v>
      </c>
      <c r="E3577" s="0" t="s">
        <v>124</v>
      </c>
      <c r="F3577" s="0" t="n">
        <v>0.21</v>
      </c>
      <c r="G3577" s="0" t="n">
        <v>0.22</v>
      </c>
      <c r="H3577" s="0" t="n">
        <v>0.05</v>
      </c>
      <c r="I3577" s="0" t="n">
        <v>0.09</v>
      </c>
      <c r="J3577" s="0" t="n">
        <v>0.56</v>
      </c>
      <c r="K3577" s="0" t="n">
        <v>74</v>
      </c>
      <c r="L3577" s="0" t="n">
        <v>8.1</v>
      </c>
      <c r="M3577" s="0" t="s">
        <v>103</v>
      </c>
      <c r="N3577" s="0" t="s">
        <v>74</v>
      </c>
      <c r="O3577" s="0" t="s">
        <v>37</v>
      </c>
      <c r="P3577" s="0" t="n">
        <f aca="false">IF(AND(OR(Dashboard!$B$5="All",D3577=Dashboard!$B$5),OR(Dashboard!$D$5="All",N3577=Dashboard!$D$5),OR(AND(C3577&lt;&gt;"",C3577&gt;=Dashboard!$F$5,C3577&lt;=Dashboard!$H$5),AND(C3577="",Dashboard!$F$5&lt;=1980,Dashboard!$H$5&gt;=2016))),1,0)</f>
        <v>1</v>
      </c>
      <c r="Q3577" s="0" t="n">
        <f aca="false">J3577*P3577+ROW()*0.00000001</f>
        <v>0.56003577</v>
      </c>
    </row>
    <row r="3578" customFormat="false" ht="15" hidden="false" customHeight="false" outlineLevel="0" collapsed="false">
      <c r="A3578" s="0" t="s">
        <v>2837</v>
      </c>
      <c r="B3578" s="0" t="s">
        <v>76</v>
      </c>
      <c r="C3578" s="0" t="n">
        <v>2001</v>
      </c>
      <c r="D3578" s="0" t="s">
        <v>34</v>
      </c>
      <c r="E3578" s="0" t="s">
        <v>449</v>
      </c>
      <c r="F3578" s="0" t="n">
        <v>0.27</v>
      </c>
      <c r="G3578" s="0" t="n">
        <v>0.21</v>
      </c>
      <c r="H3578" s="0" t="n">
        <v>0</v>
      </c>
      <c r="I3578" s="0" t="n">
        <v>0.07</v>
      </c>
      <c r="J3578" s="0" t="n">
        <v>0.56</v>
      </c>
      <c r="K3578" s="0" t="n">
        <v>77</v>
      </c>
      <c r="L3578" s="0" t="n">
        <v>7.6</v>
      </c>
      <c r="M3578" s="0" t="s">
        <v>36</v>
      </c>
      <c r="N3578" s="0" t="s">
        <v>74</v>
      </c>
      <c r="O3578" s="0" t="s">
        <v>37</v>
      </c>
      <c r="P3578" s="0" t="n">
        <f aca="false">IF(AND(OR(Dashboard!$B$5="All",D3578=Dashboard!$B$5),OR(Dashboard!$D$5="All",N3578=Dashboard!$D$5),OR(AND(C3578&lt;&gt;"",C3578&gt;=Dashboard!$F$5,C3578&lt;=Dashboard!$H$5),AND(C3578="",Dashboard!$F$5&lt;=1980,Dashboard!$H$5&gt;=2016))),1,0)</f>
        <v>1</v>
      </c>
      <c r="Q3578" s="0" t="n">
        <f aca="false">J3578*P3578+ROW()*0.00000001</f>
        <v>0.56003578</v>
      </c>
    </row>
    <row r="3579" customFormat="false" ht="15" hidden="false" customHeight="false" outlineLevel="0" collapsed="false">
      <c r="A3579" s="0" t="s">
        <v>2838</v>
      </c>
      <c r="B3579" s="0" t="s">
        <v>85</v>
      </c>
      <c r="C3579" s="0" t="n">
        <v>2002</v>
      </c>
      <c r="D3579" s="0" t="s">
        <v>34</v>
      </c>
      <c r="E3579" s="0" t="s">
        <v>821</v>
      </c>
      <c r="F3579" s="0" t="n">
        <v>0.4</v>
      </c>
      <c r="G3579" s="0" t="n">
        <v>0.15</v>
      </c>
      <c r="H3579" s="0" t="n">
        <v>0</v>
      </c>
      <c r="I3579" s="0" t="n">
        <v>0.01</v>
      </c>
      <c r="J3579" s="0" t="n">
        <v>0.56</v>
      </c>
      <c r="N3579" s="0" t="s">
        <v>35</v>
      </c>
      <c r="P3579" s="0" t="n">
        <f aca="false">IF(AND(OR(Dashboard!$B$5="All",D3579=Dashboard!$B$5),OR(Dashboard!$D$5="All",N3579=Dashboard!$D$5),OR(AND(C3579&lt;&gt;"",C3579&gt;=Dashboard!$F$5,C3579&lt;=Dashboard!$H$5),AND(C3579="",Dashboard!$F$5&lt;=1980,Dashboard!$H$5&gt;=2016))),1,0)</f>
        <v>1</v>
      </c>
      <c r="Q3579" s="0" t="n">
        <f aca="false">J3579*P3579+ROW()*0.00000001</f>
        <v>0.56003579</v>
      </c>
    </row>
    <row r="3580" customFormat="false" ht="15" hidden="false" customHeight="false" outlineLevel="0" collapsed="false">
      <c r="A3580" s="0" t="s">
        <v>1981</v>
      </c>
      <c r="B3580" s="0" t="s">
        <v>172</v>
      </c>
      <c r="C3580" s="0" t="n">
        <v>2015</v>
      </c>
      <c r="D3580" s="0" t="s">
        <v>114</v>
      </c>
      <c r="E3580" s="0" t="s">
        <v>1982</v>
      </c>
      <c r="F3580" s="0" t="n">
        <v>0.3</v>
      </c>
      <c r="G3580" s="0" t="n">
        <v>0.21</v>
      </c>
      <c r="H3580" s="0" t="n">
        <v>0</v>
      </c>
      <c r="I3580" s="0" t="n">
        <v>0.05</v>
      </c>
      <c r="J3580" s="0" t="n">
        <v>0.56</v>
      </c>
      <c r="N3580" s="0" t="s">
        <v>66</v>
      </c>
      <c r="P3580" s="0" t="n">
        <f aca="false">IF(AND(OR(Dashboard!$B$5="All",D3580=Dashboard!$B$5),OR(Dashboard!$D$5="All",N3580=Dashboard!$D$5),OR(AND(C3580&lt;&gt;"",C3580&gt;=Dashboard!$F$5,C3580&lt;=Dashboard!$H$5),AND(C3580="",Dashboard!$F$5&lt;=1980,Dashboard!$H$5&gt;=2016))),1,0)</f>
        <v>1</v>
      </c>
      <c r="Q3580" s="0" t="n">
        <f aca="false">J3580*P3580+ROW()*0.00000001</f>
        <v>0.5600358</v>
      </c>
    </row>
    <row r="3581" customFormat="false" ht="15" hidden="false" customHeight="false" outlineLevel="0" collapsed="false">
      <c r="A3581" s="0" t="s">
        <v>2839</v>
      </c>
      <c r="B3581" s="0" t="s">
        <v>33</v>
      </c>
      <c r="C3581" s="0" t="n">
        <v>2009</v>
      </c>
      <c r="D3581" s="0" t="s">
        <v>34</v>
      </c>
      <c r="E3581" s="0" t="s">
        <v>560</v>
      </c>
      <c r="F3581" s="0" t="n">
        <v>0.51</v>
      </c>
      <c r="G3581" s="0" t="n">
        <v>0.01</v>
      </c>
      <c r="H3581" s="0" t="n">
        <v>0</v>
      </c>
      <c r="I3581" s="0" t="n">
        <v>0.04</v>
      </c>
      <c r="J3581" s="0" t="n">
        <v>0.56</v>
      </c>
      <c r="M3581" s="0" t="s">
        <v>36</v>
      </c>
      <c r="N3581" s="0" t="s">
        <v>35</v>
      </c>
      <c r="P3581" s="0" t="n">
        <f aca="false">IF(AND(OR(Dashboard!$B$5="All",D3581=Dashboard!$B$5),OR(Dashboard!$D$5="All",N3581=Dashboard!$D$5),OR(AND(C3581&lt;&gt;"",C3581&gt;=Dashboard!$F$5,C3581&lt;=Dashboard!$H$5),AND(C3581="",Dashboard!$F$5&lt;=1980,Dashboard!$H$5&gt;=2016))),1,0)</f>
        <v>1</v>
      </c>
      <c r="Q3581" s="0" t="n">
        <f aca="false">J3581*P3581+ROW()*0.00000001</f>
        <v>0.56003581</v>
      </c>
    </row>
    <row r="3582" customFormat="false" ht="15" hidden="false" customHeight="false" outlineLevel="0" collapsed="false">
      <c r="A3582" s="0" t="s">
        <v>319</v>
      </c>
      <c r="B3582" s="0" t="s">
        <v>186</v>
      </c>
      <c r="C3582" s="0" t="n">
        <v>2005</v>
      </c>
      <c r="D3582" s="0" t="s">
        <v>41</v>
      </c>
      <c r="E3582" s="0" t="s">
        <v>142</v>
      </c>
      <c r="F3582" s="0" t="n">
        <v>0.43</v>
      </c>
      <c r="G3582" s="0" t="n">
        <v>0.11</v>
      </c>
      <c r="H3582" s="0" t="n">
        <v>0</v>
      </c>
      <c r="I3582" s="0" t="n">
        <v>0.02</v>
      </c>
      <c r="J3582" s="0" t="n">
        <v>0.56</v>
      </c>
      <c r="K3582" s="0" t="n">
        <v>80</v>
      </c>
      <c r="L3582" s="0" t="n">
        <v>9.1</v>
      </c>
      <c r="M3582" s="0" t="s">
        <v>103</v>
      </c>
      <c r="N3582" s="0" t="s">
        <v>35</v>
      </c>
      <c r="O3582" s="0" t="s">
        <v>37</v>
      </c>
      <c r="P3582" s="0" t="n">
        <f aca="false">IF(AND(OR(Dashboard!$B$5="All",D3582=Dashboard!$B$5),OR(Dashboard!$D$5="All",N3582=Dashboard!$D$5),OR(AND(C3582&lt;&gt;"",C3582&gt;=Dashboard!$F$5,C3582&lt;=Dashboard!$H$5),AND(C3582="",Dashboard!$F$5&lt;=1980,Dashboard!$H$5&gt;=2016))),1,0)</f>
        <v>1</v>
      </c>
      <c r="Q3582" s="0" t="n">
        <f aca="false">J3582*P3582+ROW()*0.00000001</f>
        <v>0.56003582</v>
      </c>
    </row>
    <row r="3583" customFormat="false" ht="15" hidden="false" customHeight="false" outlineLevel="0" collapsed="false">
      <c r="A3583" s="0" t="s">
        <v>2840</v>
      </c>
      <c r="B3583" s="0" t="s">
        <v>117</v>
      </c>
      <c r="C3583" s="0" t="n">
        <v>2000</v>
      </c>
      <c r="D3583" s="0" t="s">
        <v>41</v>
      </c>
      <c r="E3583" s="0" t="s">
        <v>142</v>
      </c>
      <c r="F3583" s="0" t="n">
        <v>0.31</v>
      </c>
      <c r="G3583" s="0" t="n">
        <v>0.21</v>
      </c>
      <c r="H3583" s="0" t="n">
        <v>0</v>
      </c>
      <c r="I3583" s="0" t="n">
        <v>0.04</v>
      </c>
      <c r="J3583" s="0" t="n">
        <v>0.56</v>
      </c>
      <c r="N3583" s="0" t="s">
        <v>74</v>
      </c>
      <c r="P3583" s="0" t="n">
        <f aca="false">IF(AND(OR(Dashboard!$B$5="All",D3583=Dashboard!$B$5),OR(Dashboard!$D$5="All",N3583=Dashboard!$D$5),OR(AND(C3583&lt;&gt;"",C3583&gt;=Dashboard!$F$5,C3583&lt;=Dashboard!$H$5),AND(C3583="",Dashboard!$F$5&lt;=1980,Dashboard!$H$5&gt;=2016))),1,0)</f>
        <v>1</v>
      </c>
      <c r="Q3583" s="0" t="n">
        <f aca="false">J3583*P3583+ROW()*0.00000001</f>
        <v>0.56003583</v>
      </c>
    </row>
    <row r="3584" customFormat="false" ht="15" hidden="false" customHeight="false" outlineLevel="0" collapsed="false">
      <c r="A3584" s="0" t="s">
        <v>2621</v>
      </c>
      <c r="B3584" s="0" t="s">
        <v>33</v>
      </c>
      <c r="C3584" s="0" t="n">
        <v>2008</v>
      </c>
      <c r="D3584" s="0" t="s">
        <v>114</v>
      </c>
      <c r="E3584" s="0" t="s">
        <v>487</v>
      </c>
      <c r="F3584" s="0" t="n">
        <v>0.19</v>
      </c>
      <c r="G3584" s="0" t="n">
        <v>0.31</v>
      </c>
      <c r="H3584" s="0" t="n">
        <v>0</v>
      </c>
      <c r="I3584" s="0" t="n">
        <v>0.06</v>
      </c>
      <c r="J3584" s="0" t="n">
        <v>0.56</v>
      </c>
      <c r="K3584" s="0" t="n">
        <v>50</v>
      </c>
      <c r="L3584" s="0" t="n">
        <v>5.8</v>
      </c>
      <c r="M3584" s="0" t="s">
        <v>125</v>
      </c>
      <c r="N3584" s="0" t="s">
        <v>35</v>
      </c>
      <c r="O3584" s="0" t="s">
        <v>177</v>
      </c>
      <c r="P3584" s="0" t="n">
        <f aca="false">IF(AND(OR(Dashboard!$B$5="All",D3584=Dashboard!$B$5),OR(Dashboard!$D$5="All",N3584=Dashboard!$D$5),OR(AND(C3584&lt;&gt;"",C3584&gt;=Dashboard!$F$5,C3584&lt;=Dashboard!$H$5),AND(C3584="",Dashboard!$F$5&lt;=1980,Dashboard!$H$5&gt;=2016))),1,0)</f>
        <v>1</v>
      </c>
      <c r="Q3584" s="0" t="n">
        <f aca="false">J3584*P3584+ROW()*0.00000001</f>
        <v>0.56003584</v>
      </c>
    </row>
    <row r="3585" customFormat="false" ht="15" hidden="false" customHeight="false" outlineLevel="0" collapsed="false">
      <c r="A3585" s="0" t="s">
        <v>2841</v>
      </c>
      <c r="B3585" s="0" t="s">
        <v>144</v>
      </c>
      <c r="C3585" s="0" t="n">
        <v>2003</v>
      </c>
      <c r="D3585" s="0" t="s">
        <v>102</v>
      </c>
      <c r="E3585" s="0" t="s">
        <v>418</v>
      </c>
      <c r="F3585" s="0" t="n">
        <v>0.43</v>
      </c>
      <c r="G3585" s="0" t="n">
        <v>0.11</v>
      </c>
      <c r="H3585" s="0" t="n">
        <v>0</v>
      </c>
      <c r="I3585" s="0" t="n">
        <v>0.02</v>
      </c>
      <c r="J3585" s="0" t="n">
        <v>0.56</v>
      </c>
      <c r="K3585" s="0" t="n">
        <v>68</v>
      </c>
      <c r="L3585" s="0" t="n">
        <v>7.3</v>
      </c>
      <c r="M3585" s="0" t="s">
        <v>103</v>
      </c>
      <c r="N3585" s="0" t="s">
        <v>66</v>
      </c>
      <c r="O3585" s="0" t="s">
        <v>67</v>
      </c>
      <c r="P3585" s="0" t="n">
        <f aca="false">IF(AND(OR(Dashboard!$B$5="All",D3585=Dashboard!$B$5),OR(Dashboard!$D$5="All",N3585=Dashboard!$D$5),OR(AND(C3585&lt;&gt;"",C3585&gt;=Dashboard!$F$5,C3585&lt;=Dashboard!$H$5),AND(C3585="",Dashboard!$F$5&lt;=1980,Dashboard!$H$5&gt;=2016))),1,0)</f>
        <v>1</v>
      </c>
      <c r="Q3585" s="0" t="n">
        <f aca="false">J3585*P3585+ROW()*0.00000001</f>
        <v>0.56003585</v>
      </c>
    </row>
    <row r="3586" customFormat="false" ht="15" hidden="false" customHeight="false" outlineLevel="0" collapsed="false">
      <c r="A3586" s="0" t="s">
        <v>228</v>
      </c>
      <c r="B3586" s="0" t="s">
        <v>108</v>
      </c>
      <c r="C3586" s="0" t="n">
        <v>1999</v>
      </c>
      <c r="D3586" s="0" t="s">
        <v>71</v>
      </c>
      <c r="E3586" s="0" t="s">
        <v>229</v>
      </c>
      <c r="F3586" s="0" t="n">
        <v>0.39</v>
      </c>
      <c r="G3586" s="0" t="n">
        <v>0.09</v>
      </c>
      <c r="H3586" s="0" t="n">
        <v>0.07</v>
      </c>
      <c r="I3586" s="0" t="n">
        <v>0.01</v>
      </c>
      <c r="J3586" s="0" t="n">
        <v>0.56</v>
      </c>
      <c r="N3586" s="0" t="s">
        <v>35</v>
      </c>
      <c r="P3586" s="0" t="n">
        <f aca="false">IF(AND(OR(Dashboard!$B$5="All",D3586=Dashboard!$B$5),OR(Dashboard!$D$5="All",N3586=Dashboard!$D$5),OR(AND(C3586&lt;&gt;"",C3586&gt;=Dashboard!$F$5,C3586&lt;=Dashboard!$H$5),AND(C3586="",Dashboard!$F$5&lt;=1980,Dashboard!$H$5&gt;=2016))),1,0)</f>
        <v>1</v>
      </c>
      <c r="Q3586" s="0" t="n">
        <f aca="false">J3586*P3586+ROW()*0.00000001</f>
        <v>0.56003586</v>
      </c>
    </row>
    <row r="3587" customFormat="false" ht="15" hidden="false" customHeight="false" outlineLevel="0" collapsed="false">
      <c r="A3587" s="0" t="s">
        <v>2842</v>
      </c>
      <c r="B3587" s="0" t="s">
        <v>78</v>
      </c>
      <c r="C3587" s="0" t="n">
        <v>1993</v>
      </c>
      <c r="D3587" s="0" t="s">
        <v>16</v>
      </c>
      <c r="E3587" s="0" t="s">
        <v>2843</v>
      </c>
      <c r="F3587" s="0" t="n">
        <v>0.09</v>
      </c>
      <c r="G3587" s="0" t="n">
        <v>0.02</v>
      </c>
      <c r="H3587" s="0" t="n">
        <v>0.45</v>
      </c>
      <c r="I3587" s="0" t="n">
        <v>0</v>
      </c>
      <c r="J3587" s="0" t="n">
        <v>0.56</v>
      </c>
      <c r="N3587" s="0" t="s">
        <v>35</v>
      </c>
      <c r="P3587" s="0" t="n">
        <f aca="false">IF(AND(OR(Dashboard!$B$5="All",D3587=Dashboard!$B$5),OR(Dashboard!$D$5="All",N3587=Dashboard!$D$5),OR(AND(C3587&lt;&gt;"",C3587&gt;=Dashboard!$F$5,C3587&lt;=Dashboard!$H$5),AND(C3587="",Dashboard!$F$5&lt;=1980,Dashboard!$H$5&gt;=2016))),1,0)</f>
        <v>1</v>
      </c>
      <c r="Q3587" s="0" t="n">
        <f aca="false">J3587*P3587+ROW()*0.00000001</f>
        <v>0.56003587</v>
      </c>
    </row>
    <row r="3588" customFormat="false" ht="15" hidden="false" customHeight="false" outlineLevel="0" collapsed="false">
      <c r="A3588" s="0" t="s">
        <v>2844</v>
      </c>
      <c r="B3588" s="0" t="s">
        <v>76</v>
      </c>
      <c r="C3588" s="0" t="n">
        <v>2007</v>
      </c>
      <c r="D3588" s="0" t="s">
        <v>71</v>
      </c>
      <c r="E3588" s="0" t="s">
        <v>72</v>
      </c>
      <c r="F3588" s="0" t="n">
        <v>0.27</v>
      </c>
      <c r="G3588" s="0" t="n">
        <v>0.21</v>
      </c>
      <c r="H3588" s="0" t="n">
        <v>0</v>
      </c>
      <c r="I3588" s="0" t="n">
        <v>0.07</v>
      </c>
      <c r="J3588" s="0" t="n">
        <v>0.56</v>
      </c>
      <c r="K3588" s="0" t="n">
        <v>67</v>
      </c>
      <c r="L3588" s="0" t="n">
        <v>7.8</v>
      </c>
      <c r="M3588" s="0" t="s">
        <v>73</v>
      </c>
      <c r="N3588" s="0" t="s">
        <v>74</v>
      </c>
      <c r="O3588" s="0" t="s">
        <v>67</v>
      </c>
      <c r="P3588" s="0" t="n">
        <f aca="false">IF(AND(OR(Dashboard!$B$5="All",D3588=Dashboard!$B$5),OR(Dashboard!$D$5="All",N3588=Dashboard!$D$5),OR(AND(C3588&lt;&gt;"",C3588&gt;=Dashboard!$F$5,C3588&lt;=Dashboard!$H$5),AND(C3588="",Dashboard!$F$5&lt;=1980,Dashboard!$H$5&gt;=2016))),1,0)</f>
        <v>1</v>
      </c>
      <c r="Q3588" s="0" t="n">
        <f aca="false">J3588*P3588+ROW()*0.00000001</f>
        <v>0.56003588</v>
      </c>
    </row>
    <row r="3589" customFormat="false" ht="15" hidden="false" customHeight="false" outlineLevel="0" collapsed="false">
      <c r="A3589" s="0" t="s">
        <v>2845</v>
      </c>
      <c r="B3589" s="0" t="s">
        <v>76</v>
      </c>
      <c r="C3589" s="0" t="n">
        <v>2003</v>
      </c>
      <c r="D3589" s="0" t="s">
        <v>46</v>
      </c>
      <c r="E3589" s="0" t="s">
        <v>157</v>
      </c>
      <c r="F3589" s="0" t="n">
        <v>0.15</v>
      </c>
      <c r="G3589" s="0" t="n">
        <v>0.12</v>
      </c>
      <c r="H3589" s="0" t="n">
        <v>0.26</v>
      </c>
      <c r="I3589" s="0" t="n">
        <v>0.04</v>
      </c>
      <c r="J3589" s="0" t="n">
        <v>0.56</v>
      </c>
      <c r="K3589" s="0" t="n">
        <v>56</v>
      </c>
      <c r="L3589" s="0" t="n">
        <v>8.1</v>
      </c>
      <c r="M3589" s="0" t="s">
        <v>103</v>
      </c>
      <c r="N3589" s="0" t="s">
        <v>74</v>
      </c>
      <c r="O3589" s="0" t="s">
        <v>53</v>
      </c>
      <c r="P3589" s="0" t="n">
        <f aca="false">IF(AND(OR(Dashboard!$B$5="All",D3589=Dashboard!$B$5),OR(Dashboard!$D$5="All",N3589=Dashboard!$D$5),OR(AND(C3589&lt;&gt;"",C3589&gt;=Dashboard!$F$5,C3589&lt;=Dashboard!$H$5),AND(C3589="",Dashboard!$F$5&lt;=1980,Dashboard!$H$5&gt;=2016))),1,0)</f>
        <v>1</v>
      </c>
      <c r="Q3589" s="0" t="n">
        <f aca="false">J3589*P3589+ROW()*0.00000001</f>
        <v>0.56003589</v>
      </c>
    </row>
    <row r="3590" customFormat="false" ht="15" hidden="false" customHeight="false" outlineLevel="0" collapsed="false">
      <c r="A3590" s="0" t="s">
        <v>2013</v>
      </c>
      <c r="B3590" s="0" t="s">
        <v>164</v>
      </c>
      <c r="C3590" s="0" t="n">
        <v>2006</v>
      </c>
      <c r="D3590" s="0" t="s">
        <v>34</v>
      </c>
      <c r="E3590" s="0" t="s">
        <v>91</v>
      </c>
      <c r="F3590" s="0" t="n">
        <v>0.41</v>
      </c>
      <c r="G3590" s="0" t="n">
        <v>0.07</v>
      </c>
      <c r="H3590" s="0" t="n">
        <v>0</v>
      </c>
      <c r="I3590" s="0" t="n">
        <v>0.07</v>
      </c>
      <c r="J3590" s="0" t="n">
        <v>0.56</v>
      </c>
      <c r="K3590" s="0" t="n">
        <v>68</v>
      </c>
      <c r="L3590" s="0" t="n">
        <v>7.6</v>
      </c>
      <c r="M3590" s="0" t="s">
        <v>103</v>
      </c>
      <c r="N3590" s="0" t="s">
        <v>74</v>
      </c>
      <c r="O3590" s="0" t="s">
        <v>67</v>
      </c>
      <c r="P3590" s="0" t="n">
        <f aca="false">IF(AND(OR(Dashboard!$B$5="All",D3590=Dashboard!$B$5),OR(Dashboard!$D$5="All",N3590=Dashboard!$D$5),OR(AND(C3590&lt;&gt;"",C3590&gt;=Dashboard!$F$5,C3590&lt;=Dashboard!$H$5),AND(C3590="",Dashboard!$F$5&lt;=1980,Dashboard!$H$5&gt;=2016))),1,0)</f>
        <v>1</v>
      </c>
      <c r="Q3590" s="0" t="n">
        <f aca="false">J3590*P3590+ROW()*0.00000001</f>
        <v>0.5600359</v>
      </c>
    </row>
    <row r="3591" customFormat="false" ht="15" hidden="false" customHeight="false" outlineLevel="0" collapsed="false">
      <c r="A3591" s="0" t="s">
        <v>2846</v>
      </c>
      <c r="B3591" s="0" t="s">
        <v>45</v>
      </c>
      <c r="C3591" s="0" t="n">
        <v>2001</v>
      </c>
      <c r="D3591" s="0" t="s">
        <v>46</v>
      </c>
      <c r="E3591" s="0" t="s">
        <v>35</v>
      </c>
      <c r="F3591" s="0" t="n">
        <v>0</v>
      </c>
      <c r="G3591" s="0" t="n">
        <v>0</v>
      </c>
      <c r="H3591" s="0" t="n">
        <v>0.56</v>
      </c>
      <c r="I3591" s="0" t="n">
        <v>0</v>
      </c>
      <c r="J3591" s="0" t="n">
        <v>0.56</v>
      </c>
      <c r="N3591" s="0" t="s">
        <v>35</v>
      </c>
      <c r="P3591" s="0" t="n">
        <f aca="false">IF(AND(OR(Dashboard!$B$5="All",D3591=Dashboard!$B$5),OR(Dashboard!$D$5="All",N3591=Dashboard!$D$5),OR(AND(C3591&lt;&gt;"",C3591&gt;=Dashboard!$F$5,C3591&lt;=Dashboard!$H$5),AND(C3591="",Dashboard!$F$5&lt;=1980,Dashboard!$H$5&gt;=2016))),1,0)</f>
        <v>1</v>
      </c>
      <c r="Q3591" s="0" t="n">
        <f aca="false">J3591*P3591+ROW()*0.00000001</f>
        <v>0.56003591</v>
      </c>
    </row>
    <row r="3592" customFormat="false" ht="15" hidden="false" customHeight="false" outlineLevel="0" collapsed="false">
      <c r="A3592" s="0" t="s">
        <v>2847</v>
      </c>
      <c r="B3592" s="0" t="s">
        <v>76</v>
      </c>
      <c r="C3592" s="0" t="n">
        <v>2005</v>
      </c>
      <c r="D3592" s="0" t="s">
        <v>71</v>
      </c>
      <c r="E3592" s="0" t="s">
        <v>142</v>
      </c>
      <c r="F3592" s="0" t="n">
        <v>0.27</v>
      </c>
      <c r="G3592" s="0" t="n">
        <v>0.21</v>
      </c>
      <c r="H3592" s="0" t="n">
        <v>0</v>
      </c>
      <c r="I3592" s="0" t="n">
        <v>0.07</v>
      </c>
      <c r="J3592" s="0" t="n">
        <v>0.56</v>
      </c>
      <c r="K3592" s="0" t="n">
        <v>64</v>
      </c>
      <c r="L3592" s="0" t="n">
        <v>7.3</v>
      </c>
      <c r="M3592" s="0" t="s">
        <v>103</v>
      </c>
      <c r="N3592" s="0" t="s">
        <v>74</v>
      </c>
      <c r="O3592" s="0" t="s">
        <v>67</v>
      </c>
      <c r="P3592" s="0" t="n">
        <f aca="false">IF(AND(OR(Dashboard!$B$5="All",D3592=Dashboard!$B$5),OR(Dashboard!$D$5="All",N3592=Dashboard!$D$5),OR(AND(C3592&lt;&gt;"",C3592&gt;=Dashboard!$F$5,C3592&lt;=Dashboard!$H$5),AND(C3592="",Dashboard!$F$5&lt;=1980,Dashboard!$H$5&gt;=2016))),1,0)</f>
        <v>1</v>
      </c>
      <c r="Q3592" s="0" t="n">
        <f aca="false">J3592*P3592+ROW()*0.00000001</f>
        <v>0.56003592</v>
      </c>
    </row>
    <row r="3593" customFormat="false" ht="15" hidden="false" customHeight="false" outlineLevel="0" collapsed="false">
      <c r="A3593" s="0" t="s">
        <v>2576</v>
      </c>
      <c r="B3593" s="0" t="s">
        <v>50</v>
      </c>
      <c r="C3593" s="0" t="n">
        <v>2006</v>
      </c>
      <c r="D3593" s="0" t="s">
        <v>58</v>
      </c>
      <c r="E3593" s="0" t="s">
        <v>124</v>
      </c>
      <c r="F3593" s="0" t="n">
        <v>0.5</v>
      </c>
      <c r="G3593" s="0" t="n">
        <v>0.01</v>
      </c>
      <c r="H3593" s="0" t="n">
        <v>0</v>
      </c>
      <c r="I3593" s="0" t="n">
        <v>0.04</v>
      </c>
      <c r="J3593" s="0" t="n">
        <v>0.56</v>
      </c>
      <c r="L3593" s="0" t="n">
        <v>7.8</v>
      </c>
      <c r="M3593" s="0" t="s">
        <v>36</v>
      </c>
      <c r="N3593" s="0" t="s">
        <v>35</v>
      </c>
      <c r="P3593" s="0" t="n">
        <f aca="false">IF(AND(OR(Dashboard!$B$5="All",D3593=Dashboard!$B$5),OR(Dashboard!$D$5="All",N3593=Dashboard!$D$5),OR(AND(C3593&lt;&gt;"",C3593&gt;=Dashboard!$F$5,C3593&lt;=Dashboard!$H$5),AND(C3593="",Dashboard!$F$5&lt;=1980,Dashboard!$H$5&gt;=2016))),1,0)</f>
        <v>1</v>
      </c>
      <c r="Q3593" s="0" t="n">
        <f aca="false">J3593*P3593+ROW()*0.00000001</f>
        <v>0.56003593</v>
      </c>
    </row>
    <row r="3594" customFormat="false" ht="15" hidden="false" customHeight="false" outlineLevel="0" collapsed="false">
      <c r="A3594" s="0" t="s">
        <v>2848</v>
      </c>
      <c r="B3594" s="0" t="s">
        <v>97</v>
      </c>
      <c r="C3594" s="0" t="n">
        <v>2016</v>
      </c>
      <c r="D3594" s="0" t="s">
        <v>71</v>
      </c>
      <c r="E3594" s="0" t="s">
        <v>599</v>
      </c>
      <c r="F3594" s="0" t="n">
        <v>0</v>
      </c>
      <c r="G3594" s="0" t="n">
        <v>0</v>
      </c>
      <c r="H3594" s="0" t="n">
        <v>0.56</v>
      </c>
      <c r="I3594" s="0" t="n">
        <v>0</v>
      </c>
      <c r="J3594" s="0" t="n">
        <v>0.56</v>
      </c>
      <c r="N3594" s="0" t="s">
        <v>35</v>
      </c>
      <c r="P3594" s="0" t="n">
        <f aca="false">IF(AND(OR(Dashboard!$B$5="All",D3594=Dashboard!$B$5),OR(Dashboard!$D$5="All",N3594=Dashboard!$D$5),OR(AND(C3594&lt;&gt;"",C3594&gt;=Dashboard!$F$5,C3594&lt;=Dashboard!$H$5),AND(C3594="",Dashboard!$F$5&lt;=1980,Dashboard!$H$5&gt;=2016))),1,0)</f>
        <v>1</v>
      </c>
      <c r="Q3594" s="0" t="n">
        <f aca="false">J3594*P3594+ROW()*0.00000001</f>
        <v>0.56003594</v>
      </c>
    </row>
    <row r="3595" customFormat="false" ht="15" hidden="false" customHeight="false" outlineLevel="0" collapsed="false">
      <c r="A3595" s="0" t="s">
        <v>2477</v>
      </c>
      <c r="B3595" s="0" t="s">
        <v>64</v>
      </c>
      <c r="C3595" s="0" t="n">
        <v>2007</v>
      </c>
      <c r="D3595" s="0" t="s">
        <v>34</v>
      </c>
      <c r="E3595" s="0" t="s">
        <v>91</v>
      </c>
      <c r="F3595" s="0" t="n">
        <v>0.49</v>
      </c>
      <c r="G3595" s="0" t="n">
        <v>0.02</v>
      </c>
      <c r="H3595" s="0" t="n">
        <v>0</v>
      </c>
      <c r="I3595" s="0" t="n">
        <v>0.04</v>
      </c>
      <c r="J3595" s="0" t="n">
        <v>0.56</v>
      </c>
      <c r="K3595" s="0" t="n">
        <v>72</v>
      </c>
      <c r="L3595" s="0" t="n">
        <v>5.4</v>
      </c>
      <c r="M3595" s="0" t="s">
        <v>103</v>
      </c>
      <c r="N3595" s="0" t="s">
        <v>66</v>
      </c>
      <c r="O3595" s="0" t="s">
        <v>37</v>
      </c>
      <c r="P3595" s="0" t="n">
        <f aca="false">IF(AND(OR(Dashboard!$B$5="All",D3595=Dashboard!$B$5),OR(Dashboard!$D$5="All",N3595=Dashboard!$D$5),OR(AND(C3595&lt;&gt;"",C3595&gt;=Dashboard!$F$5,C3595&lt;=Dashboard!$H$5),AND(C3595="",Dashboard!$F$5&lt;=1980,Dashboard!$H$5&gt;=2016))),1,0)</f>
        <v>1</v>
      </c>
      <c r="Q3595" s="0" t="n">
        <f aca="false">J3595*P3595+ROW()*0.00000001</f>
        <v>0.56003595</v>
      </c>
    </row>
    <row r="3596" customFormat="false" ht="15" hidden="false" customHeight="false" outlineLevel="0" collapsed="false">
      <c r="A3596" s="0" t="s">
        <v>2849</v>
      </c>
      <c r="B3596" s="0" t="s">
        <v>76</v>
      </c>
      <c r="C3596" s="0" t="n">
        <v>2003</v>
      </c>
      <c r="D3596" s="0" t="s">
        <v>52</v>
      </c>
      <c r="E3596" s="0" t="s">
        <v>293</v>
      </c>
      <c r="F3596" s="0" t="n">
        <v>0.27</v>
      </c>
      <c r="G3596" s="0" t="n">
        <v>0.21</v>
      </c>
      <c r="H3596" s="0" t="n">
        <v>0</v>
      </c>
      <c r="I3596" s="0" t="n">
        <v>0.07</v>
      </c>
      <c r="J3596" s="0" t="n">
        <v>0.56</v>
      </c>
      <c r="K3596" s="0" t="n">
        <v>56</v>
      </c>
      <c r="L3596" s="0" t="n">
        <v>6.5</v>
      </c>
      <c r="M3596" s="0" t="s">
        <v>36</v>
      </c>
      <c r="N3596" s="0" t="s">
        <v>74</v>
      </c>
      <c r="O3596" s="0" t="s">
        <v>53</v>
      </c>
      <c r="P3596" s="0" t="n">
        <f aca="false">IF(AND(OR(Dashboard!$B$5="All",D3596=Dashboard!$B$5),OR(Dashboard!$D$5="All",N3596=Dashboard!$D$5),OR(AND(C3596&lt;&gt;"",C3596&gt;=Dashboard!$F$5,C3596&lt;=Dashboard!$H$5),AND(C3596="",Dashboard!$F$5&lt;=1980,Dashboard!$H$5&gt;=2016))),1,0)</f>
        <v>1</v>
      </c>
      <c r="Q3596" s="0" t="n">
        <f aca="false">J3596*P3596+ROW()*0.00000001</f>
        <v>0.56003596</v>
      </c>
    </row>
    <row r="3597" customFormat="false" ht="15" hidden="false" customHeight="false" outlineLevel="0" collapsed="false">
      <c r="A3597" s="0" t="s">
        <v>2850</v>
      </c>
      <c r="B3597" s="0" t="s">
        <v>85</v>
      </c>
      <c r="C3597" s="0" t="n">
        <v>2002</v>
      </c>
      <c r="D3597" s="0" t="s">
        <v>52</v>
      </c>
      <c r="E3597" s="0" t="s">
        <v>248</v>
      </c>
      <c r="F3597" s="0" t="n">
        <v>0.4</v>
      </c>
      <c r="G3597" s="0" t="n">
        <v>0.15</v>
      </c>
      <c r="H3597" s="0" t="n">
        <v>0</v>
      </c>
      <c r="I3597" s="0" t="n">
        <v>0.01</v>
      </c>
      <c r="J3597" s="0" t="n">
        <v>0.56</v>
      </c>
      <c r="K3597" s="0" t="n">
        <v>47</v>
      </c>
      <c r="L3597" s="0" t="n">
        <v>7</v>
      </c>
      <c r="M3597" s="0" t="s">
        <v>36</v>
      </c>
      <c r="N3597" s="0" t="s">
        <v>35</v>
      </c>
      <c r="O3597" s="0" t="s">
        <v>177</v>
      </c>
      <c r="P3597" s="0" t="n">
        <f aca="false">IF(AND(OR(Dashboard!$B$5="All",D3597=Dashboard!$B$5),OR(Dashboard!$D$5="All",N3597=Dashboard!$D$5),OR(AND(C3597&lt;&gt;"",C3597&gt;=Dashboard!$F$5,C3597&lt;=Dashboard!$H$5),AND(C3597="",Dashboard!$F$5&lt;=1980,Dashboard!$H$5&gt;=2016))),1,0)</f>
        <v>1</v>
      </c>
      <c r="Q3597" s="0" t="n">
        <f aca="false">J3597*P3597+ROW()*0.00000001</f>
        <v>0.56003597</v>
      </c>
    </row>
    <row r="3598" customFormat="false" ht="15" hidden="false" customHeight="false" outlineLevel="0" collapsed="false">
      <c r="A3598" s="0" t="s">
        <v>2581</v>
      </c>
      <c r="B3598" s="0" t="s">
        <v>64</v>
      </c>
      <c r="C3598" s="0" t="n">
        <v>2009</v>
      </c>
      <c r="D3598" s="0" t="s">
        <v>56</v>
      </c>
      <c r="E3598" s="0" t="s">
        <v>91</v>
      </c>
      <c r="F3598" s="0" t="n">
        <v>0.28</v>
      </c>
      <c r="G3598" s="0" t="n">
        <v>0.22</v>
      </c>
      <c r="H3598" s="0" t="n">
        <v>0</v>
      </c>
      <c r="I3598" s="0" t="n">
        <v>0.06</v>
      </c>
      <c r="J3598" s="0" t="n">
        <v>0.56</v>
      </c>
      <c r="K3598" s="0" t="n">
        <v>72</v>
      </c>
      <c r="L3598" s="0" t="n">
        <v>7.5</v>
      </c>
      <c r="M3598" s="0" t="s">
        <v>73</v>
      </c>
      <c r="N3598" s="0" t="s">
        <v>66</v>
      </c>
      <c r="O3598" s="0" t="s">
        <v>37</v>
      </c>
      <c r="P3598" s="0" t="n">
        <f aca="false">IF(AND(OR(Dashboard!$B$5="All",D3598=Dashboard!$B$5),OR(Dashboard!$D$5="All",N3598=Dashboard!$D$5),OR(AND(C3598&lt;&gt;"",C3598&gt;=Dashboard!$F$5,C3598&lt;=Dashboard!$H$5),AND(C3598="",Dashboard!$F$5&lt;=1980,Dashboard!$H$5&gt;=2016))),1,0)</f>
        <v>1</v>
      </c>
      <c r="Q3598" s="0" t="n">
        <f aca="false">J3598*P3598+ROW()*0.00000001</f>
        <v>0.56003598</v>
      </c>
    </row>
    <row r="3599" customFormat="false" ht="15" hidden="false" customHeight="false" outlineLevel="0" collapsed="false">
      <c r="A3599" s="0" t="s">
        <v>2851</v>
      </c>
      <c r="B3599" s="0" t="s">
        <v>85</v>
      </c>
      <c r="C3599" s="0" t="n">
        <v>2003</v>
      </c>
      <c r="D3599" s="0" t="s">
        <v>246</v>
      </c>
      <c r="E3599" s="0" t="s">
        <v>220</v>
      </c>
      <c r="F3599" s="0" t="n">
        <v>0.4</v>
      </c>
      <c r="G3599" s="0" t="n">
        <v>0.15</v>
      </c>
      <c r="H3599" s="0" t="n">
        <v>0</v>
      </c>
      <c r="I3599" s="0" t="n">
        <v>0.01</v>
      </c>
      <c r="J3599" s="0" t="n">
        <v>0.56</v>
      </c>
      <c r="N3599" s="0" t="s">
        <v>35</v>
      </c>
      <c r="P3599" s="0" t="n">
        <f aca="false">IF(AND(OR(Dashboard!$B$5="All",D3599=Dashboard!$B$5),OR(Dashboard!$D$5="All",N3599=Dashboard!$D$5),OR(AND(C3599&lt;&gt;"",C3599&gt;=Dashboard!$F$5,C3599&lt;=Dashboard!$H$5),AND(C3599="",Dashboard!$F$5&lt;=1980,Dashboard!$H$5&gt;=2016))),1,0)</f>
        <v>1</v>
      </c>
      <c r="Q3599" s="0" t="n">
        <f aca="false">J3599*P3599+ROW()*0.00000001</f>
        <v>0.56003599</v>
      </c>
    </row>
    <row r="3600" customFormat="false" ht="15" hidden="false" customHeight="false" outlineLevel="0" collapsed="false">
      <c r="A3600" s="0" t="s">
        <v>2852</v>
      </c>
      <c r="B3600" s="0" t="s">
        <v>144</v>
      </c>
      <c r="C3600" s="0" t="n">
        <v>2002</v>
      </c>
      <c r="D3600" s="0" t="s">
        <v>16</v>
      </c>
      <c r="E3600" s="0" t="s">
        <v>65</v>
      </c>
      <c r="F3600" s="0" t="n">
        <v>0.39</v>
      </c>
      <c r="G3600" s="0" t="n">
        <v>0.15</v>
      </c>
      <c r="H3600" s="0" t="n">
        <v>0</v>
      </c>
      <c r="I3600" s="0" t="n">
        <v>0.02</v>
      </c>
      <c r="J3600" s="0" t="n">
        <v>0.56</v>
      </c>
      <c r="K3600" s="0" t="n">
        <v>71</v>
      </c>
      <c r="L3600" s="0" t="n">
        <v>8</v>
      </c>
      <c r="M3600" s="0" t="s">
        <v>36</v>
      </c>
      <c r="N3600" s="0" t="s">
        <v>66</v>
      </c>
      <c r="O3600" s="0" t="s">
        <v>37</v>
      </c>
      <c r="P3600" s="0" t="n">
        <f aca="false">IF(AND(OR(Dashboard!$B$5="All",D3600=Dashboard!$B$5),OR(Dashboard!$D$5="All",N3600=Dashboard!$D$5),OR(AND(C3600&lt;&gt;"",C3600&gt;=Dashboard!$F$5,C3600&lt;=Dashboard!$H$5),AND(C3600="",Dashboard!$F$5&lt;=1980,Dashboard!$H$5&gt;=2016))),1,0)</f>
        <v>1</v>
      </c>
      <c r="Q3600" s="0" t="n">
        <f aca="false">J3600*P3600+ROW()*0.00000001</f>
        <v>0.560036</v>
      </c>
    </row>
    <row r="3601" customFormat="false" ht="15" hidden="false" customHeight="false" outlineLevel="0" collapsed="false">
      <c r="A3601" s="0" t="s">
        <v>2853</v>
      </c>
      <c r="B3601" s="0" t="s">
        <v>76</v>
      </c>
      <c r="C3601" s="0" t="n">
        <v>2003</v>
      </c>
      <c r="D3601" s="0" t="s">
        <v>34</v>
      </c>
      <c r="E3601" s="0" t="s">
        <v>154</v>
      </c>
      <c r="F3601" s="0" t="n">
        <v>0.27</v>
      </c>
      <c r="G3601" s="0" t="n">
        <v>0.21</v>
      </c>
      <c r="H3601" s="0" t="n">
        <v>0</v>
      </c>
      <c r="I3601" s="0" t="n">
        <v>0.07</v>
      </c>
      <c r="J3601" s="0" t="n">
        <v>0.56</v>
      </c>
      <c r="K3601" s="0" t="n">
        <v>91</v>
      </c>
      <c r="L3601" s="0" t="n">
        <v>8.5</v>
      </c>
      <c r="M3601" s="0" t="s">
        <v>36</v>
      </c>
      <c r="N3601" s="0" t="s">
        <v>74</v>
      </c>
      <c r="O3601" s="0" t="s">
        <v>60</v>
      </c>
      <c r="P3601" s="0" t="n">
        <f aca="false">IF(AND(OR(Dashboard!$B$5="All",D3601=Dashboard!$B$5),OR(Dashboard!$D$5="All",N3601=Dashboard!$D$5),OR(AND(C3601&lt;&gt;"",C3601&gt;=Dashboard!$F$5,C3601&lt;=Dashboard!$H$5),AND(C3601="",Dashboard!$F$5&lt;=1980,Dashboard!$H$5&gt;=2016))),1,0)</f>
        <v>1</v>
      </c>
      <c r="Q3601" s="0" t="n">
        <f aca="false">J3601*P3601+ROW()*0.00000001</f>
        <v>0.56003601</v>
      </c>
    </row>
    <row r="3602" customFormat="false" ht="15" hidden="false" customHeight="false" outlineLevel="0" collapsed="false">
      <c r="A3602" s="0" t="s">
        <v>2854</v>
      </c>
      <c r="B3602" s="0" t="s">
        <v>78</v>
      </c>
      <c r="C3602" s="0" t="n">
        <v>1994</v>
      </c>
      <c r="D3602" s="0" t="s">
        <v>102</v>
      </c>
      <c r="E3602" s="0" t="s">
        <v>2855</v>
      </c>
      <c r="F3602" s="0" t="n">
        <v>0</v>
      </c>
      <c r="G3602" s="0" t="n">
        <v>0</v>
      </c>
      <c r="H3602" s="0" t="n">
        <v>0.56</v>
      </c>
      <c r="I3602" s="0" t="n">
        <v>0</v>
      </c>
      <c r="J3602" s="0" t="n">
        <v>0.56</v>
      </c>
      <c r="N3602" s="0" t="s">
        <v>35</v>
      </c>
      <c r="P3602" s="0" t="n">
        <f aca="false">IF(AND(OR(Dashboard!$B$5="All",D3602=Dashboard!$B$5),OR(Dashboard!$D$5="All",N3602=Dashboard!$D$5),OR(AND(C3602&lt;&gt;"",C3602&gt;=Dashboard!$F$5,C3602&lt;=Dashboard!$H$5),AND(C3602="",Dashboard!$F$5&lt;=1980,Dashboard!$H$5&gt;=2016))),1,0)</f>
        <v>1</v>
      </c>
      <c r="Q3602" s="0" t="n">
        <f aca="false">J3602*P3602+ROW()*0.00000001</f>
        <v>0.56003602</v>
      </c>
    </row>
    <row r="3603" customFormat="false" ht="15" hidden="false" customHeight="false" outlineLevel="0" collapsed="false">
      <c r="A3603" s="0" t="s">
        <v>1195</v>
      </c>
      <c r="B3603" s="0" t="s">
        <v>144</v>
      </c>
      <c r="C3603" s="0" t="n">
        <v>2005</v>
      </c>
      <c r="D3603" s="0" t="s">
        <v>34</v>
      </c>
      <c r="E3603" s="0" t="s">
        <v>72</v>
      </c>
      <c r="F3603" s="0" t="n">
        <v>0.52</v>
      </c>
      <c r="G3603" s="0" t="n">
        <v>0.02</v>
      </c>
      <c r="H3603" s="0" t="n">
        <v>0</v>
      </c>
      <c r="I3603" s="0" t="n">
        <v>0.02</v>
      </c>
      <c r="J3603" s="0" t="n">
        <v>0.56</v>
      </c>
      <c r="K3603" s="0" t="n">
        <v>81</v>
      </c>
      <c r="L3603" s="0" t="n">
        <v>8.2</v>
      </c>
      <c r="M3603" s="0" t="s">
        <v>36</v>
      </c>
      <c r="N3603" s="0" t="s">
        <v>66</v>
      </c>
      <c r="O3603" s="0" t="s">
        <v>42</v>
      </c>
      <c r="P3603" s="0" t="n">
        <f aca="false">IF(AND(OR(Dashboard!$B$5="All",D3603=Dashboard!$B$5),OR(Dashboard!$D$5="All",N3603=Dashboard!$D$5),OR(AND(C3603&lt;&gt;"",C3603&gt;=Dashboard!$F$5,C3603&lt;=Dashboard!$H$5),AND(C3603="",Dashboard!$F$5&lt;=1980,Dashboard!$H$5&gt;=2016))),1,0)</f>
        <v>1</v>
      </c>
      <c r="Q3603" s="0" t="n">
        <f aca="false">J3603*P3603+ROW()*0.00000001</f>
        <v>0.56003603</v>
      </c>
    </row>
    <row r="3604" customFormat="false" ht="15" hidden="false" customHeight="false" outlineLevel="0" collapsed="false">
      <c r="A3604" s="0" t="s">
        <v>2222</v>
      </c>
      <c r="B3604" s="0" t="s">
        <v>33</v>
      </c>
      <c r="C3604" s="0" t="n">
        <v>2010</v>
      </c>
      <c r="D3604" s="0" t="s">
        <v>48</v>
      </c>
      <c r="E3604" s="0" t="s">
        <v>35</v>
      </c>
      <c r="F3604" s="0" t="n">
        <v>0.33</v>
      </c>
      <c r="G3604" s="0" t="n">
        <v>0.16</v>
      </c>
      <c r="H3604" s="0" t="n">
        <v>0.02</v>
      </c>
      <c r="I3604" s="0" t="n">
        <v>0.05</v>
      </c>
      <c r="J3604" s="0" t="n">
        <v>0.56</v>
      </c>
      <c r="K3604" s="0" t="n">
        <v>72</v>
      </c>
      <c r="L3604" s="0" t="n">
        <v>5.8</v>
      </c>
      <c r="M3604" s="0" t="s">
        <v>36</v>
      </c>
      <c r="N3604" s="0" t="s">
        <v>35</v>
      </c>
      <c r="O3604" s="0" t="s">
        <v>37</v>
      </c>
      <c r="P3604" s="0" t="n">
        <f aca="false">IF(AND(OR(Dashboard!$B$5="All",D3604=Dashboard!$B$5),OR(Dashboard!$D$5="All",N3604=Dashboard!$D$5),OR(AND(C3604&lt;&gt;"",C3604&gt;=Dashboard!$F$5,C3604&lt;=Dashboard!$H$5),AND(C3604="",Dashboard!$F$5&lt;=1980,Dashboard!$H$5&gt;=2016))),1,0)</f>
        <v>1</v>
      </c>
      <c r="Q3604" s="0" t="n">
        <f aca="false">J3604*P3604+ROW()*0.00000001</f>
        <v>0.56003604</v>
      </c>
    </row>
    <row r="3605" customFormat="false" ht="15" hidden="false" customHeight="false" outlineLevel="0" collapsed="false">
      <c r="A3605" s="0" t="s">
        <v>2856</v>
      </c>
      <c r="B3605" s="0" t="s">
        <v>50</v>
      </c>
      <c r="C3605" s="0" t="n">
        <v>2008</v>
      </c>
      <c r="D3605" s="0" t="s">
        <v>52</v>
      </c>
      <c r="E3605" s="0" t="s">
        <v>35</v>
      </c>
      <c r="F3605" s="0" t="n">
        <v>0</v>
      </c>
      <c r="G3605" s="0" t="n">
        <v>0</v>
      </c>
      <c r="H3605" s="0" t="n">
        <v>0.56</v>
      </c>
      <c r="I3605" s="0" t="n">
        <v>0</v>
      </c>
      <c r="J3605" s="0" t="n">
        <v>0.56</v>
      </c>
      <c r="N3605" s="0" t="s">
        <v>35</v>
      </c>
      <c r="P3605" s="0" t="n">
        <f aca="false">IF(AND(OR(Dashboard!$B$5="All",D3605=Dashboard!$B$5),OR(Dashboard!$D$5="All",N3605=Dashboard!$D$5),OR(AND(C3605&lt;&gt;"",C3605&gt;=Dashboard!$F$5,C3605&lt;=Dashboard!$H$5),AND(C3605="",Dashboard!$F$5&lt;=1980,Dashboard!$H$5&gt;=2016))),1,0)</f>
        <v>1</v>
      </c>
      <c r="Q3605" s="0" t="n">
        <f aca="false">J3605*P3605+ROW()*0.00000001</f>
        <v>0.56003605</v>
      </c>
    </row>
    <row r="3606" customFormat="false" ht="15" hidden="false" customHeight="false" outlineLevel="0" collapsed="false">
      <c r="A3606" s="0" t="s">
        <v>2857</v>
      </c>
      <c r="B3606" s="0" t="s">
        <v>851</v>
      </c>
      <c r="C3606" s="0" t="n">
        <v>2012</v>
      </c>
      <c r="D3606" s="0" t="s">
        <v>71</v>
      </c>
      <c r="E3606" s="0" t="s">
        <v>89</v>
      </c>
      <c r="F3606" s="0" t="n">
        <v>0.21</v>
      </c>
      <c r="G3606" s="0" t="n">
        <v>0.17</v>
      </c>
      <c r="H3606" s="0" t="n">
        <v>0.09</v>
      </c>
      <c r="I3606" s="0" t="n">
        <v>0.08</v>
      </c>
      <c r="J3606" s="0" t="n">
        <v>0.56</v>
      </c>
      <c r="K3606" s="0" t="n">
        <v>83</v>
      </c>
      <c r="L3606" s="0" t="n">
        <v>8.5</v>
      </c>
      <c r="M3606" s="0" t="s">
        <v>103</v>
      </c>
      <c r="N3606" s="0" t="s">
        <v>74</v>
      </c>
      <c r="O3606" s="0" t="s">
        <v>42</v>
      </c>
      <c r="P3606" s="0" t="n">
        <f aca="false">IF(AND(OR(Dashboard!$B$5="All",D3606=Dashboard!$B$5),OR(Dashboard!$D$5="All",N3606=Dashboard!$D$5),OR(AND(C3606&lt;&gt;"",C3606&gt;=Dashboard!$F$5,C3606&lt;=Dashboard!$H$5),AND(C3606="",Dashboard!$F$5&lt;=1980,Dashboard!$H$5&gt;=2016))),1,0)</f>
        <v>1</v>
      </c>
      <c r="Q3606" s="0" t="n">
        <f aca="false">J3606*P3606+ROW()*0.00000001</f>
        <v>0.56003606</v>
      </c>
    </row>
    <row r="3607" customFormat="false" ht="15" hidden="false" customHeight="false" outlineLevel="0" collapsed="false">
      <c r="A3607" s="0" t="s">
        <v>2858</v>
      </c>
      <c r="B3607" s="0" t="s">
        <v>172</v>
      </c>
      <c r="C3607" s="0" t="n">
        <v>2016</v>
      </c>
      <c r="D3607" s="0" t="s">
        <v>71</v>
      </c>
      <c r="E3607" s="0" t="s">
        <v>65</v>
      </c>
      <c r="F3607" s="0" t="n">
        <v>0.3</v>
      </c>
      <c r="G3607" s="0" t="n">
        <v>0.2</v>
      </c>
      <c r="H3607" s="0" t="n">
        <v>0.01</v>
      </c>
      <c r="I3607" s="0" t="n">
        <v>0.05</v>
      </c>
      <c r="J3607" s="0" t="n">
        <v>0.56</v>
      </c>
      <c r="K3607" s="0" t="n">
        <v>77</v>
      </c>
      <c r="L3607" s="0" t="n">
        <v>6.8</v>
      </c>
      <c r="M3607" s="0" t="s">
        <v>73</v>
      </c>
      <c r="N3607" s="0" t="s">
        <v>66</v>
      </c>
      <c r="O3607" s="0" t="s">
        <v>37</v>
      </c>
      <c r="P3607" s="0" t="n">
        <f aca="false">IF(AND(OR(Dashboard!$B$5="All",D3607=Dashboard!$B$5),OR(Dashboard!$D$5="All",N3607=Dashboard!$D$5),OR(AND(C3607&lt;&gt;"",C3607&gt;=Dashboard!$F$5,C3607&lt;=Dashboard!$H$5),AND(C3607="",Dashboard!$F$5&lt;=1980,Dashboard!$H$5&gt;=2016))),1,0)</f>
        <v>1</v>
      </c>
      <c r="Q3607" s="0" t="n">
        <f aca="false">J3607*P3607+ROW()*0.00000001</f>
        <v>0.56003607</v>
      </c>
    </row>
    <row r="3608" customFormat="false" ht="15" hidden="false" customHeight="false" outlineLevel="0" collapsed="false">
      <c r="A3608" s="0" t="s">
        <v>2859</v>
      </c>
      <c r="B3608" s="0" t="s">
        <v>164</v>
      </c>
      <c r="C3608" s="0" t="n">
        <v>2005</v>
      </c>
      <c r="D3608" s="0" t="s">
        <v>48</v>
      </c>
      <c r="E3608" s="0" t="s">
        <v>2860</v>
      </c>
      <c r="F3608" s="0" t="n">
        <v>0.17</v>
      </c>
      <c r="G3608" s="0" t="n">
        <v>0.24</v>
      </c>
      <c r="H3608" s="0" t="n">
        <v>0</v>
      </c>
      <c r="I3608" s="0" t="n">
        <v>0.14</v>
      </c>
      <c r="J3608" s="0" t="n">
        <v>0.56</v>
      </c>
      <c r="K3608" s="0" t="n">
        <v>75</v>
      </c>
      <c r="L3608" s="0" t="n">
        <v>6.6</v>
      </c>
      <c r="M3608" s="0" t="s">
        <v>36</v>
      </c>
      <c r="N3608" s="0" t="s">
        <v>74</v>
      </c>
      <c r="O3608" s="0" t="s">
        <v>37</v>
      </c>
      <c r="P3608" s="0" t="n">
        <f aca="false">IF(AND(OR(Dashboard!$B$5="All",D3608=Dashboard!$B$5),OR(Dashboard!$D$5="All",N3608=Dashboard!$D$5),OR(AND(C3608&lt;&gt;"",C3608&gt;=Dashboard!$F$5,C3608&lt;=Dashboard!$H$5),AND(C3608="",Dashboard!$F$5&lt;=1980,Dashboard!$H$5&gt;=2016))),1,0)</f>
        <v>1</v>
      </c>
      <c r="Q3608" s="0" t="n">
        <f aca="false">J3608*P3608+ROW()*0.00000001</f>
        <v>0.56003608</v>
      </c>
    </row>
    <row r="3609" customFormat="false" ht="15" hidden="false" customHeight="false" outlineLevel="0" collapsed="false">
      <c r="A3609" s="0" t="s">
        <v>2861</v>
      </c>
      <c r="B3609" s="0" t="s">
        <v>64</v>
      </c>
      <c r="C3609" s="0" t="n">
        <v>2007</v>
      </c>
      <c r="D3609" s="0" t="s">
        <v>71</v>
      </c>
      <c r="E3609" s="0" t="s">
        <v>124</v>
      </c>
      <c r="F3609" s="0" t="n">
        <v>0.48</v>
      </c>
      <c r="G3609" s="0" t="n">
        <v>0.03</v>
      </c>
      <c r="H3609" s="0" t="n">
        <v>0</v>
      </c>
      <c r="I3609" s="0" t="n">
        <v>0.05</v>
      </c>
      <c r="J3609" s="0" t="n">
        <v>0.56</v>
      </c>
      <c r="K3609" s="0" t="n">
        <v>58</v>
      </c>
      <c r="L3609" s="0" t="n">
        <v>6.3</v>
      </c>
      <c r="M3609" s="0" t="s">
        <v>125</v>
      </c>
      <c r="N3609" s="0" t="s">
        <v>66</v>
      </c>
      <c r="O3609" s="0" t="s">
        <v>53</v>
      </c>
      <c r="P3609" s="0" t="n">
        <f aca="false">IF(AND(OR(Dashboard!$B$5="All",D3609=Dashboard!$B$5),OR(Dashboard!$D$5="All",N3609=Dashboard!$D$5),OR(AND(C3609&lt;&gt;"",C3609&gt;=Dashboard!$F$5,C3609&lt;=Dashboard!$H$5),AND(C3609="",Dashboard!$F$5&lt;=1980,Dashboard!$H$5&gt;=2016))),1,0)</f>
        <v>1</v>
      </c>
      <c r="Q3609" s="0" t="n">
        <f aca="false">J3609*P3609+ROW()*0.00000001</f>
        <v>0.56003609</v>
      </c>
    </row>
    <row r="3610" customFormat="false" ht="15" hidden="false" customHeight="false" outlineLevel="0" collapsed="false">
      <c r="A3610" s="0" t="s">
        <v>526</v>
      </c>
      <c r="B3610" s="0" t="s">
        <v>70</v>
      </c>
      <c r="C3610" s="0" t="n">
        <v>2014</v>
      </c>
      <c r="D3610" s="0" t="s">
        <v>71</v>
      </c>
      <c r="E3610" s="0" t="s">
        <v>243</v>
      </c>
      <c r="F3610" s="0" t="n">
        <v>0.2</v>
      </c>
      <c r="G3610" s="0" t="n">
        <v>0.26</v>
      </c>
      <c r="H3610" s="0" t="n">
        <v>0.01</v>
      </c>
      <c r="I3610" s="0" t="n">
        <v>0.09</v>
      </c>
      <c r="J3610" s="0" t="n">
        <v>0.56</v>
      </c>
      <c r="L3610" s="0" t="n">
        <v>3.4</v>
      </c>
      <c r="M3610" s="0" t="s">
        <v>73</v>
      </c>
      <c r="N3610" s="0" t="s">
        <v>74</v>
      </c>
      <c r="P3610" s="0" t="n">
        <f aca="false">IF(AND(OR(Dashboard!$B$5="All",D3610=Dashboard!$B$5),OR(Dashboard!$D$5="All",N3610=Dashboard!$D$5),OR(AND(C3610&lt;&gt;"",C3610&gt;=Dashboard!$F$5,C3610&lt;=Dashboard!$H$5),AND(C3610="",Dashboard!$F$5&lt;=1980,Dashboard!$H$5&gt;=2016))),1,0)</f>
        <v>1</v>
      </c>
      <c r="Q3610" s="0" t="n">
        <f aca="false">J3610*P3610+ROW()*0.00000001</f>
        <v>0.5600361</v>
      </c>
    </row>
    <row r="3611" customFormat="false" ht="15" hidden="false" customHeight="false" outlineLevel="0" collapsed="false">
      <c r="A3611" s="0" t="s">
        <v>2862</v>
      </c>
      <c r="B3611" s="0" t="s">
        <v>76</v>
      </c>
      <c r="C3611" s="0" t="n">
        <v>2001</v>
      </c>
      <c r="D3611" s="0" t="s">
        <v>56</v>
      </c>
      <c r="E3611" s="0" t="s">
        <v>547</v>
      </c>
      <c r="F3611" s="0" t="n">
        <v>0.27</v>
      </c>
      <c r="G3611" s="0" t="n">
        <v>0.21</v>
      </c>
      <c r="H3611" s="0" t="n">
        <v>0</v>
      </c>
      <c r="I3611" s="0" t="n">
        <v>0.07</v>
      </c>
      <c r="J3611" s="0" t="n">
        <v>0.56</v>
      </c>
      <c r="K3611" s="0" t="n">
        <v>59</v>
      </c>
      <c r="L3611" s="0" t="n">
        <v>6.8</v>
      </c>
      <c r="M3611" s="0" t="s">
        <v>73</v>
      </c>
      <c r="N3611" s="0" t="s">
        <v>74</v>
      </c>
      <c r="O3611" s="0" t="s">
        <v>53</v>
      </c>
      <c r="P3611" s="0" t="n">
        <f aca="false">IF(AND(OR(Dashboard!$B$5="All",D3611=Dashboard!$B$5),OR(Dashboard!$D$5="All",N3611=Dashboard!$D$5),OR(AND(C3611&lt;&gt;"",C3611&gt;=Dashboard!$F$5,C3611&lt;=Dashboard!$H$5),AND(C3611="",Dashboard!$F$5&lt;=1980,Dashboard!$H$5&gt;=2016))),1,0)</f>
        <v>1</v>
      </c>
      <c r="Q3611" s="0" t="n">
        <f aca="false">J3611*P3611+ROW()*0.00000001</f>
        <v>0.56003611</v>
      </c>
    </row>
    <row r="3612" customFormat="false" ht="15" hidden="false" customHeight="false" outlineLevel="0" collapsed="false">
      <c r="A3612" s="0" t="s">
        <v>218</v>
      </c>
      <c r="B3612" s="0" t="s">
        <v>33</v>
      </c>
      <c r="C3612" s="0" t="n">
        <v>2014</v>
      </c>
      <c r="D3612" s="0" t="s">
        <v>34</v>
      </c>
      <c r="E3612" s="0" t="s">
        <v>142</v>
      </c>
      <c r="F3612" s="0" t="n">
        <v>0.15</v>
      </c>
      <c r="G3612" s="0" t="n">
        <v>0.37</v>
      </c>
      <c r="H3612" s="0" t="n">
        <v>0</v>
      </c>
      <c r="I3612" s="0" t="n">
        <v>0.04</v>
      </c>
      <c r="J3612" s="0" t="n">
        <v>0.56</v>
      </c>
      <c r="L3612" s="0" t="n">
        <v>4.3</v>
      </c>
      <c r="M3612" s="0" t="s">
        <v>36</v>
      </c>
      <c r="N3612" s="0" t="s">
        <v>35</v>
      </c>
      <c r="P3612" s="0" t="n">
        <f aca="false">IF(AND(OR(Dashboard!$B$5="All",D3612=Dashboard!$B$5),OR(Dashboard!$D$5="All",N3612=Dashboard!$D$5),OR(AND(C3612&lt;&gt;"",C3612&gt;=Dashboard!$F$5,C3612&lt;=Dashboard!$H$5),AND(C3612="",Dashboard!$F$5&lt;=1980,Dashboard!$H$5&gt;=2016))),1,0)</f>
        <v>1</v>
      </c>
      <c r="Q3612" s="0" t="n">
        <f aca="false">J3612*P3612+ROW()*0.00000001</f>
        <v>0.56003612</v>
      </c>
    </row>
    <row r="3613" customFormat="false" ht="15" hidden="false" customHeight="false" outlineLevel="0" collapsed="false">
      <c r="A3613" s="0" t="s">
        <v>2863</v>
      </c>
      <c r="B3613" s="0" t="s">
        <v>164</v>
      </c>
      <c r="C3613" s="0" t="n">
        <v>2011</v>
      </c>
      <c r="D3613" s="0" t="s">
        <v>46</v>
      </c>
      <c r="E3613" s="0" t="s">
        <v>157</v>
      </c>
      <c r="F3613" s="0" t="n">
        <v>0.13</v>
      </c>
      <c r="G3613" s="0" t="n">
        <v>0.09</v>
      </c>
      <c r="H3613" s="0" t="n">
        <v>0.27</v>
      </c>
      <c r="I3613" s="0" t="n">
        <v>0.06</v>
      </c>
      <c r="J3613" s="0" t="n">
        <v>0.56</v>
      </c>
      <c r="K3613" s="0" t="n">
        <v>77</v>
      </c>
      <c r="L3613" s="0" t="n">
        <v>7.5</v>
      </c>
      <c r="M3613" s="0" t="s">
        <v>125</v>
      </c>
      <c r="N3613" s="0" t="s">
        <v>74</v>
      </c>
      <c r="O3613" s="0" t="s">
        <v>37</v>
      </c>
      <c r="P3613" s="0" t="n">
        <f aca="false">IF(AND(OR(Dashboard!$B$5="All",D3613=Dashboard!$B$5),OR(Dashboard!$D$5="All",N3613=Dashboard!$D$5),OR(AND(C3613&lt;&gt;"",C3613&gt;=Dashboard!$F$5,C3613&lt;=Dashboard!$H$5),AND(C3613="",Dashboard!$F$5&lt;=1980,Dashboard!$H$5&gt;=2016))),1,0)</f>
        <v>1</v>
      </c>
      <c r="Q3613" s="0" t="n">
        <f aca="false">J3613*P3613+ROW()*0.00000001</f>
        <v>0.56003613</v>
      </c>
    </row>
    <row r="3614" customFormat="false" ht="15" hidden="false" customHeight="false" outlineLevel="0" collapsed="false">
      <c r="A3614" s="0" t="s">
        <v>2864</v>
      </c>
      <c r="B3614" s="0" t="s">
        <v>64</v>
      </c>
      <c r="C3614" s="0" t="n">
        <v>2008</v>
      </c>
      <c r="D3614" s="0" t="s">
        <v>56</v>
      </c>
      <c r="E3614" s="0" t="s">
        <v>418</v>
      </c>
      <c r="F3614" s="0" t="n">
        <v>0.34</v>
      </c>
      <c r="G3614" s="0" t="n">
        <v>0.15</v>
      </c>
      <c r="H3614" s="0" t="n">
        <v>0.01</v>
      </c>
      <c r="I3614" s="0" t="n">
        <v>0.05</v>
      </c>
      <c r="J3614" s="0" t="n">
        <v>0.56</v>
      </c>
      <c r="K3614" s="0" t="n">
        <v>75</v>
      </c>
      <c r="L3614" s="0" t="n">
        <v>7.8</v>
      </c>
      <c r="M3614" s="0" t="s">
        <v>103</v>
      </c>
      <c r="N3614" s="0" t="s">
        <v>66</v>
      </c>
      <c r="O3614" s="0" t="s">
        <v>37</v>
      </c>
      <c r="P3614" s="0" t="n">
        <f aca="false">IF(AND(OR(Dashboard!$B$5="All",D3614=Dashboard!$B$5),OR(Dashboard!$D$5="All",N3614=Dashboard!$D$5),OR(AND(C3614&lt;&gt;"",C3614&gt;=Dashboard!$F$5,C3614&lt;=Dashboard!$H$5),AND(C3614="",Dashboard!$F$5&lt;=1980,Dashboard!$H$5&gt;=2016))),1,0)</f>
        <v>1</v>
      </c>
      <c r="Q3614" s="0" t="n">
        <f aca="false">J3614*P3614+ROW()*0.00000001</f>
        <v>0.56003614</v>
      </c>
    </row>
    <row r="3615" customFormat="false" ht="15" hidden="false" customHeight="false" outlineLevel="0" collapsed="false">
      <c r="A3615" s="0" t="s">
        <v>2865</v>
      </c>
      <c r="B3615" s="0" t="s">
        <v>76</v>
      </c>
      <c r="C3615" s="0" t="n">
        <v>2001</v>
      </c>
      <c r="D3615" s="0" t="s">
        <v>41</v>
      </c>
      <c r="E3615" s="0" t="s">
        <v>418</v>
      </c>
      <c r="F3615" s="0" t="n">
        <v>0.27</v>
      </c>
      <c r="G3615" s="0" t="n">
        <v>0.21</v>
      </c>
      <c r="H3615" s="0" t="n">
        <v>0</v>
      </c>
      <c r="I3615" s="0" t="n">
        <v>0.07</v>
      </c>
      <c r="J3615" s="0" t="n">
        <v>0.56</v>
      </c>
      <c r="K3615" s="0" t="n">
        <v>76</v>
      </c>
      <c r="L3615" s="0" t="n">
        <v>8.3</v>
      </c>
      <c r="M3615" s="0" t="s">
        <v>36</v>
      </c>
      <c r="N3615" s="0" t="s">
        <v>74</v>
      </c>
      <c r="O3615" s="0" t="s">
        <v>37</v>
      </c>
      <c r="P3615" s="0" t="n">
        <f aca="false">IF(AND(OR(Dashboard!$B$5="All",D3615=Dashboard!$B$5),OR(Dashboard!$D$5="All",N3615=Dashboard!$D$5),OR(AND(C3615&lt;&gt;"",C3615&gt;=Dashboard!$F$5,C3615&lt;=Dashboard!$H$5),AND(C3615="",Dashboard!$F$5&lt;=1980,Dashboard!$H$5&gt;=2016))),1,0)</f>
        <v>1</v>
      </c>
      <c r="Q3615" s="0" t="n">
        <f aca="false">J3615*P3615+ROW()*0.00000001</f>
        <v>0.56003615</v>
      </c>
    </row>
    <row r="3616" customFormat="false" ht="15" hidden="false" customHeight="false" outlineLevel="0" collapsed="false">
      <c r="A3616" s="0" t="s">
        <v>997</v>
      </c>
      <c r="B3616" s="0" t="s">
        <v>144</v>
      </c>
      <c r="C3616" s="0" t="n">
        <v>2006</v>
      </c>
      <c r="D3616" s="0" t="s">
        <v>34</v>
      </c>
      <c r="E3616" s="0" t="s">
        <v>142</v>
      </c>
      <c r="F3616" s="0" t="n">
        <v>0.42</v>
      </c>
      <c r="G3616" s="0" t="n">
        <v>0.12</v>
      </c>
      <c r="H3616" s="0" t="n">
        <v>0</v>
      </c>
      <c r="I3616" s="0" t="n">
        <v>0.01</v>
      </c>
      <c r="J3616" s="0" t="n">
        <v>0.56</v>
      </c>
      <c r="K3616" s="0" t="n">
        <v>88</v>
      </c>
      <c r="L3616" s="0" t="n">
        <v>6.9</v>
      </c>
      <c r="M3616" s="0" t="s">
        <v>36</v>
      </c>
      <c r="N3616" s="0" t="s">
        <v>66</v>
      </c>
      <c r="O3616" s="0" t="s">
        <v>42</v>
      </c>
      <c r="P3616" s="0" t="n">
        <f aca="false">IF(AND(OR(Dashboard!$B$5="All",D3616=Dashboard!$B$5),OR(Dashboard!$D$5="All",N3616=Dashboard!$D$5),OR(AND(C3616&lt;&gt;"",C3616&gt;=Dashboard!$F$5,C3616&lt;=Dashboard!$H$5),AND(C3616="",Dashboard!$F$5&lt;=1980,Dashboard!$H$5&gt;=2016))),1,0)</f>
        <v>1</v>
      </c>
      <c r="Q3616" s="0" t="n">
        <f aca="false">J3616*P3616+ROW()*0.00000001</f>
        <v>0.56003616</v>
      </c>
    </row>
    <row r="3617" customFormat="false" ht="15" hidden="false" customHeight="false" outlineLevel="0" collapsed="false">
      <c r="A3617" s="0" t="s">
        <v>2866</v>
      </c>
      <c r="B3617" s="0" t="s">
        <v>117</v>
      </c>
      <c r="C3617" s="0" t="n">
        <v>1998</v>
      </c>
      <c r="D3617" s="0" t="s">
        <v>46</v>
      </c>
      <c r="E3617" s="0" t="s">
        <v>2867</v>
      </c>
      <c r="F3617" s="0" t="n">
        <v>0.27</v>
      </c>
      <c r="G3617" s="0" t="n">
        <v>0.18</v>
      </c>
      <c r="H3617" s="0" t="n">
        <v>0.06</v>
      </c>
      <c r="I3617" s="0" t="n">
        <v>0.04</v>
      </c>
      <c r="J3617" s="0" t="n">
        <v>0.55</v>
      </c>
      <c r="K3617" s="0" t="n">
        <v>78</v>
      </c>
      <c r="L3617" s="0" t="n">
        <v>9.1</v>
      </c>
      <c r="M3617" s="0" t="s">
        <v>103</v>
      </c>
      <c r="N3617" s="0" t="s">
        <v>74</v>
      </c>
      <c r="O3617" s="0" t="s">
        <v>37</v>
      </c>
      <c r="P3617" s="0" t="n">
        <f aca="false">IF(AND(OR(Dashboard!$B$5="All",D3617=Dashboard!$B$5),OR(Dashboard!$D$5="All",N3617=Dashboard!$D$5),OR(AND(C3617&lt;&gt;"",C3617&gt;=Dashboard!$F$5,C3617&lt;=Dashboard!$H$5),AND(C3617="",Dashboard!$F$5&lt;=1980,Dashboard!$H$5&gt;=2016))),1,0)</f>
        <v>1</v>
      </c>
      <c r="Q3617" s="0" t="n">
        <f aca="false">J3617*P3617+ROW()*0.00000001</f>
        <v>0.55003617</v>
      </c>
    </row>
    <row r="3618" customFormat="false" ht="15" hidden="false" customHeight="false" outlineLevel="0" collapsed="false">
      <c r="A3618" s="0" t="s">
        <v>2868</v>
      </c>
      <c r="B3618" s="0" t="s">
        <v>50</v>
      </c>
      <c r="C3618" s="0" t="n">
        <v>2010</v>
      </c>
      <c r="D3618" s="0" t="s">
        <v>58</v>
      </c>
      <c r="E3618" s="0" t="s">
        <v>1416</v>
      </c>
      <c r="F3618" s="0" t="n">
        <v>0.25</v>
      </c>
      <c r="G3618" s="0" t="n">
        <v>0.05</v>
      </c>
      <c r="H3618" s="0" t="n">
        <v>0.22</v>
      </c>
      <c r="I3618" s="0" t="n">
        <v>0.03</v>
      </c>
      <c r="J3618" s="0" t="n">
        <v>0.55</v>
      </c>
      <c r="K3618" s="0" t="n">
        <v>68</v>
      </c>
      <c r="L3618" s="0" t="n">
        <v>7.5</v>
      </c>
      <c r="M3618" s="0" t="s">
        <v>36</v>
      </c>
      <c r="N3618" s="0" t="s">
        <v>35</v>
      </c>
      <c r="O3618" s="0" t="s">
        <v>67</v>
      </c>
      <c r="P3618" s="0" t="n">
        <f aca="false">IF(AND(OR(Dashboard!$B$5="All",D3618=Dashboard!$B$5),OR(Dashboard!$D$5="All",N3618=Dashboard!$D$5),OR(AND(C3618&lt;&gt;"",C3618&gt;=Dashboard!$F$5,C3618&lt;=Dashboard!$H$5),AND(C3618="",Dashboard!$F$5&lt;=1980,Dashboard!$H$5&gt;=2016))),1,0)</f>
        <v>1</v>
      </c>
      <c r="Q3618" s="0" t="n">
        <f aca="false">J3618*P3618+ROW()*0.00000001</f>
        <v>0.55003618</v>
      </c>
    </row>
    <row r="3619" customFormat="false" ht="15" hidden="false" customHeight="false" outlineLevel="0" collapsed="false">
      <c r="A3619" s="0" t="s">
        <v>2869</v>
      </c>
      <c r="B3619" s="0" t="s">
        <v>33</v>
      </c>
      <c r="C3619" s="0" t="n">
        <v>2007</v>
      </c>
      <c r="D3619" s="0" t="s">
        <v>71</v>
      </c>
      <c r="E3619" s="0" t="s">
        <v>1259</v>
      </c>
      <c r="F3619" s="0" t="n">
        <v>0.29</v>
      </c>
      <c r="G3619" s="0" t="n">
        <v>0.17</v>
      </c>
      <c r="H3619" s="0" t="n">
        <v>0.04</v>
      </c>
      <c r="I3619" s="0" t="n">
        <v>0.05</v>
      </c>
      <c r="J3619" s="0" t="n">
        <v>0.55</v>
      </c>
      <c r="K3619" s="0" t="n">
        <v>83</v>
      </c>
      <c r="L3619" s="0" t="n">
        <v>8.4</v>
      </c>
      <c r="M3619" s="0" t="s">
        <v>73</v>
      </c>
      <c r="N3619" s="0" t="s">
        <v>35</v>
      </c>
      <c r="O3619" s="0" t="s">
        <v>42</v>
      </c>
      <c r="P3619" s="0" t="n">
        <f aca="false">IF(AND(OR(Dashboard!$B$5="All",D3619=Dashboard!$B$5),OR(Dashboard!$D$5="All",N3619=Dashboard!$D$5),OR(AND(C3619&lt;&gt;"",C3619&gt;=Dashboard!$F$5,C3619&lt;=Dashboard!$H$5),AND(C3619="",Dashboard!$F$5&lt;=1980,Dashboard!$H$5&gt;=2016))),1,0)</f>
        <v>1</v>
      </c>
      <c r="Q3619" s="0" t="n">
        <f aca="false">J3619*P3619+ROW()*0.00000001</f>
        <v>0.55003619</v>
      </c>
    </row>
    <row r="3620" customFormat="false" ht="15" hidden="false" customHeight="false" outlineLevel="0" collapsed="false">
      <c r="A3620" s="0" t="s">
        <v>2870</v>
      </c>
      <c r="B3620" s="0" t="s">
        <v>117</v>
      </c>
      <c r="C3620" s="0" t="n">
        <v>1999</v>
      </c>
      <c r="D3620" s="0" t="s">
        <v>34</v>
      </c>
      <c r="E3620" s="0" t="s">
        <v>649</v>
      </c>
      <c r="F3620" s="0" t="n">
        <v>0.31</v>
      </c>
      <c r="G3620" s="0" t="n">
        <v>0.21</v>
      </c>
      <c r="H3620" s="0" t="n">
        <v>0</v>
      </c>
      <c r="I3620" s="0" t="n">
        <v>0.04</v>
      </c>
      <c r="J3620" s="0" t="n">
        <v>0.55</v>
      </c>
      <c r="N3620" s="0" t="s">
        <v>74</v>
      </c>
      <c r="P3620" s="0" t="n">
        <f aca="false">IF(AND(OR(Dashboard!$B$5="All",D3620=Dashboard!$B$5),OR(Dashboard!$D$5="All",N3620=Dashboard!$D$5),OR(AND(C3620&lt;&gt;"",C3620&gt;=Dashboard!$F$5,C3620&lt;=Dashboard!$H$5),AND(C3620="",Dashboard!$F$5&lt;=1980,Dashboard!$H$5&gt;=2016))),1,0)</f>
        <v>1</v>
      </c>
      <c r="Q3620" s="0" t="n">
        <f aca="false">J3620*P3620+ROW()*0.00000001</f>
        <v>0.5500362</v>
      </c>
    </row>
    <row r="3621" customFormat="false" ht="15" hidden="false" customHeight="false" outlineLevel="0" collapsed="false">
      <c r="A3621" s="0" t="s">
        <v>2871</v>
      </c>
      <c r="B3621" s="0" t="s">
        <v>70</v>
      </c>
      <c r="C3621" s="0" t="n">
        <v>2011</v>
      </c>
      <c r="D3621" s="0" t="s">
        <v>71</v>
      </c>
      <c r="E3621" s="0" t="s">
        <v>89</v>
      </c>
      <c r="F3621" s="0" t="n">
        <v>0.39</v>
      </c>
      <c r="G3621" s="0" t="n">
        <v>0.08</v>
      </c>
      <c r="H3621" s="0" t="n">
        <v>0.02</v>
      </c>
      <c r="I3621" s="0" t="n">
        <v>0.06</v>
      </c>
      <c r="J3621" s="0" t="n">
        <v>0.55</v>
      </c>
      <c r="K3621" s="0" t="n">
        <v>84</v>
      </c>
      <c r="L3621" s="0" t="n">
        <v>8.4</v>
      </c>
      <c r="M3621" s="0" t="s">
        <v>73</v>
      </c>
      <c r="N3621" s="0" t="s">
        <v>74</v>
      </c>
      <c r="O3621" s="0" t="s">
        <v>42</v>
      </c>
      <c r="P3621" s="0" t="n">
        <f aca="false">IF(AND(OR(Dashboard!$B$5="All",D3621=Dashboard!$B$5),OR(Dashboard!$D$5="All",N3621=Dashboard!$D$5),OR(AND(C3621&lt;&gt;"",C3621&gt;=Dashboard!$F$5,C3621&lt;=Dashboard!$H$5),AND(C3621="",Dashboard!$F$5&lt;=1980,Dashboard!$H$5&gt;=2016))),1,0)</f>
        <v>1</v>
      </c>
      <c r="Q3621" s="0" t="n">
        <f aca="false">J3621*P3621+ROW()*0.00000001</f>
        <v>0.55003621</v>
      </c>
    </row>
    <row r="3622" customFormat="false" ht="15" hidden="false" customHeight="false" outlineLevel="0" collapsed="false">
      <c r="A3622" s="0" t="s">
        <v>2872</v>
      </c>
      <c r="B3622" s="0" t="s">
        <v>33</v>
      </c>
      <c r="C3622" s="0" t="n">
        <v>2008</v>
      </c>
      <c r="D3622" s="0" t="s">
        <v>16</v>
      </c>
      <c r="E3622" s="0" t="s">
        <v>72</v>
      </c>
      <c r="F3622" s="0" t="n">
        <v>0.49</v>
      </c>
      <c r="G3622" s="0" t="n">
        <v>0.02</v>
      </c>
      <c r="H3622" s="0" t="n">
        <v>0</v>
      </c>
      <c r="I3622" s="0" t="n">
        <v>0.04</v>
      </c>
      <c r="J3622" s="0" t="n">
        <v>0.55</v>
      </c>
      <c r="K3622" s="0" t="n">
        <v>47</v>
      </c>
      <c r="L3622" s="0" t="n">
        <v>7</v>
      </c>
      <c r="M3622" s="0" t="s">
        <v>36</v>
      </c>
      <c r="N3622" s="0" t="s">
        <v>35</v>
      </c>
      <c r="O3622" s="0" t="s">
        <v>177</v>
      </c>
      <c r="P3622" s="0" t="n">
        <f aca="false">IF(AND(OR(Dashboard!$B$5="All",D3622=Dashboard!$B$5),OR(Dashboard!$D$5="All",N3622=Dashboard!$D$5),OR(AND(C3622&lt;&gt;"",C3622&gt;=Dashboard!$F$5,C3622&lt;=Dashboard!$H$5),AND(C3622="",Dashboard!$F$5&lt;=1980,Dashboard!$H$5&gt;=2016))),1,0)</f>
        <v>1</v>
      </c>
      <c r="Q3622" s="0" t="n">
        <f aca="false">J3622*P3622+ROW()*0.00000001</f>
        <v>0.55003622</v>
      </c>
    </row>
    <row r="3623" customFormat="false" ht="15" hidden="false" customHeight="false" outlineLevel="0" collapsed="false">
      <c r="A3623" s="0" t="s">
        <v>2873</v>
      </c>
      <c r="B3623" s="0" t="s">
        <v>76</v>
      </c>
      <c r="C3623" s="0" t="n">
        <v>2001</v>
      </c>
      <c r="D3623" s="0" t="s">
        <v>71</v>
      </c>
      <c r="E3623" s="0" t="s">
        <v>257</v>
      </c>
      <c r="F3623" s="0" t="n">
        <v>0.27</v>
      </c>
      <c r="G3623" s="0" t="n">
        <v>0.21</v>
      </c>
      <c r="H3623" s="0" t="n">
        <v>0</v>
      </c>
      <c r="I3623" s="0" t="n">
        <v>0.07</v>
      </c>
      <c r="J3623" s="0" t="n">
        <v>0.55</v>
      </c>
      <c r="K3623" s="0" t="n">
        <v>80</v>
      </c>
      <c r="L3623" s="0" t="n">
        <v>8.5</v>
      </c>
      <c r="M3623" s="0" t="s">
        <v>73</v>
      </c>
      <c r="N3623" s="0" t="s">
        <v>74</v>
      </c>
      <c r="O3623" s="0" t="s">
        <v>37</v>
      </c>
      <c r="P3623" s="0" t="n">
        <f aca="false">IF(AND(OR(Dashboard!$B$5="All",D3623=Dashboard!$B$5),OR(Dashboard!$D$5="All",N3623=Dashboard!$D$5),OR(AND(C3623&lt;&gt;"",C3623&gt;=Dashboard!$F$5,C3623&lt;=Dashboard!$H$5),AND(C3623="",Dashboard!$F$5&lt;=1980,Dashboard!$H$5&gt;=2016))),1,0)</f>
        <v>1</v>
      </c>
      <c r="Q3623" s="0" t="n">
        <f aca="false">J3623*P3623+ROW()*0.00000001</f>
        <v>0.55003623</v>
      </c>
    </row>
    <row r="3624" customFormat="false" ht="15" hidden="false" customHeight="false" outlineLevel="0" collapsed="false">
      <c r="A3624" s="0" t="s">
        <v>2874</v>
      </c>
      <c r="B3624" s="0" t="s">
        <v>76</v>
      </c>
      <c r="C3624" s="0" t="n">
        <v>2005</v>
      </c>
      <c r="D3624" s="0" t="s">
        <v>71</v>
      </c>
      <c r="E3624" s="0" t="s">
        <v>220</v>
      </c>
      <c r="F3624" s="0" t="n">
        <v>0.34</v>
      </c>
      <c r="G3624" s="0" t="n">
        <v>0.01</v>
      </c>
      <c r="H3624" s="0" t="n">
        <v>0.15</v>
      </c>
      <c r="I3624" s="0" t="n">
        <v>0.06</v>
      </c>
      <c r="J3624" s="0" t="n">
        <v>0.55</v>
      </c>
      <c r="K3624" s="0" t="n">
        <v>94</v>
      </c>
      <c r="L3624" s="0" t="n">
        <v>9.3</v>
      </c>
      <c r="M3624" s="0" t="s">
        <v>73</v>
      </c>
      <c r="N3624" s="0" t="s">
        <v>74</v>
      </c>
      <c r="O3624" s="0" t="s">
        <v>60</v>
      </c>
      <c r="P3624" s="0" t="n">
        <f aca="false">IF(AND(OR(Dashboard!$B$5="All",D3624=Dashboard!$B$5),OR(Dashboard!$D$5="All",N3624=Dashboard!$D$5),OR(AND(C3624&lt;&gt;"",C3624&gt;=Dashboard!$F$5,C3624&lt;=Dashboard!$H$5),AND(C3624="",Dashboard!$F$5&lt;=1980,Dashboard!$H$5&gt;=2016))),1,0)</f>
        <v>1</v>
      </c>
      <c r="Q3624" s="0" t="n">
        <f aca="false">J3624*P3624+ROW()*0.00000001</f>
        <v>0.55003624</v>
      </c>
    </row>
    <row r="3625" customFormat="false" ht="15" hidden="false" customHeight="false" outlineLevel="0" collapsed="false">
      <c r="A3625" s="0" t="s">
        <v>2875</v>
      </c>
      <c r="B3625" s="0" t="s">
        <v>144</v>
      </c>
      <c r="C3625" s="0" t="n">
        <v>2006</v>
      </c>
      <c r="D3625" s="0" t="s">
        <v>71</v>
      </c>
      <c r="E3625" s="0" t="s">
        <v>142</v>
      </c>
      <c r="F3625" s="0" t="n">
        <v>0.42</v>
      </c>
      <c r="G3625" s="0" t="n">
        <v>0.11</v>
      </c>
      <c r="H3625" s="0" t="n">
        <v>0</v>
      </c>
      <c r="I3625" s="0" t="n">
        <v>0.02</v>
      </c>
      <c r="J3625" s="0" t="n">
        <v>0.55</v>
      </c>
      <c r="N3625" s="0" t="s">
        <v>66</v>
      </c>
      <c r="P3625" s="0" t="n">
        <f aca="false">IF(AND(OR(Dashboard!$B$5="All",D3625=Dashboard!$B$5),OR(Dashboard!$D$5="All",N3625=Dashboard!$D$5),OR(AND(C3625&lt;&gt;"",C3625&gt;=Dashboard!$F$5,C3625&lt;=Dashboard!$H$5),AND(C3625="",Dashboard!$F$5&lt;=1980,Dashboard!$H$5&gt;=2016))),1,0)</f>
        <v>1</v>
      </c>
      <c r="Q3625" s="0" t="n">
        <f aca="false">J3625*P3625+ROW()*0.00000001</f>
        <v>0.55003625</v>
      </c>
    </row>
    <row r="3626" customFormat="false" ht="15" hidden="false" customHeight="false" outlineLevel="0" collapsed="false">
      <c r="A3626" s="0" t="s">
        <v>2876</v>
      </c>
      <c r="B3626" s="0" t="s">
        <v>70</v>
      </c>
      <c r="C3626" s="0" t="n">
        <v>2010</v>
      </c>
      <c r="D3626" s="0" t="s">
        <v>71</v>
      </c>
      <c r="E3626" s="0" t="s">
        <v>328</v>
      </c>
      <c r="F3626" s="0" t="n">
        <v>0.24</v>
      </c>
      <c r="G3626" s="0" t="n">
        <v>0.22</v>
      </c>
      <c r="H3626" s="0" t="n">
        <v>0.01</v>
      </c>
      <c r="I3626" s="0" t="n">
        <v>0.09</v>
      </c>
      <c r="J3626" s="0" t="n">
        <v>0.55</v>
      </c>
      <c r="K3626" s="0" t="n">
        <v>80</v>
      </c>
      <c r="L3626" s="0" t="n">
        <v>7.4</v>
      </c>
      <c r="M3626" s="0" t="s">
        <v>103</v>
      </c>
      <c r="N3626" s="0" t="s">
        <v>74</v>
      </c>
      <c r="O3626" s="0" t="s">
        <v>37</v>
      </c>
      <c r="P3626" s="0" t="n">
        <f aca="false">IF(AND(OR(Dashboard!$B$5="All",D3626=Dashboard!$B$5),OR(Dashboard!$D$5="All",N3626=Dashboard!$D$5),OR(AND(C3626&lt;&gt;"",C3626&gt;=Dashboard!$F$5,C3626&lt;=Dashboard!$H$5),AND(C3626="",Dashboard!$F$5&lt;=1980,Dashboard!$H$5&gt;=2016))),1,0)</f>
        <v>1</v>
      </c>
      <c r="Q3626" s="0" t="n">
        <f aca="false">J3626*P3626+ROW()*0.00000001</f>
        <v>0.55003626</v>
      </c>
    </row>
    <row r="3627" customFormat="false" ht="15" hidden="false" customHeight="false" outlineLevel="0" collapsed="false">
      <c r="A3627" s="0" t="s">
        <v>2877</v>
      </c>
      <c r="B3627" s="0" t="s">
        <v>873</v>
      </c>
      <c r="C3627" s="0" t="n">
        <v>1994</v>
      </c>
      <c r="D3627" s="0" t="s">
        <v>41</v>
      </c>
      <c r="E3627" s="0" t="s">
        <v>154</v>
      </c>
      <c r="F3627" s="0" t="n">
        <v>0</v>
      </c>
      <c r="G3627" s="0" t="n">
        <v>0</v>
      </c>
      <c r="H3627" s="0" t="n">
        <v>0.55</v>
      </c>
      <c r="I3627" s="0" t="n">
        <v>0</v>
      </c>
      <c r="J3627" s="0" t="n">
        <v>0.55</v>
      </c>
      <c r="N3627" s="0" t="s">
        <v>154</v>
      </c>
      <c r="P3627" s="0" t="n">
        <f aca="false">IF(AND(OR(Dashboard!$B$5="All",D3627=Dashboard!$B$5),OR(Dashboard!$D$5="All",N3627=Dashboard!$D$5),OR(AND(C3627&lt;&gt;"",C3627&gt;=Dashboard!$F$5,C3627&lt;=Dashboard!$H$5),AND(C3627="",Dashboard!$F$5&lt;=1980,Dashboard!$H$5&gt;=2016))),1,0)</f>
        <v>1</v>
      </c>
      <c r="Q3627" s="0" t="n">
        <f aca="false">J3627*P3627+ROW()*0.00000001</f>
        <v>0.55003627</v>
      </c>
    </row>
    <row r="3628" customFormat="false" ht="15" hidden="false" customHeight="false" outlineLevel="0" collapsed="false">
      <c r="A3628" s="0" t="s">
        <v>2878</v>
      </c>
      <c r="B3628" s="0" t="s">
        <v>144</v>
      </c>
      <c r="C3628" s="0" t="n">
        <v>2002</v>
      </c>
      <c r="D3628" s="0" t="s">
        <v>102</v>
      </c>
      <c r="E3628" s="0" t="s">
        <v>418</v>
      </c>
      <c r="F3628" s="0" t="n">
        <v>0.4</v>
      </c>
      <c r="G3628" s="0" t="n">
        <v>0.13</v>
      </c>
      <c r="H3628" s="0" t="n">
        <v>0</v>
      </c>
      <c r="I3628" s="0" t="n">
        <v>0.02</v>
      </c>
      <c r="J3628" s="0" t="n">
        <v>0.55</v>
      </c>
      <c r="K3628" s="0" t="n">
        <v>68</v>
      </c>
      <c r="L3628" s="0" t="n">
        <v>6.6</v>
      </c>
      <c r="M3628" s="0" t="s">
        <v>103</v>
      </c>
      <c r="N3628" s="0" t="s">
        <v>66</v>
      </c>
      <c r="O3628" s="0" t="s">
        <v>67</v>
      </c>
      <c r="P3628" s="0" t="n">
        <f aca="false">IF(AND(OR(Dashboard!$B$5="All",D3628=Dashboard!$B$5),OR(Dashboard!$D$5="All",N3628=Dashboard!$D$5),OR(AND(C3628&lt;&gt;"",C3628&gt;=Dashboard!$F$5,C3628&lt;=Dashboard!$H$5),AND(C3628="",Dashboard!$F$5&lt;=1980,Dashboard!$H$5&gt;=2016))),1,0)</f>
        <v>1</v>
      </c>
      <c r="Q3628" s="0" t="n">
        <f aca="false">J3628*P3628+ROW()*0.00000001</f>
        <v>0.55003628</v>
      </c>
    </row>
    <row r="3629" customFormat="false" ht="15" hidden="false" customHeight="false" outlineLevel="0" collapsed="false">
      <c r="A3629" s="0" t="s">
        <v>2879</v>
      </c>
      <c r="B3629" s="0" t="s">
        <v>117</v>
      </c>
      <c r="C3629" s="0" t="n">
        <v>1996</v>
      </c>
      <c r="D3629" s="0" t="s">
        <v>46</v>
      </c>
      <c r="E3629" s="0" t="s">
        <v>996</v>
      </c>
      <c r="F3629" s="0" t="n">
        <v>0</v>
      </c>
      <c r="G3629" s="0" t="n">
        <v>0</v>
      </c>
      <c r="H3629" s="0" t="n">
        <v>0.52</v>
      </c>
      <c r="I3629" s="0" t="n">
        <v>0.04</v>
      </c>
      <c r="J3629" s="0" t="n">
        <v>0.55</v>
      </c>
      <c r="N3629" s="0" t="s">
        <v>74</v>
      </c>
      <c r="P3629" s="0" t="n">
        <f aca="false">IF(AND(OR(Dashboard!$B$5="All",D3629=Dashboard!$B$5),OR(Dashboard!$D$5="All",N3629=Dashboard!$D$5),OR(AND(C3629&lt;&gt;"",C3629&gt;=Dashboard!$F$5,C3629&lt;=Dashboard!$H$5),AND(C3629="",Dashboard!$F$5&lt;=1980,Dashboard!$H$5&gt;=2016))),1,0)</f>
        <v>1</v>
      </c>
      <c r="Q3629" s="0" t="n">
        <f aca="false">J3629*P3629+ROW()*0.00000001</f>
        <v>0.55003629</v>
      </c>
    </row>
    <row r="3630" customFormat="false" ht="15" hidden="false" customHeight="false" outlineLevel="0" collapsed="false">
      <c r="A3630" s="0" t="s">
        <v>2880</v>
      </c>
      <c r="B3630" s="0" t="s">
        <v>50</v>
      </c>
      <c r="C3630" s="0" t="n">
        <v>2005</v>
      </c>
      <c r="D3630" s="0" t="s">
        <v>102</v>
      </c>
      <c r="E3630" s="0" t="s">
        <v>35</v>
      </c>
      <c r="F3630" s="0" t="n">
        <v>0</v>
      </c>
      <c r="G3630" s="0" t="n">
        <v>0</v>
      </c>
      <c r="H3630" s="0" t="n">
        <v>0.55</v>
      </c>
      <c r="I3630" s="0" t="n">
        <v>0</v>
      </c>
      <c r="J3630" s="0" t="n">
        <v>0.55</v>
      </c>
      <c r="N3630" s="0" t="s">
        <v>35</v>
      </c>
      <c r="P3630" s="0" t="n">
        <f aca="false">IF(AND(OR(Dashboard!$B$5="All",D3630=Dashboard!$B$5),OR(Dashboard!$D$5="All",N3630=Dashboard!$D$5),OR(AND(C3630&lt;&gt;"",C3630&gt;=Dashboard!$F$5,C3630&lt;=Dashboard!$H$5),AND(C3630="",Dashboard!$F$5&lt;=1980,Dashboard!$H$5&gt;=2016))),1,0)</f>
        <v>1</v>
      </c>
      <c r="Q3630" s="0" t="n">
        <f aca="false">J3630*P3630+ROW()*0.00000001</f>
        <v>0.5500363</v>
      </c>
    </row>
    <row r="3631" customFormat="false" ht="15" hidden="false" customHeight="false" outlineLevel="0" collapsed="false">
      <c r="A3631" s="0" t="s">
        <v>2029</v>
      </c>
      <c r="B3631" s="0" t="s">
        <v>172</v>
      </c>
      <c r="C3631" s="0" t="n">
        <v>2015</v>
      </c>
      <c r="D3631" s="0" t="s">
        <v>52</v>
      </c>
      <c r="E3631" s="0" t="s">
        <v>91</v>
      </c>
      <c r="F3631" s="0" t="n">
        <v>0.3</v>
      </c>
      <c r="G3631" s="0" t="n">
        <v>0.2</v>
      </c>
      <c r="H3631" s="0" t="n">
        <v>0</v>
      </c>
      <c r="I3631" s="0" t="n">
        <v>0.05</v>
      </c>
      <c r="J3631" s="0" t="n">
        <v>0.55</v>
      </c>
      <c r="K3631" s="0" t="n">
        <v>81</v>
      </c>
      <c r="L3631" s="0" t="n">
        <v>5.1</v>
      </c>
      <c r="M3631" s="0" t="s">
        <v>103</v>
      </c>
      <c r="N3631" s="0" t="s">
        <v>66</v>
      </c>
      <c r="O3631" s="0" t="s">
        <v>42</v>
      </c>
      <c r="P3631" s="0" t="n">
        <f aca="false">IF(AND(OR(Dashboard!$B$5="All",D3631=Dashboard!$B$5),OR(Dashboard!$D$5="All",N3631=Dashboard!$D$5),OR(AND(C3631&lt;&gt;"",C3631&gt;=Dashboard!$F$5,C3631&lt;=Dashboard!$H$5),AND(C3631="",Dashboard!$F$5&lt;=1980,Dashboard!$H$5&gt;=2016))),1,0)</f>
        <v>1</v>
      </c>
      <c r="Q3631" s="0" t="n">
        <f aca="false">J3631*P3631+ROW()*0.00000001</f>
        <v>0.55003631</v>
      </c>
    </row>
    <row r="3632" customFormat="false" ht="15" hidden="false" customHeight="false" outlineLevel="0" collapsed="false">
      <c r="A3632" s="0" t="s">
        <v>2881</v>
      </c>
      <c r="B3632" s="0" t="s">
        <v>159</v>
      </c>
      <c r="C3632" s="0" t="n">
        <v>1982</v>
      </c>
      <c r="D3632" s="0" t="s">
        <v>34</v>
      </c>
      <c r="E3632" s="0" t="s">
        <v>91</v>
      </c>
      <c r="F3632" s="0" t="n">
        <v>0.52</v>
      </c>
      <c r="G3632" s="0" t="n">
        <v>0.03</v>
      </c>
      <c r="H3632" s="0" t="n">
        <v>0</v>
      </c>
      <c r="I3632" s="0" t="n">
        <v>0.01</v>
      </c>
      <c r="J3632" s="0" t="n">
        <v>0.55</v>
      </c>
      <c r="N3632" s="0" t="s">
        <v>161</v>
      </c>
      <c r="P3632" s="0" t="n">
        <f aca="false">IF(AND(OR(Dashboard!$B$5="All",D3632=Dashboard!$B$5),OR(Dashboard!$D$5="All",N3632=Dashboard!$D$5),OR(AND(C3632&lt;&gt;"",C3632&gt;=Dashboard!$F$5,C3632&lt;=Dashboard!$H$5),AND(C3632="",Dashboard!$F$5&lt;=1980,Dashboard!$H$5&gt;=2016))),1,0)</f>
        <v>1</v>
      </c>
      <c r="Q3632" s="0" t="n">
        <f aca="false">J3632*P3632+ROW()*0.00000001</f>
        <v>0.55003632</v>
      </c>
    </row>
    <row r="3633" customFormat="false" ht="15" hidden="false" customHeight="false" outlineLevel="0" collapsed="false">
      <c r="A3633" s="0" t="s">
        <v>2882</v>
      </c>
      <c r="B3633" s="0" t="s">
        <v>117</v>
      </c>
      <c r="C3633" s="0" t="n">
        <v>2001</v>
      </c>
      <c r="D3633" s="0" t="s">
        <v>56</v>
      </c>
      <c r="E3633" s="0" t="s">
        <v>1002</v>
      </c>
      <c r="F3633" s="0" t="n">
        <v>0.31</v>
      </c>
      <c r="G3633" s="0" t="n">
        <v>0.21</v>
      </c>
      <c r="H3633" s="0" t="n">
        <v>0</v>
      </c>
      <c r="I3633" s="0" t="n">
        <v>0.04</v>
      </c>
      <c r="J3633" s="0" t="n">
        <v>0.55</v>
      </c>
      <c r="N3633" s="0" t="s">
        <v>74</v>
      </c>
      <c r="P3633" s="0" t="n">
        <f aca="false">IF(AND(OR(Dashboard!$B$5="All",D3633=Dashboard!$B$5),OR(Dashboard!$D$5="All",N3633=Dashboard!$D$5),OR(AND(C3633&lt;&gt;"",C3633&gt;=Dashboard!$F$5,C3633&lt;=Dashboard!$H$5),AND(C3633="",Dashboard!$F$5&lt;=1980,Dashboard!$H$5&gt;=2016))),1,0)</f>
        <v>1</v>
      </c>
      <c r="Q3633" s="0" t="n">
        <f aca="false">J3633*P3633+ROW()*0.00000001</f>
        <v>0.55003633</v>
      </c>
    </row>
    <row r="3634" customFormat="false" ht="15" hidden="false" customHeight="false" outlineLevel="0" collapsed="false">
      <c r="A3634" s="0" t="s">
        <v>2883</v>
      </c>
      <c r="B3634" s="0" t="s">
        <v>117</v>
      </c>
      <c r="C3634" s="0" t="n">
        <v>1999</v>
      </c>
      <c r="D3634" s="0" t="s">
        <v>71</v>
      </c>
      <c r="E3634" s="0" t="s">
        <v>257</v>
      </c>
      <c r="F3634" s="0" t="n">
        <v>0.31</v>
      </c>
      <c r="G3634" s="0" t="n">
        <v>0.21</v>
      </c>
      <c r="H3634" s="0" t="n">
        <v>0</v>
      </c>
      <c r="I3634" s="0" t="n">
        <v>0.04</v>
      </c>
      <c r="J3634" s="0" t="n">
        <v>0.55</v>
      </c>
      <c r="N3634" s="0" t="s">
        <v>74</v>
      </c>
      <c r="P3634" s="0" t="n">
        <f aca="false">IF(AND(OR(Dashboard!$B$5="All",D3634=Dashboard!$B$5),OR(Dashboard!$D$5="All",N3634=Dashboard!$D$5),OR(AND(C3634&lt;&gt;"",C3634&gt;=Dashboard!$F$5,C3634&lt;=Dashboard!$H$5),AND(C3634="",Dashboard!$F$5&lt;=1980,Dashboard!$H$5&gt;=2016))),1,0)</f>
        <v>1</v>
      </c>
      <c r="Q3634" s="0" t="n">
        <f aca="false">J3634*P3634+ROW()*0.00000001</f>
        <v>0.55003634</v>
      </c>
    </row>
    <row r="3635" customFormat="false" ht="15" hidden="false" customHeight="false" outlineLevel="0" collapsed="false">
      <c r="A3635" s="0" t="s">
        <v>2884</v>
      </c>
      <c r="B3635" s="0" t="s">
        <v>873</v>
      </c>
      <c r="C3635" s="0" t="n">
        <v>1996</v>
      </c>
      <c r="D3635" s="0" t="s">
        <v>114</v>
      </c>
      <c r="E3635" s="0" t="s">
        <v>154</v>
      </c>
      <c r="F3635" s="0" t="n">
        <v>0</v>
      </c>
      <c r="G3635" s="0" t="n">
        <v>0</v>
      </c>
      <c r="H3635" s="0" t="n">
        <v>0.55</v>
      </c>
      <c r="I3635" s="0" t="n">
        <v>0</v>
      </c>
      <c r="J3635" s="0" t="n">
        <v>0.55</v>
      </c>
      <c r="N3635" s="0" t="s">
        <v>154</v>
      </c>
      <c r="P3635" s="0" t="n">
        <f aca="false">IF(AND(OR(Dashboard!$B$5="All",D3635=Dashboard!$B$5),OR(Dashboard!$D$5="All",N3635=Dashboard!$D$5),OR(AND(C3635&lt;&gt;"",C3635&gt;=Dashboard!$F$5,C3635&lt;=Dashboard!$H$5),AND(C3635="",Dashboard!$F$5&lt;=1980,Dashboard!$H$5&gt;=2016))),1,0)</f>
        <v>1</v>
      </c>
      <c r="Q3635" s="0" t="n">
        <f aca="false">J3635*P3635+ROW()*0.00000001</f>
        <v>0.55003635</v>
      </c>
    </row>
    <row r="3636" customFormat="false" ht="15" hidden="false" customHeight="false" outlineLevel="0" collapsed="false">
      <c r="A3636" s="0" t="s">
        <v>2885</v>
      </c>
      <c r="B3636" s="0" t="s">
        <v>50</v>
      </c>
      <c r="C3636" s="0" t="n">
        <v>2006</v>
      </c>
      <c r="D3636" s="0" t="s">
        <v>58</v>
      </c>
      <c r="E3636" s="0" t="s">
        <v>124</v>
      </c>
      <c r="F3636" s="0" t="n">
        <v>0.49</v>
      </c>
      <c r="G3636" s="0" t="n">
        <v>0.02</v>
      </c>
      <c r="H3636" s="0" t="n">
        <v>0</v>
      </c>
      <c r="I3636" s="0" t="n">
        <v>0.04</v>
      </c>
      <c r="J3636" s="0" t="n">
        <v>0.55</v>
      </c>
      <c r="L3636" s="0" t="n">
        <v>5.3</v>
      </c>
      <c r="M3636" s="0" t="s">
        <v>36</v>
      </c>
      <c r="N3636" s="0" t="s">
        <v>35</v>
      </c>
      <c r="P3636" s="0" t="n">
        <f aca="false">IF(AND(OR(Dashboard!$B$5="All",D3636=Dashboard!$B$5),OR(Dashboard!$D$5="All",N3636=Dashboard!$D$5),OR(AND(C3636&lt;&gt;"",C3636&gt;=Dashboard!$F$5,C3636&lt;=Dashboard!$H$5),AND(C3636="",Dashboard!$F$5&lt;=1980,Dashboard!$H$5&gt;=2016))),1,0)</f>
        <v>1</v>
      </c>
      <c r="Q3636" s="0" t="n">
        <f aca="false">J3636*P3636+ROW()*0.00000001</f>
        <v>0.55003636</v>
      </c>
    </row>
    <row r="3637" customFormat="false" ht="15" hidden="false" customHeight="false" outlineLevel="0" collapsed="false">
      <c r="A3637" s="0" t="s">
        <v>2886</v>
      </c>
      <c r="B3637" s="0" t="s">
        <v>76</v>
      </c>
      <c r="C3637" s="0" t="n">
        <v>2001</v>
      </c>
      <c r="D3637" s="0" t="s">
        <v>71</v>
      </c>
      <c r="E3637" s="0" t="s">
        <v>89</v>
      </c>
      <c r="F3637" s="0" t="n">
        <v>0.21</v>
      </c>
      <c r="G3637" s="0" t="n">
        <v>0.16</v>
      </c>
      <c r="H3637" s="0" t="n">
        <v>0.12</v>
      </c>
      <c r="I3637" s="0" t="n">
        <v>0.05</v>
      </c>
      <c r="J3637" s="0" t="n">
        <v>0.55</v>
      </c>
      <c r="K3637" s="0" t="n">
        <v>67</v>
      </c>
      <c r="L3637" s="0" t="n">
        <v>7.8</v>
      </c>
      <c r="M3637" s="0" t="s">
        <v>73</v>
      </c>
      <c r="N3637" s="0" t="s">
        <v>74</v>
      </c>
      <c r="O3637" s="0" t="s">
        <v>67</v>
      </c>
      <c r="P3637" s="0" t="n">
        <f aca="false">IF(AND(OR(Dashboard!$B$5="All",D3637=Dashboard!$B$5),OR(Dashboard!$D$5="All",N3637=Dashboard!$D$5),OR(AND(C3637&lt;&gt;"",C3637&gt;=Dashboard!$F$5,C3637&lt;=Dashboard!$H$5),AND(C3637="",Dashboard!$F$5&lt;=1980,Dashboard!$H$5&gt;=2016))),1,0)</f>
        <v>1</v>
      </c>
      <c r="Q3637" s="0" t="n">
        <f aca="false">J3637*P3637+ROW()*0.00000001</f>
        <v>0.55003637</v>
      </c>
    </row>
    <row r="3638" customFormat="false" ht="15" hidden="false" customHeight="false" outlineLevel="0" collapsed="false">
      <c r="A3638" s="0" t="s">
        <v>2887</v>
      </c>
      <c r="B3638" s="0" t="s">
        <v>76</v>
      </c>
      <c r="C3638" s="0" t="n">
        <v>2001</v>
      </c>
      <c r="D3638" s="0" t="s">
        <v>114</v>
      </c>
      <c r="E3638" s="0" t="s">
        <v>124</v>
      </c>
      <c r="F3638" s="0" t="n">
        <v>0.27</v>
      </c>
      <c r="G3638" s="0" t="n">
        <v>0.21</v>
      </c>
      <c r="H3638" s="0" t="n">
        <v>0</v>
      </c>
      <c r="I3638" s="0" t="n">
        <v>0.07</v>
      </c>
      <c r="J3638" s="0" t="n">
        <v>0.55</v>
      </c>
      <c r="K3638" s="0" t="n">
        <v>68</v>
      </c>
      <c r="L3638" s="0" t="n">
        <v>6.7</v>
      </c>
      <c r="M3638" s="0" t="s">
        <v>103</v>
      </c>
      <c r="N3638" s="0" t="s">
        <v>74</v>
      </c>
      <c r="O3638" s="0" t="s">
        <v>67</v>
      </c>
      <c r="P3638" s="0" t="n">
        <f aca="false">IF(AND(OR(Dashboard!$B$5="All",D3638=Dashboard!$B$5),OR(Dashboard!$D$5="All",N3638=Dashboard!$D$5),OR(AND(C3638&lt;&gt;"",C3638&gt;=Dashboard!$F$5,C3638&lt;=Dashboard!$H$5),AND(C3638="",Dashboard!$F$5&lt;=1980,Dashboard!$H$5&gt;=2016))),1,0)</f>
        <v>1</v>
      </c>
      <c r="Q3638" s="0" t="n">
        <f aca="false">J3638*P3638+ROW()*0.00000001</f>
        <v>0.55003638</v>
      </c>
    </row>
    <row r="3639" customFormat="false" ht="15" hidden="false" customHeight="false" outlineLevel="0" collapsed="false">
      <c r="A3639" s="0" t="s">
        <v>2888</v>
      </c>
      <c r="B3639" s="0" t="s">
        <v>70</v>
      </c>
      <c r="C3639" s="0" t="n">
        <v>2008</v>
      </c>
      <c r="D3639" s="0" t="s">
        <v>16</v>
      </c>
      <c r="E3639" s="0" t="s">
        <v>89</v>
      </c>
      <c r="F3639" s="0" t="n">
        <v>0</v>
      </c>
      <c r="G3639" s="0" t="n">
        <v>0.52</v>
      </c>
      <c r="H3639" s="0" t="n">
        <v>0</v>
      </c>
      <c r="I3639" s="0" t="n">
        <v>0.04</v>
      </c>
      <c r="J3639" s="0" t="n">
        <v>0.55</v>
      </c>
      <c r="N3639" s="0" t="s">
        <v>74</v>
      </c>
      <c r="P3639" s="0" t="n">
        <f aca="false">IF(AND(OR(Dashboard!$B$5="All",D3639=Dashboard!$B$5),OR(Dashboard!$D$5="All",N3639=Dashboard!$D$5),OR(AND(C3639&lt;&gt;"",C3639&gt;=Dashboard!$F$5,C3639&lt;=Dashboard!$H$5),AND(C3639="",Dashboard!$F$5&lt;=1980,Dashboard!$H$5&gt;=2016))),1,0)</f>
        <v>1</v>
      </c>
      <c r="Q3639" s="0" t="n">
        <f aca="false">J3639*P3639+ROW()*0.00000001</f>
        <v>0.55003639</v>
      </c>
    </row>
    <row r="3640" customFormat="false" ht="15" hidden="false" customHeight="false" outlineLevel="0" collapsed="false">
      <c r="A3640" s="0" t="s">
        <v>2889</v>
      </c>
      <c r="B3640" s="0" t="s">
        <v>76</v>
      </c>
      <c r="C3640" s="0" t="n">
        <v>2004</v>
      </c>
      <c r="D3640" s="0" t="s">
        <v>34</v>
      </c>
      <c r="E3640" s="0" t="s">
        <v>2890</v>
      </c>
      <c r="F3640" s="0" t="n">
        <v>0</v>
      </c>
      <c r="G3640" s="0" t="n">
        <v>0</v>
      </c>
      <c r="H3640" s="0" t="n">
        <v>0.55</v>
      </c>
      <c r="I3640" s="0" t="n">
        <v>0</v>
      </c>
      <c r="J3640" s="0" t="n">
        <v>0.55</v>
      </c>
      <c r="N3640" s="0" t="s">
        <v>74</v>
      </c>
      <c r="P3640" s="0" t="n">
        <f aca="false">IF(AND(OR(Dashboard!$B$5="All",D3640=Dashboard!$B$5),OR(Dashboard!$D$5="All",N3640=Dashboard!$D$5),OR(AND(C3640&lt;&gt;"",C3640&gt;=Dashboard!$F$5,C3640&lt;=Dashboard!$H$5),AND(C3640="",Dashboard!$F$5&lt;=1980,Dashboard!$H$5&gt;=2016))),1,0)</f>
        <v>1</v>
      </c>
      <c r="Q3640" s="0" t="n">
        <f aca="false">J3640*P3640+ROW()*0.00000001</f>
        <v>0.5500364</v>
      </c>
    </row>
    <row r="3641" customFormat="false" ht="15" hidden="false" customHeight="false" outlineLevel="0" collapsed="false">
      <c r="A3641" s="0" t="s">
        <v>2891</v>
      </c>
      <c r="B3641" s="0" t="s">
        <v>33</v>
      </c>
      <c r="C3641" s="0" t="n">
        <v>2006</v>
      </c>
      <c r="D3641" s="0" t="s">
        <v>34</v>
      </c>
      <c r="E3641" s="0" t="s">
        <v>91</v>
      </c>
      <c r="F3641" s="0" t="n">
        <v>0.51</v>
      </c>
      <c r="G3641" s="0" t="n">
        <v>0</v>
      </c>
      <c r="H3641" s="0" t="n">
        <v>0</v>
      </c>
      <c r="I3641" s="0" t="n">
        <v>0.04</v>
      </c>
      <c r="J3641" s="0" t="n">
        <v>0.55</v>
      </c>
      <c r="N3641" s="0" t="s">
        <v>35</v>
      </c>
      <c r="P3641" s="0" t="n">
        <f aca="false">IF(AND(OR(Dashboard!$B$5="All",D3641=Dashboard!$B$5),OR(Dashboard!$D$5="All",N3641=Dashboard!$D$5),OR(AND(C3641&lt;&gt;"",C3641&gt;=Dashboard!$F$5,C3641&lt;=Dashboard!$H$5),AND(C3641="",Dashboard!$F$5&lt;=1980,Dashboard!$H$5&gt;=2016))),1,0)</f>
        <v>1</v>
      </c>
      <c r="Q3641" s="0" t="n">
        <f aca="false">J3641*P3641+ROW()*0.00000001</f>
        <v>0.55003641</v>
      </c>
    </row>
    <row r="3642" customFormat="false" ht="15" hidden="false" customHeight="false" outlineLevel="0" collapsed="false">
      <c r="A3642" s="0" t="s">
        <v>2892</v>
      </c>
      <c r="B3642" s="0" t="s">
        <v>851</v>
      </c>
      <c r="C3642" s="0" t="n">
        <v>2011</v>
      </c>
      <c r="D3642" s="0" t="s">
        <v>34</v>
      </c>
      <c r="E3642" s="0" t="s">
        <v>89</v>
      </c>
      <c r="F3642" s="0" t="n">
        <v>0.15</v>
      </c>
      <c r="G3642" s="0" t="n">
        <v>0.11</v>
      </c>
      <c r="H3642" s="0" t="n">
        <v>0.25</v>
      </c>
      <c r="I3642" s="0" t="n">
        <v>0.05</v>
      </c>
      <c r="J3642" s="0" t="n">
        <v>0.55</v>
      </c>
      <c r="K3642" s="0" t="n">
        <v>76</v>
      </c>
      <c r="L3642" s="0" t="n">
        <v>8.1</v>
      </c>
      <c r="M3642" s="0" t="s">
        <v>36</v>
      </c>
      <c r="N3642" s="0" t="s">
        <v>74</v>
      </c>
      <c r="O3642" s="0" t="s">
        <v>37</v>
      </c>
      <c r="P3642" s="0" t="n">
        <f aca="false">IF(AND(OR(Dashboard!$B$5="All",D3642=Dashboard!$B$5),OR(Dashboard!$D$5="All",N3642=Dashboard!$D$5),OR(AND(C3642&lt;&gt;"",C3642&gt;=Dashboard!$F$5,C3642&lt;=Dashboard!$H$5),AND(C3642="",Dashboard!$F$5&lt;=1980,Dashboard!$H$5&gt;=2016))),1,0)</f>
        <v>1</v>
      </c>
      <c r="Q3642" s="0" t="n">
        <f aca="false">J3642*P3642+ROW()*0.00000001</f>
        <v>0.55003642</v>
      </c>
    </row>
    <row r="3643" customFormat="false" ht="15" hidden="false" customHeight="false" outlineLevel="0" collapsed="false">
      <c r="A3643" s="0" t="s">
        <v>315</v>
      </c>
      <c r="B3643" s="0" t="s">
        <v>144</v>
      </c>
      <c r="C3643" s="0" t="n">
        <v>2002</v>
      </c>
      <c r="D3643" s="0" t="s">
        <v>34</v>
      </c>
      <c r="E3643" s="0" t="s">
        <v>91</v>
      </c>
      <c r="F3643" s="0" t="n">
        <v>0.34</v>
      </c>
      <c r="G3643" s="0" t="n">
        <v>0.18</v>
      </c>
      <c r="H3643" s="0" t="n">
        <v>0</v>
      </c>
      <c r="I3643" s="0" t="n">
        <v>0.02</v>
      </c>
      <c r="J3643" s="0" t="n">
        <v>0.55</v>
      </c>
      <c r="K3643" s="0" t="n">
        <v>93</v>
      </c>
      <c r="L3643" s="0" t="n">
        <v>8.4</v>
      </c>
      <c r="M3643" s="0" t="s">
        <v>103</v>
      </c>
      <c r="N3643" s="0" t="s">
        <v>66</v>
      </c>
      <c r="O3643" s="0" t="s">
        <v>60</v>
      </c>
      <c r="P3643" s="0" t="n">
        <f aca="false">IF(AND(OR(Dashboard!$B$5="All",D3643=Dashboard!$B$5),OR(Dashboard!$D$5="All",N3643=Dashboard!$D$5),OR(AND(C3643&lt;&gt;"",C3643&gt;=Dashboard!$F$5,C3643&lt;=Dashboard!$H$5),AND(C3643="",Dashboard!$F$5&lt;=1980,Dashboard!$H$5&gt;=2016))),1,0)</f>
        <v>1</v>
      </c>
      <c r="Q3643" s="0" t="n">
        <f aca="false">J3643*P3643+ROW()*0.00000001</f>
        <v>0.55003643</v>
      </c>
    </row>
    <row r="3644" customFormat="false" ht="15" hidden="false" customHeight="false" outlineLevel="0" collapsed="false">
      <c r="A3644" s="0" t="s">
        <v>2893</v>
      </c>
      <c r="B3644" s="0" t="s">
        <v>85</v>
      </c>
      <c r="C3644" s="0" t="n">
        <v>2002</v>
      </c>
      <c r="D3644" s="0" t="s">
        <v>16</v>
      </c>
      <c r="E3644" s="0" t="s">
        <v>211</v>
      </c>
      <c r="F3644" s="0" t="n">
        <v>0.22</v>
      </c>
      <c r="G3644" s="0" t="n">
        <v>0.08</v>
      </c>
      <c r="H3644" s="0" t="n">
        <v>0.24</v>
      </c>
      <c r="I3644" s="0" t="n">
        <v>0.01</v>
      </c>
      <c r="J3644" s="0" t="n">
        <v>0.55</v>
      </c>
      <c r="K3644" s="0" t="n">
        <v>82</v>
      </c>
      <c r="L3644" s="0" t="n">
        <v>8.9</v>
      </c>
      <c r="M3644" s="0" t="s">
        <v>36</v>
      </c>
      <c r="N3644" s="0" t="s">
        <v>35</v>
      </c>
      <c r="O3644" s="0" t="s">
        <v>42</v>
      </c>
      <c r="P3644" s="0" t="n">
        <f aca="false">IF(AND(OR(Dashboard!$B$5="All",D3644=Dashboard!$B$5),OR(Dashboard!$D$5="All",N3644=Dashboard!$D$5),OR(AND(C3644&lt;&gt;"",C3644&gt;=Dashboard!$F$5,C3644&lt;=Dashboard!$H$5),AND(C3644="",Dashboard!$F$5&lt;=1980,Dashboard!$H$5&gt;=2016))),1,0)</f>
        <v>1</v>
      </c>
      <c r="Q3644" s="0" t="n">
        <f aca="false">J3644*P3644+ROW()*0.00000001</f>
        <v>0.55003644</v>
      </c>
    </row>
    <row r="3645" customFormat="false" ht="15" hidden="false" customHeight="false" outlineLevel="0" collapsed="false">
      <c r="A3645" s="0" t="s">
        <v>2894</v>
      </c>
      <c r="B3645" s="0" t="s">
        <v>117</v>
      </c>
      <c r="C3645" s="0" t="n">
        <v>2000</v>
      </c>
      <c r="D3645" s="0" t="s">
        <v>102</v>
      </c>
      <c r="E3645" s="0" t="s">
        <v>1374</v>
      </c>
      <c r="F3645" s="0" t="n">
        <v>0.31</v>
      </c>
      <c r="G3645" s="0" t="n">
        <v>0.21</v>
      </c>
      <c r="H3645" s="0" t="n">
        <v>0</v>
      </c>
      <c r="I3645" s="0" t="n">
        <v>0.04</v>
      </c>
      <c r="J3645" s="0" t="n">
        <v>0.55</v>
      </c>
      <c r="M3645" s="0" t="s">
        <v>103</v>
      </c>
      <c r="N3645" s="0" t="s">
        <v>74</v>
      </c>
      <c r="P3645" s="0" t="n">
        <f aca="false">IF(AND(OR(Dashboard!$B$5="All",D3645=Dashboard!$B$5),OR(Dashboard!$D$5="All",N3645=Dashboard!$D$5),OR(AND(C3645&lt;&gt;"",C3645&gt;=Dashboard!$F$5,C3645&lt;=Dashboard!$H$5),AND(C3645="",Dashboard!$F$5&lt;=1980,Dashboard!$H$5&gt;=2016))),1,0)</f>
        <v>1</v>
      </c>
      <c r="Q3645" s="0" t="n">
        <f aca="false">J3645*P3645+ROW()*0.00000001</f>
        <v>0.55003645</v>
      </c>
    </row>
    <row r="3646" customFormat="false" ht="15" hidden="false" customHeight="false" outlineLevel="0" collapsed="false">
      <c r="A3646" s="0" t="s">
        <v>2895</v>
      </c>
      <c r="B3646" s="0" t="s">
        <v>94</v>
      </c>
      <c r="C3646" s="0" t="n">
        <v>2015</v>
      </c>
      <c r="D3646" s="0" t="s">
        <v>71</v>
      </c>
      <c r="E3646" s="0" t="s">
        <v>211</v>
      </c>
      <c r="F3646" s="0" t="n">
        <v>0.13</v>
      </c>
      <c r="G3646" s="0" t="n">
        <v>0.24</v>
      </c>
      <c r="H3646" s="0" t="n">
        <v>0.1</v>
      </c>
      <c r="I3646" s="0" t="n">
        <v>0.07</v>
      </c>
      <c r="J3646" s="0" t="n">
        <v>0.55</v>
      </c>
      <c r="K3646" s="0" t="n">
        <v>75</v>
      </c>
      <c r="L3646" s="0" t="n">
        <v>7.7</v>
      </c>
      <c r="M3646" s="0" t="s">
        <v>73</v>
      </c>
      <c r="N3646" s="0" t="s">
        <v>74</v>
      </c>
      <c r="O3646" s="0" t="s">
        <v>37</v>
      </c>
      <c r="P3646" s="0" t="n">
        <f aca="false">IF(AND(OR(Dashboard!$B$5="All",D3646=Dashboard!$B$5),OR(Dashboard!$D$5="All",N3646=Dashboard!$D$5),OR(AND(C3646&lt;&gt;"",C3646&gt;=Dashboard!$F$5,C3646&lt;=Dashboard!$H$5),AND(C3646="",Dashboard!$F$5&lt;=1980,Dashboard!$H$5&gt;=2016))),1,0)</f>
        <v>1</v>
      </c>
      <c r="Q3646" s="0" t="n">
        <f aca="false">J3646*P3646+ROW()*0.00000001</f>
        <v>0.55003646</v>
      </c>
    </row>
    <row r="3647" customFormat="false" ht="15" hidden="false" customHeight="false" outlineLevel="0" collapsed="false">
      <c r="A3647" s="0" t="s">
        <v>858</v>
      </c>
      <c r="B3647" s="0" t="s">
        <v>117</v>
      </c>
      <c r="C3647" s="0" t="n">
        <v>1996</v>
      </c>
      <c r="D3647" s="0" t="s">
        <v>56</v>
      </c>
      <c r="E3647" s="0" t="s">
        <v>234</v>
      </c>
      <c r="F3647" s="0" t="n">
        <v>0.31</v>
      </c>
      <c r="G3647" s="0" t="n">
        <v>0.21</v>
      </c>
      <c r="H3647" s="0" t="n">
        <v>0</v>
      </c>
      <c r="I3647" s="0" t="n">
        <v>0.04</v>
      </c>
      <c r="J3647" s="0" t="n">
        <v>0.55</v>
      </c>
      <c r="N3647" s="0" t="s">
        <v>74</v>
      </c>
      <c r="P3647" s="0" t="n">
        <f aca="false">IF(AND(OR(Dashboard!$B$5="All",D3647=Dashboard!$B$5),OR(Dashboard!$D$5="All",N3647=Dashboard!$D$5),OR(AND(C3647&lt;&gt;"",C3647&gt;=Dashboard!$F$5,C3647&lt;=Dashboard!$H$5),AND(C3647="",Dashboard!$F$5&lt;=1980,Dashboard!$H$5&gt;=2016))),1,0)</f>
        <v>1</v>
      </c>
      <c r="Q3647" s="0" t="n">
        <f aca="false">J3647*P3647+ROW()*0.00000001</f>
        <v>0.55003647</v>
      </c>
    </row>
    <row r="3648" customFormat="false" ht="15" hidden="false" customHeight="false" outlineLevel="0" collapsed="false">
      <c r="A3648" s="0" t="s">
        <v>2312</v>
      </c>
      <c r="B3648" s="0" t="s">
        <v>70</v>
      </c>
      <c r="C3648" s="0" t="n">
        <v>2015</v>
      </c>
      <c r="D3648" s="0" t="s">
        <v>71</v>
      </c>
      <c r="E3648" s="0" t="s">
        <v>243</v>
      </c>
      <c r="F3648" s="0" t="n">
        <v>0.17</v>
      </c>
      <c r="G3648" s="0" t="n">
        <v>0.3</v>
      </c>
      <c r="H3648" s="0" t="n">
        <v>0</v>
      </c>
      <c r="I3648" s="0" t="n">
        <v>0.09</v>
      </c>
      <c r="J3648" s="0" t="n">
        <v>0.55</v>
      </c>
      <c r="L3648" s="0" t="n">
        <v>6.4</v>
      </c>
      <c r="N3648" s="0" t="s">
        <v>74</v>
      </c>
      <c r="P3648" s="0" t="n">
        <f aca="false">IF(AND(OR(Dashboard!$B$5="All",D3648=Dashboard!$B$5),OR(Dashboard!$D$5="All",N3648=Dashboard!$D$5),OR(AND(C3648&lt;&gt;"",C3648&gt;=Dashboard!$F$5,C3648&lt;=Dashboard!$H$5),AND(C3648="",Dashboard!$F$5&lt;=1980,Dashboard!$H$5&gt;=2016))),1,0)</f>
        <v>1</v>
      </c>
      <c r="Q3648" s="0" t="n">
        <f aca="false">J3648*P3648+ROW()*0.00000001</f>
        <v>0.55003648</v>
      </c>
    </row>
    <row r="3649" customFormat="false" ht="15" hidden="false" customHeight="false" outlineLevel="0" collapsed="false">
      <c r="A3649" s="0" t="s">
        <v>2041</v>
      </c>
      <c r="B3649" s="0" t="s">
        <v>70</v>
      </c>
      <c r="C3649" s="0" t="n">
        <v>2007</v>
      </c>
      <c r="D3649" s="0" t="s">
        <v>34</v>
      </c>
      <c r="E3649" s="0" t="s">
        <v>72</v>
      </c>
      <c r="F3649" s="0" t="n">
        <v>0.5</v>
      </c>
      <c r="G3649" s="0" t="n">
        <v>0.01</v>
      </c>
      <c r="H3649" s="0" t="n">
        <v>0</v>
      </c>
      <c r="I3649" s="0" t="n">
        <v>0.05</v>
      </c>
      <c r="J3649" s="0" t="n">
        <v>0.55</v>
      </c>
      <c r="K3649" s="0" t="n">
        <v>81</v>
      </c>
      <c r="L3649" s="0" t="n">
        <v>6.8</v>
      </c>
      <c r="M3649" s="0" t="s">
        <v>36</v>
      </c>
      <c r="N3649" s="0" t="s">
        <v>74</v>
      </c>
      <c r="O3649" s="0" t="s">
        <v>42</v>
      </c>
      <c r="P3649" s="0" t="n">
        <f aca="false">IF(AND(OR(Dashboard!$B$5="All",D3649=Dashboard!$B$5),OR(Dashboard!$D$5="All",N3649=Dashboard!$D$5),OR(AND(C3649&lt;&gt;"",C3649&gt;=Dashboard!$F$5,C3649&lt;=Dashboard!$H$5),AND(C3649="",Dashboard!$F$5&lt;=1980,Dashboard!$H$5&gt;=2016))),1,0)</f>
        <v>1</v>
      </c>
      <c r="Q3649" s="0" t="n">
        <f aca="false">J3649*P3649+ROW()*0.00000001</f>
        <v>0.55003649</v>
      </c>
    </row>
    <row r="3650" customFormat="false" ht="15" hidden="false" customHeight="false" outlineLevel="0" collapsed="false">
      <c r="A3650" s="0" t="s">
        <v>1794</v>
      </c>
      <c r="B3650" s="0" t="s">
        <v>33</v>
      </c>
      <c r="C3650" s="0" t="n">
        <v>2011</v>
      </c>
      <c r="D3650" s="0" t="s">
        <v>16</v>
      </c>
      <c r="E3650" s="0" t="s">
        <v>124</v>
      </c>
      <c r="F3650" s="0" t="n">
        <v>0.21</v>
      </c>
      <c r="G3650" s="0" t="n">
        <v>0.27</v>
      </c>
      <c r="H3650" s="0" t="n">
        <v>0</v>
      </c>
      <c r="I3650" s="0" t="n">
        <v>0.06</v>
      </c>
      <c r="J3650" s="0" t="n">
        <v>0.55</v>
      </c>
      <c r="K3650" s="0" t="n">
        <v>92</v>
      </c>
      <c r="L3650" s="0" t="n">
        <v>8.3</v>
      </c>
      <c r="M3650" s="0" t="s">
        <v>125</v>
      </c>
      <c r="N3650" s="0" t="s">
        <v>35</v>
      </c>
      <c r="O3650" s="0" t="s">
        <v>60</v>
      </c>
      <c r="P3650" s="0" t="n">
        <f aca="false">IF(AND(OR(Dashboard!$B$5="All",D3650=Dashboard!$B$5),OR(Dashboard!$D$5="All",N3650=Dashboard!$D$5),OR(AND(C3650&lt;&gt;"",C3650&gt;=Dashboard!$F$5,C3650&lt;=Dashboard!$H$5),AND(C3650="",Dashboard!$F$5&lt;=1980,Dashboard!$H$5&gt;=2016))),1,0)</f>
        <v>1</v>
      </c>
      <c r="Q3650" s="0" t="n">
        <f aca="false">J3650*P3650+ROW()*0.00000001</f>
        <v>0.5500365</v>
      </c>
    </row>
    <row r="3651" customFormat="false" ht="15" hidden="false" customHeight="false" outlineLevel="0" collapsed="false">
      <c r="A3651" s="0" t="s">
        <v>2896</v>
      </c>
      <c r="B3651" s="0" t="s">
        <v>94</v>
      </c>
      <c r="C3651" s="0" t="n">
        <v>2014</v>
      </c>
      <c r="D3651" s="0" t="s">
        <v>71</v>
      </c>
      <c r="E3651" s="0" t="s">
        <v>91</v>
      </c>
      <c r="F3651" s="0" t="n">
        <v>0.2</v>
      </c>
      <c r="G3651" s="0" t="n">
        <v>0.25</v>
      </c>
      <c r="H3651" s="0" t="n">
        <v>0.02</v>
      </c>
      <c r="I3651" s="0" t="n">
        <v>0.09</v>
      </c>
      <c r="J3651" s="0" t="n">
        <v>0.55</v>
      </c>
      <c r="N3651" s="0" t="s">
        <v>74</v>
      </c>
      <c r="P3651" s="0" t="n">
        <f aca="false">IF(AND(OR(Dashboard!$B$5="All",D3651=Dashboard!$B$5),OR(Dashboard!$D$5="All",N3651=Dashboard!$D$5),OR(AND(C3651&lt;&gt;"",C3651&gt;=Dashboard!$F$5,C3651&lt;=Dashboard!$H$5),AND(C3651="",Dashboard!$F$5&lt;=1980,Dashboard!$H$5&gt;=2016))),1,0)</f>
        <v>1</v>
      </c>
      <c r="Q3651" s="0" t="n">
        <f aca="false">J3651*P3651+ROW()*0.00000001</f>
        <v>0.55003651</v>
      </c>
    </row>
    <row r="3652" customFormat="false" ht="15" hidden="false" customHeight="false" outlineLevel="0" collapsed="false">
      <c r="A3652" s="0" t="s">
        <v>2897</v>
      </c>
      <c r="B3652" s="0" t="s">
        <v>117</v>
      </c>
      <c r="C3652" s="0" t="n">
        <v>1999</v>
      </c>
      <c r="D3652" s="0" t="s">
        <v>246</v>
      </c>
      <c r="E3652" s="0" t="s">
        <v>328</v>
      </c>
      <c r="F3652" s="0" t="n">
        <v>0</v>
      </c>
      <c r="G3652" s="0" t="n">
        <v>0</v>
      </c>
      <c r="H3652" s="0" t="n">
        <v>0.51</v>
      </c>
      <c r="I3652" s="0" t="n">
        <v>0.04</v>
      </c>
      <c r="J3652" s="0" t="n">
        <v>0.55</v>
      </c>
      <c r="N3652" s="0" t="s">
        <v>74</v>
      </c>
      <c r="P3652" s="0" t="n">
        <f aca="false">IF(AND(OR(Dashboard!$B$5="All",D3652=Dashboard!$B$5),OR(Dashboard!$D$5="All",N3652=Dashboard!$D$5),OR(AND(C3652&lt;&gt;"",C3652&gt;=Dashboard!$F$5,C3652&lt;=Dashboard!$H$5),AND(C3652="",Dashboard!$F$5&lt;=1980,Dashboard!$H$5&gt;=2016))),1,0)</f>
        <v>1</v>
      </c>
      <c r="Q3652" s="0" t="n">
        <f aca="false">J3652*P3652+ROW()*0.00000001</f>
        <v>0.55003652</v>
      </c>
    </row>
    <row r="3653" customFormat="false" ht="15" hidden="false" customHeight="false" outlineLevel="0" collapsed="false">
      <c r="A3653" s="0" t="s">
        <v>364</v>
      </c>
      <c r="B3653" s="0" t="s">
        <v>152</v>
      </c>
      <c r="C3653" s="0" t="n">
        <v>2014</v>
      </c>
      <c r="D3653" s="0" t="s">
        <v>71</v>
      </c>
      <c r="E3653" s="0" t="s">
        <v>124</v>
      </c>
      <c r="F3653" s="0" t="n">
        <v>0.18</v>
      </c>
      <c r="G3653" s="0" t="n">
        <v>0.33</v>
      </c>
      <c r="H3653" s="0" t="n">
        <v>0</v>
      </c>
      <c r="I3653" s="0" t="n">
        <v>0.04</v>
      </c>
      <c r="J3653" s="0" t="n">
        <v>0.55</v>
      </c>
      <c r="K3653" s="0" t="n">
        <v>70</v>
      </c>
      <c r="L3653" s="0" t="n">
        <v>3</v>
      </c>
      <c r="M3653" s="0" t="s">
        <v>73</v>
      </c>
      <c r="N3653" s="0" t="s">
        <v>152</v>
      </c>
      <c r="O3653" s="0" t="s">
        <v>67</v>
      </c>
      <c r="P3653" s="0" t="n">
        <f aca="false">IF(AND(OR(Dashboard!$B$5="All",D3653=Dashboard!$B$5),OR(Dashboard!$D$5="All",N3653=Dashboard!$D$5),OR(AND(C3653&lt;&gt;"",C3653&gt;=Dashboard!$F$5,C3653&lt;=Dashboard!$H$5),AND(C3653="",Dashboard!$F$5&lt;=1980,Dashboard!$H$5&gt;=2016))),1,0)</f>
        <v>1</v>
      </c>
      <c r="Q3653" s="0" t="n">
        <f aca="false">J3653*P3653+ROW()*0.00000001</f>
        <v>0.55003653</v>
      </c>
    </row>
    <row r="3654" customFormat="false" ht="15" hidden="false" customHeight="false" outlineLevel="0" collapsed="false">
      <c r="A3654" s="0" t="s">
        <v>2898</v>
      </c>
      <c r="B3654" s="0" t="s">
        <v>64</v>
      </c>
      <c r="C3654" s="0" t="n">
        <v>2011</v>
      </c>
      <c r="D3654" s="0" t="s">
        <v>41</v>
      </c>
      <c r="E3654" s="0" t="s">
        <v>418</v>
      </c>
      <c r="F3654" s="0" t="n">
        <v>0.37</v>
      </c>
      <c r="G3654" s="0" t="n">
        <v>0.13</v>
      </c>
      <c r="H3654" s="0" t="n">
        <v>0</v>
      </c>
      <c r="I3654" s="0" t="n">
        <v>0.04</v>
      </c>
      <c r="J3654" s="0" t="n">
        <v>0.55</v>
      </c>
      <c r="K3654" s="0" t="n">
        <v>63</v>
      </c>
      <c r="L3654" s="0" t="n">
        <v>7.2</v>
      </c>
      <c r="M3654" s="0" t="s">
        <v>36</v>
      </c>
      <c r="N3654" s="0" t="s">
        <v>66</v>
      </c>
      <c r="O3654" s="0" t="s">
        <v>67</v>
      </c>
      <c r="P3654" s="0" t="n">
        <f aca="false">IF(AND(OR(Dashboard!$B$5="All",D3654=Dashboard!$B$5),OR(Dashboard!$D$5="All",N3654=Dashboard!$D$5),OR(AND(C3654&lt;&gt;"",C3654&gt;=Dashboard!$F$5,C3654&lt;=Dashboard!$H$5),AND(C3654="",Dashboard!$F$5&lt;=1980,Dashboard!$H$5&gt;=2016))),1,0)</f>
        <v>1</v>
      </c>
      <c r="Q3654" s="0" t="n">
        <f aca="false">J3654*P3654+ROW()*0.00000001</f>
        <v>0.55003654</v>
      </c>
    </row>
    <row r="3655" customFormat="false" ht="15" hidden="false" customHeight="false" outlineLevel="0" collapsed="false">
      <c r="A3655" s="0" t="s">
        <v>2899</v>
      </c>
      <c r="B3655" s="0" t="s">
        <v>873</v>
      </c>
      <c r="C3655" s="0" t="n">
        <v>1997</v>
      </c>
      <c r="D3655" s="0" t="s">
        <v>246</v>
      </c>
      <c r="E3655" s="0" t="s">
        <v>996</v>
      </c>
      <c r="F3655" s="0" t="n">
        <v>0</v>
      </c>
      <c r="G3655" s="0" t="n">
        <v>0</v>
      </c>
      <c r="H3655" s="0" t="n">
        <v>0.55</v>
      </c>
      <c r="I3655" s="0" t="n">
        <v>0</v>
      </c>
      <c r="J3655" s="0" t="n">
        <v>0.55</v>
      </c>
      <c r="N3655" s="0" t="s">
        <v>154</v>
      </c>
      <c r="P3655" s="0" t="n">
        <f aca="false">IF(AND(OR(Dashboard!$B$5="All",D3655=Dashboard!$B$5),OR(Dashboard!$D$5="All",N3655=Dashboard!$D$5),OR(AND(C3655&lt;&gt;"",C3655&gt;=Dashboard!$F$5,C3655&lt;=Dashboard!$H$5),AND(C3655="",Dashboard!$F$5&lt;=1980,Dashboard!$H$5&gt;=2016))),1,0)</f>
        <v>1</v>
      </c>
      <c r="Q3655" s="0" t="n">
        <f aca="false">J3655*P3655+ROW()*0.00000001</f>
        <v>0.55003655</v>
      </c>
    </row>
    <row r="3656" customFormat="false" ht="15" hidden="false" customHeight="false" outlineLevel="0" collapsed="false">
      <c r="A3656" s="0" t="s">
        <v>900</v>
      </c>
      <c r="B3656" s="0" t="s">
        <v>144</v>
      </c>
      <c r="C3656" s="0" t="n">
        <v>2004</v>
      </c>
      <c r="D3656" s="0" t="s">
        <v>16</v>
      </c>
      <c r="E3656" s="0" t="s">
        <v>91</v>
      </c>
      <c r="F3656" s="0" t="n">
        <v>0.4</v>
      </c>
      <c r="G3656" s="0" t="n">
        <v>0.13</v>
      </c>
      <c r="H3656" s="0" t="n">
        <v>0</v>
      </c>
      <c r="I3656" s="0" t="n">
        <v>0.02</v>
      </c>
      <c r="J3656" s="0" t="n">
        <v>0.55</v>
      </c>
      <c r="K3656" s="0" t="n">
        <v>72</v>
      </c>
      <c r="L3656" s="0" t="n">
        <v>8.4</v>
      </c>
      <c r="M3656" s="0" t="s">
        <v>36</v>
      </c>
      <c r="N3656" s="0" t="s">
        <v>66</v>
      </c>
      <c r="O3656" s="0" t="s">
        <v>37</v>
      </c>
      <c r="P3656" s="0" t="n">
        <f aca="false">IF(AND(OR(Dashboard!$B$5="All",D3656=Dashboard!$B$5),OR(Dashboard!$D$5="All",N3656=Dashboard!$D$5),OR(AND(C3656&lt;&gt;"",C3656&gt;=Dashboard!$F$5,C3656&lt;=Dashboard!$H$5),AND(C3656="",Dashboard!$F$5&lt;=1980,Dashboard!$H$5&gt;=2016))),1,0)</f>
        <v>1</v>
      </c>
      <c r="Q3656" s="0" t="n">
        <f aca="false">J3656*P3656+ROW()*0.00000001</f>
        <v>0.55003656</v>
      </c>
    </row>
    <row r="3657" customFormat="false" ht="15" hidden="false" customHeight="false" outlineLevel="0" collapsed="false">
      <c r="A3657" s="0" t="s">
        <v>2900</v>
      </c>
      <c r="B3657" s="0" t="s">
        <v>50</v>
      </c>
      <c r="C3657" s="0" t="n">
        <v>2007</v>
      </c>
      <c r="D3657" s="0" t="s">
        <v>58</v>
      </c>
      <c r="E3657" s="0" t="s">
        <v>418</v>
      </c>
      <c r="F3657" s="0" t="n">
        <v>0.18</v>
      </c>
      <c r="G3657" s="0" t="n">
        <v>0.35</v>
      </c>
      <c r="H3657" s="0" t="n">
        <v>0</v>
      </c>
      <c r="I3657" s="0" t="n">
        <v>0.02</v>
      </c>
      <c r="J3657" s="0" t="n">
        <v>0.55</v>
      </c>
      <c r="K3657" s="0" t="n">
        <v>67</v>
      </c>
      <c r="L3657" s="0" t="n">
        <v>6.8</v>
      </c>
      <c r="M3657" s="0" t="s">
        <v>36</v>
      </c>
      <c r="N3657" s="0" t="s">
        <v>35</v>
      </c>
      <c r="O3657" s="0" t="s">
        <v>67</v>
      </c>
      <c r="P3657" s="0" t="n">
        <f aca="false">IF(AND(OR(Dashboard!$B$5="All",D3657=Dashboard!$B$5),OR(Dashboard!$D$5="All",N3657=Dashboard!$D$5),OR(AND(C3657&lt;&gt;"",C3657&gt;=Dashboard!$F$5,C3657&lt;=Dashboard!$H$5),AND(C3657="",Dashboard!$F$5&lt;=1980,Dashboard!$H$5&gt;=2016))),1,0)</f>
        <v>1</v>
      </c>
      <c r="Q3657" s="0" t="n">
        <f aca="false">J3657*P3657+ROW()*0.00000001</f>
        <v>0.55003657</v>
      </c>
    </row>
    <row r="3658" customFormat="false" ht="15" hidden="false" customHeight="false" outlineLevel="0" collapsed="false">
      <c r="A3658" s="0" t="s">
        <v>237</v>
      </c>
      <c r="B3658" s="0" t="s">
        <v>152</v>
      </c>
      <c r="C3658" s="0" t="n">
        <v>2010</v>
      </c>
      <c r="D3658" s="0" t="s">
        <v>71</v>
      </c>
      <c r="E3658" s="0" t="s">
        <v>124</v>
      </c>
      <c r="F3658" s="0" t="n">
        <v>0.01</v>
      </c>
      <c r="G3658" s="0" t="n">
        <v>0.45</v>
      </c>
      <c r="H3658" s="0" t="n">
        <v>0</v>
      </c>
      <c r="I3658" s="0" t="n">
        <v>0.09</v>
      </c>
      <c r="J3658" s="0" t="n">
        <v>0.55</v>
      </c>
      <c r="K3658" s="0" t="n">
        <v>86</v>
      </c>
      <c r="L3658" s="0" t="n">
        <v>6.9</v>
      </c>
      <c r="M3658" s="0" t="s">
        <v>73</v>
      </c>
      <c r="N3658" s="0" t="s">
        <v>152</v>
      </c>
      <c r="O3658" s="0" t="s">
        <v>42</v>
      </c>
      <c r="P3658" s="0" t="n">
        <f aca="false">IF(AND(OR(Dashboard!$B$5="All",D3658=Dashboard!$B$5),OR(Dashboard!$D$5="All",N3658=Dashboard!$D$5),OR(AND(C3658&lt;&gt;"",C3658&gt;=Dashboard!$F$5,C3658&lt;=Dashboard!$H$5),AND(C3658="",Dashboard!$F$5&lt;=1980,Dashboard!$H$5&gt;=2016))),1,0)</f>
        <v>1</v>
      </c>
      <c r="Q3658" s="0" t="n">
        <f aca="false">J3658*P3658+ROW()*0.00000001</f>
        <v>0.55003658</v>
      </c>
    </row>
    <row r="3659" customFormat="false" ht="15" hidden="false" customHeight="false" outlineLevel="0" collapsed="false">
      <c r="A3659" s="0" t="s">
        <v>2901</v>
      </c>
      <c r="B3659" s="0" t="s">
        <v>76</v>
      </c>
      <c r="C3659" s="0" t="n">
        <v>2002</v>
      </c>
      <c r="D3659" s="0" t="s">
        <v>34</v>
      </c>
      <c r="E3659" s="0" t="s">
        <v>154</v>
      </c>
      <c r="F3659" s="0" t="n">
        <v>0</v>
      </c>
      <c r="G3659" s="0" t="n">
        <v>0</v>
      </c>
      <c r="H3659" s="0" t="n">
        <v>0.55</v>
      </c>
      <c r="I3659" s="0" t="n">
        <v>0</v>
      </c>
      <c r="J3659" s="0" t="n">
        <v>0.55</v>
      </c>
      <c r="N3659" s="0" t="s">
        <v>74</v>
      </c>
      <c r="P3659" s="0" t="n">
        <f aca="false">IF(AND(OR(Dashboard!$B$5="All",D3659=Dashboard!$B$5),OR(Dashboard!$D$5="All",N3659=Dashboard!$D$5),OR(AND(C3659&lt;&gt;"",C3659&gt;=Dashboard!$F$5,C3659&lt;=Dashboard!$H$5),AND(C3659="",Dashboard!$F$5&lt;=1980,Dashboard!$H$5&gt;=2016))),1,0)</f>
        <v>1</v>
      </c>
      <c r="Q3659" s="0" t="n">
        <f aca="false">J3659*P3659+ROW()*0.00000001</f>
        <v>0.55003659</v>
      </c>
    </row>
    <row r="3660" customFormat="false" ht="15" hidden="false" customHeight="false" outlineLevel="0" collapsed="false">
      <c r="A3660" s="0" t="s">
        <v>2902</v>
      </c>
      <c r="B3660" s="0" t="s">
        <v>164</v>
      </c>
      <c r="C3660" s="0" t="n">
        <v>2008</v>
      </c>
      <c r="D3660" s="0" t="s">
        <v>16</v>
      </c>
      <c r="E3660" s="0" t="s">
        <v>89</v>
      </c>
      <c r="F3660" s="0" t="n">
        <v>0.33</v>
      </c>
      <c r="G3660" s="0" t="n">
        <v>0.22</v>
      </c>
      <c r="H3660" s="0" t="n">
        <v>0</v>
      </c>
      <c r="I3660" s="0" t="n">
        <v>0</v>
      </c>
      <c r="J3660" s="0" t="n">
        <v>0.55</v>
      </c>
      <c r="N3660" s="0" t="s">
        <v>74</v>
      </c>
      <c r="P3660" s="0" t="n">
        <f aca="false">IF(AND(OR(Dashboard!$B$5="All",D3660=Dashboard!$B$5),OR(Dashboard!$D$5="All",N3660=Dashboard!$D$5),OR(AND(C3660&lt;&gt;"",C3660&gt;=Dashboard!$F$5,C3660&lt;=Dashboard!$H$5),AND(C3660="",Dashboard!$F$5&lt;=1980,Dashboard!$H$5&gt;=2016))),1,0)</f>
        <v>1</v>
      </c>
      <c r="Q3660" s="0" t="n">
        <f aca="false">J3660*P3660+ROW()*0.00000001</f>
        <v>0.5500366</v>
      </c>
    </row>
    <row r="3661" customFormat="false" ht="15" hidden="false" customHeight="false" outlineLevel="0" collapsed="false">
      <c r="A3661" s="0" t="s">
        <v>941</v>
      </c>
      <c r="B3661" s="0" t="s">
        <v>85</v>
      </c>
      <c r="C3661" s="0" t="n">
        <v>2001</v>
      </c>
      <c r="D3661" s="0" t="s">
        <v>71</v>
      </c>
      <c r="E3661" s="0" t="s">
        <v>418</v>
      </c>
      <c r="F3661" s="0" t="n">
        <v>0.39</v>
      </c>
      <c r="G3661" s="0" t="n">
        <v>0.15</v>
      </c>
      <c r="H3661" s="0" t="n">
        <v>0</v>
      </c>
      <c r="I3661" s="0" t="n">
        <v>0.01</v>
      </c>
      <c r="J3661" s="0" t="n">
        <v>0.55</v>
      </c>
      <c r="N3661" s="0" t="s">
        <v>35</v>
      </c>
      <c r="P3661" s="0" t="n">
        <f aca="false">IF(AND(OR(Dashboard!$B$5="All",D3661=Dashboard!$B$5),OR(Dashboard!$D$5="All",N3661=Dashboard!$D$5),OR(AND(C3661&lt;&gt;"",C3661&gt;=Dashboard!$F$5,C3661&lt;=Dashboard!$H$5),AND(C3661="",Dashboard!$F$5&lt;=1980,Dashboard!$H$5&gt;=2016))),1,0)</f>
        <v>1</v>
      </c>
      <c r="Q3661" s="0" t="n">
        <f aca="false">J3661*P3661+ROW()*0.00000001</f>
        <v>0.55003661</v>
      </c>
    </row>
    <row r="3662" customFormat="false" ht="15" hidden="false" customHeight="false" outlineLevel="0" collapsed="false">
      <c r="A3662" s="0" t="s">
        <v>2903</v>
      </c>
      <c r="B3662" s="0" t="s">
        <v>873</v>
      </c>
      <c r="C3662" s="0" t="n">
        <v>1998</v>
      </c>
      <c r="D3662" s="0" t="s">
        <v>246</v>
      </c>
      <c r="E3662" s="0" t="s">
        <v>996</v>
      </c>
      <c r="F3662" s="0" t="n">
        <v>0</v>
      </c>
      <c r="G3662" s="0" t="n">
        <v>0</v>
      </c>
      <c r="H3662" s="0" t="n">
        <v>0.55</v>
      </c>
      <c r="I3662" s="0" t="n">
        <v>0</v>
      </c>
      <c r="J3662" s="0" t="n">
        <v>0.55</v>
      </c>
      <c r="N3662" s="0" t="s">
        <v>154</v>
      </c>
      <c r="P3662" s="0" t="n">
        <f aca="false">IF(AND(OR(Dashboard!$B$5="All",D3662=Dashboard!$B$5),OR(Dashboard!$D$5="All",N3662=Dashboard!$D$5),OR(AND(C3662&lt;&gt;"",C3662&gt;=Dashboard!$F$5,C3662&lt;=Dashboard!$H$5),AND(C3662="",Dashboard!$F$5&lt;=1980,Dashboard!$H$5&gt;=2016))),1,0)</f>
        <v>1</v>
      </c>
      <c r="Q3662" s="0" t="n">
        <f aca="false">J3662*P3662+ROW()*0.00000001</f>
        <v>0.55003662</v>
      </c>
    </row>
    <row r="3663" customFormat="false" ht="15" hidden="false" customHeight="false" outlineLevel="0" collapsed="false">
      <c r="A3663" s="0" t="s">
        <v>1561</v>
      </c>
      <c r="B3663" s="0" t="s">
        <v>85</v>
      </c>
      <c r="C3663" s="0" t="n">
        <v>2003</v>
      </c>
      <c r="D3663" s="0" t="s">
        <v>16</v>
      </c>
      <c r="E3663" s="0" t="s">
        <v>418</v>
      </c>
      <c r="F3663" s="0" t="n">
        <v>0.39</v>
      </c>
      <c r="G3663" s="0" t="n">
        <v>0.15</v>
      </c>
      <c r="H3663" s="0" t="n">
        <v>0</v>
      </c>
      <c r="I3663" s="0" t="n">
        <v>0.01</v>
      </c>
      <c r="J3663" s="0" t="n">
        <v>0.55</v>
      </c>
      <c r="K3663" s="0" t="n">
        <v>79</v>
      </c>
      <c r="L3663" s="0" t="n">
        <v>9.2</v>
      </c>
      <c r="M3663" s="0" t="s">
        <v>36</v>
      </c>
      <c r="N3663" s="0" t="s">
        <v>35</v>
      </c>
      <c r="O3663" s="0" t="s">
        <v>37</v>
      </c>
      <c r="P3663" s="0" t="n">
        <f aca="false">IF(AND(OR(Dashboard!$B$5="All",D3663=Dashboard!$B$5),OR(Dashboard!$D$5="All",N3663=Dashboard!$D$5),OR(AND(C3663&lt;&gt;"",C3663&gt;=Dashboard!$F$5,C3663&lt;=Dashboard!$H$5),AND(C3663="",Dashboard!$F$5&lt;=1980,Dashboard!$H$5&gt;=2016))),1,0)</f>
        <v>1</v>
      </c>
      <c r="Q3663" s="0" t="n">
        <f aca="false">J3663*P3663+ROW()*0.00000001</f>
        <v>0.55003663</v>
      </c>
    </row>
    <row r="3664" customFormat="false" ht="15" hidden="false" customHeight="false" outlineLevel="0" collapsed="false">
      <c r="A3664" s="0" t="s">
        <v>2293</v>
      </c>
      <c r="B3664" s="0" t="s">
        <v>33</v>
      </c>
      <c r="C3664" s="0" t="n">
        <v>2008</v>
      </c>
      <c r="D3664" s="0" t="s">
        <v>71</v>
      </c>
      <c r="E3664" s="0" t="s">
        <v>91</v>
      </c>
      <c r="F3664" s="0" t="n">
        <v>0.31</v>
      </c>
      <c r="G3664" s="0" t="n">
        <v>0.18</v>
      </c>
      <c r="H3664" s="0" t="n">
        <v>0</v>
      </c>
      <c r="I3664" s="0" t="n">
        <v>0.05</v>
      </c>
      <c r="J3664" s="0" t="n">
        <v>0.55</v>
      </c>
      <c r="N3664" s="0" t="s">
        <v>35</v>
      </c>
      <c r="P3664" s="0" t="n">
        <f aca="false">IF(AND(OR(Dashboard!$B$5="All",D3664=Dashboard!$B$5),OR(Dashboard!$D$5="All",N3664=Dashboard!$D$5),OR(AND(C3664&lt;&gt;"",C3664&gt;=Dashboard!$F$5,C3664&lt;=Dashboard!$H$5),AND(C3664="",Dashboard!$F$5&lt;=1980,Dashboard!$H$5&gt;=2016))),1,0)</f>
        <v>1</v>
      </c>
      <c r="Q3664" s="0" t="n">
        <f aca="false">J3664*P3664+ROW()*0.00000001</f>
        <v>0.55003664</v>
      </c>
    </row>
    <row r="3665" customFormat="false" ht="15" hidden="false" customHeight="false" outlineLevel="0" collapsed="false">
      <c r="A3665" s="0" t="s">
        <v>2904</v>
      </c>
      <c r="B3665" s="0" t="s">
        <v>64</v>
      </c>
      <c r="C3665" s="0" t="n">
        <v>2009</v>
      </c>
      <c r="D3665" s="0" t="s">
        <v>52</v>
      </c>
      <c r="E3665" s="0" t="s">
        <v>65</v>
      </c>
      <c r="F3665" s="0" t="n">
        <v>0.15</v>
      </c>
      <c r="G3665" s="0" t="n">
        <v>0.34</v>
      </c>
      <c r="H3665" s="0" t="n">
        <v>0</v>
      </c>
      <c r="I3665" s="0" t="n">
        <v>0.06</v>
      </c>
      <c r="J3665" s="0" t="n">
        <v>0.55</v>
      </c>
      <c r="K3665" s="0" t="n">
        <v>70</v>
      </c>
      <c r="L3665" s="0" t="n">
        <v>7.6</v>
      </c>
      <c r="M3665" s="0" t="s">
        <v>103</v>
      </c>
      <c r="N3665" s="0" t="s">
        <v>66</v>
      </c>
      <c r="O3665" s="0" t="s">
        <v>67</v>
      </c>
      <c r="P3665" s="0" t="n">
        <f aca="false">IF(AND(OR(Dashboard!$B$5="All",D3665=Dashboard!$B$5),OR(Dashboard!$D$5="All",N3665=Dashboard!$D$5),OR(AND(C3665&lt;&gt;"",C3665&gt;=Dashboard!$F$5,C3665&lt;=Dashboard!$H$5),AND(C3665="",Dashboard!$F$5&lt;=1980,Dashboard!$H$5&gt;=2016))),1,0)</f>
        <v>1</v>
      </c>
      <c r="Q3665" s="0" t="n">
        <f aca="false">J3665*P3665+ROW()*0.00000001</f>
        <v>0.55003665</v>
      </c>
    </row>
    <row r="3666" customFormat="false" ht="15" hidden="false" customHeight="false" outlineLevel="0" collapsed="false">
      <c r="A3666" s="0" t="s">
        <v>1140</v>
      </c>
      <c r="B3666" s="0" t="s">
        <v>117</v>
      </c>
      <c r="C3666" s="0" t="n">
        <v>1995</v>
      </c>
      <c r="D3666" s="0" t="s">
        <v>102</v>
      </c>
      <c r="E3666" s="0" t="s">
        <v>89</v>
      </c>
      <c r="F3666" s="0" t="n">
        <v>0.29</v>
      </c>
      <c r="G3666" s="0" t="n">
        <v>0.2</v>
      </c>
      <c r="H3666" s="0" t="n">
        <v>0.02</v>
      </c>
      <c r="I3666" s="0" t="n">
        <v>0.04</v>
      </c>
      <c r="J3666" s="0" t="n">
        <v>0.55</v>
      </c>
      <c r="N3666" s="0" t="s">
        <v>74</v>
      </c>
      <c r="P3666" s="0" t="n">
        <f aca="false">IF(AND(OR(Dashboard!$B$5="All",D3666=Dashboard!$B$5),OR(Dashboard!$D$5="All",N3666=Dashboard!$D$5),OR(AND(C3666&lt;&gt;"",C3666&gt;=Dashboard!$F$5,C3666&lt;=Dashboard!$H$5),AND(C3666="",Dashboard!$F$5&lt;=1980,Dashboard!$H$5&gt;=2016))),1,0)</f>
        <v>1</v>
      </c>
      <c r="Q3666" s="0" t="n">
        <f aca="false">J3666*P3666+ROW()*0.00000001</f>
        <v>0.55003666</v>
      </c>
    </row>
    <row r="3667" customFormat="false" ht="15" hidden="false" customHeight="false" outlineLevel="0" collapsed="false">
      <c r="A3667" s="0" t="s">
        <v>155</v>
      </c>
      <c r="B3667" s="0" t="s">
        <v>152</v>
      </c>
      <c r="C3667" s="0" t="n">
        <v>2015</v>
      </c>
      <c r="D3667" s="0" t="s">
        <v>56</v>
      </c>
      <c r="E3667" s="0" t="s">
        <v>142</v>
      </c>
      <c r="F3667" s="0" t="n">
        <v>0.13</v>
      </c>
      <c r="G3667" s="0" t="n">
        <v>0.38</v>
      </c>
      <c r="H3667" s="0" t="n">
        <v>0</v>
      </c>
      <c r="I3667" s="0" t="n">
        <v>0.04</v>
      </c>
      <c r="J3667" s="0" t="n">
        <v>0.55</v>
      </c>
      <c r="N3667" s="0" t="s">
        <v>152</v>
      </c>
      <c r="P3667" s="0" t="n">
        <f aca="false">IF(AND(OR(Dashboard!$B$5="All",D3667=Dashboard!$B$5),OR(Dashboard!$D$5="All",N3667=Dashboard!$D$5),OR(AND(C3667&lt;&gt;"",C3667&gt;=Dashboard!$F$5,C3667&lt;=Dashboard!$H$5),AND(C3667="",Dashboard!$F$5&lt;=1980,Dashboard!$H$5&gt;=2016))),1,0)</f>
        <v>1</v>
      </c>
      <c r="Q3667" s="0" t="n">
        <f aca="false">J3667*P3667+ROW()*0.00000001</f>
        <v>0.55003667</v>
      </c>
    </row>
    <row r="3668" customFormat="false" ht="15" hidden="false" customHeight="false" outlineLevel="0" collapsed="false">
      <c r="A3668" s="0" t="s">
        <v>1347</v>
      </c>
      <c r="B3668" s="0" t="s">
        <v>144</v>
      </c>
      <c r="C3668" s="0" t="n">
        <v>2002</v>
      </c>
      <c r="D3668" s="0" t="s">
        <v>56</v>
      </c>
      <c r="E3668" s="0" t="s">
        <v>449</v>
      </c>
      <c r="F3668" s="0" t="n">
        <v>0.39</v>
      </c>
      <c r="G3668" s="0" t="n">
        <v>0.14</v>
      </c>
      <c r="H3668" s="0" t="n">
        <v>0</v>
      </c>
      <c r="I3668" s="0" t="n">
        <v>0.02</v>
      </c>
      <c r="J3668" s="0" t="n">
        <v>0.55</v>
      </c>
      <c r="K3668" s="0" t="n">
        <v>68</v>
      </c>
      <c r="L3668" s="0" t="n">
        <v>6.7</v>
      </c>
      <c r="M3668" s="0" t="s">
        <v>73</v>
      </c>
      <c r="N3668" s="0" t="s">
        <v>66</v>
      </c>
      <c r="O3668" s="0" t="s">
        <v>67</v>
      </c>
      <c r="P3668" s="0" t="n">
        <f aca="false">IF(AND(OR(Dashboard!$B$5="All",D3668=Dashboard!$B$5),OR(Dashboard!$D$5="All",N3668=Dashboard!$D$5),OR(AND(C3668&lt;&gt;"",C3668&gt;=Dashboard!$F$5,C3668&lt;=Dashboard!$H$5),AND(C3668="",Dashboard!$F$5&lt;=1980,Dashboard!$H$5&gt;=2016))),1,0)</f>
        <v>1</v>
      </c>
      <c r="Q3668" s="0" t="n">
        <f aca="false">J3668*P3668+ROW()*0.00000001</f>
        <v>0.55003668</v>
      </c>
    </row>
    <row r="3669" customFormat="false" ht="15" hidden="false" customHeight="false" outlineLevel="0" collapsed="false">
      <c r="A3669" s="0" t="s">
        <v>2905</v>
      </c>
      <c r="B3669" s="0" t="s">
        <v>33</v>
      </c>
      <c r="C3669" s="0" t="n">
        <v>2010</v>
      </c>
      <c r="D3669" s="0" t="s">
        <v>52</v>
      </c>
      <c r="E3669" s="0" t="s">
        <v>195</v>
      </c>
      <c r="F3669" s="0" t="n">
        <v>0.26</v>
      </c>
      <c r="G3669" s="0" t="n">
        <v>0.24</v>
      </c>
      <c r="H3669" s="0" t="n">
        <v>0</v>
      </c>
      <c r="I3669" s="0" t="n">
        <v>0.05</v>
      </c>
      <c r="J3669" s="0" t="n">
        <v>0.55</v>
      </c>
      <c r="N3669" s="0" t="s">
        <v>35</v>
      </c>
      <c r="P3669" s="0" t="n">
        <f aca="false">IF(AND(OR(Dashboard!$B$5="All",D3669=Dashboard!$B$5),OR(Dashboard!$D$5="All",N3669=Dashboard!$D$5),OR(AND(C3669&lt;&gt;"",C3669&gt;=Dashboard!$F$5,C3669&lt;=Dashboard!$H$5),AND(C3669="",Dashboard!$F$5&lt;=1980,Dashboard!$H$5&gt;=2016))),1,0)</f>
        <v>1</v>
      </c>
      <c r="Q3669" s="0" t="n">
        <f aca="false">J3669*P3669+ROW()*0.00000001</f>
        <v>0.55003669</v>
      </c>
    </row>
    <row r="3670" customFormat="false" ht="15" hidden="false" customHeight="false" outlineLevel="0" collapsed="false">
      <c r="A3670" s="0" t="s">
        <v>2906</v>
      </c>
      <c r="B3670" s="0" t="s">
        <v>76</v>
      </c>
      <c r="C3670" s="0" t="n">
        <v>2005</v>
      </c>
      <c r="D3670" s="0" t="s">
        <v>41</v>
      </c>
      <c r="E3670" s="0" t="s">
        <v>89</v>
      </c>
      <c r="F3670" s="0" t="n">
        <v>0.45</v>
      </c>
      <c r="G3670" s="0" t="n">
        <v>0.02</v>
      </c>
      <c r="H3670" s="0" t="n">
        <v>0</v>
      </c>
      <c r="I3670" s="0" t="n">
        <v>0.07</v>
      </c>
      <c r="J3670" s="0" t="n">
        <v>0.55</v>
      </c>
      <c r="K3670" s="0" t="n">
        <v>76</v>
      </c>
      <c r="L3670" s="0" t="n">
        <v>7.7</v>
      </c>
      <c r="M3670" s="0" t="s">
        <v>103</v>
      </c>
      <c r="N3670" s="0" t="s">
        <v>74</v>
      </c>
      <c r="O3670" s="0" t="s">
        <v>37</v>
      </c>
      <c r="P3670" s="0" t="n">
        <f aca="false">IF(AND(OR(Dashboard!$B$5="All",D3670=Dashboard!$B$5),OR(Dashboard!$D$5="All",N3670=Dashboard!$D$5),OR(AND(C3670&lt;&gt;"",C3670&gt;=Dashboard!$F$5,C3670&lt;=Dashboard!$H$5),AND(C3670="",Dashboard!$F$5&lt;=1980,Dashboard!$H$5&gt;=2016))),1,0)</f>
        <v>1</v>
      </c>
      <c r="Q3670" s="0" t="n">
        <f aca="false">J3670*P3670+ROW()*0.00000001</f>
        <v>0.5500367</v>
      </c>
    </row>
    <row r="3671" customFormat="false" ht="15" hidden="false" customHeight="false" outlineLevel="0" collapsed="false">
      <c r="A3671" s="0" t="s">
        <v>2907</v>
      </c>
      <c r="B3671" s="0" t="s">
        <v>50</v>
      </c>
      <c r="C3671" s="0" t="n">
        <v>2007</v>
      </c>
      <c r="D3671" s="0" t="s">
        <v>16</v>
      </c>
      <c r="E3671" s="0" t="s">
        <v>35</v>
      </c>
      <c r="F3671" s="0" t="n">
        <v>0.25</v>
      </c>
      <c r="G3671" s="0" t="n">
        <v>0.03</v>
      </c>
      <c r="H3671" s="0" t="n">
        <v>0.24</v>
      </c>
      <c r="I3671" s="0" t="n">
        <v>0.03</v>
      </c>
      <c r="J3671" s="0" t="n">
        <v>0.55</v>
      </c>
      <c r="N3671" s="0" t="s">
        <v>35</v>
      </c>
      <c r="P3671" s="0" t="n">
        <f aca="false">IF(AND(OR(Dashboard!$B$5="All",D3671=Dashboard!$B$5),OR(Dashboard!$D$5="All",N3671=Dashboard!$D$5),OR(AND(C3671&lt;&gt;"",C3671&gt;=Dashboard!$F$5,C3671&lt;=Dashboard!$H$5),AND(C3671="",Dashboard!$F$5&lt;=1980,Dashboard!$H$5&gt;=2016))),1,0)</f>
        <v>1</v>
      </c>
      <c r="Q3671" s="0" t="n">
        <f aca="false">J3671*P3671+ROW()*0.00000001</f>
        <v>0.55003671</v>
      </c>
    </row>
    <row r="3672" customFormat="false" ht="15" hidden="false" customHeight="false" outlineLevel="0" collapsed="false">
      <c r="A3672" s="0" t="s">
        <v>2908</v>
      </c>
      <c r="B3672" s="0" t="s">
        <v>76</v>
      </c>
      <c r="C3672" s="0" t="n">
        <v>2003</v>
      </c>
      <c r="D3672" s="0" t="s">
        <v>52</v>
      </c>
      <c r="E3672" s="0" t="s">
        <v>547</v>
      </c>
      <c r="F3672" s="0" t="n">
        <v>0.27</v>
      </c>
      <c r="G3672" s="0" t="n">
        <v>0.21</v>
      </c>
      <c r="H3672" s="0" t="n">
        <v>0</v>
      </c>
      <c r="I3672" s="0" t="n">
        <v>0.07</v>
      </c>
      <c r="J3672" s="0" t="n">
        <v>0.55</v>
      </c>
      <c r="K3672" s="0" t="n">
        <v>41</v>
      </c>
      <c r="L3672" s="0" t="n">
        <v>4.8</v>
      </c>
      <c r="M3672" s="0" t="s">
        <v>36</v>
      </c>
      <c r="N3672" s="0" t="s">
        <v>74</v>
      </c>
      <c r="O3672" s="0" t="s">
        <v>177</v>
      </c>
      <c r="P3672" s="0" t="n">
        <f aca="false">IF(AND(OR(Dashboard!$B$5="All",D3672=Dashboard!$B$5),OR(Dashboard!$D$5="All",N3672=Dashboard!$D$5),OR(AND(C3672&lt;&gt;"",C3672&gt;=Dashboard!$F$5,C3672&lt;=Dashboard!$H$5),AND(C3672="",Dashboard!$F$5&lt;=1980,Dashboard!$H$5&gt;=2016))),1,0)</f>
        <v>1</v>
      </c>
      <c r="Q3672" s="0" t="n">
        <f aca="false">J3672*P3672+ROW()*0.00000001</f>
        <v>0.55003672</v>
      </c>
    </row>
    <row r="3673" customFormat="false" ht="15" hidden="false" customHeight="false" outlineLevel="0" collapsed="false">
      <c r="A3673" s="0" t="s">
        <v>2909</v>
      </c>
      <c r="B3673" s="0" t="s">
        <v>117</v>
      </c>
      <c r="C3673" s="0" t="n">
        <v>1996</v>
      </c>
      <c r="D3673" s="0" t="s">
        <v>52</v>
      </c>
      <c r="E3673" s="0" t="s">
        <v>1700</v>
      </c>
      <c r="F3673" s="0" t="n">
        <v>0.3</v>
      </c>
      <c r="G3673" s="0" t="n">
        <v>0.21</v>
      </c>
      <c r="H3673" s="0" t="n">
        <v>0</v>
      </c>
      <c r="I3673" s="0" t="n">
        <v>0.04</v>
      </c>
      <c r="J3673" s="0" t="n">
        <v>0.55</v>
      </c>
      <c r="N3673" s="0" t="s">
        <v>74</v>
      </c>
      <c r="P3673" s="0" t="n">
        <f aca="false">IF(AND(OR(Dashboard!$B$5="All",D3673=Dashboard!$B$5),OR(Dashboard!$D$5="All",N3673=Dashboard!$D$5),OR(AND(C3673&lt;&gt;"",C3673&gt;=Dashboard!$F$5,C3673&lt;=Dashboard!$H$5),AND(C3673="",Dashboard!$F$5&lt;=1980,Dashboard!$H$5&gt;=2016))),1,0)</f>
        <v>1</v>
      </c>
      <c r="Q3673" s="0" t="n">
        <f aca="false">J3673*P3673+ROW()*0.00000001</f>
        <v>0.55003673</v>
      </c>
    </row>
    <row r="3674" customFormat="false" ht="15" hidden="false" customHeight="false" outlineLevel="0" collapsed="false">
      <c r="A3674" s="0" t="s">
        <v>2910</v>
      </c>
      <c r="B3674" s="0" t="s">
        <v>50</v>
      </c>
      <c r="C3674" s="0" t="n">
        <v>2008</v>
      </c>
      <c r="D3674" s="0" t="s">
        <v>34</v>
      </c>
      <c r="E3674" s="0" t="s">
        <v>91</v>
      </c>
      <c r="F3674" s="0" t="n">
        <v>0.5</v>
      </c>
      <c r="G3674" s="0" t="n">
        <v>0</v>
      </c>
      <c r="H3674" s="0" t="n">
        <v>0</v>
      </c>
      <c r="I3674" s="0" t="n">
        <v>0.04</v>
      </c>
      <c r="J3674" s="0" t="n">
        <v>0.55</v>
      </c>
      <c r="M3674" s="0" t="s">
        <v>36</v>
      </c>
      <c r="N3674" s="0" t="s">
        <v>35</v>
      </c>
      <c r="P3674" s="0" t="n">
        <f aca="false">IF(AND(OR(Dashboard!$B$5="All",D3674=Dashboard!$B$5),OR(Dashboard!$D$5="All",N3674=Dashboard!$D$5),OR(AND(C3674&lt;&gt;"",C3674&gt;=Dashboard!$F$5,C3674&lt;=Dashboard!$H$5),AND(C3674="",Dashboard!$F$5&lt;=1980,Dashboard!$H$5&gt;=2016))),1,0)</f>
        <v>1</v>
      </c>
      <c r="Q3674" s="0" t="n">
        <f aca="false">J3674*P3674+ROW()*0.00000001</f>
        <v>0.55003674</v>
      </c>
    </row>
    <row r="3675" customFormat="false" ht="15" hidden="false" customHeight="false" outlineLevel="0" collapsed="false">
      <c r="A3675" s="0" t="s">
        <v>1218</v>
      </c>
      <c r="B3675" s="0" t="s">
        <v>144</v>
      </c>
      <c r="C3675" s="0" t="n">
        <v>2004</v>
      </c>
      <c r="D3675" s="0" t="s">
        <v>56</v>
      </c>
      <c r="E3675" s="0" t="s">
        <v>72</v>
      </c>
      <c r="F3675" s="0" t="n">
        <v>0.4</v>
      </c>
      <c r="G3675" s="0" t="n">
        <v>0.12</v>
      </c>
      <c r="H3675" s="0" t="n">
        <v>0</v>
      </c>
      <c r="I3675" s="0" t="n">
        <v>0.02</v>
      </c>
      <c r="J3675" s="0" t="n">
        <v>0.55</v>
      </c>
      <c r="K3675" s="0" t="n">
        <v>74</v>
      </c>
      <c r="L3675" s="0" t="n">
        <v>8.5</v>
      </c>
      <c r="M3675" s="0" t="s">
        <v>73</v>
      </c>
      <c r="N3675" s="0" t="s">
        <v>66</v>
      </c>
      <c r="O3675" s="0" t="s">
        <v>37</v>
      </c>
      <c r="P3675" s="0" t="n">
        <f aca="false">IF(AND(OR(Dashboard!$B$5="All",D3675=Dashboard!$B$5),OR(Dashboard!$D$5="All",N3675=Dashboard!$D$5),OR(AND(C3675&lt;&gt;"",C3675&gt;=Dashboard!$F$5,C3675&lt;=Dashboard!$H$5),AND(C3675="",Dashboard!$F$5&lt;=1980,Dashboard!$H$5&gt;=2016))),1,0)</f>
        <v>1</v>
      </c>
      <c r="Q3675" s="0" t="n">
        <f aca="false">J3675*P3675+ROW()*0.00000001</f>
        <v>0.55003675</v>
      </c>
    </row>
    <row r="3676" customFormat="false" ht="15" hidden="false" customHeight="false" outlineLevel="0" collapsed="false">
      <c r="A3676" s="0" t="s">
        <v>2911</v>
      </c>
      <c r="B3676" s="0" t="s">
        <v>50</v>
      </c>
      <c r="C3676" s="0" t="n">
        <v>2008</v>
      </c>
      <c r="D3676" s="0" t="s">
        <v>48</v>
      </c>
      <c r="E3676" s="0" t="s">
        <v>689</v>
      </c>
      <c r="F3676" s="0" t="n">
        <v>0.5</v>
      </c>
      <c r="G3676" s="0" t="n">
        <v>0</v>
      </c>
      <c r="H3676" s="0" t="n">
        <v>0</v>
      </c>
      <c r="I3676" s="0" t="n">
        <v>0.04</v>
      </c>
      <c r="J3676" s="0" t="n">
        <v>0.55</v>
      </c>
      <c r="K3676" s="0" t="n">
        <v>67</v>
      </c>
      <c r="L3676" s="0" t="n">
        <v>6.8</v>
      </c>
      <c r="M3676" s="0" t="s">
        <v>36</v>
      </c>
      <c r="N3676" s="0" t="s">
        <v>35</v>
      </c>
      <c r="O3676" s="0" t="s">
        <v>67</v>
      </c>
      <c r="P3676" s="0" t="n">
        <f aca="false">IF(AND(OR(Dashboard!$B$5="All",D3676=Dashboard!$B$5),OR(Dashboard!$D$5="All",N3676=Dashboard!$D$5),OR(AND(C3676&lt;&gt;"",C3676&gt;=Dashboard!$F$5,C3676&lt;=Dashboard!$H$5),AND(C3676="",Dashboard!$F$5&lt;=1980,Dashboard!$H$5&gt;=2016))),1,0)</f>
        <v>1</v>
      </c>
      <c r="Q3676" s="0" t="n">
        <f aca="false">J3676*P3676+ROW()*0.00000001</f>
        <v>0.55003676</v>
      </c>
    </row>
    <row r="3677" customFormat="false" ht="15" hidden="false" customHeight="false" outlineLevel="0" collapsed="false">
      <c r="A3677" s="0" t="s">
        <v>2912</v>
      </c>
      <c r="B3677" s="0" t="s">
        <v>50</v>
      </c>
      <c r="C3677" s="0" t="n">
        <v>2008</v>
      </c>
      <c r="D3677" s="0" t="s">
        <v>58</v>
      </c>
      <c r="E3677" s="0" t="s">
        <v>418</v>
      </c>
      <c r="F3677" s="0" t="n">
        <v>0.26</v>
      </c>
      <c r="G3677" s="0" t="n">
        <v>0.23</v>
      </c>
      <c r="H3677" s="0" t="n">
        <v>0</v>
      </c>
      <c r="I3677" s="0" t="n">
        <v>0.06</v>
      </c>
      <c r="J3677" s="0" t="n">
        <v>0.55</v>
      </c>
      <c r="K3677" s="0" t="n">
        <v>82</v>
      </c>
      <c r="L3677" s="0" t="n">
        <v>7.1</v>
      </c>
      <c r="M3677" s="0" t="s">
        <v>36</v>
      </c>
      <c r="N3677" s="0" t="s">
        <v>35</v>
      </c>
      <c r="O3677" s="0" t="s">
        <v>42</v>
      </c>
      <c r="P3677" s="0" t="n">
        <f aca="false">IF(AND(OR(Dashboard!$B$5="All",D3677=Dashboard!$B$5),OR(Dashboard!$D$5="All",N3677=Dashboard!$D$5),OR(AND(C3677&lt;&gt;"",C3677&gt;=Dashboard!$F$5,C3677&lt;=Dashboard!$H$5),AND(C3677="",Dashboard!$F$5&lt;=1980,Dashboard!$H$5&gt;=2016))),1,0)</f>
        <v>1</v>
      </c>
      <c r="Q3677" s="0" t="n">
        <f aca="false">J3677*P3677+ROW()*0.00000001</f>
        <v>0.55003677</v>
      </c>
    </row>
    <row r="3678" customFormat="false" ht="15" hidden="false" customHeight="false" outlineLevel="0" collapsed="false">
      <c r="A3678" s="0" t="s">
        <v>2913</v>
      </c>
      <c r="B3678" s="0" t="s">
        <v>50</v>
      </c>
      <c r="C3678" s="0" t="n">
        <v>2008</v>
      </c>
      <c r="D3678" s="0" t="s">
        <v>58</v>
      </c>
      <c r="E3678" s="0" t="s">
        <v>124</v>
      </c>
      <c r="F3678" s="0" t="n">
        <v>0.47</v>
      </c>
      <c r="G3678" s="0" t="n">
        <v>0.03</v>
      </c>
      <c r="H3678" s="0" t="n">
        <v>0</v>
      </c>
      <c r="I3678" s="0" t="n">
        <v>0.04</v>
      </c>
      <c r="J3678" s="0" t="n">
        <v>0.54</v>
      </c>
      <c r="M3678" s="0" t="s">
        <v>36</v>
      </c>
      <c r="N3678" s="0" t="s">
        <v>35</v>
      </c>
      <c r="P3678" s="0" t="n">
        <f aca="false">IF(AND(OR(Dashboard!$B$5="All",D3678=Dashboard!$B$5),OR(Dashboard!$D$5="All",N3678=Dashboard!$D$5),OR(AND(C3678&lt;&gt;"",C3678&gt;=Dashboard!$F$5,C3678&lt;=Dashboard!$H$5),AND(C3678="",Dashboard!$F$5&lt;=1980,Dashboard!$H$5&gt;=2016))),1,0)</f>
        <v>1</v>
      </c>
      <c r="Q3678" s="0" t="n">
        <f aca="false">J3678*P3678+ROW()*0.00000001</f>
        <v>0.54003678</v>
      </c>
    </row>
    <row r="3679" customFormat="false" ht="15" hidden="false" customHeight="false" outlineLevel="0" collapsed="false">
      <c r="A3679" s="0" t="s">
        <v>2914</v>
      </c>
      <c r="B3679" s="0" t="s">
        <v>50</v>
      </c>
      <c r="C3679" s="0" t="n">
        <v>2010</v>
      </c>
      <c r="D3679" s="0" t="s">
        <v>58</v>
      </c>
      <c r="E3679" s="0" t="s">
        <v>91</v>
      </c>
      <c r="F3679" s="0" t="n">
        <v>0.4</v>
      </c>
      <c r="G3679" s="0" t="n">
        <v>0.1</v>
      </c>
      <c r="H3679" s="0" t="n">
        <v>0</v>
      </c>
      <c r="I3679" s="0" t="n">
        <v>0.04</v>
      </c>
      <c r="J3679" s="0" t="n">
        <v>0.54</v>
      </c>
      <c r="M3679" s="0" t="s">
        <v>36</v>
      </c>
      <c r="N3679" s="0" t="s">
        <v>35</v>
      </c>
      <c r="P3679" s="0" t="n">
        <f aca="false">IF(AND(OR(Dashboard!$B$5="All",D3679=Dashboard!$B$5),OR(Dashboard!$D$5="All",N3679=Dashboard!$D$5),OR(AND(C3679&lt;&gt;"",C3679&gt;=Dashboard!$F$5,C3679&lt;=Dashboard!$H$5),AND(C3679="",Dashboard!$F$5&lt;=1980,Dashboard!$H$5&gt;=2016))),1,0)</f>
        <v>1</v>
      </c>
      <c r="Q3679" s="0" t="n">
        <f aca="false">J3679*P3679+ROW()*0.00000001</f>
        <v>0.54003679</v>
      </c>
    </row>
    <row r="3680" customFormat="false" ht="15" hidden="false" customHeight="false" outlineLevel="0" collapsed="false">
      <c r="A3680" s="0" t="s">
        <v>2915</v>
      </c>
      <c r="B3680" s="0" t="s">
        <v>70</v>
      </c>
      <c r="C3680" s="0" t="n">
        <v>2013</v>
      </c>
      <c r="D3680" s="0" t="s">
        <v>16</v>
      </c>
      <c r="E3680" s="0" t="s">
        <v>89</v>
      </c>
      <c r="F3680" s="0" t="n">
        <v>0.35</v>
      </c>
      <c r="G3680" s="0" t="n">
        <v>0.12</v>
      </c>
      <c r="H3680" s="0" t="n">
        <v>0</v>
      </c>
      <c r="I3680" s="0" t="n">
        <v>0.08</v>
      </c>
      <c r="J3680" s="0" t="n">
        <v>0.54</v>
      </c>
      <c r="K3680" s="0" t="n">
        <v>75</v>
      </c>
      <c r="L3680" s="0" t="n">
        <v>8.3</v>
      </c>
      <c r="M3680" s="0" t="s">
        <v>125</v>
      </c>
      <c r="N3680" s="0" t="s">
        <v>74</v>
      </c>
      <c r="O3680" s="0" t="s">
        <v>37</v>
      </c>
      <c r="P3680" s="0" t="n">
        <f aca="false">IF(AND(OR(Dashboard!$B$5="All",D3680=Dashboard!$B$5),OR(Dashboard!$D$5="All",N3680=Dashboard!$D$5),OR(AND(C3680&lt;&gt;"",C3680&gt;=Dashboard!$F$5,C3680&lt;=Dashboard!$H$5),AND(C3680="",Dashboard!$F$5&lt;=1980,Dashboard!$H$5&gt;=2016))),1,0)</f>
        <v>1</v>
      </c>
      <c r="Q3680" s="0" t="n">
        <f aca="false">J3680*P3680+ROW()*0.00000001</f>
        <v>0.5400368</v>
      </c>
    </row>
    <row r="3681" customFormat="false" ht="15" hidden="false" customHeight="false" outlineLevel="0" collapsed="false">
      <c r="A3681" s="0" t="s">
        <v>2439</v>
      </c>
      <c r="B3681" s="0" t="s">
        <v>76</v>
      </c>
      <c r="C3681" s="0" t="n">
        <v>2008</v>
      </c>
      <c r="D3681" s="0" t="s">
        <v>71</v>
      </c>
      <c r="E3681" s="0" t="s">
        <v>154</v>
      </c>
      <c r="F3681" s="0" t="n">
        <v>0.36</v>
      </c>
      <c r="G3681" s="0" t="n">
        <v>0</v>
      </c>
      <c r="H3681" s="0" t="n">
        <v>0</v>
      </c>
      <c r="I3681" s="0" t="n">
        <v>0.19</v>
      </c>
      <c r="J3681" s="0" t="n">
        <v>0.54</v>
      </c>
      <c r="K3681" s="0" t="n">
        <v>47</v>
      </c>
      <c r="L3681" s="0" t="n">
        <v>5.6</v>
      </c>
      <c r="M3681" s="0" t="s">
        <v>103</v>
      </c>
      <c r="N3681" s="0" t="s">
        <v>74</v>
      </c>
      <c r="O3681" s="0" t="s">
        <v>177</v>
      </c>
      <c r="P3681" s="0" t="n">
        <f aca="false">IF(AND(OR(Dashboard!$B$5="All",D3681=Dashboard!$B$5),OR(Dashboard!$D$5="All",N3681=Dashboard!$D$5),OR(AND(C3681&lt;&gt;"",C3681&gt;=Dashboard!$F$5,C3681&lt;=Dashboard!$H$5),AND(C3681="",Dashboard!$F$5&lt;=1980,Dashboard!$H$5&gt;=2016))),1,0)</f>
        <v>1</v>
      </c>
      <c r="Q3681" s="0" t="n">
        <f aca="false">J3681*P3681+ROW()*0.00000001</f>
        <v>0.54003681</v>
      </c>
    </row>
    <row r="3682" customFormat="false" ht="15" hidden="false" customHeight="false" outlineLevel="0" collapsed="false">
      <c r="A3682" s="0" t="s">
        <v>2916</v>
      </c>
      <c r="B3682" s="0" t="s">
        <v>76</v>
      </c>
      <c r="C3682" s="0" t="n">
        <v>2008</v>
      </c>
      <c r="D3682" s="0" t="s">
        <v>52</v>
      </c>
      <c r="E3682" s="0" t="s">
        <v>89</v>
      </c>
      <c r="F3682" s="0" t="n">
        <v>0</v>
      </c>
      <c r="G3682" s="0" t="n">
        <v>0.06</v>
      </c>
      <c r="H3682" s="0" t="n">
        <v>0</v>
      </c>
      <c r="I3682" s="0" t="n">
        <v>0.48</v>
      </c>
      <c r="J3682" s="0" t="n">
        <v>0.54</v>
      </c>
      <c r="N3682" s="0" t="s">
        <v>74</v>
      </c>
      <c r="P3682" s="0" t="n">
        <f aca="false">IF(AND(OR(Dashboard!$B$5="All",D3682=Dashboard!$B$5),OR(Dashboard!$D$5="All",N3682=Dashboard!$D$5),OR(AND(C3682&lt;&gt;"",C3682&gt;=Dashboard!$F$5,C3682&lt;=Dashboard!$H$5),AND(C3682="",Dashboard!$F$5&lt;=1980,Dashboard!$H$5&gt;=2016))),1,0)</f>
        <v>1</v>
      </c>
      <c r="Q3682" s="0" t="n">
        <f aca="false">J3682*P3682+ROW()*0.00000001</f>
        <v>0.54003682</v>
      </c>
    </row>
    <row r="3683" customFormat="false" ht="15" hidden="false" customHeight="false" outlineLevel="0" collapsed="false">
      <c r="A3683" s="0" t="s">
        <v>2917</v>
      </c>
      <c r="B3683" s="0" t="s">
        <v>70</v>
      </c>
      <c r="C3683" s="0" t="n">
        <v>2012</v>
      </c>
      <c r="D3683" s="0" t="s">
        <v>56</v>
      </c>
      <c r="E3683" s="0" t="s">
        <v>72</v>
      </c>
      <c r="F3683" s="0" t="n">
        <v>0.19</v>
      </c>
      <c r="G3683" s="0" t="n">
        <v>0.23</v>
      </c>
      <c r="H3683" s="0" t="n">
        <v>0.04</v>
      </c>
      <c r="I3683" s="0" t="n">
        <v>0.08</v>
      </c>
      <c r="J3683" s="0" t="n">
        <v>0.54</v>
      </c>
      <c r="K3683" s="0" t="n">
        <v>77</v>
      </c>
      <c r="L3683" s="0" t="n">
        <v>8</v>
      </c>
      <c r="M3683" s="0" t="s">
        <v>73</v>
      </c>
      <c r="N3683" s="0" t="s">
        <v>74</v>
      </c>
      <c r="O3683" s="0" t="s">
        <v>37</v>
      </c>
      <c r="P3683" s="0" t="n">
        <f aca="false">IF(AND(OR(Dashboard!$B$5="All",D3683=Dashboard!$B$5),OR(Dashboard!$D$5="All",N3683=Dashboard!$D$5),OR(AND(C3683&lt;&gt;"",C3683&gt;=Dashboard!$F$5,C3683&lt;=Dashboard!$H$5),AND(C3683="",Dashboard!$F$5&lt;=1980,Dashboard!$H$5&gt;=2016))),1,0)</f>
        <v>1</v>
      </c>
      <c r="Q3683" s="0" t="n">
        <f aca="false">J3683*P3683+ROW()*0.00000001</f>
        <v>0.54003683</v>
      </c>
    </row>
    <row r="3684" customFormat="false" ht="15" hidden="false" customHeight="false" outlineLevel="0" collapsed="false">
      <c r="A3684" s="0" t="s">
        <v>951</v>
      </c>
      <c r="B3684" s="0" t="s">
        <v>144</v>
      </c>
      <c r="C3684" s="0" t="n">
        <v>2004</v>
      </c>
      <c r="D3684" s="0" t="s">
        <v>16</v>
      </c>
      <c r="E3684" s="0" t="s">
        <v>418</v>
      </c>
      <c r="F3684" s="0" t="n">
        <v>0.4</v>
      </c>
      <c r="G3684" s="0" t="n">
        <v>0.12</v>
      </c>
      <c r="H3684" s="0" t="n">
        <v>0</v>
      </c>
      <c r="I3684" s="0" t="n">
        <v>0.02</v>
      </c>
      <c r="J3684" s="0" t="n">
        <v>0.54</v>
      </c>
      <c r="K3684" s="0" t="n">
        <v>74</v>
      </c>
      <c r="L3684" s="0" t="n">
        <v>8.5</v>
      </c>
      <c r="M3684" s="0" t="s">
        <v>36</v>
      </c>
      <c r="N3684" s="0" t="s">
        <v>66</v>
      </c>
      <c r="O3684" s="0" t="s">
        <v>37</v>
      </c>
      <c r="P3684" s="0" t="n">
        <f aca="false">IF(AND(OR(Dashboard!$B$5="All",D3684=Dashboard!$B$5),OR(Dashboard!$D$5="All",N3684=Dashboard!$D$5),OR(AND(C3684&lt;&gt;"",C3684&gt;=Dashboard!$F$5,C3684&lt;=Dashboard!$H$5),AND(C3684="",Dashboard!$F$5&lt;=1980,Dashboard!$H$5&gt;=2016))),1,0)</f>
        <v>1</v>
      </c>
      <c r="Q3684" s="0" t="n">
        <f aca="false">J3684*P3684+ROW()*0.00000001</f>
        <v>0.54003684</v>
      </c>
    </row>
    <row r="3685" customFormat="false" ht="15" hidden="false" customHeight="false" outlineLevel="0" collapsed="false">
      <c r="A3685" s="0" t="s">
        <v>2918</v>
      </c>
      <c r="B3685" s="0" t="s">
        <v>70</v>
      </c>
      <c r="C3685" s="0" t="n">
        <v>2013</v>
      </c>
      <c r="D3685" s="0" t="s">
        <v>34</v>
      </c>
      <c r="E3685" s="0" t="s">
        <v>142</v>
      </c>
      <c r="F3685" s="0" t="n">
        <v>0.28</v>
      </c>
      <c r="G3685" s="0" t="n">
        <v>0.17</v>
      </c>
      <c r="H3685" s="0" t="n">
        <v>0</v>
      </c>
      <c r="I3685" s="0" t="n">
        <v>0.09</v>
      </c>
      <c r="J3685" s="0" t="n">
        <v>0.54</v>
      </c>
      <c r="K3685" s="0" t="n">
        <v>80</v>
      </c>
      <c r="L3685" s="0" t="n">
        <v>6</v>
      </c>
      <c r="M3685" s="0" t="s">
        <v>125</v>
      </c>
      <c r="N3685" s="0" t="s">
        <v>74</v>
      </c>
      <c r="O3685" s="0" t="s">
        <v>37</v>
      </c>
      <c r="P3685" s="0" t="n">
        <f aca="false">IF(AND(OR(Dashboard!$B$5="All",D3685=Dashboard!$B$5),OR(Dashboard!$D$5="All",N3685=Dashboard!$D$5),OR(AND(C3685&lt;&gt;"",C3685&gt;=Dashboard!$F$5,C3685&lt;=Dashboard!$H$5),AND(C3685="",Dashboard!$F$5&lt;=1980,Dashboard!$H$5&gt;=2016))),1,0)</f>
        <v>1</v>
      </c>
      <c r="Q3685" s="0" t="n">
        <f aca="false">J3685*P3685+ROW()*0.00000001</f>
        <v>0.54003685</v>
      </c>
    </row>
    <row r="3686" customFormat="false" ht="15" hidden="false" customHeight="false" outlineLevel="0" collapsed="false">
      <c r="A3686" s="0" t="s">
        <v>2919</v>
      </c>
      <c r="B3686" s="0" t="s">
        <v>70</v>
      </c>
      <c r="C3686" s="0" t="n">
        <v>2013</v>
      </c>
      <c r="D3686" s="0" t="s">
        <v>41</v>
      </c>
      <c r="E3686" s="0" t="s">
        <v>547</v>
      </c>
      <c r="F3686" s="0" t="n">
        <v>0.01</v>
      </c>
      <c r="G3686" s="0" t="n">
        <v>0.42</v>
      </c>
      <c r="H3686" s="0" t="n">
        <v>0.03</v>
      </c>
      <c r="I3686" s="0" t="n">
        <v>0.09</v>
      </c>
      <c r="J3686" s="0" t="n">
        <v>0.54</v>
      </c>
      <c r="K3686" s="0" t="n">
        <v>77</v>
      </c>
      <c r="L3686" s="0" t="n">
        <v>6.3</v>
      </c>
      <c r="M3686" s="0" t="s">
        <v>36</v>
      </c>
      <c r="N3686" s="0" t="s">
        <v>74</v>
      </c>
      <c r="O3686" s="0" t="s">
        <v>37</v>
      </c>
      <c r="P3686" s="0" t="n">
        <f aca="false">IF(AND(OR(Dashboard!$B$5="All",D3686=Dashboard!$B$5),OR(Dashboard!$D$5="All",N3686=Dashboard!$D$5),OR(AND(C3686&lt;&gt;"",C3686&gt;=Dashboard!$F$5,C3686&lt;=Dashboard!$H$5),AND(C3686="",Dashboard!$F$5&lt;=1980,Dashboard!$H$5&gt;=2016))),1,0)</f>
        <v>1</v>
      </c>
      <c r="Q3686" s="0" t="n">
        <f aca="false">J3686*P3686+ROW()*0.00000001</f>
        <v>0.54003686</v>
      </c>
    </row>
    <row r="3687" customFormat="false" ht="15" hidden="false" customHeight="false" outlineLevel="0" collapsed="false">
      <c r="A3687" s="0" t="s">
        <v>346</v>
      </c>
      <c r="B3687" s="0" t="s">
        <v>144</v>
      </c>
      <c r="C3687" s="0" t="n">
        <v>2006</v>
      </c>
      <c r="D3687" s="0" t="s">
        <v>34</v>
      </c>
      <c r="E3687" s="0" t="s">
        <v>142</v>
      </c>
      <c r="F3687" s="0" t="n">
        <v>0.16</v>
      </c>
      <c r="G3687" s="0" t="n">
        <v>0.35</v>
      </c>
      <c r="H3687" s="0" t="n">
        <v>0</v>
      </c>
      <c r="I3687" s="0" t="n">
        <v>0.04</v>
      </c>
      <c r="J3687" s="0" t="n">
        <v>0.54</v>
      </c>
      <c r="N3687" s="0" t="s">
        <v>66</v>
      </c>
      <c r="P3687" s="0" t="n">
        <f aca="false">IF(AND(OR(Dashboard!$B$5="All",D3687=Dashboard!$B$5),OR(Dashboard!$D$5="All",N3687=Dashboard!$D$5),OR(AND(C3687&lt;&gt;"",C3687&gt;=Dashboard!$F$5,C3687&lt;=Dashboard!$H$5),AND(C3687="",Dashboard!$F$5&lt;=1980,Dashboard!$H$5&gt;=2016))),1,0)</f>
        <v>1</v>
      </c>
      <c r="Q3687" s="0" t="n">
        <f aca="false">J3687*P3687+ROW()*0.00000001</f>
        <v>0.54003687</v>
      </c>
    </row>
    <row r="3688" customFormat="false" ht="15" hidden="false" customHeight="false" outlineLevel="0" collapsed="false">
      <c r="A3688" s="0" t="s">
        <v>2920</v>
      </c>
      <c r="B3688" s="0" t="s">
        <v>76</v>
      </c>
      <c r="C3688" s="0" t="n">
        <v>2000</v>
      </c>
      <c r="D3688" s="0" t="s">
        <v>34</v>
      </c>
      <c r="E3688" s="0" t="s">
        <v>157</v>
      </c>
      <c r="F3688" s="0" t="n">
        <v>0</v>
      </c>
      <c r="G3688" s="0" t="n">
        <v>0</v>
      </c>
      <c r="H3688" s="0" t="n">
        <v>0.54</v>
      </c>
      <c r="I3688" s="0" t="n">
        <v>0</v>
      </c>
      <c r="J3688" s="0" t="n">
        <v>0.54</v>
      </c>
      <c r="N3688" s="0" t="s">
        <v>74</v>
      </c>
      <c r="P3688" s="0" t="n">
        <f aca="false">IF(AND(OR(Dashboard!$B$5="All",D3688=Dashboard!$B$5),OR(Dashboard!$D$5="All",N3688=Dashboard!$D$5),OR(AND(C3688&lt;&gt;"",C3688&gt;=Dashboard!$F$5,C3688&lt;=Dashboard!$H$5),AND(C3688="",Dashboard!$F$5&lt;=1980,Dashboard!$H$5&gt;=2016))),1,0)</f>
        <v>1</v>
      </c>
      <c r="Q3688" s="0" t="n">
        <f aca="false">J3688*P3688+ROW()*0.00000001</f>
        <v>0.54003688</v>
      </c>
    </row>
    <row r="3689" customFormat="false" ht="15" hidden="false" customHeight="false" outlineLevel="0" collapsed="false">
      <c r="A3689" s="0" t="s">
        <v>2921</v>
      </c>
      <c r="B3689" s="0" t="s">
        <v>70</v>
      </c>
      <c r="C3689" s="0" t="n">
        <v>2009</v>
      </c>
      <c r="D3689" s="0" t="s">
        <v>102</v>
      </c>
      <c r="E3689" s="0" t="s">
        <v>418</v>
      </c>
      <c r="F3689" s="0" t="n">
        <v>0.3</v>
      </c>
      <c r="G3689" s="0" t="n">
        <v>0.16</v>
      </c>
      <c r="H3689" s="0" t="n">
        <v>0</v>
      </c>
      <c r="I3689" s="0" t="n">
        <v>0.07</v>
      </c>
      <c r="J3689" s="0" t="n">
        <v>0.54</v>
      </c>
      <c r="K3689" s="0" t="n">
        <v>70</v>
      </c>
      <c r="L3689" s="0" t="n">
        <v>6.5</v>
      </c>
      <c r="M3689" s="0" t="s">
        <v>103</v>
      </c>
      <c r="N3689" s="0" t="s">
        <v>74</v>
      </c>
      <c r="O3689" s="0" t="s">
        <v>67</v>
      </c>
      <c r="P3689" s="0" t="n">
        <f aca="false">IF(AND(OR(Dashboard!$B$5="All",D3689=Dashboard!$B$5),OR(Dashboard!$D$5="All",N3689=Dashboard!$D$5),OR(AND(C3689&lt;&gt;"",C3689&gt;=Dashboard!$F$5,C3689&lt;=Dashboard!$H$5),AND(C3689="",Dashboard!$F$5&lt;=1980,Dashboard!$H$5&gt;=2016))),1,0)</f>
        <v>1</v>
      </c>
      <c r="Q3689" s="0" t="n">
        <f aca="false">J3689*P3689+ROW()*0.00000001</f>
        <v>0.54003689</v>
      </c>
    </row>
    <row r="3690" customFormat="false" ht="15" hidden="false" customHeight="false" outlineLevel="0" collapsed="false">
      <c r="A3690" s="0" t="s">
        <v>2922</v>
      </c>
      <c r="B3690" s="0" t="s">
        <v>33</v>
      </c>
      <c r="C3690" s="0" t="n">
        <v>2008</v>
      </c>
      <c r="D3690" s="0" t="s">
        <v>52</v>
      </c>
      <c r="E3690" s="0" t="s">
        <v>418</v>
      </c>
      <c r="F3690" s="0" t="n">
        <v>0.5</v>
      </c>
      <c r="G3690" s="0" t="n">
        <v>0</v>
      </c>
      <c r="H3690" s="0" t="n">
        <v>0</v>
      </c>
      <c r="I3690" s="0" t="n">
        <v>0.04</v>
      </c>
      <c r="J3690" s="0" t="n">
        <v>0.54</v>
      </c>
      <c r="M3690" s="0" t="s">
        <v>36</v>
      </c>
      <c r="N3690" s="0" t="s">
        <v>35</v>
      </c>
      <c r="P3690" s="0" t="n">
        <f aca="false">IF(AND(OR(Dashboard!$B$5="All",D3690=Dashboard!$B$5),OR(Dashboard!$D$5="All",N3690=Dashboard!$D$5),OR(AND(C3690&lt;&gt;"",C3690&gt;=Dashboard!$F$5,C3690&lt;=Dashboard!$H$5),AND(C3690="",Dashboard!$F$5&lt;=1980,Dashboard!$H$5&gt;=2016))),1,0)</f>
        <v>1</v>
      </c>
      <c r="Q3690" s="0" t="n">
        <f aca="false">J3690*P3690+ROW()*0.00000001</f>
        <v>0.5400369</v>
      </c>
    </row>
    <row r="3691" customFormat="false" ht="15" hidden="false" customHeight="false" outlineLevel="0" collapsed="false">
      <c r="A3691" s="0" t="s">
        <v>1757</v>
      </c>
      <c r="B3691" s="0" t="s">
        <v>64</v>
      </c>
      <c r="C3691" s="0" t="n">
        <v>2007</v>
      </c>
      <c r="D3691" s="0" t="s">
        <v>34</v>
      </c>
      <c r="E3691" s="0" t="s">
        <v>142</v>
      </c>
      <c r="F3691" s="0" t="n">
        <v>0.49</v>
      </c>
      <c r="G3691" s="0" t="n">
        <v>0.02</v>
      </c>
      <c r="H3691" s="0" t="n">
        <v>0</v>
      </c>
      <c r="I3691" s="0" t="n">
        <v>0.04</v>
      </c>
      <c r="J3691" s="0" t="n">
        <v>0.54</v>
      </c>
      <c r="K3691" s="0" t="n">
        <v>80</v>
      </c>
      <c r="L3691" s="0" t="n">
        <v>7.8</v>
      </c>
      <c r="M3691" s="0" t="s">
        <v>36</v>
      </c>
      <c r="N3691" s="0" t="s">
        <v>66</v>
      </c>
      <c r="O3691" s="0" t="s">
        <v>37</v>
      </c>
      <c r="P3691" s="0" t="n">
        <f aca="false">IF(AND(OR(Dashboard!$B$5="All",D3691=Dashboard!$B$5),OR(Dashboard!$D$5="All",N3691=Dashboard!$D$5),OR(AND(C3691&lt;&gt;"",C3691&gt;=Dashboard!$F$5,C3691&lt;=Dashboard!$H$5),AND(C3691="",Dashboard!$F$5&lt;=1980,Dashboard!$H$5&gt;=2016))),1,0)</f>
        <v>1</v>
      </c>
      <c r="Q3691" s="0" t="n">
        <f aca="false">J3691*P3691+ROW()*0.00000001</f>
        <v>0.54003691</v>
      </c>
    </row>
    <row r="3692" customFormat="false" ht="15" hidden="false" customHeight="false" outlineLevel="0" collapsed="false">
      <c r="A3692" s="0" t="s">
        <v>2923</v>
      </c>
      <c r="B3692" s="0" t="s">
        <v>45</v>
      </c>
      <c r="C3692" s="0" t="n">
        <v>1999</v>
      </c>
      <c r="D3692" s="0" t="s">
        <v>46</v>
      </c>
      <c r="E3692" s="0" t="s">
        <v>2924</v>
      </c>
      <c r="F3692" s="0" t="n">
        <v>0</v>
      </c>
      <c r="G3692" s="0" t="n">
        <v>0</v>
      </c>
      <c r="H3692" s="0" t="n">
        <v>0.54</v>
      </c>
      <c r="I3692" s="0" t="n">
        <v>0</v>
      </c>
      <c r="J3692" s="0" t="n">
        <v>0.54</v>
      </c>
      <c r="N3692" s="0" t="s">
        <v>35</v>
      </c>
      <c r="P3692" s="0" t="n">
        <f aca="false">IF(AND(OR(Dashboard!$B$5="All",D3692=Dashboard!$B$5),OR(Dashboard!$D$5="All",N3692=Dashboard!$D$5),OR(AND(C3692&lt;&gt;"",C3692&gt;=Dashboard!$F$5,C3692&lt;=Dashboard!$H$5),AND(C3692="",Dashboard!$F$5&lt;=1980,Dashboard!$H$5&gt;=2016))),1,0)</f>
        <v>1</v>
      </c>
      <c r="Q3692" s="0" t="n">
        <f aca="false">J3692*P3692+ROW()*0.00000001</f>
        <v>0.54003692</v>
      </c>
    </row>
    <row r="3693" customFormat="false" ht="15" hidden="false" customHeight="false" outlineLevel="0" collapsed="false">
      <c r="A3693" s="0" t="s">
        <v>2925</v>
      </c>
      <c r="B3693" s="0" t="s">
        <v>144</v>
      </c>
      <c r="C3693" s="0" t="n">
        <v>2003</v>
      </c>
      <c r="D3693" s="0" t="s">
        <v>58</v>
      </c>
      <c r="E3693" s="0" t="s">
        <v>220</v>
      </c>
      <c r="F3693" s="0" t="n">
        <v>0.42</v>
      </c>
      <c r="G3693" s="0" t="n">
        <v>0.11</v>
      </c>
      <c r="H3693" s="0" t="n">
        <v>0</v>
      </c>
      <c r="I3693" s="0" t="n">
        <v>0.02</v>
      </c>
      <c r="J3693" s="0" t="n">
        <v>0.54</v>
      </c>
      <c r="K3693" s="0" t="n">
        <v>82</v>
      </c>
      <c r="L3693" s="0" t="n">
        <v>8.8</v>
      </c>
      <c r="M3693" s="0" t="s">
        <v>36</v>
      </c>
      <c r="N3693" s="0" t="s">
        <v>66</v>
      </c>
      <c r="O3693" s="0" t="s">
        <v>42</v>
      </c>
      <c r="P3693" s="0" t="n">
        <f aca="false">IF(AND(OR(Dashboard!$B$5="All",D3693=Dashboard!$B$5),OR(Dashboard!$D$5="All",N3693=Dashboard!$D$5),OR(AND(C3693&lt;&gt;"",C3693&gt;=Dashboard!$F$5,C3693&lt;=Dashboard!$H$5),AND(C3693="",Dashboard!$F$5&lt;=1980,Dashboard!$H$5&gt;=2016))),1,0)</f>
        <v>1</v>
      </c>
      <c r="Q3693" s="0" t="n">
        <f aca="false">J3693*P3693+ROW()*0.00000001</f>
        <v>0.54003693</v>
      </c>
    </row>
    <row r="3694" customFormat="false" ht="15" hidden="false" customHeight="false" outlineLevel="0" collapsed="false">
      <c r="A3694" s="0" t="s">
        <v>2926</v>
      </c>
      <c r="B3694" s="0" t="s">
        <v>76</v>
      </c>
      <c r="C3694" s="0" t="n">
        <v>2005</v>
      </c>
      <c r="D3694" s="0" t="s">
        <v>41</v>
      </c>
      <c r="E3694" s="0" t="s">
        <v>293</v>
      </c>
      <c r="F3694" s="0" t="n">
        <v>0.27</v>
      </c>
      <c r="G3694" s="0" t="n">
        <v>0.21</v>
      </c>
      <c r="H3694" s="0" t="n">
        <v>0</v>
      </c>
      <c r="I3694" s="0" t="n">
        <v>0.07</v>
      </c>
      <c r="J3694" s="0" t="n">
        <v>0.54</v>
      </c>
      <c r="K3694" s="0" t="n">
        <v>66</v>
      </c>
      <c r="L3694" s="0" t="n">
        <v>7</v>
      </c>
      <c r="M3694" s="0" t="s">
        <v>125</v>
      </c>
      <c r="N3694" s="0" t="s">
        <v>74</v>
      </c>
      <c r="O3694" s="0" t="s">
        <v>67</v>
      </c>
      <c r="P3694" s="0" t="n">
        <f aca="false">IF(AND(OR(Dashboard!$B$5="All",D3694=Dashboard!$B$5),OR(Dashboard!$D$5="All",N3694=Dashboard!$D$5),OR(AND(C3694&lt;&gt;"",C3694&gt;=Dashboard!$F$5,C3694&lt;=Dashboard!$H$5),AND(C3694="",Dashboard!$F$5&lt;=1980,Dashboard!$H$5&gt;=2016))),1,0)</f>
        <v>1</v>
      </c>
      <c r="Q3694" s="0" t="n">
        <f aca="false">J3694*P3694+ROW()*0.00000001</f>
        <v>0.54003694</v>
      </c>
    </row>
    <row r="3695" customFormat="false" ht="15" hidden="false" customHeight="false" outlineLevel="0" collapsed="false">
      <c r="A3695" s="0" t="s">
        <v>2927</v>
      </c>
      <c r="B3695" s="0" t="s">
        <v>76</v>
      </c>
      <c r="C3695" s="0" t="n">
        <v>2003</v>
      </c>
      <c r="D3695" s="0" t="s">
        <v>246</v>
      </c>
      <c r="E3695" s="0" t="s">
        <v>157</v>
      </c>
      <c r="F3695" s="0" t="n">
        <v>0.14</v>
      </c>
      <c r="G3695" s="0" t="n">
        <v>0.11</v>
      </c>
      <c r="H3695" s="0" t="n">
        <v>0.25</v>
      </c>
      <c r="I3695" s="0" t="n">
        <v>0.04</v>
      </c>
      <c r="J3695" s="0" t="n">
        <v>0.54</v>
      </c>
      <c r="K3695" s="0" t="n">
        <v>75</v>
      </c>
      <c r="L3695" s="0" t="n">
        <v>8.6</v>
      </c>
      <c r="M3695" s="0" t="s">
        <v>103</v>
      </c>
      <c r="N3695" s="0" t="s">
        <v>74</v>
      </c>
      <c r="O3695" s="0" t="s">
        <v>37</v>
      </c>
      <c r="P3695" s="0" t="n">
        <f aca="false">IF(AND(OR(Dashboard!$B$5="All",D3695=Dashboard!$B$5),OR(Dashboard!$D$5="All",N3695=Dashboard!$D$5),OR(AND(C3695&lt;&gt;"",C3695&gt;=Dashboard!$F$5,C3695&lt;=Dashboard!$H$5),AND(C3695="",Dashboard!$F$5&lt;=1980,Dashboard!$H$5&gt;=2016))),1,0)</f>
        <v>1</v>
      </c>
      <c r="Q3695" s="0" t="n">
        <f aca="false">J3695*P3695+ROW()*0.00000001</f>
        <v>0.54003695</v>
      </c>
    </row>
    <row r="3696" customFormat="false" ht="15" hidden="false" customHeight="false" outlineLevel="0" collapsed="false">
      <c r="A3696" s="0" t="s">
        <v>2928</v>
      </c>
      <c r="B3696" s="0" t="s">
        <v>85</v>
      </c>
      <c r="C3696" s="0" t="n">
        <v>2003</v>
      </c>
      <c r="D3696" s="0" t="s">
        <v>16</v>
      </c>
      <c r="E3696" s="0" t="s">
        <v>418</v>
      </c>
      <c r="F3696" s="0" t="n">
        <v>0.39</v>
      </c>
      <c r="G3696" s="0" t="n">
        <v>0.14</v>
      </c>
      <c r="H3696" s="0" t="n">
        <v>0</v>
      </c>
      <c r="I3696" s="0" t="n">
        <v>0.01</v>
      </c>
      <c r="J3696" s="0" t="n">
        <v>0.54</v>
      </c>
      <c r="N3696" s="0" t="s">
        <v>35</v>
      </c>
      <c r="P3696" s="0" t="n">
        <f aca="false">IF(AND(OR(Dashboard!$B$5="All",D3696=Dashboard!$B$5),OR(Dashboard!$D$5="All",N3696=Dashboard!$D$5),OR(AND(C3696&lt;&gt;"",C3696&gt;=Dashboard!$F$5,C3696&lt;=Dashboard!$H$5),AND(C3696="",Dashboard!$F$5&lt;=1980,Dashboard!$H$5&gt;=2016))),1,0)</f>
        <v>1</v>
      </c>
      <c r="Q3696" s="0" t="n">
        <f aca="false">J3696*P3696+ROW()*0.00000001</f>
        <v>0.54003696</v>
      </c>
    </row>
    <row r="3697" customFormat="false" ht="15" hidden="false" customHeight="false" outlineLevel="0" collapsed="false">
      <c r="A3697" s="0" t="s">
        <v>1794</v>
      </c>
      <c r="B3697" s="0" t="s">
        <v>851</v>
      </c>
      <c r="C3697" s="0" t="n">
        <v>2012</v>
      </c>
      <c r="D3697" s="0" t="s">
        <v>16</v>
      </c>
      <c r="E3697" s="0" t="s">
        <v>124</v>
      </c>
      <c r="F3697" s="0" t="n">
        <v>0.12</v>
      </c>
      <c r="G3697" s="0" t="n">
        <v>0.33</v>
      </c>
      <c r="H3697" s="0" t="n">
        <v>0</v>
      </c>
      <c r="I3697" s="0" t="n">
        <v>0.09</v>
      </c>
      <c r="J3697" s="0" t="n">
        <v>0.54</v>
      </c>
      <c r="K3697" s="0" t="n">
        <v>88</v>
      </c>
      <c r="L3697" s="0" t="n">
        <v>8.4</v>
      </c>
      <c r="M3697" s="0" t="s">
        <v>125</v>
      </c>
      <c r="N3697" s="0" t="s">
        <v>74</v>
      </c>
      <c r="O3697" s="0" t="s">
        <v>42</v>
      </c>
      <c r="P3697" s="0" t="n">
        <f aca="false">IF(AND(OR(Dashboard!$B$5="All",D3697=Dashboard!$B$5),OR(Dashboard!$D$5="All",N3697=Dashboard!$D$5),OR(AND(C3697&lt;&gt;"",C3697&gt;=Dashboard!$F$5,C3697&lt;=Dashboard!$H$5),AND(C3697="",Dashboard!$F$5&lt;=1980,Dashboard!$H$5&gt;=2016))),1,0)</f>
        <v>1</v>
      </c>
      <c r="Q3697" s="0" t="n">
        <f aca="false">J3697*P3697+ROW()*0.00000001</f>
        <v>0.54003697</v>
      </c>
    </row>
    <row r="3698" customFormat="false" ht="15" hidden="false" customHeight="false" outlineLevel="0" collapsed="false">
      <c r="A3698" s="0" t="s">
        <v>2929</v>
      </c>
      <c r="B3698" s="0" t="s">
        <v>50</v>
      </c>
      <c r="C3698" s="0" t="n">
        <v>2010</v>
      </c>
      <c r="D3698" s="0" t="s">
        <v>46</v>
      </c>
      <c r="E3698" s="0" t="s">
        <v>599</v>
      </c>
      <c r="F3698" s="0" t="n">
        <v>0</v>
      </c>
      <c r="G3698" s="0" t="n">
        <v>0</v>
      </c>
      <c r="H3698" s="0" t="n">
        <v>0.54</v>
      </c>
      <c r="I3698" s="0" t="n">
        <v>0</v>
      </c>
      <c r="J3698" s="0" t="n">
        <v>0.54</v>
      </c>
      <c r="N3698" s="0" t="s">
        <v>35</v>
      </c>
      <c r="P3698" s="0" t="n">
        <f aca="false">IF(AND(OR(Dashboard!$B$5="All",D3698=Dashboard!$B$5),OR(Dashboard!$D$5="All",N3698=Dashboard!$D$5),OR(AND(C3698&lt;&gt;"",C3698&gt;=Dashboard!$F$5,C3698&lt;=Dashboard!$H$5),AND(C3698="",Dashboard!$F$5&lt;=1980,Dashboard!$H$5&gt;=2016))),1,0)</f>
        <v>1</v>
      </c>
      <c r="Q3698" s="0" t="n">
        <f aca="false">J3698*P3698+ROW()*0.00000001</f>
        <v>0.54003698</v>
      </c>
    </row>
    <row r="3699" customFormat="false" ht="15" hidden="false" customHeight="false" outlineLevel="0" collapsed="false">
      <c r="A3699" s="0" t="s">
        <v>2930</v>
      </c>
      <c r="B3699" s="0" t="s">
        <v>70</v>
      </c>
      <c r="C3699" s="0" t="n">
        <v>2007</v>
      </c>
      <c r="D3699" s="0" t="s">
        <v>56</v>
      </c>
      <c r="E3699" s="0" t="s">
        <v>293</v>
      </c>
      <c r="F3699" s="0" t="n">
        <v>0.18</v>
      </c>
      <c r="G3699" s="0" t="n">
        <v>0.26</v>
      </c>
      <c r="H3699" s="0" t="n">
        <v>0</v>
      </c>
      <c r="I3699" s="0" t="n">
        <v>0.1</v>
      </c>
      <c r="J3699" s="0" t="n">
        <v>0.54</v>
      </c>
      <c r="K3699" s="0" t="n">
        <v>72</v>
      </c>
      <c r="L3699" s="0" t="n">
        <v>7.4</v>
      </c>
      <c r="M3699" s="0" t="s">
        <v>73</v>
      </c>
      <c r="N3699" s="0" t="s">
        <v>74</v>
      </c>
      <c r="O3699" s="0" t="s">
        <v>37</v>
      </c>
      <c r="P3699" s="0" t="n">
        <f aca="false">IF(AND(OR(Dashboard!$B$5="All",D3699=Dashboard!$B$5),OR(Dashboard!$D$5="All",N3699=Dashboard!$D$5),OR(AND(C3699&lt;&gt;"",C3699&gt;=Dashboard!$F$5,C3699&lt;=Dashboard!$H$5),AND(C3699="",Dashboard!$F$5&lt;=1980,Dashboard!$H$5&gt;=2016))),1,0)</f>
        <v>1</v>
      </c>
      <c r="Q3699" s="0" t="n">
        <f aca="false">J3699*P3699+ROW()*0.00000001</f>
        <v>0.54003699</v>
      </c>
    </row>
    <row r="3700" customFormat="false" ht="15" hidden="false" customHeight="false" outlineLevel="0" collapsed="false">
      <c r="A3700" s="0" t="s">
        <v>2876</v>
      </c>
      <c r="B3700" s="0" t="s">
        <v>64</v>
      </c>
      <c r="C3700" s="0" t="n">
        <v>2010</v>
      </c>
      <c r="D3700" s="0" t="s">
        <v>71</v>
      </c>
      <c r="E3700" s="0" t="s">
        <v>328</v>
      </c>
      <c r="F3700" s="0" t="n">
        <v>0.3</v>
      </c>
      <c r="G3700" s="0" t="n">
        <v>0.19</v>
      </c>
      <c r="H3700" s="0" t="n">
        <v>0</v>
      </c>
      <c r="I3700" s="0" t="n">
        <v>0.05</v>
      </c>
      <c r="J3700" s="0" t="n">
        <v>0.54</v>
      </c>
      <c r="K3700" s="0" t="n">
        <v>82</v>
      </c>
      <c r="L3700" s="0" t="n">
        <v>7.8</v>
      </c>
      <c r="M3700" s="0" t="s">
        <v>103</v>
      </c>
      <c r="N3700" s="0" t="s">
        <v>66</v>
      </c>
      <c r="O3700" s="0" t="s">
        <v>42</v>
      </c>
      <c r="P3700" s="0" t="n">
        <f aca="false">IF(AND(OR(Dashboard!$B$5="All",D3700=Dashboard!$B$5),OR(Dashboard!$D$5="All",N3700=Dashboard!$D$5),OR(AND(C3700&lt;&gt;"",C3700&gt;=Dashboard!$F$5,C3700&lt;=Dashboard!$H$5),AND(C3700="",Dashboard!$F$5&lt;=1980,Dashboard!$H$5&gt;=2016))),1,0)</f>
        <v>1</v>
      </c>
      <c r="Q3700" s="0" t="n">
        <f aca="false">J3700*P3700+ROW()*0.00000001</f>
        <v>0.540037</v>
      </c>
    </row>
    <row r="3701" customFormat="false" ht="15" hidden="false" customHeight="false" outlineLevel="0" collapsed="false">
      <c r="A3701" s="0" t="s">
        <v>2931</v>
      </c>
      <c r="B3701" s="0" t="s">
        <v>76</v>
      </c>
      <c r="C3701" s="0" t="n">
        <v>2004</v>
      </c>
      <c r="D3701" s="0" t="s">
        <v>41</v>
      </c>
      <c r="E3701" s="0" t="s">
        <v>328</v>
      </c>
      <c r="F3701" s="0" t="n">
        <v>0.26</v>
      </c>
      <c r="G3701" s="0" t="n">
        <v>0.21</v>
      </c>
      <c r="H3701" s="0" t="n">
        <v>0</v>
      </c>
      <c r="I3701" s="0" t="n">
        <v>0.07</v>
      </c>
      <c r="J3701" s="0" t="n">
        <v>0.54</v>
      </c>
      <c r="N3701" s="0" t="s">
        <v>74</v>
      </c>
      <c r="P3701" s="0" t="n">
        <f aca="false">IF(AND(OR(Dashboard!$B$5="All",D3701=Dashboard!$B$5),OR(Dashboard!$D$5="All",N3701=Dashboard!$D$5),OR(AND(C3701&lt;&gt;"",C3701&gt;=Dashboard!$F$5,C3701&lt;=Dashboard!$H$5),AND(C3701="",Dashboard!$F$5&lt;=1980,Dashboard!$H$5&gt;=2016))),1,0)</f>
        <v>1</v>
      </c>
      <c r="Q3701" s="0" t="n">
        <f aca="false">J3701*P3701+ROW()*0.00000001</f>
        <v>0.54003701</v>
      </c>
    </row>
    <row r="3702" customFormat="false" ht="15" hidden="false" customHeight="false" outlineLevel="0" collapsed="false">
      <c r="A3702" s="0" t="s">
        <v>2932</v>
      </c>
      <c r="B3702" s="0" t="s">
        <v>164</v>
      </c>
      <c r="C3702" s="0" t="n">
        <v>2006</v>
      </c>
      <c r="D3702" s="0" t="s">
        <v>102</v>
      </c>
      <c r="E3702" s="0" t="s">
        <v>160</v>
      </c>
      <c r="F3702" s="0" t="n">
        <v>0.26</v>
      </c>
      <c r="G3702" s="0" t="n">
        <v>0.08</v>
      </c>
      <c r="H3702" s="0" t="n">
        <v>0.13</v>
      </c>
      <c r="I3702" s="0" t="n">
        <v>0.07</v>
      </c>
      <c r="J3702" s="0" t="n">
        <v>0.54</v>
      </c>
      <c r="K3702" s="0" t="n">
        <v>70</v>
      </c>
      <c r="L3702" s="0" t="n">
        <v>8.1</v>
      </c>
      <c r="M3702" s="0" t="s">
        <v>103</v>
      </c>
      <c r="N3702" s="0" t="s">
        <v>74</v>
      </c>
      <c r="O3702" s="0" t="s">
        <v>67</v>
      </c>
      <c r="P3702" s="0" t="n">
        <f aca="false">IF(AND(OR(Dashboard!$B$5="All",D3702=Dashboard!$B$5),OR(Dashboard!$D$5="All",N3702=Dashboard!$D$5),OR(AND(C3702&lt;&gt;"",C3702&gt;=Dashboard!$F$5,C3702&lt;=Dashboard!$H$5),AND(C3702="",Dashboard!$F$5&lt;=1980,Dashboard!$H$5&gt;=2016))),1,0)</f>
        <v>1</v>
      </c>
      <c r="Q3702" s="0" t="n">
        <f aca="false">J3702*P3702+ROW()*0.00000001</f>
        <v>0.54003702</v>
      </c>
    </row>
    <row r="3703" customFormat="false" ht="15" hidden="false" customHeight="false" outlineLevel="0" collapsed="false">
      <c r="A3703" s="0" t="s">
        <v>2933</v>
      </c>
      <c r="B3703" s="0" t="s">
        <v>70</v>
      </c>
      <c r="C3703" s="0" t="n">
        <v>2012</v>
      </c>
      <c r="D3703" s="0" t="s">
        <v>34</v>
      </c>
      <c r="E3703" s="0" t="s">
        <v>142</v>
      </c>
      <c r="F3703" s="0" t="n">
        <v>0.24</v>
      </c>
      <c r="G3703" s="0" t="n">
        <v>0.21</v>
      </c>
      <c r="H3703" s="0" t="n">
        <v>0</v>
      </c>
      <c r="I3703" s="0" t="n">
        <v>0.08</v>
      </c>
      <c r="J3703" s="0" t="n">
        <v>0.54</v>
      </c>
      <c r="K3703" s="0" t="n">
        <v>75</v>
      </c>
      <c r="L3703" s="0" t="n">
        <v>5.7</v>
      </c>
      <c r="M3703" s="0" t="s">
        <v>36</v>
      </c>
      <c r="N3703" s="0" t="s">
        <v>74</v>
      </c>
      <c r="O3703" s="0" t="s">
        <v>37</v>
      </c>
      <c r="P3703" s="0" t="n">
        <f aca="false">IF(AND(OR(Dashboard!$B$5="All",D3703=Dashboard!$B$5),OR(Dashboard!$D$5="All",N3703=Dashboard!$D$5),OR(AND(C3703&lt;&gt;"",C3703&gt;=Dashboard!$F$5,C3703&lt;=Dashboard!$H$5),AND(C3703="",Dashboard!$F$5&lt;=1980,Dashboard!$H$5&gt;=2016))),1,0)</f>
        <v>1</v>
      </c>
      <c r="Q3703" s="0" t="n">
        <f aca="false">J3703*P3703+ROW()*0.00000001</f>
        <v>0.54003703</v>
      </c>
    </row>
    <row r="3704" customFormat="false" ht="15" hidden="false" customHeight="false" outlineLevel="0" collapsed="false">
      <c r="A3704" s="0" t="s">
        <v>2934</v>
      </c>
      <c r="B3704" s="0" t="s">
        <v>70</v>
      </c>
      <c r="C3704" s="0" t="n">
        <v>2010</v>
      </c>
      <c r="D3704" s="0" t="s">
        <v>71</v>
      </c>
      <c r="E3704" s="0" t="s">
        <v>782</v>
      </c>
      <c r="F3704" s="0" t="n">
        <v>0.11</v>
      </c>
      <c r="G3704" s="0" t="n">
        <v>0.04</v>
      </c>
      <c r="H3704" s="0" t="n">
        <v>0.36</v>
      </c>
      <c r="I3704" s="0" t="n">
        <v>0.02</v>
      </c>
      <c r="J3704" s="0" t="n">
        <v>0.54</v>
      </c>
      <c r="K3704" s="0" t="n">
        <v>58</v>
      </c>
      <c r="L3704" s="0" t="n">
        <v>7.5</v>
      </c>
      <c r="M3704" s="0" t="s">
        <v>103</v>
      </c>
      <c r="N3704" s="0" t="s">
        <v>74</v>
      </c>
      <c r="O3704" s="0" t="s">
        <v>53</v>
      </c>
      <c r="P3704" s="0" t="n">
        <f aca="false">IF(AND(OR(Dashboard!$B$5="All",D3704=Dashboard!$B$5),OR(Dashboard!$D$5="All",N3704=Dashboard!$D$5),OR(AND(C3704&lt;&gt;"",C3704&gt;=Dashboard!$F$5,C3704&lt;=Dashboard!$H$5),AND(C3704="",Dashboard!$F$5&lt;=1980,Dashboard!$H$5&gt;=2016))),1,0)</f>
        <v>1</v>
      </c>
      <c r="Q3704" s="0" t="n">
        <f aca="false">J3704*P3704+ROW()*0.00000001</f>
        <v>0.54003704</v>
      </c>
    </row>
    <row r="3705" customFormat="false" ht="15" hidden="false" customHeight="false" outlineLevel="0" collapsed="false">
      <c r="A3705" s="0" t="s">
        <v>955</v>
      </c>
      <c r="B3705" s="0" t="s">
        <v>144</v>
      </c>
      <c r="D3705" s="0" t="s">
        <v>102</v>
      </c>
      <c r="E3705" s="0" t="s">
        <v>142</v>
      </c>
      <c r="F3705" s="0" t="n">
        <v>0.43</v>
      </c>
      <c r="G3705" s="0" t="n">
        <v>0.1</v>
      </c>
      <c r="H3705" s="0" t="n">
        <v>0</v>
      </c>
      <c r="I3705" s="0" t="n">
        <v>0.02</v>
      </c>
      <c r="J3705" s="0" t="n">
        <v>0.54</v>
      </c>
      <c r="K3705" s="0" t="n">
        <v>84</v>
      </c>
      <c r="L3705" s="0" t="n">
        <v>8.5</v>
      </c>
      <c r="M3705" s="0" t="s">
        <v>73</v>
      </c>
      <c r="N3705" s="0" t="s">
        <v>66</v>
      </c>
      <c r="O3705" s="0" t="s">
        <v>42</v>
      </c>
      <c r="P3705" s="0" t="n">
        <f aca="false">IF(AND(OR(Dashboard!$B$5="All",D3705=Dashboard!$B$5),OR(Dashboard!$D$5="All",N3705=Dashboard!$D$5),OR(AND(C3705&lt;&gt;"",C3705&gt;=Dashboard!$F$5,C3705&lt;=Dashboard!$H$5),AND(C3705="",Dashboard!$F$5&lt;=1980,Dashboard!$H$5&gt;=2016))),1,0)</f>
        <v>1</v>
      </c>
      <c r="Q3705" s="0" t="n">
        <f aca="false">J3705*P3705+ROW()*0.00000001</f>
        <v>0.54003705</v>
      </c>
    </row>
    <row r="3706" customFormat="false" ht="15" hidden="false" customHeight="false" outlineLevel="0" collapsed="false">
      <c r="A3706" s="0" t="s">
        <v>2935</v>
      </c>
      <c r="B3706" s="0" t="s">
        <v>159</v>
      </c>
      <c r="C3706" s="0" t="n">
        <v>1982</v>
      </c>
      <c r="D3706" s="0" t="s">
        <v>71</v>
      </c>
      <c r="E3706" s="0" t="s">
        <v>2936</v>
      </c>
      <c r="F3706" s="0" t="n">
        <v>0.5</v>
      </c>
      <c r="G3706" s="0" t="n">
        <v>0.03</v>
      </c>
      <c r="H3706" s="0" t="n">
        <v>0</v>
      </c>
      <c r="I3706" s="0" t="n">
        <v>0.01</v>
      </c>
      <c r="J3706" s="0" t="n">
        <v>0.54</v>
      </c>
      <c r="N3706" s="0" t="s">
        <v>161</v>
      </c>
      <c r="P3706" s="0" t="n">
        <f aca="false">IF(AND(OR(Dashboard!$B$5="All",D3706=Dashboard!$B$5),OR(Dashboard!$D$5="All",N3706=Dashboard!$D$5),OR(AND(C3706&lt;&gt;"",C3706&gt;=Dashboard!$F$5,C3706&lt;=Dashboard!$H$5),AND(C3706="",Dashboard!$F$5&lt;=1980,Dashboard!$H$5&gt;=2016))),1,0)</f>
        <v>1</v>
      </c>
      <c r="Q3706" s="0" t="n">
        <f aca="false">J3706*P3706+ROW()*0.00000001</f>
        <v>0.54003706</v>
      </c>
    </row>
    <row r="3707" customFormat="false" ht="15" hidden="false" customHeight="false" outlineLevel="0" collapsed="false">
      <c r="A3707" s="0" t="s">
        <v>2937</v>
      </c>
      <c r="B3707" s="0" t="s">
        <v>108</v>
      </c>
      <c r="C3707" s="0" t="n">
        <v>1998</v>
      </c>
      <c r="D3707" s="0" t="s">
        <v>34</v>
      </c>
      <c r="E3707" s="0" t="s">
        <v>142</v>
      </c>
      <c r="F3707" s="0" t="n">
        <v>0.11</v>
      </c>
      <c r="G3707" s="0" t="n">
        <v>0.39</v>
      </c>
      <c r="H3707" s="0" t="n">
        <v>0</v>
      </c>
      <c r="I3707" s="0" t="n">
        <v>0.03</v>
      </c>
      <c r="J3707" s="0" t="n">
        <v>0.54</v>
      </c>
      <c r="N3707" s="0" t="s">
        <v>35</v>
      </c>
      <c r="P3707" s="0" t="n">
        <f aca="false">IF(AND(OR(Dashboard!$B$5="All",D3707=Dashboard!$B$5),OR(Dashboard!$D$5="All",N3707=Dashboard!$D$5),OR(AND(C3707&lt;&gt;"",C3707&gt;=Dashboard!$F$5,C3707&lt;=Dashboard!$H$5),AND(C3707="",Dashboard!$F$5&lt;=1980,Dashboard!$H$5&gt;=2016))),1,0)</f>
        <v>1</v>
      </c>
      <c r="Q3707" s="0" t="n">
        <f aca="false">J3707*P3707+ROW()*0.00000001</f>
        <v>0.54003707</v>
      </c>
    </row>
    <row r="3708" customFormat="false" ht="15" hidden="false" customHeight="false" outlineLevel="0" collapsed="false">
      <c r="A3708" s="0" t="s">
        <v>2938</v>
      </c>
      <c r="B3708" s="0" t="s">
        <v>108</v>
      </c>
      <c r="C3708" s="0" t="n">
        <v>1999</v>
      </c>
      <c r="D3708" s="0" t="s">
        <v>71</v>
      </c>
      <c r="E3708" s="0" t="s">
        <v>649</v>
      </c>
      <c r="F3708" s="0" t="n">
        <v>0.43</v>
      </c>
      <c r="G3708" s="0" t="n">
        <v>0.1</v>
      </c>
      <c r="H3708" s="0" t="n">
        <v>0</v>
      </c>
      <c r="I3708" s="0" t="n">
        <v>0.01</v>
      </c>
      <c r="J3708" s="0" t="n">
        <v>0.54</v>
      </c>
      <c r="N3708" s="0" t="s">
        <v>35</v>
      </c>
      <c r="P3708" s="0" t="n">
        <f aca="false">IF(AND(OR(Dashboard!$B$5="All",D3708=Dashboard!$B$5),OR(Dashboard!$D$5="All",N3708=Dashboard!$D$5),OR(AND(C3708&lt;&gt;"",C3708&gt;=Dashboard!$F$5,C3708&lt;=Dashboard!$H$5),AND(C3708="",Dashboard!$F$5&lt;=1980,Dashboard!$H$5&gt;=2016))),1,0)</f>
        <v>1</v>
      </c>
      <c r="Q3708" s="0" t="n">
        <f aca="false">J3708*P3708+ROW()*0.00000001</f>
        <v>0.54003708</v>
      </c>
    </row>
    <row r="3709" customFormat="false" ht="15" hidden="false" customHeight="false" outlineLevel="0" collapsed="false">
      <c r="A3709" s="0" t="s">
        <v>2939</v>
      </c>
      <c r="B3709" s="0" t="s">
        <v>70</v>
      </c>
      <c r="C3709" s="0" t="n">
        <v>2011</v>
      </c>
      <c r="D3709" s="0" t="s">
        <v>102</v>
      </c>
      <c r="E3709" s="0" t="s">
        <v>328</v>
      </c>
      <c r="F3709" s="0" t="n">
        <v>0</v>
      </c>
      <c r="G3709" s="0" t="n">
        <v>0</v>
      </c>
      <c r="H3709" s="0" t="n">
        <v>0.54</v>
      </c>
      <c r="I3709" s="0" t="n">
        <v>0</v>
      </c>
      <c r="J3709" s="0" t="n">
        <v>0.54</v>
      </c>
      <c r="N3709" s="0" t="s">
        <v>74</v>
      </c>
      <c r="P3709" s="0" t="n">
        <f aca="false">IF(AND(OR(Dashboard!$B$5="All",D3709=Dashboard!$B$5),OR(Dashboard!$D$5="All",N3709=Dashboard!$D$5),OR(AND(C3709&lt;&gt;"",C3709&gt;=Dashboard!$F$5,C3709&lt;=Dashboard!$H$5),AND(C3709="",Dashboard!$F$5&lt;=1980,Dashboard!$H$5&gt;=2016))),1,0)</f>
        <v>1</v>
      </c>
      <c r="Q3709" s="0" t="n">
        <f aca="false">J3709*P3709+ROW()*0.00000001</f>
        <v>0.54003709</v>
      </c>
    </row>
    <row r="3710" customFormat="false" ht="15" hidden="false" customHeight="false" outlineLevel="0" collapsed="false">
      <c r="A3710" s="0" t="s">
        <v>2940</v>
      </c>
      <c r="B3710" s="0" t="s">
        <v>33</v>
      </c>
      <c r="C3710" s="0" t="n">
        <v>2008</v>
      </c>
      <c r="D3710" s="0" t="s">
        <v>41</v>
      </c>
      <c r="E3710" s="0" t="s">
        <v>2941</v>
      </c>
      <c r="F3710" s="0" t="n">
        <v>0.07</v>
      </c>
      <c r="G3710" s="0" t="n">
        <v>0.4</v>
      </c>
      <c r="H3710" s="0" t="n">
        <v>0</v>
      </c>
      <c r="I3710" s="0" t="n">
        <v>0.07</v>
      </c>
      <c r="J3710" s="0" t="n">
        <v>0.54</v>
      </c>
      <c r="N3710" s="0" t="s">
        <v>35</v>
      </c>
      <c r="P3710" s="0" t="n">
        <f aca="false">IF(AND(OR(Dashboard!$B$5="All",D3710=Dashboard!$B$5),OR(Dashboard!$D$5="All",N3710=Dashboard!$D$5),OR(AND(C3710&lt;&gt;"",C3710&gt;=Dashboard!$F$5,C3710&lt;=Dashboard!$H$5),AND(C3710="",Dashboard!$F$5&lt;=1980,Dashboard!$H$5&gt;=2016))),1,0)</f>
        <v>1</v>
      </c>
      <c r="Q3710" s="0" t="n">
        <f aca="false">J3710*P3710+ROW()*0.00000001</f>
        <v>0.5400371</v>
      </c>
    </row>
    <row r="3711" customFormat="false" ht="15" hidden="false" customHeight="false" outlineLevel="0" collapsed="false">
      <c r="A3711" s="0" t="s">
        <v>2942</v>
      </c>
      <c r="B3711" s="0" t="s">
        <v>33</v>
      </c>
      <c r="C3711" s="0" t="n">
        <v>2010</v>
      </c>
      <c r="D3711" s="0" t="s">
        <v>34</v>
      </c>
      <c r="E3711" s="0" t="s">
        <v>91</v>
      </c>
      <c r="F3711" s="0" t="n">
        <v>0.39</v>
      </c>
      <c r="G3711" s="0" t="n">
        <v>0.11</v>
      </c>
      <c r="H3711" s="0" t="n">
        <v>0</v>
      </c>
      <c r="I3711" s="0" t="n">
        <v>0.04</v>
      </c>
      <c r="J3711" s="0" t="n">
        <v>0.54</v>
      </c>
      <c r="L3711" s="0" t="n">
        <v>7</v>
      </c>
      <c r="M3711" s="0" t="s">
        <v>36</v>
      </c>
      <c r="N3711" s="0" t="s">
        <v>35</v>
      </c>
      <c r="P3711" s="0" t="n">
        <f aca="false">IF(AND(OR(Dashboard!$B$5="All",D3711=Dashboard!$B$5),OR(Dashboard!$D$5="All",N3711=Dashboard!$D$5),OR(AND(C3711&lt;&gt;"",C3711&gt;=Dashboard!$F$5,C3711&lt;=Dashboard!$H$5),AND(C3711="",Dashboard!$F$5&lt;=1980,Dashboard!$H$5&gt;=2016))),1,0)</f>
        <v>1</v>
      </c>
      <c r="Q3711" s="0" t="n">
        <f aca="false">J3711*P3711+ROW()*0.00000001</f>
        <v>0.54003711</v>
      </c>
    </row>
    <row r="3712" customFormat="false" ht="15" hidden="false" customHeight="false" outlineLevel="0" collapsed="false">
      <c r="A3712" s="0" t="s">
        <v>2079</v>
      </c>
      <c r="B3712" s="0" t="s">
        <v>33</v>
      </c>
      <c r="C3712" s="0" t="n">
        <v>2010</v>
      </c>
      <c r="D3712" s="0" t="s">
        <v>34</v>
      </c>
      <c r="E3712" s="0" t="s">
        <v>142</v>
      </c>
      <c r="F3712" s="0" t="n">
        <v>0.23</v>
      </c>
      <c r="G3712" s="0" t="n">
        <v>0.25</v>
      </c>
      <c r="H3712" s="0" t="n">
        <v>0</v>
      </c>
      <c r="I3712" s="0" t="n">
        <v>0.06</v>
      </c>
      <c r="J3712" s="0" t="n">
        <v>0.54</v>
      </c>
      <c r="K3712" s="0" t="n">
        <v>84</v>
      </c>
      <c r="L3712" s="0" t="n">
        <v>8.3</v>
      </c>
      <c r="M3712" s="0" t="s">
        <v>36</v>
      </c>
      <c r="N3712" s="0" t="s">
        <v>35</v>
      </c>
      <c r="O3712" s="0" t="s">
        <v>42</v>
      </c>
      <c r="P3712" s="0" t="n">
        <f aca="false">IF(AND(OR(Dashboard!$B$5="All",D3712=Dashboard!$B$5),OR(Dashboard!$D$5="All",N3712=Dashboard!$D$5),OR(AND(C3712&lt;&gt;"",C3712&gt;=Dashboard!$F$5,C3712&lt;=Dashboard!$H$5),AND(C3712="",Dashboard!$F$5&lt;=1980,Dashboard!$H$5&gt;=2016))),1,0)</f>
        <v>1</v>
      </c>
      <c r="Q3712" s="0" t="n">
        <f aca="false">J3712*P3712+ROW()*0.00000001</f>
        <v>0.54003712</v>
      </c>
    </row>
    <row r="3713" customFormat="false" ht="15" hidden="false" customHeight="false" outlineLevel="0" collapsed="false">
      <c r="A3713" s="0" t="s">
        <v>2943</v>
      </c>
      <c r="B3713" s="0" t="s">
        <v>70</v>
      </c>
      <c r="C3713" s="0" t="n">
        <v>2009</v>
      </c>
      <c r="D3713" s="0" t="s">
        <v>34</v>
      </c>
      <c r="E3713" s="0" t="s">
        <v>142</v>
      </c>
      <c r="F3713" s="0" t="n">
        <v>0.46</v>
      </c>
      <c r="G3713" s="0" t="n">
        <v>0.02</v>
      </c>
      <c r="H3713" s="0" t="n">
        <v>0.01</v>
      </c>
      <c r="I3713" s="0" t="n">
        <v>0.05</v>
      </c>
      <c r="J3713" s="0" t="n">
        <v>0.54</v>
      </c>
      <c r="K3713" s="0" t="n">
        <v>81</v>
      </c>
      <c r="L3713" s="0" t="n">
        <v>7.5</v>
      </c>
      <c r="M3713" s="0" t="s">
        <v>36</v>
      </c>
      <c r="N3713" s="0" t="s">
        <v>74</v>
      </c>
      <c r="O3713" s="0" t="s">
        <v>42</v>
      </c>
      <c r="P3713" s="0" t="n">
        <f aca="false">IF(AND(OR(Dashboard!$B$5="All",D3713=Dashboard!$B$5),OR(Dashboard!$D$5="All",N3713=Dashboard!$D$5),OR(AND(C3713&lt;&gt;"",C3713&gt;=Dashboard!$F$5,C3713&lt;=Dashboard!$H$5),AND(C3713="",Dashboard!$F$5&lt;=1980,Dashboard!$H$5&gt;=2016))),1,0)</f>
        <v>1</v>
      </c>
      <c r="Q3713" s="0" t="n">
        <f aca="false">J3713*P3713+ROW()*0.00000001</f>
        <v>0.54003713</v>
      </c>
    </row>
    <row r="3714" customFormat="false" ht="15" hidden="false" customHeight="false" outlineLevel="0" collapsed="false">
      <c r="A3714" s="0" t="s">
        <v>2944</v>
      </c>
      <c r="B3714" s="0" t="s">
        <v>64</v>
      </c>
      <c r="C3714" s="0" t="n">
        <v>2010</v>
      </c>
      <c r="D3714" s="0" t="s">
        <v>56</v>
      </c>
      <c r="E3714" s="0" t="s">
        <v>418</v>
      </c>
      <c r="F3714" s="0" t="n">
        <v>0.22</v>
      </c>
      <c r="G3714" s="0" t="n">
        <v>0.23</v>
      </c>
      <c r="H3714" s="0" t="n">
        <v>0.03</v>
      </c>
      <c r="I3714" s="0" t="n">
        <v>0.05</v>
      </c>
      <c r="J3714" s="0" t="n">
        <v>0.54</v>
      </c>
      <c r="K3714" s="0" t="n">
        <v>77</v>
      </c>
      <c r="L3714" s="0" t="n">
        <v>7.9</v>
      </c>
      <c r="M3714" s="0" t="s">
        <v>73</v>
      </c>
      <c r="N3714" s="0" t="s">
        <v>66</v>
      </c>
      <c r="O3714" s="0" t="s">
        <v>37</v>
      </c>
      <c r="P3714" s="0" t="n">
        <f aca="false">IF(AND(OR(Dashboard!$B$5="All",D3714=Dashboard!$B$5),OR(Dashboard!$D$5="All",N3714=Dashboard!$D$5),OR(AND(C3714&lt;&gt;"",C3714&gt;=Dashboard!$F$5,C3714&lt;=Dashboard!$H$5),AND(C3714="",Dashboard!$F$5&lt;=1980,Dashboard!$H$5&gt;=2016))),1,0)</f>
        <v>1</v>
      </c>
      <c r="Q3714" s="0" t="n">
        <f aca="false">J3714*P3714+ROW()*0.00000001</f>
        <v>0.54003714</v>
      </c>
    </row>
    <row r="3715" customFormat="false" ht="15" hidden="false" customHeight="false" outlineLevel="0" collapsed="false">
      <c r="A3715" s="0" t="s">
        <v>2945</v>
      </c>
      <c r="B3715" s="0" t="s">
        <v>117</v>
      </c>
      <c r="C3715" s="0" t="n">
        <v>1998</v>
      </c>
      <c r="D3715" s="0" t="s">
        <v>52</v>
      </c>
      <c r="E3715" s="0" t="s">
        <v>89</v>
      </c>
      <c r="F3715" s="0" t="n">
        <v>0.09</v>
      </c>
      <c r="G3715" s="0" t="n">
        <v>0.06</v>
      </c>
      <c r="H3715" s="0" t="n">
        <v>0.35</v>
      </c>
      <c r="I3715" s="0" t="n">
        <v>0.04</v>
      </c>
      <c r="J3715" s="0" t="n">
        <v>0.54</v>
      </c>
      <c r="N3715" s="0" t="s">
        <v>74</v>
      </c>
      <c r="P3715" s="0" t="n">
        <f aca="false">IF(AND(OR(Dashboard!$B$5="All",D3715=Dashboard!$B$5),OR(Dashboard!$D$5="All",N3715=Dashboard!$D$5),OR(AND(C3715&lt;&gt;"",C3715&gt;=Dashboard!$F$5,C3715&lt;=Dashboard!$H$5),AND(C3715="",Dashboard!$F$5&lt;=1980,Dashboard!$H$5&gt;=2016))),1,0)</f>
        <v>1</v>
      </c>
      <c r="Q3715" s="0" t="n">
        <f aca="false">J3715*P3715+ROW()*0.00000001</f>
        <v>0.54003715</v>
      </c>
    </row>
    <row r="3716" customFormat="false" ht="15" hidden="false" customHeight="false" outlineLevel="0" collapsed="false">
      <c r="A3716" s="0" t="s">
        <v>2946</v>
      </c>
      <c r="B3716" s="0" t="s">
        <v>186</v>
      </c>
      <c r="C3716" s="0" t="n">
        <v>2005</v>
      </c>
      <c r="D3716" s="0" t="s">
        <v>71</v>
      </c>
      <c r="E3716" s="0" t="s">
        <v>35</v>
      </c>
      <c r="F3716" s="0" t="n">
        <v>0.29</v>
      </c>
      <c r="G3716" s="0" t="n">
        <v>0.08</v>
      </c>
      <c r="H3716" s="0" t="n">
        <v>0.16</v>
      </c>
      <c r="I3716" s="0" t="n">
        <v>0.01</v>
      </c>
      <c r="J3716" s="0" t="n">
        <v>0.54</v>
      </c>
      <c r="K3716" s="0" t="n">
        <v>85</v>
      </c>
      <c r="L3716" s="0" t="n">
        <v>8.9</v>
      </c>
      <c r="M3716" s="0" t="s">
        <v>103</v>
      </c>
      <c r="N3716" s="0" t="s">
        <v>35</v>
      </c>
      <c r="O3716" s="0" t="s">
        <v>42</v>
      </c>
      <c r="P3716" s="0" t="n">
        <f aca="false">IF(AND(OR(Dashboard!$B$5="All",D3716=Dashboard!$B$5),OR(Dashboard!$D$5="All",N3716=Dashboard!$D$5),OR(AND(C3716&lt;&gt;"",C3716&gt;=Dashboard!$F$5,C3716&lt;=Dashboard!$H$5),AND(C3716="",Dashboard!$F$5&lt;=1980,Dashboard!$H$5&gt;=2016))),1,0)</f>
        <v>1</v>
      </c>
      <c r="Q3716" s="0" t="n">
        <f aca="false">J3716*P3716+ROW()*0.00000001</f>
        <v>0.54003716</v>
      </c>
    </row>
    <row r="3717" customFormat="false" ht="15" hidden="false" customHeight="false" outlineLevel="0" collapsed="false">
      <c r="A3717" s="0" t="s">
        <v>2947</v>
      </c>
      <c r="B3717" s="0" t="s">
        <v>76</v>
      </c>
      <c r="C3717" s="0" t="n">
        <v>2002</v>
      </c>
      <c r="D3717" s="0" t="s">
        <v>46</v>
      </c>
      <c r="E3717" s="0" t="s">
        <v>310</v>
      </c>
      <c r="F3717" s="0" t="n">
        <v>0</v>
      </c>
      <c r="G3717" s="0" t="n">
        <v>0</v>
      </c>
      <c r="H3717" s="0" t="n">
        <v>0.54</v>
      </c>
      <c r="I3717" s="0" t="n">
        <v>0</v>
      </c>
      <c r="J3717" s="0" t="n">
        <v>0.54</v>
      </c>
      <c r="N3717" s="0" t="s">
        <v>74</v>
      </c>
      <c r="P3717" s="0" t="n">
        <f aca="false">IF(AND(OR(Dashboard!$B$5="All",D3717=Dashboard!$B$5),OR(Dashboard!$D$5="All",N3717=Dashboard!$D$5),OR(AND(C3717&lt;&gt;"",C3717&gt;=Dashboard!$F$5,C3717&lt;=Dashboard!$H$5),AND(C3717="",Dashboard!$F$5&lt;=1980,Dashboard!$H$5&gt;=2016))),1,0)</f>
        <v>1</v>
      </c>
      <c r="Q3717" s="0" t="n">
        <f aca="false">J3717*P3717+ROW()*0.00000001</f>
        <v>0.54003717</v>
      </c>
    </row>
    <row r="3718" customFormat="false" ht="15" hidden="false" customHeight="false" outlineLevel="0" collapsed="false">
      <c r="A3718" s="0" t="s">
        <v>2948</v>
      </c>
      <c r="B3718" s="0" t="s">
        <v>50</v>
      </c>
      <c r="C3718" s="0" t="n">
        <v>2007</v>
      </c>
      <c r="D3718" s="0" t="s">
        <v>114</v>
      </c>
      <c r="E3718" s="0" t="s">
        <v>35</v>
      </c>
      <c r="F3718" s="0" t="n">
        <v>0.26</v>
      </c>
      <c r="G3718" s="0" t="n">
        <v>0.04</v>
      </c>
      <c r="H3718" s="0" t="n">
        <v>0.22</v>
      </c>
      <c r="I3718" s="0" t="n">
        <v>0.03</v>
      </c>
      <c r="J3718" s="0" t="n">
        <v>0.54</v>
      </c>
      <c r="K3718" s="0" t="n">
        <v>78</v>
      </c>
      <c r="L3718" s="0" t="n">
        <v>8.6</v>
      </c>
      <c r="M3718" s="0" t="s">
        <v>103</v>
      </c>
      <c r="N3718" s="0" t="s">
        <v>35</v>
      </c>
      <c r="O3718" s="0" t="s">
        <v>37</v>
      </c>
      <c r="P3718" s="0" t="n">
        <f aca="false">IF(AND(OR(Dashboard!$B$5="All",D3718=Dashboard!$B$5),OR(Dashboard!$D$5="All",N3718=Dashboard!$D$5),OR(AND(C3718&lt;&gt;"",C3718&gt;=Dashboard!$F$5,C3718&lt;=Dashboard!$H$5),AND(C3718="",Dashboard!$F$5&lt;=1980,Dashboard!$H$5&gt;=2016))),1,0)</f>
        <v>1</v>
      </c>
      <c r="Q3718" s="0" t="n">
        <f aca="false">J3718*P3718+ROW()*0.00000001</f>
        <v>0.54003718</v>
      </c>
    </row>
    <row r="3719" customFormat="false" ht="15" hidden="false" customHeight="false" outlineLevel="0" collapsed="false">
      <c r="A3719" s="0" t="s">
        <v>2949</v>
      </c>
      <c r="B3719" s="0" t="s">
        <v>97</v>
      </c>
      <c r="C3719" s="0" t="n">
        <v>2014</v>
      </c>
      <c r="D3719" s="0" t="s">
        <v>46</v>
      </c>
      <c r="E3719" s="0" t="s">
        <v>157</v>
      </c>
      <c r="F3719" s="0" t="n">
        <v>0.16</v>
      </c>
      <c r="G3719" s="0" t="n">
        <v>0.07</v>
      </c>
      <c r="H3719" s="0" t="n">
        <v>0.28</v>
      </c>
      <c r="I3719" s="0" t="n">
        <v>0.02</v>
      </c>
      <c r="J3719" s="0" t="n">
        <v>0.54</v>
      </c>
      <c r="K3719" s="0" t="n">
        <v>69</v>
      </c>
      <c r="L3719" s="0" t="n">
        <v>7</v>
      </c>
      <c r="M3719" s="0" t="s">
        <v>125</v>
      </c>
      <c r="N3719" s="0" t="s">
        <v>35</v>
      </c>
      <c r="O3719" s="0" t="s">
        <v>67</v>
      </c>
      <c r="P3719" s="0" t="n">
        <f aca="false">IF(AND(OR(Dashboard!$B$5="All",D3719=Dashboard!$B$5),OR(Dashboard!$D$5="All",N3719=Dashboard!$D$5),OR(AND(C3719&lt;&gt;"",C3719&gt;=Dashboard!$F$5,C3719&lt;=Dashboard!$H$5),AND(C3719="",Dashboard!$F$5&lt;=1980,Dashboard!$H$5&gt;=2016))),1,0)</f>
        <v>1</v>
      </c>
      <c r="Q3719" s="0" t="n">
        <f aca="false">J3719*P3719+ROW()*0.00000001</f>
        <v>0.54003719</v>
      </c>
    </row>
    <row r="3720" customFormat="false" ht="15" hidden="false" customHeight="false" outlineLevel="0" collapsed="false">
      <c r="A3720" s="0" t="s">
        <v>2950</v>
      </c>
      <c r="B3720" s="0" t="s">
        <v>117</v>
      </c>
      <c r="C3720" s="0" t="n">
        <v>1999</v>
      </c>
      <c r="D3720" s="0" t="s">
        <v>52</v>
      </c>
      <c r="E3720" s="0" t="s">
        <v>2951</v>
      </c>
      <c r="F3720" s="0" t="n">
        <v>0</v>
      </c>
      <c r="G3720" s="0" t="n">
        <v>0</v>
      </c>
      <c r="H3720" s="0" t="n">
        <v>0.5</v>
      </c>
      <c r="I3720" s="0" t="n">
        <v>0.04</v>
      </c>
      <c r="J3720" s="0" t="n">
        <v>0.54</v>
      </c>
      <c r="N3720" s="0" t="s">
        <v>74</v>
      </c>
      <c r="P3720" s="0" t="n">
        <f aca="false">IF(AND(OR(Dashboard!$B$5="All",D3720=Dashboard!$B$5),OR(Dashboard!$D$5="All",N3720=Dashboard!$D$5),OR(AND(C3720&lt;&gt;"",C3720&gt;=Dashboard!$F$5,C3720&lt;=Dashboard!$H$5),AND(C3720="",Dashboard!$F$5&lt;=1980,Dashboard!$H$5&gt;=2016))),1,0)</f>
        <v>1</v>
      </c>
      <c r="Q3720" s="0" t="n">
        <f aca="false">J3720*P3720+ROW()*0.00000001</f>
        <v>0.5400372</v>
      </c>
    </row>
    <row r="3721" customFormat="false" ht="15" hidden="false" customHeight="false" outlineLevel="0" collapsed="false">
      <c r="A3721" s="0" t="s">
        <v>2952</v>
      </c>
      <c r="B3721" s="0" t="s">
        <v>85</v>
      </c>
      <c r="C3721" s="0" t="n">
        <v>2004</v>
      </c>
      <c r="D3721" s="0" t="s">
        <v>52</v>
      </c>
      <c r="E3721" s="0" t="s">
        <v>418</v>
      </c>
      <c r="F3721" s="0" t="n">
        <v>0.39</v>
      </c>
      <c r="G3721" s="0" t="n">
        <v>0.14</v>
      </c>
      <c r="H3721" s="0" t="n">
        <v>0</v>
      </c>
      <c r="I3721" s="0" t="n">
        <v>0.01</v>
      </c>
      <c r="J3721" s="0" t="n">
        <v>0.54</v>
      </c>
      <c r="M3721" s="0" t="s">
        <v>36</v>
      </c>
      <c r="N3721" s="0" t="s">
        <v>35</v>
      </c>
      <c r="P3721" s="0" t="n">
        <f aca="false">IF(AND(OR(Dashboard!$B$5="All",D3721=Dashboard!$B$5),OR(Dashboard!$D$5="All",N3721=Dashboard!$D$5),OR(AND(C3721&lt;&gt;"",C3721&gt;=Dashboard!$F$5,C3721&lt;=Dashboard!$H$5),AND(C3721="",Dashboard!$F$5&lt;=1980,Dashboard!$H$5&gt;=2016))),1,0)</f>
        <v>1</v>
      </c>
      <c r="Q3721" s="0" t="n">
        <f aca="false">J3721*P3721+ROW()*0.00000001</f>
        <v>0.54003721</v>
      </c>
    </row>
    <row r="3722" customFormat="false" ht="15" hidden="false" customHeight="false" outlineLevel="0" collapsed="false">
      <c r="A3722" s="0" t="s">
        <v>979</v>
      </c>
      <c r="B3722" s="0" t="s">
        <v>186</v>
      </c>
      <c r="C3722" s="0" t="n">
        <v>2001</v>
      </c>
      <c r="D3722" s="0" t="s">
        <v>34</v>
      </c>
      <c r="E3722" s="0" t="s">
        <v>142</v>
      </c>
      <c r="F3722" s="0" t="n">
        <v>0.42</v>
      </c>
      <c r="G3722" s="0" t="n">
        <v>0.11</v>
      </c>
      <c r="H3722" s="0" t="n">
        <v>0</v>
      </c>
      <c r="I3722" s="0" t="n">
        <v>0.01</v>
      </c>
      <c r="J3722" s="0" t="n">
        <v>0.54</v>
      </c>
      <c r="K3722" s="0" t="n">
        <v>87</v>
      </c>
      <c r="L3722" s="0" t="n">
        <v>8.6</v>
      </c>
      <c r="M3722" s="0" t="s">
        <v>36</v>
      </c>
      <c r="N3722" s="0" t="s">
        <v>35</v>
      </c>
      <c r="O3722" s="0" t="s">
        <v>42</v>
      </c>
      <c r="P3722" s="0" t="n">
        <f aca="false">IF(AND(OR(Dashboard!$B$5="All",D3722=Dashboard!$B$5),OR(Dashboard!$D$5="All",N3722=Dashboard!$D$5),OR(AND(C3722&lt;&gt;"",C3722&gt;=Dashboard!$F$5,C3722&lt;=Dashboard!$H$5),AND(C3722="",Dashboard!$F$5&lt;=1980,Dashboard!$H$5&gt;=2016))),1,0)</f>
        <v>1</v>
      </c>
      <c r="Q3722" s="0" t="n">
        <f aca="false">J3722*P3722+ROW()*0.00000001</f>
        <v>0.54003722</v>
      </c>
    </row>
    <row r="3723" customFormat="false" ht="15" hidden="false" customHeight="false" outlineLevel="0" collapsed="false">
      <c r="A3723" s="0" t="s">
        <v>2953</v>
      </c>
      <c r="B3723" s="0" t="s">
        <v>144</v>
      </c>
      <c r="C3723" s="0" t="n">
        <v>2004</v>
      </c>
      <c r="D3723" s="0" t="s">
        <v>56</v>
      </c>
      <c r="E3723" s="0" t="s">
        <v>91</v>
      </c>
      <c r="F3723" s="0" t="n">
        <v>0.46</v>
      </c>
      <c r="G3723" s="0" t="n">
        <v>0.06</v>
      </c>
      <c r="H3723" s="0" t="n">
        <v>0</v>
      </c>
      <c r="I3723" s="0" t="n">
        <v>0.02</v>
      </c>
      <c r="J3723" s="0" t="n">
        <v>0.54</v>
      </c>
      <c r="K3723" s="0" t="n">
        <v>74</v>
      </c>
      <c r="L3723" s="0" t="n">
        <v>9.2</v>
      </c>
      <c r="M3723" s="0" t="s">
        <v>103</v>
      </c>
      <c r="N3723" s="0" t="s">
        <v>66</v>
      </c>
      <c r="O3723" s="0" t="s">
        <v>37</v>
      </c>
      <c r="P3723" s="0" t="n">
        <f aca="false">IF(AND(OR(Dashboard!$B$5="All",D3723=Dashboard!$B$5),OR(Dashboard!$D$5="All",N3723=Dashboard!$D$5),OR(AND(C3723&lt;&gt;"",C3723&gt;=Dashboard!$F$5,C3723&lt;=Dashboard!$H$5),AND(C3723="",Dashboard!$F$5&lt;=1980,Dashboard!$H$5&gt;=2016))),1,0)</f>
        <v>1</v>
      </c>
      <c r="Q3723" s="0" t="n">
        <f aca="false">J3723*P3723+ROW()*0.00000001</f>
        <v>0.54003723</v>
      </c>
    </row>
    <row r="3724" customFormat="false" ht="15" hidden="false" customHeight="false" outlineLevel="0" collapsed="false">
      <c r="A3724" s="0" t="s">
        <v>2954</v>
      </c>
      <c r="B3724" s="0" t="s">
        <v>76</v>
      </c>
      <c r="C3724" s="0" t="n">
        <v>2004</v>
      </c>
      <c r="D3724" s="0" t="s">
        <v>34</v>
      </c>
      <c r="E3724" s="0" t="s">
        <v>220</v>
      </c>
      <c r="F3724" s="0" t="n">
        <v>0</v>
      </c>
      <c r="G3724" s="0" t="n">
        <v>0</v>
      </c>
      <c r="H3724" s="0" t="n">
        <v>0.54</v>
      </c>
      <c r="I3724" s="0" t="n">
        <v>0</v>
      </c>
      <c r="J3724" s="0" t="n">
        <v>0.54</v>
      </c>
      <c r="N3724" s="0" t="s">
        <v>74</v>
      </c>
      <c r="P3724" s="0" t="n">
        <f aca="false">IF(AND(OR(Dashboard!$B$5="All",D3724=Dashboard!$B$5),OR(Dashboard!$D$5="All",N3724=Dashboard!$D$5),OR(AND(C3724&lt;&gt;"",C3724&gt;=Dashboard!$F$5,C3724&lt;=Dashboard!$H$5),AND(C3724="",Dashboard!$F$5&lt;=1980,Dashboard!$H$5&gt;=2016))),1,0)</f>
        <v>1</v>
      </c>
      <c r="Q3724" s="0" t="n">
        <f aca="false">J3724*P3724+ROW()*0.00000001</f>
        <v>0.54003724</v>
      </c>
    </row>
    <row r="3725" customFormat="false" ht="15" hidden="false" customHeight="false" outlineLevel="0" collapsed="false">
      <c r="A3725" s="0" t="s">
        <v>2955</v>
      </c>
      <c r="B3725" s="0" t="s">
        <v>76</v>
      </c>
      <c r="C3725" s="0" t="n">
        <v>2003</v>
      </c>
      <c r="D3725" s="0" t="s">
        <v>34</v>
      </c>
      <c r="E3725" s="0" t="s">
        <v>154</v>
      </c>
      <c r="F3725" s="0" t="n">
        <v>0.26</v>
      </c>
      <c r="G3725" s="0" t="n">
        <v>0.21</v>
      </c>
      <c r="H3725" s="0" t="n">
        <v>0</v>
      </c>
      <c r="I3725" s="0" t="n">
        <v>0.07</v>
      </c>
      <c r="J3725" s="0" t="n">
        <v>0.54</v>
      </c>
      <c r="K3725" s="0" t="n">
        <v>89</v>
      </c>
      <c r="L3725" s="0" t="n">
        <v>8.4</v>
      </c>
      <c r="M3725" s="0" t="s">
        <v>36</v>
      </c>
      <c r="N3725" s="0" t="s">
        <v>74</v>
      </c>
      <c r="O3725" s="0" t="s">
        <v>42</v>
      </c>
      <c r="P3725" s="0" t="n">
        <f aca="false">IF(AND(OR(Dashboard!$B$5="All",D3725=Dashboard!$B$5),OR(Dashboard!$D$5="All",N3725=Dashboard!$D$5),OR(AND(C3725&lt;&gt;"",C3725&gt;=Dashboard!$F$5,C3725&lt;=Dashboard!$H$5),AND(C3725="",Dashboard!$F$5&lt;=1980,Dashboard!$H$5&gt;=2016))),1,0)</f>
        <v>1</v>
      </c>
      <c r="Q3725" s="0" t="n">
        <f aca="false">J3725*P3725+ROW()*0.00000001</f>
        <v>0.54003725</v>
      </c>
    </row>
    <row r="3726" customFormat="false" ht="15" hidden="false" customHeight="false" outlineLevel="0" collapsed="false">
      <c r="A3726" s="0" t="s">
        <v>2662</v>
      </c>
      <c r="B3726" s="0" t="s">
        <v>64</v>
      </c>
      <c r="C3726" s="0" t="n">
        <v>2011</v>
      </c>
      <c r="D3726" s="0" t="s">
        <v>102</v>
      </c>
      <c r="E3726" s="0" t="s">
        <v>328</v>
      </c>
      <c r="F3726" s="0" t="n">
        <v>0.39</v>
      </c>
      <c r="G3726" s="0" t="n">
        <v>0.1</v>
      </c>
      <c r="H3726" s="0" t="n">
        <v>0.01</v>
      </c>
      <c r="I3726" s="0" t="n">
        <v>0.04</v>
      </c>
      <c r="J3726" s="0" t="n">
        <v>0.54</v>
      </c>
      <c r="K3726" s="0" t="n">
        <v>55</v>
      </c>
      <c r="L3726" s="0" t="n">
        <v>5.8</v>
      </c>
      <c r="M3726" s="0" t="s">
        <v>103</v>
      </c>
      <c r="N3726" s="0" t="s">
        <v>66</v>
      </c>
      <c r="O3726" s="0" t="s">
        <v>53</v>
      </c>
      <c r="P3726" s="0" t="n">
        <f aca="false">IF(AND(OR(Dashboard!$B$5="All",D3726=Dashboard!$B$5),OR(Dashboard!$D$5="All",N3726=Dashboard!$D$5),OR(AND(C3726&lt;&gt;"",C3726&gt;=Dashboard!$F$5,C3726&lt;=Dashboard!$H$5),AND(C3726="",Dashboard!$F$5&lt;=1980,Dashboard!$H$5&gt;=2016))),1,0)</f>
        <v>1</v>
      </c>
      <c r="Q3726" s="0" t="n">
        <f aca="false">J3726*P3726+ROW()*0.00000001</f>
        <v>0.54003726</v>
      </c>
    </row>
    <row r="3727" customFormat="false" ht="15" hidden="false" customHeight="false" outlineLevel="0" collapsed="false">
      <c r="A3727" s="0" t="s">
        <v>2659</v>
      </c>
      <c r="B3727" s="0" t="s">
        <v>64</v>
      </c>
      <c r="C3727" s="0" t="n">
        <v>2009</v>
      </c>
      <c r="D3727" s="0" t="s">
        <v>46</v>
      </c>
      <c r="E3727" s="0" t="s">
        <v>689</v>
      </c>
      <c r="F3727" s="0" t="n">
        <v>0.29</v>
      </c>
      <c r="G3727" s="0" t="n">
        <v>0.16</v>
      </c>
      <c r="H3727" s="0" t="n">
        <v>0.04</v>
      </c>
      <c r="I3727" s="0" t="n">
        <v>0.05</v>
      </c>
      <c r="J3727" s="0" t="n">
        <v>0.54</v>
      </c>
      <c r="K3727" s="0" t="n">
        <v>71</v>
      </c>
      <c r="L3727" s="0" t="n">
        <v>7.3</v>
      </c>
      <c r="M3727" s="0" t="s">
        <v>73</v>
      </c>
      <c r="N3727" s="0" t="s">
        <v>66</v>
      </c>
      <c r="O3727" s="0" t="s">
        <v>37</v>
      </c>
      <c r="P3727" s="0" t="n">
        <f aca="false">IF(AND(OR(Dashboard!$B$5="All",D3727=Dashboard!$B$5),OR(Dashboard!$D$5="All",N3727=Dashboard!$D$5),OR(AND(C3727&lt;&gt;"",C3727&gt;=Dashboard!$F$5,C3727&lt;=Dashboard!$H$5),AND(C3727="",Dashboard!$F$5&lt;=1980,Dashboard!$H$5&gt;=2016))),1,0)</f>
        <v>1</v>
      </c>
      <c r="Q3727" s="0" t="n">
        <f aca="false">J3727*P3727+ROW()*0.00000001</f>
        <v>0.54003727</v>
      </c>
    </row>
    <row r="3728" customFormat="false" ht="15" hidden="false" customHeight="false" outlineLevel="0" collapsed="false">
      <c r="A3728" s="0" t="s">
        <v>2956</v>
      </c>
      <c r="B3728" s="0" t="s">
        <v>64</v>
      </c>
      <c r="C3728" s="0" t="n">
        <v>2011</v>
      </c>
      <c r="D3728" s="0" t="s">
        <v>46</v>
      </c>
      <c r="E3728" s="0" t="s">
        <v>520</v>
      </c>
      <c r="F3728" s="0" t="n">
        <v>0.4</v>
      </c>
      <c r="G3728" s="0" t="n">
        <v>0.07</v>
      </c>
      <c r="H3728" s="0" t="n">
        <v>0.03</v>
      </c>
      <c r="I3728" s="0" t="n">
        <v>0.03</v>
      </c>
      <c r="J3728" s="0" t="n">
        <v>0.54</v>
      </c>
      <c r="K3728" s="0" t="n">
        <v>67</v>
      </c>
      <c r="L3728" s="0" t="n">
        <v>6.6</v>
      </c>
      <c r="M3728" s="0" t="s">
        <v>73</v>
      </c>
      <c r="N3728" s="0" t="s">
        <v>66</v>
      </c>
      <c r="O3728" s="0" t="s">
        <v>67</v>
      </c>
      <c r="P3728" s="0" t="n">
        <f aca="false">IF(AND(OR(Dashboard!$B$5="All",D3728=Dashboard!$B$5),OR(Dashboard!$D$5="All",N3728=Dashboard!$D$5),OR(AND(C3728&lt;&gt;"",C3728&gt;=Dashboard!$F$5,C3728&lt;=Dashboard!$H$5),AND(C3728="",Dashboard!$F$5&lt;=1980,Dashboard!$H$5&gt;=2016))),1,0)</f>
        <v>1</v>
      </c>
      <c r="Q3728" s="0" t="n">
        <f aca="false">J3728*P3728+ROW()*0.00000001</f>
        <v>0.54003728</v>
      </c>
    </row>
    <row r="3729" customFormat="false" ht="15" hidden="false" customHeight="false" outlineLevel="0" collapsed="false">
      <c r="A3729" s="0" t="s">
        <v>2957</v>
      </c>
      <c r="B3729" s="0" t="s">
        <v>76</v>
      </c>
      <c r="C3729" s="0" t="n">
        <v>2006</v>
      </c>
      <c r="D3729" s="0" t="s">
        <v>16</v>
      </c>
      <c r="E3729" s="0" t="s">
        <v>91</v>
      </c>
      <c r="F3729" s="0" t="n">
        <v>0.45</v>
      </c>
      <c r="G3729" s="0" t="n">
        <v>0.02</v>
      </c>
      <c r="H3729" s="0" t="n">
        <v>0</v>
      </c>
      <c r="I3729" s="0" t="n">
        <v>0.07</v>
      </c>
      <c r="J3729" s="0" t="n">
        <v>0.54</v>
      </c>
      <c r="K3729" s="0" t="n">
        <v>58</v>
      </c>
      <c r="L3729" s="0" t="n">
        <v>8.6</v>
      </c>
      <c r="M3729" s="0" t="s">
        <v>125</v>
      </c>
      <c r="N3729" s="0" t="s">
        <v>74</v>
      </c>
      <c r="O3729" s="0" t="s">
        <v>53</v>
      </c>
      <c r="P3729" s="0" t="n">
        <f aca="false">IF(AND(OR(Dashboard!$B$5="All",D3729=Dashboard!$B$5),OR(Dashboard!$D$5="All",N3729=Dashboard!$D$5),OR(AND(C3729&lt;&gt;"",C3729&gt;=Dashboard!$F$5,C3729&lt;=Dashboard!$H$5),AND(C3729="",Dashboard!$F$5&lt;=1980,Dashboard!$H$5&gt;=2016))),1,0)</f>
        <v>1</v>
      </c>
      <c r="Q3729" s="0" t="n">
        <f aca="false">J3729*P3729+ROW()*0.00000001</f>
        <v>0.54003729</v>
      </c>
    </row>
    <row r="3730" customFormat="false" ht="15" hidden="false" customHeight="false" outlineLevel="0" collapsed="false">
      <c r="A3730" s="0" t="s">
        <v>2958</v>
      </c>
      <c r="B3730" s="0" t="s">
        <v>117</v>
      </c>
      <c r="C3730" s="0" t="n">
        <v>2001</v>
      </c>
      <c r="D3730" s="0" t="s">
        <v>34</v>
      </c>
      <c r="E3730" s="0" t="s">
        <v>91</v>
      </c>
      <c r="F3730" s="0" t="n">
        <v>0.3</v>
      </c>
      <c r="G3730" s="0" t="n">
        <v>0.2</v>
      </c>
      <c r="H3730" s="0" t="n">
        <v>0</v>
      </c>
      <c r="I3730" s="0" t="n">
        <v>0.04</v>
      </c>
      <c r="J3730" s="0" t="n">
        <v>0.54</v>
      </c>
      <c r="K3730" s="0" t="n">
        <v>80</v>
      </c>
      <c r="L3730" s="0" t="n">
        <v>8.6</v>
      </c>
      <c r="M3730" s="0" t="s">
        <v>36</v>
      </c>
      <c r="N3730" s="0" t="s">
        <v>74</v>
      </c>
      <c r="O3730" s="0" t="s">
        <v>37</v>
      </c>
      <c r="P3730" s="0" t="n">
        <f aca="false">IF(AND(OR(Dashboard!$B$5="All",D3730=Dashboard!$B$5),OR(Dashboard!$D$5="All",N3730=Dashboard!$D$5),OR(AND(C3730&lt;&gt;"",C3730&gt;=Dashboard!$F$5,C3730&lt;=Dashboard!$H$5),AND(C3730="",Dashboard!$F$5&lt;=1980,Dashboard!$H$5&gt;=2016))),1,0)</f>
        <v>1</v>
      </c>
      <c r="Q3730" s="0" t="n">
        <f aca="false">J3730*P3730+ROW()*0.00000001</f>
        <v>0.5400373</v>
      </c>
    </row>
    <row r="3731" customFormat="false" ht="15" hidden="false" customHeight="false" outlineLevel="0" collapsed="false">
      <c r="A3731" s="0" t="s">
        <v>2779</v>
      </c>
      <c r="B3731" s="0" t="s">
        <v>50</v>
      </c>
      <c r="C3731" s="0" t="n">
        <v>2011</v>
      </c>
      <c r="D3731" s="0" t="s">
        <v>71</v>
      </c>
      <c r="E3731" s="0" t="s">
        <v>487</v>
      </c>
      <c r="F3731" s="0" t="n">
        <v>0.31</v>
      </c>
      <c r="G3731" s="0" t="n">
        <v>0.18</v>
      </c>
      <c r="H3731" s="0" t="n">
        <v>0</v>
      </c>
      <c r="I3731" s="0" t="n">
        <v>0.05</v>
      </c>
      <c r="J3731" s="0" t="n">
        <v>0.54</v>
      </c>
      <c r="K3731" s="0" t="n">
        <v>47</v>
      </c>
      <c r="M3731" s="0" t="s">
        <v>36</v>
      </c>
      <c r="N3731" s="0" t="s">
        <v>35</v>
      </c>
      <c r="O3731" s="0" t="s">
        <v>177</v>
      </c>
      <c r="P3731" s="0" t="n">
        <f aca="false">IF(AND(OR(Dashboard!$B$5="All",D3731=Dashboard!$B$5),OR(Dashboard!$D$5="All",N3731=Dashboard!$D$5),OR(AND(C3731&lt;&gt;"",C3731&gt;=Dashboard!$F$5,C3731&lt;=Dashboard!$H$5),AND(C3731="",Dashboard!$F$5&lt;=1980,Dashboard!$H$5&gt;=2016))),1,0)</f>
        <v>1</v>
      </c>
      <c r="Q3731" s="0" t="n">
        <f aca="false">J3731*P3731+ROW()*0.00000001</f>
        <v>0.54003731</v>
      </c>
    </row>
    <row r="3732" customFormat="false" ht="15" hidden="false" customHeight="false" outlineLevel="0" collapsed="false">
      <c r="A3732" s="0" t="s">
        <v>2959</v>
      </c>
      <c r="B3732" s="0" t="s">
        <v>50</v>
      </c>
      <c r="C3732" s="0" t="n">
        <v>2009</v>
      </c>
      <c r="D3732" s="0" t="s">
        <v>52</v>
      </c>
      <c r="E3732" s="0" t="s">
        <v>2960</v>
      </c>
      <c r="F3732" s="0" t="n">
        <v>0.5</v>
      </c>
      <c r="G3732" s="0" t="n">
        <v>0</v>
      </c>
      <c r="H3732" s="0" t="n">
        <v>0</v>
      </c>
      <c r="I3732" s="0" t="n">
        <v>0.04</v>
      </c>
      <c r="J3732" s="0" t="n">
        <v>0.54</v>
      </c>
      <c r="M3732" s="0" t="s">
        <v>36</v>
      </c>
      <c r="N3732" s="0" t="s">
        <v>35</v>
      </c>
      <c r="P3732" s="0" t="n">
        <f aca="false">IF(AND(OR(Dashboard!$B$5="All",D3732=Dashboard!$B$5),OR(Dashboard!$D$5="All",N3732=Dashboard!$D$5),OR(AND(C3732&lt;&gt;"",C3732&gt;=Dashboard!$F$5,C3732&lt;=Dashboard!$H$5),AND(C3732="",Dashboard!$F$5&lt;=1980,Dashboard!$H$5&gt;=2016))),1,0)</f>
        <v>1</v>
      </c>
      <c r="Q3732" s="0" t="n">
        <f aca="false">J3732*P3732+ROW()*0.00000001</f>
        <v>0.54003732</v>
      </c>
    </row>
    <row r="3733" customFormat="false" ht="15" hidden="false" customHeight="false" outlineLevel="0" collapsed="false">
      <c r="A3733" s="0" t="s">
        <v>2961</v>
      </c>
      <c r="B3733" s="0" t="s">
        <v>50</v>
      </c>
      <c r="C3733" s="0" t="n">
        <v>2008</v>
      </c>
      <c r="D3733" s="0" t="s">
        <v>52</v>
      </c>
      <c r="E3733" s="0" t="s">
        <v>124</v>
      </c>
      <c r="F3733" s="0" t="n">
        <v>0.24</v>
      </c>
      <c r="G3733" s="0" t="n">
        <v>0.23</v>
      </c>
      <c r="H3733" s="0" t="n">
        <v>0</v>
      </c>
      <c r="I3733" s="0" t="n">
        <v>0.06</v>
      </c>
      <c r="J3733" s="0" t="n">
        <v>0.54</v>
      </c>
      <c r="N3733" s="0" t="s">
        <v>35</v>
      </c>
      <c r="P3733" s="0" t="n">
        <f aca="false">IF(AND(OR(Dashboard!$B$5="All",D3733=Dashboard!$B$5),OR(Dashboard!$D$5="All",N3733=Dashboard!$D$5),OR(AND(C3733&lt;&gt;"",C3733&gt;=Dashboard!$F$5,C3733&lt;=Dashboard!$H$5),AND(C3733="",Dashboard!$F$5&lt;=1980,Dashboard!$H$5&gt;=2016))),1,0)</f>
        <v>1</v>
      </c>
      <c r="Q3733" s="0" t="n">
        <f aca="false">J3733*P3733+ROW()*0.00000001</f>
        <v>0.54003733</v>
      </c>
    </row>
    <row r="3734" customFormat="false" ht="15" hidden="false" customHeight="false" outlineLevel="0" collapsed="false">
      <c r="A3734" s="0" t="s">
        <v>2918</v>
      </c>
      <c r="B3734" s="0" t="s">
        <v>64</v>
      </c>
      <c r="C3734" s="0" t="n">
        <v>2013</v>
      </c>
      <c r="D3734" s="0" t="s">
        <v>34</v>
      </c>
      <c r="E3734" s="0" t="s">
        <v>142</v>
      </c>
      <c r="F3734" s="0" t="n">
        <v>0.4</v>
      </c>
      <c r="G3734" s="0" t="n">
        <v>0.09</v>
      </c>
      <c r="H3734" s="0" t="n">
        <v>0</v>
      </c>
      <c r="I3734" s="0" t="n">
        <v>0.05</v>
      </c>
      <c r="J3734" s="0" t="n">
        <v>0.54</v>
      </c>
      <c r="K3734" s="0" t="n">
        <v>81</v>
      </c>
      <c r="L3734" s="0" t="n">
        <v>5.9</v>
      </c>
      <c r="M3734" s="0" t="s">
        <v>125</v>
      </c>
      <c r="N3734" s="0" t="s">
        <v>66</v>
      </c>
      <c r="O3734" s="0" t="s">
        <v>42</v>
      </c>
      <c r="P3734" s="0" t="n">
        <f aca="false">IF(AND(OR(Dashboard!$B$5="All",D3734=Dashboard!$B$5),OR(Dashboard!$D$5="All",N3734=Dashboard!$D$5),OR(AND(C3734&lt;&gt;"",C3734&gt;=Dashboard!$F$5,C3734&lt;=Dashboard!$H$5),AND(C3734="",Dashboard!$F$5&lt;=1980,Dashboard!$H$5&gt;=2016))),1,0)</f>
        <v>1</v>
      </c>
      <c r="Q3734" s="0" t="n">
        <f aca="false">J3734*P3734+ROW()*0.00000001</f>
        <v>0.54003734</v>
      </c>
    </row>
    <row r="3735" customFormat="false" ht="15" hidden="false" customHeight="false" outlineLevel="0" collapsed="false">
      <c r="A3735" s="0" t="s">
        <v>1632</v>
      </c>
      <c r="B3735" s="0" t="s">
        <v>159</v>
      </c>
      <c r="C3735" s="0" t="n">
        <v>1982</v>
      </c>
      <c r="D3735" s="0" t="s">
        <v>16</v>
      </c>
      <c r="E3735" s="0" t="s">
        <v>742</v>
      </c>
      <c r="F3735" s="0" t="n">
        <v>0.5</v>
      </c>
      <c r="G3735" s="0" t="n">
        <v>0.03</v>
      </c>
      <c r="H3735" s="0" t="n">
        <v>0</v>
      </c>
      <c r="I3735" s="0" t="n">
        <v>0.01</v>
      </c>
      <c r="J3735" s="0" t="n">
        <v>0.54</v>
      </c>
      <c r="N3735" s="0" t="s">
        <v>161</v>
      </c>
      <c r="P3735" s="0" t="n">
        <f aca="false">IF(AND(OR(Dashboard!$B$5="All",D3735=Dashboard!$B$5),OR(Dashboard!$D$5="All",N3735=Dashboard!$D$5),OR(AND(C3735&lt;&gt;"",C3735&gt;=Dashboard!$F$5,C3735&lt;=Dashboard!$H$5),AND(C3735="",Dashboard!$F$5&lt;=1980,Dashboard!$H$5&gt;=2016))),1,0)</f>
        <v>1</v>
      </c>
      <c r="Q3735" s="0" t="n">
        <f aca="false">J3735*P3735+ROW()*0.00000001</f>
        <v>0.54003735</v>
      </c>
    </row>
    <row r="3736" customFormat="false" ht="15" hidden="false" customHeight="false" outlineLevel="0" collapsed="false">
      <c r="A3736" s="0" t="s">
        <v>2962</v>
      </c>
      <c r="B3736" s="0" t="s">
        <v>50</v>
      </c>
      <c r="C3736" s="0" t="n">
        <v>2009</v>
      </c>
      <c r="D3736" s="0" t="s">
        <v>58</v>
      </c>
      <c r="E3736" s="0" t="s">
        <v>124</v>
      </c>
      <c r="F3736" s="0" t="n">
        <v>0.5</v>
      </c>
      <c r="G3736" s="0" t="n">
        <v>0</v>
      </c>
      <c r="H3736" s="0" t="n">
        <v>0</v>
      </c>
      <c r="I3736" s="0" t="n">
        <v>0.04</v>
      </c>
      <c r="J3736" s="0" t="n">
        <v>0.54</v>
      </c>
      <c r="M3736" s="0" t="s">
        <v>36</v>
      </c>
      <c r="N3736" s="0" t="s">
        <v>35</v>
      </c>
      <c r="P3736" s="0" t="n">
        <f aca="false">IF(AND(OR(Dashboard!$B$5="All",D3736=Dashboard!$B$5),OR(Dashboard!$D$5="All",N3736=Dashboard!$D$5),OR(AND(C3736&lt;&gt;"",C3736&gt;=Dashboard!$F$5,C3736&lt;=Dashboard!$H$5),AND(C3736="",Dashboard!$F$5&lt;=1980,Dashboard!$H$5&gt;=2016))),1,0)</f>
        <v>1</v>
      </c>
      <c r="Q3736" s="0" t="n">
        <f aca="false">J3736*P3736+ROW()*0.00000001</f>
        <v>0.54003736</v>
      </c>
    </row>
    <row r="3737" customFormat="false" ht="15" hidden="false" customHeight="false" outlineLevel="0" collapsed="false">
      <c r="A3737" s="0" t="s">
        <v>2963</v>
      </c>
      <c r="B3737" s="0" t="s">
        <v>76</v>
      </c>
      <c r="C3737" s="0" t="n">
        <v>2003</v>
      </c>
      <c r="D3737" s="0" t="s">
        <v>16</v>
      </c>
      <c r="E3737" s="0" t="s">
        <v>293</v>
      </c>
      <c r="F3737" s="0" t="n">
        <v>0.26</v>
      </c>
      <c r="G3737" s="0" t="n">
        <v>0.2</v>
      </c>
      <c r="H3737" s="0" t="n">
        <v>0</v>
      </c>
      <c r="I3737" s="0" t="n">
        <v>0.07</v>
      </c>
      <c r="J3737" s="0" t="n">
        <v>0.54</v>
      </c>
      <c r="K3737" s="0" t="n">
        <v>59</v>
      </c>
      <c r="L3737" s="0" t="n">
        <v>8.6</v>
      </c>
      <c r="M3737" s="0" t="s">
        <v>36</v>
      </c>
      <c r="N3737" s="0" t="s">
        <v>74</v>
      </c>
      <c r="O3737" s="0" t="s">
        <v>53</v>
      </c>
      <c r="P3737" s="0" t="n">
        <f aca="false">IF(AND(OR(Dashboard!$B$5="All",D3737=Dashboard!$B$5),OR(Dashboard!$D$5="All",N3737=Dashboard!$D$5),OR(AND(C3737&lt;&gt;"",C3737&gt;=Dashboard!$F$5,C3737&lt;=Dashboard!$H$5),AND(C3737="",Dashboard!$F$5&lt;=1980,Dashboard!$H$5&gt;=2016))),1,0)</f>
        <v>1</v>
      </c>
      <c r="Q3737" s="0" t="n">
        <f aca="false">J3737*P3737+ROW()*0.00000001</f>
        <v>0.54003737</v>
      </c>
    </row>
    <row r="3738" customFormat="false" ht="15" hidden="false" customHeight="false" outlineLevel="0" collapsed="false">
      <c r="A3738" s="0" t="s">
        <v>2964</v>
      </c>
      <c r="B3738" s="0" t="s">
        <v>76</v>
      </c>
      <c r="C3738" s="0" t="n">
        <v>2003</v>
      </c>
      <c r="D3738" s="0" t="s">
        <v>102</v>
      </c>
      <c r="E3738" s="0" t="s">
        <v>89</v>
      </c>
      <c r="F3738" s="0" t="n">
        <v>0.26</v>
      </c>
      <c r="G3738" s="0" t="n">
        <v>0.2</v>
      </c>
      <c r="H3738" s="0" t="n">
        <v>0</v>
      </c>
      <c r="I3738" s="0" t="n">
        <v>0.07</v>
      </c>
      <c r="J3738" s="0" t="n">
        <v>0.54</v>
      </c>
      <c r="K3738" s="0" t="n">
        <v>80</v>
      </c>
      <c r="L3738" s="0" t="n">
        <v>8.9</v>
      </c>
      <c r="M3738" s="0" t="s">
        <v>103</v>
      </c>
      <c r="N3738" s="0" t="s">
        <v>74</v>
      </c>
      <c r="O3738" s="0" t="s">
        <v>37</v>
      </c>
      <c r="P3738" s="0" t="n">
        <f aca="false">IF(AND(OR(Dashboard!$B$5="All",D3738=Dashboard!$B$5),OR(Dashboard!$D$5="All",N3738=Dashboard!$D$5),OR(AND(C3738&lt;&gt;"",C3738&gt;=Dashboard!$F$5,C3738&lt;=Dashboard!$H$5),AND(C3738="",Dashboard!$F$5&lt;=1980,Dashboard!$H$5&gt;=2016))),1,0)</f>
        <v>1</v>
      </c>
      <c r="Q3738" s="0" t="n">
        <f aca="false">J3738*P3738+ROW()*0.00000001</f>
        <v>0.54003738</v>
      </c>
    </row>
    <row r="3739" customFormat="false" ht="15" hidden="false" customHeight="false" outlineLevel="0" collapsed="false">
      <c r="A3739" s="0" t="s">
        <v>2965</v>
      </c>
      <c r="B3739" s="0" t="s">
        <v>33</v>
      </c>
      <c r="C3739" s="0" t="n">
        <v>2010</v>
      </c>
      <c r="D3739" s="0" t="s">
        <v>71</v>
      </c>
      <c r="E3739" s="0" t="s">
        <v>142</v>
      </c>
      <c r="F3739" s="0" t="n">
        <v>0.22</v>
      </c>
      <c r="G3739" s="0" t="n">
        <v>0.27</v>
      </c>
      <c r="H3739" s="0" t="n">
        <v>0</v>
      </c>
      <c r="I3739" s="0" t="n">
        <v>0.05</v>
      </c>
      <c r="J3739" s="0" t="n">
        <v>0.54</v>
      </c>
      <c r="K3739" s="0" t="n">
        <v>41</v>
      </c>
      <c r="L3739" s="0" t="n">
        <v>5</v>
      </c>
      <c r="M3739" s="0" t="s">
        <v>103</v>
      </c>
      <c r="N3739" s="0" t="s">
        <v>35</v>
      </c>
      <c r="O3739" s="0" t="s">
        <v>177</v>
      </c>
      <c r="P3739" s="0" t="n">
        <f aca="false">IF(AND(OR(Dashboard!$B$5="All",D3739=Dashboard!$B$5),OR(Dashboard!$D$5="All",N3739=Dashboard!$D$5),OR(AND(C3739&lt;&gt;"",C3739&gt;=Dashboard!$F$5,C3739&lt;=Dashboard!$H$5),AND(C3739="",Dashboard!$F$5&lt;=1980,Dashboard!$H$5&gt;=2016))),1,0)</f>
        <v>1</v>
      </c>
      <c r="Q3739" s="0" t="n">
        <f aca="false">J3739*P3739+ROW()*0.00000001</f>
        <v>0.54003739</v>
      </c>
    </row>
    <row r="3740" customFormat="false" ht="15" hidden="false" customHeight="false" outlineLevel="0" collapsed="false">
      <c r="A3740" s="0" t="s">
        <v>859</v>
      </c>
      <c r="B3740" s="0" t="s">
        <v>186</v>
      </c>
      <c r="D3740" s="0" t="s">
        <v>34</v>
      </c>
      <c r="E3740" s="0" t="s">
        <v>142</v>
      </c>
      <c r="F3740" s="0" t="n">
        <v>0.41</v>
      </c>
      <c r="G3740" s="0" t="n">
        <v>0.11</v>
      </c>
      <c r="H3740" s="0" t="n">
        <v>0</v>
      </c>
      <c r="I3740" s="0" t="n">
        <v>0.01</v>
      </c>
      <c r="J3740" s="0" t="n">
        <v>0.54</v>
      </c>
      <c r="K3740" s="0" t="n">
        <v>88</v>
      </c>
      <c r="L3740" s="0" t="n">
        <v>8.1</v>
      </c>
      <c r="M3740" s="0" t="s">
        <v>36</v>
      </c>
      <c r="N3740" s="0" t="s">
        <v>35</v>
      </c>
      <c r="O3740" s="0" t="s">
        <v>42</v>
      </c>
      <c r="P3740" s="0" t="n">
        <f aca="false">IF(AND(OR(Dashboard!$B$5="All",D3740=Dashboard!$B$5),OR(Dashboard!$D$5="All",N3740=Dashboard!$D$5),OR(AND(C3740&lt;&gt;"",C3740&gt;=Dashboard!$F$5,C3740&lt;=Dashboard!$H$5),AND(C3740="",Dashboard!$F$5&lt;=1980,Dashboard!$H$5&gt;=2016))),1,0)</f>
        <v>1</v>
      </c>
      <c r="Q3740" s="0" t="n">
        <f aca="false">J3740*P3740+ROW()*0.00000001</f>
        <v>0.5400374</v>
      </c>
    </row>
    <row r="3741" customFormat="false" ht="15" hidden="false" customHeight="false" outlineLevel="0" collapsed="false">
      <c r="A3741" s="0" t="s">
        <v>2966</v>
      </c>
      <c r="B3741" s="0" t="s">
        <v>76</v>
      </c>
      <c r="C3741" s="0" t="n">
        <v>2005</v>
      </c>
      <c r="D3741" s="0" t="s">
        <v>71</v>
      </c>
      <c r="E3741" s="0" t="s">
        <v>293</v>
      </c>
      <c r="F3741" s="0" t="n">
        <v>0.26</v>
      </c>
      <c r="G3741" s="0" t="n">
        <v>0.2</v>
      </c>
      <c r="H3741" s="0" t="n">
        <v>0</v>
      </c>
      <c r="I3741" s="0" t="n">
        <v>0.07</v>
      </c>
      <c r="J3741" s="0" t="n">
        <v>0.54</v>
      </c>
      <c r="K3741" s="0" t="n">
        <v>83</v>
      </c>
      <c r="L3741" s="0" t="n">
        <v>8.7</v>
      </c>
      <c r="M3741" s="0" t="s">
        <v>103</v>
      </c>
      <c r="N3741" s="0" t="s">
        <v>74</v>
      </c>
      <c r="O3741" s="0" t="s">
        <v>42</v>
      </c>
      <c r="P3741" s="0" t="n">
        <f aca="false">IF(AND(OR(Dashboard!$B$5="All",D3741=Dashboard!$B$5),OR(Dashboard!$D$5="All",N3741=Dashboard!$D$5),OR(AND(C3741&lt;&gt;"",C3741&gt;=Dashboard!$F$5,C3741&lt;=Dashboard!$H$5),AND(C3741="",Dashboard!$F$5&lt;=1980,Dashboard!$H$5&gt;=2016))),1,0)</f>
        <v>1</v>
      </c>
      <c r="Q3741" s="0" t="n">
        <f aca="false">J3741*P3741+ROW()*0.00000001</f>
        <v>0.54003741</v>
      </c>
    </row>
    <row r="3742" customFormat="false" ht="15" hidden="false" customHeight="false" outlineLevel="0" collapsed="false">
      <c r="A3742" s="0" t="s">
        <v>2967</v>
      </c>
      <c r="B3742" s="0" t="s">
        <v>70</v>
      </c>
      <c r="C3742" s="0" t="n">
        <v>2010</v>
      </c>
      <c r="D3742" s="0" t="s">
        <v>56</v>
      </c>
      <c r="E3742" s="0" t="s">
        <v>328</v>
      </c>
      <c r="F3742" s="0" t="n">
        <v>0.18</v>
      </c>
      <c r="G3742" s="0" t="n">
        <v>0.2</v>
      </c>
      <c r="H3742" s="0" t="n">
        <v>0.07</v>
      </c>
      <c r="I3742" s="0" t="n">
        <v>0.08</v>
      </c>
      <c r="J3742" s="0" t="n">
        <v>0.54</v>
      </c>
      <c r="K3742" s="0" t="n">
        <v>58</v>
      </c>
      <c r="L3742" s="0" t="n">
        <v>5.9</v>
      </c>
      <c r="M3742" s="0" t="s">
        <v>103</v>
      </c>
      <c r="N3742" s="0" t="s">
        <v>74</v>
      </c>
      <c r="O3742" s="0" t="s">
        <v>53</v>
      </c>
      <c r="P3742" s="0" t="n">
        <f aca="false">IF(AND(OR(Dashboard!$B$5="All",D3742=Dashboard!$B$5),OR(Dashboard!$D$5="All",N3742=Dashboard!$D$5),OR(AND(C3742&lt;&gt;"",C3742&gt;=Dashboard!$F$5,C3742&lt;=Dashboard!$H$5),AND(C3742="",Dashboard!$F$5&lt;=1980,Dashboard!$H$5&gt;=2016))),1,0)</f>
        <v>1</v>
      </c>
      <c r="Q3742" s="0" t="n">
        <f aca="false">J3742*P3742+ROW()*0.00000001</f>
        <v>0.54003742</v>
      </c>
    </row>
    <row r="3743" customFormat="false" ht="15" hidden="false" customHeight="false" outlineLevel="0" collapsed="false">
      <c r="A3743" s="0" t="s">
        <v>2968</v>
      </c>
      <c r="B3743" s="0" t="s">
        <v>33</v>
      </c>
      <c r="C3743" s="0" t="n">
        <v>2008</v>
      </c>
      <c r="D3743" s="0" t="s">
        <v>34</v>
      </c>
      <c r="E3743" s="0" t="s">
        <v>124</v>
      </c>
      <c r="F3743" s="0" t="n">
        <v>0.48</v>
      </c>
      <c r="G3743" s="0" t="n">
        <v>0.01</v>
      </c>
      <c r="H3743" s="0" t="n">
        <v>0</v>
      </c>
      <c r="I3743" s="0" t="n">
        <v>0.04</v>
      </c>
      <c r="J3743" s="0" t="n">
        <v>0.53</v>
      </c>
      <c r="K3743" s="0" t="n">
        <v>46</v>
      </c>
      <c r="L3743" s="0" t="n">
        <v>4.6</v>
      </c>
      <c r="M3743" s="0" t="s">
        <v>36</v>
      </c>
      <c r="N3743" s="0" t="s">
        <v>35</v>
      </c>
      <c r="O3743" s="0" t="s">
        <v>177</v>
      </c>
      <c r="P3743" s="0" t="n">
        <f aca="false">IF(AND(OR(Dashboard!$B$5="All",D3743=Dashboard!$B$5),OR(Dashboard!$D$5="All",N3743=Dashboard!$D$5),OR(AND(C3743&lt;&gt;"",C3743&gt;=Dashboard!$F$5,C3743&lt;=Dashboard!$H$5),AND(C3743="",Dashboard!$F$5&lt;=1980,Dashboard!$H$5&gt;=2016))),1,0)</f>
        <v>1</v>
      </c>
      <c r="Q3743" s="0" t="n">
        <f aca="false">J3743*P3743+ROW()*0.00000001</f>
        <v>0.53003743</v>
      </c>
    </row>
    <row r="3744" customFormat="false" ht="15" hidden="false" customHeight="false" outlineLevel="0" collapsed="false">
      <c r="A3744" s="0" t="s">
        <v>2969</v>
      </c>
      <c r="B3744" s="0" t="s">
        <v>873</v>
      </c>
      <c r="C3744" s="0" t="n">
        <v>1998</v>
      </c>
      <c r="D3744" s="0" t="s">
        <v>114</v>
      </c>
      <c r="E3744" s="0" t="s">
        <v>154</v>
      </c>
      <c r="F3744" s="0" t="n">
        <v>0</v>
      </c>
      <c r="G3744" s="0" t="n">
        <v>0</v>
      </c>
      <c r="H3744" s="0" t="n">
        <v>0.53</v>
      </c>
      <c r="I3744" s="0" t="n">
        <v>0</v>
      </c>
      <c r="J3744" s="0" t="n">
        <v>0.53</v>
      </c>
      <c r="N3744" s="0" t="s">
        <v>154</v>
      </c>
      <c r="P3744" s="0" t="n">
        <f aca="false">IF(AND(OR(Dashboard!$B$5="All",D3744=Dashboard!$B$5),OR(Dashboard!$D$5="All",N3744=Dashboard!$D$5),OR(AND(C3744&lt;&gt;"",C3744&gt;=Dashboard!$F$5,C3744&lt;=Dashboard!$H$5),AND(C3744="",Dashboard!$F$5&lt;=1980,Dashboard!$H$5&gt;=2016))),1,0)</f>
        <v>1</v>
      </c>
      <c r="Q3744" s="0" t="n">
        <f aca="false">J3744*P3744+ROW()*0.00000001</f>
        <v>0.53003744</v>
      </c>
    </row>
    <row r="3745" customFormat="false" ht="15" hidden="false" customHeight="false" outlineLevel="0" collapsed="false">
      <c r="A3745" s="0" t="s">
        <v>2970</v>
      </c>
      <c r="B3745" s="0" t="s">
        <v>76</v>
      </c>
      <c r="C3745" s="0" t="n">
        <v>2001</v>
      </c>
      <c r="D3745" s="0" t="s">
        <v>56</v>
      </c>
      <c r="E3745" s="0" t="s">
        <v>328</v>
      </c>
      <c r="F3745" s="0" t="n">
        <v>0.26</v>
      </c>
      <c r="G3745" s="0" t="n">
        <v>0.2</v>
      </c>
      <c r="H3745" s="0" t="n">
        <v>0</v>
      </c>
      <c r="I3745" s="0" t="n">
        <v>0.07</v>
      </c>
      <c r="J3745" s="0" t="n">
        <v>0.53</v>
      </c>
      <c r="K3745" s="0" t="n">
        <v>81</v>
      </c>
      <c r="L3745" s="0" t="n">
        <v>7.9</v>
      </c>
      <c r="M3745" s="0" t="s">
        <v>103</v>
      </c>
      <c r="N3745" s="0" t="s">
        <v>74</v>
      </c>
      <c r="O3745" s="0" t="s">
        <v>42</v>
      </c>
      <c r="P3745" s="0" t="n">
        <f aca="false">IF(AND(OR(Dashboard!$B$5="All",D3745=Dashboard!$B$5),OR(Dashboard!$D$5="All",N3745=Dashboard!$D$5),OR(AND(C3745&lt;&gt;"",C3745&gt;=Dashboard!$F$5,C3745&lt;=Dashboard!$H$5),AND(C3745="",Dashboard!$F$5&lt;=1980,Dashboard!$H$5&gt;=2016))),1,0)</f>
        <v>1</v>
      </c>
      <c r="Q3745" s="0" t="n">
        <f aca="false">J3745*P3745+ROW()*0.00000001</f>
        <v>0.53003745</v>
      </c>
    </row>
    <row r="3746" customFormat="false" ht="15" hidden="false" customHeight="false" outlineLevel="0" collapsed="false">
      <c r="A3746" s="0" t="s">
        <v>2971</v>
      </c>
      <c r="B3746" s="0" t="s">
        <v>97</v>
      </c>
      <c r="C3746" s="0" t="n">
        <v>2011</v>
      </c>
      <c r="D3746" s="0" t="s">
        <v>46</v>
      </c>
      <c r="E3746" s="0" t="s">
        <v>35</v>
      </c>
      <c r="F3746" s="0" t="n">
        <v>0</v>
      </c>
      <c r="G3746" s="0" t="n">
        <v>0.05</v>
      </c>
      <c r="H3746" s="0" t="n">
        <v>0.48</v>
      </c>
      <c r="I3746" s="0" t="n">
        <v>0</v>
      </c>
      <c r="J3746" s="0" t="n">
        <v>0.53</v>
      </c>
      <c r="N3746" s="0" t="s">
        <v>35</v>
      </c>
      <c r="P3746" s="0" t="n">
        <f aca="false">IF(AND(OR(Dashboard!$B$5="All",D3746=Dashboard!$B$5),OR(Dashboard!$D$5="All",N3746=Dashboard!$D$5),OR(AND(C3746&lt;&gt;"",C3746&gt;=Dashboard!$F$5,C3746&lt;=Dashboard!$H$5),AND(C3746="",Dashboard!$F$5&lt;=1980,Dashboard!$H$5&gt;=2016))),1,0)</f>
        <v>1</v>
      </c>
      <c r="Q3746" s="0" t="n">
        <f aca="false">J3746*P3746+ROW()*0.00000001</f>
        <v>0.53003746</v>
      </c>
    </row>
    <row r="3747" customFormat="false" ht="15" hidden="false" customHeight="false" outlineLevel="0" collapsed="false">
      <c r="A3747" s="0" t="s">
        <v>2972</v>
      </c>
      <c r="B3747" s="0" t="s">
        <v>117</v>
      </c>
      <c r="C3747" s="0" t="n">
        <v>1996</v>
      </c>
      <c r="D3747" s="0" t="s">
        <v>114</v>
      </c>
      <c r="E3747" s="0" t="s">
        <v>790</v>
      </c>
      <c r="F3747" s="0" t="n">
        <v>0.07</v>
      </c>
      <c r="G3747" s="0" t="n">
        <v>0.05</v>
      </c>
      <c r="H3747" s="0" t="n">
        <v>0.38</v>
      </c>
      <c r="I3747" s="0" t="n">
        <v>0.03</v>
      </c>
      <c r="J3747" s="0" t="n">
        <v>0.53</v>
      </c>
      <c r="N3747" s="0" t="s">
        <v>74</v>
      </c>
      <c r="P3747" s="0" t="n">
        <f aca="false">IF(AND(OR(Dashboard!$B$5="All",D3747=Dashboard!$B$5),OR(Dashboard!$D$5="All",N3747=Dashboard!$D$5),OR(AND(C3747&lt;&gt;"",C3747&gt;=Dashboard!$F$5,C3747&lt;=Dashboard!$H$5),AND(C3747="",Dashboard!$F$5&lt;=1980,Dashboard!$H$5&gt;=2016))),1,0)</f>
        <v>1</v>
      </c>
      <c r="Q3747" s="0" t="n">
        <f aca="false">J3747*P3747+ROW()*0.00000001</f>
        <v>0.53003747</v>
      </c>
    </row>
    <row r="3748" customFormat="false" ht="15" hidden="false" customHeight="false" outlineLevel="0" collapsed="false">
      <c r="A3748" s="0" t="s">
        <v>2973</v>
      </c>
      <c r="B3748" s="0" t="s">
        <v>76</v>
      </c>
      <c r="C3748" s="0" t="n">
        <v>2005</v>
      </c>
      <c r="D3748" s="0" t="s">
        <v>34</v>
      </c>
      <c r="E3748" s="0" t="s">
        <v>142</v>
      </c>
      <c r="F3748" s="0" t="n">
        <v>0.45</v>
      </c>
      <c r="G3748" s="0" t="n">
        <v>0.02</v>
      </c>
      <c r="H3748" s="0" t="n">
        <v>0</v>
      </c>
      <c r="I3748" s="0" t="n">
        <v>0.07</v>
      </c>
      <c r="J3748" s="0" t="n">
        <v>0.53</v>
      </c>
      <c r="K3748" s="0" t="n">
        <v>78</v>
      </c>
      <c r="L3748" s="0" t="n">
        <v>9.1</v>
      </c>
      <c r="M3748" s="0" t="s">
        <v>36</v>
      </c>
      <c r="N3748" s="0" t="s">
        <v>74</v>
      </c>
      <c r="O3748" s="0" t="s">
        <v>37</v>
      </c>
      <c r="P3748" s="0" t="n">
        <f aca="false">IF(AND(OR(Dashboard!$B$5="All",D3748=Dashboard!$B$5),OR(Dashboard!$D$5="All",N3748=Dashboard!$D$5),OR(AND(C3748&lt;&gt;"",C3748&gt;=Dashboard!$F$5,C3748&lt;=Dashboard!$H$5),AND(C3748="",Dashboard!$F$5&lt;=1980,Dashboard!$H$5&gt;=2016))),1,0)</f>
        <v>1</v>
      </c>
      <c r="Q3748" s="0" t="n">
        <f aca="false">J3748*P3748+ROW()*0.00000001</f>
        <v>0.53003748</v>
      </c>
    </row>
    <row r="3749" customFormat="false" ht="15" hidden="false" customHeight="false" outlineLevel="0" collapsed="false">
      <c r="A3749" s="0" t="s">
        <v>2312</v>
      </c>
      <c r="B3749" s="0" t="s">
        <v>184</v>
      </c>
      <c r="C3749" s="0" t="n">
        <v>2015</v>
      </c>
      <c r="D3749" s="0" t="s">
        <v>71</v>
      </c>
      <c r="E3749" s="0" t="s">
        <v>243</v>
      </c>
      <c r="F3749" s="0" t="n">
        <v>0.3</v>
      </c>
      <c r="G3749" s="0" t="n">
        <v>0.18</v>
      </c>
      <c r="H3749" s="0" t="n">
        <v>0</v>
      </c>
      <c r="I3749" s="0" t="n">
        <v>0.05</v>
      </c>
      <c r="J3749" s="0" t="n">
        <v>0.53</v>
      </c>
      <c r="K3749" s="0" t="n">
        <v>62</v>
      </c>
      <c r="L3749" s="0" t="n">
        <v>6.5</v>
      </c>
      <c r="M3749" s="0" t="s">
        <v>125</v>
      </c>
      <c r="N3749" s="0" t="s">
        <v>35</v>
      </c>
      <c r="O3749" s="0" t="s">
        <v>67</v>
      </c>
      <c r="P3749" s="0" t="n">
        <f aca="false">IF(AND(OR(Dashboard!$B$5="All",D3749=Dashboard!$B$5),OR(Dashboard!$D$5="All",N3749=Dashboard!$D$5),OR(AND(C3749&lt;&gt;"",C3749&gt;=Dashboard!$F$5,C3749&lt;=Dashboard!$H$5),AND(C3749="",Dashboard!$F$5&lt;=1980,Dashboard!$H$5&gt;=2016))),1,0)</f>
        <v>1</v>
      </c>
      <c r="Q3749" s="0" t="n">
        <f aca="false">J3749*P3749+ROW()*0.00000001</f>
        <v>0.53003749</v>
      </c>
    </row>
    <row r="3750" customFormat="false" ht="15" hidden="false" customHeight="false" outlineLevel="0" collapsed="false">
      <c r="A3750" s="0" t="s">
        <v>2974</v>
      </c>
      <c r="B3750" s="0" t="s">
        <v>164</v>
      </c>
      <c r="C3750" s="0" t="n">
        <v>2010</v>
      </c>
      <c r="D3750" s="0" t="s">
        <v>46</v>
      </c>
      <c r="E3750" s="0" t="s">
        <v>154</v>
      </c>
      <c r="F3750" s="0" t="n">
        <v>0.12</v>
      </c>
      <c r="G3750" s="0" t="n">
        <v>0.15</v>
      </c>
      <c r="H3750" s="0" t="n">
        <v>0.18</v>
      </c>
      <c r="I3750" s="0" t="n">
        <v>0.09</v>
      </c>
      <c r="J3750" s="0" t="n">
        <v>0.53</v>
      </c>
      <c r="K3750" s="0" t="n">
        <v>83</v>
      </c>
      <c r="L3750" s="0" t="n">
        <v>8.1</v>
      </c>
      <c r="M3750" s="0" t="s">
        <v>103</v>
      </c>
      <c r="N3750" s="0" t="s">
        <v>74</v>
      </c>
      <c r="O3750" s="0" t="s">
        <v>42</v>
      </c>
      <c r="P3750" s="0" t="n">
        <f aca="false">IF(AND(OR(Dashboard!$B$5="All",D3750=Dashboard!$B$5),OR(Dashboard!$D$5="All",N3750=Dashboard!$D$5),OR(AND(C3750&lt;&gt;"",C3750&gt;=Dashboard!$F$5,C3750&lt;=Dashboard!$H$5),AND(C3750="",Dashboard!$F$5&lt;=1980,Dashboard!$H$5&gt;=2016))),1,0)</f>
        <v>1</v>
      </c>
      <c r="Q3750" s="0" t="n">
        <f aca="false">J3750*P3750+ROW()*0.00000001</f>
        <v>0.5300375</v>
      </c>
    </row>
    <row r="3751" customFormat="false" ht="15" hidden="false" customHeight="false" outlineLevel="0" collapsed="false">
      <c r="A3751" s="0" t="s">
        <v>2975</v>
      </c>
      <c r="B3751" s="0" t="s">
        <v>76</v>
      </c>
      <c r="C3751" s="0" t="n">
        <v>2004</v>
      </c>
      <c r="D3751" s="0" t="s">
        <v>52</v>
      </c>
      <c r="E3751" s="0" t="s">
        <v>89</v>
      </c>
      <c r="F3751" s="0" t="n">
        <v>0.26</v>
      </c>
      <c r="G3751" s="0" t="n">
        <v>0.2</v>
      </c>
      <c r="H3751" s="0" t="n">
        <v>0</v>
      </c>
      <c r="I3751" s="0" t="n">
        <v>0.07</v>
      </c>
      <c r="J3751" s="0" t="n">
        <v>0.53</v>
      </c>
      <c r="N3751" s="0" t="s">
        <v>74</v>
      </c>
      <c r="P3751" s="0" t="n">
        <f aca="false">IF(AND(OR(Dashboard!$B$5="All",D3751=Dashboard!$B$5),OR(Dashboard!$D$5="All",N3751=Dashboard!$D$5),OR(AND(C3751&lt;&gt;"",C3751&gt;=Dashboard!$F$5,C3751&lt;=Dashboard!$H$5),AND(C3751="",Dashboard!$F$5&lt;=1980,Dashboard!$H$5&gt;=2016))),1,0)</f>
        <v>1</v>
      </c>
      <c r="Q3751" s="0" t="n">
        <f aca="false">J3751*P3751+ROW()*0.00000001</f>
        <v>0.53003751</v>
      </c>
    </row>
    <row r="3752" customFormat="false" ht="15" hidden="false" customHeight="false" outlineLevel="0" collapsed="false">
      <c r="A3752" s="0" t="s">
        <v>1906</v>
      </c>
      <c r="B3752" s="0" t="s">
        <v>33</v>
      </c>
      <c r="C3752" s="0" t="n">
        <v>2011</v>
      </c>
      <c r="D3752" s="0" t="s">
        <v>52</v>
      </c>
      <c r="E3752" s="0" t="s">
        <v>418</v>
      </c>
      <c r="F3752" s="0" t="n">
        <v>0.42</v>
      </c>
      <c r="G3752" s="0" t="n">
        <v>0.07</v>
      </c>
      <c r="H3752" s="0" t="n">
        <v>0</v>
      </c>
      <c r="I3752" s="0" t="n">
        <v>0.04</v>
      </c>
      <c r="J3752" s="0" t="n">
        <v>0.53</v>
      </c>
      <c r="M3752" s="0" t="s">
        <v>36</v>
      </c>
      <c r="N3752" s="0" t="s">
        <v>35</v>
      </c>
      <c r="P3752" s="0" t="n">
        <f aca="false">IF(AND(OR(Dashboard!$B$5="All",D3752=Dashboard!$B$5),OR(Dashboard!$D$5="All",N3752=Dashboard!$D$5),OR(AND(C3752&lt;&gt;"",C3752&gt;=Dashboard!$F$5,C3752&lt;=Dashboard!$H$5),AND(C3752="",Dashboard!$F$5&lt;=1980,Dashboard!$H$5&gt;=2016))),1,0)</f>
        <v>1</v>
      </c>
      <c r="Q3752" s="0" t="n">
        <f aca="false">J3752*P3752+ROW()*0.00000001</f>
        <v>0.53003752</v>
      </c>
    </row>
    <row r="3753" customFormat="false" ht="15" hidden="false" customHeight="false" outlineLevel="0" collapsed="false">
      <c r="A3753" s="0" t="s">
        <v>2976</v>
      </c>
      <c r="B3753" s="0" t="s">
        <v>33</v>
      </c>
      <c r="C3753" s="0" t="n">
        <v>2010</v>
      </c>
      <c r="D3753" s="0" t="s">
        <v>102</v>
      </c>
      <c r="E3753" s="0" t="s">
        <v>211</v>
      </c>
      <c r="F3753" s="0" t="n">
        <v>0.3</v>
      </c>
      <c r="G3753" s="0" t="n">
        <v>0.15</v>
      </c>
      <c r="H3753" s="0" t="n">
        <v>0.03</v>
      </c>
      <c r="I3753" s="0" t="n">
        <v>0.05</v>
      </c>
      <c r="J3753" s="0" t="n">
        <v>0.53</v>
      </c>
      <c r="K3753" s="0" t="n">
        <v>85</v>
      </c>
      <c r="L3753" s="0" t="n">
        <v>8.8</v>
      </c>
      <c r="M3753" s="0" t="s">
        <v>103</v>
      </c>
      <c r="N3753" s="0" t="s">
        <v>35</v>
      </c>
      <c r="O3753" s="0" t="s">
        <v>42</v>
      </c>
      <c r="P3753" s="0" t="n">
        <f aca="false">IF(AND(OR(Dashboard!$B$5="All",D3753=Dashboard!$B$5),OR(Dashboard!$D$5="All",N3753=Dashboard!$D$5),OR(AND(C3753&lt;&gt;"",C3753&gt;=Dashboard!$F$5,C3753&lt;=Dashboard!$H$5),AND(C3753="",Dashboard!$F$5&lt;=1980,Dashboard!$H$5&gt;=2016))),1,0)</f>
        <v>1</v>
      </c>
      <c r="Q3753" s="0" t="n">
        <f aca="false">J3753*P3753+ROW()*0.00000001</f>
        <v>0.53003753</v>
      </c>
    </row>
    <row r="3754" customFormat="false" ht="15" hidden="false" customHeight="false" outlineLevel="0" collapsed="false">
      <c r="A3754" s="0" t="s">
        <v>2977</v>
      </c>
      <c r="B3754" s="0" t="s">
        <v>50</v>
      </c>
      <c r="C3754" s="0" t="n">
        <v>2006</v>
      </c>
      <c r="D3754" s="0" t="s">
        <v>46</v>
      </c>
      <c r="E3754" s="0" t="s">
        <v>1259</v>
      </c>
      <c r="F3754" s="0" t="n">
        <v>0.35</v>
      </c>
      <c r="G3754" s="0" t="n">
        <v>0.01</v>
      </c>
      <c r="H3754" s="0" t="n">
        <v>0.14</v>
      </c>
      <c r="I3754" s="0" t="n">
        <v>0.03</v>
      </c>
      <c r="J3754" s="0" t="n">
        <v>0.53</v>
      </c>
      <c r="K3754" s="0" t="n">
        <v>78</v>
      </c>
      <c r="L3754" s="0" t="n">
        <v>8.1</v>
      </c>
      <c r="M3754" s="0" t="s">
        <v>36</v>
      </c>
      <c r="N3754" s="0" t="s">
        <v>35</v>
      </c>
      <c r="O3754" s="0" t="s">
        <v>37</v>
      </c>
      <c r="P3754" s="0" t="n">
        <f aca="false">IF(AND(OR(Dashboard!$B$5="All",D3754=Dashboard!$B$5),OR(Dashboard!$D$5="All",N3754=Dashboard!$D$5),OR(AND(C3754&lt;&gt;"",C3754&gt;=Dashboard!$F$5,C3754&lt;=Dashboard!$H$5),AND(C3754="",Dashboard!$F$5&lt;=1980,Dashboard!$H$5&gt;=2016))),1,0)</f>
        <v>1</v>
      </c>
      <c r="Q3754" s="0" t="n">
        <f aca="false">J3754*P3754+ROW()*0.00000001</f>
        <v>0.53003754</v>
      </c>
    </row>
    <row r="3755" customFormat="false" ht="15" hidden="false" customHeight="false" outlineLevel="0" collapsed="false">
      <c r="A3755" s="0" t="s">
        <v>2978</v>
      </c>
      <c r="B3755" s="0" t="s">
        <v>76</v>
      </c>
      <c r="C3755" s="0" t="n">
        <v>2003</v>
      </c>
      <c r="D3755" s="0" t="s">
        <v>71</v>
      </c>
      <c r="E3755" s="0" t="s">
        <v>257</v>
      </c>
      <c r="F3755" s="0" t="n">
        <v>0.26</v>
      </c>
      <c r="G3755" s="0" t="n">
        <v>0.2</v>
      </c>
      <c r="H3755" s="0" t="n">
        <v>0</v>
      </c>
      <c r="I3755" s="0" t="n">
        <v>0.07</v>
      </c>
      <c r="J3755" s="0" t="n">
        <v>0.53</v>
      </c>
      <c r="K3755" s="0" t="n">
        <v>75</v>
      </c>
      <c r="L3755" s="0" t="n">
        <v>9.3</v>
      </c>
      <c r="M3755" s="0" t="s">
        <v>73</v>
      </c>
      <c r="N3755" s="0" t="s">
        <v>74</v>
      </c>
      <c r="O3755" s="0" t="s">
        <v>37</v>
      </c>
      <c r="P3755" s="0" t="n">
        <f aca="false">IF(AND(OR(Dashboard!$B$5="All",D3755=Dashboard!$B$5),OR(Dashboard!$D$5="All",N3755=Dashboard!$D$5),OR(AND(C3755&lt;&gt;"",C3755&gt;=Dashboard!$F$5,C3755&lt;=Dashboard!$H$5),AND(C3755="",Dashboard!$F$5&lt;=1980,Dashboard!$H$5&gt;=2016))),1,0)</f>
        <v>1</v>
      </c>
      <c r="Q3755" s="0" t="n">
        <f aca="false">J3755*P3755+ROW()*0.00000001</f>
        <v>0.53003755</v>
      </c>
    </row>
    <row r="3756" customFormat="false" ht="15" hidden="false" customHeight="false" outlineLevel="0" collapsed="false">
      <c r="A3756" s="0" t="s">
        <v>2979</v>
      </c>
      <c r="B3756" s="0" t="s">
        <v>85</v>
      </c>
      <c r="C3756" s="0" t="n">
        <v>2004</v>
      </c>
      <c r="D3756" s="0" t="s">
        <v>52</v>
      </c>
      <c r="E3756" s="0" t="s">
        <v>520</v>
      </c>
      <c r="F3756" s="0" t="n">
        <v>0.38</v>
      </c>
      <c r="G3756" s="0" t="n">
        <v>0.14</v>
      </c>
      <c r="H3756" s="0" t="n">
        <v>0</v>
      </c>
      <c r="I3756" s="0" t="n">
        <v>0.01</v>
      </c>
      <c r="J3756" s="0" t="n">
        <v>0.53</v>
      </c>
      <c r="N3756" s="0" t="s">
        <v>35</v>
      </c>
      <c r="P3756" s="0" t="n">
        <f aca="false">IF(AND(OR(Dashboard!$B$5="All",D3756=Dashboard!$B$5),OR(Dashboard!$D$5="All",N3756=Dashboard!$D$5),OR(AND(C3756&lt;&gt;"",C3756&gt;=Dashboard!$F$5,C3756&lt;=Dashboard!$H$5),AND(C3756="",Dashboard!$F$5&lt;=1980,Dashboard!$H$5&gt;=2016))),1,0)</f>
        <v>1</v>
      </c>
      <c r="Q3756" s="0" t="n">
        <f aca="false">J3756*P3756+ROW()*0.00000001</f>
        <v>0.53003756</v>
      </c>
    </row>
    <row r="3757" customFormat="false" ht="15" hidden="false" customHeight="false" outlineLevel="0" collapsed="false">
      <c r="A3757" s="0" t="s">
        <v>2980</v>
      </c>
      <c r="B3757" s="0" t="s">
        <v>76</v>
      </c>
      <c r="C3757" s="0" t="n">
        <v>2004</v>
      </c>
      <c r="D3757" s="0" t="s">
        <v>34</v>
      </c>
      <c r="E3757" s="0" t="s">
        <v>142</v>
      </c>
      <c r="F3757" s="0" t="n">
        <v>0.44</v>
      </c>
      <c r="G3757" s="0" t="n">
        <v>0.02</v>
      </c>
      <c r="H3757" s="0" t="n">
        <v>0</v>
      </c>
      <c r="I3757" s="0" t="n">
        <v>0.07</v>
      </c>
      <c r="J3757" s="0" t="n">
        <v>0.53</v>
      </c>
      <c r="K3757" s="0" t="n">
        <v>78</v>
      </c>
      <c r="L3757" s="0" t="n">
        <v>8.3</v>
      </c>
      <c r="M3757" s="0" t="s">
        <v>36</v>
      </c>
      <c r="N3757" s="0" t="s">
        <v>74</v>
      </c>
      <c r="O3757" s="0" t="s">
        <v>37</v>
      </c>
      <c r="P3757" s="0" t="n">
        <f aca="false">IF(AND(OR(Dashboard!$B$5="All",D3757=Dashboard!$B$5),OR(Dashboard!$D$5="All",N3757=Dashboard!$D$5),OR(AND(C3757&lt;&gt;"",C3757&gt;=Dashboard!$F$5,C3757&lt;=Dashboard!$H$5),AND(C3757="",Dashboard!$F$5&lt;=1980,Dashboard!$H$5&gt;=2016))),1,0)</f>
        <v>1</v>
      </c>
      <c r="Q3757" s="0" t="n">
        <f aca="false">J3757*P3757+ROW()*0.00000001</f>
        <v>0.53003757</v>
      </c>
    </row>
    <row r="3758" customFormat="false" ht="15" hidden="false" customHeight="false" outlineLevel="0" collapsed="false">
      <c r="A3758" s="0" t="s">
        <v>2981</v>
      </c>
      <c r="B3758" s="0" t="s">
        <v>117</v>
      </c>
      <c r="C3758" s="0" t="n">
        <v>2000</v>
      </c>
      <c r="D3758" s="0" t="s">
        <v>41</v>
      </c>
      <c r="E3758" s="0" t="s">
        <v>142</v>
      </c>
      <c r="F3758" s="0" t="n">
        <v>0.3</v>
      </c>
      <c r="G3758" s="0" t="n">
        <v>0.2</v>
      </c>
      <c r="H3758" s="0" t="n">
        <v>0</v>
      </c>
      <c r="I3758" s="0" t="n">
        <v>0.03</v>
      </c>
      <c r="J3758" s="0" t="n">
        <v>0.53</v>
      </c>
      <c r="K3758" s="0" t="n">
        <v>51</v>
      </c>
      <c r="L3758" s="0" t="n">
        <v>4.6</v>
      </c>
      <c r="M3758" s="0" t="s">
        <v>103</v>
      </c>
      <c r="N3758" s="0" t="s">
        <v>74</v>
      </c>
      <c r="O3758" s="0" t="s">
        <v>53</v>
      </c>
      <c r="P3758" s="0" t="n">
        <f aca="false">IF(AND(OR(Dashboard!$B$5="All",D3758=Dashboard!$B$5),OR(Dashboard!$D$5="All",N3758=Dashboard!$D$5),OR(AND(C3758&lt;&gt;"",C3758&gt;=Dashboard!$F$5,C3758&lt;=Dashboard!$H$5),AND(C3758="",Dashboard!$F$5&lt;=1980,Dashboard!$H$5&gt;=2016))),1,0)</f>
        <v>1</v>
      </c>
      <c r="Q3758" s="0" t="n">
        <f aca="false">J3758*P3758+ROW()*0.00000001</f>
        <v>0.53003758</v>
      </c>
    </row>
    <row r="3759" customFormat="false" ht="15" hidden="false" customHeight="false" outlineLevel="0" collapsed="false">
      <c r="A3759" s="0" t="s">
        <v>2366</v>
      </c>
      <c r="B3759" s="0" t="s">
        <v>164</v>
      </c>
      <c r="C3759" s="0" t="n">
        <v>2010</v>
      </c>
      <c r="D3759" s="0" t="s">
        <v>46</v>
      </c>
      <c r="E3759" s="0" t="s">
        <v>157</v>
      </c>
      <c r="F3759" s="0" t="n">
        <v>0.15</v>
      </c>
      <c r="G3759" s="0" t="n">
        <v>0.07</v>
      </c>
      <c r="H3759" s="0" t="n">
        <v>0.27</v>
      </c>
      <c r="I3759" s="0" t="n">
        <v>0.05</v>
      </c>
      <c r="J3759" s="0" t="n">
        <v>0.53</v>
      </c>
      <c r="K3759" s="0" t="n">
        <v>87</v>
      </c>
      <c r="L3759" s="0" t="n">
        <v>8.8</v>
      </c>
      <c r="M3759" s="0" t="s">
        <v>103</v>
      </c>
      <c r="N3759" s="0" t="s">
        <v>74</v>
      </c>
      <c r="O3759" s="0" t="s">
        <v>42</v>
      </c>
      <c r="P3759" s="0" t="n">
        <f aca="false">IF(AND(OR(Dashboard!$B$5="All",D3759=Dashboard!$B$5),OR(Dashboard!$D$5="All",N3759=Dashboard!$D$5),OR(AND(C3759&lt;&gt;"",C3759&gt;=Dashboard!$F$5,C3759&lt;=Dashboard!$H$5),AND(C3759="",Dashboard!$F$5&lt;=1980,Dashboard!$H$5&gt;=2016))),1,0)</f>
        <v>1</v>
      </c>
      <c r="Q3759" s="0" t="n">
        <f aca="false">J3759*P3759+ROW()*0.00000001</f>
        <v>0.53003759</v>
      </c>
    </row>
    <row r="3760" customFormat="false" ht="15" hidden="false" customHeight="false" outlineLevel="0" collapsed="false">
      <c r="A3760" s="0" t="s">
        <v>2982</v>
      </c>
      <c r="B3760" s="0" t="s">
        <v>76</v>
      </c>
      <c r="C3760" s="0" t="n">
        <v>2004</v>
      </c>
      <c r="D3760" s="0" t="s">
        <v>56</v>
      </c>
      <c r="E3760" s="0" t="s">
        <v>2018</v>
      </c>
      <c r="F3760" s="0" t="n">
        <v>0.26</v>
      </c>
      <c r="G3760" s="0" t="n">
        <v>0.2</v>
      </c>
      <c r="H3760" s="0" t="n">
        <v>0</v>
      </c>
      <c r="I3760" s="0" t="n">
        <v>0.07</v>
      </c>
      <c r="J3760" s="0" t="n">
        <v>0.53</v>
      </c>
      <c r="K3760" s="0" t="n">
        <v>58</v>
      </c>
      <c r="L3760" s="0" t="n">
        <v>8.1</v>
      </c>
      <c r="M3760" s="0" t="s">
        <v>73</v>
      </c>
      <c r="N3760" s="0" t="s">
        <v>74</v>
      </c>
      <c r="O3760" s="0" t="s">
        <v>53</v>
      </c>
      <c r="P3760" s="0" t="n">
        <f aca="false">IF(AND(OR(Dashboard!$B$5="All",D3760=Dashboard!$B$5),OR(Dashboard!$D$5="All",N3760=Dashboard!$D$5),OR(AND(C3760&lt;&gt;"",C3760&gt;=Dashboard!$F$5,C3760&lt;=Dashboard!$H$5),AND(C3760="",Dashboard!$F$5&lt;=1980,Dashboard!$H$5&gt;=2016))),1,0)</f>
        <v>1</v>
      </c>
      <c r="Q3760" s="0" t="n">
        <f aca="false">J3760*P3760+ROW()*0.00000001</f>
        <v>0.5300376</v>
      </c>
    </row>
    <row r="3761" customFormat="false" ht="15" hidden="false" customHeight="false" outlineLevel="0" collapsed="false">
      <c r="A3761" s="0" t="s">
        <v>2983</v>
      </c>
      <c r="B3761" s="0" t="s">
        <v>70</v>
      </c>
      <c r="C3761" s="0" t="n">
        <v>2013</v>
      </c>
      <c r="D3761" s="0" t="s">
        <v>46</v>
      </c>
      <c r="E3761" s="0" t="s">
        <v>2334</v>
      </c>
      <c r="F3761" s="0" t="n">
        <v>0.25</v>
      </c>
      <c r="G3761" s="0" t="n">
        <v>0.07</v>
      </c>
      <c r="H3761" s="0" t="n">
        <v>0.17</v>
      </c>
      <c r="I3761" s="0" t="n">
        <v>0.05</v>
      </c>
      <c r="J3761" s="0" t="n">
        <v>0.53</v>
      </c>
      <c r="K3761" s="0" t="n">
        <v>82</v>
      </c>
      <c r="L3761" s="0" t="n">
        <v>8.3</v>
      </c>
      <c r="M3761" s="0" t="s">
        <v>103</v>
      </c>
      <c r="N3761" s="0" t="s">
        <v>74</v>
      </c>
      <c r="O3761" s="0" t="s">
        <v>42</v>
      </c>
      <c r="P3761" s="0" t="n">
        <f aca="false">IF(AND(OR(Dashboard!$B$5="All",D3761=Dashboard!$B$5),OR(Dashboard!$D$5="All",N3761=Dashboard!$D$5),OR(AND(C3761&lt;&gt;"",C3761&gt;=Dashboard!$F$5,C3761&lt;=Dashboard!$H$5),AND(C3761="",Dashboard!$F$5&lt;=1980,Dashboard!$H$5&gt;=2016))),1,0)</f>
        <v>1</v>
      </c>
      <c r="Q3761" s="0" t="n">
        <f aca="false">J3761*P3761+ROW()*0.00000001</f>
        <v>0.53003761</v>
      </c>
    </row>
    <row r="3762" customFormat="false" ht="15" hidden="false" customHeight="false" outlineLevel="0" collapsed="false">
      <c r="A3762" s="0" t="s">
        <v>2984</v>
      </c>
      <c r="B3762" s="0" t="s">
        <v>144</v>
      </c>
      <c r="C3762" s="0" t="n">
        <v>2004</v>
      </c>
      <c r="D3762" s="0" t="s">
        <v>52</v>
      </c>
      <c r="E3762" s="0" t="s">
        <v>154</v>
      </c>
      <c r="F3762" s="0" t="n">
        <v>0.4</v>
      </c>
      <c r="G3762" s="0" t="n">
        <v>0.11</v>
      </c>
      <c r="H3762" s="0" t="n">
        <v>0</v>
      </c>
      <c r="I3762" s="0" t="n">
        <v>0.02</v>
      </c>
      <c r="J3762" s="0" t="n">
        <v>0.53</v>
      </c>
      <c r="N3762" s="0" t="s">
        <v>66</v>
      </c>
      <c r="P3762" s="0" t="n">
        <f aca="false">IF(AND(OR(Dashboard!$B$5="All",D3762=Dashboard!$B$5),OR(Dashboard!$D$5="All",N3762=Dashboard!$D$5),OR(AND(C3762&lt;&gt;"",C3762&gt;=Dashboard!$F$5,C3762&lt;=Dashboard!$H$5),AND(C3762="",Dashboard!$F$5&lt;=1980,Dashboard!$H$5&gt;=2016))),1,0)</f>
        <v>1</v>
      </c>
      <c r="Q3762" s="0" t="n">
        <f aca="false">J3762*P3762+ROW()*0.00000001</f>
        <v>0.53003762</v>
      </c>
    </row>
    <row r="3763" customFormat="false" ht="15" hidden="false" customHeight="false" outlineLevel="0" collapsed="false">
      <c r="A3763" s="0" t="s">
        <v>2985</v>
      </c>
      <c r="B3763" s="0" t="s">
        <v>76</v>
      </c>
      <c r="C3763" s="0" t="n">
        <v>2003</v>
      </c>
      <c r="D3763" s="0" t="s">
        <v>34</v>
      </c>
      <c r="E3763" s="0" t="s">
        <v>649</v>
      </c>
      <c r="F3763" s="0" t="n">
        <v>0.26</v>
      </c>
      <c r="G3763" s="0" t="n">
        <v>0.2</v>
      </c>
      <c r="H3763" s="0" t="n">
        <v>0</v>
      </c>
      <c r="I3763" s="0" t="n">
        <v>0.07</v>
      </c>
      <c r="J3763" s="0" t="n">
        <v>0.53</v>
      </c>
      <c r="K3763" s="0" t="n">
        <v>78</v>
      </c>
      <c r="L3763" s="0" t="n">
        <v>8.3</v>
      </c>
      <c r="M3763" s="0" t="s">
        <v>36</v>
      </c>
      <c r="N3763" s="0" t="s">
        <v>74</v>
      </c>
      <c r="O3763" s="0" t="s">
        <v>37</v>
      </c>
      <c r="P3763" s="0" t="n">
        <f aca="false">IF(AND(OR(Dashboard!$B$5="All",D3763=Dashboard!$B$5),OR(Dashboard!$D$5="All",N3763=Dashboard!$D$5),OR(AND(C3763&lt;&gt;"",C3763&gt;=Dashboard!$F$5,C3763&lt;=Dashboard!$H$5),AND(C3763="",Dashboard!$F$5&lt;=1980,Dashboard!$H$5&gt;=2016))),1,0)</f>
        <v>1</v>
      </c>
      <c r="Q3763" s="0" t="n">
        <f aca="false">J3763*P3763+ROW()*0.00000001</f>
        <v>0.53003763</v>
      </c>
    </row>
    <row r="3764" customFormat="false" ht="15" hidden="false" customHeight="false" outlineLevel="0" collapsed="false">
      <c r="A3764" s="0" t="s">
        <v>2986</v>
      </c>
      <c r="B3764" s="0" t="s">
        <v>117</v>
      </c>
      <c r="C3764" s="0" t="n">
        <v>1999</v>
      </c>
      <c r="D3764" s="0" t="s">
        <v>16</v>
      </c>
      <c r="E3764" s="0" t="s">
        <v>257</v>
      </c>
      <c r="F3764" s="0" t="n">
        <v>0.3</v>
      </c>
      <c r="G3764" s="0" t="n">
        <v>0.2</v>
      </c>
      <c r="H3764" s="0" t="n">
        <v>0</v>
      </c>
      <c r="I3764" s="0" t="n">
        <v>0.03</v>
      </c>
      <c r="J3764" s="0" t="n">
        <v>0.53</v>
      </c>
      <c r="N3764" s="0" t="s">
        <v>74</v>
      </c>
      <c r="P3764" s="0" t="n">
        <f aca="false">IF(AND(OR(Dashboard!$B$5="All",D3764=Dashboard!$B$5),OR(Dashboard!$D$5="All",N3764=Dashboard!$D$5),OR(AND(C3764&lt;&gt;"",C3764&gt;=Dashboard!$F$5,C3764&lt;=Dashboard!$H$5),AND(C3764="",Dashboard!$F$5&lt;=1980,Dashboard!$H$5&gt;=2016))),1,0)</f>
        <v>1</v>
      </c>
      <c r="Q3764" s="0" t="n">
        <f aca="false">J3764*P3764+ROW()*0.00000001</f>
        <v>0.53003764</v>
      </c>
    </row>
    <row r="3765" customFormat="false" ht="15" hidden="false" customHeight="false" outlineLevel="0" collapsed="false">
      <c r="A3765" s="0" t="s">
        <v>2987</v>
      </c>
      <c r="B3765" s="0" t="s">
        <v>76</v>
      </c>
      <c r="C3765" s="0" t="n">
        <v>2008</v>
      </c>
      <c r="D3765" s="0" t="s">
        <v>41</v>
      </c>
      <c r="E3765" s="0" t="s">
        <v>142</v>
      </c>
      <c r="F3765" s="0" t="n">
        <v>0.26</v>
      </c>
      <c r="G3765" s="0" t="n">
        <v>0.2</v>
      </c>
      <c r="H3765" s="0" t="n">
        <v>0</v>
      </c>
      <c r="I3765" s="0" t="n">
        <v>0.07</v>
      </c>
      <c r="J3765" s="0" t="n">
        <v>0.53</v>
      </c>
      <c r="L3765" s="0" t="n">
        <v>7.9</v>
      </c>
      <c r="M3765" s="0" t="s">
        <v>36</v>
      </c>
      <c r="N3765" s="0" t="s">
        <v>74</v>
      </c>
      <c r="P3765" s="0" t="n">
        <f aca="false">IF(AND(OR(Dashboard!$B$5="All",D3765=Dashboard!$B$5),OR(Dashboard!$D$5="All",N3765=Dashboard!$D$5),OR(AND(C3765&lt;&gt;"",C3765&gt;=Dashboard!$F$5,C3765&lt;=Dashboard!$H$5),AND(C3765="",Dashboard!$F$5&lt;=1980,Dashboard!$H$5&gt;=2016))),1,0)</f>
        <v>1</v>
      </c>
      <c r="Q3765" s="0" t="n">
        <f aca="false">J3765*P3765+ROW()*0.00000001</f>
        <v>0.53003765</v>
      </c>
    </row>
    <row r="3766" customFormat="false" ht="15" hidden="false" customHeight="false" outlineLevel="0" collapsed="false">
      <c r="A3766" s="0" t="s">
        <v>1953</v>
      </c>
      <c r="B3766" s="0" t="s">
        <v>144</v>
      </c>
      <c r="C3766" s="0" t="n">
        <v>2004</v>
      </c>
      <c r="D3766" s="0" t="s">
        <v>34</v>
      </c>
      <c r="E3766" s="0" t="s">
        <v>649</v>
      </c>
      <c r="F3766" s="0" t="n">
        <v>0.4</v>
      </c>
      <c r="G3766" s="0" t="n">
        <v>0.11</v>
      </c>
      <c r="H3766" s="0" t="n">
        <v>0</v>
      </c>
      <c r="I3766" s="0" t="n">
        <v>0.02</v>
      </c>
      <c r="J3766" s="0" t="n">
        <v>0.53</v>
      </c>
      <c r="K3766" s="0" t="n">
        <v>78</v>
      </c>
      <c r="L3766" s="0" t="n">
        <v>7.7</v>
      </c>
      <c r="M3766" s="0" t="s">
        <v>73</v>
      </c>
      <c r="N3766" s="0" t="s">
        <v>66</v>
      </c>
      <c r="O3766" s="0" t="s">
        <v>37</v>
      </c>
      <c r="P3766" s="0" t="n">
        <f aca="false">IF(AND(OR(Dashboard!$B$5="All",D3766=Dashboard!$B$5),OR(Dashboard!$D$5="All",N3766=Dashboard!$D$5),OR(AND(C3766&lt;&gt;"",C3766&gt;=Dashboard!$F$5,C3766&lt;=Dashboard!$H$5),AND(C3766="",Dashboard!$F$5&lt;=1980,Dashboard!$H$5&gt;=2016))),1,0)</f>
        <v>1</v>
      </c>
      <c r="Q3766" s="0" t="n">
        <f aca="false">J3766*P3766+ROW()*0.00000001</f>
        <v>0.53003766</v>
      </c>
    </row>
    <row r="3767" customFormat="false" ht="15" hidden="false" customHeight="false" outlineLevel="0" collapsed="false">
      <c r="A3767" s="0" t="s">
        <v>2844</v>
      </c>
      <c r="B3767" s="0" t="s">
        <v>33</v>
      </c>
      <c r="C3767" s="0" t="n">
        <v>2007</v>
      </c>
      <c r="D3767" s="0" t="s">
        <v>71</v>
      </c>
      <c r="E3767" s="0" t="s">
        <v>72</v>
      </c>
      <c r="F3767" s="0" t="n">
        <v>0.25</v>
      </c>
      <c r="G3767" s="0" t="n">
        <v>0.23</v>
      </c>
      <c r="H3767" s="0" t="n">
        <v>0</v>
      </c>
      <c r="I3767" s="0" t="n">
        <v>0.06</v>
      </c>
      <c r="J3767" s="0" t="n">
        <v>0.53</v>
      </c>
      <c r="K3767" s="0" t="n">
        <v>62</v>
      </c>
      <c r="L3767" s="0" t="n">
        <v>7.1</v>
      </c>
      <c r="M3767" s="0" t="s">
        <v>73</v>
      </c>
      <c r="N3767" s="0" t="s">
        <v>35</v>
      </c>
      <c r="O3767" s="0" t="s">
        <v>67</v>
      </c>
      <c r="P3767" s="0" t="n">
        <f aca="false">IF(AND(OR(Dashboard!$B$5="All",D3767=Dashboard!$B$5),OR(Dashboard!$D$5="All",N3767=Dashboard!$D$5),OR(AND(C3767&lt;&gt;"",C3767&gt;=Dashboard!$F$5,C3767&lt;=Dashboard!$H$5),AND(C3767="",Dashboard!$F$5&lt;=1980,Dashboard!$H$5&gt;=2016))),1,0)</f>
        <v>1</v>
      </c>
      <c r="Q3767" s="0" t="n">
        <f aca="false">J3767*P3767+ROW()*0.00000001</f>
        <v>0.53003767</v>
      </c>
    </row>
    <row r="3768" customFormat="false" ht="15" hidden="false" customHeight="false" outlineLevel="0" collapsed="false">
      <c r="A3768" s="0" t="s">
        <v>837</v>
      </c>
      <c r="B3768" s="0" t="s">
        <v>172</v>
      </c>
      <c r="C3768" s="0" t="n">
        <v>2014</v>
      </c>
      <c r="D3768" s="0" t="s">
        <v>52</v>
      </c>
      <c r="E3768" s="0" t="s">
        <v>124</v>
      </c>
      <c r="F3768" s="0" t="n">
        <v>0.35</v>
      </c>
      <c r="G3768" s="0" t="n">
        <v>0.13</v>
      </c>
      <c r="H3768" s="0" t="n">
        <v>0</v>
      </c>
      <c r="I3768" s="0" t="n">
        <v>0.05</v>
      </c>
      <c r="J3768" s="0" t="n">
        <v>0.53</v>
      </c>
      <c r="K3768" s="0" t="n">
        <v>70</v>
      </c>
      <c r="L3768" s="0" t="n">
        <v>7.5</v>
      </c>
      <c r="M3768" s="0" t="s">
        <v>125</v>
      </c>
      <c r="N3768" s="0" t="s">
        <v>66</v>
      </c>
      <c r="O3768" s="0" t="s">
        <v>67</v>
      </c>
      <c r="P3768" s="0" t="n">
        <f aca="false">IF(AND(OR(Dashboard!$B$5="All",D3768=Dashboard!$B$5),OR(Dashboard!$D$5="All",N3768=Dashboard!$D$5),OR(AND(C3768&lt;&gt;"",C3768&gt;=Dashboard!$F$5,C3768&lt;=Dashboard!$H$5),AND(C3768="",Dashboard!$F$5&lt;=1980,Dashboard!$H$5&gt;=2016))),1,0)</f>
        <v>1</v>
      </c>
      <c r="Q3768" s="0" t="n">
        <f aca="false">J3768*P3768+ROW()*0.00000001</f>
        <v>0.53003768</v>
      </c>
    </row>
    <row r="3769" customFormat="false" ht="15" hidden="false" customHeight="false" outlineLevel="0" collapsed="false">
      <c r="A3769" s="0" t="s">
        <v>2988</v>
      </c>
      <c r="B3769" s="0" t="s">
        <v>117</v>
      </c>
      <c r="C3769" s="0" t="n">
        <v>1996</v>
      </c>
      <c r="D3769" s="0" t="s">
        <v>52</v>
      </c>
      <c r="E3769" s="0" t="s">
        <v>89</v>
      </c>
      <c r="F3769" s="0" t="n">
        <v>0.3</v>
      </c>
      <c r="G3769" s="0" t="n">
        <v>0.2</v>
      </c>
      <c r="H3769" s="0" t="n">
        <v>0</v>
      </c>
      <c r="I3769" s="0" t="n">
        <v>0.03</v>
      </c>
      <c r="J3769" s="0" t="n">
        <v>0.53</v>
      </c>
      <c r="N3769" s="0" t="s">
        <v>74</v>
      </c>
      <c r="P3769" s="0" t="n">
        <f aca="false">IF(AND(OR(Dashboard!$B$5="All",D3769=Dashboard!$B$5),OR(Dashboard!$D$5="All",N3769=Dashboard!$D$5),OR(AND(C3769&lt;&gt;"",C3769&gt;=Dashboard!$F$5,C3769&lt;=Dashboard!$H$5),AND(C3769="",Dashboard!$F$5&lt;=1980,Dashboard!$H$5&gt;=2016))),1,0)</f>
        <v>1</v>
      </c>
      <c r="Q3769" s="0" t="n">
        <f aca="false">J3769*P3769+ROW()*0.00000001</f>
        <v>0.53003769</v>
      </c>
    </row>
    <row r="3770" customFormat="false" ht="15" hidden="false" customHeight="false" outlineLevel="0" collapsed="false">
      <c r="A3770" s="0" t="s">
        <v>1381</v>
      </c>
      <c r="B3770" s="0" t="s">
        <v>172</v>
      </c>
      <c r="C3770" s="0" t="n">
        <v>2014</v>
      </c>
      <c r="D3770" s="0" t="s">
        <v>71</v>
      </c>
      <c r="E3770" s="0" t="s">
        <v>243</v>
      </c>
      <c r="F3770" s="0" t="n">
        <v>0.35</v>
      </c>
      <c r="G3770" s="0" t="n">
        <v>0.13</v>
      </c>
      <c r="H3770" s="0" t="n">
        <v>0</v>
      </c>
      <c r="I3770" s="0" t="n">
        <v>0.05</v>
      </c>
      <c r="J3770" s="0" t="n">
        <v>0.53</v>
      </c>
      <c r="K3770" s="0" t="n">
        <v>69</v>
      </c>
      <c r="L3770" s="0" t="n">
        <v>6.9</v>
      </c>
      <c r="M3770" s="0" t="s">
        <v>125</v>
      </c>
      <c r="N3770" s="0" t="s">
        <v>66</v>
      </c>
      <c r="O3770" s="0" t="s">
        <v>67</v>
      </c>
      <c r="P3770" s="0" t="n">
        <f aca="false">IF(AND(OR(Dashboard!$B$5="All",D3770=Dashboard!$B$5),OR(Dashboard!$D$5="All",N3770=Dashboard!$D$5),OR(AND(C3770&lt;&gt;"",C3770&gt;=Dashboard!$F$5,C3770&lt;=Dashboard!$H$5),AND(C3770="",Dashboard!$F$5&lt;=1980,Dashboard!$H$5&gt;=2016))),1,0)</f>
        <v>1</v>
      </c>
      <c r="Q3770" s="0" t="n">
        <f aca="false">J3770*P3770+ROW()*0.00000001</f>
        <v>0.5300377</v>
      </c>
    </row>
    <row r="3771" customFormat="false" ht="15" hidden="false" customHeight="false" outlineLevel="0" collapsed="false">
      <c r="A3771" s="0" t="s">
        <v>2989</v>
      </c>
      <c r="B3771" s="0" t="s">
        <v>78</v>
      </c>
      <c r="C3771" s="0" t="n">
        <v>1993</v>
      </c>
      <c r="D3771" s="0" t="s">
        <v>34</v>
      </c>
      <c r="E3771" s="0" t="s">
        <v>1173</v>
      </c>
      <c r="F3771" s="0" t="n">
        <v>0</v>
      </c>
      <c r="G3771" s="0" t="n">
        <v>0</v>
      </c>
      <c r="H3771" s="0" t="n">
        <v>0.53</v>
      </c>
      <c r="I3771" s="0" t="n">
        <v>0</v>
      </c>
      <c r="J3771" s="0" t="n">
        <v>0.53</v>
      </c>
      <c r="N3771" s="0" t="s">
        <v>35</v>
      </c>
      <c r="P3771" s="0" t="n">
        <f aca="false">IF(AND(OR(Dashboard!$B$5="All",D3771=Dashboard!$B$5),OR(Dashboard!$D$5="All",N3771=Dashboard!$D$5),OR(AND(C3771&lt;&gt;"",C3771&gt;=Dashboard!$F$5,C3771&lt;=Dashboard!$H$5),AND(C3771="",Dashboard!$F$5&lt;=1980,Dashboard!$H$5&gt;=2016))),1,0)</f>
        <v>1</v>
      </c>
      <c r="Q3771" s="0" t="n">
        <f aca="false">J3771*P3771+ROW()*0.00000001</f>
        <v>0.53003771</v>
      </c>
    </row>
    <row r="3772" customFormat="false" ht="15" hidden="false" customHeight="false" outlineLevel="0" collapsed="false">
      <c r="A3772" s="0" t="s">
        <v>766</v>
      </c>
      <c r="B3772" s="0" t="s">
        <v>152</v>
      </c>
      <c r="C3772" s="0" t="n">
        <v>2016</v>
      </c>
      <c r="D3772" s="0" t="s">
        <v>56</v>
      </c>
      <c r="E3772" s="0" t="s">
        <v>91</v>
      </c>
      <c r="F3772" s="0" t="n">
        <v>0.25</v>
      </c>
      <c r="G3772" s="0" t="n">
        <v>0.24</v>
      </c>
      <c r="H3772" s="0" t="n">
        <v>0</v>
      </c>
      <c r="I3772" s="0" t="n">
        <v>0.04</v>
      </c>
      <c r="J3772" s="0" t="n">
        <v>0.53</v>
      </c>
      <c r="K3772" s="0" t="n">
        <v>91</v>
      </c>
      <c r="L3772" s="0" t="n">
        <v>6.8</v>
      </c>
      <c r="M3772" s="0" t="s">
        <v>103</v>
      </c>
      <c r="N3772" s="0" t="s">
        <v>152</v>
      </c>
      <c r="O3772" s="0" t="s">
        <v>60</v>
      </c>
      <c r="P3772" s="0" t="n">
        <f aca="false">IF(AND(OR(Dashboard!$B$5="All",D3772=Dashboard!$B$5),OR(Dashboard!$D$5="All",N3772=Dashboard!$D$5),OR(AND(C3772&lt;&gt;"",C3772&gt;=Dashboard!$F$5,C3772&lt;=Dashboard!$H$5),AND(C3772="",Dashboard!$F$5&lt;=1980,Dashboard!$H$5&gt;=2016))),1,0)</f>
        <v>1</v>
      </c>
      <c r="Q3772" s="0" t="n">
        <f aca="false">J3772*P3772+ROW()*0.00000001</f>
        <v>0.53003772</v>
      </c>
    </row>
    <row r="3773" customFormat="false" ht="15" hidden="false" customHeight="false" outlineLevel="0" collapsed="false">
      <c r="A3773" s="0" t="s">
        <v>2990</v>
      </c>
      <c r="B3773" s="0" t="s">
        <v>78</v>
      </c>
      <c r="C3773" s="0" t="n">
        <v>1994</v>
      </c>
      <c r="D3773" s="0" t="s">
        <v>246</v>
      </c>
      <c r="E3773" s="0" t="s">
        <v>782</v>
      </c>
      <c r="F3773" s="0" t="n">
        <v>0</v>
      </c>
      <c r="G3773" s="0" t="n">
        <v>0</v>
      </c>
      <c r="H3773" s="0" t="n">
        <v>0.53</v>
      </c>
      <c r="I3773" s="0" t="n">
        <v>0</v>
      </c>
      <c r="J3773" s="0" t="n">
        <v>0.53</v>
      </c>
      <c r="N3773" s="0" t="s">
        <v>35</v>
      </c>
      <c r="P3773" s="0" t="n">
        <f aca="false">IF(AND(OR(Dashboard!$B$5="All",D3773=Dashboard!$B$5),OR(Dashboard!$D$5="All",N3773=Dashboard!$D$5),OR(AND(C3773&lt;&gt;"",C3773&gt;=Dashboard!$F$5,C3773&lt;=Dashboard!$H$5),AND(C3773="",Dashboard!$F$5&lt;=1980,Dashboard!$H$5&gt;=2016))),1,0)</f>
        <v>1</v>
      </c>
      <c r="Q3773" s="0" t="n">
        <f aca="false">J3773*P3773+ROW()*0.00000001</f>
        <v>0.53003773</v>
      </c>
    </row>
    <row r="3774" customFormat="false" ht="15" hidden="false" customHeight="false" outlineLevel="0" collapsed="false">
      <c r="A3774" s="0" t="s">
        <v>2991</v>
      </c>
      <c r="B3774" s="0" t="s">
        <v>33</v>
      </c>
      <c r="C3774" s="0" t="n">
        <v>2010</v>
      </c>
      <c r="D3774" s="0" t="s">
        <v>41</v>
      </c>
      <c r="E3774" s="0" t="s">
        <v>91</v>
      </c>
      <c r="F3774" s="0" t="n">
        <v>0.48</v>
      </c>
      <c r="G3774" s="0" t="n">
        <v>0.02</v>
      </c>
      <c r="H3774" s="0" t="n">
        <v>0</v>
      </c>
      <c r="I3774" s="0" t="n">
        <v>0.03</v>
      </c>
      <c r="J3774" s="0" t="n">
        <v>0.53</v>
      </c>
      <c r="M3774" s="0" t="s">
        <v>36</v>
      </c>
      <c r="N3774" s="0" t="s">
        <v>35</v>
      </c>
      <c r="P3774" s="0" t="n">
        <f aca="false">IF(AND(OR(Dashboard!$B$5="All",D3774=Dashboard!$B$5),OR(Dashboard!$D$5="All",N3774=Dashboard!$D$5),OR(AND(C3774&lt;&gt;"",C3774&gt;=Dashboard!$F$5,C3774&lt;=Dashboard!$H$5),AND(C3774="",Dashboard!$F$5&lt;=1980,Dashboard!$H$5&gt;=2016))),1,0)</f>
        <v>1</v>
      </c>
      <c r="Q3774" s="0" t="n">
        <f aca="false">J3774*P3774+ROW()*0.00000001</f>
        <v>0.53003774</v>
      </c>
    </row>
    <row r="3775" customFormat="false" ht="15" hidden="false" customHeight="false" outlineLevel="0" collapsed="false">
      <c r="A3775" s="0" t="s">
        <v>2992</v>
      </c>
      <c r="B3775" s="0" t="s">
        <v>78</v>
      </c>
      <c r="C3775" s="0" t="n">
        <v>1993</v>
      </c>
      <c r="D3775" s="0" t="s">
        <v>34</v>
      </c>
      <c r="E3775" s="0" t="s">
        <v>782</v>
      </c>
      <c r="F3775" s="0" t="n">
        <v>0</v>
      </c>
      <c r="G3775" s="0" t="n">
        <v>0</v>
      </c>
      <c r="H3775" s="0" t="n">
        <v>0.53</v>
      </c>
      <c r="I3775" s="0" t="n">
        <v>0</v>
      </c>
      <c r="J3775" s="0" t="n">
        <v>0.53</v>
      </c>
      <c r="N3775" s="0" t="s">
        <v>35</v>
      </c>
      <c r="P3775" s="0" t="n">
        <f aca="false">IF(AND(OR(Dashboard!$B$5="All",D3775=Dashboard!$B$5),OR(Dashboard!$D$5="All",N3775=Dashboard!$D$5),OR(AND(C3775&lt;&gt;"",C3775&gt;=Dashboard!$F$5,C3775&lt;=Dashboard!$H$5),AND(C3775="",Dashboard!$F$5&lt;=1980,Dashboard!$H$5&gt;=2016))),1,0)</f>
        <v>1</v>
      </c>
      <c r="Q3775" s="0" t="n">
        <f aca="false">J3775*P3775+ROW()*0.00000001</f>
        <v>0.53003775</v>
      </c>
    </row>
    <row r="3776" customFormat="false" ht="15" hidden="false" customHeight="false" outlineLevel="0" collapsed="false">
      <c r="A3776" s="0" t="s">
        <v>826</v>
      </c>
      <c r="B3776" s="0" t="s">
        <v>144</v>
      </c>
      <c r="C3776" s="0" t="n">
        <v>2005</v>
      </c>
      <c r="D3776" s="0" t="s">
        <v>71</v>
      </c>
      <c r="E3776" s="0" t="s">
        <v>124</v>
      </c>
      <c r="F3776" s="0" t="n">
        <v>0.34</v>
      </c>
      <c r="G3776" s="0" t="n">
        <v>0.17</v>
      </c>
      <c r="H3776" s="0" t="n">
        <v>0</v>
      </c>
      <c r="I3776" s="0" t="n">
        <v>0.02</v>
      </c>
      <c r="J3776" s="0" t="n">
        <v>0.53</v>
      </c>
      <c r="K3776" s="0" t="n">
        <v>82</v>
      </c>
      <c r="L3776" s="0" t="n">
        <v>8.5</v>
      </c>
      <c r="M3776" s="0" t="s">
        <v>103</v>
      </c>
      <c r="N3776" s="0" t="s">
        <v>66</v>
      </c>
      <c r="O3776" s="0" t="s">
        <v>42</v>
      </c>
      <c r="P3776" s="0" t="n">
        <f aca="false">IF(AND(OR(Dashboard!$B$5="All",D3776=Dashboard!$B$5),OR(Dashboard!$D$5="All",N3776=Dashboard!$D$5),OR(AND(C3776&lt;&gt;"",C3776&gt;=Dashboard!$F$5,C3776&lt;=Dashboard!$H$5),AND(C3776="",Dashboard!$F$5&lt;=1980,Dashboard!$H$5&gt;=2016))),1,0)</f>
        <v>1</v>
      </c>
      <c r="Q3776" s="0" t="n">
        <f aca="false">J3776*P3776+ROW()*0.00000001</f>
        <v>0.53003776</v>
      </c>
    </row>
    <row r="3777" customFormat="false" ht="15" hidden="false" customHeight="false" outlineLevel="0" collapsed="false">
      <c r="A3777" s="0" t="s">
        <v>1943</v>
      </c>
      <c r="B3777" s="0" t="s">
        <v>144</v>
      </c>
      <c r="C3777" s="0" t="n">
        <v>2005</v>
      </c>
      <c r="D3777" s="0" t="s">
        <v>41</v>
      </c>
      <c r="E3777" s="0" t="s">
        <v>142</v>
      </c>
      <c r="F3777" s="0" t="n">
        <v>0.32</v>
      </c>
      <c r="G3777" s="0" t="n">
        <v>0.19</v>
      </c>
      <c r="H3777" s="0" t="n">
        <v>0</v>
      </c>
      <c r="I3777" s="0" t="n">
        <v>0.01</v>
      </c>
      <c r="J3777" s="0" t="n">
        <v>0.53</v>
      </c>
      <c r="K3777" s="0" t="n">
        <v>89</v>
      </c>
      <c r="L3777" s="0" t="n">
        <v>8.4</v>
      </c>
      <c r="M3777" s="0" t="s">
        <v>125</v>
      </c>
      <c r="N3777" s="0" t="s">
        <v>66</v>
      </c>
      <c r="O3777" s="0" t="s">
        <v>42</v>
      </c>
      <c r="P3777" s="0" t="n">
        <f aca="false">IF(AND(OR(Dashboard!$B$5="All",D3777=Dashboard!$B$5),OR(Dashboard!$D$5="All",N3777=Dashboard!$D$5),OR(AND(C3777&lt;&gt;"",C3777&gt;=Dashboard!$F$5,C3777&lt;=Dashboard!$H$5),AND(C3777="",Dashboard!$F$5&lt;=1980,Dashboard!$H$5&gt;=2016))),1,0)</f>
        <v>1</v>
      </c>
      <c r="Q3777" s="0" t="n">
        <f aca="false">J3777*P3777+ROW()*0.00000001</f>
        <v>0.53003777</v>
      </c>
    </row>
    <row r="3778" customFormat="false" ht="15" hidden="false" customHeight="false" outlineLevel="0" collapsed="false">
      <c r="A3778" s="0" t="s">
        <v>2993</v>
      </c>
      <c r="B3778" s="0" t="s">
        <v>144</v>
      </c>
      <c r="C3778" s="0" t="n">
        <v>2005</v>
      </c>
      <c r="D3778" s="0" t="s">
        <v>56</v>
      </c>
      <c r="E3778" s="0" t="s">
        <v>142</v>
      </c>
      <c r="F3778" s="0" t="n">
        <v>0.32</v>
      </c>
      <c r="G3778" s="0" t="n">
        <v>0.19</v>
      </c>
      <c r="H3778" s="0" t="n">
        <v>0</v>
      </c>
      <c r="I3778" s="0" t="n">
        <v>0.02</v>
      </c>
      <c r="J3778" s="0" t="n">
        <v>0.53</v>
      </c>
      <c r="K3778" s="0" t="n">
        <v>72</v>
      </c>
      <c r="L3778" s="0" t="n">
        <v>7</v>
      </c>
      <c r="M3778" s="0" t="s">
        <v>103</v>
      </c>
      <c r="N3778" s="0" t="s">
        <v>66</v>
      </c>
      <c r="O3778" s="0" t="s">
        <v>37</v>
      </c>
      <c r="P3778" s="0" t="n">
        <f aca="false">IF(AND(OR(Dashboard!$B$5="All",D3778=Dashboard!$B$5),OR(Dashboard!$D$5="All",N3778=Dashboard!$D$5),OR(AND(C3778&lt;&gt;"",C3778&gt;=Dashboard!$F$5,C3778&lt;=Dashboard!$H$5),AND(C3778="",Dashboard!$F$5&lt;=1980,Dashboard!$H$5&gt;=2016))),1,0)</f>
        <v>1</v>
      </c>
      <c r="Q3778" s="0" t="n">
        <f aca="false">J3778*P3778+ROW()*0.00000001</f>
        <v>0.53003778</v>
      </c>
    </row>
    <row r="3779" customFormat="false" ht="15" hidden="false" customHeight="false" outlineLevel="0" collapsed="false">
      <c r="A3779" s="0" t="s">
        <v>2994</v>
      </c>
      <c r="B3779" s="0" t="s">
        <v>76</v>
      </c>
      <c r="C3779" s="0" t="n">
        <v>2004</v>
      </c>
      <c r="D3779" s="0" t="s">
        <v>16</v>
      </c>
      <c r="E3779" s="0" t="s">
        <v>142</v>
      </c>
      <c r="F3779" s="0" t="n">
        <v>0.26</v>
      </c>
      <c r="G3779" s="0" t="n">
        <v>0.2</v>
      </c>
      <c r="H3779" s="0" t="n">
        <v>0</v>
      </c>
      <c r="I3779" s="0" t="n">
        <v>0.07</v>
      </c>
      <c r="J3779" s="0" t="n">
        <v>0.53</v>
      </c>
      <c r="K3779" s="0" t="n">
        <v>71</v>
      </c>
      <c r="L3779" s="0" t="n">
        <v>8.2</v>
      </c>
      <c r="M3779" s="0" t="s">
        <v>36</v>
      </c>
      <c r="N3779" s="0" t="s">
        <v>74</v>
      </c>
      <c r="O3779" s="0" t="s">
        <v>37</v>
      </c>
      <c r="P3779" s="0" t="n">
        <f aca="false">IF(AND(OR(Dashboard!$B$5="All",D3779=Dashboard!$B$5),OR(Dashboard!$D$5="All",N3779=Dashboard!$D$5),OR(AND(C3779&lt;&gt;"",C3779&gt;=Dashboard!$F$5,C3779&lt;=Dashboard!$H$5),AND(C3779="",Dashboard!$F$5&lt;=1980,Dashboard!$H$5&gt;=2016))),1,0)</f>
        <v>1</v>
      </c>
      <c r="Q3779" s="0" t="n">
        <f aca="false">J3779*P3779+ROW()*0.00000001</f>
        <v>0.53003779</v>
      </c>
    </row>
    <row r="3780" customFormat="false" ht="15" hidden="false" customHeight="false" outlineLevel="0" collapsed="false">
      <c r="A3780" s="0" t="s">
        <v>1481</v>
      </c>
      <c r="B3780" s="0" t="s">
        <v>144</v>
      </c>
      <c r="C3780" s="0" t="n">
        <v>2002</v>
      </c>
      <c r="D3780" s="0" t="s">
        <v>71</v>
      </c>
      <c r="E3780" s="0" t="s">
        <v>248</v>
      </c>
      <c r="F3780" s="0" t="n">
        <v>0.31</v>
      </c>
      <c r="G3780" s="0" t="n">
        <v>0.19</v>
      </c>
      <c r="H3780" s="0" t="n">
        <v>0</v>
      </c>
      <c r="I3780" s="0" t="n">
        <v>0.03</v>
      </c>
      <c r="J3780" s="0" t="n">
        <v>0.53</v>
      </c>
      <c r="K3780" s="0" t="n">
        <v>59</v>
      </c>
      <c r="L3780" s="0" t="n">
        <v>6.6</v>
      </c>
      <c r="M3780" s="0" t="s">
        <v>103</v>
      </c>
      <c r="N3780" s="0" t="s">
        <v>66</v>
      </c>
      <c r="O3780" s="0" t="s">
        <v>53</v>
      </c>
      <c r="P3780" s="0" t="n">
        <f aca="false">IF(AND(OR(Dashboard!$B$5="All",D3780=Dashboard!$B$5),OR(Dashboard!$D$5="All",N3780=Dashboard!$D$5),OR(AND(C3780&lt;&gt;"",C3780&gt;=Dashboard!$F$5,C3780&lt;=Dashboard!$H$5),AND(C3780="",Dashboard!$F$5&lt;=1980,Dashboard!$H$5&gt;=2016))),1,0)</f>
        <v>1</v>
      </c>
      <c r="Q3780" s="0" t="n">
        <f aca="false">J3780*P3780+ROW()*0.00000001</f>
        <v>0.5300378</v>
      </c>
    </row>
    <row r="3781" customFormat="false" ht="15" hidden="false" customHeight="false" outlineLevel="0" collapsed="false">
      <c r="A3781" s="0" t="s">
        <v>2995</v>
      </c>
      <c r="B3781" s="0" t="s">
        <v>76</v>
      </c>
      <c r="C3781" s="0" t="n">
        <v>2005</v>
      </c>
      <c r="D3781" s="0" t="s">
        <v>34</v>
      </c>
      <c r="E3781" s="0" t="s">
        <v>89</v>
      </c>
      <c r="F3781" s="0" t="n">
        <v>0.26</v>
      </c>
      <c r="G3781" s="0" t="n">
        <v>0.2</v>
      </c>
      <c r="H3781" s="0" t="n">
        <v>0</v>
      </c>
      <c r="I3781" s="0" t="n">
        <v>0.07</v>
      </c>
      <c r="J3781" s="0" t="n">
        <v>0.53</v>
      </c>
      <c r="K3781" s="0" t="n">
        <v>63</v>
      </c>
      <c r="L3781" s="0" t="n">
        <v>6.3</v>
      </c>
      <c r="M3781" s="0" t="s">
        <v>36</v>
      </c>
      <c r="N3781" s="0" t="s">
        <v>74</v>
      </c>
      <c r="O3781" s="0" t="s">
        <v>67</v>
      </c>
      <c r="P3781" s="0" t="n">
        <f aca="false">IF(AND(OR(Dashboard!$B$5="All",D3781=Dashboard!$B$5),OR(Dashboard!$D$5="All",N3781=Dashboard!$D$5),OR(AND(C3781&lt;&gt;"",C3781&gt;=Dashboard!$F$5,C3781&lt;=Dashboard!$H$5),AND(C3781="",Dashboard!$F$5&lt;=1980,Dashboard!$H$5&gt;=2016))),1,0)</f>
        <v>1</v>
      </c>
      <c r="Q3781" s="0" t="n">
        <f aca="false">J3781*P3781+ROW()*0.00000001</f>
        <v>0.53003781</v>
      </c>
    </row>
    <row r="3782" customFormat="false" ht="15" hidden="false" customHeight="false" outlineLevel="0" collapsed="false">
      <c r="A3782" s="0" t="s">
        <v>2996</v>
      </c>
      <c r="B3782" s="0" t="s">
        <v>50</v>
      </c>
      <c r="C3782" s="0" t="n">
        <v>2008</v>
      </c>
      <c r="D3782" s="0" t="s">
        <v>46</v>
      </c>
      <c r="E3782" s="0" t="s">
        <v>35</v>
      </c>
      <c r="F3782" s="0" t="n">
        <v>0</v>
      </c>
      <c r="G3782" s="0" t="n">
        <v>0.13</v>
      </c>
      <c r="H3782" s="0" t="n">
        <v>0.38</v>
      </c>
      <c r="I3782" s="0" t="n">
        <v>0.02</v>
      </c>
      <c r="J3782" s="0" t="n">
        <v>0.53</v>
      </c>
      <c r="N3782" s="0" t="s">
        <v>35</v>
      </c>
      <c r="P3782" s="0" t="n">
        <f aca="false">IF(AND(OR(Dashboard!$B$5="All",D3782=Dashboard!$B$5),OR(Dashboard!$D$5="All",N3782=Dashboard!$D$5),OR(AND(C3782&lt;&gt;"",C3782&gt;=Dashboard!$F$5,C3782&lt;=Dashboard!$H$5),AND(C3782="",Dashboard!$F$5&lt;=1980,Dashboard!$H$5&gt;=2016))),1,0)</f>
        <v>1</v>
      </c>
      <c r="Q3782" s="0" t="n">
        <f aca="false">J3782*P3782+ROW()*0.00000001</f>
        <v>0.53003782</v>
      </c>
    </row>
    <row r="3783" customFormat="false" ht="15" hidden="false" customHeight="false" outlineLevel="0" collapsed="false">
      <c r="A3783" s="0" t="s">
        <v>2997</v>
      </c>
      <c r="B3783" s="0" t="s">
        <v>33</v>
      </c>
      <c r="C3783" s="0" t="n">
        <v>2006</v>
      </c>
      <c r="D3783" s="0" t="s">
        <v>41</v>
      </c>
      <c r="E3783" s="0" t="s">
        <v>35</v>
      </c>
      <c r="F3783" s="0" t="n">
        <v>0.39</v>
      </c>
      <c r="G3783" s="0" t="n">
        <v>0.03</v>
      </c>
      <c r="H3783" s="0" t="n">
        <v>0.08</v>
      </c>
      <c r="I3783" s="0" t="n">
        <v>0.04</v>
      </c>
      <c r="J3783" s="0" t="n">
        <v>0.53</v>
      </c>
      <c r="K3783" s="0" t="n">
        <v>72</v>
      </c>
      <c r="L3783" s="0" t="n">
        <v>8.4</v>
      </c>
      <c r="M3783" s="0" t="s">
        <v>36</v>
      </c>
      <c r="N3783" s="0" t="s">
        <v>35</v>
      </c>
      <c r="O3783" s="0" t="s">
        <v>37</v>
      </c>
      <c r="P3783" s="0" t="n">
        <f aca="false">IF(AND(OR(Dashboard!$B$5="All",D3783=Dashboard!$B$5),OR(Dashboard!$D$5="All",N3783=Dashboard!$D$5),OR(AND(C3783&lt;&gt;"",C3783&gt;=Dashboard!$F$5,C3783&lt;=Dashboard!$H$5),AND(C3783="",Dashboard!$F$5&lt;=1980,Dashboard!$H$5&gt;=2016))),1,0)</f>
        <v>1</v>
      </c>
      <c r="Q3783" s="0" t="n">
        <f aca="false">J3783*P3783+ROW()*0.00000001</f>
        <v>0.53003783</v>
      </c>
    </row>
    <row r="3784" customFormat="false" ht="15" hidden="false" customHeight="false" outlineLevel="0" collapsed="false">
      <c r="A3784" s="0" t="s">
        <v>2998</v>
      </c>
      <c r="B3784" s="0" t="s">
        <v>50</v>
      </c>
      <c r="C3784" s="0" t="n">
        <v>2006</v>
      </c>
      <c r="D3784" s="0" t="s">
        <v>114</v>
      </c>
      <c r="E3784" s="0" t="s">
        <v>211</v>
      </c>
      <c r="F3784" s="0" t="n">
        <v>0.21</v>
      </c>
      <c r="G3784" s="0" t="n">
        <v>0.04</v>
      </c>
      <c r="H3784" s="0" t="n">
        <v>0.26</v>
      </c>
      <c r="I3784" s="0" t="n">
        <v>0.03</v>
      </c>
      <c r="J3784" s="0" t="n">
        <v>0.53</v>
      </c>
      <c r="N3784" s="0" t="s">
        <v>35</v>
      </c>
      <c r="P3784" s="0" t="n">
        <f aca="false">IF(AND(OR(Dashboard!$B$5="All",D3784=Dashboard!$B$5),OR(Dashboard!$D$5="All",N3784=Dashboard!$D$5),OR(AND(C3784&lt;&gt;"",C3784&gt;=Dashboard!$F$5,C3784&lt;=Dashboard!$H$5),AND(C3784="",Dashboard!$F$5&lt;=1980,Dashboard!$H$5&gt;=2016))),1,0)</f>
        <v>1</v>
      </c>
      <c r="Q3784" s="0" t="n">
        <f aca="false">J3784*P3784+ROW()*0.00000001</f>
        <v>0.53003784</v>
      </c>
    </row>
    <row r="3785" customFormat="false" ht="15" hidden="false" customHeight="false" outlineLevel="0" collapsed="false">
      <c r="A3785" s="0" t="s">
        <v>488</v>
      </c>
      <c r="B3785" s="0" t="s">
        <v>108</v>
      </c>
      <c r="C3785" s="0" t="n">
        <v>2000</v>
      </c>
      <c r="D3785" s="0" t="s">
        <v>71</v>
      </c>
      <c r="E3785" s="0" t="s">
        <v>91</v>
      </c>
      <c r="F3785" s="0" t="n">
        <v>0.43</v>
      </c>
      <c r="G3785" s="0" t="n">
        <v>0.09</v>
      </c>
      <c r="H3785" s="0" t="n">
        <v>0</v>
      </c>
      <c r="I3785" s="0" t="n">
        <v>0.01</v>
      </c>
      <c r="J3785" s="0" t="n">
        <v>0.53</v>
      </c>
      <c r="N3785" s="0" t="s">
        <v>35</v>
      </c>
      <c r="P3785" s="0" t="n">
        <f aca="false">IF(AND(OR(Dashboard!$B$5="All",D3785=Dashboard!$B$5),OR(Dashboard!$D$5="All",N3785=Dashboard!$D$5),OR(AND(C3785&lt;&gt;"",C3785&gt;=Dashboard!$F$5,C3785&lt;=Dashboard!$H$5),AND(C3785="",Dashboard!$F$5&lt;=1980,Dashboard!$H$5&gt;=2016))),1,0)</f>
        <v>1</v>
      </c>
      <c r="Q3785" s="0" t="n">
        <f aca="false">J3785*P3785+ROW()*0.00000001</f>
        <v>0.53003785</v>
      </c>
    </row>
    <row r="3786" customFormat="false" ht="15" hidden="false" customHeight="false" outlineLevel="0" collapsed="false">
      <c r="A3786" s="0" t="s">
        <v>2999</v>
      </c>
      <c r="B3786" s="0" t="s">
        <v>50</v>
      </c>
      <c r="C3786" s="0" t="n">
        <v>2008</v>
      </c>
      <c r="D3786" s="0" t="s">
        <v>46</v>
      </c>
      <c r="E3786" s="0" t="s">
        <v>220</v>
      </c>
      <c r="F3786" s="0" t="n">
        <v>0.04</v>
      </c>
      <c r="G3786" s="0" t="n">
        <v>0.01</v>
      </c>
      <c r="H3786" s="0" t="n">
        <v>0.48</v>
      </c>
      <c r="I3786" s="0" t="n">
        <v>0</v>
      </c>
      <c r="J3786" s="0" t="n">
        <v>0.53</v>
      </c>
      <c r="K3786" s="0" t="n">
        <v>69</v>
      </c>
      <c r="L3786" s="0" t="n">
        <v>7.6</v>
      </c>
      <c r="M3786" s="0" t="s">
        <v>125</v>
      </c>
      <c r="N3786" s="0" t="s">
        <v>35</v>
      </c>
      <c r="O3786" s="0" t="s">
        <v>67</v>
      </c>
      <c r="P3786" s="0" t="n">
        <f aca="false">IF(AND(OR(Dashboard!$B$5="All",D3786=Dashboard!$B$5),OR(Dashboard!$D$5="All",N3786=Dashboard!$D$5),OR(AND(C3786&lt;&gt;"",C3786&gt;=Dashboard!$F$5,C3786&lt;=Dashboard!$H$5),AND(C3786="",Dashboard!$F$5&lt;=1980,Dashboard!$H$5&gt;=2016))),1,0)</f>
        <v>1</v>
      </c>
      <c r="Q3786" s="0" t="n">
        <f aca="false">J3786*P3786+ROW()*0.00000001</f>
        <v>0.53003786</v>
      </c>
    </row>
    <row r="3787" customFormat="false" ht="15" hidden="false" customHeight="false" outlineLevel="0" collapsed="false">
      <c r="A3787" s="0" t="s">
        <v>3000</v>
      </c>
      <c r="B3787" s="0" t="s">
        <v>50</v>
      </c>
      <c r="C3787" s="0" t="n">
        <v>2008</v>
      </c>
      <c r="D3787" s="0" t="s">
        <v>48</v>
      </c>
      <c r="E3787" s="0" t="s">
        <v>1551</v>
      </c>
      <c r="F3787" s="0" t="n">
        <v>0.42</v>
      </c>
      <c r="G3787" s="0" t="n">
        <v>0.07</v>
      </c>
      <c r="H3787" s="0" t="n">
        <v>0</v>
      </c>
      <c r="I3787" s="0" t="n">
        <v>0.04</v>
      </c>
      <c r="J3787" s="0" t="n">
        <v>0.53</v>
      </c>
      <c r="M3787" s="0" t="s">
        <v>36</v>
      </c>
      <c r="N3787" s="0" t="s">
        <v>35</v>
      </c>
      <c r="P3787" s="0" t="n">
        <f aca="false">IF(AND(OR(Dashboard!$B$5="All",D3787=Dashboard!$B$5),OR(Dashboard!$D$5="All",N3787=Dashboard!$D$5),OR(AND(C3787&lt;&gt;"",C3787&gt;=Dashboard!$F$5,C3787&lt;=Dashboard!$H$5),AND(C3787="",Dashboard!$F$5&lt;=1980,Dashboard!$H$5&gt;=2016))),1,0)</f>
        <v>1</v>
      </c>
      <c r="Q3787" s="0" t="n">
        <f aca="false">J3787*P3787+ROW()*0.00000001</f>
        <v>0.53003787</v>
      </c>
    </row>
    <row r="3788" customFormat="false" ht="15" hidden="false" customHeight="false" outlineLevel="0" collapsed="false">
      <c r="A3788" s="0" t="s">
        <v>870</v>
      </c>
      <c r="B3788" s="0" t="s">
        <v>186</v>
      </c>
      <c r="C3788" s="0" t="n">
        <v>2004</v>
      </c>
      <c r="D3788" s="0" t="s">
        <v>46</v>
      </c>
      <c r="E3788" s="0" t="s">
        <v>91</v>
      </c>
      <c r="F3788" s="0" t="n">
        <v>0.41</v>
      </c>
      <c r="G3788" s="0" t="n">
        <v>0.11</v>
      </c>
      <c r="H3788" s="0" t="n">
        <v>0</v>
      </c>
      <c r="I3788" s="0" t="n">
        <v>0.01</v>
      </c>
      <c r="J3788" s="0" t="n">
        <v>0.53</v>
      </c>
      <c r="K3788" s="0" t="n">
        <v>81</v>
      </c>
      <c r="L3788" s="0" t="n">
        <v>8.5</v>
      </c>
      <c r="M3788" s="0" t="s">
        <v>103</v>
      </c>
      <c r="N3788" s="0" t="s">
        <v>35</v>
      </c>
      <c r="O3788" s="0" t="s">
        <v>42</v>
      </c>
      <c r="P3788" s="0" t="n">
        <f aca="false">IF(AND(OR(Dashboard!$B$5="All",D3788=Dashboard!$B$5),OR(Dashboard!$D$5="All",N3788=Dashboard!$D$5),OR(AND(C3788&lt;&gt;"",C3788&gt;=Dashboard!$F$5,C3788&lt;=Dashboard!$H$5),AND(C3788="",Dashboard!$F$5&lt;=1980,Dashboard!$H$5&gt;=2016))),1,0)</f>
        <v>1</v>
      </c>
      <c r="Q3788" s="0" t="n">
        <f aca="false">J3788*P3788+ROW()*0.00000001</f>
        <v>0.53003788</v>
      </c>
    </row>
    <row r="3789" customFormat="false" ht="15" hidden="false" customHeight="false" outlineLevel="0" collapsed="false">
      <c r="A3789" s="0" t="s">
        <v>3001</v>
      </c>
      <c r="B3789" s="0" t="s">
        <v>97</v>
      </c>
      <c r="C3789" s="0" t="n">
        <v>2016</v>
      </c>
      <c r="D3789" s="0" t="s">
        <v>71</v>
      </c>
      <c r="E3789" s="0" t="s">
        <v>35</v>
      </c>
      <c r="F3789" s="0" t="n">
        <v>0.05</v>
      </c>
      <c r="G3789" s="0" t="n">
        <v>0.21</v>
      </c>
      <c r="H3789" s="0" t="n">
        <v>0.25</v>
      </c>
      <c r="I3789" s="0" t="n">
        <v>0.02</v>
      </c>
      <c r="J3789" s="0" t="n">
        <v>0.53</v>
      </c>
      <c r="N3789" s="0" t="s">
        <v>35</v>
      </c>
      <c r="P3789" s="0" t="n">
        <f aca="false">IF(AND(OR(Dashboard!$B$5="All",D3789=Dashboard!$B$5),OR(Dashboard!$D$5="All",N3789=Dashboard!$D$5),OR(AND(C3789&lt;&gt;"",C3789&gt;=Dashboard!$F$5,C3789&lt;=Dashboard!$H$5),AND(C3789="",Dashboard!$F$5&lt;=1980,Dashboard!$H$5&gt;=2016))),1,0)</f>
        <v>1</v>
      </c>
      <c r="Q3789" s="0" t="n">
        <f aca="false">J3789*P3789+ROW()*0.00000001</f>
        <v>0.53003789</v>
      </c>
    </row>
    <row r="3790" customFormat="false" ht="15" hidden="false" customHeight="false" outlineLevel="0" collapsed="false">
      <c r="A3790" s="0" t="s">
        <v>3002</v>
      </c>
      <c r="B3790" s="0" t="s">
        <v>50</v>
      </c>
      <c r="C3790" s="0" t="n">
        <v>2009</v>
      </c>
      <c r="D3790" s="0" t="s">
        <v>71</v>
      </c>
      <c r="E3790" s="0" t="s">
        <v>487</v>
      </c>
      <c r="F3790" s="0" t="n">
        <v>0.26</v>
      </c>
      <c r="G3790" s="0" t="n">
        <v>0.21</v>
      </c>
      <c r="H3790" s="0" t="n">
        <v>0</v>
      </c>
      <c r="I3790" s="0" t="n">
        <v>0.05</v>
      </c>
      <c r="J3790" s="0" t="n">
        <v>0.53</v>
      </c>
      <c r="L3790" s="0" t="n">
        <v>9</v>
      </c>
      <c r="M3790" s="0" t="s">
        <v>125</v>
      </c>
      <c r="N3790" s="0" t="s">
        <v>35</v>
      </c>
      <c r="P3790" s="0" t="n">
        <f aca="false">IF(AND(OR(Dashboard!$B$5="All",D3790=Dashboard!$B$5),OR(Dashboard!$D$5="All",N3790=Dashboard!$D$5),OR(AND(C3790&lt;&gt;"",C3790&gt;=Dashboard!$F$5,C3790&lt;=Dashboard!$H$5),AND(C3790="",Dashboard!$F$5&lt;=1980,Dashboard!$H$5&gt;=2016))),1,0)</f>
        <v>1</v>
      </c>
      <c r="Q3790" s="0" t="n">
        <f aca="false">J3790*P3790+ROW()*0.00000001</f>
        <v>0.5300379</v>
      </c>
    </row>
    <row r="3791" customFormat="false" ht="15" hidden="false" customHeight="false" outlineLevel="0" collapsed="false">
      <c r="A3791" s="0" t="s">
        <v>3003</v>
      </c>
      <c r="B3791" s="0" t="s">
        <v>117</v>
      </c>
      <c r="C3791" s="0" t="n">
        <v>1997</v>
      </c>
      <c r="D3791" s="0" t="s">
        <v>246</v>
      </c>
      <c r="E3791" s="0" t="s">
        <v>157</v>
      </c>
      <c r="F3791" s="0" t="n">
        <v>0</v>
      </c>
      <c r="G3791" s="0" t="n">
        <v>0</v>
      </c>
      <c r="H3791" s="0" t="n">
        <v>0.49</v>
      </c>
      <c r="I3791" s="0" t="n">
        <v>0.03</v>
      </c>
      <c r="J3791" s="0" t="n">
        <v>0.53</v>
      </c>
      <c r="N3791" s="0" t="s">
        <v>74</v>
      </c>
      <c r="P3791" s="0" t="n">
        <f aca="false">IF(AND(OR(Dashboard!$B$5="All",D3791=Dashboard!$B$5),OR(Dashboard!$D$5="All",N3791=Dashboard!$D$5),OR(AND(C3791&lt;&gt;"",C3791&gt;=Dashboard!$F$5,C3791&lt;=Dashboard!$H$5),AND(C3791="",Dashboard!$F$5&lt;=1980,Dashboard!$H$5&gt;=2016))),1,0)</f>
        <v>1</v>
      </c>
      <c r="Q3791" s="0" t="n">
        <f aca="false">J3791*P3791+ROW()*0.00000001</f>
        <v>0.53003791</v>
      </c>
    </row>
    <row r="3792" customFormat="false" ht="15" hidden="false" customHeight="false" outlineLevel="0" collapsed="false">
      <c r="A3792" s="0" t="s">
        <v>3004</v>
      </c>
      <c r="B3792" s="0" t="s">
        <v>152</v>
      </c>
      <c r="C3792" s="0" t="n">
        <v>2015</v>
      </c>
      <c r="D3792" s="0" t="s">
        <v>246</v>
      </c>
      <c r="E3792" s="0" t="s">
        <v>91</v>
      </c>
      <c r="F3792" s="0" t="n">
        <v>0.19</v>
      </c>
      <c r="G3792" s="0" t="n">
        <v>0.29</v>
      </c>
      <c r="H3792" s="0" t="n">
        <v>0</v>
      </c>
      <c r="I3792" s="0" t="n">
        <v>0.04</v>
      </c>
      <c r="J3792" s="0" t="n">
        <v>0.53</v>
      </c>
      <c r="K3792" s="0" t="n">
        <v>88</v>
      </c>
      <c r="L3792" s="0" t="n">
        <v>8.3</v>
      </c>
      <c r="M3792" s="0" t="s">
        <v>103</v>
      </c>
      <c r="N3792" s="0" t="s">
        <v>152</v>
      </c>
      <c r="O3792" s="0" t="s">
        <v>42</v>
      </c>
      <c r="P3792" s="0" t="n">
        <f aca="false">IF(AND(OR(Dashboard!$B$5="All",D3792=Dashboard!$B$5),OR(Dashboard!$D$5="All",N3792=Dashboard!$D$5),OR(AND(C3792&lt;&gt;"",C3792&gt;=Dashboard!$F$5,C3792&lt;=Dashboard!$H$5),AND(C3792="",Dashboard!$F$5&lt;=1980,Dashboard!$H$5&gt;=2016))),1,0)</f>
        <v>1</v>
      </c>
      <c r="Q3792" s="0" t="n">
        <f aca="false">J3792*P3792+ROW()*0.00000001</f>
        <v>0.53003792</v>
      </c>
    </row>
    <row r="3793" customFormat="false" ht="15" hidden="false" customHeight="false" outlineLevel="0" collapsed="false">
      <c r="A3793" s="0" t="s">
        <v>3005</v>
      </c>
      <c r="B3793" s="0" t="s">
        <v>50</v>
      </c>
      <c r="C3793" s="0" t="n">
        <v>2009</v>
      </c>
      <c r="D3793" s="0" t="s">
        <v>48</v>
      </c>
      <c r="E3793" s="0" t="s">
        <v>2558</v>
      </c>
      <c r="F3793" s="0" t="n">
        <v>0.21</v>
      </c>
      <c r="G3793" s="0" t="n">
        <v>0.27</v>
      </c>
      <c r="H3793" s="0" t="n">
        <v>0</v>
      </c>
      <c r="I3793" s="0" t="n">
        <v>0.05</v>
      </c>
      <c r="J3793" s="0" t="n">
        <v>0.53</v>
      </c>
      <c r="K3793" s="0" t="n">
        <v>56</v>
      </c>
      <c r="M3793" s="0" t="s">
        <v>36</v>
      </c>
      <c r="N3793" s="0" t="s">
        <v>35</v>
      </c>
      <c r="O3793" s="0" t="s">
        <v>53</v>
      </c>
      <c r="P3793" s="0" t="n">
        <f aca="false">IF(AND(OR(Dashboard!$B$5="All",D3793=Dashboard!$B$5),OR(Dashboard!$D$5="All",N3793=Dashboard!$D$5),OR(AND(C3793&lt;&gt;"",C3793&gt;=Dashboard!$F$5,C3793&lt;=Dashboard!$H$5),AND(C3793="",Dashboard!$F$5&lt;=1980,Dashboard!$H$5&gt;=2016))),1,0)</f>
        <v>1</v>
      </c>
      <c r="Q3793" s="0" t="n">
        <f aca="false">J3793*P3793+ROW()*0.00000001</f>
        <v>0.53003793</v>
      </c>
    </row>
    <row r="3794" customFormat="false" ht="15" hidden="false" customHeight="false" outlineLevel="0" collapsed="false">
      <c r="A3794" s="0" t="s">
        <v>1600</v>
      </c>
      <c r="B3794" s="0" t="s">
        <v>164</v>
      </c>
      <c r="C3794" s="0" t="n">
        <v>2010</v>
      </c>
      <c r="D3794" s="0" t="s">
        <v>41</v>
      </c>
      <c r="E3794" s="0" t="s">
        <v>89</v>
      </c>
      <c r="F3794" s="0" t="n">
        <v>0.11</v>
      </c>
      <c r="G3794" s="0" t="n">
        <v>0.26</v>
      </c>
      <c r="H3794" s="0" t="n">
        <v>0.02</v>
      </c>
      <c r="I3794" s="0" t="n">
        <v>0.14</v>
      </c>
      <c r="J3794" s="0" t="n">
        <v>0.53</v>
      </c>
      <c r="K3794" s="0" t="n">
        <v>73</v>
      </c>
      <c r="L3794" s="0" t="n">
        <v>7.7</v>
      </c>
      <c r="M3794" s="0" t="s">
        <v>36</v>
      </c>
      <c r="N3794" s="0" t="s">
        <v>74</v>
      </c>
      <c r="O3794" s="0" t="s">
        <v>37</v>
      </c>
      <c r="P3794" s="0" t="n">
        <f aca="false">IF(AND(OR(Dashboard!$B$5="All",D3794=Dashboard!$B$5),OR(Dashboard!$D$5="All",N3794=Dashboard!$D$5),OR(AND(C3794&lt;&gt;"",C3794&gt;=Dashboard!$F$5,C3794&lt;=Dashboard!$H$5),AND(C3794="",Dashboard!$F$5&lt;=1980,Dashboard!$H$5&gt;=2016))),1,0)</f>
        <v>1</v>
      </c>
      <c r="Q3794" s="0" t="n">
        <f aca="false">J3794*P3794+ROW()*0.00000001</f>
        <v>0.53003794</v>
      </c>
    </row>
    <row r="3795" customFormat="false" ht="15" hidden="false" customHeight="false" outlineLevel="0" collapsed="false">
      <c r="A3795" s="0" t="s">
        <v>2312</v>
      </c>
      <c r="B3795" s="0" t="s">
        <v>64</v>
      </c>
      <c r="C3795" s="0" t="n">
        <v>2015</v>
      </c>
      <c r="D3795" s="0" t="s">
        <v>71</v>
      </c>
      <c r="E3795" s="0" t="s">
        <v>243</v>
      </c>
      <c r="F3795" s="0" t="n">
        <v>0.26</v>
      </c>
      <c r="G3795" s="0" t="n">
        <v>0.23</v>
      </c>
      <c r="H3795" s="0" t="n">
        <v>0</v>
      </c>
      <c r="I3795" s="0" t="n">
        <v>0.04</v>
      </c>
      <c r="J3795" s="0" t="n">
        <v>0.53</v>
      </c>
      <c r="L3795" s="0" t="n">
        <v>6.1</v>
      </c>
      <c r="N3795" s="0" t="s">
        <v>66</v>
      </c>
      <c r="P3795" s="0" t="n">
        <f aca="false">IF(AND(OR(Dashboard!$B$5="All",D3795=Dashboard!$B$5),OR(Dashboard!$D$5="All",N3795=Dashboard!$D$5),OR(AND(C3795&lt;&gt;"",C3795&gt;=Dashboard!$F$5,C3795&lt;=Dashboard!$H$5),AND(C3795="",Dashboard!$F$5&lt;=1980,Dashboard!$H$5&gt;=2016))),1,0)</f>
        <v>1</v>
      </c>
      <c r="Q3795" s="0" t="n">
        <f aca="false">J3795*P3795+ROW()*0.00000001</f>
        <v>0.53003795</v>
      </c>
    </row>
    <row r="3796" customFormat="false" ht="15" hidden="false" customHeight="false" outlineLevel="0" collapsed="false">
      <c r="A3796" s="0" t="s">
        <v>1526</v>
      </c>
      <c r="B3796" s="0" t="s">
        <v>50</v>
      </c>
      <c r="C3796" s="0" t="n">
        <v>2009</v>
      </c>
      <c r="D3796" s="0" t="s">
        <v>102</v>
      </c>
      <c r="E3796" s="0" t="s">
        <v>418</v>
      </c>
      <c r="F3796" s="0" t="n">
        <v>0.35</v>
      </c>
      <c r="G3796" s="0" t="n">
        <v>0.13</v>
      </c>
      <c r="H3796" s="0" t="n">
        <v>0</v>
      </c>
      <c r="I3796" s="0" t="n">
        <v>0.05</v>
      </c>
      <c r="J3796" s="0" t="n">
        <v>0.53</v>
      </c>
      <c r="K3796" s="0" t="n">
        <v>75</v>
      </c>
      <c r="L3796" s="0" t="n">
        <v>8.3</v>
      </c>
      <c r="M3796" s="0" t="s">
        <v>103</v>
      </c>
      <c r="N3796" s="0" t="s">
        <v>35</v>
      </c>
      <c r="O3796" s="0" t="s">
        <v>37</v>
      </c>
      <c r="P3796" s="0" t="n">
        <f aca="false">IF(AND(OR(Dashboard!$B$5="All",D3796=Dashboard!$B$5),OR(Dashboard!$D$5="All",N3796=Dashboard!$D$5),OR(AND(C3796&lt;&gt;"",C3796&gt;=Dashboard!$F$5,C3796&lt;=Dashboard!$H$5),AND(C3796="",Dashboard!$F$5&lt;=1980,Dashboard!$H$5&gt;=2016))),1,0)</f>
        <v>1</v>
      </c>
      <c r="Q3796" s="0" t="n">
        <f aca="false">J3796*P3796+ROW()*0.00000001</f>
        <v>0.53003796</v>
      </c>
    </row>
    <row r="3797" customFormat="false" ht="15" hidden="false" customHeight="false" outlineLevel="0" collapsed="false">
      <c r="A3797" s="0" t="s">
        <v>3006</v>
      </c>
      <c r="B3797" s="0" t="s">
        <v>50</v>
      </c>
      <c r="C3797" s="0" t="n">
        <v>2007</v>
      </c>
      <c r="D3797" s="0" t="s">
        <v>52</v>
      </c>
      <c r="E3797" s="0" t="s">
        <v>814</v>
      </c>
      <c r="F3797" s="0" t="n">
        <v>0.48</v>
      </c>
      <c r="G3797" s="0" t="n">
        <v>0</v>
      </c>
      <c r="H3797" s="0" t="n">
        <v>0</v>
      </c>
      <c r="I3797" s="0" t="n">
        <v>0.04</v>
      </c>
      <c r="J3797" s="0" t="n">
        <v>0.53</v>
      </c>
      <c r="M3797" s="0" t="s">
        <v>36</v>
      </c>
      <c r="N3797" s="0" t="s">
        <v>35</v>
      </c>
      <c r="P3797" s="0" t="n">
        <f aca="false">IF(AND(OR(Dashboard!$B$5="All",D3797=Dashboard!$B$5),OR(Dashboard!$D$5="All",N3797=Dashboard!$D$5),OR(AND(C3797&lt;&gt;"",C3797&gt;=Dashboard!$F$5,C3797&lt;=Dashboard!$H$5),AND(C3797="",Dashboard!$F$5&lt;=1980,Dashboard!$H$5&gt;=2016))),1,0)</f>
        <v>1</v>
      </c>
      <c r="Q3797" s="0" t="n">
        <f aca="false">J3797*P3797+ROW()*0.00000001</f>
        <v>0.53003797</v>
      </c>
    </row>
    <row r="3798" customFormat="false" ht="15" hidden="false" customHeight="false" outlineLevel="0" collapsed="false">
      <c r="A3798" s="0" t="s">
        <v>3007</v>
      </c>
      <c r="B3798" s="0" t="s">
        <v>76</v>
      </c>
      <c r="C3798" s="0" t="n">
        <v>2001</v>
      </c>
      <c r="D3798" s="0" t="s">
        <v>71</v>
      </c>
      <c r="E3798" s="0" t="s">
        <v>72</v>
      </c>
      <c r="F3798" s="0" t="n">
        <v>0.26</v>
      </c>
      <c r="G3798" s="0" t="n">
        <v>0.2</v>
      </c>
      <c r="H3798" s="0" t="n">
        <v>0</v>
      </c>
      <c r="I3798" s="0" t="n">
        <v>0.07</v>
      </c>
      <c r="J3798" s="0" t="n">
        <v>0.53</v>
      </c>
      <c r="K3798" s="0" t="n">
        <v>69</v>
      </c>
      <c r="L3798" s="0" t="n">
        <v>7.8</v>
      </c>
      <c r="M3798" s="0" t="s">
        <v>103</v>
      </c>
      <c r="N3798" s="0" t="s">
        <v>74</v>
      </c>
      <c r="O3798" s="0" t="s">
        <v>67</v>
      </c>
      <c r="P3798" s="0" t="n">
        <f aca="false">IF(AND(OR(Dashboard!$B$5="All",D3798=Dashboard!$B$5),OR(Dashboard!$D$5="All",N3798=Dashboard!$D$5),OR(AND(C3798&lt;&gt;"",C3798&gt;=Dashboard!$F$5,C3798&lt;=Dashboard!$H$5),AND(C3798="",Dashboard!$F$5&lt;=1980,Dashboard!$H$5&gt;=2016))),1,0)</f>
        <v>1</v>
      </c>
      <c r="Q3798" s="0" t="n">
        <f aca="false">J3798*P3798+ROW()*0.00000001</f>
        <v>0.53003798</v>
      </c>
    </row>
    <row r="3799" customFormat="false" ht="15" hidden="false" customHeight="false" outlineLevel="0" collapsed="false">
      <c r="A3799" s="0" t="s">
        <v>1745</v>
      </c>
      <c r="B3799" s="0" t="s">
        <v>164</v>
      </c>
      <c r="C3799" s="0" t="n">
        <v>2007</v>
      </c>
      <c r="D3799" s="0" t="s">
        <v>56</v>
      </c>
      <c r="E3799" s="0" t="s">
        <v>124</v>
      </c>
      <c r="F3799" s="0" t="n">
        <v>0.35</v>
      </c>
      <c r="G3799" s="0" t="n">
        <v>0.09</v>
      </c>
      <c r="H3799" s="0" t="n">
        <v>0</v>
      </c>
      <c r="I3799" s="0" t="n">
        <v>0.08</v>
      </c>
      <c r="J3799" s="0" t="n">
        <v>0.53</v>
      </c>
      <c r="K3799" s="0" t="n">
        <v>61</v>
      </c>
      <c r="L3799" s="0" t="n">
        <v>6.4</v>
      </c>
      <c r="M3799" s="0" t="s">
        <v>103</v>
      </c>
      <c r="N3799" s="0" t="s">
        <v>74</v>
      </c>
      <c r="O3799" s="0" t="s">
        <v>67</v>
      </c>
      <c r="P3799" s="0" t="n">
        <f aca="false">IF(AND(OR(Dashboard!$B$5="All",D3799=Dashboard!$B$5),OR(Dashboard!$D$5="All",N3799=Dashboard!$D$5),OR(AND(C3799&lt;&gt;"",C3799&gt;=Dashboard!$F$5,C3799&lt;=Dashboard!$H$5),AND(C3799="",Dashboard!$F$5&lt;=1980,Dashboard!$H$5&gt;=2016))),1,0)</f>
        <v>1</v>
      </c>
      <c r="Q3799" s="0" t="n">
        <f aca="false">J3799*P3799+ROW()*0.00000001</f>
        <v>0.53003799</v>
      </c>
    </row>
    <row r="3800" customFormat="false" ht="15" hidden="false" customHeight="false" outlineLevel="0" collapsed="false">
      <c r="A3800" s="0" t="s">
        <v>2737</v>
      </c>
      <c r="B3800" s="0" t="s">
        <v>33</v>
      </c>
      <c r="C3800" s="0" t="n">
        <v>2008</v>
      </c>
      <c r="D3800" s="0" t="s">
        <v>71</v>
      </c>
      <c r="E3800" s="0" t="s">
        <v>418</v>
      </c>
      <c r="F3800" s="0" t="n">
        <v>0.49</v>
      </c>
      <c r="G3800" s="0" t="n">
        <v>0</v>
      </c>
      <c r="H3800" s="0" t="n">
        <v>0</v>
      </c>
      <c r="I3800" s="0" t="n">
        <v>0.04</v>
      </c>
      <c r="J3800" s="0" t="n">
        <v>0.53</v>
      </c>
      <c r="K3800" s="0" t="n">
        <v>47</v>
      </c>
      <c r="L3800" s="0" t="n">
        <v>5.4</v>
      </c>
      <c r="M3800" s="0" t="s">
        <v>36</v>
      </c>
      <c r="N3800" s="0" t="s">
        <v>35</v>
      </c>
      <c r="O3800" s="0" t="s">
        <v>177</v>
      </c>
      <c r="P3800" s="0" t="n">
        <f aca="false">IF(AND(OR(Dashboard!$B$5="All",D3800=Dashboard!$B$5),OR(Dashboard!$D$5="All",N3800=Dashboard!$D$5),OR(AND(C3800&lt;&gt;"",C3800&gt;=Dashboard!$F$5,C3800&lt;=Dashboard!$H$5),AND(C3800="",Dashboard!$F$5&lt;=1980,Dashboard!$H$5&gt;=2016))),1,0)</f>
        <v>1</v>
      </c>
      <c r="Q3800" s="0" t="n">
        <f aca="false">J3800*P3800+ROW()*0.00000001</f>
        <v>0.530038</v>
      </c>
    </row>
    <row r="3801" customFormat="false" ht="15" hidden="false" customHeight="false" outlineLevel="0" collapsed="false">
      <c r="A3801" s="0" t="s">
        <v>3008</v>
      </c>
      <c r="B3801" s="0" t="s">
        <v>70</v>
      </c>
      <c r="C3801" s="0" t="n">
        <v>2009</v>
      </c>
      <c r="D3801" s="0" t="s">
        <v>56</v>
      </c>
      <c r="E3801" s="0" t="s">
        <v>243</v>
      </c>
      <c r="F3801" s="0" t="n">
        <v>0.13</v>
      </c>
      <c r="G3801" s="0" t="n">
        <v>0.28</v>
      </c>
      <c r="H3801" s="0" t="n">
        <v>0.01</v>
      </c>
      <c r="I3801" s="0" t="n">
        <v>0.1</v>
      </c>
      <c r="J3801" s="0" t="n">
        <v>0.53</v>
      </c>
      <c r="K3801" s="0" t="n">
        <v>43</v>
      </c>
      <c r="L3801" s="0" t="n">
        <v>3.9</v>
      </c>
      <c r="M3801" s="0" t="s">
        <v>103</v>
      </c>
      <c r="N3801" s="0" t="s">
        <v>74</v>
      </c>
      <c r="O3801" s="0" t="s">
        <v>177</v>
      </c>
      <c r="P3801" s="0" t="n">
        <f aca="false">IF(AND(OR(Dashboard!$B$5="All",D3801=Dashboard!$B$5),OR(Dashboard!$D$5="All",N3801=Dashboard!$D$5),OR(AND(C3801&lt;&gt;"",C3801&gt;=Dashboard!$F$5,C3801&lt;=Dashboard!$H$5),AND(C3801="",Dashboard!$F$5&lt;=1980,Dashboard!$H$5&gt;=2016))),1,0)</f>
        <v>1</v>
      </c>
      <c r="Q3801" s="0" t="n">
        <f aca="false">J3801*P3801+ROW()*0.00000001</f>
        <v>0.53003801</v>
      </c>
    </row>
    <row r="3802" customFormat="false" ht="15" hidden="false" customHeight="false" outlineLevel="0" collapsed="false">
      <c r="A3802" s="0" t="s">
        <v>3009</v>
      </c>
      <c r="B3802" s="0" t="s">
        <v>50</v>
      </c>
      <c r="C3802" s="0" t="n">
        <v>2010</v>
      </c>
      <c r="D3802" s="0" t="s">
        <v>71</v>
      </c>
      <c r="E3802" s="0" t="s">
        <v>91</v>
      </c>
      <c r="F3802" s="0" t="n">
        <v>0.31</v>
      </c>
      <c r="G3802" s="0" t="n">
        <v>0.17</v>
      </c>
      <c r="H3802" s="0" t="n">
        <v>0</v>
      </c>
      <c r="I3802" s="0" t="n">
        <v>0.05</v>
      </c>
      <c r="J3802" s="0" t="n">
        <v>0.53</v>
      </c>
      <c r="K3802" s="0" t="n">
        <v>60</v>
      </c>
      <c r="M3802" s="0" t="s">
        <v>125</v>
      </c>
      <c r="N3802" s="0" t="s">
        <v>35</v>
      </c>
      <c r="O3802" s="0" t="s">
        <v>53</v>
      </c>
      <c r="P3802" s="0" t="n">
        <f aca="false">IF(AND(OR(Dashboard!$B$5="All",D3802=Dashboard!$B$5),OR(Dashboard!$D$5="All",N3802=Dashboard!$D$5),OR(AND(C3802&lt;&gt;"",C3802&gt;=Dashboard!$F$5,C3802&lt;=Dashboard!$H$5),AND(C3802="",Dashboard!$F$5&lt;=1980,Dashboard!$H$5&gt;=2016))),1,0)</f>
        <v>1</v>
      </c>
      <c r="Q3802" s="0" t="n">
        <f aca="false">J3802*P3802+ROW()*0.00000001</f>
        <v>0.53003802</v>
      </c>
    </row>
    <row r="3803" customFormat="false" ht="15" hidden="false" customHeight="false" outlineLevel="0" collapsed="false">
      <c r="A3803" s="0" t="s">
        <v>295</v>
      </c>
      <c r="B3803" s="0" t="s">
        <v>186</v>
      </c>
      <c r="C3803" s="0" t="n">
        <v>2002</v>
      </c>
      <c r="D3803" s="0" t="s">
        <v>71</v>
      </c>
      <c r="E3803" s="0" t="s">
        <v>142</v>
      </c>
      <c r="F3803" s="0" t="n">
        <v>0.41</v>
      </c>
      <c r="G3803" s="0" t="n">
        <v>0.11</v>
      </c>
      <c r="H3803" s="0" t="n">
        <v>0</v>
      </c>
      <c r="I3803" s="0" t="n">
        <v>0.01</v>
      </c>
      <c r="J3803" s="0" t="n">
        <v>0.53</v>
      </c>
      <c r="K3803" s="0" t="n">
        <v>82</v>
      </c>
      <c r="L3803" s="0" t="n">
        <v>8.7</v>
      </c>
      <c r="M3803" s="0" t="s">
        <v>103</v>
      </c>
      <c r="N3803" s="0" t="s">
        <v>35</v>
      </c>
      <c r="O3803" s="0" t="s">
        <v>42</v>
      </c>
      <c r="P3803" s="0" t="n">
        <f aca="false">IF(AND(OR(Dashboard!$B$5="All",D3803=Dashboard!$B$5),OR(Dashboard!$D$5="All",N3803=Dashboard!$D$5),OR(AND(C3803&lt;&gt;"",C3803&gt;=Dashboard!$F$5,C3803&lt;=Dashboard!$H$5),AND(C3803="",Dashboard!$F$5&lt;=1980,Dashboard!$H$5&gt;=2016))),1,0)</f>
        <v>1</v>
      </c>
      <c r="Q3803" s="0" t="n">
        <f aca="false">J3803*P3803+ROW()*0.00000001</f>
        <v>0.53003803</v>
      </c>
    </row>
    <row r="3804" customFormat="false" ht="15" hidden="false" customHeight="false" outlineLevel="0" collapsed="false">
      <c r="A3804" s="0" t="s">
        <v>242</v>
      </c>
      <c r="B3804" s="0" t="s">
        <v>152</v>
      </c>
      <c r="C3804" s="0" t="n">
        <v>2011</v>
      </c>
      <c r="D3804" s="0" t="s">
        <v>71</v>
      </c>
      <c r="E3804" s="0" t="s">
        <v>243</v>
      </c>
      <c r="F3804" s="0" t="n">
        <v>0.16</v>
      </c>
      <c r="G3804" s="0" t="n">
        <v>0.28</v>
      </c>
      <c r="H3804" s="0" t="n">
        <v>0</v>
      </c>
      <c r="I3804" s="0" t="n">
        <v>0.09</v>
      </c>
      <c r="J3804" s="0" t="n">
        <v>0.53</v>
      </c>
      <c r="K3804" s="0" t="n">
        <v>91</v>
      </c>
      <c r="L3804" s="0" t="n">
        <v>8.6</v>
      </c>
      <c r="M3804" s="0" t="s">
        <v>103</v>
      </c>
      <c r="N3804" s="0" t="s">
        <v>152</v>
      </c>
      <c r="O3804" s="0" t="s">
        <v>60</v>
      </c>
      <c r="P3804" s="0" t="n">
        <f aca="false">IF(AND(OR(Dashboard!$B$5="All",D3804=Dashboard!$B$5),OR(Dashboard!$D$5="All",N3804=Dashboard!$D$5),OR(AND(C3804&lt;&gt;"",C3804&gt;=Dashboard!$F$5,C3804&lt;=Dashboard!$H$5),AND(C3804="",Dashboard!$F$5&lt;=1980,Dashboard!$H$5&gt;=2016))),1,0)</f>
        <v>1</v>
      </c>
      <c r="Q3804" s="0" t="n">
        <f aca="false">J3804*P3804+ROW()*0.00000001</f>
        <v>0.53003804</v>
      </c>
    </row>
    <row r="3805" customFormat="false" ht="15" hidden="false" customHeight="false" outlineLevel="0" collapsed="false">
      <c r="A3805" s="0" t="s">
        <v>3010</v>
      </c>
      <c r="B3805" s="0" t="s">
        <v>76</v>
      </c>
      <c r="C3805" s="0" t="n">
        <v>2005</v>
      </c>
      <c r="D3805" s="0" t="s">
        <v>41</v>
      </c>
      <c r="E3805" s="0" t="s">
        <v>418</v>
      </c>
      <c r="F3805" s="0" t="n">
        <v>0.26</v>
      </c>
      <c r="G3805" s="0" t="n">
        <v>0.2</v>
      </c>
      <c r="H3805" s="0" t="n">
        <v>0</v>
      </c>
      <c r="I3805" s="0" t="n">
        <v>0.07</v>
      </c>
      <c r="J3805" s="0" t="n">
        <v>0.53</v>
      </c>
      <c r="K3805" s="0" t="n">
        <v>68</v>
      </c>
      <c r="L3805" s="0" t="n">
        <v>7.7</v>
      </c>
      <c r="M3805" s="0" t="s">
        <v>103</v>
      </c>
      <c r="N3805" s="0" t="s">
        <v>74</v>
      </c>
      <c r="O3805" s="0" t="s">
        <v>67</v>
      </c>
      <c r="P3805" s="0" t="n">
        <f aca="false">IF(AND(OR(Dashboard!$B$5="All",D3805=Dashboard!$B$5),OR(Dashboard!$D$5="All",N3805=Dashboard!$D$5),OR(AND(C3805&lt;&gt;"",C3805&gt;=Dashboard!$F$5,C3805&lt;=Dashboard!$H$5),AND(C3805="",Dashboard!$F$5&lt;=1980,Dashboard!$H$5&gt;=2016))),1,0)</f>
        <v>1</v>
      </c>
      <c r="Q3805" s="0" t="n">
        <f aca="false">J3805*P3805+ROW()*0.00000001</f>
        <v>0.53003805</v>
      </c>
    </row>
    <row r="3806" customFormat="false" ht="15" hidden="false" customHeight="false" outlineLevel="0" collapsed="false">
      <c r="A3806" s="0" t="s">
        <v>3011</v>
      </c>
      <c r="B3806" s="0" t="s">
        <v>76</v>
      </c>
      <c r="C3806" s="0" t="n">
        <v>2005</v>
      </c>
      <c r="D3806" s="0" t="s">
        <v>71</v>
      </c>
      <c r="E3806" s="0" t="s">
        <v>72</v>
      </c>
      <c r="F3806" s="0" t="n">
        <v>0.44</v>
      </c>
      <c r="G3806" s="0" t="n">
        <v>0.02</v>
      </c>
      <c r="H3806" s="0" t="n">
        <v>0</v>
      </c>
      <c r="I3806" s="0" t="n">
        <v>0.07</v>
      </c>
      <c r="J3806" s="0" t="n">
        <v>0.53</v>
      </c>
      <c r="K3806" s="0" t="n">
        <v>84</v>
      </c>
      <c r="L3806" s="0" t="n">
        <v>8.5</v>
      </c>
      <c r="M3806" s="0" t="s">
        <v>73</v>
      </c>
      <c r="N3806" s="0" t="s">
        <v>74</v>
      </c>
      <c r="O3806" s="0" t="s">
        <v>42</v>
      </c>
      <c r="P3806" s="0" t="n">
        <f aca="false">IF(AND(OR(Dashboard!$B$5="All",D3806=Dashboard!$B$5),OR(Dashboard!$D$5="All",N3806=Dashboard!$D$5),OR(AND(C3806&lt;&gt;"",C3806&gt;=Dashboard!$F$5,C3806&lt;=Dashboard!$H$5),AND(C3806="",Dashboard!$F$5&lt;=1980,Dashboard!$H$5&gt;=2016))),1,0)</f>
        <v>1</v>
      </c>
      <c r="Q3806" s="0" t="n">
        <f aca="false">J3806*P3806+ROW()*0.00000001</f>
        <v>0.53003806</v>
      </c>
    </row>
    <row r="3807" customFormat="false" ht="15" hidden="false" customHeight="false" outlineLevel="0" collapsed="false">
      <c r="A3807" s="0" t="s">
        <v>3012</v>
      </c>
      <c r="B3807" s="0" t="s">
        <v>78</v>
      </c>
      <c r="C3807" s="0" t="n">
        <v>1994</v>
      </c>
      <c r="D3807" s="0" t="s">
        <v>34</v>
      </c>
      <c r="E3807" s="0" t="s">
        <v>328</v>
      </c>
      <c r="F3807" s="0" t="n">
        <v>0</v>
      </c>
      <c r="G3807" s="0" t="n">
        <v>0</v>
      </c>
      <c r="H3807" s="0" t="n">
        <v>0.53</v>
      </c>
      <c r="I3807" s="0" t="n">
        <v>0</v>
      </c>
      <c r="J3807" s="0" t="n">
        <v>0.53</v>
      </c>
      <c r="N3807" s="0" t="s">
        <v>35</v>
      </c>
      <c r="P3807" s="0" t="n">
        <f aca="false">IF(AND(OR(Dashboard!$B$5="All",D3807=Dashboard!$B$5),OR(Dashboard!$D$5="All",N3807=Dashboard!$D$5),OR(AND(C3807&lt;&gt;"",C3807&gt;=Dashboard!$F$5,C3807&lt;=Dashboard!$H$5),AND(C3807="",Dashboard!$F$5&lt;=1980,Dashboard!$H$5&gt;=2016))),1,0)</f>
        <v>1</v>
      </c>
      <c r="Q3807" s="0" t="n">
        <f aca="false">J3807*P3807+ROW()*0.00000001</f>
        <v>0.53003807</v>
      </c>
    </row>
    <row r="3808" customFormat="false" ht="15" hidden="false" customHeight="false" outlineLevel="0" collapsed="false">
      <c r="A3808" s="0" t="s">
        <v>3013</v>
      </c>
      <c r="B3808" s="0" t="s">
        <v>50</v>
      </c>
      <c r="C3808" s="0" t="n">
        <v>2006</v>
      </c>
      <c r="D3808" s="0" t="s">
        <v>56</v>
      </c>
      <c r="E3808" s="0" t="s">
        <v>35</v>
      </c>
      <c r="F3808" s="0" t="n">
        <v>0.38</v>
      </c>
      <c r="G3808" s="0" t="n">
        <v>0.01</v>
      </c>
      <c r="H3808" s="0" t="n">
        <v>0.1</v>
      </c>
      <c r="I3808" s="0" t="n">
        <v>0.04</v>
      </c>
      <c r="J3808" s="0" t="n">
        <v>0.53</v>
      </c>
      <c r="K3808" s="0" t="n">
        <v>76</v>
      </c>
      <c r="L3808" s="0" t="n">
        <v>7.3</v>
      </c>
      <c r="M3808" s="0" t="s">
        <v>125</v>
      </c>
      <c r="N3808" s="0" t="s">
        <v>35</v>
      </c>
      <c r="O3808" s="0" t="s">
        <v>37</v>
      </c>
      <c r="P3808" s="0" t="n">
        <f aca="false">IF(AND(OR(Dashboard!$B$5="All",D3808=Dashboard!$B$5),OR(Dashboard!$D$5="All",N3808=Dashboard!$D$5),OR(AND(C3808&lt;&gt;"",C3808&gt;=Dashboard!$F$5,C3808&lt;=Dashboard!$H$5),AND(C3808="",Dashboard!$F$5&lt;=1980,Dashboard!$H$5&gt;=2016))),1,0)</f>
        <v>1</v>
      </c>
      <c r="Q3808" s="0" t="n">
        <f aca="false">J3808*P3808+ROW()*0.00000001</f>
        <v>0.53003808</v>
      </c>
    </row>
    <row r="3809" customFormat="false" ht="15" hidden="false" customHeight="false" outlineLevel="0" collapsed="false">
      <c r="A3809" s="0" t="s">
        <v>838</v>
      </c>
      <c r="B3809" s="0" t="s">
        <v>64</v>
      </c>
      <c r="C3809" s="0" t="n">
        <v>2014</v>
      </c>
      <c r="D3809" s="0" t="s">
        <v>46</v>
      </c>
      <c r="E3809" s="0" t="s">
        <v>142</v>
      </c>
      <c r="F3809" s="0" t="n">
        <v>0.36</v>
      </c>
      <c r="G3809" s="0" t="n">
        <v>0.12</v>
      </c>
      <c r="H3809" s="0" t="n">
        <v>0</v>
      </c>
      <c r="I3809" s="0" t="n">
        <v>0.05</v>
      </c>
      <c r="J3809" s="0" t="n">
        <v>0.53</v>
      </c>
      <c r="L3809" s="0" t="n">
        <v>5.1</v>
      </c>
      <c r="M3809" s="0" t="s">
        <v>73</v>
      </c>
      <c r="N3809" s="0" t="s">
        <v>66</v>
      </c>
      <c r="P3809" s="0" t="n">
        <f aca="false">IF(AND(OR(Dashboard!$B$5="All",D3809=Dashboard!$B$5),OR(Dashboard!$D$5="All",N3809=Dashboard!$D$5),OR(AND(C3809&lt;&gt;"",C3809&gt;=Dashboard!$F$5,C3809&lt;=Dashboard!$H$5),AND(C3809="",Dashboard!$F$5&lt;=1980,Dashboard!$H$5&gt;=2016))),1,0)</f>
        <v>1</v>
      </c>
      <c r="Q3809" s="0" t="n">
        <f aca="false">J3809*P3809+ROW()*0.00000001</f>
        <v>0.53003809</v>
      </c>
    </row>
    <row r="3810" customFormat="false" ht="15" hidden="false" customHeight="false" outlineLevel="0" collapsed="false">
      <c r="A3810" s="0" t="s">
        <v>3014</v>
      </c>
      <c r="B3810" s="0" t="s">
        <v>108</v>
      </c>
      <c r="C3810" s="0" t="n">
        <v>1996</v>
      </c>
      <c r="D3810" s="0" t="s">
        <v>34</v>
      </c>
      <c r="E3810" s="0" t="s">
        <v>35</v>
      </c>
      <c r="F3810" s="0" t="n">
        <v>0.49</v>
      </c>
      <c r="G3810" s="0" t="n">
        <v>0.03</v>
      </c>
      <c r="H3810" s="0" t="n">
        <v>0</v>
      </c>
      <c r="I3810" s="0" t="n">
        <v>0</v>
      </c>
      <c r="J3810" s="0" t="n">
        <v>0.53</v>
      </c>
      <c r="N3810" s="0" t="s">
        <v>35</v>
      </c>
      <c r="P3810" s="0" t="n">
        <f aca="false">IF(AND(OR(Dashboard!$B$5="All",D3810=Dashboard!$B$5),OR(Dashboard!$D$5="All",N3810=Dashboard!$D$5),OR(AND(C3810&lt;&gt;"",C3810&gt;=Dashboard!$F$5,C3810&lt;=Dashboard!$H$5),AND(C3810="",Dashboard!$F$5&lt;=1980,Dashboard!$H$5&gt;=2016))),1,0)</f>
        <v>1</v>
      </c>
      <c r="Q3810" s="0" t="n">
        <f aca="false">J3810*P3810+ROW()*0.00000001</f>
        <v>0.5300381</v>
      </c>
    </row>
    <row r="3811" customFormat="false" ht="15" hidden="false" customHeight="false" outlineLevel="0" collapsed="false">
      <c r="A3811" s="0" t="s">
        <v>1090</v>
      </c>
      <c r="B3811" s="0" t="s">
        <v>108</v>
      </c>
      <c r="C3811" s="0" t="n">
        <v>1999</v>
      </c>
      <c r="D3811" s="0" t="s">
        <v>41</v>
      </c>
      <c r="E3811" s="0" t="s">
        <v>142</v>
      </c>
      <c r="F3811" s="0" t="n">
        <v>0.49</v>
      </c>
      <c r="G3811" s="0" t="n">
        <v>0.03</v>
      </c>
      <c r="H3811" s="0" t="n">
        <v>0</v>
      </c>
      <c r="I3811" s="0" t="n">
        <v>0</v>
      </c>
      <c r="J3811" s="0" t="n">
        <v>0.53</v>
      </c>
      <c r="N3811" s="0" t="s">
        <v>35</v>
      </c>
      <c r="P3811" s="0" t="n">
        <f aca="false">IF(AND(OR(Dashboard!$B$5="All",D3811=Dashboard!$B$5),OR(Dashboard!$D$5="All",N3811=Dashboard!$D$5),OR(AND(C3811&lt;&gt;"",C3811&gt;=Dashboard!$F$5,C3811&lt;=Dashboard!$H$5),AND(C3811="",Dashboard!$F$5&lt;=1980,Dashboard!$H$5&gt;=2016))),1,0)</f>
        <v>1</v>
      </c>
      <c r="Q3811" s="0" t="n">
        <f aca="false">J3811*P3811+ROW()*0.00000001</f>
        <v>0.53003811</v>
      </c>
    </row>
    <row r="3812" customFormat="false" ht="15" hidden="false" customHeight="false" outlineLevel="0" collapsed="false">
      <c r="A3812" s="0" t="s">
        <v>3015</v>
      </c>
      <c r="B3812" s="0" t="s">
        <v>117</v>
      </c>
      <c r="C3812" s="0" t="n">
        <v>2000</v>
      </c>
      <c r="D3812" s="0" t="s">
        <v>52</v>
      </c>
      <c r="E3812" s="0" t="s">
        <v>2951</v>
      </c>
      <c r="F3812" s="0" t="n">
        <v>0</v>
      </c>
      <c r="G3812" s="0" t="n">
        <v>0</v>
      </c>
      <c r="H3812" s="0" t="n">
        <v>0.49</v>
      </c>
      <c r="I3812" s="0" t="n">
        <v>0.03</v>
      </c>
      <c r="J3812" s="0" t="n">
        <v>0.53</v>
      </c>
      <c r="N3812" s="0" t="s">
        <v>74</v>
      </c>
      <c r="P3812" s="0" t="n">
        <f aca="false">IF(AND(OR(Dashboard!$B$5="All",D3812=Dashboard!$B$5),OR(Dashboard!$D$5="All",N3812=Dashboard!$D$5),OR(AND(C3812&lt;&gt;"",C3812&gt;=Dashboard!$F$5,C3812&lt;=Dashboard!$H$5),AND(C3812="",Dashboard!$F$5&lt;=1980,Dashboard!$H$5&gt;=2016))),1,0)</f>
        <v>1</v>
      </c>
      <c r="Q3812" s="0" t="n">
        <f aca="false">J3812*P3812+ROW()*0.00000001</f>
        <v>0.53003812</v>
      </c>
    </row>
    <row r="3813" customFormat="false" ht="15" hidden="false" customHeight="false" outlineLevel="0" collapsed="false">
      <c r="A3813" s="0" t="s">
        <v>1763</v>
      </c>
      <c r="B3813" s="0" t="s">
        <v>70</v>
      </c>
      <c r="C3813" s="0" t="n">
        <v>2011</v>
      </c>
      <c r="D3813" s="0" t="s">
        <v>56</v>
      </c>
      <c r="E3813" s="0" t="s">
        <v>142</v>
      </c>
      <c r="F3813" s="0" t="n">
        <v>0.23</v>
      </c>
      <c r="G3813" s="0" t="n">
        <v>0.2</v>
      </c>
      <c r="H3813" s="0" t="n">
        <v>0.01</v>
      </c>
      <c r="I3813" s="0" t="n">
        <v>0.08</v>
      </c>
      <c r="J3813" s="0" t="n">
        <v>0.53</v>
      </c>
      <c r="K3813" s="0" t="n">
        <v>83</v>
      </c>
      <c r="L3813" s="0" t="n">
        <v>7.7</v>
      </c>
      <c r="M3813" s="0" t="s">
        <v>73</v>
      </c>
      <c r="N3813" s="0" t="s">
        <v>74</v>
      </c>
      <c r="O3813" s="0" t="s">
        <v>42</v>
      </c>
      <c r="P3813" s="0" t="n">
        <f aca="false">IF(AND(OR(Dashboard!$B$5="All",D3813=Dashboard!$B$5),OR(Dashboard!$D$5="All",N3813=Dashboard!$D$5),OR(AND(C3813&lt;&gt;"",C3813&gt;=Dashboard!$F$5,C3813&lt;=Dashboard!$H$5),AND(C3813="",Dashboard!$F$5&lt;=1980,Dashboard!$H$5&gt;=2016))),1,0)</f>
        <v>1</v>
      </c>
      <c r="Q3813" s="0" t="n">
        <f aca="false">J3813*P3813+ROW()*0.00000001</f>
        <v>0.53003813</v>
      </c>
    </row>
    <row r="3814" customFormat="false" ht="15" hidden="false" customHeight="false" outlineLevel="0" collapsed="false">
      <c r="A3814" s="0" t="s">
        <v>3016</v>
      </c>
      <c r="B3814" s="0" t="s">
        <v>76</v>
      </c>
      <c r="C3814" s="0" t="n">
        <v>2003</v>
      </c>
      <c r="D3814" s="0" t="s">
        <v>56</v>
      </c>
      <c r="E3814" s="0" t="s">
        <v>91</v>
      </c>
      <c r="F3814" s="0" t="n">
        <v>0.26</v>
      </c>
      <c r="G3814" s="0" t="n">
        <v>0.2</v>
      </c>
      <c r="H3814" s="0" t="n">
        <v>0</v>
      </c>
      <c r="I3814" s="0" t="n">
        <v>0.07</v>
      </c>
      <c r="J3814" s="0" t="n">
        <v>0.53</v>
      </c>
      <c r="K3814" s="0" t="n">
        <v>66</v>
      </c>
      <c r="L3814" s="0" t="n">
        <v>8</v>
      </c>
      <c r="M3814" s="0" t="s">
        <v>73</v>
      </c>
      <c r="N3814" s="0" t="s">
        <v>74</v>
      </c>
      <c r="O3814" s="0" t="s">
        <v>67</v>
      </c>
      <c r="P3814" s="0" t="n">
        <f aca="false">IF(AND(OR(Dashboard!$B$5="All",D3814=Dashboard!$B$5),OR(Dashboard!$D$5="All",N3814=Dashboard!$D$5),OR(AND(C3814&lt;&gt;"",C3814&gt;=Dashboard!$F$5,C3814&lt;=Dashboard!$H$5),AND(C3814="",Dashboard!$F$5&lt;=1980,Dashboard!$H$5&gt;=2016))),1,0)</f>
        <v>1</v>
      </c>
      <c r="Q3814" s="0" t="n">
        <f aca="false">J3814*P3814+ROW()*0.00000001</f>
        <v>0.53003814</v>
      </c>
    </row>
    <row r="3815" customFormat="false" ht="15" hidden="false" customHeight="false" outlineLevel="0" collapsed="false">
      <c r="A3815" s="0" t="s">
        <v>3017</v>
      </c>
      <c r="B3815" s="0" t="s">
        <v>85</v>
      </c>
      <c r="C3815" s="0" t="n">
        <v>2005</v>
      </c>
      <c r="D3815" s="0" t="s">
        <v>34</v>
      </c>
      <c r="E3815" s="0" t="s">
        <v>35</v>
      </c>
      <c r="F3815" s="0" t="n">
        <v>0.24</v>
      </c>
      <c r="G3815" s="0" t="n">
        <v>0.09</v>
      </c>
      <c r="H3815" s="0" t="n">
        <v>0.19</v>
      </c>
      <c r="I3815" s="0" t="n">
        <v>0.01</v>
      </c>
      <c r="J3815" s="0" t="n">
        <v>0.52</v>
      </c>
      <c r="K3815" s="0" t="n">
        <v>81</v>
      </c>
      <c r="L3815" s="0" t="n">
        <v>8</v>
      </c>
      <c r="M3815" s="0" t="s">
        <v>36</v>
      </c>
      <c r="N3815" s="0" t="s">
        <v>35</v>
      </c>
      <c r="O3815" s="0" t="s">
        <v>42</v>
      </c>
      <c r="P3815" s="0" t="n">
        <f aca="false">IF(AND(OR(Dashboard!$B$5="All",D3815=Dashboard!$B$5),OR(Dashboard!$D$5="All",N3815=Dashboard!$D$5),OR(AND(C3815&lt;&gt;"",C3815&gt;=Dashboard!$F$5,C3815&lt;=Dashboard!$H$5),AND(C3815="",Dashboard!$F$5&lt;=1980,Dashboard!$H$5&gt;=2016))),1,0)</f>
        <v>1</v>
      </c>
      <c r="Q3815" s="0" t="n">
        <f aca="false">J3815*P3815+ROW()*0.00000001</f>
        <v>0.52003815</v>
      </c>
    </row>
    <row r="3816" customFormat="false" ht="15" hidden="false" customHeight="false" outlineLevel="0" collapsed="false">
      <c r="A3816" s="0" t="s">
        <v>3018</v>
      </c>
      <c r="B3816" s="0" t="s">
        <v>668</v>
      </c>
      <c r="C3816" s="0" t="n">
        <v>1999</v>
      </c>
      <c r="D3816" s="0" t="s">
        <v>58</v>
      </c>
      <c r="E3816" s="0" t="s">
        <v>154</v>
      </c>
      <c r="F3816" s="0" t="n">
        <v>0</v>
      </c>
      <c r="G3816" s="0" t="n">
        <v>0</v>
      </c>
      <c r="H3816" s="0" t="n">
        <v>0.52</v>
      </c>
      <c r="I3816" s="0" t="n">
        <v>0</v>
      </c>
      <c r="J3816" s="0" t="n">
        <v>0.52</v>
      </c>
      <c r="K3816" s="0" t="n">
        <v>82</v>
      </c>
      <c r="L3816" s="0" t="n">
        <v>8.4</v>
      </c>
      <c r="M3816" s="0" t="s">
        <v>103</v>
      </c>
      <c r="N3816" s="0" t="s">
        <v>154</v>
      </c>
      <c r="O3816" s="0" t="s">
        <v>42</v>
      </c>
      <c r="P3816" s="0" t="n">
        <f aca="false">IF(AND(OR(Dashboard!$B$5="All",D3816=Dashboard!$B$5),OR(Dashboard!$D$5="All",N3816=Dashboard!$D$5),OR(AND(C3816&lt;&gt;"",C3816&gt;=Dashboard!$F$5,C3816&lt;=Dashboard!$H$5),AND(C3816="",Dashboard!$F$5&lt;=1980,Dashboard!$H$5&gt;=2016))),1,0)</f>
        <v>1</v>
      </c>
      <c r="Q3816" s="0" t="n">
        <f aca="false">J3816*P3816+ROW()*0.00000001</f>
        <v>0.52003816</v>
      </c>
    </row>
    <row r="3817" customFormat="false" ht="15" hidden="false" customHeight="false" outlineLevel="0" collapsed="false">
      <c r="A3817" s="0" t="s">
        <v>3019</v>
      </c>
      <c r="B3817" s="0" t="s">
        <v>117</v>
      </c>
      <c r="C3817" s="0" t="n">
        <v>1999</v>
      </c>
      <c r="D3817" s="0" t="s">
        <v>114</v>
      </c>
      <c r="E3817" s="0" t="s">
        <v>220</v>
      </c>
      <c r="F3817" s="0" t="n">
        <v>0.29</v>
      </c>
      <c r="G3817" s="0" t="n">
        <v>0.2</v>
      </c>
      <c r="H3817" s="0" t="n">
        <v>0</v>
      </c>
      <c r="I3817" s="0" t="n">
        <v>0.03</v>
      </c>
      <c r="J3817" s="0" t="n">
        <v>0.52</v>
      </c>
      <c r="K3817" s="0" t="n">
        <v>55</v>
      </c>
      <c r="M3817" s="0" t="s">
        <v>36</v>
      </c>
      <c r="N3817" s="0" t="s">
        <v>74</v>
      </c>
      <c r="O3817" s="0" t="s">
        <v>53</v>
      </c>
      <c r="P3817" s="0" t="n">
        <f aca="false">IF(AND(OR(Dashboard!$B$5="All",D3817=Dashboard!$B$5),OR(Dashboard!$D$5="All",N3817=Dashboard!$D$5),OR(AND(C3817&lt;&gt;"",C3817&gt;=Dashboard!$F$5,C3817&lt;=Dashboard!$H$5),AND(C3817="",Dashboard!$F$5&lt;=1980,Dashboard!$H$5&gt;=2016))),1,0)</f>
        <v>1</v>
      </c>
      <c r="Q3817" s="0" t="n">
        <f aca="false">J3817*P3817+ROW()*0.00000001</f>
        <v>0.52003817</v>
      </c>
    </row>
    <row r="3818" customFormat="false" ht="15" hidden="false" customHeight="false" outlineLevel="0" collapsed="false">
      <c r="A3818" s="0" t="s">
        <v>1637</v>
      </c>
      <c r="B3818" s="0" t="s">
        <v>70</v>
      </c>
      <c r="C3818" s="0" t="n">
        <v>2013</v>
      </c>
      <c r="D3818" s="0" t="s">
        <v>46</v>
      </c>
      <c r="E3818" s="0" t="s">
        <v>328</v>
      </c>
      <c r="F3818" s="0" t="n">
        <v>0.21</v>
      </c>
      <c r="G3818" s="0" t="n">
        <v>0.12</v>
      </c>
      <c r="H3818" s="0" t="n">
        <v>0.13</v>
      </c>
      <c r="I3818" s="0" t="n">
        <v>0.07</v>
      </c>
      <c r="J3818" s="0" t="n">
        <v>0.52</v>
      </c>
      <c r="L3818" s="0" t="n">
        <v>7.2</v>
      </c>
      <c r="M3818" s="0" t="s">
        <v>103</v>
      </c>
      <c r="N3818" s="0" t="s">
        <v>74</v>
      </c>
      <c r="P3818" s="0" t="n">
        <f aca="false">IF(AND(OR(Dashboard!$B$5="All",D3818=Dashboard!$B$5),OR(Dashboard!$D$5="All",N3818=Dashboard!$D$5),OR(AND(C3818&lt;&gt;"",C3818&gt;=Dashboard!$F$5,C3818&lt;=Dashboard!$H$5),AND(C3818="",Dashboard!$F$5&lt;=1980,Dashboard!$H$5&gt;=2016))),1,0)</f>
        <v>1</v>
      </c>
      <c r="Q3818" s="0" t="n">
        <f aca="false">J3818*P3818+ROW()*0.00000001</f>
        <v>0.52003818</v>
      </c>
    </row>
    <row r="3819" customFormat="false" ht="15" hidden="false" customHeight="false" outlineLevel="0" collapsed="false">
      <c r="A3819" s="0" t="s">
        <v>320</v>
      </c>
      <c r="B3819" s="0" t="s">
        <v>70</v>
      </c>
      <c r="C3819" s="0" t="n">
        <v>2011</v>
      </c>
      <c r="D3819" s="0" t="s">
        <v>52</v>
      </c>
      <c r="E3819" s="0" t="s">
        <v>124</v>
      </c>
      <c r="F3819" s="0" t="n">
        <v>0.25</v>
      </c>
      <c r="G3819" s="0" t="n">
        <v>0.19</v>
      </c>
      <c r="H3819" s="0" t="n">
        <v>0</v>
      </c>
      <c r="I3819" s="0" t="n">
        <v>0.08</v>
      </c>
      <c r="J3819" s="0" t="n">
        <v>0.52</v>
      </c>
      <c r="K3819" s="0" t="n">
        <v>66</v>
      </c>
      <c r="L3819" s="0" t="n">
        <v>8.4</v>
      </c>
      <c r="M3819" s="0" t="s">
        <v>125</v>
      </c>
      <c r="N3819" s="0" t="s">
        <v>74</v>
      </c>
      <c r="O3819" s="0" t="s">
        <v>67</v>
      </c>
      <c r="P3819" s="0" t="n">
        <f aca="false">IF(AND(OR(Dashboard!$B$5="All",D3819=Dashboard!$B$5),OR(Dashboard!$D$5="All",N3819=Dashboard!$D$5),OR(AND(C3819&lt;&gt;"",C3819&gt;=Dashboard!$F$5,C3819&lt;=Dashboard!$H$5),AND(C3819="",Dashboard!$F$5&lt;=1980,Dashboard!$H$5&gt;=2016))),1,0)</f>
        <v>1</v>
      </c>
      <c r="Q3819" s="0" t="n">
        <f aca="false">J3819*P3819+ROW()*0.00000001</f>
        <v>0.52003819</v>
      </c>
    </row>
    <row r="3820" customFormat="false" ht="15" hidden="false" customHeight="false" outlineLevel="0" collapsed="false">
      <c r="A3820" s="0" t="s">
        <v>1731</v>
      </c>
      <c r="B3820" s="0" t="s">
        <v>76</v>
      </c>
      <c r="C3820" s="0" t="n">
        <v>2006</v>
      </c>
      <c r="D3820" s="0" t="s">
        <v>46</v>
      </c>
      <c r="E3820" s="0" t="s">
        <v>328</v>
      </c>
      <c r="F3820" s="0" t="n">
        <v>0</v>
      </c>
      <c r="G3820" s="0" t="n">
        <v>0</v>
      </c>
      <c r="H3820" s="0" t="n">
        <v>0.52</v>
      </c>
      <c r="I3820" s="0" t="n">
        <v>0</v>
      </c>
      <c r="J3820" s="0" t="n">
        <v>0.52</v>
      </c>
      <c r="N3820" s="0" t="s">
        <v>74</v>
      </c>
      <c r="P3820" s="0" t="n">
        <f aca="false">IF(AND(OR(Dashboard!$B$5="All",D3820=Dashboard!$B$5),OR(Dashboard!$D$5="All",N3820=Dashboard!$D$5),OR(AND(C3820&lt;&gt;"",C3820&gt;=Dashboard!$F$5,C3820&lt;=Dashboard!$H$5),AND(C3820="",Dashboard!$F$5&lt;=1980,Dashboard!$H$5&gt;=2016))),1,0)</f>
        <v>1</v>
      </c>
      <c r="Q3820" s="0" t="n">
        <f aca="false">J3820*P3820+ROW()*0.00000001</f>
        <v>0.5200382</v>
      </c>
    </row>
    <row r="3821" customFormat="false" ht="15" hidden="false" customHeight="false" outlineLevel="0" collapsed="false">
      <c r="A3821" s="0" t="s">
        <v>2556</v>
      </c>
      <c r="B3821" s="0" t="s">
        <v>70</v>
      </c>
      <c r="C3821" s="0" t="n">
        <v>2007</v>
      </c>
      <c r="D3821" s="0" t="s">
        <v>41</v>
      </c>
      <c r="E3821" s="0" t="s">
        <v>418</v>
      </c>
      <c r="F3821" s="0" t="n">
        <v>0.17</v>
      </c>
      <c r="G3821" s="0" t="n">
        <v>0.26</v>
      </c>
      <c r="H3821" s="0" t="n">
        <v>0</v>
      </c>
      <c r="I3821" s="0" t="n">
        <v>0.1</v>
      </c>
      <c r="J3821" s="0" t="n">
        <v>0.52</v>
      </c>
      <c r="K3821" s="0" t="n">
        <v>76</v>
      </c>
      <c r="L3821" s="0" t="n">
        <v>6.2</v>
      </c>
      <c r="M3821" s="0" t="s">
        <v>103</v>
      </c>
      <c r="N3821" s="0" t="s">
        <v>74</v>
      </c>
      <c r="O3821" s="0" t="s">
        <v>37</v>
      </c>
      <c r="P3821" s="0" t="n">
        <f aca="false">IF(AND(OR(Dashboard!$B$5="All",D3821=Dashboard!$B$5),OR(Dashboard!$D$5="All",N3821=Dashboard!$D$5),OR(AND(C3821&lt;&gt;"",C3821&gt;=Dashboard!$F$5,C3821&lt;=Dashboard!$H$5),AND(C3821="",Dashboard!$F$5&lt;=1980,Dashboard!$H$5&gt;=2016))),1,0)</f>
        <v>1</v>
      </c>
      <c r="Q3821" s="0" t="n">
        <f aca="false">J3821*P3821+ROW()*0.00000001</f>
        <v>0.52003821</v>
      </c>
    </row>
    <row r="3822" customFormat="false" ht="15" hidden="false" customHeight="false" outlineLevel="0" collapsed="false">
      <c r="A3822" s="0" t="s">
        <v>3020</v>
      </c>
      <c r="B3822" s="0" t="s">
        <v>50</v>
      </c>
      <c r="C3822" s="0" t="n">
        <v>2010</v>
      </c>
      <c r="D3822" s="0" t="s">
        <v>58</v>
      </c>
      <c r="E3822" s="0" t="s">
        <v>142</v>
      </c>
      <c r="F3822" s="0" t="n">
        <v>0.49</v>
      </c>
      <c r="G3822" s="0" t="n">
        <v>0</v>
      </c>
      <c r="H3822" s="0" t="n">
        <v>0</v>
      </c>
      <c r="I3822" s="0" t="n">
        <v>0.03</v>
      </c>
      <c r="J3822" s="0" t="n">
        <v>0.52</v>
      </c>
      <c r="N3822" s="0" t="s">
        <v>35</v>
      </c>
      <c r="P3822" s="0" t="n">
        <f aca="false">IF(AND(OR(Dashboard!$B$5="All",D3822=Dashboard!$B$5),OR(Dashboard!$D$5="All",N3822=Dashboard!$D$5),OR(AND(C3822&lt;&gt;"",C3822&gt;=Dashboard!$F$5,C3822&lt;=Dashboard!$H$5),AND(C3822="",Dashboard!$F$5&lt;=1980,Dashboard!$H$5&gt;=2016))),1,0)</f>
        <v>1</v>
      </c>
      <c r="Q3822" s="0" t="n">
        <f aca="false">J3822*P3822+ROW()*0.00000001</f>
        <v>0.52003822</v>
      </c>
    </row>
    <row r="3823" customFormat="false" ht="15" hidden="false" customHeight="false" outlineLevel="0" collapsed="false">
      <c r="A3823" s="0" t="s">
        <v>3021</v>
      </c>
      <c r="B3823" s="0" t="s">
        <v>64</v>
      </c>
      <c r="C3823" s="0" t="n">
        <v>2009</v>
      </c>
      <c r="D3823" s="0" t="s">
        <v>56</v>
      </c>
      <c r="E3823" s="0" t="s">
        <v>243</v>
      </c>
      <c r="F3823" s="0" t="n">
        <v>0.32</v>
      </c>
      <c r="G3823" s="0" t="n">
        <v>0.15</v>
      </c>
      <c r="H3823" s="0" t="n">
        <v>0</v>
      </c>
      <c r="I3823" s="0" t="n">
        <v>0.05</v>
      </c>
      <c r="J3823" s="0" t="n">
        <v>0.52</v>
      </c>
      <c r="K3823" s="0" t="n">
        <v>77</v>
      </c>
      <c r="L3823" s="0" t="n">
        <v>8</v>
      </c>
      <c r="M3823" s="0" t="s">
        <v>73</v>
      </c>
      <c r="N3823" s="0" t="s">
        <v>66</v>
      </c>
      <c r="O3823" s="0" t="s">
        <v>37</v>
      </c>
      <c r="P3823" s="0" t="n">
        <f aca="false">IF(AND(OR(Dashboard!$B$5="All",D3823=Dashboard!$B$5),OR(Dashboard!$D$5="All",N3823=Dashboard!$D$5),OR(AND(C3823&lt;&gt;"",C3823&gt;=Dashboard!$F$5,C3823&lt;=Dashboard!$H$5),AND(C3823="",Dashboard!$F$5&lt;=1980,Dashboard!$H$5&gt;=2016))),1,0)</f>
        <v>1</v>
      </c>
      <c r="Q3823" s="0" t="n">
        <f aca="false">J3823*P3823+ROW()*0.00000001</f>
        <v>0.52003823</v>
      </c>
    </row>
    <row r="3824" customFormat="false" ht="15" hidden="false" customHeight="false" outlineLevel="0" collapsed="false">
      <c r="A3824" s="0" t="s">
        <v>3022</v>
      </c>
      <c r="B3824" s="0" t="s">
        <v>50</v>
      </c>
      <c r="C3824" s="0" t="n">
        <v>2006</v>
      </c>
      <c r="D3824" s="0" t="s">
        <v>46</v>
      </c>
      <c r="E3824" s="0" t="s">
        <v>154</v>
      </c>
      <c r="F3824" s="0" t="n">
        <v>0.17</v>
      </c>
      <c r="G3824" s="0" t="n">
        <v>0</v>
      </c>
      <c r="H3824" s="0" t="n">
        <v>0.33</v>
      </c>
      <c r="I3824" s="0" t="n">
        <v>0.02</v>
      </c>
      <c r="J3824" s="0" t="n">
        <v>0.52</v>
      </c>
      <c r="K3824" s="0" t="n">
        <v>69</v>
      </c>
      <c r="L3824" s="0" t="n">
        <v>8.2</v>
      </c>
      <c r="M3824" s="0" t="s">
        <v>36</v>
      </c>
      <c r="N3824" s="0" t="s">
        <v>35</v>
      </c>
      <c r="O3824" s="0" t="s">
        <v>67</v>
      </c>
      <c r="P3824" s="0" t="n">
        <f aca="false">IF(AND(OR(Dashboard!$B$5="All",D3824=Dashboard!$B$5),OR(Dashboard!$D$5="All",N3824=Dashboard!$D$5),OR(AND(C3824&lt;&gt;"",C3824&gt;=Dashboard!$F$5,C3824&lt;=Dashboard!$H$5),AND(C3824="",Dashboard!$F$5&lt;=1980,Dashboard!$H$5&gt;=2016))),1,0)</f>
        <v>1</v>
      </c>
      <c r="Q3824" s="0" t="n">
        <f aca="false">J3824*P3824+ROW()*0.00000001</f>
        <v>0.52003824</v>
      </c>
    </row>
    <row r="3825" customFormat="false" ht="15" hidden="false" customHeight="false" outlineLevel="0" collapsed="false">
      <c r="A3825" s="0" t="s">
        <v>3023</v>
      </c>
      <c r="B3825" s="0" t="s">
        <v>33</v>
      </c>
      <c r="C3825" s="0" t="n">
        <v>2006</v>
      </c>
      <c r="D3825" s="0" t="s">
        <v>41</v>
      </c>
      <c r="E3825" s="0" t="s">
        <v>124</v>
      </c>
      <c r="F3825" s="0" t="n">
        <v>0.46</v>
      </c>
      <c r="G3825" s="0" t="n">
        <v>0.01</v>
      </c>
      <c r="H3825" s="0" t="n">
        <v>0.02</v>
      </c>
      <c r="I3825" s="0" t="n">
        <v>0.04</v>
      </c>
      <c r="J3825" s="0" t="n">
        <v>0.52</v>
      </c>
      <c r="K3825" s="0" t="n">
        <v>41</v>
      </c>
      <c r="L3825" s="0" t="n">
        <v>4</v>
      </c>
      <c r="M3825" s="0" t="s">
        <v>36</v>
      </c>
      <c r="N3825" s="0" t="s">
        <v>35</v>
      </c>
      <c r="O3825" s="0" t="s">
        <v>177</v>
      </c>
      <c r="P3825" s="0" t="n">
        <f aca="false">IF(AND(OR(Dashboard!$B$5="All",D3825=Dashboard!$B$5),OR(Dashboard!$D$5="All",N3825=Dashboard!$D$5),OR(AND(C3825&lt;&gt;"",C3825&gt;=Dashboard!$F$5,C3825&lt;=Dashboard!$H$5),AND(C3825="",Dashboard!$F$5&lt;=1980,Dashboard!$H$5&gt;=2016))),1,0)</f>
        <v>1</v>
      </c>
      <c r="Q3825" s="0" t="n">
        <f aca="false">J3825*P3825+ROW()*0.00000001</f>
        <v>0.52003825</v>
      </c>
    </row>
    <row r="3826" customFormat="false" ht="15" hidden="false" customHeight="false" outlineLevel="0" collapsed="false">
      <c r="A3826" s="0" t="s">
        <v>2079</v>
      </c>
      <c r="B3826" s="0" t="s">
        <v>64</v>
      </c>
      <c r="C3826" s="0" t="n">
        <v>2010</v>
      </c>
      <c r="D3826" s="0" t="s">
        <v>34</v>
      </c>
      <c r="E3826" s="0" t="s">
        <v>142</v>
      </c>
      <c r="F3826" s="0" t="n">
        <v>0.28</v>
      </c>
      <c r="G3826" s="0" t="n">
        <v>0.19</v>
      </c>
      <c r="H3826" s="0" t="n">
        <v>0</v>
      </c>
      <c r="I3826" s="0" t="n">
        <v>0.05</v>
      </c>
      <c r="J3826" s="0" t="n">
        <v>0.52</v>
      </c>
      <c r="K3826" s="0" t="n">
        <v>79</v>
      </c>
      <c r="L3826" s="0" t="n">
        <v>7.8</v>
      </c>
      <c r="M3826" s="0" t="s">
        <v>36</v>
      </c>
      <c r="N3826" s="0" t="s">
        <v>66</v>
      </c>
      <c r="O3826" s="0" t="s">
        <v>37</v>
      </c>
      <c r="P3826" s="0" t="n">
        <f aca="false">IF(AND(OR(Dashboard!$B$5="All",D3826=Dashboard!$B$5),OR(Dashboard!$D$5="All",N3826=Dashboard!$D$5),OR(AND(C3826&lt;&gt;"",C3826&gt;=Dashboard!$F$5,C3826&lt;=Dashboard!$H$5),AND(C3826="",Dashboard!$F$5&lt;=1980,Dashboard!$H$5&gt;=2016))),1,0)</f>
        <v>1</v>
      </c>
      <c r="Q3826" s="0" t="n">
        <f aca="false">J3826*P3826+ROW()*0.00000001</f>
        <v>0.52003826</v>
      </c>
    </row>
    <row r="3827" customFormat="false" ht="15" hidden="false" customHeight="false" outlineLevel="0" collapsed="false">
      <c r="A3827" s="0" t="s">
        <v>2688</v>
      </c>
      <c r="B3827" s="0" t="s">
        <v>76</v>
      </c>
      <c r="C3827" s="0" t="n">
        <v>2007</v>
      </c>
      <c r="D3827" s="0" t="s">
        <v>71</v>
      </c>
      <c r="E3827" s="0" t="s">
        <v>154</v>
      </c>
      <c r="F3827" s="0" t="n">
        <v>0.13</v>
      </c>
      <c r="G3827" s="0" t="n">
        <v>0</v>
      </c>
      <c r="H3827" s="0" t="n">
        <v>0</v>
      </c>
      <c r="I3827" s="0" t="n">
        <v>0.39</v>
      </c>
      <c r="J3827" s="0" t="n">
        <v>0.52</v>
      </c>
      <c r="K3827" s="0" t="n">
        <v>46</v>
      </c>
      <c r="L3827" s="0" t="n">
        <v>5.2</v>
      </c>
      <c r="M3827" s="0" t="s">
        <v>125</v>
      </c>
      <c r="N3827" s="0" t="s">
        <v>74</v>
      </c>
      <c r="O3827" s="0" t="s">
        <v>177</v>
      </c>
      <c r="P3827" s="0" t="n">
        <f aca="false">IF(AND(OR(Dashboard!$B$5="All",D3827=Dashboard!$B$5),OR(Dashboard!$D$5="All",N3827=Dashboard!$D$5),OR(AND(C3827&lt;&gt;"",C3827&gt;=Dashboard!$F$5,C3827&lt;=Dashboard!$H$5),AND(C3827="",Dashboard!$F$5&lt;=1980,Dashboard!$H$5&gt;=2016))),1,0)</f>
        <v>1</v>
      </c>
      <c r="Q3827" s="0" t="n">
        <f aca="false">J3827*P3827+ROW()*0.00000001</f>
        <v>0.52003827</v>
      </c>
    </row>
    <row r="3828" customFormat="false" ht="15" hidden="false" customHeight="false" outlineLevel="0" collapsed="false">
      <c r="A3828" s="0" t="s">
        <v>3024</v>
      </c>
      <c r="B3828" s="0" t="s">
        <v>117</v>
      </c>
      <c r="C3828" s="0" t="n">
        <v>2001</v>
      </c>
      <c r="D3828" s="0" t="s">
        <v>46</v>
      </c>
      <c r="E3828" s="0" t="s">
        <v>157</v>
      </c>
      <c r="F3828" s="0" t="n">
        <v>0.29</v>
      </c>
      <c r="G3828" s="0" t="n">
        <v>0.2</v>
      </c>
      <c r="H3828" s="0" t="n">
        <v>0</v>
      </c>
      <c r="I3828" s="0" t="n">
        <v>0.03</v>
      </c>
      <c r="J3828" s="0" t="n">
        <v>0.52</v>
      </c>
      <c r="K3828" s="0" t="n">
        <v>89</v>
      </c>
      <c r="L3828" s="0" t="n">
        <v>9.1</v>
      </c>
      <c r="M3828" s="0" t="s">
        <v>103</v>
      </c>
      <c r="N3828" s="0" t="s">
        <v>74</v>
      </c>
      <c r="O3828" s="0" t="s">
        <v>42</v>
      </c>
      <c r="P3828" s="0" t="n">
        <f aca="false">IF(AND(OR(Dashboard!$B$5="All",D3828=Dashboard!$B$5),OR(Dashboard!$D$5="All",N3828=Dashboard!$D$5),OR(AND(C3828&lt;&gt;"",C3828&gt;=Dashboard!$F$5,C3828&lt;=Dashboard!$H$5),AND(C3828="",Dashboard!$F$5&lt;=1980,Dashboard!$H$5&gt;=2016))),1,0)</f>
        <v>1</v>
      </c>
      <c r="Q3828" s="0" t="n">
        <f aca="false">J3828*P3828+ROW()*0.00000001</f>
        <v>0.52003828</v>
      </c>
    </row>
    <row r="3829" customFormat="false" ht="15" hidden="false" customHeight="false" outlineLevel="0" collapsed="false">
      <c r="A3829" s="0" t="s">
        <v>1999</v>
      </c>
      <c r="B3829" s="0" t="s">
        <v>164</v>
      </c>
      <c r="C3829" s="0" t="n">
        <v>2009</v>
      </c>
      <c r="D3829" s="0" t="s">
        <v>41</v>
      </c>
      <c r="E3829" s="0" t="s">
        <v>547</v>
      </c>
      <c r="F3829" s="0" t="n">
        <v>0.08</v>
      </c>
      <c r="G3829" s="0" t="n">
        <v>0.29</v>
      </c>
      <c r="H3829" s="0" t="n">
        <v>0</v>
      </c>
      <c r="I3829" s="0" t="n">
        <v>0.16</v>
      </c>
      <c r="J3829" s="0" t="n">
        <v>0.52</v>
      </c>
      <c r="K3829" s="0" t="n">
        <v>68</v>
      </c>
      <c r="L3829" s="0" t="n">
        <v>7.2</v>
      </c>
      <c r="M3829" s="0" t="s">
        <v>36</v>
      </c>
      <c r="N3829" s="0" t="s">
        <v>74</v>
      </c>
      <c r="O3829" s="0" t="s">
        <v>67</v>
      </c>
      <c r="P3829" s="0" t="n">
        <f aca="false">IF(AND(OR(Dashboard!$B$5="All",D3829=Dashboard!$B$5),OR(Dashboard!$D$5="All",N3829=Dashboard!$D$5),OR(AND(C3829&lt;&gt;"",C3829&gt;=Dashboard!$F$5,C3829&lt;=Dashboard!$H$5),AND(C3829="",Dashboard!$F$5&lt;=1980,Dashboard!$H$5&gt;=2016))),1,0)</f>
        <v>1</v>
      </c>
      <c r="Q3829" s="0" t="n">
        <f aca="false">J3829*P3829+ROW()*0.00000001</f>
        <v>0.52003829</v>
      </c>
    </row>
    <row r="3830" customFormat="false" ht="15" hidden="false" customHeight="false" outlineLevel="0" collapsed="false">
      <c r="A3830" s="0" t="s">
        <v>3025</v>
      </c>
      <c r="B3830" s="0" t="s">
        <v>117</v>
      </c>
      <c r="C3830" s="0" t="n">
        <v>2001</v>
      </c>
      <c r="D3830" s="0" t="s">
        <v>56</v>
      </c>
      <c r="E3830" s="0" t="s">
        <v>89</v>
      </c>
      <c r="F3830" s="0" t="n">
        <v>0.29</v>
      </c>
      <c r="G3830" s="0" t="n">
        <v>0.2</v>
      </c>
      <c r="H3830" s="0" t="n">
        <v>0</v>
      </c>
      <c r="I3830" s="0" t="n">
        <v>0.03</v>
      </c>
      <c r="J3830" s="0" t="n">
        <v>0.52</v>
      </c>
      <c r="K3830" s="0" t="n">
        <v>73</v>
      </c>
      <c r="L3830" s="0" t="n">
        <v>8.5</v>
      </c>
      <c r="M3830" s="0" t="s">
        <v>73</v>
      </c>
      <c r="N3830" s="0" t="s">
        <v>74</v>
      </c>
      <c r="O3830" s="0" t="s">
        <v>37</v>
      </c>
      <c r="P3830" s="0" t="n">
        <f aca="false">IF(AND(OR(Dashboard!$B$5="All",D3830=Dashboard!$B$5),OR(Dashboard!$D$5="All",N3830=Dashboard!$D$5),OR(AND(C3830&lt;&gt;"",C3830&gt;=Dashboard!$F$5,C3830&lt;=Dashboard!$H$5),AND(C3830="",Dashboard!$F$5&lt;=1980,Dashboard!$H$5&gt;=2016))),1,0)</f>
        <v>1</v>
      </c>
      <c r="Q3830" s="0" t="n">
        <f aca="false">J3830*P3830+ROW()*0.00000001</f>
        <v>0.5200383</v>
      </c>
    </row>
    <row r="3831" customFormat="false" ht="15" hidden="false" customHeight="false" outlineLevel="0" collapsed="false">
      <c r="A3831" s="0" t="s">
        <v>2602</v>
      </c>
      <c r="B3831" s="0" t="s">
        <v>76</v>
      </c>
      <c r="C3831" s="0" t="n">
        <v>2002</v>
      </c>
      <c r="D3831" s="0" t="s">
        <v>71</v>
      </c>
      <c r="E3831" s="0" t="s">
        <v>220</v>
      </c>
      <c r="F3831" s="0" t="n">
        <v>0.18</v>
      </c>
      <c r="G3831" s="0" t="n">
        <v>0.14</v>
      </c>
      <c r="H3831" s="0" t="n">
        <v>0.16</v>
      </c>
      <c r="I3831" s="0" t="n">
        <v>0.05</v>
      </c>
      <c r="J3831" s="0" t="n">
        <v>0.52</v>
      </c>
      <c r="K3831" s="0" t="n">
        <v>87</v>
      </c>
      <c r="L3831" s="0" t="n">
        <v>9</v>
      </c>
      <c r="M3831" s="0" t="s">
        <v>73</v>
      </c>
      <c r="N3831" s="0" t="s">
        <v>74</v>
      </c>
      <c r="O3831" s="0" t="s">
        <v>42</v>
      </c>
      <c r="P3831" s="0" t="n">
        <f aca="false">IF(AND(OR(Dashboard!$B$5="All",D3831=Dashboard!$B$5),OR(Dashboard!$D$5="All",N3831=Dashboard!$D$5),OR(AND(C3831&lt;&gt;"",C3831&gt;=Dashboard!$F$5,C3831&lt;=Dashboard!$H$5),AND(C3831="",Dashboard!$F$5&lt;=1980,Dashboard!$H$5&gt;=2016))),1,0)</f>
        <v>1</v>
      </c>
      <c r="Q3831" s="0" t="n">
        <f aca="false">J3831*P3831+ROW()*0.00000001</f>
        <v>0.52003831</v>
      </c>
    </row>
    <row r="3832" customFormat="false" ht="15" hidden="false" customHeight="false" outlineLevel="0" collapsed="false">
      <c r="A3832" s="0" t="s">
        <v>3026</v>
      </c>
      <c r="B3832" s="0" t="s">
        <v>33</v>
      </c>
      <c r="C3832" s="0" t="n">
        <v>2008</v>
      </c>
      <c r="D3832" s="0" t="s">
        <v>46</v>
      </c>
      <c r="E3832" s="0" t="s">
        <v>328</v>
      </c>
      <c r="F3832" s="0" t="n">
        <v>0.21</v>
      </c>
      <c r="G3832" s="0" t="n">
        <v>0.04</v>
      </c>
      <c r="H3832" s="0" t="n">
        <v>0.24</v>
      </c>
      <c r="I3832" s="0" t="n">
        <v>0.02</v>
      </c>
      <c r="J3832" s="0" t="n">
        <v>0.52</v>
      </c>
      <c r="K3832" s="0" t="n">
        <v>68</v>
      </c>
      <c r="L3832" s="0" t="n">
        <v>7.1</v>
      </c>
      <c r="M3832" s="0" t="s">
        <v>103</v>
      </c>
      <c r="N3832" s="0" t="s">
        <v>35</v>
      </c>
      <c r="O3832" s="0" t="s">
        <v>67</v>
      </c>
      <c r="P3832" s="0" t="n">
        <f aca="false">IF(AND(OR(Dashboard!$B$5="All",D3832=Dashboard!$B$5),OR(Dashboard!$D$5="All",N3832=Dashboard!$D$5),OR(AND(C3832&lt;&gt;"",C3832&gt;=Dashboard!$F$5,C3832&lt;=Dashboard!$H$5),AND(C3832="",Dashboard!$F$5&lt;=1980,Dashboard!$H$5&gt;=2016))),1,0)</f>
        <v>1</v>
      </c>
      <c r="Q3832" s="0" t="n">
        <f aca="false">J3832*P3832+ROW()*0.00000001</f>
        <v>0.52003832</v>
      </c>
    </row>
    <row r="3833" customFormat="false" ht="15" hidden="false" customHeight="false" outlineLevel="0" collapsed="false">
      <c r="A3833" s="0" t="s">
        <v>2324</v>
      </c>
      <c r="B3833" s="0" t="s">
        <v>64</v>
      </c>
      <c r="C3833" s="0" t="n">
        <v>2007</v>
      </c>
      <c r="D3833" s="0" t="s">
        <v>34</v>
      </c>
      <c r="E3833" s="0" t="s">
        <v>142</v>
      </c>
      <c r="F3833" s="0" t="n">
        <v>0.47</v>
      </c>
      <c r="G3833" s="0" t="n">
        <v>0</v>
      </c>
      <c r="H3833" s="0" t="n">
        <v>0</v>
      </c>
      <c r="I3833" s="0" t="n">
        <v>0.04</v>
      </c>
      <c r="J3833" s="0" t="n">
        <v>0.52</v>
      </c>
      <c r="K3833" s="0" t="n">
        <v>73</v>
      </c>
      <c r="L3833" s="0" t="n">
        <v>5.3</v>
      </c>
      <c r="M3833" s="0" t="s">
        <v>36</v>
      </c>
      <c r="N3833" s="0" t="s">
        <v>66</v>
      </c>
      <c r="O3833" s="0" t="s">
        <v>37</v>
      </c>
      <c r="P3833" s="0" t="n">
        <f aca="false">IF(AND(OR(Dashboard!$B$5="All",D3833=Dashboard!$B$5),OR(Dashboard!$D$5="All",N3833=Dashboard!$D$5),OR(AND(C3833&lt;&gt;"",C3833&gt;=Dashboard!$F$5,C3833&lt;=Dashboard!$H$5),AND(C3833="",Dashboard!$F$5&lt;=1980,Dashboard!$H$5&gt;=2016))),1,0)</f>
        <v>1</v>
      </c>
      <c r="Q3833" s="0" t="n">
        <f aca="false">J3833*P3833+ROW()*0.00000001</f>
        <v>0.52003833</v>
      </c>
    </row>
    <row r="3834" customFormat="false" ht="15" hidden="false" customHeight="false" outlineLevel="0" collapsed="false">
      <c r="A3834" s="0" t="s">
        <v>1747</v>
      </c>
      <c r="B3834" s="0" t="s">
        <v>50</v>
      </c>
      <c r="C3834" s="0" t="n">
        <v>2008</v>
      </c>
      <c r="D3834" s="0" t="s">
        <v>71</v>
      </c>
      <c r="E3834" s="0" t="s">
        <v>243</v>
      </c>
      <c r="F3834" s="0" t="n">
        <v>0.47</v>
      </c>
      <c r="G3834" s="0" t="n">
        <v>0.01</v>
      </c>
      <c r="H3834" s="0" t="n">
        <v>0</v>
      </c>
      <c r="I3834" s="0" t="n">
        <v>0.04</v>
      </c>
      <c r="J3834" s="0" t="n">
        <v>0.52</v>
      </c>
      <c r="K3834" s="0" t="n">
        <v>70</v>
      </c>
      <c r="M3834" s="0" t="s">
        <v>36</v>
      </c>
      <c r="N3834" s="0" t="s">
        <v>35</v>
      </c>
      <c r="O3834" s="0" t="s">
        <v>67</v>
      </c>
      <c r="P3834" s="0" t="n">
        <f aca="false">IF(AND(OR(Dashboard!$B$5="All",D3834=Dashboard!$B$5),OR(Dashboard!$D$5="All",N3834=Dashboard!$D$5),OR(AND(C3834&lt;&gt;"",C3834&gt;=Dashboard!$F$5,C3834&lt;=Dashboard!$H$5),AND(C3834="",Dashboard!$F$5&lt;=1980,Dashboard!$H$5&gt;=2016))),1,0)</f>
        <v>1</v>
      </c>
      <c r="Q3834" s="0" t="n">
        <f aca="false">J3834*P3834+ROW()*0.00000001</f>
        <v>0.52003834</v>
      </c>
    </row>
    <row r="3835" customFormat="false" ht="15" hidden="false" customHeight="false" outlineLevel="0" collapsed="false">
      <c r="A3835" s="0" t="s">
        <v>3027</v>
      </c>
      <c r="B3835" s="0" t="s">
        <v>76</v>
      </c>
      <c r="C3835" s="0" t="n">
        <v>2005</v>
      </c>
      <c r="D3835" s="0" t="s">
        <v>48</v>
      </c>
      <c r="E3835" s="0" t="s">
        <v>142</v>
      </c>
      <c r="F3835" s="0" t="n">
        <v>0.26</v>
      </c>
      <c r="G3835" s="0" t="n">
        <v>0.2</v>
      </c>
      <c r="H3835" s="0" t="n">
        <v>0</v>
      </c>
      <c r="I3835" s="0" t="n">
        <v>0.07</v>
      </c>
      <c r="J3835" s="0" t="n">
        <v>0.52</v>
      </c>
      <c r="K3835" s="0" t="n">
        <v>86</v>
      </c>
      <c r="L3835" s="0" t="n">
        <v>8.9</v>
      </c>
      <c r="M3835" s="0" t="s">
        <v>36</v>
      </c>
      <c r="N3835" s="0" t="s">
        <v>74</v>
      </c>
      <c r="O3835" s="0" t="s">
        <v>42</v>
      </c>
      <c r="P3835" s="0" t="n">
        <f aca="false">IF(AND(OR(Dashboard!$B$5="All",D3835=Dashboard!$B$5),OR(Dashboard!$D$5="All",N3835=Dashboard!$D$5),OR(AND(C3835&lt;&gt;"",C3835&gt;=Dashboard!$F$5,C3835&lt;=Dashboard!$H$5),AND(C3835="",Dashboard!$F$5&lt;=1980,Dashboard!$H$5&gt;=2016))),1,0)</f>
        <v>1</v>
      </c>
      <c r="Q3835" s="0" t="n">
        <f aca="false">J3835*P3835+ROW()*0.00000001</f>
        <v>0.52003835</v>
      </c>
    </row>
    <row r="3836" customFormat="false" ht="15" hidden="false" customHeight="false" outlineLevel="0" collapsed="false">
      <c r="A3836" s="0" t="s">
        <v>3028</v>
      </c>
      <c r="B3836" s="0" t="s">
        <v>64</v>
      </c>
      <c r="C3836" s="0" t="n">
        <v>2011</v>
      </c>
      <c r="D3836" s="0" t="s">
        <v>52</v>
      </c>
      <c r="E3836" s="0" t="s">
        <v>243</v>
      </c>
      <c r="F3836" s="0" t="n">
        <v>0.39</v>
      </c>
      <c r="G3836" s="0" t="n">
        <v>0.09</v>
      </c>
      <c r="H3836" s="0" t="n">
        <v>0</v>
      </c>
      <c r="I3836" s="0" t="n">
        <v>0.04</v>
      </c>
      <c r="J3836" s="0" t="n">
        <v>0.52</v>
      </c>
      <c r="K3836" s="0" t="n">
        <v>79</v>
      </c>
      <c r="L3836" s="0" t="n">
        <v>6.9</v>
      </c>
      <c r="M3836" s="0" t="s">
        <v>36</v>
      </c>
      <c r="N3836" s="0" t="s">
        <v>66</v>
      </c>
      <c r="O3836" s="0" t="s">
        <v>37</v>
      </c>
      <c r="P3836" s="0" t="n">
        <f aca="false">IF(AND(OR(Dashboard!$B$5="All",D3836=Dashboard!$B$5),OR(Dashboard!$D$5="All",N3836=Dashboard!$D$5),OR(AND(C3836&lt;&gt;"",C3836&gt;=Dashboard!$F$5,C3836&lt;=Dashboard!$H$5),AND(C3836="",Dashboard!$F$5&lt;=1980,Dashboard!$H$5&gt;=2016))),1,0)</f>
        <v>1</v>
      </c>
      <c r="Q3836" s="0" t="n">
        <f aca="false">J3836*P3836+ROW()*0.00000001</f>
        <v>0.52003836</v>
      </c>
    </row>
    <row r="3837" customFormat="false" ht="15" hidden="false" customHeight="false" outlineLevel="0" collapsed="false">
      <c r="A3837" s="0" t="s">
        <v>1233</v>
      </c>
      <c r="B3837" s="0" t="s">
        <v>144</v>
      </c>
      <c r="C3837" s="0" t="n">
        <v>2002</v>
      </c>
      <c r="D3837" s="0" t="s">
        <v>34</v>
      </c>
      <c r="E3837" s="0" t="s">
        <v>142</v>
      </c>
      <c r="F3837" s="0" t="n">
        <v>0.39</v>
      </c>
      <c r="G3837" s="0" t="n">
        <v>0.11</v>
      </c>
      <c r="H3837" s="0" t="n">
        <v>0</v>
      </c>
      <c r="I3837" s="0" t="n">
        <v>0.02</v>
      </c>
      <c r="J3837" s="0" t="n">
        <v>0.52</v>
      </c>
      <c r="K3837" s="0" t="n">
        <v>90</v>
      </c>
      <c r="L3837" s="0" t="n">
        <v>8.2</v>
      </c>
      <c r="M3837" s="0" t="s">
        <v>36</v>
      </c>
      <c r="N3837" s="0" t="s">
        <v>66</v>
      </c>
      <c r="O3837" s="0" t="s">
        <v>42</v>
      </c>
      <c r="P3837" s="0" t="n">
        <f aca="false">IF(AND(OR(Dashboard!$B$5="All",D3837=Dashboard!$B$5),OR(Dashboard!$D$5="All",N3837=Dashboard!$D$5),OR(AND(C3837&lt;&gt;"",C3837&gt;=Dashboard!$F$5,C3837&lt;=Dashboard!$H$5),AND(C3837="",Dashboard!$F$5&lt;=1980,Dashboard!$H$5&gt;=2016))),1,0)</f>
        <v>1</v>
      </c>
      <c r="Q3837" s="0" t="n">
        <f aca="false">J3837*P3837+ROW()*0.00000001</f>
        <v>0.52003837</v>
      </c>
    </row>
    <row r="3838" customFormat="false" ht="15" hidden="false" customHeight="false" outlineLevel="0" collapsed="false">
      <c r="A3838" s="0" t="s">
        <v>3029</v>
      </c>
      <c r="B3838" s="0" t="s">
        <v>33</v>
      </c>
      <c r="C3838" s="0" t="n">
        <v>2008</v>
      </c>
      <c r="D3838" s="0" t="s">
        <v>58</v>
      </c>
      <c r="E3838" s="0" t="s">
        <v>195</v>
      </c>
      <c r="F3838" s="0" t="n">
        <v>0.47</v>
      </c>
      <c r="G3838" s="0" t="n">
        <v>0</v>
      </c>
      <c r="H3838" s="0" t="n">
        <v>0</v>
      </c>
      <c r="I3838" s="0" t="n">
        <v>0.04</v>
      </c>
      <c r="J3838" s="0" t="n">
        <v>0.52</v>
      </c>
      <c r="K3838" s="0" t="n">
        <v>56</v>
      </c>
      <c r="L3838" s="0" t="n">
        <v>7.3</v>
      </c>
      <c r="M3838" s="0" t="s">
        <v>125</v>
      </c>
      <c r="N3838" s="0" t="s">
        <v>35</v>
      </c>
      <c r="O3838" s="0" t="s">
        <v>53</v>
      </c>
      <c r="P3838" s="0" t="n">
        <f aca="false">IF(AND(OR(Dashboard!$B$5="All",D3838=Dashboard!$B$5),OR(Dashboard!$D$5="All",N3838=Dashboard!$D$5),OR(AND(C3838&lt;&gt;"",C3838&gt;=Dashboard!$F$5,C3838&lt;=Dashboard!$H$5),AND(C3838="",Dashboard!$F$5&lt;=1980,Dashboard!$H$5&gt;=2016))),1,0)</f>
        <v>1</v>
      </c>
      <c r="Q3838" s="0" t="n">
        <f aca="false">J3838*P3838+ROW()*0.00000001</f>
        <v>0.52003838</v>
      </c>
    </row>
    <row r="3839" customFormat="false" ht="15" hidden="false" customHeight="false" outlineLevel="0" collapsed="false">
      <c r="A3839" s="0" t="s">
        <v>306</v>
      </c>
      <c r="B3839" s="0" t="s">
        <v>70</v>
      </c>
      <c r="C3839" s="0" t="n">
        <v>2006</v>
      </c>
      <c r="D3839" s="0" t="s">
        <v>34</v>
      </c>
      <c r="E3839" s="0" t="s">
        <v>142</v>
      </c>
      <c r="F3839" s="0" t="n">
        <v>0.47</v>
      </c>
      <c r="G3839" s="0" t="n">
        <v>0</v>
      </c>
      <c r="H3839" s="0" t="n">
        <v>0.01</v>
      </c>
      <c r="I3839" s="0" t="n">
        <v>0.04</v>
      </c>
      <c r="J3839" s="0" t="n">
        <v>0.52</v>
      </c>
      <c r="K3839" s="0" t="n">
        <v>76</v>
      </c>
      <c r="L3839" s="0" t="n">
        <v>4.2</v>
      </c>
      <c r="M3839" s="0" t="s">
        <v>36</v>
      </c>
      <c r="N3839" s="0" t="s">
        <v>74</v>
      </c>
      <c r="O3839" s="0" t="s">
        <v>37</v>
      </c>
      <c r="P3839" s="0" t="n">
        <f aca="false">IF(AND(OR(Dashboard!$B$5="All",D3839=Dashboard!$B$5),OR(Dashboard!$D$5="All",N3839=Dashboard!$D$5),OR(AND(C3839&lt;&gt;"",C3839&gt;=Dashboard!$F$5,C3839&lt;=Dashboard!$H$5),AND(C3839="",Dashboard!$F$5&lt;=1980,Dashboard!$H$5&gt;=2016))),1,0)</f>
        <v>1</v>
      </c>
      <c r="Q3839" s="0" t="n">
        <f aca="false">J3839*P3839+ROW()*0.00000001</f>
        <v>0.52003839</v>
      </c>
    </row>
    <row r="3840" customFormat="false" ht="15" hidden="false" customHeight="false" outlineLevel="0" collapsed="false">
      <c r="A3840" s="0" t="s">
        <v>2110</v>
      </c>
      <c r="B3840" s="0" t="s">
        <v>117</v>
      </c>
      <c r="C3840" s="0" t="n">
        <v>2000</v>
      </c>
      <c r="D3840" s="0" t="s">
        <v>102</v>
      </c>
      <c r="E3840" s="0" t="s">
        <v>649</v>
      </c>
      <c r="F3840" s="0" t="n">
        <v>0.29</v>
      </c>
      <c r="G3840" s="0" t="n">
        <v>0.2</v>
      </c>
      <c r="H3840" s="0" t="n">
        <v>0</v>
      </c>
      <c r="I3840" s="0" t="n">
        <v>0.03</v>
      </c>
      <c r="J3840" s="0" t="n">
        <v>0.52</v>
      </c>
      <c r="K3840" s="0" t="n">
        <v>68</v>
      </c>
      <c r="M3840" s="0" t="s">
        <v>103</v>
      </c>
      <c r="N3840" s="0" t="s">
        <v>74</v>
      </c>
      <c r="O3840" s="0" t="s">
        <v>67</v>
      </c>
      <c r="P3840" s="0" t="n">
        <f aca="false">IF(AND(OR(Dashboard!$B$5="All",D3840=Dashboard!$B$5),OR(Dashboard!$D$5="All",N3840=Dashboard!$D$5),OR(AND(C3840&lt;&gt;"",C3840&gt;=Dashboard!$F$5,C3840&lt;=Dashboard!$H$5),AND(C3840="",Dashboard!$F$5&lt;=1980,Dashboard!$H$5&gt;=2016))),1,0)</f>
        <v>1</v>
      </c>
      <c r="Q3840" s="0" t="n">
        <f aca="false">J3840*P3840+ROW()*0.00000001</f>
        <v>0.5200384</v>
      </c>
    </row>
    <row r="3841" customFormat="false" ht="15" hidden="false" customHeight="false" outlineLevel="0" collapsed="false">
      <c r="A3841" s="0" t="s">
        <v>1946</v>
      </c>
      <c r="B3841" s="0" t="s">
        <v>184</v>
      </c>
      <c r="C3841" s="0" t="n">
        <v>2015</v>
      </c>
      <c r="D3841" s="0" t="s">
        <v>71</v>
      </c>
      <c r="E3841" s="0" t="s">
        <v>243</v>
      </c>
      <c r="F3841" s="0" t="n">
        <v>0.27</v>
      </c>
      <c r="G3841" s="0" t="n">
        <v>0.19</v>
      </c>
      <c r="H3841" s="0" t="n">
        <v>0.02</v>
      </c>
      <c r="I3841" s="0" t="n">
        <v>0.04</v>
      </c>
      <c r="J3841" s="0" t="n">
        <v>0.52</v>
      </c>
      <c r="K3841" s="0" t="n">
        <v>71</v>
      </c>
      <c r="L3841" s="0" t="n">
        <v>8.1</v>
      </c>
      <c r="M3841" s="0" t="s">
        <v>125</v>
      </c>
      <c r="N3841" s="0" t="s">
        <v>35</v>
      </c>
      <c r="O3841" s="0" t="s">
        <v>37</v>
      </c>
      <c r="P3841" s="0" t="n">
        <f aca="false">IF(AND(OR(Dashboard!$B$5="All",D3841=Dashboard!$B$5),OR(Dashboard!$D$5="All",N3841=Dashboard!$D$5),OR(AND(C3841&lt;&gt;"",C3841&gt;=Dashboard!$F$5,C3841&lt;=Dashboard!$H$5),AND(C3841="",Dashboard!$F$5&lt;=1980,Dashboard!$H$5&gt;=2016))),1,0)</f>
        <v>1</v>
      </c>
      <c r="Q3841" s="0" t="n">
        <f aca="false">J3841*P3841+ROW()*0.00000001</f>
        <v>0.52003841</v>
      </c>
    </row>
    <row r="3842" customFormat="false" ht="15" hidden="false" customHeight="false" outlineLevel="0" collapsed="false">
      <c r="A3842" s="0" t="s">
        <v>3030</v>
      </c>
      <c r="B3842" s="0" t="s">
        <v>39</v>
      </c>
      <c r="C3842" s="0" t="n">
        <v>1993</v>
      </c>
      <c r="D3842" s="0" t="s">
        <v>16</v>
      </c>
      <c r="E3842" s="0" t="s">
        <v>211</v>
      </c>
      <c r="F3842" s="0" t="n">
        <v>0.28</v>
      </c>
      <c r="G3842" s="0" t="n">
        <v>0.07</v>
      </c>
      <c r="H3842" s="0" t="n">
        <v>0.16</v>
      </c>
      <c r="I3842" s="0" t="n">
        <v>0.01</v>
      </c>
      <c r="J3842" s="0" t="n">
        <v>0.52</v>
      </c>
      <c r="N3842" s="0" t="s">
        <v>35</v>
      </c>
      <c r="P3842" s="0" t="n">
        <f aca="false">IF(AND(OR(Dashboard!$B$5="All",D3842=Dashboard!$B$5),OR(Dashboard!$D$5="All",N3842=Dashboard!$D$5),OR(AND(C3842&lt;&gt;"",C3842&gt;=Dashboard!$F$5,C3842&lt;=Dashboard!$H$5),AND(C3842="",Dashboard!$F$5&lt;=1980,Dashboard!$H$5&gt;=2016))),1,0)</f>
        <v>1</v>
      </c>
      <c r="Q3842" s="0" t="n">
        <f aca="false">J3842*P3842+ROW()*0.00000001</f>
        <v>0.52003842</v>
      </c>
    </row>
    <row r="3843" customFormat="false" ht="15" hidden="false" customHeight="false" outlineLevel="0" collapsed="false">
      <c r="A3843" s="0" t="s">
        <v>2369</v>
      </c>
      <c r="B3843" s="0" t="s">
        <v>70</v>
      </c>
      <c r="C3843" s="0" t="n">
        <v>2008</v>
      </c>
      <c r="D3843" s="0" t="s">
        <v>34</v>
      </c>
      <c r="E3843" s="0" t="s">
        <v>142</v>
      </c>
      <c r="F3843" s="0" t="n">
        <v>0.46</v>
      </c>
      <c r="G3843" s="0" t="n">
        <v>0</v>
      </c>
      <c r="H3843" s="0" t="n">
        <v>0.02</v>
      </c>
      <c r="I3843" s="0" t="n">
        <v>0.04</v>
      </c>
      <c r="J3843" s="0" t="n">
        <v>0.52</v>
      </c>
      <c r="K3843" s="0" t="n">
        <v>75</v>
      </c>
      <c r="L3843" s="0" t="n">
        <v>7.8</v>
      </c>
      <c r="M3843" s="0" t="s">
        <v>36</v>
      </c>
      <c r="N3843" s="0" t="s">
        <v>74</v>
      </c>
      <c r="O3843" s="0" t="s">
        <v>37</v>
      </c>
      <c r="P3843" s="0" t="n">
        <f aca="false">IF(AND(OR(Dashboard!$B$5="All",D3843=Dashboard!$B$5),OR(Dashboard!$D$5="All",N3843=Dashboard!$D$5),OR(AND(C3843&lt;&gt;"",C3843&gt;=Dashboard!$F$5,C3843&lt;=Dashboard!$H$5),AND(C3843="",Dashboard!$F$5&lt;=1980,Dashboard!$H$5&gt;=2016))),1,0)</f>
        <v>1</v>
      </c>
      <c r="Q3843" s="0" t="n">
        <f aca="false">J3843*P3843+ROW()*0.00000001</f>
        <v>0.52003843</v>
      </c>
    </row>
    <row r="3844" customFormat="false" ht="15" hidden="false" customHeight="false" outlineLevel="0" collapsed="false">
      <c r="A3844" s="0" t="s">
        <v>197</v>
      </c>
      <c r="B3844" s="0" t="s">
        <v>164</v>
      </c>
      <c r="C3844" s="0" t="n">
        <v>2011</v>
      </c>
      <c r="D3844" s="0" t="s">
        <v>34</v>
      </c>
      <c r="E3844" s="0" t="s">
        <v>142</v>
      </c>
      <c r="F3844" s="0" t="n">
        <v>0.12</v>
      </c>
      <c r="G3844" s="0" t="n">
        <v>0.25</v>
      </c>
      <c r="H3844" s="0" t="n">
        <v>0.02</v>
      </c>
      <c r="I3844" s="0" t="n">
        <v>0.13</v>
      </c>
      <c r="J3844" s="0" t="n">
        <v>0.52</v>
      </c>
      <c r="N3844" s="0" t="s">
        <v>74</v>
      </c>
      <c r="P3844" s="0" t="n">
        <f aca="false">IF(AND(OR(Dashboard!$B$5="All",D3844=Dashboard!$B$5),OR(Dashboard!$D$5="All",N3844=Dashboard!$D$5),OR(AND(C3844&lt;&gt;"",C3844&gt;=Dashboard!$F$5,C3844&lt;=Dashboard!$H$5),AND(C3844="",Dashboard!$F$5&lt;=1980,Dashboard!$H$5&gt;=2016))),1,0)</f>
        <v>1</v>
      </c>
      <c r="Q3844" s="0" t="n">
        <f aca="false">J3844*P3844+ROW()*0.00000001</f>
        <v>0.52003844</v>
      </c>
    </row>
    <row r="3845" customFormat="false" ht="15" hidden="false" customHeight="false" outlineLevel="0" collapsed="false">
      <c r="A3845" s="0" t="s">
        <v>1521</v>
      </c>
      <c r="B3845" s="0" t="s">
        <v>117</v>
      </c>
      <c r="C3845" s="0" t="n">
        <v>1999</v>
      </c>
      <c r="D3845" s="0" t="s">
        <v>71</v>
      </c>
      <c r="E3845" s="0" t="s">
        <v>821</v>
      </c>
      <c r="F3845" s="0" t="n">
        <v>0.29</v>
      </c>
      <c r="G3845" s="0" t="n">
        <v>0.2</v>
      </c>
      <c r="H3845" s="0" t="n">
        <v>0</v>
      </c>
      <c r="I3845" s="0" t="n">
        <v>0.03</v>
      </c>
      <c r="J3845" s="0" t="n">
        <v>0.52</v>
      </c>
      <c r="N3845" s="0" t="s">
        <v>74</v>
      </c>
      <c r="P3845" s="0" t="n">
        <f aca="false">IF(AND(OR(Dashboard!$B$5="All",D3845=Dashboard!$B$5),OR(Dashboard!$D$5="All",N3845=Dashboard!$D$5),OR(AND(C3845&lt;&gt;"",C3845&gt;=Dashboard!$F$5,C3845&lt;=Dashboard!$H$5),AND(C3845="",Dashboard!$F$5&lt;=1980,Dashboard!$H$5&gt;=2016))),1,0)</f>
        <v>1</v>
      </c>
      <c r="Q3845" s="0" t="n">
        <f aca="false">J3845*P3845+ROW()*0.00000001</f>
        <v>0.52003845</v>
      </c>
    </row>
    <row r="3846" customFormat="false" ht="15" hidden="false" customHeight="false" outlineLevel="0" collapsed="false">
      <c r="A3846" s="0" t="s">
        <v>3031</v>
      </c>
      <c r="B3846" s="0" t="s">
        <v>94</v>
      </c>
      <c r="C3846" s="0" t="n">
        <v>2015</v>
      </c>
      <c r="D3846" s="0" t="s">
        <v>71</v>
      </c>
      <c r="E3846" s="0" t="s">
        <v>142</v>
      </c>
      <c r="F3846" s="0" t="n">
        <v>0.18</v>
      </c>
      <c r="G3846" s="0" t="n">
        <v>0.25</v>
      </c>
      <c r="H3846" s="0" t="n">
        <v>0</v>
      </c>
      <c r="I3846" s="0" t="n">
        <v>0.08</v>
      </c>
      <c r="J3846" s="0" t="n">
        <v>0.52</v>
      </c>
      <c r="K3846" s="0" t="n">
        <v>61</v>
      </c>
      <c r="L3846" s="0" t="n">
        <v>3.7</v>
      </c>
      <c r="M3846" s="0" t="s">
        <v>36</v>
      </c>
      <c r="N3846" s="0" t="s">
        <v>74</v>
      </c>
      <c r="O3846" s="0" t="s">
        <v>67</v>
      </c>
      <c r="P3846" s="0" t="n">
        <f aca="false">IF(AND(OR(Dashboard!$B$5="All",D3846=Dashboard!$B$5),OR(Dashboard!$D$5="All",N3846=Dashboard!$D$5),OR(AND(C3846&lt;&gt;"",C3846&gt;=Dashboard!$F$5,C3846&lt;=Dashboard!$H$5),AND(C3846="",Dashboard!$F$5&lt;=1980,Dashboard!$H$5&gt;=2016))),1,0)</f>
        <v>1</v>
      </c>
      <c r="Q3846" s="0" t="n">
        <f aca="false">J3846*P3846+ROW()*0.00000001</f>
        <v>0.52003846</v>
      </c>
    </row>
    <row r="3847" customFormat="false" ht="15" hidden="false" customHeight="false" outlineLevel="0" collapsed="false">
      <c r="A3847" s="0" t="s">
        <v>3032</v>
      </c>
      <c r="B3847" s="0" t="s">
        <v>70</v>
      </c>
      <c r="C3847" s="0" t="n">
        <v>2010</v>
      </c>
      <c r="D3847" s="0" t="s">
        <v>52</v>
      </c>
      <c r="E3847" s="0" t="s">
        <v>89</v>
      </c>
      <c r="F3847" s="0" t="n">
        <v>0.09</v>
      </c>
      <c r="G3847" s="0" t="n">
        <v>0.31</v>
      </c>
      <c r="H3847" s="0" t="n">
        <v>0</v>
      </c>
      <c r="I3847" s="0" t="n">
        <v>0.11</v>
      </c>
      <c r="J3847" s="0" t="n">
        <v>0.52</v>
      </c>
      <c r="K3847" s="0" t="n">
        <v>65</v>
      </c>
      <c r="L3847" s="0" t="n">
        <v>3.9</v>
      </c>
      <c r="M3847" s="0" t="s">
        <v>103</v>
      </c>
      <c r="N3847" s="0" t="s">
        <v>74</v>
      </c>
      <c r="O3847" s="0" t="s">
        <v>67</v>
      </c>
      <c r="P3847" s="0" t="n">
        <f aca="false">IF(AND(OR(Dashboard!$B$5="All",D3847=Dashboard!$B$5),OR(Dashboard!$D$5="All",N3847=Dashboard!$D$5),OR(AND(C3847&lt;&gt;"",C3847&gt;=Dashboard!$F$5,C3847&lt;=Dashboard!$H$5),AND(C3847="",Dashboard!$F$5&lt;=1980,Dashboard!$H$5&gt;=2016))),1,0)</f>
        <v>1</v>
      </c>
      <c r="Q3847" s="0" t="n">
        <f aca="false">J3847*P3847+ROW()*0.00000001</f>
        <v>0.52003847</v>
      </c>
    </row>
    <row r="3848" customFormat="false" ht="15" hidden="false" customHeight="false" outlineLevel="0" collapsed="false">
      <c r="A3848" s="0" t="s">
        <v>3033</v>
      </c>
      <c r="B3848" s="0" t="s">
        <v>117</v>
      </c>
      <c r="C3848" s="0" t="n">
        <v>1998</v>
      </c>
      <c r="D3848" s="0" t="s">
        <v>102</v>
      </c>
      <c r="E3848" s="0" t="s">
        <v>211</v>
      </c>
      <c r="F3848" s="0" t="n">
        <v>0.12</v>
      </c>
      <c r="G3848" s="0" t="n">
        <v>0.08</v>
      </c>
      <c r="H3848" s="0" t="n">
        <v>0.28</v>
      </c>
      <c r="I3848" s="0" t="n">
        <v>0.03</v>
      </c>
      <c r="J3848" s="0" t="n">
        <v>0.52</v>
      </c>
      <c r="N3848" s="0" t="s">
        <v>74</v>
      </c>
      <c r="P3848" s="0" t="n">
        <f aca="false">IF(AND(OR(Dashboard!$B$5="All",D3848=Dashboard!$B$5),OR(Dashboard!$D$5="All",N3848=Dashboard!$D$5),OR(AND(C3848&lt;&gt;"",C3848&gt;=Dashboard!$F$5,C3848&lt;=Dashboard!$H$5),AND(C3848="",Dashboard!$F$5&lt;=1980,Dashboard!$H$5&gt;=2016))),1,0)</f>
        <v>1</v>
      </c>
      <c r="Q3848" s="0" t="n">
        <f aca="false">J3848*P3848+ROW()*0.00000001</f>
        <v>0.52003848</v>
      </c>
    </row>
    <row r="3849" customFormat="false" ht="15" hidden="false" customHeight="false" outlineLevel="0" collapsed="false">
      <c r="A3849" s="0" t="s">
        <v>3034</v>
      </c>
      <c r="B3849" s="0" t="s">
        <v>94</v>
      </c>
      <c r="C3849" s="0" t="n">
        <v>2014</v>
      </c>
      <c r="D3849" s="0" t="s">
        <v>46</v>
      </c>
      <c r="E3849" s="0" t="s">
        <v>157</v>
      </c>
      <c r="F3849" s="0" t="n">
        <v>0.18</v>
      </c>
      <c r="G3849" s="0" t="n">
        <v>0.24</v>
      </c>
      <c r="H3849" s="0" t="n">
        <v>0.02</v>
      </c>
      <c r="I3849" s="0" t="n">
        <v>0.08</v>
      </c>
      <c r="J3849" s="0" t="n">
        <v>0.52</v>
      </c>
      <c r="K3849" s="0" t="n">
        <v>68</v>
      </c>
      <c r="L3849" s="0" t="n">
        <v>6.6</v>
      </c>
      <c r="M3849" s="0" t="s">
        <v>73</v>
      </c>
      <c r="N3849" s="0" t="s">
        <v>74</v>
      </c>
      <c r="O3849" s="0" t="s">
        <v>67</v>
      </c>
      <c r="P3849" s="0" t="n">
        <f aca="false">IF(AND(OR(Dashboard!$B$5="All",D3849=Dashboard!$B$5),OR(Dashboard!$D$5="All",N3849=Dashboard!$D$5),OR(AND(C3849&lt;&gt;"",C3849&gt;=Dashboard!$F$5,C3849&lt;=Dashboard!$H$5),AND(C3849="",Dashboard!$F$5&lt;=1980,Dashboard!$H$5&gt;=2016))),1,0)</f>
        <v>1</v>
      </c>
      <c r="Q3849" s="0" t="n">
        <f aca="false">J3849*P3849+ROW()*0.00000001</f>
        <v>0.52003849</v>
      </c>
    </row>
    <row r="3850" customFormat="false" ht="15" hidden="false" customHeight="false" outlineLevel="0" collapsed="false">
      <c r="A3850" s="0" t="s">
        <v>3035</v>
      </c>
      <c r="B3850" s="0" t="s">
        <v>76</v>
      </c>
      <c r="C3850" s="0" t="n">
        <v>2000</v>
      </c>
      <c r="D3850" s="0" t="s">
        <v>34</v>
      </c>
      <c r="E3850" s="0" t="s">
        <v>142</v>
      </c>
      <c r="F3850" s="0" t="n">
        <v>0.17</v>
      </c>
      <c r="G3850" s="0" t="n">
        <v>0.13</v>
      </c>
      <c r="H3850" s="0" t="n">
        <v>0.18</v>
      </c>
      <c r="I3850" s="0" t="n">
        <v>0.04</v>
      </c>
      <c r="J3850" s="0" t="n">
        <v>0.52</v>
      </c>
      <c r="K3850" s="0" t="n">
        <v>78</v>
      </c>
      <c r="M3850" s="0" t="s">
        <v>36</v>
      </c>
      <c r="N3850" s="0" t="s">
        <v>74</v>
      </c>
      <c r="O3850" s="0" t="s">
        <v>37</v>
      </c>
      <c r="P3850" s="0" t="n">
        <f aca="false">IF(AND(OR(Dashboard!$B$5="All",D3850=Dashboard!$B$5),OR(Dashboard!$D$5="All",N3850=Dashboard!$D$5),OR(AND(C3850&lt;&gt;"",C3850&gt;=Dashboard!$F$5,C3850&lt;=Dashboard!$H$5),AND(C3850="",Dashboard!$F$5&lt;=1980,Dashboard!$H$5&gt;=2016))),1,0)</f>
        <v>1</v>
      </c>
      <c r="Q3850" s="0" t="n">
        <f aca="false">J3850*P3850+ROW()*0.00000001</f>
        <v>0.5200385</v>
      </c>
    </row>
    <row r="3851" customFormat="false" ht="15" hidden="false" customHeight="false" outlineLevel="0" collapsed="false">
      <c r="A3851" s="0" t="s">
        <v>3036</v>
      </c>
      <c r="B3851" s="0" t="s">
        <v>76</v>
      </c>
      <c r="C3851" s="0" t="n">
        <v>2003</v>
      </c>
      <c r="D3851" s="0" t="s">
        <v>34</v>
      </c>
      <c r="E3851" s="0" t="s">
        <v>154</v>
      </c>
      <c r="F3851" s="0" t="n">
        <v>0</v>
      </c>
      <c r="G3851" s="0" t="n">
        <v>0</v>
      </c>
      <c r="H3851" s="0" t="n">
        <v>0.52</v>
      </c>
      <c r="I3851" s="0" t="n">
        <v>0</v>
      </c>
      <c r="J3851" s="0" t="n">
        <v>0.52</v>
      </c>
      <c r="N3851" s="0" t="s">
        <v>74</v>
      </c>
      <c r="P3851" s="0" t="n">
        <f aca="false">IF(AND(OR(Dashboard!$B$5="All",D3851=Dashboard!$B$5),OR(Dashboard!$D$5="All",N3851=Dashboard!$D$5),OR(AND(C3851&lt;&gt;"",C3851&gt;=Dashboard!$F$5,C3851&lt;=Dashboard!$H$5),AND(C3851="",Dashboard!$F$5&lt;=1980,Dashboard!$H$5&gt;=2016))),1,0)</f>
        <v>1</v>
      </c>
      <c r="Q3851" s="0" t="n">
        <f aca="false">J3851*P3851+ROW()*0.00000001</f>
        <v>0.52003851</v>
      </c>
    </row>
    <row r="3852" customFormat="false" ht="15" hidden="false" customHeight="false" outlineLevel="0" collapsed="false">
      <c r="A3852" s="0" t="s">
        <v>3037</v>
      </c>
      <c r="B3852" s="0" t="s">
        <v>76</v>
      </c>
      <c r="C3852" s="0" t="n">
        <v>2006</v>
      </c>
      <c r="D3852" s="0" t="s">
        <v>71</v>
      </c>
      <c r="E3852" s="0" t="s">
        <v>257</v>
      </c>
      <c r="F3852" s="0" t="n">
        <v>0.25</v>
      </c>
      <c r="G3852" s="0" t="n">
        <v>0.19</v>
      </c>
      <c r="H3852" s="0" t="n">
        <v>0.02</v>
      </c>
      <c r="I3852" s="0" t="n">
        <v>0.06</v>
      </c>
      <c r="J3852" s="0" t="n">
        <v>0.52</v>
      </c>
      <c r="K3852" s="0" t="n">
        <v>82</v>
      </c>
      <c r="L3852" s="0" t="n">
        <v>7.1</v>
      </c>
      <c r="M3852" s="0" t="s">
        <v>103</v>
      </c>
      <c r="N3852" s="0" t="s">
        <v>74</v>
      </c>
      <c r="O3852" s="0" t="s">
        <v>42</v>
      </c>
      <c r="P3852" s="0" t="n">
        <f aca="false">IF(AND(OR(Dashboard!$B$5="All",D3852=Dashboard!$B$5),OR(Dashboard!$D$5="All",N3852=Dashboard!$D$5),OR(AND(C3852&lt;&gt;"",C3852&gt;=Dashboard!$F$5,C3852&lt;=Dashboard!$H$5),AND(C3852="",Dashboard!$F$5&lt;=1980,Dashboard!$H$5&gt;=2016))),1,0)</f>
        <v>1</v>
      </c>
      <c r="Q3852" s="0" t="n">
        <f aca="false">J3852*P3852+ROW()*0.00000001</f>
        <v>0.52003852</v>
      </c>
    </row>
    <row r="3853" customFormat="false" ht="15" hidden="false" customHeight="false" outlineLevel="0" collapsed="false">
      <c r="A3853" s="0" t="s">
        <v>3038</v>
      </c>
      <c r="B3853" s="0" t="s">
        <v>76</v>
      </c>
      <c r="C3853" s="0" t="n">
        <v>2003</v>
      </c>
      <c r="D3853" s="0" t="s">
        <v>56</v>
      </c>
      <c r="E3853" s="0" t="s">
        <v>142</v>
      </c>
      <c r="F3853" s="0" t="n">
        <v>0.25</v>
      </c>
      <c r="G3853" s="0" t="n">
        <v>0.2</v>
      </c>
      <c r="H3853" s="0" t="n">
        <v>0</v>
      </c>
      <c r="I3853" s="0" t="n">
        <v>0.07</v>
      </c>
      <c r="J3853" s="0" t="n">
        <v>0.52</v>
      </c>
      <c r="K3853" s="0" t="n">
        <v>81</v>
      </c>
      <c r="L3853" s="0" t="n">
        <v>8.4</v>
      </c>
      <c r="M3853" s="0" t="s">
        <v>103</v>
      </c>
      <c r="N3853" s="0" t="s">
        <v>74</v>
      </c>
      <c r="O3853" s="0" t="s">
        <v>42</v>
      </c>
      <c r="P3853" s="0" t="n">
        <f aca="false">IF(AND(OR(Dashboard!$B$5="All",D3853=Dashboard!$B$5),OR(Dashboard!$D$5="All",N3853=Dashboard!$D$5),OR(AND(C3853&lt;&gt;"",C3853&gt;=Dashboard!$F$5,C3853&lt;=Dashboard!$H$5),AND(C3853="",Dashboard!$F$5&lt;=1980,Dashboard!$H$5&gt;=2016))),1,0)</f>
        <v>1</v>
      </c>
      <c r="Q3853" s="0" t="n">
        <f aca="false">J3853*P3853+ROW()*0.00000001</f>
        <v>0.52003853</v>
      </c>
    </row>
    <row r="3854" customFormat="false" ht="15" hidden="false" customHeight="false" outlineLevel="0" collapsed="false">
      <c r="A3854" s="0" t="s">
        <v>3039</v>
      </c>
      <c r="B3854" s="0" t="s">
        <v>164</v>
      </c>
      <c r="C3854" s="0" t="n">
        <v>2007</v>
      </c>
      <c r="D3854" s="0" t="s">
        <v>71</v>
      </c>
      <c r="E3854" s="0" t="s">
        <v>220</v>
      </c>
      <c r="F3854" s="0" t="n">
        <v>0.22</v>
      </c>
      <c r="G3854" s="0" t="n">
        <v>0.15</v>
      </c>
      <c r="H3854" s="0" t="n">
        <v>0.04</v>
      </c>
      <c r="I3854" s="0" t="n">
        <v>0.1</v>
      </c>
      <c r="J3854" s="0" t="n">
        <v>0.52</v>
      </c>
      <c r="K3854" s="0" t="n">
        <v>78</v>
      </c>
      <c r="L3854" s="0" t="n">
        <v>7.8</v>
      </c>
      <c r="M3854" s="0" t="s">
        <v>73</v>
      </c>
      <c r="N3854" s="0" t="s">
        <v>74</v>
      </c>
      <c r="O3854" s="0" t="s">
        <v>37</v>
      </c>
      <c r="P3854" s="0" t="n">
        <f aca="false">IF(AND(OR(Dashboard!$B$5="All",D3854=Dashboard!$B$5),OR(Dashboard!$D$5="All",N3854=Dashboard!$D$5),OR(AND(C3854&lt;&gt;"",C3854&gt;=Dashboard!$F$5,C3854&lt;=Dashboard!$H$5),AND(C3854="",Dashboard!$F$5&lt;=1980,Dashboard!$H$5&gt;=2016))),1,0)</f>
        <v>1</v>
      </c>
      <c r="Q3854" s="0" t="n">
        <f aca="false">J3854*P3854+ROW()*0.00000001</f>
        <v>0.52003854</v>
      </c>
    </row>
    <row r="3855" customFormat="false" ht="15" hidden="false" customHeight="false" outlineLevel="0" collapsed="false">
      <c r="A3855" s="0" t="s">
        <v>1514</v>
      </c>
      <c r="B3855" s="0" t="s">
        <v>144</v>
      </c>
      <c r="C3855" s="0" t="n">
        <v>2005</v>
      </c>
      <c r="D3855" s="0" t="s">
        <v>56</v>
      </c>
      <c r="E3855" s="0" t="s">
        <v>91</v>
      </c>
      <c r="F3855" s="0" t="n">
        <v>0.38</v>
      </c>
      <c r="G3855" s="0" t="n">
        <v>0.12</v>
      </c>
      <c r="H3855" s="0" t="n">
        <v>0</v>
      </c>
      <c r="I3855" s="0" t="n">
        <v>0.02</v>
      </c>
      <c r="J3855" s="0" t="n">
        <v>0.52</v>
      </c>
      <c r="K3855" s="0" t="n">
        <v>79</v>
      </c>
      <c r="L3855" s="0" t="n">
        <v>7.8</v>
      </c>
      <c r="M3855" s="0" t="s">
        <v>73</v>
      </c>
      <c r="N3855" s="0" t="s">
        <v>66</v>
      </c>
      <c r="O3855" s="0" t="s">
        <v>37</v>
      </c>
      <c r="P3855" s="0" t="n">
        <f aca="false">IF(AND(OR(Dashboard!$B$5="All",D3855=Dashboard!$B$5),OR(Dashboard!$D$5="All",N3855=Dashboard!$D$5),OR(AND(C3855&lt;&gt;"",C3855&gt;=Dashboard!$F$5,C3855&lt;=Dashboard!$H$5),AND(C3855="",Dashboard!$F$5&lt;=1980,Dashboard!$H$5&gt;=2016))),1,0)</f>
        <v>1</v>
      </c>
      <c r="Q3855" s="0" t="n">
        <f aca="false">J3855*P3855+ROW()*0.00000001</f>
        <v>0.52003855</v>
      </c>
    </row>
    <row r="3856" customFormat="false" ht="15" hidden="false" customHeight="false" outlineLevel="0" collapsed="false">
      <c r="A3856" s="0" t="s">
        <v>3040</v>
      </c>
      <c r="B3856" s="0" t="s">
        <v>85</v>
      </c>
      <c r="C3856" s="0" t="n">
        <v>2005</v>
      </c>
      <c r="D3856" s="0" t="s">
        <v>114</v>
      </c>
      <c r="E3856" s="0" t="s">
        <v>487</v>
      </c>
      <c r="F3856" s="0" t="n">
        <v>0.37</v>
      </c>
      <c r="G3856" s="0" t="n">
        <v>0.14</v>
      </c>
      <c r="H3856" s="0" t="n">
        <v>0</v>
      </c>
      <c r="I3856" s="0" t="n">
        <v>0.01</v>
      </c>
      <c r="J3856" s="0" t="n">
        <v>0.52</v>
      </c>
      <c r="K3856" s="0" t="n">
        <v>52</v>
      </c>
      <c r="M3856" s="0" t="s">
        <v>36</v>
      </c>
      <c r="N3856" s="0" t="s">
        <v>35</v>
      </c>
      <c r="O3856" s="0" t="s">
        <v>53</v>
      </c>
      <c r="P3856" s="0" t="n">
        <f aca="false">IF(AND(OR(Dashboard!$B$5="All",D3856=Dashboard!$B$5),OR(Dashboard!$D$5="All",N3856=Dashboard!$D$5),OR(AND(C3856&lt;&gt;"",C3856&gt;=Dashboard!$F$5,C3856&lt;=Dashboard!$H$5),AND(C3856="",Dashboard!$F$5&lt;=1980,Dashboard!$H$5&gt;=2016))),1,0)</f>
        <v>1</v>
      </c>
      <c r="Q3856" s="0" t="n">
        <f aca="false">J3856*P3856+ROW()*0.00000001</f>
        <v>0.52003856</v>
      </c>
    </row>
    <row r="3857" customFormat="false" ht="15" hidden="false" customHeight="false" outlineLevel="0" collapsed="false">
      <c r="A3857" s="0" t="s">
        <v>1031</v>
      </c>
      <c r="B3857" s="0" t="s">
        <v>164</v>
      </c>
      <c r="C3857" s="0" t="n">
        <v>2006</v>
      </c>
      <c r="D3857" s="0" t="s">
        <v>102</v>
      </c>
      <c r="E3857" s="0" t="s">
        <v>142</v>
      </c>
      <c r="F3857" s="0" t="n">
        <v>0.46</v>
      </c>
      <c r="G3857" s="0" t="n">
        <v>0.01</v>
      </c>
      <c r="H3857" s="0" t="n">
        <v>0</v>
      </c>
      <c r="I3857" s="0" t="n">
        <v>0.04</v>
      </c>
      <c r="J3857" s="0" t="n">
        <v>0.52</v>
      </c>
      <c r="K3857" s="0" t="n">
        <v>74</v>
      </c>
      <c r="L3857" s="0" t="n">
        <v>8.1</v>
      </c>
      <c r="M3857" s="0" t="s">
        <v>103</v>
      </c>
      <c r="N3857" s="0" t="s">
        <v>74</v>
      </c>
      <c r="O3857" s="0" t="s">
        <v>37</v>
      </c>
      <c r="P3857" s="0" t="n">
        <f aca="false">IF(AND(OR(Dashboard!$B$5="All",D3857=Dashboard!$B$5),OR(Dashboard!$D$5="All",N3857=Dashboard!$D$5),OR(AND(C3857&lt;&gt;"",C3857&gt;=Dashboard!$F$5,C3857&lt;=Dashboard!$H$5),AND(C3857="",Dashboard!$F$5&lt;=1980,Dashboard!$H$5&gt;=2016))),1,0)</f>
        <v>1</v>
      </c>
      <c r="Q3857" s="0" t="n">
        <f aca="false">J3857*P3857+ROW()*0.00000001</f>
        <v>0.52003857</v>
      </c>
    </row>
    <row r="3858" customFormat="false" ht="15" hidden="false" customHeight="false" outlineLevel="0" collapsed="false">
      <c r="A3858" s="0" t="s">
        <v>3041</v>
      </c>
      <c r="B3858" s="0" t="s">
        <v>76</v>
      </c>
      <c r="C3858" s="0" t="n">
        <v>2005</v>
      </c>
      <c r="D3858" s="0" t="s">
        <v>71</v>
      </c>
      <c r="E3858" s="0" t="s">
        <v>418</v>
      </c>
      <c r="F3858" s="0" t="n">
        <v>0.25</v>
      </c>
      <c r="G3858" s="0" t="n">
        <v>0.2</v>
      </c>
      <c r="H3858" s="0" t="n">
        <v>0</v>
      </c>
      <c r="I3858" s="0" t="n">
        <v>0.07</v>
      </c>
      <c r="J3858" s="0" t="n">
        <v>0.52</v>
      </c>
      <c r="K3858" s="0" t="n">
        <v>68</v>
      </c>
      <c r="L3858" s="0" t="n">
        <v>8.2</v>
      </c>
      <c r="M3858" s="0" t="s">
        <v>73</v>
      </c>
      <c r="N3858" s="0" t="s">
        <v>74</v>
      </c>
      <c r="O3858" s="0" t="s">
        <v>67</v>
      </c>
      <c r="P3858" s="0" t="n">
        <f aca="false">IF(AND(OR(Dashboard!$B$5="All",D3858=Dashboard!$B$5),OR(Dashboard!$D$5="All",N3858=Dashboard!$D$5),OR(AND(C3858&lt;&gt;"",C3858&gt;=Dashboard!$F$5,C3858&lt;=Dashboard!$H$5),AND(C3858="",Dashboard!$F$5&lt;=1980,Dashboard!$H$5&gt;=2016))),1,0)</f>
        <v>1</v>
      </c>
      <c r="Q3858" s="0" t="n">
        <f aca="false">J3858*P3858+ROW()*0.00000001</f>
        <v>0.52003858</v>
      </c>
    </row>
    <row r="3859" customFormat="false" ht="15" hidden="false" customHeight="false" outlineLevel="0" collapsed="false">
      <c r="A3859" s="0" t="s">
        <v>3042</v>
      </c>
      <c r="B3859" s="0" t="s">
        <v>184</v>
      </c>
      <c r="C3859" s="0" t="n">
        <v>2015</v>
      </c>
      <c r="D3859" s="0" t="s">
        <v>16</v>
      </c>
      <c r="E3859" s="0" t="s">
        <v>35</v>
      </c>
      <c r="F3859" s="0" t="n">
        <v>0.22</v>
      </c>
      <c r="G3859" s="0" t="n">
        <v>0.13</v>
      </c>
      <c r="H3859" s="0" t="n">
        <v>0.12</v>
      </c>
      <c r="I3859" s="0" t="n">
        <v>0.04</v>
      </c>
      <c r="J3859" s="0" t="n">
        <v>0.52</v>
      </c>
      <c r="K3859" s="0" t="n">
        <v>73</v>
      </c>
      <c r="L3859" s="0" t="n">
        <v>8</v>
      </c>
      <c r="M3859" s="0" t="s">
        <v>36</v>
      </c>
      <c r="N3859" s="0" t="s">
        <v>35</v>
      </c>
      <c r="O3859" s="0" t="s">
        <v>37</v>
      </c>
      <c r="P3859" s="0" t="n">
        <f aca="false">IF(AND(OR(Dashboard!$B$5="All",D3859=Dashboard!$B$5),OR(Dashboard!$D$5="All",N3859=Dashboard!$D$5),OR(AND(C3859&lt;&gt;"",C3859&gt;=Dashboard!$F$5,C3859&lt;=Dashboard!$H$5),AND(C3859="",Dashboard!$F$5&lt;=1980,Dashboard!$H$5&gt;=2016))),1,0)</f>
        <v>1</v>
      </c>
      <c r="Q3859" s="0" t="n">
        <f aca="false">J3859*P3859+ROW()*0.00000001</f>
        <v>0.52003859</v>
      </c>
    </row>
    <row r="3860" customFormat="false" ht="15" hidden="false" customHeight="false" outlineLevel="0" collapsed="false">
      <c r="A3860" s="0" t="s">
        <v>3043</v>
      </c>
      <c r="B3860" s="0" t="s">
        <v>117</v>
      </c>
      <c r="C3860" s="0" t="n">
        <v>1999</v>
      </c>
      <c r="D3860" s="0" t="s">
        <v>246</v>
      </c>
      <c r="E3860" s="0" t="s">
        <v>157</v>
      </c>
      <c r="F3860" s="0" t="n">
        <v>0.1</v>
      </c>
      <c r="G3860" s="0" t="n">
        <v>0.07</v>
      </c>
      <c r="H3860" s="0" t="n">
        <v>0.31</v>
      </c>
      <c r="I3860" s="0" t="n">
        <v>0.03</v>
      </c>
      <c r="J3860" s="0" t="n">
        <v>0.52</v>
      </c>
      <c r="N3860" s="0" t="s">
        <v>74</v>
      </c>
      <c r="P3860" s="0" t="n">
        <f aca="false">IF(AND(OR(Dashboard!$B$5="All",D3860=Dashboard!$B$5),OR(Dashboard!$D$5="All",N3860=Dashboard!$D$5),OR(AND(C3860&lt;&gt;"",C3860&gt;=Dashboard!$F$5,C3860&lt;=Dashboard!$H$5),AND(C3860="",Dashboard!$F$5&lt;=1980,Dashboard!$H$5&gt;=2016))),1,0)</f>
        <v>1</v>
      </c>
      <c r="Q3860" s="0" t="n">
        <f aca="false">J3860*P3860+ROW()*0.00000001</f>
        <v>0.5200386</v>
      </c>
    </row>
    <row r="3861" customFormat="false" ht="15" hidden="false" customHeight="false" outlineLevel="0" collapsed="false">
      <c r="A3861" s="0" t="s">
        <v>3044</v>
      </c>
      <c r="B3861" s="0" t="s">
        <v>50</v>
      </c>
      <c r="C3861" s="0" t="n">
        <v>2006</v>
      </c>
      <c r="D3861" s="0" t="s">
        <v>52</v>
      </c>
      <c r="E3861" s="0" t="s">
        <v>35</v>
      </c>
      <c r="F3861" s="0" t="n">
        <v>0</v>
      </c>
      <c r="G3861" s="0" t="n">
        <v>0</v>
      </c>
      <c r="H3861" s="0" t="n">
        <v>0.52</v>
      </c>
      <c r="I3861" s="0" t="n">
        <v>0</v>
      </c>
      <c r="J3861" s="0" t="n">
        <v>0.52</v>
      </c>
      <c r="N3861" s="0" t="s">
        <v>35</v>
      </c>
      <c r="P3861" s="0" t="n">
        <f aca="false">IF(AND(OR(Dashboard!$B$5="All",D3861=Dashboard!$B$5),OR(Dashboard!$D$5="All",N3861=Dashboard!$D$5),OR(AND(C3861&lt;&gt;"",C3861&gt;=Dashboard!$F$5,C3861&lt;=Dashboard!$H$5),AND(C3861="",Dashboard!$F$5&lt;=1980,Dashboard!$H$5&gt;=2016))),1,0)</f>
        <v>1</v>
      </c>
      <c r="Q3861" s="0" t="n">
        <f aca="false">J3861*P3861+ROW()*0.00000001</f>
        <v>0.52003861</v>
      </c>
    </row>
    <row r="3862" customFormat="false" ht="15" hidden="false" customHeight="false" outlineLevel="0" collapsed="false">
      <c r="A3862" s="0" t="s">
        <v>3045</v>
      </c>
      <c r="B3862" s="0" t="s">
        <v>76</v>
      </c>
      <c r="C3862" s="0" t="n">
        <v>2005</v>
      </c>
      <c r="D3862" s="0" t="s">
        <v>34</v>
      </c>
      <c r="E3862" s="0" t="s">
        <v>142</v>
      </c>
      <c r="F3862" s="0" t="n">
        <v>0.25</v>
      </c>
      <c r="G3862" s="0" t="n">
        <v>0.2</v>
      </c>
      <c r="H3862" s="0" t="n">
        <v>0</v>
      </c>
      <c r="I3862" s="0" t="n">
        <v>0.07</v>
      </c>
      <c r="J3862" s="0" t="n">
        <v>0.52</v>
      </c>
      <c r="K3862" s="0" t="n">
        <v>80</v>
      </c>
      <c r="L3862" s="0" t="n">
        <v>7.9</v>
      </c>
      <c r="M3862" s="0" t="s">
        <v>36</v>
      </c>
      <c r="N3862" s="0" t="s">
        <v>74</v>
      </c>
      <c r="O3862" s="0" t="s">
        <v>37</v>
      </c>
      <c r="P3862" s="0" t="n">
        <f aca="false">IF(AND(OR(Dashboard!$B$5="All",D3862=Dashboard!$B$5),OR(Dashboard!$D$5="All",N3862=Dashboard!$D$5),OR(AND(C3862&lt;&gt;"",C3862&gt;=Dashboard!$F$5,C3862&lt;=Dashboard!$H$5),AND(C3862="",Dashboard!$F$5&lt;=1980,Dashboard!$H$5&gt;=2016))),1,0)</f>
        <v>1</v>
      </c>
      <c r="Q3862" s="0" t="n">
        <f aca="false">J3862*P3862+ROW()*0.00000001</f>
        <v>0.52003862</v>
      </c>
    </row>
    <row r="3863" customFormat="false" ht="15" hidden="false" customHeight="false" outlineLevel="0" collapsed="false">
      <c r="A3863" s="0" t="s">
        <v>2693</v>
      </c>
      <c r="B3863" s="0" t="s">
        <v>50</v>
      </c>
      <c r="C3863" s="0" t="n">
        <v>2013</v>
      </c>
      <c r="D3863" s="0" t="s">
        <v>16</v>
      </c>
      <c r="E3863" s="0" t="s">
        <v>487</v>
      </c>
      <c r="F3863" s="0" t="n">
        <v>0.21</v>
      </c>
      <c r="G3863" s="0" t="n">
        <v>0.26</v>
      </c>
      <c r="H3863" s="0" t="n">
        <v>0</v>
      </c>
      <c r="I3863" s="0" t="n">
        <v>0.04</v>
      </c>
      <c r="J3863" s="0" t="n">
        <v>0.52</v>
      </c>
      <c r="N3863" s="0" t="s">
        <v>35</v>
      </c>
      <c r="P3863" s="0" t="n">
        <f aca="false">IF(AND(OR(Dashboard!$B$5="All",D3863=Dashboard!$B$5),OR(Dashboard!$D$5="All",N3863=Dashboard!$D$5),OR(AND(C3863&lt;&gt;"",C3863&gt;=Dashboard!$F$5,C3863&lt;=Dashboard!$H$5),AND(C3863="",Dashboard!$F$5&lt;=1980,Dashboard!$H$5&gt;=2016))),1,0)</f>
        <v>1</v>
      </c>
      <c r="Q3863" s="0" t="n">
        <f aca="false">J3863*P3863+ROW()*0.00000001</f>
        <v>0.52003863</v>
      </c>
    </row>
    <row r="3864" customFormat="false" ht="15" hidden="false" customHeight="false" outlineLevel="0" collapsed="false">
      <c r="A3864" s="0" t="s">
        <v>3046</v>
      </c>
      <c r="B3864" s="0" t="s">
        <v>70</v>
      </c>
      <c r="C3864" s="0" t="n">
        <v>2008</v>
      </c>
      <c r="D3864" s="0" t="s">
        <v>46</v>
      </c>
      <c r="E3864" s="0" t="s">
        <v>157</v>
      </c>
      <c r="F3864" s="0" t="n">
        <v>0.33</v>
      </c>
      <c r="G3864" s="0" t="n">
        <v>0.03</v>
      </c>
      <c r="H3864" s="0" t="n">
        <v>0.11</v>
      </c>
      <c r="I3864" s="0" t="n">
        <v>0.04</v>
      </c>
      <c r="J3864" s="0" t="n">
        <v>0.52</v>
      </c>
      <c r="K3864" s="0" t="n">
        <v>78</v>
      </c>
      <c r="L3864" s="0" t="n">
        <v>7.5</v>
      </c>
      <c r="M3864" s="0" t="s">
        <v>103</v>
      </c>
      <c r="N3864" s="0" t="s">
        <v>74</v>
      </c>
      <c r="O3864" s="0" t="s">
        <v>37</v>
      </c>
      <c r="P3864" s="0" t="n">
        <f aca="false">IF(AND(OR(Dashboard!$B$5="All",D3864=Dashboard!$B$5),OR(Dashboard!$D$5="All",N3864=Dashboard!$D$5),OR(AND(C3864&lt;&gt;"",C3864&gt;=Dashboard!$F$5,C3864&lt;=Dashboard!$H$5),AND(C3864="",Dashboard!$F$5&lt;=1980,Dashboard!$H$5&gt;=2016))),1,0)</f>
        <v>1</v>
      </c>
      <c r="Q3864" s="0" t="n">
        <f aca="false">J3864*P3864+ROW()*0.00000001</f>
        <v>0.52003864</v>
      </c>
    </row>
    <row r="3865" customFormat="false" ht="15" hidden="false" customHeight="false" outlineLevel="0" collapsed="false">
      <c r="A3865" s="0" t="s">
        <v>315</v>
      </c>
      <c r="B3865" s="0" t="s">
        <v>85</v>
      </c>
      <c r="C3865" s="0" t="n">
        <v>2002</v>
      </c>
      <c r="D3865" s="0" t="s">
        <v>34</v>
      </c>
      <c r="E3865" s="0" t="s">
        <v>91</v>
      </c>
      <c r="F3865" s="0" t="n">
        <v>0.37</v>
      </c>
      <c r="G3865" s="0" t="n">
        <v>0.14</v>
      </c>
      <c r="H3865" s="0" t="n">
        <v>0</v>
      </c>
      <c r="I3865" s="0" t="n">
        <v>0.01</v>
      </c>
      <c r="J3865" s="0" t="n">
        <v>0.52</v>
      </c>
      <c r="K3865" s="0" t="n">
        <v>90</v>
      </c>
      <c r="L3865" s="0" t="n">
        <v>8</v>
      </c>
      <c r="M3865" s="0" t="s">
        <v>36</v>
      </c>
      <c r="N3865" s="0" t="s">
        <v>35</v>
      </c>
      <c r="O3865" s="0" t="s">
        <v>42</v>
      </c>
      <c r="P3865" s="0" t="n">
        <f aca="false">IF(AND(OR(Dashboard!$B$5="All",D3865=Dashboard!$B$5),OR(Dashboard!$D$5="All",N3865=Dashboard!$D$5),OR(AND(C3865&lt;&gt;"",C3865&gt;=Dashboard!$F$5,C3865&lt;=Dashboard!$H$5),AND(C3865="",Dashboard!$F$5&lt;=1980,Dashboard!$H$5&gt;=2016))),1,0)</f>
        <v>1</v>
      </c>
      <c r="Q3865" s="0" t="n">
        <f aca="false">J3865*P3865+ROW()*0.00000001</f>
        <v>0.52003865</v>
      </c>
    </row>
    <row r="3866" customFormat="false" ht="15" hidden="false" customHeight="false" outlineLevel="0" collapsed="false">
      <c r="A3866" s="0" t="s">
        <v>3047</v>
      </c>
      <c r="B3866" s="0" t="s">
        <v>70</v>
      </c>
      <c r="C3866" s="0" t="n">
        <v>2008</v>
      </c>
      <c r="D3866" s="0" t="s">
        <v>71</v>
      </c>
      <c r="E3866" s="0" t="s">
        <v>3048</v>
      </c>
      <c r="F3866" s="0" t="n">
        <v>0.18</v>
      </c>
      <c r="G3866" s="0" t="n">
        <v>0.08</v>
      </c>
      <c r="H3866" s="0" t="n">
        <v>0.22</v>
      </c>
      <c r="I3866" s="0" t="n">
        <v>0.04</v>
      </c>
      <c r="J3866" s="0" t="n">
        <v>0.52</v>
      </c>
      <c r="K3866" s="0" t="n">
        <v>58</v>
      </c>
      <c r="L3866" s="0" t="n">
        <v>7.9</v>
      </c>
      <c r="M3866" s="0" t="s">
        <v>73</v>
      </c>
      <c r="N3866" s="0" t="s">
        <v>74</v>
      </c>
      <c r="O3866" s="0" t="s">
        <v>53</v>
      </c>
      <c r="P3866" s="0" t="n">
        <f aca="false">IF(AND(OR(Dashboard!$B$5="All",D3866=Dashboard!$B$5),OR(Dashboard!$D$5="All",N3866=Dashboard!$D$5),OR(AND(C3866&lt;&gt;"",C3866&gt;=Dashboard!$F$5,C3866&lt;=Dashboard!$H$5),AND(C3866="",Dashboard!$F$5&lt;=1980,Dashboard!$H$5&gt;=2016))),1,0)</f>
        <v>1</v>
      </c>
      <c r="Q3866" s="0" t="n">
        <f aca="false">J3866*P3866+ROW()*0.00000001</f>
        <v>0.52003866</v>
      </c>
    </row>
    <row r="3867" customFormat="false" ht="15" hidden="false" customHeight="false" outlineLevel="0" collapsed="false">
      <c r="A3867" s="0" t="s">
        <v>3049</v>
      </c>
      <c r="B3867" s="0" t="s">
        <v>152</v>
      </c>
      <c r="C3867" s="0" t="n">
        <v>2006</v>
      </c>
      <c r="D3867" s="0" t="s">
        <v>58</v>
      </c>
      <c r="E3867" s="0" t="s">
        <v>142</v>
      </c>
      <c r="F3867" s="0" t="n">
        <v>0.46</v>
      </c>
      <c r="G3867" s="0" t="n">
        <v>0.05</v>
      </c>
      <c r="H3867" s="0" t="n">
        <v>0</v>
      </c>
      <c r="I3867" s="0" t="n">
        <v>0</v>
      </c>
      <c r="J3867" s="0" t="n">
        <v>0.52</v>
      </c>
      <c r="K3867" s="0" t="n">
        <v>78</v>
      </c>
      <c r="L3867" s="0" t="n">
        <v>8.6</v>
      </c>
      <c r="M3867" s="0" t="s">
        <v>103</v>
      </c>
      <c r="N3867" s="0" t="s">
        <v>152</v>
      </c>
      <c r="O3867" s="0" t="s">
        <v>37</v>
      </c>
      <c r="P3867" s="0" t="n">
        <f aca="false">IF(AND(OR(Dashboard!$B$5="All",D3867=Dashboard!$B$5),OR(Dashboard!$D$5="All",N3867=Dashboard!$D$5),OR(AND(C3867&lt;&gt;"",C3867&gt;=Dashboard!$F$5,C3867&lt;=Dashboard!$H$5),AND(C3867="",Dashboard!$F$5&lt;=1980,Dashboard!$H$5&gt;=2016))),1,0)</f>
        <v>1</v>
      </c>
      <c r="Q3867" s="0" t="n">
        <f aca="false">J3867*P3867+ROW()*0.00000001</f>
        <v>0.52003867</v>
      </c>
    </row>
    <row r="3868" customFormat="false" ht="15" hidden="false" customHeight="false" outlineLevel="0" collapsed="false">
      <c r="A3868" s="0" t="s">
        <v>3050</v>
      </c>
      <c r="B3868" s="0" t="s">
        <v>50</v>
      </c>
      <c r="C3868" s="0" t="n">
        <v>2008</v>
      </c>
      <c r="D3868" s="0" t="s">
        <v>46</v>
      </c>
      <c r="E3868" s="0" t="s">
        <v>1259</v>
      </c>
      <c r="F3868" s="0" t="n">
        <v>0.32</v>
      </c>
      <c r="G3868" s="0" t="n">
        <v>0.03</v>
      </c>
      <c r="H3868" s="0" t="n">
        <v>0.15</v>
      </c>
      <c r="I3868" s="0" t="n">
        <v>0.03</v>
      </c>
      <c r="J3868" s="0" t="n">
        <v>0.52</v>
      </c>
      <c r="K3868" s="0" t="n">
        <v>77</v>
      </c>
      <c r="L3868" s="0" t="n">
        <v>7.9</v>
      </c>
      <c r="M3868" s="0" t="s">
        <v>36</v>
      </c>
      <c r="N3868" s="0" t="s">
        <v>35</v>
      </c>
      <c r="O3868" s="0" t="s">
        <v>37</v>
      </c>
      <c r="P3868" s="0" t="n">
        <f aca="false">IF(AND(OR(Dashboard!$B$5="All",D3868=Dashboard!$B$5),OR(Dashboard!$D$5="All",N3868=Dashboard!$D$5),OR(AND(C3868&lt;&gt;"",C3868&gt;=Dashboard!$F$5,C3868&lt;=Dashboard!$H$5),AND(C3868="",Dashboard!$F$5&lt;=1980,Dashboard!$H$5&gt;=2016))),1,0)</f>
        <v>1</v>
      </c>
      <c r="Q3868" s="0" t="n">
        <f aca="false">J3868*P3868+ROW()*0.00000001</f>
        <v>0.52003868</v>
      </c>
    </row>
    <row r="3869" customFormat="false" ht="15" hidden="false" customHeight="false" outlineLevel="0" collapsed="false">
      <c r="A3869" s="0" t="s">
        <v>1764</v>
      </c>
      <c r="B3869" s="0" t="s">
        <v>85</v>
      </c>
      <c r="C3869" s="0" t="n">
        <v>2004</v>
      </c>
      <c r="D3869" s="0" t="s">
        <v>71</v>
      </c>
      <c r="E3869" s="0" t="s">
        <v>142</v>
      </c>
      <c r="F3869" s="0" t="n">
        <v>0.37</v>
      </c>
      <c r="G3869" s="0" t="n">
        <v>0.14</v>
      </c>
      <c r="H3869" s="0" t="n">
        <v>0</v>
      </c>
      <c r="I3869" s="0" t="n">
        <v>0.01</v>
      </c>
      <c r="J3869" s="0" t="n">
        <v>0.52</v>
      </c>
      <c r="K3869" s="0" t="n">
        <v>69</v>
      </c>
      <c r="L3869" s="0" t="n">
        <v>8.1</v>
      </c>
      <c r="M3869" s="0" t="s">
        <v>36</v>
      </c>
      <c r="N3869" s="0" t="s">
        <v>35</v>
      </c>
      <c r="O3869" s="0" t="s">
        <v>67</v>
      </c>
      <c r="P3869" s="0" t="n">
        <f aca="false">IF(AND(OR(Dashboard!$B$5="All",D3869=Dashboard!$B$5),OR(Dashboard!$D$5="All",N3869=Dashboard!$D$5),OR(AND(C3869&lt;&gt;"",C3869&gt;=Dashboard!$F$5,C3869&lt;=Dashboard!$H$5),AND(C3869="",Dashboard!$F$5&lt;=1980,Dashboard!$H$5&gt;=2016))),1,0)</f>
        <v>1</v>
      </c>
      <c r="Q3869" s="0" t="n">
        <f aca="false">J3869*P3869+ROW()*0.00000001</f>
        <v>0.52003869</v>
      </c>
    </row>
    <row r="3870" customFormat="false" ht="15" hidden="false" customHeight="false" outlineLevel="0" collapsed="false">
      <c r="A3870" s="0" t="s">
        <v>3051</v>
      </c>
      <c r="B3870" s="0" t="s">
        <v>117</v>
      </c>
      <c r="C3870" s="0" t="n">
        <v>1999</v>
      </c>
      <c r="D3870" s="0" t="s">
        <v>56</v>
      </c>
      <c r="E3870" s="0" t="s">
        <v>89</v>
      </c>
      <c r="F3870" s="0" t="n">
        <v>0.17</v>
      </c>
      <c r="G3870" s="0" t="n">
        <v>0.11</v>
      </c>
      <c r="H3870" s="0" t="n">
        <v>0.2</v>
      </c>
      <c r="I3870" s="0" t="n">
        <v>0.03</v>
      </c>
      <c r="J3870" s="0" t="n">
        <v>0.52</v>
      </c>
      <c r="N3870" s="0" t="s">
        <v>74</v>
      </c>
      <c r="P3870" s="0" t="n">
        <f aca="false">IF(AND(OR(Dashboard!$B$5="All",D3870=Dashboard!$B$5),OR(Dashboard!$D$5="All",N3870=Dashboard!$D$5),OR(AND(C3870&lt;&gt;"",C3870&gt;=Dashboard!$F$5,C3870&lt;=Dashboard!$H$5),AND(C3870="",Dashboard!$F$5&lt;=1980,Dashboard!$H$5&gt;=2016))),1,0)</f>
        <v>1</v>
      </c>
      <c r="Q3870" s="0" t="n">
        <f aca="false">J3870*P3870+ROW()*0.00000001</f>
        <v>0.5200387</v>
      </c>
    </row>
    <row r="3871" customFormat="false" ht="15" hidden="false" customHeight="false" outlineLevel="0" collapsed="false">
      <c r="A3871" s="0" t="s">
        <v>1331</v>
      </c>
      <c r="B3871" s="0" t="s">
        <v>144</v>
      </c>
      <c r="C3871" s="0" t="n">
        <v>2002</v>
      </c>
      <c r="D3871" s="0" t="s">
        <v>34</v>
      </c>
      <c r="E3871" s="0" t="s">
        <v>154</v>
      </c>
      <c r="F3871" s="0" t="n">
        <v>0.38</v>
      </c>
      <c r="G3871" s="0" t="n">
        <v>0.11</v>
      </c>
      <c r="H3871" s="0" t="n">
        <v>0</v>
      </c>
      <c r="I3871" s="0" t="n">
        <v>0.02</v>
      </c>
      <c r="J3871" s="0" t="n">
        <v>0.52</v>
      </c>
      <c r="N3871" s="0" t="s">
        <v>66</v>
      </c>
      <c r="P3871" s="0" t="n">
        <f aca="false">IF(AND(OR(Dashboard!$B$5="All",D3871=Dashboard!$B$5),OR(Dashboard!$D$5="All",N3871=Dashboard!$D$5),OR(AND(C3871&lt;&gt;"",C3871&gt;=Dashboard!$F$5,C3871&lt;=Dashboard!$H$5),AND(C3871="",Dashboard!$F$5&lt;=1980,Dashboard!$H$5&gt;=2016))),1,0)</f>
        <v>1</v>
      </c>
      <c r="Q3871" s="0" t="n">
        <f aca="false">J3871*P3871+ROW()*0.00000001</f>
        <v>0.52003871</v>
      </c>
    </row>
    <row r="3872" customFormat="false" ht="15" hidden="false" customHeight="false" outlineLevel="0" collapsed="false">
      <c r="A3872" s="0" t="s">
        <v>1438</v>
      </c>
      <c r="B3872" s="0" t="s">
        <v>70</v>
      </c>
      <c r="C3872" s="0" t="n">
        <v>2011</v>
      </c>
      <c r="D3872" s="0" t="s">
        <v>41</v>
      </c>
      <c r="E3872" s="0" t="s">
        <v>487</v>
      </c>
      <c r="F3872" s="0" t="n">
        <v>0.22</v>
      </c>
      <c r="G3872" s="0" t="n">
        <v>0.21</v>
      </c>
      <c r="H3872" s="0" t="n">
        <v>0</v>
      </c>
      <c r="I3872" s="0" t="n">
        <v>0.09</v>
      </c>
      <c r="J3872" s="0" t="n">
        <v>0.52</v>
      </c>
      <c r="N3872" s="0" t="s">
        <v>74</v>
      </c>
      <c r="P3872" s="0" t="n">
        <f aca="false">IF(AND(OR(Dashboard!$B$5="All",D3872=Dashboard!$B$5),OR(Dashboard!$D$5="All",N3872=Dashboard!$D$5),OR(AND(C3872&lt;&gt;"",C3872&gt;=Dashboard!$F$5,C3872&lt;=Dashboard!$H$5),AND(C3872="",Dashboard!$F$5&lt;=1980,Dashboard!$H$5&gt;=2016))),1,0)</f>
        <v>1</v>
      </c>
      <c r="Q3872" s="0" t="n">
        <f aca="false">J3872*P3872+ROW()*0.00000001</f>
        <v>0.52003872</v>
      </c>
    </row>
    <row r="3873" customFormat="false" ht="15" hidden="false" customHeight="false" outlineLevel="0" collapsed="false">
      <c r="A3873" s="0" t="s">
        <v>3052</v>
      </c>
      <c r="B3873" s="0" t="s">
        <v>33</v>
      </c>
      <c r="C3873" s="0" t="n">
        <v>2008</v>
      </c>
      <c r="D3873" s="0" t="s">
        <v>71</v>
      </c>
      <c r="E3873" s="0" t="s">
        <v>72</v>
      </c>
      <c r="F3873" s="0" t="n">
        <v>0.47</v>
      </c>
      <c r="G3873" s="0" t="n">
        <v>0</v>
      </c>
      <c r="H3873" s="0" t="n">
        <v>0</v>
      </c>
      <c r="I3873" s="0" t="n">
        <v>0.04</v>
      </c>
      <c r="J3873" s="0" t="n">
        <v>0.52</v>
      </c>
      <c r="N3873" s="0" t="s">
        <v>35</v>
      </c>
      <c r="P3873" s="0" t="n">
        <f aca="false">IF(AND(OR(Dashboard!$B$5="All",D3873=Dashboard!$B$5),OR(Dashboard!$D$5="All",N3873=Dashboard!$D$5),OR(AND(C3873&lt;&gt;"",C3873&gt;=Dashboard!$F$5,C3873&lt;=Dashboard!$H$5),AND(C3873="",Dashboard!$F$5&lt;=1980,Dashboard!$H$5&gt;=2016))),1,0)</f>
        <v>1</v>
      </c>
      <c r="Q3873" s="0" t="n">
        <f aca="false">J3873*P3873+ROW()*0.00000001</f>
        <v>0.52003873</v>
      </c>
    </row>
    <row r="3874" customFormat="false" ht="15" hidden="false" customHeight="false" outlineLevel="0" collapsed="false">
      <c r="A3874" s="0" t="s">
        <v>3053</v>
      </c>
      <c r="B3874" s="0" t="s">
        <v>50</v>
      </c>
      <c r="C3874" s="0" t="n">
        <v>2009</v>
      </c>
      <c r="D3874" s="0" t="s">
        <v>58</v>
      </c>
      <c r="E3874" s="0" t="s">
        <v>142</v>
      </c>
      <c r="F3874" s="0" t="n">
        <v>0.26</v>
      </c>
      <c r="G3874" s="0" t="n">
        <v>0.2</v>
      </c>
      <c r="H3874" s="0" t="n">
        <v>0</v>
      </c>
      <c r="I3874" s="0" t="n">
        <v>0.05</v>
      </c>
      <c r="J3874" s="0" t="n">
        <v>0.52</v>
      </c>
      <c r="K3874" s="0" t="n">
        <v>70</v>
      </c>
      <c r="L3874" s="0" t="n">
        <v>7.5</v>
      </c>
      <c r="M3874" s="0" t="s">
        <v>36</v>
      </c>
      <c r="N3874" s="0" t="s">
        <v>35</v>
      </c>
      <c r="O3874" s="0" t="s">
        <v>67</v>
      </c>
      <c r="P3874" s="0" t="n">
        <f aca="false">IF(AND(OR(Dashboard!$B$5="All",D3874=Dashboard!$B$5),OR(Dashboard!$D$5="All",N3874=Dashboard!$D$5),OR(AND(C3874&lt;&gt;"",C3874&gt;=Dashboard!$F$5,C3874&lt;=Dashboard!$H$5),AND(C3874="",Dashboard!$F$5&lt;=1980,Dashboard!$H$5&gt;=2016))),1,0)</f>
        <v>1</v>
      </c>
      <c r="Q3874" s="0" t="n">
        <f aca="false">J3874*P3874+ROW()*0.00000001</f>
        <v>0.52003874</v>
      </c>
    </row>
    <row r="3875" customFormat="false" ht="15" hidden="false" customHeight="false" outlineLevel="0" collapsed="false">
      <c r="A3875" s="0" t="s">
        <v>904</v>
      </c>
      <c r="B3875" s="0" t="s">
        <v>117</v>
      </c>
      <c r="C3875" s="0" t="n">
        <v>2001</v>
      </c>
      <c r="D3875" s="0" t="s">
        <v>34</v>
      </c>
      <c r="E3875" s="0" t="s">
        <v>142</v>
      </c>
      <c r="F3875" s="0" t="n">
        <v>0.29</v>
      </c>
      <c r="G3875" s="0" t="n">
        <v>0.19</v>
      </c>
      <c r="H3875" s="0" t="n">
        <v>0</v>
      </c>
      <c r="I3875" s="0" t="n">
        <v>0.03</v>
      </c>
      <c r="J3875" s="0" t="n">
        <v>0.52</v>
      </c>
      <c r="K3875" s="0" t="n">
        <v>81</v>
      </c>
      <c r="L3875" s="0" t="n">
        <v>8.8</v>
      </c>
      <c r="M3875" s="0" t="s">
        <v>36</v>
      </c>
      <c r="N3875" s="0" t="s">
        <v>74</v>
      </c>
      <c r="O3875" s="0" t="s">
        <v>42</v>
      </c>
      <c r="P3875" s="0" t="n">
        <f aca="false">IF(AND(OR(Dashboard!$B$5="All",D3875=Dashboard!$B$5),OR(Dashboard!$D$5="All",N3875=Dashboard!$D$5),OR(AND(C3875&lt;&gt;"",C3875&gt;=Dashboard!$F$5,C3875&lt;=Dashboard!$H$5),AND(C3875="",Dashboard!$F$5&lt;=1980,Dashboard!$H$5&gt;=2016))),1,0)</f>
        <v>1</v>
      </c>
      <c r="Q3875" s="0" t="n">
        <f aca="false">J3875*P3875+ROW()*0.00000001</f>
        <v>0.52003875</v>
      </c>
    </row>
    <row r="3876" customFormat="false" ht="15" hidden="false" customHeight="false" outlineLevel="0" collapsed="false">
      <c r="A3876" s="0" t="s">
        <v>3054</v>
      </c>
      <c r="B3876" s="0" t="s">
        <v>76</v>
      </c>
      <c r="C3876" s="0" t="n">
        <v>2002</v>
      </c>
      <c r="D3876" s="0" t="s">
        <v>52</v>
      </c>
      <c r="E3876" s="0" t="s">
        <v>89</v>
      </c>
      <c r="F3876" s="0" t="n">
        <v>0.25</v>
      </c>
      <c r="G3876" s="0" t="n">
        <v>0.2</v>
      </c>
      <c r="H3876" s="0" t="n">
        <v>0</v>
      </c>
      <c r="I3876" s="0" t="n">
        <v>0.07</v>
      </c>
      <c r="J3876" s="0" t="n">
        <v>0.52</v>
      </c>
      <c r="N3876" s="0" t="s">
        <v>74</v>
      </c>
      <c r="P3876" s="0" t="n">
        <f aca="false">IF(AND(OR(Dashboard!$B$5="All",D3876=Dashboard!$B$5),OR(Dashboard!$D$5="All",N3876=Dashboard!$D$5),OR(AND(C3876&lt;&gt;"",C3876&gt;=Dashboard!$F$5,C3876&lt;=Dashboard!$H$5),AND(C3876="",Dashboard!$F$5&lt;=1980,Dashboard!$H$5&gt;=2016))),1,0)</f>
        <v>1</v>
      </c>
      <c r="Q3876" s="0" t="n">
        <f aca="false">J3876*P3876+ROW()*0.00000001</f>
        <v>0.52003876</v>
      </c>
    </row>
    <row r="3877" customFormat="false" ht="15" hidden="false" customHeight="false" outlineLevel="0" collapsed="false">
      <c r="A3877" s="0" t="s">
        <v>738</v>
      </c>
      <c r="B3877" s="0" t="s">
        <v>851</v>
      </c>
      <c r="C3877" s="0" t="n">
        <v>2013</v>
      </c>
      <c r="D3877" s="0" t="s">
        <v>71</v>
      </c>
      <c r="E3877" s="0" t="s">
        <v>243</v>
      </c>
      <c r="F3877" s="0" t="n">
        <v>0.11</v>
      </c>
      <c r="G3877" s="0" t="n">
        <v>0.29</v>
      </c>
      <c r="H3877" s="0" t="n">
        <v>0</v>
      </c>
      <c r="I3877" s="0" t="n">
        <v>0.11</v>
      </c>
      <c r="J3877" s="0" t="n">
        <v>0.51</v>
      </c>
      <c r="N3877" s="0" t="s">
        <v>74</v>
      </c>
      <c r="P3877" s="0" t="n">
        <f aca="false">IF(AND(OR(Dashboard!$B$5="All",D3877=Dashboard!$B$5),OR(Dashboard!$D$5="All",N3877=Dashboard!$D$5),OR(AND(C3877&lt;&gt;"",C3877&gt;=Dashboard!$F$5,C3877&lt;=Dashboard!$H$5),AND(C3877="",Dashboard!$F$5&lt;=1980,Dashboard!$H$5&gt;=2016))),1,0)</f>
        <v>1</v>
      </c>
      <c r="Q3877" s="0" t="n">
        <f aca="false">J3877*P3877+ROW()*0.00000001</f>
        <v>0.51003877</v>
      </c>
    </row>
    <row r="3878" customFormat="false" ht="15" hidden="false" customHeight="false" outlineLevel="0" collapsed="false">
      <c r="A3878" s="0" t="s">
        <v>3055</v>
      </c>
      <c r="B3878" s="0" t="s">
        <v>76</v>
      </c>
      <c r="C3878" s="0" t="n">
        <v>2002</v>
      </c>
      <c r="D3878" s="0" t="s">
        <v>71</v>
      </c>
      <c r="E3878" s="0" t="s">
        <v>257</v>
      </c>
      <c r="F3878" s="0" t="n">
        <v>0.13</v>
      </c>
      <c r="G3878" s="0" t="n">
        <v>0.1</v>
      </c>
      <c r="H3878" s="0" t="n">
        <v>0.25</v>
      </c>
      <c r="I3878" s="0" t="n">
        <v>0.03</v>
      </c>
      <c r="J3878" s="0" t="n">
        <v>0.51</v>
      </c>
      <c r="K3878" s="0" t="n">
        <v>74</v>
      </c>
      <c r="L3878" s="0" t="n">
        <v>8.2</v>
      </c>
      <c r="M3878" s="0" t="s">
        <v>73</v>
      </c>
      <c r="N3878" s="0" t="s">
        <v>74</v>
      </c>
      <c r="O3878" s="0" t="s">
        <v>37</v>
      </c>
      <c r="P3878" s="0" t="n">
        <f aca="false">IF(AND(OR(Dashboard!$B$5="All",D3878=Dashboard!$B$5),OR(Dashboard!$D$5="All",N3878=Dashboard!$D$5),OR(AND(C3878&lt;&gt;"",C3878&gt;=Dashboard!$F$5,C3878&lt;=Dashboard!$H$5),AND(C3878="",Dashboard!$F$5&lt;=1980,Dashboard!$H$5&gt;=2016))),1,0)</f>
        <v>1</v>
      </c>
      <c r="Q3878" s="0" t="n">
        <f aca="false">J3878*P3878+ROW()*0.00000001</f>
        <v>0.51003878</v>
      </c>
    </row>
    <row r="3879" customFormat="false" ht="15" hidden="false" customHeight="false" outlineLevel="0" collapsed="false">
      <c r="A3879" s="0" t="s">
        <v>3056</v>
      </c>
      <c r="B3879" s="0" t="s">
        <v>164</v>
      </c>
      <c r="C3879" s="0" t="n">
        <v>2010</v>
      </c>
      <c r="D3879" s="0" t="s">
        <v>46</v>
      </c>
      <c r="E3879" s="0" t="s">
        <v>157</v>
      </c>
      <c r="F3879" s="0" t="n">
        <v>0.13</v>
      </c>
      <c r="G3879" s="0" t="n">
        <v>0.07</v>
      </c>
      <c r="H3879" s="0" t="n">
        <v>0.27</v>
      </c>
      <c r="I3879" s="0" t="n">
        <v>0.05</v>
      </c>
      <c r="J3879" s="0" t="n">
        <v>0.51</v>
      </c>
      <c r="K3879" s="0" t="n">
        <v>71</v>
      </c>
      <c r="L3879" s="0" t="n">
        <v>6.1</v>
      </c>
      <c r="M3879" s="0" t="s">
        <v>73</v>
      </c>
      <c r="N3879" s="0" t="s">
        <v>74</v>
      </c>
      <c r="O3879" s="0" t="s">
        <v>37</v>
      </c>
      <c r="P3879" s="0" t="n">
        <f aca="false">IF(AND(OR(Dashboard!$B$5="All",D3879=Dashboard!$B$5),OR(Dashboard!$D$5="All",N3879=Dashboard!$D$5),OR(AND(C3879&lt;&gt;"",C3879&gt;=Dashboard!$F$5,C3879&lt;=Dashboard!$H$5),AND(C3879="",Dashboard!$F$5&lt;=1980,Dashboard!$H$5&gt;=2016))),1,0)</f>
        <v>1</v>
      </c>
      <c r="Q3879" s="0" t="n">
        <f aca="false">J3879*P3879+ROW()*0.00000001</f>
        <v>0.51003879</v>
      </c>
    </row>
    <row r="3880" customFormat="false" ht="15" hidden="false" customHeight="false" outlineLevel="0" collapsed="false">
      <c r="A3880" s="0" t="s">
        <v>2745</v>
      </c>
      <c r="B3880" s="0" t="s">
        <v>184</v>
      </c>
      <c r="C3880" s="0" t="n">
        <v>2012</v>
      </c>
      <c r="D3880" s="0" t="s">
        <v>41</v>
      </c>
      <c r="E3880" s="0" t="s">
        <v>154</v>
      </c>
      <c r="F3880" s="0" t="n">
        <v>0.19</v>
      </c>
      <c r="G3880" s="0" t="n">
        <v>0.26</v>
      </c>
      <c r="H3880" s="0" t="n">
        <v>0.02</v>
      </c>
      <c r="I3880" s="0" t="n">
        <v>0.04</v>
      </c>
      <c r="J3880" s="0" t="n">
        <v>0.51</v>
      </c>
      <c r="N3880" s="0" t="s">
        <v>35</v>
      </c>
      <c r="P3880" s="0" t="n">
        <f aca="false">IF(AND(OR(Dashboard!$B$5="All",D3880=Dashboard!$B$5),OR(Dashboard!$D$5="All",N3880=Dashboard!$D$5),OR(AND(C3880&lt;&gt;"",C3880&gt;=Dashboard!$F$5,C3880&lt;=Dashboard!$H$5),AND(C3880="",Dashboard!$F$5&lt;=1980,Dashboard!$H$5&gt;=2016))),1,0)</f>
        <v>1</v>
      </c>
      <c r="Q3880" s="0" t="n">
        <f aca="false">J3880*P3880+ROW()*0.00000001</f>
        <v>0.5100388</v>
      </c>
    </row>
    <row r="3881" customFormat="false" ht="15" hidden="false" customHeight="false" outlineLevel="0" collapsed="false">
      <c r="A3881" s="0" t="s">
        <v>507</v>
      </c>
      <c r="B3881" s="0" t="s">
        <v>70</v>
      </c>
      <c r="C3881" s="0" t="n">
        <v>2008</v>
      </c>
      <c r="D3881" s="0" t="s">
        <v>71</v>
      </c>
      <c r="E3881" s="0" t="s">
        <v>91</v>
      </c>
      <c r="F3881" s="0" t="n">
        <v>0.21</v>
      </c>
      <c r="G3881" s="0" t="n">
        <v>0.21</v>
      </c>
      <c r="H3881" s="0" t="n">
        <v>0</v>
      </c>
      <c r="I3881" s="0" t="n">
        <v>0.09</v>
      </c>
      <c r="J3881" s="0" t="n">
        <v>0.51</v>
      </c>
      <c r="K3881" s="0" t="n">
        <v>76</v>
      </c>
      <c r="L3881" s="0" t="n">
        <v>7.3</v>
      </c>
      <c r="M3881" s="0" t="s">
        <v>125</v>
      </c>
      <c r="N3881" s="0" t="s">
        <v>74</v>
      </c>
      <c r="O3881" s="0" t="s">
        <v>37</v>
      </c>
      <c r="P3881" s="0" t="n">
        <f aca="false">IF(AND(OR(Dashboard!$B$5="All",D3881=Dashboard!$B$5),OR(Dashboard!$D$5="All",N3881=Dashboard!$D$5),OR(AND(C3881&lt;&gt;"",C3881&gt;=Dashboard!$F$5,C3881&lt;=Dashboard!$H$5),AND(C3881="",Dashboard!$F$5&lt;=1980,Dashboard!$H$5&gt;=2016))),1,0)</f>
        <v>1</v>
      </c>
      <c r="Q3881" s="0" t="n">
        <f aca="false">J3881*P3881+ROW()*0.00000001</f>
        <v>0.51003881</v>
      </c>
    </row>
    <row r="3882" customFormat="false" ht="15" hidden="false" customHeight="false" outlineLevel="0" collapsed="false">
      <c r="A3882" s="0" t="s">
        <v>3057</v>
      </c>
      <c r="B3882" s="0" t="s">
        <v>50</v>
      </c>
      <c r="C3882" s="0" t="n">
        <v>2009</v>
      </c>
      <c r="D3882" s="0" t="s">
        <v>52</v>
      </c>
      <c r="E3882" s="0" t="s">
        <v>124</v>
      </c>
      <c r="F3882" s="0" t="n">
        <v>0.09</v>
      </c>
      <c r="G3882" s="0" t="n">
        <v>0.36</v>
      </c>
      <c r="H3882" s="0" t="n">
        <v>0</v>
      </c>
      <c r="I3882" s="0" t="n">
        <v>0.06</v>
      </c>
      <c r="J3882" s="0" t="n">
        <v>0.51</v>
      </c>
      <c r="M3882" s="0" t="s">
        <v>36</v>
      </c>
      <c r="N3882" s="0" t="s">
        <v>35</v>
      </c>
      <c r="P3882" s="0" t="n">
        <f aca="false">IF(AND(OR(Dashboard!$B$5="All",D3882=Dashboard!$B$5),OR(Dashboard!$D$5="All",N3882=Dashboard!$D$5),OR(AND(C3882&lt;&gt;"",C3882&gt;=Dashboard!$F$5,C3882&lt;=Dashboard!$H$5),AND(C3882="",Dashboard!$F$5&lt;=1980,Dashboard!$H$5&gt;=2016))),1,0)</f>
        <v>1</v>
      </c>
      <c r="Q3882" s="0" t="n">
        <f aca="false">J3882*P3882+ROW()*0.00000001</f>
        <v>0.51003882</v>
      </c>
    </row>
    <row r="3883" customFormat="false" ht="15" hidden="false" customHeight="false" outlineLevel="0" collapsed="false">
      <c r="A3883" s="0" t="s">
        <v>1852</v>
      </c>
      <c r="B3883" s="0" t="s">
        <v>64</v>
      </c>
      <c r="C3883" s="0" t="n">
        <v>2012</v>
      </c>
      <c r="D3883" s="0" t="s">
        <v>71</v>
      </c>
      <c r="E3883" s="0" t="s">
        <v>487</v>
      </c>
      <c r="F3883" s="0" t="n">
        <v>0.32</v>
      </c>
      <c r="G3883" s="0" t="n">
        <v>0.15</v>
      </c>
      <c r="H3883" s="0" t="n">
        <v>0</v>
      </c>
      <c r="I3883" s="0" t="n">
        <v>0.04</v>
      </c>
      <c r="J3883" s="0" t="n">
        <v>0.51</v>
      </c>
      <c r="K3883" s="0" t="n">
        <v>59</v>
      </c>
      <c r="L3883" s="0" t="n">
        <v>5.5</v>
      </c>
      <c r="M3883" s="0" t="s">
        <v>36</v>
      </c>
      <c r="N3883" s="0" t="s">
        <v>66</v>
      </c>
      <c r="O3883" s="0" t="s">
        <v>53</v>
      </c>
      <c r="P3883" s="0" t="n">
        <f aca="false">IF(AND(OR(Dashboard!$B$5="All",D3883=Dashboard!$B$5),OR(Dashboard!$D$5="All",N3883=Dashboard!$D$5),OR(AND(C3883&lt;&gt;"",C3883&gt;=Dashboard!$F$5,C3883&lt;=Dashboard!$H$5),AND(C3883="",Dashboard!$F$5&lt;=1980,Dashboard!$H$5&gt;=2016))),1,0)</f>
        <v>1</v>
      </c>
      <c r="Q3883" s="0" t="n">
        <f aca="false">J3883*P3883+ROW()*0.00000001</f>
        <v>0.51003883</v>
      </c>
    </row>
    <row r="3884" customFormat="false" ht="15" hidden="false" customHeight="false" outlineLevel="0" collapsed="false">
      <c r="A3884" s="0" t="s">
        <v>3058</v>
      </c>
      <c r="B3884" s="0" t="s">
        <v>159</v>
      </c>
      <c r="D3884" s="0" t="s">
        <v>34</v>
      </c>
      <c r="E3884" s="0" t="s">
        <v>91</v>
      </c>
      <c r="F3884" s="0" t="n">
        <v>0.48</v>
      </c>
      <c r="G3884" s="0" t="n">
        <v>0.03</v>
      </c>
      <c r="H3884" s="0" t="n">
        <v>0</v>
      </c>
      <c r="I3884" s="0" t="n">
        <v>0.01</v>
      </c>
      <c r="J3884" s="0" t="n">
        <v>0.51</v>
      </c>
      <c r="N3884" s="0" t="s">
        <v>161</v>
      </c>
      <c r="P3884" s="0" t="n">
        <f aca="false">IF(AND(OR(Dashboard!$B$5="All",D3884=Dashboard!$B$5),OR(Dashboard!$D$5="All",N3884=Dashboard!$D$5),OR(AND(C3884&lt;&gt;"",C3884&gt;=Dashboard!$F$5,C3884&lt;=Dashboard!$H$5),AND(C3884="",Dashboard!$F$5&lt;=1980,Dashboard!$H$5&gt;=2016))),1,0)</f>
        <v>1</v>
      </c>
      <c r="Q3884" s="0" t="n">
        <f aca="false">J3884*P3884+ROW()*0.00000001</f>
        <v>0.51003884</v>
      </c>
    </row>
    <row r="3885" customFormat="false" ht="15" hidden="false" customHeight="false" outlineLevel="0" collapsed="false">
      <c r="A3885" s="0" t="s">
        <v>3059</v>
      </c>
      <c r="B3885" s="0" t="s">
        <v>76</v>
      </c>
      <c r="C3885" s="0" t="n">
        <v>2001</v>
      </c>
      <c r="D3885" s="0" t="s">
        <v>52</v>
      </c>
      <c r="E3885" s="0" t="s">
        <v>89</v>
      </c>
      <c r="F3885" s="0" t="n">
        <v>0.25</v>
      </c>
      <c r="G3885" s="0" t="n">
        <v>0.2</v>
      </c>
      <c r="H3885" s="0" t="n">
        <v>0</v>
      </c>
      <c r="I3885" s="0" t="n">
        <v>0.07</v>
      </c>
      <c r="J3885" s="0" t="n">
        <v>0.51</v>
      </c>
      <c r="K3885" s="0" t="n">
        <v>47</v>
      </c>
      <c r="L3885" s="0" t="n">
        <v>6.3</v>
      </c>
      <c r="M3885" s="0" t="s">
        <v>36</v>
      </c>
      <c r="N3885" s="0" t="s">
        <v>74</v>
      </c>
      <c r="O3885" s="0" t="s">
        <v>177</v>
      </c>
      <c r="P3885" s="0" t="n">
        <f aca="false">IF(AND(OR(Dashboard!$B$5="All",D3885=Dashboard!$B$5),OR(Dashboard!$D$5="All",N3885=Dashboard!$D$5),OR(AND(C3885&lt;&gt;"",C3885&gt;=Dashboard!$F$5,C3885&lt;=Dashboard!$H$5),AND(C3885="",Dashboard!$F$5&lt;=1980,Dashboard!$H$5&gt;=2016))),1,0)</f>
        <v>1</v>
      </c>
      <c r="Q3885" s="0" t="n">
        <f aca="false">J3885*P3885+ROW()*0.00000001</f>
        <v>0.51003885</v>
      </c>
    </row>
    <row r="3886" customFormat="false" ht="15" hidden="false" customHeight="false" outlineLevel="0" collapsed="false">
      <c r="A3886" s="0" t="s">
        <v>3060</v>
      </c>
      <c r="B3886" s="0" t="s">
        <v>50</v>
      </c>
      <c r="C3886" s="0" t="n">
        <v>2008</v>
      </c>
      <c r="D3886" s="0" t="s">
        <v>46</v>
      </c>
      <c r="E3886" s="0" t="s">
        <v>487</v>
      </c>
      <c r="F3886" s="0" t="n">
        <v>0.36</v>
      </c>
      <c r="G3886" s="0" t="n">
        <v>0.11</v>
      </c>
      <c r="H3886" s="0" t="n">
        <v>0</v>
      </c>
      <c r="I3886" s="0" t="n">
        <v>0.04</v>
      </c>
      <c r="J3886" s="0" t="n">
        <v>0.51</v>
      </c>
      <c r="K3886" s="0" t="n">
        <v>70</v>
      </c>
      <c r="L3886" s="0" t="n">
        <v>7.7</v>
      </c>
      <c r="M3886" s="0" t="s">
        <v>125</v>
      </c>
      <c r="N3886" s="0" t="s">
        <v>35</v>
      </c>
      <c r="O3886" s="0" t="s">
        <v>67</v>
      </c>
      <c r="P3886" s="0" t="n">
        <f aca="false">IF(AND(OR(Dashboard!$B$5="All",D3886=Dashboard!$B$5),OR(Dashboard!$D$5="All",N3886=Dashboard!$D$5),OR(AND(C3886&lt;&gt;"",C3886&gt;=Dashboard!$F$5,C3886&lt;=Dashboard!$H$5),AND(C3886="",Dashboard!$F$5&lt;=1980,Dashboard!$H$5&gt;=2016))),1,0)</f>
        <v>1</v>
      </c>
      <c r="Q3886" s="0" t="n">
        <f aca="false">J3886*P3886+ROW()*0.00000001</f>
        <v>0.51003886</v>
      </c>
    </row>
    <row r="3887" customFormat="false" ht="15" hidden="false" customHeight="false" outlineLevel="0" collapsed="false">
      <c r="A3887" s="0" t="s">
        <v>3061</v>
      </c>
      <c r="B3887" s="0" t="s">
        <v>117</v>
      </c>
      <c r="C3887" s="0" t="n">
        <v>1996</v>
      </c>
      <c r="D3887" s="0" t="s">
        <v>34</v>
      </c>
      <c r="E3887" s="0" t="s">
        <v>220</v>
      </c>
      <c r="F3887" s="0" t="n">
        <v>0.08</v>
      </c>
      <c r="G3887" s="0" t="n">
        <v>0.05</v>
      </c>
      <c r="H3887" s="0" t="n">
        <v>0.35</v>
      </c>
      <c r="I3887" s="0" t="n">
        <v>0.03</v>
      </c>
      <c r="J3887" s="0" t="n">
        <v>0.51</v>
      </c>
      <c r="N3887" s="0" t="s">
        <v>74</v>
      </c>
      <c r="P3887" s="0" t="n">
        <f aca="false">IF(AND(OR(Dashboard!$B$5="All",D3887=Dashboard!$B$5),OR(Dashboard!$D$5="All",N3887=Dashboard!$D$5),OR(AND(C3887&lt;&gt;"",C3887&gt;=Dashboard!$F$5,C3887&lt;=Dashboard!$H$5),AND(C3887="",Dashboard!$F$5&lt;=1980,Dashboard!$H$5&gt;=2016))),1,0)</f>
        <v>1</v>
      </c>
      <c r="Q3887" s="0" t="n">
        <f aca="false">J3887*P3887+ROW()*0.00000001</f>
        <v>0.51003887</v>
      </c>
    </row>
    <row r="3888" customFormat="false" ht="15" hidden="false" customHeight="false" outlineLevel="0" collapsed="false">
      <c r="A3888" s="0" t="s">
        <v>3062</v>
      </c>
      <c r="B3888" s="0" t="s">
        <v>76</v>
      </c>
      <c r="C3888" s="0" t="n">
        <v>2002</v>
      </c>
      <c r="D3888" s="0" t="s">
        <v>41</v>
      </c>
      <c r="E3888" s="0" t="s">
        <v>3063</v>
      </c>
      <c r="F3888" s="0" t="n">
        <v>0.25</v>
      </c>
      <c r="G3888" s="0" t="n">
        <v>0.2</v>
      </c>
      <c r="H3888" s="0" t="n">
        <v>0</v>
      </c>
      <c r="I3888" s="0" t="n">
        <v>0.07</v>
      </c>
      <c r="J3888" s="0" t="n">
        <v>0.51</v>
      </c>
      <c r="K3888" s="0" t="n">
        <v>53</v>
      </c>
      <c r="L3888" s="0" t="n">
        <v>8.4</v>
      </c>
      <c r="M3888" s="0" t="s">
        <v>36</v>
      </c>
      <c r="N3888" s="0" t="s">
        <v>74</v>
      </c>
      <c r="O3888" s="0" t="s">
        <v>53</v>
      </c>
      <c r="P3888" s="0" t="n">
        <f aca="false">IF(AND(OR(Dashboard!$B$5="All",D3888=Dashboard!$B$5),OR(Dashboard!$D$5="All",N3888=Dashboard!$D$5),OR(AND(C3888&lt;&gt;"",C3888&gt;=Dashboard!$F$5,C3888&lt;=Dashboard!$H$5),AND(C3888="",Dashboard!$F$5&lt;=1980,Dashboard!$H$5&gt;=2016))),1,0)</f>
        <v>1</v>
      </c>
      <c r="Q3888" s="0" t="n">
        <f aca="false">J3888*P3888+ROW()*0.00000001</f>
        <v>0.51003888</v>
      </c>
    </row>
    <row r="3889" customFormat="false" ht="15" hidden="false" customHeight="false" outlineLevel="0" collapsed="false">
      <c r="A3889" s="0" t="s">
        <v>3064</v>
      </c>
      <c r="B3889" s="0" t="s">
        <v>70</v>
      </c>
      <c r="C3889" s="0" t="n">
        <v>2007</v>
      </c>
      <c r="D3889" s="0" t="s">
        <v>71</v>
      </c>
      <c r="E3889" s="0" t="s">
        <v>89</v>
      </c>
      <c r="F3889" s="0" t="n">
        <v>0.36</v>
      </c>
      <c r="G3889" s="0" t="n">
        <v>0.03</v>
      </c>
      <c r="H3889" s="0" t="n">
        <v>0.08</v>
      </c>
      <c r="I3889" s="0" t="n">
        <v>0.04</v>
      </c>
      <c r="J3889" s="0" t="n">
        <v>0.51</v>
      </c>
      <c r="K3889" s="0" t="n">
        <v>53</v>
      </c>
      <c r="L3889" s="0" t="n">
        <v>6.4</v>
      </c>
      <c r="M3889" s="0" t="s">
        <v>103</v>
      </c>
      <c r="N3889" s="0" t="s">
        <v>74</v>
      </c>
      <c r="O3889" s="0" t="s">
        <v>53</v>
      </c>
      <c r="P3889" s="0" t="n">
        <f aca="false">IF(AND(OR(Dashboard!$B$5="All",D3889=Dashboard!$B$5),OR(Dashboard!$D$5="All",N3889=Dashboard!$D$5),OR(AND(C3889&lt;&gt;"",C3889&gt;=Dashboard!$F$5,C3889&lt;=Dashboard!$H$5),AND(C3889="",Dashboard!$F$5&lt;=1980,Dashboard!$H$5&gt;=2016))),1,0)</f>
        <v>1</v>
      </c>
      <c r="Q3889" s="0" t="n">
        <f aca="false">J3889*P3889+ROW()*0.00000001</f>
        <v>0.51003889</v>
      </c>
    </row>
    <row r="3890" customFormat="false" ht="15" hidden="false" customHeight="false" outlineLevel="0" collapsed="false">
      <c r="A3890" s="0" t="s">
        <v>258</v>
      </c>
      <c r="B3890" s="0" t="s">
        <v>186</v>
      </c>
      <c r="C3890" s="0" t="n">
        <v>2003</v>
      </c>
      <c r="D3890" s="0" t="s">
        <v>34</v>
      </c>
      <c r="E3890" s="0" t="s">
        <v>142</v>
      </c>
      <c r="F3890" s="0" t="n">
        <v>0.4</v>
      </c>
      <c r="G3890" s="0" t="n">
        <v>0.1</v>
      </c>
      <c r="H3890" s="0" t="n">
        <v>0</v>
      </c>
      <c r="I3890" s="0" t="n">
        <v>0.01</v>
      </c>
      <c r="J3890" s="0" t="n">
        <v>0.51</v>
      </c>
      <c r="K3890" s="0" t="n">
        <v>94</v>
      </c>
      <c r="L3890" s="0" t="n">
        <v>7.7</v>
      </c>
      <c r="M3890" s="0" t="s">
        <v>36</v>
      </c>
      <c r="N3890" s="0" t="s">
        <v>35</v>
      </c>
      <c r="O3890" s="0" t="s">
        <v>60</v>
      </c>
      <c r="P3890" s="0" t="n">
        <f aca="false">IF(AND(OR(Dashboard!$B$5="All",D3890=Dashboard!$B$5),OR(Dashboard!$D$5="All",N3890=Dashboard!$D$5),OR(AND(C3890&lt;&gt;"",C3890&gt;=Dashboard!$F$5,C3890&lt;=Dashboard!$H$5),AND(C3890="",Dashboard!$F$5&lt;=1980,Dashboard!$H$5&gt;=2016))),1,0)</f>
        <v>1</v>
      </c>
      <c r="Q3890" s="0" t="n">
        <f aca="false">J3890*P3890+ROW()*0.00000001</f>
        <v>0.5100389</v>
      </c>
    </row>
    <row r="3891" customFormat="false" ht="15" hidden="false" customHeight="false" outlineLevel="0" collapsed="false">
      <c r="A3891" s="0" t="s">
        <v>3065</v>
      </c>
      <c r="B3891" s="0" t="s">
        <v>76</v>
      </c>
      <c r="C3891" s="0" t="n">
        <v>2003</v>
      </c>
      <c r="D3891" s="0" t="s">
        <v>34</v>
      </c>
      <c r="E3891" s="0" t="s">
        <v>220</v>
      </c>
      <c r="F3891" s="0" t="n">
        <v>0</v>
      </c>
      <c r="G3891" s="0" t="n">
        <v>0</v>
      </c>
      <c r="H3891" s="0" t="n">
        <v>0.51</v>
      </c>
      <c r="I3891" s="0" t="n">
        <v>0</v>
      </c>
      <c r="J3891" s="0" t="n">
        <v>0.51</v>
      </c>
      <c r="N3891" s="0" t="s">
        <v>74</v>
      </c>
      <c r="P3891" s="0" t="n">
        <f aca="false">IF(AND(OR(Dashboard!$B$5="All",D3891=Dashboard!$B$5),OR(Dashboard!$D$5="All",N3891=Dashboard!$D$5),OR(AND(C3891&lt;&gt;"",C3891&gt;=Dashboard!$F$5,C3891&lt;=Dashboard!$H$5),AND(C3891="",Dashboard!$F$5&lt;=1980,Dashboard!$H$5&gt;=2016))),1,0)</f>
        <v>1</v>
      </c>
      <c r="Q3891" s="0" t="n">
        <f aca="false">J3891*P3891+ROW()*0.00000001</f>
        <v>0.51003891</v>
      </c>
    </row>
    <row r="3892" customFormat="false" ht="15" hidden="false" customHeight="false" outlineLevel="0" collapsed="false">
      <c r="A3892" s="0" t="s">
        <v>3066</v>
      </c>
      <c r="B3892" s="0" t="s">
        <v>76</v>
      </c>
      <c r="C3892" s="0" t="n">
        <v>2000</v>
      </c>
      <c r="D3892" s="0" t="s">
        <v>46</v>
      </c>
      <c r="E3892" s="0" t="s">
        <v>418</v>
      </c>
      <c r="F3892" s="0" t="n">
        <v>0.25</v>
      </c>
      <c r="G3892" s="0" t="n">
        <v>0.2</v>
      </c>
      <c r="H3892" s="0" t="n">
        <v>0</v>
      </c>
      <c r="I3892" s="0" t="n">
        <v>0.07</v>
      </c>
      <c r="J3892" s="0" t="n">
        <v>0.51</v>
      </c>
      <c r="K3892" s="0" t="n">
        <v>74</v>
      </c>
      <c r="L3892" s="0" t="n">
        <v>7.8</v>
      </c>
      <c r="M3892" s="0" t="s">
        <v>103</v>
      </c>
      <c r="N3892" s="0" t="s">
        <v>74</v>
      </c>
      <c r="O3892" s="0" t="s">
        <v>37</v>
      </c>
      <c r="P3892" s="0" t="n">
        <f aca="false">IF(AND(OR(Dashboard!$B$5="All",D3892=Dashboard!$B$5),OR(Dashboard!$D$5="All",N3892=Dashboard!$D$5),OR(AND(C3892&lt;&gt;"",C3892&gt;=Dashboard!$F$5,C3892&lt;=Dashboard!$H$5),AND(C3892="",Dashboard!$F$5&lt;=1980,Dashboard!$H$5&gt;=2016))),1,0)</f>
        <v>1</v>
      </c>
      <c r="Q3892" s="0" t="n">
        <f aca="false">J3892*P3892+ROW()*0.00000001</f>
        <v>0.51003892</v>
      </c>
    </row>
    <row r="3893" customFormat="false" ht="15" hidden="false" customHeight="false" outlineLevel="0" collapsed="false">
      <c r="A3893" s="0" t="s">
        <v>3067</v>
      </c>
      <c r="B3893" s="0" t="s">
        <v>851</v>
      </c>
      <c r="C3893" s="0" t="n">
        <v>2013</v>
      </c>
      <c r="D3893" s="0" t="s">
        <v>46</v>
      </c>
      <c r="E3893" s="0" t="s">
        <v>89</v>
      </c>
      <c r="F3893" s="0" t="n">
        <v>0.15</v>
      </c>
      <c r="G3893" s="0" t="n">
        <v>0.08</v>
      </c>
      <c r="H3893" s="0" t="n">
        <v>0.22</v>
      </c>
      <c r="I3893" s="0" t="n">
        <v>0.06</v>
      </c>
      <c r="J3893" s="0" t="n">
        <v>0.51</v>
      </c>
      <c r="K3893" s="0" t="n">
        <v>77</v>
      </c>
      <c r="L3893" s="0" t="n">
        <v>8.2</v>
      </c>
      <c r="M3893" s="0" t="s">
        <v>73</v>
      </c>
      <c r="N3893" s="0" t="s">
        <v>74</v>
      </c>
      <c r="O3893" s="0" t="s">
        <v>37</v>
      </c>
      <c r="P3893" s="0" t="n">
        <f aca="false">IF(AND(OR(Dashboard!$B$5="All",D3893=Dashboard!$B$5),OR(Dashboard!$D$5="All",N3893=Dashboard!$D$5),OR(AND(C3893&lt;&gt;"",C3893&gt;=Dashboard!$F$5,C3893&lt;=Dashboard!$H$5),AND(C3893="",Dashboard!$F$5&lt;=1980,Dashboard!$H$5&gt;=2016))),1,0)</f>
        <v>1</v>
      </c>
      <c r="Q3893" s="0" t="n">
        <f aca="false">J3893*P3893+ROW()*0.00000001</f>
        <v>0.51003893</v>
      </c>
    </row>
    <row r="3894" customFormat="false" ht="15" hidden="false" customHeight="false" outlineLevel="0" collapsed="false">
      <c r="A3894" s="0" t="s">
        <v>3068</v>
      </c>
      <c r="B3894" s="0" t="s">
        <v>117</v>
      </c>
      <c r="C3894" s="0" t="n">
        <v>1997</v>
      </c>
      <c r="D3894" s="0" t="s">
        <v>34</v>
      </c>
      <c r="E3894" s="0" t="s">
        <v>2089</v>
      </c>
      <c r="F3894" s="0" t="n">
        <v>0.28</v>
      </c>
      <c r="G3894" s="0" t="n">
        <v>0.19</v>
      </c>
      <c r="H3894" s="0" t="n">
        <v>0</v>
      </c>
      <c r="I3894" s="0" t="n">
        <v>0.03</v>
      </c>
      <c r="J3894" s="0" t="n">
        <v>0.51</v>
      </c>
      <c r="N3894" s="0" t="s">
        <v>74</v>
      </c>
      <c r="P3894" s="0" t="n">
        <f aca="false">IF(AND(OR(Dashboard!$B$5="All",D3894=Dashboard!$B$5),OR(Dashboard!$D$5="All",N3894=Dashboard!$D$5),OR(AND(C3894&lt;&gt;"",C3894&gt;=Dashboard!$F$5,C3894&lt;=Dashboard!$H$5),AND(C3894="",Dashboard!$F$5&lt;=1980,Dashboard!$H$5&gt;=2016))),1,0)</f>
        <v>1</v>
      </c>
      <c r="Q3894" s="0" t="n">
        <f aca="false">J3894*P3894+ROW()*0.00000001</f>
        <v>0.51003894</v>
      </c>
    </row>
    <row r="3895" customFormat="false" ht="15" hidden="false" customHeight="false" outlineLevel="0" collapsed="false">
      <c r="A3895" s="0" t="s">
        <v>3069</v>
      </c>
      <c r="B3895" s="0" t="s">
        <v>70</v>
      </c>
      <c r="C3895" s="0" t="n">
        <v>2011</v>
      </c>
      <c r="D3895" s="0" t="s">
        <v>46</v>
      </c>
      <c r="E3895" s="0" t="s">
        <v>1371</v>
      </c>
      <c r="F3895" s="0" t="n">
        <v>0.35</v>
      </c>
      <c r="G3895" s="0" t="n">
        <v>0.11</v>
      </c>
      <c r="H3895" s="0" t="n">
        <v>0</v>
      </c>
      <c r="I3895" s="0" t="n">
        <v>0.06</v>
      </c>
      <c r="J3895" s="0" t="n">
        <v>0.51</v>
      </c>
      <c r="K3895" s="0" t="n">
        <v>67</v>
      </c>
      <c r="L3895" s="0" t="n">
        <v>7.4</v>
      </c>
      <c r="M3895" s="0" t="s">
        <v>103</v>
      </c>
      <c r="N3895" s="0" t="s">
        <v>74</v>
      </c>
      <c r="O3895" s="0" t="s">
        <v>67</v>
      </c>
      <c r="P3895" s="0" t="n">
        <f aca="false">IF(AND(OR(Dashboard!$B$5="All",D3895=Dashboard!$B$5),OR(Dashboard!$D$5="All",N3895=Dashboard!$D$5),OR(AND(C3895&lt;&gt;"",C3895&gt;=Dashboard!$F$5,C3895&lt;=Dashboard!$H$5),AND(C3895="",Dashboard!$F$5&lt;=1980,Dashboard!$H$5&gt;=2016))),1,0)</f>
        <v>1</v>
      </c>
      <c r="Q3895" s="0" t="n">
        <f aca="false">J3895*P3895+ROW()*0.00000001</f>
        <v>0.51003895</v>
      </c>
    </row>
    <row r="3896" customFormat="false" ht="15" hidden="false" customHeight="false" outlineLevel="0" collapsed="false">
      <c r="A3896" s="0" t="s">
        <v>3070</v>
      </c>
      <c r="B3896" s="0" t="s">
        <v>50</v>
      </c>
      <c r="C3896" s="0" t="n">
        <v>2008</v>
      </c>
      <c r="D3896" s="0" t="s">
        <v>52</v>
      </c>
      <c r="E3896" s="0" t="s">
        <v>35</v>
      </c>
      <c r="F3896" s="0" t="n">
        <v>0</v>
      </c>
      <c r="G3896" s="0" t="n">
        <v>0</v>
      </c>
      <c r="H3896" s="0" t="n">
        <v>0.51</v>
      </c>
      <c r="I3896" s="0" t="n">
        <v>0</v>
      </c>
      <c r="J3896" s="0" t="n">
        <v>0.51</v>
      </c>
      <c r="N3896" s="0" t="s">
        <v>35</v>
      </c>
      <c r="P3896" s="0" t="n">
        <f aca="false">IF(AND(OR(Dashboard!$B$5="All",D3896=Dashboard!$B$5),OR(Dashboard!$D$5="All",N3896=Dashboard!$D$5),OR(AND(C3896&lt;&gt;"",C3896&gt;=Dashboard!$F$5,C3896&lt;=Dashboard!$H$5),AND(C3896="",Dashboard!$F$5&lt;=1980,Dashboard!$H$5&gt;=2016))),1,0)</f>
        <v>1</v>
      </c>
      <c r="Q3896" s="0" t="n">
        <f aca="false">J3896*P3896+ROW()*0.00000001</f>
        <v>0.51003896</v>
      </c>
    </row>
    <row r="3897" customFormat="false" ht="15" hidden="false" customHeight="false" outlineLevel="0" collapsed="false">
      <c r="A3897" s="0" t="s">
        <v>1350</v>
      </c>
      <c r="B3897" s="0" t="s">
        <v>164</v>
      </c>
      <c r="C3897" s="0" t="n">
        <v>2006</v>
      </c>
      <c r="D3897" s="0" t="s">
        <v>34</v>
      </c>
      <c r="E3897" s="0" t="s">
        <v>142</v>
      </c>
      <c r="F3897" s="0" t="n">
        <v>0.47</v>
      </c>
      <c r="G3897" s="0" t="n">
        <v>0</v>
      </c>
      <c r="H3897" s="0" t="n">
        <v>0</v>
      </c>
      <c r="I3897" s="0" t="n">
        <v>0.04</v>
      </c>
      <c r="J3897" s="0" t="n">
        <v>0.51</v>
      </c>
      <c r="K3897" s="0" t="n">
        <v>64</v>
      </c>
      <c r="L3897" s="0" t="n">
        <v>7.5</v>
      </c>
      <c r="M3897" s="0" t="s">
        <v>36</v>
      </c>
      <c r="N3897" s="0" t="s">
        <v>74</v>
      </c>
      <c r="O3897" s="0" t="s">
        <v>67</v>
      </c>
      <c r="P3897" s="0" t="n">
        <f aca="false">IF(AND(OR(Dashboard!$B$5="All",D3897=Dashboard!$B$5),OR(Dashboard!$D$5="All",N3897=Dashboard!$D$5),OR(AND(C3897&lt;&gt;"",C3897&gt;=Dashboard!$F$5,C3897&lt;=Dashboard!$H$5),AND(C3897="",Dashboard!$F$5&lt;=1980,Dashboard!$H$5&gt;=2016))),1,0)</f>
        <v>1</v>
      </c>
      <c r="Q3897" s="0" t="n">
        <f aca="false">J3897*P3897+ROW()*0.00000001</f>
        <v>0.51003897</v>
      </c>
    </row>
    <row r="3898" customFormat="false" ht="15" hidden="false" customHeight="false" outlineLevel="0" collapsed="false">
      <c r="A3898" s="0" t="s">
        <v>2425</v>
      </c>
      <c r="B3898" s="0" t="s">
        <v>64</v>
      </c>
      <c r="C3898" s="0" t="n">
        <v>2009</v>
      </c>
      <c r="D3898" s="0" t="s">
        <v>58</v>
      </c>
      <c r="E3898" s="0" t="s">
        <v>195</v>
      </c>
      <c r="F3898" s="0" t="n">
        <v>0.23</v>
      </c>
      <c r="G3898" s="0" t="n">
        <v>0.23</v>
      </c>
      <c r="H3898" s="0" t="n">
        <v>0</v>
      </c>
      <c r="I3898" s="0" t="n">
        <v>0.05</v>
      </c>
      <c r="J3898" s="0" t="n">
        <v>0.51</v>
      </c>
      <c r="K3898" s="0" t="n">
        <v>80</v>
      </c>
      <c r="L3898" s="0" t="n">
        <v>8.4</v>
      </c>
      <c r="M3898" s="0" t="s">
        <v>103</v>
      </c>
      <c r="N3898" s="0" t="s">
        <v>66</v>
      </c>
      <c r="O3898" s="0" t="s">
        <v>37</v>
      </c>
      <c r="P3898" s="0" t="n">
        <f aca="false">IF(AND(OR(Dashboard!$B$5="All",D3898=Dashboard!$B$5),OR(Dashboard!$D$5="All",N3898=Dashboard!$D$5),OR(AND(C3898&lt;&gt;"",C3898&gt;=Dashboard!$F$5,C3898&lt;=Dashboard!$H$5),AND(C3898="",Dashboard!$F$5&lt;=1980,Dashboard!$H$5&gt;=2016))),1,0)</f>
        <v>1</v>
      </c>
      <c r="Q3898" s="0" t="n">
        <f aca="false">J3898*P3898+ROW()*0.00000001</f>
        <v>0.51003898</v>
      </c>
    </row>
    <row r="3899" customFormat="false" ht="15" hidden="false" customHeight="false" outlineLevel="0" collapsed="false">
      <c r="A3899" s="0" t="s">
        <v>3071</v>
      </c>
      <c r="B3899" s="0" t="s">
        <v>50</v>
      </c>
      <c r="C3899" s="0" t="n">
        <v>2009</v>
      </c>
      <c r="D3899" s="0" t="s">
        <v>48</v>
      </c>
      <c r="E3899" s="0" t="s">
        <v>124</v>
      </c>
      <c r="F3899" s="0" t="n">
        <v>0.35</v>
      </c>
      <c r="G3899" s="0" t="n">
        <v>0.12</v>
      </c>
      <c r="H3899" s="0" t="n">
        <v>0</v>
      </c>
      <c r="I3899" s="0" t="n">
        <v>0.04</v>
      </c>
      <c r="J3899" s="0" t="n">
        <v>0.51</v>
      </c>
      <c r="L3899" s="0" t="n">
        <v>6.2</v>
      </c>
      <c r="M3899" s="0" t="s">
        <v>36</v>
      </c>
      <c r="N3899" s="0" t="s">
        <v>35</v>
      </c>
      <c r="P3899" s="0" t="n">
        <f aca="false">IF(AND(OR(Dashboard!$B$5="All",D3899=Dashboard!$B$5),OR(Dashboard!$D$5="All",N3899=Dashboard!$D$5),OR(AND(C3899&lt;&gt;"",C3899&gt;=Dashboard!$F$5,C3899&lt;=Dashboard!$H$5),AND(C3899="",Dashboard!$F$5&lt;=1980,Dashboard!$H$5&gt;=2016))),1,0)</f>
        <v>1</v>
      </c>
      <c r="Q3899" s="0" t="n">
        <f aca="false">J3899*P3899+ROW()*0.00000001</f>
        <v>0.51003899</v>
      </c>
    </row>
    <row r="3900" customFormat="false" ht="15" hidden="false" customHeight="false" outlineLevel="0" collapsed="false">
      <c r="A3900" s="0" t="s">
        <v>2582</v>
      </c>
      <c r="B3900" s="0" t="s">
        <v>70</v>
      </c>
      <c r="C3900" s="0" t="n">
        <v>2013</v>
      </c>
      <c r="D3900" s="0" t="s">
        <v>56</v>
      </c>
      <c r="E3900" s="0" t="s">
        <v>91</v>
      </c>
      <c r="F3900" s="0" t="n">
        <v>0.28</v>
      </c>
      <c r="G3900" s="0" t="n">
        <v>0.15</v>
      </c>
      <c r="H3900" s="0" t="n">
        <v>0</v>
      </c>
      <c r="I3900" s="0" t="n">
        <v>0.08</v>
      </c>
      <c r="J3900" s="0" t="n">
        <v>0.51</v>
      </c>
      <c r="K3900" s="0" t="n">
        <v>34</v>
      </c>
      <c r="L3900" s="0" t="n">
        <v>3.6</v>
      </c>
      <c r="M3900" s="0" t="s">
        <v>73</v>
      </c>
      <c r="N3900" s="0" t="s">
        <v>74</v>
      </c>
      <c r="O3900" s="0" t="s">
        <v>177</v>
      </c>
      <c r="P3900" s="0" t="n">
        <f aca="false">IF(AND(OR(Dashboard!$B$5="All",D3900=Dashboard!$B$5),OR(Dashboard!$D$5="All",N3900=Dashboard!$D$5),OR(AND(C3900&lt;&gt;"",C3900&gt;=Dashboard!$F$5,C3900&lt;=Dashboard!$H$5),AND(C3900="",Dashboard!$F$5&lt;=1980,Dashboard!$H$5&gt;=2016))),1,0)</f>
        <v>1</v>
      </c>
      <c r="Q3900" s="0" t="n">
        <f aca="false">J3900*P3900+ROW()*0.00000001</f>
        <v>0.510039</v>
      </c>
    </row>
    <row r="3901" customFormat="false" ht="15" hidden="false" customHeight="false" outlineLevel="0" collapsed="false">
      <c r="A3901" s="0" t="s">
        <v>3072</v>
      </c>
      <c r="B3901" s="0" t="s">
        <v>64</v>
      </c>
      <c r="C3901" s="0" t="n">
        <v>2010</v>
      </c>
      <c r="D3901" s="0" t="s">
        <v>34</v>
      </c>
      <c r="E3901" s="0" t="s">
        <v>72</v>
      </c>
      <c r="F3901" s="0" t="n">
        <v>0.47</v>
      </c>
      <c r="G3901" s="0" t="n">
        <v>0</v>
      </c>
      <c r="H3901" s="0" t="n">
        <v>0</v>
      </c>
      <c r="I3901" s="0" t="n">
        <v>0.04</v>
      </c>
      <c r="J3901" s="0" t="n">
        <v>0.51</v>
      </c>
      <c r="K3901" s="0" t="n">
        <v>76</v>
      </c>
      <c r="L3901" s="0" t="n">
        <v>7.6</v>
      </c>
      <c r="M3901" s="0" t="s">
        <v>36</v>
      </c>
      <c r="N3901" s="0" t="s">
        <v>66</v>
      </c>
      <c r="O3901" s="0" t="s">
        <v>37</v>
      </c>
      <c r="P3901" s="0" t="n">
        <f aca="false">IF(AND(OR(Dashboard!$B$5="All",D3901=Dashboard!$B$5),OR(Dashboard!$D$5="All",N3901=Dashboard!$D$5),OR(AND(C3901&lt;&gt;"",C3901&gt;=Dashboard!$F$5,C3901&lt;=Dashboard!$H$5),AND(C3901="",Dashboard!$F$5&lt;=1980,Dashboard!$H$5&gt;=2016))),1,0)</f>
        <v>1</v>
      </c>
      <c r="Q3901" s="0" t="n">
        <f aca="false">J3901*P3901+ROW()*0.00000001</f>
        <v>0.51003901</v>
      </c>
    </row>
    <row r="3902" customFormat="false" ht="15" hidden="false" customHeight="false" outlineLevel="0" collapsed="false">
      <c r="A3902" s="0" t="s">
        <v>3073</v>
      </c>
      <c r="B3902" s="0" t="s">
        <v>33</v>
      </c>
      <c r="C3902" s="0" t="n">
        <v>2010</v>
      </c>
      <c r="D3902" s="0" t="s">
        <v>114</v>
      </c>
      <c r="E3902" s="0" t="s">
        <v>487</v>
      </c>
      <c r="F3902" s="0" t="n">
        <v>0.25</v>
      </c>
      <c r="G3902" s="0" t="n">
        <v>0.21</v>
      </c>
      <c r="H3902" s="0" t="n">
        <v>0</v>
      </c>
      <c r="I3902" s="0" t="n">
        <v>0.05</v>
      </c>
      <c r="J3902" s="0" t="n">
        <v>0.51</v>
      </c>
      <c r="K3902" s="0" t="n">
        <v>69</v>
      </c>
      <c r="L3902" s="0" t="n">
        <v>7.4</v>
      </c>
      <c r="M3902" s="0" t="s">
        <v>125</v>
      </c>
      <c r="N3902" s="0" t="s">
        <v>35</v>
      </c>
      <c r="O3902" s="0" t="s">
        <v>67</v>
      </c>
      <c r="P3902" s="0" t="n">
        <f aca="false">IF(AND(OR(Dashboard!$B$5="All",D3902=Dashboard!$B$5),OR(Dashboard!$D$5="All",N3902=Dashboard!$D$5),OR(AND(C3902&lt;&gt;"",C3902&gt;=Dashboard!$F$5,C3902&lt;=Dashboard!$H$5),AND(C3902="",Dashboard!$F$5&lt;=1980,Dashboard!$H$5&gt;=2016))),1,0)</f>
        <v>1</v>
      </c>
      <c r="Q3902" s="0" t="n">
        <f aca="false">J3902*P3902+ROW()*0.00000001</f>
        <v>0.51003902</v>
      </c>
    </row>
    <row r="3903" customFormat="false" ht="15" hidden="false" customHeight="false" outlineLevel="0" collapsed="false">
      <c r="A3903" s="0" t="s">
        <v>1422</v>
      </c>
      <c r="B3903" s="0" t="s">
        <v>70</v>
      </c>
      <c r="C3903" s="0" t="n">
        <v>2007</v>
      </c>
      <c r="D3903" s="0" t="s">
        <v>71</v>
      </c>
      <c r="E3903" s="0" t="s">
        <v>418</v>
      </c>
      <c r="F3903" s="0" t="n">
        <v>0.09</v>
      </c>
      <c r="G3903" s="0" t="n">
        <v>0.32</v>
      </c>
      <c r="H3903" s="0" t="n">
        <v>0</v>
      </c>
      <c r="I3903" s="0" t="n">
        <v>0.1</v>
      </c>
      <c r="J3903" s="0" t="n">
        <v>0.51</v>
      </c>
      <c r="K3903" s="0" t="n">
        <v>55</v>
      </c>
      <c r="L3903" s="0" t="n">
        <v>4.8</v>
      </c>
      <c r="M3903" s="0" t="s">
        <v>36</v>
      </c>
      <c r="N3903" s="0" t="s">
        <v>74</v>
      </c>
      <c r="O3903" s="0" t="s">
        <v>53</v>
      </c>
      <c r="P3903" s="0" t="n">
        <f aca="false">IF(AND(OR(Dashboard!$B$5="All",D3903=Dashboard!$B$5),OR(Dashboard!$D$5="All",N3903=Dashboard!$D$5),OR(AND(C3903&lt;&gt;"",C3903&gt;=Dashboard!$F$5,C3903&lt;=Dashboard!$H$5),AND(C3903="",Dashboard!$F$5&lt;=1980,Dashboard!$H$5&gt;=2016))),1,0)</f>
        <v>1</v>
      </c>
      <c r="Q3903" s="0" t="n">
        <f aca="false">J3903*P3903+ROW()*0.00000001</f>
        <v>0.51003903</v>
      </c>
    </row>
    <row r="3904" customFormat="false" ht="15" hidden="false" customHeight="false" outlineLevel="0" collapsed="false">
      <c r="A3904" s="0" t="s">
        <v>3074</v>
      </c>
      <c r="B3904" s="0" t="s">
        <v>85</v>
      </c>
      <c r="C3904" s="0" t="n">
        <v>2005</v>
      </c>
      <c r="D3904" s="0" t="s">
        <v>52</v>
      </c>
      <c r="E3904" s="0" t="s">
        <v>418</v>
      </c>
      <c r="F3904" s="0" t="n">
        <v>0.37</v>
      </c>
      <c r="G3904" s="0" t="n">
        <v>0.14</v>
      </c>
      <c r="H3904" s="0" t="n">
        <v>0</v>
      </c>
      <c r="I3904" s="0" t="n">
        <v>0.01</v>
      </c>
      <c r="J3904" s="0" t="n">
        <v>0.51</v>
      </c>
      <c r="N3904" s="0" t="s">
        <v>35</v>
      </c>
      <c r="P3904" s="0" t="n">
        <f aca="false">IF(AND(OR(Dashboard!$B$5="All",D3904=Dashboard!$B$5),OR(Dashboard!$D$5="All",N3904=Dashboard!$D$5),OR(AND(C3904&lt;&gt;"",C3904&gt;=Dashboard!$F$5,C3904&lt;=Dashboard!$H$5),AND(C3904="",Dashboard!$F$5&lt;=1980,Dashboard!$H$5&gt;=2016))),1,0)</f>
        <v>1</v>
      </c>
      <c r="Q3904" s="0" t="n">
        <f aca="false">J3904*P3904+ROW()*0.00000001</f>
        <v>0.51003904</v>
      </c>
    </row>
    <row r="3905" customFormat="false" ht="15" hidden="false" customHeight="false" outlineLevel="0" collapsed="false">
      <c r="A3905" s="0" t="s">
        <v>3075</v>
      </c>
      <c r="B3905" s="0" t="s">
        <v>39</v>
      </c>
      <c r="C3905" s="0" t="n">
        <v>1985</v>
      </c>
      <c r="D3905" s="0" t="s">
        <v>16</v>
      </c>
      <c r="E3905" s="0" t="s">
        <v>35</v>
      </c>
      <c r="F3905" s="0" t="n">
        <v>0</v>
      </c>
      <c r="G3905" s="0" t="n">
        <v>0</v>
      </c>
      <c r="H3905" s="0" t="n">
        <v>0.51</v>
      </c>
      <c r="I3905" s="0" t="n">
        <v>0</v>
      </c>
      <c r="J3905" s="0" t="n">
        <v>0.51</v>
      </c>
      <c r="N3905" s="0" t="s">
        <v>35</v>
      </c>
      <c r="P3905" s="0" t="n">
        <f aca="false">IF(AND(OR(Dashboard!$B$5="All",D3905=Dashboard!$B$5),OR(Dashboard!$D$5="All",N3905=Dashboard!$D$5),OR(AND(C3905&lt;&gt;"",C3905&gt;=Dashboard!$F$5,C3905&lt;=Dashboard!$H$5),AND(C3905="",Dashboard!$F$5&lt;=1980,Dashboard!$H$5&gt;=2016))),1,0)</f>
        <v>1</v>
      </c>
      <c r="Q3905" s="0" t="n">
        <f aca="false">J3905*P3905+ROW()*0.00000001</f>
        <v>0.51003905</v>
      </c>
    </row>
    <row r="3906" customFormat="false" ht="15" hidden="false" customHeight="false" outlineLevel="0" collapsed="false">
      <c r="A3906" s="0" t="s">
        <v>3076</v>
      </c>
      <c r="B3906" s="0" t="s">
        <v>108</v>
      </c>
      <c r="C3906" s="0" t="n">
        <v>1999</v>
      </c>
      <c r="D3906" s="0" t="s">
        <v>52</v>
      </c>
      <c r="E3906" s="0" t="s">
        <v>418</v>
      </c>
      <c r="F3906" s="0" t="n">
        <v>0.41</v>
      </c>
      <c r="G3906" s="0" t="n">
        <v>0.09</v>
      </c>
      <c r="H3906" s="0" t="n">
        <v>0</v>
      </c>
      <c r="I3906" s="0" t="n">
        <v>0.01</v>
      </c>
      <c r="J3906" s="0" t="n">
        <v>0.51</v>
      </c>
      <c r="N3906" s="0" t="s">
        <v>35</v>
      </c>
      <c r="P3906" s="0" t="n">
        <f aca="false">IF(AND(OR(Dashboard!$B$5="All",D3906=Dashboard!$B$5),OR(Dashboard!$D$5="All",N3906=Dashboard!$D$5),OR(AND(C3906&lt;&gt;"",C3906&gt;=Dashboard!$F$5,C3906&lt;=Dashboard!$H$5),AND(C3906="",Dashboard!$F$5&lt;=1980,Dashboard!$H$5&gt;=2016))),1,0)</f>
        <v>1</v>
      </c>
      <c r="Q3906" s="0" t="n">
        <f aca="false">J3906*P3906+ROW()*0.00000001</f>
        <v>0.51003906</v>
      </c>
    </row>
    <row r="3907" customFormat="false" ht="15" hidden="false" customHeight="false" outlineLevel="0" collapsed="false">
      <c r="A3907" s="0" t="s">
        <v>3077</v>
      </c>
      <c r="B3907" s="0" t="s">
        <v>108</v>
      </c>
      <c r="C3907" s="0" t="n">
        <v>1999</v>
      </c>
      <c r="D3907" s="0" t="s">
        <v>34</v>
      </c>
      <c r="E3907" s="0" t="s">
        <v>220</v>
      </c>
      <c r="F3907" s="0" t="n">
        <v>0.01</v>
      </c>
      <c r="G3907" s="0" t="n">
        <v>0.26</v>
      </c>
      <c r="H3907" s="0" t="n">
        <v>0.22</v>
      </c>
      <c r="I3907" s="0" t="n">
        <v>0.02</v>
      </c>
      <c r="J3907" s="0" t="n">
        <v>0.51</v>
      </c>
      <c r="N3907" s="0" t="s">
        <v>35</v>
      </c>
      <c r="P3907" s="0" t="n">
        <f aca="false">IF(AND(OR(Dashboard!$B$5="All",D3907=Dashboard!$B$5),OR(Dashboard!$D$5="All",N3907=Dashboard!$D$5),OR(AND(C3907&lt;&gt;"",C3907&gt;=Dashboard!$F$5,C3907&lt;=Dashboard!$H$5),AND(C3907="",Dashboard!$F$5&lt;=1980,Dashboard!$H$5&gt;=2016))),1,0)</f>
        <v>1</v>
      </c>
      <c r="Q3907" s="0" t="n">
        <f aca="false">J3907*P3907+ROW()*0.00000001</f>
        <v>0.51003907</v>
      </c>
    </row>
    <row r="3908" customFormat="false" ht="15" hidden="false" customHeight="false" outlineLevel="0" collapsed="false">
      <c r="A3908" s="0" t="s">
        <v>830</v>
      </c>
      <c r="B3908" s="0" t="s">
        <v>144</v>
      </c>
      <c r="C3908" s="0" t="n">
        <v>2003</v>
      </c>
      <c r="D3908" s="0" t="s">
        <v>34</v>
      </c>
      <c r="E3908" s="0" t="s">
        <v>142</v>
      </c>
      <c r="F3908" s="0" t="n">
        <v>0.44</v>
      </c>
      <c r="G3908" s="0" t="n">
        <v>0.04</v>
      </c>
      <c r="H3908" s="0" t="n">
        <v>0</v>
      </c>
      <c r="I3908" s="0" t="n">
        <v>0.02</v>
      </c>
      <c r="J3908" s="0" t="n">
        <v>0.51</v>
      </c>
      <c r="K3908" s="0" t="n">
        <v>85</v>
      </c>
      <c r="L3908" s="0" t="n">
        <v>8.2</v>
      </c>
      <c r="M3908" s="0" t="s">
        <v>36</v>
      </c>
      <c r="N3908" s="0" t="s">
        <v>66</v>
      </c>
      <c r="O3908" s="0" t="s">
        <v>42</v>
      </c>
      <c r="P3908" s="0" t="n">
        <f aca="false">IF(AND(OR(Dashboard!$B$5="All",D3908=Dashboard!$B$5),OR(Dashboard!$D$5="All",N3908=Dashboard!$D$5),OR(AND(C3908&lt;&gt;"",C3908&gt;=Dashboard!$F$5,C3908&lt;=Dashboard!$H$5),AND(C3908="",Dashboard!$F$5&lt;=1980,Dashboard!$H$5&gt;=2016))),1,0)</f>
        <v>1</v>
      </c>
      <c r="Q3908" s="0" t="n">
        <f aca="false">J3908*P3908+ROW()*0.00000001</f>
        <v>0.51003908</v>
      </c>
    </row>
    <row r="3909" customFormat="false" ht="15" hidden="false" customHeight="false" outlineLevel="0" collapsed="false">
      <c r="A3909" s="0" t="s">
        <v>2439</v>
      </c>
      <c r="B3909" s="0" t="s">
        <v>50</v>
      </c>
      <c r="C3909" s="0" t="n">
        <v>2008</v>
      </c>
      <c r="D3909" s="0" t="s">
        <v>71</v>
      </c>
      <c r="E3909" s="0" t="s">
        <v>154</v>
      </c>
      <c r="F3909" s="0" t="n">
        <v>0.35</v>
      </c>
      <c r="G3909" s="0" t="n">
        <v>0.12</v>
      </c>
      <c r="H3909" s="0" t="n">
        <v>0</v>
      </c>
      <c r="I3909" s="0" t="n">
        <v>0.05</v>
      </c>
      <c r="J3909" s="0" t="n">
        <v>0.51</v>
      </c>
      <c r="K3909" s="0" t="n">
        <v>56</v>
      </c>
      <c r="L3909" s="0" t="n">
        <v>7</v>
      </c>
      <c r="M3909" s="0" t="s">
        <v>125</v>
      </c>
      <c r="N3909" s="0" t="s">
        <v>35</v>
      </c>
      <c r="O3909" s="0" t="s">
        <v>53</v>
      </c>
      <c r="P3909" s="0" t="n">
        <f aca="false">IF(AND(OR(Dashboard!$B$5="All",D3909=Dashboard!$B$5),OR(Dashboard!$D$5="All",N3909=Dashboard!$D$5),OR(AND(C3909&lt;&gt;"",C3909&gt;=Dashboard!$F$5,C3909&lt;=Dashboard!$H$5),AND(C3909="",Dashboard!$F$5&lt;=1980,Dashboard!$H$5&gt;=2016))),1,0)</f>
        <v>1</v>
      </c>
      <c r="Q3909" s="0" t="n">
        <f aca="false">J3909*P3909+ROW()*0.00000001</f>
        <v>0.51003909</v>
      </c>
    </row>
    <row r="3910" customFormat="false" ht="15" hidden="false" customHeight="false" outlineLevel="0" collapsed="false">
      <c r="A3910" s="0" t="s">
        <v>1591</v>
      </c>
      <c r="B3910" s="0" t="s">
        <v>172</v>
      </c>
      <c r="C3910" s="0" t="n">
        <v>2014</v>
      </c>
      <c r="D3910" s="0" t="s">
        <v>56</v>
      </c>
      <c r="E3910" s="0" t="s">
        <v>154</v>
      </c>
      <c r="F3910" s="0" t="n">
        <v>0.22</v>
      </c>
      <c r="G3910" s="0" t="n">
        <v>0.24</v>
      </c>
      <c r="H3910" s="0" t="n">
        <v>0</v>
      </c>
      <c r="I3910" s="0" t="n">
        <v>0.04</v>
      </c>
      <c r="J3910" s="0" t="n">
        <v>0.51</v>
      </c>
      <c r="K3910" s="0" t="n">
        <v>78</v>
      </c>
      <c r="L3910" s="0" t="n">
        <v>7.8</v>
      </c>
      <c r="M3910" s="0" t="s">
        <v>73</v>
      </c>
      <c r="N3910" s="0" t="s">
        <v>66</v>
      </c>
      <c r="O3910" s="0" t="s">
        <v>37</v>
      </c>
      <c r="P3910" s="0" t="n">
        <f aca="false">IF(AND(OR(Dashboard!$B$5="All",D3910=Dashboard!$B$5),OR(Dashboard!$D$5="All",N3910=Dashboard!$D$5),OR(AND(C3910&lt;&gt;"",C3910&gt;=Dashboard!$F$5,C3910&lt;=Dashboard!$H$5),AND(C3910="",Dashboard!$F$5&lt;=1980,Dashboard!$H$5&gt;=2016))),1,0)</f>
        <v>1</v>
      </c>
      <c r="Q3910" s="0" t="n">
        <f aca="false">J3910*P3910+ROW()*0.00000001</f>
        <v>0.5100391</v>
      </c>
    </row>
    <row r="3911" customFormat="false" ht="15" hidden="false" customHeight="false" outlineLevel="0" collapsed="false">
      <c r="A3911" s="0" t="s">
        <v>3078</v>
      </c>
      <c r="B3911" s="0" t="s">
        <v>117</v>
      </c>
      <c r="C3911" s="0" t="n">
        <v>1996</v>
      </c>
      <c r="D3911" s="0" t="s">
        <v>246</v>
      </c>
      <c r="E3911" s="0" t="s">
        <v>996</v>
      </c>
      <c r="F3911" s="0" t="n">
        <v>0</v>
      </c>
      <c r="G3911" s="0" t="n">
        <v>0</v>
      </c>
      <c r="H3911" s="0" t="n">
        <v>0.48</v>
      </c>
      <c r="I3911" s="0" t="n">
        <v>0.03</v>
      </c>
      <c r="J3911" s="0" t="n">
        <v>0.51</v>
      </c>
      <c r="N3911" s="0" t="s">
        <v>74</v>
      </c>
      <c r="P3911" s="0" t="n">
        <f aca="false">IF(AND(OR(Dashboard!$B$5="All",D3911=Dashboard!$B$5),OR(Dashboard!$D$5="All",N3911=Dashboard!$D$5),OR(AND(C3911&lt;&gt;"",C3911&gt;=Dashboard!$F$5,C3911&lt;=Dashboard!$H$5),AND(C3911="",Dashboard!$F$5&lt;=1980,Dashboard!$H$5&gt;=2016))),1,0)</f>
        <v>1</v>
      </c>
      <c r="Q3911" s="0" t="n">
        <f aca="false">J3911*P3911+ROW()*0.00000001</f>
        <v>0.51003911</v>
      </c>
    </row>
    <row r="3912" customFormat="false" ht="15" hidden="false" customHeight="false" outlineLevel="0" collapsed="false">
      <c r="A3912" s="0" t="s">
        <v>715</v>
      </c>
      <c r="B3912" s="0" t="s">
        <v>33</v>
      </c>
      <c r="C3912" s="0" t="n">
        <v>2009</v>
      </c>
      <c r="D3912" s="0" t="s">
        <v>34</v>
      </c>
      <c r="E3912" s="0" t="s">
        <v>220</v>
      </c>
      <c r="F3912" s="0" t="n">
        <v>0.12</v>
      </c>
      <c r="G3912" s="0" t="n">
        <v>0.27</v>
      </c>
      <c r="H3912" s="0" t="n">
        <v>0.06</v>
      </c>
      <c r="I3912" s="0" t="n">
        <v>0.05</v>
      </c>
      <c r="J3912" s="0" t="n">
        <v>0.51</v>
      </c>
      <c r="K3912" s="0" t="n">
        <v>82</v>
      </c>
      <c r="L3912" s="0" t="n">
        <v>8.4</v>
      </c>
      <c r="M3912" s="0" t="s">
        <v>36</v>
      </c>
      <c r="N3912" s="0" t="s">
        <v>35</v>
      </c>
      <c r="O3912" s="0" t="s">
        <v>42</v>
      </c>
      <c r="P3912" s="0" t="n">
        <f aca="false">IF(AND(OR(Dashboard!$B$5="All",D3912=Dashboard!$B$5),OR(Dashboard!$D$5="All",N3912=Dashboard!$D$5),OR(AND(C3912&lt;&gt;"",C3912&gt;=Dashboard!$F$5,C3912&lt;=Dashboard!$H$5),AND(C3912="",Dashboard!$F$5&lt;=1980,Dashboard!$H$5&gt;=2016))),1,0)</f>
        <v>1</v>
      </c>
      <c r="Q3912" s="0" t="n">
        <f aca="false">J3912*P3912+ROW()*0.00000001</f>
        <v>0.51003912</v>
      </c>
    </row>
    <row r="3913" customFormat="false" ht="15" hidden="false" customHeight="false" outlineLevel="0" collapsed="false">
      <c r="A3913" s="0" t="s">
        <v>3079</v>
      </c>
      <c r="B3913" s="0" t="s">
        <v>85</v>
      </c>
      <c r="C3913" s="0" t="n">
        <v>2002</v>
      </c>
      <c r="D3913" s="0" t="s">
        <v>16</v>
      </c>
      <c r="E3913" s="0" t="s">
        <v>418</v>
      </c>
      <c r="F3913" s="0" t="n">
        <v>0.37</v>
      </c>
      <c r="G3913" s="0" t="n">
        <v>0.14</v>
      </c>
      <c r="H3913" s="0" t="n">
        <v>0</v>
      </c>
      <c r="I3913" s="0" t="n">
        <v>0.01</v>
      </c>
      <c r="J3913" s="0" t="n">
        <v>0.51</v>
      </c>
      <c r="K3913" s="0" t="n">
        <v>62</v>
      </c>
      <c r="L3913" s="0" t="n">
        <v>8.8</v>
      </c>
      <c r="M3913" s="0" t="s">
        <v>36</v>
      </c>
      <c r="N3913" s="0" t="s">
        <v>35</v>
      </c>
      <c r="O3913" s="0" t="s">
        <v>67</v>
      </c>
      <c r="P3913" s="0" t="n">
        <f aca="false">IF(AND(OR(Dashboard!$B$5="All",D3913=Dashboard!$B$5),OR(Dashboard!$D$5="All",N3913=Dashboard!$D$5),OR(AND(C3913&lt;&gt;"",C3913&gt;=Dashboard!$F$5,C3913&lt;=Dashboard!$H$5),AND(C3913="",Dashboard!$F$5&lt;=1980,Dashboard!$H$5&gt;=2016))),1,0)</f>
        <v>1</v>
      </c>
      <c r="Q3913" s="0" t="n">
        <f aca="false">J3913*P3913+ROW()*0.00000001</f>
        <v>0.51003913</v>
      </c>
    </row>
    <row r="3914" customFormat="false" ht="15" hidden="false" customHeight="false" outlineLevel="0" collapsed="false">
      <c r="A3914" s="0" t="s">
        <v>3080</v>
      </c>
      <c r="B3914" s="0" t="s">
        <v>33</v>
      </c>
      <c r="C3914" s="0" t="n">
        <v>2009</v>
      </c>
      <c r="D3914" s="0" t="s">
        <v>102</v>
      </c>
      <c r="E3914" s="0" t="s">
        <v>35</v>
      </c>
      <c r="F3914" s="0" t="n">
        <v>0.44</v>
      </c>
      <c r="G3914" s="0" t="n">
        <v>0.03</v>
      </c>
      <c r="H3914" s="0" t="n">
        <v>0</v>
      </c>
      <c r="I3914" s="0" t="n">
        <v>0.04</v>
      </c>
      <c r="J3914" s="0" t="n">
        <v>0.51</v>
      </c>
      <c r="K3914" s="0" t="n">
        <v>74</v>
      </c>
      <c r="L3914" s="0" t="n">
        <v>8.1</v>
      </c>
      <c r="M3914" s="0" t="s">
        <v>103</v>
      </c>
      <c r="N3914" s="0" t="s">
        <v>35</v>
      </c>
      <c r="O3914" s="0" t="s">
        <v>37</v>
      </c>
      <c r="P3914" s="0" t="n">
        <f aca="false">IF(AND(OR(Dashboard!$B$5="All",D3914=Dashboard!$B$5),OR(Dashboard!$D$5="All",N3914=Dashboard!$D$5),OR(AND(C3914&lt;&gt;"",C3914&gt;=Dashboard!$F$5,C3914&lt;=Dashboard!$H$5),AND(C3914="",Dashboard!$F$5&lt;=1980,Dashboard!$H$5&gt;=2016))),1,0)</f>
        <v>1</v>
      </c>
      <c r="Q3914" s="0" t="n">
        <f aca="false">J3914*P3914+ROW()*0.00000001</f>
        <v>0.51003914</v>
      </c>
    </row>
    <row r="3915" customFormat="false" ht="15" hidden="false" customHeight="false" outlineLevel="0" collapsed="false">
      <c r="A3915" s="0" t="s">
        <v>3081</v>
      </c>
      <c r="B3915" s="0" t="s">
        <v>76</v>
      </c>
      <c r="C3915" s="0" t="n">
        <v>2006</v>
      </c>
      <c r="D3915" s="0" t="s">
        <v>58</v>
      </c>
      <c r="E3915" s="0" t="s">
        <v>328</v>
      </c>
      <c r="F3915" s="0" t="n">
        <v>0.15</v>
      </c>
      <c r="G3915" s="0" t="n">
        <v>0.12</v>
      </c>
      <c r="H3915" s="0" t="n">
        <v>0.2</v>
      </c>
      <c r="I3915" s="0" t="n">
        <v>0.04</v>
      </c>
      <c r="J3915" s="0" t="n">
        <v>0.51</v>
      </c>
      <c r="K3915" s="0" t="n">
        <v>75</v>
      </c>
      <c r="L3915" s="0" t="n">
        <v>8.4</v>
      </c>
      <c r="M3915" s="0" t="s">
        <v>103</v>
      </c>
      <c r="N3915" s="0" t="s">
        <v>74</v>
      </c>
      <c r="O3915" s="0" t="s">
        <v>37</v>
      </c>
      <c r="P3915" s="0" t="n">
        <f aca="false">IF(AND(OR(Dashboard!$B$5="All",D3915=Dashboard!$B$5),OR(Dashboard!$D$5="All",N3915=Dashboard!$D$5),OR(AND(C3915&lt;&gt;"",C3915&gt;=Dashboard!$F$5,C3915&lt;=Dashboard!$H$5),AND(C3915="",Dashboard!$F$5&lt;=1980,Dashboard!$H$5&gt;=2016))),1,0)</f>
        <v>1</v>
      </c>
      <c r="Q3915" s="0" t="n">
        <f aca="false">J3915*P3915+ROW()*0.00000001</f>
        <v>0.51003915</v>
      </c>
    </row>
    <row r="3916" customFormat="false" ht="15" hidden="false" customHeight="false" outlineLevel="0" collapsed="false">
      <c r="A3916" s="0" t="s">
        <v>633</v>
      </c>
      <c r="B3916" s="0" t="s">
        <v>152</v>
      </c>
      <c r="C3916" s="0" t="n">
        <v>2009</v>
      </c>
      <c r="D3916" s="0" t="s">
        <v>46</v>
      </c>
      <c r="E3916" s="0" t="s">
        <v>142</v>
      </c>
      <c r="F3916" s="0" t="n">
        <v>0</v>
      </c>
      <c r="G3916" s="0" t="n">
        <v>0.46</v>
      </c>
      <c r="H3916" s="0" t="n">
        <v>0</v>
      </c>
      <c r="I3916" s="0" t="n">
        <v>0.05</v>
      </c>
      <c r="J3916" s="0" t="n">
        <v>0.51</v>
      </c>
      <c r="K3916" s="0" t="n">
        <v>91</v>
      </c>
      <c r="L3916" s="0" t="n">
        <v>8.6</v>
      </c>
      <c r="M3916" s="0" t="s">
        <v>73</v>
      </c>
      <c r="N3916" s="0" t="s">
        <v>152</v>
      </c>
      <c r="O3916" s="0" t="s">
        <v>60</v>
      </c>
      <c r="P3916" s="0" t="n">
        <f aca="false">IF(AND(OR(Dashboard!$B$5="All",D3916=Dashboard!$B$5),OR(Dashboard!$D$5="All",N3916=Dashboard!$D$5),OR(AND(C3916&lt;&gt;"",C3916&gt;=Dashboard!$F$5,C3916&lt;=Dashboard!$H$5),AND(C3916="",Dashboard!$F$5&lt;=1980,Dashboard!$H$5&gt;=2016))),1,0)</f>
        <v>1</v>
      </c>
      <c r="Q3916" s="0" t="n">
        <f aca="false">J3916*P3916+ROW()*0.00000001</f>
        <v>0.51003916</v>
      </c>
    </row>
    <row r="3917" customFormat="false" ht="15" hidden="false" customHeight="false" outlineLevel="0" collapsed="false">
      <c r="A3917" s="0" t="s">
        <v>3082</v>
      </c>
      <c r="B3917" s="0" t="s">
        <v>164</v>
      </c>
      <c r="C3917" s="0" t="n">
        <v>2004</v>
      </c>
      <c r="D3917" s="0" t="s">
        <v>71</v>
      </c>
      <c r="E3917" s="0" t="s">
        <v>782</v>
      </c>
      <c r="F3917" s="0" t="n">
        <v>0.18</v>
      </c>
      <c r="G3917" s="0" t="n">
        <v>0</v>
      </c>
      <c r="H3917" s="0" t="n">
        <v>0.3</v>
      </c>
      <c r="I3917" s="0" t="n">
        <v>0.02</v>
      </c>
      <c r="J3917" s="0" t="n">
        <v>0.51</v>
      </c>
      <c r="K3917" s="0" t="n">
        <v>62</v>
      </c>
      <c r="L3917" s="0" t="n">
        <v>7.3</v>
      </c>
      <c r="M3917" s="0" t="s">
        <v>103</v>
      </c>
      <c r="N3917" s="0" t="s">
        <v>74</v>
      </c>
      <c r="O3917" s="0" t="s">
        <v>67</v>
      </c>
      <c r="P3917" s="0" t="n">
        <f aca="false">IF(AND(OR(Dashboard!$B$5="All",D3917=Dashboard!$B$5),OR(Dashboard!$D$5="All",N3917=Dashboard!$D$5),OR(AND(C3917&lt;&gt;"",C3917&gt;=Dashboard!$F$5,C3917&lt;=Dashboard!$H$5),AND(C3917="",Dashboard!$F$5&lt;=1980,Dashboard!$H$5&gt;=2016))),1,0)</f>
        <v>1</v>
      </c>
      <c r="Q3917" s="0" t="n">
        <f aca="false">J3917*P3917+ROW()*0.00000001</f>
        <v>0.51003917</v>
      </c>
    </row>
    <row r="3918" customFormat="false" ht="15" hidden="false" customHeight="false" outlineLevel="0" collapsed="false">
      <c r="A3918" s="0" t="s">
        <v>3083</v>
      </c>
      <c r="B3918" s="0" t="s">
        <v>76</v>
      </c>
      <c r="C3918" s="0" t="n">
        <v>2006</v>
      </c>
      <c r="D3918" s="0" t="s">
        <v>34</v>
      </c>
      <c r="E3918" s="0" t="s">
        <v>142</v>
      </c>
      <c r="F3918" s="0" t="n">
        <v>0.42</v>
      </c>
      <c r="G3918" s="0" t="n">
        <v>0.02</v>
      </c>
      <c r="H3918" s="0" t="n">
        <v>0</v>
      </c>
      <c r="I3918" s="0" t="n">
        <v>0.07</v>
      </c>
      <c r="J3918" s="0" t="n">
        <v>0.51</v>
      </c>
      <c r="K3918" s="0" t="n">
        <v>76</v>
      </c>
      <c r="L3918" s="0" t="n">
        <v>4.6</v>
      </c>
      <c r="M3918" s="0" t="s">
        <v>125</v>
      </c>
      <c r="N3918" s="0" t="s">
        <v>74</v>
      </c>
      <c r="O3918" s="0" t="s">
        <v>37</v>
      </c>
      <c r="P3918" s="0" t="n">
        <f aca="false">IF(AND(OR(Dashboard!$B$5="All",D3918=Dashboard!$B$5),OR(Dashboard!$D$5="All",N3918=Dashboard!$D$5),OR(AND(C3918&lt;&gt;"",C3918&gt;=Dashboard!$F$5,C3918&lt;=Dashboard!$H$5),AND(C3918="",Dashboard!$F$5&lt;=1980,Dashboard!$H$5&gt;=2016))),1,0)</f>
        <v>1</v>
      </c>
      <c r="Q3918" s="0" t="n">
        <f aca="false">J3918*P3918+ROW()*0.00000001</f>
        <v>0.51003918</v>
      </c>
    </row>
    <row r="3919" customFormat="false" ht="15" hidden="false" customHeight="false" outlineLevel="0" collapsed="false">
      <c r="A3919" s="0" t="s">
        <v>3084</v>
      </c>
      <c r="B3919" s="0" t="s">
        <v>164</v>
      </c>
      <c r="C3919" s="0" t="n">
        <v>2009</v>
      </c>
      <c r="D3919" s="0" t="s">
        <v>102</v>
      </c>
      <c r="E3919" s="0" t="s">
        <v>328</v>
      </c>
      <c r="F3919" s="0" t="n">
        <v>0.12</v>
      </c>
      <c r="G3919" s="0" t="n">
        <v>0.2</v>
      </c>
      <c r="H3919" s="0" t="n">
        <v>0.07</v>
      </c>
      <c r="I3919" s="0" t="n">
        <v>0.12</v>
      </c>
      <c r="J3919" s="0" t="n">
        <v>0.51</v>
      </c>
      <c r="K3919" s="0" t="n">
        <v>80</v>
      </c>
      <c r="L3919" s="0" t="n">
        <v>6.2</v>
      </c>
      <c r="M3919" s="0" t="s">
        <v>103</v>
      </c>
      <c r="N3919" s="0" t="s">
        <v>74</v>
      </c>
      <c r="O3919" s="0" t="s">
        <v>37</v>
      </c>
      <c r="P3919" s="0" t="n">
        <f aca="false">IF(AND(OR(Dashboard!$B$5="All",D3919=Dashboard!$B$5),OR(Dashboard!$D$5="All",N3919=Dashboard!$D$5),OR(AND(C3919&lt;&gt;"",C3919&gt;=Dashboard!$F$5,C3919&lt;=Dashboard!$H$5),AND(C3919="",Dashboard!$F$5&lt;=1980,Dashboard!$H$5&gt;=2016))),1,0)</f>
        <v>1</v>
      </c>
      <c r="Q3919" s="0" t="n">
        <f aca="false">J3919*P3919+ROW()*0.00000001</f>
        <v>0.51003919</v>
      </c>
    </row>
    <row r="3920" customFormat="false" ht="15" hidden="false" customHeight="false" outlineLevel="0" collapsed="false">
      <c r="A3920" s="0" t="s">
        <v>987</v>
      </c>
      <c r="B3920" s="0" t="s">
        <v>152</v>
      </c>
      <c r="C3920" s="0" t="n">
        <v>2012</v>
      </c>
      <c r="D3920" s="0" t="s">
        <v>71</v>
      </c>
      <c r="E3920" s="0" t="s">
        <v>139</v>
      </c>
      <c r="F3920" s="0" t="n">
        <v>0.26</v>
      </c>
      <c r="G3920" s="0" t="n">
        <v>0.19</v>
      </c>
      <c r="H3920" s="0" t="n">
        <v>0</v>
      </c>
      <c r="I3920" s="0" t="n">
        <v>0.06</v>
      </c>
      <c r="J3920" s="0" t="n">
        <v>0.51</v>
      </c>
      <c r="N3920" s="0" t="s">
        <v>152</v>
      </c>
      <c r="P3920" s="0" t="n">
        <f aca="false">IF(AND(OR(Dashboard!$B$5="All",D3920=Dashboard!$B$5),OR(Dashboard!$D$5="All",N3920=Dashboard!$D$5),OR(AND(C3920&lt;&gt;"",C3920&gt;=Dashboard!$F$5,C3920&lt;=Dashboard!$H$5),AND(C3920="",Dashboard!$F$5&lt;=1980,Dashboard!$H$5&gt;=2016))),1,0)</f>
        <v>1</v>
      </c>
      <c r="Q3920" s="0" t="n">
        <f aca="false">J3920*P3920+ROW()*0.00000001</f>
        <v>0.5100392</v>
      </c>
    </row>
    <row r="3921" customFormat="false" ht="15" hidden="false" customHeight="false" outlineLevel="0" collapsed="false">
      <c r="A3921" s="0" t="s">
        <v>2217</v>
      </c>
      <c r="B3921" s="0" t="s">
        <v>64</v>
      </c>
      <c r="C3921" s="0" t="n">
        <v>2009</v>
      </c>
      <c r="D3921" s="0" t="s">
        <v>102</v>
      </c>
      <c r="E3921" s="0" t="s">
        <v>328</v>
      </c>
      <c r="F3921" s="0" t="n">
        <v>0.36</v>
      </c>
      <c r="G3921" s="0" t="n">
        <v>0.08</v>
      </c>
      <c r="H3921" s="0" t="n">
        <v>0.02</v>
      </c>
      <c r="I3921" s="0" t="n">
        <v>0.04</v>
      </c>
      <c r="J3921" s="0" t="n">
        <v>0.51</v>
      </c>
      <c r="K3921" s="0" t="n">
        <v>56</v>
      </c>
      <c r="L3921" s="0" t="n">
        <v>7.5</v>
      </c>
      <c r="M3921" s="0" t="s">
        <v>103</v>
      </c>
      <c r="N3921" s="0" t="s">
        <v>66</v>
      </c>
      <c r="O3921" s="0" t="s">
        <v>53</v>
      </c>
      <c r="P3921" s="0" t="n">
        <f aca="false">IF(AND(OR(Dashboard!$B$5="All",D3921=Dashboard!$B$5),OR(Dashboard!$D$5="All",N3921=Dashboard!$D$5),OR(AND(C3921&lt;&gt;"",C3921&gt;=Dashboard!$F$5,C3921&lt;=Dashboard!$H$5),AND(C3921="",Dashboard!$F$5&lt;=1980,Dashboard!$H$5&gt;=2016))),1,0)</f>
        <v>1</v>
      </c>
      <c r="Q3921" s="0" t="n">
        <f aca="false">J3921*P3921+ROW()*0.00000001</f>
        <v>0.51003921</v>
      </c>
    </row>
    <row r="3922" customFormat="false" ht="15" hidden="false" customHeight="false" outlineLevel="0" collapsed="false">
      <c r="A3922" s="0" t="s">
        <v>1883</v>
      </c>
      <c r="B3922" s="0" t="s">
        <v>64</v>
      </c>
      <c r="C3922" s="0" t="n">
        <v>2013</v>
      </c>
      <c r="D3922" s="0" t="s">
        <v>102</v>
      </c>
      <c r="E3922" s="0" t="s">
        <v>328</v>
      </c>
      <c r="F3922" s="0" t="n">
        <v>0.29</v>
      </c>
      <c r="G3922" s="0" t="n">
        <v>0.16</v>
      </c>
      <c r="H3922" s="0" t="n">
        <v>0.01</v>
      </c>
      <c r="I3922" s="0" t="n">
        <v>0.05</v>
      </c>
      <c r="J3922" s="0" t="n">
        <v>0.51</v>
      </c>
      <c r="K3922" s="0" t="n">
        <v>70</v>
      </c>
      <c r="L3922" s="0" t="n">
        <v>7.7</v>
      </c>
      <c r="M3922" s="0" t="s">
        <v>103</v>
      </c>
      <c r="N3922" s="0" t="s">
        <v>66</v>
      </c>
      <c r="O3922" s="0" t="s">
        <v>67</v>
      </c>
      <c r="P3922" s="0" t="n">
        <f aca="false">IF(AND(OR(Dashboard!$B$5="All",D3922=Dashboard!$B$5),OR(Dashboard!$D$5="All",N3922=Dashboard!$D$5),OR(AND(C3922&lt;&gt;"",C3922&gt;=Dashboard!$F$5,C3922&lt;=Dashboard!$H$5),AND(C3922="",Dashboard!$F$5&lt;=1980,Dashboard!$H$5&gt;=2016))),1,0)</f>
        <v>1</v>
      </c>
      <c r="Q3922" s="0" t="n">
        <f aca="false">J3922*P3922+ROW()*0.00000001</f>
        <v>0.51003922</v>
      </c>
    </row>
    <row r="3923" customFormat="false" ht="15" hidden="false" customHeight="false" outlineLevel="0" collapsed="false">
      <c r="A3923" s="0" t="s">
        <v>3085</v>
      </c>
      <c r="B3923" s="0" t="s">
        <v>50</v>
      </c>
      <c r="C3923" s="0" t="n">
        <v>2007</v>
      </c>
      <c r="D3923" s="0" t="s">
        <v>52</v>
      </c>
      <c r="E3923" s="0" t="s">
        <v>124</v>
      </c>
      <c r="F3923" s="0" t="n">
        <v>0.47</v>
      </c>
      <c r="G3923" s="0" t="n">
        <v>0</v>
      </c>
      <c r="H3923" s="0" t="n">
        <v>0</v>
      </c>
      <c r="I3923" s="0" t="n">
        <v>0.04</v>
      </c>
      <c r="J3923" s="0" t="n">
        <v>0.51</v>
      </c>
      <c r="N3923" s="0" t="s">
        <v>35</v>
      </c>
      <c r="P3923" s="0" t="n">
        <f aca="false">IF(AND(OR(Dashboard!$B$5="All",D3923=Dashboard!$B$5),OR(Dashboard!$D$5="All",N3923=Dashboard!$D$5),OR(AND(C3923&lt;&gt;"",C3923&gt;=Dashboard!$F$5,C3923&lt;=Dashboard!$H$5),AND(C3923="",Dashboard!$F$5&lt;=1980,Dashboard!$H$5&gt;=2016))),1,0)</f>
        <v>1</v>
      </c>
      <c r="Q3923" s="0" t="n">
        <f aca="false">J3923*P3923+ROW()*0.00000001</f>
        <v>0.51003923</v>
      </c>
    </row>
    <row r="3924" customFormat="false" ht="15" hidden="false" customHeight="false" outlineLevel="0" collapsed="false">
      <c r="A3924" s="0" t="s">
        <v>1848</v>
      </c>
      <c r="B3924" s="0" t="s">
        <v>144</v>
      </c>
      <c r="C3924" s="0" t="n">
        <v>2004</v>
      </c>
      <c r="D3924" s="0" t="s">
        <v>52</v>
      </c>
      <c r="E3924" s="0" t="s">
        <v>1169</v>
      </c>
      <c r="F3924" s="0" t="n">
        <v>0.37</v>
      </c>
      <c r="G3924" s="0" t="n">
        <v>0.11</v>
      </c>
      <c r="H3924" s="0" t="n">
        <v>0</v>
      </c>
      <c r="I3924" s="0" t="n">
        <v>0.02</v>
      </c>
      <c r="J3924" s="0" t="n">
        <v>0.51</v>
      </c>
      <c r="K3924" s="0" t="n">
        <v>66</v>
      </c>
      <c r="M3924" s="0" t="s">
        <v>36</v>
      </c>
      <c r="N3924" s="0" t="s">
        <v>66</v>
      </c>
      <c r="O3924" s="0" t="s">
        <v>67</v>
      </c>
      <c r="P3924" s="0" t="n">
        <f aca="false">IF(AND(OR(Dashboard!$B$5="All",D3924=Dashboard!$B$5),OR(Dashboard!$D$5="All",N3924=Dashboard!$D$5),OR(AND(C3924&lt;&gt;"",C3924&gt;=Dashboard!$F$5,C3924&lt;=Dashboard!$H$5),AND(C3924="",Dashboard!$F$5&lt;=1980,Dashboard!$H$5&gt;=2016))),1,0)</f>
        <v>1</v>
      </c>
      <c r="Q3924" s="0" t="n">
        <f aca="false">J3924*P3924+ROW()*0.00000001</f>
        <v>0.51003924</v>
      </c>
    </row>
    <row r="3925" customFormat="false" ht="15" hidden="false" customHeight="false" outlineLevel="0" collapsed="false">
      <c r="A3925" s="0" t="s">
        <v>3086</v>
      </c>
      <c r="B3925" s="0" t="s">
        <v>76</v>
      </c>
      <c r="C3925" s="0" t="n">
        <v>2007</v>
      </c>
      <c r="D3925" s="0" t="s">
        <v>34</v>
      </c>
      <c r="E3925" s="0" t="s">
        <v>72</v>
      </c>
      <c r="F3925" s="0" t="n">
        <v>0.25</v>
      </c>
      <c r="G3925" s="0" t="n">
        <v>0.19</v>
      </c>
      <c r="H3925" s="0" t="n">
        <v>0</v>
      </c>
      <c r="I3925" s="0" t="n">
        <v>0.06</v>
      </c>
      <c r="J3925" s="0" t="n">
        <v>0.51</v>
      </c>
      <c r="K3925" s="0" t="n">
        <v>71</v>
      </c>
      <c r="L3925" s="0" t="n">
        <v>4.8</v>
      </c>
      <c r="M3925" s="0" t="s">
        <v>36</v>
      </c>
      <c r="N3925" s="0" t="s">
        <v>74</v>
      </c>
      <c r="O3925" s="0" t="s">
        <v>37</v>
      </c>
      <c r="P3925" s="0" t="n">
        <f aca="false">IF(AND(OR(Dashboard!$B$5="All",D3925=Dashboard!$B$5),OR(Dashboard!$D$5="All",N3925=Dashboard!$D$5),OR(AND(C3925&lt;&gt;"",C3925&gt;=Dashboard!$F$5,C3925&lt;=Dashboard!$H$5),AND(C3925="",Dashboard!$F$5&lt;=1980,Dashboard!$H$5&gt;=2016))),1,0)</f>
        <v>1</v>
      </c>
      <c r="Q3925" s="0" t="n">
        <f aca="false">J3925*P3925+ROW()*0.00000001</f>
        <v>0.51003925</v>
      </c>
    </row>
    <row r="3926" customFormat="false" ht="15" hidden="false" customHeight="false" outlineLevel="0" collapsed="false">
      <c r="A3926" s="0" t="s">
        <v>1469</v>
      </c>
      <c r="B3926" s="0" t="s">
        <v>70</v>
      </c>
      <c r="C3926" s="0" t="n">
        <v>2015</v>
      </c>
      <c r="D3926" s="0" t="s">
        <v>34</v>
      </c>
      <c r="E3926" s="0" t="s">
        <v>72</v>
      </c>
      <c r="F3926" s="0" t="n">
        <v>0.22</v>
      </c>
      <c r="G3926" s="0" t="n">
        <v>0.21</v>
      </c>
      <c r="H3926" s="0" t="n">
        <v>0</v>
      </c>
      <c r="I3926" s="0" t="n">
        <v>0.08</v>
      </c>
      <c r="J3926" s="0" t="n">
        <v>0.51</v>
      </c>
      <c r="L3926" s="0" t="n">
        <v>6</v>
      </c>
      <c r="M3926" s="0" t="s">
        <v>103</v>
      </c>
      <c r="N3926" s="0" t="s">
        <v>74</v>
      </c>
      <c r="P3926" s="0" t="n">
        <f aca="false">IF(AND(OR(Dashboard!$B$5="All",D3926=Dashboard!$B$5),OR(Dashboard!$D$5="All",N3926=Dashboard!$D$5),OR(AND(C3926&lt;&gt;"",C3926&gt;=Dashboard!$F$5,C3926&lt;=Dashboard!$H$5),AND(C3926="",Dashboard!$F$5&lt;=1980,Dashboard!$H$5&gt;=2016))),1,0)</f>
        <v>1</v>
      </c>
      <c r="Q3926" s="0" t="n">
        <f aca="false">J3926*P3926+ROW()*0.00000001</f>
        <v>0.51003926</v>
      </c>
    </row>
    <row r="3927" customFormat="false" ht="15" hidden="false" customHeight="false" outlineLevel="0" collapsed="false">
      <c r="A3927" s="0" t="s">
        <v>2061</v>
      </c>
      <c r="B3927" s="0" t="s">
        <v>3087</v>
      </c>
      <c r="C3927" s="0" t="n">
        <v>2000</v>
      </c>
      <c r="D3927" s="0" t="s">
        <v>46</v>
      </c>
      <c r="E3927" s="0" t="s">
        <v>157</v>
      </c>
      <c r="F3927" s="0" t="n">
        <v>0</v>
      </c>
      <c r="G3927" s="0" t="n">
        <v>0</v>
      </c>
      <c r="H3927" s="0" t="n">
        <v>0.51</v>
      </c>
      <c r="I3927" s="0" t="n">
        <v>0</v>
      </c>
      <c r="J3927" s="0" t="n">
        <v>0.51</v>
      </c>
      <c r="N3927" s="0" t="s">
        <v>161</v>
      </c>
      <c r="P3927" s="0" t="n">
        <f aca="false">IF(AND(OR(Dashboard!$B$5="All",D3927=Dashboard!$B$5),OR(Dashboard!$D$5="All",N3927=Dashboard!$D$5),OR(AND(C3927&lt;&gt;"",C3927&gt;=Dashboard!$F$5,C3927&lt;=Dashboard!$H$5),AND(C3927="",Dashboard!$F$5&lt;=1980,Dashboard!$H$5&gt;=2016))),1,0)</f>
        <v>1</v>
      </c>
      <c r="Q3927" s="0" t="n">
        <f aca="false">J3927*P3927+ROW()*0.00000001</f>
        <v>0.51003927</v>
      </c>
    </row>
    <row r="3928" customFormat="false" ht="15" hidden="false" customHeight="false" outlineLevel="0" collapsed="false">
      <c r="A3928" s="0" t="s">
        <v>3088</v>
      </c>
      <c r="B3928" s="0" t="s">
        <v>85</v>
      </c>
      <c r="C3928" s="0" t="n">
        <v>2004</v>
      </c>
      <c r="D3928" s="0" t="s">
        <v>102</v>
      </c>
      <c r="E3928" s="0" t="s">
        <v>160</v>
      </c>
      <c r="F3928" s="0" t="n">
        <v>0.36</v>
      </c>
      <c r="G3928" s="0" t="n">
        <v>0.13</v>
      </c>
      <c r="H3928" s="0" t="n">
        <v>0</v>
      </c>
      <c r="I3928" s="0" t="n">
        <v>0.01</v>
      </c>
      <c r="J3928" s="0" t="n">
        <v>0.51</v>
      </c>
      <c r="K3928" s="0" t="n">
        <v>73</v>
      </c>
      <c r="L3928" s="0" t="n">
        <v>7</v>
      </c>
      <c r="M3928" s="0" t="s">
        <v>103</v>
      </c>
      <c r="N3928" s="0" t="s">
        <v>35</v>
      </c>
      <c r="O3928" s="0" t="s">
        <v>37</v>
      </c>
      <c r="P3928" s="0" t="n">
        <f aca="false">IF(AND(OR(Dashboard!$B$5="All",D3928=Dashboard!$B$5),OR(Dashboard!$D$5="All",N3928=Dashboard!$D$5),OR(AND(C3928&lt;&gt;"",C3928&gt;=Dashboard!$F$5,C3928&lt;=Dashboard!$H$5),AND(C3928="",Dashboard!$F$5&lt;=1980,Dashboard!$H$5&gt;=2016))),1,0)</f>
        <v>1</v>
      </c>
      <c r="Q3928" s="0" t="n">
        <f aca="false">J3928*P3928+ROW()*0.00000001</f>
        <v>0.51003928</v>
      </c>
    </row>
    <row r="3929" customFormat="false" ht="15" hidden="false" customHeight="false" outlineLevel="0" collapsed="false">
      <c r="A3929" s="0" t="s">
        <v>1039</v>
      </c>
      <c r="B3929" s="0" t="s">
        <v>144</v>
      </c>
      <c r="C3929" s="0" t="n">
        <v>2004</v>
      </c>
      <c r="D3929" s="0" t="s">
        <v>34</v>
      </c>
      <c r="E3929" s="0" t="s">
        <v>649</v>
      </c>
      <c r="F3929" s="0" t="n">
        <v>0.37</v>
      </c>
      <c r="G3929" s="0" t="n">
        <v>0.11</v>
      </c>
      <c r="H3929" s="0" t="n">
        <v>0</v>
      </c>
      <c r="I3929" s="0" t="n">
        <v>0.02</v>
      </c>
      <c r="J3929" s="0" t="n">
        <v>0.51</v>
      </c>
      <c r="K3929" s="0" t="n">
        <v>82</v>
      </c>
      <c r="L3929" s="0" t="n">
        <v>8.1</v>
      </c>
      <c r="M3929" s="0" t="s">
        <v>36</v>
      </c>
      <c r="N3929" s="0" t="s">
        <v>66</v>
      </c>
      <c r="O3929" s="0" t="s">
        <v>42</v>
      </c>
      <c r="P3929" s="0" t="n">
        <f aca="false">IF(AND(OR(Dashboard!$B$5="All",D3929=Dashboard!$B$5),OR(Dashboard!$D$5="All",N3929=Dashboard!$D$5),OR(AND(C3929&lt;&gt;"",C3929&gt;=Dashboard!$F$5,C3929&lt;=Dashboard!$H$5),AND(C3929="",Dashboard!$F$5&lt;=1980,Dashboard!$H$5&gt;=2016))),1,0)</f>
        <v>1</v>
      </c>
      <c r="Q3929" s="0" t="n">
        <f aca="false">J3929*P3929+ROW()*0.00000001</f>
        <v>0.51003929</v>
      </c>
    </row>
    <row r="3930" customFormat="false" ht="15" hidden="false" customHeight="false" outlineLevel="0" collapsed="false">
      <c r="A3930" s="0" t="s">
        <v>3089</v>
      </c>
      <c r="B3930" s="0" t="s">
        <v>76</v>
      </c>
      <c r="C3930" s="0" t="n">
        <v>2004</v>
      </c>
      <c r="D3930" s="0" t="s">
        <v>71</v>
      </c>
      <c r="E3930" s="0" t="s">
        <v>220</v>
      </c>
      <c r="F3930" s="0" t="n">
        <v>0.25</v>
      </c>
      <c r="G3930" s="0" t="n">
        <v>0.19</v>
      </c>
      <c r="H3930" s="0" t="n">
        <v>0</v>
      </c>
      <c r="I3930" s="0" t="n">
        <v>0.06</v>
      </c>
      <c r="J3930" s="0" t="n">
        <v>0.51</v>
      </c>
      <c r="K3930" s="0" t="n">
        <v>76</v>
      </c>
      <c r="L3930" s="0" t="n">
        <v>7.8</v>
      </c>
      <c r="M3930" s="0" t="s">
        <v>73</v>
      </c>
      <c r="N3930" s="0" t="s">
        <v>74</v>
      </c>
      <c r="O3930" s="0" t="s">
        <v>37</v>
      </c>
      <c r="P3930" s="0" t="n">
        <f aca="false">IF(AND(OR(Dashboard!$B$5="All",D3930=Dashboard!$B$5),OR(Dashboard!$D$5="All",N3930=Dashboard!$D$5),OR(AND(C3930&lt;&gt;"",C3930&gt;=Dashboard!$F$5,C3930&lt;=Dashboard!$H$5),AND(C3930="",Dashboard!$F$5&lt;=1980,Dashboard!$H$5&gt;=2016))),1,0)</f>
        <v>1</v>
      </c>
      <c r="Q3930" s="0" t="n">
        <f aca="false">J3930*P3930+ROW()*0.00000001</f>
        <v>0.5100393</v>
      </c>
    </row>
    <row r="3931" customFormat="false" ht="15" hidden="false" customHeight="false" outlineLevel="0" collapsed="false">
      <c r="A3931" s="0" t="s">
        <v>3090</v>
      </c>
      <c r="B3931" s="0" t="s">
        <v>159</v>
      </c>
      <c r="C3931" s="0" t="n">
        <v>1988</v>
      </c>
      <c r="D3931" s="0" t="s">
        <v>56</v>
      </c>
      <c r="E3931" s="0" t="s">
        <v>91</v>
      </c>
      <c r="F3931" s="0" t="n">
        <v>0.47</v>
      </c>
      <c r="G3931" s="0" t="n">
        <v>0.03</v>
      </c>
      <c r="H3931" s="0" t="n">
        <v>0</v>
      </c>
      <c r="I3931" s="0" t="n">
        <v>0.01</v>
      </c>
      <c r="J3931" s="0" t="n">
        <v>0.51</v>
      </c>
      <c r="N3931" s="0" t="s">
        <v>161</v>
      </c>
      <c r="P3931" s="0" t="n">
        <f aca="false">IF(AND(OR(Dashboard!$B$5="All",D3931=Dashboard!$B$5),OR(Dashboard!$D$5="All",N3931=Dashboard!$D$5),OR(AND(C3931&lt;&gt;"",C3931&gt;=Dashboard!$F$5,C3931&lt;=Dashboard!$H$5),AND(C3931="",Dashboard!$F$5&lt;=1980,Dashboard!$H$5&gt;=2016))),1,0)</f>
        <v>1</v>
      </c>
      <c r="Q3931" s="0" t="n">
        <f aca="false">J3931*P3931+ROW()*0.00000001</f>
        <v>0.51003931</v>
      </c>
    </row>
    <row r="3932" customFormat="false" ht="15" hidden="false" customHeight="false" outlineLevel="0" collapsed="false">
      <c r="A3932" s="0" t="s">
        <v>3091</v>
      </c>
      <c r="B3932" s="0" t="s">
        <v>76</v>
      </c>
      <c r="C3932" s="0" t="n">
        <v>2005</v>
      </c>
      <c r="D3932" s="0" t="s">
        <v>52</v>
      </c>
      <c r="E3932" s="0" t="s">
        <v>211</v>
      </c>
      <c r="F3932" s="0" t="n">
        <v>0.22</v>
      </c>
      <c r="G3932" s="0" t="n">
        <v>0.17</v>
      </c>
      <c r="H3932" s="0" t="n">
        <v>0.05</v>
      </c>
      <c r="I3932" s="0" t="n">
        <v>0.06</v>
      </c>
      <c r="J3932" s="0" t="n">
        <v>0.51</v>
      </c>
      <c r="K3932" s="0" t="n">
        <v>78</v>
      </c>
      <c r="L3932" s="0" t="n">
        <v>8.4</v>
      </c>
      <c r="M3932" s="0" t="s">
        <v>103</v>
      </c>
      <c r="N3932" s="0" t="s">
        <v>74</v>
      </c>
      <c r="O3932" s="0" t="s">
        <v>37</v>
      </c>
      <c r="P3932" s="0" t="n">
        <f aca="false">IF(AND(OR(Dashboard!$B$5="All",D3932=Dashboard!$B$5),OR(Dashboard!$D$5="All",N3932=Dashboard!$D$5),OR(AND(C3932&lt;&gt;"",C3932&gt;=Dashboard!$F$5,C3932&lt;=Dashboard!$H$5),AND(C3932="",Dashboard!$F$5&lt;=1980,Dashboard!$H$5&gt;=2016))),1,0)</f>
        <v>1</v>
      </c>
      <c r="Q3932" s="0" t="n">
        <f aca="false">J3932*P3932+ROW()*0.00000001</f>
        <v>0.51003932</v>
      </c>
    </row>
    <row r="3933" customFormat="false" ht="15" hidden="false" customHeight="false" outlineLevel="0" collapsed="false">
      <c r="A3933" s="0" t="s">
        <v>1231</v>
      </c>
      <c r="B3933" s="0" t="s">
        <v>33</v>
      </c>
      <c r="C3933" s="0" t="n">
        <v>2007</v>
      </c>
      <c r="D3933" s="0" t="s">
        <v>52</v>
      </c>
      <c r="E3933" s="0" t="s">
        <v>124</v>
      </c>
      <c r="F3933" s="0" t="n">
        <v>0.46</v>
      </c>
      <c r="G3933" s="0" t="n">
        <v>0.01</v>
      </c>
      <c r="H3933" s="0" t="n">
        <v>0</v>
      </c>
      <c r="I3933" s="0" t="n">
        <v>0.04</v>
      </c>
      <c r="J3933" s="0" t="n">
        <v>0.51</v>
      </c>
      <c r="K3933" s="0" t="n">
        <v>68</v>
      </c>
      <c r="M3933" s="0" t="s">
        <v>36</v>
      </c>
      <c r="N3933" s="0" t="s">
        <v>35</v>
      </c>
      <c r="O3933" s="0" t="s">
        <v>67</v>
      </c>
      <c r="P3933" s="0" t="n">
        <f aca="false">IF(AND(OR(Dashboard!$B$5="All",D3933=Dashboard!$B$5),OR(Dashboard!$D$5="All",N3933=Dashboard!$D$5),OR(AND(C3933&lt;&gt;"",C3933&gt;=Dashboard!$F$5,C3933&lt;=Dashboard!$H$5),AND(C3933="",Dashboard!$F$5&lt;=1980,Dashboard!$H$5&gt;=2016))),1,0)</f>
        <v>1</v>
      </c>
      <c r="Q3933" s="0" t="n">
        <f aca="false">J3933*P3933+ROW()*0.00000001</f>
        <v>0.51003933</v>
      </c>
    </row>
    <row r="3934" customFormat="false" ht="15" hidden="false" customHeight="false" outlineLevel="0" collapsed="false">
      <c r="A3934" s="0" t="s">
        <v>3092</v>
      </c>
      <c r="B3934" s="0" t="s">
        <v>76</v>
      </c>
      <c r="C3934" s="0" t="n">
        <v>2002</v>
      </c>
      <c r="D3934" s="0" t="s">
        <v>52</v>
      </c>
      <c r="E3934" s="0" t="s">
        <v>821</v>
      </c>
      <c r="F3934" s="0" t="n">
        <v>0.25</v>
      </c>
      <c r="G3934" s="0" t="n">
        <v>0.19</v>
      </c>
      <c r="H3934" s="0" t="n">
        <v>0</v>
      </c>
      <c r="I3934" s="0" t="n">
        <v>0.06</v>
      </c>
      <c r="J3934" s="0" t="n">
        <v>0.51</v>
      </c>
      <c r="N3934" s="0" t="s">
        <v>74</v>
      </c>
      <c r="P3934" s="0" t="n">
        <f aca="false">IF(AND(OR(Dashboard!$B$5="All",D3934=Dashboard!$B$5),OR(Dashboard!$D$5="All",N3934=Dashboard!$D$5),OR(AND(C3934&lt;&gt;"",C3934&gt;=Dashboard!$F$5,C3934&lt;=Dashboard!$H$5),AND(C3934="",Dashboard!$F$5&lt;=1980,Dashboard!$H$5&gt;=2016))),1,0)</f>
        <v>1</v>
      </c>
      <c r="Q3934" s="0" t="n">
        <f aca="false">J3934*P3934+ROW()*0.00000001</f>
        <v>0.51003934</v>
      </c>
    </row>
    <row r="3935" customFormat="false" ht="15" hidden="false" customHeight="false" outlineLevel="0" collapsed="false">
      <c r="A3935" s="0" t="s">
        <v>2933</v>
      </c>
      <c r="B3935" s="0" t="s">
        <v>64</v>
      </c>
      <c r="C3935" s="0" t="n">
        <v>2012</v>
      </c>
      <c r="D3935" s="0" t="s">
        <v>34</v>
      </c>
      <c r="E3935" s="0" t="s">
        <v>142</v>
      </c>
      <c r="F3935" s="0" t="n">
        <v>0.29</v>
      </c>
      <c r="G3935" s="0" t="n">
        <v>0.18</v>
      </c>
      <c r="H3935" s="0" t="n">
        <v>0</v>
      </c>
      <c r="I3935" s="0" t="n">
        <v>0.04</v>
      </c>
      <c r="J3935" s="0" t="n">
        <v>0.51</v>
      </c>
      <c r="K3935" s="0" t="n">
        <v>77</v>
      </c>
      <c r="L3935" s="0" t="n">
        <v>5.6</v>
      </c>
      <c r="M3935" s="0" t="s">
        <v>36</v>
      </c>
      <c r="N3935" s="0" t="s">
        <v>66</v>
      </c>
      <c r="O3935" s="0" t="s">
        <v>37</v>
      </c>
      <c r="P3935" s="0" t="n">
        <f aca="false">IF(AND(OR(Dashboard!$B$5="All",D3935=Dashboard!$B$5),OR(Dashboard!$D$5="All",N3935=Dashboard!$D$5),OR(AND(C3935&lt;&gt;"",C3935&gt;=Dashboard!$F$5,C3935&lt;=Dashboard!$H$5),AND(C3935="",Dashboard!$F$5&lt;=1980,Dashboard!$H$5&gt;=2016))),1,0)</f>
        <v>1</v>
      </c>
      <c r="Q3935" s="0" t="n">
        <f aca="false">J3935*P3935+ROW()*0.00000001</f>
        <v>0.51003935</v>
      </c>
    </row>
    <row r="3936" customFormat="false" ht="15" hidden="false" customHeight="false" outlineLevel="0" collapsed="false">
      <c r="A3936" s="0" t="s">
        <v>3093</v>
      </c>
      <c r="B3936" s="0" t="s">
        <v>117</v>
      </c>
      <c r="C3936" s="0" t="n">
        <v>1997</v>
      </c>
      <c r="D3936" s="0" t="s">
        <v>34</v>
      </c>
      <c r="E3936" s="0" t="s">
        <v>89</v>
      </c>
      <c r="F3936" s="0" t="n">
        <v>0.28</v>
      </c>
      <c r="G3936" s="0" t="n">
        <v>0.19</v>
      </c>
      <c r="H3936" s="0" t="n">
        <v>0</v>
      </c>
      <c r="I3936" s="0" t="n">
        <v>0.03</v>
      </c>
      <c r="J3936" s="0" t="n">
        <v>0.51</v>
      </c>
      <c r="N3936" s="0" t="s">
        <v>74</v>
      </c>
      <c r="P3936" s="0" t="n">
        <f aca="false">IF(AND(OR(Dashboard!$B$5="All",D3936=Dashboard!$B$5),OR(Dashboard!$D$5="All",N3936=Dashboard!$D$5),OR(AND(C3936&lt;&gt;"",C3936&gt;=Dashboard!$F$5,C3936&lt;=Dashboard!$H$5),AND(C3936="",Dashboard!$F$5&lt;=1980,Dashboard!$H$5&gt;=2016))),1,0)</f>
        <v>1</v>
      </c>
      <c r="Q3936" s="0" t="n">
        <f aca="false">J3936*P3936+ROW()*0.00000001</f>
        <v>0.51003936</v>
      </c>
    </row>
    <row r="3937" customFormat="false" ht="15" hidden="false" customHeight="false" outlineLevel="0" collapsed="false">
      <c r="A3937" s="0" t="s">
        <v>3094</v>
      </c>
      <c r="B3937" s="0" t="s">
        <v>64</v>
      </c>
      <c r="C3937" s="0" t="n">
        <v>2009</v>
      </c>
      <c r="D3937" s="0" t="s">
        <v>71</v>
      </c>
      <c r="E3937" s="0" t="s">
        <v>142</v>
      </c>
      <c r="F3937" s="0" t="n">
        <v>0.26</v>
      </c>
      <c r="G3937" s="0" t="n">
        <v>0.2</v>
      </c>
      <c r="H3937" s="0" t="n">
        <v>0</v>
      </c>
      <c r="I3937" s="0" t="n">
        <v>0.05</v>
      </c>
      <c r="J3937" s="0" t="n">
        <v>0.51</v>
      </c>
      <c r="K3937" s="0" t="n">
        <v>73</v>
      </c>
      <c r="L3937" s="0" t="n">
        <v>8.2</v>
      </c>
      <c r="M3937" s="0" t="s">
        <v>73</v>
      </c>
      <c r="N3937" s="0" t="s">
        <v>66</v>
      </c>
      <c r="O3937" s="0" t="s">
        <v>37</v>
      </c>
      <c r="P3937" s="0" t="n">
        <f aca="false">IF(AND(OR(Dashboard!$B$5="All",D3937=Dashboard!$B$5),OR(Dashboard!$D$5="All",N3937=Dashboard!$D$5),OR(AND(C3937&lt;&gt;"",C3937&gt;=Dashboard!$F$5,C3937&lt;=Dashboard!$H$5),AND(C3937="",Dashboard!$F$5&lt;=1980,Dashboard!$H$5&gt;=2016))),1,0)</f>
        <v>1</v>
      </c>
      <c r="Q3937" s="0" t="n">
        <f aca="false">J3937*P3937+ROW()*0.00000001</f>
        <v>0.51003937</v>
      </c>
    </row>
    <row r="3938" customFormat="false" ht="15" hidden="false" customHeight="false" outlineLevel="0" collapsed="false">
      <c r="A3938" s="0" t="s">
        <v>3095</v>
      </c>
      <c r="B3938" s="0" t="s">
        <v>85</v>
      </c>
      <c r="C3938" s="0" t="n">
        <v>2004</v>
      </c>
      <c r="D3938" s="0" t="s">
        <v>71</v>
      </c>
      <c r="E3938" s="0" t="s">
        <v>418</v>
      </c>
      <c r="F3938" s="0" t="n">
        <v>0.36</v>
      </c>
      <c r="G3938" s="0" t="n">
        <v>0.13</v>
      </c>
      <c r="H3938" s="0" t="n">
        <v>0</v>
      </c>
      <c r="I3938" s="0" t="n">
        <v>0.01</v>
      </c>
      <c r="J3938" s="0" t="n">
        <v>0.5</v>
      </c>
      <c r="K3938" s="0" t="n">
        <v>56</v>
      </c>
      <c r="M3938" s="0" t="s">
        <v>36</v>
      </c>
      <c r="N3938" s="0" t="s">
        <v>35</v>
      </c>
      <c r="O3938" s="0" t="s">
        <v>53</v>
      </c>
      <c r="P3938" s="0" t="n">
        <f aca="false">IF(AND(OR(Dashboard!$B$5="All",D3938=Dashboard!$B$5),OR(Dashboard!$D$5="All",N3938=Dashboard!$D$5),OR(AND(C3938&lt;&gt;"",C3938&gt;=Dashboard!$F$5,C3938&lt;=Dashboard!$H$5),AND(C3938="",Dashboard!$F$5&lt;=1980,Dashboard!$H$5&gt;=2016))),1,0)</f>
        <v>1</v>
      </c>
      <c r="Q3938" s="0" t="n">
        <f aca="false">J3938*P3938+ROW()*0.00000001</f>
        <v>0.50003938</v>
      </c>
    </row>
    <row r="3939" customFormat="false" ht="15" hidden="false" customHeight="false" outlineLevel="0" collapsed="false">
      <c r="A3939" s="0" t="s">
        <v>1916</v>
      </c>
      <c r="B3939" s="0" t="s">
        <v>76</v>
      </c>
      <c r="C3939" s="0" t="n">
        <v>2006</v>
      </c>
      <c r="D3939" s="0" t="s">
        <v>41</v>
      </c>
      <c r="E3939" s="0" t="s">
        <v>154</v>
      </c>
      <c r="F3939" s="0" t="n">
        <v>0.42</v>
      </c>
      <c r="G3939" s="0" t="n">
        <v>0.02</v>
      </c>
      <c r="H3939" s="0" t="n">
        <v>0</v>
      </c>
      <c r="I3939" s="0" t="n">
        <v>0.07</v>
      </c>
      <c r="J3939" s="0" t="n">
        <v>0.5</v>
      </c>
      <c r="K3939" s="0" t="n">
        <v>55</v>
      </c>
      <c r="L3939" s="0" t="n">
        <v>7.2</v>
      </c>
      <c r="M3939" s="0" t="s">
        <v>36</v>
      </c>
      <c r="N3939" s="0" t="s">
        <v>74</v>
      </c>
      <c r="O3939" s="0" t="s">
        <v>53</v>
      </c>
      <c r="P3939" s="0" t="n">
        <f aca="false">IF(AND(OR(Dashboard!$B$5="All",D3939=Dashboard!$B$5),OR(Dashboard!$D$5="All",N3939=Dashboard!$D$5),OR(AND(C3939&lt;&gt;"",C3939&gt;=Dashboard!$F$5,C3939&lt;=Dashboard!$H$5),AND(C3939="",Dashboard!$F$5&lt;=1980,Dashboard!$H$5&gt;=2016))),1,0)</f>
        <v>1</v>
      </c>
      <c r="Q3939" s="0" t="n">
        <f aca="false">J3939*P3939+ROW()*0.00000001</f>
        <v>0.50003939</v>
      </c>
    </row>
    <row r="3940" customFormat="false" ht="15" hidden="false" customHeight="false" outlineLevel="0" collapsed="false">
      <c r="A3940" s="0" t="s">
        <v>3096</v>
      </c>
      <c r="B3940" s="0" t="s">
        <v>76</v>
      </c>
      <c r="C3940" s="0" t="n">
        <v>2003</v>
      </c>
      <c r="D3940" s="0" t="s">
        <v>16</v>
      </c>
      <c r="E3940" s="0" t="s">
        <v>243</v>
      </c>
      <c r="F3940" s="0" t="n">
        <v>0.25</v>
      </c>
      <c r="G3940" s="0" t="n">
        <v>0.19</v>
      </c>
      <c r="H3940" s="0" t="n">
        <v>0</v>
      </c>
      <c r="I3940" s="0" t="n">
        <v>0.06</v>
      </c>
      <c r="J3940" s="0" t="n">
        <v>0.5</v>
      </c>
      <c r="K3940" s="0" t="n">
        <v>51</v>
      </c>
      <c r="L3940" s="0" t="n">
        <v>7.5</v>
      </c>
      <c r="M3940" s="0" t="s">
        <v>36</v>
      </c>
      <c r="N3940" s="0" t="s">
        <v>74</v>
      </c>
      <c r="O3940" s="0" t="s">
        <v>53</v>
      </c>
      <c r="P3940" s="0" t="n">
        <f aca="false">IF(AND(OR(Dashboard!$B$5="All",D3940=Dashboard!$B$5),OR(Dashboard!$D$5="All",N3940=Dashboard!$D$5),OR(AND(C3940&lt;&gt;"",C3940&gt;=Dashboard!$F$5,C3940&lt;=Dashboard!$H$5),AND(C3940="",Dashboard!$F$5&lt;=1980,Dashboard!$H$5&gt;=2016))),1,0)</f>
        <v>1</v>
      </c>
      <c r="Q3940" s="0" t="n">
        <f aca="false">J3940*P3940+ROW()*0.00000001</f>
        <v>0.5000394</v>
      </c>
    </row>
    <row r="3941" customFormat="false" ht="15" hidden="false" customHeight="false" outlineLevel="0" collapsed="false">
      <c r="A3941" s="0" t="s">
        <v>3097</v>
      </c>
      <c r="B3941" s="0" t="s">
        <v>50</v>
      </c>
      <c r="C3941" s="0" t="n">
        <v>2009</v>
      </c>
      <c r="D3941" s="0" t="s">
        <v>71</v>
      </c>
      <c r="E3941" s="0" t="s">
        <v>91</v>
      </c>
      <c r="F3941" s="0" t="n">
        <v>0.33</v>
      </c>
      <c r="G3941" s="0" t="n">
        <v>0.13</v>
      </c>
      <c r="H3941" s="0" t="n">
        <v>0</v>
      </c>
      <c r="I3941" s="0" t="n">
        <v>0.05</v>
      </c>
      <c r="J3941" s="0" t="n">
        <v>0.5</v>
      </c>
      <c r="K3941" s="0" t="n">
        <v>47</v>
      </c>
      <c r="M3941" s="0" t="s">
        <v>36</v>
      </c>
      <c r="N3941" s="0" t="s">
        <v>35</v>
      </c>
      <c r="O3941" s="0" t="s">
        <v>177</v>
      </c>
      <c r="P3941" s="0" t="n">
        <f aca="false">IF(AND(OR(Dashboard!$B$5="All",D3941=Dashboard!$B$5),OR(Dashboard!$D$5="All",N3941=Dashboard!$D$5),OR(AND(C3941&lt;&gt;"",C3941&gt;=Dashboard!$F$5,C3941&lt;=Dashboard!$H$5),AND(C3941="",Dashboard!$F$5&lt;=1980,Dashboard!$H$5&gt;=2016))),1,0)</f>
        <v>1</v>
      </c>
      <c r="Q3941" s="0" t="n">
        <f aca="false">J3941*P3941+ROW()*0.00000001</f>
        <v>0.50003941</v>
      </c>
    </row>
    <row r="3942" customFormat="false" ht="15" hidden="false" customHeight="false" outlineLevel="0" collapsed="false">
      <c r="A3942" s="0" t="s">
        <v>3098</v>
      </c>
      <c r="B3942" s="0" t="s">
        <v>159</v>
      </c>
      <c r="C3942" s="0" t="n">
        <v>1983</v>
      </c>
      <c r="D3942" s="0" t="s">
        <v>71</v>
      </c>
      <c r="E3942" s="0" t="s">
        <v>160</v>
      </c>
      <c r="F3942" s="0" t="n">
        <v>0.47</v>
      </c>
      <c r="G3942" s="0" t="n">
        <v>0.03</v>
      </c>
      <c r="H3942" s="0" t="n">
        <v>0</v>
      </c>
      <c r="I3942" s="0" t="n">
        <v>0.01</v>
      </c>
      <c r="J3942" s="0" t="n">
        <v>0.5</v>
      </c>
      <c r="N3942" s="0" t="s">
        <v>161</v>
      </c>
      <c r="P3942" s="0" t="n">
        <f aca="false">IF(AND(OR(Dashboard!$B$5="All",D3942=Dashboard!$B$5),OR(Dashboard!$D$5="All",N3942=Dashboard!$D$5),OR(AND(C3942&lt;&gt;"",C3942&gt;=Dashboard!$F$5,C3942&lt;=Dashboard!$H$5),AND(C3942="",Dashboard!$F$5&lt;=1980,Dashboard!$H$5&gt;=2016))),1,0)</f>
        <v>1</v>
      </c>
      <c r="Q3942" s="0" t="n">
        <f aca="false">J3942*P3942+ROW()*0.00000001</f>
        <v>0.50003942</v>
      </c>
    </row>
    <row r="3943" customFormat="false" ht="15" hidden="false" customHeight="false" outlineLevel="0" collapsed="false">
      <c r="A3943" s="0" t="s">
        <v>3099</v>
      </c>
      <c r="B3943" s="0" t="s">
        <v>64</v>
      </c>
      <c r="C3943" s="0" t="n">
        <v>2008</v>
      </c>
      <c r="D3943" s="0" t="s">
        <v>34</v>
      </c>
      <c r="E3943" s="0" t="s">
        <v>142</v>
      </c>
      <c r="F3943" s="0" t="n">
        <v>0.45</v>
      </c>
      <c r="G3943" s="0" t="n">
        <v>0.01</v>
      </c>
      <c r="H3943" s="0" t="n">
        <v>0</v>
      </c>
      <c r="I3943" s="0" t="n">
        <v>0.04</v>
      </c>
      <c r="J3943" s="0" t="n">
        <v>0.5</v>
      </c>
      <c r="K3943" s="0" t="n">
        <v>88</v>
      </c>
      <c r="L3943" s="0" t="n">
        <v>8.4</v>
      </c>
      <c r="M3943" s="0" t="s">
        <v>125</v>
      </c>
      <c r="N3943" s="0" t="s">
        <v>66</v>
      </c>
      <c r="O3943" s="0" t="s">
        <v>42</v>
      </c>
      <c r="P3943" s="0" t="n">
        <f aca="false">IF(AND(OR(Dashboard!$B$5="All",D3943=Dashboard!$B$5),OR(Dashboard!$D$5="All",N3943=Dashboard!$D$5),OR(AND(C3943&lt;&gt;"",C3943&gt;=Dashboard!$F$5,C3943&lt;=Dashboard!$H$5),AND(C3943="",Dashboard!$F$5&lt;=1980,Dashboard!$H$5&gt;=2016))),1,0)</f>
        <v>1</v>
      </c>
      <c r="Q3943" s="0" t="n">
        <f aca="false">J3943*P3943+ROW()*0.00000001</f>
        <v>0.50003943</v>
      </c>
    </row>
    <row r="3944" customFormat="false" ht="15" hidden="false" customHeight="false" outlineLevel="0" collapsed="false">
      <c r="A3944" s="0" t="s">
        <v>1697</v>
      </c>
      <c r="B3944" s="0" t="s">
        <v>33</v>
      </c>
      <c r="C3944" s="0" t="n">
        <v>2008</v>
      </c>
      <c r="D3944" s="0" t="s">
        <v>71</v>
      </c>
      <c r="E3944" s="0" t="s">
        <v>72</v>
      </c>
      <c r="F3944" s="0" t="n">
        <v>0.17</v>
      </c>
      <c r="G3944" s="0" t="n">
        <v>0.28</v>
      </c>
      <c r="H3944" s="0" t="n">
        <v>0</v>
      </c>
      <c r="I3944" s="0" t="n">
        <v>0.06</v>
      </c>
      <c r="J3944" s="0" t="n">
        <v>0.5</v>
      </c>
      <c r="K3944" s="0" t="n">
        <v>83</v>
      </c>
      <c r="L3944" s="0" t="n">
        <v>8.4</v>
      </c>
      <c r="M3944" s="0" t="s">
        <v>103</v>
      </c>
      <c r="N3944" s="0" t="s">
        <v>35</v>
      </c>
      <c r="O3944" s="0" t="s">
        <v>42</v>
      </c>
      <c r="P3944" s="0" t="n">
        <f aca="false">IF(AND(OR(Dashboard!$B$5="All",D3944=Dashboard!$B$5),OR(Dashboard!$D$5="All",N3944=Dashboard!$D$5),OR(AND(C3944&lt;&gt;"",C3944&gt;=Dashboard!$F$5,C3944&lt;=Dashboard!$H$5),AND(C3944="",Dashboard!$F$5&lt;=1980,Dashboard!$H$5&gt;=2016))),1,0)</f>
        <v>1</v>
      </c>
      <c r="Q3944" s="0" t="n">
        <f aca="false">J3944*P3944+ROW()*0.00000001</f>
        <v>0.50003944</v>
      </c>
    </row>
    <row r="3945" customFormat="false" ht="15" hidden="false" customHeight="false" outlineLevel="0" collapsed="false">
      <c r="A3945" s="0" t="s">
        <v>624</v>
      </c>
      <c r="B3945" s="0" t="s">
        <v>64</v>
      </c>
      <c r="C3945" s="0" t="n">
        <v>2006</v>
      </c>
      <c r="D3945" s="0" t="s">
        <v>102</v>
      </c>
      <c r="E3945" s="0" t="s">
        <v>418</v>
      </c>
      <c r="F3945" s="0" t="n">
        <v>0.44</v>
      </c>
      <c r="G3945" s="0" t="n">
        <v>0.03</v>
      </c>
      <c r="H3945" s="0" t="n">
        <v>0</v>
      </c>
      <c r="I3945" s="0" t="n">
        <v>0.04</v>
      </c>
      <c r="J3945" s="0" t="n">
        <v>0.5</v>
      </c>
      <c r="K3945" s="0" t="n">
        <v>81</v>
      </c>
      <c r="L3945" s="0" t="n">
        <v>7.8</v>
      </c>
      <c r="M3945" s="0" t="s">
        <v>103</v>
      </c>
      <c r="N3945" s="0" t="s">
        <v>66</v>
      </c>
      <c r="O3945" s="0" t="s">
        <v>42</v>
      </c>
      <c r="P3945" s="0" t="n">
        <f aca="false">IF(AND(OR(Dashboard!$B$5="All",D3945=Dashboard!$B$5),OR(Dashboard!$D$5="All",N3945=Dashboard!$D$5),OR(AND(C3945&lt;&gt;"",C3945&gt;=Dashboard!$F$5,C3945&lt;=Dashboard!$H$5),AND(C3945="",Dashboard!$F$5&lt;=1980,Dashboard!$H$5&gt;=2016))),1,0)</f>
        <v>1</v>
      </c>
      <c r="Q3945" s="0" t="n">
        <f aca="false">J3945*P3945+ROW()*0.00000001</f>
        <v>0.50003945</v>
      </c>
    </row>
    <row r="3946" customFormat="false" ht="15" hidden="false" customHeight="false" outlineLevel="0" collapsed="false">
      <c r="A3946" s="0" t="s">
        <v>940</v>
      </c>
      <c r="B3946" s="0" t="s">
        <v>144</v>
      </c>
      <c r="C3946" s="0" t="n">
        <v>2003</v>
      </c>
      <c r="D3946" s="0" t="s">
        <v>41</v>
      </c>
      <c r="E3946" s="0" t="s">
        <v>72</v>
      </c>
      <c r="F3946" s="0" t="n">
        <v>0.42</v>
      </c>
      <c r="G3946" s="0" t="n">
        <v>0.06</v>
      </c>
      <c r="H3946" s="0" t="n">
        <v>0</v>
      </c>
      <c r="I3946" s="0" t="n">
        <v>0.02</v>
      </c>
      <c r="J3946" s="0" t="n">
        <v>0.5</v>
      </c>
      <c r="K3946" s="0" t="n">
        <v>86</v>
      </c>
      <c r="L3946" s="0" t="n">
        <v>7.6</v>
      </c>
      <c r="M3946" s="0" t="s">
        <v>103</v>
      </c>
      <c r="N3946" s="0" t="s">
        <v>66</v>
      </c>
      <c r="O3946" s="0" t="s">
        <v>42</v>
      </c>
      <c r="P3946" s="0" t="n">
        <f aca="false">IF(AND(OR(Dashboard!$B$5="All",D3946=Dashboard!$B$5),OR(Dashboard!$D$5="All",N3946=Dashboard!$D$5),OR(AND(C3946&lt;&gt;"",C3946&gt;=Dashboard!$F$5,C3946&lt;=Dashboard!$H$5),AND(C3946="",Dashboard!$F$5&lt;=1980,Dashboard!$H$5&gt;=2016))),1,0)</f>
        <v>1</v>
      </c>
      <c r="Q3946" s="0" t="n">
        <f aca="false">J3946*P3946+ROW()*0.00000001</f>
        <v>0.50003946</v>
      </c>
    </row>
    <row r="3947" customFormat="false" ht="15" hidden="false" customHeight="false" outlineLevel="0" collapsed="false">
      <c r="A3947" s="0" t="s">
        <v>627</v>
      </c>
      <c r="B3947" s="0" t="s">
        <v>70</v>
      </c>
      <c r="C3947" s="0" t="n">
        <v>2011</v>
      </c>
      <c r="D3947" s="0" t="s">
        <v>46</v>
      </c>
      <c r="E3947" s="0" t="s">
        <v>211</v>
      </c>
      <c r="F3947" s="0" t="n">
        <v>0</v>
      </c>
      <c r="G3947" s="0" t="n">
        <v>0</v>
      </c>
      <c r="H3947" s="0" t="n">
        <v>0.5</v>
      </c>
      <c r="I3947" s="0" t="n">
        <v>0</v>
      </c>
      <c r="J3947" s="0" t="n">
        <v>0.5</v>
      </c>
      <c r="N3947" s="0" t="s">
        <v>74</v>
      </c>
      <c r="P3947" s="0" t="n">
        <f aca="false">IF(AND(OR(Dashboard!$B$5="All",D3947=Dashboard!$B$5),OR(Dashboard!$D$5="All",N3947=Dashboard!$D$5),OR(AND(C3947&lt;&gt;"",C3947&gt;=Dashboard!$F$5,C3947&lt;=Dashboard!$H$5),AND(C3947="",Dashboard!$F$5&lt;=1980,Dashboard!$H$5&gt;=2016))),1,0)</f>
        <v>1</v>
      </c>
      <c r="Q3947" s="0" t="n">
        <f aca="false">J3947*P3947+ROW()*0.00000001</f>
        <v>0.50003947</v>
      </c>
    </row>
    <row r="3948" customFormat="false" ht="15" hidden="false" customHeight="false" outlineLevel="0" collapsed="false">
      <c r="A3948" s="0" t="s">
        <v>2327</v>
      </c>
      <c r="B3948" s="0" t="s">
        <v>70</v>
      </c>
      <c r="C3948" s="0" t="n">
        <v>2006</v>
      </c>
      <c r="D3948" s="0" t="s">
        <v>34</v>
      </c>
      <c r="E3948" s="0" t="s">
        <v>142</v>
      </c>
      <c r="F3948" s="0" t="n">
        <v>0.31</v>
      </c>
      <c r="G3948" s="0" t="n">
        <v>0.12</v>
      </c>
      <c r="H3948" s="0" t="n">
        <v>0</v>
      </c>
      <c r="I3948" s="0" t="n">
        <v>0.07</v>
      </c>
      <c r="J3948" s="0" t="n">
        <v>0.5</v>
      </c>
      <c r="K3948" s="0" t="n">
        <v>81</v>
      </c>
      <c r="M3948" s="0" t="s">
        <v>36</v>
      </c>
      <c r="N3948" s="0" t="s">
        <v>74</v>
      </c>
      <c r="O3948" s="0" t="s">
        <v>42</v>
      </c>
      <c r="P3948" s="0" t="n">
        <f aca="false">IF(AND(OR(Dashboard!$B$5="All",D3948=Dashboard!$B$5),OR(Dashboard!$D$5="All",N3948=Dashboard!$D$5),OR(AND(C3948&lt;&gt;"",C3948&gt;=Dashboard!$F$5,C3948&lt;=Dashboard!$H$5),AND(C3948="",Dashboard!$F$5&lt;=1980,Dashboard!$H$5&gt;=2016))),1,0)</f>
        <v>1</v>
      </c>
      <c r="Q3948" s="0" t="n">
        <f aca="false">J3948*P3948+ROW()*0.00000001</f>
        <v>0.50003948</v>
      </c>
    </row>
    <row r="3949" customFormat="false" ht="15" hidden="false" customHeight="false" outlineLevel="0" collapsed="false">
      <c r="A3949" s="0" t="s">
        <v>1422</v>
      </c>
      <c r="B3949" s="0" t="s">
        <v>33</v>
      </c>
      <c r="C3949" s="0" t="n">
        <v>2007</v>
      </c>
      <c r="D3949" s="0" t="s">
        <v>71</v>
      </c>
      <c r="E3949" s="0" t="s">
        <v>418</v>
      </c>
      <c r="F3949" s="0" t="n">
        <v>0.43</v>
      </c>
      <c r="G3949" s="0" t="n">
        <v>0.03</v>
      </c>
      <c r="H3949" s="0" t="n">
        <v>0</v>
      </c>
      <c r="I3949" s="0" t="n">
        <v>0.04</v>
      </c>
      <c r="J3949" s="0" t="n">
        <v>0.5</v>
      </c>
      <c r="K3949" s="0" t="n">
        <v>62</v>
      </c>
      <c r="L3949" s="0" t="n">
        <v>6.7</v>
      </c>
      <c r="M3949" s="0" t="s">
        <v>36</v>
      </c>
      <c r="N3949" s="0" t="s">
        <v>35</v>
      </c>
      <c r="O3949" s="0" t="s">
        <v>67</v>
      </c>
      <c r="P3949" s="0" t="n">
        <f aca="false">IF(AND(OR(Dashboard!$B$5="All",D3949=Dashboard!$B$5),OR(Dashboard!$D$5="All",N3949=Dashboard!$D$5),OR(AND(C3949&lt;&gt;"",C3949&gt;=Dashboard!$F$5,C3949&lt;=Dashboard!$H$5),AND(C3949="",Dashboard!$F$5&lt;=1980,Dashboard!$H$5&gt;=2016))),1,0)</f>
        <v>1</v>
      </c>
      <c r="Q3949" s="0" t="n">
        <f aca="false">J3949*P3949+ROW()*0.00000001</f>
        <v>0.50003949</v>
      </c>
    </row>
    <row r="3950" customFormat="false" ht="15" hidden="false" customHeight="false" outlineLevel="0" collapsed="false">
      <c r="A3950" s="0" t="s">
        <v>3100</v>
      </c>
      <c r="B3950" s="0" t="s">
        <v>186</v>
      </c>
      <c r="C3950" s="0" t="n">
        <v>2006</v>
      </c>
      <c r="D3950" s="0" t="s">
        <v>114</v>
      </c>
      <c r="E3950" s="0" t="s">
        <v>418</v>
      </c>
      <c r="F3950" s="0" t="n">
        <v>0.39</v>
      </c>
      <c r="G3950" s="0" t="n">
        <v>0.1</v>
      </c>
      <c r="H3950" s="0" t="n">
        <v>0</v>
      </c>
      <c r="I3950" s="0" t="n">
        <v>0.01</v>
      </c>
      <c r="J3950" s="0" t="n">
        <v>0.5</v>
      </c>
      <c r="K3950" s="0" t="n">
        <v>60</v>
      </c>
      <c r="L3950" s="0" t="n">
        <v>6.5</v>
      </c>
      <c r="M3950" s="0" t="s">
        <v>125</v>
      </c>
      <c r="N3950" s="0" t="s">
        <v>35</v>
      </c>
      <c r="O3950" s="0" t="s">
        <v>53</v>
      </c>
      <c r="P3950" s="0" t="n">
        <f aca="false">IF(AND(OR(Dashboard!$B$5="All",D3950=Dashboard!$B$5),OR(Dashboard!$D$5="All",N3950=Dashboard!$D$5),OR(AND(C3950&lt;&gt;"",C3950&gt;=Dashboard!$F$5,C3950&lt;=Dashboard!$H$5),AND(C3950="",Dashboard!$F$5&lt;=1980,Dashboard!$H$5&gt;=2016))),1,0)</f>
        <v>1</v>
      </c>
      <c r="Q3950" s="0" t="n">
        <f aca="false">J3950*P3950+ROW()*0.00000001</f>
        <v>0.5000395</v>
      </c>
    </row>
    <row r="3951" customFormat="false" ht="15" hidden="false" customHeight="false" outlineLevel="0" collapsed="false">
      <c r="A3951" s="0" t="s">
        <v>3101</v>
      </c>
      <c r="B3951" s="0" t="s">
        <v>117</v>
      </c>
      <c r="C3951" s="0" t="n">
        <v>2001</v>
      </c>
      <c r="D3951" s="0" t="s">
        <v>52</v>
      </c>
      <c r="E3951" s="0" t="s">
        <v>418</v>
      </c>
      <c r="F3951" s="0" t="n">
        <v>0.28</v>
      </c>
      <c r="G3951" s="0" t="n">
        <v>0.19</v>
      </c>
      <c r="H3951" s="0" t="n">
        <v>0</v>
      </c>
      <c r="I3951" s="0" t="n">
        <v>0.03</v>
      </c>
      <c r="J3951" s="0" t="n">
        <v>0.5</v>
      </c>
      <c r="N3951" s="0" t="s">
        <v>74</v>
      </c>
      <c r="P3951" s="0" t="n">
        <f aca="false">IF(AND(OR(Dashboard!$B$5="All",D3951=Dashboard!$B$5),OR(Dashboard!$D$5="All",N3951=Dashboard!$D$5),OR(AND(C3951&lt;&gt;"",C3951&gt;=Dashboard!$F$5,C3951&lt;=Dashboard!$H$5),AND(C3951="",Dashboard!$F$5&lt;=1980,Dashboard!$H$5&gt;=2016))),1,0)</f>
        <v>1</v>
      </c>
      <c r="Q3951" s="0" t="n">
        <f aca="false">J3951*P3951+ROW()*0.00000001</f>
        <v>0.50003951</v>
      </c>
    </row>
    <row r="3952" customFormat="false" ht="15" hidden="false" customHeight="false" outlineLevel="0" collapsed="false">
      <c r="A3952" s="0" t="s">
        <v>3102</v>
      </c>
      <c r="B3952" s="0" t="s">
        <v>76</v>
      </c>
      <c r="C3952" s="0" t="n">
        <v>2001</v>
      </c>
      <c r="D3952" s="0" t="s">
        <v>71</v>
      </c>
      <c r="E3952" s="0" t="s">
        <v>248</v>
      </c>
      <c r="F3952" s="0" t="n">
        <v>0.25</v>
      </c>
      <c r="G3952" s="0" t="n">
        <v>0.19</v>
      </c>
      <c r="H3952" s="0" t="n">
        <v>0</v>
      </c>
      <c r="I3952" s="0" t="n">
        <v>0.06</v>
      </c>
      <c r="J3952" s="0" t="n">
        <v>0.5</v>
      </c>
      <c r="K3952" s="0" t="n">
        <v>44</v>
      </c>
      <c r="L3952" s="0" t="n">
        <v>7</v>
      </c>
      <c r="M3952" s="0" t="s">
        <v>103</v>
      </c>
      <c r="N3952" s="0" t="s">
        <v>74</v>
      </c>
      <c r="O3952" s="0" t="s">
        <v>177</v>
      </c>
      <c r="P3952" s="0" t="n">
        <f aca="false">IF(AND(OR(Dashboard!$B$5="All",D3952=Dashboard!$B$5),OR(Dashboard!$D$5="All",N3952=Dashboard!$D$5),OR(AND(C3952&lt;&gt;"",C3952&gt;=Dashboard!$F$5,C3952&lt;=Dashboard!$H$5),AND(C3952="",Dashboard!$F$5&lt;=1980,Dashboard!$H$5&gt;=2016))),1,0)</f>
        <v>1</v>
      </c>
      <c r="Q3952" s="0" t="n">
        <f aca="false">J3952*P3952+ROW()*0.00000001</f>
        <v>0.50003952</v>
      </c>
    </row>
    <row r="3953" customFormat="false" ht="15" hidden="false" customHeight="false" outlineLevel="0" collapsed="false">
      <c r="A3953" s="0" t="s">
        <v>3103</v>
      </c>
      <c r="B3953" s="0" t="s">
        <v>33</v>
      </c>
      <c r="C3953" s="0" t="n">
        <v>2010</v>
      </c>
      <c r="D3953" s="0" t="s">
        <v>52</v>
      </c>
      <c r="E3953" s="0" t="s">
        <v>487</v>
      </c>
      <c r="F3953" s="0" t="n">
        <v>0.45</v>
      </c>
      <c r="G3953" s="0" t="n">
        <v>0.02</v>
      </c>
      <c r="H3953" s="0" t="n">
        <v>0</v>
      </c>
      <c r="I3953" s="0" t="n">
        <v>0.03</v>
      </c>
      <c r="J3953" s="0" t="n">
        <v>0.5</v>
      </c>
      <c r="M3953" s="0" t="s">
        <v>36</v>
      </c>
      <c r="N3953" s="0" t="s">
        <v>35</v>
      </c>
      <c r="P3953" s="0" t="n">
        <f aca="false">IF(AND(OR(Dashboard!$B$5="All",D3953=Dashboard!$B$5),OR(Dashboard!$D$5="All",N3953=Dashboard!$D$5),OR(AND(C3953&lt;&gt;"",C3953&gt;=Dashboard!$F$5,C3953&lt;=Dashboard!$H$5),AND(C3953="",Dashboard!$F$5&lt;=1980,Dashboard!$H$5&gt;=2016))),1,0)</f>
        <v>1</v>
      </c>
      <c r="Q3953" s="0" t="n">
        <f aca="false">J3953*P3953+ROW()*0.00000001</f>
        <v>0.50003953</v>
      </c>
    </row>
    <row r="3954" customFormat="false" ht="15" hidden="false" customHeight="false" outlineLevel="0" collapsed="false">
      <c r="A3954" s="0" t="s">
        <v>3104</v>
      </c>
      <c r="B3954" s="0" t="s">
        <v>50</v>
      </c>
      <c r="C3954" s="0" t="n">
        <v>2007</v>
      </c>
      <c r="D3954" s="0" t="s">
        <v>58</v>
      </c>
      <c r="E3954" s="0" t="s">
        <v>418</v>
      </c>
      <c r="F3954" s="0" t="n">
        <v>0.46</v>
      </c>
      <c r="G3954" s="0" t="n">
        <v>0.01</v>
      </c>
      <c r="H3954" s="0" t="n">
        <v>0</v>
      </c>
      <c r="I3954" s="0" t="n">
        <v>0.04</v>
      </c>
      <c r="J3954" s="0" t="n">
        <v>0.5</v>
      </c>
      <c r="N3954" s="0" t="s">
        <v>35</v>
      </c>
      <c r="P3954" s="0" t="n">
        <f aca="false">IF(AND(OR(Dashboard!$B$5="All",D3954=Dashboard!$B$5),OR(Dashboard!$D$5="All",N3954=Dashboard!$D$5),OR(AND(C3954&lt;&gt;"",C3954&gt;=Dashboard!$F$5,C3954&lt;=Dashboard!$H$5),AND(C3954="",Dashboard!$F$5&lt;=1980,Dashboard!$H$5&gt;=2016))),1,0)</f>
        <v>1</v>
      </c>
      <c r="Q3954" s="0" t="n">
        <f aca="false">J3954*P3954+ROW()*0.00000001</f>
        <v>0.50003954</v>
      </c>
    </row>
    <row r="3955" customFormat="false" ht="15" hidden="false" customHeight="false" outlineLevel="0" collapsed="false">
      <c r="A3955" s="0" t="s">
        <v>3105</v>
      </c>
      <c r="B3955" s="0" t="s">
        <v>76</v>
      </c>
      <c r="C3955" s="0" t="n">
        <v>2006</v>
      </c>
      <c r="D3955" s="0" t="s">
        <v>71</v>
      </c>
      <c r="E3955" s="0" t="s">
        <v>257</v>
      </c>
      <c r="F3955" s="0" t="n">
        <v>0.25</v>
      </c>
      <c r="G3955" s="0" t="n">
        <v>0.19</v>
      </c>
      <c r="H3955" s="0" t="n">
        <v>0</v>
      </c>
      <c r="I3955" s="0" t="n">
        <v>0.06</v>
      </c>
      <c r="J3955" s="0" t="n">
        <v>0.5</v>
      </c>
      <c r="K3955" s="0" t="n">
        <v>83</v>
      </c>
      <c r="L3955" s="0" t="n">
        <v>8.4</v>
      </c>
      <c r="M3955" s="0" t="s">
        <v>73</v>
      </c>
      <c r="N3955" s="0" t="s">
        <v>74</v>
      </c>
      <c r="O3955" s="0" t="s">
        <v>42</v>
      </c>
      <c r="P3955" s="0" t="n">
        <f aca="false">IF(AND(OR(Dashboard!$B$5="All",D3955=Dashboard!$B$5),OR(Dashboard!$D$5="All",N3955=Dashboard!$D$5),OR(AND(C3955&lt;&gt;"",C3955&gt;=Dashboard!$F$5,C3955&lt;=Dashboard!$H$5),AND(C3955="",Dashboard!$F$5&lt;=1980,Dashboard!$H$5&gt;=2016))),1,0)</f>
        <v>1</v>
      </c>
      <c r="Q3955" s="0" t="n">
        <f aca="false">J3955*P3955+ROW()*0.00000001</f>
        <v>0.50003955</v>
      </c>
    </row>
    <row r="3956" customFormat="false" ht="15" hidden="false" customHeight="false" outlineLevel="0" collapsed="false">
      <c r="A3956" s="0" t="s">
        <v>1503</v>
      </c>
      <c r="B3956" s="0" t="s">
        <v>76</v>
      </c>
      <c r="C3956" s="0" t="n">
        <v>2008</v>
      </c>
      <c r="D3956" s="0" t="s">
        <v>52</v>
      </c>
      <c r="E3956" s="0" t="s">
        <v>487</v>
      </c>
      <c r="F3956" s="0" t="n">
        <v>0.25</v>
      </c>
      <c r="G3956" s="0" t="n">
        <v>0.19</v>
      </c>
      <c r="H3956" s="0" t="n">
        <v>0</v>
      </c>
      <c r="I3956" s="0" t="n">
        <v>0.06</v>
      </c>
      <c r="J3956" s="0" t="n">
        <v>0.5</v>
      </c>
      <c r="M3956" s="0" t="s">
        <v>36</v>
      </c>
      <c r="N3956" s="0" t="s">
        <v>74</v>
      </c>
      <c r="P3956" s="0" t="n">
        <f aca="false">IF(AND(OR(Dashboard!$B$5="All",D3956=Dashboard!$B$5),OR(Dashboard!$D$5="All",N3956=Dashboard!$D$5),OR(AND(C3956&lt;&gt;"",C3956&gt;=Dashboard!$F$5,C3956&lt;=Dashboard!$H$5),AND(C3956="",Dashboard!$F$5&lt;=1980,Dashboard!$H$5&gt;=2016))),1,0)</f>
        <v>1</v>
      </c>
      <c r="Q3956" s="0" t="n">
        <f aca="false">J3956*P3956+ROW()*0.00000001</f>
        <v>0.50003956</v>
      </c>
    </row>
    <row r="3957" customFormat="false" ht="15" hidden="false" customHeight="false" outlineLevel="0" collapsed="false">
      <c r="A3957" s="0" t="s">
        <v>3106</v>
      </c>
      <c r="B3957" s="0" t="s">
        <v>159</v>
      </c>
      <c r="C3957" s="0" t="n">
        <v>1982</v>
      </c>
      <c r="D3957" s="0" t="s">
        <v>56</v>
      </c>
      <c r="E3957" s="0" t="s">
        <v>91</v>
      </c>
      <c r="F3957" s="0" t="n">
        <v>0.47</v>
      </c>
      <c r="G3957" s="0" t="n">
        <v>0.03</v>
      </c>
      <c r="H3957" s="0" t="n">
        <v>0</v>
      </c>
      <c r="I3957" s="0" t="n">
        <v>0.01</v>
      </c>
      <c r="J3957" s="0" t="n">
        <v>0.5</v>
      </c>
      <c r="N3957" s="0" t="s">
        <v>161</v>
      </c>
      <c r="P3957" s="0" t="n">
        <f aca="false">IF(AND(OR(Dashboard!$B$5="All",D3957=Dashboard!$B$5),OR(Dashboard!$D$5="All",N3957=Dashboard!$D$5),OR(AND(C3957&lt;&gt;"",C3957&gt;=Dashboard!$F$5,C3957&lt;=Dashboard!$H$5),AND(C3957="",Dashboard!$F$5&lt;=1980,Dashboard!$H$5&gt;=2016))),1,0)</f>
        <v>1</v>
      </c>
      <c r="Q3957" s="0" t="n">
        <f aca="false">J3957*P3957+ROW()*0.00000001</f>
        <v>0.50003957</v>
      </c>
    </row>
    <row r="3958" customFormat="false" ht="15" hidden="false" customHeight="false" outlineLevel="0" collapsed="false">
      <c r="A3958" s="0" t="s">
        <v>2740</v>
      </c>
      <c r="B3958" s="0" t="s">
        <v>70</v>
      </c>
      <c r="C3958" s="0" t="n">
        <v>2008</v>
      </c>
      <c r="D3958" s="0" t="s">
        <v>71</v>
      </c>
      <c r="E3958" s="0" t="s">
        <v>124</v>
      </c>
      <c r="F3958" s="0" t="n">
        <v>0.19</v>
      </c>
      <c r="G3958" s="0" t="n">
        <v>0.22</v>
      </c>
      <c r="H3958" s="0" t="n">
        <v>0</v>
      </c>
      <c r="I3958" s="0" t="n">
        <v>0.09</v>
      </c>
      <c r="J3958" s="0" t="n">
        <v>0.5</v>
      </c>
      <c r="K3958" s="0" t="n">
        <v>54</v>
      </c>
      <c r="L3958" s="0" t="n">
        <v>6.9</v>
      </c>
      <c r="M3958" s="0" t="s">
        <v>103</v>
      </c>
      <c r="N3958" s="0" t="s">
        <v>74</v>
      </c>
      <c r="O3958" s="0" t="s">
        <v>53</v>
      </c>
      <c r="P3958" s="0" t="n">
        <f aca="false">IF(AND(OR(Dashboard!$B$5="All",D3958=Dashboard!$B$5),OR(Dashboard!$D$5="All",N3958=Dashboard!$D$5),OR(AND(C3958&lt;&gt;"",C3958&gt;=Dashboard!$F$5,C3958&lt;=Dashboard!$H$5),AND(C3958="",Dashboard!$F$5&lt;=1980,Dashboard!$H$5&gt;=2016))),1,0)</f>
        <v>1</v>
      </c>
      <c r="Q3958" s="0" t="n">
        <f aca="false">J3958*P3958+ROW()*0.00000001</f>
        <v>0.50003958</v>
      </c>
    </row>
    <row r="3959" customFormat="false" ht="15" hidden="false" customHeight="false" outlineLevel="0" collapsed="false">
      <c r="A3959" s="0" t="s">
        <v>3107</v>
      </c>
      <c r="B3959" s="0" t="s">
        <v>76</v>
      </c>
      <c r="C3959" s="0" t="n">
        <v>2008</v>
      </c>
      <c r="D3959" s="0" t="s">
        <v>16</v>
      </c>
      <c r="E3959" s="0" t="s">
        <v>293</v>
      </c>
      <c r="F3959" s="0" t="n">
        <v>0.25</v>
      </c>
      <c r="G3959" s="0" t="n">
        <v>0.19</v>
      </c>
      <c r="H3959" s="0" t="n">
        <v>0</v>
      </c>
      <c r="I3959" s="0" t="n">
        <v>0.06</v>
      </c>
      <c r="J3959" s="0" t="n">
        <v>0.5</v>
      </c>
      <c r="K3959" s="0" t="n">
        <v>73</v>
      </c>
      <c r="L3959" s="0" t="n">
        <v>6.5</v>
      </c>
      <c r="M3959" s="0" t="s">
        <v>125</v>
      </c>
      <c r="N3959" s="0" t="s">
        <v>74</v>
      </c>
      <c r="O3959" s="0" t="s">
        <v>37</v>
      </c>
      <c r="P3959" s="0" t="n">
        <f aca="false">IF(AND(OR(Dashboard!$B$5="All",D3959=Dashboard!$B$5),OR(Dashboard!$D$5="All",N3959=Dashboard!$D$5),OR(AND(C3959&lt;&gt;"",C3959&gt;=Dashboard!$F$5,C3959&lt;=Dashboard!$H$5),AND(C3959="",Dashboard!$F$5&lt;=1980,Dashboard!$H$5&gt;=2016))),1,0)</f>
        <v>1</v>
      </c>
      <c r="Q3959" s="0" t="n">
        <f aca="false">J3959*P3959+ROW()*0.00000001</f>
        <v>0.50003959</v>
      </c>
    </row>
    <row r="3960" customFormat="false" ht="15" hidden="false" customHeight="false" outlineLevel="0" collapsed="false">
      <c r="A3960" s="0" t="s">
        <v>3108</v>
      </c>
      <c r="B3960" s="0" t="s">
        <v>76</v>
      </c>
      <c r="C3960" s="0" t="n">
        <v>2002</v>
      </c>
      <c r="D3960" s="0" t="s">
        <v>52</v>
      </c>
      <c r="E3960" s="0" t="s">
        <v>91</v>
      </c>
      <c r="F3960" s="0" t="n">
        <v>0.25</v>
      </c>
      <c r="G3960" s="0" t="n">
        <v>0.19</v>
      </c>
      <c r="H3960" s="0" t="n">
        <v>0</v>
      </c>
      <c r="I3960" s="0" t="n">
        <v>0.06</v>
      </c>
      <c r="J3960" s="0" t="n">
        <v>0.5</v>
      </c>
      <c r="K3960" s="0" t="n">
        <v>75</v>
      </c>
      <c r="L3960" s="0" t="n">
        <v>7.7</v>
      </c>
      <c r="M3960" s="0" t="s">
        <v>36</v>
      </c>
      <c r="N3960" s="0" t="s">
        <v>74</v>
      </c>
      <c r="O3960" s="0" t="s">
        <v>37</v>
      </c>
      <c r="P3960" s="0" t="n">
        <f aca="false">IF(AND(OR(Dashboard!$B$5="All",D3960=Dashboard!$B$5),OR(Dashboard!$D$5="All",N3960=Dashboard!$D$5),OR(AND(C3960&lt;&gt;"",C3960&gt;=Dashboard!$F$5,C3960&lt;=Dashboard!$H$5),AND(C3960="",Dashboard!$F$5&lt;=1980,Dashboard!$H$5&gt;=2016))),1,0)</f>
        <v>1</v>
      </c>
      <c r="Q3960" s="0" t="n">
        <f aca="false">J3960*P3960+ROW()*0.00000001</f>
        <v>0.5000396</v>
      </c>
    </row>
    <row r="3961" customFormat="false" ht="15" hidden="false" customHeight="false" outlineLevel="0" collapsed="false">
      <c r="A3961" s="0" t="s">
        <v>3109</v>
      </c>
      <c r="B3961" s="0" t="s">
        <v>50</v>
      </c>
      <c r="C3961" s="0" t="n">
        <v>2007</v>
      </c>
      <c r="D3961" s="0" t="s">
        <v>48</v>
      </c>
      <c r="E3961" s="0" t="s">
        <v>35</v>
      </c>
      <c r="F3961" s="0" t="n">
        <v>0.17</v>
      </c>
      <c r="G3961" s="0" t="n">
        <v>0.02</v>
      </c>
      <c r="H3961" s="0" t="n">
        <v>0.3</v>
      </c>
      <c r="I3961" s="0" t="n">
        <v>0.02</v>
      </c>
      <c r="J3961" s="0" t="n">
        <v>0.5</v>
      </c>
      <c r="K3961" s="0" t="n">
        <v>83</v>
      </c>
      <c r="L3961" s="0" t="n">
        <v>8.7</v>
      </c>
      <c r="M3961" s="0" t="s">
        <v>36</v>
      </c>
      <c r="N3961" s="0" t="s">
        <v>35</v>
      </c>
      <c r="O3961" s="0" t="s">
        <v>42</v>
      </c>
      <c r="P3961" s="0" t="n">
        <f aca="false">IF(AND(OR(Dashboard!$B$5="All",D3961=Dashboard!$B$5),OR(Dashboard!$D$5="All",N3961=Dashboard!$D$5),OR(AND(C3961&lt;&gt;"",C3961&gt;=Dashboard!$F$5,C3961&lt;=Dashboard!$H$5),AND(C3961="",Dashboard!$F$5&lt;=1980,Dashboard!$H$5&gt;=2016))),1,0)</f>
        <v>1</v>
      </c>
      <c r="Q3961" s="0" t="n">
        <f aca="false">J3961*P3961+ROW()*0.00000001</f>
        <v>0.50003961</v>
      </c>
    </row>
    <row r="3962" customFormat="false" ht="15" hidden="false" customHeight="false" outlineLevel="0" collapsed="false">
      <c r="A3962" s="0" t="s">
        <v>752</v>
      </c>
      <c r="B3962" s="0" t="s">
        <v>64</v>
      </c>
      <c r="C3962" s="0" t="n">
        <v>2011</v>
      </c>
      <c r="D3962" s="0" t="s">
        <v>71</v>
      </c>
      <c r="E3962" s="0" t="s">
        <v>220</v>
      </c>
      <c r="F3962" s="0" t="n">
        <v>0.1</v>
      </c>
      <c r="G3962" s="0" t="n">
        <v>0.34</v>
      </c>
      <c r="H3962" s="0" t="n">
        <v>0</v>
      </c>
      <c r="I3962" s="0" t="n">
        <v>0.07</v>
      </c>
      <c r="J3962" s="0" t="n">
        <v>0.5</v>
      </c>
      <c r="K3962" s="0" t="n">
        <v>78</v>
      </c>
      <c r="L3962" s="0" t="n">
        <v>6.6</v>
      </c>
      <c r="M3962" s="0" t="s">
        <v>36</v>
      </c>
      <c r="N3962" s="0" t="s">
        <v>66</v>
      </c>
      <c r="O3962" s="0" t="s">
        <v>37</v>
      </c>
      <c r="P3962" s="0" t="n">
        <f aca="false">IF(AND(OR(Dashboard!$B$5="All",D3962=Dashboard!$B$5),OR(Dashboard!$D$5="All",N3962=Dashboard!$D$5),OR(AND(C3962&lt;&gt;"",C3962&gt;=Dashboard!$F$5,C3962&lt;=Dashboard!$H$5),AND(C3962="",Dashboard!$F$5&lt;=1980,Dashboard!$H$5&gt;=2016))),1,0)</f>
        <v>1</v>
      </c>
      <c r="Q3962" s="0" t="n">
        <f aca="false">J3962*P3962+ROW()*0.00000001</f>
        <v>0.50003962</v>
      </c>
    </row>
    <row r="3963" customFormat="false" ht="15" hidden="false" customHeight="false" outlineLevel="0" collapsed="false">
      <c r="A3963" s="0" t="s">
        <v>3110</v>
      </c>
      <c r="B3963" s="0" t="s">
        <v>164</v>
      </c>
      <c r="C3963" s="0" t="n">
        <v>2007</v>
      </c>
      <c r="D3963" s="0" t="s">
        <v>46</v>
      </c>
      <c r="E3963" s="0" t="s">
        <v>157</v>
      </c>
      <c r="F3963" s="0" t="n">
        <v>0.36</v>
      </c>
      <c r="G3963" s="0" t="n">
        <v>0.02</v>
      </c>
      <c r="H3963" s="0" t="n">
        <v>0.07</v>
      </c>
      <c r="I3963" s="0" t="n">
        <v>0.04</v>
      </c>
      <c r="J3963" s="0" t="n">
        <v>0.5</v>
      </c>
      <c r="K3963" s="0" t="n">
        <v>63</v>
      </c>
      <c r="L3963" s="0" t="n">
        <v>7.1</v>
      </c>
      <c r="M3963" s="0" t="s">
        <v>103</v>
      </c>
      <c r="N3963" s="0" t="s">
        <v>74</v>
      </c>
      <c r="O3963" s="0" t="s">
        <v>67</v>
      </c>
      <c r="P3963" s="0" t="n">
        <f aca="false">IF(AND(OR(Dashboard!$B$5="All",D3963=Dashboard!$B$5),OR(Dashboard!$D$5="All",N3963=Dashboard!$D$5),OR(AND(C3963&lt;&gt;"",C3963&gt;=Dashboard!$F$5,C3963&lt;=Dashboard!$H$5),AND(C3963="",Dashboard!$F$5&lt;=1980,Dashboard!$H$5&gt;=2016))),1,0)</f>
        <v>1</v>
      </c>
      <c r="Q3963" s="0" t="n">
        <f aca="false">J3963*P3963+ROW()*0.00000001</f>
        <v>0.50003963</v>
      </c>
    </row>
    <row r="3964" customFormat="false" ht="15" hidden="false" customHeight="false" outlineLevel="0" collapsed="false">
      <c r="A3964" s="0" t="s">
        <v>3111</v>
      </c>
      <c r="B3964" s="0" t="s">
        <v>164</v>
      </c>
      <c r="C3964" s="0" t="n">
        <v>2007</v>
      </c>
      <c r="D3964" s="0" t="s">
        <v>41</v>
      </c>
      <c r="E3964" s="0" t="s">
        <v>160</v>
      </c>
      <c r="F3964" s="0" t="n">
        <v>0.08</v>
      </c>
      <c r="G3964" s="0" t="n">
        <v>0.27</v>
      </c>
      <c r="H3964" s="0" t="n">
        <v>0</v>
      </c>
      <c r="I3964" s="0" t="n">
        <v>0.15</v>
      </c>
      <c r="J3964" s="0" t="n">
        <v>0.5</v>
      </c>
      <c r="K3964" s="0" t="n">
        <v>80</v>
      </c>
      <c r="L3964" s="0" t="n">
        <v>7.3</v>
      </c>
      <c r="M3964" s="0" t="s">
        <v>125</v>
      </c>
      <c r="N3964" s="0" t="s">
        <v>74</v>
      </c>
      <c r="O3964" s="0" t="s">
        <v>37</v>
      </c>
      <c r="P3964" s="0" t="n">
        <f aca="false">IF(AND(OR(Dashboard!$B$5="All",D3964=Dashboard!$B$5),OR(Dashboard!$D$5="All",N3964=Dashboard!$D$5),OR(AND(C3964&lt;&gt;"",C3964&gt;=Dashboard!$F$5,C3964&lt;=Dashboard!$H$5),AND(C3964="",Dashboard!$F$5&lt;=1980,Dashboard!$H$5&gt;=2016))),1,0)</f>
        <v>1</v>
      </c>
      <c r="Q3964" s="0" t="n">
        <f aca="false">J3964*P3964+ROW()*0.00000001</f>
        <v>0.50003964</v>
      </c>
    </row>
    <row r="3965" customFormat="false" ht="15" hidden="false" customHeight="false" outlineLevel="0" collapsed="false">
      <c r="A3965" s="0" t="s">
        <v>2246</v>
      </c>
      <c r="B3965" s="0" t="s">
        <v>164</v>
      </c>
      <c r="C3965" s="0" t="n">
        <v>2009</v>
      </c>
      <c r="D3965" s="0" t="s">
        <v>71</v>
      </c>
      <c r="E3965" s="0" t="s">
        <v>142</v>
      </c>
      <c r="F3965" s="0" t="n">
        <v>0.18</v>
      </c>
      <c r="G3965" s="0" t="n">
        <v>0.2</v>
      </c>
      <c r="H3965" s="0" t="n">
        <v>0</v>
      </c>
      <c r="I3965" s="0" t="n">
        <v>0.12</v>
      </c>
      <c r="J3965" s="0" t="n">
        <v>0.5</v>
      </c>
      <c r="L3965" s="0" t="n">
        <v>6.6</v>
      </c>
      <c r="M3965" s="0" t="s">
        <v>36</v>
      </c>
      <c r="N3965" s="0" t="s">
        <v>74</v>
      </c>
      <c r="P3965" s="0" t="n">
        <f aca="false">IF(AND(OR(Dashboard!$B$5="All",D3965=Dashboard!$B$5),OR(Dashboard!$D$5="All",N3965=Dashboard!$D$5),OR(AND(C3965&lt;&gt;"",C3965&gt;=Dashboard!$F$5,C3965&lt;=Dashboard!$H$5),AND(C3965="",Dashboard!$F$5&lt;=1980,Dashboard!$H$5&gt;=2016))),1,0)</f>
        <v>1</v>
      </c>
      <c r="Q3965" s="0" t="n">
        <f aca="false">J3965*P3965+ROW()*0.00000001</f>
        <v>0.50003965</v>
      </c>
    </row>
    <row r="3966" customFormat="false" ht="15" hidden="false" customHeight="false" outlineLevel="0" collapsed="false">
      <c r="A3966" s="0" t="s">
        <v>3112</v>
      </c>
      <c r="B3966" s="0" t="s">
        <v>851</v>
      </c>
      <c r="C3966" s="0" t="n">
        <v>2012</v>
      </c>
      <c r="D3966" s="0" t="s">
        <v>56</v>
      </c>
      <c r="E3966" s="0" t="s">
        <v>89</v>
      </c>
      <c r="F3966" s="0" t="n">
        <v>0.25</v>
      </c>
      <c r="G3966" s="0" t="n">
        <v>0.13</v>
      </c>
      <c r="H3966" s="0" t="n">
        <v>0.04</v>
      </c>
      <c r="I3966" s="0" t="n">
        <v>0.07</v>
      </c>
      <c r="J3966" s="0" t="n">
        <v>0.5</v>
      </c>
      <c r="K3966" s="0" t="n">
        <v>71</v>
      </c>
      <c r="L3966" s="0" t="n">
        <v>7.5</v>
      </c>
      <c r="M3966" s="0" t="s">
        <v>103</v>
      </c>
      <c r="N3966" s="0" t="s">
        <v>74</v>
      </c>
      <c r="O3966" s="0" t="s">
        <v>37</v>
      </c>
      <c r="P3966" s="0" t="n">
        <f aca="false">IF(AND(OR(Dashboard!$B$5="All",D3966=Dashboard!$B$5),OR(Dashboard!$D$5="All",N3966=Dashboard!$D$5),OR(AND(C3966&lt;&gt;"",C3966&gt;=Dashboard!$F$5,C3966&lt;=Dashboard!$H$5),AND(C3966="",Dashboard!$F$5&lt;=1980,Dashboard!$H$5&gt;=2016))),1,0)</f>
        <v>1</v>
      </c>
      <c r="Q3966" s="0" t="n">
        <f aca="false">J3966*P3966+ROW()*0.00000001</f>
        <v>0.50003966</v>
      </c>
    </row>
    <row r="3967" customFormat="false" ht="15" hidden="false" customHeight="false" outlineLevel="0" collapsed="false">
      <c r="A3967" s="0" t="s">
        <v>3113</v>
      </c>
      <c r="B3967" s="0" t="s">
        <v>70</v>
      </c>
      <c r="C3967" s="0" t="n">
        <v>2010</v>
      </c>
      <c r="D3967" s="0" t="s">
        <v>246</v>
      </c>
      <c r="E3967" s="0" t="s">
        <v>124</v>
      </c>
      <c r="F3967" s="0" t="n">
        <v>0.18</v>
      </c>
      <c r="G3967" s="0" t="n">
        <v>0.22</v>
      </c>
      <c r="H3967" s="0" t="n">
        <v>0.02</v>
      </c>
      <c r="I3967" s="0" t="n">
        <v>0.08</v>
      </c>
      <c r="J3967" s="0" t="n">
        <v>0.5</v>
      </c>
      <c r="K3967" s="0" t="n">
        <v>76</v>
      </c>
      <c r="L3967" s="0" t="n">
        <v>7.3</v>
      </c>
      <c r="M3967" s="0" t="s">
        <v>103</v>
      </c>
      <c r="N3967" s="0" t="s">
        <v>74</v>
      </c>
      <c r="O3967" s="0" t="s">
        <v>37</v>
      </c>
      <c r="P3967" s="0" t="n">
        <f aca="false">IF(AND(OR(Dashboard!$B$5="All",D3967=Dashboard!$B$5),OR(Dashboard!$D$5="All",N3967=Dashboard!$D$5),OR(AND(C3967&lt;&gt;"",C3967&gt;=Dashboard!$F$5,C3967&lt;=Dashboard!$H$5),AND(C3967="",Dashboard!$F$5&lt;=1980,Dashboard!$H$5&gt;=2016))),1,0)</f>
        <v>1</v>
      </c>
      <c r="Q3967" s="0" t="n">
        <f aca="false">J3967*P3967+ROW()*0.00000001</f>
        <v>0.50003967</v>
      </c>
    </row>
    <row r="3968" customFormat="false" ht="15" hidden="false" customHeight="false" outlineLevel="0" collapsed="false">
      <c r="A3968" s="0" t="s">
        <v>3114</v>
      </c>
      <c r="B3968" s="0" t="s">
        <v>97</v>
      </c>
      <c r="C3968" s="0" t="n">
        <v>2012</v>
      </c>
      <c r="D3968" s="0" t="s">
        <v>52</v>
      </c>
      <c r="E3968" s="0" t="s">
        <v>157</v>
      </c>
      <c r="F3968" s="0" t="n">
        <v>0.22</v>
      </c>
      <c r="G3968" s="0" t="n">
        <v>0.07</v>
      </c>
      <c r="H3968" s="0" t="n">
        <v>0.18</v>
      </c>
      <c r="I3968" s="0" t="n">
        <v>0.02</v>
      </c>
      <c r="J3968" s="0" t="n">
        <v>0.5</v>
      </c>
      <c r="K3968" s="0" t="n">
        <v>78</v>
      </c>
      <c r="L3968" s="0" t="n">
        <v>7.8</v>
      </c>
      <c r="M3968" s="0" t="s">
        <v>125</v>
      </c>
      <c r="N3968" s="0" t="s">
        <v>35</v>
      </c>
      <c r="O3968" s="0" t="s">
        <v>37</v>
      </c>
      <c r="P3968" s="0" t="n">
        <f aca="false">IF(AND(OR(Dashboard!$B$5="All",D3968=Dashboard!$B$5),OR(Dashboard!$D$5="All",N3968=Dashboard!$D$5),OR(AND(C3968&lt;&gt;"",C3968&gt;=Dashboard!$F$5,C3968&lt;=Dashboard!$H$5),AND(C3968="",Dashboard!$F$5&lt;=1980,Dashboard!$H$5&gt;=2016))),1,0)</f>
        <v>1</v>
      </c>
      <c r="Q3968" s="0" t="n">
        <f aca="false">J3968*P3968+ROW()*0.00000001</f>
        <v>0.50003968</v>
      </c>
    </row>
    <row r="3969" customFormat="false" ht="15" hidden="false" customHeight="false" outlineLevel="0" collapsed="false">
      <c r="A3969" s="0" t="s">
        <v>3115</v>
      </c>
      <c r="B3969" s="0" t="s">
        <v>70</v>
      </c>
      <c r="C3969" s="0" t="n">
        <v>2010</v>
      </c>
      <c r="D3969" s="0" t="s">
        <v>71</v>
      </c>
      <c r="E3969" s="0" t="s">
        <v>124</v>
      </c>
      <c r="F3969" s="0" t="n">
        <v>0.17</v>
      </c>
      <c r="G3969" s="0" t="n">
        <v>0.24</v>
      </c>
      <c r="H3969" s="0" t="n">
        <v>0</v>
      </c>
      <c r="I3969" s="0" t="n">
        <v>0.09</v>
      </c>
      <c r="J3969" s="0" t="n">
        <v>0.5</v>
      </c>
      <c r="N3969" s="0" t="s">
        <v>74</v>
      </c>
      <c r="P3969" s="0" t="n">
        <f aca="false">IF(AND(OR(Dashboard!$B$5="All",D3969=Dashboard!$B$5),OR(Dashboard!$D$5="All",N3969=Dashboard!$D$5),OR(AND(C3969&lt;&gt;"",C3969&gt;=Dashboard!$F$5,C3969&lt;=Dashboard!$H$5),AND(C3969="",Dashboard!$F$5&lt;=1980,Dashboard!$H$5&gt;=2016))),1,0)</f>
        <v>1</v>
      </c>
      <c r="Q3969" s="0" t="n">
        <f aca="false">J3969*P3969+ROW()*0.00000001</f>
        <v>0.50003969</v>
      </c>
    </row>
    <row r="3970" customFormat="false" ht="15" hidden="false" customHeight="false" outlineLevel="0" collapsed="false">
      <c r="A3970" s="0" t="s">
        <v>2188</v>
      </c>
      <c r="B3970" s="0" t="s">
        <v>64</v>
      </c>
      <c r="C3970" s="0" t="n">
        <v>2011</v>
      </c>
      <c r="D3970" s="0" t="s">
        <v>56</v>
      </c>
      <c r="E3970" s="0" t="s">
        <v>91</v>
      </c>
      <c r="F3970" s="0" t="n">
        <v>0.25</v>
      </c>
      <c r="G3970" s="0" t="n">
        <v>0.2</v>
      </c>
      <c r="H3970" s="0" t="n">
        <v>0</v>
      </c>
      <c r="I3970" s="0" t="n">
        <v>0.05</v>
      </c>
      <c r="J3970" s="0" t="n">
        <v>0.5</v>
      </c>
      <c r="K3970" s="0" t="n">
        <v>72</v>
      </c>
      <c r="L3970" s="0" t="n">
        <v>6</v>
      </c>
      <c r="M3970" s="0" t="s">
        <v>103</v>
      </c>
      <c r="N3970" s="0" t="s">
        <v>66</v>
      </c>
      <c r="O3970" s="0" t="s">
        <v>37</v>
      </c>
      <c r="P3970" s="0" t="n">
        <f aca="false">IF(AND(OR(Dashboard!$B$5="All",D3970=Dashboard!$B$5),OR(Dashboard!$D$5="All",N3970=Dashboard!$D$5),OR(AND(C3970&lt;&gt;"",C3970&gt;=Dashboard!$F$5,C3970&lt;=Dashboard!$H$5),AND(C3970="",Dashboard!$F$5&lt;=1980,Dashboard!$H$5&gt;=2016))),1,0)</f>
        <v>1</v>
      </c>
      <c r="Q3970" s="0" t="n">
        <f aca="false">J3970*P3970+ROW()*0.00000001</f>
        <v>0.5000397</v>
      </c>
    </row>
    <row r="3971" customFormat="false" ht="15" hidden="false" customHeight="false" outlineLevel="0" collapsed="false">
      <c r="A3971" s="0" t="s">
        <v>425</v>
      </c>
      <c r="B3971" s="0" t="s">
        <v>108</v>
      </c>
      <c r="C3971" s="0" t="n">
        <v>2000</v>
      </c>
      <c r="D3971" s="0" t="s">
        <v>71</v>
      </c>
      <c r="E3971" s="0" t="s">
        <v>418</v>
      </c>
      <c r="F3971" s="0" t="n">
        <v>0.4</v>
      </c>
      <c r="G3971" s="0" t="n">
        <v>0.09</v>
      </c>
      <c r="H3971" s="0" t="n">
        <v>0</v>
      </c>
      <c r="I3971" s="0" t="n">
        <v>0.01</v>
      </c>
      <c r="J3971" s="0" t="n">
        <v>0.5</v>
      </c>
      <c r="N3971" s="0" t="s">
        <v>35</v>
      </c>
      <c r="P3971" s="0" t="n">
        <f aca="false">IF(AND(OR(Dashboard!$B$5="All",D3971=Dashboard!$B$5),OR(Dashboard!$D$5="All",N3971=Dashboard!$D$5),OR(AND(C3971&lt;&gt;"",C3971&gt;=Dashboard!$F$5,C3971&lt;=Dashboard!$H$5),AND(C3971="",Dashboard!$F$5&lt;=1980,Dashboard!$H$5&gt;=2016))),1,0)</f>
        <v>1</v>
      </c>
      <c r="Q3971" s="0" t="n">
        <f aca="false">J3971*P3971+ROW()*0.00000001</f>
        <v>0.50003971</v>
      </c>
    </row>
    <row r="3972" customFormat="false" ht="15" hidden="false" customHeight="false" outlineLevel="0" collapsed="false">
      <c r="A3972" s="0" t="s">
        <v>3116</v>
      </c>
      <c r="B3972" s="0" t="s">
        <v>50</v>
      </c>
      <c r="C3972" s="0" t="n">
        <v>2009</v>
      </c>
      <c r="D3972" s="0" t="s">
        <v>114</v>
      </c>
      <c r="E3972" s="0" t="s">
        <v>1754</v>
      </c>
      <c r="F3972" s="0" t="n">
        <v>0.12</v>
      </c>
      <c r="G3972" s="0" t="n">
        <v>0.32</v>
      </c>
      <c r="H3972" s="0" t="n">
        <v>0</v>
      </c>
      <c r="I3972" s="0" t="n">
        <v>0.06</v>
      </c>
      <c r="J3972" s="0" t="n">
        <v>0.5</v>
      </c>
      <c r="N3972" s="0" t="s">
        <v>35</v>
      </c>
      <c r="P3972" s="0" t="n">
        <f aca="false">IF(AND(OR(Dashboard!$B$5="All",D3972=Dashboard!$B$5),OR(Dashboard!$D$5="All",N3972=Dashboard!$D$5),OR(AND(C3972&lt;&gt;"",C3972&gt;=Dashboard!$F$5,C3972&lt;=Dashboard!$H$5),AND(C3972="",Dashboard!$F$5&lt;=1980,Dashboard!$H$5&gt;=2016))),1,0)</f>
        <v>1</v>
      </c>
      <c r="Q3972" s="0" t="n">
        <f aca="false">J3972*P3972+ROW()*0.00000001</f>
        <v>0.50003972</v>
      </c>
    </row>
    <row r="3973" customFormat="false" ht="15" hidden="false" customHeight="false" outlineLevel="0" collapsed="false">
      <c r="A3973" s="0" t="s">
        <v>3117</v>
      </c>
      <c r="B3973" s="0" t="s">
        <v>76</v>
      </c>
      <c r="C3973" s="0" t="n">
        <v>2002</v>
      </c>
      <c r="D3973" s="0" t="s">
        <v>58</v>
      </c>
      <c r="E3973" s="0" t="s">
        <v>91</v>
      </c>
      <c r="F3973" s="0" t="n">
        <v>0.24</v>
      </c>
      <c r="G3973" s="0" t="n">
        <v>0.19</v>
      </c>
      <c r="H3973" s="0" t="n">
        <v>0</v>
      </c>
      <c r="I3973" s="0" t="n">
        <v>0.06</v>
      </c>
      <c r="J3973" s="0" t="n">
        <v>0.5</v>
      </c>
      <c r="K3973" s="0" t="n">
        <v>81</v>
      </c>
      <c r="L3973" s="0" t="n">
        <v>8.3</v>
      </c>
      <c r="M3973" s="0" t="s">
        <v>103</v>
      </c>
      <c r="N3973" s="0" t="s">
        <v>74</v>
      </c>
      <c r="O3973" s="0" t="s">
        <v>42</v>
      </c>
      <c r="P3973" s="0" t="n">
        <f aca="false">IF(AND(OR(Dashboard!$B$5="All",D3973=Dashboard!$B$5),OR(Dashboard!$D$5="All",N3973=Dashboard!$D$5),OR(AND(C3973&lt;&gt;"",C3973&gt;=Dashboard!$F$5,C3973&lt;=Dashboard!$H$5),AND(C3973="",Dashboard!$F$5&lt;=1980,Dashboard!$H$5&gt;=2016))),1,0)</f>
        <v>1</v>
      </c>
      <c r="Q3973" s="0" t="n">
        <f aca="false">J3973*P3973+ROW()*0.00000001</f>
        <v>0.50003973</v>
      </c>
    </row>
    <row r="3974" customFormat="false" ht="15" hidden="false" customHeight="false" outlineLevel="0" collapsed="false">
      <c r="A3974" s="0" t="s">
        <v>3118</v>
      </c>
      <c r="B3974" s="0" t="s">
        <v>85</v>
      </c>
      <c r="C3974" s="0" t="n">
        <v>2001</v>
      </c>
      <c r="D3974" s="0" t="s">
        <v>46</v>
      </c>
      <c r="E3974" s="0" t="s">
        <v>35</v>
      </c>
      <c r="F3974" s="0" t="n">
        <v>0.13</v>
      </c>
      <c r="G3974" s="0" t="n">
        <v>0.05</v>
      </c>
      <c r="H3974" s="0" t="n">
        <v>0.31</v>
      </c>
      <c r="I3974" s="0" t="n">
        <v>0.01</v>
      </c>
      <c r="J3974" s="0" t="n">
        <v>0.5</v>
      </c>
      <c r="K3974" s="0" t="n">
        <v>88</v>
      </c>
      <c r="L3974" s="0" t="n">
        <v>9.1</v>
      </c>
      <c r="M3974" s="0" t="s">
        <v>36</v>
      </c>
      <c r="N3974" s="0" t="s">
        <v>35</v>
      </c>
      <c r="O3974" s="0" t="s">
        <v>42</v>
      </c>
      <c r="P3974" s="0" t="n">
        <f aca="false">IF(AND(OR(Dashboard!$B$5="All",D3974=Dashboard!$B$5),OR(Dashboard!$D$5="All",N3974=Dashboard!$D$5),OR(AND(C3974&lt;&gt;"",C3974&gt;=Dashboard!$F$5,C3974&lt;=Dashboard!$H$5),AND(C3974="",Dashboard!$F$5&lt;=1980,Dashboard!$H$5&gt;=2016))),1,0)</f>
        <v>1</v>
      </c>
      <c r="Q3974" s="0" t="n">
        <f aca="false">J3974*P3974+ROW()*0.00000001</f>
        <v>0.50003974</v>
      </c>
    </row>
    <row r="3975" customFormat="false" ht="15" hidden="false" customHeight="false" outlineLevel="0" collapsed="false">
      <c r="A3975" s="0" t="s">
        <v>2747</v>
      </c>
      <c r="B3975" s="0" t="s">
        <v>70</v>
      </c>
      <c r="C3975" s="0" t="n">
        <v>2010</v>
      </c>
      <c r="D3975" s="0" t="s">
        <v>56</v>
      </c>
      <c r="E3975" s="0" t="s">
        <v>91</v>
      </c>
      <c r="F3975" s="0" t="n">
        <v>0.24</v>
      </c>
      <c r="G3975" s="0" t="n">
        <v>0.18</v>
      </c>
      <c r="H3975" s="0" t="n">
        <v>0</v>
      </c>
      <c r="I3975" s="0" t="n">
        <v>0.08</v>
      </c>
      <c r="J3975" s="0" t="n">
        <v>0.5</v>
      </c>
      <c r="N3975" s="0" t="s">
        <v>74</v>
      </c>
      <c r="P3975" s="0" t="n">
        <f aca="false">IF(AND(OR(Dashboard!$B$5="All",D3975=Dashboard!$B$5),OR(Dashboard!$D$5="All",N3975=Dashboard!$D$5),OR(AND(C3975&lt;&gt;"",C3975&gt;=Dashboard!$F$5,C3975&lt;=Dashboard!$H$5),AND(C3975="",Dashboard!$F$5&lt;=1980,Dashboard!$H$5&gt;=2016))),1,0)</f>
        <v>1</v>
      </c>
      <c r="Q3975" s="0" t="n">
        <f aca="false">J3975*P3975+ROW()*0.00000001</f>
        <v>0.50003975</v>
      </c>
    </row>
    <row r="3976" customFormat="false" ht="15" hidden="false" customHeight="false" outlineLevel="0" collapsed="false">
      <c r="A3976" s="0" t="s">
        <v>3119</v>
      </c>
      <c r="B3976" s="0" t="s">
        <v>76</v>
      </c>
      <c r="C3976" s="0" t="n">
        <v>2004</v>
      </c>
      <c r="D3976" s="0" t="s">
        <v>246</v>
      </c>
      <c r="E3976" s="0" t="s">
        <v>996</v>
      </c>
      <c r="F3976" s="0" t="n">
        <v>0</v>
      </c>
      <c r="G3976" s="0" t="n">
        <v>0</v>
      </c>
      <c r="H3976" s="0" t="n">
        <v>0.5</v>
      </c>
      <c r="I3976" s="0" t="n">
        <v>0</v>
      </c>
      <c r="J3976" s="0" t="n">
        <v>0.5</v>
      </c>
      <c r="N3976" s="0" t="s">
        <v>74</v>
      </c>
      <c r="P3976" s="0" t="n">
        <f aca="false">IF(AND(OR(Dashboard!$B$5="All",D3976=Dashboard!$B$5),OR(Dashboard!$D$5="All",N3976=Dashboard!$D$5),OR(AND(C3976&lt;&gt;"",C3976&gt;=Dashboard!$F$5,C3976&lt;=Dashboard!$H$5),AND(C3976="",Dashboard!$F$5&lt;=1980,Dashboard!$H$5&gt;=2016))),1,0)</f>
        <v>1</v>
      </c>
      <c r="Q3976" s="0" t="n">
        <f aca="false">J3976*P3976+ROW()*0.00000001</f>
        <v>0.50003976</v>
      </c>
    </row>
    <row r="3977" customFormat="false" ht="15" hidden="false" customHeight="false" outlineLevel="0" collapsed="false">
      <c r="A3977" s="0" t="s">
        <v>3120</v>
      </c>
      <c r="B3977" s="0" t="s">
        <v>33</v>
      </c>
      <c r="C3977" s="0" t="n">
        <v>2008</v>
      </c>
      <c r="D3977" s="0" t="s">
        <v>34</v>
      </c>
      <c r="E3977" s="0" t="s">
        <v>154</v>
      </c>
      <c r="F3977" s="0" t="n">
        <v>0.45</v>
      </c>
      <c r="G3977" s="0" t="n">
        <v>0.01</v>
      </c>
      <c r="H3977" s="0" t="n">
        <v>0</v>
      </c>
      <c r="I3977" s="0" t="n">
        <v>0.04</v>
      </c>
      <c r="J3977" s="0" t="n">
        <v>0.5</v>
      </c>
      <c r="K3977" s="0" t="n">
        <v>59</v>
      </c>
      <c r="L3977" s="0" t="n">
        <v>6.3</v>
      </c>
      <c r="M3977" s="0" t="s">
        <v>36</v>
      </c>
      <c r="N3977" s="0" t="s">
        <v>35</v>
      </c>
      <c r="O3977" s="0" t="s">
        <v>53</v>
      </c>
      <c r="P3977" s="0" t="n">
        <f aca="false">IF(AND(OR(Dashboard!$B$5="All",D3977=Dashboard!$B$5),OR(Dashboard!$D$5="All",N3977=Dashboard!$D$5),OR(AND(C3977&lt;&gt;"",C3977&gt;=Dashboard!$F$5,C3977&lt;=Dashboard!$H$5),AND(C3977="",Dashboard!$F$5&lt;=1980,Dashboard!$H$5&gt;=2016))),1,0)</f>
        <v>1</v>
      </c>
      <c r="Q3977" s="0" t="n">
        <f aca="false">J3977*P3977+ROW()*0.00000001</f>
        <v>0.50003977</v>
      </c>
    </row>
    <row r="3978" customFormat="false" ht="15" hidden="false" customHeight="false" outlineLevel="0" collapsed="false">
      <c r="A3978" s="0" t="s">
        <v>3121</v>
      </c>
      <c r="B3978" s="0" t="s">
        <v>117</v>
      </c>
      <c r="C3978" s="0" t="n">
        <v>1995</v>
      </c>
      <c r="D3978" s="0" t="s">
        <v>34</v>
      </c>
      <c r="E3978" s="0" t="s">
        <v>3122</v>
      </c>
      <c r="F3978" s="0" t="n">
        <v>0.28</v>
      </c>
      <c r="G3978" s="0" t="n">
        <v>0.19</v>
      </c>
      <c r="H3978" s="0" t="n">
        <v>0</v>
      </c>
      <c r="I3978" s="0" t="n">
        <v>0.03</v>
      </c>
      <c r="J3978" s="0" t="n">
        <v>0.5</v>
      </c>
      <c r="N3978" s="0" t="s">
        <v>74</v>
      </c>
      <c r="P3978" s="0" t="n">
        <f aca="false">IF(AND(OR(Dashboard!$B$5="All",D3978=Dashboard!$B$5),OR(Dashboard!$D$5="All",N3978=Dashboard!$D$5),OR(AND(C3978&lt;&gt;"",C3978&gt;=Dashboard!$F$5,C3978&lt;=Dashboard!$H$5),AND(C3978="",Dashboard!$F$5&lt;=1980,Dashboard!$H$5&gt;=2016))),1,0)</f>
        <v>1</v>
      </c>
      <c r="Q3978" s="0" t="n">
        <f aca="false">J3978*P3978+ROW()*0.00000001</f>
        <v>0.50003978</v>
      </c>
    </row>
    <row r="3979" customFormat="false" ht="15" hidden="false" customHeight="false" outlineLevel="0" collapsed="false">
      <c r="A3979" s="0" t="s">
        <v>3123</v>
      </c>
      <c r="B3979" s="0" t="s">
        <v>144</v>
      </c>
      <c r="C3979" s="0" t="n">
        <v>2004</v>
      </c>
      <c r="D3979" s="0" t="s">
        <v>102</v>
      </c>
      <c r="E3979" s="0" t="s">
        <v>782</v>
      </c>
      <c r="F3979" s="0" t="n">
        <v>0.3</v>
      </c>
      <c r="G3979" s="0" t="n">
        <v>0.1</v>
      </c>
      <c r="H3979" s="0" t="n">
        <v>0.08</v>
      </c>
      <c r="I3979" s="0" t="n">
        <v>0.02</v>
      </c>
      <c r="J3979" s="0" t="n">
        <v>0.5</v>
      </c>
      <c r="K3979" s="0" t="n">
        <v>83</v>
      </c>
      <c r="L3979" s="0" t="n">
        <v>8.7</v>
      </c>
      <c r="M3979" s="0" t="s">
        <v>73</v>
      </c>
      <c r="N3979" s="0" t="s">
        <v>66</v>
      </c>
      <c r="O3979" s="0" t="s">
        <v>42</v>
      </c>
      <c r="P3979" s="0" t="n">
        <f aca="false">IF(AND(OR(Dashboard!$B$5="All",D3979=Dashboard!$B$5),OR(Dashboard!$D$5="All",N3979=Dashboard!$D$5),OR(AND(C3979&lt;&gt;"",C3979&gt;=Dashboard!$F$5,C3979&lt;=Dashboard!$H$5),AND(C3979="",Dashboard!$F$5&lt;=1980,Dashboard!$H$5&gt;=2016))),1,0)</f>
        <v>1</v>
      </c>
      <c r="Q3979" s="0" t="n">
        <f aca="false">J3979*P3979+ROW()*0.00000001</f>
        <v>0.50003979</v>
      </c>
    </row>
    <row r="3980" customFormat="false" ht="15" hidden="false" customHeight="false" outlineLevel="0" collapsed="false">
      <c r="A3980" s="0" t="s">
        <v>3124</v>
      </c>
      <c r="B3980" s="0" t="s">
        <v>117</v>
      </c>
      <c r="C3980" s="0" t="n">
        <v>1997</v>
      </c>
      <c r="D3980" s="0" t="s">
        <v>46</v>
      </c>
      <c r="E3980" s="0" t="s">
        <v>790</v>
      </c>
      <c r="F3980" s="0" t="n">
        <v>0.11</v>
      </c>
      <c r="G3980" s="0" t="n">
        <v>0.07</v>
      </c>
      <c r="H3980" s="0" t="n">
        <v>0.29</v>
      </c>
      <c r="I3980" s="0" t="n">
        <v>0.03</v>
      </c>
      <c r="J3980" s="0" t="n">
        <v>0.5</v>
      </c>
      <c r="K3980" s="0" t="n">
        <v>66</v>
      </c>
      <c r="L3980" s="0" t="n">
        <v>8.2</v>
      </c>
      <c r="M3980" s="0" t="s">
        <v>36</v>
      </c>
      <c r="N3980" s="0" t="s">
        <v>74</v>
      </c>
      <c r="O3980" s="0" t="s">
        <v>67</v>
      </c>
      <c r="P3980" s="0" t="n">
        <f aca="false">IF(AND(OR(Dashboard!$B$5="All",D3980=Dashboard!$B$5),OR(Dashboard!$D$5="All",N3980=Dashboard!$D$5),OR(AND(C3980&lt;&gt;"",C3980&gt;=Dashboard!$F$5,C3980&lt;=Dashboard!$H$5),AND(C3980="",Dashboard!$F$5&lt;=1980,Dashboard!$H$5&gt;=2016))),1,0)</f>
        <v>1</v>
      </c>
      <c r="Q3980" s="0" t="n">
        <f aca="false">J3980*P3980+ROW()*0.00000001</f>
        <v>0.5000398</v>
      </c>
    </row>
    <row r="3981" customFormat="false" ht="15" hidden="false" customHeight="false" outlineLevel="0" collapsed="false">
      <c r="A3981" s="0" t="s">
        <v>3125</v>
      </c>
      <c r="B3981" s="0" t="s">
        <v>64</v>
      </c>
      <c r="C3981" s="0" t="n">
        <v>2012</v>
      </c>
      <c r="D3981" s="0" t="s">
        <v>34</v>
      </c>
      <c r="E3981" s="0" t="s">
        <v>72</v>
      </c>
      <c r="F3981" s="0" t="n">
        <v>0.47</v>
      </c>
      <c r="G3981" s="0" t="n">
        <v>0</v>
      </c>
      <c r="H3981" s="0" t="n">
        <v>0</v>
      </c>
      <c r="I3981" s="0" t="n">
        <v>0.03</v>
      </c>
      <c r="J3981" s="0" t="n">
        <v>0.5</v>
      </c>
      <c r="K3981" s="0" t="n">
        <v>68</v>
      </c>
      <c r="L3981" s="0" t="n">
        <v>6.4</v>
      </c>
      <c r="M3981" s="0" t="s">
        <v>36</v>
      </c>
      <c r="N3981" s="0" t="s">
        <v>66</v>
      </c>
      <c r="O3981" s="0" t="s">
        <v>67</v>
      </c>
      <c r="P3981" s="0" t="n">
        <f aca="false">IF(AND(OR(Dashboard!$B$5="All",D3981=Dashboard!$B$5),OR(Dashboard!$D$5="All",N3981=Dashboard!$D$5),OR(AND(C3981&lt;&gt;"",C3981&gt;=Dashboard!$F$5,C3981&lt;=Dashboard!$H$5),AND(C3981="",Dashboard!$F$5&lt;=1980,Dashboard!$H$5&gt;=2016))),1,0)</f>
        <v>1</v>
      </c>
      <c r="Q3981" s="0" t="n">
        <f aca="false">J3981*P3981+ROW()*0.00000001</f>
        <v>0.50003981</v>
      </c>
    </row>
    <row r="3982" customFormat="false" ht="15" hidden="false" customHeight="false" outlineLevel="0" collapsed="false">
      <c r="A3982" s="0" t="s">
        <v>3126</v>
      </c>
      <c r="B3982" s="0" t="s">
        <v>50</v>
      </c>
      <c r="C3982" s="0" t="n">
        <v>2010</v>
      </c>
      <c r="D3982" s="0" t="s">
        <v>114</v>
      </c>
      <c r="E3982" s="0" t="s">
        <v>35</v>
      </c>
      <c r="F3982" s="0" t="n">
        <v>0.1</v>
      </c>
      <c r="G3982" s="0" t="n">
        <v>0.34</v>
      </c>
      <c r="H3982" s="0" t="n">
        <v>0.01</v>
      </c>
      <c r="I3982" s="0" t="n">
        <v>0.05</v>
      </c>
      <c r="J3982" s="0" t="n">
        <v>0.5</v>
      </c>
      <c r="K3982" s="0" t="n">
        <v>56</v>
      </c>
      <c r="M3982" s="0" t="s">
        <v>36</v>
      </c>
      <c r="N3982" s="0" t="s">
        <v>35</v>
      </c>
      <c r="O3982" s="0" t="s">
        <v>53</v>
      </c>
      <c r="P3982" s="0" t="n">
        <f aca="false">IF(AND(OR(Dashboard!$B$5="All",D3982=Dashboard!$B$5),OR(Dashboard!$D$5="All",N3982=Dashboard!$D$5),OR(AND(C3982&lt;&gt;"",C3982&gt;=Dashboard!$F$5,C3982&lt;=Dashboard!$H$5),AND(C3982="",Dashboard!$F$5&lt;=1980,Dashboard!$H$5&gt;=2016))),1,0)</f>
        <v>1</v>
      </c>
      <c r="Q3982" s="0" t="n">
        <f aca="false">J3982*P3982+ROW()*0.00000001</f>
        <v>0.50003982</v>
      </c>
    </row>
    <row r="3983" customFormat="false" ht="15" hidden="false" customHeight="false" outlineLevel="0" collapsed="false">
      <c r="A3983" s="0" t="s">
        <v>3127</v>
      </c>
      <c r="B3983" s="0" t="s">
        <v>64</v>
      </c>
      <c r="C3983" s="0" t="n">
        <v>2007</v>
      </c>
      <c r="D3983" s="0" t="s">
        <v>58</v>
      </c>
      <c r="E3983" s="0" t="s">
        <v>220</v>
      </c>
      <c r="F3983" s="0" t="n">
        <v>0.46</v>
      </c>
      <c r="G3983" s="0" t="n">
        <v>0</v>
      </c>
      <c r="H3983" s="0" t="n">
        <v>0</v>
      </c>
      <c r="I3983" s="0" t="n">
        <v>0.04</v>
      </c>
      <c r="J3983" s="0" t="n">
        <v>0.5</v>
      </c>
      <c r="K3983" s="0" t="n">
        <v>65</v>
      </c>
      <c r="L3983" s="0" t="n">
        <v>7.4</v>
      </c>
      <c r="M3983" s="0" t="s">
        <v>125</v>
      </c>
      <c r="N3983" s="0" t="s">
        <v>66</v>
      </c>
      <c r="O3983" s="0" t="s">
        <v>67</v>
      </c>
      <c r="P3983" s="0" t="n">
        <f aca="false">IF(AND(OR(Dashboard!$B$5="All",D3983=Dashboard!$B$5),OR(Dashboard!$D$5="All",N3983=Dashboard!$D$5),OR(AND(C3983&lt;&gt;"",C3983&gt;=Dashboard!$F$5,C3983&lt;=Dashboard!$H$5),AND(C3983="",Dashboard!$F$5&lt;=1980,Dashboard!$H$5&gt;=2016))),1,0)</f>
        <v>1</v>
      </c>
      <c r="Q3983" s="0" t="n">
        <f aca="false">J3983*P3983+ROW()*0.00000001</f>
        <v>0.50003983</v>
      </c>
    </row>
    <row r="3984" customFormat="false" ht="15" hidden="false" customHeight="false" outlineLevel="0" collapsed="false">
      <c r="A3984" s="0" t="s">
        <v>1943</v>
      </c>
      <c r="B3984" s="0" t="s">
        <v>64</v>
      </c>
      <c r="C3984" s="0" t="n">
        <v>2006</v>
      </c>
      <c r="D3984" s="0" t="s">
        <v>41</v>
      </c>
      <c r="E3984" s="0" t="s">
        <v>142</v>
      </c>
      <c r="F3984" s="0" t="n">
        <v>0.42</v>
      </c>
      <c r="G3984" s="0" t="n">
        <v>0.04</v>
      </c>
      <c r="H3984" s="0" t="n">
        <v>0</v>
      </c>
      <c r="I3984" s="0" t="n">
        <v>0.04</v>
      </c>
      <c r="J3984" s="0" t="n">
        <v>0.5</v>
      </c>
      <c r="K3984" s="0" t="n">
        <v>89</v>
      </c>
      <c r="L3984" s="0" t="n">
        <v>8.1</v>
      </c>
      <c r="M3984" s="0" t="s">
        <v>125</v>
      </c>
      <c r="N3984" s="0" t="s">
        <v>66</v>
      </c>
      <c r="O3984" s="0" t="s">
        <v>42</v>
      </c>
      <c r="P3984" s="0" t="n">
        <f aca="false">IF(AND(OR(Dashboard!$B$5="All",D3984=Dashboard!$B$5),OR(Dashboard!$D$5="All",N3984=Dashboard!$D$5),OR(AND(C3984&lt;&gt;"",C3984&gt;=Dashboard!$F$5,C3984&lt;=Dashboard!$H$5),AND(C3984="",Dashboard!$F$5&lt;=1980,Dashboard!$H$5&gt;=2016))),1,0)</f>
        <v>1</v>
      </c>
      <c r="Q3984" s="0" t="n">
        <f aca="false">J3984*P3984+ROW()*0.00000001</f>
        <v>0.50003984</v>
      </c>
    </row>
    <row r="3985" customFormat="false" ht="15" hidden="false" customHeight="false" outlineLevel="0" collapsed="false">
      <c r="A3985" s="0" t="s">
        <v>3128</v>
      </c>
      <c r="B3985" s="0" t="s">
        <v>76</v>
      </c>
      <c r="C3985" s="0" t="n">
        <v>2002</v>
      </c>
      <c r="D3985" s="0" t="s">
        <v>56</v>
      </c>
      <c r="E3985" s="0" t="s">
        <v>234</v>
      </c>
      <c r="F3985" s="0" t="n">
        <v>0.24</v>
      </c>
      <c r="G3985" s="0" t="n">
        <v>0.19</v>
      </c>
      <c r="H3985" s="0" t="n">
        <v>0</v>
      </c>
      <c r="I3985" s="0" t="n">
        <v>0.06</v>
      </c>
      <c r="J3985" s="0" t="n">
        <v>0.5</v>
      </c>
      <c r="N3985" s="0" t="s">
        <v>74</v>
      </c>
      <c r="P3985" s="0" t="n">
        <f aca="false">IF(AND(OR(Dashboard!$B$5="All",D3985=Dashboard!$B$5),OR(Dashboard!$D$5="All",N3985=Dashboard!$D$5),OR(AND(C3985&lt;&gt;"",C3985&gt;=Dashboard!$F$5,C3985&lt;=Dashboard!$H$5),AND(C3985="",Dashboard!$F$5&lt;=1980,Dashboard!$H$5&gt;=2016))),1,0)</f>
        <v>1</v>
      </c>
      <c r="Q3985" s="0" t="n">
        <f aca="false">J3985*P3985+ROW()*0.00000001</f>
        <v>0.50003985</v>
      </c>
    </row>
    <row r="3986" customFormat="false" ht="15" hidden="false" customHeight="false" outlineLevel="0" collapsed="false">
      <c r="A3986" s="0" t="s">
        <v>3095</v>
      </c>
      <c r="B3986" s="0" t="s">
        <v>76</v>
      </c>
      <c r="C3986" s="0" t="n">
        <v>2004</v>
      </c>
      <c r="D3986" s="0" t="s">
        <v>71</v>
      </c>
      <c r="E3986" s="0" t="s">
        <v>418</v>
      </c>
      <c r="F3986" s="0" t="n">
        <v>0.24</v>
      </c>
      <c r="G3986" s="0" t="n">
        <v>0.19</v>
      </c>
      <c r="H3986" s="0" t="n">
        <v>0</v>
      </c>
      <c r="I3986" s="0" t="n">
        <v>0.06</v>
      </c>
      <c r="J3986" s="0" t="n">
        <v>0.5</v>
      </c>
      <c r="K3986" s="0" t="n">
        <v>65</v>
      </c>
      <c r="L3986" s="0" t="n">
        <v>7.3</v>
      </c>
      <c r="M3986" s="0" t="s">
        <v>36</v>
      </c>
      <c r="N3986" s="0" t="s">
        <v>74</v>
      </c>
      <c r="O3986" s="0" t="s">
        <v>67</v>
      </c>
      <c r="P3986" s="0" t="n">
        <f aca="false">IF(AND(OR(Dashboard!$B$5="All",D3986=Dashboard!$B$5),OR(Dashboard!$D$5="All",N3986=Dashboard!$D$5),OR(AND(C3986&lt;&gt;"",C3986&gt;=Dashboard!$F$5,C3986&lt;=Dashboard!$H$5),AND(C3986="",Dashboard!$F$5&lt;=1980,Dashboard!$H$5&gt;=2016))),1,0)</f>
        <v>1</v>
      </c>
      <c r="Q3986" s="0" t="n">
        <f aca="false">J3986*P3986+ROW()*0.00000001</f>
        <v>0.50003986</v>
      </c>
    </row>
    <row r="3987" customFormat="false" ht="15" hidden="false" customHeight="false" outlineLevel="0" collapsed="false">
      <c r="A3987" s="0" t="s">
        <v>548</v>
      </c>
      <c r="B3987" s="0" t="s">
        <v>33</v>
      </c>
      <c r="C3987" s="0" t="n">
        <v>2012</v>
      </c>
      <c r="D3987" s="0" t="s">
        <v>34</v>
      </c>
      <c r="E3987" s="0" t="s">
        <v>142</v>
      </c>
      <c r="F3987" s="0" t="n">
        <v>0.47</v>
      </c>
      <c r="G3987" s="0" t="n">
        <v>0</v>
      </c>
      <c r="H3987" s="0" t="n">
        <v>0</v>
      </c>
      <c r="I3987" s="0" t="n">
        <v>0.03</v>
      </c>
      <c r="J3987" s="0" t="n">
        <v>0.5</v>
      </c>
      <c r="L3987" s="0" t="n">
        <v>7.3</v>
      </c>
      <c r="M3987" s="0" t="s">
        <v>36</v>
      </c>
      <c r="N3987" s="0" t="s">
        <v>35</v>
      </c>
      <c r="P3987" s="0" t="n">
        <f aca="false">IF(AND(OR(Dashboard!$B$5="All",D3987=Dashboard!$B$5),OR(Dashboard!$D$5="All",N3987=Dashboard!$D$5),OR(AND(C3987&lt;&gt;"",C3987&gt;=Dashboard!$F$5,C3987&lt;=Dashboard!$H$5),AND(C3987="",Dashboard!$F$5&lt;=1980,Dashboard!$H$5&gt;=2016))),1,0)</f>
        <v>1</v>
      </c>
      <c r="Q3987" s="0" t="n">
        <f aca="false">J3987*P3987+ROW()*0.00000001</f>
        <v>0.50003987</v>
      </c>
    </row>
    <row r="3988" customFormat="false" ht="15" hidden="false" customHeight="false" outlineLevel="0" collapsed="false">
      <c r="A3988" s="0" t="s">
        <v>596</v>
      </c>
      <c r="B3988" s="0" t="s">
        <v>76</v>
      </c>
      <c r="C3988" s="0" t="n">
        <v>2010</v>
      </c>
      <c r="D3988" s="0" t="s">
        <v>34</v>
      </c>
      <c r="E3988" s="0" t="s">
        <v>142</v>
      </c>
      <c r="F3988" s="0" t="n">
        <v>0.41</v>
      </c>
      <c r="G3988" s="0" t="n">
        <v>0.02</v>
      </c>
      <c r="H3988" s="0" t="n">
        <v>0</v>
      </c>
      <c r="I3988" s="0" t="n">
        <v>0.07</v>
      </c>
      <c r="J3988" s="0" t="n">
        <v>0.5</v>
      </c>
      <c r="L3988" s="0" t="n">
        <v>7</v>
      </c>
      <c r="M3988" s="0" t="s">
        <v>36</v>
      </c>
      <c r="N3988" s="0" t="s">
        <v>74</v>
      </c>
      <c r="P3988" s="0" t="n">
        <f aca="false">IF(AND(OR(Dashboard!$B$5="All",D3988=Dashboard!$B$5),OR(Dashboard!$D$5="All",N3988=Dashboard!$D$5),OR(AND(C3988&lt;&gt;"",C3988&gt;=Dashboard!$F$5,C3988&lt;=Dashboard!$H$5),AND(C3988="",Dashboard!$F$5&lt;=1980,Dashboard!$H$5&gt;=2016))),1,0)</f>
        <v>1</v>
      </c>
      <c r="Q3988" s="0" t="n">
        <f aca="false">J3988*P3988+ROW()*0.00000001</f>
        <v>0.50003988</v>
      </c>
    </row>
    <row r="3989" customFormat="false" ht="15" hidden="false" customHeight="false" outlineLevel="0" collapsed="false">
      <c r="A3989" s="0" t="s">
        <v>3129</v>
      </c>
      <c r="B3989" s="0" t="s">
        <v>76</v>
      </c>
      <c r="C3989" s="0" t="n">
        <v>2004</v>
      </c>
      <c r="D3989" s="0" t="s">
        <v>46</v>
      </c>
      <c r="E3989" s="0" t="s">
        <v>211</v>
      </c>
      <c r="F3989" s="0" t="n">
        <v>0.11</v>
      </c>
      <c r="G3989" s="0" t="n">
        <v>0.08</v>
      </c>
      <c r="H3989" s="0" t="n">
        <v>0.28</v>
      </c>
      <c r="I3989" s="0" t="n">
        <v>0.03</v>
      </c>
      <c r="J3989" s="0" t="n">
        <v>0.5</v>
      </c>
      <c r="K3989" s="0" t="n">
        <v>68</v>
      </c>
      <c r="L3989" s="0" t="n">
        <v>8.9</v>
      </c>
      <c r="M3989" s="0" t="s">
        <v>103</v>
      </c>
      <c r="N3989" s="0" t="s">
        <v>74</v>
      </c>
      <c r="O3989" s="0" t="s">
        <v>67</v>
      </c>
      <c r="P3989" s="0" t="n">
        <f aca="false">IF(AND(OR(Dashboard!$B$5="All",D3989=Dashboard!$B$5),OR(Dashboard!$D$5="All",N3989=Dashboard!$D$5),OR(AND(C3989&lt;&gt;"",C3989&gt;=Dashboard!$F$5,C3989&lt;=Dashboard!$H$5),AND(C3989="",Dashboard!$F$5&lt;=1980,Dashboard!$H$5&gt;=2016))),1,0)</f>
        <v>1</v>
      </c>
      <c r="Q3989" s="0" t="n">
        <f aca="false">J3989*P3989+ROW()*0.00000001</f>
        <v>0.50003989</v>
      </c>
    </row>
    <row r="3990" customFormat="false" ht="15" hidden="false" customHeight="false" outlineLevel="0" collapsed="false">
      <c r="A3990" s="0" t="s">
        <v>3130</v>
      </c>
      <c r="B3990" s="0" t="s">
        <v>64</v>
      </c>
      <c r="C3990" s="0" t="n">
        <v>2007</v>
      </c>
      <c r="D3990" s="0" t="s">
        <v>34</v>
      </c>
      <c r="E3990" s="0" t="s">
        <v>142</v>
      </c>
      <c r="F3990" s="0" t="n">
        <v>0.45</v>
      </c>
      <c r="G3990" s="0" t="n">
        <v>0.01</v>
      </c>
      <c r="H3990" s="0" t="n">
        <v>0</v>
      </c>
      <c r="I3990" s="0" t="n">
        <v>0.04</v>
      </c>
      <c r="J3990" s="0" t="n">
        <v>0.5</v>
      </c>
      <c r="K3990" s="0" t="n">
        <v>80</v>
      </c>
      <c r="L3990" s="0" t="n">
        <v>8.2</v>
      </c>
      <c r="M3990" s="0" t="s">
        <v>36</v>
      </c>
      <c r="N3990" s="0" t="s">
        <v>66</v>
      </c>
      <c r="O3990" s="0" t="s">
        <v>37</v>
      </c>
      <c r="P3990" s="0" t="n">
        <f aca="false">IF(AND(OR(Dashboard!$B$5="All",D3990=Dashboard!$B$5),OR(Dashboard!$D$5="All",N3990=Dashboard!$D$5),OR(AND(C3990&lt;&gt;"",C3990&gt;=Dashboard!$F$5,C3990&lt;=Dashboard!$H$5),AND(C3990="",Dashboard!$F$5&lt;=1980,Dashboard!$H$5&gt;=2016))),1,0)</f>
        <v>1</v>
      </c>
      <c r="Q3990" s="0" t="n">
        <f aca="false">J3990*P3990+ROW()*0.00000001</f>
        <v>0.5000399</v>
      </c>
    </row>
    <row r="3991" customFormat="false" ht="15" hidden="false" customHeight="false" outlineLevel="0" collapsed="false">
      <c r="A3991" s="0" t="s">
        <v>692</v>
      </c>
      <c r="B3991" s="0" t="s">
        <v>186</v>
      </c>
      <c r="C3991" s="0" t="n">
        <v>2004</v>
      </c>
      <c r="D3991" s="0" t="s">
        <v>34</v>
      </c>
      <c r="E3991" s="0" t="s">
        <v>91</v>
      </c>
      <c r="F3991" s="0" t="n">
        <v>0.38</v>
      </c>
      <c r="G3991" s="0" t="n">
        <v>0.1</v>
      </c>
      <c r="H3991" s="0" t="n">
        <v>0</v>
      </c>
      <c r="I3991" s="0" t="n">
        <v>0.01</v>
      </c>
      <c r="J3991" s="0" t="n">
        <v>0.5</v>
      </c>
      <c r="K3991" s="0" t="n">
        <v>82</v>
      </c>
      <c r="L3991" s="0" t="n">
        <v>8.9</v>
      </c>
      <c r="M3991" s="0" t="s">
        <v>103</v>
      </c>
      <c r="N3991" s="0" t="s">
        <v>35</v>
      </c>
      <c r="O3991" s="0" t="s">
        <v>42</v>
      </c>
      <c r="P3991" s="0" t="n">
        <f aca="false">IF(AND(OR(Dashboard!$B$5="All",D3991=Dashboard!$B$5),OR(Dashboard!$D$5="All",N3991=Dashboard!$D$5),OR(AND(C3991&lt;&gt;"",C3991&gt;=Dashboard!$F$5,C3991&lt;=Dashboard!$H$5),AND(C3991="",Dashboard!$F$5&lt;=1980,Dashboard!$H$5&gt;=2016))),1,0)</f>
        <v>1</v>
      </c>
      <c r="Q3991" s="0" t="n">
        <f aca="false">J3991*P3991+ROW()*0.00000001</f>
        <v>0.50003991</v>
      </c>
    </row>
    <row r="3992" customFormat="false" ht="15" hidden="false" customHeight="false" outlineLevel="0" collapsed="false">
      <c r="A3992" s="0" t="s">
        <v>3131</v>
      </c>
      <c r="B3992" s="0" t="s">
        <v>76</v>
      </c>
      <c r="C3992" s="0" t="n">
        <v>2003</v>
      </c>
      <c r="D3992" s="0" t="s">
        <v>41</v>
      </c>
      <c r="E3992" s="0" t="s">
        <v>418</v>
      </c>
      <c r="F3992" s="0" t="n">
        <v>0.24</v>
      </c>
      <c r="G3992" s="0" t="n">
        <v>0.19</v>
      </c>
      <c r="H3992" s="0" t="n">
        <v>0</v>
      </c>
      <c r="I3992" s="0" t="n">
        <v>0.06</v>
      </c>
      <c r="J3992" s="0" t="n">
        <v>0.5</v>
      </c>
      <c r="K3992" s="0" t="n">
        <v>80</v>
      </c>
      <c r="L3992" s="0" t="n">
        <v>8.7</v>
      </c>
      <c r="M3992" s="0" t="s">
        <v>36</v>
      </c>
      <c r="N3992" s="0" t="s">
        <v>74</v>
      </c>
      <c r="O3992" s="0" t="s">
        <v>37</v>
      </c>
      <c r="P3992" s="0" t="n">
        <f aca="false">IF(AND(OR(Dashboard!$B$5="All",D3992=Dashboard!$B$5),OR(Dashboard!$D$5="All",N3992=Dashboard!$D$5),OR(AND(C3992&lt;&gt;"",C3992&gt;=Dashboard!$F$5,C3992&lt;=Dashboard!$H$5),AND(C3992="",Dashboard!$F$5&lt;=1980,Dashboard!$H$5&gt;=2016))),1,0)</f>
        <v>1</v>
      </c>
      <c r="Q3992" s="0" t="n">
        <f aca="false">J3992*P3992+ROW()*0.00000001</f>
        <v>0.50003992</v>
      </c>
    </row>
    <row r="3993" customFormat="false" ht="15" hidden="false" customHeight="false" outlineLevel="0" collapsed="false">
      <c r="A3993" s="0" t="s">
        <v>3132</v>
      </c>
      <c r="B3993" s="0" t="s">
        <v>78</v>
      </c>
      <c r="C3993" s="0" t="n">
        <v>1996</v>
      </c>
      <c r="D3993" s="0" t="s">
        <v>34</v>
      </c>
      <c r="E3993" s="0" t="s">
        <v>328</v>
      </c>
      <c r="F3993" s="0" t="n">
        <v>0</v>
      </c>
      <c r="G3993" s="0" t="n">
        <v>0</v>
      </c>
      <c r="H3993" s="0" t="n">
        <v>0.5</v>
      </c>
      <c r="I3993" s="0" t="n">
        <v>0</v>
      </c>
      <c r="J3993" s="0" t="n">
        <v>0.5</v>
      </c>
      <c r="N3993" s="0" t="s">
        <v>35</v>
      </c>
      <c r="P3993" s="0" t="n">
        <f aca="false">IF(AND(OR(Dashboard!$B$5="All",D3993=Dashboard!$B$5),OR(Dashboard!$D$5="All",N3993=Dashboard!$D$5),OR(AND(C3993&lt;&gt;"",C3993&gt;=Dashboard!$F$5,C3993&lt;=Dashboard!$H$5),AND(C3993="",Dashboard!$F$5&lt;=1980,Dashboard!$H$5&gt;=2016))),1,0)</f>
        <v>1</v>
      </c>
      <c r="Q3993" s="0" t="n">
        <f aca="false">J3993*P3993+ROW()*0.00000001</f>
        <v>0.50003993</v>
      </c>
    </row>
    <row r="3994" customFormat="false" ht="15" hidden="false" customHeight="false" outlineLevel="0" collapsed="false">
      <c r="A3994" s="0" t="s">
        <v>3133</v>
      </c>
      <c r="B3994" s="0" t="s">
        <v>76</v>
      </c>
      <c r="C3994" s="0" t="n">
        <v>2005</v>
      </c>
      <c r="D3994" s="0" t="s">
        <v>71</v>
      </c>
      <c r="E3994" s="0" t="s">
        <v>91</v>
      </c>
      <c r="F3994" s="0" t="n">
        <v>0.24</v>
      </c>
      <c r="G3994" s="0" t="n">
        <v>0.19</v>
      </c>
      <c r="H3994" s="0" t="n">
        <v>0</v>
      </c>
      <c r="I3994" s="0" t="n">
        <v>0.06</v>
      </c>
      <c r="J3994" s="0" t="n">
        <v>0.5</v>
      </c>
      <c r="K3994" s="0" t="n">
        <v>67</v>
      </c>
      <c r="L3994" s="0" t="n">
        <v>9</v>
      </c>
      <c r="M3994" s="0" t="s">
        <v>125</v>
      </c>
      <c r="N3994" s="0" t="s">
        <v>74</v>
      </c>
      <c r="O3994" s="0" t="s">
        <v>67</v>
      </c>
      <c r="P3994" s="0" t="n">
        <f aca="false">IF(AND(OR(Dashboard!$B$5="All",D3994=Dashboard!$B$5),OR(Dashboard!$D$5="All",N3994=Dashboard!$D$5),OR(AND(C3994&lt;&gt;"",C3994&gt;=Dashboard!$F$5,C3994&lt;=Dashboard!$H$5),AND(C3994="",Dashboard!$F$5&lt;=1980,Dashboard!$H$5&gt;=2016))),1,0)</f>
        <v>1</v>
      </c>
      <c r="Q3994" s="0" t="n">
        <f aca="false">J3994*P3994+ROW()*0.00000001</f>
        <v>0.50003994</v>
      </c>
    </row>
    <row r="3995" customFormat="false" ht="15" hidden="false" customHeight="false" outlineLevel="0" collapsed="false">
      <c r="A3995" s="0" t="s">
        <v>3134</v>
      </c>
      <c r="B3995" s="0" t="s">
        <v>85</v>
      </c>
      <c r="C3995" s="0" t="n">
        <v>2001</v>
      </c>
      <c r="D3995" s="0" t="s">
        <v>16</v>
      </c>
      <c r="E3995" s="0" t="s">
        <v>124</v>
      </c>
      <c r="F3995" s="0" t="n">
        <v>0.36</v>
      </c>
      <c r="G3995" s="0" t="n">
        <v>0.13</v>
      </c>
      <c r="H3995" s="0" t="n">
        <v>0</v>
      </c>
      <c r="I3995" s="0" t="n">
        <v>0.01</v>
      </c>
      <c r="J3995" s="0" t="n">
        <v>0.5</v>
      </c>
      <c r="K3995" s="0" t="n">
        <v>84</v>
      </c>
      <c r="L3995" s="0" t="n">
        <v>8.4</v>
      </c>
      <c r="M3995" s="0" t="s">
        <v>36</v>
      </c>
      <c r="N3995" s="0" t="s">
        <v>35</v>
      </c>
      <c r="O3995" s="0" t="s">
        <v>42</v>
      </c>
      <c r="P3995" s="0" t="n">
        <f aca="false">IF(AND(OR(Dashboard!$B$5="All",D3995=Dashboard!$B$5),OR(Dashboard!$D$5="All",N3995=Dashboard!$D$5),OR(AND(C3995&lt;&gt;"",C3995&gt;=Dashboard!$F$5,C3995&lt;=Dashboard!$H$5),AND(C3995="",Dashboard!$F$5&lt;=1980,Dashboard!$H$5&gt;=2016))),1,0)</f>
        <v>1</v>
      </c>
      <c r="Q3995" s="0" t="n">
        <f aca="false">J3995*P3995+ROW()*0.00000001</f>
        <v>0.50003995</v>
      </c>
    </row>
    <row r="3996" customFormat="false" ht="15" hidden="false" customHeight="false" outlineLevel="0" collapsed="false">
      <c r="A3996" s="0" t="s">
        <v>3135</v>
      </c>
      <c r="B3996" s="0" t="s">
        <v>76</v>
      </c>
      <c r="C3996" s="0" t="n">
        <v>2008</v>
      </c>
      <c r="D3996" s="0" t="s">
        <v>246</v>
      </c>
      <c r="E3996" s="0" t="s">
        <v>328</v>
      </c>
      <c r="F3996" s="0" t="n">
        <v>0</v>
      </c>
      <c r="G3996" s="0" t="n">
        <v>0</v>
      </c>
      <c r="H3996" s="0" t="n">
        <v>0.5</v>
      </c>
      <c r="I3996" s="0" t="n">
        <v>0</v>
      </c>
      <c r="J3996" s="0" t="n">
        <v>0.5</v>
      </c>
      <c r="N3996" s="0" t="s">
        <v>74</v>
      </c>
      <c r="P3996" s="0" t="n">
        <f aca="false">IF(AND(OR(Dashboard!$B$5="All",D3996=Dashboard!$B$5),OR(Dashboard!$D$5="All",N3996=Dashboard!$D$5),OR(AND(C3996&lt;&gt;"",C3996&gt;=Dashboard!$F$5,C3996&lt;=Dashboard!$H$5),AND(C3996="",Dashboard!$F$5&lt;=1980,Dashboard!$H$5&gt;=2016))),1,0)</f>
        <v>1</v>
      </c>
      <c r="Q3996" s="0" t="n">
        <f aca="false">J3996*P3996+ROW()*0.00000001</f>
        <v>0.50003996</v>
      </c>
    </row>
    <row r="3997" customFormat="false" ht="15" hidden="false" customHeight="false" outlineLevel="0" collapsed="false">
      <c r="A3997" s="0" t="s">
        <v>3136</v>
      </c>
      <c r="B3997" s="0" t="s">
        <v>117</v>
      </c>
      <c r="C3997" s="0" t="n">
        <v>1996</v>
      </c>
      <c r="D3997" s="0" t="s">
        <v>46</v>
      </c>
      <c r="E3997" s="0" t="s">
        <v>89</v>
      </c>
      <c r="F3997" s="0" t="n">
        <v>0</v>
      </c>
      <c r="G3997" s="0" t="n">
        <v>0</v>
      </c>
      <c r="H3997" s="0" t="n">
        <v>0.46</v>
      </c>
      <c r="I3997" s="0" t="n">
        <v>0.03</v>
      </c>
      <c r="J3997" s="0" t="n">
        <v>0.5</v>
      </c>
      <c r="N3997" s="0" t="s">
        <v>74</v>
      </c>
      <c r="P3997" s="0" t="n">
        <f aca="false">IF(AND(OR(Dashboard!$B$5="All",D3997=Dashboard!$B$5),OR(Dashboard!$D$5="All",N3997=Dashboard!$D$5),OR(AND(C3997&lt;&gt;"",C3997&gt;=Dashboard!$F$5,C3997&lt;=Dashboard!$H$5),AND(C3997="",Dashboard!$F$5&lt;=1980,Dashboard!$H$5&gt;=2016))),1,0)</f>
        <v>1</v>
      </c>
      <c r="Q3997" s="0" t="n">
        <f aca="false">J3997*P3997+ROW()*0.00000001</f>
        <v>0.50003997</v>
      </c>
    </row>
    <row r="3998" customFormat="false" ht="15" hidden="false" customHeight="false" outlineLevel="0" collapsed="false">
      <c r="A3998" s="0" t="s">
        <v>2640</v>
      </c>
      <c r="B3998" s="0" t="s">
        <v>64</v>
      </c>
      <c r="D3998" s="0" t="s">
        <v>56</v>
      </c>
      <c r="E3998" s="0" t="s">
        <v>139</v>
      </c>
      <c r="F3998" s="0" t="n">
        <v>0.23</v>
      </c>
      <c r="G3998" s="0" t="n">
        <v>0.21</v>
      </c>
      <c r="H3998" s="0" t="n">
        <v>0.01</v>
      </c>
      <c r="I3998" s="0" t="n">
        <v>0.05</v>
      </c>
      <c r="J3998" s="0" t="n">
        <v>0.5</v>
      </c>
      <c r="K3998" s="0" t="n">
        <v>69</v>
      </c>
      <c r="L3998" s="0" t="n">
        <v>7.3</v>
      </c>
      <c r="M3998" s="0" t="s">
        <v>73</v>
      </c>
      <c r="N3998" s="0" t="s">
        <v>66</v>
      </c>
      <c r="O3998" s="0" t="s">
        <v>67</v>
      </c>
      <c r="P3998" s="0" t="n">
        <f aca="false">IF(AND(OR(Dashboard!$B$5="All",D3998=Dashboard!$B$5),OR(Dashboard!$D$5="All",N3998=Dashboard!$D$5),OR(AND(C3998&lt;&gt;"",C3998&gt;=Dashboard!$F$5,C3998&lt;=Dashboard!$H$5),AND(C3998="",Dashboard!$F$5&lt;=1980,Dashboard!$H$5&gt;=2016))),1,0)</f>
        <v>1</v>
      </c>
      <c r="Q3998" s="0" t="n">
        <f aca="false">J3998*P3998+ROW()*0.00000001</f>
        <v>0.50003998</v>
      </c>
    </row>
    <row r="3999" customFormat="false" ht="15" hidden="false" customHeight="false" outlineLevel="0" collapsed="false">
      <c r="A3999" s="0" t="s">
        <v>2040</v>
      </c>
      <c r="B3999" s="0" t="s">
        <v>76</v>
      </c>
      <c r="C3999" s="0" t="n">
        <v>2007</v>
      </c>
      <c r="D3999" s="0" t="s">
        <v>71</v>
      </c>
      <c r="E3999" s="0" t="s">
        <v>257</v>
      </c>
      <c r="F3999" s="0" t="n">
        <v>0.41</v>
      </c>
      <c r="G3999" s="0" t="n">
        <v>0.02</v>
      </c>
      <c r="H3999" s="0" t="n">
        <v>0</v>
      </c>
      <c r="I3999" s="0" t="n">
        <v>0.07</v>
      </c>
      <c r="J3999" s="0" t="n">
        <v>0.5</v>
      </c>
      <c r="L3999" s="0" t="n">
        <v>8.2</v>
      </c>
      <c r="M3999" s="0" t="s">
        <v>103</v>
      </c>
      <c r="N3999" s="0" t="s">
        <v>74</v>
      </c>
      <c r="P3999" s="0" t="n">
        <f aca="false">IF(AND(OR(Dashboard!$B$5="All",D3999=Dashboard!$B$5),OR(Dashboard!$D$5="All",N3999=Dashboard!$D$5),OR(AND(C3999&lt;&gt;"",C3999&gt;=Dashboard!$F$5,C3999&lt;=Dashboard!$H$5),AND(C3999="",Dashboard!$F$5&lt;=1980,Dashboard!$H$5&gt;=2016))),1,0)</f>
        <v>1</v>
      </c>
      <c r="Q3999" s="0" t="n">
        <f aca="false">J3999*P3999+ROW()*0.00000001</f>
        <v>0.50003999</v>
      </c>
    </row>
    <row r="4000" customFormat="false" ht="15" hidden="false" customHeight="false" outlineLevel="0" collapsed="false">
      <c r="A4000" s="0" t="s">
        <v>3137</v>
      </c>
      <c r="B4000" s="0" t="s">
        <v>76</v>
      </c>
      <c r="C4000" s="0" t="n">
        <v>2005</v>
      </c>
      <c r="D4000" s="0" t="s">
        <v>71</v>
      </c>
      <c r="E4000" s="0" t="s">
        <v>91</v>
      </c>
      <c r="F4000" s="0" t="n">
        <v>0.41</v>
      </c>
      <c r="G4000" s="0" t="n">
        <v>0.01</v>
      </c>
      <c r="H4000" s="0" t="n">
        <v>0</v>
      </c>
      <c r="I4000" s="0" t="n">
        <v>0.07</v>
      </c>
      <c r="J4000" s="0" t="n">
        <v>0.5</v>
      </c>
      <c r="K4000" s="0" t="n">
        <v>64</v>
      </c>
      <c r="L4000" s="0" t="n">
        <v>7.8</v>
      </c>
      <c r="M4000" s="0" t="s">
        <v>103</v>
      </c>
      <c r="N4000" s="0" t="s">
        <v>74</v>
      </c>
      <c r="O4000" s="0" t="s">
        <v>67</v>
      </c>
      <c r="P4000" s="0" t="n">
        <f aca="false">IF(AND(OR(Dashboard!$B$5="All",D4000=Dashboard!$B$5),OR(Dashboard!$D$5="All",N4000=Dashboard!$D$5),OR(AND(C4000&lt;&gt;"",C4000&gt;=Dashboard!$F$5,C4000&lt;=Dashboard!$H$5),AND(C4000="",Dashboard!$F$5&lt;=1980,Dashboard!$H$5&gt;=2016))),1,0)</f>
        <v>1</v>
      </c>
      <c r="Q4000" s="0" t="n">
        <f aca="false">J4000*P4000+ROW()*0.00000001</f>
        <v>0.50004</v>
      </c>
    </row>
    <row r="4001" customFormat="false" ht="15" hidden="false" customHeight="false" outlineLevel="0" collapsed="false">
      <c r="A4001" s="0" t="s">
        <v>3138</v>
      </c>
      <c r="B4001" s="0" t="s">
        <v>76</v>
      </c>
      <c r="C4001" s="0" t="n">
        <v>2002</v>
      </c>
      <c r="D4001" s="0" t="s">
        <v>56</v>
      </c>
      <c r="E4001" s="0" t="s">
        <v>821</v>
      </c>
      <c r="F4001" s="0" t="n">
        <v>0.24</v>
      </c>
      <c r="G4001" s="0" t="n">
        <v>0.19</v>
      </c>
      <c r="H4001" s="0" t="n">
        <v>0</v>
      </c>
      <c r="I4001" s="0" t="n">
        <v>0.06</v>
      </c>
      <c r="J4001" s="0" t="n">
        <v>0.5</v>
      </c>
      <c r="K4001" s="0" t="n">
        <v>50</v>
      </c>
      <c r="L4001" s="0" t="n">
        <v>7.3</v>
      </c>
      <c r="M4001" s="0" t="s">
        <v>103</v>
      </c>
      <c r="N4001" s="0" t="s">
        <v>74</v>
      </c>
      <c r="O4001" s="0" t="s">
        <v>177</v>
      </c>
      <c r="P4001" s="0" t="n">
        <f aca="false">IF(AND(OR(Dashboard!$B$5="All",D4001=Dashboard!$B$5),OR(Dashboard!$D$5="All",N4001=Dashboard!$D$5),OR(AND(C4001&lt;&gt;"",C4001&gt;=Dashboard!$F$5,C4001&lt;=Dashboard!$H$5),AND(C4001="",Dashboard!$F$5&lt;=1980,Dashboard!$H$5&gt;=2016))),1,0)</f>
        <v>1</v>
      </c>
      <c r="Q4001" s="0" t="n">
        <f aca="false">J4001*P4001+ROW()*0.00000001</f>
        <v>0.50004001</v>
      </c>
    </row>
    <row r="4002" customFormat="false" ht="15" hidden="false" customHeight="false" outlineLevel="0" collapsed="false">
      <c r="A4002" s="0" t="s">
        <v>3139</v>
      </c>
      <c r="B4002" s="0" t="s">
        <v>159</v>
      </c>
      <c r="C4002" s="0" t="n">
        <v>1982</v>
      </c>
      <c r="D4002" s="0" t="s">
        <v>34</v>
      </c>
      <c r="E4002" s="0" t="s">
        <v>160</v>
      </c>
      <c r="F4002" s="0" t="n">
        <v>0.46</v>
      </c>
      <c r="G4002" s="0" t="n">
        <v>0.03</v>
      </c>
      <c r="H4002" s="0" t="n">
        <v>0</v>
      </c>
      <c r="I4002" s="0" t="n">
        <v>0.01</v>
      </c>
      <c r="J4002" s="0" t="n">
        <v>0.5</v>
      </c>
      <c r="N4002" s="0" t="s">
        <v>161</v>
      </c>
      <c r="P4002" s="0" t="n">
        <f aca="false">IF(AND(OR(Dashboard!$B$5="All",D4002=Dashboard!$B$5),OR(Dashboard!$D$5="All",N4002=Dashboard!$D$5),OR(AND(C4002&lt;&gt;"",C4002&gt;=Dashboard!$F$5,C4002&lt;=Dashboard!$H$5),AND(C4002="",Dashboard!$F$5&lt;=1980,Dashboard!$H$5&gt;=2016))),1,0)</f>
        <v>1</v>
      </c>
      <c r="Q4002" s="0" t="n">
        <f aca="false">J4002*P4002+ROW()*0.00000001</f>
        <v>0.50004002</v>
      </c>
    </row>
    <row r="4003" customFormat="false" ht="15" hidden="false" customHeight="false" outlineLevel="0" collapsed="false">
      <c r="A4003" s="0" t="s">
        <v>3140</v>
      </c>
      <c r="B4003" s="0" t="s">
        <v>76</v>
      </c>
      <c r="C4003" s="0" t="n">
        <v>2007</v>
      </c>
      <c r="D4003" s="0" t="s">
        <v>16</v>
      </c>
      <c r="E4003" s="0" t="s">
        <v>418</v>
      </c>
      <c r="F4003" s="0" t="n">
        <v>0.24</v>
      </c>
      <c r="G4003" s="0" t="n">
        <v>0.19</v>
      </c>
      <c r="H4003" s="0" t="n">
        <v>0</v>
      </c>
      <c r="I4003" s="0" t="n">
        <v>0.06</v>
      </c>
      <c r="J4003" s="0" t="n">
        <v>0.5</v>
      </c>
      <c r="M4003" s="0" t="s">
        <v>36</v>
      </c>
      <c r="N4003" s="0" t="s">
        <v>74</v>
      </c>
      <c r="P4003" s="0" t="n">
        <f aca="false">IF(AND(OR(Dashboard!$B$5="All",D4003=Dashboard!$B$5),OR(Dashboard!$D$5="All",N4003=Dashboard!$D$5),OR(AND(C4003&lt;&gt;"",C4003&gt;=Dashboard!$F$5,C4003&lt;=Dashboard!$H$5),AND(C4003="",Dashboard!$F$5&lt;=1980,Dashboard!$H$5&gt;=2016))),1,0)</f>
        <v>1</v>
      </c>
      <c r="Q4003" s="0" t="n">
        <f aca="false">J4003*P4003+ROW()*0.00000001</f>
        <v>0.50004003</v>
      </c>
    </row>
    <row r="4004" customFormat="false" ht="15" hidden="false" customHeight="false" outlineLevel="0" collapsed="false">
      <c r="A4004" s="0" t="s">
        <v>3141</v>
      </c>
      <c r="B4004" s="0" t="s">
        <v>159</v>
      </c>
      <c r="C4004" s="0" t="n">
        <v>1981</v>
      </c>
      <c r="D4004" s="0" t="s">
        <v>71</v>
      </c>
      <c r="E4004" s="0" t="s">
        <v>160</v>
      </c>
      <c r="F4004" s="0" t="n">
        <v>0.46</v>
      </c>
      <c r="G4004" s="0" t="n">
        <v>0.03</v>
      </c>
      <c r="H4004" s="0" t="n">
        <v>0</v>
      </c>
      <c r="I4004" s="0" t="n">
        <v>0.01</v>
      </c>
      <c r="J4004" s="0" t="n">
        <v>0.5</v>
      </c>
      <c r="N4004" s="0" t="s">
        <v>161</v>
      </c>
      <c r="P4004" s="0" t="n">
        <f aca="false">IF(AND(OR(Dashboard!$B$5="All",D4004=Dashboard!$B$5),OR(Dashboard!$D$5="All",N4004=Dashboard!$D$5),OR(AND(C4004&lt;&gt;"",C4004&gt;=Dashboard!$F$5,C4004&lt;=Dashboard!$H$5),AND(C4004="",Dashboard!$F$5&lt;=1980,Dashboard!$H$5&gt;=2016))),1,0)</f>
        <v>1</v>
      </c>
      <c r="Q4004" s="0" t="n">
        <f aca="false">J4004*P4004+ROW()*0.00000001</f>
        <v>0.50004004</v>
      </c>
    </row>
    <row r="4005" customFormat="false" ht="15" hidden="false" customHeight="false" outlineLevel="0" collapsed="false">
      <c r="A4005" s="0" t="s">
        <v>3142</v>
      </c>
      <c r="B4005" s="0" t="s">
        <v>159</v>
      </c>
      <c r="C4005" s="0" t="n">
        <v>1982</v>
      </c>
      <c r="D4005" s="0" t="s">
        <v>71</v>
      </c>
      <c r="E4005" s="0" t="s">
        <v>3143</v>
      </c>
      <c r="F4005" s="0" t="n">
        <v>0.46</v>
      </c>
      <c r="G4005" s="0" t="n">
        <v>0.03</v>
      </c>
      <c r="H4005" s="0" t="n">
        <v>0</v>
      </c>
      <c r="I4005" s="0" t="n">
        <v>0.01</v>
      </c>
      <c r="J4005" s="0" t="n">
        <v>0.5</v>
      </c>
      <c r="N4005" s="0" t="s">
        <v>161</v>
      </c>
      <c r="P4005" s="0" t="n">
        <f aca="false">IF(AND(OR(Dashboard!$B$5="All",D4005=Dashboard!$B$5),OR(Dashboard!$D$5="All",N4005=Dashboard!$D$5),OR(AND(C4005&lt;&gt;"",C4005&gt;=Dashboard!$F$5,C4005&lt;=Dashboard!$H$5),AND(C4005="",Dashboard!$F$5&lt;=1980,Dashboard!$H$5&gt;=2016))),1,0)</f>
        <v>1</v>
      </c>
      <c r="Q4005" s="0" t="n">
        <f aca="false">J4005*P4005+ROW()*0.00000001</f>
        <v>0.50004005</v>
      </c>
    </row>
    <row r="4006" customFormat="false" ht="15" hidden="false" customHeight="false" outlineLevel="0" collapsed="false">
      <c r="A4006" s="0" t="s">
        <v>2753</v>
      </c>
      <c r="B4006" s="0" t="s">
        <v>64</v>
      </c>
      <c r="C4006" s="0" t="n">
        <v>2011</v>
      </c>
      <c r="D4006" s="0" t="s">
        <v>114</v>
      </c>
      <c r="E4006" s="0" t="s">
        <v>142</v>
      </c>
      <c r="F4006" s="0" t="n">
        <v>0.27</v>
      </c>
      <c r="G4006" s="0" t="n">
        <v>0.14</v>
      </c>
      <c r="H4006" s="0" t="n">
        <v>0.04</v>
      </c>
      <c r="I4006" s="0" t="n">
        <v>0.04</v>
      </c>
      <c r="J4006" s="0" t="n">
        <v>0.5</v>
      </c>
      <c r="K4006" s="0" t="n">
        <v>70</v>
      </c>
      <c r="L4006" s="0" t="n">
        <v>8.1</v>
      </c>
      <c r="M4006" s="0" t="s">
        <v>73</v>
      </c>
      <c r="N4006" s="0" t="s">
        <v>66</v>
      </c>
      <c r="O4006" s="0" t="s">
        <v>67</v>
      </c>
      <c r="P4006" s="0" t="n">
        <f aca="false">IF(AND(OR(Dashboard!$B$5="All",D4006=Dashboard!$B$5),OR(Dashboard!$D$5="All",N4006=Dashboard!$D$5),OR(AND(C4006&lt;&gt;"",C4006&gt;=Dashboard!$F$5,C4006&lt;=Dashboard!$H$5),AND(C4006="",Dashboard!$F$5&lt;=1980,Dashboard!$H$5&gt;=2016))),1,0)</f>
        <v>1</v>
      </c>
      <c r="Q4006" s="0" t="n">
        <f aca="false">J4006*P4006+ROW()*0.00000001</f>
        <v>0.50004006</v>
      </c>
    </row>
    <row r="4007" customFormat="false" ht="15" hidden="false" customHeight="false" outlineLevel="0" collapsed="false">
      <c r="A4007" s="0" t="s">
        <v>306</v>
      </c>
      <c r="B4007" s="0" t="s">
        <v>33</v>
      </c>
      <c r="C4007" s="0" t="n">
        <v>2006</v>
      </c>
      <c r="D4007" s="0" t="s">
        <v>34</v>
      </c>
      <c r="E4007" s="0" t="s">
        <v>142</v>
      </c>
      <c r="F4007" s="0" t="n">
        <v>0.46</v>
      </c>
      <c r="G4007" s="0" t="n">
        <v>0</v>
      </c>
      <c r="H4007" s="0" t="n">
        <v>0</v>
      </c>
      <c r="I4007" s="0" t="n">
        <v>0.04</v>
      </c>
      <c r="J4007" s="0" t="n">
        <v>0.49</v>
      </c>
      <c r="K4007" s="0" t="n">
        <v>81</v>
      </c>
      <c r="L4007" s="0" t="n">
        <v>8</v>
      </c>
      <c r="M4007" s="0" t="s">
        <v>36</v>
      </c>
      <c r="N4007" s="0" t="s">
        <v>35</v>
      </c>
      <c r="O4007" s="0" t="s">
        <v>42</v>
      </c>
      <c r="P4007" s="0" t="n">
        <f aca="false">IF(AND(OR(Dashboard!$B$5="All",D4007=Dashboard!$B$5),OR(Dashboard!$D$5="All",N4007=Dashboard!$D$5),OR(AND(C4007&lt;&gt;"",C4007&gt;=Dashboard!$F$5,C4007&lt;=Dashboard!$H$5),AND(C4007="",Dashboard!$F$5&lt;=1980,Dashboard!$H$5&gt;=2016))),1,0)</f>
        <v>1</v>
      </c>
      <c r="Q4007" s="0" t="n">
        <f aca="false">J4007*P4007+ROW()*0.00000001</f>
        <v>0.49004007</v>
      </c>
    </row>
    <row r="4008" customFormat="false" ht="15" hidden="false" customHeight="false" outlineLevel="0" collapsed="false">
      <c r="A4008" s="0" t="s">
        <v>441</v>
      </c>
      <c r="B4008" s="0" t="s">
        <v>50</v>
      </c>
      <c r="C4008" s="0" t="n">
        <v>2004</v>
      </c>
      <c r="D4008" s="0" t="s">
        <v>71</v>
      </c>
      <c r="E4008" s="0" t="s">
        <v>91</v>
      </c>
      <c r="F4008" s="0" t="n">
        <v>0.41</v>
      </c>
      <c r="G4008" s="0" t="n">
        <v>0.02</v>
      </c>
      <c r="H4008" s="0" t="n">
        <v>0.03</v>
      </c>
      <c r="I4008" s="0" t="n">
        <v>0.04</v>
      </c>
      <c r="J4008" s="0" t="n">
        <v>0.49</v>
      </c>
      <c r="K4008" s="0" t="n">
        <v>61</v>
      </c>
      <c r="L4008" s="0" t="n">
        <v>5</v>
      </c>
      <c r="M4008" s="0" t="s">
        <v>36</v>
      </c>
      <c r="N4008" s="0" t="s">
        <v>35</v>
      </c>
      <c r="O4008" s="0" t="s">
        <v>67</v>
      </c>
      <c r="P4008" s="0" t="n">
        <f aca="false">IF(AND(OR(Dashboard!$B$5="All",D4008=Dashboard!$B$5),OR(Dashboard!$D$5="All",N4008=Dashboard!$D$5),OR(AND(C4008&lt;&gt;"",C4008&gt;=Dashboard!$F$5,C4008&lt;=Dashboard!$H$5),AND(C4008="",Dashboard!$F$5&lt;=1980,Dashboard!$H$5&gt;=2016))),1,0)</f>
        <v>1</v>
      </c>
      <c r="Q4008" s="0" t="n">
        <f aca="false">J4008*P4008+ROW()*0.00000001</f>
        <v>0.49004008</v>
      </c>
    </row>
    <row r="4009" customFormat="false" ht="15" hidden="false" customHeight="false" outlineLevel="0" collapsed="false">
      <c r="A4009" s="0" t="s">
        <v>3144</v>
      </c>
      <c r="B4009" s="0" t="s">
        <v>97</v>
      </c>
      <c r="C4009" s="0" t="n">
        <v>2011</v>
      </c>
      <c r="D4009" s="0" t="s">
        <v>41</v>
      </c>
      <c r="E4009" s="0" t="s">
        <v>328</v>
      </c>
      <c r="F4009" s="0" t="n">
        <v>0.19</v>
      </c>
      <c r="G4009" s="0" t="n">
        <v>0.15</v>
      </c>
      <c r="H4009" s="0" t="n">
        <v>0.12</v>
      </c>
      <c r="I4009" s="0" t="n">
        <v>0.03</v>
      </c>
      <c r="J4009" s="0" t="n">
        <v>0.49</v>
      </c>
      <c r="K4009" s="0" t="n">
        <v>75</v>
      </c>
      <c r="L4009" s="0" t="n">
        <v>7.2</v>
      </c>
      <c r="M4009" s="0" t="s">
        <v>36</v>
      </c>
      <c r="N4009" s="0" t="s">
        <v>35</v>
      </c>
      <c r="O4009" s="0" t="s">
        <v>37</v>
      </c>
      <c r="P4009" s="0" t="n">
        <f aca="false">IF(AND(OR(Dashboard!$B$5="All",D4009=Dashboard!$B$5),OR(Dashboard!$D$5="All",N4009=Dashboard!$D$5),OR(AND(C4009&lt;&gt;"",C4009&gt;=Dashboard!$F$5,C4009&lt;=Dashboard!$H$5),AND(C4009="",Dashboard!$F$5&lt;=1980,Dashboard!$H$5&gt;=2016))),1,0)</f>
        <v>1</v>
      </c>
      <c r="Q4009" s="0" t="n">
        <f aca="false">J4009*P4009+ROW()*0.00000001</f>
        <v>0.49004009</v>
      </c>
    </row>
    <row r="4010" customFormat="false" ht="15" hidden="false" customHeight="false" outlineLevel="0" collapsed="false">
      <c r="A4010" s="0" t="s">
        <v>3145</v>
      </c>
      <c r="B4010" s="0" t="s">
        <v>50</v>
      </c>
      <c r="C4010" s="0" t="n">
        <v>2009</v>
      </c>
      <c r="D4010" s="0" t="s">
        <v>48</v>
      </c>
      <c r="E4010" s="0" t="s">
        <v>35</v>
      </c>
      <c r="F4010" s="0" t="n">
        <v>0.28</v>
      </c>
      <c r="G4010" s="0" t="n">
        <v>0.03</v>
      </c>
      <c r="H4010" s="0" t="n">
        <v>0.16</v>
      </c>
      <c r="I4010" s="0" t="n">
        <v>0.02</v>
      </c>
      <c r="J4010" s="0" t="n">
        <v>0.49</v>
      </c>
      <c r="K4010" s="0" t="n">
        <v>83</v>
      </c>
      <c r="L4010" s="0" t="n">
        <v>8.4</v>
      </c>
      <c r="M4010" s="0" t="s">
        <v>36</v>
      </c>
      <c r="N4010" s="0" t="s">
        <v>35</v>
      </c>
      <c r="O4010" s="0" t="s">
        <v>42</v>
      </c>
      <c r="P4010" s="0" t="n">
        <f aca="false">IF(AND(OR(Dashboard!$B$5="All",D4010=Dashboard!$B$5),OR(Dashboard!$D$5="All",N4010=Dashboard!$D$5),OR(AND(C4010&lt;&gt;"",C4010&gt;=Dashboard!$F$5,C4010&lt;=Dashboard!$H$5),AND(C4010="",Dashboard!$F$5&lt;=1980,Dashboard!$H$5&gt;=2016))),1,0)</f>
        <v>1</v>
      </c>
      <c r="Q4010" s="0" t="n">
        <f aca="false">J4010*P4010+ROW()*0.00000001</f>
        <v>0.4900401</v>
      </c>
    </row>
    <row r="4011" customFormat="false" ht="15" hidden="false" customHeight="false" outlineLevel="0" collapsed="false">
      <c r="A4011" s="0" t="s">
        <v>3146</v>
      </c>
      <c r="B4011" s="0" t="s">
        <v>70</v>
      </c>
      <c r="C4011" s="0" t="n">
        <v>2008</v>
      </c>
      <c r="D4011" s="0" t="s">
        <v>71</v>
      </c>
      <c r="E4011" s="0" t="s">
        <v>328</v>
      </c>
      <c r="F4011" s="0" t="n">
        <v>0.09</v>
      </c>
      <c r="G4011" s="0" t="n">
        <v>0.06</v>
      </c>
      <c r="H4011" s="0" t="n">
        <v>0.32</v>
      </c>
      <c r="I4011" s="0" t="n">
        <v>0.03</v>
      </c>
      <c r="J4011" s="0" t="n">
        <v>0.49</v>
      </c>
      <c r="K4011" s="0" t="n">
        <v>54</v>
      </c>
      <c r="L4011" s="0" t="n">
        <v>7</v>
      </c>
      <c r="M4011" s="0" t="s">
        <v>103</v>
      </c>
      <c r="N4011" s="0" t="s">
        <v>74</v>
      </c>
      <c r="O4011" s="0" t="s">
        <v>53</v>
      </c>
      <c r="P4011" s="0" t="n">
        <f aca="false">IF(AND(OR(Dashboard!$B$5="All",D4011=Dashboard!$B$5),OR(Dashboard!$D$5="All",N4011=Dashboard!$D$5),OR(AND(C4011&lt;&gt;"",C4011&gt;=Dashboard!$F$5,C4011&lt;=Dashboard!$H$5),AND(C4011="",Dashboard!$F$5&lt;=1980,Dashboard!$H$5&gt;=2016))),1,0)</f>
        <v>1</v>
      </c>
      <c r="Q4011" s="0" t="n">
        <f aca="false">J4011*P4011+ROW()*0.00000001</f>
        <v>0.49004011</v>
      </c>
    </row>
    <row r="4012" customFormat="false" ht="15" hidden="false" customHeight="false" outlineLevel="0" collapsed="false">
      <c r="A4012" s="0" t="s">
        <v>3147</v>
      </c>
      <c r="B4012" s="0" t="s">
        <v>33</v>
      </c>
      <c r="C4012" s="0" t="n">
        <v>2007</v>
      </c>
      <c r="D4012" s="0" t="s">
        <v>41</v>
      </c>
      <c r="E4012" s="0" t="s">
        <v>418</v>
      </c>
      <c r="F4012" s="0" t="n">
        <v>0.46</v>
      </c>
      <c r="G4012" s="0" t="n">
        <v>0</v>
      </c>
      <c r="H4012" s="0" t="n">
        <v>0</v>
      </c>
      <c r="I4012" s="0" t="n">
        <v>0.04</v>
      </c>
      <c r="J4012" s="0" t="n">
        <v>0.49</v>
      </c>
      <c r="L4012" s="0" t="n">
        <v>6.7</v>
      </c>
      <c r="M4012" s="0" t="s">
        <v>36</v>
      </c>
      <c r="N4012" s="0" t="s">
        <v>35</v>
      </c>
      <c r="P4012" s="0" t="n">
        <f aca="false">IF(AND(OR(Dashboard!$B$5="All",D4012=Dashboard!$B$5),OR(Dashboard!$D$5="All",N4012=Dashboard!$D$5),OR(AND(C4012&lt;&gt;"",C4012&gt;=Dashboard!$F$5,C4012&lt;=Dashboard!$H$5),AND(C4012="",Dashboard!$F$5&lt;=1980,Dashboard!$H$5&gt;=2016))),1,0)</f>
        <v>1</v>
      </c>
      <c r="Q4012" s="0" t="n">
        <f aca="false">J4012*P4012+ROW()*0.00000001</f>
        <v>0.49004012</v>
      </c>
    </row>
    <row r="4013" customFormat="false" ht="15" hidden="false" customHeight="false" outlineLevel="0" collapsed="false">
      <c r="A4013" s="0" t="s">
        <v>692</v>
      </c>
      <c r="B4013" s="0" t="s">
        <v>85</v>
      </c>
      <c r="C4013" s="0" t="n">
        <v>2004</v>
      </c>
      <c r="D4013" s="0" t="s">
        <v>34</v>
      </c>
      <c r="E4013" s="0" t="s">
        <v>91</v>
      </c>
      <c r="F4013" s="0" t="n">
        <v>0.35</v>
      </c>
      <c r="G4013" s="0" t="n">
        <v>0.13</v>
      </c>
      <c r="H4013" s="0" t="n">
        <v>0</v>
      </c>
      <c r="I4013" s="0" t="n">
        <v>0.01</v>
      </c>
      <c r="J4013" s="0" t="n">
        <v>0.49</v>
      </c>
      <c r="K4013" s="0" t="n">
        <v>70</v>
      </c>
      <c r="M4013" s="0" t="s">
        <v>36</v>
      </c>
      <c r="N4013" s="0" t="s">
        <v>35</v>
      </c>
      <c r="O4013" s="0" t="s">
        <v>67</v>
      </c>
      <c r="P4013" s="0" t="n">
        <f aca="false">IF(AND(OR(Dashboard!$B$5="All",D4013=Dashboard!$B$5),OR(Dashboard!$D$5="All",N4013=Dashboard!$D$5),OR(AND(C4013&lt;&gt;"",C4013&gt;=Dashboard!$F$5,C4013&lt;=Dashboard!$H$5),AND(C4013="",Dashboard!$F$5&lt;=1980,Dashboard!$H$5&gt;=2016))),1,0)</f>
        <v>1</v>
      </c>
      <c r="Q4013" s="0" t="n">
        <f aca="false">J4013*P4013+ROW()*0.00000001</f>
        <v>0.49004013</v>
      </c>
    </row>
    <row r="4014" customFormat="false" ht="15" hidden="false" customHeight="false" outlineLevel="0" collapsed="false">
      <c r="A4014" s="0" t="s">
        <v>3148</v>
      </c>
      <c r="B4014" s="0" t="s">
        <v>97</v>
      </c>
      <c r="C4014" s="0" t="n">
        <v>2011</v>
      </c>
      <c r="D4014" s="0" t="s">
        <v>71</v>
      </c>
      <c r="E4014" s="0" t="s">
        <v>154</v>
      </c>
      <c r="F4014" s="0" t="n">
        <v>0.26</v>
      </c>
      <c r="G4014" s="0" t="n">
        <v>0.15</v>
      </c>
      <c r="H4014" s="0" t="n">
        <v>0.05</v>
      </c>
      <c r="I4014" s="0" t="n">
        <v>0.04</v>
      </c>
      <c r="J4014" s="0" t="n">
        <v>0.49</v>
      </c>
      <c r="K4014" s="0" t="n">
        <v>55</v>
      </c>
      <c r="L4014" s="0" t="n">
        <v>5.5</v>
      </c>
      <c r="M4014" s="0" t="s">
        <v>36</v>
      </c>
      <c r="N4014" s="0" t="s">
        <v>35</v>
      </c>
      <c r="O4014" s="0" t="s">
        <v>53</v>
      </c>
      <c r="P4014" s="0" t="n">
        <f aca="false">IF(AND(OR(Dashboard!$B$5="All",D4014=Dashboard!$B$5),OR(Dashboard!$D$5="All",N4014=Dashboard!$D$5),OR(AND(C4014&lt;&gt;"",C4014&gt;=Dashboard!$F$5,C4014&lt;=Dashboard!$H$5),AND(C4014="",Dashboard!$F$5&lt;=1980,Dashboard!$H$5&gt;=2016))),1,0)</f>
        <v>1</v>
      </c>
      <c r="Q4014" s="0" t="n">
        <f aca="false">J4014*P4014+ROW()*0.00000001</f>
        <v>0.49004014</v>
      </c>
    </row>
    <row r="4015" customFormat="false" ht="15" hidden="false" customHeight="false" outlineLevel="0" collapsed="false">
      <c r="A4015" s="0" t="s">
        <v>3149</v>
      </c>
      <c r="B4015" s="0" t="s">
        <v>152</v>
      </c>
      <c r="C4015" s="0" t="n">
        <v>2008</v>
      </c>
      <c r="D4015" s="0" t="s">
        <v>58</v>
      </c>
      <c r="E4015" s="0" t="s">
        <v>2558</v>
      </c>
      <c r="F4015" s="0" t="n">
        <v>0</v>
      </c>
      <c r="G4015" s="0" t="n">
        <v>0.42</v>
      </c>
      <c r="H4015" s="0" t="n">
        <v>0</v>
      </c>
      <c r="I4015" s="0" t="n">
        <v>0.07</v>
      </c>
      <c r="J4015" s="0" t="n">
        <v>0.49</v>
      </c>
      <c r="L4015" s="0" t="n">
        <v>7.6</v>
      </c>
      <c r="N4015" s="0" t="s">
        <v>152</v>
      </c>
      <c r="P4015" s="0" t="n">
        <f aca="false">IF(AND(OR(Dashboard!$B$5="All",D4015=Dashboard!$B$5),OR(Dashboard!$D$5="All",N4015=Dashboard!$D$5),OR(AND(C4015&lt;&gt;"",C4015&gt;=Dashboard!$F$5,C4015&lt;=Dashboard!$H$5),AND(C4015="",Dashboard!$F$5&lt;=1980,Dashboard!$H$5&gt;=2016))),1,0)</f>
        <v>1</v>
      </c>
      <c r="Q4015" s="0" t="n">
        <f aca="false">J4015*P4015+ROW()*0.00000001</f>
        <v>0.49004015</v>
      </c>
    </row>
    <row r="4016" customFormat="false" ht="15" hidden="false" customHeight="false" outlineLevel="0" collapsed="false">
      <c r="A4016" s="0" t="s">
        <v>3150</v>
      </c>
      <c r="B4016" s="0" t="s">
        <v>33</v>
      </c>
      <c r="C4016" s="0" t="n">
        <v>2006</v>
      </c>
      <c r="D4016" s="0" t="s">
        <v>16</v>
      </c>
      <c r="E4016" s="0" t="s">
        <v>418</v>
      </c>
      <c r="F4016" s="0" t="n">
        <v>0.44</v>
      </c>
      <c r="G4016" s="0" t="n">
        <v>0.02</v>
      </c>
      <c r="H4016" s="0" t="n">
        <v>0</v>
      </c>
      <c r="I4016" s="0" t="n">
        <v>0.04</v>
      </c>
      <c r="J4016" s="0" t="n">
        <v>0.49</v>
      </c>
      <c r="K4016" s="0" t="n">
        <v>57</v>
      </c>
      <c r="L4016" s="0" t="n">
        <v>5.6</v>
      </c>
      <c r="M4016" s="0" t="s">
        <v>36</v>
      </c>
      <c r="N4016" s="0" t="s">
        <v>35</v>
      </c>
      <c r="O4016" s="0" t="s">
        <v>53</v>
      </c>
      <c r="P4016" s="0" t="n">
        <f aca="false">IF(AND(OR(Dashboard!$B$5="All",D4016=Dashboard!$B$5),OR(Dashboard!$D$5="All",N4016=Dashboard!$D$5),OR(AND(C4016&lt;&gt;"",C4016&gt;=Dashboard!$F$5,C4016&lt;=Dashboard!$H$5),AND(C4016="",Dashboard!$F$5&lt;=1980,Dashboard!$H$5&gt;=2016))),1,0)</f>
        <v>1</v>
      </c>
      <c r="Q4016" s="0" t="n">
        <f aca="false">J4016*P4016+ROW()*0.00000001</f>
        <v>0.49004016</v>
      </c>
    </row>
    <row r="4017" customFormat="false" ht="15" hidden="false" customHeight="false" outlineLevel="0" collapsed="false">
      <c r="A4017" s="0" t="s">
        <v>2282</v>
      </c>
      <c r="B4017" s="0" t="s">
        <v>70</v>
      </c>
      <c r="C4017" s="0" t="n">
        <v>2015</v>
      </c>
      <c r="D4017" s="0" t="s">
        <v>71</v>
      </c>
      <c r="E4017" s="0" t="s">
        <v>157</v>
      </c>
      <c r="F4017" s="0" t="n">
        <v>0</v>
      </c>
      <c r="G4017" s="0" t="n">
        <v>0</v>
      </c>
      <c r="H4017" s="0" t="n">
        <v>0.49</v>
      </c>
      <c r="I4017" s="0" t="n">
        <v>0</v>
      </c>
      <c r="J4017" s="0" t="n">
        <v>0.49</v>
      </c>
      <c r="N4017" s="0" t="s">
        <v>74</v>
      </c>
      <c r="P4017" s="0" t="n">
        <f aca="false">IF(AND(OR(Dashboard!$B$5="All",D4017=Dashboard!$B$5),OR(Dashboard!$D$5="All",N4017=Dashboard!$D$5),OR(AND(C4017&lt;&gt;"",C4017&gt;=Dashboard!$F$5,C4017&lt;=Dashboard!$H$5),AND(C4017="",Dashboard!$F$5&lt;=1980,Dashboard!$H$5&gt;=2016))),1,0)</f>
        <v>1</v>
      </c>
      <c r="Q4017" s="0" t="n">
        <f aca="false">J4017*P4017+ROW()*0.00000001</f>
        <v>0.49004017</v>
      </c>
    </row>
    <row r="4018" customFormat="false" ht="15" hidden="false" customHeight="false" outlineLevel="0" collapsed="false">
      <c r="A4018" s="0" t="s">
        <v>1740</v>
      </c>
      <c r="B4018" s="0" t="s">
        <v>64</v>
      </c>
      <c r="C4018" s="0" t="n">
        <v>2012</v>
      </c>
      <c r="D4018" s="0" t="s">
        <v>41</v>
      </c>
      <c r="E4018" s="0" t="s">
        <v>547</v>
      </c>
      <c r="F4018" s="0" t="n">
        <v>0.1</v>
      </c>
      <c r="G4018" s="0" t="n">
        <v>0.34</v>
      </c>
      <c r="H4018" s="0" t="n">
        <v>0</v>
      </c>
      <c r="I4018" s="0" t="n">
        <v>0.05</v>
      </c>
      <c r="J4018" s="0" t="n">
        <v>0.49</v>
      </c>
      <c r="K4018" s="0" t="n">
        <v>84</v>
      </c>
      <c r="L4018" s="0" t="n">
        <v>6.9</v>
      </c>
      <c r="M4018" s="0" t="s">
        <v>36</v>
      </c>
      <c r="N4018" s="0" t="s">
        <v>66</v>
      </c>
      <c r="O4018" s="0" t="s">
        <v>42</v>
      </c>
      <c r="P4018" s="0" t="n">
        <f aca="false">IF(AND(OR(Dashboard!$B$5="All",D4018=Dashboard!$B$5),OR(Dashboard!$D$5="All",N4018=Dashboard!$D$5),OR(AND(C4018&lt;&gt;"",C4018&gt;=Dashboard!$F$5,C4018&lt;=Dashboard!$H$5),AND(C4018="",Dashboard!$F$5&lt;=1980,Dashboard!$H$5&gt;=2016))),1,0)</f>
        <v>1</v>
      </c>
      <c r="Q4018" s="0" t="n">
        <f aca="false">J4018*P4018+ROW()*0.00000001</f>
        <v>0.49004018</v>
      </c>
    </row>
    <row r="4019" customFormat="false" ht="15" hidden="false" customHeight="false" outlineLevel="0" collapsed="false">
      <c r="A4019" s="0" t="s">
        <v>791</v>
      </c>
      <c r="B4019" s="0" t="s">
        <v>33</v>
      </c>
      <c r="C4019" s="0" t="n">
        <v>2010</v>
      </c>
      <c r="D4019" s="0" t="s">
        <v>71</v>
      </c>
      <c r="E4019" s="0" t="s">
        <v>72</v>
      </c>
      <c r="F4019" s="0" t="n">
        <v>0.46</v>
      </c>
      <c r="G4019" s="0" t="n">
        <v>0.01</v>
      </c>
      <c r="H4019" s="0" t="n">
        <v>0</v>
      </c>
      <c r="I4019" s="0" t="n">
        <v>0.03</v>
      </c>
      <c r="J4019" s="0" t="n">
        <v>0.49</v>
      </c>
      <c r="M4019" s="0" t="s">
        <v>36</v>
      </c>
      <c r="N4019" s="0" t="s">
        <v>35</v>
      </c>
      <c r="P4019" s="0" t="n">
        <f aca="false">IF(AND(OR(Dashboard!$B$5="All",D4019=Dashboard!$B$5),OR(Dashboard!$D$5="All",N4019=Dashboard!$D$5),OR(AND(C4019&lt;&gt;"",C4019&gt;=Dashboard!$F$5,C4019&lt;=Dashboard!$H$5),AND(C4019="",Dashboard!$F$5&lt;=1980,Dashboard!$H$5&gt;=2016))),1,0)</f>
        <v>1</v>
      </c>
      <c r="Q4019" s="0" t="n">
        <f aca="false">J4019*P4019+ROW()*0.00000001</f>
        <v>0.49004019</v>
      </c>
    </row>
    <row r="4020" customFormat="false" ht="15" hidden="false" customHeight="false" outlineLevel="0" collapsed="false">
      <c r="A4020" s="0" t="s">
        <v>666</v>
      </c>
      <c r="B4020" s="0" t="s">
        <v>159</v>
      </c>
      <c r="C4020" s="0" t="n">
        <v>1980</v>
      </c>
      <c r="D4020" s="0" t="s">
        <v>34</v>
      </c>
      <c r="E4020" s="0" t="s">
        <v>91</v>
      </c>
      <c r="F4020" s="0" t="n">
        <v>0.46</v>
      </c>
      <c r="G4020" s="0" t="n">
        <v>0.03</v>
      </c>
      <c r="H4020" s="0" t="n">
        <v>0</v>
      </c>
      <c r="I4020" s="0" t="n">
        <v>0.01</v>
      </c>
      <c r="J4020" s="0" t="n">
        <v>0.49</v>
      </c>
      <c r="N4020" s="0" t="s">
        <v>161</v>
      </c>
      <c r="P4020" s="0" t="n">
        <f aca="false">IF(AND(OR(Dashboard!$B$5="All",D4020=Dashboard!$B$5),OR(Dashboard!$D$5="All",N4020=Dashboard!$D$5),OR(AND(C4020&lt;&gt;"",C4020&gt;=Dashboard!$F$5,C4020&lt;=Dashboard!$H$5),AND(C4020="",Dashboard!$F$5&lt;=1980,Dashboard!$H$5&gt;=2016))),1,0)</f>
        <v>1</v>
      </c>
      <c r="Q4020" s="0" t="n">
        <f aca="false">J4020*P4020+ROW()*0.00000001</f>
        <v>0.4900402</v>
      </c>
    </row>
    <row r="4021" customFormat="false" ht="15" hidden="false" customHeight="false" outlineLevel="0" collapsed="false">
      <c r="A4021" s="0" t="s">
        <v>2013</v>
      </c>
      <c r="B4021" s="0" t="s">
        <v>64</v>
      </c>
      <c r="C4021" s="0" t="n">
        <v>2006</v>
      </c>
      <c r="D4021" s="0" t="s">
        <v>34</v>
      </c>
      <c r="E4021" s="0" t="s">
        <v>91</v>
      </c>
      <c r="F4021" s="0" t="n">
        <v>0.44</v>
      </c>
      <c r="G4021" s="0" t="n">
        <v>0.02</v>
      </c>
      <c r="H4021" s="0" t="n">
        <v>0</v>
      </c>
      <c r="I4021" s="0" t="n">
        <v>0.04</v>
      </c>
      <c r="J4021" s="0" t="n">
        <v>0.49</v>
      </c>
      <c r="K4021" s="0" t="n">
        <v>81</v>
      </c>
      <c r="L4021" s="0" t="n">
        <v>7.6</v>
      </c>
      <c r="M4021" s="0" t="s">
        <v>103</v>
      </c>
      <c r="N4021" s="0" t="s">
        <v>66</v>
      </c>
      <c r="O4021" s="0" t="s">
        <v>42</v>
      </c>
      <c r="P4021" s="0" t="n">
        <f aca="false">IF(AND(OR(Dashboard!$B$5="All",D4021=Dashboard!$B$5),OR(Dashboard!$D$5="All",N4021=Dashboard!$D$5),OR(AND(C4021&lt;&gt;"",C4021&gt;=Dashboard!$F$5,C4021&lt;=Dashboard!$H$5),AND(C4021="",Dashboard!$F$5&lt;=1980,Dashboard!$H$5&gt;=2016))),1,0)</f>
        <v>1</v>
      </c>
      <c r="Q4021" s="0" t="n">
        <f aca="false">J4021*P4021+ROW()*0.00000001</f>
        <v>0.49004021</v>
      </c>
    </row>
    <row r="4022" customFormat="false" ht="15" hidden="false" customHeight="false" outlineLevel="0" collapsed="false">
      <c r="A4022" s="0" t="s">
        <v>3151</v>
      </c>
      <c r="B4022" s="0" t="s">
        <v>33</v>
      </c>
      <c r="C4022" s="0" t="n">
        <v>2010</v>
      </c>
      <c r="D4022" s="0" t="s">
        <v>58</v>
      </c>
      <c r="E4022" s="0" t="s">
        <v>195</v>
      </c>
      <c r="F4022" s="0" t="n">
        <v>0.33</v>
      </c>
      <c r="G4022" s="0" t="n">
        <v>0.12</v>
      </c>
      <c r="H4022" s="0" t="n">
        <v>0</v>
      </c>
      <c r="I4022" s="0" t="n">
        <v>0.04</v>
      </c>
      <c r="J4022" s="0" t="n">
        <v>0.49</v>
      </c>
      <c r="M4022" s="0" t="s">
        <v>36</v>
      </c>
      <c r="N4022" s="0" t="s">
        <v>35</v>
      </c>
      <c r="P4022" s="0" t="n">
        <f aca="false">IF(AND(OR(Dashboard!$B$5="All",D4022=Dashboard!$B$5),OR(Dashboard!$D$5="All",N4022=Dashboard!$D$5),OR(AND(C4022&lt;&gt;"",C4022&gt;=Dashboard!$F$5,C4022&lt;=Dashboard!$H$5),AND(C4022="",Dashboard!$F$5&lt;=1980,Dashboard!$H$5&gt;=2016))),1,0)</f>
        <v>1</v>
      </c>
      <c r="Q4022" s="0" t="n">
        <f aca="false">J4022*P4022+ROW()*0.00000001</f>
        <v>0.49004022</v>
      </c>
    </row>
    <row r="4023" customFormat="false" ht="15" hidden="false" customHeight="false" outlineLevel="0" collapsed="false">
      <c r="A4023" s="0" t="s">
        <v>3152</v>
      </c>
      <c r="B4023" s="0" t="s">
        <v>70</v>
      </c>
      <c r="C4023" s="0" t="n">
        <v>2011</v>
      </c>
      <c r="D4023" s="0" t="s">
        <v>102</v>
      </c>
      <c r="E4023" s="0" t="s">
        <v>2334</v>
      </c>
      <c r="F4023" s="0" t="n">
        <v>0.27</v>
      </c>
      <c r="G4023" s="0" t="n">
        <v>0.1</v>
      </c>
      <c r="H4023" s="0" t="n">
        <v>0.07</v>
      </c>
      <c r="I4023" s="0" t="n">
        <v>0.05</v>
      </c>
      <c r="J4023" s="0" t="n">
        <v>0.49</v>
      </c>
      <c r="K4023" s="0" t="n">
        <v>58</v>
      </c>
      <c r="L4023" s="0" t="n">
        <v>7.2</v>
      </c>
      <c r="M4023" s="0" t="s">
        <v>103</v>
      </c>
      <c r="N4023" s="0" t="s">
        <v>74</v>
      </c>
      <c r="O4023" s="0" t="s">
        <v>53</v>
      </c>
      <c r="P4023" s="0" t="n">
        <f aca="false">IF(AND(OR(Dashboard!$B$5="All",D4023=Dashboard!$B$5),OR(Dashboard!$D$5="All",N4023=Dashboard!$D$5),OR(AND(C4023&lt;&gt;"",C4023&gt;=Dashboard!$F$5,C4023&lt;=Dashboard!$H$5),AND(C4023="",Dashboard!$F$5&lt;=1980,Dashboard!$H$5&gt;=2016))),1,0)</f>
        <v>1</v>
      </c>
      <c r="Q4023" s="0" t="n">
        <f aca="false">J4023*P4023+ROW()*0.00000001</f>
        <v>0.49004023</v>
      </c>
    </row>
    <row r="4024" customFormat="false" ht="15" hidden="false" customHeight="false" outlineLevel="0" collapsed="false">
      <c r="A4024" s="0" t="s">
        <v>3153</v>
      </c>
      <c r="B4024" s="0" t="s">
        <v>76</v>
      </c>
      <c r="C4024" s="0" t="n">
        <v>2005</v>
      </c>
      <c r="D4024" s="0" t="s">
        <v>71</v>
      </c>
      <c r="E4024" s="0" t="s">
        <v>160</v>
      </c>
      <c r="F4024" s="0" t="n">
        <v>0.41</v>
      </c>
      <c r="G4024" s="0" t="n">
        <v>0.01</v>
      </c>
      <c r="H4024" s="0" t="n">
        <v>0</v>
      </c>
      <c r="I4024" s="0" t="n">
        <v>0.07</v>
      </c>
      <c r="J4024" s="0" t="n">
        <v>0.49</v>
      </c>
      <c r="K4024" s="0" t="n">
        <v>69</v>
      </c>
      <c r="L4024" s="0" t="n">
        <v>7.9</v>
      </c>
      <c r="M4024" s="0" t="s">
        <v>103</v>
      </c>
      <c r="N4024" s="0" t="s">
        <v>74</v>
      </c>
      <c r="O4024" s="0" t="s">
        <v>67</v>
      </c>
      <c r="P4024" s="0" t="n">
        <f aca="false">IF(AND(OR(Dashboard!$B$5="All",D4024=Dashboard!$B$5),OR(Dashboard!$D$5="All",N4024=Dashboard!$D$5),OR(AND(C4024&lt;&gt;"",C4024&gt;=Dashboard!$F$5,C4024&lt;=Dashboard!$H$5),AND(C4024="",Dashboard!$F$5&lt;=1980,Dashboard!$H$5&gt;=2016))),1,0)</f>
        <v>1</v>
      </c>
      <c r="Q4024" s="0" t="n">
        <f aca="false">J4024*P4024+ROW()*0.00000001</f>
        <v>0.49004024</v>
      </c>
    </row>
    <row r="4025" customFormat="false" ht="15" hidden="false" customHeight="false" outlineLevel="0" collapsed="false">
      <c r="A4025" s="0" t="s">
        <v>3154</v>
      </c>
      <c r="B4025" s="0" t="s">
        <v>50</v>
      </c>
      <c r="C4025" s="0" t="n">
        <v>2005</v>
      </c>
      <c r="D4025" s="0" t="s">
        <v>102</v>
      </c>
      <c r="E4025" s="0" t="s">
        <v>160</v>
      </c>
      <c r="F4025" s="0" t="n">
        <v>0.13</v>
      </c>
      <c r="G4025" s="0" t="n">
        <v>0.02</v>
      </c>
      <c r="H4025" s="0" t="n">
        <v>0.32</v>
      </c>
      <c r="I4025" s="0" t="n">
        <v>0.02</v>
      </c>
      <c r="J4025" s="0" t="n">
        <v>0.49</v>
      </c>
      <c r="K4025" s="0" t="n">
        <v>66</v>
      </c>
      <c r="L4025" s="0" t="n">
        <v>7.6</v>
      </c>
      <c r="M4025" s="0" t="s">
        <v>125</v>
      </c>
      <c r="N4025" s="0" t="s">
        <v>35</v>
      </c>
      <c r="O4025" s="0" t="s">
        <v>67</v>
      </c>
      <c r="P4025" s="0" t="n">
        <f aca="false">IF(AND(OR(Dashboard!$B$5="All",D4025=Dashboard!$B$5),OR(Dashboard!$D$5="All",N4025=Dashboard!$D$5),OR(AND(C4025&lt;&gt;"",C4025&gt;=Dashboard!$F$5,C4025&lt;=Dashboard!$H$5),AND(C4025="",Dashboard!$F$5&lt;=1980,Dashboard!$H$5&gt;=2016))),1,0)</f>
        <v>1</v>
      </c>
      <c r="Q4025" s="0" t="n">
        <f aca="false">J4025*P4025+ROW()*0.00000001</f>
        <v>0.49004025</v>
      </c>
    </row>
    <row r="4026" customFormat="false" ht="15" hidden="false" customHeight="false" outlineLevel="0" collapsed="false">
      <c r="A4026" s="0" t="s">
        <v>3155</v>
      </c>
      <c r="B4026" s="0" t="s">
        <v>97</v>
      </c>
      <c r="C4026" s="0" t="n">
        <v>2013</v>
      </c>
      <c r="D4026" s="0" t="s">
        <v>16</v>
      </c>
      <c r="E4026" s="0" t="s">
        <v>154</v>
      </c>
      <c r="F4026" s="0" t="n">
        <v>0.24</v>
      </c>
      <c r="G4026" s="0" t="n">
        <v>0.14</v>
      </c>
      <c r="H4026" s="0" t="n">
        <v>0.07</v>
      </c>
      <c r="I4026" s="0" t="n">
        <v>0.03</v>
      </c>
      <c r="J4026" s="0" t="n">
        <v>0.49</v>
      </c>
      <c r="K4026" s="0" t="n">
        <v>59</v>
      </c>
      <c r="L4026" s="0" t="n">
        <v>6.5</v>
      </c>
      <c r="M4026" s="0" t="s">
        <v>125</v>
      </c>
      <c r="N4026" s="0" t="s">
        <v>35</v>
      </c>
      <c r="O4026" s="0" t="s">
        <v>53</v>
      </c>
      <c r="P4026" s="0" t="n">
        <f aca="false">IF(AND(OR(Dashboard!$B$5="All",D4026=Dashboard!$B$5),OR(Dashboard!$D$5="All",N4026=Dashboard!$D$5),OR(AND(C4026&lt;&gt;"",C4026&gt;=Dashboard!$F$5,C4026&lt;=Dashboard!$H$5),AND(C4026="",Dashboard!$F$5&lt;=1980,Dashboard!$H$5&gt;=2016))),1,0)</f>
        <v>1</v>
      </c>
      <c r="Q4026" s="0" t="n">
        <f aca="false">J4026*P4026+ROW()*0.00000001</f>
        <v>0.49004026</v>
      </c>
    </row>
    <row r="4027" customFormat="false" ht="15" hidden="false" customHeight="false" outlineLevel="0" collapsed="false">
      <c r="A4027" s="0" t="s">
        <v>3156</v>
      </c>
      <c r="B4027" s="0" t="s">
        <v>186</v>
      </c>
      <c r="C4027" s="0" t="n">
        <v>2002</v>
      </c>
      <c r="D4027" s="0" t="s">
        <v>102</v>
      </c>
      <c r="E4027" s="0" t="s">
        <v>418</v>
      </c>
      <c r="F4027" s="0" t="n">
        <v>0.38</v>
      </c>
      <c r="G4027" s="0" t="n">
        <v>0.1</v>
      </c>
      <c r="H4027" s="0" t="n">
        <v>0</v>
      </c>
      <c r="I4027" s="0" t="n">
        <v>0.01</v>
      </c>
      <c r="J4027" s="0" t="n">
        <v>0.49</v>
      </c>
      <c r="K4027" s="0" t="n">
        <v>64</v>
      </c>
      <c r="L4027" s="0" t="n">
        <v>6.9</v>
      </c>
      <c r="M4027" s="0" t="s">
        <v>103</v>
      </c>
      <c r="N4027" s="0" t="s">
        <v>35</v>
      </c>
      <c r="O4027" s="0" t="s">
        <v>67</v>
      </c>
      <c r="P4027" s="0" t="n">
        <f aca="false">IF(AND(OR(Dashboard!$B$5="All",D4027=Dashboard!$B$5),OR(Dashboard!$D$5="All",N4027=Dashboard!$D$5),OR(AND(C4027&lt;&gt;"",C4027&gt;=Dashboard!$F$5,C4027&lt;=Dashboard!$H$5),AND(C4027="",Dashboard!$F$5&lt;=1980,Dashboard!$H$5&gt;=2016))),1,0)</f>
        <v>1</v>
      </c>
      <c r="Q4027" s="0" t="n">
        <f aca="false">J4027*P4027+ROW()*0.00000001</f>
        <v>0.49004027</v>
      </c>
    </row>
    <row r="4028" customFormat="false" ht="15" hidden="false" customHeight="false" outlineLevel="0" collapsed="false">
      <c r="A4028" s="0" t="s">
        <v>3157</v>
      </c>
      <c r="B4028" s="0" t="s">
        <v>33</v>
      </c>
      <c r="C4028" s="0" t="n">
        <v>2007</v>
      </c>
      <c r="D4028" s="0" t="s">
        <v>52</v>
      </c>
      <c r="E4028" s="0" t="s">
        <v>142</v>
      </c>
      <c r="F4028" s="0" t="n">
        <v>0.43</v>
      </c>
      <c r="G4028" s="0" t="n">
        <v>0.03</v>
      </c>
      <c r="H4028" s="0" t="n">
        <v>0</v>
      </c>
      <c r="I4028" s="0" t="n">
        <v>0.04</v>
      </c>
      <c r="J4028" s="0" t="n">
        <v>0.49</v>
      </c>
      <c r="K4028" s="0" t="n">
        <v>57</v>
      </c>
      <c r="L4028" s="0" t="n">
        <v>5.3</v>
      </c>
      <c r="M4028" s="0" t="s">
        <v>125</v>
      </c>
      <c r="N4028" s="0" t="s">
        <v>35</v>
      </c>
      <c r="O4028" s="0" t="s">
        <v>53</v>
      </c>
      <c r="P4028" s="0" t="n">
        <f aca="false">IF(AND(OR(Dashboard!$B$5="All",D4028=Dashboard!$B$5),OR(Dashboard!$D$5="All",N4028=Dashboard!$D$5),OR(AND(C4028&lt;&gt;"",C4028&gt;=Dashboard!$F$5,C4028&lt;=Dashboard!$H$5),AND(C4028="",Dashboard!$F$5&lt;=1980,Dashboard!$H$5&gt;=2016))),1,0)</f>
        <v>1</v>
      </c>
      <c r="Q4028" s="0" t="n">
        <f aca="false">J4028*P4028+ROW()*0.00000001</f>
        <v>0.49004028</v>
      </c>
    </row>
    <row r="4029" customFormat="false" ht="15" hidden="false" customHeight="false" outlineLevel="0" collapsed="false">
      <c r="A4029" s="0" t="s">
        <v>2102</v>
      </c>
      <c r="B4029" s="0" t="s">
        <v>50</v>
      </c>
      <c r="C4029" s="0" t="n">
        <v>2008</v>
      </c>
      <c r="D4029" s="0" t="s">
        <v>52</v>
      </c>
      <c r="E4029" s="0" t="s">
        <v>124</v>
      </c>
      <c r="F4029" s="0" t="n">
        <v>0.46</v>
      </c>
      <c r="G4029" s="0" t="n">
        <v>0</v>
      </c>
      <c r="H4029" s="0" t="n">
        <v>0</v>
      </c>
      <c r="I4029" s="0" t="n">
        <v>0.04</v>
      </c>
      <c r="J4029" s="0" t="n">
        <v>0.49</v>
      </c>
      <c r="M4029" s="0" t="s">
        <v>36</v>
      </c>
      <c r="N4029" s="0" t="s">
        <v>35</v>
      </c>
      <c r="P4029" s="0" t="n">
        <f aca="false">IF(AND(OR(Dashboard!$B$5="All",D4029=Dashboard!$B$5),OR(Dashboard!$D$5="All",N4029=Dashboard!$D$5),OR(AND(C4029&lt;&gt;"",C4029&gt;=Dashboard!$F$5,C4029&lt;=Dashboard!$H$5),AND(C4029="",Dashboard!$F$5&lt;=1980,Dashboard!$H$5&gt;=2016))),1,0)</f>
        <v>1</v>
      </c>
      <c r="Q4029" s="0" t="n">
        <f aca="false">J4029*P4029+ROW()*0.00000001</f>
        <v>0.49004029</v>
      </c>
    </row>
    <row r="4030" customFormat="false" ht="15" hidden="false" customHeight="false" outlineLevel="0" collapsed="false">
      <c r="A4030" s="0" t="s">
        <v>2362</v>
      </c>
      <c r="B4030" s="0" t="s">
        <v>85</v>
      </c>
      <c r="C4030" s="0" t="n">
        <v>2003</v>
      </c>
      <c r="D4030" s="0" t="s">
        <v>71</v>
      </c>
      <c r="E4030" s="0" t="s">
        <v>418</v>
      </c>
      <c r="F4030" s="0" t="n">
        <v>0.35</v>
      </c>
      <c r="G4030" s="0" t="n">
        <v>0.13</v>
      </c>
      <c r="H4030" s="0" t="n">
        <v>0</v>
      </c>
      <c r="I4030" s="0" t="n">
        <v>0.01</v>
      </c>
      <c r="J4030" s="0" t="n">
        <v>0.49</v>
      </c>
      <c r="K4030" s="0" t="n">
        <v>49</v>
      </c>
      <c r="M4030" s="0" t="s">
        <v>36</v>
      </c>
      <c r="N4030" s="0" t="s">
        <v>35</v>
      </c>
      <c r="O4030" s="0" t="s">
        <v>177</v>
      </c>
      <c r="P4030" s="0" t="n">
        <f aca="false">IF(AND(OR(Dashboard!$B$5="All",D4030=Dashboard!$B$5),OR(Dashboard!$D$5="All",N4030=Dashboard!$D$5),OR(AND(C4030&lt;&gt;"",C4030&gt;=Dashboard!$F$5,C4030&lt;=Dashboard!$H$5),AND(C4030="",Dashboard!$F$5&lt;=1980,Dashboard!$H$5&gt;=2016))),1,0)</f>
        <v>1</v>
      </c>
      <c r="Q4030" s="0" t="n">
        <f aca="false">J4030*P4030+ROW()*0.00000001</f>
        <v>0.4900403</v>
      </c>
    </row>
    <row r="4031" customFormat="false" ht="15" hidden="false" customHeight="false" outlineLevel="0" collapsed="false">
      <c r="A4031" s="0" t="s">
        <v>2544</v>
      </c>
      <c r="B4031" s="0" t="s">
        <v>144</v>
      </c>
      <c r="C4031" s="0" t="n">
        <v>2004</v>
      </c>
      <c r="D4031" s="0" t="s">
        <v>56</v>
      </c>
      <c r="E4031" s="0" t="s">
        <v>142</v>
      </c>
      <c r="F4031" s="0" t="n">
        <v>0.34</v>
      </c>
      <c r="G4031" s="0" t="n">
        <v>0.13</v>
      </c>
      <c r="H4031" s="0" t="n">
        <v>0</v>
      </c>
      <c r="I4031" s="0" t="n">
        <v>0.02</v>
      </c>
      <c r="J4031" s="0" t="n">
        <v>0.49</v>
      </c>
      <c r="K4031" s="0" t="n">
        <v>61</v>
      </c>
      <c r="L4031" s="0" t="n">
        <v>7.2</v>
      </c>
      <c r="M4031" s="0" t="s">
        <v>103</v>
      </c>
      <c r="N4031" s="0" t="s">
        <v>66</v>
      </c>
      <c r="O4031" s="0" t="s">
        <v>67</v>
      </c>
      <c r="P4031" s="0" t="n">
        <f aca="false">IF(AND(OR(Dashboard!$B$5="All",D4031=Dashboard!$B$5),OR(Dashboard!$D$5="All",N4031=Dashboard!$D$5),OR(AND(C4031&lt;&gt;"",C4031&gt;=Dashboard!$F$5,C4031&lt;=Dashboard!$H$5),AND(C4031="",Dashboard!$F$5&lt;=1980,Dashboard!$H$5&gt;=2016))),1,0)</f>
        <v>1</v>
      </c>
      <c r="Q4031" s="0" t="n">
        <f aca="false">J4031*P4031+ROW()*0.00000001</f>
        <v>0.49004031</v>
      </c>
    </row>
    <row r="4032" customFormat="false" ht="15" hidden="false" customHeight="false" outlineLevel="0" collapsed="false">
      <c r="A4032" s="0" t="s">
        <v>3158</v>
      </c>
      <c r="B4032" s="0" t="s">
        <v>33</v>
      </c>
      <c r="C4032" s="0" t="n">
        <v>2007</v>
      </c>
      <c r="D4032" s="0" t="s">
        <v>246</v>
      </c>
      <c r="E4032" s="0" t="s">
        <v>35</v>
      </c>
      <c r="F4032" s="0" t="n">
        <v>0.27</v>
      </c>
      <c r="G4032" s="0" t="n">
        <v>0.03</v>
      </c>
      <c r="H4032" s="0" t="n">
        <v>0.17</v>
      </c>
      <c r="I4032" s="0" t="n">
        <v>0.03</v>
      </c>
      <c r="J4032" s="0" t="n">
        <v>0.49</v>
      </c>
      <c r="K4032" s="0" t="n">
        <v>78</v>
      </c>
      <c r="L4032" s="0" t="n">
        <v>8.7</v>
      </c>
      <c r="M4032" s="0" t="s">
        <v>125</v>
      </c>
      <c r="N4032" s="0" t="s">
        <v>35</v>
      </c>
      <c r="O4032" s="0" t="s">
        <v>37</v>
      </c>
      <c r="P4032" s="0" t="n">
        <f aca="false">IF(AND(OR(Dashboard!$B$5="All",D4032=Dashboard!$B$5),OR(Dashboard!$D$5="All",N4032=Dashboard!$D$5),OR(AND(C4032&lt;&gt;"",C4032&gt;=Dashboard!$F$5,C4032&lt;=Dashboard!$H$5),AND(C4032="",Dashboard!$F$5&lt;=1980,Dashboard!$H$5&gt;=2016))),1,0)</f>
        <v>1</v>
      </c>
      <c r="Q4032" s="0" t="n">
        <f aca="false">J4032*P4032+ROW()*0.00000001</f>
        <v>0.49004032</v>
      </c>
    </row>
    <row r="4033" customFormat="false" ht="15" hidden="false" customHeight="false" outlineLevel="0" collapsed="false">
      <c r="A4033" s="0" t="s">
        <v>579</v>
      </c>
      <c r="B4033" s="0" t="s">
        <v>186</v>
      </c>
      <c r="C4033" s="0" t="n">
        <v>2003</v>
      </c>
      <c r="D4033" s="0" t="s">
        <v>58</v>
      </c>
      <c r="E4033" s="0" t="s">
        <v>142</v>
      </c>
      <c r="F4033" s="0" t="n">
        <v>0.35</v>
      </c>
      <c r="G4033" s="0" t="n">
        <v>0.13</v>
      </c>
      <c r="H4033" s="0" t="n">
        <v>0</v>
      </c>
      <c r="I4033" s="0" t="n">
        <v>0.01</v>
      </c>
      <c r="J4033" s="0" t="n">
        <v>0.49</v>
      </c>
      <c r="K4033" s="0" t="n">
        <v>85</v>
      </c>
      <c r="L4033" s="0" t="n">
        <v>7.7</v>
      </c>
      <c r="M4033" s="0" t="s">
        <v>103</v>
      </c>
      <c r="N4033" s="0" t="s">
        <v>35</v>
      </c>
      <c r="O4033" s="0" t="s">
        <v>42</v>
      </c>
      <c r="P4033" s="0" t="n">
        <f aca="false">IF(AND(OR(Dashboard!$B$5="All",D4033=Dashboard!$B$5),OR(Dashboard!$D$5="All",N4033=Dashboard!$D$5),OR(AND(C4033&lt;&gt;"",C4033&gt;=Dashboard!$F$5,C4033&lt;=Dashboard!$H$5),AND(C4033="",Dashboard!$F$5&lt;=1980,Dashboard!$H$5&gt;=2016))),1,0)</f>
        <v>1</v>
      </c>
      <c r="Q4033" s="0" t="n">
        <f aca="false">J4033*P4033+ROW()*0.00000001</f>
        <v>0.49004033</v>
      </c>
    </row>
    <row r="4034" customFormat="false" ht="15" hidden="false" customHeight="false" outlineLevel="0" collapsed="false">
      <c r="A4034" s="0" t="s">
        <v>3159</v>
      </c>
      <c r="B4034" s="0" t="s">
        <v>94</v>
      </c>
      <c r="C4034" s="0" t="n">
        <v>2016</v>
      </c>
      <c r="D4034" s="0" t="s">
        <v>56</v>
      </c>
      <c r="E4034" s="0" t="s">
        <v>142</v>
      </c>
      <c r="F4034" s="0" t="n">
        <v>0.2</v>
      </c>
      <c r="G4034" s="0" t="n">
        <v>0.21</v>
      </c>
      <c r="H4034" s="0" t="n">
        <v>0</v>
      </c>
      <c r="I4034" s="0" t="n">
        <v>0.08</v>
      </c>
      <c r="J4034" s="0" t="n">
        <v>0.49</v>
      </c>
      <c r="K4034" s="0" t="n">
        <v>81</v>
      </c>
      <c r="L4034" s="0" t="n">
        <v>7.7</v>
      </c>
      <c r="M4034" s="0" t="s">
        <v>125</v>
      </c>
      <c r="N4034" s="0" t="s">
        <v>74</v>
      </c>
      <c r="O4034" s="0" t="s">
        <v>42</v>
      </c>
      <c r="P4034" s="0" t="n">
        <f aca="false">IF(AND(OR(Dashboard!$B$5="All",D4034=Dashboard!$B$5),OR(Dashboard!$D$5="All",N4034=Dashboard!$D$5),OR(AND(C4034&lt;&gt;"",C4034&gt;=Dashboard!$F$5,C4034&lt;=Dashboard!$H$5),AND(C4034="",Dashboard!$F$5&lt;=1980,Dashboard!$H$5&gt;=2016))),1,0)</f>
        <v>1</v>
      </c>
      <c r="Q4034" s="0" t="n">
        <f aca="false">J4034*P4034+ROW()*0.00000001</f>
        <v>0.49004034</v>
      </c>
    </row>
    <row r="4035" customFormat="false" ht="15" hidden="false" customHeight="false" outlineLevel="0" collapsed="false">
      <c r="A4035" s="0" t="s">
        <v>3160</v>
      </c>
      <c r="B4035" s="0" t="s">
        <v>76</v>
      </c>
      <c r="C4035" s="0" t="n">
        <v>2005</v>
      </c>
      <c r="D4035" s="0" t="s">
        <v>46</v>
      </c>
      <c r="E4035" s="0" t="s">
        <v>157</v>
      </c>
      <c r="F4035" s="0" t="n">
        <v>0.12</v>
      </c>
      <c r="G4035" s="0" t="n">
        <v>0.1</v>
      </c>
      <c r="H4035" s="0" t="n">
        <v>0.24</v>
      </c>
      <c r="I4035" s="0" t="n">
        <v>0.03</v>
      </c>
      <c r="J4035" s="0" t="n">
        <v>0.49</v>
      </c>
      <c r="K4035" s="0" t="n">
        <v>77</v>
      </c>
      <c r="L4035" s="0" t="n">
        <v>8.3</v>
      </c>
      <c r="M4035" s="0" t="s">
        <v>103</v>
      </c>
      <c r="N4035" s="0" t="s">
        <v>74</v>
      </c>
      <c r="O4035" s="0" t="s">
        <v>37</v>
      </c>
      <c r="P4035" s="0" t="n">
        <f aca="false">IF(AND(OR(Dashboard!$B$5="All",D4035=Dashboard!$B$5),OR(Dashboard!$D$5="All",N4035=Dashboard!$D$5),OR(AND(C4035&lt;&gt;"",C4035&gt;=Dashboard!$F$5,C4035&lt;=Dashboard!$H$5),AND(C4035="",Dashboard!$F$5&lt;=1980,Dashboard!$H$5&gt;=2016))),1,0)</f>
        <v>1</v>
      </c>
      <c r="Q4035" s="0" t="n">
        <f aca="false">J4035*P4035+ROW()*0.00000001</f>
        <v>0.49004035</v>
      </c>
    </row>
    <row r="4036" customFormat="false" ht="15" hidden="false" customHeight="false" outlineLevel="0" collapsed="false">
      <c r="A4036" s="0" t="s">
        <v>2284</v>
      </c>
      <c r="B4036" s="0" t="s">
        <v>64</v>
      </c>
      <c r="C4036" s="0" t="n">
        <v>2011</v>
      </c>
      <c r="D4036" s="0" t="s">
        <v>71</v>
      </c>
      <c r="E4036" s="0" t="s">
        <v>328</v>
      </c>
      <c r="F4036" s="0" t="n">
        <v>0.3</v>
      </c>
      <c r="G4036" s="0" t="n">
        <v>0.12</v>
      </c>
      <c r="H4036" s="0" t="n">
        <v>0.03</v>
      </c>
      <c r="I4036" s="0" t="n">
        <v>0.04</v>
      </c>
      <c r="J4036" s="0" t="n">
        <v>0.49</v>
      </c>
      <c r="K4036" s="0" t="n">
        <v>78</v>
      </c>
      <c r="L4036" s="0" t="n">
        <v>6.2</v>
      </c>
      <c r="M4036" s="0" t="s">
        <v>103</v>
      </c>
      <c r="N4036" s="0" t="s">
        <v>66</v>
      </c>
      <c r="O4036" s="0" t="s">
        <v>37</v>
      </c>
      <c r="P4036" s="0" t="n">
        <f aca="false">IF(AND(OR(Dashboard!$B$5="All",D4036=Dashboard!$B$5),OR(Dashboard!$D$5="All",N4036=Dashboard!$D$5),OR(AND(C4036&lt;&gt;"",C4036&gt;=Dashboard!$F$5,C4036&lt;=Dashboard!$H$5),AND(C4036="",Dashboard!$F$5&lt;=1980,Dashboard!$H$5&gt;=2016))),1,0)</f>
        <v>1</v>
      </c>
      <c r="Q4036" s="0" t="n">
        <f aca="false">J4036*P4036+ROW()*0.00000001</f>
        <v>0.49004036</v>
      </c>
    </row>
    <row r="4037" customFormat="false" ht="15" hidden="false" customHeight="false" outlineLevel="0" collapsed="false">
      <c r="A4037" s="0" t="s">
        <v>3161</v>
      </c>
      <c r="B4037" s="0" t="s">
        <v>76</v>
      </c>
      <c r="C4037" s="0" t="n">
        <v>2006</v>
      </c>
      <c r="D4037" s="0" t="s">
        <v>56</v>
      </c>
      <c r="E4037" s="0" t="s">
        <v>328</v>
      </c>
      <c r="F4037" s="0" t="n">
        <v>0</v>
      </c>
      <c r="G4037" s="0" t="n">
        <v>0</v>
      </c>
      <c r="H4037" s="0" t="n">
        <v>0.49</v>
      </c>
      <c r="I4037" s="0" t="n">
        <v>0</v>
      </c>
      <c r="J4037" s="0" t="n">
        <v>0.49</v>
      </c>
      <c r="N4037" s="0" t="s">
        <v>74</v>
      </c>
      <c r="P4037" s="0" t="n">
        <f aca="false">IF(AND(OR(Dashboard!$B$5="All",D4037=Dashboard!$B$5),OR(Dashboard!$D$5="All",N4037=Dashboard!$D$5),OR(AND(C4037&lt;&gt;"",C4037&gt;=Dashboard!$F$5,C4037&lt;=Dashboard!$H$5),AND(C4037="",Dashboard!$F$5&lt;=1980,Dashboard!$H$5&gt;=2016))),1,0)</f>
        <v>1</v>
      </c>
      <c r="Q4037" s="0" t="n">
        <f aca="false">J4037*P4037+ROW()*0.00000001</f>
        <v>0.49004037</v>
      </c>
    </row>
    <row r="4038" customFormat="false" ht="15" hidden="false" customHeight="false" outlineLevel="0" collapsed="false">
      <c r="A4038" s="0" t="s">
        <v>3162</v>
      </c>
      <c r="B4038" s="0" t="s">
        <v>78</v>
      </c>
      <c r="C4038" s="0" t="n">
        <v>1993</v>
      </c>
      <c r="D4038" s="0" t="s">
        <v>48</v>
      </c>
      <c r="E4038" s="0" t="s">
        <v>35</v>
      </c>
      <c r="F4038" s="0" t="n">
        <v>0</v>
      </c>
      <c r="G4038" s="0" t="n">
        <v>0</v>
      </c>
      <c r="H4038" s="0" t="n">
        <v>0.49</v>
      </c>
      <c r="I4038" s="0" t="n">
        <v>0</v>
      </c>
      <c r="J4038" s="0" t="n">
        <v>0.49</v>
      </c>
      <c r="N4038" s="0" t="s">
        <v>35</v>
      </c>
      <c r="P4038" s="0" t="n">
        <f aca="false">IF(AND(OR(Dashboard!$B$5="All",D4038=Dashboard!$B$5),OR(Dashboard!$D$5="All",N4038=Dashboard!$D$5),OR(AND(C4038&lt;&gt;"",C4038&gt;=Dashboard!$F$5,C4038&lt;=Dashboard!$H$5),AND(C4038="",Dashboard!$F$5&lt;=1980,Dashboard!$H$5&gt;=2016))),1,0)</f>
        <v>1</v>
      </c>
      <c r="Q4038" s="0" t="n">
        <f aca="false">J4038*P4038+ROW()*0.00000001</f>
        <v>0.49004038</v>
      </c>
    </row>
    <row r="4039" customFormat="false" ht="15" hidden="false" customHeight="false" outlineLevel="0" collapsed="false">
      <c r="A4039" s="0" t="s">
        <v>1499</v>
      </c>
      <c r="B4039" s="0" t="s">
        <v>144</v>
      </c>
      <c r="C4039" s="0" t="n">
        <v>2006</v>
      </c>
      <c r="D4039" s="0" t="s">
        <v>71</v>
      </c>
      <c r="E4039" s="0" t="s">
        <v>293</v>
      </c>
      <c r="F4039" s="0" t="n">
        <v>0.37</v>
      </c>
      <c r="G4039" s="0" t="n">
        <v>0.11</v>
      </c>
      <c r="H4039" s="0" t="n">
        <v>0</v>
      </c>
      <c r="I4039" s="0" t="n">
        <v>0.02</v>
      </c>
      <c r="J4039" s="0" t="n">
        <v>0.49</v>
      </c>
      <c r="K4039" s="0" t="n">
        <v>76</v>
      </c>
      <c r="L4039" s="0" t="n">
        <v>8.4</v>
      </c>
      <c r="M4039" s="0" t="s">
        <v>73</v>
      </c>
      <c r="N4039" s="0" t="s">
        <v>66</v>
      </c>
      <c r="O4039" s="0" t="s">
        <v>37</v>
      </c>
      <c r="P4039" s="0" t="n">
        <f aca="false">IF(AND(OR(Dashboard!$B$5="All",D4039=Dashboard!$B$5),OR(Dashboard!$D$5="All",N4039=Dashboard!$D$5),OR(AND(C4039&lt;&gt;"",C4039&gt;=Dashboard!$F$5,C4039&lt;=Dashboard!$H$5),AND(C4039="",Dashboard!$F$5&lt;=1980,Dashboard!$H$5&gt;=2016))),1,0)</f>
        <v>1</v>
      </c>
      <c r="Q4039" s="0" t="n">
        <f aca="false">J4039*P4039+ROW()*0.00000001</f>
        <v>0.49004039</v>
      </c>
    </row>
    <row r="4040" customFormat="false" ht="15" hidden="false" customHeight="false" outlineLevel="0" collapsed="false">
      <c r="A4040" s="0" t="s">
        <v>3163</v>
      </c>
      <c r="B4040" s="0" t="s">
        <v>97</v>
      </c>
      <c r="C4040" s="0" t="n">
        <v>2011</v>
      </c>
      <c r="D4040" s="0" t="s">
        <v>71</v>
      </c>
      <c r="E4040" s="0" t="s">
        <v>211</v>
      </c>
      <c r="F4040" s="0" t="n">
        <v>0.16</v>
      </c>
      <c r="G4040" s="0" t="n">
        <v>0.16</v>
      </c>
      <c r="H4040" s="0" t="n">
        <v>0.13</v>
      </c>
      <c r="I4040" s="0" t="n">
        <v>0.03</v>
      </c>
      <c r="J4040" s="0" t="n">
        <v>0.49</v>
      </c>
      <c r="K4040" s="0" t="n">
        <v>65</v>
      </c>
      <c r="L4040" s="0" t="n">
        <v>6.4</v>
      </c>
      <c r="M4040" s="0" t="s">
        <v>73</v>
      </c>
      <c r="N4040" s="0" t="s">
        <v>35</v>
      </c>
      <c r="O4040" s="0" t="s">
        <v>67</v>
      </c>
      <c r="P4040" s="0" t="n">
        <f aca="false">IF(AND(OR(Dashboard!$B$5="All",D4040=Dashboard!$B$5),OR(Dashboard!$D$5="All",N4040=Dashboard!$D$5),OR(AND(C4040&lt;&gt;"",C4040&gt;=Dashboard!$F$5,C4040&lt;=Dashboard!$H$5),AND(C4040="",Dashboard!$F$5&lt;=1980,Dashboard!$H$5&gt;=2016))),1,0)</f>
        <v>1</v>
      </c>
      <c r="Q4040" s="0" t="n">
        <f aca="false">J4040*P4040+ROW()*0.00000001</f>
        <v>0.4900404</v>
      </c>
    </row>
    <row r="4041" customFormat="false" ht="15" hidden="false" customHeight="false" outlineLevel="0" collapsed="false">
      <c r="A4041" s="0" t="s">
        <v>3164</v>
      </c>
      <c r="B4041" s="0" t="s">
        <v>108</v>
      </c>
      <c r="C4041" s="0" t="n">
        <v>1997</v>
      </c>
      <c r="D4041" s="0" t="s">
        <v>34</v>
      </c>
      <c r="E4041" s="0" t="s">
        <v>142</v>
      </c>
      <c r="F4041" s="0" t="n">
        <v>0.16</v>
      </c>
      <c r="G4041" s="0" t="n">
        <v>0.3</v>
      </c>
      <c r="H4041" s="0" t="n">
        <v>0</v>
      </c>
      <c r="I4041" s="0" t="n">
        <v>0.03</v>
      </c>
      <c r="J4041" s="0" t="n">
        <v>0.49</v>
      </c>
      <c r="N4041" s="0" t="s">
        <v>35</v>
      </c>
      <c r="P4041" s="0" t="n">
        <f aca="false">IF(AND(OR(Dashboard!$B$5="All",D4041=Dashboard!$B$5),OR(Dashboard!$D$5="All",N4041=Dashboard!$D$5),OR(AND(C4041&lt;&gt;"",C4041&gt;=Dashboard!$F$5,C4041&lt;=Dashboard!$H$5),AND(C4041="",Dashboard!$F$5&lt;=1980,Dashboard!$H$5&gt;=2016))),1,0)</f>
        <v>1</v>
      </c>
      <c r="Q4041" s="0" t="n">
        <f aca="false">J4041*P4041+ROW()*0.00000001</f>
        <v>0.49004041</v>
      </c>
    </row>
    <row r="4042" customFormat="false" ht="15" hidden="false" customHeight="false" outlineLevel="0" collapsed="false">
      <c r="A4042" s="0" t="s">
        <v>3165</v>
      </c>
      <c r="B4042" s="0" t="s">
        <v>33</v>
      </c>
      <c r="C4042" s="0" t="n">
        <v>2009</v>
      </c>
      <c r="D4042" s="0" t="s">
        <v>41</v>
      </c>
      <c r="E4042" s="0" t="s">
        <v>91</v>
      </c>
      <c r="F4042" s="0" t="n">
        <v>0.29</v>
      </c>
      <c r="G4042" s="0" t="n">
        <v>0.15</v>
      </c>
      <c r="H4042" s="0" t="n">
        <v>0</v>
      </c>
      <c r="I4042" s="0" t="n">
        <v>0.05</v>
      </c>
      <c r="J4042" s="0" t="n">
        <v>0.49</v>
      </c>
      <c r="M4042" s="0" t="s">
        <v>36</v>
      </c>
      <c r="N4042" s="0" t="s">
        <v>35</v>
      </c>
      <c r="P4042" s="0" t="n">
        <f aca="false">IF(AND(OR(Dashboard!$B$5="All",D4042=Dashboard!$B$5),OR(Dashboard!$D$5="All",N4042=Dashboard!$D$5),OR(AND(C4042&lt;&gt;"",C4042&gt;=Dashboard!$F$5,C4042&lt;=Dashboard!$H$5),AND(C4042="",Dashboard!$F$5&lt;=1980,Dashboard!$H$5&gt;=2016))),1,0)</f>
        <v>1</v>
      </c>
      <c r="Q4042" s="0" t="n">
        <f aca="false">J4042*P4042+ROW()*0.00000001</f>
        <v>0.49004042</v>
      </c>
    </row>
    <row r="4043" customFormat="false" ht="15" hidden="false" customHeight="false" outlineLevel="0" collapsed="false">
      <c r="A4043" s="0" t="s">
        <v>2234</v>
      </c>
      <c r="B4043" s="0" t="s">
        <v>50</v>
      </c>
      <c r="C4043" s="0" t="n">
        <v>2009</v>
      </c>
      <c r="D4043" s="0" t="s">
        <v>56</v>
      </c>
      <c r="E4043" s="0" t="s">
        <v>234</v>
      </c>
      <c r="F4043" s="0" t="n">
        <v>0.42</v>
      </c>
      <c r="G4043" s="0" t="n">
        <v>0.03</v>
      </c>
      <c r="H4043" s="0" t="n">
        <v>0</v>
      </c>
      <c r="I4043" s="0" t="n">
        <v>0.04</v>
      </c>
      <c r="J4043" s="0" t="n">
        <v>0.49</v>
      </c>
      <c r="K4043" s="0" t="n">
        <v>61</v>
      </c>
      <c r="L4043" s="0" t="n">
        <v>5</v>
      </c>
      <c r="M4043" s="0" t="s">
        <v>125</v>
      </c>
      <c r="N4043" s="0" t="s">
        <v>35</v>
      </c>
      <c r="O4043" s="0" t="s">
        <v>67</v>
      </c>
      <c r="P4043" s="0" t="n">
        <f aca="false">IF(AND(OR(Dashboard!$B$5="All",D4043=Dashboard!$B$5),OR(Dashboard!$D$5="All",N4043=Dashboard!$D$5),OR(AND(C4043&lt;&gt;"",C4043&gt;=Dashboard!$F$5,C4043&lt;=Dashboard!$H$5),AND(C4043="",Dashboard!$F$5&lt;=1980,Dashboard!$H$5&gt;=2016))),1,0)</f>
        <v>1</v>
      </c>
      <c r="Q4043" s="0" t="n">
        <f aca="false">J4043*P4043+ROW()*0.00000001</f>
        <v>0.49004043</v>
      </c>
    </row>
    <row r="4044" customFormat="false" ht="15" hidden="false" customHeight="false" outlineLevel="0" collapsed="false">
      <c r="A4044" s="0" t="s">
        <v>3166</v>
      </c>
      <c r="B4044" s="0" t="s">
        <v>97</v>
      </c>
      <c r="C4044" s="0" t="n">
        <v>2012</v>
      </c>
      <c r="D4044" s="0" t="s">
        <v>71</v>
      </c>
      <c r="E4044" s="0" t="s">
        <v>487</v>
      </c>
      <c r="F4044" s="0" t="n">
        <v>0.36</v>
      </c>
      <c r="G4044" s="0" t="n">
        <v>0.04</v>
      </c>
      <c r="H4044" s="0" t="n">
        <v>0.04</v>
      </c>
      <c r="I4044" s="0" t="n">
        <v>0.04</v>
      </c>
      <c r="J4044" s="0" t="n">
        <v>0.49</v>
      </c>
      <c r="N4044" s="0" t="s">
        <v>35</v>
      </c>
      <c r="P4044" s="0" t="n">
        <f aca="false">IF(AND(OR(Dashboard!$B$5="All",D4044=Dashboard!$B$5),OR(Dashboard!$D$5="All",N4044=Dashboard!$D$5),OR(AND(C4044&lt;&gt;"",C4044&gt;=Dashboard!$F$5,C4044&lt;=Dashboard!$H$5),AND(C4044="",Dashboard!$F$5&lt;=1980,Dashboard!$H$5&gt;=2016))),1,0)</f>
        <v>1</v>
      </c>
      <c r="Q4044" s="0" t="n">
        <f aca="false">J4044*P4044+ROW()*0.00000001</f>
        <v>0.49004044</v>
      </c>
    </row>
    <row r="4045" customFormat="false" ht="15" hidden="false" customHeight="false" outlineLevel="0" collapsed="false">
      <c r="A4045" s="0" t="s">
        <v>2727</v>
      </c>
      <c r="B4045" s="0" t="s">
        <v>64</v>
      </c>
      <c r="C4045" s="0" t="n">
        <v>2010</v>
      </c>
      <c r="D4045" s="0" t="s">
        <v>56</v>
      </c>
      <c r="E4045" s="0" t="s">
        <v>157</v>
      </c>
      <c r="F4045" s="0" t="n">
        <v>0.2</v>
      </c>
      <c r="G4045" s="0" t="n">
        <v>0.22</v>
      </c>
      <c r="H4045" s="0" t="n">
        <v>0.01</v>
      </c>
      <c r="I4045" s="0" t="n">
        <v>0.05</v>
      </c>
      <c r="J4045" s="0" t="n">
        <v>0.49</v>
      </c>
      <c r="N4045" s="0" t="s">
        <v>66</v>
      </c>
      <c r="P4045" s="0" t="n">
        <f aca="false">IF(AND(OR(Dashboard!$B$5="All",D4045=Dashboard!$B$5),OR(Dashboard!$D$5="All",N4045=Dashboard!$D$5),OR(AND(C4045&lt;&gt;"",C4045&gt;=Dashboard!$F$5,C4045&lt;=Dashboard!$H$5),AND(C4045="",Dashboard!$F$5&lt;=1980,Dashboard!$H$5&gt;=2016))),1,0)</f>
        <v>1</v>
      </c>
      <c r="Q4045" s="0" t="n">
        <f aca="false">J4045*P4045+ROW()*0.00000001</f>
        <v>0.49004045</v>
      </c>
    </row>
    <row r="4046" customFormat="false" ht="15" hidden="false" customHeight="false" outlineLevel="0" collapsed="false">
      <c r="A4046" s="0" t="s">
        <v>3167</v>
      </c>
      <c r="B4046" s="0" t="s">
        <v>873</v>
      </c>
      <c r="C4046" s="0" t="n">
        <v>1997</v>
      </c>
      <c r="D4046" s="0" t="s">
        <v>34</v>
      </c>
      <c r="E4046" s="0" t="s">
        <v>154</v>
      </c>
      <c r="F4046" s="0" t="n">
        <v>0</v>
      </c>
      <c r="G4046" s="0" t="n">
        <v>0</v>
      </c>
      <c r="H4046" s="0" t="n">
        <v>0.49</v>
      </c>
      <c r="I4046" s="0" t="n">
        <v>0</v>
      </c>
      <c r="J4046" s="0" t="n">
        <v>0.49</v>
      </c>
      <c r="N4046" s="0" t="s">
        <v>154</v>
      </c>
      <c r="P4046" s="0" t="n">
        <f aca="false">IF(AND(OR(Dashboard!$B$5="All",D4046=Dashboard!$B$5),OR(Dashboard!$D$5="All",N4046=Dashboard!$D$5),OR(AND(C4046&lt;&gt;"",C4046&gt;=Dashboard!$F$5,C4046&lt;=Dashboard!$H$5),AND(C4046="",Dashboard!$F$5&lt;=1980,Dashboard!$H$5&gt;=2016))),1,0)</f>
        <v>1</v>
      </c>
      <c r="Q4046" s="0" t="n">
        <f aca="false">J4046*P4046+ROW()*0.00000001</f>
        <v>0.49004046</v>
      </c>
    </row>
    <row r="4047" customFormat="false" ht="15" hidden="false" customHeight="false" outlineLevel="0" collapsed="false">
      <c r="A4047" s="0" t="s">
        <v>3150</v>
      </c>
      <c r="B4047" s="0" t="s">
        <v>50</v>
      </c>
      <c r="C4047" s="0" t="n">
        <v>2006</v>
      </c>
      <c r="D4047" s="0" t="s">
        <v>16</v>
      </c>
      <c r="E4047" s="0" t="s">
        <v>418</v>
      </c>
      <c r="F4047" s="0" t="n">
        <v>0.45</v>
      </c>
      <c r="G4047" s="0" t="n">
        <v>0</v>
      </c>
      <c r="H4047" s="0" t="n">
        <v>0</v>
      </c>
      <c r="I4047" s="0" t="n">
        <v>0.04</v>
      </c>
      <c r="J4047" s="0" t="n">
        <v>0.49</v>
      </c>
      <c r="K4047" s="0" t="n">
        <v>56</v>
      </c>
      <c r="L4047" s="0" t="n">
        <v>7.3</v>
      </c>
      <c r="M4047" s="0" t="s">
        <v>36</v>
      </c>
      <c r="N4047" s="0" t="s">
        <v>35</v>
      </c>
      <c r="O4047" s="0" t="s">
        <v>53</v>
      </c>
      <c r="P4047" s="0" t="n">
        <f aca="false">IF(AND(OR(Dashboard!$B$5="All",D4047=Dashboard!$B$5),OR(Dashboard!$D$5="All",N4047=Dashboard!$D$5),OR(AND(C4047&lt;&gt;"",C4047&gt;=Dashboard!$F$5,C4047&lt;=Dashboard!$H$5),AND(C4047="",Dashboard!$F$5&lt;=1980,Dashboard!$H$5&gt;=2016))),1,0)</f>
        <v>1</v>
      </c>
      <c r="Q4047" s="0" t="n">
        <f aca="false">J4047*P4047+ROW()*0.00000001</f>
        <v>0.49004047</v>
      </c>
    </row>
    <row r="4048" customFormat="false" ht="15" hidden="false" customHeight="false" outlineLevel="0" collapsed="false">
      <c r="A4048" s="0" t="s">
        <v>3168</v>
      </c>
      <c r="B4048" s="0" t="s">
        <v>76</v>
      </c>
      <c r="C4048" s="0" t="n">
        <v>2004</v>
      </c>
      <c r="D4048" s="0" t="s">
        <v>34</v>
      </c>
      <c r="E4048" s="0" t="s">
        <v>160</v>
      </c>
      <c r="F4048" s="0" t="n">
        <v>0.24</v>
      </c>
      <c r="G4048" s="0" t="n">
        <v>0.19</v>
      </c>
      <c r="H4048" s="0" t="n">
        <v>0</v>
      </c>
      <c r="I4048" s="0" t="n">
        <v>0.06</v>
      </c>
      <c r="J4048" s="0" t="n">
        <v>0.49</v>
      </c>
      <c r="L4048" s="0" t="n">
        <v>7.2</v>
      </c>
      <c r="M4048" s="0" t="s">
        <v>36</v>
      </c>
      <c r="N4048" s="0" t="s">
        <v>74</v>
      </c>
      <c r="P4048" s="0" t="n">
        <f aca="false">IF(AND(OR(Dashboard!$B$5="All",D4048=Dashboard!$B$5),OR(Dashboard!$D$5="All",N4048=Dashboard!$D$5),OR(AND(C4048&lt;&gt;"",C4048&gt;=Dashboard!$F$5,C4048&lt;=Dashboard!$H$5),AND(C4048="",Dashboard!$F$5&lt;=1980,Dashboard!$H$5&gt;=2016))),1,0)</f>
        <v>1</v>
      </c>
      <c r="Q4048" s="0" t="n">
        <f aca="false">J4048*P4048+ROW()*0.00000001</f>
        <v>0.49004048</v>
      </c>
    </row>
    <row r="4049" customFormat="false" ht="15" hidden="false" customHeight="false" outlineLevel="0" collapsed="false">
      <c r="A4049" s="0" t="s">
        <v>3169</v>
      </c>
      <c r="B4049" s="0" t="s">
        <v>76</v>
      </c>
      <c r="C4049" s="0" t="n">
        <v>2009</v>
      </c>
      <c r="D4049" s="0" t="s">
        <v>41</v>
      </c>
      <c r="E4049" s="0" t="s">
        <v>89</v>
      </c>
      <c r="F4049" s="0" t="n">
        <v>0</v>
      </c>
      <c r="G4049" s="0" t="n">
        <v>0.15</v>
      </c>
      <c r="H4049" s="0" t="n">
        <v>0</v>
      </c>
      <c r="I4049" s="0" t="n">
        <v>0.33</v>
      </c>
      <c r="J4049" s="0" t="n">
        <v>0.49</v>
      </c>
      <c r="N4049" s="0" t="s">
        <v>74</v>
      </c>
      <c r="P4049" s="0" t="n">
        <f aca="false">IF(AND(OR(Dashboard!$B$5="All",D4049=Dashboard!$B$5),OR(Dashboard!$D$5="All",N4049=Dashboard!$D$5),OR(AND(C4049&lt;&gt;"",C4049&gt;=Dashboard!$F$5,C4049&lt;=Dashboard!$H$5),AND(C4049="",Dashboard!$F$5&lt;=1980,Dashboard!$H$5&gt;=2016))),1,0)</f>
        <v>1</v>
      </c>
      <c r="Q4049" s="0" t="n">
        <f aca="false">J4049*P4049+ROW()*0.00000001</f>
        <v>0.49004049</v>
      </c>
    </row>
    <row r="4050" customFormat="false" ht="15" hidden="false" customHeight="false" outlineLevel="0" collapsed="false">
      <c r="A4050" s="0" t="s">
        <v>526</v>
      </c>
      <c r="B4050" s="0" t="s">
        <v>64</v>
      </c>
      <c r="C4050" s="0" t="n">
        <v>2014</v>
      </c>
      <c r="D4050" s="0" t="s">
        <v>71</v>
      </c>
      <c r="E4050" s="0" t="s">
        <v>243</v>
      </c>
      <c r="F4050" s="0" t="n">
        <v>0.28</v>
      </c>
      <c r="G4050" s="0" t="n">
        <v>0.16</v>
      </c>
      <c r="H4050" s="0" t="n">
        <v>0</v>
      </c>
      <c r="I4050" s="0" t="n">
        <v>0.04</v>
      </c>
      <c r="J4050" s="0" t="n">
        <v>0.49</v>
      </c>
      <c r="L4050" s="0" t="n">
        <v>4.6</v>
      </c>
      <c r="M4050" s="0" t="s">
        <v>73</v>
      </c>
      <c r="N4050" s="0" t="s">
        <v>66</v>
      </c>
      <c r="P4050" s="0" t="n">
        <f aca="false">IF(AND(OR(Dashboard!$B$5="All",D4050=Dashboard!$B$5),OR(Dashboard!$D$5="All",N4050=Dashboard!$D$5),OR(AND(C4050&lt;&gt;"",C4050&gt;=Dashboard!$F$5,C4050&lt;=Dashboard!$H$5),AND(C4050="",Dashboard!$F$5&lt;=1980,Dashboard!$H$5&gt;=2016))),1,0)</f>
        <v>1</v>
      </c>
      <c r="Q4050" s="0" t="n">
        <f aca="false">J4050*P4050+ROW()*0.00000001</f>
        <v>0.4900405</v>
      </c>
    </row>
    <row r="4051" customFormat="false" ht="15" hidden="false" customHeight="false" outlineLevel="0" collapsed="false">
      <c r="A4051" s="0" t="s">
        <v>3170</v>
      </c>
      <c r="B4051" s="0" t="s">
        <v>76</v>
      </c>
      <c r="C4051" s="0" t="n">
        <v>2003</v>
      </c>
      <c r="D4051" s="0" t="s">
        <v>34</v>
      </c>
      <c r="E4051" s="0" t="s">
        <v>248</v>
      </c>
      <c r="F4051" s="0" t="n">
        <v>0.24</v>
      </c>
      <c r="G4051" s="0" t="n">
        <v>0.19</v>
      </c>
      <c r="H4051" s="0" t="n">
        <v>0</v>
      </c>
      <c r="I4051" s="0" t="n">
        <v>0.06</v>
      </c>
      <c r="J4051" s="0" t="n">
        <v>0.49</v>
      </c>
      <c r="L4051" s="0" t="n">
        <v>6.6</v>
      </c>
      <c r="M4051" s="0" t="s">
        <v>36</v>
      </c>
      <c r="N4051" s="0" t="s">
        <v>74</v>
      </c>
      <c r="P4051" s="0" t="n">
        <f aca="false">IF(AND(OR(Dashboard!$B$5="All",D4051=Dashboard!$B$5),OR(Dashboard!$D$5="All",N4051=Dashboard!$D$5),OR(AND(C4051&lt;&gt;"",C4051&gt;=Dashboard!$F$5,C4051&lt;=Dashboard!$H$5),AND(C4051="",Dashboard!$F$5&lt;=1980,Dashboard!$H$5&gt;=2016))),1,0)</f>
        <v>1</v>
      </c>
      <c r="Q4051" s="0" t="n">
        <f aca="false">J4051*P4051+ROW()*0.00000001</f>
        <v>0.49004051</v>
      </c>
    </row>
    <row r="4052" customFormat="false" ht="15" hidden="false" customHeight="false" outlineLevel="0" collapsed="false">
      <c r="A4052" s="0" t="s">
        <v>3171</v>
      </c>
      <c r="B4052" s="0" t="s">
        <v>97</v>
      </c>
      <c r="C4052" s="0" t="n">
        <v>2014</v>
      </c>
      <c r="D4052" s="0" t="s">
        <v>52</v>
      </c>
      <c r="E4052" s="0" t="s">
        <v>35</v>
      </c>
      <c r="F4052" s="0" t="n">
        <v>0.18</v>
      </c>
      <c r="G4052" s="0" t="n">
        <v>0.12</v>
      </c>
      <c r="H4052" s="0" t="n">
        <v>0.16</v>
      </c>
      <c r="I4052" s="0" t="n">
        <v>0.03</v>
      </c>
      <c r="J4052" s="0" t="n">
        <v>0.49</v>
      </c>
      <c r="K4052" s="0" t="n">
        <v>76</v>
      </c>
      <c r="L4052" s="0" t="n">
        <v>7.7</v>
      </c>
      <c r="M4052" s="0" t="s">
        <v>36</v>
      </c>
      <c r="N4052" s="0" t="s">
        <v>35</v>
      </c>
      <c r="O4052" s="0" t="s">
        <v>37</v>
      </c>
      <c r="P4052" s="0" t="n">
        <f aca="false">IF(AND(OR(Dashboard!$B$5="All",D4052=Dashboard!$B$5),OR(Dashboard!$D$5="All",N4052=Dashboard!$D$5),OR(AND(C4052&lt;&gt;"",C4052&gt;=Dashboard!$F$5,C4052&lt;=Dashboard!$H$5),AND(C4052="",Dashboard!$F$5&lt;=1980,Dashboard!$H$5&gt;=2016))),1,0)</f>
        <v>1</v>
      </c>
      <c r="Q4052" s="0" t="n">
        <f aca="false">J4052*P4052+ROW()*0.00000001</f>
        <v>0.49004052</v>
      </c>
    </row>
    <row r="4053" customFormat="false" ht="15" hidden="false" customHeight="false" outlineLevel="0" collapsed="false">
      <c r="A4053" s="0" t="s">
        <v>3172</v>
      </c>
      <c r="B4053" s="0" t="s">
        <v>76</v>
      </c>
      <c r="C4053" s="0" t="n">
        <v>2003</v>
      </c>
      <c r="D4053" s="0" t="s">
        <v>52</v>
      </c>
      <c r="E4053" s="0" t="s">
        <v>328</v>
      </c>
      <c r="F4053" s="0" t="n">
        <v>0</v>
      </c>
      <c r="G4053" s="0" t="n">
        <v>0</v>
      </c>
      <c r="H4053" s="0" t="n">
        <v>0.49</v>
      </c>
      <c r="I4053" s="0" t="n">
        <v>0</v>
      </c>
      <c r="J4053" s="0" t="n">
        <v>0.49</v>
      </c>
      <c r="N4053" s="0" t="s">
        <v>74</v>
      </c>
      <c r="P4053" s="0" t="n">
        <f aca="false">IF(AND(OR(Dashboard!$B$5="All",D4053=Dashboard!$B$5),OR(Dashboard!$D$5="All",N4053=Dashboard!$D$5),OR(AND(C4053&lt;&gt;"",C4053&gt;=Dashboard!$F$5,C4053&lt;=Dashboard!$H$5),AND(C4053="",Dashboard!$F$5&lt;=1980,Dashboard!$H$5&gt;=2016))),1,0)</f>
        <v>1</v>
      </c>
      <c r="Q4053" s="0" t="n">
        <f aca="false">J4053*P4053+ROW()*0.00000001</f>
        <v>0.49004053</v>
      </c>
    </row>
    <row r="4054" customFormat="false" ht="15" hidden="false" customHeight="false" outlineLevel="0" collapsed="false">
      <c r="A4054" s="0" t="s">
        <v>3173</v>
      </c>
      <c r="B4054" s="0" t="s">
        <v>117</v>
      </c>
      <c r="C4054" s="0" t="n">
        <v>2001</v>
      </c>
      <c r="D4054" s="0" t="s">
        <v>102</v>
      </c>
      <c r="E4054" s="0" t="s">
        <v>160</v>
      </c>
      <c r="F4054" s="0" t="n">
        <v>0</v>
      </c>
      <c r="G4054" s="0" t="n">
        <v>0</v>
      </c>
      <c r="H4054" s="0" t="n">
        <v>0.46</v>
      </c>
      <c r="I4054" s="0" t="n">
        <v>0.03</v>
      </c>
      <c r="J4054" s="0" t="n">
        <v>0.49</v>
      </c>
      <c r="N4054" s="0" t="s">
        <v>74</v>
      </c>
      <c r="P4054" s="0" t="n">
        <f aca="false">IF(AND(OR(Dashboard!$B$5="All",D4054=Dashboard!$B$5),OR(Dashboard!$D$5="All",N4054=Dashboard!$D$5),OR(AND(C4054&lt;&gt;"",C4054&gt;=Dashboard!$F$5,C4054&lt;=Dashboard!$H$5),AND(C4054="",Dashboard!$F$5&lt;=1980,Dashboard!$H$5&gt;=2016))),1,0)</f>
        <v>1</v>
      </c>
      <c r="Q4054" s="0" t="n">
        <f aca="false">J4054*P4054+ROW()*0.00000001</f>
        <v>0.49004054</v>
      </c>
    </row>
    <row r="4055" customFormat="false" ht="15" hidden="false" customHeight="false" outlineLevel="0" collapsed="false">
      <c r="A4055" s="0" t="s">
        <v>2745</v>
      </c>
      <c r="B4055" s="0" t="s">
        <v>70</v>
      </c>
      <c r="C4055" s="0" t="n">
        <v>2012</v>
      </c>
      <c r="D4055" s="0" t="s">
        <v>41</v>
      </c>
      <c r="E4055" s="0" t="s">
        <v>154</v>
      </c>
      <c r="F4055" s="0" t="n">
        <v>0.08</v>
      </c>
      <c r="G4055" s="0" t="n">
        <v>0.3</v>
      </c>
      <c r="H4055" s="0" t="n">
        <v>0.01</v>
      </c>
      <c r="I4055" s="0" t="n">
        <v>0.09</v>
      </c>
      <c r="J4055" s="0" t="n">
        <v>0.49</v>
      </c>
      <c r="N4055" s="0" t="s">
        <v>74</v>
      </c>
      <c r="P4055" s="0" t="n">
        <f aca="false">IF(AND(OR(Dashboard!$B$5="All",D4055=Dashboard!$B$5),OR(Dashboard!$D$5="All",N4055=Dashboard!$D$5),OR(AND(C4055&lt;&gt;"",C4055&gt;=Dashboard!$F$5,C4055&lt;=Dashboard!$H$5),AND(C4055="",Dashboard!$F$5&lt;=1980,Dashboard!$H$5&gt;=2016))),1,0)</f>
        <v>1</v>
      </c>
      <c r="Q4055" s="0" t="n">
        <f aca="false">J4055*P4055+ROW()*0.00000001</f>
        <v>0.49004055</v>
      </c>
    </row>
    <row r="4056" customFormat="false" ht="15" hidden="false" customHeight="false" outlineLevel="0" collapsed="false">
      <c r="A4056" s="0" t="s">
        <v>563</v>
      </c>
      <c r="B4056" s="0" t="s">
        <v>152</v>
      </c>
      <c r="C4056" s="0" t="n">
        <v>2010</v>
      </c>
      <c r="D4056" s="0" t="s">
        <v>56</v>
      </c>
      <c r="E4056" s="0" t="s">
        <v>142</v>
      </c>
      <c r="F4056" s="0" t="n">
        <v>0.2</v>
      </c>
      <c r="G4056" s="0" t="n">
        <v>0.23</v>
      </c>
      <c r="H4056" s="0" t="n">
        <v>0</v>
      </c>
      <c r="I4056" s="0" t="n">
        <v>0.06</v>
      </c>
      <c r="J4056" s="0" t="n">
        <v>0.49</v>
      </c>
      <c r="K4056" s="0" t="n">
        <v>72</v>
      </c>
      <c r="L4056" s="0" t="n">
        <v>6.4</v>
      </c>
      <c r="M4056" s="0" t="s">
        <v>73</v>
      </c>
      <c r="N4056" s="0" t="s">
        <v>152</v>
      </c>
      <c r="O4056" s="0" t="s">
        <v>37</v>
      </c>
      <c r="P4056" s="0" t="n">
        <f aca="false">IF(AND(OR(Dashboard!$B$5="All",D4056=Dashboard!$B$5),OR(Dashboard!$D$5="All",N4056=Dashboard!$D$5),OR(AND(C4056&lt;&gt;"",C4056&gt;=Dashboard!$F$5,C4056&lt;=Dashboard!$H$5),AND(C4056="",Dashboard!$F$5&lt;=1980,Dashboard!$H$5&gt;=2016))),1,0)</f>
        <v>1</v>
      </c>
      <c r="Q4056" s="0" t="n">
        <f aca="false">J4056*P4056+ROW()*0.00000001</f>
        <v>0.49004056</v>
      </c>
    </row>
    <row r="4057" customFormat="false" ht="15" hidden="false" customHeight="false" outlineLevel="0" collapsed="false">
      <c r="A4057" s="0" t="s">
        <v>3174</v>
      </c>
      <c r="B4057" s="0" t="s">
        <v>97</v>
      </c>
      <c r="C4057" s="0" t="n">
        <v>2011</v>
      </c>
      <c r="D4057" s="0" t="s">
        <v>41</v>
      </c>
      <c r="E4057" s="0" t="s">
        <v>124</v>
      </c>
      <c r="F4057" s="0" t="n">
        <v>0.27</v>
      </c>
      <c r="G4057" s="0" t="n">
        <v>0.16</v>
      </c>
      <c r="H4057" s="0" t="n">
        <v>0.02</v>
      </c>
      <c r="I4057" s="0" t="n">
        <v>0.04</v>
      </c>
      <c r="J4057" s="0" t="n">
        <v>0.49</v>
      </c>
      <c r="K4057" s="0" t="n">
        <v>43</v>
      </c>
      <c r="L4057" s="0" t="n">
        <v>4.4</v>
      </c>
      <c r="M4057" s="0" t="s">
        <v>125</v>
      </c>
      <c r="N4057" s="0" t="s">
        <v>35</v>
      </c>
      <c r="O4057" s="0" t="s">
        <v>177</v>
      </c>
      <c r="P4057" s="0" t="n">
        <f aca="false">IF(AND(OR(Dashboard!$B$5="All",D4057=Dashboard!$B$5),OR(Dashboard!$D$5="All",N4057=Dashboard!$D$5),OR(AND(C4057&lt;&gt;"",C4057&gt;=Dashboard!$F$5,C4057&lt;=Dashboard!$H$5),AND(C4057="",Dashboard!$F$5&lt;=1980,Dashboard!$H$5&gt;=2016))),1,0)</f>
        <v>1</v>
      </c>
      <c r="Q4057" s="0" t="n">
        <f aca="false">J4057*P4057+ROW()*0.00000001</f>
        <v>0.49004057</v>
      </c>
    </row>
    <row r="4058" customFormat="false" ht="15" hidden="false" customHeight="false" outlineLevel="0" collapsed="false">
      <c r="A4058" s="0" t="s">
        <v>2412</v>
      </c>
      <c r="B4058" s="0" t="s">
        <v>76</v>
      </c>
      <c r="C4058" s="0" t="n">
        <v>2009</v>
      </c>
      <c r="D4058" s="0" t="s">
        <v>56</v>
      </c>
      <c r="E4058" s="0" t="s">
        <v>91</v>
      </c>
      <c r="F4058" s="0" t="n">
        <v>0.25</v>
      </c>
      <c r="G4058" s="0" t="n">
        <v>0.01</v>
      </c>
      <c r="H4058" s="0" t="n">
        <v>0</v>
      </c>
      <c r="I4058" s="0" t="n">
        <v>0.22</v>
      </c>
      <c r="J4058" s="0" t="n">
        <v>0.49</v>
      </c>
      <c r="N4058" s="0" t="s">
        <v>74</v>
      </c>
      <c r="P4058" s="0" t="n">
        <f aca="false">IF(AND(OR(Dashboard!$B$5="All",D4058=Dashboard!$B$5),OR(Dashboard!$D$5="All",N4058=Dashboard!$D$5),OR(AND(C4058&lt;&gt;"",C4058&gt;=Dashboard!$F$5,C4058&lt;=Dashboard!$H$5),AND(C4058="",Dashboard!$F$5&lt;=1980,Dashboard!$H$5&gt;=2016))),1,0)</f>
        <v>1</v>
      </c>
      <c r="Q4058" s="0" t="n">
        <f aca="false">J4058*P4058+ROW()*0.00000001</f>
        <v>0.49004058</v>
      </c>
    </row>
    <row r="4059" customFormat="false" ht="15" hidden="false" customHeight="false" outlineLevel="0" collapsed="false">
      <c r="A4059" s="0" t="s">
        <v>637</v>
      </c>
      <c r="B4059" s="0" t="s">
        <v>186</v>
      </c>
      <c r="C4059" s="0" t="n">
        <v>2001</v>
      </c>
      <c r="D4059" s="0" t="s">
        <v>41</v>
      </c>
      <c r="E4059" s="0" t="s">
        <v>449</v>
      </c>
      <c r="F4059" s="0" t="n">
        <v>0.36</v>
      </c>
      <c r="G4059" s="0" t="n">
        <v>0.09</v>
      </c>
      <c r="H4059" s="0" t="n">
        <v>0.02</v>
      </c>
      <c r="I4059" s="0" t="n">
        <v>0.01</v>
      </c>
      <c r="J4059" s="0" t="n">
        <v>0.49</v>
      </c>
      <c r="K4059" s="0" t="n">
        <v>69</v>
      </c>
      <c r="L4059" s="0" t="n">
        <v>7.5</v>
      </c>
      <c r="M4059" s="0" t="s">
        <v>103</v>
      </c>
      <c r="N4059" s="0" t="s">
        <v>35</v>
      </c>
      <c r="O4059" s="0" t="s">
        <v>67</v>
      </c>
      <c r="P4059" s="0" t="n">
        <f aca="false">IF(AND(OR(Dashboard!$B$5="All",D4059=Dashboard!$B$5),OR(Dashboard!$D$5="All",N4059=Dashboard!$D$5),OR(AND(C4059&lt;&gt;"",C4059&gt;=Dashboard!$F$5,C4059&lt;=Dashboard!$H$5),AND(C4059="",Dashboard!$F$5&lt;=1980,Dashboard!$H$5&gt;=2016))),1,0)</f>
        <v>1</v>
      </c>
      <c r="Q4059" s="0" t="n">
        <f aca="false">J4059*P4059+ROW()*0.00000001</f>
        <v>0.49004059</v>
      </c>
    </row>
    <row r="4060" customFormat="false" ht="15" hidden="false" customHeight="false" outlineLevel="0" collapsed="false">
      <c r="A4060" s="0" t="s">
        <v>2045</v>
      </c>
      <c r="B4060" s="0" t="s">
        <v>64</v>
      </c>
      <c r="C4060" s="0" t="n">
        <v>2008</v>
      </c>
      <c r="D4060" s="0" t="s">
        <v>102</v>
      </c>
      <c r="E4060" s="0" t="s">
        <v>160</v>
      </c>
      <c r="F4060" s="0" t="n">
        <v>0.24</v>
      </c>
      <c r="G4060" s="0" t="n">
        <v>0.18</v>
      </c>
      <c r="H4060" s="0" t="n">
        <v>0.03</v>
      </c>
      <c r="I4060" s="0" t="n">
        <v>0.05</v>
      </c>
      <c r="J4060" s="0" t="n">
        <v>0.49</v>
      </c>
      <c r="K4060" s="0" t="n">
        <v>72</v>
      </c>
      <c r="L4060" s="0" t="n">
        <v>7.6</v>
      </c>
      <c r="M4060" s="0" t="s">
        <v>103</v>
      </c>
      <c r="N4060" s="0" t="s">
        <v>66</v>
      </c>
      <c r="O4060" s="0" t="s">
        <v>37</v>
      </c>
      <c r="P4060" s="0" t="n">
        <f aca="false">IF(AND(OR(Dashboard!$B$5="All",D4060=Dashboard!$B$5),OR(Dashboard!$D$5="All",N4060=Dashboard!$D$5),OR(AND(C4060&lt;&gt;"",C4060&gt;=Dashboard!$F$5,C4060&lt;=Dashboard!$H$5),AND(C4060="",Dashboard!$F$5&lt;=1980,Dashboard!$H$5&gt;=2016))),1,0)</f>
        <v>1</v>
      </c>
      <c r="Q4060" s="0" t="n">
        <f aca="false">J4060*P4060+ROW()*0.00000001</f>
        <v>0.4900406</v>
      </c>
    </row>
    <row r="4061" customFormat="false" ht="15" hidden="false" customHeight="false" outlineLevel="0" collapsed="false">
      <c r="A4061" s="0" t="s">
        <v>3175</v>
      </c>
      <c r="B4061" s="0" t="s">
        <v>76</v>
      </c>
      <c r="C4061" s="0" t="n">
        <v>2003</v>
      </c>
      <c r="D4061" s="0" t="s">
        <v>41</v>
      </c>
      <c r="E4061" s="0" t="s">
        <v>649</v>
      </c>
      <c r="F4061" s="0" t="n">
        <v>0.24</v>
      </c>
      <c r="G4061" s="0" t="n">
        <v>0.19</v>
      </c>
      <c r="H4061" s="0" t="n">
        <v>0</v>
      </c>
      <c r="I4061" s="0" t="n">
        <v>0.06</v>
      </c>
      <c r="J4061" s="0" t="n">
        <v>0.49</v>
      </c>
      <c r="K4061" s="0" t="n">
        <v>57</v>
      </c>
      <c r="L4061" s="0" t="n">
        <v>6.4</v>
      </c>
      <c r="M4061" s="0" t="s">
        <v>103</v>
      </c>
      <c r="N4061" s="0" t="s">
        <v>74</v>
      </c>
      <c r="O4061" s="0" t="s">
        <v>53</v>
      </c>
      <c r="P4061" s="0" t="n">
        <f aca="false">IF(AND(OR(Dashboard!$B$5="All",D4061=Dashboard!$B$5),OR(Dashboard!$D$5="All",N4061=Dashboard!$D$5),OR(AND(C4061&lt;&gt;"",C4061&gt;=Dashboard!$F$5,C4061&lt;=Dashboard!$H$5),AND(C4061="",Dashboard!$F$5&lt;=1980,Dashboard!$H$5&gt;=2016))),1,0)</f>
        <v>1</v>
      </c>
      <c r="Q4061" s="0" t="n">
        <f aca="false">J4061*P4061+ROW()*0.00000001</f>
        <v>0.49004061</v>
      </c>
    </row>
    <row r="4062" customFormat="false" ht="15" hidden="false" customHeight="false" outlineLevel="0" collapsed="false">
      <c r="A4062" s="0" t="s">
        <v>1156</v>
      </c>
      <c r="B4062" s="0" t="s">
        <v>144</v>
      </c>
      <c r="C4062" s="0" t="n">
        <v>2002</v>
      </c>
      <c r="D4062" s="0" t="s">
        <v>71</v>
      </c>
      <c r="E4062" s="0" t="s">
        <v>328</v>
      </c>
      <c r="F4062" s="0" t="n">
        <v>0.36</v>
      </c>
      <c r="G4062" s="0" t="n">
        <v>0.11</v>
      </c>
      <c r="H4062" s="0" t="n">
        <v>0</v>
      </c>
      <c r="I4062" s="0" t="n">
        <v>0.02</v>
      </c>
      <c r="J4062" s="0" t="n">
        <v>0.49</v>
      </c>
      <c r="K4062" s="0" t="n">
        <v>66</v>
      </c>
      <c r="M4062" s="0" t="s">
        <v>36</v>
      </c>
      <c r="N4062" s="0" t="s">
        <v>66</v>
      </c>
      <c r="O4062" s="0" t="s">
        <v>67</v>
      </c>
      <c r="P4062" s="0" t="n">
        <f aca="false">IF(AND(OR(Dashboard!$B$5="All",D4062=Dashboard!$B$5),OR(Dashboard!$D$5="All",N4062=Dashboard!$D$5),OR(AND(C4062&lt;&gt;"",C4062&gt;=Dashboard!$F$5,C4062&lt;=Dashboard!$H$5),AND(C4062="",Dashboard!$F$5&lt;=1980,Dashboard!$H$5&gt;=2016))),1,0)</f>
        <v>1</v>
      </c>
      <c r="Q4062" s="0" t="n">
        <f aca="false">J4062*P4062+ROW()*0.00000001</f>
        <v>0.49004062</v>
      </c>
    </row>
    <row r="4063" customFormat="false" ht="15" hidden="false" customHeight="false" outlineLevel="0" collapsed="false">
      <c r="A4063" s="0" t="s">
        <v>3176</v>
      </c>
      <c r="B4063" s="0" t="s">
        <v>117</v>
      </c>
      <c r="C4063" s="0" t="n">
        <v>1999</v>
      </c>
      <c r="D4063" s="0" t="s">
        <v>71</v>
      </c>
      <c r="E4063" s="0" t="s">
        <v>420</v>
      </c>
      <c r="F4063" s="0" t="n">
        <v>0.27</v>
      </c>
      <c r="G4063" s="0" t="n">
        <v>0.18</v>
      </c>
      <c r="H4063" s="0" t="n">
        <v>0</v>
      </c>
      <c r="I4063" s="0" t="n">
        <v>0.03</v>
      </c>
      <c r="J4063" s="0" t="n">
        <v>0.49</v>
      </c>
      <c r="N4063" s="0" t="s">
        <v>74</v>
      </c>
      <c r="P4063" s="0" t="n">
        <f aca="false">IF(AND(OR(Dashboard!$B$5="All",D4063=Dashboard!$B$5),OR(Dashboard!$D$5="All",N4063=Dashboard!$D$5),OR(AND(C4063&lt;&gt;"",C4063&gt;=Dashboard!$F$5,C4063&lt;=Dashboard!$H$5),AND(C4063="",Dashboard!$F$5&lt;=1980,Dashboard!$H$5&gt;=2016))),1,0)</f>
        <v>1</v>
      </c>
      <c r="Q4063" s="0" t="n">
        <f aca="false">J4063*P4063+ROW()*0.00000001</f>
        <v>0.49004063</v>
      </c>
    </row>
    <row r="4064" customFormat="false" ht="15" hidden="false" customHeight="false" outlineLevel="0" collapsed="false">
      <c r="A4064" s="0" t="s">
        <v>3177</v>
      </c>
      <c r="B4064" s="0" t="s">
        <v>76</v>
      </c>
      <c r="C4064" s="0" t="n">
        <v>2001</v>
      </c>
      <c r="D4064" s="0" t="s">
        <v>52</v>
      </c>
      <c r="E4064" s="0" t="s">
        <v>1173</v>
      </c>
      <c r="F4064" s="0" t="n">
        <v>0</v>
      </c>
      <c r="G4064" s="0" t="n">
        <v>0</v>
      </c>
      <c r="H4064" s="0" t="n">
        <v>0.49</v>
      </c>
      <c r="I4064" s="0" t="n">
        <v>0</v>
      </c>
      <c r="J4064" s="0" t="n">
        <v>0.49</v>
      </c>
      <c r="N4064" s="0" t="s">
        <v>74</v>
      </c>
      <c r="P4064" s="0" t="n">
        <f aca="false">IF(AND(OR(Dashboard!$B$5="All",D4064=Dashboard!$B$5),OR(Dashboard!$D$5="All",N4064=Dashboard!$D$5),OR(AND(C4064&lt;&gt;"",C4064&gt;=Dashboard!$F$5,C4064&lt;=Dashboard!$H$5),AND(C4064="",Dashboard!$F$5&lt;=1980,Dashboard!$H$5&gt;=2016))),1,0)</f>
        <v>1</v>
      </c>
      <c r="Q4064" s="0" t="n">
        <f aca="false">J4064*P4064+ROW()*0.00000001</f>
        <v>0.49004064</v>
      </c>
    </row>
    <row r="4065" customFormat="false" ht="15" hidden="false" customHeight="false" outlineLevel="0" collapsed="false">
      <c r="A4065" s="0" t="s">
        <v>3178</v>
      </c>
      <c r="B4065" s="0" t="s">
        <v>152</v>
      </c>
      <c r="C4065" s="0" t="n">
        <v>2008</v>
      </c>
      <c r="D4065" s="0" t="s">
        <v>56</v>
      </c>
      <c r="E4065" s="0" t="s">
        <v>1545</v>
      </c>
      <c r="F4065" s="0" t="n">
        <v>0</v>
      </c>
      <c r="G4065" s="0" t="n">
        <v>0.45</v>
      </c>
      <c r="H4065" s="0" t="n">
        <v>0</v>
      </c>
      <c r="I4065" s="0" t="n">
        <v>0.03</v>
      </c>
      <c r="J4065" s="0" t="n">
        <v>0.49</v>
      </c>
      <c r="K4065" s="0" t="n">
        <v>36</v>
      </c>
      <c r="L4065" s="0" t="n">
        <v>3.6</v>
      </c>
      <c r="M4065" s="0" t="s">
        <v>73</v>
      </c>
      <c r="N4065" s="0" t="s">
        <v>152</v>
      </c>
      <c r="O4065" s="0" t="s">
        <v>177</v>
      </c>
      <c r="P4065" s="0" t="n">
        <f aca="false">IF(AND(OR(Dashboard!$B$5="All",D4065=Dashboard!$B$5),OR(Dashboard!$D$5="All",N4065=Dashboard!$D$5),OR(AND(C4065&lt;&gt;"",C4065&gt;=Dashboard!$F$5,C4065&lt;=Dashboard!$H$5),AND(C4065="",Dashboard!$F$5&lt;=1980,Dashboard!$H$5&gt;=2016))),1,0)</f>
        <v>1</v>
      </c>
      <c r="Q4065" s="0" t="n">
        <f aca="false">J4065*P4065+ROW()*0.00000001</f>
        <v>0.49004065</v>
      </c>
    </row>
    <row r="4066" customFormat="false" ht="15" hidden="false" customHeight="false" outlineLevel="0" collapsed="false">
      <c r="A4066" s="0" t="s">
        <v>3179</v>
      </c>
      <c r="B4066" s="0" t="s">
        <v>76</v>
      </c>
      <c r="C4066" s="0" t="n">
        <v>2005</v>
      </c>
      <c r="D4066" s="0" t="s">
        <v>46</v>
      </c>
      <c r="E4066" s="0" t="s">
        <v>328</v>
      </c>
      <c r="F4066" s="0" t="n">
        <v>0.07</v>
      </c>
      <c r="G4066" s="0" t="n">
        <v>0.05</v>
      </c>
      <c r="H4066" s="0" t="n">
        <v>0.35</v>
      </c>
      <c r="I4066" s="0" t="n">
        <v>0.02</v>
      </c>
      <c r="J4066" s="0" t="n">
        <v>0.49</v>
      </c>
      <c r="K4066" s="0" t="n">
        <v>72</v>
      </c>
      <c r="L4066" s="0" t="n">
        <v>7.7</v>
      </c>
      <c r="M4066" s="0" t="s">
        <v>103</v>
      </c>
      <c r="N4066" s="0" t="s">
        <v>74</v>
      </c>
      <c r="O4066" s="0" t="s">
        <v>37</v>
      </c>
      <c r="P4066" s="0" t="n">
        <f aca="false">IF(AND(OR(Dashboard!$B$5="All",D4066=Dashboard!$B$5),OR(Dashboard!$D$5="All",N4066=Dashboard!$D$5),OR(AND(C4066&lt;&gt;"",C4066&gt;=Dashboard!$F$5,C4066&lt;=Dashboard!$H$5),AND(C4066="",Dashboard!$F$5&lt;=1980,Dashboard!$H$5&gt;=2016))),1,0)</f>
        <v>1</v>
      </c>
      <c r="Q4066" s="0" t="n">
        <f aca="false">J4066*P4066+ROW()*0.00000001</f>
        <v>0.49004066</v>
      </c>
    </row>
    <row r="4067" customFormat="false" ht="15" hidden="false" customHeight="false" outlineLevel="0" collapsed="false">
      <c r="A4067" s="0" t="s">
        <v>768</v>
      </c>
      <c r="B4067" s="0" t="s">
        <v>78</v>
      </c>
      <c r="C4067" s="0" t="n">
        <v>1995</v>
      </c>
      <c r="D4067" s="0" t="s">
        <v>58</v>
      </c>
      <c r="E4067" s="0" t="s">
        <v>418</v>
      </c>
      <c r="F4067" s="0" t="n">
        <v>0</v>
      </c>
      <c r="G4067" s="0" t="n">
        <v>0</v>
      </c>
      <c r="H4067" s="0" t="n">
        <v>0.49</v>
      </c>
      <c r="I4067" s="0" t="n">
        <v>0</v>
      </c>
      <c r="J4067" s="0" t="n">
        <v>0.49</v>
      </c>
      <c r="N4067" s="0" t="s">
        <v>35</v>
      </c>
      <c r="P4067" s="0" t="n">
        <f aca="false">IF(AND(OR(Dashboard!$B$5="All",D4067=Dashboard!$B$5),OR(Dashboard!$D$5="All",N4067=Dashboard!$D$5),OR(AND(C4067&lt;&gt;"",C4067&gt;=Dashboard!$F$5,C4067&lt;=Dashboard!$H$5),AND(C4067="",Dashboard!$F$5&lt;=1980,Dashboard!$H$5&gt;=2016))),1,0)</f>
        <v>1</v>
      </c>
      <c r="Q4067" s="0" t="n">
        <f aca="false">J4067*P4067+ROW()*0.00000001</f>
        <v>0.49004067</v>
      </c>
    </row>
    <row r="4068" customFormat="false" ht="15" hidden="false" customHeight="false" outlineLevel="0" collapsed="false">
      <c r="A4068" s="0" t="s">
        <v>622</v>
      </c>
      <c r="B4068" s="0" t="s">
        <v>50</v>
      </c>
      <c r="C4068" s="0" t="n">
        <v>2008</v>
      </c>
      <c r="D4068" s="0" t="s">
        <v>34</v>
      </c>
      <c r="E4068" s="0" t="s">
        <v>142</v>
      </c>
      <c r="F4068" s="0" t="n">
        <v>0.12</v>
      </c>
      <c r="G4068" s="0" t="n">
        <v>0.31</v>
      </c>
      <c r="H4068" s="0" t="n">
        <v>0</v>
      </c>
      <c r="I4068" s="0" t="n">
        <v>0.06</v>
      </c>
      <c r="J4068" s="0" t="n">
        <v>0.49</v>
      </c>
      <c r="K4068" s="0" t="n">
        <v>84</v>
      </c>
      <c r="L4068" s="0" t="n">
        <v>6.1</v>
      </c>
      <c r="M4068" s="0" t="s">
        <v>36</v>
      </c>
      <c r="N4068" s="0" t="s">
        <v>35</v>
      </c>
      <c r="O4068" s="0" t="s">
        <v>42</v>
      </c>
      <c r="P4068" s="0" t="n">
        <f aca="false">IF(AND(OR(Dashboard!$B$5="All",D4068=Dashboard!$B$5),OR(Dashboard!$D$5="All",N4068=Dashboard!$D$5),OR(AND(C4068&lt;&gt;"",C4068&gt;=Dashboard!$F$5,C4068&lt;=Dashboard!$H$5),AND(C4068="",Dashboard!$F$5&lt;=1980,Dashboard!$H$5&gt;=2016))),1,0)</f>
        <v>1</v>
      </c>
      <c r="Q4068" s="0" t="n">
        <f aca="false">J4068*P4068+ROW()*0.00000001</f>
        <v>0.49004068</v>
      </c>
    </row>
    <row r="4069" customFormat="false" ht="15" hidden="false" customHeight="false" outlineLevel="0" collapsed="false">
      <c r="A4069" s="0" t="s">
        <v>3180</v>
      </c>
      <c r="B4069" s="0" t="s">
        <v>97</v>
      </c>
      <c r="C4069" s="0" t="n">
        <v>2011</v>
      </c>
      <c r="D4069" s="0" t="s">
        <v>71</v>
      </c>
      <c r="E4069" s="0" t="s">
        <v>35</v>
      </c>
      <c r="F4069" s="0" t="n">
        <v>0.31</v>
      </c>
      <c r="G4069" s="0" t="n">
        <v>0.09</v>
      </c>
      <c r="H4069" s="0" t="n">
        <v>0.05</v>
      </c>
      <c r="I4069" s="0" t="n">
        <v>0.03</v>
      </c>
      <c r="J4069" s="0" t="n">
        <v>0.49</v>
      </c>
      <c r="K4069" s="0" t="n">
        <v>58</v>
      </c>
      <c r="L4069" s="0" t="n">
        <v>6.3</v>
      </c>
      <c r="M4069" s="0" t="s">
        <v>125</v>
      </c>
      <c r="N4069" s="0" t="s">
        <v>35</v>
      </c>
      <c r="O4069" s="0" t="s">
        <v>53</v>
      </c>
      <c r="P4069" s="0" t="n">
        <f aca="false">IF(AND(OR(Dashboard!$B$5="All",D4069=Dashboard!$B$5),OR(Dashboard!$D$5="All",N4069=Dashboard!$D$5),OR(AND(C4069&lt;&gt;"",C4069&gt;=Dashboard!$F$5,C4069&lt;=Dashboard!$H$5),AND(C4069="",Dashboard!$F$5&lt;=1980,Dashboard!$H$5&gt;=2016))),1,0)</f>
        <v>1</v>
      </c>
      <c r="Q4069" s="0" t="n">
        <f aca="false">J4069*P4069+ROW()*0.00000001</f>
        <v>0.49004069</v>
      </c>
    </row>
    <row r="4070" customFormat="false" ht="15" hidden="false" customHeight="false" outlineLevel="0" collapsed="false">
      <c r="A4070" s="0" t="s">
        <v>3181</v>
      </c>
      <c r="B4070" s="0" t="s">
        <v>97</v>
      </c>
      <c r="C4070" s="0" t="n">
        <v>2015</v>
      </c>
      <c r="D4070" s="0" t="s">
        <v>46</v>
      </c>
      <c r="E4070" s="0" t="s">
        <v>35</v>
      </c>
      <c r="F4070" s="0" t="n">
        <v>0.17</v>
      </c>
      <c r="G4070" s="0" t="n">
        <v>0.1</v>
      </c>
      <c r="H4070" s="0" t="n">
        <v>0.18</v>
      </c>
      <c r="I4070" s="0" t="n">
        <v>0.03</v>
      </c>
      <c r="J4070" s="0" t="n">
        <v>0.49</v>
      </c>
      <c r="K4070" s="0" t="n">
        <v>81</v>
      </c>
      <c r="L4070" s="0" t="n">
        <v>7.4</v>
      </c>
      <c r="M4070" s="0" t="s">
        <v>103</v>
      </c>
      <c r="N4070" s="0" t="s">
        <v>35</v>
      </c>
      <c r="O4070" s="0" t="s">
        <v>42</v>
      </c>
      <c r="P4070" s="0" t="n">
        <f aca="false">IF(AND(OR(Dashboard!$B$5="All",D4070=Dashboard!$B$5),OR(Dashboard!$D$5="All",N4070=Dashboard!$D$5),OR(AND(C4070&lt;&gt;"",C4070&gt;=Dashboard!$F$5,C4070&lt;=Dashboard!$H$5),AND(C4070="",Dashboard!$F$5&lt;=1980,Dashboard!$H$5&gt;=2016))),1,0)</f>
        <v>1</v>
      </c>
      <c r="Q4070" s="0" t="n">
        <f aca="false">J4070*P4070+ROW()*0.00000001</f>
        <v>0.4900407</v>
      </c>
    </row>
    <row r="4071" customFormat="false" ht="15" hidden="false" customHeight="false" outlineLevel="0" collapsed="false">
      <c r="A4071" s="0" t="s">
        <v>3182</v>
      </c>
      <c r="B4071" s="0" t="s">
        <v>64</v>
      </c>
      <c r="C4071" s="0" t="n">
        <v>2008</v>
      </c>
      <c r="D4071" s="0" t="s">
        <v>114</v>
      </c>
      <c r="E4071" s="0" t="s">
        <v>160</v>
      </c>
      <c r="F4071" s="0" t="n">
        <v>0.14</v>
      </c>
      <c r="G4071" s="0" t="n">
        <v>0.3</v>
      </c>
      <c r="H4071" s="0" t="n">
        <v>0</v>
      </c>
      <c r="I4071" s="0" t="n">
        <v>0.05</v>
      </c>
      <c r="J4071" s="0" t="n">
        <v>0.48</v>
      </c>
      <c r="K4071" s="0" t="n">
        <v>58</v>
      </c>
      <c r="L4071" s="0" t="n">
        <v>5.7</v>
      </c>
      <c r="M4071" s="0" t="s">
        <v>73</v>
      </c>
      <c r="N4071" s="0" t="s">
        <v>66</v>
      </c>
      <c r="O4071" s="0" t="s">
        <v>53</v>
      </c>
      <c r="P4071" s="0" t="n">
        <f aca="false">IF(AND(OR(Dashboard!$B$5="All",D4071=Dashboard!$B$5),OR(Dashboard!$D$5="All",N4071=Dashboard!$D$5),OR(AND(C4071&lt;&gt;"",C4071&gt;=Dashboard!$F$5,C4071&lt;=Dashboard!$H$5),AND(C4071="",Dashboard!$F$5&lt;=1980,Dashboard!$H$5&gt;=2016))),1,0)</f>
        <v>1</v>
      </c>
      <c r="Q4071" s="0" t="n">
        <f aca="false">J4071*P4071+ROW()*0.00000001</f>
        <v>0.48004071</v>
      </c>
    </row>
    <row r="4072" customFormat="false" ht="15" hidden="false" customHeight="false" outlineLevel="0" collapsed="false">
      <c r="A4072" s="0" t="s">
        <v>3183</v>
      </c>
      <c r="B4072" s="0" t="s">
        <v>164</v>
      </c>
      <c r="C4072" s="0" t="n">
        <v>2008</v>
      </c>
      <c r="D4072" s="0" t="s">
        <v>34</v>
      </c>
      <c r="E4072" s="0" t="s">
        <v>154</v>
      </c>
      <c r="F4072" s="0" t="n">
        <v>0</v>
      </c>
      <c r="G4072" s="0" t="n">
        <v>0.47</v>
      </c>
      <c r="H4072" s="0" t="n">
        <v>0</v>
      </c>
      <c r="I4072" s="0" t="n">
        <v>0.02</v>
      </c>
      <c r="J4072" s="0" t="n">
        <v>0.48</v>
      </c>
      <c r="N4072" s="0" t="s">
        <v>74</v>
      </c>
      <c r="P4072" s="0" t="n">
        <f aca="false">IF(AND(OR(Dashboard!$B$5="All",D4072=Dashboard!$B$5),OR(Dashboard!$D$5="All",N4072=Dashboard!$D$5),OR(AND(C4072&lt;&gt;"",C4072&gt;=Dashboard!$F$5,C4072&lt;=Dashboard!$H$5),AND(C4072="",Dashboard!$F$5&lt;=1980,Dashboard!$H$5&gt;=2016))),1,0)</f>
        <v>1</v>
      </c>
      <c r="Q4072" s="0" t="n">
        <f aca="false">J4072*P4072+ROW()*0.00000001</f>
        <v>0.48004072</v>
      </c>
    </row>
    <row r="4073" customFormat="false" ht="15" hidden="false" customHeight="false" outlineLevel="0" collapsed="false">
      <c r="A4073" s="0" t="s">
        <v>3184</v>
      </c>
      <c r="B4073" s="0" t="s">
        <v>97</v>
      </c>
      <c r="C4073" s="0" t="n">
        <v>2015</v>
      </c>
      <c r="D4073" s="0" t="s">
        <v>48</v>
      </c>
      <c r="E4073" s="0" t="s">
        <v>35</v>
      </c>
      <c r="F4073" s="0" t="n">
        <v>0.06</v>
      </c>
      <c r="G4073" s="0" t="n">
        <v>0.07</v>
      </c>
      <c r="H4073" s="0" t="n">
        <v>0.34</v>
      </c>
      <c r="I4073" s="0" t="n">
        <v>0.01</v>
      </c>
      <c r="J4073" s="0" t="n">
        <v>0.48</v>
      </c>
      <c r="N4073" s="0" t="s">
        <v>35</v>
      </c>
      <c r="P4073" s="0" t="n">
        <f aca="false">IF(AND(OR(Dashboard!$B$5="All",D4073=Dashboard!$B$5),OR(Dashboard!$D$5="All",N4073=Dashboard!$D$5),OR(AND(C4073&lt;&gt;"",C4073&gt;=Dashboard!$F$5,C4073&lt;=Dashboard!$H$5),AND(C4073="",Dashboard!$F$5&lt;=1980,Dashboard!$H$5&gt;=2016))),1,0)</f>
        <v>1</v>
      </c>
      <c r="Q4073" s="0" t="n">
        <f aca="false">J4073*P4073+ROW()*0.00000001</f>
        <v>0.48004073</v>
      </c>
    </row>
    <row r="4074" customFormat="false" ht="15" hidden="false" customHeight="false" outlineLevel="0" collapsed="false">
      <c r="A4074" s="0" t="s">
        <v>2423</v>
      </c>
      <c r="B4074" s="0" t="s">
        <v>76</v>
      </c>
      <c r="C4074" s="0" t="n">
        <v>2007</v>
      </c>
      <c r="D4074" s="0" t="s">
        <v>71</v>
      </c>
      <c r="E4074" s="0" t="s">
        <v>91</v>
      </c>
      <c r="F4074" s="0" t="n">
        <v>0.4</v>
      </c>
      <c r="G4074" s="0" t="n">
        <v>0.02</v>
      </c>
      <c r="H4074" s="0" t="n">
        <v>0</v>
      </c>
      <c r="I4074" s="0" t="n">
        <v>0.07</v>
      </c>
      <c r="J4074" s="0" t="n">
        <v>0.48</v>
      </c>
      <c r="K4074" s="0" t="n">
        <v>56</v>
      </c>
      <c r="L4074" s="0" t="n">
        <v>6.1</v>
      </c>
      <c r="M4074" s="0" t="s">
        <v>125</v>
      </c>
      <c r="N4074" s="0" t="s">
        <v>74</v>
      </c>
      <c r="O4074" s="0" t="s">
        <v>53</v>
      </c>
      <c r="P4074" s="0" t="n">
        <f aca="false">IF(AND(OR(Dashboard!$B$5="All",D4074=Dashboard!$B$5),OR(Dashboard!$D$5="All",N4074=Dashboard!$D$5),OR(AND(C4074&lt;&gt;"",C4074&gt;=Dashboard!$F$5,C4074&lt;=Dashboard!$H$5),AND(C4074="",Dashboard!$F$5&lt;=1980,Dashboard!$H$5&gt;=2016))),1,0)</f>
        <v>1</v>
      </c>
      <c r="Q4074" s="0" t="n">
        <f aca="false">J4074*P4074+ROW()*0.00000001</f>
        <v>0.48004074</v>
      </c>
    </row>
    <row r="4075" customFormat="false" ht="15" hidden="false" customHeight="false" outlineLevel="0" collapsed="false">
      <c r="A4075" s="0" t="s">
        <v>3185</v>
      </c>
      <c r="B4075" s="0" t="s">
        <v>85</v>
      </c>
      <c r="C4075" s="0" t="n">
        <v>2005</v>
      </c>
      <c r="D4075" s="0" t="s">
        <v>71</v>
      </c>
      <c r="E4075" s="0" t="s">
        <v>91</v>
      </c>
      <c r="F4075" s="0" t="n">
        <v>0.35</v>
      </c>
      <c r="G4075" s="0" t="n">
        <v>0.13</v>
      </c>
      <c r="H4075" s="0" t="n">
        <v>0</v>
      </c>
      <c r="I4075" s="0" t="n">
        <v>0.01</v>
      </c>
      <c r="J4075" s="0" t="n">
        <v>0.48</v>
      </c>
      <c r="M4075" s="0" t="s">
        <v>36</v>
      </c>
      <c r="N4075" s="0" t="s">
        <v>35</v>
      </c>
      <c r="P4075" s="0" t="n">
        <f aca="false">IF(AND(OR(Dashboard!$B$5="All",D4075=Dashboard!$B$5),OR(Dashboard!$D$5="All",N4075=Dashboard!$D$5),OR(AND(C4075&lt;&gt;"",C4075&gt;=Dashboard!$F$5,C4075&lt;=Dashboard!$H$5),AND(C4075="",Dashboard!$F$5&lt;=1980,Dashboard!$H$5&gt;=2016))),1,0)</f>
        <v>1</v>
      </c>
      <c r="Q4075" s="0" t="n">
        <f aca="false">J4075*P4075+ROW()*0.00000001</f>
        <v>0.48004075</v>
      </c>
    </row>
    <row r="4076" customFormat="false" ht="15" hidden="false" customHeight="false" outlineLevel="0" collapsed="false">
      <c r="A4076" s="0" t="s">
        <v>2201</v>
      </c>
      <c r="B4076" s="0" t="s">
        <v>85</v>
      </c>
      <c r="C4076" s="0" t="n">
        <v>2004</v>
      </c>
      <c r="D4076" s="0" t="s">
        <v>41</v>
      </c>
      <c r="E4076" s="0" t="s">
        <v>1524</v>
      </c>
      <c r="F4076" s="0" t="n">
        <v>0.35</v>
      </c>
      <c r="G4076" s="0" t="n">
        <v>0.13</v>
      </c>
      <c r="H4076" s="0" t="n">
        <v>0</v>
      </c>
      <c r="I4076" s="0" t="n">
        <v>0.01</v>
      </c>
      <c r="J4076" s="0" t="n">
        <v>0.48</v>
      </c>
      <c r="K4076" s="0" t="n">
        <v>62</v>
      </c>
      <c r="L4076" s="0" t="n">
        <v>7.8</v>
      </c>
      <c r="M4076" s="0" t="s">
        <v>36</v>
      </c>
      <c r="N4076" s="0" t="s">
        <v>35</v>
      </c>
      <c r="O4076" s="0" t="s">
        <v>67</v>
      </c>
      <c r="P4076" s="0" t="n">
        <f aca="false">IF(AND(OR(Dashboard!$B$5="All",D4076=Dashboard!$B$5),OR(Dashboard!$D$5="All",N4076=Dashboard!$D$5),OR(AND(C4076&lt;&gt;"",C4076&gt;=Dashboard!$F$5,C4076&lt;=Dashboard!$H$5),AND(C4076="",Dashboard!$F$5&lt;=1980,Dashboard!$H$5&gt;=2016))),1,0)</f>
        <v>1</v>
      </c>
      <c r="Q4076" s="0" t="n">
        <f aca="false">J4076*P4076+ROW()*0.00000001</f>
        <v>0.48004076</v>
      </c>
    </row>
    <row r="4077" customFormat="false" ht="15" hidden="false" customHeight="false" outlineLevel="0" collapsed="false">
      <c r="A4077" s="0" t="s">
        <v>3186</v>
      </c>
      <c r="B4077" s="0" t="s">
        <v>117</v>
      </c>
      <c r="C4077" s="0" t="n">
        <v>1999</v>
      </c>
      <c r="D4077" s="0" t="s">
        <v>46</v>
      </c>
      <c r="E4077" s="0" t="s">
        <v>220</v>
      </c>
      <c r="F4077" s="0" t="n">
        <v>0</v>
      </c>
      <c r="G4077" s="0" t="n">
        <v>0</v>
      </c>
      <c r="H4077" s="0" t="n">
        <v>0.45</v>
      </c>
      <c r="I4077" s="0" t="n">
        <v>0.03</v>
      </c>
      <c r="J4077" s="0" t="n">
        <v>0.48</v>
      </c>
      <c r="N4077" s="0" t="s">
        <v>74</v>
      </c>
      <c r="P4077" s="0" t="n">
        <f aca="false">IF(AND(OR(Dashboard!$B$5="All",D4077=Dashboard!$B$5),OR(Dashboard!$D$5="All",N4077=Dashboard!$D$5),OR(AND(C4077&lt;&gt;"",C4077&gt;=Dashboard!$F$5,C4077&lt;=Dashboard!$H$5),AND(C4077="",Dashboard!$F$5&lt;=1980,Dashboard!$H$5&gt;=2016))),1,0)</f>
        <v>1</v>
      </c>
      <c r="Q4077" s="0" t="n">
        <f aca="false">J4077*P4077+ROW()*0.00000001</f>
        <v>0.48004077</v>
      </c>
    </row>
    <row r="4078" customFormat="false" ht="15" hidden="false" customHeight="false" outlineLevel="0" collapsed="false">
      <c r="A4078" s="0" t="s">
        <v>1088</v>
      </c>
      <c r="B4078" s="0" t="s">
        <v>152</v>
      </c>
      <c r="C4078" s="0" t="n">
        <v>2008</v>
      </c>
      <c r="D4078" s="0" t="s">
        <v>71</v>
      </c>
      <c r="E4078" s="0" t="s">
        <v>124</v>
      </c>
      <c r="F4078" s="0" t="n">
        <v>0.01</v>
      </c>
      <c r="G4078" s="0" t="n">
        <v>0.45</v>
      </c>
      <c r="H4078" s="0" t="n">
        <v>0</v>
      </c>
      <c r="I4078" s="0" t="n">
        <v>0.03</v>
      </c>
      <c r="J4078" s="0" t="n">
        <v>0.48</v>
      </c>
      <c r="K4078" s="0" t="n">
        <v>85</v>
      </c>
      <c r="L4078" s="0" t="n">
        <v>5.8</v>
      </c>
      <c r="M4078" s="0" t="s">
        <v>73</v>
      </c>
      <c r="N4078" s="0" t="s">
        <v>152</v>
      </c>
      <c r="O4078" s="0" t="s">
        <v>42</v>
      </c>
      <c r="P4078" s="0" t="n">
        <f aca="false">IF(AND(OR(Dashboard!$B$5="All",D4078=Dashboard!$B$5),OR(Dashboard!$D$5="All",N4078=Dashboard!$D$5),OR(AND(C4078&lt;&gt;"",C4078&gt;=Dashboard!$F$5,C4078&lt;=Dashboard!$H$5),AND(C4078="",Dashboard!$F$5&lt;=1980,Dashboard!$H$5&gt;=2016))),1,0)</f>
        <v>1</v>
      </c>
      <c r="Q4078" s="0" t="n">
        <f aca="false">J4078*P4078+ROW()*0.00000001</f>
        <v>0.48004078</v>
      </c>
    </row>
    <row r="4079" customFormat="false" ht="15" hidden="false" customHeight="false" outlineLevel="0" collapsed="false">
      <c r="A4079" s="0" t="s">
        <v>1072</v>
      </c>
      <c r="B4079" s="0" t="s">
        <v>144</v>
      </c>
      <c r="C4079" s="0" t="n">
        <v>2004</v>
      </c>
      <c r="D4079" s="0" t="s">
        <v>34</v>
      </c>
      <c r="E4079" s="0" t="s">
        <v>142</v>
      </c>
      <c r="F4079" s="0" t="n">
        <v>0.36</v>
      </c>
      <c r="G4079" s="0" t="n">
        <v>0.11</v>
      </c>
      <c r="H4079" s="0" t="n">
        <v>0</v>
      </c>
      <c r="I4079" s="0" t="n">
        <v>0.02</v>
      </c>
      <c r="J4079" s="0" t="n">
        <v>0.48</v>
      </c>
      <c r="K4079" s="0" t="n">
        <v>78</v>
      </c>
      <c r="L4079" s="0" t="n">
        <v>6.5</v>
      </c>
      <c r="M4079" s="0" t="s">
        <v>36</v>
      </c>
      <c r="N4079" s="0" t="s">
        <v>66</v>
      </c>
      <c r="O4079" s="0" t="s">
        <v>37</v>
      </c>
      <c r="P4079" s="0" t="n">
        <f aca="false">IF(AND(OR(Dashboard!$B$5="All",D4079=Dashboard!$B$5),OR(Dashboard!$D$5="All",N4079=Dashboard!$D$5),OR(AND(C4079&lt;&gt;"",C4079&gt;=Dashboard!$F$5,C4079&lt;=Dashboard!$H$5),AND(C4079="",Dashboard!$F$5&lt;=1980,Dashboard!$H$5&gt;=2016))),1,0)</f>
        <v>1</v>
      </c>
      <c r="Q4079" s="0" t="n">
        <f aca="false">J4079*P4079+ROW()*0.00000001</f>
        <v>0.48004079</v>
      </c>
    </row>
    <row r="4080" customFormat="false" ht="15" hidden="false" customHeight="false" outlineLevel="0" collapsed="false">
      <c r="A4080" s="0" t="s">
        <v>3187</v>
      </c>
      <c r="B4080" s="0" t="s">
        <v>159</v>
      </c>
      <c r="C4080" s="0" t="n">
        <v>1983</v>
      </c>
      <c r="D4080" s="0" t="s">
        <v>56</v>
      </c>
      <c r="E4080" s="0" t="s">
        <v>160</v>
      </c>
      <c r="F4080" s="0" t="n">
        <v>0.45</v>
      </c>
      <c r="G4080" s="0" t="n">
        <v>0.03</v>
      </c>
      <c r="H4080" s="0" t="n">
        <v>0</v>
      </c>
      <c r="I4080" s="0" t="n">
        <v>0.01</v>
      </c>
      <c r="J4080" s="0" t="n">
        <v>0.48</v>
      </c>
      <c r="N4080" s="0" t="s">
        <v>161</v>
      </c>
      <c r="P4080" s="0" t="n">
        <f aca="false">IF(AND(OR(Dashboard!$B$5="All",D4080=Dashboard!$B$5),OR(Dashboard!$D$5="All",N4080=Dashboard!$D$5),OR(AND(C4080&lt;&gt;"",C4080&gt;=Dashboard!$F$5,C4080&lt;=Dashboard!$H$5),AND(C4080="",Dashboard!$F$5&lt;=1980,Dashboard!$H$5&gt;=2016))),1,0)</f>
        <v>1</v>
      </c>
      <c r="Q4080" s="0" t="n">
        <f aca="false">J4080*P4080+ROW()*0.00000001</f>
        <v>0.4800408</v>
      </c>
    </row>
    <row r="4081" customFormat="false" ht="15" hidden="false" customHeight="false" outlineLevel="0" collapsed="false">
      <c r="A4081" s="0" t="s">
        <v>3188</v>
      </c>
      <c r="B4081" s="0" t="s">
        <v>78</v>
      </c>
      <c r="C4081" s="0" t="n">
        <v>1991</v>
      </c>
      <c r="D4081" s="0" t="s">
        <v>114</v>
      </c>
      <c r="E4081" s="0" t="s">
        <v>220</v>
      </c>
      <c r="F4081" s="0" t="n">
        <v>0</v>
      </c>
      <c r="G4081" s="0" t="n">
        <v>0</v>
      </c>
      <c r="H4081" s="0" t="n">
        <v>0.48</v>
      </c>
      <c r="I4081" s="0" t="n">
        <v>0</v>
      </c>
      <c r="J4081" s="0" t="n">
        <v>0.48</v>
      </c>
      <c r="N4081" s="0" t="s">
        <v>35</v>
      </c>
      <c r="P4081" s="0" t="n">
        <f aca="false">IF(AND(OR(Dashboard!$B$5="All",D4081=Dashboard!$B$5),OR(Dashboard!$D$5="All",N4081=Dashboard!$D$5),OR(AND(C4081&lt;&gt;"",C4081&gt;=Dashboard!$F$5,C4081&lt;=Dashboard!$H$5),AND(C4081="",Dashboard!$F$5&lt;=1980,Dashboard!$H$5&gt;=2016))),1,0)</f>
        <v>1</v>
      </c>
      <c r="Q4081" s="0" t="n">
        <f aca="false">J4081*P4081+ROW()*0.00000001</f>
        <v>0.48004081</v>
      </c>
    </row>
    <row r="4082" customFormat="false" ht="15" hidden="false" customHeight="false" outlineLevel="0" collapsed="false">
      <c r="A4082" s="0" t="s">
        <v>1519</v>
      </c>
      <c r="B4082" s="0" t="s">
        <v>172</v>
      </c>
      <c r="C4082" s="0" t="n">
        <v>2015</v>
      </c>
      <c r="D4082" s="0" t="s">
        <v>71</v>
      </c>
      <c r="E4082" s="0" t="s">
        <v>243</v>
      </c>
      <c r="F4082" s="0" t="n">
        <v>0.28</v>
      </c>
      <c r="G4082" s="0" t="n">
        <v>0.16</v>
      </c>
      <c r="H4082" s="0" t="n">
        <v>0</v>
      </c>
      <c r="I4082" s="0" t="n">
        <v>0.04</v>
      </c>
      <c r="J4082" s="0" t="n">
        <v>0.48</v>
      </c>
      <c r="N4082" s="0" t="s">
        <v>66</v>
      </c>
      <c r="P4082" s="0" t="n">
        <f aca="false">IF(AND(OR(Dashboard!$B$5="All",D4082=Dashboard!$B$5),OR(Dashboard!$D$5="All",N4082=Dashboard!$D$5),OR(AND(C4082&lt;&gt;"",C4082&gt;=Dashboard!$F$5,C4082&lt;=Dashboard!$H$5),AND(C4082="",Dashboard!$F$5&lt;=1980,Dashboard!$H$5&gt;=2016))),1,0)</f>
        <v>1</v>
      </c>
      <c r="Q4082" s="0" t="n">
        <f aca="false">J4082*P4082+ROW()*0.00000001</f>
        <v>0.48004082</v>
      </c>
    </row>
    <row r="4083" customFormat="false" ht="15" hidden="false" customHeight="false" outlineLevel="0" collapsed="false">
      <c r="A4083" s="0" t="s">
        <v>3189</v>
      </c>
      <c r="B4083" s="0" t="s">
        <v>164</v>
      </c>
      <c r="C4083" s="0" t="n">
        <v>2009</v>
      </c>
      <c r="D4083" s="0" t="s">
        <v>52</v>
      </c>
      <c r="E4083" s="0" t="s">
        <v>481</v>
      </c>
      <c r="F4083" s="0" t="n">
        <v>0.24</v>
      </c>
      <c r="G4083" s="0" t="n">
        <v>0.14</v>
      </c>
      <c r="H4083" s="0" t="n">
        <v>0</v>
      </c>
      <c r="I4083" s="0" t="n">
        <v>0.1</v>
      </c>
      <c r="J4083" s="0" t="n">
        <v>0.48</v>
      </c>
      <c r="K4083" s="0" t="n">
        <v>79</v>
      </c>
      <c r="L4083" s="0" t="n">
        <v>8.6</v>
      </c>
      <c r="M4083" s="0" t="s">
        <v>103</v>
      </c>
      <c r="N4083" s="0" t="s">
        <v>74</v>
      </c>
      <c r="O4083" s="0" t="s">
        <v>37</v>
      </c>
      <c r="P4083" s="0" t="n">
        <f aca="false">IF(AND(OR(Dashboard!$B$5="All",D4083=Dashboard!$B$5),OR(Dashboard!$D$5="All",N4083=Dashboard!$D$5),OR(AND(C4083&lt;&gt;"",C4083&gt;=Dashboard!$F$5,C4083&lt;=Dashboard!$H$5),AND(C4083="",Dashboard!$F$5&lt;=1980,Dashboard!$H$5&gt;=2016))),1,0)</f>
        <v>1</v>
      </c>
      <c r="Q4083" s="0" t="n">
        <f aca="false">J4083*P4083+ROW()*0.00000001</f>
        <v>0.48004083</v>
      </c>
    </row>
    <row r="4084" customFormat="false" ht="15" hidden="false" customHeight="false" outlineLevel="0" collapsed="false">
      <c r="A4084" s="0" t="s">
        <v>3190</v>
      </c>
      <c r="B4084" s="0" t="s">
        <v>33</v>
      </c>
      <c r="C4084" s="0" t="n">
        <v>2008</v>
      </c>
      <c r="D4084" s="0" t="s">
        <v>114</v>
      </c>
      <c r="E4084" s="0" t="s">
        <v>2100</v>
      </c>
      <c r="F4084" s="0" t="n">
        <v>0.45</v>
      </c>
      <c r="G4084" s="0" t="n">
        <v>0</v>
      </c>
      <c r="H4084" s="0" t="n">
        <v>0</v>
      </c>
      <c r="I4084" s="0" t="n">
        <v>0.03</v>
      </c>
      <c r="J4084" s="0" t="n">
        <v>0.48</v>
      </c>
      <c r="M4084" s="0" t="s">
        <v>36</v>
      </c>
      <c r="N4084" s="0" t="s">
        <v>35</v>
      </c>
      <c r="P4084" s="0" t="n">
        <f aca="false">IF(AND(OR(Dashboard!$B$5="All",D4084=Dashboard!$B$5),OR(Dashboard!$D$5="All",N4084=Dashboard!$D$5),OR(AND(C4084&lt;&gt;"",C4084&gt;=Dashboard!$F$5,C4084&lt;=Dashboard!$H$5),AND(C4084="",Dashboard!$F$5&lt;=1980,Dashboard!$H$5&gt;=2016))),1,0)</f>
        <v>1</v>
      </c>
      <c r="Q4084" s="0" t="n">
        <f aca="false">J4084*P4084+ROW()*0.00000001</f>
        <v>0.48004084</v>
      </c>
    </row>
    <row r="4085" customFormat="false" ht="15" hidden="false" customHeight="false" outlineLevel="0" collapsed="false">
      <c r="A4085" s="0" t="s">
        <v>2373</v>
      </c>
      <c r="B4085" s="0" t="s">
        <v>76</v>
      </c>
      <c r="C4085" s="0" t="n">
        <v>2003</v>
      </c>
      <c r="D4085" s="0" t="s">
        <v>52</v>
      </c>
      <c r="E4085" s="0" t="s">
        <v>160</v>
      </c>
      <c r="F4085" s="0" t="n">
        <v>0.24</v>
      </c>
      <c r="G4085" s="0" t="n">
        <v>0.18</v>
      </c>
      <c r="H4085" s="0" t="n">
        <v>0</v>
      </c>
      <c r="I4085" s="0" t="n">
        <v>0.06</v>
      </c>
      <c r="J4085" s="0" t="n">
        <v>0.48</v>
      </c>
      <c r="N4085" s="0" t="s">
        <v>74</v>
      </c>
      <c r="P4085" s="0" t="n">
        <f aca="false">IF(AND(OR(Dashboard!$B$5="All",D4085=Dashboard!$B$5),OR(Dashboard!$D$5="All",N4085=Dashboard!$D$5),OR(AND(C4085&lt;&gt;"",C4085&gt;=Dashboard!$F$5,C4085&lt;=Dashboard!$H$5),AND(C4085="",Dashboard!$F$5&lt;=1980,Dashboard!$H$5&gt;=2016))),1,0)</f>
        <v>1</v>
      </c>
      <c r="Q4085" s="0" t="n">
        <f aca="false">J4085*P4085+ROW()*0.00000001</f>
        <v>0.48004085</v>
      </c>
    </row>
    <row r="4086" customFormat="false" ht="15" hidden="false" customHeight="false" outlineLevel="0" collapsed="false">
      <c r="A4086" s="0" t="s">
        <v>3191</v>
      </c>
      <c r="B4086" s="0" t="s">
        <v>76</v>
      </c>
      <c r="C4086" s="0" t="n">
        <v>2006</v>
      </c>
      <c r="D4086" s="0" t="s">
        <v>71</v>
      </c>
      <c r="E4086" s="0" t="s">
        <v>418</v>
      </c>
      <c r="F4086" s="0" t="n">
        <v>0.4</v>
      </c>
      <c r="G4086" s="0" t="n">
        <v>0.02</v>
      </c>
      <c r="H4086" s="0" t="n">
        <v>0</v>
      </c>
      <c r="I4086" s="0" t="n">
        <v>0.07</v>
      </c>
      <c r="J4086" s="0" t="n">
        <v>0.48</v>
      </c>
      <c r="N4086" s="0" t="s">
        <v>74</v>
      </c>
      <c r="P4086" s="0" t="n">
        <f aca="false">IF(AND(OR(Dashboard!$B$5="All",D4086=Dashboard!$B$5),OR(Dashboard!$D$5="All",N4086=Dashboard!$D$5),OR(AND(C4086&lt;&gt;"",C4086&gt;=Dashboard!$F$5,C4086&lt;=Dashboard!$H$5),AND(C4086="",Dashboard!$F$5&lt;=1980,Dashboard!$H$5&gt;=2016))),1,0)</f>
        <v>1</v>
      </c>
      <c r="Q4086" s="0" t="n">
        <f aca="false">J4086*P4086+ROW()*0.00000001</f>
        <v>0.48004086</v>
      </c>
    </row>
    <row r="4087" customFormat="false" ht="15" hidden="false" customHeight="false" outlineLevel="0" collapsed="false">
      <c r="A4087" s="0" t="s">
        <v>3192</v>
      </c>
      <c r="B4087" s="0" t="s">
        <v>184</v>
      </c>
      <c r="C4087" s="0" t="n">
        <v>2015</v>
      </c>
      <c r="D4087" s="0" t="s">
        <v>71</v>
      </c>
      <c r="E4087" s="0" t="s">
        <v>91</v>
      </c>
      <c r="F4087" s="0" t="n">
        <v>0.25</v>
      </c>
      <c r="G4087" s="0" t="n">
        <v>0.19</v>
      </c>
      <c r="H4087" s="0" t="n">
        <v>0</v>
      </c>
      <c r="I4087" s="0" t="n">
        <v>0.04</v>
      </c>
      <c r="J4087" s="0" t="n">
        <v>0.48</v>
      </c>
      <c r="K4087" s="0" t="n">
        <v>87</v>
      </c>
      <c r="L4087" s="0" t="n">
        <v>5.6</v>
      </c>
      <c r="M4087" s="0" t="s">
        <v>125</v>
      </c>
      <c r="N4087" s="0" t="s">
        <v>35</v>
      </c>
      <c r="O4087" s="0" t="s">
        <v>42</v>
      </c>
      <c r="P4087" s="0" t="n">
        <f aca="false">IF(AND(OR(Dashboard!$B$5="All",D4087=Dashboard!$B$5),OR(Dashboard!$D$5="All",N4087=Dashboard!$D$5),OR(AND(C4087&lt;&gt;"",C4087&gt;=Dashboard!$F$5,C4087&lt;=Dashboard!$H$5),AND(C4087="",Dashboard!$F$5&lt;=1980,Dashboard!$H$5&gt;=2016))),1,0)</f>
        <v>1</v>
      </c>
      <c r="Q4087" s="0" t="n">
        <f aca="false">J4087*P4087+ROW()*0.00000001</f>
        <v>0.48004087</v>
      </c>
    </row>
    <row r="4088" customFormat="false" ht="15" hidden="false" customHeight="false" outlineLevel="0" collapsed="false">
      <c r="A4088" s="0" t="s">
        <v>3193</v>
      </c>
      <c r="B4088" s="0" t="s">
        <v>117</v>
      </c>
      <c r="C4088" s="0" t="n">
        <v>1999</v>
      </c>
      <c r="D4088" s="0" t="s">
        <v>102</v>
      </c>
      <c r="E4088" s="0" t="s">
        <v>449</v>
      </c>
      <c r="F4088" s="0" t="n">
        <v>0.27</v>
      </c>
      <c r="G4088" s="0" t="n">
        <v>0.18</v>
      </c>
      <c r="H4088" s="0" t="n">
        <v>0</v>
      </c>
      <c r="I4088" s="0" t="n">
        <v>0.03</v>
      </c>
      <c r="J4088" s="0" t="n">
        <v>0.48</v>
      </c>
      <c r="N4088" s="0" t="s">
        <v>74</v>
      </c>
      <c r="P4088" s="0" t="n">
        <f aca="false">IF(AND(OR(Dashboard!$B$5="All",D4088=Dashboard!$B$5),OR(Dashboard!$D$5="All",N4088=Dashboard!$D$5),OR(AND(C4088&lt;&gt;"",C4088&gt;=Dashboard!$F$5,C4088&lt;=Dashboard!$H$5),AND(C4088="",Dashboard!$F$5&lt;=1980,Dashboard!$H$5&gt;=2016))),1,0)</f>
        <v>1</v>
      </c>
      <c r="Q4088" s="0" t="n">
        <f aca="false">J4088*P4088+ROW()*0.00000001</f>
        <v>0.48004088</v>
      </c>
    </row>
    <row r="4089" customFormat="false" ht="15" hidden="false" customHeight="false" outlineLevel="0" collapsed="false">
      <c r="A4089" s="0" t="s">
        <v>3194</v>
      </c>
      <c r="B4089" s="0" t="s">
        <v>64</v>
      </c>
      <c r="C4089" s="0" t="n">
        <v>2008</v>
      </c>
      <c r="D4089" s="0" t="s">
        <v>52</v>
      </c>
      <c r="E4089" s="0" t="s">
        <v>65</v>
      </c>
      <c r="F4089" s="0" t="n">
        <v>0.27</v>
      </c>
      <c r="G4089" s="0" t="n">
        <v>0.17</v>
      </c>
      <c r="H4089" s="0" t="n">
        <v>0</v>
      </c>
      <c r="I4089" s="0" t="n">
        <v>0.05</v>
      </c>
      <c r="J4089" s="0" t="n">
        <v>0.48</v>
      </c>
      <c r="K4089" s="0" t="n">
        <v>55</v>
      </c>
      <c r="L4089" s="0" t="n">
        <v>5.5</v>
      </c>
      <c r="M4089" s="0" t="s">
        <v>36</v>
      </c>
      <c r="N4089" s="0" t="s">
        <v>66</v>
      </c>
      <c r="O4089" s="0" t="s">
        <v>53</v>
      </c>
      <c r="P4089" s="0" t="n">
        <f aca="false">IF(AND(OR(Dashboard!$B$5="All",D4089=Dashboard!$B$5),OR(Dashboard!$D$5="All",N4089=Dashboard!$D$5),OR(AND(C4089&lt;&gt;"",C4089&gt;=Dashboard!$F$5,C4089&lt;=Dashboard!$H$5),AND(C4089="",Dashboard!$F$5&lt;=1980,Dashboard!$H$5&gt;=2016))),1,0)</f>
        <v>1</v>
      </c>
      <c r="Q4089" s="0" t="n">
        <f aca="false">J4089*P4089+ROW()*0.00000001</f>
        <v>0.48004089</v>
      </c>
    </row>
    <row r="4090" customFormat="false" ht="15" hidden="false" customHeight="false" outlineLevel="0" collapsed="false">
      <c r="A4090" s="0" t="s">
        <v>1438</v>
      </c>
      <c r="B4090" s="0" t="s">
        <v>64</v>
      </c>
      <c r="C4090" s="0" t="n">
        <v>2011</v>
      </c>
      <c r="D4090" s="0" t="s">
        <v>41</v>
      </c>
      <c r="E4090" s="0" t="s">
        <v>487</v>
      </c>
      <c r="F4090" s="0" t="n">
        <v>0.28</v>
      </c>
      <c r="G4090" s="0" t="n">
        <v>0.15</v>
      </c>
      <c r="H4090" s="0" t="n">
        <v>0</v>
      </c>
      <c r="I4090" s="0" t="n">
        <v>0.05</v>
      </c>
      <c r="J4090" s="0" t="n">
        <v>0.48</v>
      </c>
      <c r="N4090" s="0" t="s">
        <v>66</v>
      </c>
      <c r="P4090" s="0" t="n">
        <f aca="false">IF(AND(OR(Dashboard!$B$5="All",D4090=Dashboard!$B$5),OR(Dashboard!$D$5="All",N4090=Dashboard!$D$5),OR(AND(C4090&lt;&gt;"",C4090&gt;=Dashboard!$F$5,C4090&lt;=Dashboard!$H$5),AND(C4090="",Dashboard!$F$5&lt;=1980,Dashboard!$H$5&gt;=2016))),1,0)</f>
        <v>1</v>
      </c>
      <c r="Q4090" s="0" t="n">
        <f aca="false">J4090*P4090+ROW()*0.00000001</f>
        <v>0.4800409</v>
      </c>
    </row>
    <row r="4091" customFormat="false" ht="15" hidden="false" customHeight="false" outlineLevel="0" collapsed="false">
      <c r="A4091" s="0" t="s">
        <v>3195</v>
      </c>
      <c r="B4091" s="0" t="s">
        <v>64</v>
      </c>
      <c r="C4091" s="0" t="n">
        <v>2007</v>
      </c>
      <c r="D4091" s="0" t="s">
        <v>52</v>
      </c>
      <c r="E4091" s="0" t="s">
        <v>65</v>
      </c>
      <c r="F4091" s="0" t="n">
        <v>0.43</v>
      </c>
      <c r="G4091" s="0" t="n">
        <v>0.01</v>
      </c>
      <c r="H4091" s="0" t="n">
        <v>0</v>
      </c>
      <c r="I4091" s="0" t="n">
        <v>0.04</v>
      </c>
      <c r="J4091" s="0" t="n">
        <v>0.48</v>
      </c>
      <c r="K4091" s="0" t="n">
        <v>73</v>
      </c>
      <c r="L4091" s="0" t="n">
        <v>8.1</v>
      </c>
      <c r="M4091" s="0" t="s">
        <v>103</v>
      </c>
      <c r="N4091" s="0" t="s">
        <v>66</v>
      </c>
      <c r="O4091" s="0" t="s">
        <v>37</v>
      </c>
      <c r="P4091" s="0" t="n">
        <f aca="false">IF(AND(OR(Dashboard!$B$5="All",D4091=Dashboard!$B$5),OR(Dashboard!$D$5="All",N4091=Dashboard!$D$5),OR(AND(C4091&lt;&gt;"",C4091&gt;=Dashboard!$F$5,C4091&lt;=Dashboard!$H$5),AND(C4091="",Dashboard!$F$5&lt;=1980,Dashboard!$H$5&gt;=2016))),1,0)</f>
        <v>1</v>
      </c>
      <c r="Q4091" s="0" t="n">
        <f aca="false">J4091*P4091+ROW()*0.00000001</f>
        <v>0.48004091</v>
      </c>
    </row>
    <row r="4092" customFormat="false" ht="15" hidden="false" customHeight="false" outlineLevel="0" collapsed="false">
      <c r="A4092" s="0" t="s">
        <v>3196</v>
      </c>
      <c r="B4092" s="0" t="s">
        <v>70</v>
      </c>
      <c r="C4092" s="0" t="n">
        <v>2011</v>
      </c>
      <c r="D4092" s="0" t="s">
        <v>41</v>
      </c>
      <c r="E4092" s="0" t="s">
        <v>89</v>
      </c>
      <c r="F4092" s="0" t="n">
        <v>0.21</v>
      </c>
      <c r="G4092" s="0" t="n">
        <v>0.19</v>
      </c>
      <c r="H4092" s="0" t="n">
        <v>0</v>
      </c>
      <c r="I4092" s="0" t="n">
        <v>0.08</v>
      </c>
      <c r="J4092" s="0" t="n">
        <v>0.48</v>
      </c>
      <c r="K4092" s="0" t="n">
        <v>77</v>
      </c>
      <c r="L4092" s="0" t="n">
        <v>7.7</v>
      </c>
      <c r="M4092" s="0" t="s">
        <v>103</v>
      </c>
      <c r="N4092" s="0" t="s">
        <v>74</v>
      </c>
      <c r="O4092" s="0" t="s">
        <v>37</v>
      </c>
      <c r="P4092" s="0" t="n">
        <f aca="false">IF(AND(OR(Dashboard!$B$5="All",D4092=Dashboard!$B$5),OR(Dashboard!$D$5="All",N4092=Dashboard!$D$5),OR(AND(C4092&lt;&gt;"",C4092&gt;=Dashboard!$F$5,C4092&lt;=Dashboard!$H$5),AND(C4092="",Dashboard!$F$5&lt;=1980,Dashboard!$H$5&gt;=2016))),1,0)</f>
        <v>1</v>
      </c>
      <c r="Q4092" s="0" t="n">
        <f aca="false">J4092*P4092+ROW()*0.00000001</f>
        <v>0.48004092</v>
      </c>
    </row>
    <row r="4093" customFormat="false" ht="15" hidden="false" customHeight="false" outlineLevel="0" collapsed="false">
      <c r="A4093" s="0" t="s">
        <v>3197</v>
      </c>
      <c r="B4093" s="0" t="s">
        <v>64</v>
      </c>
      <c r="C4093" s="0" t="n">
        <v>2008</v>
      </c>
      <c r="D4093" s="0" t="s">
        <v>56</v>
      </c>
      <c r="E4093" s="0" t="s">
        <v>1002</v>
      </c>
      <c r="F4093" s="0" t="n">
        <v>0.22</v>
      </c>
      <c r="G4093" s="0" t="n">
        <v>0.2</v>
      </c>
      <c r="H4093" s="0" t="n">
        <v>0.01</v>
      </c>
      <c r="I4093" s="0" t="n">
        <v>0.05</v>
      </c>
      <c r="J4093" s="0" t="n">
        <v>0.48</v>
      </c>
      <c r="K4093" s="0" t="n">
        <v>72</v>
      </c>
      <c r="L4093" s="0" t="n">
        <v>7.5</v>
      </c>
      <c r="M4093" s="0" t="s">
        <v>73</v>
      </c>
      <c r="N4093" s="0" t="s">
        <v>66</v>
      </c>
      <c r="O4093" s="0" t="s">
        <v>37</v>
      </c>
      <c r="P4093" s="0" t="n">
        <f aca="false">IF(AND(OR(Dashboard!$B$5="All",D4093=Dashboard!$B$5),OR(Dashboard!$D$5="All",N4093=Dashboard!$D$5),OR(AND(C4093&lt;&gt;"",C4093&gt;=Dashboard!$F$5,C4093&lt;=Dashboard!$H$5),AND(C4093="",Dashboard!$F$5&lt;=1980,Dashboard!$H$5&gt;=2016))),1,0)</f>
        <v>1</v>
      </c>
      <c r="Q4093" s="0" t="n">
        <f aca="false">J4093*P4093+ROW()*0.00000001</f>
        <v>0.48004093</v>
      </c>
    </row>
    <row r="4094" customFormat="false" ht="15" hidden="false" customHeight="false" outlineLevel="0" collapsed="false">
      <c r="A4094" s="0" t="s">
        <v>3198</v>
      </c>
      <c r="B4094" s="0" t="s">
        <v>117</v>
      </c>
      <c r="C4094" s="0" t="n">
        <v>1998</v>
      </c>
      <c r="D4094" s="0" t="s">
        <v>102</v>
      </c>
      <c r="E4094" s="0" t="s">
        <v>91</v>
      </c>
      <c r="F4094" s="0" t="n">
        <v>0.27</v>
      </c>
      <c r="G4094" s="0" t="n">
        <v>0.18</v>
      </c>
      <c r="H4094" s="0" t="n">
        <v>0</v>
      </c>
      <c r="I4094" s="0" t="n">
        <v>0.03</v>
      </c>
      <c r="J4094" s="0" t="n">
        <v>0.48</v>
      </c>
      <c r="N4094" s="0" t="s">
        <v>74</v>
      </c>
      <c r="P4094" s="0" t="n">
        <f aca="false">IF(AND(OR(Dashboard!$B$5="All",D4094=Dashboard!$B$5),OR(Dashboard!$D$5="All",N4094=Dashboard!$D$5),OR(AND(C4094&lt;&gt;"",C4094&gt;=Dashboard!$F$5,C4094&lt;=Dashboard!$H$5),AND(C4094="",Dashboard!$F$5&lt;=1980,Dashboard!$H$5&gt;=2016))),1,0)</f>
        <v>1</v>
      </c>
      <c r="Q4094" s="0" t="n">
        <f aca="false">J4094*P4094+ROW()*0.00000001</f>
        <v>0.48004094</v>
      </c>
    </row>
    <row r="4095" customFormat="false" ht="15" hidden="false" customHeight="false" outlineLevel="0" collapsed="false">
      <c r="A4095" s="0" t="s">
        <v>2327</v>
      </c>
      <c r="B4095" s="0" t="s">
        <v>64</v>
      </c>
      <c r="C4095" s="0" t="n">
        <v>2006</v>
      </c>
      <c r="D4095" s="0" t="s">
        <v>34</v>
      </c>
      <c r="E4095" s="0" t="s">
        <v>142</v>
      </c>
      <c r="F4095" s="0" t="n">
        <v>0.44</v>
      </c>
      <c r="G4095" s="0" t="n">
        <v>0</v>
      </c>
      <c r="H4095" s="0" t="n">
        <v>0</v>
      </c>
      <c r="I4095" s="0" t="n">
        <v>0.04</v>
      </c>
      <c r="J4095" s="0" t="n">
        <v>0.48</v>
      </c>
      <c r="K4095" s="0" t="n">
        <v>80</v>
      </c>
      <c r="L4095" s="0" t="n">
        <v>7.9</v>
      </c>
      <c r="M4095" s="0" t="s">
        <v>36</v>
      </c>
      <c r="N4095" s="0" t="s">
        <v>66</v>
      </c>
      <c r="O4095" s="0" t="s">
        <v>37</v>
      </c>
      <c r="P4095" s="0" t="n">
        <f aca="false">IF(AND(OR(Dashboard!$B$5="All",D4095=Dashboard!$B$5),OR(Dashboard!$D$5="All",N4095=Dashboard!$D$5),OR(AND(C4095&lt;&gt;"",C4095&gt;=Dashboard!$F$5,C4095&lt;=Dashboard!$H$5),AND(C4095="",Dashboard!$F$5&lt;=1980,Dashboard!$H$5&gt;=2016))),1,0)</f>
        <v>1</v>
      </c>
      <c r="Q4095" s="0" t="n">
        <f aca="false">J4095*P4095+ROW()*0.00000001</f>
        <v>0.48004095</v>
      </c>
    </row>
    <row r="4096" customFormat="false" ht="15" hidden="false" customHeight="false" outlineLevel="0" collapsed="false">
      <c r="A4096" s="0" t="s">
        <v>3159</v>
      </c>
      <c r="B4096" s="0" t="s">
        <v>172</v>
      </c>
      <c r="C4096" s="0" t="n">
        <v>2016</v>
      </c>
      <c r="D4096" s="0" t="s">
        <v>56</v>
      </c>
      <c r="E4096" s="0" t="s">
        <v>142</v>
      </c>
      <c r="F4096" s="0" t="n">
        <v>0.29</v>
      </c>
      <c r="G4096" s="0" t="n">
        <v>0.15</v>
      </c>
      <c r="H4096" s="0" t="n">
        <v>0</v>
      </c>
      <c r="I4096" s="0" t="n">
        <v>0.04</v>
      </c>
      <c r="J4096" s="0" t="n">
        <v>0.48</v>
      </c>
      <c r="K4096" s="0" t="n">
        <v>80</v>
      </c>
      <c r="L4096" s="0" t="n">
        <v>8.1</v>
      </c>
      <c r="M4096" s="0" t="s">
        <v>125</v>
      </c>
      <c r="N4096" s="0" t="s">
        <v>66</v>
      </c>
      <c r="O4096" s="0" t="s">
        <v>37</v>
      </c>
      <c r="P4096" s="0" t="n">
        <f aca="false">IF(AND(OR(Dashboard!$B$5="All",D4096=Dashboard!$B$5),OR(Dashboard!$D$5="All",N4096=Dashboard!$D$5),OR(AND(C4096&lt;&gt;"",C4096&gt;=Dashboard!$F$5,C4096&lt;=Dashboard!$H$5),AND(C4096="",Dashboard!$F$5&lt;=1980,Dashboard!$H$5&gt;=2016))),1,0)</f>
        <v>1</v>
      </c>
      <c r="Q4096" s="0" t="n">
        <f aca="false">J4096*P4096+ROW()*0.00000001</f>
        <v>0.48004096</v>
      </c>
    </row>
    <row r="4097" customFormat="false" ht="15" hidden="false" customHeight="false" outlineLevel="0" collapsed="false">
      <c r="A4097" s="0" t="s">
        <v>3199</v>
      </c>
      <c r="B4097" s="0" t="s">
        <v>97</v>
      </c>
      <c r="C4097" s="0" t="n">
        <v>2014</v>
      </c>
      <c r="D4097" s="0" t="s">
        <v>34</v>
      </c>
      <c r="E4097" s="0" t="s">
        <v>35</v>
      </c>
      <c r="F4097" s="0" t="n">
        <v>0.15</v>
      </c>
      <c r="G4097" s="0" t="n">
        <v>0.13</v>
      </c>
      <c r="H4097" s="0" t="n">
        <v>0.17</v>
      </c>
      <c r="I4097" s="0" t="n">
        <v>0.03</v>
      </c>
      <c r="J4097" s="0" t="n">
        <v>0.48</v>
      </c>
      <c r="K4097" s="0" t="n">
        <v>78</v>
      </c>
      <c r="L4097" s="0" t="n">
        <v>8.2</v>
      </c>
      <c r="M4097" s="0" t="s">
        <v>36</v>
      </c>
      <c r="N4097" s="0" t="s">
        <v>35</v>
      </c>
      <c r="O4097" s="0" t="s">
        <v>37</v>
      </c>
      <c r="P4097" s="0" t="n">
        <f aca="false">IF(AND(OR(Dashboard!$B$5="All",D4097=Dashboard!$B$5),OR(Dashboard!$D$5="All",N4097=Dashboard!$D$5),OR(AND(C4097&lt;&gt;"",C4097&gt;=Dashboard!$F$5,C4097&lt;=Dashboard!$H$5),AND(C4097="",Dashboard!$F$5&lt;=1980,Dashboard!$H$5&gt;=2016))),1,0)</f>
        <v>1</v>
      </c>
      <c r="Q4097" s="0" t="n">
        <f aca="false">J4097*P4097+ROW()*0.00000001</f>
        <v>0.48004097</v>
      </c>
    </row>
    <row r="4098" customFormat="false" ht="15" hidden="false" customHeight="false" outlineLevel="0" collapsed="false">
      <c r="A4098" s="0" t="s">
        <v>3200</v>
      </c>
      <c r="B4098" s="0" t="s">
        <v>76</v>
      </c>
      <c r="C4098" s="0" t="n">
        <v>2003</v>
      </c>
      <c r="D4098" s="0" t="s">
        <v>58</v>
      </c>
      <c r="E4098" s="0" t="s">
        <v>234</v>
      </c>
      <c r="F4098" s="0" t="n">
        <v>0.24</v>
      </c>
      <c r="G4098" s="0" t="n">
        <v>0.18</v>
      </c>
      <c r="H4098" s="0" t="n">
        <v>0</v>
      </c>
      <c r="I4098" s="0" t="n">
        <v>0.06</v>
      </c>
      <c r="J4098" s="0" t="n">
        <v>0.48</v>
      </c>
      <c r="K4098" s="0" t="n">
        <v>81</v>
      </c>
      <c r="L4098" s="0" t="n">
        <v>8.2</v>
      </c>
      <c r="M4098" s="0" t="s">
        <v>103</v>
      </c>
      <c r="N4098" s="0" t="s">
        <v>74</v>
      </c>
      <c r="O4098" s="0" t="s">
        <v>42</v>
      </c>
      <c r="P4098" s="0" t="n">
        <f aca="false">IF(AND(OR(Dashboard!$B$5="All",D4098=Dashboard!$B$5),OR(Dashboard!$D$5="All",N4098=Dashboard!$D$5),OR(AND(C4098&lt;&gt;"",C4098&gt;=Dashboard!$F$5,C4098&lt;=Dashboard!$H$5),AND(C4098="",Dashboard!$F$5&lt;=1980,Dashboard!$H$5&gt;=2016))),1,0)</f>
        <v>1</v>
      </c>
      <c r="Q4098" s="0" t="n">
        <f aca="false">J4098*P4098+ROW()*0.00000001</f>
        <v>0.48004098</v>
      </c>
    </row>
    <row r="4099" customFormat="false" ht="15" hidden="false" customHeight="false" outlineLevel="0" collapsed="false">
      <c r="A4099" s="0" t="s">
        <v>3201</v>
      </c>
      <c r="B4099" s="0" t="s">
        <v>108</v>
      </c>
      <c r="C4099" s="0" t="n">
        <v>1999</v>
      </c>
      <c r="D4099" s="0" t="s">
        <v>58</v>
      </c>
      <c r="E4099" s="0" t="s">
        <v>3202</v>
      </c>
      <c r="F4099" s="0" t="n">
        <v>0.25</v>
      </c>
      <c r="G4099" s="0" t="n">
        <v>0.06</v>
      </c>
      <c r="H4099" s="0" t="n">
        <v>0.11</v>
      </c>
      <c r="I4099" s="0" t="n">
        <v>0.06</v>
      </c>
      <c r="J4099" s="0" t="n">
        <v>0.48</v>
      </c>
      <c r="N4099" s="0" t="s">
        <v>35</v>
      </c>
      <c r="P4099" s="0" t="n">
        <f aca="false">IF(AND(OR(Dashboard!$B$5="All",D4099=Dashboard!$B$5),OR(Dashboard!$D$5="All",N4099=Dashboard!$D$5),OR(AND(C4099&lt;&gt;"",C4099&gt;=Dashboard!$F$5,C4099&lt;=Dashboard!$H$5),AND(C4099="",Dashboard!$F$5&lt;=1980,Dashboard!$H$5&gt;=2016))),1,0)</f>
        <v>1</v>
      </c>
      <c r="Q4099" s="0" t="n">
        <f aca="false">J4099*P4099+ROW()*0.00000001</f>
        <v>0.48004099</v>
      </c>
    </row>
    <row r="4100" customFormat="false" ht="15" hidden="false" customHeight="false" outlineLevel="0" collapsed="false">
      <c r="A4100" s="0" t="s">
        <v>3203</v>
      </c>
      <c r="B4100" s="0" t="s">
        <v>108</v>
      </c>
      <c r="C4100" s="0" t="n">
        <v>1998</v>
      </c>
      <c r="D4100" s="0" t="s">
        <v>34</v>
      </c>
      <c r="E4100" s="0" t="s">
        <v>449</v>
      </c>
      <c r="F4100" s="0" t="n">
        <v>0.44</v>
      </c>
      <c r="G4100" s="0" t="n">
        <v>0.04</v>
      </c>
      <c r="H4100" s="0" t="n">
        <v>0</v>
      </c>
      <c r="I4100" s="0" t="n">
        <v>0</v>
      </c>
      <c r="J4100" s="0" t="n">
        <v>0.48</v>
      </c>
      <c r="N4100" s="0" t="s">
        <v>35</v>
      </c>
      <c r="P4100" s="0" t="n">
        <f aca="false">IF(AND(OR(Dashboard!$B$5="All",D4100=Dashboard!$B$5),OR(Dashboard!$D$5="All",N4100=Dashboard!$D$5),OR(AND(C4100&lt;&gt;"",C4100&gt;=Dashboard!$F$5,C4100&lt;=Dashboard!$H$5),AND(C4100="",Dashboard!$F$5&lt;=1980,Dashboard!$H$5&gt;=2016))),1,0)</f>
        <v>1</v>
      </c>
      <c r="Q4100" s="0" t="n">
        <f aca="false">J4100*P4100+ROW()*0.00000001</f>
        <v>0.480041</v>
      </c>
    </row>
    <row r="4101" customFormat="false" ht="15" hidden="false" customHeight="false" outlineLevel="0" collapsed="false">
      <c r="A4101" s="0" t="s">
        <v>2374</v>
      </c>
      <c r="B4101" s="0" t="s">
        <v>76</v>
      </c>
      <c r="C4101" s="0" t="n">
        <v>2008</v>
      </c>
      <c r="D4101" s="0" t="s">
        <v>34</v>
      </c>
      <c r="E4101" s="0" t="s">
        <v>142</v>
      </c>
      <c r="F4101" s="0" t="n">
        <v>0.4</v>
      </c>
      <c r="G4101" s="0" t="n">
        <v>0.02</v>
      </c>
      <c r="H4101" s="0" t="n">
        <v>0</v>
      </c>
      <c r="I4101" s="0" t="n">
        <v>0.07</v>
      </c>
      <c r="J4101" s="0" t="n">
        <v>0.48</v>
      </c>
      <c r="M4101" s="0" t="s">
        <v>36</v>
      </c>
      <c r="N4101" s="0" t="s">
        <v>74</v>
      </c>
      <c r="P4101" s="0" t="n">
        <f aca="false">IF(AND(OR(Dashboard!$B$5="All",D4101=Dashboard!$B$5),OR(Dashboard!$D$5="All",N4101=Dashboard!$D$5),OR(AND(C4101&lt;&gt;"",C4101&gt;=Dashboard!$F$5,C4101&lt;=Dashboard!$H$5),AND(C4101="",Dashboard!$F$5&lt;=1980,Dashboard!$H$5&gt;=2016))),1,0)</f>
        <v>1</v>
      </c>
      <c r="Q4101" s="0" t="n">
        <f aca="false">J4101*P4101+ROW()*0.00000001</f>
        <v>0.48004101</v>
      </c>
    </row>
    <row r="4102" customFormat="false" ht="15" hidden="false" customHeight="false" outlineLevel="0" collapsed="false">
      <c r="A4102" s="0" t="s">
        <v>3204</v>
      </c>
      <c r="B4102" s="0" t="s">
        <v>76</v>
      </c>
      <c r="C4102" s="0" t="n">
        <v>2007</v>
      </c>
      <c r="D4102" s="0" t="s">
        <v>58</v>
      </c>
      <c r="E4102" s="0" t="s">
        <v>418</v>
      </c>
      <c r="F4102" s="0" t="n">
        <v>0.24</v>
      </c>
      <c r="G4102" s="0" t="n">
        <v>0.18</v>
      </c>
      <c r="H4102" s="0" t="n">
        <v>0</v>
      </c>
      <c r="I4102" s="0" t="n">
        <v>0.06</v>
      </c>
      <c r="J4102" s="0" t="n">
        <v>0.48</v>
      </c>
      <c r="L4102" s="0" t="n">
        <v>5</v>
      </c>
      <c r="M4102" s="0" t="s">
        <v>36</v>
      </c>
      <c r="N4102" s="0" t="s">
        <v>74</v>
      </c>
      <c r="P4102" s="0" t="n">
        <f aca="false">IF(AND(OR(Dashboard!$B$5="All",D4102=Dashboard!$B$5),OR(Dashboard!$D$5="All",N4102=Dashboard!$D$5),OR(AND(C4102&lt;&gt;"",C4102&gt;=Dashboard!$F$5,C4102&lt;=Dashboard!$H$5),AND(C4102="",Dashboard!$F$5&lt;=1980,Dashboard!$H$5&gt;=2016))),1,0)</f>
        <v>1</v>
      </c>
      <c r="Q4102" s="0" t="n">
        <f aca="false">J4102*P4102+ROW()*0.00000001</f>
        <v>0.48004102</v>
      </c>
    </row>
    <row r="4103" customFormat="false" ht="15" hidden="false" customHeight="false" outlineLevel="0" collapsed="false">
      <c r="A4103" s="0" t="s">
        <v>2596</v>
      </c>
      <c r="B4103" s="0" t="s">
        <v>50</v>
      </c>
      <c r="C4103" s="0" t="n">
        <v>2007</v>
      </c>
      <c r="D4103" s="0" t="s">
        <v>71</v>
      </c>
      <c r="E4103" s="0" t="s">
        <v>293</v>
      </c>
      <c r="F4103" s="0" t="n">
        <v>0.42</v>
      </c>
      <c r="G4103" s="0" t="n">
        <v>0.02</v>
      </c>
      <c r="H4103" s="0" t="n">
        <v>0</v>
      </c>
      <c r="I4103" s="0" t="n">
        <v>0.04</v>
      </c>
      <c r="J4103" s="0" t="n">
        <v>0.48</v>
      </c>
      <c r="K4103" s="0" t="n">
        <v>73</v>
      </c>
      <c r="L4103" s="0" t="n">
        <v>5.9</v>
      </c>
      <c r="M4103" s="0" t="s">
        <v>36</v>
      </c>
      <c r="N4103" s="0" t="s">
        <v>35</v>
      </c>
      <c r="O4103" s="0" t="s">
        <v>37</v>
      </c>
      <c r="P4103" s="0" t="n">
        <f aca="false">IF(AND(OR(Dashboard!$B$5="All",D4103=Dashboard!$B$5),OR(Dashboard!$D$5="All",N4103=Dashboard!$D$5),OR(AND(C4103&lt;&gt;"",C4103&gt;=Dashboard!$F$5,C4103&lt;=Dashboard!$H$5),AND(C4103="",Dashboard!$F$5&lt;=1980,Dashboard!$H$5&gt;=2016))),1,0)</f>
        <v>1</v>
      </c>
      <c r="Q4103" s="0" t="n">
        <f aca="false">J4103*P4103+ROW()*0.00000001</f>
        <v>0.48004103</v>
      </c>
    </row>
    <row r="4104" customFormat="false" ht="15" hidden="false" customHeight="false" outlineLevel="0" collapsed="false">
      <c r="A4104" s="0" t="s">
        <v>1620</v>
      </c>
      <c r="B4104" s="0" t="s">
        <v>70</v>
      </c>
      <c r="C4104" s="0" t="n">
        <v>2015</v>
      </c>
      <c r="D4104" s="0" t="s">
        <v>102</v>
      </c>
      <c r="E4104" s="0" t="s">
        <v>328</v>
      </c>
      <c r="F4104" s="0" t="n">
        <v>0.16</v>
      </c>
      <c r="G4104" s="0" t="n">
        <v>0.13</v>
      </c>
      <c r="H4104" s="0" t="n">
        <v>0.14</v>
      </c>
      <c r="I4104" s="0" t="n">
        <v>0.06</v>
      </c>
      <c r="J4104" s="0" t="n">
        <v>0.48</v>
      </c>
      <c r="L4104" s="0" t="n">
        <v>7.1</v>
      </c>
      <c r="M4104" s="0" t="s">
        <v>103</v>
      </c>
      <c r="N4104" s="0" t="s">
        <v>74</v>
      </c>
      <c r="P4104" s="0" t="n">
        <f aca="false">IF(AND(OR(Dashboard!$B$5="All",D4104=Dashboard!$B$5),OR(Dashboard!$D$5="All",N4104=Dashboard!$D$5),OR(AND(C4104&lt;&gt;"",C4104&gt;=Dashboard!$F$5,C4104&lt;=Dashboard!$H$5),AND(C4104="",Dashboard!$F$5&lt;=1980,Dashboard!$H$5&gt;=2016))),1,0)</f>
        <v>1</v>
      </c>
      <c r="Q4104" s="0" t="n">
        <f aca="false">J4104*P4104+ROW()*0.00000001</f>
        <v>0.48004104</v>
      </c>
    </row>
    <row r="4105" customFormat="false" ht="15" hidden="false" customHeight="false" outlineLevel="0" collapsed="false">
      <c r="A4105" s="0" t="s">
        <v>832</v>
      </c>
      <c r="B4105" s="0" t="s">
        <v>50</v>
      </c>
      <c r="C4105" s="0" t="n">
        <v>2008</v>
      </c>
      <c r="D4105" s="0" t="s">
        <v>52</v>
      </c>
      <c r="E4105" s="0" t="s">
        <v>124</v>
      </c>
      <c r="F4105" s="0" t="n">
        <v>0.44</v>
      </c>
      <c r="G4105" s="0" t="n">
        <v>0.01</v>
      </c>
      <c r="H4105" s="0" t="n">
        <v>0</v>
      </c>
      <c r="I4105" s="0" t="n">
        <v>0.04</v>
      </c>
      <c r="J4105" s="0" t="n">
        <v>0.48</v>
      </c>
      <c r="M4105" s="0" t="s">
        <v>125</v>
      </c>
      <c r="N4105" s="0" t="s">
        <v>35</v>
      </c>
      <c r="P4105" s="0" t="n">
        <f aca="false">IF(AND(OR(Dashboard!$B$5="All",D4105=Dashboard!$B$5),OR(Dashboard!$D$5="All",N4105=Dashboard!$D$5),OR(AND(C4105&lt;&gt;"",C4105&gt;=Dashboard!$F$5,C4105&lt;=Dashboard!$H$5),AND(C4105="",Dashboard!$F$5&lt;=1980,Dashboard!$H$5&gt;=2016))),1,0)</f>
        <v>1</v>
      </c>
      <c r="Q4105" s="0" t="n">
        <f aca="false">J4105*P4105+ROW()*0.00000001</f>
        <v>0.48004105</v>
      </c>
    </row>
    <row r="4106" customFormat="false" ht="15" hidden="false" customHeight="false" outlineLevel="0" collapsed="false">
      <c r="A4106" s="0" t="s">
        <v>2503</v>
      </c>
      <c r="B4106" s="0" t="s">
        <v>64</v>
      </c>
      <c r="C4106" s="0" t="n">
        <v>2012</v>
      </c>
      <c r="D4106" s="0" t="s">
        <v>71</v>
      </c>
      <c r="E4106" s="0" t="s">
        <v>243</v>
      </c>
      <c r="F4106" s="0" t="n">
        <v>0.31</v>
      </c>
      <c r="G4106" s="0" t="n">
        <v>0.12</v>
      </c>
      <c r="H4106" s="0" t="n">
        <v>0.02</v>
      </c>
      <c r="I4106" s="0" t="n">
        <v>0.04</v>
      </c>
      <c r="J4106" s="0" t="n">
        <v>0.48</v>
      </c>
      <c r="K4106" s="0" t="n">
        <v>70</v>
      </c>
      <c r="L4106" s="0" t="n">
        <v>7</v>
      </c>
      <c r="M4106" s="0" t="s">
        <v>73</v>
      </c>
      <c r="N4106" s="0" t="s">
        <v>66</v>
      </c>
      <c r="O4106" s="0" t="s">
        <v>67</v>
      </c>
      <c r="P4106" s="0" t="n">
        <f aca="false">IF(AND(OR(Dashboard!$B$5="All",D4106=Dashboard!$B$5),OR(Dashboard!$D$5="All",N4106=Dashboard!$D$5),OR(AND(C4106&lt;&gt;"",C4106&gt;=Dashboard!$F$5,C4106&lt;=Dashboard!$H$5),AND(C4106="",Dashboard!$F$5&lt;=1980,Dashboard!$H$5&gt;=2016))),1,0)</f>
        <v>1</v>
      </c>
      <c r="Q4106" s="0" t="n">
        <f aca="false">J4106*P4106+ROW()*0.00000001</f>
        <v>0.48004106</v>
      </c>
    </row>
    <row r="4107" customFormat="false" ht="15" hidden="false" customHeight="false" outlineLevel="0" collapsed="false">
      <c r="A4107" s="0" t="s">
        <v>2412</v>
      </c>
      <c r="B4107" s="0" t="s">
        <v>33</v>
      </c>
      <c r="C4107" s="0" t="n">
        <v>2009</v>
      </c>
      <c r="D4107" s="0" t="s">
        <v>56</v>
      </c>
      <c r="E4107" s="0" t="s">
        <v>91</v>
      </c>
      <c r="F4107" s="0" t="n">
        <v>0.24</v>
      </c>
      <c r="G4107" s="0" t="n">
        <v>0.19</v>
      </c>
      <c r="H4107" s="0" t="n">
        <v>0</v>
      </c>
      <c r="I4107" s="0" t="n">
        <v>0.05</v>
      </c>
      <c r="J4107" s="0" t="n">
        <v>0.48</v>
      </c>
      <c r="N4107" s="0" t="s">
        <v>35</v>
      </c>
      <c r="P4107" s="0" t="n">
        <f aca="false">IF(AND(OR(Dashboard!$B$5="All",D4107=Dashboard!$B$5),OR(Dashboard!$D$5="All",N4107=Dashboard!$D$5),OR(AND(C4107&lt;&gt;"",C4107&gt;=Dashboard!$F$5,C4107&lt;=Dashboard!$H$5),AND(C4107="",Dashboard!$F$5&lt;=1980,Dashboard!$H$5&gt;=2016))),1,0)</f>
        <v>1</v>
      </c>
      <c r="Q4107" s="0" t="n">
        <f aca="false">J4107*P4107+ROW()*0.00000001</f>
        <v>0.48004107</v>
      </c>
    </row>
    <row r="4108" customFormat="false" ht="15" hidden="false" customHeight="false" outlineLevel="0" collapsed="false">
      <c r="A4108" s="0" t="s">
        <v>3205</v>
      </c>
      <c r="B4108" s="0" t="s">
        <v>117</v>
      </c>
      <c r="C4108" s="0" t="n">
        <v>1999</v>
      </c>
      <c r="D4108" s="0" t="s">
        <v>41</v>
      </c>
      <c r="E4108" s="0" t="s">
        <v>91</v>
      </c>
      <c r="F4108" s="0" t="n">
        <v>0.27</v>
      </c>
      <c r="G4108" s="0" t="n">
        <v>0.18</v>
      </c>
      <c r="H4108" s="0" t="n">
        <v>0</v>
      </c>
      <c r="I4108" s="0" t="n">
        <v>0.03</v>
      </c>
      <c r="J4108" s="0" t="n">
        <v>0.48</v>
      </c>
      <c r="N4108" s="0" t="s">
        <v>74</v>
      </c>
      <c r="P4108" s="0" t="n">
        <f aca="false">IF(AND(OR(Dashboard!$B$5="All",D4108=Dashboard!$B$5),OR(Dashboard!$D$5="All",N4108=Dashboard!$D$5),OR(AND(C4108&lt;&gt;"",C4108&gt;=Dashboard!$F$5,C4108&lt;=Dashboard!$H$5),AND(C4108="",Dashboard!$F$5&lt;=1980,Dashboard!$H$5&gt;=2016))),1,0)</f>
        <v>1</v>
      </c>
      <c r="Q4108" s="0" t="n">
        <f aca="false">J4108*P4108+ROW()*0.00000001</f>
        <v>0.48004108</v>
      </c>
    </row>
    <row r="4109" customFormat="false" ht="15" hidden="false" customHeight="false" outlineLevel="0" collapsed="false">
      <c r="A4109" s="0" t="s">
        <v>3094</v>
      </c>
      <c r="B4109" s="0" t="s">
        <v>70</v>
      </c>
      <c r="C4109" s="0" t="n">
        <v>2009</v>
      </c>
      <c r="D4109" s="0" t="s">
        <v>71</v>
      </c>
      <c r="E4109" s="0" t="s">
        <v>142</v>
      </c>
      <c r="F4109" s="0" t="n">
        <v>0.2</v>
      </c>
      <c r="G4109" s="0" t="n">
        <v>0.21</v>
      </c>
      <c r="H4109" s="0" t="n">
        <v>0</v>
      </c>
      <c r="I4109" s="0" t="n">
        <v>0.07</v>
      </c>
      <c r="J4109" s="0" t="n">
        <v>0.48</v>
      </c>
      <c r="K4109" s="0" t="n">
        <v>72</v>
      </c>
      <c r="L4109" s="0" t="n">
        <v>8.1</v>
      </c>
      <c r="M4109" s="0" t="s">
        <v>73</v>
      </c>
      <c r="N4109" s="0" t="s">
        <v>74</v>
      </c>
      <c r="O4109" s="0" t="s">
        <v>37</v>
      </c>
      <c r="P4109" s="0" t="n">
        <f aca="false">IF(AND(OR(Dashboard!$B$5="All",D4109=Dashboard!$B$5),OR(Dashboard!$D$5="All",N4109=Dashboard!$D$5),OR(AND(C4109&lt;&gt;"",C4109&gt;=Dashboard!$F$5,C4109&lt;=Dashboard!$H$5),AND(C4109="",Dashboard!$F$5&lt;=1980,Dashboard!$H$5&gt;=2016))),1,0)</f>
        <v>1</v>
      </c>
      <c r="Q4109" s="0" t="n">
        <f aca="false">J4109*P4109+ROW()*0.00000001</f>
        <v>0.48004109</v>
      </c>
    </row>
    <row r="4110" customFormat="false" ht="15" hidden="false" customHeight="false" outlineLevel="0" collapsed="false">
      <c r="A4110" s="0" t="s">
        <v>1252</v>
      </c>
      <c r="B4110" s="0" t="s">
        <v>64</v>
      </c>
      <c r="C4110" s="0" t="n">
        <v>2013</v>
      </c>
      <c r="D4110" s="0" t="s">
        <v>71</v>
      </c>
      <c r="E4110" s="0" t="s">
        <v>220</v>
      </c>
      <c r="F4110" s="0" t="n">
        <v>0.3</v>
      </c>
      <c r="G4110" s="0" t="n">
        <v>0.14</v>
      </c>
      <c r="H4110" s="0" t="n">
        <v>0</v>
      </c>
      <c r="I4110" s="0" t="n">
        <v>0.04</v>
      </c>
      <c r="J4110" s="0" t="n">
        <v>0.48</v>
      </c>
      <c r="K4110" s="0" t="n">
        <v>82</v>
      </c>
      <c r="L4110" s="0" t="n">
        <v>7.8</v>
      </c>
      <c r="M4110" s="0" t="s">
        <v>73</v>
      </c>
      <c r="N4110" s="0" t="s">
        <v>66</v>
      </c>
      <c r="O4110" s="0" t="s">
        <v>42</v>
      </c>
      <c r="P4110" s="0" t="n">
        <f aca="false">IF(AND(OR(Dashboard!$B$5="All",D4110=Dashboard!$B$5),OR(Dashboard!$D$5="All",N4110=Dashboard!$D$5),OR(AND(C4110&lt;&gt;"",C4110&gt;=Dashboard!$F$5,C4110&lt;=Dashboard!$H$5),AND(C4110="",Dashboard!$F$5&lt;=1980,Dashboard!$H$5&gt;=2016))),1,0)</f>
        <v>1</v>
      </c>
      <c r="Q4110" s="0" t="n">
        <f aca="false">J4110*P4110+ROW()*0.00000001</f>
        <v>0.4800411</v>
      </c>
    </row>
    <row r="4111" customFormat="false" ht="15" hidden="false" customHeight="false" outlineLevel="0" collapsed="false">
      <c r="A4111" s="0" t="s">
        <v>3206</v>
      </c>
      <c r="B4111" s="0" t="s">
        <v>70</v>
      </c>
      <c r="C4111" s="0" t="n">
        <v>2009</v>
      </c>
      <c r="D4111" s="0" t="s">
        <v>46</v>
      </c>
      <c r="E4111" s="0" t="s">
        <v>2334</v>
      </c>
      <c r="F4111" s="0" t="n">
        <v>0.22</v>
      </c>
      <c r="G4111" s="0" t="n">
        <v>0.1</v>
      </c>
      <c r="H4111" s="0" t="n">
        <v>0.11</v>
      </c>
      <c r="I4111" s="0" t="n">
        <v>0.05</v>
      </c>
      <c r="J4111" s="0" t="n">
        <v>0.48</v>
      </c>
      <c r="N4111" s="0" t="s">
        <v>74</v>
      </c>
      <c r="P4111" s="0" t="n">
        <f aca="false">IF(AND(OR(Dashboard!$B$5="All",D4111=Dashboard!$B$5),OR(Dashboard!$D$5="All",N4111=Dashboard!$D$5),OR(AND(C4111&lt;&gt;"",C4111&gt;=Dashboard!$F$5,C4111&lt;=Dashboard!$H$5),AND(C4111="",Dashboard!$F$5&lt;=1980,Dashboard!$H$5&gt;=2016))),1,0)</f>
        <v>1</v>
      </c>
      <c r="Q4111" s="0" t="n">
        <f aca="false">J4111*P4111+ROW()*0.00000001</f>
        <v>0.48004111</v>
      </c>
    </row>
    <row r="4112" customFormat="false" ht="15" hidden="false" customHeight="false" outlineLevel="0" collapsed="false">
      <c r="A4112" s="0" t="s">
        <v>3207</v>
      </c>
      <c r="B4112" s="0" t="s">
        <v>76</v>
      </c>
      <c r="C4112" s="0" t="n">
        <v>2000</v>
      </c>
      <c r="D4112" s="0" t="s">
        <v>246</v>
      </c>
      <c r="E4112" s="0" t="s">
        <v>142</v>
      </c>
      <c r="F4112" s="0" t="n">
        <v>0.23</v>
      </c>
      <c r="G4112" s="0" t="n">
        <v>0.18</v>
      </c>
      <c r="H4112" s="0" t="n">
        <v>0</v>
      </c>
      <c r="I4112" s="0" t="n">
        <v>0.06</v>
      </c>
      <c r="J4112" s="0" t="n">
        <v>0.48</v>
      </c>
      <c r="K4112" s="0" t="n">
        <v>82</v>
      </c>
      <c r="L4112" s="0" t="n">
        <v>7.9</v>
      </c>
      <c r="M4112" s="0" t="s">
        <v>36</v>
      </c>
      <c r="N4112" s="0" t="s">
        <v>74</v>
      </c>
      <c r="O4112" s="0" t="s">
        <v>42</v>
      </c>
      <c r="P4112" s="0" t="n">
        <f aca="false">IF(AND(OR(Dashboard!$B$5="All",D4112=Dashboard!$B$5),OR(Dashboard!$D$5="All",N4112=Dashboard!$D$5),OR(AND(C4112&lt;&gt;"",C4112&gt;=Dashboard!$F$5,C4112&lt;=Dashboard!$H$5),AND(C4112="",Dashboard!$F$5&lt;=1980,Dashboard!$H$5&gt;=2016))),1,0)</f>
        <v>1</v>
      </c>
      <c r="Q4112" s="0" t="n">
        <f aca="false">J4112*P4112+ROW()*0.00000001</f>
        <v>0.48004112</v>
      </c>
    </row>
    <row r="4113" customFormat="false" ht="15" hidden="false" customHeight="false" outlineLevel="0" collapsed="false">
      <c r="A4113" s="0" t="s">
        <v>3208</v>
      </c>
      <c r="B4113" s="0" t="s">
        <v>33</v>
      </c>
      <c r="C4113" s="0" t="n">
        <v>2009</v>
      </c>
      <c r="D4113" s="0" t="s">
        <v>34</v>
      </c>
      <c r="E4113" s="0" t="s">
        <v>3209</v>
      </c>
      <c r="F4113" s="0" t="n">
        <v>0.44</v>
      </c>
      <c r="G4113" s="0" t="n">
        <v>0</v>
      </c>
      <c r="H4113" s="0" t="n">
        <v>0</v>
      </c>
      <c r="I4113" s="0" t="n">
        <v>0.03</v>
      </c>
      <c r="J4113" s="0" t="n">
        <v>0.48</v>
      </c>
      <c r="L4113" s="0" t="n">
        <v>7.6</v>
      </c>
      <c r="M4113" s="0" t="s">
        <v>36</v>
      </c>
      <c r="N4113" s="0" t="s">
        <v>35</v>
      </c>
      <c r="P4113" s="0" t="n">
        <f aca="false">IF(AND(OR(Dashboard!$B$5="All",D4113=Dashboard!$B$5),OR(Dashboard!$D$5="All",N4113=Dashboard!$D$5),OR(AND(C4113&lt;&gt;"",C4113&gt;=Dashboard!$F$5,C4113&lt;=Dashboard!$H$5),AND(C4113="",Dashboard!$F$5&lt;=1980,Dashboard!$H$5&gt;=2016))),1,0)</f>
        <v>1</v>
      </c>
      <c r="Q4113" s="0" t="n">
        <f aca="false">J4113*P4113+ROW()*0.00000001</f>
        <v>0.48004113</v>
      </c>
    </row>
    <row r="4114" customFormat="false" ht="15" hidden="false" customHeight="false" outlineLevel="0" collapsed="false">
      <c r="A4114" s="0" t="s">
        <v>3210</v>
      </c>
      <c r="B4114" s="0" t="s">
        <v>50</v>
      </c>
      <c r="C4114" s="0" t="n">
        <v>2010</v>
      </c>
      <c r="D4114" s="0" t="s">
        <v>71</v>
      </c>
      <c r="E4114" s="0" t="s">
        <v>91</v>
      </c>
      <c r="F4114" s="0" t="n">
        <v>0.41</v>
      </c>
      <c r="G4114" s="0" t="n">
        <v>0.02</v>
      </c>
      <c r="H4114" s="0" t="n">
        <v>0.02</v>
      </c>
      <c r="I4114" s="0" t="n">
        <v>0.03</v>
      </c>
      <c r="J4114" s="0" t="n">
        <v>0.48</v>
      </c>
      <c r="M4114" s="0" t="s">
        <v>125</v>
      </c>
      <c r="N4114" s="0" t="s">
        <v>35</v>
      </c>
      <c r="P4114" s="0" t="n">
        <f aca="false">IF(AND(OR(Dashboard!$B$5="All",D4114=Dashboard!$B$5),OR(Dashboard!$D$5="All",N4114=Dashboard!$D$5),OR(AND(C4114&lt;&gt;"",C4114&gt;=Dashboard!$F$5,C4114&lt;=Dashboard!$H$5),AND(C4114="",Dashboard!$F$5&lt;=1980,Dashboard!$H$5&gt;=2016))),1,0)</f>
        <v>1</v>
      </c>
      <c r="Q4114" s="0" t="n">
        <f aca="false">J4114*P4114+ROW()*0.00000001</f>
        <v>0.48004114</v>
      </c>
    </row>
    <row r="4115" customFormat="false" ht="15" hidden="false" customHeight="false" outlineLevel="0" collapsed="false">
      <c r="A4115" s="0" t="s">
        <v>3211</v>
      </c>
      <c r="B4115" s="0" t="s">
        <v>117</v>
      </c>
      <c r="C4115" s="0" t="n">
        <v>1999</v>
      </c>
      <c r="D4115" s="0" t="s">
        <v>34</v>
      </c>
      <c r="E4115" s="0" t="s">
        <v>710</v>
      </c>
      <c r="F4115" s="0" t="n">
        <v>0.27</v>
      </c>
      <c r="G4115" s="0" t="n">
        <v>0.18</v>
      </c>
      <c r="H4115" s="0" t="n">
        <v>0</v>
      </c>
      <c r="I4115" s="0" t="n">
        <v>0.03</v>
      </c>
      <c r="J4115" s="0" t="n">
        <v>0.48</v>
      </c>
      <c r="N4115" s="0" t="s">
        <v>74</v>
      </c>
      <c r="P4115" s="0" t="n">
        <f aca="false">IF(AND(OR(Dashboard!$B$5="All",D4115=Dashboard!$B$5),OR(Dashboard!$D$5="All",N4115=Dashboard!$D$5),OR(AND(C4115&lt;&gt;"",C4115&gt;=Dashboard!$F$5,C4115&lt;=Dashboard!$H$5),AND(C4115="",Dashboard!$F$5&lt;=1980,Dashboard!$H$5&gt;=2016))),1,0)</f>
        <v>1</v>
      </c>
      <c r="Q4115" s="0" t="n">
        <f aca="false">J4115*P4115+ROW()*0.00000001</f>
        <v>0.48004115</v>
      </c>
    </row>
    <row r="4116" customFormat="false" ht="15" hidden="false" customHeight="false" outlineLevel="0" collapsed="false">
      <c r="A4116" s="0" t="s">
        <v>3212</v>
      </c>
      <c r="B4116" s="0" t="s">
        <v>64</v>
      </c>
      <c r="C4116" s="0" t="n">
        <v>2013</v>
      </c>
      <c r="D4116" s="0" t="s">
        <v>34</v>
      </c>
      <c r="E4116" s="0" t="s">
        <v>72</v>
      </c>
      <c r="F4116" s="0" t="n">
        <v>0.44</v>
      </c>
      <c r="G4116" s="0" t="n">
        <v>0</v>
      </c>
      <c r="H4116" s="0" t="n">
        <v>0</v>
      </c>
      <c r="I4116" s="0" t="n">
        <v>0.04</v>
      </c>
      <c r="J4116" s="0" t="n">
        <v>0.48</v>
      </c>
      <c r="N4116" s="0" t="s">
        <v>66</v>
      </c>
      <c r="P4116" s="0" t="n">
        <f aca="false">IF(AND(OR(Dashboard!$B$5="All",D4116=Dashboard!$B$5),OR(Dashboard!$D$5="All",N4116=Dashboard!$D$5),OR(AND(C4116&lt;&gt;"",C4116&gt;=Dashboard!$F$5,C4116&lt;=Dashboard!$H$5),AND(C4116="",Dashboard!$F$5&lt;=1980,Dashboard!$H$5&gt;=2016))),1,0)</f>
        <v>1</v>
      </c>
      <c r="Q4116" s="0" t="n">
        <f aca="false">J4116*P4116+ROW()*0.00000001</f>
        <v>0.48004116</v>
      </c>
    </row>
    <row r="4117" customFormat="false" ht="15" hidden="false" customHeight="false" outlineLevel="0" collapsed="false">
      <c r="A4117" s="0" t="s">
        <v>3213</v>
      </c>
      <c r="B4117" s="0" t="s">
        <v>50</v>
      </c>
      <c r="C4117" s="0" t="n">
        <v>2007</v>
      </c>
      <c r="D4117" s="0" t="s">
        <v>48</v>
      </c>
      <c r="E4117" s="0" t="s">
        <v>124</v>
      </c>
      <c r="F4117" s="0" t="n">
        <v>0</v>
      </c>
      <c r="G4117" s="0" t="n">
        <v>0.47</v>
      </c>
      <c r="H4117" s="0" t="n">
        <v>0</v>
      </c>
      <c r="I4117" s="0" t="n">
        <v>0</v>
      </c>
      <c r="J4117" s="0" t="n">
        <v>0.48</v>
      </c>
      <c r="N4117" s="0" t="s">
        <v>35</v>
      </c>
      <c r="P4117" s="0" t="n">
        <f aca="false">IF(AND(OR(Dashboard!$B$5="All",D4117=Dashboard!$B$5),OR(Dashboard!$D$5="All",N4117=Dashboard!$D$5),OR(AND(C4117&lt;&gt;"",C4117&gt;=Dashboard!$F$5,C4117&lt;=Dashboard!$H$5),AND(C4117="",Dashboard!$F$5&lt;=1980,Dashboard!$H$5&gt;=2016))),1,0)</f>
        <v>1</v>
      </c>
      <c r="Q4117" s="0" t="n">
        <f aca="false">J4117*P4117+ROW()*0.00000001</f>
        <v>0.48004117</v>
      </c>
    </row>
    <row r="4118" customFormat="false" ht="15" hidden="false" customHeight="false" outlineLevel="0" collapsed="false">
      <c r="A4118" s="0" t="s">
        <v>2598</v>
      </c>
      <c r="B4118" s="0" t="s">
        <v>172</v>
      </c>
      <c r="C4118" s="0" t="n">
        <v>2015</v>
      </c>
      <c r="D4118" s="0" t="s">
        <v>34</v>
      </c>
      <c r="E4118" s="0" t="s">
        <v>142</v>
      </c>
      <c r="F4118" s="0" t="n">
        <v>0.38</v>
      </c>
      <c r="G4118" s="0" t="n">
        <v>0.05</v>
      </c>
      <c r="H4118" s="0" t="n">
        <v>0</v>
      </c>
      <c r="I4118" s="0" t="n">
        <v>0.05</v>
      </c>
      <c r="J4118" s="0" t="n">
        <v>0.48</v>
      </c>
      <c r="K4118" s="0" t="n">
        <v>80</v>
      </c>
      <c r="L4118" s="0" t="n">
        <v>6</v>
      </c>
      <c r="M4118" s="0" t="s">
        <v>125</v>
      </c>
      <c r="N4118" s="0" t="s">
        <v>66</v>
      </c>
      <c r="O4118" s="0" t="s">
        <v>37</v>
      </c>
      <c r="P4118" s="0" t="n">
        <f aca="false">IF(AND(OR(Dashboard!$B$5="All",D4118=Dashboard!$B$5),OR(Dashboard!$D$5="All",N4118=Dashboard!$D$5),OR(AND(C4118&lt;&gt;"",C4118&gt;=Dashboard!$F$5,C4118&lt;=Dashboard!$H$5),AND(C4118="",Dashboard!$F$5&lt;=1980,Dashboard!$H$5&gt;=2016))),1,0)</f>
        <v>1</v>
      </c>
      <c r="Q4118" s="0" t="n">
        <f aca="false">J4118*P4118+ROW()*0.00000001</f>
        <v>0.48004118</v>
      </c>
    </row>
    <row r="4119" customFormat="false" ht="15" hidden="false" customHeight="false" outlineLevel="0" collapsed="false">
      <c r="A4119" s="0" t="s">
        <v>611</v>
      </c>
      <c r="B4119" s="0" t="s">
        <v>85</v>
      </c>
      <c r="C4119" s="0" t="n">
        <v>2001</v>
      </c>
      <c r="D4119" s="0" t="s">
        <v>41</v>
      </c>
      <c r="E4119" s="0" t="s">
        <v>3214</v>
      </c>
      <c r="F4119" s="0" t="n">
        <v>0.34</v>
      </c>
      <c r="G4119" s="0" t="n">
        <v>0.13</v>
      </c>
      <c r="H4119" s="0" t="n">
        <v>0</v>
      </c>
      <c r="I4119" s="0" t="n">
        <v>0.01</v>
      </c>
      <c r="J4119" s="0" t="n">
        <v>0.48</v>
      </c>
      <c r="K4119" s="0" t="n">
        <v>50</v>
      </c>
      <c r="L4119" s="0" t="n">
        <v>5.3</v>
      </c>
      <c r="M4119" s="0" t="s">
        <v>36</v>
      </c>
      <c r="N4119" s="0" t="s">
        <v>35</v>
      </c>
      <c r="O4119" s="0" t="s">
        <v>177</v>
      </c>
      <c r="P4119" s="0" t="n">
        <f aca="false">IF(AND(OR(Dashboard!$B$5="All",D4119=Dashboard!$B$5),OR(Dashboard!$D$5="All",N4119=Dashboard!$D$5),OR(AND(C4119&lt;&gt;"",C4119&gt;=Dashboard!$F$5,C4119&lt;=Dashboard!$H$5),AND(C4119="",Dashboard!$F$5&lt;=1980,Dashboard!$H$5&gt;=2016))),1,0)</f>
        <v>1</v>
      </c>
      <c r="Q4119" s="0" t="n">
        <f aca="false">J4119*P4119+ROW()*0.00000001</f>
        <v>0.48004119</v>
      </c>
    </row>
    <row r="4120" customFormat="false" ht="15" hidden="false" customHeight="false" outlineLevel="0" collapsed="false">
      <c r="A4120" s="0" t="s">
        <v>1957</v>
      </c>
      <c r="B4120" s="0" t="s">
        <v>144</v>
      </c>
      <c r="C4120" s="0" t="n">
        <v>2005</v>
      </c>
      <c r="D4120" s="0" t="s">
        <v>34</v>
      </c>
      <c r="E4120" s="0" t="s">
        <v>142</v>
      </c>
      <c r="F4120" s="0" t="n">
        <v>0.35</v>
      </c>
      <c r="G4120" s="0" t="n">
        <v>0.11</v>
      </c>
      <c r="H4120" s="0" t="n">
        <v>0</v>
      </c>
      <c r="I4120" s="0" t="n">
        <v>0.02</v>
      </c>
      <c r="J4120" s="0" t="n">
        <v>0.48</v>
      </c>
      <c r="K4120" s="0" t="n">
        <v>81</v>
      </c>
      <c r="L4120" s="0" t="n">
        <v>5.1</v>
      </c>
      <c r="M4120" s="0" t="s">
        <v>36</v>
      </c>
      <c r="N4120" s="0" t="s">
        <v>66</v>
      </c>
      <c r="O4120" s="0" t="s">
        <v>42</v>
      </c>
      <c r="P4120" s="0" t="n">
        <f aca="false">IF(AND(OR(Dashboard!$B$5="All",D4120=Dashboard!$B$5),OR(Dashboard!$D$5="All",N4120=Dashboard!$D$5),OR(AND(C4120&lt;&gt;"",C4120&gt;=Dashboard!$F$5,C4120&lt;=Dashboard!$H$5),AND(C4120="",Dashboard!$F$5&lt;=1980,Dashboard!$H$5&gt;=2016))),1,0)</f>
        <v>1</v>
      </c>
      <c r="Q4120" s="0" t="n">
        <f aca="false">J4120*P4120+ROW()*0.00000001</f>
        <v>0.4800412</v>
      </c>
    </row>
    <row r="4121" customFormat="false" ht="15" hidden="false" customHeight="false" outlineLevel="0" collapsed="false">
      <c r="A4121" s="0" t="s">
        <v>3215</v>
      </c>
      <c r="B4121" s="0" t="s">
        <v>33</v>
      </c>
      <c r="C4121" s="0" t="n">
        <v>2011</v>
      </c>
      <c r="D4121" s="0" t="s">
        <v>52</v>
      </c>
      <c r="E4121" s="0" t="s">
        <v>35</v>
      </c>
      <c r="F4121" s="0" t="n">
        <v>0.25</v>
      </c>
      <c r="G4121" s="0" t="n">
        <v>0.03</v>
      </c>
      <c r="H4121" s="0" t="n">
        <v>0.17</v>
      </c>
      <c r="I4121" s="0" t="n">
        <v>0.02</v>
      </c>
      <c r="J4121" s="0" t="n">
        <v>0.48</v>
      </c>
      <c r="K4121" s="0" t="n">
        <v>68</v>
      </c>
      <c r="L4121" s="0" t="n">
        <v>7.5</v>
      </c>
      <c r="M4121" s="0" t="s">
        <v>36</v>
      </c>
      <c r="N4121" s="0" t="s">
        <v>35</v>
      </c>
      <c r="O4121" s="0" t="s">
        <v>67</v>
      </c>
      <c r="P4121" s="0" t="n">
        <f aca="false">IF(AND(OR(Dashboard!$B$5="All",D4121=Dashboard!$B$5),OR(Dashboard!$D$5="All",N4121=Dashboard!$D$5),OR(AND(C4121&lt;&gt;"",C4121&gt;=Dashboard!$F$5,C4121&lt;=Dashboard!$H$5),AND(C4121="",Dashboard!$F$5&lt;=1980,Dashboard!$H$5&gt;=2016))),1,0)</f>
        <v>1</v>
      </c>
      <c r="Q4121" s="0" t="n">
        <f aca="false">J4121*P4121+ROW()*0.00000001</f>
        <v>0.48004121</v>
      </c>
    </row>
    <row r="4122" customFormat="false" ht="15" hidden="false" customHeight="false" outlineLevel="0" collapsed="false">
      <c r="A4122" s="0" t="s">
        <v>2801</v>
      </c>
      <c r="B4122" s="0" t="s">
        <v>64</v>
      </c>
      <c r="C4122" s="0" t="n">
        <v>2006</v>
      </c>
      <c r="D4122" s="0" t="s">
        <v>34</v>
      </c>
      <c r="E4122" s="0" t="s">
        <v>142</v>
      </c>
      <c r="F4122" s="0" t="n">
        <v>0.19</v>
      </c>
      <c r="G4122" s="0" t="n">
        <v>0.27</v>
      </c>
      <c r="H4122" s="0" t="n">
        <v>0.01</v>
      </c>
      <c r="I4122" s="0" t="n">
        <v>0</v>
      </c>
      <c r="J4122" s="0" t="n">
        <v>0.48</v>
      </c>
      <c r="K4122" s="0" t="n">
        <v>72</v>
      </c>
      <c r="L4122" s="0" t="n">
        <v>6.6</v>
      </c>
      <c r="M4122" s="0" t="s">
        <v>36</v>
      </c>
      <c r="N4122" s="0" t="s">
        <v>66</v>
      </c>
      <c r="O4122" s="0" t="s">
        <v>37</v>
      </c>
      <c r="P4122" s="0" t="n">
        <f aca="false">IF(AND(OR(Dashboard!$B$5="All",D4122=Dashboard!$B$5),OR(Dashboard!$D$5="All",N4122=Dashboard!$D$5),OR(AND(C4122&lt;&gt;"",C4122&gt;=Dashboard!$F$5,C4122&lt;=Dashboard!$H$5),AND(C4122="",Dashboard!$F$5&lt;=1980,Dashboard!$H$5&gt;=2016))),1,0)</f>
        <v>1</v>
      </c>
      <c r="Q4122" s="0" t="n">
        <f aca="false">J4122*P4122+ROW()*0.00000001</f>
        <v>0.48004122</v>
      </c>
    </row>
    <row r="4123" customFormat="false" ht="15" hidden="false" customHeight="false" outlineLevel="0" collapsed="false">
      <c r="A4123" s="0" t="s">
        <v>2560</v>
      </c>
      <c r="B4123" s="0" t="s">
        <v>76</v>
      </c>
      <c r="C4123" s="0" t="n">
        <v>2009</v>
      </c>
      <c r="D4123" s="0" t="s">
        <v>71</v>
      </c>
      <c r="E4123" s="0" t="s">
        <v>418</v>
      </c>
      <c r="F4123" s="0" t="n">
        <v>0.19</v>
      </c>
      <c r="G4123" s="0" t="n">
        <v>0.05</v>
      </c>
      <c r="H4123" s="0" t="n">
        <v>0</v>
      </c>
      <c r="I4123" s="0" t="n">
        <v>0.24</v>
      </c>
      <c r="J4123" s="0" t="n">
        <v>0.48</v>
      </c>
      <c r="M4123" s="0" t="s">
        <v>36</v>
      </c>
      <c r="N4123" s="0" t="s">
        <v>74</v>
      </c>
      <c r="P4123" s="0" t="n">
        <f aca="false">IF(AND(OR(Dashboard!$B$5="All",D4123=Dashboard!$B$5),OR(Dashboard!$D$5="All",N4123=Dashboard!$D$5),OR(AND(C4123&lt;&gt;"",C4123&gt;=Dashboard!$F$5,C4123&lt;=Dashboard!$H$5),AND(C4123="",Dashboard!$F$5&lt;=1980,Dashboard!$H$5&gt;=2016))),1,0)</f>
        <v>1</v>
      </c>
      <c r="Q4123" s="0" t="n">
        <f aca="false">J4123*P4123+ROW()*0.00000001</f>
        <v>0.48004123</v>
      </c>
    </row>
    <row r="4124" customFormat="false" ht="15" hidden="false" customHeight="false" outlineLevel="0" collapsed="false">
      <c r="A4124" s="0" t="s">
        <v>3216</v>
      </c>
      <c r="B4124" s="0" t="s">
        <v>159</v>
      </c>
      <c r="C4124" s="0" t="n">
        <v>1981</v>
      </c>
      <c r="D4124" s="0" t="s">
        <v>41</v>
      </c>
      <c r="E4124" s="0" t="s">
        <v>91</v>
      </c>
      <c r="F4124" s="0" t="n">
        <v>0.45</v>
      </c>
      <c r="G4124" s="0" t="n">
        <v>0.03</v>
      </c>
      <c r="H4124" s="0" t="n">
        <v>0</v>
      </c>
      <c r="I4124" s="0" t="n">
        <v>0</v>
      </c>
      <c r="J4124" s="0" t="n">
        <v>0.48</v>
      </c>
      <c r="N4124" s="0" t="s">
        <v>161</v>
      </c>
      <c r="P4124" s="0" t="n">
        <f aca="false">IF(AND(OR(Dashboard!$B$5="All",D4124=Dashboard!$B$5),OR(Dashboard!$D$5="All",N4124=Dashboard!$D$5),OR(AND(C4124&lt;&gt;"",C4124&gt;=Dashboard!$F$5,C4124&lt;=Dashboard!$H$5),AND(C4124="",Dashboard!$F$5&lt;=1980,Dashboard!$H$5&gt;=2016))),1,0)</f>
        <v>1</v>
      </c>
      <c r="Q4124" s="0" t="n">
        <f aca="false">J4124*P4124+ROW()*0.00000001</f>
        <v>0.48004124</v>
      </c>
    </row>
    <row r="4125" customFormat="false" ht="15" hidden="false" customHeight="false" outlineLevel="0" collapsed="false">
      <c r="A4125" s="0" t="s">
        <v>3217</v>
      </c>
      <c r="B4125" s="0" t="s">
        <v>50</v>
      </c>
      <c r="C4125" s="0" t="n">
        <v>2008</v>
      </c>
      <c r="D4125" s="0" t="s">
        <v>114</v>
      </c>
      <c r="E4125" s="0" t="s">
        <v>124</v>
      </c>
      <c r="F4125" s="0" t="n">
        <v>0.08</v>
      </c>
      <c r="G4125" s="0" t="n">
        <v>0.35</v>
      </c>
      <c r="H4125" s="0" t="n">
        <v>0</v>
      </c>
      <c r="I4125" s="0" t="n">
        <v>0.05</v>
      </c>
      <c r="J4125" s="0" t="n">
        <v>0.48</v>
      </c>
      <c r="M4125" s="0" t="s">
        <v>36</v>
      </c>
      <c r="N4125" s="0" t="s">
        <v>35</v>
      </c>
      <c r="P4125" s="0" t="n">
        <f aca="false">IF(AND(OR(Dashboard!$B$5="All",D4125=Dashboard!$B$5),OR(Dashboard!$D$5="All",N4125=Dashboard!$D$5),OR(AND(C4125&lt;&gt;"",C4125&gt;=Dashboard!$F$5,C4125&lt;=Dashboard!$H$5),AND(C4125="",Dashboard!$F$5&lt;=1980,Dashboard!$H$5&gt;=2016))),1,0)</f>
        <v>1</v>
      </c>
      <c r="Q4125" s="0" t="n">
        <f aca="false">J4125*P4125+ROW()*0.00000001</f>
        <v>0.48004125</v>
      </c>
    </row>
    <row r="4126" customFormat="false" ht="15" hidden="false" customHeight="false" outlineLevel="0" collapsed="false">
      <c r="A4126" s="0" t="s">
        <v>3218</v>
      </c>
      <c r="B4126" s="0" t="s">
        <v>76</v>
      </c>
      <c r="C4126" s="0" t="n">
        <v>2002</v>
      </c>
      <c r="D4126" s="0" t="s">
        <v>41</v>
      </c>
      <c r="E4126" s="0" t="s">
        <v>2860</v>
      </c>
      <c r="F4126" s="0" t="n">
        <v>0.23</v>
      </c>
      <c r="G4126" s="0" t="n">
        <v>0.18</v>
      </c>
      <c r="H4126" s="0" t="n">
        <v>0</v>
      </c>
      <c r="I4126" s="0" t="n">
        <v>0.06</v>
      </c>
      <c r="J4126" s="0" t="n">
        <v>0.48</v>
      </c>
      <c r="K4126" s="0" t="n">
        <v>80</v>
      </c>
      <c r="L4126" s="0" t="n">
        <v>9.1</v>
      </c>
      <c r="M4126" s="0" t="s">
        <v>36</v>
      </c>
      <c r="N4126" s="0" t="s">
        <v>74</v>
      </c>
      <c r="O4126" s="0" t="s">
        <v>37</v>
      </c>
      <c r="P4126" s="0" t="n">
        <f aca="false">IF(AND(OR(Dashboard!$B$5="All",D4126=Dashboard!$B$5),OR(Dashboard!$D$5="All",N4126=Dashboard!$D$5),OR(AND(C4126&lt;&gt;"",C4126&gt;=Dashboard!$F$5,C4126&lt;=Dashboard!$H$5),AND(C4126="",Dashboard!$F$5&lt;=1980,Dashboard!$H$5&gt;=2016))),1,0)</f>
        <v>1</v>
      </c>
      <c r="Q4126" s="0" t="n">
        <f aca="false">J4126*P4126+ROW()*0.00000001</f>
        <v>0.48004126</v>
      </c>
    </row>
    <row r="4127" customFormat="false" ht="15" hidden="false" customHeight="false" outlineLevel="0" collapsed="false">
      <c r="A4127" s="0" t="s">
        <v>3219</v>
      </c>
      <c r="B4127" s="0" t="s">
        <v>50</v>
      </c>
      <c r="C4127" s="0" t="n">
        <v>2006</v>
      </c>
      <c r="D4127" s="0" t="s">
        <v>46</v>
      </c>
      <c r="E4127" s="0" t="s">
        <v>35</v>
      </c>
      <c r="F4127" s="0" t="n">
        <v>0.16</v>
      </c>
      <c r="G4127" s="0" t="n">
        <v>0.01</v>
      </c>
      <c r="H4127" s="0" t="n">
        <v>0.29</v>
      </c>
      <c r="I4127" s="0" t="n">
        <v>0.01</v>
      </c>
      <c r="J4127" s="0" t="n">
        <v>0.48</v>
      </c>
      <c r="K4127" s="0" t="n">
        <v>65</v>
      </c>
      <c r="L4127" s="0" t="n">
        <v>6</v>
      </c>
      <c r="M4127" s="0" t="s">
        <v>125</v>
      </c>
      <c r="N4127" s="0" t="s">
        <v>35</v>
      </c>
      <c r="O4127" s="0" t="s">
        <v>67</v>
      </c>
      <c r="P4127" s="0" t="n">
        <f aca="false">IF(AND(OR(Dashboard!$B$5="All",D4127=Dashboard!$B$5),OR(Dashboard!$D$5="All",N4127=Dashboard!$D$5),OR(AND(C4127&lt;&gt;"",C4127&gt;=Dashboard!$F$5,C4127&lt;=Dashboard!$H$5),AND(C4127="",Dashboard!$F$5&lt;=1980,Dashboard!$H$5&gt;=2016))),1,0)</f>
        <v>1</v>
      </c>
      <c r="Q4127" s="0" t="n">
        <f aca="false">J4127*P4127+ROW()*0.00000001</f>
        <v>0.48004127</v>
      </c>
    </row>
    <row r="4128" customFormat="false" ht="15" hidden="false" customHeight="false" outlineLevel="0" collapsed="false">
      <c r="A4128" s="0" t="s">
        <v>3220</v>
      </c>
      <c r="B4128" s="0" t="s">
        <v>76</v>
      </c>
      <c r="C4128" s="0" t="n">
        <v>2000</v>
      </c>
      <c r="D4128" s="0" t="s">
        <v>48</v>
      </c>
      <c r="E4128" s="0" t="s">
        <v>89</v>
      </c>
      <c r="F4128" s="0" t="n">
        <v>0.14</v>
      </c>
      <c r="G4128" s="0" t="n">
        <v>0.11</v>
      </c>
      <c r="H4128" s="0" t="n">
        <v>0.19</v>
      </c>
      <c r="I4128" s="0" t="n">
        <v>0.04</v>
      </c>
      <c r="J4128" s="0" t="n">
        <v>0.47</v>
      </c>
      <c r="K4128" s="0" t="n">
        <v>72</v>
      </c>
      <c r="L4128" s="0" t="n">
        <v>6.3</v>
      </c>
      <c r="M4128" s="0" t="s">
        <v>36</v>
      </c>
      <c r="N4128" s="0" t="s">
        <v>74</v>
      </c>
      <c r="O4128" s="0" t="s">
        <v>37</v>
      </c>
      <c r="P4128" s="0" t="n">
        <f aca="false">IF(AND(OR(Dashboard!$B$5="All",D4128=Dashboard!$B$5),OR(Dashboard!$D$5="All",N4128=Dashboard!$D$5),OR(AND(C4128&lt;&gt;"",C4128&gt;=Dashboard!$F$5,C4128&lt;=Dashboard!$H$5),AND(C4128="",Dashboard!$F$5&lt;=1980,Dashboard!$H$5&gt;=2016))),1,0)</f>
        <v>1</v>
      </c>
      <c r="Q4128" s="0" t="n">
        <f aca="false">J4128*P4128+ROW()*0.00000001</f>
        <v>0.47004128</v>
      </c>
    </row>
    <row r="4129" customFormat="false" ht="15" hidden="false" customHeight="false" outlineLevel="0" collapsed="false">
      <c r="A4129" s="0" t="s">
        <v>3221</v>
      </c>
      <c r="B4129" s="0" t="s">
        <v>159</v>
      </c>
      <c r="C4129" s="0" t="n">
        <v>1989</v>
      </c>
      <c r="D4129" s="0" t="s">
        <v>71</v>
      </c>
      <c r="E4129" s="0" t="s">
        <v>91</v>
      </c>
      <c r="F4129" s="0" t="n">
        <v>0.45</v>
      </c>
      <c r="G4129" s="0" t="n">
        <v>0.02</v>
      </c>
      <c r="H4129" s="0" t="n">
        <v>0</v>
      </c>
      <c r="I4129" s="0" t="n">
        <v>0.01</v>
      </c>
      <c r="J4129" s="0" t="n">
        <v>0.47</v>
      </c>
      <c r="N4129" s="0" t="s">
        <v>161</v>
      </c>
      <c r="P4129" s="0" t="n">
        <f aca="false">IF(AND(OR(Dashboard!$B$5="All",D4129=Dashboard!$B$5),OR(Dashboard!$D$5="All",N4129=Dashboard!$D$5),OR(AND(C4129&lt;&gt;"",C4129&gt;=Dashboard!$F$5,C4129&lt;=Dashboard!$H$5),AND(C4129="",Dashboard!$F$5&lt;=1980,Dashboard!$H$5&gt;=2016))),1,0)</f>
        <v>1</v>
      </c>
      <c r="Q4129" s="0" t="n">
        <f aca="false">J4129*P4129+ROW()*0.00000001</f>
        <v>0.47004129</v>
      </c>
    </row>
    <row r="4130" customFormat="false" ht="15" hidden="false" customHeight="false" outlineLevel="0" collapsed="false">
      <c r="A4130" s="0" t="s">
        <v>3222</v>
      </c>
      <c r="B4130" s="0" t="s">
        <v>117</v>
      </c>
      <c r="C4130" s="0" t="n">
        <v>1996</v>
      </c>
      <c r="D4130" s="0" t="s">
        <v>56</v>
      </c>
      <c r="E4130" s="0" t="s">
        <v>449</v>
      </c>
      <c r="F4130" s="0" t="n">
        <v>0.24</v>
      </c>
      <c r="G4130" s="0" t="n">
        <v>0.16</v>
      </c>
      <c r="H4130" s="0" t="n">
        <v>0.04</v>
      </c>
      <c r="I4130" s="0" t="n">
        <v>0.03</v>
      </c>
      <c r="J4130" s="0" t="n">
        <v>0.47</v>
      </c>
      <c r="N4130" s="0" t="s">
        <v>74</v>
      </c>
      <c r="P4130" s="0" t="n">
        <f aca="false">IF(AND(OR(Dashboard!$B$5="All",D4130=Dashboard!$B$5),OR(Dashboard!$D$5="All",N4130=Dashboard!$D$5),OR(AND(C4130&lt;&gt;"",C4130&gt;=Dashboard!$F$5,C4130&lt;=Dashboard!$H$5),AND(C4130="",Dashboard!$F$5&lt;=1980,Dashboard!$H$5&gt;=2016))),1,0)</f>
        <v>1</v>
      </c>
      <c r="Q4130" s="0" t="n">
        <f aca="false">J4130*P4130+ROW()*0.00000001</f>
        <v>0.4700413</v>
      </c>
    </row>
    <row r="4131" customFormat="false" ht="15" hidden="false" customHeight="false" outlineLevel="0" collapsed="false">
      <c r="A4131" s="0" t="s">
        <v>1458</v>
      </c>
      <c r="B4131" s="0" t="s">
        <v>108</v>
      </c>
      <c r="C4131" s="0" t="n">
        <v>1998</v>
      </c>
      <c r="D4131" s="0" t="s">
        <v>34</v>
      </c>
      <c r="E4131" s="0" t="s">
        <v>142</v>
      </c>
      <c r="F4131" s="0" t="n">
        <v>0.45</v>
      </c>
      <c r="G4131" s="0" t="n">
        <v>0.02</v>
      </c>
      <c r="H4131" s="0" t="n">
        <v>0</v>
      </c>
      <c r="I4131" s="0" t="n">
        <v>0</v>
      </c>
      <c r="J4131" s="0" t="n">
        <v>0.47</v>
      </c>
      <c r="N4131" s="0" t="s">
        <v>35</v>
      </c>
      <c r="P4131" s="0" t="n">
        <f aca="false">IF(AND(OR(Dashboard!$B$5="All",D4131=Dashboard!$B$5),OR(Dashboard!$D$5="All",N4131=Dashboard!$D$5),OR(AND(C4131&lt;&gt;"",C4131&gt;=Dashboard!$F$5,C4131&lt;=Dashboard!$H$5),AND(C4131="",Dashboard!$F$5&lt;=1980,Dashboard!$H$5&gt;=2016))),1,0)</f>
        <v>1</v>
      </c>
      <c r="Q4131" s="0" t="n">
        <f aca="false">J4131*P4131+ROW()*0.00000001</f>
        <v>0.47004131</v>
      </c>
    </row>
    <row r="4132" customFormat="false" ht="15" hidden="false" customHeight="false" outlineLevel="0" collapsed="false">
      <c r="A4132" s="0" t="s">
        <v>3223</v>
      </c>
      <c r="B4132" s="0" t="s">
        <v>159</v>
      </c>
      <c r="D4132" s="0" t="s">
        <v>102</v>
      </c>
      <c r="E4132" s="0" t="s">
        <v>3224</v>
      </c>
      <c r="F4132" s="0" t="n">
        <v>0.44</v>
      </c>
      <c r="G4132" s="0" t="n">
        <v>0.03</v>
      </c>
      <c r="H4132" s="0" t="n">
        <v>0</v>
      </c>
      <c r="I4132" s="0" t="n">
        <v>0</v>
      </c>
      <c r="J4132" s="0" t="n">
        <v>0.47</v>
      </c>
      <c r="N4132" s="0" t="s">
        <v>161</v>
      </c>
      <c r="P4132" s="0" t="n">
        <f aca="false">IF(AND(OR(Dashboard!$B$5="All",D4132=Dashboard!$B$5),OR(Dashboard!$D$5="All",N4132=Dashboard!$D$5),OR(AND(C4132&lt;&gt;"",C4132&gt;=Dashboard!$F$5,C4132&lt;=Dashboard!$H$5),AND(C4132="",Dashboard!$F$5&lt;=1980,Dashboard!$H$5&gt;=2016))),1,0)</f>
        <v>1</v>
      </c>
      <c r="Q4132" s="0" t="n">
        <f aca="false">J4132*P4132+ROW()*0.00000001</f>
        <v>0.47004132</v>
      </c>
    </row>
    <row r="4133" customFormat="false" ht="15" hidden="false" customHeight="false" outlineLevel="0" collapsed="false">
      <c r="A4133" s="0" t="s">
        <v>3225</v>
      </c>
      <c r="B4133" s="0" t="s">
        <v>76</v>
      </c>
      <c r="C4133" s="0" t="n">
        <v>2002</v>
      </c>
      <c r="D4133" s="0" t="s">
        <v>102</v>
      </c>
      <c r="E4133" s="0" t="s">
        <v>91</v>
      </c>
      <c r="F4133" s="0" t="n">
        <v>0.23</v>
      </c>
      <c r="G4133" s="0" t="n">
        <v>0.18</v>
      </c>
      <c r="H4133" s="0" t="n">
        <v>0</v>
      </c>
      <c r="I4133" s="0" t="n">
        <v>0.06</v>
      </c>
      <c r="J4133" s="0" t="n">
        <v>0.47</v>
      </c>
      <c r="K4133" s="0" t="n">
        <v>61</v>
      </c>
      <c r="L4133" s="0" t="n">
        <v>8.7</v>
      </c>
      <c r="M4133" s="0" t="s">
        <v>103</v>
      </c>
      <c r="N4133" s="0" t="s">
        <v>74</v>
      </c>
      <c r="O4133" s="0" t="s">
        <v>67</v>
      </c>
      <c r="P4133" s="0" t="n">
        <f aca="false">IF(AND(OR(Dashboard!$B$5="All",D4133=Dashboard!$B$5),OR(Dashboard!$D$5="All",N4133=Dashboard!$D$5),OR(AND(C4133&lt;&gt;"",C4133&gt;=Dashboard!$F$5,C4133&lt;=Dashboard!$H$5),AND(C4133="",Dashboard!$F$5&lt;=1980,Dashboard!$H$5&gt;=2016))),1,0)</f>
        <v>1</v>
      </c>
      <c r="Q4133" s="0" t="n">
        <f aca="false">J4133*P4133+ROW()*0.00000001</f>
        <v>0.47004133</v>
      </c>
    </row>
    <row r="4134" customFormat="false" ht="15" hidden="false" customHeight="false" outlineLevel="0" collapsed="false">
      <c r="A4134" s="0" t="s">
        <v>2774</v>
      </c>
      <c r="B4134" s="0" t="s">
        <v>50</v>
      </c>
      <c r="C4134" s="0" t="n">
        <v>2008</v>
      </c>
      <c r="D4134" s="0" t="s">
        <v>71</v>
      </c>
      <c r="E4134" s="0" t="s">
        <v>72</v>
      </c>
      <c r="F4134" s="0" t="n">
        <v>0.43</v>
      </c>
      <c r="G4134" s="0" t="n">
        <v>0.01</v>
      </c>
      <c r="H4134" s="0" t="n">
        <v>0</v>
      </c>
      <c r="I4134" s="0" t="n">
        <v>0.03</v>
      </c>
      <c r="J4134" s="0" t="n">
        <v>0.47</v>
      </c>
      <c r="N4134" s="0" t="s">
        <v>35</v>
      </c>
      <c r="P4134" s="0" t="n">
        <f aca="false">IF(AND(OR(Dashboard!$B$5="All",D4134=Dashboard!$B$5),OR(Dashboard!$D$5="All",N4134=Dashboard!$D$5),OR(AND(C4134&lt;&gt;"",C4134&gt;=Dashboard!$F$5,C4134&lt;=Dashboard!$H$5),AND(C4134="",Dashboard!$F$5&lt;=1980,Dashboard!$H$5&gt;=2016))),1,0)</f>
        <v>1</v>
      </c>
      <c r="Q4134" s="0" t="n">
        <f aca="false">J4134*P4134+ROW()*0.00000001</f>
        <v>0.47004134</v>
      </c>
    </row>
    <row r="4135" customFormat="false" ht="15" hidden="false" customHeight="false" outlineLevel="0" collapsed="false">
      <c r="A4135" s="0" t="s">
        <v>3226</v>
      </c>
      <c r="B4135" s="0" t="s">
        <v>76</v>
      </c>
      <c r="C4135" s="0" t="n">
        <v>2006</v>
      </c>
      <c r="D4135" s="0" t="s">
        <v>71</v>
      </c>
      <c r="E4135" s="0" t="s">
        <v>142</v>
      </c>
      <c r="F4135" s="0" t="n">
        <v>0.39</v>
      </c>
      <c r="G4135" s="0" t="n">
        <v>0.02</v>
      </c>
      <c r="H4135" s="0" t="n">
        <v>0</v>
      </c>
      <c r="I4135" s="0" t="n">
        <v>0.06</v>
      </c>
      <c r="J4135" s="0" t="n">
        <v>0.47</v>
      </c>
      <c r="N4135" s="0" t="s">
        <v>74</v>
      </c>
      <c r="P4135" s="0" t="n">
        <f aca="false">IF(AND(OR(Dashboard!$B$5="All",D4135=Dashboard!$B$5),OR(Dashboard!$D$5="All",N4135=Dashboard!$D$5),OR(AND(C4135&lt;&gt;"",C4135&gt;=Dashboard!$F$5,C4135&lt;=Dashboard!$H$5),AND(C4135="",Dashboard!$F$5&lt;=1980,Dashboard!$H$5&gt;=2016))),1,0)</f>
        <v>1</v>
      </c>
      <c r="Q4135" s="0" t="n">
        <f aca="false">J4135*P4135+ROW()*0.00000001</f>
        <v>0.47004135</v>
      </c>
    </row>
    <row r="4136" customFormat="false" ht="15" hidden="false" customHeight="false" outlineLevel="0" collapsed="false">
      <c r="A4136" s="0" t="s">
        <v>3227</v>
      </c>
      <c r="B4136" s="0" t="s">
        <v>70</v>
      </c>
      <c r="C4136" s="0" t="n">
        <v>2007</v>
      </c>
      <c r="D4136" s="0" t="s">
        <v>71</v>
      </c>
      <c r="E4136" s="0" t="s">
        <v>782</v>
      </c>
      <c r="F4136" s="0" t="n">
        <v>0.14</v>
      </c>
      <c r="G4136" s="0" t="n">
        <v>0.01</v>
      </c>
      <c r="H4136" s="0" t="n">
        <v>0.31</v>
      </c>
      <c r="I4136" s="0" t="n">
        <v>0.02</v>
      </c>
      <c r="J4136" s="0" t="n">
        <v>0.47</v>
      </c>
      <c r="K4136" s="0" t="n">
        <v>60</v>
      </c>
      <c r="L4136" s="0" t="n">
        <v>6.9</v>
      </c>
      <c r="M4136" s="0" t="s">
        <v>103</v>
      </c>
      <c r="N4136" s="0" t="s">
        <v>74</v>
      </c>
      <c r="O4136" s="0" t="s">
        <v>53</v>
      </c>
      <c r="P4136" s="0" t="n">
        <f aca="false">IF(AND(OR(Dashboard!$B$5="All",D4136=Dashboard!$B$5),OR(Dashboard!$D$5="All",N4136=Dashboard!$D$5),OR(AND(C4136&lt;&gt;"",C4136&gt;=Dashboard!$F$5,C4136&lt;=Dashboard!$H$5),AND(C4136="",Dashboard!$F$5&lt;=1980,Dashboard!$H$5&gt;=2016))),1,0)</f>
        <v>1</v>
      </c>
      <c r="Q4136" s="0" t="n">
        <f aca="false">J4136*P4136+ROW()*0.00000001</f>
        <v>0.47004136</v>
      </c>
    </row>
    <row r="4137" customFormat="false" ht="15" hidden="false" customHeight="false" outlineLevel="0" collapsed="false">
      <c r="A4137" s="0" t="s">
        <v>2807</v>
      </c>
      <c r="B4137" s="0" t="s">
        <v>64</v>
      </c>
      <c r="C4137" s="0" t="n">
        <v>2012</v>
      </c>
      <c r="D4137" s="0" t="s">
        <v>56</v>
      </c>
      <c r="E4137" s="0" t="s">
        <v>139</v>
      </c>
      <c r="F4137" s="0" t="n">
        <v>0.28</v>
      </c>
      <c r="G4137" s="0" t="n">
        <v>0.15</v>
      </c>
      <c r="H4137" s="0" t="n">
        <v>0</v>
      </c>
      <c r="I4137" s="0" t="n">
        <v>0.04</v>
      </c>
      <c r="J4137" s="0" t="n">
        <v>0.47</v>
      </c>
      <c r="K4137" s="0" t="n">
        <v>67</v>
      </c>
      <c r="L4137" s="0" t="n">
        <v>6.5</v>
      </c>
      <c r="M4137" s="0" t="s">
        <v>73</v>
      </c>
      <c r="N4137" s="0" t="s">
        <v>66</v>
      </c>
      <c r="O4137" s="0" t="s">
        <v>67</v>
      </c>
      <c r="P4137" s="0" t="n">
        <f aca="false">IF(AND(OR(Dashboard!$B$5="All",D4137=Dashboard!$B$5),OR(Dashboard!$D$5="All",N4137=Dashboard!$D$5),OR(AND(C4137&lt;&gt;"",C4137&gt;=Dashboard!$F$5,C4137&lt;=Dashboard!$H$5),AND(C4137="",Dashboard!$F$5&lt;=1980,Dashboard!$H$5&gt;=2016))),1,0)</f>
        <v>1</v>
      </c>
      <c r="Q4137" s="0" t="n">
        <f aca="false">J4137*P4137+ROW()*0.00000001</f>
        <v>0.47004137</v>
      </c>
    </row>
    <row r="4138" customFormat="false" ht="15" hidden="false" customHeight="false" outlineLevel="0" collapsed="false">
      <c r="A4138" s="0" t="s">
        <v>3073</v>
      </c>
      <c r="B4138" s="0" t="s">
        <v>50</v>
      </c>
      <c r="C4138" s="0" t="n">
        <v>2010</v>
      </c>
      <c r="D4138" s="0" t="s">
        <v>114</v>
      </c>
      <c r="E4138" s="0" t="s">
        <v>487</v>
      </c>
      <c r="F4138" s="0" t="n">
        <v>0.25</v>
      </c>
      <c r="G4138" s="0" t="n">
        <v>0.17</v>
      </c>
      <c r="H4138" s="0" t="n">
        <v>0</v>
      </c>
      <c r="I4138" s="0" t="n">
        <v>0.04</v>
      </c>
      <c r="J4138" s="0" t="n">
        <v>0.47</v>
      </c>
      <c r="K4138" s="0" t="n">
        <v>78</v>
      </c>
      <c r="M4138" s="0" t="s">
        <v>125</v>
      </c>
      <c r="N4138" s="0" t="s">
        <v>35</v>
      </c>
      <c r="O4138" s="0" t="s">
        <v>37</v>
      </c>
      <c r="P4138" s="0" t="n">
        <f aca="false">IF(AND(OR(Dashboard!$B$5="All",D4138=Dashboard!$B$5),OR(Dashboard!$D$5="All",N4138=Dashboard!$D$5),OR(AND(C4138&lt;&gt;"",C4138&gt;=Dashboard!$F$5,C4138&lt;=Dashboard!$H$5),AND(C4138="",Dashboard!$F$5&lt;=1980,Dashboard!$H$5&gt;=2016))),1,0)</f>
        <v>1</v>
      </c>
      <c r="Q4138" s="0" t="n">
        <f aca="false">J4138*P4138+ROW()*0.00000001</f>
        <v>0.47004138</v>
      </c>
    </row>
    <row r="4139" customFormat="false" ht="15" hidden="false" customHeight="false" outlineLevel="0" collapsed="false">
      <c r="A4139" s="0" t="s">
        <v>1951</v>
      </c>
      <c r="B4139" s="0" t="s">
        <v>33</v>
      </c>
      <c r="C4139" s="0" t="n">
        <v>2007</v>
      </c>
      <c r="D4139" s="0" t="s">
        <v>16</v>
      </c>
      <c r="E4139" s="0" t="s">
        <v>91</v>
      </c>
      <c r="F4139" s="0" t="n">
        <v>0.42</v>
      </c>
      <c r="G4139" s="0" t="n">
        <v>0.02</v>
      </c>
      <c r="H4139" s="0" t="n">
        <v>0</v>
      </c>
      <c r="I4139" s="0" t="n">
        <v>0.04</v>
      </c>
      <c r="J4139" s="0" t="n">
        <v>0.47</v>
      </c>
      <c r="K4139" s="0" t="n">
        <v>53</v>
      </c>
      <c r="L4139" s="0" t="n">
        <v>5.3</v>
      </c>
      <c r="M4139" s="0" t="s">
        <v>103</v>
      </c>
      <c r="N4139" s="0" t="s">
        <v>35</v>
      </c>
      <c r="O4139" s="0" t="s">
        <v>53</v>
      </c>
      <c r="P4139" s="0" t="n">
        <f aca="false">IF(AND(OR(Dashboard!$B$5="All",D4139=Dashboard!$B$5),OR(Dashboard!$D$5="All",N4139=Dashboard!$D$5),OR(AND(C4139&lt;&gt;"",C4139&gt;=Dashboard!$F$5,C4139&lt;=Dashboard!$H$5),AND(C4139="",Dashboard!$F$5&lt;=1980,Dashboard!$H$5&gt;=2016))),1,0)</f>
        <v>1</v>
      </c>
      <c r="Q4139" s="0" t="n">
        <f aca="false">J4139*P4139+ROW()*0.00000001</f>
        <v>0.47004139</v>
      </c>
    </row>
    <row r="4140" customFormat="false" ht="15" hidden="false" customHeight="false" outlineLevel="0" collapsed="false">
      <c r="A4140" s="0" t="s">
        <v>3228</v>
      </c>
      <c r="B4140" s="0" t="s">
        <v>78</v>
      </c>
      <c r="C4140" s="0" t="n">
        <v>1995</v>
      </c>
      <c r="D4140" s="0" t="s">
        <v>48</v>
      </c>
      <c r="E4140" s="0" t="s">
        <v>1565</v>
      </c>
      <c r="F4140" s="0" t="n">
        <v>0</v>
      </c>
      <c r="G4140" s="0" t="n">
        <v>0</v>
      </c>
      <c r="H4140" s="0" t="n">
        <v>0.47</v>
      </c>
      <c r="I4140" s="0" t="n">
        <v>0</v>
      </c>
      <c r="J4140" s="0" t="n">
        <v>0.47</v>
      </c>
      <c r="N4140" s="0" t="s">
        <v>35</v>
      </c>
      <c r="P4140" s="0" t="n">
        <f aca="false">IF(AND(OR(Dashboard!$B$5="All",D4140=Dashboard!$B$5),OR(Dashboard!$D$5="All",N4140=Dashboard!$D$5),OR(AND(C4140&lt;&gt;"",C4140&gt;=Dashboard!$F$5,C4140&lt;=Dashboard!$H$5),AND(C4140="",Dashboard!$F$5&lt;=1980,Dashboard!$H$5&gt;=2016))),1,0)</f>
        <v>1</v>
      </c>
      <c r="Q4140" s="0" t="n">
        <f aca="false">J4140*P4140+ROW()*0.00000001</f>
        <v>0.4700414</v>
      </c>
    </row>
    <row r="4141" customFormat="false" ht="15" hidden="false" customHeight="false" outlineLevel="0" collapsed="false">
      <c r="A4141" s="0" t="s">
        <v>3229</v>
      </c>
      <c r="B4141" s="0" t="s">
        <v>172</v>
      </c>
      <c r="C4141" s="0" t="n">
        <v>2015</v>
      </c>
      <c r="D4141" s="0" t="s">
        <v>52</v>
      </c>
      <c r="E4141" s="0" t="s">
        <v>3230</v>
      </c>
      <c r="F4141" s="0" t="n">
        <v>0.38</v>
      </c>
      <c r="G4141" s="0" t="n">
        <v>0.04</v>
      </c>
      <c r="H4141" s="0" t="n">
        <v>0</v>
      </c>
      <c r="I4141" s="0" t="n">
        <v>0.05</v>
      </c>
      <c r="J4141" s="0" t="n">
        <v>0.47</v>
      </c>
      <c r="K4141" s="0" t="n">
        <v>79</v>
      </c>
      <c r="L4141" s="0" t="n">
        <v>6.4</v>
      </c>
      <c r="M4141" s="0" t="s">
        <v>103</v>
      </c>
      <c r="N4141" s="0" t="s">
        <v>66</v>
      </c>
      <c r="O4141" s="0" t="s">
        <v>37</v>
      </c>
      <c r="P4141" s="0" t="n">
        <f aca="false">IF(AND(OR(Dashboard!$B$5="All",D4141=Dashboard!$B$5),OR(Dashboard!$D$5="All",N4141=Dashboard!$D$5),OR(AND(C4141&lt;&gt;"",C4141&gt;=Dashboard!$F$5,C4141&lt;=Dashboard!$H$5),AND(C4141="",Dashboard!$F$5&lt;=1980,Dashboard!$H$5&gt;=2016))),1,0)</f>
        <v>1</v>
      </c>
      <c r="Q4141" s="0" t="n">
        <f aca="false">J4141*P4141+ROW()*0.00000001</f>
        <v>0.47004141</v>
      </c>
    </row>
    <row r="4142" customFormat="false" ht="15" hidden="false" customHeight="false" outlineLevel="0" collapsed="false">
      <c r="A4142" s="0" t="s">
        <v>2938</v>
      </c>
      <c r="B4142" s="0" t="s">
        <v>117</v>
      </c>
      <c r="C4142" s="0" t="n">
        <v>2000</v>
      </c>
      <c r="D4142" s="0" t="s">
        <v>71</v>
      </c>
      <c r="E4142" s="0" t="s">
        <v>649</v>
      </c>
      <c r="F4142" s="0" t="n">
        <v>0.26</v>
      </c>
      <c r="G4142" s="0" t="n">
        <v>0.18</v>
      </c>
      <c r="H4142" s="0" t="n">
        <v>0</v>
      </c>
      <c r="I4142" s="0" t="n">
        <v>0.03</v>
      </c>
      <c r="J4142" s="0" t="n">
        <v>0.47</v>
      </c>
      <c r="N4142" s="0" t="s">
        <v>74</v>
      </c>
      <c r="P4142" s="0" t="n">
        <f aca="false">IF(AND(OR(Dashboard!$B$5="All",D4142=Dashboard!$B$5),OR(Dashboard!$D$5="All",N4142=Dashboard!$D$5),OR(AND(C4142&lt;&gt;"",C4142&gt;=Dashboard!$F$5,C4142&lt;=Dashboard!$H$5),AND(C4142="",Dashboard!$F$5&lt;=1980,Dashboard!$H$5&gt;=2016))),1,0)</f>
        <v>1</v>
      </c>
      <c r="Q4142" s="0" t="n">
        <f aca="false">J4142*P4142+ROW()*0.00000001</f>
        <v>0.47004142</v>
      </c>
    </row>
    <row r="4143" customFormat="false" ht="15" hidden="false" customHeight="false" outlineLevel="0" collapsed="false">
      <c r="A4143" s="0" t="s">
        <v>2404</v>
      </c>
      <c r="B4143" s="0" t="s">
        <v>64</v>
      </c>
      <c r="C4143" s="0" t="n">
        <v>2010</v>
      </c>
      <c r="D4143" s="0" t="s">
        <v>56</v>
      </c>
      <c r="E4143" s="0" t="s">
        <v>91</v>
      </c>
      <c r="F4143" s="0" t="n">
        <v>0.2</v>
      </c>
      <c r="G4143" s="0" t="n">
        <v>0.23</v>
      </c>
      <c r="H4143" s="0" t="n">
        <v>0</v>
      </c>
      <c r="I4143" s="0" t="n">
        <v>0.05</v>
      </c>
      <c r="J4143" s="0" t="n">
        <v>0.47</v>
      </c>
      <c r="K4143" s="0" t="n">
        <v>62</v>
      </c>
      <c r="L4143" s="0" t="n">
        <v>7.1</v>
      </c>
      <c r="M4143" s="0" t="s">
        <v>103</v>
      </c>
      <c r="N4143" s="0" t="s">
        <v>66</v>
      </c>
      <c r="O4143" s="0" t="s">
        <v>67</v>
      </c>
      <c r="P4143" s="0" t="n">
        <f aca="false">IF(AND(OR(Dashboard!$B$5="All",D4143=Dashboard!$B$5),OR(Dashboard!$D$5="All",N4143=Dashboard!$D$5),OR(AND(C4143&lt;&gt;"",C4143&gt;=Dashboard!$F$5,C4143&lt;=Dashboard!$H$5),AND(C4143="",Dashboard!$F$5&lt;=1980,Dashboard!$H$5&gt;=2016))),1,0)</f>
        <v>1</v>
      </c>
      <c r="Q4143" s="0" t="n">
        <f aca="false">J4143*P4143+ROW()*0.00000001</f>
        <v>0.47004143</v>
      </c>
    </row>
    <row r="4144" customFormat="false" ht="15" hidden="false" customHeight="false" outlineLevel="0" collapsed="false">
      <c r="A4144" s="0" t="s">
        <v>3231</v>
      </c>
      <c r="B4144" s="0" t="s">
        <v>117</v>
      </c>
      <c r="C4144" s="0" t="n">
        <v>1995</v>
      </c>
      <c r="D4144" s="0" t="s">
        <v>71</v>
      </c>
      <c r="E4144" s="0" t="s">
        <v>1530</v>
      </c>
      <c r="F4144" s="0" t="n">
        <v>0.26</v>
      </c>
      <c r="G4144" s="0" t="n">
        <v>0.18</v>
      </c>
      <c r="H4144" s="0" t="n">
        <v>0</v>
      </c>
      <c r="I4144" s="0" t="n">
        <v>0.03</v>
      </c>
      <c r="J4144" s="0" t="n">
        <v>0.47</v>
      </c>
      <c r="N4144" s="0" t="s">
        <v>74</v>
      </c>
      <c r="P4144" s="0" t="n">
        <f aca="false">IF(AND(OR(Dashboard!$B$5="All",D4144=Dashboard!$B$5),OR(Dashboard!$D$5="All",N4144=Dashboard!$D$5),OR(AND(C4144&lt;&gt;"",C4144&gt;=Dashboard!$F$5,C4144&lt;=Dashboard!$H$5),AND(C4144="",Dashboard!$F$5&lt;=1980,Dashboard!$H$5&gt;=2016))),1,0)</f>
        <v>1</v>
      </c>
      <c r="Q4144" s="0" t="n">
        <f aca="false">J4144*P4144+ROW()*0.00000001</f>
        <v>0.47004144</v>
      </c>
    </row>
    <row r="4145" customFormat="false" ht="15" hidden="false" customHeight="false" outlineLevel="0" collapsed="false">
      <c r="A4145" s="0" t="s">
        <v>2086</v>
      </c>
      <c r="B4145" s="0" t="s">
        <v>64</v>
      </c>
      <c r="C4145" s="0" t="n">
        <v>2012</v>
      </c>
      <c r="D4145" s="0" t="s">
        <v>102</v>
      </c>
      <c r="E4145" s="0" t="s">
        <v>211</v>
      </c>
      <c r="F4145" s="0" t="n">
        <v>0.31</v>
      </c>
      <c r="G4145" s="0" t="n">
        <v>0.1</v>
      </c>
      <c r="H4145" s="0" t="n">
        <v>0.03</v>
      </c>
      <c r="I4145" s="0" t="n">
        <v>0.04</v>
      </c>
      <c r="J4145" s="0" t="n">
        <v>0.47</v>
      </c>
      <c r="K4145" s="0" t="n">
        <v>83</v>
      </c>
      <c r="L4145" s="0" t="n">
        <v>4.4</v>
      </c>
      <c r="M4145" s="0" t="s">
        <v>103</v>
      </c>
      <c r="N4145" s="0" t="s">
        <v>66</v>
      </c>
      <c r="O4145" s="0" t="s">
        <v>42</v>
      </c>
      <c r="P4145" s="0" t="n">
        <f aca="false">IF(AND(OR(Dashboard!$B$5="All",D4145=Dashboard!$B$5),OR(Dashboard!$D$5="All",N4145=Dashboard!$D$5),OR(AND(C4145&lt;&gt;"",C4145&gt;=Dashboard!$F$5,C4145&lt;=Dashboard!$H$5),AND(C4145="",Dashboard!$F$5&lt;=1980,Dashboard!$H$5&gt;=2016))),1,0)</f>
        <v>1</v>
      </c>
      <c r="Q4145" s="0" t="n">
        <f aca="false">J4145*P4145+ROW()*0.00000001</f>
        <v>0.47004145</v>
      </c>
    </row>
    <row r="4146" customFormat="false" ht="15" hidden="false" customHeight="false" outlineLevel="0" collapsed="false">
      <c r="A4146" s="0" t="s">
        <v>3197</v>
      </c>
      <c r="B4146" s="0" t="s">
        <v>70</v>
      </c>
      <c r="C4146" s="0" t="n">
        <v>2008</v>
      </c>
      <c r="D4146" s="0" t="s">
        <v>56</v>
      </c>
      <c r="E4146" s="0" t="s">
        <v>1002</v>
      </c>
      <c r="F4146" s="0" t="n">
        <v>0.23</v>
      </c>
      <c r="G4146" s="0" t="n">
        <v>0.16</v>
      </c>
      <c r="H4146" s="0" t="n">
        <v>0.01</v>
      </c>
      <c r="I4146" s="0" t="n">
        <v>0.07</v>
      </c>
      <c r="J4146" s="0" t="n">
        <v>0.47</v>
      </c>
      <c r="K4146" s="0" t="n">
        <v>72</v>
      </c>
      <c r="L4146" s="0" t="n">
        <v>7.6</v>
      </c>
      <c r="M4146" s="0" t="s">
        <v>73</v>
      </c>
      <c r="N4146" s="0" t="s">
        <v>74</v>
      </c>
      <c r="O4146" s="0" t="s">
        <v>37</v>
      </c>
      <c r="P4146" s="0" t="n">
        <f aca="false">IF(AND(OR(Dashboard!$B$5="All",D4146=Dashboard!$B$5),OR(Dashboard!$D$5="All",N4146=Dashboard!$D$5),OR(AND(C4146&lt;&gt;"",C4146&gt;=Dashboard!$F$5,C4146&lt;=Dashboard!$H$5),AND(C4146="",Dashboard!$F$5&lt;=1980,Dashboard!$H$5&gt;=2016))),1,0)</f>
        <v>1</v>
      </c>
      <c r="Q4146" s="0" t="n">
        <f aca="false">J4146*P4146+ROW()*0.00000001</f>
        <v>0.47004146</v>
      </c>
    </row>
    <row r="4147" customFormat="false" ht="15" hidden="false" customHeight="false" outlineLevel="0" collapsed="false">
      <c r="A4147" s="0" t="s">
        <v>3232</v>
      </c>
      <c r="B4147" s="0" t="s">
        <v>76</v>
      </c>
      <c r="C4147" s="0" t="n">
        <v>2001</v>
      </c>
      <c r="D4147" s="0" t="s">
        <v>71</v>
      </c>
      <c r="E4147" s="0" t="s">
        <v>89</v>
      </c>
      <c r="F4147" s="0" t="n">
        <v>0.23</v>
      </c>
      <c r="G4147" s="0" t="n">
        <v>0.18</v>
      </c>
      <c r="H4147" s="0" t="n">
        <v>0</v>
      </c>
      <c r="I4147" s="0" t="n">
        <v>0.06</v>
      </c>
      <c r="J4147" s="0" t="n">
        <v>0.47</v>
      </c>
      <c r="K4147" s="0" t="n">
        <v>90</v>
      </c>
      <c r="L4147" s="0" t="n">
        <v>8.8</v>
      </c>
      <c r="M4147" s="0" t="s">
        <v>103</v>
      </c>
      <c r="N4147" s="0" t="s">
        <v>74</v>
      </c>
      <c r="O4147" s="0" t="s">
        <v>42</v>
      </c>
      <c r="P4147" s="0" t="n">
        <f aca="false">IF(AND(OR(Dashboard!$B$5="All",D4147=Dashboard!$B$5),OR(Dashboard!$D$5="All",N4147=Dashboard!$D$5),OR(AND(C4147&lt;&gt;"",C4147&gt;=Dashboard!$F$5,C4147&lt;=Dashboard!$H$5),AND(C4147="",Dashboard!$F$5&lt;=1980,Dashboard!$H$5&gt;=2016))),1,0)</f>
        <v>1</v>
      </c>
      <c r="Q4147" s="0" t="n">
        <f aca="false">J4147*P4147+ROW()*0.00000001</f>
        <v>0.47004147</v>
      </c>
    </row>
    <row r="4148" customFormat="false" ht="15" hidden="false" customHeight="false" outlineLevel="0" collapsed="false">
      <c r="A4148" s="0" t="s">
        <v>3233</v>
      </c>
      <c r="B4148" s="0" t="s">
        <v>152</v>
      </c>
      <c r="C4148" s="0" t="n">
        <v>2014</v>
      </c>
      <c r="D4148" s="0" t="s">
        <v>71</v>
      </c>
      <c r="E4148" s="0" t="s">
        <v>3234</v>
      </c>
      <c r="F4148" s="0" t="n">
        <v>0.08</v>
      </c>
      <c r="G4148" s="0" t="n">
        <v>0.36</v>
      </c>
      <c r="H4148" s="0" t="n">
        <v>0</v>
      </c>
      <c r="I4148" s="0" t="n">
        <v>0.03</v>
      </c>
      <c r="J4148" s="0" t="n">
        <v>0.47</v>
      </c>
      <c r="K4148" s="0" t="n">
        <v>87</v>
      </c>
      <c r="L4148" s="0" t="n">
        <v>5.9</v>
      </c>
      <c r="M4148" s="0" t="s">
        <v>103</v>
      </c>
      <c r="N4148" s="0" t="s">
        <v>152</v>
      </c>
      <c r="O4148" s="0" t="s">
        <v>42</v>
      </c>
      <c r="P4148" s="0" t="n">
        <f aca="false">IF(AND(OR(Dashboard!$B$5="All",D4148=Dashboard!$B$5),OR(Dashboard!$D$5="All",N4148=Dashboard!$D$5),OR(AND(C4148&lt;&gt;"",C4148&gt;=Dashboard!$F$5,C4148&lt;=Dashboard!$H$5),AND(C4148="",Dashboard!$F$5&lt;=1980,Dashboard!$H$5&gt;=2016))),1,0)</f>
        <v>1</v>
      </c>
      <c r="Q4148" s="0" t="n">
        <f aca="false">J4148*P4148+ROW()*0.00000001</f>
        <v>0.47004148</v>
      </c>
    </row>
    <row r="4149" customFormat="false" ht="15" hidden="false" customHeight="false" outlineLevel="0" collapsed="false">
      <c r="A4149" s="0" t="s">
        <v>3235</v>
      </c>
      <c r="B4149" s="0" t="s">
        <v>33</v>
      </c>
      <c r="C4149" s="0" t="n">
        <v>2008</v>
      </c>
      <c r="D4149" s="0" t="s">
        <v>41</v>
      </c>
      <c r="E4149" s="0" t="s">
        <v>3236</v>
      </c>
      <c r="F4149" s="0" t="n">
        <v>0.06</v>
      </c>
      <c r="G4149" s="0" t="n">
        <v>0.39</v>
      </c>
      <c r="H4149" s="0" t="n">
        <v>0</v>
      </c>
      <c r="I4149" s="0" t="n">
        <v>0.01</v>
      </c>
      <c r="J4149" s="0" t="n">
        <v>0.47</v>
      </c>
      <c r="K4149" s="0" t="n">
        <v>37</v>
      </c>
      <c r="L4149" s="0" t="n">
        <v>6.3</v>
      </c>
      <c r="M4149" s="0" t="s">
        <v>36</v>
      </c>
      <c r="N4149" s="0" t="s">
        <v>35</v>
      </c>
      <c r="O4149" s="0" t="s">
        <v>177</v>
      </c>
      <c r="P4149" s="0" t="n">
        <f aca="false">IF(AND(OR(Dashboard!$B$5="All",D4149=Dashboard!$B$5),OR(Dashboard!$D$5="All",N4149=Dashboard!$D$5),OR(AND(C4149&lt;&gt;"",C4149&gt;=Dashboard!$F$5,C4149&lt;=Dashboard!$H$5),AND(C4149="",Dashboard!$F$5&lt;=1980,Dashboard!$H$5&gt;=2016))),1,0)</f>
        <v>1</v>
      </c>
      <c r="Q4149" s="0" t="n">
        <f aca="false">J4149*P4149+ROW()*0.00000001</f>
        <v>0.47004149</v>
      </c>
    </row>
    <row r="4150" customFormat="false" ht="15" hidden="false" customHeight="false" outlineLevel="0" collapsed="false">
      <c r="A4150" s="0" t="s">
        <v>1807</v>
      </c>
      <c r="B4150" s="0" t="s">
        <v>50</v>
      </c>
      <c r="C4150" s="0" t="n">
        <v>2009</v>
      </c>
      <c r="D4150" s="0" t="s">
        <v>41</v>
      </c>
      <c r="E4150" s="0" t="s">
        <v>418</v>
      </c>
      <c r="F4150" s="0" t="n">
        <v>0.35</v>
      </c>
      <c r="G4150" s="0" t="n">
        <v>0.08</v>
      </c>
      <c r="H4150" s="0" t="n">
        <v>0</v>
      </c>
      <c r="I4150" s="0" t="n">
        <v>0.04</v>
      </c>
      <c r="J4150" s="0" t="n">
        <v>0.47</v>
      </c>
      <c r="M4150" s="0" t="s">
        <v>36</v>
      </c>
      <c r="N4150" s="0" t="s">
        <v>35</v>
      </c>
      <c r="P4150" s="0" t="n">
        <f aca="false">IF(AND(OR(Dashboard!$B$5="All",D4150=Dashboard!$B$5),OR(Dashboard!$D$5="All",N4150=Dashboard!$D$5),OR(AND(C4150&lt;&gt;"",C4150&gt;=Dashboard!$F$5,C4150&lt;=Dashboard!$H$5),AND(C4150="",Dashboard!$F$5&lt;=1980,Dashboard!$H$5&gt;=2016))),1,0)</f>
        <v>1</v>
      </c>
      <c r="Q4150" s="0" t="n">
        <f aca="false">J4150*P4150+ROW()*0.00000001</f>
        <v>0.4700415</v>
      </c>
    </row>
    <row r="4151" customFormat="false" ht="15" hidden="false" customHeight="false" outlineLevel="0" collapsed="false">
      <c r="A4151" s="0" t="s">
        <v>3237</v>
      </c>
      <c r="B4151" s="0" t="s">
        <v>33</v>
      </c>
      <c r="C4151" s="0" t="n">
        <v>2011</v>
      </c>
      <c r="D4151" s="0" t="s">
        <v>46</v>
      </c>
      <c r="E4151" s="0" t="s">
        <v>157</v>
      </c>
      <c r="F4151" s="0" t="n">
        <v>0</v>
      </c>
      <c r="G4151" s="0" t="n">
        <v>0</v>
      </c>
      <c r="H4151" s="0" t="n">
        <v>0.47</v>
      </c>
      <c r="I4151" s="0" t="n">
        <v>0</v>
      </c>
      <c r="J4151" s="0" t="n">
        <v>0.47</v>
      </c>
      <c r="N4151" s="0" t="s">
        <v>35</v>
      </c>
      <c r="P4151" s="0" t="n">
        <f aca="false">IF(AND(OR(Dashboard!$B$5="All",D4151=Dashboard!$B$5),OR(Dashboard!$D$5="All",N4151=Dashboard!$D$5),OR(AND(C4151&lt;&gt;"",C4151&gt;=Dashboard!$F$5,C4151&lt;=Dashboard!$H$5),AND(C4151="",Dashboard!$F$5&lt;=1980,Dashboard!$H$5&gt;=2016))),1,0)</f>
        <v>1</v>
      </c>
      <c r="Q4151" s="0" t="n">
        <f aca="false">J4151*P4151+ROW()*0.00000001</f>
        <v>0.47004151</v>
      </c>
    </row>
    <row r="4152" customFormat="false" ht="15" hidden="false" customHeight="false" outlineLevel="0" collapsed="false">
      <c r="A4152" s="0" t="s">
        <v>2466</v>
      </c>
      <c r="B4152" s="0" t="s">
        <v>64</v>
      </c>
      <c r="C4152" s="0" t="n">
        <v>2008</v>
      </c>
      <c r="D4152" s="0" t="s">
        <v>56</v>
      </c>
      <c r="E4152" s="0" t="s">
        <v>649</v>
      </c>
      <c r="F4152" s="0" t="n">
        <v>0.25</v>
      </c>
      <c r="G4152" s="0" t="n">
        <v>0.17</v>
      </c>
      <c r="H4152" s="0" t="n">
        <v>0.01</v>
      </c>
      <c r="I4152" s="0" t="n">
        <v>0.05</v>
      </c>
      <c r="J4152" s="0" t="n">
        <v>0.47</v>
      </c>
      <c r="K4152" s="0" t="n">
        <v>82</v>
      </c>
      <c r="L4152" s="0" t="n">
        <v>7.6</v>
      </c>
      <c r="M4152" s="0" t="s">
        <v>73</v>
      </c>
      <c r="N4152" s="0" t="s">
        <v>66</v>
      </c>
      <c r="O4152" s="0" t="s">
        <v>42</v>
      </c>
      <c r="P4152" s="0" t="n">
        <f aca="false">IF(AND(OR(Dashboard!$B$5="All",D4152=Dashboard!$B$5),OR(Dashboard!$D$5="All",N4152=Dashboard!$D$5),OR(AND(C4152&lt;&gt;"",C4152&gt;=Dashboard!$F$5,C4152&lt;=Dashboard!$H$5),AND(C4152="",Dashboard!$F$5&lt;=1980,Dashboard!$H$5&gt;=2016))),1,0)</f>
        <v>1</v>
      </c>
      <c r="Q4152" s="0" t="n">
        <f aca="false">J4152*P4152+ROW()*0.00000001</f>
        <v>0.47004152</v>
      </c>
    </row>
    <row r="4153" customFormat="false" ht="15" hidden="false" customHeight="false" outlineLevel="0" collapsed="false">
      <c r="A4153" s="0" t="s">
        <v>147</v>
      </c>
      <c r="B4153" s="0" t="s">
        <v>184</v>
      </c>
      <c r="C4153" s="0" t="n">
        <v>2012</v>
      </c>
      <c r="D4153" s="0" t="s">
        <v>71</v>
      </c>
      <c r="E4153" s="0" t="s">
        <v>142</v>
      </c>
      <c r="F4153" s="0" t="n">
        <v>0.17</v>
      </c>
      <c r="G4153" s="0" t="n">
        <v>0.27</v>
      </c>
      <c r="H4153" s="0" t="n">
        <v>0</v>
      </c>
      <c r="I4153" s="0" t="n">
        <v>0.04</v>
      </c>
      <c r="J4153" s="0" t="n">
        <v>0.47</v>
      </c>
      <c r="K4153" s="0" t="n">
        <v>69</v>
      </c>
      <c r="L4153" s="0" t="n">
        <v>6.2</v>
      </c>
      <c r="M4153" s="0" t="s">
        <v>36</v>
      </c>
      <c r="N4153" s="0" t="s">
        <v>35</v>
      </c>
      <c r="O4153" s="0" t="s">
        <v>67</v>
      </c>
      <c r="P4153" s="0" t="n">
        <f aca="false">IF(AND(OR(Dashboard!$B$5="All",D4153=Dashboard!$B$5),OR(Dashboard!$D$5="All",N4153=Dashboard!$D$5),OR(AND(C4153&lt;&gt;"",C4153&gt;=Dashboard!$F$5,C4153&lt;=Dashboard!$H$5),AND(C4153="",Dashboard!$F$5&lt;=1980,Dashboard!$H$5&gt;=2016))),1,0)</f>
        <v>1</v>
      </c>
      <c r="Q4153" s="0" t="n">
        <f aca="false">J4153*P4153+ROW()*0.00000001</f>
        <v>0.47004153</v>
      </c>
    </row>
    <row r="4154" customFormat="false" ht="15" hidden="false" customHeight="false" outlineLevel="0" collapsed="false">
      <c r="A4154" s="0" t="s">
        <v>3238</v>
      </c>
      <c r="B4154" s="0" t="s">
        <v>76</v>
      </c>
      <c r="C4154" s="0" t="n">
        <v>2000</v>
      </c>
      <c r="D4154" s="0" t="s">
        <v>102</v>
      </c>
      <c r="E4154" s="0" t="s">
        <v>1551</v>
      </c>
      <c r="F4154" s="0" t="n">
        <v>0.05</v>
      </c>
      <c r="G4154" s="0" t="n">
        <v>0.04</v>
      </c>
      <c r="H4154" s="0" t="n">
        <v>0.38</v>
      </c>
      <c r="I4154" s="0" t="n">
        <v>0.01</v>
      </c>
      <c r="J4154" s="0" t="n">
        <v>0.47</v>
      </c>
      <c r="K4154" s="0" t="n">
        <v>75</v>
      </c>
      <c r="L4154" s="0" t="n">
        <v>8</v>
      </c>
      <c r="M4154" s="0" t="s">
        <v>103</v>
      </c>
      <c r="N4154" s="0" t="s">
        <v>74</v>
      </c>
      <c r="O4154" s="0" t="s">
        <v>37</v>
      </c>
      <c r="P4154" s="0" t="n">
        <f aca="false">IF(AND(OR(Dashboard!$B$5="All",D4154=Dashboard!$B$5),OR(Dashboard!$D$5="All",N4154=Dashboard!$D$5),OR(AND(C4154&lt;&gt;"",C4154&gt;=Dashboard!$F$5,C4154&lt;=Dashboard!$H$5),AND(C4154="",Dashboard!$F$5&lt;=1980,Dashboard!$H$5&gt;=2016))),1,0)</f>
        <v>1</v>
      </c>
      <c r="Q4154" s="0" t="n">
        <f aca="false">J4154*P4154+ROW()*0.00000001</f>
        <v>0.47004154</v>
      </c>
    </row>
    <row r="4155" customFormat="false" ht="15" hidden="false" customHeight="false" outlineLevel="0" collapsed="false">
      <c r="A4155" s="0" t="s">
        <v>3239</v>
      </c>
      <c r="B4155" s="0" t="s">
        <v>85</v>
      </c>
      <c r="C4155" s="0" t="n">
        <v>2002</v>
      </c>
      <c r="D4155" s="0" t="s">
        <v>16</v>
      </c>
      <c r="E4155" s="0" t="s">
        <v>35</v>
      </c>
      <c r="F4155" s="0" t="n">
        <v>0</v>
      </c>
      <c r="G4155" s="0" t="n">
        <v>0</v>
      </c>
      <c r="H4155" s="0" t="n">
        <v>0.46</v>
      </c>
      <c r="I4155" s="0" t="n">
        <v>0.01</v>
      </c>
      <c r="J4155" s="0" t="n">
        <v>0.47</v>
      </c>
      <c r="N4155" s="0" t="s">
        <v>35</v>
      </c>
      <c r="P4155" s="0" t="n">
        <f aca="false">IF(AND(OR(Dashboard!$B$5="All",D4155=Dashboard!$B$5),OR(Dashboard!$D$5="All",N4155=Dashboard!$D$5),OR(AND(C4155&lt;&gt;"",C4155&gt;=Dashboard!$F$5,C4155&lt;=Dashboard!$H$5),AND(C4155="",Dashboard!$F$5&lt;=1980,Dashboard!$H$5&gt;=2016))),1,0)</f>
        <v>1</v>
      </c>
      <c r="Q4155" s="0" t="n">
        <f aca="false">J4155*P4155+ROW()*0.00000001</f>
        <v>0.47004155</v>
      </c>
    </row>
    <row r="4156" customFormat="false" ht="15" hidden="false" customHeight="false" outlineLevel="0" collapsed="false">
      <c r="A4156" s="0" t="s">
        <v>3240</v>
      </c>
      <c r="B4156" s="0" t="s">
        <v>76</v>
      </c>
      <c r="C4156" s="0" t="n">
        <v>2006</v>
      </c>
      <c r="D4156" s="0" t="s">
        <v>46</v>
      </c>
      <c r="E4156" s="0" t="s">
        <v>157</v>
      </c>
      <c r="F4156" s="0" t="n">
        <v>0.04</v>
      </c>
      <c r="G4156" s="0" t="n">
        <v>0.03</v>
      </c>
      <c r="H4156" s="0" t="n">
        <v>0.39</v>
      </c>
      <c r="I4156" s="0" t="n">
        <v>0.01</v>
      </c>
      <c r="J4156" s="0" t="n">
        <v>0.47</v>
      </c>
      <c r="K4156" s="0" t="n">
        <v>84</v>
      </c>
      <c r="L4156" s="0" t="n">
        <v>9</v>
      </c>
      <c r="M4156" s="0" t="s">
        <v>103</v>
      </c>
      <c r="N4156" s="0" t="s">
        <v>74</v>
      </c>
      <c r="O4156" s="0" t="s">
        <v>42</v>
      </c>
      <c r="P4156" s="0" t="n">
        <f aca="false">IF(AND(OR(Dashboard!$B$5="All",D4156=Dashboard!$B$5),OR(Dashboard!$D$5="All",N4156=Dashboard!$D$5),OR(AND(C4156&lt;&gt;"",C4156&gt;=Dashboard!$F$5,C4156&lt;=Dashboard!$H$5),AND(C4156="",Dashboard!$F$5&lt;=1980,Dashboard!$H$5&gt;=2016))),1,0)</f>
        <v>1</v>
      </c>
      <c r="Q4156" s="0" t="n">
        <f aca="false">J4156*P4156+ROW()*0.00000001</f>
        <v>0.47004156</v>
      </c>
    </row>
    <row r="4157" customFormat="false" ht="15" hidden="false" customHeight="false" outlineLevel="0" collapsed="false">
      <c r="A4157" s="0" t="s">
        <v>3241</v>
      </c>
      <c r="B4157" s="0" t="s">
        <v>33</v>
      </c>
      <c r="C4157" s="0" t="n">
        <v>2008</v>
      </c>
      <c r="D4157" s="0" t="s">
        <v>52</v>
      </c>
      <c r="E4157" s="0" t="s">
        <v>2941</v>
      </c>
      <c r="F4157" s="0" t="n">
        <v>0.41</v>
      </c>
      <c r="G4157" s="0" t="n">
        <v>0.03</v>
      </c>
      <c r="H4157" s="0" t="n">
        <v>0</v>
      </c>
      <c r="I4157" s="0" t="n">
        <v>0.04</v>
      </c>
      <c r="J4157" s="0" t="n">
        <v>0.47</v>
      </c>
      <c r="K4157" s="0" t="n">
        <v>82</v>
      </c>
      <c r="L4157" s="0" t="n">
        <v>8.8</v>
      </c>
      <c r="M4157" s="0" t="s">
        <v>125</v>
      </c>
      <c r="N4157" s="0" t="s">
        <v>35</v>
      </c>
      <c r="O4157" s="0" t="s">
        <v>42</v>
      </c>
      <c r="P4157" s="0" t="n">
        <f aca="false">IF(AND(OR(Dashboard!$B$5="All",D4157=Dashboard!$B$5),OR(Dashboard!$D$5="All",N4157=Dashboard!$D$5),OR(AND(C4157&lt;&gt;"",C4157&gt;=Dashboard!$F$5,C4157&lt;=Dashboard!$H$5),AND(C4157="",Dashboard!$F$5&lt;=1980,Dashboard!$H$5&gt;=2016))),1,0)</f>
        <v>1</v>
      </c>
      <c r="Q4157" s="0" t="n">
        <f aca="false">J4157*P4157+ROW()*0.00000001</f>
        <v>0.47004157</v>
      </c>
    </row>
    <row r="4158" customFormat="false" ht="15" hidden="false" customHeight="false" outlineLevel="0" collapsed="false">
      <c r="A4158" s="0" t="s">
        <v>3242</v>
      </c>
      <c r="B4158" s="0" t="s">
        <v>76</v>
      </c>
      <c r="C4158" s="0" t="n">
        <v>2002</v>
      </c>
      <c r="D4158" s="0" t="s">
        <v>41</v>
      </c>
      <c r="E4158" s="0" t="s">
        <v>418</v>
      </c>
      <c r="F4158" s="0" t="n">
        <v>0.23</v>
      </c>
      <c r="G4158" s="0" t="n">
        <v>0.18</v>
      </c>
      <c r="H4158" s="0" t="n">
        <v>0</v>
      </c>
      <c r="I4158" s="0" t="n">
        <v>0.06</v>
      </c>
      <c r="J4158" s="0" t="n">
        <v>0.47</v>
      </c>
      <c r="K4158" s="0" t="n">
        <v>54</v>
      </c>
      <c r="L4158" s="0" t="n">
        <v>7.1</v>
      </c>
      <c r="M4158" s="0" t="s">
        <v>36</v>
      </c>
      <c r="N4158" s="0" t="s">
        <v>74</v>
      </c>
      <c r="O4158" s="0" t="s">
        <v>53</v>
      </c>
      <c r="P4158" s="0" t="n">
        <f aca="false">IF(AND(OR(Dashboard!$B$5="All",D4158=Dashboard!$B$5),OR(Dashboard!$D$5="All",N4158=Dashboard!$D$5),OR(AND(C4158&lt;&gt;"",C4158&gt;=Dashboard!$F$5,C4158&lt;=Dashboard!$H$5),AND(C4158="",Dashboard!$F$5&lt;=1980,Dashboard!$H$5&gt;=2016))),1,0)</f>
        <v>1</v>
      </c>
      <c r="Q4158" s="0" t="n">
        <f aca="false">J4158*P4158+ROW()*0.00000001</f>
        <v>0.47004158</v>
      </c>
    </row>
    <row r="4159" customFormat="false" ht="15" hidden="false" customHeight="false" outlineLevel="0" collapsed="false">
      <c r="A4159" s="0" t="s">
        <v>2668</v>
      </c>
      <c r="B4159" s="0" t="s">
        <v>33</v>
      </c>
      <c r="C4159" s="0" t="n">
        <v>2009</v>
      </c>
      <c r="D4159" s="0" t="s">
        <v>41</v>
      </c>
      <c r="E4159" s="0" t="s">
        <v>142</v>
      </c>
      <c r="F4159" s="0" t="n">
        <v>0.19</v>
      </c>
      <c r="G4159" s="0" t="n">
        <v>0.23</v>
      </c>
      <c r="H4159" s="0" t="n">
        <v>0</v>
      </c>
      <c r="I4159" s="0" t="n">
        <v>0.05</v>
      </c>
      <c r="J4159" s="0" t="n">
        <v>0.47</v>
      </c>
      <c r="K4159" s="0" t="n">
        <v>68</v>
      </c>
      <c r="L4159" s="0" t="n">
        <v>7.4</v>
      </c>
      <c r="M4159" s="0" t="s">
        <v>36</v>
      </c>
      <c r="N4159" s="0" t="s">
        <v>35</v>
      </c>
      <c r="O4159" s="0" t="s">
        <v>67</v>
      </c>
      <c r="P4159" s="0" t="n">
        <f aca="false">IF(AND(OR(Dashboard!$B$5="All",D4159=Dashboard!$B$5),OR(Dashboard!$D$5="All",N4159=Dashboard!$D$5),OR(AND(C4159&lt;&gt;"",C4159&gt;=Dashboard!$F$5,C4159&lt;=Dashboard!$H$5),AND(C4159="",Dashboard!$F$5&lt;=1980,Dashboard!$H$5&gt;=2016))),1,0)</f>
        <v>1</v>
      </c>
      <c r="Q4159" s="0" t="n">
        <f aca="false">J4159*P4159+ROW()*0.00000001</f>
        <v>0.47004159</v>
      </c>
    </row>
    <row r="4160" customFormat="false" ht="15" hidden="false" customHeight="false" outlineLevel="0" collapsed="false">
      <c r="A4160" s="0" t="s">
        <v>3243</v>
      </c>
      <c r="B4160" s="0" t="s">
        <v>50</v>
      </c>
      <c r="C4160" s="0" t="n">
        <v>2010</v>
      </c>
      <c r="D4160" s="0" t="s">
        <v>71</v>
      </c>
      <c r="E4160" s="0" t="s">
        <v>599</v>
      </c>
      <c r="F4160" s="0" t="n">
        <v>0</v>
      </c>
      <c r="G4160" s="0" t="n">
        <v>0</v>
      </c>
      <c r="H4160" s="0" t="n">
        <v>0.47</v>
      </c>
      <c r="I4160" s="0" t="n">
        <v>0</v>
      </c>
      <c r="J4160" s="0" t="n">
        <v>0.47</v>
      </c>
      <c r="K4160" s="0" t="n">
        <v>34</v>
      </c>
      <c r="M4160" s="0" t="s">
        <v>103</v>
      </c>
      <c r="N4160" s="0" t="s">
        <v>35</v>
      </c>
      <c r="O4160" s="0" t="s">
        <v>177</v>
      </c>
      <c r="P4160" s="0" t="n">
        <f aca="false">IF(AND(OR(Dashboard!$B$5="All",D4160=Dashboard!$B$5),OR(Dashboard!$D$5="All",N4160=Dashboard!$D$5),OR(AND(C4160&lt;&gt;"",C4160&gt;=Dashboard!$F$5,C4160&lt;=Dashboard!$H$5),AND(C4160="",Dashboard!$F$5&lt;=1980,Dashboard!$H$5&gt;=2016))),1,0)</f>
        <v>1</v>
      </c>
      <c r="Q4160" s="0" t="n">
        <f aca="false">J4160*P4160+ROW()*0.00000001</f>
        <v>0.4700416</v>
      </c>
    </row>
    <row r="4161" customFormat="false" ht="15" hidden="false" customHeight="false" outlineLevel="0" collapsed="false">
      <c r="A4161" s="0" t="s">
        <v>3021</v>
      </c>
      <c r="B4161" s="0" t="s">
        <v>70</v>
      </c>
      <c r="C4161" s="0" t="n">
        <v>2009</v>
      </c>
      <c r="D4161" s="0" t="s">
        <v>56</v>
      </c>
      <c r="E4161" s="0" t="s">
        <v>243</v>
      </c>
      <c r="F4161" s="0" t="n">
        <v>0.19</v>
      </c>
      <c r="G4161" s="0" t="n">
        <v>0.2</v>
      </c>
      <c r="H4161" s="0" t="n">
        <v>0.01</v>
      </c>
      <c r="I4161" s="0" t="n">
        <v>0.08</v>
      </c>
      <c r="J4161" s="0" t="n">
        <v>0.47</v>
      </c>
      <c r="K4161" s="0" t="n">
        <v>79</v>
      </c>
      <c r="L4161" s="0" t="n">
        <v>7.9</v>
      </c>
      <c r="M4161" s="0" t="s">
        <v>73</v>
      </c>
      <c r="N4161" s="0" t="s">
        <v>74</v>
      </c>
      <c r="O4161" s="0" t="s">
        <v>37</v>
      </c>
      <c r="P4161" s="0" t="n">
        <f aca="false">IF(AND(OR(Dashboard!$B$5="All",D4161=Dashboard!$B$5),OR(Dashboard!$D$5="All",N4161=Dashboard!$D$5),OR(AND(C4161&lt;&gt;"",C4161&gt;=Dashboard!$F$5,C4161&lt;=Dashboard!$H$5),AND(C4161="",Dashboard!$F$5&lt;=1980,Dashboard!$H$5&gt;=2016))),1,0)</f>
        <v>1</v>
      </c>
      <c r="Q4161" s="0" t="n">
        <f aca="false">J4161*P4161+ROW()*0.00000001</f>
        <v>0.47004161</v>
      </c>
    </row>
    <row r="4162" customFormat="false" ht="15" hidden="false" customHeight="false" outlineLevel="0" collapsed="false">
      <c r="A4162" s="0" t="s">
        <v>806</v>
      </c>
      <c r="B4162" s="0" t="s">
        <v>33</v>
      </c>
      <c r="C4162" s="0" t="n">
        <v>2007</v>
      </c>
      <c r="D4162" s="0" t="s">
        <v>58</v>
      </c>
      <c r="E4162" s="0" t="s">
        <v>142</v>
      </c>
      <c r="F4162" s="0" t="n">
        <v>0.41</v>
      </c>
      <c r="G4162" s="0" t="n">
        <v>0.02</v>
      </c>
      <c r="H4162" s="0" t="n">
        <v>0</v>
      </c>
      <c r="I4162" s="0" t="n">
        <v>0.04</v>
      </c>
      <c r="J4162" s="0" t="n">
        <v>0.47</v>
      </c>
      <c r="K4162" s="0" t="n">
        <v>65</v>
      </c>
      <c r="L4162" s="0" t="n">
        <v>7.3</v>
      </c>
      <c r="M4162" s="0" t="s">
        <v>103</v>
      </c>
      <c r="N4162" s="0" t="s">
        <v>35</v>
      </c>
      <c r="O4162" s="0" t="s">
        <v>67</v>
      </c>
      <c r="P4162" s="0" t="n">
        <f aca="false">IF(AND(OR(Dashboard!$B$5="All",D4162=Dashboard!$B$5),OR(Dashboard!$D$5="All",N4162=Dashboard!$D$5),OR(AND(C4162&lt;&gt;"",C4162&gt;=Dashboard!$F$5,C4162&lt;=Dashboard!$H$5),AND(C4162="",Dashboard!$F$5&lt;=1980,Dashboard!$H$5&gt;=2016))),1,0)</f>
        <v>1</v>
      </c>
      <c r="Q4162" s="0" t="n">
        <f aca="false">J4162*P4162+ROW()*0.00000001</f>
        <v>0.47004162</v>
      </c>
    </row>
    <row r="4163" customFormat="false" ht="15" hidden="false" customHeight="false" outlineLevel="0" collapsed="false">
      <c r="A4163" s="0" t="s">
        <v>3244</v>
      </c>
      <c r="B4163" s="0" t="s">
        <v>76</v>
      </c>
      <c r="C4163" s="0" t="n">
        <v>2005</v>
      </c>
      <c r="D4163" s="0" t="s">
        <v>41</v>
      </c>
      <c r="E4163" s="0" t="s">
        <v>649</v>
      </c>
      <c r="F4163" s="0" t="n">
        <v>0.23</v>
      </c>
      <c r="G4163" s="0" t="n">
        <v>0.18</v>
      </c>
      <c r="H4163" s="0" t="n">
        <v>0</v>
      </c>
      <c r="I4163" s="0" t="n">
        <v>0.06</v>
      </c>
      <c r="J4163" s="0" t="n">
        <v>0.47</v>
      </c>
      <c r="K4163" s="0" t="n">
        <v>58</v>
      </c>
      <c r="L4163" s="0" t="n">
        <v>8</v>
      </c>
      <c r="M4163" s="0" t="s">
        <v>103</v>
      </c>
      <c r="N4163" s="0" t="s">
        <v>74</v>
      </c>
      <c r="O4163" s="0" t="s">
        <v>53</v>
      </c>
      <c r="P4163" s="0" t="n">
        <f aca="false">IF(AND(OR(Dashboard!$B$5="All",D4163=Dashboard!$B$5),OR(Dashboard!$D$5="All",N4163=Dashboard!$D$5),OR(AND(C4163&lt;&gt;"",C4163&gt;=Dashboard!$F$5,C4163&lt;=Dashboard!$H$5),AND(C4163="",Dashboard!$F$5&lt;=1980,Dashboard!$H$5&gt;=2016))),1,0)</f>
        <v>1</v>
      </c>
      <c r="Q4163" s="0" t="n">
        <f aca="false">J4163*P4163+ROW()*0.00000001</f>
        <v>0.47004163</v>
      </c>
    </row>
    <row r="4164" customFormat="false" ht="15" hidden="false" customHeight="false" outlineLevel="0" collapsed="false">
      <c r="A4164" s="0" t="s">
        <v>3245</v>
      </c>
      <c r="B4164" s="0" t="s">
        <v>117</v>
      </c>
      <c r="C4164" s="0" t="n">
        <v>1999</v>
      </c>
      <c r="D4164" s="0" t="s">
        <v>52</v>
      </c>
      <c r="E4164" s="0" t="s">
        <v>2154</v>
      </c>
      <c r="F4164" s="0" t="n">
        <v>0</v>
      </c>
      <c r="G4164" s="0" t="n">
        <v>0</v>
      </c>
      <c r="H4164" s="0" t="n">
        <v>0.44</v>
      </c>
      <c r="I4164" s="0" t="n">
        <v>0.03</v>
      </c>
      <c r="J4164" s="0" t="n">
        <v>0.47</v>
      </c>
      <c r="N4164" s="0" t="s">
        <v>74</v>
      </c>
      <c r="P4164" s="0" t="n">
        <f aca="false">IF(AND(OR(Dashboard!$B$5="All",D4164=Dashboard!$B$5),OR(Dashboard!$D$5="All",N4164=Dashboard!$D$5),OR(AND(C4164&lt;&gt;"",C4164&gt;=Dashboard!$F$5,C4164&lt;=Dashboard!$H$5),AND(C4164="",Dashboard!$F$5&lt;=1980,Dashboard!$H$5&gt;=2016))),1,0)</f>
        <v>1</v>
      </c>
      <c r="Q4164" s="0" t="n">
        <f aca="false">J4164*P4164+ROW()*0.00000001</f>
        <v>0.47004164</v>
      </c>
    </row>
    <row r="4165" customFormat="false" ht="15" hidden="false" customHeight="false" outlineLevel="0" collapsed="false">
      <c r="A4165" s="0" t="s">
        <v>3246</v>
      </c>
      <c r="B4165" s="0" t="s">
        <v>108</v>
      </c>
      <c r="C4165" s="0" t="n">
        <v>1997</v>
      </c>
      <c r="D4165" s="0" t="s">
        <v>56</v>
      </c>
      <c r="E4165" s="0" t="s">
        <v>649</v>
      </c>
      <c r="F4165" s="0" t="n">
        <v>0.38</v>
      </c>
      <c r="G4165" s="0" t="n">
        <v>0.08</v>
      </c>
      <c r="H4165" s="0" t="n">
        <v>0</v>
      </c>
      <c r="I4165" s="0" t="n">
        <v>0.01</v>
      </c>
      <c r="J4165" s="0" t="n">
        <v>0.47</v>
      </c>
      <c r="N4165" s="0" t="s">
        <v>35</v>
      </c>
      <c r="P4165" s="0" t="n">
        <f aca="false">IF(AND(OR(Dashboard!$B$5="All",D4165=Dashboard!$B$5),OR(Dashboard!$D$5="All",N4165=Dashboard!$D$5),OR(AND(C4165&lt;&gt;"",C4165&gt;=Dashboard!$F$5,C4165&lt;=Dashboard!$H$5),AND(C4165="",Dashboard!$F$5&lt;=1980,Dashboard!$H$5&gt;=2016))),1,0)</f>
        <v>1</v>
      </c>
      <c r="Q4165" s="0" t="n">
        <f aca="false">J4165*P4165+ROW()*0.00000001</f>
        <v>0.47004165</v>
      </c>
    </row>
    <row r="4166" customFormat="false" ht="15" hidden="false" customHeight="false" outlineLevel="0" collapsed="false">
      <c r="A4166" s="0" t="s">
        <v>3247</v>
      </c>
      <c r="B4166" s="0" t="s">
        <v>108</v>
      </c>
      <c r="C4166" s="0" t="n">
        <v>1998</v>
      </c>
      <c r="D4166" s="0" t="s">
        <v>16</v>
      </c>
      <c r="E4166" s="0" t="s">
        <v>35</v>
      </c>
      <c r="F4166" s="0" t="n">
        <v>0.27</v>
      </c>
      <c r="G4166" s="0" t="n">
        <v>0.06</v>
      </c>
      <c r="H4166" s="0" t="n">
        <v>0.08</v>
      </c>
      <c r="I4166" s="0" t="n">
        <v>0.05</v>
      </c>
      <c r="J4166" s="0" t="n">
        <v>0.47</v>
      </c>
      <c r="N4166" s="0" t="s">
        <v>35</v>
      </c>
      <c r="P4166" s="0" t="n">
        <f aca="false">IF(AND(OR(Dashboard!$B$5="All",D4166=Dashboard!$B$5),OR(Dashboard!$D$5="All",N4166=Dashboard!$D$5),OR(AND(C4166&lt;&gt;"",C4166&gt;=Dashboard!$F$5,C4166&lt;=Dashboard!$H$5),AND(C4166="",Dashboard!$F$5&lt;=1980,Dashboard!$H$5&gt;=2016))),1,0)</f>
        <v>1</v>
      </c>
      <c r="Q4166" s="0" t="n">
        <f aca="false">J4166*P4166+ROW()*0.00000001</f>
        <v>0.47004166</v>
      </c>
    </row>
    <row r="4167" customFormat="false" ht="15" hidden="false" customHeight="false" outlineLevel="0" collapsed="false">
      <c r="A4167" s="0" t="s">
        <v>3248</v>
      </c>
      <c r="B4167" s="0" t="s">
        <v>108</v>
      </c>
      <c r="C4167" s="0" t="n">
        <v>1997</v>
      </c>
      <c r="D4167" s="0" t="s">
        <v>41</v>
      </c>
      <c r="E4167" s="0" t="s">
        <v>1904</v>
      </c>
      <c r="F4167" s="0" t="n">
        <v>0.28</v>
      </c>
      <c r="G4167" s="0" t="n">
        <v>0.17</v>
      </c>
      <c r="H4167" s="0" t="n">
        <v>0</v>
      </c>
      <c r="I4167" s="0" t="n">
        <v>0.01</v>
      </c>
      <c r="J4167" s="0" t="n">
        <v>0.47</v>
      </c>
      <c r="N4167" s="0" t="s">
        <v>35</v>
      </c>
      <c r="P4167" s="0" t="n">
        <f aca="false">IF(AND(OR(Dashboard!$B$5="All",D4167=Dashboard!$B$5),OR(Dashboard!$D$5="All",N4167=Dashboard!$D$5),OR(AND(C4167&lt;&gt;"",C4167&gt;=Dashboard!$F$5,C4167&lt;=Dashboard!$H$5),AND(C4167="",Dashboard!$F$5&lt;=1980,Dashboard!$H$5&gt;=2016))),1,0)</f>
        <v>1</v>
      </c>
      <c r="Q4167" s="0" t="n">
        <f aca="false">J4167*P4167+ROW()*0.00000001</f>
        <v>0.47004167</v>
      </c>
    </row>
    <row r="4168" customFormat="false" ht="15" hidden="false" customHeight="false" outlineLevel="0" collapsed="false">
      <c r="A4168" s="0" t="s">
        <v>3249</v>
      </c>
      <c r="B4168" s="0" t="s">
        <v>108</v>
      </c>
      <c r="C4168" s="0" t="n">
        <v>1998</v>
      </c>
      <c r="D4168" s="0" t="s">
        <v>46</v>
      </c>
      <c r="E4168" s="0" t="s">
        <v>220</v>
      </c>
      <c r="F4168" s="0" t="n">
        <v>0.38</v>
      </c>
      <c r="G4168" s="0" t="n">
        <v>0.08</v>
      </c>
      <c r="H4168" s="0" t="n">
        <v>0</v>
      </c>
      <c r="I4168" s="0" t="n">
        <v>0.01</v>
      </c>
      <c r="J4168" s="0" t="n">
        <v>0.47</v>
      </c>
      <c r="N4168" s="0" t="s">
        <v>35</v>
      </c>
      <c r="P4168" s="0" t="n">
        <f aca="false">IF(AND(OR(Dashboard!$B$5="All",D4168=Dashboard!$B$5),OR(Dashboard!$D$5="All",N4168=Dashboard!$D$5),OR(AND(C4168&lt;&gt;"",C4168&gt;=Dashboard!$F$5,C4168&lt;=Dashboard!$H$5),AND(C4168="",Dashboard!$F$5&lt;=1980,Dashboard!$H$5&gt;=2016))),1,0)</f>
        <v>1</v>
      </c>
      <c r="Q4168" s="0" t="n">
        <f aca="false">J4168*P4168+ROW()*0.00000001</f>
        <v>0.47004168</v>
      </c>
    </row>
    <row r="4169" customFormat="false" ht="15" hidden="false" customHeight="false" outlineLevel="0" collapsed="false">
      <c r="A4169" s="0" t="s">
        <v>3107</v>
      </c>
      <c r="B4169" s="0" t="s">
        <v>64</v>
      </c>
      <c r="C4169" s="0" t="n">
        <v>2008</v>
      </c>
      <c r="D4169" s="0" t="s">
        <v>16</v>
      </c>
      <c r="E4169" s="0" t="s">
        <v>293</v>
      </c>
      <c r="F4169" s="0" t="n">
        <v>0.22</v>
      </c>
      <c r="G4169" s="0" t="n">
        <v>0.2</v>
      </c>
      <c r="H4169" s="0" t="n">
        <v>0</v>
      </c>
      <c r="I4169" s="0" t="n">
        <v>0.05</v>
      </c>
      <c r="J4169" s="0" t="n">
        <v>0.47</v>
      </c>
      <c r="K4169" s="0" t="n">
        <v>60</v>
      </c>
      <c r="L4169" s="0" t="n">
        <v>6.5</v>
      </c>
      <c r="M4169" s="0" t="s">
        <v>125</v>
      </c>
      <c r="N4169" s="0" t="s">
        <v>66</v>
      </c>
      <c r="O4169" s="0" t="s">
        <v>53</v>
      </c>
      <c r="P4169" s="0" t="n">
        <f aca="false">IF(AND(OR(Dashboard!$B$5="All",D4169=Dashboard!$B$5),OR(Dashboard!$D$5="All",N4169=Dashboard!$D$5),OR(AND(C4169&lt;&gt;"",C4169&gt;=Dashboard!$F$5,C4169&lt;=Dashboard!$H$5),AND(C4169="",Dashboard!$F$5&lt;=1980,Dashboard!$H$5&gt;=2016))),1,0)</f>
        <v>1</v>
      </c>
      <c r="Q4169" s="0" t="n">
        <f aca="false">J4169*P4169+ROW()*0.00000001</f>
        <v>0.47004169</v>
      </c>
    </row>
    <row r="4170" customFormat="false" ht="15" hidden="false" customHeight="false" outlineLevel="0" collapsed="false">
      <c r="A4170" s="0" t="s">
        <v>3250</v>
      </c>
      <c r="B4170" s="0" t="s">
        <v>64</v>
      </c>
      <c r="C4170" s="0" t="n">
        <v>2008</v>
      </c>
      <c r="D4170" s="0" t="s">
        <v>58</v>
      </c>
      <c r="E4170" s="0" t="s">
        <v>65</v>
      </c>
      <c r="F4170" s="0" t="n">
        <v>0.16</v>
      </c>
      <c r="G4170" s="0" t="n">
        <v>0.25</v>
      </c>
      <c r="H4170" s="0" t="n">
        <v>0.01</v>
      </c>
      <c r="I4170" s="0" t="n">
        <v>0.05</v>
      </c>
      <c r="J4170" s="0" t="n">
        <v>0.47</v>
      </c>
      <c r="K4170" s="0" t="n">
        <v>82</v>
      </c>
      <c r="L4170" s="0" t="n">
        <v>7.9</v>
      </c>
      <c r="M4170" s="0" t="s">
        <v>36</v>
      </c>
      <c r="N4170" s="0" t="s">
        <v>66</v>
      </c>
      <c r="O4170" s="0" t="s">
        <v>42</v>
      </c>
      <c r="P4170" s="0" t="n">
        <f aca="false">IF(AND(OR(Dashboard!$B$5="All",D4170=Dashboard!$B$5),OR(Dashboard!$D$5="All",N4170=Dashboard!$D$5),OR(AND(C4170&lt;&gt;"",C4170&gt;=Dashboard!$F$5,C4170&lt;=Dashboard!$H$5),AND(C4170="",Dashboard!$F$5&lt;=1980,Dashboard!$H$5&gt;=2016))),1,0)</f>
        <v>1</v>
      </c>
      <c r="Q4170" s="0" t="n">
        <f aca="false">J4170*P4170+ROW()*0.00000001</f>
        <v>0.4700417</v>
      </c>
    </row>
    <row r="4171" customFormat="false" ht="15" hidden="false" customHeight="false" outlineLevel="0" collapsed="false">
      <c r="A4171" s="0" t="s">
        <v>1852</v>
      </c>
      <c r="B4171" s="0" t="s">
        <v>70</v>
      </c>
      <c r="C4171" s="0" t="n">
        <v>2012</v>
      </c>
      <c r="D4171" s="0" t="s">
        <v>71</v>
      </c>
      <c r="E4171" s="0" t="s">
        <v>487</v>
      </c>
      <c r="F4171" s="0" t="n">
        <v>0.21</v>
      </c>
      <c r="G4171" s="0" t="n">
        <v>0.18</v>
      </c>
      <c r="H4171" s="0" t="n">
        <v>0</v>
      </c>
      <c r="I4171" s="0" t="n">
        <v>0.08</v>
      </c>
      <c r="J4171" s="0" t="n">
        <v>0.47</v>
      </c>
      <c r="K4171" s="0" t="n">
        <v>59</v>
      </c>
      <c r="L4171" s="0" t="n">
        <v>4.3</v>
      </c>
      <c r="M4171" s="0" t="s">
        <v>36</v>
      </c>
      <c r="N4171" s="0" t="s">
        <v>74</v>
      </c>
      <c r="O4171" s="0" t="s">
        <v>53</v>
      </c>
      <c r="P4171" s="0" t="n">
        <f aca="false">IF(AND(OR(Dashboard!$B$5="All",D4171=Dashboard!$B$5),OR(Dashboard!$D$5="All",N4171=Dashboard!$D$5),OR(AND(C4171&lt;&gt;"",C4171&gt;=Dashboard!$F$5,C4171&lt;=Dashboard!$H$5),AND(C4171="",Dashboard!$F$5&lt;=1980,Dashboard!$H$5&gt;=2016))),1,0)</f>
        <v>1</v>
      </c>
      <c r="Q4171" s="0" t="n">
        <f aca="false">J4171*P4171+ROW()*0.00000001</f>
        <v>0.47004171</v>
      </c>
    </row>
    <row r="4172" customFormat="false" ht="15" hidden="false" customHeight="false" outlineLevel="0" collapsed="false">
      <c r="A4172" s="0" t="s">
        <v>1577</v>
      </c>
      <c r="B4172" s="0" t="s">
        <v>159</v>
      </c>
      <c r="C4172" s="0" t="n">
        <v>1987</v>
      </c>
      <c r="D4172" s="0" t="s">
        <v>71</v>
      </c>
      <c r="E4172" s="0" t="s">
        <v>91</v>
      </c>
      <c r="F4172" s="0" t="n">
        <v>0.44</v>
      </c>
      <c r="G4172" s="0" t="n">
        <v>0.02</v>
      </c>
      <c r="H4172" s="0" t="n">
        <v>0</v>
      </c>
      <c r="I4172" s="0" t="n">
        <v>0</v>
      </c>
      <c r="J4172" s="0" t="n">
        <v>0.47</v>
      </c>
      <c r="N4172" s="0" t="s">
        <v>161</v>
      </c>
      <c r="P4172" s="0" t="n">
        <f aca="false">IF(AND(OR(Dashboard!$B$5="All",D4172=Dashboard!$B$5),OR(Dashboard!$D$5="All",N4172=Dashboard!$D$5),OR(AND(C4172&lt;&gt;"",C4172&gt;=Dashboard!$F$5,C4172&lt;=Dashboard!$H$5),AND(C4172="",Dashboard!$F$5&lt;=1980,Dashboard!$H$5&gt;=2016))),1,0)</f>
        <v>1</v>
      </c>
      <c r="Q4172" s="0" t="n">
        <f aca="false">J4172*P4172+ROW()*0.00000001</f>
        <v>0.47004172</v>
      </c>
    </row>
    <row r="4173" customFormat="false" ht="15" hidden="false" customHeight="false" outlineLevel="0" collapsed="false">
      <c r="A4173" s="0" t="s">
        <v>3251</v>
      </c>
      <c r="B4173" s="0" t="s">
        <v>76</v>
      </c>
      <c r="C4173" s="0" t="n">
        <v>2006</v>
      </c>
      <c r="D4173" s="0" t="s">
        <v>34</v>
      </c>
      <c r="E4173" s="0" t="s">
        <v>649</v>
      </c>
      <c r="F4173" s="0" t="n">
        <v>0.23</v>
      </c>
      <c r="G4173" s="0" t="n">
        <v>0.18</v>
      </c>
      <c r="H4173" s="0" t="n">
        <v>0</v>
      </c>
      <c r="I4173" s="0" t="n">
        <v>0.06</v>
      </c>
      <c r="J4173" s="0" t="n">
        <v>0.47</v>
      </c>
      <c r="K4173" s="0" t="n">
        <v>69</v>
      </c>
      <c r="L4173" s="0" t="n">
        <v>8.5</v>
      </c>
      <c r="M4173" s="0" t="s">
        <v>36</v>
      </c>
      <c r="N4173" s="0" t="s">
        <v>74</v>
      </c>
      <c r="O4173" s="0" t="s">
        <v>67</v>
      </c>
      <c r="P4173" s="0" t="n">
        <f aca="false">IF(AND(OR(Dashboard!$B$5="All",D4173=Dashboard!$B$5),OR(Dashboard!$D$5="All",N4173=Dashboard!$D$5),OR(AND(C4173&lt;&gt;"",C4173&gt;=Dashboard!$F$5,C4173&lt;=Dashboard!$H$5),AND(C4173="",Dashboard!$F$5&lt;=1980,Dashboard!$H$5&gt;=2016))),1,0)</f>
        <v>1</v>
      </c>
      <c r="Q4173" s="0" t="n">
        <f aca="false">J4173*P4173+ROW()*0.00000001</f>
        <v>0.47004173</v>
      </c>
    </row>
    <row r="4174" customFormat="false" ht="15" hidden="false" customHeight="false" outlineLevel="0" collapsed="false">
      <c r="A4174" s="0" t="s">
        <v>3252</v>
      </c>
      <c r="B4174" s="0" t="s">
        <v>64</v>
      </c>
      <c r="C4174" s="0" t="n">
        <v>2010</v>
      </c>
      <c r="D4174" s="0" t="s">
        <v>46</v>
      </c>
      <c r="E4174" s="0" t="s">
        <v>142</v>
      </c>
      <c r="F4174" s="0" t="n">
        <v>0.33</v>
      </c>
      <c r="G4174" s="0" t="n">
        <v>0.1</v>
      </c>
      <c r="H4174" s="0" t="n">
        <v>0</v>
      </c>
      <c r="I4174" s="0" t="n">
        <v>0.04</v>
      </c>
      <c r="J4174" s="0" t="n">
        <v>0.47</v>
      </c>
      <c r="N4174" s="0" t="s">
        <v>66</v>
      </c>
      <c r="P4174" s="0" t="n">
        <f aca="false">IF(AND(OR(Dashboard!$B$5="All",D4174=Dashboard!$B$5),OR(Dashboard!$D$5="All",N4174=Dashboard!$D$5),OR(AND(C4174&lt;&gt;"",C4174&gt;=Dashboard!$F$5,C4174&lt;=Dashboard!$H$5),AND(C4174="",Dashboard!$F$5&lt;=1980,Dashboard!$H$5&gt;=2016))),1,0)</f>
        <v>1</v>
      </c>
      <c r="Q4174" s="0" t="n">
        <f aca="false">J4174*P4174+ROW()*0.00000001</f>
        <v>0.47004174</v>
      </c>
    </row>
    <row r="4175" customFormat="false" ht="15" hidden="false" customHeight="false" outlineLevel="0" collapsed="false">
      <c r="A4175" s="0" t="s">
        <v>1050</v>
      </c>
      <c r="B4175" s="0" t="s">
        <v>144</v>
      </c>
      <c r="C4175" s="0" t="n">
        <v>2006</v>
      </c>
      <c r="D4175" s="0" t="s">
        <v>41</v>
      </c>
      <c r="E4175" s="0" t="s">
        <v>142</v>
      </c>
      <c r="F4175" s="0" t="n">
        <v>0.35</v>
      </c>
      <c r="G4175" s="0" t="n">
        <v>0.1</v>
      </c>
      <c r="H4175" s="0" t="n">
        <v>0</v>
      </c>
      <c r="I4175" s="0" t="n">
        <v>0.02</v>
      </c>
      <c r="J4175" s="0" t="n">
        <v>0.47</v>
      </c>
      <c r="K4175" s="0" t="n">
        <v>74</v>
      </c>
      <c r="L4175" s="0" t="n">
        <v>7.4</v>
      </c>
      <c r="M4175" s="0" t="s">
        <v>125</v>
      </c>
      <c r="N4175" s="0" t="s">
        <v>66</v>
      </c>
      <c r="O4175" s="0" t="s">
        <v>37</v>
      </c>
      <c r="P4175" s="0" t="n">
        <f aca="false">IF(AND(OR(Dashboard!$B$5="All",D4175=Dashboard!$B$5),OR(Dashboard!$D$5="All",N4175=Dashboard!$D$5),OR(AND(C4175&lt;&gt;"",C4175&gt;=Dashboard!$F$5,C4175&lt;=Dashboard!$H$5),AND(C4175="",Dashboard!$F$5&lt;=1980,Dashboard!$H$5&gt;=2016))),1,0)</f>
        <v>1</v>
      </c>
      <c r="Q4175" s="0" t="n">
        <f aca="false">J4175*P4175+ROW()*0.00000001</f>
        <v>0.47004175</v>
      </c>
    </row>
    <row r="4176" customFormat="false" ht="15" hidden="false" customHeight="false" outlineLevel="0" collapsed="false">
      <c r="A4176" s="0" t="s">
        <v>3253</v>
      </c>
      <c r="B4176" s="0" t="s">
        <v>64</v>
      </c>
      <c r="C4176" s="0" t="n">
        <v>2007</v>
      </c>
      <c r="D4176" s="0" t="s">
        <v>46</v>
      </c>
      <c r="E4176" s="0" t="s">
        <v>65</v>
      </c>
      <c r="F4176" s="0" t="n">
        <v>0.41</v>
      </c>
      <c r="G4176" s="0" t="n">
        <v>0.02</v>
      </c>
      <c r="H4176" s="0" t="n">
        <v>0</v>
      </c>
      <c r="I4176" s="0" t="n">
        <v>0.04</v>
      </c>
      <c r="J4176" s="0" t="n">
        <v>0.47</v>
      </c>
      <c r="K4176" s="0" t="n">
        <v>66</v>
      </c>
      <c r="L4176" s="0" t="n">
        <v>7.5</v>
      </c>
      <c r="M4176" s="0" t="s">
        <v>73</v>
      </c>
      <c r="N4176" s="0" t="s">
        <v>66</v>
      </c>
      <c r="O4176" s="0" t="s">
        <v>67</v>
      </c>
      <c r="P4176" s="0" t="n">
        <f aca="false">IF(AND(OR(Dashboard!$B$5="All",D4176=Dashboard!$B$5),OR(Dashboard!$D$5="All",N4176=Dashboard!$D$5),OR(AND(C4176&lt;&gt;"",C4176&gt;=Dashboard!$F$5,C4176&lt;=Dashboard!$H$5),AND(C4176="",Dashboard!$F$5&lt;=1980,Dashboard!$H$5&gt;=2016))),1,0)</f>
        <v>1</v>
      </c>
      <c r="Q4176" s="0" t="n">
        <f aca="false">J4176*P4176+ROW()*0.00000001</f>
        <v>0.47004176</v>
      </c>
    </row>
    <row r="4177" customFormat="false" ht="15" hidden="false" customHeight="false" outlineLevel="0" collapsed="false">
      <c r="A4177" s="0" t="s">
        <v>3254</v>
      </c>
      <c r="B4177" s="0" t="s">
        <v>164</v>
      </c>
      <c r="C4177" s="0" t="n">
        <v>2007</v>
      </c>
      <c r="D4177" s="0" t="s">
        <v>41</v>
      </c>
      <c r="E4177" s="0" t="s">
        <v>154</v>
      </c>
      <c r="F4177" s="0" t="n">
        <v>0.1</v>
      </c>
      <c r="G4177" s="0" t="n">
        <v>0.22</v>
      </c>
      <c r="H4177" s="0" t="n">
        <v>0.02</v>
      </c>
      <c r="I4177" s="0" t="n">
        <v>0.12</v>
      </c>
      <c r="J4177" s="0" t="n">
        <v>0.47</v>
      </c>
      <c r="K4177" s="0" t="n">
        <v>64</v>
      </c>
      <c r="L4177" s="0" t="n">
        <v>7.1</v>
      </c>
      <c r="M4177" s="0" t="s">
        <v>125</v>
      </c>
      <c r="N4177" s="0" t="s">
        <v>74</v>
      </c>
      <c r="O4177" s="0" t="s">
        <v>67</v>
      </c>
      <c r="P4177" s="0" t="n">
        <f aca="false">IF(AND(OR(Dashboard!$B$5="All",D4177=Dashboard!$B$5),OR(Dashboard!$D$5="All",N4177=Dashboard!$D$5),OR(AND(C4177&lt;&gt;"",C4177&gt;=Dashboard!$F$5,C4177&lt;=Dashboard!$H$5),AND(C4177="",Dashboard!$F$5&lt;=1980,Dashboard!$H$5&gt;=2016))),1,0)</f>
        <v>1</v>
      </c>
      <c r="Q4177" s="0" t="n">
        <f aca="false">J4177*P4177+ROW()*0.00000001</f>
        <v>0.47004177</v>
      </c>
    </row>
    <row r="4178" customFormat="false" ht="15" hidden="false" customHeight="false" outlineLevel="0" collapsed="false">
      <c r="A4178" s="0" t="s">
        <v>3255</v>
      </c>
      <c r="B4178" s="0" t="s">
        <v>117</v>
      </c>
      <c r="C4178" s="0" t="n">
        <v>1999</v>
      </c>
      <c r="D4178" s="0" t="s">
        <v>52</v>
      </c>
      <c r="E4178" s="0" t="s">
        <v>547</v>
      </c>
      <c r="F4178" s="0" t="n">
        <v>0.26</v>
      </c>
      <c r="G4178" s="0" t="n">
        <v>0.18</v>
      </c>
      <c r="H4178" s="0" t="n">
        <v>0</v>
      </c>
      <c r="I4178" s="0" t="n">
        <v>0.03</v>
      </c>
      <c r="J4178" s="0" t="n">
        <v>0.47</v>
      </c>
      <c r="N4178" s="0" t="s">
        <v>74</v>
      </c>
      <c r="P4178" s="0" t="n">
        <f aca="false">IF(AND(OR(Dashboard!$B$5="All",D4178=Dashboard!$B$5),OR(Dashboard!$D$5="All",N4178=Dashboard!$D$5),OR(AND(C4178&lt;&gt;"",C4178&gt;=Dashboard!$F$5,C4178&lt;=Dashboard!$H$5),AND(C4178="",Dashboard!$F$5&lt;=1980,Dashboard!$H$5&gt;=2016))),1,0)</f>
        <v>1</v>
      </c>
      <c r="Q4178" s="0" t="n">
        <f aca="false">J4178*P4178+ROW()*0.00000001</f>
        <v>0.47004178</v>
      </c>
    </row>
    <row r="4179" customFormat="false" ht="15" hidden="false" customHeight="false" outlineLevel="0" collapsed="false">
      <c r="A4179" s="0" t="s">
        <v>3256</v>
      </c>
      <c r="B4179" s="0" t="s">
        <v>152</v>
      </c>
      <c r="C4179" s="0" t="n">
        <v>2009</v>
      </c>
      <c r="D4179" s="0" t="s">
        <v>246</v>
      </c>
      <c r="E4179" s="0" t="s">
        <v>418</v>
      </c>
      <c r="F4179" s="0" t="n">
        <v>0</v>
      </c>
      <c r="G4179" s="0" t="n">
        <v>0.45</v>
      </c>
      <c r="H4179" s="0" t="n">
        <v>0</v>
      </c>
      <c r="I4179" s="0" t="n">
        <v>0.02</v>
      </c>
      <c r="J4179" s="0" t="n">
        <v>0.47</v>
      </c>
      <c r="K4179" s="0" t="n">
        <v>85</v>
      </c>
      <c r="L4179" s="0" t="n">
        <v>8.1</v>
      </c>
      <c r="M4179" s="0" t="s">
        <v>73</v>
      </c>
      <c r="N4179" s="0" t="s">
        <v>152</v>
      </c>
      <c r="O4179" s="0" t="s">
        <v>42</v>
      </c>
      <c r="P4179" s="0" t="n">
        <f aca="false">IF(AND(OR(Dashboard!$B$5="All",D4179=Dashboard!$B$5),OR(Dashboard!$D$5="All",N4179=Dashboard!$D$5),OR(AND(C4179&lt;&gt;"",C4179&gt;=Dashboard!$F$5,C4179&lt;=Dashboard!$H$5),AND(C4179="",Dashboard!$F$5&lt;=1980,Dashboard!$H$5&gt;=2016))),1,0)</f>
        <v>1</v>
      </c>
      <c r="Q4179" s="0" t="n">
        <f aca="false">J4179*P4179+ROW()*0.00000001</f>
        <v>0.47004179</v>
      </c>
    </row>
    <row r="4180" customFormat="false" ht="15" hidden="false" customHeight="false" outlineLevel="0" collapsed="false">
      <c r="A4180" s="0" t="s">
        <v>3257</v>
      </c>
      <c r="B4180" s="0" t="s">
        <v>50</v>
      </c>
      <c r="C4180" s="0" t="n">
        <v>2006</v>
      </c>
      <c r="D4180" s="0" t="s">
        <v>71</v>
      </c>
      <c r="E4180" s="0" t="s">
        <v>124</v>
      </c>
      <c r="F4180" s="0" t="n">
        <v>0.43</v>
      </c>
      <c r="G4180" s="0" t="n">
        <v>0.01</v>
      </c>
      <c r="H4180" s="0" t="n">
        <v>0</v>
      </c>
      <c r="I4180" s="0" t="n">
        <v>0.04</v>
      </c>
      <c r="J4180" s="0" t="n">
        <v>0.47</v>
      </c>
      <c r="L4180" s="0" t="n">
        <v>9</v>
      </c>
      <c r="M4180" s="0" t="s">
        <v>36</v>
      </c>
      <c r="N4180" s="0" t="s">
        <v>35</v>
      </c>
      <c r="P4180" s="0" t="n">
        <f aca="false">IF(AND(OR(Dashboard!$B$5="All",D4180=Dashboard!$B$5),OR(Dashboard!$D$5="All",N4180=Dashboard!$D$5),OR(AND(C4180&lt;&gt;"",C4180&gt;=Dashboard!$F$5,C4180&lt;=Dashboard!$H$5),AND(C4180="",Dashboard!$F$5&lt;=1980,Dashboard!$H$5&gt;=2016))),1,0)</f>
        <v>1</v>
      </c>
      <c r="Q4180" s="0" t="n">
        <f aca="false">J4180*P4180+ROW()*0.00000001</f>
        <v>0.4700418</v>
      </c>
    </row>
    <row r="4181" customFormat="false" ht="15" hidden="false" customHeight="false" outlineLevel="0" collapsed="false">
      <c r="A4181" s="0" t="s">
        <v>3258</v>
      </c>
      <c r="B4181" s="0" t="s">
        <v>33</v>
      </c>
      <c r="C4181" s="0" t="n">
        <v>2008</v>
      </c>
      <c r="D4181" s="0" t="s">
        <v>41</v>
      </c>
      <c r="E4181" s="0" t="s">
        <v>124</v>
      </c>
      <c r="F4181" s="0" t="n">
        <v>0.14</v>
      </c>
      <c r="G4181" s="0" t="n">
        <v>0.27</v>
      </c>
      <c r="H4181" s="0" t="n">
        <v>0</v>
      </c>
      <c r="I4181" s="0" t="n">
        <v>0.05</v>
      </c>
      <c r="J4181" s="0" t="n">
        <v>0.47</v>
      </c>
      <c r="K4181" s="0" t="n">
        <v>41</v>
      </c>
      <c r="L4181" s="0" t="n">
        <v>4.2</v>
      </c>
      <c r="M4181" s="0" t="s">
        <v>125</v>
      </c>
      <c r="N4181" s="0" t="s">
        <v>35</v>
      </c>
      <c r="O4181" s="0" t="s">
        <v>177</v>
      </c>
      <c r="P4181" s="0" t="n">
        <f aca="false">IF(AND(OR(Dashboard!$B$5="All",D4181=Dashboard!$B$5),OR(Dashboard!$D$5="All",N4181=Dashboard!$D$5),OR(AND(C4181&lt;&gt;"",C4181&gt;=Dashboard!$F$5,C4181&lt;=Dashboard!$H$5),AND(C4181="",Dashboard!$F$5&lt;=1980,Dashboard!$H$5&gt;=2016))),1,0)</f>
        <v>1</v>
      </c>
      <c r="Q4181" s="0" t="n">
        <f aca="false">J4181*P4181+ROW()*0.00000001</f>
        <v>0.47004181</v>
      </c>
    </row>
    <row r="4182" customFormat="false" ht="15" hidden="false" customHeight="false" outlineLevel="0" collapsed="false">
      <c r="A4182" s="0" t="s">
        <v>3259</v>
      </c>
      <c r="B4182" s="0" t="s">
        <v>78</v>
      </c>
      <c r="C4182" s="0" t="n">
        <v>1995</v>
      </c>
      <c r="D4182" s="0" t="s">
        <v>52</v>
      </c>
      <c r="E4182" s="0" t="s">
        <v>1173</v>
      </c>
      <c r="F4182" s="0" t="n">
        <v>0</v>
      </c>
      <c r="G4182" s="0" t="n">
        <v>0</v>
      </c>
      <c r="H4182" s="0" t="n">
        <v>0.47</v>
      </c>
      <c r="I4182" s="0" t="n">
        <v>0</v>
      </c>
      <c r="J4182" s="0" t="n">
        <v>0.47</v>
      </c>
      <c r="N4182" s="0" t="s">
        <v>35</v>
      </c>
      <c r="P4182" s="0" t="n">
        <f aca="false">IF(AND(OR(Dashboard!$B$5="All",D4182=Dashboard!$B$5),OR(Dashboard!$D$5="All",N4182=Dashboard!$D$5),OR(AND(C4182&lt;&gt;"",C4182&gt;=Dashboard!$F$5,C4182&lt;=Dashboard!$H$5),AND(C4182="",Dashboard!$F$5&lt;=1980,Dashboard!$H$5&gt;=2016))),1,0)</f>
        <v>1</v>
      </c>
      <c r="Q4182" s="0" t="n">
        <f aca="false">J4182*P4182+ROW()*0.00000001</f>
        <v>0.47004182</v>
      </c>
    </row>
    <row r="4183" customFormat="false" ht="15" hidden="false" customHeight="false" outlineLevel="0" collapsed="false">
      <c r="A4183" s="0" t="s">
        <v>3260</v>
      </c>
      <c r="B4183" s="0" t="s">
        <v>33</v>
      </c>
      <c r="C4183" s="0" t="n">
        <v>2010</v>
      </c>
      <c r="D4183" s="0" t="s">
        <v>71</v>
      </c>
      <c r="E4183" s="0" t="s">
        <v>35</v>
      </c>
      <c r="F4183" s="0" t="n">
        <v>0.37</v>
      </c>
      <c r="G4183" s="0" t="n">
        <v>0.01</v>
      </c>
      <c r="H4183" s="0" t="n">
        <v>0.07</v>
      </c>
      <c r="I4183" s="0" t="n">
        <v>0.02</v>
      </c>
      <c r="J4183" s="0" t="n">
        <v>0.47</v>
      </c>
      <c r="K4183" s="0" t="n">
        <v>48</v>
      </c>
      <c r="L4183" s="0" t="n">
        <v>6.8</v>
      </c>
      <c r="M4183" s="0" t="s">
        <v>36</v>
      </c>
      <c r="N4183" s="0" t="s">
        <v>35</v>
      </c>
      <c r="O4183" s="0" t="s">
        <v>177</v>
      </c>
      <c r="P4183" s="0" t="n">
        <f aca="false">IF(AND(OR(Dashboard!$B$5="All",D4183=Dashboard!$B$5),OR(Dashboard!$D$5="All",N4183=Dashboard!$D$5),OR(AND(C4183&lt;&gt;"",C4183&gt;=Dashboard!$F$5,C4183&lt;=Dashboard!$H$5),AND(C4183="",Dashboard!$F$5&lt;=1980,Dashboard!$H$5&gt;=2016))),1,0)</f>
        <v>1</v>
      </c>
      <c r="Q4183" s="0" t="n">
        <f aca="false">J4183*P4183+ROW()*0.00000001</f>
        <v>0.47004183</v>
      </c>
    </row>
    <row r="4184" customFormat="false" ht="15" hidden="false" customHeight="false" outlineLevel="0" collapsed="false">
      <c r="A4184" s="0" t="s">
        <v>3261</v>
      </c>
      <c r="B4184" s="0" t="s">
        <v>76</v>
      </c>
      <c r="C4184" s="0" t="n">
        <v>2005</v>
      </c>
      <c r="D4184" s="0" t="s">
        <v>34</v>
      </c>
      <c r="E4184" s="0" t="s">
        <v>220</v>
      </c>
      <c r="F4184" s="0" t="n">
        <v>0</v>
      </c>
      <c r="G4184" s="0" t="n">
        <v>0</v>
      </c>
      <c r="H4184" s="0" t="n">
        <v>0.47</v>
      </c>
      <c r="I4184" s="0" t="n">
        <v>0</v>
      </c>
      <c r="J4184" s="0" t="n">
        <v>0.47</v>
      </c>
      <c r="N4184" s="0" t="s">
        <v>74</v>
      </c>
      <c r="P4184" s="0" t="n">
        <f aca="false">IF(AND(OR(Dashboard!$B$5="All",D4184=Dashboard!$B$5),OR(Dashboard!$D$5="All",N4184=Dashboard!$D$5),OR(AND(C4184&lt;&gt;"",C4184&gt;=Dashboard!$F$5,C4184&lt;=Dashboard!$H$5),AND(C4184="",Dashboard!$F$5&lt;=1980,Dashboard!$H$5&gt;=2016))),1,0)</f>
        <v>1</v>
      </c>
      <c r="Q4184" s="0" t="n">
        <f aca="false">J4184*P4184+ROW()*0.00000001</f>
        <v>0.47004184</v>
      </c>
    </row>
    <row r="4185" customFormat="false" ht="15" hidden="false" customHeight="false" outlineLevel="0" collapsed="false">
      <c r="A4185" s="0" t="s">
        <v>1807</v>
      </c>
      <c r="B4185" s="0" t="s">
        <v>76</v>
      </c>
      <c r="C4185" s="0" t="n">
        <v>2009</v>
      </c>
      <c r="D4185" s="0" t="s">
        <v>41</v>
      </c>
      <c r="E4185" s="0" t="s">
        <v>418</v>
      </c>
      <c r="F4185" s="0" t="n">
        <v>0.27</v>
      </c>
      <c r="G4185" s="0" t="n">
        <v>0.03</v>
      </c>
      <c r="H4185" s="0" t="n">
        <v>0</v>
      </c>
      <c r="I4185" s="0" t="n">
        <v>0.17</v>
      </c>
      <c r="J4185" s="0" t="n">
        <v>0.47</v>
      </c>
      <c r="M4185" s="0" t="s">
        <v>36</v>
      </c>
      <c r="N4185" s="0" t="s">
        <v>74</v>
      </c>
      <c r="P4185" s="0" t="n">
        <f aca="false">IF(AND(OR(Dashboard!$B$5="All",D4185=Dashboard!$B$5),OR(Dashboard!$D$5="All",N4185=Dashboard!$D$5),OR(AND(C4185&lt;&gt;"",C4185&gt;=Dashboard!$F$5,C4185&lt;=Dashboard!$H$5),AND(C4185="",Dashboard!$F$5&lt;=1980,Dashboard!$H$5&gt;=2016))),1,0)</f>
        <v>1</v>
      </c>
      <c r="Q4185" s="0" t="n">
        <f aca="false">J4185*P4185+ROW()*0.00000001</f>
        <v>0.47004185</v>
      </c>
    </row>
    <row r="4186" customFormat="false" ht="15" hidden="false" customHeight="false" outlineLevel="0" collapsed="false">
      <c r="A4186" s="0" t="s">
        <v>3262</v>
      </c>
      <c r="B4186" s="0" t="s">
        <v>76</v>
      </c>
      <c r="C4186" s="0" t="n">
        <v>2003</v>
      </c>
      <c r="D4186" s="0" t="s">
        <v>41</v>
      </c>
      <c r="E4186" s="0" t="s">
        <v>547</v>
      </c>
      <c r="F4186" s="0" t="n">
        <v>0.23</v>
      </c>
      <c r="G4186" s="0" t="n">
        <v>0.18</v>
      </c>
      <c r="H4186" s="0" t="n">
        <v>0</v>
      </c>
      <c r="I4186" s="0" t="n">
        <v>0.06</v>
      </c>
      <c r="J4186" s="0" t="n">
        <v>0.47</v>
      </c>
      <c r="K4186" s="0" t="n">
        <v>79</v>
      </c>
      <c r="L4186" s="0" t="n">
        <v>8.9</v>
      </c>
      <c r="M4186" s="0" t="s">
        <v>103</v>
      </c>
      <c r="N4186" s="0" t="s">
        <v>74</v>
      </c>
      <c r="O4186" s="0" t="s">
        <v>37</v>
      </c>
      <c r="P4186" s="0" t="n">
        <f aca="false">IF(AND(OR(Dashboard!$B$5="All",D4186=Dashboard!$B$5),OR(Dashboard!$D$5="All",N4186=Dashboard!$D$5),OR(AND(C4186&lt;&gt;"",C4186&gt;=Dashboard!$F$5,C4186&lt;=Dashboard!$H$5),AND(C4186="",Dashboard!$F$5&lt;=1980,Dashboard!$H$5&gt;=2016))),1,0)</f>
        <v>1</v>
      </c>
      <c r="Q4186" s="0" t="n">
        <f aca="false">J4186*P4186+ROW()*0.00000001</f>
        <v>0.47004186</v>
      </c>
    </row>
    <row r="4187" customFormat="false" ht="15" hidden="false" customHeight="false" outlineLevel="0" collapsed="false">
      <c r="A4187" s="0" t="s">
        <v>3263</v>
      </c>
      <c r="B4187" s="0" t="s">
        <v>33</v>
      </c>
      <c r="C4187" s="0" t="n">
        <v>2009</v>
      </c>
      <c r="D4187" s="0" t="s">
        <v>56</v>
      </c>
      <c r="E4187" s="0" t="s">
        <v>142</v>
      </c>
      <c r="F4187" s="0" t="n">
        <v>0.32</v>
      </c>
      <c r="G4187" s="0" t="n">
        <v>0.1</v>
      </c>
      <c r="H4187" s="0" t="n">
        <v>0.01</v>
      </c>
      <c r="I4187" s="0" t="n">
        <v>0.04</v>
      </c>
      <c r="J4187" s="0" t="n">
        <v>0.47</v>
      </c>
      <c r="K4187" s="0" t="n">
        <v>82</v>
      </c>
      <c r="L4187" s="0" t="n">
        <v>8.1</v>
      </c>
      <c r="M4187" s="0" t="s">
        <v>73</v>
      </c>
      <c r="N4187" s="0" t="s">
        <v>35</v>
      </c>
      <c r="O4187" s="0" t="s">
        <v>42</v>
      </c>
      <c r="P4187" s="0" t="n">
        <f aca="false">IF(AND(OR(Dashboard!$B$5="All",D4187=Dashboard!$B$5),OR(Dashboard!$D$5="All",N4187=Dashboard!$D$5),OR(AND(C4187&lt;&gt;"",C4187&gt;=Dashboard!$F$5,C4187&lt;=Dashboard!$H$5),AND(C4187="",Dashboard!$F$5&lt;=1980,Dashboard!$H$5&gt;=2016))),1,0)</f>
        <v>1</v>
      </c>
      <c r="Q4187" s="0" t="n">
        <f aca="false">J4187*P4187+ROW()*0.00000001</f>
        <v>0.47004187</v>
      </c>
    </row>
    <row r="4188" customFormat="false" ht="15" hidden="false" customHeight="false" outlineLevel="0" collapsed="false">
      <c r="A4188" s="0" t="s">
        <v>3264</v>
      </c>
      <c r="B4188" s="0" t="s">
        <v>85</v>
      </c>
      <c r="C4188" s="0" t="n">
        <v>2006</v>
      </c>
      <c r="D4188" s="0" t="s">
        <v>114</v>
      </c>
      <c r="E4188" s="0" t="s">
        <v>487</v>
      </c>
      <c r="F4188" s="0" t="n">
        <v>0.33</v>
      </c>
      <c r="G4188" s="0" t="n">
        <v>0.12</v>
      </c>
      <c r="H4188" s="0" t="n">
        <v>0</v>
      </c>
      <c r="I4188" s="0" t="n">
        <v>0.01</v>
      </c>
      <c r="J4188" s="0" t="n">
        <v>0.47</v>
      </c>
      <c r="K4188" s="0" t="n">
        <v>70</v>
      </c>
      <c r="L4188" s="0" t="n">
        <v>5.6</v>
      </c>
      <c r="M4188" s="0" t="s">
        <v>125</v>
      </c>
      <c r="N4188" s="0" t="s">
        <v>35</v>
      </c>
      <c r="O4188" s="0" t="s">
        <v>67</v>
      </c>
      <c r="P4188" s="0" t="n">
        <f aca="false">IF(AND(OR(Dashboard!$B$5="All",D4188=Dashboard!$B$5),OR(Dashboard!$D$5="All",N4188=Dashboard!$D$5),OR(AND(C4188&lt;&gt;"",C4188&gt;=Dashboard!$F$5,C4188&lt;=Dashboard!$H$5),AND(C4188="",Dashboard!$F$5&lt;=1980,Dashboard!$H$5&gt;=2016))),1,0)</f>
        <v>1</v>
      </c>
      <c r="Q4188" s="0" t="n">
        <f aca="false">J4188*P4188+ROW()*0.00000001</f>
        <v>0.47004188</v>
      </c>
    </row>
    <row r="4189" customFormat="false" ht="15" hidden="false" customHeight="false" outlineLevel="0" collapsed="false">
      <c r="A4189" s="0" t="s">
        <v>2724</v>
      </c>
      <c r="B4189" s="0" t="s">
        <v>33</v>
      </c>
      <c r="C4189" s="0" t="n">
        <v>2009</v>
      </c>
      <c r="D4189" s="0" t="s">
        <v>71</v>
      </c>
      <c r="E4189" s="0" t="s">
        <v>220</v>
      </c>
      <c r="F4189" s="0" t="n">
        <v>0.22</v>
      </c>
      <c r="G4189" s="0" t="n">
        <v>0.19</v>
      </c>
      <c r="H4189" s="0" t="n">
        <v>0.01</v>
      </c>
      <c r="I4189" s="0" t="n">
        <v>0.05</v>
      </c>
      <c r="J4189" s="0" t="n">
        <v>0.47</v>
      </c>
      <c r="K4189" s="0" t="n">
        <v>79</v>
      </c>
      <c r="L4189" s="0" t="n">
        <v>8</v>
      </c>
      <c r="M4189" s="0" t="s">
        <v>73</v>
      </c>
      <c r="N4189" s="0" t="s">
        <v>35</v>
      </c>
      <c r="O4189" s="0" t="s">
        <v>37</v>
      </c>
      <c r="P4189" s="0" t="n">
        <f aca="false">IF(AND(OR(Dashboard!$B$5="All",D4189=Dashboard!$B$5),OR(Dashboard!$D$5="All",N4189=Dashboard!$D$5),OR(AND(C4189&lt;&gt;"",C4189&gt;=Dashboard!$F$5,C4189&lt;=Dashboard!$H$5),AND(C4189="",Dashboard!$F$5&lt;=1980,Dashboard!$H$5&gt;=2016))),1,0)</f>
        <v>1</v>
      </c>
      <c r="Q4189" s="0" t="n">
        <f aca="false">J4189*P4189+ROW()*0.00000001</f>
        <v>0.47004189</v>
      </c>
    </row>
    <row r="4190" customFormat="false" ht="15" hidden="false" customHeight="false" outlineLevel="0" collapsed="false">
      <c r="A4190" s="0" t="s">
        <v>3265</v>
      </c>
      <c r="B4190" s="0" t="s">
        <v>33</v>
      </c>
      <c r="C4190" s="0" t="n">
        <v>2009</v>
      </c>
      <c r="D4190" s="0" t="s">
        <v>34</v>
      </c>
      <c r="E4190" s="0" t="s">
        <v>328</v>
      </c>
      <c r="F4190" s="0" t="n">
        <v>0.14</v>
      </c>
      <c r="G4190" s="0" t="n">
        <v>0.27</v>
      </c>
      <c r="H4190" s="0" t="n">
        <v>0</v>
      </c>
      <c r="I4190" s="0" t="n">
        <v>0.06</v>
      </c>
      <c r="J4190" s="0" t="n">
        <v>0.47</v>
      </c>
      <c r="K4190" s="0" t="n">
        <v>56</v>
      </c>
      <c r="M4190" s="0" t="s">
        <v>36</v>
      </c>
      <c r="N4190" s="0" t="s">
        <v>35</v>
      </c>
      <c r="O4190" s="0" t="s">
        <v>53</v>
      </c>
      <c r="P4190" s="0" t="n">
        <f aca="false">IF(AND(OR(Dashboard!$B$5="All",D4190=Dashboard!$B$5),OR(Dashboard!$D$5="All",N4190=Dashboard!$D$5),OR(AND(C4190&lt;&gt;"",C4190&gt;=Dashboard!$F$5,C4190&lt;=Dashboard!$H$5),AND(C4190="",Dashboard!$F$5&lt;=1980,Dashboard!$H$5&gt;=2016))),1,0)</f>
        <v>1</v>
      </c>
      <c r="Q4190" s="0" t="n">
        <f aca="false">J4190*P4190+ROW()*0.00000001</f>
        <v>0.4700419</v>
      </c>
    </row>
    <row r="4191" customFormat="false" ht="15" hidden="false" customHeight="false" outlineLevel="0" collapsed="false">
      <c r="A4191" s="0" t="s">
        <v>197</v>
      </c>
      <c r="B4191" s="0" t="s">
        <v>152</v>
      </c>
      <c r="C4191" s="0" t="n">
        <v>2011</v>
      </c>
      <c r="D4191" s="0" t="s">
        <v>34</v>
      </c>
      <c r="E4191" s="0" t="s">
        <v>142</v>
      </c>
      <c r="F4191" s="0" t="n">
        <v>0.04</v>
      </c>
      <c r="G4191" s="0" t="n">
        <v>0.33</v>
      </c>
      <c r="H4191" s="0" t="n">
        <v>0</v>
      </c>
      <c r="I4191" s="0" t="n">
        <v>0.1</v>
      </c>
      <c r="J4191" s="0" t="n">
        <v>0.47</v>
      </c>
      <c r="N4191" s="0" t="s">
        <v>152</v>
      </c>
      <c r="P4191" s="0" t="n">
        <f aca="false">IF(AND(OR(Dashboard!$B$5="All",D4191=Dashboard!$B$5),OR(Dashboard!$D$5="All",N4191=Dashboard!$D$5),OR(AND(C4191&lt;&gt;"",C4191&gt;=Dashboard!$F$5,C4191&lt;=Dashboard!$H$5),AND(C4191="",Dashboard!$F$5&lt;=1980,Dashboard!$H$5&gt;=2016))),1,0)</f>
        <v>1</v>
      </c>
      <c r="Q4191" s="0" t="n">
        <f aca="false">J4191*P4191+ROW()*0.00000001</f>
        <v>0.47004191</v>
      </c>
    </row>
    <row r="4192" customFormat="false" ht="15" hidden="false" customHeight="false" outlineLevel="0" collapsed="false">
      <c r="A4192" s="0" t="s">
        <v>3266</v>
      </c>
      <c r="B4192" s="0" t="s">
        <v>50</v>
      </c>
      <c r="C4192" s="0" t="n">
        <v>2007</v>
      </c>
      <c r="D4192" s="0" t="s">
        <v>71</v>
      </c>
      <c r="E4192" s="0" t="s">
        <v>91</v>
      </c>
      <c r="F4192" s="0" t="n">
        <v>0.43</v>
      </c>
      <c r="G4192" s="0" t="n">
        <v>0</v>
      </c>
      <c r="H4192" s="0" t="n">
        <v>0</v>
      </c>
      <c r="I4192" s="0" t="n">
        <v>0.04</v>
      </c>
      <c r="J4192" s="0" t="n">
        <v>0.47</v>
      </c>
      <c r="K4192" s="0" t="n">
        <v>55</v>
      </c>
      <c r="M4192" s="0" t="s">
        <v>125</v>
      </c>
      <c r="N4192" s="0" t="s">
        <v>35</v>
      </c>
      <c r="O4192" s="0" t="s">
        <v>53</v>
      </c>
      <c r="P4192" s="0" t="n">
        <f aca="false">IF(AND(OR(Dashboard!$B$5="All",D4192=Dashboard!$B$5),OR(Dashboard!$D$5="All",N4192=Dashboard!$D$5),OR(AND(C4192&lt;&gt;"",C4192&gt;=Dashboard!$F$5,C4192&lt;=Dashboard!$H$5),AND(C4192="",Dashboard!$F$5&lt;=1980,Dashboard!$H$5&gt;=2016))),1,0)</f>
        <v>1</v>
      </c>
      <c r="Q4192" s="0" t="n">
        <f aca="false">J4192*P4192+ROW()*0.00000001</f>
        <v>0.47004192</v>
      </c>
    </row>
    <row r="4193" customFormat="false" ht="15" hidden="false" customHeight="false" outlineLevel="0" collapsed="false">
      <c r="A4193" s="0" t="s">
        <v>3267</v>
      </c>
      <c r="B4193" s="0" t="s">
        <v>76</v>
      </c>
      <c r="C4193" s="0" t="n">
        <v>2005</v>
      </c>
      <c r="D4193" s="0" t="s">
        <v>52</v>
      </c>
      <c r="E4193" s="0" t="s">
        <v>91</v>
      </c>
      <c r="F4193" s="0" t="n">
        <v>0.39</v>
      </c>
      <c r="G4193" s="0" t="n">
        <v>0.01</v>
      </c>
      <c r="H4193" s="0" t="n">
        <v>0</v>
      </c>
      <c r="I4193" s="0" t="n">
        <v>0.06</v>
      </c>
      <c r="J4193" s="0" t="n">
        <v>0.47</v>
      </c>
      <c r="K4193" s="0" t="n">
        <v>46</v>
      </c>
      <c r="L4193" s="0" t="n">
        <v>8.2</v>
      </c>
      <c r="M4193" s="0" t="s">
        <v>125</v>
      </c>
      <c r="N4193" s="0" t="s">
        <v>74</v>
      </c>
      <c r="O4193" s="0" t="s">
        <v>177</v>
      </c>
      <c r="P4193" s="0" t="n">
        <f aca="false">IF(AND(OR(Dashboard!$B$5="All",D4193=Dashboard!$B$5),OR(Dashboard!$D$5="All",N4193=Dashboard!$D$5),OR(AND(C4193&lt;&gt;"",C4193&gt;=Dashboard!$F$5,C4193&lt;=Dashboard!$H$5),AND(C4193="",Dashboard!$F$5&lt;=1980,Dashboard!$H$5&gt;=2016))),1,0)</f>
        <v>1</v>
      </c>
      <c r="Q4193" s="0" t="n">
        <f aca="false">J4193*P4193+ROW()*0.00000001</f>
        <v>0.47004193</v>
      </c>
    </row>
    <row r="4194" customFormat="false" ht="15" hidden="false" customHeight="false" outlineLevel="0" collapsed="false">
      <c r="A4194" s="0" t="s">
        <v>3268</v>
      </c>
      <c r="B4194" s="0" t="s">
        <v>97</v>
      </c>
      <c r="C4194" s="0" t="n">
        <v>2012</v>
      </c>
      <c r="D4194" s="0" t="s">
        <v>46</v>
      </c>
      <c r="E4194" s="0" t="s">
        <v>599</v>
      </c>
      <c r="F4194" s="0" t="n">
        <v>0</v>
      </c>
      <c r="G4194" s="0" t="n">
        <v>0.01</v>
      </c>
      <c r="H4194" s="0" t="n">
        <v>0.46</v>
      </c>
      <c r="I4194" s="0" t="n">
        <v>0</v>
      </c>
      <c r="J4194" s="0" t="n">
        <v>0.47</v>
      </c>
      <c r="N4194" s="0" t="s">
        <v>35</v>
      </c>
      <c r="P4194" s="0" t="n">
        <f aca="false">IF(AND(OR(Dashboard!$B$5="All",D4194=Dashboard!$B$5),OR(Dashboard!$D$5="All",N4194=Dashboard!$D$5),OR(AND(C4194&lt;&gt;"",C4194&gt;=Dashboard!$F$5,C4194&lt;=Dashboard!$H$5),AND(C4194="",Dashboard!$F$5&lt;=1980,Dashboard!$H$5&gt;=2016))),1,0)</f>
        <v>1</v>
      </c>
      <c r="Q4194" s="0" t="n">
        <f aca="false">J4194*P4194+ROW()*0.00000001</f>
        <v>0.47004194</v>
      </c>
    </row>
    <row r="4195" customFormat="false" ht="15" hidden="false" customHeight="false" outlineLevel="0" collapsed="false">
      <c r="A4195" s="0" t="s">
        <v>3269</v>
      </c>
      <c r="B4195" s="0" t="s">
        <v>117</v>
      </c>
      <c r="C4195" s="0" t="n">
        <v>1996</v>
      </c>
      <c r="D4195" s="0" t="s">
        <v>34</v>
      </c>
      <c r="E4195" s="0" t="s">
        <v>142</v>
      </c>
      <c r="F4195" s="0" t="n">
        <v>0.26</v>
      </c>
      <c r="G4195" s="0" t="n">
        <v>0.18</v>
      </c>
      <c r="H4195" s="0" t="n">
        <v>0</v>
      </c>
      <c r="I4195" s="0" t="n">
        <v>0.03</v>
      </c>
      <c r="J4195" s="0" t="n">
        <v>0.47</v>
      </c>
      <c r="N4195" s="0" t="s">
        <v>74</v>
      </c>
      <c r="P4195" s="0" t="n">
        <f aca="false">IF(AND(OR(Dashboard!$B$5="All",D4195=Dashboard!$B$5),OR(Dashboard!$D$5="All",N4195=Dashboard!$D$5),OR(AND(C4195&lt;&gt;"",C4195&gt;=Dashboard!$F$5,C4195&lt;=Dashboard!$H$5),AND(C4195="",Dashboard!$F$5&lt;=1980,Dashboard!$H$5&gt;=2016))),1,0)</f>
        <v>1</v>
      </c>
      <c r="Q4195" s="0" t="n">
        <f aca="false">J4195*P4195+ROW()*0.00000001</f>
        <v>0.47004195</v>
      </c>
    </row>
    <row r="4196" customFormat="false" ht="15" hidden="false" customHeight="false" outlineLevel="0" collapsed="false">
      <c r="A4196" s="0" t="s">
        <v>3270</v>
      </c>
      <c r="B4196" s="0" t="s">
        <v>50</v>
      </c>
      <c r="C4196" s="0" t="n">
        <v>2009</v>
      </c>
      <c r="D4196" s="0" t="s">
        <v>46</v>
      </c>
      <c r="E4196" s="0" t="s">
        <v>157</v>
      </c>
      <c r="F4196" s="0" t="n">
        <v>0.12</v>
      </c>
      <c r="G4196" s="0" t="n">
        <v>0.06</v>
      </c>
      <c r="H4196" s="0" t="n">
        <v>0.27</v>
      </c>
      <c r="I4196" s="0" t="n">
        <v>0.02</v>
      </c>
      <c r="J4196" s="0" t="n">
        <v>0.47</v>
      </c>
      <c r="K4196" s="0" t="n">
        <v>75</v>
      </c>
      <c r="L4196" s="0" t="n">
        <v>7.3</v>
      </c>
      <c r="M4196" s="0" t="s">
        <v>125</v>
      </c>
      <c r="N4196" s="0" t="s">
        <v>35</v>
      </c>
      <c r="O4196" s="0" t="s">
        <v>37</v>
      </c>
      <c r="P4196" s="0" t="n">
        <f aca="false">IF(AND(OR(Dashboard!$B$5="All",D4196=Dashboard!$B$5),OR(Dashboard!$D$5="All",N4196=Dashboard!$D$5),OR(AND(C4196&lt;&gt;"",C4196&gt;=Dashboard!$F$5,C4196&lt;=Dashboard!$H$5),AND(C4196="",Dashboard!$F$5&lt;=1980,Dashboard!$H$5&gt;=2016))),1,0)</f>
        <v>1</v>
      </c>
      <c r="Q4196" s="0" t="n">
        <f aca="false">J4196*P4196+ROW()*0.00000001</f>
        <v>0.47004196</v>
      </c>
    </row>
    <row r="4197" customFormat="false" ht="15" hidden="false" customHeight="false" outlineLevel="0" collapsed="false">
      <c r="A4197" s="0" t="s">
        <v>3271</v>
      </c>
      <c r="B4197" s="0" t="s">
        <v>64</v>
      </c>
      <c r="C4197" s="0" t="n">
        <v>2011</v>
      </c>
      <c r="D4197" s="0" t="s">
        <v>71</v>
      </c>
      <c r="E4197" s="0" t="s">
        <v>154</v>
      </c>
      <c r="F4197" s="0" t="n">
        <v>0.28</v>
      </c>
      <c r="G4197" s="0" t="n">
        <v>0.13</v>
      </c>
      <c r="H4197" s="0" t="n">
        <v>0.01</v>
      </c>
      <c r="I4197" s="0" t="n">
        <v>0.04</v>
      </c>
      <c r="J4197" s="0" t="n">
        <v>0.47</v>
      </c>
      <c r="K4197" s="0" t="n">
        <v>54</v>
      </c>
      <c r="L4197" s="0" t="n">
        <v>7.8</v>
      </c>
      <c r="M4197" s="0" t="s">
        <v>73</v>
      </c>
      <c r="N4197" s="0" t="s">
        <v>66</v>
      </c>
      <c r="O4197" s="0" t="s">
        <v>53</v>
      </c>
      <c r="P4197" s="0" t="n">
        <f aca="false">IF(AND(OR(Dashboard!$B$5="All",D4197=Dashboard!$B$5),OR(Dashboard!$D$5="All",N4197=Dashboard!$D$5),OR(AND(C4197&lt;&gt;"",C4197&gt;=Dashboard!$F$5,C4197&lt;=Dashboard!$H$5),AND(C4197="",Dashboard!$F$5&lt;=1980,Dashboard!$H$5&gt;=2016))),1,0)</f>
        <v>1</v>
      </c>
      <c r="Q4197" s="0" t="n">
        <f aca="false">J4197*P4197+ROW()*0.00000001</f>
        <v>0.47004197</v>
      </c>
    </row>
    <row r="4198" customFormat="false" ht="15" hidden="false" customHeight="false" outlineLevel="0" collapsed="false">
      <c r="A4198" s="0" t="s">
        <v>1724</v>
      </c>
      <c r="B4198" s="0" t="s">
        <v>172</v>
      </c>
      <c r="C4198" s="0" t="n">
        <v>2014</v>
      </c>
      <c r="D4198" s="0" t="s">
        <v>34</v>
      </c>
      <c r="E4198" s="0" t="s">
        <v>142</v>
      </c>
      <c r="F4198" s="0" t="n">
        <v>0.3</v>
      </c>
      <c r="G4198" s="0" t="n">
        <v>0.12</v>
      </c>
      <c r="H4198" s="0" t="n">
        <v>0</v>
      </c>
      <c r="I4198" s="0" t="n">
        <v>0.04</v>
      </c>
      <c r="J4198" s="0" t="n">
        <v>0.47</v>
      </c>
      <c r="K4198" s="0" t="n">
        <v>70</v>
      </c>
      <c r="L4198" s="0" t="n">
        <v>6.3</v>
      </c>
      <c r="M4198" s="0" t="s">
        <v>103</v>
      </c>
      <c r="N4198" s="0" t="s">
        <v>66</v>
      </c>
      <c r="O4198" s="0" t="s">
        <v>67</v>
      </c>
      <c r="P4198" s="0" t="n">
        <f aca="false">IF(AND(OR(Dashboard!$B$5="All",D4198=Dashboard!$B$5),OR(Dashboard!$D$5="All",N4198=Dashboard!$D$5),OR(AND(C4198&lt;&gt;"",C4198&gt;=Dashboard!$F$5,C4198&lt;=Dashboard!$H$5),AND(C4198="",Dashboard!$F$5&lt;=1980,Dashboard!$H$5&gt;=2016))),1,0)</f>
        <v>1</v>
      </c>
      <c r="Q4198" s="0" t="n">
        <f aca="false">J4198*P4198+ROW()*0.00000001</f>
        <v>0.47004198</v>
      </c>
    </row>
    <row r="4199" customFormat="false" ht="15" hidden="false" customHeight="false" outlineLevel="0" collapsed="false">
      <c r="A4199" s="0" t="s">
        <v>3272</v>
      </c>
      <c r="B4199" s="0" t="s">
        <v>85</v>
      </c>
      <c r="C4199" s="0" t="n">
        <v>2005</v>
      </c>
      <c r="D4199" s="0" t="s">
        <v>71</v>
      </c>
      <c r="E4199" s="0" t="s">
        <v>124</v>
      </c>
      <c r="F4199" s="0" t="n">
        <v>0.33</v>
      </c>
      <c r="G4199" s="0" t="n">
        <v>0.12</v>
      </c>
      <c r="H4199" s="0" t="n">
        <v>0</v>
      </c>
      <c r="I4199" s="0" t="n">
        <v>0.01</v>
      </c>
      <c r="J4199" s="0" t="n">
        <v>0.47</v>
      </c>
      <c r="K4199" s="0" t="n">
        <v>59</v>
      </c>
      <c r="M4199" s="0" t="s">
        <v>125</v>
      </c>
      <c r="N4199" s="0" t="s">
        <v>35</v>
      </c>
      <c r="O4199" s="0" t="s">
        <v>53</v>
      </c>
      <c r="P4199" s="0" t="n">
        <f aca="false">IF(AND(OR(Dashboard!$B$5="All",D4199=Dashboard!$B$5),OR(Dashboard!$D$5="All",N4199=Dashboard!$D$5),OR(AND(C4199&lt;&gt;"",C4199&gt;=Dashboard!$F$5,C4199&lt;=Dashboard!$H$5),AND(C4199="",Dashboard!$F$5&lt;=1980,Dashboard!$H$5&gt;=2016))),1,0)</f>
        <v>1</v>
      </c>
      <c r="Q4199" s="0" t="n">
        <f aca="false">J4199*P4199+ROW()*0.00000001</f>
        <v>0.47004199</v>
      </c>
    </row>
    <row r="4200" customFormat="false" ht="15" hidden="false" customHeight="false" outlineLevel="0" collapsed="false">
      <c r="A4200" s="0" t="s">
        <v>1951</v>
      </c>
      <c r="B4200" s="0" t="s">
        <v>50</v>
      </c>
      <c r="C4200" s="0" t="n">
        <v>2007</v>
      </c>
      <c r="D4200" s="0" t="s">
        <v>16</v>
      </c>
      <c r="E4200" s="0" t="s">
        <v>91</v>
      </c>
      <c r="F4200" s="0" t="n">
        <v>0.41</v>
      </c>
      <c r="G4200" s="0" t="n">
        <v>0.02</v>
      </c>
      <c r="H4200" s="0" t="n">
        <v>0</v>
      </c>
      <c r="I4200" s="0" t="n">
        <v>0.04</v>
      </c>
      <c r="J4200" s="0" t="n">
        <v>0.47</v>
      </c>
      <c r="K4200" s="0" t="n">
        <v>79</v>
      </c>
      <c r="L4200" s="0" t="n">
        <v>6.5</v>
      </c>
      <c r="M4200" s="0" t="s">
        <v>125</v>
      </c>
      <c r="N4200" s="0" t="s">
        <v>35</v>
      </c>
      <c r="O4200" s="0" t="s">
        <v>37</v>
      </c>
      <c r="P4200" s="0" t="n">
        <f aca="false">IF(AND(OR(Dashboard!$B$5="All",D4200=Dashboard!$B$5),OR(Dashboard!$D$5="All",N4200=Dashboard!$D$5),OR(AND(C4200&lt;&gt;"",C4200&gt;=Dashboard!$F$5,C4200&lt;=Dashboard!$H$5),AND(C4200="",Dashboard!$F$5&lt;=1980,Dashboard!$H$5&gt;=2016))),1,0)</f>
        <v>1</v>
      </c>
      <c r="Q4200" s="0" t="n">
        <f aca="false">J4200*P4200+ROW()*0.00000001</f>
        <v>0.470042</v>
      </c>
    </row>
    <row r="4201" customFormat="false" ht="15" hidden="false" customHeight="false" outlineLevel="0" collapsed="false">
      <c r="A4201" s="0" t="s">
        <v>3273</v>
      </c>
      <c r="B4201" s="0" t="s">
        <v>64</v>
      </c>
      <c r="C4201" s="0" t="n">
        <v>2005</v>
      </c>
      <c r="D4201" s="0" t="s">
        <v>102</v>
      </c>
      <c r="E4201" s="0" t="s">
        <v>782</v>
      </c>
      <c r="F4201" s="0" t="n">
        <v>0.3</v>
      </c>
      <c r="G4201" s="0" t="n">
        <v>0.03</v>
      </c>
      <c r="H4201" s="0" t="n">
        <v>0.1</v>
      </c>
      <c r="I4201" s="0" t="n">
        <v>0.03</v>
      </c>
      <c r="J4201" s="0" t="n">
        <v>0.47</v>
      </c>
      <c r="K4201" s="0" t="n">
        <v>85</v>
      </c>
      <c r="L4201" s="0" t="n">
        <v>8.2</v>
      </c>
      <c r="M4201" s="0" t="s">
        <v>73</v>
      </c>
      <c r="N4201" s="0" t="s">
        <v>66</v>
      </c>
      <c r="O4201" s="0" t="s">
        <v>42</v>
      </c>
      <c r="P4201" s="0" t="n">
        <f aca="false">IF(AND(OR(Dashboard!$B$5="All",D4201=Dashboard!$B$5),OR(Dashboard!$D$5="All",N4201=Dashboard!$D$5),OR(AND(C4201&lt;&gt;"",C4201&gt;=Dashboard!$F$5,C4201&lt;=Dashboard!$H$5),AND(C4201="",Dashboard!$F$5&lt;=1980,Dashboard!$H$5&gt;=2016))),1,0)</f>
        <v>1</v>
      </c>
      <c r="Q4201" s="0" t="n">
        <f aca="false">J4201*P4201+ROW()*0.00000001</f>
        <v>0.47004201</v>
      </c>
    </row>
    <row r="4202" customFormat="false" ht="15" hidden="false" customHeight="false" outlineLevel="0" collapsed="false">
      <c r="A4202" s="0" t="s">
        <v>3274</v>
      </c>
      <c r="B4202" s="0" t="s">
        <v>76</v>
      </c>
      <c r="C4202" s="0" t="n">
        <v>2004</v>
      </c>
      <c r="D4202" s="0" t="s">
        <v>102</v>
      </c>
      <c r="E4202" s="0" t="s">
        <v>160</v>
      </c>
      <c r="F4202" s="0" t="n">
        <v>0.23</v>
      </c>
      <c r="G4202" s="0" t="n">
        <v>0.18</v>
      </c>
      <c r="H4202" s="0" t="n">
        <v>0</v>
      </c>
      <c r="I4202" s="0" t="n">
        <v>0.06</v>
      </c>
      <c r="J4202" s="0" t="n">
        <v>0.47</v>
      </c>
      <c r="K4202" s="0" t="n">
        <v>62</v>
      </c>
      <c r="L4202" s="0" t="n">
        <v>8.7</v>
      </c>
      <c r="M4202" s="0" t="s">
        <v>103</v>
      </c>
      <c r="N4202" s="0" t="s">
        <v>74</v>
      </c>
      <c r="O4202" s="0" t="s">
        <v>67</v>
      </c>
      <c r="P4202" s="0" t="n">
        <f aca="false">IF(AND(OR(Dashboard!$B$5="All",D4202=Dashboard!$B$5),OR(Dashboard!$D$5="All",N4202=Dashboard!$D$5),OR(AND(C4202&lt;&gt;"",C4202&gt;=Dashboard!$F$5,C4202&lt;=Dashboard!$H$5),AND(C4202="",Dashboard!$F$5&lt;=1980,Dashboard!$H$5&gt;=2016))),1,0)</f>
        <v>1</v>
      </c>
      <c r="Q4202" s="0" t="n">
        <f aca="false">J4202*P4202+ROW()*0.00000001</f>
        <v>0.47004202</v>
      </c>
    </row>
    <row r="4203" customFormat="false" ht="15" hidden="false" customHeight="false" outlineLevel="0" collapsed="false">
      <c r="A4203" s="0" t="s">
        <v>3275</v>
      </c>
      <c r="B4203" s="0" t="s">
        <v>186</v>
      </c>
      <c r="C4203" s="0" t="n">
        <v>2005</v>
      </c>
      <c r="D4203" s="0" t="s">
        <v>52</v>
      </c>
      <c r="E4203" s="0" t="s">
        <v>35</v>
      </c>
      <c r="F4203" s="0" t="n">
        <v>0.36</v>
      </c>
      <c r="G4203" s="0" t="n">
        <v>0.09</v>
      </c>
      <c r="H4203" s="0" t="n">
        <v>0</v>
      </c>
      <c r="I4203" s="0" t="n">
        <v>0.01</v>
      </c>
      <c r="J4203" s="0" t="n">
        <v>0.47</v>
      </c>
      <c r="K4203" s="0" t="n">
        <v>69</v>
      </c>
      <c r="L4203" s="0" t="n">
        <v>8.4</v>
      </c>
      <c r="M4203" s="0" t="s">
        <v>36</v>
      </c>
      <c r="N4203" s="0" t="s">
        <v>35</v>
      </c>
      <c r="O4203" s="0" t="s">
        <v>67</v>
      </c>
      <c r="P4203" s="0" t="n">
        <f aca="false">IF(AND(OR(Dashboard!$B$5="All",D4203=Dashboard!$B$5),OR(Dashboard!$D$5="All",N4203=Dashboard!$D$5),OR(AND(C4203&lt;&gt;"",C4203&gt;=Dashboard!$F$5,C4203&lt;=Dashboard!$H$5),AND(C4203="",Dashboard!$F$5&lt;=1980,Dashboard!$H$5&gt;=2016))),1,0)</f>
        <v>1</v>
      </c>
      <c r="Q4203" s="0" t="n">
        <f aca="false">J4203*P4203+ROW()*0.00000001</f>
        <v>0.47004203</v>
      </c>
    </row>
    <row r="4204" customFormat="false" ht="15" hidden="false" customHeight="false" outlineLevel="0" collapsed="false">
      <c r="A4204" s="0" t="s">
        <v>3276</v>
      </c>
      <c r="B4204" s="0" t="s">
        <v>186</v>
      </c>
      <c r="C4204" s="0" t="n">
        <v>2004</v>
      </c>
      <c r="D4204" s="0" t="s">
        <v>71</v>
      </c>
      <c r="E4204" s="0" t="s">
        <v>220</v>
      </c>
      <c r="F4204" s="0" t="n">
        <v>0.3</v>
      </c>
      <c r="G4204" s="0" t="n">
        <v>0.08</v>
      </c>
      <c r="H4204" s="0" t="n">
        <v>0.07</v>
      </c>
      <c r="I4204" s="0" t="n">
        <v>0.01</v>
      </c>
      <c r="J4204" s="0" t="n">
        <v>0.47</v>
      </c>
      <c r="K4204" s="0" t="n">
        <v>85</v>
      </c>
      <c r="L4204" s="0" t="n">
        <v>9</v>
      </c>
      <c r="M4204" s="0" t="s">
        <v>73</v>
      </c>
      <c r="N4204" s="0" t="s">
        <v>35</v>
      </c>
      <c r="O4204" s="0" t="s">
        <v>42</v>
      </c>
      <c r="P4204" s="0" t="n">
        <f aca="false">IF(AND(OR(Dashboard!$B$5="All",D4204=Dashboard!$B$5),OR(Dashboard!$D$5="All",N4204=Dashboard!$D$5),OR(AND(C4204&lt;&gt;"",C4204&gt;=Dashboard!$F$5,C4204&lt;=Dashboard!$H$5),AND(C4204="",Dashboard!$F$5&lt;=1980,Dashboard!$H$5&gt;=2016))),1,0)</f>
        <v>1</v>
      </c>
      <c r="Q4204" s="0" t="n">
        <f aca="false">J4204*P4204+ROW()*0.00000001</f>
        <v>0.47004204</v>
      </c>
    </row>
    <row r="4205" customFormat="false" ht="15" hidden="false" customHeight="false" outlineLevel="0" collapsed="false">
      <c r="A4205" s="0" t="s">
        <v>2327</v>
      </c>
      <c r="B4205" s="0" t="s">
        <v>33</v>
      </c>
      <c r="D4205" s="0" t="s">
        <v>34</v>
      </c>
      <c r="E4205" s="0" t="s">
        <v>142</v>
      </c>
      <c r="F4205" s="0" t="n">
        <v>0.43</v>
      </c>
      <c r="G4205" s="0" t="n">
        <v>0</v>
      </c>
      <c r="H4205" s="0" t="n">
        <v>0</v>
      </c>
      <c r="I4205" s="0" t="n">
        <v>0.04</v>
      </c>
      <c r="J4205" s="0" t="n">
        <v>0.47</v>
      </c>
      <c r="K4205" s="0" t="n">
        <v>71</v>
      </c>
      <c r="L4205" s="0" t="n">
        <v>6.9</v>
      </c>
      <c r="M4205" s="0" t="s">
        <v>36</v>
      </c>
      <c r="N4205" s="0" t="s">
        <v>35</v>
      </c>
      <c r="O4205" s="0" t="s">
        <v>37</v>
      </c>
      <c r="P4205" s="0" t="n">
        <f aca="false">IF(AND(OR(Dashboard!$B$5="All",D4205=Dashboard!$B$5),OR(Dashboard!$D$5="All",N4205=Dashboard!$D$5),OR(AND(C4205&lt;&gt;"",C4205&gt;=Dashboard!$F$5,C4205&lt;=Dashboard!$H$5),AND(C4205="",Dashboard!$F$5&lt;=1980,Dashboard!$H$5&gt;=2016))),1,0)</f>
        <v>1</v>
      </c>
      <c r="Q4205" s="0" t="n">
        <f aca="false">J4205*P4205+ROW()*0.00000001</f>
        <v>0.47004205</v>
      </c>
    </row>
    <row r="4206" customFormat="false" ht="15" hidden="false" customHeight="false" outlineLevel="0" collapsed="false">
      <c r="A4206" s="0" t="s">
        <v>3277</v>
      </c>
      <c r="B4206" s="0" t="s">
        <v>97</v>
      </c>
      <c r="C4206" s="0" t="n">
        <v>2012</v>
      </c>
      <c r="D4206" s="0" t="s">
        <v>71</v>
      </c>
      <c r="E4206" s="0" t="s">
        <v>35</v>
      </c>
      <c r="F4206" s="0" t="n">
        <v>0.2</v>
      </c>
      <c r="G4206" s="0" t="n">
        <v>0.04</v>
      </c>
      <c r="H4206" s="0" t="n">
        <v>0.21</v>
      </c>
      <c r="I4206" s="0" t="n">
        <v>0.02</v>
      </c>
      <c r="J4206" s="0" t="n">
        <v>0.46</v>
      </c>
      <c r="K4206" s="0" t="n">
        <v>81</v>
      </c>
      <c r="L4206" s="0" t="n">
        <v>7.6</v>
      </c>
      <c r="M4206" s="0" t="s">
        <v>36</v>
      </c>
      <c r="N4206" s="0" t="s">
        <v>35</v>
      </c>
      <c r="O4206" s="0" t="s">
        <v>42</v>
      </c>
      <c r="P4206" s="0" t="n">
        <f aca="false">IF(AND(OR(Dashboard!$B$5="All",D4206=Dashboard!$B$5),OR(Dashboard!$D$5="All",N4206=Dashboard!$D$5),OR(AND(C4206&lt;&gt;"",C4206&gt;=Dashboard!$F$5,C4206&lt;=Dashboard!$H$5),AND(C4206="",Dashboard!$F$5&lt;=1980,Dashboard!$H$5&gt;=2016))),1,0)</f>
        <v>1</v>
      </c>
      <c r="Q4206" s="0" t="n">
        <f aca="false">J4206*P4206+ROW()*0.00000001</f>
        <v>0.46004206</v>
      </c>
    </row>
    <row r="4207" customFormat="false" ht="15" hidden="false" customHeight="false" outlineLevel="0" collapsed="false">
      <c r="A4207" s="0" t="s">
        <v>3278</v>
      </c>
      <c r="B4207" s="0" t="s">
        <v>76</v>
      </c>
      <c r="C4207" s="0" t="n">
        <v>2002</v>
      </c>
      <c r="D4207" s="0" t="s">
        <v>34</v>
      </c>
      <c r="E4207" s="0" t="s">
        <v>91</v>
      </c>
      <c r="F4207" s="0" t="n">
        <v>0.23</v>
      </c>
      <c r="G4207" s="0" t="n">
        <v>0.18</v>
      </c>
      <c r="H4207" s="0" t="n">
        <v>0</v>
      </c>
      <c r="I4207" s="0" t="n">
        <v>0.06</v>
      </c>
      <c r="J4207" s="0" t="n">
        <v>0.46</v>
      </c>
      <c r="K4207" s="0" t="n">
        <v>76</v>
      </c>
      <c r="L4207" s="0" t="n">
        <v>9.1</v>
      </c>
      <c r="M4207" s="0" t="s">
        <v>103</v>
      </c>
      <c r="N4207" s="0" t="s">
        <v>74</v>
      </c>
      <c r="O4207" s="0" t="s">
        <v>37</v>
      </c>
      <c r="P4207" s="0" t="n">
        <f aca="false">IF(AND(OR(Dashboard!$B$5="All",D4207=Dashboard!$B$5),OR(Dashboard!$D$5="All",N4207=Dashboard!$D$5),OR(AND(C4207&lt;&gt;"",C4207&gt;=Dashboard!$F$5,C4207&lt;=Dashboard!$H$5),AND(C4207="",Dashboard!$F$5&lt;=1980,Dashboard!$H$5&gt;=2016))),1,0)</f>
        <v>1</v>
      </c>
      <c r="Q4207" s="0" t="n">
        <f aca="false">J4207*P4207+ROW()*0.00000001</f>
        <v>0.46004207</v>
      </c>
    </row>
    <row r="4208" customFormat="false" ht="15" hidden="false" customHeight="false" outlineLevel="0" collapsed="false">
      <c r="A4208" s="0" t="s">
        <v>3279</v>
      </c>
      <c r="B4208" s="0" t="s">
        <v>76</v>
      </c>
      <c r="C4208" s="0" t="n">
        <v>2007</v>
      </c>
      <c r="D4208" s="0" t="s">
        <v>114</v>
      </c>
      <c r="E4208" s="0" t="s">
        <v>220</v>
      </c>
      <c r="F4208" s="0" t="n">
        <v>0.23</v>
      </c>
      <c r="G4208" s="0" t="n">
        <v>0.18</v>
      </c>
      <c r="H4208" s="0" t="n">
        <v>0</v>
      </c>
      <c r="I4208" s="0" t="n">
        <v>0.06</v>
      </c>
      <c r="J4208" s="0" t="n">
        <v>0.46</v>
      </c>
      <c r="L4208" s="0" t="n">
        <v>8.9</v>
      </c>
      <c r="M4208" s="0" t="s">
        <v>73</v>
      </c>
      <c r="N4208" s="0" t="s">
        <v>74</v>
      </c>
      <c r="P4208" s="0" t="n">
        <f aca="false">IF(AND(OR(Dashboard!$B$5="All",D4208=Dashboard!$B$5),OR(Dashboard!$D$5="All",N4208=Dashboard!$D$5),OR(AND(C4208&lt;&gt;"",C4208&gt;=Dashboard!$F$5,C4208&lt;=Dashboard!$H$5),AND(C4208="",Dashboard!$F$5&lt;=1980,Dashboard!$H$5&gt;=2016))),1,0)</f>
        <v>1</v>
      </c>
      <c r="Q4208" s="0" t="n">
        <f aca="false">J4208*P4208+ROW()*0.00000001</f>
        <v>0.46004208</v>
      </c>
    </row>
    <row r="4209" customFormat="false" ht="15" hidden="false" customHeight="false" outlineLevel="0" collapsed="false">
      <c r="A4209" s="0" t="s">
        <v>3280</v>
      </c>
      <c r="B4209" s="0" t="s">
        <v>94</v>
      </c>
      <c r="C4209" s="0" t="n">
        <v>2015</v>
      </c>
      <c r="D4209" s="0" t="s">
        <v>71</v>
      </c>
      <c r="E4209" s="0" t="s">
        <v>328</v>
      </c>
      <c r="F4209" s="0" t="n">
        <v>0.09</v>
      </c>
      <c r="G4209" s="0" t="n">
        <v>0.22</v>
      </c>
      <c r="H4209" s="0" t="n">
        <v>0.1</v>
      </c>
      <c r="I4209" s="0" t="n">
        <v>0.06</v>
      </c>
      <c r="J4209" s="0" t="n">
        <v>0.46</v>
      </c>
      <c r="K4209" s="0" t="n">
        <v>74</v>
      </c>
      <c r="L4209" s="0" t="n">
        <v>7.4</v>
      </c>
      <c r="M4209" s="0" t="s">
        <v>103</v>
      </c>
      <c r="N4209" s="0" t="s">
        <v>74</v>
      </c>
      <c r="O4209" s="0" t="s">
        <v>37</v>
      </c>
      <c r="P4209" s="0" t="n">
        <f aca="false">IF(AND(OR(Dashboard!$B$5="All",D4209=Dashboard!$B$5),OR(Dashboard!$D$5="All",N4209=Dashboard!$D$5),OR(AND(C4209&lt;&gt;"",C4209&gt;=Dashboard!$F$5,C4209&lt;=Dashboard!$H$5),AND(C4209="",Dashboard!$F$5&lt;=1980,Dashboard!$H$5&gt;=2016))),1,0)</f>
        <v>1</v>
      </c>
      <c r="Q4209" s="0" t="n">
        <f aca="false">J4209*P4209+ROW()*0.00000001</f>
        <v>0.46004209</v>
      </c>
    </row>
    <row r="4210" customFormat="false" ht="15" hidden="false" customHeight="false" outlineLevel="0" collapsed="false">
      <c r="A4210" s="0" t="s">
        <v>3281</v>
      </c>
      <c r="B4210" s="0" t="s">
        <v>85</v>
      </c>
      <c r="C4210" s="0" t="n">
        <v>2001</v>
      </c>
      <c r="D4210" s="0" t="s">
        <v>56</v>
      </c>
      <c r="E4210" s="0" t="s">
        <v>418</v>
      </c>
      <c r="F4210" s="0" t="n">
        <v>0.33</v>
      </c>
      <c r="G4210" s="0" t="n">
        <v>0.12</v>
      </c>
      <c r="H4210" s="0" t="n">
        <v>0</v>
      </c>
      <c r="I4210" s="0" t="n">
        <v>0.01</v>
      </c>
      <c r="J4210" s="0" t="n">
        <v>0.46</v>
      </c>
      <c r="K4210" s="0" t="n">
        <v>53</v>
      </c>
      <c r="M4210" s="0" t="s">
        <v>36</v>
      </c>
      <c r="N4210" s="0" t="s">
        <v>35</v>
      </c>
      <c r="O4210" s="0" t="s">
        <v>53</v>
      </c>
      <c r="P4210" s="0" t="n">
        <f aca="false">IF(AND(OR(Dashboard!$B$5="All",D4210=Dashboard!$B$5),OR(Dashboard!$D$5="All",N4210=Dashboard!$D$5),OR(AND(C4210&lt;&gt;"",C4210&gt;=Dashboard!$F$5,C4210&lt;=Dashboard!$H$5),AND(C4210="",Dashboard!$F$5&lt;=1980,Dashboard!$H$5&gt;=2016))),1,0)</f>
        <v>1</v>
      </c>
      <c r="Q4210" s="0" t="n">
        <f aca="false">J4210*P4210+ROW()*0.00000001</f>
        <v>0.4600421</v>
      </c>
    </row>
    <row r="4211" customFormat="false" ht="15" hidden="false" customHeight="false" outlineLevel="0" collapsed="false">
      <c r="A4211" s="0" t="s">
        <v>1449</v>
      </c>
      <c r="B4211" s="0" t="s">
        <v>164</v>
      </c>
      <c r="C4211" s="0" t="n">
        <v>2010</v>
      </c>
      <c r="D4211" s="0" t="s">
        <v>34</v>
      </c>
      <c r="E4211" s="0" t="s">
        <v>142</v>
      </c>
      <c r="F4211" s="0" t="n">
        <v>0.09</v>
      </c>
      <c r="G4211" s="0" t="n">
        <v>0.22</v>
      </c>
      <c r="H4211" s="0" t="n">
        <v>0.03</v>
      </c>
      <c r="I4211" s="0" t="n">
        <v>0.12</v>
      </c>
      <c r="J4211" s="0" t="n">
        <v>0.46</v>
      </c>
      <c r="K4211" s="0" t="n">
        <v>69</v>
      </c>
      <c r="L4211" s="0" t="n">
        <v>7.4</v>
      </c>
      <c r="M4211" s="0" t="s">
        <v>36</v>
      </c>
      <c r="N4211" s="0" t="s">
        <v>74</v>
      </c>
      <c r="O4211" s="0" t="s">
        <v>67</v>
      </c>
      <c r="P4211" s="0" t="n">
        <f aca="false">IF(AND(OR(Dashboard!$B$5="All",D4211=Dashboard!$B$5),OR(Dashboard!$D$5="All",N4211=Dashboard!$D$5),OR(AND(C4211&lt;&gt;"",C4211&gt;=Dashboard!$F$5,C4211&lt;=Dashboard!$H$5),AND(C4211="",Dashboard!$F$5&lt;=1980,Dashboard!$H$5&gt;=2016))),1,0)</f>
        <v>1</v>
      </c>
      <c r="Q4211" s="0" t="n">
        <f aca="false">J4211*P4211+ROW()*0.00000001</f>
        <v>0.46004211</v>
      </c>
    </row>
    <row r="4212" customFormat="false" ht="15" hidden="false" customHeight="false" outlineLevel="0" collapsed="false">
      <c r="A4212" s="0" t="s">
        <v>3282</v>
      </c>
      <c r="B4212" s="0" t="s">
        <v>85</v>
      </c>
      <c r="C4212" s="0" t="n">
        <v>2004</v>
      </c>
      <c r="D4212" s="0" t="s">
        <v>48</v>
      </c>
      <c r="E4212" s="0" t="s">
        <v>35</v>
      </c>
      <c r="F4212" s="0" t="n">
        <v>0.25</v>
      </c>
      <c r="G4212" s="0" t="n">
        <v>0.09</v>
      </c>
      <c r="H4212" s="0" t="n">
        <v>0.12</v>
      </c>
      <c r="I4212" s="0" t="n">
        <v>0.01</v>
      </c>
      <c r="J4212" s="0" t="n">
        <v>0.46</v>
      </c>
      <c r="K4212" s="0" t="n">
        <v>53</v>
      </c>
      <c r="M4212" s="0" t="s">
        <v>36</v>
      </c>
      <c r="N4212" s="0" t="s">
        <v>35</v>
      </c>
      <c r="O4212" s="0" t="s">
        <v>53</v>
      </c>
      <c r="P4212" s="0" t="n">
        <f aca="false">IF(AND(OR(Dashboard!$B$5="All",D4212=Dashboard!$B$5),OR(Dashboard!$D$5="All",N4212=Dashboard!$D$5),OR(AND(C4212&lt;&gt;"",C4212&gt;=Dashboard!$F$5,C4212&lt;=Dashboard!$H$5),AND(C4212="",Dashboard!$F$5&lt;=1980,Dashboard!$H$5&gt;=2016))),1,0)</f>
        <v>1</v>
      </c>
      <c r="Q4212" s="0" t="n">
        <f aca="false">J4212*P4212+ROW()*0.00000001</f>
        <v>0.46004212</v>
      </c>
    </row>
    <row r="4213" customFormat="false" ht="15" hidden="false" customHeight="false" outlineLevel="0" collapsed="false">
      <c r="A4213" s="0" t="s">
        <v>2956</v>
      </c>
      <c r="B4213" s="0" t="s">
        <v>70</v>
      </c>
      <c r="C4213" s="0" t="n">
        <v>2011</v>
      </c>
      <c r="D4213" s="0" t="s">
        <v>46</v>
      </c>
      <c r="E4213" s="0" t="s">
        <v>520</v>
      </c>
      <c r="F4213" s="0" t="n">
        <v>0.26</v>
      </c>
      <c r="G4213" s="0" t="n">
        <v>0.1</v>
      </c>
      <c r="H4213" s="0" t="n">
        <v>0.06</v>
      </c>
      <c r="I4213" s="0" t="n">
        <v>0.05</v>
      </c>
      <c r="J4213" s="0" t="n">
        <v>0.46</v>
      </c>
      <c r="K4213" s="0" t="n">
        <v>70</v>
      </c>
      <c r="L4213" s="0" t="n">
        <v>7</v>
      </c>
      <c r="M4213" s="0" t="s">
        <v>73</v>
      </c>
      <c r="N4213" s="0" t="s">
        <v>74</v>
      </c>
      <c r="O4213" s="0" t="s">
        <v>67</v>
      </c>
      <c r="P4213" s="0" t="n">
        <f aca="false">IF(AND(OR(Dashboard!$B$5="All",D4213=Dashboard!$B$5),OR(Dashboard!$D$5="All",N4213=Dashboard!$D$5),OR(AND(C4213&lt;&gt;"",C4213&gt;=Dashboard!$F$5,C4213&lt;=Dashboard!$H$5),AND(C4213="",Dashboard!$F$5&lt;=1980,Dashboard!$H$5&gt;=2016))),1,0)</f>
        <v>1</v>
      </c>
      <c r="Q4213" s="0" t="n">
        <f aca="false">J4213*P4213+ROW()*0.00000001</f>
        <v>0.46004213</v>
      </c>
    </row>
    <row r="4214" customFormat="false" ht="15" hidden="false" customHeight="false" outlineLevel="0" collapsed="false">
      <c r="A4214" s="0" t="s">
        <v>3283</v>
      </c>
      <c r="B4214" s="0" t="s">
        <v>152</v>
      </c>
      <c r="C4214" s="0" t="n">
        <v>2014</v>
      </c>
      <c r="D4214" s="0" t="s">
        <v>58</v>
      </c>
      <c r="E4214" s="0" t="s">
        <v>154</v>
      </c>
      <c r="F4214" s="0" t="n">
        <v>0</v>
      </c>
      <c r="G4214" s="0" t="n">
        <v>0.44</v>
      </c>
      <c r="H4214" s="0" t="n">
        <v>0</v>
      </c>
      <c r="I4214" s="0" t="n">
        <v>0.03</v>
      </c>
      <c r="J4214" s="0" t="n">
        <v>0.46</v>
      </c>
      <c r="K4214" s="0" t="n">
        <v>80</v>
      </c>
      <c r="L4214" s="0" t="n">
        <v>6</v>
      </c>
      <c r="N4214" s="0" t="s">
        <v>152</v>
      </c>
      <c r="O4214" s="0" t="s">
        <v>37</v>
      </c>
      <c r="P4214" s="0" t="n">
        <f aca="false">IF(AND(OR(Dashboard!$B$5="All",D4214=Dashboard!$B$5),OR(Dashboard!$D$5="All",N4214=Dashboard!$D$5),OR(AND(C4214&lt;&gt;"",C4214&gt;=Dashboard!$F$5,C4214&lt;=Dashboard!$H$5),AND(C4214="",Dashboard!$F$5&lt;=1980,Dashboard!$H$5&gt;=2016))),1,0)</f>
        <v>1</v>
      </c>
      <c r="Q4214" s="0" t="n">
        <f aca="false">J4214*P4214+ROW()*0.00000001</f>
        <v>0.46004214</v>
      </c>
    </row>
    <row r="4215" customFormat="false" ht="15" hidden="false" customHeight="false" outlineLevel="0" collapsed="false">
      <c r="A4215" s="0" t="s">
        <v>1873</v>
      </c>
      <c r="B4215" s="0" t="s">
        <v>144</v>
      </c>
      <c r="C4215" s="0" t="n">
        <v>2005</v>
      </c>
      <c r="D4215" s="0" t="s">
        <v>56</v>
      </c>
      <c r="E4215" s="0" t="s">
        <v>418</v>
      </c>
      <c r="F4215" s="0" t="n">
        <v>0.34</v>
      </c>
      <c r="G4215" s="0" t="n">
        <v>0.11</v>
      </c>
      <c r="H4215" s="0" t="n">
        <v>0</v>
      </c>
      <c r="I4215" s="0" t="n">
        <v>0.02</v>
      </c>
      <c r="J4215" s="0" t="n">
        <v>0.46</v>
      </c>
      <c r="N4215" s="0" t="s">
        <v>66</v>
      </c>
      <c r="P4215" s="0" t="n">
        <f aca="false">IF(AND(OR(Dashboard!$B$5="All",D4215=Dashboard!$B$5),OR(Dashboard!$D$5="All",N4215=Dashboard!$D$5),OR(AND(C4215&lt;&gt;"",C4215&gt;=Dashboard!$F$5,C4215&lt;=Dashboard!$H$5),AND(C4215="",Dashboard!$F$5&lt;=1980,Dashboard!$H$5&gt;=2016))),1,0)</f>
        <v>1</v>
      </c>
      <c r="Q4215" s="0" t="n">
        <f aca="false">J4215*P4215+ROW()*0.00000001</f>
        <v>0.46004215</v>
      </c>
    </row>
    <row r="4216" customFormat="false" ht="15" hidden="false" customHeight="false" outlineLevel="0" collapsed="false">
      <c r="A4216" s="0" t="s">
        <v>3284</v>
      </c>
      <c r="B4216" s="0" t="s">
        <v>33</v>
      </c>
      <c r="C4216" s="0" t="n">
        <v>2008</v>
      </c>
      <c r="D4216" s="0" t="s">
        <v>58</v>
      </c>
      <c r="E4216" s="0" t="s">
        <v>124</v>
      </c>
      <c r="F4216" s="0" t="n">
        <v>0.42</v>
      </c>
      <c r="G4216" s="0" t="n">
        <v>0.01</v>
      </c>
      <c r="H4216" s="0" t="n">
        <v>0</v>
      </c>
      <c r="I4216" s="0" t="n">
        <v>0.04</v>
      </c>
      <c r="J4216" s="0" t="n">
        <v>0.46</v>
      </c>
      <c r="N4216" s="0" t="s">
        <v>35</v>
      </c>
      <c r="P4216" s="0" t="n">
        <f aca="false">IF(AND(OR(Dashboard!$B$5="All",D4216=Dashboard!$B$5),OR(Dashboard!$D$5="All",N4216=Dashboard!$D$5),OR(AND(C4216&lt;&gt;"",C4216&gt;=Dashboard!$F$5,C4216&lt;=Dashboard!$H$5),AND(C4216="",Dashboard!$F$5&lt;=1980,Dashboard!$H$5&gt;=2016))),1,0)</f>
        <v>1</v>
      </c>
      <c r="Q4216" s="0" t="n">
        <f aca="false">J4216*P4216+ROW()*0.00000001</f>
        <v>0.46004216</v>
      </c>
    </row>
    <row r="4217" customFormat="false" ht="15" hidden="false" customHeight="false" outlineLevel="0" collapsed="false">
      <c r="A4217" s="0" t="s">
        <v>3285</v>
      </c>
      <c r="B4217" s="0" t="s">
        <v>50</v>
      </c>
      <c r="C4217" s="0" t="n">
        <v>2007</v>
      </c>
      <c r="D4217" s="0" t="s">
        <v>34</v>
      </c>
      <c r="E4217" s="0" t="s">
        <v>124</v>
      </c>
      <c r="F4217" s="0" t="n">
        <v>0.46</v>
      </c>
      <c r="G4217" s="0" t="n">
        <v>0.01</v>
      </c>
      <c r="H4217" s="0" t="n">
        <v>0</v>
      </c>
      <c r="I4217" s="0" t="n">
        <v>0</v>
      </c>
      <c r="J4217" s="0" t="n">
        <v>0.46</v>
      </c>
      <c r="N4217" s="0" t="s">
        <v>35</v>
      </c>
      <c r="P4217" s="0" t="n">
        <f aca="false">IF(AND(OR(Dashboard!$B$5="All",D4217=Dashboard!$B$5),OR(Dashboard!$D$5="All",N4217=Dashboard!$D$5),OR(AND(C4217&lt;&gt;"",C4217&gt;=Dashboard!$F$5,C4217&lt;=Dashboard!$H$5),AND(C4217="",Dashboard!$F$5&lt;=1980,Dashboard!$H$5&gt;=2016))),1,0)</f>
        <v>1</v>
      </c>
      <c r="Q4217" s="0" t="n">
        <f aca="false">J4217*P4217+ROW()*0.00000001</f>
        <v>0.46004217</v>
      </c>
    </row>
    <row r="4218" customFormat="false" ht="15" hidden="false" customHeight="false" outlineLevel="0" collapsed="false">
      <c r="A4218" s="0" t="s">
        <v>3286</v>
      </c>
      <c r="B4218" s="0" t="s">
        <v>33</v>
      </c>
      <c r="C4218" s="0" t="n">
        <v>2008</v>
      </c>
      <c r="D4218" s="0" t="s">
        <v>58</v>
      </c>
      <c r="E4218" s="0" t="s">
        <v>142</v>
      </c>
      <c r="F4218" s="0" t="n">
        <v>0.36</v>
      </c>
      <c r="G4218" s="0" t="n">
        <v>0.02</v>
      </c>
      <c r="H4218" s="0" t="n">
        <v>0.04</v>
      </c>
      <c r="I4218" s="0" t="n">
        <v>0.04</v>
      </c>
      <c r="J4218" s="0" t="n">
        <v>0.46</v>
      </c>
      <c r="K4218" s="0" t="n">
        <v>67</v>
      </c>
      <c r="L4218" s="0" t="n">
        <v>6.8</v>
      </c>
      <c r="M4218" s="0" t="s">
        <v>36</v>
      </c>
      <c r="N4218" s="0" t="s">
        <v>35</v>
      </c>
      <c r="O4218" s="0" t="s">
        <v>67</v>
      </c>
      <c r="P4218" s="0" t="n">
        <f aca="false">IF(AND(OR(Dashboard!$B$5="All",D4218=Dashboard!$B$5),OR(Dashboard!$D$5="All",N4218=Dashboard!$D$5),OR(AND(C4218&lt;&gt;"",C4218&gt;=Dashboard!$F$5,C4218&lt;=Dashboard!$H$5),AND(C4218="",Dashboard!$F$5&lt;=1980,Dashboard!$H$5&gt;=2016))),1,0)</f>
        <v>1</v>
      </c>
      <c r="Q4218" s="0" t="n">
        <f aca="false">J4218*P4218+ROW()*0.00000001</f>
        <v>0.46004218</v>
      </c>
    </row>
    <row r="4219" customFormat="false" ht="15" hidden="false" customHeight="false" outlineLevel="0" collapsed="false">
      <c r="A4219" s="0" t="s">
        <v>3287</v>
      </c>
      <c r="B4219" s="0" t="s">
        <v>85</v>
      </c>
      <c r="C4219" s="0" t="n">
        <v>2002</v>
      </c>
      <c r="D4219" s="0" t="s">
        <v>52</v>
      </c>
      <c r="E4219" s="0" t="s">
        <v>821</v>
      </c>
      <c r="F4219" s="0" t="n">
        <v>0.33</v>
      </c>
      <c r="G4219" s="0" t="n">
        <v>0.12</v>
      </c>
      <c r="H4219" s="0" t="n">
        <v>0</v>
      </c>
      <c r="I4219" s="0" t="n">
        <v>0.01</v>
      </c>
      <c r="J4219" s="0" t="n">
        <v>0.46</v>
      </c>
      <c r="K4219" s="0" t="n">
        <v>62</v>
      </c>
      <c r="L4219" s="0" t="n">
        <v>5.5</v>
      </c>
      <c r="M4219" s="0" t="s">
        <v>36</v>
      </c>
      <c r="N4219" s="0" t="s">
        <v>35</v>
      </c>
      <c r="O4219" s="0" t="s">
        <v>67</v>
      </c>
      <c r="P4219" s="0" t="n">
        <f aca="false">IF(AND(OR(Dashboard!$B$5="All",D4219=Dashboard!$B$5),OR(Dashboard!$D$5="All",N4219=Dashboard!$D$5),OR(AND(C4219&lt;&gt;"",C4219&gt;=Dashboard!$F$5,C4219&lt;=Dashboard!$H$5),AND(C4219="",Dashboard!$F$5&lt;=1980,Dashboard!$H$5&gt;=2016))),1,0)</f>
        <v>1</v>
      </c>
      <c r="Q4219" s="0" t="n">
        <f aca="false">J4219*P4219+ROW()*0.00000001</f>
        <v>0.46004219</v>
      </c>
    </row>
    <row r="4220" customFormat="false" ht="15" hidden="false" customHeight="false" outlineLevel="0" collapsed="false">
      <c r="A4220" s="0" t="s">
        <v>3288</v>
      </c>
      <c r="B4220" s="0" t="s">
        <v>159</v>
      </c>
      <c r="D4220" s="0" t="s">
        <v>71</v>
      </c>
      <c r="E4220" s="0" t="s">
        <v>160</v>
      </c>
      <c r="F4220" s="0" t="n">
        <v>0.43</v>
      </c>
      <c r="G4220" s="0" t="n">
        <v>0.03</v>
      </c>
      <c r="H4220" s="0" t="n">
        <v>0</v>
      </c>
      <c r="I4220" s="0" t="n">
        <v>0</v>
      </c>
      <c r="J4220" s="0" t="n">
        <v>0.46</v>
      </c>
      <c r="N4220" s="0" t="s">
        <v>161</v>
      </c>
      <c r="P4220" s="0" t="n">
        <f aca="false">IF(AND(OR(Dashboard!$B$5="All",D4220=Dashboard!$B$5),OR(Dashboard!$D$5="All",N4220=Dashboard!$D$5),OR(AND(C4220&lt;&gt;"",C4220&gt;=Dashboard!$F$5,C4220&lt;=Dashboard!$H$5),AND(C4220="",Dashboard!$F$5&lt;=1980,Dashboard!$H$5&gt;=2016))),1,0)</f>
        <v>1</v>
      </c>
      <c r="Q4220" s="0" t="n">
        <f aca="false">J4220*P4220+ROW()*0.00000001</f>
        <v>0.4600422</v>
      </c>
    </row>
    <row r="4221" customFormat="false" ht="15" hidden="false" customHeight="false" outlineLevel="0" collapsed="false">
      <c r="A4221" s="0" t="s">
        <v>2066</v>
      </c>
      <c r="B4221" s="0" t="s">
        <v>33</v>
      </c>
      <c r="C4221" s="0" t="n">
        <v>2007</v>
      </c>
      <c r="D4221" s="0" t="s">
        <v>71</v>
      </c>
      <c r="E4221" s="0" t="s">
        <v>142</v>
      </c>
      <c r="F4221" s="0" t="n">
        <v>0.38</v>
      </c>
      <c r="G4221" s="0" t="n">
        <v>0.05</v>
      </c>
      <c r="H4221" s="0" t="n">
        <v>0</v>
      </c>
      <c r="I4221" s="0" t="n">
        <v>0.04</v>
      </c>
      <c r="J4221" s="0" t="n">
        <v>0.46</v>
      </c>
      <c r="K4221" s="0" t="n">
        <v>69</v>
      </c>
      <c r="L4221" s="0" t="n">
        <v>7.2</v>
      </c>
      <c r="M4221" s="0" t="s">
        <v>125</v>
      </c>
      <c r="N4221" s="0" t="s">
        <v>35</v>
      </c>
      <c r="O4221" s="0" t="s">
        <v>67</v>
      </c>
      <c r="P4221" s="0" t="n">
        <f aca="false">IF(AND(OR(Dashboard!$B$5="All",D4221=Dashboard!$B$5),OR(Dashboard!$D$5="All",N4221=Dashboard!$D$5),OR(AND(C4221&lt;&gt;"",C4221&gt;=Dashboard!$F$5,C4221&lt;=Dashboard!$H$5),AND(C4221="",Dashboard!$F$5&lt;=1980,Dashboard!$H$5&gt;=2016))),1,0)</f>
        <v>1</v>
      </c>
      <c r="Q4221" s="0" t="n">
        <f aca="false">J4221*P4221+ROW()*0.00000001</f>
        <v>0.46004221</v>
      </c>
    </row>
    <row r="4222" customFormat="false" ht="15" hidden="false" customHeight="false" outlineLevel="0" collapsed="false">
      <c r="A4222" s="0" t="s">
        <v>3289</v>
      </c>
      <c r="B4222" s="0" t="s">
        <v>152</v>
      </c>
      <c r="C4222" s="0" t="n">
        <v>2010</v>
      </c>
      <c r="D4222" s="0" t="s">
        <v>58</v>
      </c>
      <c r="E4222" s="0" t="s">
        <v>142</v>
      </c>
      <c r="F4222" s="0" t="n">
        <v>0</v>
      </c>
      <c r="G4222" s="0" t="n">
        <v>0.29</v>
      </c>
      <c r="H4222" s="0" t="n">
        <v>0</v>
      </c>
      <c r="I4222" s="0" t="n">
        <v>0.17</v>
      </c>
      <c r="J4222" s="0" t="n">
        <v>0.46</v>
      </c>
      <c r="K4222" s="0" t="n">
        <v>74</v>
      </c>
      <c r="L4222" s="0" t="n">
        <v>7.3</v>
      </c>
      <c r="M4222" s="0" t="s">
        <v>103</v>
      </c>
      <c r="N4222" s="0" t="s">
        <v>152</v>
      </c>
      <c r="O4222" s="0" t="s">
        <v>37</v>
      </c>
      <c r="P4222" s="0" t="n">
        <f aca="false">IF(AND(OR(Dashboard!$B$5="All",D4222=Dashboard!$B$5),OR(Dashboard!$D$5="All",N4222=Dashboard!$D$5),OR(AND(C4222&lt;&gt;"",C4222&gt;=Dashboard!$F$5,C4222&lt;=Dashboard!$H$5),AND(C4222="",Dashboard!$F$5&lt;=1980,Dashboard!$H$5&gt;=2016))),1,0)</f>
        <v>1</v>
      </c>
      <c r="Q4222" s="0" t="n">
        <f aca="false">J4222*P4222+ROW()*0.00000001</f>
        <v>0.46004222</v>
      </c>
    </row>
    <row r="4223" customFormat="false" ht="15" hidden="false" customHeight="false" outlineLevel="0" collapsed="false">
      <c r="A4223" s="0" t="s">
        <v>3290</v>
      </c>
      <c r="B4223" s="0" t="s">
        <v>117</v>
      </c>
      <c r="C4223" s="0" t="n">
        <v>1999</v>
      </c>
      <c r="D4223" s="0" t="s">
        <v>34</v>
      </c>
      <c r="E4223" s="0" t="s">
        <v>124</v>
      </c>
      <c r="F4223" s="0" t="n">
        <v>0.26</v>
      </c>
      <c r="G4223" s="0" t="n">
        <v>0.17</v>
      </c>
      <c r="H4223" s="0" t="n">
        <v>0</v>
      </c>
      <c r="I4223" s="0" t="n">
        <v>0.03</v>
      </c>
      <c r="J4223" s="0" t="n">
        <v>0.46</v>
      </c>
      <c r="K4223" s="0" t="n">
        <v>65</v>
      </c>
      <c r="M4223" s="0" t="s">
        <v>36</v>
      </c>
      <c r="N4223" s="0" t="s">
        <v>74</v>
      </c>
      <c r="O4223" s="0" t="s">
        <v>67</v>
      </c>
      <c r="P4223" s="0" t="n">
        <f aca="false">IF(AND(OR(Dashboard!$B$5="All",D4223=Dashboard!$B$5),OR(Dashboard!$D$5="All",N4223=Dashboard!$D$5),OR(AND(C4223&lt;&gt;"",C4223&gt;=Dashboard!$F$5,C4223&lt;=Dashboard!$H$5),AND(C4223="",Dashboard!$F$5&lt;=1980,Dashboard!$H$5&gt;=2016))),1,0)</f>
        <v>1</v>
      </c>
      <c r="Q4223" s="0" t="n">
        <f aca="false">J4223*P4223+ROW()*0.00000001</f>
        <v>0.46004223</v>
      </c>
    </row>
    <row r="4224" customFormat="false" ht="15" hidden="false" customHeight="false" outlineLevel="0" collapsed="false">
      <c r="A4224" s="0" t="s">
        <v>3291</v>
      </c>
      <c r="B4224" s="0" t="s">
        <v>85</v>
      </c>
      <c r="C4224" s="0" t="n">
        <v>2005</v>
      </c>
      <c r="D4224" s="0" t="s">
        <v>16</v>
      </c>
      <c r="E4224" s="0" t="s">
        <v>487</v>
      </c>
      <c r="F4224" s="0" t="n">
        <v>0.33</v>
      </c>
      <c r="G4224" s="0" t="n">
        <v>0.12</v>
      </c>
      <c r="H4224" s="0" t="n">
        <v>0</v>
      </c>
      <c r="I4224" s="0" t="n">
        <v>0.01</v>
      </c>
      <c r="J4224" s="0" t="n">
        <v>0.46</v>
      </c>
      <c r="K4224" s="0" t="n">
        <v>76</v>
      </c>
      <c r="L4224" s="0" t="n">
        <v>7.7</v>
      </c>
      <c r="M4224" s="0" t="s">
        <v>36</v>
      </c>
      <c r="N4224" s="0" t="s">
        <v>35</v>
      </c>
      <c r="O4224" s="0" t="s">
        <v>37</v>
      </c>
      <c r="P4224" s="0" t="n">
        <f aca="false">IF(AND(OR(Dashboard!$B$5="All",D4224=Dashboard!$B$5),OR(Dashboard!$D$5="All",N4224=Dashboard!$D$5),OR(AND(C4224&lt;&gt;"",C4224&gt;=Dashboard!$F$5,C4224&lt;=Dashboard!$H$5),AND(C4224="",Dashboard!$F$5&lt;=1980,Dashboard!$H$5&gt;=2016))),1,0)</f>
        <v>1</v>
      </c>
      <c r="Q4224" s="0" t="n">
        <f aca="false">J4224*P4224+ROW()*0.00000001</f>
        <v>0.46004224</v>
      </c>
    </row>
    <row r="4225" customFormat="false" ht="15" hidden="false" customHeight="false" outlineLevel="0" collapsed="false">
      <c r="A4225" s="0" t="s">
        <v>3292</v>
      </c>
      <c r="B4225" s="0" t="s">
        <v>76</v>
      </c>
      <c r="C4225" s="0" t="n">
        <v>2002</v>
      </c>
      <c r="D4225" s="0" t="s">
        <v>71</v>
      </c>
      <c r="E4225" s="0" t="s">
        <v>3293</v>
      </c>
      <c r="F4225" s="0" t="n">
        <v>0.2</v>
      </c>
      <c r="G4225" s="0" t="n">
        <v>0.15</v>
      </c>
      <c r="H4225" s="0" t="n">
        <v>0.06</v>
      </c>
      <c r="I4225" s="0" t="n">
        <v>0.05</v>
      </c>
      <c r="J4225" s="0" t="n">
        <v>0.46</v>
      </c>
      <c r="K4225" s="0" t="n">
        <v>83</v>
      </c>
      <c r="L4225" s="0" t="n">
        <v>8.4</v>
      </c>
      <c r="M4225" s="0" t="s">
        <v>103</v>
      </c>
      <c r="N4225" s="0" t="s">
        <v>74</v>
      </c>
      <c r="O4225" s="0" t="s">
        <v>42</v>
      </c>
      <c r="P4225" s="0" t="n">
        <f aca="false">IF(AND(OR(Dashboard!$B$5="All",D4225=Dashboard!$B$5),OR(Dashboard!$D$5="All",N4225=Dashboard!$D$5),OR(AND(C4225&lt;&gt;"",C4225&gt;=Dashboard!$F$5,C4225&lt;=Dashboard!$H$5),AND(C4225="",Dashboard!$F$5&lt;=1980,Dashboard!$H$5&gt;=2016))),1,0)</f>
        <v>1</v>
      </c>
      <c r="Q4225" s="0" t="n">
        <f aca="false">J4225*P4225+ROW()*0.00000001</f>
        <v>0.46004225</v>
      </c>
    </row>
    <row r="4226" customFormat="false" ht="15" hidden="false" customHeight="false" outlineLevel="0" collapsed="false">
      <c r="A4226" s="0" t="s">
        <v>3294</v>
      </c>
      <c r="B4226" s="0" t="s">
        <v>164</v>
      </c>
      <c r="C4226" s="0" t="n">
        <v>2007</v>
      </c>
      <c r="D4226" s="0" t="s">
        <v>56</v>
      </c>
      <c r="E4226" s="0" t="s">
        <v>89</v>
      </c>
      <c r="F4226" s="0" t="n">
        <v>0.25</v>
      </c>
      <c r="G4226" s="0" t="n">
        <v>0.12</v>
      </c>
      <c r="H4226" s="0" t="n">
        <v>0</v>
      </c>
      <c r="I4226" s="0" t="n">
        <v>0.09</v>
      </c>
      <c r="J4226" s="0" t="n">
        <v>0.46</v>
      </c>
      <c r="K4226" s="0" t="n">
        <v>85</v>
      </c>
      <c r="L4226" s="0" t="n">
        <v>8.8</v>
      </c>
      <c r="M4226" s="0" t="s">
        <v>103</v>
      </c>
      <c r="N4226" s="0" t="s">
        <v>74</v>
      </c>
      <c r="O4226" s="0" t="s">
        <v>42</v>
      </c>
      <c r="P4226" s="0" t="n">
        <f aca="false">IF(AND(OR(Dashboard!$B$5="All",D4226=Dashboard!$B$5),OR(Dashboard!$D$5="All",N4226=Dashboard!$D$5),OR(AND(C4226&lt;&gt;"",C4226&gt;=Dashboard!$F$5,C4226&lt;=Dashboard!$H$5),AND(C4226="",Dashboard!$F$5&lt;=1980,Dashboard!$H$5&gt;=2016))),1,0)</f>
        <v>1</v>
      </c>
      <c r="Q4226" s="0" t="n">
        <f aca="false">J4226*P4226+ROW()*0.00000001</f>
        <v>0.46004226</v>
      </c>
    </row>
    <row r="4227" customFormat="false" ht="15" hidden="false" customHeight="false" outlineLevel="0" collapsed="false">
      <c r="A4227" s="0" t="s">
        <v>3295</v>
      </c>
      <c r="B4227" s="0" t="s">
        <v>78</v>
      </c>
      <c r="C4227" s="0" t="n">
        <v>1992</v>
      </c>
      <c r="D4227" s="0" t="s">
        <v>34</v>
      </c>
      <c r="E4227" s="0" t="s">
        <v>328</v>
      </c>
      <c r="F4227" s="0" t="n">
        <v>0</v>
      </c>
      <c r="G4227" s="0" t="n">
        <v>0</v>
      </c>
      <c r="H4227" s="0" t="n">
        <v>0.46</v>
      </c>
      <c r="I4227" s="0" t="n">
        <v>0</v>
      </c>
      <c r="J4227" s="0" t="n">
        <v>0.46</v>
      </c>
      <c r="N4227" s="0" t="s">
        <v>35</v>
      </c>
      <c r="P4227" s="0" t="n">
        <f aca="false">IF(AND(OR(Dashboard!$B$5="All",D4227=Dashboard!$B$5),OR(Dashboard!$D$5="All",N4227=Dashboard!$D$5),OR(AND(C4227&lt;&gt;"",C4227&gt;=Dashboard!$F$5,C4227&lt;=Dashboard!$H$5),AND(C4227="",Dashboard!$F$5&lt;=1980,Dashboard!$H$5&gt;=2016))),1,0)</f>
        <v>1</v>
      </c>
      <c r="Q4227" s="0" t="n">
        <f aca="false">J4227*P4227+ROW()*0.00000001</f>
        <v>0.46004227</v>
      </c>
    </row>
    <row r="4228" customFormat="false" ht="15" hidden="false" customHeight="false" outlineLevel="0" collapsed="false">
      <c r="A4228" s="0" t="s">
        <v>3296</v>
      </c>
      <c r="B4228" s="0" t="s">
        <v>76</v>
      </c>
      <c r="C4228" s="0" t="n">
        <v>2001</v>
      </c>
      <c r="D4228" s="0" t="s">
        <v>246</v>
      </c>
      <c r="E4228" s="0" t="s">
        <v>418</v>
      </c>
      <c r="F4228" s="0" t="n">
        <v>0.13</v>
      </c>
      <c r="G4228" s="0" t="n">
        <v>0.1</v>
      </c>
      <c r="H4228" s="0" t="n">
        <v>0.2</v>
      </c>
      <c r="I4228" s="0" t="n">
        <v>0.03</v>
      </c>
      <c r="J4228" s="0" t="n">
        <v>0.46</v>
      </c>
      <c r="K4228" s="0" t="n">
        <v>71</v>
      </c>
      <c r="L4228" s="0" t="n">
        <v>8.3</v>
      </c>
      <c r="M4228" s="0" t="s">
        <v>103</v>
      </c>
      <c r="N4228" s="0" t="s">
        <v>74</v>
      </c>
      <c r="O4228" s="0" t="s">
        <v>37</v>
      </c>
      <c r="P4228" s="0" t="n">
        <f aca="false">IF(AND(OR(Dashboard!$B$5="All",D4228=Dashboard!$B$5),OR(Dashboard!$D$5="All",N4228=Dashboard!$D$5),OR(AND(C4228&lt;&gt;"",C4228&gt;=Dashboard!$F$5,C4228&lt;=Dashboard!$H$5),AND(C4228="",Dashboard!$F$5&lt;=1980,Dashboard!$H$5&gt;=2016))),1,0)</f>
        <v>1</v>
      </c>
      <c r="Q4228" s="0" t="n">
        <f aca="false">J4228*P4228+ROW()*0.00000001</f>
        <v>0.46004228</v>
      </c>
    </row>
    <row r="4229" customFormat="false" ht="15" hidden="false" customHeight="false" outlineLevel="0" collapsed="false">
      <c r="A4229" s="0" t="s">
        <v>3297</v>
      </c>
      <c r="B4229" s="0" t="s">
        <v>78</v>
      </c>
      <c r="C4229" s="0" t="n">
        <v>1993</v>
      </c>
      <c r="D4229" s="0" t="s">
        <v>16</v>
      </c>
      <c r="E4229" s="0" t="s">
        <v>328</v>
      </c>
      <c r="F4229" s="0" t="n">
        <v>0</v>
      </c>
      <c r="G4229" s="0" t="n">
        <v>0</v>
      </c>
      <c r="H4229" s="0" t="n">
        <v>0.46</v>
      </c>
      <c r="I4229" s="0" t="n">
        <v>0</v>
      </c>
      <c r="J4229" s="0" t="n">
        <v>0.46</v>
      </c>
      <c r="N4229" s="0" t="s">
        <v>35</v>
      </c>
      <c r="P4229" s="0" t="n">
        <f aca="false">IF(AND(OR(Dashboard!$B$5="All",D4229=Dashboard!$B$5),OR(Dashboard!$D$5="All",N4229=Dashboard!$D$5),OR(AND(C4229&lt;&gt;"",C4229&gt;=Dashboard!$F$5,C4229&lt;=Dashboard!$H$5),AND(C4229="",Dashboard!$F$5&lt;=1980,Dashboard!$H$5&gt;=2016))),1,0)</f>
        <v>1</v>
      </c>
      <c r="Q4229" s="0" t="n">
        <f aca="false">J4229*P4229+ROW()*0.00000001</f>
        <v>0.46004229</v>
      </c>
    </row>
    <row r="4230" customFormat="false" ht="15" hidden="false" customHeight="false" outlineLevel="0" collapsed="false">
      <c r="A4230" s="0" t="s">
        <v>3298</v>
      </c>
      <c r="B4230" s="0" t="s">
        <v>85</v>
      </c>
      <c r="C4230" s="0" t="n">
        <v>2002</v>
      </c>
      <c r="D4230" s="0" t="s">
        <v>16</v>
      </c>
      <c r="E4230" s="0" t="s">
        <v>91</v>
      </c>
      <c r="F4230" s="0" t="n">
        <v>0.33</v>
      </c>
      <c r="G4230" s="0" t="n">
        <v>0.12</v>
      </c>
      <c r="H4230" s="0" t="n">
        <v>0</v>
      </c>
      <c r="I4230" s="0" t="n">
        <v>0.01</v>
      </c>
      <c r="J4230" s="0" t="n">
        <v>0.46</v>
      </c>
      <c r="K4230" s="0" t="n">
        <v>59</v>
      </c>
      <c r="M4230" s="0" t="s">
        <v>36</v>
      </c>
      <c r="N4230" s="0" t="s">
        <v>35</v>
      </c>
      <c r="O4230" s="0" t="s">
        <v>53</v>
      </c>
      <c r="P4230" s="0" t="n">
        <f aca="false">IF(AND(OR(Dashboard!$B$5="All",D4230=Dashboard!$B$5),OR(Dashboard!$D$5="All",N4230=Dashboard!$D$5),OR(AND(C4230&lt;&gt;"",C4230&gt;=Dashboard!$F$5,C4230&lt;=Dashboard!$H$5),AND(C4230="",Dashboard!$F$5&lt;=1980,Dashboard!$H$5&gt;=2016))),1,0)</f>
        <v>1</v>
      </c>
      <c r="Q4230" s="0" t="n">
        <f aca="false">J4230*P4230+ROW()*0.00000001</f>
        <v>0.4600423</v>
      </c>
    </row>
    <row r="4231" customFormat="false" ht="15" hidden="false" customHeight="false" outlineLevel="0" collapsed="false">
      <c r="A4231" s="0" t="s">
        <v>2609</v>
      </c>
      <c r="B4231" s="0" t="s">
        <v>85</v>
      </c>
      <c r="C4231" s="0" t="n">
        <v>2004</v>
      </c>
      <c r="D4231" s="0" t="s">
        <v>16</v>
      </c>
      <c r="E4231" s="0" t="s">
        <v>418</v>
      </c>
      <c r="F4231" s="0" t="n">
        <v>0.33</v>
      </c>
      <c r="G4231" s="0" t="n">
        <v>0.12</v>
      </c>
      <c r="H4231" s="0" t="n">
        <v>0</v>
      </c>
      <c r="I4231" s="0" t="n">
        <v>0.01</v>
      </c>
      <c r="J4231" s="0" t="n">
        <v>0.46</v>
      </c>
      <c r="K4231" s="0" t="n">
        <v>45</v>
      </c>
      <c r="M4231" s="0" t="s">
        <v>36</v>
      </c>
      <c r="N4231" s="0" t="s">
        <v>35</v>
      </c>
      <c r="O4231" s="0" t="s">
        <v>177</v>
      </c>
      <c r="P4231" s="0" t="n">
        <f aca="false">IF(AND(OR(Dashboard!$B$5="All",D4231=Dashboard!$B$5),OR(Dashboard!$D$5="All",N4231=Dashboard!$D$5),OR(AND(C4231&lt;&gt;"",C4231&gt;=Dashboard!$F$5,C4231&lt;=Dashboard!$H$5),AND(C4231="",Dashboard!$F$5&lt;=1980,Dashboard!$H$5&gt;=2016))),1,0)</f>
        <v>1</v>
      </c>
      <c r="Q4231" s="0" t="n">
        <f aca="false">J4231*P4231+ROW()*0.00000001</f>
        <v>0.46004231</v>
      </c>
    </row>
    <row r="4232" customFormat="false" ht="15" hidden="false" customHeight="false" outlineLevel="0" collapsed="false">
      <c r="A4232" s="0" t="s">
        <v>3299</v>
      </c>
      <c r="B4232" s="0" t="s">
        <v>76</v>
      </c>
      <c r="C4232" s="0" t="n">
        <v>2007</v>
      </c>
      <c r="D4232" s="0" t="s">
        <v>52</v>
      </c>
      <c r="E4232" s="0" t="s">
        <v>89</v>
      </c>
      <c r="F4232" s="0" t="n">
        <v>0.23</v>
      </c>
      <c r="G4232" s="0" t="n">
        <v>0.18</v>
      </c>
      <c r="H4232" s="0" t="n">
        <v>0</v>
      </c>
      <c r="I4232" s="0" t="n">
        <v>0.06</v>
      </c>
      <c r="J4232" s="0" t="n">
        <v>0.46</v>
      </c>
      <c r="K4232" s="0" t="n">
        <v>76</v>
      </c>
      <c r="M4232" s="0" t="s">
        <v>103</v>
      </c>
      <c r="N4232" s="0" t="s">
        <v>74</v>
      </c>
      <c r="O4232" s="0" t="s">
        <v>37</v>
      </c>
      <c r="P4232" s="0" t="n">
        <f aca="false">IF(AND(OR(Dashboard!$B$5="All",D4232=Dashboard!$B$5),OR(Dashboard!$D$5="All",N4232=Dashboard!$D$5),OR(AND(C4232&lt;&gt;"",C4232&gt;=Dashboard!$F$5,C4232&lt;=Dashboard!$H$5),AND(C4232="",Dashboard!$F$5&lt;=1980,Dashboard!$H$5&gt;=2016))),1,0)</f>
        <v>1</v>
      </c>
      <c r="Q4232" s="0" t="n">
        <f aca="false">J4232*P4232+ROW()*0.00000001</f>
        <v>0.46004232</v>
      </c>
    </row>
    <row r="4233" customFormat="false" ht="15" hidden="false" customHeight="false" outlineLevel="0" collapsed="false">
      <c r="A4233" s="0" t="s">
        <v>3300</v>
      </c>
      <c r="B4233" s="0" t="s">
        <v>76</v>
      </c>
      <c r="C4233" s="0" t="n">
        <v>2005</v>
      </c>
      <c r="D4233" s="0" t="s">
        <v>56</v>
      </c>
      <c r="E4233" s="0" t="s">
        <v>124</v>
      </c>
      <c r="F4233" s="0" t="n">
        <v>0.38</v>
      </c>
      <c r="G4233" s="0" t="n">
        <v>0.01</v>
      </c>
      <c r="H4233" s="0" t="n">
        <v>0</v>
      </c>
      <c r="I4233" s="0" t="n">
        <v>0.06</v>
      </c>
      <c r="J4233" s="0" t="n">
        <v>0.46</v>
      </c>
      <c r="K4233" s="0" t="n">
        <v>71</v>
      </c>
      <c r="L4233" s="0" t="n">
        <v>7.9</v>
      </c>
      <c r="M4233" s="0" t="s">
        <v>73</v>
      </c>
      <c r="N4233" s="0" t="s">
        <v>74</v>
      </c>
      <c r="O4233" s="0" t="s">
        <v>37</v>
      </c>
      <c r="P4233" s="0" t="n">
        <f aca="false">IF(AND(OR(Dashboard!$B$5="All",D4233=Dashboard!$B$5),OR(Dashboard!$D$5="All",N4233=Dashboard!$D$5),OR(AND(C4233&lt;&gt;"",C4233&gt;=Dashboard!$F$5,C4233&lt;=Dashboard!$H$5),AND(C4233="",Dashboard!$F$5&lt;=1980,Dashboard!$H$5&gt;=2016))),1,0)</f>
        <v>1</v>
      </c>
      <c r="Q4233" s="0" t="n">
        <f aca="false">J4233*P4233+ROW()*0.00000001</f>
        <v>0.46004233</v>
      </c>
    </row>
    <row r="4234" customFormat="false" ht="15" hidden="false" customHeight="false" outlineLevel="0" collapsed="false">
      <c r="A4234" s="0" t="s">
        <v>936</v>
      </c>
      <c r="B4234" s="0" t="s">
        <v>64</v>
      </c>
      <c r="C4234" s="0" t="n">
        <v>2014</v>
      </c>
      <c r="D4234" s="0" t="s">
        <v>71</v>
      </c>
      <c r="E4234" s="0" t="s">
        <v>139</v>
      </c>
      <c r="F4234" s="0" t="n">
        <v>0.25</v>
      </c>
      <c r="G4234" s="0" t="n">
        <v>0.16</v>
      </c>
      <c r="H4234" s="0" t="n">
        <v>0.01</v>
      </c>
      <c r="I4234" s="0" t="n">
        <v>0.04</v>
      </c>
      <c r="J4234" s="0" t="n">
        <v>0.46</v>
      </c>
      <c r="L4234" s="0" t="n">
        <v>7.6</v>
      </c>
      <c r="M4234" s="0" t="s">
        <v>73</v>
      </c>
      <c r="N4234" s="0" t="s">
        <v>66</v>
      </c>
      <c r="P4234" s="0" t="n">
        <f aca="false">IF(AND(OR(Dashboard!$B$5="All",D4234=Dashboard!$B$5),OR(Dashboard!$D$5="All",N4234=Dashboard!$D$5),OR(AND(C4234&lt;&gt;"",C4234&gt;=Dashboard!$F$5,C4234&lt;=Dashboard!$H$5),AND(C4234="",Dashboard!$F$5&lt;=1980,Dashboard!$H$5&gt;=2016))),1,0)</f>
        <v>1</v>
      </c>
      <c r="Q4234" s="0" t="n">
        <f aca="false">J4234*P4234+ROW()*0.00000001</f>
        <v>0.46004234</v>
      </c>
    </row>
    <row r="4235" customFormat="false" ht="15" hidden="false" customHeight="false" outlineLevel="0" collapsed="false">
      <c r="A4235" s="0" t="s">
        <v>3301</v>
      </c>
      <c r="B4235" s="0" t="s">
        <v>76</v>
      </c>
      <c r="C4235" s="0" t="n">
        <v>2005</v>
      </c>
      <c r="D4235" s="0" t="s">
        <v>102</v>
      </c>
      <c r="E4235" s="0" t="s">
        <v>160</v>
      </c>
      <c r="F4235" s="0" t="n">
        <v>0.38</v>
      </c>
      <c r="G4235" s="0" t="n">
        <v>0.01</v>
      </c>
      <c r="H4235" s="0" t="n">
        <v>0</v>
      </c>
      <c r="I4235" s="0" t="n">
        <v>0.06</v>
      </c>
      <c r="J4235" s="0" t="n">
        <v>0.46</v>
      </c>
      <c r="K4235" s="0" t="n">
        <v>49</v>
      </c>
      <c r="L4235" s="0" t="n">
        <v>5.4</v>
      </c>
      <c r="M4235" s="0" t="s">
        <v>103</v>
      </c>
      <c r="N4235" s="0" t="s">
        <v>74</v>
      </c>
      <c r="O4235" s="0" t="s">
        <v>177</v>
      </c>
      <c r="P4235" s="0" t="n">
        <f aca="false">IF(AND(OR(Dashboard!$B$5="All",D4235=Dashboard!$B$5),OR(Dashboard!$D$5="All",N4235=Dashboard!$D$5),OR(AND(C4235&lt;&gt;"",C4235&gt;=Dashboard!$F$5,C4235&lt;=Dashboard!$H$5),AND(C4235="",Dashboard!$F$5&lt;=1980,Dashboard!$H$5&gt;=2016))),1,0)</f>
        <v>1</v>
      </c>
      <c r="Q4235" s="0" t="n">
        <f aca="false">J4235*P4235+ROW()*0.00000001</f>
        <v>0.46004235</v>
      </c>
    </row>
    <row r="4236" customFormat="false" ht="15" hidden="false" customHeight="false" outlineLevel="0" collapsed="false">
      <c r="A4236" s="0" t="s">
        <v>3302</v>
      </c>
      <c r="B4236" s="0" t="s">
        <v>85</v>
      </c>
      <c r="C4236" s="0" t="n">
        <v>2001</v>
      </c>
      <c r="D4236" s="0" t="s">
        <v>16</v>
      </c>
      <c r="E4236" s="0" t="s">
        <v>418</v>
      </c>
      <c r="F4236" s="0" t="n">
        <v>0.33</v>
      </c>
      <c r="G4236" s="0" t="n">
        <v>0.12</v>
      </c>
      <c r="H4236" s="0" t="n">
        <v>0</v>
      </c>
      <c r="I4236" s="0" t="n">
        <v>0.01</v>
      </c>
      <c r="J4236" s="0" t="n">
        <v>0.46</v>
      </c>
      <c r="K4236" s="0" t="n">
        <v>64</v>
      </c>
      <c r="M4236" s="0" t="s">
        <v>36</v>
      </c>
      <c r="N4236" s="0" t="s">
        <v>35</v>
      </c>
      <c r="O4236" s="0" t="s">
        <v>67</v>
      </c>
      <c r="P4236" s="0" t="n">
        <f aca="false">IF(AND(OR(Dashboard!$B$5="All",D4236=Dashboard!$B$5),OR(Dashboard!$D$5="All",N4236=Dashboard!$D$5),OR(AND(C4236&lt;&gt;"",C4236&gt;=Dashboard!$F$5,C4236&lt;=Dashboard!$H$5),AND(C4236="",Dashboard!$F$5&lt;=1980,Dashboard!$H$5&gt;=2016))),1,0)</f>
        <v>1</v>
      </c>
      <c r="Q4236" s="0" t="n">
        <f aca="false">J4236*P4236+ROW()*0.00000001</f>
        <v>0.46004236</v>
      </c>
    </row>
    <row r="4237" customFormat="false" ht="15" hidden="false" customHeight="false" outlineLevel="0" collapsed="false">
      <c r="A4237" s="0" t="s">
        <v>2898</v>
      </c>
      <c r="B4237" s="0" t="s">
        <v>70</v>
      </c>
      <c r="C4237" s="0" t="n">
        <v>2011</v>
      </c>
      <c r="D4237" s="0" t="s">
        <v>41</v>
      </c>
      <c r="E4237" s="0" t="s">
        <v>418</v>
      </c>
      <c r="F4237" s="0" t="n">
        <v>0.24</v>
      </c>
      <c r="G4237" s="0" t="n">
        <v>0.15</v>
      </c>
      <c r="H4237" s="0" t="n">
        <v>0</v>
      </c>
      <c r="I4237" s="0" t="n">
        <v>0.07</v>
      </c>
      <c r="J4237" s="0" t="n">
        <v>0.46</v>
      </c>
      <c r="K4237" s="0" t="n">
        <v>61</v>
      </c>
      <c r="L4237" s="0" t="n">
        <v>6.7</v>
      </c>
      <c r="M4237" s="0" t="s">
        <v>36</v>
      </c>
      <c r="N4237" s="0" t="s">
        <v>74</v>
      </c>
      <c r="O4237" s="0" t="s">
        <v>67</v>
      </c>
      <c r="P4237" s="0" t="n">
        <f aca="false">IF(AND(OR(Dashboard!$B$5="All",D4237=Dashboard!$B$5),OR(Dashboard!$D$5="All",N4237=Dashboard!$D$5),OR(AND(C4237&lt;&gt;"",C4237&gt;=Dashboard!$F$5,C4237&lt;=Dashboard!$H$5),AND(C4237="",Dashboard!$F$5&lt;=1980,Dashboard!$H$5&gt;=2016))),1,0)</f>
        <v>1</v>
      </c>
      <c r="Q4237" s="0" t="n">
        <f aca="false">J4237*P4237+ROW()*0.00000001</f>
        <v>0.46004237</v>
      </c>
    </row>
    <row r="4238" customFormat="false" ht="15" hidden="false" customHeight="false" outlineLevel="0" collapsed="false">
      <c r="A4238" s="0" t="s">
        <v>3303</v>
      </c>
      <c r="B4238" s="0" t="s">
        <v>117</v>
      </c>
      <c r="C4238" s="0" t="n">
        <v>1999</v>
      </c>
      <c r="D4238" s="0" t="s">
        <v>41</v>
      </c>
      <c r="E4238" s="0" t="s">
        <v>649</v>
      </c>
      <c r="F4238" s="0" t="n">
        <v>0.26</v>
      </c>
      <c r="G4238" s="0" t="n">
        <v>0.17</v>
      </c>
      <c r="H4238" s="0" t="n">
        <v>0</v>
      </c>
      <c r="I4238" s="0" t="n">
        <v>0.03</v>
      </c>
      <c r="J4238" s="0" t="n">
        <v>0.46</v>
      </c>
      <c r="N4238" s="0" t="s">
        <v>74</v>
      </c>
      <c r="P4238" s="0" t="n">
        <f aca="false">IF(AND(OR(Dashboard!$B$5="All",D4238=Dashboard!$B$5),OR(Dashboard!$D$5="All",N4238=Dashboard!$D$5),OR(AND(C4238&lt;&gt;"",C4238&gt;=Dashboard!$F$5,C4238&lt;=Dashboard!$H$5),AND(C4238="",Dashboard!$F$5&lt;=1980,Dashboard!$H$5&gt;=2016))),1,0)</f>
        <v>1</v>
      </c>
      <c r="Q4238" s="0" t="n">
        <f aca="false">J4238*P4238+ROW()*0.00000001</f>
        <v>0.46004238</v>
      </c>
    </row>
    <row r="4239" customFormat="false" ht="15" hidden="false" customHeight="false" outlineLevel="0" collapsed="false">
      <c r="A4239" s="0" t="s">
        <v>3304</v>
      </c>
      <c r="B4239" s="0" t="s">
        <v>117</v>
      </c>
      <c r="C4239" s="0" t="n">
        <v>1996</v>
      </c>
      <c r="D4239" s="0" t="s">
        <v>34</v>
      </c>
      <c r="E4239" s="0" t="s">
        <v>89</v>
      </c>
      <c r="F4239" s="0" t="n">
        <v>0.26</v>
      </c>
      <c r="G4239" s="0" t="n">
        <v>0.17</v>
      </c>
      <c r="H4239" s="0" t="n">
        <v>0</v>
      </c>
      <c r="I4239" s="0" t="n">
        <v>0.03</v>
      </c>
      <c r="J4239" s="0" t="n">
        <v>0.46</v>
      </c>
      <c r="N4239" s="0" t="s">
        <v>74</v>
      </c>
      <c r="P4239" s="0" t="n">
        <f aca="false">IF(AND(OR(Dashboard!$B$5="All",D4239=Dashboard!$B$5),OR(Dashboard!$D$5="All",N4239=Dashboard!$D$5),OR(AND(C4239&lt;&gt;"",C4239&gt;=Dashboard!$F$5,C4239&lt;=Dashboard!$H$5),AND(C4239="",Dashboard!$F$5&lt;=1980,Dashboard!$H$5&gt;=2016))),1,0)</f>
        <v>1</v>
      </c>
      <c r="Q4239" s="0" t="n">
        <f aca="false">J4239*P4239+ROW()*0.00000001</f>
        <v>0.46004239</v>
      </c>
    </row>
    <row r="4240" customFormat="false" ht="15" hidden="false" customHeight="false" outlineLevel="0" collapsed="false">
      <c r="A4240" s="0" t="s">
        <v>2109</v>
      </c>
      <c r="B4240" s="0" t="s">
        <v>172</v>
      </c>
      <c r="C4240" s="0" t="n">
        <v>2014</v>
      </c>
      <c r="D4240" s="0" t="s">
        <v>71</v>
      </c>
      <c r="E4240" s="0" t="s">
        <v>157</v>
      </c>
      <c r="F4240" s="0" t="n">
        <v>0.26</v>
      </c>
      <c r="G4240" s="0" t="n">
        <v>0.15</v>
      </c>
      <c r="H4240" s="0" t="n">
        <v>0</v>
      </c>
      <c r="I4240" s="0" t="n">
        <v>0.04</v>
      </c>
      <c r="J4240" s="0" t="n">
        <v>0.46</v>
      </c>
      <c r="N4240" s="0" t="s">
        <v>66</v>
      </c>
      <c r="P4240" s="0" t="n">
        <f aca="false">IF(AND(OR(Dashboard!$B$5="All",D4240=Dashboard!$B$5),OR(Dashboard!$D$5="All",N4240=Dashboard!$D$5),OR(AND(C4240&lt;&gt;"",C4240&gt;=Dashboard!$F$5,C4240&lt;=Dashboard!$H$5),AND(C4240="",Dashboard!$F$5&lt;=1980,Dashboard!$H$5&gt;=2016))),1,0)</f>
        <v>1</v>
      </c>
      <c r="Q4240" s="0" t="n">
        <f aca="false">J4240*P4240+ROW()*0.00000001</f>
        <v>0.4600424</v>
      </c>
    </row>
    <row r="4241" customFormat="false" ht="15" hidden="false" customHeight="false" outlineLevel="0" collapsed="false">
      <c r="A4241" s="0" t="s">
        <v>2227</v>
      </c>
      <c r="B4241" s="0" t="s">
        <v>94</v>
      </c>
      <c r="C4241" s="0" t="n">
        <v>2014</v>
      </c>
      <c r="D4241" s="0" t="s">
        <v>114</v>
      </c>
      <c r="E4241" s="0" t="s">
        <v>3305</v>
      </c>
      <c r="F4241" s="0" t="n">
        <v>0.12</v>
      </c>
      <c r="G4241" s="0" t="n">
        <v>0.25</v>
      </c>
      <c r="H4241" s="0" t="n">
        <v>0.02</v>
      </c>
      <c r="I4241" s="0" t="n">
        <v>0.07</v>
      </c>
      <c r="J4241" s="0" t="n">
        <v>0.46</v>
      </c>
      <c r="N4241" s="0" t="s">
        <v>74</v>
      </c>
      <c r="P4241" s="0" t="n">
        <f aca="false">IF(AND(OR(Dashboard!$B$5="All",D4241=Dashboard!$B$5),OR(Dashboard!$D$5="All",N4241=Dashboard!$D$5),OR(AND(C4241&lt;&gt;"",C4241&gt;=Dashboard!$F$5,C4241&lt;=Dashboard!$H$5),AND(C4241="",Dashboard!$F$5&lt;=1980,Dashboard!$H$5&gt;=2016))),1,0)</f>
        <v>1</v>
      </c>
      <c r="Q4241" s="0" t="n">
        <f aca="false">J4241*P4241+ROW()*0.00000001</f>
        <v>0.46004241</v>
      </c>
    </row>
    <row r="4242" customFormat="false" ht="15" hidden="false" customHeight="false" outlineLevel="0" collapsed="false">
      <c r="A4242" s="0" t="s">
        <v>1350</v>
      </c>
      <c r="B4242" s="0" t="s">
        <v>64</v>
      </c>
      <c r="C4242" s="0" t="n">
        <v>2006</v>
      </c>
      <c r="D4242" s="0" t="s">
        <v>34</v>
      </c>
      <c r="E4242" s="0" t="s">
        <v>142</v>
      </c>
      <c r="F4242" s="0" t="n">
        <v>0.42</v>
      </c>
      <c r="G4242" s="0" t="n">
        <v>0</v>
      </c>
      <c r="H4242" s="0" t="n">
        <v>0</v>
      </c>
      <c r="I4242" s="0" t="n">
        <v>0.04</v>
      </c>
      <c r="J4242" s="0" t="n">
        <v>0.46</v>
      </c>
      <c r="K4242" s="0" t="n">
        <v>59</v>
      </c>
      <c r="L4242" s="0" t="n">
        <v>4.9</v>
      </c>
      <c r="M4242" s="0" t="s">
        <v>36</v>
      </c>
      <c r="N4242" s="0" t="s">
        <v>66</v>
      </c>
      <c r="O4242" s="0" t="s">
        <v>53</v>
      </c>
      <c r="P4242" s="0" t="n">
        <f aca="false">IF(AND(OR(Dashboard!$B$5="All",D4242=Dashboard!$B$5),OR(Dashboard!$D$5="All",N4242=Dashboard!$D$5),OR(AND(C4242&lt;&gt;"",C4242&gt;=Dashboard!$F$5,C4242&lt;=Dashboard!$H$5),AND(C4242="",Dashboard!$F$5&lt;=1980,Dashboard!$H$5&gt;=2016))),1,0)</f>
        <v>1</v>
      </c>
      <c r="Q4242" s="0" t="n">
        <f aca="false">J4242*P4242+ROW()*0.00000001</f>
        <v>0.46004242</v>
      </c>
    </row>
    <row r="4243" customFormat="false" ht="15" hidden="false" customHeight="false" outlineLevel="0" collapsed="false">
      <c r="A4243" s="0" t="s">
        <v>2511</v>
      </c>
      <c r="B4243" s="0" t="s">
        <v>76</v>
      </c>
      <c r="C4243" s="0" t="n">
        <v>2005</v>
      </c>
      <c r="D4243" s="0" t="s">
        <v>56</v>
      </c>
      <c r="E4243" s="0" t="s">
        <v>124</v>
      </c>
      <c r="F4243" s="0" t="n">
        <v>0.38</v>
      </c>
      <c r="G4243" s="0" t="n">
        <v>0.01</v>
      </c>
      <c r="H4243" s="0" t="n">
        <v>0</v>
      </c>
      <c r="I4243" s="0" t="n">
        <v>0.06</v>
      </c>
      <c r="J4243" s="0" t="n">
        <v>0.46</v>
      </c>
      <c r="K4243" s="0" t="n">
        <v>82</v>
      </c>
      <c r="L4243" s="0" t="n">
        <v>7.6</v>
      </c>
      <c r="M4243" s="0" t="s">
        <v>73</v>
      </c>
      <c r="N4243" s="0" t="s">
        <v>74</v>
      </c>
      <c r="O4243" s="0" t="s">
        <v>42</v>
      </c>
      <c r="P4243" s="0" t="n">
        <f aca="false">IF(AND(OR(Dashboard!$B$5="All",D4243=Dashboard!$B$5),OR(Dashboard!$D$5="All",N4243=Dashboard!$D$5),OR(AND(C4243&lt;&gt;"",C4243&gt;=Dashboard!$F$5,C4243&lt;=Dashboard!$H$5),AND(C4243="",Dashboard!$F$5&lt;=1980,Dashboard!$H$5&gt;=2016))),1,0)</f>
        <v>1</v>
      </c>
      <c r="Q4243" s="0" t="n">
        <f aca="false">J4243*P4243+ROW()*0.00000001</f>
        <v>0.46004243</v>
      </c>
    </row>
    <row r="4244" customFormat="false" ht="15" hidden="false" customHeight="false" outlineLevel="0" collapsed="false">
      <c r="A4244" s="0" t="s">
        <v>2827</v>
      </c>
      <c r="B4244" s="0" t="s">
        <v>50</v>
      </c>
      <c r="C4244" s="0" t="n">
        <v>2008</v>
      </c>
      <c r="D4244" s="0" t="s">
        <v>16</v>
      </c>
      <c r="E4244" s="0" t="s">
        <v>293</v>
      </c>
      <c r="F4244" s="0" t="n">
        <v>0.26</v>
      </c>
      <c r="G4244" s="0" t="n">
        <v>0.15</v>
      </c>
      <c r="H4244" s="0" t="n">
        <v>0</v>
      </c>
      <c r="I4244" s="0" t="n">
        <v>0.05</v>
      </c>
      <c r="J4244" s="0" t="n">
        <v>0.46</v>
      </c>
      <c r="K4244" s="0" t="n">
        <v>57</v>
      </c>
      <c r="L4244" s="0" t="n">
        <v>6.8</v>
      </c>
      <c r="M4244" s="0" t="s">
        <v>36</v>
      </c>
      <c r="N4244" s="0" t="s">
        <v>35</v>
      </c>
      <c r="O4244" s="0" t="s">
        <v>53</v>
      </c>
      <c r="P4244" s="0" t="n">
        <f aca="false">IF(AND(OR(Dashboard!$B$5="All",D4244=Dashboard!$B$5),OR(Dashboard!$D$5="All",N4244=Dashboard!$D$5),OR(AND(C4244&lt;&gt;"",C4244&gt;=Dashboard!$F$5,C4244&lt;=Dashboard!$H$5),AND(C4244="",Dashboard!$F$5&lt;=1980,Dashboard!$H$5&gt;=2016))),1,0)</f>
        <v>1</v>
      </c>
      <c r="Q4244" s="0" t="n">
        <f aca="false">J4244*P4244+ROW()*0.00000001</f>
        <v>0.46004244</v>
      </c>
    </row>
    <row r="4245" customFormat="false" ht="15" hidden="false" customHeight="false" outlineLevel="0" collapsed="false">
      <c r="A4245" s="0" t="s">
        <v>3306</v>
      </c>
      <c r="B4245" s="0" t="s">
        <v>159</v>
      </c>
      <c r="C4245" s="0" t="n">
        <v>1983</v>
      </c>
      <c r="D4245" s="0" t="s">
        <v>71</v>
      </c>
      <c r="E4245" s="0" t="s">
        <v>160</v>
      </c>
      <c r="F4245" s="0" t="n">
        <v>0.43</v>
      </c>
      <c r="G4245" s="0" t="n">
        <v>0.03</v>
      </c>
      <c r="H4245" s="0" t="n">
        <v>0</v>
      </c>
      <c r="I4245" s="0" t="n">
        <v>0</v>
      </c>
      <c r="J4245" s="0" t="n">
        <v>0.46</v>
      </c>
      <c r="N4245" s="0" t="s">
        <v>161</v>
      </c>
      <c r="P4245" s="0" t="n">
        <f aca="false">IF(AND(OR(Dashboard!$B$5="All",D4245=Dashboard!$B$5),OR(Dashboard!$D$5="All",N4245=Dashboard!$D$5),OR(AND(C4245&lt;&gt;"",C4245&gt;=Dashboard!$F$5,C4245&lt;=Dashboard!$H$5),AND(C4245="",Dashboard!$F$5&lt;=1980,Dashboard!$H$5&gt;=2016))),1,0)</f>
        <v>1</v>
      </c>
      <c r="Q4245" s="0" t="n">
        <f aca="false">J4245*P4245+ROW()*0.00000001</f>
        <v>0.46004245</v>
      </c>
    </row>
    <row r="4246" customFormat="false" ht="15" hidden="false" customHeight="false" outlineLevel="0" collapsed="false">
      <c r="A4246" s="0" t="s">
        <v>3307</v>
      </c>
      <c r="B4246" s="0" t="s">
        <v>76</v>
      </c>
      <c r="C4246" s="0" t="n">
        <v>2002</v>
      </c>
      <c r="D4246" s="0" t="s">
        <v>71</v>
      </c>
      <c r="E4246" s="0" t="s">
        <v>89</v>
      </c>
      <c r="F4246" s="0" t="n">
        <v>0.22</v>
      </c>
      <c r="G4246" s="0" t="n">
        <v>0.18</v>
      </c>
      <c r="H4246" s="0" t="n">
        <v>0</v>
      </c>
      <c r="I4246" s="0" t="n">
        <v>0.06</v>
      </c>
      <c r="J4246" s="0" t="n">
        <v>0.46</v>
      </c>
      <c r="K4246" s="0" t="n">
        <v>80</v>
      </c>
      <c r="L4246" s="0" t="n">
        <v>7.9</v>
      </c>
      <c r="M4246" s="0" t="s">
        <v>73</v>
      </c>
      <c r="N4246" s="0" t="s">
        <v>74</v>
      </c>
      <c r="O4246" s="0" t="s">
        <v>37</v>
      </c>
      <c r="P4246" s="0" t="n">
        <f aca="false">IF(AND(OR(Dashboard!$B$5="All",D4246=Dashboard!$B$5),OR(Dashboard!$D$5="All",N4246=Dashboard!$D$5),OR(AND(C4246&lt;&gt;"",C4246&gt;=Dashboard!$F$5,C4246&lt;=Dashboard!$H$5),AND(C4246="",Dashboard!$F$5&lt;=1980,Dashboard!$H$5&gt;=2016))),1,0)</f>
        <v>1</v>
      </c>
      <c r="Q4246" s="0" t="n">
        <f aca="false">J4246*P4246+ROW()*0.00000001</f>
        <v>0.46004246</v>
      </c>
    </row>
    <row r="4247" customFormat="false" ht="15" hidden="false" customHeight="false" outlineLevel="0" collapsed="false">
      <c r="A4247" s="0" t="s">
        <v>576</v>
      </c>
      <c r="B4247" s="0" t="s">
        <v>33</v>
      </c>
      <c r="C4247" s="0" t="n">
        <v>2010</v>
      </c>
      <c r="D4247" s="0" t="s">
        <v>41</v>
      </c>
      <c r="E4247" s="0" t="s">
        <v>142</v>
      </c>
      <c r="F4247" s="0" t="n">
        <v>0.17</v>
      </c>
      <c r="G4247" s="0" t="n">
        <v>0.23</v>
      </c>
      <c r="H4247" s="0" t="n">
        <v>0</v>
      </c>
      <c r="I4247" s="0" t="n">
        <v>0.05</v>
      </c>
      <c r="J4247" s="0" t="n">
        <v>0.46</v>
      </c>
      <c r="K4247" s="0" t="n">
        <v>50</v>
      </c>
      <c r="L4247" s="0" t="n">
        <v>3.7</v>
      </c>
      <c r="M4247" s="0" t="s">
        <v>125</v>
      </c>
      <c r="N4247" s="0" t="s">
        <v>35</v>
      </c>
      <c r="O4247" s="0" t="s">
        <v>177</v>
      </c>
      <c r="P4247" s="0" t="n">
        <f aca="false">IF(AND(OR(Dashboard!$B$5="All",D4247=Dashboard!$B$5),OR(Dashboard!$D$5="All",N4247=Dashboard!$D$5),OR(AND(C4247&lt;&gt;"",C4247&gt;=Dashboard!$F$5,C4247&lt;=Dashboard!$H$5),AND(C4247="",Dashboard!$F$5&lt;=1980,Dashboard!$H$5&gt;=2016))),1,0)</f>
        <v>1</v>
      </c>
      <c r="Q4247" s="0" t="n">
        <f aca="false">J4247*P4247+ROW()*0.00000001</f>
        <v>0.46004247</v>
      </c>
    </row>
    <row r="4248" customFormat="false" ht="15" hidden="false" customHeight="false" outlineLevel="0" collapsed="false">
      <c r="A4248" s="0" t="s">
        <v>3308</v>
      </c>
      <c r="B4248" s="0" t="s">
        <v>76</v>
      </c>
      <c r="C4248" s="0" t="n">
        <v>2003</v>
      </c>
      <c r="D4248" s="0" t="s">
        <v>52</v>
      </c>
      <c r="E4248" s="0" t="s">
        <v>89</v>
      </c>
      <c r="F4248" s="0" t="n">
        <v>0.22</v>
      </c>
      <c r="G4248" s="0" t="n">
        <v>0.18</v>
      </c>
      <c r="H4248" s="0" t="n">
        <v>0</v>
      </c>
      <c r="I4248" s="0" t="n">
        <v>0.06</v>
      </c>
      <c r="J4248" s="0" t="n">
        <v>0.46</v>
      </c>
      <c r="N4248" s="0" t="s">
        <v>74</v>
      </c>
      <c r="P4248" s="0" t="n">
        <f aca="false">IF(AND(OR(Dashboard!$B$5="All",D4248=Dashboard!$B$5),OR(Dashboard!$D$5="All",N4248=Dashboard!$D$5),OR(AND(C4248&lt;&gt;"",C4248&gt;=Dashboard!$F$5,C4248&lt;=Dashboard!$H$5),AND(C4248="",Dashboard!$F$5&lt;=1980,Dashboard!$H$5&gt;=2016))),1,0)</f>
        <v>1</v>
      </c>
      <c r="Q4248" s="0" t="n">
        <f aca="false">J4248*P4248+ROW()*0.00000001</f>
        <v>0.46004248</v>
      </c>
    </row>
    <row r="4249" customFormat="false" ht="15" hidden="false" customHeight="false" outlineLevel="0" collapsed="false">
      <c r="A4249" s="0" t="s">
        <v>3309</v>
      </c>
      <c r="B4249" s="0" t="s">
        <v>85</v>
      </c>
      <c r="C4249" s="0" t="n">
        <v>2001</v>
      </c>
      <c r="D4249" s="0" t="s">
        <v>71</v>
      </c>
      <c r="E4249" s="0" t="s">
        <v>418</v>
      </c>
      <c r="F4249" s="0" t="n">
        <v>0.33</v>
      </c>
      <c r="G4249" s="0" t="n">
        <v>0.12</v>
      </c>
      <c r="H4249" s="0" t="n">
        <v>0</v>
      </c>
      <c r="I4249" s="0" t="n">
        <v>0.01</v>
      </c>
      <c r="J4249" s="0" t="n">
        <v>0.46</v>
      </c>
      <c r="N4249" s="0" t="s">
        <v>35</v>
      </c>
      <c r="P4249" s="0" t="n">
        <f aca="false">IF(AND(OR(Dashboard!$B$5="All",D4249=Dashboard!$B$5),OR(Dashboard!$D$5="All",N4249=Dashboard!$D$5),OR(AND(C4249&lt;&gt;"",C4249&gt;=Dashboard!$F$5,C4249&lt;=Dashboard!$H$5),AND(C4249="",Dashboard!$F$5&lt;=1980,Dashboard!$H$5&gt;=2016))),1,0)</f>
        <v>1</v>
      </c>
      <c r="Q4249" s="0" t="n">
        <f aca="false">J4249*P4249+ROW()*0.00000001</f>
        <v>0.46004249</v>
      </c>
    </row>
    <row r="4250" customFormat="false" ht="15" hidden="false" customHeight="false" outlineLevel="0" collapsed="false">
      <c r="A4250" s="0" t="s">
        <v>856</v>
      </c>
      <c r="B4250" s="0" t="s">
        <v>85</v>
      </c>
      <c r="C4250" s="0" t="n">
        <v>2003</v>
      </c>
      <c r="D4250" s="0" t="s">
        <v>41</v>
      </c>
      <c r="E4250" s="0" t="s">
        <v>293</v>
      </c>
      <c r="F4250" s="0" t="n">
        <v>0.33</v>
      </c>
      <c r="G4250" s="0" t="n">
        <v>0.12</v>
      </c>
      <c r="H4250" s="0" t="n">
        <v>0</v>
      </c>
      <c r="I4250" s="0" t="n">
        <v>0.01</v>
      </c>
      <c r="J4250" s="0" t="n">
        <v>0.46</v>
      </c>
      <c r="K4250" s="0" t="n">
        <v>77</v>
      </c>
      <c r="L4250" s="0" t="n">
        <v>8.3</v>
      </c>
      <c r="M4250" s="0" t="s">
        <v>36</v>
      </c>
      <c r="N4250" s="0" t="s">
        <v>35</v>
      </c>
      <c r="O4250" s="0" t="s">
        <v>37</v>
      </c>
      <c r="P4250" s="0" t="n">
        <f aca="false">IF(AND(OR(Dashboard!$B$5="All",D4250=Dashboard!$B$5),OR(Dashboard!$D$5="All",N4250=Dashboard!$D$5),OR(AND(C4250&lt;&gt;"",C4250&gt;=Dashboard!$F$5,C4250&lt;=Dashboard!$H$5),AND(C4250="",Dashboard!$F$5&lt;=1980,Dashboard!$H$5&gt;=2016))),1,0)</f>
        <v>1</v>
      </c>
      <c r="Q4250" s="0" t="n">
        <f aca="false">J4250*P4250+ROW()*0.00000001</f>
        <v>0.4600425</v>
      </c>
    </row>
    <row r="4251" customFormat="false" ht="15" hidden="false" customHeight="false" outlineLevel="0" collapsed="false">
      <c r="A4251" s="0" t="s">
        <v>3310</v>
      </c>
      <c r="B4251" s="0" t="s">
        <v>50</v>
      </c>
      <c r="C4251" s="0" t="n">
        <v>2007</v>
      </c>
      <c r="D4251" s="0" t="s">
        <v>48</v>
      </c>
      <c r="E4251" s="0" t="s">
        <v>2860</v>
      </c>
      <c r="F4251" s="0" t="n">
        <v>0.42</v>
      </c>
      <c r="G4251" s="0" t="n">
        <v>0.01</v>
      </c>
      <c r="H4251" s="0" t="n">
        <v>0</v>
      </c>
      <c r="I4251" s="0" t="n">
        <v>0.03</v>
      </c>
      <c r="J4251" s="0" t="n">
        <v>0.46</v>
      </c>
      <c r="K4251" s="0" t="n">
        <v>65</v>
      </c>
      <c r="M4251" s="0" t="s">
        <v>36</v>
      </c>
      <c r="N4251" s="0" t="s">
        <v>35</v>
      </c>
      <c r="O4251" s="0" t="s">
        <v>67</v>
      </c>
      <c r="P4251" s="0" t="n">
        <f aca="false">IF(AND(OR(Dashboard!$B$5="All",D4251=Dashboard!$B$5),OR(Dashboard!$D$5="All",N4251=Dashboard!$D$5),OR(AND(C4251&lt;&gt;"",C4251&gt;=Dashboard!$F$5,C4251&lt;=Dashboard!$H$5),AND(C4251="",Dashboard!$F$5&lt;=1980,Dashboard!$H$5&gt;=2016))),1,0)</f>
        <v>1</v>
      </c>
      <c r="Q4251" s="0" t="n">
        <f aca="false">J4251*P4251+ROW()*0.00000001</f>
        <v>0.46004251</v>
      </c>
    </row>
    <row r="4252" customFormat="false" ht="15" hidden="false" customHeight="false" outlineLevel="0" collapsed="false">
      <c r="A4252" s="0" t="s">
        <v>2697</v>
      </c>
      <c r="B4252" s="0" t="s">
        <v>70</v>
      </c>
      <c r="C4252" s="0" t="n">
        <v>2014</v>
      </c>
      <c r="D4252" s="0" t="s">
        <v>71</v>
      </c>
      <c r="E4252" s="0" t="s">
        <v>243</v>
      </c>
      <c r="F4252" s="0" t="n">
        <v>0.12</v>
      </c>
      <c r="G4252" s="0" t="n">
        <v>0.27</v>
      </c>
      <c r="H4252" s="0" t="n">
        <v>0</v>
      </c>
      <c r="I4252" s="0" t="n">
        <v>0.07</v>
      </c>
      <c r="J4252" s="0" t="n">
        <v>0.46</v>
      </c>
      <c r="L4252" s="0" t="n">
        <v>7</v>
      </c>
      <c r="M4252" s="0" t="s">
        <v>125</v>
      </c>
      <c r="N4252" s="0" t="s">
        <v>74</v>
      </c>
      <c r="P4252" s="0" t="n">
        <f aca="false">IF(AND(OR(Dashboard!$B$5="All",D4252=Dashboard!$B$5),OR(Dashboard!$D$5="All",N4252=Dashboard!$D$5),OR(AND(C4252&lt;&gt;"",C4252&gt;=Dashboard!$F$5,C4252&lt;=Dashboard!$H$5),AND(C4252="",Dashboard!$F$5&lt;=1980,Dashboard!$H$5&gt;=2016))),1,0)</f>
        <v>1</v>
      </c>
      <c r="Q4252" s="0" t="n">
        <f aca="false">J4252*P4252+ROW()*0.00000001</f>
        <v>0.46004252</v>
      </c>
    </row>
    <row r="4253" customFormat="false" ht="15" hidden="false" customHeight="false" outlineLevel="0" collapsed="false">
      <c r="A4253" s="0" t="s">
        <v>3311</v>
      </c>
      <c r="B4253" s="0" t="s">
        <v>70</v>
      </c>
      <c r="C4253" s="0" t="n">
        <v>2012</v>
      </c>
      <c r="D4253" s="0" t="s">
        <v>71</v>
      </c>
      <c r="E4253" s="0" t="s">
        <v>220</v>
      </c>
      <c r="F4253" s="0" t="n">
        <v>0.21</v>
      </c>
      <c r="G4253" s="0" t="n">
        <v>0.15</v>
      </c>
      <c r="H4253" s="0" t="n">
        <v>0.04</v>
      </c>
      <c r="I4253" s="0" t="n">
        <v>0.06</v>
      </c>
      <c r="J4253" s="0" t="n">
        <v>0.46</v>
      </c>
      <c r="K4253" s="0" t="n">
        <v>64</v>
      </c>
      <c r="L4253" s="0" t="n">
        <v>6.9</v>
      </c>
      <c r="M4253" s="0" t="s">
        <v>73</v>
      </c>
      <c r="N4253" s="0" t="s">
        <v>74</v>
      </c>
      <c r="O4253" s="0" t="s">
        <v>67</v>
      </c>
      <c r="P4253" s="0" t="n">
        <f aca="false">IF(AND(OR(Dashboard!$B$5="All",D4253=Dashboard!$B$5),OR(Dashboard!$D$5="All",N4253=Dashboard!$D$5),OR(AND(C4253&lt;&gt;"",C4253&gt;=Dashboard!$F$5,C4253&lt;=Dashboard!$H$5),AND(C4253="",Dashboard!$F$5&lt;=1980,Dashboard!$H$5&gt;=2016))),1,0)</f>
        <v>1</v>
      </c>
      <c r="Q4253" s="0" t="n">
        <f aca="false">J4253*P4253+ROW()*0.00000001</f>
        <v>0.46004253</v>
      </c>
    </row>
    <row r="4254" customFormat="false" ht="15" hidden="false" customHeight="false" outlineLevel="0" collapsed="false">
      <c r="A4254" s="0" t="s">
        <v>3312</v>
      </c>
      <c r="B4254" s="0" t="s">
        <v>50</v>
      </c>
      <c r="C4254" s="0" t="n">
        <v>2008</v>
      </c>
      <c r="D4254" s="0" t="s">
        <v>71</v>
      </c>
      <c r="E4254" s="0" t="s">
        <v>211</v>
      </c>
      <c r="F4254" s="0" t="n">
        <v>0.22</v>
      </c>
      <c r="G4254" s="0" t="n">
        <v>0</v>
      </c>
      <c r="H4254" s="0" t="n">
        <v>0.22</v>
      </c>
      <c r="I4254" s="0" t="n">
        <v>0.02</v>
      </c>
      <c r="J4254" s="0" t="n">
        <v>0.46</v>
      </c>
      <c r="N4254" s="0" t="s">
        <v>35</v>
      </c>
      <c r="P4254" s="0" t="n">
        <f aca="false">IF(AND(OR(Dashboard!$B$5="All",D4254=Dashboard!$B$5),OR(Dashboard!$D$5="All",N4254=Dashboard!$D$5),OR(AND(C4254&lt;&gt;"",C4254&gt;=Dashboard!$F$5,C4254&lt;=Dashboard!$H$5),AND(C4254="",Dashboard!$F$5&lt;=1980,Dashboard!$H$5&gt;=2016))),1,0)</f>
        <v>1</v>
      </c>
      <c r="Q4254" s="0" t="n">
        <f aca="false">J4254*P4254+ROW()*0.00000001</f>
        <v>0.46004254</v>
      </c>
    </row>
    <row r="4255" customFormat="false" ht="15" hidden="false" customHeight="false" outlineLevel="0" collapsed="false">
      <c r="A4255" s="0" t="s">
        <v>1656</v>
      </c>
      <c r="B4255" s="0" t="s">
        <v>33</v>
      </c>
      <c r="C4255" s="0" t="n">
        <v>2010</v>
      </c>
      <c r="D4255" s="0" t="s">
        <v>102</v>
      </c>
      <c r="E4255" s="0" t="s">
        <v>418</v>
      </c>
      <c r="F4255" s="0" t="n">
        <v>0.29</v>
      </c>
      <c r="G4255" s="0" t="n">
        <v>0.13</v>
      </c>
      <c r="H4255" s="0" t="n">
        <v>0</v>
      </c>
      <c r="I4255" s="0" t="n">
        <v>0.04</v>
      </c>
      <c r="J4255" s="0" t="n">
        <v>0.46</v>
      </c>
      <c r="K4255" s="0" t="n">
        <v>72</v>
      </c>
      <c r="M4255" s="0" t="s">
        <v>103</v>
      </c>
      <c r="N4255" s="0" t="s">
        <v>35</v>
      </c>
      <c r="O4255" s="0" t="s">
        <v>37</v>
      </c>
      <c r="P4255" s="0" t="n">
        <f aca="false">IF(AND(OR(Dashboard!$B$5="All",D4255=Dashboard!$B$5),OR(Dashboard!$D$5="All",N4255=Dashboard!$D$5),OR(AND(C4255&lt;&gt;"",C4255&gt;=Dashboard!$F$5,C4255&lt;=Dashboard!$H$5),AND(C4255="",Dashboard!$F$5&lt;=1980,Dashboard!$H$5&gt;=2016))),1,0)</f>
        <v>1</v>
      </c>
      <c r="Q4255" s="0" t="n">
        <f aca="false">J4255*P4255+ROW()*0.00000001</f>
        <v>0.46004255</v>
      </c>
    </row>
    <row r="4256" customFormat="false" ht="15" hidden="false" customHeight="false" outlineLevel="0" collapsed="false">
      <c r="A4256" s="0" t="s">
        <v>2650</v>
      </c>
      <c r="B4256" s="0" t="s">
        <v>76</v>
      </c>
      <c r="C4256" s="0" t="n">
        <v>2009</v>
      </c>
      <c r="D4256" s="0" t="s">
        <v>16</v>
      </c>
      <c r="E4256" s="0" t="s">
        <v>89</v>
      </c>
      <c r="F4256" s="0" t="n">
        <v>0.22</v>
      </c>
      <c r="G4256" s="0" t="n">
        <v>0.17</v>
      </c>
      <c r="H4256" s="0" t="n">
        <v>0</v>
      </c>
      <c r="I4256" s="0" t="n">
        <v>0.06</v>
      </c>
      <c r="J4256" s="0" t="n">
        <v>0.46</v>
      </c>
      <c r="K4256" s="0" t="n">
        <v>72</v>
      </c>
      <c r="L4256" s="0" t="n">
        <v>4.6</v>
      </c>
      <c r="M4256" s="0" t="s">
        <v>125</v>
      </c>
      <c r="N4256" s="0" t="s">
        <v>74</v>
      </c>
      <c r="O4256" s="0" t="s">
        <v>37</v>
      </c>
      <c r="P4256" s="0" t="n">
        <f aca="false">IF(AND(OR(Dashboard!$B$5="All",D4256=Dashboard!$B$5),OR(Dashboard!$D$5="All",N4256=Dashboard!$D$5),OR(AND(C4256&lt;&gt;"",C4256&gt;=Dashboard!$F$5,C4256&lt;=Dashboard!$H$5),AND(C4256="",Dashboard!$F$5&lt;=1980,Dashboard!$H$5&gt;=2016))),1,0)</f>
        <v>1</v>
      </c>
      <c r="Q4256" s="0" t="n">
        <f aca="false">J4256*P4256+ROW()*0.00000001</f>
        <v>0.46004256</v>
      </c>
    </row>
    <row r="4257" customFormat="false" ht="15" hidden="false" customHeight="false" outlineLevel="0" collapsed="false">
      <c r="A4257" s="0" t="s">
        <v>3313</v>
      </c>
      <c r="B4257" s="0" t="s">
        <v>76</v>
      </c>
      <c r="C4257" s="0" t="n">
        <v>2002</v>
      </c>
      <c r="D4257" s="0" t="s">
        <v>52</v>
      </c>
      <c r="E4257" s="0" t="s">
        <v>1173</v>
      </c>
      <c r="F4257" s="0" t="n">
        <v>0</v>
      </c>
      <c r="G4257" s="0" t="n">
        <v>0</v>
      </c>
      <c r="H4257" s="0" t="n">
        <v>0.46</v>
      </c>
      <c r="I4257" s="0" t="n">
        <v>0</v>
      </c>
      <c r="J4257" s="0" t="n">
        <v>0.46</v>
      </c>
      <c r="N4257" s="0" t="s">
        <v>74</v>
      </c>
      <c r="P4257" s="0" t="n">
        <f aca="false">IF(AND(OR(Dashboard!$B$5="All",D4257=Dashboard!$B$5),OR(Dashboard!$D$5="All",N4257=Dashboard!$D$5),OR(AND(C4257&lt;&gt;"",C4257&gt;=Dashboard!$F$5,C4257&lt;=Dashboard!$H$5),AND(C4257="",Dashboard!$F$5&lt;=1980,Dashboard!$H$5&gt;=2016))),1,0)</f>
        <v>1</v>
      </c>
      <c r="Q4257" s="0" t="n">
        <f aca="false">J4257*P4257+ROW()*0.00000001</f>
        <v>0.46004257</v>
      </c>
    </row>
    <row r="4258" customFormat="false" ht="15" hidden="false" customHeight="false" outlineLevel="0" collapsed="false">
      <c r="A4258" s="0" t="s">
        <v>2342</v>
      </c>
      <c r="B4258" s="0" t="s">
        <v>184</v>
      </c>
      <c r="C4258" s="0" t="n">
        <v>2015</v>
      </c>
      <c r="D4258" s="0" t="s">
        <v>71</v>
      </c>
      <c r="E4258" s="0" t="s">
        <v>487</v>
      </c>
      <c r="F4258" s="0" t="n">
        <v>0.21</v>
      </c>
      <c r="G4258" s="0" t="n">
        <v>0.21</v>
      </c>
      <c r="H4258" s="0" t="n">
        <v>0</v>
      </c>
      <c r="I4258" s="0" t="n">
        <v>0.04</v>
      </c>
      <c r="J4258" s="0" t="n">
        <v>0.46</v>
      </c>
      <c r="N4258" s="0" t="s">
        <v>35</v>
      </c>
      <c r="P4258" s="0" t="n">
        <f aca="false">IF(AND(OR(Dashboard!$B$5="All",D4258=Dashboard!$B$5),OR(Dashboard!$D$5="All",N4258=Dashboard!$D$5),OR(AND(C4258&lt;&gt;"",C4258&gt;=Dashboard!$F$5,C4258&lt;=Dashboard!$H$5),AND(C4258="",Dashboard!$F$5&lt;=1980,Dashboard!$H$5&gt;=2016))),1,0)</f>
        <v>1</v>
      </c>
      <c r="Q4258" s="0" t="n">
        <f aca="false">J4258*P4258+ROW()*0.00000001</f>
        <v>0.46004258</v>
      </c>
    </row>
    <row r="4259" customFormat="false" ht="15" hidden="false" customHeight="false" outlineLevel="0" collapsed="false">
      <c r="A4259" s="0" t="s">
        <v>3314</v>
      </c>
      <c r="B4259" s="0" t="s">
        <v>152</v>
      </c>
      <c r="C4259" s="0" t="n">
        <v>2011</v>
      </c>
      <c r="D4259" s="0" t="s">
        <v>58</v>
      </c>
      <c r="E4259" s="0" t="s">
        <v>142</v>
      </c>
      <c r="F4259" s="0" t="n">
        <v>0</v>
      </c>
      <c r="G4259" s="0" t="n">
        <v>0.38</v>
      </c>
      <c r="H4259" s="0" t="n">
        <v>0</v>
      </c>
      <c r="I4259" s="0" t="n">
        <v>0.08</v>
      </c>
      <c r="J4259" s="0" t="n">
        <v>0.46</v>
      </c>
      <c r="L4259" s="0" t="n">
        <v>5.6</v>
      </c>
      <c r="M4259" s="0" t="s">
        <v>103</v>
      </c>
      <c r="N4259" s="0" t="s">
        <v>152</v>
      </c>
      <c r="P4259" s="0" t="n">
        <f aca="false">IF(AND(OR(Dashboard!$B$5="All",D4259=Dashboard!$B$5),OR(Dashboard!$D$5="All",N4259=Dashboard!$D$5),OR(AND(C4259&lt;&gt;"",C4259&gt;=Dashboard!$F$5,C4259&lt;=Dashboard!$H$5),AND(C4259="",Dashboard!$F$5&lt;=1980,Dashboard!$H$5&gt;=2016))),1,0)</f>
        <v>1</v>
      </c>
      <c r="Q4259" s="0" t="n">
        <f aca="false">J4259*P4259+ROW()*0.00000001</f>
        <v>0.46004259</v>
      </c>
    </row>
    <row r="4260" customFormat="false" ht="15" hidden="false" customHeight="false" outlineLevel="0" collapsed="false">
      <c r="A4260" s="0" t="s">
        <v>3315</v>
      </c>
      <c r="B4260" s="0" t="s">
        <v>117</v>
      </c>
      <c r="C4260" s="0" t="n">
        <v>2000</v>
      </c>
      <c r="D4260" s="0" t="s">
        <v>41</v>
      </c>
      <c r="E4260" s="0" t="s">
        <v>91</v>
      </c>
      <c r="F4260" s="0" t="n">
        <v>0.25</v>
      </c>
      <c r="G4260" s="0" t="n">
        <v>0.17</v>
      </c>
      <c r="H4260" s="0" t="n">
        <v>0</v>
      </c>
      <c r="I4260" s="0" t="n">
        <v>0.03</v>
      </c>
      <c r="J4260" s="0" t="n">
        <v>0.46</v>
      </c>
      <c r="K4260" s="0" t="n">
        <v>63</v>
      </c>
      <c r="L4260" s="0" t="n">
        <v>6.5</v>
      </c>
      <c r="M4260" s="0" t="s">
        <v>103</v>
      </c>
      <c r="N4260" s="0" t="s">
        <v>74</v>
      </c>
      <c r="O4260" s="0" t="s">
        <v>67</v>
      </c>
      <c r="P4260" s="0" t="n">
        <f aca="false">IF(AND(OR(Dashboard!$B$5="All",D4260=Dashboard!$B$5),OR(Dashboard!$D$5="All",N4260=Dashboard!$D$5),OR(AND(C4260&lt;&gt;"",C4260&gt;=Dashboard!$F$5,C4260&lt;=Dashboard!$H$5),AND(C4260="",Dashboard!$F$5&lt;=1980,Dashboard!$H$5&gt;=2016))),1,0)</f>
        <v>1</v>
      </c>
      <c r="Q4260" s="0" t="n">
        <f aca="false">J4260*P4260+ROW()*0.00000001</f>
        <v>0.4600426</v>
      </c>
    </row>
    <row r="4261" customFormat="false" ht="15" hidden="false" customHeight="false" outlineLevel="0" collapsed="false">
      <c r="A4261" s="0" t="s">
        <v>3316</v>
      </c>
      <c r="B4261" s="0" t="s">
        <v>117</v>
      </c>
      <c r="C4261" s="0" t="n">
        <v>1999</v>
      </c>
      <c r="D4261" s="0" t="s">
        <v>102</v>
      </c>
      <c r="E4261" s="0" t="s">
        <v>229</v>
      </c>
      <c r="F4261" s="0" t="n">
        <v>0.25</v>
      </c>
      <c r="G4261" s="0" t="n">
        <v>0.17</v>
      </c>
      <c r="H4261" s="0" t="n">
        <v>0</v>
      </c>
      <c r="I4261" s="0" t="n">
        <v>0.03</v>
      </c>
      <c r="J4261" s="0" t="n">
        <v>0.46</v>
      </c>
      <c r="N4261" s="0" t="s">
        <v>74</v>
      </c>
      <c r="P4261" s="0" t="n">
        <f aca="false">IF(AND(OR(Dashboard!$B$5="All",D4261=Dashboard!$B$5),OR(Dashboard!$D$5="All",N4261=Dashboard!$D$5),OR(AND(C4261&lt;&gt;"",C4261&gt;=Dashboard!$F$5,C4261&lt;=Dashboard!$H$5),AND(C4261="",Dashboard!$F$5&lt;=1980,Dashboard!$H$5&gt;=2016))),1,0)</f>
        <v>1</v>
      </c>
      <c r="Q4261" s="0" t="n">
        <f aca="false">J4261*P4261+ROW()*0.00000001</f>
        <v>0.46004261</v>
      </c>
    </row>
    <row r="4262" customFormat="false" ht="15" hidden="false" customHeight="false" outlineLevel="0" collapsed="false">
      <c r="A4262" s="0" t="s">
        <v>3317</v>
      </c>
      <c r="B4262" s="0" t="s">
        <v>76</v>
      </c>
      <c r="C4262" s="0" t="n">
        <v>2005</v>
      </c>
      <c r="D4262" s="0" t="s">
        <v>56</v>
      </c>
      <c r="E4262" s="0" t="s">
        <v>3318</v>
      </c>
      <c r="F4262" s="0" t="n">
        <v>0.22</v>
      </c>
      <c r="G4262" s="0" t="n">
        <v>0.17</v>
      </c>
      <c r="H4262" s="0" t="n">
        <v>0</v>
      </c>
      <c r="I4262" s="0" t="n">
        <v>0.06</v>
      </c>
      <c r="J4262" s="0" t="n">
        <v>0.46</v>
      </c>
      <c r="K4262" s="0" t="n">
        <v>58</v>
      </c>
      <c r="L4262" s="0" t="n">
        <v>8.8</v>
      </c>
      <c r="M4262" s="0" t="s">
        <v>103</v>
      </c>
      <c r="N4262" s="0" t="s">
        <v>74</v>
      </c>
      <c r="O4262" s="0" t="s">
        <v>53</v>
      </c>
      <c r="P4262" s="0" t="n">
        <f aca="false">IF(AND(OR(Dashboard!$B$5="All",D4262=Dashboard!$B$5),OR(Dashboard!$D$5="All",N4262=Dashboard!$D$5),OR(AND(C4262&lt;&gt;"",C4262&gt;=Dashboard!$F$5,C4262&lt;=Dashboard!$H$5),AND(C4262="",Dashboard!$F$5&lt;=1980,Dashboard!$H$5&gt;=2016))),1,0)</f>
        <v>1</v>
      </c>
      <c r="Q4262" s="0" t="n">
        <f aca="false">J4262*P4262+ROW()*0.00000001</f>
        <v>0.46004262</v>
      </c>
    </row>
    <row r="4263" customFormat="false" ht="15" hidden="false" customHeight="false" outlineLevel="0" collapsed="false">
      <c r="A4263" s="0" t="s">
        <v>2611</v>
      </c>
      <c r="B4263" s="0" t="s">
        <v>33</v>
      </c>
      <c r="C4263" s="0" t="n">
        <v>2009</v>
      </c>
      <c r="D4263" s="0" t="s">
        <v>16</v>
      </c>
      <c r="E4263" s="0" t="s">
        <v>487</v>
      </c>
      <c r="F4263" s="0" t="n">
        <v>0.29</v>
      </c>
      <c r="G4263" s="0" t="n">
        <v>0.13</v>
      </c>
      <c r="H4263" s="0" t="n">
        <v>0</v>
      </c>
      <c r="I4263" s="0" t="n">
        <v>0.04</v>
      </c>
      <c r="J4263" s="0" t="n">
        <v>0.46</v>
      </c>
      <c r="M4263" s="0" t="s">
        <v>36</v>
      </c>
      <c r="N4263" s="0" t="s">
        <v>35</v>
      </c>
      <c r="P4263" s="0" t="n">
        <f aca="false">IF(AND(OR(Dashboard!$B$5="All",D4263=Dashboard!$B$5),OR(Dashboard!$D$5="All",N4263=Dashboard!$D$5),OR(AND(C4263&lt;&gt;"",C4263&gt;=Dashboard!$F$5,C4263&lt;=Dashboard!$H$5),AND(C4263="",Dashboard!$F$5&lt;=1980,Dashboard!$H$5&gt;=2016))),1,0)</f>
        <v>1</v>
      </c>
      <c r="Q4263" s="0" t="n">
        <f aca="false">J4263*P4263+ROW()*0.00000001</f>
        <v>0.46004263</v>
      </c>
    </row>
    <row r="4264" customFormat="false" ht="15" hidden="false" customHeight="false" outlineLevel="0" collapsed="false">
      <c r="A4264" s="0" t="s">
        <v>636</v>
      </c>
      <c r="B4264" s="0" t="s">
        <v>78</v>
      </c>
      <c r="C4264" s="0" t="n">
        <v>1994</v>
      </c>
      <c r="D4264" s="0" t="s">
        <v>56</v>
      </c>
      <c r="E4264" s="0" t="s">
        <v>1655</v>
      </c>
      <c r="F4264" s="0" t="n">
        <v>0</v>
      </c>
      <c r="G4264" s="0" t="n">
        <v>0</v>
      </c>
      <c r="H4264" s="0" t="n">
        <v>0.46</v>
      </c>
      <c r="I4264" s="0" t="n">
        <v>0</v>
      </c>
      <c r="J4264" s="0" t="n">
        <v>0.46</v>
      </c>
      <c r="N4264" s="0" t="s">
        <v>35</v>
      </c>
      <c r="P4264" s="0" t="n">
        <f aca="false">IF(AND(OR(Dashboard!$B$5="All",D4264=Dashboard!$B$5),OR(Dashboard!$D$5="All",N4264=Dashboard!$D$5),OR(AND(C4264&lt;&gt;"",C4264&gt;=Dashboard!$F$5,C4264&lt;=Dashboard!$H$5),AND(C4264="",Dashboard!$F$5&lt;=1980,Dashboard!$H$5&gt;=2016))),1,0)</f>
        <v>1</v>
      </c>
      <c r="Q4264" s="0" t="n">
        <f aca="false">J4264*P4264+ROW()*0.00000001</f>
        <v>0.46004264</v>
      </c>
    </row>
    <row r="4265" customFormat="false" ht="15" hidden="false" customHeight="false" outlineLevel="0" collapsed="false">
      <c r="A4265" s="0" t="s">
        <v>3319</v>
      </c>
      <c r="B4265" s="0" t="s">
        <v>76</v>
      </c>
      <c r="C4265" s="0" t="n">
        <v>2002</v>
      </c>
      <c r="D4265" s="0" t="s">
        <v>46</v>
      </c>
      <c r="E4265" s="0" t="s">
        <v>160</v>
      </c>
      <c r="F4265" s="0" t="n">
        <v>0.14</v>
      </c>
      <c r="G4265" s="0" t="n">
        <v>0.11</v>
      </c>
      <c r="H4265" s="0" t="n">
        <v>0.17</v>
      </c>
      <c r="I4265" s="0" t="n">
        <v>0.04</v>
      </c>
      <c r="J4265" s="0" t="n">
        <v>0.46</v>
      </c>
      <c r="K4265" s="0" t="n">
        <v>70</v>
      </c>
      <c r="L4265" s="0" t="n">
        <v>8.7</v>
      </c>
      <c r="M4265" s="0" t="s">
        <v>103</v>
      </c>
      <c r="N4265" s="0" t="s">
        <v>74</v>
      </c>
      <c r="O4265" s="0" t="s">
        <v>67</v>
      </c>
      <c r="P4265" s="0" t="n">
        <f aca="false">IF(AND(OR(Dashboard!$B$5="All",D4265=Dashboard!$B$5),OR(Dashboard!$D$5="All",N4265=Dashboard!$D$5),OR(AND(C4265&lt;&gt;"",C4265&gt;=Dashboard!$F$5,C4265&lt;=Dashboard!$H$5),AND(C4265="",Dashboard!$F$5&lt;=1980,Dashboard!$H$5&gt;=2016))),1,0)</f>
        <v>1</v>
      </c>
      <c r="Q4265" s="0" t="n">
        <f aca="false">J4265*P4265+ROW()*0.00000001</f>
        <v>0.46004265</v>
      </c>
    </row>
    <row r="4266" customFormat="false" ht="15" hidden="false" customHeight="false" outlineLevel="0" collapsed="false">
      <c r="A4266" s="0" t="s">
        <v>3320</v>
      </c>
      <c r="B4266" s="0" t="s">
        <v>85</v>
      </c>
      <c r="C4266" s="0" t="n">
        <v>2003</v>
      </c>
      <c r="D4266" s="0" t="s">
        <v>46</v>
      </c>
      <c r="E4266" s="0" t="s">
        <v>35</v>
      </c>
      <c r="F4266" s="0" t="n">
        <v>0</v>
      </c>
      <c r="G4266" s="0" t="n">
        <v>0</v>
      </c>
      <c r="H4266" s="0" t="n">
        <v>0.45</v>
      </c>
      <c r="I4266" s="0" t="n">
        <v>0.01</v>
      </c>
      <c r="J4266" s="0" t="n">
        <v>0.46</v>
      </c>
      <c r="N4266" s="0" t="s">
        <v>35</v>
      </c>
      <c r="P4266" s="0" t="n">
        <f aca="false">IF(AND(OR(Dashboard!$B$5="All",D4266=Dashboard!$B$5),OR(Dashboard!$D$5="All",N4266=Dashboard!$D$5),OR(AND(C4266&lt;&gt;"",C4266&gt;=Dashboard!$F$5,C4266&lt;=Dashboard!$H$5),AND(C4266="",Dashboard!$F$5&lt;=1980,Dashboard!$H$5&gt;=2016))),1,0)</f>
        <v>1</v>
      </c>
      <c r="Q4266" s="0" t="n">
        <f aca="false">J4266*P4266+ROW()*0.00000001</f>
        <v>0.46004266</v>
      </c>
    </row>
    <row r="4267" customFormat="false" ht="15" hidden="false" customHeight="false" outlineLevel="0" collapsed="false">
      <c r="A4267" s="0" t="s">
        <v>2429</v>
      </c>
      <c r="B4267" s="0" t="s">
        <v>70</v>
      </c>
      <c r="C4267" s="0" t="n">
        <v>2007</v>
      </c>
      <c r="D4267" s="0" t="s">
        <v>41</v>
      </c>
      <c r="E4267" s="0" t="s">
        <v>418</v>
      </c>
      <c r="F4267" s="0" t="n">
        <v>0.35</v>
      </c>
      <c r="G4267" s="0" t="n">
        <v>0.06</v>
      </c>
      <c r="H4267" s="0" t="n">
        <v>0</v>
      </c>
      <c r="I4267" s="0" t="n">
        <v>0.05</v>
      </c>
      <c r="J4267" s="0" t="n">
        <v>0.46</v>
      </c>
      <c r="K4267" s="0" t="n">
        <v>67</v>
      </c>
      <c r="L4267" s="0" t="n">
        <v>6.1</v>
      </c>
      <c r="M4267" s="0" t="s">
        <v>36</v>
      </c>
      <c r="N4267" s="0" t="s">
        <v>74</v>
      </c>
      <c r="O4267" s="0" t="s">
        <v>67</v>
      </c>
      <c r="P4267" s="0" t="n">
        <f aca="false">IF(AND(OR(Dashboard!$B$5="All",D4267=Dashboard!$B$5),OR(Dashboard!$D$5="All",N4267=Dashboard!$D$5),OR(AND(C4267&lt;&gt;"",C4267&gt;=Dashboard!$F$5,C4267&lt;=Dashboard!$H$5),AND(C4267="",Dashboard!$F$5&lt;=1980,Dashboard!$H$5&gt;=2016))),1,0)</f>
        <v>1</v>
      </c>
      <c r="Q4267" s="0" t="n">
        <f aca="false">J4267*P4267+ROW()*0.00000001</f>
        <v>0.46004267</v>
      </c>
    </row>
    <row r="4268" customFormat="false" ht="15" hidden="false" customHeight="false" outlineLevel="0" collapsed="false">
      <c r="A4268" s="0" t="s">
        <v>3321</v>
      </c>
      <c r="B4268" s="0" t="s">
        <v>33</v>
      </c>
      <c r="C4268" s="0" t="n">
        <v>2009</v>
      </c>
      <c r="D4268" s="0" t="s">
        <v>48</v>
      </c>
      <c r="E4268" s="0" t="s">
        <v>142</v>
      </c>
      <c r="F4268" s="0" t="n">
        <v>0.33</v>
      </c>
      <c r="G4268" s="0" t="n">
        <v>0.09</v>
      </c>
      <c r="H4268" s="0" t="n">
        <v>0</v>
      </c>
      <c r="I4268" s="0" t="n">
        <v>0.04</v>
      </c>
      <c r="J4268" s="0" t="n">
        <v>0.46</v>
      </c>
      <c r="K4268" s="0" t="n">
        <v>86</v>
      </c>
      <c r="L4268" s="0" t="n">
        <v>8.4</v>
      </c>
      <c r="M4268" s="0" t="s">
        <v>36</v>
      </c>
      <c r="N4268" s="0" t="s">
        <v>35</v>
      </c>
      <c r="O4268" s="0" t="s">
        <v>42</v>
      </c>
      <c r="P4268" s="0" t="n">
        <f aca="false">IF(AND(OR(Dashboard!$B$5="All",D4268=Dashboard!$B$5),OR(Dashboard!$D$5="All",N4268=Dashboard!$D$5),OR(AND(C4268&lt;&gt;"",C4268&gt;=Dashboard!$F$5,C4268&lt;=Dashboard!$H$5),AND(C4268="",Dashboard!$F$5&lt;=1980,Dashboard!$H$5&gt;=2016))),1,0)</f>
        <v>1</v>
      </c>
      <c r="Q4268" s="0" t="n">
        <f aca="false">J4268*P4268+ROW()*0.00000001</f>
        <v>0.46004268</v>
      </c>
    </row>
    <row r="4269" customFormat="false" ht="15" hidden="false" customHeight="false" outlineLevel="0" collapsed="false">
      <c r="A4269" s="0" t="s">
        <v>3322</v>
      </c>
      <c r="B4269" s="0" t="s">
        <v>144</v>
      </c>
      <c r="C4269" s="0" t="n">
        <v>2003</v>
      </c>
      <c r="D4269" s="0" t="s">
        <v>34</v>
      </c>
      <c r="E4269" s="0" t="s">
        <v>65</v>
      </c>
      <c r="F4269" s="0" t="n">
        <v>0.36</v>
      </c>
      <c r="G4269" s="0" t="n">
        <v>0.08</v>
      </c>
      <c r="H4269" s="0" t="n">
        <v>0</v>
      </c>
      <c r="I4269" s="0" t="n">
        <v>0.02</v>
      </c>
      <c r="J4269" s="0" t="n">
        <v>0.46</v>
      </c>
      <c r="K4269" s="0" t="n">
        <v>89</v>
      </c>
      <c r="L4269" s="0" t="n">
        <v>8.2</v>
      </c>
      <c r="M4269" s="0" t="s">
        <v>36</v>
      </c>
      <c r="N4269" s="0" t="s">
        <v>66</v>
      </c>
      <c r="O4269" s="0" t="s">
        <v>42</v>
      </c>
      <c r="P4269" s="0" t="n">
        <f aca="false">IF(AND(OR(Dashboard!$B$5="All",D4269=Dashboard!$B$5),OR(Dashboard!$D$5="All",N4269=Dashboard!$D$5),OR(AND(C4269&lt;&gt;"",C4269&gt;=Dashboard!$F$5,C4269&lt;=Dashboard!$H$5),AND(C4269="",Dashboard!$F$5&lt;=1980,Dashboard!$H$5&gt;=2016))),1,0)</f>
        <v>1</v>
      </c>
      <c r="Q4269" s="0" t="n">
        <f aca="false">J4269*P4269+ROW()*0.00000001</f>
        <v>0.46004269</v>
      </c>
    </row>
    <row r="4270" customFormat="false" ht="15" hidden="false" customHeight="false" outlineLevel="0" collapsed="false">
      <c r="A4270" s="0" t="s">
        <v>3323</v>
      </c>
      <c r="B4270" s="0" t="s">
        <v>164</v>
      </c>
      <c r="C4270" s="0" t="n">
        <v>2006</v>
      </c>
      <c r="D4270" s="0" t="s">
        <v>56</v>
      </c>
      <c r="E4270" s="0" t="s">
        <v>124</v>
      </c>
      <c r="F4270" s="0" t="n">
        <v>0.23</v>
      </c>
      <c r="G4270" s="0" t="n">
        <v>0.14</v>
      </c>
      <c r="H4270" s="0" t="n">
        <v>0</v>
      </c>
      <c r="I4270" s="0" t="n">
        <v>0.09</v>
      </c>
      <c r="J4270" s="0" t="n">
        <v>0.46</v>
      </c>
      <c r="K4270" s="0" t="n">
        <v>65</v>
      </c>
      <c r="L4270" s="0" t="n">
        <v>9.1</v>
      </c>
      <c r="M4270" s="0" t="s">
        <v>73</v>
      </c>
      <c r="N4270" s="0" t="s">
        <v>74</v>
      </c>
      <c r="O4270" s="0" t="s">
        <v>67</v>
      </c>
      <c r="P4270" s="0" t="n">
        <f aca="false">IF(AND(OR(Dashboard!$B$5="All",D4270=Dashboard!$B$5),OR(Dashboard!$D$5="All",N4270=Dashboard!$D$5),OR(AND(C4270&lt;&gt;"",C4270&gt;=Dashboard!$F$5,C4270&lt;=Dashboard!$H$5),AND(C4270="",Dashboard!$F$5&lt;=1980,Dashboard!$H$5&gt;=2016))),1,0)</f>
        <v>1</v>
      </c>
      <c r="Q4270" s="0" t="n">
        <f aca="false">J4270*P4270+ROW()*0.00000001</f>
        <v>0.4600427</v>
      </c>
    </row>
    <row r="4271" customFormat="false" ht="15" hidden="false" customHeight="false" outlineLevel="0" collapsed="false">
      <c r="A4271" s="0" t="s">
        <v>1710</v>
      </c>
      <c r="B4271" s="0" t="s">
        <v>117</v>
      </c>
      <c r="C4271" s="0" t="n">
        <v>1995</v>
      </c>
      <c r="D4271" s="0" t="s">
        <v>58</v>
      </c>
      <c r="E4271" s="0" t="s">
        <v>89</v>
      </c>
      <c r="F4271" s="0" t="n">
        <v>0.25</v>
      </c>
      <c r="G4271" s="0" t="n">
        <v>0.17</v>
      </c>
      <c r="H4271" s="0" t="n">
        <v>0</v>
      </c>
      <c r="I4271" s="0" t="n">
        <v>0.03</v>
      </c>
      <c r="J4271" s="0" t="n">
        <v>0.46</v>
      </c>
      <c r="N4271" s="0" t="s">
        <v>74</v>
      </c>
      <c r="P4271" s="0" t="n">
        <f aca="false">IF(AND(OR(Dashboard!$B$5="All",D4271=Dashboard!$B$5),OR(Dashboard!$D$5="All",N4271=Dashboard!$D$5),OR(AND(C4271&lt;&gt;"",C4271&gt;=Dashboard!$F$5,C4271&lt;=Dashboard!$H$5),AND(C4271="",Dashboard!$F$5&lt;=1980,Dashboard!$H$5&gt;=2016))),1,0)</f>
        <v>1</v>
      </c>
      <c r="Q4271" s="0" t="n">
        <f aca="false">J4271*P4271+ROW()*0.00000001</f>
        <v>0.46004271</v>
      </c>
    </row>
    <row r="4272" customFormat="false" ht="15" hidden="false" customHeight="false" outlineLevel="0" collapsed="false">
      <c r="A4272" s="0" t="s">
        <v>2688</v>
      </c>
      <c r="B4272" s="0" t="s">
        <v>64</v>
      </c>
      <c r="C4272" s="0" t="n">
        <v>2007</v>
      </c>
      <c r="D4272" s="0" t="s">
        <v>71</v>
      </c>
      <c r="E4272" s="0" t="s">
        <v>154</v>
      </c>
      <c r="F4272" s="0" t="n">
        <v>0.3</v>
      </c>
      <c r="G4272" s="0" t="n">
        <v>0.12</v>
      </c>
      <c r="H4272" s="0" t="n">
        <v>0</v>
      </c>
      <c r="I4272" s="0" t="n">
        <v>0.04</v>
      </c>
      <c r="J4272" s="0" t="n">
        <v>0.46</v>
      </c>
      <c r="K4272" s="0" t="n">
        <v>41</v>
      </c>
      <c r="L4272" s="0" t="n">
        <v>4.1</v>
      </c>
      <c r="M4272" s="0" t="s">
        <v>125</v>
      </c>
      <c r="N4272" s="0" t="s">
        <v>66</v>
      </c>
      <c r="O4272" s="0" t="s">
        <v>177</v>
      </c>
      <c r="P4272" s="0" t="n">
        <f aca="false">IF(AND(OR(Dashboard!$B$5="All",D4272=Dashboard!$B$5),OR(Dashboard!$D$5="All",N4272=Dashboard!$D$5),OR(AND(C4272&lt;&gt;"",C4272&gt;=Dashboard!$F$5,C4272&lt;=Dashboard!$H$5),AND(C4272="",Dashboard!$F$5&lt;=1980,Dashboard!$H$5&gt;=2016))),1,0)</f>
        <v>1</v>
      </c>
      <c r="Q4272" s="0" t="n">
        <f aca="false">J4272*P4272+ROW()*0.00000001</f>
        <v>0.46004272</v>
      </c>
    </row>
    <row r="4273" customFormat="false" ht="15" hidden="false" customHeight="false" outlineLevel="0" collapsed="false">
      <c r="A4273" s="0" t="s">
        <v>3037</v>
      </c>
      <c r="B4273" s="0" t="s">
        <v>164</v>
      </c>
      <c r="C4273" s="0" t="n">
        <v>2006</v>
      </c>
      <c r="D4273" s="0" t="s">
        <v>71</v>
      </c>
      <c r="E4273" s="0" t="s">
        <v>257</v>
      </c>
      <c r="F4273" s="0" t="n">
        <v>0.09</v>
      </c>
      <c r="G4273" s="0" t="n">
        <v>0.24</v>
      </c>
      <c r="H4273" s="0" t="n">
        <v>0</v>
      </c>
      <c r="I4273" s="0" t="n">
        <v>0.12</v>
      </c>
      <c r="J4273" s="0" t="n">
        <v>0.46</v>
      </c>
      <c r="K4273" s="0" t="n">
        <v>67</v>
      </c>
      <c r="L4273" s="0" t="n">
        <v>7.9</v>
      </c>
      <c r="M4273" s="0" t="s">
        <v>103</v>
      </c>
      <c r="N4273" s="0" t="s">
        <v>74</v>
      </c>
      <c r="O4273" s="0" t="s">
        <v>67</v>
      </c>
      <c r="P4273" s="0" t="n">
        <f aca="false">IF(AND(OR(Dashboard!$B$5="All",D4273=Dashboard!$B$5),OR(Dashboard!$D$5="All",N4273=Dashboard!$D$5),OR(AND(C4273&lt;&gt;"",C4273&gt;=Dashboard!$F$5,C4273&lt;=Dashboard!$H$5),AND(C4273="",Dashboard!$F$5&lt;=1980,Dashboard!$H$5&gt;=2016))),1,0)</f>
        <v>1</v>
      </c>
      <c r="Q4273" s="0" t="n">
        <f aca="false">J4273*P4273+ROW()*0.00000001</f>
        <v>0.46004273</v>
      </c>
    </row>
    <row r="4274" customFormat="false" ht="15" hidden="false" customHeight="false" outlineLevel="0" collapsed="false">
      <c r="A4274" s="0" t="s">
        <v>415</v>
      </c>
      <c r="B4274" s="0" t="s">
        <v>172</v>
      </c>
      <c r="C4274" s="0" t="n">
        <v>2013</v>
      </c>
      <c r="D4274" s="0" t="s">
        <v>52</v>
      </c>
      <c r="E4274" s="0" t="s">
        <v>124</v>
      </c>
      <c r="F4274" s="0" t="n">
        <v>0.3</v>
      </c>
      <c r="G4274" s="0" t="n">
        <v>0.11</v>
      </c>
      <c r="H4274" s="0" t="n">
        <v>0</v>
      </c>
      <c r="I4274" s="0" t="n">
        <v>0.04</v>
      </c>
      <c r="J4274" s="0" t="n">
        <v>0.45</v>
      </c>
      <c r="K4274" s="0" t="n">
        <v>71</v>
      </c>
      <c r="L4274" s="0" t="n">
        <v>7</v>
      </c>
      <c r="M4274" s="0" t="s">
        <v>125</v>
      </c>
      <c r="N4274" s="0" t="s">
        <v>66</v>
      </c>
      <c r="O4274" s="0" t="s">
        <v>37</v>
      </c>
      <c r="P4274" s="0" t="n">
        <f aca="false">IF(AND(OR(Dashboard!$B$5="All",D4274=Dashboard!$B$5),OR(Dashboard!$D$5="All",N4274=Dashboard!$D$5),OR(AND(C4274&lt;&gt;"",C4274&gt;=Dashboard!$F$5,C4274&lt;=Dashboard!$H$5),AND(C4274="",Dashboard!$F$5&lt;=1980,Dashboard!$H$5&gt;=2016))),1,0)</f>
        <v>1</v>
      </c>
      <c r="Q4274" s="0" t="n">
        <f aca="false">J4274*P4274+ROW()*0.00000001</f>
        <v>0.45004274</v>
      </c>
    </row>
    <row r="4275" customFormat="false" ht="15" hidden="false" customHeight="false" outlineLevel="0" collapsed="false">
      <c r="A4275" s="0" t="s">
        <v>2288</v>
      </c>
      <c r="B4275" s="0" t="s">
        <v>70</v>
      </c>
      <c r="C4275" s="0" t="n">
        <v>2009</v>
      </c>
      <c r="D4275" s="0" t="s">
        <v>46</v>
      </c>
      <c r="E4275" s="0" t="s">
        <v>328</v>
      </c>
      <c r="F4275" s="0" t="n">
        <v>0</v>
      </c>
      <c r="G4275" s="0" t="n">
        <v>0</v>
      </c>
      <c r="H4275" s="0" t="n">
        <v>0.45</v>
      </c>
      <c r="I4275" s="0" t="n">
        <v>0</v>
      </c>
      <c r="J4275" s="0" t="n">
        <v>0.45</v>
      </c>
      <c r="N4275" s="0" t="s">
        <v>74</v>
      </c>
      <c r="P4275" s="0" t="n">
        <f aca="false">IF(AND(OR(Dashboard!$B$5="All",D4275=Dashboard!$B$5),OR(Dashboard!$D$5="All",N4275=Dashboard!$D$5),OR(AND(C4275&lt;&gt;"",C4275&gt;=Dashboard!$F$5,C4275&lt;=Dashboard!$H$5),AND(C4275="",Dashboard!$F$5&lt;=1980,Dashboard!$H$5&gt;=2016))),1,0)</f>
        <v>1</v>
      </c>
      <c r="Q4275" s="0" t="n">
        <f aca="false">J4275*P4275+ROW()*0.00000001</f>
        <v>0.45004275</v>
      </c>
    </row>
    <row r="4276" customFormat="false" ht="15" hidden="false" customHeight="false" outlineLevel="0" collapsed="false">
      <c r="A4276" s="0" t="s">
        <v>3324</v>
      </c>
      <c r="B4276" s="0" t="s">
        <v>85</v>
      </c>
      <c r="C4276" s="0" t="n">
        <v>2005</v>
      </c>
      <c r="D4276" s="0" t="s">
        <v>16</v>
      </c>
      <c r="E4276" s="0" t="s">
        <v>418</v>
      </c>
      <c r="F4276" s="0" t="n">
        <v>0.33</v>
      </c>
      <c r="G4276" s="0" t="n">
        <v>0.12</v>
      </c>
      <c r="H4276" s="0" t="n">
        <v>0</v>
      </c>
      <c r="I4276" s="0" t="n">
        <v>0.01</v>
      </c>
      <c r="J4276" s="0" t="n">
        <v>0.45</v>
      </c>
      <c r="N4276" s="0" t="s">
        <v>35</v>
      </c>
      <c r="P4276" s="0" t="n">
        <f aca="false">IF(AND(OR(Dashboard!$B$5="All",D4276=Dashboard!$B$5),OR(Dashboard!$D$5="All",N4276=Dashboard!$D$5),OR(AND(C4276&lt;&gt;"",C4276&gt;=Dashboard!$F$5,C4276&lt;=Dashboard!$H$5),AND(C4276="",Dashboard!$F$5&lt;=1980,Dashboard!$H$5&gt;=2016))),1,0)</f>
        <v>1</v>
      </c>
      <c r="Q4276" s="0" t="n">
        <f aca="false">J4276*P4276+ROW()*0.00000001</f>
        <v>0.45004276</v>
      </c>
    </row>
    <row r="4277" customFormat="false" ht="15" hidden="false" customHeight="false" outlineLevel="0" collapsed="false">
      <c r="A4277" s="0" t="s">
        <v>2872</v>
      </c>
      <c r="B4277" s="0" t="s">
        <v>50</v>
      </c>
      <c r="C4277" s="0" t="n">
        <v>2008</v>
      </c>
      <c r="D4277" s="0" t="s">
        <v>16</v>
      </c>
      <c r="E4277" s="0" t="s">
        <v>72</v>
      </c>
      <c r="F4277" s="0" t="n">
        <v>0.26</v>
      </c>
      <c r="G4277" s="0" t="n">
        <v>0.15</v>
      </c>
      <c r="H4277" s="0" t="n">
        <v>0</v>
      </c>
      <c r="I4277" s="0" t="n">
        <v>0.03</v>
      </c>
      <c r="J4277" s="0" t="n">
        <v>0.45</v>
      </c>
      <c r="N4277" s="0" t="s">
        <v>35</v>
      </c>
      <c r="P4277" s="0" t="n">
        <f aca="false">IF(AND(OR(Dashboard!$B$5="All",D4277=Dashboard!$B$5),OR(Dashboard!$D$5="All",N4277=Dashboard!$D$5),OR(AND(C4277&lt;&gt;"",C4277&gt;=Dashboard!$F$5,C4277&lt;=Dashboard!$H$5),AND(C4277="",Dashboard!$F$5&lt;=1980,Dashboard!$H$5&gt;=2016))),1,0)</f>
        <v>1</v>
      </c>
      <c r="Q4277" s="0" t="n">
        <f aca="false">J4277*P4277+ROW()*0.00000001</f>
        <v>0.45004277</v>
      </c>
    </row>
    <row r="4278" customFormat="false" ht="15" hidden="false" customHeight="false" outlineLevel="0" collapsed="false">
      <c r="A4278" s="0" t="s">
        <v>584</v>
      </c>
      <c r="B4278" s="0" t="s">
        <v>117</v>
      </c>
      <c r="C4278" s="0" t="n">
        <v>1999</v>
      </c>
      <c r="D4278" s="0" t="s">
        <v>56</v>
      </c>
      <c r="E4278" s="0" t="s">
        <v>160</v>
      </c>
      <c r="F4278" s="0" t="n">
        <v>0.25</v>
      </c>
      <c r="G4278" s="0" t="n">
        <v>0.17</v>
      </c>
      <c r="H4278" s="0" t="n">
        <v>0</v>
      </c>
      <c r="I4278" s="0" t="n">
        <v>0.03</v>
      </c>
      <c r="J4278" s="0" t="n">
        <v>0.45</v>
      </c>
      <c r="N4278" s="0" t="s">
        <v>74</v>
      </c>
      <c r="P4278" s="0" t="n">
        <f aca="false">IF(AND(OR(Dashboard!$B$5="All",D4278=Dashboard!$B$5),OR(Dashboard!$D$5="All",N4278=Dashboard!$D$5),OR(AND(C4278&lt;&gt;"",C4278&gt;=Dashboard!$F$5,C4278&lt;=Dashboard!$H$5),AND(C4278="",Dashboard!$F$5&lt;=1980,Dashboard!$H$5&gt;=2016))),1,0)</f>
        <v>1</v>
      </c>
      <c r="Q4278" s="0" t="n">
        <f aca="false">J4278*P4278+ROW()*0.00000001</f>
        <v>0.45004278</v>
      </c>
    </row>
    <row r="4279" customFormat="false" ht="15" hidden="false" customHeight="false" outlineLevel="0" collapsed="false">
      <c r="A4279" s="0" t="s">
        <v>218</v>
      </c>
      <c r="B4279" s="0" t="s">
        <v>97</v>
      </c>
      <c r="C4279" s="0" t="n">
        <v>2014</v>
      </c>
      <c r="D4279" s="0" t="s">
        <v>34</v>
      </c>
      <c r="E4279" s="0" t="s">
        <v>142</v>
      </c>
      <c r="F4279" s="0" t="n">
        <v>0.09</v>
      </c>
      <c r="G4279" s="0" t="n">
        <v>0.34</v>
      </c>
      <c r="H4279" s="0" t="n">
        <v>0</v>
      </c>
      <c r="I4279" s="0" t="n">
        <v>0.03</v>
      </c>
      <c r="J4279" s="0" t="n">
        <v>0.45</v>
      </c>
      <c r="L4279" s="0" t="n">
        <v>2.4</v>
      </c>
      <c r="M4279" s="0" t="s">
        <v>36</v>
      </c>
      <c r="N4279" s="0" t="s">
        <v>35</v>
      </c>
      <c r="P4279" s="0" t="n">
        <f aca="false">IF(AND(OR(Dashboard!$B$5="All",D4279=Dashboard!$B$5),OR(Dashboard!$D$5="All",N4279=Dashboard!$D$5),OR(AND(C4279&lt;&gt;"",C4279&gt;=Dashboard!$F$5,C4279&lt;=Dashboard!$H$5),AND(C4279="",Dashboard!$F$5&lt;=1980,Dashboard!$H$5&gt;=2016))),1,0)</f>
        <v>1</v>
      </c>
      <c r="Q4279" s="0" t="n">
        <f aca="false">J4279*P4279+ROW()*0.00000001</f>
        <v>0.45004279</v>
      </c>
    </row>
    <row r="4280" customFormat="false" ht="15" hidden="false" customHeight="false" outlineLevel="0" collapsed="false">
      <c r="A4280" s="0" t="s">
        <v>3325</v>
      </c>
      <c r="B4280" s="0" t="s">
        <v>78</v>
      </c>
      <c r="C4280" s="0" t="n">
        <v>1996</v>
      </c>
      <c r="D4280" s="0" t="s">
        <v>34</v>
      </c>
      <c r="E4280" s="0" t="s">
        <v>220</v>
      </c>
      <c r="F4280" s="0" t="n">
        <v>0</v>
      </c>
      <c r="G4280" s="0" t="n">
        <v>0</v>
      </c>
      <c r="H4280" s="0" t="n">
        <v>0.45</v>
      </c>
      <c r="I4280" s="0" t="n">
        <v>0</v>
      </c>
      <c r="J4280" s="0" t="n">
        <v>0.45</v>
      </c>
      <c r="N4280" s="0" t="s">
        <v>35</v>
      </c>
      <c r="P4280" s="0" t="n">
        <f aca="false">IF(AND(OR(Dashboard!$B$5="All",D4280=Dashboard!$B$5),OR(Dashboard!$D$5="All",N4280=Dashboard!$D$5),OR(AND(C4280&lt;&gt;"",C4280&gt;=Dashboard!$F$5,C4280&lt;=Dashboard!$H$5),AND(C4280="",Dashboard!$F$5&lt;=1980,Dashboard!$H$5&gt;=2016))),1,0)</f>
        <v>1</v>
      </c>
      <c r="Q4280" s="0" t="n">
        <f aca="false">J4280*P4280+ROW()*0.00000001</f>
        <v>0.4500428</v>
      </c>
    </row>
    <row r="4281" customFormat="false" ht="15" hidden="false" customHeight="false" outlineLevel="0" collapsed="false">
      <c r="A4281" s="0" t="s">
        <v>3326</v>
      </c>
      <c r="B4281" s="0" t="s">
        <v>76</v>
      </c>
      <c r="C4281" s="0" t="n">
        <v>2005</v>
      </c>
      <c r="D4281" s="0" t="s">
        <v>34</v>
      </c>
      <c r="E4281" s="0" t="s">
        <v>220</v>
      </c>
      <c r="F4281" s="0" t="n">
        <v>0</v>
      </c>
      <c r="G4281" s="0" t="n">
        <v>0</v>
      </c>
      <c r="H4281" s="0" t="n">
        <v>0.45</v>
      </c>
      <c r="I4281" s="0" t="n">
        <v>0</v>
      </c>
      <c r="J4281" s="0" t="n">
        <v>0.45</v>
      </c>
      <c r="N4281" s="0" t="s">
        <v>74</v>
      </c>
      <c r="P4281" s="0" t="n">
        <f aca="false">IF(AND(OR(Dashboard!$B$5="All",D4281=Dashboard!$B$5),OR(Dashboard!$D$5="All",N4281=Dashboard!$D$5),OR(AND(C4281&lt;&gt;"",C4281&gt;=Dashboard!$F$5,C4281&lt;=Dashboard!$H$5),AND(C4281="",Dashboard!$F$5&lt;=1980,Dashboard!$H$5&gt;=2016))),1,0)</f>
        <v>1</v>
      </c>
      <c r="Q4281" s="0" t="n">
        <f aca="false">J4281*P4281+ROW()*0.00000001</f>
        <v>0.45004281</v>
      </c>
    </row>
    <row r="4282" customFormat="false" ht="15" hidden="false" customHeight="false" outlineLevel="0" collapsed="false">
      <c r="A4282" s="0" t="s">
        <v>478</v>
      </c>
      <c r="B4282" s="0" t="s">
        <v>186</v>
      </c>
      <c r="C4282" s="0" t="n">
        <v>2003</v>
      </c>
      <c r="D4282" s="0" t="s">
        <v>71</v>
      </c>
      <c r="E4282" s="0" t="s">
        <v>160</v>
      </c>
      <c r="F4282" s="0" t="n">
        <v>0.34</v>
      </c>
      <c r="G4282" s="0" t="n">
        <v>0.09</v>
      </c>
      <c r="H4282" s="0" t="n">
        <v>0.02</v>
      </c>
      <c r="I4282" s="0" t="n">
        <v>0.01</v>
      </c>
      <c r="J4282" s="0" t="n">
        <v>0.45</v>
      </c>
      <c r="K4282" s="0" t="n">
        <v>63</v>
      </c>
      <c r="L4282" s="0" t="n">
        <v>8</v>
      </c>
      <c r="M4282" s="0" t="s">
        <v>103</v>
      </c>
      <c r="N4282" s="0" t="s">
        <v>35</v>
      </c>
      <c r="O4282" s="0" t="s">
        <v>67</v>
      </c>
      <c r="P4282" s="0" t="n">
        <f aca="false">IF(AND(OR(Dashboard!$B$5="All",D4282=Dashboard!$B$5),OR(Dashboard!$D$5="All",N4282=Dashboard!$D$5),OR(AND(C4282&lt;&gt;"",C4282&gt;=Dashboard!$F$5,C4282&lt;=Dashboard!$H$5),AND(C4282="",Dashboard!$F$5&lt;=1980,Dashboard!$H$5&gt;=2016))),1,0)</f>
        <v>1</v>
      </c>
      <c r="Q4282" s="0" t="n">
        <f aca="false">J4282*P4282+ROW()*0.00000001</f>
        <v>0.45004282</v>
      </c>
    </row>
    <row r="4283" customFormat="false" ht="15" hidden="false" customHeight="false" outlineLevel="0" collapsed="false">
      <c r="A4283" s="0" t="s">
        <v>2697</v>
      </c>
      <c r="B4283" s="0" t="s">
        <v>64</v>
      </c>
      <c r="C4283" s="0" t="n">
        <v>2014</v>
      </c>
      <c r="D4283" s="0" t="s">
        <v>71</v>
      </c>
      <c r="E4283" s="0" t="s">
        <v>243</v>
      </c>
      <c r="F4283" s="0" t="n">
        <v>0.2</v>
      </c>
      <c r="G4283" s="0" t="n">
        <v>0.21</v>
      </c>
      <c r="H4283" s="0" t="n">
        <v>0</v>
      </c>
      <c r="I4283" s="0" t="n">
        <v>0.04</v>
      </c>
      <c r="J4283" s="0" t="n">
        <v>0.45</v>
      </c>
      <c r="K4283" s="0" t="n">
        <v>70</v>
      </c>
      <c r="L4283" s="0" t="n">
        <v>8.7</v>
      </c>
      <c r="M4283" s="0" t="s">
        <v>125</v>
      </c>
      <c r="N4283" s="0" t="s">
        <v>66</v>
      </c>
      <c r="O4283" s="0" t="s">
        <v>67</v>
      </c>
      <c r="P4283" s="0" t="n">
        <f aca="false">IF(AND(OR(Dashboard!$B$5="All",D4283=Dashboard!$B$5),OR(Dashboard!$D$5="All",N4283=Dashboard!$D$5),OR(AND(C4283&lt;&gt;"",C4283&gt;=Dashboard!$F$5,C4283&lt;=Dashboard!$H$5),AND(C4283="",Dashboard!$F$5&lt;=1980,Dashboard!$H$5&gt;=2016))),1,0)</f>
        <v>1</v>
      </c>
      <c r="Q4283" s="0" t="n">
        <f aca="false">J4283*P4283+ROW()*0.00000001</f>
        <v>0.45004283</v>
      </c>
    </row>
    <row r="4284" customFormat="false" ht="15" hidden="false" customHeight="false" outlineLevel="0" collapsed="false">
      <c r="A4284" s="0" t="s">
        <v>1263</v>
      </c>
      <c r="B4284" s="0" t="s">
        <v>144</v>
      </c>
      <c r="C4284" s="0" t="n">
        <v>2004</v>
      </c>
      <c r="D4284" s="0" t="s">
        <v>41</v>
      </c>
      <c r="E4284" s="0" t="s">
        <v>142</v>
      </c>
      <c r="F4284" s="0" t="n">
        <v>0.34</v>
      </c>
      <c r="G4284" s="0" t="n">
        <v>0.1</v>
      </c>
      <c r="H4284" s="0" t="n">
        <v>0</v>
      </c>
      <c r="I4284" s="0" t="n">
        <v>0.02</v>
      </c>
      <c r="J4284" s="0" t="n">
        <v>0.45</v>
      </c>
      <c r="K4284" s="0" t="n">
        <v>86</v>
      </c>
      <c r="M4284" s="0" t="s">
        <v>36</v>
      </c>
      <c r="N4284" s="0" t="s">
        <v>66</v>
      </c>
      <c r="O4284" s="0" t="s">
        <v>42</v>
      </c>
      <c r="P4284" s="0" t="n">
        <f aca="false">IF(AND(OR(Dashboard!$B$5="All",D4284=Dashboard!$B$5),OR(Dashboard!$D$5="All",N4284=Dashboard!$D$5),OR(AND(C4284&lt;&gt;"",C4284&gt;=Dashboard!$F$5,C4284&lt;=Dashboard!$H$5),AND(C4284="",Dashboard!$F$5&lt;=1980,Dashboard!$H$5&gt;=2016))),1,0)</f>
        <v>1</v>
      </c>
      <c r="Q4284" s="0" t="n">
        <f aca="false">J4284*P4284+ROW()*0.00000001</f>
        <v>0.45004284</v>
      </c>
    </row>
    <row r="4285" customFormat="false" ht="15" hidden="false" customHeight="false" outlineLevel="0" collapsed="false">
      <c r="A4285" s="0" t="s">
        <v>3327</v>
      </c>
      <c r="B4285" s="0" t="s">
        <v>78</v>
      </c>
      <c r="C4285" s="0" t="n">
        <v>1995</v>
      </c>
      <c r="D4285" s="0" t="s">
        <v>34</v>
      </c>
      <c r="E4285" s="0" t="s">
        <v>3328</v>
      </c>
      <c r="F4285" s="0" t="n">
        <v>0</v>
      </c>
      <c r="G4285" s="0" t="n">
        <v>0</v>
      </c>
      <c r="H4285" s="0" t="n">
        <v>0.45</v>
      </c>
      <c r="I4285" s="0" t="n">
        <v>0</v>
      </c>
      <c r="J4285" s="0" t="n">
        <v>0.45</v>
      </c>
      <c r="N4285" s="0" t="s">
        <v>35</v>
      </c>
      <c r="P4285" s="0" t="n">
        <f aca="false">IF(AND(OR(Dashboard!$B$5="All",D4285=Dashboard!$B$5),OR(Dashboard!$D$5="All",N4285=Dashboard!$D$5),OR(AND(C4285&lt;&gt;"",C4285&gt;=Dashboard!$F$5,C4285&lt;=Dashboard!$H$5),AND(C4285="",Dashboard!$F$5&lt;=1980,Dashboard!$H$5&gt;=2016))),1,0)</f>
        <v>1</v>
      </c>
      <c r="Q4285" s="0" t="n">
        <f aca="false">J4285*P4285+ROW()*0.00000001</f>
        <v>0.45004285</v>
      </c>
    </row>
    <row r="4286" customFormat="false" ht="15" hidden="false" customHeight="false" outlineLevel="0" collapsed="false">
      <c r="A4286" s="0" t="s">
        <v>3329</v>
      </c>
      <c r="B4286" s="0" t="s">
        <v>64</v>
      </c>
      <c r="C4286" s="0" t="n">
        <v>2009</v>
      </c>
      <c r="D4286" s="0" t="s">
        <v>41</v>
      </c>
      <c r="E4286" s="0" t="s">
        <v>124</v>
      </c>
      <c r="F4286" s="0" t="n">
        <v>0.24</v>
      </c>
      <c r="G4286" s="0" t="n">
        <v>0.17</v>
      </c>
      <c r="H4286" s="0" t="n">
        <v>0</v>
      </c>
      <c r="I4286" s="0" t="n">
        <v>0.05</v>
      </c>
      <c r="J4286" s="0" t="n">
        <v>0.45</v>
      </c>
      <c r="N4286" s="0" t="s">
        <v>66</v>
      </c>
      <c r="P4286" s="0" t="n">
        <f aca="false">IF(AND(OR(Dashboard!$B$5="All",D4286=Dashboard!$B$5),OR(Dashboard!$D$5="All",N4286=Dashboard!$D$5),OR(AND(C4286&lt;&gt;"",C4286&gt;=Dashboard!$F$5,C4286&lt;=Dashboard!$H$5),AND(C4286="",Dashboard!$F$5&lt;=1980,Dashboard!$H$5&gt;=2016))),1,0)</f>
        <v>1</v>
      </c>
      <c r="Q4286" s="0" t="n">
        <f aca="false">J4286*P4286+ROW()*0.00000001</f>
        <v>0.45004286</v>
      </c>
    </row>
    <row r="4287" customFormat="false" ht="15" hidden="false" customHeight="false" outlineLevel="0" collapsed="false">
      <c r="A4287" s="0" t="s">
        <v>2701</v>
      </c>
      <c r="B4287" s="0" t="s">
        <v>64</v>
      </c>
      <c r="C4287" s="0" t="n">
        <v>2014</v>
      </c>
      <c r="D4287" s="0" t="s">
        <v>34</v>
      </c>
      <c r="E4287" s="0" t="s">
        <v>142</v>
      </c>
      <c r="F4287" s="0" t="n">
        <v>0.35</v>
      </c>
      <c r="G4287" s="0" t="n">
        <v>0.05</v>
      </c>
      <c r="H4287" s="0" t="n">
        <v>0</v>
      </c>
      <c r="I4287" s="0" t="n">
        <v>0.05</v>
      </c>
      <c r="J4287" s="0" t="n">
        <v>0.45</v>
      </c>
      <c r="L4287" s="0" t="n">
        <v>2.8</v>
      </c>
      <c r="M4287" s="0" t="s">
        <v>125</v>
      </c>
      <c r="N4287" s="0" t="s">
        <v>66</v>
      </c>
      <c r="P4287" s="0" t="n">
        <f aca="false">IF(AND(OR(Dashboard!$B$5="All",D4287=Dashboard!$B$5),OR(Dashboard!$D$5="All",N4287=Dashboard!$D$5),OR(AND(C4287&lt;&gt;"",C4287&gt;=Dashboard!$F$5,C4287&lt;=Dashboard!$H$5),AND(C4287="",Dashboard!$F$5&lt;=1980,Dashboard!$H$5&gt;=2016))),1,0)</f>
        <v>1</v>
      </c>
      <c r="Q4287" s="0" t="n">
        <f aca="false">J4287*P4287+ROW()*0.00000001</f>
        <v>0.45004287</v>
      </c>
    </row>
    <row r="4288" customFormat="false" ht="15" hidden="false" customHeight="false" outlineLevel="0" collapsed="false">
      <c r="A4288" s="0" t="s">
        <v>3330</v>
      </c>
      <c r="B4288" s="0" t="s">
        <v>186</v>
      </c>
      <c r="C4288" s="0" t="n">
        <v>2002</v>
      </c>
      <c r="D4288" s="0" t="s">
        <v>46</v>
      </c>
      <c r="E4288" s="0" t="s">
        <v>821</v>
      </c>
      <c r="F4288" s="0" t="n">
        <v>0.23</v>
      </c>
      <c r="G4288" s="0" t="n">
        <v>0.06</v>
      </c>
      <c r="H4288" s="0" t="n">
        <v>0.16</v>
      </c>
      <c r="I4288" s="0" t="n">
        <v>0.01</v>
      </c>
      <c r="J4288" s="0" t="n">
        <v>0.45</v>
      </c>
      <c r="N4288" s="0" t="s">
        <v>35</v>
      </c>
      <c r="P4288" s="0" t="n">
        <f aca="false">IF(AND(OR(Dashboard!$B$5="All",D4288=Dashboard!$B$5),OR(Dashboard!$D$5="All",N4288=Dashboard!$D$5),OR(AND(C4288&lt;&gt;"",C4288&gt;=Dashboard!$F$5,C4288&lt;=Dashboard!$H$5),AND(C4288="",Dashboard!$F$5&lt;=1980,Dashboard!$H$5&gt;=2016))),1,0)</f>
        <v>1</v>
      </c>
      <c r="Q4288" s="0" t="n">
        <f aca="false">J4288*P4288+ROW()*0.00000001</f>
        <v>0.45004288</v>
      </c>
    </row>
    <row r="4289" customFormat="false" ht="15" hidden="false" customHeight="false" outlineLevel="0" collapsed="false">
      <c r="A4289" s="0" t="s">
        <v>1850</v>
      </c>
      <c r="B4289" s="0" t="s">
        <v>851</v>
      </c>
      <c r="C4289" s="0" t="n">
        <v>2012</v>
      </c>
      <c r="D4289" s="0" t="s">
        <v>71</v>
      </c>
      <c r="E4289" s="0" t="s">
        <v>89</v>
      </c>
      <c r="F4289" s="0" t="n">
        <v>0.21</v>
      </c>
      <c r="G4289" s="0" t="n">
        <v>0.14</v>
      </c>
      <c r="H4289" s="0" t="n">
        <v>0.01</v>
      </c>
      <c r="I4289" s="0" t="n">
        <v>0.09</v>
      </c>
      <c r="J4289" s="0" t="n">
        <v>0.45</v>
      </c>
      <c r="K4289" s="0" t="n">
        <v>75</v>
      </c>
      <c r="L4289" s="0" t="n">
        <v>7.5</v>
      </c>
      <c r="M4289" s="0" t="s">
        <v>103</v>
      </c>
      <c r="N4289" s="0" t="s">
        <v>74</v>
      </c>
      <c r="O4289" s="0" t="s">
        <v>37</v>
      </c>
      <c r="P4289" s="0" t="n">
        <f aca="false">IF(AND(OR(Dashboard!$B$5="All",D4289=Dashboard!$B$5),OR(Dashboard!$D$5="All",N4289=Dashboard!$D$5),OR(AND(C4289&lt;&gt;"",C4289&gt;=Dashboard!$F$5,C4289&lt;=Dashboard!$H$5),AND(C4289="",Dashboard!$F$5&lt;=1980,Dashboard!$H$5&gt;=2016))),1,0)</f>
        <v>1</v>
      </c>
      <c r="Q4289" s="0" t="n">
        <f aca="false">J4289*P4289+ROW()*0.00000001</f>
        <v>0.45004289</v>
      </c>
    </row>
    <row r="4290" customFormat="false" ht="15" hidden="false" customHeight="false" outlineLevel="0" collapsed="false">
      <c r="A4290" s="0" t="s">
        <v>3331</v>
      </c>
      <c r="B4290" s="0" t="s">
        <v>76</v>
      </c>
      <c r="C4290" s="0" t="n">
        <v>2002</v>
      </c>
      <c r="D4290" s="0" t="s">
        <v>71</v>
      </c>
      <c r="E4290" s="0" t="s">
        <v>3332</v>
      </c>
      <c r="F4290" s="0" t="n">
        <v>0.22</v>
      </c>
      <c r="G4290" s="0" t="n">
        <v>0.17</v>
      </c>
      <c r="H4290" s="0" t="n">
        <v>0</v>
      </c>
      <c r="I4290" s="0" t="n">
        <v>0.06</v>
      </c>
      <c r="J4290" s="0" t="n">
        <v>0.45</v>
      </c>
      <c r="K4290" s="0" t="n">
        <v>46</v>
      </c>
      <c r="L4290" s="0" t="n">
        <v>6.8</v>
      </c>
      <c r="M4290" s="0" t="s">
        <v>36</v>
      </c>
      <c r="N4290" s="0" t="s">
        <v>74</v>
      </c>
      <c r="O4290" s="0" t="s">
        <v>177</v>
      </c>
      <c r="P4290" s="0" t="n">
        <f aca="false">IF(AND(OR(Dashboard!$B$5="All",D4290=Dashboard!$B$5),OR(Dashboard!$D$5="All",N4290=Dashboard!$D$5),OR(AND(C4290&lt;&gt;"",C4290&gt;=Dashboard!$F$5,C4290&lt;=Dashboard!$H$5),AND(C4290="",Dashboard!$F$5&lt;=1980,Dashboard!$H$5&gt;=2016))),1,0)</f>
        <v>1</v>
      </c>
      <c r="Q4290" s="0" t="n">
        <f aca="false">J4290*P4290+ROW()*0.00000001</f>
        <v>0.4500429</v>
      </c>
    </row>
    <row r="4291" customFormat="false" ht="15" hidden="false" customHeight="false" outlineLevel="0" collapsed="false">
      <c r="A4291" s="0" t="s">
        <v>3333</v>
      </c>
      <c r="B4291" s="0" t="s">
        <v>50</v>
      </c>
      <c r="C4291" s="0" t="n">
        <v>2006</v>
      </c>
      <c r="D4291" s="0" t="s">
        <v>102</v>
      </c>
      <c r="E4291" s="0" t="s">
        <v>154</v>
      </c>
      <c r="F4291" s="0" t="n">
        <v>0.29</v>
      </c>
      <c r="G4291" s="0" t="n">
        <v>0.01</v>
      </c>
      <c r="H4291" s="0" t="n">
        <v>0.12</v>
      </c>
      <c r="I4291" s="0" t="n">
        <v>0.03</v>
      </c>
      <c r="J4291" s="0" t="n">
        <v>0.45</v>
      </c>
      <c r="K4291" s="0" t="n">
        <v>83</v>
      </c>
      <c r="L4291" s="0" t="n">
        <v>7.5</v>
      </c>
      <c r="M4291" s="0" t="s">
        <v>103</v>
      </c>
      <c r="N4291" s="0" t="s">
        <v>35</v>
      </c>
      <c r="O4291" s="0" t="s">
        <v>42</v>
      </c>
      <c r="P4291" s="0" t="n">
        <f aca="false">IF(AND(OR(Dashboard!$B$5="All",D4291=Dashboard!$B$5),OR(Dashboard!$D$5="All",N4291=Dashboard!$D$5),OR(AND(C4291&lt;&gt;"",C4291&gt;=Dashboard!$F$5,C4291&lt;=Dashboard!$H$5),AND(C4291="",Dashboard!$F$5&lt;=1980,Dashboard!$H$5&gt;=2016))),1,0)</f>
        <v>1</v>
      </c>
      <c r="Q4291" s="0" t="n">
        <f aca="false">J4291*P4291+ROW()*0.00000001</f>
        <v>0.45004291</v>
      </c>
    </row>
    <row r="4292" customFormat="false" ht="15" hidden="false" customHeight="false" outlineLevel="0" collapsed="false">
      <c r="A4292" s="0" t="s">
        <v>3334</v>
      </c>
      <c r="B4292" s="0" t="s">
        <v>50</v>
      </c>
      <c r="C4292" s="0" t="n">
        <v>2008</v>
      </c>
      <c r="D4292" s="0" t="s">
        <v>114</v>
      </c>
      <c r="E4292" s="0" t="s">
        <v>418</v>
      </c>
      <c r="F4292" s="0" t="n">
        <v>0.42</v>
      </c>
      <c r="G4292" s="0" t="n">
        <v>0</v>
      </c>
      <c r="H4292" s="0" t="n">
        <v>0</v>
      </c>
      <c r="I4292" s="0" t="n">
        <v>0.03</v>
      </c>
      <c r="J4292" s="0" t="n">
        <v>0.45</v>
      </c>
      <c r="M4292" s="0" t="s">
        <v>36</v>
      </c>
      <c r="N4292" s="0" t="s">
        <v>35</v>
      </c>
      <c r="P4292" s="0" t="n">
        <f aca="false">IF(AND(OR(Dashboard!$B$5="All",D4292=Dashboard!$B$5),OR(Dashboard!$D$5="All",N4292=Dashboard!$D$5),OR(AND(C4292&lt;&gt;"",C4292&gt;=Dashboard!$F$5,C4292&lt;=Dashboard!$H$5),AND(C4292="",Dashboard!$F$5&lt;=1980,Dashboard!$H$5&gt;=2016))),1,0)</f>
        <v>1</v>
      </c>
      <c r="Q4292" s="0" t="n">
        <f aca="false">J4292*P4292+ROW()*0.00000001</f>
        <v>0.45004292</v>
      </c>
    </row>
    <row r="4293" customFormat="false" ht="15" hidden="false" customHeight="false" outlineLevel="0" collapsed="false">
      <c r="A4293" s="0" t="s">
        <v>3335</v>
      </c>
      <c r="B4293" s="0" t="s">
        <v>33</v>
      </c>
      <c r="C4293" s="0" t="n">
        <v>2011</v>
      </c>
      <c r="D4293" s="0" t="s">
        <v>52</v>
      </c>
      <c r="E4293" s="0" t="s">
        <v>3336</v>
      </c>
      <c r="F4293" s="0" t="n">
        <v>0.43</v>
      </c>
      <c r="G4293" s="0" t="n">
        <v>0</v>
      </c>
      <c r="H4293" s="0" t="n">
        <v>0</v>
      </c>
      <c r="I4293" s="0" t="n">
        <v>0.03</v>
      </c>
      <c r="J4293" s="0" t="n">
        <v>0.45</v>
      </c>
      <c r="M4293" s="0" t="s">
        <v>125</v>
      </c>
      <c r="N4293" s="0" t="s">
        <v>35</v>
      </c>
      <c r="P4293" s="0" t="n">
        <f aca="false">IF(AND(OR(Dashboard!$B$5="All",D4293=Dashboard!$B$5),OR(Dashboard!$D$5="All",N4293=Dashboard!$D$5),OR(AND(C4293&lt;&gt;"",C4293&gt;=Dashboard!$F$5,C4293&lt;=Dashboard!$H$5),AND(C4293="",Dashboard!$F$5&lt;=1980,Dashboard!$H$5&gt;=2016))),1,0)</f>
        <v>1</v>
      </c>
      <c r="Q4293" s="0" t="n">
        <f aca="false">J4293*P4293+ROW()*0.00000001</f>
        <v>0.45004293</v>
      </c>
    </row>
    <row r="4294" customFormat="false" ht="15" hidden="false" customHeight="false" outlineLevel="0" collapsed="false">
      <c r="A4294" s="0" t="s">
        <v>3337</v>
      </c>
      <c r="B4294" s="0" t="s">
        <v>144</v>
      </c>
      <c r="D4294" s="0" t="s">
        <v>56</v>
      </c>
      <c r="E4294" s="0" t="s">
        <v>293</v>
      </c>
      <c r="F4294" s="0" t="n">
        <v>0.32</v>
      </c>
      <c r="G4294" s="0" t="n">
        <v>0.11</v>
      </c>
      <c r="H4294" s="0" t="n">
        <v>0</v>
      </c>
      <c r="I4294" s="0" t="n">
        <v>0.02</v>
      </c>
      <c r="J4294" s="0" t="n">
        <v>0.45</v>
      </c>
      <c r="K4294" s="0" t="n">
        <v>89</v>
      </c>
      <c r="L4294" s="0" t="n">
        <v>8.9</v>
      </c>
      <c r="M4294" s="0" t="s">
        <v>73</v>
      </c>
      <c r="N4294" s="0" t="s">
        <v>66</v>
      </c>
      <c r="O4294" s="0" t="s">
        <v>42</v>
      </c>
      <c r="P4294" s="0" t="n">
        <f aca="false">IF(AND(OR(Dashboard!$B$5="All",D4294=Dashboard!$B$5),OR(Dashboard!$D$5="All",N4294=Dashboard!$D$5),OR(AND(C4294&lt;&gt;"",C4294&gt;=Dashboard!$F$5,C4294&lt;=Dashboard!$H$5),AND(C4294="",Dashboard!$F$5&lt;=1980,Dashboard!$H$5&gt;=2016))),1,0)</f>
        <v>1</v>
      </c>
      <c r="Q4294" s="0" t="n">
        <f aca="false">J4294*P4294+ROW()*0.00000001</f>
        <v>0.45004294</v>
      </c>
    </row>
    <row r="4295" customFormat="false" ht="15" hidden="false" customHeight="false" outlineLevel="0" collapsed="false">
      <c r="A4295" s="0" t="s">
        <v>3338</v>
      </c>
      <c r="B4295" s="0" t="s">
        <v>76</v>
      </c>
      <c r="C4295" s="0" t="n">
        <v>2006</v>
      </c>
      <c r="D4295" s="0" t="s">
        <v>34</v>
      </c>
      <c r="E4295" s="0" t="s">
        <v>142</v>
      </c>
      <c r="F4295" s="0" t="n">
        <v>0.38</v>
      </c>
      <c r="G4295" s="0" t="n">
        <v>0.01</v>
      </c>
      <c r="H4295" s="0" t="n">
        <v>0</v>
      </c>
      <c r="I4295" s="0" t="n">
        <v>0.06</v>
      </c>
      <c r="J4295" s="0" t="n">
        <v>0.45</v>
      </c>
      <c r="K4295" s="0" t="n">
        <v>66</v>
      </c>
      <c r="L4295" s="0" t="n">
        <v>6.9</v>
      </c>
      <c r="M4295" s="0" t="s">
        <v>36</v>
      </c>
      <c r="N4295" s="0" t="s">
        <v>74</v>
      </c>
      <c r="O4295" s="0" t="s">
        <v>67</v>
      </c>
      <c r="P4295" s="0" t="n">
        <f aca="false">IF(AND(OR(Dashboard!$B$5="All",D4295=Dashboard!$B$5),OR(Dashboard!$D$5="All",N4295=Dashboard!$D$5),OR(AND(C4295&lt;&gt;"",C4295&gt;=Dashboard!$F$5,C4295&lt;=Dashboard!$H$5),AND(C4295="",Dashboard!$F$5&lt;=1980,Dashboard!$H$5&gt;=2016))),1,0)</f>
        <v>1</v>
      </c>
      <c r="Q4295" s="0" t="n">
        <f aca="false">J4295*P4295+ROW()*0.00000001</f>
        <v>0.45004295</v>
      </c>
    </row>
    <row r="4296" customFormat="false" ht="15" hidden="false" customHeight="false" outlineLevel="0" collapsed="false">
      <c r="A4296" s="0" t="s">
        <v>3339</v>
      </c>
      <c r="B4296" s="0" t="s">
        <v>159</v>
      </c>
      <c r="C4296" s="0" t="n">
        <v>1985</v>
      </c>
      <c r="D4296" s="0" t="s">
        <v>48</v>
      </c>
      <c r="E4296" s="0" t="s">
        <v>91</v>
      </c>
      <c r="F4296" s="0" t="n">
        <v>0.42</v>
      </c>
      <c r="G4296" s="0" t="n">
        <v>0.03</v>
      </c>
      <c r="H4296" s="0" t="n">
        <v>0</v>
      </c>
      <c r="I4296" s="0" t="n">
        <v>0</v>
      </c>
      <c r="J4296" s="0" t="n">
        <v>0.45</v>
      </c>
      <c r="N4296" s="0" t="s">
        <v>161</v>
      </c>
      <c r="P4296" s="0" t="n">
        <f aca="false">IF(AND(OR(Dashboard!$B$5="All",D4296=Dashboard!$B$5),OR(Dashboard!$D$5="All",N4296=Dashboard!$D$5),OR(AND(C4296&lt;&gt;"",C4296&gt;=Dashboard!$F$5,C4296&lt;=Dashboard!$H$5),AND(C4296="",Dashboard!$F$5&lt;=1980,Dashboard!$H$5&gt;=2016))),1,0)</f>
        <v>1</v>
      </c>
      <c r="Q4296" s="0" t="n">
        <f aca="false">J4296*P4296+ROW()*0.00000001</f>
        <v>0.45004296</v>
      </c>
    </row>
    <row r="4297" customFormat="false" ht="15" hidden="false" customHeight="false" outlineLevel="0" collapsed="false">
      <c r="A4297" s="0" t="s">
        <v>3340</v>
      </c>
      <c r="B4297" s="0" t="s">
        <v>50</v>
      </c>
      <c r="C4297" s="0" t="n">
        <v>2011</v>
      </c>
      <c r="D4297" s="0" t="s">
        <v>71</v>
      </c>
      <c r="E4297" s="0" t="s">
        <v>72</v>
      </c>
      <c r="F4297" s="0" t="n">
        <v>0.42</v>
      </c>
      <c r="G4297" s="0" t="n">
        <v>0</v>
      </c>
      <c r="H4297" s="0" t="n">
        <v>0</v>
      </c>
      <c r="I4297" s="0" t="n">
        <v>0.03</v>
      </c>
      <c r="J4297" s="0" t="n">
        <v>0.45</v>
      </c>
      <c r="M4297" s="0" t="s">
        <v>3341</v>
      </c>
      <c r="N4297" s="0" t="s">
        <v>35</v>
      </c>
      <c r="P4297" s="0" t="n">
        <f aca="false">IF(AND(OR(Dashboard!$B$5="All",D4297=Dashboard!$B$5),OR(Dashboard!$D$5="All",N4297=Dashboard!$D$5),OR(AND(C4297&lt;&gt;"",C4297&gt;=Dashboard!$F$5,C4297&lt;=Dashboard!$H$5),AND(C4297="",Dashboard!$F$5&lt;=1980,Dashboard!$H$5&gt;=2016))),1,0)</f>
        <v>1</v>
      </c>
      <c r="Q4297" s="0" t="n">
        <f aca="false">J4297*P4297+ROW()*0.00000001</f>
        <v>0.45004297</v>
      </c>
    </row>
    <row r="4298" customFormat="false" ht="15" hidden="false" customHeight="false" outlineLevel="0" collapsed="false">
      <c r="A4298" s="0" t="s">
        <v>3342</v>
      </c>
      <c r="B4298" s="0" t="s">
        <v>117</v>
      </c>
      <c r="C4298" s="0" t="n">
        <v>1998</v>
      </c>
      <c r="D4298" s="0" t="s">
        <v>34</v>
      </c>
      <c r="E4298" s="0" t="s">
        <v>710</v>
      </c>
      <c r="F4298" s="0" t="n">
        <v>0.25</v>
      </c>
      <c r="G4298" s="0" t="n">
        <v>0.17</v>
      </c>
      <c r="H4298" s="0" t="n">
        <v>0</v>
      </c>
      <c r="I4298" s="0" t="n">
        <v>0.03</v>
      </c>
      <c r="J4298" s="0" t="n">
        <v>0.45</v>
      </c>
      <c r="N4298" s="0" t="s">
        <v>74</v>
      </c>
      <c r="P4298" s="0" t="n">
        <f aca="false">IF(AND(OR(Dashboard!$B$5="All",D4298=Dashboard!$B$5),OR(Dashboard!$D$5="All",N4298=Dashboard!$D$5),OR(AND(C4298&lt;&gt;"",C4298&gt;=Dashboard!$F$5,C4298&lt;=Dashboard!$H$5),AND(C4298="",Dashboard!$F$5&lt;=1980,Dashboard!$H$5&gt;=2016))),1,0)</f>
        <v>1</v>
      </c>
      <c r="Q4298" s="0" t="n">
        <f aca="false">J4298*P4298+ROW()*0.00000001</f>
        <v>0.45004298</v>
      </c>
    </row>
    <row r="4299" customFormat="false" ht="15" hidden="false" customHeight="false" outlineLevel="0" collapsed="false">
      <c r="A4299" s="0" t="s">
        <v>1408</v>
      </c>
      <c r="B4299" s="0" t="s">
        <v>33</v>
      </c>
      <c r="C4299" s="0" t="n">
        <v>2008</v>
      </c>
      <c r="D4299" s="0" t="s">
        <v>71</v>
      </c>
      <c r="E4299" s="0" t="s">
        <v>257</v>
      </c>
      <c r="F4299" s="0" t="n">
        <v>0.13</v>
      </c>
      <c r="G4299" s="0" t="n">
        <v>0.27</v>
      </c>
      <c r="H4299" s="0" t="n">
        <v>0</v>
      </c>
      <c r="I4299" s="0" t="n">
        <v>0.05</v>
      </c>
      <c r="J4299" s="0" t="n">
        <v>0.45</v>
      </c>
      <c r="K4299" s="0" t="n">
        <v>70</v>
      </c>
      <c r="L4299" s="0" t="n">
        <v>7.2</v>
      </c>
      <c r="M4299" s="0" t="s">
        <v>103</v>
      </c>
      <c r="N4299" s="0" t="s">
        <v>35</v>
      </c>
      <c r="O4299" s="0" t="s">
        <v>67</v>
      </c>
      <c r="P4299" s="0" t="n">
        <f aca="false">IF(AND(OR(Dashboard!$B$5="All",D4299=Dashboard!$B$5),OR(Dashboard!$D$5="All",N4299=Dashboard!$D$5),OR(AND(C4299&lt;&gt;"",C4299&gt;=Dashboard!$F$5,C4299&lt;=Dashboard!$H$5),AND(C4299="",Dashboard!$F$5&lt;=1980,Dashboard!$H$5&gt;=2016))),1,0)</f>
        <v>1</v>
      </c>
      <c r="Q4299" s="0" t="n">
        <f aca="false">J4299*P4299+ROW()*0.00000001</f>
        <v>0.45004299</v>
      </c>
    </row>
    <row r="4300" customFormat="false" ht="15" hidden="false" customHeight="false" outlineLevel="0" collapsed="false">
      <c r="A4300" s="0" t="s">
        <v>2322</v>
      </c>
      <c r="B4300" s="0" t="s">
        <v>76</v>
      </c>
      <c r="C4300" s="0" t="n">
        <v>2005</v>
      </c>
      <c r="D4300" s="0" t="s">
        <v>56</v>
      </c>
      <c r="E4300" s="0" t="s">
        <v>649</v>
      </c>
      <c r="F4300" s="0" t="n">
        <v>0.22</v>
      </c>
      <c r="G4300" s="0" t="n">
        <v>0.17</v>
      </c>
      <c r="H4300" s="0" t="n">
        <v>0</v>
      </c>
      <c r="I4300" s="0" t="n">
        <v>0.06</v>
      </c>
      <c r="J4300" s="0" t="n">
        <v>0.45</v>
      </c>
      <c r="K4300" s="0" t="n">
        <v>75</v>
      </c>
      <c r="L4300" s="0" t="n">
        <v>8.4</v>
      </c>
      <c r="M4300" s="0" t="s">
        <v>73</v>
      </c>
      <c r="N4300" s="0" t="s">
        <v>74</v>
      </c>
      <c r="O4300" s="0" t="s">
        <v>37</v>
      </c>
      <c r="P4300" s="0" t="n">
        <f aca="false">IF(AND(OR(Dashboard!$B$5="All",D4300=Dashboard!$B$5),OR(Dashboard!$D$5="All",N4300=Dashboard!$D$5),OR(AND(C4300&lt;&gt;"",C4300&gt;=Dashboard!$F$5,C4300&lt;=Dashboard!$H$5),AND(C4300="",Dashboard!$F$5&lt;=1980,Dashboard!$H$5&gt;=2016))),1,0)</f>
        <v>1</v>
      </c>
      <c r="Q4300" s="0" t="n">
        <f aca="false">J4300*P4300+ROW()*0.00000001</f>
        <v>0.450043</v>
      </c>
    </row>
    <row r="4301" customFormat="false" ht="15" hidden="false" customHeight="false" outlineLevel="0" collapsed="false">
      <c r="A4301" s="0" t="s">
        <v>3343</v>
      </c>
      <c r="B4301" s="0" t="s">
        <v>117</v>
      </c>
      <c r="C4301" s="0" t="n">
        <v>1998</v>
      </c>
      <c r="D4301" s="0" t="s">
        <v>34</v>
      </c>
      <c r="E4301" s="0" t="s">
        <v>328</v>
      </c>
      <c r="F4301" s="0" t="n">
        <v>0</v>
      </c>
      <c r="G4301" s="0" t="n">
        <v>0</v>
      </c>
      <c r="H4301" s="0" t="n">
        <v>0.42</v>
      </c>
      <c r="I4301" s="0" t="n">
        <v>0.03</v>
      </c>
      <c r="J4301" s="0" t="n">
        <v>0.45</v>
      </c>
      <c r="N4301" s="0" t="s">
        <v>74</v>
      </c>
      <c r="P4301" s="0" t="n">
        <f aca="false">IF(AND(OR(Dashboard!$B$5="All",D4301=Dashboard!$B$5),OR(Dashboard!$D$5="All",N4301=Dashboard!$D$5),OR(AND(C4301&lt;&gt;"",C4301&gt;=Dashboard!$F$5,C4301&lt;=Dashboard!$H$5),AND(C4301="",Dashboard!$F$5&lt;=1980,Dashboard!$H$5&gt;=2016))),1,0)</f>
        <v>1</v>
      </c>
      <c r="Q4301" s="0" t="n">
        <f aca="false">J4301*P4301+ROW()*0.00000001</f>
        <v>0.45004301</v>
      </c>
    </row>
    <row r="4302" customFormat="false" ht="15" hidden="false" customHeight="false" outlineLevel="0" collapsed="false">
      <c r="A4302" s="0" t="s">
        <v>3344</v>
      </c>
      <c r="B4302" s="0" t="s">
        <v>76</v>
      </c>
      <c r="C4302" s="0" t="n">
        <v>2004</v>
      </c>
      <c r="D4302" s="0" t="s">
        <v>34</v>
      </c>
      <c r="E4302" s="0" t="s">
        <v>142</v>
      </c>
      <c r="F4302" s="0" t="n">
        <v>0.22</v>
      </c>
      <c r="G4302" s="0" t="n">
        <v>0.17</v>
      </c>
      <c r="H4302" s="0" t="n">
        <v>0</v>
      </c>
      <c r="I4302" s="0" t="n">
        <v>0.06</v>
      </c>
      <c r="J4302" s="0" t="n">
        <v>0.45</v>
      </c>
      <c r="K4302" s="0" t="n">
        <v>75</v>
      </c>
      <c r="L4302" s="0" t="n">
        <v>8.3</v>
      </c>
      <c r="M4302" s="0" t="s">
        <v>36</v>
      </c>
      <c r="N4302" s="0" t="s">
        <v>74</v>
      </c>
      <c r="O4302" s="0" t="s">
        <v>37</v>
      </c>
      <c r="P4302" s="0" t="n">
        <f aca="false">IF(AND(OR(Dashboard!$B$5="All",D4302=Dashboard!$B$5),OR(Dashboard!$D$5="All",N4302=Dashboard!$D$5),OR(AND(C4302&lt;&gt;"",C4302&gt;=Dashboard!$F$5,C4302&lt;=Dashboard!$H$5),AND(C4302="",Dashboard!$F$5&lt;=1980,Dashboard!$H$5&gt;=2016))),1,0)</f>
        <v>1</v>
      </c>
      <c r="Q4302" s="0" t="n">
        <f aca="false">J4302*P4302+ROW()*0.00000001</f>
        <v>0.45004302</v>
      </c>
    </row>
    <row r="4303" customFormat="false" ht="15" hidden="false" customHeight="false" outlineLevel="0" collapsed="false">
      <c r="A4303" s="0" t="s">
        <v>3345</v>
      </c>
      <c r="B4303" s="0" t="s">
        <v>50</v>
      </c>
      <c r="C4303" s="0" t="n">
        <v>2007</v>
      </c>
      <c r="D4303" s="0" t="s">
        <v>48</v>
      </c>
      <c r="E4303" s="0" t="s">
        <v>560</v>
      </c>
      <c r="F4303" s="0" t="n">
        <v>0.42</v>
      </c>
      <c r="G4303" s="0" t="n">
        <v>0</v>
      </c>
      <c r="H4303" s="0" t="n">
        <v>0</v>
      </c>
      <c r="I4303" s="0" t="n">
        <v>0.03</v>
      </c>
      <c r="J4303" s="0" t="n">
        <v>0.45</v>
      </c>
      <c r="K4303" s="0" t="n">
        <v>79</v>
      </c>
      <c r="L4303" s="0" t="n">
        <v>6.7</v>
      </c>
      <c r="M4303" s="0" t="s">
        <v>103</v>
      </c>
      <c r="N4303" s="0" t="s">
        <v>35</v>
      </c>
      <c r="O4303" s="0" t="s">
        <v>37</v>
      </c>
      <c r="P4303" s="0" t="n">
        <f aca="false">IF(AND(OR(Dashboard!$B$5="All",D4303=Dashboard!$B$5),OR(Dashboard!$D$5="All",N4303=Dashboard!$D$5),OR(AND(C4303&lt;&gt;"",C4303&gt;=Dashboard!$F$5,C4303&lt;=Dashboard!$H$5),AND(C4303="",Dashboard!$F$5&lt;=1980,Dashboard!$H$5&gt;=2016))),1,0)</f>
        <v>1</v>
      </c>
      <c r="Q4303" s="0" t="n">
        <f aca="false">J4303*P4303+ROW()*0.00000001</f>
        <v>0.45004303</v>
      </c>
    </row>
    <row r="4304" customFormat="false" ht="15" hidden="false" customHeight="false" outlineLevel="0" collapsed="false">
      <c r="A4304" s="0" t="s">
        <v>3346</v>
      </c>
      <c r="B4304" s="0" t="s">
        <v>33</v>
      </c>
      <c r="C4304" s="0" t="n">
        <v>2008</v>
      </c>
      <c r="D4304" s="0" t="s">
        <v>52</v>
      </c>
      <c r="E4304" s="0" t="s">
        <v>220</v>
      </c>
      <c r="F4304" s="0" t="n">
        <v>0.42</v>
      </c>
      <c r="G4304" s="0" t="n">
        <v>0</v>
      </c>
      <c r="H4304" s="0" t="n">
        <v>0</v>
      </c>
      <c r="I4304" s="0" t="n">
        <v>0.03</v>
      </c>
      <c r="J4304" s="0" t="n">
        <v>0.45</v>
      </c>
      <c r="L4304" s="0" t="n">
        <v>7.8</v>
      </c>
      <c r="M4304" s="0" t="s">
        <v>36</v>
      </c>
      <c r="N4304" s="0" t="s">
        <v>35</v>
      </c>
      <c r="P4304" s="0" t="n">
        <f aca="false">IF(AND(OR(Dashboard!$B$5="All",D4304=Dashboard!$B$5),OR(Dashboard!$D$5="All",N4304=Dashboard!$D$5),OR(AND(C4304&lt;&gt;"",C4304&gt;=Dashboard!$F$5,C4304&lt;=Dashboard!$H$5),AND(C4304="",Dashboard!$F$5&lt;=1980,Dashboard!$H$5&gt;=2016))),1,0)</f>
        <v>1</v>
      </c>
      <c r="Q4304" s="0" t="n">
        <f aca="false">J4304*P4304+ROW()*0.00000001</f>
        <v>0.45004304</v>
      </c>
    </row>
    <row r="4305" customFormat="false" ht="15" hidden="false" customHeight="false" outlineLevel="0" collapsed="false">
      <c r="A4305" s="0" t="s">
        <v>3347</v>
      </c>
      <c r="B4305" s="0" t="s">
        <v>33</v>
      </c>
      <c r="C4305" s="0" t="n">
        <v>2007</v>
      </c>
      <c r="D4305" s="0" t="s">
        <v>114</v>
      </c>
      <c r="E4305" s="0" t="s">
        <v>91</v>
      </c>
      <c r="F4305" s="0" t="n">
        <v>0.42</v>
      </c>
      <c r="G4305" s="0" t="n">
        <v>0</v>
      </c>
      <c r="H4305" s="0" t="n">
        <v>0</v>
      </c>
      <c r="I4305" s="0" t="n">
        <v>0.03</v>
      </c>
      <c r="J4305" s="0" t="n">
        <v>0.45</v>
      </c>
      <c r="M4305" s="0" t="s">
        <v>36</v>
      </c>
      <c r="N4305" s="0" t="s">
        <v>35</v>
      </c>
      <c r="P4305" s="0" t="n">
        <f aca="false">IF(AND(OR(Dashboard!$B$5="All",D4305=Dashboard!$B$5),OR(Dashboard!$D$5="All",N4305=Dashboard!$D$5),OR(AND(C4305&lt;&gt;"",C4305&gt;=Dashboard!$F$5,C4305&lt;=Dashboard!$H$5),AND(C4305="",Dashboard!$F$5&lt;=1980,Dashboard!$H$5&gt;=2016))),1,0)</f>
        <v>1</v>
      </c>
      <c r="Q4305" s="0" t="n">
        <f aca="false">J4305*P4305+ROW()*0.00000001</f>
        <v>0.45004305</v>
      </c>
    </row>
    <row r="4306" customFormat="false" ht="15" hidden="false" customHeight="false" outlineLevel="0" collapsed="false">
      <c r="A4306" s="0" t="s">
        <v>1898</v>
      </c>
      <c r="B4306" s="0" t="s">
        <v>97</v>
      </c>
      <c r="C4306" s="0" t="n">
        <v>2014</v>
      </c>
      <c r="D4306" s="0" t="s">
        <v>71</v>
      </c>
      <c r="E4306" s="0" t="s">
        <v>243</v>
      </c>
      <c r="F4306" s="0" t="n">
        <v>0.21</v>
      </c>
      <c r="G4306" s="0" t="n">
        <v>0.2</v>
      </c>
      <c r="H4306" s="0" t="n">
        <v>0</v>
      </c>
      <c r="I4306" s="0" t="n">
        <v>0.04</v>
      </c>
      <c r="J4306" s="0" t="n">
        <v>0.45</v>
      </c>
      <c r="L4306" s="0" t="n">
        <v>6.4</v>
      </c>
      <c r="M4306" s="0" t="s">
        <v>125</v>
      </c>
      <c r="N4306" s="0" t="s">
        <v>35</v>
      </c>
      <c r="P4306" s="0" t="n">
        <f aca="false">IF(AND(OR(Dashboard!$B$5="All",D4306=Dashboard!$B$5),OR(Dashboard!$D$5="All",N4306=Dashboard!$D$5),OR(AND(C4306&lt;&gt;"",C4306&gt;=Dashboard!$F$5,C4306&lt;=Dashboard!$H$5),AND(C4306="",Dashboard!$F$5&lt;=1980,Dashboard!$H$5&gt;=2016))),1,0)</f>
        <v>1</v>
      </c>
      <c r="Q4306" s="0" t="n">
        <f aca="false">J4306*P4306+ROW()*0.00000001</f>
        <v>0.45004306</v>
      </c>
    </row>
    <row r="4307" customFormat="false" ht="15" hidden="false" customHeight="false" outlineLevel="0" collapsed="false">
      <c r="A4307" s="0" t="s">
        <v>2349</v>
      </c>
      <c r="B4307" s="0" t="s">
        <v>33</v>
      </c>
      <c r="C4307" s="0" t="n">
        <v>2009</v>
      </c>
      <c r="D4307" s="0" t="s">
        <v>114</v>
      </c>
      <c r="E4307" s="0" t="s">
        <v>91</v>
      </c>
      <c r="F4307" s="0" t="n">
        <v>0.42</v>
      </c>
      <c r="G4307" s="0" t="n">
        <v>0</v>
      </c>
      <c r="H4307" s="0" t="n">
        <v>0</v>
      </c>
      <c r="I4307" s="0" t="n">
        <v>0.03</v>
      </c>
      <c r="J4307" s="0" t="n">
        <v>0.45</v>
      </c>
      <c r="M4307" s="0" t="s">
        <v>36</v>
      </c>
      <c r="N4307" s="0" t="s">
        <v>35</v>
      </c>
      <c r="P4307" s="0" t="n">
        <f aca="false">IF(AND(OR(Dashboard!$B$5="All",D4307=Dashboard!$B$5),OR(Dashboard!$D$5="All",N4307=Dashboard!$D$5),OR(AND(C4307&lt;&gt;"",C4307&gt;=Dashboard!$F$5,C4307&lt;=Dashboard!$H$5),AND(C4307="",Dashboard!$F$5&lt;=1980,Dashboard!$H$5&gt;=2016))),1,0)</f>
        <v>1</v>
      </c>
      <c r="Q4307" s="0" t="n">
        <f aca="false">J4307*P4307+ROW()*0.00000001</f>
        <v>0.45004307</v>
      </c>
    </row>
    <row r="4308" customFormat="false" ht="15" hidden="false" customHeight="false" outlineLevel="0" collapsed="false">
      <c r="A4308" s="0" t="s">
        <v>3348</v>
      </c>
      <c r="B4308" s="0" t="s">
        <v>144</v>
      </c>
      <c r="C4308" s="0" t="n">
        <v>2003</v>
      </c>
      <c r="D4308" s="0" t="s">
        <v>56</v>
      </c>
      <c r="E4308" s="0" t="s">
        <v>91</v>
      </c>
      <c r="F4308" s="0" t="n">
        <v>0.34</v>
      </c>
      <c r="G4308" s="0" t="n">
        <v>0.1</v>
      </c>
      <c r="H4308" s="0" t="n">
        <v>0</v>
      </c>
      <c r="I4308" s="0" t="n">
        <v>0.02</v>
      </c>
      <c r="J4308" s="0" t="n">
        <v>0.45</v>
      </c>
      <c r="K4308" s="0" t="n">
        <v>76</v>
      </c>
      <c r="L4308" s="0" t="n">
        <v>8.7</v>
      </c>
      <c r="M4308" s="0" t="s">
        <v>103</v>
      </c>
      <c r="N4308" s="0" t="s">
        <v>66</v>
      </c>
      <c r="O4308" s="0" t="s">
        <v>37</v>
      </c>
      <c r="P4308" s="0" t="n">
        <f aca="false">IF(AND(OR(Dashboard!$B$5="All",D4308=Dashboard!$B$5),OR(Dashboard!$D$5="All",N4308=Dashboard!$D$5),OR(AND(C4308&lt;&gt;"",C4308&gt;=Dashboard!$F$5,C4308&lt;=Dashboard!$H$5),AND(C4308="",Dashboard!$F$5&lt;=1980,Dashboard!$H$5&gt;=2016))),1,0)</f>
        <v>1</v>
      </c>
      <c r="Q4308" s="0" t="n">
        <f aca="false">J4308*P4308+ROW()*0.00000001</f>
        <v>0.45004308</v>
      </c>
    </row>
    <row r="4309" customFormat="false" ht="15" hidden="false" customHeight="false" outlineLevel="0" collapsed="false">
      <c r="A4309" s="0" t="s">
        <v>3349</v>
      </c>
      <c r="B4309" s="0" t="s">
        <v>159</v>
      </c>
      <c r="C4309" s="0" t="n">
        <v>1981</v>
      </c>
      <c r="D4309" s="0" t="s">
        <v>58</v>
      </c>
      <c r="E4309" s="0" t="s">
        <v>160</v>
      </c>
      <c r="F4309" s="0" t="n">
        <v>0.42</v>
      </c>
      <c r="G4309" s="0" t="n">
        <v>0.02</v>
      </c>
      <c r="H4309" s="0" t="n">
        <v>0</v>
      </c>
      <c r="I4309" s="0" t="n">
        <v>0</v>
      </c>
      <c r="J4309" s="0" t="n">
        <v>0.45</v>
      </c>
      <c r="N4309" s="0" t="s">
        <v>161</v>
      </c>
      <c r="P4309" s="0" t="n">
        <f aca="false">IF(AND(OR(Dashboard!$B$5="All",D4309=Dashboard!$B$5),OR(Dashboard!$D$5="All",N4309=Dashboard!$D$5),OR(AND(C4309&lt;&gt;"",C4309&gt;=Dashboard!$F$5,C4309&lt;=Dashboard!$H$5),AND(C4309="",Dashboard!$F$5&lt;=1980,Dashboard!$H$5&gt;=2016))),1,0)</f>
        <v>1</v>
      </c>
      <c r="Q4309" s="0" t="n">
        <f aca="false">J4309*P4309+ROW()*0.00000001</f>
        <v>0.45004309</v>
      </c>
    </row>
    <row r="4310" customFormat="false" ht="15" hidden="false" customHeight="false" outlineLevel="0" collapsed="false">
      <c r="A4310" s="0" t="s">
        <v>3350</v>
      </c>
      <c r="B4310" s="0" t="s">
        <v>164</v>
      </c>
      <c r="C4310" s="0" t="n">
        <v>2009</v>
      </c>
      <c r="D4310" s="0" t="s">
        <v>71</v>
      </c>
      <c r="E4310" s="0" t="s">
        <v>124</v>
      </c>
      <c r="F4310" s="0" t="n">
        <v>0.03</v>
      </c>
      <c r="G4310" s="0" t="n">
        <v>0.02</v>
      </c>
      <c r="H4310" s="0" t="n">
        <v>0.38</v>
      </c>
      <c r="I4310" s="0" t="n">
        <v>0.02</v>
      </c>
      <c r="J4310" s="0" t="n">
        <v>0.45</v>
      </c>
      <c r="K4310" s="0" t="n">
        <v>65</v>
      </c>
      <c r="L4310" s="0" t="n">
        <v>6.8</v>
      </c>
      <c r="M4310" s="0" t="s">
        <v>103</v>
      </c>
      <c r="N4310" s="0" t="s">
        <v>74</v>
      </c>
      <c r="O4310" s="0" t="s">
        <v>67</v>
      </c>
      <c r="P4310" s="0" t="n">
        <f aca="false">IF(AND(OR(Dashboard!$B$5="All",D4310=Dashboard!$B$5),OR(Dashboard!$D$5="All",N4310=Dashboard!$D$5),OR(AND(C4310&lt;&gt;"",C4310&gt;=Dashboard!$F$5,C4310&lt;=Dashboard!$H$5),AND(C4310="",Dashboard!$F$5&lt;=1980,Dashboard!$H$5&gt;=2016))),1,0)</f>
        <v>1</v>
      </c>
      <c r="Q4310" s="0" t="n">
        <f aca="false">J4310*P4310+ROW()*0.00000001</f>
        <v>0.4500431</v>
      </c>
    </row>
    <row r="4311" customFormat="false" ht="15" hidden="false" customHeight="false" outlineLevel="0" collapsed="false">
      <c r="A4311" s="0" t="s">
        <v>3351</v>
      </c>
      <c r="B4311" s="0" t="s">
        <v>50</v>
      </c>
      <c r="C4311" s="0" t="n">
        <v>2008</v>
      </c>
      <c r="D4311" s="0" t="s">
        <v>52</v>
      </c>
      <c r="E4311" s="0" t="s">
        <v>124</v>
      </c>
      <c r="F4311" s="0" t="n">
        <v>0.41</v>
      </c>
      <c r="G4311" s="0" t="n">
        <v>0</v>
      </c>
      <c r="H4311" s="0" t="n">
        <v>0</v>
      </c>
      <c r="I4311" s="0" t="n">
        <v>0.03</v>
      </c>
      <c r="J4311" s="0" t="n">
        <v>0.45</v>
      </c>
      <c r="K4311" s="0" t="n">
        <v>68</v>
      </c>
      <c r="L4311" s="0" t="n">
        <v>7</v>
      </c>
      <c r="M4311" s="0" t="s">
        <v>36</v>
      </c>
      <c r="N4311" s="0" t="s">
        <v>35</v>
      </c>
      <c r="O4311" s="0" t="s">
        <v>67</v>
      </c>
      <c r="P4311" s="0" t="n">
        <f aca="false">IF(AND(OR(Dashboard!$B$5="All",D4311=Dashboard!$B$5),OR(Dashboard!$D$5="All",N4311=Dashboard!$D$5),OR(AND(C4311&lt;&gt;"",C4311&gt;=Dashboard!$F$5,C4311&lt;=Dashboard!$H$5),AND(C4311="",Dashboard!$F$5&lt;=1980,Dashboard!$H$5&gt;=2016))),1,0)</f>
        <v>1</v>
      </c>
      <c r="Q4311" s="0" t="n">
        <f aca="false">J4311*P4311+ROW()*0.00000001</f>
        <v>0.45004311</v>
      </c>
    </row>
    <row r="4312" customFormat="false" ht="15" hidden="false" customHeight="false" outlineLevel="0" collapsed="false">
      <c r="A4312" s="0" t="s">
        <v>2471</v>
      </c>
      <c r="B4312" s="0" t="s">
        <v>64</v>
      </c>
      <c r="C4312" s="0" t="n">
        <v>2008</v>
      </c>
      <c r="D4312" s="0" t="s">
        <v>246</v>
      </c>
      <c r="E4312" s="0" t="s">
        <v>142</v>
      </c>
      <c r="F4312" s="0" t="n">
        <v>0.18</v>
      </c>
      <c r="G4312" s="0" t="n">
        <v>0.23</v>
      </c>
      <c r="H4312" s="0" t="n">
        <v>0</v>
      </c>
      <c r="I4312" s="0" t="n">
        <v>0.05</v>
      </c>
      <c r="J4312" s="0" t="n">
        <v>0.45</v>
      </c>
      <c r="N4312" s="0" t="s">
        <v>66</v>
      </c>
      <c r="P4312" s="0" t="n">
        <f aca="false">IF(AND(OR(Dashboard!$B$5="All",D4312=Dashboard!$B$5),OR(Dashboard!$D$5="All",N4312=Dashboard!$D$5),OR(AND(C4312&lt;&gt;"",C4312&gt;=Dashboard!$F$5,C4312&lt;=Dashboard!$H$5),AND(C4312="",Dashboard!$F$5&lt;=1980,Dashboard!$H$5&gt;=2016))),1,0)</f>
        <v>1</v>
      </c>
      <c r="Q4312" s="0" t="n">
        <f aca="false">J4312*P4312+ROW()*0.00000001</f>
        <v>0.45004312</v>
      </c>
    </row>
    <row r="4313" customFormat="false" ht="15" hidden="false" customHeight="false" outlineLevel="0" collapsed="false">
      <c r="A4313" s="0" t="s">
        <v>3352</v>
      </c>
      <c r="B4313" s="0" t="s">
        <v>64</v>
      </c>
      <c r="C4313" s="0" t="n">
        <v>2008</v>
      </c>
      <c r="D4313" s="0" t="s">
        <v>56</v>
      </c>
      <c r="E4313" s="0" t="s">
        <v>91</v>
      </c>
      <c r="F4313" s="0" t="n">
        <v>0.3</v>
      </c>
      <c r="G4313" s="0" t="n">
        <v>0.11</v>
      </c>
      <c r="H4313" s="0" t="n">
        <v>0</v>
      </c>
      <c r="I4313" s="0" t="n">
        <v>0.04</v>
      </c>
      <c r="J4313" s="0" t="n">
        <v>0.45</v>
      </c>
      <c r="K4313" s="0" t="n">
        <v>69</v>
      </c>
      <c r="L4313" s="0" t="n">
        <v>7.3</v>
      </c>
      <c r="M4313" s="0" t="s">
        <v>103</v>
      </c>
      <c r="N4313" s="0" t="s">
        <v>66</v>
      </c>
      <c r="O4313" s="0" t="s">
        <v>67</v>
      </c>
      <c r="P4313" s="0" t="n">
        <f aca="false">IF(AND(OR(Dashboard!$B$5="All",D4313=Dashboard!$B$5),OR(Dashboard!$D$5="All",N4313=Dashboard!$D$5),OR(AND(C4313&lt;&gt;"",C4313&gt;=Dashboard!$F$5,C4313&lt;=Dashboard!$H$5),AND(C4313="",Dashboard!$F$5&lt;=1980,Dashboard!$H$5&gt;=2016))),1,0)</f>
        <v>1</v>
      </c>
      <c r="Q4313" s="0" t="n">
        <f aca="false">J4313*P4313+ROW()*0.00000001</f>
        <v>0.45004313</v>
      </c>
    </row>
    <row r="4314" customFormat="false" ht="15" hidden="false" customHeight="false" outlineLevel="0" collapsed="false">
      <c r="A4314" s="0" t="s">
        <v>3353</v>
      </c>
      <c r="B4314" s="0" t="s">
        <v>64</v>
      </c>
      <c r="C4314" s="0" t="n">
        <v>2011</v>
      </c>
      <c r="D4314" s="0" t="s">
        <v>34</v>
      </c>
      <c r="E4314" s="0" t="s">
        <v>72</v>
      </c>
      <c r="F4314" s="0" t="n">
        <v>0.4</v>
      </c>
      <c r="G4314" s="0" t="n">
        <v>0.03</v>
      </c>
      <c r="H4314" s="0" t="n">
        <v>0</v>
      </c>
      <c r="I4314" s="0" t="n">
        <v>0.03</v>
      </c>
      <c r="J4314" s="0" t="n">
        <v>0.45</v>
      </c>
      <c r="K4314" s="0" t="n">
        <v>69</v>
      </c>
      <c r="L4314" s="0" t="n">
        <v>6.8</v>
      </c>
      <c r="M4314" s="0" t="s">
        <v>36</v>
      </c>
      <c r="N4314" s="0" t="s">
        <v>66</v>
      </c>
      <c r="O4314" s="0" t="s">
        <v>67</v>
      </c>
      <c r="P4314" s="0" t="n">
        <f aca="false">IF(AND(OR(Dashboard!$B$5="All",D4314=Dashboard!$B$5),OR(Dashboard!$D$5="All",N4314=Dashboard!$D$5),OR(AND(C4314&lt;&gt;"",C4314&gt;=Dashboard!$F$5,C4314&lt;=Dashboard!$H$5),AND(C4314="",Dashboard!$F$5&lt;=1980,Dashboard!$H$5&gt;=2016))),1,0)</f>
        <v>1</v>
      </c>
      <c r="Q4314" s="0" t="n">
        <f aca="false">J4314*P4314+ROW()*0.00000001</f>
        <v>0.45004314</v>
      </c>
    </row>
    <row r="4315" customFormat="false" ht="15" hidden="false" customHeight="false" outlineLevel="0" collapsed="false">
      <c r="A4315" s="0" t="s">
        <v>3354</v>
      </c>
      <c r="B4315" s="0" t="s">
        <v>50</v>
      </c>
      <c r="C4315" s="0" t="n">
        <v>2005</v>
      </c>
      <c r="D4315" s="0" t="s">
        <v>58</v>
      </c>
      <c r="E4315" s="0" t="s">
        <v>1259</v>
      </c>
      <c r="F4315" s="0" t="n">
        <v>0.4</v>
      </c>
      <c r="G4315" s="0" t="n">
        <v>0.05</v>
      </c>
      <c r="H4315" s="0" t="n">
        <v>0</v>
      </c>
      <c r="I4315" s="0" t="n">
        <v>0</v>
      </c>
      <c r="J4315" s="0" t="n">
        <v>0.45</v>
      </c>
      <c r="N4315" s="0" t="s">
        <v>35</v>
      </c>
      <c r="P4315" s="0" t="n">
        <f aca="false">IF(AND(OR(Dashboard!$B$5="All",D4315=Dashboard!$B$5),OR(Dashboard!$D$5="All",N4315=Dashboard!$D$5),OR(AND(C4315&lt;&gt;"",C4315&gt;=Dashboard!$F$5,C4315&lt;=Dashboard!$H$5),AND(C4315="",Dashboard!$F$5&lt;=1980,Dashboard!$H$5&gt;=2016))),1,0)</f>
        <v>1</v>
      </c>
      <c r="Q4315" s="0" t="n">
        <f aca="false">J4315*P4315+ROW()*0.00000001</f>
        <v>0.45004315</v>
      </c>
    </row>
    <row r="4316" customFormat="false" ht="15" hidden="false" customHeight="false" outlineLevel="0" collapsed="false">
      <c r="A4316" s="0" t="s">
        <v>3355</v>
      </c>
      <c r="B4316" s="0" t="s">
        <v>117</v>
      </c>
      <c r="C4316" s="0" t="n">
        <v>1998</v>
      </c>
      <c r="D4316" s="0" t="s">
        <v>71</v>
      </c>
      <c r="E4316" s="0" t="s">
        <v>91</v>
      </c>
      <c r="F4316" s="0" t="n">
        <v>0.25</v>
      </c>
      <c r="G4316" s="0" t="n">
        <v>0.17</v>
      </c>
      <c r="H4316" s="0" t="n">
        <v>0</v>
      </c>
      <c r="I4316" s="0" t="n">
        <v>0.03</v>
      </c>
      <c r="J4316" s="0" t="n">
        <v>0.45</v>
      </c>
      <c r="N4316" s="0" t="s">
        <v>74</v>
      </c>
      <c r="P4316" s="0" t="n">
        <f aca="false">IF(AND(OR(Dashboard!$B$5="All",D4316=Dashboard!$B$5),OR(Dashboard!$D$5="All",N4316=Dashboard!$D$5),OR(AND(C4316&lt;&gt;"",C4316&gt;=Dashboard!$F$5,C4316&lt;=Dashboard!$H$5),AND(C4316="",Dashboard!$F$5&lt;=1980,Dashboard!$H$5&gt;=2016))),1,0)</f>
        <v>1</v>
      </c>
      <c r="Q4316" s="0" t="n">
        <f aca="false">J4316*P4316+ROW()*0.00000001</f>
        <v>0.45004316</v>
      </c>
    </row>
    <row r="4317" customFormat="false" ht="15" hidden="false" customHeight="false" outlineLevel="0" collapsed="false">
      <c r="A4317" s="0" t="s">
        <v>3356</v>
      </c>
      <c r="B4317" s="0" t="s">
        <v>164</v>
      </c>
      <c r="C4317" s="0" t="n">
        <v>2006</v>
      </c>
      <c r="D4317" s="0" t="s">
        <v>41</v>
      </c>
      <c r="E4317" s="0" t="s">
        <v>89</v>
      </c>
      <c r="F4317" s="0" t="n">
        <v>0.37</v>
      </c>
      <c r="G4317" s="0" t="n">
        <v>0.03</v>
      </c>
      <c r="H4317" s="0" t="n">
        <v>0</v>
      </c>
      <c r="I4317" s="0" t="n">
        <v>0.04</v>
      </c>
      <c r="J4317" s="0" t="n">
        <v>0.45</v>
      </c>
      <c r="K4317" s="0" t="n">
        <v>76</v>
      </c>
      <c r="M4317" s="0" t="s">
        <v>36</v>
      </c>
      <c r="N4317" s="0" t="s">
        <v>74</v>
      </c>
      <c r="O4317" s="0" t="s">
        <v>37</v>
      </c>
      <c r="P4317" s="0" t="n">
        <f aca="false">IF(AND(OR(Dashboard!$B$5="All",D4317=Dashboard!$B$5),OR(Dashboard!$D$5="All",N4317=Dashboard!$D$5),OR(AND(C4317&lt;&gt;"",C4317&gt;=Dashboard!$F$5,C4317&lt;=Dashboard!$H$5),AND(C4317="",Dashboard!$F$5&lt;=1980,Dashboard!$H$5&gt;=2016))),1,0)</f>
        <v>1</v>
      </c>
      <c r="Q4317" s="0" t="n">
        <f aca="false">J4317*P4317+ROW()*0.00000001</f>
        <v>0.45004317</v>
      </c>
    </row>
    <row r="4318" customFormat="false" ht="15" hidden="false" customHeight="false" outlineLevel="0" collapsed="false">
      <c r="A4318" s="0" t="s">
        <v>3357</v>
      </c>
      <c r="B4318" s="0" t="s">
        <v>164</v>
      </c>
      <c r="C4318" s="0" t="n">
        <v>2007</v>
      </c>
      <c r="D4318" s="0" t="s">
        <v>41</v>
      </c>
      <c r="E4318" s="0" t="s">
        <v>142</v>
      </c>
      <c r="F4318" s="0" t="n">
        <v>0.02</v>
      </c>
      <c r="G4318" s="0" t="n">
        <v>0.38</v>
      </c>
      <c r="H4318" s="0" t="n">
        <v>0.01</v>
      </c>
      <c r="I4318" s="0" t="n">
        <v>0.05</v>
      </c>
      <c r="J4318" s="0" t="n">
        <v>0.45</v>
      </c>
      <c r="K4318" s="0" t="n">
        <v>76</v>
      </c>
      <c r="L4318" s="0" t="n">
        <v>8.2</v>
      </c>
      <c r="M4318" s="0" t="s">
        <v>125</v>
      </c>
      <c r="N4318" s="0" t="s">
        <v>74</v>
      </c>
      <c r="O4318" s="0" t="s">
        <v>37</v>
      </c>
      <c r="P4318" s="0" t="n">
        <f aca="false">IF(AND(OR(Dashboard!$B$5="All",D4318=Dashboard!$B$5),OR(Dashboard!$D$5="All",N4318=Dashboard!$D$5),OR(AND(C4318&lt;&gt;"",C4318&gt;=Dashboard!$F$5,C4318&lt;=Dashboard!$H$5),AND(C4318="",Dashboard!$F$5&lt;=1980,Dashboard!$H$5&gt;=2016))),1,0)</f>
        <v>1</v>
      </c>
      <c r="Q4318" s="0" t="n">
        <f aca="false">J4318*P4318+ROW()*0.00000001</f>
        <v>0.45004318</v>
      </c>
    </row>
    <row r="4319" customFormat="false" ht="15" hidden="false" customHeight="false" outlineLevel="0" collapsed="false">
      <c r="A4319" s="0" t="s">
        <v>3358</v>
      </c>
      <c r="B4319" s="0" t="s">
        <v>85</v>
      </c>
      <c r="C4319" s="0" t="n">
        <v>2004</v>
      </c>
      <c r="D4319" s="0" t="s">
        <v>52</v>
      </c>
      <c r="E4319" s="0" t="s">
        <v>220</v>
      </c>
      <c r="F4319" s="0" t="n">
        <v>0.32</v>
      </c>
      <c r="G4319" s="0" t="n">
        <v>0.12</v>
      </c>
      <c r="H4319" s="0" t="n">
        <v>0</v>
      </c>
      <c r="I4319" s="0" t="n">
        <v>0.01</v>
      </c>
      <c r="J4319" s="0" t="n">
        <v>0.45</v>
      </c>
      <c r="N4319" s="0" t="s">
        <v>35</v>
      </c>
      <c r="P4319" s="0" t="n">
        <f aca="false">IF(AND(OR(Dashboard!$B$5="All",D4319=Dashboard!$B$5),OR(Dashboard!$D$5="All",N4319=Dashboard!$D$5),OR(AND(C4319&lt;&gt;"",C4319&gt;=Dashboard!$F$5,C4319&lt;=Dashboard!$H$5),AND(C4319="",Dashboard!$F$5&lt;=1980,Dashboard!$H$5&gt;=2016))),1,0)</f>
        <v>1</v>
      </c>
      <c r="Q4319" s="0" t="n">
        <f aca="false">J4319*P4319+ROW()*0.00000001</f>
        <v>0.45004319</v>
      </c>
    </row>
    <row r="4320" customFormat="false" ht="15" hidden="false" customHeight="false" outlineLevel="0" collapsed="false">
      <c r="A4320" s="0" t="s">
        <v>3359</v>
      </c>
      <c r="B4320" s="0" t="s">
        <v>851</v>
      </c>
      <c r="C4320" s="0" t="n">
        <v>2013</v>
      </c>
      <c r="D4320" s="0" t="s">
        <v>46</v>
      </c>
      <c r="E4320" s="0" t="s">
        <v>328</v>
      </c>
      <c r="F4320" s="0" t="n">
        <v>0</v>
      </c>
      <c r="G4320" s="0" t="n">
        <v>0</v>
      </c>
      <c r="H4320" s="0" t="n">
        <v>0.45</v>
      </c>
      <c r="I4320" s="0" t="n">
        <v>0</v>
      </c>
      <c r="J4320" s="0" t="n">
        <v>0.45</v>
      </c>
      <c r="N4320" s="0" t="s">
        <v>74</v>
      </c>
      <c r="P4320" s="0" t="n">
        <f aca="false">IF(AND(OR(Dashboard!$B$5="All",D4320=Dashboard!$B$5),OR(Dashboard!$D$5="All",N4320=Dashboard!$D$5),OR(AND(C4320&lt;&gt;"",C4320&gt;=Dashboard!$F$5,C4320&lt;=Dashboard!$H$5),AND(C4320="",Dashboard!$F$5&lt;=1980,Dashboard!$H$5&gt;=2016))),1,0)</f>
        <v>1</v>
      </c>
      <c r="Q4320" s="0" t="n">
        <f aca="false">J4320*P4320+ROW()*0.00000001</f>
        <v>0.4500432</v>
      </c>
    </row>
    <row r="4321" customFormat="false" ht="15" hidden="false" customHeight="false" outlineLevel="0" collapsed="false">
      <c r="A4321" s="0" t="s">
        <v>3360</v>
      </c>
      <c r="B4321" s="0" t="s">
        <v>33</v>
      </c>
      <c r="C4321" s="0" t="n">
        <v>2010</v>
      </c>
      <c r="D4321" s="0" t="s">
        <v>71</v>
      </c>
      <c r="E4321" s="0" t="s">
        <v>243</v>
      </c>
      <c r="F4321" s="0" t="n">
        <v>0.29</v>
      </c>
      <c r="G4321" s="0" t="n">
        <v>0.13</v>
      </c>
      <c r="H4321" s="0" t="n">
        <v>0</v>
      </c>
      <c r="I4321" s="0" t="n">
        <v>0.04</v>
      </c>
      <c r="J4321" s="0" t="n">
        <v>0.45</v>
      </c>
      <c r="N4321" s="0" t="s">
        <v>35</v>
      </c>
      <c r="P4321" s="0" t="n">
        <f aca="false">IF(AND(OR(Dashboard!$B$5="All",D4321=Dashboard!$B$5),OR(Dashboard!$D$5="All",N4321=Dashboard!$D$5),OR(AND(C4321&lt;&gt;"",C4321&gt;=Dashboard!$F$5,C4321&lt;=Dashboard!$H$5),AND(C4321="",Dashboard!$F$5&lt;=1980,Dashboard!$H$5&gt;=2016))),1,0)</f>
        <v>1</v>
      </c>
      <c r="Q4321" s="0" t="n">
        <f aca="false">J4321*P4321+ROW()*0.00000001</f>
        <v>0.45004321</v>
      </c>
    </row>
    <row r="4322" customFormat="false" ht="15" hidden="false" customHeight="false" outlineLevel="0" collapsed="false">
      <c r="A4322" s="0" t="s">
        <v>2596</v>
      </c>
      <c r="B4322" s="0" t="s">
        <v>33</v>
      </c>
      <c r="C4322" s="0" t="n">
        <v>2007</v>
      </c>
      <c r="D4322" s="0" t="s">
        <v>71</v>
      </c>
      <c r="E4322" s="0" t="s">
        <v>293</v>
      </c>
      <c r="F4322" s="0" t="n">
        <v>0.39</v>
      </c>
      <c r="G4322" s="0" t="n">
        <v>0.02</v>
      </c>
      <c r="H4322" s="0" t="n">
        <v>0</v>
      </c>
      <c r="I4322" s="0" t="n">
        <v>0.03</v>
      </c>
      <c r="J4322" s="0" t="n">
        <v>0.45</v>
      </c>
      <c r="K4322" s="0" t="n">
        <v>69</v>
      </c>
      <c r="L4322" s="0" t="n">
        <v>5.8</v>
      </c>
      <c r="M4322" s="0" t="s">
        <v>125</v>
      </c>
      <c r="N4322" s="0" t="s">
        <v>35</v>
      </c>
      <c r="O4322" s="0" t="s">
        <v>67</v>
      </c>
      <c r="P4322" s="0" t="n">
        <f aca="false">IF(AND(OR(Dashboard!$B$5="All",D4322=Dashboard!$B$5),OR(Dashboard!$D$5="All",N4322=Dashboard!$D$5),OR(AND(C4322&lt;&gt;"",C4322&gt;=Dashboard!$F$5,C4322&lt;=Dashboard!$H$5),AND(C4322="",Dashboard!$F$5&lt;=1980,Dashboard!$H$5&gt;=2016))),1,0)</f>
        <v>1</v>
      </c>
      <c r="Q4322" s="0" t="n">
        <f aca="false">J4322*P4322+ROW()*0.00000001</f>
        <v>0.45004322</v>
      </c>
    </row>
    <row r="4323" customFormat="false" ht="15" hidden="false" customHeight="false" outlineLevel="0" collapsed="false">
      <c r="A4323" s="0" t="s">
        <v>3361</v>
      </c>
      <c r="B4323" s="0" t="s">
        <v>76</v>
      </c>
      <c r="C4323" s="0" t="n">
        <v>2001</v>
      </c>
      <c r="D4323" s="0" t="s">
        <v>34</v>
      </c>
      <c r="E4323" s="0" t="s">
        <v>220</v>
      </c>
      <c r="F4323" s="0" t="n">
        <v>0</v>
      </c>
      <c r="G4323" s="0" t="n">
        <v>0</v>
      </c>
      <c r="H4323" s="0" t="n">
        <v>0.45</v>
      </c>
      <c r="I4323" s="0" t="n">
        <v>0</v>
      </c>
      <c r="J4323" s="0" t="n">
        <v>0.45</v>
      </c>
      <c r="N4323" s="0" t="s">
        <v>74</v>
      </c>
      <c r="P4323" s="0" t="n">
        <f aca="false">IF(AND(OR(Dashboard!$B$5="All",D4323=Dashboard!$B$5),OR(Dashboard!$D$5="All",N4323=Dashboard!$D$5),OR(AND(C4323&lt;&gt;"",C4323&gt;=Dashboard!$F$5,C4323&lt;=Dashboard!$H$5),AND(C4323="",Dashboard!$F$5&lt;=1980,Dashboard!$H$5&gt;=2016))),1,0)</f>
        <v>1</v>
      </c>
      <c r="Q4323" s="0" t="n">
        <f aca="false">J4323*P4323+ROW()*0.00000001</f>
        <v>0.45004323</v>
      </c>
    </row>
    <row r="4324" customFormat="false" ht="15" hidden="false" customHeight="false" outlineLevel="0" collapsed="false">
      <c r="A4324" s="0" t="s">
        <v>3362</v>
      </c>
      <c r="B4324" s="0" t="s">
        <v>70</v>
      </c>
      <c r="C4324" s="0" t="n">
        <v>2011</v>
      </c>
      <c r="D4324" s="0" t="s">
        <v>56</v>
      </c>
      <c r="E4324" s="0" t="s">
        <v>418</v>
      </c>
      <c r="F4324" s="0" t="n">
        <v>0.2</v>
      </c>
      <c r="G4324" s="0" t="n">
        <v>0.15</v>
      </c>
      <c r="H4324" s="0" t="n">
        <v>0.03</v>
      </c>
      <c r="I4324" s="0" t="n">
        <v>0.07</v>
      </c>
      <c r="J4324" s="0" t="n">
        <v>0.45</v>
      </c>
      <c r="K4324" s="0" t="n">
        <v>71</v>
      </c>
      <c r="L4324" s="0" t="n">
        <v>7.3</v>
      </c>
      <c r="M4324" s="0" t="s">
        <v>73</v>
      </c>
      <c r="N4324" s="0" t="s">
        <v>74</v>
      </c>
      <c r="O4324" s="0" t="s">
        <v>37</v>
      </c>
      <c r="P4324" s="0" t="n">
        <f aca="false">IF(AND(OR(Dashboard!$B$5="All",D4324=Dashboard!$B$5),OR(Dashboard!$D$5="All",N4324=Dashboard!$D$5),OR(AND(C4324&lt;&gt;"",C4324&gt;=Dashboard!$F$5,C4324&lt;=Dashboard!$H$5),AND(C4324="",Dashboard!$F$5&lt;=1980,Dashboard!$H$5&gt;=2016))),1,0)</f>
        <v>1</v>
      </c>
      <c r="Q4324" s="0" t="n">
        <f aca="false">J4324*P4324+ROW()*0.00000001</f>
        <v>0.45004324</v>
      </c>
    </row>
    <row r="4325" customFormat="false" ht="15" hidden="false" customHeight="false" outlineLevel="0" collapsed="false">
      <c r="A4325" s="0" t="s">
        <v>3363</v>
      </c>
      <c r="B4325" s="0" t="s">
        <v>76</v>
      </c>
      <c r="C4325" s="0" t="n">
        <v>2003</v>
      </c>
      <c r="D4325" s="0" t="s">
        <v>71</v>
      </c>
      <c r="E4325" s="0" t="s">
        <v>418</v>
      </c>
      <c r="F4325" s="0" t="n">
        <v>0.22</v>
      </c>
      <c r="G4325" s="0" t="n">
        <v>0.17</v>
      </c>
      <c r="H4325" s="0" t="n">
        <v>0</v>
      </c>
      <c r="I4325" s="0" t="n">
        <v>0.06</v>
      </c>
      <c r="J4325" s="0" t="n">
        <v>0.45</v>
      </c>
      <c r="N4325" s="0" t="s">
        <v>74</v>
      </c>
      <c r="P4325" s="0" t="n">
        <f aca="false">IF(AND(OR(Dashboard!$B$5="All",D4325=Dashboard!$B$5),OR(Dashboard!$D$5="All",N4325=Dashboard!$D$5),OR(AND(C4325&lt;&gt;"",C4325&gt;=Dashboard!$F$5,C4325&lt;=Dashboard!$H$5),AND(C4325="",Dashboard!$F$5&lt;=1980,Dashboard!$H$5&gt;=2016))),1,0)</f>
        <v>1</v>
      </c>
      <c r="Q4325" s="0" t="n">
        <f aca="false">J4325*P4325+ROW()*0.00000001</f>
        <v>0.45004325</v>
      </c>
    </row>
    <row r="4326" customFormat="false" ht="15" hidden="false" customHeight="false" outlineLevel="0" collapsed="false">
      <c r="A4326" s="0" t="s">
        <v>3364</v>
      </c>
      <c r="B4326" s="0" t="s">
        <v>78</v>
      </c>
      <c r="C4326" s="0" t="n">
        <v>1993</v>
      </c>
      <c r="D4326" s="0" t="s">
        <v>102</v>
      </c>
      <c r="E4326" s="0" t="s">
        <v>2855</v>
      </c>
      <c r="F4326" s="0" t="n">
        <v>0</v>
      </c>
      <c r="G4326" s="0" t="n">
        <v>0</v>
      </c>
      <c r="H4326" s="0" t="n">
        <v>0.45</v>
      </c>
      <c r="I4326" s="0" t="n">
        <v>0</v>
      </c>
      <c r="J4326" s="0" t="n">
        <v>0.45</v>
      </c>
      <c r="N4326" s="0" t="s">
        <v>35</v>
      </c>
      <c r="P4326" s="0" t="n">
        <f aca="false">IF(AND(OR(Dashboard!$B$5="All",D4326=Dashboard!$B$5),OR(Dashboard!$D$5="All",N4326=Dashboard!$D$5),OR(AND(C4326&lt;&gt;"",C4326&gt;=Dashboard!$F$5,C4326&lt;=Dashboard!$H$5),AND(C4326="",Dashboard!$F$5&lt;=1980,Dashboard!$H$5&gt;=2016))),1,0)</f>
        <v>1</v>
      </c>
      <c r="Q4326" s="0" t="n">
        <f aca="false">J4326*P4326+ROW()*0.00000001</f>
        <v>0.45004326</v>
      </c>
    </row>
    <row r="4327" customFormat="false" ht="15" hidden="false" customHeight="false" outlineLevel="0" collapsed="false">
      <c r="A4327" s="0" t="s">
        <v>2044</v>
      </c>
      <c r="B4327" s="0" t="s">
        <v>108</v>
      </c>
      <c r="C4327" s="0" t="n">
        <v>1998</v>
      </c>
      <c r="D4327" s="0" t="s">
        <v>71</v>
      </c>
      <c r="E4327" s="0" t="s">
        <v>214</v>
      </c>
      <c r="F4327" s="0" t="n">
        <v>0.36</v>
      </c>
      <c r="G4327" s="0" t="n">
        <v>0.08</v>
      </c>
      <c r="H4327" s="0" t="n">
        <v>0</v>
      </c>
      <c r="I4327" s="0" t="n">
        <v>0.01</v>
      </c>
      <c r="J4327" s="0" t="n">
        <v>0.45</v>
      </c>
      <c r="N4327" s="0" t="s">
        <v>35</v>
      </c>
      <c r="P4327" s="0" t="n">
        <f aca="false">IF(AND(OR(Dashboard!$B$5="All",D4327=Dashboard!$B$5),OR(Dashboard!$D$5="All",N4327=Dashboard!$D$5),OR(AND(C4327&lt;&gt;"",C4327&gt;=Dashboard!$F$5,C4327&lt;=Dashboard!$H$5),AND(C4327="",Dashboard!$F$5&lt;=1980,Dashboard!$H$5&gt;=2016))),1,0)</f>
        <v>1</v>
      </c>
      <c r="Q4327" s="0" t="n">
        <f aca="false">J4327*P4327+ROW()*0.00000001</f>
        <v>0.45004327</v>
      </c>
    </row>
    <row r="4328" customFormat="false" ht="15" hidden="false" customHeight="false" outlineLevel="0" collapsed="false">
      <c r="A4328" s="0" t="s">
        <v>3365</v>
      </c>
      <c r="B4328" s="0" t="s">
        <v>108</v>
      </c>
      <c r="C4328" s="0" t="n">
        <v>2000</v>
      </c>
      <c r="D4328" s="0" t="s">
        <v>48</v>
      </c>
      <c r="E4328" s="0" t="s">
        <v>35</v>
      </c>
      <c r="F4328" s="0" t="n">
        <v>0.36</v>
      </c>
      <c r="G4328" s="0" t="n">
        <v>0.08</v>
      </c>
      <c r="H4328" s="0" t="n">
        <v>0</v>
      </c>
      <c r="I4328" s="0" t="n">
        <v>0.01</v>
      </c>
      <c r="J4328" s="0" t="n">
        <v>0.45</v>
      </c>
      <c r="N4328" s="0" t="s">
        <v>35</v>
      </c>
      <c r="P4328" s="0" t="n">
        <f aca="false">IF(AND(OR(Dashboard!$B$5="All",D4328=Dashboard!$B$5),OR(Dashboard!$D$5="All",N4328=Dashboard!$D$5),OR(AND(C4328&lt;&gt;"",C4328&gt;=Dashboard!$F$5,C4328&lt;=Dashboard!$H$5),AND(C4328="",Dashboard!$F$5&lt;=1980,Dashboard!$H$5&gt;=2016))),1,0)</f>
        <v>1</v>
      </c>
      <c r="Q4328" s="0" t="n">
        <f aca="false">J4328*P4328+ROW()*0.00000001</f>
        <v>0.45004328</v>
      </c>
    </row>
    <row r="4329" customFormat="false" ht="15" hidden="false" customHeight="false" outlineLevel="0" collapsed="false">
      <c r="A4329" s="0" t="s">
        <v>644</v>
      </c>
      <c r="B4329" s="0" t="s">
        <v>33</v>
      </c>
      <c r="C4329" s="0" t="n">
        <v>2009</v>
      </c>
      <c r="D4329" s="0" t="s">
        <v>34</v>
      </c>
      <c r="E4329" s="0" t="s">
        <v>220</v>
      </c>
      <c r="F4329" s="0" t="n">
        <v>0.09</v>
      </c>
      <c r="G4329" s="0" t="n">
        <v>0.26</v>
      </c>
      <c r="H4329" s="0" t="n">
        <v>0.05</v>
      </c>
      <c r="I4329" s="0" t="n">
        <v>0.05</v>
      </c>
      <c r="J4329" s="0" t="n">
        <v>0.45</v>
      </c>
      <c r="N4329" s="0" t="s">
        <v>35</v>
      </c>
      <c r="P4329" s="0" t="n">
        <f aca="false">IF(AND(OR(Dashboard!$B$5="All",D4329=Dashboard!$B$5),OR(Dashboard!$D$5="All",N4329=Dashboard!$D$5),OR(AND(C4329&lt;&gt;"",C4329&gt;=Dashboard!$F$5,C4329&lt;=Dashboard!$H$5),AND(C4329="",Dashboard!$F$5&lt;=1980,Dashboard!$H$5&gt;=2016))),1,0)</f>
        <v>1</v>
      </c>
      <c r="Q4329" s="0" t="n">
        <f aca="false">J4329*P4329+ROW()*0.00000001</f>
        <v>0.45004329</v>
      </c>
    </row>
    <row r="4330" customFormat="false" ht="15" hidden="false" customHeight="false" outlineLevel="0" collapsed="false">
      <c r="A4330" s="0" t="s">
        <v>3366</v>
      </c>
      <c r="B4330" s="0" t="s">
        <v>50</v>
      </c>
      <c r="C4330" s="0" t="n">
        <v>2010</v>
      </c>
      <c r="D4330" s="0" t="s">
        <v>48</v>
      </c>
      <c r="E4330" s="0" t="s">
        <v>1002</v>
      </c>
      <c r="F4330" s="0" t="n">
        <v>0.37</v>
      </c>
      <c r="G4330" s="0" t="n">
        <v>0.05</v>
      </c>
      <c r="H4330" s="0" t="n">
        <v>0</v>
      </c>
      <c r="I4330" s="0" t="n">
        <v>0.03</v>
      </c>
      <c r="J4330" s="0" t="n">
        <v>0.45</v>
      </c>
      <c r="N4330" s="0" t="s">
        <v>35</v>
      </c>
      <c r="P4330" s="0" t="n">
        <f aca="false">IF(AND(OR(Dashboard!$B$5="All",D4330=Dashboard!$B$5),OR(Dashboard!$D$5="All",N4330=Dashboard!$D$5),OR(AND(C4330&lt;&gt;"",C4330&gt;=Dashboard!$F$5,C4330&lt;=Dashboard!$H$5),AND(C4330="",Dashboard!$F$5&lt;=1980,Dashboard!$H$5&gt;=2016))),1,0)</f>
        <v>1</v>
      </c>
      <c r="Q4330" s="0" t="n">
        <f aca="false">J4330*P4330+ROW()*0.00000001</f>
        <v>0.4500433</v>
      </c>
    </row>
    <row r="4331" customFormat="false" ht="15" hidden="false" customHeight="false" outlineLevel="0" collapsed="false">
      <c r="A4331" s="0" t="s">
        <v>1898</v>
      </c>
      <c r="B4331" s="0" t="s">
        <v>184</v>
      </c>
      <c r="C4331" s="0" t="n">
        <v>2014</v>
      </c>
      <c r="D4331" s="0" t="s">
        <v>71</v>
      </c>
      <c r="E4331" s="0" t="s">
        <v>243</v>
      </c>
      <c r="F4331" s="0" t="n">
        <v>0.21</v>
      </c>
      <c r="G4331" s="0" t="n">
        <v>0.21</v>
      </c>
      <c r="H4331" s="0" t="n">
        <v>0</v>
      </c>
      <c r="I4331" s="0" t="n">
        <v>0.04</v>
      </c>
      <c r="J4331" s="0" t="n">
        <v>0.45</v>
      </c>
      <c r="L4331" s="0" t="n">
        <v>7</v>
      </c>
      <c r="M4331" s="0" t="s">
        <v>125</v>
      </c>
      <c r="N4331" s="0" t="s">
        <v>35</v>
      </c>
      <c r="P4331" s="0" t="n">
        <f aca="false">IF(AND(OR(Dashboard!$B$5="All",D4331=Dashboard!$B$5),OR(Dashboard!$D$5="All",N4331=Dashboard!$D$5),OR(AND(C4331&lt;&gt;"",C4331&gt;=Dashboard!$F$5,C4331&lt;=Dashboard!$H$5),AND(C4331="",Dashboard!$F$5&lt;=1980,Dashboard!$H$5&gt;=2016))),1,0)</f>
        <v>1</v>
      </c>
      <c r="Q4331" s="0" t="n">
        <f aca="false">J4331*P4331+ROW()*0.00000001</f>
        <v>0.45004331</v>
      </c>
    </row>
    <row r="4332" customFormat="false" ht="15" hidden="false" customHeight="false" outlineLevel="0" collapsed="false">
      <c r="A4332" s="0" t="s">
        <v>3367</v>
      </c>
      <c r="B4332" s="0" t="s">
        <v>85</v>
      </c>
      <c r="C4332" s="0" t="n">
        <v>2001</v>
      </c>
      <c r="D4332" s="0" t="s">
        <v>102</v>
      </c>
      <c r="E4332" s="0" t="s">
        <v>821</v>
      </c>
      <c r="F4332" s="0" t="n">
        <v>0.32</v>
      </c>
      <c r="G4332" s="0" t="n">
        <v>0.12</v>
      </c>
      <c r="H4332" s="0" t="n">
        <v>0</v>
      </c>
      <c r="I4332" s="0" t="n">
        <v>0.01</v>
      </c>
      <c r="J4332" s="0" t="n">
        <v>0.45</v>
      </c>
      <c r="K4332" s="0" t="n">
        <v>82</v>
      </c>
      <c r="L4332" s="0" t="n">
        <v>8.2</v>
      </c>
      <c r="M4332" s="0" t="s">
        <v>103</v>
      </c>
      <c r="N4332" s="0" t="s">
        <v>35</v>
      </c>
      <c r="O4332" s="0" t="s">
        <v>42</v>
      </c>
      <c r="P4332" s="0" t="n">
        <f aca="false">IF(AND(OR(Dashboard!$B$5="All",D4332=Dashboard!$B$5),OR(Dashboard!$D$5="All",N4332=Dashboard!$D$5),OR(AND(C4332&lt;&gt;"",C4332&gt;=Dashboard!$F$5,C4332&lt;=Dashboard!$H$5),AND(C4332="",Dashboard!$F$5&lt;=1980,Dashboard!$H$5&gt;=2016))),1,0)</f>
        <v>1</v>
      </c>
      <c r="Q4332" s="0" t="n">
        <f aca="false">J4332*P4332+ROW()*0.00000001</f>
        <v>0.45004332</v>
      </c>
    </row>
    <row r="4333" customFormat="false" ht="15" hidden="false" customHeight="false" outlineLevel="0" collapsed="false">
      <c r="A4333" s="0" t="s">
        <v>3368</v>
      </c>
      <c r="B4333" s="0" t="s">
        <v>76</v>
      </c>
      <c r="C4333" s="0" t="n">
        <v>2006</v>
      </c>
      <c r="D4333" s="0" t="s">
        <v>46</v>
      </c>
      <c r="E4333" s="0" t="s">
        <v>782</v>
      </c>
      <c r="F4333" s="0" t="n">
        <v>0.22</v>
      </c>
      <c r="G4333" s="0" t="n">
        <v>0.03</v>
      </c>
      <c r="H4333" s="0" t="n">
        <v>0</v>
      </c>
      <c r="I4333" s="0" t="n">
        <v>0.2</v>
      </c>
      <c r="J4333" s="0" t="n">
        <v>0.45</v>
      </c>
      <c r="K4333" s="0" t="n">
        <v>86</v>
      </c>
      <c r="L4333" s="0" t="n">
        <v>8.4</v>
      </c>
      <c r="M4333" s="0" t="s">
        <v>73</v>
      </c>
      <c r="N4333" s="0" t="s">
        <v>74</v>
      </c>
      <c r="O4333" s="0" t="s">
        <v>42</v>
      </c>
      <c r="P4333" s="0" t="n">
        <f aca="false">IF(AND(OR(Dashboard!$B$5="All",D4333=Dashboard!$B$5),OR(Dashboard!$D$5="All",N4333=Dashboard!$D$5),OR(AND(C4333&lt;&gt;"",C4333&gt;=Dashboard!$F$5,C4333&lt;=Dashboard!$H$5),AND(C4333="",Dashboard!$F$5&lt;=1980,Dashboard!$H$5&gt;=2016))),1,0)</f>
        <v>1</v>
      </c>
      <c r="Q4333" s="0" t="n">
        <f aca="false">J4333*P4333+ROW()*0.00000001</f>
        <v>0.45004333</v>
      </c>
    </row>
    <row r="4334" customFormat="false" ht="15" hidden="false" customHeight="false" outlineLevel="0" collapsed="false">
      <c r="A4334" s="0" t="s">
        <v>3369</v>
      </c>
      <c r="B4334" s="0" t="s">
        <v>117</v>
      </c>
      <c r="C4334" s="0" t="n">
        <v>1995</v>
      </c>
      <c r="D4334" s="0" t="s">
        <v>46</v>
      </c>
      <c r="E4334" s="0" t="s">
        <v>1607</v>
      </c>
      <c r="F4334" s="0" t="n">
        <v>0</v>
      </c>
      <c r="G4334" s="0" t="n">
        <v>0</v>
      </c>
      <c r="H4334" s="0" t="n">
        <v>0.42</v>
      </c>
      <c r="I4334" s="0" t="n">
        <v>0.03</v>
      </c>
      <c r="J4334" s="0" t="n">
        <v>0.45</v>
      </c>
      <c r="N4334" s="0" t="s">
        <v>74</v>
      </c>
      <c r="P4334" s="0" t="n">
        <f aca="false">IF(AND(OR(Dashboard!$B$5="All",D4334=Dashboard!$B$5),OR(Dashboard!$D$5="All",N4334=Dashboard!$D$5),OR(AND(C4334&lt;&gt;"",C4334&gt;=Dashboard!$F$5,C4334&lt;=Dashboard!$H$5),AND(C4334="",Dashboard!$F$5&lt;=1980,Dashboard!$H$5&gt;=2016))),1,0)</f>
        <v>1</v>
      </c>
      <c r="Q4334" s="0" t="n">
        <f aca="false">J4334*P4334+ROW()*0.00000001</f>
        <v>0.45004334</v>
      </c>
    </row>
    <row r="4335" customFormat="false" ht="15" hidden="false" customHeight="false" outlineLevel="0" collapsed="false">
      <c r="A4335" s="0" t="s">
        <v>2707</v>
      </c>
      <c r="B4335" s="0" t="s">
        <v>85</v>
      </c>
      <c r="C4335" s="0" t="n">
        <v>2004</v>
      </c>
      <c r="D4335" s="0" t="s">
        <v>41</v>
      </c>
      <c r="E4335" s="0" t="s">
        <v>418</v>
      </c>
      <c r="F4335" s="0" t="n">
        <v>0.32</v>
      </c>
      <c r="G4335" s="0" t="n">
        <v>0.12</v>
      </c>
      <c r="H4335" s="0" t="n">
        <v>0</v>
      </c>
      <c r="I4335" s="0" t="n">
        <v>0.01</v>
      </c>
      <c r="J4335" s="0" t="n">
        <v>0.45</v>
      </c>
      <c r="M4335" s="0" t="s">
        <v>36</v>
      </c>
      <c r="N4335" s="0" t="s">
        <v>35</v>
      </c>
      <c r="P4335" s="0" t="n">
        <f aca="false">IF(AND(OR(Dashboard!$B$5="All",D4335=Dashboard!$B$5),OR(Dashboard!$D$5="All",N4335=Dashboard!$D$5),OR(AND(C4335&lt;&gt;"",C4335&gt;=Dashboard!$F$5,C4335&lt;=Dashboard!$H$5),AND(C4335="",Dashboard!$F$5&lt;=1980,Dashboard!$H$5&gt;=2016))),1,0)</f>
        <v>1</v>
      </c>
      <c r="Q4335" s="0" t="n">
        <f aca="false">J4335*P4335+ROW()*0.00000001</f>
        <v>0.45004335</v>
      </c>
    </row>
    <row r="4336" customFormat="false" ht="15" hidden="false" customHeight="false" outlineLevel="0" collapsed="false">
      <c r="A4336" s="0" t="s">
        <v>3370</v>
      </c>
      <c r="B4336" s="0" t="s">
        <v>50</v>
      </c>
      <c r="C4336" s="0" t="n">
        <v>2007</v>
      </c>
      <c r="D4336" s="0" t="s">
        <v>52</v>
      </c>
      <c r="E4336" s="0" t="s">
        <v>124</v>
      </c>
      <c r="F4336" s="0" t="n">
        <v>0.41</v>
      </c>
      <c r="G4336" s="0" t="n">
        <v>0</v>
      </c>
      <c r="H4336" s="0" t="n">
        <v>0</v>
      </c>
      <c r="I4336" s="0" t="n">
        <v>0.03</v>
      </c>
      <c r="J4336" s="0" t="n">
        <v>0.45</v>
      </c>
      <c r="L4336" s="0" t="n">
        <v>6.8</v>
      </c>
      <c r="M4336" s="0" t="s">
        <v>36</v>
      </c>
      <c r="N4336" s="0" t="s">
        <v>35</v>
      </c>
      <c r="P4336" s="0" t="n">
        <f aca="false">IF(AND(OR(Dashboard!$B$5="All",D4336=Dashboard!$B$5),OR(Dashboard!$D$5="All",N4336=Dashboard!$D$5),OR(AND(C4336&lt;&gt;"",C4336&gt;=Dashboard!$F$5,C4336&lt;=Dashboard!$H$5),AND(C4336="",Dashboard!$F$5&lt;=1980,Dashboard!$H$5&gt;=2016))),1,0)</f>
        <v>1</v>
      </c>
      <c r="Q4336" s="0" t="n">
        <f aca="false">J4336*P4336+ROW()*0.00000001</f>
        <v>0.45004336</v>
      </c>
    </row>
    <row r="4337" customFormat="false" ht="15" hidden="false" customHeight="false" outlineLevel="0" collapsed="false">
      <c r="A4337" s="0" t="s">
        <v>3371</v>
      </c>
      <c r="B4337" s="0" t="s">
        <v>159</v>
      </c>
      <c r="D4337" s="0" t="s">
        <v>71</v>
      </c>
      <c r="E4337" s="0" t="s">
        <v>160</v>
      </c>
      <c r="F4337" s="0" t="n">
        <v>0.42</v>
      </c>
      <c r="G4337" s="0" t="n">
        <v>0.02</v>
      </c>
      <c r="H4337" s="0" t="n">
        <v>0</v>
      </c>
      <c r="I4337" s="0" t="n">
        <v>0</v>
      </c>
      <c r="J4337" s="0" t="n">
        <v>0.45</v>
      </c>
      <c r="N4337" s="0" t="s">
        <v>161</v>
      </c>
      <c r="P4337" s="0" t="n">
        <f aca="false">IF(AND(OR(Dashboard!$B$5="All",D4337=Dashboard!$B$5),OR(Dashboard!$D$5="All",N4337=Dashboard!$D$5),OR(AND(C4337&lt;&gt;"",C4337&gt;=Dashboard!$F$5,C4337&lt;=Dashboard!$H$5),AND(C4337="",Dashboard!$F$5&lt;=1980,Dashboard!$H$5&gt;=2016))),1,0)</f>
        <v>1</v>
      </c>
      <c r="Q4337" s="0" t="n">
        <f aca="false">J4337*P4337+ROW()*0.00000001</f>
        <v>0.45004337</v>
      </c>
    </row>
    <row r="4338" customFormat="false" ht="15" hidden="false" customHeight="false" outlineLevel="0" collapsed="false">
      <c r="A4338" s="0" t="s">
        <v>3372</v>
      </c>
      <c r="B4338" s="0" t="s">
        <v>117</v>
      </c>
      <c r="C4338" s="0" t="n">
        <v>1995</v>
      </c>
      <c r="D4338" s="0" t="s">
        <v>71</v>
      </c>
      <c r="E4338" s="0" t="s">
        <v>328</v>
      </c>
      <c r="F4338" s="0" t="n">
        <v>0</v>
      </c>
      <c r="G4338" s="0" t="n">
        <v>0</v>
      </c>
      <c r="H4338" s="0" t="n">
        <v>0.42</v>
      </c>
      <c r="I4338" s="0" t="n">
        <v>0.03</v>
      </c>
      <c r="J4338" s="0" t="n">
        <v>0.45</v>
      </c>
      <c r="N4338" s="0" t="s">
        <v>74</v>
      </c>
      <c r="P4338" s="0" t="n">
        <f aca="false">IF(AND(OR(Dashboard!$B$5="All",D4338=Dashboard!$B$5),OR(Dashboard!$D$5="All",N4338=Dashboard!$D$5),OR(AND(C4338&lt;&gt;"",C4338&gt;=Dashboard!$F$5,C4338&lt;=Dashboard!$H$5),AND(C4338="",Dashboard!$F$5&lt;=1980,Dashboard!$H$5&gt;=2016))),1,0)</f>
        <v>1</v>
      </c>
      <c r="Q4338" s="0" t="n">
        <f aca="false">J4338*P4338+ROW()*0.00000001</f>
        <v>0.45004338</v>
      </c>
    </row>
    <row r="4339" customFormat="false" ht="15" hidden="false" customHeight="false" outlineLevel="0" collapsed="false">
      <c r="A4339" s="0" t="s">
        <v>3373</v>
      </c>
      <c r="B4339" s="0" t="s">
        <v>64</v>
      </c>
      <c r="C4339" s="0" t="n">
        <v>2008</v>
      </c>
      <c r="D4339" s="0" t="s">
        <v>102</v>
      </c>
      <c r="E4339" s="0" t="s">
        <v>649</v>
      </c>
      <c r="F4339" s="0" t="n">
        <v>0.26</v>
      </c>
      <c r="G4339" s="0" t="n">
        <v>0.15</v>
      </c>
      <c r="H4339" s="0" t="n">
        <v>0</v>
      </c>
      <c r="I4339" s="0" t="n">
        <v>0.04</v>
      </c>
      <c r="J4339" s="0" t="n">
        <v>0.45</v>
      </c>
      <c r="N4339" s="0" t="s">
        <v>66</v>
      </c>
      <c r="P4339" s="0" t="n">
        <f aca="false">IF(AND(OR(Dashboard!$B$5="All",D4339=Dashboard!$B$5),OR(Dashboard!$D$5="All",N4339=Dashboard!$D$5),OR(AND(C4339&lt;&gt;"",C4339&gt;=Dashboard!$F$5,C4339&lt;=Dashboard!$H$5),AND(C4339="",Dashboard!$F$5&lt;=1980,Dashboard!$H$5&gt;=2016))),1,0)</f>
        <v>1</v>
      </c>
      <c r="Q4339" s="0" t="n">
        <f aca="false">J4339*P4339+ROW()*0.00000001</f>
        <v>0.45004339</v>
      </c>
    </row>
    <row r="4340" customFormat="false" ht="15" hidden="false" customHeight="false" outlineLevel="0" collapsed="false">
      <c r="A4340" s="0" t="s">
        <v>2294</v>
      </c>
      <c r="B4340" s="0" t="s">
        <v>33</v>
      </c>
      <c r="C4340" s="0" t="n">
        <v>2007</v>
      </c>
      <c r="D4340" s="0" t="s">
        <v>71</v>
      </c>
      <c r="E4340" s="0" t="s">
        <v>487</v>
      </c>
      <c r="F4340" s="0" t="n">
        <v>0.39</v>
      </c>
      <c r="G4340" s="0" t="n">
        <v>0.02</v>
      </c>
      <c r="H4340" s="0" t="n">
        <v>0.01</v>
      </c>
      <c r="I4340" s="0" t="n">
        <v>0.04</v>
      </c>
      <c r="J4340" s="0" t="n">
        <v>0.45</v>
      </c>
      <c r="K4340" s="0" t="n">
        <v>53</v>
      </c>
      <c r="L4340" s="0" t="n">
        <v>7.2</v>
      </c>
      <c r="M4340" s="0" t="s">
        <v>103</v>
      </c>
      <c r="N4340" s="0" t="s">
        <v>35</v>
      </c>
      <c r="O4340" s="0" t="s">
        <v>53</v>
      </c>
      <c r="P4340" s="0" t="n">
        <f aca="false">IF(AND(OR(Dashboard!$B$5="All",D4340=Dashboard!$B$5),OR(Dashboard!$D$5="All",N4340=Dashboard!$D$5),OR(AND(C4340&lt;&gt;"",C4340&gt;=Dashboard!$F$5,C4340&lt;=Dashboard!$H$5),AND(C4340="",Dashboard!$F$5&lt;=1980,Dashboard!$H$5&gt;=2016))),1,0)</f>
        <v>1</v>
      </c>
      <c r="Q4340" s="0" t="n">
        <f aca="false">J4340*P4340+ROW()*0.00000001</f>
        <v>0.4500434</v>
      </c>
    </row>
    <row r="4341" customFormat="false" ht="15" hidden="false" customHeight="false" outlineLevel="0" collapsed="false">
      <c r="A4341" s="0" t="s">
        <v>3374</v>
      </c>
      <c r="B4341" s="0" t="s">
        <v>50</v>
      </c>
      <c r="C4341" s="0" t="n">
        <v>2007</v>
      </c>
      <c r="D4341" s="0" t="s">
        <v>71</v>
      </c>
      <c r="E4341" s="0" t="s">
        <v>91</v>
      </c>
      <c r="F4341" s="0" t="n">
        <v>0.41</v>
      </c>
      <c r="G4341" s="0" t="n">
        <v>0</v>
      </c>
      <c r="H4341" s="0" t="n">
        <v>0</v>
      </c>
      <c r="I4341" s="0" t="n">
        <v>0.03</v>
      </c>
      <c r="J4341" s="0" t="n">
        <v>0.45</v>
      </c>
      <c r="K4341" s="0" t="n">
        <v>58</v>
      </c>
      <c r="M4341" s="0" t="s">
        <v>36</v>
      </c>
      <c r="N4341" s="0" t="s">
        <v>35</v>
      </c>
      <c r="O4341" s="0" t="s">
        <v>53</v>
      </c>
      <c r="P4341" s="0" t="n">
        <f aca="false">IF(AND(OR(Dashboard!$B$5="All",D4341=Dashboard!$B$5),OR(Dashboard!$D$5="All",N4341=Dashboard!$D$5),OR(AND(C4341&lt;&gt;"",C4341&gt;=Dashboard!$F$5,C4341&lt;=Dashboard!$H$5),AND(C4341="",Dashboard!$F$5&lt;=1980,Dashboard!$H$5&gt;=2016))),1,0)</f>
        <v>1</v>
      </c>
      <c r="Q4341" s="0" t="n">
        <f aca="false">J4341*P4341+ROW()*0.00000001</f>
        <v>0.45004341</v>
      </c>
    </row>
    <row r="4342" customFormat="false" ht="15" hidden="false" customHeight="false" outlineLevel="0" collapsed="false">
      <c r="A4342" s="0" t="s">
        <v>2587</v>
      </c>
      <c r="B4342" s="0" t="s">
        <v>64</v>
      </c>
      <c r="C4342" s="0" t="n">
        <v>2007</v>
      </c>
      <c r="D4342" s="0" t="s">
        <v>41</v>
      </c>
      <c r="E4342" s="0" t="s">
        <v>154</v>
      </c>
      <c r="F4342" s="0" t="n">
        <v>0.12</v>
      </c>
      <c r="G4342" s="0" t="n">
        <v>0.28</v>
      </c>
      <c r="H4342" s="0" t="n">
        <v>0</v>
      </c>
      <c r="I4342" s="0" t="n">
        <v>0.05</v>
      </c>
      <c r="J4342" s="0" t="n">
        <v>0.45</v>
      </c>
      <c r="K4342" s="0" t="n">
        <v>77</v>
      </c>
      <c r="L4342" s="0" t="n">
        <v>7.2</v>
      </c>
      <c r="M4342" s="0" t="s">
        <v>36</v>
      </c>
      <c r="N4342" s="0" t="s">
        <v>66</v>
      </c>
      <c r="O4342" s="0" t="s">
        <v>37</v>
      </c>
      <c r="P4342" s="0" t="n">
        <f aca="false">IF(AND(OR(Dashboard!$B$5="All",D4342=Dashboard!$B$5),OR(Dashboard!$D$5="All",N4342=Dashboard!$D$5),OR(AND(C4342&lt;&gt;"",C4342&gt;=Dashboard!$F$5,C4342&lt;=Dashboard!$H$5),AND(C4342="",Dashboard!$F$5&lt;=1980,Dashboard!$H$5&gt;=2016))),1,0)</f>
        <v>1</v>
      </c>
      <c r="Q4342" s="0" t="n">
        <f aca="false">J4342*P4342+ROW()*0.00000001</f>
        <v>0.45004342</v>
      </c>
    </row>
    <row r="4343" customFormat="false" ht="15" hidden="false" customHeight="false" outlineLevel="0" collapsed="false">
      <c r="A4343" s="0" t="s">
        <v>3375</v>
      </c>
      <c r="B4343" s="0" t="s">
        <v>76</v>
      </c>
      <c r="C4343" s="0" t="n">
        <v>2009</v>
      </c>
      <c r="D4343" s="0" t="s">
        <v>52</v>
      </c>
      <c r="E4343" s="0" t="s">
        <v>89</v>
      </c>
      <c r="F4343" s="0" t="n">
        <v>0</v>
      </c>
      <c r="G4343" s="0" t="n">
        <v>0.06</v>
      </c>
      <c r="H4343" s="0" t="n">
        <v>0</v>
      </c>
      <c r="I4343" s="0" t="n">
        <v>0.39</v>
      </c>
      <c r="J4343" s="0" t="n">
        <v>0.45</v>
      </c>
      <c r="N4343" s="0" t="s">
        <v>74</v>
      </c>
      <c r="P4343" s="0" t="n">
        <f aca="false">IF(AND(OR(Dashboard!$B$5="All",D4343=Dashboard!$B$5),OR(Dashboard!$D$5="All",N4343=Dashboard!$D$5),OR(AND(C4343&lt;&gt;"",C4343&gt;=Dashboard!$F$5,C4343&lt;=Dashboard!$H$5),AND(C4343="",Dashboard!$F$5&lt;=1980,Dashboard!$H$5&gt;=2016))),1,0)</f>
        <v>1</v>
      </c>
      <c r="Q4343" s="0" t="n">
        <f aca="false">J4343*P4343+ROW()*0.00000001</f>
        <v>0.45004343</v>
      </c>
    </row>
    <row r="4344" customFormat="false" ht="15" hidden="false" customHeight="false" outlineLevel="0" collapsed="false">
      <c r="A4344" s="0" t="s">
        <v>3376</v>
      </c>
      <c r="B4344" s="0" t="s">
        <v>117</v>
      </c>
      <c r="C4344" s="0" t="n">
        <v>1999</v>
      </c>
      <c r="D4344" s="0" t="s">
        <v>46</v>
      </c>
      <c r="E4344" s="0" t="s">
        <v>157</v>
      </c>
      <c r="F4344" s="0" t="n">
        <v>0</v>
      </c>
      <c r="G4344" s="0" t="n">
        <v>0</v>
      </c>
      <c r="H4344" s="0" t="n">
        <v>0.42</v>
      </c>
      <c r="I4344" s="0" t="n">
        <v>0.03</v>
      </c>
      <c r="J4344" s="0" t="n">
        <v>0.45</v>
      </c>
      <c r="N4344" s="0" t="s">
        <v>74</v>
      </c>
      <c r="P4344" s="0" t="n">
        <f aca="false">IF(AND(OR(Dashboard!$B$5="All",D4344=Dashboard!$B$5),OR(Dashboard!$D$5="All",N4344=Dashboard!$D$5),OR(AND(C4344&lt;&gt;"",C4344&gt;=Dashboard!$F$5,C4344&lt;=Dashboard!$H$5),AND(C4344="",Dashboard!$F$5&lt;=1980,Dashboard!$H$5&gt;=2016))),1,0)</f>
        <v>1</v>
      </c>
      <c r="Q4344" s="0" t="n">
        <f aca="false">J4344*P4344+ROW()*0.00000001</f>
        <v>0.45004344</v>
      </c>
    </row>
    <row r="4345" customFormat="false" ht="15" hidden="false" customHeight="false" outlineLevel="0" collapsed="false">
      <c r="A4345" s="0" t="s">
        <v>2744</v>
      </c>
      <c r="B4345" s="0" t="s">
        <v>76</v>
      </c>
      <c r="C4345" s="0" t="n">
        <v>2008</v>
      </c>
      <c r="D4345" s="0" t="s">
        <v>52</v>
      </c>
      <c r="E4345" s="0" t="s">
        <v>487</v>
      </c>
      <c r="F4345" s="0" t="n">
        <v>0.09</v>
      </c>
      <c r="G4345" s="0" t="n">
        <v>0.02</v>
      </c>
      <c r="H4345" s="0" t="n">
        <v>0</v>
      </c>
      <c r="I4345" s="0" t="n">
        <v>0.34</v>
      </c>
      <c r="J4345" s="0" t="n">
        <v>0.45</v>
      </c>
      <c r="N4345" s="0" t="s">
        <v>74</v>
      </c>
      <c r="P4345" s="0" t="n">
        <f aca="false">IF(AND(OR(Dashboard!$B$5="All",D4345=Dashboard!$B$5),OR(Dashboard!$D$5="All",N4345=Dashboard!$D$5),OR(AND(C4345&lt;&gt;"",C4345&gt;=Dashboard!$F$5,C4345&lt;=Dashboard!$H$5),AND(C4345="",Dashboard!$F$5&lt;=1980,Dashboard!$H$5&gt;=2016))),1,0)</f>
        <v>1</v>
      </c>
      <c r="Q4345" s="0" t="n">
        <f aca="false">J4345*P4345+ROW()*0.00000001</f>
        <v>0.45004345</v>
      </c>
    </row>
    <row r="4346" customFormat="false" ht="15" hidden="false" customHeight="false" outlineLevel="0" collapsed="false">
      <c r="A4346" s="0" t="s">
        <v>3377</v>
      </c>
      <c r="B4346" s="0" t="s">
        <v>76</v>
      </c>
      <c r="C4346" s="0" t="n">
        <v>2004</v>
      </c>
      <c r="D4346" s="0" t="s">
        <v>71</v>
      </c>
      <c r="E4346" s="0" t="s">
        <v>782</v>
      </c>
      <c r="F4346" s="0" t="n">
        <v>0.04</v>
      </c>
      <c r="G4346" s="0" t="n">
        <v>0.03</v>
      </c>
      <c r="H4346" s="0" t="n">
        <v>0.36</v>
      </c>
      <c r="I4346" s="0" t="n">
        <v>0.01</v>
      </c>
      <c r="J4346" s="0" t="n">
        <v>0.45</v>
      </c>
      <c r="K4346" s="0" t="n">
        <v>72</v>
      </c>
      <c r="L4346" s="0" t="n">
        <v>8.6</v>
      </c>
      <c r="M4346" s="0" t="s">
        <v>103</v>
      </c>
      <c r="N4346" s="0" t="s">
        <v>74</v>
      </c>
      <c r="O4346" s="0" t="s">
        <v>37</v>
      </c>
      <c r="P4346" s="0" t="n">
        <f aca="false">IF(AND(OR(Dashboard!$B$5="All",D4346=Dashboard!$B$5),OR(Dashboard!$D$5="All",N4346=Dashboard!$D$5),OR(AND(C4346&lt;&gt;"",C4346&gt;=Dashboard!$F$5,C4346&lt;=Dashboard!$H$5),AND(C4346="",Dashboard!$F$5&lt;=1980,Dashboard!$H$5&gt;=2016))),1,0)</f>
        <v>1</v>
      </c>
      <c r="Q4346" s="0" t="n">
        <f aca="false">J4346*P4346+ROW()*0.00000001</f>
        <v>0.45004346</v>
      </c>
    </row>
    <row r="4347" customFormat="false" ht="15" hidden="false" customHeight="false" outlineLevel="0" collapsed="false">
      <c r="A4347" s="0" t="s">
        <v>2409</v>
      </c>
      <c r="B4347" s="0" t="s">
        <v>50</v>
      </c>
      <c r="C4347" s="0" t="n">
        <v>2009</v>
      </c>
      <c r="D4347" s="0" t="s">
        <v>52</v>
      </c>
      <c r="E4347" s="0" t="s">
        <v>243</v>
      </c>
      <c r="F4347" s="0" t="n">
        <v>0.32</v>
      </c>
      <c r="G4347" s="0" t="n">
        <v>0.09</v>
      </c>
      <c r="H4347" s="0" t="n">
        <v>0</v>
      </c>
      <c r="I4347" s="0" t="n">
        <v>0.04</v>
      </c>
      <c r="J4347" s="0" t="n">
        <v>0.45</v>
      </c>
      <c r="K4347" s="0" t="n">
        <v>80</v>
      </c>
      <c r="L4347" s="0" t="n">
        <v>7.5</v>
      </c>
      <c r="M4347" s="0" t="s">
        <v>36</v>
      </c>
      <c r="N4347" s="0" t="s">
        <v>35</v>
      </c>
      <c r="O4347" s="0" t="s">
        <v>37</v>
      </c>
      <c r="P4347" s="0" t="n">
        <f aca="false">IF(AND(OR(Dashboard!$B$5="All",D4347=Dashboard!$B$5),OR(Dashboard!$D$5="All",N4347=Dashboard!$D$5),OR(AND(C4347&lt;&gt;"",C4347&gt;=Dashboard!$F$5,C4347&lt;=Dashboard!$H$5),AND(C4347="",Dashboard!$F$5&lt;=1980,Dashboard!$H$5&gt;=2016))),1,0)</f>
        <v>1</v>
      </c>
      <c r="Q4347" s="0" t="n">
        <f aca="false">J4347*P4347+ROW()*0.00000001</f>
        <v>0.45004347</v>
      </c>
    </row>
    <row r="4348" customFormat="false" ht="15" hidden="false" customHeight="false" outlineLevel="0" collapsed="false">
      <c r="A4348" s="0" t="s">
        <v>3378</v>
      </c>
      <c r="B4348" s="0" t="s">
        <v>117</v>
      </c>
      <c r="C4348" s="0" t="n">
        <v>1994</v>
      </c>
      <c r="D4348" s="0" t="s">
        <v>34</v>
      </c>
      <c r="E4348" s="0" t="s">
        <v>89</v>
      </c>
      <c r="F4348" s="0" t="n">
        <v>0.25</v>
      </c>
      <c r="G4348" s="0" t="n">
        <v>0.17</v>
      </c>
      <c r="H4348" s="0" t="n">
        <v>0</v>
      </c>
      <c r="I4348" s="0" t="n">
        <v>0.03</v>
      </c>
      <c r="J4348" s="0" t="n">
        <v>0.45</v>
      </c>
      <c r="N4348" s="0" t="s">
        <v>74</v>
      </c>
      <c r="P4348" s="0" t="n">
        <f aca="false">IF(AND(OR(Dashboard!$B$5="All",D4348=Dashboard!$B$5),OR(Dashboard!$D$5="All",N4348=Dashboard!$D$5),OR(AND(C4348&lt;&gt;"",C4348&gt;=Dashboard!$F$5,C4348&lt;=Dashboard!$H$5),AND(C4348="",Dashboard!$F$5&lt;=1980,Dashboard!$H$5&gt;=2016))),1,0)</f>
        <v>1</v>
      </c>
      <c r="Q4348" s="0" t="n">
        <f aca="false">J4348*P4348+ROW()*0.00000001</f>
        <v>0.45004348</v>
      </c>
    </row>
    <row r="4349" customFormat="false" ht="15" hidden="false" customHeight="false" outlineLevel="0" collapsed="false">
      <c r="A4349" s="0" t="s">
        <v>3379</v>
      </c>
      <c r="B4349" s="0" t="s">
        <v>144</v>
      </c>
      <c r="C4349" s="0" t="n">
        <v>2005</v>
      </c>
      <c r="D4349" s="0" t="s">
        <v>102</v>
      </c>
      <c r="E4349" s="0" t="s">
        <v>418</v>
      </c>
      <c r="F4349" s="0" t="n">
        <v>0.34</v>
      </c>
      <c r="G4349" s="0" t="n">
        <v>0.1</v>
      </c>
      <c r="H4349" s="0" t="n">
        <v>0</v>
      </c>
      <c r="I4349" s="0" t="n">
        <v>0.02</v>
      </c>
      <c r="J4349" s="0" t="n">
        <v>0.45</v>
      </c>
      <c r="K4349" s="0" t="n">
        <v>56</v>
      </c>
      <c r="L4349" s="0" t="n">
        <v>6.9</v>
      </c>
      <c r="M4349" s="0" t="s">
        <v>103</v>
      </c>
      <c r="N4349" s="0" t="s">
        <v>66</v>
      </c>
      <c r="O4349" s="0" t="s">
        <v>53</v>
      </c>
      <c r="P4349" s="0" t="n">
        <f aca="false">IF(AND(OR(Dashboard!$B$5="All",D4349=Dashboard!$B$5),OR(Dashboard!$D$5="All",N4349=Dashboard!$D$5),OR(AND(C4349&lt;&gt;"",C4349&gt;=Dashboard!$F$5,C4349&lt;=Dashboard!$H$5),AND(C4349="",Dashboard!$F$5&lt;=1980,Dashboard!$H$5&gt;=2016))),1,0)</f>
        <v>1</v>
      </c>
      <c r="Q4349" s="0" t="n">
        <f aca="false">J4349*P4349+ROW()*0.00000001</f>
        <v>0.45004349</v>
      </c>
    </row>
    <row r="4350" customFormat="false" ht="15" hidden="false" customHeight="false" outlineLevel="0" collapsed="false">
      <c r="A4350" s="0" t="s">
        <v>620</v>
      </c>
      <c r="B4350" s="0" t="s">
        <v>186</v>
      </c>
      <c r="C4350" s="0" t="n">
        <v>2004</v>
      </c>
      <c r="D4350" s="0" t="s">
        <v>34</v>
      </c>
      <c r="E4350" s="0" t="s">
        <v>142</v>
      </c>
      <c r="F4350" s="0" t="n">
        <v>0.35</v>
      </c>
      <c r="G4350" s="0" t="n">
        <v>0.09</v>
      </c>
      <c r="H4350" s="0" t="n">
        <v>0</v>
      </c>
      <c r="I4350" s="0" t="n">
        <v>0.01</v>
      </c>
      <c r="J4350" s="0" t="n">
        <v>0.45</v>
      </c>
      <c r="K4350" s="0" t="n">
        <v>83</v>
      </c>
      <c r="L4350" s="0" t="n">
        <v>6.7</v>
      </c>
      <c r="M4350" s="0" t="s">
        <v>36</v>
      </c>
      <c r="N4350" s="0" t="s">
        <v>35</v>
      </c>
      <c r="O4350" s="0" t="s">
        <v>42</v>
      </c>
      <c r="P4350" s="0" t="n">
        <f aca="false">IF(AND(OR(Dashboard!$B$5="All",D4350=Dashboard!$B$5),OR(Dashboard!$D$5="All",N4350=Dashboard!$D$5),OR(AND(C4350&lt;&gt;"",C4350&gt;=Dashboard!$F$5,C4350&lt;=Dashboard!$H$5),AND(C4350="",Dashboard!$F$5&lt;=1980,Dashboard!$H$5&gt;=2016))),1,0)</f>
        <v>1</v>
      </c>
      <c r="Q4350" s="0" t="n">
        <f aca="false">J4350*P4350+ROW()*0.00000001</f>
        <v>0.4500435</v>
      </c>
    </row>
    <row r="4351" customFormat="false" ht="15" hidden="false" customHeight="false" outlineLevel="0" collapsed="false">
      <c r="A4351" s="0" t="s">
        <v>3380</v>
      </c>
      <c r="B4351" s="0" t="s">
        <v>70</v>
      </c>
      <c r="C4351" s="0" t="n">
        <v>2011</v>
      </c>
      <c r="D4351" s="0" t="s">
        <v>56</v>
      </c>
      <c r="E4351" s="0" t="s">
        <v>243</v>
      </c>
      <c r="F4351" s="0" t="n">
        <v>0.21</v>
      </c>
      <c r="G4351" s="0" t="n">
        <v>0.16</v>
      </c>
      <c r="H4351" s="0" t="n">
        <v>0.01</v>
      </c>
      <c r="I4351" s="0" t="n">
        <v>0.07</v>
      </c>
      <c r="J4351" s="0" t="n">
        <v>0.45</v>
      </c>
      <c r="K4351" s="0" t="n">
        <v>74</v>
      </c>
      <c r="L4351" s="0" t="n">
        <v>7.1</v>
      </c>
      <c r="M4351" s="0" t="s">
        <v>73</v>
      </c>
      <c r="N4351" s="0" t="s">
        <v>74</v>
      </c>
      <c r="O4351" s="0" t="s">
        <v>37</v>
      </c>
      <c r="P4351" s="0" t="n">
        <f aca="false">IF(AND(OR(Dashboard!$B$5="All",D4351=Dashboard!$B$5),OR(Dashboard!$D$5="All",N4351=Dashboard!$D$5),OR(AND(C4351&lt;&gt;"",C4351&gt;=Dashboard!$F$5,C4351&lt;=Dashboard!$H$5),AND(C4351="",Dashboard!$F$5&lt;=1980,Dashboard!$H$5&gt;=2016))),1,0)</f>
        <v>1</v>
      </c>
      <c r="Q4351" s="0" t="n">
        <f aca="false">J4351*P4351+ROW()*0.00000001</f>
        <v>0.45004351</v>
      </c>
    </row>
    <row r="4352" customFormat="false" ht="15" hidden="false" customHeight="false" outlineLevel="0" collapsed="false">
      <c r="A4352" s="0" t="s">
        <v>3381</v>
      </c>
      <c r="B4352" s="0" t="s">
        <v>159</v>
      </c>
      <c r="C4352" s="0" t="n">
        <v>1987</v>
      </c>
      <c r="D4352" s="0" t="s">
        <v>56</v>
      </c>
      <c r="E4352" s="0" t="s">
        <v>160</v>
      </c>
      <c r="F4352" s="0" t="n">
        <v>0.42</v>
      </c>
      <c r="G4352" s="0" t="n">
        <v>0.02</v>
      </c>
      <c r="H4352" s="0" t="n">
        <v>0</v>
      </c>
      <c r="I4352" s="0" t="n">
        <v>0</v>
      </c>
      <c r="J4352" s="0" t="n">
        <v>0.45</v>
      </c>
      <c r="N4352" s="0" t="s">
        <v>161</v>
      </c>
      <c r="P4352" s="0" t="n">
        <f aca="false">IF(AND(OR(Dashboard!$B$5="All",D4352=Dashboard!$B$5),OR(Dashboard!$D$5="All",N4352=Dashboard!$D$5),OR(AND(C4352&lt;&gt;"",C4352&gt;=Dashboard!$F$5,C4352&lt;=Dashboard!$H$5),AND(C4352="",Dashboard!$F$5&lt;=1980,Dashboard!$H$5&gt;=2016))),1,0)</f>
        <v>1</v>
      </c>
      <c r="Q4352" s="0" t="n">
        <f aca="false">J4352*P4352+ROW()*0.00000001</f>
        <v>0.45004352</v>
      </c>
    </row>
    <row r="4353" customFormat="false" ht="15" hidden="false" customHeight="false" outlineLevel="0" collapsed="false">
      <c r="A4353" s="0" t="s">
        <v>3382</v>
      </c>
      <c r="B4353" s="0" t="s">
        <v>186</v>
      </c>
      <c r="C4353" s="0" t="n">
        <v>2004</v>
      </c>
      <c r="D4353" s="0" t="s">
        <v>102</v>
      </c>
      <c r="E4353" s="0" t="s">
        <v>418</v>
      </c>
      <c r="F4353" s="0" t="n">
        <v>0.35</v>
      </c>
      <c r="G4353" s="0" t="n">
        <v>0.09</v>
      </c>
      <c r="H4353" s="0" t="n">
        <v>0</v>
      </c>
      <c r="I4353" s="0" t="n">
        <v>0.01</v>
      </c>
      <c r="J4353" s="0" t="n">
        <v>0.45</v>
      </c>
      <c r="K4353" s="0" t="n">
        <v>79</v>
      </c>
      <c r="L4353" s="0" t="n">
        <v>9.1</v>
      </c>
      <c r="M4353" s="0" t="s">
        <v>103</v>
      </c>
      <c r="N4353" s="0" t="s">
        <v>35</v>
      </c>
      <c r="O4353" s="0" t="s">
        <v>37</v>
      </c>
      <c r="P4353" s="0" t="n">
        <f aca="false">IF(AND(OR(Dashboard!$B$5="All",D4353=Dashboard!$B$5),OR(Dashboard!$D$5="All",N4353=Dashboard!$D$5),OR(AND(C4353&lt;&gt;"",C4353&gt;=Dashboard!$F$5,C4353&lt;=Dashboard!$H$5),AND(C4353="",Dashboard!$F$5&lt;=1980,Dashboard!$H$5&gt;=2016))),1,0)</f>
        <v>1</v>
      </c>
      <c r="Q4353" s="0" t="n">
        <f aca="false">J4353*P4353+ROW()*0.00000001</f>
        <v>0.45004353</v>
      </c>
    </row>
    <row r="4354" customFormat="false" ht="15" hidden="false" customHeight="false" outlineLevel="0" collapsed="false">
      <c r="A4354" s="0" t="s">
        <v>2943</v>
      </c>
      <c r="B4354" s="0" t="s">
        <v>64</v>
      </c>
      <c r="C4354" s="0" t="n">
        <v>2009</v>
      </c>
      <c r="D4354" s="0" t="s">
        <v>34</v>
      </c>
      <c r="E4354" s="0" t="s">
        <v>142</v>
      </c>
      <c r="F4354" s="0" t="n">
        <v>0.4</v>
      </c>
      <c r="G4354" s="0" t="n">
        <v>0.02</v>
      </c>
      <c r="H4354" s="0" t="n">
        <v>0</v>
      </c>
      <c r="I4354" s="0" t="n">
        <v>0.03</v>
      </c>
      <c r="J4354" s="0" t="n">
        <v>0.45</v>
      </c>
      <c r="K4354" s="0" t="n">
        <v>80</v>
      </c>
      <c r="L4354" s="0" t="n">
        <v>7.7</v>
      </c>
      <c r="M4354" s="0" t="s">
        <v>36</v>
      </c>
      <c r="N4354" s="0" t="s">
        <v>66</v>
      </c>
      <c r="O4354" s="0" t="s">
        <v>37</v>
      </c>
      <c r="P4354" s="0" t="n">
        <f aca="false">IF(AND(OR(Dashboard!$B$5="All",D4354=Dashboard!$B$5),OR(Dashboard!$D$5="All",N4354=Dashboard!$D$5),OR(AND(C4354&lt;&gt;"",C4354&gt;=Dashboard!$F$5,C4354&lt;=Dashboard!$H$5),AND(C4354="",Dashboard!$F$5&lt;=1980,Dashboard!$H$5&gt;=2016))),1,0)</f>
        <v>1</v>
      </c>
      <c r="Q4354" s="0" t="n">
        <f aca="false">J4354*P4354+ROW()*0.00000001</f>
        <v>0.45004354</v>
      </c>
    </row>
    <row r="4355" customFormat="false" ht="15" hidden="false" customHeight="false" outlineLevel="0" collapsed="false">
      <c r="A4355" s="0" t="s">
        <v>2060</v>
      </c>
      <c r="B4355" s="0" t="s">
        <v>144</v>
      </c>
      <c r="C4355" s="0" t="n">
        <v>2003</v>
      </c>
      <c r="D4355" s="0" t="s">
        <v>41</v>
      </c>
      <c r="E4355" s="0" t="s">
        <v>449</v>
      </c>
      <c r="F4355" s="0" t="n">
        <v>0.36</v>
      </c>
      <c r="G4355" s="0" t="n">
        <v>0.07</v>
      </c>
      <c r="H4355" s="0" t="n">
        <v>0</v>
      </c>
      <c r="I4355" s="0" t="n">
        <v>0.01</v>
      </c>
      <c r="J4355" s="0" t="n">
        <v>0.45</v>
      </c>
      <c r="K4355" s="0" t="n">
        <v>68</v>
      </c>
      <c r="M4355" s="0" t="s">
        <v>36</v>
      </c>
      <c r="N4355" s="0" t="s">
        <v>66</v>
      </c>
      <c r="O4355" s="0" t="s">
        <v>67</v>
      </c>
      <c r="P4355" s="0" t="n">
        <f aca="false">IF(AND(OR(Dashboard!$B$5="All",D4355=Dashboard!$B$5),OR(Dashboard!$D$5="All",N4355=Dashboard!$D$5),OR(AND(C4355&lt;&gt;"",C4355&gt;=Dashboard!$F$5,C4355&lt;=Dashboard!$H$5),AND(C4355="",Dashboard!$F$5&lt;=1980,Dashboard!$H$5&gt;=2016))),1,0)</f>
        <v>1</v>
      </c>
      <c r="Q4355" s="0" t="n">
        <f aca="false">J4355*P4355+ROW()*0.00000001</f>
        <v>0.45004355</v>
      </c>
    </row>
    <row r="4356" customFormat="false" ht="15" hidden="false" customHeight="false" outlineLevel="0" collapsed="false">
      <c r="A4356" s="0" t="s">
        <v>2965</v>
      </c>
      <c r="B4356" s="0" t="s">
        <v>64</v>
      </c>
      <c r="C4356" s="0" t="n">
        <v>2010</v>
      </c>
      <c r="D4356" s="0" t="s">
        <v>71</v>
      </c>
      <c r="E4356" s="0" t="s">
        <v>142</v>
      </c>
      <c r="F4356" s="0" t="n">
        <v>0.21</v>
      </c>
      <c r="G4356" s="0" t="n">
        <v>0.2</v>
      </c>
      <c r="H4356" s="0" t="n">
        <v>0</v>
      </c>
      <c r="I4356" s="0" t="n">
        <v>0.04</v>
      </c>
      <c r="J4356" s="0" t="n">
        <v>0.45</v>
      </c>
      <c r="K4356" s="0" t="n">
        <v>38</v>
      </c>
      <c r="L4356" s="0" t="n">
        <v>5</v>
      </c>
      <c r="M4356" s="0" t="s">
        <v>103</v>
      </c>
      <c r="N4356" s="0" t="s">
        <v>66</v>
      </c>
      <c r="O4356" s="0" t="s">
        <v>177</v>
      </c>
      <c r="P4356" s="0" t="n">
        <f aca="false">IF(AND(OR(Dashboard!$B$5="All",D4356=Dashboard!$B$5),OR(Dashboard!$D$5="All",N4356=Dashboard!$D$5),OR(AND(C4356&lt;&gt;"",C4356&gt;=Dashboard!$F$5,C4356&lt;=Dashboard!$H$5),AND(C4356="",Dashboard!$F$5&lt;=1980,Dashboard!$H$5&gt;=2016))),1,0)</f>
        <v>1</v>
      </c>
      <c r="Q4356" s="0" t="n">
        <f aca="false">J4356*P4356+ROW()*0.00000001</f>
        <v>0.45004356</v>
      </c>
    </row>
    <row r="4357" customFormat="false" ht="15" hidden="false" customHeight="false" outlineLevel="0" collapsed="false">
      <c r="A4357" s="0" t="s">
        <v>3383</v>
      </c>
      <c r="B4357" s="0" t="s">
        <v>117</v>
      </c>
      <c r="C4357" s="0" t="n">
        <v>2000</v>
      </c>
      <c r="D4357" s="0" t="s">
        <v>41</v>
      </c>
      <c r="E4357" s="0" t="s">
        <v>257</v>
      </c>
      <c r="F4357" s="0" t="n">
        <v>0.25</v>
      </c>
      <c r="G4357" s="0" t="n">
        <v>0.17</v>
      </c>
      <c r="H4357" s="0" t="n">
        <v>0</v>
      </c>
      <c r="I4357" s="0" t="n">
        <v>0.03</v>
      </c>
      <c r="J4357" s="0" t="n">
        <v>0.45</v>
      </c>
      <c r="N4357" s="0" t="s">
        <v>74</v>
      </c>
      <c r="P4357" s="0" t="n">
        <f aca="false">IF(AND(OR(Dashboard!$B$5="All",D4357=Dashboard!$B$5),OR(Dashboard!$D$5="All",N4357=Dashboard!$D$5),OR(AND(C4357&lt;&gt;"",C4357&gt;=Dashboard!$F$5,C4357&lt;=Dashboard!$H$5),AND(C4357="",Dashboard!$F$5&lt;=1980,Dashboard!$H$5&gt;=2016))),1,0)</f>
        <v>1</v>
      </c>
      <c r="Q4357" s="0" t="n">
        <f aca="false">J4357*P4357+ROW()*0.00000001</f>
        <v>0.45004357</v>
      </c>
    </row>
    <row r="4358" customFormat="false" ht="15" hidden="false" customHeight="false" outlineLevel="0" collapsed="false">
      <c r="A4358" s="0" t="s">
        <v>3384</v>
      </c>
      <c r="B4358" s="0" t="s">
        <v>94</v>
      </c>
      <c r="C4358" s="0" t="n">
        <v>2016</v>
      </c>
      <c r="D4358" s="0" t="s">
        <v>34</v>
      </c>
      <c r="E4358" s="0" t="s">
        <v>220</v>
      </c>
      <c r="F4358" s="0" t="n">
        <v>0.02</v>
      </c>
      <c r="G4358" s="0" t="n">
        <v>0.27</v>
      </c>
      <c r="H4358" s="0" t="n">
        <v>0.11</v>
      </c>
      <c r="I4358" s="0" t="n">
        <v>0.05</v>
      </c>
      <c r="J4358" s="0" t="n">
        <v>0.45</v>
      </c>
      <c r="K4358" s="0" t="n">
        <v>85</v>
      </c>
      <c r="L4358" s="0" t="n">
        <v>7.6</v>
      </c>
      <c r="M4358" s="0" t="s">
        <v>36</v>
      </c>
      <c r="N4358" s="0" t="s">
        <v>74</v>
      </c>
      <c r="O4358" s="0" t="s">
        <v>42</v>
      </c>
      <c r="P4358" s="0" t="n">
        <f aca="false">IF(AND(OR(Dashboard!$B$5="All",D4358=Dashboard!$B$5),OR(Dashboard!$D$5="All",N4358=Dashboard!$D$5),OR(AND(C4358&lt;&gt;"",C4358&gt;=Dashboard!$F$5,C4358&lt;=Dashboard!$H$5),AND(C4358="",Dashboard!$F$5&lt;=1980,Dashboard!$H$5&gt;=2016))),1,0)</f>
        <v>1</v>
      </c>
      <c r="Q4358" s="0" t="n">
        <f aca="false">J4358*P4358+ROW()*0.00000001</f>
        <v>0.45004358</v>
      </c>
    </row>
    <row r="4359" customFormat="false" ht="15" hidden="false" customHeight="false" outlineLevel="0" collapsed="false">
      <c r="A4359" s="0" t="s">
        <v>1070</v>
      </c>
      <c r="B4359" s="0" t="s">
        <v>76</v>
      </c>
      <c r="C4359" s="0" t="n">
        <v>2002</v>
      </c>
      <c r="D4359" s="0" t="s">
        <v>41</v>
      </c>
      <c r="E4359" s="0" t="s">
        <v>142</v>
      </c>
      <c r="F4359" s="0" t="n">
        <v>0.22</v>
      </c>
      <c r="G4359" s="0" t="n">
        <v>0.17</v>
      </c>
      <c r="H4359" s="0" t="n">
        <v>0</v>
      </c>
      <c r="I4359" s="0" t="n">
        <v>0.06</v>
      </c>
      <c r="J4359" s="0" t="n">
        <v>0.45</v>
      </c>
      <c r="K4359" s="0" t="n">
        <v>73</v>
      </c>
      <c r="L4359" s="0" t="n">
        <v>7.7</v>
      </c>
      <c r="M4359" s="0" t="s">
        <v>103</v>
      </c>
      <c r="N4359" s="0" t="s">
        <v>74</v>
      </c>
      <c r="O4359" s="0" t="s">
        <v>37</v>
      </c>
      <c r="P4359" s="0" t="n">
        <f aca="false">IF(AND(OR(Dashboard!$B$5="All",D4359=Dashboard!$B$5),OR(Dashboard!$D$5="All",N4359=Dashboard!$D$5),OR(AND(C4359&lt;&gt;"",C4359&gt;=Dashboard!$F$5,C4359&lt;=Dashboard!$H$5),AND(C4359="",Dashboard!$F$5&lt;=1980,Dashboard!$H$5&gt;=2016))),1,0)</f>
        <v>1</v>
      </c>
      <c r="Q4359" s="0" t="n">
        <f aca="false">J4359*P4359+ROW()*0.00000001</f>
        <v>0.45004359</v>
      </c>
    </row>
    <row r="4360" customFormat="false" ht="15" hidden="false" customHeight="false" outlineLevel="0" collapsed="false">
      <c r="A4360" s="0" t="s">
        <v>3385</v>
      </c>
      <c r="B4360" s="0" t="s">
        <v>117</v>
      </c>
      <c r="C4360" s="0" t="n">
        <v>1996</v>
      </c>
      <c r="D4360" s="0" t="s">
        <v>46</v>
      </c>
      <c r="E4360" s="0" t="s">
        <v>220</v>
      </c>
      <c r="F4360" s="0" t="n">
        <v>0.14</v>
      </c>
      <c r="G4360" s="0" t="n">
        <v>0.09</v>
      </c>
      <c r="H4360" s="0" t="n">
        <v>0.19</v>
      </c>
      <c r="I4360" s="0" t="n">
        <v>0.03</v>
      </c>
      <c r="J4360" s="0" t="n">
        <v>0.45</v>
      </c>
      <c r="N4360" s="0" t="s">
        <v>74</v>
      </c>
      <c r="P4360" s="0" t="n">
        <f aca="false">IF(AND(OR(Dashboard!$B$5="All",D4360=Dashboard!$B$5),OR(Dashboard!$D$5="All",N4360=Dashboard!$D$5),OR(AND(C4360&lt;&gt;"",C4360&gt;=Dashboard!$F$5,C4360&lt;=Dashboard!$H$5),AND(C4360="",Dashboard!$F$5&lt;=1980,Dashboard!$H$5&gt;=2016))),1,0)</f>
        <v>1</v>
      </c>
      <c r="Q4360" s="0" t="n">
        <f aca="false">J4360*P4360+ROW()*0.00000001</f>
        <v>0.4500436</v>
      </c>
    </row>
    <row r="4361" customFormat="false" ht="15" hidden="false" customHeight="false" outlineLevel="0" collapsed="false">
      <c r="A4361" s="0" t="s">
        <v>3386</v>
      </c>
      <c r="B4361" s="0" t="s">
        <v>97</v>
      </c>
      <c r="C4361" s="0" t="n">
        <v>2011</v>
      </c>
      <c r="D4361" s="0" t="s">
        <v>102</v>
      </c>
      <c r="E4361" s="0" t="s">
        <v>124</v>
      </c>
      <c r="F4361" s="0" t="n">
        <v>0.13</v>
      </c>
      <c r="G4361" s="0" t="n">
        <v>0.21</v>
      </c>
      <c r="H4361" s="0" t="n">
        <v>0.07</v>
      </c>
      <c r="I4361" s="0" t="n">
        <v>0.03</v>
      </c>
      <c r="J4361" s="0" t="n">
        <v>0.45</v>
      </c>
      <c r="K4361" s="0" t="n">
        <v>79</v>
      </c>
      <c r="L4361" s="0" t="n">
        <v>8.2</v>
      </c>
      <c r="M4361" s="0" t="s">
        <v>103</v>
      </c>
      <c r="N4361" s="0" t="s">
        <v>35</v>
      </c>
      <c r="O4361" s="0" t="s">
        <v>37</v>
      </c>
      <c r="P4361" s="0" t="n">
        <f aca="false">IF(AND(OR(Dashboard!$B$5="All",D4361=Dashboard!$B$5),OR(Dashboard!$D$5="All",N4361=Dashboard!$D$5),OR(AND(C4361&lt;&gt;"",C4361&gt;=Dashboard!$F$5,C4361&lt;=Dashboard!$H$5),AND(C4361="",Dashboard!$F$5&lt;=1980,Dashboard!$H$5&gt;=2016))),1,0)</f>
        <v>1</v>
      </c>
      <c r="Q4361" s="0" t="n">
        <f aca="false">J4361*P4361+ROW()*0.00000001</f>
        <v>0.45004361</v>
      </c>
    </row>
    <row r="4362" customFormat="false" ht="15" hidden="false" customHeight="false" outlineLevel="0" collapsed="false">
      <c r="A4362" s="0" t="s">
        <v>2342</v>
      </c>
      <c r="B4362" s="0" t="s">
        <v>70</v>
      </c>
      <c r="C4362" s="0" t="n">
        <v>2015</v>
      </c>
      <c r="D4362" s="0" t="s">
        <v>71</v>
      </c>
      <c r="E4362" s="0" t="s">
        <v>487</v>
      </c>
      <c r="F4362" s="0" t="n">
        <v>0.16</v>
      </c>
      <c r="G4362" s="0" t="n">
        <v>0.21</v>
      </c>
      <c r="H4362" s="0" t="n">
        <v>0</v>
      </c>
      <c r="I4362" s="0" t="n">
        <v>0.07</v>
      </c>
      <c r="J4362" s="0" t="n">
        <v>0.45</v>
      </c>
      <c r="N4362" s="0" t="s">
        <v>74</v>
      </c>
      <c r="P4362" s="0" t="n">
        <f aca="false">IF(AND(OR(Dashboard!$B$5="All",D4362=Dashboard!$B$5),OR(Dashboard!$D$5="All",N4362=Dashboard!$D$5),OR(AND(C4362&lt;&gt;"",C4362&gt;=Dashboard!$F$5,C4362&lt;=Dashboard!$H$5),AND(C4362="",Dashboard!$F$5&lt;=1980,Dashboard!$H$5&gt;=2016))),1,0)</f>
        <v>1</v>
      </c>
      <c r="Q4362" s="0" t="n">
        <f aca="false">J4362*P4362+ROW()*0.00000001</f>
        <v>0.45004362</v>
      </c>
    </row>
    <row r="4363" customFormat="false" ht="15" hidden="false" customHeight="false" outlineLevel="0" collapsed="false">
      <c r="A4363" s="0" t="s">
        <v>3387</v>
      </c>
      <c r="B4363" s="0" t="s">
        <v>33</v>
      </c>
      <c r="C4363" s="0" t="n">
        <v>2010</v>
      </c>
      <c r="D4363" s="0" t="s">
        <v>52</v>
      </c>
      <c r="E4363" s="0" t="s">
        <v>2264</v>
      </c>
      <c r="F4363" s="0" t="n">
        <v>0</v>
      </c>
      <c r="G4363" s="0" t="n">
        <v>0.39</v>
      </c>
      <c r="H4363" s="0" t="n">
        <v>0</v>
      </c>
      <c r="I4363" s="0" t="n">
        <v>0.06</v>
      </c>
      <c r="J4363" s="0" t="n">
        <v>0.45</v>
      </c>
      <c r="N4363" s="0" t="s">
        <v>35</v>
      </c>
      <c r="P4363" s="0" t="n">
        <f aca="false">IF(AND(OR(Dashboard!$B$5="All",D4363=Dashboard!$B$5),OR(Dashboard!$D$5="All",N4363=Dashboard!$D$5),OR(AND(C4363&lt;&gt;"",C4363&gt;=Dashboard!$F$5,C4363&lt;=Dashboard!$H$5),AND(C4363="",Dashboard!$F$5&lt;=1980,Dashboard!$H$5&gt;=2016))),1,0)</f>
        <v>1</v>
      </c>
      <c r="Q4363" s="0" t="n">
        <f aca="false">J4363*P4363+ROW()*0.00000001</f>
        <v>0.45004363</v>
      </c>
    </row>
    <row r="4364" customFormat="false" ht="15" hidden="false" customHeight="false" outlineLevel="0" collapsed="false">
      <c r="A4364" s="0" t="s">
        <v>1127</v>
      </c>
      <c r="B4364" s="0" t="s">
        <v>152</v>
      </c>
      <c r="C4364" s="0" t="n">
        <v>2014</v>
      </c>
      <c r="D4364" s="0" t="s">
        <v>56</v>
      </c>
      <c r="E4364" s="0" t="s">
        <v>139</v>
      </c>
      <c r="F4364" s="0" t="n">
        <v>0.13</v>
      </c>
      <c r="G4364" s="0" t="n">
        <v>0.29</v>
      </c>
      <c r="H4364" s="0" t="n">
        <v>0</v>
      </c>
      <c r="I4364" s="0" t="n">
        <v>0.03</v>
      </c>
      <c r="J4364" s="0" t="n">
        <v>0.45</v>
      </c>
      <c r="K4364" s="0" t="n">
        <v>81</v>
      </c>
      <c r="L4364" s="0" t="n">
        <v>8.2</v>
      </c>
      <c r="M4364" s="0" t="s">
        <v>73</v>
      </c>
      <c r="N4364" s="0" t="s">
        <v>152</v>
      </c>
      <c r="O4364" s="0" t="s">
        <v>42</v>
      </c>
      <c r="P4364" s="0" t="n">
        <f aca="false">IF(AND(OR(Dashboard!$B$5="All",D4364=Dashboard!$B$5),OR(Dashboard!$D$5="All",N4364=Dashboard!$D$5),OR(AND(C4364&lt;&gt;"",C4364&gt;=Dashboard!$F$5,C4364&lt;=Dashboard!$H$5),AND(C4364="",Dashboard!$F$5&lt;=1980,Dashboard!$H$5&gt;=2016))),1,0)</f>
        <v>1</v>
      </c>
      <c r="Q4364" s="0" t="n">
        <f aca="false">J4364*P4364+ROW()*0.00000001</f>
        <v>0.45004364</v>
      </c>
    </row>
    <row r="4365" customFormat="false" ht="15" hidden="false" customHeight="false" outlineLevel="0" collapsed="false">
      <c r="A4365" s="0" t="s">
        <v>3388</v>
      </c>
      <c r="B4365" s="0" t="s">
        <v>70</v>
      </c>
      <c r="C4365" s="0" t="n">
        <v>2013</v>
      </c>
      <c r="D4365" s="0" t="s">
        <v>71</v>
      </c>
      <c r="E4365" s="0" t="s">
        <v>91</v>
      </c>
      <c r="F4365" s="0" t="n">
        <v>0.23</v>
      </c>
      <c r="G4365" s="0" t="n">
        <v>0.14</v>
      </c>
      <c r="H4365" s="0" t="n">
        <v>0</v>
      </c>
      <c r="I4365" s="0" t="n">
        <v>0.08</v>
      </c>
      <c r="J4365" s="0" t="n">
        <v>0.45</v>
      </c>
      <c r="K4365" s="0" t="n">
        <v>61</v>
      </c>
      <c r="L4365" s="0" t="n">
        <v>7.2</v>
      </c>
      <c r="M4365" s="0" t="s">
        <v>73</v>
      </c>
      <c r="N4365" s="0" t="s">
        <v>74</v>
      </c>
      <c r="O4365" s="0" t="s">
        <v>67</v>
      </c>
      <c r="P4365" s="0" t="n">
        <f aca="false">IF(AND(OR(Dashboard!$B$5="All",D4365=Dashboard!$B$5),OR(Dashboard!$D$5="All",N4365=Dashboard!$D$5),OR(AND(C4365&lt;&gt;"",C4365&gt;=Dashboard!$F$5,C4365&lt;=Dashboard!$H$5),AND(C4365="",Dashboard!$F$5&lt;=1980,Dashboard!$H$5&gt;=2016))),1,0)</f>
        <v>1</v>
      </c>
      <c r="Q4365" s="0" t="n">
        <f aca="false">J4365*P4365+ROW()*0.00000001</f>
        <v>0.45004365</v>
      </c>
    </row>
    <row r="4366" customFormat="false" ht="15" hidden="false" customHeight="false" outlineLevel="0" collapsed="false">
      <c r="A4366" s="0" t="s">
        <v>3389</v>
      </c>
      <c r="B4366" s="0" t="s">
        <v>159</v>
      </c>
      <c r="C4366" s="0" t="n">
        <v>1981</v>
      </c>
      <c r="D4366" s="0" t="s">
        <v>71</v>
      </c>
      <c r="E4366" s="0" t="s">
        <v>2406</v>
      </c>
      <c r="F4366" s="0" t="n">
        <v>0.42</v>
      </c>
      <c r="G4366" s="0" t="n">
        <v>0.03</v>
      </c>
      <c r="H4366" s="0" t="n">
        <v>0</v>
      </c>
      <c r="I4366" s="0" t="n">
        <v>0</v>
      </c>
      <c r="J4366" s="0" t="n">
        <v>0.45</v>
      </c>
      <c r="N4366" s="0" t="s">
        <v>161</v>
      </c>
      <c r="P4366" s="0" t="n">
        <f aca="false">IF(AND(OR(Dashboard!$B$5="All",D4366=Dashboard!$B$5),OR(Dashboard!$D$5="All",N4366=Dashboard!$D$5),OR(AND(C4366&lt;&gt;"",C4366&gt;=Dashboard!$F$5,C4366&lt;=Dashboard!$H$5),AND(C4366="",Dashboard!$F$5&lt;=1980,Dashboard!$H$5&gt;=2016))),1,0)</f>
        <v>1</v>
      </c>
      <c r="Q4366" s="0" t="n">
        <f aca="false">J4366*P4366+ROW()*0.00000001</f>
        <v>0.45004366</v>
      </c>
    </row>
    <row r="4367" customFormat="false" ht="15" hidden="false" customHeight="false" outlineLevel="0" collapsed="false">
      <c r="A4367" s="0" t="s">
        <v>3390</v>
      </c>
      <c r="B4367" s="0" t="s">
        <v>76</v>
      </c>
      <c r="C4367" s="0" t="n">
        <v>2004</v>
      </c>
      <c r="D4367" s="0" t="s">
        <v>71</v>
      </c>
      <c r="E4367" s="0" t="s">
        <v>418</v>
      </c>
      <c r="F4367" s="0" t="n">
        <v>0.22</v>
      </c>
      <c r="G4367" s="0" t="n">
        <v>0.17</v>
      </c>
      <c r="H4367" s="0" t="n">
        <v>0</v>
      </c>
      <c r="I4367" s="0" t="n">
        <v>0.06</v>
      </c>
      <c r="J4367" s="0" t="n">
        <v>0.45</v>
      </c>
      <c r="N4367" s="0" t="s">
        <v>74</v>
      </c>
      <c r="P4367" s="0" t="n">
        <f aca="false">IF(AND(OR(Dashboard!$B$5="All",D4367=Dashboard!$B$5),OR(Dashboard!$D$5="All",N4367=Dashboard!$D$5),OR(AND(C4367&lt;&gt;"",C4367&gt;=Dashboard!$F$5,C4367&lt;=Dashboard!$H$5),AND(C4367="",Dashboard!$F$5&lt;=1980,Dashboard!$H$5&gt;=2016))),1,0)</f>
        <v>1</v>
      </c>
      <c r="Q4367" s="0" t="n">
        <f aca="false">J4367*P4367+ROW()*0.00000001</f>
        <v>0.45004367</v>
      </c>
    </row>
    <row r="4368" customFormat="false" ht="15" hidden="false" customHeight="false" outlineLevel="0" collapsed="false">
      <c r="A4368" s="0" t="s">
        <v>355</v>
      </c>
      <c r="B4368" s="0" t="s">
        <v>152</v>
      </c>
      <c r="C4368" s="0" t="n">
        <v>2014</v>
      </c>
      <c r="D4368" s="0" t="s">
        <v>71</v>
      </c>
      <c r="E4368" s="0" t="s">
        <v>124</v>
      </c>
      <c r="F4368" s="0" t="n">
        <v>0.15</v>
      </c>
      <c r="G4368" s="0" t="n">
        <v>0.26</v>
      </c>
      <c r="H4368" s="0" t="n">
        <v>0</v>
      </c>
      <c r="I4368" s="0" t="n">
        <v>0.03</v>
      </c>
      <c r="J4368" s="0" t="n">
        <v>0.45</v>
      </c>
      <c r="K4368" s="0" t="n">
        <v>77</v>
      </c>
      <c r="L4368" s="0" t="n">
        <v>4.7</v>
      </c>
      <c r="M4368" s="0" t="s">
        <v>73</v>
      </c>
      <c r="N4368" s="0" t="s">
        <v>152</v>
      </c>
      <c r="O4368" s="0" t="s">
        <v>37</v>
      </c>
      <c r="P4368" s="0" t="n">
        <f aca="false">IF(AND(OR(Dashboard!$B$5="All",D4368=Dashboard!$B$5),OR(Dashboard!$D$5="All",N4368=Dashboard!$D$5),OR(AND(C4368&lt;&gt;"",C4368&gt;=Dashboard!$F$5,C4368&lt;=Dashboard!$H$5),AND(C4368="",Dashboard!$F$5&lt;=1980,Dashboard!$H$5&gt;=2016))),1,0)</f>
        <v>1</v>
      </c>
      <c r="Q4368" s="0" t="n">
        <f aca="false">J4368*P4368+ROW()*0.00000001</f>
        <v>0.45004368</v>
      </c>
    </row>
    <row r="4369" customFormat="false" ht="15" hidden="false" customHeight="false" outlineLevel="0" collapsed="false">
      <c r="A4369" s="0" t="s">
        <v>3391</v>
      </c>
      <c r="B4369" s="0" t="s">
        <v>85</v>
      </c>
      <c r="C4369" s="0" t="n">
        <v>2004</v>
      </c>
      <c r="D4369" s="0" t="s">
        <v>34</v>
      </c>
      <c r="E4369" s="0" t="s">
        <v>35</v>
      </c>
      <c r="F4369" s="0" t="n">
        <v>0.32</v>
      </c>
      <c r="G4369" s="0" t="n">
        <v>0.12</v>
      </c>
      <c r="H4369" s="0" t="n">
        <v>0</v>
      </c>
      <c r="I4369" s="0" t="n">
        <v>0.01</v>
      </c>
      <c r="J4369" s="0" t="n">
        <v>0.45</v>
      </c>
      <c r="K4369" s="0" t="n">
        <v>84</v>
      </c>
      <c r="L4369" s="0" t="n">
        <v>8.6</v>
      </c>
      <c r="M4369" s="0" t="s">
        <v>36</v>
      </c>
      <c r="N4369" s="0" t="s">
        <v>35</v>
      </c>
      <c r="O4369" s="0" t="s">
        <v>42</v>
      </c>
      <c r="P4369" s="0" t="n">
        <f aca="false">IF(AND(OR(Dashboard!$B$5="All",D4369=Dashboard!$B$5),OR(Dashboard!$D$5="All",N4369=Dashboard!$D$5),OR(AND(C4369&lt;&gt;"",C4369&gt;=Dashboard!$F$5,C4369&lt;=Dashboard!$H$5),AND(C4369="",Dashboard!$F$5&lt;=1980,Dashboard!$H$5&gt;=2016))),1,0)</f>
        <v>1</v>
      </c>
      <c r="Q4369" s="0" t="n">
        <f aca="false">J4369*P4369+ROW()*0.00000001</f>
        <v>0.45004369</v>
      </c>
    </row>
    <row r="4370" customFormat="false" ht="15" hidden="false" customHeight="false" outlineLevel="0" collapsed="false">
      <c r="A4370" s="0" t="s">
        <v>3392</v>
      </c>
      <c r="B4370" s="0" t="s">
        <v>33</v>
      </c>
      <c r="C4370" s="0" t="n">
        <v>2008</v>
      </c>
      <c r="D4370" s="0" t="s">
        <v>34</v>
      </c>
      <c r="E4370" s="0" t="s">
        <v>142</v>
      </c>
      <c r="F4370" s="0" t="n">
        <v>0.18</v>
      </c>
      <c r="G4370" s="0" t="n">
        <v>0.22</v>
      </c>
      <c r="H4370" s="0" t="n">
        <v>0</v>
      </c>
      <c r="I4370" s="0" t="n">
        <v>0.05</v>
      </c>
      <c r="J4370" s="0" t="n">
        <v>0.45</v>
      </c>
      <c r="K4370" s="0" t="n">
        <v>50</v>
      </c>
      <c r="L4370" s="0" t="n">
        <v>4.6</v>
      </c>
      <c r="M4370" s="0" t="s">
        <v>36</v>
      </c>
      <c r="N4370" s="0" t="s">
        <v>35</v>
      </c>
      <c r="O4370" s="0" t="s">
        <v>177</v>
      </c>
      <c r="P4370" s="0" t="n">
        <f aca="false">IF(AND(OR(Dashboard!$B$5="All",D4370=Dashboard!$B$5),OR(Dashboard!$D$5="All",N4370=Dashboard!$D$5),OR(AND(C4370&lt;&gt;"",C4370&gt;=Dashboard!$F$5,C4370&lt;=Dashboard!$H$5),AND(C4370="",Dashboard!$F$5&lt;=1980,Dashboard!$H$5&gt;=2016))),1,0)</f>
        <v>1</v>
      </c>
      <c r="Q4370" s="0" t="n">
        <f aca="false">J4370*P4370+ROW()*0.00000001</f>
        <v>0.4500437</v>
      </c>
    </row>
    <row r="4371" customFormat="false" ht="15" hidden="false" customHeight="false" outlineLevel="0" collapsed="false">
      <c r="A4371" s="0" t="s">
        <v>3380</v>
      </c>
      <c r="B4371" s="0" t="s">
        <v>64</v>
      </c>
      <c r="C4371" s="0" t="n">
        <v>2011</v>
      </c>
      <c r="D4371" s="0" t="s">
        <v>56</v>
      </c>
      <c r="E4371" s="0" t="s">
        <v>243</v>
      </c>
      <c r="F4371" s="0" t="n">
        <v>0.3</v>
      </c>
      <c r="G4371" s="0" t="n">
        <v>0.11</v>
      </c>
      <c r="H4371" s="0" t="n">
        <v>0.01</v>
      </c>
      <c r="I4371" s="0" t="n">
        <v>0.04</v>
      </c>
      <c r="J4371" s="0" t="n">
        <v>0.45</v>
      </c>
      <c r="K4371" s="0" t="n">
        <v>75</v>
      </c>
      <c r="L4371" s="0" t="n">
        <v>7</v>
      </c>
      <c r="M4371" s="0" t="s">
        <v>73</v>
      </c>
      <c r="N4371" s="0" t="s">
        <v>66</v>
      </c>
      <c r="O4371" s="0" t="s">
        <v>37</v>
      </c>
      <c r="P4371" s="0" t="n">
        <f aca="false">IF(AND(OR(Dashboard!$B$5="All",D4371=Dashboard!$B$5),OR(Dashboard!$D$5="All",N4371=Dashboard!$D$5),OR(AND(C4371&lt;&gt;"",C4371&gt;=Dashboard!$F$5,C4371&lt;=Dashboard!$H$5),AND(C4371="",Dashboard!$F$5&lt;=1980,Dashboard!$H$5&gt;=2016))),1,0)</f>
        <v>1</v>
      </c>
      <c r="Q4371" s="0" t="n">
        <f aca="false">J4371*P4371+ROW()*0.00000001</f>
        <v>0.45004371</v>
      </c>
    </row>
    <row r="4372" customFormat="false" ht="15" hidden="false" customHeight="false" outlineLevel="0" collapsed="false">
      <c r="A4372" s="0" t="s">
        <v>3393</v>
      </c>
      <c r="B4372" s="0" t="s">
        <v>33</v>
      </c>
      <c r="C4372" s="0" t="n">
        <v>2010</v>
      </c>
      <c r="D4372" s="0" t="s">
        <v>52</v>
      </c>
      <c r="E4372" s="0" t="s">
        <v>487</v>
      </c>
      <c r="F4372" s="0" t="n">
        <v>0.42</v>
      </c>
      <c r="G4372" s="0" t="n">
        <v>0</v>
      </c>
      <c r="H4372" s="0" t="n">
        <v>0</v>
      </c>
      <c r="I4372" s="0" t="n">
        <v>0.03</v>
      </c>
      <c r="J4372" s="0" t="n">
        <v>0.45</v>
      </c>
      <c r="K4372" s="0" t="n">
        <v>78</v>
      </c>
      <c r="L4372" s="0" t="n">
        <v>8</v>
      </c>
      <c r="M4372" s="0" t="s">
        <v>36</v>
      </c>
      <c r="N4372" s="0" t="s">
        <v>35</v>
      </c>
      <c r="O4372" s="0" t="s">
        <v>37</v>
      </c>
      <c r="P4372" s="0" t="n">
        <f aca="false">IF(AND(OR(Dashboard!$B$5="All",D4372=Dashboard!$B$5),OR(Dashboard!$D$5="All",N4372=Dashboard!$D$5),OR(AND(C4372&lt;&gt;"",C4372&gt;=Dashboard!$F$5,C4372&lt;=Dashboard!$H$5),AND(C4372="",Dashboard!$F$5&lt;=1980,Dashboard!$H$5&gt;=2016))),1,0)</f>
        <v>1</v>
      </c>
      <c r="Q4372" s="0" t="n">
        <f aca="false">J4372*P4372+ROW()*0.00000001</f>
        <v>0.45004372</v>
      </c>
    </row>
    <row r="4373" customFormat="false" ht="15" hidden="false" customHeight="false" outlineLevel="0" collapsed="false">
      <c r="A4373" s="0" t="s">
        <v>3394</v>
      </c>
      <c r="B4373" s="0" t="s">
        <v>64</v>
      </c>
      <c r="D4373" s="0" t="s">
        <v>71</v>
      </c>
      <c r="E4373" s="0" t="s">
        <v>220</v>
      </c>
      <c r="F4373" s="0" t="n">
        <v>0.25</v>
      </c>
      <c r="G4373" s="0" t="n">
        <v>0.15</v>
      </c>
      <c r="H4373" s="0" t="n">
        <v>0</v>
      </c>
      <c r="I4373" s="0" t="n">
        <v>0.04</v>
      </c>
      <c r="J4373" s="0" t="n">
        <v>0.45</v>
      </c>
      <c r="K4373" s="0" t="n">
        <v>70</v>
      </c>
      <c r="L4373" s="0" t="n">
        <v>6.9</v>
      </c>
      <c r="M4373" s="0" t="s">
        <v>73</v>
      </c>
      <c r="N4373" s="0" t="s">
        <v>66</v>
      </c>
      <c r="O4373" s="0" t="s">
        <v>67</v>
      </c>
      <c r="P4373" s="0" t="n">
        <f aca="false">IF(AND(OR(Dashboard!$B$5="All",D4373=Dashboard!$B$5),OR(Dashboard!$D$5="All",N4373=Dashboard!$D$5),OR(AND(C4373&lt;&gt;"",C4373&gt;=Dashboard!$F$5,C4373&lt;=Dashboard!$H$5),AND(C4373="",Dashboard!$F$5&lt;=1980,Dashboard!$H$5&gt;=2016))),1,0)</f>
        <v>1</v>
      </c>
      <c r="Q4373" s="0" t="n">
        <f aca="false">J4373*P4373+ROW()*0.00000001</f>
        <v>0.45004373</v>
      </c>
    </row>
    <row r="4374" customFormat="false" ht="15" hidden="false" customHeight="false" outlineLevel="0" collapsed="false">
      <c r="A4374" s="0" t="s">
        <v>3395</v>
      </c>
      <c r="B4374" s="0" t="s">
        <v>76</v>
      </c>
      <c r="C4374" s="0" t="n">
        <v>2004</v>
      </c>
      <c r="D4374" s="0" t="s">
        <v>52</v>
      </c>
      <c r="E4374" s="0" t="s">
        <v>220</v>
      </c>
      <c r="F4374" s="0" t="n">
        <v>0.22</v>
      </c>
      <c r="G4374" s="0" t="n">
        <v>0.17</v>
      </c>
      <c r="H4374" s="0" t="n">
        <v>0</v>
      </c>
      <c r="I4374" s="0" t="n">
        <v>0.06</v>
      </c>
      <c r="J4374" s="0" t="n">
        <v>0.44</v>
      </c>
      <c r="N4374" s="0" t="s">
        <v>74</v>
      </c>
      <c r="P4374" s="0" t="n">
        <f aca="false">IF(AND(OR(Dashboard!$B$5="All",D4374=Dashboard!$B$5),OR(Dashboard!$D$5="All",N4374=Dashboard!$D$5),OR(AND(C4374&lt;&gt;"",C4374&gt;=Dashboard!$F$5,C4374&lt;=Dashboard!$H$5),AND(C4374="",Dashboard!$F$5&lt;=1980,Dashboard!$H$5&gt;=2016))),1,0)</f>
        <v>1</v>
      </c>
      <c r="Q4374" s="0" t="n">
        <f aca="false">J4374*P4374+ROW()*0.00000001</f>
        <v>0.44004374</v>
      </c>
    </row>
    <row r="4375" customFormat="false" ht="15" hidden="false" customHeight="false" outlineLevel="0" collapsed="false">
      <c r="A4375" s="0" t="s">
        <v>2831</v>
      </c>
      <c r="B4375" s="0" t="s">
        <v>70</v>
      </c>
      <c r="C4375" s="0" t="n">
        <v>2011</v>
      </c>
      <c r="D4375" s="0" t="s">
        <v>56</v>
      </c>
      <c r="E4375" s="0" t="s">
        <v>418</v>
      </c>
      <c r="F4375" s="0" t="n">
        <v>0.13</v>
      </c>
      <c r="G4375" s="0" t="n">
        <v>0.23</v>
      </c>
      <c r="H4375" s="0" t="n">
        <v>0</v>
      </c>
      <c r="I4375" s="0" t="n">
        <v>0.08</v>
      </c>
      <c r="J4375" s="0" t="n">
        <v>0.44</v>
      </c>
      <c r="K4375" s="0" t="n">
        <v>70</v>
      </c>
      <c r="L4375" s="0" t="n">
        <v>7.4</v>
      </c>
      <c r="M4375" s="0" t="s">
        <v>73</v>
      </c>
      <c r="N4375" s="0" t="s">
        <v>74</v>
      </c>
      <c r="O4375" s="0" t="s">
        <v>67</v>
      </c>
      <c r="P4375" s="0" t="n">
        <f aca="false">IF(AND(OR(Dashboard!$B$5="All",D4375=Dashboard!$B$5),OR(Dashboard!$D$5="All",N4375=Dashboard!$D$5),OR(AND(C4375&lt;&gt;"",C4375&gt;=Dashboard!$F$5,C4375&lt;=Dashboard!$H$5),AND(C4375="",Dashboard!$F$5&lt;=1980,Dashboard!$H$5&gt;=2016))),1,0)</f>
        <v>1</v>
      </c>
      <c r="Q4375" s="0" t="n">
        <f aca="false">J4375*P4375+ROW()*0.00000001</f>
        <v>0.44004375</v>
      </c>
    </row>
    <row r="4376" customFormat="false" ht="15" hidden="false" customHeight="false" outlineLevel="0" collapsed="false">
      <c r="A4376" s="0" t="s">
        <v>3396</v>
      </c>
      <c r="B4376" s="0" t="s">
        <v>50</v>
      </c>
      <c r="C4376" s="0" t="n">
        <v>2009</v>
      </c>
      <c r="D4376" s="0" t="s">
        <v>58</v>
      </c>
      <c r="E4376" s="0" t="s">
        <v>195</v>
      </c>
      <c r="F4376" s="0" t="n">
        <v>0.42</v>
      </c>
      <c r="G4376" s="0" t="n">
        <v>0</v>
      </c>
      <c r="H4376" s="0" t="n">
        <v>0</v>
      </c>
      <c r="I4376" s="0" t="n">
        <v>0.03</v>
      </c>
      <c r="J4376" s="0" t="n">
        <v>0.44</v>
      </c>
      <c r="M4376" s="0" t="s">
        <v>36</v>
      </c>
      <c r="N4376" s="0" t="s">
        <v>35</v>
      </c>
      <c r="P4376" s="0" t="n">
        <f aca="false">IF(AND(OR(Dashboard!$B$5="All",D4376=Dashboard!$B$5),OR(Dashboard!$D$5="All",N4376=Dashboard!$D$5),OR(AND(C4376&lt;&gt;"",C4376&gt;=Dashboard!$F$5,C4376&lt;=Dashboard!$H$5),AND(C4376="",Dashboard!$F$5&lt;=1980,Dashboard!$H$5&gt;=2016))),1,0)</f>
        <v>1</v>
      </c>
      <c r="Q4376" s="0" t="n">
        <f aca="false">J4376*P4376+ROW()*0.00000001</f>
        <v>0.44004376</v>
      </c>
    </row>
    <row r="4377" customFormat="false" ht="15" hidden="false" customHeight="false" outlineLevel="0" collapsed="false">
      <c r="A4377" s="0" t="s">
        <v>3397</v>
      </c>
      <c r="B4377" s="0" t="s">
        <v>33</v>
      </c>
      <c r="C4377" s="0" t="n">
        <v>2009</v>
      </c>
      <c r="D4377" s="0" t="s">
        <v>52</v>
      </c>
      <c r="E4377" s="0" t="s">
        <v>481</v>
      </c>
      <c r="F4377" s="0" t="n">
        <v>0.41</v>
      </c>
      <c r="G4377" s="0" t="n">
        <v>0</v>
      </c>
      <c r="H4377" s="0" t="n">
        <v>0</v>
      </c>
      <c r="I4377" s="0" t="n">
        <v>0.03</v>
      </c>
      <c r="J4377" s="0" t="n">
        <v>0.44</v>
      </c>
      <c r="M4377" s="0" t="s">
        <v>125</v>
      </c>
      <c r="N4377" s="0" t="s">
        <v>35</v>
      </c>
      <c r="P4377" s="0" t="n">
        <f aca="false">IF(AND(OR(Dashboard!$B$5="All",D4377=Dashboard!$B$5),OR(Dashboard!$D$5="All",N4377=Dashboard!$D$5),OR(AND(C4377&lt;&gt;"",C4377&gt;=Dashboard!$F$5,C4377&lt;=Dashboard!$H$5),AND(C4377="",Dashboard!$F$5&lt;=1980,Dashboard!$H$5&gt;=2016))),1,0)</f>
        <v>1</v>
      </c>
      <c r="Q4377" s="0" t="n">
        <f aca="false">J4377*P4377+ROW()*0.00000001</f>
        <v>0.44004377</v>
      </c>
    </row>
    <row r="4378" customFormat="false" ht="15" hidden="false" customHeight="false" outlineLevel="0" collapsed="false">
      <c r="A4378" s="0" t="s">
        <v>3398</v>
      </c>
      <c r="B4378" s="0" t="s">
        <v>76</v>
      </c>
      <c r="C4378" s="0" t="n">
        <v>2006</v>
      </c>
      <c r="D4378" s="0" t="s">
        <v>34</v>
      </c>
      <c r="E4378" s="0" t="s">
        <v>2331</v>
      </c>
      <c r="F4378" s="0" t="n">
        <v>0.37</v>
      </c>
      <c r="G4378" s="0" t="n">
        <v>0.01</v>
      </c>
      <c r="H4378" s="0" t="n">
        <v>0</v>
      </c>
      <c r="I4378" s="0" t="n">
        <v>0.06</v>
      </c>
      <c r="J4378" s="0" t="n">
        <v>0.44</v>
      </c>
      <c r="K4378" s="0" t="n">
        <v>70</v>
      </c>
      <c r="L4378" s="0" t="n">
        <v>5.2</v>
      </c>
      <c r="M4378" s="0" t="s">
        <v>36</v>
      </c>
      <c r="N4378" s="0" t="s">
        <v>74</v>
      </c>
      <c r="O4378" s="0" t="s">
        <v>67</v>
      </c>
      <c r="P4378" s="0" t="n">
        <f aca="false">IF(AND(OR(Dashboard!$B$5="All",D4378=Dashboard!$B$5),OR(Dashboard!$D$5="All",N4378=Dashboard!$D$5),OR(AND(C4378&lt;&gt;"",C4378&gt;=Dashboard!$F$5,C4378&lt;=Dashboard!$H$5),AND(C4378="",Dashboard!$F$5&lt;=1980,Dashboard!$H$5&gt;=2016))),1,0)</f>
        <v>1</v>
      </c>
      <c r="Q4378" s="0" t="n">
        <f aca="false">J4378*P4378+ROW()*0.00000001</f>
        <v>0.44004378</v>
      </c>
    </row>
    <row r="4379" customFormat="false" ht="15" hidden="false" customHeight="false" outlineLevel="0" collapsed="false">
      <c r="A4379" s="0" t="s">
        <v>3399</v>
      </c>
      <c r="B4379" s="0" t="s">
        <v>64</v>
      </c>
      <c r="C4379" s="0" t="n">
        <v>2010</v>
      </c>
      <c r="D4379" s="0" t="s">
        <v>34</v>
      </c>
      <c r="E4379" s="0" t="s">
        <v>195</v>
      </c>
      <c r="F4379" s="0" t="n">
        <v>0.38</v>
      </c>
      <c r="G4379" s="0" t="n">
        <v>0.04</v>
      </c>
      <c r="H4379" s="0" t="n">
        <v>0</v>
      </c>
      <c r="I4379" s="0" t="n">
        <v>0.03</v>
      </c>
      <c r="J4379" s="0" t="n">
        <v>0.44</v>
      </c>
      <c r="K4379" s="0" t="n">
        <v>44</v>
      </c>
      <c r="M4379" s="0" t="s">
        <v>36</v>
      </c>
      <c r="N4379" s="0" t="s">
        <v>66</v>
      </c>
      <c r="O4379" s="0" t="s">
        <v>177</v>
      </c>
      <c r="P4379" s="0" t="n">
        <f aca="false">IF(AND(OR(Dashboard!$B$5="All",D4379=Dashboard!$B$5),OR(Dashboard!$D$5="All",N4379=Dashboard!$D$5),OR(AND(C4379&lt;&gt;"",C4379&gt;=Dashboard!$F$5,C4379&lt;=Dashboard!$H$5),AND(C4379="",Dashboard!$F$5&lt;=1980,Dashboard!$H$5&gt;=2016))),1,0)</f>
        <v>1</v>
      </c>
      <c r="Q4379" s="0" t="n">
        <f aca="false">J4379*P4379+ROW()*0.00000001</f>
        <v>0.44004379</v>
      </c>
    </row>
    <row r="4380" customFormat="false" ht="15" hidden="false" customHeight="false" outlineLevel="0" collapsed="false">
      <c r="A4380" s="0" t="s">
        <v>3400</v>
      </c>
      <c r="B4380" s="0" t="s">
        <v>76</v>
      </c>
      <c r="C4380" s="0" t="n">
        <v>2005</v>
      </c>
      <c r="D4380" s="0" t="s">
        <v>52</v>
      </c>
      <c r="E4380" s="0" t="s">
        <v>89</v>
      </c>
      <c r="F4380" s="0" t="n">
        <v>0.37</v>
      </c>
      <c r="G4380" s="0" t="n">
        <v>0.01</v>
      </c>
      <c r="H4380" s="0" t="n">
        <v>0</v>
      </c>
      <c r="I4380" s="0" t="n">
        <v>0.06</v>
      </c>
      <c r="J4380" s="0" t="n">
        <v>0.44</v>
      </c>
      <c r="N4380" s="0" t="s">
        <v>74</v>
      </c>
      <c r="P4380" s="0" t="n">
        <f aca="false">IF(AND(OR(Dashboard!$B$5="All",D4380=Dashboard!$B$5),OR(Dashboard!$D$5="All",N4380=Dashboard!$D$5),OR(AND(C4380&lt;&gt;"",C4380&gt;=Dashboard!$F$5,C4380&lt;=Dashboard!$H$5),AND(C4380="",Dashboard!$F$5&lt;=1980,Dashboard!$H$5&gt;=2016))),1,0)</f>
        <v>1</v>
      </c>
      <c r="Q4380" s="0" t="n">
        <f aca="false">J4380*P4380+ROW()*0.00000001</f>
        <v>0.4400438</v>
      </c>
    </row>
    <row r="4381" customFormat="false" ht="15" hidden="false" customHeight="false" outlineLevel="0" collapsed="false">
      <c r="A4381" s="0" t="s">
        <v>351</v>
      </c>
      <c r="B4381" s="0" t="s">
        <v>144</v>
      </c>
      <c r="C4381" s="0" t="n">
        <v>2005</v>
      </c>
      <c r="D4381" s="0" t="s">
        <v>34</v>
      </c>
      <c r="E4381" s="0" t="s">
        <v>220</v>
      </c>
      <c r="F4381" s="0" t="n">
        <v>0.06</v>
      </c>
      <c r="G4381" s="0" t="n">
        <v>0.33</v>
      </c>
      <c r="H4381" s="0" t="n">
        <v>0.02</v>
      </c>
      <c r="I4381" s="0" t="n">
        <v>0.03</v>
      </c>
      <c r="J4381" s="0" t="n">
        <v>0.44</v>
      </c>
      <c r="K4381" s="0" t="n">
        <v>89</v>
      </c>
      <c r="L4381" s="0" t="n">
        <v>7.9</v>
      </c>
      <c r="M4381" s="0" t="s">
        <v>36</v>
      </c>
      <c r="N4381" s="0" t="s">
        <v>66</v>
      </c>
      <c r="O4381" s="0" t="s">
        <v>42</v>
      </c>
      <c r="P4381" s="0" t="n">
        <f aca="false">IF(AND(OR(Dashboard!$B$5="All",D4381=Dashboard!$B$5),OR(Dashboard!$D$5="All",N4381=Dashboard!$D$5),OR(AND(C4381&lt;&gt;"",C4381&gt;=Dashboard!$F$5,C4381&lt;=Dashboard!$H$5),AND(C4381="",Dashboard!$F$5&lt;=1980,Dashboard!$H$5&gt;=2016))),1,0)</f>
        <v>1</v>
      </c>
      <c r="Q4381" s="0" t="n">
        <f aca="false">J4381*P4381+ROW()*0.00000001</f>
        <v>0.44004381</v>
      </c>
    </row>
    <row r="4382" customFormat="false" ht="15" hidden="false" customHeight="false" outlineLevel="0" collapsed="false">
      <c r="A4382" s="0" t="s">
        <v>1153</v>
      </c>
      <c r="B4382" s="0" t="s">
        <v>108</v>
      </c>
      <c r="C4382" s="0" t="n">
        <v>1999</v>
      </c>
      <c r="D4382" s="0" t="s">
        <v>34</v>
      </c>
      <c r="E4382" s="0" t="s">
        <v>142</v>
      </c>
      <c r="F4382" s="0" t="n">
        <v>0.42</v>
      </c>
      <c r="G4382" s="0" t="n">
        <v>0.02</v>
      </c>
      <c r="H4382" s="0" t="n">
        <v>0</v>
      </c>
      <c r="I4382" s="0" t="n">
        <v>0</v>
      </c>
      <c r="J4382" s="0" t="n">
        <v>0.44</v>
      </c>
      <c r="N4382" s="0" t="s">
        <v>35</v>
      </c>
      <c r="P4382" s="0" t="n">
        <f aca="false">IF(AND(OR(Dashboard!$B$5="All",D4382=Dashboard!$B$5),OR(Dashboard!$D$5="All",N4382=Dashboard!$D$5),OR(AND(C4382&lt;&gt;"",C4382&gt;=Dashboard!$F$5,C4382&lt;=Dashboard!$H$5),AND(C4382="",Dashboard!$F$5&lt;=1980,Dashboard!$H$5&gt;=2016))),1,0)</f>
        <v>1</v>
      </c>
      <c r="Q4382" s="0" t="n">
        <f aca="false">J4382*P4382+ROW()*0.00000001</f>
        <v>0.44004382</v>
      </c>
    </row>
    <row r="4383" customFormat="false" ht="15" hidden="false" customHeight="false" outlineLevel="0" collapsed="false">
      <c r="A4383" s="0" t="s">
        <v>3401</v>
      </c>
      <c r="B4383" s="0" t="s">
        <v>76</v>
      </c>
      <c r="C4383" s="0" t="n">
        <v>2004</v>
      </c>
      <c r="D4383" s="0" t="s">
        <v>71</v>
      </c>
      <c r="E4383" s="0" t="s">
        <v>220</v>
      </c>
      <c r="F4383" s="0" t="n">
        <v>0.22</v>
      </c>
      <c r="G4383" s="0" t="n">
        <v>0.17</v>
      </c>
      <c r="H4383" s="0" t="n">
        <v>0</v>
      </c>
      <c r="I4383" s="0" t="n">
        <v>0.06</v>
      </c>
      <c r="J4383" s="0" t="n">
        <v>0.44</v>
      </c>
      <c r="K4383" s="0" t="n">
        <v>47</v>
      </c>
      <c r="L4383" s="0" t="n">
        <v>7.8</v>
      </c>
      <c r="M4383" s="0" t="s">
        <v>103</v>
      </c>
      <c r="N4383" s="0" t="s">
        <v>74</v>
      </c>
      <c r="O4383" s="0" t="s">
        <v>177</v>
      </c>
      <c r="P4383" s="0" t="n">
        <f aca="false">IF(AND(OR(Dashboard!$B$5="All",D4383=Dashboard!$B$5),OR(Dashboard!$D$5="All",N4383=Dashboard!$D$5),OR(AND(C4383&lt;&gt;"",C4383&gt;=Dashboard!$F$5,C4383&lt;=Dashboard!$H$5),AND(C4383="",Dashboard!$F$5&lt;=1980,Dashboard!$H$5&gt;=2016))),1,0)</f>
        <v>1</v>
      </c>
      <c r="Q4383" s="0" t="n">
        <f aca="false">J4383*P4383+ROW()*0.00000001</f>
        <v>0.44004383</v>
      </c>
    </row>
    <row r="4384" customFormat="false" ht="15" hidden="false" customHeight="false" outlineLevel="0" collapsed="false">
      <c r="A4384" s="0" t="s">
        <v>3074</v>
      </c>
      <c r="B4384" s="0" t="s">
        <v>76</v>
      </c>
      <c r="C4384" s="0" t="n">
        <v>2005</v>
      </c>
      <c r="D4384" s="0" t="s">
        <v>52</v>
      </c>
      <c r="E4384" s="0" t="s">
        <v>418</v>
      </c>
      <c r="F4384" s="0" t="n">
        <v>0.37</v>
      </c>
      <c r="G4384" s="0" t="n">
        <v>0.01</v>
      </c>
      <c r="H4384" s="0" t="n">
        <v>0</v>
      </c>
      <c r="I4384" s="0" t="n">
        <v>0.06</v>
      </c>
      <c r="J4384" s="0" t="n">
        <v>0.44</v>
      </c>
      <c r="N4384" s="0" t="s">
        <v>74</v>
      </c>
      <c r="P4384" s="0" t="n">
        <f aca="false">IF(AND(OR(Dashboard!$B$5="All",D4384=Dashboard!$B$5),OR(Dashboard!$D$5="All",N4384=Dashboard!$D$5),OR(AND(C4384&lt;&gt;"",C4384&gt;=Dashboard!$F$5,C4384&lt;=Dashboard!$H$5),AND(C4384="",Dashboard!$F$5&lt;=1980,Dashboard!$H$5&gt;=2016))),1,0)</f>
        <v>1</v>
      </c>
      <c r="Q4384" s="0" t="n">
        <f aca="false">J4384*P4384+ROW()*0.00000001</f>
        <v>0.44004384</v>
      </c>
    </row>
    <row r="4385" customFormat="false" ht="15" hidden="false" customHeight="false" outlineLevel="0" collapsed="false">
      <c r="A4385" s="0" t="s">
        <v>3402</v>
      </c>
      <c r="B4385" s="0" t="s">
        <v>76</v>
      </c>
      <c r="C4385" s="0" t="n">
        <v>2002</v>
      </c>
      <c r="D4385" s="0" t="s">
        <v>114</v>
      </c>
      <c r="E4385" s="0" t="s">
        <v>293</v>
      </c>
      <c r="F4385" s="0" t="n">
        <v>0.22</v>
      </c>
      <c r="G4385" s="0" t="n">
        <v>0.17</v>
      </c>
      <c r="H4385" s="0" t="n">
        <v>0</v>
      </c>
      <c r="I4385" s="0" t="n">
        <v>0.06</v>
      </c>
      <c r="J4385" s="0" t="n">
        <v>0.44</v>
      </c>
      <c r="K4385" s="0" t="n">
        <v>78</v>
      </c>
      <c r="L4385" s="0" t="n">
        <v>7.4</v>
      </c>
      <c r="M4385" s="0" t="s">
        <v>73</v>
      </c>
      <c r="N4385" s="0" t="s">
        <v>74</v>
      </c>
      <c r="O4385" s="0" t="s">
        <v>37</v>
      </c>
      <c r="P4385" s="0" t="n">
        <f aca="false">IF(AND(OR(Dashboard!$B$5="All",D4385=Dashboard!$B$5),OR(Dashboard!$D$5="All",N4385=Dashboard!$D$5),OR(AND(C4385&lt;&gt;"",C4385&gt;=Dashboard!$F$5,C4385&lt;=Dashboard!$H$5),AND(C4385="",Dashboard!$F$5&lt;=1980,Dashboard!$H$5&gt;=2016))),1,0)</f>
        <v>1</v>
      </c>
      <c r="Q4385" s="0" t="n">
        <f aca="false">J4385*P4385+ROW()*0.00000001</f>
        <v>0.44004385</v>
      </c>
    </row>
    <row r="4386" customFormat="false" ht="15" hidden="false" customHeight="false" outlineLevel="0" collapsed="false">
      <c r="A4386" s="0" t="s">
        <v>3403</v>
      </c>
      <c r="B4386" s="0" t="s">
        <v>76</v>
      </c>
      <c r="C4386" s="0" t="n">
        <v>2004</v>
      </c>
      <c r="D4386" s="0" t="s">
        <v>71</v>
      </c>
      <c r="E4386" s="0" t="s">
        <v>91</v>
      </c>
      <c r="F4386" s="0" t="n">
        <v>0.22</v>
      </c>
      <c r="G4386" s="0" t="n">
        <v>0.17</v>
      </c>
      <c r="H4386" s="0" t="n">
        <v>0</v>
      </c>
      <c r="I4386" s="0" t="n">
        <v>0.06</v>
      </c>
      <c r="J4386" s="0" t="n">
        <v>0.44</v>
      </c>
      <c r="K4386" s="0" t="n">
        <v>64</v>
      </c>
      <c r="L4386" s="0" t="n">
        <v>8.5</v>
      </c>
      <c r="M4386" s="0" t="s">
        <v>103</v>
      </c>
      <c r="N4386" s="0" t="s">
        <v>74</v>
      </c>
      <c r="O4386" s="0" t="s">
        <v>67</v>
      </c>
      <c r="P4386" s="0" t="n">
        <f aca="false">IF(AND(OR(Dashboard!$B$5="All",D4386=Dashboard!$B$5),OR(Dashboard!$D$5="All",N4386=Dashboard!$D$5),OR(AND(C4386&lt;&gt;"",C4386&gt;=Dashboard!$F$5,C4386&lt;=Dashboard!$H$5),AND(C4386="",Dashboard!$F$5&lt;=1980,Dashboard!$H$5&gt;=2016))),1,0)</f>
        <v>1</v>
      </c>
      <c r="Q4386" s="0" t="n">
        <f aca="false">J4386*P4386+ROW()*0.00000001</f>
        <v>0.44004386</v>
      </c>
    </row>
    <row r="4387" customFormat="false" ht="15" hidden="false" customHeight="false" outlineLevel="0" collapsed="false">
      <c r="A4387" s="0" t="s">
        <v>3404</v>
      </c>
      <c r="B4387" s="0" t="s">
        <v>184</v>
      </c>
      <c r="C4387" s="0" t="n">
        <v>2015</v>
      </c>
      <c r="D4387" s="0" t="s">
        <v>34</v>
      </c>
      <c r="E4387" s="0" t="s">
        <v>35</v>
      </c>
      <c r="F4387" s="0" t="n">
        <v>0.13</v>
      </c>
      <c r="G4387" s="0" t="n">
        <v>0.15</v>
      </c>
      <c r="H4387" s="0" t="n">
        <v>0.14</v>
      </c>
      <c r="I4387" s="0" t="n">
        <v>0.02</v>
      </c>
      <c r="J4387" s="0" t="n">
        <v>0.44</v>
      </c>
      <c r="K4387" s="0" t="n">
        <v>58</v>
      </c>
      <c r="L4387" s="0" t="n">
        <v>5.3</v>
      </c>
      <c r="M4387" s="0" t="s">
        <v>36</v>
      </c>
      <c r="N4387" s="0" t="s">
        <v>35</v>
      </c>
      <c r="O4387" s="0" t="s">
        <v>53</v>
      </c>
      <c r="P4387" s="0" t="n">
        <f aca="false">IF(AND(OR(Dashboard!$B$5="All",D4387=Dashboard!$B$5),OR(Dashboard!$D$5="All",N4387=Dashboard!$D$5),OR(AND(C4387&lt;&gt;"",C4387&gt;=Dashboard!$F$5,C4387&lt;=Dashboard!$H$5),AND(C4387="",Dashboard!$F$5&lt;=1980,Dashboard!$H$5&gt;=2016))),1,0)</f>
        <v>1</v>
      </c>
      <c r="Q4387" s="0" t="n">
        <f aca="false">J4387*P4387+ROW()*0.00000001</f>
        <v>0.44004387</v>
      </c>
    </row>
    <row r="4388" customFormat="false" ht="15" hidden="false" customHeight="false" outlineLevel="0" collapsed="false">
      <c r="A4388" s="0" t="s">
        <v>3405</v>
      </c>
      <c r="B4388" s="0" t="s">
        <v>70</v>
      </c>
      <c r="C4388" s="0" t="n">
        <v>2011</v>
      </c>
      <c r="D4388" s="0" t="s">
        <v>34</v>
      </c>
      <c r="E4388" s="0" t="s">
        <v>154</v>
      </c>
      <c r="F4388" s="0" t="n">
        <v>0.09</v>
      </c>
      <c r="G4388" s="0" t="n">
        <v>0.24</v>
      </c>
      <c r="H4388" s="0" t="n">
        <v>0.03</v>
      </c>
      <c r="I4388" s="0" t="n">
        <v>0.08</v>
      </c>
      <c r="J4388" s="0" t="n">
        <v>0.44</v>
      </c>
      <c r="K4388" s="0" t="n">
        <v>69</v>
      </c>
      <c r="L4388" s="0" t="n">
        <v>6.6</v>
      </c>
      <c r="M4388" s="0" t="s">
        <v>36</v>
      </c>
      <c r="N4388" s="0" t="s">
        <v>74</v>
      </c>
      <c r="O4388" s="0" t="s">
        <v>67</v>
      </c>
      <c r="P4388" s="0" t="n">
        <f aca="false">IF(AND(OR(Dashboard!$B$5="All",D4388=Dashboard!$B$5),OR(Dashboard!$D$5="All",N4388=Dashboard!$D$5),OR(AND(C4388&lt;&gt;"",C4388&gt;=Dashboard!$F$5,C4388&lt;=Dashboard!$H$5),AND(C4388="",Dashboard!$F$5&lt;=1980,Dashboard!$H$5&gt;=2016))),1,0)</f>
        <v>1</v>
      </c>
      <c r="Q4388" s="0" t="n">
        <f aca="false">J4388*P4388+ROW()*0.00000001</f>
        <v>0.44004388</v>
      </c>
    </row>
    <row r="4389" customFormat="false" ht="15" hidden="false" customHeight="false" outlineLevel="0" collapsed="false">
      <c r="A4389" s="0" t="s">
        <v>2567</v>
      </c>
      <c r="B4389" s="0" t="s">
        <v>144</v>
      </c>
      <c r="C4389" s="0" t="n">
        <v>2005</v>
      </c>
      <c r="D4389" s="0" t="s">
        <v>46</v>
      </c>
      <c r="E4389" s="0" t="s">
        <v>91</v>
      </c>
      <c r="F4389" s="0" t="n">
        <v>0.3</v>
      </c>
      <c r="G4389" s="0" t="n">
        <v>0.12</v>
      </c>
      <c r="H4389" s="0" t="n">
        <v>0</v>
      </c>
      <c r="I4389" s="0" t="n">
        <v>0.02</v>
      </c>
      <c r="J4389" s="0" t="n">
        <v>0.44</v>
      </c>
      <c r="K4389" s="0" t="n">
        <v>84</v>
      </c>
      <c r="L4389" s="0" t="n">
        <v>8.7</v>
      </c>
      <c r="M4389" s="0" t="s">
        <v>103</v>
      </c>
      <c r="N4389" s="0" t="s">
        <v>66</v>
      </c>
      <c r="O4389" s="0" t="s">
        <v>42</v>
      </c>
      <c r="P4389" s="0" t="n">
        <f aca="false">IF(AND(OR(Dashboard!$B$5="All",D4389=Dashboard!$B$5),OR(Dashboard!$D$5="All",N4389=Dashboard!$D$5),OR(AND(C4389&lt;&gt;"",C4389&gt;=Dashboard!$F$5,C4389&lt;=Dashboard!$H$5),AND(C4389="",Dashboard!$F$5&lt;=1980,Dashboard!$H$5&gt;=2016))),1,0)</f>
        <v>1</v>
      </c>
      <c r="Q4389" s="0" t="n">
        <f aca="false">J4389*P4389+ROW()*0.00000001</f>
        <v>0.44004389</v>
      </c>
    </row>
    <row r="4390" customFormat="false" ht="15" hidden="false" customHeight="false" outlineLevel="0" collapsed="false">
      <c r="A4390" s="0" t="s">
        <v>2313</v>
      </c>
      <c r="B4390" s="0" t="s">
        <v>64</v>
      </c>
      <c r="C4390" s="0" t="n">
        <v>2012</v>
      </c>
      <c r="D4390" s="0" t="s">
        <v>102</v>
      </c>
      <c r="E4390" s="0" t="s">
        <v>328</v>
      </c>
      <c r="F4390" s="0" t="n">
        <v>0.26</v>
      </c>
      <c r="G4390" s="0" t="n">
        <v>0.14</v>
      </c>
      <c r="H4390" s="0" t="n">
        <v>0.01</v>
      </c>
      <c r="I4390" s="0" t="n">
        <v>0.04</v>
      </c>
      <c r="J4390" s="0" t="n">
        <v>0.44</v>
      </c>
      <c r="K4390" s="0" t="n">
        <v>74</v>
      </c>
      <c r="L4390" s="0" t="n">
        <v>7.2</v>
      </c>
      <c r="M4390" s="0" t="s">
        <v>103</v>
      </c>
      <c r="N4390" s="0" t="s">
        <v>66</v>
      </c>
      <c r="O4390" s="0" t="s">
        <v>37</v>
      </c>
      <c r="P4390" s="0" t="n">
        <f aca="false">IF(AND(OR(Dashboard!$B$5="All",D4390=Dashboard!$B$5),OR(Dashboard!$D$5="All",N4390=Dashboard!$D$5),OR(AND(C4390&lt;&gt;"",C4390&gt;=Dashboard!$F$5,C4390&lt;=Dashboard!$H$5),AND(C4390="",Dashboard!$F$5&lt;=1980,Dashboard!$H$5&gt;=2016))),1,0)</f>
        <v>1</v>
      </c>
      <c r="Q4390" s="0" t="n">
        <f aca="false">J4390*P4390+ROW()*0.00000001</f>
        <v>0.4400439</v>
      </c>
    </row>
    <row r="4391" customFormat="false" ht="15" hidden="false" customHeight="false" outlineLevel="0" collapsed="false">
      <c r="A4391" s="0" t="s">
        <v>1127</v>
      </c>
      <c r="B4391" s="0" t="s">
        <v>70</v>
      </c>
      <c r="C4391" s="0" t="n">
        <v>2014</v>
      </c>
      <c r="D4391" s="0" t="s">
        <v>56</v>
      </c>
      <c r="E4391" s="0" t="s">
        <v>139</v>
      </c>
      <c r="F4391" s="0" t="n">
        <v>0.14</v>
      </c>
      <c r="G4391" s="0" t="n">
        <v>0.21</v>
      </c>
      <c r="H4391" s="0" t="n">
        <v>0.02</v>
      </c>
      <c r="I4391" s="0" t="n">
        <v>0.07</v>
      </c>
      <c r="J4391" s="0" t="n">
        <v>0.44</v>
      </c>
      <c r="L4391" s="0" t="n">
        <v>7.1</v>
      </c>
      <c r="M4391" s="0" t="s">
        <v>73</v>
      </c>
      <c r="N4391" s="0" t="s">
        <v>74</v>
      </c>
      <c r="P4391" s="0" t="n">
        <f aca="false">IF(AND(OR(Dashboard!$B$5="All",D4391=Dashboard!$B$5),OR(Dashboard!$D$5="All",N4391=Dashboard!$D$5),OR(AND(C4391&lt;&gt;"",C4391&gt;=Dashboard!$F$5,C4391&lt;=Dashboard!$H$5),AND(C4391="",Dashboard!$F$5&lt;=1980,Dashboard!$H$5&gt;=2016))),1,0)</f>
        <v>1</v>
      </c>
      <c r="Q4391" s="0" t="n">
        <f aca="false">J4391*P4391+ROW()*0.00000001</f>
        <v>0.44004391</v>
      </c>
    </row>
    <row r="4392" customFormat="false" ht="15" hidden="false" customHeight="false" outlineLevel="0" collapsed="false">
      <c r="A4392" s="0" t="s">
        <v>1865</v>
      </c>
      <c r="B4392" s="0" t="s">
        <v>94</v>
      </c>
      <c r="C4392" s="0" t="n">
        <v>2014</v>
      </c>
      <c r="D4392" s="0" t="s">
        <v>71</v>
      </c>
      <c r="E4392" s="0" t="s">
        <v>91</v>
      </c>
      <c r="F4392" s="0" t="n">
        <v>0.19</v>
      </c>
      <c r="G4392" s="0" t="n">
        <v>0.18</v>
      </c>
      <c r="H4392" s="0" t="n">
        <v>0</v>
      </c>
      <c r="I4392" s="0" t="n">
        <v>0.07</v>
      </c>
      <c r="J4392" s="0" t="n">
        <v>0.44</v>
      </c>
      <c r="K4392" s="0" t="n">
        <v>78</v>
      </c>
      <c r="L4392" s="0" t="n">
        <v>5.6</v>
      </c>
      <c r="M4392" s="0" t="s">
        <v>125</v>
      </c>
      <c r="N4392" s="0" t="s">
        <v>74</v>
      </c>
      <c r="O4392" s="0" t="s">
        <v>37</v>
      </c>
      <c r="P4392" s="0" t="n">
        <f aca="false">IF(AND(OR(Dashboard!$B$5="All",D4392=Dashboard!$B$5),OR(Dashboard!$D$5="All",N4392=Dashboard!$D$5),OR(AND(C4392&lt;&gt;"",C4392&gt;=Dashboard!$F$5,C4392&lt;=Dashboard!$H$5),AND(C4392="",Dashboard!$F$5&lt;=1980,Dashboard!$H$5&gt;=2016))),1,0)</f>
        <v>1</v>
      </c>
      <c r="Q4392" s="0" t="n">
        <f aca="false">J4392*P4392+ROW()*0.00000001</f>
        <v>0.44004392</v>
      </c>
    </row>
    <row r="4393" customFormat="false" ht="15" hidden="false" customHeight="false" outlineLevel="0" collapsed="false">
      <c r="A4393" s="0" t="s">
        <v>3406</v>
      </c>
      <c r="B4393" s="0" t="s">
        <v>164</v>
      </c>
      <c r="C4393" s="0" t="n">
        <v>2007</v>
      </c>
      <c r="D4393" s="0" t="s">
        <v>246</v>
      </c>
      <c r="E4393" s="0" t="s">
        <v>418</v>
      </c>
      <c r="F4393" s="0" t="n">
        <v>0.04</v>
      </c>
      <c r="G4393" s="0" t="n">
        <v>0.26</v>
      </c>
      <c r="H4393" s="0" t="n">
        <v>0</v>
      </c>
      <c r="I4393" s="0" t="n">
        <v>0.14</v>
      </c>
      <c r="J4393" s="0" t="n">
        <v>0.44</v>
      </c>
      <c r="K4393" s="0" t="n">
        <v>80</v>
      </c>
      <c r="L4393" s="0" t="n">
        <v>8.1</v>
      </c>
      <c r="M4393" s="0" t="s">
        <v>125</v>
      </c>
      <c r="N4393" s="0" t="s">
        <v>74</v>
      </c>
      <c r="O4393" s="0" t="s">
        <v>37</v>
      </c>
      <c r="P4393" s="0" t="n">
        <f aca="false">IF(AND(OR(Dashboard!$B$5="All",D4393=Dashboard!$B$5),OR(Dashboard!$D$5="All",N4393=Dashboard!$D$5),OR(AND(C4393&lt;&gt;"",C4393&gt;=Dashboard!$F$5,C4393&lt;=Dashboard!$H$5),AND(C4393="",Dashboard!$F$5&lt;=1980,Dashboard!$H$5&gt;=2016))),1,0)</f>
        <v>1</v>
      </c>
      <c r="Q4393" s="0" t="n">
        <f aca="false">J4393*P4393+ROW()*0.00000001</f>
        <v>0.44004393</v>
      </c>
    </row>
    <row r="4394" customFormat="false" ht="15" hidden="false" customHeight="false" outlineLevel="0" collapsed="false">
      <c r="A4394" s="0" t="s">
        <v>3407</v>
      </c>
      <c r="B4394" s="0" t="s">
        <v>50</v>
      </c>
      <c r="C4394" s="0" t="n">
        <v>2009</v>
      </c>
      <c r="D4394" s="0" t="s">
        <v>71</v>
      </c>
      <c r="E4394" s="0" t="s">
        <v>91</v>
      </c>
      <c r="F4394" s="0" t="n">
        <v>0.26</v>
      </c>
      <c r="G4394" s="0" t="n">
        <v>0.14</v>
      </c>
      <c r="H4394" s="0" t="n">
        <v>0</v>
      </c>
      <c r="I4394" s="0" t="n">
        <v>0.04</v>
      </c>
      <c r="J4394" s="0" t="n">
        <v>0.44</v>
      </c>
      <c r="N4394" s="0" t="s">
        <v>35</v>
      </c>
      <c r="P4394" s="0" t="n">
        <f aca="false">IF(AND(OR(Dashboard!$B$5="All",D4394=Dashboard!$B$5),OR(Dashboard!$D$5="All",N4394=Dashboard!$D$5),OR(AND(C4394&lt;&gt;"",C4394&gt;=Dashboard!$F$5,C4394&lt;=Dashboard!$H$5),AND(C4394="",Dashboard!$F$5&lt;=1980,Dashboard!$H$5&gt;=2016))),1,0)</f>
        <v>1</v>
      </c>
      <c r="Q4394" s="0" t="n">
        <f aca="false">J4394*P4394+ROW()*0.00000001</f>
        <v>0.44004394</v>
      </c>
    </row>
    <row r="4395" customFormat="false" ht="15" hidden="false" customHeight="false" outlineLevel="0" collapsed="false">
      <c r="A4395" s="0" t="s">
        <v>3408</v>
      </c>
      <c r="B4395" s="0" t="s">
        <v>76</v>
      </c>
      <c r="C4395" s="0" t="n">
        <v>2003</v>
      </c>
      <c r="D4395" s="0" t="s">
        <v>71</v>
      </c>
      <c r="E4395" s="0" t="s">
        <v>142</v>
      </c>
      <c r="F4395" s="0" t="n">
        <v>0.22</v>
      </c>
      <c r="G4395" s="0" t="n">
        <v>0.17</v>
      </c>
      <c r="H4395" s="0" t="n">
        <v>0</v>
      </c>
      <c r="I4395" s="0" t="n">
        <v>0.06</v>
      </c>
      <c r="J4395" s="0" t="n">
        <v>0.44</v>
      </c>
      <c r="K4395" s="0" t="n">
        <v>56</v>
      </c>
      <c r="L4395" s="0" t="n">
        <v>7.4</v>
      </c>
      <c r="M4395" s="0" t="s">
        <v>73</v>
      </c>
      <c r="N4395" s="0" t="s">
        <v>74</v>
      </c>
      <c r="O4395" s="0" t="s">
        <v>53</v>
      </c>
      <c r="P4395" s="0" t="n">
        <f aca="false">IF(AND(OR(Dashboard!$B$5="All",D4395=Dashboard!$B$5),OR(Dashboard!$D$5="All",N4395=Dashboard!$D$5),OR(AND(C4395&lt;&gt;"",C4395&gt;=Dashboard!$F$5,C4395&lt;=Dashboard!$H$5),AND(C4395="",Dashboard!$F$5&lt;=1980,Dashboard!$H$5&gt;=2016))),1,0)</f>
        <v>1</v>
      </c>
      <c r="Q4395" s="0" t="n">
        <f aca="false">J4395*P4395+ROW()*0.00000001</f>
        <v>0.44004395</v>
      </c>
    </row>
    <row r="4396" customFormat="false" ht="15" hidden="false" customHeight="false" outlineLevel="0" collapsed="false">
      <c r="A4396" s="0" t="s">
        <v>3409</v>
      </c>
      <c r="B4396" s="0" t="s">
        <v>144</v>
      </c>
      <c r="C4396" s="0" t="n">
        <v>2006</v>
      </c>
      <c r="D4396" s="0" t="s">
        <v>71</v>
      </c>
      <c r="E4396" s="0" t="s">
        <v>142</v>
      </c>
      <c r="F4396" s="0" t="n">
        <v>0.33</v>
      </c>
      <c r="G4396" s="0" t="n">
        <v>0.1</v>
      </c>
      <c r="H4396" s="0" t="n">
        <v>0</v>
      </c>
      <c r="I4396" s="0" t="n">
        <v>0.02</v>
      </c>
      <c r="J4396" s="0" t="n">
        <v>0.44</v>
      </c>
      <c r="N4396" s="0" t="s">
        <v>66</v>
      </c>
      <c r="P4396" s="0" t="n">
        <f aca="false">IF(AND(OR(Dashboard!$B$5="All",D4396=Dashboard!$B$5),OR(Dashboard!$D$5="All",N4396=Dashboard!$D$5),OR(AND(C4396&lt;&gt;"",C4396&gt;=Dashboard!$F$5,C4396&lt;=Dashboard!$H$5),AND(C4396="",Dashboard!$F$5&lt;=1980,Dashboard!$H$5&gt;=2016))),1,0)</f>
        <v>1</v>
      </c>
      <c r="Q4396" s="0" t="n">
        <f aca="false">J4396*P4396+ROW()*0.00000001</f>
        <v>0.44004396</v>
      </c>
    </row>
    <row r="4397" customFormat="false" ht="15" hidden="false" customHeight="false" outlineLevel="0" collapsed="false">
      <c r="A4397" s="0" t="s">
        <v>2090</v>
      </c>
      <c r="B4397" s="0" t="s">
        <v>50</v>
      </c>
      <c r="C4397" s="0" t="n">
        <v>2008</v>
      </c>
      <c r="D4397" s="0" t="s">
        <v>246</v>
      </c>
      <c r="E4397" s="0" t="s">
        <v>72</v>
      </c>
      <c r="F4397" s="0" t="n">
        <v>0.37</v>
      </c>
      <c r="G4397" s="0" t="n">
        <v>0.03</v>
      </c>
      <c r="H4397" s="0" t="n">
        <v>0.02</v>
      </c>
      <c r="I4397" s="0" t="n">
        <v>0.03</v>
      </c>
      <c r="J4397" s="0" t="n">
        <v>0.44</v>
      </c>
      <c r="K4397" s="0" t="n">
        <v>80</v>
      </c>
      <c r="L4397" s="0" t="n">
        <v>7.7</v>
      </c>
      <c r="M4397" s="0" t="s">
        <v>125</v>
      </c>
      <c r="N4397" s="0" t="s">
        <v>35</v>
      </c>
      <c r="O4397" s="0" t="s">
        <v>37</v>
      </c>
      <c r="P4397" s="0" t="n">
        <f aca="false">IF(AND(OR(Dashboard!$B$5="All",D4397=Dashboard!$B$5),OR(Dashboard!$D$5="All",N4397=Dashboard!$D$5),OR(AND(C4397&lt;&gt;"",C4397&gt;=Dashboard!$F$5,C4397&lt;=Dashboard!$H$5),AND(C4397="",Dashboard!$F$5&lt;=1980,Dashboard!$H$5&gt;=2016))),1,0)</f>
        <v>1</v>
      </c>
      <c r="Q4397" s="0" t="n">
        <f aca="false">J4397*P4397+ROW()*0.00000001</f>
        <v>0.44004397</v>
      </c>
    </row>
    <row r="4398" customFormat="false" ht="15" hidden="false" customHeight="false" outlineLevel="0" collapsed="false">
      <c r="A4398" s="0" t="s">
        <v>3410</v>
      </c>
      <c r="B4398" s="0" t="s">
        <v>117</v>
      </c>
      <c r="C4398" s="0" t="n">
        <v>1996</v>
      </c>
      <c r="D4398" s="0" t="s">
        <v>34</v>
      </c>
      <c r="E4398" s="0" t="s">
        <v>328</v>
      </c>
      <c r="F4398" s="0" t="n">
        <v>0</v>
      </c>
      <c r="G4398" s="0" t="n">
        <v>0</v>
      </c>
      <c r="H4398" s="0" t="n">
        <v>0.41</v>
      </c>
      <c r="I4398" s="0" t="n">
        <v>0.03</v>
      </c>
      <c r="J4398" s="0" t="n">
        <v>0.44</v>
      </c>
      <c r="N4398" s="0" t="s">
        <v>74</v>
      </c>
      <c r="P4398" s="0" t="n">
        <f aca="false">IF(AND(OR(Dashboard!$B$5="All",D4398=Dashboard!$B$5),OR(Dashboard!$D$5="All",N4398=Dashboard!$D$5),OR(AND(C4398&lt;&gt;"",C4398&gt;=Dashboard!$F$5,C4398&lt;=Dashboard!$H$5),AND(C4398="",Dashboard!$F$5&lt;=1980,Dashboard!$H$5&gt;=2016))),1,0)</f>
        <v>1</v>
      </c>
      <c r="Q4398" s="0" t="n">
        <f aca="false">J4398*P4398+ROW()*0.00000001</f>
        <v>0.44004398</v>
      </c>
    </row>
    <row r="4399" customFormat="false" ht="15" hidden="false" customHeight="false" outlineLevel="0" collapsed="false">
      <c r="A4399" s="0" t="s">
        <v>1058</v>
      </c>
      <c r="B4399" s="0" t="s">
        <v>144</v>
      </c>
      <c r="C4399" s="0" t="n">
        <v>2002</v>
      </c>
      <c r="D4399" s="0" t="s">
        <v>34</v>
      </c>
      <c r="E4399" s="0" t="s">
        <v>142</v>
      </c>
      <c r="F4399" s="0" t="n">
        <v>0.35</v>
      </c>
      <c r="G4399" s="0" t="n">
        <v>0.08</v>
      </c>
      <c r="H4399" s="0" t="n">
        <v>0</v>
      </c>
      <c r="I4399" s="0" t="n">
        <v>0.01</v>
      </c>
      <c r="J4399" s="0" t="n">
        <v>0.44</v>
      </c>
      <c r="K4399" s="0" t="n">
        <v>88</v>
      </c>
      <c r="L4399" s="0" t="n">
        <v>8.5</v>
      </c>
      <c r="M4399" s="0" t="s">
        <v>36</v>
      </c>
      <c r="N4399" s="0" t="s">
        <v>66</v>
      </c>
      <c r="O4399" s="0" t="s">
        <v>42</v>
      </c>
      <c r="P4399" s="0" t="n">
        <f aca="false">IF(AND(OR(Dashboard!$B$5="All",D4399=Dashboard!$B$5),OR(Dashboard!$D$5="All",N4399=Dashboard!$D$5),OR(AND(C4399&lt;&gt;"",C4399&gt;=Dashboard!$F$5,C4399&lt;=Dashboard!$H$5),AND(C4399="",Dashboard!$F$5&lt;=1980,Dashboard!$H$5&gt;=2016))),1,0)</f>
        <v>1</v>
      </c>
      <c r="Q4399" s="0" t="n">
        <f aca="false">J4399*P4399+ROW()*0.00000001</f>
        <v>0.44004399</v>
      </c>
    </row>
    <row r="4400" customFormat="false" ht="15" hidden="false" customHeight="false" outlineLevel="0" collapsed="false">
      <c r="A4400" s="0" t="s">
        <v>2836</v>
      </c>
      <c r="B4400" s="0" t="s">
        <v>76</v>
      </c>
      <c r="C4400" s="0" t="n">
        <v>2005</v>
      </c>
      <c r="D4400" s="0" t="s">
        <v>56</v>
      </c>
      <c r="E4400" s="0" t="s">
        <v>142</v>
      </c>
      <c r="F4400" s="0" t="n">
        <v>0.37</v>
      </c>
      <c r="G4400" s="0" t="n">
        <v>0.01</v>
      </c>
      <c r="H4400" s="0" t="n">
        <v>0</v>
      </c>
      <c r="I4400" s="0" t="n">
        <v>0.06</v>
      </c>
      <c r="J4400" s="0" t="n">
        <v>0.44</v>
      </c>
      <c r="K4400" s="0" t="n">
        <v>80</v>
      </c>
      <c r="L4400" s="0" t="n">
        <v>8.5</v>
      </c>
      <c r="M4400" s="0" t="s">
        <v>103</v>
      </c>
      <c r="N4400" s="0" t="s">
        <v>74</v>
      </c>
      <c r="O4400" s="0" t="s">
        <v>37</v>
      </c>
      <c r="P4400" s="0" t="n">
        <f aca="false">IF(AND(OR(Dashboard!$B$5="All",D4400=Dashboard!$B$5),OR(Dashboard!$D$5="All",N4400=Dashboard!$D$5),OR(AND(C4400&lt;&gt;"",C4400&gt;=Dashboard!$F$5,C4400&lt;=Dashboard!$H$5),AND(C4400="",Dashboard!$F$5&lt;=1980,Dashboard!$H$5&gt;=2016))),1,0)</f>
        <v>1</v>
      </c>
      <c r="Q4400" s="0" t="n">
        <f aca="false">J4400*P4400+ROW()*0.00000001</f>
        <v>0.440044</v>
      </c>
    </row>
    <row r="4401" customFormat="false" ht="15" hidden="false" customHeight="false" outlineLevel="0" collapsed="false">
      <c r="A4401" s="0" t="s">
        <v>943</v>
      </c>
      <c r="B4401" s="0" t="s">
        <v>144</v>
      </c>
      <c r="C4401" s="0" t="n">
        <v>2005</v>
      </c>
      <c r="D4401" s="0" t="s">
        <v>71</v>
      </c>
      <c r="E4401" s="0" t="s">
        <v>293</v>
      </c>
      <c r="F4401" s="0" t="n">
        <v>0.33</v>
      </c>
      <c r="G4401" s="0" t="n">
        <v>0.1</v>
      </c>
      <c r="H4401" s="0" t="n">
        <v>0</v>
      </c>
      <c r="I4401" s="0" t="n">
        <v>0.02</v>
      </c>
      <c r="J4401" s="0" t="n">
        <v>0.44</v>
      </c>
      <c r="K4401" s="0" t="n">
        <v>50</v>
      </c>
      <c r="L4401" s="0" t="n">
        <v>5.9</v>
      </c>
      <c r="M4401" s="0" t="s">
        <v>73</v>
      </c>
      <c r="N4401" s="0" t="s">
        <v>66</v>
      </c>
      <c r="O4401" s="0" t="s">
        <v>177</v>
      </c>
      <c r="P4401" s="0" t="n">
        <f aca="false">IF(AND(OR(Dashboard!$B$5="All",D4401=Dashboard!$B$5),OR(Dashboard!$D$5="All",N4401=Dashboard!$D$5),OR(AND(C4401&lt;&gt;"",C4401&gt;=Dashboard!$F$5,C4401&lt;=Dashboard!$H$5),AND(C4401="",Dashboard!$F$5&lt;=1980,Dashboard!$H$5&gt;=2016))),1,0)</f>
        <v>1</v>
      </c>
      <c r="Q4401" s="0" t="n">
        <f aca="false">J4401*P4401+ROW()*0.00000001</f>
        <v>0.44004401</v>
      </c>
    </row>
    <row r="4402" customFormat="false" ht="15" hidden="false" customHeight="false" outlineLevel="0" collapsed="false">
      <c r="A4402" s="0" t="s">
        <v>3411</v>
      </c>
      <c r="B4402" s="0" t="s">
        <v>85</v>
      </c>
      <c r="C4402" s="0" t="n">
        <v>2003</v>
      </c>
      <c r="D4402" s="0" t="s">
        <v>16</v>
      </c>
      <c r="E4402" s="0" t="s">
        <v>35</v>
      </c>
      <c r="F4402" s="0" t="n">
        <v>0</v>
      </c>
      <c r="G4402" s="0" t="n">
        <v>0</v>
      </c>
      <c r="H4402" s="0" t="n">
        <v>0.43</v>
      </c>
      <c r="I4402" s="0" t="n">
        <v>0.01</v>
      </c>
      <c r="J4402" s="0" t="n">
        <v>0.44</v>
      </c>
      <c r="N4402" s="0" t="s">
        <v>35</v>
      </c>
      <c r="P4402" s="0" t="n">
        <f aca="false">IF(AND(OR(Dashboard!$B$5="All",D4402=Dashboard!$B$5),OR(Dashboard!$D$5="All",N4402=Dashboard!$D$5),OR(AND(C4402&lt;&gt;"",C4402&gt;=Dashboard!$F$5,C4402&lt;=Dashboard!$H$5),AND(C4402="",Dashboard!$F$5&lt;=1980,Dashboard!$H$5&gt;=2016))),1,0)</f>
        <v>1</v>
      </c>
      <c r="Q4402" s="0" t="n">
        <f aca="false">J4402*P4402+ROW()*0.00000001</f>
        <v>0.44004402</v>
      </c>
    </row>
    <row r="4403" customFormat="false" ht="15" hidden="false" customHeight="false" outlineLevel="0" collapsed="false">
      <c r="A4403" s="0" t="s">
        <v>3412</v>
      </c>
      <c r="B4403" s="0" t="s">
        <v>117</v>
      </c>
      <c r="C4403" s="0" t="n">
        <v>1997</v>
      </c>
      <c r="D4403" s="0" t="s">
        <v>56</v>
      </c>
      <c r="E4403" s="0" t="s">
        <v>420</v>
      </c>
      <c r="F4403" s="0" t="n">
        <v>0.25</v>
      </c>
      <c r="G4403" s="0" t="n">
        <v>0.17</v>
      </c>
      <c r="H4403" s="0" t="n">
        <v>0</v>
      </c>
      <c r="I4403" s="0" t="n">
        <v>0.03</v>
      </c>
      <c r="J4403" s="0" t="n">
        <v>0.44</v>
      </c>
      <c r="N4403" s="0" t="s">
        <v>74</v>
      </c>
      <c r="P4403" s="0" t="n">
        <f aca="false">IF(AND(OR(Dashboard!$B$5="All",D4403=Dashboard!$B$5),OR(Dashboard!$D$5="All",N4403=Dashboard!$D$5),OR(AND(C4403&lt;&gt;"",C4403&gt;=Dashboard!$F$5,C4403&lt;=Dashboard!$H$5),AND(C4403="",Dashboard!$F$5&lt;=1980,Dashboard!$H$5&gt;=2016))),1,0)</f>
        <v>1</v>
      </c>
      <c r="Q4403" s="0" t="n">
        <f aca="false">J4403*P4403+ROW()*0.00000001</f>
        <v>0.44004403</v>
      </c>
    </row>
    <row r="4404" customFormat="false" ht="15" hidden="false" customHeight="false" outlineLevel="0" collapsed="false">
      <c r="A4404" s="0" t="s">
        <v>2477</v>
      </c>
      <c r="B4404" s="0" t="s">
        <v>70</v>
      </c>
      <c r="C4404" s="0" t="n">
        <v>2007</v>
      </c>
      <c r="D4404" s="0" t="s">
        <v>34</v>
      </c>
      <c r="E4404" s="0" t="s">
        <v>91</v>
      </c>
      <c r="F4404" s="0" t="n">
        <v>0.36</v>
      </c>
      <c r="G4404" s="0" t="n">
        <v>0.04</v>
      </c>
      <c r="H4404" s="0" t="n">
        <v>0</v>
      </c>
      <c r="I4404" s="0" t="n">
        <v>0.04</v>
      </c>
      <c r="J4404" s="0" t="n">
        <v>0.44</v>
      </c>
      <c r="K4404" s="0" t="n">
        <v>73</v>
      </c>
      <c r="L4404" s="0" t="n">
        <v>6.6</v>
      </c>
      <c r="M4404" s="0" t="s">
        <v>103</v>
      </c>
      <c r="N4404" s="0" t="s">
        <v>74</v>
      </c>
      <c r="O4404" s="0" t="s">
        <v>37</v>
      </c>
      <c r="P4404" s="0" t="n">
        <f aca="false">IF(AND(OR(Dashboard!$B$5="All",D4404=Dashboard!$B$5),OR(Dashboard!$D$5="All",N4404=Dashboard!$D$5),OR(AND(C4404&lt;&gt;"",C4404&gt;=Dashboard!$F$5,C4404&lt;=Dashboard!$H$5),AND(C4404="",Dashboard!$F$5&lt;=1980,Dashboard!$H$5&gt;=2016))),1,0)</f>
        <v>1</v>
      </c>
      <c r="Q4404" s="0" t="n">
        <f aca="false">J4404*P4404+ROW()*0.00000001</f>
        <v>0.44004404</v>
      </c>
    </row>
    <row r="4405" customFormat="false" ht="15" hidden="false" customHeight="false" outlineLevel="0" collapsed="false">
      <c r="A4405" s="0" t="s">
        <v>3413</v>
      </c>
      <c r="B4405" s="0" t="s">
        <v>117</v>
      </c>
      <c r="C4405" s="0" t="n">
        <v>1999</v>
      </c>
      <c r="D4405" s="0" t="s">
        <v>41</v>
      </c>
      <c r="E4405" s="0" t="s">
        <v>157</v>
      </c>
      <c r="F4405" s="0" t="n">
        <v>0.07</v>
      </c>
      <c r="G4405" s="0" t="n">
        <v>0.05</v>
      </c>
      <c r="H4405" s="0" t="n">
        <v>0.3</v>
      </c>
      <c r="I4405" s="0" t="n">
        <v>0.03</v>
      </c>
      <c r="J4405" s="0" t="n">
        <v>0.44</v>
      </c>
      <c r="N4405" s="0" t="s">
        <v>74</v>
      </c>
      <c r="P4405" s="0" t="n">
        <f aca="false">IF(AND(OR(Dashboard!$B$5="All",D4405=Dashboard!$B$5),OR(Dashboard!$D$5="All",N4405=Dashboard!$D$5),OR(AND(C4405&lt;&gt;"",C4405&gt;=Dashboard!$F$5,C4405&lt;=Dashboard!$H$5),AND(C4405="",Dashboard!$F$5&lt;=1980,Dashboard!$H$5&gt;=2016))),1,0)</f>
        <v>1</v>
      </c>
      <c r="Q4405" s="0" t="n">
        <f aca="false">J4405*P4405+ROW()*0.00000001</f>
        <v>0.44004405</v>
      </c>
    </row>
    <row r="4406" customFormat="false" ht="15" hidden="false" customHeight="false" outlineLevel="0" collapsed="false">
      <c r="A4406" s="0" t="s">
        <v>1670</v>
      </c>
      <c r="B4406" s="0" t="s">
        <v>172</v>
      </c>
      <c r="C4406" s="0" t="n">
        <v>2014</v>
      </c>
      <c r="D4406" s="0" t="s">
        <v>71</v>
      </c>
      <c r="E4406" s="0" t="s">
        <v>487</v>
      </c>
      <c r="F4406" s="0" t="n">
        <v>0.25</v>
      </c>
      <c r="G4406" s="0" t="n">
        <v>0.15</v>
      </c>
      <c r="H4406" s="0" t="n">
        <v>0</v>
      </c>
      <c r="I4406" s="0" t="n">
        <v>0.04</v>
      </c>
      <c r="J4406" s="0" t="n">
        <v>0.44</v>
      </c>
      <c r="N4406" s="0" t="s">
        <v>66</v>
      </c>
      <c r="P4406" s="0" t="n">
        <f aca="false">IF(AND(OR(Dashboard!$B$5="All",D4406=Dashboard!$B$5),OR(Dashboard!$D$5="All",N4406=Dashboard!$D$5),OR(AND(C4406&lt;&gt;"",C4406&gt;=Dashboard!$F$5,C4406&lt;=Dashboard!$H$5),AND(C4406="",Dashboard!$F$5&lt;=1980,Dashboard!$H$5&gt;=2016))),1,0)</f>
        <v>1</v>
      </c>
      <c r="Q4406" s="0" t="n">
        <f aca="false">J4406*P4406+ROW()*0.00000001</f>
        <v>0.44004406</v>
      </c>
    </row>
    <row r="4407" customFormat="false" ht="15" hidden="false" customHeight="false" outlineLevel="0" collapsed="false">
      <c r="A4407" s="0" t="s">
        <v>594</v>
      </c>
      <c r="B4407" s="0" t="s">
        <v>144</v>
      </c>
      <c r="C4407" s="0" t="n">
        <v>2006</v>
      </c>
      <c r="D4407" s="0" t="s">
        <v>71</v>
      </c>
      <c r="E4407" s="0" t="s">
        <v>234</v>
      </c>
      <c r="F4407" s="0" t="n">
        <v>0.33</v>
      </c>
      <c r="G4407" s="0" t="n">
        <v>0.1</v>
      </c>
      <c r="H4407" s="0" t="n">
        <v>0</v>
      </c>
      <c r="I4407" s="0" t="n">
        <v>0.02</v>
      </c>
      <c r="J4407" s="0" t="n">
        <v>0.44</v>
      </c>
      <c r="K4407" s="0" t="n">
        <v>85</v>
      </c>
      <c r="L4407" s="0" t="n">
        <v>8.6</v>
      </c>
      <c r="M4407" s="0" t="s">
        <v>125</v>
      </c>
      <c r="N4407" s="0" t="s">
        <v>66</v>
      </c>
      <c r="O4407" s="0" t="s">
        <v>42</v>
      </c>
      <c r="P4407" s="0" t="n">
        <f aca="false">IF(AND(OR(Dashboard!$B$5="All",D4407=Dashboard!$B$5),OR(Dashboard!$D$5="All",N4407=Dashboard!$D$5),OR(AND(C4407&lt;&gt;"",C4407&gt;=Dashboard!$F$5,C4407&lt;=Dashboard!$H$5),AND(C4407="",Dashboard!$F$5&lt;=1980,Dashboard!$H$5&gt;=2016))),1,0)</f>
        <v>1</v>
      </c>
      <c r="Q4407" s="0" t="n">
        <f aca="false">J4407*P4407+ROW()*0.00000001</f>
        <v>0.44004407</v>
      </c>
    </row>
    <row r="4408" customFormat="false" ht="15" hidden="false" customHeight="false" outlineLevel="0" collapsed="false">
      <c r="A4408" s="0" t="s">
        <v>3414</v>
      </c>
      <c r="B4408" s="0" t="s">
        <v>64</v>
      </c>
      <c r="C4408" s="0" t="n">
        <v>2008</v>
      </c>
      <c r="D4408" s="0" t="s">
        <v>71</v>
      </c>
      <c r="E4408" s="0" t="s">
        <v>154</v>
      </c>
      <c r="F4408" s="0" t="n">
        <v>0.16</v>
      </c>
      <c r="G4408" s="0" t="n">
        <v>0.23</v>
      </c>
      <c r="H4408" s="0" t="n">
        <v>0</v>
      </c>
      <c r="I4408" s="0" t="n">
        <v>0.05</v>
      </c>
      <c r="J4408" s="0" t="n">
        <v>0.44</v>
      </c>
      <c r="K4408" s="0" t="n">
        <v>68</v>
      </c>
      <c r="L4408" s="0" t="n">
        <v>8</v>
      </c>
      <c r="M4408" s="0" t="s">
        <v>73</v>
      </c>
      <c r="N4408" s="0" t="s">
        <v>66</v>
      </c>
      <c r="O4408" s="0" t="s">
        <v>67</v>
      </c>
      <c r="P4408" s="0" t="n">
        <f aca="false">IF(AND(OR(Dashboard!$B$5="All",D4408=Dashboard!$B$5),OR(Dashboard!$D$5="All",N4408=Dashboard!$D$5),OR(AND(C4408&lt;&gt;"",C4408&gt;=Dashboard!$F$5,C4408&lt;=Dashboard!$H$5),AND(C4408="",Dashboard!$F$5&lt;=1980,Dashboard!$H$5&gt;=2016))),1,0)</f>
        <v>1</v>
      </c>
      <c r="Q4408" s="0" t="n">
        <f aca="false">J4408*P4408+ROW()*0.00000001</f>
        <v>0.44004408</v>
      </c>
    </row>
    <row r="4409" customFormat="false" ht="15" hidden="false" customHeight="false" outlineLevel="0" collapsed="false">
      <c r="A4409" s="0" t="s">
        <v>1762</v>
      </c>
      <c r="B4409" s="0" t="s">
        <v>33</v>
      </c>
      <c r="C4409" s="0" t="n">
        <v>2007</v>
      </c>
      <c r="D4409" s="0" t="s">
        <v>58</v>
      </c>
      <c r="E4409" s="0" t="s">
        <v>124</v>
      </c>
      <c r="F4409" s="0" t="n">
        <v>0.4</v>
      </c>
      <c r="G4409" s="0" t="n">
        <v>0.01</v>
      </c>
      <c r="H4409" s="0" t="n">
        <v>0</v>
      </c>
      <c r="I4409" s="0" t="n">
        <v>0.03</v>
      </c>
      <c r="J4409" s="0" t="n">
        <v>0.44</v>
      </c>
      <c r="L4409" s="0" t="n">
        <v>5.8</v>
      </c>
      <c r="M4409" s="0" t="s">
        <v>36</v>
      </c>
      <c r="N4409" s="0" t="s">
        <v>35</v>
      </c>
      <c r="P4409" s="0" t="n">
        <f aca="false">IF(AND(OR(Dashboard!$B$5="All",D4409=Dashboard!$B$5),OR(Dashboard!$D$5="All",N4409=Dashboard!$D$5),OR(AND(C4409&lt;&gt;"",C4409&gt;=Dashboard!$F$5,C4409&lt;=Dashboard!$H$5),AND(C4409="",Dashboard!$F$5&lt;=1980,Dashboard!$H$5&gt;=2016))),1,0)</f>
        <v>1</v>
      </c>
      <c r="Q4409" s="0" t="n">
        <f aca="false">J4409*P4409+ROW()*0.00000001</f>
        <v>0.44004409</v>
      </c>
    </row>
    <row r="4410" customFormat="false" ht="15" hidden="false" customHeight="false" outlineLevel="0" collapsed="false">
      <c r="A4410" s="0" t="s">
        <v>3415</v>
      </c>
      <c r="B4410" s="0" t="s">
        <v>50</v>
      </c>
      <c r="C4410" s="0" t="n">
        <v>2005</v>
      </c>
      <c r="D4410" s="0" t="s">
        <v>71</v>
      </c>
      <c r="E4410" s="0" t="s">
        <v>157</v>
      </c>
      <c r="F4410" s="0" t="n">
        <v>0.13</v>
      </c>
      <c r="G4410" s="0" t="n">
        <v>0</v>
      </c>
      <c r="H4410" s="0" t="n">
        <v>0.31</v>
      </c>
      <c r="I4410" s="0" t="n">
        <v>0.01</v>
      </c>
      <c r="J4410" s="0" t="n">
        <v>0.44</v>
      </c>
      <c r="K4410" s="0" t="n">
        <v>83</v>
      </c>
      <c r="L4410" s="0" t="n">
        <v>7.6</v>
      </c>
      <c r="M4410" s="0" t="s">
        <v>36</v>
      </c>
      <c r="N4410" s="0" t="s">
        <v>35</v>
      </c>
      <c r="O4410" s="0" t="s">
        <v>42</v>
      </c>
      <c r="P4410" s="0" t="n">
        <f aca="false">IF(AND(OR(Dashboard!$B$5="All",D4410=Dashboard!$B$5),OR(Dashboard!$D$5="All",N4410=Dashboard!$D$5),OR(AND(C4410&lt;&gt;"",C4410&gt;=Dashboard!$F$5,C4410&lt;=Dashboard!$H$5),AND(C4410="",Dashboard!$F$5&lt;=1980,Dashboard!$H$5&gt;=2016))),1,0)</f>
        <v>1</v>
      </c>
      <c r="Q4410" s="0" t="n">
        <f aca="false">J4410*P4410+ROW()*0.00000001</f>
        <v>0.4400441</v>
      </c>
    </row>
    <row r="4411" customFormat="false" ht="15" hidden="false" customHeight="false" outlineLevel="0" collapsed="false">
      <c r="A4411" s="0" t="s">
        <v>3416</v>
      </c>
      <c r="B4411" s="0" t="s">
        <v>76</v>
      </c>
      <c r="C4411" s="0" t="n">
        <v>2005</v>
      </c>
      <c r="D4411" s="0" t="s">
        <v>56</v>
      </c>
      <c r="E4411" s="0" t="s">
        <v>328</v>
      </c>
      <c r="F4411" s="0" t="n">
        <v>0</v>
      </c>
      <c r="G4411" s="0" t="n">
        <v>0</v>
      </c>
      <c r="H4411" s="0" t="n">
        <v>0.44</v>
      </c>
      <c r="I4411" s="0" t="n">
        <v>0</v>
      </c>
      <c r="J4411" s="0" t="n">
        <v>0.44</v>
      </c>
      <c r="N4411" s="0" t="s">
        <v>74</v>
      </c>
      <c r="P4411" s="0" t="n">
        <f aca="false">IF(AND(OR(Dashboard!$B$5="All",D4411=Dashboard!$B$5),OR(Dashboard!$D$5="All",N4411=Dashboard!$D$5),OR(AND(C4411&lt;&gt;"",C4411&gt;=Dashboard!$F$5,C4411&lt;=Dashboard!$H$5),AND(C4411="",Dashboard!$F$5&lt;=1980,Dashboard!$H$5&gt;=2016))),1,0)</f>
        <v>1</v>
      </c>
      <c r="Q4411" s="0" t="n">
        <f aca="false">J4411*P4411+ROW()*0.00000001</f>
        <v>0.44004411</v>
      </c>
    </row>
    <row r="4412" customFormat="false" ht="15" hidden="false" customHeight="false" outlineLevel="0" collapsed="false">
      <c r="A4412" s="0" t="s">
        <v>2824</v>
      </c>
      <c r="B4412" s="0" t="s">
        <v>117</v>
      </c>
      <c r="C4412" s="0" t="n">
        <v>2000</v>
      </c>
      <c r="D4412" s="0" t="s">
        <v>48</v>
      </c>
      <c r="E4412" s="0" t="s">
        <v>328</v>
      </c>
      <c r="F4412" s="0" t="n">
        <v>0.25</v>
      </c>
      <c r="G4412" s="0" t="n">
        <v>0.17</v>
      </c>
      <c r="H4412" s="0" t="n">
        <v>0</v>
      </c>
      <c r="I4412" s="0" t="n">
        <v>0.03</v>
      </c>
      <c r="J4412" s="0" t="n">
        <v>0.44</v>
      </c>
      <c r="N4412" s="0" t="s">
        <v>74</v>
      </c>
      <c r="P4412" s="0" t="n">
        <f aca="false">IF(AND(OR(Dashboard!$B$5="All",D4412=Dashboard!$B$5),OR(Dashboard!$D$5="All",N4412=Dashboard!$D$5),OR(AND(C4412&lt;&gt;"",C4412&gt;=Dashboard!$F$5,C4412&lt;=Dashboard!$H$5),AND(C4412="",Dashboard!$F$5&lt;=1980,Dashboard!$H$5&gt;=2016))),1,0)</f>
        <v>1</v>
      </c>
      <c r="Q4412" s="0" t="n">
        <f aca="false">J4412*P4412+ROW()*0.00000001</f>
        <v>0.44004412</v>
      </c>
    </row>
    <row r="4413" customFormat="false" ht="15" hidden="false" customHeight="false" outlineLevel="0" collapsed="false">
      <c r="A4413" s="0" t="s">
        <v>3417</v>
      </c>
      <c r="B4413" s="0" t="s">
        <v>117</v>
      </c>
      <c r="C4413" s="0" t="n">
        <v>1996</v>
      </c>
      <c r="D4413" s="0" t="s">
        <v>46</v>
      </c>
      <c r="E4413" s="0" t="s">
        <v>1998</v>
      </c>
      <c r="F4413" s="0" t="n">
        <v>0.25</v>
      </c>
      <c r="G4413" s="0" t="n">
        <v>0.17</v>
      </c>
      <c r="H4413" s="0" t="n">
        <v>0</v>
      </c>
      <c r="I4413" s="0" t="n">
        <v>0.03</v>
      </c>
      <c r="J4413" s="0" t="n">
        <v>0.44</v>
      </c>
      <c r="N4413" s="0" t="s">
        <v>74</v>
      </c>
      <c r="P4413" s="0" t="n">
        <f aca="false">IF(AND(OR(Dashboard!$B$5="All",D4413=Dashboard!$B$5),OR(Dashboard!$D$5="All",N4413=Dashboard!$D$5),OR(AND(C4413&lt;&gt;"",C4413&gt;=Dashboard!$F$5,C4413&lt;=Dashboard!$H$5),AND(C4413="",Dashboard!$F$5&lt;=1980,Dashboard!$H$5&gt;=2016))),1,0)</f>
        <v>1</v>
      </c>
      <c r="Q4413" s="0" t="n">
        <f aca="false">J4413*P4413+ROW()*0.00000001</f>
        <v>0.44004413</v>
      </c>
    </row>
    <row r="4414" customFormat="false" ht="15" hidden="false" customHeight="false" outlineLevel="0" collapsed="false">
      <c r="A4414" s="0" t="s">
        <v>3418</v>
      </c>
      <c r="B4414" s="0" t="s">
        <v>78</v>
      </c>
      <c r="C4414" s="0" t="n">
        <v>1996</v>
      </c>
      <c r="D4414" s="0" t="s">
        <v>48</v>
      </c>
      <c r="E4414" s="0" t="s">
        <v>1173</v>
      </c>
      <c r="F4414" s="0" t="n">
        <v>0</v>
      </c>
      <c r="G4414" s="0" t="n">
        <v>0</v>
      </c>
      <c r="H4414" s="0" t="n">
        <v>0.44</v>
      </c>
      <c r="I4414" s="0" t="n">
        <v>0</v>
      </c>
      <c r="J4414" s="0" t="n">
        <v>0.44</v>
      </c>
      <c r="N4414" s="0" t="s">
        <v>35</v>
      </c>
      <c r="P4414" s="0" t="n">
        <f aca="false">IF(AND(OR(Dashboard!$B$5="All",D4414=Dashboard!$B$5),OR(Dashboard!$D$5="All",N4414=Dashboard!$D$5),OR(AND(C4414&lt;&gt;"",C4414&gt;=Dashboard!$F$5,C4414&lt;=Dashboard!$H$5),AND(C4414="",Dashboard!$F$5&lt;=1980,Dashboard!$H$5&gt;=2016))),1,0)</f>
        <v>1</v>
      </c>
      <c r="Q4414" s="0" t="n">
        <f aca="false">J4414*P4414+ROW()*0.00000001</f>
        <v>0.44004414</v>
      </c>
    </row>
    <row r="4415" customFormat="false" ht="15" hidden="false" customHeight="false" outlineLevel="0" collapsed="false">
      <c r="A4415" s="0" t="s">
        <v>604</v>
      </c>
      <c r="B4415" s="0" t="s">
        <v>64</v>
      </c>
      <c r="C4415" s="0" t="n">
        <v>2014</v>
      </c>
      <c r="D4415" s="0" t="s">
        <v>46</v>
      </c>
      <c r="E4415" s="0" t="s">
        <v>65</v>
      </c>
      <c r="F4415" s="0" t="n">
        <v>0.25</v>
      </c>
      <c r="G4415" s="0" t="n">
        <v>0.15</v>
      </c>
      <c r="H4415" s="0" t="n">
        <v>0.01</v>
      </c>
      <c r="I4415" s="0" t="n">
        <v>0.04</v>
      </c>
      <c r="J4415" s="0" t="n">
        <v>0.44</v>
      </c>
      <c r="N4415" s="0" t="s">
        <v>66</v>
      </c>
      <c r="P4415" s="0" t="n">
        <f aca="false">IF(AND(OR(Dashboard!$B$5="All",D4415=Dashboard!$B$5),OR(Dashboard!$D$5="All",N4415=Dashboard!$D$5),OR(AND(C4415&lt;&gt;"",C4415&gt;=Dashboard!$F$5,C4415&lt;=Dashboard!$H$5),AND(C4415="",Dashboard!$F$5&lt;=1980,Dashboard!$H$5&gt;=2016))),1,0)</f>
        <v>1</v>
      </c>
      <c r="Q4415" s="0" t="n">
        <f aca="false">J4415*P4415+ROW()*0.00000001</f>
        <v>0.44004415</v>
      </c>
    </row>
    <row r="4416" customFormat="false" ht="15" hidden="false" customHeight="false" outlineLevel="0" collapsed="false">
      <c r="A4416" s="0" t="s">
        <v>3419</v>
      </c>
      <c r="B4416" s="0" t="s">
        <v>33</v>
      </c>
      <c r="C4416" s="0" t="n">
        <v>2008</v>
      </c>
      <c r="D4416" s="0" t="s">
        <v>52</v>
      </c>
      <c r="E4416" s="0" t="s">
        <v>124</v>
      </c>
      <c r="F4416" s="0" t="n">
        <v>0.1</v>
      </c>
      <c r="G4416" s="0" t="n">
        <v>0.29</v>
      </c>
      <c r="H4416" s="0" t="n">
        <v>0</v>
      </c>
      <c r="I4416" s="0" t="n">
        <v>0.05</v>
      </c>
      <c r="J4416" s="0" t="n">
        <v>0.44</v>
      </c>
      <c r="M4416" s="0" t="s">
        <v>36</v>
      </c>
      <c r="N4416" s="0" t="s">
        <v>35</v>
      </c>
      <c r="P4416" s="0" t="n">
        <f aca="false">IF(AND(OR(Dashboard!$B$5="All",D4416=Dashboard!$B$5),OR(Dashboard!$D$5="All",N4416=Dashboard!$D$5),OR(AND(C4416&lt;&gt;"",C4416&gt;=Dashboard!$F$5,C4416&lt;=Dashboard!$H$5),AND(C4416="",Dashboard!$F$5&lt;=1980,Dashboard!$H$5&gt;=2016))),1,0)</f>
        <v>1</v>
      </c>
      <c r="Q4416" s="0" t="n">
        <f aca="false">J4416*P4416+ROW()*0.00000001</f>
        <v>0.44004416</v>
      </c>
    </row>
    <row r="4417" customFormat="false" ht="15" hidden="false" customHeight="false" outlineLevel="0" collapsed="false">
      <c r="A4417" s="0" t="s">
        <v>3420</v>
      </c>
      <c r="B4417" s="0" t="s">
        <v>33</v>
      </c>
      <c r="C4417" s="0" t="n">
        <v>2009</v>
      </c>
      <c r="D4417" s="0" t="s">
        <v>58</v>
      </c>
      <c r="E4417" s="0" t="s">
        <v>220</v>
      </c>
      <c r="F4417" s="0" t="n">
        <v>0.26</v>
      </c>
      <c r="G4417" s="0" t="n">
        <v>0.14</v>
      </c>
      <c r="H4417" s="0" t="n">
        <v>0</v>
      </c>
      <c r="I4417" s="0" t="n">
        <v>0.04</v>
      </c>
      <c r="J4417" s="0" t="n">
        <v>0.44</v>
      </c>
      <c r="K4417" s="0" t="n">
        <v>66</v>
      </c>
      <c r="L4417" s="0" t="n">
        <v>8.2</v>
      </c>
      <c r="M4417" s="0" t="s">
        <v>125</v>
      </c>
      <c r="N4417" s="0" t="s">
        <v>35</v>
      </c>
      <c r="O4417" s="0" t="s">
        <v>67</v>
      </c>
      <c r="P4417" s="0" t="n">
        <f aca="false">IF(AND(OR(Dashboard!$B$5="All",D4417=Dashboard!$B$5),OR(Dashboard!$D$5="All",N4417=Dashboard!$D$5),OR(AND(C4417&lt;&gt;"",C4417&gt;=Dashboard!$F$5,C4417&lt;=Dashboard!$H$5),AND(C4417="",Dashboard!$F$5&lt;=1980,Dashboard!$H$5&gt;=2016))),1,0)</f>
        <v>1</v>
      </c>
      <c r="Q4417" s="0" t="n">
        <f aca="false">J4417*P4417+ROW()*0.00000001</f>
        <v>0.44004417</v>
      </c>
    </row>
    <row r="4418" customFormat="false" ht="15" hidden="false" customHeight="false" outlineLevel="0" collapsed="false">
      <c r="A4418" s="0" t="s">
        <v>3421</v>
      </c>
      <c r="B4418" s="0" t="s">
        <v>39</v>
      </c>
      <c r="C4418" s="0" t="n">
        <v>1991</v>
      </c>
      <c r="D4418" s="0" t="s">
        <v>48</v>
      </c>
      <c r="E4418" s="0" t="s">
        <v>1173</v>
      </c>
      <c r="F4418" s="0" t="n">
        <v>0.16</v>
      </c>
      <c r="G4418" s="0" t="n">
        <v>0.03</v>
      </c>
      <c r="H4418" s="0" t="n">
        <v>0.15</v>
      </c>
      <c r="I4418" s="0" t="n">
        <v>0.1</v>
      </c>
      <c r="J4418" s="0" t="n">
        <v>0.44</v>
      </c>
      <c r="N4418" s="0" t="s">
        <v>35</v>
      </c>
      <c r="P4418" s="0" t="n">
        <f aca="false">IF(AND(OR(Dashboard!$B$5="All",D4418=Dashboard!$B$5),OR(Dashboard!$D$5="All",N4418=Dashboard!$D$5),OR(AND(C4418&lt;&gt;"",C4418&gt;=Dashboard!$F$5,C4418&lt;=Dashboard!$H$5),AND(C4418="",Dashboard!$F$5&lt;=1980,Dashboard!$H$5&gt;=2016))),1,0)</f>
        <v>1</v>
      </c>
      <c r="Q4418" s="0" t="n">
        <f aca="false">J4418*P4418+ROW()*0.00000001</f>
        <v>0.44004418</v>
      </c>
    </row>
    <row r="4419" customFormat="false" ht="15" hidden="false" customHeight="false" outlineLevel="0" collapsed="false">
      <c r="A4419" s="0" t="s">
        <v>3422</v>
      </c>
      <c r="B4419" s="0" t="s">
        <v>108</v>
      </c>
      <c r="C4419" s="0" t="n">
        <v>1997</v>
      </c>
      <c r="D4419" s="0" t="s">
        <v>56</v>
      </c>
      <c r="E4419" s="0" t="s">
        <v>214</v>
      </c>
      <c r="F4419" s="0" t="n">
        <v>0.35</v>
      </c>
      <c r="G4419" s="0" t="n">
        <v>0.08</v>
      </c>
      <c r="H4419" s="0" t="n">
        <v>0</v>
      </c>
      <c r="I4419" s="0" t="n">
        <v>0.01</v>
      </c>
      <c r="J4419" s="0" t="n">
        <v>0.44</v>
      </c>
      <c r="N4419" s="0" t="s">
        <v>35</v>
      </c>
      <c r="P4419" s="0" t="n">
        <f aca="false">IF(AND(OR(Dashboard!$B$5="All",D4419=Dashboard!$B$5),OR(Dashboard!$D$5="All",N4419=Dashboard!$D$5),OR(AND(C4419&lt;&gt;"",C4419&gt;=Dashboard!$F$5,C4419&lt;=Dashboard!$H$5),AND(C4419="",Dashboard!$F$5&lt;=1980,Dashboard!$H$5&gt;=2016))),1,0)</f>
        <v>1</v>
      </c>
      <c r="Q4419" s="0" t="n">
        <f aca="false">J4419*P4419+ROW()*0.00000001</f>
        <v>0.44004419</v>
      </c>
    </row>
    <row r="4420" customFormat="false" ht="15" hidden="false" customHeight="false" outlineLevel="0" collapsed="false">
      <c r="A4420" s="0" t="s">
        <v>3423</v>
      </c>
      <c r="B4420" s="0" t="s">
        <v>50</v>
      </c>
      <c r="C4420" s="0" t="n">
        <v>2011</v>
      </c>
      <c r="D4420" s="0" t="s">
        <v>71</v>
      </c>
      <c r="E4420" s="0" t="s">
        <v>91</v>
      </c>
      <c r="F4420" s="0" t="n">
        <v>0.32</v>
      </c>
      <c r="G4420" s="0" t="n">
        <v>0.08</v>
      </c>
      <c r="H4420" s="0" t="n">
        <v>0</v>
      </c>
      <c r="I4420" s="0" t="n">
        <v>0.03</v>
      </c>
      <c r="J4420" s="0" t="n">
        <v>0.44</v>
      </c>
      <c r="N4420" s="0" t="s">
        <v>35</v>
      </c>
      <c r="P4420" s="0" t="n">
        <f aca="false">IF(AND(OR(Dashboard!$B$5="All",D4420=Dashboard!$B$5),OR(Dashboard!$D$5="All",N4420=Dashboard!$D$5),OR(AND(C4420&lt;&gt;"",C4420&gt;=Dashboard!$F$5,C4420&lt;=Dashboard!$H$5),AND(C4420="",Dashboard!$F$5&lt;=1980,Dashboard!$H$5&gt;=2016))),1,0)</f>
        <v>1</v>
      </c>
      <c r="Q4420" s="0" t="n">
        <f aca="false">J4420*P4420+ROW()*0.00000001</f>
        <v>0.4400442</v>
      </c>
    </row>
    <row r="4421" customFormat="false" ht="15" hidden="false" customHeight="false" outlineLevel="0" collapsed="false">
      <c r="A4421" s="0" t="s">
        <v>3424</v>
      </c>
      <c r="B4421" s="0" t="s">
        <v>50</v>
      </c>
      <c r="C4421" s="0" t="n">
        <v>2004</v>
      </c>
      <c r="D4421" s="0" t="s">
        <v>58</v>
      </c>
      <c r="E4421" s="0" t="s">
        <v>142</v>
      </c>
      <c r="F4421" s="0" t="n">
        <v>0.4</v>
      </c>
      <c r="G4421" s="0" t="n">
        <v>0.01</v>
      </c>
      <c r="H4421" s="0" t="n">
        <v>0.02</v>
      </c>
      <c r="I4421" s="0" t="n">
        <v>0</v>
      </c>
      <c r="J4421" s="0" t="n">
        <v>0.44</v>
      </c>
      <c r="N4421" s="0" t="s">
        <v>35</v>
      </c>
      <c r="P4421" s="0" t="n">
        <f aca="false">IF(AND(OR(Dashboard!$B$5="All",D4421=Dashboard!$B$5),OR(Dashboard!$D$5="All",N4421=Dashboard!$D$5),OR(AND(C4421&lt;&gt;"",C4421&gt;=Dashboard!$F$5,C4421&lt;=Dashboard!$H$5),AND(C4421="",Dashboard!$F$5&lt;=1980,Dashboard!$H$5&gt;=2016))),1,0)</f>
        <v>1</v>
      </c>
      <c r="Q4421" s="0" t="n">
        <f aca="false">J4421*P4421+ROW()*0.00000001</f>
        <v>0.44004421</v>
      </c>
    </row>
    <row r="4422" customFormat="false" ht="15" hidden="false" customHeight="false" outlineLevel="0" collapsed="false">
      <c r="A4422" s="0" t="s">
        <v>3074</v>
      </c>
      <c r="B4422" s="0" t="s">
        <v>186</v>
      </c>
      <c r="C4422" s="0" t="n">
        <v>2005</v>
      </c>
      <c r="D4422" s="0" t="s">
        <v>52</v>
      </c>
      <c r="E4422" s="0" t="s">
        <v>418</v>
      </c>
      <c r="F4422" s="0" t="n">
        <v>0.34</v>
      </c>
      <c r="G4422" s="0" t="n">
        <v>0.09</v>
      </c>
      <c r="H4422" s="0" t="n">
        <v>0</v>
      </c>
      <c r="I4422" s="0" t="n">
        <v>0.01</v>
      </c>
      <c r="J4422" s="0" t="n">
        <v>0.44</v>
      </c>
      <c r="N4422" s="0" t="s">
        <v>35</v>
      </c>
      <c r="P4422" s="0" t="n">
        <f aca="false">IF(AND(OR(Dashboard!$B$5="All",D4422=Dashboard!$B$5),OR(Dashboard!$D$5="All",N4422=Dashboard!$D$5),OR(AND(C4422&lt;&gt;"",C4422&gt;=Dashboard!$F$5,C4422&lt;=Dashboard!$H$5),AND(C4422="",Dashboard!$F$5&lt;=1980,Dashboard!$H$5&gt;=2016))),1,0)</f>
        <v>1</v>
      </c>
      <c r="Q4422" s="0" t="n">
        <f aca="false">J4422*P4422+ROW()*0.00000001</f>
        <v>0.44004422</v>
      </c>
    </row>
    <row r="4423" customFormat="false" ht="15" hidden="false" customHeight="false" outlineLevel="0" collapsed="false">
      <c r="A4423" s="0" t="s">
        <v>3425</v>
      </c>
      <c r="B4423" s="0" t="s">
        <v>76</v>
      </c>
      <c r="C4423" s="0" t="n">
        <v>2007</v>
      </c>
      <c r="D4423" s="0" t="s">
        <v>246</v>
      </c>
      <c r="E4423" s="0" t="s">
        <v>996</v>
      </c>
      <c r="F4423" s="0" t="n">
        <v>0</v>
      </c>
      <c r="G4423" s="0" t="n">
        <v>0</v>
      </c>
      <c r="H4423" s="0" t="n">
        <v>0.44</v>
      </c>
      <c r="I4423" s="0" t="n">
        <v>0</v>
      </c>
      <c r="J4423" s="0" t="n">
        <v>0.44</v>
      </c>
      <c r="N4423" s="0" t="s">
        <v>74</v>
      </c>
      <c r="P4423" s="0" t="n">
        <f aca="false">IF(AND(OR(Dashboard!$B$5="All",D4423=Dashboard!$B$5),OR(Dashboard!$D$5="All",N4423=Dashboard!$D$5),OR(AND(C4423&lt;&gt;"",C4423&gt;=Dashboard!$F$5,C4423&lt;=Dashboard!$H$5),AND(C4423="",Dashboard!$F$5&lt;=1980,Dashboard!$H$5&gt;=2016))),1,0)</f>
        <v>1</v>
      </c>
      <c r="Q4423" s="0" t="n">
        <f aca="false">J4423*P4423+ROW()*0.00000001</f>
        <v>0.44004423</v>
      </c>
    </row>
    <row r="4424" customFormat="false" ht="15" hidden="false" customHeight="false" outlineLevel="0" collapsed="false">
      <c r="A4424" s="0" t="s">
        <v>3002</v>
      </c>
      <c r="B4424" s="0" t="s">
        <v>33</v>
      </c>
      <c r="C4424" s="0" t="n">
        <v>2009</v>
      </c>
      <c r="D4424" s="0" t="s">
        <v>71</v>
      </c>
      <c r="E4424" s="0" t="s">
        <v>487</v>
      </c>
      <c r="F4424" s="0" t="n">
        <v>0.19</v>
      </c>
      <c r="G4424" s="0" t="n">
        <v>0.2</v>
      </c>
      <c r="H4424" s="0" t="n">
        <v>0</v>
      </c>
      <c r="I4424" s="0" t="n">
        <v>0.05</v>
      </c>
      <c r="J4424" s="0" t="n">
        <v>0.44</v>
      </c>
      <c r="K4424" s="0" t="n">
        <v>69</v>
      </c>
      <c r="L4424" s="0" t="n">
        <v>8</v>
      </c>
      <c r="M4424" s="0" t="s">
        <v>125</v>
      </c>
      <c r="N4424" s="0" t="s">
        <v>35</v>
      </c>
      <c r="O4424" s="0" t="s">
        <v>67</v>
      </c>
      <c r="P4424" s="0" t="n">
        <f aca="false">IF(AND(OR(Dashboard!$B$5="All",D4424=Dashboard!$B$5),OR(Dashboard!$D$5="All",N4424=Dashboard!$D$5),OR(AND(C4424&lt;&gt;"",C4424&gt;=Dashboard!$F$5,C4424&lt;=Dashboard!$H$5),AND(C4424="",Dashboard!$F$5&lt;=1980,Dashboard!$H$5&gt;=2016))),1,0)</f>
        <v>1</v>
      </c>
      <c r="Q4424" s="0" t="n">
        <f aca="false">J4424*P4424+ROW()*0.00000001</f>
        <v>0.44004424</v>
      </c>
    </row>
    <row r="4425" customFormat="false" ht="15" hidden="false" customHeight="false" outlineLevel="0" collapsed="false">
      <c r="A4425" s="0" t="s">
        <v>3426</v>
      </c>
      <c r="B4425" s="0" t="s">
        <v>117</v>
      </c>
      <c r="C4425" s="0" t="n">
        <v>2001</v>
      </c>
      <c r="D4425" s="0" t="s">
        <v>71</v>
      </c>
      <c r="E4425" s="0" t="s">
        <v>1374</v>
      </c>
      <c r="F4425" s="0" t="n">
        <v>0.24</v>
      </c>
      <c r="G4425" s="0" t="n">
        <v>0.17</v>
      </c>
      <c r="H4425" s="0" t="n">
        <v>0</v>
      </c>
      <c r="I4425" s="0" t="n">
        <v>0.03</v>
      </c>
      <c r="J4425" s="0" t="n">
        <v>0.44</v>
      </c>
      <c r="N4425" s="0" t="s">
        <v>74</v>
      </c>
      <c r="P4425" s="0" t="n">
        <f aca="false">IF(AND(OR(Dashboard!$B$5="All",D4425=Dashboard!$B$5),OR(Dashboard!$D$5="All",N4425=Dashboard!$D$5),OR(AND(C4425&lt;&gt;"",C4425&gt;=Dashboard!$F$5,C4425&lt;=Dashboard!$H$5),AND(C4425="",Dashboard!$F$5&lt;=1980,Dashboard!$H$5&gt;=2016))),1,0)</f>
        <v>1</v>
      </c>
      <c r="Q4425" s="0" t="n">
        <f aca="false">J4425*P4425+ROW()*0.00000001</f>
        <v>0.44004425</v>
      </c>
    </row>
    <row r="4426" customFormat="false" ht="15" hidden="false" customHeight="false" outlineLevel="0" collapsed="false">
      <c r="A4426" s="0" t="s">
        <v>3427</v>
      </c>
      <c r="B4426" s="0" t="s">
        <v>64</v>
      </c>
      <c r="C4426" s="0" t="n">
        <v>2012</v>
      </c>
      <c r="D4426" s="0" t="s">
        <v>71</v>
      </c>
      <c r="E4426" s="0" t="s">
        <v>91</v>
      </c>
      <c r="F4426" s="0" t="n">
        <v>0.28</v>
      </c>
      <c r="G4426" s="0" t="n">
        <v>0.12</v>
      </c>
      <c r="H4426" s="0" t="n">
        <v>0</v>
      </c>
      <c r="I4426" s="0" t="n">
        <v>0.04</v>
      </c>
      <c r="J4426" s="0" t="n">
        <v>0.44</v>
      </c>
      <c r="K4426" s="0" t="n">
        <v>79</v>
      </c>
      <c r="L4426" s="0" t="n">
        <v>8.3</v>
      </c>
      <c r="M4426" s="0" t="s">
        <v>103</v>
      </c>
      <c r="N4426" s="0" t="s">
        <v>66</v>
      </c>
      <c r="O4426" s="0" t="s">
        <v>37</v>
      </c>
      <c r="P4426" s="0" t="n">
        <f aca="false">IF(AND(OR(Dashboard!$B$5="All",D4426=Dashboard!$B$5),OR(Dashboard!$D$5="All",N4426=Dashboard!$D$5),OR(AND(C4426&lt;&gt;"",C4426&gt;=Dashboard!$F$5,C4426&lt;=Dashboard!$H$5),AND(C4426="",Dashboard!$F$5&lt;=1980,Dashboard!$H$5&gt;=2016))),1,0)</f>
        <v>1</v>
      </c>
      <c r="Q4426" s="0" t="n">
        <f aca="false">J4426*P4426+ROW()*0.00000001</f>
        <v>0.44004426</v>
      </c>
    </row>
    <row r="4427" customFormat="false" ht="15" hidden="false" customHeight="false" outlineLevel="0" collapsed="false">
      <c r="A4427" s="0" t="s">
        <v>3428</v>
      </c>
      <c r="B4427" s="0" t="s">
        <v>164</v>
      </c>
      <c r="C4427" s="0" t="n">
        <v>2010</v>
      </c>
      <c r="D4427" s="0" t="s">
        <v>56</v>
      </c>
      <c r="E4427" s="0" t="s">
        <v>89</v>
      </c>
      <c r="F4427" s="0" t="n">
        <v>0.17</v>
      </c>
      <c r="G4427" s="0" t="n">
        <v>0.13</v>
      </c>
      <c r="H4427" s="0" t="n">
        <v>0.06</v>
      </c>
      <c r="I4427" s="0" t="n">
        <v>0.08</v>
      </c>
      <c r="J4427" s="0" t="n">
        <v>0.44</v>
      </c>
      <c r="K4427" s="0" t="n">
        <v>74</v>
      </c>
      <c r="L4427" s="0" t="n">
        <v>8</v>
      </c>
      <c r="M4427" s="0" t="s">
        <v>103</v>
      </c>
      <c r="N4427" s="0" t="s">
        <v>74</v>
      </c>
      <c r="O4427" s="0" t="s">
        <v>37</v>
      </c>
      <c r="P4427" s="0" t="n">
        <f aca="false">IF(AND(OR(Dashboard!$B$5="All",D4427=Dashboard!$B$5),OR(Dashboard!$D$5="All",N4427=Dashboard!$D$5),OR(AND(C4427&lt;&gt;"",C4427&gt;=Dashboard!$F$5,C4427&lt;=Dashboard!$H$5),AND(C4427="",Dashboard!$F$5&lt;=1980,Dashboard!$H$5&gt;=2016))),1,0)</f>
        <v>1</v>
      </c>
      <c r="Q4427" s="0" t="n">
        <f aca="false">J4427*P4427+ROW()*0.00000001</f>
        <v>0.44004427</v>
      </c>
    </row>
    <row r="4428" customFormat="false" ht="15" hidden="false" customHeight="false" outlineLevel="0" collapsed="false">
      <c r="A4428" s="0" t="s">
        <v>880</v>
      </c>
      <c r="B4428" s="0" t="s">
        <v>144</v>
      </c>
      <c r="C4428" s="0" t="n">
        <v>2004</v>
      </c>
      <c r="D4428" s="0" t="s">
        <v>41</v>
      </c>
      <c r="E4428" s="0" t="s">
        <v>418</v>
      </c>
      <c r="F4428" s="0" t="n">
        <v>0.34</v>
      </c>
      <c r="G4428" s="0" t="n">
        <v>0.08</v>
      </c>
      <c r="H4428" s="0" t="n">
        <v>0</v>
      </c>
      <c r="I4428" s="0" t="n">
        <v>0.02</v>
      </c>
      <c r="J4428" s="0" t="n">
        <v>0.44</v>
      </c>
      <c r="K4428" s="0" t="n">
        <v>81</v>
      </c>
      <c r="L4428" s="0" t="n">
        <v>9.3</v>
      </c>
      <c r="M4428" s="0" t="s">
        <v>36</v>
      </c>
      <c r="N4428" s="0" t="s">
        <v>66</v>
      </c>
      <c r="O4428" s="0" t="s">
        <v>42</v>
      </c>
      <c r="P4428" s="0" t="n">
        <f aca="false">IF(AND(OR(Dashboard!$B$5="All",D4428=Dashboard!$B$5),OR(Dashboard!$D$5="All",N4428=Dashboard!$D$5),OR(AND(C4428&lt;&gt;"",C4428&gt;=Dashboard!$F$5,C4428&lt;=Dashboard!$H$5),AND(C4428="",Dashboard!$F$5&lt;=1980,Dashboard!$H$5&gt;=2016))),1,0)</f>
        <v>1</v>
      </c>
      <c r="Q4428" s="0" t="n">
        <f aca="false">J4428*P4428+ROW()*0.00000001</f>
        <v>0.44004428</v>
      </c>
    </row>
    <row r="4429" customFormat="false" ht="15" hidden="false" customHeight="false" outlineLevel="0" collapsed="false">
      <c r="A4429" s="0" t="s">
        <v>3429</v>
      </c>
      <c r="B4429" s="0" t="s">
        <v>50</v>
      </c>
      <c r="C4429" s="0" t="n">
        <v>2007</v>
      </c>
      <c r="D4429" s="0" t="s">
        <v>58</v>
      </c>
      <c r="E4429" s="0" t="s">
        <v>91</v>
      </c>
      <c r="F4429" s="0" t="n">
        <v>0.4</v>
      </c>
      <c r="G4429" s="0" t="n">
        <v>0</v>
      </c>
      <c r="H4429" s="0" t="n">
        <v>0</v>
      </c>
      <c r="I4429" s="0" t="n">
        <v>0.03</v>
      </c>
      <c r="J4429" s="0" t="n">
        <v>0.44</v>
      </c>
      <c r="M4429" s="0" t="s">
        <v>36</v>
      </c>
      <c r="N4429" s="0" t="s">
        <v>35</v>
      </c>
      <c r="P4429" s="0" t="n">
        <f aca="false">IF(AND(OR(Dashboard!$B$5="All",D4429=Dashboard!$B$5),OR(Dashboard!$D$5="All",N4429=Dashboard!$D$5),OR(AND(C4429&lt;&gt;"",C4429&gt;=Dashboard!$F$5,C4429&lt;=Dashboard!$H$5),AND(C4429="",Dashboard!$F$5&lt;=1980,Dashboard!$H$5&gt;=2016))),1,0)</f>
        <v>1</v>
      </c>
      <c r="Q4429" s="0" t="n">
        <f aca="false">J4429*P4429+ROW()*0.00000001</f>
        <v>0.44004429</v>
      </c>
    </row>
    <row r="4430" customFormat="false" ht="15" hidden="false" customHeight="false" outlineLevel="0" collapsed="false">
      <c r="A4430" s="0" t="s">
        <v>3430</v>
      </c>
      <c r="B4430" s="0" t="s">
        <v>76</v>
      </c>
      <c r="C4430" s="0" t="n">
        <v>2002</v>
      </c>
      <c r="D4430" s="0" t="s">
        <v>34</v>
      </c>
      <c r="E4430" s="0" t="s">
        <v>220</v>
      </c>
      <c r="F4430" s="0" t="n">
        <v>0</v>
      </c>
      <c r="G4430" s="0" t="n">
        <v>0</v>
      </c>
      <c r="H4430" s="0" t="n">
        <v>0.44</v>
      </c>
      <c r="I4430" s="0" t="n">
        <v>0</v>
      </c>
      <c r="J4430" s="0" t="n">
        <v>0.44</v>
      </c>
      <c r="N4430" s="0" t="s">
        <v>74</v>
      </c>
      <c r="P4430" s="0" t="n">
        <f aca="false">IF(AND(OR(Dashboard!$B$5="All",D4430=Dashboard!$B$5),OR(Dashboard!$D$5="All",N4430=Dashboard!$D$5),OR(AND(C4430&lt;&gt;"",C4430&gt;=Dashboard!$F$5,C4430&lt;=Dashboard!$H$5),AND(C4430="",Dashboard!$F$5&lt;=1980,Dashboard!$H$5&gt;=2016))),1,0)</f>
        <v>1</v>
      </c>
      <c r="Q4430" s="0" t="n">
        <f aca="false">J4430*P4430+ROW()*0.00000001</f>
        <v>0.4400443</v>
      </c>
    </row>
    <row r="4431" customFormat="false" ht="15" hidden="false" customHeight="false" outlineLevel="0" collapsed="false">
      <c r="A4431" s="0" t="s">
        <v>3431</v>
      </c>
      <c r="B4431" s="0" t="s">
        <v>117</v>
      </c>
      <c r="C4431" s="0" t="n">
        <v>2000</v>
      </c>
      <c r="D4431" s="0" t="s">
        <v>34</v>
      </c>
      <c r="E4431" s="0" t="s">
        <v>89</v>
      </c>
      <c r="F4431" s="0" t="n">
        <v>0.24</v>
      </c>
      <c r="G4431" s="0" t="n">
        <v>0.17</v>
      </c>
      <c r="H4431" s="0" t="n">
        <v>0</v>
      </c>
      <c r="I4431" s="0" t="n">
        <v>0.03</v>
      </c>
      <c r="J4431" s="0" t="n">
        <v>0.44</v>
      </c>
      <c r="N4431" s="0" t="s">
        <v>74</v>
      </c>
      <c r="P4431" s="0" t="n">
        <f aca="false">IF(AND(OR(Dashboard!$B$5="All",D4431=Dashboard!$B$5),OR(Dashboard!$D$5="All",N4431=Dashboard!$D$5),OR(AND(C4431&lt;&gt;"",C4431&gt;=Dashboard!$F$5,C4431&lt;=Dashboard!$H$5),AND(C4431="",Dashboard!$F$5&lt;=1980,Dashboard!$H$5&gt;=2016))),1,0)</f>
        <v>1</v>
      </c>
      <c r="Q4431" s="0" t="n">
        <f aca="false">J4431*P4431+ROW()*0.00000001</f>
        <v>0.44004431</v>
      </c>
    </row>
    <row r="4432" customFormat="false" ht="15" hidden="false" customHeight="false" outlineLevel="0" collapsed="false">
      <c r="A4432" s="0" t="s">
        <v>3432</v>
      </c>
      <c r="B4432" s="0" t="s">
        <v>186</v>
      </c>
      <c r="C4432" s="0" t="n">
        <v>2004</v>
      </c>
      <c r="D4432" s="0" t="s">
        <v>102</v>
      </c>
      <c r="E4432" s="0" t="s">
        <v>1768</v>
      </c>
      <c r="F4432" s="0" t="n">
        <v>0</v>
      </c>
      <c r="G4432" s="0" t="n">
        <v>0</v>
      </c>
      <c r="H4432" s="0" t="n">
        <v>0.43</v>
      </c>
      <c r="I4432" s="0" t="n">
        <v>0.01</v>
      </c>
      <c r="J4432" s="0" t="n">
        <v>0.44</v>
      </c>
      <c r="N4432" s="0" t="s">
        <v>35</v>
      </c>
      <c r="P4432" s="0" t="n">
        <f aca="false">IF(AND(OR(Dashboard!$B$5="All",D4432=Dashboard!$B$5),OR(Dashboard!$D$5="All",N4432=Dashboard!$D$5),OR(AND(C4432&lt;&gt;"",C4432&gt;=Dashboard!$F$5,C4432&lt;=Dashboard!$H$5),AND(C4432="",Dashboard!$F$5&lt;=1980,Dashboard!$H$5&gt;=2016))),1,0)</f>
        <v>1</v>
      </c>
      <c r="Q4432" s="0" t="n">
        <f aca="false">J4432*P4432+ROW()*0.00000001</f>
        <v>0.44004432</v>
      </c>
    </row>
    <row r="4433" customFormat="false" ht="15" hidden="false" customHeight="false" outlineLevel="0" collapsed="false">
      <c r="A4433" s="0" t="s">
        <v>593</v>
      </c>
      <c r="B4433" s="0" t="s">
        <v>33</v>
      </c>
      <c r="C4433" s="0" t="n">
        <v>2011</v>
      </c>
      <c r="D4433" s="0" t="s">
        <v>34</v>
      </c>
      <c r="E4433" s="0" t="s">
        <v>142</v>
      </c>
      <c r="F4433" s="0" t="n">
        <v>0.41</v>
      </c>
      <c r="G4433" s="0" t="n">
        <v>0</v>
      </c>
      <c r="H4433" s="0" t="n">
        <v>0</v>
      </c>
      <c r="I4433" s="0" t="n">
        <v>0.03</v>
      </c>
      <c r="J4433" s="0" t="n">
        <v>0.44</v>
      </c>
      <c r="L4433" s="0" t="n">
        <v>6.2</v>
      </c>
      <c r="M4433" s="0" t="s">
        <v>36</v>
      </c>
      <c r="N4433" s="0" t="s">
        <v>35</v>
      </c>
      <c r="P4433" s="0" t="n">
        <f aca="false">IF(AND(OR(Dashboard!$B$5="All",D4433=Dashboard!$B$5),OR(Dashboard!$D$5="All",N4433=Dashboard!$D$5),OR(AND(C4433&lt;&gt;"",C4433&gt;=Dashboard!$F$5,C4433&lt;=Dashboard!$H$5),AND(C4433="",Dashboard!$F$5&lt;=1980,Dashboard!$H$5&gt;=2016))),1,0)</f>
        <v>1</v>
      </c>
      <c r="Q4433" s="0" t="n">
        <f aca="false">J4433*P4433+ROW()*0.00000001</f>
        <v>0.44004433</v>
      </c>
    </row>
    <row r="4434" customFormat="false" ht="15" hidden="false" customHeight="false" outlineLevel="0" collapsed="false">
      <c r="A4434" s="0" t="s">
        <v>3433</v>
      </c>
      <c r="B4434" s="0" t="s">
        <v>186</v>
      </c>
      <c r="C4434" s="0" t="n">
        <v>2003</v>
      </c>
      <c r="D4434" s="0" t="s">
        <v>16</v>
      </c>
      <c r="E4434" s="0" t="s">
        <v>35</v>
      </c>
      <c r="F4434" s="0" t="n">
        <v>0.34</v>
      </c>
      <c r="G4434" s="0" t="n">
        <v>0.09</v>
      </c>
      <c r="H4434" s="0" t="n">
        <v>0</v>
      </c>
      <c r="I4434" s="0" t="n">
        <v>0.01</v>
      </c>
      <c r="J4434" s="0" t="n">
        <v>0.44</v>
      </c>
      <c r="K4434" s="0" t="n">
        <v>71</v>
      </c>
      <c r="L4434" s="0" t="n">
        <v>7.2</v>
      </c>
      <c r="M4434" s="0" t="s">
        <v>36</v>
      </c>
      <c r="N4434" s="0" t="s">
        <v>35</v>
      </c>
      <c r="O4434" s="0" t="s">
        <v>37</v>
      </c>
      <c r="P4434" s="0" t="n">
        <f aca="false">IF(AND(OR(Dashboard!$B$5="All",D4434=Dashboard!$B$5),OR(Dashboard!$D$5="All",N4434=Dashboard!$D$5),OR(AND(C4434&lt;&gt;"",C4434&gt;=Dashboard!$F$5,C4434&lt;=Dashboard!$H$5),AND(C4434="",Dashboard!$F$5&lt;=1980,Dashboard!$H$5&gt;=2016))),1,0)</f>
        <v>1</v>
      </c>
      <c r="Q4434" s="0" t="n">
        <f aca="false">J4434*P4434+ROW()*0.00000001</f>
        <v>0.44004434</v>
      </c>
    </row>
    <row r="4435" customFormat="false" ht="15" hidden="false" customHeight="false" outlineLevel="0" collapsed="false">
      <c r="A4435" s="0" t="s">
        <v>2155</v>
      </c>
      <c r="B4435" s="0" t="s">
        <v>64</v>
      </c>
      <c r="C4435" s="0" t="n">
        <v>2013</v>
      </c>
      <c r="D4435" s="0" t="s">
        <v>71</v>
      </c>
      <c r="E4435" s="0" t="s">
        <v>211</v>
      </c>
      <c r="F4435" s="0" t="n">
        <v>0.26</v>
      </c>
      <c r="G4435" s="0" t="n">
        <v>0.12</v>
      </c>
      <c r="H4435" s="0" t="n">
        <v>0.01</v>
      </c>
      <c r="I4435" s="0" t="n">
        <v>0.04</v>
      </c>
      <c r="J4435" s="0" t="n">
        <v>0.44</v>
      </c>
      <c r="K4435" s="0" t="n">
        <v>86</v>
      </c>
      <c r="L4435" s="0" t="n">
        <v>5.1</v>
      </c>
      <c r="M4435" s="0" t="s">
        <v>73</v>
      </c>
      <c r="N4435" s="0" t="s">
        <v>66</v>
      </c>
      <c r="O4435" s="0" t="s">
        <v>42</v>
      </c>
      <c r="P4435" s="0" t="n">
        <f aca="false">IF(AND(OR(Dashboard!$B$5="All",D4435=Dashboard!$B$5),OR(Dashboard!$D$5="All",N4435=Dashboard!$D$5),OR(AND(C4435&lt;&gt;"",C4435&gt;=Dashboard!$F$5,C4435&lt;=Dashboard!$H$5),AND(C4435="",Dashboard!$F$5&lt;=1980,Dashboard!$H$5&gt;=2016))),1,0)</f>
        <v>1</v>
      </c>
      <c r="Q4435" s="0" t="n">
        <f aca="false">J4435*P4435+ROW()*0.00000001</f>
        <v>0.44004435</v>
      </c>
    </row>
    <row r="4436" customFormat="false" ht="15" hidden="false" customHeight="false" outlineLevel="0" collapsed="false">
      <c r="A4436" s="0" t="s">
        <v>3390</v>
      </c>
      <c r="B4436" s="0" t="s">
        <v>85</v>
      </c>
      <c r="C4436" s="0" t="n">
        <v>2003</v>
      </c>
      <c r="D4436" s="0" t="s">
        <v>71</v>
      </c>
      <c r="E4436" s="0" t="s">
        <v>418</v>
      </c>
      <c r="F4436" s="0" t="n">
        <v>0.31</v>
      </c>
      <c r="G4436" s="0" t="n">
        <v>0.12</v>
      </c>
      <c r="H4436" s="0" t="n">
        <v>0</v>
      </c>
      <c r="I4436" s="0" t="n">
        <v>0.01</v>
      </c>
      <c r="J4436" s="0" t="n">
        <v>0.44</v>
      </c>
      <c r="K4436" s="0" t="n">
        <v>53</v>
      </c>
      <c r="M4436" s="0" t="s">
        <v>36</v>
      </c>
      <c r="N4436" s="0" t="s">
        <v>35</v>
      </c>
      <c r="O4436" s="0" t="s">
        <v>53</v>
      </c>
      <c r="P4436" s="0" t="n">
        <f aca="false">IF(AND(OR(Dashboard!$B$5="All",D4436=Dashboard!$B$5),OR(Dashboard!$D$5="All",N4436=Dashboard!$D$5),OR(AND(C4436&lt;&gt;"",C4436&gt;=Dashboard!$F$5,C4436&lt;=Dashboard!$H$5),AND(C4436="",Dashboard!$F$5&lt;=1980,Dashboard!$H$5&gt;=2016))),1,0)</f>
        <v>1</v>
      </c>
      <c r="Q4436" s="0" t="n">
        <f aca="false">J4436*P4436+ROW()*0.00000001</f>
        <v>0.44004436</v>
      </c>
    </row>
    <row r="4437" customFormat="false" ht="15" hidden="false" customHeight="false" outlineLevel="0" collapsed="false">
      <c r="A4437" s="0" t="s">
        <v>3434</v>
      </c>
      <c r="B4437" s="0" t="s">
        <v>159</v>
      </c>
      <c r="D4437" s="0" t="s">
        <v>48</v>
      </c>
      <c r="E4437" s="0" t="s">
        <v>160</v>
      </c>
      <c r="F4437" s="0" t="n">
        <v>0.41</v>
      </c>
      <c r="G4437" s="0" t="n">
        <v>0.03</v>
      </c>
      <c r="H4437" s="0" t="n">
        <v>0</v>
      </c>
      <c r="I4437" s="0" t="n">
        <v>0</v>
      </c>
      <c r="J4437" s="0" t="n">
        <v>0.44</v>
      </c>
      <c r="N4437" s="0" t="s">
        <v>161</v>
      </c>
      <c r="P4437" s="0" t="n">
        <f aca="false">IF(AND(OR(Dashboard!$B$5="All",D4437=Dashboard!$B$5),OR(Dashboard!$D$5="All",N4437=Dashboard!$D$5),OR(AND(C4437&lt;&gt;"",C4437&gt;=Dashboard!$F$5,C4437&lt;=Dashboard!$H$5),AND(C4437="",Dashboard!$F$5&lt;=1980,Dashboard!$H$5&gt;=2016))),1,0)</f>
        <v>1</v>
      </c>
      <c r="Q4437" s="0" t="n">
        <f aca="false">J4437*P4437+ROW()*0.00000001</f>
        <v>0.44004437</v>
      </c>
    </row>
    <row r="4438" customFormat="false" ht="15" hidden="false" customHeight="false" outlineLevel="0" collapsed="false">
      <c r="A4438" s="0" t="s">
        <v>147</v>
      </c>
      <c r="B4438" s="0" t="s">
        <v>851</v>
      </c>
      <c r="C4438" s="0" t="n">
        <v>2012</v>
      </c>
      <c r="D4438" s="0" t="s">
        <v>71</v>
      </c>
      <c r="E4438" s="0" t="s">
        <v>142</v>
      </c>
      <c r="F4438" s="0" t="n">
        <v>0</v>
      </c>
      <c r="G4438" s="0" t="n">
        <v>0.28</v>
      </c>
      <c r="H4438" s="0" t="n">
        <v>0.05</v>
      </c>
      <c r="I4438" s="0" t="n">
        <v>0.11</v>
      </c>
      <c r="J4438" s="0" t="n">
        <v>0.44</v>
      </c>
      <c r="K4438" s="0" t="n">
        <v>57</v>
      </c>
      <c r="L4438" s="0" t="n">
        <v>4.1</v>
      </c>
      <c r="M4438" s="0" t="s">
        <v>36</v>
      </c>
      <c r="N4438" s="0" t="s">
        <v>74</v>
      </c>
      <c r="O4438" s="0" t="s">
        <v>53</v>
      </c>
      <c r="P4438" s="0" t="n">
        <f aca="false">IF(AND(OR(Dashboard!$B$5="All",D4438=Dashboard!$B$5),OR(Dashboard!$D$5="All",N4438=Dashboard!$D$5),OR(AND(C4438&lt;&gt;"",C4438&gt;=Dashboard!$F$5,C4438&lt;=Dashboard!$H$5),AND(C4438="",Dashboard!$F$5&lt;=1980,Dashboard!$H$5&gt;=2016))),1,0)</f>
        <v>1</v>
      </c>
      <c r="Q4438" s="0" t="n">
        <f aca="false">J4438*P4438+ROW()*0.00000001</f>
        <v>0.44004438</v>
      </c>
    </row>
    <row r="4439" customFormat="false" ht="15" hidden="false" customHeight="false" outlineLevel="0" collapsed="false">
      <c r="A4439" s="0" t="s">
        <v>2827</v>
      </c>
      <c r="B4439" s="0" t="s">
        <v>70</v>
      </c>
      <c r="C4439" s="0" t="n">
        <v>2008</v>
      </c>
      <c r="D4439" s="0" t="s">
        <v>16</v>
      </c>
      <c r="E4439" s="0" t="s">
        <v>293</v>
      </c>
      <c r="F4439" s="0" t="n">
        <v>0.19</v>
      </c>
      <c r="G4439" s="0" t="n">
        <v>0.18</v>
      </c>
      <c r="H4439" s="0" t="n">
        <v>0</v>
      </c>
      <c r="I4439" s="0" t="n">
        <v>0.07</v>
      </c>
      <c r="J4439" s="0" t="n">
        <v>0.44</v>
      </c>
      <c r="K4439" s="0" t="n">
        <v>59</v>
      </c>
      <c r="L4439" s="0" t="n">
        <v>6.6</v>
      </c>
      <c r="M4439" s="0" t="s">
        <v>125</v>
      </c>
      <c r="N4439" s="0" t="s">
        <v>74</v>
      </c>
      <c r="O4439" s="0" t="s">
        <v>53</v>
      </c>
      <c r="P4439" s="0" t="n">
        <f aca="false">IF(AND(OR(Dashboard!$B$5="All",D4439=Dashboard!$B$5),OR(Dashboard!$D$5="All",N4439=Dashboard!$D$5),OR(AND(C4439&lt;&gt;"",C4439&gt;=Dashboard!$F$5,C4439&lt;=Dashboard!$H$5),AND(C4439="",Dashboard!$F$5&lt;=1980,Dashboard!$H$5&gt;=2016))),1,0)</f>
        <v>1</v>
      </c>
      <c r="Q4439" s="0" t="n">
        <f aca="false">J4439*P4439+ROW()*0.00000001</f>
        <v>0.44004439</v>
      </c>
    </row>
    <row r="4440" customFormat="false" ht="15" hidden="false" customHeight="false" outlineLevel="0" collapsed="false">
      <c r="A4440" s="0" t="s">
        <v>3435</v>
      </c>
      <c r="B4440" s="0" t="s">
        <v>76</v>
      </c>
      <c r="C4440" s="0" t="n">
        <v>2003</v>
      </c>
      <c r="D4440" s="0" t="s">
        <v>52</v>
      </c>
      <c r="E4440" s="0" t="s">
        <v>328</v>
      </c>
      <c r="F4440" s="0" t="n">
        <v>0</v>
      </c>
      <c r="G4440" s="0" t="n">
        <v>0</v>
      </c>
      <c r="H4440" s="0" t="n">
        <v>0.44</v>
      </c>
      <c r="I4440" s="0" t="n">
        <v>0</v>
      </c>
      <c r="J4440" s="0" t="n">
        <v>0.44</v>
      </c>
      <c r="N4440" s="0" t="s">
        <v>74</v>
      </c>
      <c r="P4440" s="0" t="n">
        <f aca="false">IF(AND(OR(Dashboard!$B$5="All",D4440=Dashboard!$B$5),OR(Dashboard!$D$5="All",N4440=Dashboard!$D$5),OR(AND(C4440&lt;&gt;"",C4440&gt;=Dashboard!$F$5,C4440&lt;=Dashboard!$H$5),AND(C4440="",Dashboard!$F$5&lt;=1980,Dashboard!$H$5&gt;=2016))),1,0)</f>
        <v>1</v>
      </c>
      <c r="Q4440" s="0" t="n">
        <f aca="false">J4440*P4440+ROW()*0.00000001</f>
        <v>0.4400444</v>
      </c>
    </row>
    <row r="4441" customFormat="false" ht="15" hidden="false" customHeight="false" outlineLevel="0" collapsed="false">
      <c r="A4441" s="0" t="s">
        <v>3436</v>
      </c>
      <c r="B4441" s="0" t="s">
        <v>33</v>
      </c>
      <c r="C4441" s="0" t="n">
        <v>2009</v>
      </c>
      <c r="D4441" s="0" t="s">
        <v>71</v>
      </c>
      <c r="E4441" s="0" t="s">
        <v>35</v>
      </c>
      <c r="F4441" s="0" t="n">
        <v>0.09</v>
      </c>
      <c r="G4441" s="0" t="n">
        <v>0.02</v>
      </c>
      <c r="H4441" s="0" t="n">
        <v>0.32</v>
      </c>
      <c r="I4441" s="0" t="n">
        <v>0.01</v>
      </c>
      <c r="J4441" s="0" t="n">
        <v>0.44</v>
      </c>
      <c r="K4441" s="0" t="n">
        <v>55</v>
      </c>
      <c r="L4441" s="0" t="n">
        <v>7.2</v>
      </c>
      <c r="M4441" s="0" t="s">
        <v>103</v>
      </c>
      <c r="N4441" s="0" t="s">
        <v>35</v>
      </c>
      <c r="O4441" s="0" t="s">
        <v>53</v>
      </c>
      <c r="P4441" s="0" t="n">
        <f aca="false">IF(AND(OR(Dashboard!$B$5="All",D4441=Dashboard!$B$5),OR(Dashboard!$D$5="All",N4441=Dashboard!$D$5),OR(AND(C4441&lt;&gt;"",C4441&gt;=Dashboard!$F$5,C4441&lt;=Dashboard!$H$5),AND(C4441="",Dashboard!$F$5&lt;=1980,Dashboard!$H$5&gt;=2016))),1,0)</f>
        <v>1</v>
      </c>
      <c r="Q4441" s="0" t="n">
        <f aca="false">J4441*P4441+ROW()*0.00000001</f>
        <v>0.44004441</v>
      </c>
    </row>
    <row r="4442" customFormat="false" ht="15" hidden="false" customHeight="false" outlineLevel="0" collapsed="false">
      <c r="A4442" s="0" t="s">
        <v>3437</v>
      </c>
      <c r="B4442" s="0" t="s">
        <v>33</v>
      </c>
      <c r="C4442" s="0" t="n">
        <v>2009</v>
      </c>
      <c r="D4442" s="0" t="s">
        <v>71</v>
      </c>
      <c r="E4442" s="0" t="s">
        <v>1002</v>
      </c>
      <c r="F4442" s="0" t="n">
        <v>0.25</v>
      </c>
      <c r="G4442" s="0" t="n">
        <v>0.14</v>
      </c>
      <c r="H4442" s="0" t="n">
        <v>0</v>
      </c>
      <c r="I4442" s="0" t="n">
        <v>0.04</v>
      </c>
      <c r="J4442" s="0" t="n">
        <v>0.44</v>
      </c>
      <c r="K4442" s="0" t="n">
        <v>65</v>
      </c>
      <c r="L4442" s="0" t="n">
        <v>4</v>
      </c>
      <c r="M4442" s="0" t="s">
        <v>125</v>
      </c>
      <c r="N4442" s="0" t="s">
        <v>35</v>
      </c>
      <c r="O4442" s="0" t="s">
        <v>67</v>
      </c>
      <c r="P4442" s="0" t="n">
        <f aca="false">IF(AND(OR(Dashboard!$B$5="All",D4442=Dashboard!$B$5),OR(Dashboard!$D$5="All",N4442=Dashboard!$D$5),OR(AND(C4442&lt;&gt;"",C4442&gt;=Dashboard!$F$5,C4442&lt;=Dashboard!$H$5),AND(C4442="",Dashboard!$F$5&lt;=1980,Dashboard!$H$5&gt;=2016))),1,0)</f>
        <v>1</v>
      </c>
      <c r="Q4442" s="0" t="n">
        <f aca="false">J4442*P4442+ROW()*0.00000001</f>
        <v>0.44004442</v>
      </c>
    </row>
    <row r="4443" customFormat="false" ht="15" hidden="false" customHeight="false" outlineLevel="0" collapsed="false">
      <c r="A4443" s="0" t="s">
        <v>2400</v>
      </c>
      <c r="B4443" s="0" t="s">
        <v>186</v>
      </c>
      <c r="C4443" s="0" t="n">
        <v>2002</v>
      </c>
      <c r="D4443" s="0" t="s">
        <v>56</v>
      </c>
      <c r="E4443" s="0" t="s">
        <v>257</v>
      </c>
      <c r="F4443" s="0" t="n">
        <v>0.34</v>
      </c>
      <c r="G4443" s="0" t="n">
        <v>0.09</v>
      </c>
      <c r="H4443" s="0" t="n">
        <v>0</v>
      </c>
      <c r="I4443" s="0" t="n">
        <v>0.01</v>
      </c>
      <c r="J4443" s="0" t="n">
        <v>0.44</v>
      </c>
      <c r="K4443" s="0" t="n">
        <v>88</v>
      </c>
      <c r="L4443" s="0" t="n">
        <v>9</v>
      </c>
      <c r="M4443" s="0" t="s">
        <v>103</v>
      </c>
      <c r="N4443" s="0" t="s">
        <v>35</v>
      </c>
      <c r="O4443" s="0" t="s">
        <v>42</v>
      </c>
      <c r="P4443" s="0" t="n">
        <f aca="false">IF(AND(OR(Dashboard!$B$5="All",D4443=Dashboard!$B$5),OR(Dashboard!$D$5="All",N4443=Dashboard!$D$5),OR(AND(C4443&lt;&gt;"",C4443&gt;=Dashboard!$F$5,C4443&lt;=Dashboard!$H$5),AND(C4443="",Dashboard!$F$5&lt;=1980,Dashboard!$H$5&gt;=2016))),1,0)</f>
        <v>1</v>
      </c>
      <c r="Q4443" s="0" t="n">
        <f aca="false">J4443*P4443+ROW()*0.00000001</f>
        <v>0.44004443</v>
      </c>
    </row>
    <row r="4444" customFormat="false" ht="15" hidden="false" customHeight="false" outlineLevel="0" collapsed="false">
      <c r="A4444" s="0" t="s">
        <v>3438</v>
      </c>
      <c r="B4444" s="0" t="s">
        <v>85</v>
      </c>
      <c r="C4444" s="0" t="n">
        <v>2003</v>
      </c>
      <c r="D4444" s="0" t="s">
        <v>71</v>
      </c>
      <c r="E4444" s="0" t="s">
        <v>560</v>
      </c>
      <c r="F4444" s="0" t="n">
        <v>0.31</v>
      </c>
      <c r="G4444" s="0" t="n">
        <v>0.12</v>
      </c>
      <c r="H4444" s="0" t="n">
        <v>0</v>
      </c>
      <c r="I4444" s="0" t="n">
        <v>0.01</v>
      </c>
      <c r="J4444" s="0" t="n">
        <v>0.44</v>
      </c>
      <c r="N4444" s="0" t="s">
        <v>35</v>
      </c>
      <c r="P4444" s="0" t="n">
        <f aca="false">IF(AND(OR(Dashboard!$B$5="All",D4444=Dashboard!$B$5),OR(Dashboard!$D$5="All",N4444=Dashboard!$D$5),OR(AND(C4444&lt;&gt;"",C4444&gt;=Dashboard!$F$5,C4444&lt;=Dashboard!$H$5),AND(C4444="",Dashboard!$F$5&lt;=1980,Dashboard!$H$5&gt;=2016))),1,0)</f>
        <v>1</v>
      </c>
      <c r="Q4444" s="0" t="n">
        <f aca="false">J4444*P4444+ROW()*0.00000001</f>
        <v>0.44004444</v>
      </c>
    </row>
    <row r="4445" customFormat="false" ht="15" hidden="false" customHeight="false" outlineLevel="0" collapsed="false">
      <c r="A4445" s="0" t="s">
        <v>3439</v>
      </c>
      <c r="B4445" s="0" t="s">
        <v>64</v>
      </c>
      <c r="D4445" s="0" t="s">
        <v>71</v>
      </c>
      <c r="E4445" s="0" t="s">
        <v>293</v>
      </c>
      <c r="F4445" s="0" t="n">
        <v>0.26</v>
      </c>
      <c r="G4445" s="0" t="n">
        <v>0.13</v>
      </c>
      <c r="H4445" s="0" t="n">
        <v>0</v>
      </c>
      <c r="I4445" s="0" t="n">
        <v>0.04</v>
      </c>
      <c r="J4445" s="0" t="n">
        <v>0.44</v>
      </c>
      <c r="K4445" s="0" t="n">
        <v>71</v>
      </c>
      <c r="L4445" s="0" t="n">
        <v>7.2</v>
      </c>
      <c r="M4445" s="0" t="s">
        <v>103</v>
      </c>
      <c r="N4445" s="0" t="s">
        <v>66</v>
      </c>
      <c r="O4445" s="0" t="s">
        <v>37</v>
      </c>
      <c r="P4445" s="0" t="n">
        <f aca="false">IF(AND(OR(Dashboard!$B$5="All",D4445=Dashboard!$B$5),OR(Dashboard!$D$5="All",N4445=Dashboard!$D$5),OR(AND(C4445&lt;&gt;"",C4445&gt;=Dashboard!$F$5,C4445&lt;=Dashboard!$H$5),AND(C4445="",Dashboard!$F$5&lt;=1980,Dashboard!$H$5&gt;=2016))),1,0)</f>
        <v>1</v>
      </c>
      <c r="Q4445" s="0" t="n">
        <f aca="false">J4445*P4445+ROW()*0.00000001</f>
        <v>0.44004445</v>
      </c>
    </row>
    <row r="4446" customFormat="false" ht="15" hidden="false" customHeight="false" outlineLevel="0" collapsed="false">
      <c r="A4446" s="0" t="s">
        <v>3440</v>
      </c>
      <c r="B4446" s="0" t="s">
        <v>186</v>
      </c>
      <c r="C4446" s="0" t="n">
        <v>2002</v>
      </c>
      <c r="D4446" s="0" t="s">
        <v>114</v>
      </c>
      <c r="E4446" s="0" t="s">
        <v>35</v>
      </c>
      <c r="F4446" s="0" t="n">
        <v>0.34</v>
      </c>
      <c r="G4446" s="0" t="n">
        <v>0.09</v>
      </c>
      <c r="H4446" s="0" t="n">
        <v>0</v>
      </c>
      <c r="I4446" s="0" t="n">
        <v>0.01</v>
      </c>
      <c r="J4446" s="0" t="n">
        <v>0.44</v>
      </c>
      <c r="K4446" s="0" t="n">
        <v>92</v>
      </c>
      <c r="L4446" s="0" t="n">
        <v>8.7</v>
      </c>
      <c r="M4446" s="0" t="s">
        <v>73</v>
      </c>
      <c r="N4446" s="0" t="s">
        <v>35</v>
      </c>
      <c r="O4446" s="0" t="s">
        <v>60</v>
      </c>
      <c r="P4446" s="0" t="n">
        <f aca="false">IF(AND(OR(Dashboard!$B$5="All",D4446=Dashboard!$B$5),OR(Dashboard!$D$5="All",N4446=Dashboard!$D$5),OR(AND(C4446&lt;&gt;"",C4446&gt;=Dashboard!$F$5,C4446&lt;=Dashboard!$H$5),AND(C4446="",Dashboard!$F$5&lt;=1980,Dashboard!$H$5&gt;=2016))),1,0)</f>
        <v>1</v>
      </c>
      <c r="Q4446" s="0" t="n">
        <f aca="false">J4446*P4446+ROW()*0.00000001</f>
        <v>0.44004446</v>
      </c>
    </row>
    <row r="4447" customFormat="false" ht="15" hidden="false" customHeight="false" outlineLevel="0" collapsed="false">
      <c r="A4447" s="0" t="s">
        <v>3441</v>
      </c>
      <c r="B4447" s="0" t="s">
        <v>33</v>
      </c>
      <c r="C4447" s="0" t="n">
        <v>2009</v>
      </c>
      <c r="D4447" s="0" t="s">
        <v>52</v>
      </c>
      <c r="E4447" s="0" t="s">
        <v>328</v>
      </c>
      <c r="F4447" s="0" t="n">
        <v>0.41</v>
      </c>
      <c r="G4447" s="0" t="n">
        <v>0</v>
      </c>
      <c r="H4447" s="0" t="n">
        <v>0</v>
      </c>
      <c r="I4447" s="0" t="n">
        <v>0.03</v>
      </c>
      <c r="J4447" s="0" t="n">
        <v>0.44</v>
      </c>
      <c r="K4447" s="0" t="n">
        <v>53</v>
      </c>
      <c r="L4447" s="0" t="n">
        <v>6.8</v>
      </c>
      <c r="M4447" s="0" t="s">
        <v>36</v>
      </c>
      <c r="N4447" s="0" t="s">
        <v>35</v>
      </c>
      <c r="O4447" s="0" t="s">
        <v>53</v>
      </c>
      <c r="P4447" s="0" t="n">
        <f aca="false">IF(AND(OR(Dashboard!$B$5="All",D4447=Dashboard!$B$5),OR(Dashboard!$D$5="All",N4447=Dashboard!$D$5),OR(AND(C4447&lt;&gt;"",C4447&gt;=Dashboard!$F$5,C4447&lt;=Dashboard!$H$5),AND(C4447="",Dashboard!$F$5&lt;=1980,Dashboard!$H$5&gt;=2016))),1,0)</f>
        <v>1</v>
      </c>
      <c r="Q4447" s="0" t="n">
        <f aca="false">J4447*P4447+ROW()*0.00000001</f>
        <v>0.44004447</v>
      </c>
    </row>
    <row r="4448" customFormat="false" ht="15" hidden="false" customHeight="false" outlineLevel="0" collapsed="false">
      <c r="A4448" s="0" t="s">
        <v>3442</v>
      </c>
      <c r="B4448" s="0" t="s">
        <v>85</v>
      </c>
      <c r="C4448" s="0" t="n">
        <v>2004</v>
      </c>
      <c r="D4448" s="0" t="s">
        <v>71</v>
      </c>
      <c r="E4448" s="0" t="s">
        <v>418</v>
      </c>
      <c r="F4448" s="0" t="n">
        <v>0.31</v>
      </c>
      <c r="G4448" s="0" t="n">
        <v>0.12</v>
      </c>
      <c r="H4448" s="0" t="n">
        <v>0</v>
      </c>
      <c r="I4448" s="0" t="n">
        <v>0.01</v>
      </c>
      <c r="J4448" s="0" t="n">
        <v>0.44</v>
      </c>
      <c r="M4448" s="0" t="s">
        <v>125</v>
      </c>
      <c r="N4448" s="0" t="s">
        <v>35</v>
      </c>
      <c r="P4448" s="0" t="n">
        <f aca="false">IF(AND(OR(Dashboard!$B$5="All",D4448=Dashboard!$B$5),OR(Dashboard!$D$5="All",N4448=Dashboard!$D$5),OR(AND(C4448&lt;&gt;"",C4448&gt;=Dashboard!$F$5,C4448&lt;=Dashboard!$H$5),AND(C4448="",Dashboard!$F$5&lt;=1980,Dashboard!$H$5&gt;=2016))),1,0)</f>
        <v>1</v>
      </c>
      <c r="Q4448" s="0" t="n">
        <f aca="false">J4448*P4448+ROW()*0.00000001</f>
        <v>0.44004448</v>
      </c>
    </row>
    <row r="4449" customFormat="false" ht="15" hidden="false" customHeight="false" outlineLevel="0" collapsed="false">
      <c r="A4449" s="0" t="s">
        <v>3443</v>
      </c>
      <c r="B4449" s="0" t="s">
        <v>76</v>
      </c>
      <c r="C4449" s="0" t="n">
        <v>2005</v>
      </c>
      <c r="D4449" s="0" t="s">
        <v>102</v>
      </c>
      <c r="E4449" s="0" t="s">
        <v>160</v>
      </c>
      <c r="F4449" s="0" t="n">
        <v>0.36</v>
      </c>
      <c r="G4449" s="0" t="n">
        <v>0.01</v>
      </c>
      <c r="H4449" s="0" t="n">
        <v>0</v>
      </c>
      <c r="I4449" s="0" t="n">
        <v>0.06</v>
      </c>
      <c r="J4449" s="0" t="n">
        <v>0.44</v>
      </c>
      <c r="K4449" s="0" t="n">
        <v>75</v>
      </c>
      <c r="L4449" s="0" t="n">
        <v>8.7</v>
      </c>
      <c r="M4449" s="0" t="s">
        <v>103</v>
      </c>
      <c r="N4449" s="0" t="s">
        <v>74</v>
      </c>
      <c r="O4449" s="0" t="s">
        <v>37</v>
      </c>
      <c r="P4449" s="0" t="n">
        <f aca="false">IF(AND(OR(Dashboard!$B$5="All",D4449=Dashboard!$B$5),OR(Dashboard!$D$5="All",N4449=Dashboard!$D$5),OR(AND(C4449&lt;&gt;"",C4449&gt;=Dashboard!$F$5,C4449&lt;=Dashboard!$H$5),AND(C4449="",Dashboard!$F$5&lt;=1980,Dashboard!$H$5&gt;=2016))),1,0)</f>
        <v>1</v>
      </c>
      <c r="Q4449" s="0" t="n">
        <f aca="false">J4449*P4449+ROW()*0.00000001</f>
        <v>0.44004449</v>
      </c>
    </row>
    <row r="4450" customFormat="false" ht="15" hidden="false" customHeight="false" outlineLevel="0" collapsed="false">
      <c r="A4450" s="0" t="s">
        <v>2478</v>
      </c>
      <c r="B4450" s="0" t="s">
        <v>64</v>
      </c>
      <c r="C4450" s="0" t="n">
        <v>2007</v>
      </c>
      <c r="D4450" s="0" t="s">
        <v>56</v>
      </c>
      <c r="E4450" s="0" t="s">
        <v>72</v>
      </c>
      <c r="F4450" s="0" t="n">
        <v>0.36</v>
      </c>
      <c r="G4450" s="0" t="n">
        <v>0.04</v>
      </c>
      <c r="H4450" s="0" t="n">
        <v>0.01</v>
      </c>
      <c r="I4450" s="0" t="n">
        <v>0.03</v>
      </c>
      <c r="J4450" s="0" t="n">
        <v>0.44</v>
      </c>
      <c r="K4450" s="0" t="n">
        <v>82</v>
      </c>
      <c r="L4450" s="0" t="n">
        <v>8.1</v>
      </c>
      <c r="M4450" s="0" t="s">
        <v>73</v>
      </c>
      <c r="N4450" s="0" t="s">
        <v>66</v>
      </c>
      <c r="O4450" s="0" t="s">
        <v>42</v>
      </c>
      <c r="P4450" s="0" t="n">
        <f aca="false">IF(AND(OR(Dashboard!$B$5="All",D4450=Dashboard!$B$5),OR(Dashboard!$D$5="All",N4450=Dashboard!$D$5),OR(AND(C4450&lt;&gt;"",C4450&gt;=Dashboard!$F$5,C4450&lt;=Dashboard!$H$5),AND(C4450="",Dashboard!$F$5&lt;=1980,Dashboard!$H$5&gt;=2016))),1,0)</f>
        <v>1</v>
      </c>
      <c r="Q4450" s="0" t="n">
        <f aca="false">J4450*P4450+ROW()*0.00000001</f>
        <v>0.4400445</v>
      </c>
    </row>
    <row r="4451" customFormat="false" ht="15" hidden="false" customHeight="false" outlineLevel="0" collapsed="false">
      <c r="A4451" s="0" t="s">
        <v>3444</v>
      </c>
      <c r="B4451" s="0" t="s">
        <v>33</v>
      </c>
      <c r="C4451" s="0" t="n">
        <v>2007</v>
      </c>
      <c r="D4451" s="0" t="s">
        <v>246</v>
      </c>
      <c r="E4451" s="0" t="s">
        <v>234</v>
      </c>
      <c r="F4451" s="0" t="n">
        <v>0.38</v>
      </c>
      <c r="G4451" s="0" t="n">
        <v>0.02</v>
      </c>
      <c r="H4451" s="0" t="n">
        <v>0</v>
      </c>
      <c r="I4451" s="0" t="n">
        <v>0.03</v>
      </c>
      <c r="J4451" s="0" t="n">
        <v>0.44</v>
      </c>
      <c r="K4451" s="0" t="n">
        <v>70</v>
      </c>
      <c r="L4451" s="0" t="n">
        <v>2.8</v>
      </c>
      <c r="M4451" s="0" t="s">
        <v>125</v>
      </c>
      <c r="N4451" s="0" t="s">
        <v>35</v>
      </c>
      <c r="O4451" s="0" t="s">
        <v>67</v>
      </c>
      <c r="P4451" s="0" t="n">
        <f aca="false">IF(AND(OR(Dashboard!$B$5="All",D4451=Dashboard!$B$5),OR(Dashboard!$D$5="All",N4451=Dashboard!$D$5),OR(AND(C4451&lt;&gt;"",C4451&gt;=Dashboard!$F$5,C4451&lt;=Dashboard!$H$5),AND(C4451="",Dashboard!$F$5&lt;=1980,Dashboard!$H$5&gt;=2016))),1,0)</f>
        <v>1</v>
      </c>
      <c r="Q4451" s="0" t="n">
        <f aca="false">J4451*P4451+ROW()*0.00000001</f>
        <v>0.44004451</v>
      </c>
    </row>
    <row r="4452" customFormat="false" ht="15" hidden="false" customHeight="false" outlineLevel="0" collapsed="false">
      <c r="A4452" s="0" t="s">
        <v>3445</v>
      </c>
      <c r="B4452" s="0" t="s">
        <v>33</v>
      </c>
      <c r="C4452" s="0" t="n">
        <v>2009</v>
      </c>
      <c r="D4452" s="0" t="s">
        <v>52</v>
      </c>
      <c r="E4452" s="0" t="s">
        <v>3446</v>
      </c>
      <c r="F4452" s="0" t="n">
        <v>0.41</v>
      </c>
      <c r="G4452" s="0" t="n">
        <v>0</v>
      </c>
      <c r="H4452" s="0" t="n">
        <v>0</v>
      </c>
      <c r="I4452" s="0" t="n">
        <v>0.03</v>
      </c>
      <c r="J4452" s="0" t="n">
        <v>0.44</v>
      </c>
      <c r="N4452" s="0" t="s">
        <v>35</v>
      </c>
      <c r="P4452" s="0" t="n">
        <f aca="false">IF(AND(OR(Dashboard!$B$5="All",D4452=Dashboard!$B$5),OR(Dashboard!$D$5="All",N4452=Dashboard!$D$5),OR(AND(C4452&lt;&gt;"",C4452&gt;=Dashboard!$F$5,C4452&lt;=Dashboard!$H$5),AND(C4452="",Dashboard!$F$5&lt;=1980,Dashboard!$H$5&gt;=2016))),1,0)</f>
        <v>1</v>
      </c>
      <c r="Q4452" s="0" t="n">
        <f aca="false">J4452*P4452+ROW()*0.00000001</f>
        <v>0.44004452</v>
      </c>
    </row>
    <row r="4453" customFormat="false" ht="15" hidden="false" customHeight="false" outlineLevel="0" collapsed="false">
      <c r="A4453" s="0" t="s">
        <v>3447</v>
      </c>
      <c r="B4453" s="0" t="s">
        <v>76</v>
      </c>
      <c r="C4453" s="0" t="n">
        <v>2009</v>
      </c>
      <c r="D4453" s="0" t="s">
        <v>52</v>
      </c>
      <c r="E4453" s="0" t="s">
        <v>89</v>
      </c>
      <c r="F4453" s="0" t="n">
        <v>0</v>
      </c>
      <c r="G4453" s="0" t="n">
        <v>0.06</v>
      </c>
      <c r="H4453" s="0" t="n">
        <v>0</v>
      </c>
      <c r="I4453" s="0" t="n">
        <v>0.38</v>
      </c>
      <c r="J4453" s="0" t="n">
        <v>0.44</v>
      </c>
      <c r="N4453" s="0" t="s">
        <v>74</v>
      </c>
      <c r="P4453" s="0" t="n">
        <f aca="false">IF(AND(OR(Dashboard!$B$5="All",D4453=Dashboard!$B$5),OR(Dashboard!$D$5="All",N4453=Dashboard!$D$5),OR(AND(C4453&lt;&gt;"",C4453&gt;=Dashboard!$F$5,C4453&lt;=Dashboard!$H$5),AND(C4453="",Dashboard!$F$5&lt;=1980,Dashboard!$H$5&gt;=2016))),1,0)</f>
        <v>1</v>
      </c>
      <c r="Q4453" s="0" t="n">
        <f aca="false">J4453*P4453+ROW()*0.00000001</f>
        <v>0.44004453</v>
      </c>
    </row>
    <row r="4454" customFormat="false" ht="15" hidden="false" customHeight="false" outlineLevel="0" collapsed="false">
      <c r="A4454" s="0" t="s">
        <v>3448</v>
      </c>
      <c r="B4454" s="0" t="s">
        <v>64</v>
      </c>
      <c r="C4454" s="0" t="n">
        <v>2011</v>
      </c>
      <c r="D4454" s="0" t="s">
        <v>56</v>
      </c>
      <c r="E4454" s="0" t="s">
        <v>124</v>
      </c>
      <c r="F4454" s="0" t="n">
        <v>0.28</v>
      </c>
      <c r="G4454" s="0" t="n">
        <v>0.12</v>
      </c>
      <c r="H4454" s="0" t="n">
        <v>0</v>
      </c>
      <c r="I4454" s="0" t="n">
        <v>0.04</v>
      </c>
      <c r="J4454" s="0" t="n">
        <v>0.44</v>
      </c>
      <c r="K4454" s="0" t="n">
        <v>84</v>
      </c>
      <c r="L4454" s="0" t="n">
        <v>7.7</v>
      </c>
      <c r="M4454" s="0" t="s">
        <v>125</v>
      </c>
      <c r="N4454" s="0" t="s">
        <v>66</v>
      </c>
      <c r="O4454" s="0" t="s">
        <v>42</v>
      </c>
      <c r="P4454" s="0" t="n">
        <f aca="false">IF(AND(OR(Dashboard!$B$5="All",D4454=Dashboard!$B$5),OR(Dashboard!$D$5="All",N4454=Dashboard!$D$5),OR(AND(C4454&lt;&gt;"",C4454&gt;=Dashboard!$F$5,C4454&lt;=Dashboard!$H$5),AND(C4454="",Dashboard!$F$5&lt;=1980,Dashboard!$H$5&gt;=2016))),1,0)</f>
        <v>1</v>
      </c>
      <c r="Q4454" s="0" t="n">
        <f aca="false">J4454*P4454+ROW()*0.00000001</f>
        <v>0.44004454</v>
      </c>
    </row>
    <row r="4455" customFormat="false" ht="15" hidden="false" customHeight="false" outlineLevel="0" collapsed="false">
      <c r="A4455" s="0" t="s">
        <v>3449</v>
      </c>
      <c r="B4455" s="0" t="s">
        <v>873</v>
      </c>
      <c r="C4455" s="0" t="n">
        <v>1996</v>
      </c>
      <c r="D4455" s="0" t="s">
        <v>114</v>
      </c>
      <c r="E4455" s="0" t="s">
        <v>154</v>
      </c>
      <c r="F4455" s="0" t="n">
        <v>0</v>
      </c>
      <c r="G4455" s="0" t="n">
        <v>0</v>
      </c>
      <c r="H4455" s="0" t="n">
        <v>0.44</v>
      </c>
      <c r="I4455" s="0" t="n">
        <v>0</v>
      </c>
      <c r="J4455" s="0" t="n">
        <v>0.44</v>
      </c>
      <c r="N4455" s="0" t="s">
        <v>154</v>
      </c>
      <c r="P4455" s="0" t="n">
        <f aca="false">IF(AND(OR(Dashboard!$B$5="All",D4455=Dashboard!$B$5),OR(Dashboard!$D$5="All",N4455=Dashboard!$D$5),OR(AND(C4455&lt;&gt;"",C4455&gt;=Dashboard!$F$5,C4455&lt;=Dashboard!$H$5),AND(C4455="",Dashboard!$F$5&lt;=1980,Dashboard!$H$5&gt;=2016))),1,0)</f>
        <v>1</v>
      </c>
      <c r="Q4455" s="0" t="n">
        <f aca="false">J4455*P4455+ROW()*0.00000001</f>
        <v>0.44004455</v>
      </c>
    </row>
    <row r="4456" customFormat="false" ht="15" hidden="false" customHeight="false" outlineLevel="0" collapsed="false">
      <c r="A4456" s="0" t="s">
        <v>3450</v>
      </c>
      <c r="B4456" s="0" t="s">
        <v>76</v>
      </c>
      <c r="C4456" s="0" t="n">
        <v>2005</v>
      </c>
      <c r="D4456" s="0" t="s">
        <v>71</v>
      </c>
      <c r="E4456" s="0" t="s">
        <v>328</v>
      </c>
      <c r="F4456" s="0" t="n">
        <v>0</v>
      </c>
      <c r="G4456" s="0" t="n">
        <v>0</v>
      </c>
      <c r="H4456" s="0" t="n">
        <v>0.44</v>
      </c>
      <c r="I4456" s="0" t="n">
        <v>0</v>
      </c>
      <c r="J4456" s="0" t="n">
        <v>0.44</v>
      </c>
      <c r="N4456" s="0" t="s">
        <v>74</v>
      </c>
      <c r="P4456" s="0" t="n">
        <f aca="false">IF(AND(OR(Dashboard!$B$5="All",D4456=Dashboard!$B$5),OR(Dashboard!$D$5="All",N4456=Dashboard!$D$5),OR(AND(C4456&lt;&gt;"",C4456&gt;=Dashboard!$F$5,C4456&lt;=Dashboard!$H$5),AND(C4456="",Dashboard!$F$5&lt;=1980,Dashboard!$H$5&gt;=2016))),1,0)</f>
        <v>1</v>
      </c>
      <c r="Q4456" s="0" t="n">
        <f aca="false">J4456*P4456+ROW()*0.00000001</f>
        <v>0.44004456</v>
      </c>
    </row>
    <row r="4457" customFormat="false" ht="15" hidden="false" customHeight="false" outlineLevel="0" collapsed="false">
      <c r="A4457" s="0" t="s">
        <v>3451</v>
      </c>
      <c r="B4457" s="0" t="s">
        <v>70</v>
      </c>
      <c r="C4457" s="0" t="n">
        <v>2010</v>
      </c>
      <c r="D4457" s="0" t="s">
        <v>71</v>
      </c>
      <c r="E4457" s="0" t="s">
        <v>91</v>
      </c>
      <c r="F4457" s="0" t="n">
        <v>0.26</v>
      </c>
      <c r="G4457" s="0" t="n">
        <v>0.12</v>
      </c>
      <c r="H4457" s="0" t="n">
        <v>0</v>
      </c>
      <c r="I4457" s="0" t="n">
        <v>0.05</v>
      </c>
      <c r="J4457" s="0" t="n">
        <v>0.44</v>
      </c>
      <c r="K4457" s="0" t="n">
        <v>74</v>
      </c>
      <c r="L4457" s="0" t="n">
        <v>7.5</v>
      </c>
      <c r="M4457" s="0" t="s">
        <v>103</v>
      </c>
      <c r="N4457" s="0" t="s">
        <v>74</v>
      </c>
      <c r="O4457" s="0" t="s">
        <v>37</v>
      </c>
      <c r="P4457" s="0" t="n">
        <f aca="false">IF(AND(OR(Dashboard!$B$5="All",D4457=Dashboard!$B$5),OR(Dashboard!$D$5="All",N4457=Dashboard!$D$5),OR(AND(C4457&lt;&gt;"",C4457&gt;=Dashboard!$F$5,C4457&lt;=Dashboard!$H$5),AND(C4457="",Dashboard!$F$5&lt;=1980,Dashboard!$H$5&gt;=2016))),1,0)</f>
        <v>1</v>
      </c>
      <c r="Q4457" s="0" t="n">
        <f aca="false">J4457*P4457+ROW()*0.00000001</f>
        <v>0.44004457</v>
      </c>
    </row>
    <row r="4458" customFormat="false" ht="15" hidden="false" customHeight="false" outlineLevel="0" collapsed="false">
      <c r="A4458" s="0" t="s">
        <v>3452</v>
      </c>
      <c r="B4458" s="0" t="s">
        <v>50</v>
      </c>
      <c r="C4458" s="0" t="n">
        <v>2010</v>
      </c>
      <c r="D4458" s="0" t="s">
        <v>58</v>
      </c>
      <c r="E4458" s="0" t="s">
        <v>220</v>
      </c>
      <c r="F4458" s="0" t="n">
        <v>0</v>
      </c>
      <c r="G4458" s="0" t="n">
        <v>0</v>
      </c>
      <c r="H4458" s="0" t="n">
        <v>0.44</v>
      </c>
      <c r="I4458" s="0" t="n">
        <v>0</v>
      </c>
      <c r="J4458" s="0" t="n">
        <v>0.44</v>
      </c>
      <c r="N4458" s="0" t="s">
        <v>35</v>
      </c>
      <c r="P4458" s="0" t="n">
        <f aca="false">IF(AND(OR(Dashboard!$B$5="All",D4458=Dashboard!$B$5),OR(Dashboard!$D$5="All",N4458=Dashboard!$D$5),OR(AND(C4458&lt;&gt;"",C4458&gt;=Dashboard!$F$5,C4458&lt;=Dashboard!$H$5),AND(C4458="",Dashboard!$F$5&lt;=1980,Dashboard!$H$5&gt;=2016))),1,0)</f>
        <v>1</v>
      </c>
      <c r="Q4458" s="0" t="n">
        <f aca="false">J4458*P4458+ROW()*0.00000001</f>
        <v>0.44004458</v>
      </c>
    </row>
    <row r="4459" customFormat="false" ht="15" hidden="false" customHeight="false" outlineLevel="0" collapsed="false">
      <c r="A4459" s="0" t="s">
        <v>3453</v>
      </c>
      <c r="B4459" s="0" t="s">
        <v>76</v>
      </c>
      <c r="C4459" s="0" t="n">
        <v>2002</v>
      </c>
      <c r="D4459" s="0" t="s">
        <v>34</v>
      </c>
      <c r="E4459" s="0" t="s">
        <v>649</v>
      </c>
      <c r="F4459" s="0" t="n">
        <v>0.21</v>
      </c>
      <c r="G4459" s="0" t="n">
        <v>0.17</v>
      </c>
      <c r="H4459" s="0" t="n">
        <v>0</v>
      </c>
      <c r="I4459" s="0" t="n">
        <v>0.06</v>
      </c>
      <c r="J4459" s="0" t="n">
        <v>0.44</v>
      </c>
      <c r="K4459" s="0" t="n">
        <v>73</v>
      </c>
      <c r="L4459" s="0" t="n">
        <v>8.6</v>
      </c>
      <c r="M4459" s="0" t="s">
        <v>36</v>
      </c>
      <c r="N4459" s="0" t="s">
        <v>74</v>
      </c>
      <c r="O4459" s="0" t="s">
        <v>37</v>
      </c>
      <c r="P4459" s="0" t="n">
        <f aca="false">IF(AND(OR(Dashboard!$B$5="All",D4459=Dashboard!$B$5),OR(Dashboard!$D$5="All",N4459=Dashboard!$D$5),OR(AND(C4459&lt;&gt;"",C4459&gt;=Dashboard!$F$5,C4459&lt;=Dashboard!$H$5),AND(C4459="",Dashboard!$F$5&lt;=1980,Dashboard!$H$5&gt;=2016))),1,0)</f>
        <v>1</v>
      </c>
      <c r="Q4459" s="0" t="n">
        <f aca="false">J4459*P4459+ROW()*0.00000001</f>
        <v>0.44004459</v>
      </c>
    </row>
    <row r="4460" customFormat="false" ht="15" hidden="false" customHeight="false" outlineLevel="0" collapsed="false">
      <c r="A4460" s="0" t="s">
        <v>1078</v>
      </c>
      <c r="B4460" s="0" t="s">
        <v>76</v>
      </c>
      <c r="C4460" s="0" t="n">
        <v>2007</v>
      </c>
      <c r="D4460" s="0" t="s">
        <v>71</v>
      </c>
      <c r="E4460" s="0" t="s">
        <v>418</v>
      </c>
      <c r="F4460" s="0" t="n">
        <v>0.36</v>
      </c>
      <c r="G4460" s="0" t="n">
        <v>0.01</v>
      </c>
      <c r="H4460" s="0" t="n">
        <v>0</v>
      </c>
      <c r="I4460" s="0" t="n">
        <v>0.06</v>
      </c>
      <c r="J4460" s="0" t="n">
        <v>0.44</v>
      </c>
      <c r="M4460" s="0" t="s">
        <v>36</v>
      </c>
      <c r="N4460" s="0" t="s">
        <v>74</v>
      </c>
      <c r="P4460" s="0" t="n">
        <f aca="false">IF(AND(OR(Dashboard!$B$5="All",D4460=Dashboard!$B$5),OR(Dashboard!$D$5="All",N4460=Dashboard!$D$5),OR(AND(C4460&lt;&gt;"",C4460&gt;=Dashboard!$F$5,C4460&lt;=Dashboard!$H$5),AND(C4460="",Dashboard!$F$5&lt;=1980,Dashboard!$H$5&gt;=2016))),1,0)</f>
        <v>1</v>
      </c>
      <c r="Q4460" s="0" t="n">
        <f aca="false">J4460*P4460+ROW()*0.00000001</f>
        <v>0.4400446</v>
      </c>
    </row>
    <row r="4461" customFormat="false" ht="15" hidden="false" customHeight="false" outlineLevel="0" collapsed="false">
      <c r="A4461" s="0" t="s">
        <v>3454</v>
      </c>
      <c r="B4461" s="0" t="s">
        <v>70</v>
      </c>
      <c r="C4461" s="0" t="n">
        <v>2008</v>
      </c>
      <c r="D4461" s="0" t="s">
        <v>46</v>
      </c>
      <c r="E4461" s="0" t="s">
        <v>160</v>
      </c>
      <c r="F4461" s="0" t="n">
        <v>0.19</v>
      </c>
      <c r="G4461" s="0" t="n">
        <v>0.12</v>
      </c>
      <c r="H4461" s="0" t="n">
        <v>0.07</v>
      </c>
      <c r="I4461" s="0" t="n">
        <v>0.05</v>
      </c>
      <c r="J4461" s="0" t="n">
        <v>0.44</v>
      </c>
      <c r="K4461" s="0" t="n">
        <v>80</v>
      </c>
      <c r="L4461" s="0" t="n">
        <v>7.8</v>
      </c>
      <c r="M4461" s="0" t="s">
        <v>103</v>
      </c>
      <c r="N4461" s="0" t="s">
        <v>74</v>
      </c>
      <c r="O4461" s="0" t="s">
        <v>37</v>
      </c>
      <c r="P4461" s="0" t="n">
        <f aca="false">IF(AND(OR(Dashboard!$B$5="All",D4461=Dashboard!$B$5),OR(Dashboard!$D$5="All",N4461=Dashboard!$D$5),OR(AND(C4461&lt;&gt;"",C4461&gt;=Dashboard!$F$5,C4461&lt;=Dashboard!$H$5),AND(C4461="",Dashboard!$F$5&lt;=1980,Dashboard!$H$5&gt;=2016))),1,0)</f>
        <v>1</v>
      </c>
      <c r="Q4461" s="0" t="n">
        <f aca="false">J4461*P4461+ROW()*0.00000001</f>
        <v>0.44004461</v>
      </c>
    </row>
    <row r="4462" customFormat="false" ht="15" hidden="false" customHeight="false" outlineLevel="0" collapsed="false">
      <c r="A4462" s="0" t="s">
        <v>2569</v>
      </c>
      <c r="B4462" s="0" t="s">
        <v>70</v>
      </c>
      <c r="C4462" s="0" t="n">
        <v>2009</v>
      </c>
      <c r="D4462" s="0" t="s">
        <v>52</v>
      </c>
      <c r="E4462" s="0" t="s">
        <v>89</v>
      </c>
      <c r="F4462" s="0" t="n">
        <v>0.11</v>
      </c>
      <c r="G4462" s="0" t="n">
        <v>0.25</v>
      </c>
      <c r="H4462" s="0" t="n">
        <v>0</v>
      </c>
      <c r="I4462" s="0" t="n">
        <v>0.07</v>
      </c>
      <c r="J4462" s="0" t="n">
        <v>0.44</v>
      </c>
      <c r="N4462" s="0" t="s">
        <v>74</v>
      </c>
      <c r="P4462" s="0" t="n">
        <f aca="false">IF(AND(OR(Dashboard!$B$5="All",D4462=Dashboard!$B$5),OR(Dashboard!$D$5="All",N4462=Dashboard!$D$5),OR(AND(C4462&lt;&gt;"",C4462&gt;=Dashboard!$F$5,C4462&lt;=Dashboard!$H$5),AND(C4462="",Dashboard!$F$5&lt;=1980,Dashboard!$H$5&gt;=2016))),1,0)</f>
        <v>1</v>
      </c>
      <c r="Q4462" s="0" t="n">
        <f aca="false">J4462*P4462+ROW()*0.00000001</f>
        <v>0.44004462</v>
      </c>
    </row>
    <row r="4463" customFormat="false" ht="15" hidden="false" customHeight="false" outlineLevel="0" collapsed="false">
      <c r="A4463" s="0" t="s">
        <v>3455</v>
      </c>
      <c r="B4463" s="0" t="s">
        <v>33</v>
      </c>
      <c r="C4463" s="0" t="n">
        <v>2009</v>
      </c>
      <c r="D4463" s="0" t="s">
        <v>52</v>
      </c>
      <c r="E4463" s="0" t="s">
        <v>220</v>
      </c>
      <c r="F4463" s="0" t="n">
        <v>0.24</v>
      </c>
      <c r="G4463" s="0" t="n">
        <v>0.15</v>
      </c>
      <c r="H4463" s="0" t="n">
        <v>0</v>
      </c>
      <c r="I4463" s="0" t="n">
        <v>0.04</v>
      </c>
      <c r="J4463" s="0" t="n">
        <v>0.44</v>
      </c>
      <c r="K4463" s="0" t="n">
        <v>63</v>
      </c>
      <c r="M4463" s="0" t="s">
        <v>103</v>
      </c>
      <c r="N4463" s="0" t="s">
        <v>35</v>
      </c>
      <c r="O4463" s="0" t="s">
        <v>67</v>
      </c>
      <c r="P4463" s="0" t="n">
        <f aca="false">IF(AND(OR(Dashboard!$B$5="All",D4463=Dashboard!$B$5),OR(Dashboard!$D$5="All",N4463=Dashboard!$D$5),OR(AND(C4463&lt;&gt;"",C4463&gt;=Dashboard!$F$5,C4463&lt;=Dashboard!$H$5),AND(C4463="",Dashboard!$F$5&lt;=1980,Dashboard!$H$5&gt;=2016))),1,0)</f>
        <v>1</v>
      </c>
      <c r="Q4463" s="0" t="n">
        <f aca="false">J4463*P4463+ROW()*0.00000001</f>
        <v>0.44004463</v>
      </c>
    </row>
    <row r="4464" customFormat="false" ht="15" hidden="false" customHeight="false" outlineLevel="0" collapsed="false">
      <c r="A4464" s="0" t="s">
        <v>3117</v>
      </c>
      <c r="B4464" s="0" t="s">
        <v>144</v>
      </c>
      <c r="C4464" s="0" t="n">
        <v>2002</v>
      </c>
      <c r="D4464" s="0" t="s">
        <v>58</v>
      </c>
      <c r="E4464" s="0" t="s">
        <v>91</v>
      </c>
      <c r="F4464" s="0" t="n">
        <v>0.35</v>
      </c>
      <c r="G4464" s="0" t="n">
        <v>0.07</v>
      </c>
      <c r="H4464" s="0" t="n">
        <v>0</v>
      </c>
      <c r="I4464" s="0" t="n">
        <v>0.02</v>
      </c>
      <c r="J4464" s="0" t="n">
        <v>0.44</v>
      </c>
      <c r="K4464" s="0" t="n">
        <v>78</v>
      </c>
      <c r="L4464" s="0" t="n">
        <v>5.2</v>
      </c>
      <c r="M4464" s="0" t="s">
        <v>103</v>
      </c>
      <c r="N4464" s="0" t="s">
        <v>66</v>
      </c>
      <c r="O4464" s="0" t="s">
        <v>37</v>
      </c>
      <c r="P4464" s="0" t="n">
        <f aca="false">IF(AND(OR(Dashboard!$B$5="All",D4464=Dashboard!$B$5),OR(Dashboard!$D$5="All",N4464=Dashboard!$D$5),OR(AND(C4464&lt;&gt;"",C4464&gt;=Dashboard!$F$5,C4464&lt;=Dashboard!$H$5),AND(C4464="",Dashboard!$F$5&lt;=1980,Dashboard!$H$5&gt;=2016))),1,0)</f>
        <v>1</v>
      </c>
      <c r="Q4464" s="0" t="n">
        <f aca="false">J4464*P4464+ROW()*0.00000001</f>
        <v>0.44004464</v>
      </c>
    </row>
    <row r="4465" customFormat="false" ht="15" hidden="false" customHeight="false" outlineLevel="0" collapsed="false">
      <c r="A4465" s="0" t="s">
        <v>3456</v>
      </c>
      <c r="B4465" s="0" t="s">
        <v>33</v>
      </c>
      <c r="C4465" s="0" t="n">
        <v>2010</v>
      </c>
      <c r="D4465" s="0" t="s">
        <v>34</v>
      </c>
      <c r="E4465" s="0" t="s">
        <v>220</v>
      </c>
      <c r="F4465" s="0" t="n">
        <v>0.35</v>
      </c>
      <c r="G4465" s="0" t="n">
        <v>0.05</v>
      </c>
      <c r="H4465" s="0" t="n">
        <v>0</v>
      </c>
      <c r="I4465" s="0" t="n">
        <v>0.03</v>
      </c>
      <c r="J4465" s="0" t="n">
        <v>0.44</v>
      </c>
      <c r="N4465" s="0" t="s">
        <v>35</v>
      </c>
      <c r="P4465" s="0" t="n">
        <f aca="false">IF(AND(OR(Dashboard!$B$5="All",D4465=Dashboard!$B$5),OR(Dashboard!$D$5="All",N4465=Dashboard!$D$5),OR(AND(C4465&lt;&gt;"",C4465&gt;=Dashboard!$F$5,C4465&lt;=Dashboard!$H$5),AND(C4465="",Dashboard!$F$5&lt;=1980,Dashboard!$H$5&gt;=2016))),1,0)</f>
        <v>1</v>
      </c>
      <c r="Q4465" s="0" t="n">
        <f aca="false">J4465*P4465+ROW()*0.00000001</f>
        <v>0.44004465</v>
      </c>
    </row>
    <row r="4466" customFormat="false" ht="15" hidden="false" customHeight="false" outlineLevel="0" collapsed="false">
      <c r="A4466" s="0" t="s">
        <v>3457</v>
      </c>
      <c r="B4466" s="0" t="s">
        <v>85</v>
      </c>
      <c r="C4466" s="0" t="n">
        <v>2004</v>
      </c>
      <c r="D4466" s="0" t="s">
        <v>114</v>
      </c>
      <c r="E4466" s="0" t="s">
        <v>35</v>
      </c>
      <c r="F4466" s="0" t="n">
        <v>0.26</v>
      </c>
      <c r="G4466" s="0" t="n">
        <v>0.1</v>
      </c>
      <c r="H4466" s="0" t="n">
        <v>0.07</v>
      </c>
      <c r="I4466" s="0" t="n">
        <v>0.01</v>
      </c>
      <c r="J4466" s="0" t="n">
        <v>0.43</v>
      </c>
      <c r="K4466" s="0" t="n">
        <v>58</v>
      </c>
      <c r="L4466" s="0" t="n">
        <v>8.6</v>
      </c>
      <c r="M4466" s="0" t="s">
        <v>36</v>
      </c>
      <c r="N4466" s="0" t="s">
        <v>35</v>
      </c>
      <c r="O4466" s="0" t="s">
        <v>53</v>
      </c>
      <c r="P4466" s="0" t="n">
        <f aca="false">IF(AND(OR(Dashboard!$B$5="All",D4466=Dashboard!$B$5),OR(Dashboard!$D$5="All",N4466=Dashboard!$D$5),OR(AND(C4466&lt;&gt;"",C4466&gt;=Dashboard!$F$5,C4466&lt;=Dashboard!$H$5),AND(C4466="",Dashboard!$F$5&lt;=1980,Dashboard!$H$5&gt;=2016))),1,0)</f>
        <v>1</v>
      </c>
      <c r="Q4466" s="0" t="n">
        <f aca="false">J4466*P4466+ROW()*0.00000001</f>
        <v>0.43004466</v>
      </c>
    </row>
    <row r="4467" customFormat="false" ht="15" hidden="false" customHeight="false" outlineLevel="0" collapsed="false">
      <c r="A4467" s="0" t="s">
        <v>3140</v>
      </c>
      <c r="B4467" s="0" t="s">
        <v>33</v>
      </c>
      <c r="C4467" s="0" t="n">
        <v>2007</v>
      </c>
      <c r="D4467" s="0" t="s">
        <v>16</v>
      </c>
      <c r="E4467" s="0" t="s">
        <v>418</v>
      </c>
      <c r="F4467" s="0" t="n">
        <v>0.4</v>
      </c>
      <c r="G4467" s="0" t="n">
        <v>0</v>
      </c>
      <c r="H4467" s="0" t="n">
        <v>0</v>
      </c>
      <c r="I4467" s="0" t="n">
        <v>0.03</v>
      </c>
      <c r="J4467" s="0" t="n">
        <v>0.43</v>
      </c>
      <c r="K4467" s="0" t="n">
        <v>60</v>
      </c>
      <c r="L4467" s="0" t="n">
        <v>6</v>
      </c>
      <c r="M4467" s="0" t="s">
        <v>36</v>
      </c>
      <c r="N4467" s="0" t="s">
        <v>35</v>
      </c>
      <c r="O4467" s="0" t="s">
        <v>53</v>
      </c>
      <c r="P4467" s="0" t="n">
        <f aca="false">IF(AND(OR(Dashboard!$B$5="All",D4467=Dashboard!$B$5),OR(Dashboard!$D$5="All",N4467=Dashboard!$D$5),OR(AND(C4467&lt;&gt;"",C4467&gt;=Dashboard!$F$5,C4467&lt;=Dashboard!$H$5),AND(C4467="",Dashboard!$F$5&lt;=1980,Dashboard!$H$5&gt;=2016))),1,0)</f>
        <v>1</v>
      </c>
      <c r="Q4467" s="0" t="n">
        <f aca="false">J4467*P4467+ROW()*0.00000001</f>
        <v>0.43004467</v>
      </c>
    </row>
    <row r="4468" customFormat="false" ht="15" hidden="false" customHeight="false" outlineLevel="0" collapsed="false">
      <c r="A4468" s="0" t="s">
        <v>3458</v>
      </c>
      <c r="B4468" s="0" t="s">
        <v>76</v>
      </c>
      <c r="C4468" s="0" t="n">
        <v>2003</v>
      </c>
      <c r="D4468" s="0" t="s">
        <v>71</v>
      </c>
      <c r="E4468" s="0" t="s">
        <v>89</v>
      </c>
      <c r="F4468" s="0" t="n">
        <v>0.21</v>
      </c>
      <c r="G4468" s="0" t="n">
        <v>0.17</v>
      </c>
      <c r="H4468" s="0" t="n">
        <v>0</v>
      </c>
      <c r="I4468" s="0" t="n">
        <v>0.06</v>
      </c>
      <c r="J4468" s="0" t="n">
        <v>0.43</v>
      </c>
      <c r="K4468" s="0" t="n">
        <v>73</v>
      </c>
      <c r="L4468" s="0" t="n">
        <v>8.6</v>
      </c>
      <c r="M4468" s="0" t="s">
        <v>73</v>
      </c>
      <c r="N4468" s="0" t="s">
        <v>74</v>
      </c>
      <c r="O4468" s="0" t="s">
        <v>37</v>
      </c>
      <c r="P4468" s="0" t="n">
        <f aca="false">IF(AND(OR(Dashboard!$B$5="All",D4468=Dashboard!$B$5),OR(Dashboard!$D$5="All",N4468=Dashboard!$D$5),OR(AND(C4468&lt;&gt;"",C4468&gt;=Dashboard!$F$5,C4468&lt;=Dashboard!$H$5),AND(C4468="",Dashboard!$F$5&lt;=1980,Dashboard!$H$5&gt;=2016))),1,0)</f>
        <v>1</v>
      </c>
      <c r="Q4468" s="0" t="n">
        <f aca="false">J4468*P4468+ROW()*0.00000001</f>
        <v>0.43004468</v>
      </c>
    </row>
    <row r="4469" customFormat="false" ht="15" hidden="false" customHeight="false" outlineLevel="0" collapsed="false">
      <c r="A4469" s="0" t="s">
        <v>2463</v>
      </c>
      <c r="B4469" s="0" t="s">
        <v>64</v>
      </c>
      <c r="C4469" s="0" t="n">
        <v>2011</v>
      </c>
      <c r="D4469" s="0" t="s">
        <v>41</v>
      </c>
      <c r="E4469" s="0" t="s">
        <v>142</v>
      </c>
      <c r="F4469" s="0" t="n">
        <v>0.18</v>
      </c>
      <c r="G4469" s="0" t="n">
        <v>0.21</v>
      </c>
      <c r="H4469" s="0" t="n">
        <v>0</v>
      </c>
      <c r="I4469" s="0" t="n">
        <v>0.04</v>
      </c>
      <c r="J4469" s="0" t="n">
        <v>0.43</v>
      </c>
      <c r="N4469" s="0" t="s">
        <v>66</v>
      </c>
      <c r="P4469" s="0" t="n">
        <f aca="false">IF(AND(OR(Dashboard!$B$5="All",D4469=Dashboard!$B$5),OR(Dashboard!$D$5="All",N4469=Dashboard!$D$5),OR(AND(C4469&lt;&gt;"",C4469&gt;=Dashboard!$F$5,C4469&lt;=Dashboard!$H$5),AND(C4469="",Dashboard!$F$5&lt;=1980,Dashboard!$H$5&gt;=2016))),1,0)</f>
        <v>1</v>
      </c>
      <c r="Q4469" s="0" t="n">
        <f aca="false">J4469*P4469+ROW()*0.00000001</f>
        <v>0.43004469</v>
      </c>
    </row>
    <row r="4470" customFormat="false" ht="15" hidden="false" customHeight="false" outlineLevel="0" collapsed="false">
      <c r="A4470" s="0" t="s">
        <v>3459</v>
      </c>
      <c r="B4470" s="0" t="s">
        <v>164</v>
      </c>
      <c r="C4470" s="0" t="n">
        <v>2009</v>
      </c>
      <c r="D4470" s="0" t="s">
        <v>246</v>
      </c>
      <c r="E4470" s="0" t="s">
        <v>220</v>
      </c>
      <c r="F4470" s="0" t="n">
        <v>0.19</v>
      </c>
      <c r="G4470" s="0" t="n">
        <v>0.07</v>
      </c>
      <c r="H4470" s="0" t="n">
        <v>0.12</v>
      </c>
      <c r="I4470" s="0" t="n">
        <v>0.05</v>
      </c>
      <c r="J4470" s="0" t="n">
        <v>0.43</v>
      </c>
      <c r="N4470" s="0" t="s">
        <v>74</v>
      </c>
      <c r="P4470" s="0" t="n">
        <f aca="false">IF(AND(OR(Dashboard!$B$5="All",D4470=Dashboard!$B$5),OR(Dashboard!$D$5="All",N4470=Dashboard!$D$5),OR(AND(C4470&lt;&gt;"",C4470&gt;=Dashboard!$F$5,C4470&lt;=Dashboard!$H$5),AND(C4470="",Dashboard!$F$5&lt;=1980,Dashboard!$H$5&gt;=2016))),1,0)</f>
        <v>1</v>
      </c>
      <c r="Q4470" s="0" t="n">
        <f aca="false">J4470*P4470+ROW()*0.00000001</f>
        <v>0.4300447</v>
      </c>
    </row>
    <row r="4471" customFormat="false" ht="15" hidden="false" customHeight="false" outlineLevel="0" collapsed="false">
      <c r="A4471" s="0" t="s">
        <v>3460</v>
      </c>
      <c r="B4471" s="0" t="s">
        <v>70</v>
      </c>
      <c r="C4471" s="0" t="n">
        <v>2012</v>
      </c>
      <c r="D4471" s="0" t="s">
        <v>71</v>
      </c>
      <c r="E4471" s="0" t="s">
        <v>782</v>
      </c>
      <c r="F4471" s="0" t="n">
        <v>0.19</v>
      </c>
      <c r="G4471" s="0" t="n">
        <v>0.09</v>
      </c>
      <c r="H4471" s="0" t="n">
        <v>0.11</v>
      </c>
      <c r="I4471" s="0" t="n">
        <v>0.05</v>
      </c>
      <c r="J4471" s="0" t="n">
        <v>0.43</v>
      </c>
      <c r="K4471" s="0" t="n">
        <v>58</v>
      </c>
      <c r="L4471" s="0" t="n">
        <v>5</v>
      </c>
      <c r="M4471" s="0" t="s">
        <v>73</v>
      </c>
      <c r="N4471" s="0" t="s">
        <v>74</v>
      </c>
      <c r="O4471" s="0" t="s">
        <v>53</v>
      </c>
      <c r="P4471" s="0" t="n">
        <f aca="false">IF(AND(OR(Dashboard!$B$5="All",D4471=Dashboard!$B$5),OR(Dashboard!$D$5="All",N4471=Dashboard!$D$5),OR(AND(C4471&lt;&gt;"",C4471&gt;=Dashboard!$F$5,C4471&lt;=Dashboard!$H$5),AND(C4471="",Dashboard!$F$5&lt;=1980,Dashboard!$H$5&gt;=2016))),1,0)</f>
        <v>1</v>
      </c>
      <c r="Q4471" s="0" t="n">
        <f aca="false">J4471*P4471+ROW()*0.00000001</f>
        <v>0.43004471</v>
      </c>
    </row>
    <row r="4472" customFormat="false" ht="15" hidden="false" customHeight="false" outlineLevel="0" collapsed="false">
      <c r="A4472" s="0" t="s">
        <v>1827</v>
      </c>
      <c r="B4472" s="0" t="s">
        <v>50</v>
      </c>
      <c r="C4472" s="0" t="n">
        <v>2009</v>
      </c>
      <c r="D4472" s="0" t="s">
        <v>52</v>
      </c>
      <c r="E4472" s="0" t="s">
        <v>91</v>
      </c>
      <c r="F4472" s="0" t="n">
        <v>0.2</v>
      </c>
      <c r="G4472" s="0" t="n">
        <v>0.19</v>
      </c>
      <c r="H4472" s="0" t="n">
        <v>0</v>
      </c>
      <c r="I4472" s="0" t="n">
        <v>0.04</v>
      </c>
      <c r="J4472" s="0" t="n">
        <v>0.43</v>
      </c>
      <c r="K4472" s="0" t="n">
        <v>65</v>
      </c>
      <c r="L4472" s="0" t="n">
        <v>7</v>
      </c>
      <c r="M4472" s="0" t="s">
        <v>125</v>
      </c>
      <c r="N4472" s="0" t="s">
        <v>35</v>
      </c>
      <c r="O4472" s="0" t="s">
        <v>67</v>
      </c>
      <c r="P4472" s="0" t="n">
        <f aca="false">IF(AND(OR(Dashboard!$B$5="All",D4472=Dashboard!$B$5),OR(Dashboard!$D$5="All",N4472=Dashboard!$D$5),OR(AND(C4472&lt;&gt;"",C4472&gt;=Dashboard!$F$5,C4472&lt;=Dashboard!$H$5),AND(C4472="",Dashboard!$F$5&lt;=1980,Dashboard!$H$5&gt;=2016))),1,0)</f>
        <v>1</v>
      </c>
      <c r="Q4472" s="0" t="n">
        <f aca="false">J4472*P4472+ROW()*0.00000001</f>
        <v>0.43004472</v>
      </c>
    </row>
    <row r="4473" customFormat="false" ht="15" hidden="false" customHeight="false" outlineLevel="0" collapsed="false">
      <c r="A4473" s="0" t="s">
        <v>188</v>
      </c>
      <c r="B4473" s="0" t="s">
        <v>85</v>
      </c>
      <c r="C4473" s="0" t="n">
        <v>2004</v>
      </c>
      <c r="D4473" s="0" t="s">
        <v>41</v>
      </c>
      <c r="E4473" s="0" t="s">
        <v>142</v>
      </c>
      <c r="F4473" s="0" t="n">
        <v>0.31</v>
      </c>
      <c r="G4473" s="0" t="n">
        <v>0.12</v>
      </c>
      <c r="H4473" s="0" t="n">
        <v>0</v>
      </c>
      <c r="I4473" s="0" t="n">
        <v>0.01</v>
      </c>
      <c r="J4473" s="0" t="n">
        <v>0.43</v>
      </c>
      <c r="K4473" s="0" t="n">
        <v>72</v>
      </c>
      <c r="L4473" s="0" t="n">
        <v>8.2</v>
      </c>
      <c r="M4473" s="0" t="s">
        <v>36</v>
      </c>
      <c r="N4473" s="0" t="s">
        <v>35</v>
      </c>
      <c r="O4473" s="0" t="s">
        <v>37</v>
      </c>
      <c r="P4473" s="0" t="n">
        <f aca="false">IF(AND(OR(Dashboard!$B$5="All",D4473=Dashboard!$B$5),OR(Dashboard!$D$5="All",N4473=Dashboard!$D$5),OR(AND(C4473&lt;&gt;"",C4473&gt;=Dashboard!$F$5,C4473&lt;=Dashboard!$H$5),AND(C4473="",Dashboard!$F$5&lt;=1980,Dashboard!$H$5&gt;=2016))),1,0)</f>
        <v>1</v>
      </c>
      <c r="Q4473" s="0" t="n">
        <f aca="false">J4473*P4473+ROW()*0.00000001</f>
        <v>0.43004473</v>
      </c>
    </row>
    <row r="4474" customFormat="false" ht="15" hidden="false" customHeight="false" outlineLevel="0" collapsed="false">
      <c r="A4474" s="0" t="s">
        <v>500</v>
      </c>
      <c r="B4474" s="0" t="s">
        <v>108</v>
      </c>
      <c r="C4474" s="0" t="n">
        <v>2001</v>
      </c>
      <c r="D4474" s="0" t="s">
        <v>34</v>
      </c>
      <c r="E4474" s="0" t="s">
        <v>142</v>
      </c>
      <c r="F4474" s="0" t="n">
        <v>0.41</v>
      </c>
      <c r="G4474" s="0" t="n">
        <v>0.02</v>
      </c>
      <c r="H4474" s="0" t="n">
        <v>0</v>
      </c>
      <c r="I4474" s="0" t="n">
        <v>0</v>
      </c>
      <c r="J4474" s="0" t="n">
        <v>0.43</v>
      </c>
      <c r="N4474" s="0" t="s">
        <v>35</v>
      </c>
      <c r="P4474" s="0" t="n">
        <f aca="false">IF(AND(OR(Dashboard!$B$5="All",D4474=Dashboard!$B$5),OR(Dashboard!$D$5="All",N4474=Dashboard!$D$5),OR(AND(C4474&lt;&gt;"",C4474&gt;=Dashboard!$F$5,C4474&lt;=Dashboard!$H$5),AND(C4474="",Dashboard!$F$5&lt;=1980,Dashboard!$H$5&gt;=2016))),1,0)</f>
        <v>1</v>
      </c>
      <c r="Q4474" s="0" t="n">
        <f aca="false">J4474*P4474+ROW()*0.00000001</f>
        <v>0.43004474</v>
      </c>
    </row>
    <row r="4475" customFormat="false" ht="15" hidden="false" customHeight="false" outlineLevel="0" collapsed="false">
      <c r="A4475" s="0" t="s">
        <v>1194</v>
      </c>
      <c r="B4475" s="0" t="s">
        <v>76</v>
      </c>
      <c r="C4475" s="0" t="n">
        <v>2008</v>
      </c>
      <c r="D4475" s="0" t="s">
        <v>71</v>
      </c>
      <c r="E4475" s="0" t="s">
        <v>91</v>
      </c>
      <c r="F4475" s="0" t="n">
        <v>0.17</v>
      </c>
      <c r="G4475" s="0" t="n">
        <v>0</v>
      </c>
      <c r="H4475" s="0" t="n">
        <v>0</v>
      </c>
      <c r="I4475" s="0" t="n">
        <v>0.26</v>
      </c>
      <c r="J4475" s="0" t="n">
        <v>0.43</v>
      </c>
      <c r="N4475" s="0" t="s">
        <v>74</v>
      </c>
      <c r="P4475" s="0" t="n">
        <f aca="false">IF(AND(OR(Dashboard!$B$5="All",D4475=Dashboard!$B$5),OR(Dashboard!$D$5="All",N4475=Dashboard!$D$5),OR(AND(C4475&lt;&gt;"",C4475&gt;=Dashboard!$F$5,C4475&lt;=Dashboard!$H$5),AND(C4475="",Dashboard!$F$5&lt;=1980,Dashboard!$H$5&gt;=2016))),1,0)</f>
        <v>1</v>
      </c>
      <c r="Q4475" s="0" t="n">
        <f aca="false">J4475*P4475+ROW()*0.00000001</f>
        <v>0.43004475</v>
      </c>
    </row>
    <row r="4476" customFormat="false" ht="15" hidden="false" customHeight="false" outlineLevel="0" collapsed="false">
      <c r="A4476" s="0" t="s">
        <v>3461</v>
      </c>
      <c r="B4476" s="0" t="s">
        <v>50</v>
      </c>
      <c r="C4476" s="0" t="n">
        <v>2006</v>
      </c>
      <c r="D4476" s="0" t="s">
        <v>48</v>
      </c>
      <c r="E4476" s="0" t="s">
        <v>35</v>
      </c>
      <c r="F4476" s="0" t="n">
        <v>0.16</v>
      </c>
      <c r="G4476" s="0" t="n">
        <v>0</v>
      </c>
      <c r="H4476" s="0" t="n">
        <v>0.26</v>
      </c>
      <c r="I4476" s="0" t="n">
        <v>0.01</v>
      </c>
      <c r="J4476" s="0" t="n">
        <v>0.43</v>
      </c>
      <c r="K4476" s="0" t="n">
        <v>69</v>
      </c>
      <c r="M4476" s="0" t="s">
        <v>36</v>
      </c>
      <c r="N4476" s="0" t="s">
        <v>35</v>
      </c>
      <c r="O4476" s="0" t="s">
        <v>67</v>
      </c>
      <c r="P4476" s="0" t="n">
        <f aca="false">IF(AND(OR(Dashboard!$B$5="All",D4476=Dashboard!$B$5),OR(Dashboard!$D$5="All",N4476=Dashboard!$D$5),OR(AND(C4476&lt;&gt;"",C4476&gt;=Dashboard!$F$5,C4476&lt;=Dashboard!$H$5),AND(C4476="",Dashboard!$F$5&lt;=1980,Dashboard!$H$5&gt;=2016))),1,0)</f>
        <v>1</v>
      </c>
      <c r="Q4476" s="0" t="n">
        <f aca="false">J4476*P4476+ROW()*0.00000001</f>
        <v>0.43004476</v>
      </c>
    </row>
    <row r="4477" customFormat="false" ht="15" hidden="false" customHeight="false" outlineLevel="0" collapsed="false">
      <c r="A4477" s="0" t="s">
        <v>3462</v>
      </c>
      <c r="B4477" s="0" t="s">
        <v>117</v>
      </c>
      <c r="C4477" s="0" t="n">
        <v>2001</v>
      </c>
      <c r="D4477" s="0" t="s">
        <v>56</v>
      </c>
      <c r="E4477" s="0" t="s">
        <v>72</v>
      </c>
      <c r="F4477" s="0" t="n">
        <v>0.24</v>
      </c>
      <c r="G4477" s="0" t="n">
        <v>0.16</v>
      </c>
      <c r="H4477" s="0" t="n">
        <v>0</v>
      </c>
      <c r="I4477" s="0" t="n">
        <v>0.03</v>
      </c>
      <c r="J4477" s="0" t="n">
        <v>0.43</v>
      </c>
      <c r="M4477" s="0" t="s">
        <v>103</v>
      </c>
      <c r="N4477" s="0" t="s">
        <v>74</v>
      </c>
      <c r="P4477" s="0" t="n">
        <f aca="false">IF(AND(OR(Dashboard!$B$5="All",D4477=Dashboard!$B$5),OR(Dashboard!$D$5="All",N4477=Dashboard!$D$5),OR(AND(C4477&lt;&gt;"",C4477&gt;=Dashboard!$F$5,C4477&lt;=Dashboard!$H$5),AND(C4477="",Dashboard!$F$5&lt;=1980,Dashboard!$H$5&gt;=2016))),1,0)</f>
        <v>1</v>
      </c>
      <c r="Q4477" s="0" t="n">
        <f aca="false">J4477*P4477+ROW()*0.00000001</f>
        <v>0.43004477</v>
      </c>
    </row>
    <row r="4478" customFormat="false" ht="15" hidden="false" customHeight="false" outlineLevel="0" collapsed="false">
      <c r="A4478" s="0" t="s">
        <v>979</v>
      </c>
      <c r="B4478" s="0" t="s">
        <v>144</v>
      </c>
      <c r="C4478" s="0" t="n">
        <v>2001</v>
      </c>
      <c r="D4478" s="0" t="s">
        <v>34</v>
      </c>
      <c r="E4478" s="0" t="s">
        <v>142</v>
      </c>
      <c r="F4478" s="0" t="n">
        <v>0.32</v>
      </c>
      <c r="G4478" s="0" t="n">
        <v>0.09</v>
      </c>
      <c r="H4478" s="0" t="n">
        <v>0</v>
      </c>
      <c r="I4478" s="0" t="n">
        <v>0.02</v>
      </c>
      <c r="J4478" s="0" t="n">
        <v>0.43</v>
      </c>
      <c r="K4478" s="0" t="n">
        <v>88</v>
      </c>
      <c r="L4478" s="0" t="n">
        <v>8.5</v>
      </c>
      <c r="M4478" s="0" t="s">
        <v>36</v>
      </c>
      <c r="N4478" s="0" t="s">
        <v>66</v>
      </c>
      <c r="O4478" s="0" t="s">
        <v>42</v>
      </c>
      <c r="P4478" s="0" t="n">
        <f aca="false">IF(AND(OR(Dashboard!$B$5="All",D4478=Dashboard!$B$5),OR(Dashboard!$D$5="All",N4478=Dashboard!$D$5),OR(AND(C4478&lt;&gt;"",C4478&gt;=Dashboard!$F$5,C4478&lt;=Dashboard!$H$5),AND(C4478="",Dashboard!$F$5&lt;=1980,Dashboard!$H$5&gt;=2016))),1,0)</f>
        <v>1</v>
      </c>
      <c r="Q4478" s="0" t="n">
        <f aca="false">J4478*P4478+ROW()*0.00000001</f>
        <v>0.43004478</v>
      </c>
    </row>
    <row r="4479" customFormat="false" ht="15" hidden="false" customHeight="false" outlineLevel="0" collapsed="false">
      <c r="A4479" s="0" t="s">
        <v>3463</v>
      </c>
      <c r="B4479" s="0" t="s">
        <v>85</v>
      </c>
      <c r="C4479" s="0" t="n">
        <v>2005</v>
      </c>
      <c r="D4479" s="0" t="s">
        <v>58</v>
      </c>
      <c r="E4479" s="0" t="s">
        <v>418</v>
      </c>
      <c r="F4479" s="0" t="n">
        <v>0.31</v>
      </c>
      <c r="G4479" s="0" t="n">
        <v>0.12</v>
      </c>
      <c r="H4479" s="0" t="n">
        <v>0</v>
      </c>
      <c r="I4479" s="0" t="n">
        <v>0.01</v>
      </c>
      <c r="J4479" s="0" t="n">
        <v>0.43</v>
      </c>
      <c r="N4479" s="0" t="s">
        <v>35</v>
      </c>
      <c r="P4479" s="0" t="n">
        <f aca="false">IF(AND(OR(Dashboard!$B$5="All",D4479=Dashboard!$B$5),OR(Dashboard!$D$5="All",N4479=Dashboard!$D$5),OR(AND(C4479&lt;&gt;"",C4479&gt;=Dashboard!$F$5,C4479&lt;=Dashboard!$H$5),AND(C4479="",Dashboard!$F$5&lt;=1980,Dashboard!$H$5&gt;=2016))),1,0)</f>
        <v>1</v>
      </c>
      <c r="Q4479" s="0" t="n">
        <f aca="false">J4479*P4479+ROW()*0.00000001</f>
        <v>0.43004479</v>
      </c>
    </row>
    <row r="4480" customFormat="false" ht="15" hidden="false" customHeight="false" outlineLevel="0" collapsed="false">
      <c r="A4480" s="0" t="s">
        <v>3464</v>
      </c>
      <c r="B4480" s="0" t="s">
        <v>97</v>
      </c>
      <c r="C4480" s="0" t="n">
        <v>2011</v>
      </c>
      <c r="D4480" s="0" t="s">
        <v>48</v>
      </c>
      <c r="E4480" s="0" t="s">
        <v>3465</v>
      </c>
      <c r="F4480" s="0" t="n">
        <v>0.2</v>
      </c>
      <c r="G4480" s="0" t="n">
        <v>0.13</v>
      </c>
      <c r="H4480" s="0" t="n">
        <v>0.06</v>
      </c>
      <c r="I4480" s="0" t="n">
        <v>0.03</v>
      </c>
      <c r="J4480" s="0" t="n">
        <v>0.43</v>
      </c>
      <c r="K4480" s="0" t="n">
        <v>74</v>
      </c>
      <c r="L4480" s="0" t="n">
        <v>6.8</v>
      </c>
      <c r="M4480" s="0" t="s">
        <v>36</v>
      </c>
      <c r="N4480" s="0" t="s">
        <v>35</v>
      </c>
      <c r="O4480" s="0" t="s">
        <v>37</v>
      </c>
      <c r="P4480" s="0" t="n">
        <f aca="false">IF(AND(OR(Dashboard!$B$5="All",D4480=Dashboard!$B$5),OR(Dashboard!$D$5="All",N4480=Dashboard!$D$5),OR(AND(C4480&lt;&gt;"",C4480&gt;=Dashboard!$F$5,C4480&lt;=Dashboard!$H$5),AND(C4480="",Dashboard!$F$5&lt;=1980,Dashboard!$H$5&gt;=2016))),1,0)</f>
        <v>1</v>
      </c>
      <c r="Q4480" s="0" t="n">
        <f aca="false">J4480*P4480+ROW()*0.00000001</f>
        <v>0.4300448</v>
      </c>
    </row>
    <row r="4481" customFormat="false" ht="15" hidden="false" customHeight="false" outlineLevel="0" collapsed="false">
      <c r="A4481" s="0" t="s">
        <v>1993</v>
      </c>
      <c r="B4481" s="0" t="s">
        <v>172</v>
      </c>
      <c r="C4481" s="0" t="n">
        <v>2015</v>
      </c>
      <c r="D4481" s="0" t="s">
        <v>56</v>
      </c>
      <c r="E4481" s="0" t="s">
        <v>72</v>
      </c>
      <c r="F4481" s="0" t="n">
        <v>0.26</v>
      </c>
      <c r="G4481" s="0" t="n">
        <v>0.13</v>
      </c>
      <c r="H4481" s="0" t="n">
        <v>0</v>
      </c>
      <c r="I4481" s="0" t="n">
        <v>0.04</v>
      </c>
      <c r="J4481" s="0" t="n">
        <v>0.43</v>
      </c>
      <c r="K4481" s="0" t="n">
        <v>80</v>
      </c>
      <c r="L4481" s="0" t="n">
        <v>7.8</v>
      </c>
      <c r="M4481" s="0" t="s">
        <v>73</v>
      </c>
      <c r="N4481" s="0" t="s">
        <v>66</v>
      </c>
      <c r="O4481" s="0" t="s">
        <v>37</v>
      </c>
      <c r="P4481" s="0" t="n">
        <f aca="false">IF(AND(OR(Dashboard!$B$5="All",D4481=Dashboard!$B$5),OR(Dashboard!$D$5="All",N4481=Dashboard!$D$5),OR(AND(C4481&lt;&gt;"",C4481&gt;=Dashboard!$F$5,C4481&lt;=Dashboard!$H$5),AND(C4481="",Dashboard!$F$5&lt;=1980,Dashboard!$H$5&gt;=2016))),1,0)</f>
        <v>1</v>
      </c>
      <c r="Q4481" s="0" t="n">
        <f aca="false">J4481*P4481+ROW()*0.00000001</f>
        <v>0.43004481</v>
      </c>
    </row>
    <row r="4482" customFormat="false" ht="15" hidden="false" customHeight="false" outlineLevel="0" collapsed="false">
      <c r="A4482" s="0" t="s">
        <v>1732</v>
      </c>
      <c r="B4482" s="0" t="s">
        <v>94</v>
      </c>
      <c r="C4482" s="0" t="n">
        <v>2014</v>
      </c>
      <c r="D4482" s="0" t="s">
        <v>71</v>
      </c>
      <c r="E4482" s="0" t="s">
        <v>157</v>
      </c>
      <c r="F4482" s="0" t="n">
        <v>0.16</v>
      </c>
      <c r="G4482" s="0" t="n">
        <v>0.2</v>
      </c>
      <c r="H4482" s="0" t="n">
        <v>0</v>
      </c>
      <c r="I4482" s="0" t="n">
        <v>0.07</v>
      </c>
      <c r="J4482" s="0" t="n">
        <v>0.43</v>
      </c>
      <c r="N4482" s="0" t="s">
        <v>74</v>
      </c>
      <c r="P4482" s="0" t="n">
        <f aca="false">IF(AND(OR(Dashboard!$B$5="All",D4482=Dashboard!$B$5),OR(Dashboard!$D$5="All",N4482=Dashboard!$D$5),OR(AND(C4482&lt;&gt;"",C4482&gt;=Dashboard!$F$5,C4482&lt;=Dashboard!$H$5),AND(C4482="",Dashboard!$F$5&lt;=1980,Dashboard!$H$5&gt;=2016))),1,0)</f>
        <v>1</v>
      </c>
      <c r="Q4482" s="0" t="n">
        <f aca="false">J4482*P4482+ROW()*0.00000001</f>
        <v>0.43004482</v>
      </c>
    </row>
    <row r="4483" customFormat="false" ht="15" hidden="false" customHeight="false" outlineLevel="0" collapsed="false">
      <c r="A4483" s="0" t="s">
        <v>2470</v>
      </c>
      <c r="B4483" s="0" t="s">
        <v>76</v>
      </c>
      <c r="C4483" s="0" t="n">
        <v>2005</v>
      </c>
      <c r="D4483" s="0" t="s">
        <v>71</v>
      </c>
      <c r="E4483" s="0" t="s">
        <v>487</v>
      </c>
      <c r="F4483" s="0" t="n">
        <v>0.36</v>
      </c>
      <c r="G4483" s="0" t="n">
        <v>0.01</v>
      </c>
      <c r="H4483" s="0" t="n">
        <v>0</v>
      </c>
      <c r="I4483" s="0" t="n">
        <v>0.06</v>
      </c>
      <c r="J4483" s="0" t="n">
        <v>0.43</v>
      </c>
      <c r="K4483" s="0" t="n">
        <v>68</v>
      </c>
      <c r="L4483" s="0" t="n">
        <v>8.4</v>
      </c>
      <c r="M4483" s="0" t="s">
        <v>103</v>
      </c>
      <c r="N4483" s="0" t="s">
        <v>74</v>
      </c>
      <c r="O4483" s="0" t="s">
        <v>67</v>
      </c>
      <c r="P4483" s="0" t="n">
        <f aca="false">IF(AND(OR(Dashboard!$B$5="All",D4483=Dashboard!$B$5),OR(Dashboard!$D$5="All",N4483=Dashboard!$D$5),OR(AND(C4483&lt;&gt;"",C4483&gt;=Dashboard!$F$5,C4483&lt;=Dashboard!$H$5),AND(C4483="",Dashboard!$F$5&lt;=1980,Dashboard!$H$5&gt;=2016))),1,0)</f>
        <v>1</v>
      </c>
      <c r="Q4483" s="0" t="n">
        <f aca="false">J4483*P4483+ROW()*0.00000001</f>
        <v>0.43004483</v>
      </c>
    </row>
    <row r="4484" customFormat="false" ht="15" hidden="false" customHeight="false" outlineLevel="0" collapsed="false">
      <c r="A4484" s="0" t="s">
        <v>3466</v>
      </c>
      <c r="B4484" s="0" t="s">
        <v>873</v>
      </c>
      <c r="C4484" s="0" t="n">
        <v>1996</v>
      </c>
      <c r="D4484" s="0" t="s">
        <v>16</v>
      </c>
      <c r="E4484" s="0" t="s">
        <v>154</v>
      </c>
      <c r="F4484" s="0" t="n">
        <v>0</v>
      </c>
      <c r="G4484" s="0" t="n">
        <v>0</v>
      </c>
      <c r="H4484" s="0" t="n">
        <v>0.43</v>
      </c>
      <c r="I4484" s="0" t="n">
        <v>0</v>
      </c>
      <c r="J4484" s="0" t="n">
        <v>0.43</v>
      </c>
      <c r="N4484" s="0" t="s">
        <v>154</v>
      </c>
      <c r="P4484" s="0" t="n">
        <f aca="false">IF(AND(OR(Dashboard!$B$5="All",D4484=Dashboard!$B$5),OR(Dashboard!$D$5="All",N4484=Dashboard!$D$5),OR(AND(C4484&lt;&gt;"",C4484&gt;=Dashboard!$F$5,C4484&lt;=Dashboard!$H$5),AND(C4484="",Dashboard!$F$5&lt;=1980,Dashboard!$H$5&gt;=2016))),1,0)</f>
        <v>1</v>
      </c>
      <c r="Q4484" s="0" t="n">
        <f aca="false">J4484*P4484+ROW()*0.00000001</f>
        <v>0.43004484</v>
      </c>
    </row>
    <row r="4485" customFormat="false" ht="15" hidden="false" customHeight="false" outlineLevel="0" collapsed="false">
      <c r="A4485" s="0" t="s">
        <v>2150</v>
      </c>
      <c r="B4485" s="0" t="s">
        <v>70</v>
      </c>
      <c r="C4485" s="0" t="n">
        <v>2009</v>
      </c>
      <c r="D4485" s="0" t="s">
        <v>71</v>
      </c>
      <c r="E4485" s="0" t="s">
        <v>234</v>
      </c>
      <c r="F4485" s="0" t="n">
        <v>0.19</v>
      </c>
      <c r="G4485" s="0" t="n">
        <v>0.18</v>
      </c>
      <c r="H4485" s="0" t="n">
        <v>0</v>
      </c>
      <c r="I4485" s="0" t="n">
        <v>0.07</v>
      </c>
      <c r="J4485" s="0" t="n">
        <v>0.43</v>
      </c>
      <c r="K4485" s="0" t="n">
        <v>43</v>
      </c>
      <c r="L4485" s="0" t="n">
        <v>5.3</v>
      </c>
      <c r="M4485" s="0" t="s">
        <v>103</v>
      </c>
      <c r="N4485" s="0" t="s">
        <v>74</v>
      </c>
      <c r="O4485" s="0" t="s">
        <v>177</v>
      </c>
      <c r="P4485" s="0" t="n">
        <f aca="false">IF(AND(OR(Dashboard!$B$5="All",D4485=Dashboard!$B$5),OR(Dashboard!$D$5="All",N4485=Dashboard!$D$5),OR(AND(C4485&lt;&gt;"",C4485&gt;=Dashboard!$F$5,C4485&lt;=Dashboard!$H$5),AND(C4485="",Dashboard!$F$5&lt;=1980,Dashboard!$H$5&gt;=2016))),1,0)</f>
        <v>1</v>
      </c>
      <c r="Q4485" s="0" t="n">
        <f aca="false">J4485*P4485+ROW()*0.00000001</f>
        <v>0.43004485</v>
      </c>
    </row>
    <row r="4486" customFormat="false" ht="15" hidden="false" customHeight="false" outlineLevel="0" collapsed="false">
      <c r="A4486" s="0" t="s">
        <v>1030</v>
      </c>
      <c r="B4486" s="0" t="s">
        <v>144</v>
      </c>
      <c r="C4486" s="0" t="n">
        <v>2003</v>
      </c>
      <c r="D4486" s="0" t="s">
        <v>34</v>
      </c>
      <c r="E4486" s="0" t="s">
        <v>142</v>
      </c>
      <c r="F4486" s="0" t="n">
        <v>0.4</v>
      </c>
      <c r="G4486" s="0" t="n">
        <v>0.02</v>
      </c>
      <c r="H4486" s="0" t="n">
        <v>0</v>
      </c>
      <c r="I4486" s="0" t="n">
        <v>0.02</v>
      </c>
      <c r="J4486" s="0" t="n">
        <v>0.43</v>
      </c>
      <c r="K4486" s="0" t="n">
        <v>88</v>
      </c>
      <c r="L4486" s="0" t="n">
        <v>8.8</v>
      </c>
      <c r="M4486" s="0" t="s">
        <v>36</v>
      </c>
      <c r="N4486" s="0" t="s">
        <v>66</v>
      </c>
      <c r="O4486" s="0" t="s">
        <v>42</v>
      </c>
      <c r="P4486" s="0" t="n">
        <f aca="false">IF(AND(OR(Dashboard!$B$5="All",D4486=Dashboard!$B$5),OR(Dashboard!$D$5="All",N4486=Dashboard!$D$5),OR(AND(C4486&lt;&gt;"",C4486&gt;=Dashboard!$F$5,C4486&lt;=Dashboard!$H$5),AND(C4486="",Dashboard!$F$5&lt;=1980,Dashboard!$H$5&gt;=2016))),1,0)</f>
        <v>1</v>
      </c>
      <c r="Q4486" s="0" t="n">
        <f aca="false">J4486*P4486+ROW()*0.00000001</f>
        <v>0.43004486</v>
      </c>
    </row>
    <row r="4487" customFormat="false" ht="15" hidden="false" customHeight="false" outlineLevel="0" collapsed="false">
      <c r="A4487" s="0" t="s">
        <v>3467</v>
      </c>
      <c r="B4487" s="0" t="s">
        <v>76</v>
      </c>
      <c r="C4487" s="0" t="n">
        <v>2003</v>
      </c>
      <c r="D4487" s="0" t="s">
        <v>71</v>
      </c>
      <c r="E4487" s="0" t="s">
        <v>142</v>
      </c>
      <c r="F4487" s="0" t="n">
        <v>0.21</v>
      </c>
      <c r="G4487" s="0" t="n">
        <v>0.17</v>
      </c>
      <c r="H4487" s="0" t="n">
        <v>0</v>
      </c>
      <c r="I4487" s="0" t="n">
        <v>0.06</v>
      </c>
      <c r="J4487" s="0" t="n">
        <v>0.43</v>
      </c>
      <c r="K4487" s="0" t="n">
        <v>51</v>
      </c>
      <c r="L4487" s="0" t="n">
        <v>3.6</v>
      </c>
      <c r="M4487" s="0" t="s">
        <v>36</v>
      </c>
      <c r="N4487" s="0" t="s">
        <v>74</v>
      </c>
      <c r="O4487" s="0" t="s">
        <v>53</v>
      </c>
      <c r="P4487" s="0" t="n">
        <f aca="false">IF(AND(OR(Dashboard!$B$5="All",D4487=Dashboard!$B$5),OR(Dashboard!$D$5="All",N4487=Dashboard!$D$5),OR(AND(C4487&lt;&gt;"",C4487&gt;=Dashboard!$F$5,C4487&lt;=Dashboard!$H$5),AND(C4487="",Dashboard!$F$5&lt;=1980,Dashboard!$H$5&gt;=2016))),1,0)</f>
        <v>1</v>
      </c>
      <c r="Q4487" s="0" t="n">
        <f aca="false">J4487*P4487+ROW()*0.00000001</f>
        <v>0.43004487</v>
      </c>
    </row>
    <row r="4488" customFormat="false" ht="15" hidden="false" customHeight="false" outlineLevel="0" collapsed="false">
      <c r="A4488" s="0" t="s">
        <v>1445</v>
      </c>
      <c r="B4488" s="0" t="s">
        <v>97</v>
      </c>
      <c r="C4488" s="0" t="n">
        <v>2016</v>
      </c>
      <c r="D4488" s="0" t="s">
        <v>71</v>
      </c>
      <c r="E4488" s="0" t="s">
        <v>35</v>
      </c>
      <c r="F4488" s="0" t="n">
        <v>0.17</v>
      </c>
      <c r="G4488" s="0" t="n">
        <v>0.13</v>
      </c>
      <c r="H4488" s="0" t="n">
        <v>0.11</v>
      </c>
      <c r="I4488" s="0" t="n">
        <v>0.03</v>
      </c>
      <c r="J4488" s="0" t="n">
        <v>0.43</v>
      </c>
      <c r="N4488" s="0" t="s">
        <v>35</v>
      </c>
      <c r="P4488" s="0" t="n">
        <f aca="false">IF(AND(OR(Dashboard!$B$5="All",D4488=Dashboard!$B$5),OR(Dashboard!$D$5="All",N4488=Dashboard!$D$5),OR(AND(C4488&lt;&gt;"",C4488&gt;=Dashboard!$F$5,C4488&lt;=Dashboard!$H$5),AND(C4488="",Dashboard!$F$5&lt;=1980,Dashboard!$H$5&gt;=2016))),1,0)</f>
        <v>1</v>
      </c>
      <c r="Q4488" s="0" t="n">
        <f aca="false">J4488*P4488+ROW()*0.00000001</f>
        <v>0.43004488</v>
      </c>
    </row>
    <row r="4489" customFormat="false" ht="15" hidden="false" customHeight="false" outlineLevel="0" collapsed="false">
      <c r="A4489" s="0" t="s">
        <v>3468</v>
      </c>
      <c r="B4489" s="0" t="s">
        <v>70</v>
      </c>
      <c r="C4489" s="0" t="n">
        <v>2011</v>
      </c>
      <c r="D4489" s="0" t="s">
        <v>52</v>
      </c>
      <c r="E4489" s="0" t="s">
        <v>89</v>
      </c>
      <c r="F4489" s="0" t="n">
        <v>0</v>
      </c>
      <c r="G4489" s="0" t="n">
        <v>0.34</v>
      </c>
      <c r="H4489" s="0" t="n">
        <v>0</v>
      </c>
      <c r="I4489" s="0" t="n">
        <v>0.1</v>
      </c>
      <c r="J4489" s="0" t="n">
        <v>0.43</v>
      </c>
      <c r="N4489" s="0" t="s">
        <v>74</v>
      </c>
      <c r="P4489" s="0" t="n">
        <f aca="false">IF(AND(OR(Dashboard!$B$5="All",D4489=Dashboard!$B$5),OR(Dashboard!$D$5="All",N4489=Dashboard!$D$5),OR(AND(C4489&lt;&gt;"",C4489&gt;=Dashboard!$F$5,C4489&lt;=Dashboard!$H$5),AND(C4489="",Dashboard!$F$5&lt;=1980,Dashboard!$H$5&gt;=2016))),1,0)</f>
        <v>1</v>
      </c>
      <c r="Q4489" s="0" t="n">
        <f aca="false">J4489*P4489+ROW()*0.00000001</f>
        <v>0.43004489</v>
      </c>
    </row>
    <row r="4490" customFormat="false" ht="15" hidden="false" customHeight="false" outlineLevel="0" collapsed="false">
      <c r="A4490" s="0" t="s">
        <v>3469</v>
      </c>
      <c r="B4490" s="0" t="s">
        <v>70</v>
      </c>
      <c r="C4490" s="0" t="n">
        <v>2014</v>
      </c>
      <c r="D4490" s="0" t="s">
        <v>102</v>
      </c>
      <c r="E4490" s="0" t="s">
        <v>328</v>
      </c>
      <c r="F4490" s="0" t="n">
        <v>0.15</v>
      </c>
      <c r="G4490" s="0" t="n">
        <v>0.14</v>
      </c>
      <c r="H4490" s="0" t="n">
        <v>0.09</v>
      </c>
      <c r="I4490" s="0" t="n">
        <v>0.06</v>
      </c>
      <c r="J4490" s="0" t="n">
        <v>0.43</v>
      </c>
      <c r="K4490" s="0" t="n">
        <v>73</v>
      </c>
      <c r="L4490" s="0" t="n">
        <v>7.5</v>
      </c>
      <c r="M4490" s="0" t="s">
        <v>103</v>
      </c>
      <c r="N4490" s="0" t="s">
        <v>74</v>
      </c>
      <c r="O4490" s="0" t="s">
        <v>37</v>
      </c>
      <c r="P4490" s="0" t="n">
        <f aca="false">IF(AND(OR(Dashboard!$B$5="All",D4490=Dashboard!$B$5),OR(Dashboard!$D$5="All",N4490=Dashboard!$D$5),OR(AND(C4490&lt;&gt;"",C4490&gt;=Dashboard!$F$5,C4490&lt;=Dashboard!$H$5),AND(C4490="",Dashboard!$F$5&lt;=1980,Dashboard!$H$5&gt;=2016))),1,0)</f>
        <v>1</v>
      </c>
      <c r="Q4490" s="0" t="n">
        <f aca="false">J4490*P4490+ROW()*0.00000001</f>
        <v>0.4300449</v>
      </c>
    </row>
    <row r="4491" customFormat="false" ht="15" hidden="false" customHeight="false" outlineLevel="0" collapsed="false">
      <c r="A4491" s="0" t="s">
        <v>3470</v>
      </c>
      <c r="B4491" s="0" t="s">
        <v>70</v>
      </c>
      <c r="C4491" s="0" t="n">
        <v>2010</v>
      </c>
      <c r="D4491" s="0" t="s">
        <v>71</v>
      </c>
      <c r="E4491" s="0" t="s">
        <v>195</v>
      </c>
      <c r="F4491" s="0" t="n">
        <v>0.18</v>
      </c>
      <c r="G4491" s="0" t="n">
        <v>0.18</v>
      </c>
      <c r="H4491" s="0" t="n">
        <v>0</v>
      </c>
      <c r="I4491" s="0" t="n">
        <v>0.07</v>
      </c>
      <c r="J4491" s="0" t="n">
        <v>0.43</v>
      </c>
      <c r="K4491" s="0" t="n">
        <v>43</v>
      </c>
      <c r="L4491" s="0" t="n">
        <v>5.5</v>
      </c>
      <c r="M4491" s="0" t="s">
        <v>103</v>
      </c>
      <c r="N4491" s="0" t="s">
        <v>74</v>
      </c>
      <c r="O4491" s="0" t="s">
        <v>177</v>
      </c>
      <c r="P4491" s="0" t="n">
        <f aca="false">IF(AND(OR(Dashboard!$B$5="All",D4491=Dashboard!$B$5),OR(Dashboard!$D$5="All",N4491=Dashboard!$D$5),OR(AND(C4491&lt;&gt;"",C4491&gt;=Dashboard!$F$5,C4491&lt;=Dashboard!$H$5),AND(C4491="",Dashboard!$F$5&lt;=1980,Dashboard!$H$5&gt;=2016))),1,0)</f>
        <v>1</v>
      </c>
      <c r="Q4491" s="0" t="n">
        <f aca="false">J4491*P4491+ROW()*0.00000001</f>
        <v>0.43004491</v>
      </c>
    </row>
    <row r="4492" customFormat="false" ht="15" hidden="false" customHeight="false" outlineLevel="0" collapsed="false">
      <c r="A4492" s="0" t="s">
        <v>3471</v>
      </c>
      <c r="B4492" s="0" t="s">
        <v>117</v>
      </c>
      <c r="C4492" s="0" t="n">
        <v>2001</v>
      </c>
      <c r="D4492" s="0" t="s">
        <v>34</v>
      </c>
      <c r="E4492" s="0" t="s">
        <v>89</v>
      </c>
      <c r="F4492" s="0" t="n">
        <v>0.24</v>
      </c>
      <c r="G4492" s="0" t="n">
        <v>0.16</v>
      </c>
      <c r="H4492" s="0" t="n">
        <v>0</v>
      </c>
      <c r="I4492" s="0" t="n">
        <v>0.03</v>
      </c>
      <c r="J4492" s="0" t="n">
        <v>0.43</v>
      </c>
      <c r="K4492" s="0" t="n">
        <v>76</v>
      </c>
      <c r="L4492" s="0" t="n">
        <v>8.1</v>
      </c>
      <c r="M4492" s="0" t="s">
        <v>36</v>
      </c>
      <c r="N4492" s="0" t="s">
        <v>74</v>
      </c>
      <c r="O4492" s="0" t="s">
        <v>37</v>
      </c>
      <c r="P4492" s="0" t="n">
        <f aca="false">IF(AND(OR(Dashboard!$B$5="All",D4492=Dashboard!$B$5),OR(Dashboard!$D$5="All",N4492=Dashboard!$D$5),OR(AND(C4492&lt;&gt;"",C4492&gt;=Dashboard!$F$5,C4492&lt;=Dashboard!$H$5),AND(C4492="",Dashboard!$F$5&lt;=1980,Dashboard!$H$5&gt;=2016))),1,0)</f>
        <v>1</v>
      </c>
      <c r="Q4492" s="0" t="n">
        <f aca="false">J4492*P4492+ROW()*0.00000001</f>
        <v>0.43004492</v>
      </c>
    </row>
    <row r="4493" customFormat="false" ht="15" hidden="false" customHeight="false" outlineLevel="0" collapsed="false">
      <c r="A4493" s="0" t="s">
        <v>3388</v>
      </c>
      <c r="B4493" s="0" t="s">
        <v>64</v>
      </c>
      <c r="C4493" s="0" t="n">
        <v>2013</v>
      </c>
      <c r="D4493" s="0" t="s">
        <v>71</v>
      </c>
      <c r="E4493" s="0" t="s">
        <v>91</v>
      </c>
      <c r="F4493" s="0" t="n">
        <v>0.26</v>
      </c>
      <c r="G4493" s="0" t="n">
        <v>0.13</v>
      </c>
      <c r="H4493" s="0" t="n">
        <v>0</v>
      </c>
      <c r="I4493" s="0" t="n">
        <v>0.04</v>
      </c>
      <c r="J4493" s="0" t="n">
        <v>0.43</v>
      </c>
      <c r="K4493" s="0" t="n">
        <v>62</v>
      </c>
      <c r="L4493" s="0" t="n">
        <v>7.4</v>
      </c>
      <c r="M4493" s="0" t="s">
        <v>73</v>
      </c>
      <c r="N4493" s="0" t="s">
        <v>66</v>
      </c>
      <c r="O4493" s="0" t="s">
        <v>67</v>
      </c>
      <c r="P4493" s="0" t="n">
        <f aca="false">IF(AND(OR(Dashboard!$B$5="All",D4493=Dashboard!$B$5),OR(Dashboard!$D$5="All",N4493=Dashboard!$D$5),OR(AND(C4493&lt;&gt;"",C4493&gt;=Dashboard!$F$5,C4493&lt;=Dashboard!$H$5),AND(C4493="",Dashboard!$F$5&lt;=1980,Dashboard!$H$5&gt;=2016))),1,0)</f>
        <v>1</v>
      </c>
      <c r="Q4493" s="0" t="n">
        <f aca="false">J4493*P4493+ROW()*0.00000001</f>
        <v>0.43004493</v>
      </c>
    </row>
    <row r="4494" customFormat="false" ht="15" hidden="false" customHeight="false" outlineLevel="0" collapsed="false">
      <c r="A4494" s="0" t="s">
        <v>1898</v>
      </c>
      <c r="B4494" s="0" t="s">
        <v>172</v>
      </c>
      <c r="C4494" s="0" t="n">
        <v>2014</v>
      </c>
      <c r="D4494" s="0" t="s">
        <v>71</v>
      </c>
      <c r="E4494" s="0" t="s">
        <v>243</v>
      </c>
      <c r="F4494" s="0" t="n">
        <v>0.23</v>
      </c>
      <c r="G4494" s="0" t="n">
        <v>0.17</v>
      </c>
      <c r="H4494" s="0" t="n">
        <v>0</v>
      </c>
      <c r="I4494" s="0" t="n">
        <v>0.04</v>
      </c>
      <c r="J4494" s="0" t="n">
        <v>0.43</v>
      </c>
      <c r="K4494" s="0" t="n">
        <v>74</v>
      </c>
      <c r="L4494" s="0" t="n">
        <v>7.1</v>
      </c>
      <c r="M4494" s="0" t="s">
        <v>125</v>
      </c>
      <c r="N4494" s="0" t="s">
        <v>66</v>
      </c>
      <c r="O4494" s="0" t="s">
        <v>37</v>
      </c>
      <c r="P4494" s="0" t="n">
        <f aca="false">IF(AND(OR(Dashboard!$B$5="All",D4494=Dashboard!$B$5),OR(Dashboard!$D$5="All",N4494=Dashboard!$D$5),OR(AND(C4494&lt;&gt;"",C4494&gt;=Dashboard!$F$5,C4494&lt;=Dashboard!$H$5),AND(C4494="",Dashboard!$F$5&lt;=1980,Dashboard!$H$5&gt;=2016))),1,0)</f>
        <v>1</v>
      </c>
      <c r="Q4494" s="0" t="n">
        <f aca="false">J4494*P4494+ROW()*0.00000001</f>
        <v>0.43004494</v>
      </c>
    </row>
    <row r="4495" customFormat="false" ht="15" hidden="false" customHeight="false" outlineLevel="0" collapsed="false">
      <c r="A4495" s="0" t="s">
        <v>2335</v>
      </c>
      <c r="B4495" s="0" t="s">
        <v>70</v>
      </c>
      <c r="C4495" s="0" t="n">
        <v>2014</v>
      </c>
      <c r="D4495" s="0" t="s">
        <v>34</v>
      </c>
      <c r="E4495" s="0" t="s">
        <v>89</v>
      </c>
      <c r="F4495" s="0" t="n">
        <v>0.35</v>
      </c>
      <c r="G4495" s="0" t="n">
        <v>0</v>
      </c>
      <c r="H4495" s="0" t="n">
        <v>0</v>
      </c>
      <c r="I4495" s="0" t="n">
        <v>0.08</v>
      </c>
      <c r="J4495" s="0" t="n">
        <v>0.43</v>
      </c>
      <c r="K4495" s="0" t="n">
        <v>81</v>
      </c>
      <c r="L4495" s="0" t="n">
        <v>6.8</v>
      </c>
      <c r="M4495" s="0" t="s">
        <v>36</v>
      </c>
      <c r="N4495" s="0" t="s">
        <v>74</v>
      </c>
      <c r="O4495" s="0" t="s">
        <v>42</v>
      </c>
      <c r="P4495" s="0" t="n">
        <f aca="false">IF(AND(OR(Dashboard!$B$5="All",D4495=Dashboard!$B$5),OR(Dashboard!$D$5="All",N4495=Dashboard!$D$5),OR(AND(C4495&lt;&gt;"",C4495&gt;=Dashboard!$F$5,C4495&lt;=Dashboard!$H$5),AND(C4495="",Dashboard!$F$5&lt;=1980,Dashboard!$H$5&gt;=2016))),1,0)</f>
        <v>1</v>
      </c>
      <c r="Q4495" s="0" t="n">
        <f aca="false">J4495*P4495+ROW()*0.00000001</f>
        <v>0.43004495</v>
      </c>
    </row>
    <row r="4496" customFormat="false" ht="15" hidden="false" customHeight="false" outlineLevel="0" collapsed="false">
      <c r="A4496" s="0" t="s">
        <v>2108</v>
      </c>
      <c r="B4496" s="0" t="s">
        <v>64</v>
      </c>
      <c r="C4496" s="0" t="n">
        <v>2012</v>
      </c>
      <c r="D4496" s="0" t="s">
        <v>71</v>
      </c>
      <c r="E4496" s="0" t="s">
        <v>211</v>
      </c>
      <c r="F4496" s="0" t="n">
        <v>0.28</v>
      </c>
      <c r="G4496" s="0" t="n">
        <v>0.11</v>
      </c>
      <c r="H4496" s="0" t="n">
        <v>0.01</v>
      </c>
      <c r="I4496" s="0" t="n">
        <v>0.03</v>
      </c>
      <c r="J4496" s="0" t="n">
        <v>0.43</v>
      </c>
      <c r="K4496" s="0" t="n">
        <v>77</v>
      </c>
      <c r="L4496" s="0" t="n">
        <v>8.4</v>
      </c>
      <c r="M4496" s="0" t="s">
        <v>73</v>
      </c>
      <c r="N4496" s="0" t="s">
        <v>66</v>
      </c>
      <c r="O4496" s="0" t="s">
        <v>37</v>
      </c>
      <c r="P4496" s="0" t="n">
        <f aca="false">IF(AND(OR(Dashboard!$B$5="All",D4496=Dashboard!$B$5),OR(Dashboard!$D$5="All",N4496=Dashboard!$D$5),OR(AND(C4496&lt;&gt;"",C4496&gt;=Dashboard!$F$5,C4496&lt;=Dashboard!$H$5),AND(C4496="",Dashboard!$F$5&lt;=1980,Dashboard!$H$5&gt;=2016))),1,0)</f>
        <v>1</v>
      </c>
      <c r="Q4496" s="0" t="n">
        <f aca="false">J4496*P4496+ROW()*0.00000001</f>
        <v>0.43004496</v>
      </c>
    </row>
    <row r="4497" customFormat="false" ht="15" hidden="false" customHeight="false" outlineLevel="0" collapsed="false">
      <c r="A4497" s="0" t="s">
        <v>3472</v>
      </c>
      <c r="B4497" s="0" t="s">
        <v>70</v>
      </c>
      <c r="C4497" s="0" t="n">
        <v>2010</v>
      </c>
      <c r="D4497" s="0" t="s">
        <v>46</v>
      </c>
      <c r="E4497" s="0" t="s">
        <v>782</v>
      </c>
      <c r="F4497" s="0" t="n">
        <v>0.22</v>
      </c>
      <c r="G4497" s="0" t="n">
        <v>0.09</v>
      </c>
      <c r="H4497" s="0" t="n">
        <v>0.07</v>
      </c>
      <c r="I4497" s="0" t="n">
        <v>0.04</v>
      </c>
      <c r="J4497" s="0" t="n">
        <v>0.43</v>
      </c>
      <c r="K4497" s="0" t="n">
        <v>45</v>
      </c>
      <c r="L4497" s="0" t="n">
        <v>7</v>
      </c>
      <c r="M4497" s="0" t="s">
        <v>103</v>
      </c>
      <c r="N4497" s="0" t="s">
        <v>74</v>
      </c>
      <c r="O4497" s="0" t="s">
        <v>177</v>
      </c>
      <c r="P4497" s="0" t="n">
        <f aca="false">IF(AND(OR(Dashboard!$B$5="All",D4497=Dashboard!$B$5),OR(Dashboard!$D$5="All",N4497=Dashboard!$D$5),OR(AND(C4497&lt;&gt;"",C4497&gt;=Dashboard!$F$5,C4497&lt;=Dashboard!$H$5),AND(C4497="",Dashboard!$F$5&lt;=1980,Dashboard!$H$5&gt;=2016))),1,0)</f>
        <v>1</v>
      </c>
      <c r="Q4497" s="0" t="n">
        <f aca="false">J4497*P4497+ROW()*0.00000001</f>
        <v>0.43004497</v>
      </c>
    </row>
    <row r="4498" customFormat="false" ht="15" hidden="false" customHeight="false" outlineLevel="0" collapsed="false">
      <c r="A4498" s="0" t="s">
        <v>3473</v>
      </c>
      <c r="B4498" s="0" t="s">
        <v>76</v>
      </c>
      <c r="C4498" s="0" t="n">
        <v>2000</v>
      </c>
      <c r="D4498" s="0" t="s">
        <v>56</v>
      </c>
      <c r="E4498" s="0" t="s">
        <v>257</v>
      </c>
      <c r="F4498" s="0" t="n">
        <v>0.21</v>
      </c>
      <c r="G4498" s="0" t="n">
        <v>0.17</v>
      </c>
      <c r="H4498" s="0" t="n">
        <v>0</v>
      </c>
      <c r="I4498" s="0" t="n">
        <v>0.06</v>
      </c>
      <c r="J4498" s="0" t="n">
        <v>0.43</v>
      </c>
      <c r="K4498" s="0" t="n">
        <v>81</v>
      </c>
      <c r="L4498" s="0" t="n">
        <v>8</v>
      </c>
      <c r="M4498" s="0" t="s">
        <v>103</v>
      </c>
      <c r="N4498" s="0" t="s">
        <v>74</v>
      </c>
      <c r="O4498" s="0" t="s">
        <v>42</v>
      </c>
      <c r="P4498" s="0" t="n">
        <f aca="false">IF(AND(OR(Dashboard!$B$5="All",D4498=Dashboard!$B$5),OR(Dashboard!$D$5="All",N4498=Dashboard!$D$5),OR(AND(C4498&lt;&gt;"",C4498&gt;=Dashboard!$F$5,C4498&lt;=Dashboard!$H$5),AND(C4498="",Dashboard!$F$5&lt;=1980,Dashboard!$H$5&gt;=2016))),1,0)</f>
        <v>1</v>
      </c>
      <c r="Q4498" s="0" t="n">
        <f aca="false">J4498*P4498+ROW()*0.00000001</f>
        <v>0.43004498</v>
      </c>
    </row>
    <row r="4499" customFormat="false" ht="15" hidden="false" customHeight="false" outlineLevel="0" collapsed="false">
      <c r="A4499" s="0" t="s">
        <v>3474</v>
      </c>
      <c r="B4499" s="0" t="s">
        <v>159</v>
      </c>
      <c r="C4499" s="0" t="n">
        <v>1981</v>
      </c>
      <c r="D4499" s="0" t="s">
        <v>71</v>
      </c>
      <c r="E4499" s="0" t="s">
        <v>91</v>
      </c>
      <c r="F4499" s="0" t="n">
        <v>0.4</v>
      </c>
      <c r="G4499" s="0" t="n">
        <v>0.02</v>
      </c>
      <c r="H4499" s="0" t="n">
        <v>0</v>
      </c>
      <c r="I4499" s="0" t="n">
        <v>0</v>
      </c>
      <c r="J4499" s="0" t="n">
        <v>0.43</v>
      </c>
      <c r="N4499" s="0" t="s">
        <v>161</v>
      </c>
      <c r="P4499" s="0" t="n">
        <f aca="false">IF(AND(OR(Dashboard!$B$5="All",D4499=Dashboard!$B$5),OR(Dashboard!$D$5="All",N4499=Dashboard!$D$5),OR(AND(C4499&lt;&gt;"",C4499&gt;=Dashboard!$F$5,C4499&lt;=Dashboard!$H$5),AND(C4499="",Dashboard!$F$5&lt;=1980,Dashboard!$H$5&gt;=2016))),1,0)</f>
        <v>1</v>
      </c>
      <c r="Q4499" s="0" t="n">
        <f aca="false">J4499*P4499+ROW()*0.00000001</f>
        <v>0.43004499</v>
      </c>
    </row>
    <row r="4500" customFormat="false" ht="15" hidden="false" customHeight="false" outlineLevel="0" collapsed="false">
      <c r="A4500" s="0" t="s">
        <v>3475</v>
      </c>
      <c r="B4500" s="0" t="s">
        <v>76</v>
      </c>
      <c r="C4500" s="0" t="n">
        <v>2004</v>
      </c>
      <c r="D4500" s="0" t="s">
        <v>46</v>
      </c>
      <c r="E4500" s="0" t="s">
        <v>328</v>
      </c>
      <c r="F4500" s="0" t="n">
        <v>0.21</v>
      </c>
      <c r="G4500" s="0" t="n">
        <v>0.17</v>
      </c>
      <c r="H4500" s="0" t="n">
        <v>0</v>
      </c>
      <c r="I4500" s="0" t="n">
        <v>0.06</v>
      </c>
      <c r="J4500" s="0" t="n">
        <v>0.43</v>
      </c>
      <c r="K4500" s="0" t="n">
        <v>51</v>
      </c>
      <c r="L4500" s="0" t="n">
        <v>8.1</v>
      </c>
      <c r="M4500" s="0" t="s">
        <v>103</v>
      </c>
      <c r="N4500" s="0" t="s">
        <v>74</v>
      </c>
      <c r="O4500" s="0" t="s">
        <v>53</v>
      </c>
      <c r="P4500" s="0" t="n">
        <f aca="false">IF(AND(OR(Dashboard!$B$5="All",D4500=Dashboard!$B$5),OR(Dashboard!$D$5="All",N4500=Dashboard!$D$5),OR(AND(C4500&lt;&gt;"",C4500&gt;=Dashboard!$F$5,C4500&lt;=Dashboard!$H$5),AND(C4500="",Dashboard!$F$5&lt;=1980,Dashboard!$H$5&gt;=2016))),1,0)</f>
        <v>1</v>
      </c>
      <c r="Q4500" s="0" t="n">
        <f aca="false">J4500*P4500+ROW()*0.00000001</f>
        <v>0.430045</v>
      </c>
    </row>
    <row r="4501" customFormat="false" ht="15" hidden="false" customHeight="false" outlineLevel="0" collapsed="false">
      <c r="A4501" s="0" t="s">
        <v>3476</v>
      </c>
      <c r="B4501" s="0" t="s">
        <v>85</v>
      </c>
      <c r="C4501" s="0" t="n">
        <v>2002</v>
      </c>
      <c r="D4501" s="0" t="s">
        <v>16</v>
      </c>
      <c r="E4501" s="0" t="s">
        <v>3332</v>
      </c>
      <c r="F4501" s="0" t="n">
        <v>0.31</v>
      </c>
      <c r="G4501" s="0" t="n">
        <v>0.11</v>
      </c>
      <c r="H4501" s="0" t="n">
        <v>0</v>
      </c>
      <c r="I4501" s="0" t="n">
        <v>0.01</v>
      </c>
      <c r="J4501" s="0" t="n">
        <v>0.43</v>
      </c>
      <c r="N4501" s="0" t="s">
        <v>35</v>
      </c>
      <c r="P4501" s="0" t="n">
        <f aca="false">IF(AND(OR(Dashboard!$B$5="All",D4501=Dashboard!$B$5),OR(Dashboard!$D$5="All",N4501=Dashboard!$D$5),OR(AND(C4501&lt;&gt;"",C4501&gt;=Dashboard!$F$5,C4501&lt;=Dashboard!$H$5),AND(C4501="",Dashboard!$F$5&lt;=1980,Dashboard!$H$5&gt;=2016))),1,0)</f>
        <v>1</v>
      </c>
      <c r="Q4501" s="0" t="n">
        <f aca="false">J4501*P4501+ROW()*0.00000001</f>
        <v>0.43004501</v>
      </c>
    </row>
    <row r="4502" customFormat="false" ht="15" hidden="false" customHeight="false" outlineLevel="0" collapsed="false">
      <c r="A4502" s="0" t="s">
        <v>3477</v>
      </c>
      <c r="B4502" s="0" t="s">
        <v>85</v>
      </c>
      <c r="C4502" s="0" t="n">
        <v>2003</v>
      </c>
      <c r="D4502" s="0" t="s">
        <v>16</v>
      </c>
      <c r="E4502" s="0" t="s">
        <v>211</v>
      </c>
      <c r="F4502" s="0" t="n">
        <v>0.18</v>
      </c>
      <c r="G4502" s="0" t="n">
        <v>0.07</v>
      </c>
      <c r="H4502" s="0" t="n">
        <v>0.17</v>
      </c>
      <c r="I4502" s="0" t="n">
        <v>0.01</v>
      </c>
      <c r="J4502" s="0" t="n">
        <v>0.43</v>
      </c>
      <c r="K4502" s="0" t="n">
        <v>81</v>
      </c>
      <c r="L4502" s="0" t="n">
        <v>8.6</v>
      </c>
      <c r="M4502" s="0" t="s">
        <v>36</v>
      </c>
      <c r="N4502" s="0" t="s">
        <v>35</v>
      </c>
      <c r="O4502" s="0" t="s">
        <v>42</v>
      </c>
      <c r="P4502" s="0" t="n">
        <f aca="false">IF(AND(OR(Dashboard!$B$5="All",D4502=Dashboard!$B$5),OR(Dashboard!$D$5="All",N4502=Dashboard!$D$5),OR(AND(C4502&lt;&gt;"",C4502&gt;=Dashboard!$F$5,C4502&lt;=Dashboard!$H$5),AND(C4502="",Dashboard!$F$5&lt;=1980,Dashboard!$H$5&gt;=2016))),1,0)</f>
        <v>1</v>
      </c>
      <c r="Q4502" s="0" t="n">
        <f aca="false">J4502*P4502+ROW()*0.00000001</f>
        <v>0.43004502</v>
      </c>
    </row>
    <row r="4503" customFormat="false" ht="15" hidden="false" customHeight="false" outlineLevel="0" collapsed="false">
      <c r="A4503" s="0" t="s">
        <v>3478</v>
      </c>
      <c r="B4503" s="0" t="s">
        <v>50</v>
      </c>
      <c r="C4503" s="0" t="n">
        <v>2007</v>
      </c>
      <c r="D4503" s="0" t="s">
        <v>52</v>
      </c>
      <c r="E4503" s="0" t="s">
        <v>124</v>
      </c>
      <c r="F4503" s="0" t="n">
        <v>0.4</v>
      </c>
      <c r="G4503" s="0" t="n">
        <v>0</v>
      </c>
      <c r="H4503" s="0" t="n">
        <v>0</v>
      </c>
      <c r="I4503" s="0" t="n">
        <v>0.03</v>
      </c>
      <c r="J4503" s="0" t="n">
        <v>0.43</v>
      </c>
      <c r="K4503" s="0" t="n">
        <v>73</v>
      </c>
      <c r="M4503" s="0" t="s">
        <v>36</v>
      </c>
      <c r="N4503" s="0" t="s">
        <v>35</v>
      </c>
      <c r="O4503" s="0" t="s">
        <v>37</v>
      </c>
      <c r="P4503" s="0" t="n">
        <f aca="false">IF(AND(OR(Dashboard!$B$5="All",D4503=Dashboard!$B$5),OR(Dashboard!$D$5="All",N4503=Dashboard!$D$5),OR(AND(C4503&lt;&gt;"",C4503&gt;=Dashboard!$F$5,C4503&lt;=Dashboard!$H$5),AND(C4503="",Dashboard!$F$5&lt;=1980,Dashboard!$H$5&gt;=2016))),1,0)</f>
        <v>1</v>
      </c>
      <c r="Q4503" s="0" t="n">
        <f aca="false">J4503*P4503+ROW()*0.00000001</f>
        <v>0.43004503</v>
      </c>
    </row>
    <row r="4504" customFormat="false" ht="15" hidden="false" customHeight="false" outlineLevel="0" collapsed="false">
      <c r="A4504" s="0" t="s">
        <v>3479</v>
      </c>
      <c r="B4504" s="0" t="s">
        <v>78</v>
      </c>
      <c r="C4504" s="0" t="n">
        <v>1994</v>
      </c>
      <c r="D4504" s="0" t="s">
        <v>58</v>
      </c>
      <c r="E4504" s="0" t="s">
        <v>310</v>
      </c>
      <c r="F4504" s="0" t="n">
        <v>0</v>
      </c>
      <c r="G4504" s="0" t="n">
        <v>0</v>
      </c>
      <c r="H4504" s="0" t="n">
        <v>0.43</v>
      </c>
      <c r="I4504" s="0" t="n">
        <v>0</v>
      </c>
      <c r="J4504" s="0" t="n">
        <v>0.43</v>
      </c>
      <c r="N4504" s="0" t="s">
        <v>35</v>
      </c>
      <c r="P4504" s="0" t="n">
        <f aca="false">IF(AND(OR(Dashboard!$B$5="All",D4504=Dashboard!$B$5),OR(Dashboard!$D$5="All",N4504=Dashboard!$D$5),OR(AND(C4504&lt;&gt;"",C4504&gt;=Dashboard!$F$5,C4504&lt;=Dashboard!$H$5),AND(C4504="",Dashboard!$F$5&lt;=1980,Dashboard!$H$5&gt;=2016))),1,0)</f>
        <v>1</v>
      </c>
      <c r="Q4504" s="0" t="n">
        <f aca="false">J4504*P4504+ROW()*0.00000001</f>
        <v>0.43004504</v>
      </c>
    </row>
    <row r="4505" customFormat="false" ht="15" hidden="false" customHeight="false" outlineLevel="0" collapsed="false">
      <c r="A4505" s="0" t="s">
        <v>2783</v>
      </c>
      <c r="B4505" s="0" t="s">
        <v>70</v>
      </c>
      <c r="C4505" s="0" t="n">
        <v>2013</v>
      </c>
      <c r="D4505" s="0" t="s">
        <v>56</v>
      </c>
      <c r="E4505" s="0" t="s">
        <v>195</v>
      </c>
      <c r="F4505" s="0" t="n">
        <v>0.22</v>
      </c>
      <c r="G4505" s="0" t="n">
        <v>0.14</v>
      </c>
      <c r="H4505" s="0" t="n">
        <v>0</v>
      </c>
      <c r="I4505" s="0" t="n">
        <v>0.08</v>
      </c>
      <c r="J4505" s="0" t="n">
        <v>0.43</v>
      </c>
      <c r="K4505" s="0" t="n">
        <v>74</v>
      </c>
      <c r="L4505" s="0" t="n">
        <v>6.2</v>
      </c>
      <c r="M4505" s="0" t="s">
        <v>73</v>
      </c>
      <c r="N4505" s="0" t="s">
        <v>74</v>
      </c>
      <c r="O4505" s="0" t="s">
        <v>37</v>
      </c>
      <c r="P4505" s="0" t="n">
        <f aca="false">IF(AND(OR(Dashboard!$B$5="All",D4505=Dashboard!$B$5),OR(Dashboard!$D$5="All",N4505=Dashboard!$D$5),OR(AND(C4505&lt;&gt;"",C4505&gt;=Dashboard!$F$5,C4505&lt;=Dashboard!$H$5),AND(C4505="",Dashboard!$F$5&lt;=1980,Dashboard!$H$5&gt;=2016))),1,0)</f>
        <v>1</v>
      </c>
      <c r="Q4505" s="0" t="n">
        <f aca="false">J4505*P4505+ROW()*0.00000001</f>
        <v>0.43004505</v>
      </c>
    </row>
    <row r="4506" customFormat="false" ht="15" hidden="false" customHeight="false" outlineLevel="0" collapsed="false">
      <c r="A4506" s="0" t="s">
        <v>1469</v>
      </c>
      <c r="B4506" s="0" t="s">
        <v>64</v>
      </c>
      <c r="C4506" s="0" t="n">
        <v>2015</v>
      </c>
      <c r="D4506" s="0" t="s">
        <v>34</v>
      </c>
      <c r="E4506" s="0" t="s">
        <v>72</v>
      </c>
      <c r="F4506" s="0" t="n">
        <v>0.27</v>
      </c>
      <c r="G4506" s="0" t="n">
        <v>0.12</v>
      </c>
      <c r="H4506" s="0" t="n">
        <v>0</v>
      </c>
      <c r="I4506" s="0" t="n">
        <v>0.04</v>
      </c>
      <c r="J4506" s="0" t="n">
        <v>0.43</v>
      </c>
      <c r="L4506" s="0" t="n">
        <v>5.4</v>
      </c>
      <c r="M4506" s="0" t="s">
        <v>103</v>
      </c>
      <c r="N4506" s="0" t="s">
        <v>66</v>
      </c>
      <c r="P4506" s="0" t="n">
        <f aca="false">IF(AND(OR(Dashboard!$B$5="All",D4506=Dashboard!$B$5),OR(Dashboard!$D$5="All",N4506=Dashboard!$D$5),OR(AND(C4506&lt;&gt;"",C4506&gt;=Dashboard!$F$5,C4506&lt;=Dashboard!$H$5),AND(C4506="",Dashboard!$F$5&lt;=1980,Dashboard!$H$5&gt;=2016))),1,0)</f>
        <v>1</v>
      </c>
      <c r="Q4506" s="0" t="n">
        <f aca="false">J4506*P4506+ROW()*0.00000001</f>
        <v>0.43004506</v>
      </c>
    </row>
    <row r="4507" customFormat="false" ht="15" hidden="false" customHeight="false" outlineLevel="0" collapsed="false">
      <c r="A4507" s="0" t="s">
        <v>3480</v>
      </c>
      <c r="B4507" s="0" t="s">
        <v>164</v>
      </c>
      <c r="C4507" s="0" t="n">
        <v>2007</v>
      </c>
      <c r="D4507" s="0" t="s">
        <v>102</v>
      </c>
      <c r="E4507" s="0" t="s">
        <v>160</v>
      </c>
      <c r="F4507" s="0" t="n">
        <v>0.19</v>
      </c>
      <c r="G4507" s="0" t="n">
        <v>0.09</v>
      </c>
      <c r="H4507" s="0" t="n">
        <v>0.08</v>
      </c>
      <c r="I4507" s="0" t="n">
        <v>0.07</v>
      </c>
      <c r="J4507" s="0" t="n">
        <v>0.43</v>
      </c>
      <c r="N4507" s="0" t="s">
        <v>74</v>
      </c>
      <c r="P4507" s="0" t="n">
        <f aca="false">IF(AND(OR(Dashboard!$B$5="All",D4507=Dashboard!$B$5),OR(Dashboard!$D$5="All",N4507=Dashboard!$D$5),OR(AND(C4507&lt;&gt;"",C4507&gt;=Dashboard!$F$5,C4507&lt;=Dashboard!$H$5),AND(C4507="",Dashboard!$F$5&lt;=1980,Dashboard!$H$5&gt;=2016))),1,0)</f>
        <v>1</v>
      </c>
      <c r="Q4507" s="0" t="n">
        <f aca="false">J4507*P4507+ROW()*0.00000001</f>
        <v>0.43004507</v>
      </c>
    </row>
    <row r="4508" customFormat="false" ht="15" hidden="false" customHeight="false" outlineLevel="0" collapsed="false">
      <c r="A4508" s="0" t="s">
        <v>3481</v>
      </c>
      <c r="B4508" s="0" t="s">
        <v>85</v>
      </c>
      <c r="C4508" s="0" t="n">
        <v>2004</v>
      </c>
      <c r="D4508" s="0" t="s">
        <v>52</v>
      </c>
      <c r="E4508" s="0" t="s">
        <v>520</v>
      </c>
      <c r="F4508" s="0" t="n">
        <v>0.31</v>
      </c>
      <c r="G4508" s="0" t="n">
        <v>0.11</v>
      </c>
      <c r="H4508" s="0" t="n">
        <v>0</v>
      </c>
      <c r="I4508" s="0" t="n">
        <v>0.01</v>
      </c>
      <c r="J4508" s="0" t="n">
        <v>0.43</v>
      </c>
      <c r="N4508" s="0" t="s">
        <v>35</v>
      </c>
      <c r="P4508" s="0" t="n">
        <f aca="false">IF(AND(OR(Dashboard!$B$5="All",D4508=Dashboard!$B$5),OR(Dashboard!$D$5="All",N4508=Dashboard!$D$5),OR(AND(C4508&lt;&gt;"",C4508&gt;=Dashboard!$F$5,C4508&lt;=Dashboard!$H$5),AND(C4508="",Dashboard!$F$5&lt;=1980,Dashboard!$H$5&gt;=2016))),1,0)</f>
        <v>1</v>
      </c>
      <c r="Q4508" s="0" t="n">
        <f aca="false">J4508*P4508+ROW()*0.00000001</f>
        <v>0.43004508</v>
      </c>
    </row>
    <row r="4509" customFormat="false" ht="15" hidden="false" customHeight="false" outlineLevel="0" collapsed="false">
      <c r="A4509" s="0" t="s">
        <v>3482</v>
      </c>
      <c r="B4509" s="0" t="s">
        <v>70</v>
      </c>
      <c r="C4509" s="0" t="n">
        <v>2012</v>
      </c>
      <c r="D4509" s="0" t="s">
        <v>71</v>
      </c>
      <c r="E4509" s="0" t="s">
        <v>142</v>
      </c>
      <c r="F4509" s="0" t="n">
        <v>0.37</v>
      </c>
      <c r="G4509" s="0" t="n">
        <v>0</v>
      </c>
      <c r="H4509" s="0" t="n">
        <v>0</v>
      </c>
      <c r="I4509" s="0" t="n">
        <v>0.06</v>
      </c>
      <c r="J4509" s="0" t="n">
        <v>0.43</v>
      </c>
      <c r="L4509" s="0" t="n">
        <v>8.7</v>
      </c>
      <c r="M4509" s="0" t="s">
        <v>73</v>
      </c>
      <c r="N4509" s="0" t="s">
        <v>74</v>
      </c>
      <c r="P4509" s="0" t="n">
        <f aca="false">IF(AND(OR(Dashboard!$B$5="All",D4509=Dashboard!$B$5),OR(Dashboard!$D$5="All",N4509=Dashboard!$D$5),OR(AND(C4509&lt;&gt;"",C4509&gt;=Dashboard!$F$5,C4509&lt;=Dashboard!$H$5),AND(C4509="",Dashboard!$F$5&lt;=1980,Dashboard!$H$5&gt;=2016))),1,0)</f>
        <v>1</v>
      </c>
      <c r="Q4509" s="0" t="n">
        <f aca="false">J4509*P4509+ROW()*0.00000001</f>
        <v>0.43004509</v>
      </c>
    </row>
    <row r="4510" customFormat="false" ht="15" hidden="false" customHeight="false" outlineLevel="0" collapsed="false">
      <c r="A4510" s="0" t="s">
        <v>2027</v>
      </c>
      <c r="B4510" s="0" t="s">
        <v>76</v>
      </c>
      <c r="C4510" s="0" t="n">
        <v>2009</v>
      </c>
      <c r="D4510" s="0" t="s">
        <v>71</v>
      </c>
      <c r="E4510" s="0" t="s">
        <v>160</v>
      </c>
      <c r="F4510" s="0" t="n">
        <v>0.15</v>
      </c>
      <c r="G4510" s="0" t="n">
        <v>0.04</v>
      </c>
      <c r="H4510" s="0" t="n">
        <v>0</v>
      </c>
      <c r="I4510" s="0" t="n">
        <v>0.24</v>
      </c>
      <c r="J4510" s="0" t="n">
        <v>0.43</v>
      </c>
      <c r="K4510" s="0" t="n">
        <v>64</v>
      </c>
      <c r="L4510" s="0" t="n">
        <v>8.7</v>
      </c>
      <c r="M4510" s="0" t="s">
        <v>125</v>
      </c>
      <c r="N4510" s="0" t="s">
        <v>74</v>
      </c>
      <c r="O4510" s="0" t="s">
        <v>67</v>
      </c>
      <c r="P4510" s="0" t="n">
        <f aca="false">IF(AND(OR(Dashboard!$B$5="All",D4510=Dashboard!$B$5),OR(Dashboard!$D$5="All",N4510=Dashboard!$D$5),OR(AND(C4510&lt;&gt;"",C4510&gt;=Dashboard!$F$5,C4510&lt;=Dashboard!$H$5),AND(C4510="",Dashboard!$F$5&lt;=1980,Dashboard!$H$5&gt;=2016))),1,0)</f>
        <v>1</v>
      </c>
      <c r="Q4510" s="0" t="n">
        <f aca="false">J4510*P4510+ROW()*0.00000001</f>
        <v>0.4300451</v>
      </c>
    </row>
    <row r="4511" customFormat="false" ht="15" hidden="false" customHeight="false" outlineLevel="0" collapsed="false">
      <c r="A4511" s="0" t="s">
        <v>3483</v>
      </c>
      <c r="B4511" s="0" t="s">
        <v>76</v>
      </c>
      <c r="C4511" s="0" t="n">
        <v>2003</v>
      </c>
      <c r="D4511" s="0" t="s">
        <v>71</v>
      </c>
      <c r="E4511" s="0" t="s">
        <v>2089</v>
      </c>
      <c r="F4511" s="0" t="n">
        <v>0.21</v>
      </c>
      <c r="G4511" s="0" t="n">
        <v>0.16</v>
      </c>
      <c r="H4511" s="0" t="n">
        <v>0</v>
      </c>
      <c r="I4511" s="0" t="n">
        <v>0.06</v>
      </c>
      <c r="J4511" s="0" t="n">
        <v>0.43</v>
      </c>
      <c r="K4511" s="0" t="n">
        <v>68</v>
      </c>
      <c r="L4511" s="0" t="n">
        <v>8.8</v>
      </c>
      <c r="M4511" s="0" t="s">
        <v>73</v>
      </c>
      <c r="N4511" s="0" t="s">
        <v>74</v>
      </c>
      <c r="O4511" s="0" t="s">
        <v>67</v>
      </c>
      <c r="P4511" s="0" t="n">
        <f aca="false">IF(AND(OR(Dashboard!$B$5="All",D4511=Dashboard!$B$5),OR(Dashboard!$D$5="All",N4511=Dashboard!$D$5),OR(AND(C4511&lt;&gt;"",C4511&gt;=Dashboard!$F$5,C4511&lt;=Dashboard!$H$5),AND(C4511="",Dashboard!$F$5&lt;=1980,Dashboard!$H$5&gt;=2016))),1,0)</f>
        <v>1</v>
      </c>
      <c r="Q4511" s="0" t="n">
        <f aca="false">J4511*P4511+ROW()*0.00000001</f>
        <v>0.43004511</v>
      </c>
    </row>
    <row r="4512" customFormat="false" ht="15" hidden="false" customHeight="false" outlineLevel="0" collapsed="false">
      <c r="A4512" s="0" t="s">
        <v>3484</v>
      </c>
      <c r="B4512" s="0" t="s">
        <v>108</v>
      </c>
      <c r="C4512" s="0" t="n">
        <v>1997</v>
      </c>
      <c r="D4512" s="0" t="s">
        <v>16</v>
      </c>
      <c r="E4512" s="0" t="s">
        <v>35</v>
      </c>
      <c r="F4512" s="0" t="n">
        <v>0.25</v>
      </c>
      <c r="G4512" s="0" t="n">
        <v>0.06</v>
      </c>
      <c r="H4512" s="0" t="n">
        <v>0.07</v>
      </c>
      <c r="I4512" s="0" t="n">
        <v>0.06</v>
      </c>
      <c r="J4512" s="0" t="n">
        <v>0.43</v>
      </c>
      <c r="N4512" s="0" t="s">
        <v>35</v>
      </c>
      <c r="P4512" s="0" t="n">
        <f aca="false">IF(AND(OR(Dashboard!$B$5="All",D4512=Dashboard!$B$5),OR(Dashboard!$D$5="All",N4512=Dashboard!$D$5),OR(AND(C4512&lt;&gt;"",C4512&gt;=Dashboard!$F$5,C4512&lt;=Dashboard!$H$5),AND(C4512="",Dashboard!$F$5&lt;=1980,Dashboard!$H$5&gt;=2016))),1,0)</f>
        <v>1</v>
      </c>
      <c r="Q4512" s="0" t="n">
        <f aca="false">J4512*P4512+ROW()*0.00000001</f>
        <v>0.43004512</v>
      </c>
    </row>
    <row r="4513" customFormat="false" ht="15" hidden="false" customHeight="false" outlineLevel="0" collapsed="false">
      <c r="A4513" s="0" t="s">
        <v>3485</v>
      </c>
      <c r="B4513" s="0" t="s">
        <v>108</v>
      </c>
      <c r="C4513" s="0" t="n">
        <v>1998</v>
      </c>
      <c r="D4513" s="0" t="s">
        <v>41</v>
      </c>
      <c r="E4513" s="0" t="s">
        <v>649</v>
      </c>
      <c r="F4513" s="0" t="n">
        <v>0.28</v>
      </c>
      <c r="G4513" s="0" t="n">
        <v>0.14</v>
      </c>
      <c r="H4513" s="0" t="n">
        <v>0</v>
      </c>
      <c r="I4513" s="0" t="n">
        <v>0.01</v>
      </c>
      <c r="J4513" s="0" t="n">
        <v>0.43</v>
      </c>
      <c r="N4513" s="0" t="s">
        <v>35</v>
      </c>
      <c r="P4513" s="0" t="n">
        <f aca="false">IF(AND(OR(Dashboard!$B$5="All",D4513=Dashboard!$B$5),OR(Dashboard!$D$5="All",N4513=Dashboard!$D$5),OR(AND(C4513&lt;&gt;"",C4513&gt;=Dashboard!$F$5,C4513&lt;=Dashboard!$H$5),AND(C4513="",Dashboard!$F$5&lt;=1980,Dashboard!$H$5&gt;=2016))),1,0)</f>
        <v>1</v>
      </c>
      <c r="Q4513" s="0" t="n">
        <f aca="false">J4513*P4513+ROW()*0.00000001</f>
        <v>0.43004513</v>
      </c>
    </row>
    <row r="4514" customFormat="false" ht="15" hidden="false" customHeight="false" outlineLevel="0" collapsed="false">
      <c r="A4514" s="0" t="s">
        <v>3486</v>
      </c>
      <c r="B4514" s="0" t="s">
        <v>76</v>
      </c>
      <c r="C4514" s="0" t="n">
        <v>2004</v>
      </c>
      <c r="D4514" s="0" t="s">
        <v>34</v>
      </c>
      <c r="E4514" s="0" t="s">
        <v>89</v>
      </c>
      <c r="F4514" s="0" t="n">
        <v>0.36</v>
      </c>
      <c r="G4514" s="0" t="n">
        <v>0.01</v>
      </c>
      <c r="H4514" s="0" t="n">
        <v>0</v>
      </c>
      <c r="I4514" s="0" t="n">
        <v>0.06</v>
      </c>
      <c r="J4514" s="0" t="n">
        <v>0.43</v>
      </c>
      <c r="K4514" s="0" t="n">
        <v>71</v>
      </c>
      <c r="L4514" s="0" t="n">
        <v>7.8</v>
      </c>
      <c r="M4514" s="0" t="s">
        <v>36</v>
      </c>
      <c r="N4514" s="0" t="s">
        <v>74</v>
      </c>
      <c r="O4514" s="0" t="s">
        <v>37</v>
      </c>
      <c r="P4514" s="0" t="n">
        <f aca="false">IF(AND(OR(Dashboard!$B$5="All",D4514=Dashboard!$B$5),OR(Dashboard!$D$5="All",N4514=Dashboard!$D$5),OR(AND(C4514&lt;&gt;"",C4514&gt;=Dashboard!$F$5,C4514&lt;=Dashboard!$H$5),AND(C4514="",Dashboard!$F$5&lt;=1980,Dashboard!$H$5&gt;=2016))),1,0)</f>
        <v>1</v>
      </c>
      <c r="Q4514" s="0" t="n">
        <f aca="false">J4514*P4514+ROW()*0.00000001</f>
        <v>0.43004514</v>
      </c>
    </row>
    <row r="4515" customFormat="false" ht="15" hidden="false" customHeight="false" outlineLevel="0" collapsed="false">
      <c r="A4515" s="0" t="s">
        <v>3487</v>
      </c>
      <c r="B4515" s="0" t="s">
        <v>50</v>
      </c>
      <c r="C4515" s="0" t="n">
        <v>2009</v>
      </c>
      <c r="D4515" s="0" t="s">
        <v>52</v>
      </c>
      <c r="E4515" s="0" t="s">
        <v>72</v>
      </c>
      <c r="F4515" s="0" t="n">
        <v>0.39</v>
      </c>
      <c r="G4515" s="0" t="n">
        <v>0.01</v>
      </c>
      <c r="H4515" s="0" t="n">
        <v>0</v>
      </c>
      <c r="I4515" s="0" t="n">
        <v>0.03</v>
      </c>
      <c r="J4515" s="0" t="n">
        <v>0.43</v>
      </c>
      <c r="N4515" s="0" t="s">
        <v>35</v>
      </c>
      <c r="P4515" s="0" t="n">
        <f aca="false">IF(AND(OR(Dashboard!$B$5="All",D4515=Dashboard!$B$5),OR(Dashboard!$D$5="All",N4515=Dashboard!$D$5),OR(AND(C4515&lt;&gt;"",C4515&gt;=Dashboard!$F$5,C4515&lt;=Dashboard!$H$5),AND(C4515="",Dashboard!$F$5&lt;=1980,Dashboard!$H$5&gt;=2016))),1,0)</f>
        <v>1</v>
      </c>
      <c r="Q4515" s="0" t="n">
        <f aca="false">J4515*P4515+ROW()*0.00000001</f>
        <v>0.43004515</v>
      </c>
    </row>
    <row r="4516" customFormat="false" ht="15" hidden="false" customHeight="false" outlineLevel="0" collapsed="false">
      <c r="A4516" s="0" t="s">
        <v>3488</v>
      </c>
      <c r="B4516" s="0" t="s">
        <v>76</v>
      </c>
      <c r="C4516" s="0" t="n">
        <v>2003</v>
      </c>
      <c r="D4516" s="0" t="s">
        <v>46</v>
      </c>
      <c r="E4516" s="0" t="s">
        <v>1371</v>
      </c>
      <c r="F4516" s="0" t="n">
        <v>0.21</v>
      </c>
      <c r="G4516" s="0" t="n">
        <v>0.16</v>
      </c>
      <c r="H4516" s="0" t="n">
        <v>0</v>
      </c>
      <c r="I4516" s="0" t="n">
        <v>0.05</v>
      </c>
      <c r="J4516" s="0" t="n">
        <v>0.43</v>
      </c>
      <c r="K4516" s="0" t="n">
        <v>74</v>
      </c>
      <c r="L4516" s="0" t="n">
        <v>8.2</v>
      </c>
      <c r="M4516" s="0" t="s">
        <v>103</v>
      </c>
      <c r="N4516" s="0" t="s">
        <v>74</v>
      </c>
      <c r="O4516" s="0" t="s">
        <v>37</v>
      </c>
      <c r="P4516" s="0" t="n">
        <f aca="false">IF(AND(OR(Dashboard!$B$5="All",D4516=Dashboard!$B$5),OR(Dashboard!$D$5="All",N4516=Dashboard!$D$5),OR(AND(C4516&lt;&gt;"",C4516&gt;=Dashboard!$F$5,C4516&lt;=Dashboard!$H$5),AND(C4516="",Dashboard!$F$5&lt;=1980,Dashboard!$H$5&gt;=2016))),1,0)</f>
        <v>1</v>
      </c>
      <c r="Q4516" s="0" t="n">
        <f aca="false">J4516*P4516+ROW()*0.00000001</f>
        <v>0.43004516</v>
      </c>
    </row>
    <row r="4517" customFormat="false" ht="15" hidden="false" customHeight="false" outlineLevel="0" collapsed="false">
      <c r="A4517" s="0" t="s">
        <v>3489</v>
      </c>
      <c r="B4517" s="0" t="s">
        <v>50</v>
      </c>
      <c r="C4517" s="0" t="n">
        <v>2010</v>
      </c>
      <c r="D4517" s="0" t="s">
        <v>114</v>
      </c>
      <c r="E4517" s="0" t="s">
        <v>211</v>
      </c>
      <c r="F4517" s="0" t="n">
        <v>0.21</v>
      </c>
      <c r="G4517" s="0" t="n">
        <v>0.06</v>
      </c>
      <c r="H4517" s="0" t="n">
        <v>0.13</v>
      </c>
      <c r="I4517" s="0" t="n">
        <v>0.02</v>
      </c>
      <c r="J4517" s="0" t="n">
        <v>0.43</v>
      </c>
      <c r="K4517" s="0" t="n">
        <v>82</v>
      </c>
      <c r="L4517" s="0" t="n">
        <v>7.9</v>
      </c>
      <c r="M4517" s="0" t="s">
        <v>125</v>
      </c>
      <c r="N4517" s="0" t="s">
        <v>35</v>
      </c>
      <c r="O4517" s="0" t="s">
        <v>42</v>
      </c>
      <c r="P4517" s="0" t="n">
        <f aca="false">IF(AND(OR(Dashboard!$B$5="All",D4517=Dashboard!$B$5),OR(Dashboard!$D$5="All",N4517=Dashboard!$D$5),OR(AND(C4517&lt;&gt;"",C4517&gt;=Dashboard!$F$5,C4517&lt;=Dashboard!$H$5),AND(C4517="",Dashboard!$F$5&lt;=1980,Dashboard!$H$5&gt;=2016))),1,0)</f>
        <v>1</v>
      </c>
      <c r="Q4517" s="0" t="n">
        <f aca="false">J4517*P4517+ROW()*0.00000001</f>
        <v>0.43004517</v>
      </c>
    </row>
    <row r="4518" customFormat="false" ht="15" hidden="false" customHeight="false" outlineLevel="0" collapsed="false">
      <c r="A4518" s="0" t="s">
        <v>3490</v>
      </c>
      <c r="B4518" s="0" t="s">
        <v>117</v>
      </c>
      <c r="C4518" s="0" t="n">
        <v>1996</v>
      </c>
      <c r="D4518" s="0" t="s">
        <v>34</v>
      </c>
      <c r="E4518" s="0" t="s">
        <v>89</v>
      </c>
      <c r="F4518" s="0" t="n">
        <v>0.1</v>
      </c>
      <c r="G4518" s="0" t="n">
        <v>0.07</v>
      </c>
      <c r="H4518" s="0" t="n">
        <v>0.24</v>
      </c>
      <c r="I4518" s="0" t="n">
        <v>0.03</v>
      </c>
      <c r="J4518" s="0" t="n">
        <v>0.43</v>
      </c>
      <c r="N4518" s="0" t="s">
        <v>74</v>
      </c>
      <c r="P4518" s="0" t="n">
        <f aca="false">IF(AND(OR(Dashboard!$B$5="All",D4518=Dashboard!$B$5),OR(Dashboard!$D$5="All",N4518=Dashboard!$D$5),OR(AND(C4518&lt;&gt;"",C4518&gt;=Dashboard!$F$5,C4518&lt;=Dashboard!$H$5),AND(C4518="",Dashboard!$F$5&lt;=1980,Dashboard!$H$5&gt;=2016))),1,0)</f>
        <v>1</v>
      </c>
      <c r="Q4518" s="0" t="n">
        <f aca="false">J4518*P4518+ROW()*0.00000001</f>
        <v>0.43004518</v>
      </c>
    </row>
    <row r="4519" customFormat="false" ht="15" hidden="false" customHeight="false" outlineLevel="0" collapsed="false">
      <c r="A4519" s="0" t="s">
        <v>3491</v>
      </c>
      <c r="B4519" s="0" t="s">
        <v>97</v>
      </c>
      <c r="C4519" s="0" t="n">
        <v>2013</v>
      </c>
      <c r="D4519" s="0" t="s">
        <v>46</v>
      </c>
      <c r="E4519" s="0" t="s">
        <v>1259</v>
      </c>
      <c r="F4519" s="0" t="n">
        <v>0.23</v>
      </c>
      <c r="G4519" s="0" t="n">
        <v>0.12</v>
      </c>
      <c r="H4519" s="0" t="n">
        <v>0.04</v>
      </c>
      <c r="I4519" s="0" t="n">
        <v>0.04</v>
      </c>
      <c r="J4519" s="0" t="n">
        <v>0.43</v>
      </c>
      <c r="K4519" s="0" t="n">
        <v>47</v>
      </c>
      <c r="L4519" s="0" t="n">
        <v>6</v>
      </c>
      <c r="M4519" s="0" t="s">
        <v>125</v>
      </c>
      <c r="N4519" s="0" t="s">
        <v>35</v>
      </c>
      <c r="O4519" s="0" t="s">
        <v>177</v>
      </c>
      <c r="P4519" s="0" t="n">
        <f aca="false">IF(AND(OR(Dashboard!$B$5="All",D4519=Dashboard!$B$5),OR(Dashboard!$D$5="All",N4519=Dashboard!$D$5),OR(AND(C4519&lt;&gt;"",C4519&gt;=Dashboard!$F$5,C4519&lt;=Dashboard!$H$5),AND(C4519="",Dashboard!$F$5&lt;=1980,Dashboard!$H$5&gt;=2016))),1,0)</f>
        <v>1</v>
      </c>
      <c r="Q4519" s="0" t="n">
        <f aca="false">J4519*P4519+ROW()*0.00000001</f>
        <v>0.43004519</v>
      </c>
    </row>
    <row r="4520" customFormat="false" ht="15" hidden="false" customHeight="false" outlineLevel="0" collapsed="false">
      <c r="A4520" s="0" t="s">
        <v>191</v>
      </c>
      <c r="B4520" s="0" t="s">
        <v>70</v>
      </c>
      <c r="C4520" s="0" t="n">
        <v>2012</v>
      </c>
      <c r="D4520" s="0" t="s">
        <v>52</v>
      </c>
      <c r="E4520" s="0" t="s">
        <v>124</v>
      </c>
      <c r="F4520" s="0" t="n">
        <v>0.26</v>
      </c>
      <c r="G4520" s="0" t="n">
        <v>0.11</v>
      </c>
      <c r="H4520" s="0" t="n">
        <v>0</v>
      </c>
      <c r="I4520" s="0" t="n">
        <v>0.06</v>
      </c>
      <c r="J4520" s="0" t="n">
        <v>0.43</v>
      </c>
      <c r="K4520" s="0" t="n">
        <v>77</v>
      </c>
      <c r="L4520" s="0" t="n">
        <v>7.1</v>
      </c>
      <c r="M4520" s="0" t="s">
        <v>125</v>
      </c>
      <c r="N4520" s="0" t="s">
        <v>74</v>
      </c>
      <c r="O4520" s="0" t="s">
        <v>37</v>
      </c>
      <c r="P4520" s="0" t="n">
        <f aca="false">IF(AND(OR(Dashboard!$B$5="All",D4520=Dashboard!$B$5),OR(Dashboard!$D$5="All",N4520=Dashboard!$D$5),OR(AND(C4520&lt;&gt;"",C4520&gt;=Dashboard!$F$5,C4520&lt;=Dashboard!$H$5),AND(C4520="",Dashboard!$F$5&lt;=1980,Dashboard!$H$5&gt;=2016))),1,0)</f>
        <v>1</v>
      </c>
      <c r="Q4520" s="0" t="n">
        <f aca="false">J4520*P4520+ROW()*0.00000001</f>
        <v>0.4300452</v>
      </c>
    </row>
    <row r="4521" customFormat="false" ht="15" hidden="false" customHeight="false" outlineLevel="0" collapsed="false">
      <c r="A4521" s="0" t="s">
        <v>3492</v>
      </c>
      <c r="B4521" s="0" t="s">
        <v>76</v>
      </c>
      <c r="C4521" s="0" t="n">
        <v>2001</v>
      </c>
      <c r="D4521" s="0" t="s">
        <v>58</v>
      </c>
      <c r="E4521" s="0" t="s">
        <v>328</v>
      </c>
      <c r="F4521" s="0" t="n">
        <v>0.09</v>
      </c>
      <c r="G4521" s="0" t="n">
        <v>0.07</v>
      </c>
      <c r="H4521" s="0" t="n">
        <v>0.25</v>
      </c>
      <c r="I4521" s="0" t="n">
        <v>0.02</v>
      </c>
      <c r="J4521" s="0" t="n">
        <v>0.43</v>
      </c>
      <c r="K4521" s="0" t="n">
        <v>71</v>
      </c>
      <c r="L4521" s="0" t="n">
        <v>8.8</v>
      </c>
      <c r="M4521" s="0" t="s">
        <v>103</v>
      </c>
      <c r="N4521" s="0" t="s">
        <v>74</v>
      </c>
      <c r="O4521" s="0" t="s">
        <v>37</v>
      </c>
      <c r="P4521" s="0" t="n">
        <f aca="false">IF(AND(OR(Dashboard!$B$5="All",D4521=Dashboard!$B$5),OR(Dashboard!$D$5="All",N4521=Dashboard!$D$5),OR(AND(C4521&lt;&gt;"",C4521&gt;=Dashboard!$F$5,C4521&lt;=Dashboard!$H$5),AND(C4521="",Dashboard!$F$5&lt;=1980,Dashboard!$H$5&gt;=2016))),1,0)</f>
        <v>1</v>
      </c>
      <c r="Q4521" s="0" t="n">
        <f aca="false">J4521*P4521+ROW()*0.00000001</f>
        <v>0.43004521</v>
      </c>
    </row>
    <row r="4522" customFormat="false" ht="15" hidden="false" customHeight="false" outlineLevel="0" collapsed="false">
      <c r="A4522" s="0" t="s">
        <v>684</v>
      </c>
      <c r="B4522" s="0" t="s">
        <v>76</v>
      </c>
      <c r="C4522" s="0" t="n">
        <v>2008</v>
      </c>
      <c r="D4522" s="0" t="s">
        <v>52</v>
      </c>
      <c r="E4522" s="0" t="s">
        <v>142</v>
      </c>
      <c r="F4522" s="0" t="n">
        <v>0.21</v>
      </c>
      <c r="G4522" s="0" t="n">
        <v>0.16</v>
      </c>
      <c r="H4522" s="0" t="n">
        <v>0</v>
      </c>
      <c r="I4522" s="0" t="n">
        <v>0.05</v>
      </c>
      <c r="J4522" s="0" t="n">
        <v>0.43</v>
      </c>
      <c r="L4522" s="0" t="n">
        <v>7.2</v>
      </c>
      <c r="M4522" s="0" t="s">
        <v>36</v>
      </c>
      <c r="N4522" s="0" t="s">
        <v>74</v>
      </c>
      <c r="P4522" s="0" t="n">
        <f aca="false">IF(AND(OR(Dashboard!$B$5="All",D4522=Dashboard!$B$5),OR(Dashboard!$D$5="All",N4522=Dashboard!$D$5),OR(AND(C4522&lt;&gt;"",C4522&gt;=Dashboard!$F$5,C4522&lt;=Dashboard!$H$5),AND(C4522="",Dashboard!$F$5&lt;=1980,Dashboard!$H$5&gt;=2016))),1,0)</f>
        <v>1</v>
      </c>
      <c r="Q4522" s="0" t="n">
        <f aca="false">J4522*P4522+ROW()*0.00000001</f>
        <v>0.43004522</v>
      </c>
    </row>
    <row r="4523" customFormat="false" ht="15" hidden="false" customHeight="false" outlineLevel="0" collapsed="false">
      <c r="A4523" s="0" t="s">
        <v>3493</v>
      </c>
      <c r="B4523" s="0" t="s">
        <v>50</v>
      </c>
      <c r="C4523" s="0" t="n">
        <v>2009</v>
      </c>
      <c r="D4523" s="0" t="s">
        <v>48</v>
      </c>
      <c r="E4523" s="0" t="s">
        <v>243</v>
      </c>
      <c r="F4523" s="0" t="n">
        <v>0.29</v>
      </c>
      <c r="G4523" s="0" t="n">
        <v>0.11</v>
      </c>
      <c r="H4523" s="0" t="n">
        <v>0</v>
      </c>
      <c r="I4523" s="0" t="n">
        <v>0.04</v>
      </c>
      <c r="J4523" s="0" t="n">
        <v>0.43</v>
      </c>
      <c r="K4523" s="0" t="n">
        <v>68</v>
      </c>
      <c r="M4523" s="0" t="s">
        <v>36</v>
      </c>
      <c r="N4523" s="0" t="s">
        <v>35</v>
      </c>
      <c r="O4523" s="0" t="s">
        <v>67</v>
      </c>
      <c r="P4523" s="0" t="n">
        <f aca="false">IF(AND(OR(Dashboard!$B$5="All",D4523=Dashboard!$B$5),OR(Dashboard!$D$5="All",N4523=Dashboard!$D$5),OR(AND(C4523&lt;&gt;"",C4523&gt;=Dashboard!$F$5,C4523&lt;=Dashboard!$H$5),AND(C4523="",Dashboard!$F$5&lt;=1980,Dashboard!$H$5&gt;=2016))),1,0)</f>
        <v>1</v>
      </c>
      <c r="Q4523" s="0" t="n">
        <f aca="false">J4523*P4523+ROW()*0.00000001</f>
        <v>0.43004523</v>
      </c>
    </row>
    <row r="4524" customFormat="false" ht="15" hidden="false" customHeight="false" outlineLevel="0" collapsed="false">
      <c r="A4524" s="0" t="s">
        <v>3494</v>
      </c>
      <c r="B4524" s="0" t="s">
        <v>76</v>
      </c>
      <c r="C4524" s="0" t="n">
        <v>2006</v>
      </c>
      <c r="D4524" s="0" t="s">
        <v>46</v>
      </c>
      <c r="E4524" s="0" t="s">
        <v>157</v>
      </c>
      <c r="F4524" s="0" t="n">
        <v>0.07</v>
      </c>
      <c r="G4524" s="0" t="n">
        <v>0.05</v>
      </c>
      <c r="H4524" s="0" t="n">
        <v>0.29</v>
      </c>
      <c r="I4524" s="0" t="n">
        <v>0.02</v>
      </c>
      <c r="J4524" s="0" t="n">
        <v>0.43</v>
      </c>
      <c r="K4524" s="0" t="n">
        <v>57</v>
      </c>
      <c r="L4524" s="0" t="n">
        <v>6.8</v>
      </c>
      <c r="M4524" s="0" t="s">
        <v>103</v>
      </c>
      <c r="N4524" s="0" t="s">
        <v>74</v>
      </c>
      <c r="O4524" s="0" t="s">
        <v>53</v>
      </c>
      <c r="P4524" s="0" t="n">
        <f aca="false">IF(AND(OR(Dashboard!$B$5="All",D4524=Dashboard!$B$5),OR(Dashboard!$D$5="All",N4524=Dashboard!$D$5),OR(AND(C4524&lt;&gt;"",C4524&gt;=Dashboard!$F$5,C4524&lt;=Dashboard!$H$5),AND(C4524="",Dashboard!$F$5&lt;=1980,Dashboard!$H$5&gt;=2016))),1,0)</f>
        <v>1</v>
      </c>
      <c r="Q4524" s="0" t="n">
        <f aca="false">J4524*P4524+ROW()*0.00000001</f>
        <v>0.43004524</v>
      </c>
    </row>
    <row r="4525" customFormat="false" ht="15" hidden="false" customHeight="false" outlineLevel="0" collapsed="false">
      <c r="A4525" s="0" t="s">
        <v>3495</v>
      </c>
      <c r="B4525" s="0" t="s">
        <v>50</v>
      </c>
      <c r="C4525" s="0" t="n">
        <v>2005</v>
      </c>
      <c r="D4525" s="0" t="s">
        <v>16</v>
      </c>
      <c r="E4525" s="0" t="s">
        <v>220</v>
      </c>
      <c r="F4525" s="0" t="n">
        <v>0.34</v>
      </c>
      <c r="G4525" s="0" t="n">
        <v>0.03</v>
      </c>
      <c r="H4525" s="0" t="n">
        <v>0.03</v>
      </c>
      <c r="I4525" s="0" t="n">
        <v>0.03</v>
      </c>
      <c r="J4525" s="0" t="n">
        <v>0.43</v>
      </c>
      <c r="K4525" s="0" t="n">
        <v>89</v>
      </c>
      <c r="L4525" s="0" t="n">
        <v>8.5</v>
      </c>
      <c r="M4525" s="0" t="s">
        <v>103</v>
      </c>
      <c r="N4525" s="0" t="s">
        <v>35</v>
      </c>
      <c r="O4525" s="0" t="s">
        <v>42</v>
      </c>
      <c r="P4525" s="0" t="n">
        <f aca="false">IF(AND(OR(Dashboard!$B$5="All",D4525=Dashboard!$B$5),OR(Dashboard!$D$5="All",N4525=Dashboard!$D$5),OR(AND(C4525&lt;&gt;"",C4525&gt;=Dashboard!$F$5,C4525&lt;=Dashboard!$H$5),AND(C4525="",Dashboard!$F$5&lt;=1980,Dashboard!$H$5&gt;=2016))),1,0)</f>
        <v>1</v>
      </c>
      <c r="Q4525" s="0" t="n">
        <f aca="false">J4525*P4525+ROW()*0.00000001</f>
        <v>0.43004525</v>
      </c>
    </row>
    <row r="4526" customFormat="false" ht="15" hidden="false" customHeight="false" outlineLevel="0" collapsed="false">
      <c r="A4526" s="0" t="s">
        <v>910</v>
      </c>
      <c r="B4526" s="0" t="s">
        <v>152</v>
      </c>
      <c r="C4526" s="0" t="n">
        <v>2012</v>
      </c>
      <c r="D4526" s="0" t="s">
        <v>56</v>
      </c>
      <c r="E4526" s="0" t="s">
        <v>72</v>
      </c>
      <c r="F4526" s="0" t="n">
        <v>0.16</v>
      </c>
      <c r="G4526" s="0" t="n">
        <v>0.22</v>
      </c>
      <c r="H4526" s="0" t="n">
        <v>0</v>
      </c>
      <c r="I4526" s="0" t="n">
        <v>0.05</v>
      </c>
      <c r="J4526" s="0" t="n">
        <v>0.43</v>
      </c>
      <c r="K4526" s="0" t="n">
        <v>87</v>
      </c>
      <c r="L4526" s="0" t="n">
        <v>7.6</v>
      </c>
      <c r="M4526" s="0" t="s">
        <v>73</v>
      </c>
      <c r="N4526" s="0" t="s">
        <v>152</v>
      </c>
      <c r="O4526" s="0" t="s">
        <v>42</v>
      </c>
      <c r="P4526" s="0" t="n">
        <f aca="false">IF(AND(OR(Dashboard!$B$5="All",D4526=Dashboard!$B$5),OR(Dashboard!$D$5="All",N4526=Dashboard!$D$5),OR(AND(C4526&lt;&gt;"",C4526&gt;=Dashboard!$F$5,C4526&lt;=Dashboard!$H$5),AND(C4526="",Dashboard!$F$5&lt;=1980,Dashboard!$H$5&gt;=2016))),1,0)</f>
        <v>1</v>
      </c>
      <c r="Q4526" s="0" t="n">
        <f aca="false">J4526*P4526+ROW()*0.00000001</f>
        <v>0.43004526</v>
      </c>
    </row>
    <row r="4527" customFormat="false" ht="15" hidden="false" customHeight="false" outlineLevel="0" collapsed="false">
      <c r="A4527" s="0" t="s">
        <v>3496</v>
      </c>
      <c r="B4527" s="0" t="s">
        <v>50</v>
      </c>
      <c r="C4527" s="0" t="n">
        <v>2010</v>
      </c>
      <c r="D4527" s="0" t="s">
        <v>71</v>
      </c>
      <c r="E4527" s="0" t="s">
        <v>418</v>
      </c>
      <c r="F4527" s="0" t="n">
        <v>0.25</v>
      </c>
      <c r="G4527" s="0" t="n">
        <v>0.14</v>
      </c>
      <c r="H4527" s="0" t="n">
        <v>0</v>
      </c>
      <c r="I4527" s="0" t="n">
        <v>0.04</v>
      </c>
      <c r="J4527" s="0" t="n">
        <v>0.43</v>
      </c>
      <c r="M4527" s="0" t="s">
        <v>36</v>
      </c>
      <c r="N4527" s="0" t="s">
        <v>35</v>
      </c>
      <c r="P4527" s="0" t="n">
        <f aca="false">IF(AND(OR(Dashboard!$B$5="All",D4527=Dashboard!$B$5),OR(Dashboard!$D$5="All",N4527=Dashboard!$D$5),OR(AND(C4527&lt;&gt;"",C4527&gt;=Dashboard!$F$5,C4527&lt;=Dashboard!$H$5),AND(C4527="",Dashboard!$F$5&lt;=1980,Dashboard!$H$5&gt;=2016))),1,0)</f>
        <v>1</v>
      </c>
      <c r="Q4527" s="0" t="n">
        <f aca="false">J4527*P4527+ROW()*0.00000001</f>
        <v>0.43004527</v>
      </c>
    </row>
    <row r="4528" customFormat="false" ht="15" hidden="false" customHeight="false" outlineLevel="0" collapsed="false">
      <c r="A4528" s="0" t="s">
        <v>3497</v>
      </c>
      <c r="B4528" s="0" t="s">
        <v>164</v>
      </c>
      <c r="C4528" s="0" t="n">
        <v>2006</v>
      </c>
      <c r="D4528" s="0" t="s">
        <v>46</v>
      </c>
      <c r="E4528" s="0" t="s">
        <v>124</v>
      </c>
      <c r="F4528" s="0" t="n">
        <v>0.17</v>
      </c>
      <c r="G4528" s="0" t="n">
        <v>0.01</v>
      </c>
      <c r="H4528" s="0" t="n">
        <v>0.23</v>
      </c>
      <c r="I4528" s="0" t="n">
        <v>0.02</v>
      </c>
      <c r="J4528" s="0" t="n">
        <v>0.43</v>
      </c>
      <c r="K4528" s="0" t="n">
        <v>66</v>
      </c>
      <c r="L4528" s="0" t="n">
        <v>7.8</v>
      </c>
      <c r="M4528" s="0" t="s">
        <v>103</v>
      </c>
      <c r="N4528" s="0" t="s">
        <v>74</v>
      </c>
      <c r="O4528" s="0" t="s">
        <v>67</v>
      </c>
      <c r="P4528" s="0" t="n">
        <f aca="false">IF(AND(OR(Dashboard!$B$5="All",D4528=Dashboard!$B$5),OR(Dashboard!$D$5="All",N4528=Dashboard!$D$5),OR(AND(C4528&lt;&gt;"",C4528&gt;=Dashboard!$F$5,C4528&lt;=Dashboard!$H$5),AND(C4528="",Dashboard!$F$5&lt;=1980,Dashboard!$H$5&gt;=2016))),1,0)</f>
        <v>1</v>
      </c>
      <c r="Q4528" s="0" t="n">
        <f aca="false">J4528*P4528+ROW()*0.00000001</f>
        <v>0.43004528</v>
      </c>
    </row>
    <row r="4529" customFormat="false" ht="15" hidden="false" customHeight="false" outlineLevel="0" collapsed="false">
      <c r="A4529" s="0" t="s">
        <v>3498</v>
      </c>
      <c r="B4529" s="0" t="s">
        <v>50</v>
      </c>
      <c r="C4529" s="0" t="n">
        <v>2008</v>
      </c>
      <c r="D4529" s="0" t="s">
        <v>58</v>
      </c>
      <c r="E4529" s="0" t="s">
        <v>124</v>
      </c>
      <c r="F4529" s="0" t="n">
        <v>0.39</v>
      </c>
      <c r="G4529" s="0" t="n">
        <v>0.01</v>
      </c>
      <c r="H4529" s="0" t="n">
        <v>0</v>
      </c>
      <c r="I4529" s="0" t="n">
        <v>0.03</v>
      </c>
      <c r="J4529" s="0" t="n">
        <v>0.43</v>
      </c>
      <c r="M4529" s="0" t="s">
        <v>36</v>
      </c>
      <c r="N4529" s="0" t="s">
        <v>35</v>
      </c>
      <c r="P4529" s="0" t="n">
        <f aca="false">IF(AND(OR(Dashboard!$B$5="All",D4529=Dashboard!$B$5),OR(Dashboard!$D$5="All",N4529=Dashboard!$D$5),OR(AND(C4529&lt;&gt;"",C4529&gt;=Dashboard!$F$5,C4529&lt;=Dashboard!$H$5),AND(C4529="",Dashboard!$F$5&lt;=1980,Dashboard!$H$5&gt;=2016))),1,0)</f>
        <v>1</v>
      </c>
      <c r="Q4529" s="0" t="n">
        <f aca="false">J4529*P4529+ROW()*0.00000001</f>
        <v>0.43004529</v>
      </c>
    </row>
    <row r="4530" customFormat="false" ht="15" hidden="false" customHeight="false" outlineLevel="0" collapsed="false">
      <c r="A4530" s="0" t="s">
        <v>3499</v>
      </c>
      <c r="B4530" s="0" t="s">
        <v>70</v>
      </c>
      <c r="C4530" s="0" t="n">
        <v>2010</v>
      </c>
      <c r="D4530" s="0" t="s">
        <v>46</v>
      </c>
      <c r="E4530" s="0" t="s">
        <v>154</v>
      </c>
      <c r="F4530" s="0" t="n">
        <v>0.19</v>
      </c>
      <c r="G4530" s="0" t="n">
        <v>0.17</v>
      </c>
      <c r="H4530" s="0" t="n">
        <v>0</v>
      </c>
      <c r="I4530" s="0" t="n">
        <v>0.07</v>
      </c>
      <c r="J4530" s="0" t="n">
        <v>0.43</v>
      </c>
      <c r="K4530" s="0" t="n">
        <v>64</v>
      </c>
      <c r="L4530" s="0" t="n">
        <v>6.9</v>
      </c>
      <c r="M4530" s="0" t="s">
        <v>73</v>
      </c>
      <c r="N4530" s="0" t="s">
        <v>74</v>
      </c>
      <c r="O4530" s="0" t="s">
        <v>67</v>
      </c>
      <c r="P4530" s="0" t="n">
        <f aca="false">IF(AND(OR(Dashboard!$B$5="All",D4530=Dashboard!$B$5),OR(Dashboard!$D$5="All",N4530=Dashboard!$D$5),OR(AND(C4530&lt;&gt;"",C4530&gt;=Dashboard!$F$5,C4530&lt;=Dashboard!$H$5),AND(C4530="",Dashboard!$F$5&lt;=1980,Dashboard!$H$5&gt;=2016))),1,0)</f>
        <v>1</v>
      </c>
      <c r="Q4530" s="0" t="n">
        <f aca="false">J4530*P4530+ROW()*0.00000001</f>
        <v>0.4300453</v>
      </c>
    </row>
    <row r="4531" customFormat="false" ht="15" hidden="false" customHeight="false" outlineLevel="0" collapsed="false">
      <c r="A4531" s="0" t="s">
        <v>3500</v>
      </c>
      <c r="B4531" s="0" t="s">
        <v>94</v>
      </c>
      <c r="C4531" s="0" t="n">
        <v>2015</v>
      </c>
      <c r="D4531" s="0" t="s">
        <v>71</v>
      </c>
      <c r="E4531" s="0" t="s">
        <v>139</v>
      </c>
      <c r="F4531" s="0" t="n">
        <v>0.1</v>
      </c>
      <c r="G4531" s="0" t="n">
        <v>0.25</v>
      </c>
      <c r="H4531" s="0" t="n">
        <v>0.02</v>
      </c>
      <c r="I4531" s="0" t="n">
        <v>0.06</v>
      </c>
      <c r="J4531" s="0" t="n">
        <v>0.43</v>
      </c>
      <c r="K4531" s="0" t="n">
        <v>76</v>
      </c>
      <c r="L4531" s="0" t="n">
        <v>8</v>
      </c>
      <c r="N4531" s="0" t="s">
        <v>74</v>
      </c>
      <c r="O4531" s="0" t="s">
        <v>37</v>
      </c>
      <c r="P4531" s="0" t="n">
        <f aca="false">IF(AND(OR(Dashboard!$B$5="All",D4531=Dashboard!$B$5),OR(Dashboard!$D$5="All",N4531=Dashboard!$D$5),OR(AND(C4531&lt;&gt;"",C4531&gt;=Dashboard!$F$5,C4531&lt;=Dashboard!$H$5),AND(C4531="",Dashboard!$F$5&lt;=1980,Dashboard!$H$5&gt;=2016))),1,0)</f>
        <v>1</v>
      </c>
      <c r="Q4531" s="0" t="n">
        <f aca="false">J4531*P4531+ROW()*0.00000001</f>
        <v>0.43004531</v>
      </c>
    </row>
    <row r="4532" customFormat="false" ht="15" hidden="false" customHeight="false" outlineLevel="0" collapsed="false">
      <c r="A4532" s="0" t="s">
        <v>2260</v>
      </c>
      <c r="B4532" s="0" t="s">
        <v>50</v>
      </c>
      <c r="C4532" s="0" t="n">
        <v>2010</v>
      </c>
      <c r="D4532" s="0" t="s">
        <v>34</v>
      </c>
      <c r="E4532" s="0" t="s">
        <v>3501</v>
      </c>
      <c r="F4532" s="0" t="n">
        <v>0.4</v>
      </c>
      <c r="G4532" s="0" t="n">
        <v>0</v>
      </c>
      <c r="H4532" s="0" t="n">
        <v>0</v>
      </c>
      <c r="I4532" s="0" t="n">
        <v>0.02</v>
      </c>
      <c r="J4532" s="0" t="n">
        <v>0.43</v>
      </c>
      <c r="M4532" s="0" t="s">
        <v>103</v>
      </c>
      <c r="N4532" s="0" t="s">
        <v>35</v>
      </c>
      <c r="P4532" s="0" t="n">
        <f aca="false">IF(AND(OR(Dashboard!$B$5="All",D4532=Dashboard!$B$5),OR(Dashboard!$D$5="All",N4532=Dashboard!$D$5),OR(AND(C4532&lt;&gt;"",C4532&gt;=Dashboard!$F$5,C4532&lt;=Dashboard!$H$5),AND(C4532="",Dashboard!$F$5&lt;=1980,Dashboard!$H$5&gt;=2016))),1,0)</f>
        <v>1</v>
      </c>
      <c r="Q4532" s="0" t="n">
        <f aca="false">J4532*P4532+ROW()*0.00000001</f>
        <v>0.43004532</v>
      </c>
    </row>
    <row r="4533" customFormat="false" ht="15" hidden="false" customHeight="false" outlineLevel="0" collapsed="false">
      <c r="A4533" s="0" t="s">
        <v>3502</v>
      </c>
      <c r="B4533" s="0" t="s">
        <v>50</v>
      </c>
      <c r="C4533" s="0" t="n">
        <v>2007</v>
      </c>
      <c r="D4533" s="0" t="s">
        <v>58</v>
      </c>
      <c r="E4533" s="0" t="s">
        <v>124</v>
      </c>
      <c r="F4533" s="0" t="n">
        <v>0.39</v>
      </c>
      <c r="G4533" s="0" t="n">
        <v>0</v>
      </c>
      <c r="H4533" s="0" t="n">
        <v>0</v>
      </c>
      <c r="I4533" s="0" t="n">
        <v>0.03</v>
      </c>
      <c r="J4533" s="0" t="n">
        <v>0.43</v>
      </c>
      <c r="M4533" s="0" t="s">
        <v>36</v>
      </c>
      <c r="N4533" s="0" t="s">
        <v>35</v>
      </c>
      <c r="P4533" s="0" t="n">
        <f aca="false">IF(AND(OR(Dashboard!$B$5="All",D4533=Dashboard!$B$5),OR(Dashboard!$D$5="All",N4533=Dashboard!$D$5),OR(AND(C4533&lt;&gt;"",C4533&gt;=Dashboard!$F$5,C4533&lt;=Dashboard!$H$5),AND(C4533="",Dashboard!$F$5&lt;=1980,Dashboard!$H$5&gt;=2016))),1,0)</f>
        <v>1</v>
      </c>
      <c r="Q4533" s="0" t="n">
        <f aca="false">J4533*P4533+ROW()*0.00000001</f>
        <v>0.43004533</v>
      </c>
    </row>
    <row r="4534" customFormat="false" ht="15" hidden="false" customHeight="false" outlineLevel="0" collapsed="false">
      <c r="A4534" s="0" t="s">
        <v>1773</v>
      </c>
      <c r="B4534" s="0" t="s">
        <v>64</v>
      </c>
      <c r="C4534" s="0" t="n">
        <v>2013</v>
      </c>
      <c r="D4534" s="0" t="s">
        <v>16</v>
      </c>
      <c r="E4534" s="0" t="s">
        <v>124</v>
      </c>
      <c r="F4534" s="0" t="n">
        <v>0.19</v>
      </c>
      <c r="G4534" s="0" t="n">
        <v>0.2</v>
      </c>
      <c r="H4534" s="0" t="n">
        <v>0</v>
      </c>
      <c r="I4534" s="0" t="n">
        <v>0.04</v>
      </c>
      <c r="J4534" s="0" t="n">
        <v>0.43</v>
      </c>
      <c r="K4534" s="0" t="n">
        <v>90</v>
      </c>
      <c r="L4534" s="0" t="n">
        <v>8.2</v>
      </c>
      <c r="M4534" s="0" t="s">
        <v>125</v>
      </c>
      <c r="N4534" s="0" t="s">
        <v>66</v>
      </c>
      <c r="O4534" s="0" t="s">
        <v>42</v>
      </c>
      <c r="P4534" s="0" t="n">
        <f aca="false">IF(AND(OR(Dashboard!$B$5="All",D4534=Dashboard!$B$5),OR(Dashboard!$D$5="All",N4534=Dashboard!$D$5),OR(AND(C4534&lt;&gt;"",C4534&gt;=Dashboard!$F$5,C4534&lt;=Dashboard!$H$5),AND(C4534="",Dashboard!$F$5&lt;=1980,Dashboard!$H$5&gt;=2016))),1,0)</f>
        <v>1</v>
      </c>
      <c r="Q4534" s="0" t="n">
        <f aca="false">J4534*P4534+ROW()*0.00000001</f>
        <v>0.43004534</v>
      </c>
    </row>
    <row r="4535" customFormat="false" ht="15" hidden="false" customHeight="false" outlineLevel="0" collapsed="false">
      <c r="A4535" s="0" t="s">
        <v>343</v>
      </c>
      <c r="B4535" s="0" t="s">
        <v>186</v>
      </c>
      <c r="C4535" s="0" t="n">
        <v>2002</v>
      </c>
      <c r="D4535" s="0" t="s">
        <v>34</v>
      </c>
      <c r="E4535" s="0" t="s">
        <v>142</v>
      </c>
      <c r="F4535" s="0" t="n">
        <v>0.33</v>
      </c>
      <c r="G4535" s="0" t="n">
        <v>0.09</v>
      </c>
      <c r="H4535" s="0" t="n">
        <v>0</v>
      </c>
      <c r="I4535" s="0" t="n">
        <v>0.01</v>
      </c>
      <c r="J4535" s="0" t="n">
        <v>0.43</v>
      </c>
      <c r="K4535" s="0" t="n">
        <v>92</v>
      </c>
      <c r="L4535" s="0" t="n">
        <v>8.5</v>
      </c>
      <c r="M4535" s="0" t="s">
        <v>36</v>
      </c>
      <c r="N4535" s="0" t="s">
        <v>35</v>
      </c>
      <c r="O4535" s="0" t="s">
        <v>60</v>
      </c>
      <c r="P4535" s="0" t="n">
        <f aca="false">IF(AND(OR(Dashboard!$B$5="All",D4535=Dashboard!$B$5),OR(Dashboard!$D$5="All",N4535=Dashboard!$D$5),OR(AND(C4535&lt;&gt;"",C4535&gt;=Dashboard!$F$5,C4535&lt;=Dashboard!$H$5),AND(C4535="",Dashboard!$F$5&lt;=1980,Dashboard!$H$5&gt;=2016))),1,0)</f>
        <v>1</v>
      </c>
      <c r="Q4535" s="0" t="n">
        <f aca="false">J4535*P4535+ROW()*0.00000001</f>
        <v>0.43004535</v>
      </c>
    </row>
    <row r="4536" customFormat="false" ht="15" hidden="false" customHeight="false" outlineLevel="0" collapsed="false">
      <c r="A4536" s="0" t="s">
        <v>3168</v>
      </c>
      <c r="B4536" s="0" t="s">
        <v>85</v>
      </c>
      <c r="C4536" s="0" t="n">
        <v>2002</v>
      </c>
      <c r="D4536" s="0" t="s">
        <v>34</v>
      </c>
      <c r="E4536" s="0" t="s">
        <v>160</v>
      </c>
      <c r="F4536" s="0" t="n">
        <v>0.31</v>
      </c>
      <c r="G4536" s="0" t="n">
        <v>0.11</v>
      </c>
      <c r="H4536" s="0" t="n">
        <v>0</v>
      </c>
      <c r="I4536" s="0" t="n">
        <v>0.01</v>
      </c>
      <c r="J4536" s="0" t="n">
        <v>0.43</v>
      </c>
      <c r="N4536" s="0" t="s">
        <v>35</v>
      </c>
      <c r="P4536" s="0" t="n">
        <f aca="false">IF(AND(OR(Dashboard!$B$5="All",D4536=Dashboard!$B$5),OR(Dashboard!$D$5="All",N4536=Dashboard!$D$5),OR(AND(C4536&lt;&gt;"",C4536&gt;=Dashboard!$F$5,C4536&lt;=Dashboard!$H$5),AND(C4536="",Dashboard!$F$5&lt;=1980,Dashboard!$H$5&gt;=2016))),1,0)</f>
        <v>1</v>
      </c>
      <c r="Q4536" s="0" t="n">
        <f aca="false">J4536*P4536+ROW()*0.00000001</f>
        <v>0.43004536</v>
      </c>
    </row>
    <row r="4537" customFormat="false" ht="15" hidden="false" customHeight="false" outlineLevel="0" collapsed="false">
      <c r="A4537" s="0" t="s">
        <v>1206</v>
      </c>
      <c r="B4537" s="0" t="s">
        <v>144</v>
      </c>
      <c r="C4537" s="0" t="n">
        <v>2003</v>
      </c>
      <c r="D4537" s="0" t="s">
        <v>52</v>
      </c>
      <c r="E4537" s="0" t="s">
        <v>649</v>
      </c>
      <c r="F4537" s="0" t="n">
        <v>0.33</v>
      </c>
      <c r="G4537" s="0" t="n">
        <v>0.08</v>
      </c>
      <c r="H4537" s="0" t="n">
        <v>0</v>
      </c>
      <c r="I4537" s="0" t="n">
        <v>0.01</v>
      </c>
      <c r="J4537" s="0" t="n">
        <v>0.43</v>
      </c>
      <c r="K4537" s="0" t="n">
        <v>74</v>
      </c>
      <c r="M4537" s="0" t="s">
        <v>103</v>
      </c>
      <c r="N4537" s="0" t="s">
        <v>66</v>
      </c>
      <c r="O4537" s="0" t="s">
        <v>37</v>
      </c>
      <c r="P4537" s="0" t="n">
        <f aca="false">IF(AND(OR(Dashboard!$B$5="All",D4537=Dashboard!$B$5),OR(Dashboard!$D$5="All",N4537=Dashboard!$D$5),OR(AND(C4537&lt;&gt;"",C4537&gt;=Dashboard!$F$5,C4537&lt;=Dashboard!$H$5),AND(C4537="",Dashboard!$F$5&lt;=1980,Dashboard!$H$5&gt;=2016))),1,0)</f>
        <v>1</v>
      </c>
      <c r="Q4537" s="0" t="n">
        <f aca="false">J4537*P4537+ROW()*0.00000001</f>
        <v>0.43004537</v>
      </c>
    </row>
    <row r="4538" customFormat="false" ht="15" hidden="false" customHeight="false" outlineLevel="0" collapsed="false">
      <c r="A4538" s="0" t="s">
        <v>1503</v>
      </c>
      <c r="B4538" s="0" t="s">
        <v>64</v>
      </c>
      <c r="C4538" s="0" t="n">
        <v>2008</v>
      </c>
      <c r="D4538" s="0" t="s">
        <v>52</v>
      </c>
      <c r="E4538" s="0" t="s">
        <v>487</v>
      </c>
      <c r="F4538" s="0" t="n">
        <v>0.39</v>
      </c>
      <c r="G4538" s="0" t="n">
        <v>0.01</v>
      </c>
      <c r="H4538" s="0" t="n">
        <v>0</v>
      </c>
      <c r="I4538" s="0" t="n">
        <v>0.03</v>
      </c>
      <c r="J4538" s="0" t="n">
        <v>0.43</v>
      </c>
      <c r="K4538" s="0" t="n">
        <v>53</v>
      </c>
      <c r="L4538" s="0" t="n">
        <v>5.2</v>
      </c>
      <c r="M4538" s="0" t="s">
        <v>36</v>
      </c>
      <c r="N4538" s="0" t="s">
        <v>66</v>
      </c>
      <c r="O4538" s="0" t="s">
        <v>53</v>
      </c>
      <c r="P4538" s="0" t="n">
        <f aca="false">IF(AND(OR(Dashboard!$B$5="All",D4538=Dashboard!$B$5),OR(Dashboard!$D$5="All",N4538=Dashboard!$D$5),OR(AND(C4538&lt;&gt;"",C4538&gt;=Dashboard!$F$5,C4538&lt;=Dashboard!$H$5),AND(C4538="",Dashboard!$F$5&lt;=1980,Dashboard!$H$5&gt;=2016))),1,0)</f>
        <v>1</v>
      </c>
      <c r="Q4538" s="0" t="n">
        <f aca="false">J4538*P4538+ROW()*0.00000001</f>
        <v>0.43004538</v>
      </c>
    </row>
    <row r="4539" customFormat="false" ht="15" hidden="false" customHeight="false" outlineLevel="0" collapsed="false">
      <c r="A4539" s="0" t="s">
        <v>3503</v>
      </c>
      <c r="B4539" s="0" t="s">
        <v>33</v>
      </c>
      <c r="C4539" s="0" t="n">
        <v>2009</v>
      </c>
      <c r="D4539" s="0" t="s">
        <v>34</v>
      </c>
      <c r="E4539" s="0" t="s">
        <v>3501</v>
      </c>
      <c r="F4539" s="0" t="n">
        <v>0.4</v>
      </c>
      <c r="G4539" s="0" t="n">
        <v>0</v>
      </c>
      <c r="H4539" s="0" t="n">
        <v>0</v>
      </c>
      <c r="I4539" s="0" t="n">
        <v>0.03</v>
      </c>
      <c r="J4539" s="0" t="n">
        <v>0.43</v>
      </c>
      <c r="M4539" s="0" t="s">
        <v>103</v>
      </c>
      <c r="N4539" s="0" t="s">
        <v>35</v>
      </c>
      <c r="P4539" s="0" t="n">
        <f aca="false">IF(AND(OR(Dashboard!$B$5="All",D4539=Dashboard!$B$5),OR(Dashboard!$D$5="All",N4539=Dashboard!$D$5),OR(AND(C4539&lt;&gt;"",C4539&gt;=Dashboard!$F$5,C4539&lt;=Dashboard!$H$5),AND(C4539="",Dashboard!$F$5&lt;=1980,Dashboard!$H$5&gt;=2016))),1,0)</f>
        <v>1</v>
      </c>
      <c r="Q4539" s="0" t="n">
        <f aca="false">J4539*P4539+ROW()*0.00000001</f>
        <v>0.43004539</v>
      </c>
    </row>
    <row r="4540" customFormat="false" ht="15" hidden="false" customHeight="false" outlineLevel="0" collapsed="false">
      <c r="A4540" s="0" t="s">
        <v>3504</v>
      </c>
      <c r="B4540" s="0" t="s">
        <v>152</v>
      </c>
      <c r="C4540" s="0" t="n">
        <v>2006</v>
      </c>
      <c r="D4540" s="0" t="s">
        <v>58</v>
      </c>
      <c r="E4540" s="0" t="s">
        <v>65</v>
      </c>
      <c r="F4540" s="0" t="n">
        <v>0.02</v>
      </c>
      <c r="G4540" s="0" t="n">
        <v>0.36</v>
      </c>
      <c r="H4540" s="0" t="n">
        <v>0</v>
      </c>
      <c r="I4540" s="0" t="n">
        <v>0.05</v>
      </c>
      <c r="J4540" s="0" t="n">
        <v>0.43</v>
      </c>
      <c r="K4540" s="0" t="n">
        <v>80</v>
      </c>
      <c r="L4540" s="0" t="n">
        <v>7.6</v>
      </c>
      <c r="M4540" s="0" t="s">
        <v>36</v>
      </c>
      <c r="N4540" s="0" t="s">
        <v>152</v>
      </c>
      <c r="O4540" s="0" t="s">
        <v>37</v>
      </c>
      <c r="P4540" s="0" t="n">
        <f aca="false">IF(AND(OR(Dashboard!$B$5="All",D4540=Dashboard!$B$5),OR(Dashboard!$D$5="All",N4540=Dashboard!$D$5),OR(AND(C4540&lt;&gt;"",C4540&gt;=Dashboard!$F$5,C4540&lt;=Dashboard!$H$5),AND(C4540="",Dashboard!$F$5&lt;=1980,Dashboard!$H$5&gt;=2016))),1,0)</f>
        <v>1</v>
      </c>
      <c r="Q4540" s="0" t="n">
        <f aca="false">J4540*P4540+ROW()*0.00000001</f>
        <v>0.4300454</v>
      </c>
    </row>
    <row r="4541" customFormat="false" ht="15" hidden="false" customHeight="false" outlineLevel="0" collapsed="false">
      <c r="A4541" s="0" t="s">
        <v>1282</v>
      </c>
      <c r="B4541" s="0" t="s">
        <v>76</v>
      </c>
      <c r="C4541" s="0" t="n">
        <v>2009</v>
      </c>
      <c r="D4541" s="0" t="s">
        <v>71</v>
      </c>
      <c r="E4541" s="0" t="s">
        <v>91</v>
      </c>
      <c r="F4541" s="0" t="n">
        <v>0.21</v>
      </c>
      <c r="G4541" s="0" t="n">
        <v>0.16</v>
      </c>
      <c r="H4541" s="0" t="n">
        <v>0</v>
      </c>
      <c r="I4541" s="0" t="n">
        <v>0.05</v>
      </c>
      <c r="J4541" s="0" t="n">
        <v>0.43</v>
      </c>
      <c r="L4541" s="0" t="n">
        <v>5.7</v>
      </c>
      <c r="M4541" s="0" t="s">
        <v>36</v>
      </c>
      <c r="N4541" s="0" t="s">
        <v>74</v>
      </c>
      <c r="P4541" s="0" t="n">
        <f aca="false">IF(AND(OR(Dashboard!$B$5="All",D4541=Dashboard!$B$5),OR(Dashboard!$D$5="All",N4541=Dashboard!$D$5),OR(AND(C4541&lt;&gt;"",C4541&gt;=Dashboard!$F$5,C4541&lt;=Dashboard!$H$5),AND(C4541="",Dashboard!$F$5&lt;=1980,Dashboard!$H$5&gt;=2016))),1,0)</f>
        <v>1</v>
      </c>
      <c r="Q4541" s="0" t="n">
        <f aca="false">J4541*P4541+ROW()*0.00000001</f>
        <v>0.43004541</v>
      </c>
    </row>
    <row r="4542" customFormat="false" ht="15" hidden="false" customHeight="false" outlineLevel="0" collapsed="false">
      <c r="A4542" s="0" t="s">
        <v>3505</v>
      </c>
      <c r="B4542" s="0" t="s">
        <v>117</v>
      </c>
      <c r="C4542" s="0" t="n">
        <v>1997</v>
      </c>
      <c r="D4542" s="0" t="s">
        <v>34</v>
      </c>
      <c r="E4542" s="0" t="s">
        <v>710</v>
      </c>
      <c r="F4542" s="0" t="n">
        <v>0.24</v>
      </c>
      <c r="G4542" s="0" t="n">
        <v>0.16</v>
      </c>
      <c r="H4542" s="0" t="n">
        <v>0</v>
      </c>
      <c r="I4542" s="0" t="n">
        <v>0.03</v>
      </c>
      <c r="J4542" s="0" t="n">
        <v>0.43</v>
      </c>
      <c r="N4542" s="0" t="s">
        <v>74</v>
      </c>
      <c r="P4542" s="0" t="n">
        <f aca="false">IF(AND(OR(Dashboard!$B$5="All",D4542=Dashboard!$B$5),OR(Dashboard!$D$5="All",N4542=Dashboard!$D$5),OR(AND(C4542&lt;&gt;"",C4542&gt;=Dashboard!$F$5,C4542&lt;=Dashboard!$H$5),AND(C4542="",Dashboard!$F$5&lt;=1980,Dashboard!$H$5&gt;=2016))),1,0)</f>
        <v>1</v>
      </c>
      <c r="Q4542" s="0" t="n">
        <f aca="false">J4542*P4542+ROW()*0.00000001</f>
        <v>0.43004542</v>
      </c>
    </row>
    <row r="4543" customFormat="false" ht="15" hidden="false" customHeight="false" outlineLevel="0" collapsed="false">
      <c r="A4543" s="0" t="s">
        <v>3506</v>
      </c>
      <c r="B4543" s="0" t="s">
        <v>76</v>
      </c>
      <c r="C4543" s="0" t="n">
        <v>2005</v>
      </c>
      <c r="D4543" s="0" t="s">
        <v>52</v>
      </c>
      <c r="E4543" s="0" t="s">
        <v>154</v>
      </c>
      <c r="F4543" s="0" t="n">
        <v>0.21</v>
      </c>
      <c r="G4543" s="0" t="n">
        <v>0.16</v>
      </c>
      <c r="H4543" s="0" t="n">
        <v>0</v>
      </c>
      <c r="I4543" s="0" t="n">
        <v>0.05</v>
      </c>
      <c r="J4543" s="0" t="n">
        <v>0.43</v>
      </c>
      <c r="K4543" s="0" t="n">
        <v>46</v>
      </c>
      <c r="L4543" s="0" t="n">
        <v>6.7</v>
      </c>
      <c r="M4543" s="0" t="s">
        <v>103</v>
      </c>
      <c r="N4543" s="0" t="s">
        <v>74</v>
      </c>
      <c r="O4543" s="0" t="s">
        <v>177</v>
      </c>
      <c r="P4543" s="0" t="n">
        <f aca="false">IF(AND(OR(Dashboard!$B$5="All",D4543=Dashboard!$B$5),OR(Dashboard!$D$5="All",N4543=Dashboard!$D$5),OR(AND(C4543&lt;&gt;"",C4543&gt;=Dashboard!$F$5,C4543&lt;=Dashboard!$H$5),AND(C4543="",Dashboard!$F$5&lt;=1980,Dashboard!$H$5&gt;=2016))),1,0)</f>
        <v>1</v>
      </c>
      <c r="Q4543" s="0" t="n">
        <f aca="false">J4543*P4543+ROW()*0.00000001</f>
        <v>0.43004543</v>
      </c>
    </row>
    <row r="4544" customFormat="false" ht="15" hidden="false" customHeight="false" outlineLevel="0" collapsed="false">
      <c r="A4544" s="0" t="s">
        <v>3107</v>
      </c>
      <c r="B4544" s="0" t="s">
        <v>33</v>
      </c>
      <c r="C4544" s="0" t="n">
        <v>2008</v>
      </c>
      <c r="D4544" s="0" t="s">
        <v>16</v>
      </c>
      <c r="E4544" s="0" t="s">
        <v>293</v>
      </c>
      <c r="F4544" s="0" t="n">
        <v>0.35</v>
      </c>
      <c r="G4544" s="0" t="n">
        <v>0.05</v>
      </c>
      <c r="H4544" s="0" t="n">
        <v>0</v>
      </c>
      <c r="I4544" s="0" t="n">
        <v>0.03</v>
      </c>
      <c r="J4544" s="0" t="n">
        <v>0.43</v>
      </c>
      <c r="K4544" s="0" t="n">
        <v>70</v>
      </c>
      <c r="L4544" s="0" t="n">
        <v>6.6</v>
      </c>
      <c r="M4544" s="0" t="s">
        <v>125</v>
      </c>
      <c r="N4544" s="0" t="s">
        <v>35</v>
      </c>
      <c r="O4544" s="0" t="s">
        <v>67</v>
      </c>
      <c r="P4544" s="0" t="n">
        <f aca="false">IF(AND(OR(Dashboard!$B$5="All",D4544=Dashboard!$B$5),OR(Dashboard!$D$5="All",N4544=Dashboard!$D$5),OR(AND(C4544&lt;&gt;"",C4544&gt;=Dashboard!$F$5,C4544&lt;=Dashboard!$H$5),AND(C4544="",Dashboard!$F$5&lt;=1980,Dashboard!$H$5&gt;=2016))),1,0)</f>
        <v>1</v>
      </c>
      <c r="Q4544" s="0" t="n">
        <f aca="false">J4544*P4544+ROW()*0.00000001</f>
        <v>0.43004544</v>
      </c>
    </row>
    <row r="4545" customFormat="false" ht="15" hidden="false" customHeight="false" outlineLevel="0" collapsed="false">
      <c r="A4545" s="0" t="s">
        <v>3507</v>
      </c>
      <c r="B4545" s="0" t="s">
        <v>50</v>
      </c>
      <c r="C4545" s="0" t="n">
        <v>2006</v>
      </c>
      <c r="D4545" s="0" t="s">
        <v>71</v>
      </c>
      <c r="E4545" s="0" t="s">
        <v>1002</v>
      </c>
      <c r="F4545" s="0" t="n">
        <v>0.39</v>
      </c>
      <c r="G4545" s="0" t="n">
        <v>0</v>
      </c>
      <c r="H4545" s="0" t="n">
        <v>0</v>
      </c>
      <c r="I4545" s="0" t="n">
        <v>0.03</v>
      </c>
      <c r="J4545" s="0" t="n">
        <v>0.42</v>
      </c>
      <c r="K4545" s="0" t="n">
        <v>56</v>
      </c>
      <c r="L4545" s="0" t="n">
        <v>6.5</v>
      </c>
      <c r="M4545" s="0" t="s">
        <v>125</v>
      </c>
      <c r="N4545" s="0" t="s">
        <v>35</v>
      </c>
      <c r="O4545" s="0" t="s">
        <v>53</v>
      </c>
      <c r="P4545" s="0" t="n">
        <f aca="false">IF(AND(OR(Dashboard!$B$5="All",D4545=Dashboard!$B$5),OR(Dashboard!$D$5="All",N4545=Dashboard!$D$5),OR(AND(C4545&lt;&gt;"",C4545&gt;=Dashboard!$F$5,C4545&lt;=Dashboard!$H$5),AND(C4545="",Dashboard!$F$5&lt;=1980,Dashboard!$H$5&gt;=2016))),1,0)</f>
        <v>1</v>
      </c>
      <c r="Q4545" s="0" t="n">
        <f aca="false">J4545*P4545+ROW()*0.00000001</f>
        <v>0.42004545</v>
      </c>
    </row>
    <row r="4546" customFormat="false" ht="15" hidden="false" customHeight="false" outlineLevel="0" collapsed="false">
      <c r="A4546" s="0" t="s">
        <v>3508</v>
      </c>
      <c r="B4546" s="0" t="s">
        <v>164</v>
      </c>
      <c r="C4546" s="0" t="n">
        <v>2011</v>
      </c>
      <c r="D4546" s="0" t="s">
        <v>246</v>
      </c>
      <c r="E4546" s="0" t="s">
        <v>996</v>
      </c>
      <c r="F4546" s="0" t="n">
        <v>0</v>
      </c>
      <c r="G4546" s="0" t="n">
        <v>0</v>
      </c>
      <c r="H4546" s="0" t="n">
        <v>0.42</v>
      </c>
      <c r="I4546" s="0" t="n">
        <v>0</v>
      </c>
      <c r="J4546" s="0" t="n">
        <v>0.42</v>
      </c>
      <c r="N4546" s="0" t="s">
        <v>74</v>
      </c>
      <c r="P4546" s="0" t="n">
        <f aca="false">IF(AND(OR(Dashboard!$B$5="All",D4546=Dashboard!$B$5),OR(Dashboard!$D$5="All",N4546=Dashboard!$D$5),OR(AND(C4546&lt;&gt;"",C4546&gt;=Dashboard!$F$5,C4546&lt;=Dashboard!$H$5),AND(C4546="",Dashboard!$F$5&lt;=1980,Dashboard!$H$5&gt;=2016))),1,0)</f>
        <v>1</v>
      </c>
      <c r="Q4546" s="0" t="n">
        <f aca="false">J4546*P4546+ROW()*0.00000001</f>
        <v>0.42004546</v>
      </c>
    </row>
    <row r="4547" customFormat="false" ht="15" hidden="false" customHeight="false" outlineLevel="0" collapsed="false">
      <c r="A4547" s="0" t="s">
        <v>3509</v>
      </c>
      <c r="B4547" s="0" t="s">
        <v>873</v>
      </c>
      <c r="C4547" s="0" t="n">
        <v>1997</v>
      </c>
      <c r="D4547" s="0" t="s">
        <v>46</v>
      </c>
      <c r="E4547" s="0" t="s">
        <v>154</v>
      </c>
      <c r="F4547" s="0" t="n">
        <v>0</v>
      </c>
      <c r="G4547" s="0" t="n">
        <v>0</v>
      </c>
      <c r="H4547" s="0" t="n">
        <v>0.42</v>
      </c>
      <c r="I4547" s="0" t="n">
        <v>0</v>
      </c>
      <c r="J4547" s="0" t="n">
        <v>0.42</v>
      </c>
      <c r="N4547" s="0" t="s">
        <v>154</v>
      </c>
      <c r="P4547" s="0" t="n">
        <f aca="false">IF(AND(OR(Dashboard!$B$5="All",D4547=Dashboard!$B$5),OR(Dashboard!$D$5="All",N4547=Dashboard!$D$5),OR(AND(C4547&lt;&gt;"",C4547&gt;=Dashboard!$F$5,C4547&lt;=Dashboard!$H$5),AND(C4547="",Dashboard!$F$5&lt;=1980,Dashboard!$H$5&gt;=2016))),1,0)</f>
        <v>1</v>
      </c>
      <c r="Q4547" s="0" t="n">
        <f aca="false">J4547*P4547+ROW()*0.00000001</f>
        <v>0.42004547</v>
      </c>
    </row>
    <row r="4548" customFormat="false" ht="15" hidden="false" customHeight="false" outlineLevel="0" collapsed="false">
      <c r="A4548" s="0" t="s">
        <v>573</v>
      </c>
      <c r="B4548" s="0" t="s">
        <v>186</v>
      </c>
      <c r="C4548" s="0" t="n">
        <v>2002</v>
      </c>
      <c r="D4548" s="0" t="s">
        <v>34</v>
      </c>
      <c r="E4548" s="0" t="s">
        <v>142</v>
      </c>
      <c r="F4548" s="0" t="n">
        <v>0.33</v>
      </c>
      <c r="G4548" s="0" t="n">
        <v>0.09</v>
      </c>
      <c r="H4548" s="0" t="n">
        <v>0</v>
      </c>
      <c r="I4548" s="0" t="n">
        <v>0.01</v>
      </c>
      <c r="J4548" s="0" t="n">
        <v>0.42</v>
      </c>
      <c r="K4548" s="0" t="n">
        <v>88</v>
      </c>
      <c r="L4548" s="0" t="n">
        <v>8.6</v>
      </c>
      <c r="M4548" s="0" t="s">
        <v>36</v>
      </c>
      <c r="N4548" s="0" t="s">
        <v>35</v>
      </c>
      <c r="O4548" s="0" t="s">
        <v>42</v>
      </c>
      <c r="P4548" s="0" t="n">
        <f aca="false">IF(AND(OR(Dashboard!$B$5="All",D4548=Dashboard!$B$5),OR(Dashboard!$D$5="All",N4548=Dashboard!$D$5),OR(AND(C4548&lt;&gt;"",C4548&gt;=Dashboard!$F$5,C4548&lt;=Dashboard!$H$5),AND(C4548="",Dashboard!$F$5&lt;=1980,Dashboard!$H$5&gt;=2016))),1,0)</f>
        <v>1</v>
      </c>
      <c r="Q4548" s="0" t="n">
        <f aca="false">J4548*P4548+ROW()*0.00000001</f>
        <v>0.42004548</v>
      </c>
    </row>
    <row r="4549" customFormat="false" ht="15" hidden="false" customHeight="false" outlineLevel="0" collapsed="false">
      <c r="A4549" s="0" t="s">
        <v>3510</v>
      </c>
      <c r="B4549" s="0" t="s">
        <v>70</v>
      </c>
      <c r="C4549" s="0" t="n">
        <v>2007</v>
      </c>
      <c r="D4549" s="0" t="s">
        <v>71</v>
      </c>
      <c r="E4549" s="0" t="s">
        <v>142</v>
      </c>
      <c r="F4549" s="0" t="n">
        <v>0.16</v>
      </c>
      <c r="G4549" s="0" t="n">
        <v>0.19</v>
      </c>
      <c r="H4549" s="0" t="n">
        <v>0</v>
      </c>
      <c r="I4549" s="0" t="n">
        <v>0.08</v>
      </c>
      <c r="J4549" s="0" t="n">
        <v>0.42</v>
      </c>
      <c r="K4549" s="0" t="n">
        <v>68</v>
      </c>
      <c r="L4549" s="0" t="n">
        <v>4.4</v>
      </c>
      <c r="M4549" s="0" t="s">
        <v>73</v>
      </c>
      <c r="N4549" s="0" t="s">
        <v>74</v>
      </c>
      <c r="O4549" s="0" t="s">
        <v>67</v>
      </c>
      <c r="P4549" s="0" t="n">
        <f aca="false">IF(AND(OR(Dashboard!$B$5="All",D4549=Dashboard!$B$5),OR(Dashboard!$D$5="All",N4549=Dashboard!$D$5),OR(AND(C4549&lt;&gt;"",C4549&gt;=Dashboard!$F$5,C4549&lt;=Dashboard!$H$5),AND(C4549="",Dashboard!$F$5&lt;=1980,Dashboard!$H$5&gt;=2016))),1,0)</f>
        <v>1</v>
      </c>
      <c r="Q4549" s="0" t="n">
        <f aca="false">J4549*P4549+ROW()*0.00000001</f>
        <v>0.42004549</v>
      </c>
    </row>
    <row r="4550" customFormat="false" ht="15" hidden="false" customHeight="false" outlineLevel="0" collapsed="false">
      <c r="A4550" s="0" t="s">
        <v>2635</v>
      </c>
      <c r="B4550" s="0" t="s">
        <v>64</v>
      </c>
      <c r="C4550" s="0" t="n">
        <v>2014</v>
      </c>
      <c r="D4550" s="0" t="s">
        <v>34</v>
      </c>
      <c r="E4550" s="0" t="s">
        <v>142</v>
      </c>
      <c r="F4550" s="0" t="n">
        <v>0.15</v>
      </c>
      <c r="G4550" s="0" t="n">
        <v>0.25</v>
      </c>
      <c r="H4550" s="0" t="n">
        <v>0</v>
      </c>
      <c r="I4550" s="0" t="n">
        <v>0.03</v>
      </c>
      <c r="J4550" s="0" t="n">
        <v>0.42</v>
      </c>
      <c r="K4550" s="0" t="n">
        <v>74</v>
      </c>
      <c r="L4550" s="0" t="n">
        <v>4.4</v>
      </c>
      <c r="M4550" s="0" t="s">
        <v>36</v>
      </c>
      <c r="N4550" s="0" t="s">
        <v>66</v>
      </c>
      <c r="O4550" s="0" t="s">
        <v>37</v>
      </c>
      <c r="P4550" s="0" t="n">
        <f aca="false">IF(AND(OR(Dashboard!$B$5="All",D4550=Dashboard!$B$5),OR(Dashboard!$D$5="All",N4550=Dashboard!$D$5),OR(AND(C4550&lt;&gt;"",C4550&gt;=Dashboard!$F$5,C4550&lt;=Dashboard!$H$5),AND(C4550="",Dashboard!$F$5&lt;=1980,Dashboard!$H$5&gt;=2016))),1,0)</f>
        <v>1</v>
      </c>
      <c r="Q4550" s="0" t="n">
        <f aca="false">J4550*P4550+ROW()*0.00000001</f>
        <v>0.4200455</v>
      </c>
    </row>
    <row r="4551" customFormat="false" ht="15" hidden="false" customHeight="false" outlineLevel="0" collapsed="false">
      <c r="A4551" s="0" t="s">
        <v>3511</v>
      </c>
      <c r="B4551" s="0" t="s">
        <v>76</v>
      </c>
      <c r="C4551" s="0" t="n">
        <v>2007</v>
      </c>
      <c r="D4551" s="0" t="s">
        <v>16</v>
      </c>
      <c r="E4551" s="0" t="s">
        <v>293</v>
      </c>
      <c r="F4551" s="0" t="n">
        <v>0.21</v>
      </c>
      <c r="G4551" s="0" t="n">
        <v>0.16</v>
      </c>
      <c r="H4551" s="0" t="n">
        <v>0</v>
      </c>
      <c r="I4551" s="0" t="n">
        <v>0.05</v>
      </c>
      <c r="J4551" s="0" t="n">
        <v>0.42</v>
      </c>
      <c r="K4551" s="0" t="n">
        <v>54</v>
      </c>
      <c r="L4551" s="0" t="n">
        <v>5.4</v>
      </c>
      <c r="M4551" s="0" t="s">
        <v>125</v>
      </c>
      <c r="N4551" s="0" t="s">
        <v>74</v>
      </c>
      <c r="O4551" s="0" t="s">
        <v>53</v>
      </c>
      <c r="P4551" s="0" t="n">
        <f aca="false">IF(AND(OR(Dashboard!$B$5="All",D4551=Dashboard!$B$5),OR(Dashboard!$D$5="All",N4551=Dashboard!$D$5),OR(AND(C4551&lt;&gt;"",C4551&gt;=Dashboard!$F$5,C4551&lt;=Dashboard!$H$5),AND(C4551="",Dashboard!$F$5&lt;=1980,Dashboard!$H$5&gt;=2016))),1,0)</f>
        <v>1</v>
      </c>
      <c r="Q4551" s="0" t="n">
        <f aca="false">J4551*P4551+ROW()*0.00000001</f>
        <v>0.42004551</v>
      </c>
    </row>
    <row r="4552" customFormat="false" ht="15" hidden="false" customHeight="false" outlineLevel="0" collapsed="false">
      <c r="A4552" s="0" t="s">
        <v>3512</v>
      </c>
      <c r="B4552" s="0" t="s">
        <v>70</v>
      </c>
      <c r="C4552" s="0" t="n">
        <v>2010</v>
      </c>
      <c r="D4552" s="0" t="s">
        <v>46</v>
      </c>
      <c r="E4552" s="0" t="s">
        <v>2334</v>
      </c>
      <c r="F4552" s="0" t="n">
        <v>0.12</v>
      </c>
      <c r="G4552" s="0" t="n">
        <v>0.06</v>
      </c>
      <c r="H4552" s="0" t="n">
        <v>0.21</v>
      </c>
      <c r="I4552" s="0" t="n">
        <v>0.03</v>
      </c>
      <c r="J4552" s="0" t="n">
        <v>0.42</v>
      </c>
      <c r="K4552" s="0" t="n">
        <v>74</v>
      </c>
      <c r="L4552" s="0" t="n">
        <v>6.7</v>
      </c>
      <c r="M4552" s="0" t="s">
        <v>103</v>
      </c>
      <c r="N4552" s="0" t="s">
        <v>74</v>
      </c>
      <c r="O4552" s="0" t="s">
        <v>37</v>
      </c>
      <c r="P4552" s="0" t="n">
        <f aca="false">IF(AND(OR(Dashboard!$B$5="All",D4552=Dashboard!$B$5),OR(Dashboard!$D$5="All",N4552=Dashboard!$D$5),OR(AND(C4552&lt;&gt;"",C4552&gt;=Dashboard!$F$5,C4552&lt;=Dashboard!$H$5),AND(C4552="",Dashboard!$F$5&lt;=1980,Dashboard!$H$5&gt;=2016))),1,0)</f>
        <v>1</v>
      </c>
      <c r="Q4552" s="0" t="n">
        <f aca="false">J4552*P4552+ROW()*0.00000001</f>
        <v>0.42004552</v>
      </c>
    </row>
    <row r="4553" customFormat="false" ht="15" hidden="false" customHeight="false" outlineLevel="0" collapsed="false">
      <c r="A4553" s="0" t="s">
        <v>3513</v>
      </c>
      <c r="B4553" s="0" t="s">
        <v>85</v>
      </c>
      <c r="C4553" s="0" t="n">
        <v>2001</v>
      </c>
      <c r="D4553" s="0" t="s">
        <v>46</v>
      </c>
      <c r="E4553" s="0" t="s">
        <v>211</v>
      </c>
      <c r="F4553" s="0" t="n">
        <v>0.14</v>
      </c>
      <c r="G4553" s="0" t="n">
        <v>0.05</v>
      </c>
      <c r="H4553" s="0" t="n">
        <v>0.22</v>
      </c>
      <c r="I4553" s="0" t="n">
        <v>0.01</v>
      </c>
      <c r="J4553" s="0" t="n">
        <v>0.42</v>
      </c>
      <c r="K4553" s="0" t="n">
        <v>79</v>
      </c>
      <c r="L4553" s="0" t="n">
        <v>8.9</v>
      </c>
      <c r="M4553" s="0" t="s">
        <v>36</v>
      </c>
      <c r="N4553" s="0" t="s">
        <v>35</v>
      </c>
      <c r="O4553" s="0" t="s">
        <v>37</v>
      </c>
      <c r="P4553" s="0" t="n">
        <f aca="false">IF(AND(OR(Dashboard!$B$5="All",D4553=Dashboard!$B$5),OR(Dashboard!$D$5="All",N4553=Dashboard!$D$5),OR(AND(C4553&lt;&gt;"",C4553&gt;=Dashboard!$F$5,C4553&lt;=Dashboard!$H$5),AND(C4553="",Dashboard!$F$5&lt;=1980,Dashboard!$H$5&gt;=2016))),1,0)</f>
        <v>1</v>
      </c>
      <c r="Q4553" s="0" t="n">
        <f aca="false">J4553*P4553+ROW()*0.00000001</f>
        <v>0.42004553</v>
      </c>
    </row>
    <row r="4554" customFormat="false" ht="15" hidden="false" customHeight="false" outlineLevel="0" collapsed="false">
      <c r="A4554" s="0" t="s">
        <v>3514</v>
      </c>
      <c r="B4554" s="0" t="s">
        <v>164</v>
      </c>
      <c r="C4554" s="0" t="n">
        <v>2006</v>
      </c>
      <c r="D4554" s="0" t="s">
        <v>41</v>
      </c>
      <c r="E4554" s="0" t="s">
        <v>418</v>
      </c>
      <c r="F4554" s="0" t="n">
        <v>0.11</v>
      </c>
      <c r="G4554" s="0" t="n">
        <v>0.2</v>
      </c>
      <c r="H4554" s="0" t="n">
        <v>0</v>
      </c>
      <c r="I4554" s="0" t="n">
        <v>0.12</v>
      </c>
      <c r="J4554" s="0" t="n">
        <v>0.42</v>
      </c>
      <c r="K4554" s="0" t="n">
        <v>65</v>
      </c>
      <c r="L4554" s="0" t="n">
        <v>8.2</v>
      </c>
      <c r="M4554" s="0" t="s">
        <v>103</v>
      </c>
      <c r="N4554" s="0" t="s">
        <v>74</v>
      </c>
      <c r="O4554" s="0" t="s">
        <v>67</v>
      </c>
      <c r="P4554" s="0" t="n">
        <f aca="false">IF(AND(OR(Dashboard!$B$5="All",D4554=Dashboard!$B$5),OR(Dashboard!$D$5="All",N4554=Dashboard!$D$5),OR(AND(C4554&lt;&gt;"",C4554&gt;=Dashboard!$F$5,C4554&lt;=Dashboard!$H$5),AND(C4554="",Dashboard!$F$5&lt;=1980,Dashboard!$H$5&gt;=2016))),1,0)</f>
        <v>1</v>
      </c>
      <c r="Q4554" s="0" t="n">
        <f aca="false">J4554*P4554+ROW()*0.00000001</f>
        <v>0.42004554</v>
      </c>
    </row>
    <row r="4555" customFormat="false" ht="15" hidden="false" customHeight="false" outlineLevel="0" collapsed="false">
      <c r="A4555" s="0" t="s">
        <v>3515</v>
      </c>
      <c r="B4555" s="0" t="s">
        <v>76</v>
      </c>
      <c r="C4555" s="0" t="n">
        <v>2006</v>
      </c>
      <c r="D4555" s="0" t="s">
        <v>56</v>
      </c>
      <c r="E4555" s="0" t="s">
        <v>257</v>
      </c>
      <c r="F4555" s="0" t="n">
        <v>0.35</v>
      </c>
      <c r="G4555" s="0" t="n">
        <v>0.01</v>
      </c>
      <c r="H4555" s="0" t="n">
        <v>0</v>
      </c>
      <c r="I4555" s="0" t="n">
        <v>0.06</v>
      </c>
      <c r="J4555" s="0" t="n">
        <v>0.42</v>
      </c>
      <c r="K4555" s="0" t="n">
        <v>39</v>
      </c>
      <c r="L4555" s="0" t="n">
        <v>4.9</v>
      </c>
      <c r="M4555" s="0" t="s">
        <v>73</v>
      </c>
      <c r="N4555" s="0" t="s">
        <v>74</v>
      </c>
      <c r="O4555" s="0" t="s">
        <v>177</v>
      </c>
      <c r="P4555" s="0" t="n">
        <f aca="false">IF(AND(OR(Dashboard!$B$5="All",D4555=Dashboard!$B$5),OR(Dashboard!$D$5="All",N4555=Dashboard!$D$5),OR(AND(C4555&lt;&gt;"",C4555&gt;=Dashboard!$F$5,C4555&lt;=Dashboard!$H$5),AND(C4555="",Dashboard!$F$5&lt;=1980,Dashboard!$H$5&gt;=2016))),1,0)</f>
        <v>1</v>
      </c>
      <c r="Q4555" s="0" t="n">
        <f aca="false">J4555*P4555+ROW()*0.00000001</f>
        <v>0.42004555</v>
      </c>
    </row>
    <row r="4556" customFormat="false" ht="15" hidden="false" customHeight="false" outlineLevel="0" collapsed="false">
      <c r="A4556" s="0" t="s">
        <v>3516</v>
      </c>
      <c r="B4556" s="0" t="s">
        <v>76</v>
      </c>
      <c r="C4556" s="0" t="n">
        <v>2005</v>
      </c>
      <c r="D4556" s="0" t="s">
        <v>34</v>
      </c>
      <c r="E4556" s="0" t="s">
        <v>72</v>
      </c>
      <c r="F4556" s="0" t="n">
        <v>0.21</v>
      </c>
      <c r="G4556" s="0" t="n">
        <v>0.16</v>
      </c>
      <c r="H4556" s="0" t="n">
        <v>0</v>
      </c>
      <c r="I4556" s="0" t="n">
        <v>0.05</v>
      </c>
      <c r="J4556" s="0" t="n">
        <v>0.42</v>
      </c>
      <c r="K4556" s="0" t="n">
        <v>81</v>
      </c>
      <c r="L4556" s="0" t="n">
        <v>5.8</v>
      </c>
      <c r="M4556" s="0" t="s">
        <v>125</v>
      </c>
      <c r="N4556" s="0" t="s">
        <v>74</v>
      </c>
      <c r="O4556" s="0" t="s">
        <v>42</v>
      </c>
      <c r="P4556" s="0" t="n">
        <f aca="false">IF(AND(OR(Dashboard!$B$5="All",D4556=Dashboard!$B$5),OR(Dashboard!$D$5="All",N4556=Dashboard!$D$5),OR(AND(C4556&lt;&gt;"",C4556&gt;=Dashboard!$F$5,C4556&lt;=Dashboard!$H$5),AND(C4556="",Dashboard!$F$5&lt;=1980,Dashboard!$H$5&gt;=2016))),1,0)</f>
        <v>1</v>
      </c>
      <c r="Q4556" s="0" t="n">
        <f aca="false">J4556*P4556+ROW()*0.00000001</f>
        <v>0.42004556</v>
      </c>
    </row>
    <row r="4557" customFormat="false" ht="15" hidden="false" customHeight="false" outlineLevel="0" collapsed="false">
      <c r="A4557" s="0" t="s">
        <v>266</v>
      </c>
      <c r="B4557" s="0" t="s">
        <v>186</v>
      </c>
      <c r="C4557" s="0" t="n">
        <v>2003</v>
      </c>
      <c r="D4557" s="0" t="s">
        <v>56</v>
      </c>
      <c r="E4557" s="0" t="s">
        <v>142</v>
      </c>
      <c r="F4557" s="0" t="n">
        <v>0.33</v>
      </c>
      <c r="G4557" s="0" t="n">
        <v>0.09</v>
      </c>
      <c r="H4557" s="0" t="n">
        <v>0</v>
      </c>
      <c r="I4557" s="0" t="n">
        <v>0.01</v>
      </c>
      <c r="J4557" s="0" t="n">
        <v>0.42</v>
      </c>
      <c r="K4557" s="0" t="n">
        <v>68</v>
      </c>
      <c r="L4557" s="0" t="n">
        <v>6.4</v>
      </c>
      <c r="M4557" s="0" t="s">
        <v>103</v>
      </c>
      <c r="N4557" s="0" t="s">
        <v>35</v>
      </c>
      <c r="O4557" s="0" t="s">
        <v>67</v>
      </c>
      <c r="P4557" s="0" t="n">
        <f aca="false">IF(AND(OR(Dashboard!$B$5="All",D4557=Dashboard!$B$5),OR(Dashboard!$D$5="All",N4557=Dashboard!$D$5),OR(AND(C4557&lt;&gt;"",C4557&gt;=Dashboard!$F$5,C4557&lt;=Dashboard!$H$5),AND(C4557="",Dashboard!$F$5&lt;=1980,Dashboard!$H$5&gt;=2016))),1,0)</f>
        <v>1</v>
      </c>
      <c r="Q4557" s="0" t="n">
        <f aca="false">J4557*P4557+ROW()*0.00000001</f>
        <v>0.42004557</v>
      </c>
    </row>
    <row r="4558" customFormat="false" ht="15" hidden="false" customHeight="false" outlineLevel="0" collapsed="false">
      <c r="A4558" s="0" t="s">
        <v>579</v>
      </c>
      <c r="B4558" s="0" t="s">
        <v>144</v>
      </c>
      <c r="C4558" s="0" t="n">
        <v>2003</v>
      </c>
      <c r="D4558" s="0" t="s">
        <v>58</v>
      </c>
      <c r="E4558" s="0" t="s">
        <v>142</v>
      </c>
      <c r="F4558" s="0" t="n">
        <v>0.31</v>
      </c>
      <c r="G4558" s="0" t="n">
        <v>0.1</v>
      </c>
      <c r="H4558" s="0" t="n">
        <v>0</v>
      </c>
      <c r="I4558" s="0" t="n">
        <v>0.01</v>
      </c>
      <c r="J4558" s="0" t="n">
        <v>0.42</v>
      </c>
      <c r="K4558" s="0" t="n">
        <v>84</v>
      </c>
      <c r="L4558" s="0" t="n">
        <v>6.9</v>
      </c>
      <c r="M4558" s="0" t="s">
        <v>103</v>
      </c>
      <c r="N4558" s="0" t="s">
        <v>66</v>
      </c>
      <c r="O4558" s="0" t="s">
        <v>42</v>
      </c>
      <c r="P4558" s="0" t="n">
        <f aca="false">IF(AND(OR(Dashboard!$B$5="All",D4558=Dashboard!$B$5),OR(Dashboard!$D$5="All",N4558=Dashboard!$D$5),OR(AND(C4558&lt;&gt;"",C4558&gt;=Dashboard!$F$5,C4558&lt;=Dashboard!$H$5),AND(C4558="",Dashboard!$F$5&lt;=1980,Dashboard!$H$5&gt;=2016))),1,0)</f>
        <v>1</v>
      </c>
      <c r="Q4558" s="0" t="n">
        <f aca="false">J4558*P4558+ROW()*0.00000001</f>
        <v>0.42004558</v>
      </c>
    </row>
    <row r="4559" customFormat="false" ht="15" hidden="false" customHeight="false" outlineLevel="0" collapsed="false">
      <c r="A4559" s="0" t="s">
        <v>3517</v>
      </c>
      <c r="B4559" s="0" t="s">
        <v>76</v>
      </c>
      <c r="C4559" s="0" t="n">
        <v>2003</v>
      </c>
      <c r="D4559" s="0" t="s">
        <v>114</v>
      </c>
      <c r="E4559" s="0" t="s">
        <v>89</v>
      </c>
      <c r="F4559" s="0" t="n">
        <v>0.21</v>
      </c>
      <c r="G4559" s="0" t="n">
        <v>0.16</v>
      </c>
      <c r="H4559" s="0" t="n">
        <v>0</v>
      </c>
      <c r="I4559" s="0" t="n">
        <v>0.05</v>
      </c>
      <c r="J4559" s="0" t="n">
        <v>0.42</v>
      </c>
      <c r="K4559" s="0" t="n">
        <v>64</v>
      </c>
      <c r="L4559" s="0" t="n">
        <v>3.1</v>
      </c>
      <c r="M4559" s="0" t="s">
        <v>103</v>
      </c>
      <c r="N4559" s="0" t="s">
        <v>74</v>
      </c>
      <c r="O4559" s="0" t="s">
        <v>67</v>
      </c>
      <c r="P4559" s="0" t="n">
        <f aca="false">IF(AND(OR(Dashboard!$B$5="All",D4559=Dashboard!$B$5),OR(Dashboard!$D$5="All",N4559=Dashboard!$D$5),OR(AND(C4559&lt;&gt;"",C4559&gt;=Dashboard!$F$5,C4559&lt;=Dashboard!$H$5),AND(C4559="",Dashboard!$F$5&lt;=1980,Dashboard!$H$5&gt;=2016))),1,0)</f>
        <v>1</v>
      </c>
      <c r="Q4559" s="0" t="n">
        <f aca="false">J4559*P4559+ROW()*0.00000001</f>
        <v>0.42004559</v>
      </c>
    </row>
    <row r="4560" customFormat="false" ht="15" hidden="false" customHeight="false" outlineLevel="0" collapsed="false">
      <c r="A4560" s="0" t="s">
        <v>3518</v>
      </c>
      <c r="B4560" s="0" t="s">
        <v>117</v>
      </c>
      <c r="C4560" s="0" t="n">
        <v>1999</v>
      </c>
      <c r="D4560" s="0" t="s">
        <v>114</v>
      </c>
      <c r="E4560" s="0" t="s">
        <v>89</v>
      </c>
      <c r="F4560" s="0" t="n">
        <v>0.24</v>
      </c>
      <c r="G4560" s="0" t="n">
        <v>0.16</v>
      </c>
      <c r="H4560" s="0" t="n">
        <v>0</v>
      </c>
      <c r="I4560" s="0" t="n">
        <v>0.03</v>
      </c>
      <c r="J4560" s="0" t="n">
        <v>0.42</v>
      </c>
      <c r="N4560" s="0" t="s">
        <v>74</v>
      </c>
      <c r="P4560" s="0" t="n">
        <f aca="false">IF(AND(OR(Dashboard!$B$5="All",D4560=Dashboard!$B$5),OR(Dashboard!$D$5="All",N4560=Dashboard!$D$5),OR(AND(C4560&lt;&gt;"",C4560&gt;=Dashboard!$F$5,C4560&lt;=Dashboard!$H$5),AND(C4560="",Dashboard!$F$5&lt;=1980,Dashboard!$H$5&gt;=2016))),1,0)</f>
        <v>1</v>
      </c>
      <c r="Q4560" s="0" t="n">
        <f aca="false">J4560*P4560+ROW()*0.00000001</f>
        <v>0.4200456</v>
      </c>
    </row>
    <row r="4561" customFormat="false" ht="15" hidden="false" customHeight="false" outlineLevel="0" collapsed="false">
      <c r="A4561" s="0" t="s">
        <v>3519</v>
      </c>
      <c r="B4561" s="0" t="s">
        <v>78</v>
      </c>
      <c r="C4561" s="0" t="n">
        <v>1991</v>
      </c>
      <c r="D4561" s="0" t="s">
        <v>71</v>
      </c>
      <c r="E4561" s="0" t="s">
        <v>328</v>
      </c>
      <c r="F4561" s="0" t="n">
        <v>0</v>
      </c>
      <c r="G4561" s="0" t="n">
        <v>0</v>
      </c>
      <c r="H4561" s="0" t="n">
        <v>0.42</v>
      </c>
      <c r="I4561" s="0" t="n">
        <v>0</v>
      </c>
      <c r="J4561" s="0" t="n">
        <v>0.42</v>
      </c>
      <c r="N4561" s="0" t="s">
        <v>35</v>
      </c>
      <c r="P4561" s="0" t="n">
        <f aca="false">IF(AND(OR(Dashboard!$B$5="All",D4561=Dashboard!$B$5),OR(Dashboard!$D$5="All",N4561=Dashboard!$D$5),OR(AND(C4561&lt;&gt;"",C4561&gt;=Dashboard!$F$5,C4561&lt;=Dashboard!$H$5),AND(C4561="",Dashboard!$F$5&lt;=1980,Dashboard!$H$5&gt;=2016))),1,0)</f>
        <v>1</v>
      </c>
      <c r="Q4561" s="0" t="n">
        <f aca="false">J4561*P4561+ROW()*0.00000001</f>
        <v>0.42004561</v>
      </c>
    </row>
    <row r="4562" customFormat="false" ht="15" hidden="false" customHeight="false" outlineLevel="0" collapsed="false">
      <c r="A4562" s="0" t="s">
        <v>3520</v>
      </c>
      <c r="B4562" s="0" t="s">
        <v>117</v>
      </c>
      <c r="C4562" s="0" t="n">
        <v>1998</v>
      </c>
      <c r="D4562" s="0" t="s">
        <v>71</v>
      </c>
      <c r="E4562" s="0" t="s">
        <v>1530</v>
      </c>
      <c r="F4562" s="0" t="n">
        <v>0.24</v>
      </c>
      <c r="G4562" s="0" t="n">
        <v>0.16</v>
      </c>
      <c r="H4562" s="0" t="n">
        <v>0</v>
      </c>
      <c r="I4562" s="0" t="n">
        <v>0.03</v>
      </c>
      <c r="J4562" s="0" t="n">
        <v>0.42</v>
      </c>
      <c r="N4562" s="0" t="s">
        <v>74</v>
      </c>
      <c r="P4562" s="0" t="n">
        <f aca="false">IF(AND(OR(Dashboard!$B$5="All",D4562=Dashboard!$B$5),OR(Dashboard!$D$5="All",N4562=Dashboard!$D$5),OR(AND(C4562&lt;&gt;"",C4562&gt;=Dashboard!$F$5,C4562&lt;=Dashboard!$H$5),AND(C4562="",Dashboard!$F$5&lt;=1980,Dashboard!$H$5&gt;=2016))),1,0)</f>
        <v>1</v>
      </c>
      <c r="Q4562" s="0" t="n">
        <f aca="false">J4562*P4562+ROW()*0.00000001</f>
        <v>0.42004562</v>
      </c>
    </row>
    <row r="4563" customFormat="false" ht="15" hidden="false" customHeight="false" outlineLevel="0" collapsed="false">
      <c r="A4563" s="0" t="s">
        <v>3521</v>
      </c>
      <c r="B4563" s="0" t="s">
        <v>50</v>
      </c>
      <c r="C4563" s="0" t="n">
        <v>2011</v>
      </c>
      <c r="D4563" s="0" t="s">
        <v>52</v>
      </c>
      <c r="E4563" s="0" t="s">
        <v>418</v>
      </c>
      <c r="F4563" s="0" t="n">
        <v>0.34</v>
      </c>
      <c r="G4563" s="0" t="n">
        <v>0.05</v>
      </c>
      <c r="H4563" s="0" t="n">
        <v>0</v>
      </c>
      <c r="I4563" s="0" t="n">
        <v>0.03</v>
      </c>
      <c r="J4563" s="0" t="n">
        <v>0.42</v>
      </c>
      <c r="N4563" s="0" t="s">
        <v>35</v>
      </c>
      <c r="P4563" s="0" t="n">
        <f aca="false">IF(AND(OR(Dashboard!$B$5="All",D4563=Dashboard!$B$5),OR(Dashboard!$D$5="All",N4563=Dashboard!$D$5),OR(AND(C4563&lt;&gt;"",C4563&gt;=Dashboard!$F$5,C4563&lt;=Dashboard!$H$5),AND(C4563="",Dashboard!$F$5&lt;=1980,Dashboard!$H$5&gt;=2016))),1,0)</f>
        <v>1</v>
      </c>
      <c r="Q4563" s="0" t="n">
        <f aca="false">J4563*P4563+ROW()*0.00000001</f>
        <v>0.42004563</v>
      </c>
    </row>
    <row r="4564" customFormat="false" ht="15" hidden="false" customHeight="false" outlineLevel="0" collapsed="false">
      <c r="A4564" s="0" t="s">
        <v>2603</v>
      </c>
      <c r="B4564" s="0" t="s">
        <v>186</v>
      </c>
      <c r="C4564" s="0" t="n">
        <v>2005</v>
      </c>
      <c r="D4564" s="0" t="s">
        <v>34</v>
      </c>
      <c r="E4564" s="0" t="s">
        <v>91</v>
      </c>
      <c r="F4564" s="0" t="n">
        <v>0.33</v>
      </c>
      <c r="G4564" s="0" t="n">
        <v>0.08</v>
      </c>
      <c r="H4564" s="0" t="n">
        <v>0</v>
      </c>
      <c r="I4564" s="0" t="n">
        <v>0.01</v>
      </c>
      <c r="J4564" s="0" t="n">
        <v>0.42</v>
      </c>
      <c r="K4564" s="0" t="n">
        <v>76</v>
      </c>
      <c r="L4564" s="0" t="n">
        <v>7.7</v>
      </c>
      <c r="M4564" s="0" t="s">
        <v>103</v>
      </c>
      <c r="N4564" s="0" t="s">
        <v>35</v>
      </c>
      <c r="O4564" s="0" t="s">
        <v>37</v>
      </c>
      <c r="P4564" s="0" t="n">
        <f aca="false">IF(AND(OR(Dashboard!$B$5="All",D4564=Dashboard!$B$5),OR(Dashboard!$D$5="All",N4564=Dashboard!$D$5),OR(AND(C4564&lt;&gt;"",C4564&gt;=Dashboard!$F$5,C4564&lt;=Dashboard!$H$5),AND(C4564="",Dashboard!$F$5&lt;=1980,Dashboard!$H$5&gt;=2016))),1,0)</f>
        <v>1</v>
      </c>
      <c r="Q4564" s="0" t="n">
        <f aca="false">J4564*P4564+ROW()*0.00000001</f>
        <v>0.42004564</v>
      </c>
    </row>
    <row r="4565" customFormat="false" ht="15" hidden="false" customHeight="false" outlineLevel="0" collapsed="false">
      <c r="A4565" s="0" t="s">
        <v>3522</v>
      </c>
      <c r="B4565" s="0" t="s">
        <v>64</v>
      </c>
      <c r="C4565" s="0" t="n">
        <v>2007</v>
      </c>
      <c r="D4565" s="0" t="s">
        <v>246</v>
      </c>
      <c r="E4565" s="0" t="s">
        <v>142</v>
      </c>
      <c r="F4565" s="0" t="n">
        <v>0.35</v>
      </c>
      <c r="G4565" s="0" t="n">
        <v>0.04</v>
      </c>
      <c r="H4565" s="0" t="n">
        <v>0</v>
      </c>
      <c r="I4565" s="0" t="n">
        <v>0.03</v>
      </c>
      <c r="J4565" s="0" t="n">
        <v>0.42</v>
      </c>
      <c r="N4565" s="0" t="s">
        <v>66</v>
      </c>
      <c r="P4565" s="0" t="n">
        <f aca="false">IF(AND(OR(Dashboard!$B$5="All",D4565=Dashboard!$B$5),OR(Dashboard!$D$5="All",N4565=Dashboard!$D$5),OR(AND(C4565&lt;&gt;"",C4565&gt;=Dashboard!$F$5,C4565&lt;=Dashboard!$H$5),AND(C4565="",Dashboard!$F$5&lt;=1980,Dashboard!$H$5&gt;=2016))),1,0)</f>
        <v>1</v>
      </c>
      <c r="Q4565" s="0" t="n">
        <f aca="false">J4565*P4565+ROW()*0.00000001</f>
        <v>0.42004565</v>
      </c>
    </row>
    <row r="4566" customFormat="false" ht="15" hidden="false" customHeight="false" outlineLevel="0" collapsed="false">
      <c r="A4566" s="0" t="s">
        <v>3523</v>
      </c>
      <c r="B4566" s="0" t="s">
        <v>33</v>
      </c>
      <c r="C4566" s="0" t="n">
        <v>2009</v>
      </c>
      <c r="D4566" s="0" t="s">
        <v>56</v>
      </c>
      <c r="E4566" s="0" t="s">
        <v>35</v>
      </c>
      <c r="F4566" s="0" t="n">
        <v>0.19</v>
      </c>
      <c r="G4566" s="0" t="n">
        <v>0.14</v>
      </c>
      <c r="H4566" s="0" t="n">
        <v>0.06</v>
      </c>
      <c r="I4566" s="0" t="n">
        <v>0.03</v>
      </c>
      <c r="J4566" s="0" t="n">
        <v>0.42</v>
      </c>
      <c r="N4566" s="0" t="s">
        <v>35</v>
      </c>
      <c r="P4566" s="0" t="n">
        <f aca="false">IF(AND(OR(Dashboard!$B$5="All",D4566=Dashboard!$B$5),OR(Dashboard!$D$5="All",N4566=Dashboard!$D$5),OR(AND(C4566&lt;&gt;"",C4566&gt;=Dashboard!$F$5,C4566&lt;=Dashboard!$H$5),AND(C4566="",Dashboard!$F$5&lt;=1980,Dashboard!$H$5&gt;=2016))),1,0)</f>
        <v>1</v>
      </c>
      <c r="Q4566" s="0" t="n">
        <f aca="false">J4566*P4566+ROW()*0.00000001</f>
        <v>0.42004566</v>
      </c>
    </row>
    <row r="4567" customFormat="false" ht="15" hidden="false" customHeight="false" outlineLevel="0" collapsed="false">
      <c r="A4567" s="0" t="s">
        <v>3107</v>
      </c>
      <c r="B4567" s="0" t="s">
        <v>164</v>
      </c>
      <c r="C4567" s="0" t="n">
        <v>2008</v>
      </c>
      <c r="D4567" s="0" t="s">
        <v>16</v>
      </c>
      <c r="E4567" s="0" t="s">
        <v>293</v>
      </c>
      <c r="F4567" s="0" t="n">
        <v>0.11</v>
      </c>
      <c r="G4567" s="0" t="n">
        <v>0.2</v>
      </c>
      <c r="H4567" s="0" t="n">
        <v>0</v>
      </c>
      <c r="I4567" s="0" t="n">
        <v>0.11</v>
      </c>
      <c r="J4567" s="0" t="n">
        <v>0.42</v>
      </c>
      <c r="L4567" s="0" t="n">
        <v>6.5</v>
      </c>
      <c r="M4567" s="0" t="s">
        <v>125</v>
      </c>
      <c r="N4567" s="0" t="s">
        <v>74</v>
      </c>
      <c r="P4567" s="0" t="n">
        <f aca="false">IF(AND(OR(Dashboard!$B$5="All",D4567=Dashboard!$B$5),OR(Dashboard!$D$5="All",N4567=Dashboard!$D$5),OR(AND(C4567&lt;&gt;"",C4567&gt;=Dashboard!$F$5,C4567&lt;=Dashboard!$H$5),AND(C4567="",Dashboard!$F$5&lt;=1980,Dashboard!$H$5&gt;=2016))),1,0)</f>
        <v>1</v>
      </c>
      <c r="Q4567" s="0" t="n">
        <f aca="false">J4567*P4567+ROW()*0.00000001</f>
        <v>0.42004567</v>
      </c>
    </row>
    <row r="4568" customFormat="false" ht="15" hidden="false" customHeight="false" outlineLevel="0" collapsed="false">
      <c r="A4568" s="0" t="s">
        <v>3437</v>
      </c>
      <c r="B4568" s="0" t="s">
        <v>50</v>
      </c>
      <c r="C4568" s="0" t="n">
        <v>2009</v>
      </c>
      <c r="D4568" s="0" t="s">
        <v>71</v>
      </c>
      <c r="E4568" s="0" t="s">
        <v>1002</v>
      </c>
      <c r="F4568" s="0" t="n">
        <v>0.22</v>
      </c>
      <c r="G4568" s="0" t="n">
        <v>0.16</v>
      </c>
      <c r="H4568" s="0" t="n">
        <v>0</v>
      </c>
      <c r="I4568" s="0" t="n">
        <v>0.04</v>
      </c>
      <c r="J4568" s="0" t="n">
        <v>0.42</v>
      </c>
      <c r="M4568" s="0" t="s">
        <v>36</v>
      </c>
      <c r="N4568" s="0" t="s">
        <v>35</v>
      </c>
      <c r="P4568" s="0" t="n">
        <f aca="false">IF(AND(OR(Dashboard!$B$5="All",D4568=Dashboard!$B$5),OR(Dashboard!$D$5="All",N4568=Dashboard!$D$5),OR(AND(C4568&lt;&gt;"",C4568&gt;=Dashboard!$F$5,C4568&lt;=Dashboard!$H$5),AND(C4568="",Dashboard!$F$5&lt;=1980,Dashboard!$H$5&gt;=2016))),1,0)</f>
        <v>1</v>
      </c>
      <c r="Q4568" s="0" t="n">
        <f aca="false">J4568*P4568+ROW()*0.00000001</f>
        <v>0.42004568</v>
      </c>
    </row>
    <row r="4569" customFormat="false" ht="15" hidden="false" customHeight="false" outlineLevel="0" collapsed="false">
      <c r="A4569" s="0" t="s">
        <v>3524</v>
      </c>
      <c r="B4569" s="0" t="s">
        <v>85</v>
      </c>
      <c r="C4569" s="0" t="n">
        <v>2004</v>
      </c>
      <c r="D4569" s="0" t="s">
        <v>16</v>
      </c>
      <c r="E4569" s="0" t="s">
        <v>35</v>
      </c>
      <c r="F4569" s="0" t="n">
        <v>0</v>
      </c>
      <c r="G4569" s="0" t="n">
        <v>0</v>
      </c>
      <c r="H4569" s="0" t="n">
        <v>0.41</v>
      </c>
      <c r="I4569" s="0" t="n">
        <v>0.01</v>
      </c>
      <c r="J4569" s="0" t="n">
        <v>0.42</v>
      </c>
      <c r="N4569" s="0" t="s">
        <v>35</v>
      </c>
      <c r="P4569" s="0" t="n">
        <f aca="false">IF(AND(OR(Dashboard!$B$5="All",D4569=Dashboard!$B$5),OR(Dashboard!$D$5="All",N4569=Dashboard!$D$5),OR(AND(C4569&lt;&gt;"",C4569&gt;=Dashboard!$F$5,C4569&lt;=Dashboard!$H$5),AND(C4569="",Dashboard!$F$5&lt;=1980,Dashboard!$H$5&gt;=2016))),1,0)</f>
        <v>1</v>
      </c>
      <c r="Q4569" s="0" t="n">
        <f aca="false">J4569*P4569+ROW()*0.00000001</f>
        <v>0.42004569</v>
      </c>
    </row>
    <row r="4570" customFormat="false" ht="15" hidden="false" customHeight="false" outlineLevel="0" collapsed="false">
      <c r="A4570" s="0" t="s">
        <v>3525</v>
      </c>
      <c r="B4570" s="0" t="s">
        <v>117</v>
      </c>
      <c r="C4570" s="0" t="n">
        <v>1997</v>
      </c>
      <c r="D4570" s="0" t="s">
        <v>58</v>
      </c>
      <c r="E4570" s="0" t="s">
        <v>1530</v>
      </c>
      <c r="F4570" s="0" t="n">
        <v>0.24</v>
      </c>
      <c r="G4570" s="0" t="n">
        <v>0.16</v>
      </c>
      <c r="H4570" s="0" t="n">
        <v>0</v>
      </c>
      <c r="I4570" s="0" t="n">
        <v>0.03</v>
      </c>
      <c r="J4570" s="0" t="n">
        <v>0.42</v>
      </c>
      <c r="K4570" s="0" t="n">
        <v>91</v>
      </c>
      <c r="L4570" s="0" t="n">
        <v>7.8</v>
      </c>
      <c r="M4570" s="0" t="s">
        <v>36</v>
      </c>
      <c r="N4570" s="0" t="s">
        <v>74</v>
      </c>
      <c r="O4570" s="0" t="s">
        <v>60</v>
      </c>
      <c r="P4570" s="0" t="n">
        <f aca="false">IF(AND(OR(Dashboard!$B$5="All",D4570=Dashboard!$B$5),OR(Dashboard!$D$5="All",N4570=Dashboard!$D$5),OR(AND(C4570&lt;&gt;"",C4570&gt;=Dashboard!$F$5,C4570&lt;=Dashboard!$H$5),AND(C4570="",Dashboard!$F$5&lt;=1980,Dashboard!$H$5&gt;=2016))),1,0)</f>
        <v>1</v>
      </c>
      <c r="Q4570" s="0" t="n">
        <f aca="false">J4570*P4570+ROW()*0.00000001</f>
        <v>0.4200457</v>
      </c>
    </row>
    <row r="4571" customFormat="false" ht="15" hidden="false" customHeight="false" outlineLevel="0" collapsed="false">
      <c r="A4571" s="0" t="s">
        <v>3526</v>
      </c>
      <c r="B4571" s="0" t="s">
        <v>76</v>
      </c>
      <c r="C4571" s="0" t="n">
        <v>2003</v>
      </c>
      <c r="D4571" s="0" t="s">
        <v>34</v>
      </c>
      <c r="E4571" s="0" t="s">
        <v>449</v>
      </c>
      <c r="F4571" s="0" t="n">
        <v>0.21</v>
      </c>
      <c r="G4571" s="0" t="n">
        <v>0.16</v>
      </c>
      <c r="H4571" s="0" t="n">
        <v>0</v>
      </c>
      <c r="I4571" s="0" t="n">
        <v>0.05</v>
      </c>
      <c r="J4571" s="0" t="n">
        <v>0.42</v>
      </c>
      <c r="K4571" s="0" t="n">
        <v>78</v>
      </c>
      <c r="L4571" s="0" t="n">
        <v>7.5</v>
      </c>
      <c r="M4571" s="0" t="s">
        <v>36</v>
      </c>
      <c r="N4571" s="0" t="s">
        <v>74</v>
      </c>
      <c r="O4571" s="0" t="s">
        <v>37</v>
      </c>
      <c r="P4571" s="0" t="n">
        <f aca="false">IF(AND(OR(Dashboard!$B$5="All",D4571=Dashboard!$B$5),OR(Dashboard!$D$5="All",N4571=Dashboard!$D$5),OR(AND(C4571&lt;&gt;"",C4571&gt;=Dashboard!$F$5,C4571&lt;=Dashboard!$H$5),AND(C4571="",Dashboard!$F$5&lt;=1980,Dashboard!$H$5&gt;=2016))),1,0)</f>
        <v>1</v>
      </c>
      <c r="Q4571" s="0" t="n">
        <f aca="false">J4571*P4571+ROW()*0.00000001</f>
        <v>0.42004571</v>
      </c>
    </row>
    <row r="4572" customFormat="false" ht="15" hidden="false" customHeight="false" outlineLevel="0" collapsed="false">
      <c r="A4572" s="0" t="s">
        <v>3527</v>
      </c>
      <c r="B4572" s="0" t="s">
        <v>117</v>
      </c>
      <c r="C4572" s="0" t="n">
        <v>2003</v>
      </c>
      <c r="D4572" s="0" t="s">
        <v>34</v>
      </c>
      <c r="E4572" s="0" t="s">
        <v>1105</v>
      </c>
      <c r="F4572" s="0" t="n">
        <v>0.23</v>
      </c>
      <c r="G4572" s="0" t="n">
        <v>0.16</v>
      </c>
      <c r="H4572" s="0" t="n">
        <v>0</v>
      </c>
      <c r="I4572" s="0" t="n">
        <v>0.03</v>
      </c>
      <c r="J4572" s="0" t="n">
        <v>0.42</v>
      </c>
      <c r="N4572" s="0" t="s">
        <v>74</v>
      </c>
      <c r="P4572" s="0" t="n">
        <f aca="false">IF(AND(OR(Dashboard!$B$5="All",D4572=Dashboard!$B$5),OR(Dashboard!$D$5="All",N4572=Dashboard!$D$5),OR(AND(C4572&lt;&gt;"",C4572&gt;=Dashboard!$F$5,C4572&lt;=Dashboard!$H$5),AND(C4572="",Dashboard!$F$5&lt;=1980,Dashboard!$H$5&gt;=2016))),1,0)</f>
        <v>1</v>
      </c>
      <c r="Q4572" s="0" t="n">
        <f aca="false">J4572*P4572+ROW()*0.00000001</f>
        <v>0.42004572</v>
      </c>
    </row>
    <row r="4573" customFormat="false" ht="15" hidden="false" customHeight="false" outlineLevel="0" collapsed="false">
      <c r="A4573" s="0" t="s">
        <v>3192</v>
      </c>
      <c r="B4573" s="0" t="s">
        <v>64</v>
      </c>
      <c r="C4573" s="0" t="n">
        <v>2015</v>
      </c>
      <c r="D4573" s="0" t="s">
        <v>71</v>
      </c>
      <c r="E4573" s="0" t="s">
        <v>91</v>
      </c>
      <c r="F4573" s="0" t="n">
        <v>0.25</v>
      </c>
      <c r="G4573" s="0" t="n">
        <v>0.13</v>
      </c>
      <c r="H4573" s="0" t="n">
        <v>0</v>
      </c>
      <c r="I4573" s="0" t="n">
        <v>0.04</v>
      </c>
      <c r="J4573" s="0" t="n">
        <v>0.42</v>
      </c>
      <c r="L4573" s="0" t="n">
        <v>5.4</v>
      </c>
      <c r="M4573" s="0" t="s">
        <v>125</v>
      </c>
      <c r="N4573" s="0" t="s">
        <v>66</v>
      </c>
      <c r="P4573" s="0" t="n">
        <f aca="false">IF(AND(OR(Dashboard!$B$5="All",D4573=Dashboard!$B$5),OR(Dashboard!$D$5="All",N4573=Dashboard!$D$5),OR(AND(C4573&lt;&gt;"",C4573&gt;=Dashboard!$F$5,C4573&lt;=Dashboard!$H$5),AND(C4573="",Dashboard!$F$5&lt;=1980,Dashboard!$H$5&gt;=2016))),1,0)</f>
        <v>1</v>
      </c>
      <c r="Q4573" s="0" t="n">
        <f aca="false">J4573*P4573+ROW()*0.00000001</f>
        <v>0.42004573</v>
      </c>
    </row>
    <row r="4574" customFormat="false" ht="15" hidden="false" customHeight="false" outlineLevel="0" collapsed="false">
      <c r="A4574" s="0" t="s">
        <v>3437</v>
      </c>
      <c r="B4574" s="0" t="s">
        <v>164</v>
      </c>
      <c r="C4574" s="0" t="n">
        <v>2009</v>
      </c>
      <c r="D4574" s="0" t="s">
        <v>71</v>
      </c>
      <c r="E4574" s="0" t="s">
        <v>1002</v>
      </c>
      <c r="F4574" s="0" t="n">
        <v>0.13</v>
      </c>
      <c r="G4574" s="0" t="n">
        <v>0.19</v>
      </c>
      <c r="H4574" s="0" t="n">
        <v>0</v>
      </c>
      <c r="I4574" s="0" t="n">
        <v>0.11</v>
      </c>
      <c r="J4574" s="0" t="n">
        <v>0.42</v>
      </c>
      <c r="M4574" s="0" t="s">
        <v>125</v>
      </c>
      <c r="N4574" s="0" t="s">
        <v>74</v>
      </c>
      <c r="P4574" s="0" t="n">
        <f aca="false">IF(AND(OR(Dashboard!$B$5="All",D4574=Dashboard!$B$5),OR(Dashboard!$D$5="All",N4574=Dashboard!$D$5),OR(AND(C4574&lt;&gt;"",C4574&gt;=Dashboard!$F$5,C4574&lt;=Dashboard!$H$5),AND(C4574="",Dashboard!$F$5&lt;=1980,Dashboard!$H$5&gt;=2016))),1,0)</f>
        <v>1</v>
      </c>
      <c r="Q4574" s="0" t="n">
        <f aca="false">J4574*P4574+ROW()*0.00000001</f>
        <v>0.42004574</v>
      </c>
    </row>
    <row r="4575" customFormat="false" ht="15" hidden="false" customHeight="false" outlineLevel="0" collapsed="false">
      <c r="A4575" s="0" t="s">
        <v>1536</v>
      </c>
      <c r="B4575" s="0" t="s">
        <v>117</v>
      </c>
      <c r="C4575" s="0" t="n">
        <v>2001</v>
      </c>
      <c r="D4575" s="0" t="s">
        <v>41</v>
      </c>
      <c r="E4575" s="0" t="s">
        <v>142</v>
      </c>
      <c r="F4575" s="0" t="n">
        <v>0.23</v>
      </c>
      <c r="G4575" s="0" t="n">
        <v>0.16</v>
      </c>
      <c r="H4575" s="0" t="n">
        <v>0</v>
      </c>
      <c r="I4575" s="0" t="n">
        <v>0.03</v>
      </c>
      <c r="J4575" s="0" t="n">
        <v>0.42</v>
      </c>
      <c r="K4575" s="0" t="n">
        <v>69</v>
      </c>
      <c r="L4575" s="0" t="n">
        <v>6.9</v>
      </c>
      <c r="M4575" s="0" t="s">
        <v>36</v>
      </c>
      <c r="N4575" s="0" t="s">
        <v>74</v>
      </c>
      <c r="O4575" s="0" t="s">
        <v>67</v>
      </c>
      <c r="P4575" s="0" t="n">
        <f aca="false">IF(AND(OR(Dashboard!$B$5="All",D4575=Dashboard!$B$5),OR(Dashboard!$D$5="All",N4575=Dashboard!$D$5),OR(AND(C4575&lt;&gt;"",C4575&gt;=Dashboard!$F$5,C4575&lt;=Dashboard!$H$5),AND(C4575="",Dashboard!$F$5&lt;=1980,Dashboard!$H$5&gt;=2016))),1,0)</f>
        <v>1</v>
      </c>
      <c r="Q4575" s="0" t="n">
        <f aca="false">J4575*P4575+ROW()*0.00000001</f>
        <v>0.42004575</v>
      </c>
    </row>
    <row r="4576" customFormat="false" ht="15" hidden="false" customHeight="false" outlineLevel="0" collapsed="false">
      <c r="A4576" s="0" t="s">
        <v>3528</v>
      </c>
      <c r="B4576" s="0" t="s">
        <v>851</v>
      </c>
      <c r="C4576" s="0" t="n">
        <v>2013</v>
      </c>
      <c r="D4576" s="0" t="s">
        <v>71</v>
      </c>
      <c r="E4576" s="0" t="s">
        <v>243</v>
      </c>
      <c r="F4576" s="0" t="n">
        <v>0.16</v>
      </c>
      <c r="G4576" s="0" t="n">
        <v>0.17</v>
      </c>
      <c r="H4576" s="0" t="n">
        <v>0</v>
      </c>
      <c r="I4576" s="0" t="n">
        <v>0.1</v>
      </c>
      <c r="J4576" s="0" t="n">
        <v>0.42</v>
      </c>
      <c r="K4576" s="0" t="n">
        <v>61</v>
      </c>
      <c r="L4576" s="0" t="n">
        <v>6.8</v>
      </c>
      <c r="M4576" s="0" t="s">
        <v>103</v>
      </c>
      <c r="N4576" s="0" t="s">
        <v>74</v>
      </c>
      <c r="O4576" s="0" t="s">
        <v>67</v>
      </c>
      <c r="P4576" s="0" t="n">
        <f aca="false">IF(AND(OR(Dashboard!$B$5="All",D4576=Dashboard!$B$5),OR(Dashboard!$D$5="All",N4576=Dashboard!$D$5),OR(AND(C4576&lt;&gt;"",C4576&gt;=Dashboard!$F$5,C4576&lt;=Dashboard!$H$5),AND(C4576="",Dashboard!$F$5&lt;=1980,Dashboard!$H$5&gt;=2016))),1,0)</f>
        <v>1</v>
      </c>
      <c r="Q4576" s="0" t="n">
        <f aca="false">J4576*P4576+ROW()*0.00000001</f>
        <v>0.42004576</v>
      </c>
    </row>
    <row r="4577" customFormat="false" ht="15" hidden="false" customHeight="false" outlineLevel="0" collapsed="false">
      <c r="A4577" s="0" t="s">
        <v>3529</v>
      </c>
      <c r="B4577" s="0" t="s">
        <v>70</v>
      </c>
      <c r="C4577" s="0" t="n">
        <v>2012</v>
      </c>
      <c r="D4577" s="0" t="s">
        <v>58</v>
      </c>
      <c r="E4577" s="0" t="s">
        <v>220</v>
      </c>
      <c r="F4577" s="0" t="n">
        <v>0.21</v>
      </c>
      <c r="G4577" s="0" t="n">
        <v>0.07</v>
      </c>
      <c r="H4577" s="0" t="n">
        <v>0.09</v>
      </c>
      <c r="I4577" s="0" t="n">
        <v>0.05</v>
      </c>
      <c r="J4577" s="0" t="n">
        <v>0.42</v>
      </c>
      <c r="K4577" s="0" t="n">
        <v>73</v>
      </c>
      <c r="L4577" s="0" t="n">
        <v>8</v>
      </c>
      <c r="M4577" s="0" t="s">
        <v>73</v>
      </c>
      <c r="N4577" s="0" t="s">
        <v>74</v>
      </c>
      <c r="O4577" s="0" t="s">
        <v>37</v>
      </c>
      <c r="P4577" s="0" t="n">
        <f aca="false">IF(AND(OR(Dashboard!$B$5="All",D4577=Dashboard!$B$5),OR(Dashboard!$D$5="All",N4577=Dashboard!$D$5),OR(AND(C4577&lt;&gt;"",C4577&gt;=Dashboard!$F$5,C4577&lt;=Dashboard!$H$5),AND(C4577="",Dashboard!$F$5&lt;=1980,Dashboard!$H$5&gt;=2016))),1,0)</f>
        <v>1</v>
      </c>
      <c r="Q4577" s="0" t="n">
        <f aca="false">J4577*P4577+ROW()*0.00000001</f>
        <v>0.42004577</v>
      </c>
    </row>
    <row r="4578" customFormat="false" ht="15" hidden="false" customHeight="false" outlineLevel="0" collapsed="false">
      <c r="A4578" s="0" t="s">
        <v>3530</v>
      </c>
      <c r="B4578" s="0" t="s">
        <v>873</v>
      </c>
      <c r="C4578" s="0" t="n">
        <v>1997</v>
      </c>
      <c r="D4578" s="0" t="s">
        <v>46</v>
      </c>
      <c r="E4578" s="0" t="s">
        <v>3531</v>
      </c>
      <c r="F4578" s="0" t="n">
        <v>0</v>
      </c>
      <c r="G4578" s="0" t="n">
        <v>0</v>
      </c>
      <c r="H4578" s="0" t="n">
        <v>0.42</v>
      </c>
      <c r="I4578" s="0" t="n">
        <v>0</v>
      </c>
      <c r="J4578" s="0" t="n">
        <v>0.42</v>
      </c>
      <c r="N4578" s="0" t="s">
        <v>154</v>
      </c>
      <c r="P4578" s="0" t="n">
        <f aca="false">IF(AND(OR(Dashboard!$B$5="All",D4578=Dashboard!$B$5),OR(Dashboard!$D$5="All",N4578=Dashboard!$D$5),OR(AND(C4578&lt;&gt;"",C4578&gt;=Dashboard!$F$5,C4578&lt;=Dashboard!$H$5),AND(C4578="",Dashboard!$F$5&lt;=1980,Dashboard!$H$5&gt;=2016))),1,0)</f>
        <v>1</v>
      </c>
      <c r="Q4578" s="0" t="n">
        <f aca="false">J4578*P4578+ROW()*0.00000001</f>
        <v>0.42004578</v>
      </c>
    </row>
    <row r="4579" customFormat="false" ht="15" hidden="false" customHeight="false" outlineLevel="0" collapsed="false">
      <c r="A4579" s="0" t="s">
        <v>1449</v>
      </c>
      <c r="B4579" s="0" t="s">
        <v>33</v>
      </c>
      <c r="C4579" s="0" t="n">
        <v>2010</v>
      </c>
      <c r="D4579" s="0" t="s">
        <v>34</v>
      </c>
      <c r="E4579" s="0" t="s">
        <v>142</v>
      </c>
      <c r="F4579" s="0" t="n">
        <v>0.23</v>
      </c>
      <c r="G4579" s="0" t="n">
        <v>0.15</v>
      </c>
      <c r="H4579" s="0" t="n">
        <v>0.01</v>
      </c>
      <c r="I4579" s="0" t="n">
        <v>0.04</v>
      </c>
      <c r="J4579" s="0" t="n">
        <v>0.42</v>
      </c>
      <c r="K4579" s="0" t="n">
        <v>70</v>
      </c>
      <c r="L4579" s="0" t="n">
        <v>6.7</v>
      </c>
      <c r="M4579" s="0" t="s">
        <v>36</v>
      </c>
      <c r="N4579" s="0" t="s">
        <v>35</v>
      </c>
      <c r="O4579" s="0" t="s">
        <v>67</v>
      </c>
      <c r="P4579" s="0" t="n">
        <f aca="false">IF(AND(OR(Dashboard!$B$5="All",D4579=Dashboard!$B$5),OR(Dashboard!$D$5="All",N4579=Dashboard!$D$5),OR(AND(C4579&lt;&gt;"",C4579&gt;=Dashboard!$F$5,C4579&lt;=Dashboard!$H$5),AND(C4579="",Dashboard!$F$5&lt;=1980,Dashboard!$H$5&gt;=2016))),1,0)</f>
        <v>1</v>
      </c>
      <c r="Q4579" s="0" t="n">
        <f aca="false">J4579*P4579+ROW()*0.00000001</f>
        <v>0.42004579</v>
      </c>
    </row>
    <row r="4580" customFormat="false" ht="15" hidden="false" customHeight="false" outlineLevel="0" collapsed="false">
      <c r="A4580" s="0" t="s">
        <v>1992</v>
      </c>
      <c r="B4580" s="0" t="s">
        <v>144</v>
      </c>
      <c r="C4580" s="0" t="n">
        <v>2004</v>
      </c>
      <c r="D4580" s="0" t="s">
        <v>34</v>
      </c>
      <c r="E4580" s="0" t="s">
        <v>1086</v>
      </c>
      <c r="F4580" s="0" t="n">
        <v>0.32</v>
      </c>
      <c r="G4580" s="0" t="n">
        <v>0.09</v>
      </c>
      <c r="H4580" s="0" t="n">
        <v>0</v>
      </c>
      <c r="I4580" s="0" t="n">
        <v>0.02</v>
      </c>
      <c r="J4580" s="0" t="n">
        <v>0.42</v>
      </c>
      <c r="K4580" s="0" t="n">
        <v>88</v>
      </c>
      <c r="L4580" s="0" t="n">
        <v>8.5</v>
      </c>
      <c r="M4580" s="0" t="s">
        <v>36</v>
      </c>
      <c r="N4580" s="0" t="s">
        <v>66</v>
      </c>
      <c r="O4580" s="0" t="s">
        <v>42</v>
      </c>
      <c r="P4580" s="0" t="n">
        <f aca="false">IF(AND(OR(Dashboard!$B$5="All",D4580=Dashboard!$B$5),OR(Dashboard!$D$5="All",N4580=Dashboard!$D$5),OR(AND(C4580&lt;&gt;"",C4580&gt;=Dashboard!$F$5,C4580&lt;=Dashboard!$H$5),AND(C4580="",Dashboard!$F$5&lt;=1980,Dashboard!$H$5&gt;=2016))),1,0)</f>
        <v>1</v>
      </c>
      <c r="Q4580" s="0" t="n">
        <f aca="false">J4580*P4580+ROW()*0.00000001</f>
        <v>0.4200458</v>
      </c>
    </row>
    <row r="4581" customFormat="false" ht="15" hidden="false" customHeight="false" outlineLevel="0" collapsed="false">
      <c r="A4581" s="0" t="s">
        <v>3532</v>
      </c>
      <c r="B4581" s="0" t="s">
        <v>85</v>
      </c>
      <c r="C4581" s="0" t="n">
        <v>2005</v>
      </c>
      <c r="D4581" s="0" t="s">
        <v>52</v>
      </c>
      <c r="E4581" s="0" t="s">
        <v>220</v>
      </c>
      <c r="F4581" s="0" t="n">
        <v>0.3</v>
      </c>
      <c r="G4581" s="0" t="n">
        <v>0.11</v>
      </c>
      <c r="H4581" s="0" t="n">
        <v>0</v>
      </c>
      <c r="I4581" s="0" t="n">
        <v>0.01</v>
      </c>
      <c r="J4581" s="0" t="n">
        <v>0.42</v>
      </c>
      <c r="N4581" s="0" t="s">
        <v>35</v>
      </c>
      <c r="P4581" s="0" t="n">
        <f aca="false">IF(AND(OR(Dashboard!$B$5="All",D4581=Dashboard!$B$5),OR(Dashboard!$D$5="All",N4581=Dashboard!$D$5),OR(AND(C4581&lt;&gt;"",C4581&gt;=Dashboard!$F$5,C4581&lt;=Dashboard!$H$5),AND(C4581="",Dashboard!$F$5&lt;=1980,Dashboard!$H$5&gt;=2016))),1,0)</f>
        <v>1</v>
      </c>
      <c r="Q4581" s="0" t="n">
        <f aca="false">J4581*P4581+ROW()*0.00000001</f>
        <v>0.42004581</v>
      </c>
    </row>
    <row r="4582" customFormat="false" ht="15" hidden="false" customHeight="false" outlineLevel="0" collapsed="false">
      <c r="A4582" s="0" t="s">
        <v>3533</v>
      </c>
      <c r="B4582" s="0" t="s">
        <v>76</v>
      </c>
      <c r="C4582" s="0" t="n">
        <v>2003</v>
      </c>
      <c r="D4582" s="0" t="s">
        <v>41</v>
      </c>
      <c r="E4582" s="0" t="s">
        <v>418</v>
      </c>
      <c r="F4582" s="0" t="n">
        <v>0.21</v>
      </c>
      <c r="G4582" s="0" t="n">
        <v>0.16</v>
      </c>
      <c r="H4582" s="0" t="n">
        <v>0</v>
      </c>
      <c r="I4582" s="0" t="n">
        <v>0.05</v>
      </c>
      <c r="J4582" s="0" t="n">
        <v>0.42</v>
      </c>
      <c r="K4582" s="0" t="n">
        <v>55</v>
      </c>
      <c r="L4582" s="0" t="n">
        <v>7.7</v>
      </c>
      <c r="M4582" s="0" t="s">
        <v>36</v>
      </c>
      <c r="N4582" s="0" t="s">
        <v>74</v>
      </c>
      <c r="O4582" s="0" t="s">
        <v>53</v>
      </c>
      <c r="P4582" s="0" t="n">
        <f aca="false">IF(AND(OR(Dashboard!$B$5="All",D4582=Dashboard!$B$5),OR(Dashboard!$D$5="All",N4582=Dashboard!$D$5),OR(AND(C4582&lt;&gt;"",C4582&gt;=Dashboard!$F$5,C4582&lt;=Dashboard!$H$5),AND(C4582="",Dashboard!$F$5&lt;=1980,Dashboard!$H$5&gt;=2016))),1,0)</f>
        <v>1</v>
      </c>
      <c r="Q4582" s="0" t="n">
        <f aca="false">J4582*P4582+ROW()*0.00000001</f>
        <v>0.42004582</v>
      </c>
    </row>
    <row r="4583" customFormat="false" ht="15" hidden="false" customHeight="false" outlineLevel="0" collapsed="false">
      <c r="A4583" s="0" t="s">
        <v>3534</v>
      </c>
      <c r="B4583" s="0" t="s">
        <v>76</v>
      </c>
      <c r="C4583" s="0" t="n">
        <v>2007</v>
      </c>
      <c r="D4583" s="0" t="s">
        <v>71</v>
      </c>
      <c r="E4583" s="0" t="s">
        <v>418</v>
      </c>
      <c r="F4583" s="0" t="n">
        <v>0.21</v>
      </c>
      <c r="G4583" s="0" t="n">
        <v>0.16</v>
      </c>
      <c r="H4583" s="0" t="n">
        <v>0</v>
      </c>
      <c r="I4583" s="0" t="n">
        <v>0.05</v>
      </c>
      <c r="J4583" s="0" t="n">
        <v>0.42</v>
      </c>
      <c r="N4583" s="0" t="s">
        <v>74</v>
      </c>
      <c r="P4583" s="0" t="n">
        <f aca="false">IF(AND(OR(Dashboard!$B$5="All",D4583=Dashboard!$B$5),OR(Dashboard!$D$5="All",N4583=Dashboard!$D$5),OR(AND(C4583&lt;&gt;"",C4583&gt;=Dashboard!$F$5,C4583&lt;=Dashboard!$H$5),AND(C4583="",Dashboard!$F$5&lt;=1980,Dashboard!$H$5&gt;=2016))),1,0)</f>
        <v>1</v>
      </c>
      <c r="Q4583" s="0" t="n">
        <f aca="false">J4583*P4583+ROW()*0.00000001</f>
        <v>0.42004583</v>
      </c>
    </row>
    <row r="4584" customFormat="false" ht="15" hidden="false" customHeight="false" outlineLevel="0" collapsed="false">
      <c r="A4584" s="0" t="s">
        <v>3535</v>
      </c>
      <c r="B4584" s="0" t="s">
        <v>76</v>
      </c>
      <c r="C4584" s="0" t="n">
        <v>2002</v>
      </c>
      <c r="D4584" s="0" t="s">
        <v>71</v>
      </c>
      <c r="E4584" s="0" t="s">
        <v>160</v>
      </c>
      <c r="F4584" s="0" t="n">
        <v>0.21</v>
      </c>
      <c r="G4584" s="0" t="n">
        <v>0.16</v>
      </c>
      <c r="H4584" s="0" t="n">
        <v>0</v>
      </c>
      <c r="I4584" s="0" t="n">
        <v>0.05</v>
      </c>
      <c r="J4584" s="0" t="n">
        <v>0.42</v>
      </c>
      <c r="K4584" s="0" t="n">
        <v>64</v>
      </c>
      <c r="L4584" s="0" t="n">
        <v>7.2</v>
      </c>
      <c r="M4584" s="0" t="s">
        <v>36</v>
      </c>
      <c r="N4584" s="0" t="s">
        <v>74</v>
      </c>
      <c r="O4584" s="0" t="s">
        <v>67</v>
      </c>
      <c r="P4584" s="0" t="n">
        <f aca="false">IF(AND(OR(Dashboard!$B$5="All",D4584=Dashboard!$B$5),OR(Dashboard!$D$5="All",N4584=Dashboard!$D$5),OR(AND(C4584&lt;&gt;"",C4584&gt;=Dashboard!$F$5,C4584&lt;=Dashboard!$H$5),AND(C4584="",Dashboard!$F$5&lt;=1980,Dashboard!$H$5&gt;=2016))),1,0)</f>
        <v>1</v>
      </c>
      <c r="Q4584" s="0" t="n">
        <f aca="false">J4584*P4584+ROW()*0.00000001</f>
        <v>0.42004584</v>
      </c>
    </row>
    <row r="4585" customFormat="false" ht="15" hidden="false" customHeight="false" outlineLevel="0" collapsed="false">
      <c r="A4585" s="0" t="s">
        <v>3536</v>
      </c>
      <c r="B4585" s="0" t="s">
        <v>94</v>
      </c>
      <c r="C4585" s="0" t="n">
        <v>2014</v>
      </c>
      <c r="D4585" s="0" t="s">
        <v>41</v>
      </c>
      <c r="E4585" s="0" t="s">
        <v>124</v>
      </c>
      <c r="F4585" s="0" t="n">
        <v>0.13</v>
      </c>
      <c r="G4585" s="0" t="n">
        <v>0.22</v>
      </c>
      <c r="H4585" s="0" t="n">
        <v>0.01</v>
      </c>
      <c r="I4585" s="0" t="n">
        <v>0.07</v>
      </c>
      <c r="J4585" s="0" t="n">
        <v>0.42</v>
      </c>
      <c r="K4585" s="0" t="n">
        <v>79</v>
      </c>
      <c r="L4585" s="0" t="n">
        <v>7.2</v>
      </c>
      <c r="M4585" s="0" t="s">
        <v>125</v>
      </c>
      <c r="N4585" s="0" t="s">
        <v>74</v>
      </c>
      <c r="O4585" s="0" t="s">
        <v>37</v>
      </c>
      <c r="P4585" s="0" t="n">
        <f aca="false">IF(AND(OR(Dashboard!$B$5="All",D4585=Dashboard!$B$5),OR(Dashboard!$D$5="All",N4585=Dashboard!$D$5),OR(AND(C4585&lt;&gt;"",C4585&gt;=Dashboard!$F$5,C4585&lt;=Dashboard!$H$5),AND(C4585="",Dashboard!$F$5&lt;=1980,Dashboard!$H$5&gt;=2016))),1,0)</f>
        <v>1</v>
      </c>
      <c r="Q4585" s="0" t="n">
        <f aca="false">J4585*P4585+ROW()*0.00000001</f>
        <v>0.42004585</v>
      </c>
    </row>
    <row r="4586" customFormat="false" ht="15" hidden="false" customHeight="false" outlineLevel="0" collapsed="false">
      <c r="A4586" s="0" t="s">
        <v>3537</v>
      </c>
      <c r="B4586" s="0" t="s">
        <v>76</v>
      </c>
      <c r="C4586" s="0" t="n">
        <v>2004</v>
      </c>
      <c r="D4586" s="0" t="s">
        <v>41</v>
      </c>
      <c r="E4586" s="0" t="s">
        <v>1524</v>
      </c>
      <c r="F4586" s="0" t="n">
        <v>0.35</v>
      </c>
      <c r="G4586" s="0" t="n">
        <v>0.01</v>
      </c>
      <c r="H4586" s="0" t="n">
        <v>0</v>
      </c>
      <c r="I4586" s="0" t="n">
        <v>0.06</v>
      </c>
      <c r="J4586" s="0" t="n">
        <v>0.42</v>
      </c>
      <c r="K4586" s="0" t="n">
        <v>47</v>
      </c>
      <c r="L4586" s="0" t="n">
        <v>7.5</v>
      </c>
      <c r="M4586" s="0" t="s">
        <v>103</v>
      </c>
      <c r="N4586" s="0" t="s">
        <v>74</v>
      </c>
      <c r="O4586" s="0" t="s">
        <v>177</v>
      </c>
      <c r="P4586" s="0" t="n">
        <f aca="false">IF(AND(OR(Dashboard!$B$5="All",D4586=Dashboard!$B$5),OR(Dashboard!$D$5="All",N4586=Dashboard!$D$5),OR(AND(C4586&lt;&gt;"",C4586&gt;=Dashboard!$F$5,C4586&lt;=Dashboard!$H$5),AND(C4586="",Dashboard!$F$5&lt;=1980,Dashboard!$H$5&gt;=2016))),1,0)</f>
        <v>1</v>
      </c>
      <c r="Q4586" s="0" t="n">
        <f aca="false">J4586*P4586+ROW()*0.00000001</f>
        <v>0.42004586</v>
      </c>
    </row>
    <row r="4587" customFormat="false" ht="15" hidden="false" customHeight="false" outlineLevel="0" collapsed="false">
      <c r="A4587" s="0" t="s">
        <v>3538</v>
      </c>
      <c r="B4587" s="0" t="s">
        <v>33</v>
      </c>
      <c r="C4587" s="0" t="n">
        <v>2009</v>
      </c>
      <c r="D4587" s="0" t="s">
        <v>41</v>
      </c>
      <c r="E4587" s="0" t="s">
        <v>142</v>
      </c>
      <c r="F4587" s="0" t="n">
        <v>0.39</v>
      </c>
      <c r="G4587" s="0" t="n">
        <v>0</v>
      </c>
      <c r="H4587" s="0" t="n">
        <v>0</v>
      </c>
      <c r="I4587" s="0" t="n">
        <v>0.03</v>
      </c>
      <c r="J4587" s="0" t="n">
        <v>0.42</v>
      </c>
      <c r="K4587" s="0" t="n">
        <v>70</v>
      </c>
      <c r="L4587" s="0" t="n">
        <v>8.1</v>
      </c>
      <c r="M4587" s="0" t="s">
        <v>36</v>
      </c>
      <c r="N4587" s="0" t="s">
        <v>35</v>
      </c>
      <c r="O4587" s="0" t="s">
        <v>67</v>
      </c>
      <c r="P4587" s="0" t="n">
        <f aca="false">IF(AND(OR(Dashboard!$B$5="All",D4587=Dashboard!$B$5),OR(Dashboard!$D$5="All",N4587=Dashboard!$D$5),OR(AND(C4587&lt;&gt;"",C4587&gt;=Dashboard!$F$5,C4587&lt;=Dashboard!$H$5),AND(C4587="",Dashboard!$F$5&lt;=1980,Dashboard!$H$5&gt;=2016))),1,0)</f>
        <v>1</v>
      </c>
      <c r="Q4587" s="0" t="n">
        <f aca="false">J4587*P4587+ROW()*0.00000001</f>
        <v>0.42004587</v>
      </c>
    </row>
    <row r="4588" customFormat="false" ht="15" hidden="false" customHeight="false" outlineLevel="0" collapsed="false">
      <c r="A4588" s="0" t="s">
        <v>3539</v>
      </c>
      <c r="B4588" s="0" t="s">
        <v>85</v>
      </c>
      <c r="C4588" s="0" t="n">
        <v>2004</v>
      </c>
      <c r="D4588" s="0" t="s">
        <v>71</v>
      </c>
      <c r="E4588" s="0" t="s">
        <v>124</v>
      </c>
      <c r="F4588" s="0" t="n">
        <v>0.3</v>
      </c>
      <c r="G4588" s="0" t="n">
        <v>0.11</v>
      </c>
      <c r="H4588" s="0" t="n">
        <v>0</v>
      </c>
      <c r="I4588" s="0" t="n">
        <v>0.01</v>
      </c>
      <c r="J4588" s="0" t="n">
        <v>0.42</v>
      </c>
      <c r="K4588" s="0" t="n">
        <v>60</v>
      </c>
      <c r="M4588" s="0" t="s">
        <v>36</v>
      </c>
      <c r="N4588" s="0" t="s">
        <v>35</v>
      </c>
      <c r="O4588" s="0" t="s">
        <v>53</v>
      </c>
      <c r="P4588" s="0" t="n">
        <f aca="false">IF(AND(OR(Dashboard!$B$5="All",D4588=Dashboard!$B$5),OR(Dashboard!$D$5="All",N4588=Dashboard!$D$5),OR(AND(C4588&lt;&gt;"",C4588&gt;=Dashboard!$F$5,C4588&lt;=Dashboard!$H$5),AND(C4588="",Dashboard!$F$5&lt;=1980,Dashboard!$H$5&gt;=2016))),1,0)</f>
        <v>1</v>
      </c>
      <c r="Q4588" s="0" t="n">
        <f aca="false">J4588*P4588+ROW()*0.00000001</f>
        <v>0.42004588</v>
      </c>
    </row>
    <row r="4589" customFormat="false" ht="15" hidden="false" customHeight="false" outlineLevel="0" collapsed="false">
      <c r="A4589" s="0" t="s">
        <v>2751</v>
      </c>
      <c r="B4589" s="0" t="s">
        <v>64</v>
      </c>
      <c r="C4589" s="0" t="n">
        <v>2009</v>
      </c>
      <c r="D4589" s="0" t="s">
        <v>52</v>
      </c>
      <c r="E4589" s="0" t="s">
        <v>91</v>
      </c>
      <c r="F4589" s="0" t="n">
        <v>0.23</v>
      </c>
      <c r="G4589" s="0" t="n">
        <v>0.15</v>
      </c>
      <c r="H4589" s="0" t="n">
        <v>0</v>
      </c>
      <c r="I4589" s="0" t="n">
        <v>0.04</v>
      </c>
      <c r="J4589" s="0" t="n">
        <v>0.42</v>
      </c>
      <c r="K4589" s="0" t="n">
        <v>71</v>
      </c>
      <c r="L4589" s="0" t="n">
        <v>5.9</v>
      </c>
      <c r="M4589" s="0" t="s">
        <v>103</v>
      </c>
      <c r="N4589" s="0" t="s">
        <v>66</v>
      </c>
      <c r="O4589" s="0" t="s">
        <v>37</v>
      </c>
      <c r="P4589" s="0" t="n">
        <f aca="false">IF(AND(OR(Dashboard!$B$5="All",D4589=Dashboard!$B$5),OR(Dashboard!$D$5="All",N4589=Dashboard!$D$5),OR(AND(C4589&lt;&gt;"",C4589&gt;=Dashboard!$F$5,C4589&lt;=Dashboard!$H$5),AND(C4589="",Dashboard!$F$5&lt;=1980,Dashboard!$H$5&gt;=2016))),1,0)</f>
        <v>1</v>
      </c>
      <c r="Q4589" s="0" t="n">
        <f aca="false">J4589*P4589+ROW()*0.00000001</f>
        <v>0.42004589</v>
      </c>
    </row>
    <row r="4590" customFormat="false" ht="15" hidden="false" customHeight="false" outlineLevel="0" collapsed="false">
      <c r="A4590" s="0" t="s">
        <v>2566</v>
      </c>
      <c r="B4590" s="0" t="s">
        <v>85</v>
      </c>
      <c r="C4590" s="0" t="n">
        <v>2004</v>
      </c>
      <c r="D4590" s="0" t="s">
        <v>16</v>
      </c>
      <c r="E4590" s="0" t="s">
        <v>91</v>
      </c>
      <c r="F4590" s="0" t="n">
        <v>0.3</v>
      </c>
      <c r="G4590" s="0" t="n">
        <v>0.11</v>
      </c>
      <c r="H4590" s="0" t="n">
        <v>0</v>
      </c>
      <c r="I4590" s="0" t="n">
        <v>0.01</v>
      </c>
      <c r="J4590" s="0" t="n">
        <v>0.42</v>
      </c>
      <c r="K4590" s="0" t="n">
        <v>72</v>
      </c>
      <c r="L4590" s="0" t="n">
        <v>8</v>
      </c>
      <c r="M4590" s="0" t="s">
        <v>36</v>
      </c>
      <c r="N4590" s="0" t="s">
        <v>35</v>
      </c>
      <c r="O4590" s="0" t="s">
        <v>37</v>
      </c>
      <c r="P4590" s="0" t="n">
        <f aca="false">IF(AND(OR(Dashboard!$B$5="All",D4590=Dashboard!$B$5),OR(Dashboard!$D$5="All",N4590=Dashboard!$D$5),OR(AND(C4590&lt;&gt;"",C4590&gt;=Dashboard!$F$5,C4590&lt;=Dashboard!$H$5),AND(C4590="",Dashboard!$F$5&lt;=1980,Dashboard!$H$5&gt;=2016))),1,0)</f>
        <v>1</v>
      </c>
      <c r="Q4590" s="0" t="n">
        <f aca="false">J4590*P4590+ROW()*0.00000001</f>
        <v>0.4200459</v>
      </c>
    </row>
    <row r="4591" customFormat="false" ht="15" hidden="false" customHeight="false" outlineLevel="0" collapsed="false">
      <c r="A4591" s="0" t="s">
        <v>3540</v>
      </c>
      <c r="B4591" s="0" t="s">
        <v>117</v>
      </c>
      <c r="C4591" s="0" t="n">
        <v>1998</v>
      </c>
      <c r="D4591" s="0" t="s">
        <v>41</v>
      </c>
      <c r="E4591" s="0" t="s">
        <v>3541</v>
      </c>
      <c r="F4591" s="0" t="n">
        <v>0.23</v>
      </c>
      <c r="G4591" s="0" t="n">
        <v>0.16</v>
      </c>
      <c r="H4591" s="0" t="n">
        <v>0</v>
      </c>
      <c r="I4591" s="0" t="n">
        <v>0.03</v>
      </c>
      <c r="J4591" s="0" t="n">
        <v>0.42</v>
      </c>
      <c r="N4591" s="0" t="s">
        <v>74</v>
      </c>
      <c r="P4591" s="0" t="n">
        <f aca="false">IF(AND(OR(Dashboard!$B$5="All",D4591=Dashboard!$B$5),OR(Dashboard!$D$5="All",N4591=Dashboard!$D$5),OR(AND(C4591&lt;&gt;"",C4591&gt;=Dashboard!$F$5,C4591&lt;=Dashboard!$H$5),AND(C4591="",Dashboard!$F$5&lt;=1980,Dashboard!$H$5&gt;=2016))),1,0)</f>
        <v>1</v>
      </c>
      <c r="Q4591" s="0" t="n">
        <f aca="false">J4591*P4591+ROW()*0.00000001</f>
        <v>0.42004591</v>
      </c>
    </row>
    <row r="4592" customFormat="false" ht="15" hidden="false" customHeight="false" outlineLevel="0" collapsed="false">
      <c r="A4592" s="0" t="s">
        <v>3542</v>
      </c>
      <c r="B4592" s="0" t="s">
        <v>851</v>
      </c>
      <c r="C4592" s="0" t="n">
        <v>2011</v>
      </c>
      <c r="D4592" s="0" t="s">
        <v>34</v>
      </c>
      <c r="E4592" s="0" t="s">
        <v>154</v>
      </c>
      <c r="F4592" s="0" t="n">
        <v>0.04</v>
      </c>
      <c r="G4592" s="0" t="n">
        <v>0.28</v>
      </c>
      <c r="H4592" s="0" t="n">
        <v>0.01</v>
      </c>
      <c r="I4592" s="0" t="n">
        <v>0.09</v>
      </c>
      <c r="J4592" s="0" t="n">
        <v>0.42</v>
      </c>
      <c r="N4592" s="0" t="s">
        <v>74</v>
      </c>
      <c r="P4592" s="0" t="n">
        <f aca="false">IF(AND(OR(Dashboard!$B$5="All",D4592=Dashboard!$B$5),OR(Dashboard!$D$5="All",N4592=Dashboard!$D$5),OR(AND(C4592&lt;&gt;"",C4592&gt;=Dashboard!$F$5,C4592&lt;=Dashboard!$H$5),AND(C4592="",Dashboard!$F$5&lt;=1980,Dashboard!$H$5&gt;=2016))),1,0)</f>
        <v>1</v>
      </c>
      <c r="Q4592" s="0" t="n">
        <f aca="false">J4592*P4592+ROW()*0.00000001</f>
        <v>0.42004592</v>
      </c>
    </row>
    <row r="4593" customFormat="false" ht="15" hidden="false" customHeight="false" outlineLevel="0" collapsed="false">
      <c r="A4593" s="0" t="s">
        <v>3543</v>
      </c>
      <c r="B4593" s="0" t="s">
        <v>117</v>
      </c>
      <c r="C4593" s="0" t="n">
        <v>1999</v>
      </c>
      <c r="D4593" s="0" t="s">
        <v>46</v>
      </c>
      <c r="E4593" s="0" t="s">
        <v>89</v>
      </c>
      <c r="F4593" s="0" t="n">
        <v>0</v>
      </c>
      <c r="G4593" s="0" t="n">
        <v>0</v>
      </c>
      <c r="H4593" s="0" t="n">
        <v>0.39</v>
      </c>
      <c r="I4593" s="0" t="n">
        <v>0.03</v>
      </c>
      <c r="J4593" s="0" t="n">
        <v>0.42</v>
      </c>
      <c r="N4593" s="0" t="s">
        <v>74</v>
      </c>
      <c r="P4593" s="0" t="n">
        <f aca="false">IF(AND(OR(Dashboard!$B$5="All",D4593=Dashboard!$B$5),OR(Dashboard!$D$5="All",N4593=Dashboard!$D$5),OR(AND(C4593&lt;&gt;"",C4593&gt;=Dashboard!$F$5,C4593&lt;=Dashboard!$H$5),AND(C4593="",Dashboard!$F$5&lt;=1980,Dashboard!$H$5&gt;=2016))),1,0)</f>
        <v>1</v>
      </c>
      <c r="Q4593" s="0" t="n">
        <f aca="false">J4593*P4593+ROW()*0.00000001</f>
        <v>0.42004593</v>
      </c>
    </row>
    <row r="4594" customFormat="false" ht="15" hidden="false" customHeight="false" outlineLevel="0" collapsed="false">
      <c r="A4594" s="0" t="s">
        <v>3544</v>
      </c>
      <c r="B4594" s="0" t="s">
        <v>33</v>
      </c>
      <c r="C4594" s="0" t="n">
        <v>2011</v>
      </c>
      <c r="D4594" s="0" t="s">
        <v>52</v>
      </c>
      <c r="E4594" s="0" t="s">
        <v>124</v>
      </c>
      <c r="F4594" s="0" t="n">
        <v>0.4</v>
      </c>
      <c r="G4594" s="0" t="n">
        <v>0</v>
      </c>
      <c r="H4594" s="0" t="n">
        <v>0</v>
      </c>
      <c r="I4594" s="0" t="n">
        <v>0.02</v>
      </c>
      <c r="J4594" s="0" t="n">
        <v>0.42</v>
      </c>
      <c r="M4594" s="0" t="s">
        <v>125</v>
      </c>
      <c r="N4594" s="0" t="s">
        <v>35</v>
      </c>
      <c r="P4594" s="0" t="n">
        <f aca="false">IF(AND(OR(Dashboard!$B$5="All",D4594=Dashboard!$B$5),OR(Dashboard!$D$5="All",N4594=Dashboard!$D$5),OR(AND(C4594&lt;&gt;"",C4594&gt;=Dashboard!$F$5,C4594&lt;=Dashboard!$H$5),AND(C4594="",Dashboard!$F$5&lt;=1980,Dashboard!$H$5&gt;=2016))),1,0)</f>
        <v>1</v>
      </c>
      <c r="Q4594" s="0" t="n">
        <f aca="false">J4594*P4594+ROW()*0.00000001</f>
        <v>0.42004594</v>
      </c>
    </row>
    <row r="4595" customFormat="false" ht="15" hidden="false" customHeight="false" outlineLevel="0" collapsed="false">
      <c r="A4595" s="0" t="s">
        <v>3545</v>
      </c>
      <c r="B4595" s="0" t="s">
        <v>50</v>
      </c>
      <c r="C4595" s="0" t="n">
        <v>2009</v>
      </c>
      <c r="D4595" s="0" t="s">
        <v>71</v>
      </c>
      <c r="E4595" s="0" t="s">
        <v>418</v>
      </c>
      <c r="F4595" s="0" t="n">
        <v>0.42</v>
      </c>
      <c r="G4595" s="0" t="n">
        <v>0</v>
      </c>
      <c r="H4595" s="0" t="n">
        <v>0</v>
      </c>
      <c r="I4595" s="0" t="n">
        <v>0</v>
      </c>
      <c r="J4595" s="0" t="n">
        <v>0.42</v>
      </c>
      <c r="N4595" s="0" t="s">
        <v>35</v>
      </c>
      <c r="P4595" s="0" t="n">
        <f aca="false">IF(AND(OR(Dashboard!$B$5="All",D4595=Dashboard!$B$5),OR(Dashboard!$D$5="All",N4595=Dashboard!$D$5),OR(AND(C4595&lt;&gt;"",C4595&gt;=Dashboard!$F$5,C4595&lt;=Dashboard!$H$5),AND(C4595="",Dashboard!$F$5&lt;=1980,Dashboard!$H$5&gt;=2016))),1,0)</f>
        <v>1</v>
      </c>
      <c r="Q4595" s="0" t="n">
        <f aca="false">J4595*P4595+ROW()*0.00000001</f>
        <v>0.42004595</v>
      </c>
    </row>
    <row r="4596" customFormat="false" ht="15" hidden="false" customHeight="false" outlineLevel="0" collapsed="false">
      <c r="A4596" s="0" t="s">
        <v>3546</v>
      </c>
      <c r="B4596" s="0" t="s">
        <v>164</v>
      </c>
      <c r="C4596" s="0" t="n">
        <v>2008</v>
      </c>
      <c r="D4596" s="0" t="s">
        <v>102</v>
      </c>
      <c r="E4596" s="0" t="s">
        <v>328</v>
      </c>
      <c r="F4596" s="0" t="n">
        <v>0</v>
      </c>
      <c r="G4596" s="0" t="n">
        <v>0</v>
      </c>
      <c r="H4596" s="0" t="n">
        <v>0.42</v>
      </c>
      <c r="I4596" s="0" t="n">
        <v>0</v>
      </c>
      <c r="J4596" s="0" t="n">
        <v>0.42</v>
      </c>
      <c r="N4596" s="0" t="s">
        <v>74</v>
      </c>
      <c r="P4596" s="0" t="n">
        <f aca="false">IF(AND(OR(Dashboard!$B$5="All",D4596=Dashboard!$B$5),OR(Dashboard!$D$5="All",N4596=Dashboard!$D$5),OR(AND(C4596&lt;&gt;"",C4596&gt;=Dashboard!$F$5,C4596&lt;=Dashboard!$H$5),AND(C4596="",Dashboard!$F$5&lt;=1980,Dashboard!$H$5&gt;=2016))),1,0)</f>
        <v>1</v>
      </c>
      <c r="Q4596" s="0" t="n">
        <f aca="false">J4596*P4596+ROW()*0.00000001</f>
        <v>0.42004596</v>
      </c>
    </row>
    <row r="4597" customFormat="false" ht="15" hidden="false" customHeight="false" outlineLevel="0" collapsed="false">
      <c r="A4597" s="0" t="s">
        <v>1308</v>
      </c>
      <c r="B4597" s="0" t="s">
        <v>144</v>
      </c>
      <c r="C4597" s="0" t="n">
        <v>2002</v>
      </c>
      <c r="D4597" s="0" t="s">
        <v>41</v>
      </c>
      <c r="E4597" s="0" t="s">
        <v>160</v>
      </c>
      <c r="F4597" s="0" t="n">
        <v>0.35</v>
      </c>
      <c r="G4597" s="0" t="n">
        <v>0.05</v>
      </c>
      <c r="H4597" s="0" t="n">
        <v>0</v>
      </c>
      <c r="I4597" s="0" t="n">
        <v>0.02</v>
      </c>
      <c r="J4597" s="0" t="n">
        <v>0.42</v>
      </c>
      <c r="K4597" s="0" t="n">
        <v>71</v>
      </c>
      <c r="L4597" s="0" t="n">
        <v>8.7</v>
      </c>
      <c r="M4597" s="0" t="s">
        <v>103</v>
      </c>
      <c r="N4597" s="0" t="s">
        <v>66</v>
      </c>
      <c r="O4597" s="0" t="s">
        <v>37</v>
      </c>
      <c r="P4597" s="0" t="n">
        <f aca="false">IF(AND(OR(Dashboard!$B$5="All",D4597=Dashboard!$B$5),OR(Dashboard!$D$5="All",N4597=Dashboard!$D$5),OR(AND(C4597&lt;&gt;"",C4597&gt;=Dashboard!$F$5,C4597&lt;=Dashboard!$H$5),AND(C4597="",Dashboard!$F$5&lt;=1980,Dashboard!$H$5&gt;=2016))),1,0)</f>
        <v>1</v>
      </c>
      <c r="Q4597" s="0" t="n">
        <f aca="false">J4597*P4597+ROW()*0.00000001</f>
        <v>0.42004597</v>
      </c>
    </row>
    <row r="4598" customFormat="false" ht="15" hidden="false" customHeight="false" outlineLevel="0" collapsed="false">
      <c r="A4598" s="0" t="s">
        <v>3547</v>
      </c>
      <c r="B4598" s="0" t="s">
        <v>76</v>
      </c>
      <c r="C4598" s="0" t="n">
        <v>2004</v>
      </c>
      <c r="D4598" s="0" t="s">
        <v>34</v>
      </c>
      <c r="E4598" s="0" t="s">
        <v>220</v>
      </c>
      <c r="F4598" s="0" t="n">
        <v>0</v>
      </c>
      <c r="G4598" s="0" t="n">
        <v>0</v>
      </c>
      <c r="H4598" s="0" t="n">
        <v>0.42</v>
      </c>
      <c r="I4598" s="0" t="n">
        <v>0</v>
      </c>
      <c r="J4598" s="0" t="n">
        <v>0.42</v>
      </c>
      <c r="N4598" s="0" t="s">
        <v>74</v>
      </c>
      <c r="P4598" s="0" t="n">
        <f aca="false">IF(AND(OR(Dashboard!$B$5="All",D4598=Dashboard!$B$5),OR(Dashboard!$D$5="All",N4598=Dashboard!$D$5),OR(AND(C4598&lt;&gt;"",C4598&gt;=Dashboard!$F$5,C4598&lt;=Dashboard!$H$5),AND(C4598="",Dashboard!$F$5&lt;=1980,Dashboard!$H$5&gt;=2016))),1,0)</f>
        <v>1</v>
      </c>
      <c r="Q4598" s="0" t="n">
        <f aca="false">J4598*P4598+ROW()*0.00000001</f>
        <v>0.42004598</v>
      </c>
    </row>
    <row r="4599" customFormat="false" ht="15" hidden="false" customHeight="false" outlineLevel="0" collapsed="false">
      <c r="A4599" s="0" t="s">
        <v>3502</v>
      </c>
      <c r="B4599" s="0" t="s">
        <v>33</v>
      </c>
      <c r="C4599" s="0" t="n">
        <v>2007</v>
      </c>
      <c r="D4599" s="0" t="s">
        <v>58</v>
      </c>
      <c r="E4599" s="0" t="s">
        <v>124</v>
      </c>
      <c r="F4599" s="0" t="n">
        <v>0.39</v>
      </c>
      <c r="G4599" s="0" t="n">
        <v>0</v>
      </c>
      <c r="H4599" s="0" t="n">
        <v>0</v>
      </c>
      <c r="I4599" s="0" t="n">
        <v>0.03</v>
      </c>
      <c r="J4599" s="0" t="n">
        <v>0.42</v>
      </c>
      <c r="M4599" s="0" t="s">
        <v>36</v>
      </c>
      <c r="N4599" s="0" t="s">
        <v>35</v>
      </c>
      <c r="P4599" s="0" t="n">
        <f aca="false">IF(AND(OR(Dashboard!$B$5="All",D4599=Dashboard!$B$5),OR(Dashboard!$D$5="All",N4599=Dashboard!$D$5),OR(AND(C4599&lt;&gt;"",C4599&gt;=Dashboard!$F$5,C4599&lt;=Dashboard!$H$5),AND(C4599="",Dashboard!$F$5&lt;=1980,Dashboard!$H$5&gt;=2016))),1,0)</f>
        <v>1</v>
      </c>
      <c r="Q4599" s="0" t="n">
        <f aca="false">J4599*P4599+ROW()*0.00000001</f>
        <v>0.42004599</v>
      </c>
    </row>
    <row r="4600" customFormat="false" ht="15" hidden="false" customHeight="false" outlineLevel="0" collapsed="false">
      <c r="A4600" s="0" t="s">
        <v>3548</v>
      </c>
      <c r="B4600" s="0" t="s">
        <v>76</v>
      </c>
      <c r="C4600" s="0" t="n">
        <v>2003</v>
      </c>
      <c r="D4600" s="0" t="s">
        <v>71</v>
      </c>
      <c r="E4600" s="0" t="s">
        <v>418</v>
      </c>
      <c r="F4600" s="0" t="n">
        <v>0.21</v>
      </c>
      <c r="G4600" s="0" t="n">
        <v>0.16</v>
      </c>
      <c r="H4600" s="0" t="n">
        <v>0</v>
      </c>
      <c r="I4600" s="0" t="n">
        <v>0.05</v>
      </c>
      <c r="J4600" s="0" t="n">
        <v>0.42</v>
      </c>
      <c r="N4600" s="0" t="s">
        <v>74</v>
      </c>
      <c r="P4600" s="0" t="n">
        <f aca="false">IF(AND(OR(Dashboard!$B$5="All",D4600=Dashboard!$B$5),OR(Dashboard!$D$5="All",N4600=Dashboard!$D$5),OR(AND(C4600&lt;&gt;"",C4600&gt;=Dashboard!$F$5,C4600&lt;=Dashboard!$H$5),AND(C4600="",Dashboard!$F$5&lt;=1980,Dashboard!$H$5&gt;=2016))),1,0)</f>
        <v>1</v>
      </c>
      <c r="Q4600" s="0" t="n">
        <f aca="false">J4600*P4600+ROW()*0.00000001</f>
        <v>0.420046</v>
      </c>
    </row>
    <row r="4601" customFormat="false" ht="15" hidden="false" customHeight="false" outlineLevel="0" collapsed="false">
      <c r="A4601" s="0" t="s">
        <v>2294</v>
      </c>
      <c r="B4601" s="0" t="s">
        <v>164</v>
      </c>
      <c r="C4601" s="0" t="n">
        <v>2007</v>
      </c>
      <c r="D4601" s="0" t="s">
        <v>71</v>
      </c>
      <c r="E4601" s="0" t="s">
        <v>487</v>
      </c>
      <c r="F4601" s="0" t="n">
        <v>0.15</v>
      </c>
      <c r="G4601" s="0" t="n">
        <v>0.17</v>
      </c>
      <c r="H4601" s="0" t="n">
        <v>0</v>
      </c>
      <c r="I4601" s="0" t="n">
        <v>0.1</v>
      </c>
      <c r="J4601" s="0" t="n">
        <v>0.42</v>
      </c>
      <c r="K4601" s="0" t="n">
        <v>61</v>
      </c>
      <c r="L4601" s="0" t="n">
        <v>7</v>
      </c>
      <c r="M4601" s="0" t="s">
        <v>103</v>
      </c>
      <c r="N4601" s="0" t="s">
        <v>74</v>
      </c>
      <c r="O4601" s="0" t="s">
        <v>67</v>
      </c>
      <c r="P4601" s="0" t="n">
        <f aca="false">IF(AND(OR(Dashboard!$B$5="All",D4601=Dashboard!$B$5),OR(Dashboard!$D$5="All",N4601=Dashboard!$D$5),OR(AND(C4601&lt;&gt;"",C4601&gt;=Dashboard!$F$5,C4601&lt;=Dashboard!$H$5),AND(C4601="",Dashboard!$F$5&lt;=1980,Dashboard!$H$5&gt;=2016))),1,0)</f>
        <v>1</v>
      </c>
      <c r="Q4601" s="0" t="n">
        <f aca="false">J4601*P4601+ROW()*0.00000001</f>
        <v>0.42004601</v>
      </c>
    </row>
    <row r="4602" customFormat="false" ht="15" hidden="false" customHeight="false" outlineLevel="0" collapsed="false">
      <c r="A4602" s="0" t="s">
        <v>3549</v>
      </c>
      <c r="B4602" s="0" t="s">
        <v>108</v>
      </c>
      <c r="C4602" s="0" t="n">
        <v>2001</v>
      </c>
      <c r="D4602" s="0" t="s">
        <v>48</v>
      </c>
      <c r="E4602" s="0" t="s">
        <v>35</v>
      </c>
      <c r="F4602" s="0" t="n">
        <v>0.34</v>
      </c>
      <c r="G4602" s="0" t="n">
        <v>0.07</v>
      </c>
      <c r="H4602" s="0" t="n">
        <v>0</v>
      </c>
      <c r="I4602" s="0" t="n">
        <v>0</v>
      </c>
      <c r="J4602" s="0" t="n">
        <v>0.42</v>
      </c>
      <c r="N4602" s="0" t="s">
        <v>35</v>
      </c>
      <c r="P4602" s="0" t="n">
        <f aca="false">IF(AND(OR(Dashboard!$B$5="All",D4602=Dashboard!$B$5),OR(Dashboard!$D$5="All",N4602=Dashboard!$D$5),OR(AND(C4602&lt;&gt;"",C4602&gt;=Dashboard!$F$5,C4602&lt;=Dashboard!$H$5),AND(C4602="",Dashboard!$F$5&lt;=1980,Dashboard!$H$5&gt;=2016))),1,0)</f>
        <v>1</v>
      </c>
      <c r="Q4602" s="0" t="n">
        <f aca="false">J4602*P4602+ROW()*0.00000001</f>
        <v>0.42004602</v>
      </c>
    </row>
    <row r="4603" customFormat="false" ht="15" hidden="false" customHeight="false" outlineLevel="0" collapsed="false">
      <c r="A4603" s="0" t="s">
        <v>3550</v>
      </c>
      <c r="B4603" s="0" t="s">
        <v>108</v>
      </c>
      <c r="C4603" s="0" t="n">
        <v>1999</v>
      </c>
      <c r="D4603" s="0" t="s">
        <v>34</v>
      </c>
      <c r="E4603" s="0" t="s">
        <v>220</v>
      </c>
      <c r="F4603" s="0" t="n">
        <v>0</v>
      </c>
      <c r="G4603" s="0" t="n">
        <v>0</v>
      </c>
      <c r="H4603" s="0" t="n">
        <v>0.39</v>
      </c>
      <c r="I4603" s="0" t="n">
        <v>0.03</v>
      </c>
      <c r="J4603" s="0" t="n">
        <v>0.42</v>
      </c>
      <c r="N4603" s="0" t="s">
        <v>35</v>
      </c>
      <c r="P4603" s="0" t="n">
        <f aca="false">IF(AND(OR(Dashboard!$B$5="All",D4603=Dashboard!$B$5),OR(Dashboard!$D$5="All",N4603=Dashboard!$D$5),OR(AND(C4603&lt;&gt;"",C4603&gt;=Dashboard!$F$5,C4603&lt;=Dashboard!$H$5),AND(C4603="",Dashboard!$F$5&lt;=1980,Dashboard!$H$5&gt;=2016))),1,0)</f>
        <v>1</v>
      </c>
      <c r="Q4603" s="0" t="n">
        <f aca="false">J4603*P4603+ROW()*0.00000001</f>
        <v>0.42004603</v>
      </c>
    </row>
    <row r="4604" customFormat="false" ht="15" hidden="false" customHeight="false" outlineLevel="0" collapsed="false">
      <c r="A4604" s="0" t="s">
        <v>3551</v>
      </c>
      <c r="B4604" s="0" t="s">
        <v>108</v>
      </c>
      <c r="C4604" s="0" t="n">
        <v>2000</v>
      </c>
      <c r="D4604" s="0" t="s">
        <v>56</v>
      </c>
      <c r="E4604" s="0" t="s">
        <v>1374</v>
      </c>
      <c r="F4604" s="0" t="n">
        <v>0.34</v>
      </c>
      <c r="G4604" s="0" t="n">
        <v>0.07</v>
      </c>
      <c r="H4604" s="0" t="n">
        <v>0</v>
      </c>
      <c r="I4604" s="0" t="n">
        <v>0</v>
      </c>
      <c r="J4604" s="0" t="n">
        <v>0.42</v>
      </c>
      <c r="N4604" s="0" t="s">
        <v>35</v>
      </c>
      <c r="P4604" s="0" t="n">
        <f aca="false">IF(AND(OR(Dashboard!$B$5="All",D4604=Dashboard!$B$5),OR(Dashboard!$D$5="All",N4604=Dashboard!$D$5),OR(AND(C4604&lt;&gt;"",C4604&gt;=Dashboard!$F$5,C4604&lt;=Dashboard!$H$5),AND(C4604="",Dashboard!$F$5&lt;=1980,Dashboard!$H$5&gt;=2016))),1,0)</f>
        <v>1</v>
      </c>
      <c r="Q4604" s="0" t="n">
        <f aca="false">J4604*P4604+ROW()*0.00000001</f>
        <v>0.42004604</v>
      </c>
    </row>
    <row r="4605" customFormat="false" ht="15" hidden="false" customHeight="false" outlineLevel="0" collapsed="false">
      <c r="A4605" s="0" t="s">
        <v>3552</v>
      </c>
      <c r="B4605" s="0" t="s">
        <v>108</v>
      </c>
      <c r="C4605" s="0" t="n">
        <v>1998</v>
      </c>
      <c r="D4605" s="0" t="s">
        <v>41</v>
      </c>
      <c r="E4605" s="0" t="s">
        <v>649</v>
      </c>
      <c r="F4605" s="0" t="n">
        <v>0.35</v>
      </c>
      <c r="G4605" s="0" t="n">
        <v>0.06</v>
      </c>
      <c r="H4605" s="0" t="n">
        <v>0</v>
      </c>
      <c r="I4605" s="0" t="n">
        <v>0</v>
      </c>
      <c r="J4605" s="0" t="n">
        <v>0.42</v>
      </c>
      <c r="N4605" s="0" t="s">
        <v>35</v>
      </c>
      <c r="P4605" s="0" t="n">
        <f aca="false">IF(AND(OR(Dashboard!$B$5="All",D4605=Dashboard!$B$5),OR(Dashboard!$D$5="All",N4605=Dashboard!$D$5),OR(AND(C4605&lt;&gt;"",C4605&gt;=Dashboard!$F$5,C4605&lt;=Dashboard!$H$5),AND(C4605="",Dashboard!$F$5&lt;=1980,Dashboard!$H$5&gt;=2016))),1,0)</f>
        <v>1</v>
      </c>
      <c r="Q4605" s="0" t="n">
        <f aca="false">J4605*P4605+ROW()*0.00000001</f>
        <v>0.42004605</v>
      </c>
    </row>
    <row r="4606" customFormat="false" ht="15" hidden="false" customHeight="false" outlineLevel="0" collapsed="false">
      <c r="A4606" s="0" t="s">
        <v>2713</v>
      </c>
      <c r="B4606" s="0" t="s">
        <v>108</v>
      </c>
      <c r="C4606" s="0" t="n">
        <v>2000</v>
      </c>
      <c r="D4606" s="0" t="s">
        <v>34</v>
      </c>
      <c r="E4606" s="0" t="s">
        <v>649</v>
      </c>
      <c r="F4606" s="0" t="n">
        <v>0.34</v>
      </c>
      <c r="G4606" s="0" t="n">
        <v>0.07</v>
      </c>
      <c r="H4606" s="0" t="n">
        <v>0</v>
      </c>
      <c r="I4606" s="0" t="n">
        <v>0</v>
      </c>
      <c r="J4606" s="0" t="n">
        <v>0.42</v>
      </c>
      <c r="N4606" s="0" t="s">
        <v>35</v>
      </c>
      <c r="P4606" s="0" t="n">
        <f aca="false">IF(AND(OR(Dashboard!$B$5="All",D4606=Dashboard!$B$5),OR(Dashboard!$D$5="All",N4606=Dashboard!$D$5),OR(AND(C4606&lt;&gt;"",C4606&gt;=Dashboard!$F$5,C4606&lt;=Dashboard!$H$5),AND(C4606="",Dashboard!$F$5&lt;=1980,Dashboard!$H$5&gt;=2016))),1,0)</f>
        <v>1</v>
      </c>
      <c r="Q4606" s="0" t="n">
        <f aca="false">J4606*P4606+ROW()*0.00000001</f>
        <v>0.42004606</v>
      </c>
    </row>
    <row r="4607" customFormat="false" ht="15" hidden="false" customHeight="false" outlineLevel="0" collapsed="false">
      <c r="A4607" s="0" t="s">
        <v>704</v>
      </c>
      <c r="B4607" s="0" t="s">
        <v>186</v>
      </c>
      <c r="C4607" s="0" t="n">
        <v>2004</v>
      </c>
      <c r="D4607" s="0" t="s">
        <v>56</v>
      </c>
      <c r="E4607" s="0" t="s">
        <v>142</v>
      </c>
      <c r="F4607" s="0" t="n">
        <v>0.32</v>
      </c>
      <c r="G4607" s="0" t="n">
        <v>0.08</v>
      </c>
      <c r="H4607" s="0" t="n">
        <v>0</v>
      </c>
      <c r="I4607" s="0" t="n">
        <v>0.01</v>
      </c>
      <c r="J4607" s="0" t="n">
        <v>0.42</v>
      </c>
      <c r="K4607" s="0" t="n">
        <v>84</v>
      </c>
      <c r="L4607" s="0" t="n">
        <v>8.2</v>
      </c>
      <c r="M4607" s="0" t="s">
        <v>103</v>
      </c>
      <c r="N4607" s="0" t="s">
        <v>35</v>
      </c>
      <c r="O4607" s="0" t="s">
        <v>42</v>
      </c>
      <c r="P4607" s="0" t="n">
        <f aca="false">IF(AND(OR(Dashboard!$B$5="All",D4607=Dashboard!$B$5),OR(Dashboard!$D$5="All",N4607=Dashboard!$D$5),OR(AND(C4607&lt;&gt;"",C4607&gt;=Dashboard!$F$5,C4607&lt;=Dashboard!$H$5),AND(C4607="",Dashboard!$F$5&lt;=1980,Dashboard!$H$5&gt;=2016))),1,0)</f>
        <v>1</v>
      </c>
      <c r="Q4607" s="0" t="n">
        <f aca="false">J4607*P4607+ROW()*0.00000001</f>
        <v>0.42004607</v>
      </c>
    </row>
    <row r="4608" customFormat="false" ht="15" hidden="false" customHeight="false" outlineLevel="0" collapsed="false">
      <c r="A4608" s="0" t="s">
        <v>2548</v>
      </c>
      <c r="B4608" s="0" t="s">
        <v>164</v>
      </c>
      <c r="C4608" s="0" t="n">
        <v>2005</v>
      </c>
      <c r="D4608" s="0" t="s">
        <v>34</v>
      </c>
      <c r="E4608" s="0" t="s">
        <v>142</v>
      </c>
      <c r="F4608" s="0" t="n">
        <v>0.39</v>
      </c>
      <c r="G4608" s="0" t="n">
        <v>0</v>
      </c>
      <c r="H4608" s="0" t="n">
        <v>0</v>
      </c>
      <c r="I4608" s="0" t="n">
        <v>0.03</v>
      </c>
      <c r="J4608" s="0" t="n">
        <v>0.42</v>
      </c>
      <c r="K4608" s="0" t="n">
        <v>80</v>
      </c>
      <c r="L4608" s="0" t="n">
        <v>7.6</v>
      </c>
      <c r="M4608" s="0" t="s">
        <v>36</v>
      </c>
      <c r="N4608" s="0" t="s">
        <v>74</v>
      </c>
      <c r="O4608" s="0" t="s">
        <v>37</v>
      </c>
      <c r="P4608" s="0" t="n">
        <f aca="false">IF(AND(OR(Dashboard!$B$5="All",D4608=Dashboard!$B$5),OR(Dashboard!$D$5="All",N4608=Dashboard!$D$5),OR(AND(C4608&lt;&gt;"",C4608&gt;=Dashboard!$F$5,C4608&lt;=Dashboard!$H$5),AND(C4608="",Dashboard!$F$5&lt;=1980,Dashboard!$H$5&gt;=2016))),1,0)</f>
        <v>1</v>
      </c>
      <c r="Q4608" s="0" t="n">
        <f aca="false">J4608*P4608+ROW()*0.00000001</f>
        <v>0.42004608</v>
      </c>
    </row>
    <row r="4609" customFormat="false" ht="15" hidden="false" customHeight="false" outlineLevel="0" collapsed="false">
      <c r="A4609" s="0" t="s">
        <v>2399</v>
      </c>
      <c r="B4609" s="0" t="s">
        <v>76</v>
      </c>
      <c r="C4609" s="0" t="n">
        <v>2008</v>
      </c>
      <c r="D4609" s="0" t="s">
        <v>34</v>
      </c>
      <c r="E4609" s="0" t="s">
        <v>89</v>
      </c>
      <c r="F4609" s="0" t="n">
        <v>0.35</v>
      </c>
      <c r="G4609" s="0" t="n">
        <v>0.01</v>
      </c>
      <c r="H4609" s="0" t="n">
        <v>0</v>
      </c>
      <c r="I4609" s="0" t="n">
        <v>0.06</v>
      </c>
      <c r="J4609" s="0" t="n">
        <v>0.42</v>
      </c>
      <c r="K4609" s="0" t="n">
        <v>84</v>
      </c>
      <c r="L4609" s="0" t="n">
        <v>7.3</v>
      </c>
      <c r="M4609" s="0" t="s">
        <v>36</v>
      </c>
      <c r="N4609" s="0" t="s">
        <v>74</v>
      </c>
      <c r="O4609" s="0" t="s">
        <v>42</v>
      </c>
      <c r="P4609" s="0" t="n">
        <f aca="false">IF(AND(OR(Dashboard!$B$5="All",D4609=Dashboard!$B$5),OR(Dashboard!$D$5="All",N4609=Dashboard!$D$5),OR(AND(C4609&lt;&gt;"",C4609&gt;=Dashboard!$F$5,C4609&lt;=Dashboard!$H$5),AND(C4609="",Dashboard!$F$5&lt;=1980,Dashboard!$H$5&gt;=2016))),1,0)</f>
        <v>1</v>
      </c>
      <c r="Q4609" s="0" t="n">
        <f aca="false">J4609*P4609+ROW()*0.00000001</f>
        <v>0.42004609</v>
      </c>
    </row>
    <row r="4610" customFormat="false" ht="15" hidden="false" customHeight="false" outlineLevel="0" collapsed="false">
      <c r="A4610" s="0" t="s">
        <v>3553</v>
      </c>
      <c r="B4610" s="0" t="s">
        <v>50</v>
      </c>
      <c r="C4610" s="0" t="n">
        <v>2006</v>
      </c>
      <c r="D4610" s="0" t="s">
        <v>58</v>
      </c>
      <c r="E4610" s="0" t="s">
        <v>124</v>
      </c>
      <c r="F4610" s="0" t="n">
        <v>0.38</v>
      </c>
      <c r="G4610" s="0" t="n">
        <v>0.01</v>
      </c>
      <c r="H4610" s="0" t="n">
        <v>0</v>
      </c>
      <c r="I4610" s="0" t="n">
        <v>0.03</v>
      </c>
      <c r="J4610" s="0" t="n">
        <v>0.42</v>
      </c>
      <c r="L4610" s="0" t="n">
        <v>8.7</v>
      </c>
      <c r="M4610" s="0" t="s">
        <v>36</v>
      </c>
      <c r="N4610" s="0" t="s">
        <v>35</v>
      </c>
      <c r="P4610" s="0" t="n">
        <f aca="false">IF(AND(OR(Dashboard!$B$5="All",D4610=Dashboard!$B$5),OR(Dashboard!$D$5="All",N4610=Dashboard!$D$5),OR(AND(C4610&lt;&gt;"",C4610&gt;=Dashboard!$F$5,C4610&lt;=Dashboard!$H$5),AND(C4610="",Dashboard!$F$5&lt;=1980,Dashboard!$H$5&gt;=2016))),1,0)</f>
        <v>1</v>
      </c>
      <c r="Q4610" s="0" t="n">
        <f aca="false">J4610*P4610+ROW()*0.00000001</f>
        <v>0.4200461</v>
      </c>
    </row>
    <row r="4611" customFormat="false" ht="15" hidden="false" customHeight="false" outlineLevel="0" collapsed="false">
      <c r="A4611" s="0" t="s">
        <v>3554</v>
      </c>
      <c r="B4611" s="0" t="s">
        <v>144</v>
      </c>
      <c r="C4611" s="0" t="n">
        <v>2004</v>
      </c>
      <c r="D4611" s="0" t="s">
        <v>58</v>
      </c>
      <c r="E4611" s="0" t="s">
        <v>220</v>
      </c>
      <c r="F4611" s="0" t="n">
        <v>0.32</v>
      </c>
      <c r="G4611" s="0" t="n">
        <v>0.09</v>
      </c>
      <c r="H4611" s="0" t="n">
        <v>0</v>
      </c>
      <c r="I4611" s="0" t="n">
        <v>0.02</v>
      </c>
      <c r="J4611" s="0" t="n">
        <v>0.42</v>
      </c>
      <c r="K4611" s="0" t="n">
        <v>78</v>
      </c>
      <c r="L4611" s="0" t="n">
        <v>7.1</v>
      </c>
      <c r="M4611" s="0" t="s">
        <v>36</v>
      </c>
      <c r="N4611" s="0" t="s">
        <v>66</v>
      </c>
      <c r="O4611" s="0" t="s">
        <v>37</v>
      </c>
      <c r="P4611" s="0" t="n">
        <f aca="false">IF(AND(OR(Dashboard!$B$5="All",D4611=Dashboard!$B$5),OR(Dashboard!$D$5="All",N4611=Dashboard!$D$5),OR(AND(C4611&lt;&gt;"",C4611&gt;=Dashboard!$F$5,C4611&lt;=Dashboard!$H$5),AND(C4611="",Dashboard!$F$5&lt;=1980,Dashboard!$H$5&gt;=2016))),1,0)</f>
        <v>1</v>
      </c>
      <c r="Q4611" s="0" t="n">
        <f aca="false">J4611*P4611+ROW()*0.00000001</f>
        <v>0.42004611</v>
      </c>
    </row>
    <row r="4612" customFormat="false" ht="15" hidden="false" customHeight="false" outlineLevel="0" collapsed="false">
      <c r="A4612" s="0" t="s">
        <v>2729</v>
      </c>
      <c r="B4612" s="0" t="s">
        <v>186</v>
      </c>
      <c r="C4612" s="0" t="n">
        <v>2004</v>
      </c>
      <c r="D4612" s="0" t="s">
        <v>16</v>
      </c>
      <c r="E4612" s="0" t="s">
        <v>211</v>
      </c>
      <c r="F4612" s="0" t="n">
        <v>0.32</v>
      </c>
      <c r="G4612" s="0" t="n">
        <v>0.08</v>
      </c>
      <c r="H4612" s="0" t="n">
        <v>0</v>
      </c>
      <c r="I4612" s="0" t="n">
        <v>0.01</v>
      </c>
      <c r="J4612" s="0" t="n">
        <v>0.42</v>
      </c>
      <c r="K4612" s="0" t="n">
        <v>81</v>
      </c>
      <c r="L4612" s="0" t="n">
        <v>8.8</v>
      </c>
      <c r="M4612" s="0" t="s">
        <v>36</v>
      </c>
      <c r="N4612" s="0" t="s">
        <v>35</v>
      </c>
      <c r="O4612" s="0" t="s">
        <v>42</v>
      </c>
      <c r="P4612" s="0" t="n">
        <f aca="false">IF(AND(OR(Dashboard!$B$5="All",D4612=Dashboard!$B$5),OR(Dashboard!$D$5="All",N4612=Dashboard!$D$5),OR(AND(C4612&lt;&gt;"",C4612&gt;=Dashboard!$F$5,C4612&lt;=Dashboard!$H$5),AND(C4612="",Dashboard!$F$5&lt;=1980,Dashboard!$H$5&gt;=2016))),1,0)</f>
        <v>1</v>
      </c>
      <c r="Q4612" s="0" t="n">
        <f aca="false">J4612*P4612+ROW()*0.00000001</f>
        <v>0.42004612</v>
      </c>
    </row>
    <row r="4613" customFormat="false" ht="15" hidden="false" customHeight="false" outlineLevel="0" collapsed="false">
      <c r="A4613" s="0" t="s">
        <v>3107</v>
      </c>
      <c r="B4613" s="0" t="s">
        <v>50</v>
      </c>
      <c r="C4613" s="0" t="n">
        <v>2008</v>
      </c>
      <c r="D4613" s="0" t="s">
        <v>16</v>
      </c>
      <c r="E4613" s="0" t="s">
        <v>293</v>
      </c>
      <c r="F4613" s="0" t="n">
        <v>0.38</v>
      </c>
      <c r="G4613" s="0" t="n">
        <v>0</v>
      </c>
      <c r="H4613" s="0" t="n">
        <v>0</v>
      </c>
      <c r="I4613" s="0" t="n">
        <v>0.03</v>
      </c>
      <c r="J4613" s="0" t="n">
        <v>0.42</v>
      </c>
      <c r="K4613" s="0" t="n">
        <v>45</v>
      </c>
      <c r="L4613" s="0" t="n">
        <v>5.8</v>
      </c>
      <c r="M4613" s="0" t="s">
        <v>36</v>
      </c>
      <c r="N4613" s="0" t="s">
        <v>35</v>
      </c>
      <c r="O4613" s="0" t="s">
        <v>177</v>
      </c>
      <c r="P4613" s="0" t="n">
        <f aca="false">IF(AND(OR(Dashboard!$B$5="All",D4613=Dashboard!$B$5),OR(Dashboard!$D$5="All",N4613=Dashboard!$D$5),OR(AND(C4613&lt;&gt;"",C4613&gt;=Dashboard!$F$5,C4613&lt;=Dashboard!$H$5),AND(C4613="",Dashboard!$F$5&lt;=1980,Dashboard!$H$5&gt;=2016))),1,0)</f>
        <v>1</v>
      </c>
      <c r="Q4613" s="0" t="n">
        <f aca="false">J4613*P4613+ROW()*0.00000001</f>
        <v>0.42004613</v>
      </c>
    </row>
    <row r="4614" customFormat="false" ht="15" hidden="false" customHeight="false" outlineLevel="0" collapsed="false">
      <c r="A4614" s="0" t="s">
        <v>3555</v>
      </c>
      <c r="B4614" s="0" t="s">
        <v>78</v>
      </c>
      <c r="C4614" s="0" t="n">
        <v>1995</v>
      </c>
      <c r="D4614" s="0" t="s">
        <v>34</v>
      </c>
      <c r="E4614" s="0" t="s">
        <v>328</v>
      </c>
      <c r="F4614" s="0" t="n">
        <v>0</v>
      </c>
      <c r="G4614" s="0" t="n">
        <v>0</v>
      </c>
      <c r="H4614" s="0" t="n">
        <v>0.42</v>
      </c>
      <c r="I4614" s="0" t="n">
        <v>0</v>
      </c>
      <c r="J4614" s="0" t="n">
        <v>0.42</v>
      </c>
      <c r="N4614" s="0" t="s">
        <v>35</v>
      </c>
      <c r="P4614" s="0" t="n">
        <f aca="false">IF(AND(OR(Dashboard!$B$5="All",D4614=Dashboard!$B$5),OR(Dashboard!$D$5="All",N4614=Dashboard!$D$5),OR(AND(C4614&lt;&gt;"",C4614&gt;=Dashboard!$F$5,C4614&lt;=Dashboard!$H$5),AND(C4614="",Dashboard!$F$5&lt;=1980,Dashboard!$H$5&gt;=2016))),1,0)</f>
        <v>1</v>
      </c>
      <c r="Q4614" s="0" t="n">
        <f aca="false">J4614*P4614+ROW()*0.00000001</f>
        <v>0.42004614</v>
      </c>
    </row>
    <row r="4615" customFormat="false" ht="15" hidden="false" customHeight="false" outlineLevel="0" collapsed="false">
      <c r="A4615" s="0" t="s">
        <v>3556</v>
      </c>
      <c r="B4615" s="0" t="s">
        <v>85</v>
      </c>
      <c r="C4615" s="0" t="n">
        <v>2004</v>
      </c>
      <c r="D4615" s="0" t="s">
        <v>52</v>
      </c>
      <c r="E4615" s="0" t="s">
        <v>520</v>
      </c>
      <c r="F4615" s="0" t="n">
        <v>0.3</v>
      </c>
      <c r="G4615" s="0" t="n">
        <v>0.11</v>
      </c>
      <c r="H4615" s="0" t="n">
        <v>0</v>
      </c>
      <c r="I4615" s="0" t="n">
        <v>0.01</v>
      </c>
      <c r="J4615" s="0" t="n">
        <v>0.42</v>
      </c>
      <c r="N4615" s="0" t="s">
        <v>35</v>
      </c>
      <c r="P4615" s="0" t="n">
        <f aca="false">IF(AND(OR(Dashboard!$B$5="All",D4615=Dashboard!$B$5),OR(Dashboard!$D$5="All",N4615=Dashboard!$D$5),OR(AND(C4615&lt;&gt;"",C4615&gt;=Dashboard!$F$5,C4615&lt;=Dashboard!$H$5),AND(C4615="",Dashboard!$F$5&lt;=1980,Dashboard!$H$5&gt;=2016))),1,0)</f>
        <v>1</v>
      </c>
      <c r="Q4615" s="0" t="n">
        <f aca="false">J4615*P4615+ROW()*0.00000001</f>
        <v>0.42004615</v>
      </c>
    </row>
    <row r="4616" customFormat="false" ht="15" hidden="false" customHeight="false" outlineLevel="0" collapsed="false">
      <c r="A4616" s="0" t="s">
        <v>3009</v>
      </c>
      <c r="B4616" s="0" t="s">
        <v>33</v>
      </c>
      <c r="C4616" s="0" t="n">
        <v>2010</v>
      </c>
      <c r="D4616" s="0" t="s">
        <v>71</v>
      </c>
      <c r="E4616" s="0" t="s">
        <v>91</v>
      </c>
      <c r="F4616" s="0" t="n">
        <v>0.23</v>
      </c>
      <c r="G4616" s="0" t="n">
        <v>0.15</v>
      </c>
      <c r="H4616" s="0" t="n">
        <v>0</v>
      </c>
      <c r="I4616" s="0" t="n">
        <v>0.04</v>
      </c>
      <c r="J4616" s="0" t="n">
        <v>0.42</v>
      </c>
      <c r="K4616" s="0" t="n">
        <v>59</v>
      </c>
      <c r="L4616" s="0" t="n">
        <v>7</v>
      </c>
      <c r="M4616" s="0" t="s">
        <v>125</v>
      </c>
      <c r="N4616" s="0" t="s">
        <v>35</v>
      </c>
      <c r="O4616" s="0" t="s">
        <v>53</v>
      </c>
      <c r="P4616" s="0" t="n">
        <f aca="false">IF(AND(OR(Dashboard!$B$5="All",D4616=Dashboard!$B$5),OR(Dashboard!$D$5="All",N4616=Dashboard!$D$5),OR(AND(C4616&lt;&gt;"",C4616&gt;=Dashboard!$F$5,C4616&lt;=Dashboard!$H$5),AND(C4616="",Dashboard!$F$5&lt;=1980,Dashboard!$H$5&gt;=2016))),1,0)</f>
        <v>1</v>
      </c>
      <c r="Q4616" s="0" t="n">
        <f aca="false">J4616*P4616+ROW()*0.00000001</f>
        <v>0.42004616</v>
      </c>
    </row>
    <row r="4617" customFormat="false" ht="15" hidden="false" customHeight="false" outlineLevel="0" collapsed="false">
      <c r="A4617" s="0" t="s">
        <v>3557</v>
      </c>
      <c r="B4617" s="0" t="s">
        <v>76</v>
      </c>
      <c r="C4617" s="0" t="n">
        <v>2008</v>
      </c>
      <c r="D4617" s="0" t="s">
        <v>34</v>
      </c>
      <c r="E4617" s="0" t="s">
        <v>91</v>
      </c>
      <c r="F4617" s="0" t="n">
        <v>0.21</v>
      </c>
      <c r="G4617" s="0" t="n">
        <v>0.16</v>
      </c>
      <c r="H4617" s="0" t="n">
        <v>0</v>
      </c>
      <c r="I4617" s="0" t="n">
        <v>0.05</v>
      </c>
      <c r="J4617" s="0" t="n">
        <v>0.42</v>
      </c>
      <c r="M4617" s="0" t="s">
        <v>103</v>
      </c>
      <c r="N4617" s="0" t="s">
        <v>74</v>
      </c>
      <c r="P4617" s="0" t="n">
        <f aca="false">IF(AND(OR(Dashboard!$B$5="All",D4617=Dashboard!$B$5),OR(Dashboard!$D$5="All",N4617=Dashboard!$D$5),OR(AND(C4617&lt;&gt;"",C4617&gt;=Dashboard!$F$5,C4617&lt;=Dashboard!$H$5),AND(C4617="",Dashboard!$F$5&lt;=1980,Dashboard!$H$5&gt;=2016))),1,0)</f>
        <v>1</v>
      </c>
      <c r="Q4617" s="0" t="n">
        <f aca="false">J4617*P4617+ROW()*0.00000001</f>
        <v>0.42004617</v>
      </c>
    </row>
    <row r="4618" customFormat="false" ht="15" hidden="false" customHeight="false" outlineLevel="0" collapsed="false">
      <c r="A4618" s="0" t="s">
        <v>3558</v>
      </c>
      <c r="B4618" s="0" t="s">
        <v>97</v>
      </c>
      <c r="C4618" s="0" t="n">
        <v>2014</v>
      </c>
      <c r="D4618" s="0" t="s">
        <v>58</v>
      </c>
      <c r="E4618" s="0" t="s">
        <v>35</v>
      </c>
      <c r="F4618" s="0" t="n">
        <v>0</v>
      </c>
      <c r="G4618" s="0" t="n">
        <v>0.14</v>
      </c>
      <c r="H4618" s="0" t="n">
        <v>0.27</v>
      </c>
      <c r="I4618" s="0" t="n">
        <v>0.01</v>
      </c>
      <c r="J4618" s="0" t="n">
        <v>0.42</v>
      </c>
      <c r="K4618" s="0" t="n">
        <v>76</v>
      </c>
      <c r="L4618" s="0" t="n">
        <v>8.2</v>
      </c>
      <c r="M4618" s="0" t="s">
        <v>125</v>
      </c>
      <c r="N4618" s="0" t="s">
        <v>35</v>
      </c>
      <c r="O4618" s="0" t="s">
        <v>37</v>
      </c>
      <c r="P4618" s="0" t="n">
        <f aca="false">IF(AND(OR(Dashboard!$B$5="All",D4618=Dashboard!$B$5),OR(Dashboard!$D$5="All",N4618=Dashboard!$D$5),OR(AND(C4618&lt;&gt;"",C4618&gt;=Dashboard!$F$5,C4618&lt;=Dashboard!$H$5),AND(C4618="",Dashboard!$F$5&lt;=1980,Dashboard!$H$5&gt;=2016))),1,0)</f>
        <v>1</v>
      </c>
      <c r="Q4618" s="0" t="n">
        <f aca="false">J4618*P4618+ROW()*0.00000001</f>
        <v>0.42004618</v>
      </c>
    </row>
    <row r="4619" customFormat="false" ht="15" hidden="false" customHeight="false" outlineLevel="0" collapsed="false">
      <c r="A4619" s="0" t="s">
        <v>3559</v>
      </c>
      <c r="B4619" s="0" t="s">
        <v>50</v>
      </c>
      <c r="C4619" s="0" t="n">
        <v>2010</v>
      </c>
      <c r="D4619" s="0" t="s">
        <v>52</v>
      </c>
      <c r="E4619" s="0" t="s">
        <v>328</v>
      </c>
      <c r="F4619" s="0" t="n">
        <v>0</v>
      </c>
      <c r="G4619" s="0" t="n">
        <v>0</v>
      </c>
      <c r="H4619" s="0" t="n">
        <v>0.42</v>
      </c>
      <c r="I4619" s="0" t="n">
        <v>0</v>
      </c>
      <c r="J4619" s="0" t="n">
        <v>0.42</v>
      </c>
      <c r="N4619" s="0" t="s">
        <v>35</v>
      </c>
      <c r="P4619" s="0" t="n">
        <f aca="false">IF(AND(OR(Dashboard!$B$5="All",D4619=Dashboard!$B$5),OR(Dashboard!$D$5="All",N4619=Dashboard!$D$5),OR(AND(C4619&lt;&gt;"",C4619&gt;=Dashboard!$F$5,C4619&lt;=Dashboard!$H$5),AND(C4619="",Dashboard!$F$5&lt;=1980,Dashboard!$H$5&gt;=2016))),1,0)</f>
        <v>1</v>
      </c>
      <c r="Q4619" s="0" t="n">
        <f aca="false">J4619*P4619+ROW()*0.00000001</f>
        <v>0.42004619</v>
      </c>
    </row>
    <row r="4620" customFormat="false" ht="15" hidden="false" customHeight="false" outlineLevel="0" collapsed="false">
      <c r="A4620" s="0" t="s">
        <v>2534</v>
      </c>
      <c r="B4620" s="0" t="s">
        <v>186</v>
      </c>
      <c r="C4620" s="0" t="n">
        <v>2005</v>
      </c>
      <c r="D4620" s="0" t="s">
        <v>71</v>
      </c>
      <c r="E4620" s="0" t="s">
        <v>142</v>
      </c>
      <c r="F4620" s="0" t="n">
        <v>0.32</v>
      </c>
      <c r="G4620" s="0" t="n">
        <v>0.08</v>
      </c>
      <c r="H4620" s="0" t="n">
        <v>0</v>
      </c>
      <c r="I4620" s="0" t="n">
        <v>0.01</v>
      </c>
      <c r="J4620" s="0" t="n">
        <v>0.42</v>
      </c>
      <c r="K4620" s="0" t="n">
        <v>69</v>
      </c>
      <c r="L4620" s="0" t="n">
        <v>6.3</v>
      </c>
      <c r="M4620" s="0" t="s">
        <v>125</v>
      </c>
      <c r="N4620" s="0" t="s">
        <v>35</v>
      </c>
      <c r="O4620" s="0" t="s">
        <v>67</v>
      </c>
      <c r="P4620" s="0" t="n">
        <f aca="false">IF(AND(OR(Dashboard!$B$5="All",D4620=Dashboard!$B$5),OR(Dashboard!$D$5="All",N4620=Dashboard!$D$5),OR(AND(C4620&lt;&gt;"",C4620&gt;=Dashboard!$F$5,C4620&lt;=Dashboard!$H$5),AND(C4620="",Dashboard!$F$5&lt;=1980,Dashboard!$H$5&gt;=2016))),1,0)</f>
        <v>1</v>
      </c>
      <c r="Q4620" s="0" t="n">
        <f aca="false">J4620*P4620+ROW()*0.00000001</f>
        <v>0.4200462</v>
      </c>
    </row>
    <row r="4621" customFormat="false" ht="15" hidden="false" customHeight="false" outlineLevel="0" collapsed="false">
      <c r="A4621" s="0" t="s">
        <v>3444</v>
      </c>
      <c r="B4621" s="0" t="s">
        <v>76</v>
      </c>
      <c r="C4621" s="0" t="n">
        <v>2007</v>
      </c>
      <c r="D4621" s="0" t="s">
        <v>246</v>
      </c>
      <c r="E4621" s="0" t="s">
        <v>234</v>
      </c>
      <c r="F4621" s="0" t="n">
        <v>0.2</v>
      </c>
      <c r="G4621" s="0" t="n">
        <v>0.16</v>
      </c>
      <c r="H4621" s="0" t="n">
        <v>0</v>
      </c>
      <c r="I4621" s="0" t="n">
        <v>0.05</v>
      </c>
      <c r="J4621" s="0" t="n">
        <v>0.42</v>
      </c>
      <c r="K4621" s="0" t="n">
        <v>70</v>
      </c>
      <c r="L4621" s="0" t="n">
        <v>1.7</v>
      </c>
      <c r="M4621" s="0" t="s">
        <v>125</v>
      </c>
      <c r="N4621" s="0" t="s">
        <v>74</v>
      </c>
      <c r="O4621" s="0" t="s">
        <v>67</v>
      </c>
      <c r="P4621" s="0" t="n">
        <f aca="false">IF(AND(OR(Dashboard!$B$5="All",D4621=Dashboard!$B$5),OR(Dashboard!$D$5="All",N4621=Dashboard!$D$5),OR(AND(C4621&lt;&gt;"",C4621&gt;=Dashboard!$F$5,C4621&lt;=Dashboard!$H$5),AND(C4621="",Dashboard!$F$5&lt;=1980,Dashboard!$H$5&gt;=2016))),1,0)</f>
        <v>1</v>
      </c>
      <c r="Q4621" s="0" t="n">
        <f aca="false">J4621*P4621+ROW()*0.00000001</f>
        <v>0.42004621</v>
      </c>
    </row>
    <row r="4622" customFormat="false" ht="15" hidden="false" customHeight="false" outlineLevel="0" collapsed="false">
      <c r="A4622" s="0" t="s">
        <v>2501</v>
      </c>
      <c r="B4622" s="0" t="s">
        <v>70</v>
      </c>
      <c r="C4622" s="0" t="n">
        <v>2013</v>
      </c>
      <c r="D4622" s="0" t="s">
        <v>71</v>
      </c>
      <c r="E4622" s="0" t="s">
        <v>689</v>
      </c>
      <c r="F4622" s="0" t="n">
        <v>0.14</v>
      </c>
      <c r="G4622" s="0" t="n">
        <v>0.18</v>
      </c>
      <c r="H4622" s="0" t="n">
        <v>0.03</v>
      </c>
      <c r="I4622" s="0" t="n">
        <v>0.07</v>
      </c>
      <c r="J4622" s="0" t="n">
        <v>0.42</v>
      </c>
      <c r="K4622" s="0" t="n">
        <v>80</v>
      </c>
      <c r="L4622" s="0" t="n">
        <v>8.2</v>
      </c>
      <c r="N4622" s="0" t="s">
        <v>74</v>
      </c>
      <c r="O4622" s="0" t="s">
        <v>37</v>
      </c>
      <c r="P4622" s="0" t="n">
        <f aca="false">IF(AND(OR(Dashboard!$B$5="All",D4622=Dashboard!$B$5),OR(Dashboard!$D$5="All",N4622=Dashboard!$D$5),OR(AND(C4622&lt;&gt;"",C4622&gt;=Dashboard!$F$5,C4622&lt;=Dashboard!$H$5),AND(C4622="",Dashboard!$F$5&lt;=1980,Dashboard!$H$5&gt;=2016))),1,0)</f>
        <v>1</v>
      </c>
      <c r="Q4622" s="0" t="n">
        <f aca="false">J4622*P4622+ROW()*0.00000001</f>
        <v>0.42004622</v>
      </c>
    </row>
    <row r="4623" customFormat="false" ht="15" hidden="false" customHeight="false" outlineLevel="0" collapsed="false">
      <c r="A4623" s="0" t="s">
        <v>791</v>
      </c>
      <c r="B4623" s="0" t="s">
        <v>164</v>
      </c>
      <c r="C4623" s="0" t="n">
        <v>2010</v>
      </c>
      <c r="D4623" s="0" t="s">
        <v>71</v>
      </c>
      <c r="E4623" s="0" t="s">
        <v>72</v>
      </c>
      <c r="F4623" s="0" t="n">
        <v>0.39</v>
      </c>
      <c r="G4623" s="0" t="n">
        <v>0</v>
      </c>
      <c r="H4623" s="0" t="n">
        <v>0</v>
      </c>
      <c r="I4623" s="0" t="n">
        <v>0.03</v>
      </c>
      <c r="J4623" s="0" t="n">
        <v>0.42</v>
      </c>
      <c r="L4623" s="0" t="n">
        <v>6.4</v>
      </c>
      <c r="M4623" s="0" t="s">
        <v>36</v>
      </c>
      <c r="N4623" s="0" t="s">
        <v>74</v>
      </c>
      <c r="P4623" s="0" t="n">
        <f aca="false">IF(AND(OR(Dashboard!$B$5="All",D4623=Dashboard!$B$5),OR(Dashboard!$D$5="All",N4623=Dashboard!$D$5),OR(AND(C4623&lt;&gt;"",C4623&gt;=Dashboard!$F$5,C4623&lt;=Dashboard!$H$5),AND(C4623="",Dashboard!$F$5&lt;=1980,Dashboard!$H$5&gt;=2016))),1,0)</f>
        <v>1</v>
      </c>
      <c r="Q4623" s="0" t="n">
        <f aca="false">J4623*P4623+ROW()*0.00000001</f>
        <v>0.42004623</v>
      </c>
    </row>
    <row r="4624" customFormat="false" ht="15" hidden="false" customHeight="false" outlineLevel="0" collapsed="false">
      <c r="A4624" s="0" t="s">
        <v>3560</v>
      </c>
      <c r="B4624" s="0" t="s">
        <v>117</v>
      </c>
      <c r="C4624" s="0" t="n">
        <v>2001</v>
      </c>
      <c r="D4624" s="0" t="s">
        <v>71</v>
      </c>
      <c r="E4624" s="0" t="s">
        <v>211</v>
      </c>
      <c r="F4624" s="0" t="n">
        <v>0.14</v>
      </c>
      <c r="G4624" s="0" t="n">
        <v>0.1</v>
      </c>
      <c r="H4624" s="0" t="n">
        <v>0.16</v>
      </c>
      <c r="I4624" s="0" t="n">
        <v>0.03</v>
      </c>
      <c r="J4624" s="0" t="n">
        <v>0.42</v>
      </c>
      <c r="K4624" s="0" t="n">
        <v>65</v>
      </c>
      <c r="L4624" s="0" t="n">
        <v>6.8</v>
      </c>
      <c r="M4624" s="0" t="s">
        <v>36</v>
      </c>
      <c r="N4624" s="0" t="s">
        <v>74</v>
      </c>
      <c r="O4624" s="0" t="s">
        <v>67</v>
      </c>
      <c r="P4624" s="0" t="n">
        <f aca="false">IF(AND(OR(Dashboard!$B$5="All",D4624=Dashboard!$B$5),OR(Dashboard!$D$5="All",N4624=Dashboard!$D$5),OR(AND(C4624&lt;&gt;"",C4624&gt;=Dashboard!$F$5,C4624&lt;=Dashboard!$H$5),AND(C4624="",Dashboard!$F$5&lt;=1980,Dashboard!$H$5&gt;=2016))),1,0)</f>
        <v>1</v>
      </c>
      <c r="Q4624" s="0" t="n">
        <f aca="false">J4624*P4624+ROW()*0.00000001</f>
        <v>0.42004624</v>
      </c>
    </row>
    <row r="4625" customFormat="false" ht="15" hidden="false" customHeight="false" outlineLevel="0" collapsed="false">
      <c r="A4625" s="0" t="s">
        <v>3561</v>
      </c>
      <c r="B4625" s="0" t="s">
        <v>76</v>
      </c>
      <c r="C4625" s="0" t="n">
        <v>2002</v>
      </c>
      <c r="D4625" s="0" t="s">
        <v>56</v>
      </c>
      <c r="E4625" s="0" t="s">
        <v>248</v>
      </c>
      <c r="F4625" s="0" t="n">
        <v>0.2</v>
      </c>
      <c r="G4625" s="0" t="n">
        <v>0.16</v>
      </c>
      <c r="H4625" s="0" t="n">
        <v>0</v>
      </c>
      <c r="I4625" s="0" t="n">
        <v>0.05</v>
      </c>
      <c r="J4625" s="0" t="n">
        <v>0.42</v>
      </c>
      <c r="K4625" s="0" t="n">
        <v>75</v>
      </c>
      <c r="L4625" s="0" t="n">
        <v>8.5</v>
      </c>
      <c r="M4625" s="0" t="s">
        <v>73</v>
      </c>
      <c r="N4625" s="0" t="s">
        <v>74</v>
      </c>
      <c r="O4625" s="0" t="s">
        <v>37</v>
      </c>
      <c r="P4625" s="0" t="n">
        <f aca="false">IF(AND(OR(Dashboard!$B$5="All",D4625=Dashboard!$B$5),OR(Dashboard!$D$5="All",N4625=Dashboard!$D$5),OR(AND(C4625&lt;&gt;"",C4625&gt;=Dashboard!$F$5,C4625&lt;=Dashboard!$H$5),AND(C4625="",Dashboard!$F$5&lt;=1980,Dashboard!$H$5&gt;=2016))),1,0)</f>
        <v>1</v>
      </c>
      <c r="Q4625" s="0" t="n">
        <f aca="false">J4625*P4625+ROW()*0.00000001</f>
        <v>0.42004625</v>
      </c>
    </row>
    <row r="4626" customFormat="false" ht="15" hidden="false" customHeight="false" outlineLevel="0" collapsed="false">
      <c r="A4626" s="0" t="s">
        <v>3562</v>
      </c>
      <c r="B4626" s="0" t="s">
        <v>186</v>
      </c>
      <c r="C4626" s="0" t="n">
        <v>2005</v>
      </c>
      <c r="D4626" s="0" t="s">
        <v>48</v>
      </c>
      <c r="E4626" s="0" t="s">
        <v>154</v>
      </c>
      <c r="F4626" s="0" t="n">
        <v>0.32</v>
      </c>
      <c r="G4626" s="0" t="n">
        <v>0.08</v>
      </c>
      <c r="H4626" s="0" t="n">
        <v>0</v>
      </c>
      <c r="I4626" s="0" t="n">
        <v>0.01</v>
      </c>
      <c r="J4626" s="0" t="n">
        <v>0.42</v>
      </c>
      <c r="N4626" s="0" t="s">
        <v>35</v>
      </c>
      <c r="P4626" s="0" t="n">
        <f aca="false">IF(AND(OR(Dashboard!$B$5="All",D4626=Dashboard!$B$5),OR(Dashboard!$D$5="All",N4626=Dashboard!$D$5),OR(AND(C4626&lt;&gt;"",C4626&gt;=Dashboard!$F$5,C4626&lt;=Dashboard!$H$5),AND(C4626="",Dashboard!$F$5&lt;=1980,Dashboard!$H$5&gt;=2016))),1,0)</f>
        <v>1</v>
      </c>
      <c r="Q4626" s="0" t="n">
        <f aca="false">J4626*P4626+ROW()*0.00000001</f>
        <v>0.42004626</v>
      </c>
    </row>
    <row r="4627" customFormat="false" ht="15" hidden="false" customHeight="false" outlineLevel="0" collapsed="false">
      <c r="A4627" s="0" t="s">
        <v>3563</v>
      </c>
      <c r="B4627" s="0" t="s">
        <v>76</v>
      </c>
      <c r="C4627" s="0" t="n">
        <v>2005</v>
      </c>
      <c r="D4627" s="0" t="s">
        <v>71</v>
      </c>
      <c r="E4627" s="0" t="s">
        <v>220</v>
      </c>
      <c r="F4627" s="0" t="n">
        <v>0.18</v>
      </c>
      <c r="G4627" s="0" t="n">
        <v>0.14</v>
      </c>
      <c r="H4627" s="0" t="n">
        <v>0.05</v>
      </c>
      <c r="I4627" s="0" t="n">
        <v>0.05</v>
      </c>
      <c r="J4627" s="0" t="n">
        <v>0.42</v>
      </c>
      <c r="K4627" s="0" t="n">
        <v>70</v>
      </c>
      <c r="L4627" s="0" t="n">
        <v>7.5</v>
      </c>
      <c r="M4627" s="0" t="s">
        <v>73</v>
      </c>
      <c r="N4627" s="0" t="s">
        <v>74</v>
      </c>
      <c r="O4627" s="0" t="s">
        <v>67</v>
      </c>
      <c r="P4627" s="0" t="n">
        <f aca="false">IF(AND(OR(Dashboard!$B$5="All",D4627=Dashboard!$B$5),OR(Dashboard!$D$5="All",N4627=Dashboard!$D$5),OR(AND(C4627&lt;&gt;"",C4627&gt;=Dashboard!$F$5,C4627&lt;=Dashboard!$H$5),AND(C4627="",Dashboard!$F$5&lt;=1980,Dashboard!$H$5&gt;=2016))),1,0)</f>
        <v>1</v>
      </c>
      <c r="Q4627" s="0" t="n">
        <f aca="false">J4627*P4627+ROW()*0.00000001</f>
        <v>0.42004627</v>
      </c>
    </row>
    <row r="4628" customFormat="false" ht="15" hidden="false" customHeight="false" outlineLevel="0" collapsed="false">
      <c r="A4628" s="0" t="s">
        <v>517</v>
      </c>
      <c r="B4628" s="0" t="s">
        <v>33</v>
      </c>
      <c r="C4628" s="0" t="n">
        <v>2012</v>
      </c>
      <c r="D4628" s="0" t="s">
        <v>34</v>
      </c>
      <c r="E4628" s="0" t="s">
        <v>72</v>
      </c>
      <c r="F4628" s="0" t="n">
        <v>0.36</v>
      </c>
      <c r="G4628" s="0" t="n">
        <v>0.03</v>
      </c>
      <c r="H4628" s="0" t="n">
        <v>0</v>
      </c>
      <c r="I4628" s="0" t="n">
        <v>0.03</v>
      </c>
      <c r="J4628" s="0" t="n">
        <v>0.42</v>
      </c>
      <c r="L4628" s="0" t="n">
        <v>7.5</v>
      </c>
      <c r="M4628" s="0" t="s">
        <v>36</v>
      </c>
      <c r="N4628" s="0" t="s">
        <v>35</v>
      </c>
      <c r="P4628" s="0" t="n">
        <f aca="false">IF(AND(OR(Dashboard!$B$5="All",D4628=Dashboard!$B$5),OR(Dashboard!$D$5="All",N4628=Dashboard!$D$5),OR(AND(C4628&lt;&gt;"",C4628&gt;=Dashboard!$F$5,C4628&lt;=Dashboard!$H$5),AND(C4628="",Dashboard!$F$5&lt;=1980,Dashboard!$H$5&gt;=2016))),1,0)</f>
        <v>1</v>
      </c>
      <c r="Q4628" s="0" t="n">
        <f aca="false">J4628*P4628+ROW()*0.00000001</f>
        <v>0.42004628</v>
      </c>
    </row>
    <row r="4629" customFormat="false" ht="15" hidden="false" customHeight="false" outlineLevel="0" collapsed="false">
      <c r="A4629" s="0" t="s">
        <v>3564</v>
      </c>
      <c r="B4629" s="0" t="s">
        <v>117</v>
      </c>
      <c r="C4629" s="0" t="n">
        <v>1998</v>
      </c>
      <c r="D4629" s="0" t="s">
        <v>34</v>
      </c>
      <c r="E4629" s="0" t="s">
        <v>220</v>
      </c>
      <c r="F4629" s="0" t="n">
        <v>0.02</v>
      </c>
      <c r="G4629" s="0" t="n">
        <v>0.02</v>
      </c>
      <c r="H4629" s="0" t="n">
        <v>0.35</v>
      </c>
      <c r="I4629" s="0" t="n">
        <v>0.03</v>
      </c>
      <c r="J4629" s="0" t="n">
        <v>0.42</v>
      </c>
      <c r="N4629" s="0" t="s">
        <v>74</v>
      </c>
      <c r="P4629" s="0" t="n">
        <f aca="false">IF(AND(OR(Dashboard!$B$5="All",D4629=Dashboard!$B$5),OR(Dashboard!$D$5="All",N4629=Dashboard!$D$5),OR(AND(C4629&lt;&gt;"",C4629&gt;=Dashboard!$F$5,C4629&lt;=Dashboard!$H$5),AND(C4629="",Dashboard!$F$5&lt;=1980,Dashboard!$H$5&gt;=2016))),1,0)</f>
        <v>1</v>
      </c>
      <c r="Q4629" s="0" t="n">
        <f aca="false">J4629*P4629+ROW()*0.00000001</f>
        <v>0.42004629</v>
      </c>
    </row>
    <row r="4630" customFormat="false" ht="15" hidden="false" customHeight="false" outlineLevel="0" collapsed="false">
      <c r="A4630" s="0" t="s">
        <v>2409</v>
      </c>
      <c r="B4630" s="0" t="s">
        <v>70</v>
      </c>
      <c r="C4630" s="0" t="n">
        <v>2009</v>
      </c>
      <c r="D4630" s="0" t="s">
        <v>52</v>
      </c>
      <c r="E4630" s="0" t="s">
        <v>243</v>
      </c>
      <c r="F4630" s="0" t="n">
        <v>0.24</v>
      </c>
      <c r="G4630" s="0" t="n">
        <v>0.12</v>
      </c>
      <c r="H4630" s="0" t="n">
        <v>0</v>
      </c>
      <c r="I4630" s="0" t="n">
        <v>0.06</v>
      </c>
      <c r="J4630" s="0" t="n">
        <v>0.42</v>
      </c>
      <c r="K4630" s="0" t="n">
        <v>75</v>
      </c>
      <c r="L4630" s="0" t="n">
        <v>7.6</v>
      </c>
      <c r="M4630" s="0" t="s">
        <v>125</v>
      </c>
      <c r="N4630" s="0" t="s">
        <v>74</v>
      </c>
      <c r="O4630" s="0" t="s">
        <v>37</v>
      </c>
      <c r="P4630" s="0" t="n">
        <f aca="false">IF(AND(OR(Dashboard!$B$5="All",D4630=Dashboard!$B$5),OR(Dashboard!$D$5="All",N4630=Dashboard!$D$5),OR(AND(C4630&lt;&gt;"",C4630&gt;=Dashboard!$F$5,C4630&lt;=Dashboard!$H$5),AND(C4630="",Dashboard!$F$5&lt;=1980,Dashboard!$H$5&gt;=2016))),1,0)</f>
        <v>1</v>
      </c>
      <c r="Q4630" s="0" t="n">
        <f aca="false">J4630*P4630+ROW()*0.00000001</f>
        <v>0.4200463</v>
      </c>
    </row>
    <row r="4631" customFormat="false" ht="15" hidden="false" customHeight="false" outlineLevel="0" collapsed="false">
      <c r="A4631" s="0" t="s">
        <v>3565</v>
      </c>
      <c r="B4631" s="0" t="s">
        <v>85</v>
      </c>
      <c r="C4631" s="0" t="n">
        <v>2001</v>
      </c>
      <c r="D4631" s="0" t="s">
        <v>16</v>
      </c>
      <c r="E4631" s="0" t="s">
        <v>418</v>
      </c>
      <c r="F4631" s="0" t="n">
        <v>0.3</v>
      </c>
      <c r="G4631" s="0" t="n">
        <v>0.11</v>
      </c>
      <c r="H4631" s="0" t="n">
        <v>0</v>
      </c>
      <c r="I4631" s="0" t="n">
        <v>0.01</v>
      </c>
      <c r="J4631" s="0" t="n">
        <v>0.42</v>
      </c>
      <c r="N4631" s="0" t="s">
        <v>35</v>
      </c>
      <c r="P4631" s="0" t="n">
        <f aca="false">IF(AND(OR(Dashboard!$B$5="All",D4631=Dashboard!$B$5),OR(Dashboard!$D$5="All",N4631=Dashboard!$D$5),OR(AND(C4631&lt;&gt;"",C4631&gt;=Dashboard!$F$5,C4631&lt;=Dashboard!$H$5),AND(C4631="",Dashboard!$F$5&lt;=1980,Dashboard!$H$5&gt;=2016))),1,0)</f>
        <v>1</v>
      </c>
      <c r="Q4631" s="0" t="n">
        <f aca="false">J4631*P4631+ROW()*0.00000001</f>
        <v>0.42004631</v>
      </c>
    </row>
    <row r="4632" customFormat="false" ht="15" hidden="false" customHeight="false" outlineLevel="0" collapsed="false">
      <c r="A4632" s="0" t="s">
        <v>1418</v>
      </c>
      <c r="B4632" s="0" t="s">
        <v>144</v>
      </c>
      <c r="C4632" s="0" t="n">
        <v>2006</v>
      </c>
      <c r="D4632" s="0" t="s">
        <v>56</v>
      </c>
      <c r="E4632" s="0" t="s">
        <v>142</v>
      </c>
      <c r="F4632" s="0" t="n">
        <v>0.31</v>
      </c>
      <c r="G4632" s="0" t="n">
        <v>0.09</v>
      </c>
      <c r="H4632" s="0" t="n">
        <v>0</v>
      </c>
      <c r="I4632" s="0" t="n">
        <v>0.01</v>
      </c>
      <c r="J4632" s="0" t="n">
        <v>0.42</v>
      </c>
      <c r="K4632" s="0" t="n">
        <v>77</v>
      </c>
      <c r="L4632" s="0" t="n">
        <v>8</v>
      </c>
      <c r="M4632" s="0" t="s">
        <v>73</v>
      </c>
      <c r="N4632" s="0" t="s">
        <v>66</v>
      </c>
      <c r="O4632" s="0" t="s">
        <v>37</v>
      </c>
      <c r="P4632" s="0" t="n">
        <f aca="false">IF(AND(OR(Dashboard!$B$5="All",D4632=Dashboard!$B$5),OR(Dashboard!$D$5="All",N4632=Dashboard!$D$5),OR(AND(C4632&lt;&gt;"",C4632&gt;=Dashboard!$F$5,C4632&lt;=Dashboard!$H$5),AND(C4632="",Dashboard!$F$5&lt;=1980,Dashboard!$H$5&gt;=2016))),1,0)</f>
        <v>1</v>
      </c>
      <c r="Q4632" s="0" t="n">
        <f aca="false">J4632*P4632+ROW()*0.00000001</f>
        <v>0.42004632</v>
      </c>
    </row>
    <row r="4633" customFormat="false" ht="15" hidden="false" customHeight="false" outlineLevel="0" collapsed="false">
      <c r="A4633" s="0" t="s">
        <v>3566</v>
      </c>
      <c r="B4633" s="0" t="s">
        <v>144</v>
      </c>
      <c r="C4633" s="0" t="n">
        <v>2006</v>
      </c>
      <c r="D4633" s="0" t="s">
        <v>71</v>
      </c>
      <c r="E4633" s="0" t="s">
        <v>418</v>
      </c>
      <c r="F4633" s="0" t="n">
        <v>0.31</v>
      </c>
      <c r="G4633" s="0" t="n">
        <v>0.09</v>
      </c>
      <c r="H4633" s="0" t="n">
        <v>0</v>
      </c>
      <c r="I4633" s="0" t="n">
        <v>0.01</v>
      </c>
      <c r="J4633" s="0" t="n">
        <v>0.42</v>
      </c>
      <c r="N4633" s="0" t="s">
        <v>66</v>
      </c>
      <c r="P4633" s="0" t="n">
        <f aca="false">IF(AND(OR(Dashboard!$B$5="All",D4633=Dashboard!$B$5),OR(Dashboard!$D$5="All",N4633=Dashboard!$D$5),OR(AND(C4633&lt;&gt;"",C4633&gt;=Dashboard!$F$5,C4633&lt;=Dashboard!$H$5),AND(C4633="",Dashboard!$F$5&lt;=1980,Dashboard!$H$5&gt;=2016))),1,0)</f>
        <v>1</v>
      </c>
      <c r="Q4633" s="0" t="n">
        <f aca="false">J4633*P4633+ROW()*0.00000001</f>
        <v>0.42004633</v>
      </c>
    </row>
    <row r="4634" customFormat="false" ht="15" hidden="false" customHeight="false" outlineLevel="0" collapsed="false">
      <c r="A4634" s="0" t="s">
        <v>2917</v>
      </c>
      <c r="B4634" s="0" t="s">
        <v>64</v>
      </c>
      <c r="C4634" s="0" t="n">
        <v>2012</v>
      </c>
      <c r="D4634" s="0" t="s">
        <v>56</v>
      </c>
      <c r="E4634" s="0" t="s">
        <v>72</v>
      </c>
      <c r="F4634" s="0" t="n">
        <v>0.21</v>
      </c>
      <c r="G4634" s="0" t="n">
        <v>0.17</v>
      </c>
      <c r="H4634" s="0" t="n">
        <v>0</v>
      </c>
      <c r="I4634" s="0" t="n">
        <v>0.04</v>
      </c>
      <c r="J4634" s="0" t="n">
        <v>0.42</v>
      </c>
      <c r="K4634" s="0" t="n">
        <v>76</v>
      </c>
      <c r="L4634" s="0" t="n">
        <v>8.2</v>
      </c>
      <c r="M4634" s="0" t="s">
        <v>73</v>
      </c>
      <c r="N4634" s="0" t="s">
        <v>66</v>
      </c>
      <c r="O4634" s="0" t="s">
        <v>37</v>
      </c>
      <c r="P4634" s="0" t="n">
        <f aca="false">IF(AND(OR(Dashboard!$B$5="All",D4634=Dashboard!$B$5),OR(Dashboard!$D$5="All",N4634=Dashboard!$D$5),OR(AND(C4634&lt;&gt;"",C4634&gt;=Dashboard!$F$5,C4634&lt;=Dashboard!$H$5),AND(C4634="",Dashboard!$F$5&lt;=1980,Dashboard!$H$5&gt;=2016))),1,0)</f>
        <v>1</v>
      </c>
      <c r="Q4634" s="0" t="n">
        <f aca="false">J4634*P4634+ROW()*0.00000001</f>
        <v>0.42004634</v>
      </c>
    </row>
    <row r="4635" customFormat="false" ht="15" hidden="false" customHeight="false" outlineLevel="0" collapsed="false">
      <c r="A4635" s="0" t="s">
        <v>3567</v>
      </c>
      <c r="B4635" s="0" t="s">
        <v>33</v>
      </c>
      <c r="D4635" s="0" t="s">
        <v>34</v>
      </c>
      <c r="E4635" s="0" t="s">
        <v>520</v>
      </c>
      <c r="F4635" s="0" t="n">
        <v>0.39</v>
      </c>
      <c r="G4635" s="0" t="n">
        <v>0</v>
      </c>
      <c r="H4635" s="0" t="n">
        <v>0</v>
      </c>
      <c r="I4635" s="0" t="n">
        <v>0.02</v>
      </c>
      <c r="J4635" s="0" t="n">
        <v>0.42</v>
      </c>
      <c r="K4635" s="0" t="n">
        <v>76</v>
      </c>
      <c r="L4635" s="0" t="n">
        <v>8.1</v>
      </c>
      <c r="M4635" s="0" t="s">
        <v>36</v>
      </c>
      <c r="N4635" s="0" t="s">
        <v>35</v>
      </c>
      <c r="O4635" s="0" t="s">
        <v>37</v>
      </c>
      <c r="P4635" s="0" t="n">
        <f aca="false">IF(AND(OR(Dashboard!$B$5="All",D4635=Dashboard!$B$5),OR(Dashboard!$D$5="All",N4635=Dashboard!$D$5),OR(AND(C4635&lt;&gt;"",C4635&gt;=Dashboard!$F$5,C4635&lt;=Dashboard!$H$5),AND(C4635="",Dashboard!$F$5&lt;=1980,Dashboard!$H$5&gt;=2016))),1,0)</f>
        <v>1</v>
      </c>
      <c r="Q4635" s="0" t="n">
        <f aca="false">J4635*P4635+ROW()*0.00000001</f>
        <v>0.42004635</v>
      </c>
    </row>
    <row r="4636" customFormat="false" ht="15" hidden="false" customHeight="false" outlineLevel="0" collapsed="false">
      <c r="A4636" s="0" t="s">
        <v>3568</v>
      </c>
      <c r="B4636" s="0" t="s">
        <v>184</v>
      </c>
      <c r="C4636" s="0" t="n">
        <v>2016</v>
      </c>
      <c r="D4636" s="0" t="s">
        <v>46</v>
      </c>
      <c r="E4636" s="0" t="s">
        <v>35</v>
      </c>
      <c r="F4636" s="0" t="n">
        <v>0.2</v>
      </c>
      <c r="G4636" s="0" t="n">
        <v>0.14</v>
      </c>
      <c r="H4636" s="0" t="n">
        <v>0.05</v>
      </c>
      <c r="I4636" s="0" t="n">
        <v>0.03</v>
      </c>
      <c r="J4636" s="0" t="n">
        <v>0.42</v>
      </c>
      <c r="K4636" s="0" t="n">
        <v>75</v>
      </c>
      <c r="L4636" s="0" t="n">
        <v>6.8</v>
      </c>
      <c r="M4636" s="0" t="s">
        <v>36</v>
      </c>
      <c r="N4636" s="0" t="s">
        <v>35</v>
      </c>
      <c r="O4636" s="0" t="s">
        <v>37</v>
      </c>
      <c r="P4636" s="0" t="n">
        <f aca="false">IF(AND(OR(Dashboard!$B$5="All",D4636=Dashboard!$B$5),OR(Dashboard!$D$5="All",N4636=Dashboard!$D$5),OR(AND(C4636&lt;&gt;"",C4636&gt;=Dashboard!$F$5,C4636&lt;=Dashboard!$H$5),AND(C4636="",Dashboard!$F$5&lt;=1980,Dashboard!$H$5&gt;=2016))),1,0)</f>
        <v>1</v>
      </c>
      <c r="Q4636" s="0" t="n">
        <f aca="false">J4636*P4636+ROW()*0.00000001</f>
        <v>0.42004636</v>
      </c>
    </row>
    <row r="4637" customFormat="false" ht="15" hidden="false" customHeight="false" outlineLevel="0" collapsed="false">
      <c r="A4637" s="0" t="s">
        <v>3569</v>
      </c>
      <c r="B4637" s="0" t="s">
        <v>50</v>
      </c>
      <c r="C4637" s="0" t="n">
        <v>2008</v>
      </c>
      <c r="D4637" s="0" t="s">
        <v>46</v>
      </c>
      <c r="E4637" s="0" t="s">
        <v>157</v>
      </c>
      <c r="F4637" s="0" t="n">
        <v>0.22</v>
      </c>
      <c r="G4637" s="0" t="n">
        <v>0.02</v>
      </c>
      <c r="H4637" s="0" t="n">
        <v>0.16</v>
      </c>
      <c r="I4637" s="0" t="n">
        <v>0.02</v>
      </c>
      <c r="J4637" s="0" t="n">
        <v>0.42</v>
      </c>
      <c r="K4637" s="0" t="n">
        <v>74</v>
      </c>
      <c r="L4637" s="0" t="n">
        <v>6.8</v>
      </c>
      <c r="M4637" s="0" t="s">
        <v>103</v>
      </c>
      <c r="N4637" s="0" t="s">
        <v>35</v>
      </c>
      <c r="O4637" s="0" t="s">
        <v>37</v>
      </c>
      <c r="P4637" s="0" t="n">
        <f aca="false">IF(AND(OR(Dashboard!$B$5="All",D4637=Dashboard!$B$5),OR(Dashboard!$D$5="All",N4637=Dashboard!$D$5),OR(AND(C4637&lt;&gt;"",C4637&gt;=Dashboard!$F$5,C4637&lt;=Dashboard!$H$5),AND(C4637="",Dashboard!$F$5&lt;=1980,Dashboard!$H$5&gt;=2016))),1,0)</f>
        <v>1</v>
      </c>
      <c r="Q4637" s="0" t="n">
        <f aca="false">J4637*P4637+ROW()*0.00000001</f>
        <v>0.42004637</v>
      </c>
    </row>
    <row r="4638" customFormat="false" ht="15" hidden="false" customHeight="false" outlineLevel="0" collapsed="false">
      <c r="A4638" s="0" t="s">
        <v>2653</v>
      </c>
      <c r="B4638" s="0" t="s">
        <v>64</v>
      </c>
      <c r="C4638" s="0" t="n">
        <v>2010</v>
      </c>
      <c r="D4638" s="0" t="s">
        <v>56</v>
      </c>
      <c r="E4638" s="0" t="s">
        <v>154</v>
      </c>
      <c r="F4638" s="0" t="n">
        <v>0.19</v>
      </c>
      <c r="G4638" s="0" t="n">
        <v>0.16</v>
      </c>
      <c r="H4638" s="0" t="n">
        <v>0.03</v>
      </c>
      <c r="I4638" s="0" t="n">
        <v>0.04</v>
      </c>
      <c r="J4638" s="0" t="n">
        <v>0.42</v>
      </c>
      <c r="K4638" s="0" t="n">
        <v>84</v>
      </c>
      <c r="L4638" s="0" t="n">
        <v>8.4</v>
      </c>
      <c r="M4638" s="0" t="s">
        <v>73</v>
      </c>
      <c r="N4638" s="0" t="s">
        <v>66</v>
      </c>
      <c r="O4638" s="0" t="s">
        <v>42</v>
      </c>
      <c r="P4638" s="0" t="n">
        <f aca="false">IF(AND(OR(Dashboard!$B$5="All",D4638=Dashboard!$B$5),OR(Dashboard!$D$5="All",N4638=Dashboard!$D$5),OR(AND(C4638&lt;&gt;"",C4638&gt;=Dashboard!$F$5,C4638&lt;=Dashboard!$H$5),AND(C4638="",Dashboard!$F$5&lt;=1980,Dashboard!$H$5&gt;=2016))),1,0)</f>
        <v>1</v>
      </c>
      <c r="Q4638" s="0" t="n">
        <f aca="false">J4638*P4638+ROW()*0.00000001</f>
        <v>0.42004638</v>
      </c>
    </row>
    <row r="4639" customFormat="false" ht="15" hidden="false" customHeight="false" outlineLevel="0" collapsed="false">
      <c r="A4639" s="0" t="s">
        <v>3570</v>
      </c>
      <c r="B4639" s="0" t="s">
        <v>50</v>
      </c>
      <c r="C4639" s="0" t="n">
        <v>2007</v>
      </c>
      <c r="D4639" s="0" t="s">
        <v>52</v>
      </c>
      <c r="E4639" s="0" t="s">
        <v>3571</v>
      </c>
      <c r="F4639" s="0" t="n">
        <v>0.39</v>
      </c>
      <c r="G4639" s="0" t="n">
        <v>0</v>
      </c>
      <c r="H4639" s="0" t="n">
        <v>0</v>
      </c>
      <c r="I4639" s="0" t="n">
        <v>0.03</v>
      </c>
      <c r="J4639" s="0" t="n">
        <v>0.42</v>
      </c>
      <c r="L4639" s="0" t="n">
        <v>9.2</v>
      </c>
      <c r="M4639" s="0" t="s">
        <v>36</v>
      </c>
      <c r="N4639" s="0" t="s">
        <v>35</v>
      </c>
      <c r="P4639" s="0" t="n">
        <f aca="false">IF(AND(OR(Dashboard!$B$5="All",D4639=Dashboard!$B$5),OR(Dashboard!$D$5="All",N4639=Dashboard!$D$5),OR(AND(C4639&lt;&gt;"",C4639&gt;=Dashboard!$F$5,C4639&lt;=Dashboard!$H$5),AND(C4639="",Dashboard!$F$5&lt;=1980,Dashboard!$H$5&gt;=2016))),1,0)</f>
        <v>1</v>
      </c>
      <c r="Q4639" s="0" t="n">
        <f aca="false">J4639*P4639+ROW()*0.00000001</f>
        <v>0.42004639</v>
      </c>
    </row>
    <row r="4640" customFormat="false" ht="15" hidden="false" customHeight="false" outlineLevel="0" collapsed="false">
      <c r="A4640" s="0" t="s">
        <v>3572</v>
      </c>
      <c r="B4640" s="0" t="s">
        <v>70</v>
      </c>
      <c r="C4640" s="0" t="n">
        <v>2010</v>
      </c>
      <c r="D4640" s="0" t="s">
        <v>71</v>
      </c>
      <c r="E4640" s="0" t="s">
        <v>487</v>
      </c>
      <c r="F4640" s="0" t="n">
        <v>0.27</v>
      </c>
      <c r="G4640" s="0" t="n">
        <v>0.09</v>
      </c>
      <c r="H4640" s="0" t="n">
        <v>0</v>
      </c>
      <c r="I4640" s="0" t="n">
        <v>0.05</v>
      </c>
      <c r="J4640" s="0" t="n">
        <v>0.42</v>
      </c>
      <c r="K4640" s="0" t="n">
        <v>58</v>
      </c>
      <c r="L4640" s="0" t="n">
        <v>6.2</v>
      </c>
      <c r="M4640" s="0" t="s">
        <v>103</v>
      </c>
      <c r="N4640" s="0" t="s">
        <v>74</v>
      </c>
      <c r="O4640" s="0" t="s">
        <v>53</v>
      </c>
      <c r="P4640" s="0" t="n">
        <f aca="false">IF(AND(OR(Dashboard!$B$5="All",D4640=Dashboard!$B$5),OR(Dashboard!$D$5="All",N4640=Dashboard!$D$5),OR(AND(C4640&lt;&gt;"",C4640&gt;=Dashboard!$F$5,C4640&lt;=Dashboard!$H$5),AND(C4640="",Dashboard!$F$5&lt;=1980,Dashboard!$H$5&gt;=2016))),1,0)</f>
        <v>1</v>
      </c>
      <c r="Q4640" s="0" t="n">
        <f aca="false">J4640*P4640+ROW()*0.00000001</f>
        <v>0.4200464</v>
      </c>
    </row>
    <row r="4641" customFormat="false" ht="15" hidden="false" customHeight="false" outlineLevel="0" collapsed="false">
      <c r="A4641" s="0" t="s">
        <v>3573</v>
      </c>
      <c r="B4641" s="0" t="s">
        <v>144</v>
      </c>
      <c r="C4641" s="0" t="n">
        <v>2004</v>
      </c>
      <c r="D4641" s="0" t="s">
        <v>46</v>
      </c>
      <c r="E4641" s="0" t="s">
        <v>142</v>
      </c>
      <c r="F4641" s="0" t="n">
        <v>0.31</v>
      </c>
      <c r="G4641" s="0" t="n">
        <v>0.09</v>
      </c>
      <c r="H4641" s="0" t="n">
        <v>0</v>
      </c>
      <c r="I4641" s="0" t="n">
        <v>0.01</v>
      </c>
      <c r="J4641" s="0" t="n">
        <v>0.42</v>
      </c>
      <c r="N4641" s="0" t="s">
        <v>66</v>
      </c>
      <c r="P4641" s="0" t="n">
        <f aca="false">IF(AND(OR(Dashboard!$B$5="All",D4641=Dashboard!$B$5),OR(Dashboard!$D$5="All",N4641=Dashboard!$D$5),OR(AND(C4641&lt;&gt;"",C4641&gt;=Dashboard!$F$5,C4641&lt;=Dashboard!$H$5),AND(C4641="",Dashboard!$F$5&lt;=1980,Dashboard!$H$5&gt;=2016))),1,0)</f>
        <v>1</v>
      </c>
      <c r="Q4641" s="0" t="n">
        <f aca="false">J4641*P4641+ROW()*0.00000001</f>
        <v>0.42004641</v>
      </c>
    </row>
    <row r="4642" customFormat="false" ht="15" hidden="false" customHeight="false" outlineLevel="0" collapsed="false">
      <c r="A4642" s="0" t="s">
        <v>2294</v>
      </c>
      <c r="B4642" s="0" t="s">
        <v>76</v>
      </c>
      <c r="C4642" s="0" t="n">
        <v>2007</v>
      </c>
      <c r="D4642" s="0" t="s">
        <v>71</v>
      </c>
      <c r="E4642" s="0" t="s">
        <v>487</v>
      </c>
      <c r="F4642" s="0" t="n">
        <v>0.2</v>
      </c>
      <c r="G4642" s="0" t="n">
        <v>0.16</v>
      </c>
      <c r="H4642" s="0" t="n">
        <v>0</v>
      </c>
      <c r="I4642" s="0" t="n">
        <v>0.05</v>
      </c>
      <c r="J4642" s="0" t="n">
        <v>0.42</v>
      </c>
      <c r="K4642" s="0" t="n">
        <v>54</v>
      </c>
      <c r="L4642" s="0" t="n">
        <v>7</v>
      </c>
      <c r="M4642" s="0" t="s">
        <v>103</v>
      </c>
      <c r="N4642" s="0" t="s">
        <v>74</v>
      </c>
      <c r="O4642" s="0" t="s">
        <v>53</v>
      </c>
      <c r="P4642" s="0" t="n">
        <f aca="false">IF(AND(OR(Dashboard!$B$5="All",D4642=Dashboard!$B$5),OR(Dashboard!$D$5="All",N4642=Dashboard!$D$5),OR(AND(C4642&lt;&gt;"",C4642&gt;=Dashboard!$F$5,C4642&lt;=Dashboard!$H$5),AND(C4642="",Dashboard!$F$5&lt;=1980,Dashboard!$H$5&gt;=2016))),1,0)</f>
        <v>1</v>
      </c>
      <c r="Q4642" s="0" t="n">
        <f aca="false">J4642*P4642+ROW()*0.00000001</f>
        <v>0.42004642</v>
      </c>
    </row>
    <row r="4643" customFormat="false" ht="15" hidden="false" customHeight="false" outlineLevel="0" collapsed="false">
      <c r="A4643" s="0" t="s">
        <v>3574</v>
      </c>
      <c r="B4643" s="0" t="s">
        <v>117</v>
      </c>
      <c r="C4643" s="0" t="n">
        <v>2000</v>
      </c>
      <c r="D4643" s="0" t="s">
        <v>114</v>
      </c>
      <c r="E4643" s="0" t="s">
        <v>211</v>
      </c>
      <c r="F4643" s="0" t="n">
        <v>0.17</v>
      </c>
      <c r="G4643" s="0" t="n">
        <v>0.12</v>
      </c>
      <c r="H4643" s="0" t="n">
        <v>0.1</v>
      </c>
      <c r="I4643" s="0" t="n">
        <v>0.03</v>
      </c>
      <c r="J4643" s="0" t="n">
        <v>0.42</v>
      </c>
      <c r="K4643" s="0" t="n">
        <v>76</v>
      </c>
      <c r="L4643" s="0" t="n">
        <v>8.8</v>
      </c>
      <c r="M4643" s="0" t="s">
        <v>36</v>
      </c>
      <c r="N4643" s="0" t="s">
        <v>74</v>
      </c>
      <c r="O4643" s="0" t="s">
        <v>37</v>
      </c>
      <c r="P4643" s="0" t="n">
        <f aca="false">IF(AND(OR(Dashboard!$B$5="All",D4643=Dashboard!$B$5),OR(Dashboard!$D$5="All",N4643=Dashboard!$D$5),OR(AND(C4643&lt;&gt;"",C4643&gt;=Dashboard!$F$5,C4643&lt;=Dashboard!$H$5),AND(C4643="",Dashboard!$F$5&lt;=1980,Dashboard!$H$5&gt;=2016))),1,0)</f>
        <v>1</v>
      </c>
      <c r="Q4643" s="0" t="n">
        <f aca="false">J4643*P4643+ROW()*0.00000001</f>
        <v>0.42004643</v>
      </c>
    </row>
    <row r="4644" customFormat="false" ht="15" hidden="false" customHeight="false" outlineLevel="0" collapsed="false">
      <c r="A4644" s="0" t="s">
        <v>3575</v>
      </c>
      <c r="B4644" s="0" t="s">
        <v>117</v>
      </c>
      <c r="C4644" s="0" t="n">
        <v>1997</v>
      </c>
      <c r="D4644" s="0" t="s">
        <v>102</v>
      </c>
      <c r="E4644" s="0" t="s">
        <v>211</v>
      </c>
      <c r="F4644" s="0" t="n">
        <v>0.16</v>
      </c>
      <c r="G4644" s="0" t="n">
        <v>0.11</v>
      </c>
      <c r="H4644" s="0" t="n">
        <v>0.12</v>
      </c>
      <c r="I4644" s="0" t="n">
        <v>0.03</v>
      </c>
      <c r="J4644" s="0" t="n">
        <v>0.42</v>
      </c>
      <c r="N4644" s="0" t="s">
        <v>74</v>
      </c>
      <c r="P4644" s="0" t="n">
        <f aca="false">IF(AND(OR(Dashboard!$B$5="All",D4644=Dashboard!$B$5),OR(Dashboard!$D$5="All",N4644=Dashboard!$D$5),OR(AND(C4644&lt;&gt;"",C4644&gt;=Dashboard!$F$5,C4644&lt;=Dashboard!$H$5),AND(C4644="",Dashboard!$F$5&lt;=1980,Dashboard!$H$5&gt;=2016))),1,0)</f>
        <v>1</v>
      </c>
      <c r="Q4644" s="0" t="n">
        <f aca="false">J4644*P4644+ROW()*0.00000001</f>
        <v>0.42004644</v>
      </c>
    </row>
    <row r="4645" customFormat="false" ht="15" hidden="false" customHeight="false" outlineLevel="0" collapsed="false">
      <c r="A4645" s="0" t="s">
        <v>2070</v>
      </c>
      <c r="B4645" s="0" t="s">
        <v>64</v>
      </c>
      <c r="C4645" s="0" t="n">
        <v>2006</v>
      </c>
      <c r="D4645" s="0" t="s">
        <v>58</v>
      </c>
      <c r="E4645" s="0" t="s">
        <v>124</v>
      </c>
      <c r="F4645" s="0" t="n">
        <v>0.36</v>
      </c>
      <c r="G4645" s="0" t="n">
        <v>0.02</v>
      </c>
      <c r="H4645" s="0" t="n">
        <v>0</v>
      </c>
      <c r="I4645" s="0" t="n">
        <v>0.03</v>
      </c>
      <c r="J4645" s="0" t="n">
        <v>0.42</v>
      </c>
      <c r="K4645" s="0" t="n">
        <v>66</v>
      </c>
      <c r="L4645" s="0" t="n">
        <v>7.9</v>
      </c>
      <c r="M4645" s="0" t="s">
        <v>103</v>
      </c>
      <c r="N4645" s="0" t="s">
        <v>66</v>
      </c>
      <c r="O4645" s="0" t="s">
        <v>67</v>
      </c>
      <c r="P4645" s="0" t="n">
        <f aca="false">IF(AND(OR(Dashboard!$B$5="All",D4645=Dashboard!$B$5),OR(Dashboard!$D$5="All",N4645=Dashboard!$D$5),OR(AND(C4645&lt;&gt;"",C4645&gt;=Dashboard!$F$5,C4645&lt;=Dashboard!$H$5),AND(C4645="",Dashboard!$F$5&lt;=1980,Dashboard!$H$5&gt;=2016))),1,0)</f>
        <v>1</v>
      </c>
      <c r="Q4645" s="0" t="n">
        <f aca="false">J4645*P4645+ROW()*0.00000001</f>
        <v>0.42004645</v>
      </c>
    </row>
    <row r="4646" customFormat="false" ht="15" hidden="false" customHeight="false" outlineLevel="0" collapsed="false">
      <c r="A4646" s="0" t="s">
        <v>3576</v>
      </c>
      <c r="B4646" s="0" t="s">
        <v>33</v>
      </c>
      <c r="C4646" s="0" t="n">
        <v>2007</v>
      </c>
      <c r="D4646" s="0" t="s">
        <v>114</v>
      </c>
      <c r="E4646" s="0" t="s">
        <v>35</v>
      </c>
      <c r="F4646" s="0" t="n">
        <v>0.18</v>
      </c>
      <c r="G4646" s="0" t="n">
        <v>0.16</v>
      </c>
      <c r="H4646" s="0" t="n">
        <v>0.03</v>
      </c>
      <c r="I4646" s="0" t="n">
        <v>0.04</v>
      </c>
      <c r="J4646" s="0" t="n">
        <v>0.42</v>
      </c>
      <c r="N4646" s="0" t="s">
        <v>35</v>
      </c>
      <c r="P4646" s="0" t="n">
        <f aca="false">IF(AND(OR(Dashboard!$B$5="All",D4646=Dashboard!$B$5),OR(Dashboard!$D$5="All",N4646=Dashboard!$D$5),OR(AND(C4646&lt;&gt;"",C4646&gt;=Dashboard!$F$5,C4646&lt;=Dashboard!$H$5),AND(C4646="",Dashboard!$F$5&lt;=1980,Dashboard!$H$5&gt;=2016))),1,0)</f>
        <v>1</v>
      </c>
      <c r="Q4646" s="0" t="n">
        <f aca="false">J4646*P4646+ROW()*0.00000001</f>
        <v>0.42004646</v>
      </c>
    </row>
    <row r="4647" customFormat="false" ht="15" hidden="false" customHeight="false" outlineLevel="0" collapsed="false">
      <c r="A4647" s="0" t="s">
        <v>3577</v>
      </c>
      <c r="B4647" s="0" t="s">
        <v>76</v>
      </c>
      <c r="C4647" s="0" t="n">
        <v>2004</v>
      </c>
      <c r="D4647" s="0" t="s">
        <v>52</v>
      </c>
      <c r="E4647" s="0" t="s">
        <v>3578</v>
      </c>
      <c r="F4647" s="0" t="n">
        <v>0.2</v>
      </c>
      <c r="G4647" s="0" t="n">
        <v>0.16</v>
      </c>
      <c r="H4647" s="0" t="n">
        <v>0</v>
      </c>
      <c r="I4647" s="0" t="n">
        <v>0.05</v>
      </c>
      <c r="J4647" s="0" t="n">
        <v>0.42</v>
      </c>
      <c r="M4647" s="0" t="s">
        <v>36</v>
      </c>
      <c r="N4647" s="0" t="s">
        <v>74</v>
      </c>
      <c r="P4647" s="0" t="n">
        <f aca="false">IF(AND(OR(Dashboard!$B$5="All",D4647=Dashboard!$B$5),OR(Dashboard!$D$5="All",N4647=Dashboard!$D$5),OR(AND(C4647&lt;&gt;"",C4647&gt;=Dashboard!$F$5,C4647&lt;=Dashboard!$H$5),AND(C4647="",Dashboard!$F$5&lt;=1980,Dashboard!$H$5&gt;=2016))),1,0)</f>
        <v>1</v>
      </c>
      <c r="Q4647" s="0" t="n">
        <f aca="false">J4647*P4647+ROW()*0.00000001</f>
        <v>0.42004647</v>
      </c>
    </row>
    <row r="4648" customFormat="false" ht="15" hidden="false" customHeight="false" outlineLevel="0" collapsed="false">
      <c r="A4648" s="0" t="s">
        <v>3579</v>
      </c>
      <c r="B4648" s="0" t="s">
        <v>152</v>
      </c>
      <c r="D4648" s="0" t="s">
        <v>46</v>
      </c>
      <c r="E4648" s="0" t="s">
        <v>520</v>
      </c>
      <c r="F4648" s="0" t="n">
        <v>0.25</v>
      </c>
      <c r="G4648" s="0" t="n">
        <v>0.12</v>
      </c>
      <c r="H4648" s="0" t="n">
        <v>0</v>
      </c>
      <c r="I4648" s="0" t="n">
        <v>0.05</v>
      </c>
      <c r="J4648" s="0" t="n">
        <v>0.42</v>
      </c>
      <c r="K4648" s="0" t="n">
        <v>77</v>
      </c>
      <c r="L4648" s="0" t="n">
        <v>6.8</v>
      </c>
      <c r="M4648" s="0" t="s">
        <v>73</v>
      </c>
      <c r="N4648" s="0" t="s">
        <v>152</v>
      </c>
      <c r="O4648" s="0" t="s">
        <v>37</v>
      </c>
      <c r="P4648" s="0" t="n">
        <f aca="false">IF(AND(OR(Dashboard!$B$5="All",D4648=Dashboard!$B$5),OR(Dashboard!$D$5="All",N4648=Dashboard!$D$5),OR(AND(C4648&lt;&gt;"",C4648&gt;=Dashboard!$F$5,C4648&lt;=Dashboard!$H$5),AND(C4648="",Dashboard!$F$5&lt;=1980,Dashboard!$H$5&gt;=2016))),1,0)</f>
        <v>1</v>
      </c>
      <c r="Q4648" s="0" t="n">
        <f aca="false">J4648*P4648+ROW()*0.00000001</f>
        <v>0.42004648</v>
      </c>
    </row>
    <row r="4649" customFormat="false" ht="15" hidden="false" customHeight="false" outlineLevel="0" collapsed="false">
      <c r="A4649" s="0" t="s">
        <v>3580</v>
      </c>
      <c r="B4649" s="0" t="s">
        <v>97</v>
      </c>
      <c r="C4649" s="0" t="n">
        <v>2013</v>
      </c>
      <c r="D4649" s="0" t="s">
        <v>71</v>
      </c>
      <c r="E4649" s="0" t="s">
        <v>3581</v>
      </c>
      <c r="F4649" s="0" t="n">
        <v>0</v>
      </c>
      <c r="G4649" s="0" t="n">
        <v>0</v>
      </c>
      <c r="H4649" s="0" t="n">
        <v>0.42</v>
      </c>
      <c r="I4649" s="0" t="n">
        <v>0</v>
      </c>
      <c r="J4649" s="0" t="n">
        <v>0.42</v>
      </c>
      <c r="K4649" s="0" t="n">
        <v>46</v>
      </c>
      <c r="L4649" s="0" t="n">
        <v>4.5</v>
      </c>
      <c r="M4649" s="0" t="s">
        <v>73</v>
      </c>
      <c r="N4649" s="0" t="s">
        <v>35</v>
      </c>
      <c r="O4649" s="0" t="s">
        <v>177</v>
      </c>
      <c r="P4649" s="0" t="n">
        <f aca="false">IF(AND(OR(Dashboard!$B$5="All",D4649=Dashboard!$B$5),OR(Dashboard!$D$5="All",N4649=Dashboard!$D$5),OR(AND(C4649&lt;&gt;"",C4649&gt;=Dashboard!$F$5,C4649&lt;=Dashboard!$H$5),AND(C4649="",Dashboard!$F$5&lt;=1980,Dashboard!$H$5&gt;=2016))),1,0)</f>
        <v>1</v>
      </c>
      <c r="Q4649" s="0" t="n">
        <f aca="false">J4649*P4649+ROW()*0.00000001</f>
        <v>0.42004649</v>
      </c>
    </row>
    <row r="4650" customFormat="false" ht="15" hidden="false" customHeight="false" outlineLevel="0" collapsed="false">
      <c r="A4650" s="0" t="s">
        <v>3582</v>
      </c>
      <c r="B4650" s="0" t="s">
        <v>76</v>
      </c>
      <c r="C4650" s="0" t="n">
        <v>2004</v>
      </c>
      <c r="D4650" s="0" t="s">
        <v>71</v>
      </c>
      <c r="E4650" s="0" t="s">
        <v>649</v>
      </c>
      <c r="F4650" s="0" t="n">
        <v>0.2</v>
      </c>
      <c r="G4650" s="0" t="n">
        <v>0.16</v>
      </c>
      <c r="H4650" s="0" t="n">
        <v>0</v>
      </c>
      <c r="I4650" s="0" t="n">
        <v>0.05</v>
      </c>
      <c r="J4650" s="0" t="n">
        <v>0.42</v>
      </c>
      <c r="K4650" s="0" t="n">
        <v>77</v>
      </c>
      <c r="L4650" s="0" t="n">
        <v>8.9</v>
      </c>
      <c r="M4650" s="0" t="s">
        <v>73</v>
      </c>
      <c r="N4650" s="0" t="s">
        <v>74</v>
      </c>
      <c r="O4650" s="0" t="s">
        <v>37</v>
      </c>
      <c r="P4650" s="0" t="n">
        <f aca="false">IF(AND(OR(Dashboard!$B$5="All",D4650=Dashboard!$B$5),OR(Dashboard!$D$5="All",N4650=Dashboard!$D$5),OR(AND(C4650&lt;&gt;"",C4650&gt;=Dashboard!$F$5,C4650&lt;=Dashboard!$H$5),AND(C4650="",Dashboard!$F$5&lt;=1980,Dashboard!$H$5&gt;=2016))),1,0)</f>
        <v>1</v>
      </c>
      <c r="Q4650" s="0" t="n">
        <f aca="false">J4650*P4650+ROW()*0.00000001</f>
        <v>0.4200465</v>
      </c>
    </row>
    <row r="4651" customFormat="false" ht="15" hidden="false" customHeight="false" outlineLevel="0" collapsed="false">
      <c r="A4651" s="0" t="s">
        <v>3583</v>
      </c>
      <c r="B4651" s="0" t="s">
        <v>873</v>
      </c>
      <c r="C4651" s="0" t="n">
        <v>1995</v>
      </c>
      <c r="D4651" s="0" t="s">
        <v>102</v>
      </c>
      <c r="E4651" s="0" t="s">
        <v>154</v>
      </c>
      <c r="F4651" s="0" t="n">
        <v>0</v>
      </c>
      <c r="G4651" s="0" t="n">
        <v>0</v>
      </c>
      <c r="H4651" s="0" t="n">
        <v>0.42</v>
      </c>
      <c r="I4651" s="0" t="n">
        <v>0</v>
      </c>
      <c r="J4651" s="0" t="n">
        <v>0.42</v>
      </c>
      <c r="N4651" s="0" t="s">
        <v>154</v>
      </c>
      <c r="P4651" s="0" t="n">
        <f aca="false">IF(AND(OR(Dashboard!$B$5="All",D4651=Dashboard!$B$5),OR(Dashboard!$D$5="All",N4651=Dashboard!$D$5),OR(AND(C4651&lt;&gt;"",C4651&gt;=Dashboard!$F$5,C4651&lt;=Dashboard!$H$5),AND(C4651="",Dashboard!$F$5&lt;=1980,Dashboard!$H$5&gt;=2016))),1,0)</f>
        <v>1</v>
      </c>
      <c r="Q4651" s="0" t="n">
        <f aca="false">J4651*P4651+ROW()*0.00000001</f>
        <v>0.42004651</v>
      </c>
    </row>
    <row r="4652" customFormat="false" ht="15" hidden="false" customHeight="false" outlineLevel="0" collapsed="false">
      <c r="A4652" s="0" t="s">
        <v>3584</v>
      </c>
      <c r="B4652" s="0" t="s">
        <v>144</v>
      </c>
      <c r="C4652" s="0" t="n">
        <v>2001</v>
      </c>
      <c r="D4652" s="0" t="s">
        <v>58</v>
      </c>
      <c r="E4652" s="0" t="s">
        <v>234</v>
      </c>
      <c r="F4652" s="0" t="n">
        <v>0.3</v>
      </c>
      <c r="G4652" s="0" t="n">
        <v>0.1</v>
      </c>
      <c r="H4652" s="0" t="n">
        <v>0</v>
      </c>
      <c r="I4652" s="0" t="n">
        <v>0.02</v>
      </c>
      <c r="J4652" s="0" t="n">
        <v>0.42</v>
      </c>
      <c r="K4652" s="0" t="n">
        <v>76</v>
      </c>
      <c r="M4652" s="0" t="s">
        <v>103</v>
      </c>
      <c r="N4652" s="0" t="s">
        <v>66</v>
      </c>
      <c r="O4652" s="0" t="s">
        <v>37</v>
      </c>
      <c r="P4652" s="0" t="n">
        <f aca="false">IF(AND(OR(Dashboard!$B$5="All",D4652=Dashboard!$B$5),OR(Dashboard!$D$5="All",N4652=Dashboard!$D$5),OR(AND(C4652&lt;&gt;"",C4652&gt;=Dashboard!$F$5,C4652&lt;=Dashboard!$H$5),AND(C4652="",Dashboard!$F$5&lt;=1980,Dashboard!$H$5&gt;=2016))),1,0)</f>
        <v>1</v>
      </c>
      <c r="Q4652" s="0" t="n">
        <f aca="false">J4652*P4652+ROW()*0.00000001</f>
        <v>0.42004652</v>
      </c>
    </row>
    <row r="4653" customFormat="false" ht="15" hidden="false" customHeight="false" outlineLevel="0" collapsed="false">
      <c r="A4653" s="0" t="s">
        <v>3585</v>
      </c>
      <c r="B4653" s="0" t="s">
        <v>184</v>
      </c>
      <c r="C4653" s="0" t="n">
        <v>2015</v>
      </c>
      <c r="D4653" s="0" t="s">
        <v>52</v>
      </c>
      <c r="E4653" s="0" t="s">
        <v>35</v>
      </c>
      <c r="F4653" s="0" t="n">
        <v>0.19</v>
      </c>
      <c r="G4653" s="0" t="n">
        <v>0.11</v>
      </c>
      <c r="H4653" s="0" t="n">
        <v>0.09</v>
      </c>
      <c r="I4653" s="0" t="n">
        <v>0.03</v>
      </c>
      <c r="J4653" s="0" t="n">
        <v>0.41</v>
      </c>
      <c r="K4653" s="0" t="n">
        <v>46</v>
      </c>
      <c r="L4653" s="0" t="n">
        <v>4.4</v>
      </c>
      <c r="M4653" s="0" t="s">
        <v>36</v>
      </c>
      <c r="N4653" s="0" t="s">
        <v>35</v>
      </c>
      <c r="O4653" s="0" t="s">
        <v>177</v>
      </c>
      <c r="P4653" s="0" t="n">
        <f aca="false">IF(AND(OR(Dashboard!$B$5="All",D4653=Dashboard!$B$5),OR(Dashboard!$D$5="All",N4653=Dashboard!$D$5),OR(AND(C4653&lt;&gt;"",C4653&gt;=Dashboard!$F$5,C4653&lt;=Dashboard!$H$5),AND(C4653="",Dashboard!$F$5&lt;=1980,Dashboard!$H$5&gt;=2016))),1,0)</f>
        <v>1</v>
      </c>
      <c r="Q4653" s="0" t="n">
        <f aca="false">J4653*P4653+ROW()*0.00000001</f>
        <v>0.41004653</v>
      </c>
    </row>
    <row r="4654" customFormat="false" ht="15" hidden="false" customHeight="false" outlineLevel="0" collapsed="false">
      <c r="A4654" s="0" t="s">
        <v>824</v>
      </c>
      <c r="B4654" s="0" t="s">
        <v>76</v>
      </c>
      <c r="C4654" s="0" t="n">
        <v>2003</v>
      </c>
      <c r="D4654" s="0" t="s">
        <v>34</v>
      </c>
      <c r="E4654" s="0" t="s">
        <v>449</v>
      </c>
      <c r="F4654" s="0" t="n">
        <v>0.2</v>
      </c>
      <c r="G4654" s="0" t="n">
        <v>0.16</v>
      </c>
      <c r="H4654" s="0" t="n">
        <v>0</v>
      </c>
      <c r="I4654" s="0" t="n">
        <v>0.05</v>
      </c>
      <c r="J4654" s="0" t="n">
        <v>0.41</v>
      </c>
      <c r="N4654" s="0" t="s">
        <v>74</v>
      </c>
      <c r="P4654" s="0" t="n">
        <f aca="false">IF(AND(OR(Dashboard!$B$5="All",D4654=Dashboard!$B$5),OR(Dashboard!$D$5="All",N4654=Dashboard!$D$5),OR(AND(C4654&lt;&gt;"",C4654&gt;=Dashboard!$F$5,C4654&lt;=Dashboard!$H$5),AND(C4654="",Dashboard!$F$5&lt;=1980,Dashboard!$H$5&gt;=2016))),1,0)</f>
        <v>1</v>
      </c>
      <c r="Q4654" s="0" t="n">
        <f aca="false">J4654*P4654+ROW()*0.00000001</f>
        <v>0.41004654</v>
      </c>
    </row>
    <row r="4655" customFormat="false" ht="15" hidden="false" customHeight="false" outlineLevel="0" collapsed="false">
      <c r="A4655" s="0" t="s">
        <v>3586</v>
      </c>
      <c r="B4655" s="0" t="s">
        <v>76</v>
      </c>
      <c r="C4655" s="0" t="n">
        <v>2003</v>
      </c>
      <c r="D4655" s="0" t="s">
        <v>58</v>
      </c>
      <c r="E4655" s="0" t="s">
        <v>220</v>
      </c>
      <c r="F4655" s="0" t="n">
        <v>0.15</v>
      </c>
      <c r="G4655" s="0" t="n">
        <v>0.12</v>
      </c>
      <c r="H4655" s="0" t="n">
        <v>0.11</v>
      </c>
      <c r="I4655" s="0" t="n">
        <v>0.04</v>
      </c>
      <c r="J4655" s="0" t="n">
        <v>0.41</v>
      </c>
      <c r="K4655" s="0" t="n">
        <v>82</v>
      </c>
      <c r="L4655" s="0" t="n">
        <v>8.9</v>
      </c>
      <c r="M4655" s="0" t="s">
        <v>73</v>
      </c>
      <c r="N4655" s="0" t="s">
        <v>74</v>
      </c>
      <c r="O4655" s="0" t="s">
        <v>42</v>
      </c>
      <c r="P4655" s="0" t="n">
        <f aca="false">IF(AND(OR(Dashboard!$B$5="All",D4655=Dashboard!$B$5),OR(Dashboard!$D$5="All",N4655=Dashboard!$D$5),OR(AND(C4655&lt;&gt;"",C4655&gt;=Dashboard!$F$5,C4655&lt;=Dashboard!$H$5),AND(C4655="",Dashboard!$F$5&lt;=1980,Dashboard!$H$5&gt;=2016))),1,0)</f>
        <v>1</v>
      </c>
      <c r="Q4655" s="0" t="n">
        <f aca="false">J4655*P4655+ROW()*0.00000001</f>
        <v>0.41004655</v>
      </c>
    </row>
    <row r="4656" customFormat="false" ht="15" hidden="false" customHeight="false" outlineLevel="0" collapsed="false">
      <c r="A4656" s="0" t="s">
        <v>415</v>
      </c>
      <c r="B4656" s="0" t="s">
        <v>94</v>
      </c>
      <c r="C4656" s="0" t="n">
        <v>2013</v>
      </c>
      <c r="D4656" s="0" t="s">
        <v>52</v>
      </c>
      <c r="E4656" s="0" t="s">
        <v>124</v>
      </c>
      <c r="F4656" s="0" t="n">
        <v>0.19</v>
      </c>
      <c r="G4656" s="0" t="n">
        <v>0.16</v>
      </c>
      <c r="H4656" s="0" t="n">
        <v>0</v>
      </c>
      <c r="I4656" s="0" t="n">
        <v>0.07</v>
      </c>
      <c r="J4656" s="0" t="n">
        <v>0.41</v>
      </c>
      <c r="K4656" s="0" t="n">
        <v>75</v>
      </c>
      <c r="L4656" s="0" t="n">
        <v>5.5</v>
      </c>
      <c r="M4656" s="0" t="s">
        <v>125</v>
      </c>
      <c r="N4656" s="0" t="s">
        <v>74</v>
      </c>
      <c r="O4656" s="0" t="s">
        <v>37</v>
      </c>
      <c r="P4656" s="0" t="n">
        <f aca="false">IF(AND(OR(Dashboard!$B$5="All",D4656=Dashboard!$B$5),OR(Dashboard!$D$5="All",N4656=Dashboard!$D$5),OR(AND(C4656&lt;&gt;"",C4656&gt;=Dashboard!$F$5,C4656&lt;=Dashboard!$H$5),AND(C4656="",Dashboard!$F$5&lt;=1980,Dashboard!$H$5&gt;=2016))),1,0)</f>
        <v>1</v>
      </c>
      <c r="Q4656" s="0" t="n">
        <f aca="false">J4656*P4656+ROW()*0.00000001</f>
        <v>0.41004656</v>
      </c>
    </row>
    <row r="4657" customFormat="false" ht="15" hidden="false" customHeight="false" outlineLevel="0" collapsed="false">
      <c r="A4657" s="0" t="s">
        <v>3587</v>
      </c>
      <c r="B4657" s="0" t="s">
        <v>76</v>
      </c>
      <c r="C4657" s="0" t="n">
        <v>2003</v>
      </c>
      <c r="D4657" s="0" t="s">
        <v>52</v>
      </c>
      <c r="E4657" s="0" t="s">
        <v>89</v>
      </c>
      <c r="F4657" s="0" t="n">
        <v>0.2</v>
      </c>
      <c r="G4657" s="0" t="n">
        <v>0.16</v>
      </c>
      <c r="H4657" s="0" t="n">
        <v>0</v>
      </c>
      <c r="I4657" s="0" t="n">
        <v>0.05</v>
      </c>
      <c r="J4657" s="0" t="n">
        <v>0.41</v>
      </c>
      <c r="N4657" s="0" t="s">
        <v>74</v>
      </c>
      <c r="P4657" s="0" t="n">
        <f aca="false">IF(AND(OR(Dashboard!$B$5="All",D4657=Dashboard!$B$5),OR(Dashboard!$D$5="All",N4657=Dashboard!$D$5),OR(AND(C4657&lt;&gt;"",C4657&gt;=Dashboard!$F$5,C4657&lt;=Dashboard!$H$5),AND(C4657="",Dashboard!$F$5&lt;=1980,Dashboard!$H$5&gt;=2016))),1,0)</f>
        <v>1</v>
      </c>
      <c r="Q4657" s="0" t="n">
        <f aca="false">J4657*P4657+ROW()*0.00000001</f>
        <v>0.41004657</v>
      </c>
    </row>
    <row r="4658" customFormat="false" ht="15" hidden="false" customHeight="false" outlineLevel="0" collapsed="false">
      <c r="A4658" s="0" t="s">
        <v>3588</v>
      </c>
      <c r="B4658" s="0" t="s">
        <v>85</v>
      </c>
      <c r="C4658" s="0" t="n">
        <v>2001</v>
      </c>
      <c r="D4658" s="0" t="s">
        <v>114</v>
      </c>
      <c r="E4658" s="0" t="s">
        <v>3332</v>
      </c>
      <c r="F4658" s="0" t="n">
        <v>0.3</v>
      </c>
      <c r="G4658" s="0" t="n">
        <v>0.11</v>
      </c>
      <c r="H4658" s="0" t="n">
        <v>0</v>
      </c>
      <c r="I4658" s="0" t="n">
        <v>0.01</v>
      </c>
      <c r="J4658" s="0" t="n">
        <v>0.41</v>
      </c>
      <c r="N4658" s="0" t="s">
        <v>35</v>
      </c>
      <c r="P4658" s="0" t="n">
        <f aca="false">IF(AND(OR(Dashboard!$B$5="All",D4658=Dashboard!$B$5),OR(Dashboard!$D$5="All",N4658=Dashboard!$D$5),OR(AND(C4658&lt;&gt;"",C4658&gt;=Dashboard!$F$5,C4658&lt;=Dashboard!$H$5),AND(C4658="",Dashboard!$F$5&lt;=1980,Dashboard!$H$5&gt;=2016))),1,0)</f>
        <v>1</v>
      </c>
      <c r="Q4658" s="0" t="n">
        <f aca="false">J4658*P4658+ROW()*0.00000001</f>
        <v>0.41004658</v>
      </c>
    </row>
    <row r="4659" customFormat="false" ht="15" hidden="false" customHeight="false" outlineLevel="0" collapsed="false">
      <c r="A4659" s="0" t="s">
        <v>3589</v>
      </c>
      <c r="B4659" s="0" t="s">
        <v>76</v>
      </c>
      <c r="C4659" s="0" t="n">
        <v>2003</v>
      </c>
      <c r="D4659" s="0" t="s">
        <v>34</v>
      </c>
      <c r="E4659" s="0" t="s">
        <v>89</v>
      </c>
      <c r="F4659" s="0" t="n">
        <v>0.2</v>
      </c>
      <c r="G4659" s="0" t="n">
        <v>0.16</v>
      </c>
      <c r="H4659" s="0" t="n">
        <v>0</v>
      </c>
      <c r="I4659" s="0" t="n">
        <v>0.05</v>
      </c>
      <c r="J4659" s="0" t="n">
        <v>0.41</v>
      </c>
      <c r="K4659" s="0" t="n">
        <v>65</v>
      </c>
      <c r="L4659" s="0" t="n">
        <v>8.7</v>
      </c>
      <c r="M4659" s="0" t="s">
        <v>36</v>
      </c>
      <c r="N4659" s="0" t="s">
        <v>74</v>
      </c>
      <c r="O4659" s="0" t="s">
        <v>67</v>
      </c>
      <c r="P4659" s="0" t="n">
        <f aca="false">IF(AND(OR(Dashboard!$B$5="All",D4659=Dashboard!$B$5),OR(Dashboard!$D$5="All",N4659=Dashboard!$D$5),OR(AND(C4659&lt;&gt;"",C4659&gt;=Dashboard!$F$5,C4659&lt;=Dashboard!$H$5),AND(C4659="",Dashboard!$F$5&lt;=1980,Dashboard!$H$5&gt;=2016))),1,0)</f>
        <v>1</v>
      </c>
      <c r="Q4659" s="0" t="n">
        <f aca="false">J4659*P4659+ROW()*0.00000001</f>
        <v>0.41004659</v>
      </c>
    </row>
    <row r="4660" customFormat="false" ht="15" hidden="false" customHeight="false" outlineLevel="0" collapsed="false">
      <c r="A4660" s="0" t="s">
        <v>3590</v>
      </c>
      <c r="B4660" s="0" t="s">
        <v>64</v>
      </c>
      <c r="C4660" s="0" t="n">
        <v>2005</v>
      </c>
      <c r="D4660" s="0" t="s">
        <v>71</v>
      </c>
      <c r="E4660" s="0" t="s">
        <v>154</v>
      </c>
      <c r="F4660" s="0" t="n">
        <v>0.36</v>
      </c>
      <c r="G4660" s="0" t="n">
        <v>0.02</v>
      </c>
      <c r="H4660" s="0" t="n">
        <v>0</v>
      </c>
      <c r="I4660" s="0" t="n">
        <v>0.03</v>
      </c>
      <c r="J4660" s="0" t="n">
        <v>0.41</v>
      </c>
      <c r="K4660" s="0" t="n">
        <v>81</v>
      </c>
      <c r="L4660" s="0" t="n">
        <v>8.2</v>
      </c>
      <c r="M4660" s="0" t="s">
        <v>73</v>
      </c>
      <c r="N4660" s="0" t="s">
        <v>66</v>
      </c>
      <c r="O4660" s="0" t="s">
        <v>42</v>
      </c>
      <c r="P4660" s="0" t="n">
        <f aca="false">IF(AND(OR(Dashboard!$B$5="All",D4660=Dashboard!$B$5),OR(Dashboard!$D$5="All",N4660=Dashboard!$D$5),OR(AND(C4660&lt;&gt;"",C4660&gt;=Dashboard!$F$5,C4660&lt;=Dashboard!$H$5),AND(C4660="",Dashboard!$F$5&lt;=1980,Dashboard!$H$5&gt;=2016))),1,0)</f>
        <v>1</v>
      </c>
      <c r="Q4660" s="0" t="n">
        <f aca="false">J4660*P4660+ROW()*0.00000001</f>
        <v>0.4100466</v>
      </c>
    </row>
    <row r="4661" customFormat="false" ht="15" hidden="false" customHeight="false" outlineLevel="0" collapsed="false">
      <c r="A4661" s="0" t="s">
        <v>3591</v>
      </c>
      <c r="B4661" s="0" t="s">
        <v>85</v>
      </c>
      <c r="C4661" s="0" t="n">
        <v>2001</v>
      </c>
      <c r="D4661" s="0" t="s">
        <v>114</v>
      </c>
      <c r="E4661" s="0" t="s">
        <v>124</v>
      </c>
      <c r="F4661" s="0" t="n">
        <v>0.3</v>
      </c>
      <c r="G4661" s="0" t="n">
        <v>0.11</v>
      </c>
      <c r="H4661" s="0" t="n">
        <v>0</v>
      </c>
      <c r="I4661" s="0" t="n">
        <v>0.01</v>
      </c>
      <c r="J4661" s="0" t="n">
        <v>0.41</v>
      </c>
      <c r="N4661" s="0" t="s">
        <v>35</v>
      </c>
      <c r="P4661" s="0" t="n">
        <f aca="false">IF(AND(OR(Dashboard!$B$5="All",D4661=Dashboard!$B$5),OR(Dashboard!$D$5="All",N4661=Dashboard!$D$5),OR(AND(C4661&lt;&gt;"",C4661&gt;=Dashboard!$F$5,C4661&lt;=Dashboard!$H$5),AND(C4661="",Dashboard!$F$5&lt;=1980,Dashboard!$H$5&gt;=2016))),1,0)</f>
        <v>1</v>
      </c>
      <c r="Q4661" s="0" t="n">
        <f aca="false">J4661*P4661+ROW()*0.00000001</f>
        <v>0.41004661</v>
      </c>
    </row>
    <row r="4662" customFormat="false" ht="15" hidden="false" customHeight="false" outlineLevel="0" collapsed="false">
      <c r="A4662" s="0" t="s">
        <v>1406</v>
      </c>
      <c r="B4662" s="0" t="s">
        <v>50</v>
      </c>
      <c r="C4662" s="0" t="n">
        <v>2010</v>
      </c>
      <c r="D4662" s="0" t="s">
        <v>52</v>
      </c>
      <c r="E4662" s="0" t="s">
        <v>418</v>
      </c>
      <c r="F4662" s="0" t="n">
        <v>0.39</v>
      </c>
      <c r="G4662" s="0" t="n">
        <v>0</v>
      </c>
      <c r="H4662" s="0" t="n">
        <v>0</v>
      </c>
      <c r="I4662" s="0" t="n">
        <v>0.03</v>
      </c>
      <c r="J4662" s="0" t="n">
        <v>0.41</v>
      </c>
      <c r="M4662" s="0" t="s">
        <v>36</v>
      </c>
      <c r="N4662" s="0" t="s">
        <v>35</v>
      </c>
      <c r="P4662" s="0" t="n">
        <f aca="false">IF(AND(OR(Dashboard!$B$5="All",D4662=Dashboard!$B$5),OR(Dashboard!$D$5="All",N4662=Dashboard!$D$5),OR(AND(C4662&lt;&gt;"",C4662&gt;=Dashboard!$F$5,C4662&lt;=Dashboard!$H$5),AND(C4662="",Dashboard!$F$5&lt;=1980,Dashboard!$H$5&gt;=2016))),1,0)</f>
        <v>1</v>
      </c>
      <c r="Q4662" s="0" t="n">
        <f aca="false">J4662*P4662+ROW()*0.00000001</f>
        <v>0.41004662</v>
      </c>
    </row>
    <row r="4663" customFormat="false" ht="15" hidden="false" customHeight="false" outlineLevel="0" collapsed="false">
      <c r="A4663" s="0" t="s">
        <v>652</v>
      </c>
      <c r="B4663" s="0" t="s">
        <v>152</v>
      </c>
      <c r="C4663" s="0" t="n">
        <v>1998</v>
      </c>
      <c r="D4663" s="0" t="s">
        <v>71</v>
      </c>
      <c r="E4663" s="0" t="s">
        <v>257</v>
      </c>
      <c r="F4663" s="0" t="n">
        <v>0.41</v>
      </c>
      <c r="G4663" s="0" t="n">
        <v>0</v>
      </c>
      <c r="H4663" s="0" t="n">
        <v>0</v>
      </c>
      <c r="I4663" s="0" t="n">
        <v>0</v>
      </c>
      <c r="J4663" s="0" t="n">
        <v>0.41</v>
      </c>
      <c r="L4663" s="0" t="n">
        <v>8.6</v>
      </c>
      <c r="M4663" s="0" t="s">
        <v>103</v>
      </c>
      <c r="N4663" s="0" t="s">
        <v>152</v>
      </c>
      <c r="P4663" s="0" t="n">
        <f aca="false">IF(AND(OR(Dashboard!$B$5="All",D4663=Dashboard!$B$5),OR(Dashboard!$D$5="All",N4663=Dashboard!$D$5),OR(AND(C4663&lt;&gt;"",C4663&gt;=Dashboard!$F$5,C4663&lt;=Dashboard!$H$5),AND(C4663="",Dashboard!$F$5&lt;=1980,Dashboard!$H$5&gt;=2016))),1,0)</f>
        <v>1</v>
      </c>
      <c r="Q4663" s="0" t="n">
        <f aca="false">J4663*P4663+ROW()*0.00000001</f>
        <v>0.41004663</v>
      </c>
    </row>
    <row r="4664" customFormat="false" ht="15" hidden="false" customHeight="false" outlineLevel="0" collapsed="false">
      <c r="A4664" s="0" t="s">
        <v>674</v>
      </c>
      <c r="B4664" s="0" t="s">
        <v>76</v>
      </c>
      <c r="C4664" s="0" t="n">
        <v>2010</v>
      </c>
      <c r="D4664" s="0" t="s">
        <v>34</v>
      </c>
      <c r="E4664" s="0" t="s">
        <v>220</v>
      </c>
      <c r="F4664" s="0" t="n">
        <v>0.04</v>
      </c>
      <c r="G4664" s="0" t="n">
        <v>0.21</v>
      </c>
      <c r="H4664" s="0" t="n">
        <v>0.05</v>
      </c>
      <c r="I4664" s="0" t="n">
        <v>0.11</v>
      </c>
      <c r="J4664" s="0" t="n">
        <v>0.41</v>
      </c>
      <c r="L4664" s="0" t="n">
        <v>6.7</v>
      </c>
      <c r="M4664" s="0" t="s">
        <v>36</v>
      </c>
      <c r="N4664" s="0" t="s">
        <v>74</v>
      </c>
      <c r="P4664" s="0" t="n">
        <f aca="false">IF(AND(OR(Dashboard!$B$5="All",D4664=Dashboard!$B$5),OR(Dashboard!$D$5="All",N4664=Dashboard!$D$5),OR(AND(C4664&lt;&gt;"",C4664&gt;=Dashboard!$F$5,C4664&lt;=Dashboard!$H$5),AND(C4664="",Dashboard!$F$5&lt;=1980,Dashboard!$H$5&gt;=2016))),1,0)</f>
        <v>1</v>
      </c>
      <c r="Q4664" s="0" t="n">
        <f aca="false">J4664*P4664+ROW()*0.00000001</f>
        <v>0.41004664</v>
      </c>
    </row>
    <row r="4665" customFormat="false" ht="15" hidden="false" customHeight="false" outlineLevel="0" collapsed="false">
      <c r="A4665" s="0" t="s">
        <v>3592</v>
      </c>
      <c r="B4665" s="0" t="s">
        <v>668</v>
      </c>
      <c r="C4665" s="0" t="n">
        <v>1999</v>
      </c>
      <c r="D4665" s="0" t="s">
        <v>41</v>
      </c>
      <c r="E4665" s="0" t="s">
        <v>154</v>
      </c>
      <c r="F4665" s="0" t="n">
        <v>0</v>
      </c>
      <c r="G4665" s="0" t="n">
        <v>0</v>
      </c>
      <c r="H4665" s="0" t="n">
        <v>0.41</v>
      </c>
      <c r="I4665" s="0" t="n">
        <v>0</v>
      </c>
      <c r="J4665" s="0" t="n">
        <v>0.41</v>
      </c>
      <c r="N4665" s="0" t="s">
        <v>154</v>
      </c>
      <c r="P4665" s="0" t="n">
        <f aca="false">IF(AND(OR(Dashboard!$B$5="All",D4665=Dashboard!$B$5),OR(Dashboard!$D$5="All",N4665=Dashboard!$D$5),OR(AND(C4665&lt;&gt;"",C4665&gt;=Dashboard!$F$5,C4665&lt;=Dashboard!$H$5),AND(C4665="",Dashboard!$F$5&lt;=1980,Dashboard!$H$5&gt;=2016))),1,0)</f>
        <v>1</v>
      </c>
      <c r="Q4665" s="0" t="n">
        <f aca="false">J4665*P4665+ROW()*0.00000001</f>
        <v>0.41004665</v>
      </c>
    </row>
    <row r="4666" customFormat="false" ht="15" hidden="false" customHeight="false" outlineLevel="0" collapsed="false">
      <c r="A4666" s="0" t="s">
        <v>3593</v>
      </c>
      <c r="B4666" s="0" t="s">
        <v>117</v>
      </c>
      <c r="C4666" s="0" t="n">
        <v>1998</v>
      </c>
      <c r="D4666" s="0" t="s">
        <v>56</v>
      </c>
      <c r="E4666" s="0" t="s">
        <v>91</v>
      </c>
      <c r="F4666" s="0" t="n">
        <v>0.23</v>
      </c>
      <c r="G4666" s="0" t="n">
        <v>0.16</v>
      </c>
      <c r="H4666" s="0" t="n">
        <v>0</v>
      </c>
      <c r="I4666" s="0" t="n">
        <v>0.03</v>
      </c>
      <c r="J4666" s="0" t="n">
        <v>0.41</v>
      </c>
      <c r="N4666" s="0" t="s">
        <v>74</v>
      </c>
      <c r="P4666" s="0" t="n">
        <f aca="false">IF(AND(OR(Dashboard!$B$5="All",D4666=Dashboard!$B$5),OR(Dashboard!$D$5="All",N4666=Dashboard!$D$5),OR(AND(C4666&lt;&gt;"",C4666&gt;=Dashboard!$F$5,C4666&lt;=Dashboard!$H$5),AND(C4666="",Dashboard!$F$5&lt;=1980,Dashboard!$H$5&gt;=2016))),1,0)</f>
        <v>1</v>
      </c>
      <c r="Q4666" s="0" t="n">
        <f aca="false">J4666*P4666+ROW()*0.00000001</f>
        <v>0.41004666</v>
      </c>
    </row>
    <row r="4667" customFormat="false" ht="15" hidden="false" customHeight="false" outlineLevel="0" collapsed="false">
      <c r="A4667" s="0" t="s">
        <v>2596</v>
      </c>
      <c r="B4667" s="0" t="s">
        <v>76</v>
      </c>
      <c r="C4667" s="0" t="n">
        <v>2007</v>
      </c>
      <c r="D4667" s="0" t="s">
        <v>71</v>
      </c>
      <c r="E4667" s="0" t="s">
        <v>293</v>
      </c>
      <c r="F4667" s="0" t="n">
        <v>0.34</v>
      </c>
      <c r="G4667" s="0" t="n">
        <v>0.01</v>
      </c>
      <c r="H4667" s="0" t="n">
        <v>0</v>
      </c>
      <c r="I4667" s="0" t="n">
        <v>0.06</v>
      </c>
      <c r="J4667" s="0" t="n">
        <v>0.41</v>
      </c>
      <c r="K4667" s="0" t="n">
        <v>70</v>
      </c>
      <c r="L4667" s="0" t="n">
        <v>5.9</v>
      </c>
      <c r="M4667" s="0" t="s">
        <v>125</v>
      </c>
      <c r="N4667" s="0" t="s">
        <v>74</v>
      </c>
      <c r="O4667" s="0" t="s">
        <v>67</v>
      </c>
      <c r="P4667" s="0" t="n">
        <f aca="false">IF(AND(OR(Dashboard!$B$5="All",D4667=Dashboard!$B$5),OR(Dashboard!$D$5="All",N4667=Dashboard!$D$5),OR(AND(C4667&lt;&gt;"",C4667&gt;=Dashboard!$F$5,C4667&lt;=Dashboard!$H$5),AND(C4667="",Dashboard!$F$5&lt;=1980,Dashboard!$H$5&gt;=2016))),1,0)</f>
        <v>1</v>
      </c>
      <c r="Q4667" s="0" t="n">
        <f aca="false">J4667*P4667+ROW()*0.00000001</f>
        <v>0.41004667</v>
      </c>
    </row>
    <row r="4668" customFormat="false" ht="15" hidden="false" customHeight="false" outlineLevel="0" collapsed="false">
      <c r="A4668" s="0" t="s">
        <v>1884</v>
      </c>
      <c r="B4668" s="0" t="s">
        <v>172</v>
      </c>
      <c r="C4668" s="0" t="n">
        <v>2016</v>
      </c>
      <c r="D4668" s="0" t="s">
        <v>34</v>
      </c>
      <c r="E4668" s="0" t="s">
        <v>142</v>
      </c>
      <c r="F4668" s="0" t="n">
        <v>0.24</v>
      </c>
      <c r="G4668" s="0" t="n">
        <v>0.14</v>
      </c>
      <c r="H4668" s="0" t="n">
        <v>0</v>
      </c>
      <c r="I4668" s="0" t="n">
        <v>0.04</v>
      </c>
      <c r="J4668" s="0" t="n">
        <v>0.41</v>
      </c>
      <c r="K4668" s="0" t="n">
        <v>76</v>
      </c>
      <c r="L4668" s="0" t="n">
        <v>6</v>
      </c>
      <c r="M4668" s="0" t="s">
        <v>103</v>
      </c>
      <c r="N4668" s="0" t="s">
        <v>66</v>
      </c>
      <c r="O4668" s="0" t="s">
        <v>37</v>
      </c>
      <c r="P4668" s="0" t="n">
        <f aca="false">IF(AND(OR(Dashboard!$B$5="All",D4668=Dashboard!$B$5),OR(Dashboard!$D$5="All",N4668=Dashboard!$D$5),OR(AND(C4668&lt;&gt;"",C4668&gt;=Dashboard!$F$5,C4668&lt;=Dashboard!$H$5),AND(C4668="",Dashboard!$F$5&lt;=1980,Dashboard!$H$5&gt;=2016))),1,0)</f>
        <v>1</v>
      </c>
      <c r="Q4668" s="0" t="n">
        <f aca="false">J4668*P4668+ROW()*0.00000001</f>
        <v>0.41004668</v>
      </c>
    </row>
    <row r="4669" customFormat="false" ht="15" hidden="false" customHeight="false" outlineLevel="0" collapsed="false">
      <c r="A4669" s="0" t="s">
        <v>2345</v>
      </c>
      <c r="B4669" s="0" t="s">
        <v>76</v>
      </c>
      <c r="C4669" s="0" t="n">
        <v>2010</v>
      </c>
      <c r="D4669" s="0" t="s">
        <v>34</v>
      </c>
      <c r="E4669" s="0" t="s">
        <v>89</v>
      </c>
      <c r="F4669" s="0" t="n">
        <v>0.2</v>
      </c>
      <c r="G4669" s="0" t="n">
        <v>0.16</v>
      </c>
      <c r="H4669" s="0" t="n">
        <v>0</v>
      </c>
      <c r="I4669" s="0" t="n">
        <v>0.05</v>
      </c>
      <c r="J4669" s="0" t="n">
        <v>0.41</v>
      </c>
      <c r="M4669" s="0" t="s">
        <v>36</v>
      </c>
      <c r="N4669" s="0" t="s">
        <v>74</v>
      </c>
      <c r="P4669" s="0" t="n">
        <f aca="false">IF(AND(OR(Dashboard!$B$5="All",D4669=Dashboard!$B$5),OR(Dashboard!$D$5="All",N4669=Dashboard!$D$5),OR(AND(C4669&lt;&gt;"",C4669&gt;=Dashboard!$F$5,C4669&lt;=Dashboard!$H$5),AND(C4669="",Dashboard!$F$5&lt;=1980,Dashboard!$H$5&gt;=2016))),1,0)</f>
        <v>1</v>
      </c>
      <c r="Q4669" s="0" t="n">
        <f aca="false">J4669*P4669+ROW()*0.00000001</f>
        <v>0.41004669</v>
      </c>
    </row>
    <row r="4670" customFormat="false" ht="15" hidden="false" customHeight="false" outlineLevel="0" collapsed="false">
      <c r="A4670" s="0" t="s">
        <v>3594</v>
      </c>
      <c r="B4670" s="0" t="s">
        <v>117</v>
      </c>
      <c r="C4670" s="0" t="n">
        <v>2000</v>
      </c>
      <c r="D4670" s="0" t="s">
        <v>52</v>
      </c>
      <c r="E4670" s="0" t="s">
        <v>342</v>
      </c>
      <c r="F4670" s="0" t="n">
        <v>0.23</v>
      </c>
      <c r="G4670" s="0" t="n">
        <v>0.16</v>
      </c>
      <c r="H4670" s="0" t="n">
        <v>0</v>
      </c>
      <c r="I4670" s="0" t="n">
        <v>0.03</v>
      </c>
      <c r="J4670" s="0" t="n">
        <v>0.41</v>
      </c>
      <c r="N4670" s="0" t="s">
        <v>74</v>
      </c>
      <c r="P4670" s="0" t="n">
        <f aca="false">IF(AND(OR(Dashboard!$B$5="All",D4670=Dashboard!$B$5),OR(Dashboard!$D$5="All",N4670=Dashboard!$D$5),OR(AND(C4670&lt;&gt;"",C4670&gt;=Dashboard!$F$5,C4670&lt;=Dashboard!$H$5),AND(C4670="",Dashboard!$F$5&lt;=1980,Dashboard!$H$5&gt;=2016))),1,0)</f>
        <v>1</v>
      </c>
      <c r="Q4670" s="0" t="n">
        <f aca="false">J4670*P4670+ROW()*0.00000001</f>
        <v>0.4100467</v>
      </c>
    </row>
    <row r="4671" customFormat="false" ht="15" hidden="false" customHeight="false" outlineLevel="0" collapsed="false">
      <c r="A4671" s="0" t="s">
        <v>3595</v>
      </c>
      <c r="B4671" s="0" t="s">
        <v>144</v>
      </c>
      <c r="C4671" s="0" t="n">
        <v>2005</v>
      </c>
      <c r="D4671" s="0" t="s">
        <v>56</v>
      </c>
      <c r="E4671" s="0" t="s">
        <v>124</v>
      </c>
      <c r="F4671" s="0" t="n">
        <v>0.26</v>
      </c>
      <c r="G4671" s="0" t="n">
        <v>0.13</v>
      </c>
      <c r="H4671" s="0" t="n">
        <v>0</v>
      </c>
      <c r="I4671" s="0" t="n">
        <v>0.02</v>
      </c>
      <c r="J4671" s="0" t="n">
        <v>0.41</v>
      </c>
      <c r="K4671" s="0" t="n">
        <v>74</v>
      </c>
      <c r="L4671" s="0" t="n">
        <v>6.6</v>
      </c>
      <c r="M4671" s="0" t="s">
        <v>73</v>
      </c>
      <c r="N4671" s="0" t="s">
        <v>66</v>
      </c>
      <c r="O4671" s="0" t="s">
        <v>37</v>
      </c>
      <c r="P4671" s="0" t="n">
        <f aca="false">IF(AND(OR(Dashboard!$B$5="All",D4671=Dashboard!$B$5),OR(Dashboard!$D$5="All",N4671=Dashboard!$D$5),OR(AND(C4671&lt;&gt;"",C4671&gt;=Dashboard!$F$5,C4671&lt;=Dashboard!$H$5),AND(C4671="",Dashboard!$F$5&lt;=1980,Dashboard!$H$5&gt;=2016))),1,0)</f>
        <v>1</v>
      </c>
      <c r="Q4671" s="0" t="n">
        <f aca="false">J4671*P4671+ROW()*0.00000001</f>
        <v>0.41004671</v>
      </c>
    </row>
    <row r="4672" customFormat="false" ht="15" hidden="false" customHeight="false" outlineLevel="0" collapsed="false">
      <c r="A4672" s="0" t="s">
        <v>3596</v>
      </c>
      <c r="B4672" s="0" t="s">
        <v>164</v>
      </c>
      <c r="C4672" s="0" t="n">
        <v>2009</v>
      </c>
      <c r="D4672" s="0" t="s">
        <v>102</v>
      </c>
      <c r="E4672" s="0" t="s">
        <v>328</v>
      </c>
      <c r="F4672" s="0" t="n">
        <v>0</v>
      </c>
      <c r="G4672" s="0" t="n">
        <v>0</v>
      </c>
      <c r="H4672" s="0" t="n">
        <v>0.41</v>
      </c>
      <c r="I4672" s="0" t="n">
        <v>0</v>
      </c>
      <c r="J4672" s="0" t="n">
        <v>0.41</v>
      </c>
      <c r="N4672" s="0" t="s">
        <v>74</v>
      </c>
      <c r="P4672" s="0" t="n">
        <f aca="false">IF(AND(OR(Dashboard!$B$5="All",D4672=Dashboard!$B$5),OR(Dashboard!$D$5="All",N4672=Dashboard!$D$5),OR(AND(C4672&lt;&gt;"",C4672&gt;=Dashboard!$F$5,C4672&lt;=Dashboard!$H$5),AND(C4672="",Dashboard!$F$5&lt;=1980,Dashboard!$H$5&gt;=2016))),1,0)</f>
        <v>1</v>
      </c>
      <c r="Q4672" s="0" t="n">
        <f aca="false">J4672*P4672+ROW()*0.00000001</f>
        <v>0.41004672</v>
      </c>
    </row>
    <row r="4673" customFormat="false" ht="15" hidden="false" customHeight="false" outlineLevel="0" collapsed="false">
      <c r="A4673" s="0" t="s">
        <v>3597</v>
      </c>
      <c r="B4673" s="0" t="s">
        <v>64</v>
      </c>
      <c r="C4673" s="0" t="n">
        <v>2007</v>
      </c>
      <c r="D4673" s="0" t="s">
        <v>56</v>
      </c>
      <c r="E4673" s="0" t="s">
        <v>293</v>
      </c>
      <c r="F4673" s="0" t="n">
        <v>0.36</v>
      </c>
      <c r="G4673" s="0" t="n">
        <v>0.02</v>
      </c>
      <c r="H4673" s="0" t="n">
        <v>0</v>
      </c>
      <c r="I4673" s="0" t="n">
        <v>0.03</v>
      </c>
      <c r="J4673" s="0" t="n">
        <v>0.41</v>
      </c>
      <c r="K4673" s="0" t="n">
        <v>70</v>
      </c>
      <c r="L4673" s="0" t="n">
        <v>7.9</v>
      </c>
      <c r="M4673" s="0" t="s">
        <v>73</v>
      </c>
      <c r="N4673" s="0" t="s">
        <v>66</v>
      </c>
      <c r="O4673" s="0" t="s">
        <v>67</v>
      </c>
      <c r="P4673" s="0" t="n">
        <f aca="false">IF(AND(OR(Dashboard!$B$5="All",D4673=Dashboard!$B$5),OR(Dashboard!$D$5="All",N4673=Dashboard!$D$5),OR(AND(C4673&lt;&gt;"",C4673&gt;=Dashboard!$F$5,C4673&lt;=Dashboard!$H$5),AND(C4673="",Dashboard!$F$5&lt;=1980,Dashboard!$H$5&gt;=2016))),1,0)</f>
        <v>1</v>
      </c>
      <c r="Q4673" s="0" t="n">
        <f aca="false">J4673*P4673+ROW()*0.00000001</f>
        <v>0.41004673</v>
      </c>
    </row>
    <row r="4674" customFormat="false" ht="15" hidden="false" customHeight="false" outlineLevel="0" collapsed="false">
      <c r="A4674" s="0" t="s">
        <v>3598</v>
      </c>
      <c r="B4674" s="0" t="s">
        <v>117</v>
      </c>
      <c r="C4674" s="0" t="n">
        <v>2000</v>
      </c>
      <c r="D4674" s="0" t="s">
        <v>34</v>
      </c>
      <c r="E4674" s="0" t="s">
        <v>89</v>
      </c>
      <c r="F4674" s="0" t="n">
        <v>0.23</v>
      </c>
      <c r="G4674" s="0" t="n">
        <v>0.16</v>
      </c>
      <c r="H4674" s="0" t="n">
        <v>0</v>
      </c>
      <c r="I4674" s="0" t="n">
        <v>0.03</v>
      </c>
      <c r="J4674" s="0" t="n">
        <v>0.41</v>
      </c>
      <c r="K4674" s="0" t="n">
        <v>56</v>
      </c>
      <c r="M4674" s="0" t="s">
        <v>36</v>
      </c>
      <c r="N4674" s="0" t="s">
        <v>74</v>
      </c>
      <c r="O4674" s="0" t="s">
        <v>53</v>
      </c>
      <c r="P4674" s="0" t="n">
        <f aca="false">IF(AND(OR(Dashboard!$B$5="All",D4674=Dashboard!$B$5),OR(Dashboard!$D$5="All",N4674=Dashboard!$D$5),OR(AND(C4674&lt;&gt;"",C4674&gt;=Dashboard!$F$5,C4674&lt;=Dashboard!$H$5),AND(C4674="",Dashboard!$F$5&lt;=1980,Dashboard!$H$5&gt;=2016))),1,0)</f>
        <v>1</v>
      </c>
      <c r="Q4674" s="0" t="n">
        <f aca="false">J4674*P4674+ROW()*0.00000001</f>
        <v>0.41004674</v>
      </c>
    </row>
    <row r="4675" customFormat="false" ht="15" hidden="false" customHeight="false" outlineLevel="0" collapsed="false">
      <c r="A4675" s="0" t="s">
        <v>3599</v>
      </c>
      <c r="B4675" s="0" t="s">
        <v>117</v>
      </c>
      <c r="C4675" s="0" t="n">
        <v>1999</v>
      </c>
      <c r="D4675" s="0" t="s">
        <v>71</v>
      </c>
      <c r="E4675" s="0" t="s">
        <v>72</v>
      </c>
      <c r="F4675" s="0" t="n">
        <v>0.23</v>
      </c>
      <c r="G4675" s="0" t="n">
        <v>0.16</v>
      </c>
      <c r="H4675" s="0" t="n">
        <v>0</v>
      </c>
      <c r="I4675" s="0" t="n">
        <v>0.03</v>
      </c>
      <c r="J4675" s="0" t="n">
        <v>0.41</v>
      </c>
      <c r="N4675" s="0" t="s">
        <v>74</v>
      </c>
      <c r="P4675" s="0" t="n">
        <f aca="false">IF(AND(OR(Dashboard!$B$5="All",D4675=Dashboard!$B$5),OR(Dashboard!$D$5="All",N4675=Dashboard!$D$5),OR(AND(C4675&lt;&gt;"",C4675&gt;=Dashboard!$F$5,C4675&lt;=Dashboard!$H$5),AND(C4675="",Dashboard!$F$5&lt;=1980,Dashboard!$H$5&gt;=2016))),1,0)</f>
        <v>1</v>
      </c>
      <c r="Q4675" s="0" t="n">
        <f aca="false">J4675*P4675+ROW()*0.00000001</f>
        <v>0.41004675</v>
      </c>
    </row>
    <row r="4676" customFormat="false" ht="15" hidden="false" customHeight="false" outlineLevel="0" collapsed="false">
      <c r="A4676" s="0" t="s">
        <v>2538</v>
      </c>
      <c r="B4676" s="0" t="s">
        <v>94</v>
      </c>
      <c r="C4676" s="0" t="n">
        <v>2016</v>
      </c>
      <c r="D4676" s="0" t="s">
        <v>58</v>
      </c>
      <c r="E4676" s="0" t="s">
        <v>1488</v>
      </c>
      <c r="F4676" s="0" t="n">
        <v>0.05</v>
      </c>
      <c r="G4676" s="0" t="n">
        <v>0.31</v>
      </c>
      <c r="H4676" s="0" t="n">
        <v>0</v>
      </c>
      <c r="I4676" s="0" t="n">
        <v>0.06</v>
      </c>
      <c r="J4676" s="0" t="n">
        <v>0.41</v>
      </c>
      <c r="K4676" s="0" t="n">
        <v>69</v>
      </c>
      <c r="L4676" s="0" t="n">
        <v>8.7</v>
      </c>
      <c r="M4676" s="0" t="s">
        <v>36</v>
      </c>
      <c r="N4676" s="0" t="s">
        <v>74</v>
      </c>
      <c r="O4676" s="0" t="s">
        <v>67</v>
      </c>
      <c r="P4676" s="0" t="n">
        <f aca="false">IF(AND(OR(Dashboard!$B$5="All",D4676=Dashboard!$B$5),OR(Dashboard!$D$5="All",N4676=Dashboard!$D$5),OR(AND(C4676&lt;&gt;"",C4676&gt;=Dashboard!$F$5,C4676&lt;=Dashboard!$H$5),AND(C4676="",Dashboard!$F$5&lt;=1980,Dashboard!$H$5&gt;=2016))),1,0)</f>
        <v>1</v>
      </c>
      <c r="Q4676" s="0" t="n">
        <f aca="false">J4676*P4676+ROW()*0.00000001</f>
        <v>0.41004676</v>
      </c>
    </row>
    <row r="4677" customFormat="false" ht="15" hidden="false" customHeight="false" outlineLevel="0" collapsed="false">
      <c r="A4677" s="0" t="s">
        <v>3600</v>
      </c>
      <c r="B4677" s="0" t="s">
        <v>117</v>
      </c>
      <c r="C4677" s="0" t="n">
        <v>2000</v>
      </c>
      <c r="D4677" s="0" t="s">
        <v>34</v>
      </c>
      <c r="E4677" s="0" t="s">
        <v>220</v>
      </c>
      <c r="F4677" s="0" t="n">
        <v>0</v>
      </c>
      <c r="G4677" s="0" t="n">
        <v>0</v>
      </c>
      <c r="H4677" s="0" t="n">
        <v>0.39</v>
      </c>
      <c r="I4677" s="0" t="n">
        <v>0.03</v>
      </c>
      <c r="J4677" s="0" t="n">
        <v>0.41</v>
      </c>
      <c r="N4677" s="0" t="s">
        <v>74</v>
      </c>
      <c r="P4677" s="0" t="n">
        <f aca="false">IF(AND(OR(Dashboard!$B$5="All",D4677=Dashboard!$B$5),OR(Dashboard!$D$5="All",N4677=Dashboard!$D$5),OR(AND(C4677&lt;&gt;"",C4677&gt;=Dashboard!$F$5,C4677&lt;=Dashboard!$H$5),AND(C4677="",Dashboard!$F$5&lt;=1980,Dashboard!$H$5&gt;=2016))),1,0)</f>
        <v>1</v>
      </c>
      <c r="Q4677" s="0" t="n">
        <f aca="false">J4677*P4677+ROW()*0.00000001</f>
        <v>0.41004677</v>
      </c>
    </row>
    <row r="4678" customFormat="false" ht="15" hidden="false" customHeight="false" outlineLevel="0" collapsed="false">
      <c r="A4678" s="0" t="s">
        <v>3601</v>
      </c>
      <c r="B4678" s="0" t="s">
        <v>164</v>
      </c>
      <c r="C4678" s="0" t="n">
        <v>2007</v>
      </c>
      <c r="D4678" s="0" t="s">
        <v>16</v>
      </c>
      <c r="E4678" s="0" t="s">
        <v>220</v>
      </c>
      <c r="F4678" s="0" t="n">
        <v>0.22</v>
      </c>
      <c r="G4678" s="0" t="n">
        <v>0.09</v>
      </c>
      <c r="H4678" s="0" t="n">
        <v>0.04</v>
      </c>
      <c r="I4678" s="0" t="n">
        <v>0.07</v>
      </c>
      <c r="J4678" s="0" t="n">
        <v>0.41</v>
      </c>
      <c r="K4678" s="0" t="n">
        <v>80</v>
      </c>
      <c r="L4678" s="0" t="n">
        <v>7.8</v>
      </c>
      <c r="M4678" s="0" t="s">
        <v>103</v>
      </c>
      <c r="N4678" s="0" t="s">
        <v>74</v>
      </c>
      <c r="O4678" s="0" t="s">
        <v>37</v>
      </c>
      <c r="P4678" s="0" t="n">
        <f aca="false">IF(AND(OR(Dashboard!$B$5="All",D4678=Dashboard!$B$5),OR(Dashboard!$D$5="All",N4678=Dashboard!$D$5),OR(AND(C4678&lt;&gt;"",C4678&gt;=Dashboard!$F$5,C4678&lt;=Dashboard!$H$5),AND(C4678="",Dashboard!$F$5&lt;=1980,Dashboard!$H$5&gt;=2016))),1,0)</f>
        <v>1</v>
      </c>
      <c r="Q4678" s="0" t="n">
        <f aca="false">J4678*P4678+ROW()*0.00000001</f>
        <v>0.41004678</v>
      </c>
    </row>
    <row r="4679" customFormat="false" ht="15" hidden="false" customHeight="false" outlineLevel="0" collapsed="false">
      <c r="A4679" s="0" t="s">
        <v>3372</v>
      </c>
      <c r="B4679" s="0" t="s">
        <v>873</v>
      </c>
      <c r="C4679" s="0" t="n">
        <v>1995</v>
      </c>
      <c r="D4679" s="0" t="s">
        <v>71</v>
      </c>
      <c r="E4679" s="0" t="s">
        <v>328</v>
      </c>
      <c r="F4679" s="0" t="n">
        <v>0</v>
      </c>
      <c r="G4679" s="0" t="n">
        <v>0</v>
      </c>
      <c r="H4679" s="0" t="n">
        <v>0.41</v>
      </c>
      <c r="I4679" s="0" t="n">
        <v>0</v>
      </c>
      <c r="J4679" s="0" t="n">
        <v>0.41</v>
      </c>
      <c r="N4679" s="0" t="s">
        <v>154</v>
      </c>
      <c r="P4679" s="0" t="n">
        <f aca="false">IF(AND(OR(Dashboard!$B$5="All",D4679=Dashboard!$B$5),OR(Dashboard!$D$5="All",N4679=Dashboard!$D$5),OR(AND(C4679&lt;&gt;"",C4679&gt;=Dashboard!$F$5,C4679&lt;=Dashboard!$H$5),AND(C4679="",Dashboard!$F$5&lt;=1980,Dashboard!$H$5&gt;=2016))),1,0)</f>
        <v>1</v>
      </c>
      <c r="Q4679" s="0" t="n">
        <f aca="false">J4679*P4679+ROW()*0.00000001</f>
        <v>0.41004679</v>
      </c>
    </row>
    <row r="4680" customFormat="false" ht="15" hidden="false" customHeight="false" outlineLevel="0" collapsed="false">
      <c r="A4680" s="0" t="s">
        <v>3602</v>
      </c>
      <c r="B4680" s="0" t="s">
        <v>70</v>
      </c>
      <c r="C4680" s="0" t="n">
        <v>2010</v>
      </c>
      <c r="D4680" s="0" t="s">
        <v>71</v>
      </c>
      <c r="E4680" s="0" t="s">
        <v>124</v>
      </c>
      <c r="F4680" s="0" t="n">
        <v>0.21</v>
      </c>
      <c r="G4680" s="0" t="n">
        <v>0.12</v>
      </c>
      <c r="H4680" s="0" t="n">
        <v>0.03</v>
      </c>
      <c r="I4680" s="0" t="n">
        <v>0.05</v>
      </c>
      <c r="J4680" s="0" t="n">
        <v>0.41</v>
      </c>
      <c r="K4680" s="0" t="n">
        <v>70</v>
      </c>
      <c r="L4680" s="0" t="n">
        <v>6.8</v>
      </c>
      <c r="M4680" s="0" t="s">
        <v>103</v>
      </c>
      <c r="N4680" s="0" t="s">
        <v>74</v>
      </c>
      <c r="O4680" s="0" t="s">
        <v>67</v>
      </c>
      <c r="P4680" s="0" t="n">
        <f aca="false">IF(AND(OR(Dashboard!$B$5="All",D4680=Dashboard!$B$5),OR(Dashboard!$D$5="All",N4680=Dashboard!$D$5),OR(AND(C4680&lt;&gt;"",C4680&gt;=Dashboard!$F$5,C4680&lt;=Dashboard!$H$5),AND(C4680="",Dashboard!$F$5&lt;=1980,Dashboard!$H$5&gt;=2016))),1,0)</f>
        <v>1</v>
      </c>
      <c r="Q4680" s="0" t="n">
        <f aca="false">J4680*P4680+ROW()*0.00000001</f>
        <v>0.4100468</v>
      </c>
    </row>
    <row r="4681" customFormat="false" ht="15" hidden="false" customHeight="false" outlineLevel="0" collapsed="false">
      <c r="A4681" s="0" t="s">
        <v>787</v>
      </c>
      <c r="B4681" s="0" t="s">
        <v>70</v>
      </c>
      <c r="C4681" s="0" t="n">
        <v>2015</v>
      </c>
      <c r="D4681" s="0" t="s">
        <v>56</v>
      </c>
      <c r="E4681" s="0" t="s">
        <v>142</v>
      </c>
      <c r="F4681" s="0" t="n">
        <v>0.13</v>
      </c>
      <c r="G4681" s="0" t="n">
        <v>0.15</v>
      </c>
      <c r="H4681" s="0" t="n">
        <v>0.07</v>
      </c>
      <c r="I4681" s="0" t="n">
        <v>0.06</v>
      </c>
      <c r="J4681" s="0" t="n">
        <v>0.41</v>
      </c>
      <c r="L4681" s="0" t="n">
        <v>5.3</v>
      </c>
      <c r="M4681" s="0" t="s">
        <v>73</v>
      </c>
      <c r="N4681" s="0" t="s">
        <v>74</v>
      </c>
      <c r="P4681" s="0" t="n">
        <f aca="false">IF(AND(OR(Dashboard!$B$5="All",D4681=Dashboard!$B$5),OR(Dashboard!$D$5="All",N4681=Dashboard!$D$5),OR(AND(C4681&lt;&gt;"",C4681&gt;=Dashboard!$F$5,C4681&lt;=Dashboard!$H$5),AND(C4681="",Dashboard!$F$5&lt;=1980,Dashboard!$H$5&gt;=2016))),1,0)</f>
        <v>1</v>
      </c>
      <c r="Q4681" s="0" t="n">
        <f aca="false">J4681*P4681+ROW()*0.00000001</f>
        <v>0.41004681</v>
      </c>
    </row>
    <row r="4682" customFormat="false" ht="15" hidden="false" customHeight="false" outlineLevel="0" collapsed="false">
      <c r="A4682" s="0" t="s">
        <v>3565</v>
      </c>
      <c r="B4682" s="0" t="s">
        <v>76</v>
      </c>
      <c r="C4682" s="0" t="n">
        <v>2002</v>
      </c>
      <c r="D4682" s="0" t="s">
        <v>16</v>
      </c>
      <c r="E4682" s="0" t="s">
        <v>418</v>
      </c>
      <c r="F4682" s="0" t="n">
        <v>0.2</v>
      </c>
      <c r="G4682" s="0" t="n">
        <v>0.16</v>
      </c>
      <c r="H4682" s="0" t="n">
        <v>0</v>
      </c>
      <c r="I4682" s="0" t="n">
        <v>0.05</v>
      </c>
      <c r="J4682" s="0" t="n">
        <v>0.41</v>
      </c>
      <c r="L4682" s="0" t="n">
        <v>5.8</v>
      </c>
      <c r="M4682" s="0" t="s">
        <v>36</v>
      </c>
      <c r="N4682" s="0" t="s">
        <v>74</v>
      </c>
      <c r="P4682" s="0" t="n">
        <f aca="false">IF(AND(OR(Dashboard!$B$5="All",D4682=Dashboard!$B$5),OR(Dashboard!$D$5="All",N4682=Dashboard!$D$5),OR(AND(C4682&lt;&gt;"",C4682&gt;=Dashboard!$F$5,C4682&lt;=Dashboard!$H$5),AND(C4682="",Dashboard!$F$5&lt;=1980,Dashboard!$H$5&gt;=2016))),1,0)</f>
        <v>1</v>
      </c>
      <c r="Q4682" s="0" t="n">
        <f aca="false">J4682*P4682+ROW()*0.00000001</f>
        <v>0.41004682</v>
      </c>
    </row>
    <row r="4683" customFormat="false" ht="15" hidden="false" customHeight="false" outlineLevel="0" collapsed="false">
      <c r="A4683" s="0" t="s">
        <v>3603</v>
      </c>
      <c r="B4683" s="0" t="s">
        <v>50</v>
      </c>
      <c r="C4683" s="0" t="n">
        <v>2007</v>
      </c>
      <c r="D4683" s="0" t="s">
        <v>52</v>
      </c>
      <c r="E4683" s="0" t="s">
        <v>157</v>
      </c>
      <c r="F4683" s="0" t="n">
        <v>0</v>
      </c>
      <c r="G4683" s="0" t="n">
        <v>0</v>
      </c>
      <c r="H4683" s="0" t="n">
        <v>0.41</v>
      </c>
      <c r="I4683" s="0" t="n">
        <v>0</v>
      </c>
      <c r="J4683" s="0" t="n">
        <v>0.41</v>
      </c>
      <c r="N4683" s="0" t="s">
        <v>35</v>
      </c>
      <c r="P4683" s="0" t="n">
        <f aca="false">IF(AND(OR(Dashboard!$B$5="All",D4683=Dashboard!$B$5),OR(Dashboard!$D$5="All",N4683=Dashboard!$D$5),OR(AND(C4683&lt;&gt;"",C4683&gt;=Dashboard!$F$5,C4683&lt;=Dashboard!$H$5),AND(C4683="",Dashboard!$F$5&lt;=1980,Dashboard!$H$5&gt;=2016))),1,0)</f>
        <v>1</v>
      </c>
      <c r="Q4683" s="0" t="n">
        <f aca="false">J4683*P4683+ROW()*0.00000001</f>
        <v>0.41004683</v>
      </c>
    </row>
    <row r="4684" customFormat="false" ht="15" hidden="false" customHeight="false" outlineLevel="0" collapsed="false">
      <c r="A4684" s="0" t="s">
        <v>3604</v>
      </c>
      <c r="B4684" s="0" t="s">
        <v>76</v>
      </c>
      <c r="C4684" s="0" t="n">
        <v>2006</v>
      </c>
      <c r="D4684" s="0" t="s">
        <v>71</v>
      </c>
      <c r="E4684" s="0" t="s">
        <v>91</v>
      </c>
      <c r="F4684" s="0" t="n">
        <v>0.2</v>
      </c>
      <c r="G4684" s="0" t="n">
        <v>0.16</v>
      </c>
      <c r="H4684" s="0" t="n">
        <v>0</v>
      </c>
      <c r="I4684" s="0" t="n">
        <v>0.05</v>
      </c>
      <c r="J4684" s="0" t="n">
        <v>0.41</v>
      </c>
      <c r="K4684" s="0" t="n">
        <v>52</v>
      </c>
      <c r="L4684" s="0" t="n">
        <v>7.5</v>
      </c>
      <c r="M4684" s="0" t="s">
        <v>103</v>
      </c>
      <c r="N4684" s="0" t="s">
        <v>74</v>
      </c>
      <c r="O4684" s="0" t="s">
        <v>53</v>
      </c>
      <c r="P4684" s="0" t="n">
        <f aca="false">IF(AND(OR(Dashboard!$B$5="All",D4684=Dashboard!$B$5),OR(Dashboard!$D$5="All",N4684=Dashboard!$D$5),OR(AND(C4684&lt;&gt;"",C4684&gt;=Dashboard!$F$5,C4684&lt;=Dashboard!$H$5),AND(C4684="",Dashboard!$F$5&lt;=1980,Dashboard!$H$5&gt;=2016))),1,0)</f>
        <v>1</v>
      </c>
      <c r="Q4684" s="0" t="n">
        <f aca="false">J4684*P4684+ROW()*0.00000001</f>
        <v>0.41004684</v>
      </c>
    </row>
    <row r="4685" customFormat="false" ht="15" hidden="false" customHeight="false" outlineLevel="0" collapsed="false">
      <c r="A4685" s="0" t="s">
        <v>2460</v>
      </c>
      <c r="B4685" s="0" t="s">
        <v>70</v>
      </c>
      <c r="C4685" s="0" t="n">
        <v>2013</v>
      </c>
      <c r="D4685" s="0" t="s">
        <v>71</v>
      </c>
      <c r="E4685" s="0" t="s">
        <v>195</v>
      </c>
      <c r="F4685" s="0" t="n">
        <v>0.07</v>
      </c>
      <c r="G4685" s="0" t="n">
        <v>0.2</v>
      </c>
      <c r="H4685" s="0" t="n">
        <v>0.09</v>
      </c>
      <c r="I4685" s="0" t="n">
        <v>0.05</v>
      </c>
      <c r="J4685" s="0" t="n">
        <v>0.41</v>
      </c>
      <c r="K4685" s="0" t="n">
        <v>81</v>
      </c>
      <c r="L4685" s="0" t="n">
        <v>7.9</v>
      </c>
      <c r="M4685" s="0" t="s">
        <v>103</v>
      </c>
      <c r="N4685" s="0" t="s">
        <v>74</v>
      </c>
      <c r="O4685" s="0" t="s">
        <v>42</v>
      </c>
      <c r="P4685" s="0" t="n">
        <f aca="false">IF(AND(OR(Dashboard!$B$5="All",D4685=Dashboard!$B$5),OR(Dashboard!$D$5="All",N4685=Dashboard!$D$5),OR(AND(C4685&lt;&gt;"",C4685&gt;=Dashboard!$F$5,C4685&lt;=Dashboard!$H$5),AND(C4685="",Dashboard!$F$5&lt;=1980,Dashboard!$H$5&gt;=2016))),1,0)</f>
        <v>1</v>
      </c>
      <c r="Q4685" s="0" t="n">
        <f aca="false">J4685*P4685+ROW()*0.00000001</f>
        <v>0.41004685</v>
      </c>
    </row>
    <row r="4686" customFormat="false" ht="15" hidden="false" customHeight="false" outlineLevel="0" collapsed="false">
      <c r="A4686" s="0" t="s">
        <v>2312</v>
      </c>
      <c r="B4686" s="0" t="s">
        <v>172</v>
      </c>
      <c r="C4686" s="0" t="n">
        <v>2015</v>
      </c>
      <c r="D4686" s="0" t="s">
        <v>71</v>
      </c>
      <c r="E4686" s="0" t="s">
        <v>243</v>
      </c>
      <c r="F4686" s="0" t="n">
        <v>0.22</v>
      </c>
      <c r="G4686" s="0" t="n">
        <v>0.15</v>
      </c>
      <c r="H4686" s="0" t="n">
        <v>0</v>
      </c>
      <c r="I4686" s="0" t="n">
        <v>0.04</v>
      </c>
      <c r="J4686" s="0" t="n">
        <v>0.41</v>
      </c>
      <c r="K4686" s="0" t="n">
        <v>80</v>
      </c>
      <c r="L4686" s="0" t="n">
        <v>6.9</v>
      </c>
      <c r="M4686" s="0" t="s">
        <v>125</v>
      </c>
      <c r="N4686" s="0" t="s">
        <v>66</v>
      </c>
      <c r="O4686" s="0" t="s">
        <v>37</v>
      </c>
      <c r="P4686" s="0" t="n">
        <f aca="false">IF(AND(OR(Dashboard!$B$5="All",D4686=Dashboard!$B$5),OR(Dashboard!$D$5="All",N4686=Dashboard!$D$5),OR(AND(C4686&lt;&gt;"",C4686&gt;=Dashboard!$F$5,C4686&lt;=Dashboard!$H$5),AND(C4686="",Dashboard!$F$5&lt;=1980,Dashboard!$H$5&gt;=2016))),1,0)</f>
        <v>1</v>
      </c>
      <c r="Q4686" s="0" t="n">
        <f aca="false">J4686*P4686+ROW()*0.00000001</f>
        <v>0.41004686</v>
      </c>
    </row>
    <row r="4687" customFormat="false" ht="15" hidden="false" customHeight="false" outlineLevel="0" collapsed="false">
      <c r="A4687" s="0" t="s">
        <v>3605</v>
      </c>
      <c r="B4687" s="0" t="s">
        <v>164</v>
      </c>
      <c r="C4687" s="0" t="n">
        <v>2010</v>
      </c>
      <c r="D4687" s="0" t="s">
        <v>34</v>
      </c>
      <c r="E4687" s="0" t="s">
        <v>154</v>
      </c>
      <c r="F4687" s="0" t="n">
        <v>0</v>
      </c>
      <c r="G4687" s="0" t="n">
        <v>0.27</v>
      </c>
      <c r="H4687" s="0" t="n">
        <v>0</v>
      </c>
      <c r="I4687" s="0" t="n">
        <v>0.14</v>
      </c>
      <c r="J4687" s="0" t="n">
        <v>0.41</v>
      </c>
      <c r="K4687" s="0" t="n">
        <v>77</v>
      </c>
      <c r="L4687" s="0" t="n">
        <v>7.7</v>
      </c>
      <c r="M4687" s="0" t="s">
        <v>36</v>
      </c>
      <c r="N4687" s="0" t="s">
        <v>74</v>
      </c>
      <c r="O4687" s="0" t="s">
        <v>37</v>
      </c>
      <c r="P4687" s="0" t="n">
        <f aca="false">IF(AND(OR(Dashboard!$B$5="All",D4687=Dashboard!$B$5),OR(Dashboard!$D$5="All",N4687=Dashboard!$D$5),OR(AND(C4687&lt;&gt;"",C4687&gt;=Dashboard!$F$5,C4687&lt;=Dashboard!$H$5),AND(C4687="",Dashboard!$F$5&lt;=1980,Dashboard!$H$5&gt;=2016))),1,0)</f>
        <v>1</v>
      </c>
      <c r="Q4687" s="0" t="n">
        <f aca="false">J4687*P4687+ROW()*0.00000001</f>
        <v>0.41004687</v>
      </c>
    </row>
    <row r="4688" customFormat="false" ht="15" hidden="false" customHeight="false" outlineLevel="0" collapsed="false">
      <c r="A4688" s="0" t="s">
        <v>3606</v>
      </c>
      <c r="B4688" s="0" t="s">
        <v>164</v>
      </c>
      <c r="C4688" s="0" t="n">
        <v>2007</v>
      </c>
      <c r="D4688" s="0" t="s">
        <v>71</v>
      </c>
      <c r="E4688" s="0" t="s">
        <v>243</v>
      </c>
      <c r="F4688" s="0" t="n">
        <v>0.27</v>
      </c>
      <c r="G4688" s="0" t="n">
        <v>0.08</v>
      </c>
      <c r="H4688" s="0" t="n">
        <v>0</v>
      </c>
      <c r="I4688" s="0" t="n">
        <v>0.07</v>
      </c>
      <c r="J4688" s="0" t="n">
        <v>0.41</v>
      </c>
      <c r="K4688" s="0" t="n">
        <v>55</v>
      </c>
      <c r="L4688" s="0" t="n">
        <v>7.1</v>
      </c>
      <c r="M4688" s="0" t="s">
        <v>73</v>
      </c>
      <c r="N4688" s="0" t="s">
        <v>74</v>
      </c>
      <c r="O4688" s="0" t="s">
        <v>53</v>
      </c>
      <c r="P4688" s="0" t="n">
        <f aca="false">IF(AND(OR(Dashboard!$B$5="All",D4688=Dashboard!$B$5),OR(Dashboard!$D$5="All",N4688=Dashboard!$D$5),OR(AND(C4688&lt;&gt;"",C4688&gt;=Dashboard!$F$5,C4688&lt;=Dashboard!$H$5),AND(C4688="",Dashboard!$F$5&lt;=1980,Dashboard!$H$5&gt;=2016))),1,0)</f>
        <v>1</v>
      </c>
      <c r="Q4688" s="0" t="n">
        <f aca="false">J4688*P4688+ROW()*0.00000001</f>
        <v>0.41004688</v>
      </c>
    </row>
    <row r="4689" customFormat="false" ht="15" hidden="false" customHeight="false" outlineLevel="0" collapsed="false">
      <c r="A4689" s="0" t="s">
        <v>3607</v>
      </c>
      <c r="B4689" s="0" t="s">
        <v>50</v>
      </c>
      <c r="C4689" s="0" t="n">
        <v>2009</v>
      </c>
      <c r="D4689" s="0" t="s">
        <v>102</v>
      </c>
      <c r="E4689" s="0" t="s">
        <v>418</v>
      </c>
      <c r="F4689" s="0" t="n">
        <v>0.36</v>
      </c>
      <c r="G4689" s="0" t="n">
        <v>0.02</v>
      </c>
      <c r="H4689" s="0" t="n">
        <v>0</v>
      </c>
      <c r="I4689" s="0" t="n">
        <v>0.03</v>
      </c>
      <c r="J4689" s="0" t="n">
        <v>0.41</v>
      </c>
      <c r="K4689" s="0" t="n">
        <v>61</v>
      </c>
      <c r="L4689" s="0" t="n">
        <v>2.8</v>
      </c>
      <c r="M4689" s="0" t="s">
        <v>125</v>
      </c>
      <c r="N4689" s="0" t="s">
        <v>35</v>
      </c>
      <c r="O4689" s="0" t="s">
        <v>67</v>
      </c>
      <c r="P4689" s="0" t="n">
        <f aca="false">IF(AND(OR(Dashboard!$B$5="All",D4689=Dashboard!$B$5),OR(Dashboard!$D$5="All",N4689=Dashboard!$D$5),OR(AND(C4689&lt;&gt;"",C4689&gt;=Dashboard!$F$5,C4689&lt;=Dashboard!$H$5),AND(C4689="",Dashboard!$F$5&lt;=1980,Dashboard!$H$5&gt;=2016))),1,0)</f>
        <v>1</v>
      </c>
      <c r="Q4689" s="0" t="n">
        <f aca="false">J4689*P4689+ROW()*0.00000001</f>
        <v>0.41004689</v>
      </c>
    </row>
    <row r="4690" customFormat="false" ht="15" hidden="false" customHeight="false" outlineLevel="0" collapsed="false">
      <c r="A4690" s="0" t="s">
        <v>3608</v>
      </c>
      <c r="B4690" s="0" t="s">
        <v>50</v>
      </c>
      <c r="C4690" s="0" t="n">
        <v>2009</v>
      </c>
      <c r="D4690" s="0" t="s">
        <v>56</v>
      </c>
      <c r="E4690" s="0" t="s">
        <v>91</v>
      </c>
      <c r="F4690" s="0" t="n">
        <v>0.36</v>
      </c>
      <c r="G4690" s="0" t="n">
        <v>0.02</v>
      </c>
      <c r="H4690" s="0" t="n">
        <v>0</v>
      </c>
      <c r="I4690" s="0" t="n">
        <v>0.03</v>
      </c>
      <c r="J4690" s="0" t="n">
        <v>0.41</v>
      </c>
      <c r="N4690" s="0" t="s">
        <v>35</v>
      </c>
      <c r="P4690" s="0" t="n">
        <f aca="false">IF(AND(OR(Dashboard!$B$5="All",D4690=Dashboard!$B$5),OR(Dashboard!$D$5="All",N4690=Dashboard!$D$5),OR(AND(C4690&lt;&gt;"",C4690&gt;=Dashboard!$F$5,C4690&lt;=Dashboard!$H$5),AND(C4690="",Dashboard!$F$5&lt;=1980,Dashboard!$H$5&gt;=2016))),1,0)</f>
        <v>1</v>
      </c>
      <c r="Q4690" s="0" t="n">
        <f aca="false">J4690*P4690+ROW()*0.00000001</f>
        <v>0.4100469</v>
      </c>
    </row>
    <row r="4691" customFormat="false" ht="15" hidden="false" customHeight="false" outlineLevel="0" collapsed="false">
      <c r="A4691" s="0" t="s">
        <v>2701</v>
      </c>
      <c r="B4691" s="0" t="s">
        <v>172</v>
      </c>
      <c r="C4691" s="0" t="n">
        <v>2014</v>
      </c>
      <c r="D4691" s="0" t="s">
        <v>34</v>
      </c>
      <c r="E4691" s="0" t="s">
        <v>142</v>
      </c>
      <c r="F4691" s="0" t="n">
        <v>0.31</v>
      </c>
      <c r="G4691" s="0" t="n">
        <v>0.06</v>
      </c>
      <c r="H4691" s="0" t="n">
        <v>0</v>
      </c>
      <c r="I4691" s="0" t="n">
        <v>0.04</v>
      </c>
      <c r="J4691" s="0" t="n">
        <v>0.41</v>
      </c>
      <c r="K4691" s="0" t="n">
        <v>59</v>
      </c>
      <c r="L4691" s="0" t="n">
        <v>3.2</v>
      </c>
      <c r="M4691" s="0" t="s">
        <v>125</v>
      </c>
      <c r="N4691" s="0" t="s">
        <v>66</v>
      </c>
      <c r="O4691" s="0" t="s">
        <v>53</v>
      </c>
      <c r="P4691" s="0" t="n">
        <f aca="false">IF(AND(OR(Dashboard!$B$5="All",D4691=Dashboard!$B$5),OR(Dashboard!$D$5="All",N4691=Dashboard!$D$5),OR(AND(C4691&lt;&gt;"",C4691&gt;=Dashboard!$F$5,C4691&lt;=Dashboard!$H$5),AND(C4691="",Dashboard!$F$5&lt;=1980,Dashboard!$H$5&gt;=2016))),1,0)</f>
        <v>1</v>
      </c>
      <c r="Q4691" s="0" t="n">
        <f aca="false">J4691*P4691+ROW()*0.00000001</f>
        <v>0.41004691</v>
      </c>
    </row>
    <row r="4692" customFormat="false" ht="15" hidden="false" customHeight="false" outlineLevel="0" collapsed="false">
      <c r="A4692" s="0" t="s">
        <v>3609</v>
      </c>
      <c r="B4692" s="0" t="s">
        <v>873</v>
      </c>
      <c r="C4692" s="0" t="n">
        <v>1996</v>
      </c>
      <c r="D4692" s="0" t="s">
        <v>114</v>
      </c>
      <c r="E4692" s="0" t="s">
        <v>154</v>
      </c>
      <c r="F4692" s="0" t="n">
        <v>0</v>
      </c>
      <c r="G4692" s="0" t="n">
        <v>0</v>
      </c>
      <c r="H4692" s="0" t="n">
        <v>0.41</v>
      </c>
      <c r="I4692" s="0" t="n">
        <v>0</v>
      </c>
      <c r="J4692" s="0" t="n">
        <v>0.41</v>
      </c>
      <c r="N4692" s="0" t="s">
        <v>154</v>
      </c>
      <c r="P4692" s="0" t="n">
        <f aca="false">IF(AND(OR(Dashboard!$B$5="All",D4692=Dashboard!$B$5),OR(Dashboard!$D$5="All",N4692=Dashboard!$D$5),OR(AND(C4692&lt;&gt;"",C4692&gt;=Dashboard!$F$5,C4692&lt;=Dashboard!$H$5),AND(C4692="",Dashboard!$F$5&lt;=1980,Dashboard!$H$5&gt;=2016))),1,0)</f>
        <v>1</v>
      </c>
      <c r="Q4692" s="0" t="n">
        <f aca="false">J4692*P4692+ROW()*0.00000001</f>
        <v>0.41004692</v>
      </c>
    </row>
    <row r="4693" customFormat="false" ht="15" hidden="false" customHeight="false" outlineLevel="0" collapsed="false">
      <c r="A4693" s="0" t="s">
        <v>382</v>
      </c>
      <c r="B4693" s="0" t="s">
        <v>152</v>
      </c>
      <c r="C4693" s="0" t="n">
        <v>2016</v>
      </c>
      <c r="D4693" s="0" t="s">
        <v>56</v>
      </c>
      <c r="E4693" s="0" t="s">
        <v>124</v>
      </c>
      <c r="F4693" s="0" t="n">
        <v>0.22</v>
      </c>
      <c r="G4693" s="0" t="n">
        <v>0.15</v>
      </c>
      <c r="H4693" s="0" t="n">
        <v>0</v>
      </c>
      <c r="I4693" s="0" t="n">
        <v>0.04</v>
      </c>
      <c r="J4693" s="0" t="n">
        <v>0.41</v>
      </c>
      <c r="K4693" s="0" t="n">
        <v>79</v>
      </c>
      <c r="L4693" s="0" t="n">
        <v>5.8</v>
      </c>
      <c r="M4693" s="0" t="s">
        <v>73</v>
      </c>
      <c r="N4693" s="0" t="s">
        <v>152</v>
      </c>
      <c r="O4693" s="0" t="s">
        <v>37</v>
      </c>
      <c r="P4693" s="0" t="n">
        <f aca="false">IF(AND(OR(Dashboard!$B$5="All",D4693=Dashboard!$B$5),OR(Dashboard!$D$5="All",N4693=Dashboard!$D$5),OR(AND(C4693&lt;&gt;"",C4693&gt;=Dashboard!$F$5,C4693&lt;=Dashboard!$H$5),AND(C4693="",Dashboard!$F$5&lt;=1980,Dashboard!$H$5&gt;=2016))),1,0)</f>
        <v>1</v>
      </c>
      <c r="Q4693" s="0" t="n">
        <f aca="false">J4693*P4693+ROW()*0.00000001</f>
        <v>0.41004693</v>
      </c>
    </row>
    <row r="4694" customFormat="false" ht="15" hidden="false" customHeight="false" outlineLevel="0" collapsed="false">
      <c r="A4694" s="0" t="s">
        <v>3610</v>
      </c>
      <c r="B4694" s="0" t="s">
        <v>164</v>
      </c>
      <c r="C4694" s="0" t="n">
        <v>2007</v>
      </c>
      <c r="D4694" s="0" t="s">
        <v>246</v>
      </c>
      <c r="E4694" s="0" t="s">
        <v>220</v>
      </c>
      <c r="F4694" s="0" t="n">
        <v>0.03</v>
      </c>
      <c r="G4694" s="0" t="n">
        <v>0.19</v>
      </c>
      <c r="H4694" s="0" t="n">
        <v>0.1</v>
      </c>
      <c r="I4694" s="0" t="n">
        <v>0.1</v>
      </c>
      <c r="J4694" s="0" t="n">
        <v>0.41</v>
      </c>
      <c r="N4694" s="0" t="s">
        <v>74</v>
      </c>
      <c r="P4694" s="0" t="n">
        <f aca="false">IF(AND(OR(Dashboard!$B$5="All",D4694=Dashboard!$B$5),OR(Dashboard!$D$5="All",N4694=Dashboard!$D$5),OR(AND(C4694&lt;&gt;"",C4694&gt;=Dashboard!$F$5,C4694&lt;=Dashboard!$H$5),AND(C4694="",Dashboard!$F$5&lt;=1980,Dashboard!$H$5&gt;=2016))),1,0)</f>
        <v>1</v>
      </c>
      <c r="Q4694" s="0" t="n">
        <f aca="false">J4694*P4694+ROW()*0.00000001</f>
        <v>0.41004694</v>
      </c>
    </row>
    <row r="4695" customFormat="false" ht="15" hidden="false" customHeight="false" outlineLevel="0" collapsed="false">
      <c r="A4695" s="0" t="s">
        <v>3611</v>
      </c>
      <c r="B4695" s="0" t="s">
        <v>76</v>
      </c>
      <c r="C4695" s="0" t="n">
        <v>2005</v>
      </c>
      <c r="D4695" s="0" t="s">
        <v>114</v>
      </c>
      <c r="E4695" s="0" t="s">
        <v>418</v>
      </c>
      <c r="F4695" s="0" t="n">
        <v>0.34</v>
      </c>
      <c r="G4695" s="0" t="n">
        <v>0.01</v>
      </c>
      <c r="H4695" s="0" t="n">
        <v>0</v>
      </c>
      <c r="I4695" s="0" t="n">
        <v>0.06</v>
      </c>
      <c r="J4695" s="0" t="n">
        <v>0.41</v>
      </c>
      <c r="N4695" s="0" t="s">
        <v>74</v>
      </c>
      <c r="P4695" s="0" t="n">
        <f aca="false">IF(AND(OR(Dashboard!$B$5="All",D4695=Dashboard!$B$5),OR(Dashboard!$D$5="All",N4695=Dashboard!$D$5),OR(AND(C4695&lt;&gt;"",C4695&gt;=Dashboard!$F$5,C4695&lt;=Dashboard!$H$5),AND(C4695="",Dashboard!$F$5&lt;=1980,Dashboard!$H$5&gt;=2016))),1,0)</f>
        <v>1</v>
      </c>
      <c r="Q4695" s="0" t="n">
        <f aca="false">J4695*P4695+ROW()*0.00000001</f>
        <v>0.41004695</v>
      </c>
    </row>
    <row r="4696" customFormat="false" ht="15" hidden="false" customHeight="false" outlineLevel="0" collapsed="false">
      <c r="A4696" s="0" t="s">
        <v>3612</v>
      </c>
      <c r="B4696" s="0" t="s">
        <v>33</v>
      </c>
      <c r="C4696" s="0" t="n">
        <v>2009</v>
      </c>
      <c r="D4696" s="0" t="s">
        <v>114</v>
      </c>
      <c r="E4696" s="0" t="s">
        <v>3446</v>
      </c>
      <c r="F4696" s="0" t="n">
        <v>0.38</v>
      </c>
      <c r="G4696" s="0" t="n">
        <v>0</v>
      </c>
      <c r="H4696" s="0" t="n">
        <v>0</v>
      </c>
      <c r="I4696" s="0" t="n">
        <v>0.03</v>
      </c>
      <c r="J4696" s="0" t="n">
        <v>0.41</v>
      </c>
      <c r="K4696" s="0" t="n">
        <v>68</v>
      </c>
      <c r="M4696" s="0" t="s">
        <v>36</v>
      </c>
      <c r="N4696" s="0" t="s">
        <v>35</v>
      </c>
      <c r="O4696" s="0" t="s">
        <v>67</v>
      </c>
      <c r="P4696" s="0" t="n">
        <f aca="false">IF(AND(OR(Dashboard!$B$5="All",D4696=Dashboard!$B$5),OR(Dashboard!$D$5="All",N4696=Dashboard!$D$5),OR(AND(C4696&lt;&gt;"",C4696&gt;=Dashboard!$F$5,C4696&lt;=Dashboard!$H$5),AND(C4696="",Dashboard!$F$5&lt;=1980,Dashboard!$H$5&gt;=2016))),1,0)</f>
        <v>1</v>
      </c>
      <c r="Q4696" s="0" t="n">
        <f aca="false">J4696*P4696+ROW()*0.00000001</f>
        <v>0.41004696</v>
      </c>
    </row>
    <row r="4697" customFormat="false" ht="15" hidden="false" customHeight="false" outlineLevel="0" collapsed="false">
      <c r="A4697" s="0" t="s">
        <v>3613</v>
      </c>
      <c r="B4697" s="0" t="s">
        <v>70</v>
      </c>
      <c r="C4697" s="0" t="n">
        <v>2010</v>
      </c>
      <c r="D4697" s="0" t="s">
        <v>52</v>
      </c>
      <c r="E4697" s="0" t="s">
        <v>481</v>
      </c>
      <c r="F4697" s="0" t="n">
        <v>0.19</v>
      </c>
      <c r="G4697" s="0" t="n">
        <v>0.15</v>
      </c>
      <c r="H4697" s="0" t="n">
        <v>0</v>
      </c>
      <c r="I4697" s="0" t="n">
        <v>0.06</v>
      </c>
      <c r="J4697" s="0" t="n">
        <v>0.41</v>
      </c>
      <c r="K4697" s="0" t="n">
        <v>76</v>
      </c>
      <c r="L4697" s="0" t="n">
        <v>6.3</v>
      </c>
      <c r="M4697" s="0" t="s">
        <v>103</v>
      </c>
      <c r="N4697" s="0" t="s">
        <v>74</v>
      </c>
      <c r="O4697" s="0" t="s">
        <v>37</v>
      </c>
      <c r="P4697" s="0" t="n">
        <f aca="false">IF(AND(OR(Dashboard!$B$5="All",D4697=Dashboard!$B$5),OR(Dashboard!$D$5="All",N4697=Dashboard!$D$5),OR(AND(C4697&lt;&gt;"",C4697&gt;=Dashboard!$F$5,C4697&lt;=Dashboard!$H$5),AND(C4697="",Dashboard!$F$5&lt;=1980,Dashboard!$H$5&gt;=2016))),1,0)</f>
        <v>1</v>
      </c>
      <c r="Q4697" s="0" t="n">
        <f aca="false">J4697*P4697+ROW()*0.00000001</f>
        <v>0.41004697</v>
      </c>
    </row>
    <row r="4698" customFormat="false" ht="15" hidden="false" customHeight="false" outlineLevel="0" collapsed="false">
      <c r="A4698" s="0" t="s">
        <v>3614</v>
      </c>
      <c r="B4698" s="0" t="s">
        <v>117</v>
      </c>
      <c r="C4698" s="0" t="n">
        <v>1996</v>
      </c>
      <c r="D4698" s="0" t="s">
        <v>41</v>
      </c>
      <c r="E4698" s="0" t="s">
        <v>3615</v>
      </c>
      <c r="F4698" s="0" t="n">
        <v>0.23</v>
      </c>
      <c r="G4698" s="0" t="n">
        <v>0.16</v>
      </c>
      <c r="H4698" s="0" t="n">
        <v>0</v>
      </c>
      <c r="I4698" s="0" t="n">
        <v>0.03</v>
      </c>
      <c r="J4698" s="0" t="n">
        <v>0.41</v>
      </c>
      <c r="N4698" s="0" t="s">
        <v>74</v>
      </c>
      <c r="P4698" s="0" t="n">
        <f aca="false">IF(AND(OR(Dashboard!$B$5="All",D4698=Dashboard!$B$5),OR(Dashboard!$D$5="All",N4698=Dashboard!$D$5),OR(AND(C4698&lt;&gt;"",C4698&gt;=Dashboard!$F$5,C4698&lt;=Dashboard!$H$5),AND(C4698="",Dashboard!$F$5&lt;=1980,Dashboard!$H$5&gt;=2016))),1,0)</f>
        <v>1</v>
      </c>
      <c r="Q4698" s="0" t="n">
        <f aca="false">J4698*P4698+ROW()*0.00000001</f>
        <v>0.41004698</v>
      </c>
    </row>
    <row r="4699" customFormat="false" ht="15" hidden="false" customHeight="false" outlineLevel="0" collapsed="false">
      <c r="A4699" s="0" t="s">
        <v>201</v>
      </c>
      <c r="B4699" s="0" t="s">
        <v>851</v>
      </c>
      <c r="C4699" s="0" t="n">
        <v>2013</v>
      </c>
      <c r="D4699" s="0" t="s">
        <v>34</v>
      </c>
      <c r="E4699" s="0" t="s">
        <v>142</v>
      </c>
      <c r="F4699" s="0" t="n">
        <v>0.08</v>
      </c>
      <c r="G4699" s="0" t="n">
        <v>0.23</v>
      </c>
      <c r="H4699" s="0" t="n">
        <v>0.01</v>
      </c>
      <c r="I4699" s="0" t="n">
        <v>0.09</v>
      </c>
      <c r="J4699" s="0" t="n">
        <v>0.41</v>
      </c>
      <c r="L4699" s="0" t="n">
        <v>1.8</v>
      </c>
      <c r="M4699" s="0" t="s">
        <v>36</v>
      </c>
      <c r="N4699" s="0" t="s">
        <v>74</v>
      </c>
      <c r="P4699" s="0" t="n">
        <f aca="false">IF(AND(OR(Dashboard!$B$5="All",D4699=Dashboard!$B$5),OR(Dashboard!$D$5="All",N4699=Dashboard!$D$5),OR(AND(C4699&lt;&gt;"",C4699&gt;=Dashboard!$F$5,C4699&lt;=Dashboard!$H$5),AND(C4699="",Dashboard!$F$5&lt;=1980,Dashboard!$H$5&gt;=2016))),1,0)</f>
        <v>1</v>
      </c>
      <c r="Q4699" s="0" t="n">
        <f aca="false">J4699*P4699+ROW()*0.00000001</f>
        <v>0.41004699</v>
      </c>
    </row>
    <row r="4700" customFormat="false" ht="15" hidden="false" customHeight="false" outlineLevel="0" collapsed="false">
      <c r="A4700" s="0" t="s">
        <v>3616</v>
      </c>
      <c r="B4700" s="0" t="s">
        <v>33</v>
      </c>
      <c r="C4700" s="0" t="n">
        <v>2009</v>
      </c>
      <c r="D4700" s="0" t="s">
        <v>52</v>
      </c>
      <c r="E4700" s="0" t="s">
        <v>1173</v>
      </c>
      <c r="F4700" s="0" t="n">
        <v>0</v>
      </c>
      <c r="G4700" s="0" t="n">
        <v>0</v>
      </c>
      <c r="H4700" s="0" t="n">
        <v>0.41</v>
      </c>
      <c r="I4700" s="0" t="n">
        <v>0</v>
      </c>
      <c r="J4700" s="0" t="n">
        <v>0.41</v>
      </c>
      <c r="N4700" s="0" t="s">
        <v>35</v>
      </c>
      <c r="P4700" s="0" t="n">
        <f aca="false">IF(AND(OR(Dashboard!$B$5="All",D4700=Dashboard!$B$5),OR(Dashboard!$D$5="All",N4700=Dashboard!$D$5),OR(AND(C4700&lt;&gt;"",C4700&gt;=Dashboard!$F$5,C4700&lt;=Dashboard!$H$5),AND(C4700="",Dashboard!$F$5&lt;=1980,Dashboard!$H$5&gt;=2016))),1,0)</f>
        <v>1</v>
      </c>
      <c r="Q4700" s="0" t="n">
        <f aca="false">J4700*P4700+ROW()*0.00000001</f>
        <v>0.410047</v>
      </c>
    </row>
    <row r="4701" customFormat="false" ht="15" hidden="false" customHeight="false" outlineLevel="0" collapsed="false">
      <c r="A4701" s="0" t="s">
        <v>1807</v>
      </c>
      <c r="B4701" s="0" t="s">
        <v>164</v>
      </c>
      <c r="C4701" s="0" t="n">
        <v>2009</v>
      </c>
      <c r="D4701" s="0" t="s">
        <v>41</v>
      </c>
      <c r="E4701" s="0" t="s">
        <v>418</v>
      </c>
      <c r="F4701" s="0" t="n">
        <v>0.29</v>
      </c>
      <c r="G4701" s="0" t="n">
        <v>0.07</v>
      </c>
      <c r="H4701" s="0" t="n">
        <v>0</v>
      </c>
      <c r="I4701" s="0" t="n">
        <v>0.06</v>
      </c>
      <c r="J4701" s="0" t="n">
        <v>0.41</v>
      </c>
      <c r="M4701" s="0" t="s">
        <v>36</v>
      </c>
      <c r="N4701" s="0" t="s">
        <v>74</v>
      </c>
      <c r="P4701" s="0" t="n">
        <f aca="false">IF(AND(OR(Dashboard!$B$5="All",D4701=Dashboard!$B$5),OR(Dashboard!$D$5="All",N4701=Dashboard!$D$5),OR(AND(C4701&lt;&gt;"",C4701&gt;=Dashboard!$F$5,C4701&lt;=Dashboard!$H$5),AND(C4701="",Dashboard!$F$5&lt;=1980,Dashboard!$H$5&gt;=2016))),1,0)</f>
        <v>1</v>
      </c>
      <c r="Q4701" s="0" t="n">
        <f aca="false">J4701*P4701+ROW()*0.00000001</f>
        <v>0.41004701</v>
      </c>
    </row>
    <row r="4702" customFormat="false" ht="15" hidden="false" customHeight="false" outlineLevel="0" collapsed="false">
      <c r="A4702" s="0" t="s">
        <v>3617</v>
      </c>
      <c r="B4702" s="0" t="s">
        <v>76</v>
      </c>
      <c r="C4702" s="0" t="n">
        <v>2002</v>
      </c>
      <c r="D4702" s="0" t="s">
        <v>114</v>
      </c>
      <c r="E4702" s="0" t="s">
        <v>89</v>
      </c>
      <c r="F4702" s="0" t="n">
        <v>0</v>
      </c>
      <c r="G4702" s="0" t="n">
        <v>0</v>
      </c>
      <c r="H4702" s="0" t="n">
        <v>0.41</v>
      </c>
      <c r="I4702" s="0" t="n">
        <v>0</v>
      </c>
      <c r="J4702" s="0" t="n">
        <v>0.41</v>
      </c>
      <c r="N4702" s="0" t="s">
        <v>74</v>
      </c>
      <c r="P4702" s="0" t="n">
        <f aca="false">IF(AND(OR(Dashboard!$B$5="All",D4702=Dashboard!$B$5),OR(Dashboard!$D$5="All",N4702=Dashboard!$D$5),OR(AND(C4702&lt;&gt;"",C4702&gt;=Dashboard!$F$5,C4702&lt;=Dashboard!$H$5),AND(C4702="",Dashboard!$F$5&lt;=1980,Dashboard!$H$5&gt;=2016))),1,0)</f>
        <v>1</v>
      </c>
      <c r="Q4702" s="0" t="n">
        <f aca="false">J4702*P4702+ROW()*0.00000001</f>
        <v>0.41004702</v>
      </c>
    </row>
    <row r="4703" customFormat="false" ht="15" hidden="false" customHeight="false" outlineLevel="0" collapsed="false">
      <c r="A4703" s="0" t="s">
        <v>3618</v>
      </c>
      <c r="B4703" s="0" t="s">
        <v>70</v>
      </c>
      <c r="C4703" s="0" t="n">
        <v>2014</v>
      </c>
      <c r="D4703" s="0" t="s">
        <v>41</v>
      </c>
      <c r="E4703" s="0" t="s">
        <v>547</v>
      </c>
      <c r="F4703" s="0" t="n">
        <v>0.07</v>
      </c>
      <c r="G4703" s="0" t="n">
        <v>0.26</v>
      </c>
      <c r="H4703" s="0" t="n">
        <v>0.02</v>
      </c>
      <c r="I4703" s="0" t="n">
        <v>0.06</v>
      </c>
      <c r="J4703" s="0" t="n">
        <v>0.41</v>
      </c>
      <c r="K4703" s="0" t="n">
        <v>62</v>
      </c>
      <c r="L4703" s="0" t="n">
        <v>4.1</v>
      </c>
      <c r="M4703" s="0" t="s">
        <v>36</v>
      </c>
      <c r="N4703" s="0" t="s">
        <v>74</v>
      </c>
      <c r="O4703" s="0" t="s">
        <v>67</v>
      </c>
      <c r="P4703" s="0" t="n">
        <f aca="false">IF(AND(OR(Dashboard!$B$5="All",D4703=Dashboard!$B$5),OR(Dashboard!$D$5="All",N4703=Dashboard!$D$5),OR(AND(C4703&lt;&gt;"",C4703&gt;=Dashboard!$F$5,C4703&lt;=Dashboard!$H$5),AND(C4703="",Dashboard!$F$5&lt;=1980,Dashboard!$H$5&gt;=2016))),1,0)</f>
        <v>1</v>
      </c>
      <c r="Q4703" s="0" t="n">
        <f aca="false">J4703*P4703+ROW()*0.00000001</f>
        <v>0.41004703</v>
      </c>
    </row>
    <row r="4704" customFormat="false" ht="15" hidden="false" customHeight="false" outlineLevel="0" collapsed="false">
      <c r="A4704" s="0" t="s">
        <v>550</v>
      </c>
      <c r="B4704" s="0" t="s">
        <v>117</v>
      </c>
      <c r="C4704" s="0" t="n">
        <v>1997</v>
      </c>
      <c r="D4704" s="0" t="s">
        <v>246</v>
      </c>
      <c r="E4704" s="0" t="s">
        <v>229</v>
      </c>
      <c r="F4704" s="0" t="n">
        <v>0.23</v>
      </c>
      <c r="G4704" s="0" t="n">
        <v>0.16</v>
      </c>
      <c r="H4704" s="0" t="n">
        <v>0</v>
      </c>
      <c r="I4704" s="0" t="n">
        <v>0.03</v>
      </c>
      <c r="J4704" s="0" t="n">
        <v>0.41</v>
      </c>
      <c r="N4704" s="0" t="s">
        <v>74</v>
      </c>
      <c r="P4704" s="0" t="n">
        <f aca="false">IF(AND(OR(Dashboard!$B$5="All",D4704=Dashboard!$B$5),OR(Dashboard!$D$5="All",N4704=Dashboard!$D$5),OR(AND(C4704&lt;&gt;"",C4704&gt;=Dashboard!$F$5,C4704&lt;=Dashboard!$H$5),AND(C4704="",Dashboard!$F$5&lt;=1980,Dashboard!$H$5&gt;=2016))),1,0)</f>
        <v>1</v>
      </c>
      <c r="Q4704" s="0" t="n">
        <f aca="false">J4704*P4704+ROW()*0.00000001</f>
        <v>0.41004704</v>
      </c>
    </row>
    <row r="4705" customFormat="false" ht="15" hidden="false" customHeight="false" outlineLevel="0" collapsed="false">
      <c r="A4705" s="0" t="s">
        <v>2442</v>
      </c>
      <c r="B4705" s="0" t="s">
        <v>70</v>
      </c>
      <c r="C4705" s="0" t="n">
        <v>2007</v>
      </c>
      <c r="D4705" s="0" t="s">
        <v>41</v>
      </c>
      <c r="E4705" s="0" t="s">
        <v>418</v>
      </c>
      <c r="F4705" s="0" t="n">
        <v>0.37</v>
      </c>
      <c r="G4705" s="0" t="n">
        <v>0.01</v>
      </c>
      <c r="H4705" s="0" t="n">
        <v>0</v>
      </c>
      <c r="I4705" s="0" t="n">
        <v>0.03</v>
      </c>
      <c r="J4705" s="0" t="n">
        <v>0.41</v>
      </c>
      <c r="K4705" s="0" t="n">
        <v>63</v>
      </c>
      <c r="L4705" s="0" t="n">
        <v>4.8</v>
      </c>
      <c r="M4705" s="0" t="s">
        <v>36</v>
      </c>
      <c r="N4705" s="0" t="s">
        <v>74</v>
      </c>
      <c r="O4705" s="0" t="s">
        <v>67</v>
      </c>
      <c r="P4705" s="0" t="n">
        <f aca="false">IF(AND(OR(Dashboard!$B$5="All",D4705=Dashboard!$B$5),OR(Dashboard!$D$5="All",N4705=Dashboard!$D$5),OR(AND(C4705&lt;&gt;"",C4705&gt;=Dashboard!$F$5,C4705&lt;=Dashboard!$H$5),AND(C4705="",Dashboard!$F$5&lt;=1980,Dashboard!$H$5&gt;=2016))),1,0)</f>
        <v>1</v>
      </c>
      <c r="Q4705" s="0" t="n">
        <f aca="false">J4705*P4705+ROW()*0.00000001</f>
        <v>0.41004705</v>
      </c>
    </row>
    <row r="4706" customFormat="false" ht="15" hidden="false" customHeight="false" outlineLevel="0" collapsed="false">
      <c r="A4706" s="0" t="s">
        <v>98</v>
      </c>
      <c r="B4706" s="0" t="s">
        <v>184</v>
      </c>
      <c r="C4706" s="0" t="n">
        <v>2012</v>
      </c>
      <c r="D4706" s="0" t="s">
        <v>56</v>
      </c>
      <c r="E4706" s="0" t="s">
        <v>91</v>
      </c>
      <c r="F4706" s="0" t="n">
        <v>0.2</v>
      </c>
      <c r="G4706" s="0" t="n">
        <v>0.18</v>
      </c>
      <c r="H4706" s="0" t="n">
        <v>0</v>
      </c>
      <c r="I4706" s="0" t="n">
        <v>0.03</v>
      </c>
      <c r="J4706" s="0" t="n">
        <v>0.41</v>
      </c>
      <c r="K4706" s="0" t="n">
        <v>81</v>
      </c>
      <c r="L4706" s="0" t="n">
        <v>6.9</v>
      </c>
      <c r="M4706" s="0" t="s">
        <v>73</v>
      </c>
      <c r="N4706" s="0" t="s">
        <v>35</v>
      </c>
      <c r="O4706" s="0" t="s">
        <v>42</v>
      </c>
      <c r="P4706" s="0" t="n">
        <f aca="false">IF(AND(OR(Dashboard!$B$5="All",D4706=Dashboard!$B$5),OR(Dashboard!$D$5="All",N4706=Dashboard!$D$5),OR(AND(C4706&lt;&gt;"",C4706&gt;=Dashboard!$F$5,C4706&lt;=Dashboard!$H$5),AND(C4706="",Dashboard!$F$5&lt;=1980,Dashboard!$H$5&gt;=2016))),1,0)</f>
        <v>1</v>
      </c>
      <c r="Q4706" s="0" t="n">
        <f aca="false">J4706*P4706+ROW()*0.00000001</f>
        <v>0.41004706</v>
      </c>
    </row>
    <row r="4707" customFormat="false" ht="15" hidden="false" customHeight="false" outlineLevel="0" collapsed="false">
      <c r="A4707" s="0" t="s">
        <v>3619</v>
      </c>
      <c r="B4707" s="0" t="s">
        <v>108</v>
      </c>
      <c r="C4707" s="0" t="n">
        <v>1999</v>
      </c>
      <c r="D4707" s="0" t="s">
        <v>46</v>
      </c>
      <c r="E4707" s="0" t="s">
        <v>35</v>
      </c>
      <c r="F4707" s="0" t="n">
        <v>0.1</v>
      </c>
      <c r="G4707" s="0" t="n">
        <v>0.02</v>
      </c>
      <c r="H4707" s="0" t="n">
        <v>0.25</v>
      </c>
      <c r="I4707" s="0" t="n">
        <v>0.04</v>
      </c>
      <c r="J4707" s="0" t="n">
        <v>0.41</v>
      </c>
      <c r="N4707" s="0" t="s">
        <v>35</v>
      </c>
      <c r="P4707" s="0" t="n">
        <f aca="false">IF(AND(OR(Dashboard!$B$5="All",D4707=Dashboard!$B$5),OR(Dashboard!$D$5="All",N4707=Dashboard!$D$5),OR(AND(C4707&lt;&gt;"",C4707&gt;=Dashboard!$F$5,C4707&lt;=Dashboard!$H$5),AND(C4707="",Dashboard!$F$5&lt;=1980,Dashboard!$H$5&gt;=2016))),1,0)</f>
        <v>1</v>
      </c>
      <c r="Q4707" s="0" t="n">
        <f aca="false">J4707*P4707+ROW()*0.00000001</f>
        <v>0.41004707</v>
      </c>
    </row>
    <row r="4708" customFormat="false" ht="15" hidden="false" customHeight="false" outlineLevel="0" collapsed="false">
      <c r="A4708" s="0" t="s">
        <v>3620</v>
      </c>
      <c r="B4708" s="0" t="s">
        <v>108</v>
      </c>
      <c r="C4708" s="0" t="n">
        <v>1999</v>
      </c>
      <c r="D4708" s="0" t="s">
        <v>71</v>
      </c>
      <c r="E4708" s="0" t="s">
        <v>1904</v>
      </c>
      <c r="F4708" s="0" t="n">
        <v>0.33</v>
      </c>
      <c r="G4708" s="0" t="n">
        <v>0.07</v>
      </c>
      <c r="H4708" s="0" t="n">
        <v>0</v>
      </c>
      <c r="I4708" s="0" t="n">
        <v>0</v>
      </c>
      <c r="J4708" s="0" t="n">
        <v>0.41</v>
      </c>
      <c r="N4708" s="0" t="s">
        <v>35</v>
      </c>
      <c r="P4708" s="0" t="n">
        <f aca="false">IF(AND(OR(Dashboard!$B$5="All",D4708=Dashboard!$B$5),OR(Dashboard!$D$5="All",N4708=Dashboard!$D$5),OR(AND(C4708&lt;&gt;"",C4708&gt;=Dashboard!$F$5,C4708&lt;=Dashboard!$H$5),AND(C4708="",Dashboard!$F$5&lt;=1980,Dashboard!$H$5&gt;=2016))),1,0)</f>
        <v>1</v>
      </c>
      <c r="Q4708" s="0" t="n">
        <f aca="false">J4708*P4708+ROW()*0.00000001</f>
        <v>0.41004708</v>
      </c>
    </row>
    <row r="4709" customFormat="false" ht="15" hidden="false" customHeight="false" outlineLevel="0" collapsed="false">
      <c r="A4709" s="0" t="s">
        <v>1054</v>
      </c>
      <c r="B4709" s="0" t="s">
        <v>39</v>
      </c>
      <c r="C4709" s="0" t="n">
        <v>1985</v>
      </c>
      <c r="D4709" s="0" t="s">
        <v>48</v>
      </c>
      <c r="E4709" s="0" t="s">
        <v>328</v>
      </c>
      <c r="F4709" s="0" t="n">
        <v>0</v>
      </c>
      <c r="G4709" s="0" t="n">
        <v>0</v>
      </c>
      <c r="H4709" s="0" t="n">
        <v>0.41</v>
      </c>
      <c r="I4709" s="0" t="n">
        <v>0</v>
      </c>
      <c r="J4709" s="0" t="n">
        <v>0.41</v>
      </c>
      <c r="N4709" s="0" t="s">
        <v>35</v>
      </c>
      <c r="P4709" s="0" t="n">
        <f aca="false">IF(AND(OR(Dashboard!$B$5="All",D4709=Dashboard!$B$5),OR(Dashboard!$D$5="All",N4709=Dashboard!$D$5),OR(AND(C4709&lt;&gt;"",C4709&gt;=Dashboard!$F$5,C4709&lt;=Dashboard!$H$5),AND(C4709="",Dashboard!$F$5&lt;=1980,Dashboard!$H$5&gt;=2016))),1,0)</f>
        <v>1</v>
      </c>
      <c r="Q4709" s="0" t="n">
        <f aca="false">J4709*P4709+ROW()*0.00000001</f>
        <v>0.41004709</v>
      </c>
    </row>
    <row r="4710" customFormat="false" ht="15" hidden="false" customHeight="false" outlineLevel="0" collapsed="false">
      <c r="A4710" s="0" t="s">
        <v>556</v>
      </c>
      <c r="B4710" s="0" t="s">
        <v>152</v>
      </c>
      <c r="C4710" s="0" t="n">
        <v>2007</v>
      </c>
      <c r="D4710" s="0" t="s">
        <v>56</v>
      </c>
      <c r="E4710" s="0" t="s">
        <v>72</v>
      </c>
      <c r="F4710" s="0" t="n">
        <v>0.01</v>
      </c>
      <c r="G4710" s="0" t="n">
        <v>0.39</v>
      </c>
      <c r="H4710" s="0" t="n">
        <v>0</v>
      </c>
      <c r="I4710" s="0" t="n">
        <v>0.02</v>
      </c>
      <c r="J4710" s="0" t="n">
        <v>0.41</v>
      </c>
      <c r="K4710" s="0" t="n">
        <v>96</v>
      </c>
      <c r="L4710" s="0" t="n">
        <v>8.5</v>
      </c>
      <c r="M4710" s="0" t="s">
        <v>73</v>
      </c>
      <c r="N4710" s="0" t="s">
        <v>152</v>
      </c>
      <c r="O4710" s="0" t="s">
        <v>60</v>
      </c>
      <c r="P4710" s="0" t="n">
        <f aca="false">IF(AND(OR(Dashboard!$B$5="All",D4710=Dashboard!$B$5),OR(Dashboard!$D$5="All",N4710=Dashboard!$D$5),OR(AND(C4710&lt;&gt;"",C4710&gt;=Dashboard!$F$5,C4710&lt;=Dashboard!$H$5),AND(C4710="",Dashboard!$F$5&lt;=1980,Dashboard!$H$5&gt;=2016))),1,0)</f>
        <v>1</v>
      </c>
      <c r="Q4710" s="0" t="n">
        <f aca="false">J4710*P4710+ROW()*0.00000001</f>
        <v>0.4100471</v>
      </c>
    </row>
    <row r="4711" customFormat="false" ht="15" hidden="false" customHeight="false" outlineLevel="0" collapsed="false">
      <c r="A4711" s="0" t="s">
        <v>3621</v>
      </c>
      <c r="B4711" s="0" t="s">
        <v>76</v>
      </c>
      <c r="C4711" s="0" t="n">
        <v>2002</v>
      </c>
      <c r="D4711" s="0" t="s">
        <v>71</v>
      </c>
      <c r="E4711" s="0" t="s">
        <v>160</v>
      </c>
      <c r="F4711" s="0" t="n">
        <v>0.2</v>
      </c>
      <c r="G4711" s="0" t="n">
        <v>0.16</v>
      </c>
      <c r="H4711" s="0" t="n">
        <v>0</v>
      </c>
      <c r="I4711" s="0" t="n">
        <v>0.05</v>
      </c>
      <c r="J4711" s="0" t="n">
        <v>0.41</v>
      </c>
      <c r="K4711" s="0" t="n">
        <v>58</v>
      </c>
      <c r="L4711" s="0" t="n">
        <v>5.7</v>
      </c>
      <c r="M4711" s="0" t="s">
        <v>103</v>
      </c>
      <c r="N4711" s="0" t="s">
        <v>74</v>
      </c>
      <c r="O4711" s="0" t="s">
        <v>53</v>
      </c>
      <c r="P4711" s="0" t="n">
        <f aca="false">IF(AND(OR(Dashboard!$B$5="All",D4711=Dashboard!$B$5),OR(Dashboard!$D$5="All",N4711=Dashboard!$D$5),OR(AND(C4711&lt;&gt;"",C4711&gt;=Dashboard!$F$5,C4711&lt;=Dashboard!$H$5),AND(C4711="",Dashboard!$F$5&lt;=1980,Dashboard!$H$5&gt;=2016))),1,0)</f>
        <v>1</v>
      </c>
      <c r="Q4711" s="0" t="n">
        <f aca="false">J4711*P4711+ROW()*0.00000001</f>
        <v>0.41004711</v>
      </c>
    </row>
    <row r="4712" customFormat="false" ht="15" hidden="false" customHeight="false" outlineLevel="0" collapsed="false">
      <c r="A4712" s="0" t="s">
        <v>3622</v>
      </c>
      <c r="B4712" s="0" t="s">
        <v>76</v>
      </c>
      <c r="C4712" s="0" t="n">
        <v>2007</v>
      </c>
      <c r="D4712" s="0" t="s">
        <v>46</v>
      </c>
      <c r="E4712" s="0" t="s">
        <v>89</v>
      </c>
      <c r="F4712" s="0" t="n">
        <v>0.2</v>
      </c>
      <c r="G4712" s="0" t="n">
        <v>0.16</v>
      </c>
      <c r="H4712" s="0" t="n">
        <v>0</v>
      </c>
      <c r="I4712" s="0" t="n">
        <v>0.05</v>
      </c>
      <c r="J4712" s="0" t="n">
        <v>0.41</v>
      </c>
      <c r="N4712" s="0" t="s">
        <v>74</v>
      </c>
      <c r="P4712" s="0" t="n">
        <f aca="false">IF(AND(OR(Dashboard!$B$5="All",D4712=Dashboard!$B$5),OR(Dashboard!$D$5="All",N4712=Dashboard!$D$5),OR(AND(C4712&lt;&gt;"",C4712&gt;=Dashboard!$F$5,C4712&lt;=Dashboard!$H$5),AND(C4712="",Dashboard!$F$5&lt;=1980,Dashboard!$H$5&gt;=2016))),1,0)</f>
        <v>1</v>
      </c>
      <c r="Q4712" s="0" t="n">
        <f aca="false">J4712*P4712+ROW()*0.00000001</f>
        <v>0.41004712</v>
      </c>
    </row>
    <row r="4713" customFormat="false" ht="15" hidden="false" customHeight="false" outlineLevel="0" collapsed="false">
      <c r="A4713" s="0" t="s">
        <v>3623</v>
      </c>
      <c r="B4713" s="0" t="s">
        <v>117</v>
      </c>
      <c r="C4713" s="0" t="n">
        <v>1997</v>
      </c>
      <c r="D4713" s="0" t="s">
        <v>58</v>
      </c>
      <c r="E4713" s="0" t="s">
        <v>89</v>
      </c>
      <c r="F4713" s="0" t="n">
        <v>0.13</v>
      </c>
      <c r="G4713" s="0" t="n">
        <v>0.09</v>
      </c>
      <c r="H4713" s="0" t="n">
        <v>0.16</v>
      </c>
      <c r="I4713" s="0" t="n">
        <v>0.03</v>
      </c>
      <c r="J4713" s="0" t="n">
        <v>0.41</v>
      </c>
      <c r="N4713" s="0" t="s">
        <v>74</v>
      </c>
      <c r="P4713" s="0" t="n">
        <f aca="false">IF(AND(OR(Dashboard!$B$5="All",D4713=Dashboard!$B$5),OR(Dashboard!$D$5="All",N4713=Dashboard!$D$5),OR(AND(C4713&lt;&gt;"",C4713&gt;=Dashboard!$F$5,C4713&lt;=Dashboard!$H$5),AND(C4713="",Dashboard!$F$5&lt;=1980,Dashboard!$H$5&gt;=2016))),1,0)</f>
        <v>1</v>
      </c>
      <c r="Q4713" s="0" t="n">
        <f aca="false">J4713*P4713+ROW()*0.00000001</f>
        <v>0.41004713</v>
      </c>
    </row>
    <row r="4714" customFormat="false" ht="15" hidden="false" customHeight="false" outlineLevel="0" collapsed="false">
      <c r="A4714" s="0" t="s">
        <v>3624</v>
      </c>
      <c r="B4714" s="0" t="s">
        <v>50</v>
      </c>
      <c r="C4714" s="0" t="n">
        <v>2011</v>
      </c>
      <c r="D4714" s="0" t="s">
        <v>71</v>
      </c>
      <c r="E4714" s="0" t="s">
        <v>124</v>
      </c>
      <c r="F4714" s="0" t="n">
        <v>0.23</v>
      </c>
      <c r="G4714" s="0" t="n">
        <v>0.14</v>
      </c>
      <c r="H4714" s="0" t="n">
        <v>0</v>
      </c>
      <c r="I4714" s="0" t="n">
        <v>0.04</v>
      </c>
      <c r="J4714" s="0" t="n">
        <v>0.41</v>
      </c>
      <c r="M4714" s="0" t="s">
        <v>36</v>
      </c>
      <c r="N4714" s="0" t="s">
        <v>35</v>
      </c>
      <c r="P4714" s="0" t="n">
        <f aca="false">IF(AND(OR(Dashboard!$B$5="All",D4714=Dashboard!$B$5),OR(Dashboard!$D$5="All",N4714=Dashboard!$D$5),OR(AND(C4714&lt;&gt;"",C4714&gt;=Dashboard!$F$5,C4714&lt;=Dashboard!$H$5),AND(C4714="",Dashboard!$F$5&lt;=1980,Dashboard!$H$5&gt;=2016))),1,0)</f>
        <v>1</v>
      </c>
      <c r="Q4714" s="0" t="n">
        <f aca="false">J4714*P4714+ROW()*0.00000001</f>
        <v>0.41004714</v>
      </c>
    </row>
    <row r="4715" customFormat="false" ht="15" hidden="false" customHeight="false" outlineLevel="0" collapsed="false">
      <c r="A4715" s="0" t="s">
        <v>3625</v>
      </c>
      <c r="B4715" s="0" t="s">
        <v>117</v>
      </c>
      <c r="C4715" s="0" t="n">
        <v>1999</v>
      </c>
      <c r="D4715" s="0" t="s">
        <v>58</v>
      </c>
      <c r="E4715" s="0" t="s">
        <v>1655</v>
      </c>
      <c r="F4715" s="0" t="n">
        <v>0</v>
      </c>
      <c r="G4715" s="0" t="n">
        <v>0</v>
      </c>
      <c r="H4715" s="0" t="n">
        <v>0.38</v>
      </c>
      <c r="I4715" s="0" t="n">
        <v>0.03</v>
      </c>
      <c r="J4715" s="0" t="n">
        <v>0.41</v>
      </c>
      <c r="N4715" s="0" t="s">
        <v>74</v>
      </c>
      <c r="P4715" s="0" t="n">
        <f aca="false">IF(AND(OR(Dashboard!$B$5="All",D4715=Dashboard!$B$5),OR(Dashboard!$D$5="All",N4715=Dashboard!$D$5),OR(AND(C4715&lt;&gt;"",C4715&gt;=Dashboard!$F$5,C4715&lt;=Dashboard!$H$5),AND(C4715="",Dashboard!$F$5&lt;=1980,Dashboard!$H$5&gt;=2016))),1,0)</f>
        <v>1</v>
      </c>
      <c r="Q4715" s="0" t="n">
        <f aca="false">J4715*P4715+ROW()*0.00000001</f>
        <v>0.41004715</v>
      </c>
    </row>
    <row r="4716" customFormat="false" ht="15" hidden="false" customHeight="false" outlineLevel="0" collapsed="false">
      <c r="A4716" s="0" t="s">
        <v>1549</v>
      </c>
      <c r="B4716" s="0" t="s">
        <v>33</v>
      </c>
      <c r="C4716" s="0" t="n">
        <v>2007</v>
      </c>
      <c r="D4716" s="0" t="s">
        <v>56</v>
      </c>
      <c r="E4716" s="0" t="s">
        <v>142</v>
      </c>
      <c r="F4716" s="0" t="n">
        <v>0.33</v>
      </c>
      <c r="G4716" s="0" t="n">
        <v>0.04</v>
      </c>
      <c r="H4716" s="0" t="n">
        <v>0.01</v>
      </c>
      <c r="I4716" s="0" t="n">
        <v>0.03</v>
      </c>
      <c r="J4716" s="0" t="n">
        <v>0.41</v>
      </c>
      <c r="K4716" s="0" t="n">
        <v>73</v>
      </c>
      <c r="L4716" s="0" t="n">
        <v>7.6</v>
      </c>
      <c r="M4716" s="0" t="s">
        <v>103</v>
      </c>
      <c r="N4716" s="0" t="s">
        <v>35</v>
      </c>
      <c r="O4716" s="0" t="s">
        <v>37</v>
      </c>
      <c r="P4716" s="0" t="n">
        <f aca="false">IF(AND(OR(Dashboard!$B$5="All",D4716=Dashboard!$B$5),OR(Dashboard!$D$5="All",N4716=Dashboard!$D$5),OR(AND(C4716&lt;&gt;"",C4716&gt;=Dashboard!$F$5,C4716&lt;=Dashboard!$H$5),AND(C4716="",Dashboard!$F$5&lt;=1980,Dashboard!$H$5&gt;=2016))),1,0)</f>
        <v>1</v>
      </c>
      <c r="Q4716" s="0" t="n">
        <f aca="false">J4716*P4716+ROW()*0.00000001</f>
        <v>0.41004716</v>
      </c>
    </row>
    <row r="4717" customFormat="false" ht="15" hidden="false" customHeight="false" outlineLevel="0" collapsed="false">
      <c r="A4717" s="0" t="s">
        <v>2422</v>
      </c>
      <c r="B4717" s="0" t="s">
        <v>64</v>
      </c>
      <c r="C4717" s="0" t="n">
        <v>2011</v>
      </c>
      <c r="D4717" s="0" t="s">
        <v>34</v>
      </c>
      <c r="E4717" s="0" t="s">
        <v>72</v>
      </c>
      <c r="F4717" s="0" t="n">
        <v>0.15</v>
      </c>
      <c r="G4717" s="0" t="n">
        <v>0.22</v>
      </c>
      <c r="H4717" s="0" t="n">
        <v>0</v>
      </c>
      <c r="I4717" s="0" t="n">
        <v>0.04</v>
      </c>
      <c r="J4717" s="0" t="n">
        <v>0.41</v>
      </c>
      <c r="K4717" s="0" t="n">
        <v>84</v>
      </c>
      <c r="L4717" s="0" t="n">
        <v>8.2</v>
      </c>
      <c r="M4717" s="0" t="s">
        <v>36</v>
      </c>
      <c r="N4717" s="0" t="s">
        <v>66</v>
      </c>
      <c r="O4717" s="0" t="s">
        <v>42</v>
      </c>
      <c r="P4717" s="0" t="n">
        <f aca="false">IF(AND(OR(Dashboard!$B$5="All",D4717=Dashboard!$B$5),OR(Dashboard!$D$5="All",N4717=Dashboard!$D$5),OR(AND(C4717&lt;&gt;"",C4717&gt;=Dashboard!$F$5,C4717&lt;=Dashboard!$H$5),AND(C4717="",Dashboard!$F$5&lt;=1980,Dashboard!$H$5&gt;=2016))),1,0)</f>
        <v>1</v>
      </c>
      <c r="Q4717" s="0" t="n">
        <f aca="false">J4717*P4717+ROW()*0.00000001</f>
        <v>0.41004717</v>
      </c>
    </row>
    <row r="4718" customFormat="false" ht="15" hidden="false" customHeight="false" outlineLevel="0" collapsed="false">
      <c r="A4718" s="0" t="s">
        <v>3626</v>
      </c>
      <c r="B4718" s="0" t="s">
        <v>50</v>
      </c>
      <c r="C4718" s="0" t="n">
        <v>2009</v>
      </c>
      <c r="D4718" s="0" t="s">
        <v>114</v>
      </c>
      <c r="E4718" s="0" t="s">
        <v>418</v>
      </c>
      <c r="F4718" s="0" t="n">
        <v>0.15</v>
      </c>
      <c r="G4718" s="0" t="n">
        <v>0.22</v>
      </c>
      <c r="H4718" s="0" t="n">
        <v>0</v>
      </c>
      <c r="I4718" s="0" t="n">
        <v>0.05</v>
      </c>
      <c r="J4718" s="0" t="n">
        <v>0.41</v>
      </c>
      <c r="K4718" s="0" t="n">
        <v>53</v>
      </c>
      <c r="M4718" s="0" t="s">
        <v>103</v>
      </c>
      <c r="N4718" s="0" t="s">
        <v>35</v>
      </c>
      <c r="O4718" s="0" t="s">
        <v>53</v>
      </c>
      <c r="P4718" s="0" t="n">
        <f aca="false">IF(AND(OR(Dashboard!$B$5="All",D4718=Dashboard!$B$5),OR(Dashboard!$D$5="All",N4718=Dashboard!$D$5),OR(AND(C4718&lt;&gt;"",C4718&gt;=Dashboard!$F$5,C4718&lt;=Dashboard!$H$5),AND(C4718="",Dashboard!$F$5&lt;=1980,Dashboard!$H$5&gt;=2016))),1,0)</f>
        <v>1</v>
      </c>
      <c r="Q4718" s="0" t="n">
        <f aca="false">J4718*P4718+ROW()*0.00000001</f>
        <v>0.41004718</v>
      </c>
    </row>
    <row r="4719" customFormat="false" ht="15" hidden="false" customHeight="false" outlineLevel="0" collapsed="false">
      <c r="A4719" s="0" t="s">
        <v>1827</v>
      </c>
      <c r="B4719" s="0" t="s">
        <v>76</v>
      </c>
      <c r="C4719" s="0" t="n">
        <v>2009</v>
      </c>
      <c r="D4719" s="0" t="s">
        <v>52</v>
      </c>
      <c r="E4719" s="0" t="s">
        <v>91</v>
      </c>
      <c r="F4719" s="0" t="n">
        <v>0.15</v>
      </c>
      <c r="G4719" s="0" t="n">
        <v>0.06</v>
      </c>
      <c r="H4719" s="0" t="n">
        <v>0</v>
      </c>
      <c r="I4719" s="0" t="n">
        <v>0.2</v>
      </c>
      <c r="J4719" s="0" t="n">
        <v>0.41</v>
      </c>
      <c r="L4719" s="0" t="n">
        <v>4.4</v>
      </c>
      <c r="M4719" s="0" t="s">
        <v>125</v>
      </c>
      <c r="N4719" s="0" t="s">
        <v>74</v>
      </c>
      <c r="P4719" s="0" t="n">
        <f aca="false">IF(AND(OR(Dashboard!$B$5="All",D4719=Dashboard!$B$5),OR(Dashboard!$D$5="All",N4719=Dashboard!$D$5),OR(AND(C4719&lt;&gt;"",C4719&gt;=Dashboard!$F$5,C4719&lt;=Dashboard!$H$5),AND(C4719="",Dashboard!$F$5&lt;=1980,Dashboard!$H$5&gt;=2016))),1,0)</f>
        <v>1</v>
      </c>
      <c r="Q4719" s="0" t="n">
        <f aca="false">J4719*P4719+ROW()*0.00000001</f>
        <v>0.41004719</v>
      </c>
    </row>
    <row r="4720" customFormat="false" ht="15" hidden="false" customHeight="false" outlineLevel="0" collapsed="false">
      <c r="A4720" s="0" t="s">
        <v>3627</v>
      </c>
      <c r="B4720" s="0" t="s">
        <v>76</v>
      </c>
      <c r="C4720" s="0" t="n">
        <v>2001</v>
      </c>
      <c r="D4720" s="0" t="s">
        <v>58</v>
      </c>
      <c r="E4720" s="0" t="s">
        <v>2455</v>
      </c>
      <c r="F4720" s="0" t="n">
        <v>0.11</v>
      </c>
      <c r="G4720" s="0" t="n">
        <v>0.08</v>
      </c>
      <c r="H4720" s="0" t="n">
        <v>0.19</v>
      </c>
      <c r="I4720" s="0" t="n">
        <v>0.03</v>
      </c>
      <c r="J4720" s="0" t="n">
        <v>0.41</v>
      </c>
      <c r="K4720" s="0" t="n">
        <v>75</v>
      </c>
      <c r="L4720" s="0" t="n">
        <v>8.8</v>
      </c>
      <c r="M4720" s="0" t="s">
        <v>103</v>
      </c>
      <c r="N4720" s="0" t="s">
        <v>74</v>
      </c>
      <c r="O4720" s="0" t="s">
        <v>37</v>
      </c>
      <c r="P4720" s="0" t="n">
        <f aca="false">IF(AND(OR(Dashboard!$B$5="All",D4720=Dashboard!$B$5),OR(Dashboard!$D$5="All",N4720=Dashboard!$D$5),OR(AND(C4720&lt;&gt;"",C4720&gt;=Dashboard!$F$5,C4720&lt;=Dashboard!$H$5),AND(C4720="",Dashboard!$F$5&lt;=1980,Dashboard!$H$5&gt;=2016))),1,0)</f>
        <v>1</v>
      </c>
      <c r="Q4720" s="0" t="n">
        <f aca="false">J4720*P4720+ROW()*0.00000001</f>
        <v>0.4100472</v>
      </c>
    </row>
    <row r="4721" customFormat="false" ht="15" hidden="false" customHeight="false" outlineLevel="0" collapsed="false">
      <c r="A4721" s="0" t="s">
        <v>3628</v>
      </c>
      <c r="B4721" s="0" t="s">
        <v>76</v>
      </c>
      <c r="C4721" s="0" t="n">
        <v>2006</v>
      </c>
      <c r="D4721" s="0" t="s">
        <v>52</v>
      </c>
      <c r="E4721" s="0" t="s">
        <v>89</v>
      </c>
      <c r="F4721" s="0" t="n">
        <v>0.2</v>
      </c>
      <c r="G4721" s="0" t="n">
        <v>0.16</v>
      </c>
      <c r="H4721" s="0" t="n">
        <v>0</v>
      </c>
      <c r="I4721" s="0" t="n">
        <v>0.05</v>
      </c>
      <c r="J4721" s="0" t="n">
        <v>0.41</v>
      </c>
      <c r="N4721" s="0" t="s">
        <v>74</v>
      </c>
      <c r="P4721" s="0" t="n">
        <f aca="false">IF(AND(OR(Dashboard!$B$5="All",D4721=Dashboard!$B$5),OR(Dashboard!$D$5="All",N4721=Dashboard!$D$5),OR(AND(C4721&lt;&gt;"",C4721&gt;=Dashboard!$F$5,C4721&lt;=Dashboard!$H$5),AND(C4721="",Dashboard!$F$5&lt;=1980,Dashboard!$H$5&gt;=2016))),1,0)</f>
        <v>1</v>
      </c>
      <c r="Q4721" s="0" t="n">
        <f aca="false">J4721*P4721+ROW()*0.00000001</f>
        <v>0.41004721</v>
      </c>
    </row>
    <row r="4722" customFormat="false" ht="15" hidden="false" customHeight="false" outlineLevel="0" collapsed="false">
      <c r="A4722" s="0" t="s">
        <v>3629</v>
      </c>
      <c r="B4722" s="0" t="s">
        <v>851</v>
      </c>
      <c r="C4722" s="0" t="n">
        <v>2015</v>
      </c>
      <c r="D4722" s="0" t="s">
        <v>46</v>
      </c>
      <c r="E4722" s="0" t="s">
        <v>328</v>
      </c>
      <c r="F4722" s="0" t="n">
        <v>0</v>
      </c>
      <c r="G4722" s="0" t="n">
        <v>0.03</v>
      </c>
      <c r="H4722" s="0" t="n">
        <v>0.37</v>
      </c>
      <c r="I4722" s="0" t="n">
        <v>0.01</v>
      </c>
      <c r="J4722" s="0" t="n">
        <v>0.41</v>
      </c>
      <c r="L4722" s="0" t="n">
        <v>8.1</v>
      </c>
      <c r="M4722" s="0" t="s">
        <v>103</v>
      </c>
      <c r="N4722" s="0" t="s">
        <v>74</v>
      </c>
      <c r="P4722" s="0" t="n">
        <f aca="false">IF(AND(OR(Dashboard!$B$5="All",D4722=Dashboard!$B$5),OR(Dashboard!$D$5="All",N4722=Dashboard!$D$5),OR(AND(C4722&lt;&gt;"",C4722&gt;=Dashboard!$F$5,C4722&lt;=Dashboard!$H$5),AND(C4722="",Dashboard!$F$5&lt;=1980,Dashboard!$H$5&gt;=2016))),1,0)</f>
        <v>1</v>
      </c>
      <c r="Q4722" s="0" t="n">
        <f aca="false">J4722*P4722+ROW()*0.00000001</f>
        <v>0.41004722</v>
      </c>
    </row>
    <row r="4723" customFormat="false" ht="15" hidden="false" customHeight="false" outlineLevel="0" collapsed="false">
      <c r="A4723" s="0" t="s">
        <v>648</v>
      </c>
      <c r="B4723" s="0" t="s">
        <v>186</v>
      </c>
      <c r="C4723" s="0" t="n">
        <v>2002</v>
      </c>
      <c r="D4723" s="0" t="s">
        <v>102</v>
      </c>
      <c r="E4723" s="0" t="s">
        <v>649</v>
      </c>
      <c r="F4723" s="0" t="n">
        <v>0.31</v>
      </c>
      <c r="G4723" s="0" t="n">
        <v>0.08</v>
      </c>
      <c r="H4723" s="0" t="n">
        <v>0</v>
      </c>
      <c r="I4723" s="0" t="n">
        <v>0.01</v>
      </c>
      <c r="J4723" s="0" t="n">
        <v>0.41</v>
      </c>
      <c r="K4723" s="0" t="n">
        <v>81</v>
      </c>
      <c r="L4723" s="0" t="n">
        <v>8.7</v>
      </c>
      <c r="M4723" s="0" t="s">
        <v>73</v>
      </c>
      <c r="N4723" s="0" t="s">
        <v>35</v>
      </c>
      <c r="O4723" s="0" t="s">
        <v>42</v>
      </c>
      <c r="P4723" s="0" t="n">
        <f aca="false">IF(AND(OR(Dashboard!$B$5="All",D4723=Dashboard!$B$5),OR(Dashboard!$D$5="All",N4723=Dashboard!$D$5),OR(AND(C4723&lt;&gt;"",C4723&gt;=Dashboard!$F$5,C4723&lt;=Dashboard!$H$5),AND(C4723="",Dashboard!$F$5&lt;=1980,Dashboard!$H$5&gt;=2016))),1,0)</f>
        <v>1</v>
      </c>
      <c r="Q4723" s="0" t="n">
        <f aca="false">J4723*P4723+ROW()*0.00000001</f>
        <v>0.41004723</v>
      </c>
    </row>
    <row r="4724" customFormat="false" ht="15" hidden="false" customHeight="false" outlineLevel="0" collapsed="false">
      <c r="A4724" s="0" t="s">
        <v>791</v>
      </c>
      <c r="B4724" s="0" t="s">
        <v>76</v>
      </c>
      <c r="C4724" s="0" t="n">
        <v>2010</v>
      </c>
      <c r="D4724" s="0" t="s">
        <v>71</v>
      </c>
      <c r="E4724" s="0" t="s">
        <v>72</v>
      </c>
      <c r="F4724" s="0" t="n">
        <v>0.34</v>
      </c>
      <c r="G4724" s="0" t="n">
        <v>0.01</v>
      </c>
      <c r="H4724" s="0" t="n">
        <v>0</v>
      </c>
      <c r="I4724" s="0" t="n">
        <v>0.06</v>
      </c>
      <c r="J4724" s="0" t="n">
        <v>0.41</v>
      </c>
      <c r="M4724" s="0" t="s">
        <v>36</v>
      </c>
      <c r="N4724" s="0" t="s">
        <v>74</v>
      </c>
      <c r="P4724" s="0" t="n">
        <f aca="false">IF(AND(OR(Dashboard!$B$5="All",D4724=Dashboard!$B$5),OR(Dashboard!$D$5="All",N4724=Dashboard!$D$5),OR(AND(C4724&lt;&gt;"",C4724&gt;=Dashboard!$F$5,C4724&lt;=Dashboard!$H$5),AND(C4724="",Dashboard!$F$5&lt;=1980,Dashboard!$H$5&gt;=2016))),1,0)</f>
        <v>1</v>
      </c>
      <c r="Q4724" s="0" t="n">
        <f aca="false">J4724*P4724+ROW()*0.00000001</f>
        <v>0.41004724</v>
      </c>
    </row>
    <row r="4725" customFormat="false" ht="15" hidden="false" customHeight="false" outlineLevel="0" collapsed="false">
      <c r="A4725" s="0" t="s">
        <v>3630</v>
      </c>
      <c r="B4725" s="0" t="s">
        <v>164</v>
      </c>
      <c r="C4725" s="0" t="n">
        <v>2010</v>
      </c>
      <c r="D4725" s="0" t="s">
        <v>52</v>
      </c>
      <c r="E4725" s="0" t="s">
        <v>328</v>
      </c>
      <c r="F4725" s="0" t="n">
        <v>0</v>
      </c>
      <c r="G4725" s="0" t="n">
        <v>0</v>
      </c>
      <c r="H4725" s="0" t="n">
        <v>0.41</v>
      </c>
      <c r="I4725" s="0" t="n">
        <v>0</v>
      </c>
      <c r="J4725" s="0" t="n">
        <v>0.41</v>
      </c>
      <c r="N4725" s="0" t="s">
        <v>74</v>
      </c>
      <c r="P4725" s="0" t="n">
        <f aca="false">IF(AND(OR(Dashboard!$B$5="All",D4725=Dashboard!$B$5),OR(Dashboard!$D$5="All",N4725=Dashboard!$D$5),OR(AND(C4725&lt;&gt;"",C4725&gt;=Dashboard!$F$5,C4725&lt;=Dashboard!$H$5),AND(C4725="",Dashboard!$F$5&lt;=1980,Dashboard!$H$5&gt;=2016))),1,0)</f>
        <v>1</v>
      </c>
      <c r="Q4725" s="0" t="n">
        <f aca="false">J4725*P4725+ROW()*0.00000001</f>
        <v>0.41004725</v>
      </c>
    </row>
    <row r="4726" customFormat="false" ht="15" hidden="false" customHeight="false" outlineLevel="0" collapsed="false">
      <c r="A4726" s="0" t="s">
        <v>3631</v>
      </c>
      <c r="B4726" s="0" t="s">
        <v>117</v>
      </c>
      <c r="C4726" s="0" t="n">
        <v>1996</v>
      </c>
      <c r="D4726" s="0" t="s">
        <v>52</v>
      </c>
      <c r="E4726" s="0" t="s">
        <v>1551</v>
      </c>
      <c r="F4726" s="0" t="n">
        <v>0.23</v>
      </c>
      <c r="G4726" s="0" t="n">
        <v>0.15</v>
      </c>
      <c r="H4726" s="0" t="n">
        <v>0</v>
      </c>
      <c r="I4726" s="0" t="n">
        <v>0.03</v>
      </c>
      <c r="J4726" s="0" t="n">
        <v>0.41</v>
      </c>
      <c r="N4726" s="0" t="s">
        <v>74</v>
      </c>
      <c r="P4726" s="0" t="n">
        <f aca="false">IF(AND(OR(Dashboard!$B$5="All",D4726=Dashboard!$B$5),OR(Dashboard!$D$5="All",N4726=Dashboard!$D$5),OR(AND(C4726&lt;&gt;"",C4726&gt;=Dashboard!$F$5,C4726&lt;=Dashboard!$H$5),AND(C4726="",Dashboard!$F$5&lt;=1980,Dashboard!$H$5&gt;=2016))),1,0)</f>
        <v>1</v>
      </c>
      <c r="Q4726" s="0" t="n">
        <f aca="false">J4726*P4726+ROW()*0.00000001</f>
        <v>0.41004726</v>
      </c>
    </row>
    <row r="4727" customFormat="false" ht="15" hidden="false" customHeight="false" outlineLevel="0" collapsed="false">
      <c r="A4727" s="0" t="s">
        <v>3632</v>
      </c>
      <c r="B4727" s="0" t="s">
        <v>33</v>
      </c>
      <c r="C4727" s="0" t="n">
        <v>2007</v>
      </c>
      <c r="D4727" s="0" t="s">
        <v>16</v>
      </c>
      <c r="E4727" s="0" t="s">
        <v>154</v>
      </c>
      <c r="F4727" s="0" t="n">
        <v>0.32</v>
      </c>
      <c r="G4727" s="0" t="n">
        <v>0.02</v>
      </c>
      <c r="H4727" s="0" t="n">
        <v>0.04</v>
      </c>
      <c r="I4727" s="0" t="n">
        <v>0.03</v>
      </c>
      <c r="J4727" s="0" t="n">
        <v>0.41</v>
      </c>
      <c r="K4727" s="0" t="n">
        <v>69</v>
      </c>
      <c r="L4727" s="0" t="n">
        <v>8.5</v>
      </c>
      <c r="M4727" s="0" t="s">
        <v>36</v>
      </c>
      <c r="N4727" s="0" t="s">
        <v>35</v>
      </c>
      <c r="O4727" s="0" t="s">
        <v>67</v>
      </c>
      <c r="P4727" s="0" t="n">
        <f aca="false">IF(AND(OR(Dashboard!$B$5="All",D4727=Dashboard!$B$5),OR(Dashboard!$D$5="All",N4727=Dashboard!$D$5),OR(AND(C4727&lt;&gt;"",C4727&gt;=Dashboard!$F$5,C4727&lt;=Dashboard!$H$5),AND(C4727="",Dashboard!$F$5&lt;=1980,Dashboard!$H$5&gt;=2016))),1,0)</f>
        <v>1</v>
      </c>
      <c r="Q4727" s="0" t="n">
        <f aca="false">J4727*P4727+ROW()*0.00000001</f>
        <v>0.41004727</v>
      </c>
    </row>
    <row r="4728" customFormat="false" ht="15" hidden="false" customHeight="false" outlineLevel="0" collapsed="false">
      <c r="A4728" s="0" t="s">
        <v>3633</v>
      </c>
      <c r="B4728" s="0" t="s">
        <v>117</v>
      </c>
      <c r="C4728" s="0" t="n">
        <v>1998</v>
      </c>
      <c r="D4728" s="0" t="s">
        <v>34</v>
      </c>
      <c r="E4728" s="0" t="s">
        <v>3634</v>
      </c>
      <c r="F4728" s="0" t="n">
        <v>0.15</v>
      </c>
      <c r="G4728" s="0" t="n">
        <v>0.1</v>
      </c>
      <c r="H4728" s="0" t="n">
        <v>0.12</v>
      </c>
      <c r="I4728" s="0" t="n">
        <v>0.03</v>
      </c>
      <c r="J4728" s="0" t="n">
        <v>0.41</v>
      </c>
      <c r="N4728" s="0" t="s">
        <v>74</v>
      </c>
      <c r="P4728" s="0" t="n">
        <f aca="false">IF(AND(OR(Dashboard!$B$5="All",D4728=Dashboard!$B$5),OR(Dashboard!$D$5="All",N4728=Dashboard!$D$5),OR(AND(C4728&lt;&gt;"",C4728&gt;=Dashboard!$F$5,C4728&lt;=Dashboard!$H$5),AND(C4728="",Dashboard!$F$5&lt;=1980,Dashboard!$H$5&gt;=2016))),1,0)</f>
        <v>1</v>
      </c>
      <c r="Q4728" s="0" t="n">
        <f aca="false">J4728*P4728+ROW()*0.00000001</f>
        <v>0.41004728</v>
      </c>
    </row>
    <row r="4729" customFormat="false" ht="15" hidden="false" customHeight="false" outlineLevel="0" collapsed="false">
      <c r="A4729" s="0" t="s">
        <v>3635</v>
      </c>
      <c r="B4729" s="0" t="s">
        <v>50</v>
      </c>
      <c r="C4729" s="0" t="n">
        <v>2008</v>
      </c>
      <c r="D4729" s="0" t="s">
        <v>58</v>
      </c>
      <c r="E4729" s="0" t="s">
        <v>1259</v>
      </c>
      <c r="F4729" s="0" t="n">
        <v>0.21</v>
      </c>
      <c r="G4729" s="0" t="n">
        <v>0.05</v>
      </c>
      <c r="H4729" s="0" t="n">
        <v>0.13</v>
      </c>
      <c r="I4729" s="0" t="n">
        <v>0.02</v>
      </c>
      <c r="J4729" s="0" t="n">
        <v>0.41</v>
      </c>
      <c r="N4729" s="0" t="s">
        <v>35</v>
      </c>
      <c r="P4729" s="0" t="n">
        <f aca="false">IF(AND(OR(Dashboard!$B$5="All",D4729=Dashboard!$B$5),OR(Dashboard!$D$5="All",N4729=Dashboard!$D$5),OR(AND(C4729&lt;&gt;"",C4729&gt;=Dashboard!$F$5,C4729&lt;=Dashboard!$H$5),AND(C4729="",Dashboard!$F$5&lt;=1980,Dashboard!$H$5&gt;=2016))),1,0)</f>
        <v>1</v>
      </c>
      <c r="Q4729" s="0" t="n">
        <f aca="false">J4729*P4729+ROW()*0.00000001</f>
        <v>0.41004729</v>
      </c>
    </row>
    <row r="4730" customFormat="false" ht="15" hidden="false" customHeight="false" outlineLevel="0" collapsed="false">
      <c r="A4730" s="0" t="s">
        <v>1388</v>
      </c>
      <c r="B4730" s="0" t="s">
        <v>76</v>
      </c>
      <c r="C4730" s="0" t="n">
        <v>2008</v>
      </c>
      <c r="D4730" s="0" t="s">
        <v>34</v>
      </c>
      <c r="E4730" s="0" t="s">
        <v>72</v>
      </c>
      <c r="F4730" s="0" t="n">
        <v>0.34</v>
      </c>
      <c r="G4730" s="0" t="n">
        <v>0.01</v>
      </c>
      <c r="H4730" s="0" t="n">
        <v>0</v>
      </c>
      <c r="I4730" s="0" t="n">
        <v>0.06</v>
      </c>
      <c r="J4730" s="0" t="n">
        <v>0.41</v>
      </c>
      <c r="L4730" s="0" t="n">
        <v>8</v>
      </c>
      <c r="M4730" s="0" t="s">
        <v>36</v>
      </c>
      <c r="N4730" s="0" t="s">
        <v>74</v>
      </c>
      <c r="P4730" s="0" t="n">
        <f aca="false">IF(AND(OR(Dashboard!$B$5="All",D4730=Dashboard!$B$5),OR(Dashboard!$D$5="All",N4730=Dashboard!$D$5),OR(AND(C4730&lt;&gt;"",C4730&gt;=Dashboard!$F$5,C4730&lt;=Dashboard!$H$5),AND(C4730="",Dashboard!$F$5&lt;=1980,Dashboard!$H$5&gt;=2016))),1,0)</f>
        <v>1</v>
      </c>
      <c r="Q4730" s="0" t="n">
        <f aca="false">J4730*P4730+ROW()*0.00000001</f>
        <v>0.4100473</v>
      </c>
    </row>
    <row r="4731" customFormat="false" ht="15" hidden="false" customHeight="false" outlineLevel="0" collapsed="false">
      <c r="A4731" s="0" t="s">
        <v>3636</v>
      </c>
      <c r="B4731" s="0" t="s">
        <v>85</v>
      </c>
      <c r="C4731" s="0" t="n">
        <v>2001</v>
      </c>
      <c r="D4731" s="0" t="s">
        <v>52</v>
      </c>
      <c r="E4731" s="0" t="s">
        <v>220</v>
      </c>
      <c r="F4731" s="0" t="n">
        <v>0</v>
      </c>
      <c r="G4731" s="0" t="n">
        <v>0</v>
      </c>
      <c r="H4731" s="0" t="n">
        <v>0.4</v>
      </c>
      <c r="I4731" s="0" t="n">
        <v>0.01</v>
      </c>
      <c r="J4731" s="0" t="n">
        <v>0.41</v>
      </c>
      <c r="N4731" s="0" t="s">
        <v>35</v>
      </c>
      <c r="P4731" s="0" t="n">
        <f aca="false">IF(AND(OR(Dashboard!$B$5="All",D4731=Dashboard!$B$5),OR(Dashboard!$D$5="All",N4731=Dashboard!$D$5),OR(AND(C4731&lt;&gt;"",C4731&gt;=Dashboard!$F$5,C4731&lt;=Dashboard!$H$5),AND(C4731="",Dashboard!$F$5&lt;=1980,Dashboard!$H$5&gt;=2016))),1,0)</f>
        <v>1</v>
      </c>
      <c r="Q4731" s="0" t="n">
        <f aca="false">J4731*P4731+ROW()*0.00000001</f>
        <v>0.41004731</v>
      </c>
    </row>
    <row r="4732" customFormat="false" ht="15" hidden="false" customHeight="false" outlineLevel="0" collapsed="false">
      <c r="A4732" s="0" t="s">
        <v>2560</v>
      </c>
      <c r="B4732" s="0" t="s">
        <v>164</v>
      </c>
      <c r="C4732" s="0" t="n">
        <v>2009</v>
      </c>
      <c r="D4732" s="0" t="s">
        <v>71</v>
      </c>
      <c r="E4732" s="0" t="s">
        <v>418</v>
      </c>
      <c r="F4732" s="0" t="n">
        <v>0.24</v>
      </c>
      <c r="G4732" s="0" t="n">
        <v>0.09</v>
      </c>
      <c r="H4732" s="0" t="n">
        <v>0</v>
      </c>
      <c r="I4732" s="0" t="n">
        <v>0.07</v>
      </c>
      <c r="J4732" s="0" t="n">
        <v>0.41</v>
      </c>
      <c r="M4732" s="0" t="s">
        <v>36</v>
      </c>
      <c r="N4732" s="0" t="s">
        <v>74</v>
      </c>
      <c r="P4732" s="0" t="n">
        <f aca="false">IF(AND(OR(Dashboard!$B$5="All",D4732=Dashboard!$B$5),OR(Dashboard!$D$5="All",N4732=Dashboard!$D$5),OR(AND(C4732&lt;&gt;"",C4732&gt;=Dashboard!$F$5,C4732&lt;=Dashboard!$H$5),AND(C4732="",Dashboard!$F$5&lt;=1980,Dashboard!$H$5&gt;=2016))),1,0)</f>
        <v>1</v>
      </c>
      <c r="Q4732" s="0" t="n">
        <f aca="false">J4732*P4732+ROW()*0.00000001</f>
        <v>0.41004732</v>
      </c>
    </row>
    <row r="4733" customFormat="false" ht="15" hidden="false" customHeight="false" outlineLevel="0" collapsed="false">
      <c r="A4733" s="0" t="s">
        <v>3637</v>
      </c>
      <c r="B4733" s="0" t="s">
        <v>164</v>
      </c>
      <c r="C4733" s="0" t="n">
        <v>2010</v>
      </c>
      <c r="D4733" s="0" t="s">
        <v>52</v>
      </c>
      <c r="E4733" s="0" t="s">
        <v>154</v>
      </c>
      <c r="F4733" s="0" t="n">
        <v>0</v>
      </c>
      <c r="G4733" s="0" t="n">
        <v>0</v>
      </c>
      <c r="H4733" s="0" t="n">
        <v>0.41</v>
      </c>
      <c r="I4733" s="0" t="n">
        <v>0</v>
      </c>
      <c r="J4733" s="0" t="n">
        <v>0.41</v>
      </c>
      <c r="N4733" s="0" t="s">
        <v>74</v>
      </c>
      <c r="P4733" s="0" t="n">
        <f aca="false">IF(AND(OR(Dashboard!$B$5="All",D4733=Dashboard!$B$5),OR(Dashboard!$D$5="All",N4733=Dashboard!$D$5),OR(AND(C4733&lt;&gt;"",C4733&gt;=Dashboard!$F$5,C4733&lt;=Dashboard!$H$5),AND(C4733="",Dashboard!$F$5&lt;=1980,Dashboard!$H$5&gt;=2016))),1,0)</f>
        <v>1</v>
      </c>
      <c r="Q4733" s="0" t="n">
        <f aca="false">J4733*P4733+ROW()*0.00000001</f>
        <v>0.41004733</v>
      </c>
    </row>
    <row r="4734" customFormat="false" ht="15" hidden="false" customHeight="false" outlineLevel="0" collapsed="false">
      <c r="A4734" s="0" t="s">
        <v>1942</v>
      </c>
      <c r="B4734" s="0" t="s">
        <v>76</v>
      </c>
      <c r="C4734" s="0" t="n">
        <v>2009</v>
      </c>
      <c r="D4734" s="0" t="s">
        <v>46</v>
      </c>
      <c r="E4734" s="0" t="s">
        <v>91</v>
      </c>
      <c r="F4734" s="0" t="n">
        <v>0.23</v>
      </c>
      <c r="G4734" s="0" t="n">
        <v>0.02</v>
      </c>
      <c r="H4734" s="0" t="n">
        <v>0</v>
      </c>
      <c r="I4734" s="0" t="n">
        <v>0.16</v>
      </c>
      <c r="J4734" s="0" t="n">
        <v>0.41</v>
      </c>
      <c r="L4734" s="0" t="n">
        <v>4.6</v>
      </c>
      <c r="M4734" s="0" t="s">
        <v>103</v>
      </c>
      <c r="N4734" s="0" t="s">
        <v>74</v>
      </c>
      <c r="P4734" s="0" t="n">
        <f aca="false">IF(AND(OR(Dashboard!$B$5="All",D4734=Dashboard!$B$5),OR(Dashboard!$D$5="All",N4734=Dashboard!$D$5),OR(AND(C4734&lt;&gt;"",C4734&gt;=Dashboard!$F$5,C4734&lt;=Dashboard!$H$5),AND(C4734="",Dashboard!$F$5&lt;=1980,Dashboard!$H$5&gt;=2016))),1,0)</f>
        <v>1</v>
      </c>
      <c r="Q4734" s="0" t="n">
        <f aca="false">J4734*P4734+ROW()*0.00000001</f>
        <v>0.41004734</v>
      </c>
    </row>
    <row r="4735" customFormat="false" ht="15" hidden="false" customHeight="false" outlineLevel="0" collapsed="false">
      <c r="A4735" s="0" t="s">
        <v>3638</v>
      </c>
      <c r="B4735" s="0" t="s">
        <v>33</v>
      </c>
      <c r="C4735" s="0" t="n">
        <v>2008</v>
      </c>
      <c r="D4735" s="0" t="s">
        <v>41</v>
      </c>
      <c r="E4735" s="0" t="s">
        <v>91</v>
      </c>
      <c r="F4735" s="0" t="n">
        <v>0.38</v>
      </c>
      <c r="G4735" s="0" t="n">
        <v>0</v>
      </c>
      <c r="H4735" s="0" t="n">
        <v>0</v>
      </c>
      <c r="I4735" s="0" t="n">
        <v>0.03</v>
      </c>
      <c r="J4735" s="0" t="n">
        <v>0.41</v>
      </c>
      <c r="L4735" s="0" t="n">
        <v>7.8</v>
      </c>
      <c r="M4735" s="0" t="s">
        <v>36</v>
      </c>
      <c r="N4735" s="0" t="s">
        <v>35</v>
      </c>
      <c r="P4735" s="0" t="n">
        <f aca="false">IF(AND(OR(Dashboard!$B$5="All",D4735=Dashboard!$B$5),OR(Dashboard!$D$5="All",N4735=Dashboard!$D$5),OR(AND(C4735&lt;&gt;"",C4735&gt;=Dashboard!$F$5,C4735&lt;=Dashboard!$H$5),AND(C4735="",Dashboard!$F$5&lt;=1980,Dashboard!$H$5&gt;=2016))),1,0)</f>
        <v>1</v>
      </c>
      <c r="Q4735" s="0" t="n">
        <f aca="false">J4735*P4735+ROW()*0.00000001</f>
        <v>0.41004735</v>
      </c>
    </row>
    <row r="4736" customFormat="false" ht="15" hidden="false" customHeight="false" outlineLevel="0" collapsed="false">
      <c r="A4736" s="0" t="s">
        <v>165</v>
      </c>
      <c r="B4736" s="0" t="s">
        <v>152</v>
      </c>
      <c r="C4736" s="0" t="n">
        <v>2014</v>
      </c>
      <c r="D4736" s="0" t="s">
        <v>56</v>
      </c>
      <c r="E4736" s="0" t="s">
        <v>91</v>
      </c>
      <c r="F4736" s="0" t="n">
        <v>0.15</v>
      </c>
      <c r="G4736" s="0" t="n">
        <v>0.23</v>
      </c>
      <c r="H4736" s="0" t="n">
        <v>0</v>
      </c>
      <c r="I4736" s="0" t="n">
        <v>0.03</v>
      </c>
      <c r="J4736" s="0" t="n">
        <v>0.41</v>
      </c>
      <c r="K4736" s="0" t="n">
        <v>78</v>
      </c>
      <c r="L4736" s="0" t="n">
        <v>4.5</v>
      </c>
      <c r="M4736" s="0" t="s">
        <v>73</v>
      </c>
      <c r="N4736" s="0" t="s">
        <v>152</v>
      </c>
      <c r="O4736" s="0" t="s">
        <v>37</v>
      </c>
      <c r="P4736" s="0" t="n">
        <f aca="false">IF(AND(OR(Dashboard!$B$5="All",D4736=Dashboard!$B$5),OR(Dashboard!$D$5="All",N4736=Dashboard!$D$5),OR(AND(C4736&lt;&gt;"",C4736&gt;=Dashboard!$F$5,C4736&lt;=Dashboard!$H$5),AND(C4736="",Dashboard!$F$5&lt;=1980,Dashboard!$H$5&gt;=2016))),1,0)</f>
        <v>1</v>
      </c>
      <c r="Q4736" s="0" t="n">
        <f aca="false">J4736*P4736+ROW()*0.00000001</f>
        <v>0.41004736</v>
      </c>
    </row>
    <row r="4737" customFormat="false" ht="15" hidden="false" customHeight="false" outlineLevel="0" collapsed="false">
      <c r="A4737" s="0" t="s">
        <v>3639</v>
      </c>
      <c r="B4737" s="0" t="s">
        <v>78</v>
      </c>
      <c r="C4737" s="0" t="n">
        <v>1995</v>
      </c>
      <c r="D4737" s="0" t="s">
        <v>48</v>
      </c>
      <c r="E4737" s="0" t="s">
        <v>35</v>
      </c>
      <c r="F4737" s="0" t="n">
        <v>0</v>
      </c>
      <c r="G4737" s="0" t="n">
        <v>0</v>
      </c>
      <c r="H4737" s="0" t="n">
        <v>0.41</v>
      </c>
      <c r="I4737" s="0" t="n">
        <v>0</v>
      </c>
      <c r="J4737" s="0" t="n">
        <v>0.41</v>
      </c>
      <c r="N4737" s="0" t="s">
        <v>35</v>
      </c>
      <c r="P4737" s="0" t="n">
        <f aca="false">IF(AND(OR(Dashboard!$B$5="All",D4737=Dashboard!$B$5),OR(Dashboard!$D$5="All",N4737=Dashboard!$D$5),OR(AND(C4737&lt;&gt;"",C4737&gt;=Dashboard!$F$5,C4737&lt;=Dashboard!$H$5),AND(C4737="",Dashboard!$F$5&lt;=1980,Dashboard!$H$5&gt;=2016))),1,0)</f>
        <v>1</v>
      </c>
      <c r="Q4737" s="0" t="n">
        <f aca="false">J4737*P4737+ROW()*0.00000001</f>
        <v>0.41004737</v>
      </c>
    </row>
    <row r="4738" customFormat="false" ht="15" hidden="false" customHeight="false" outlineLevel="0" collapsed="false">
      <c r="A4738" s="0" t="s">
        <v>3640</v>
      </c>
      <c r="B4738" s="0" t="s">
        <v>70</v>
      </c>
      <c r="C4738" s="0" t="n">
        <v>2008</v>
      </c>
      <c r="D4738" s="0" t="s">
        <v>34</v>
      </c>
      <c r="E4738" s="0" t="s">
        <v>142</v>
      </c>
      <c r="F4738" s="0" t="n">
        <v>0.08</v>
      </c>
      <c r="G4738" s="0" t="n">
        <v>0.26</v>
      </c>
      <c r="H4738" s="0" t="n">
        <v>0</v>
      </c>
      <c r="I4738" s="0" t="n">
        <v>0.06</v>
      </c>
      <c r="J4738" s="0" t="n">
        <v>0.41</v>
      </c>
      <c r="N4738" s="0" t="s">
        <v>74</v>
      </c>
      <c r="P4738" s="0" t="n">
        <f aca="false">IF(AND(OR(Dashboard!$B$5="All",D4738=Dashboard!$B$5),OR(Dashboard!$D$5="All",N4738=Dashboard!$D$5),OR(AND(C4738&lt;&gt;"",C4738&gt;=Dashboard!$F$5,C4738&lt;=Dashboard!$H$5),AND(C4738="",Dashboard!$F$5&lt;=1980,Dashboard!$H$5&gt;=2016))),1,0)</f>
        <v>1</v>
      </c>
      <c r="Q4738" s="0" t="n">
        <f aca="false">J4738*P4738+ROW()*0.00000001</f>
        <v>0.41004738</v>
      </c>
    </row>
    <row r="4739" customFormat="false" ht="15" hidden="false" customHeight="false" outlineLevel="0" collapsed="false">
      <c r="A4739" s="0" t="s">
        <v>3641</v>
      </c>
      <c r="B4739" s="0" t="s">
        <v>76</v>
      </c>
      <c r="C4739" s="0" t="n">
        <v>2005</v>
      </c>
      <c r="D4739" s="0" t="s">
        <v>16</v>
      </c>
      <c r="E4739" s="0" t="s">
        <v>649</v>
      </c>
      <c r="F4739" s="0" t="n">
        <v>0.34</v>
      </c>
      <c r="G4739" s="0" t="n">
        <v>0.01</v>
      </c>
      <c r="H4739" s="0" t="n">
        <v>0</v>
      </c>
      <c r="I4739" s="0" t="n">
        <v>0.06</v>
      </c>
      <c r="J4739" s="0" t="n">
        <v>0.41</v>
      </c>
      <c r="K4739" s="0" t="n">
        <v>50</v>
      </c>
      <c r="L4739" s="0" t="n">
        <v>7.6</v>
      </c>
      <c r="M4739" s="0" t="s">
        <v>36</v>
      </c>
      <c r="N4739" s="0" t="s">
        <v>74</v>
      </c>
      <c r="O4739" s="0" t="s">
        <v>177</v>
      </c>
      <c r="P4739" s="0" t="n">
        <f aca="false">IF(AND(OR(Dashboard!$B$5="All",D4739=Dashboard!$B$5),OR(Dashboard!$D$5="All",N4739=Dashboard!$D$5),OR(AND(C4739&lt;&gt;"",C4739&gt;=Dashboard!$F$5,C4739&lt;=Dashboard!$H$5),AND(C4739="",Dashboard!$F$5&lt;=1980,Dashboard!$H$5&gt;=2016))),1,0)</f>
        <v>1</v>
      </c>
      <c r="Q4739" s="0" t="n">
        <f aca="false">J4739*P4739+ROW()*0.00000001</f>
        <v>0.41004739</v>
      </c>
    </row>
    <row r="4740" customFormat="false" ht="15" hidden="false" customHeight="false" outlineLevel="0" collapsed="false">
      <c r="A4740" s="0" t="s">
        <v>3642</v>
      </c>
      <c r="B4740" s="0" t="s">
        <v>78</v>
      </c>
      <c r="C4740" s="0" t="n">
        <v>1994</v>
      </c>
      <c r="D4740" s="0" t="s">
        <v>34</v>
      </c>
      <c r="E4740" s="0" t="s">
        <v>220</v>
      </c>
      <c r="F4740" s="0" t="n">
        <v>0</v>
      </c>
      <c r="G4740" s="0" t="n">
        <v>0</v>
      </c>
      <c r="H4740" s="0" t="n">
        <v>0.41</v>
      </c>
      <c r="I4740" s="0" t="n">
        <v>0</v>
      </c>
      <c r="J4740" s="0" t="n">
        <v>0.41</v>
      </c>
      <c r="N4740" s="0" t="s">
        <v>35</v>
      </c>
      <c r="P4740" s="0" t="n">
        <f aca="false">IF(AND(OR(Dashboard!$B$5="All",D4740=Dashboard!$B$5),OR(Dashboard!$D$5="All",N4740=Dashboard!$D$5),OR(AND(C4740&lt;&gt;"",C4740&gt;=Dashboard!$F$5,C4740&lt;=Dashboard!$H$5),AND(C4740="",Dashboard!$F$5&lt;=1980,Dashboard!$H$5&gt;=2016))),1,0)</f>
        <v>1</v>
      </c>
      <c r="Q4740" s="0" t="n">
        <f aca="false">J4740*P4740+ROW()*0.00000001</f>
        <v>0.4100474</v>
      </c>
    </row>
    <row r="4741" customFormat="false" ht="15" hidden="false" customHeight="false" outlineLevel="0" collapsed="false">
      <c r="A4741" s="0" t="s">
        <v>3643</v>
      </c>
      <c r="B4741" s="0" t="s">
        <v>76</v>
      </c>
      <c r="C4741" s="0" t="n">
        <v>2001</v>
      </c>
      <c r="D4741" s="0" t="s">
        <v>16</v>
      </c>
      <c r="E4741" s="0" t="s">
        <v>124</v>
      </c>
      <c r="F4741" s="0" t="n">
        <v>0.2</v>
      </c>
      <c r="G4741" s="0" t="n">
        <v>0.16</v>
      </c>
      <c r="H4741" s="0" t="n">
        <v>0</v>
      </c>
      <c r="I4741" s="0" t="n">
        <v>0.05</v>
      </c>
      <c r="J4741" s="0" t="n">
        <v>0.41</v>
      </c>
      <c r="K4741" s="0" t="n">
        <v>59</v>
      </c>
      <c r="L4741" s="0" t="n">
        <v>7.1</v>
      </c>
      <c r="M4741" s="0" t="s">
        <v>36</v>
      </c>
      <c r="N4741" s="0" t="s">
        <v>74</v>
      </c>
      <c r="O4741" s="0" t="s">
        <v>53</v>
      </c>
      <c r="P4741" s="0" t="n">
        <f aca="false">IF(AND(OR(Dashboard!$B$5="All",D4741=Dashboard!$B$5),OR(Dashboard!$D$5="All",N4741=Dashboard!$D$5),OR(AND(C4741&lt;&gt;"",C4741&gt;=Dashboard!$F$5,C4741&lt;=Dashboard!$H$5),AND(C4741="",Dashboard!$F$5&lt;=1980,Dashboard!$H$5&gt;=2016))),1,0)</f>
        <v>1</v>
      </c>
      <c r="Q4741" s="0" t="n">
        <f aca="false">J4741*P4741+ROW()*0.00000001</f>
        <v>0.41004741</v>
      </c>
    </row>
    <row r="4742" customFormat="false" ht="15" hidden="false" customHeight="false" outlineLevel="0" collapsed="false">
      <c r="A4742" s="0" t="s">
        <v>3644</v>
      </c>
      <c r="B4742" s="0" t="s">
        <v>70</v>
      </c>
      <c r="C4742" s="0" t="n">
        <v>2011</v>
      </c>
      <c r="D4742" s="0" t="s">
        <v>102</v>
      </c>
      <c r="E4742" s="0" t="s">
        <v>418</v>
      </c>
      <c r="F4742" s="0" t="n">
        <v>0.16</v>
      </c>
      <c r="G4742" s="0" t="n">
        <v>0.18</v>
      </c>
      <c r="H4742" s="0" t="n">
        <v>0</v>
      </c>
      <c r="I4742" s="0" t="n">
        <v>0.07</v>
      </c>
      <c r="J4742" s="0" t="n">
        <v>0.41</v>
      </c>
      <c r="K4742" s="0" t="n">
        <v>75</v>
      </c>
      <c r="L4742" s="0" t="n">
        <v>6.4</v>
      </c>
      <c r="M4742" s="0" t="s">
        <v>103</v>
      </c>
      <c r="N4742" s="0" t="s">
        <v>74</v>
      </c>
      <c r="O4742" s="0" t="s">
        <v>37</v>
      </c>
      <c r="P4742" s="0" t="n">
        <f aca="false">IF(AND(OR(Dashboard!$B$5="All",D4742=Dashboard!$B$5),OR(Dashboard!$D$5="All",N4742=Dashboard!$D$5),OR(AND(C4742&lt;&gt;"",C4742&gt;=Dashboard!$F$5,C4742&lt;=Dashboard!$H$5),AND(C4742="",Dashboard!$F$5&lt;=1980,Dashboard!$H$5&gt;=2016))),1,0)</f>
        <v>1</v>
      </c>
      <c r="Q4742" s="0" t="n">
        <f aca="false">J4742*P4742+ROW()*0.00000001</f>
        <v>0.41004742</v>
      </c>
    </row>
    <row r="4743" customFormat="false" ht="15" hidden="false" customHeight="false" outlineLevel="0" collapsed="false">
      <c r="A4743" s="0" t="s">
        <v>3613</v>
      </c>
      <c r="B4743" s="0" t="s">
        <v>64</v>
      </c>
      <c r="C4743" s="0" t="n">
        <v>2010</v>
      </c>
      <c r="D4743" s="0" t="s">
        <v>52</v>
      </c>
      <c r="E4743" s="0" t="s">
        <v>481</v>
      </c>
      <c r="F4743" s="0" t="n">
        <v>0.24</v>
      </c>
      <c r="G4743" s="0" t="n">
        <v>0.13</v>
      </c>
      <c r="H4743" s="0" t="n">
        <v>0</v>
      </c>
      <c r="I4743" s="0" t="n">
        <v>0.04</v>
      </c>
      <c r="J4743" s="0" t="n">
        <v>0.41</v>
      </c>
      <c r="K4743" s="0" t="n">
        <v>75</v>
      </c>
      <c r="L4743" s="0" t="n">
        <v>6.6</v>
      </c>
      <c r="M4743" s="0" t="s">
        <v>103</v>
      </c>
      <c r="N4743" s="0" t="s">
        <v>66</v>
      </c>
      <c r="O4743" s="0" t="s">
        <v>37</v>
      </c>
      <c r="P4743" s="0" t="n">
        <f aca="false">IF(AND(OR(Dashboard!$B$5="All",D4743=Dashboard!$B$5),OR(Dashboard!$D$5="All",N4743=Dashboard!$D$5),OR(AND(C4743&lt;&gt;"",C4743&gt;=Dashboard!$F$5,C4743&lt;=Dashboard!$H$5),AND(C4743="",Dashboard!$F$5&lt;=1980,Dashboard!$H$5&gt;=2016))),1,0)</f>
        <v>1</v>
      </c>
      <c r="Q4743" s="0" t="n">
        <f aca="false">J4743*P4743+ROW()*0.00000001</f>
        <v>0.41004743</v>
      </c>
    </row>
    <row r="4744" customFormat="false" ht="15" hidden="false" customHeight="false" outlineLevel="0" collapsed="false">
      <c r="A4744" s="0" t="s">
        <v>2965</v>
      </c>
      <c r="B4744" s="0" t="s">
        <v>50</v>
      </c>
      <c r="C4744" s="0" t="n">
        <v>2010</v>
      </c>
      <c r="D4744" s="0" t="s">
        <v>71</v>
      </c>
      <c r="E4744" s="0" t="s">
        <v>142</v>
      </c>
      <c r="F4744" s="0" t="n">
        <v>0.19</v>
      </c>
      <c r="G4744" s="0" t="n">
        <v>0.18</v>
      </c>
      <c r="H4744" s="0" t="n">
        <v>0</v>
      </c>
      <c r="I4744" s="0" t="n">
        <v>0.04</v>
      </c>
      <c r="J4744" s="0" t="n">
        <v>0.41</v>
      </c>
      <c r="K4744" s="0" t="n">
        <v>56</v>
      </c>
      <c r="L4744" s="0" t="n">
        <v>6</v>
      </c>
      <c r="M4744" s="0" t="s">
        <v>125</v>
      </c>
      <c r="N4744" s="0" t="s">
        <v>35</v>
      </c>
      <c r="O4744" s="0" t="s">
        <v>53</v>
      </c>
      <c r="P4744" s="0" t="n">
        <f aca="false">IF(AND(OR(Dashboard!$B$5="All",D4744=Dashboard!$B$5),OR(Dashboard!$D$5="All",N4744=Dashboard!$D$5),OR(AND(C4744&lt;&gt;"",C4744&gt;=Dashboard!$F$5,C4744&lt;=Dashboard!$H$5),AND(C4744="",Dashboard!$F$5&lt;=1980,Dashboard!$H$5&gt;=2016))),1,0)</f>
        <v>1</v>
      </c>
      <c r="Q4744" s="0" t="n">
        <f aca="false">J4744*P4744+ROW()*0.00000001</f>
        <v>0.41004744</v>
      </c>
    </row>
    <row r="4745" customFormat="false" ht="15" hidden="false" customHeight="false" outlineLevel="0" collapsed="false">
      <c r="A4745" s="0" t="s">
        <v>3645</v>
      </c>
      <c r="B4745" s="0" t="s">
        <v>851</v>
      </c>
      <c r="C4745" s="0" t="n">
        <v>2012</v>
      </c>
      <c r="D4745" s="0" t="s">
        <v>56</v>
      </c>
      <c r="E4745" s="0" t="s">
        <v>89</v>
      </c>
      <c r="F4745" s="0" t="n">
        <v>0.18</v>
      </c>
      <c r="G4745" s="0" t="n">
        <v>0.15</v>
      </c>
      <c r="H4745" s="0" t="n">
        <v>0.02</v>
      </c>
      <c r="I4745" s="0" t="n">
        <v>0.06</v>
      </c>
      <c r="J4745" s="0" t="n">
        <v>0.41</v>
      </c>
      <c r="K4745" s="0" t="n">
        <v>60</v>
      </c>
      <c r="L4745" s="0" t="n">
        <v>6.8</v>
      </c>
      <c r="M4745" s="0" t="s">
        <v>73</v>
      </c>
      <c r="N4745" s="0" t="s">
        <v>74</v>
      </c>
      <c r="O4745" s="0" t="s">
        <v>53</v>
      </c>
      <c r="P4745" s="0" t="n">
        <f aca="false">IF(AND(OR(Dashboard!$B$5="All",D4745=Dashboard!$B$5),OR(Dashboard!$D$5="All",N4745=Dashboard!$D$5),OR(AND(C4745&lt;&gt;"",C4745&gt;=Dashboard!$F$5,C4745&lt;=Dashboard!$H$5),AND(C4745="",Dashboard!$F$5&lt;=1980,Dashboard!$H$5&gt;=2016))),1,0)</f>
        <v>1</v>
      </c>
      <c r="Q4745" s="0" t="n">
        <f aca="false">J4745*P4745+ROW()*0.00000001</f>
        <v>0.41004745</v>
      </c>
    </row>
    <row r="4746" customFormat="false" ht="15" hidden="false" customHeight="false" outlineLevel="0" collapsed="false">
      <c r="A4746" s="0" t="s">
        <v>2836</v>
      </c>
      <c r="B4746" s="0" t="s">
        <v>64</v>
      </c>
      <c r="C4746" s="0" t="n">
        <v>2006</v>
      </c>
      <c r="D4746" s="0" t="s">
        <v>56</v>
      </c>
      <c r="E4746" s="0" t="s">
        <v>142</v>
      </c>
      <c r="F4746" s="0" t="n">
        <v>0.35</v>
      </c>
      <c r="G4746" s="0" t="n">
        <v>0.02</v>
      </c>
      <c r="H4746" s="0" t="n">
        <v>0.01</v>
      </c>
      <c r="I4746" s="0" t="n">
        <v>0.03</v>
      </c>
      <c r="J4746" s="0" t="n">
        <v>0.41</v>
      </c>
      <c r="K4746" s="0" t="n">
        <v>77</v>
      </c>
      <c r="L4746" s="0" t="n">
        <v>7.3</v>
      </c>
      <c r="M4746" s="0" t="s">
        <v>103</v>
      </c>
      <c r="N4746" s="0" t="s">
        <v>66</v>
      </c>
      <c r="O4746" s="0" t="s">
        <v>37</v>
      </c>
      <c r="P4746" s="0" t="n">
        <f aca="false">IF(AND(OR(Dashboard!$B$5="All",D4746=Dashboard!$B$5),OR(Dashboard!$D$5="All",N4746=Dashboard!$D$5),OR(AND(C4746&lt;&gt;"",C4746&gt;=Dashboard!$F$5,C4746&lt;=Dashboard!$H$5),AND(C4746="",Dashboard!$F$5&lt;=1980,Dashboard!$H$5&gt;=2016))),1,0)</f>
        <v>1</v>
      </c>
      <c r="Q4746" s="0" t="n">
        <f aca="false">J4746*P4746+ROW()*0.00000001</f>
        <v>0.41004746</v>
      </c>
    </row>
    <row r="4747" customFormat="false" ht="15" hidden="false" customHeight="false" outlineLevel="0" collapsed="false">
      <c r="A4747" s="0" t="s">
        <v>1819</v>
      </c>
      <c r="B4747" s="0" t="s">
        <v>172</v>
      </c>
      <c r="C4747" s="0" t="n">
        <v>2014</v>
      </c>
      <c r="D4747" s="0" t="s">
        <v>52</v>
      </c>
      <c r="E4747" s="0" t="s">
        <v>124</v>
      </c>
      <c r="F4747" s="0" t="n">
        <v>0.29</v>
      </c>
      <c r="G4747" s="0" t="n">
        <v>0.08</v>
      </c>
      <c r="H4747" s="0" t="n">
        <v>0</v>
      </c>
      <c r="I4747" s="0" t="n">
        <v>0.04</v>
      </c>
      <c r="J4747" s="0" t="n">
        <v>0.41</v>
      </c>
      <c r="N4747" s="0" t="s">
        <v>66</v>
      </c>
      <c r="P4747" s="0" t="n">
        <f aca="false">IF(AND(OR(Dashboard!$B$5="All",D4747=Dashboard!$B$5),OR(Dashboard!$D$5="All",N4747=Dashboard!$D$5),OR(AND(C4747&lt;&gt;"",C4747&gt;=Dashboard!$F$5,C4747&lt;=Dashboard!$H$5),AND(C4747="",Dashboard!$F$5&lt;=1980,Dashboard!$H$5&gt;=2016))),1,0)</f>
        <v>1</v>
      </c>
      <c r="Q4747" s="0" t="n">
        <f aca="false">J4747*P4747+ROW()*0.00000001</f>
        <v>0.41004747</v>
      </c>
    </row>
    <row r="4748" customFormat="false" ht="15" hidden="false" customHeight="false" outlineLevel="0" collapsed="false">
      <c r="A4748" s="0" t="s">
        <v>2835</v>
      </c>
      <c r="B4748" s="0" t="s">
        <v>117</v>
      </c>
      <c r="C4748" s="0" t="n">
        <v>2000</v>
      </c>
      <c r="D4748" s="0" t="s">
        <v>102</v>
      </c>
      <c r="E4748" s="0" t="s">
        <v>142</v>
      </c>
      <c r="F4748" s="0" t="n">
        <v>0.23</v>
      </c>
      <c r="G4748" s="0" t="n">
        <v>0.15</v>
      </c>
      <c r="H4748" s="0" t="n">
        <v>0</v>
      </c>
      <c r="I4748" s="0" t="n">
        <v>0.03</v>
      </c>
      <c r="J4748" s="0" t="n">
        <v>0.41</v>
      </c>
      <c r="K4748" s="0" t="n">
        <v>84</v>
      </c>
      <c r="L4748" s="0" t="n">
        <v>8.5</v>
      </c>
      <c r="M4748" s="0" t="s">
        <v>103</v>
      </c>
      <c r="N4748" s="0" t="s">
        <v>74</v>
      </c>
      <c r="O4748" s="0" t="s">
        <v>42</v>
      </c>
      <c r="P4748" s="0" t="n">
        <f aca="false">IF(AND(OR(Dashboard!$B$5="All",D4748=Dashboard!$B$5),OR(Dashboard!$D$5="All",N4748=Dashboard!$D$5),OR(AND(C4748&lt;&gt;"",C4748&gt;=Dashboard!$F$5,C4748&lt;=Dashboard!$H$5),AND(C4748="",Dashboard!$F$5&lt;=1980,Dashboard!$H$5&gt;=2016))),1,0)</f>
        <v>1</v>
      </c>
      <c r="Q4748" s="0" t="n">
        <f aca="false">J4748*P4748+ROW()*0.00000001</f>
        <v>0.41004748</v>
      </c>
    </row>
    <row r="4749" customFormat="false" ht="15" hidden="false" customHeight="false" outlineLevel="0" collapsed="false">
      <c r="A4749" s="0" t="s">
        <v>3646</v>
      </c>
      <c r="B4749" s="0" t="s">
        <v>76</v>
      </c>
      <c r="C4749" s="0" t="n">
        <v>2005</v>
      </c>
      <c r="D4749" s="0" t="s">
        <v>71</v>
      </c>
      <c r="E4749" s="0" t="s">
        <v>142</v>
      </c>
      <c r="F4749" s="0" t="n">
        <v>0.34</v>
      </c>
      <c r="G4749" s="0" t="n">
        <v>0.01</v>
      </c>
      <c r="H4749" s="0" t="n">
        <v>0</v>
      </c>
      <c r="I4749" s="0" t="n">
        <v>0.06</v>
      </c>
      <c r="J4749" s="0" t="n">
        <v>0.41</v>
      </c>
      <c r="K4749" s="0" t="n">
        <v>69</v>
      </c>
      <c r="L4749" s="0" t="n">
        <v>7.6</v>
      </c>
      <c r="M4749" s="0" t="s">
        <v>103</v>
      </c>
      <c r="N4749" s="0" t="s">
        <v>74</v>
      </c>
      <c r="O4749" s="0" t="s">
        <v>67</v>
      </c>
      <c r="P4749" s="0" t="n">
        <f aca="false">IF(AND(OR(Dashboard!$B$5="All",D4749=Dashboard!$B$5),OR(Dashboard!$D$5="All",N4749=Dashboard!$D$5),OR(AND(C4749&lt;&gt;"",C4749&gt;=Dashboard!$F$5,C4749&lt;=Dashboard!$H$5),AND(C4749="",Dashboard!$F$5&lt;=1980,Dashboard!$H$5&gt;=2016))),1,0)</f>
        <v>1</v>
      </c>
      <c r="Q4749" s="0" t="n">
        <f aca="false">J4749*P4749+ROW()*0.00000001</f>
        <v>0.41004749</v>
      </c>
    </row>
    <row r="4750" customFormat="false" ht="15" hidden="false" customHeight="false" outlineLevel="0" collapsed="false">
      <c r="A4750" s="0" t="s">
        <v>3647</v>
      </c>
      <c r="B4750" s="0" t="s">
        <v>64</v>
      </c>
      <c r="C4750" s="0" t="n">
        <v>2011</v>
      </c>
      <c r="D4750" s="0" t="s">
        <v>58</v>
      </c>
      <c r="E4750" s="0" t="s">
        <v>418</v>
      </c>
      <c r="F4750" s="0" t="n">
        <v>0.3</v>
      </c>
      <c r="G4750" s="0" t="n">
        <v>0.08</v>
      </c>
      <c r="H4750" s="0" t="n">
        <v>0</v>
      </c>
      <c r="I4750" s="0" t="n">
        <v>0.03</v>
      </c>
      <c r="J4750" s="0" t="n">
        <v>0.41</v>
      </c>
      <c r="K4750" s="0" t="n">
        <v>66</v>
      </c>
      <c r="L4750" s="0" t="n">
        <v>7.5</v>
      </c>
      <c r="M4750" s="0" t="s">
        <v>36</v>
      </c>
      <c r="N4750" s="0" t="s">
        <v>66</v>
      </c>
      <c r="O4750" s="0" t="s">
        <v>67</v>
      </c>
      <c r="P4750" s="0" t="n">
        <f aca="false">IF(AND(OR(Dashboard!$B$5="All",D4750=Dashboard!$B$5),OR(Dashboard!$D$5="All",N4750=Dashboard!$D$5),OR(AND(C4750&lt;&gt;"",C4750&gt;=Dashboard!$F$5,C4750&lt;=Dashboard!$H$5),AND(C4750="",Dashboard!$F$5&lt;=1980,Dashboard!$H$5&gt;=2016))),1,0)</f>
        <v>1</v>
      </c>
      <c r="Q4750" s="0" t="n">
        <f aca="false">J4750*P4750+ROW()*0.00000001</f>
        <v>0.4100475</v>
      </c>
    </row>
    <row r="4751" customFormat="false" ht="15" hidden="false" customHeight="false" outlineLevel="0" collapsed="false">
      <c r="A4751" s="0" t="s">
        <v>3648</v>
      </c>
      <c r="B4751" s="0" t="s">
        <v>70</v>
      </c>
      <c r="C4751" s="0" t="n">
        <v>2010</v>
      </c>
      <c r="D4751" s="0" t="s">
        <v>102</v>
      </c>
      <c r="E4751" s="0" t="s">
        <v>2792</v>
      </c>
      <c r="F4751" s="0" t="n">
        <v>0.21</v>
      </c>
      <c r="G4751" s="0" t="n">
        <v>0.07</v>
      </c>
      <c r="H4751" s="0" t="n">
        <v>0.09</v>
      </c>
      <c r="I4751" s="0" t="n">
        <v>0.04</v>
      </c>
      <c r="J4751" s="0" t="n">
        <v>0.41</v>
      </c>
      <c r="K4751" s="0" t="n">
        <v>87</v>
      </c>
      <c r="L4751" s="0" t="n">
        <v>8</v>
      </c>
      <c r="M4751" s="0" t="s">
        <v>103</v>
      </c>
      <c r="N4751" s="0" t="s">
        <v>74</v>
      </c>
      <c r="O4751" s="0" t="s">
        <v>42</v>
      </c>
      <c r="P4751" s="0" t="n">
        <f aca="false">IF(AND(OR(Dashboard!$B$5="All",D4751=Dashboard!$B$5),OR(Dashboard!$D$5="All",N4751=Dashboard!$D$5),OR(AND(C4751&lt;&gt;"",C4751&gt;=Dashboard!$F$5,C4751&lt;=Dashboard!$H$5),AND(C4751="",Dashboard!$F$5&lt;=1980,Dashboard!$H$5&gt;=2016))),1,0)</f>
        <v>1</v>
      </c>
      <c r="Q4751" s="0" t="n">
        <f aca="false">J4751*P4751+ROW()*0.00000001</f>
        <v>0.41004751</v>
      </c>
    </row>
    <row r="4752" customFormat="false" ht="15" hidden="false" customHeight="false" outlineLevel="0" collapsed="false">
      <c r="A4752" s="0" t="s">
        <v>2075</v>
      </c>
      <c r="B4752" s="0" t="s">
        <v>152</v>
      </c>
      <c r="C4752" s="0" t="n">
        <v>2011</v>
      </c>
      <c r="D4752" s="0" t="s">
        <v>56</v>
      </c>
      <c r="E4752" s="0" t="s">
        <v>72</v>
      </c>
      <c r="F4752" s="0" t="n">
        <v>0.18</v>
      </c>
      <c r="G4752" s="0" t="n">
        <v>0.17</v>
      </c>
      <c r="H4752" s="0" t="n">
        <v>0</v>
      </c>
      <c r="I4752" s="0" t="n">
        <v>0.06</v>
      </c>
      <c r="J4752" s="0" t="n">
        <v>0.41</v>
      </c>
      <c r="K4752" s="0" t="n">
        <v>54</v>
      </c>
      <c r="L4752" s="0" t="n">
        <v>5.7</v>
      </c>
      <c r="M4752" s="0" t="s">
        <v>73</v>
      </c>
      <c r="N4752" s="0" t="s">
        <v>152</v>
      </c>
      <c r="O4752" s="0" t="s">
        <v>53</v>
      </c>
      <c r="P4752" s="0" t="n">
        <f aca="false">IF(AND(OR(Dashboard!$B$5="All",D4752=Dashboard!$B$5),OR(Dashboard!$D$5="All",N4752=Dashboard!$D$5),OR(AND(C4752&lt;&gt;"",C4752&gt;=Dashboard!$F$5,C4752&lt;=Dashboard!$H$5),AND(C4752="",Dashboard!$F$5&lt;=1980,Dashboard!$H$5&gt;=2016))),1,0)</f>
        <v>1</v>
      </c>
      <c r="Q4752" s="0" t="n">
        <f aca="false">J4752*P4752+ROW()*0.00000001</f>
        <v>0.41004752</v>
      </c>
    </row>
    <row r="4753" customFormat="false" ht="15" hidden="false" customHeight="false" outlineLevel="0" collapsed="false">
      <c r="A4753" s="0" t="s">
        <v>1833</v>
      </c>
      <c r="B4753" s="0" t="s">
        <v>184</v>
      </c>
      <c r="C4753" s="0" t="n">
        <v>2013</v>
      </c>
      <c r="D4753" s="0" t="s">
        <v>46</v>
      </c>
      <c r="E4753" s="0" t="s">
        <v>157</v>
      </c>
      <c r="F4753" s="0" t="n">
        <v>0</v>
      </c>
      <c r="G4753" s="0" t="n">
        <v>0</v>
      </c>
      <c r="H4753" s="0" t="n">
        <v>0.41</v>
      </c>
      <c r="I4753" s="0" t="n">
        <v>0</v>
      </c>
      <c r="J4753" s="0" t="n">
        <v>0.41</v>
      </c>
      <c r="N4753" s="0" t="s">
        <v>35</v>
      </c>
      <c r="P4753" s="0" t="n">
        <f aca="false">IF(AND(OR(Dashboard!$B$5="All",D4753=Dashboard!$B$5),OR(Dashboard!$D$5="All",N4753=Dashboard!$D$5),OR(AND(C4753&lt;&gt;"",C4753&gt;=Dashboard!$F$5,C4753&lt;=Dashboard!$H$5),AND(C4753="",Dashboard!$F$5&lt;=1980,Dashboard!$H$5&gt;=2016))),1,0)</f>
        <v>1</v>
      </c>
      <c r="Q4753" s="0" t="n">
        <f aca="false">J4753*P4753+ROW()*0.00000001</f>
        <v>0.41004753</v>
      </c>
    </row>
    <row r="4754" customFormat="false" ht="15" hidden="false" customHeight="false" outlineLevel="0" collapsed="false">
      <c r="A4754" s="0" t="s">
        <v>3649</v>
      </c>
      <c r="B4754" s="0" t="s">
        <v>76</v>
      </c>
      <c r="C4754" s="0" t="n">
        <v>2002</v>
      </c>
      <c r="D4754" s="0" t="s">
        <v>71</v>
      </c>
      <c r="E4754" s="0" t="s">
        <v>91</v>
      </c>
      <c r="F4754" s="0" t="n">
        <v>0.2</v>
      </c>
      <c r="G4754" s="0" t="n">
        <v>0.15</v>
      </c>
      <c r="H4754" s="0" t="n">
        <v>0</v>
      </c>
      <c r="I4754" s="0" t="n">
        <v>0.05</v>
      </c>
      <c r="J4754" s="0" t="n">
        <v>0.41</v>
      </c>
      <c r="K4754" s="0" t="n">
        <v>50</v>
      </c>
      <c r="L4754" s="0" t="n">
        <v>5</v>
      </c>
      <c r="M4754" s="0" t="s">
        <v>103</v>
      </c>
      <c r="N4754" s="0" t="s">
        <v>74</v>
      </c>
      <c r="O4754" s="0" t="s">
        <v>177</v>
      </c>
      <c r="P4754" s="0" t="n">
        <f aca="false">IF(AND(OR(Dashboard!$B$5="All",D4754=Dashboard!$B$5),OR(Dashboard!$D$5="All",N4754=Dashboard!$D$5),OR(AND(C4754&lt;&gt;"",C4754&gt;=Dashboard!$F$5,C4754&lt;=Dashboard!$H$5),AND(C4754="",Dashboard!$F$5&lt;=1980,Dashboard!$H$5&gt;=2016))),1,0)</f>
        <v>1</v>
      </c>
      <c r="Q4754" s="0" t="n">
        <f aca="false">J4754*P4754+ROW()*0.00000001</f>
        <v>0.41004754</v>
      </c>
    </row>
    <row r="4755" customFormat="false" ht="15" hidden="false" customHeight="false" outlineLevel="0" collapsed="false">
      <c r="A4755" s="0" t="s">
        <v>3650</v>
      </c>
      <c r="B4755" s="0" t="s">
        <v>70</v>
      </c>
      <c r="C4755" s="0" t="n">
        <v>2009</v>
      </c>
      <c r="D4755" s="0" t="s">
        <v>48</v>
      </c>
      <c r="E4755" s="0" t="s">
        <v>328</v>
      </c>
      <c r="F4755" s="0" t="n">
        <v>0.26</v>
      </c>
      <c r="G4755" s="0" t="n">
        <v>0.04</v>
      </c>
      <c r="H4755" s="0" t="n">
        <v>0.06</v>
      </c>
      <c r="I4755" s="0" t="n">
        <v>0.04</v>
      </c>
      <c r="J4755" s="0" t="n">
        <v>0.4</v>
      </c>
      <c r="K4755" s="0" t="n">
        <v>74</v>
      </c>
      <c r="L4755" s="0" t="n">
        <v>8.1</v>
      </c>
      <c r="M4755" s="0" t="s">
        <v>36</v>
      </c>
      <c r="N4755" s="0" t="s">
        <v>74</v>
      </c>
      <c r="O4755" s="0" t="s">
        <v>37</v>
      </c>
      <c r="P4755" s="0" t="n">
        <f aca="false">IF(AND(OR(Dashboard!$B$5="All",D4755=Dashboard!$B$5),OR(Dashboard!$D$5="All",N4755=Dashboard!$D$5),OR(AND(C4755&lt;&gt;"",C4755&gt;=Dashboard!$F$5,C4755&lt;=Dashboard!$H$5),AND(C4755="",Dashboard!$F$5&lt;=1980,Dashboard!$H$5&gt;=2016))),1,0)</f>
        <v>1</v>
      </c>
      <c r="Q4755" s="0" t="n">
        <f aca="false">J4755*P4755+ROW()*0.00000001</f>
        <v>0.40004755</v>
      </c>
    </row>
    <row r="4756" customFormat="false" ht="15" hidden="false" customHeight="false" outlineLevel="0" collapsed="false">
      <c r="A4756" s="0" t="s">
        <v>3651</v>
      </c>
      <c r="B4756" s="0" t="s">
        <v>117</v>
      </c>
      <c r="C4756" s="0" t="n">
        <v>2003</v>
      </c>
      <c r="D4756" s="0" t="s">
        <v>52</v>
      </c>
      <c r="E4756" s="0" t="s">
        <v>89</v>
      </c>
      <c r="F4756" s="0" t="n">
        <v>0.23</v>
      </c>
      <c r="G4756" s="0" t="n">
        <v>0.15</v>
      </c>
      <c r="H4756" s="0" t="n">
        <v>0</v>
      </c>
      <c r="I4756" s="0" t="n">
        <v>0.03</v>
      </c>
      <c r="J4756" s="0" t="n">
        <v>0.4</v>
      </c>
      <c r="N4756" s="0" t="s">
        <v>74</v>
      </c>
      <c r="P4756" s="0" t="n">
        <f aca="false">IF(AND(OR(Dashboard!$B$5="All",D4756=Dashboard!$B$5),OR(Dashboard!$D$5="All",N4756=Dashboard!$D$5),OR(AND(C4756&lt;&gt;"",C4756&gt;=Dashboard!$F$5,C4756&lt;=Dashboard!$H$5),AND(C4756="",Dashboard!$F$5&lt;=1980,Dashboard!$H$5&gt;=2016))),1,0)</f>
        <v>1</v>
      </c>
      <c r="Q4756" s="0" t="n">
        <f aca="false">J4756*P4756+ROW()*0.00000001</f>
        <v>0.40004756</v>
      </c>
    </row>
    <row r="4757" customFormat="false" ht="15" hidden="false" customHeight="false" outlineLevel="0" collapsed="false">
      <c r="A4757" s="0" t="s">
        <v>3652</v>
      </c>
      <c r="B4757" s="0" t="s">
        <v>117</v>
      </c>
      <c r="C4757" s="0" t="n">
        <v>2001</v>
      </c>
      <c r="D4757" s="0" t="s">
        <v>34</v>
      </c>
      <c r="E4757" s="0" t="s">
        <v>89</v>
      </c>
      <c r="F4757" s="0" t="n">
        <v>0.23</v>
      </c>
      <c r="G4757" s="0" t="n">
        <v>0.15</v>
      </c>
      <c r="H4757" s="0" t="n">
        <v>0</v>
      </c>
      <c r="I4757" s="0" t="n">
        <v>0.03</v>
      </c>
      <c r="J4757" s="0" t="n">
        <v>0.4</v>
      </c>
      <c r="K4757" s="0" t="n">
        <v>62</v>
      </c>
      <c r="L4757" s="0" t="n">
        <v>8.8</v>
      </c>
      <c r="M4757" s="0" t="s">
        <v>36</v>
      </c>
      <c r="N4757" s="0" t="s">
        <v>74</v>
      </c>
      <c r="O4757" s="0" t="s">
        <v>67</v>
      </c>
      <c r="P4757" s="0" t="n">
        <f aca="false">IF(AND(OR(Dashboard!$B$5="All",D4757=Dashboard!$B$5),OR(Dashboard!$D$5="All",N4757=Dashboard!$D$5),OR(AND(C4757&lt;&gt;"",C4757&gt;=Dashboard!$F$5,C4757&lt;=Dashboard!$H$5),AND(C4757="",Dashboard!$F$5&lt;=1980,Dashboard!$H$5&gt;=2016))),1,0)</f>
        <v>1</v>
      </c>
      <c r="Q4757" s="0" t="n">
        <f aca="false">J4757*P4757+ROW()*0.00000001</f>
        <v>0.40004757</v>
      </c>
    </row>
    <row r="4758" customFormat="false" ht="15" hidden="false" customHeight="false" outlineLevel="0" collapsed="false">
      <c r="A4758" s="0" t="s">
        <v>3653</v>
      </c>
      <c r="B4758" s="0" t="s">
        <v>159</v>
      </c>
      <c r="C4758" s="0" t="n">
        <v>1983</v>
      </c>
      <c r="D4758" s="0" t="s">
        <v>114</v>
      </c>
      <c r="E4758" s="0" t="s">
        <v>160</v>
      </c>
      <c r="F4758" s="0" t="n">
        <v>0.38</v>
      </c>
      <c r="G4758" s="0" t="n">
        <v>0.02</v>
      </c>
      <c r="H4758" s="0" t="n">
        <v>0</v>
      </c>
      <c r="I4758" s="0" t="n">
        <v>0</v>
      </c>
      <c r="J4758" s="0" t="n">
        <v>0.4</v>
      </c>
      <c r="N4758" s="0" t="s">
        <v>161</v>
      </c>
      <c r="P4758" s="0" t="n">
        <f aca="false">IF(AND(OR(Dashboard!$B$5="All",D4758=Dashboard!$B$5),OR(Dashboard!$D$5="All",N4758=Dashboard!$D$5),OR(AND(C4758&lt;&gt;"",C4758&gt;=Dashboard!$F$5,C4758&lt;=Dashboard!$H$5),AND(C4758="",Dashboard!$F$5&lt;=1980,Dashboard!$H$5&gt;=2016))),1,0)</f>
        <v>1</v>
      </c>
      <c r="Q4758" s="0" t="n">
        <f aca="false">J4758*P4758+ROW()*0.00000001</f>
        <v>0.40004758</v>
      </c>
    </row>
    <row r="4759" customFormat="false" ht="15" hidden="false" customHeight="false" outlineLevel="0" collapsed="false">
      <c r="A4759" s="0" t="s">
        <v>3654</v>
      </c>
      <c r="B4759" s="0" t="s">
        <v>64</v>
      </c>
      <c r="C4759" s="0" t="n">
        <v>2008</v>
      </c>
      <c r="D4759" s="0" t="s">
        <v>71</v>
      </c>
      <c r="E4759" s="0" t="s">
        <v>91</v>
      </c>
      <c r="F4759" s="0" t="n">
        <v>0.36</v>
      </c>
      <c r="G4759" s="0" t="n">
        <v>0.02</v>
      </c>
      <c r="H4759" s="0" t="n">
        <v>0</v>
      </c>
      <c r="I4759" s="0" t="n">
        <v>0.03</v>
      </c>
      <c r="J4759" s="0" t="n">
        <v>0.4</v>
      </c>
      <c r="K4759" s="0" t="n">
        <v>68</v>
      </c>
      <c r="L4759" s="0" t="n">
        <v>8.6</v>
      </c>
      <c r="M4759" s="0" t="s">
        <v>103</v>
      </c>
      <c r="N4759" s="0" t="s">
        <v>66</v>
      </c>
      <c r="O4759" s="0" t="s">
        <v>67</v>
      </c>
      <c r="P4759" s="0" t="n">
        <f aca="false">IF(AND(OR(Dashboard!$B$5="All",D4759=Dashboard!$B$5),OR(Dashboard!$D$5="All",N4759=Dashboard!$D$5),OR(AND(C4759&lt;&gt;"",C4759&gt;=Dashboard!$F$5,C4759&lt;=Dashboard!$H$5),AND(C4759="",Dashboard!$F$5&lt;=1980,Dashboard!$H$5&gt;=2016))),1,0)</f>
        <v>1</v>
      </c>
      <c r="Q4759" s="0" t="n">
        <f aca="false">J4759*P4759+ROW()*0.00000001</f>
        <v>0.40004759</v>
      </c>
    </row>
    <row r="4760" customFormat="false" ht="15" hidden="false" customHeight="false" outlineLevel="0" collapsed="false">
      <c r="A4760" s="0" t="s">
        <v>3470</v>
      </c>
      <c r="B4760" s="0" t="s">
        <v>64</v>
      </c>
      <c r="C4760" s="0" t="n">
        <v>2010</v>
      </c>
      <c r="D4760" s="0" t="s">
        <v>71</v>
      </c>
      <c r="E4760" s="0" t="s">
        <v>195</v>
      </c>
      <c r="F4760" s="0" t="n">
        <v>0.21</v>
      </c>
      <c r="G4760" s="0" t="n">
        <v>0.15</v>
      </c>
      <c r="H4760" s="0" t="n">
        <v>0</v>
      </c>
      <c r="I4760" s="0" t="n">
        <v>0.04</v>
      </c>
      <c r="J4760" s="0" t="n">
        <v>0.4</v>
      </c>
      <c r="K4760" s="0" t="n">
        <v>43</v>
      </c>
      <c r="L4760" s="0" t="n">
        <v>5.6</v>
      </c>
      <c r="M4760" s="0" t="s">
        <v>103</v>
      </c>
      <c r="N4760" s="0" t="s">
        <v>66</v>
      </c>
      <c r="O4760" s="0" t="s">
        <v>177</v>
      </c>
      <c r="P4760" s="0" t="n">
        <f aca="false">IF(AND(OR(Dashboard!$B$5="All",D4760=Dashboard!$B$5),OR(Dashboard!$D$5="All",N4760=Dashboard!$D$5),OR(AND(C4760&lt;&gt;"",C4760&gt;=Dashboard!$F$5,C4760&lt;=Dashboard!$H$5),AND(C4760="",Dashboard!$F$5&lt;=1980,Dashboard!$H$5&gt;=2016))),1,0)</f>
        <v>1</v>
      </c>
      <c r="Q4760" s="0" t="n">
        <f aca="false">J4760*P4760+ROW()*0.00000001</f>
        <v>0.4000476</v>
      </c>
    </row>
    <row r="4761" customFormat="false" ht="15" hidden="false" customHeight="false" outlineLevel="0" collapsed="false">
      <c r="A4761" s="0" t="s">
        <v>3655</v>
      </c>
      <c r="B4761" s="0" t="s">
        <v>159</v>
      </c>
      <c r="C4761" s="0" t="n">
        <v>1981</v>
      </c>
      <c r="D4761" s="0" t="s">
        <v>71</v>
      </c>
      <c r="E4761" s="0" t="s">
        <v>1209</v>
      </c>
      <c r="F4761" s="0" t="n">
        <v>0.38</v>
      </c>
      <c r="G4761" s="0" t="n">
        <v>0.02</v>
      </c>
      <c r="H4761" s="0" t="n">
        <v>0</v>
      </c>
      <c r="I4761" s="0" t="n">
        <v>0</v>
      </c>
      <c r="J4761" s="0" t="n">
        <v>0.4</v>
      </c>
      <c r="N4761" s="0" t="s">
        <v>161</v>
      </c>
      <c r="P4761" s="0" t="n">
        <f aca="false">IF(AND(OR(Dashboard!$B$5="All",D4761=Dashboard!$B$5),OR(Dashboard!$D$5="All",N4761=Dashboard!$D$5),OR(AND(C4761&lt;&gt;"",C4761&gt;=Dashboard!$F$5,C4761&lt;=Dashboard!$H$5),AND(C4761="",Dashboard!$F$5&lt;=1980,Dashboard!$H$5&gt;=2016))),1,0)</f>
        <v>1</v>
      </c>
      <c r="Q4761" s="0" t="n">
        <f aca="false">J4761*P4761+ROW()*0.00000001</f>
        <v>0.40004761</v>
      </c>
    </row>
    <row r="4762" customFormat="false" ht="15" hidden="false" customHeight="false" outlineLevel="0" collapsed="false">
      <c r="A4762" s="0" t="s">
        <v>1561</v>
      </c>
      <c r="B4762" s="0" t="s">
        <v>186</v>
      </c>
      <c r="C4762" s="0" t="n">
        <v>2003</v>
      </c>
      <c r="D4762" s="0" t="s">
        <v>16</v>
      </c>
      <c r="E4762" s="0" t="s">
        <v>418</v>
      </c>
      <c r="F4762" s="0" t="n">
        <v>0.31</v>
      </c>
      <c r="G4762" s="0" t="n">
        <v>0.08</v>
      </c>
      <c r="H4762" s="0" t="n">
        <v>0</v>
      </c>
      <c r="I4762" s="0" t="n">
        <v>0.01</v>
      </c>
      <c r="J4762" s="0" t="n">
        <v>0.4</v>
      </c>
      <c r="K4762" s="0" t="n">
        <v>71</v>
      </c>
      <c r="L4762" s="0" t="n">
        <v>8.2</v>
      </c>
      <c r="M4762" s="0" t="s">
        <v>36</v>
      </c>
      <c r="N4762" s="0" t="s">
        <v>35</v>
      </c>
      <c r="O4762" s="0" t="s">
        <v>37</v>
      </c>
      <c r="P4762" s="0" t="n">
        <f aca="false">IF(AND(OR(Dashboard!$B$5="All",D4762=Dashboard!$B$5),OR(Dashboard!$D$5="All",N4762=Dashboard!$D$5),OR(AND(C4762&lt;&gt;"",C4762&gt;=Dashboard!$F$5,C4762&lt;=Dashboard!$H$5),AND(C4762="",Dashboard!$F$5&lt;=1980,Dashboard!$H$5&gt;=2016))),1,0)</f>
        <v>1</v>
      </c>
      <c r="Q4762" s="0" t="n">
        <f aca="false">J4762*P4762+ROW()*0.00000001</f>
        <v>0.40004762</v>
      </c>
    </row>
    <row r="4763" customFormat="false" ht="15" hidden="false" customHeight="false" outlineLevel="0" collapsed="false">
      <c r="A4763" s="0" t="s">
        <v>3656</v>
      </c>
      <c r="B4763" s="0" t="s">
        <v>33</v>
      </c>
      <c r="C4763" s="0" t="n">
        <v>2009</v>
      </c>
      <c r="D4763" s="0" t="s">
        <v>52</v>
      </c>
      <c r="E4763" s="0" t="s">
        <v>124</v>
      </c>
      <c r="F4763" s="0" t="n">
        <v>0.27</v>
      </c>
      <c r="G4763" s="0" t="n">
        <v>0.09</v>
      </c>
      <c r="H4763" s="0" t="n">
        <v>0</v>
      </c>
      <c r="I4763" s="0" t="n">
        <v>0.04</v>
      </c>
      <c r="J4763" s="0" t="n">
        <v>0.4</v>
      </c>
      <c r="K4763" s="0" t="n">
        <v>43</v>
      </c>
      <c r="L4763" s="0" t="n">
        <v>7.1</v>
      </c>
      <c r="M4763" s="0" t="s">
        <v>125</v>
      </c>
      <c r="N4763" s="0" t="s">
        <v>35</v>
      </c>
      <c r="O4763" s="0" t="s">
        <v>177</v>
      </c>
      <c r="P4763" s="0" t="n">
        <f aca="false">IF(AND(OR(Dashboard!$B$5="All",D4763=Dashboard!$B$5),OR(Dashboard!$D$5="All",N4763=Dashboard!$D$5),OR(AND(C4763&lt;&gt;"",C4763&gt;=Dashboard!$F$5,C4763&lt;=Dashboard!$H$5),AND(C4763="",Dashboard!$F$5&lt;=1980,Dashboard!$H$5&gt;=2016))),1,0)</f>
        <v>1</v>
      </c>
      <c r="Q4763" s="0" t="n">
        <f aca="false">J4763*P4763+ROW()*0.00000001</f>
        <v>0.40004763</v>
      </c>
    </row>
    <row r="4764" customFormat="false" ht="15" hidden="false" customHeight="false" outlineLevel="0" collapsed="false">
      <c r="A4764" s="0" t="s">
        <v>3657</v>
      </c>
      <c r="B4764" s="0" t="s">
        <v>64</v>
      </c>
      <c r="C4764" s="0" t="n">
        <v>2011</v>
      </c>
      <c r="D4764" s="0" t="s">
        <v>52</v>
      </c>
      <c r="E4764" s="0" t="s">
        <v>124</v>
      </c>
      <c r="F4764" s="0" t="n">
        <v>0.29</v>
      </c>
      <c r="G4764" s="0" t="n">
        <v>0.08</v>
      </c>
      <c r="H4764" s="0" t="n">
        <v>0</v>
      </c>
      <c r="I4764" s="0" t="n">
        <v>0.03</v>
      </c>
      <c r="J4764" s="0" t="n">
        <v>0.4</v>
      </c>
      <c r="M4764" s="0" t="s">
        <v>36</v>
      </c>
      <c r="N4764" s="0" t="s">
        <v>66</v>
      </c>
      <c r="P4764" s="0" t="n">
        <f aca="false">IF(AND(OR(Dashboard!$B$5="All",D4764=Dashboard!$B$5),OR(Dashboard!$D$5="All",N4764=Dashboard!$D$5),OR(AND(C4764&lt;&gt;"",C4764&gt;=Dashboard!$F$5,C4764&lt;=Dashboard!$H$5),AND(C4764="",Dashboard!$F$5&lt;=1980,Dashboard!$H$5&gt;=2016))),1,0)</f>
        <v>1</v>
      </c>
      <c r="Q4764" s="0" t="n">
        <f aca="false">J4764*P4764+ROW()*0.00000001</f>
        <v>0.40004764</v>
      </c>
    </row>
    <row r="4765" customFormat="false" ht="15" hidden="false" customHeight="false" outlineLevel="0" collapsed="false">
      <c r="A4765" s="0" t="s">
        <v>3658</v>
      </c>
      <c r="B4765" s="0" t="s">
        <v>64</v>
      </c>
      <c r="C4765" s="0" t="n">
        <v>2007</v>
      </c>
      <c r="D4765" s="0" t="s">
        <v>71</v>
      </c>
      <c r="E4765" s="0" t="s">
        <v>124</v>
      </c>
      <c r="F4765" s="0" t="n">
        <v>0.36</v>
      </c>
      <c r="G4765" s="0" t="n">
        <v>0.01</v>
      </c>
      <c r="H4765" s="0" t="n">
        <v>0</v>
      </c>
      <c r="I4765" s="0" t="n">
        <v>0.03</v>
      </c>
      <c r="J4765" s="0" t="n">
        <v>0.4</v>
      </c>
      <c r="K4765" s="0" t="n">
        <v>51</v>
      </c>
      <c r="L4765" s="0" t="n">
        <v>4.7</v>
      </c>
      <c r="M4765" s="0" t="s">
        <v>73</v>
      </c>
      <c r="N4765" s="0" t="s">
        <v>66</v>
      </c>
      <c r="O4765" s="0" t="s">
        <v>53</v>
      </c>
      <c r="P4765" s="0" t="n">
        <f aca="false">IF(AND(OR(Dashboard!$B$5="All",D4765=Dashboard!$B$5),OR(Dashboard!$D$5="All",N4765=Dashboard!$D$5),OR(AND(C4765&lt;&gt;"",C4765&gt;=Dashboard!$F$5,C4765&lt;=Dashboard!$H$5),AND(C4765="",Dashboard!$F$5&lt;=1980,Dashboard!$H$5&gt;=2016))),1,0)</f>
        <v>1</v>
      </c>
      <c r="Q4765" s="0" t="n">
        <f aca="false">J4765*P4765+ROW()*0.00000001</f>
        <v>0.40004765</v>
      </c>
    </row>
    <row r="4766" customFormat="false" ht="15" hidden="false" customHeight="false" outlineLevel="0" collapsed="false">
      <c r="A4766" s="0" t="s">
        <v>824</v>
      </c>
      <c r="B4766" s="0" t="s">
        <v>33</v>
      </c>
      <c r="C4766" s="0" t="n">
        <v>2010</v>
      </c>
      <c r="D4766" s="0" t="s">
        <v>34</v>
      </c>
      <c r="E4766" s="0" t="s">
        <v>142</v>
      </c>
      <c r="F4766" s="0" t="n">
        <v>0.36</v>
      </c>
      <c r="G4766" s="0" t="n">
        <v>0.02</v>
      </c>
      <c r="H4766" s="0" t="n">
        <v>0</v>
      </c>
      <c r="I4766" s="0" t="n">
        <v>0.02</v>
      </c>
      <c r="J4766" s="0" t="n">
        <v>0.4</v>
      </c>
      <c r="K4766" s="0" t="n">
        <v>79</v>
      </c>
      <c r="L4766" s="0" t="n">
        <v>8.5</v>
      </c>
      <c r="M4766" s="0" t="s">
        <v>36</v>
      </c>
      <c r="N4766" s="0" t="s">
        <v>35</v>
      </c>
      <c r="O4766" s="0" t="s">
        <v>37</v>
      </c>
      <c r="P4766" s="0" t="n">
        <f aca="false">IF(AND(OR(Dashboard!$B$5="All",D4766=Dashboard!$B$5),OR(Dashboard!$D$5="All",N4766=Dashboard!$D$5),OR(AND(C4766&lt;&gt;"",C4766&gt;=Dashboard!$F$5,C4766&lt;=Dashboard!$H$5),AND(C4766="",Dashboard!$F$5&lt;=1980,Dashboard!$H$5&gt;=2016))),1,0)</f>
        <v>1</v>
      </c>
      <c r="Q4766" s="0" t="n">
        <f aca="false">J4766*P4766+ROW()*0.00000001</f>
        <v>0.40004766</v>
      </c>
    </row>
    <row r="4767" customFormat="false" ht="15" hidden="false" customHeight="false" outlineLevel="0" collapsed="false">
      <c r="A4767" s="0" t="s">
        <v>3659</v>
      </c>
      <c r="B4767" s="0" t="s">
        <v>50</v>
      </c>
      <c r="C4767" s="0" t="n">
        <v>2009</v>
      </c>
      <c r="D4767" s="0" t="s">
        <v>46</v>
      </c>
      <c r="E4767" s="0" t="s">
        <v>1259</v>
      </c>
      <c r="F4767" s="0" t="n">
        <v>0.26</v>
      </c>
      <c r="G4767" s="0" t="n">
        <v>0.03</v>
      </c>
      <c r="H4767" s="0" t="n">
        <v>0.1</v>
      </c>
      <c r="I4767" s="0" t="n">
        <v>0.02</v>
      </c>
      <c r="J4767" s="0" t="n">
        <v>0.4</v>
      </c>
      <c r="K4767" s="0" t="n">
        <v>77</v>
      </c>
      <c r="L4767" s="0" t="n">
        <v>8.6</v>
      </c>
      <c r="M4767" s="0" t="s">
        <v>36</v>
      </c>
      <c r="N4767" s="0" t="s">
        <v>35</v>
      </c>
      <c r="O4767" s="0" t="s">
        <v>37</v>
      </c>
      <c r="P4767" s="0" t="n">
        <f aca="false">IF(AND(OR(Dashboard!$B$5="All",D4767=Dashboard!$B$5),OR(Dashboard!$D$5="All",N4767=Dashboard!$D$5),OR(AND(C4767&lt;&gt;"",C4767&gt;=Dashboard!$F$5,C4767&lt;=Dashboard!$H$5),AND(C4767="",Dashboard!$F$5&lt;=1980,Dashboard!$H$5&gt;=2016))),1,0)</f>
        <v>1</v>
      </c>
      <c r="Q4767" s="0" t="n">
        <f aca="false">J4767*P4767+ROW()*0.00000001</f>
        <v>0.40004767</v>
      </c>
    </row>
    <row r="4768" customFormat="false" ht="15" hidden="false" customHeight="false" outlineLevel="0" collapsed="false">
      <c r="A4768" s="0" t="s">
        <v>3660</v>
      </c>
      <c r="B4768" s="0" t="s">
        <v>94</v>
      </c>
      <c r="C4768" s="0" t="n">
        <v>2016</v>
      </c>
      <c r="D4768" s="0" t="s">
        <v>46</v>
      </c>
      <c r="E4768" s="0" t="s">
        <v>157</v>
      </c>
      <c r="F4768" s="0" t="n">
        <v>0.04</v>
      </c>
      <c r="G4768" s="0" t="n">
        <v>0.11</v>
      </c>
      <c r="H4768" s="0" t="n">
        <v>0.22</v>
      </c>
      <c r="I4768" s="0" t="n">
        <v>0.03</v>
      </c>
      <c r="J4768" s="0" t="n">
        <v>0.4</v>
      </c>
      <c r="N4768" s="0" t="s">
        <v>74</v>
      </c>
      <c r="P4768" s="0" t="n">
        <f aca="false">IF(AND(OR(Dashboard!$B$5="All",D4768=Dashboard!$B$5),OR(Dashboard!$D$5="All",N4768=Dashboard!$D$5),OR(AND(C4768&lt;&gt;"",C4768&gt;=Dashboard!$F$5,C4768&lt;=Dashboard!$H$5),AND(C4768="",Dashboard!$F$5&lt;=1980,Dashboard!$H$5&gt;=2016))),1,0)</f>
        <v>1</v>
      </c>
      <c r="Q4768" s="0" t="n">
        <f aca="false">J4768*P4768+ROW()*0.00000001</f>
        <v>0.40004768</v>
      </c>
    </row>
    <row r="4769" customFormat="false" ht="15" hidden="false" customHeight="false" outlineLevel="0" collapsed="false">
      <c r="A4769" s="0" t="s">
        <v>2150</v>
      </c>
      <c r="B4769" s="0" t="s">
        <v>164</v>
      </c>
      <c r="C4769" s="0" t="n">
        <v>2009</v>
      </c>
      <c r="D4769" s="0" t="s">
        <v>71</v>
      </c>
      <c r="E4769" s="0" t="s">
        <v>234</v>
      </c>
      <c r="F4769" s="0" t="n">
        <v>0.21</v>
      </c>
      <c r="G4769" s="0" t="n">
        <v>0.12</v>
      </c>
      <c r="H4769" s="0" t="n">
        <v>0</v>
      </c>
      <c r="I4769" s="0" t="n">
        <v>0.07</v>
      </c>
      <c r="J4769" s="0" t="n">
        <v>0.4</v>
      </c>
      <c r="M4769" s="0" t="s">
        <v>103</v>
      </c>
      <c r="N4769" s="0" t="s">
        <v>74</v>
      </c>
      <c r="P4769" s="0" t="n">
        <f aca="false">IF(AND(OR(Dashboard!$B$5="All",D4769=Dashboard!$B$5),OR(Dashboard!$D$5="All",N4769=Dashboard!$D$5),OR(AND(C4769&lt;&gt;"",C4769&gt;=Dashboard!$F$5,C4769&lt;=Dashboard!$H$5),AND(C4769="",Dashboard!$F$5&lt;=1980,Dashboard!$H$5&gt;=2016))),1,0)</f>
        <v>1</v>
      </c>
      <c r="Q4769" s="0" t="n">
        <f aca="false">J4769*P4769+ROW()*0.00000001</f>
        <v>0.40004769</v>
      </c>
    </row>
    <row r="4770" customFormat="false" ht="15" hidden="false" customHeight="false" outlineLevel="0" collapsed="false">
      <c r="A4770" s="0" t="s">
        <v>2820</v>
      </c>
      <c r="B4770" s="0" t="s">
        <v>94</v>
      </c>
      <c r="C4770" s="0" t="n">
        <v>2015</v>
      </c>
      <c r="D4770" s="0" t="s">
        <v>46</v>
      </c>
      <c r="E4770" s="0" t="s">
        <v>328</v>
      </c>
      <c r="F4770" s="0" t="n">
        <v>0.17</v>
      </c>
      <c r="G4770" s="0" t="n">
        <v>0.15</v>
      </c>
      <c r="H4770" s="0" t="n">
        <v>0.02</v>
      </c>
      <c r="I4770" s="0" t="n">
        <v>0.06</v>
      </c>
      <c r="J4770" s="0" t="n">
        <v>0.4</v>
      </c>
      <c r="K4770" s="0" t="n">
        <v>72</v>
      </c>
      <c r="L4770" s="0" t="n">
        <v>6.8</v>
      </c>
      <c r="M4770" s="0" t="s">
        <v>103</v>
      </c>
      <c r="N4770" s="0" t="s">
        <v>74</v>
      </c>
      <c r="O4770" s="0" t="s">
        <v>37</v>
      </c>
      <c r="P4770" s="0" t="n">
        <f aca="false">IF(AND(OR(Dashboard!$B$5="All",D4770=Dashboard!$B$5),OR(Dashboard!$D$5="All",N4770=Dashboard!$D$5),OR(AND(C4770&lt;&gt;"",C4770&gt;=Dashboard!$F$5,C4770&lt;=Dashboard!$H$5),AND(C4770="",Dashboard!$F$5&lt;=1980,Dashboard!$H$5&gt;=2016))),1,0)</f>
        <v>1</v>
      </c>
      <c r="Q4770" s="0" t="n">
        <f aca="false">J4770*P4770+ROW()*0.00000001</f>
        <v>0.4000477</v>
      </c>
    </row>
    <row r="4771" customFormat="false" ht="15" hidden="false" customHeight="false" outlineLevel="0" collapsed="false">
      <c r="A4771" s="0" t="s">
        <v>3661</v>
      </c>
      <c r="B4771" s="0" t="s">
        <v>70</v>
      </c>
      <c r="C4771" s="0" t="n">
        <v>2013</v>
      </c>
      <c r="D4771" s="0" t="s">
        <v>114</v>
      </c>
      <c r="E4771" s="0" t="s">
        <v>220</v>
      </c>
      <c r="F4771" s="0" t="n">
        <v>0.31</v>
      </c>
      <c r="G4771" s="0" t="n">
        <v>0.01</v>
      </c>
      <c r="H4771" s="0" t="n">
        <v>0.03</v>
      </c>
      <c r="I4771" s="0" t="n">
        <v>0.06</v>
      </c>
      <c r="J4771" s="0" t="n">
        <v>0.4</v>
      </c>
      <c r="K4771" s="0" t="n">
        <v>93</v>
      </c>
      <c r="L4771" s="0" t="n">
        <v>9</v>
      </c>
      <c r="M4771" s="0" t="s">
        <v>73</v>
      </c>
      <c r="N4771" s="0" t="s">
        <v>74</v>
      </c>
      <c r="O4771" s="0" t="s">
        <v>60</v>
      </c>
      <c r="P4771" s="0" t="n">
        <f aca="false">IF(AND(OR(Dashboard!$B$5="All",D4771=Dashboard!$B$5),OR(Dashboard!$D$5="All",N4771=Dashboard!$D$5),OR(AND(C4771&lt;&gt;"",C4771&gt;=Dashboard!$F$5,C4771&lt;=Dashboard!$H$5),AND(C4771="",Dashboard!$F$5&lt;=1980,Dashboard!$H$5&gt;=2016))),1,0)</f>
        <v>1</v>
      </c>
      <c r="Q4771" s="0" t="n">
        <f aca="false">J4771*P4771+ROW()*0.00000001</f>
        <v>0.40004771</v>
      </c>
    </row>
    <row r="4772" customFormat="false" ht="15" hidden="false" customHeight="false" outlineLevel="0" collapsed="false">
      <c r="A4772" s="0" t="s">
        <v>3662</v>
      </c>
      <c r="B4772" s="0" t="s">
        <v>45</v>
      </c>
      <c r="C4772" s="0" t="n">
        <v>1997</v>
      </c>
      <c r="D4772" s="0" t="s">
        <v>46</v>
      </c>
      <c r="E4772" s="0" t="s">
        <v>2924</v>
      </c>
      <c r="F4772" s="0" t="n">
        <v>0</v>
      </c>
      <c r="G4772" s="0" t="n">
        <v>0</v>
      </c>
      <c r="H4772" s="0" t="n">
        <v>0.4</v>
      </c>
      <c r="I4772" s="0" t="n">
        <v>0</v>
      </c>
      <c r="J4772" s="0" t="n">
        <v>0.4</v>
      </c>
      <c r="N4772" s="0" t="s">
        <v>35</v>
      </c>
      <c r="P4772" s="0" t="n">
        <f aca="false">IF(AND(OR(Dashboard!$B$5="All",D4772=Dashboard!$B$5),OR(Dashboard!$D$5="All",N4772=Dashboard!$D$5),OR(AND(C4772&lt;&gt;"",C4772&gt;=Dashboard!$F$5,C4772&lt;=Dashboard!$H$5),AND(C4772="",Dashboard!$F$5&lt;=1980,Dashboard!$H$5&gt;=2016))),1,0)</f>
        <v>1</v>
      </c>
      <c r="Q4772" s="0" t="n">
        <f aca="false">J4772*P4772+ROW()*0.00000001</f>
        <v>0.40004772</v>
      </c>
    </row>
    <row r="4773" customFormat="false" ht="15" hidden="false" customHeight="false" outlineLevel="0" collapsed="false">
      <c r="A4773" s="0" t="s">
        <v>1821</v>
      </c>
      <c r="B4773" s="0" t="s">
        <v>76</v>
      </c>
      <c r="C4773" s="0" t="n">
        <v>2009</v>
      </c>
      <c r="D4773" s="0" t="s">
        <v>34</v>
      </c>
      <c r="E4773" s="0" t="s">
        <v>72</v>
      </c>
      <c r="F4773" s="0" t="n">
        <v>0.33</v>
      </c>
      <c r="G4773" s="0" t="n">
        <v>0.01</v>
      </c>
      <c r="H4773" s="0" t="n">
        <v>0</v>
      </c>
      <c r="I4773" s="0" t="n">
        <v>0.05</v>
      </c>
      <c r="J4773" s="0" t="n">
        <v>0.4</v>
      </c>
      <c r="L4773" s="0" t="n">
        <v>8.6</v>
      </c>
      <c r="M4773" s="0" t="s">
        <v>36</v>
      </c>
      <c r="N4773" s="0" t="s">
        <v>74</v>
      </c>
      <c r="P4773" s="0" t="n">
        <f aca="false">IF(AND(OR(Dashboard!$B$5="All",D4773=Dashboard!$B$5),OR(Dashboard!$D$5="All",N4773=Dashboard!$D$5),OR(AND(C4773&lt;&gt;"",C4773&gt;=Dashboard!$F$5,C4773&lt;=Dashboard!$H$5),AND(C4773="",Dashboard!$F$5&lt;=1980,Dashboard!$H$5&gt;=2016))),1,0)</f>
        <v>1</v>
      </c>
      <c r="Q4773" s="0" t="n">
        <f aca="false">J4773*P4773+ROW()*0.00000001</f>
        <v>0.40004773</v>
      </c>
    </row>
    <row r="4774" customFormat="false" ht="15" hidden="false" customHeight="false" outlineLevel="0" collapsed="false">
      <c r="A4774" s="0" t="s">
        <v>1716</v>
      </c>
      <c r="B4774" s="0" t="s">
        <v>76</v>
      </c>
      <c r="C4774" s="0" t="n">
        <v>2002</v>
      </c>
      <c r="D4774" s="0" t="s">
        <v>52</v>
      </c>
      <c r="E4774" s="0" t="s">
        <v>649</v>
      </c>
      <c r="F4774" s="0" t="n">
        <v>0.2</v>
      </c>
      <c r="G4774" s="0" t="n">
        <v>0.15</v>
      </c>
      <c r="H4774" s="0" t="n">
        <v>0</v>
      </c>
      <c r="I4774" s="0" t="n">
        <v>0.05</v>
      </c>
      <c r="J4774" s="0" t="n">
        <v>0.4</v>
      </c>
      <c r="K4774" s="0" t="n">
        <v>73</v>
      </c>
      <c r="L4774" s="0" t="n">
        <v>7.8</v>
      </c>
      <c r="M4774" s="0" t="s">
        <v>103</v>
      </c>
      <c r="N4774" s="0" t="s">
        <v>74</v>
      </c>
      <c r="O4774" s="0" t="s">
        <v>37</v>
      </c>
      <c r="P4774" s="0" t="n">
        <f aca="false">IF(AND(OR(Dashboard!$B$5="All",D4774=Dashboard!$B$5),OR(Dashboard!$D$5="All",N4774=Dashboard!$D$5),OR(AND(C4774&lt;&gt;"",C4774&gt;=Dashboard!$F$5,C4774&lt;=Dashboard!$H$5),AND(C4774="",Dashboard!$F$5&lt;=1980,Dashboard!$H$5&gt;=2016))),1,0)</f>
        <v>1</v>
      </c>
      <c r="Q4774" s="0" t="n">
        <f aca="false">J4774*P4774+ROW()*0.00000001</f>
        <v>0.40004774</v>
      </c>
    </row>
    <row r="4775" customFormat="false" ht="15" hidden="false" customHeight="false" outlineLevel="0" collapsed="false">
      <c r="A4775" s="0" t="s">
        <v>3663</v>
      </c>
      <c r="B4775" s="0" t="s">
        <v>76</v>
      </c>
      <c r="D4775" s="0" t="s">
        <v>34</v>
      </c>
      <c r="E4775" s="0" t="s">
        <v>520</v>
      </c>
      <c r="F4775" s="0" t="n">
        <v>0.2</v>
      </c>
      <c r="G4775" s="0" t="n">
        <v>0.15</v>
      </c>
      <c r="H4775" s="0" t="n">
        <v>0</v>
      </c>
      <c r="I4775" s="0" t="n">
        <v>0.05</v>
      </c>
      <c r="J4775" s="0" t="n">
        <v>0.4</v>
      </c>
      <c r="K4775" s="0" t="n">
        <v>60</v>
      </c>
      <c r="M4775" s="0" t="s">
        <v>36</v>
      </c>
      <c r="N4775" s="0" t="s">
        <v>74</v>
      </c>
      <c r="O4775" s="0" t="s">
        <v>53</v>
      </c>
      <c r="P4775" s="0" t="n">
        <f aca="false">IF(AND(OR(Dashboard!$B$5="All",D4775=Dashboard!$B$5),OR(Dashboard!$D$5="All",N4775=Dashboard!$D$5),OR(AND(C4775&lt;&gt;"",C4775&gt;=Dashboard!$F$5,C4775&lt;=Dashboard!$H$5),AND(C4775="",Dashboard!$F$5&lt;=1980,Dashboard!$H$5&gt;=2016))),1,0)</f>
        <v>1</v>
      </c>
      <c r="Q4775" s="0" t="n">
        <f aca="false">J4775*P4775+ROW()*0.00000001</f>
        <v>0.40004775</v>
      </c>
    </row>
    <row r="4776" customFormat="false" ht="15" hidden="false" customHeight="false" outlineLevel="0" collapsed="false">
      <c r="A4776" s="0" t="s">
        <v>3373</v>
      </c>
      <c r="B4776" s="0" t="s">
        <v>70</v>
      </c>
      <c r="C4776" s="0" t="n">
        <v>2008</v>
      </c>
      <c r="D4776" s="0" t="s">
        <v>102</v>
      </c>
      <c r="E4776" s="0" t="s">
        <v>649</v>
      </c>
      <c r="F4776" s="0" t="n">
        <v>0.22</v>
      </c>
      <c r="G4776" s="0" t="n">
        <v>0.12</v>
      </c>
      <c r="H4776" s="0" t="n">
        <v>0</v>
      </c>
      <c r="I4776" s="0" t="n">
        <v>0.06</v>
      </c>
      <c r="J4776" s="0" t="n">
        <v>0.4</v>
      </c>
      <c r="N4776" s="0" t="s">
        <v>74</v>
      </c>
      <c r="P4776" s="0" t="n">
        <f aca="false">IF(AND(OR(Dashboard!$B$5="All",D4776=Dashboard!$B$5),OR(Dashboard!$D$5="All",N4776=Dashboard!$D$5),OR(AND(C4776&lt;&gt;"",C4776&gt;=Dashboard!$F$5,C4776&lt;=Dashboard!$H$5),AND(C4776="",Dashboard!$F$5&lt;=1980,Dashboard!$H$5&gt;=2016))),1,0)</f>
        <v>1</v>
      </c>
      <c r="Q4776" s="0" t="n">
        <f aca="false">J4776*P4776+ROW()*0.00000001</f>
        <v>0.40004776</v>
      </c>
    </row>
    <row r="4777" customFormat="false" ht="15" hidden="false" customHeight="false" outlineLevel="0" collapsed="false">
      <c r="A4777" s="0" t="s">
        <v>3664</v>
      </c>
      <c r="B4777" s="0" t="s">
        <v>33</v>
      </c>
      <c r="C4777" s="0" t="n">
        <v>2009</v>
      </c>
      <c r="D4777" s="0" t="s">
        <v>52</v>
      </c>
      <c r="E4777" s="0" t="s">
        <v>328</v>
      </c>
      <c r="F4777" s="0" t="n">
        <v>0</v>
      </c>
      <c r="G4777" s="0" t="n">
        <v>0</v>
      </c>
      <c r="H4777" s="0" t="n">
        <v>0.4</v>
      </c>
      <c r="I4777" s="0" t="n">
        <v>0</v>
      </c>
      <c r="J4777" s="0" t="n">
        <v>0.4</v>
      </c>
      <c r="N4777" s="0" t="s">
        <v>35</v>
      </c>
      <c r="P4777" s="0" t="n">
        <f aca="false">IF(AND(OR(Dashboard!$B$5="All",D4777=Dashboard!$B$5),OR(Dashboard!$D$5="All",N4777=Dashboard!$D$5),OR(AND(C4777&lt;&gt;"",C4777&gt;=Dashboard!$F$5,C4777&lt;=Dashboard!$H$5),AND(C4777="",Dashboard!$F$5&lt;=1980,Dashboard!$H$5&gt;=2016))),1,0)</f>
        <v>1</v>
      </c>
      <c r="Q4777" s="0" t="n">
        <f aca="false">J4777*P4777+ROW()*0.00000001</f>
        <v>0.40004777</v>
      </c>
    </row>
    <row r="4778" customFormat="false" ht="15" hidden="false" customHeight="false" outlineLevel="0" collapsed="false">
      <c r="A4778" s="0" t="s">
        <v>3665</v>
      </c>
      <c r="B4778" s="0" t="s">
        <v>159</v>
      </c>
      <c r="C4778" s="0" t="n">
        <v>1982</v>
      </c>
      <c r="D4778" s="0" t="s">
        <v>71</v>
      </c>
      <c r="E4778" s="0" t="s">
        <v>154</v>
      </c>
      <c r="F4778" s="0" t="n">
        <v>0.37</v>
      </c>
      <c r="G4778" s="0" t="n">
        <v>0.02</v>
      </c>
      <c r="H4778" s="0" t="n">
        <v>0</v>
      </c>
      <c r="I4778" s="0" t="n">
        <v>0</v>
      </c>
      <c r="J4778" s="0" t="n">
        <v>0.4</v>
      </c>
      <c r="N4778" s="0" t="s">
        <v>161</v>
      </c>
      <c r="P4778" s="0" t="n">
        <f aca="false">IF(AND(OR(Dashboard!$B$5="All",D4778=Dashboard!$B$5),OR(Dashboard!$D$5="All",N4778=Dashboard!$D$5),OR(AND(C4778&lt;&gt;"",C4778&gt;=Dashboard!$F$5,C4778&lt;=Dashboard!$H$5),AND(C4778="",Dashboard!$F$5&lt;=1980,Dashboard!$H$5&gt;=2016))),1,0)</f>
        <v>1</v>
      </c>
      <c r="Q4778" s="0" t="n">
        <f aca="false">J4778*P4778+ROW()*0.00000001</f>
        <v>0.40004778</v>
      </c>
    </row>
    <row r="4779" customFormat="false" ht="15" hidden="false" customHeight="false" outlineLevel="0" collapsed="false">
      <c r="A4779" s="0" t="s">
        <v>3666</v>
      </c>
      <c r="B4779" s="0" t="s">
        <v>76</v>
      </c>
      <c r="C4779" s="0" t="n">
        <v>2005</v>
      </c>
      <c r="D4779" s="0" t="s">
        <v>46</v>
      </c>
      <c r="E4779" s="0" t="s">
        <v>649</v>
      </c>
      <c r="F4779" s="0" t="n">
        <v>0.2</v>
      </c>
      <c r="G4779" s="0" t="n">
        <v>0.15</v>
      </c>
      <c r="H4779" s="0" t="n">
        <v>0</v>
      </c>
      <c r="I4779" s="0" t="n">
        <v>0.05</v>
      </c>
      <c r="J4779" s="0" t="n">
        <v>0.4</v>
      </c>
      <c r="K4779" s="0" t="n">
        <v>59</v>
      </c>
      <c r="L4779" s="0" t="n">
        <v>5.7</v>
      </c>
      <c r="M4779" s="0" t="s">
        <v>103</v>
      </c>
      <c r="N4779" s="0" t="s">
        <v>74</v>
      </c>
      <c r="O4779" s="0" t="s">
        <v>53</v>
      </c>
      <c r="P4779" s="0" t="n">
        <f aca="false">IF(AND(OR(Dashboard!$B$5="All",D4779=Dashboard!$B$5),OR(Dashboard!$D$5="All",N4779=Dashboard!$D$5),OR(AND(C4779&lt;&gt;"",C4779&gt;=Dashboard!$F$5,C4779&lt;=Dashboard!$H$5),AND(C4779="",Dashboard!$F$5&lt;=1980,Dashboard!$H$5&gt;=2016))),1,0)</f>
        <v>1</v>
      </c>
      <c r="Q4779" s="0" t="n">
        <f aca="false">J4779*P4779+ROW()*0.00000001</f>
        <v>0.40004779</v>
      </c>
    </row>
    <row r="4780" customFormat="false" ht="15" hidden="false" customHeight="false" outlineLevel="0" collapsed="false">
      <c r="A4780" s="0" t="s">
        <v>1952</v>
      </c>
      <c r="B4780" s="0" t="s">
        <v>186</v>
      </c>
      <c r="C4780" s="0" t="n">
        <v>2003</v>
      </c>
      <c r="D4780" s="0" t="s">
        <v>34</v>
      </c>
      <c r="E4780" s="0" t="s">
        <v>142</v>
      </c>
      <c r="F4780" s="0" t="n">
        <v>0.31</v>
      </c>
      <c r="G4780" s="0" t="n">
        <v>0.08</v>
      </c>
      <c r="H4780" s="0" t="n">
        <v>0</v>
      </c>
      <c r="I4780" s="0" t="n">
        <v>0.01</v>
      </c>
      <c r="J4780" s="0" t="n">
        <v>0.4</v>
      </c>
      <c r="K4780" s="0" t="n">
        <v>68</v>
      </c>
      <c r="L4780" s="0" t="n">
        <v>8.5</v>
      </c>
      <c r="M4780" s="0" t="s">
        <v>36</v>
      </c>
      <c r="N4780" s="0" t="s">
        <v>35</v>
      </c>
      <c r="O4780" s="0" t="s">
        <v>67</v>
      </c>
      <c r="P4780" s="0" t="n">
        <f aca="false">IF(AND(OR(Dashboard!$B$5="All",D4780=Dashboard!$B$5),OR(Dashboard!$D$5="All",N4780=Dashboard!$D$5),OR(AND(C4780&lt;&gt;"",C4780&gt;=Dashboard!$F$5,C4780&lt;=Dashboard!$H$5),AND(C4780="",Dashboard!$F$5&lt;=1980,Dashboard!$H$5&gt;=2016))),1,0)</f>
        <v>1</v>
      </c>
      <c r="Q4780" s="0" t="n">
        <f aca="false">J4780*P4780+ROW()*0.00000001</f>
        <v>0.4000478</v>
      </c>
    </row>
    <row r="4781" customFormat="false" ht="15" hidden="false" customHeight="false" outlineLevel="0" collapsed="false">
      <c r="A4781" s="0" t="s">
        <v>3667</v>
      </c>
      <c r="B4781" s="0" t="s">
        <v>76</v>
      </c>
      <c r="C4781" s="0" t="n">
        <v>2008</v>
      </c>
      <c r="D4781" s="0" t="s">
        <v>71</v>
      </c>
      <c r="E4781" s="0" t="s">
        <v>782</v>
      </c>
      <c r="F4781" s="0" t="n">
        <v>0</v>
      </c>
      <c r="G4781" s="0" t="n">
        <v>0</v>
      </c>
      <c r="H4781" s="0" t="n">
        <v>0.4</v>
      </c>
      <c r="I4781" s="0" t="n">
        <v>0</v>
      </c>
      <c r="J4781" s="0" t="n">
        <v>0.4</v>
      </c>
      <c r="N4781" s="0" t="s">
        <v>74</v>
      </c>
      <c r="P4781" s="0" t="n">
        <f aca="false">IF(AND(OR(Dashboard!$B$5="All",D4781=Dashboard!$B$5),OR(Dashboard!$D$5="All",N4781=Dashboard!$D$5),OR(AND(C4781&lt;&gt;"",C4781&gt;=Dashboard!$F$5,C4781&lt;=Dashboard!$H$5),AND(C4781="",Dashboard!$F$5&lt;=1980,Dashboard!$H$5&gt;=2016))),1,0)</f>
        <v>1</v>
      </c>
      <c r="Q4781" s="0" t="n">
        <f aca="false">J4781*P4781+ROW()*0.00000001</f>
        <v>0.40004781</v>
      </c>
    </row>
    <row r="4782" customFormat="false" ht="15" hidden="false" customHeight="false" outlineLevel="0" collapsed="false">
      <c r="A4782" s="0" t="s">
        <v>1003</v>
      </c>
      <c r="B4782" s="0" t="s">
        <v>70</v>
      </c>
      <c r="C4782" s="0" t="n">
        <v>2009</v>
      </c>
      <c r="D4782" s="0" t="s">
        <v>34</v>
      </c>
      <c r="E4782" s="0" t="s">
        <v>91</v>
      </c>
      <c r="F4782" s="0" t="n">
        <v>0.37</v>
      </c>
      <c r="G4782" s="0" t="n">
        <v>0</v>
      </c>
      <c r="H4782" s="0" t="n">
        <v>0</v>
      </c>
      <c r="I4782" s="0" t="n">
        <v>0.03</v>
      </c>
      <c r="J4782" s="0" t="n">
        <v>0.4</v>
      </c>
      <c r="L4782" s="0" t="n">
        <v>5</v>
      </c>
      <c r="M4782" s="0" t="s">
        <v>103</v>
      </c>
      <c r="N4782" s="0" t="s">
        <v>74</v>
      </c>
      <c r="P4782" s="0" t="n">
        <f aca="false">IF(AND(OR(Dashboard!$B$5="All",D4782=Dashboard!$B$5),OR(Dashboard!$D$5="All",N4782=Dashboard!$D$5),OR(AND(C4782&lt;&gt;"",C4782&gt;=Dashboard!$F$5,C4782&lt;=Dashboard!$H$5),AND(C4782="",Dashboard!$F$5&lt;=1980,Dashboard!$H$5&gt;=2016))),1,0)</f>
        <v>1</v>
      </c>
      <c r="Q4782" s="0" t="n">
        <f aca="false">J4782*P4782+ROW()*0.00000001</f>
        <v>0.40004782</v>
      </c>
    </row>
    <row r="4783" customFormat="false" ht="15" hidden="false" customHeight="false" outlineLevel="0" collapsed="false">
      <c r="A4783" s="0" t="s">
        <v>3668</v>
      </c>
      <c r="B4783" s="0" t="s">
        <v>64</v>
      </c>
      <c r="C4783" s="0" t="n">
        <v>2007</v>
      </c>
      <c r="D4783" s="0" t="s">
        <v>246</v>
      </c>
      <c r="E4783" s="0" t="s">
        <v>547</v>
      </c>
      <c r="F4783" s="0" t="n">
        <v>0.34</v>
      </c>
      <c r="G4783" s="0" t="n">
        <v>0.03</v>
      </c>
      <c r="H4783" s="0" t="n">
        <v>0.01</v>
      </c>
      <c r="I4783" s="0" t="n">
        <v>0.03</v>
      </c>
      <c r="J4783" s="0" t="n">
        <v>0.4</v>
      </c>
      <c r="K4783" s="0" t="n">
        <v>76</v>
      </c>
      <c r="L4783" s="0" t="n">
        <v>8.3</v>
      </c>
      <c r="M4783" s="0" t="s">
        <v>103</v>
      </c>
      <c r="N4783" s="0" t="s">
        <v>66</v>
      </c>
      <c r="O4783" s="0" t="s">
        <v>37</v>
      </c>
      <c r="P4783" s="0" t="n">
        <f aca="false">IF(AND(OR(Dashboard!$B$5="All",D4783=Dashboard!$B$5),OR(Dashboard!$D$5="All",N4783=Dashboard!$D$5),OR(AND(C4783&lt;&gt;"",C4783&gt;=Dashboard!$F$5,C4783&lt;=Dashboard!$H$5),AND(C4783="",Dashboard!$F$5&lt;=1980,Dashboard!$H$5&gt;=2016))),1,0)</f>
        <v>1</v>
      </c>
      <c r="Q4783" s="0" t="n">
        <f aca="false">J4783*P4783+ROW()*0.00000001</f>
        <v>0.40004783</v>
      </c>
    </row>
    <row r="4784" customFormat="false" ht="15" hidden="false" customHeight="false" outlineLevel="0" collapsed="false">
      <c r="A4784" s="0" t="s">
        <v>3669</v>
      </c>
      <c r="B4784" s="0" t="s">
        <v>76</v>
      </c>
      <c r="C4784" s="0" t="n">
        <v>2008</v>
      </c>
      <c r="D4784" s="0" t="s">
        <v>71</v>
      </c>
      <c r="E4784" s="0" t="s">
        <v>487</v>
      </c>
      <c r="F4784" s="0" t="n">
        <v>0.2</v>
      </c>
      <c r="G4784" s="0" t="n">
        <v>0.15</v>
      </c>
      <c r="H4784" s="0" t="n">
        <v>0</v>
      </c>
      <c r="I4784" s="0" t="n">
        <v>0.05</v>
      </c>
      <c r="J4784" s="0" t="n">
        <v>0.4</v>
      </c>
      <c r="K4784" s="0" t="n">
        <v>67</v>
      </c>
      <c r="L4784" s="0" t="n">
        <v>7</v>
      </c>
      <c r="M4784" s="0" t="s">
        <v>103</v>
      </c>
      <c r="N4784" s="0" t="s">
        <v>74</v>
      </c>
      <c r="O4784" s="0" t="s">
        <v>67</v>
      </c>
      <c r="P4784" s="0" t="n">
        <f aca="false">IF(AND(OR(Dashboard!$B$5="All",D4784=Dashboard!$B$5),OR(Dashboard!$D$5="All",N4784=Dashboard!$D$5),OR(AND(C4784&lt;&gt;"",C4784&gt;=Dashboard!$F$5,C4784&lt;=Dashboard!$H$5),AND(C4784="",Dashboard!$F$5&lt;=1980,Dashboard!$H$5&gt;=2016))),1,0)</f>
        <v>1</v>
      </c>
      <c r="Q4784" s="0" t="n">
        <f aca="false">J4784*P4784+ROW()*0.00000001</f>
        <v>0.40004784</v>
      </c>
    </row>
    <row r="4785" customFormat="false" ht="15" hidden="false" customHeight="false" outlineLevel="0" collapsed="false">
      <c r="A4785" s="0" t="s">
        <v>3670</v>
      </c>
      <c r="B4785" s="0" t="s">
        <v>85</v>
      </c>
      <c r="C4785" s="0" t="n">
        <v>2005</v>
      </c>
      <c r="D4785" s="0" t="s">
        <v>71</v>
      </c>
      <c r="E4785" s="0" t="s">
        <v>418</v>
      </c>
      <c r="F4785" s="0" t="n">
        <v>0.29</v>
      </c>
      <c r="G4785" s="0" t="n">
        <v>0.11</v>
      </c>
      <c r="H4785" s="0" t="n">
        <v>0</v>
      </c>
      <c r="I4785" s="0" t="n">
        <v>0.01</v>
      </c>
      <c r="J4785" s="0" t="n">
        <v>0.4</v>
      </c>
      <c r="M4785" s="0" t="s">
        <v>36</v>
      </c>
      <c r="N4785" s="0" t="s">
        <v>35</v>
      </c>
      <c r="P4785" s="0" t="n">
        <f aca="false">IF(AND(OR(Dashboard!$B$5="All",D4785=Dashboard!$B$5),OR(Dashboard!$D$5="All",N4785=Dashboard!$D$5),OR(AND(C4785&lt;&gt;"",C4785&gt;=Dashboard!$F$5,C4785&lt;=Dashboard!$H$5),AND(C4785="",Dashboard!$F$5&lt;=1980,Dashboard!$H$5&gt;=2016))),1,0)</f>
        <v>1</v>
      </c>
      <c r="Q4785" s="0" t="n">
        <f aca="false">J4785*P4785+ROW()*0.00000001</f>
        <v>0.40004785</v>
      </c>
    </row>
    <row r="4786" customFormat="false" ht="15" hidden="false" customHeight="false" outlineLevel="0" collapsed="false">
      <c r="A4786" s="0" t="s">
        <v>3671</v>
      </c>
      <c r="B4786" s="0" t="s">
        <v>94</v>
      </c>
      <c r="C4786" s="0" t="n">
        <v>2016</v>
      </c>
      <c r="D4786" s="0" t="s">
        <v>114</v>
      </c>
      <c r="E4786" s="0" t="s">
        <v>157</v>
      </c>
      <c r="F4786" s="0" t="n">
        <v>0.15</v>
      </c>
      <c r="G4786" s="0" t="n">
        <v>0.15</v>
      </c>
      <c r="H4786" s="0" t="n">
        <v>0.03</v>
      </c>
      <c r="I4786" s="0" t="n">
        <v>0.06</v>
      </c>
      <c r="J4786" s="0" t="n">
        <v>0.4</v>
      </c>
      <c r="K4786" s="0" t="n">
        <v>85</v>
      </c>
      <c r="L4786" s="0" t="n">
        <v>8.6</v>
      </c>
      <c r="M4786" s="0" t="s">
        <v>73</v>
      </c>
      <c r="N4786" s="0" t="s">
        <v>74</v>
      </c>
      <c r="O4786" s="0" t="s">
        <v>42</v>
      </c>
      <c r="P4786" s="0" t="n">
        <f aca="false">IF(AND(OR(Dashboard!$B$5="All",D4786=Dashboard!$B$5),OR(Dashboard!$D$5="All",N4786=Dashboard!$D$5),OR(AND(C4786&lt;&gt;"",C4786&gt;=Dashboard!$F$5,C4786&lt;=Dashboard!$H$5),AND(C4786="",Dashboard!$F$5&lt;=1980,Dashboard!$H$5&gt;=2016))),1,0)</f>
        <v>1</v>
      </c>
      <c r="Q4786" s="0" t="n">
        <f aca="false">J4786*P4786+ROW()*0.00000001</f>
        <v>0.40004786</v>
      </c>
    </row>
    <row r="4787" customFormat="false" ht="15" hidden="false" customHeight="false" outlineLevel="0" collapsed="false">
      <c r="A4787" s="0" t="s">
        <v>3672</v>
      </c>
      <c r="B4787" s="0" t="s">
        <v>117</v>
      </c>
      <c r="C4787" s="0" t="n">
        <v>1997</v>
      </c>
      <c r="D4787" s="0" t="s">
        <v>246</v>
      </c>
      <c r="E4787" s="0" t="s">
        <v>89</v>
      </c>
      <c r="F4787" s="0" t="n">
        <v>0</v>
      </c>
      <c r="G4787" s="0" t="n">
        <v>0</v>
      </c>
      <c r="H4787" s="0" t="n">
        <v>0.38</v>
      </c>
      <c r="I4787" s="0" t="n">
        <v>0.03</v>
      </c>
      <c r="J4787" s="0" t="n">
        <v>0.4</v>
      </c>
      <c r="N4787" s="0" t="s">
        <v>74</v>
      </c>
      <c r="P4787" s="0" t="n">
        <f aca="false">IF(AND(OR(Dashboard!$B$5="All",D4787=Dashboard!$B$5),OR(Dashboard!$D$5="All",N4787=Dashboard!$D$5),OR(AND(C4787&lt;&gt;"",C4787&gt;=Dashboard!$F$5,C4787&lt;=Dashboard!$H$5),AND(C4787="",Dashboard!$F$5&lt;=1980,Dashboard!$H$5&gt;=2016))),1,0)</f>
        <v>1</v>
      </c>
      <c r="Q4787" s="0" t="n">
        <f aca="false">J4787*P4787+ROW()*0.00000001</f>
        <v>0.40004787</v>
      </c>
    </row>
    <row r="4788" customFormat="false" ht="15" hidden="false" customHeight="false" outlineLevel="0" collapsed="false">
      <c r="A4788" s="0" t="s">
        <v>3673</v>
      </c>
      <c r="B4788" s="0" t="s">
        <v>186</v>
      </c>
      <c r="C4788" s="0" t="n">
        <v>2005</v>
      </c>
      <c r="D4788" s="0" t="s">
        <v>246</v>
      </c>
      <c r="E4788" s="0" t="s">
        <v>35</v>
      </c>
      <c r="F4788" s="0" t="n">
        <v>0.25</v>
      </c>
      <c r="G4788" s="0" t="n">
        <v>0.07</v>
      </c>
      <c r="H4788" s="0" t="n">
        <v>0.07</v>
      </c>
      <c r="I4788" s="0" t="n">
        <v>0.01</v>
      </c>
      <c r="J4788" s="0" t="n">
        <v>0.4</v>
      </c>
      <c r="K4788" s="0" t="n">
        <v>76</v>
      </c>
      <c r="L4788" s="0" t="n">
        <v>8.8</v>
      </c>
      <c r="M4788" s="0" t="s">
        <v>103</v>
      </c>
      <c r="N4788" s="0" t="s">
        <v>35</v>
      </c>
      <c r="O4788" s="0" t="s">
        <v>37</v>
      </c>
      <c r="P4788" s="0" t="n">
        <f aca="false">IF(AND(OR(Dashboard!$B$5="All",D4788=Dashboard!$B$5),OR(Dashboard!$D$5="All",N4788=Dashboard!$D$5),OR(AND(C4788&lt;&gt;"",C4788&gt;=Dashboard!$F$5,C4788&lt;=Dashboard!$H$5),AND(C4788="",Dashboard!$F$5&lt;=1980,Dashboard!$H$5&gt;=2016))),1,0)</f>
        <v>1</v>
      </c>
      <c r="Q4788" s="0" t="n">
        <f aca="false">J4788*P4788+ROW()*0.00000001</f>
        <v>0.40004788</v>
      </c>
    </row>
    <row r="4789" customFormat="false" ht="15" hidden="false" customHeight="false" outlineLevel="0" collapsed="false">
      <c r="A4789" s="0" t="s">
        <v>3674</v>
      </c>
      <c r="B4789" s="0" t="s">
        <v>117</v>
      </c>
      <c r="C4789" s="0" t="n">
        <v>1999</v>
      </c>
      <c r="D4789" s="0" t="s">
        <v>34</v>
      </c>
      <c r="E4789" s="0" t="s">
        <v>710</v>
      </c>
      <c r="F4789" s="0" t="n">
        <v>0.22</v>
      </c>
      <c r="G4789" s="0" t="n">
        <v>0.15</v>
      </c>
      <c r="H4789" s="0" t="n">
        <v>0</v>
      </c>
      <c r="I4789" s="0" t="n">
        <v>0.03</v>
      </c>
      <c r="J4789" s="0" t="n">
        <v>0.4</v>
      </c>
      <c r="N4789" s="0" t="s">
        <v>74</v>
      </c>
      <c r="P4789" s="0" t="n">
        <f aca="false">IF(AND(OR(Dashboard!$B$5="All",D4789=Dashboard!$B$5),OR(Dashboard!$D$5="All",N4789=Dashboard!$D$5),OR(AND(C4789&lt;&gt;"",C4789&gt;=Dashboard!$F$5,C4789&lt;=Dashboard!$H$5),AND(C4789="",Dashboard!$F$5&lt;=1980,Dashboard!$H$5&gt;=2016))),1,0)</f>
        <v>1</v>
      </c>
      <c r="Q4789" s="0" t="n">
        <f aca="false">J4789*P4789+ROW()*0.00000001</f>
        <v>0.40004789</v>
      </c>
    </row>
    <row r="4790" customFormat="false" ht="15" hidden="false" customHeight="false" outlineLevel="0" collapsed="false">
      <c r="A4790" s="0" t="s">
        <v>2362</v>
      </c>
      <c r="B4790" s="0" t="s">
        <v>186</v>
      </c>
      <c r="C4790" s="0" t="n">
        <v>2004</v>
      </c>
      <c r="D4790" s="0" t="s">
        <v>71</v>
      </c>
      <c r="E4790" s="0" t="s">
        <v>418</v>
      </c>
      <c r="F4790" s="0" t="n">
        <v>0.31</v>
      </c>
      <c r="G4790" s="0" t="n">
        <v>0.08</v>
      </c>
      <c r="H4790" s="0" t="n">
        <v>0</v>
      </c>
      <c r="I4790" s="0" t="n">
        <v>0.01</v>
      </c>
      <c r="J4790" s="0" t="n">
        <v>0.4</v>
      </c>
      <c r="K4790" s="0" t="n">
        <v>49</v>
      </c>
      <c r="M4790" s="0" t="s">
        <v>36</v>
      </c>
      <c r="N4790" s="0" t="s">
        <v>35</v>
      </c>
      <c r="O4790" s="0" t="s">
        <v>177</v>
      </c>
      <c r="P4790" s="0" t="n">
        <f aca="false">IF(AND(OR(Dashboard!$B$5="All",D4790=Dashboard!$B$5),OR(Dashboard!$D$5="All",N4790=Dashboard!$D$5),OR(AND(C4790&lt;&gt;"",C4790&gt;=Dashboard!$F$5,C4790&lt;=Dashboard!$H$5),AND(C4790="",Dashboard!$F$5&lt;=1980,Dashboard!$H$5&gt;=2016))),1,0)</f>
        <v>1</v>
      </c>
      <c r="Q4790" s="0" t="n">
        <f aca="false">J4790*P4790+ROW()*0.00000001</f>
        <v>0.4000479</v>
      </c>
    </row>
    <row r="4791" customFormat="false" ht="15" hidden="false" customHeight="false" outlineLevel="0" collapsed="false">
      <c r="A4791" s="0" t="s">
        <v>3675</v>
      </c>
      <c r="B4791" s="0" t="s">
        <v>78</v>
      </c>
      <c r="C4791" s="0" t="n">
        <v>1994</v>
      </c>
      <c r="D4791" s="0" t="s">
        <v>102</v>
      </c>
      <c r="E4791" s="0" t="s">
        <v>2855</v>
      </c>
      <c r="F4791" s="0" t="n">
        <v>0</v>
      </c>
      <c r="G4791" s="0" t="n">
        <v>0</v>
      </c>
      <c r="H4791" s="0" t="n">
        <v>0.4</v>
      </c>
      <c r="I4791" s="0" t="n">
        <v>0</v>
      </c>
      <c r="J4791" s="0" t="n">
        <v>0.4</v>
      </c>
      <c r="N4791" s="0" t="s">
        <v>35</v>
      </c>
      <c r="P4791" s="0" t="n">
        <f aca="false">IF(AND(OR(Dashboard!$B$5="All",D4791=Dashboard!$B$5),OR(Dashboard!$D$5="All",N4791=Dashboard!$D$5),OR(AND(C4791&lt;&gt;"",C4791&gt;=Dashboard!$F$5,C4791&lt;=Dashboard!$H$5),AND(C4791="",Dashboard!$F$5&lt;=1980,Dashboard!$H$5&gt;=2016))),1,0)</f>
        <v>1</v>
      </c>
      <c r="Q4791" s="0" t="n">
        <f aca="false">J4791*P4791+ROW()*0.00000001</f>
        <v>0.40004791</v>
      </c>
    </row>
    <row r="4792" customFormat="false" ht="15" hidden="false" customHeight="false" outlineLevel="0" collapsed="false">
      <c r="A4792" s="0" t="s">
        <v>3482</v>
      </c>
      <c r="B4792" s="0" t="s">
        <v>64</v>
      </c>
      <c r="C4792" s="0" t="n">
        <v>2012</v>
      </c>
      <c r="D4792" s="0" t="s">
        <v>71</v>
      </c>
      <c r="E4792" s="0" t="s">
        <v>142</v>
      </c>
      <c r="F4792" s="0" t="n">
        <v>0.28</v>
      </c>
      <c r="G4792" s="0" t="n">
        <v>0.09</v>
      </c>
      <c r="H4792" s="0" t="n">
        <v>0</v>
      </c>
      <c r="I4792" s="0" t="n">
        <v>0.03</v>
      </c>
      <c r="J4792" s="0" t="n">
        <v>0.4</v>
      </c>
      <c r="L4792" s="0" t="n">
        <v>7.4</v>
      </c>
      <c r="M4792" s="0" t="s">
        <v>73</v>
      </c>
      <c r="N4792" s="0" t="s">
        <v>66</v>
      </c>
      <c r="P4792" s="0" t="n">
        <f aca="false">IF(AND(OR(Dashboard!$B$5="All",D4792=Dashboard!$B$5),OR(Dashboard!$D$5="All",N4792=Dashboard!$D$5),OR(AND(C4792&lt;&gt;"",C4792&gt;=Dashboard!$F$5,C4792&lt;=Dashboard!$H$5),AND(C4792="",Dashboard!$F$5&lt;=1980,Dashboard!$H$5&gt;=2016))),1,0)</f>
        <v>1</v>
      </c>
      <c r="Q4792" s="0" t="n">
        <f aca="false">J4792*P4792+ROW()*0.00000001</f>
        <v>0.40004792</v>
      </c>
    </row>
    <row r="4793" customFormat="false" ht="15" hidden="false" customHeight="false" outlineLevel="0" collapsed="false">
      <c r="A4793" s="0" t="s">
        <v>3676</v>
      </c>
      <c r="B4793" s="0" t="s">
        <v>184</v>
      </c>
      <c r="C4793" s="0" t="n">
        <v>2013</v>
      </c>
      <c r="D4793" s="0" t="s">
        <v>71</v>
      </c>
      <c r="E4793" s="0" t="s">
        <v>35</v>
      </c>
      <c r="F4793" s="0" t="n">
        <v>0.19</v>
      </c>
      <c r="G4793" s="0" t="n">
        <v>0.1</v>
      </c>
      <c r="H4793" s="0" t="n">
        <v>0.08</v>
      </c>
      <c r="I4793" s="0" t="n">
        <v>0.03</v>
      </c>
      <c r="J4793" s="0" t="n">
        <v>0.4</v>
      </c>
      <c r="K4793" s="0" t="n">
        <v>78</v>
      </c>
      <c r="L4793" s="0" t="n">
        <v>8.5</v>
      </c>
      <c r="M4793" s="0" t="s">
        <v>103</v>
      </c>
      <c r="N4793" s="0" t="s">
        <v>35</v>
      </c>
      <c r="O4793" s="0" t="s">
        <v>37</v>
      </c>
      <c r="P4793" s="0" t="n">
        <f aca="false">IF(AND(OR(Dashboard!$B$5="All",D4793=Dashboard!$B$5),OR(Dashboard!$D$5="All",N4793=Dashboard!$D$5),OR(AND(C4793&lt;&gt;"",C4793&gt;=Dashboard!$F$5,C4793&lt;=Dashboard!$H$5),AND(C4793="",Dashboard!$F$5&lt;=1980,Dashboard!$H$5&gt;=2016))),1,0)</f>
        <v>1</v>
      </c>
      <c r="Q4793" s="0" t="n">
        <f aca="false">J4793*P4793+ROW()*0.00000001</f>
        <v>0.40004793</v>
      </c>
    </row>
    <row r="4794" customFormat="false" ht="15" hidden="false" customHeight="false" outlineLevel="0" collapsed="false">
      <c r="A4794" s="0" t="s">
        <v>3677</v>
      </c>
      <c r="B4794" s="0" t="s">
        <v>33</v>
      </c>
      <c r="C4794" s="0" t="n">
        <v>2011</v>
      </c>
      <c r="D4794" s="0" t="s">
        <v>52</v>
      </c>
      <c r="E4794" s="0" t="s">
        <v>418</v>
      </c>
      <c r="F4794" s="0" t="n">
        <v>0.35</v>
      </c>
      <c r="G4794" s="0" t="n">
        <v>0.02</v>
      </c>
      <c r="H4794" s="0" t="n">
        <v>0</v>
      </c>
      <c r="I4794" s="0" t="n">
        <v>0.03</v>
      </c>
      <c r="J4794" s="0" t="n">
        <v>0.4</v>
      </c>
      <c r="K4794" s="0" t="n">
        <v>59</v>
      </c>
      <c r="M4794" s="0" t="s">
        <v>36</v>
      </c>
      <c r="N4794" s="0" t="s">
        <v>35</v>
      </c>
      <c r="O4794" s="0" t="s">
        <v>53</v>
      </c>
      <c r="P4794" s="0" t="n">
        <f aca="false">IF(AND(OR(Dashboard!$B$5="All",D4794=Dashboard!$B$5),OR(Dashboard!$D$5="All",N4794=Dashboard!$D$5),OR(AND(C4794&lt;&gt;"",C4794&gt;=Dashboard!$F$5,C4794&lt;=Dashboard!$H$5),AND(C4794="",Dashboard!$F$5&lt;=1980,Dashboard!$H$5&gt;=2016))),1,0)</f>
        <v>1</v>
      </c>
      <c r="Q4794" s="0" t="n">
        <f aca="false">J4794*P4794+ROW()*0.00000001</f>
        <v>0.40004794</v>
      </c>
    </row>
    <row r="4795" customFormat="false" ht="15" hidden="false" customHeight="false" outlineLevel="0" collapsed="false">
      <c r="A4795" s="0" t="s">
        <v>3678</v>
      </c>
      <c r="B4795" s="0" t="s">
        <v>873</v>
      </c>
      <c r="C4795" s="0" t="n">
        <v>1995</v>
      </c>
      <c r="D4795" s="0" t="s">
        <v>102</v>
      </c>
      <c r="E4795" s="0" t="s">
        <v>154</v>
      </c>
      <c r="F4795" s="0" t="n">
        <v>0</v>
      </c>
      <c r="G4795" s="0" t="n">
        <v>0</v>
      </c>
      <c r="H4795" s="0" t="n">
        <v>0.4</v>
      </c>
      <c r="I4795" s="0" t="n">
        <v>0</v>
      </c>
      <c r="J4795" s="0" t="n">
        <v>0.4</v>
      </c>
      <c r="N4795" s="0" t="s">
        <v>154</v>
      </c>
      <c r="P4795" s="0" t="n">
        <f aca="false">IF(AND(OR(Dashboard!$B$5="All",D4795=Dashboard!$B$5),OR(Dashboard!$D$5="All",N4795=Dashboard!$D$5),OR(AND(C4795&lt;&gt;"",C4795&gt;=Dashboard!$F$5,C4795&lt;=Dashboard!$H$5),AND(C4795="",Dashboard!$F$5&lt;=1980,Dashboard!$H$5&gt;=2016))),1,0)</f>
        <v>1</v>
      </c>
      <c r="Q4795" s="0" t="n">
        <f aca="false">J4795*P4795+ROW()*0.00000001</f>
        <v>0.40004795</v>
      </c>
    </row>
    <row r="4796" customFormat="false" ht="15" hidden="false" customHeight="false" outlineLevel="0" collapsed="false">
      <c r="A4796" s="0" t="s">
        <v>3679</v>
      </c>
      <c r="B4796" s="0" t="s">
        <v>50</v>
      </c>
      <c r="C4796" s="0" t="n">
        <v>2009</v>
      </c>
      <c r="D4796" s="0" t="s">
        <v>71</v>
      </c>
      <c r="E4796" s="0" t="s">
        <v>220</v>
      </c>
      <c r="F4796" s="0" t="n">
        <v>0.27</v>
      </c>
      <c r="G4796" s="0" t="n">
        <v>0.01</v>
      </c>
      <c r="H4796" s="0" t="n">
        <v>0.09</v>
      </c>
      <c r="I4796" s="0" t="n">
        <v>0.03</v>
      </c>
      <c r="J4796" s="0" t="n">
        <v>0.4</v>
      </c>
      <c r="N4796" s="0" t="s">
        <v>35</v>
      </c>
      <c r="P4796" s="0" t="n">
        <f aca="false">IF(AND(OR(Dashboard!$B$5="All",D4796=Dashboard!$B$5),OR(Dashboard!$D$5="All",N4796=Dashboard!$D$5),OR(AND(C4796&lt;&gt;"",C4796&gt;=Dashboard!$F$5,C4796&lt;=Dashboard!$H$5),AND(C4796="",Dashboard!$F$5&lt;=1980,Dashboard!$H$5&gt;=2016))),1,0)</f>
        <v>1</v>
      </c>
      <c r="Q4796" s="0" t="n">
        <f aca="false">J4796*P4796+ROW()*0.00000001</f>
        <v>0.40004796</v>
      </c>
    </row>
    <row r="4797" customFormat="false" ht="15" hidden="false" customHeight="false" outlineLevel="0" collapsed="false">
      <c r="A4797" s="0" t="s">
        <v>3680</v>
      </c>
      <c r="B4797" s="0" t="s">
        <v>117</v>
      </c>
      <c r="C4797" s="0" t="n">
        <v>1999</v>
      </c>
      <c r="D4797" s="0" t="s">
        <v>34</v>
      </c>
      <c r="E4797" s="0" t="s">
        <v>710</v>
      </c>
      <c r="F4797" s="0" t="n">
        <v>0.22</v>
      </c>
      <c r="G4797" s="0" t="n">
        <v>0.15</v>
      </c>
      <c r="H4797" s="0" t="n">
        <v>0</v>
      </c>
      <c r="I4797" s="0" t="n">
        <v>0.03</v>
      </c>
      <c r="J4797" s="0" t="n">
        <v>0.4</v>
      </c>
      <c r="N4797" s="0" t="s">
        <v>74</v>
      </c>
      <c r="P4797" s="0" t="n">
        <f aca="false">IF(AND(OR(Dashboard!$B$5="All",D4797=Dashboard!$B$5),OR(Dashboard!$D$5="All",N4797=Dashboard!$D$5),OR(AND(C4797&lt;&gt;"",C4797&gt;=Dashboard!$F$5,C4797&lt;=Dashboard!$H$5),AND(C4797="",Dashboard!$F$5&lt;=1980,Dashboard!$H$5&gt;=2016))),1,0)</f>
        <v>1</v>
      </c>
      <c r="Q4797" s="0" t="n">
        <f aca="false">J4797*P4797+ROW()*0.00000001</f>
        <v>0.40004797</v>
      </c>
    </row>
    <row r="4798" customFormat="false" ht="15" hidden="false" customHeight="false" outlineLevel="0" collapsed="false">
      <c r="A4798" s="0" t="s">
        <v>3681</v>
      </c>
      <c r="B4798" s="0" t="s">
        <v>70</v>
      </c>
      <c r="C4798" s="0" t="n">
        <v>2012</v>
      </c>
      <c r="D4798" s="0" t="s">
        <v>71</v>
      </c>
      <c r="E4798" s="0" t="s">
        <v>211</v>
      </c>
      <c r="F4798" s="0" t="n">
        <v>0.18</v>
      </c>
      <c r="G4798" s="0" t="n">
        <v>0.12</v>
      </c>
      <c r="H4798" s="0" t="n">
        <v>0.06</v>
      </c>
      <c r="I4798" s="0" t="n">
        <v>0.05</v>
      </c>
      <c r="J4798" s="0" t="n">
        <v>0.4</v>
      </c>
      <c r="K4798" s="0" t="n">
        <v>71</v>
      </c>
      <c r="L4798" s="0" t="n">
        <v>7.4</v>
      </c>
      <c r="M4798" s="0" t="s">
        <v>103</v>
      </c>
      <c r="N4798" s="0" t="s">
        <v>74</v>
      </c>
      <c r="O4798" s="0" t="s">
        <v>37</v>
      </c>
      <c r="P4798" s="0" t="n">
        <f aca="false">IF(AND(OR(Dashboard!$B$5="All",D4798=Dashboard!$B$5),OR(Dashboard!$D$5="All",N4798=Dashboard!$D$5),OR(AND(C4798&lt;&gt;"",C4798&gt;=Dashboard!$F$5,C4798&lt;=Dashboard!$H$5),AND(C4798="",Dashboard!$F$5&lt;=1980,Dashboard!$H$5&gt;=2016))),1,0)</f>
        <v>1</v>
      </c>
      <c r="Q4798" s="0" t="n">
        <f aca="false">J4798*P4798+ROW()*0.00000001</f>
        <v>0.40004798</v>
      </c>
    </row>
    <row r="4799" customFormat="false" ht="15" hidden="false" customHeight="false" outlineLevel="0" collapsed="false">
      <c r="A4799" s="0" t="s">
        <v>2827</v>
      </c>
      <c r="B4799" s="0" t="s">
        <v>76</v>
      </c>
      <c r="C4799" s="0" t="n">
        <v>2008</v>
      </c>
      <c r="D4799" s="0" t="s">
        <v>16</v>
      </c>
      <c r="E4799" s="0" t="s">
        <v>293</v>
      </c>
      <c r="F4799" s="0" t="n">
        <v>0.12</v>
      </c>
      <c r="G4799" s="0" t="n">
        <v>0.01</v>
      </c>
      <c r="H4799" s="0" t="n">
        <v>0</v>
      </c>
      <c r="I4799" s="0" t="n">
        <v>0.27</v>
      </c>
      <c r="J4799" s="0" t="n">
        <v>0.4</v>
      </c>
      <c r="L4799" s="0" t="n">
        <v>7.1</v>
      </c>
      <c r="M4799" s="0" t="s">
        <v>125</v>
      </c>
      <c r="N4799" s="0" t="s">
        <v>74</v>
      </c>
      <c r="P4799" s="0" t="n">
        <f aca="false">IF(AND(OR(Dashboard!$B$5="All",D4799=Dashboard!$B$5),OR(Dashboard!$D$5="All",N4799=Dashboard!$D$5),OR(AND(C4799&lt;&gt;"",C4799&gt;=Dashboard!$F$5,C4799&lt;=Dashboard!$H$5),AND(C4799="",Dashboard!$F$5&lt;=1980,Dashboard!$H$5&gt;=2016))),1,0)</f>
        <v>1</v>
      </c>
      <c r="Q4799" s="0" t="n">
        <f aca="false">J4799*P4799+ROW()*0.00000001</f>
        <v>0.40004799</v>
      </c>
    </row>
    <row r="4800" customFormat="false" ht="15" hidden="false" customHeight="false" outlineLevel="0" collapsed="false">
      <c r="A4800" s="0" t="s">
        <v>3682</v>
      </c>
      <c r="B4800" s="0" t="s">
        <v>164</v>
      </c>
      <c r="C4800" s="0" t="n">
        <v>2011</v>
      </c>
      <c r="D4800" s="0" t="s">
        <v>52</v>
      </c>
      <c r="E4800" s="0" t="s">
        <v>328</v>
      </c>
      <c r="F4800" s="0" t="n">
        <v>0</v>
      </c>
      <c r="G4800" s="0" t="n">
        <v>0</v>
      </c>
      <c r="H4800" s="0" t="n">
        <v>0.4</v>
      </c>
      <c r="I4800" s="0" t="n">
        <v>0</v>
      </c>
      <c r="J4800" s="0" t="n">
        <v>0.4</v>
      </c>
      <c r="N4800" s="0" t="s">
        <v>74</v>
      </c>
      <c r="P4800" s="0" t="n">
        <f aca="false">IF(AND(OR(Dashboard!$B$5="All",D4800=Dashboard!$B$5),OR(Dashboard!$D$5="All",N4800=Dashboard!$D$5),OR(AND(C4800&lt;&gt;"",C4800&gt;=Dashboard!$F$5,C4800&lt;=Dashboard!$H$5),AND(C4800="",Dashboard!$F$5&lt;=1980,Dashboard!$H$5&gt;=2016))),1,0)</f>
        <v>1</v>
      </c>
      <c r="Q4800" s="0" t="n">
        <f aca="false">J4800*P4800+ROW()*0.00000001</f>
        <v>0.400048</v>
      </c>
    </row>
    <row r="4801" customFormat="false" ht="15" hidden="false" customHeight="false" outlineLevel="0" collapsed="false">
      <c r="A4801" s="0" t="s">
        <v>3683</v>
      </c>
      <c r="B4801" s="0" t="s">
        <v>108</v>
      </c>
      <c r="C4801" s="0" t="n">
        <v>1999</v>
      </c>
      <c r="D4801" s="0" t="s">
        <v>34</v>
      </c>
      <c r="E4801" s="0" t="s">
        <v>449</v>
      </c>
      <c r="F4801" s="0" t="n">
        <v>0.37</v>
      </c>
      <c r="G4801" s="0" t="n">
        <v>0.03</v>
      </c>
      <c r="H4801" s="0" t="n">
        <v>0</v>
      </c>
      <c r="I4801" s="0" t="n">
        <v>0</v>
      </c>
      <c r="J4801" s="0" t="n">
        <v>0.4</v>
      </c>
      <c r="N4801" s="0" t="s">
        <v>35</v>
      </c>
      <c r="P4801" s="0" t="n">
        <f aca="false">IF(AND(OR(Dashboard!$B$5="All",D4801=Dashboard!$B$5),OR(Dashboard!$D$5="All",N4801=Dashboard!$D$5),OR(AND(C4801&lt;&gt;"",C4801&gt;=Dashboard!$F$5,C4801&lt;=Dashboard!$H$5),AND(C4801="",Dashboard!$F$5&lt;=1980,Dashboard!$H$5&gt;=2016))),1,0)</f>
        <v>1</v>
      </c>
      <c r="Q4801" s="0" t="n">
        <f aca="false">J4801*P4801+ROW()*0.00000001</f>
        <v>0.40004801</v>
      </c>
    </row>
    <row r="4802" customFormat="false" ht="15" hidden="false" customHeight="false" outlineLevel="0" collapsed="false">
      <c r="A4802" s="0" t="s">
        <v>2431</v>
      </c>
      <c r="B4802" s="0" t="s">
        <v>108</v>
      </c>
      <c r="C4802" s="0" t="n">
        <v>1997</v>
      </c>
      <c r="D4802" s="0" t="s">
        <v>102</v>
      </c>
      <c r="E4802" s="0" t="s">
        <v>649</v>
      </c>
      <c r="F4802" s="0" t="n">
        <v>0.32</v>
      </c>
      <c r="G4802" s="0" t="n">
        <v>0.07</v>
      </c>
      <c r="H4802" s="0" t="n">
        <v>0</v>
      </c>
      <c r="I4802" s="0" t="n">
        <v>0</v>
      </c>
      <c r="J4802" s="0" t="n">
        <v>0.4</v>
      </c>
      <c r="N4802" s="0" t="s">
        <v>35</v>
      </c>
      <c r="P4802" s="0" t="n">
        <f aca="false">IF(AND(OR(Dashboard!$B$5="All",D4802=Dashboard!$B$5),OR(Dashboard!$D$5="All",N4802=Dashboard!$D$5),OR(AND(C4802&lt;&gt;"",C4802&gt;=Dashboard!$F$5,C4802&lt;=Dashboard!$H$5),AND(C4802="",Dashboard!$F$5&lt;=1980,Dashboard!$H$5&gt;=2016))),1,0)</f>
        <v>1</v>
      </c>
      <c r="Q4802" s="0" t="n">
        <f aca="false">J4802*P4802+ROW()*0.00000001</f>
        <v>0.40004802</v>
      </c>
    </row>
    <row r="4803" customFormat="false" ht="15" hidden="false" customHeight="false" outlineLevel="0" collapsed="false">
      <c r="A4803" s="0" t="s">
        <v>3684</v>
      </c>
      <c r="B4803" s="0" t="s">
        <v>108</v>
      </c>
      <c r="C4803" s="0" t="n">
        <v>1999</v>
      </c>
      <c r="D4803" s="0" t="s">
        <v>41</v>
      </c>
      <c r="E4803" s="0" t="s">
        <v>35</v>
      </c>
      <c r="F4803" s="0" t="n">
        <v>0.32</v>
      </c>
      <c r="G4803" s="0" t="n">
        <v>0.07</v>
      </c>
      <c r="H4803" s="0" t="n">
        <v>0</v>
      </c>
      <c r="I4803" s="0" t="n">
        <v>0</v>
      </c>
      <c r="J4803" s="0" t="n">
        <v>0.4</v>
      </c>
      <c r="N4803" s="0" t="s">
        <v>35</v>
      </c>
      <c r="P4803" s="0" t="n">
        <f aca="false">IF(AND(OR(Dashboard!$B$5="All",D4803=Dashboard!$B$5),OR(Dashboard!$D$5="All",N4803=Dashboard!$D$5),OR(AND(C4803&lt;&gt;"",C4803&gt;=Dashboard!$F$5,C4803&lt;=Dashboard!$H$5),AND(C4803="",Dashboard!$F$5&lt;=1980,Dashboard!$H$5&gt;=2016))),1,0)</f>
        <v>1</v>
      </c>
      <c r="Q4803" s="0" t="n">
        <f aca="false">J4803*P4803+ROW()*0.00000001</f>
        <v>0.40004803</v>
      </c>
    </row>
    <row r="4804" customFormat="false" ht="15" hidden="false" customHeight="false" outlineLevel="0" collapsed="false">
      <c r="A4804" s="0" t="s">
        <v>3685</v>
      </c>
      <c r="B4804" s="0" t="s">
        <v>108</v>
      </c>
      <c r="C4804" s="0" t="n">
        <v>1997</v>
      </c>
      <c r="D4804" s="0" t="s">
        <v>41</v>
      </c>
      <c r="E4804" s="0" t="s">
        <v>3686</v>
      </c>
      <c r="F4804" s="0" t="n">
        <v>0.32</v>
      </c>
      <c r="G4804" s="0" t="n">
        <v>0.07</v>
      </c>
      <c r="H4804" s="0" t="n">
        <v>0</v>
      </c>
      <c r="I4804" s="0" t="n">
        <v>0</v>
      </c>
      <c r="J4804" s="0" t="n">
        <v>0.4</v>
      </c>
      <c r="N4804" s="0" t="s">
        <v>35</v>
      </c>
      <c r="P4804" s="0" t="n">
        <f aca="false">IF(AND(OR(Dashboard!$B$5="All",D4804=Dashboard!$B$5),OR(Dashboard!$D$5="All",N4804=Dashboard!$D$5),OR(AND(C4804&lt;&gt;"",C4804&gt;=Dashboard!$F$5,C4804&lt;=Dashboard!$H$5),AND(C4804="",Dashboard!$F$5&lt;=1980,Dashboard!$H$5&gt;=2016))),1,0)</f>
        <v>1</v>
      </c>
      <c r="Q4804" s="0" t="n">
        <f aca="false">J4804*P4804+ROW()*0.00000001</f>
        <v>0.40004804</v>
      </c>
    </row>
    <row r="4805" customFormat="false" ht="15" hidden="false" customHeight="false" outlineLevel="0" collapsed="false">
      <c r="A4805" s="0" t="s">
        <v>3687</v>
      </c>
      <c r="B4805" s="0" t="s">
        <v>76</v>
      </c>
      <c r="C4805" s="0" t="n">
        <v>2001</v>
      </c>
      <c r="D4805" s="0" t="s">
        <v>41</v>
      </c>
      <c r="E4805" s="0" t="s">
        <v>449</v>
      </c>
      <c r="F4805" s="0" t="n">
        <v>0.2</v>
      </c>
      <c r="G4805" s="0" t="n">
        <v>0.15</v>
      </c>
      <c r="H4805" s="0" t="n">
        <v>0</v>
      </c>
      <c r="I4805" s="0" t="n">
        <v>0.05</v>
      </c>
      <c r="J4805" s="0" t="n">
        <v>0.4</v>
      </c>
      <c r="K4805" s="0" t="n">
        <v>61</v>
      </c>
      <c r="L4805" s="0" t="n">
        <v>5.7</v>
      </c>
      <c r="M4805" s="0" t="s">
        <v>36</v>
      </c>
      <c r="N4805" s="0" t="s">
        <v>74</v>
      </c>
      <c r="O4805" s="0" t="s">
        <v>67</v>
      </c>
      <c r="P4805" s="0" t="n">
        <f aca="false">IF(AND(OR(Dashboard!$B$5="All",D4805=Dashboard!$B$5),OR(Dashboard!$D$5="All",N4805=Dashboard!$D$5),OR(AND(C4805&lt;&gt;"",C4805&gt;=Dashboard!$F$5,C4805&lt;=Dashboard!$H$5),AND(C4805="",Dashboard!$F$5&lt;=1980,Dashboard!$H$5&gt;=2016))),1,0)</f>
        <v>1</v>
      </c>
      <c r="Q4805" s="0" t="n">
        <f aca="false">J4805*P4805+ROW()*0.00000001</f>
        <v>0.40004805</v>
      </c>
    </row>
    <row r="4806" customFormat="false" ht="15" hidden="false" customHeight="false" outlineLevel="0" collapsed="false">
      <c r="A4806" s="0" t="s">
        <v>2412</v>
      </c>
      <c r="B4806" s="0" t="s">
        <v>164</v>
      </c>
      <c r="C4806" s="0" t="n">
        <v>2009</v>
      </c>
      <c r="D4806" s="0" t="s">
        <v>56</v>
      </c>
      <c r="E4806" s="0" t="s">
        <v>91</v>
      </c>
      <c r="F4806" s="0" t="n">
        <v>0.17</v>
      </c>
      <c r="G4806" s="0" t="n">
        <v>0.14</v>
      </c>
      <c r="H4806" s="0" t="n">
        <v>0</v>
      </c>
      <c r="I4806" s="0" t="n">
        <v>0.08</v>
      </c>
      <c r="J4806" s="0" t="n">
        <v>0.4</v>
      </c>
      <c r="N4806" s="0" t="s">
        <v>74</v>
      </c>
      <c r="P4806" s="0" t="n">
        <f aca="false">IF(AND(OR(Dashboard!$B$5="All",D4806=Dashboard!$B$5),OR(Dashboard!$D$5="All",N4806=Dashboard!$D$5),OR(AND(C4806&lt;&gt;"",C4806&gt;=Dashboard!$F$5,C4806&lt;=Dashboard!$H$5),AND(C4806="",Dashboard!$F$5&lt;=1980,Dashboard!$H$5&gt;=2016))),1,0)</f>
        <v>1</v>
      </c>
      <c r="Q4806" s="0" t="n">
        <f aca="false">J4806*P4806+ROW()*0.00000001</f>
        <v>0.40004806</v>
      </c>
    </row>
    <row r="4807" customFormat="false" ht="15" hidden="false" customHeight="false" outlineLevel="0" collapsed="false">
      <c r="A4807" s="0" t="s">
        <v>1213</v>
      </c>
      <c r="B4807" s="0" t="s">
        <v>70</v>
      </c>
      <c r="C4807" s="0" t="n">
        <v>2008</v>
      </c>
      <c r="D4807" s="0" t="s">
        <v>16</v>
      </c>
      <c r="E4807" s="0" t="s">
        <v>418</v>
      </c>
      <c r="F4807" s="0" t="n">
        <v>0.12</v>
      </c>
      <c r="G4807" s="0" t="n">
        <v>0.21</v>
      </c>
      <c r="H4807" s="0" t="n">
        <v>0</v>
      </c>
      <c r="I4807" s="0" t="n">
        <v>0.08</v>
      </c>
      <c r="J4807" s="0" t="n">
        <v>0.4</v>
      </c>
      <c r="K4807" s="0" t="n">
        <v>51</v>
      </c>
      <c r="L4807" s="0" t="n">
        <v>5</v>
      </c>
      <c r="M4807" s="0" t="s">
        <v>36</v>
      </c>
      <c r="N4807" s="0" t="s">
        <v>74</v>
      </c>
      <c r="O4807" s="0" t="s">
        <v>53</v>
      </c>
      <c r="P4807" s="0" t="n">
        <f aca="false">IF(AND(OR(Dashboard!$B$5="All",D4807=Dashboard!$B$5),OR(Dashboard!$D$5="All",N4807=Dashboard!$D$5),OR(AND(C4807&lt;&gt;"",C4807&gt;=Dashboard!$F$5,C4807&lt;=Dashboard!$H$5),AND(C4807="",Dashboard!$F$5&lt;=1980,Dashboard!$H$5&gt;=2016))),1,0)</f>
        <v>1</v>
      </c>
      <c r="Q4807" s="0" t="n">
        <f aca="false">J4807*P4807+ROW()*0.00000001</f>
        <v>0.40004807</v>
      </c>
    </row>
    <row r="4808" customFormat="false" ht="15" hidden="false" customHeight="false" outlineLevel="0" collapsed="false">
      <c r="A4808" s="0" t="s">
        <v>3688</v>
      </c>
      <c r="B4808" s="0" t="s">
        <v>76</v>
      </c>
      <c r="C4808" s="0" t="n">
        <v>2004</v>
      </c>
      <c r="D4808" s="0" t="s">
        <v>52</v>
      </c>
      <c r="E4808" s="0" t="s">
        <v>160</v>
      </c>
      <c r="F4808" s="0" t="n">
        <v>0.33</v>
      </c>
      <c r="G4808" s="0" t="n">
        <v>0.01</v>
      </c>
      <c r="H4808" s="0" t="n">
        <v>0</v>
      </c>
      <c r="I4808" s="0" t="n">
        <v>0.05</v>
      </c>
      <c r="J4808" s="0" t="n">
        <v>0.4</v>
      </c>
      <c r="K4808" s="0" t="n">
        <v>66</v>
      </c>
      <c r="L4808" s="0" t="n">
        <v>4.3</v>
      </c>
      <c r="M4808" s="0" t="s">
        <v>36</v>
      </c>
      <c r="N4808" s="0" t="s">
        <v>74</v>
      </c>
      <c r="O4808" s="0" t="s">
        <v>67</v>
      </c>
      <c r="P4808" s="0" t="n">
        <f aca="false">IF(AND(OR(Dashboard!$B$5="All",D4808=Dashboard!$B$5),OR(Dashboard!$D$5="All",N4808=Dashboard!$D$5),OR(AND(C4808&lt;&gt;"",C4808&gt;=Dashboard!$F$5,C4808&lt;=Dashboard!$H$5),AND(C4808="",Dashboard!$F$5&lt;=1980,Dashboard!$H$5&gt;=2016))),1,0)</f>
        <v>1</v>
      </c>
      <c r="Q4808" s="0" t="n">
        <f aca="false">J4808*P4808+ROW()*0.00000001</f>
        <v>0.40004808</v>
      </c>
    </row>
    <row r="4809" customFormat="false" ht="15" hidden="false" customHeight="false" outlineLevel="0" collapsed="false">
      <c r="A4809" s="0" t="s">
        <v>201</v>
      </c>
      <c r="B4809" s="0" t="s">
        <v>152</v>
      </c>
      <c r="C4809" s="0" t="n">
        <v>2013</v>
      </c>
      <c r="D4809" s="0" t="s">
        <v>34</v>
      </c>
      <c r="E4809" s="0" t="s">
        <v>142</v>
      </c>
      <c r="F4809" s="0" t="n">
        <v>0.01</v>
      </c>
      <c r="G4809" s="0" t="n">
        <v>0.36</v>
      </c>
      <c r="H4809" s="0" t="n">
        <v>0</v>
      </c>
      <c r="I4809" s="0" t="n">
        <v>0.03</v>
      </c>
      <c r="J4809" s="0" t="n">
        <v>0.4</v>
      </c>
      <c r="K4809" s="0" t="n">
        <v>87</v>
      </c>
      <c r="L4809" s="0" t="n">
        <v>4.6</v>
      </c>
      <c r="M4809" s="0" t="s">
        <v>36</v>
      </c>
      <c r="N4809" s="0" t="s">
        <v>152</v>
      </c>
      <c r="O4809" s="0" t="s">
        <v>42</v>
      </c>
      <c r="P4809" s="0" t="n">
        <f aca="false">IF(AND(OR(Dashboard!$B$5="All",D4809=Dashboard!$B$5),OR(Dashboard!$D$5="All",N4809=Dashboard!$D$5),OR(AND(C4809&lt;&gt;"",C4809&gt;=Dashboard!$F$5,C4809&lt;=Dashboard!$H$5),AND(C4809="",Dashboard!$F$5&lt;=1980,Dashboard!$H$5&gt;=2016))),1,0)</f>
        <v>1</v>
      </c>
      <c r="Q4809" s="0" t="n">
        <f aca="false">J4809*P4809+ROW()*0.00000001</f>
        <v>0.40004809</v>
      </c>
    </row>
    <row r="4810" customFormat="false" ht="15" hidden="false" customHeight="false" outlineLevel="0" collapsed="false">
      <c r="A4810" s="0" t="s">
        <v>3689</v>
      </c>
      <c r="B4810" s="0" t="s">
        <v>117</v>
      </c>
      <c r="C4810" s="0" t="n">
        <v>1999</v>
      </c>
      <c r="D4810" s="0" t="s">
        <v>16</v>
      </c>
      <c r="E4810" s="0" t="s">
        <v>821</v>
      </c>
      <c r="F4810" s="0" t="n">
        <v>0.22</v>
      </c>
      <c r="G4810" s="0" t="n">
        <v>0.15</v>
      </c>
      <c r="H4810" s="0" t="n">
        <v>0</v>
      </c>
      <c r="I4810" s="0" t="n">
        <v>0.03</v>
      </c>
      <c r="J4810" s="0" t="n">
        <v>0.4</v>
      </c>
      <c r="N4810" s="0" t="s">
        <v>74</v>
      </c>
      <c r="P4810" s="0" t="n">
        <f aca="false">IF(AND(OR(Dashboard!$B$5="All",D4810=Dashboard!$B$5),OR(Dashboard!$D$5="All",N4810=Dashboard!$D$5),OR(AND(C4810&lt;&gt;"",C4810&gt;=Dashboard!$F$5,C4810&lt;=Dashboard!$H$5),AND(C4810="",Dashboard!$F$5&lt;=1980,Dashboard!$H$5&gt;=2016))),1,0)</f>
        <v>1</v>
      </c>
      <c r="Q4810" s="0" t="n">
        <f aca="false">J4810*P4810+ROW()*0.00000001</f>
        <v>0.4000481</v>
      </c>
    </row>
    <row r="4811" customFormat="false" ht="15" hidden="false" customHeight="false" outlineLevel="0" collapsed="false">
      <c r="A4811" s="0" t="s">
        <v>3690</v>
      </c>
      <c r="B4811" s="0" t="s">
        <v>76</v>
      </c>
      <c r="C4811" s="0" t="n">
        <v>2007</v>
      </c>
      <c r="D4811" s="0" t="s">
        <v>41</v>
      </c>
      <c r="E4811" s="0" t="s">
        <v>91</v>
      </c>
      <c r="F4811" s="0" t="n">
        <v>0.2</v>
      </c>
      <c r="G4811" s="0" t="n">
        <v>0.15</v>
      </c>
      <c r="H4811" s="0" t="n">
        <v>0</v>
      </c>
      <c r="I4811" s="0" t="n">
        <v>0.05</v>
      </c>
      <c r="J4811" s="0" t="n">
        <v>0.4</v>
      </c>
      <c r="M4811" s="0" t="s">
        <v>36</v>
      </c>
      <c r="N4811" s="0" t="s">
        <v>74</v>
      </c>
      <c r="P4811" s="0" t="n">
        <f aca="false">IF(AND(OR(Dashboard!$B$5="All",D4811=Dashboard!$B$5),OR(Dashboard!$D$5="All",N4811=Dashboard!$D$5),OR(AND(C4811&lt;&gt;"",C4811&gt;=Dashboard!$F$5,C4811&lt;=Dashboard!$H$5),AND(C4811="",Dashboard!$F$5&lt;=1980,Dashboard!$H$5&gt;=2016))),1,0)</f>
        <v>1</v>
      </c>
      <c r="Q4811" s="0" t="n">
        <f aca="false">J4811*P4811+ROW()*0.00000001</f>
        <v>0.40004811</v>
      </c>
    </row>
    <row r="4812" customFormat="false" ht="15" hidden="false" customHeight="false" outlineLevel="0" collapsed="false">
      <c r="A4812" s="0" t="s">
        <v>3691</v>
      </c>
      <c r="B4812" s="0" t="s">
        <v>76</v>
      </c>
      <c r="C4812" s="0" t="n">
        <v>2005</v>
      </c>
      <c r="D4812" s="0" t="s">
        <v>34</v>
      </c>
      <c r="E4812" s="0" t="s">
        <v>89</v>
      </c>
      <c r="F4812" s="0" t="n">
        <v>0.33</v>
      </c>
      <c r="G4812" s="0" t="n">
        <v>0.01</v>
      </c>
      <c r="H4812" s="0" t="n">
        <v>0</v>
      </c>
      <c r="I4812" s="0" t="n">
        <v>0.05</v>
      </c>
      <c r="J4812" s="0" t="n">
        <v>0.4</v>
      </c>
      <c r="K4812" s="0" t="n">
        <v>81</v>
      </c>
      <c r="L4812" s="0" t="n">
        <v>9</v>
      </c>
      <c r="M4812" s="0" t="s">
        <v>36</v>
      </c>
      <c r="N4812" s="0" t="s">
        <v>74</v>
      </c>
      <c r="O4812" s="0" t="s">
        <v>42</v>
      </c>
      <c r="P4812" s="0" t="n">
        <f aca="false">IF(AND(OR(Dashboard!$B$5="All",D4812=Dashboard!$B$5),OR(Dashboard!$D$5="All",N4812=Dashboard!$D$5),OR(AND(C4812&lt;&gt;"",C4812&gt;=Dashboard!$F$5,C4812&lt;=Dashboard!$H$5),AND(C4812="",Dashboard!$F$5&lt;=1980,Dashboard!$H$5&gt;=2016))),1,0)</f>
        <v>1</v>
      </c>
      <c r="Q4812" s="0" t="n">
        <f aca="false">J4812*P4812+ROW()*0.00000001</f>
        <v>0.40004812</v>
      </c>
    </row>
    <row r="4813" customFormat="false" ht="15" hidden="false" customHeight="false" outlineLevel="0" collapsed="false">
      <c r="A4813" s="0" t="s">
        <v>3692</v>
      </c>
      <c r="B4813" s="0" t="s">
        <v>851</v>
      </c>
      <c r="C4813" s="0" t="n">
        <v>2012</v>
      </c>
      <c r="D4813" s="0" t="s">
        <v>46</v>
      </c>
      <c r="E4813" s="0" t="s">
        <v>1160</v>
      </c>
      <c r="F4813" s="0" t="n">
        <v>0.2</v>
      </c>
      <c r="G4813" s="0" t="n">
        <v>0.01</v>
      </c>
      <c r="H4813" s="0" t="n">
        <v>0.16</v>
      </c>
      <c r="I4813" s="0" t="n">
        <v>0.03</v>
      </c>
      <c r="J4813" s="0" t="n">
        <v>0.4</v>
      </c>
      <c r="K4813" s="0" t="n">
        <v>66</v>
      </c>
      <c r="L4813" s="0" t="n">
        <v>7.8</v>
      </c>
      <c r="M4813" s="0" t="s">
        <v>103</v>
      </c>
      <c r="N4813" s="0" t="s">
        <v>74</v>
      </c>
      <c r="O4813" s="0" t="s">
        <v>67</v>
      </c>
      <c r="P4813" s="0" t="n">
        <f aca="false">IF(AND(OR(Dashboard!$B$5="All",D4813=Dashboard!$B$5),OR(Dashboard!$D$5="All",N4813=Dashboard!$D$5),OR(AND(C4813&lt;&gt;"",C4813&gt;=Dashboard!$F$5,C4813&lt;=Dashboard!$H$5),AND(C4813="",Dashboard!$F$5&lt;=1980,Dashboard!$H$5&gt;=2016))),1,0)</f>
        <v>1</v>
      </c>
      <c r="Q4813" s="0" t="n">
        <f aca="false">J4813*P4813+ROW()*0.00000001</f>
        <v>0.40004813</v>
      </c>
    </row>
    <row r="4814" customFormat="false" ht="15" hidden="false" customHeight="false" outlineLevel="0" collapsed="false">
      <c r="A4814" s="0" t="s">
        <v>3399</v>
      </c>
      <c r="B4814" s="0" t="s">
        <v>76</v>
      </c>
      <c r="C4814" s="0" t="n">
        <v>2007</v>
      </c>
      <c r="D4814" s="0" t="s">
        <v>34</v>
      </c>
      <c r="E4814" s="0" t="s">
        <v>195</v>
      </c>
      <c r="F4814" s="0" t="n">
        <v>0.2</v>
      </c>
      <c r="G4814" s="0" t="n">
        <v>0.15</v>
      </c>
      <c r="H4814" s="0" t="n">
        <v>0</v>
      </c>
      <c r="I4814" s="0" t="n">
        <v>0.05</v>
      </c>
      <c r="J4814" s="0" t="n">
        <v>0.4</v>
      </c>
      <c r="M4814" s="0" t="s">
        <v>36</v>
      </c>
      <c r="N4814" s="0" t="s">
        <v>74</v>
      </c>
      <c r="P4814" s="0" t="n">
        <f aca="false">IF(AND(OR(Dashboard!$B$5="All",D4814=Dashboard!$B$5),OR(Dashboard!$D$5="All",N4814=Dashboard!$D$5),OR(AND(C4814&lt;&gt;"",C4814&gt;=Dashboard!$F$5,C4814&lt;=Dashboard!$H$5),AND(C4814="",Dashboard!$F$5&lt;=1980,Dashboard!$H$5&gt;=2016))),1,0)</f>
        <v>1</v>
      </c>
      <c r="Q4814" s="0" t="n">
        <f aca="false">J4814*P4814+ROW()*0.00000001</f>
        <v>0.40004814</v>
      </c>
    </row>
    <row r="4815" customFormat="false" ht="15" hidden="false" customHeight="false" outlineLevel="0" collapsed="false">
      <c r="A4815" s="0" t="s">
        <v>3693</v>
      </c>
      <c r="B4815" s="0" t="s">
        <v>64</v>
      </c>
      <c r="C4815" s="0" t="n">
        <v>2011</v>
      </c>
      <c r="D4815" s="0" t="s">
        <v>56</v>
      </c>
      <c r="E4815" s="0" t="s">
        <v>65</v>
      </c>
      <c r="F4815" s="0" t="n">
        <v>0.26</v>
      </c>
      <c r="G4815" s="0" t="n">
        <v>0.1</v>
      </c>
      <c r="H4815" s="0" t="n">
        <v>0</v>
      </c>
      <c r="I4815" s="0" t="n">
        <v>0.04</v>
      </c>
      <c r="J4815" s="0" t="n">
        <v>0.4</v>
      </c>
      <c r="K4815" s="0" t="n">
        <v>77</v>
      </c>
      <c r="L4815" s="0" t="n">
        <v>8.1</v>
      </c>
      <c r="M4815" s="0" t="s">
        <v>103</v>
      </c>
      <c r="N4815" s="0" t="s">
        <v>66</v>
      </c>
      <c r="O4815" s="0" t="s">
        <v>37</v>
      </c>
      <c r="P4815" s="0" t="n">
        <f aca="false">IF(AND(OR(Dashboard!$B$5="All",D4815=Dashboard!$B$5),OR(Dashboard!$D$5="All",N4815=Dashboard!$D$5),OR(AND(C4815&lt;&gt;"",C4815&gt;=Dashboard!$F$5,C4815&lt;=Dashboard!$H$5),AND(C4815="",Dashboard!$F$5&lt;=1980,Dashboard!$H$5&gt;=2016))),1,0)</f>
        <v>1</v>
      </c>
      <c r="Q4815" s="0" t="n">
        <f aca="false">J4815*P4815+ROW()*0.00000001</f>
        <v>0.40004815</v>
      </c>
    </row>
    <row r="4816" customFormat="false" ht="15" hidden="false" customHeight="false" outlineLevel="0" collapsed="false">
      <c r="A4816" s="0" t="s">
        <v>3694</v>
      </c>
      <c r="B4816" s="0" t="s">
        <v>85</v>
      </c>
      <c r="C4816" s="0" t="n">
        <v>2001</v>
      </c>
      <c r="D4816" s="0" t="s">
        <v>71</v>
      </c>
      <c r="E4816" s="0" t="s">
        <v>418</v>
      </c>
      <c r="F4816" s="0" t="n">
        <v>0.29</v>
      </c>
      <c r="G4816" s="0" t="n">
        <v>0.11</v>
      </c>
      <c r="H4816" s="0" t="n">
        <v>0</v>
      </c>
      <c r="I4816" s="0" t="n">
        <v>0.01</v>
      </c>
      <c r="J4816" s="0" t="n">
        <v>0.4</v>
      </c>
      <c r="N4816" s="0" t="s">
        <v>35</v>
      </c>
      <c r="P4816" s="0" t="n">
        <f aca="false">IF(AND(OR(Dashboard!$B$5="All",D4816=Dashboard!$B$5),OR(Dashboard!$D$5="All",N4816=Dashboard!$D$5),OR(AND(C4816&lt;&gt;"",C4816&gt;=Dashboard!$F$5,C4816&lt;=Dashboard!$H$5),AND(C4816="",Dashboard!$F$5&lt;=1980,Dashboard!$H$5&gt;=2016))),1,0)</f>
        <v>1</v>
      </c>
      <c r="Q4816" s="0" t="n">
        <f aca="false">J4816*P4816+ROW()*0.00000001</f>
        <v>0.40004816</v>
      </c>
    </row>
    <row r="4817" customFormat="false" ht="15" hidden="false" customHeight="false" outlineLevel="0" collapsed="false">
      <c r="A4817" s="0" t="s">
        <v>646</v>
      </c>
      <c r="B4817" s="0" t="s">
        <v>33</v>
      </c>
      <c r="C4817" s="0" t="n">
        <v>2006</v>
      </c>
      <c r="D4817" s="0" t="s">
        <v>46</v>
      </c>
      <c r="E4817" s="0" t="s">
        <v>91</v>
      </c>
      <c r="F4817" s="0" t="n">
        <v>0.36</v>
      </c>
      <c r="G4817" s="0" t="n">
        <v>0</v>
      </c>
      <c r="H4817" s="0" t="n">
        <v>0</v>
      </c>
      <c r="I4817" s="0" t="n">
        <v>0.03</v>
      </c>
      <c r="J4817" s="0" t="n">
        <v>0.4</v>
      </c>
      <c r="K4817" s="0" t="n">
        <v>73</v>
      </c>
      <c r="L4817" s="0" t="n">
        <v>7.3</v>
      </c>
      <c r="M4817" s="0" t="s">
        <v>103</v>
      </c>
      <c r="N4817" s="0" t="s">
        <v>35</v>
      </c>
      <c r="O4817" s="0" t="s">
        <v>37</v>
      </c>
      <c r="P4817" s="0" t="n">
        <f aca="false">IF(AND(OR(Dashboard!$B$5="All",D4817=Dashboard!$B$5),OR(Dashboard!$D$5="All",N4817=Dashboard!$D$5),OR(AND(C4817&lt;&gt;"",C4817&gt;=Dashboard!$F$5,C4817&lt;=Dashboard!$H$5),AND(C4817="",Dashboard!$F$5&lt;=1980,Dashboard!$H$5&gt;=2016))),1,0)</f>
        <v>1</v>
      </c>
      <c r="Q4817" s="0" t="n">
        <f aca="false">J4817*P4817+ROW()*0.00000001</f>
        <v>0.40004817</v>
      </c>
    </row>
    <row r="4818" customFormat="false" ht="15" hidden="false" customHeight="false" outlineLevel="0" collapsed="false">
      <c r="A4818" s="0" t="s">
        <v>1433</v>
      </c>
      <c r="B4818" s="0" t="s">
        <v>97</v>
      </c>
      <c r="D4818" s="0" t="s">
        <v>71</v>
      </c>
      <c r="E4818" s="0" t="s">
        <v>243</v>
      </c>
      <c r="F4818" s="0" t="n">
        <v>0.18</v>
      </c>
      <c r="G4818" s="0" t="n">
        <v>0.19</v>
      </c>
      <c r="H4818" s="0" t="n">
        <v>0</v>
      </c>
      <c r="I4818" s="0" t="n">
        <v>0.03</v>
      </c>
      <c r="J4818" s="0" t="n">
        <v>0.4</v>
      </c>
      <c r="K4818" s="0" t="n">
        <v>71</v>
      </c>
      <c r="L4818" s="0" t="n">
        <v>6.5</v>
      </c>
      <c r="M4818" s="0" t="s">
        <v>125</v>
      </c>
      <c r="N4818" s="0" t="s">
        <v>35</v>
      </c>
      <c r="O4818" s="0" t="s">
        <v>37</v>
      </c>
      <c r="P4818" s="0" t="n">
        <f aca="false">IF(AND(OR(Dashboard!$B$5="All",D4818=Dashboard!$B$5),OR(Dashboard!$D$5="All",N4818=Dashboard!$D$5),OR(AND(C4818&lt;&gt;"",C4818&gt;=Dashboard!$F$5,C4818&lt;=Dashboard!$H$5),AND(C4818="",Dashboard!$F$5&lt;=1980,Dashboard!$H$5&gt;=2016))),1,0)</f>
        <v>1</v>
      </c>
      <c r="Q4818" s="0" t="n">
        <f aca="false">J4818*P4818+ROW()*0.00000001</f>
        <v>0.40004818</v>
      </c>
    </row>
    <row r="4819" customFormat="false" ht="15" hidden="false" customHeight="false" outlineLevel="0" collapsed="false">
      <c r="A4819" s="0" t="s">
        <v>3695</v>
      </c>
      <c r="B4819" s="0" t="s">
        <v>50</v>
      </c>
      <c r="C4819" s="0" t="n">
        <v>2009</v>
      </c>
      <c r="D4819" s="0" t="s">
        <v>52</v>
      </c>
      <c r="E4819" s="0" t="s">
        <v>3696</v>
      </c>
      <c r="F4819" s="0" t="n">
        <v>0.37</v>
      </c>
      <c r="G4819" s="0" t="n">
        <v>0</v>
      </c>
      <c r="H4819" s="0" t="n">
        <v>0</v>
      </c>
      <c r="I4819" s="0" t="n">
        <v>0.03</v>
      </c>
      <c r="J4819" s="0" t="n">
        <v>0.4</v>
      </c>
      <c r="N4819" s="0" t="s">
        <v>35</v>
      </c>
      <c r="P4819" s="0" t="n">
        <f aca="false">IF(AND(OR(Dashboard!$B$5="All",D4819=Dashboard!$B$5),OR(Dashboard!$D$5="All",N4819=Dashboard!$D$5),OR(AND(C4819&lt;&gt;"",C4819&gt;=Dashboard!$F$5,C4819&lt;=Dashboard!$H$5),AND(C4819="",Dashboard!$F$5&lt;=1980,Dashboard!$H$5&gt;=2016))),1,0)</f>
        <v>1</v>
      </c>
      <c r="Q4819" s="0" t="n">
        <f aca="false">J4819*P4819+ROW()*0.00000001</f>
        <v>0.40004819</v>
      </c>
    </row>
    <row r="4820" customFormat="false" ht="15" hidden="false" customHeight="false" outlineLevel="0" collapsed="false">
      <c r="A4820" s="0" t="s">
        <v>1742</v>
      </c>
      <c r="B4820" s="0" t="s">
        <v>144</v>
      </c>
      <c r="C4820" s="0" t="n">
        <v>2005</v>
      </c>
      <c r="D4820" s="0" t="s">
        <v>41</v>
      </c>
      <c r="E4820" s="0" t="s">
        <v>418</v>
      </c>
      <c r="F4820" s="0" t="n">
        <v>0.32</v>
      </c>
      <c r="G4820" s="0" t="n">
        <v>0.07</v>
      </c>
      <c r="H4820" s="0" t="n">
        <v>0</v>
      </c>
      <c r="I4820" s="0" t="n">
        <v>0.01</v>
      </c>
      <c r="J4820" s="0" t="n">
        <v>0.4</v>
      </c>
      <c r="K4820" s="0" t="n">
        <v>80</v>
      </c>
      <c r="L4820" s="0" t="n">
        <v>8.3</v>
      </c>
      <c r="M4820" s="0" t="s">
        <v>36</v>
      </c>
      <c r="N4820" s="0" t="s">
        <v>66</v>
      </c>
      <c r="O4820" s="0" t="s">
        <v>37</v>
      </c>
      <c r="P4820" s="0" t="n">
        <f aca="false">IF(AND(OR(Dashboard!$B$5="All",D4820=Dashboard!$B$5),OR(Dashboard!$D$5="All",N4820=Dashboard!$D$5),OR(AND(C4820&lt;&gt;"",C4820&gt;=Dashboard!$F$5,C4820&lt;=Dashboard!$H$5),AND(C4820="",Dashboard!$F$5&lt;=1980,Dashboard!$H$5&gt;=2016))),1,0)</f>
        <v>1</v>
      </c>
      <c r="Q4820" s="0" t="n">
        <f aca="false">J4820*P4820+ROW()*0.00000001</f>
        <v>0.4000482</v>
      </c>
    </row>
    <row r="4821" customFormat="false" ht="15" hidden="false" customHeight="false" outlineLevel="0" collapsed="false">
      <c r="A4821" s="0" t="s">
        <v>147</v>
      </c>
      <c r="B4821" s="0" t="s">
        <v>152</v>
      </c>
      <c r="C4821" s="0" t="n">
        <v>2012</v>
      </c>
      <c r="D4821" s="0" t="s">
        <v>71</v>
      </c>
      <c r="E4821" s="0" t="s">
        <v>142</v>
      </c>
      <c r="F4821" s="0" t="n">
        <v>0.02</v>
      </c>
      <c r="G4821" s="0" t="n">
        <v>0.31</v>
      </c>
      <c r="H4821" s="0" t="n">
        <v>0</v>
      </c>
      <c r="I4821" s="0" t="n">
        <v>0.07</v>
      </c>
      <c r="J4821" s="0" t="n">
        <v>0.4</v>
      </c>
      <c r="K4821" s="0" t="n">
        <v>86</v>
      </c>
      <c r="L4821" s="0" t="n">
        <v>6.6</v>
      </c>
      <c r="M4821" s="0" t="s">
        <v>36</v>
      </c>
      <c r="N4821" s="0" t="s">
        <v>152</v>
      </c>
      <c r="O4821" s="0" t="s">
        <v>42</v>
      </c>
      <c r="P4821" s="0" t="n">
        <f aca="false">IF(AND(OR(Dashboard!$B$5="All",D4821=Dashboard!$B$5),OR(Dashboard!$D$5="All",N4821=Dashboard!$D$5),OR(AND(C4821&lt;&gt;"",C4821&gt;=Dashboard!$F$5,C4821&lt;=Dashboard!$H$5),AND(C4821="",Dashboard!$F$5&lt;=1980,Dashboard!$H$5&gt;=2016))),1,0)</f>
        <v>1</v>
      </c>
      <c r="Q4821" s="0" t="n">
        <f aca="false">J4821*P4821+ROW()*0.00000001</f>
        <v>0.40004821</v>
      </c>
    </row>
    <row r="4822" customFormat="false" ht="15" hidden="false" customHeight="false" outlineLevel="0" collapsed="false">
      <c r="A4822" s="0" t="s">
        <v>3697</v>
      </c>
      <c r="B4822" s="0" t="s">
        <v>186</v>
      </c>
      <c r="C4822" s="0" t="n">
        <v>2006</v>
      </c>
      <c r="D4822" s="0" t="s">
        <v>71</v>
      </c>
      <c r="E4822" s="0" t="s">
        <v>649</v>
      </c>
      <c r="F4822" s="0" t="n">
        <v>0.31</v>
      </c>
      <c r="G4822" s="0" t="n">
        <v>0.08</v>
      </c>
      <c r="H4822" s="0" t="n">
        <v>0</v>
      </c>
      <c r="I4822" s="0" t="n">
        <v>0.01</v>
      </c>
      <c r="J4822" s="0" t="n">
        <v>0.4</v>
      </c>
      <c r="K4822" s="0" t="n">
        <v>57</v>
      </c>
      <c r="L4822" s="0" t="n">
        <v>6.7</v>
      </c>
      <c r="M4822" s="0" t="s">
        <v>125</v>
      </c>
      <c r="N4822" s="0" t="s">
        <v>35</v>
      </c>
      <c r="O4822" s="0" t="s">
        <v>53</v>
      </c>
      <c r="P4822" s="0" t="n">
        <f aca="false">IF(AND(OR(Dashboard!$B$5="All",D4822=Dashboard!$B$5),OR(Dashboard!$D$5="All",N4822=Dashboard!$D$5),OR(AND(C4822&lt;&gt;"",C4822&gt;=Dashboard!$F$5,C4822&lt;=Dashboard!$H$5),AND(C4822="",Dashboard!$F$5&lt;=1980,Dashboard!$H$5&gt;=2016))),1,0)</f>
        <v>1</v>
      </c>
      <c r="Q4822" s="0" t="n">
        <f aca="false">J4822*P4822+ROW()*0.00000001</f>
        <v>0.40004822</v>
      </c>
    </row>
    <row r="4823" customFormat="false" ht="15" hidden="false" customHeight="false" outlineLevel="0" collapsed="false">
      <c r="A4823" s="0" t="s">
        <v>3698</v>
      </c>
      <c r="B4823" s="0" t="s">
        <v>50</v>
      </c>
      <c r="C4823" s="0" t="n">
        <v>2009</v>
      </c>
      <c r="D4823" s="0" t="s">
        <v>58</v>
      </c>
      <c r="E4823" s="0" t="s">
        <v>124</v>
      </c>
      <c r="F4823" s="0" t="n">
        <v>0.34</v>
      </c>
      <c r="G4823" s="0" t="n">
        <v>0.03</v>
      </c>
      <c r="H4823" s="0" t="n">
        <v>0</v>
      </c>
      <c r="I4823" s="0" t="n">
        <v>0.03</v>
      </c>
      <c r="J4823" s="0" t="n">
        <v>0.4</v>
      </c>
      <c r="M4823" s="0" t="s">
        <v>36</v>
      </c>
      <c r="N4823" s="0" t="s">
        <v>35</v>
      </c>
      <c r="P4823" s="0" t="n">
        <f aca="false">IF(AND(OR(Dashboard!$B$5="All",D4823=Dashboard!$B$5),OR(Dashboard!$D$5="All",N4823=Dashboard!$D$5),OR(AND(C4823&lt;&gt;"",C4823&gt;=Dashboard!$F$5,C4823&lt;=Dashboard!$H$5),AND(C4823="",Dashboard!$F$5&lt;=1980,Dashboard!$H$5&gt;=2016))),1,0)</f>
        <v>1</v>
      </c>
      <c r="Q4823" s="0" t="n">
        <f aca="false">J4823*P4823+ROW()*0.00000001</f>
        <v>0.40004823</v>
      </c>
    </row>
    <row r="4824" customFormat="false" ht="15" hidden="false" customHeight="false" outlineLevel="0" collapsed="false">
      <c r="A4824" s="0" t="s">
        <v>958</v>
      </c>
      <c r="B4824" s="0" t="s">
        <v>186</v>
      </c>
      <c r="C4824" s="0" t="n">
        <v>2004</v>
      </c>
      <c r="D4824" s="0" t="s">
        <v>58</v>
      </c>
      <c r="E4824" s="0" t="s">
        <v>142</v>
      </c>
      <c r="F4824" s="0" t="n">
        <v>0.24</v>
      </c>
      <c r="G4824" s="0" t="n">
        <v>0.14</v>
      </c>
      <c r="H4824" s="0" t="n">
        <v>0</v>
      </c>
      <c r="I4824" s="0" t="n">
        <v>0.02</v>
      </c>
      <c r="J4824" s="0" t="n">
        <v>0.4</v>
      </c>
      <c r="K4824" s="0" t="n">
        <v>73</v>
      </c>
      <c r="L4824" s="0" t="n">
        <v>8.4</v>
      </c>
      <c r="M4824" s="0" t="s">
        <v>103</v>
      </c>
      <c r="N4824" s="0" t="s">
        <v>35</v>
      </c>
      <c r="O4824" s="0" t="s">
        <v>37</v>
      </c>
      <c r="P4824" s="0" t="n">
        <f aca="false">IF(AND(OR(Dashboard!$B$5="All",D4824=Dashboard!$B$5),OR(Dashboard!$D$5="All",N4824=Dashboard!$D$5),OR(AND(C4824&lt;&gt;"",C4824&gt;=Dashboard!$F$5,C4824&lt;=Dashboard!$H$5),AND(C4824="",Dashboard!$F$5&lt;=1980,Dashboard!$H$5&gt;=2016))),1,0)</f>
        <v>1</v>
      </c>
      <c r="Q4824" s="0" t="n">
        <f aca="false">J4824*P4824+ROW()*0.00000001</f>
        <v>0.40004824</v>
      </c>
    </row>
    <row r="4825" customFormat="false" ht="15" hidden="false" customHeight="false" outlineLevel="0" collapsed="false">
      <c r="A4825" s="0" t="s">
        <v>3699</v>
      </c>
      <c r="B4825" s="0" t="s">
        <v>117</v>
      </c>
      <c r="C4825" s="0" t="n">
        <v>1999</v>
      </c>
      <c r="D4825" s="0" t="s">
        <v>41</v>
      </c>
      <c r="E4825" s="0" t="s">
        <v>142</v>
      </c>
      <c r="F4825" s="0" t="n">
        <v>0.22</v>
      </c>
      <c r="G4825" s="0" t="n">
        <v>0.15</v>
      </c>
      <c r="H4825" s="0" t="n">
        <v>0</v>
      </c>
      <c r="I4825" s="0" t="n">
        <v>0.03</v>
      </c>
      <c r="J4825" s="0" t="n">
        <v>0.4</v>
      </c>
      <c r="N4825" s="0" t="s">
        <v>74</v>
      </c>
      <c r="P4825" s="0" t="n">
        <f aca="false">IF(AND(OR(Dashboard!$B$5="All",D4825=Dashboard!$B$5),OR(Dashboard!$D$5="All",N4825=Dashboard!$D$5),OR(AND(C4825&lt;&gt;"",C4825&gt;=Dashboard!$F$5,C4825&lt;=Dashboard!$H$5),AND(C4825="",Dashboard!$F$5&lt;=1980,Dashboard!$H$5&gt;=2016))),1,0)</f>
        <v>1</v>
      </c>
      <c r="Q4825" s="0" t="n">
        <f aca="false">J4825*P4825+ROW()*0.00000001</f>
        <v>0.40004825</v>
      </c>
    </row>
    <row r="4826" customFormat="false" ht="15" hidden="false" customHeight="false" outlineLevel="0" collapsed="false">
      <c r="A4826" s="0" t="s">
        <v>2744</v>
      </c>
      <c r="B4826" s="0" t="s">
        <v>70</v>
      </c>
      <c r="C4826" s="0" t="n">
        <v>2008</v>
      </c>
      <c r="D4826" s="0" t="s">
        <v>52</v>
      </c>
      <c r="E4826" s="0" t="s">
        <v>487</v>
      </c>
      <c r="F4826" s="0" t="n">
        <v>0.08</v>
      </c>
      <c r="G4826" s="0" t="n">
        <v>0.26</v>
      </c>
      <c r="H4826" s="0" t="n">
        <v>0</v>
      </c>
      <c r="I4826" s="0" t="n">
        <v>0.06</v>
      </c>
      <c r="J4826" s="0" t="n">
        <v>0.4</v>
      </c>
      <c r="N4826" s="0" t="s">
        <v>74</v>
      </c>
      <c r="P4826" s="0" t="n">
        <f aca="false">IF(AND(OR(Dashboard!$B$5="All",D4826=Dashboard!$B$5),OR(Dashboard!$D$5="All",N4826=Dashboard!$D$5),OR(AND(C4826&lt;&gt;"",C4826&gt;=Dashboard!$F$5,C4826&lt;=Dashboard!$H$5),AND(C4826="",Dashboard!$F$5&lt;=1980,Dashboard!$H$5&gt;=2016))),1,0)</f>
        <v>1</v>
      </c>
      <c r="Q4826" s="0" t="n">
        <f aca="false">J4826*P4826+ROW()*0.00000001</f>
        <v>0.40004826</v>
      </c>
    </row>
    <row r="4827" customFormat="false" ht="15" hidden="false" customHeight="false" outlineLevel="0" collapsed="false">
      <c r="A4827" s="0" t="s">
        <v>3700</v>
      </c>
      <c r="B4827" s="0" t="s">
        <v>85</v>
      </c>
      <c r="C4827" s="0" t="n">
        <v>2006</v>
      </c>
      <c r="D4827" s="0" t="s">
        <v>46</v>
      </c>
      <c r="E4827" s="0" t="s">
        <v>35</v>
      </c>
      <c r="F4827" s="0" t="n">
        <v>0</v>
      </c>
      <c r="G4827" s="0" t="n">
        <v>0</v>
      </c>
      <c r="H4827" s="0" t="n">
        <v>0.39</v>
      </c>
      <c r="I4827" s="0" t="n">
        <v>0.01</v>
      </c>
      <c r="J4827" s="0" t="n">
        <v>0.4</v>
      </c>
      <c r="N4827" s="0" t="s">
        <v>35</v>
      </c>
      <c r="P4827" s="0" t="n">
        <f aca="false">IF(AND(OR(Dashboard!$B$5="All",D4827=Dashboard!$B$5),OR(Dashboard!$D$5="All",N4827=Dashboard!$D$5),OR(AND(C4827&lt;&gt;"",C4827&gt;=Dashboard!$F$5,C4827&lt;=Dashboard!$H$5),AND(C4827="",Dashboard!$F$5&lt;=1980,Dashboard!$H$5&gt;=2016))),1,0)</f>
        <v>1</v>
      </c>
      <c r="Q4827" s="0" t="n">
        <f aca="false">J4827*P4827+ROW()*0.00000001</f>
        <v>0.40004827</v>
      </c>
    </row>
    <row r="4828" customFormat="false" ht="15" hidden="false" customHeight="false" outlineLevel="0" collapsed="false">
      <c r="A4828" s="0" t="s">
        <v>3701</v>
      </c>
      <c r="B4828" s="0" t="s">
        <v>85</v>
      </c>
      <c r="C4828" s="0" t="n">
        <v>2004</v>
      </c>
      <c r="D4828" s="0" t="s">
        <v>71</v>
      </c>
      <c r="E4828" s="0" t="s">
        <v>418</v>
      </c>
      <c r="F4828" s="0" t="n">
        <v>0.29</v>
      </c>
      <c r="G4828" s="0" t="n">
        <v>0.11</v>
      </c>
      <c r="H4828" s="0" t="n">
        <v>0</v>
      </c>
      <c r="I4828" s="0" t="n">
        <v>0.01</v>
      </c>
      <c r="J4828" s="0" t="n">
        <v>0.4</v>
      </c>
      <c r="K4828" s="0" t="n">
        <v>53</v>
      </c>
      <c r="M4828" s="0" t="s">
        <v>36</v>
      </c>
      <c r="N4828" s="0" t="s">
        <v>35</v>
      </c>
      <c r="O4828" s="0" t="s">
        <v>53</v>
      </c>
      <c r="P4828" s="0" t="n">
        <f aca="false">IF(AND(OR(Dashboard!$B$5="All",D4828=Dashboard!$B$5),OR(Dashboard!$D$5="All",N4828=Dashboard!$D$5),OR(AND(C4828&lt;&gt;"",C4828&gt;=Dashboard!$F$5,C4828&lt;=Dashboard!$H$5),AND(C4828="",Dashboard!$F$5&lt;=1980,Dashboard!$H$5&gt;=2016))),1,0)</f>
        <v>1</v>
      </c>
      <c r="Q4828" s="0" t="n">
        <f aca="false">J4828*P4828+ROW()*0.00000001</f>
        <v>0.40004828</v>
      </c>
    </row>
    <row r="4829" customFormat="false" ht="15" hidden="false" customHeight="false" outlineLevel="0" collapsed="false">
      <c r="A4829" s="0" t="s">
        <v>3702</v>
      </c>
      <c r="B4829" s="0" t="s">
        <v>33</v>
      </c>
      <c r="C4829" s="0" t="n">
        <v>2009</v>
      </c>
      <c r="D4829" s="0" t="s">
        <v>41</v>
      </c>
      <c r="E4829" s="0" t="s">
        <v>1364</v>
      </c>
      <c r="F4829" s="0" t="n">
        <v>0.38</v>
      </c>
      <c r="G4829" s="0" t="n">
        <v>0</v>
      </c>
      <c r="H4829" s="0" t="n">
        <v>0</v>
      </c>
      <c r="I4829" s="0" t="n">
        <v>0.02</v>
      </c>
      <c r="J4829" s="0" t="n">
        <v>0.4</v>
      </c>
      <c r="M4829" s="0" t="s">
        <v>36</v>
      </c>
      <c r="N4829" s="0" t="s">
        <v>35</v>
      </c>
      <c r="P4829" s="0" t="n">
        <f aca="false">IF(AND(OR(Dashboard!$B$5="All",D4829=Dashboard!$B$5),OR(Dashboard!$D$5="All",N4829=Dashboard!$D$5),OR(AND(C4829&lt;&gt;"",C4829&gt;=Dashboard!$F$5,C4829&lt;=Dashboard!$H$5),AND(C4829="",Dashboard!$F$5&lt;=1980,Dashboard!$H$5&gt;=2016))),1,0)</f>
        <v>1</v>
      </c>
      <c r="Q4829" s="0" t="n">
        <f aca="false">J4829*P4829+ROW()*0.00000001</f>
        <v>0.40004829</v>
      </c>
    </row>
    <row r="4830" customFormat="false" ht="15" hidden="false" customHeight="false" outlineLevel="0" collapsed="false">
      <c r="A4830" s="0" t="s">
        <v>3703</v>
      </c>
      <c r="B4830" s="0" t="s">
        <v>117</v>
      </c>
      <c r="C4830" s="0" t="n">
        <v>1999</v>
      </c>
      <c r="D4830" s="0" t="s">
        <v>52</v>
      </c>
      <c r="E4830" s="0" t="s">
        <v>293</v>
      </c>
      <c r="F4830" s="0" t="n">
        <v>0.22</v>
      </c>
      <c r="G4830" s="0" t="n">
        <v>0.15</v>
      </c>
      <c r="H4830" s="0" t="n">
        <v>0</v>
      </c>
      <c r="I4830" s="0" t="n">
        <v>0.03</v>
      </c>
      <c r="J4830" s="0" t="n">
        <v>0.4</v>
      </c>
      <c r="N4830" s="0" t="s">
        <v>74</v>
      </c>
      <c r="P4830" s="0" t="n">
        <f aca="false">IF(AND(OR(Dashboard!$B$5="All",D4830=Dashboard!$B$5),OR(Dashboard!$D$5="All",N4830=Dashboard!$D$5),OR(AND(C4830&lt;&gt;"",C4830&gt;=Dashboard!$F$5,C4830&lt;=Dashboard!$H$5),AND(C4830="",Dashboard!$F$5&lt;=1980,Dashboard!$H$5&gt;=2016))),1,0)</f>
        <v>1</v>
      </c>
      <c r="Q4830" s="0" t="n">
        <f aca="false">J4830*P4830+ROW()*0.00000001</f>
        <v>0.4000483</v>
      </c>
    </row>
    <row r="4831" customFormat="false" ht="15" hidden="false" customHeight="false" outlineLevel="0" collapsed="false">
      <c r="A4831" s="0" t="s">
        <v>3704</v>
      </c>
      <c r="B4831" s="0" t="s">
        <v>64</v>
      </c>
      <c r="C4831" s="0" t="n">
        <v>2010</v>
      </c>
      <c r="D4831" s="0" t="s">
        <v>34</v>
      </c>
      <c r="E4831" s="0" t="s">
        <v>91</v>
      </c>
      <c r="F4831" s="0" t="n">
        <v>0.32</v>
      </c>
      <c r="G4831" s="0" t="n">
        <v>0.05</v>
      </c>
      <c r="H4831" s="0" t="n">
        <v>0</v>
      </c>
      <c r="I4831" s="0" t="n">
        <v>0.03</v>
      </c>
      <c r="J4831" s="0" t="n">
        <v>0.4</v>
      </c>
      <c r="M4831" s="0" t="s">
        <v>36</v>
      </c>
      <c r="N4831" s="0" t="s">
        <v>66</v>
      </c>
      <c r="P4831" s="0" t="n">
        <f aca="false">IF(AND(OR(Dashboard!$B$5="All",D4831=Dashboard!$B$5),OR(Dashboard!$D$5="All",N4831=Dashboard!$D$5),OR(AND(C4831&lt;&gt;"",C4831&gt;=Dashboard!$F$5,C4831&lt;=Dashboard!$H$5),AND(C4831="",Dashboard!$F$5&lt;=1980,Dashboard!$H$5&gt;=2016))),1,0)</f>
        <v>1</v>
      </c>
      <c r="Q4831" s="0" t="n">
        <f aca="false">J4831*P4831+ROW()*0.00000001</f>
        <v>0.40004831</v>
      </c>
    </row>
    <row r="4832" customFormat="false" ht="15" hidden="false" customHeight="false" outlineLevel="0" collapsed="false">
      <c r="A4832" s="0" t="s">
        <v>532</v>
      </c>
      <c r="B4832" s="0" t="s">
        <v>164</v>
      </c>
      <c r="C4832" s="0" t="n">
        <v>2005</v>
      </c>
      <c r="D4832" s="0" t="s">
        <v>102</v>
      </c>
      <c r="E4832" s="0" t="s">
        <v>418</v>
      </c>
      <c r="F4832" s="0" t="n">
        <v>0.36</v>
      </c>
      <c r="G4832" s="0" t="n">
        <v>0</v>
      </c>
      <c r="H4832" s="0" t="n">
        <v>0</v>
      </c>
      <c r="I4832" s="0" t="n">
        <v>0.03</v>
      </c>
      <c r="J4832" s="0" t="n">
        <v>0.4</v>
      </c>
      <c r="K4832" s="0" t="n">
        <v>81</v>
      </c>
      <c r="L4832" s="0" t="n">
        <v>8.5</v>
      </c>
      <c r="M4832" s="0" t="s">
        <v>103</v>
      </c>
      <c r="N4832" s="0" t="s">
        <v>74</v>
      </c>
      <c r="O4832" s="0" t="s">
        <v>42</v>
      </c>
      <c r="P4832" s="0" t="n">
        <f aca="false">IF(AND(OR(Dashboard!$B$5="All",D4832=Dashboard!$B$5),OR(Dashboard!$D$5="All",N4832=Dashboard!$D$5),OR(AND(C4832&lt;&gt;"",C4832&gt;=Dashboard!$F$5,C4832&lt;=Dashboard!$H$5),AND(C4832="",Dashboard!$F$5&lt;=1980,Dashboard!$H$5&gt;=2016))),1,0)</f>
        <v>1</v>
      </c>
      <c r="Q4832" s="0" t="n">
        <f aca="false">J4832*P4832+ROW()*0.00000001</f>
        <v>0.40004832</v>
      </c>
    </row>
    <row r="4833" customFormat="false" ht="15" hidden="false" customHeight="false" outlineLevel="0" collapsed="false">
      <c r="A4833" s="0" t="s">
        <v>1128</v>
      </c>
      <c r="B4833" s="0" t="s">
        <v>152</v>
      </c>
      <c r="C4833" s="0" t="n">
        <v>2010</v>
      </c>
      <c r="D4833" s="0" t="s">
        <v>71</v>
      </c>
      <c r="E4833" s="0" t="s">
        <v>72</v>
      </c>
      <c r="F4833" s="0" t="n">
        <v>0.17</v>
      </c>
      <c r="G4833" s="0" t="n">
        <v>0.17</v>
      </c>
      <c r="H4833" s="0" t="n">
        <v>0</v>
      </c>
      <c r="I4833" s="0" t="n">
        <v>0.05</v>
      </c>
      <c r="J4833" s="0" t="n">
        <v>0.4</v>
      </c>
      <c r="K4833" s="0" t="n">
        <v>77</v>
      </c>
      <c r="L4833" s="0" t="n">
        <v>7.9</v>
      </c>
      <c r="M4833" s="0" t="s">
        <v>73</v>
      </c>
      <c r="N4833" s="0" t="s">
        <v>152</v>
      </c>
      <c r="O4833" s="0" t="s">
        <v>37</v>
      </c>
      <c r="P4833" s="0" t="n">
        <f aca="false">IF(AND(OR(Dashboard!$B$5="All",D4833=Dashboard!$B$5),OR(Dashboard!$D$5="All",N4833=Dashboard!$D$5),OR(AND(C4833&lt;&gt;"",C4833&gt;=Dashboard!$F$5,C4833&lt;=Dashboard!$H$5),AND(C4833="",Dashboard!$F$5&lt;=1980,Dashboard!$H$5&gt;=2016))),1,0)</f>
        <v>1</v>
      </c>
      <c r="Q4833" s="0" t="n">
        <f aca="false">J4833*P4833+ROW()*0.00000001</f>
        <v>0.40004833</v>
      </c>
    </row>
    <row r="4834" customFormat="false" ht="15" hidden="false" customHeight="false" outlineLevel="0" collapsed="false">
      <c r="A4834" s="0" t="s">
        <v>1947</v>
      </c>
      <c r="B4834" s="0" t="s">
        <v>50</v>
      </c>
      <c r="C4834" s="0" t="n">
        <v>2009</v>
      </c>
      <c r="D4834" s="0" t="s">
        <v>71</v>
      </c>
      <c r="E4834" s="0" t="s">
        <v>124</v>
      </c>
      <c r="F4834" s="0" t="n">
        <v>0.18</v>
      </c>
      <c r="G4834" s="0" t="n">
        <v>0.18</v>
      </c>
      <c r="H4834" s="0" t="n">
        <v>0</v>
      </c>
      <c r="I4834" s="0" t="n">
        <v>0.04</v>
      </c>
      <c r="J4834" s="0" t="n">
        <v>0.4</v>
      </c>
      <c r="N4834" s="0" t="s">
        <v>35</v>
      </c>
      <c r="P4834" s="0" t="n">
        <f aca="false">IF(AND(OR(Dashboard!$B$5="All",D4834=Dashboard!$B$5),OR(Dashboard!$D$5="All",N4834=Dashboard!$D$5),OR(AND(C4834&lt;&gt;"",C4834&gt;=Dashboard!$F$5,C4834&lt;=Dashboard!$H$5),AND(C4834="",Dashboard!$F$5&lt;=1980,Dashboard!$H$5&gt;=2016))),1,0)</f>
        <v>1</v>
      </c>
      <c r="Q4834" s="0" t="n">
        <f aca="false">J4834*P4834+ROW()*0.00000001</f>
        <v>0.40004834</v>
      </c>
    </row>
    <row r="4835" customFormat="false" ht="15" hidden="false" customHeight="false" outlineLevel="0" collapsed="false">
      <c r="A4835" s="0" t="s">
        <v>3022</v>
      </c>
      <c r="B4835" s="0" t="s">
        <v>78</v>
      </c>
      <c r="C4835" s="0" t="n">
        <v>1995</v>
      </c>
      <c r="D4835" s="0" t="s">
        <v>46</v>
      </c>
      <c r="E4835" s="0" t="s">
        <v>2113</v>
      </c>
      <c r="F4835" s="0" t="n">
        <v>0</v>
      </c>
      <c r="G4835" s="0" t="n">
        <v>0</v>
      </c>
      <c r="H4835" s="0" t="n">
        <v>0.4</v>
      </c>
      <c r="I4835" s="0" t="n">
        <v>0</v>
      </c>
      <c r="J4835" s="0" t="n">
        <v>0.4</v>
      </c>
      <c r="N4835" s="0" t="s">
        <v>35</v>
      </c>
      <c r="P4835" s="0" t="n">
        <f aca="false">IF(AND(OR(Dashboard!$B$5="All",D4835=Dashboard!$B$5),OR(Dashboard!$D$5="All",N4835=Dashboard!$D$5),OR(AND(C4835&lt;&gt;"",C4835&gt;=Dashboard!$F$5,C4835&lt;=Dashboard!$H$5),AND(C4835="",Dashboard!$F$5&lt;=1980,Dashboard!$H$5&gt;=2016))),1,0)</f>
        <v>1</v>
      </c>
      <c r="Q4835" s="0" t="n">
        <f aca="false">J4835*P4835+ROW()*0.00000001</f>
        <v>0.40004835</v>
      </c>
    </row>
    <row r="4836" customFormat="false" ht="15" hidden="false" customHeight="false" outlineLevel="0" collapsed="false">
      <c r="A4836" s="0" t="s">
        <v>2163</v>
      </c>
      <c r="B4836" s="0" t="s">
        <v>70</v>
      </c>
      <c r="C4836" s="0" t="n">
        <v>2015</v>
      </c>
      <c r="D4836" s="0" t="s">
        <v>34</v>
      </c>
      <c r="E4836" s="0" t="s">
        <v>220</v>
      </c>
      <c r="F4836" s="0" t="n">
        <v>0.09</v>
      </c>
      <c r="G4836" s="0" t="n">
        <v>0.12</v>
      </c>
      <c r="H4836" s="0" t="n">
        <v>0.15</v>
      </c>
      <c r="I4836" s="0" t="n">
        <v>0.04</v>
      </c>
      <c r="J4836" s="0" t="n">
        <v>0.4</v>
      </c>
      <c r="L4836" s="0" t="n">
        <v>7.2</v>
      </c>
      <c r="M4836" s="0" t="s">
        <v>36</v>
      </c>
      <c r="N4836" s="0" t="s">
        <v>74</v>
      </c>
      <c r="P4836" s="0" t="n">
        <f aca="false">IF(AND(OR(Dashboard!$B$5="All",D4836=Dashboard!$B$5),OR(Dashboard!$D$5="All",N4836=Dashboard!$D$5),OR(AND(C4836&lt;&gt;"",C4836&gt;=Dashboard!$F$5,C4836&lt;=Dashboard!$H$5),AND(C4836="",Dashboard!$F$5&lt;=1980,Dashboard!$H$5&gt;=2016))),1,0)</f>
        <v>1</v>
      </c>
      <c r="Q4836" s="0" t="n">
        <f aca="false">J4836*P4836+ROW()*0.00000001</f>
        <v>0.40004836</v>
      </c>
    </row>
    <row r="4837" customFormat="false" ht="15" hidden="false" customHeight="false" outlineLevel="0" collapsed="false">
      <c r="A4837" s="0" t="s">
        <v>3128</v>
      </c>
      <c r="B4837" s="0" t="s">
        <v>186</v>
      </c>
      <c r="C4837" s="0" t="n">
        <v>2002</v>
      </c>
      <c r="D4837" s="0" t="s">
        <v>56</v>
      </c>
      <c r="E4837" s="0" t="s">
        <v>91</v>
      </c>
      <c r="F4837" s="0" t="n">
        <v>0.31</v>
      </c>
      <c r="G4837" s="0" t="n">
        <v>0.08</v>
      </c>
      <c r="H4837" s="0" t="n">
        <v>0</v>
      </c>
      <c r="I4837" s="0" t="n">
        <v>0.01</v>
      </c>
      <c r="J4837" s="0" t="n">
        <v>0.4</v>
      </c>
      <c r="N4837" s="0" t="s">
        <v>35</v>
      </c>
      <c r="P4837" s="0" t="n">
        <f aca="false">IF(AND(OR(Dashboard!$B$5="All",D4837=Dashboard!$B$5),OR(Dashboard!$D$5="All",N4837=Dashboard!$D$5),OR(AND(C4837&lt;&gt;"",C4837&gt;=Dashboard!$F$5,C4837&lt;=Dashboard!$H$5),AND(C4837="",Dashboard!$F$5&lt;=1980,Dashboard!$H$5&gt;=2016))),1,0)</f>
        <v>1</v>
      </c>
      <c r="Q4837" s="0" t="n">
        <f aca="false">J4837*P4837+ROW()*0.00000001</f>
        <v>0.40004837</v>
      </c>
    </row>
    <row r="4838" customFormat="false" ht="15" hidden="false" customHeight="false" outlineLevel="0" collapsed="false">
      <c r="A4838" s="0" t="s">
        <v>904</v>
      </c>
      <c r="B4838" s="0" t="s">
        <v>144</v>
      </c>
      <c r="C4838" s="0" t="n">
        <v>2001</v>
      </c>
      <c r="D4838" s="0" t="s">
        <v>34</v>
      </c>
      <c r="E4838" s="0" t="s">
        <v>142</v>
      </c>
      <c r="F4838" s="0" t="n">
        <v>0.35</v>
      </c>
      <c r="G4838" s="0" t="n">
        <v>0.03</v>
      </c>
      <c r="H4838" s="0" t="n">
        <v>0</v>
      </c>
      <c r="I4838" s="0" t="n">
        <v>0.02</v>
      </c>
      <c r="J4838" s="0" t="n">
        <v>0.4</v>
      </c>
      <c r="K4838" s="0" t="n">
        <v>76</v>
      </c>
      <c r="L4838" s="0" t="n">
        <v>7.5</v>
      </c>
      <c r="M4838" s="0" t="s">
        <v>36</v>
      </c>
      <c r="N4838" s="0" t="s">
        <v>66</v>
      </c>
      <c r="O4838" s="0" t="s">
        <v>37</v>
      </c>
      <c r="P4838" s="0" t="n">
        <f aca="false">IF(AND(OR(Dashboard!$B$5="All",D4838=Dashboard!$B$5),OR(Dashboard!$D$5="All",N4838=Dashboard!$D$5),OR(AND(C4838&lt;&gt;"",C4838&gt;=Dashboard!$F$5,C4838&lt;=Dashboard!$H$5),AND(C4838="",Dashboard!$F$5&lt;=1980,Dashboard!$H$5&gt;=2016))),1,0)</f>
        <v>1</v>
      </c>
      <c r="Q4838" s="0" t="n">
        <f aca="false">J4838*P4838+ROW()*0.00000001</f>
        <v>0.40004838</v>
      </c>
    </row>
    <row r="4839" customFormat="false" ht="15" hidden="false" customHeight="false" outlineLevel="0" collapsed="false">
      <c r="A4839" s="0" t="s">
        <v>539</v>
      </c>
      <c r="B4839" s="0" t="s">
        <v>70</v>
      </c>
      <c r="C4839" s="0" t="n">
        <v>2008</v>
      </c>
      <c r="D4839" s="0" t="s">
        <v>34</v>
      </c>
      <c r="E4839" s="0" t="s">
        <v>154</v>
      </c>
      <c r="F4839" s="0" t="n">
        <v>0.13</v>
      </c>
      <c r="G4839" s="0" t="n">
        <v>0.2</v>
      </c>
      <c r="H4839" s="0" t="n">
        <v>0</v>
      </c>
      <c r="I4839" s="0" t="n">
        <v>0.07</v>
      </c>
      <c r="J4839" s="0" t="n">
        <v>0.4</v>
      </c>
      <c r="K4839" s="0" t="n">
        <v>67</v>
      </c>
      <c r="L4839" s="0" t="n">
        <v>7.4</v>
      </c>
      <c r="M4839" s="0" t="s">
        <v>125</v>
      </c>
      <c r="N4839" s="0" t="s">
        <v>74</v>
      </c>
      <c r="O4839" s="0" t="s">
        <v>67</v>
      </c>
      <c r="P4839" s="0" t="n">
        <f aca="false">IF(AND(OR(Dashboard!$B$5="All",D4839=Dashboard!$B$5),OR(Dashboard!$D$5="All",N4839=Dashboard!$D$5),OR(AND(C4839&lt;&gt;"",C4839&gt;=Dashboard!$F$5,C4839&lt;=Dashboard!$H$5),AND(C4839="",Dashboard!$F$5&lt;=1980,Dashboard!$H$5&gt;=2016))),1,0)</f>
        <v>1</v>
      </c>
      <c r="Q4839" s="0" t="n">
        <f aca="false">J4839*P4839+ROW()*0.00000001</f>
        <v>0.40004839</v>
      </c>
    </row>
    <row r="4840" customFormat="false" ht="15" hidden="false" customHeight="false" outlineLevel="0" collapsed="false">
      <c r="A4840" s="0" t="s">
        <v>3705</v>
      </c>
      <c r="B4840" s="0" t="s">
        <v>33</v>
      </c>
      <c r="C4840" s="0" t="n">
        <v>2009</v>
      </c>
      <c r="D4840" s="0" t="s">
        <v>58</v>
      </c>
      <c r="E4840" s="0" t="s">
        <v>142</v>
      </c>
      <c r="F4840" s="0" t="n">
        <v>0.35</v>
      </c>
      <c r="G4840" s="0" t="n">
        <v>0.02</v>
      </c>
      <c r="H4840" s="0" t="n">
        <v>0</v>
      </c>
      <c r="I4840" s="0" t="n">
        <v>0.03</v>
      </c>
      <c r="J4840" s="0" t="n">
        <v>0.4</v>
      </c>
      <c r="K4840" s="0" t="n">
        <v>61</v>
      </c>
      <c r="L4840" s="0" t="n">
        <v>7.1</v>
      </c>
      <c r="M4840" s="0" t="s">
        <v>125</v>
      </c>
      <c r="N4840" s="0" t="s">
        <v>35</v>
      </c>
      <c r="O4840" s="0" t="s">
        <v>67</v>
      </c>
      <c r="P4840" s="0" t="n">
        <f aca="false">IF(AND(OR(Dashboard!$B$5="All",D4840=Dashboard!$B$5),OR(Dashboard!$D$5="All",N4840=Dashboard!$D$5),OR(AND(C4840&lt;&gt;"",C4840&gt;=Dashboard!$F$5,C4840&lt;=Dashboard!$H$5),AND(C4840="",Dashboard!$F$5&lt;=1980,Dashboard!$H$5&gt;=2016))),1,0)</f>
        <v>1</v>
      </c>
      <c r="Q4840" s="0" t="n">
        <f aca="false">J4840*P4840+ROW()*0.00000001</f>
        <v>0.4000484</v>
      </c>
    </row>
    <row r="4841" customFormat="false" ht="15" hidden="false" customHeight="false" outlineLevel="0" collapsed="false">
      <c r="A4841" s="0" t="s">
        <v>3706</v>
      </c>
      <c r="B4841" s="0" t="s">
        <v>33</v>
      </c>
      <c r="C4841" s="0" t="n">
        <v>2008</v>
      </c>
      <c r="D4841" s="0" t="s">
        <v>34</v>
      </c>
      <c r="E4841" s="0" t="s">
        <v>1427</v>
      </c>
      <c r="F4841" s="0" t="n">
        <v>0.17</v>
      </c>
      <c r="G4841" s="0" t="n">
        <v>0.18</v>
      </c>
      <c r="H4841" s="0" t="n">
        <v>0</v>
      </c>
      <c r="I4841" s="0" t="n">
        <v>0.04</v>
      </c>
      <c r="J4841" s="0" t="n">
        <v>0.4</v>
      </c>
      <c r="M4841" s="0" t="s">
        <v>36</v>
      </c>
      <c r="N4841" s="0" t="s">
        <v>35</v>
      </c>
      <c r="P4841" s="0" t="n">
        <f aca="false">IF(AND(OR(Dashboard!$B$5="All",D4841=Dashboard!$B$5),OR(Dashboard!$D$5="All",N4841=Dashboard!$D$5),OR(AND(C4841&lt;&gt;"",C4841&gt;=Dashboard!$F$5,C4841&lt;=Dashboard!$H$5),AND(C4841="",Dashboard!$F$5&lt;=1980,Dashboard!$H$5&gt;=2016))),1,0)</f>
        <v>1</v>
      </c>
      <c r="Q4841" s="0" t="n">
        <f aca="false">J4841*P4841+ROW()*0.00000001</f>
        <v>0.40004841</v>
      </c>
    </row>
    <row r="4842" customFormat="false" ht="15" hidden="false" customHeight="false" outlineLevel="0" collapsed="false">
      <c r="A4842" s="0" t="s">
        <v>3707</v>
      </c>
      <c r="B4842" s="0" t="s">
        <v>117</v>
      </c>
      <c r="C4842" s="0" t="n">
        <v>2000</v>
      </c>
      <c r="D4842" s="0" t="s">
        <v>114</v>
      </c>
      <c r="E4842" s="0" t="s">
        <v>89</v>
      </c>
      <c r="F4842" s="0" t="n">
        <v>0</v>
      </c>
      <c r="G4842" s="0" t="n">
        <v>0</v>
      </c>
      <c r="H4842" s="0" t="n">
        <v>0.37</v>
      </c>
      <c r="I4842" s="0" t="n">
        <v>0.03</v>
      </c>
      <c r="J4842" s="0" t="n">
        <v>0.4</v>
      </c>
      <c r="N4842" s="0" t="s">
        <v>74</v>
      </c>
      <c r="P4842" s="0" t="n">
        <f aca="false">IF(AND(OR(Dashboard!$B$5="All",D4842=Dashboard!$B$5),OR(Dashboard!$D$5="All",N4842=Dashboard!$D$5),OR(AND(C4842&lt;&gt;"",C4842&gt;=Dashboard!$F$5,C4842&lt;=Dashboard!$H$5),AND(C4842="",Dashboard!$F$5&lt;=1980,Dashboard!$H$5&gt;=2016))),1,0)</f>
        <v>1</v>
      </c>
      <c r="Q4842" s="0" t="n">
        <f aca="false">J4842*P4842+ROW()*0.00000001</f>
        <v>0.40004842</v>
      </c>
    </row>
    <row r="4843" customFormat="false" ht="15" hidden="false" customHeight="false" outlineLevel="0" collapsed="false">
      <c r="A4843" s="0" t="s">
        <v>3708</v>
      </c>
      <c r="B4843" s="0" t="s">
        <v>76</v>
      </c>
      <c r="C4843" s="0" t="n">
        <v>2003</v>
      </c>
      <c r="D4843" s="0" t="s">
        <v>16</v>
      </c>
      <c r="E4843" s="0" t="s">
        <v>89</v>
      </c>
      <c r="F4843" s="0" t="n">
        <v>0.19</v>
      </c>
      <c r="G4843" s="0" t="n">
        <v>0.15</v>
      </c>
      <c r="H4843" s="0" t="n">
        <v>0</v>
      </c>
      <c r="I4843" s="0" t="n">
        <v>0.05</v>
      </c>
      <c r="J4843" s="0" t="n">
        <v>0.4</v>
      </c>
      <c r="K4843" s="0" t="n">
        <v>73</v>
      </c>
      <c r="L4843" s="0" t="n">
        <v>8.3</v>
      </c>
      <c r="M4843" s="0" t="s">
        <v>103</v>
      </c>
      <c r="N4843" s="0" t="s">
        <v>74</v>
      </c>
      <c r="O4843" s="0" t="s">
        <v>37</v>
      </c>
      <c r="P4843" s="0" t="n">
        <f aca="false">IF(AND(OR(Dashboard!$B$5="All",D4843=Dashboard!$B$5),OR(Dashboard!$D$5="All",N4843=Dashboard!$D$5),OR(AND(C4843&lt;&gt;"",C4843&gt;=Dashboard!$F$5,C4843&lt;=Dashboard!$H$5),AND(C4843="",Dashboard!$F$5&lt;=1980,Dashboard!$H$5&gt;=2016))),1,0)</f>
        <v>1</v>
      </c>
      <c r="Q4843" s="0" t="n">
        <f aca="false">J4843*P4843+ROW()*0.00000001</f>
        <v>0.40004843</v>
      </c>
    </row>
    <row r="4844" customFormat="false" ht="15" hidden="false" customHeight="false" outlineLevel="0" collapsed="false">
      <c r="A4844" s="0" t="s">
        <v>1611</v>
      </c>
      <c r="B4844" s="0" t="s">
        <v>70</v>
      </c>
      <c r="C4844" s="0" t="n">
        <v>2007</v>
      </c>
      <c r="D4844" s="0" t="s">
        <v>71</v>
      </c>
      <c r="E4844" s="0" t="s">
        <v>91</v>
      </c>
      <c r="F4844" s="0" t="n">
        <v>0.32</v>
      </c>
      <c r="G4844" s="0" t="n">
        <v>0.03</v>
      </c>
      <c r="H4844" s="0" t="n">
        <v>0.01</v>
      </c>
      <c r="I4844" s="0" t="n">
        <v>0.04</v>
      </c>
      <c r="J4844" s="0" t="n">
        <v>0.4</v>
      </c>
      <c r="N4844" s="0" t="s">
        <v>74</v>
      </c>
      <c r="P4844" s="0" t="n">
        <f aca="false">IF(AND(OR(Dashboard!$B$5="All",D4844=Dashboard!$B$5),OR(Dashboard!$D$5="All",N4844=Dashboard!$D$5),OR(AND(C4844&lt;&gt;"",C4844&gt;=Dashboard!$F$5,C4844&lt;=Dashboard!$H$5),AND(C4844="",Dashboard!$F$5&lt;=1980,Dashboard!$H$5&gt;=2016))),1,0)</f>
        <v>1</v>
      </c>
      <c r="Q4844" s="0" t="n">
        <f aca="false">J4844*P4844+ROW()*0.00000001</f>
        <v>0.40004844</v>
      </c>
    </row>
    <row r="4845" customFormat="false" ht="15" hidden="false" customHeight="false" outlineLevel="0" collapsed="false">
      <c r="A4845" s="0" t="s">
        <v>3709</v>
      </c>
      <c r="B4845" s="0" t="s">
        <v>50</v>
      </c>
      <c r="C4845" s="0" t="n">
        <v>2012</v>
      </c>
      <c r="D4845" s="0" t="s">
        <v>52</v>
      </c>
      <c r="E4845" s="0" t="s">
        <v>91</v>
      </c>
      <c r="F4845" s="0" t="n">
        <v>0.03</v>
      </c>
      <c r="G4845" s="0" t="n">
        <v>0.33</v>
      </c>
      <c r="H4845" s="0" t="n">
        <v>0</v>
      </c>
      <c r="I4845" s="0" t="n">
        <v>0.04</v>
      </c>
      <c r="J4845" s="0" t="n">
        <v>0.4</v>
      </c>
      <c r="M4845" s="0" t="s">
        <v>36</v>
      </c>
      <c r="N4845" s="0" t="s">
        <v>35</v>
      </c>
      <c r="P4845" s="0" t="n">
        <f aca="false">IF(AND(OR(Dashboard!$B$5="All",D4845=Dashboard!$B$5),OR(Dashboard!$D$5="All",N4845=Dashboard!$D$5),OR(AND(C4845&lt;&gt;"",C4845&gt;=Dashboard!$F$5,C4845&lt;=Dashboard!$H$5),AND(C4845="",Dashboard!$F$5&lt;=1980,Dashboard!$H$5&gt;=2016))),1,0)</f>
        <v>1</v>
      </c>
      <c r="Q4845" s="0" t="n">
        <f aca="false">J4845*P4845+ROW()*0.00000001</f>
        <v>0.40004845</v>
      </c>
    </row>
    <row r="4846" customFormat="false" ht="15" hidden="false" customHeight="false" outlineLevel="0" collapsed="false">
      <c r="A4846" s="0" t="s">
        <v>2027</v>
      </c>
      <c r="B4846" s="0" t="s">
        <v>50</v>
      </c>
      <c r="C4846" s="0" t="n">
        <v>2009</v>
      </c>
      <c r="D4846" s="0" t="s">
        <v>71</v>
      </c>
      <c r="E4846" s="0" t="s">
        <v>160</v>
      </c>
      <c r="F4846" s="0" t="n">
        <v>0.24</v>
      </c>
      <c r="G4846" s="0" t="n">
        <v>0.12</v>
      </c>
      <c r="H4846" s="0" t="n">
        <v>0</v>
      </c>
      <c r="I4846" s="0" t="n">
        <v>0.04</v>
      </c>
      <c r="J4846" s="0" t="n">
        <v>0.4</v>
      </c>
      <c r="K4846" s="0" t="n">
        <v>55</v>
      </c>
      <c r="L4846" s="0" t="n">
        <v>6</v>
      </c>
      <c r="M4846" s="0" t="s">
        <v>36</v>
      </c>
      <c r="N4846" s="0" t="s">
        <v>35</v>
      </c>
      <c r="O4846" s="0" t="s">
        <v>53</v>
      </c>
      <c r="P4846" s="0" t="n">
        <f aca="false">IF(AND(OR(Dashboard!$B$5="All",D4846=Dashboard!$B$5),OR(Dashboard!$D$5="All",N4846=Dashboard!$D$5),OR(AND(C4846&lt;&gt;"",C4846&gt;=Dashboard!$F$5,C4846&lt;=Dashboard!$H$5),AND(C4846="",Dashboard!$F$5&lt;=1980,Dashboard!$H$5&gt;=2016))),1,0)</f>
        <v>1</v>
      </c>
      <c r="Q4846" s="0" t="n">
        <f aca="false">J4846*P4846+ROW()*0.00000001</f>
        <v>0.40004846</v>
      </c>
    </row>
    <row r="4847" customFormat="false" ht="15" hidden="false" customHeight="false" outlineLevel="0" collapsed="false">
      <c r="A4847" s="0" t="s">
        <v>3710</v>
      </c>
      <c r="B4847" s="0" t="s">
        <v>117</v>
      </c>
      <c r="C4847" s="0" t="n">
        <v>1996</v>
      </c>
      <c r="D4847" s="0" t="s">
        <v>246</v>
      </c>
      <c r="E4847" s="0" t="s">
        <v>229</v>
      </c>
      <c r="F4847" s="0" t="n">
        <v>0.22</v>
      </c>
      <c r="G4847" s="0" t="n">
        <v>0.15</v>
      </c>
      <c r="H4847" s="0" t="n">
        <v>0</v>
      </c>
      <c r="I4847" s="0" t="n">
        <v>0.03</v>
      </c>
      <c r="J4847" s="0" t="n">
        <v>0.4</v>
      </c>
      <c r="N4847" s="0" t="s">
        <v>74</v>
      </c>
      <c r="P4847" s="0" t="n">
        <f aca="false">IF(AND(OR(Dashboard!$B$5="All",D4847=Dashboard!$B$5),OR(Dashboard!$D$5="All",N4847=Dashboard!$D$5),OR(AND(C4847&lt;&gt;"",C4847&gt;=Dashboard!$F$5,C4847&lt;=Dashboard!$H$5),AND(C4847="",Dashboard!$F$5&lt;=1980,Dashboard!$H$5&gt;=2016))),1,0)</f>
        <v>1</v>
      </c>
      <c r="Q4847" s="0" t="n">
        <f aca="false">J4847*P4847+ROW()*0.00000001</f>
        <v>0.40004847</v>
      </c>
    </row>
    <row r="4848" customFormat="false" ht="15" hidden="false" customHeight="false" outlineLevel="0" collapsed="false">
      <c r="A4848" s="0" t="s">
        <v>3711</v>
      </c>
      <c r="B4848" s="0" t="s">
        <v>76</v>
      </c>
      <c r="D4848" s="0" t="s">
        <v>58</v>
      </c>
      <c r="E4848" s="0" t="s">
        <v>520</v>
      </c>
      <c r="F4848" s="0" t="n">
        <v>0.19</v>
      </c>
      <c r="G4848" s="0" t="n">
        <v>0.15</v>
      </c>
      <c r="H4848" s="0" t="n">
        <v>0</v>
      </c>
      <c r="I4848" s="0" t="n">
        <v>0.05</v>
      </c>
      <c r="J4848" s="0" t="n">
        <v>0.4</v>
      </c>
      <c r="K4848" s="0" t="n">
        <v>76</v>
      </c>
      <c r="L4848" s="0" t="n">
        <v>8.8</v>
      </c>
      <c r="M4848" s="0" t="s">
        <v>36</v>
      </c>
      <c r="N4848" s="0" t="s">
        <v>74</v>
      </c>
      <c r="O4848" s="0" t="s">
        <v>37</v>
      </c>
      <c r="P4848" s="0" t="n">
        <f aca="false">IF(AND(OR(Dashboard!$B$5="All",D4848=Dashboard!$B$5),OR(Dashboard!$D$5="All",N4848=Dashboard!$D$5),OR(AND(C4848&lt;&gt;"",C4848&gt;=Dashboard!$F$5,C4848&lt;=Dashboard!$H$5),AND(C4848="",Dashboard!$F$5&lt;=1980,Dashboard!$H$5&gt;=2016))),1,0)</f>
        <v>1</v>
      </c>
      <c r="Q4848" s="0" t="n">
        <f aca="false">J4848*P4848+ROW()*0.00000001</f>
        <v>0.40004848</v>
      </c>
    </row>
    <row r="4849" customFormat="false" ht="15" hidden="false" customHeight="false" outlineLevel="0" collapsed="false">
      <c r="A4849" s="0" t="s">
        <v>3712</v>
      </c>
      <c r="B4849" s="0" t="s">
        <v>76</v>
      </c>
      <c r="C4849" s="0" t="n">
        <v>2004</v>
      </c>
      <c r="D4849" s="0" t="s">
        <v>246</v>
      </c>
      <c r="E4849" s="0" t="s">
        <v>328</v>
      </c>
      <c r="F4849" s="0" t="n">
        <v>0</v>
      </c>
      <c r="G4849" s="0" t="n">
        <v>0</v>
      </c>
      <c r="H4849" s="0" t="n">
        <v>0.4</v>
      </c>
      <c r="I4849" s="0" t="n">
        <v>0</v>
      </c>
      <c r="J4849" s="0" t="n">
        <v>0.4</v>
      </c>
      <c r="N4849" s="0" t="s">
        <v>74</v>
      </c>
      <c r="P4849" s="0" t="n">
        <f aca="false">IF(AND(OR(Dashboard!$B$5="All",D4849=Dashboard!$B$5),OR(Dashboard!$D$5="All",N4849=Dashboard!$D$5),OR(AND(C4849&lt;&gt;"",C4849&gt;=Dashboard!$F$5,C4849&lt;=Dashboard!$H$5),AND(C4849="",Dashboard!$F$5&lt;=1980,Dashboard!$H$5&gt;=2016))),1,0)</f>
        <v>1</v>
      </c>
      <c r="Q4849" s="0" t="n">
        <f aca="false">J4849*P4849+ROW()*0.00000001</f>
        <v>0.40004849</v>
      </c>
    </row>
    <row r="4850" customFormat="false" ht="15" hidden="false" customHeight="false" outlineLevel="0" collapsed="false">
      <c r="A4850" s="0" t="s">
        <v>542</v>
      </c>
      <c r="B4850" s="0" t="s">
        <v>186</v>
      </c>
      <c r="C4850" s="0" t="n">
        <v>2004</v>
      </c>
      <c r="D4850" s="0" t="s">
        <v>56</v>
      </c>
      <c r="E4850" s="0" t="s">
        <v>91</v>
      </c>
      <c r="F4850" s="0" t="n">
        <v>0.31</v>
      </c>
      <c r="G4850" s="0" t="n">
        <v>0.08</v>
      </c>
      <c r="H4850" s="0" t="n">
        <v>0</v>
      </c>
      <c r="I4850" s="0" t="n">
        <v>0.01</v>
      </c>
      <c r="J4850" s="0" t="n">
        <v>0.4</v>
      </c>
      <c r="K4850" s="0" t="n">
        <v>74</v>
      </c>
      <c r="L4850" s="0" t="n">
        <v>8.9</v>
      </c>
      <c r="M4850" s="0" t="s">
        <v>103</v>
      </c>
      <c r="N4850" s="0" t="s">
        <v>35</v>
      </c>
      <c r="O4850" s="0" t="s">
        <v>37</v>
      </c>
      <c r="P4850" s="0" t="n">
        <f aca="false">IF(AND(OR(Dashboard!$B$5="All",D4850=Dashboard!$B$5),OR(Dashboard!$D$5="All",N4850=Dashboard!$D$5),OR(AND(C4850&lt;&gt;"",C4850&gt;=Dashboard!$F$5,C4850&lt;=Dashboard!$H$5),AND(C4850="",Dashboard!$F$5&lt;=1980,Dashboard!$H$5&gt;=2016))),1,0)</f>
        <v>1</v>
      </c>
      <c r="Q4850" s="0" t="n">
        <f aca="false">J4850*P4850+ROW()*0.00000001</f>
        <v>0.4000485</v>
      </c>
    </row>
    <row r="4851" customFormat="false" ht="15" hidden="false" customHeight="false" outlineLevel="0" collapsed="false">
      <c r="A4851" s="0" t="s">
        <v>3713</v>
      </c>
      <c r="B4851" s="0" t="s">
        <v>50</v>
      </c>
      <c r="C4851" s="0" t="n">
        <v>2007</v>
      </c>
      <c r="D4851" s="0" t="s">
        <v>46</v>
      </c>
      <c r="E4851" s="0" t="s">
        <v>1002</v>
      </c>
      <c r="F4851" s="0" t="n">
        <v>0.37</v>
      </c>
      <c r="G4851" s="0" t="n">
        <v>0</v>
      </c>
      <c r="H4851" s="0" t="n">
        <v>0</v>
      </c>
      <c r="I4851" s="0" t="n">
        <v>0.03</v>
      </c>
      <c r="J4851" s="0" t="n">
        <v>0.4</v>
      </c>
      <c r="K4851" s="0" t="n">
        <v>57</v>
      </c>
      <c r="L4851" s="0" t="n">
        <v>7.2</v>
      </c>
      <c r="M4851" s="0" t="s">
        <v>125</v>
      </c>
      <c r="N4851" s="0" t="s">
        <v>35</v>
      </c>
      <c r="O4851" s="0" t="s">
        <v>53</v>
      </c>
      <c r="P4851" s="0" t="n">
        <f aca="false">IF(AND(OR(Dashboard!$B$5="All",D4851=Dashboard!$B$5),OR(Dashboard!$D$5="All",N4851=Dashboard!$D$5),OR(AND(C4851&lt;&gt;"",C4851&gt;=Dashboard!$F$5,C4851&lt;=Dashboard!$H$5),AND(C4851="",Dashboard!$F$5&lt;=1980,Dashboard!$H$5&gt;=2016))),1,0)</f>
        <v>1</v>
      </c>
      <c r="Q4851" s="0" t="n">
        <f aca="false">J4851*P4851+ROW()*0.00000001</f>
        <v>0.40004851</v>
      </c>
    </row>
    <row r="4852" customFormat="false" ht="15" hidden="false" customHeight="false" outlineLevel="0" collapsed="false">
      <c r="A4852" s="0" t="s">
        <v>2761</v>
      </c>
      <c r="B4852" s="0" t="s">
        <v>78</v>
      </c>
      <c r="C4852" s="0" t="n">
        <v>1995</v>
      </c>
      <c r="D4852" s="0" t="s">
        <v>46</v>
      </c>
      <c r="E4852" s="0" t="s">
        <v>328</v>
      </c>
      <c r="F4852" s="0" t="n">
        <v>0</v>
      </c>
      <c r="G4852" s="0" t="n">
        <v>0</v>
      </c>
      <c r="H4852" s="0" t="n">
        <v>0.4</v>
      </c>
      <c r="I4852" s="0" t="n">
        <v>0</v>
      </c>
      <c r="J4852" s="0" t="n">
        <v>0.4</v>
      </c>
      <c r="N4852" s="0" t="s">
        <v>35</v>
      </c>
      <c r="P4852" s="0" t="n">
        <f aca="false">IF(AND(OR(Dashboard!$B$5="All",D4852=Dashboard!$B$5),OR(Dashboard!$D$5="All",N4852=Dashboard!$D$5),OR(AND(C4852&lt;&gt;"",C4852&gt;=Dashboard!$F$5,C4852&lt;=Dashboard!$H$5),AND(C4852="",Dashboard!$F$5&lt;=1980,Dashboard!$H$5&gt;=2016))),1,0)</f>
        <v>1</v>
      </c>
      <c r="Q4852" s="0" t="n">
        <f aca="false">J4852*P4852+ROW()*0.00000001</f>
        <v>0.40004852</v>
      </c>
    </row>
    <row r="4853" customFormat="false" ht="15" hidden="false" customHeight="false" outlineLevel="0" collapsed="false">
      <c r="A4853" s="0" t="s">
        <v>3714</v>
      </c>
      <c r="B4853" s="0" t="s">
        <v>33</v>
      </c>
      <c r="C4853" s="0" t="n">
        <v>2008</v>
      </c>
      <c r="D4853" s="0" t="s">
        <v>41</v>
      </c>
      <c r="E4853" s="0" t="s">
        <v>243</v>
      </c>
      <c r="F4853" s="0" t="n">
        <v>0.35</v>
      </c>
      <c r="G4853" s="0" t="n">
        <v>0.02</v>
      </c>
      <c r="H4853" s="0" t="n">
        <v>0</v>
      </c>
      <c r="I4853" s="0" t="n">
        <v>0.03</v>
      </c>
      <c r="J4853" s="0" t="n">
        <v>0.4</v>
      </c>
      <c r="N4853" s="0" t="s">
        <v>35</v>
      </c>
      <c r="P4853" s="0" t="n">
        <f aca="false">IF(AND(OR(Dashboard!$B$5="All",D4853=Dashboard!$B$5),OR(Dashboard!$D$5="All",N4853=Dashboard!$D$5),OR(AND(C4853&lt;&gt;"",C4853&gt;=Dashboard!$F$5,C4853&lt;=Dashboard!$H$5),AND(C4853="",Dashboard!$F$5&lt;=1980,Dashboard!$H$5&gt;=2016))),1,0)</f>
        <v>1</v>
      </c>
      <c r="Q4853" s="0" t="n">
        <f aca="false">J4853*P4853+ROW()*0.00000001</f>
        <v>0.40004853</v>
      </c>
    </row>
    <row r="4854" customFormat="false" ht="15" hidden="false" customHeight="false" outlineLevel="0" collapsed="false">
      <c r="A4854" s="0" t="s">
        <v>3715</v>
      </c>
      <c r="B4854" s="0" t="s">
        <v>50</v>
      </c>
      <c r="C4854" s="0" t="n">
        <v>2006</v>
      </c>
      <c r="D4854" s="0" t="s">
        <v>16</v>
      </c>
      <c r="E4854" s="0" t="s">
        <v>220</v>
      </c>
      <c r="F4854" s="0" t="n">
        <v>0.31</v>
      </c>
      <c r="G4854" s="0" t="n">
        <v>0.02</v>
      </c>
      <c r="H4854" s="0" t="n">
        <v>0.04</v>
      </c>
      <c r="I4854" s="0" t="n">
        <v>0.03</v>
      </c>
      <c r="J4854" s="0" t="n">
        <v>0.4</v>
      </c>
      <c r="K4854" s="0" t="n">
        <v>85</v>
      </c>
      <c r="L4854" s="0" t="n">
        <v>8.3</v>
      </c>
      <c r="M4854" s="0" t="s">
        <v>103</v>
      </c>
      <c r="N4854" s="0" t="s">
        <v>35</v>
      </c>
      <c r="O4854" s="0" t="s">
        <v>42</v>
      </c>
      <c r="P4854" s="0" t="n">
        <f aca="false">IF(AND(OR(Dashboard!$B$5="All",D4854=Dashboard!$B$5),OR(Dashboard!$D$5="All",N4854=Dashboard!$D$5),OR(AND(C4854&lt;&gt;"",C4854&gt;=Dashboard!$F$5,C4854&lt;=Dashboard!$H$5),AND(C4854="",Dashboard!$F$5&lt;=1980,Dashboard!$H$5&gt;=2016))),1,0)</f>
        <v>1</v>
      </c>
      <c r="Q4854" s="0" t="n">
        <f aca="false">J4854*P4854+ROW()*0.00000001</f>
        <v>0.40004854</v>
      </c>
    </row>
    <row r="4855" customFormat="false" ht="15" hidden="false" customHeight="false" outlineLevel="0" collapsed="false">
      <c r="A4855" s="0" t="s">
        <v>3716</v>
      </c>
      <c r="B4855" s="0" t="s">
        <v>76</v>
      </c>
      <c r="C4855" s="0" t="n">
        <v>2005</v>
      </c>
      <c r="D4855" s="0" t="s">
        <v>41</v>
      </c>
      <c r="E4855" s="0" t="s">
        <v>2355</v>
      </c>
      <c r="F4855" s="0" t="n">
        <v>0.33</v>
      </c>
      <c r="G4855" s="0" t="n">
        <v>0.01</v>
      </c>
      <c r="H4855" s="0" t="n">
        <v>0</v>
      </c>
      <c r="I4855" s="0" t="n">
        <v>0.05</v>
      </c>
      <c r="J4855" s="0" t="n">
        <v>0.4</v>
      </c>
      <c r="K4855" s="0" t="n">
        <v>71</v>
      </c>
      <c r="L4855" s="0" t="n">
        <v>8.5</v>
      </c>
      <c r="M4855" s="0" t="s">
        <v>36</v>
      </c>
      <c r="N4855" s="0" t="s">
        <v>74</v>
      </c>
      <c r="O4855" s="0" t="s">
        <v>37</v>
      </c>
      <c r="P4855" s="0" t="n">
        <f aca="false">IF(AND(OR(Dashboard!$B$5="All",D4855=Dashboard!$B$5),OR(Dashboard!$D$5="All",N4855=Dashboard!$D$5),OR(AND(C4855&lt;&gt;"",C4855&gt;=Dashboard!$F$5,C4855&lt;=Dashboard!$H$5),AND(C4855="",Dashboard!$F$5&lt;=1980,Dashboard!$H$5&gt;=2016))),1,0)</f>
        <v>1</v>
      </c>
      <c r="Q4855" s="0" t="n">
        <f aca="false">J4855*P4855+ROW()*0.00000001</f>
        <v>0.40004855</v>
      </c>
    </row>
    <row r="4856" customFormat="false" ht="15" hidden="false" customHeight="false" outlineLevel="0" collapsed="false">
      <c r="A4856" s="0" t="s">
        <v>3717</v>
      </c>
      <c r="B4856" s="0" t="s">
        <v>76</v>
      </c>
      <c r="C4856" s="0" t="n">
        <v>2004</v>
      </c>
      <c r="D4856" s="0" t="s">
        <v>102</v>
      </c>
      <c r="E4856" s="0" t="s">
        <v>220</v>
      </c>
      <c r="F4856" s="0" t="n">
        <v>0.19</v>
      </c>
      <c r="G4856" s="0" t="n">
        <v>0.15</v>
      </c>
      <c r="H4856" s="0" t="n">
        <v>0</v>
      </c>
      <c r="I4856" s="0" t="n">
        <v>0.05</v>
      </c>
      <c r="J4856" s="0" t="n">
        <v>0.39</v>
      </c>
      <c r="K4856" s="0" t="n">
        <v>66</v>
      </c>
      <c r="L4856" s="0" t="n">
        <v>8.5</v>
      </c>
      <c r="M4856" s="0" t="s">
        <v>73</v>
      </c>
      <c r="N4856" s="0" t="s">
        <v>74</v>
      </c>
      <c r="O4856" s="0" t="s">
        <v>67</v>
      </c>
      <c r="P4856" s="0" t="n">
        <f aca="false">IF(AND(OR(Dashboard!$B$5="All",D4856=Dashboard!$B$5),OR(Dashboard!$D$5="All",N4856=Dashboard!$D$5),OR(AND(C4856&lt;&gt;"",C4856&gt;=Dashboard!$F$5,C4856&lt;=Dashboard!$H$5),AND(C4856="",Dashboard!$F$5&lt;=1980,Dashboard!$H$5&gt;=2016))),1,0)</f>
        <v>1</v>
      </c>
      <c r="Q4856" s="0" t="n">
        <f aca="false">J4856*P4856+ROW()*0.00000001</f>
        <v>0.39004856</v>
      </c>
    </row>
    <row r="4857" customFormat="false" ht="15" hidden="false" customHeight="false" outlineLevel="0" collapsed="false">
      <c r="A4857" s="0" t="s">
        <v>2342</v>
      </c>
      <c r="B4857" s="0" t="s">
        <v>64</v>
      </c>
      <c r="C4857" s="0" t="n">
        <v>2015</v>
      </c>
      <c r="D4857" s="0" t="s">
        <v>71</v>
      </c>
      <c r="E4857" s="0" t="s">
        <v>487</v>
      </c>
      <c r="F4857" s="0" t="n">
        <v>0.21</v>
      </c>
      <c r="G4857" s="0" t="n">
        <v>0.15</v>
      </c>
      <c r="H4857" s="0" t="n">
        <v>0</v>
      </c>
      <c r="I4857" s="0" t="n">
        <v>0.03</v>
      </c>
      <c r="J4857" s="0" t="n">
        <v>0.39</v>
      </c>
      <c r="N4857" s="0" t="s">
        <v>66</v>
      </c>
      <c r="P4857" s="0" t="n">
        <f aca="false">IF(AND(OR(Dashboard!$B$5="All",D4857=Dashboard!$B$5),OR(Dashboard!$D$5="All",N4857=Dashboard!$D$5),OR(AND(C4857&lt;&gt;"",C4857&gt;=Dashboard!$F$5,C4857&lt;=Dashboard!$H$5),AND(C4857="",Dashboard!$F$5&lt;=1980,Dashboard!$H$5&gt;=2016))),1,0)</f>
        <v>1</v>
      </c>
      <c r="Q4857" s="0" t="n">
        <f aca="false">J4857*P4857+ROW()*0.00000001</f>
        <v>0.39004857</v>
      </c>
    </row>
    <row r="4858" customFormat="false" ht="15" hidden="false" customHeight="false" outlineLevel="0" collapsed="false">
      <c r="A4858" s="0" t="s">
        <v>2040</v>
      </c>
      <c r="B4858" s="0" t="s">
        <v>64</v>
      </c>
      <c r="C4858" s="0" t="n">
        <v>2007</v>
      </c>
      <c r="D4858" s="0" t="s">
        <v>71</v>
      </c>
      <c r="E4858" s="0" t="s">
        <v>257</v>
      </c>
      <c r="F4858" s="0" t="n">
        <v>0.12</v>
      </c>
      <c r="G4858" s="0" t="n">
        <v>0.22</v>
      </c>
      <c r="H4858" s="0" t="n">
        <v>0</v>
      </c>
      <c r="I4858" s="0" t="n">
        <v>0.05</v>
      </c>
      <c r="J4858" s="0" t="n">
        <v>0.39</v>
      </c>
      <c r="K4858" s="0" t="n">
        <v>77</v>
      </c>
      <c r="L4858" s="0" t="n">
        <v>8.3</v>
      </c>
      <c r="M4858" s="0" t="s">
        <v>103</v>
      </c>
      <c r="N4858" s="0" t="s">
        <v>66</v>
      </c>
      <c r="O4858" s="0" t="s">
        <v>37</v>
      </c>
      <c r="P4858" s="0" t="n">
        <f aca="false">IF(AND(OR(Dashboard!$B$5="All",D4858=Dashboard!$B$5),OR(Dashboard!$D$5="All",N4858=Dashboard!$D$5),OR(AND(C4858&lt;&gt;"",C4858&gt;=Dashboard!$F$5,C4858&lt;=Dashboard!$H$5),AND(C4858="",Dashboard!$F$5&lt;=1980,Dashboard!$H$5&gt;=2016))),1,0)</f>
        <v>1</v>
      </c>
      <c r="Q4858" s="0" t="n">
        <f aca="false">J4858*P4858+ROW()*0.00000001</f>
        <v>0.39004858</v>
      </c>
    </row>
    <row r="4859" customFormat="false" ht="15" hidden="false" customHeight="false" outlineLevel="0" collapsed="false">
      <c r="A4859" s="0" t="s">
        <v>3718</v>
      </c>
      <c r="B4859" s="0" t="s">
        <v>50</v>
      </c>
      <c r="C4859" s="0" t="n">
        <v>2009</v>
      </c>
      <c r="D4859" s="0" t="s">
        <v>114</v>
      </c>
      <c r="E4859" s="0" t="s">
        <v>1488</v>
      </c>
      <c r="F4859" s="0" t="n">
        <v>0.06</v>
      </c>
      <c r="G4859" s="0" t="n">
        <v>0.3</v>
      </c>
      <c r="H4859" s="0" t="n">
        <v>0</v>
      </c>
      <c r="I4859" s="0" t="n">
        <v>0.04</v>
      </c>
      <c r="J4859" s="0" t="n">
        <v>0.39</v>
      </c>
      <c r="K4859" s="0" t="n">
        <v>57</v>
      </c>
      <c r="L4859" s="0" t="n">
        <v>3.1</v>
      </c>
      <c r="M4859" s="0" t="s">
        <v>36</v>
      </c>
      <c r="N4859" s="0" t="s">
        <v>35</v>
      </c>
      <c r="O4859" s="0" t="s">
        <v>53</v>
      </c>
      <c r="P4859" s="0" t="n">
        <f aca="false">IF(AND(OR(Dashboard!$B$5="All",D4859=Dashboard!$B$5),OR(Dashboard!$D$5="All",N4859=Dashboard!$D$5),OR(AND(C4859&lt;&gt;"",C4859&gt;=Dashboard!$F$5,C4859&lt;=Dashboard!$H$5),AND(C4859="",Dashboard!$F$5&lt;=1980,Dashboard!$H$5&gt;=2016))),1,0)</f>
        <v>1</v>
      </c>
      <c r="Q4859" s="0" t="n">
        <f aca="false">J4859*P4859+ROW()*0.00000001</f>
        <v>0.39004859</v>
      </c>
    </row>
    <row r="4860" customFormat="false" ht="15" hidden="false" customHeight="false" outlineLevel="0" collapsed="false">
      <c r="A4860" s="0" t="s">
        <v>3719</v>
      </c>
      <c r="B4860" s="0" t="s">
        <v>76</v>
      </c>
      <c r="C4860" s="0" t="n">
        <v>2007</v>
      </c>
      <c r="D4860" s="0" t="s">
        <v>71</v>
      </c>
      <c r="E4860" s="0" t="s">
        <v>72</v>
      </c>
      <c r="F4860" s="0" t="n">
        <v>0.19</v>
      </c>
      <c r="G4860" s="0" t="n">
        <v>0.15</v>
      </c>
      <c r="H4860" s="0" t="n">
        <v>0</v>
      </c>
      <c r="I4860" s="0" t="n">
        <v>0.05</v>
      </c>
      <c r="J4860" s="0" t="n">
        <v>0.39</v>
      </c>
      <c r="K4860" s="0" t="n">
        <v>36</v>
      </c>
      <c r="L4860" s="0" t="n">
        <v>6.4</v>
      </c>
      <c r="M4860" s="0" t="s">
        <v>103</v>
      </c>
      <c r="N4860" s="0" t="s">
        <v>74</v>
      </c>
      <c r="O4860" s="0" t="s">
        <v>177</v>
      </c>
      <c r="P4860" s="0" t="n">
        <f aca="false">IF(AND(OR(Dashboard!$B$5="All",D4860=Dashboard!$B$5),OR(Dashboard!$D$5="All",N4860=Dashboard!$D$5),OR(AND(C4860&lt;&gt;"",C4860&gt;=Dashboard!$F$5,C4860&lt;=Dashboard!$H$5),AND(C4860="",Dashboard!$F$5&lt;=1980,Dashboard!$H$5&gt;=2016))),1,0)</f>
        <v>1</v>
      </c>
      <c r="Q4860" s="0" t="n">
        <f aca="false">J4860*P4860+ROW()*0.00000001</f>
        <v>0.3900486</v>
      </c>
    </row>
    <row r="4861" customFormat="false" ht="15" hidden="false" customHeight="false" outlineLevel="0" collapsed="false">
      <c r="A4861" s="0" t="s">
        <v>2316</v>
      </c>
      <c r="B4861" s="0" t="s">
        <v>144</v>
      </c>
      <c r="C4861" s="0" t="n">
        <v>2005</v>
      </c>
      <c r="D4861" s="0" t="s">
        <v>71</v>
      </c>
      <c r="E4861" s="0" t="s">
        <v>91</v>
      </c>
      <c r="F4861" s="0" t="n">
        <v>0.26</v>
      </c>
      <c r="G4861" s="0" t="n">
        <v>0.11</v>
      </c>
      <c r="H4861" s="0" t="n">
        <v>0</v>
      </c>
      <c r="I4861" s="0" t="n">
        <v>0.02</v>
      </c>
      <c r="J4861" s="0" t="n">
        <v>0.39</v>
      </c>
      <c r="K4861" s="0" t="n">
        <v>77</v>
      </c>
      <c r="L4861" s="0" t="n">
        <v>7.4</v>
      </c>
      <c r="M4861" s="0" t="s">
        <v>103</v>
      </c>
      <c r="N4861" s="0" t="s">
        <v>66</v>
      </c>
      <c r="O4861" s="0" t="s">
        <v>37</v>
      </c>
      <c r="P4861" s="0" t="n">
        <f aca="false">IF(AND(OR(Dashboard!$B$5="All",D4861=Dashboard!$B$5),OR(Dashboard!$D$5="All",N4861=Dashboard!$D$5),OR(AND(C4861&lt;&gt;"",C4861&gt;=Dashboard!$F$5,C4861&lt;=Dashboard!$H$5),AND(C4861="",Dashboard!$F$5&lt;=1980,Dashboard!$H$5&gt;=2016))),1,0)</f>
        <v>1</v>
      </c>
      <c r="Q4861" s="0" t="n">
        <f aca="false">J4861*P4861+ROW()*0.00000001</f>
        <v>0.39004861</v>
      </c>
    </row>
    <row r="4862" customFormat="false" ht="15" hidden="false" customHeight="false" outlineLevel="0" collapsed="false">
      <c r="A4862" s="0" t="s">
        <v>3720</v>
      </c>
      <c r="B4862" s="0" t="s">
        <v>33</v>
      </c>
      <c r="C4862" s="0" t="n">
        <v>2008</v>
      </c>
      <c r="D4862" s="0" t="s">
        <v>58</v>
      </c>
      <c r="E4862" s="0" t="s">
        <v>142</v>
      </c>
      <c r="F4862" s="0" t="n">
        <v>0.33</v>
      </c>
      <c r="G4862" s="0" t="n">
        <v>0.03</v>
      </c>
      <c r="H4862" s="0" t="n">
        <v>0</v>
      </c>
      <c r="I4862" s="0" t="n">
        <v>0.03</v>
      </c>
      <c r="J4862" s="0" t="n">
        <v>0.39</v>
      </c>
      <c r="M4862" s="0" t="s">
        <v>36</v>
      </c>
      <c r="N4862" s="0" t="s">
        <v>35</v>
      </c>
      <c r="P4862" s="0" t="n">
        <f aca="false">IF(AND(OR(Dashboard!$B$5="All",D4862=Dashboard!$B$5),OR(Dashboard!$D$5="All",N4862=Dashboard!$D$5),OR(AND(C4862&lt;&gt;"",C4862&gt;=Dashboard!$F$5,C4862&lt;=Dashboard!$H$5),AND(C4862="",Dashboard!$F$5&lt;=1980,Dashboard!$H$5&gt;=2016))),1,0)</f>
        <v>1</v>
      </c>
      <c r="Q4862" s="0" t="n">
        <f aca="false">J4862*P4862+ROW()*0.00000001</f>
        <v>0.39004862</v>
      </c>
    </row>
    <row r="4863" customFormat="false" ht="15" hidden="false" customHeight="false" outlineLevel="0" collapsed="false">
      <c r="A4863" s="0" t="s">
        <v>2580</v>
      </c>
      <c r="B4863" s="0" t="s">
        <v>76</v>
      </c>
      <c r="C4863" s="0" t="n">
        <v>2007</v>
      </c>
      <c r="D4863" s="0" t="s">
        <v>41</v>
      </c>
      <c r="E4863" s="0" t="s">
        <v>418</v>
      </c>
      <c r="F4863" s="0" t="n">
        <v>0.19</v>
      </c>
      <c r="G4863" s="0" t="n">
        <v>0.15</v>
      </c>
      <c r="H4863" s="0" t="n">
        <v>0.01</v>
      </c>
      <c r="I4863" s="0" t="n">
        <v>0.05</v>
      </c>
      <c r="J4863" s="0" t="n">
        <v>0.39</v>
      </c>
      <c r="K4863" s="0" t="n">
        <v>66</v>
      </c>
      <c r="L4863" s="0" t="n">
        <v>6.7</v>
      </c>
      <c r="M4863" s="0" t="s">
        <v>103</v>
      </c>
      <c r="N4863" s="0" t="s">
        <v>74</v>
      </c>
      <c r="O4863" s="0" t="s">
        <v>67</v>
      </c>
      <c r="P4863" s="0" t="n">
        <f aca="false">IF(AND(OR(Dashboard!$B$5="All",D4863=Dashboard!$B$5),OR(Dashboard!$D$5="All",N4863=Dashboard!$D$5),OR(AND(C4863&lt;&gt;"",C4863&gt;=Dashboard!$F$5,C4863&lt;=Dashboard!$H$5),AND(C4863="",Dashboard!$F$5&lt;=1980,Dashboard!$H$5&gt;=2016))),1,0)</f>
        <v>1</v>
      </c>
      <c r="Q4863" s="0" t="n">
        <f aca="false">J4863*P4863+ROW()*0.00000001</f>
        <v>0.39004863</v>
      </c>
    </row>
    <row r="4864" customFormat="false" ht="15" hidden="false" customHeight="false" outlineLevel="0" collapsed="false">
      <c r="A4864" s="0" t="s">
        <v>2150</v>
      </c>
      <c r="B4864" s="0" t="s">
        <v>50</v>
      </c>
      <c r="C4864" s="0" t="n">
        <v>2009</v>
      </c>
      <c r="D4864" s="0" t="s">
        <v>71</v>
      </c>
      <c r="E4864" s="0" t="s">
        <v>234</v>
      </c>
      <c r="F4864" s="0" t="n">
        <v>0.22</v>
      </c>
      <c r="G4864" s="0" t="n">
        <v>0.14</v>
      </c>
      <c r="H4864" s="0" t="n">
        <v>0</v>
      </c>
      <c r="I4864" s="0" t="n">
        <v>0.04</v>
      </c>
      <c r="J4864" s="0" t="n">
        <v>0.39</v>
      </c>
      <c r="L4864" s="0" t="n">
        <v>5.3</v>
      </c>
      <c r="M4864" s="0" t="s">
        <v>125</v>
      </c>
      <c r="N4864" s="0" t="s">
        <v>35</v>
      </c>
      <c r="P4864" s="0" t="n">
        <f aca="false">IF(AND(OR(Dashboard!$B$5="All",D4864=Dashboard!$B$5),OR(Dashboard!$D$5="All",N4864=Dashboard!$D$5),OR(AND(C4864&lt;&gt;"",C4864&gt;=Dashboard!$F$5,C4864&lt;=Dashboard!$H$5),AND(C4864="",Dashboard!$F$5&lt;=1980,Dashboard!$H$5&gt;=2016))),1,0)</f>
        <v>1</v>
      </c>
      <c r="Q4864" s="0" t="n">
        <f aca="false">J4864*P4864+ROW()*0.00000001</f>
        <v>0.39004864</v>
      </c>
    </row>
    <row r="4865" customFormat="false" ht="15" hidden="false" customHeight="false" outlineLevel="0" collapsed="false">
      <c r="A4865" s="0" t="s">
        <v>1682</v>
      </c>
      <c r="B4865" s="0" t="s">
        <v>108</v>
      </c>
      <c r="C4865" s="0" t="n">
        <v>1998</v>
      </c>
      <c r="D4865" s="0" t="s">
        <v>34</v>
      </c>
      <c r="E4865" s="0" t="s">
        <v>142</v>
      </c>
      <c r="F4865" s="0" t="n">
        <v>0.38</v>
      </c>
      <c r="G4865" s="0" t="n">
        <v>0.01</v>
      </c>
      <c r="H4865" s="0" t="n">
        <v>0</v>
      </c>
      <c r="I4865" s="0" t="n">
        <v>0</v>
      </c>
      <c r="J4865" s="0" t="n">
        <v>0.39</v>
      </c>
      <c r="N4865" s="0" t="s">
        <v>35</v>
      </c>
      <c r="P4865" s="0" t="n">
        <f aca="false">IF(AND(OR(Dashboard!$B$5="All",D4865=Dashboard!$B$5),OR(Dashboard!$D$5="All",N4865=Dashboard!$D$5),OR(AND(C4865&lt;&gt;"",C4865&gt;=Dashboard!$F$5,C4865&lt;=Dashboard!$H$5),AND(C4865="",Dashboard!$F$5&lt;=1980,Dashboard!$H$5&gt;=2016))),1,0)</f>
        <v>1</v>
      </c>
      <c r="Q4865" s="0" t="n">
        <f aca="false">J4865*P4865+ROW()*0.00000001</f>
        <v>0.39004865</v>
      </c>
    </row>
    <row r="4866" customFormat="false" ht="15" hidden="false" customHeight="false" outlineLevel="0" collapsed="false">
      <c r="A4866" s="0" t="s">
        <v>1442</v>
      </c>
      <c r="B4866" s="0" t="s">
        <v>97</v>
      </c>
      <c r="C4866" s="0" t="n">
        <v>2012</v>
      </c>
      <c r="D4866" s="0" t="s">
        <v>71</v>
      </c>
      <c r="E4866" s="0" t="s">
        <v>243</v>
      </c>
      <c r="F4866" s="0" t="n">
        <v>0.2</v>
      </c>
      <c r="G4866" s="0" t="n">
        <v>0.16</v>
      </c>
      <c r="H4866" s="0" t="n">
        <v>0</v>
      </c>
      <c r="I4866" s="0" t="n">
        <v>0.03</v>
      </c>
      <c r="J4866" s="0" t="n">
        <v>0.39</v>
      </c>
      <c r="K4866" s="0" t="n">
        <v>61</v>
      </c>
      <c r="L4866" s="0" t="n">
        <v>7.6</v>
      </c>
      <c r="M4866" s="0" t="s">
        <v>125</v>
      </c>
      <c r="N4866" s="0" t="s">
        <v>35</v>
      </c>
      <c r="O4866" s="0" t="s">
        <v>67</v>
      </c>
      <c r="P4866" s="0" t="n">
        <f aca="false">IF(AND(OR(Dashboard!$B$5="All",D4866=Dashboard!$B$5),OR(Dashboard!$D$5="All",N4866=Dashboard!$D$5),OR(AND(C4866&lt;&gt;"",C4866&gt;=Dashboard!$F$5,C4866&lt;=Dashboard!$H$5),AND(C4866="",Dashboard!$F$5&lt;=1980,Dashboard!$H$5&gt;=2016))),1,0)</f>
        <v>1</v>
      </c>
      <c r="Q4866" s="0" t="n">
        <f aca="false">J4866*P4866+ROW()*0.00000001</f>
        <v>0.39004866</v>
      </c>
    </row>
    <row r="4867" customFormat="false" ht="15" hidden="false" customHeight="false" outlineLevel="0" collapsed="false">
      <c r="A4867" s="0" t="s">
        <v>3721</v>
      </c>
      <c r="B4867" s="0" t="s">
        <v>164</v>
      </c>
      <c r="C4867" s="0" t="n">
        <v>2011</v>
      </c>
      <c r="D4867" s="0" t="s">
        <v>46</v>
      </c>
      <c r="E4867" s="0" t="s">
        <v>599</v>
      </c>
      <c r="F4867" s="0" t="n">
        <v>0</v>
      </c>
      <c r="G4867" s="0" t="n">
        <v>0</v>
      </c>
      <c r="H4867" s="0" t="n">
        <v>0.39</v>
      </c>
      <c r="I4867" s="0" t="n">
        <v>0</v>
      </c>
      <c r="J4867" s="0" t="n">
        <v>0.39</v>
      </c>
      <c r="N4867" s="0" t="s">
        <v>74</v>
      </c>
      <c r="P4867" s="0" t="n">
        <f aca="false">IF(AND(OR(Dashboard!$B$5="All",D4867=Dashboard!$B$5),OR(Dashboard!$D$5="All",N4867=Dashboard!$D$5),OR(AND(C4867&lt;&gt;"",C4867&gt;=Dashboard!$F$5,C4867&lt;=Dashboard!$H$5),AND(C4867="",Dashboard!$F$5&lt;=1980,Dashboard!$H$5&gt;=2016))),1,0)</f>
        <v>1</v>
      </c>
      <c r="Q4867" s="0" t="n">
        <f aca="false">J4867*P4867+ROW()*0.00000001</f>
        <v>0.39004867</v>
      </c>
    </row>
    <row r="4868" customFormat="false" ht="15" hidden="false" customHeight="false" outlineLevel="0" collapsed="false">
      <c r="A4868" s="0" t="s">
        <v>3722</v>
      </c>
      <c r="B4868" s="0" t="s">
        <v>33</v>
      </c>
      <c r="C4868" s="0" t="n">
        <v>2010</v>
      </c>
      <c r="D4868" s="0" t="s">
        <v>71</v>
      </c>
      <c r="E4868" s="0" t="s">
        <v>1259</v>
      </c>
      <c r="F4868" s="0" t="n">
        <v>0.2</v>
      </c>
      <c r="G4868" s="0" t="n">
        <v>0.11</v>
      </c>
      <c r="H4868" s="0" t="n">
        <v>0.04</v>
      </c>
      <c r="I4868" s="0" t="n">
        <v>0.03</v>
      </c>
      <c r="J4868" s="0" t="n">
        <v>0.39</v>
      </c>
      <c r="K4868" s="0" t="n">
        <v>84</v>
      </c>
      <c r="L4868" s="0" t="n">
        <v>8.8</v>
      </c>
      <c r="M4868" s="0" t="s">
        <v>73</v>
      </c>
      <c r="N4868" s="0" t="s">
        <v>35</v>
      </c>
      <c r="O4868" s="0" t="s">
        <v>42</v>
      </c>
      <c r="P4868" s="0" t="n">
        <f aca="false">IF(AND(OR(Dashboard!$B$5="All",D4868=Dashboard!$B$5),OR(Dashboard!$D$5="All",N4868=Dashboard!$D$5),OR(AND(C4868&lt;&gt;"",C4868&gt;=Dashboard!$F$5,C4868&lt;=Dashboard!$H$5),AND(C4868="",Dashboard!$F$5&lt;=1980,Dashboard!$H$5&gt;=2016))),1,0)</f>
        <v>1</v>
      </c>
      <c r="Q4868" s="0" t="n">
        <f aca="false">J4868*P4868+ROW()*0.00000001</f>
        <v>0.39004868</v>
      </c>
    </row>
    <row r="4869" customFormat="false" ht="15" hidden="false" customHeight="false" outlineLevel="0" collapsed="false">
      <c r="A4869" s="0" t="s">
        <v>3723</v>
      </c>
      <c r="B4869" s="0" t="s">
        <v>117</v>
      </c>
      <c r="C4869" s="0" t="n">
        <v>2000</v>
      </c>
      <c r="D4869" s="0" t="s">
        <v>41</v>
      </c>
      <c r="E4869" s="0" t="s">
        <v>342</v>
      </c>
      <c r="F4869" s="0" t="n">
        <v>0.22</v>
      </c>
      <c r="G4869" s="0" t="n">
        <v>0.15</v>
      </c>
      <c r="H4869" s="0" t="n">
        <v>0</v>
      </c>
      <c r="I4869" s="0" t="n">
        <v>0.03</v>
      </c>
      <c r="J4869" s="0" t="n">
        <v>0.39</v>
      </c>
      <c r="K4869" s="0" t="n">
        <v>62</v>
      </c>
      <c r="M4869" s="0" t="s">
        <v>36</v>
      </c>
      <c r="N4869" s="0" t="s">
        <v>74</v>
      </c>
      <c r="O4869" s="0" t="s">
        <v>67</v>
      </c>
      <c r="P4869" s="0" t="n">
        <f aca="false">IF(AND(OR(Dashboard!$B$5="All",D4869=Dashboard!$B$5),OR(Dashboard!$D$5="All",N4869=Dashboard!$D$5),OR(AND(C4869&lt;&gt;"",C4869&gt;=Dashboard!$F$5,C4869&lt;=Dashboard!$H$5),AND(C4869="",Dashboard!$F$5&lt;=1980,Dashboard!$H$5&gt;=2016))),1,0)</f>
        <v>1</v>
      </c>
      <c r="Q4869" s="0" t="n">
        <f aca="false">J4869*P4869+ROW()*0.00000001</f>
        <v>0.39004869</v>
      </c>
    </row>
    <row r="4870" customFormat="false" ht="15" hidden="false" customHeight="false" outlineLevel="0" collapsed="false">
      <c r="A4870" s="0" t="s">
        <v>3724</v>
      </c>
      <c r="B4870" s="0" t="s">
        <v>50</v>
      </c>
      <c r="C4870" s="0" t="n">
        <v>2009</v>
      </c>
      <c r="D4870" s="0" t="s">
        <v>71</v>
      </c>
      <c r="E4870" s="0" t="s">
        <v>154</v>
      </c>
      <c r="F4870" s="0" t="n">
        <v>0.22</v>
      </c>
      <c r="G4870" s="0" t="n">
        <v>0.14</v>
      </c>
      <c r="H4870" s="0" t="n">
        <v>0</v>
      </c>
      <c r="I4870" s="0" t="n">
        <v>0.04</v>
      </c>
      <c r="J4870" s="0" t="n">
        <v>0.39</v>
      </c>
      <c r="M4870" s="0" t="s">
        <v>36</v>
      </c>
      <c r="N4870" s="0" t="s">
        <v>35</v>
      </c>
      <c r="P4870" s="0" t="n">
        <f aca="false">IF(AND(OR(Dashboard!$B$5="All",D4870=Dashboard!$B$5),OR(Dashboard!$D$5="All",N4870=Dashboard!$D$5),OR(AND(C4870&lt;&gt;"",C4870&gt;=Dashboard!$F$5,C4870&lt;=Dashboard!$H$5),AND(C4870="",Dashboard!$F$5&lt;=1980,Dashboard!$H$5&gt;=2016))),1,0)</f>
        <v>1</v>
      </c>
      <c r="Q4870" s="0" t="n">
        <f aca="false">J4870*P4870+ROW()*0.00000001</f>
        <v>0.3900487</v>
      </c>
    </row>
    <row r="4871" customFormat="false" ht="15" hidden="false" customHeight="false" outlineLevel="0" collapsed="false">
      <c r="A4871" s="0" t="s">
        <v>3725</v>
      </c>
      <c r="B4871" s="0" t="s">
        <v>117</v>
      </c>
      <c r="C4871" s="0" t="n">
        <v>1997</v>
      </c>
      <c r="D4871" s="0" t="s">
        <v>102</v>
      </c>
      <c r="E4871" s="0" t="s">
        <v>229</v>
      </c>
      <c r="F4871" s="0" t="n">
        <v>0.22</v>
      </c>
      <c r="G4871" s="0" t="n">
        <v>0.15</v>
      </c>
      <c r="H4871" s="0" t="n">
        <v>0</v>
      </c>
      <c r="I4871" s="0" t="n">
        <v>0.03</v>
      </c>
      <c r="J4871" s="0" t="n">
        <v>0.39</v>
      </c>
      <c r="N4871" s="0" t="s">
        <v>74</v>
      </c>
      <c r="P4871" s="0" t="n">
        <f aca="false">IF(AND(OR(Dashboard!$B$5="All",D4871=Dashboard!$B$5),OR(Dashboard!$D$5="All",N4871=Dashboard!$D$5),OR(AND(C4871&lt;&gt;"",C4871&gt;=Dashboard!$F$5,C4871&lt;=Dashboard!$H$5),AND(C4871="",Dashboard!$F$5&lt;=1980,Dashboard!$H$5&gt;=2016))),1,0)</f>
        <v>1</v>
      </c>
      <c r="Q4871" s="0" t="n">
        <f aca="false">J4871*P4871+ROW()*0.00000001</f>
        <v>0.39004871</v>
      </c>
    </row>
    <row r="4872" customFormat="false" ht="15" hidden="false" customHeight="false" outlineLevel="0" collapsed="false">
      <c r="A4872" s="0" t="s">
        <v>3726</v>
      </c>
      <c r="B4872" s="0" t="s">
        <v>159</v>
      </c>
      <c r="C4872" s="0" t="n">
        <v>1982</v>
      </c>
      <c r="D4872" s="0" t="s">
        <v>41</v>
      </c>
      <c r="E4872" s="0" t="s">
        <v>2468</v>
      </c>
      <c r="F4872" s="0" t="n">
        <v>0.37</v>
      </c>
      <c r="G4872" s="0" t="n">
        <v>0.02</v>
      </c>
      <c r="H4872" s="0" t="n">
        <v>0</v>
      </c>
      <c r="I4872" s="0" t="n">
        <v>0</v>
      </c>
      <c r="J4872" s="0" t="n">
        <v>0.39</v>
      </c>
      <c r="N4872" s="0" t="s">
        <v>161</v>
      </c>
      <c r="P4872" s="0" t="n">
        <f aca="false">IF(AND(OR(Dashboard!$B$5="All",D4872=Dashboard!$B$5),OR(Dashboard!$D$5="All",N4872=Dashboard!$D$5),OR(AND(C4872&lt;&gt;"",C4872&gt;=Dashboard!$F$5,C4872&lt;=Dashboard!$H$5),AND(C4872="",Dashboard!$F$5&lt;=1980,Dashboard!$H$5&gt;=2016))),1,0)</f>
        <v>1</v>
      </c>
      <c r="Q4872" s="0" t="n">
        <f aca="false">J4872*P4872+ROW()*0.00000001</f>
        <v>0.39004872</v>
      </c>
    </row>
    <row r="4873" customFormat="false" ht="15" hidden="false" customHeight="false" outlineLevel="0" collapsed="false">
      <c r="A4873" s="0" t="s">
        <v>3727</v>
      </c>
      <c r="B4873" s="0" t="s">
        <v>76</v>
      </c>
      <c r="C4873" s="0" t="n">
        <v>2002</v>
      </c>
      <c r="D4873" s="0" t="s">
        <v>56</v>
      </c>
      <c r="E4873" s="0" t="s">
        <v>328</v>
      </c>
      <c r="F4873" s="0" t="n">
        <v>0</v>
      </c>
      <c r="G4873" s="0" t="n">
        <v>0</v>
      </c>
      <c r="H4873" s="0" t="n">
        <v>0.39</v>
      </c>
      <c r="I4873" s="0" t="n">
        <v>0</v>
      </c>
      <c r="J4873" s="0" t="n">
        <v>0.39</v>
      </c>
      <c r="N4873" s="0" t="s">
        <v>74</v>
      </c>
      <c r="P4873" s="0" t="n">
        <f aca="false">IF(AND(OR(Dashboard!$B$5="All",D4873=Dashboard!$B$5),OR(Dashboard!$D$5="All",N4873=Dashboard!$D$5),OR(AND(C4873&lt;&gt;"",C4873&gt;=Dashboard!$F$5,C4873&lt;=Dashboard!$H$5),AND(C4873="",Dashboard!$F$5&lt;=1980,Dashboard!$H$5&gt;=2016))),1,0)</f>
        <v>1</v>
      </c>
      <c r="Q4873" s="0" t="n">
        <f aca="false">J4873*P4873+ROW()*0.00000001</f>
        <v>0.39004873</v>
      </c>
    </row>
    <row r="4874" customFormat="false" ht="15" hidden="false" customHeight="false" outlineLevel="0" collapsed="false">
      <c r="A4874" s="0" t="s">
        <v>2921</v>
      </c>
      <c r="B4874" s="0" t="s">
        <v>64</v>
      </c>
      <c r="C4874" s="0" t="n">
        <v>2009</v>
      </c>
      <c r="D4874" s="0" t="s">
        <v>102</v>
      </c>
      <c r="E4874" s="0" t="s">
        <v>418</v>
      </c>
      <c r="F4874" s="0" t="n">
        <v>0.2</v>
      </c>
      <c r="G4874" s="0" t="n">
        <v>0.15</v>
      </c>
      <c r="H4874" s="0" t="n">
        <v>0</v>
      </c>
      <c r="I4874" s="0" t="n">
        <v>0.04</v>
      </c>
      <c r="J4874" s="0" t="n">
        <v>0.39</v>
      </c>
      <c r="K4874" s="0" t="n">
        <v>71</v>
      </c>
      <c r="L4874" s="0" t="n">
        <v>6.3</v>
      </c>
      <c r="M4874" s="0" t="s">
        <v>103</v>
      </c>
      <c r="N4874" s="0" t="s">
        <v>66</v>
      </c>
      <c r="O4874" s="0" t="s">
        <v>37</v>
      </c>
      <c r="P4874" s="0" t="n">
        <f aca="false">IF(AND(OR(Dashboard!$B$5="All",D4874=Dashboard!$B$5),OR(Dashboard!$D$5="All",N4874=Dashboard!$D$5),OR(AND(C4874&lt;&gt;"",C4874&gt;=Dashboard!$F$5,C4874&lt;=Dashboard!$H$5),AND(C4874="",Dashboard!$F$5&lt;=1980,Dashboard!$H$5&gt;=2016))),1,0)</f>
        <v>1</v>
      </c>
      <c r="Q4874" s="0" t="n">
        <f aca="false">J4874*P4874+ROW()*0.00000001</f>
        <v>0.39004874</v>
      </c>
    </row>
    <row r="4875" customFormat="false" ht="15" hidden="false" customHeight="false" outlineLevel="0" collapsed="false">
      <c r="A4875" s="0" t="s">
        <v>3728</v>
      </c>
      <c r="B4875" s="0" t="s">
        <v>33</v>
      </c>
      <c r="C4875" s="0" t="n">
        <v>2011</v>
      </c>
      <c r="D4875" s="0" t="s">
        <v>34</v>
      </c>
      <c r="E4875" s="0" t="s">
        <v>328</v>
      </c>
      <c r="F4875" s="0" t="n">
        <v>0.14</v>
      </c>
      <c r="G4875" s="0" t="n">
        <v>0</v>
      </c>
      <c r="H4875" s="0" t="n">
        <v>0.25</v>
      </c>
      <c r="I4875" s="0" t="n">
        <v>0.01</v>
      </c>
      <c r="J4875" s="0" t="n">
        <v>0.39</v>
      </c>
      <c r="K4875" s="0" t="n">
        <v>69</v>
      </c>
      <c r="L4875" s="0" t="n">
        <v>7</v>
      </c>
      <c r="M4875" s="0" t="s">
        <v>36</v>
      </c>
      <c r="N4875" s="0" t="s">
        <v>35</v>
      </c>
      <c r="O4875" s="0" t="s">
        <v>67</v>
      </c>
      <c r="P4875" s="0" t="n">
        <f aca="false">IF(AND(OR(Dashboard!$B$5="All",D4875=Dashboard!$B$5),OR(Dashboard!$D$5="All",N4875=Dashboard!$D$5),OR(AND(C4875&lt;&gt;"",C4875&gt;=Dashboard!$F$5,C4875&lt;=Dashboard!$H$5),AND(C4875="",Dashboard!$F$5&lt;=1980,Dashboard!$H$5&gt;=2016))),1,0)</f>
        <v>1</v>
      </c>
      <c r="Q4875" s="0" t="n">
        <f aca="false">J4875*P4875+ROW()*0.00000001</f>
        <v>0.39004875</v>
      </c>
    </row>
    <row r="4876" customFormat="false" ht="15" hidden="false" customHeight="false" outlineLevel="0" collapsed="false">
      <c r="A4876" s="0" t="s">
        <v>3729</v>
      </c>
      <c r="B4876" s="0" t="s">
        <v>85</v>
      </c>
      <c r="C4876" s="0" t="n">
        <v>2003</v>
      </c>
      <c r="D4876" s="0" t="s">
        <v>71</v>
      </c>
      <c r="E4876" s="0" t="s">
        <v>418</v>
      </c>
      <c r="F4876" s="0" t="n">
        <v>0.28</v>
      </c>
      <c r="G4876" s="0" t="n">
        <v>0.1</v>
      </c>
      <c r="H4876" s="0" t="n">
        <v>0</v>
      </c>
      <c r="I4876" s="0" t="n">
        <v>0.01</v>
      </c>
      <c r="J4876" s="0" t="n">
        <v>0.39</v>
      </c>
      <c r="M4876" s="0" t="s">
        <v>36</v>
      </c>
      <c r="N4876" s="0" t="s">
        <v>35</v>
      </c>
      <c r="P4876" s="0" t="n">
        <f aca="false">IF(AND(OR(Dashboard!$B$5="All",D4876=Dashboard!$B$5),OR(Dashboard!$D$5="All",N4876=Dashboard!$D$5),OR(AND(C4876&lt;&gt;"",C4876&gt;=Dashboard!$F$5,C4876&lt;=Dashboard!$H$5),AND(C4876="",Dashboard!$F$5&lt;=1980,Dashboard!$H$5&gt;=2016))),1,0)</f>
        <v>1</v>
      </c>
      <c r="Q4876" s="0" t="n">
        <f aca="false">J4876*P4876+ROW()*0.00000001</f>
        <v>0.39004876</v>
      </c>
    </row>
    <row r="4877" customFormat="false" ht="15" hidden="false" customHeight="false" outlineLevel="0" collapsed="false">
      <c r="A4877" s="0" t="s">
        <v>3730</v>
      </c>
      <c r="B4877" s="0" t="s">
        <v>70</v>
      </c>
      <c r="C4877" s="0" t="n">
        <v>2012</v>
      </c>
      <c r="D4877" s="0" t="s">
        <v>58</v>
      </c>
      <c r="E4877" s="0" t="s">
        <v>328</v>
      </c>
      <c r="F4877" s="0" t="n">
        <v>0.09</v>
      </c>
      <c r="G4877" s="0" t="n">
        <v>0.04</v>
      </c>
      <c r="H4877" s="0" t="n">
        <v>0.24</v>
      </c>
      <c r="I4877" s="0" t="n">
        <v>0.02</v>
      </c>
      <c r="J4877" s="0" t="n">
        <v>0.39</v>
      </c>
      <c r="K4877" s="0" t="n">
        <v>65</v>
      </c>
      <c r="L4877" s="0" t="n">
        <v>7.3</v>
      </c>
      <c r="M4877" s="0" t="s">
        <v>103</v>
      </c>
      <c r="N4877" s="0" t="s">
        <v>74</v>
      </c>
      <c r="O4877" s="0" t="s">
        <v>67</v>
      </c>
      <c r="P4877" s="0" t="n">
        <f aca="false">IF(AND(OR(Dashboard!$B$5="All",D4877=Dashboard!$B$5),OR(Dashboard!$D$5="All",N4877=Dashboard!$D$5),OR(AND(C4877&lt;&gt;"",C4877&gt;=Dashboard!$F$5,C4877&lt;=Dashboard!$H$5),AND(C4877="",Dashboard!$F$5&lt;=1980,Dashboard!$H$5&gt;=2016))),1,0)</f>
        <v>1</v>
      </c>
      <c r="Q4877" s="0" t="n">
        <f aca="false">J4877*P4877+ROW()*0.00000001</f>
        <v>0.39004877</v>
      </c>
    </row>
    <row r="4878" customFormat="false" ht="15" hidden="false" customHeight="false" outlineLevel="0" collapsed="false">
      <c r="A4878" s="0" t="s">
        <v>2369</v>
      </c>
      <c r="B4878" s="0" t="s">
        <v>76</v>
      </c>
      <c r="C4878" s="0" t="n">
        <v>2008</v>
      </c>
      <c r="D4878" s="0" t="s">
        <v>34</v>
      </c>
      <c r="E4878" s="0" t="s">
        <v>142</v>
      </c>
      <c r="F4878" s="0" t="n">
        <v>0.32</v>
      </c>
      <c r="G4878" s="0" t="n">
        <v>0.01</v>
      </c>
      <c r="H4878" s="0" t="n">
        <v>0.01</v>
      </c>
      <c r="I4878" s="0" t="n">
        <v>0.05</v>
      </c>
      <c r="J4878" s="0" t="n">
        <v>0.39</v>
      </c>
      <c r="L4878" s="0" t="n">
        <v>7.4</v>
      </c>
      <c r="M4878" s="0" t="s">
        <v>36</v>
      </c>
      <c r="N4878" s="0" t="s">
        <v>74</v>
      </c>
      <c r="P4878" s="0" t="n">
        <f aca="false">IF(AND(OR(Dashboard!$B$5="All",D4878=Dashboard!$B$5),OR(Dashboard!$D$5="All",N4878=Dashboard!$D$5),OR(AND(C4878&lt;&gt;"",C4878&gt;=Dashboard!$F$5,C4878&lt;=Dashboard!$H$5),AND(C4878="",Dashboard!$F$5&lt;=1980,Dashboard!$H$5&gt;=2016))),1,0)</f>
        <v>1</v>
      </c>
      <c r="Q4878" s="0" t="n">
        <f aca="false">J4878*P4878+ROW()*0.00000001</f>
        <v>0.39004878</v>
      </c>
    </row>
    <row r="4879" customFormat="false" ht="15" hidden="false" customHeight="false" outlineLevel="0" collapsed="false">
      <c r="A4879" s="0" t="s">
        <v>1040</v>
      </c>
      <c r="B4879" s="0" t="s">
        <v>94</v>
      </c>
      <c r="C4879" s="0" t="n">
        <v>2015</v>
      </c>
      <c r="D4879" s="0" t="s">
        <v>71</v>
      </c>
      <c r="E4879" s="0" t="s">
        <v>689</v>
      </c>
      <c r="F4879" s="0" t="n">
        <v>0.13</v>
      </c>
      <c r="G4879" s="0" t="n">
        <v>0.18</v>
      </c>
      <c r="H4879" s="0" t="n">
        <v>0.03</v>
      </c>
      <c r="I4879" s="0" t="n">
        <v>0.06</v>
      </c>
      <c r="J4879" s="0" t="n">
        <v>0.39</v>
      </c>
      <c r="N4879" s="0" t="s">
        <v>74</v>
      </c>
      <c r="P4879" s="0" t="n">
        <f aca="false">IF(AND(OR(Dashboard!$B$5="All",D4879=Dashboard!$B$5),OR(Dashboard!$D$5="All",N4879=Dashboard!$D$5),OR(AND(C4879&lt;&gt;"",C4879&gt;=Dashboard!$F$5,C4879&lt;=Dashboard!$H$5),AND(C4879="",Dashboard!$F$5&lt;=1980,Dashboard!$H$5&gt;=2016))),1,0)</f>
        <v>1</v>
      </c>
      <c r="Q4879" s="0" t="n">
        <f aca="false">J4879*P4879+ROW()*0.00000001</f>
        <v>0.39004879</v>
      </c>
    </row>
    <row r="4880" customFormat="false" ht="15" hidden="false" customHeight="false" outlineLevel="0" collapsed="false">
      <c r="A4880" s="0" t="s">
        <v>498</v>
      </c>
      <c r="B4880" s="0" t="s">
        <v>152</v>
      </c>
      <c r="C4880" s="0" t="n">
        <v>2010</v>
      </c>
      <c r="D4880" s="0" t="s">
        <v>46</v>
      </c>
      <c r="E4880" s="0" t="s">
        <v>142</v>
      </c>
      <c r="F4880" s="0" t="n">
        <v>0.01</v>
      </c>
      <c r="G4880" s="0" t="n">
        <v>0.32</v>
      </c>
      <c r="H4880" s="0" t="n">
        <v>0</v>
      </c>
      <c r="I4880" s="0" t="n">
        <v>0.06</v>
      </c>
      <c r="J4880" s="0" t="n">
        <v>0.39</v>
      </c>
      <c r="K4880" s="0" t="n">
        <v>94</v>
      </c>
      <c r="L4880" s="0" t="n">
        <v>8.8</v>
      </c>
      <c r="M4880" s="0" t="s">
        <v>73</v>
      </c>
      <c r="N4880" s="0" t="s">
        <v>152</v>
      </c>
      <c r="O4880" s="0" t="s">
        <v>60</v>
      </c>
      <c r="P4880" s="0" t="n">
        <f aca="false">IF(AND(OR(Dashboard!$B$5="All",D4880=Dashboard!$B$5),OR(Dashboard!$D$5="All",N4880=Dashboard!$D$5),OR(AND(C4880&lt;&gt;"",C4880&gt;=Dashboard!$F$5,C4880&lt;=Dashboard!$H$5),AND(C4880="",Dashboard!$F$5&lt;=1980,Dashboard!$H$5&gt;=2016))),1,0)</f>
        <v>1</v>
      </c>
      <c r="Q4880" s="0" t="n">
        <f aca="false">J4880*P4880+ROW()*0.00000001</f>
        <v>0.3900488</v>
      </c>
    </row>
    <row r="4881" customFormat="false" ht="15" hidden="false" customHeight="false" outlineLevel="0" collapsed="false">
      <c r="A4881" s="0" t="s">
        <v>2965</v>
      </c>
      <c r="B4881" s="0" t="s">
        <v>70</v>
      </c>
      <c r="C4881" s="0" t="n">
        <v>2010</v>
      </c>
      <c r="D4881" s="0" t="s">
        <v>71</v>
      </c>
      <c r="E4881" s="0" t="s">
        <v>142</v>
      </c>
      <c r="F4881" s="0" t="n">
        <v>0.13</v>
      </c>
      <c r="G4881" s="0" t="n">
        <v>0.2</v>
      </c>
      <c r="H4881" s="0" t="n">
        <v>0</v>
      </c>
      <c r="I4881" s="0" t="n">
        <v>0.07</v>
      </c>
      <c r="J4881" s="0" t="n">
        <v>0.39</v>
      </c>
      <c r="K4881" s="0" t="n">
        <v>38</v>
      </c>
      <c r="L4881" s="0" t="n">
        <v>2.8</v>
      </c>
      <c r="M4881" s="0" t="s">
        <v>103</v>
      </c>
      <c r="N4881" s="0" t="s">
        <v>74</v>
      </c>
      <c r="O4881" s="0" t="s">
        <v>177</v>
      </c>
      <c r="P4881" s="0" t="n">
        <f aca="false">IF(AND(OR(Dashboard!$B$5="All",D4881=Dashboard!$B$5),OR(Dashboard!$D$5="All",N4881=Dashboard!$D$5),OR(AND(C4881&lt;&gt;"",C4881&gt;=Dashboard!$F$5,C4881&lt;=Dashboard!$H$5),AND(C4881="",Dashboard!$F$5&lt;=1980,Dashboard!$H$5&gt;=2016))),1,0)</f>
        <v>1</v>
      </c>
      <c r="Q4881" s="0" t="n">
        <f aca="false">J4881*P4881+ROW()*0.00000001</f>
        <v>0.39004881</v>
      </c>
    </row>
    <row r="4882" customFormat="false" ht="15" hidden="false" customHeight="false" outlineLevel="0" collapsed="false">
      <c r="A4882" s="0" t="s">
        <v>3731</v>
      </c>
      <c r="B4882" s="0" t="s">
        <v>144</v>
      </c>
      <c r="C4882" s="0" t="n">
        <v>2002</v>
      </c>
      <c r="D4882" s="0" t="s">
        <v>56</v>
      </c>
      <c r="E4882" s="0" t="s">
        <v>154</v>
      </c>
      <c r="F4882" s="0" t="n">
        <v>0.29</v>
      </c>
      <c r="G4882" s="0" t="n">
        <v>0.08</v>
      </c>
      <c r="H4882" s="0" t="n">
        <v>0</v>
      </c>
      <c r="I4882" s="0" t="n">
        <v>0.01</v>
      </c>
      <c r="J4882" s="0" t="n">
        <v>0.39</v>
      </c>
      <c r="K4882" s="0" t="n">
        <v>72</v>
      </c>
      <c r="L4882" s="0" t="n">
        <v>7.3</v>
      </c>
      <c r="M4882" s="0" t="s">
        <v>73</v>
      </c>
      <c r="N4882" s="0" t="s">
        <v>66</v>
      </c>
      <c r="O4882" s="0" t="s">
        <v>37</v>
      </c>
      <c r="P4882" s="0" t="n">
        <f aca="false">IF(AND(OR(Dashboard!$B$5="All",D4882=Dashboard!$B$5),OR(Dashboard!$D$5="All",N4882=Dashboard!$D$5),OR(AND(C4882&lt;&gt;"",C4882&gt;=Dashboard!$F$5,C4882&lt;=Dashboard!$H$5),AND(C4882="",Dashboard!$F$5&lt;=1980,Dashboard!$H$5&gt;=2016))),1,0)</f>
        <v>1</v>
      </c>
      <c r="Q4882" s="0" t="n">
        <f aca="false">J4882*P4882+ROW()*0.00000001</f>
        <v>0.39004882</v>
      </c>
    </row>
    <row r="4883" customFormat="false" ht="15" hidden="false" customHeight="false" outlineLevel="0" collapsed="false">
      <c r="A4883" s="0" t="s">
        <v>3732</v>
      </c>
      <c r="B4883" s="0" t="s">
        <v>97</v>
      </c>
      <c r="C4883" s="0" t="n">
        <v>2012</v>
      </c>
      <c r="D4883" s="0" t="s">
        <v>46</v>
      </c>
      <c r="E4883" s="0" t="s">
        <v>328</v>
      </c>
      <c r="F4883" s="0" t="n">
        <v>0.18</v>
      </c>
      <c r="G4883" s="0" t="n">
        <v>0.04</v>
      </c>
      <c r="H4883" s="0" t="n">
        <v>0.15</v>
      </c>
      <c r="I4883" s="0" t="n">
        <v>0.02</v>
      </c>
      <c r="J4883" s="0" t="n">
        <v>0.39</v>
      </c>
      <c r="K4883" s="0" t="n">
        <v>70</v>
      </c>
      <c r="L4883" s="0" t="n">
        <v>7.3</v>
      </c>
      <c r="M4883" s="0" t="s">
        <v>103</v>
      </c>
      <c r="N4883" s="0" t="s">
        <v>35</v>
      </c>
      <c r="O4883" s="0" t="s">
        <v>67</v>
      </c>
      <c r="P4883" s="0" t="n">
        <f aca="false">IF(AND(OR(Dashboard!$B$5="All",D4883=Dashboard!$B$5),OR(Dashboard!$D$5="All",N4883=Dashboard!$D$5),OR(AND(C4883&lt;&gt;"",C4883&gt;=Dashboard!$F$5,C4883&lt;=Dashboard!$H$5),AND(C4883="",Dashboard!$F$5&lt;=1980,Dashboard!$H$5&gt;=2016))),1,0)</f>
        <v>1</v>
      </c>
      <c r="Q4883" s="0" t="n">
        <f aca="false">J4883*P4883+ROW()*0.00000001</f>
        <v>0.39004883</v>
      </c>
    </row>
    <row r="4884" customFormat="false" ht="15" hidden="false" customHeight="false" outlineLevel="0" collapsed="false">
      <c r="A4884" s="0" t="s">
        <v>824</v>
      </c>
      <c r="B4884" s="0" t="s">
        <v>70</v>
      </c>
      <c r="C4884" s="0" t="n">
        <v>2010</v>
      </c>
      <c r="D4884" s="0" t="s">
        <v>34</v>
      </c>
      <c r="E4884" s="0" t="s">
        <v>142</v>
      </c>
      <c r="F4884" s="0" t="n">
        <v>0.22</v>
      </c>
      <c r="G4884" s="0" t="n">
        <v>0.12</v>
      </c>
      <c r="H4884" s="0" t="n">
        <v>0</v>
      </c>
      <c r="I4884" s="0" t="n">
        <v>0.06</v>
      </c>
      <c r="J4884" s="0" t="n">
        <v>0.39</v>
      </c>
      <c r="K4884" s="0" t="n">
        <v>71</v>
      </c>
      <c r="L4884" s="0" t="n">
        <v>5.7</v>
      </c>
      <c r="M4884" s="0" t="s">
        <v>36</v>
      </c>
      <c r="N4884" s="0" t="s">
        <v>74</v>
      </c>
      <c r="O4884" s="0" t="s">
        <v>37</v>
      </c>
      <c r="P4884" s="0" t="n">
        <f aca="false">IF(AND(OR(Dashboard!$B$5="All",D4884=Dashboard!$B$5),OR(Dashboard!$D$5="All",N4884=Dashboard!$D$5),OR(AND(C4884&lt;&gt;"",C4884&gt;=Dashboard!$F$5,C4884&lt;=Dashboard!$H$5),AND(C4884="",Dashboard!$F$5&lt;=1980,Dashboard!$H$5&gt;=2016))),1,0)</f>
        <v>1</v>
      </c>
      <c r="Q4884" s="0" t="n">
        <f aca="false">J4884*P4884+ROW()*0.00000001</f>
        <v>0.39004884</v>
      </c>
    </row>
    <row r="4885" customFormat="false" ht="15" hidden="false" customHeight="false" outlineLevel="0" collapsed="false">
      <c r="A4885" s="0" t="s">
        <v>3733</v>
      </c>
      <c r="B4885" s="0" t="s">
        <v>85</v>
      </c>
      <c r="C4885" s="0" t="n">
        <v>2002</v>
      </c>
      <c r="D4885" s="0" t="s">
        <v>46</v>
      </c>
      <c r="E4885" s="0" t="s">
        <v>35</v>
      </c>
      <c r="F4885" s="0" t="n">
        <v>0</v>
      </c>
      <c r="G4885" s="0" t="n">
        <v>0</v>
      </c>
      <c r="H4885" s="0" t="n">
        <v>0.39</v>
      </c>
      <c r="I4885" s="0" t="n">
        <v>0</v>
      </c>
      <c r="J4885" s="0" t="n">
        <v>0.39</v>
      </c>
      <c r="N4885" s="0" t="s">
        <v>35</v>
      </c>
      <c r="P4885" s="0" t="n">
        <f aca="false">IF(AND(OR(Dashboard!$B$5="All",D4885=Dashboard!$B$5),OR(Dashboard!$D$5="All",N4885=Dashboard!$D$5),OR(AND(C4885&lt;&gt;"",C4885&gt;=Dashboard!$F$5,C4885&lt;=Dashboard!$H$5),AND(C4885="",Dashboard!$F$5&lt;=1980,Dashboard!$H$5&gt;=2016))),1,0)</f>
        <v>1</v>
      </c>
      <c r="Q4885" s="0" t="n">
        <f aca="false">J4885*P4885+ROW()*0.00000001</f>
        <v>0.39004885</v>
      </c>
    </row>
    <row r="4886" customFormat="false" ht="15" hidden="false" customHeight="false" outlineLevel="0" collapsed="false">
      <c r="A4886" s="0" t="s">
        <v>987</v>
      </c>
      <c r="B4886" s="0" t="s">
        <v>94</v>
      </c>
      <c r="C4886" s="0" t="n">
        <v>2015</v>
      </c>
      <c r="D4886" s="0" t="s">
        <v>71</v>
      </c>
      <c r="E4886" s="0" t="s">
        <v>139</v>
      </c>
      <c r="F4886" s="0" t="n">
        <v>0.12</v>
      </c>
      <c r="G4886" s="0" t="n">
        <v>0.2</v>
      </c>
      <c r="H4886" s="0" t="n">
        <v>0.02</v>
      </c>
      <c r="I4886" s="0" t="n">
        <v>0.06</v>
      </c>
      <c r="J4886" s="0" t="n">
        <v>0.39</v>
      </c>
      <c r="N4886" s="0" t="s">
        <v>74</v>
      </c>
      <c r="P4886" s="0" t="n">
        <f aca="false">IF(AND(OR(Dashboard!$B$5="All",D4886=Dashboard!$B$5),OR(Dashboard!$D$5="All",N4886=Dashboard!$D$5),OR(AND(C4886&lt;&gt;"",C4886&gt;=Dashboard!$F$5,C4886&lt;=Dashboard!$H$5),AND(C4886="",Dashboard!$F$5&lt;=1980,Dashboard!$H$5&gt;=2016))),1,0)</f>
        <v>1</v>
      </c>
      <c r="Q4886" s="0" t="n">
        <f aca="false">J4886*P4886+ROW()*0.00000001</f>
        <v>0.39004886</v>
      </c>
    </row>
    <row r="4887" customFormat="false" ht="15" hidden="false" customHeight="false" outlineLevel="0" collapsed="false">
      <c r="A4887" s="0" t="s">
        <v>1044</v>
      </c>
      <c r="B4887" s="0" t="s">
        <v>172</v>
      </c>
      <c r="C4887" s="0" t="n">
        <v>2016</v>
      </c>
      <c r="D4887" s="0" t="s">
        <v>46</v>
      </c>
      <c r="E4887" s="0" t="s">
        <v>328</v>
      </c>
      <c r="F4887" s="0" t="n">
        <v>0.26</v>
      </c>
      <c r="G4887" s="0" t="n">
        <v>0.09</v>
      </c>
      <c r="H4887" s="0" t="n">
        <v>0</v>
      </c>
      <c r="I4887" s="0" t="n">
        <v>0.04</v>
      </c>
      <c r="J4887" s="0" t="n">
        <v>0.39</v>
      </c>
      <c r="K4887" s="0" t="n">
        <v>87</v>
      </c>
      <c r="L4887" s="0" t="n">
        <v>8.6</v>
      </c>
      <c r="N4887" s="0" t="s">
        <v>66</v>
      </c>
      <c r="O4887" s="0" t="s">
        <v>42</v>
      </c>
      <c r="P4887" s="0" t="n">
        <f aca="false">IF(AND(OR(Dashboard!$B$5="All",D4887=Dashboard!$B$5),OR(Dashboard!$D$5="All",N4887=Dashboard!$D$5),OR(AND(C4887&lt;&gt;"",C4887&gt;=Dashboard!$F$5,C4887&lt;=Dashboard!$H$5),AND(C4887="",Dashboard!$F$5&lt;=1980,Dashboard!$H$5&gt;=2016))),1,0)</f>
        <v>1</v>
      </c>
      <c r="Q4887" s="0" t="n">
        <f aca="false">J4887*P4887+ROW()*0.00000001</f>
        <v>0.39004887</v>
      </c>
    </row>
    <row r="4888" customFormat="false" ht="15" hidden="false" customHeight="false" outlineLevel="0" collapsed="false">
      <c r="A4888" s="0" t="s">
        <v>824</v>
      </c>
      <c r="B4888" s="0" t="s">
        <v>64</v>
      </c>
      <c r="C4888" s="0" t="n">
        <v>2010</v>
      </c>
      <c r="D4888" s="0" t="s">
        <v>34</v>
      </c>
      <c r="E4888" s="0" t="s">
        <v>142</v>
      </c>
      <c r="F4888" s="0" t="n">
        <v>0.27</v>
      </c>
      <c r="G4888" s="0" t="n">
        <v>0.09</v>
      </c>
      <c r="H4888" s="0" t="n">
        <v>0</v>
      </c>
      <c r="I4888" s="0" t="n">
        <v>0.03</v>
      </c>
      <c r="J4888" s="0" t="n">
        <v>0.39</v>
      </c>
      <c r="K4888" s="0" t="n">
        <v>75</v>
      </c>
      <c r="L4888" s="0" t="n">
        <v>7</v>
      </c>
      <c r="M4888" s="0" t="s">
        <v>36</v>
      </c>
      <c r="N4888" s="0" t="s">
        <v>66</v>
      </c>
      <c r="O4888" s="0" t="s">
        <v>37</v>
      </c>
      <c r="P4888" s="0" t="n">
        <f aca="false">IF(AND(OR(Dashboard!$B$5="All",D4888=Dashboard!$B$5),OR(Dashboard!$D$5="All",N4888=Dashboard!$D$5),OR(AND(C4888&lt;&gt;"",C4888&gt;=Dashboard!$F$5,C4888&lt;=Dashboard!$H$5),AND(C4888="",Dashboard!$F$5&lt;=1980,Dashboard!$H$5&gt;=2016))),1,0)</f>
        <v>1</v>
      </c>
      <c r="Q4888" s="0" t="n">
        <f aca="false">J4888*P4888+ROW()*0.00000001</f>
        <v>0.39004888</v>
      </c>
    </row>
    <row r="4889" customFormat="false" ht="15" hidden="false" customHeight="false" outlineLevel="0" collapsed="false">
      <c r="A4889" s="0" t="s">
        <v>3734</v>
      </c>
      <c r="B4889" s="0" t="s">
        <v>50</v>
      </c>
      <c r="C4889" s="0" t="n">
        <v>2008</v>
      </c>
      <c r="D4889" s="0" t="s">
        <v>52</v>
      </c>
      <c r="E4889" s="0" t="s">
        <v>91</v>
      </c>
      <c r="F4889" s="0" t="n">
        <v>0.36</v>
      </c>
      <c r="G4889" s="0" t="n">
        <v>0</v>
      </c>
      <c r="H4889" s="0" t="n">
        <v>0</v>
      </c>
      <c r="I4889" s="0" t="n">
        <v>0.03</v>
      </c>
      <c r="J4889" s="0" t="n">
        <v>0.39</v>
      </c>
      <c r="N4889" s="0" t="s">
        <v>35</v>
      </c>
      <c r="P4889" s="0" t="n">
        <f aca="false">IF(AND(OR(Dashboard!$B$5="All",D4889=Dashboard!$B$5),OR(Dashboard!$D$5="All",N4889=Dashboard!$D$5),OR(AND(C4889&lt;&gt;"",C4889&gt;=Dashboard!$F$5,C4889&lt;=Dashboard!$H$5),AND(C4889="",Dashboard!$F$5&lt;=1980,Dashboard!$H$5&gt;=2016))),1,0)</f>
        <v>1</v>
      </c>
      <c r="Q4889" s="0" t="n">
        <f aca="false">J4889*P4889+ROW()*0.00000001</f>
        <v>0.39004889</v>
      </c>
    </row>
    <row r="4890" customFormat="false" ht="15" hidden="false" customHeight="false" outlineLevel="0" collapsed="false">
      <c r="A4890" s="0" t="s">
        <v>2369</v>
      </c>
      <c r="B4890" s="0" t="s">
        <v>164</v>
      </c>
      <c r="C4890" s="0" t="n">
        <v>2008</v>
      </c>
      <c r="D4890" s="0" t="s">
        <v>34</v>
      </c>
      <c r="E4890" s="0" t="s">
        <v>142</v>
      </c>
      <c r="F4890" s="0" t="n">
        <v>0.23</v>
      </c>
      <c r="G4890" s="0" t="n">
        <v>0.07</v>
      </c>
      <c r="H4890" s="0" t="n">
        <v>0.03</v>
      </c>
      <c r="I4890" s="0" t="n">
        <v>0.06</v>
      </c>
      <c r="J4890" s="0" t="n">
        <v>0.39</v>
      </c>
      <c r="L4890" s="0" t="n">
        <v>7.3</v>
      </c>
      <c r="M4890" s="0" t="s">
        <v>36</v>
      </c>
      <c r="N4890" s="0" t="s">
        <v>74</v>
      </c>
      <c r="P4890" s="0" t="n">
        <f aca="false">IF(AND(OR(Dashboard!$B$5="All",D4890=Dashboard!$B$5),OR(Dashboard!$D$5="All",N4890=Dashboard!$D$5),OR(AND(C4890&lt;&gt;"",C4890&gt;=Dashboard!$F$5,C4890&lt;=Dashboard!$H$5),AND(C4890="",Dashboard!$F$5&lt;=1980,Dashboard!$H$5&gt;=2016))),1,0)</f>
        <v>1</v>
      </c>
      <c r="Q4890" s="0" t="n">
        <f aca="false">J4890*P4890+ROW()*0.00000001</f>
        <v>0.3900489</v>
      </c>
    </row>
    <row r="4891" customFormat="false" ht="15" hidden="false" customHeight="false" outlineLevel="0" collapsed="false">
      <c r="A4891" s="0" t="s">
        <v>3735</v>
      </c>
      <c r="B4891" s="0" t="s">
        <v>50</v>
      </c>
      <c r="C4891" s="0" t="n">
        <v>2008</v>
      </c>
      <c r="D4891" s="0" t="s">
        <v>34</v>
      </c>
      <c r="E4891" s="0" t="s">
        <v>124</v>
      </c>
      <c r="F4891" s="0" t="n">
        <v>0.36</v>
      </c>
      <c r="G4891" s="0" t="n">
        <v>0</v>
      </c>
      <c r="H4891" s="0" t="n">
        <v>0</v>
      </c>
      <c r="I4891" s="0" t="n">
        <v>0.03</v>
      </c>
      <c r="J4891" s="0" t="n">
        <v>0.39</v>
      </c>
      <c r="M4891" s="0" t="s">
        <v>36</v>
      </c>
      <c r="N4891" s="0" t="s">
        <v>35</v>
      </c>
      <c r="P4891" s="0" t="n">
        <f aca="false">IF(AND(OR(Dashboard!$B$5="All",D4891=Dashboard!$B$5),OR(Dashboard!$D$5="All",N4891=Dashboard!$D$5),OR(AND(C4891&lt;&gt;"",C4891&gt;=Dashboard!$F$5,C4891&lt;=Dashboard!$H$5),AND(C4891="",Dashboard!$F$5&lt;=1980,Dashboard!$H$5&gt;=2016))),1,0)</f>
        <v>1</v>
      </c>
      <c r="Q4891" s="0" t="n">
        <f aca="false">J4891*P4891+ROW()*0.00000001</f>
        <v>0.39004891</v>
      </c>
    </row>
    <row r="4892" customFormat="false" ht="15" hidden="false" customHeight="false" outlineLevel="0" collapsed="false">
      <c r="A4892" s="0" t="s">
        <v>3736</v>
      </c>
      <c r="B4892" s="0" t="s">
        <v>159</v>
      </c>
      <c r="C4892" s="0" t="n">
        <v>1981</v>
      </c>
      <c r="D4892" s="0" t="s">
        <v>71</v>
      </c>
      <c r="E4892" s="0" t="s">
        <v>91</v>
      </c>
      <c r="F4892" s="0" t="n">
        <v>0.37</v>
      </c>
      <c r="G4892" s="0" t="n">
        <v>0.02</v>
      </c>
      <c r="H4892" s="0" t="n">
        <v>0</v>
      </c>
      <c r="I4892" s="0" t="n">
        <v>0</v>
      </c>
      <c r="J4892" s="0" t="n">
        <v>0.39</v>
      </c>
      <c r="N4892" s="0" t="s">
        <v>161</v>
      </c>
      <c r="P4892" s="0" t="n">
        <f aca="false">IF(AND(OR(Dashboard!$B$5="All",D4892=Dashboard!$B$5),OR(Dashboard!$D$5="All",N4892=Dashboard!$D$5),OR(AND(C4892&lt;&gt;"",C4892&gt;=Dashboard!$F$5,C4892&lt;=Dashboard!$H$5),AND(C4892="",Dashboard!$F$5&lt;=1980,Dashboard!$H$5&gt;=2016))),1,0)</f>
        <v>1</v>
      </c>
      <c r="Q4892" s="0" t="n">
        <f aca="false">J4892*P4892+ROW()*0.00000001</f>
        <v>0.39004892</v>
      </c>
    </row>
    <row r="4893" customFormat="false" ht="15" hidden="false" customHeight="false" outlineLevel="0" collapsed="false">
      <c r="A4893" s="0" t="s">
        <v>3737</v>
      </c>
      <c r="B4893" s="0" t="s">
        <v>97</v>
      </c>
      <c r="C4893" s="0" t="n">
        <v>2011</v>
      </c>
      <c r="D4893" s="0" t="s">
        <v>34</v>
      </c>
      <c r="E4893" s="0" t="s">
        <v>142</v>
      </c>
      <c r="F4893" s="0" t="n">
        <v>0.36</v>
      </c>
      <c r="G4893" s="0" t="n">
        <v>0.01</v>
      </c>
      <c r="H4893" s="0" t="n">
        <v>0</v>
      </c>
      <c r="I4893" s="0" t="n">
        <v>0.03</v>
      </c>
      <c r="J4893" s="0" t="n">
        <v>0.39</v>
      </c>
      <c r="K4893" s="0" t="n">
        <v>49</v>
      </c>
      <c r="L4893" s="0" t="n">
        <v>5.3</v>
      </c>
      <c r="M4893" s="0" t="s">
        <v>36</v>
      </c>
      <c r="N4893" s="0" t="s">
        <v>35</v>
      </c>
      <c r="O4893" s="0" t="s">
        <v>177</v>
      </c>
      <c r="P4893" s="0" t="n">
        <f aca="false">IF(AND(OR(Dashboard!$B$5="All",D4893=Dashboard!$B$5),OR(Dashboard!$D$5="All",N4893=Dashboard!$D$5),OR(AND(C4893&lt;&gt;"",C4893&gt;=Dashboard!$F$5,C4893&lt;=Dashboard!$H$5),AND(C4893="",Dashboard!$F$5&lt;=1980,Dashboard!$H$5&gt;=2016))),1,0)</f>
        <v>1</v>
      </c>
      <c r="Q4893" s="0" t="n">
        <f aca="false">J4893*P4893+ROW()*0.00000001</f>
        <v>0.39004893</v>
      </c>
    </row>
    <row r="4894" customFormat="false" ht="15" hidden="false" customHeight="false" outlineLevel="0" collapsed="false">
      <c r="A4894" s="0" t="s">
        <v>3738</v>
      </c>
      <c r="B4894" s="0" t="s">
        <v>117</v>
      </c>
      <c r="C4894" s="0" t="n">
        <v>1998</v>
      </c>
      <c r="D4894" s="0" t="s">
        <v>34</v>
      </c>
      <c r="E4894" s="0" t="s">
        <v>72</v>
      </c>
      <c r="F4894" s="0" t="n">
        <v>0.22</v>
      </c>
      <c r="G4894" s="0" t="n">
        <v>0.15</v>
      </c>
      <c r="H4894" s="0" t="n">
        <v>0</v>
      </c>
      <c r="I4894" s="0" t="n">
        <v>0.03</v>
      </c>
      <c r="J4894" s="0" t="n">
        <v>0.39</v>
      </c>
      <c r="N4894" s="0" t="s">
        <v>74</v>
      </c>
      <c r="P4894" s="0" t="n">
        <f aca="false">IF(AND(OR(Dashboard!$B$5="All",D4894=Dashboard!$B$5),OR(Dashboard!$D$5="All",N4894=Dashboard!$D$5),OR(AND(C4894&lt;&gt;"",C4894&gt;=Dashboard!$F$5,C4894&lt;=Dashboard!$H$5),AND(C4894="",Dashboard!$F$5&lt;=1980,Dashboard!$H$5&gt;=2016))),1,0)</f>
        <v>1</v>
      </c>
      <c r="Q4894" s="0" t="n">
        <f aca="false">J4894*P4894+ROW()*0.00000001</f>
        <v>0.39004894</v>
      </c>
    </row>
    <row r="4895" customFormat="false" ht="15" hidden="false" customHeight="false" outlineLevel="0" collapsed="false">
      <c r="A4895" s="0" t="s">
        <v>2922</v>
      </c>
      <c r="B4895" s="0" t="s">
        <v>50</v>
      </c>
      <c r="C4895" s="0" t="n">
        <v>2008</v>
      </c>
      <c r="D4895" s="0" t="s">
        <v>52</v>
      </c>
      <c r="E4895" s="0" t="s">
        <v>418</v>
      </c>
      <c r="F4895" s="0" t="n">
        <v>0.36</v>
      </c>
      <c r="G4895" s="0" t="n">
        <v>0</v>
      </c>
      <c r="H4895" s="0" t="n">
        <v>0</v>
      </c>
      <c r="I4895" s="0" t="n">
        <v>0.03</v>
      </c>
      <c r="J4895" s="0" t="n">
        <v>0.39</v>
      </c>
      <c r="M4895" s="0" t="s">
        <v>36</v>
      </c>
      <c r="N4895" s="0" t="s">
        <v>35</v>
      </c>
      <c r="P4895" s="0" t="n">
        <f aca="false">IF(AND(OR(Dashboard!$B$5="All",D4895=Dashboard!$B$5),OR(Dashboard!$D$5="All",N4895=Dashboard!$D$5),OR(AND(C4895&lt;&gt;"",C4895&gt;=Dashboard!$F$5,C4895&lt;=Dashboard!$H$5),AND(C4895="",Dashboard!$F$5&lt;=1980,Dashboard!$H$5&gt;=2016))),1,0)</f>
        <v>1</v>
      </c>
      <c r="Q4895" s="0" t="n">
        <f aca="false">J4895*P4895+ROW()*0.00000001</f>
        <v>0.39004895</v>
      </c>
    </row>
    <row r="4896" customFormat="false" ht="15" hidden="false" customHeight="false" outlineLevel="0" collapsed="false">
      <c r="A4896" s="0" t="s">
        <v>3739</v>
      </c>
      <c r="B4896" s="0" t="s">
        <v>186</v>
      </c>
      <c r="C4896" s="0" t="n">
        <v>2004</v>
      </c>
      <c r="D4896" s="0" t="s">
        <v>52</v>
      </c>
      <c r="E4896" s="0" t="s">
        <v>35</v>
      </c>
      <c r="F4896" s="0" t="n">
        <v>0.3</v>
      </c>
      <c r="G4896" s="0" t="n">
        <v>0.08</v>
      </c>
      <c r="H4896" s="0" t="n">
        <v>0</v>
      </c>
      <c r="I4896" s="0" t="n">
        <v>0.01</v>
      </c>
      <c r="J4896" s="0" t="n">
        <v>0.39</v>
      </c>
      <c r="K4896" s="0" t="n">
        <v>69</v>
      </c>
      <c r="L4896" s="0" t="n">
        <v>6</v>
      </c>
      <c r="M4896" s="0" t="s">
        <v>103</v>
      </c>
      <c r="N4896" s="0" t="s">
        <v>35</v>
      </c>
      <c r="O4896" s="0" t="s">
        <v>67</v>
      </c>
      <c r="P4896" s="0" t="n">
        <f aca="false">IF(AND(OR(Dashboard!$B$5="All",D4896=Dashboard!$B$5),OR(Dashboard!$D$5="All",N4896=Dashboard!$D$5),OR(AND(C4896&lt;&gt;"",C4896&gt;=Dashboard!$F$5,C4896&lt;=Dashboard!$H$5),AND(C4896="",Dashboard!$F$5&lt;=1980,Dashboard!$H$5&gt;=2016))),1,0)</f>
        <v>1</v>
      </c>
      <c r="Q4896" s="0" t="n">
        <f aca="false">J4896*P4896+ROW()*0.00000001</f>
        <v>0.39004896</v>
      </c>
    </row>
    <row r="4897" customFormat="false" ht="15" hidden="false" customHeight="false" outlineLevel="0" collapsed="false">
      <c r="A4897" s="0" t="s">
        <v>3545</v>
      </c>
      <c r="B4897" s="0" t="s">
        <v>164</v>
      </c>
      <c r="C4897" s="0" t="n">
        <v>2009</v>
      </c>
      <c r="D4897" s="0" t="s">
        <v>71</v>
      </c>
      <c r="E4897" s="0" t="s">
        <v>418</v>
      </c>
      <c r="F4897" s="0" t="n">
        <v>0.39</v>
      </c>
      <c r="G4897" s="0" t="n">
        <v>0</v>
      </c>
      <c r="H4897" s="0" t="n">
        <v>0</v>
      </c>
      <c r="I4897" s="0" t="n">
        <v>0</v>
      </c>
      <c r="J4897" s="0" t="n">
        <v>0.39</v>
      </c>
      <c r="N4897" s="0" t="s">
        <v>74</v>
      </c>
      <c r="P4897" s="0" t="n">
        <f aca="false">IF(AND(OR(Dashboard!$B$5="All",D4897=Dashboard!$B$5),OR(Dashboard!$D$5="All",N4897=Dashboard!$D$5),OR(AND(C4897&lt;&gt;"",C4897&gt;=Dashboard!$F$5,C4897&lt;=Dashboard!$H$5),AND(C4897="",Dashboard!$F$5&lt;=1980,Dashboard!$H$5&gt;=2016))),1,0)</f>
        <v>1</v>
      </c>
      <c r="Q4897" s="0" t="n">
        <f aca="false">J4897*P4897+ROW()*0.00000001</f>
        <v>0.39004897</v>
      </c>
    </row>
    <row r="4898" customFormat="false" ht="15" hidden="false" customHeight="false" outlineLevel="0" collapsed="false">
      <c r="A4898" s="0" t="s">
        <v>3740</v>
      </c>
      <c r="B4898" s="0" t="s">
        <v>117</v>
      </c>
      <c r="C4898" s="0" t="n">
        <v>2001</v>
      </c>
      <c r="D4898" s="0" t="s">
        <v>46</v>
      </c>
      <c r="E4898" s="0" t="s">
        <v>2890</v>
      </c>
      <c r="F4898" s="0" t="n">
        <v>0</v>
      </c>
      <c r="G4898" s="0" t="n">
        <v>0</v>
      </c>
      <c r="H4898" s="0" t="n">
        <v>0.37</v>
      </c>
      <c r="I4898" s="0" t="n">
        <v>0.03</v>
      </c>
      <c r="J4898" s="0" t="n">
        <v>0.39</v>
      </c>
      <c r="N4898" s="0" t="s">
        <v>74</v>
      </c>
      <c r="P4898" s="0" t="n">
        <f aca="false">IF(AND(OR(Dashboard!$B$5="All",D4898=Dashboard!$B$5),OR(Dashboard!$D$5="All",N4898=Dashboard!$D$5),OR(AND(C4898&lt;&gt;"",C4898&gt;=Dashboard!$F$5,C4898&lt;=Dashboard!$H$5),AND(C4898="",Dashboard!$F$5&lt;=1980,Dashboard!$H$5&gt;=2016))),1,0)</f>
        <v>1</v>
      </c>
      <c r="Q4898" s="0" t="n">
        <f aca="false">J4898*P4898+ROW()*0.00000001</f>
        <v>0.39004898</v>
      </c>
    </row>
    <row r="4899" customFormat="false" ht="15" hidden="false" customHeight="false" outlineLevel="0" collapsed="false">
      <c r="A4899" s="0" t="s">
        <v>3427</v>
      </c>
      <c r="B4899" s="0" t="s">
        <v>70</v>
      </c>
      <c r="C4899" s="0" t="n">
        <v>2012</v>
      </c>
      <c r="D4899" s="0" t="s">
        <v>71</v>
      </c>
      <c r="E4899" s="0" t="s">
        <v>91</v>
      </c>
      <c r="F4899" s="0" t="n">
        <v>0.19</v>
      </c>
      <c r="G4899" s="0" t="n">
        <v>0.14</v>
      </c>
      <c r="H4899" s="0" t="n">
        <v>0</v>
      </c>
      <c r="I4899" s="0" t="n">
        <v>0.06</v>
      </c>
      <c r="J4899" s="0" t="n">
        <v>0.39</v>
      </c>
      <c r="K4899" s="0" t="n">
        <v>77</v>
      </c>
      <c r="L4899" s="0" t="n">
        <v>8.2</v>
      </c>
      <c r="M4899" s="0" t="s">
        <v>103</v>
      </c>
      <c r="N4899" s="0" t="s">
        <v>74</v>
      </c>
      <c r="O4899" s="0" t="s">
        <v>37</v>
      </c>
      <c r="P4899" s="0" t="n">
        <f aca="false">IF(AND(OR(Dashboard!$B$5="All",D4899=Dashboard!$B$5),OR(Dashboard!$D$5="All",N4899=Dashboard!$D$5),OR(AND(C4899&lt;&gt;"",C4899&gt;=Dashboard!$F$5,C4899&lt;=Dashboard!$H$5),AND(C4899="",Dashboard!$F$5&lt;=1980,Dashboard!$H$5&gt;=2016))),1,0)</f>
        <v>1</v>
      </c>
      <c r="Q4899" s="0" t="n">
        <f aca="false">J4899*P4899+ROW()*0.00000001</f>
        <v>0.39004899</v>
      </c>
    </row>
    <row r="4900" customFormat="false" ht="15" hidden="false" customHeight="false" outlineLevel="0" collapsed="false">
      <c r="A4900" s="0" t="s">
        <v>3499</v>
      </c>
      <c r="B4900" s="0" t="s">
        <v>64</v>
      </c>
      <c r="C4900" s="0" t="n">
        <v>2010</v>
      </c>
      <c r="D4900" s="0" t="s">
        <v>46</v>
      </c>
      <c r="E4900" s="0" t="s">
        <v>154</v>
      </c>
      <c r="F4900" s="0" t="n">
        <v>0.23</v>
      </c>
      <c r="G4900" s="0" t="n">
        <v>0.12</v>
      </c>
      <c r="H4900" s="0" t="n">
        <v>0</v>
      </c>
      <c r="I4900" s="0" t="n">
        <v>0.04</v>
      </c>
      <c r="J4900" s="0" t="n">
        <v>0.39</v>
      </c>
      <c r="K4900" s="0" t="n">
        <v>63</v>
      </c>
      <c r="L4900" s="0" t="n">
        <v>7.2</v>
      </c>
      <c r="M4900" s="0" t="s">
        <v>73</v>
      </c>
      <c r="N4900" s="0" t="s">
        <v>66</v>
      </c>
      <c r="O4900" s="0" t="s">
        <v>67</v>
      </c>
      <c r="P4900" s="0" t="n">
        <f aca="false">IF(AND(OR(Dashboard!$B$5="All",D4900=Dashboard!$B$5),OR(Dashboard!$D$5="All",N4900=Dashboard!$D$5),OR(AND(C4900&lt;&gt;"",C4900&gt;=Dashboard!$F$5,C4900&lt;=Dashboard!$H$5),AND(C4900="",Dashboard!$F$5&lt;=1980,Dashboard!$H$5&gt;=2016))),1,0)</f>
        <v>1</v>
      </c>
      <c r="Q4900" s="0" t="n">
        <f aca="false">J4900*P4900+ROW()*0.00000001</f>
        <v>0.390049</v>
      </c>
    </row>
    <row r="4901" customFormat="false" ht="15" hidden="false" customHeight="false" outlineLevel="0" collapsed="false">
      <c r="A4901" s="0" t="s">
        <v>3741</v>
      </c>
      <c r="B4901" s="0" t="s">
        <v>851</v>
      </c>
      <c r="C4901" s="0" t="n">
        <v>2012</v>
      </c>
      <c r="D4901" s="0" t="s">
        <v>71</v>
      </c>
      <c r="E4901" s="0" t="s">
        <v>220</v>
      </c>
      <c r="F4901" s="0" t="n">
        <v>0.12</v>
      </c>
      <c r="G4901" s="0" t="n">
        <v>0.16</v>
      </c>
      <c r="H4901" s="0" t="n">
        <v>0.05</v>
      </c>
      <c r="I4901" s="0" t="n">
        <v>0.06</v>
      </c>
      <c r="J4901" s="0" t="n">
        <v>0.39</v>
      </c>
      <c r="N4901" s="0" t="s">
        <v>74</v>
      </c>
      <c r="P4901" s="0" t="n">
        <f aca="false">IF(AND(OR(Dashboard!$B$5="All",D4901=Dashboard!$B$5),OR(Dashboard!$D$5="All",N4901=Dashboard!$D$5),OR(AND(C4901&lt;&gt;"",C4901&gt;=Dashboard!$F$5,C4901&lt;=Dashboard!$H$5),AND(C4901="",Dashboard!$F$5&lt;=1980,Dashboard!$H$5&gt;=2016))),1,0)</f>
        <v>1</v>
      </c>
      <c r="Q4901" s="0" t="n">
        <f aca="false">J4901*P4901+ROW()*0.00000001</f>
        <v>0.39004901</v>
      </c>
    </row>
    <row r="4902" customFormat="false" ht="15" hidden="false" customHeight="false" outlineLevel="0" collapsed="false">
      <c r="A4902" s="0" t="s">
        <v>197</v>
      </c>
      <c r="B4902" s="0" t="s">
        <v>97</v>
      </c>
      <c r="C4902" s="0" t="n">
        <v>2011</v>
      </c>
      <c r="D4902" s="0" t="s">
        <v>34</v>
      </c>
      <c r="E4902" s="0" t="s">
        <v>142</v>
      </c>
      <c r="F4902" s="0" t="n">
        <v>0.08</v>
      </c>
      <c r="G4902" s="0" t="n">
        <v>0.26</v>
      </c>
      <c r="H4902" s="0" t="n">
        <v>0</v>
      </c>
      <c r="I4902" s="0" t="n">
        <v>0.05</v>
      </c>
      <c r="J4902" s="0" t="n">
        <v>0.39</v>
      </c>
      <c r="N4902" s="0" t="s">
        <v>35</v>
      </c>
      <c r="P4902" s="0" t="n">
        <f aca="false">IF(AND(OR(Dashboard!$B$5="All",D4902=Dashboard!$B$5),OR(Dashboard!$D$5="All",N4902=Dashboard!$D$5),OR(AND(C4902&lt;&gt;"",C4902&gt;=Dashboard!$F$5,C4902&lt;=Dashboard!$H$5),AND(C4902="",Dashboard!$F$5&lt;=1980,Dashboard!$H$5&gt;=2016))),1,0)</f>
        <v>1</v>
      </c>
      <c r="Q4902" s="0" t="n">
        <f aca="false">J4902*P4902+ROW()*0.00000001</f>
        <v>0.39004902</v>
      </c>
    </row>
    <row r="4903" customFormat="false" ht="15" hidden="false" customHeight="false" outlineLevel="0" collapsed="false">
      <c r="A4903" s="0" t="s">
        <v>3742</v>
      </c>
      <c r="B4903" s="0" t="s">
        <v>33</v>
      </c>
      <c r="C4903" s="0" t="n">
        <v>2011</v>
      </c>
      <c r="D4903" s="0" t="s">
        <v>52</v>
      </c>
      <c r="E4903" s="0" t="s">
        <v>328</v>
      </c>
      <c r="F4903" s="0" t="n">
        <v>0</v>
      </c>
      <c r="G4903" s="0" t="n">
        <v>0</v>
      </c>
      <c r="H4903" s="0" t="n">
        <v>0.39</v>
      </c>
      <c r="I4903" s="0" t="n">
        <v>0</v>
      </c>
      <c r="J4903" s="0" t="n">
        <v>0.39</v>
      </c>
      <c r="N4903" s="0" t="s">
        <v>35</v>
      </c>
      <c r="P4903" s="0" t="n">
        <f aca="false">IF(AND(OR(Dashboard!$B$5="All",D4903=Dashboard!$B$5),OR(Dashboard!$D$5="All",N4903=Dashboard!$D$5),OR(AND(C4903&lt;&gt;"",C4903&gt;=Dashboard!$F$5,C4903&lt;=Dashboard!$H$5),AND(C4903="",Dashboard!$F$5&lt;=1980,Dashboard!$H$5&gt;=2016))),1,0)</f>
        <v>1</v>
      </c>
      <c r="Q4903" s="0" t="n">
        <f aca="false">J4903*P4903+ROW()*0.00000001</f>
        <v>0.39004903</v>
      </c>
    </row>
    <row r="4904" customFormat="false" ht="15" hidden="false" customHeight="false" outlineLevel="0" collapsed="false">
      <c r="A4904" s="0" t="s">
        <v>1024</v>
      </c>
      <c r="B4904" s="0" t="s">
        <v>144</v>
      </c>
      <c r="C4904" s="0" t="n">
        <v>2003</v>
      </c>
      <c r="D4904" s="0" t="s">
        <v>34</v>
      </c>
      <c r="E4904" s="0" t="s">
        <v>142</v>
      </c>
      <c r="F4904" s="0" t="n">
        <v>0.29</v>
      </c>
      <c r="G4904" s="0" t="n">
        <v>0.08</v>
      </c>
      <c r="H4904" s="0" t="n">
        <v>0</v>
      </c>
      <c r="I4904" s="0" t="n">
        <v>0.01</v>
      </c>
      <c r="J4904" s="0" t="n">
        <v>0.39</v>
      </c>
      <c r="K4904" s="0" t="n">
        <v>92</v>
      </c>
      <c r="L4904" s="0" t="n">
        <v>8.7</v>
      </c>
      <c r="M4904" s="0" t="s">
        <v>36</v>
      </c>
      <c r="N4904" s="0" t="s">
        <v>66</v>
      </c>
      <c r="O4904" s="0" t="s">
        <v>60</v>
      </c>
      <c r="P4904" s="0" t="n">
        <f aca="false">IF(AND(OR(Dashboard!$B$5="All",D4904=Dashboard!$B$5),OR(Dashboard!$D$5="All",N4904=Dashboard!$D$5),OR(AND(C4904&lt;&gt;"",C4904&gt;=Dashboard!$F$5,C4904&lt;=Dashboard!$H$5),AND(C4904="",Dashboard!$F$5&lt;=1980,Dashboard!$H$5&gt;=2016))),1,0)</f>
        <v>1</v>
      </c>
      <c r="Q4904" s="0" t="n">
        <f aca="false">J4904*P4904+ROW()*0.00000001</f>
        <v>0.39004904</v>
      </c>
    </row>
    <row r="4905" customFormat="false" ht="15" hidden="false" customHeight="false" outlineLevel="0" collapsed="false">
      <c r="A4905" s="0" t="s">
        <v>3743</v>
      </c>
      <c r="B4905" s="0" t="s">
        <v>97</v>
      </c>
      <c r="C4905" s="0" t="n">
        <v>2011</v>
      </c>
      <c r="D4905" s="0" t="s">
        <v>246</v>
      </c>
      <c r="E4905" s="0" t="s">
        <v>124</v>
      </c>
      <c r="F4905" s="0" t="n">
        <v>0.25</v>
      </c>
      <c r="G4905" s="0" t="n">
        <v>0.06</v>
      </c>
      <c r="H4905" s="0" t="n">
        <v>0.05</v>
      </c>
      <c r="I4905" s="0" t="n">
        <v>0.03</v>
      </c>
      <c r="J4905" s="0" t="n">
        <v>0.39</v>
      </c>
      <c r="K4905" s="0" t="n">
        <v>44</v>
      </c>
      <c r="L4905" s="0" t="n">
        <v>5.3</v>
      </c>
      <c r="M4905" s="0" t="s">
        <v>125</v>
      </c>
      <c r="N4905" s="0" t="s">
        <v>35</v>
      </c>
      <c r="O4905" s="0" t="s">
        <v>177</v>
      </c>
      <c r="P4905" s="0" t="n">
        <f aca="false">IF(AND(OR(Dashboard!$B$5="All",D4905=Dashboard!$B$5),OR(Dashboard!$D$5="All",N4905=Dashboard!$D$5),OR(AND(C4905&lt;&gt;"",C4905&gt;=Dashboard!$F$5,C4905&lt;=Dashboard!$H$5),AND(C4905="",Dashboard!$F$5&lt;=1980,Dashboard!$H$5&gt;=2016))),1,0)</f>
        <v>1</v>
      </c>
      <c r="Q4905" s="0" t="n">
        <f aca="false">J4905*P4905+ROW()*0.00000001</f>
        <v>0.39004905</v>
      </c>
    </row>
    <row r="4906" customFormat="false" ht="15" hidden="false" customHeight="false" outlineLevel="0" collapsed="false">
      <c r="A4906" s="0" t="s">
        <v>304</v>
      </c>
      <c r="B4906" s="0" t="s">
        <v>85</v>
      </c>
      <c r="C4906" s="0" t="n">
        <v>2004</v>
      </c>
      <c r="D4906" s="0" t="s">
        <v>34</v>
      </c>
      <c r="E4906" s="0" t="s">
        <v>142</v>
      </c>
      <c r="F4906" s="0" t="n">
        <v>0.28</v>
      </c>
      <c r="G4906" s="0" t="n">
        <v>0.1</v>
      </c>
      <c r="H4906" s="0" t="n">
        <v>0</v>
      </c>
      <c r="I4906" s="0" t="n">
        <v>0.01</v>
      </c>
      <c r="J4906" s="0" t="n">
        <v>0.39</v>
      </c>
      <c r="K4906" s="0" t="n">
        <v>79</v>
      </c>
      <c r="L4906" s="0" t="n">
        <v>7.6</v>
      </c>
      <c r="M4906" s="0" t="s">
        <v>36</v>
      </c>
      <c r="N4906" s="0" t="s">
        <v>35</v>
      </c>
      <c r="O4906" s="0" t="s">
        <v>37</v>
      </c>
      <c r="P4906" s="0" t="n">
        <f aca="false">IF(AND(OR(Dashboard!$B$5="All",D4906=Dashboard!$B$5),OR(Dashboard!$D$5="All",N4906=Dashboard!$D$5),OR(AND(C4906&lt;&gt;"",C4906&gt;=Dashboard!$F$5,C4906&lt;=Dashboard!$H$5),AND(C4906="",Dashboard!$F$5&lt;=1980,Dashboard!$H$5&gt;=2016))),1,0)</f>
        <v>1</v>
      </c>
      <c r="Q4906" s="0" t="n">
        <f aca="false">J4906*P4906+ROW()*0.00000001</f>
        <v>0.39004906</v>
      </c>
    </row>
    <row r="4907" customFormat="false" ht="15" hidden="false" customHeight="false" outlineLevel="0" collapsed="false">
      <c r="A4907" s="0" t="s">
        <v>3744</v>
      </c>
      <c r="B4907" s="0" t="s">
        <v>108</v>
      </c>
      <c r="C4907" s="0" t="n">
        <v>1999</v>
      </c>
      <c r="D4907" s="0" t="s">
        <v>34</v>
      </c>
      <c r="E4907" s="0" t="s">
        <v>449</v>
      </c>
      <c r="F4907" s="0" t="n">
        <v>0.36</v>
      </c>
      <c r="G4907" s="0" t="n">
        <v>0.03</v>
      </c>
      <c r="H4907" s="0" t="n">
        <v>0</v>
      </c>
      <c r="I4907" s="0" t="n">
        <v>0</v>
      </c>
      <c r="J4907" s="0" t="n">
        <v>0.39</v>
      </c>
      <c r="N4907" s="0" t="s">
        <v>35</v>
      </c>
      <c r="P4907" s="0" t="n">
        <f aca="false">IF(AND(OR(Dashboard!$B$5="All",D4907=Dashboard!$B$5),OR(Dashboard!$D$5="All",N4907=Dashboard!$D$5),OR(AND(C4907&lt;&gt;"",C4907&gt;=Dashboard!$F$5,C4907&lt;=Dashboard!$H$5),AND(C4907="",Dashboard!$F$5&lt;=1980,Dashboard!$H$5&gt;=2016))),1,0)</f>
        <v>1</v>
      </c>
      <c r="Q4907" s="0" t="n">
        <f aca="false">J4907*P4907+ROW()*0.00000001</f>
        <v>0.39004907</v>
      </c>
    </row>
    <row r="4908" customFormat="false" ht="15" hidden="false" customHeight="false" outlineLevel="0" collapsed="false">
      <c r="A4908" s="0" t="s">
        <v>3745</v>
      </c>
      <c r="B4908" s="0" t="s">
        <v>108</v>
      </c>
      <c r="C4908" s="0" t="n">
        <v>2000</v>
      </c>
      <c r="D4908" s="0" t="s">
        <v>102</v>
      </c>
      <c r="E4908" s="0" t="s">
        <v>35</v>
      </c>
      <c r="F4908" s="0" t="n">
        <v>0</v>
      </c>
      <c r="G4908" s="0" t="n">
        <v>0</v>
      </c>
      <c r="H4908" s="0" t="n">
        <v>0.34</v>
      </c>
      <c r="I4908" s="0" t="n">
        <v>0.05</v>
      </c>
      <c r="J4908" s="0" t="n">
        <v>0.39</v>
      </c>
      <c r="N4908" s="0" t="s">
        <v>35</v>
      </c>
      <c r="P4908" s="0" t="n">
        <f aca="false">IF(AND(OR(Dashboard!$B$5="All",D4908=Dashboard!$B$5),OR(Dashboard!$D$5="All",N4908=Dashboard!$D$5),OR(AND(C4908&lt;&gt;"",C4908&gt;=Dashboard!$F$5,C4908&lt;=Dashboard!$H$5),AND(C4908="",Dashboard!$F$5&lt;=1980,Dashboard!$H$5&gt;=2016))),1,0)</f>
        <v>1</v>
      </c>
      <c r="Q4908" s="0" t="n">
        <f aca="false">J4908*P4908+ROW()*0.00000001</f>
        <v>0.39004908</v>
      </c>
    </row>
    <row r="4909" customFormat="false" ht="15" hidden="false" customHeight="false" outlineLevel="0" collapsed="false">
      <c r="A4909" s="0" t="s">
        <v>3746</v>
      </c>
      <c r="B4909" s="0" t="s">
        <v>108</v>
      </c>
      <c r="C4909" s="0" t="n">
        <v>1998</v>
      </c>
      <c r="D4909" s="0" t="s">
        <v>41</v>
      </c>
      <c r="E4909" s="0" t="s">
        <v>449</v>
      </c>
      <c r="F4909" s="0" t="n">
        <v>0.31</v>
      </c>
      <c r="G4909" s="0" t="n">
        <v>0.07</v>
      </c>
      <c r="H4909" s="0" t="n">
        <v>0</v>
      </c>
      <c r="I4909" s="0" t="n">
        <v>0</v>
      </c>
      <c r="J4909" s="0" t="n">
        <v>0.39</v>
      </c>
      <c r="N4909" s="0" t="s">
        <v>35</v>
      </c>
      <c r="P4909" s="0" t="n">
        <f aca="false">IF(AND(OR(Dashboard!$B$5="All",D4909=Dashboard!$B$5),OR(Dashboard!$D$5="All",N4909=Dashboard!$D$5),OR(AND(C4909&lt;&gt;"",C4909&gt;=Dashboard!$F$5,C4909&lt;=Dashboard!$H$5),AND(C4909="",Dashboard!$F$5&lt;=1980,Dashboard!$H$5&gt;=2016))),1,0)</f>
        <v>1</v>
      </c>
      <c r="Q4909" s="0" t="n">
        <f aca="false">J4909*P4909+ROW()*0.00000001</f>
        <v>0.39004909</v>
      </c>
    </row>
    <row r="4910" customFormat="false" ht="15" hidden="false" customHeight="false" outlineLevel="0" collapsed="false">
      <c r="A4910" s="0" t="s">
        <v>3747</v>
      </c>
      <c r="B4910" s="0" t="s">
        <v>108</v>
      </c>
      <c r="C4910" s="0" t="n">
        <v>1999</v>
      </c>
      <c r="D4910" s="0" t="s">
        <v>71</v>
      </c>
      <c r="E4910" s="0" t="s">
        <v>1374</v>
      </c>
      <c r="F4910" s="0" t="n">
        <v>0.31</v>
      </c>
      <c r="G4910" s="0" t="n">
        <v>0.07</v>
      </c>
      <c r="H4910" s="0" t="n">
        <v>0</v>
      </c>
      <c r="I4910" s="0" t="n">
        <v>0</v>
      </c>
      <c r="J4910" s="0" t="n">
        <v>0.39</v>
      </c>
      <c r="N4910" s="0" t="s">
        <v>35</v>
      </c>
      <c r="P4910" s="0" t="n">
        <f aca="false">IF(AND(OR(Dashboard!$B$5="All",D4910=Dashboard!$B$5),OR(Dashboard!$D$5="All",N4910=Dashboard!$D$5),OR(AND(C4910&lt;&gt;"",C4910&gt;=Dashboard!$F$5,C4910&lt;=Dashboard!$H$5),AND(C4910="",Dashboard!$F$5&lt;=1980,Dashboard!$H$5&gt;=2016))),1,0)</f>
        <v>1</v>
      </c>
      <c r="Q4910" s="0" t="n">
        <f aca="false">J4910*P4910+ROW()*0.00000001</f>
        <v>0.3900491</v>
      </c>
    </row>
    <row r="4911" customFormat="false" ht="15" hidden="false" customHeight="false" outlineLevel="0" collapsed="false">
      <c r="A4911" s="0" t="s">
        <v>3748</v>
      </c>
      <c r="B4911" s="0" t="s">
        <v>33</v>
      </c>
      <c r="C4911" s="0" t="n">
        <v>2009</v>
      </c>
      <c r="D4911" s="0" t="s">
        <v>71</v>
      </c>
      <c r="E4911" s="0" t="s">
        <v>157</v>
      </c>
      <c r="F4911" s="0" t="n">
        <v>0.21</v>
      </c>
      <c r="G4911" s="0" t="n">
        <v>0.07</v>
      </c>
      <c r="H4911" s="0" t="n">
        <v>0.08</v>
      </c>
      <c r="I4911" s="0" t="n">
        <v>0.03</v>
      </c>
      <c r="J4911" s="0" t="n">
        <v>0.39</v>
      </c>
      <c r="K4911" s="0" t="n">
        <v>66</v>
      </c>
      <c r="L4911" s="0" t="n">
        <v>7.6</v>
      </c>
      <c r="M4911" s="0" t="s">
        <v>103</v>
      </c>
      <c r="N4911" s="0" t="s">
        <v>35</v>
      </c>
      <c r="O4911" s="0" t="s">
        <v>67</v>
      </c>
      <c r="P4911" s="0" t="n">
        <f aca="false">IF(AND(OR(Dashboard!$B$5="All",D4911=Dashboard!$B$5),OR(Dashboard!$D$5="All",N4911=Dashboard!$D$5),OR(AND(C4911&lt;&gt;"",C4911&gt;=Dashboard!$F$5,C4911&lt;=Dashboard!$H$5),AND(C4911="",Dashboard!$F$5&lt;=1980,Dashboard!$H$5&gt;=2016))),1,0)</f>
        <v>1</v>
      </c>
      <c r="Q4911" s="0" t="n">
        <f aca="false">J4911*P4911+ROW()*0.00000001</f>
        <v>0.39004911</v>
      </c>
    </row>
    <row r="4912" customFormat="false" ht="15" hidden="false" customHeight="false" outlineLevel="0" collapsed="false">
      <c r="A4912" s="0" t="s">
        <v>3545</v>
      </c>
      <c r="B4912" s="0" t="s">
        <v>33</v>
      </c>
      <c r="C4912" s="0" t="n">
        <v>2009</v>
      </c>
      <c r="D4912" s="0" t="s">
        <v>71</v>
      </c>
      <c r="E4912" s="0" t="s">
        <v>418</v>
      </c>
      <c r="F4912" s="0" t="n">
        <v>0.38</v>
      </c>
      <c r="G4912" s="0" t="n">
        <v>0.01</v>
      </c>
      <c r="H4912" s="0" t="n">
        <v>0</v>
      </c>
      <c r="I4912" s="0" t="n">
        <v>0</v>
      </c>
      <c r="J4912" s="0" t="n">
        <v>0.39</v>
      </c>
      <c r="N4912" s="0" t="s">
        <v>35</v>
      </c>
      <c r="P4912" s="0" t="n">
        <f aca="false">IF(AND(OR(Dashboard!$B$5="All",D4912=Dashboard!$B$5),OR(Dashboard!$D$5="All",N4912=Dashboard!$D$5),OR(AND(C4912&lt;&gt;"",C4912&gt;=Dashboard!$F$5,C4912&lt;=Dashboard!$H$5),AND(C4912="",Dashboard!$F$5&lt;=1980,Dashboard!$H$5&gt;=2016))),1,0)</f>
        <v>1</v>
      </c>
      <c r="Q4912" s="0" t="n">
        <f aca="false">J4912*P4912+ROW()*0.00000001</f>
        <v>0.39004912</v>
      </c>
    </row>
    <row r="4913" customFormat="false" ht="15" hidden="false" customHeight="false" outlineLevel="0" collapsed="false">
      <c r="A4913" s="0" t="s">
        <v>3749</v>
      </c>
      <c r="B4913" s="0" t="s">
        <v>94</v>
      </c>
      <c r="C4913" s="0" t="n">
        <v>2016</v>
      </c>
      <c r="D4913" s="0" t="s">
        <v>114</v>
      </c>
      <c r="E4913" s="0" t="s">
        <v>89</v>
      </c>
      <c r="F4913" s="0" t="n">
        <v>0.18</v>
      </c>
      <c r="G4913" s="0" t="n">
        <v>0.15</v>
      </c>
      <c r="H4913" s="0" t="n">
        <v>0</v>
      </c>
      <c r="I4913" s="0" t="n">
        <v>0.07</v>
      </c>
      <c r="J4913" s="0" t="n">
        <v>0.39</v>
      </c>
      <c r="K4913" s="0" t="n">
        <v>72</v>
      </c>
      <c r="L4913" s="0" t="n">
        <v>8</v>
      </c>
      <c r="M4913" s="0" t="s">
        <v>73</v>
      </c>
      <c r="N4913" s="0" t="s">
        <v>74</v>
      </c>
      <c r="O4913" s="0" t="s">
        <v>37</v>
      </c>
      <c r="P4913" s="0" t="n">
        <f aca="false">IF(AND(OR(Dashboard!$B$5="All",D4913=Dashboard!$B$5),OR(Dashboard!$D$5="All",N4913=Dashboard!$D$5),OR(AND(C4913&lt;&gt;"",C4913&gt;=Dashboard!$F$5,C4913&lt;=Dashboard!$H$5),AND(C4913="",Dashboard!$F$5&lt;=1980,Dashboard!$H$5&gt;=2016))),1,0)</f>
        <v>1</v>
      </c>
      <c r="Q4913" s="0" t="n">
        <f aca="false">J4913*P4913+ROW()*0.00000001</f>
        <v>0.39004913</v>
      </c>
    </row>
    <row r="4914" customFormat="false" ht="15" hidden="false" customHeight="false" outlineLevel="0" collapsed="false">
      <c r="A4914" s="0" t="s">
        <v>3750</v>
      </c>
      <c r="B4914" s="0" t="s">
        <v>186</v>
      </c>
      <c r="C4914" s="0" t="n">
        <v>2005</v>
      </c>
      <c r="D4914" s="0" t="s">
        <v>114</v>
      </c>
      <c r="E4914" s="0" t="s">
        <v>35</v>
      </c>
      <c r="F4914" s="0" t="n">
        <v>0.23</v>
      </c>
      <c r="G4914" s="0" t="n">
        <v>0.06</v>
      </c>
      <c r="H4914" s="0" t="n">
        <v>0.09</v>
      </c>
      <c r="I4914" s="0" t="n">
        <v>0.01</v>
      </c>
      <c r="J4914" s="0" t="n">
        <v>0.39</v>
      </c>
      <c r="N4914" s="0" t="s">
        <v>35</v>
      </c>
      <c r="P4914" s="0" t="n">
        <f aca="false">IF(AND(OR(Dashboard!$B$5="All",D4914=Dashboard!$B$5),OR(Dashboard!$D$5="All",N4914=Dashboard!$D$5),OR(AND(C4914&lt;&gt;"",C4914&gt;=Dashboard!$F$5,C4914&lt;=Dashboard!$H$5),AND(C4914="",Dashboard!$F$5&lt;=1980,Dashboard!$H$5&gt;=2016))),1,0)</f>
        <v>1</v>
      </c>
      <c r="Q4914" s="0" t="n">
        <f aca="false">J4914*P4914+ROW()*0.00000001</f>
        <v>0.39004914</v>
      </c>
    </row>
    <row r="4915" customFormat="false" ht="15" hidden="false" customHeight="false" outlineLevel="0" collapsed="false">
      <c r="A4915" s="0" t="s">
        <v>3155</v>
      </c>
      <c r="B4915" s="0" t="s">
        <v>184</v>
      </c>
      <c r="C4915" s="0" t="n">
        <v>2013</v>
      </c>
      <c r="D4915" s="0" t="s">
        <v>16</v>
      </c>
      <c r="E4915" s="0" t="s">
        <v>154</v>
      </c>
      <c r="F4915" s="0" t="n">
        <v>0.23</v>
      </c>
      <c r="G4915" s="0" t="n">
        <v>0.12</v>
      </c>
      <c r="H4915" s="0" t="n">
        <v>0.01</v>
      </c>
      <c r="I4915" s="0" t="n">
        <v>0.03</v>
      </c>
      <c r="J4915" s="0" t="n">
        <v>0.39</v>
      </c>
      <c r="K4915" s="0" t="n">
        <v>63</v>
      </c>
      <c r="L4915" s="0" t="n">
        <v>7.3</v>
      </c>
      <c r="M4915" s="0" t="s">
        <v>125</v>
      </c>
      <c r="N4915" s="0" t="s">
        <v>35</v>
      </c>
      <c r="O4915" s="0" t="s">
        <v>67</v>
      </c>
      <c r="P4915" s="0" t="n">
        <f aca="false">IF(AND(OR(Dashboard!$B$5="All",D4915=Dashboard!$B$5),OR(Dashboard!$D$5="All",N4915=Dashboard!$D$5),OR(AND(C4915&lt;&gt;"",C4915&gt;=Dashboard!$F$5,C4915&lt;=Dashboard!$H$5),AND(C4915="",Dashboard!$F$5&lt;=1980,Dashboard!$H$5&gt;=2016))),1,0)</f>
        <v>1</v>
      </c>
      <c r="Q4915" s="0" t="n">
        <f aca="false">J4915*P4915+ROW()*0.00000001</f>
        <v>0.39004915</v>
      </c>
    </row>
    <row r="4916" customFormat="false" ht="15" hidden="false" customHeight="false" outlineLevel="0" collapsed="false">
      <c r="A4916" s="0" t="s">
        <v>3751</v>
      </c>
      <c r="B4916" s="0" t="s">
        <v>33</v>
      </c>
      <c r="C4916" s="0" t="n">
        <v>2010</v>
      </c>
      <c r="D4916" s="0" t="s">
        <v>71</v>
      </c>
      <c r="E4916" s="0" t="s">
        <v>154</v>
      </c>
      <c r="F4916" s="0" t="n">
        <v>0.15</v>
      </c>
      <c r="G4916" s="0" t="n">
        <v>0.19</v>
      </c>
      <c r="H4916" s="0" t="n">
        <v>0</v>
      </c>
      <c r="I4916" s="0" t="n">
        <v>0.04</v>
      </c>
      <c r="J4916" s="0" t="n">
        <v>0.39</v>
      </c>
      <c r="N4916" s="0" t="s">
        <v>35</v>
      </c>
      <c r="P4916" s="0" t="n">
        <f aca="false">IF(AND(OR(Dashboard!$B$5="All",D4916=Dashboard!$B$5),OR(Dashboard!$D$5="All",N4916=Dashboard!$D$5),OR(AND(C4916&lt;&gt;"",C4916&gt;=Dashboard!$F$5,C4916&lt;=Dashboard!$H$5),AND(C4916="",Dashboard!$F$5&lt;=1980,Dashboard!$H$5&gt;=2016))),1,0)</f>
        <v>1</v>
      </c>
      <c r="Q4916" s="0" t="n">
        <f aca="false">J4916*P4916+ROW()*0.00000001</f>
        <v>0.39004916</v>
      </c>
    </row>
    <row r="4917" customFormat="false" ht="15" hidden="false" customHeight="false" outlineLevel="0" collapsed="false">
      <c r="A4917" s="0" t="s">
        <v>765</v>
      </c>
      <c r="B4917" s="0" t="s">
        <v>94</v>
      </c>
      <c r="C4917" s="0" t="n">
        <v>2013</v>
      </c>
      <c r="D4917" s="0" t="s">
        <v>16</v>
      </c>
      <c r="E4917" s="0" t="s">
        <v>91</v>
      </c>
      <c r="F4917" s="0" t="n">
        <v>0.2</v>
      </c>
      <c r="G4917" s="0" t="n">
        <v>0.12</v>
      </c>
      <c r="H4917" s="0" t="n">
        <v>0</v>
      </c>
      <c r="I4917" s="0" t="n">
        <v>0.06</v>
      </c>
      <c r="J4917" s="0" t="n">
        <v>0.39</v>
      </c>
      <c r="K4917" s="0" t="n">
        <v>79</v>
      </c>
      <c r="L4917" s="0" t="n">
        <v>5.2</v>
      </c>
      <c r="M4917" s="0" t="s">
        <v>125</v>
      </c>
      <c r="N4917" s="0" t="s">
        <v>74</v>
      </c>
      <c r="O4917" s="0" t="s">
        <v>37</v>
      </c>
      <c r="P4917" s="0" t="n">
        <f aca="false">IF(AND(OR(Dashboard!$B$5="All",D4917=Dashboard!$B$5),OR(Dashboard!$D$5="All",N4917=Dashboard!$D$5),OR(AND(C4917&lt;&gt;"",C4917&gt;=Dashboard!$F$5,C4917&lt;=Dashboard!$H$5),AND(C4917="",Dashboard!$F$5&lt;=1980,Dashboard!$H$5&gt;=2016))),1,0)</f>
        <v>1</v>
      </c>
      <c r="Q4917" s="0" t="n">
        <f aca="false">J4917*P4917+ROW()*0.00000001</f>
        <v>0.39004917</v>
      </c>
    </row>
    <row r="4918" customFormat="false" ht="15" hidden="false" customHeight="false" outlineLevel="0" collapsed="false">
      <c r="A4918" s="0" t="s">
        <v>3752</v>
      </c>
      <c r="B4918" s="0" t="s">
        <v>70</v>
      </c>
      <c r="C4918" s="0" t="n">
        <v>2010</v>
      </c>
      <c r="D4918" s="0" t="s">
        <v>71</v>
      </c>
      <c r="E4918" s="0" t="s">
        <v>154</v>
      </c>
      <c r="F4918" s="0" t="n">
        <v>0.14</v>
      </c>
      <c r="G4918" s="0" t="n">
        <v>0.18</v>
      </c>
      <c r="H4918" s="0" t="n">
        <v>0</v>
      </c>
      <c r="I4918" s="0" t="n">
        <v>0.07</v>
      </c>
      <c r="J4918" s="0" t="n">
        <v>0.39</v>
      </c>
      <c r="K4918" s="0" t="n">
        <v>41</v>
      </c>
      <c r="L4918" s="0" t="n">
        <v>5.2</v>
      </c>
      <c r="M4918" s="0" t="s">
        <v>103</v>
      </c>
      <c r="N4918" s="0" t="s">
        <v>74</v>
      </c>
      <c r="O4918" s="0" t="s">
        <v>177</v>
      </c>
      <c r="P4918" s="0" t="n">
        <f aca="false">IF(AND(OR(Dashboard!$B$5="All",D4918=Dashboard!$B$5),OR(Dashboard!$D$5="All",N4918=Dashboard!$D$5),OR(AND(C4918&lt;&gt;"",C4918&gt;=Dashboard!$F$5,C4918&lt;=Dashboard!$H$5),AND(C4918="",Dashboard!$F$5&lt;=1980,Dashboard!$H$5&gt;=2016))),1,0)</f>
        <v>1</v>
      </c>
      <c r="Q4918" s="0" t="n">
        <f aca="false">J4918*P4918+ROW()*0.00000001</f>
        <v>0.39004918</v>
      </c>
    </row>
    <row r="4919" customFormat="false" ht="15" hidden="false" customHeight="false" outlineLevel="0" collapsed="false">
      <c r="A4919" s="0" t="s">
        <v>3753</v>
      </c>
      <c r="B4919" s="0" t="s">
        <v>76</v>
      </c>
      <c r="C4919" s="0" t="n">
        <v>2003</v>
      </c>
      <c r="D4919" s="0" t="s">
        <v>52</v>
      </c>
      <c r="E4919" s="0" t="s">
        <v>89</v>
      </c>
      <c r="F4919" s="0" t="n">
        <v>0.19</v>
      </c>
      <c r="G4919" s="0" t="n">
        <v>0.15</v>
      </c>
      <c r="H4919" s="0" t="n">
        <v>0</v>
      </c>
      <c r="I4919" s="0" t="n">
        <v>0.05</v>
      </c>
      <c r="J4919" s="0" t="n">
        <v>0.39</v>
      </c>
      <c r="N4919" s="0" t="s">
        <v>74</v>
      </c>
      <c r="P4919" s="0" t="n">
        <f aca="false">IF(AND(OR(Dashboard!$B$5="All",D4919=Dashboard!$B$5),OR(Dashboard!$D$5="All",N4919=Dashboard!$D$5),OR(AND(C4919&lt;&gt;"",C4919&gt;=Dashboard!$F$5,C4919&lt;=Dashboard!$H$5),AND(C4919="",Dashboard!$F$5&lt;=1980,Dashboard!$H$5&gt;=2016))),1,0)</f>
        <v>1</v>
      </c>
      <c r="Q4919" s="0" t="n">
        <f aca="false">J4919*P4919+ROW()*0.00000001</f>
        <v>0.39004919</v>
      </c>
    </row>
    <row r="4920" customFormat="false" ht="15" hidden="false" customHeight="false" outlineLevel="0" collapsed="false">
      <c r="A4920" s="0" t="s">
        <v>2150</v>
      </c>
      <c r="B4920" s="0" t="s">
        <v>64</v>
      </c>
      <c r="C4920" s="0" t="n">
        <v>2009</v>
      </c>
      <c r="D4920" s="0" t="s">
        <v>71</v>
      </c>
      <c r="E4920" s="0" t="s">
        <v>234</v>
      </c>
      <c r="F4920" s="0" t="n">
        <v>0.18</v>
      </c>
      <c r="G4920" s="0" t="n">
        <v>0.17</v>
      </c>
      <c r="H4920" s="0" t="n">
        <v>0</v>
      </c>
      <c r="I4920" s="0" t="n">
        <v>0.04</v>
      </c>
      <c r="J4920" s="0" t="n">
        <v>0.39</v>
      </c>
      <c r="K4920" s="0" t="n">
        <v>43</v>
      </c>
      <c r="L4920" s="0" t="n">
        <v>6.3</v>
      </c>
      <c r="M4920" s="0" t="s">
        <v>103</v>
      </c>
      <c r="N4920" s="0" t="s">
        <v>66</v>
      </c>
      <c r="O4920" s="0" t="s">
        <v>177</v>
      </c>
      <c r="P4920" s="0" t="n">
        <f aca="false">IF(AND(OR(Dashboard!$B$5="All",D4920=Dashboard!$B$5),OR(Dashboard!$D$5="All",N4920=Dashboard!$D$5),OR(AND(C4920&lt;&gt;"",C4920&gt;=Dashboard!$F$5,C4920&lt;=Dashboard!$H$5),AND(C4920="",Dashboard!$F$5&lt;=1980,Dashboard!$H$5&gt;=2016))),1,0)</f>
        <v>1</v>
      </c>
      <c r="Q4920" s="0" t="n">
        <f aca="false">J4920*P4920+ROW()*0.00000001</f>
        <v>0.3900492</v>
      </c>
    </row>
    <row r="4921" customFormat="false" ht="15" hidden="false" customHeight="false" outlineLevel="0" collapsed="false">
      <c r="A4921" s="0" t="s">
        <v>3638</v>
      </c>
      <c r="B4921" s="0" t="s">
        <v>50</v>
      </c>
      <c r="C4921" s="0" t="n">
        <v>2008</v>
      </c>
      <c r="D4921" s="0" t="s">
        <v>41</v>
      </c>
      <c r="E4921" s="0" t="s">
        <v>91</v>
      </c>
      <c r="F4921" s="0" t="n">
        <v>0.36</v>
      </c>
      <c r="G4921" s="0" t="n">
        <v>0</v>
      </c>
      <c r="H4921" s="0" t="n">
        <v>0</v>
      </c>
      <c r="I4921" s="0" t="n">
        <v>0.03</v>
      </c>
      <c r="J4921" s="0" t="n">
        <v>0.39</v>
      </c>
      <c r="M4921" s="0" t="s">
        <v>36</v>
      </c>
      <c r="N4921" s="0" t="s">
        <v>35</v>
      </c>
      <c r="P4921" s="0" t="n">
        <f aca="false">IF(AND(OR(Dashboard!$B$5="All",D4921=Dashboard!$B$5),OR(Dashboard!$D$5="All",N4921=Dashboard!$D$5),OR(AND(C4921&lt;&gt;"",C4921&gt;=Dashboard!$F$5,C4921&lt;=Dashboard!$H$5),AND(C4921="",Dashboard!$F$5&lt;=1980,Dashboard!$H$5&gt;=2016))),1,0)</f>
        <v>1</v>
      </c>
      <c r="Q4921" s="0" t="n">
        <f aca="false">J4921*P4921+ROW()*0.00000001</f>
        <v>0.39004921</v>
      </c>
    </row>
    <row r="4922" customFormat="false" ht="15" hidden="false" customHeight="false" outlineLevel="0" collapsed="false">
      <c r="A4922" s="0" t="s">
        <v>3754</v>
      </c>
      <c r="B4922" s="0" t="s">
        <v>76</v>
      </c>
      <c r="C4922" s="0" t="n">
        <v>2000</v>
      </c>
      <c r="D4922" s="0" t="s">
        <v>102</v>
      </c>
      <c r="E4922" s="0" t="s">
        <v>124</v>
      </c>
      <c r="F4922" s="0" t="n">
        <v>0.16</v>
      </c>
      <c r="G4922" s="0" t="n">
        <v>0.13</v>
      </c>
      <c r="H4922" s="0" t="n">
        <v>0.06</v>
      </c>
      <c r="I4922" s="0" t="n">
        <v>0.04</v>
      </c>
      <c r="J4922" s="0" t="n">
        <v>0.39</v>
      </c>
      <c r="K4922" s="0" t="n">
        <v>62</v>
      </c>
      <c r="L4922" s="0" t="n">
        <v>8.4</v>
      </c>
      <c r="M4922" s="0" t="s">
        <v>73</v>
      </c>
      <c r="N4922" s="0" t="s">
        <v>74</v>
      </c>
      <c r="O4922" s="0" t="s">
        <v>67</v>
      </c>
      <c r="P4922" s="0" t="n">
        <f aca="false">IF(AND(OR(Dashboard!$B$5="All",D4922=Dashboard!$B$5),OR(Dashboard!$D$5="All",N4922=Dashboard!$D$5),OR(AND(C4922&lt;&gt;"",C4922&gt;=Dashboard!$F$5,C4922&lt;=Dashboard!$H$5),AND(C4922="",Dashboard!$F$5&lt;=1980,Dashboard!$H$5&gt;=2016))),1,0)</f>
        <v>1</v>
      </c>
      <c r="Q4922" s="0" t="n">
        <f aca="false">J4922*P4922+ROW()*0.00000001</f>
        <v>0.39004922</v>
      </c>
    </row>
    <row r="4923" customFormat="false" ht="15" hidden="false" customHeight="false" outlineLevel="0" collapsed="false">
      <c r="A4923" s="0" t="s">
        <v>3755</v>
      </c>
      <c r="B4923" s="0" t="s">
        <v>76</v>
      </c>
      <c r="C4923" s="0" t="n">
        <v>2002</v>
      </c>
      <c r="D4923" s="0" t="s">
        <v>71</v>
      </c>
      <c r="E4923" s="0" t="s">
        <v>257</v>
      </c>
      <c r="F4923" s="0" t="n">
        <v>0.19</v>
      </c>
      <c r="G4923" s="0" t="n">
        <v>0.15</v>
      </c>
      <c r="H4923" s="0" t="n">
        <v>0</v>
      </c>
      <c r="I4923" s="0" t="n">
        <v>0.05</v>
      </c>
      <c r="J4923" s="0" t="n">
        <v>0.39</v>
      </c>
      <c r="K4923" s="0" t="n">
        <v>67</v>
      </c>
      <c r="L4923" s="0" t="n">
        <v>8.8</v>
      </c>
      <c r="M4923" s="0" t="s">
        <v>73</v>
      </c>
      <c r="N4923" s="0" t="s">
        <v>74</v>
      </c>
      <c r="O4923" s="0" t="s">
        <v>67</v>
      </c>
      <c r="P4923" s="0" t="n">
        <f aca="false">IF(AND(OR(Dashboard!$B$5="All",D4923=Dashboard!$B$5),OR(Dashboard!$D$5="All",N4923=Dashboard!$D$5),OR(AND(C4923&lt;&gt;"",C4923&gt;=Dashboard!$F$5,C4923&lt;=Dashboard!$H$5),AND(C4923="",Dashboard!$F$5&lt;=1980,Dashboard!$H$5&gt;=2016))),1,0)</f>
        <v>1</v>
      </c>
      <c r="Q4923" s="0" t="n">
        <f aca="false">J4923*P4923+ROW()*0.00000001</f>
        <v>0.39004923</v>
      </c>
    </row>
    <row r="4924" customFormat="false" ht="15" hidden="false" customHeight="false" outlineLevel="0" collapsed="false">
      <c r="A4924" s="0" t="s">
        <v>2317</v>
      </c>
      <c r="B4924" s="0" t="s">
        <v>70</v>
      </c>
      <c r="C4924" s="0" t="n">
        <v>2010</v>
      </c>
      <c r="D4924" s="0" t="s">
        <v>52</v>
      </c>
      <c r="E4924" s="0" t="s">
        <v>142</v>
      </c>
      <c r="F4924" s="0" t="n">
        <v>0.16</v>
      </c>
      <c r="G4924" s="0" t="n">
        <v>0.17</v>
      </c>
      <c r="H4924" s="0" t="n">
        <v>0</v>
      </c>
      <c r="I4924" s="0" t="n">
        <v>0.06</v>
      </c>
      <c r="J4924" s="0" t="n">
        <v>0.39</v>
      </c>
      <c r="K4924" s="0" t="n">
        <v>64</v>
      </c>
      <c r="L4924" s="0" t="n">
        <v>6.1</v>
      </c>
      <c r="M4924" s="0" t="s">
        <v>36</v>
      </c>
      <c r="N4924" s="0" t="s">
        <v>74</v>
      </c>
      <c r="O4924" s="0" t="s">
        <v>67</v>
      </c>
      <c r="P4924" s="0" t="n">
        <f aca="false">IF(AND(OR(Dashboard!$B$5="All",D4924=Dashboard!$B$5),OR(Dashboard!$D$5="All",N4924=Dashboard!$D$5),OR(AND(C4924&lt;&gt;"",C4924&gt;=Dashboard!$F$5,C4924&lt;=Dashboard!$H$5),AND(C4924="",Dashboard!$F$5&lt;=1980,Dashboard!$H$5&gt;=2016))),1,0)</f>
        <v>1</v>
      </c>
      <c r="Q4924" s="0" t="n">
        <f aca="false">J4924*P4924+ROW()*0.00000001</f>
        <v>0.39004924</v>
      </c>
    </row>
    <row r="4925" customFormat="false" ht="15" hidden="false" customHeight="false" outlineLevel="0" collapsed="false">
      <c r="A4925" s="0" t="s">
        <v>3756</v>
      </c>
      <c r="B4925" s="0" t="s">
        <v>78</v>
      </c>
      <c r="C4925" s="0" t="n">
        <v>1991</v>
      </c>
      <c r="D4925" s="0" t="s">
        <v>102</v>
      </c>
      <c r="E4925" s="0" t="s">
        <v>3757</v>
      </c>
      <c r="F4925" s="0" t="n">
        <v>0</v>
      </c>
      <c r="G4925" s="0" t="n">
        <v>0</v>
      </c>
      <c r="H4925" s="0" t="n">
        <v>0.39</v>
      </c>
      <c r="I4925" s="0" t="n">
        <v>0</v>
      </c>
      <c r="J4925" s="0" t="n">
        <v>0.39</v>
      </c>
      <c r="N4925" s="0" t="s">
        <v>35</v>
      </c>
      <c r="P4925" s="0" t="n">
        <f aca="false">IF(AND(OR(Dashboard!$B$5="All",D4925=Dashboard!$B$5),OR(Dashboard!$D$5="All",N4925=Dashboard!$D$5),OR(AND(C4925&lt;&gt;"",C4925&gt;=Dashboard!$F$5,C4925&lt;=Dashboard!$H$5),AND(C4925="",Dashboard!$F$5&lt;=1980,Dashboard!$H$5&gt;=2016))),1,0)</f>
        <v>1</v>
      </c>
      <c r="Q4925" s="0" t="n">
        <f aca="false">J4925*P4925+ROW()*0.00000001</f>
        <v>0.39004925</v>
      </c>
    </row>
    <row r="4926" customFormat="false" ht="15" hidden="false" customHeight="false" outlineLevel="0" collapsed="false">
      <c r="A4926" s="0" t="s">
        <v>3758</v>
      </c>
      <c r="B4926" s="0" t="s">
        <v>76</v>
      </c>
      <c r="C4926" s="0" t="n">
        <v>2005</v>
      </c>
      <c r="D4926" s="0" t="s">
        <v>34</v>
      </c>
      <c r="E4926" s="0" t="s">
        <v>91</v>
      </c>
      <c r="F4926" s="0" t="n">
        <v>0.19</v>
      </c>
      <c r="G4926" s="0" t="n">
        <v>0.15</v>
      </c>
      <c r="H4926" s="0" t="n">
        <v>0</v>
      </c>
      <c r="I4926" s="0" t="n">
        <v>0.05</v>
      </c>
      <c r="J4926" s="0" t="n">
        <v>0.39</v>
      </c>
      <c r="L4926" s="0" t="n">
        <v>5.6</v>
      </c>
      <c r="M4926" s="0" t="s">
        <v>103</v>
      </c>
      <c r="N4926" s="0" t="s">
        <v>74</v>
      </c>
      <c r="P4926" s="0" t="n">
        <f aca="false">IF(AND(OR(Dashboard!$B$5="All",D4926=Dashboard!$B$5),OR(Dashboard!$D$5="All",N4926=Dashboard!$D$5),OR(AND(C4926&lt;&gt;"",C4926&gt;=Dashboard!$F$5,C4926&lt;=Dashboard!$H$5),AND(C4926="",Dashboard!$F$5&lt;=1980,Dashboard!$H$5&gt;=2016))),1,0)</f>
        <v>1</v>
      </c>
      <c r="Q4926" s="0" t="n">
        <f aca="false">J4926*P4926+ROW()*0.00000001</f>
        <v>0.39004926</v>
      </c>
    </row>
    <row r="4927" customFormat="false" ht="15" hidden="false" customHeight="false" outlineLevel="0" collapsed="false">
      <c r="A4927" s="0" t="s">
        <v>2592</v>
      </c>
      <c r="B4927" s="0" t="s">
        <v>70</v>
      </c>
      <c r="C4927" s="0" t="n">
        <v>2008</v>
      </c>
      <c r="D4927" s="0" t="s">
        <v>71</v>
      </c>
      <c r="E4927" s="0" t="s">
        <v>154</v>
      </c>
      <c r="F4927" s="0" t="n">
        <v>0.17</v>
      </c>
      <c r="G4927" s="0" t="n">
        <v>0.16</v>
      </c>
      <c r="H4927" s="0" t="n">
        <v>0</v>
      </c>
      <c r="I4927" s="0" t="n">
        <v>0.06</v>
      </c>
      <c r="J4927" s="0" t="n">
        <v>0.39</v>
      </c>
      <c r="K4927" s="0" t="n">
        <v>82</v>
      </c>
      <c r="L4927" s="0" t="n">
        <v>8.1</v>
      </c>
      <c r="M4927" s="0" t="s">
        <v>73</v>
      </c>
      <c r="N4927" s="0" t="s">
        <v>74</v>
      </c>
      <c r="O4927" s="0" t="s">
        <v>42</v>
      </c>
      <c r="P4927" s="0" t="n">
        <f aca="false">IF(AND(OR(Dashboard!$B$5="All",D4927=Dashboard!$B$5),OR(Dashboard!$D$5="All",N4927=Dashboard!$D$5),OR(AND(C4927&lt;&gt;"",C4927&gt;=Dashboard!$F$5,C4927&lt;=Dashboard!$H$5),AND(C4927="",Dashboard!$F$5&lt;=1980,Dashboard!$H$5&gt;=2016))),1,0)</f>
        <v>1</v>
      </c>
      <c r="Q4927" s="0" t="n">
        <f aca="false">J4927*P4927+ROW()*0.00000001</f>
        <v>0.39004927</v>
      </c>
    </row>
    <row r="4928" customFormat="false" ht="15" hidden="false" customHeight="false" outlineLevel="0" collapsed="false">
      <c r="A4928" s="0" t="s">
        <v>3759</v>
      </c>
      <c r="B4928" s="0" t="s">
        <v>33</v>
      </c>
      <c r="C4928" s="0" t="n">
        <v>2011</v>
      </c>
      <c r="D4928" s="0" t="s">
        <v>52</v>
      </c>
      <c r="E4928" s="0" t="s">
        <v>418</v>
      </c>
      <c r="F4928" s="0" t="n">
        <v>0.25</v>
      </c>
      <c r="G4928" s="0" t="n">
        <v>0.1</v>
      </c>
      <c r="H4928" s="0" t="n">
        <v>0</v>
      </c>
      <c r="I4928" s="0" t="n">
        <v>0.03</v>
      </c>
      <c r="J4928" s="0" t="n">
        <v>0.39</v>
      </c>
      <c r="M4928" s="0" t="s">
        <v>36</v>
      </c>
      <c r="N4928" s="0" t="s">
        <v>35</v>
      </c>
      <c r="P4928" s="0" t="n">
        <f aca="false">IF(AND(OR(Dashboard!$B$5="All",D4928=Dashboard!$B$5),OR(Dashboard!$D$5="All",N4928=Dashboard!$D$5),OR(AND(C4928&lt;&gt;"",C4928&gt;=Dashboard!$F$5,C4928&lt;=Dashboard!$H$5),AND(C4928="",Dashboard!$F$5&lt;=1980,Dashboard!$H$5&gt;=2016))),1,0)</f>
        <v>1</v>
      </c>
      <c r="Q4928" s="0" t="n">
        <f aca="false">J4928*P4928+ROW()*0.00000001</f>
        <v>0.39004928</v>
      </c>
    </row>
    <row r="4929" customFormat="false" ht="15" hidden="false" customHeight="false" outlineLevel="0" collapsed="false">
      <c r="A4929" s="0" t="s">
        <v>3760</v>
      </c>
      <c r="B4929" s="0" t="s">
        <v>76</v>
      </c>
      <c r="C4929" s="0" t="n">
        <v>2003</v>
      </c>
      <c r="D4929" s="0" t="s">
        <v>52</v>
      </c>
      <c r="E4929" s="0" t="s">
        <v>124</v>
      </c>
      <c r="F4929" s="0" t="n">
        <v>0.19</v>
      </c>
      <c r="G4929" s="0" t="n">
        <v>0.15</v>
      </c>
      <c r="H4929" s="0" t="n">
        <v>0</v>
      </c>
      <c r="I4929" s="0" t="n">
        <v>0.05</v>
      </c>
      <c r="J4929" s="0" t="n">
        <v>0.39</v>
      </c>
      <c r="K4929" s="0" t="n">
        <v>79</v>
      </c>
      <c r="L4929" s="0" t="n">
        <v>7.3</v>
      </c>
      <c r="M4929" s="0" t="s">
        <v>36</v>
      </c>
      <c r="N4929" s="0" t="s">
        <v>74</v>
      </c>
      <c r="O4929" s="0" t="s">
        <v>37</v>
      </c>
      <c r="P4929" s="0" t="n">
        <f aca="false">IF(AND(OR(Dashboard!$B$5="All",D4929=Dashboard!$B$5),OR(Dashboard!$D$5="All",N4929=Dashboard!$D$5),OR(AND(C4929&lt;&gt;"",C4929&gt;=Dashboard!$F$5,C4929&lt;=Dashboard!$H$5),AND(C4929="",Dashboard!$F$5&lt;=1980,Dashboard!$H$5&gt;=2016))),1,0)</f>
        <v>1</v>
      </c>
      <c r="Q4929" s="0" t="n">
        <f aca="false">J4929*P4929+ROW()*0.00000001</f>
        <v>0.39004929</v>
      </c>
    </row>
    <row r="4930" customFormat="false" ht="15" hidden="false" customHeight="false" outlineLevel="0" collapsed="false">
      <c r="A4930" s="0" t="s">
        <v>3761</v>
      </c>
      <c r="B4930" s="0" t="s">
        <v>78</v>
      </c>
      <c r="C4930" s="0" t="n">
        <v>1992</v>
      </c>
      <c r="D4930" s="0" t="s">
        <v>102</v>
      </c>
      <c r="E4930" s="0" t="s">
        <v>2855</v>
      </c>
      <c r="F4930" s="0" t="n">
        <v>0</v>
      </c>
      <c r="G4930" s="0" t="n">
        <v>0</v>
      </c>
      <c r="H4930" s="0" t="n">
        <v>0.39</v>
      </c>
      <c r="I4930" s="0" t="n">
        <v>0</v>
      </c>
      <c r="J4930" s="0" t="n">
        <v>0.39</v>
      </c>
      <c r="N4930" s="0" t="s">
        <v>35</v>
      </c>
      <c r="P4930" s="0" t="n">
        <f aca="false">IF(AND(OR(Dashboard!$B$5="All",D4930=Dashboard!$B$5),OR(Dashboard!$D$5="All",N4930=Dashboard!$D$5),OR(AND(C4930&lt;&gt;"",C4930&gt;=Dashboard!$F$5,C4930&lt;=Dashboard!$H$5),AND(C4930="",Dashboard!$F$5&lt;=1980,Dashboard!$H$5&gt;=2016))),1,0)</f>
        <v>1</v>
      </c>
      <c r="Q4930" s="0" t="n">
        <f aca="false">J4930*P4930+ROW()*0.00000001</f>
        <v>0.3900493</v>
      </c>
    </row>
    <row r="4931" customFormat="false" ht="15" hidden="false" customHeight="false" outlineLevel="0" collapsed="false">
      <c r="A4931" s="0" t="s">
        <v>3762</v>
      </c>
      <c r="B4931" s="0" t="s">
        <v>45</v>
      </c>
      <c r="C4931" s="0" t="n">
        <v>2001</v>
      </c>
      <c r="D4931" s="0" t="s">
        <v>46</v>
      </c>
      <c r="E4931" s="0" t="s">
        <v>996</v>
      </c>
      <c r="F4931" s="0" t="n">
        <v>0</v>
      </c>
      <c r="G4931" s="0" t="n">
        <v>0</v>
      </c>
      <c r="H4931" s="0" t="n">
        <v>0.39</v>
      </c>
      <c r="I4931" s="0" t="n">
        <v>0</v>
      </c>
      <c r="J4931" s="0" t="n">
        <v>0.39</v>
      </c>
      <c r="N4931" s="0" t="s">
        <v>35</v>
      </c>
      <c r="P4931" s="0" t="n">
        <f aca="false">IF(AND(OR(Dashboard!$B$5="All",D4931=Dashboard!$B$5),OR(Dashboard!$D$5="All",N4931=Dashboard!$D$5),OR(AND(C4931&lt;&gt;"",C4931&gt;=Dashboard!$F$5,C4931&lt;=Dashboard!$H$5),AND(C4931="",Dashboard!$F$5&lt;=1980,Dashboard!$H$5&gt;=2016))),1,0)</f>
        <v>1</v>
      </c>
      <c r="Q4931" s="0" t="n">
        <f aca="false">J4931*P4931+ROW()*0.00000001</f>
        <v>0.39004931</v>
      </c>
    </row>
    <row r="4932" customFormat="false" ht="15" hidden="false" customHeight="false" outlineLevel="0" collapsed="false">
      <c r="A4932" s="0" t="s">
        <v>3763</v>
      </c>
      <c r="B4932" s="0" t="s">
        <v>64</v>
      </c>
      <c r="C4932" s="0" t="n">
        <v>2012</v>
      </c>
      <c r="D4932" s="0" t="s">
        <v>56</v>
      </c>
      <c r="E4932" s="0" t="s">
        <v>72</v>
      </c>
      <c r="F4932" s="0" t="n">
        <v>0.24</v>
      </c>
      <c r="G4932" s="0" t="n">
        <v>0.11</v>
      </c>
      <c r="H4932" s="0" t="n">
        <v>0</v>
      </c>
      <c r="I4932" s="0" t="n">
        <v>0.03</v>
      </c>
      <c r="J4932" s="0" t="n">
        <v>0.39</v>
      </c>
      <c r="K4932" s="0" t="n">
        <v>80</v>
      </c>
      <c r="L4932" s="0" t="n">
        <v>7.5</v>
      </c>
      <c r="M4932" s="0" t="s">
        <v>73</v>
      </c>
      <c r="N4932" s="0" t="s">
        <v>66</v>
      </c>
      <c r="O4932" s="0" t="s">
        <v>37</v>
      </c>
      <c r="P4932" s="0" t="n">
        <f aca="false">IF(AND(OR(Dashboard!$B$5="All",D4932=Dashboard!$B$5),OR(Dashboard!$D$5="All",N4932=Dashboard!$D$5),OR(AND(C4932&lt;&gt;"",C4932&gt;=Dashboard!$F$5,C4932&lt;=Dashboard!$H$5),AND(C4932="",Dashboard!$F$5&lt;=1980,Dashboard!$H$5&gt;=2016))),1,0)</f>
        <v>1</v>
      </c>
      <c r="Q4932" s="0" t="n">
        <f aca="false">J4932*P4932+ROW()*0.00000001</f>
        <v>0.39004932</v>
      </c>
    </row>
    <row r="4933" customFormat="false" ht="15" hidden="false" customHeight="false" outlineLevel="0" collapsed="false">
      <c r="A4933" s="0" t="s">
        <v>3764</v>
      </c>
      <c r="B4933" s="0" t="s">
        <v>76</v>
      </c>
      <c r="C4933" s="0" t="n">
        <v>2006</v>
      </c>
      <c r="D4933" s="0" t="s">
        <v>16</v>
      </c>
      <c r="E4933" s="0" t="s">
        <v>293</v>
      </c>
      <c r="F4933" s="0" t="n">
        <v>0.19</v>
      </c>
      <c r="G4933" s="0" t="n">
        <v>0.15</v>
      </c>
      <c r="H4933" s="0" t="n">
        <v>0</v>
      </c>
      <c r="I4933" s="0" t="n">
        <v>0.05</v>
      </c>
      <c r="J4933" s="0" t="n">
        <v>0.39</v>
      </c>
      <c r="K4933" s="0" t="n">
        <v>68</v>
      </c>
      <c r="L4933" s="0" t="n">
        <v>8</v>
      </c>
      <c r="M4933" s="0" t="s">
        <v>125</v>
      </c>
      <c r="N4933" s="0" t="s">
        <v>74</v>
      </c>
      <c r="O4933" s="0" t="s">
        <v>67</v>
      </c>
      <c r="P4933" s="0" t="n">
        <f aca="false">IF(AND(OR(Dashboard!$B$5="All",D4933=Dashboard!$B$5),OR(Dashboard!$D$5="All",N4933=Dashboard!$D$5),OR(AND(C4933&lt;&gt;"",C4933&gt;=Dashboard!$F$5,C4933&lt;=Dashboard!$H$5),AND(C4933="",Dashboard!$F$5&lt;=1980,Dashboard!$H$5&gt;=2016))),1,0)</f>
        <v>1</v>
      </c>
      <c r="Q4933" s="0" t="n">
        <f aca="false">J4933*P4933+ROW()*0.00000001</f>
        <v>0.39004933</v>
      </c>
    </row>
    <row r="4934" customFormat="false" ht="15" hidden="false" customHeight="false" outlineLevel="0" collapsed="false">
      <c r="A4934" s="0" t="s">
        <v>1288</v>
      </c>
      <c r="B4934" s="0" t="s">
        <v>85</v>
      </c>
      <c r="C4934" s="0" t="n">
        <v>2005</v>
      </c>
      <c r="D4934" s="0" t="s">
        <v>58</v>
      </c>
      <c r="E4934" s="0" t="s">
        <v>142</v>
      </c>
      <c r="F4934" s="0" t="n">
        <v>0.28</v>
      </c>
      <c r="G4934" s="0" t="n">
        <v>0.1</v>
      </c>
      <c r="H4934" s="0" t="n">
        <v>0</v>
      </c>
      <c r="I4934" s="0" t="n">
        <v>0.01</v>
      </c>
      <c r="J4934" s="0" t="n">
        <v>0.39</v>
      </c>
      <c r="K4934" s="0" t="n">
        <v>58</v>
      </c>
      <c r="L4934" s="0" t="n">
        <v>7.5</v>
      </c>
      <c r="M4934" s="0" t="s">
        <v>125</v>
      </c>
      <c r="N4934" s="0" t="s">
        <v>35</v>
      </c>
      <c r="O4934" s="0" t="s">
        <v>53</v>
      </c>
      <c r="P4934" s="0" t="n">
        <f aca="false">IF(AND(OR(Dashboard!$B$5="All",D4934=Dashboard!$B$5),OR(Dashboard!$D$5="All",N4934=Dashboard!$D$5),OR(AND(C4934&lt;&gt;"",C4934&gt;=Dashboard!$F$5,C4934&lt;=Dashboard!$H$5),AND(C4934="",Dashboard!$F$5&lt;=1980,Dashboard!$H$5&gt;=2016))),1,0)</f>
        <v>1</v>
      </c>
      <c r="Q4934" s="0" t="n">
        <f aca="false">J4934*P4934+ROW()*0.00000001</f>
        <v>0.39004934</v>
      </c>
    </row>
    <row r="4935" customFormat="false" ht="15" hidden="false" customHeight="false" outlineLevel="0" collapsed="false">
      <c r="A4935" s="0" t="s">
        <v>3105</v>
      </c>
      <c r="B4935" s="0" t="s">
        <v>64</v>
      </c>
      <c r="C4935" s="0" t="n">
        <v>2006</v>
      </c>
      <c r="D4935" s="0" t="s">
        <v>71</v>
      </c>
      <c r="E4935" s="0" t="s">
        <v>257</v>
      </c>
      <c r="F4935" s="0" t="n">
        <v>0.29</v>
      </c>
      <c r="G4935" s="0" t="n">
        <v>0.06</v>
      </c>
      <c r="H4935" s="0" t="n">
        <v>0.01</v>
      </c>
      <c r="I4935" s="0" t="n">
        <v>0.03</v>
      </c>
      <c r="J4935" s="0" t="n">
        <v>0.39</v>
      </c>
      <c r="K4935" s="0" t="n">
        <v>82</v>
      </c>
      <c r="L4935" s="0" t="n">
        <v>8.7</v>
      </c>
      <c r="M4935" s="0" t="s">
        <v>73</v>
      </c>
      <c r="N4935" s="0" t="s">
        <v>66</v>
      </c>
      <c r="O4935" s="0" t="s">
        <v>42</v>
      </c>
      <c r="P4935" s="0" t="n">
        <f aca="false">IF(AND(OR(Dashboard!$B$5="All",D4935=Dashboard!$B$5),OR(Dashboard!$D$5="All",N4935=Dashboard!$D$5),OR(AND(C4935&lt;&gt;"",C4935&gt;=Dashboard!$F$5,C4935&lt;=Dashboard!$H$5),AND(C4935="",Dashboard!$F$5&lt;=1980,Dashboard!$H$5&gt;=2016))),1,0)</f>
        <v>1</v>
      </c>
      <c r="Q4935" s="0" t="n">
        <f aca="false">J4935*P4935+ROW()*0.00000001</f>
        <v>0.39004935</v>
      </c>
    </row>
    <row r="4936" customFormat="false" ht="15" hidden="false" customHeight="false" outlineLevel="0" collapsed="false">
      <c r="A4936" s="0" t="s">
        <v>3765</v>
      </c>
      <c r="B4936" s="0" t="s">
        <v>78</v>
      </c>
      <c r="C4936" s="0" t="n">
        <v>1994</v>
      </c>
      <c r="D4936" s="0" t="s">
        <v>34</v>
      </c>
      <c r="E4936" s="0" t="s">
        <v>328</v>
      </c>
      <c r="F4936" s="0" t="n">
        <v>0</v>
      </c>
      <c r="G4936" s="0" t="n">
        <v>0</v>
      </c>
      <c r="H4936" s="0" t="n">
        <v>0.39</v>
      </c>
      <c r="I4936" s="0" t="n">
        <v>0</v>
      </c>
      <c r="J4936" s="0" t="n">
        <v>0.39</v>
      </c>
      <c r="N4936" s="0" t="s">
        <v>35</v>
      </c>
      <c r="P4936" s="0" t="n">
        <f aca="false">IF(AND(OR(Dashboard!$B$5="All",D4936=Dashboard!$B$5),OR(Dashboard!$D$5="All",N4936=Dashboard!$D$5),OR(AND(C4936&lt;&gt;"",C4936&gt;=Dashboard!$F$5,C4936&lt;=Dashboard!$H$5),AND(C4936="",Dashboard!$F$5&lt;=1980,Dashboard!$H$5&gt;=2016))),1,0)</f>
        <v>1</v>
      </c>
      <c r="Q4936" s="0" t="n">
        <f aca="false">J4936*P4936+ROW()*0.00000001</f>
        <v>0.39004936</v>
      </c>
    </row>
    <row r="4937" customFormat="false" ht="15" hidden="false" customHeight="false" outlineLevel="0" collapsed="false">
      <c r="A4937" s="0" t="s">
        <v>3766</v>
      </c>
      <c r="B4937" s="0" t="s">
        <v>50</v>
      </c>
      <c r="C4937" s="0" t="n">
        <v>2005</v>
      </c>
      <c r="D4937" s="0" t="s">
        <v>246</v>
      </c>
      <c r="E4937" s="0" t="s">
        <v>35</v>
      </c>
      <c r="F4937" s="0" t="n">
        <v>0.3</v>
      </c>
      <c r="G4937" s="0" t="n">
        <v>0.02</v>
      </c>
      <c r="H4937" s="0" t="n">
        <v>0.04</v>
      </c>
      <c r="I4937" s="0" t="n">
        <v>0.03</v>
      </c>
      <c r="J4937" s="0" t="n">
        <v>0.39</v>
      </c>
      <c r="K4937" s="0" t="n">
        <v>90</v>
      </c>
      <c r="L4937" s="0" t="n">
        <v>9</v>
      </c>
      <c r="M4937" s="0" t="s">
        <v>36</v>
      </c>
      <c r="N4937" s="0" t="s">
        <v>35</v>
      </c>
      <c r="O4937" s="0" t="s">
        <v>42</v>
      </c>
      <c r="P4937" s="0" t="n">
        <f aca="false">IF(AND(OR(Dashboard!$B$5="All",D4937=Dashboard!$B$5),OR(Dashboard!$D$5="All",N4937=Dashboard!$D$5),OR(AND(C4937&lt;&gt;"",C4937&gt;=Dashboard!$F$5,C4937&lt;=Dashboard!$H$5),AND(C4937="",Dashboard!$F$5&lt;=1980,Dashboard!$H$5&gt;=2016))),1,0)</f>
        <v>1</v>
      </c>
      <c r="Q4937" s="0" t="n">
        <f aca="false">J4937*P4937+ROW()*0.00000001</f>
        <v>0.39004937</v>
      </c>
    </row>
    <row r="4938" customFormat="false" ht="15" hidden="false" customHeight="false" outlineLevel="0" collapsed="false">
      <c r="A4938" s="0" t="s">
        <v>3767</v>
      </c>
      <c r="B4938" s="0" t="s">
        <v>76</v>
      </c>
      <c r="C4938" s="0" t="n">
        <v>2002</v>
      </c>
      <c r="D4938" s="0" t="s">
        <v>41</v>
      </c>
      <c r="E4938" s="0" t="s">
        <v>211</v>
      </c>
      <c r="F4938" s="0" t="n">
        <v>0.19</v>
      </c>
      <c r="G4938" s="0" t="n">
        <v>0.15</v>
      </c>
      <c r="H4938" s="0" t="n">
        <v>0</v>
      </c>
      <c r="I4938" s="0" t="n">
        <v>0.05</v>
      </c>
      <c r="J4938" s="0" t="n">
        <v>0.39</v>
      </c>
      <c r="K4938" s="0" t="n">
        <v>66</v>
      </c>
      <c r="L4938" s="0" t="n">
        <v>7.5</v>
      </c>
      <c r="M4938" s="0" t="s">
        <v>36</v>
      </c>
      <c r="N4938" s="0" t="s">
        <v>74</v>
      </c>
      <c r="O4938" s="0" t="s">
        <v>67</v>
      </c>
      <c r="P4938" s="0" t="n">
        <f aca="false">IF(AND(OR(Dashboard!$B$5="All",D4938=Dashboard!$B$5),OR(Dashboard!$D$5="All",N4938=Dashboard!$D$5),OR(AND(C4938&lt;&gt;"",C4938&gt;=Dashboard!$F$5,C4938&lt;=Dashboard!$H$5),AND(C4938="",Dashboard!$F$5&lt;=1980,Dashboard!$H$5&gt;=2016))),1,0)</f>
        <v>1</v>
      </c>
      <c r="Q4938" s="0" t="n">
        <f aca="false">J4938*P4938+ROW()*0.00000001</f>
        <v>0.39004938</v>
      </c>
    </row>
    <row r="4939" customFormat="false" ht="15" hidden="false" customHeight="false" outlineLevel="0" collapsed="false">
      <c r="A4939" s="0" t="s">
        <v>3768</v>
      </c>
      <c r="B4939" s="0" t="s">
        <v>33</v>
      </c>
      <c r="C4939" s="0" t="n">
        <v>2012</v>
      </c>
      <c r="D4939" s="0" t="s">
        <v>71</v>
      </c>
      <c r="E4939" s="0" t="s">
        <v>91</v>
      </c>
      <c r="F4939" s="0" t="n">
        <v>0.36</v>
      </c>
      <c r="G4939" s="0" t="n">
        <v>0</v>
      </c>
      <c r="H4939" s="0" t="n">
        <v>0</v>
      </c>
      <c r="I4939" s="0" t="n">
        <v>0.03</v>
      </c>
      <c r="J4939" s="0" t="n">
        <v>0.39</v>
      </c>
      <c r="N4939" s="0" t="s">
        <v>35</v>
      </c>
      <c r="P4939" s="0" t="n">
        <f aca="false">IF(AND(OR(Dashboard!$B$5="All",D4939=Dashboard!$B$5),OR(Dashboard!$D$5="All",N4939=Dashboard!$D$5),OR(AND(C4939&lt;&gt;"",C4939&gt;=Dashboard!$F$5,C4939&lt;=Dashboard!$H$5),AND(C4939="",Dashboard!$F$5&lt;=1980,Dashboard!$H$5&gt;=2016))),1,0)</f>
        <v>1</v>
      </c>
      <c r="Q4939" s="0" t="n">
        <f aca="false">J4939*P4939+ROW()*0.00000001</f>
        <v>0.39004939</v>
      </c>
    </row>
    <row r="4940" customFormat="false" ht="15" hidden="false" customHeight="false" outlineLevel="0" collapsed="false">
      <c r="A4940" s="0" t="s">
        <v>1908</v>
      </c>
      <c r="B4940" s="0" t="s">
        <v>70</v>
      </c>
      <c r="C4940" s="0" t="n">
        <v>2015</v>
      </c>
      <c r="D4940" s="0" t="s">
        <v>34</v>
      </c>
      <c r="E4940" s="0" t="s">
        <v>89</v>
      </c>
      <c r="F4940" s="0" t="n">
        <v>0.31</v>
      </c>
      <c r="G4940" s="0" t="n">
        <v>0.01</v>
      </c>
      <c r="H4940" s="0" t="n">
        <v>0</v>
      </c>
      <c r="I4940" s="0" t="n">
        <v>0.07</v>
      </c>
      <c r="J4940" s="0" t="n">
        <v>0.39</v>
      </c>
      <c r="L4940" s="0" t="n">
        <v>8.2</v>
      </c>
      <c r="M4940" s="0" t="s">
        <v>36</v>
      </c>
      <c r="N4940" s="0" t="s">
        <v>74</v>
      </c>
      <c r="P4940" s="0" t="n">
        <f aca="false">IF(AND(OR(Dashboard!$B$5="All",D4940=Dashboard!$B$5),OR(Dashboard!$D$5="All",N4940=Dashboard!$D$5),OR(AND(C4940&lt;&gt;"",C4940&gt;=Dashboard!$F$5,C4940&lt;=Dashboard!$H$5),AND(C4940="",Dashboard!$F$5&lt;=1980,Dashboard!$H$5&gt;=2016))),1,0)</f>
        <v>1</v>
      </c>
      <c r="Q4940" s="0" t="n">
        <f aca="false">J4940*P4940+ROW()*0.00000001</f>
        <v>0.3900494</v>
      </c>
    </row>
    <row r="4941" customFormat="false" ht="15" hidden="false" customHeight="false" outlineLevel="0" collapsed="false">
      <c r="A4941" s="0" t="s">
        <v>3769</v>
      </c>
      <c r="B4941" s="0" t="s">
        <v>144</v>
      </c>
      <c r="C4941" s="0" t="n">
        <v>2005</v>
      </c>
      <c r="D4941" s="0" t="s">
        <v>56</v>
      </c>
      <c r="E4941" s="0" t="s">
        <v>124</v>
      </c>
      <c r="F4941" s="0" t="n">
        <v>0.29</v>
      </c>
      <c r="G4941" s="0" t="n">
        <v>0.08</v>
      </c>
      <c r="H4941" s="0" t="n">
        <v>0</v>
      </c>
      <c r="I4941" s="0" t="n">
        <v>0.01</v>
      </c>
      <c r="J4941" s="0" t="n">
        <v>0.39</v>
      </c>
      <c r="K4941" s="0" t="n">
        <v>84</v>
      </c>
      <c r="L4941" s="0" t="n">
        <v>7.2</v>
      </c>
      <c r="M4941" s="0" t="s">
        <v>103</v>
      </c>
      <c r="N4941" s="0" t="s">
        <v>66</v>
      </c>
      <c r="O4941" s="0" t="s">
        <v>42</v>
      </c>
      <c r="P4941" s="0" t="n">
        <f aca="false">IF(AND(OR(Dashboard!$B$5="All",D4941=Dashboard!$B$5),OR(Dashboard!$D$5="All",N4941=Dashboard!$D$5),OR(AND(C4941&lt;&gt;"",C4941&gt;=Dashboard!$F$5,C4941&lt;=Dashboard!$H$5),AND(C4941="",Dashboard!$F$5&lt;=1980,Dashboard!$H$5&gt;=2016))),1,0)</f>
        <v>1</v>
      </c>
      <c r="Q4941" s="0" t="n">
        <f aca="false">J4941*P4941+ROW()*0.00000001</f>
        <v>0.39004941</v>
      </c>
    </row>
    <row r="4942" customFormat="false" ht="15" hidden="false" customHeight="false" outlineLevel="0" collapsed="false">
      <c r="A4942" s="0" t="s">
        <v>1757</v>
      </c>
      <c r="B4942" s="0" t="s">
        <v>76</v>
      </c>
      <c r="C4942" s="0" t="n">
        <v>2007</v>
      </c>
      <c r="D4942" s="0" t="s">
        <v>34</v>
      </c>
      <c r="E4942" s="0" t="s">
        <v>142</v>
      </c>
      <c r="F4942" s="0" t="n">
        <v>0.19</v>
      </c>
      <c r="G4942" s="0" t="n">
        <v>0.15</v>
      </c>
      <c r="H4942" s="0" t="n">
        <v>0</v>
      </c>
      <c r="I4942" s="0" t="n">
        <v>0.05</v>
      </c>
      <c r="J4942" s="0" t="n">
        <v>0.39</v>
      </c>
      <c r="K4942" s="0" t="n">
        <v>65</v>
      </c>
      <c r="M4942" s="0" t="s">
        <v>36</v>
      </c>
      <c r="N4942" s="0" t="s">
        <v>74</v>
      </c>
      <c r="O4942" s="0" t="s">
        <v>67</v>
      </c>
      <c r="P4942" s="0" t="n">
        <f aca="false">IF(AND(OR(Dashboard!$B$5="All",D4942=Dashboard!$B$5),OR(Dashboard!$D$5="All",N4942=Dashboard!$D$5),OR(AND(C4942&lt;&gt;"",C4942&gt;=Dashboard!$F$5,C4942&lt;=Dashboard!$H$5),AND(C4942="",Dashboard!$F$5&lt;=1980,Dashboard!$H$5&gt;=2016))),1,0)</f>
        <v>1</v>
      </c>
      <c r="Q4942" s="0" t="n">
        <f aca="false">J4942*P4942+ROW()*0.00000001</f>
        <v>0.39004942</v>
      </c>
    </row>
    <row r="4943" customFormat="false" ht="15" hidden="false" customHeight="false" outlineLevel="0" collapsed="false">
      <c r="A4943" s="0" t="s">
        <v>3770</v>
      </c>
      <c r="B4943" s="0" t="s">
        <v>94</v>
      </c>
      <c r="C4943" s="0" t="n">
        <v>2016</v>
      </c>
      <c r="D4943" s="0" t="s">
        <v>41</v>
      </c>
      <c r="E4943" s="0" t="s">
        <v>547</v>
      </c>
      <c r="F4943" s="0" t="n">
        <v>0.03</v>
      </c>
      <c r="G4943" s="0" t="n">
        <v>0.29</v>
      </c>
      <c r="H4943" s="0" t="n">
        <v>0.01</v>
      </c>
      <c r="I4943" s="0" t="n">
        <v>0.05</v>
      </c>
      <c r="J4943" s="0" t="n">
        <v>0.39</v>
      </c>
      <c r="N4943" s="0" t="s">
        <v>74</v>
      </c>
      <c r="P4943" s="0" t="n">
        <f aca="false">IF(AND(OR(Dashboard!$B$5="All",D4943=Dashboard!$B$5),OR(Dashboard!$D$5="All",N4943=Dashboard!$D$5),OR(AND(C4943&lt;&gt;"",C4943&gt;=Dashboard!$F$5,C4943&lt;=Dashboard!$H$5),AND(C4943="",Dashboard!$F$5&lt;=1980,Dashboard!$H$5&gt;=2016))),1,0)</f>
        <v>1</v>
      </c>
      <c r="Q4943" s="0" t="n">
        <f aca="false">J4943*P4943+ROW()*0.00000001</f>
        <v>0.39004943</v>
      </c>
    </row>
    <row r="4944" customFormat="false" ht="15" hidden="false" customHeight="false" outlineLevel="0" collapsed="false">
      <c r="A4944" s="0" t="s">
        <v>837</v>
      </c>
      <c r="B4944" s="0" t="s">
        <v>94</v>
      </c>
      <c r="C4944" s="0" t="n">
        <v>2014</v>
      </c>
      <c r="D4944" s="0" t="s">
        <v>52</v>
      </c>
      <c r="E4944" s="0" t="s">
        <v>124</v>
      </c>
      <c r="F4944" s="0" t="n">
        <v>0.19</v>
      </c>
      <c r="G4944" s="0" t="n">
        <v>0.13</v>
      </c>
      <c r="H4944" s="0" t="n">
        <v>0</v>
      </c>
      <c r="I4944" s="0" t="n">
        <v>0.07</v>
      </c>
      <c r="J4944" s="0" t="n">
        <v>0.39</v>
      </c>
      <c r="K4944" s="0" t="n">
        <v>72</v>
      </c>
      <c r="L4944" s="0" t="n">
        <v>5.8</v>
      </c>
      <c r="M4944" s="0" t="s">
        <v>125</v>
      </c>
      <c r="N4944" s="0" t="s">
        <v>74</v>
      </c>
      <c r="O4944" s="0" t="s">
        <v>37</v>
      </c>
      <c r="P4944" s="0" t="n">
        <f aca="false">IF(AND(OR(Dashboard!$B$5="All",D4944=Dashboard!$B$5),OR(Dashboard!$D$5="All",N4944=Dashboard!$D$5),OR(AND(C4944&lt;&gt;"",C4944&gt;=Dashboard!$F$5,C4944&lt;=Dashboard!$H$5),AND(C4944="",Dashboard!$F$5&lt;=1980,Dashboard!$H$5&gt;=2016))),1,0)</f>
        <v>1</v>
      </c>
      <c r="Q4944" s="0" t="n">
        <f aca="false">J4944*P4944+ROW()*0.00000001</f>
        <v>0.39004944</v>
      </c>
    </row>
    <row r="4945" customFormat="false" ht="15" hidden="false" customHeight="false" outlineLevel="0" collapsed="false">
      <c r="A4945" s="0" t="s">
        <v>3439</v>
      </c>
      <c r="B4945" s="0" t="s">
        <v>70</v>
      </c>
      <c r="D4945" s="0" t="s">
        <v>71</v>
      </c>
      <c r="E4945" s="0" t="s">
        <v>293</v>
      </c>
      <c r="F4945" s="0" t="n">
        <v>0.18</v>
      </c>
      <c r="G4945" s="0" t="n">
        <v>0.14</v>
      </c>
      <c r="H4945" s="0" t="n">
        <v>0</v>
      </c>
      <c r="I4945" s="0" t="n">
        <v>0.06</v>
      </c>
      <c r="J4945" s="0" t="n">
        <v>0.39</v>
      </c>
      <c r="K4945" s="0" t="n">
        <v>70</v>
      </c>
      <c r="L4945" s="0" t="n">
        <v>7.6</v>
      </c>
      <c r="M4945" s="0" t="s">
        <v>103</v>
      </c>
      <c r="N4945" s="0" t="s">
        <v>74</v>
      </c>
      <c r="O4945" s="0" t="s">
        <v>67</v>
      </c>
      <c r="P4945" s="0" t="n">
        <f aca="false">IF(AND(OR(Dashboard!$B$5="All",D4945=Dashboard!$B$5),OR(Dashboard!$D$5="All",N4945=Dashboard!$D$5),OR(AND(C4945&lt;&gt;"",C4945&gt;=Dashboard!$F$5,C4945&lt;=Dashboard!$H$5),AND(C4945="",Dashboard!$F$5&lt;=1980,Dashboard!$H$5&gt;=2016))),1,0)</f>
        <v>1</v>
      </c>
      <c r="Q4945" s="0" t="n">
        <f aca="false">J4945*P4945+ROW()*0.00000001</f>
        <v>0.39004945</v>
      </c>
    </row>
    <row r="4946" customFormat="false" ht="15" hidden="false" customHeight="false" outlineLevel="0" collapsed="false">
      <c r="A4946" s="0" t="s">
        <v>3771</v>
      </c>
      <c r="B4946" s="0" t="s">
        <v>97</v>
      </c>
      <c r="C4946" s="0" t="n">
        <v>2011</v>
      </c>
      <c r="D4946" s="0" t="s">
        <v>71</v>
      </c>
      <c r="E4946" s="0" t="s">
        <v>782</v>
      </c>
      <c r="F4946" s="0" t="n">
        <v>0.12</v>
      </c>
      <c r="G4946" s="0" t="n">
        <v>0.05</v>
      </c>
      <c r="H4946" s="0" t="n">
        <v>0.2</v>
      </c>
      <c r="I4946" s="0" t="n">
        <v>0.01</v>
      </c>
      <c r="J4946" s="0" t="n">
        <v>0.39</v>
      </c>
      <c r="K4946" s="0" t="n">
        <v>61</v>
      </c>
      <c r="L4946" s="0" t="n">
        <v>7.7</v>
      </c>
      <c r="M4946" s="0" t="s">
        <v>103</v>
      </c>
      <c r="N4946" s="0" t="s">
        <v>35</v>
      </c>
      <c r="O4946" s="0" t="s">
        <v>67</v>
      </c>
      <c r="P4946" s="0" t="n">
        <f aca="false">IF(AND(OR(Dashboard!$B$5="All",D4946=Dashboard!$B$5),OR(Dashboard!$D$5="All",N4946=Dashboard!$D$5),OR(AND(C4946&lt;&gt;"",C4946&gt;=Dashboard!$F$5,C4946&lt;=Dashboard!$H$5),AND(C4946="",Dashboard!$F$5&lt;=1980,Dashboard!$H$5&gt;=2016))),1,0)</f>
        <v>1</v>
      </c>
      <c r="Q4946" s="0" t="n">
        <f aca="false">J4946*P4946+ROW()*0.00000001</f>
        <v>0.39004946</v>
      </c>
    </row>
    <row r="4947" customFormat="false" ht="15" hidden="false" customHeight="false" outlineLevel="0" collapsed="false">
      <c r="A4947" s="0" t="s">
        <v>3346</v>
      </c>
      <c r="B4947" s="0" t="s">
        <v>76</v>
      </c>
      <c r="C4947" s="0" t="n">
        <v>2008</v>
      </c>
      <c r="D4947" s="0" t="s">
        <v>52</v>
      </c>
      <c r="E4947" s="0" t="s">
        <v>220</v>
      </c>
      <c r="F4947" s="0" t="n">
        <v>0.19</v>
      </c>
      <c r="G4947" s="0" t="n">
        <v>0.15</v>
      </c>
      <c r="H4947" s="0" t="n">
        <v>0</v>
      </c>
      <c r="I4947" s="0" t="n">
        <v>0.05</v>
      </c>
      <c r="J4947" s="0" t="n">
        <v>0.39</v>
      </c>
      <c r="K4947" s="0" t="n">
        <v>76</v>
      </c>
      <c r="M4947" s="0" t="s">
        <v>36</v>
      </c>
      <c r="N4947" s="0" t="s">
        <v>74</v>
      </c>
      <c r="O4947" s="0" t="s">
        <v>37</v>
      </c>
      <c r="P4947" s="0" t="n">
        <f aca="false">IF(AND(OR(Dashboard!$B$5="All",D4947=Dashboard!$B$5),OR(Dashboard!$D$5="All",N4947=Dashboard!$D$5),OR(AND(C4947&lt;&gt;"",C4947&gt;=Dashboard!$F$5,C4947&lt;=Dashboard!$H$5),AND(C4947="",Dashboard!$F$5&lt;=1980,Dashboard!$H$5&gt;=2016))),1,0)</f>
        <v>1</v>
      </c>
      <c r="Q4947" s="0" t="n">
        <f aca="false">J4947*P4947+ROW()*0.00000001</f>
        <v>0.39004947</v>
      </c>
    </row>
    <row r="4948" customFormat="false" ht="15" hidden="false" customHeight="false" outlineLevel="0" collapsed="false">
      <c r="A4948" s="0" t="s">
        <v>3772</v>
      </c>
      <c r="B4948" s="0" t="s">
        <v>159</v>
      </c>
      <c r="C4948" s="0" t="n">
        <v>1981</v>
      </c>
      <c r="D4948" s="0" t="s">
        <v>71</v>
      </c>
      <c r="E4948" s="0" t="s">
        <v>3773</v>
      </c>
      <c r="F4948" s="0" t="n">
        <v>0.36</v>
      </c>
      <c r="G4948" s="0" t="n">
        <v>0.02</v>
      </c>
      <c r="H4948" s="0" t="n">
        <v>0</v>
      </c>
      <c r="I4948" s="0" t="n">
        <v>0</v>
      </c>
      <c r="J4948" s="0" t="n">
        <v>0.39</v>
      </c>
      <c r="N4948" s="0" t="s">
        <v>161</v>
      </c>
      <c r="P4948" s="0" t="n">
        <f aca="false">IF(AND(OR(Dashboard!$B$5="All",D4948=Dashboard!$B$5),OR(Dashboard!$D$5="All",N4948=Dashboard!$D$5),OR(AND(C4948&lt;&gt;"",C4948&gt;=Dashboard!$F$5,C4948&lt;=Dashboard!$H$5),AND(C4948="",Dashboard!$F$5&lt;=1980,Dashboard!$H$5&gt;=2016))),1,0)</f>
        <v>1</v>
      </c>
      <c r="Q4948" s="0" t="n">
        <f aca="false">J4948*P4948+ROW()*0.00000001</f>
        <v>0.39004948</v>
      </c>
    </row>
    <row r="4949" customFormat="false" ht="15" hidden="false" customHeight="false" outlineLevel="0" collapsed="false">
      <c r="A4949" s="0" t="s">
        <v>3774</v>
      </c>
      <c r="B4949" s="0" t="s">
        <v>117</v>
      </c>
      <c r="C4949" s="0" t="n">
        <v>1999</v>
      </c>
      <c r="D4949" s="0" t="s">
        <v>58</v>
      </c>
      <c r="E4949" s="0" t="s">
        <v>220</v>
      </c>
      <c r="F4949" s="0" t="n">
        <v>0</v>
      </c>
      <c r="G4949" s="0" t="n">
        <v>0</v>
      </c>
      <c r="H4949" s="0" t="n">
        <v>0.36</v>
      </c>
      <c r="I4949" s="0" t="n">
        <v>0.03</v>
      </c>
      <c r="J4949" s="0" t="n">
        <v>0.39</v>
      </c>
      <c r="N4949" s="0" t="s">
        <v>74</v>
      </c>
      <c r="P4949" s="0" t="n">
        <f aca="false">IF(AND(OR(Dashboard!$B$5="All",D4949=Dashboard!$B$5),OR(Dashboard!$D$5="All",N4949=Dashboard!$D$5),OR(AND(C4949&lt;&gt;"",C4949&gt;=Dashboard!$F$5,C4949&lt;=Dashboard!$H$5),AND(C4949="",Dashboard!$F$5&lt;=1980,Dashboard!$H$5&gt;=2016))),1,0)</f>
        <v>1</v>
      </c>
      <c r="Q4949" s="0" t="n">
        <f aca="false">J4949*P4949+ROW()*0.00000001</f>
        <v>0.39004949</v>
      </c>
    </row>
    <row r="4950" customFormat="false" ht="15" hidden="false" customHeight="false" outlineLevel="0" collapsed="false">
      <c r="A4950" s="0" t="s">
        <v>3775</v>
      </c>
      <c r="B4950" s="0" t="s">
        <v>33</v>
      </c>
      <c r="C4950" s="0" t="n">
        <v>2009</v>
      </c>
      <c r="D4950" s="0" t="s">
        <v>34</v>
      </c>
      <c r="E4950" s="0" t="s">
        <v>195</v>
      </c>
      <c r="F4950" s="0" t="n">
        <v>0.36</v>
      </c>
      <c r="G4950" s="0" t="n">
        <v>0</v>
      </c>
      <c r="H4950" s="0" t="n">
        <v>0</v>
      </c>
      <c r="I4950" s="0" t="n">
        <v>0.03</v>
      </c>
      <c r="J4950" s="0" t="n">
        <v>0.39</v>
      </c>
      <c r="N4950" s="0" t="s">
        <v>35</v>
      </c>
      <c r="P4950" s="0" t="n">
        <f aca="false">IF(AND(OR(Dashboard!$B$5="All",D4950=Dashboard!$B$5),OR(Dashboard!$D$5="All",N4950=Dashboard!$D$5),OR(AND(C4950&lt;&gt;"",C4950&gt;=Dashboard!$F$5,C4950&lt;=Dashboard!$H$5),AND(C4950="",Dashboard!$F$5&lt;=1980,Dashboard!$H$5&gt;=2016))),1,0)</f>
        <v>1</v>
      </c>
      <c r="Q4950" s="0" t="n">
        <f aca="false">J4950*P4950+ROW()*0.00000001</f>
        <v>0.3900495</v>
      </c>
    </row>
    <row r="4951" customFormat="false" ht="15" hidden="false" customHeight="false" outlineLevel="0" collapsed="false">
      <c r="A4951" s="0" t="s">
        <v>3776</v>
      </c>
      <c r="B4951" s="0" t="s">
        <v>50</v>
      </c>
      <c r="C4951" s="0" t="n">
        <v>2009</v>
      </c>
      <c r="D4951" s="0" t="s">
        <v>114</v>
      </c>
      <c r="E4951" s="0" t="s">
        <v>418</v>
      </c>
      <c r="F4951" s="0" t="n">
        <v>0.24</v>
      </c>
      <c r="G4951" s="0" t="n">
        <v>0.11</v>
      </c>
      <c r="H4951" s="0" t="n">
        <v>0</v>
      </c>
      <c r="I4951" s="0" t="n">
        <v>0.04</v>
      </c>
      <c r="J4951" s="0" t="n">
        <v>0.39</v>
      </c>
      <c r="M4951" s="0" t="s">
        <v>36</v>
      </c>
      <c r="N4951" s="0" t="s">
        <v>35</v>
      </c>
      <c r="P4951" s="0" t="n">
        <f aca="false">IF(AND(OR(Dashboard!$B$5="All",D4951=Dashboard!$B$5),OR(Dashboard!$D$5="All",N4951=Dashboard!$D$5),OR(AND(C4951&lt;&gt;"",C4951&gt;=Dashboard!$F$5,C4951&lt;=Dashboard!$H$5),AND(C4951="",Dashboard!$F$5&lt;=1980,Dashboard!$H$5&gt;=2016))),1,0)</f>
        <v>1</v>
      </c>
      <c r="Q4951" s="0" t="n">
        <f aca="false">J4951*P4951+ROW()*0.00000001</f>
        <v>0.39004951</v>
      </c>
    </row>
    <row r="4952" customFormat="false" ht="15" hidden="false" customHeight="false" outlineLevel="0" collapsed="false">
      <c r="A4952" s="0" t="s">
        <v>3777</v>
      </c>
      <c r="B4952" s="0" t="s">
        <v>97</v>
      </c>
      <c r="C4952" s="0" t="n">
        <v>2013</v>
      </c>
      <c r="D4952" s="0" t="s">
        <v>71</v>
      </c>
      <c r="E4952" s="0" t="s">
        <v>328</v>
      </c>
      <c r="F4952" s="0" t="n">
        <v>0.05</v>
      </c>
      <c r="G4952" s="0" t="n">
        <v>0.04</v>
      </c>
      <c r="H4952" s="0" t="n">
        <v>0.28</v>
      </c>
      <c r="I4952" s="0" t="n">
        <v>0.01</v>
      </c>
      <c r="J4952" s="0" t="n">
        <v>0.39</v>
      </c>
      <c r="K4952" s="0" t="n">
        <v>75</v>
      </c>
      <c r="L4952" s="0" t="n">
        <v>7.6</v>
      </c>
      <c r="M4952" s="0" t="s">
        <v>103</v>
      </c>
      <c r="N4952" s="0" t="s">
        <v>35</v>
      </c>
      <c r="O4952" s="0" t="s">
        <v>37</v>
      </c>
      <c r="P4952" s="0" t="n">
        <f aca="false">IF(AND(OR(Dashboard!$B$5="All",D4952=Dashboard!$B$5),OR(Dashboard!$D$5="All",N4952=Dashboard!$D$5),OR(AND(C4952&lt;&gt;"",C4952&gt;=Dashboard!$F$5,C4952&lt;=Dashboard!$H$5),AND(C4952="",Dashboard!$F$5&lt;=1980,Dashboard!$H$5&gt;=2016))),1,0)</f>
        <v>1</v>
      </c>
      <c r="Q4952" s="0" t="n">
        <f aca="false">J4952*P4952+ROW()*0.00000001</f>
        <v>0.39004952</v>
      </c>
    </row>
    <row r="4953" customFormat="false" ht="15" hidden="false" customHeight="false" outlineLevel="0" collapsed="false">
      <c r="A4953" s="0" t="s">
        <v>1400</v>
      </c>
      <c r="B4953" s="0" t="s">
        <v>64</v>
      </c>
      <c r="C4953" s="0" t="n">
        <v>2010</v>
      </c>
      <c r="D4953" s="0" t="s">
        <v>34</v>
      </c>
      <c r="E4953" s="0" t="s">
        <v>142</v>
      </c>
      <c r="F4953" s="0" t="n">
        <v>0.18</v>
      </c>
      <c r="G4953" s="0" t="n">
        <v>0.16</v>
      </c>
      <c r="H4953" s="0" t="n">
        <v>0</v>
      </c>
      <c r="I4953" s="0" t="n">
        <v>0.04</v>
      </c>
      <c r="J4953" s="0" t="n">
        <v>0.39</v>
      </c>
      <c r="K4953" s="0" t="n">
        <v>68</v>
      </c>
      <c r="L4953" s="0" t="n">
        <v>5.4</v>
      </c>
      <c r="M4953" s="0" t="s">
        <v>36</v>
      </c>
      <c r="N4953" s="0" t="s">
        <v>66</v>
      </c>
      <c r="O4953" s="0" t="s">
        <v>67</v>
      </c>
      <c r="P4953" s="0" t="n">
        <f aca="false">IF(AND(OR(Dashboard!$B$5="All",D4953=Dashboard!$B$5),OR(Dashboard!$D$5="All",N4953=Dashboard!$D$5),OR(AND(C4953&lt;&gt;"",C4953&gt;=Dashboard!$F$5,C4953&lt;=Dashboard!$H$5),AND(C4953="",Dashboard!$F$5&lt;=1980,Dashboard!$H$5&gt;=2016))),1,0)</f>
        <v>1</v>
      </c>
      <c r="Q4953" s="0" t="n">
        <f aca="false">J4953*P4953+ROW()*0.00000001</f>
        <v>0.39004953</v>
      </c>
    </row>
    <row r="4954" customFormat="false" ht="15" hidden="false" customHeight="false" outlineLevel="0" collapsed="false">
      <c r="A4954" s="0" t="s">
        <v>3778</v>
      </c>
      <c r="B4954" s="0" t="s">
        <v>70</v>
      </c>
      <c r="C4954" s="0" t="n">
        <v>2008</v>
      </c>
      <c r="D4954" s="0" t="s">
        <v>41</v>
      </c>
      <c r="E4954" s="0" t="s">
        <v>211</v>
      </c>
      <c r="F4954" s="0" t="n">
        <v>0.07</v>
      </c>
      <c r="G4954" s="0" t="n">
        <v>0.24</v>
      </c>
      <c r="H4954" s="0" t="n">
        <v>0</v>
      </c>
      <c r="I4954" s="0" t="n">
        <v>0.08</v>
      </c>
      <c r="J4954" s="0" t="n">
        <v>0.39</v>
      </c>
      <c r="K4954" s="0" t="n">
        <v>65</v>
      </c>
      <c r="L4954" s="0" t="n">
        <v>6</v>
      </c>
      <c r="M4954" s="0" t="s">
        <v>36</v>
      </c>
      <c r="N4954" s="0" t="s">
        <v>74</v>
      </c>
      <c r="O4954" s="0" t="s">
        <v>67</v>
      </c>
      <c r="P4954" s="0" t="n">
        <f aca="false">IF(AND(OR(Dashboard!$B$5="All",D4954=Dashboard!$B$5),OR(Dashboard!$D$5="All",N4954=Dashboard!$D$5),OR(AND(C4954&lt;&gt;"",C4954&gt;=Dashboard!$F$5,C4954&lt;=Dashboard!$H$5),AND(C4954="",Dashboard!$F$5&lt;=1980,Dashboard!$H$5&gt;=2016))),1,0)</f>
        <v>1</v>
      </c>
      <c r="Q4954" s="0" t="n">
        <f aca="false">J4954*P4954+ROW()*0.00000001</f>
        <v>0.39004954</v>
      </c>
    </row>
    <row r="4955" customFormat="false" ht="15" hidden="false" customHeight="false" outlineLevel="0" collapsed="false">
      <c r="A4955" s="0" t="s">
        <v>3362</v>
      </c>
      <c r="B4955" s="0" t="s">
        <v>64</v>
      </c>
      <c r="C4955" s="0" t="n">
        <v>2011</v>
      </c>
      <c r="D4955" s="0" t="s">
        <v>56</v>
      </c>
      <c r="E4955" s="0" t="s">
        <v>418</v>
      </c>
      <c r="F4955" s="0" t="n">
        <v>0.18</v>
      </c>
      <c r="G4955" s="0" t="n">
        <v>0.16</v>
      </c>
      <c r="H4955" s="0" t="n">
        <v>0.01</v>
      </c>
      <c r="I4955" s="0" t="n">
        <v>0.04</v>
      </c>
      <c r="J4955" s="0" t="n">
        <v>0.39</v>
      </c>
      <c r="K4955" s="0" t="n">
        <v>71</v>
      </c>
      <c r="L4955" s="0" t="n">
        <v>7</v>
      </c>
      <c r="M4955" s="0" t="s">
        <v>73</v>
      </c>
      <c r="N4955" s="0" t="s">
        <v>66</v>
      </c>
      <c r="O4955" s="0" t="s">
        <v>37</v>
      </c>
      <c r="P4955" s="0" t="n">
        <f aca="false">IF(AND(OR(Dashboard!$B$5="All",D4955=Dashboard!$B$5),OR(Dashboard!$D$5="All",N4955=Dashboard!$D$5),OR(AND(C4955&lt;&gt;"",C4955&gt;=Dashboard!$F$5,C4955&lt;=Dashboard!$H$5),AND(C4955="",Dashboard!$F$5&lt;=1980,Dashboard!$H$5&gt;=2016))),1,0)</f>
        <v>1</v>
      </c>
      <c r="Q4955" s="0" t="n">
        <f aca="false">J4955*P4955+ROW()*0.00000001</f>
        <v>0.39004955</v>
      </c>
    </row>
    <row r="4956" customFormat="false" ht="15" hidden="false" customHeight="false" outlineLevel="0" collapsed="false">
      <c r="A4956" s="0" t="s">
        <v>1952</v>
      </c>
      <c r="B4956" s="0" t="s">
        <v>85</v>
      </c>
      <c r="C4956" s="0" t="n">
        <v>2003</v>
      </c>
      <c r="D4956" s="0" t="s">
        <v>34</v>
      </c>
      <c r="E4956" s="0" t="s">
        <v>142</v>
      </c>
      <c r="F4956" s="0" t="n">
        <v>0.28</v>
      </c>
      <c r="G4956" s="0" t="n">
        <v>0.1</v>
      </c>
      <c r="H4956" s="0" t="n">
        <v>0</v>
      </c>
      <c r="I4956" s="0" t="n">
        <v>0.01</v>
      </c>
      <c r="J4956" s="0" t="n">
        <v>0.39</v>
      </c>
      <c r="K4956" s="0" t="n">
        <v>53</v>
      </c>
      <c r="L4956" s="0" t="n">
        <v>8.3</v>
      </c>
      <c r="M4956" s="0" t="s">
        <v>36</v>
      </c>
      <c r="N4956" s="0" t="s">
        <v>35</v>
      </c>
      <c r="O4956" s="0" t="s">
        <v>53</v>
      </c>
      <c r="P4956" s="0" t="n">
        <f aca="false">IF(AND(OR(Dashboard!$B$5="All",D4956=Dashboard!$B$5),OR(Dashboard!$D$5="All",N4956=Dashboard!$D$5),OR(AND(C4956&lt;&gt;"",C4956&gt;=Dashboard!$F$5,C4956&lt;=Dashboard!$H$5),AND(C4956="",Dashboard!$F$5&lt;=1980,Dashboard!$H$5&gt;=2016))),1,0)</f>
        <v>1</v>
      </c>
      <c r="Q4956" s="0" t="n">
        <f aca="false">J4956*P4956+ROW()*0.00000001</f>
        <v>0.39004956</v>
      </c>
    </row>
    <row r="4957" customFormat="false" ht="15" hidden="false" customHeight="false" outlineLevel="0" collapsed="false">
      <c r="A4957" s="0" t="s">
        <v>3779</v>
      </c>
      <c r="B4957" s="0" t="s">
        <v>70</v>
      </c>
      <c r="C4957" s="0" t="n">
        <v>2011</v>
      </c>
      <c r="D4957" s="0" t="s">
        <v>46</v>
      </c>
      <c r="E4957" s="0" t="s">
        <v>157</v>
      </c>
      <c r="F4957" s="0" t="n">
        <v>0.17</v>
      </c>
      <c r="G4957" s="0" t="n">
        <v>0.13</v>
      </c>
      <c r="H4957" s="0" t="n">
        <v>0.03</v>
      </c>
      <c r="I4957" s="0" t="n">
        <v>0.05</v>
      </c>
      <c r="J4957" s="0" t="n">
        <v>0.39</v>
      </c>
      <c r="K4957" s="0" t="n">
        <v>71</v>
      </c>
      <c r="L4957" s="0" t="n">
        <v>6.3</v>
      </c>
      <c r="M4957" s="0" t="s">
        <v>103</v>
      </c>
      <c r="N4957" s="0" t="s">
        <v>74</v>
      </c>
      <c r="O4957" s="0" t="s">
        <v>37</v>
      </c>
      <c r="P4957" s="0" t="n">
        <f aca="false">IF(AND(OR(Dashboard!$B$5="All",D4957=Dashboard!$B$5),OR(Dashboard!$D$5="All",N4957=Dashboard!$D$5),OR(AND(C4957&lt;&gt;"",C4957&gt;=Dashboard!$F$5,C4957&lt;=Dashboard!$H$5),AND(C4957="",Dashboard!$F$5&lt;=1980,Dashboard!$H$5&gt;=2016))),1,0)</f>
        <v>1</v>
      </c>
      <c r="Q4957" s="0" t="n">
        <f aca="false">J4957*P4957+ROW()*0.00000001</f>
        <v>0.39004957</v>
      </c>
    </row>
    <row r="4958" customFormat="false" ht="15" hidden="false" customHeight="false" outlineLevel="0" collapsed="false">
      <c r="A4958" s="0" t="s">
        <v>3780</v>
      </c>
      <c r="B4958" s="0" t="s">
        <v>76</v>
      </c>
      <c r="C4958" s="0" t="n">
        <v>2003</v>
      </c>
      <c r="D4958" s="0" t="s">
        <v>71</v>
      </c>
      <c r="E4958" s="0" t="s">
        <v>418</v>
      </c>
      <c r="F4958" s="0" t="n">
        <v>0.19</v>
      </c>
      <c r="G4958" s="0" t="n">
        <v>0.15</v>
      </c>
      <c r="H4958" s="0" t="n">
        <v>0</v>
      </c>
      <c r="I4958" s="0" t="n">
        <v>0.05</v>
      </c>
      <c r="J4958" s="0" t="n">
        <v>0.38</v>
      </c>
      <c r="N4958" s="0" t="s">
        <v>74</v>
      </c>
      <c r="P4958" s="0" t="n">
        <f aca="false">IF(AND(OR(Dashboard!$B$5="All",D4958=Dashboard!$B$5),OR(Dashboard!$D$5="All",N4958=Dashboard!$D$5),OR(AND(C4958&lt;&gt;"",C4958&gt;=Dashboard!$F$5,C4958&lt;=Dashboard!$H$5),AND(C4958="",Dashboard!$F$5&lt;=1980,Dashboard!$H$5&gt;=2016))),1,0)</f>
        <v>1</v>
      </c>
      <c r="Q4958" s="0" t="n">
        <f aca="false">J4958*P4958+ROW()*0.00000001</f>
        <v>0.38004958</v>
      </c>
    </row>
    <row r="4959" customFormat="false" ht="15" hidden="false" customHeight="false" outlineLevel="0" collapsed="false">
      <c r="A4959" s="0" t="s">
        <v>3394</v>
      </c>
      <c r="B4959" s="0" t="s">
        <v>70</v>
      </c>
      <c r="D4959" s="0" t="s">
        <v>71</v>
      </c>
      <c r="E4959" s="0" t="s">
        <v>220</v>
      </c>
      <c r="F4959" s="0" t="n">
        <v>0.18</v>
      </c>
      <c r="G4959" s="0" t="n">
        <v>0.14</v>
      </c>
      <c r="H4959" s="0" t="n">
        <v>0</v>
      </c>
      <c r="I4959" s="0" t="n">
        <v>0.06</v>
      </c>
      <c r="J4959" s="0" t="n">
        <v>0.38</v>
      </c>
      <c r="K4959" s="0" t="n">
        <v>71</v>
      </c>
      <c r="L4959" s="0" t="n">
        <v>6.9</v>
      </c>
      <c r="M4959" s="0" t="s">
        <v>73</v>
      </c>
      <c r="N4959" s="0" t="s">
        <v>74</v>
      </c>
      <c r="O4959" s="0" t="s">
        <v>37</v>
      </c>
      <c r="P4959" s="0" t="n">
        <f aca="false">IF(AND(OR(Dashboard!$B$5="All",D4959=Dashboard!$B$5),OR(Dashboard!$D$5="All",N4959=Dashboard!$D$5),OR(AND(C4959&lt;&gt;"",C4959&gt;=Dashboard!$F$5,C4959&lt;=Dashboard!$H$5),AND(C4959="",Dashboard!$F$5&lt;=1980,Dashboard!$H$5&gt;=2016))),1,0)</f>
        <v>1</v>
      </c>
      <c r="Q4959" s="0" t="n">
        <f aca="false">J4959*P4959+ROW()*0.00000001</f>
        <v>0.38004959</v>
      </c>
    </row>
    <row r="4960" customFormat="false" ht="15" hidden="false" customHeight="false" outlineLevel="0" collapsed="false">
      <c r="A4960" s="0" t="s">
        <v>3781</v>
      </c>
      <c r="B4960" s="0" t="s">
        <v>117</v>
      </c>
      <c r="C4960" s="0" t="n">
        <v>1996</v>
      </c>
      <c r="D4960" s="0" t="s">
        <v>34</v>
      </c>
      <c r="E4960" s="0" t="s">
        <v>3782</v>
      </c>
      <c r="F4960" s="0" t="n">
        <v>0.21</v>
      </c>
      <c r="G4960" s="0" t="n">
        <v>0.15</v>
      </c>
      <c r="H4960" s="0" t="n">
        <v>0</v>
      </c>
      <c r="I4960" s="0" t="n">
        <v>0.03</v>
      </c>
      <c r="J4960" s="0" t="n">
        <v>0.38</v>
      </c>
      <c r="N4960" s="0" t="s">
        <v>74</v>
      </c>
      <c r="P4960" s="0" t="n">
        <f aca="false">IF(AND(OR(Dashboard!$B$5="All",D4960=Dashboard!$B$5),OR(Dashboard!$D$5="All",N4960=Dashboard!$D$5),OR(AND(C4960&lt;&gt;"",C4960&gt;=Dashboard!$F$5,C4960&lt;=Dashboard!$H$5),AND(C4960="",Dashboard!$F$5&lt;=1980,Dashboard!$H$5&gt;=2016))),1,0)</f>
        <v>1</v>
      </c>
      <c r="Q4960" s="0" t="n">
        <f aca="false">J4960*P4960+ROW()*0.00000001</f>
        <v>0.3800496</v>
      </c>
    </row>
    <row r="4961" customFormat="false" ht="15" hidden="false" customHeight="false" outlineLevel="0" collapsed="false">
      <c r="A4961" s="0" t="s">
        <v>2745</v>
      </c>
      <c r="B4961" s="0" t="s">
        <v>851</v>
      </c>
      <c r="C4961" s="0" t="n">
        <v>2012</v>
      </c>
      <c r="D4961" s="0" t="s">
        <v>41</v>
      </c>
      <c r="E4961" s="0" t="s">
        <v>154</v>
      </c>
      <c r="F4961" s="0" t="n">
        <v>0.09</v>
      </c>
      <c r="G4961" s="0" t="n">
        <v>0.2</v>
      </c>
      <c r="H4961" s="0" t="n">
        <v>0</v>
      </c>
      <c r="I4961" s="0" t="n">
        <v>0.09</v>
      </c>
      <c r="J4961" s="0" t="n">
        <v>0.38</v>
      </c>
      <c r="N4961" s="0" t="s">
        <v>74</v>
      </c>
      <c r="P4961" s="0" t="n">
        <f aca="false">IF(AND(OR(Dashboard!$B$5="All",D4961=Dashboard!$B$5),OR(Dashboard!$D$5="All",N4961=Dashboard!$D$5),OR(AND(C4961&lt;&gt;"",C4961&gt;=Dashboard!$F$5,C4961&lt;=Dashboard!$H$5),AND(C4961="",Dashboard!$F$5&lt;=1980,Dashboard!$H$5&gt;=2016))),1,0)</f>
        <v>1</v>
      </c>
      <c r="Q4961" s="0" t="n">
        <f aca="false">J4961*P4961+ROW()*0.00000001</f>
        <v>0.38004961</v>
      </c>
    </row>
    <row r="4962" customFormat="false" ht="15" hidden="false" customHeight="false" outlineLevel="0" collapsed="false">
      <c r="A4962" s="0" t="s">
        <v>3783</v>
      </c>
      <c r="B4962" s="0" t="s">
        <v>78</v>
      </c>
      <c r="C4962" s="0" t="n">
        <v>1991</v>
      </c>
      <c r="D4962" s="0" t="s">
        <v>34</v>
      </c>
      <c r="E4962" s="0" t="s">
        <v>35</v>
      </c>
      <c r="F4962" s="0" t="n">
        <v>0</v>
      </c>
      <c r="G4962" s="0" t="n">
        <v>0</v>
      </c>
      <c r="H4962" s="0" t="n">
        <v>0.38</v>
      </c>
      <c r="I4962" s="0" t="n">
        <v>0</v>
      </c>
      <c r="J4962" s="0" t="n">
        <v>0.38</v>
      </c>
      <c r="N4962" s="0" t="s">
        <v>35</v>
      </c>
      <c r="P4962" s="0" t="n">
        <f aca="false">IF(AND(OR(Dashboard!$B$5="All",D4962=Dashboard!$B$5),OR(Dashboard!$D$5="All",N4962=Dashboard!$D$5),OR(AND(C4962&lt;&gt;"",C4962&gt;=Dashboard!$F$5,C4962&lt;=Dashboard!$H$5),AND(C4962="",Dashboard!$F$5&lt;=1980,Dashboard!$H$5&gt;=2016))),1,0)</f>
        <v>1</v>
      </c>
      <c r="Q4962" s="0" t="n">
        <f aca="false">J4962*P4962+ROW()*0.00000001</f>
        <v>0.38004962</v>
      </c>
    </row>
    <row r="4963" customFormat="false" ht="15" hidden="false" customHeight="false" outlineLevel="0" collapsed="false">
      <c r="A4963" s="0" t="s">
        <v>3784</v>
      </c>
      <c r="B4963" s="0" t="s">
        <v>76</v>
      </c>
      <c r="C4963" s="0" t="n">
        <v>2003</v>
      </c>
      <c r="D4963" s="0" t="s">
        <v>46</v>
      </c>
      <c r="E4963" s="0" t="s">
        <v>2595</v>
      </c>
      <c r="F4963" s="0" t="n">
        <v>0.07</v>
      </c>
      <c r="G4963" s="0" t="n">
        <v>0.05</v>
      </c>
      <c r="H4963" s="0" t="n">
        <v>0.25</v>
      </c>
      <c r="I4963" s="0" t="n">
        <v>0.02</v>
      </c>
      <c r="J4963" s="0" t="n">
        <v>0.38</v>
      </c>
      <c r="K4963" s="0" t="n">
        <v>82</v>
      </c>
      <c r="L4963" s="0" t="n">
        <v>8.7</v>
      </c>
      <c r="M4963" s="0" t="s">
        <v>73</v>
      </c>
      <c r="N4963" s="0" t="s">
        <v>74</v>
      </c>
      <c r="O4963" s="0" t="s">
        <v>42</v>
      </c>
      <c r="P4963" s="0" t="n">
        <f aca="false">IF(AND(OR(Dashboard!$B$5="All",D4963=Dashboard!$B$5),OR(Dashboard!$D$5="All",N4963=Dashboard!$D$5),OR(AND(C4963&lt;&gt;"",C4963&gt;=Dashboard!$F$5,C4963&lt;=Dashboard!$H$5),AND(C4963="",Dashboard!$F$5&lt;=1980,Dashboard!$H$5&gt;=2016))),1,0)</f>
        <v>1</v>
      </c>
      <c r="Q4963" s="0" t="n">
        <f aca="false">J4963*P4963+ROW()*0.00000001</f>
        <v>0.38004963</v>
      </c>
    </row>
    <row r="4964" customFormat="false" ht="15" hidden="false" customHeight="false" outlineLevel="0" collapsed="false">
      <c r="A4964" s="0" t="s">
        <v>3785</v>
      </c>
      <c r="B4964" s="0" t="s">
        <v>45</v>
      </c>
      <c r="C4964" s="0" t="n">
        <v>1998</v>
      </c>
      <c r="D4964" s="0" t="s">
        <v>16</v>
      </c>
      <c r="E4964" s="0" t="s">
        <v>35</v>
      </c>
      <c r="F4964" s="0" t="n">
        <v>0</v>
      </c>
      <c r="G4964" s="0" t="n">
        <v>0</v>
      </c>
      <c r="H4964" s="0" t="n">
        <v>0.38</v>
      </c>
      <c r="I4964" s="0" t="n">
        <v>0</v>
      </c>
      <c r="J4964" s="0" t="n">
        <v>0.38</v>
      </c>
      <c r="N4964" s="0" t="s">
        <v>35</v>
      </c>
      <c r="P4964" s="0" t="n">
        <f aca="false">IF(AND(OR(Dashboard!$B$5="All",D4964=Dashboard!$B$5),OR(Dashboard!$D$5="All",N4964=Dashboard!$D$5),OR(AND(C4964&lt;&gt;"",C4964&gt;=Dashboard!$F$5,C4964&lt;=Dashboard!$H$5),AND(C4964="",Dashboard!$F$5&lt;=1980,Dashboard!$H$5&gt;=2016))),1,0)</f>
        <v>1</v>
      </c>
      <c r="Q4964" s="0" t="n">
        <f aca="false">J4964*P4964+ROW()*0.00000001</f>
        <v>0.38004964</v>
      </c>
    </row>
    <row r="4965" customFormat="false" ht="15" hidden="false" customHeight="false" outlineLevel="0" collapsed="false">
      <c r="A4965" s="0" t="s">
        <v>2257</v>
      </c>
      <c r="B4965" s="0" t="s">
        <v>117</v>
      </c>
      <c r="C4965" s="0" t="n">
        <v>1997</v>
      </c>
      <c r="D4965" s="0" t="s">
        <v>41</v>
      </c>
      <c r="E4965" s="0" t="s">
        <v>214</v>
      </c>
      <c r="F4965" s="0" t="n">
        <v>0.21</v>
      </c>
      <c r="G4965" s="0" t="n">
        <v>0.15</v>
      </c>
      <c r="H4965" s="0" t="n">
        <v>0</v>
      </c>
      <c r="I4965" s="0" t="n">
        <v>0.03</v>
      </c>
      <c r="J4965" s="0" t="n">
        <v>0.38</v>
      </c>
      <c r="N4965" s="0" t="s">
        <v>74</v>
      </c>
      <c r="P4965" s="0" t="n">
        <f aca="false">IF(AND(OR(Dashboard!$B$5="All",D4965=Dashboard!$B$5),OR(Dashboard!$D$5="All",N4965=Dashboard!$D$5),OR(AND(C4965&lt;&gt;"",C4965&gt;=Dashboard!$F$5,C4965&lt;=Dashboard!$H$5),AND(C4965="",Dashboard!$F$5&lt;=1980,Dashboard!$H$5&gt;=2016))),1,0)</f>
        <v>1</v>
      </c>
      <c r="Q4965" s="0" t="n">
        <f aca="false">J4965*P4965+ROW()*0.00000001</f>
        <v>0.38004965</v>
      </c>
    </row>
    <row r="4966" customFormat="false" ht="15" hidden="false" customHeight="false" outlineLevel="0" collapsed="false">
      <c r="A4966" s="0" t="s">
        <v>3786</v>
      </c>
      <c r="B4966" s="0" t="s">
        <v>117</v>
      </c>
      <c r="C4966" s="0" t="n">
        <v>1998</v>
      </c>
      <c r="D4966" s="0" t="s">
        <v>41</v>
      </c>
      <c r="E4966" s="0" t="s">
        <v>3757</v>
      </c>
      <c r="F4966" s="0" t="n">
        <v>0</v>
      </c>
      <c r="G4966" s="0" t="n">
        <v>0</v>
      </c>
      <c r="H4966" s="0" t="n">
        <v>0.36</v>
      </c>
      <c r="I4966" s="0" t="n">
        <v>0.03</v>
      </c>
      <c r="J4966" s="0" t="n">
        <v>0.38</v>
      </c>
      <c r="N4966" s="0" t="s">
        <v>74</v>
      </c>
      <c r="P4966" s="0" t="n">
        <f aca="false">IF(AND(OR(Dashboard!$B$5="All",D4966=Dashboard!$B$5),OR(Dashboard!$D$5="All",N4966=Dashboard!$D$5),OR(AND(C4966&lt;&gt;"",C4966&gt;=Dashboard!$F$5,C4966&lt;=Dashboard!$H$5),AND(C4966="",Dashboard!$F$5&lt;=1980,Dashboard!$H$5&gt;=2016))),1,0)</f>
        <v>1</v>
      </c>
      <c r="Q4966" s="0" t="n">
        <f aca="false">J4966*P4966+ROW()*0.00000001</f>
        <v>0.38004966</v>
      </c>
    </row>
    <row r="4967" customFormat="false" ht="15" hidden="false" customHeight="false" outlineLevel="0" collapsed="false">
      <c r="A4967" s="0" t="s">
        <v>1838</v>
      </c>
      <c r="B4967" s="0" t="s">
        <v>64</v>
      </c>
      <c r="C4967" s="0" t="n">
        <v>2013</v>
      </c>
      <c r="D4967" s="0" t="s">
        <v>58</v>
      </c>
      <c r="E4967" s="0" t="s">
        <v>1488</v>
      </c>
      <c r="F4967" s="0" t="n">
        <v>0.22</v>
      </c>
      <c r="G4967" s="0" t="n">
        <v>0.13</v>
      </c>
      <c r="H4967" s="0" t="n">
        <v>0</v>
      </c>
      <c r="I4967" s="0" t="n">
        <v>0.04</v>
      </c>
      <c r="J4967" s="0" t="n">
        <v>0.38</v>
      </c>
      <c r="K4967" s="0" t="n">
        <v>33</v>
      </c>
      <c r="L4967" s="0" t="n">
        <v>6.2</v>
      </c>
      <c r="M4967" s="0" t="s">
        <v>36</v>
      </c>
      <c r="N4967" s="0" t="s">
        <v>66</v>
      </c>
      <c r="O4967" s="0" t="s">
        <v>177</v>
      </c>
      <c r="P4967" s="0" t="n">
        <f aca="false">IF(AND(OR(Dashboard!$B$5="All",D4967=Dashboard!$B$5),OR(Dashboard!$D$5="All",N4967=Dashboard!$D$5),OR(AND(C4967&lt;&gt;"",C4967&gt;=Dashboard!$F$5,C4967&lt;=Dashboard!$H$5),AND(C4967="",Dashboard!$F$5&lt;=1980,Dashboard!$H$5&gt;=2016))),1,0)</f>
        <v>1</v>
      </c>
      <c r="Q4967" s="0" t="n">
        <f aca="false">J4967*P4967+ROW()*0.00000001</f>
        <v>0.38004967</v>
      </c>
    </row>
    <row r="4968" customFormat="false" ht="15" hidden="false" customHeight="false" outlineLevel="0" collapsed="false">
      <c r="A4968" s="0" t="s">
        <v>2065</v>
      </c>
      <c r="B4968" s="0" t="s">
        <v>144</v>
      </c>
      <c r="C4968" s="0" t="n">
        <v>2004</v>
      </c>
      <c r="D4968" s="0" t="s">
        <v>34</v>
      </c>
      <c r="E4968" s="0" t="s">
        <v>154</v>
      </c>
      <c r="F4968" s="0" t="n">
        <v>0.29</v>
      </c>
      <c r="G4968" s="0" t="n">
        <v>0.08</v>
      </c>
      <c r="H4968" s="0" t="n">
        <v>0</v>
      </c>
      <c r="I4968" s="0" t="n">
        <v>0.01</v>
      </c>
      <c r="J4968" s="0" t="n">
        <v>0.38</v>
      </c>
      <c r="K4968" s="0" t="n">
        <v>86</v>
      </c>
      <c r="L4968" s="0" t="n">
        <v>8.3</v>
      </c>
      <c r="M4968" s="0" t="s">
        <v>36</v>
      </c>
      <c r="N4968" s="0" t="s">
        <v>66</v>
      </c>
      <c r="O4968" s="0" t="s">
        <v>42</v>
      </c>
      <c r="P4968" s="0" t="n">
        <f aca="false">IF(AND(OR(Dashboard!$B$5="All",D4968=Dashboard!$B$5),OR(Dashboard!$D$5="All",N4968=Dashboard!$D$5),OR(AND(C4968&lt;&gt;"",C4968&gt;=Dashboard!$F$5,C4968&lt;=Dashboard!$H$5),AND(C4968="",Dashboard!$F$5&lt;=1980,Dashboard!$H$5&gt;=2016))),1,0)</f>
        <v>1</v>
      </c>
      <c r="Q4968" s="0" t="n">
        <f aca="false">J4968*P4968+ROW()*0.00000001</f>
        <v>0.38004968</v>
      </c>
    </row>
    <row r="4969" customFormat="false" ht="15" hidden="false" customHeight="false" outlineLevel="0" collapsed="false">
      <c r="A4969" s="0" t="s">
        <v>3787</v>
      </c>
      <c r="B4969" s="0" t="s">
        <v>76</v>
      </c>
      <c r="C4969" s="0" t="n">
        <v>2007</v>
      </c>
      <c r="D4969" s="0" t="s">
        <v>71</v>
      </c>
      <c r="E4969" s="0" t="s">
        <v>243</v>
      </c>
      <c r="F4969" s="0" t="n">
        <v>0.19</v>
      </c>
      <c r="G4969" s="0" t="n">
        <v>0.15</v>
      </c>
      <c r="H4969" s="0" t="n">
        <v>0</v>
      </c>
      <c r="I4969" s="0" t="n">
        <v>0.05</v>
      </c>
      <c r="J4969" s="0" t="n">
        <v>0.38</v>
      </c>
      <c r="K4969" s="0" t="n">
        <v>38</v>
      </c>
      <c r="L4969" s="0" t="n">
        <v>3.9</v>
      </c>
      <c r="M4969" s="0" t="s">
        <v>125</v>
      </c>
      <c r="N4969" s="0" t="s">
        <v>74</v>
      </c>
      <c r="O4969" s="0" t="s">
        <v>177</v>
      </c>
      <c r="P4969" s="0" t="n">
        <f aca="false">IF(AND(OR(Dashboard!$B$5="All",D4969=Dashboard!$B$5),OR(Dashboard!$D$5="All",N4969=Dashboard!$D$5),OR(AND(C4969&lt;&gt;"",C4969&gt;=Dashboard!$F$5,C4969&lt;=Dashboard!$H$5),AND(C4969="",Dashboard!$F$5&lt;=1980,Dashboard!$H$5&gt;=2016))),1,0)</f>
        <v>1</v>
      </c>
      <c r="Q4969" s="0" t="n">
        <f aca="false">J4969*P4969+ROW()*0.00000001</f>
        <v>0.38004969</v>
      </c>
    </row>
    <row r="4970" customFormat="false" ht="15" hidden="false" customHeight="false" outlineLevel="0" collapsed="false">
      <c r="A4970" s="0" t="s">
        <v>3788</v>
      </c>
      <c r="B4970" s="0" t="s">
        <v>76</v>
      </c>
      <c r="C4970" s="0" t="n">
        <v>2007</v>
      </c>
      <c r="D4970" s="0" t="s">
        <v>246</v>
      </c>
      <c r="E4970" s="0" t="s">
        <v>328</v>
      </c>
      <c r="F4970" s="0" t="n">
        <v>0</v>
      </c>
      <c r="G4970" s="0" t="n">
        <v>0</v>
      </c>
      <c r="H4970" s="0" t="n">
        <v>0.38</v>
      </c>
      <c r="I4970" s="0" t="n">
        <v>0</v>
      </c>
      <c r="J4970" s="0" t="n">
        <v>0.38</v>
      </c>
      <c r="N4970" s="0" t="s">
        <v>74</v>
      </c>
      <c r="P4970" s="0" t="n">
        <f aca="false">IF(AND(OR(Dashboard!$B$5="All",D4970=Dashboard!$B$5),OR(Dashboard!$D$5="All",N4970=Dashboard!$D$5),OR(AND(C4970&lt;&gt;"",C4970&gt;=Dashboard!$F$5,C4970&lt;=Dashboard!$H$5),AND(C4970="",Dashboard!$F$5&lt;=1980,Dashboard!$H$5&gt;=2016))),1,0)</f>
        <v>1</v>
      </c>
      <c r="Q4970" s="0" t="n">
        <f aca="false">J4970*P4970+ROW()*0.00000001</f>
        <v>0.3800497</v>
      </c>
    </row>
    <row r="4971" customFormat="false" ht="15" hidden="false" customHeight="false" outlineLevel="0" collapsed="false">
      <c r="A4971" s="0" t="s">
        <v>3789</v>
      </c>
      <c r="B4971" s="0" t="s">
        <v>33</v>
      </c>
      <c r="C4971" s="0" t="n">
        <v>2009</v>
      </c>
      <c r="D4971" s="0" t="s">
        <v>52</v>
      </c>
      <c r="E4971" s="0" t="s">
        <v>2264</v>
      </c>
      <c r="F4971" s="0" t="n">
        <v>0</v>
      </c>
      <c r="G4971" s="0" t="n">
        <v>0.36</v>
      </c>
      <c r="H4971" s="0" t="n">
        <v>0</v>
      </c>
      <c r="I4971" s="0" t="n">
        <v>0.02</v>
      </c>
      <c r="J4971" s="0" t="n">
        <v>0.38</v>
      </c>
      <c r="N4971" s="0" t="s">
        <v>35</v>
      </c>
      <c r="P4971" s="0" t="n">
        <f aca="false">IF(AND(OR(Dashboard!$B$5="All",D4971=Dashboard!$B$5),OR(Dashboard!$D$5="All",N4971=Dashboard!$D$5),OR(AND(C4971&lt;&gt;"",C4971&gt;=Dashboard!$F$5,C4971&lt;=Dashboard!$H$5),AND(C4971="",Dashboard!$F$5&lt;=1980,Dashboard!$H$5&gt;=2016))),1,0)</f>
        <v>1</v>
      </c>
      <c r="Q4971" s="0" t="n">
        <f aca="false">J4971*P4971+ROW()*0.00000001</f>
        <v>0.38004971</v>
      </c>
    </row>
    <row r="4972" customFormat="false" ht="15" hidden="false" customHeight="false" outlineLevel="0" collapsed="false">
      <c r="A4972" s="0" t="s">
        <v>646</v>
      </c>
      <c r="B4972" s="0" t="s">
        <v>70</v>
      </c>
      <c r="C4972" s="0" t="n">
        <v>2006</v>
      </c>
      <c r="D4972" s="0" t="s">
        <v>46</v>
      </c>
      <c r="E4972" s="0" t="s">
        <v>91</v>
      </c>
      <c r="F4972" s="0" t="n">
        <v>0.33</v>
      </c>
      <c r="G4972" s="0" t="n">
        <v>0.02</v>
      </c>
      <c r="H4972" s="0" t="n">
        <v>0</v>
      </c>
      <c r="I4972" s="0" t="n">
        <v>0.03</v>
      </c>
      <c r="J4972" s="0" t="n">
        <v>0.38</v>
      </c>
      <c r="K4972" s="0" t="n">
        <v>78</v>
      </c>
      <c r="L4972" s="0" t="n">
        <v>7.6</v>
      </c>
      <c r="M4972" s="0" t="s">
        <v>103</v>
      </c>
      <c r="N4972" s="0" t="s">
        <v>74</v>
      </c>
      <c r="O4972" s="0" t="s">
        <v>37</v>
      </c>
      <c r="P4972" s="0" t="n">
        <f aca="false">IF(AND(OR(Dashboard!$B$5="All",D4972=Dashboard!$B$5),OR(Dashboard!$D$5="All",N4972=Dashboard!$D$5),OR(AND(C4972&lt;&gt;"",C4972&gt;=Dashboard!$F$5,C4972&lt;=Dashboard!$H$5),AND(C4972="",Dashboard!$F$5&lt;=1980,Dashboard!$H$5&gt;=2016))),1,0)</f>
        <v>1</v>
      </c>
      <c r="Q4972" s="0" t="n">
        <f aca="false">J4972*P4972+ROW()*0.00000001</f>
        <v>0.38004972</v>
      </c>
    </row>
    <row r="4973" customFormat="false" ht="15" hidden="false" customHeight="false" outlineLevel="0" collapsed="false">
      <c r="A4973" s="0" t="s">
        <v>3790</v>
      </c>
      <c r="B4973" s="0" t="s">
        <v>85</v>
      </c>
      <c r="C4973" s="0" t="n">
        <v>2005</v>
      </c>
      <c r="D4973" s="0" t="s">
        <v>16</v>
      </c>
      <c r="E4973" s="0" t="s">
        <v>3791</v>
      </c>
      <c r="F4973" s="0" t="n">
        <v>0.27</v>
      </c>
      <c r="G4973" s="0" t="n">
        <v>0.1</v>
      </c>
      <c r="H4973" s="0" t="n">
        <v>0</v>
      </c>
      <c r="I4973" s="0" t="n">
        <v>0.01</v>
      </c>
      <c r="J4973" s="0" t="n">
        <v>0.38</v>
      </c>
      <c r="N4973" s="0" t="s">
        <v>35</v>
      </c>
      <c r="P4973" s="0" t="n">
        <f aca="false">IF(AND(OR(Dashboard!$B$5="All",D4973=Dashboard!$B$5),OR(Dashboard!$D$5="All",N4973=Dashboard!$D$5),OR(AND(C4973&lt;&gt;"",C4973&gt;=Dashboard!$F$5,C4973&lt;=Dashboard!$H$5),AND(C4973="",Dashboard!$F$5&lt;=1980,Dashboard!$H$5&gt;=2016))),1,0)</f>
        <v>1</v>
      </c>
      <c r="Q4973" s="0" t="n">
        <f aca="false">J4973*P4973+ROW()*0.00000001</f>
        <v>0.38004973</v>
      </c>
    </row>
    <row r="4974" customFormat="false" ht="15" hidden="false" customHeight="false" outlineLevel="0" collapsed="false">
      <c r="A4974" s="0" t="s">
        <v>3792</v>
      </c>
      <c r="B4974" s="0" t="s">
        <v>50</v>
      </c>
      <c r="C4974" s="0" t="n">
        <v>2007</v>
      </c>
      <c r="D4974" s="0" t="s">
        <v>48</v>
      </c>
      <c r="E4974" s="0" t="s">
        <v>257</v>
      </c>
      <c r="F4974" s="0" t="n">
        <v>0.33</v>
      </c>
      <c r="G4974" s="0" t="n">
        <v>0.02</v>
      </c>
      <c r="H4974" s="0" t="n">
        <v>0</v>
      </c>
      <c r="I4974" s="0" t="n">
        <v>0.03</v>
      </c>
      <c r="J4974" s="0" t="n">
        <v>0.38</v>
      </c>
      <c r="N4974" s="0" t="s">
        <v>35</v>
      </c>
      <c r="P4974" s="0" t="n">
        <f aca="false">IF(AND(OR(Dashboard!$B$5="All",D4974=Dashboard!$B$5),OR(Dashboard!$D$5="All",N4974=Dashboard!$D$5),OR(AND(C4974&lt;&gt;"",C4974&gt;=Dashboard!$F$5,C4974&lt;=Dashboard!$H$5),AND(C4974="",Dashboard!$F$5&lt;=1980,Dashboard!$H$5&gt;=2016))),1,0)</f>
        <v>1</v>
      </c>
      <c r="Q4974" s="0" t="n">
        <f aca="false">J4974*P4974+ROW()*0.00000001</f>
        <v>0.38004974</v>
      </c>
    </row>
    <row r="4975" customFormat="false" ht="15" hidden="false" customHeight="false" outlineLevel="0" collapsed="false">
      <c r="A4975" s="0" t="s">
        <v>3793</v>
      </c>
      <c r="B4975" s="0" t="s">
        <v>97</v>
      </c>
      <c r="C4975" s="0" t="n">
        <v>2011</v>
      </c>
      <c r="D4975" s="0" t="s">
        <v>46</v>
      </c>
      <c r="E4975" s="0" t="s">
        <v>2595</v>
      </c>
      <c r="F4975" s="0" t="n">
        <v>0.28</v>
      </c>
      <c r="G4975" s="0" t="n">
        <v>0.01</v>
      </c>
      <c r="H4975" s="0" t="n">
        <v>0.06</v>
      </c>
      <c r="I4975" s="0" t="n">
        <v>0.03</v>
      </c>
      <c r="J4975" s="0" t="n">
        <v>0.38</v>
      </c>
      <c r="K4975" s="0" t="n">
        <v>78</v>
      </c>
      <c r="L4975" s="0" t="n">
        <v>8.2</v>
      </c>
      <c r="M4975" s="0" t="s">
        <v>103</v>
      </c>
      <c r="N4975" s="0" t="s">
        <v>35</v>
      </c>
      <c r="O4975" s="0" t="s">
        <v>37</v>
      </c>
      <c r="P4975" s="0" t="n">
        <f aca="false">IF(AND(OR(Dashboard!$B$5="All",D4975=Dashboard!$B$5),OR(Dashboard!$D$5="All",N4975=Dashboard!$D$5),OR(AND(C4975&lt;&gt;"",C4975&gt;=Dashboard!$F$5,C4975&lt;=Dashboard!$H$5),AND(C4975="",Dashboard!$F$5&lt;=1980,Dashboard!$H$5&gt;=2016))),1,0)</f>
        <v>1</v>
      </c>
      <c r="Q4975" s="0" t="n">
        <f aca="false">J4975*P4975+ROW()*0.00000001</f>
        <v>0.38004975</v>
      </c>
    </row>
    <row r="4976" customFormat="false" ht="15" hidden="false" customHeight="false" outlineLevel="0" collapsed="false">
      <c r="A4976" s="0" t="s">
        <v>3652</v>
      </c>
      <c r="B4976" s="0" t="s">
        <v>76</v>
      </c>
      <c r="C4976" s="0" t="n">
        <v>2001</v>
      </c>
      <c r="D4976" s="0" t="s">
        <v>34</v>
      </c>
      <c r="E4976" s="0" t="s">
        <v>89</v>
      </c>
      <c r="F4976" s="0" t="n">
        <v>0.19</v>
      </c>
      <c r="G4976" s="0" t="n">
        <v>0.15</v>
      </c>
      <c r="H4976" s="0" t="n">
        <v>0</v>
      </c>
      <c r="I4976" s="0" t="n">
        <v>0.05</v>
      </c>
      <c r="J4976" s="0" t="n">
        <v>0.38</v>
      </c>
      <c r="K4976" s="0" t="n">
        <v>51</v>
      </c>
      <c r="L4976" s="0" t="n">
        <v>4.6</v>
      </c>
      <c r="M4976" s="0" t="s">
        <v>36</v>
      </c>
      <c r="N4976" s="0" t="s">
        <v>74</v>
      </c>
      <c r="O4976" s="0" t="s">
        <v>53</v>
      </c>
      <c r="P4976" s="0" t="n">
        <f aca="false">IF(AND(OR(Dashboard!$B$5="All",D4976=Dashboard!$B$5),OR(Dashboard!$D$5="All",N4976=Dashboard!$D$5),OR(AND(C4976&lt;&gt;"",C4976&gt;=Dashboard!$F$5,C4976&lt;=Dashboard!$H$5),AND(C4976="",Dashboard!$F$5&lt;=1980,Dashboard!$H$5&gt;=2016))),1,0)</f>
        <v>1</v>
      </c>
      <c r="Q4976" s="0" t="n">
        <f aca="false">J4976*P4976+ROW()*0.00000001</f>
        <v>0.38004976</v>
      </c>
    </row>
    <row r="4977" customFormat="false" ht="15" hidden="false" customHeight="false" outlineLevel="0" collapsed="false">
      <c r="A4977" s="0" t="s">
        <v>3794</v>
      </c>
      <c r="B4977" s="0" t="s">
        <v>33</v>
      </c>
      <c r="C4977" s="0" t="n">
        <v>2008</v>
      </c>
      <c r="D4977" s="0" t="s">
        <v>102</v>
      </c>
      <c r="E4977" s="0" t="s">
        <v>1768</v>
      </c>
      <c r="F4977" s="0" t="n">
        <v>0.34</v>
      </c>
      <c r="G4977" s="0" t="n">
        <v>0.02</v>
      </c>
      <c r="H4977" s="0" t="n">
        <v>0</v>
      </c>
      <c r="I4977" s="0" t="n">
        <v>0.03</v>
      </c>
      <c r="J4977" s="0" t="n">
        <v>0.38</v>
      </c>
      <c r="K4977" s="0" t="n">
        <v>72</v>
      </c>
      <c r="L4977" s="0" t="n">
        <v>8.4</v>
      </c>
      <c r="M4977" s="0" t="s">
        <v>103</v>
      </c>
      <c r="N4977" s="0" t="s">
        <v>35</v>
      </c>
      <c r="O4977" s="0" t="s">
        <v>37</v>
      </c>
      <c r="P4977" s="0" t="n">
        <f aca="false">IF(AND(OR(Dashboard!$B$5="All",D4977=Dashboard!$B$5),OR(Dashboard!$D$5="All",N4977=Dashboard!$D$5),OR(AND(C4977&lt;&gt;"",C4977&gt;=Dashboard!$F$5,C4977&lt;=Dashboard!$H$5),AND(C4977="",Dashboard!$F$5&lt;=1980,Dashboard!$H$5&gt;=2016))),1,0)</f>
        <v>1</v>
      </c>
      <c r="Q4977" s="0" t="n">
        <f aca="false">J4977*P4977+ROW()*0.00000001</f>
        <v>0.38004977</v>
      </c>
    </row>
    <row r="4978" customFormat="false" ht="15" hidden="false" customHeight="false" outlineLevel="0" collapsed="false">
      <c r="A4978" s="0" t="s">
        <v>1347</v>
      </c>
      <c r="B4978" s="0" t="s">
        <v>186</v>
      </c>
      <c r="C4978" s="0" t="n">
        <v>2002</v>
      </c>
      <c r="D4978" s="0" t="s">
        <v>56</v>
      </c>
      <c r="E4978" s="0" t="s">
        <v>449</v>
      </c>
      <c r="F4978" s="0" t="n">
        <v>0.3</v>
      </c>
      <c r="G4978" s="0" t="n">
        <v>0.08</v>
      </c>
      <c r="H4978" s="0" t="n">
        <v>0</v>
      </c>
      <c r="I4978" s="0" t="n">
        <v>0.01</v>
      </c>
      <c r="J4978" s="0" t="n">
        <v>0.38</v>
      </c>
      <c r="K4978" s="0" t="n">
        <v>70</v>
      </c>
      <c r="L4978" s="0" t="n">
        <v>7</v>
      </c>
      <c r="M4978" s="0" t="s">
        <v>73</v>
      </c>
      <c r="N4978" s="0" t="s">
        <v>35</v>
      </c>
      <c r="O4978" s="0" t="s">
        <v>67</v>
      </c>
      <c r="P4978" s="0" t="n">
        <f aca="false">IF(AND(OR(Dashboard!$B$5="All",D4978=Dashboard!$B$5),OR(Dashboard!$D$5="All",N4978=Dashboard!$D$5),OR(AND(C4978&lt;&gt;"",C4978&gt;=Dashboard!$F$5,C4978&lt;=Dashboard!$H$5),AND(C4978="",Dashboard!$F$5&lt;=1980,Dashboard!$H$5&gt;=2016))),1,0)</f>
        <v>1</v>
      </c>
      <c r="Q4978" s="0" t="n">
        <f aca="false">J4978*P4978+ROW()*0.00000001</f>
        <v>0.38004978</v>
      </c>
    </row>
    <row r="4979" customFormat="false" ht="15" hidden="false" customHeight="false" outlineLevel="0" collapsed="false">
      <c r="A4979" s="0" t="s">
        <v>2167</v>
      </c>
      <c r="B4979" s="0" t="s">
        <v>70</v>
      </c>
      <c r="C4979" s="0" t="n">
        <v>2007</v>
      </c>
      <c r="D4979" s="0" t="s">
        <v>34</v>
      </c>
      <c r="E4979" s="0" t="s">
        <v>142</v>
      </c>
      <c r="F4979" s="0" t="n">
        <v>0.35</v>
      </c>
      <c r="G4979" s="0" t="n">
        <v>0</v>
      </c>
      <c r="H4979" s="0" t="n">
        <v>0</v>
      </c>
      <c r="I4979" s="0" t="n">
        <v>0.03</v>
      </c>
      <c r="J4979" s="0" t="n">
        <v>0.38</v>
      </c>
      <c r="K4979" s="0" t="n">
        <v>77</v>
      </c>
      <c r="L4979" s="0" t="n">
        <v>7.9</v>
      </c>
      <c r="M4979" s="0" t="s">
        <v>36</v>
      </c>
      <c r="N4979" s="0" t="s">
        <v>74</v>
      </c>
      <c r="O4979" s="0" t="s">
        <v>37</v>
      </c>
      <c r="P4979" s="0" t="n">
        <f aca="false">IF(AND(OR(Dashboard!$B$5="All",D4979=Dashboard!$B$5),OR(Dashboard!$D$5="All",N4979=Dashboard!$D$5),OR(AND(C4979&lt;&gt;"",C4979&gt;=Dashboard!$F$5,C4979&lt;=Dashboard!$H$5),AND(C4979="",Dashboard!$F$5&lt;=1980,Dashboard!$H$5&gt;=2016))),1,0)</f>
        <v>1</v>
      </c>
      <c r="Q4979" s="0" t="n">
        <f aca="false">J4979*P4979+ROW()*0.00000001</f>
        <v>0.38004979</v>
      </c>
    </row>
    <row r="4980" customFormat="false" ht="15" hidden="false" customHeight="false" outlineLevel="0" collapsed="false">
      <c r="A4980" s="0" t="s">
        <v>3795</v>
      </c>
      <c r="B4980" s="0" t="s">
        <v>50</v>
      </c>
      <c r="C4980" s="0" t="n">
        <v>2007</v>
      </c>
      <c r="D4980" s="0" t="s">
        <v>52</v>
      </c>
      <c r="E4980" s="0" t="s">
        <v>124</v>
      </c>
      <c r="F4980" s="0" t="n">
        <v>0.38</v>
      </c>
      <c r="G4980" s="0" t="n">
        <v>0</v>
      </c>
      <c r="H4980" s="0" t="n">
        <v>0</v>
      </c>
      <c r="I4980" s="0" t="n">
        <v>0</v>
      </c>
      <c r="J4980" s="0" t="n">
        <v>0.38</v>
      </c>
      <c r="N4980" s="0" t="s">
        <v>35</v>
      </c>
      <c r="P4980" s="0" t="n">
        <f aca="false">IF(AND(OR(Dashboard!$B$5="All",D4980=Dashboard!$B$5),OR(Dashboard!$D$5="All",N4980=Dashboard!$D$5),OR(AND(C4980&lt;&gt;"",C4980&gt;=Dashboard!$F$5,C4980&lt;=Dashboard!$H$5),AND(C4980="",Dashboard!$F$5&lt;=1980,Dashboard!$H$5&gt;=2016))),1,0)</f>
        <v>1</v>
      </c>
      <c r="Q4980" s="0" t="n">
        <f aca="false">J4980*P4980+ROW()*0.00000001</f>
        <v>0.3800498</v>
      </c>
    </row>
    <row r="4981" customFormat="false" ht="15" hidden="false" customHeight="false" outlineLevel="0" collapsed="false">
      <c r="A4981" s="0" t="s">
        <v>3796</v>
      </c>
      <c r="B4981" s="0" t="s">
        <v>76</v>
      </c>
      <c r="C4981" s="0" t="n">
        <v>2002</v>
      </c>
      <c r="D4981" s="0" t="s">
        <v>246</v>
      </c>
      <c r="E4981" s="0" t="s">
        <v>328</v>
      </c>
      <c r="F4981" s="0" t="n">
        <v>0</v>
      </c>
      <c r="G4981" s="0" t="n">
        <v>0</v>
      </c>
      <c r="H4981" s="0" t="n">
        <v>0.38</v>
      </c>
      <c r="I4981" s="0" t="n">
        <v>0</v>
      </c>
      <c r="J4981" s="0" t="n">
        <v>0.38</v>
      </c>
      <c r="N4981" s="0" t="s">
        <v>74</v>
      </c>
      <c r="P4981" s="0" t="n">
        <f aca="false">IF(AND(OR(Dashboard!$B$5="All",D4981=Dashboard!$B$5),OR(Dashboard!$D$5="All",N4981=Dashboard!$D$5),OR(AND(C4981&lt;&gt;"",C4981&gt;=Dashboard!$F$5,C4981&lt;=Dashboard!$H$5),AND(C4981="",Dashboard!$F$5&lt;=1980,Dashboard!$H$5&gt;=2016))),1,0)</f>
        <v>1</v>
      </c>
      <c r="Q4981" s="0" t="n">
        <f aca="false">J4981*P4981+ROW()*0.00000001</f>
        <v>0.38004981</v>
      </c>
    </row>
    <row r="4982" customFormat="false" ht="15" hidden="false" customHeight="false" outlineLevel="0" collapsed="false">
      <c r="A4982" s="0" t="s">
        <v>3797</v>
      </c>
      <c r="B4982" s="0" t="s">
        <v>85</v>
      </c>
      <c r="C4982" s="0" t="n">
        <v>2002</v>
      </c>
      <c r="D4982" s="0" t="s">
        <v>71</v>
      </c>
      <c r="E4982" s="0" t="s">
        <v>124</v>
      </c>
      <c r="F4982" s="0" t="n">
        <v>0.27</v>
      </c>
      <c r="G4982" s="0" t="n">
        <v>0.1</v>
      </c>
      <c r="H4982" s="0" t="n">
        <v>0</v>
      </c>
      <c r="I4982" s="0" t="n">
        <v>0.01</v>
      </c>
      <c r="J4982" s="0" t="n">
        <v>0.38</v>
      </c>
      <c r="K4982" s="0" t="n">
        <v>47</v>
      </c>
      <c r="M4982" s="0" t="s">
        <v>36</v>
      </c>
      <c r="N4982" s="0" t="s">
        <v>35</v>
      </c>
      <c r="O4982" s="0" t="s">
        <v>177</v>
      </c>
      <c r="P4982" s="0" t="n">
        <f aca="false">IF(AND(OR(Dashboard!$B$5="All",D4982=Dashboard!$B$5),OR(Dashboard!$D$5="All",N4982=Dashboard!$D$5),OR(AND(C4982&lt;&gt;"",C4982&gt;=Dashboard!$F$5,C4982&lt;=Dashboard!$H$5),AND(C4982="",Dashboard!$F$5&lt;=1980,Dashboard!$H$5&gt;=2016))),1,0)</f>
        <v>1</v>
      </c>
      <c r="Q4982" s="0" t="n">
        <f aca="false">J4982*P4982+ROW()*0.00000001</f>
        <v>0.38004982</v>
      </c>
    </row>
    <row r="4983" customFormat="false" ht="15" hidden="false" customHeight="false" outlineLevel="0" collapsed="false">
      <c r="A4983" s="0" t="s">
        <v>539</v>
      </c>
      <c r="B4983" s="0" t="s">
        <v>76</v>
      </c>
      <c r="C4983" s="0" t="n">
        <v>2008</v>
      </c>
      <c r="D4983" s="0" t="s">
        <v>34</v>
      </c>
      <c r="E4983" s="0" t="s">
        <v>154</v>
      </c>
      <c r="F4983" s="0" t="n">
        <v>0.1</v>
      </c>
      <c r="G4983" s="0" t="n">
        <v>0</v>
      </c>
      <c r="H4983" s="0" t="n">
        <v>0</v>
      </c>
      <c r="I4983" s="0" t="n">
        <v>0.28</v>
      </c>
      <c r="J4983" s="0" t="n">
        <v>0.38</v>
      </c>
      <c r="K4983" s="0" t="n">
        <v>70</v>
      </c>
      <c r="L4983" s="0" t="n">
        <v>8.3</v>
      </c>
      <c r="M4983" s="0" t="s">
        <v>125</v>
      </c>
      <c r="N4983" s="0" t="s">
        <v>74</v>
      </c>
      <c r="O4983" s="0" t="s">
        <v>67</v>
      </c>
      <c r="P4983" s="0" t="n">
        <f aca="false">IF(AND(OR(Dashboard!$B$5="All",D4983=Dashboard!$B$5),OR(Dashboard!$D$5="All",N4983=Dashboard!$D$5),OR(AND(C4983&lt;&gt;"",C4983&gt;=Dashboard!$F$5,C4983&lt;=Dashboard!$H$5),AND(C4983="",Dashboard!$F$5&lt;=1980,Dashboard!$H$5&gt;=2016))),1,0)</f>
        <v>1</v>
      </c>
      <c r="Q4983" s="0" t="n">
        <f aca="false">J4983*P4983+ROW()*0.00000001</f>
        <v>0.38004983</v>
      </c>
    </row>
    <row r="4984" customFormat="false" ht="15" hidden="false" customHeight="false" outlineLevel="0" collapsed="false">
      <c r="A4984" s="0" t="s">
        <v>3798</v>
      </c>
      <c r="B4984" s="0" t="s">
        <v>76</v>
      </c>
      <c r="C4984" s="0" t="n">
        <v>2002</v>
      </c>
      <c r="D4984" s="0" t="s">
        <v>71</v>
      </c>
      <c r="E4984" s="0" t="s">
        <v>154</v>
      </c>
      <c r="F4984" s="0" t="n">
        <v>0.19</v>
      </c>
      <c r="G4984" s="0" t="n">
        <v>0.15</v>
      </c>
      <c r="H4984" s="0" t="n">
        <v>0</v>
      </c>
      <c r="I4984" s="0" t="n">
        <v>0.05</v>
      </c>
      <c r="J4984" s="0" t="n">
        <v>0.38</v>
      </c>
      <c r="K4984" s="0" t="n">
        <v>74</v>
      </c>
      <c r="L4984" s="0" t="n">
        <v>7.8</v>
      </c>
      <c r="M4984" s="0" t="s">
        <v>73</v>
      </c>
      <c r="N4984" s="0" t="s">
        <v>74</v>
      </c>
      <c r="O4984" s="0" t="s">
        <v>37</v>
      </c>
      <c r="P4984" s="0" t="n">
        <f aca="false">IF(AND(OR(Dashboard!$B$5="All",D4984=Dashboard!$B$5),OR(Dashboard!$D$5="All",N4984=Dashboard!$D$5),OR(AND(C4984&lt;&gt;"",C4984&gt;=Dashboard!$F$5,C4984&lt;=Dashboard!$H$5),AND(C4984="",Dashboard!$F$5&lt;=1980,Dashboard!$H$5&gt;=2016))),1,0)</f>
        <v>1</v>
      </c>
      <c r="Q4984" s="0" t="n">
        <f aca="false">J4984*P4984+ROW()*0.00000001</f>
        <v>0.38004984</v>
      </c>
    </row>
    <row r="4985" customFormat="false" ht="15" hidden="false" customHeight="false" outlineLevel="0" collapsed="false">
      <c r="A4985" s="0" t="s">
        <v>201</v>
      </c>
      <c r="B4985" s="0" t="s">
        <v>33</v>
      </c>
      <c r="C4985" s="0" t="n">
        <v>2013</v>
      </c>
      <c r="D4985" s="0" t="s">
        <v>34</v>
      </c>
      <c r="E4985" s="0" t="s">
        <v>142</v>
      </c>
      <c r="F4985" s="0" t="n">
        <v>0</v>
      </c>
      <c r="G4985" s="0" t="n">
        <v>0.36</v>
      </c>
      <c r="H4985" s="0" t="n">
        <v>0</v>
      </c>
      <c r="I4985" s="0" t="n">
        <v>0.02</v>
      </c>
      <c r="J4985" s="0" t="n">
        <v>0.38</v>
      </c>
      <c r="L4985" s="0" t="n">
        <v>4.3</v>
      </c>
      <c r="M4985" s="0" t="s">
        <v>36</v>
      </c>
      <c r="N4985" s="0" t="s">
        <v>35</v>
      </c>
      <c r="P4985" s="0" t="n">
        <f aca="false">IF(AND(OR(Dashboard!$B$5="All",D4985=Dashboard!$B$5),OR(Dashboard!$D$5="All",N4985=Dashboard!$D$5),OR(AND(C4985&lt;&gt;"",C4985&gt;=Dashboard!$F$5,C4985&lt;=Dashboard!$H$5),AND(C4985="",Dashboard!$F$5&lt;=1980,Dashboard!$H$5&gt;=2016))),1,0)</f>
        <v>1</v>
      </c>
      <c r="Q4985" s="0" t="n">
        <f aca="false">J4985*P4985+ROW()*0.00000001</f>
        <v>0.38004985</v>
      </c>
    </row>
    <row r="4986" customFormat="false" ht="15" hidden="false" customHeight="false" outlineLevel="0" collapsed="false">
      <c r="A4986" s="0" t="s">
        <v>3799</v>
      </c>
      <c r="B4986" s="0" t="s">
        <v>50</v>
      </c>
      <c r="C4986" s="0" t="n">
        <v>2005</v>
      </c>
      <c r="D4986" s="0" t="s">
        <v>16</v>
      </c>
      <c r="E4986" s="0" t="s">
        <v>35</v>
      </c>
      <c r="F4986" s="0" t="n">
        <v>0.34</v>
      </c>
      <c r="G4986" s="0" t="n">
        <v>0.02</v>
      </c>
      <c r="H4986" s="0" t="n">
        <v>0</v>
      </c>
      <c r="I4986" s="0" t="n">
        <v>0.03</v>
      </c>
      <c r="J4986" s="0" t="n">
        <v>0.38</v>
      </c>
      <c r="N4986" s="0" t="s">
        <v>35</v>
      </c>
      <c r="P4986" s="0" t="n">
        <f aca="false">IF(AND(OR(Dashboard!$B$5="All",D4986=Dashboard!$B$5),OR(Dashboard!$D$5="All",N4986=Dashboard!$D$5),OR(AND(C4986&lt;&gt;"",C4986&gt;=Dashboard!$F$5,C4986&lt;=Dashboard!$H$5),AND(C4986="",Dashboard!$F$5&lt;=1980,Dashboard!$H$5&gt;=2016))),1,0)</f>
        <v>1</v>
      </c>
      <c r="Q4986" s="0" t="n">
        <f aca="false">J4986*P4986+ROW()*0.00000001</f>
        <v>0.38004986</v>
      </c>
    </row>
    <row r="4987" customFormat="false" ht="15" hidden="false" customHeight="false" outlineLevel="0" collapsed="false">
      <c r="A4987" s="0" t="s">
        <v>3414</v>
      </c>
      <c r="B4987" s="0" t="s">
        <v>70</v>
      </c>
      <c r="C4987" s="0" t="n">
        <v>2008</v>
      </c>
      <c r="D4987" s="0" t="s">
        <v>71</v>
      </c>
      <c r="E4987" s="0" t="s">
        <v>154</v>
      </c>
      <c r="F4987" s="0" t="n">
        <v>0.14</v>
      </c>
      <c r="G4987" s="0" t="n">
        <v>0.17</v>
      </c>
      <c r="H4987" s="0" t="n">
        <v>0</v>
      </c>
      <c r="I4987" s="0" t="n">
        <v>0.07</v>
      </c>
      <c r="J4987" s="0" t="n">
        <v>0.38</v>
      </c>
      <c r="K4987" s="0" t="n">
        <v>65</v>
      </c>
      <c r="L4987" s="0" t="n">
        <v>7.4</v>
      </c>
      <c r="M4987" s="0" t="s">
        <v>73</v>
      </c>
      <c r="N4987" s="0" t="s">
        <v>74</v>
      </c>
      <c r="O4987" s="0" t="s">
        <v>67</v>
      </c>
      <c r="P4987" s="0" t="n">
        <f aca="false">IF(AND(OR(Dashboard!$B$5="All",D4987=Dashboard!$B$5),OR(Dashboard!$D$5="All",N4987=Dashboard!$D$5),OR(AND(C4987&lt;&gt;"",C4987&gt;=Dashboard!$F$5,C4987&lt;=Dashboard!$H$5),AND(C4987="",Dashboard!$F$5&lt;=1980,Dashboard!$H$5&gt;=2016))),1,0)</f>
        <v>1</v>
      </c>
      <c r="Q4987" s="0" t="n">
        <f aca="false">J4987*P4987+ROW()*0.00000001</f>
        <v>0.38004987</v>
      </c>
    </row>
    <row r="4988" customFormat="false" ht="15" hidden="false" customHeight="false" outlineLevel="0" collapsed="false">
      <c r="A4988" s="0" t="s">
        <v>3229</v>
      </c>
      <c r="B4988" s="0" t="s">
        <v>94</v>
      </c>
      <c r="C4988" s="0" t="n">
        <v>2015</v>
      </c>
      <c r="D4988" s="0" t="s">
        <v>52</v>
      </c>
      <c r="E4988" s="0" t="s">
        <v>3230</v>
      </c>
      <c r="F4988" s="0" t="n">
        <v>0.26</v>
      </c>
      <c r="G4988" s="0" t="n">
        <v>0.05</v>
      </c>
      <c r="H4988" s="0" t="n">
        <v>0</v>
      </c>
      <c r="I4988" s="0" t="n">
        <v>0.07</v>
      </c>
      <c r="J4988" s="0" t="n">
        <v>0.38</v>
      </c>
      <c r="K4988" s="0" t="n">
        <v>78</v>
      </c>
      <c r="L4988" s="0" t="n">
        <v>6.3</v>
      </c>
      <c r="M4988" s="0" t="s">
        <v>103</v>
      </c>
      <c r="N4988" s="0" t="s">
        <v>74</v>
      </c>
      <c r="O4988" s="0" t="s">
        <v>37</v>
      </c>
      <c r="P4988" s="0" t="n">
        <f aca="false">IF(AND(OR(Dashboard!$B$5="All",D4988=Dashboard!$B$5),OR(Dashboard!$D$5="All",N4988=Dashboard!$D$5),OR(AND(C4988&lt;&gt;"",C4988&gt;=Dashboard!$F$5,C4988&lt;=Dashboard!$H$5),AND(C4988="",Dashboard!$F$5&lt;=1980,Dashboard!$H$5&gt;=2016))),1,0)</f>
        <v>1</v>
      </c>
      <c r="Q4988" s="0" t="n">
        <f aca="false">J4988*P4988+ROW()*0.00000001</f>
        <v>0.38004988</v>
      </c>
    </row>
    <row r="4989" customFormat="false" ht="15" hidden="false" customHeight="false" outlineLevel="0" collapsed="false">
      <c r="A4989" s="0" t="s">
        <v>3800</v>
      </c>
      <c r="B4989" s="0" t="s">
        <v>873</v>
      </c>
      <c r="C4989" s="0" t="n">
        <v>1995</v>
      </c>
      <c r="D4989" s="0" t="s">
        <v>46</v>
      </c>
      <c r="E4989" s="0" t="s">
        <v>1607</v>
      </c>
      <c r="F4989" s="0" t="n">
        <v>0</v>
      </c>
      <c r="G4989" s="0" t="n">
        <v>0</v>
      </c>
      <c r="H4989" s="0" t="n">
        <v>0.38</v>
      </c>
      <c r="I4989" s="0" t="n">
        <v>0</v>
      </c>
      <c r="J4989" s="0" t="n">
        <v>0.38</v>
      </c>
      <c r="N4989" s="0" t="s">
        <v>154</v>
      </c>
      <c r="P4989" s="0" t="n">
        <f aca="false">IF(AND(OR(Dashboard!$B$5="All",D4989=Dashboard!$B$5),OR(Dashboard!$D$5="All",N4989=Dashboard!$D$5),OR(AND(C4989&lt;&gt;"",C4989&gt;=Dashboard!$F$5,C4989&lt;=Dashboard!$H$5),AND(C4989="",Dashboard!$F$5&lt;=1980,Dashboard!$H$5&gt;=2016))),1,0)</f>
        <v>1</v>
      </c>
      <c r="Q4989" s="0" t="n">
        <f aca="false">J4989*P4989+ROW()*0.00000001</f>
        <v>0.38004989</v>
      </c>
    </row>
    <row r="4990" customFormat="false" ht="15" hidden="false" customHeight="false" outlineLevel="0" collapsed="false">
      <c r="A4990" s="0" t="s">
        <v>3801</v>
      </c>
      <c r="B4990" s="0" t="s">
        <v>50</v>
      </c>
      <c r="C4990" s="0" t="n">
        <v>2009</v>
      </c>
      <c r="D4990" s="0" t="s">
        <v>52</v>
      </c>
      <c r="E4990" s="0" t="s">
        <v>3802</v>
      </c>
      <c r="F4990" s="0" t="n">
        <v>0.26</v>
      </c>
      <c r="G4990" s="0" t="n">
        <v>0.09</v>
      </c>
      <c r="H4990" s="0" t="n">
        <v>0</v>
      </c>
      <c r="I4990" s="0" t="n">
        <v>0.03</v>
      </c>
      <c r="J4990" s="0" t="n">
        <v>0.38</v>
      </c>
      <c r="M4990" s="0" t="s">
        <v>36</v>
      </c>
      <c r="N4990" s="0" t="s">
        <v>35</v>
      </c>
      <c r="P4990" s="0" t="n">
        <f aca="false">IF(AND(OR(Dashboard!$B$5="All",D4990=Dashboard!$B$5),OR(Dashboard!$D$5="All",N4990=Dashboard!$D$5),OR(AND(C4990&lt;&gt;"",C4990&gt;=Dashboard!$F$5,C4990&lt;=Dashboard!$H$5),AND(C4990="",Dashboard!$F$5&lt;=1980,Dashboard!$H$5&gt;=2016))),1,0)</f>
        <v>1</v>
      </c>
      <c r="Q4990" s="0" t="n">
        <f aca="false">J4990*P4990+ROW()*0.00000001</f>
        <v>0.3800499</v>
      </c>
    </row>
    <row r="4991" customFormat="false" ht="15" hidden="false" customHeight="false" outlineLevel="0" collapsed="false">
      <c r="A4991" s="0" t="s">
        <v>2199</v>
      </c>
      <c r="B4991" s="0" t="s">
        <v>186</v>
      </c>
      <c r="C4991" s="0" t="n">
        <v>2005</v>
      </c>
      <c r="D4991" s="0" t="s">
        <v>102</v>
      </c>
      <c r="E4991" s="0" t="s">
        <v>142</v>
      </c>
      <c r="F4991" s="0" t="n">
        <v>0.3</v>
      </c>
      <c r="G4991" s="0" t="n">
        <v>0.08</v>
      </c>
      <c r="H4991" s="0" t="n">
        <v>0</v>
      </c>
      <c r="I4991" s="0" t="n">
        <v>0.01</v>
      </c>
      <c r="J4991" s="0" t="n">
        <v>0.38</v>
      </c>
      <c r="K4991" s="0" t="n">
        <v>54</v>
      </c>
      <c r="L4991" s="0" t="n">
        <v>5.7</v>
      </c>
      <c r="M4991" s="0" t="s">
        <v>103</v>
      </c>
      <c r="N4991" s="0" t="s">
        <v>35</v>
      </c>
      <c r="O4991" s="0" t="s">
        <v>53</v>
      </c>
      <c r="P4991" s="0" t="n">
        <f aca="false">IF(AND(OR(Dashboard!$B$5="All",D4991=Dashboard!$B$5),OR(Dashboard!$D$5="All",N4991=Dashboard!$D$5),OR(AND(C4991&lt;&gt;"",C4991&gt;=Dashboard!$F$5,C4991&lt;=Dashboard!$H$5),AND(C4991="",Dashboard!$F$5&lt;=1980,Dashboard!$H$5&gt;=2016))),1,0)</f>
        <v>1</v>
      </c>
      <c r="Q4991" s="0" t="n">
        <f aca="false">J4991*P4991+ROW()*0.00000001</f>
        <v>0.38004991</v>
      </c>
    </row>
    <row r="4992" customFormat="false" ht="15" hidden="false" customHeight="false" outlineLevel="0" collapsed="false">
      <c r="A4992" s="0" t="s">
        <v>3803</v>
      </c>
      <c r="B4992" s="0" t="s">
        <v>117</v>
      </c>
      <c r="C4992" s="0" t="n">
        <v>1994</v>
      </c>
      <c r="D4992" s="0" t="s">
        <v>34</v>
      </c>
      <c r="E4992" s="0" t="s">
        <v>89</v>
      </c>
      <c r="F4992" s="0" t="n">
        <v>0.11</v>
      </c>
      <c r="G4992" s="0" t="n">
        <v>0.08</v>
      </c>
      <c r="H4992" s="0" t="n">
        <v>0.17</v>
      </c>
      <c r="I4992" s="0" t="n">
        <v>0.03</v>
      </c>
      <c r="J4992" s="0" t="n">
        <v>0.38</v>
      </c>
      <c r="N4992" s="0" t="s">
        <v>74</v>
      </c>
      <c r="P4992" s="0" t="n">
        <f aca="false">IF(AND(OR(Dashboard!$B$5="All",D4992=Dashboard!$B$5),OR(Dashboard!$D$5="All",N4992=Dashboard!$D$5),OR(AND(C4992&lt;&gt;"",C4992&gt;=Dashboard!$F$5,C4992&lt;=Dashboard!$H$5),AND(C4992="",Dashboard!$F$5&lt;=1980,Dashboard!$H$5&gt;=2016))),1,0)</f>
        <v>1</v>
      </c>
      <c r="Q4992" s="0" t="n">
        <f aca="false">J4992*P4992+ROW()*0.00000001</f>
        <v>0.38004992</v>
      </c>
    </row>
    <row r="4993" customFormat="false" ht="15" hidden="false" customHeight="false" outlineLevel="0" collapsed="false">
      <c r="A4993" s="0" t="s">
        <v>3399</v>
      </c>
      <c r="B4993" s="0" t="s">
        <v>33</v>
      </c>
      <c r="C4993" s="0" t="n">
        <v>2007</v>
      </c>
      <c r="D4993" s="0" t="s">
        <v>34</v>
      </c>
      <c r="E4993" s="0" t="s">
        <v>195</v>
      </c>
      <c r="F4993" s="0" t="n">
        <v>0.35</v>
      </c>
      <c r="G4993" s="0" t="n">
        <v>0.01</v>
      </c>
      <c r="H4993" s="0" t="n">
        <v>0</v>
      </c>
      <c r="I4993" s="0" t="n">
        <v>0.03</v>
      </c>
      <c r="J4993" s="0" t="n">
        <v>0.38</v>
      </c>
      <c r="K4993" s="0" t="n">
        <v>52</v>
      </c>
      <c r="L4993" s="0" t="n">
        <v>5.4</v>
      </c>
      <c r="M4993" s="0" t="s">
        <v>36</v>
      </c>
      <c r="N4993" s="0" t="s">
        <v>35</v>
      </c>
      <c r="O4993" s="0" t="s">
        <v>53</v>
      </c>
      <c r="P4993" s="0" t="n">
        <f aca="false">IF(AND(OR(Dashboard!$B$5="All",D4993=Dashboard!$B$5),OR(Dashboard!$D$5="All",N4993=Dashboard!$D$5),OR(AND(C4993&lt;&gt;"",C4993&gt;=Dashboard!$F$5,C4993&lt;=Dashboard!$H$5),AND(C4993="",Dashboard!$F$5&lt;=1980,Dashboard!$H$5&gt;=2016))),1,0)</f>
        <v>1</v>
      </c>
      <c r="Q4993" s="0" t="n">
        <f aca="false">J4993*P4993+ROW()*0.00000001</f>
        <v>0.38004993</v>
      </c>
    </row>
    <row r="4994" customFormat="false" ht="15" hidden="false" customHeight="false" outlineLevel="0" collapsed="false">
      <c r="A4994" s="0" t="s">
        <v>3804</v>
      </c>
      <c r="B4994" s="0" t="s">
        <v>117</v>
      </c>
      <c r="C4994" s="0" t="n">
        <v>1998</v>
      </c>
      <c r="D4994" s="0" t="s">
        <v>71</v>
      </c>
      <c r="E4994" s="0" t="s">
        <v>257</v>
      </c>
      <c r="F4994" s="0" t="n">
        <v>0.21</v>
      </c>
      <c r="G4994" s="0" t="n">
        <v>0.14</v>
      </c>
      <c r="H4994" s="0" t="n">
        <v>0</v>
      </c>
      <c r="I4994" s="0" t="n">
        <v>0.02</v>
      </c>
      <c r="J4994" s="0" t="n">
        <v>0.38</v>
      </c>
      <c r="N4994" s="0" t="s">
        <v>74</v>
      </c>
      <c r="P4994" s="0" t="n">
        <f aca="false">IF(AND(OR(Dashboard!$B$5="All",D4994=Dashboard!$B$5),OR(Dashboard!$D$5="All",N4994=Dashboard!$D$5),OR(AND(C4994&lt;&gt;"",C4994&gt;=Dashboard!$F$5,C4994&lt;=Dashboard!$H$5),AND(C4994="",Dashboard!$F$5&lt;=1980,Dashboard!$H$5&gt;=2016))),1,0)</f>
        <v>1</v>
      </c>
      <c r="Q4994" s="0" t="n">
        <f aca="false">J4994*P4994+ROW()*0.00000001</f>
        <v>0.38004994</v>
      </c>
    </row>
    <row r="4995" customFormat="false" ht="15" hidden="false" customHeight="false" outlineLevel="0" collapsed="false">
      <c r="A4995" s="0" t="s">
        <v>1127</v>
      </c>
      <c r="B4995" s="0" t="s">
        <v>64</v>
      </c>
      <c r="C4995" s="0" t="n">
        <v>2014</v>
      </c>
      <c r="D4995" s="0" t="s">
        <v>56</v>
      </c>
      <c r="E4995" s="0" t="s">
        <v>139</v>
      </c>
      <c r="F4995" s="0" t="n">
        <v>0.18</v>
      </c>
      <c r="G4995" s="0" t="n">
        <v>0.17</v>
      </c>
      <c r="H4995" s="0" t="n">
        <v>0</v>
      </c>
      <c r="I4995" s="0" t="n">
        <v>0.03</v>
      </c>
      <c r="J4995" s="0" t="n">
        <v>0.38</v>
      </c>
      <c r="L4995" s="0" t="n">
        <v>7.4</v>
      </c>
      <c r="M4995" s="0" t="s">
        <v>73</v>
      </c>
      <c r="N4995" s="0" t="s">
        <v>66</v>
      </c>
      <c r="P4995" s="0" t="n">
        <f aca="false">IF(AND(OR(Dashboard!$B$5="All",D4995=Dashboard!$B$5),OR(Dashboard!$D$5="All",N4995=Dashboard!$D$5),OR(AND(C4995&lt;&gt;"",C4995&gt;=Dashboard!$F$5,C4995&lt;=Dashboard!$H$5),AND(C4995="",Dashboard!$F$5&lt;=1980,Dashboard!$H$5&gt;=2016))),1,0)</f>
        <v>1</v>
      </c>
      <c r="Q4995" s="0" t="n">
        <f aca="false">J4995*P4995+ROW()*0.00000001</f>
        <v>0.38004995</v>
      </c>
    </row>
    <row r="4996" customFormat="false" ht="15" hidden="false" customHeight="false" outlineLevel="0" collapsed="false">
      <c r="A4996" s="0" t="s">
        <v>3805</v>
      </c>
      <c r="B4996" s="0" t="s">
        <v>117</v>
      </c>
      <c r="C4996" s="0" t="n">
        <v>2000</v>
      </c>
      <c r="D4996" s="0" t="s">
        <v>246</v>
      </c>
      <c r="E4996" s="0" t="s">
        <v>328</v>
      </c>
      <c r="F4996" s="0" t="n">
        <v>0</v>
      </c>
      <c r="G4996" s="0" t="n">
        <v>0</v>
      </c>
      <c r="H4996" s="0" t="n">
        <v>0.36</v>
      </c>
      <c r="I4996" s="0" t="n">
        <v>0.02</v>
      </c>
      <c r="J4996" s="0" t="n">
        <v>0.38</v>
      </c>
      <c r="N4996" s="0" t="s">
        <v>74</v>
      </c>
      <c r="P4996" s="0" t="n">
        <f aca="false">IF(AND(OR(Dashboard!$B$5="All",D4996=Dashboard!$B$5),OR(Dashboard!$D$5="All",N4996=Dashboard!$D$5),OR(AND(C4996&lt;&gt;"",C4996&gt;=Dashboard!$F$5,C4996&lt;=Dashboard!$H$5),AND(C4996="",Dashboard!$F$5&lt;=1980,Dashboard!$H$5&gt;=2016))),1,0)</f>
        <v>1</v>
      </c>
      <c r="Q4996" s="0" t="n">
        <f aca="false">J4996*P4996+ROW()*0.00000001</f>
        <v>0.38004996</v>
      </c>
    </row>
    <row r="4997" customFormat="false" ht="15" hidden="false" customHeight="false" outlineLevel="0" collapsed="false">
      <c r="A4997" s="0" t="s">
        <v>2952</v>
      </c>
      <c r="B4997" s="0" t="s">
        <v>76</v>
      </c>
      <c r="C4997" s="0" t="n">
        <v>2005</v>
      </c>
      <c r="D4997" s="0" t="s">
        <v>52</v>
      </c>
      <c r="E4997" s="0" t="s">
        <v>418</v>
      </c>
      <c r="F4997" s="0" t="n">
        <v>0.19</v>
      </c>
      <c r="G4997" s="0" t="n">
        <v>0.15</v>
      </c>
      <c r="H4997" s="0" t="n">
        <v>0</v>
      </c>
      <c r="I4997" s="0" t="n">
        <v>0.05</v>
      </c>
      <c r="J4997" s="0" t="n">
        <v>0.38</v>
      </c>
      <c r="K4997" s="0" t="n">
        <v>60</v>
      </c>
      <c r="L4997" s="0" t="n">
        <v>5.1</v>
      </c>
      <c r="M4997" s="0" t="s">
        <v>36</v>
      </c>
      <c r="N4997" s="0" t="s">
        <v>74</v>
      </c>
      <c r="O4997" s="0" t="s">
        <v>53</v>
      </c>
      <c r="P4997" s="0" t="n">
        <f aca="false">IF(AND(OR(Dashboard!$B$5="All",D4997=Dashboard!$B$5),OR(Dashboard!$D$5="All",N4997=Dashboard!$D$5),OR(AND(C4997&lt;&gt;"",C4997&gt;=Dashboard!$F$5,C4997&lt;=Dashboard!$H$5),AND(C4997="",Dashboard!$F$5&lt;=1980,Dashboard!$H$5&gt;=2016))),1,0)</f>
        <v>1</v>
      </c>
      <c r="Q4997" s="0" t="n">
        <f aca="false">J4997*P4997+ROW()*0.00000001</f>
        <v>0.38004997</v>
      </c>
    </row>
    <row r="4998" customFormat="false" ht="15" hidden="false" customHeight="false" outlineLevel="0" collapsed="false">
      <c r="A4998" s="0" t="s">
        <v>3806</v>
      </c>
      <c r="B4998" s="0" t="s">
        <v>76</v>
      </c>
      <c r="C4998" s="0" t="n">
        <v>2004</v>
      </c>
      <c r="D4998" s="0" t="s">
        <v>41</v>
      </c>
      <c r="E4998" s="0" t="s">
        <v>1551</v>
      </c>
      <c r="F4998" s="0" t="n">
        <v>0.19</v>
      </c>
      <c r="G4998" s="0" t="n">
        <v>0.15</v>
      </c>
      <c r="H4998" s="0" t="n">
        <v>0</v>
      </c>
      <c r="I4998" s="0" t="n">
        <v>0.05</v>
      </c>
      <c r="J4998" s="0" t="n">
        <v>0.38</v>
      </c>
      <c r="K4998" s="0" t="n">
        <v>70</v>
      </c>
      <c r="L4998" s="0" t="n">
        <v>8.5</v>
      </c>
      <c r="M4998" s="0" t="s">
        <v>103</v>
      </c>
      <c r="N4998" s="0" t="s">
        <v>74</v>
      </c>
      <c r="O4998" s="0" t="s">
        <v>67</v>
      </c>
      <c r="P4998" s="0" t="n">
        <f aca="false">IF(AND(OR(Dashboard!$B$5="All",D4998=Dashboard!$B$5),OR(Dashboard!$D$5="All",N4998=Dashboard!$D$5),OR(AND(C4998&lt;&gt;"",C4998&gt;=Dashboard!$F$5,C4998&lt;=Dashboard!$H$5),AND(C4998="",Dashboard!$F$5&lt;=1980,Dashboard!$H$5&gt;=2016))),1,0)</f>
        <v>1</v>
      </c>
      <c r="Q4998" s="0" t="n">
        <f aca="false">J4998*P4998+ROW()*0.00000001</f>
        <v>0.38004998</v>
      </c>
    </row>
    <row r="4999" customFormat="false" ht="15" hidden="false" customHeight="false" outlineLevel="0" collapsed="false">
      <c r="A4999" s="0" t="s">
        <v>3807</v>
      </c>
      <c r="B4999" s="0" t="s">
        <v>97</v>
      </c>
      <c r="C4999" s="0" t="n">
        <v>2013</v>
      </c>
      <c r="D4999" s="0" t="s">
        <v>114</v>
      </c>
      <c r="E4999" s="0" t="s">
        <v>211</v>
      </c>
      <c r="F4999" s="0" t="n">
        <v>0</v>
      </c>
      <c r="G4999" s="0" t="n">
        <v>0</v>
      </c>
      <c r="H4999" s="0" t="n">
        <v>0.38</v>
      </c>
      <c r="I4999" s="0" t="n">
        <v>0</v>
      </c>
      <c r="J4999" s="0" t="n">
        <v>0.38</v>
      </c>
      <c r="N4999" s="0" t="s">
        <v>35</v>
      </c>
      <c r="P4999" s="0" t="n">
        <f aca="false">IF(AND(OR(Dashboard!$B$5="All",D4999=Dashboard!$B$5),OR(Dashboard!$D$5="All",N4999=Dashboard!$D$5),OR(AND(C4999&lt;&gt;"",C4999&gt;=Dashboard!$F$5,C4999&lt;=Dashboard!$H$5),AND(C4999="",Dashboard!$F$5&lt;=1980,Dashboard!$H$5&gt;=2016))),1,0)</f>
        <v>1</v>
      </c>
      <c r="Q4999" s="0" t="n">
        <f aca="false">J4999*P4999+ROW()*0.00000001</f>
        <v>0.38004999</v>
      </c>
    </row>
    <row r="5000" customFormat="false" ht="15" hidden="false" customHeight="false" outlineLevel="0" collapsed="false">
      <c r="A5000" s="0" t="s">
        <v>349</v>
      </c>
      <c r="B5000" s="0" t="s">
        <v>152</v>
      </c>
      <c r="C5000" s="0" t="n">
        <v>2016</v>
      </c>
      <c r="D5000" s="0" t="s">
        <v>56</v>
      </c>
      <c r="E5000" s="0" t="s">
        <v>142</v>
      </c>
      <c r="F5000" s="0" t="n">
        <v>0.11</v>
      </c>
      <c r="G5000" s="0" t="n">
        <v>0.24</v>
      </c>
      <c r="H5000" s="0" t="n">
        <v>0</v>
      </c>
      <c r="I5000" s="0" t="n">
        <v>0.03</v>
      </c>
      <c r="J5000" s="0" t="n">
        <v>0.38</v>
      </c>
      <c r="K5000" s="0" t="n">
        <v>88</v>
      </c>
      <c r="L5000" s="0" t="n">
        <v>7.6</v>
      </c>
      <c r="M5000" s="0" t="s">
        <v>73</v>
      </c>
      <c r="N5000" s="0" t="s">
        <v>152</v>
      </c>
      <c r="O5000" s="0" t="s">
        <v>42</v>
      </c>
      <c r="P5000" s="0" t="n">
        <f aca="false">IF(AND(OR(Dashboard!$B$5="All",D5000=Dashboard!$B$5),OR(Dashboard!$D$5="All",N5000=Dashboard!$D$5),OR(AND(C5000&lt;&gt;"",C5000&gt;=Dashboard!$F$5,C5000&lt;=Dashboard!$H$5),AND(C5000="",Dashboard!$F$5&lt;=1980,Dashboard!$H$5&gt;=2016))),1,0)</f>
        <v>1</v>
      </c>
      <c r="Q5000" s="0" t="n">
        <f aca="false">J5000*P5000+ROW()*0.00000001</f>
        <v>0.38005</v>
      </c>
    </row>
    <row r="5001" customFormat="false" ht="15" hidden="false" customHeight="false" outlineLevel="0" collapsed="false">
      <c r="A5001" s="0" t="s">
        <v>1024</v>
      </c>
      <c r="B5001" s="0" t="s">
        <v>186</v>
      </c>
      <c r="C5001" s="0" t="n">
        <v>2003</v>
      </c>
      <c r="D5001" s="0" t="s">
        <v>34</v>
      </c>
      <c r="E5001" s="0" t="s">
        <v>142</v>
      </c>
      <c r="F5001" s="0" t="n">
        <v>0.29</v>
      </c>
      <c r="G5001" s="0" t="n">
        <v>0.08</v>
      </c>
      <c r="H5001" s="0" t="n">
        <v>0</v>
      </c>
      <c r="I5001" s="0" t="n">
        <v>0.01</v>
      </c>
      <c r="J5001" s="0" t="n">
        <v>0.38</v>
      </c>
      <c r="K5001" s="0" t="n">
        <v>92</v>
      </c>
      <c r="L5001" s="0" t="n">
        <v>8.7</v>
      </c>
      <c r="M5001" s="0" t="s">
        <v>36</v>
      </c>
      <c r="N5001" s="0" t="s">
        <v>35</v>
      </c>
      <c r="O5001" s="0" t="s">
        <v>60</v>
      </c>
      <c r="P5001" s="0" t="n">
        <f aca="false">IF(AND(OR(Dashboard!$B$5="All",D5001=Dashboard!$B$5),OR(Dashboard!$D$5="All",N5001=Dashboard!$D$5),OR(AND(C5001&lt;&gt;"",C5001&gt;=Dashboard!$F$5,C5001&lt;=Dashboard!$H$5),AND(C5001="",Dashboard!$F$5&lt;=1980,Dashboard!$H$5&gt;=2016))),1,0)</f>
        <v>1</v>
      </c>
      <c r="Q5001" s="0" t="n">
        <f aca="false">J5001*P5001+ROW()*0.00000001</f>
        <v>0.38005001</v>
      </c>
    </row>
    <row r="5002" customFormat="false" ht="15" hidden="false" customHeight="false" outlineLevel="0" collapsed="false">
      <c r="A5002" s="0" t="s">
        <v>3808</v>
      </c>
      <c r="B5002" s="0" t="s">
        <v>97</v>
      </c>
      <c r="C5002" s="0" t="n">
        <v>2012</v>
      </c>
      <c r="D5002" s="0" t="s">
        <v>71</v>
      </c>
      <c r="E5002" s="0" t="s">
        <v>220</v>
      </c>
      <c r="F5002" s="0" t="n">
        <v>0.15</v>
      </c>
      <c r="G5002" s="0" t="n">
        <v>0.11</v>
      </c>
      <c r="H5002" s="0" t="n">
        <v>0.1</v>
      </c>
      <c r="I5002" s="0" t="n">
        <v>0.02</v>
      </c>
      <c r="J5002" s="0" t="n">
        <v>0.38</v>
      </c>
      <c r="K5002" s="0" t="n">
        <v>78</v>
      </c>
      <c r="L5002" s="0" t="n">
        <v>7.8</v>
      </c>
      <c r="M5002" s="0" t="s">
        <v>73</v>
      </c>
      <c r="N5002" s="0" t="s">
        <v>35</v>
      </c>
      <c r="O5002" s="0" t="s">
        <v>37</v>
      </c>
      <c r="P5002" s="0" t="n">
        <f aca="false">IF(AND(OR(Dashboard!$B$5="All",D5002=Dashboard!$B$5),OR(Dashboard!$D$5="All",N5002=Dashboard!$D$5),OR(AND(C5002&lt;&gt;"",C5002&gt;=Dashboard!$F$5,C5002&lt;=Dashboard!$H$5),AND(C5002="",Dashboard!$F$5&lt;=1980,Dashboard!$H$5&gt;=2016))),1,0)</f>
        <v>1</v>
      </c>
      <c r="Q5002" s="0" t="n">
        <f aca="false">J5002*P5002+ROW()*0.00000001</f>
        <v>0.38005002</v>
      </c>
    </row>
    <row r="5003" customFormat="false" ht="15" hidden="false" customHeight="false" outlineLevel="0" collapsed="false">
      <c r="A5003" s="0" t="s">
        <v>3809</v>
      </c>
      <c r="B5003" s="0" t="s">
        <v>97</v>
      </c>
      <c r="C5003" s="0" t="n">
        <v>2011</v>
      </c>
      <c r="D5003" s="0" t="s">
        <v>16</v>
      </c>
      <c r="E5003" s="0" t="s">
        <v>124</v>
      </c>
      <c r="F5003" s="0" t="n">
        <v>0.11</v>
      </c>
      <c r="G5003" s="0" t="n">
        <v>0.23</v>
      </c>
      <c r="H5003" s="0" t="n">
        <v>0</v>
      </c>
      <c r="I5003" s="0" t="n">
        <v>0.04</v>
      </c>
      <c r="J5003" s="0" t="n">
        <v>0.38</v>
      </c>
      <c r="N5003" s="0" t="s">
        <v>35</v>
      </c>
      <c r="P5003" s="0" t="n">
        <f aca="false">IF(AND(OR(Dashboard!$B$5="All",D5003=Dashboard!$B$5),OR(Dashboard!$D$5="All",N5003=Dashboard!$D$5),OR(AND(C5003&lt;&gt;"",C5003&gt;=Dashboard!$F$5,C5003&lt;=Dashboard!$H$5),AND(C5003="",Dashboard!$F$5&lt;=1980,Dashboard!$H$5&gt;=2016))),1,0)</f>
        <v>1</v>
      </c>
      <c r="Q5003" s="0" t="n">
        <f aca="false">J5003*P5003+ROW()*0.00000001</f>
        <v>0.38005003</v>
      </c>
    </row>
    <row r="5004" customFormat="false" ht="15" hidden="false" customHeight="false" outlineLevel="0" collapsed="false">
      <c r="A5004" s="0" t="s">
        <v>1905</v>
      </c>
      <c r="B5004" s="0" t="s">
        <v>76</v>
      </c>
      <c r="C5004" s="0" t="n">
        <v>2010</v>
      </c>
      <c r="D5004" s="0" t="s">
        <v>34</v>
      </c>
      <c r="E5004" s="0" t="s">
        <v>142</v>
      </c>
      <c r="F5004" s="0" t="n">
        <v>0.19</v>
      </c>
      <c r="G5004" s="0" t="n">
        <v>0.15</v>
      </c>
      <c r="H5004" s="0" t="n">
        <v>0</v>
      </c>
      <c r="I5004" s="0" t="n">
        <v>0.05</v>
      </c>
      <c r="J5004" s="0" t="n">
        <v>0.38</v>
      </c>
      <c r="M5004" s="0" t="s">
        <v>36</v>
      </c>
      <c r="N5004" s="0" t="s">
        <v>74</v>
      </c>
      <c r="P5004" s="0" t="n">
        <f aca="false">IF(AND(OR(Dashboard!$B$5="All",D5004=Dashboard!$B$5),OR(Dashboard!$D$5="All",N5004=Dashboard!$D$5),OR(AND(C5004&lt;&gt;"",C5004&gt;=Dashboard!$F$5,C5004&lt;=Dashboard!$H$5),AND(C5004="",Dashboard!$F$5&lt;=1980,Dashboard!$H$5&gt;=2016))),1,0)</f>
        <v>1</v>
      </c>
      <c r="Q5004" s="0" t="n">
        <f aca="false">J5004*P5004+ROW()*0.00000001</f>
        <v>0.38005004</v>
      </c>
    </row>
    <row r="5005" customFormat="false" ht="15" hidden="false" customHeight="false" outlineLevel="0" collapsed="false">
      <c r="A5005" s="0" t="s">
        <v>3810</v>
      </c>
      <c r="B5005" s="0" t="s">
        <v>85</v>
      </c>
      <c r="C5005" s="0" t="n">
        <v>2004</v>
      </c>
      <c r="D5005" s="0" t="s">
        <v>71</v>
      </c>
      <c r="E5005" s="0" t="s">
        <v>487</v>
      </c>
      <c r="F5005" s="0" t="n">
        <v>0.27</v>
      </c>
      <c r="G5005" s="0" t="n">
        <v>0.1</v>
      </c>
      <c r="H5005" s="0" t="n">
        <v>0</v>
      </c>
      <c r="I5005" s="0" t="n">
        <v>0.01</v>
      </c>
      <c r="J5005" s="0" t="n">
        <v>0.38</v>
      </c>
      <c r="N5005" s="0" t="s">
        <v>35</v>
      </c>
      <c r="P5005" s="0" t="n">
        <f aca="false">IF(AND(OR(Dashboard!$B$5="All",D5005=Dashboard!$B$5),OR(Dashboard!$D$5="All",N5005=Dashboard!$D$5),OR(AND(C5005&lt;&gt;"",C5005&gt;=Dashboard!$F$5,C5005&lt;=Dashboard!$H$5),AND(C5005="",Dashboard!$F$5&lt;=1980,Dashboard!$H$5&gt;=2016))),1,0)</f>
        <v>1</v>
      </c>
      <c r="Q5005" s="0" t="n">
        <f aca="false">J5005*P5005+ROW()*0.00000001</f>
        <v>0.38005005</v>
      </c>
    </row>
    <row r="5006" customFormat="false" ht="15" hidden="false" customHeight="false" outlineLevel="0" collapsed="false">
      <c r="A5006" s="0" t="s">
        <v>3811</v>
      </c>
      <c r="B5006" s="0" t="s">
        <v>164</v>
      </c>
      <c r="C5006" s="0" t="n">
        <v>2006</v>
      </c>
      <c r="D5006" s="0" t="s">
        <v>16</v>
      </c>
      <c r="E5006" s="0" t="s">
        <v>89</v>
      </c>
      <c r="F5006" s="0" t="n">
        <v>0.14</v>
      </c>
      <c r="G5006" s="0" t="n">
        <v>0.04</v>
      </c>
      <c r="H5006" s="0" t="n">
        <v>0.16</v>
      </c>
      <c r="I5006" s="0" t="n">
        <v>0.03</v>
      </c>
      <c r="J5006" s="0" t="n">
        <v>0.38</v>
      </c>
      <c r="K5006" s="0" t="n">
        <v>83</v>
      </c>
      <c r="L5006" s="0" t="n">
        <v>8.7</v>
      </c>
      <c r="M5006" s="0" t="s">
        <v>36</v>
      </c>
      <c r="N5006" s="0" t="s">
        <v>74</v>
      </c>
      <c r="O5006" s="0" t="s">
        <v>42</v>
      </c>
      <c r="P5006" s="0" t="n">
        <f aca="false">IF(AND(OR(Dashboard!$B$5="All",D5006=Dashboard!$B$5),OR(Dashboard!$D$5="All",N5006=Dashboard!$D$5),OR(AND(C5006&lt;&gt;"",C5006&gt;=Dashboard!$F$5,C5006&lt;=Dashboard!$H$5),AND(C5006="",Dashboard!$F$5&lt;=1980,Dashboard!$H$5&gt;=2016))),1,0)</f>
        <v>1</v>
      </c>
      <c r="Q5006" s="0" t="n">
        <f aca="false">J5006*P5006+ROW()*0.00000001</f>
        <v>0.38005006</v>
      </c>
    </row>
    <row r="5007" customFormat="false" ht="15" hidden="false" customHeight="false" outlineLevel="0" collapsed="false">
      <c r="A5007" s="0" t="s">
        <v>3812</v>
      </c>
      <c r="B5007" s="0" t="s">
        <v>76</v>
      </c>
      <c r="C5007" s="0" t="n">
        <v>2003</v>
      </c>
      <c r="D5007" s="0" t="s">
        <v>246</v>
      </c>
      <c r="E5007" s="0" t="s">
        <v>160</v>
      </c>
      <c r="F5007" s="0" t="n">
        <v>0.19</v>
      </c>
      <c r="G5007" s="0" t="n">
        <v>0.15</v>
      </c>
      <c r="H5007" s="0" t="n">
        <v>0</v>
      </c>
      <c r="I5007" s="0" t="n">
        <v>0.05</v>
      </c>
      <c r="J5007" s="0" t="n">
        <v>0.38</v>
      </c>
      <c r="K5007" s="0" t="n">
        <v>60</v>
      </c>
      <c r="L5007" s="0" t="n">
        <v>8.8</v>
      </c>
      <c r="M5007" s="0" t="s">
        <v>103</v>
      </c>
      <c r="N5007" s="0" t="s">
        <v>74</v>
      </c>
      <c r="O5007" s="0" t="s">
        <v>53</v>
      </c>
      <c r="P5007" s="0" t="n">
        <f aca="false">IF(AND(OR(Dashboard!$B$5="All",D5007=Dashboard!$B$5),OR(Dashboard!$D$5="All",N5007=Dashboard!$D$5),OR(AND(C5007&lt;&gt;"",C5007&gt;=Dashboard!$F$5,C5007&lt;=Dashboard!$H$5),AND(C5007="",Dashboard!$F$5&lt;=1980,Dashboard!$H$5&gt;=2016))),1,0)</f>
        <v>1</v>
      </c>
      <c r="Q5007" s="0" t="n">
        <f aca="false">J5007*P5007+ROW()*0.00000001</f>
        <v>0.38005007</v>
      </c>
    </row>
    <row r="5008" customFormat="false" ht="15" hidden="false" customHeight="false" outlineLevel="0" collapsed="false">
      <c r="A5008" s="0" t="s">
        <v>3813</v>
      </c>
      <c r="B5008" s="0" t="s">
        <v>94</v>
      </c>
      <c r="C5008" s="0" t="n">
        <v>2016</v>
      </c>
      <c r="D5008" s="0" t="s">
        <v>46</v>
      </c>
      <c r="E5008" s="0" t="s">
        <v>157</v>
      </c>
      <c r="F5008" s="0" t="n">
        <v>0.11</v>
      </c>
      <c r="G5008" s="0" t="n">
        <v>0.21</v>
      </c>
      <c r="H5008" s="0" t="n">
        <v>0</v>
      </c>
      <c r="I5008" s="0" t="n">
        <v>0.06</v>
      </c>
      <c r="J5008" s="0" t="n">
        <v>0.38</v>
      </c>
      <c r="K5008" s="0" t="n">
        <v>84</v>
      </c>
      <c r="L5008" s="0" t="n">
        <v>7.6</v>
      </c>
      <c r="M5008" s="0" t="s">
        <v>73</v>
      </c>
      <c r="N5008" s="0" t="s">
        <v>74</v>
      </c>
      <c r="O5008" s="0" t="s">
        <v>42</v>
      </c>
      <c r="P5008" s="0" t="n">
        <f aca="false">IF(AND(OR(Dashboard!$B$5="All",D5008=Dashboard!$B$5),OR(Dashboard!$D$5="All",N5008=Dashboard!$D$5),OR(AND(C5008&lt;&gt;"",C5008&gt;=Dashboard!$F$5,C5008&lt;=Dashboard!$H$5),AND(C5008="",Dashboard!$F$5&lt;=1980,Dashboard!$H$5&gt;=2016))),1,0)</f>
        <v>1</v>
      </c>
      <c r="Q5008" s="0" t="n">
        <f aca="false">J5008*P5008+ROW()*0.00000001</f>
        <v>0.38005008</v>
      </c>
    </row>
    <row r="5009" customFormat="false" ht="15" hidden="false" customHeight="false" outlineLevel="0" collapsed="false">
      <c r="A5009" s="0" t="s">
        <v>3814</v>
      </c>
      <c r="B5009" s="0" t="s">
        <v>117</v>
      </c>
      <c r="C5009" s="0" t="n">
        <v>1996</v>
      </c>
      <c r="D5009" s="0" t="s">
        <v>71</v>
      </c>
      <c r="E5009" s="0" t="s">
        <v>328</v>
      </c>
      <c r="F5009" s="0" t="n">
        <v>0</v>
      </c>
      <c r="G5009" s="0" t="n">
        <v>0</v>
      </c>
      <c r="H5009" s="0" t="n">
        <v>0.36</v>
      </c>
      <c r="I5009" s="0" t="n">
        <v>0.02</v>
      </c>
      <c r="J5009" s="0" t="n">
        <v>0.38</v>
      </c>
      <c r="N5009" s="0" t="s">
        <v>74</v>
      </c>
      <c r="P5009" s="0" t="n">
        <f aca="false">IF(AND(OR(Dashboard!$B$5="All",D5009=Dashboard!$B$5),OR(Dashboard!$D$5="All",N5009=Dashboard!$D$5),OR(AND(C5009&lt;&gt;"",C5009&gt;=Dashboard!$F$5,C5009&lt;=Dashboard!$H$5),AND(C5009="",Dashboard!$F$5&lt;=1980,Dashboard!$H$5&gt;=2016))),1,0)</f>
        <v>1</v>
      </c>
      <c r="Q5009" s="0" t="n">
        <f aca="false">J5009*P5009+ROW()*0.00000001</f>
        <v>0.38005009</v>
      </c>
    </row>
    <row r="5010" customFormat="false" ht="15" hidden="false" customHeight="false" outlineLevel="0" collapsed="false">
      <c r="A5010" s="0" t="s">
        <v>167</v>
      </c>
      <c r="B5010" s="0" t="s">
        <v>64</v>
      </c>
      <c r="C5010" s="0" t="n">
        <v>2016</v>
      </c>
      <c r="D5010" s="0" t="s">
        <v>34</v>
      </c>
      <c r="E5010" s="0" t="s">
        <v>142</v>
      </c>
      <c r="F5010" s="0" t="n">
        <v>0.07</v>
      </c>
      <c r="G5010" s="0" t="n">
        <v>0.28</v>
      </c>
      <c r="H5010" s="0" t="n">
        <v>0</v>
      </c>
      <c r="I5010" s="0" t="n">
        <v>0.03</v>
      </c>
      <c r="J5010" s="0" t="n">
        <v>0.38</v>
      </c>
      <c r="L5010" s="0" t="n">
        <v>1.7</v>
      </c>
      <c r="M5010" s="0" t="s">
        <v>36</v>
      </c>
      <c r="N5010" s="0" t="s">
        <v>66</v>
      </c>
      <c r="P5010" s="0" t="n">
        <f aca="false">IF(AND(OR(Dashboard!$B$5="All",D5010=Dashboard!$B$5),OR(Dashboard!$D$5="All",N5010=Dashboard!$D$5),OR(AND(C5010&lt;&gt;"",C5010&gt;=Dashboard!$F$5,C5010&lt;=Dashboard!$H$5),AND(C5010="",Dashboard!$F$5&lt;=1980,Dashboard!$H$5&gt;=2016))),1,0)</f>
        <v>1</v>
      </c>
      <c r="Q5010" s="0" t="n">
        <f aca="false">J5010*P5010+ROW()*0.00000001</f>
        <v>0.3800501</v>
      </c>
    </row>
    <row r="5011" customFormat="false" ht="15" hidden="false" customHeight="false" outlineLevel="0" collapsed="false">
      <c r="A5011" s="0" t="s">
        <v>3815</v>
      </c>
      <c r="B5011" s="0" t="s">
        <v>76</v>
      </c>
      <c r="C5011" s="0" t="n">
        <v>2002</v>
      </c>
      <c r="D5011" s="0" t="s">
        <v>46</v>
      </c>
      <c r="E5011" s="0" t="s">
        <v>310</v>
      </c>
      <c r="F5011" s="0" t="n">
        <v>0.07</v>
      </c>
      <c r="G5011" s="0" t="n">
        <v>0.05</v>
      </c>
      <c r="H5011" s="0" t="n">
        <v>0.25</v>
      </c>
      <c r="I5011" s="0" t="n">
        <v>0.02</v>
      </c>
      <c r="J5011" s="0" t="n">
        <v>0.38</v>
      </c>
      <c r="K5011" s="0" t="n">
        <v>68</v>
      </c>
      <c r="L5011" s="0" t="n">
        <v>6.5</v>
      </c>
      <c r="M5011" s="0" t="s">
        <v>103</v>
      </c>
      <c r="N5011" s="0" t="s">
        <v>74</v>
      </c>
      <c r="O5011" s="0" t="s">
        <v>67</v>
      </c>
      <c r="P5011" s="0" t="n">
        <f aca="false">IF(AND(OR(Dashboard!$B$5="All",D5011=Dashboard!$B$5),OR(Dashboard!$D$5="All",N5011=Dashboard!$D$5),OR(AND(C5011&lt;&gt;"",C5011&gt;=Dashboard!$F$5,C5011&lt;=Dashboard!$H$5),AND(C5011="",Dashboard!$F$5&lt;=1980,Dashboard!$H$5&gt;=2016))),1,0)</f>
        <v>1</v>
      </c>
      <c r="Q5011" s="0" t="n">
        <f aca="false">J5011*P5011+ROW()*0.00000001</f>
        <v>0.38005011</v>
      </c>
    </row>
    <row r="5012" customFormat="false" ht="15" hidden="false" customHeight="false" outlineLevel="0" collapsed="false">
      <c r="A5012" s="0" t="s">
        <v>3816</v>
      </c>
      <c r="B5012" s="0" t="s">
        <v>50</v>
      </c>
      <c r="C5012" s="0" t="n">
        <v>2007</v>
      </c>
      <c r="D5012" s="0" t="s">
        <v>58</v>
      </c>
      <c r="E5012" s="0" t="s">
        <v>160</v>
      </c>
      <c r="F5012" s="0" t="n">
        <v>0.06</v>
      </c>
      <c r="G5012" s="0" t="n">
        <v>0</v>
      </c>
      <c r="H5012" s="0" t="n">
        <v>0.31</v>
      </c>
      <c r="I5012" s="0" t="n">
        <v>0.01</v>
      </c>
      <c r="J5012" s="0" t="n">
        <v>0.38</v>
      </c>
      <c r="K5012" s="0" t="n">
        <v>57</v>
      </c>
      <c r="M5012" s="0" t="s">
        <v>36</v>
      </c>
      <c r="N5012" s="0" t="s">
        <v>35</v>
      </c>
      <c r="O5012" s="0" t="s">
        <v>53</v>
      </c>
      <c r="P5012" s="0" t="n">
        <f aca="false">IF(AND(OR(Dashboard!$B$5="All",D5012=Dashboard!$B$5),OR(Dashboard!$D$5="All",N5012=Dashboard!$D$5),OR(AND(C5012&lt;&gt;"",C5012&gt;=Dashboard!$F$5,C5012&lt;=Dashboard!$H$5),AND(C5012="",Dashboard!$F$5&lt;=1980,Dashboard!$H$5&gt;=2016))),1,0)</f>
        <v>1</v>
      </c>
      <c r="Q5012" s="0" t="n">
        <f aca="false">J5012*P5012+ROW()*0.00000001</f>
        <v>0.38005012</v>
      </c>
    </row>
    <row r="5013" customFormat="false" ht="15" hidden="false" customHeight="false" outlineLevel="0" collapsed="false">
      <c r="A5013" s="0" t="s">
        <v>3817</v>
      </c>
      <c r="B5013" s="0" t="s">
        <v>76</v>
      </c>
      <c r="C5013" s="0" t="n">
        <v>2000</v>
      </c>
      <c r="D5013" s="0" t="s">
        <v>56</v>
      </c>
      <c r="E5013" s="0" t="s">
        <v>220</v>
      </c>
      <c r="F5013" s="0" t="n">
        <v>0.19</v>
      </c>
      <c r="G5013" s="0" t="n">
        <v>0.15</v>
      </c>
      <c r="H5013" s="0" t="n">
        <v>0</v>
      </c>
      <c r="I5013" s="0" t="n">
        <v>0.05</v>
      </c>
      <c r="J5013" s="0" t="n">
        <v>0.38</v>
      </c>
      <c r="K5013" s="0" t="n">
        <v>63</v>
      </c>
      <c r="M5013" s="0" t="s">
        <v>73</v>
      </c>
      <c r="N5013" s="0" t="s">
        <v>74</v>
      </c>
      <c r="O5013" s="0" t="s">
        <v>67</v>
      </c>
      <c r="P5013" s="0" t="n">
        <f aca="false">IF(AND(OR(Dashboard!$B$5="All",D5013=Dashboard!$B$5),OR(Dashboard!$D$5="All",N5013=Dashboard!$D$5),OR(AND(C5013&lt;&gt;"",C5013&gt;=Dashboard!$F$5,C5013&lt;=Dashboard!$H$5),AND(C5013="",Dashboard!$F$5&lt;=1980,Dashboard!$H$5&gt;=2016))),1,0)</f>
        <v>1</v>
      </c>
      <c r="Q5013" s="0" t="n">
        <f aca="false">J5013*P5013+ROW()*0.00000001</f>
        <v>0.38005013</v>
      </c>
    </row>
    <row r="5014" customFormat="false" ht="15" hidden="false" customHeight="false" outlineLevel="0" collapsed="false">
      <c r="A5014" s="0" t="s">
        <v>3818</v>
      </c>
      <c r="B5014" s="0" t="s">
        <v>45</v>
      </c>
      <c r="C5014" s="0" t="n">
        <v>1991</v>
      </c>
      <c r="D5014" s="0" t="s">
        <v>46</v>
      </c>
      <c r="E5014" s="0" t="s">
        <v>157</v>
      </c>
      <c r="F5014" s="0" t="n">
        <v>0</v>
      </c>
      <c r="G5014" s="0" t="n">
        <v>0</v>
      </c>
      <c r="H5014" s="0" t="n">
        <v>0.38</v>
      </c>
      <c r="I5014" s="0" t="n">
        <v>0</v>
      </c>
      <c r="J5014" s="0" t="n">
        <v>0.38</v>
      </c>
      <c r="N5014" s="0" t="s">
        <v>35</v>
      </c>
      <c r="P5014" s="0" t="n">
        <f aca="false">IF(AND(OR(Dashboard!$B$5="All",D5014=Dashboard!$B$5),OR(Dashboard!$D$5="All",N5014=Dashboard!$D$5),OR(AND(C5014&lt;&gt;"",C5014&gt;=Dashboard!$F$5,C5014&lt;=Dashboard!$H$5),AND(C5014="",Dashboard!$F$5&lt;=1980,Dashboard!$H$5&gt;=2016))),1,0)</f>
        <v>1</v>
      </c>
      <c r="Q5014" s="0" t="n">
        <f aca="false">J5014*P5014+ROW()*0.00000001</f>
        <v>0.38005014</v>
      </c>
    </row>
    <row r="5015" customFormat="false" ht="15" hidden="false" customHeight="false" outlineLevel="0" collapsed="false">
      <c r="A5015" s="0" t="s">
        <v>2872</v>
      </c>
      <c r="B5015" s="0" t="s">
        <v>76</v>
      </c>
      <c r="C5015" s="0" t="n">
        <v>2008</v>
      </c>
      <c r="D5015" s="0" t="s">
        <v>16</v>
      </c>
      <c r="E5015" s="0" t="s">
        <v>72</v>
      </c>
      <c r="F5015" s="0" t="n">
        <v>0.19</v>
      </c>
      <c r="G5015" s="0" t="n">
        <v>0.15</v>
      </c>
      <c r="H5015" s="0" t="n">
        <v>0</v>
      </c>
      <c r="I5015" s="0" t="n">
        <v>0.05</v>
      </c>
      <c r="J5015" s="0" t="n">
        <v>0.38</v>
      </c>
      <c r="M5015" s="0" t="s">
        <v>36</v>
      </c>
      <c r="N5015" s="0" t="s">
        <v>74</v>
      </c>
      <c r="P5015" s="0" t="n">
        <f aca="false">IF(AND(OR(Dashboard!$B$5="All",D5015=Dashboard!$B$5),OR(Dashboard!$D$5="All",N5015=Dashboard!$D$5),OR(AND(C5015&lt;&gt;"",C5015&gt;=Dashboard!$F$5,C5015&lt;=Dashboard!$H$5),AND(C5015="",Dashboard!$F$5&lt;=1980,Dashboard!$H$5&gt;=2016))),1,0)</f>
        <v>1</v>
      </c>
      <c r="Q5015" s="0" t="n">
        <f aca="false">J5015*P5015+ROW()*0.00000001</f>
        <v>0.38005015</v>
      </c>
    </row>
    <row r="5016" customFormat="false" ht="15" hidden="false" customHeight="false" outlineLevel="0" collapsed="false">
      <c r="A5016" s="0" t="s">
        <v>2823</v>
      </c>
      <c r="B5016" s="0" t="s">
        <v>76</v>
      </c>
      <c r="C5016" s="0" t="n">
        <v>2008</v>
      </c>
      <c r="D5016" s="0" t="s">
        <v>71</v>
      </c>
      <c r="E5016" s="0" t="s">
        <v>154</v>
      </c>
      <c r="F5016" s="0" t="n">
        <v>0.32</v>
      </c>
      <c r="G5016" s="0" t="n">
        <v>0.01</v>
      </c>
      <c r="H5016" s="0" t="n">
        <v>0</v>
      </c>
      <c r="I5016" s="0" t="n">
        <v>0.05</v>
      </c>
      <c r="J5016" s="0" t="n">
        <v>0.38</v>
      </c>
      <c r="K5016" s="0" t="n">
        <v>50</v>
      </c>
      <c r="L5016" s="0" t="n">
        <v>6</v>
      </c>
      <c r="M5016" s="0" t="s">
        <v>103</v>
      </c>
      <c r="N5016" s="0" t="s">
        <v>74</v>
      </c>
      <c r="O5016" s="0" t="s">
        <v>177</v>
      </c>
      <c r="P5016" s="0" t="n">
        <f aca="false">IF(AND(OR(Dashboard!$B$5="All",D5016=Dashboard!$B$5),OR(Dashboard!$D$5="All",N5016=Dashboard!$D$5),OR(AND(C5016&lt;&gt;"",C5016&gt;=Dashboard!$F$5,C5016&lt;=Dashboard!$H$5),AND(C5016="",Dashboard!$F$5&lt;=1980,Dashboard!$H$5&gt;=2016))),1,0)</f>
        <v>1</v>
      </c>
      <c r="Q5016" s="0" t="n">
        <f aca="false">J5016*P5016+ROW()*0.00000001</f>
        <v>0.38005016</v>
      </c>
    </row>
    <row r="5017" customFormat="false" ht="15" hidden="false" customHeight="false" outlineLevel="0" collapsed="false">
      <c r="A5017" s="0" t="s">
        <v>1709</v>
      </c>
      <c r="B5017" s="0" t="s">
        <v>76</v>
      </c>
      <c r="C5017" s="0" t="n">
        <v>2008</v>
      </c>
      <c r="D5017" s="0" t="s">
        <v>56</v>
      </c>
      <c r="E5017" s="0" t="s">
        <v>142</v>
      </c>
      <c r="F5017" s="0" t="n">
        <v>0.21</v>
      </c>
      <c r="G5017" s="0" t="n">
        <v>0</v>
      </c>
      <c r="H5017" s="0" t="n">
        <v>0</v>
      </c>
      <c r="I5017" s="0" t="n">
        <v>0.17</v>
      </c>
      <c r="J5017" s="0" t="n">
        <v>0.38</v>
      </c>
      <c r="K5017" s="0" t="n">
        <v>49</v>
      </c>
      <c r="L5017" s="0" t="n">
        <v>7.4</v>
      </c>
      <c r="M5017" s="0" t="s">
        <v>103</v>
      </c>
      <c r="N5017" s="0" t="s">
        <v>74</v>
      </c>
      <c r="O5017" s="0" t="s">
        <v>177</v>
      </c>
      <c r="P5017" s="0" t="n">
        <f aca="false">IF(AND(OR(Dashboard!$B$5="All",D5017=Dashboard!$B$5),OR(Dashboard!$D$5="All",N5017=Dashboard!$D$5),OR(AND(C5017&lt;&gt;"",C5017&gt;=Dashboard!$F$5,C5017&lt;=Dashboard!$H$5),AND(C5017="",Dashboard!$F$5&lt;=1980,Dashboard!$H$5&gt;=2016))),1,0)</f>
        <v>1</v>
      </c>
      <c r="Q5017" s="0" t="n">
        <f aca="false">J5017*P5017+ROW()*0.00000001</f>
        <v>0.38005017</v>
      </c>
    </row>
    <row r="5018" customFormat="false" ht="15" hidden="false" customHeight="false" outlineLevel="0" collapsed="false">
      <c r="A5018" s="0" t="s">
        <v>583</v>
      </c>
      <c r="B5018" s="0" t="s">
        <v>152</v>
      </c>
      <c r="C5018" s="0" t="n">
        <v>2011</v>
      </c>
      <c r="D5018" s="0" t="s">
        <v>71</v>
      </c>
      <c r="E5018" s="0" t="s">
        <v>418</v>
      </c>
      <c r="F5018" s="0" t="n">
        <v>0.16</v>
      </c>
      <c r="G5018" s="0" t="n">
        <v>0.16</v>
      </c>
      <c r="H5018" s="0" t="n">
        <v>0</v>
      </c>
      <c r="I5018" s="0" t="n">
        <v>0.06</v>
      </c>
      <c r="J5018" s="0" t="n">
        <v>0.38</v>
      </c>
      <c r="K5018" s="0" t="n">
        <v>84</v>
      </c>
      <c r="L5018" s="0" t="n">
        <v>8.1</v>
      </c>
      <c r="M5018" s="0" t="s">
        <v>73</v>
      </c>
      <c r="N5018" s="0" t="s">
        <v>152</v>
      </c>
      <c r="O5018" s="0" t="s">
        <v>42</v>
      </c>
      <c r="P5018" s="0" t="n">
        <f aca="false">IF(AND(OR(Dashboard!$B$5="All",D5018=Dashboard!$B$5),OR(Dashboard!$D$5="All",N5018=Dashboard!$D$5),OR(AND(C5018&lt;&gt;"",C5018&gt;=Dashboard!$F$5,C5018&lt;=Dashboard!$H$5),AND(C5018="",Dashboard!$F$5&lt;=1980,Dashboard!$H$5&gt;=2016))),1,0)</f>
        <v>1</v>
      </c>
      <c r="Q5018" s="0" t="n">
        <f aca="false">J5018*P5018+ROW()*0.00000001</f>
        <v>0.38005018</v>
      </c>
    </row>
    <row r="5019" customFormat="false" ht="15" hidden="false" customHeight="false" outlineLevel="0" collapsed="false">
      <c r="A5019" s="0" t="s">
        <v>3819</v>
      </c>
      <c r="B5019" s="0" t="s">
        <v>50</v>
      </c>
      <c r="C5019" s="0" t="n">
        <v>2010</v>
      </c>
      <c r="D5019" s="0" t="s">
        <v>114</v>
      </c>
      <c r="E5019" s="0" t="s">
        <v>211</v>
      </c>
      <c r="F5019" s="0" t="n">
        <v>0.17</v>
      </c>
      <c r="G5019" s="0" t="n">
        <v>0.07</v>
      </c>
      <c r="H5019" s="0" t="n">
        <v>0.12</v>
      </c>
      <c r="I5019" s="0" t="n">
        <v>0.02</v>
      </c>
      <c r="J5019" s="0" t="n">
        <v>0.38</v>
      </c>
      <c r="K5019" s="0" t="n">
        <v>83</v>
      </c>
      <c r="L5019" s="0" t="n">
        <v>9</v>
      </c>
      <c r="M5019" s="0" t="s">
        <v>103</v>
      </c>
      <c r="N5019" s="0" t="s">
        <v>35</v>
      </c>
      <c r="O5019" s="0" t="s">
        <v>42</v>
      </c>
      <c r="P5019" s="0" t="n">
        <f aca="false">IF(AND(OR(Dashboard!$B$5="All",D5019=Dashboard!$B$5),OR(Dashboard!$D$5="All",N5019=Dashboard!$D$5),OR(AND(C5019&lt;&gt;"",C5019&gt;=Dashboard!$F$5,C5019&lt;=Dashboard!$H$5),AND(C5019="",Dashboard!$F$5&lt;=1980,Dashboard!$H$5&gt;=2016))),1,0)</f>
        <v>1</v>
      </c>
      <c r="Q5019" s="0" t="n">
        <f aca="false">J5019*P5019+ROW()*0.00000001</f>
        <v>0.38005019</v>
      </c>
    </row>
    <row r="5020" customFormat="false" ht="15" hidden="false" customHeight="false" outlineLevel="0" collapsed="false">
      <c r="A5020" s="0" t="s">
        <v>2739</v>
      </c>
      <c r="B5020" s="0" t="s">
        <v>873</v>
      </c>
      <c r="C5020" s="0" t="n">
        <v>1996</v>
      </c>
      <c r="D5020" s="0" t="s">
        <v>58</v>
      </c>
      <c r="E5020" s="0" t="s">
        <v>220</v>
      </c>
      <c r="F5020" s="0" t="n">
        <v>0</v>
      </c>
      <c r="G5020" s="0" t="n">
        <v>0</v>
      </c>
      <c r="H5020" s="0" t="n">
        <v>0.38</v>
      </c>
      <c r="I5020" s="0" t="n">
        <v>0</v>
      </c>
      <c r="J5020" s="0" t="n">
        <v>0.38</v>
      </c>
      <c r="N5020" s="0" t="s">
        <v>154</v>
      </c>
      <c r="P5020" s="0" t="n">
        <f aca="false">IF(AND(OR(Dashboard!$B$5="All",D5020=Dashboard!$B$5),OR(Dashboard!$D$5="All",N5020=Dashboard!$D$5),OR(AND(C5020&lt;&gt;"",C5020&gt;=Dashboard!$F$5,C5020&lt;=Dashboard!$H$5),AND(C5020="",Dashboard!$F$5&lt;=1980,Dashboard!$H$5&gt;=2016))),1,0)</f>
        <v>1</v>
      </c>
      <c r="Q5020" s="0" t="n">
        <f aca="false">J5020*P5020+ROW()*0.00000001</f>
        <v>0.3800502</v>
      </c>
    </row>
    <row r="5021" customFormat="false" ht="15" hidden="false" customHeight="false" outlineLevel="0" collapsed="false">
      <c r="A5021" s="0" t="s">
        <v>3820</v>
      </c>
      <c r="B5021" s="0" t="s">
        <v>117</v>
      </c>
      <c r="C5021" s="0" t="n">
        <v>1999</v>
      </c>
      <c r="D5021" s="0" t="s">
        <v>71</v>
      </c>
      <c r="E5021" s="0" t="s">
        <v>89</v>
      </c>
      <c r="F5021" s="0" t="n">
        <v>0.21</v>
      </c>
      <c r="G5021" s="0" t="n">
        <v>0.14</v>
      </c>
      <c r="H5021" s="0" t="n">
        <v>0</v>
      </c>
      <c r="I5021" s="0" t="n">
        <v>0.02</v>
      </c>
      <c r="J5021" s="0" t="n">
        <v>0.38</v>
      </c>
      <c r="N5021" s="0" t="s">
        <v>74</v>
      </c>
      <c r="P5021" s="0" t="n">
        <f aca="false">IF(AND(OR(Dashboard!$B$5="All",D5021=Dashboard!$B$5),OR(Dashboard!$D$5="All",N5021=Dashboard!$D$5),OR(AND(C5021&lt;&gt;"",C5021&gt;=Dashboard!$F$5,C5021&lt;=Dashboard!$H$5),AND(C5021="",Dashboard!$F$5&lt;=1980,Dashboard!$H$5&gt;=2016))),1,0)</f>
        <v>1</v>
      </c>
      <c r="Q5021" s="0" t="n">
        <f aca="false">J5021*P5021+ROW()*0.00000001</f>
        <v>0.38005021</v>
      </c>
    </row>
    <row r="5022" customFormat="false" ht="15" hidden="false" customHeight="false" outlineLevel="0" collapsed="false">
      <c r="A5022" s="0" t="s">
        <v>3821</v>
      </c>
      <c r="B5022" s="0" t="s">
        <v>144</v>
      </c>
      <c r="C5022" s="0" t="n">
        <v>2002</v>
      </c>
      <c r="D5022" s="0" t="s">
        <v>71</v>
      </c>
      <c r="E5022" s="0" t="s">
        <v>2089</v>
      </c>
      <c r="F5022" s="0" t="n">
        <v>0.28</v>
      </c>
      <c r="G5022" s="0" t="n">
        <v>0.08</v>
      </c>
      <c r="H5022" s="0" t="n">
        <v>0</v>
      </c>
      <c r="I5022" s="0" t="n">
        <v>0.01</v>
      </c>
      <c r="J5022" s="0" t="n">
        <v>0.38</v>
      </c>
      <c r="K5022" s="0" t="n">
        <v>79</v>
      </c>
      <c r="L5022" s="0" t="n">
        <v>8.9</v>
      </c>
      <c r="M5022" s="0" t="s">
        <v>73</v>
      </c>
      <c r="N5022" s="0" t="s">
        <v>66</v>
      </c>
      <c r="O5022" s="0" t="s">
        <v>37</v>
      </c>
      <c r="P5022" s="0" t="n">
        <f aca="false">IF(AND(OR(Dashboard!$B$5="All",D5022=Dashboard!$B$5),OR(Dashboard!$D$5="All",N5022=Dashboard!$D$5),OR(AND(C5022&lt;&gt;"",C5022&gt;=Dashboard!$F$5,C5022&lt;=Dashboard!$H$5),AND(C5022="",Dashboard!$F$5&lt;=1980,Dashboard!$H$5&gt;=2016))),1,0)</f>
        <v>1</v>
      </c>
      <c r="Q5022" s="0" t="n">
        <f aca="false">J5022*P5022+ROW()*0.00000001</f>
        <v>0.38005022</v>
      </c>
    </row>
    <row r="5023" customFormat="false" ht="15" hidden="false" customHeight="false" outlineLevel="0" collapsed="false">
      <c r="A5023" s="0" t="s">
        <v>2429</v>
      </c>
      <c r="B5023" s="0" t="s">
        <v>76</v>
      </c>
      <c r="C5023" s="0" t="n">
        <v>2007</v>
      </c>
      <c r="D5023" s="0" t="s">
        <v>41</v>
      </c>
      <c r="E5023" s="0" t="s">
        <v>418</v>
      </c>
      <c r="F5023" s="0" t="n">
        <v>0.32</v>
      </c>
      <c r="G5023" s="0" t="n">
        <v>0.01</v>
      </c>
      <c r="H5023" s="0" t="n">
        <v>0</v>
      </c>
      <c r="I5023" s="0" t="n">
        <v>0.05</v>
      </c>
      <c r="J5023" s="0" t="n">
        <v>0.38</v>
      </c>
      <c r="K5023" s="0" t="n">
        <v>53</v>
      </c>
      <c r="L5023" s="0" t="n">
        <v>8.2</v>
      </c>
      <c r="M5023" s="0" t="s">
        <v>36</v>
      </c>
      <c r="N5023" s="0" t="s">
        <v>74</v>
      </c>
      <c r="O5023" s="0" t="s">
        <v>53</v>
      </c>
      <c r="P5023" s="0" t="n">
        <f aca="false">IF(AND(OR(Dashboard!$B$5="All",D5023=Dashboard!$B$5),OR(Dashboard!$D$5="All",N5023=Dashboard!$D$5),OR(AND(C5023&lt;&gt;"",C5023&gt;=Dashboard!$F$5,C5023&lt;=Dashboard!$H$5),AND(C5023="",Dashboard!$F$5&lt;=1980,Dashboard!$H$5&gt;=2016))),1,0)</f>
        <v>1</v>
      </c>
      <c r="Q5023" s="0" t="n">
        <f aca="false">J5023*P5023+ROW()*0.00000001</f>
        <v>0.38005023</v>
      </c>
    </row>
    <row r="5024" customFormat="false" ht="15" hidden="false" customHeight="false" outlineLevel="0" collapsed="false">
      <c r="A5024" s="0" t="s">
        <v>3822</v>
      </c>
      <c r="B5024" s="0" t="s">
        <v>117</v>
      </c>
      <c r="C5024" s="0" t="n">
        <v>1998</v>
      </c>
      <c r="D5024" s="0" t="s">
        <v>41</v>
      </c>
      <c r="E5024" s="0" t="s">
        <v>214</v>
      </c>
      <c r="F5024" s="0" t="n">
        <v>0.21</v>
      </c>
      <c r="G5024" s="0" t="n">
        <v>0.14</v>
      </c>
      <c r="H5024" s="0" t="n">
        <v>0</v>
      </c>
      <c r="I5024" s="0" t="n">
        <v>0.02</v>
      </c>
      <c r="J5024" s="0" t="n">
        <v>0.38</v>
      </c>
      <c r="N5024" s="0" t="s">
        <v>74</v>
      </c>
      <c r="P5024" s="0" t="n">
        <f aca="false">IF(AND(OR(Dashboard!$B$5="All",D5024=Dashboard!$B$5),OR(Dashboard!$D$5="All",N5024=Dashboard!$D$5),OR(AND(C5024&lt;&gt;"",C5024&gt;=Dashboard!$F$5,C5024&lt;=Dashboard!$H$5),AND(C5024="",Dashboard!$F$5&lt;=1980,Dashboard!$H$5&gt;=2016))),1,0)</f>
        <v>1</v>
      </c>
      <c r="Q5024" s="0" t="n">
        <f aca="false">J5024*P5024+ROW()*0.00000001</f>
        <v>0.38005024</v>
      </c>
    </row>
    <row r="5025" customFormat="false" ht="15" hidden="false" customHeight="false" outlineLevel="0" collapsed="false">
      <c r="A5025" s="0" t="s">
        <v>3823</v>
      </c>
      <c r="B5025" s="0" t="s">
        <v>50</v>
      </c>
      <c r="C5025" s="0" t="n">
        <v>2008</v>
      </c>
      <c r="D5025" s="0" t="s">
        <v>46</v>
      </c>
      <c r="E5025" s="0" t="s">
        <v>154</v>
      </c>
      <c r="F5025" s="0" t="n">
        <v>0.16</v>
      </c>
      <c r="G5025" s="0" t="n">
        <v>0</v>
      </c>
      <c r="H5025" s="0" t="n">
        <v>0.2</v>
      </c>
      <c r="I5025" s="0" t="n">
        <v>0.01</v>
      </c>
      <c r="J5025" s="0" t="n">
        <v>0.38</v>
      </c>
      <c r="N5025" s="0" t="s">
        <v>35</v>
      </c>
      <c r="P5025" s="0" t="n">
        <f aca="false">IF(AND(OR(Dashboard!$B$5="All",D5025=Dashboard!$B$5),OR(Dashboard!$D$5="All",N5025=Dashboard!$D$5),OR(AND(C5025&lt;&gt;"",C5025&gt;=Dashboard!$F$5,C5025&lt;=Dashboard!$H$5),AND(C5025="",Dashboard!$F$5&lt;=1980,Dashboard!$H$5&gt;=2016))),1,0)</f>
        <v>1</v>
      </c>
      <c r="Q5025" s="0" t="n">
        <f aca="false">J5025*P5025+ROW()*0.00000001</f>
        <v>0.38005025</v>
      </c>
    </row>
    <row r="5026" customFormat="false" ht="15" hidden="false" customHeight="false" outlineLevel="0" collapsed="false">
      <c r="A5026" s="0" t="s">
        <v>3824</v>
      </c>
      <c r="B5026" s="0" t="s">
        <v>152</v>
      </c>
      <c r="C5026" s="0" t="n">
        <v>2009</v>
      </c>
      <c r="D5026" s="0" t="s">
        <v>58</v>
      </c>
      <c r="E5026" s="0" t="s">
        <v>124</v>
      </c>
      <c r="F5026" s="0" t="n">
        <v>0</v>
      </c>
      <c r="G5026" s="0" t="n">
        <v>0.32</v>
      </c>
      <c r="H5026" s="0" t="n">
        <v>0</v>
      </c>
      <c r="I5026" s="0" t="n">
        <v>0.06</v>
      </c>
      <c r="J5026" s="0" t="n">
        <v>0.38</v>
      </c>
      <c r="K5026" s="0" t="n">
        <v>82</v>
      </c>
      <c r="L5026" s="0" t="n">
        <v>8.8</v>
      </c>
      <c r="M5026" s="0" t="s">
        <v>103</v>
      </c>
      <c r="N5026" s="0" t="s">
        <v>152</v>
      </c>
      <c r="O5026" s="0" t="s">
        <v>42</v>
      </c>
      <c r="P5026" s="0" t="n">
        <f aca="false">IF(AND(OR(Dashboard!$B$5="All",D5026=Dashboard!$B$5),OR(Dashboard!$D$5="All",N5026=Dashboard!$D$5),OR(AND(C5026&lt;&gt;"",C5026&gt;=Dashboard!$F$5,C5026&lt;=Dashboard!$H$5),AND(C5026="",Dashboard!$F$5&lt;=1980,Dashboard!$H$5&gt;=2016))),1,0)</f>
        <v>1</v>
      </c>
      <c r="Q5026" s="0" t="n">
        <f aca="false">J5026*P5026+ROW()*0.00000001</f>
        <v>0.38005026</v>
      </c>
    </row>
    <row r="5027" customFormat="false" ht="15" hidden="false" customHeight="false" outlineLevel="0" collapsed="false">
      <c r="A5027" s="0" t="s">
        <v>3825</v>
      </c>
      <c r="B5027" s="0" t="s">
        <v>78</v>
      </c>
      <c r="C5027" s="0" t="n">
        <v>1995</v>
      </c>
      <c r="D5027" s="0" t="s">
        <v>246</v>
      </c>
      <c r="E5027" s="0" t="s">
        <v>996</v>
      </c>
      <c r="F5027" s="0" t="n">
        <v>0</v>
      </c>
      <c r="G5027" s="0" t="n">
        <v>0</v>
      </c>
      <c r="H5027" s="0" t="n">
        <v>0.38</v>
      </c>
      <c r="I5027" s="0" t="n">
        <v>0</v>
      </c>
      <c r="J5027" s="0" t="n">
        <v>0.38</v>
      </c>
      <c r="N5027" s="0" t="s">
        <v>35</v>
      </c>
      <c r="P5027" s="0" t="n">
        <f aca="false">IF(AND(OR(Dashboard!$B$5="All",D5027=Dashboard!$B$5),OR(Dashboard!$D$5="All",N5027=Dashboard!$D$5),OR(AND(C5027&lt;&gt;"",C5027&gt;=Dashboard!$F$5,C5027&lt;=Dashboard!$H$5),AND(C5027="",Dashboard!$F$5&lt;=1980,Dashboard!$H$5&gt;=2016))),1,0)</f>
        <v>1</v>
      </c>
      <c r="Q5027" s="0" t="n">
        <f aca="false">J5027*P5027+ROW()*0.00000001</f>
        <v>0.38005027</v>
      </c>
    </row>
    <row r="5028" customFormat="false" ht="15" hidden="false" customHeight="false" outlineLevel="0" collapsed="false">
      <c r="A5028" s="0" t="s">
        <v>3826</v>
      </c>
      <c r="B5028" s="0" t="s">
        <v>851</v>
      </c>
      <c r="C5028" s="0" t="n">
        <v>2013</v>
      </c>
      <c r="D5028" s="0" t="s">
        <v>46</v>
      </c>
      <c r="E5028" s="0" t="s">
        <v>328</v>
      </c>
      <c r="F5028" s="0" t="n">
        <v>0.11</v>
      </c>
      <c r="G5028" s="0" t="n">
        <v>0.11</v>
      </c>
      <c r="H5028" s="0" t="n">
        <v>0.09</v>
      </c>
      <c r="I5028" s="0" t="n">
        <v>0.07</v>
      </c>
      <c r="J5028" s="0" t="n">
        <v>0.38</v>
      </c>
      <c r="N5028" s="0" t="s">
        <v>74</v>
      </c>
      <c r="P5028" s="0" t="n">
        <f aca="false">IF(AND(OR(Dashboard!$B$5="All",D5028=Dashboard!$B$5),OR(Dashboard!$D$5="All",N5028=Dashboard!$D$5),OR(AND(C5028&lt;&gt;"",C5028&gt;=Dashboard!$F$5,C5028&lt;=Dashboard!$H$5),AND(C5028="",Dashboard!$F$5&lt;=1980,Dashboard!$H$5&gt;=2016))),1,0)</f>
        <v>1</v>
      </c>
      <c r="Q5028" s="0" t="n">
        <f aca="false">J5028*P5028+ROW()*0.00000001</f>
        <v>0.38005028</v>
      </c>
    </row>
    <row r="5029" customFormat="false" ht="15" hidden="false" customHeight="false" outlineLevel="0" collapsed="false">
      <c r="A5029" s="0" t="s">
        <v>3827</v>
      </c>
      <c r="B5029" s="0" t="s">
        <v>70</v>
      </c>
      <c r="C5029" s="0" t="n">
        <v>2010</v>
      </c>
      <c r="D5029" s="0" t="s">
        <v>34</v>
      </c>
      <c r="E5029" s="0" t="s">
        <v>3828</v>
      </c>
      <c r="F5029" s="0" t="n">
        <v>0.15</v>
      </c>
      <c r="G5029" s="0" t="n">
        <v>0.16</v>
      </c>
      <c r="H5029" s="0" t="n">
        <v>0</v>
      </c>
      <c r="I5029" s="0" t="n">
        <v>0.07</v>
      </c>
      <c r="J5029" s="0" t="n">
        <v>0.38</v>
      </c>
      <c r="K5029" s="0" t="n">
        <v>73</v>
      </c>
      <c r="L5029" s="0" t="n">
        <v>5.8</v>
      </c>
      <c r="M5029" s="0" t="s">
        <v>36</v>
      </c>
      <c r="N5029" s="0" t="s">
        <v>74</v>
      </c>
      <c r="O5029" s="0" t="s">
        <v>37</v>
      </c>
      <c r="P5029" s="0" t="n">
        <f aca="false">IF(AND(OR(Dashboard!$B$5="All",D5029=Dashboard!$B$5),OR(Dashboard!$D$5="All",N5029=Dashboard!$D$5),OR(AND(C5029&lt;&gt;"",C5029&gt;=Dashboard!$F$5,C5029&lt;=Dashboard!$H$5),AND(C5029="",Dashboard!$F$5&lt;=1980,Dashboard!$H$5&gt;=2016))),1,0)</f>
        <v>1</v>
      </c>
      <c r="Q5029" s="0" t="n">
        <f aca="false">J5029*P5029+ROW()*0.00000001</f>
        <v>0.38005029</v>
      </c>
    </row>
    <row r="5030" customFormat="false" ht="15" hidden="false" customHeight="false" outlineLevel="0" collapsed="false">
      <c r="A5030" s="0" t="s">
        <v>3829</v>
      </c>
      <c r="B5030" s="0" t="s">
        <v>50</v>
      </c>
      <c r="C5030" s="0" t="n">
        <v>2009</v>
      </c>
      <c r="D5030" s="0" t="s">
        <v>71</v>
      </c>
      <c r="E5030" s="0" t="s">
        <v>91</v>
      </c>
      <c r="F5030" s="0" t="n">
        <v>0.2</v>
      </c>
      <c r="G5030" s="0" t="n">
        <v>0.15</v>
      </c>
      <c r="H5030" s="0" t="n">
        <v>0</v>
      </c>
      <c r="I5030" s="0" t="n">
        <v>0.04</v>
      </c>
      <c r="J5030" s="0" t="n">
        <v>0.38</v>
      </c>
      <c r="K5030" s="0" t="n">
        <v>54</v>
      </c>
      <c r="M5030" s="0" t="s">
        <v>36</v>
      </c>
      <c r="N5030" s="0" t="s">
        <v>35</v>
      </c>
      <c r="O5030" s="0" t="s">
        <v>53</v>
      </c>
      <c r="P5030" s="0" t="n">
        <f aca="false">IF(AND(OR(Dashboard!$B$5="All",D5030=Dashboard!$B$5),OR(Dashboard!$D$5="All",N5030=Dashboard!$D$5),OR(AND(C5030&lt;&gt;"",C5030&gt;=Dashboard!$F$5,C5030&lt;=Dashboard!$H$5),AND(C5030="",Dashboard!$F$5&lt;=1980,Dashboard!$H$5&gt;=2016))),1,0)</f>
        <v>1</v>
      </c>
      <c r="Q5030" s="0" t="n">
        <f aca="false">J5030*P5030+ROW()*0.00000001</f>
        <v>0.3800503</v>
      </c>
    </row>
    <row r="5031" customFormat="false" ht="15" hidden="false" customHeight="false" outlineLevel="0" collapsed="false">
      <c r="A5031" s="0" t="s">
        <v>3830</v>
      </c>
      <c r="B5031" s="0" t="s">
        <v>186</v>
      </c>
      <c r="C5031" s="0" t="n">
        <v>2003</v>
      </c>
      <c r="D5031" s="0" t="s">
        <v>114</v>
      </c>
      <c r="E5031" s="0" t="s">
        <v>35</v>
      </c>
      <c r="F5031" s="0" t="n">
        <v>0.24</v>
      </c>
      <c r="G5031" s="0" t="n">
        <v>0.06</v>
      </c>
      <c r="H5031" s="0" t="n">
        <v>0.07</v>
      </c>
      <c r="I5031" s="0" t="n">
        <v>0.01</v>
      </c>
      <c r="J5031" s="0" t="n">
        <v>0.38</v>
      </c>
      <c r="K5031" s="0" t="n">
        <v>55</v>
      </c>
      <c r="L5031" s="0" t="n">
        <v>6</v>
      </c>
      <c r="M5031" s="0" t="s">
        <v>36</v>
      </c>
      <c r="N5031" s="0" t="s">
        <v>35</v>
      </c>
      <c r="O5031" s="0" t="s">
        <v>53</v>
      </c>
      <c r="P5031" s="0" t="n">
        <f aca="false">IF(AND(OR(Dashboard!$B$5="All",D5031=Dashboard!$B$5),OR(Dashboard!$D$5="All",N5031=Dashboard!$D$5),OR(AND(C5031&lt;&gt;"",C5031&gt;=Dashboard!$F$5,C5031&lt;=Dashboard!$H$5),AND(C5031="",Dashboard!$F$5&lt;=1980,Dashboard!$H$5&gt;=2016))),1,0)</f>
        <v>1</v>
      </c>
      <c r="Q5031" s="0" t="n">
        <f aca="false">J5031*P5031+ROW()*0.00000001</f>
        <v>0.38005031</v>
      </c>
    </row>
    <row r="5032" customFormat="false" ht="15" hidden="false" customHeight="false" outlineLevel="0" collapsed="false">
      <c r="A5032" s="0" t="s">
        <v>3831</v>
      </c>
      <c r="B5032" s="0" t="s">
        <v>164</v>
      </c>
      <c r="C5032" s="0" t="n">
        <v>2011</v>
      </c>
      <c r="D5032" s="0" t="s">
        <v>52</v>
      </c>
      <c r="E5032" s="0" t="s">
        <v>328</v>
      </c>
      <c r="F5032" s="0" t="n">
        <v>0</v>
      </c>
      <c r="G5032" s="0" t="n">
        <v>0</v>
      </c>
      <c r="H5032" s="0" t="n">
        <v>0.38</v>
      </c>
      <c r="I5032" s="0" t="n">
        <v>0</v>
      </c>
      <c r="J5032" s="0" t="n">
        <v>0.38</v>
      </c>
      <c r="N5032" s="0" t="s">
        <v>74</v>
      </c>
      <c r="P5032" s="0" t="n">
        <f aca="false">IF(AND(OR(Dashboard!$B$5="All",D5032=Dashboard!$B$5),OR(Dashboard!$D$5="All",N5032=Dashboard!$D$5),OR(AND(C5032&lt;&gt;"",C5032&gt;=Dashboard!$F$5,C5032&lt;=Dashboard!$H$5),AND(C5032="",Dashboard!$F$5&lt;=1980,Dashboard!$H$5&gt;=2016))),1,0)</f>
        <v>1</v>
      </c>
      <c r="Q5032" s="0" t="n">
        <f aca="false">J5032*P5032+ROW()*0.00000001</f>
        <v>0.38005032</v>
      </c>
    </row>
    <row r="5033" customFormat="false" ht="15" hidden="false" customHeight="false" outlineLevel="0" collapsed="false">
      <c r="A5033" s="0" t="s">
        <v>3832</v>
      </c>
      <c r="B5033" s="0" t="s">
        <v>97</v>
      </c>
      <c r="C5033" s="0" t="n">
        <v>2012</v>
      </c>
      <c r="D5033" s="0" t="s">
        <v>46</v>
      </c>
      <c r="E5033" s="0" t="s">
        <v>1607</v>
      </c>
      <c r="F5033" s="0" t="n">
        <v>0.12</v>
      </c>
      <c r="G5033" s="0" t="n">
        <v>0.05</v>
      </c>
      <c r="H5033" s="0" t="n">
        <v>0.2</v>
      </c>
      <c r="I5033" s="0" t="n">
        <v>0.01</v>
      </c>
      <c r="J5033" s="0" t="n">
        <v>0.38</v>
      </c>
      <c r="N5033" s="0" t="s">
        <v>35</v>
      </c>
      <c r="P5033" s="0" t="n">
        <f aca="false">IF(AND(OR(Dashboard!$B$5="All",D5033=Dashboard!$B$5),OR(Dashboard!$D$5="All",N5033=Dashboard!$D$5),OR(AND(C5033&lt;&gt;"",C5033&gt;=Dashboard!$F$5,C5033&lt;=Dashboard!$H$5),AND(C5033="",Dashboard!$F$5&lt;=1980,Dashboard!$H$5&gt;=2016))),1,0)</f>
        <v>1</v>
      </c>
      <c r="Q5033" s="0" t="n">
        <f aca="false">J5033*P5033+ROW()*0.00000001</f>
        <v>0.38005033</v>
      </c>
    </row>
    <row r="5034" customFormat="false" ht="15" hidden="false" customHeight="false" outlineLevel="0" collapsed="false">
      <c r="A5034" s="0" t="s">
        <v>3833</v>
      </c>
      <c r="B5034" s="0" t="s">
        <v>33</v>
      </c>
      <c r="C5034" s="0" t="n">
        <v>2010</v>
      </c>
      <c r="D5034" s="0" t="s">
        <v>52</v>
      </c>
      <c r="E5034" s="0" t="s">
        <v>243</v>
      </c>
      <c r="F5034" s="0" t="n">
        <v>0.35</v>
      </c>
      <c r="G5034" s="0" t="n">
        <v>0</v>
      </c>
      <c r="H5034" s="0" t="n">
        <v>0</v>
      </c>
      <c r="I5034" s="0" t="n">
        <v>0.02</v>
      </c>
      <c r="J5034" s="0" t="n">
        <v>0.38</v>
      </c>
      <c r="M5034" s="0" t="s">
        <v>3341</v>
      </c>
      <c r="N5034" s="0" t="s">
        <v>35</v>
      </c>
      <c r="P5034" s="0" t="n">
        <f aca="false">IF(AND(OR(Dashboard!$B$5="All",D5034=Dashboard!$B$5),OR(Dashboard!$D$5="All",N5034=Dashboard!$D$5),OR(AND(C5034&lt;&gt;"",C5034&gt;=Dashboard!$F$5,C5034&lt;=Dashboard!$H$5),AND(C5034="",Dashboard!$F$5&lt;=1980,Dashboard!$H$5&gt;=2016))),1,0)</f>
        <v>1</v>
      </c>
      <c r="Q5034" s="0" t="n">
        <f aca="false">J5034*P5034+ROW()*0.00000001</f>
        <v>0.38005034</v>
      </c>
    </row>
    <row r="5035" customFormat="false" ht="15" hidden="false" customHeight="false" outlineLevel="0" collapsed="false">
      <c r="A5035" s="0" t="s">
        <v>3752</v>
      </c>
      <c r="B5035" s="0" t="s">
        <v>164</v>
      </c>
      <c r="C5035" s="0" t="n">
        <v>2010</v>
      </c>
      <c r="D5035" s="0" t="s">
        <v>71</v>
      </c>
      <c r="E5035" s="0" t="s">
        <v>154</v>
      </c>
      <c r="F5035" s="0" t="n">
        <v>0.18</v>
      </c>
      <c r="G5035" s="0" t="n">
        <v>0.12</v>
      </c>
      <c r="H5035" s="0" t="n">
        <v>0</v>
      </c>
      <c r="I5035" s="0" t="n">
        <v>0.07</v>
      </c>
      <c r="J5035" s="0" t="n">
        <v>0.38</v>
      </c>
      <c r="K5035" s="0" t="n">
        <v>49</v>
      </c>
      <c r="M5035" s="0" t="s">
        <v>103</v>
      </c>
      <c r="N5035" s="0" t="s">
        <v>74</v>
      </c>
      <c r="O5035" s="0" t="s">
        <v>177</v>
      </c>
      <c r="P5035" s="0" t="n">
        <f aca="false">IF(AND(OR(Dashboard!$B$5="All",D5035=Dashboard!$B$5),OR(Dashboard!$D$5="All",N5035=Dashboard!$D$5),OR(AND(C5035&lt;&gt;"",C5035&gt;=Dashboard!$F$5,C5035&lt;=Dashboard!$H$5),AND(C5035="",Dashboard!$F$5&lt;=1980,Dashboard!$H$5&gt;=2016))),1,0)</f>
        <v>1</v>
      </c>
      <c r="Q5035" s="0" t="n">
        <f aca="false">J5035*P5035+ROW()*0.00000001</f>
        <v>0.38005035</v>
      </c>
    </row>
    <row r="5036" customFormat="false" ht="15" hidden="false" customHeight="false" outlineLevel="0" collapsed="false">
      <c r="A5036" s="0" t="s">
        <v>3834</v>
      </c>
      <c r="B5036" s="0" t="s">
        <v>117</v>
      </c>
      <c r="C5036" s="0" t="n">
        <v>2000</v>
      </c>
      <c r="D5036" s="0" t="s">
        <v>41</v>
      </c>
      <c r="E5036" s="0" t="s">
        <v>89</v>
      </c>
      <c r="F5036" s="0" t="n">
        <v>0.21</v>
      </c>
      <c r="G5036" s="0" t="n">
        <v>0.14</v>
      </c>
      <c r="H5036" s="0" t="n">
        <v>0</v>
      </c>
      <c r="I5036" s="0" t="n">
        <v>0.02</v>
      </c>
      <c r="J5036" s="0" t="n">
        <v>0.38</v>
      </c>
      <c r="N5036" s="0" t="s">
        <v>74</v>
      </c>
      <c r="P5036" s="0" t="n">
        <f aca="false">IF(AND(OR(Dashboard!$B$5="All",D5036=Dashboard!$B$5),OR(Dashboard!$D$5="All",N5036=Dashboard!$D$5),OR(AND(C5036&lt;&gt;"",C5036&gt;=Dashboard!$F$5,C5036&lt;=Dashboard!$H$5),AND(C5036="",Dashboard!$F$5&lt;=1980,Dashboard!$H$5&gt;=2016))),1,0)</f>
        <v>1</v>
      </c>
      <c r="Q5036" s="0" t="n">
        <f aca="false">J5036*P5036+ROW()*0.00000001</f>
        <v>0.38005036</v>
      </c>
    </row>
    <row r="5037" customFormat="false" ht="15" hidden="false" customHeight="false" outlineLevel="0" collapsed="false">
      <c r="A5037" s="0" t="s">
        <v>3835</v>
      </c>
      <c r="B5037" s="0" t="s">
        <v>70</v>
      </c>
      <c r="C5037" s="0" t="n">
        <v>2009</v>
      </c>
      <c r="D5037" s="0" t="s">
        <v>34</v>
      </c>
      <c r="E5037" s="0" t="s">
        <v>154</v>
      </c>
      <c r="F5037" s="0" t="n">
        <v>0.09</v>
      </c>
      <c r="G5037" s="0" t="n">
        <v>0.22</v>
      </c>
      <c r="H5037" s="0" t="n">
        <v>0</v>
      </c>
      <c r="I5037" s="0" t="n">
        <v>0.06</v>
      </c>
      <c r="J5037" s="0" t="n">
        <v>0.38</v>
      </c>
      <c r="K5037" s="0" t="n">
        <v>70</v>
      </c>
      <c r="L5037" s="0" t="n">
        <v>6.3</v>
      </c>
      <c r="M5037" s="0" t="s">
        <v>36</v>
      </c>
      <c r="N5037" s="0" t="s">
        <v>74</v>
      </c>
      <c r="O5037" s="0" t="s">
        <v>67</v>
      </c>
      <c r="P5037" s="0" t="n">
        <f aca="false">IF(AND(OR(Dashboard!$B$5="All",D5037=Dashboard!$B$5),OR(Dashboard!$D$5="All",N5037=Dashboard!$D$5),OR(AND(C5037&lt;&gt;"",C5037&gt;=Dashboard!$F$5,C5037&lt;=Dashboard!$H$5),AND(C5037="",Dashboard!$F$5&lt;=1980,Dashboard!$H$5&gt;=2016))),1,0)</f>
        <v>1</v>
      </c>
      <c r="Q5037" s="0" t="n">
        <f aca="false">J5037*P5037+ROW()*0.00000001</f>
        <v>0.38005037</v>
      </c>
    </row>
    <row r="5038" customFormat="false" ht="15" hidden="false" customHeight="false" outlineLevel="0" collapsed="false">
      <c r="A5038" s="0" t="s">
        <v>3836</v>
      </c>
      <c r="B5038" s="0" t="s">
        <v>33</v>
      </c>
      <c r="C5038" s="0" t="n">
        <v>2007</v>
      </c>
      <c r="D5038" s="0" t="s">
        <v>114</v>
      </c>
      <c r="E5038" s="0" t="s">
        <v>124</v>
      </c>
      <c r="F5038" s="0" t="n">
        <v>0.34</v>
      </c>
      <c r="G5038" s="0" t="n">
        <v>0.01</v>
      </c>
      <c r="H5038" s="0" t="n">
        <v>0</v>
      </c>
      <c r="I5038" s="0" t="n">
        <v>0.03</v>
      </c>
      <c r="J5038" s="0" t="n">
        <v>0.38</v>
      </c>
      <c r="K5038" s="0" t="n">
        <v>70</v>
      </c>
      <c r="L5038" s="0" t="n">
        <v>8.1</v>
      </c>
      <c r="M5038" s="0" t="s">
        <v>36</v>
      </c>
      <c r="N5038" s="0" t="s">
        <v>35</v>
      </c>
      <c r="O5038" s="0" t="s">
        <v>67</v>
      </c>
      <c r="P5038" s="0" t="n">
        <f aca="false">IF(AND(OR(Dashboard!$B$5="All",D5038=Dashboard!$B$5),OR(Dashboard!$D$5="All",N5038=Dashboard!$D$5),OR(AND(C5038&lt;&gt;"",C5038&gt;=Dashboard!$F$5,C5038&lt;=Dashboard!$H$5),AND(C5038="",Dashboard!$F$5&lt;=1980,Dashboard!$H$5&gt;=2016))),1,0)</f>
        <v>1</v>
      </c>
      <c r="Q5038" s="0" t="n">
        <f aca="false">J5038*P5038+ROW()*0.00000001</f>
        <v>0.38005038</v>
      </c>
    </row>
    <row r="5039" customFormat="false" ht="15" hidden="false" customHeight="false" outlineLevel="0" collapsed="false">
      <c r="A5039" s="0" t="s">
        <v>3837</v>
      </c>
      <c r="B5039" s="0" t="s">
        <v>117</v>
      </c>
      <c r="C5039" s="0" t="n">
        <v>1999</v>
      </c>
      <c r="D5039" s="0" t="s">
        <v>34</v>
      </c>
      <c r="E5039" s="0" t="s">
        <v>3838</v>
      </c>
      <c r="F5039" s="0" t="n">
        <v>0.21</v>
      </c>
      <c r="G5039" s="0" t="n">
        <v>0.14</v>
      </c>
      <c r="H5039" s="0" t="n">
        <v>0</v>
      </c>
      <c r="I5039" s="0" t="n">
        <v>0.02</v>
      </c>
      <c r="J5039" s="0" t="n">
        <v>0.38</v>
      </c>
      <c r="N5039" s="0" t="s">
        <v>74</v>
      </c>
      <c r="P5039" s="0" t="n">
        <f aca="false">IF(AND(OR(Dashboard!$B$5="All",D5039=Dashboard!$B$5),OR(Dashboard!$D$5="All",N5039=Dashboard!$D$5),OR(AND(C5039&lt;&gt;"",C5039&gt;=Dashboard!$F$5,C5039&lt;=Dashboard!$H$5),AND(C5039="",Dashboard!$F$5&lt;=1980,Dashboard!$H$5&gt;=2016))),1,0)</f>
        <v>1</v>
      </c>
      <c r="Q5039" s="0" t="n">
        <f aca="false">J5039*P5039+ROW()*0.00000001</f>
        <v>0.38005039</v>
      </c>
    </row>
    <row r="5040" customFormat="false" ht="15" hidden="false" customHeight="false" outlineLevel="0" collapsed="false">
      <c r="A5040" s="0" t="s">
        <v>2293</v>
      </c>
      <c r="B5040" s="0" t="s">
        <v>76</v>
      </c>
      <c r="C5040" s="0" t="n">
        <v>2008</v>
      </c>
      <c r="D5040" s="0" t="s">
        <v>71</v>
      </c>
      <c r="E5040" s="0" t="s">
        <v>91</v>
      </c>
      <c r="F5040" s="0" t="n">
        <v>0.12</v>
      </c>
      <c r="G5040" s="0" t="n">
        <v>0</v>
      </c>
      <c r="H5040" s="0" t="n">
        <v>0</v>
      </c>
      <c r="I5040" s="0" t="n">
        <v>0.26</v>
      </c>
      <c r="J5040" s="0" t="n">
        <v>0.38</v>
      </c>
      <c r="K5040" s="0" t="n">
        <v>56</v>
      </c>
      <c r="L5040" s="0" t="n">
        <v>5.8</v>
      </c>
      <c r="M5040" s="0" t="s">
        <v>36</v>
      </c>
      <c r="N5040" s="0" t="s">
        <v>74</v>
      </c>
      <c r="O5040" s="0" t="s">
        <v>53</v>
      </c>
      <c r="P5040" s="0" t="n">
        <f aca="false">IF(AND(OR(Dashboard!$B$5="All",D5040=Dashboard!$B$5),OR(Dashboard!$D$5="All",N5040=Dashboard!$D$5),OR(AND(C5040&lt;&gt;"",C5040&gt;=Dashboard!$F$5,C5040&lt;=Dashboard!$H$5),AND(C5040="",Dashboard!$F$5&lt;=1980,Dashboard!$H$5&gt;=2016))),1,0)</f>
        <v>1</v>
      </c>
      <c r="Q5040" s="0" t="n">
        <f aca="false">J5040*P5040+ROW()*0.00000001</f>
        <v>0.3800504</v>
      </c>
    </row>
    <row r="5041" customFormat="false" ht="15" hidden="false" customHeight="false" outlineLevel="0" collapsed="false">
      <c r="A5041" s="0" t="s">
        <v>3839</v>
      </c>
      <c r="B5041" s="0" t="s">
        <v>159</v>
      </c>
      <c r="D5041" s="0" t="s">
        <v>48</v>
      </c>
      <c r="E5041" s="0" t="s">
        <v>160</v>
      </c>
      <c r="F5041" s="0" t="n">
        <v>0.35</v>
      </c>
      <c r="G5041" s="0" t="n">
        <v>0.02</v>
      </c>
      <c r="H5041" s="0" t="n">
        <v>0</v>
      </c>
      <c r="I5041" s="0" t="n">
        <v>0</v>
      </c>
      <c r="J5041" s="0" t="n">
        <v>0.38</v>
      </c>
      <c r="N5041" s="0" t="s">
        <v>161</v>
      </c>
      <c r="P5041" s="0" t="n">
        <f aca="false">IF(AND(OR(Dashboard!$B$5="All",D5041=Dashboard!$B$5),OR(Dashboard!$D$5="All",N5041=Dashboard!$D$5),OR(AND(C5041&lt;&gt;"",C5041&gt;=Dashboard!$F$5,C5041&lt;=Dashboard!$H$5),AND(C5041="",Dashboard!$F$5&lt;=1980,Dashboard!$H$5&gt;=2016))),1,0)</f>
        <v>1</v>
      </c>
      <c r="Q5041" s="0" t="n">
        <f aca="false">J5041*P5041+ROW()*0.00000001</f>
        <v>0.38005041</v>
      </c>
    </row>
    <row r="5042" customFormat="false" ht="15" hidden="false" customHeight="false" outlineLevel="0" collapsed="false">
      <c r="A5042" s="0" t="s">
        <v>2085</v>
      </c>
      <c r="B5042" s="0" t="s">
        <v>50</v>
      </c>
      <c r="C5042" s="0" t="n">
        <v>2009</v>
      </c>
      <c r="D5042" s="0" t="s">
        <v>41</v>
      </c>
      <c r="E5042" s="0" t="s">
        <v>142</v>
      </c>
      <c r="F5042" s="0" t="n">
        <v>0.21</v>
      </c>
      <c r="G5042" s="0" t="n">
        <v>0.13</v>
      </c>
      <c r="H5042" s="0" t="n">
        <v>0</v>
      </c>
      <c r="I5042" s="0" t="n">
        <v>0.04</v>
      </c>
      <c r="J5042" s="0" t="n">
        <v>0.38</v>
      </c>
      <c r="K5042" s="0" t="n">
        <v>70</v>
      </c>
      <c r="L5042" s="0" t="n">
        <v>6.3</v>
      </c>
      <c r="M5042" s="0" t="s">
        <v>125</v>
      </c>
      <c r="N5042" s="0" t="s">
        <v>35</v>
      </c>
      <c r="O5042" s="0" t="s">
        <v>67</v>
      </c>
      <c r="P5042" s="0" t="n">
        <f aca="false">IF(AND(OR(Dashboard!$B$5="All",D5042=Dashboard!$B$5),OR(Dashboard!$D$5="All",N5042=Dashboard!$D$5),OR(AND(C5042&lt;&gt;"",C5042&gt;=Dashboard!$F$5,C5042&lt;=Dashboard!$H$5),AND(C5042="",Dashboard!$F$5&lt;=1980,Dashboard!$H$5&gt;=2016))),1,0)</f>
        <v>1</v>
      </c>
      <c r="Q5042" s="0" t="n">
        <f aca="false">J5042*P5042+ROW()*0.00000001</f>
        <v>0.38005042</v>
      </c>
    </row>
    <row r="5043" customFormat="false" ht="15" hidden="false" customHeight="false" outlineLevel="0" collapsed="false">
      <c r="A5043" s="0" t="s">
        <v>3840</v>
      </c>
      <c r="B5043" s="0" t="s">
        <v>164</v>
      </c>
      <c r="C5043" s="0" t="n">
        <v>2009</v>
      </c>
      <c r="D5043" s="0" t="s">
        <v>102</v>
      </c>
      <c r="E5043" s="0" t="s">
        <v>328</v>
      </c>
      <c r="F5043" s="0" t="n">
        <v>0.13</v>
      </c>
      <c r="G5043" s="0" t="n">
        <v>0.04</v>
      </c>
      <c r="H5043" s="0" t="n">
        <v>0.19</v>
      </c>
      <c r="I5043" s="0" t="n">
        <v>0.03</v>
      </c>
      <c r="J5043" s="0" t="n">
        <v>0.38</v>
      </c>
      <c r="K5043" s="0" t="n">
        <v>61</v>
      </c>
      <c r="L5043" s="0" t="n">
        <v>6.6</v>
      </c>
      <c r="M5043" s="0" t="s">
        <v>103</v>
      </c>
      <c r="N5043" s="0" t="s">
        <v>74</v>
      </c>
      <c r="O5043" s="0" t="s">
        <v>67</v>
      </c>
      <c r="P5043" s="0" t="n">
        <f aca="false">IF(AND(OR(Dashboard!$B$5="All",D5043=Dashboard!$B$5),OR(Dashboard!$D$5="All",N5043=Dashboard!$D$5),OR(AND(C5043&lt;&gt;"",C5043&gt;=Dashboard!$F$5,C5043&lt;=Dashboard!$H$5),AND(C5043="",Dashboard!$F$5&lt;=1980,Dashboard!$H$5&gt;=2016))),1,0)</f>
        <v>1</v>
      </c>
      <c r="Q5043" s="0" t="n">
        <f aca="false">J5043*P5043+ROW()*0.00000001</f>
        <v>0.38005043</v>
      </c>
    </row>
    <row r="5044" customFormat="false" ht="15" hidden="false" customHeight="false" outlineLevel="0" collapsed="false">
      <c r="A5044" s="0" t="s">
        <v>1757</v>
      </c>
      <c r="B5044" s="0" t="s">
        <v>164</v>
      </c>
      <c r="C5044" s="0" t="n">
        <v>2007</v>
      </c>
      <c r="D5044" s="0" t="s">
        <v>34</v>
      </c>
      <c r="E5044" s="0" t="s">
        <v>142</v>
      </c>
      <c r="F5044" s="0" t="n">
        <v>0.14</v>
      </c>
      <c r="G5044" s="0" t="n">
        <v>0.15</v>
      </c>
      <c r="H5044" s="0" t="n">
        <v>0</v>
      </c>
      <c r="I5044" s="0" t="n">
        <v>0.09</v>
      </c>
      <c r="J5044" s="0" t="n">
        <v>0.38</v>
      </c>
      <c r="K5044" s="0" t="n">
        <v>72</v>
      </c>
      <c r="M5044" s="0" t="s">
        <v>36</v>
      </c>
      <c r="N5044" s="0" t="s">
        <v>74</v>
      </c>
      <c r="O5044" s="0" t="s">
        <v>37</v>
      </c>
      <c r="P5044" s="0" t="n">
        <f aca="false">IF(AND(OR(Dashboard!$B$5="All",D5044=Dashboard!$B$5),OR(Dashboard!$D$5="All",N5044=Dashboard!$D$5),OR(AND(C5044&lt;&gt;"",C5044&gt;=Dashboard!$F$5,C5044&lt;=Dashboard!$H$5),AND(C5044="",Dashboard!$F$5&lt;=1980,Dashboard!$H$5&gt;=2016))),1,0)</f>
        <v>1</v>
      </c>
      <c r="Q5044" s="0" t="n">
        <f aca="false">J5044*P5044+ROW()*0.00000001</f>
        <v>0.38005044</v>
      </c>
    </row>
    <row r="5045" customFormat="false" ht="15" hidden="false" customHeight="false" outlineLevel="0" collapsed="false">
      <c r="A5045" s="0" t="s">
        <v>3841</v>
      </c>
      <c r="B5045" s="0" t="s">
        <v>33</v>
      </c>
      <c r="C5045" s="0" t="n">
        <v>2008</v>
      </c>
      <c r="D5045" s="0" t="s">
        <v>34</v>
      </c>
      <c r="E5045" s="0" t="s">
        <v>91</v>
      </c>
      <c r="F5045" s="0" t="n">
        <v>0.35</v>
      </c>
      <c r="G5045" s="0" t="n">
        <v>0</v>
      </c>
      <c r="H5045" s="0" t="n">
        <v>0</v>
      </c>
      <c r="I5045" s="0" t="n">
        <v>0.03</v>
      </c>
      <c r="J5045" s="0" t="n">
        <v>0.38</v>
      </c>
      <c r="L5045" s="0" t="n">
        <v>4.5</v>
      </c>
      <c r="M5045" s="0" t="s">
        <v>103</v>
      </c>
      <c r="N5045" s="0" t="s">
        <v>35</v>
      </c>
      <c r="P5045" s="0" t="n">
        <f aca="false">IF(AND(OR(Dashboard!$B$5="All",D5045=Dashboard!$B$5),OR(Dashboard!$D$5="All",N5045=Dashboard!$D$5),OR(AND(C5045&lt;&gt;"",C5045&gt;=Dashboard!$F$5,C5045&lt;=Dashboard!$H$5),AND(C5045="",Dashboard!$F$5&lt;=1980,Dashboard!$H$5&gt;=2016))),1,0)</f>
        <v>1</v>
      </c>
      <c r="Q5045" s="0" t="n">
        <f aca="false">J5045*P5045+ROW()*0.00000001</f>
        <v>0.38005045</v>
      </c>
    </row>
    <row r="5046" customFormat="false" ht="15" hidden="false" customHeight="false" outlineLevel="0" collapsed="false">
      <c r="A5046" s="0" t="s">
        <v>3842</v>
      </c>
      <c r="B5046" s="0" t="s">
        <v>50</v>
      </c>
      <c r="C5046" s="0" t="n">
        <v>2008</v>
      </c>
      <c r="D5046" s="0" t="s">
        <v>58</v>
      </c>
      <c r="E5046" s="0" t="s">
        <v>124</v>
      </c>
      <c r="F5046" s="0" t="n">
        <v>0.35</v>
      </c>
      <c r="G5046" s="0" t="n">
        <v>0</v>
      </c>
      <c r="H5046" s="0" t="n">
        <v>0</v>
      </c>
      <c r="I5046" s="0" t="n">
        <v>0.03</v>
      </c>
      <c r="J5046" s="0" t="n">
        <v>0.38</v>
      </c>
      <c r="M5046" s="0" t="s">
        <v>36</v>
      </c>
      <c r="N5046" s="0" t="s">
        <v>35</v>
      </c>
      <c r="P5046" s="0" t="n">
        <f aca="false">IF(AND(OR(Dashboard!$B$5="All",D5046=Dashboard!$B$5),OR(Dashboard!$D$5="All",N5046=Dashboard!$D$5),OR(AND(C5046&lt;&gt;"",C5046&gt;=Dashboard!$F$5,C5046&lt;=Dashboard!$H$5),AND(C5046="",Dashboard!$F$5&lt;=1980,Dashboard!$H$5&gt;=2016))),1,0)</f>
        <v>1</v>
      </c>
      <c r="Q5046" s="0" t="n">
        <f aca="false">J5046*P5046+ROW()*0.00000001</f>
        <v>0.38005046</v>
      </c>
    </row>
    <row r="5047" customFormat="false" ht="15" hidden="false" customHeight="false" outlineLevel="0" collapsed="false">
      <c r="A5047" s="0" t="s">
        <v>3734</v>
      </c>
      <c r="B5047" s="0" t="s">
        <v>33</v>
      </c>
      <c r="C5047" s="0" t="n">
        <v>2008</v>
      </c>
      <c r="D5047" s="0" t="s">
        <v>52</v>
      </c>
      <c r="E5047" s="0" t="s">
        <v>91</v>
      </c>
      <c r="F5047" s="0" t="n">
        <v>0.35</v>
      </c>
      <c r="G5047" s="0" t="n">
        <v>0</v>
      </c>
      <c r="H5047" s="0" t="n">
        <v>0</v>
      </c>
      <c r="I5047" s="0" t="n">
        <v>0.03</v>
      </c>
      <c r="J5047" s="0" t="n">
        <v>0.38</v>
      </c>
      <c r="N5047" s="0" t="s">
        <v>35</v>
      </c>
      <c r="P5047" s="0" t="n">
        <f aca="false">IF(AND(OR(Dashboard!$B$5="All",D5047=Dashboard!$B$5),OR(Dashboard!$D$5="All",N5047=Dashboard!$D$5),OR(AND(C5047&lt;&gt;"",C5047&gt;=Dashboard!$F$5,C5047&lt;=Dashboard!$H$5),AND(C5047="",Dashboard!$F$5&lt;=1980,Dashboard!$H$5&gt;=2016))),1,0)</f>
        <v>1</v>
      </c>
      <c r="Q5047" s="0" t="n">
        <f aca="false">J5047*P5047+ROW()*0.00000001</f>
        <v>0.38005047</v>
      </c>
    </row>
    <row r="5048" customFormat="false" ht="15" hidden="false" customHeight="false" outlineLevel="0" collapsed="false">
      <c r="A5048" s="0" t="s">
        <v>3843</v>
      </c>
      <c r="B5048" s="0" t="s">
        <v>152</v>
      </c>
      <c r="C5048" s="0" t="n">
        <v>2005</v>
      </c>
      <c r="D5048" s="0" t="s">
        <v>246</v>
      </c>
      <c r="E5048" s="0" t="s">
        <v>65</v>
      </c>
      <c r="F5048" s="0" t="n">
        <v>0</v>
      </c>
      <c r="G5048" s="0" t="n">
        <v>0.33</v>
      </c>
      <c r="H5048" s="0" t="n">
        <v>0</v>
      </c>
      <c r="I5048" s="0" t="n">
        <v>0.05</v>
      </c>
      <c r="J5048" s="0" t="n">
        <v>0.38</v>
      </c>
      <c r="K5048" s="0" t="n">
        <v>81</v>
      </c>
      <c r="L5048" s="0" t="n">
        <v>7.7</v>
      </c>
      <c r="M5048" s="0" t="s">
        <v>103</v>
      </c>
      <c r="N5048" s="0" t="s">
        <v>152</v>
      </c>
      <c r="O5048" s="0" t="s">
        <v>42</v>
      </c>
      <c r="P5048" s="0" t="n">
        <f aca="false">IF(AND(OR(Dashboard!$B$5="All",D5048=Dashboard!$B$5),OR(Dashboard!$D$5="All",N5048=Dashboard!$D$5),OR(AND(C5048&lt;&gt;"",C5048&gt;=Dashboard!$F$5,C5048&lt;=Dashboard!$H$5),AND(C5048="",Dashboard!$F$5&lt;=1980,Dashboard!$H$5&gt;=2016))),1,0)</f>
        <v>1</v>
      </c>
      <c r="Q5048" s="0" t="n">
        <f aca="false">J5048*P5048+ROW()*0.00000001</f>
        <v>0.38005048</v>
      </c>
    </row>
    <row r="5049" customFormat="false" ht="15" hidden="false" customHeight="false" outlineLevel="0" collapsed="false">
      <c r="A5049" s="0" t="s">
        <v>596</v>
      </c>
      <c r="B5049" s="0" t="s">
        <v>164</v>
      </c>
      <c r="C5049" s="0" t="n">
        <v>2010</v>
      </c>
      <c r="D5049" s="0" t="s">
        <v>34</v>
      </c>
      <c r="E5049" s="0" t="s">
        <v>142</v>
      </c>
      <c r="F5049" s="0" t="n">
        <v>0.35</v>
      </c>
      <c r="G5049" s="0" t="n">
        <v>0</v>
      </c>
      <c r="H5049" s="0" t="n">
        <v>0</v>
      </c>
      <c r="I5049" s="0" t="n">
        <v>0.03</v>
      </c>
      <c r="J5049" s="0" t="n">
        <v>0.38</v>
      </c>
      <c r="M5049" s="0" t="s">
        <v>36</v>
      </c>
      <c r="N5049" s="0" t="s">
        <v>74</v>
      </c>
      <c r="P5049" s="0" t="n">
        <f aca="false">IF(AND(OR(Dashboard!$B$5="All",D5049=Dashboard!$B$5),OR(Dashboard!$D$5="All",N5049=Dashboard!$D$5),OR(AND(C5049&lt;&gt;"",C5049&gt;=Dashboard!$F$5,C5049&lt;=Dashboard!$H$5),AND(C5049="",Dashboard!$F$5&lt;=1980,Dashboard!$H$5&gt;=2016))),1,0)</f>
        <v>1</v>
      </c>
      <c r="Q5049" s="0" t="n">
        <f aca="false">J5049*P5049+ROW()*0.00000001</f>
        <v>0.38005049</v>
      </c>
    </row>
    <row r="5050" customFormat="false" ht="15" hidden="false" customHeight="false" outlineLevel="0" collapsed="false">
      <c r="A5050" s="0" t="s">
        <v>3844</v>
      </c>
      <c r="B5050" s="0" t="s">
        <v>159</v>
      </c>
      <c r="C5050" s="0" t="n">
        <v>1982</v>
      </c>
      <c r="D5050" s="0" t="s">
        <v>71</v>
      </c>
      <c r="E5050" s="0" t="s">
        <v>160</v>
      </c>
      <c r="F5050" s="0" t="n">
        <v>0.35</v>
      </c>
      <c r="G5050" s="0" t="n">
        <v>0.02</v>
      </c>
      <c r="H5050" s="0" t="n">
        <v>0</v>
      </c>
      <c r="I5050" s="0" t="n">
        <v>0</v>
      </c>
      <c r="J5050" s="0" t="n">
        <v>0.38</v>
      </c>
      <c r="N5050" s="0" t="s">
        <v>161</v>
      </c>
      <c r="P5050" s="0" t="n">
        <f aca="false">IF(AND(OR(Dashboard!$B$5="All",D5050=Dashboard!$B$5),OR(Dashboard!$D$5="All",N5050=Dashboard!$D$5),OR(AND(C5050&lt;&gt;"",C5050&gt;=Dashboard!$F$5,C5050&lt;=Dashboard!$H$5),AND(C5050="",Dashboard!$F$5&lt;=1980,Dashboard!$H$5&gt;=2016))),1,0)</f>
        <v>1</v>
      </c>
      <c r="Q5050" s="0" t="n">
        <f aca="false">J5050*P5050+ROW()*0.00000001</f>
        <v>0.3800505</v>
      </c>
    </row>
    <row r="5051" customFormat="false" ht="15" hidden="false" customHeight="false" outlineLevel="0" collapsed="false">
      <c r="A5051" s="0" t="s">
        <v>3845</v>
      </c>
      <c r="B5051" s="0" t="s">
        <v>76</v>
      </c>
      <c r="C5051" s="0" t="n">
        <v>2004</v>
      </c>
      <c r="D5051" s="0" t="s">
        <v>52</v>
      </c>
      <c r="E5051" s="0" t="s">
        <v>89</v>
      </c>
      <c r="F5051" s="0" t="n">
        <v>0.18</v>
      </c>
      <c r="G5051" s="0" t="n">
        <v>0.14</v>
      </c>
      <c r="H5051" s="0" t="n">
        <v>0</v>
      </c>
      <c r="I5051" s="0" t="n">
        <v>0.05</v>
      </c>
      <c r="J5051" s="0" t="n">
        <v>0.38</v>
      </c>
      <c r="K5051" s="0" t="n">
        <v>78</v>
      </c>
      <c r="L5051" s="0" t="n">
        <v>7</v>
      </c>
      <c r="M5051" s="0" t="s">
        <v>125</v>
      </c>
      <c r="N5051" s="0" t="s">
        <v>74</v>
      </c>
      <c r="O5051" s="0" t="s">
        <v>37</v>
      </c>
      <c r="P5051" s="0" t="n">
        <f aca="false">IF(AND(OR(Dashboard!$B$5="All",D5051=Dashboard!$B$5),OR(Dashboard!$D$5="All",N5051=Dashboard!$D$5),OR(AND(C5051&lt;&gt;"",C5051&gt;=Dashboard!$F$5,C5051&lt;=Dashboard!$H$5),AND(C5051="",Dashboard!$F$5&lt;=1980,Dashboard!$H$5&gt;=2016))),1,0)</f>
        <v>1</v>
      </c>
      <c r="Q5051" s="0" t="n">
        <f aca="false">J5051*P5051+ROW()*0.00000001</f>
        <v>0.38005051</v>
      </c>
    </row>
    <row r="5052" customFormat="false" ht="15" hidden="false" customHeight="false" outlineLevel="0" collapsed="false">
      <c r="A5052" s="0" t="s">
        <v>3846</v>
      </c>
      <c r="B5052" s="0" t="s">
        <v>70</v>
      </c>
      <c r="C5052" s="0" t="n">
        <v>2014</v>
      </c>
      <c r="D5052" s="0" t="s">
        <v>102</v>
      </c>
      <c r="E5052" s="0" t="s">
        <v>328</v>
      </c>
      <c r="F5052" s="0" t="n">
        <v>0</v>
      </c>
      <c r="G5052" s="0" t="n">
        <v>0</v>
      </c>
      <c r="H5052" s="0" t="n">
        <v>0.38</v>
      </c>
      <c r="I5052" s="0" t="n">
        <v>0</v>
      </c>
      <c r="J5052" s="0" t="n">
        <v>0.38</v>
      </c>
      <c r="N5052" s="0" t="s">
        <v>74</v>
      </c>
      <c r="P5052" s="0" t="n">
        <f aca="false">IF(AND(OR(Dashboard!$B$5="All",D5052=Dashboard!$B$5),OR(Dashboard!$D$5="All",N5052=Dashboard!$D$5),OR(AND(C5052&lt;&gt;"",C5052&gt;=Dashboard!$F$5,C5052&lt;=Dashboard!$H$5),AND(C5052="",Dashboard!$F$5&lt;=1980,Dashboard!$H$5&gt;=2016))),1,0)</f>
        <v>1</v>
      </c>
      <c r="Q5052" s="0" t="n">
        <f aca="false">J5052*P5052+ROW()*0.00000001</f>
        <v>0.38005052</v>
      </c>
    </row>
    <row r="5053" customFormat="false" ht="15" hidden="false" customHeight="false" outlineLevel="0" collapsed="false">
      <c r="A5053" s="0" t="s">
        <v>3847</v>
      </c>
      <c r="B5053" s="0" t="s">
        <v>144</v>
      </c>
      <c r="C5053" s="0" t="n">
        <v>2005</v>
      </c>
      <c r="D5053" s="0" t="s">
        <v>58</v>
      </c>
      <c r="E5053" s="0" t="s">
        <v>220</v>
      </c>
      <c r="F5053" s="0" t="n">
        <v>0.28</v>
      </c>
      <c r="G5053" s="0" t="n">
        <v>0.08</v>
      </c>
      <c r="H5053" s="0" t="n">
        <v>0</v>
      </c>
      <c r="I5053" s="0" t="n">
        <v>0.01</v>
      </c>
      <c r="J5053" s="0" t="n">
        <v>0.38</v>
      </c>
      <c r="K5053" s="0" t="n">
        <v>75</v>
      </c>
      <c r="L5053" s="0" t="n">
        <v>8.6</v>
      </c>
      <c r="M5053" s="0" t="s">
        <v>125</v>
      </c>
      <c r="N5053" s="0" t="s">
        <v>66</v>
      </c>
      <c r="O5053" s="0" t="s">
        <v>37</v>
      </c>
      <c r="P5053" s="0" t="n">
        <f aca="false">IF(AND(OR(Dashboard!$B$5="All",D5053=Dashboard!$B$5),OR(Dashboard!$D$5="All",N5053=Dashboard!$D$5),OR(AND(C5053&lt;&gt;"",C5053&gt;=Dashboard!$F$5,C5053&lt;=Dashboard!$H$5),AND(C5053="",Dashboard!$F$5&lt;=1980,Dashboard!$H$5&gt;=2016))),1,0)</f>
        <v>1</v>
      </c>
      <c r="Q5053" s="0" t="n">
        <f aca="false">J5053*P5053+ROW()*0.00000001</f>
        <v>0.38005053</v>
      </c>
    </row>
    <row r="5054" customFormat="false" ht="15" hidden="false" customHeight="false" outlineLevel="0" collapsed="false">
      <c r="A5054" s="0" t="s">
        <v>738</v>
      </c>
      <c r="B5054" s="0" t="s">
        <v>50</v>
      </c>
      <c r="C5054" s="0" t="n">
        <v>2013</v>
      </c>
      <c r="D5054" s="0" t="s">
        <v>71</v>
      </c>
      <c r="E5054" s="0" t="s">
        <v>243</v>
      </c>
      <c r="F5054" s="0" t="n">
        <v>0.22</v>
      </c>
      <c r="G5054" s="0" t="n">
        <v>0.13</v>
      </c>
      <c r="H5054" s="0" t="n">
        <v>0</v>
      </c>
      <c r="I5054" s="0" t="n">
        <v>0.03</v>
      </c>
      <c r="J5054" s="0" t="n">
        <v>0.38</v>
      </c>
      <c r="L5054" s="0" t="n">
        <v>4.8</v>
      </c>
      <c r="M5054" s="0" t="s">
        <v>125</v>
      </c>
      <c r="N5054" s="0" t="s">
        <v>35</v>
      </c>
      <c r="P5054" s="0" t="n">
        <f aca="false">IF(AND(OR(Dashboard!$B$5="All",D5054=Dashboard!$B$5),OR(Dashboard!$D$5="All",N5054=Dashboard!$D$5),OR(AND(C5054&lt;&gt;"",C5054&gt;=Dashboard!$F$5,C5054&lt;=Dashboard!$H$5),AND(C5054="",Dashboard!$F$5&lt;=1980,Dashboard!$H$5&gt;=2016))),1,0)</f>
        <v>1</v>
      </c>
      <c r="Q5054" s="0" t="n">
        <f aca="false">J5054*P5054+ROW()*0.00000001</f>
        <v>0.38005054</v>
      </c>
    </row>
    <row r="5055" customFormat="false" ht="15" hidden="false" customHeight="false" outlineLevel="0" collapsed="false">
      <c r="A5055" s="0" t="s">
        <v>1656</v>
      </c>
      <c r="B5055" s="0" t="s">
        <v>76</v>
      </c>
      <c r="C5055" s="0" t="n">
        <v>2010</v>
      </c>
      <c r="D5055" s="0" t="s">
        <v>102</v>
      </c>
      <c r="E5055" s="0" t="s">
        <v>418</v>
      </c>
      <c r="F5055" s="0" t="n">
        <v>0.24</v>
      </c>
      <c r="G5055" s="0" t="n">
        <v>0.07</v>
      </c>
      <c r="H5055" s="0" t="n">
        <v>0</v>
      </c>
      <c r="I5055" s="0" t="n">
        <v>0.07</v>
      </c>
      <c r="J5055" s="0" t="n">
        <v>0.38</v>
      </c>
      <c r="L5055" s="0" t="n">
        <v>7.8</v>
      </c>
      <c r="M5055" s="0" t="s">
        <v>103</v>
      </c>
      <c r="N5055" s="0" t="s">
        <v>74</v>
      </c>
      <c r="P5055" s="0" t="n">
        <f aca="false">IF(AND(OR(Dashboard!$B$5="All",D5055=Dashboard!$B$5),OR(Dashboard!$D$5="All",N5055=Dashboard!$D$5),OR(AND(C5055&lt;&gt;"",C5055&gt;=Dashboard!$F$5,C5055&lt;=Dashboard!$H$5),AND(C5055="",Dashboard!$F$5&lt;=1980,Dashboard!$H$5&gt;=2016))),1,0)</f>
        <v>1</v>
      </c>
      <c r="Q5055" s="0" t="n">
        <f aca="false">J5055*P5055+ROW()*0.00000001</f>
        <v>0.38005055</v>
      </c>
    </row>
    <row r="5056" customFormat="false" ht="15" hidden="false" customHeight="false" outlineLevel="0" collapsed="false">
      <c r="A5056" s="0" t="s">
        <v>3848</v>
      </c>
      <c r="B5056" s="0" t="s">
        <v>97</v>
      </c>
      <c r="C5056" s="0" t="n">
        <v>2011</v>
      </c>
      <c r="D5056" s="0" t="s">
        <v>34</v>
      </c>
      <c r="E5056" s="0" t="s">
        <v>220</v>
      </c>
      <c r="F5056" s="0" t="n">
        <v>0.11</v>
      </c>
      <c r="G5056" s="0" t="n">
        <v>0.13</v>
      </c>
      <c r="H5056" s="0" t="n">
        <v>0.11</v>
      </c>
      <c r="I5056" s="0" t="n">
        <v>0.02</v>
      </c>
      <c r="J5056" s="0" t="n">
        <v>0.38</v>
      </c>
      <c r="K5056" s="0" t="n">
        <v>73</v>
      </c>
      <c r="L5056" s="0" t="n">
        <v>6.7</v>
      </c>
      <c r="M5056" s="0" t="s">
        <v>36</v>
      </c>
      <c r="N5056" s="0" t="s">
        <v>35</v>
      </c>
      <c r="O5056" s="0" t="s">
        <v>37</v>
      </c>
      <c r="P5056" s="0" t="n">
        <f aca="false">IF(AND(OR(Dashboard!$B$5="All",D5056=Dashboard!$B$5),OR(Dashboard!$D$5="All",N5056=Dashboard!$D$5),OR(AND(C5056&lt;&gt;"",C5056&gt;=Dashboard!$F$5,C5056&lt;=Dashboard!$H$5),AND(C5056="",Dashboard!$F$5&lt;=1980,Dashboard!$H$5&gt;=2016))),1,0)</f>
        <v>1</v>
      </c>
      <c r="Q5056" s="0" t="n">
        <f aca="false">J5056*P5056+ROW()*0.00000001</f>
        <v>0.38005056</v>
      </c>
    </row>
    <row r="5057" customFormat="false" ht="15" hidden="false" customHeight="false" outlineLevel="0" collapsed="false">
      <c r="A5057" s="0" t="s">
        <v>415</v>
      </c>
      <c r="B5057" s="0" t="s">
        <v>70</v>
      </c>
      <c r="C5057" s="0" t="n">
        <v>2013</v>
      </c>
      <c r="D5057" s="0" t="s">
        <v>52</v>
      </c>
      <c r="E5057" s="0" t="s">
        <v>124</v>
      </c>
      <c r="F5057" s="0" t="n">
        <v>0.17</v>
      </c>
      <c r="G5057" s="0" t="n">
        <v>0.14</v>
      </c>
      <c r="H5057" s="0" t="n">
        <v>0</v>
      </c>
      <c r="I5057" s="0" t="n">
        <v>0.06</v>
      </c>
      <c r="J5057" s="0" t="n">
        <v>0.38</v>
      </c>
      <c r="K5057" s="0" t="n">
        <v>77</v>
      </c>
      <c r="L5057" s="0" t="n">
        <v>7.1</v>
      </c>
      <c r="M5057" s="0" t="s">
        <v>125</v>
      </c>
      <c r="N5057" s="0" t="s">
        <v>74</v>
      </c>
      <c r="O5057" s="0" t="s">
        <v>37</v>
      </c>
      <c r="P5057" s="0" t="n">
        <f aca="false">IF(AND(OR(Dashboard!$B$5="All",D5057=Dashboard!$B$5),OR(Dashboard!$D$5="All",N5057=Dashboard!$D$5),OR(AND(C5057&lt;&gt;"",C5057&gt;=Dashboard!$F$5,C5057&lt;=Dashboard!$H$5),AND(C5057="",Dashboard!$F$5&lt;=1980,Dashboard!$H$5&gt;=2016))),1,0)</f>
        <v>1</v>
      </c>
      <c r="Q5057" s="0" t="n">
        <f aca="false">J5057*P5057+ROW()*0.00000001</f>
        <v>0.38005057</v>
      </c>
    </row>
    <row r="5058" customFormat="false" ht="15" hidden="false" customHeight="false" outlineLevel="0" collapsed="false">
      <c r="A5058" s="0" t="s">
        <v>3849</v>
      </c>
      <c r="B5058" s="0" t="s">
        <v>184</v>
      </c>
      <c r="C5058" s="0" t="n">
        <v>2014</v>
      </c>
      <c r="D5058" s="0" t="s">
        <v>34</v>
      </c>
      <c r="E5058" s="0" t="s">
        <v>35</v>
      </c>
      <c r="F5058" s="0" t="n">
        <v>0.17</v>
      </c>
      <c r="G5058" s="0" t="n">
        <v>0.14</v>
      </c>
      <c r="H5058" s="0" t="n">
        <v>0.04</v>
      </c>
      <c r="I5058" s="0" t="n">
        <v>0.03</v>
      </c>
      <c r="J5058" s="0" t="n">
        <v>0.38</v>
      </c>
      <c r="K5058" s="0" t="n">
        <v>68</v>
      </c>
      <c r="L5058" s="0" t="n">
        <v>7</v>
      </c>
      <c r="M5058" s="0" t="s">
        <v>125</v>
      </c>
      <c r="N5058" s="0" t="s">
        <v>35</v>
      </c>
      <c r="O5058" s="0" t="s">
        <v>67</v>
      </c>
      <c r="P5058" s="0" t="n">
        <f aca="false">IF(AND(OR(Dashboard!$B$5="All",D5058=Dashboard!$B$5),OR(Dashboard!$D$5="All",N5058=Dashboard!$D$5),OR(AND(C5058&lt;&gt;"",C5058&gt;=Dashboard!$F$5,C5058&lt;=Dashboard!$H$5),AND(C5058="",Dashboard!$F$5&lt;=1980,Dashboard!$H$5&gt;=2016))),1,0)</f>
        <v>1</v>
      </c>
      <c r="Q5058" s="0" t="n">
        <f aca="false">J5058*P5058+ROW()*0.00000001</f>
        <v>0.38005058</v>
      </c>
    </row>
    <row r="5059" customFormat="false" ht="15" hidden="false" customHeight="false" outlineLevel="0" collapsed="false">
      <c r="A5059" s="0" t="s">
        <v>1764</v>
      </c>
      <c r="B5059" s="0" t="s">
        <v>186</v>
      </c>
      <c r="C5059" s="0" t="n">
        <v>2004</v>
      </c>
      <c r="D5059" s="0" t="s">
        <v>71</v>
      </c>
      <c r="E5059" s="0" t="s">
        <v>142</v>
      </c>
      <c r="F5059" s="0" t="n">
        <v>0.29</v>
      </c>
      <c r="G5059" s="0" t="n">
        <v>0.08</v>
      </c>
      <c r="H5059" s="0" t="n">
        <v>0</v>
      </c>
      <c r="I5059" s="0" t="n">
        <v>0.01</v>
      </c>
      <c r="J5059" s="0" t="n">
        <v>0.38</v>
      </c>
      <c r="K5059" s="0" t="n">
        <v>67</v>
      </c>
      <c r="L5059" s="0" t="n">
        <v>7.3</v>
      </c>
      <c r="M5059" s="0" t="s">
        <v>36</v>
      </c>
      <c r="N5059" s="0" t="s">
        <v>35</v>
      </c>
      <c r="O5059" s="0" t="s">
        <v>67</v>
      </c>
      <c r="P5059" s="0" t="n">
        <f aca="false">IF(AND(OR(Dashboard!$B$5="All",D5059=Dashboard!$B$5),OR(Dashboard!$D$5="All",N5059=Dashboard!$D$5),OR(AND(C5059&lt;&gt;"",C5059&gt;=Dashboard!$F$5,C5059&lt;=Dashboard!$H$5),AND(C5059="",Dashboard!$F$5&lt;=1980,Dashboard!$H$5&gt;=2016))),1,0)</f>
        <v>1</v>
      </c>
      <c r="Q5059" s="0" t="n">
        <f aca="false">J5059*P5059+ROW()*0.00000001</f>
        <v>0.38005059</v>
      </c>
    </row>
    <row r="5060" customFormat="false" ht="15" hidden="false" customHeight="false" outlineLevel="0" collapsed="false">
      <c r="A5060" s="0" t="s">
        <v>3850</v>
      </c>
      <c r="B5060" s="0" t="s">
        <v>50</v>
      </c>
      <c r="C5060" s="0" t="n">
        <v>2009</v>
      </c>
      <c r="D5060" s="0" t="s">
        <v>58</v>
      </c>
      <c r="E5060" s="0" t="s">
        <v>418</v>
      </c>
      <c r="F5060" s="0" t="n">
        <v>0.35</v>
      </c>
      <c r="G5060" s="0" t="n">
        <v>0</v>
      </c>
      <c r="H5060" s="0" t="n">
        <v>0</v>
      </c>
      <c r="I5060" s="0" t="n">
        <v>0.03</v>
      </c>
      <c r="J5060" s="0" t="n">
        <v>0.38</v>
      </c>
      <c r="N5060" s="0" t="s">
        <v>35</v>
      </c>
      <c r="P5060" s="0" t="n">
        <f aca="false">IF(AND(OR(Dashboard!$B$5="All",D5060=Dashboard!$B$5),OR(Dashboard!$D$5="All",N5060=Dashboard!$D$5),OR(AND(C5060&lt;&gt;"",C5060&gt;=Dashboard!$F$5,C5060&lt;=Dashboard!$H$5),AND(C5060="",Dashboard!$F$5&lt;=1980,Dashboard!$H$5&gt;=2016))),1,0)</f>
        <v>1</v>
      </c>
      <c r="Q5060" s="0" t="n">
        <f aca="false">J5060*P5060+ROW()*0.00000001</f>
        <v>0.3800506</v>
      </c>
    </row>
    <row r="5061" customFormat="false" ht="15" hidden="false" customHeight="false" outlineLevel="0" collapsed="false">
      <c r="A5061" s="0" t="s">
        <v>3851</v>
      </c>
      <c r="B5061" s="0" t="s">
        <v>50</v>
      </c>
      <c r="C5061" s="0" t="n">
        <v>2008</v>
      </c>
      <c r="D5061" s="0" t="s">
        <v>58</v>
      </c>
      <c r="E5061" s="0" t="s">
        <v>124</v>
      </c>
      <c r="F5061" s="0" t="n">
        <v>0.35</v>
      </c>
      <c r="G5061" s="0" t="n">
        <v>0</v>
      </c>
      <c r="H5061" s="0" t="n">
        <v>0</v>
      </c>
      <c r="I5061" s="0" t="n">
        <v>0.03</v>
      </c>
      <c r="J5061" s="0" t="n">
        <v>0.38</v>
      </c>
      <c r="M5061" s="0" t="s">
        <v>36</v>
      </c>
      <c r="N5061" s="0" t="s">
        <v>35</v>
      </c>
      <c r="P5061" s="0" t="n">
        <f aca="false">IF(AND(OR(Dashboard!$B$5="All",D5061=Dashboard!$B$5),OR(Dashboard!$D$5="All",N5061=Dashboard!$D$5),OR(AND(C5061&lt;&gt;"",C5061&gt;=Dashboard!$F$5,C5061&lt;=Dashboard!$H$5),AND(C5061="",Dashboard!$F$5&lt;=1980,Dashboard!$H$5&gt;=2016))),1,0)</f>
        <v>1</v>
      </c>
      <c r="Q5061" s="0" t="n">
        <f aca="false">J5061*P5061+ROW()*0.00000001</f>
        <v>0.38005061</v>
      </c>
    </row>
    <row r="5062" customFormat="false" ht="15" hidden="false" customHeight="false" outlineLevel="0" collapsed="false">
      <c r="A5062" s="0" t="s">
        <v>2009</v>
      </c>
      <c r="B5062" s="0" t="s">
        <v>33</v>
      </c>
      <c r="C5062" s="0" t="n">
        <v>2009</v>
      </c>
      <c r="D5062" s="0" t="s">
        <v>52</v>
      </c>
      <c r="E5062" s="0" t="s">
        <v>2010</v>
      </c>
      <c r="F5062" s="0" t="n">
        <v>0</v>
      </c>
      <c r="G5062" s="0" t="n">
        <v>0.34</v>
      </c>
      <c r="H5062" s="0" t="n">
        <v>0</v>
      </c>
      <c r="I5062" s="0" t="n">
        <v>0.03</v>
      </c>
      <c r="J5062" s="0" t="n">
        <v>0.37</v>
      </c>
      <c r="N5062" s="0" t="s">
        <v>35</v>
      </c>
      <c r="P5062" s="0" t="n">
        <f aca="false">IF(AND(OR(Dashboard!$B$5="All",D5062=Dashboard!$B$5),OR(Dashboard!$D$5="All",N5062=Dashboard!$D$5),OR(AND(C5062&lt;&gt;"",C5062&gt;=Dashboard!$F$5,C5062&lt;=Dashboard!$H$5),AND(C5062="",Dashboard!$F$5&lt;=1980,Dashboard!$H$5&gt;=2016))),1,0)</f>
        <v>1</v>
      </c>
      <c r="Q5062" s="0" t="n">
        <f aca="false">J5062*P5062+ROW()*0.00000001</f>
        <v>0.37005062</v>
      </c>
    </row>
    <row r="5063" customFormat="false" ht="15" hidden="false" customHeight="false" outlineLevel="0" collapsed="false">
      <c r="A5063" s="0" t="s">
        <v>641</v>
      </c>
      <c r="B5063" s="0" t="s">
        <v>184</v>
      </c>
      <c r="C5063" s="0" t="n">
        <v>2012</v>
      </c>
      <c r="D5063" s="0" t="s">
        <v>71</v>
      </c>
      <c r="E5063" s="0" t="s">
        <v>91</v>
      </c>
      <c r="F5063" s="0" t="n">
        <v>0.22</v>
      </c>
      <c r="G5063" s="0" t="n">
        <v>0.12</v>
      </c>
      <c r="H5063" s="0" t="n">
        <v>0</v>
      </c>
      <c r="I5063" s="0" t="n">
        <v>0.03</v>
      </c>
      <c r="J5063" s="0" t="n">
        <v>0.37</v>
      </c>
      <c r="K5063" s="0" t="n">
        <v>80</v>
      </c>
      <c r="L5063" s="0" t="n">
        <v>6.9</v>
      </c>
      <c r="M5063" s="0" t="s">
        <v>125</v>
      </c>
      <c r="N5063" s="0" t="s">
        <v>35</v>
      </c>
      <c r="O5063" s="0" t="s">
        <v>37</v>
      </c>
      <c r="P5063" s="0" t="n">
        <f aca="false">IF(AND(OR(Dashboard!$B$5="All",D5063=Dashboard!$B$5),OR(Dashboard!$D$5="All",N5063=Dashboard!$D$5),OR(AND(C5063&lt;&gt;"",C5063&gt;=Dashboard!$F$5,C5063&lt;=Dashboard!$H$5),AND(C5063="",Dashboard!$F$5&lt;=1980,Dashboard!$H$5&gt;=2016))),1,0)</f>
        <v>1</v>
      </c>
      <c r="Q5063" s="0" t="n">
        <f aca="false">J5063*P5063+ROW()*0.00000001</f>
        <v>0.37005063</v>
      </c>
    </row>
    <row r="5064" customFormat="false" ht="15" hidden="false" customHeight="false" outlineLevel="0" collapsed="false">
      <c r="A5064" s="0" t="s">
        <v>3852</v>
      </c>
      <c r="B5064" s="0" t="s">
        <v>70</v>
      </c>
      <c r="C5064" s="0" t="n">
        <v>2013</v>
      </c>
      <c r="D5064" s="0" t="s">
        <v>41</v>
      </c>
      <c r="E5064" s="0" t="s">
        <v>547</v>
      </c>
      <c r="F5064" s="0" t="n">
        <v>0.07</v>
      </c>
      <c r="G5064" s="0" t="n">
        <v>0.22</v>
      </c>
      <c r="H5064" s="0" t="n">
        <v>0.01</v>
      </c>
      <c r="I5064" s="0" t="n">
        <v>0.08</v>
      </c>
      <c r="J5064" s="0" t="n">
        <v>0.37</v>
      </c>
      <c r="K5064" s="0" t="n">
        <v>82</v>
      </c>
      <c r="L5064" s="0" t="n">
        <v>6.6</v>
      </c>
      <c r="M5064" s="0" t="s">
        <v>36</v>
      </c>
      <c r="N5064" s="0" t="s">
        <v>74</v>
      </c>
      <c r="O5064" s="0" t="s">
        <v>42</v>
      </c>
      <c r="P5064" s="0" t="n">
        <f aca="false">IF(AND(OR(Dashboard!$B$5="All",D5064=Dashboard!$B$5),OR(Dashboard!$D$5="All",N5064=Dashboard!$D$5),OR(AND(C5064&lt;&gt;"",C5064&gt;=Dashboard!$F$5,C5064&lt;=Dashboard!$H$5),AND(C5064="",Dashboard!$F$5&lt;=1980,Dashboard!$H$5&gt;=2016))),1,0)</f>
        <v>1</v>
      </c>
      <c r="Q5064" s="0" t="n">
        <f aca="false">J5064*P5064+ROW()*0.00000001</f>
        <v>0.37005064</v>
      </c>
    </row>
    <row r="5065" customFormat="false" ht="15" hidden="false" customHeight="false" outlineLevel="0" collapsed="false">
      <c r="A5065" s="0" t="s">
        <v>3853</v>
      </c>
      <c r="B5065" s="0" t="s">
        <v>159</v>
      </c>
      <c r="C5065" s="0" t="n">
        <v>1986</v>
      </c>
      <c r="D5065" s="0" t="s">
        <v>56</v>
      </c>
      <c r="E5065" s="0" t="s">
        <v>160</v>
      </c>
      <c r="F5065" s="0" t="n">
        <v>0.35</v>
      </c>
      <c r="G5065" s="0" t="n">
        <v>0.02</v>
      </c>
      <c r="H5065" s="0" t="n">
        <v>0</v>
      </c>
      <c r="I5065" s="0" t="n">
        <v>0</v>
      </c>
      <c r="J5065" s="0" t="n">
        <v>0.37</v>
      </c>
      <c r="N5065" s="0" t="s">
        <v>161</v>
      </c>
      <c r="P5065" s="0" t="n">
        <f aca="false">IF(AND(OR(Dashboard!$B$5="All",D5065=Dashboard!$B$5),OR(Dashboard!$D$5="All",N5065=Dashboard!$D$5),OR(AND(C5065&lt;&gt;"",C5065&gt;=Dashboard!$F$5,C5065&lt;=Dashboard!$H$5),AND(C5065="",Dashboard!$F$5&lt;=1980,Dashboard!$H$5&gt;=2016))),1,0)</f>
        <v>1</v>
      </c>
      <c r="Q5065" s="0" t="n">
        <f aca="false">J5065*P5065+ROW()*0.00000001</f>
        <v>0.37005065</v>
      </c>
    </row>
    <row r="5066" customFormat="false" ht="15" hidden="false" customHeight="false" outlineLevel="0" collapsed="false">
      <c r="A5066" s="0" t="s">
        <v>1359</v>
      </c>
      <c r="B5066" s="0" t="s">
        <v>94</v>
      </c>
      <c r="C5066" s="0" t="n">
        <v>2016</v>
      </c>
      <c r="D5066" s="0" t="s">
        <v>71</v>
      </c>
      <c r="E5066" s="0" t="s">
        <v>211</v>
      </c>
      <c r="F5066" s="0" t="n">
        <v>0.1</v>
      </c>
      <c r="G5066" s="0" t="n">
        <v>0.17</v>
      </c>
      <c r="H5066" s="0" t="n">
        <v>0.05</v>
      </c>
      <c r="I5066" s="0" t="n">
        <v>0.05</v>
      </c>
      <c r="J5066" s="0" t="n">
        <v>0.37</v>
      </c>
      <c r="N5066" s="0" t="s">
        <v>74</v>
      </c>
      <c r="P5066" s="0" t="n">
        <f aca="false">IF(AND(OR(Dashboard!$B$5="All",D5066=Dashboard!$B$5),OR(Dashboard!$D$5="All",N5066=Dashboard!$D$5),OR(AND(C5066&lt;&gt;"",C5066&gt;=Dashboard!$F$5,C5066&lt;=Dashboard!$H$5),AND(C5066="",Dashboard!$F$5&lt;=1980,Dashboard!$H$5&gt;=2016))),1,0)</f>
        <v>1</v>
      </c>
      <c r="Q5066" s="0" t="n">
        <f aca="false">J5066*P5066+ROW()*0.00000001</f>
        <v>0.37005066</v>
      </c>
    </row>
    <row r="5067" customFormat="false" ht="15" hidden="false" customHeight="false" outlineLevel="0" collapsed="false">
      <c r="A5067" s="0" t="s">
        <v>3854</v>
      </c>
      <c r="B5067" s="0" t="s">
        <v>76</v>
      </c>
      <c r="C5067" s="0" t="n">
        <v>2006</v>
      </c>
      <c r="D5067" s="0" t="s">
        <v>102</v>
      </c>
      <c r="E5067" s="0" t="s">
        <v>160</v>
      </c>
      <c r="F5067" s="0" t="n">
        <v>0.09</v>
      </c>
      <c r="G5067" s="0" t="n">
        <v>0.07</v>
      </c>
      <c r="H5067" s="0" t="n">
        <v>0.19</v>
      </c>
      <c r="I5067" s="0" t="n">
        <v>0.02</v>
      </c>
      <c r="J5067" s="0" t="n">
        <v>0.37</v>
      </c>
      <c r="K5067" s="0" t="n">
        <v>72</v>
      </c>
      <c r="L5067" s="0" t="n">
        <v>5.8</v>
      </c>
      <c r="M5067" s="0" t="s">
        <v>103</v>
      </c>
      <c r="N5067" s="0" t="s">
        <v>74</v>
      </c>
      <c r="O5067" s="0" t="s">
        <v>37</v>
      </c>
      <c r="P5067" s="0" t="n">
        <f aca="false">IF(AND(OR(Dashboard!$B$5="All",D5067=Dashboard!$B$5),OR(Dashboard!$D$5="All",N5067=Dashboard!$D$5),OR(AND(C5067&lt;&gt;"",C5067&gt;=Dashboard!$F$5,C5067&lt;=Dashboard!$H$5),AND(C5067="",Dashboard!$F$5&lt;=1980,Dashboard!$H$5&gt;=2016))),1,0)</f>
        <v>1</v>
      </c>
      <c r="Q5067" s="0" t="n">
        <f aca="false">J5067*P5067+ROW()*0.00000001</f>
        <v>0.37005067</v>
      </c>
    </row>
    <row r="5068" customFormat="false" ht="15" hidden="false" customHeight="false" outlineLevel="0" collapsed="false">
      <c r="A5068" s="0" t="s">
        <v>3360</v>
      </c>
      <c r="B5068" s="0" t="s">
        <v>50</v>
      </c>
      <c r="C5068" s="0" t="n">
        <v>2010</v>
      </c>
      <c r="D5068" s="0" t="s">
        <v>71</v>
      </c>
      <c r="E5068" s="0" t="s">
        <v>243</v>
      </c>
      <c r="F5068" s="0" t="n">
        <v>0.25</v>
      </c>
      <c r="G5068" s="0" t="n">
        <v>0.09</v>
      </c>
      <c r="H5068" s="0" t="n">
        <v>0</v>
      </c>
      <c r="I5068" s="0" t="n">
        <v>0.03</v>
      </c>
      <c r="J5068" s="0" t="n">
        <v>0.37</v>
      </c>
      <c r="N5068" s="0" t="s">
        <v>35</v>
      </c>
      <c r="P5068" s="0" t="n">
        <f aca="false">IF(AND(OR(Dashboard!$B$5="All",D5068=Dashboard!$B$5),OR(Dashboard!$D$5="All",N5068=Dashboard!$D$5),OR(AND(C5068&lt;&gt;"",C5068&gt;=Dashboard!$F$5,C5068&lt;=Dashboard!$H$5),AND(C5068="",Dashboard!$F$5&lt;=1980,Dashboard!$H$5&gt;=2016))),1,0)</f>
        <v>1</v>
      </c>
      <c r="Q5068" s="0" t="n">
        <f aca="false">J5068*P5068+ROW()*0.00000001</f>
        <v>0.37005068</v>
      </c>
    </row>
    <row r="5069" customFormat="false" ht="15" hidden="false" customHeight="false" outlineLevel="0" collapsed="false">
      <c r="A5069" s="0" t="s">
        <v>3855</v>
      </c>
      <c r="B5069" s="0" t="s">
        <v>50</v>
      </c>
      <c r="C5069" s="0" t="n">
        <v>2008</v>
      </c>
      <c r="D5069" s="0" t="s">
        <v>114</v>
      </c>
      <c r="E5069" s="0" t="s">
        <v>124</v>
      </c>
      <c r="F5069" s="0" t="n">
        <v>0.35</v>
      </c>
      <c r="G5069" s="0" t="n">
        <v>0</v>
      </c>
      <c r="H5069" s="0" t="n">
        <v>0</v>
      </c>
      <c r="I5069" s="0" t="n">
        <v>0.03</v>
      </c>
      <c r="J5069" s="0" t="n">
        <v>0.37</v>
      </c>
      <c r="M5069" s="0" t="s">
        <v>36</v>
      </c>
      <c r="N5069" s="0" t="s">
        <v>35</v>
      </c>
      <c r="P5069" s="0" t="n">
        <f aca="false">IF(AND(OR(Dashboard!$B$5="All",D5069=Dashboard!$B$5),OR(Dashboard!$D$5="All",N5069=Dashboard!$D$5),OR(AND(C5069&lt;&gt;"",C5069&gt;=Dashboard!$F$5,C5069&lt;=Dashboard!$H$5),AND(C5069="",Dashboard!$F$5&lt;=1980,Dashboard!$H$5&gt;=2016))),1,0)</f>
        <v>1</v>
      </c>
      <c r="Q5069" s="0" t="n">
        <f aca="false">J5069*P5069+ROW()*0.00000001</f>
        <v>0.37005069</v>
      </c>
    </row>
    <row r="5070" customFormat="false" ht="15" hidden="false" customHeight="false" outlineLevel="0" collapsed="false">
      <c r="A5070" s="0" t="s">
        <v>2688</v>
      </c>
      <c r="B5070" s="0" t="s">
        <v>164</v>
      </c>
      <c r="D5070" s="0" t="s">
        <v>71</v>
      </c>
      <c r="E5070" s="0" t="s">
        <v>154</v>
      </c>
      <c r="F5070" s="0" t="n">
        <v>0.11</v>
      </c>
      <c r="G5070" s="0" t="n">
        <v>0.16</v>
      </c>
      <c r="H5070" s="0" t="n">
        <v>0</v>
      </c>
      <c r="I5070" s="0" t="n">
        <v>0.1</v>
      </c>
      <c r="J5070" s="0" t="n">
        <v>0.37</v>
      </c>
      <c r="K5070" s="0" t="n">
        <v>28</v>
      </c>
      <c r="L5070" s="0" t="n">
        <v>4.1</v>
      </c>
      <c r="M5070" s="0" t="s">
        <v>125</v>
      </c>
      <c r="N5070" s="0" t="s">
        <v>74</v>
      </c>
      <c r="O5070" s="0" t="s">
        <v>177</v>
      </c>
      <c r="P5070" s="0" t="n">
        <f aca="false">IF(AND(OR(Dashboard!$B$5="All",D5070=Dashboard!$B$5),OR(Dashboard!$D$5="All",N5070=Dashboard!$D$5),OR(AND(C5070&lt;&gt;"",C5070&gt;=Dashboard!$F$5,C5070&lt;=Dashboard!$H$5),AND(C5070="",Dashboard!$F$5&lt;=1980,Dashboard!$H$5&gt;=2016))),1,0)</f>
        <v>1</v>
      </c>
      <c r="Q5070" s="0" t="n">
        <f aca="false">J5070*P5070+ROW()*0.00000001</f>
        <v>0.3700507</v>
      </c>
    </row>
    <row r="5071" customFormat="false" ht="15" hidden="false" customHeight="false" outlineLevel="0" collapsed="false">
      <c r="A5071" s="0" t="s">
        <v>3856</v>
      </c>
      <c r="B5071" s="0" t="s">
        <v>117</v>
      </c>
      <c r="C5071" s="0" t="n">
        <v>1997</v>
      </c>
      <c r="D5071" s="0" t="s">
        <v>102</v>
      </c>
      <c r="E5071" s="0" t="s">
        <v>157</v>
      </c>
      <c r="F5071" s="0" t="n">
        <v>0</v>
      </c>
      <c r="G5071" s="0" t="n">
        <v>0</v>
      </c>
      <c r="H5071" s="0" t="n">
        <v>0.35</v>
      </c>
      <c r="I5071" s="0" t="n">
        <v>0.02</v>
      </c>
      <c r="J5071" s="0" t="n">
        <v>0.37</v>
      </c>
      <c r="N5071" s="0" t="s">
        <v>74</v>
      </c>
      <c r="P5071" s="0" t="n">
        <f aca="false">IF(AND(OR(Dashboard!$B$5="All",D5071=Dashboard!$B$5),OR(Dashboard!$D$5="All",N5071=Dashboard!$D$5),OR(AND(C5071&lt;&gt;"",C5071&gt;=Dashboard!$F$5,C5071&lt;=Dashboard!$H$5),AND(C5071="",Dashboard!$F$5&lt;=1980,Dashboard!$H$5&gt;=2016))),1,0)</f>
        <v>1</v>
      </c>
      <c r="Q5071" s="0" t="n">
        <f aca="false">J5071*P5071+ROW()*0.00000001</f>
        <v>0.37005071</v>
      </c>
    </row>
    <row r="5072" customFormat="false" ht="15" hidden="false" customHeight="false" outlineLevel="0" collapsed="false">
      <c r="A5072" s="0" t="s">
        <v>1487</v>
      </c>
      <c r="B5072" s="0" t="s">
        <v>70</v>
      </c>
      <c r="C5072" s="0" t="n">
        <v>2015</v>
      </c>
      <c r="D5072" s="0" t="s">
        <v>58</v>
      </c>
      <c r="E5072" s="0" t="s">
        <v>1862</v>
      </c>
      <c r="F5072" s="0" t="n">
        <v>0.11</v>
      </c>
      <c r="G5072" s="0" t="n">
        <v>0.2</v>
      </c>
      <c r="H5072" s="0" t="n">
        <v>0</v>
      </c>
      <c r="I5072" s="0" t="n">
        <v>0.06</v>
      </c>
      <c r="J5072" s="0" t="n">
        <v>0.37</v>
      </c>
      <c r="N5072" s="0" t="s">
        <v>74</v>
      </c>
      <c r="P5072" s="0" t="n">
        <f aca="false">IF(AND(OR(Dashboard!$B$5="All",D5072=Dashboard!$B$5),OR(Dashboard!$D$5="All",N5072=Dashboard!$D$5),OR(AND(C5072&lt;&gt;"",C5072&gt;=Dashboard!$F$5,C5072&lt;=Dashboard!$H$5),AND(C5072="",Dashboard!$F$5&lt;=1980,Dashboard!$H$5&gt;=2016))),1,0)</f>
        <v>1</v>
      </c>
      <c r="Q5072" s="0" t="n">
        <f aca="false">J5072*P5072+ROW()*0.00000001</f>
        <v>0.37005072</v>
      </c>
    </row>
    <row r="5073" customFormat="false" ht="15" hidden="false" customHeight="false" outlineLevel="0" collapsed="false">
      <c r="A5073" s="0" t="s">
        <v>1821</v>
      </c>
      <c r="B5073" s="0" t="s">
        <v>33</v>
      </c>
      <c r="C5073" s="0" t="n">
        <v>2009</v>
      </c>
      <c r="D5073" s="0" t="s">
        <v>34</v>
      </c>
      <c r="E5073" s="0" t="s">
        <v>72</v>
      </c>
      <c r="F5073" s="0" t="n">
        <v>0.34</v>
      </c>
      <c r="G5073" s="0" t="n">
        <v>0</v>
      </c>
      <c r="H5073" s="0" t="n">
        <v>0</v>
      </c>
      <c r="I5073" s="0" t="n">
        <v>0.03</v>
      </c>
      <c r="J5073" s="0" t="n">
        <v>0.37</v>
      </c>
      <c r="L5073" s="0" t="n">
        <v>8.6</v>
      </c>
      <c r="M5073" s="0" t="s">
        <v>36</v>
      </c>
      <c r="N5073" s="0" t="s">
        <v>35</v>
      </c>
      <c r="P5073" s="0" t="n">
        <f aca="false">IF(AND(OR(Dashboard!$B$5="All",D5073=Dashboard!$B$5),OR(Dashboard!$D$5="All",N5073=Dashboard!$D$5),OR(AND(C5073&lt;&gt;"",C5073&gt;=Dashboard!$F$5,C5073&lt;=Dashboard!$H$5),AND(C5073="",Dashboard!$F$5&lt;=1980,Dashboard!$H$5&gt;=2016))),1,0)</f>
        <v>1</v>
      </c>
      <c r="Q5073" s="0" t="n">
        <f aca="false">J5073*P5073+ROW()*0.00000001</f>
        <v>0.37005073</v>
      </c>
    </row>
    <row r="5074" customFormat="false" ht="15" hidden="false" customHeight="false" outlineLevel="0" collapsed="false">
      <c r="A5074" s="0" t="s">
        <v>3857</v>
      </c>
      <c r="B5074" s="0" t="s">
        <v>94</v>
      </c>
      <c r="C5074" s="0" t="n">
        <v>2016</v>
      </c>
      <c r="D5074" s="0" t="s">
        <v>46</v>
      </c>
      <c r="E5074" s="0" t="s">
        <v>1607</v>
      </c>
      <c r="F5074" s="0" t="n">
        <v>0</v>
      </c>
      <c r="G5074" s="0" t="n">
        <v>0</v>
      </c>
      <c r="H5074" s="0" t="n">
        <v>0.37</v>
      </c>
      <c r="I5074" s="0" t="n">
        <v>0</v>
      </c>
      <c r="J5074" s="0" t="n">
        <v>0.37</v>
      </c>
      <c r="N5074" s="0" t="s">
        <v>74</v>
      </c>
      <c r="P5074" s="0" t="n">
        <f aca="false">IF(AND(OR(Dashboard!$B$5="All",D5074=Dashboard!$B$5),OR(Dashboard!$D$5="All",N5074=Dashboard!$D$5),OR(AND(C5074&lt;&gt;"",C5074&gt;=Dashboard!$F$5,C5074&lt;=Dashboard!$H$5),AND(C5074="",Dashboard!$F$5&lt;=1980,Dashboard!$H$5&gt;=2016))),1,0)</f>
        <v>1</v>
      </c>
      <c r="Q5074" s="0" t="n">
        <f aca="false">J5074*P5074+ROW()*0.00000001</f>
        <v>0.37005074</v>
      </c>
    </row>
    <row r="5075" customFormat="false" ht="15" hidden="false" customHeight="false" outlineLevel="0" collapsed="false">
      <c r="A5075" s="0" t="s">
        <v>1503</v>
      </c>
      <c r="B5075" s="0" t="s">
        <v>70</v>
      </c>
      <c r="C5075" s="0" t="n">
        <v>2008</v>
      </c>
      <c r="D5075" s="0" t="s">
        <v>52</v>
      </c>
      <c r="E5075" s="0" t="s">
        <v>487</v>
      </c>
      <c r="F5075" s="0" t="n">
        <v>0.28</v>
      </c>
      <c r="G5075" s="0" t="n">
        <v>0.06</v>
      </c>
      <c r="H5075" s="0" t="n">
        <v>0</v>
      </c>
      <c r="I5075" s="0" t="n">
        <v>0.04</v>
      </c>
      <c r="J5075" s="0" t="n">
        <v>0.37</v>
      </c>
      <c r="K5075" s="0" t="n">
        <v>54</v>
      </c>
      <c r="L5075" s="0" t="n">
        <v>3.5</v>
      </c>
      <c r="M5075" s="0" t="s">
        <v>36</v>
      </c>
      <c r="N5075" s="0" t="s">
        <v>74</v>
      </c>
      <c r="O5075" s="0" t="s">
        <v>53</v>
      </c>
      <c r="P5075" s="0" t="n">
        <f aca="false">IF(AND(OR(Dashboard!$B$5="All",D5075=Dashboard!$B$5),OR(Dashboard!$D$5="All",N5075=Dashboard!$D$5),OR(AND(C5075&lt;&gt;"",C5075&gt;=Dashboard!$F$5,C5075&lt;=Dashboard!$H$5),AND(C5075="",Dashboard!$F$5&lt;=1980,Dashboard!$H$5&gt;=2016))),1,0)</f>
        <v>1</v>
      </c>
      <c r="Q5075" s="0" t="n">
        <f aca="false">J5075*P5075+ROW()*0.00000001</f>
        <v>0.37005075</v>
      </c>
    </row>
    <row r="5076" customFormat="false" ht="15" hidden="false" customHeight="false" outlineLevel="0" collapsed="false">
      <c r="A5076" s="0" t="s">
        <v>2525</v>
      </c>
      <c r="B5076" s="0" t="s">
        <v>76</v>
      </c>
      <c r="C5076" s="0" t="n">
        <v>2008</v>
      </c>
      <c r="D5076" s="0" t="s">
        <v>34</v>
      </c>
      <c r="E5076" s="0" t="s">
        <v>142</v>
      </c>
      <c r="F5076" s="0" t="n">
        <v>0.16</v>
      </c>
      <c r="G5076" s="0" t="n">
        <v>0</v>
      </c>
      <c r="H5076" s="0" t="n">
        <v>0</v>
      </c>
      <c r="I5076" s="0" t="n">
        <v>0.21</v>
      </c>
      <c r="J5076" s="0" t="n">
        <v>0.37</v>
      </c>
      <c r="L5076" s="0" t="n">
        <v>4.3</v>
      </c>
      <c r="M5076" s="0" t="s">
        <v>36</v>
      </c>
      <c r="N5076" s="0" t="s">
        <v>74</v>
      </c>
      <c r="P5076" s="0" t="n">
        <f aca="false">IF(AND(OR(Dashboard!$B$5="All",D5076=Dashboard!$B$5),OR(Dashboard!$D$5="All",N5076=Dashboard!$D$5),OR(AND(C5076&lt;&gt;"",C5076&gt;=Dashboard!$F$5,C5076&lt;=Dashboard!$H$5),AND(C5076="",Dashboard!$F$5&lt;=1980,Dashboard!$H$5&gt;=2016))),1,0)</f>
        <v>1</v>
      </c>
      <c r="Q5076" s="0" t="n">
        <f aca="false">J5076*P5076+ROW()*0.00000001</f>
        <v>0.37005076</v>
      </c>
    </row>
    <row r="5077" customFormat="false" ht="15" hidden="false" customHeight="false" outlineLevel="0" collapsed="false">
      <c r="A5077" s="0" t="s">
        <v>2316</v>
      </c>
      <c r="B5077" s="0" t="s">
        <v>186</v>
      </c>
      <c r="C5077" s="0" t="n">
        <v>2005</v>
      </c>
      <c r="D5077" s="0" t="s">
        <v>71</v>
      </c>
      <c r="E5077" s="0" t="s">
        <v>91</v>
      </c>
      <c r="F5077" s="0" t="n">
        <v>0.29</v>
      </c>
      <c r="G5077" s="0" t="n">
        <v>0.07</v>
      </c>
      <c r="H5077" s="0" t="n">
        <v>0</v>
      </c>
      <c r="I5077" s="0" t="n">
        <v>0.01</v>
      </c>
      <c r="J5077" s="0" t="n">
        <v>0.37</v>
      </c>
      <c r="K5077" s="0" t="n">
        <v>76</v>
      </c>
      <c r="L5077" s="0" t="n">
        <v>7.2</v>
      </c>
      <c r="M5077" s="0" t="s">
        <v>103</v>
      </c>
      <c r="N5077" s="0" t="s">
        <v>35</v>
      </c>
      <c r="O5077" s="0" t="s">
        <v>37</v>
      </c>
      <c r="P5077" s="0" t="n">
        <f aca="false">IF(AND(OR(Dashboard!$B$5="All",D5077=Dashboard!$B$5),OR(Dashboard!$D$5="All",N5077=Dashboard!$D$5),OR(AND(C5077&lt;&gt;"",C5077&gt;=Dashboard!$F$5,C5077&lt;=Dashboard!$H$5),AND(C5077="",Dashboard!$F$5&lt;=1980,Dashboard!$H$5&gt;=2016))),1,0)</f>
        <v>1</v>
      </c>
      <c r="Q5077" s="0" t="n">
        <f aca="false">J5077*P5077+ROW()*0.00000001</f>
        <v>0.37005077</v>
      </c>
    </row>
    <row r="5078" customFormat="false" ht="15" hidden="false" customHeight="false" outlineLevel="0" collapsed="false">
      <c r="A5078" s="0" t="s">
        <v>3858</v>
      </c>
      <c r="B5078" s="0" t="s">
        <v>144</v>
      </c>
      <c r="C5078" s="0" t="n">
        <v>2002</v>
      </c>
      <c r="D5078" s="0" t="s">
        <v>34</v>
      </c>
      <c r="E5078" s="0" t="s">
        <v>65</v>
      </c>
      <c r="F5078" s="0" t="n">
        <v>0.28</v>
      </c>
      <c r="G5078" s="0" t="n">
        <v>0.08</v>
      </c>
      <c r="H5078" s="0" t="n">
        <v>0</v>
      </c>
      <c r="I5078" s="0" t="n">
        <v>0.01</v>
      </c>
      <c r="J5078" s="0" t="n">
        <v>0.37</v>
      </c>
      <c r="K5078" s="0" t="n">
        <v>76</v>
      </c>
      <c r="M5078" s="0" t="s">
        <v>36</v>
      </c>
      <c r="N5078" s="0" t="s">
        <v>66</v>
      </c>
      <c r="O5078" s="0" t="s">
        <v>37</v>
      </c>
      <c r="P5078" s="0" t="n">
        <f aca="false">IF(AND(OR(Dashboard!$B$5="All",D5078=Dashboard!$B$5),OR(Dashboard!$D$5="All",N5078=Dashboard!$D$5),OR(AND(C5078&lt;&gt;"",C5078&gt;=Dashboard!$F$5,C5078&lt;=Dashboard!$H$5),AND(C5078="",Dashboard!$F$5&lt;=1980,Dashboard!$H$5&gt;=2016))),1,0)</f>
        <v>1</v>
      </c>
      <c r="Q5078" s="0" t="n">
        <f aca="false">J5078*P5078+ROW()*0.00000001</f>
        <v>0.37005078</v>
      </c>
    </row>
    <row r="5079" customFormat="false" ht="15" hidden="false" customHeight="false" outlineLevel="0" collapsed="false">
      <c r="A5079" s="0" t="s">
        <v>3398</v>
      </c>
      <c r="B5079" s="0" t="s">
        <v>64</v>
      </c>
      <c r="C5079" s="0" t="n">
        <v>2006</v>
      </c>
      <c r="D5079" s="0" t="s">
        <v>34</v>
      </c>
      <c r="E5079" s="0" t="s">
        <v>2331</v>
      </c>
      <c r="F5079" s="0" t="n">
        <v>0.34</v>
      </c>
      <c r="G5079" s="0" t="n">
        <v>0</v>
      </c>
      <c r="H5079" s="0" t="n">
        <v>0</v>
      </c>
      <c r="I5079" s="0" t="n">
        <v>0.03</v>
      </c>
      <c r="J5079" s="0" t="n">
        <v>0.37</v>
      </c>
      <c r="K5079" s="0" t="n">
        <v>66</v>
      </c>
      <c r="L5079" s="0" t="n">
        <v>3.9</v>
      </c>
      <c r="M5079" s="0" t="s">
        <v>36</v>
      </c>
      <c r="N5079" s="0" t="s">
        <v>66</v>
      </c>
      <c r="O5079" s="0" t="s">
        <v>67</v>
      </c>
      <c r="P5079" s="0" t="n">
        <f aca="false">IF(AND(OR(Dashboard!$B$5="All",D5079=Dashboard!$B$5),OR(Dashboard!$D$5="All",N5079=Dashboard!$D$5),OR(AND(C5079&lt;&gt;"",C5079&gt;=Dashboard!$F$5,C5079&lt;=Dashboard!$H$5),AND(C5079="",Dashboard!$F$5&lt;=1980,Dashboard!$H$5&gt;=2016))),1,0)</f>
        <v>1</v>
      </c>
      <c r="Q5079" s="0" t="n">
        <f aca="false">J5079*P5079+ROW()*0.00000001</f>
        <v>0.37005079</v>
      </c>
    </row>
    <row r="5080" customFormat="false" ht="15" hidden="false" customHeight="false" outlineLevel="0" collapsed="false">
      <c r="A5080" s="0" t="s">
        <v>3859</v>
      </c>
      <c r="B5080" s="0" t="s">
        <v>33</v>
      </c>
      <c r="C5080" s="0" t="n">
        <v>2008</v>
      </c>
      <c r="D5080" s="0" t="s">
        <v>58</v>
      </c>
      <c r="E5080" s="0" t="s">
        <v>124</v>
      </c>
      <c r="F5080" s="0" t="n">
        <v>0.33</v>
      </c>
      <c r="G5080" s="0" t="n">
        <v>0.02</v>
      </c>
      <c r="H5080" s="0" t="n">
        <v>0</v>
      </c>
      <c r="I5080" s="0" t="n">
        <v>0.03</v>
      </c>
      <c r="J5080" s="0" t="n">
        <v>0.37</v>
      </c>
      <c r="L5080" s="0" t="n">
        <v>6.1</v>
      </c>
      <c r="M5080" s="0" t="s">
        <v>36</v>
      </c>
      <c r="N5080" s="0" t="s">
        <v>35</v>
      </c>
      <c r="P5080" s="0" t="n">
        <f aca="false">IF(AND(OR(Dashboard!$B$5="All",D5080=Dashboard!$B$5),OR(Dashboard!$D$5="All",N5080=Dashboard!$D$5),OR(AND(C5080&lt;&gt;"",C5080&gt;=Dashboard!$F$5,C5080&lt;=Dashboard!$H$5),AND(C5080="",Dashboard!$F$5&lt;=1980,Dashboard!$H$5&gt;=2016))),1,0)</f>
        <v>1</v>
      </c>
      <c r="Q5080" s="0" t="n">
        <f aca="false">J5080*P5080+ROW()*0.00000001</f>
        <v>0.3700508</v>
      </c>
    </row>
    <row r="5081" customFormat="false" ht="15" hidden="false" customHeight="false" outlineLevel="0" collapsed="false">
      <c r="A5081" s="0" t="s">
        <v>948</v>
      </c>
      <c r="B5081" s="0" t="s">
        <v>164</v>
      </c>
      <c r="C5081" s="0" t="n">
        <v>2011</v>
      </c>
      <c r="D5081" s="0" t="s">
        <v>71</v>
      </c>
      <c r="E5081" s="0" t="s">
        <v>234</v>
      </c>
      <c r="F5081" s="0" t="n">
        <v>0.14</v>
      </c>
      <c r="G5081" s="0" t="n">
        <v>0.15</v>
      </c>
      <c r="H5081" s="0" t="n">
        <v>0</v>
      </c>
      <c r="I5081" s="0" t="n">
        <v>0.08</v>
      </c>
      <c r="J5081" s="0" t="n">
        <v>0.37</v>
      </c>
      <c r="K5081" s="0" t="n">
        <v>63</v>
      </c>
      <c r="M5081" s="0" t="s">
        <v>125</v>
      </c>
      <c r="N5081" s="0" t="s">
        <v>74</v>
      </c>
      <c r="O5081" s="0" t="s">
        <v>67</v>
      </c>
      <c r="P5081" s="0" t="n">
        <f aca="false">IF(AND(OR(Dashboard!$B$5="All",D5081=Dashboard!$B$5),OR(Dashboard!$D$5="All",N5081=Dashboard!$D$5),OR(AND(C5081&lt;&gt;"",C5081&gt;=Dashboard!$F$5,C5081&lt;=Dashboard!$H$5),AND(C5081="",Dashboard!$F$5&lt;=1980,Dashboard!$H$5&gt;=2016))),1,0)</f>
        <v>1</v>
      </c>
      <c r="Q5081" s="0" t="n">
        <f aca="false">J5081*P5081+ROW()*0.00000001</f>
        <v>0.37005081</v>
      </c>
    </row>
    <row r="5082" customFormat="false" ht="15" hidden="false" customHeight="false" outlineLevel="0" collapsed="false">
      <c r="A5082" s="0" t="s">
        <v>2184</v>
      </c>
      <c r="B5082" s="0" t="s">
        <v>70</v>
      </c>
      <c r="C5082" s="0" t="n">
        <v>2006</v>
      </c>
      <c r="D5082" s="0" t="s">
        <v>34</v>
      </c>
      <c r="E5082" s="0" t="s">
        <v>72</v>
      </c>
      <c r="F5082" s="0" t="n">
        <v>0.3</v>
      </c>
      <c r="G5082" s="0" t="n">
        <v>0.04</v>
      </c>
      <c r="H5082" s="0" t="n">
        <v>0</v>
      </c>
      <c r="I5082" s="0" t="n">
        <v>0.03</v>
      </c>
      <c r="J5082" s="0" t="n">
        <v>0.37</v>
      </c>
      <c r="K5082" s="0" t="n">
        <v>80</v>
      </c>
      <c r="L5082" s="0" t="n">
        <v>7.4</v>
      </c>
      <c r="M5082" s="0" t="s">
        <v>36</v>
      </c>
      <c r="N5082" s="0" t="s">
        <v>74</v>
      </c>
      <c r="O5082" s="0" t="s">
        <v>37</v>
      </c>
      <c r="P5082" s="0" t="n">
        <f aca="false">IF(AND(OR(Dashboard!$B$5="All",D5082=Dashboard!$B$5),OR(Dashboard!$D$5="All",N5082=Dashboard!$D$5),OR(AND(C5082&lt;&gt;"",C5082&gt;=Dashboard!$F$5,C5082&lt;=Dashboard!$H$5),AND(C5082="",Dashboard!$F$5&lt;=1980,Dashboard!$H$5&gt;=2016))),1,0)</f>
        <v>1</v>
      </c>
      <c r="Q5082" s="0" t="n">
        <f aca="false">J5082*P5082+ROW()*0.00000001</f>
        <v>0.37005082</v>
      </c>
    </row>
    <row r="5083" customFormat="false" ht="15" hidden="false" customHeight="false" outlineLevel="0" collapsed="false">
      <c r="A5083" s="0" t="s">
        <v>3860</v>
      </c>
      <c r="B5083" s="0" t="s">
        <v>117</v>
      </c>
      <c r="C5083" s="0" t="n">
        <v>1994</v>
      </c>
      <c r="D5083" s="0" t="s">
        <v>56</v>
      </c>
      <c r="E5083" s="0" t="s">
        <v>89</v>
      </c>
      <c r="F5083" s="0" t="n">
        <v>0.08</v>
      </c>
      <c r="G5083" s="0" t="n">
        <v>0.06</v>
      </c>
      <c r="H5083" s="0" t="n">
        <v>0.21</v>
      </c>
      <c r="I5083" s="0" t="n">
        <v>0.02</v>
      </c>
      <c r="J5083" s="0" t="n">
        <v>0.37</v>
      </c>
      <c r="N5083" s="0" t="s">
        <v>74</v>
      </c>
      <c r="P5083" s="0" t="n">
        <f aca="false">IF(AND(OR(Dashboard!$B$5="All",D5083=Dashboard!$B$5),OR(Dashboard!$D$5="All",N5083=Dashboard!$D$5),OR(AND(C5083&lt;&gt;"",C5083&gt;=Dashboard!$F$5,C5083&lt;=Dashboard!$H$5),AND(C5083="",Dashboard!$F$5&lt;=1980,Dashboard!$H$5&gt;=2016))),1,0)</f>
        <v>1</v>
      </c>
      <c r="Q5083" s="0" t="n">
        <f aca="false">J5083*P5083+ROW()*0.00000001</f>
        <v>0.37005083</v>
      </c>
    </row>
    <row r="5084" customFormat="false" ht="15" hidden="false" customHeight="false" outlineLevel="0" collapsed="false">
      <c r="A5084" s="0" t="s">
        <v>1762</v>
      </c>
      <c r="B5084" s="0" t="s">
        <v>76</v>
      </c>
      <c r="C5084" s="0" t="n">
        <v>2006</v>
      </c>
      <c r="D5084" s="0" t="s">
        <v>58</v>
      </c>
      <c r="E5084" s="0" t="s">
        <v>124</v>
      </c>
      <c r="F5084" s="0" t="n">
        <v>0.18</v>
      </c>
      <c r="G5084" s="0" t="n">
        <v>0.14</v>
      </c>
      <c r="H5084" s="0" t="n">
        <v>0</v>
      </c>
      <c r="I5084" s="0" t="n">
        <v>0.05</v>
      </c>
      <c r="J5084" s="0" t="n">
        <v>0.37</v>
      </c>
      <c r="M5084" s="0" t="s">
        <v>36</v>
      </c>
      <c r="N5084" s="0" t="s">
        <v>74</v>
      </c>
      <c r="P5084" s="0" t="n">
        <f aca="false">IF(AND(OR(Dashboard!$B$5="All",D5084=Dashboard!$B$5),OR(Dashboard!$D$5="All",N5084=Dashboard!$D$5),OR(AND(C5084&lt;&gt;"",C5084&gt;=Dashboard!$F$5,C5084&lt;=Dashboard!$H$5),AND(C5084="",Dashboard!$F$5&lt;=1980,Dashboard!$H$5&gt;=2016))),1,0)</f>
        <v>1</v>
      </c>
      <c r="Q5084" s="0" t="n">
        <f aca="false">J5084*P5084+ROW()*0.00000001</f>
        <v>0.37005084</v>
      </c>
    </row>
    <row r="5085" customFormat="false" ht="15" hidden="false" customHeight="false" outlineLevel="0" collapsed="false">
      <c r="A5085" s="0" t="s">
        <v>191</v>
      </c>
      <c r="B5085" s="0" t="s">
        <v>184</v>
      </c>
      <c r="C5085" s="0" t="n">
        <v>2012</v>
      </c>
      <c r="D5085" s="0" t="s">
        <v>52</v>
      </c>
      <c r="E5085" s="0" t="s">
        <v>124</v>
      </c>
      <c r="F5085" s="0" t="n">
        <v>0.21</v>
      </c>
      <c r="G5085" s="0" t="n">
        <v>0.13</v>
      </c>
      <c r="H5085" s="0" t="n">
        <v>0</v>
      </c>
      <c r="I5085" s="0" t="n">
        <v>0.03</v>
      </c>
      <c r="J5085" s="0" t="n">
        <v>0.37</v>
      </c>
      <c r="K5085" s="0" t="n">
        <v>66</v>
      </c>
      <c r="L5085" s="0" t="n">
        <v>7.8</v>
      </c>
      <c r="M5085" s="0" t="s">
        <v>125</v>
      </c>
      <c r="N5085" s="0" t="s">
        <v>35</v>
      </c>
      <c r="O5085" s="0" t="s">
        <v>67</v>
      </c>
      <c r="P5085" s="0" t="n">
        <f aca="false">IF(AND(OR(Dashboard!$B$5="All",D5085=Dashboard!$B$5),OR(Dashboard!$D$5="All",N5085=Dashboard!$D$5),OR(AND(C5085&lt;&gt;"",C5085&gt;=Dashboard!$F$5,C5085&lt;=Dashboard!$H$5),AND(C5085="",Dashboard!$F$5&lt;=1980,Dashboard!$H$5&gt;=2016))),1,0)</f>
        <v>1</v>
      </c>
      <c r="Q5085" s="0" t="n">
        <f aca="false">J5085*P5085+ROW()*0.00000001</f>
        <v>0.37005085</v>
      </c>
    </row>
    <row r="5086" customFormat="false" ht="15" hidden="false" customHeight="false" outlineLevel="0" collapsed="false">
      <c r="A5086" s="0" t="s">
        <v>3861</v>
      </c>
      <c r="B5086" s="0" t="s">
        <v>164</v>
      </c>
      <c r="C5086" s="0" t="n">
        <v>2011</v>
      </c>
      <c r="D5086" s="0" t="s">
        <v>46</v>
      </c>
      <c r="E5086" s="0" t="s">
        <v>154</v>
      </c>
      <c r="F5086" s="0" t="n">
        <v>0</v>
      </c>
      <c r="G5086" s="0" t="n">
        <v>0</v>
      </c>
      <c r="H5086" s="0" t="n">
        <v>0.37</v>
      </c>
      <c r="I5086" s="0" t="n">
        <v>0</v>
      </c>
      <c r="J5086" s="0" t="n">
        <v>0.37</v>
      </c>
      <c r="N5086" s="0" t="s">
        <v>74</v>
      </c>
      <c r="P5086" s="0" t="n">
        <f aca="false">IF(AND(OR(Dashboard!$B$5="All",D5086=Dashboard!$B$5),OR(Dashboard!$D$5="All",N5086=Dashboard!$D$5),OR(AND(C5086&lt;&gt;"",C5086&gt;=Dashboard!$F$5,C5086&lt;=Dashboard!$H$5),AND(C5086="",Dashboard!$F$5&lt;=1980,Dashboard!$H$5&gt;=2016))),1,0)</f>
        <v>1</v>
      </c>
      <c r="Q5086" s="0" t="n">
        <f aca="false">J5086*P5086+ROW()*0.00000001</f>
        <v>0.37005086</v>
      </c>
    </row>
    <row r="5087" customFormat="false" ht="15" hidden="false" customHeight="false" outlineLevel="0" collapsed="false">
      <c r="A5087" s="0" t="s">
        <v>3862</v>
      </c>
      <c r="B5087" s="0" t="s">
        <v>186</v>
      </c>
      <c r="C5087" s="0" t="n">
        <v>2002</v>
      </c>
      <c r="D5087" s="0" t="s">
        <v>16</v>
      </c>
      <c r="E5087" s="0" t="s">
        <v>418</v>
      </c>
      <c r="F5087" s="0" t="n">
        <v>0.29</v>
      </c>
      <c r="G5087" s="0" t="n">
        <v>0.07</v>
      </c>
      <c r="H5087" s="0" t="n">
        <v>0</v>
      </c>
      <c r="I5087" s="0" t="n">
        <v>0.01</v>
      </c>
      <c r="J5087" s="0" t="n">
        <v>0.37</v>
      </c>
      <c r="K5087" s="0" t="n">
        <v>39</v>
      </c>
      <c r="L5087" s="0" t="n">
        <v>4.7</v>
      </c>
      <c r="M5087" s="0" t="s">
        <v>36</v>
      </c>
      <c r="N5087" s="0" t="s">
        <v>35</v>
      </c>
      <c r="O5087" s="0" t="s">
        <v>177</v>
      </c>
      <c r="P5087" s="0" t="n">
        <f aca="false">IF(AND(OR(Dashboard!$B$5="All",D5087=Dashboard!$B$5),OR(Dashboard!$D$5="All",N5087=Dashboard!$D$5),OR(AND(C5087&lt;&gt;"",C5087&gt;=Dashboard!$F$5,C5087&lt;=Dashboard!$H$5),AND(C5087="",Dashboard!$F$5&lt;=1980,Dashboard!$H$5&gt;=2016))),1,0)</f>
        <v>1</v>
      </c>
      <c r="Q5087" s="0" t="n">
        <f aca="false">J5087*P5087+ROW()*0.00000001</f>
        <v>0.37005087</v>
      </c>
    </row>
    <row r="5088" customFormat="false" ht="15" hidden="false" customHeight="false" outlineLevel="0" collapsed="false">
      <c r="A5088" s="0" t="s">
        <v>3863</v>
      </c>
      <c r="B5088" s="0" t="s">
        <v>76</v>
      </c>
      <c r="C5088" s="0" t="n">
        <v>2003</v>
      </c>
      <c r="D5088" s="0" t="s">
        <v>34</v>
      </c>
      <c r="E5088" s="0" t="s">
        <v>1416</v>
      </c>
      <c r="F5088" s="0" t="n">
        <v>0.18</v>
      </c>
      <c r="G5088" s="0" t="n">
        <v>0.14</v>
      </c>
      <c r="H5088" s="0" t="n">
        <v>0</v>
      </c>
      <c r="I5088" s="0" t="n">
        <v>0.05</v>
      </c>
      <c r="J5088" s="0" t="n">
        <v>0.37</v>
      </c>
      <c r="L5088" s="0" t="n">
        <v>7.8</v>
      </c>
      <c r="M5088" s="0" t="s">
        <v>36</v>
      </c>
      <c r="N5088" s="0" t="s">
        <v>74</v>
      </c>
      <c r="P5088" s="0" t="n">
        <f aca="false">IF(AND(OR(Dashboard!$B$5="All",D5088=Dashboard!$B$5),OR(Dashboard!$D$5="All",N5088=Dashboard!$D$5),OR(AND(C5088&lt;&gt;"",C5088&gt;=Dashboard!$F$5,C5088&lt;=Dashboard!$H$5),AND(C5088="",Dashboard!$F$5&lt;=1980,Dashboard!$H$5&gt;=2016))),1,0)</f>
        <v>1</v>
      </c>
      <c r="Q5088" s="0" t="n">
        <f aca="false">J5088*P5088+ROW()*0.00000001</f>
        <v>0.37005088</v>
      </c>
    </row>
    <row r="5089" customFormat="false" ht="15" hidden="false" customHeight="false" outlineLevel="0" collapsed="false">
      <c r="A5089" s="0" t="s">
        <v>3864</v>
      </c>
      <c r="B5089" s="0" t="s">
        <v>76</v>
      </c>
      <c r="C5089" s="0" t="n">
        <v>2004</v>
      </c>
      <c r="D5089" s="0" t="s">
        <v>34</v>
      </c>
      <c r="E5089" s="0" t="s">
        <v>91</v>
      </c>
      <c r="F5089" s="0" t="n">
        <v>0.18</v>
      </c>
      <c r="G5089" s="0" t="n">
        <v>0.14</v>
      </c>
      <c r="H5089" s="0" t="n">
        <v>0</v>
      </c>
      <c r="I5089" s="0" t="n">
        <v>0.05</v>
      </c>
      <c r="J5089" s="0" t="n">
        <v>0.37</v>
      </c>
      <c r="L5089" s="0" t="n">
        <v>8.7</v>
      </c>
      <c r="M5089" s="0" t="s">
        <v>103</v>
      </c>
      <c r="N5089" s="0" t="s">
        <v>74</v>
      </c>
      <c r="P5089" s="0" t="n">
        <f aca="false">IF(AND(OR(Dashboard!$B$5="All",D5089=Dashboard!$B$5),OR(Dashboard!$D$5="All",N5089=Dashboard!$D$5),OR(AND(C5089&lt;&gt;"",C5089&gt;=Dashboard!$F$5,C5089&lt;=Dashboard!$H$5),AND(C5089="",Dashboard!$F$5&lt;=1980,Dashboard!$H$5&gt;=2016))),1,0)</f>
        <v>1</v>
      </c>
      <c r="Q5089" s="0" t="n">
        <f aca="false">J5089*P5089+ROW()*0.00000001</f>
        <v>0.37005089</v>
      </c>
    </row>
    <row r="5090" customFormat="false" ht="15" hidden="false" customHeight="false" outlineLevel="0" collapsed="false">
      <c r="A5090" s="0" t="s">
        <v>2991</v>
      </c>
      <c r="B5090" s="0" t="s">
        <v>50</v>
      </c>
      <c r="C5090" s="0" t="n">
        <v>2010</v>
      </c>
      <c r="D5090" s="0" t="s">
        <v>41</v>
      </c>
      <c r="E5090" s="0" t="s">
        <v>91</v>
      </c>
      <c r="F5090" s="0" t="n">
        <v>0.34</v>
      </c>
      <c r="G5090" s="0" t="n">
        <v>0</v>
      </c>
      <c r="H5090" s="0" t="n">
        <v>0</v>
      </c>
      <c r="I5090" s="0" t="n">
        <v>0.03</v>
      </c>
      <c r="J5090" s="0" t="n">
        <v>0.37</v>
      </c>
      <c r="M5090" s="0" t="s">
        <v>36</v>
      </c>
      <c r="N5090" s="0" t="s">
        <v>35</v>
      </c>
      <c r="P5090" s="0" t="n">
        <f aca="false">IF(AND(OR(Dashboard!$B$5="All",D5090=Dashboard!$B$5),OR(Dashboard!$D$5="All",N5090=Dashboard!$D$5),OR(AND(C5090&lt;&gt;"",C5090&gt;=Dashboard!$F$5,C5090&lt;=Dashboard!$H$5),AND(C5090="",Dashboard!$F$5&lt;=1980,Dashboard!$H$5&gt;=2016))),1,0)</f>
        <v>1</v>
      </c>
      <c r="Q5090" s="0" t="n">
        <f aca="false">J5090*P5090+ROW()*0.00000001</f>
        <v>0.3700509</v>
      </c>
    </row>
    <row r="5091" customFormat="false" ht="15" hidden="false" customHeight="false" outlineLevel="0" collapsed="false">
      <c r="A5091" s="0" t="s">
        <v>576</v>
      </c>
      <c r="B5091" s="0" t="s">
        <v>152</v>
      </c>
      <c r="C5091" s="0" t="n">
        <v>2010</v>
      </c>
      <c r="D5091" s="0" t="s">
        <v>41</v>
      </c>
      <c r="E5091" s="0" t="s">
        <v>142</v>
      </c>
      <c r="F5091" s="0" t="n">
        <v>0.12</v>
      </c>
      <c r="G5091" s="0" t="n">
        <v>0.2</v>
      </c>
      <c r="H5091" s="0" t="n">
        <v>0</v>
      </c>
      <c r="I5091" s="0" t="n">
        <v>0.05</v>
      </c>
      <c r="J5091" s="0" t="n">
        <v>0.37</v>
      </c>
      <c r="K5091" s="0" t="n">
        <v>86</v>
      </c>
      <c r="L5091" s="0" t="n">
        <v>6.7</v>
      </c>
      <c r="M5091" s="0" t="s">
        <v>125</v>
      </c>
      <c r="N5091" s="0" t="s">
        <v>152</v>
      </c>
      <c r="O5091" s="0" t="s">
        <v>42</v>
      </c>
      <c r="P5091" s="0" t="n">
        <f aca="false">IF(AND(OR(Dashboard!$B$5="All",D5091=Dashboard!$B$5),OR(Dashboard!$D$5="All",N5091=Dashboard!$D$5),OR(AND(C5091&lt;&gt;"",C5091&gt;=Dashboard!$F$5,C5091&lt;=Dashboard!$H$5),AND(C5091="",Dashboard!$F$5&lt;=1980,Dashboard!$H$5&gt;=2016))),1,0)</f>
        <v>1</v>
      </c>
      <c r="Q5091" s="0" t="n">
        <f aca="false">J5091*P5091+ROW()*0.00000001</f>
        <v>0.37005091</v>
      </c>
    </row>
    <row r="5092" customFormat="false" ht="15" hidden="false" customHeight="false" outlineLevel="0" collapsed="false">
      <c r="A5092" s="0" t="s">
        <v>3697</v>
      </c>
      <c r="B5092" s="0" t="s">
        <v>76</v>
      </c>
      <c r="C5092" s="0" t="n">
        <v>2006</v>
      </c>
      <c r="D5092" s="0" t="s">
        <v>71</v>
      </c>
      <c r="E5092" s="0" t="s">
        <v>649</v>
      </c>
      <c r="F5092" s="0" t="n">
        <v>0.18</v>
      </c>
      <c r="G5092" s="0" t="n">
        <v>0.14</v>
      </c>
      <c r="H5092" s="0" t="n">
        <v>0</v>
      </c>
      <c r="I5092" s="0" t="n">
        <v>0.05</v>
      </c>
      <c r="J5092" s="0" t="n">
        <v>0.37</v>
      </c>
      <c r="K5092" s="0" t="n">
        <v>51</v>
      </c>
      <c r="L5092" s="0" t="n">
        <v>7</v>
      </c>
      <c r="M5092" s="0" t="s">
        <v>125</v>
      </c>
      <c r="N5092" s="0" t="s">
        <v>74</v>
      </c>
      <c r="O5092" s="0" t="s">
        <v>53</v>
      </c>
      <c r="P5092" s="0" t="n">
        <f aca="false">IF(AND(OR(Dashboard!$B$5="All",D5092=Dashboard!$B$5),OR(Dashboard!$D$5="All",N5092=Dashboard!$D$5),OR(AND(C5092&lt;&gt;"",C5092&gt;=Dashboard!$F$5,C5092&lt;=Dashboard!$H$5),AND(C5092="",Dashboard!$F$5&lt;=1980,Dashboard!$H$5&gt;=2016))),1,0)</f>
        <v>1</v>
      </c>
      <c r="Q5092" s="0" t="n">
        <f aca="false">J5092*P5092+ROW()*0.00000001</f>
        <v>0.37005092</v>
      </c>
    </row>
    <row r="5093" customFormat="false" ht="15" hidden="false" customHeight="false" outlineLevel="0" collapsed="false">
      <c r="A5093" s="0" t="s">
        <v>3865</v>
      </c>
      <c r="B5093" s="0" t="s">
        <v>76</v>
      </c>
      <c r="C5093" s="0" t="n">
        <v>2002</v>
      </c>
      <c r="D5093" s="0" t="s">
        <v>34</v>
      </c>
      <c r="E5093" s="0" t="s">
        <v>1374</v>
      </c>
      <c r="F5093" s="0" t="n">
        <v>0.18</v>
      </c>
      <c r="G5093" s="0" t="n">
        <v>0.14</v>
      </c>
      <c r="H5093" s="0" t="n">
        <v>0</v>
      </c>
      <c r="I5093" s="0" t="n">
        <v>0.05</v>
      </c>
      <c r="J5093" s="0" t="n">
        <v>0.37</v>
      </c>
      <c r="K5093" s="0" t="n">
        <v>84</v>
      </c>
      <c r="L5093" s="0" t="n">
        <v>7.9</v>
      </c>
      <c r="M5093" s="0" t="s">
        <v>36</v>
      </c>
      <c r="N5093" s="0" t="s">
        <v>74</v>
      </c>
      <c r="O5093" s="0" t="s">
        <v>42</v>
      </c>
      <c r="P5093" s="0" t="n">
        <f aca="false">IF(AND(OR(Dashboard!$B$5="All",D5093=Dashboard!$B$5),OR(Dashboard!$D$5="All",N5093=Dashboard!$D$5),OR(AND(C5093&lt;&gt;"",C5093&gt;=Dashboard!$F$5,C5093&lt;=Dashboard!$H$5),AND(C5093="",Dashboard!$F$5&lt;=1980,Dashboard!$H$5&gt;=2016))),1,0)</f>
        <v>1</v>
      </c>
      <c r="Q5093" s="0" t="n">
        <f aca="false">J5093*P5093+ROW()*0.00000001</f>
        <v>0.37005093</v>
      </c>
    </row>
    <row r="5094" customFormat="false" ht="15" hidden="false" customHeight="false" outlineLevel="0" collapsed="false">
      <c r="A5094" s="0" t="s">
        <v>2810</v>
      </c>
      <c r="B5094" s="0" t="s">
        <v>64</v>
      </c>
      <c r="C5094" s="0" t="n">
        <v>2009</v>
      </c>
      <c r="D5094" s="0" t="s">
        <v>52</v>
      </c>
      <c r="E5094" s="0" t="s">
        <v>142</v>
      </c>
      <c r="F5094" s="0" t="n">
        <v>0.12</v>
      </c>
      <c r="G5094" s="0" t="n">
        <v>0.21</v>
      </c>
      <c r="H5094" s="0" t="n">
        <v>0</v>
      </c>
      <c r="I5094" s="0" t="n">
        <v>0.04</v>
      </c>
      <c r="J5094" s="0" t="n">
        <v>0.37</v>
      </c>
      <c r="K5094" s="0" t="n">
        <v>66</v>
      </c>
      <c r="L5094" s="0" t="n">
        <v>6.4</v>
      </c>
      <c r="M5094" s="0" t="s">
        <v>36</v>
      </c>
      <c r="N5094" s="0" t="s">
        <v>66</v>
      </c>
      <c r="O5094" s="0" t="s">
        <v>67</v>
      </c>
      <c r="P5094" s="0" t="n">
        <f aca="false">IF(AND(OR(Dashboard!$B$5="All",D5094=Dashboard!$B$5),OR(Dashboard!$D$5="All",N5094=Dashboard!$D$5),OR(AND(C5094&lt;&gt;"",C5094&gt;=Dashboard!$F$5,C5094&lt;=Dashboard!$H$5),AND(C5094="",Dashboard!$F$5&lt;=1980,Dashboard!$H$5&gt;=2016))),1,0)</f>
        <v>1</v>
      </c>
      <c r="Q5094" s="0" t="n">
        <f aca="false">J5094*P5094+ROW()*0.00000001</f>
        <v>0.37005094</v>
      </c>
    </row>
    <row r="5095" customFormat="false" ht="15" hidden="false" customHeight="false" outlineLevel="0" collapsed="false">
      <c r="A5095" s="0" t="s">
        <v>3866</v>
      </c>
      <c r="B5095" s="0" t="s">
        <v>78</v>
      </c>
      <c r="C5095" s="0" t="n">
        <v>1994</v>
      </c>
      <c r="D5095" s="0" t="s">
        <v>34</v>
      </c>
      <c r="E5095" s="0" t="s">
        <v>3757</v>
      </c>
      <c r="F5095" s="0" t="n">
        <v>0</v>
      </c>
      <c r="G5095" s="0" t="n">
        <v>0</v>
      </c>
      <c r="H5095" s="0" t="n">
        <v>0.37</v>
      </c>
      <c r="I5095" s="0" t="n">
        <v>0</v>
      </c>
      <c r="J5095" s="0" t="n">
        <v>0.37</v>
      </c>
      <c r="N5095" s="0" t="s">
        <v>35</v>
      </c>
      <c r="P5095" s="0" t="n">
        <f aca="false">IF(AND(OR(Dashboard!$B$5="All",D5095=Dashboard!$B$5),OR(Dashboard!$D$5="All",N5095=Dashboard!$D$5),OR(AND(C5095&lt;&gt;"",C5095&gt;=Dashboard!$F$5,C5095&lt;=Dashboard!$H$5),AND(C5095="",Dashboard!$F$5&lt;=1980,Dashboard!$H$5&gt;=2016))),1,0)</f>
        <v>1</v>
      </c>
      <c r="Q5095" s="0" t="n">
        <f aca="false">J5095*P5095+ROW()*0.00000001</f>
        <v>0.37005095</v>
      </c>
    </row>
    <row r="5096" customFormat="false" ht="15" hidden="false" customHeight="false" outlineLevel="0" collapsed="false">
      <c r="A5096" s="0" t="s">
        <v>3867</v>
      </c>
      <c r="B5096" s="0" t="s">
        <v>64</v>
      </c>
      <c r="C5096" s="0" t="n">
        <v>2007</v>
      </c>
      <c r="D5096" s="0" t="s">
        <v>46</v>
      </c>
      <c r="E5096" s="0" t="s">
        <v>65</v>
      </c>
      <c r="F5096" s="0" t="n">
        <v>0.18</v>
      </c>
      <c r="G5096" s="0" t="n">
        <v>0.12</v>
      </c>
      <c r="H5096" s="0" t="n">
        <v>0.04</v>
      </c>
      <c r="I5096" s="0" t="n">
        <v>0.03</v>
      </c>
      <c r="J5096" s="0" t="n">
        <v>0.37</v>
      </c>
      <c r="K5096" s="0" t="n">
        <v>55</v>
      </c>
      <c r="L5096" s="0" t="n">
        <v>5.9</v>
      </c>
      <c r="M5096" s="0" t="s">
        <v>73</v>
      </c>
      <c r="N5096" s="0" t="s">
        <v>66</v>
      </c>
      <c r="O5096" s="0" t="s">
        <v>53</v>
      </c>
      <c r="P5096" s="0" t="n">
        <f aca="false">IF(AND(OR(Dashboard!$B$5="All",D5096=Dashboard!$B$5),OR(Dashboard!$D$5="All",N5096=Dashboard!$D$5),OR(AND(C5096&lt;&gt;"",C5096&gt;=Dashboard!$F$5,C5096&lt;=Dashboard!$H$5),AND(C5096="",Dashboard!$F$5&lt;=1980,Dashboard!$H$5&gt;=2016))),1,0)</f>
        <v>1</v>
      </c>
      <c r="Q5096" s="0" t="n">
        <f aca="false">J5096*P5096+ROW()*0.00000001</f>
        <v>0.37005096</v>
      </c>
    </row>
    <row r="5097" customFormat="false" ht="15" hidden="false" customHeight="false" outlineLevel="0" collapsed="false">
      <c r="A5097" s="0" t="s">
        <v>3868</v>
      </c>
      <c r="B5097" s="0" t="s">
        <v>873</v>
      </c>
      <c r="C5097" s="0" t="n">
        <v>1995</v>
      </c>
      <c r="D5097" s="0" t="s">
        <v>56</v>
      </c>
      <c r="E5097" s="0" t="s">
        <v>154</v>
      </c>
      <c r="F5097" s="0" t="n">
        <v>0</v>
      </c>
      <c r="G5097" s="0" t="n">
        <v>0</v>
      </c>
      <c r="H5097" s="0" t="n">
        <v>0.37</v>
      </c>
      <c r="I5097" s="0" t="n">
        <v>0</v>
      </c>
      <c r="J5097" s="0" t="n">
        <v>0.37</v>
      </c>
      <c r="N5097" s="0" t="s">
        <v>154</v>
      </c>
      <c r="P5097" s="0" t="n">
        <f aca="false">IF(AND(OR(Dashboard!$B$5="All",D5097=Dashboard!$B$5),OR(Dashboard!$D$5="All",N5097=Dashboard!$D$5),OR(AND(C5097&lt;&gt;"",C5097&gt;=Dashboard!$F$5,C5097&lt;=Dashboard!$H$5),AND(C5097="",Dashboard!$F$5&lt;=1980,Dashboard!$H$5&gt;=2016))),1,0)</f>
        <v>1</v>
      </c>
      <c r="Q5097" s="0" t="n">
        <f aca="false">J5097*P5097+ROW()*0.00000001</f>
        <v>0.37005097</v>
      </c>
    </row>
    <row r="5098" customFormat="false" ht="15" hidden="false" customHeight="false" outlineLevel="0" collapsed="false">
      <c r="A5098" s="0" t="s">
        <v>3266</v>
      </c>
      <c r="B5098" s="0" t="s">
        <v>76</v>
      </c>
      <c r="C5098" s="0" t="n">
        <v>2007</v>
      </c>
      <c r="D5098" s="0" t="s">
        <v>71</v>
      </c>
      <c r="E5098" s="0" t="s">
        <v>91</v>
      </c>
      <c r="F5098" s="0" t="n">
        <v>0.31</v>
      </c>
      <c r="G5098" s="0" t="n">
        <v>0.01</v>
      </c>
      <c r="H5098" s="0" t="n">
        <v>0</v>
      </c>
      <c r="I5098" s="0" t="n">
        <v>0.05</v>
      </c>
      <c r="J5098" s="0" t="n">
        <v>0.37</v>
      </c>
      <c r="K5098" s="0" t="n">
        <v>62</v>
      </c>
      <c r="L5098" s="0" t="n">
        <v>8.3</v>
      </c>
      <c r="M5098" s="0" t="s">
        <v>125</v>
      </c>
      <c r="N5098" s="0" t="s">
        <v>74</v>
      </c>
      <c r="O5098" s="0" t="s">
        <v>67</v>
      </c>
      <c r="P5098" s="0" t="n">
        <f aca="false">IF(AND(OR(Dashboard!$B$5="All",D5098=Dashboard!$B$5),OR(Dashboard!$D$5="All",N5098=Dashboard!$D$5),OR(AND(C5098&lt;&gt;"",C5098&gt;=Dashboard!$F$5,C5098&lt;=Dashboard!$H$5),AND(C5098="",Dashboard!$F$5&lt;=1980,Dashboard!$H$5&gt;=2016))),1,0)</f>
        <v>1</v>
      </c>
      <c r="Q5098" s="0" t="n">
        <f aca="false">J5098*P5098+ROW()*0.00000001</f>
        <v>0.37005098</v>
      </c>
    </row>
    <row r="5099" customFormat="false" ht="15" hidden="false" customHeight="false" outlineLevel="0" collapsed="false">
      <c r="A5099" s="0" t="s">
        <v>3869</v>
      </c>
      <c r="B5099" s="0" t="s">
        <v>117</v>
      </c>
      <c r="C5099" s="0" t="n">
        <v>1998</v>
      </c>
      <c r="D5099" s="0" t="s">
        <v>114</v>
      </c>
      <c r="E5099" s="0" t="s">
        <v>89</v>
      </c>
      <c r="F5099" s="0" t="n">
        <v>0</v>
      </c>
      <c r="G5099" s="0" t="n">
        <v>0</v>
      </c>
      <c r="H5099" s="0" t="n">
        <v>0.35</v>
      </c>
      <c r="I5099" s="0" t="n">
        <v>0.02</v>
      </c>
      <c r="J5099" s="0" t="n">
        <v>0.37</v>
      </c>
      <c r="N5099" s="0" t="s">
        <v>74</v>
      </c>
      <c r="P5099" s="0" t="n">
        <f aca="false">IF(AND(OR(Dashboard!$B$5="All",D5099=Dashboard!$B$5),OR(Dashboard!$D$5="All",N5099=Dashboard!$D$5),OR(AND(C5099&lt;&gt;"",C5099&gt;=Dashboard!$F$5,C5099&lt;=Dashboard!$H$5),AND(C5099="",Dashboard!$F$5&lt;=1980,Dashboard!$H$5&gt;=2016))),1,0)</f>
        <v>1</v>
      </c>
      <c r="Q5099" s="0" t="n">
        <f aca="false">J5099*P5099+ROW()*0.00000001</f>
        <v>0.37005099</v>
      </c>
    </row>
    <row r="5100" customFormat="false" ht="15" hidden="false" customHeight="false" outlineLevel="0" collapsed="false">
      <c r="A5100" s="0" t="s">
        <v>3870</v>
      </c>
      <c r="B5100" s="0" t="s">
        <v>33</v>
      </c>
      <c r="C5100" s="0" t="n">
        <v>2009</v>
      </c>
      <c r="D5100" s="0" t="s">
        <v>34</v>
      </c>
      <c r="E5100" s="0" t="s">
        <v>2960</v>
      </c>
      <c r="F5100" s="0" t="n">
        <v>0.35</v>
      </c>
      <c r="G5100" s="0" t="n">
        <v>0</v>
      </c>
      <c r="H5100" s="0" t="n">
        <v>0</v>
      </c>
      <c r="I5100" s="0" t="n">
        <v>0.03</v>
      </c>
      <c r="J5100" s="0" t="n">
        <v>0.37</v>
      </c>
      <c r="M5100" s="0" t="s">
        <v>36</v>
      </c>
      <c r="N5100" s="0" t="s">
        <v>35</v>
      </c>
      <c r="P5100" s="0" t="n">
        <f aca="false">IF(AND(OR(Dashboard!$B$5="All",D5100=Dashboard!$B$5),OR(Dashboard!$D$5="All",N5100=Dashboard!$D$5),OR(AND(C5100&lt;&gt;"",C5100&gt;=Dashboard!$F$5,C5100&lt;=Dashboard!$H$5),AND(C5100="",Dashboard!$F$5&lt;=1980,Dashboard!$H$5&gt;=2016))),1,0)</f>
        <v>1</v>
      </c>
      <c r="Q5100" s="0" t="n">
        <f aca="false">J5100*P5100+ROW()*0.00000001</f>
        <v>0.370051</v>
      </c>
    </row>
    <row r="5101" customFormat="false" ht="15" hidden="false" customHeight="false" outlineLevel="0" collapsed="false">
      <c r="A5101" s="0" t="s">
        <v>3871</v>
      </c>
      <c r="B5101" s="0" t="s">
        <v>70</v>
      </c>
      <c r="C5101" s="0" t="n">
        <v>2010</v>
      </c>
      <c r="D5101" s="0" t="s">
        <v>102</v>
      </c>
      <c r="E5101" s="0" t="s">
        <v>142</v>
      </c>
      <c r="F5101" s="0" t="n">
        <v>0.16</v>
      </c>
      <c r="G5101" s="0" t="n">
        <v>0.14</v>
      </c>
      <c r="H5101" s="0" t="n">
        <v>0.01</v>
      </c>
      <c r="I5101" s="0" t="n">
        <v>0.06</v>
      </c>
      <c r="J5101" s="0" t="n">
        <v>0.37</v>
      </c>
      <c r="K5101" s="0" t="n">
        <v>77</v>
      </c>
      <c r="L5101" s="0" t="n">
        <v>6.9</v>
      </c>
      <c r="M5101" s="0" t="s">
        <v>103</v>
      </c>
      <c r="N5101" s="0" t="s">
        <v>74</v>
      </c>
      <c r="O5101" s="0" t="s">
        <v>37</v>
      </c>
      <c r="P5101" s="0" t="n">
        <f aca="false">IF(AND(OR(Dashboard!$B$5="All",D5101=Dashboard!$B$5),OR(Dashboard!$D$5="All",N5101=Dashboard!$D$5),OR(AND(C5101&lt;&gt;"",C5101&gt;=Dashboard!$F$5,C5101&lt;=Dashboard!$H$5),AND(C5101="",Dashboard!$F$5&lt;=1980,Dashboard!$H$5&gt;=2016))),1,0)</f>
        <v>1</v>
      </c>
      <c r="Q5101" s="0" t="n">
        <f aca="false">J5101*P5101+ROW()*0.00000001</f>
        <v>0.37005101</v>
      </c>
    </row>
    <row r="5102" customFormat="false" ht="15" hidden="false" customHeight="false" outlineLevel="0" collapsed="false">
      <c r="A5102" s="0" t="s">
        <v>3872</v>
      </c>
      <c r="B5102" s="0" t="s">
        <v>50</v>
      </c>
      <c r="C5102" s="0" t="n">
        <v>2009</v>
      </c>
      <c r="D5102" s="0" t="s">
        <v>52</v>
      </c>
      <c r="E5102" s="0" t="s">
        <v>91</v>
      </c>
      <c r="F5102" s="0" t="n">
        <v>0.13</v>
      </c>
      <c r="G5102" s="0" t="n">
        <v>0.2</v>
      </c>
      <c r="H5102" s="0" t="n">
        <v>0</v>
      </c>
      <c r="I5102" s="0" t="n">
        <v>0.04</v>
      </c>
      <c r="J5102" s="0" t="n">
        <v>0.37</v>
      </c>
      <c r="K5102" s="0" t="n">
        <v>70</v>
      </c>
      <c r="L5102" s="0" t="n">
        <v>6.3</v>
      </c>
      <c r="M5102" s="0" t="s">
        <v>125</v>
      </c>
      <c r="N5102" s="0" t="s">
        <v>35</v>
      </c>
      <c r="O5102" s="0" t="s">
        <v>67</v>
      </c>
      <c r="P5102" s="0" t="n">
        <f aca="false">IF(AND(OR(Dashboard!$B$5="All",D5102=Dashboard!$B$5),OR(Dashboard!$D$5="All",N5102=Dashboard!$D$5),OR(AND(C5102&lt;&gt;"",C5102&gt;=Dashboard!$F$5,C5102&lt;=Dashboard!$H$5),AND(C5102="",Dashboard!$F$5&lt;=1980,Dashboard!$H$5&gt;=2016))),1,0)</f>
        <v>1</v>
      </c>
      <c r="Q5102" s="0" t="n">
        <f aca="false">J5102*P5102+ROW()*0.00000001</f>
        <v>0.37005102</v>
      </c>
    </row>
    <row r="5103" customFormat="false" ht="15" hidden="false" customHeight="false" outlineLevel="0" collapsed="false">
      <c r="A5103" s="0" t="s">
        <v>3873</v>
      </c>
      <c r="B5103" s="0" t="s">
        <v>64</v>
      </c>
      <c r="C5103" s="0" t="n">
        <v>2005</v>
      </c>
      <c r="D5103" s="0" t="s">
        <v>56</v>
      </c>
      <c r="E5103" s="0" t="s">
        <v>91</v>
      </c>
      <c r="F5103" s="0" t="n">
        <v>0.32</v>
      </c>
      <c r="G5103" s="0" t="n">
        <v>0.02</v>
      </c>
      <c r="H5103" s="0" t="n">
        <v>0</v>
      </c>
      <c r="I5103" s="0" t="n">
        <v>0.03</v>
      </c>
      <c r="J5103" s="0" t="n">
        <v>0.37</v>
      </c>
      <c r="K5103" s="0" t="n">
        <v>75</v>
      </c>
      <c r="L5103" s="0" t="n">
        <v>6.7</v>
      </c>
      <c r="M5103" s="0" t="s">
        <v>73</v>
      </c>
      <c r="N5103" s="0" t="s">
        <v>66</v>
      </c>
      <c r="O5103" s="0" t="s">
        <v>37</v>
      </c>
      <c r="P5103" s="0" t="n">
        <f aca="false">IF(AND(OR(Dashboard!$B$5="All",D5103=Dashboard!$B$5),OR(Dashboard!$D$5="All",N5103=Dashboard!$D$5),OR(AND(C5103&lt;&gt;"",C5103&gt;=Dashboard!$F$5,C5103&lt;=Dashboard!$H$5),AND(C5103="",Dashboard!$F$5&lt;=1980,Dashboard!$H$5&gt;=2016))),1,0)</f>
        <v>1</v>
      </c>
      <c r="Q5103" s="0" t="n">
        <f aca="false">J5103*P5103+ROW()*0.00000001</f>
        <v>0.37005103</v>
      </c>
    </row>
    <row r="5104" customFormat="false" ht="15" hidden="false" customHeight="false" outlineLevel="0" collapsed="false">
      <c r="A5104" s="0" t="s">
        <v>3874</v>
      </c>
      <c r="B5104" s="0" t="s">
        <v>70</v>
      </c>
      <c r="C5104" s="0" t="n">
        <v>2013</v>
      </c>
      <c r="D5104" s="0" t="s">
        <v>34</v>
      </c>
      <c r="E5104" s="0" t="s">
        <v>142</v>
      </c>
      <c r="F5104" s="0" t="n">
        <v>0.16</v>
      </c>
      <c r="G5104" s="0" t="n">
        <v>0.14</v>
      </c>
      <c r="H5104" s="0" t="n">
        <v>0</v>
      </c>
      <c r="I5104" s="0" t="n">
        <v>0.07</v>
      </c>
      <c r="J5104" s="0" t="n">
        <v>0.37</v>
      </c>
      <c r="K5104" s="0" t="n">
        <v>74</v>
      </c>
      <c r="L5104" s="0" t="n">
        <v>3.8</v>
      </c>
      <c r="M5104" s="0" t="s">
        <v>36</v>
      </c>
      <c r="N5104" s="0" t="s">
        <v>74</v>
      </c>
      <c r="O5104" s="0" t="s">
        <v>37</v>
      </c>
      <c r="P5104" s="0" t="n">
        <f aca="false">IF(AND(OR(Dashboard!$B$5="All",D5104=Dashboard!$B$5),OR(Dashboard!$D$5="All",N5104=Dashboard!$D$5),OR(AND(C5104&lt;&gt;"",C5104&gt;=Dashboard!$F$5,C5104&lt;=Dashboard!$H$5),AND(C5104="",Dashboard!$F$5&lt;=1980,Dashboard!$H$5&gt;=2016))),1,0)</f>
        <v>1</v>
      </c>
      <c r="Q5104" s="0" t="n">
        <f aca="false">J5104*P5104+ROW()*0.00000001</f>
        <v>0.37005104</v>
      </c>
    </row>
    <row r="5105" customFormat="false" ht="15" hidden="false" customHeight="false" outlineLevel="0" collapsed="false">
      <c r="A5105" s="0" t="s">
        <v>2348</v>
      </c>
      <c r="B5105" s="0" t="s">
        <v>70</v>
      </c>
      <c r="C5105" s="0" t="n">
        <v>2007</v>
      </c>
      <c r="D5105" s="0" t="s">
        <v>34</v>
      </c>
      <c r="E5105" s="0" t="s">
        <v>142</v>
      </c>
      <c r="F5105" s="0" t="n">
        <v>0.29</v>
      </c>
      <c r="G5105" s="0" t="n">
        <v>0.04</v>
      </c>
      <c r="H5105" s="0" t="n">
        <v>0</v>
      </c>
      <c r="I5105" s="0" t="n">
        <v>0.03</v>
      </c>
      <c r="J5105" s="0" t="n">
        <v>0.37</v>
      </c>
      <c r="K5105" s="0" t="n">
        <v>85</v>
      </c>
      <c r="L5105" s="0" t="n">
        <v>8.2</v>
      </c>
      <c r="M5105" s="0" t="s">
        <v>103</v>
      </c>
      <c r="N5105" s="0" t="s">
        <v>74</v>
      </c>
      <c r="O5105" s="0" t="s">
        <v>42</v>
      </c>
      <c r="P5105" s="0" t="n">
        <f aca="false">IF(AND(OR(Dashboard!$B$5="All",D5105=Dashboard!$B$5),OR(Dashboard!$D$5="All",N5105=Dashboard!$D$5),OR(AND(C5105&lt;&gt;"",C5105&gt;=Dashboard!$F$5,C5105&lt;=Dashboard!$H$5),AND(C5105="",Dashboard!$F$5&lt;=1980,Dashboard!$H$5&gt;=2016))),1,0)</f>
        <v>1</v>
      </c>
      <c r="Q5105" s="0" t="n">
        <f aca="false">J5105*P5105+ROW()*0.00000001</f>
        <v>0.37005105</v>
      </c>
    </row>
    <row r="5106" customFormat="false" ht="15" hidden="false" customHeight="false" outlineLevel="0" collapsed="false">
      <c r="A5106" s="0" t="s">
        <v>3875</v>
      </c>
      <c r="B5106" s="0" t="s">
        <v>33</v>
      </c>
      <c r="C5106" s="0" t="n">
        <v>2011</v>
      </c>
      <c r="D5106" s="0" t="s">
        <v>34</v>
      </c>
      <c r="E5106" s="0" t="s">
        <v>91</v>
      </c>
      <c r="F5106" s="0" t="n">
        <v>0.33</v>
      </c>
      <c r="G5106" s="0" t="n">
        <v>0.02</v>
      </c>
      <c r="H5106" s="0" t="n">
        <v>0</v>
      </c>
      <c r="I5106" s="0" t="n">
        <v>0.02</v>
      </c>
      <c r="J5106" s="0" t="n">
        <v>0.37</v>
      </c>
      <c r="M5106" s="0" t="s">
        <v>103</v>
      </c>
      <c r="N5106" s="0" t="s">
        <v>35</v>
      </c>
      <c r="P5106" s="0" t="n">
        <f aca="false">IF(AND(OR(Dashboard!$B$5="All",D5106=Dashboard!$B$5),OR(Dashboard!$D$5="All",N5106=Dashboard!$D$5),OR(AND(C5106&lt;&gt;"",C5106&gt;=Dashboard!$F$5,C5106&lt;=Dashboard!$H$5),AND(C5106="",Dashboard!$F$5&lt;=1980,Dashboard!$H$5&gt;=2016))),1,0)</f>
        <v>1</v>
      </c>
      <c r="Q5106" s="0" t="n">
        <f aca="false">J5106*P5106+ROW()*0.00000001</f>
        <v>0.37005106</v>
      </c>
    </row>
    <row r="5107" customFormat="false" ht="15" hidden="false" customHeight="false" outlineLevel="0" collapsed="false">
      <c r="A5107" s="0" t="s">
        <v>3876</v>
      </c>
      <c r="B5107" s="0" t="s">
        <v>108</v>
      </c>
      <c r="C5107" s="0" t="n">
        <v>2000</v>
      </c>
      <c r="D5107" s="0" t="s">
        <v>46</v>
      </c>
      <c r="E5107" s="0" t="s">
        <v>2113</v>
      </c>
      <c r="F5107" s="0" t="n">
        <v>0</v>
      </c>
      <c r="G5107" s="0" t="n">
        <v>0</v>
      </c>
      <c r="H5107" s="0" t="n">
        <v>0.32</v>
      </c>
      <c r="I5107" s="0" t="n">
        <v>0.05</v>
      </c>
      <c r="J5107" s="0" t="n">
        <v>0.37</v>
      </c>
      <c r="N5107" s="0" t="s">
        <v>35</v>
      </c>
      <c r="P5107" s="0" t="n">
        <f aca="false">IF(AND(OR(Dashboard!$B$5="All",D5107=Dashboard!$B$5),OR(Dashboard!$D$5="All",N5107=Dashboard!$D$5),OR(AND(C5107&lt;&gt;"",C5107&gt;=Dashboard!$F$5,C5107&lt;=Dashboard!$H$5),AND(C5107="",Dashboard!$F$5&lt;=1980,Dashboard!$H$5&gt;=2016))),1,0)</f>
        <v>1</v>
      </c>
      <c r="Q5107" s="0" t="n">
        <f aca="false">J5107*P5107+ROW()*0.00000001</f>
        <v>0.37005107</v>
      </c>
    </row>
    <row r="5108" customFormat="false" ht="15" hidden="false" customHeight="false" outlineLevel="0" collapsed="false">
      <c r="A5108" s="0" t="s">
        <v>3877</v>
      </c>
      <c r="B5108" s="0" t="s">
        <v>108</v>
      </c>
      <c r="C5108" s="0" t="n">
        <v>1999</v>
      </c>
      <c r="D5108" s="0" t="s">
        <v>56</v>
      </c>
      <c r="E5108" s="0" t="s">
        <v>449</v>
      </c>
      <c r="F5108" s="0" t="n">
        <v>0.3</v>
      </c>
      <c r="G5108" s="0" t="n">
        <v>0.06</v>
      </c>
      <c r="H5108" s="0" t="n">
        <v>0</v>
      </c>
      <c r="I5108" s="0" t="n">
        <v>0</v>
      </c>
      <c r="J5108" s="0" t="n">
        <v>0.37</v>
      </c>
      <c r="N5108" s="0" t="s">
        <v>35</v>
      </c>
      <c r="P5108" s="0" t="n">
        <f aca="false">IF(AND(OR(Dashboard!$B$5="All",D5108=Dashboard!$B$5),OR(Dashboard!$D$5="All",N5108=Dashboard!$D$5),OR(AND(C5108&lt;&gt;"",C5108&gt;=Dashboard!$F$5,C5108&lt;=Dashboard!$H$5),AND(C5108="",Dashboard!$F$5&lt;=1980,Dashboard!$H$5&gt;=2016))),1,0)</f>
        <v>1</v>
      </c>
      <c r="Q5108" s="0" t="n">
        <f aca="false">J5108*P5108+ROW()*0.00000001</f>
        <v>0.37005108</v>
      </c>
    </row>
    <row r="5109" customFormat="false" ht="15" hidden="false" customHeight="false" outlineLevel="0" collapsed="false">
      <c r="A5109" s="0" t="s">
        <v>3878</v>
      </c>
      <c r="B5109" s="0" t="s">
        <v>108</v>
      </c>
      <c r="C5109" s="0" t="n">
        <v>2000</v>
      </c>
      <c r="D5109" s="0" t="s">
        <v>71</v>
      </c>
      <c r="E5109" s="0" t="s">
        <v>418</v>
      </c>
      <c r="F5109" s="0" t="n">
        <v>0.3</v>
      </c>
      <c r="G5109" s="0" t="n">
        <v>0.06</v>
      </c>
      <c r="H5109" s="0" t="n">
        <v>0</v>
      </c>
      <c r="I5109" s="0" t="n">
        <v>0</v>
      </c>
      <c r="J5109" s="0" t="n">
        <v>0.37</v>
      </c>
      <c r="N5109" s="0" t="s">
        <v>35</v>
      </c>
      <c r="P5109" s="0" t="n">
        <f aca="false">IF(AND(OR(Dashboard!$B$5="All",D5109=Dashboard!$B$5),OR(Dashboard!$D$5="All",N5109=Dashboard!$D$5),OR(AND(C5109&lt;&gt;"",C5109&gt;=Dashboard!$F$5,C5109&lt;=Dashboard!$H$5),AND(C5109="",Dashboard!$F$5&lt;=1980,Dashboard!$H$5&gt;=2016))),1,0)</f>
        <v>1</v>
      </c>
      <c r="Q5109" s="0" t="n">
        <f aca="false">J5109*P5109+ROW()*0.00000001</f>
        <v>0.37005109</v>
      </c>
    </row>
    <row r="5110" customFormat="false" ht="15" hidden="false" customHeight="false" outlineLevel="0" collapsed="false">
      <c r="A5110" s="0" t="s">
        <v>1076</v>
      </c>
      <c r="B5110" s="0" t="s">
        <v>152</v>
      </c>
      <c r="C5110" s="0" t="n">
        <v>2011</v>
      </c>
      <c r="D5110" s="0" t="s">
        <v>56</v>
      </c>
      <c r="E5110" s="0" t="s">
        <v>139</v>
      </c>
      <c r="F5110" s="0" t="n">
        <v>0.14</v>
      </c>
      <c r="G5110" s="0" t="n">
        <v>0.18</v>
      </c>
      <c r="H5110" s="0" t="n">
        <v>0</v>
      </c>
      <c r="I5110" s="0" t="n">
        <v>0.06</v>
      </c>
      <c r="J5110" s="0" t="n">
        <v>0.37</v>
      </c>
      <c r="K5110" s="0" t="n">
        <v>79</v>
      </c>
      <c r="L5110" s="0" t="n">
        <v>5.2</v>
      </c>
      <c r="M5110" s="0" t="s">
        <v>73</v>
      </c>
      <c r="N5110" s="0" t="s">
        <v>152</v>
      </c>
      <c r="O5110" s="0" t="s">
        <v>37</v>
      </c>
      <c r="P5110" s="0" t="n">
        <f aca="false">IF(AND(OR(Dashboard!$B$5="All",D5110=Dashboard!$B$5),OR(Dashboard!$D$5="All",N5110=Dashboard!$D$5),OR(AND(C5110&lt;&gt;"",C5110&gt;=Dashboard!$F$5,C5110&lt;=Dashboard!$H$5),AND(C5110="",Dashboard!$F$5&lt;=1980,Dashboard!$H$5&gt;=2016))),1,0)</f>
        <v>1</v>
      </c>
      <c r="Q5110" s="0" t="n">
        <f aca="false">J5110*P5110+ROW()*0.00000001</f>
        <v>0.3700511</v>
      </c>
    </row>
    <row r="5111" customFormat="false" ht="15" hidden="false" customHeight="false" outlineLevel="0" collapsed="false">
      <c r="A5111" s="0" t="s">
        <v>3879</v>
      </c>
      <c r="B5111" s="0" t="s">
        <v>159</v>
      </c>
      <c r="C5111" s="0" t="n">
        <v>1981</v>
      </c>
      <c r="D5111" s="0" t="s">
        <v>71</v>
      </c>
      <c r="E5111" s="0" t="s">
        <v>774</v>
      </c>
      <c r="F5111" s="0" t="n">
        <v>0.35</v>
      </c>
      <c r="G5111" s="0" t="n">
        <v>0.02</v>
      </c>
      <c r="H5111" s="0" t="n">
        <v>0</v>
      </c>
      <c r="I5111" s="0" t="n">
        <v>0</v>
      </c>
      <c r="J5111" s="0" t="n">
        <v>0.37</v>
      </c>
      <c r="N5111" s="0" t="s">
        <v>161</v>
      </c>
      <c r="P5111" s="0" t="n">
        <f aca="false">IF(AND(OR(Dashboard!$B$5="All",D5111=Dashboard!$B$5),OR(Dashboard!$D$5="All",N5111=Dashboard!$D$5),OR(AND(C5111&lt;&gt;"",C5111&gt;=Dashboard!$F$5,C5111&lt;=Dashboard!$H$5),AND(C5111="",Dashboard!$F$5&lt;=1980,Dashboard!$H$5&gt;=2016))),1,0)</f>
        <v>1</v>
      </c>
      <c r="Q5111" s="0" t="n">
        <f aca="false">J5111*P5111+ROW()*0.00000001</f>
        <v>0.37005111</v>
      </c>
    </row>
    <row r="5112" customFormat="false" ht="15" hidden="false" customHeight="false" outlineLevel="0" collapsed="false">
      <c r="A5112" s="0" t="s">
        <v>3880</v>
      </c>
      <c r="B5112" s="0" t="s">
        <v>186</v>
      </c>
      <c r="C5112" s="0" t="n">
        <v>2004</v>
      </c>
      <c r="D5112" s="0" t="s">
        <v>46</v>
      </c>
      <c r="E5112" s="0" t="s">
        <v>35</v>
      </c>
      <c r="F5112" s="0" t="n">
        <v>0.29</v>
      </c>
      <c r="G5112" s="0" t="n">
        <v>0.07</v>
      </c>
      <c r="H5112" s="0" t="n">
        <v>0</v>
      </c>
      <c r="I5112" s="0" t="n">
        <v>0.01</v>
      </c>
      <c r="J5112" s="0" t="n">
        <v>0.37</v>
      </c>
      <c r="K5112" s="0" t="n">
        <v>65</v>
      </c>
      <c r="L5112" s="0" t="n">
        <v>8.1</v>
      </c>
      <c r="M5112" s="0" t="s">
        <v>103</v>
      </c>
      <c r="N5112" s="0" t="s">
        <v>35</v>
      </c>
      <c r="O5112" s="0" t="s">
        <v>67</v>
      </c>
      <c r="P5112" s="0" t="n">
        <f aca="false">IF(AND(OR(Dashboard!$B$5="All",D5112=Dashboard!$B$5),OR(Dashboard!$D$5="All",N5112=Dashboard!$D$5),OR(AND(C5112&lt;&gt;"",C5112&gt;=Dashboard!$F$5,C5112&lt;=Dashboard!$H$5),AND(C5112="",Dashboard!$F$5&lt;=1980,Dashboard!$H$5&gt;=2016))),1,0)</f>
        <v>1</v>
      </c>
      <c r="Q5112" s="0" t="n">
        <f aca="false">J5112*P5112+ROW()*0.00000001</f>
        <v>0.37005112</v>
      </c>
    </row>
    <row r="5113" customFormat="false" ht="15" hidden="false" customHeight="false" outlineLevel="0" collapsed="false">
      <c r="A5113" s="0" t="s">
        <v>2420</v>
      </c>
      <c r="B5113" s="0" t="s">
        <v>164</v>
      </c>
      <c r="C5113" s="0" t="n">
        <v>2010</v>
      </c>
      <c r="D5113" s="0" t="s">
        <v>71</v>
      </c>
      <c r="E5113" s="0" t="s">
        <v>124</v>
      </c>
      <c r="F5113" s="0" t="n">
        <v>0.09</v>
      </c>
      <c r="G5113" s="0" t="n">
        <v>0.18</v>
      </c>
      <c r="H5113" s="0" t="n">
        <v>0.01</v>
      </c>
      <c r="I5113" s="0" t="n">
        <v>0.1</v>
      </c>
      <c r="J5113" s="0" t="n">
        <v>0.37</v>
      </c>
      <c r="K5113" s="0" t="n">
        <v>65</v>
      </c>
      <c r="L5113" s="0" t="n">
        <v>7.4</v>
      </c>
      <c r="M5113" s="0" t="s">
        <v>103</v>
      </c>
      <c r="N5113" s="0" t="s">
        <v>74</v>
      </c>
      <c r="O5113" s="0" t="s">
        <v>67</v>
      </c>
      <c r="P5113" s="0" t="n">
        <f aca="false">IF(AND(OR(Dashboard!$B$5="All",D5113=Dashboard!$B$5),OR(Dashboard!$D$5="All",N5113=Dashboard!$D$5),OR(AND(C5113&lt;&gt;"",C5113&gt;=Dashboard!$F$5,C5113&lt;=Dashboard!$H$5),AND(C5113="",Dashboard!$F$5&lt;=1980,Dashboard!$H$5&gt;=2016))),1,0)</f>
        <v>1</v>
      </c>
      <c r="Q5113" s="0" t="n">
        <f aca="false">J5113*P5113+ROW()*0.00000001</f>
        <v>0.37005113</v>
      </c>
    </row>
    <row r="5114" customFormat="false" ht="15" hidden="false" customHeight="false" outlineLevel="0" collapsed="false">
      <c r="A5114" s="0" t="s">
        <v>3881</v>
      </c>
      <c r="B5114" s="0" t="s">
        <v>94</v>
      </c>
      <c r="C5114" s="0" t="n">
        <v>2016</v>
      </c>
      <c r="D5114" s="0" t="s">
        <v>56</v>
      </c>
      <c r="E5114" s="0" t="s">
        <v>72</v>
      </c>
      <c r="F5114" s="0" t="n">
        <v>0.1</v>
      </c>
      <c r="G5114" s="0" t="n">
        <v>0.19</v>
      </c>
      <c r="H5114" s="0" t="n">
        <v>0.02</v>
      </c>
      <c r="I5114" s="0" t="n">
        <v>0.06</v>
      </c>
      <c r="J5114" s="0" t="n">
        <v>0.37</v>
      </c>
      <c r="K5114" s="0" t="n">
        <v>84</v>
      </c>
      <c r="L5114" s="0" t="n">
        <v>8.5</v>
      </c>
      <c r="M5114" s="0" t="s">
        <v>73</v>
      </c>
      <c r="N5114" s="0" t="s">
        <v>74</v>
      </c>
      <c r="O5114" s="0" t="s">
        <v>42</v>
      </c>
      <c r="P5114" s="0" t="n">
        <f aca="false">IF(AND(OR(Dashboard!$B$5="All",D5114=Dashboard!$B$5),OR(Dashboard!$D$5="All",N5114=Dashboard!$D$5),OR(AND(C5114&lt;&gt;"",C5114&gt;=Dashboard!$F$5,C5114&lt;=Dashboard!$H$5),AND(C5114="",Dashboard!$F$5&lt;=1980,Dashboard!$H$5&gt;=2016))),1,0)</f>
        <v>1</v>
      </c>
      <c r="Q5114" s="0" t="n">
        <f aca="false">J5114*P5114+ROW()*0.00000001</f>
        <v>0.37005114</v>
      </c>
    </row>
    <row r="5115" customFormat="false" ht="15" hidden="false" customHeight="false" outlineLevel="0" collapsed="false">
      <c r="A5115" s="0" t="s">
        <v>3882</v>
      </c>
      <c r="B5115" s="0" t="s">
        <v>97</v>
      </c>
      <c r="C5115" s="0" t="n">
        <v>2014</v>
      </c>
      <c r="D5115" s="0" t="s">
        <v>52</v>
      </c>
      <c r="E5115" s="0" t="s">
        <v>157</v>
      </c>
      <c r="F5115" s="0" t="n">
        <v>0.13</v>
      </c>
      <c r="G5115" s="0" t="n">
        <v>0.08</v>
      </c>
      <c r="H5115" s="0" t="n">
        <v>0.15</v>
      </c>
      <c r="I5115" s="0" t="n">
        <v>0.02</v>
      </c>
      <c r="J5115" s="0" t="n">
        <v>0.37</v>
      </c>
      <c r="K5115" s="0" t="n">
        <v>83</v>
      </c>
      <c r="L5115" s="0" t="n">
        <v>8.2</v>
      </c>
      <c r="M5115" s="0" t="s">
        <v>103</v>
      </c>
      <c r="N5115" s="0" t="s">
        <v>35</v>
      </c>
      <c r="O5115" s="0" t="s">
        <v>42</v>
      </c>
      <c r="P5115" s="0" t="n">
        <f aca="false">IF(AND(OR(Dashboard!$B$5="All",D5115=Dashboard!$B$5),OR(Dashboard!$D$5="All",N5115=Dashboard!$D$5),OR(AND(C5115&lt;&gt;"",C5115&gt;=Dashboard!$F$5,C5115&lt;=Dashboard!$H$5),AND(C5115="",Dashboard!$F$5&lt;=1980,Dashboard!$H$5&gt;=2016))),1,0)</f>
        <v>1</v>
      </c>
      <c r="Q5115" s="0" t="n">
        <f aca="false">J5115*P5115+ROW()*0.00000001</f>
        <v>0.37005115</v>
      </c>
    </row>
    <row r="5116" customFormat="false" ht="15" hidden="false" customHeight="false" outlineLevel="0" collapsed="false">
      <c r="A5116" s="0" t="s">
        <v>1802</v>
      </c>
      <c r="B5116" s="0" t="s">
        <v>33</v>
      </c>
      <c r="C5116" s="0" t="n">
        <v>2009</v>
      </c>
      <c r="D5116" s="0" t="s">
        <v>41</v>
      </c>
      <c r="E5116" s="0" t="s">
        <v>547</v>
      </c>
      <c r="F5116" s="0" t="n">
        <v>0.1</v>
      </c>
      <c r="G5116" s="0" t="n">
        <v>0.22</v>
      </c>
      <c r="H5116" s="0" t="n">
        <v>0</v>
      </c>
      <c r="I5116" s="0" t="n">
        <v>0.04</v>
      </c>
      <c r="J5116" s="0" t="n">
        <v>0.37</v>
      </c>
      <c r="K5116" s="0" t="n">
        <v>51</v>
      </c>
      <c r="L5116" s="0" t="n">
        <v>5.5</v>
      </c>
      <c r="M5116" s="0" t="s">
        <v>125</v>
      </c>
      <c r="N5116" s="0" t="s">
        <v>35</v>
      </c>
      <c r="O5116" s="0" t="s">
        <v>53</v>
      </c>
      <c r="P5116" s="0" t="n">
        <f aca="false">IF(AND(OR(Dashboard!$B$5="All",D5116=Dashboard!$B$5),OR(Dashboard!$D$5="All",N5116=Dashboard!$D$5),OR(AND(C5116&lt;&gt;"",C5116&gt;=Dashboard!$F$5,C5116&lt;=Dashboard!$H$5),AND(C5116="",Dashboard!$F$5&lt;=1980,Dashboard!$H$5&gt;=2016))),1,0)</f>
        <v>1</v>
      </c>
      <c r="Q5116" s="0" t="n">
        <f aca="false">J5116*P5116+ROW()*0.00000001</f>
        <v>0.37005116</v>
      </c>
    </row>
    <row r="5117" customFormat="false" ht="15" hidden="false" customHeight="false" outlineLevel="0" collapsed="false">
      <c r="A5117" s="0" t="s">
        <v>1156</v>
      </c>
      <c r="B5117" s="0" t="s">
        <v>186</v>
      </c>
      <c r="C5117" s="0" t="n">
        <v>2002</v>
      </c>
      <c r="D5117" s="0" t="s">
        <v>71</v>
      </c>
      <c r="E5117" s="0" t="s">
        <v>35</v>
      </c>
      <c r="F5117" s="0" t="n">
        <v>0.28</v>
      </c>
      <c r="G5117" s="0" t="n">
        <v>0.07</v>
      </c>
      <c r="H5117" s="0" t="n">
        <v>0</v>
      </c>
      <c r="I5117" s="0" t="n">
        <v>0.01</v>
      </c>
      <c r="J5117" s="0" t="n">
        <v>0.37</v>
      </c>
      <c r="K5117" s="0" t="n">
        <v>74</v>
      </c>
      <c r="L5117" s="0" t="n">
        <v>8.3</v>
      </c>
      <c r="M5117" s="0" t="s">
        <v>36</v>
      </c>
      <c r="N5117" s="0" t="s">
        <v>35</v>
      </c>
      <c r="O5117" s="0" t="s">
        <v>37</v>
      </c>
      <c r="P5117" s="0" t="n">
        <f aca="false">IF(AND(OR(Dashboard!$B$5="All",D5117=Dashboard!$B$5),OR(Dashboard!$D$5="All",N5117=Dashboard!$D$5),OR(AND(C5117&lt;&gt;"",C5117&gt;=Dashboard!$F$5,C5117&lt;=Dashboard!$H$5),AND(C5117="",Dashboard!$F$5&lt;=1980,Dashboard!$H$5&gt;=2016))),1,0)</f>
        <v>1</v>
      </c>
      <c r="Q5117" s="0" t="n">
        <f aca="false">J5117*P5117+ROW()*0.00000001</f>
        <v>0.37005117</v>
      </c>
    </row>
    <row r="5118" customFormat="false" ht="15" hidden="false" customHeight="false" outlineLevel="0" collapsed="false">
      <c r="A5118" s="0" t="s">
        <v>3883</v>
      </c>
      <c r="B5118" s="0" t="s">
        <v>50</v>
      </c>
      <c r="C5118" s="0" t="n">
        <v>2007</v>
      </c>
      <c r="D5118" s="0" t="s">
        <v>48</v>
      </c>
      <c r="E5118" s="0" t="s">
        <v>328</v>
      </c>
      <c r="F5118" s="0" t="n">
        <v>0</v>
      </c>
      <c r="G5118" s="0" t="n">
        <v>0</v>
      </c>
      <c r="H5118" s="0" t="n">
        <v>0.37</v>
      </c>
      <c r="I5118" s="0" t="n">
        <v>0</v>
      </c>
      <c r="J5118" s="0" t="n">
        <v>0.37</v>
      </c>
      <c r="N5118" s="0" t="s">
        <v>35</v>
      </c>
      <c r="P5118" s="0" t="n">
        <f aca="false">IF(AND(OR(Dashboard!$B$5="All",D5118=Dashboard!$B$5),OR(Dashboard!$D$5="All",N5118=Dashboard!$D$5),OR(AND(C5118&lt;&gt;"",C5118&gt;=Dashboard!$F$5,C5118&lt;=Dashboard!$H$5),AND(C5118="",Dashboard!$F$5&lt;=1980,Dashboard!$H$5&gt;=2016))),1,0)</f>
        <v>1</v>
      </c>
      <c r="Q5118" s="0" t="n">
        <f aca="false">J5118*P5118+ROW()*0.00000001</f>
        <v>0.37005118</v>
      </c>
    </row>
    <row r="5119" customFormat="false" ht="15" hidden="false" customHeight="false" outlineLevel="0" collapsed="false">
      <c r="A5119" s="0" t="s">
        <v>3037</v>
      </c>
      <c r="B5119" s="0" t="s">
        <v>64</v>
      </c>
      <c r="C5119" s="0" t="n">
        <v>2006</v>
      </c>
      <c r="D5119" s="0" t="s">
        <v>71</v>
      </c>
      <c r="E5119" s="0" t="s">
        <v>257</v>
      </c>
      <c r="F5119" s="0" t="n">
        <v>0.27</v>
      </c>
      <c r="G5119" s="0" t="n">
        <v>0.07</v>
      </c>
      <c r="H5119" s="0" t="n">
        <v>0.01</v>
      </c>
      <c r="I5119" s="0" t="n">
        <v>0.03</v>
      </c>
      <c r="J5119" s="0" t="n">
        <v>0.37</v>
      </c>
      <c r="K5119" s="0" t="n">
        <v>80</v>
      </c>
      <c r="L5119" s="0" t="n">
        <v>7.3</v>
      </c>
      <c r="M5119" s="0" t="s">
        <v>103</v>
      </c>
      <c r="N5119" s="0" t="s">
        <v>66</v>
      </c>
      <c r="O5119" s="0" t="s">
        <v>37</v>
      </c>
      <c r="P5119" s="0" t="n">
        <f aca="false">IF(AND(OR(Dashboard!$B$5="All",D5119=Dashboard!$B$5),OR(Dashboard!$D$5="All",N5119=Dashboard!$D$5),OR(AND(C5119&lt;&gt;"",C5119&gt;=Dashboard!$F$5,C5119&lt;=Dashboard!$H$5),AND(C5119="",Dashboard!$F$5&lt;=1980,Dashboard!$H$5&gt;=2016))),1,0)</f>
        <v>1</v>
      </c>
      <c r="Q5119" s="0" t="n">
        <f aca="false">J5119*P5119+ROW()*0.00000001</f>
        <v>0.37005119</v>
      </c>
    </row>
    <row r="5120" customFormat="false" ht="15" hidden="false" customHeight="false" outlineLevel="0" collapsed="false">
      <c r="A5120" s="0" t="s">
        <v>3884</v>
      </c>
      <c r="B5120" s="0" t="s">
        <v>94</v>
      </c>
      <c r="C5120" s="0" t="n">
        <v>2016</v>
      </c>
      <c r="D5120" s="0" t="s">
        <v>34</v>
      </c>
      <c r="E5120" s="0" t="s">
        <v>195</v>
      </c>
      <c r="F5120" s="0" t="n">
        <v>0.03</v>
      </c>
      <c r="G5120" s="0" t="n">
        <v>0.28</v>
      </c>
      <c r="H5120" s="0" t="n">
        <v>0</v>
      </c>
      <c r="I5120" s="0" t="n">
        <v>0.05</v>
      </c>
      <c r="J5120" s="0" t="n">
        <v>0.37</v>
      </c>
      <c r="K5120" s="0" t="n">
        <v>85</v>
      </c>
      <c r="L5120" s="0" t="n">
        <v>8.7</v>
      </c>
      <c r="M5120" s="0" t="s">
        <v>36</v>
      </c>
      <c r="N5120" s="0" t="s">
        <v>74</v>
      </c>
      <c r="O5120" s="0" t="s">
        <v>42</v>
      </c>
      <c r="P5120" s="0" t="n">
        <f aca="false">IF(AND(OR(Dashboard!$B$5="All",D5120=Dashboard!$B$5),OR(Dashboard!$D$5="All",N5120=Dashboard!$D$5),OR(AND(C5120&lt;&gt;"",C5120&gt;=Dashboard!$F$5,C5120&lt;=Dashboard!$H$5),AND(C5120="",Dashboard!$F$5&lt;=1980,Dashboard!$H$5&gt;=2016))),1,0)</f>
        <v>1</v>
      </c>
      <c r="Q5120" s="0" t="n">
        <f aca="false">J5120*P5120+ROW()*0.00000001</f>
        <v>0.3700512</v>
      </c>
    </row>
    <row r="5121" customFormat="false" ht="15" hidden="false" customHeight="false" outlineLevel="0" collapsed="false">
      <c r="A5121" s="0" t="s">
        <v>3086</v>
      </c>
      <c r="B5121" s="0" t="s">
        <v>33</v>
      </c>
      <c r="C5121" s="0" t="n">
        <v>2007</v>
      </c>
      <c r="D5121" s="0" t="s">
        <v>34</v>
      </c>
      <c r="E5121" s="0" t="s">
        <v>72</v>
      </c>
      <c r="F5121" s="0" t="n">
        <v>0.34</v>
      </c>
      <c r="G5121" s="0" t="n">
        <v>0</v>
      </c>
      <c r="H5121" s="0" t="n">
        <v>0</v>
      </c>
      <c r="I5121" s="0" t="n">
        <v>0.03</v>
      </c>
      <c r="J5121" s="0" t="n">
        <v>0.37</v>
      </c>
      <c r="K5121" s="0" t="n">
        <v>66</v>
      </c>
      <c r="L5121" s="0" t="n">
        <v>7.1</v>
      </c>
      <c r="M5121" s="0" t="s">
        <v>36</v>
      </c>
      <c r="N5121" s="0" t="s">
        <v>35</v>
      </c>
      <c r="O5121" s="0" t="s">
        <v>67</v>
      </c>
      <c r="P5121" s="0" t="n">
        <f aca="false">IF(AND(OR(Dashboard!$B$5="All",D5121=Dashboard!$B$5),OR(Dashboard!$D$5="All",N5121=Dashboard!$D$5),OR(AND(C5121&lt;&gt;"",C5121&gt;=Dashboard!$F$5,C5121&lt;=Dashboard!$H$5),AND(C5121="",Dashboard!$F$5&lt;=1980,Dashboard!$H$5&gt;=2016))),1,0)</f>
        <v>1</v>
      </c>
      <c r="Q5121" s="0" t="n">
        <f aca="false">J5121*P5121+ROW()*0.00000001</f>
        <v>0.37005121</v>
      </c>
    </row>
    <row r="5122" customFormat="false" ht="15" hidden="false" customHeight="false" outlineLevel="0" collapsed="false">
      <c r="A5122" s="0" t="s">
        <v>3885</v>
      </c>
      <c r="B5122" s="0" t="s">
        <v>85</v>
      </c>
      <c r="C5122" s="0" t="n">
        <v>2003</v>
      </c>
      <c r="D5122" s="0" t="s">
        <v>34</v>
      </c>
      <c r="E5122" s="0" t="s">
        <v>3446</v>
      </c>
      <c r="F5122" s="0" t="n">
        <v>0.26</v>
      </c>
      <c r="G5122" s="0" t="n">
        <v>0.1</v>
      </c>
      <c r="H5122" s="0" t="n">
        <v>0</v>
      </c>
      <c r="I5122" s="0" t="n">
        <v>0.01</v>
      </c>
      <c r="J5122" s="0" t="n">
        <v>0.37</v>
      </c>
      <c r="N5122" s="0" t="s">
        <v>35</v>
      </c>
      <c r="P5122" s="0" t="n">
        <f aca="false">IF(AND(OR(Dashboard!$B$5="All",D5122=Dashboard!$B$5),OR(Dashboard!$D$5="All",N5122=Dashboard!$D$5),OR(AND(C5122&lt;&gt;"",C5122&gt;=Dashboard!$F$5,C5122&lt;=Dashboard!$H$5),AND(C5122="",Dashboard!$F$5&lt;=1980,Dashboard!$H$5&gt;=2016))),1,0)</f>
        <v>1</v>
      </c>
      <c r="Q5122" s="0" t="n">
        <f aca="false">J5122*P5122+ROW()*0.00000001</f>
        <v>0.37005122</v>
      </c>
    </row>
    <row r="5123" customFormat="false" ht="15" hidden="false" customHeight="false" outlineLevel="0" collapsed="false">
      <c r="A5123" s="0" t="s">
        <v>874</v>
      </c>
      <c r="B5123" s="0" t="s">
        <v>70</v>
      </c>
      <c r="C5123" s="0" t="n">
        <v>2015</v>
      </c>
      <c r="D5123" s="0" t="s">
        <v>56</v>
      </c>
      <c r="E5123" s="0" t="s">
        <v>91</v>
      </c>
      <c r="F5123" s="0" t="n">
        <v>0.17</v>
      </c>
      <c r="G5123" s="0" t="n">
        <v>0.11</v>
      </c>
      <c r="H5123" s="0" t="n">
        <v>0.02</v>
      </c>
      <c r="I5123" s="0" t="n">
        <v>0.06</v>
      </c>
      <c r="J5123" s="0" t="n">
        <v>0.37</v>
      </c>
      <c r="L5123" s="0" t="n">
        <v>5.5</v>
      </c>
      <c r="M5123" s="0" t="s">
        <v>103</v>
      </c>
      <c r="N5123" s="0" t="s">
        <v>74</v>
      </c>
      <c r="P5123" s="0" t="n">
        <f aca="false">IF(AND(OR(Dashboard!$B$5="All",D5123=Dashboard!$B$5),OR(Dashboard!$D$5="All",N5123=Dashboard!$D$5),OR(AND(C5123&lt;&gt;"",C5123&gt;=Dashboard!$F$5,C5123&lt;=Dashboard!$H$5),AND(C5123="",Dashboard!$F$5&lt;=1980,Dashboard!$H$5&gt;=2016))),1,0)</f>
        <v>1</v>
      </c>
      <c r="Q5123" s="0" t="n">
        <f aca="false">J5123*P5123+ROW()*0.00000001</f>
        <v>0.37005123</v>
      </c>
    </row>
    <row r="5124" customFormat="false" ht="15" hidden="false" customHeight="false" outlineLevel="0" collapsed="false">
      <c r="A5124" s="0" t="s">
        <v>3192</v>
      </c>
      <c r="B5124" s="0" t="s">
        <v>70</v>
      </c>
      <c r="C5124" s="0" t="n">
        <v>2015</v>
      </c>
      <c r="D5124" s="0" t="s">
        <v>71</v>
      </c>
      <c r="E5124" s="0" t="s">
        <v>91</v>
      </c>
      <c r="F5124" s="0" t="n">
        <v>0.16</v>
      </c>
      <c r="G5124" s="0" t="n">
        <v>0.15</v>
      </c>
      <c r="H5124" s="0" t="n">
        <v>0</v>
      </c>
      <c r="I5124" s="0" t="n">
        <v>0.06</v>
      </c>
      <c r="J5124" s="0" t="n">
        <v>0.37</v>
      </c>
      <c r="L5124" s="0" t="n">
        <v>4.2</v>
      </c>
      <c r="M5124" s="0" t="s">
        <v>125</v>
      </c>
      <c r="N5124" s="0" t="s">
        <v>74</v>
      </c>
      <c r="P5124" s="0" t="n">
        <f aca="false">IF(AND(OR(Dashboard!$B$5="All",D5124=Dashboard!$B$5),OR(Dashboard!$D$5="All",N5124=Dashboard!$D$5),OR(AND(C5124&lt;&gt;"",C5124&gt;=Dashboard!$F$5,C5124&lt;=Dashboard!$H$5),AND(C5124="",Dashboard!$F$5&lt;=1980,Dashboard!$H$5&gt;=2016))),1,0)</f>
        <v>1</v>
      </c>
      <c r="Q5124" s="0" t="n">
        <f aca="false">J5124*P5124+ROW()*0.00000001</f>
        <v>0.37005124</v>
      </c>
    </row>
    <row r="5125" customFormat="false" ht="15" hidden="false" customHeight="false" outlineLevel="0" collapsed="false">
      <c r="A5125" s="0" t="s">
        <v>3886</v>
      </c>
      <c r="B5125" s="0" t="s">
        <v>50</v>
      </c>
      <c r="C5125" s="0" t="n">
        <v>2006</v>
      </c>
      <c r="D5125" s="0" t="s">
        <v>16</v>
      </c>
      <c r="E5125" s="0" t="s">
        <v>293</v>
      </c>
      <c r="F5125" s="0" t="n">
        <v>0.33</v>
      </c>
      <c r="G5125" s="0" t="n">
        <v>0.01</v>
      </c>
      <c r="H5125" s="0" t="n">
        <v>0</v>
      </c>
      <c r="I5125" s="0" t="n">
        <v>0.03</v>
      </c>
      <c r="J5125" s="0" t="n">
        <v>0.37</v>
      </c>
      <c r="K5125" s="0" t="n">
        <v>68</v>
      </c>
      <c r="L5125" s="0" t="n">
        <v>6.8</v>
      </c>
      <c r="M5125" s="0" t="s">
        <v>36</v>
      </c>
      <c r="N5125" s="0" t="s">
        <v>35</v>
      </c>
      <c r="O5125" s="0" t="s">
        <v>67</v>
      </c>
      <c r="P5125" s="0" t="n">
        <f aca="false">IF(AND(OR(Dashboard!$B$5="All",D5125=Dashboard!$B$5),OR(Dashboard!$D$5="All",N5125=Dashboard!$D$5),OR(AND(C5125&lt;&gt;"",C5125&gt;=Dashboard!$F$5,C5125&lt;=Dashboard!$H$5),AND(C5125="",Dashboard!$F$5&lt;=1980,Dashboard!$H$5&gt;=2016))),1,0)</f>
        <v>1</v>
      </c>
      <c r="Q5125" s="0" t="n">
        <f aca="false">J5125*P5125+ROW()*0.00000001</f>
        <v>0.37005125</v>
      </c>
    </row>
    <row r="5126" customFormat="false" ht="15" hidden="false" customHeight="false" outlineLevel="0" collapsed="false">
      <c r="A5126" s="0" t="s">
        <v>3887</v>
      </c>
      <c r="B5126" s="0" t="s">
        <v>50</v>
      </c>
      <c r="C5126" s="0" t="n">
        <v>2009</v>
      </c>
      <c r="D5126" s="0" t="s">
        <v>58</v>
      </c>
      <c r="E5126" s="0" t="s">
        <v>124</v>
      </c>
      <c r="F5126" s="0" t="n">
        <v>0.23</v>
      </c>
      <c r="G5126" s="0" t="n">
        <v>0.1</v>
      </c>
      <c r="H5126" s="0" t="n">
        <v>0</v>
      </c>
      <c r="I5126" s="0" t="n">
        <v>0.03</v>
      </c>
      <c r="J5126" s="0" t="n">
        <v>0.37</v>
      </c>
      <c r="M5126" s="0" t="s">
        <v>36</v>
      </c>
      <c r="N5126" s="0" t="s">
        <v>35</v>
      </c>
      <c r="P5126" s="0" t="n">
        <f aca="false">IF(AND(OR(Dashboard!$B$5="All",D5126=Dashboard!$B$5),OR(Dashboard!$D$5="All",N5126=Dashboard!$D$5),OR(AND(C5126&lt;&gt;"",C5126&gt;=Dashboard!$F$5,C5126&lt;=Dashboard!$H$5),AND(C5126="",Dashboard!$F$5&lt;=1980,Dashboard!$H$5&gt;=2016))),1,0)</f>
        <v>1</v>
      </c>
      <c r="Q5126" s="0" t="n">
        <f aca="false">J5126*P5126+ROW()*0.00000001</f>
        <v>0.37005126</v>
      </c>
    </row>
    <row r="5127" customFormat="false" ht="15" hidden="false" customHeight="false" outlineLevel="0" collapsed="false">
      <c r="A5127" s="0" t="s">
        <v>2580</v>
      </c>
      <c r="B5127" s="0" t="s">
        <v>164</v>
      </c>
      <c r="C5127" s="0" t="n">
        <v>2007</v>
      </c>
      <c r="D5127" s="0" t="s">
        <v>41</v>
      </c>
      <c r="E5127" s="0" t="s">
        <v>418</v>
      </c>
      <c r="F5127" s="0" t="n">
        <v>0.06</v>
      </c>
      <c r="G5127" s="0" t="n">
        <v>0.2</v>
      </c>
      <c r="H5127" s="0" t="n">
        <v>0</v>
      </c>
      <c r="I5127" s="0" t="n">
        <v>0.11</v>
      </c>
      <c r="J5127" s="0" t="n">
        <v>0.37</v>
      </c>
      <c r="K5127" s="0" t="n">
        <v>73</v>
      </c>
      <c r="L5127" s="0" t="n">
        <v>7.8</v>
      </c>
      <c r="M5127" s="0" t="s">
        <v>103</v>
      </c>
      <c r="N5127" s="0" t="s">
        <v>74</v>
      </c>
      <c r="O5127" s="0" t="s">
        <v>37</v>
      </c>
      <c r="P5127" s="0" t="n">
        <f aca="false">IF(AND(OR(Dashboard!$B$5="All",D5127=Dashboard!$B$5),OR(Dashboard!$D$5="All",N5127=Dashboard!$D$5),OR(AND(C5127&lt;&gt;"",C5127&gt;=Dashboard!$F$5,C5127&lt;=Dashboard!$H$5),AND(C5127="",Dashboard!$F$5&lt;=1980,Dashboard!$H$5&gt;=2016))),1,0)</f>
        <v>1</v>
      </c>
      <c r="Q5127" s="0" t="n">
        <f aca="false">J5127*P5127+ROW()*0.00000001</f>
        <v>0.37005127</v>
      </c>
    </row>
    <row r="5128" customFormat="false" ht="15" hidden="false" customHeight="false" outlineLevel="0" collapsed="false">
      <c r="A5128" s="0" t="s">
        <v>3888</v>
      </c>
      <c r="B5128" s="0" t="s">
        <v>85</v>
      </c>
      <c r="C5128" s="0" t="n">
        <v>2003</v>
      </c>
      <c r="D5128" s="0" t="s">
        <v>114</v>
      </c>
      <c r="E5128" s="0" t="s">
        <v>157</v>
      </c>
      <c r="F5128" s="0" t="n">
        <v>0</v>
      </c>
      <c r="G5128" s="0" t="n">
        <v>0</v>
      </c>
      <c r="H5128" s="0" t="n">
        <v>0.36</v>
      </c>
      <c r="I5128" s="0" t="n">
        <v>0.01</v>
      </c>
      <c r="J5128" s="0" t="n">
        <v>0.37</v>
      </c>
      <c r="N5128" s="0" t="s">
        <v>35</v>
      </c>
      <c r="P5128" s="0" t="n">
        <f aca="false">IF(AND(OR(Dashboard!$B$5="All",D5128=Dashboard!$B$5),OR(Dashboard!$D$5="All",N5128=Dashboard!$D$5),OR(AND(C5128&lt;&gt;"",C5128&gt;=Dashboard!$F$5,C5128&lt;=Dashboard!$H$5),AND(C5128="",Dashboard!$F$5&lt;=1980,Dashboard!$H$5&gt;=2016))),1,0)</f>
        <v>1</v>
      </c>
      <c r="Q5128" s="0" t="n">
        <f aca="false">J5128*P5128+ROW()*0.00000001</f>
        <v>0.37005128</v>
      </c>
    </row>
    <row r="5129" customFormat="false" ht="15" hidden="false" customHeight="false" outlineLevel="0" collapsed="false">
      <c r="A5129" s="0" t="s">
        <v>3779</v>
      </c>
      <c r="B5129" s="0" t="s">
        <v>64</v>
      </c>
      <c r="C5129" s="0" t="n">
        <v>2011</v>
      </c>
      <c r="D5129" s="0" t="s">
        <v>46</v>
      </c>
      <c r="E5129" s="0" t="s">
        <v>157</v>
      </c>
      <c r="F5129" s="0" t="n">
        <v>0.21</v>
      </c>
      <c r="G5129" s="0" t="n">
        <v>0.12</v>
      </c>
      <c r="H5129" s="0" t="n">
        <v>0.01</v>
      </c>
      <c r="I5129" s="0" t="n">
        <v>0.03</v>
      </c>
      <c r="J5129" s="0" t="n">
        <v>0.37</v>
      </c>
      <c r="K5129" s="0" t="n">
        <v>72</v>
      </c>
      <c r="L5129" s="0" t="n">
        <v>5.9</v>
      </c>
      <c r="M5129" s="0" t="s">
        <v>103</v>
      </c>
      <c r="N5129" s="0" t="s">
        <v>66</v>
      </c>
      <c r="O5129" s="0" t="s">
        <v>37</v>
      </c>
      <c r="P5129" s="0" t="n">
        <f aca="false">IF(AND(OR(Dashboard!$B$5="All",D5129=Dashboard!$B$5),OR(Dashboard!$D$5="All",N5129=Dashboard!$D$5),OR(AND(C5129&lt;&gt;"",C5129&gt;=Dashboard!$F$5,C5129&lt;=Dashboard!$H$5),AND(C5129="",Dashboard!$F$5&lt;=1980,Dashboard!$H$5&gt;=2016))),1,0)</f>
        <v>1</v>
      </c>
      <c r="Q5129" s="0" t="n">
        <f aca="false">J5129*P5129+ROW()*0.00000001</f>
        <v>0.37005129</v>
      </c>
    </row>
    <row r="5130" customFormat="false" ht="15" hidden="false" customHeight="false" outlineLevel="0" collapsed="false">
      <c r="A5130" s="0" t="s">
        <v>3889</v>
      </c>
      <c r="B5130" s="0" t="s">
        <v>50</v>
      </c>
      <c r="C5130" s="0" t="n">
        <v>2008</v>
      </c>
      <c r="D5130" s="0" t="s">
        <v>58</v>
      </c>
      <c r="E5130" s="0" t="s">
        <v>124</v>
      </c>
      <c r="F5130" s="0" t="n">
        <v>0.34</v>
      </c>
      <c r="G5130" s="0" t="n">
        <v>0</v>
      </c>
      <c r="H5130" s="0" t="n">
        <v>0</v>
      </c>
      <c r="I5130" s="0" t="n">
        <v>0.03</v>
      </c>
      <c r="J5130" s="0" t="n">
        <v>0.37</v>
      </c>
      <c r="N5130" s="0" t="s">
        <v>35</v>
      </c>
      <c r="P5130" s="0" t="n">
        <f aca="false">IF(AND(OR(Dashboard!$B$5="All",D5130=Dashboard!$B$5),OR(Dashboard!$D$5="All",N5130=Dashboard!$D$5),OR(AND(C5130&lt;&gt;"",C5130&gt;=Dashboard!$F$5,C5130&lt;=Dashboard!$H$5),AND(C5130="",Dashboard!$F$5&lt;=1980,Dashboard!$H$5&gt;=2016))),1,0)</f>
        <v>1</v>
      </c>
      <c r="Q5130" s="0" t="n">
        <f aca="false">J5130*P5130+ROW()*0.00000001</f>
        <v>0.3700513</v>
      </c>
    </row>
    <row r="5131" customFormat="false" ht="15" hidden="false" customHeight="false" outlineLevel="0" collapsed="false">
      <c r="A5131" s="0" t="s">
        <v>3890</v>
      </c>
      <c r="B5131" s="0" t="s">
        <v>94</v>
      </c>
      <c r="C5131" s="0" t="n">
        <v>2016</v>
      </c>
      <c r="D5131" s="0" t="s">
        <v>41</v>
      </c>
      <c r="E5131" s="0" t="s">
        <v>547</v>
      </c>
      <c r="F5131" s="0" t="n">
        <v>0.04</v>
      </c>
      <c r="G5131" s="0" t="n">
        <v>0.27</v>
      </c>
      <c r="H5131" s="0" t="n">
        <v>0</v>
      </c>
      <c r="I5131" s="0" t="n">
        <v>0.05</v>
      </c>
      <c r="J5131" s="0" t="n">
        <v>0.37</v>
      </c>
      <c r="K5131" s="0" t="n">
        <v>85</v>
      </c>
      <c r="L5131" s="0" t="n">
        <v>8.1</v>
      </c>
      <c r="M5131" s="0" t="s">
        <v>36</v>
      </c>
      <c r="N5131" s="0" t="s">
        <v>74</v>
      </c>
      <c r="O5131" s="0" t="s">
        <v>42</v>
      </c>
      <c r="P5131" s="0" t="n">
        <f aca="false">IF(AND(OR(Dashboard!$B$5="All",D5131=Dashboard!$B$5),OR(Dashboard!$D$5="All",N5131=Dashboard!$D$5),OR(AND(C5131&lt;&gt;"",C5131&gt;=Dashboard!$F$5,C5131&lt;=Dashboard!$H$5),AND(C5131="",Dashboard!$F$5&lt;=1980,Dashboard!$H$5&gt;=2016))),1,0)</f>
        <v>1</v>
      </c>
      <c r="Q5131" s="0" t="n">
        <f aca="false">J5131*P5131+ROW()*0.00000001</f>
        <v>0.37005131</v>
      </c>
    </row>
    <row r="5132" customFormat="false" ht="15" hidden="false" customHeight="false" outlineLevel="0" collapsed="false">
      <c r="A5132" s="0" t="s">
        <v>3891</v>
      </c>
      <c r="B5132" s="0" t="s">
        <v>164</v>
      </c>
      <c r="C5132" s="0" t="n">
        <v>2005</v>
      </c>
      <c r="D5132" s="0" t="s">
        <v>34</v>
      </c>
      <c r="E5132" s="0" t="s">
        <v>142</v>
      </c>
      <c r="F5132" s="0" t="n">
        <v>0.34</v>
      </c>
      <c r="G5132" s="0" t="n">
        <v>0</v>
      </c>
      <c r="H5132" s="0" t="n">
        <v>0</v>
      </c>
      <c r="I5132" s="0" t="n">
        <v>0.03</v>
      </c>
      <c r="J5132" s="0" t="n">
        <v>0.37</v>
      </c>
      <c r="K5132" s="0" t="n">
        <v>73</v>
      </c>
      <c r="L5132" s="0" t="n">
        <v>7.4</v>
      </c>
      <c r="M5132" s="0" t="s">
        <v>36</v>
      </c>
      <c r="N5132" s="0" t="s">
        <v>74</v>
      </c>
      <c r="O5132" s="0" t="s">
        <v>37</v>
      </c>
      <c r="P5132" s="0" t="n">
        <f aca="false">IF(AND(OR(Dashboard!$B$5="All",D5132=Dashboard!$B$5),OR(Dashboard!$D$5="All",N5132=Dashboard!$D$5),OR(AND(C5132&lt;&gt;"",C5132&gt;=Dashboard!$F$5,C5132&lt;=Dashboard!$H$5),AND(C5132="",Dashboard!$F$5&lt;=1980,Dashboard!$H$5&gt;=2016))),1,0)</f>
        <v>1</v>
      </c>
      <c r="Q5132" s="0" t="n">
        <f aca="false">J5132*P5132+ROW()*0.00000001</f>
        <v>0.37005132</v>
      </c>
    </row>
    <row r="5133" customFormat="false" ht="15" hidden="false" customHeight="false" outlineLevel="0" collapsed="false">
      <c r="A5133" s="0" t="s">
        <v>3892</v>
      </c>
      <c r="B5133" s="0" t="s">
        <v>78</v>
      </c>
      <c r="C5133" s="0" t="n">
        <v>1994</v>
      </c>
      <c r="D5133" s="0" t="s">
        <v>246</v>
      </c>
      <c r="E5133" s="0" t="s">
        <v>996</v>
      </c>
      <c r="F5133" s="0" t="n">
        <v>0</v>
      </c>
      <c r="G5133" s="0" t="n">
        <v>0</v>
      </c>
      <c r="H5133" s="0" t="n">
        <v>0.37</v>
      </c>
      <c r="I5133" s="0" t="n">
        <v>0</v>
      </c>
      <c r="J5133" s="0" t="n">
        <v>0.37</v>
      </c>
      <c r="N5133" s="0" t="s">
        <v>35</v>
      </c>
      <c r="P5133" s="0" t="n">
        <f aca="false">IF(AND(OR(Dashboard!$B$5="All",D5133=Dashboard!$B$5),OR(Dashboard!$D$5="All",N5133=Dashboard!$D$5),OR(AND(C5133&lt;&gt;"",C5133&gt;=Dashboard!$F$5,C5133&lt;=Dashboard!$H$5),AND(C5133="",Dashboard!$F$5&lt;=1980,Dashboard!$H$5&gt;=2016))),1,0)</f>
        <v>1</v>
      </c>
      <c r="Q5133" s="0" t="n">
        <f aca="false">J5133*P5133+ROW()*0.00000001</f>
        <v>0.37005133</v>
      </c>
    </row>
    <row r="5134" customFormat="false" ht="15" hidden="false" customHeight="false" outlineLevel="0" collapsed="false">
      <c r="A5134" s="0" t="s">
        <v>3893</v>
      </c>
      <c r="B5134" s="0" t="s">
        <v>76</v>
      </c>
      <c r="C5134" s="0" t="n">
        <v>2006</v>
      </c>
      <c r="D5134" s="0" t="s">
        <v>34</v>
      </c>
      <c r="E5134" s="0" t="s">
        <v>142</v>
      </c>
      <c r="F5134" s="0" t="n">
        <v>0.17</v>
      </c>
      <c r="G5134" s="0" t="n">
        <v>0.13</v>
      </c>
      <c r="H5134" s="0" t="n">
        <v>0.02</v>
      </c>
      <c r="I5134" s="0" t="n">
        <v>0.04</v>
      </c>
      <c r="J5134" s="0" t="n">
        <v>0.37</v>
      </c>
      <c r="K5134" s="0" t="n">
        <v>59</v>
      </c>
      <c r="L5134" s="0" t="n">
        <v>7.7</v>
      </c>
      <c r="M5134" s="0" t="s">
        <v>36</v>
      </c>
      <c r="N5134" s="0" t="s">
        <v>74</v>
      </c>
      <c r="O5134" s="0" t="s">
        <v>53</v>
      </c>
      <c r="P5134" s="0" t="n">
        <f aca="false">IF(AND(OR(Dashboard!$B$5="All",D5134=Dashboard!$B$5),OR(Dashboard!$D$5="All",N5134=Dashboard!$D$5),OR(AND(C5134&lt;&gt;"",C5134&gt;=Dashboard!$F$5,C5134&lt;=Dashboard!$H$5),AND(C5134="",Dashboard!$F$5&lt;=1980,Dashboard!$H$5&gt;=2016))),1,0)</f>
        <v>1</v>
      </c>
      <c r="Q5134" s="0" t="n">
        <f aca="false">J5134*P5134+ROW()*0.00000001</f>
        <v>0.37005134</v>
      </c>
    </row>
    <row r="5135" customFormat="false" ht="15" hidden="false" customHeight="false" outlineLevel="0" collapsed="false">
      <c r="A5135" s="0" t="s">
        <v>3835</v>
      </c>
      <c r="B5135" s="0" t="s">
        <v>33</v>
      </c>
      <c r="C5135" s="0" t="n">
        <v>2009</v>
      </c>
      <c r="D5135" s="0" t="s">
        <v>34</v>
      </c>
      <c r="E5135" s="0" t="s">
        <v>154</v>
      </c>
      <c r="F5135" s="0" t="n">
        <v>0.12</v>
      </c>
      <c r="G5135" s="0" t="n">
        <v>0.21</v>
      </c>
      <c r="H5135" s="0" t="n">
        <v>0</v>
      </c>
      <c r="I5135" s="0" t="n">
        <v>0.04</v>
      </c>
      <c r="J5135" s="0" t="n">
        <v>0.37</v>
      </c>
      <c r="K5135" s="0" t="n">
        <v>73</v>
      </c>
      <c r="L5135" s="0" t="n">
        <v>7.7</v>
      </c>
      <c r="M5135" s="0" t="s">
        <v>36</v>
      </c>
      <c r="N5135" s="0" t="s">
        <v>35</v>
      </c>
      <c r="O5135" s="0" t="s">
        <v>37</v>
      </c>
      <c r="P5135" s="0" t="n">
        <f aca="false">IF(AND(OR(Dashboard!$B$5="All",D5135=Dashboard!$B$5),OR(Dashboard!$D$5="All",N5135=Dashboard!$D$5),OR(AND(C5135&lt;&gt;"",C5135&gt;=Dashboard!$F$5,C5135&lt;=Dashboard!$H$5),AND(C5135="",Dashboard!$F$5&lt;=1980,Dashboard!$H$5&gt;=2016))),1,0)</f>
        <v>1</v>
      </c>
      <c r="Q5135" s="0" t="n">
        <f aca="false">J5135*P5135+ROW()*0.00000001</f>
        <v>0.37005135</v>
      </c>
    </row>
    <row r="5136" customFormat="false" ht="15" hidden="false" customHeight="false" outlineLevel="0" collapsed="false">
      <c r="A5136" s="0" t="s">
        <v>3894</v>
      </c>
      <c r="B5136" s="0" t="s">
        <v>33</v>
      </c>
      <c r="C5136" s="0" t="n">
        <v>2009</v>
      </c>
      <c r="D5136" s="0" t="s">
        <v>71</v>
      </c>
      <c r="E5136" s="0" t="s">
        <v>547</v>
      </c>
      <c r="F5136" s="0" t="n">
        <v>0.11</v>
      </c>
      <c r="G5136" s="0" t="n">
        <v>0.22</v>
      </c>
      <c r="H5136" s="0" t="n">
        <v>0</v>
      </c>
      <c r="I5136" s="0" t="n">
        <v>0.04</v>
      </c>
      <c r="J5136" s="0" t="n">
        <v>0.37</v>
      </c>
      <c r="K5136" s="0" t="n">
        <v>68</v>
      </c>
      <c r="L5136" s="0" t="n">
        <v>7.9</v>
      </c>
      <c r="M5136" s="0" t="s">
        <v>103</v>
      </c>
      <c r="N5136" s="0" t="s">
        <v>35</v>
      </c>
      <c r="O5136" s="0" t="s">
        <v>67</v>
      </c>
      <c r="P5136" s="0" t="n">
        <f aca="false">IF(AND(OR(Dashboard!$B$5="All",D5136=Dashboard!$B$5),OR(Dashboard!$D$5="All",N5136=Dashboard!$D$5),OR(AND(C5136&lt;&gt;"",C5136&gt;=Dashboard!$F$5,C5136&lt;=Dashboard!$H$5),AND(C5136="",Dashboard!$F$5&lt;=1980,Dashboard!$H$5&gt;=2016))),1,0)</f>
        <v>1</v>
      </c>
      <c r="Q5136" s="0" t="n">
        <f aca="false">J5136*P5136+ROW()*0.00000001</f>
        <v>0.37005136</v>
      </c>
    </row>
    <row r="5137" customFormat="false" ht="15" hidden="false" customHeight="false" outlineLevel="0" collapsed="false">
      <c r="A5137" s="0" t="s">
        <v>3895</v>
      </c>
      <c r="B5137" s="0" t="s">
        <v>108</v>
      </c>
      <c r="C5137" s="0" t="n">
        <v>1999</v>
      </c>
      <c r="D5137" s="0" t="s">
        <v>34</v>
      </c>
      <c r="E5137" s="0" t="s">
        <v>220</v>
      </c>
      <c r="F5137" s="0" t="n">
        <v>0.37</v>
      </c>
      <c r="G5137" s="0" t="n">
        <v>0</v>
      </c>
      <c r="H5137" s="0" t="n">
        <v>0</v>
      </c>
      <c r="I5137" s="0" t="n">
        <v>0</v>
      </c>
      <c r="J5137" s="0" t="n">
        <v>0.37</v>
      </c>
      <c r="N5137" s="0" t="s">
        <v>35</v>
      </c>
      <c r="P5137" s="0" t="n">
        <f aca="false">IF(AND(OR(Dashboard!$B$5="All",D5137=Dashboard!$B$5),OR(Dashboard!$D$5="All",N5137=Dashboard!$D$5),OR(AND(C5137&lt;&gt;"",C5137&gt;=Dashboard!$F$5,C5137&lt;=Dashboard!$H$5),AND(C5137="",Dashboard!$F$5&lt;=1980,Dashboard!$H$5&gt;=2016))),1,0)</f>
        <v>1</v>
      </c>
      <c r="Q5137" s="0" t="n">
        <f aca="false">J5137*P5137+ROW()*0.00000001</f>
        <v>0.37005137</v>
      </c>
    </row>
    <row r="5138" customFormat="false" ht="15" hidden="false" customHeight="false" outlineLevel="0" collapsed="false">
      <c r="A5138" s="0" t="s">
        <v>3511</v>
      </c>
      <c r="B5138" s="0" t="s">
        <v>50</v>
      </c>
      <c r="C5138" s="0" t="n">
        <v>2007</v>
      </c>
      <c r="D5138" s="0" t="s">
        <v>16</v>
      </c>
      <c r="E5138" s="0" t="s">
        <v>293</v>
      </c>
      <c r="F5138" s="0" t="n">
        <v>0.32</v>
      </c>
      <c r="G5138" s="0" t="n">
        <v>0.02</v>
      </c>
      <c r="H5138" s="0" t="n">
        <v>0</v>
      </c>
      <c r="I5138" s="0" t="n">
        <v>0.03</v>
      </c>
      <c r="J5138" s="0" t="n">
        <v>0.37</v>
      </c>
      <c r="K5138" s="0" t="n">
        <v>56</v>
      </c>
      <c r="L5138" s="0" t="n">
        <v>2.7</v>
      </c>
      <c r="M5138" s="0" t="s">
        <v>36</v>
      </c>
      <c r="N5138" s="0" t="s">
        <v>35</v>
      </c>
      <c r="O5138" s="0" t="s">
        <v>53</v>
      </c>
      <c r="P5138" s="0" t="n">
        <f aca="false">IF(AND(OR(Dashboard!$B$5="All",D5138=Dashboard!$B$5),OR(Dashboard!$D$5="All",N5138=Dashboard!$D$5),OR(AND(C5138&lt;&gt;"",C5138&gt;=Dashboard!$F$5,C5138&lt;=Dashboard!$H$5),AND(C5138="",Dashboard!$F$5&lt;=1980,Dashboard!$H$5&gt;=2016))),1,0)</f>
        <v>1</v>
      </c>
      <c r="Q5138" s="0" t="n">
        <f aca="false">J5138*P5138+ROW()*0.00000001</f>
        <v>0.37005138</v>
      </c>
    </row>
    <row r="5139" customFormat="false" ht="15" hidden="false" customHeight="false" outlineLevel="0" collapsed="false">
      <c r="A5139" s="0" t="s">
        <v>3896</v>
      </c>
      <c r="B5139" s="0" t="s">
        <v>78</v>
      </c>
      <c r="C5139" s="0" t="n">
        <v>1994</v>
      </c>
      <c r="D5139" s="0" t="s">
        <v>46</v>
      </c>
      <c r="E5139" s="0" t="s">
        <v>1607</v>
      </c>
      <c r="F5139" s="0" t="n">
        <v>0</v>
      </c>
      <c r="G5139" s="0" t="n">
        <v>0</v>
      </c>
      <c r="H5139" s="0" t="n">
        <v>0.37</v>
      </c>
      <c r="I5139" s="0" t="n">
        <v>0</v>
      </c>
      <c r="J5139" s="0" t="n">
        <v>0.37</v>
      </c>
      <c r="N5139" s="0" t="s">
        <v>35</v>
      </c>
      <c r="P5139" s="0" t="n">
        <f aca="false">IF(AND(OR(Dashboard!$B$5="All",D5139=Dashboard!$B$5),OR(Dashboard!$D$5="All",N5139=Dashboard!$D$5),OR(AND(C5139&lt;&gt;"",C5139&gt;=Dashboard!$F$5,C5139&lt;=Dashboard!$H$5),AND(C5139="",Dashboard!$F$5&lt;=1980,Dashboard!$H$5&gt;=2016))),1,0)</f>
        <v>1</v>
      </c>
      <c r="Q5139" s="0" t="n">
        <f aca="false">J5139*P5139+ROW()*0.00000001</f>
        <v>0.37005139</v>
      </c>
    </row>
    <row r="5140" customFormat="false" ht="15" hidden="false" customHeight="false" outlineLevel="0" collapsed="false">
      <c r="A5140" s="0" t="s">
        <v>2066</v>
      </c>
      <c r="B5140" s="0" t="s">
        <v>164</v>
      </c>
      <c r="C5140" s="0" t="n">
        <v>2007</v>
      </c>
      <c r="D5140" s="0" t="s">
        <v>71</v>
      </c>
      <c r="E5140" s="0" t="s">
        <v>142</v>
      </c>
      <c r="F5140" s="0" t="n">
        <v>0.1</v>
      </c>
      <c r="G5140" s="0" t="n">
        <v>0.17</v>
      </c>
      <c r="H5140" s="0" t="n">
        <v>0</v>
      </c>
      <c r="I5140" s="0" t="n">
        <v>0.1</v>
      </c>
      <c r="J5140" s="0" t="n">
        <v>0.37</v>
      </c>
      <c r="K5140" s="0" t="n">
        <v>52</v>
      </c>
      <c r="L5140" s="0" t="n">
        <v>7.6</v>
      </c>
      <c r="M5140" s="0" t="s">
        <v>125</v>
      </c>
      <c r="N5140" s="0" t="s">
        <v>74</v>
      </c>
      <c r="O5140" s="0" t="s">
        <v>53</v>
      </c>
      <c r="P5140" s="0" t="n">
        <f aca="false">IF(AND(OR(Dashboard!$B$5="All",D5140=Dashboard!$B$5),OR(Dashboard!$D$5="All",N5140=Dashboard!$D$5),OR(AND(C5140&lt;&gt;"",C5140&gt;=Dashboard!$F$5,C5140&lt;=Dashboard!$H$5),AND(C5140="",Dashboard!$F$5&lt;=1980,Dashboard!$H$5&gt;=2016))),1,0)</f>
        <v>1</v>
      </c>
      <c r="Q5140" s="0" t="n">
        <f aca="false">J5140*P5140+ROW()*0.00000001</f>
        <v>0.3700514</v>
      </c>
    </row>
    <row r="5141" customFormat="false" ht="15" hidden="false" customHeight="false" outlineLevel="0" collapsed="false">
      <c r="A5141" s="0" t="s">
        <v>3897</v>
      </c>
      <c r="B5141" s="0" t="s">
        <v>64</v>
      </c>
      <c r="C5141" s="0" t="n">
        <v>2009</v>
      </c>
      <c r="D5141" s="0" t="s">
        <v>56</v>
      </c>
      <c r="E5141" s="0" t="s">
        <v>243</v>
      </c>
      <c r="F5141" s="0" t="n">
        <v>0.17</v>
      </c>
      <c r="G5141" s="0" t="n">
        <v>0.15</v>
      </c>
      <c r="H5141" s="0" t="n">
        <v>0</v>
      </c>
      <c r="I5141" s="0" t="n">
        <v>0.04</v>
      </c>
      <c r="J5141" s="0" t="n">
        <v>0.37</v>
      </c>
      <c r="K5141" s="0" t="n">
        <v>62</v>
      </c>
      <c r="L5141" s="0" t="n">
        <v>7.5</v>
      </c>
      <c r="M5141" s="0" t="s">
        <v>73</v>
      </c>
      <c r="N5141" s="0" t="s">
        <v>66</v>
      </c>
      <c r="O5141" s="0" t="s">
        <v>67</v>
      </c>
      <c r="P5141" s="0" t="n">
        <f aca="false">IF(AND(OR(Dashboard!$B$5="All",D5141=Dashboard!$B$5),OR(Dashboard!$D$5="All",N5141=Dashboard!$D$5),OR(AND(C5141&lt;&gt;"",C5141&gt;=Dashboard!$F$5,C5141&lt;=Dashboard!$H$5),AND(C5141="",Dashboard!$F$5&lt;=1980,Dashboard!$H$5&gt;=2016))),1,0)</f>
        <v>1</v>
      </c>
      <c r="Q5141" s="0" t="n">
        <f aca="false">J5141*P5141+ROW()*0.00000001</f>
        <v>0.37005141</v>
      </c>
    </row>
    <row r="5142" customFormat="false" ht="15" hidden="false" customHeight="false" outlineLevel="0" collapsed="false">
      <c r="A5142" s="0" t="s">
        <v>3898</v>
      </c>
      <c r="B5142" s="0" t="s">
        <v>76</v>
      </c>
      <c r="C5142" s="0" t="n">
        <v>2006</v>
      </c>
      <c r="D5142" s="0" t="s">
        <v>46</v>
      </c>
      <c r="E5142" s="0" t="s">
        <v>328</v>
      </c>
      <c r="F5142" s="0" t="n">
        <v>0.09</v>
      </c>
      <c r="G5142" s="0" t="n">
        <v>0.07</v>
      </c>
      <c r="H5142" s="0" t="n">
        <v>0.18</v>
      </c>
      <c r="I5142" s="0" t="n">
        <v>0.02</v>
      </c>
      <c r="J5142" s="0" t="n">
        <v>0.37</v>
      </c>
      <c r="K5142" s="0" t="n">
        <v>81</v>
      </c>
      <c r="L5142" s="0" t="n">
        <v>9</v>
      </c>
      <c r="M5142" s="0" t="s">
        <v>103</v>
      </c>
      <c r="N5142" s="0" t="s">
        <v>74</v>
      </c>
      <c r="O5142" s="0" t="s">
        <v>42</v>
      </c>
      <c r="P5142" s="0" t="n">
        <f aca="false">IF(AND(OR(Dashboard!$B$5="All",D5142=Dashboard!$B$5),OR(Dashboard!$D$5="All",N5142=Dashboard!$D$5),OR(AND(C5142&lt;&gt;"",C5142&gt;=Dashboard!$F$5,C5142&lt;=Dashboard!$H$5),AND(C5142="",Dashboard!$F$5&lt;=1980,Dashboard!$H$5&gt;=2016))),1,0)</f>
        <v>1</v>
      </c>
      <c r="Q5142" s="0" t="n">
        <f aca="false">J5142*P5142+ROW()*0.00000001</f>
        <v>0.37005142</v>
      </c>
    </row>
    <row r="5143" customFormat="false" ht="15" hidden="false" customHeight="false" outlineLevel="0" collapsed="false">
      <c r="A5143" s="0" t="s">
        <v>1865</v>
      </c>
      <c r="B5143" s="0" t="s">
        <v>172</v>
      </c>
      <c r="C5143" s="0" t="n">
        <v>2014</v>
      </c>
      <c r="D5143" s="0" t="s">
        <v>71</v>
      </c>
      <c r="E5143" s="0" t="s">
        <v>91</v>
      </c>
      <c r="F5143" s="0" t="n">
        <v>0.26</v>
      </c>
      <c r="G5143" s="0" t="n">
        <v>0.07</v>
      </c>
      <c r="H5143" s="0" t="n">
        <v>0</v>
      </c>
      <c r="I5143" s="0" t="n">
        <v>0.04</v>
      </c>
      <c r="J5143" s="0" t="n">
        <v>0.37</v>
      </c>
      <c r="N5143" s="0" t="s">
        <v>66</v>
      </c>
      <c r="P5143" s="0" t="n">
        <f aca="false">IF(AND(OR(Dashboard!$B$5="All",D5143=Dashboard!$B$5),OR(Dashboard!$D$5="All",N5143=Dashboard!$D$5),OR(AND(C5143&lt;&gt;"",C5143&gt;=Dashboard!$F$5,C5143&lt;=Dashboard!$H$5),AND(C5143="",Dashboard!$F$5&lt;=1980,Dashboard!$H$5&gt;=2016))),1,0)</f>
        <v>1</v>
      </c>
      <c r="Q5143" s="0" t="n">
        <f aca="false">J5143*P5143+ROW()*0.00000001</f>
        <v>0.37005143</v>
      </c>
    </row>
    <row r="5144" customFormat="false" ht="15" hidden="false" customHeight="false" outlineLevel="0" collapsed="false">
      <c r="A5144" s="0" t="s">
        <v>3899</v>
      </c>
      <c r="B5144" s="0" t="s">
        <v>33</v>
      </c>
      <c r="C5144" s="0" t="n">
        <v>2008</v>
      </c>
      <c r="D5144" s="0" t="s">
        <v>46</v>
      </c>
      <c r="E5144" s="0" t="s">
        <v>1259</v>
      </c>
      <c r="F5144" s="0" t="n">
        <v>0.16</v>
      </c>
      <c r="G5144" s="0" t="n">
        <v>0.13</v>
      </c>
      <c r="H5144" s="0" t="n">
        <v>0.04</v>
      </c>
      <c r="I5144" s="0" t="n">
        <v>0.03</v>
      </c>
      <c r="J5144" s="0" t="n">
        <v>0.37</v>
      </c>
      <c r="K5144" s="0" t="n">
        <v>79</v>
      </c>
      <c r="L5144" s="0" t="n">
        <v>8.5</v>
      </c>
      <c r="M5144" s="0" t="s">
        <v>125</v>
      </c>
      <c r="N5144" s="0" t="s">
        <v>35</v>
      </c>
      <c r="O5144" s="0" t="s">
        <v>37</v>
      </c>
      <c r="P5144" s="0" t="n">
        <f aca="false">IF(AND(OR(Dashboard!$B$5="All",D5144=Dashboard!$B$5),OR(Dashboard!$D$5="All",N5144=Dashboard!$D$5),OR(AND(C5144&lt;&gt;"",C5144&gt;=Dashboard!$F$5,C5144&lt;=Dashboard!$H$5),AND(C5144="",Dashboard!$F$5&lt;=1980,Dashboard!$H$5&gt;=2016))),1,0)</f>
        <v>1</v>
      </c>
      <c r="Q5144" s="0" t="n">
        <f aca="false">J5144*P5144+ROW()*0.00000001</f>
        <v>0.37005144</v>
      </c>
    </row>
    <row r="5145" customFormat="false" ht="15" hidden="false" customHeight="false" outlineLevel="0" collapsed="false">
      <c r="A5145" s="0" t="s">
        <v>3900</v>
      </c>
      <c r="B5145" s="0" t="s">
        <v>668</v>
      </c>
      <c r="C5145" s="0" t="n">
        <v>1998</v>
      </c>
      <c r="D5145" s="0" t="s">
        <v>102</v>
      </c>
      <c r="E5145" s="0" t="s">
        <v>154</v>
      </c>
      <c r="F5145" s="0" t="n">
        <v>0</v>
      </c>
      <c r="G5145" s="0" t="n">
        <v>0</v>
      </c>
      <c r="H5145" s="0" t="n">
        <v>0.37</v>
      </c>
      <c r="I5145" s="0" t="n">
        <v>0</v>
      </c>
      <c r="J5145" s="0" t="n">
        <v>0.37</v>
      </c>
      <c r="N5145" s="0" t="s">
        <v>154</v>
      </c>
      <c r="P5145" s="0" t="n">
        <f aca="false">IF(AND(OR(Dashboard!$B$5="All",D5145=Dashboard!$B$5),OR(Dashboard!$D$5="All",N5145=Dashboard!$D$5),OR(AND(C5145&lt;&gt;"",C5145&gt;=Dashboard!$F$5,C5145&lt;=Dashboard!$H$5),AND(C5145="",Dashboard!$F$5&lt;=1980,Dashboard!$H$5&gt;=2016))),1,0)</f>
        <v>1</v>
      </c>
      <c r="Q5145" s="0" t="n">
        <f aca="false">J5145*P5145+ROW()*0.00000001</f>
        <v>0.37005145</v>
      </c>
    </row>
    <row r="5146" customFormat="false" ht="15" hidden="false" customHeight="false" outlineLevel="0" collapsed="false">
      <c r="A5146" s="0" t="s">
        <v>3901</v>
      </c>
      <c r="B5146" s="0" t="s">
        <v>152</v>
      </c>
      <c r="C5146" s="0" t="n">
        <v>2008</v>
      </c>
      <c r="D5146" s="0" t="s">
        <v>246</v>
      </c>
      <c r="E5146" s="0" t="s">
        <v>154</v>
      </c>
      <c r="F5146" s="0" t="n">
        <v>0</v>
      </c>
      <c r="G5146" s="0" t="n">
        <v>0.34</v>
      </c>
      <c r="H5146" s="0" t="n">
        <v>0</v>
      </c>
      <c r="I5146" s="0" t="n">
        <v>0.03</v>
      </c>
      <c r="J5146" s="0" t="n">
        <v>0.37</v>
      </c>
      <c r="L5146" s="0" t="n">
        <v>8</v>
      </c>
      <c r="M5146" s="0" t="s">
        <v>103</v>
      </c>
      <c r="N5146" s="0" t="s">
        <v>152</v>
      </c>
      <c r="P5146" s="0" t="n">
        <f aca="false">IF(AND(OR(Dashboard!$B$5="All",D5146=Dashboard!$B$5),OR(Dashboard!$D$5="All",N5146=Dashboard!$D$5),OR(AND(C5146&lt;&gt;"",C5146&gt;=Dashboard!$F$5,C5146&lt;=Dashboard!$H$5),AND(C5146="",Dashboard!$F$5&lt;=1980,Dashboard!$H$5&gt;=2016))),1,0)</f>
        <v>1</v>
      </c>
      <c r="Q5146" s="0" t="n">
        <f aca="false">J5146*P5146+ROW()*0.00000001</f>
        <v>0.37005146</v>
      </c>
    </row>
    <row r="5147" customFormat="false" ht="15" hidden="false" customHeight="false" outlineLevel="0" collapsed="false">
      <c r="A5147" s="0" t="s">
        <v>3902</v>
      </c>
      <c r="B5147" s="0" t="s">
        <v>33</v>
      </c>
      <c r="C5147" s="0" t="n">
        <v>2009</v>
      </c>
      <c r="D5147" s="0" t="s">
        <v>71</v>
      </c>
      <c r="E5147" s="0" t="s">
        <v>257</v>
      </c>
      <c r="F5147" s="0" t="n">
        <v>0.16</v>
      </c>
      <c r="G5147" s="0" t="n">
        <v>0.16</v>
      </c>
      <c r="H5147" s="0" t="n">
        <v>0</v>
      </c>
      <c r="I5147" s="0" t="n">
        <v>0.04</v>
      </c>
      <c r="J5147" s="0" t="n">
        <v>0.37</v>
      </c>
      <c r="K5147" s="0" t="n">
        <v>79</v>
      </c>
      <c r="L5147" s="0" t="n">
        <v>8.3</v>
      </c>
      <c r="M5147" s="0" t="s">
        <v>125</v>
      </c>
      <c r="N5147" s="0" t="s">
        <v>35</v>
      </c>
      <c r="O5147" s="0" t="s">
        <v>37</v>
      </c>
      <c r="P5147" s="0" t="n">
        <f aca="false">IF(AND(OR(Dashboard!$B$5="All",D5147=Dashboard!$B$5),OR(Dashboard!$D$5="All",N5147=Dashboard!$D$5),OR(AND(C5147&lt;&gt;"",C5147&gt;=Dashboard!$F$5,C5147&lt;=Dashboard!$H$5),AND(C5147="",Dashboard!$F$5&lt;=1980,Dashboard!$H$5&gt;=2016))),1,0)</f>
        <v>1</v>
      </c>
      <c r="Q5147" s="0" t="n">
        <f aca="false">J5147*P5147+ROW()*0.00000001</f>
        <v>0.37005147</v>
      </c>
    </row>
    <row r="5148" customFormat="false" ht="15" hidden="false" customHeight="false" outlineLevel="0" collapsed="false">
      <c r="A5148" s="0" t="s">
        <v>3903</v>
      </c>
      <c r="B5148" s="0" t="s">
        <v>50</v>
      </c>
      <c r="C5148" s="0" t="n">
        <v>2008</v>
      </c>
      <c r="D5148" s="0" t="s">
        <v>102</v>
      </c>
      <c r="E5148" s="0" t="s">
        <v>3904</v>
      </c>
      <c r="F5148" s="0" t="n">
        <v>0.19</v>
      </c>
      <c r="G5148" s="0" t="n">
        <v>0.02</v>
      </c>
      <c r="H5148" s="0" t="n">
        <v>0.13</v>
      </c>
      <c r="I5148" s="0" t="n">
        <v>0.02</v>
      </c>
      <c r="J5148" s="0" t="n">
        <v>0.37</v>
      </c>
      <c r="K5148" s="0" t="n">
        <v>55</v>
      </c>
      <c r="L5148" s="0" t="n">
        <v>5.7</v>
      </c>
      <c r="M5148" s="0" t="s">
        <v>103</v>
      </c>
      <c r="N5148" s="0" t="s">
        <v>35</v>
      </c>
      <c r="O5148" s="0" t="s">
        <v>53</v>
      </c>
      <c r="P5148" s="0" t="n">
        <f aca="false">IF(AND(OR(Dashboard!$B$5="All",D5148=Dashboard!$B$5),OR(Dashboard!$D$5="All",N5148=Dashboard!$D$5),OR(AND(C5148&lt;&gt;"",C5148&gt;=Dashboard!$F$5,C5148&lt;=Dashboard!$H$5),AND(C5148="",Dashboard!$F$5&lt;=1980,Dashboard!$H$5&gt;=2016))),1,0)</f>
        <v>1</v>
      </c>
      <c r="Q5148" s="0" t="n">
        <f aca="false">J5148*P5148+ROW()*0.00000001</f>
        <v>0.37005148</v>
      </c>
    </row>
    <row r="5149" customFormat="false" ht="15" hidden="false" customHeight="false" outlineLevel="0" collapsed="false">
      <c r="A5149" s="0" t="s">
        <v>3905</v>
      </c>
      <c r="B5149" s="0" t="s">
        <v>45</v>
      </c>
      <c r="C5149" s="0" t="n">
        <v>1997</v>
      </c>
      <c r="D5149" s="0" t="s">
        <v>246</v>
      </c>
      <c r="E5149" s="0" t="s">
        <v>790</v>
      </c>
      <c r="F5149" s="0" t="n">
        <v>0</v>
      </c>
      <c r="G5149" s="0" t="n">
        <v>0</v>
      </c>
      <c r="H5149" s="0" t="n">
        <v>0.37</v>
      </c>
      <c r="I5149" s="0" t="n">
        <v>0</v>
      </c>
      <c r="J5149" s="0" t="n">
        <v>0.37</v>
      </c>
      <c r="N5149" s="0" t="s">
        <v>35</v>
      </c>
      <c r="P5149" s="0" t="n">
        <f aca="false">IF(AND(OR(Dashboard!$B$5="All",D5149=Dashboard!$B$5),OR(Dashboard!$D$5="All",N5149=Dashboard!$D$5),OR(AND(C5149&lt;&gt;"",C5149&gt;=Dashboard!$F$5,C5149&lt;=Dashboard!$H$5),AND(C5149="",Dashboard!$F$5&lt;=1980,Dashboard!$H$5&gt;=2016))),1,0)</f>
        <v>1</v>
      </c>
      <c r="Q5149" s="0" t="n">
        <f aca="false">J5149*P5149+ROW()*0.00000001</f>
        <v>0.37005149</v>
      </c>
    </row>
    <row r="5150" customFormat="false" ht="15" hidden="false" customHeight="false" outlineLevel="0" collapsed="false">
      <c r="A5150" s="0" t="s">
        <v>2642</v>
      </c>
      <c r="B5150" s="0" t="s">
        <v>184</v>
      </c>
      <c r="C5150" s="0" t="n">
        <v>2012</v>
      </c>
      <c r="D5150" s="0" t="s">
        <v>71</v>
      </c>
      <c r="E5150" s="0" t="s">
        <v>243</v>
      </c>
      <c r="F5150" s="0" t="n">
        <v>0.25</v>
      </c>
      <c r="G5150" s="0" t="n">
        <v>0.09</v>
      </c>
      <c r="H5150" s="0" t="n">
        <v>0</v>
      </c>
      <c r="I5150" s="0" t="n">
        <v>0.03</v>
      </c>
      <c r="J5150" s="0" t="n">
        <v>0.37</v>
      </c>
      <c r="K5150" s="0" t="n">
        <v>73</v>
      </c>
      <c r="L5150" s="0" t="n">
        <v>7.4</v>
      </c>
      <c r="M5150" s="0" t="s">
        <v>125</v>
      </c>
      <c r="N5150" s="0" t="s">
        <v>35</v>
      </c>
      <c r="O5150" s="0" t="s">
        <v>37</v>
      </c>
      <c r="P5150" s="0" t="n">
        <f aca="false">IF(AND(OR(Dashboard!$B$5="All",D5150=Dashboard!$B$5),OR(Dashboard!$D$5="All",N5150=Dashboard!$D$5),OR(AND(C5150&lt;&gt;"",C5150&gt;=Dashboard!$F$5,C5150&lt;=Dashboard!$H$5),AND(C5150="",Dashboard!$F$5&lt;=1980,Dashboard!$H$5&gt;=2016))),1,0)</f>
        <v>1</v>
      </c>
      <c r="Q5150" s="0" t="n">
        <f aca="false">J5150*P5150+ROW()*0.00000001</f>
        <v>0.3700515</v>
      </c>
    </row>
    <row r="5151" customFormat="false" ht="15" hidden="false" customHeight="false" outlineLevel="0" collapsed="false">
      <c r="A5151" s="0" t="s">
        <v>3906</v>
      </c>
      <c r="B5151" s="0" t="s">
        <v>70</v>
      </c>
      <c r="C5151" s="0" t="n">
        <v>2011</v>
      </c>
      <c r="D5151" s="0" t="s">
        <v>56</v>
      </c>
      <c r="E5151" s="0" t="s">
        <v>154</v>
      </c>
      <c r="F5151" s="0" t="n">
        <v>0.15</v>
      </c>
      <c r="G5151" s="0" t="n">
        <v>0.16</v>
      </c>
      <c r="H5151" s="0" t="n">
        <v>0</v>
      </c>
      <c r="I5151" s="0" t="n">
        <v>0.06</v>
      </c>
      <c r="J5151" s="0" t="n">
        <v>0.37</v>
      </c>
      <c r="N5151" s="0" t="s">
        <v>74</v>
      </c>
      <c r="P5151" s="0" t="n">
        <f aca="false">IF(AND(OR(Dashboard!$B$5="All",D5151=Dashboard!$B$5),OR(Dashboard!$D$5="All",N5151=Dashboard!$D$5),OR(AND(C5151&lt;&gt;"",C5151&gt;=Dashboard!$F$5,C5151&lt;=Dashboard!$H$5),AND(C5151="",Dashboard!$F$5&lt;=1980,Dashboard!$H$5&gt;=2016))),1,0)</f>
        <v>1</v>
      </c>
      <c r="Q5151" s="0" t="n">
        <f aca="false">J5151*P5151+ROW()*0.00000001</f>
        <v>0.37005151</v>
      </c>
    </row>
    <row r="5152" customFormat="false" ht="15" hidden="false" customHeight="false" outlineLevel="0" collapsed="false">
      <c r="A5152" s="0" t="s">
        <v>646</v>
      </c>
      <c r="B5152" s="0" t="s">
        <v>164</v>
      </c>
      <c r="C5152" s="0" t="n">
        <v>2006</v>
      </c>
      <c r="D5152" s="0" t="s">
        <v>46</v>
      </c>
      <c r="E5152" s="0" t="s">
        <v>91</v>
      </c>
      <c r="F5152" s="0" t="n">
        <v>0.33</v>
      </c>
      <c r="G5152" s="0" t="n">
        <v>0</v>
      </c>
      <c r="H5152" s="0" t="n">
        <v>0</v>
      </c>
      <c r="I5152" s="0" t="n">
        <v>0.03</v>
      </c>
      <c r="J5152" s="0" t="n">
        <v>0.37</v>
      </c>
      <c r="K5152" s="0" t="n">
        <v>81</v>
      </c>
      <c r="L5152" s="0" t="n">
        <v>7.5</v>
      </c>
      <c r="M5152" s="0" t="s">
        <v>103</v>
      </c>
      <c r="N5152" s="0" t="s">
        <v>74</v>
      </c>
      <c r="O5152" s="0" t="s">
        <v>42</v>
      </c>
      <c r="P5152" s="0" t="n">
        <f aca="false">IF(AND(OR(Dashboard!$B$5="All",D5152=Dashboard!$B$5),OR(Dashboard!$D$5="All",N5152=Dashboard!$D$5),OR(AND(C5152&lt;&gt;"",C5152&gt;=Dashboard!$F$5,C5152&lt;=Dashboard!$H$5),AND(C5152="",Dashboard!$F$5&lt;=1980,Dashboard!$H$5&gt;=2016))),1,0)</f>
        <v>1</v>
      </c>
      <c r="Q5152" s="0" t="n">
        <f aca="false">J5152*P5152+ROW()*0.00000001</f>
        <v>0.37005152</v>
      </c>
    </row>
    <row r="5153" customFormat="false" ht="15" hidden="false" customHeight="false" outlineLevel="0" collapsed="false">
      <c r="A5153" s="0" t="s">
        <v>1483</v>
      </c>
      <c r="B5153" s="0" t="s">
        <v>76</v>
      </c>
      <c r="C5153" s="0" t="n">
        <v>2007</v>
      </c>
      <c r="D5153" s="0" t="s">
        <v>58</v>
      </c>
      <c r="E5153" s="0" t="s">
        <v>142</v>
      </c>
      <c r="F5153" s="0" t="n">
        <v>0.3</v>
      </c>
      <c r="G5153" s="0" t="n">
        <v>0.01</v>
      </c>
      <c r="H5153" s="0" t="n">
        <v>0</v>
      </c>
      <c r="I5153" s="0" t="n">
        <v>0.05</v>
      </c>
      <c r="J5153" s="0" t="n">
        <v>0.37</v>
      </c>
      <c r="K5153" s="0" t="n">
        <v>71</v>
      </c>
      <c r="L5153" s="0" t="n">
        <v>8</v>
      </c>
      <c r="M5153" s="0" t="s">
        <v>103</v>
      </c>
      <c r="N5153" s="0" t="s">
        <v>74</v>
      </c>
      <c r="O5153" s="0" t="s">
        <v>37</v>
      </c>
      <c r="P5153" s="0" t="n">
        <f aca="false">IF(AND(OR(Dashboard!$B$5="All",D5153=Dashboard!$B$5),OR(Dashboard!$D$5="All",N5153=Dashboard!$D$5),OR(AND(C5153&lt;&gt;"",C5153&gt;=Dashboard!$F$5,C5153&lt;=Dashboard!$H$5),AND(C5153="",Dashboard!$F$5&lt;=1980,Dashboard!$H$5&gt;=2016))),1,0)</f>
        <v>1</v>
      </c>
      <c r="Q5153" s="0" t="n">
        <f aca="false">J5153*P5153+ROW()*0.00000001</f>
        <v>0.37005153</v>
      </c>
    </row>
    <row r="5154" customFormat="false" ht="15" hidden="false" customHeight="false" outlineLevel="0" collapsed="false">
      <c r="A5154" s="0" t="s">
        <v>997</v>
      </c>
      <c r="B5154" s="0" t="s">
        <v>164</v>
      </c>
      <c r="C5154" s="0" t="n">
        <v>2006</v>
      </c>
      <c r="D5154" s="0" t="s">
        <v>34</v>
      </c>
      <c r="E5154" s="0" t="s">
        <v>142</v>
      </c>
      <c r="F5154" s="0" t="n">
        <v>0.34</v>
      </c>
      <c r="G5154" s="0" t="n">
        <v>0</v>
      </c>
      <c r="H5154" s="0" t="n">
        <v>0</v>
      </c>
      <c r="I5154" s="0" t="n">
        <v>0.03</v>
      </c>
      <c r="J5154" s="0" t="n">
        <v>0.37</v>
      </c>
      <c r="K5154" s="0" t="n">
        <v>75</v>
      </c>
      <c r="L5154" s="0" t="n">
        <v>7.9</v>
      </c>
      <c r="M5154" s="0" t="s">
        <v>36</v>
      </c>
      <c r="N5154" s="0" t="s">
        <v>74</v>
      </c>
      <c r="O5154" s="0" t="s">
        <v>37</v>
      </c>
      <c r="P5154" s="0" t="n">
        <f aca="false">IF(AND(OR(Dashboard!$B$5="All",D5154=Dashboard!$B$5),OR(Dashboard!$D$5="All",N5154=Dashboard!$D$5),OR(AND(C5154&lt;&gt;"",C5154&gt;=Dashboard!$F$5,C5154&lt;=Dashboard!$H$5),AND(C5154="",Dashboard!$F$5&lt;=1980,Dashboard!$H$5&gt;=2016))),1,0)</f>
        <v>1</v>
      </c>
      <c r="Q5154" s="0" t="n">
        <f aca="false">J5154*P5154+ROW()*0.00000001</f>
        <v>0.37005154</v>
      </c>
    </row>
    <row r="5155" customFormat="false" ht="15" hidden="false" customHeight="false" outlineLevel="0" collapsed="false">
      <c r="A5155" s="0" t="s">
        <v>242</v>
      </c>
      <c r="B5155" s="0" t="s">
        <v>184</v>
      </c>
      <c r="C5155" s="0" t="n">
        <v>2012</v>
      </c>
      <c r="D5155" s="0" t="s">
        <v>71</v>
      </c>
      <c r="E5155" s="0" t="s">
        <v>243</v>
      </c>
      <c r="F5155" s="0" t="n">
        <v>0.16</v>
      </c>
      <c r="G5155" s="0" t="n">
        <v>0.18</v>
      </c>
      <c r="H5155" s="0" t="n">
        <v>0</v>
      </c>
      <c r="I5155" s="0" t="n">
        <v>0.03</v>
      </c>
      <c r="J5155" s="0" t="n">
        <v>0.36</v>
      </c>
      <c r="N5155" s="0" t="s">
        <v>35</v>
      </c>
      <c r="P5155" s="0" t="n">
        <f aca="false">IF(AND(OR(Dashboard!$B$5="All",D5155=Dashboard!$B$5),OR(Dashboard!$D$5="All",N5155=Dashboard!$D$5),OR(AND(C5155&lt;&gt;"",C5155&gt;=Dashboard!$F$5,C5155&lt;=Dashboard!$H$5),AND(C5155="",Dashboard!$F$5&lt;=1980,Dashboard!$H$5&gt;=2016))),1,0)</f>
        <v>1</v>
      </c>
      <c r="Q5155" s="0" t="n">
        <f aca="false">J5155*P5155+ROW()*0.00000001</f>
        <v>0.36005155</v>
      </c>
    </row>
    <row r="5156" customFormat="false" ht="15" hidden="false" customHeight="false" outlineLevel="0" collapsed="false">
      <c r="A5156" s="0" t="s">
        <v>1041</v>
      </c>
      <c r="B5156" s="0" t="s">
        <v>144</v>
      </c>
      <c r="D5156" s="0" t="s">
        <v>34</v>
      </c>
      <c r="E5156" s="0" t="s">
        <v>142</v>
      </c>
      <c r="F5156" s="0" t="n">
        <v>0.31</v>
      </c>
      <c r="G5156" s="0" t="n">
        <v>0.04</v>
      </c>
      <c r="H5156" s="0" t="n">
        <v>0</v>
      </c>
      <c r="I5156" s="0" t="n">
        <v>0.01</v>
      </c>
      <c r="J5156" s="0" t="n">
        <v>0.36</v>
      </c>
      <c r="K5156" s="0" t="n">
        <v>82</v>
      </c>
      <c r="L5156" s="0" t="n">
        <v>8.8</v>
      </c>
      <c r="M5156" s="0" t="s">
        <v>36</v>
      </c>
      <c r="N5156" s="0" t="s">
        <v>66</v>
      </c>
      <c r="O5156" s="0" t="s">
        <v>42</v>
      </c>
      <c r="P5156" s="0" t="n">
        <f aca="false">IF(AND(OR(Dashboard!$B$5="All",D5156=Dashboard!$B$5),OR(Dashboard!$D$5="All",N5156=Dashboard!$D$5),OR(AND(C5156&lt;&gt;"",C5156&gt;=Dashboard!$F$5,C5156&lt;=Dashboard!$H$5),AND(C5156="",Dashboard!$F$5&lt;=1980,Dashboard!$H$5&gt;=2016))),1,0)</f>
        <v>1</v>
      </c>
      <c r="Q5156" s="0" t="n">
        <f aca="false">J5156*P5156+ROW()*0.00000001</f>
        <v>0.36005156</v>
      </c>
    </row>
    <row r="5157" customFormat="false" ht="15" hidden="false" customHeight="false" outlineLevel="0" collapsed="false">
      <c r="A5157" s="0" t="s">
        <v>3907</v>
      </c>
      <c r="B5157" s="0" t="s">
        <v>33</v>
      </c>
      <c r="C5157" s="0" t="n">
        <v>2009</v>
      </c>
      <c r="D5157" s="0" t="s">
        <v>46</v>
      </c>
      <c r="E5157" s="0" t="s">
        <v>1259</v>
      </c>
      <c r="F5157" s="0" t="n">
        <v>0.16</v>
      </c>
      <c r="G5157" s="0" t="n">
        <v>0.12</v>
      </c>
      <c r="H5157" s="0" t="n">
        <v>0.06</v>
      </c>
      <c r="I5157" s="0" t="n">
        <v>0.03</v>
      </c>
      <c r="J5157" s="0" t="n">
        <v>0.36</v>
      </c>
      <c r="K5157" s="0" t="n">
        <v>67</v>
      </c>
      <c r="L5157" s="0" t="n">
        <v>8.3</v>
      </c>
      <c r="M5157" s="0" t="s">
        <v>103</v>
      </c>
      <c r="N5157" s="0" t="s">
        <v>35</v>
      </c>
      <c r="O5157" s="0" t="s">
        <v>67</v>
      </c>
      <c r="P5157" s="0" t="n">
        <f aca="false">IF(AND(OR(Dashboard!$B$5="All",D5157=Dashboard!$B$5),OR(Dashboard!$D$5="All",N5157=Dashboard!$D$5),OR(AND(C5157&lt;&gt;"",C5157&gt;=Dashboard!$F$5,C5157&lt;=Dashboard!$H$5),AND(C5157="",Dashboard!$F$5&lt;=1980,Dashboard!$H$5&gt;=2016))),1,0)</f>
        <v>1</v>
      </c>
      <c r="Q5157" s="0" t="n">
        <f aca="false">J5157*P5157+ROW()*0.00000001</f>
        <v>0.36005157</v>
      </c>
    </row>
    <row r="5158" customFormat="false" ht="15" hidden="false" customHeight="false" outlineLevel="0" collapsed="false">
      <c r="A5158" s="0" t="s">
        <v>2544</v>
      </c>
      <c r="B5158" s="0" t="s">
        <v>186</v>
      </c>
      <c r="C5158" s="0" t="n">
        <v>2004</v>
      </c>
      <c r="D5158" s="0" t="s">
        <v>56</v>
      </c>
      <c r="E5158" s="0" t="s">
        <v>142</v>
      </c>
      <c r="F5158" s="0" t="n">
        <v>0.28</v>
      </c>
      <c r="G5158" s="0" t="n">
        <v>0.07</v>
      </c>
      <c r="H5158" s="0" t="n">
        <v>0</v>
      </c>
      <c r="I5158" s="0" t="n">
        <v>0.01</v>
      </c>
      <c r="J5158" s="0" t="n">
        <v>0.36</v>
      </c>
      <c r="K5158" s="0" t="n">
        <v>60</v>
      </c>
      <c r="L5158" s="0" t="n">
        <v>6.7</v>
      </c>
      <c r="M5158" s="0" t="s">
        <v>103</v>
      </c>
      <c r="N5158" s="0" t="s">
        <v>35</v>
      </c>
      <c r="O5158" s="0" t="s">
        <v>53</v>
      </c>
      <c r="P5158" s="0" t="n">
        <f aca="false">IF(AND(OR(Dashboard!$B$5="All",D5158=Dashboard!$B$5),OR(Dashboard!$D$5="All",N5158=Dashboard!$D$5),OR(AND(C5158&lt;&gt;"",C5158&gt;=Dashboard!$F$5,C5158&lt;=Dashboard!$H$5),AND(C5158="",Dashboard!$F$5&lt;=1980,Dashboard!$H$5&gt;=2016))),1,0)</f>
        <v>1</v>
      </c>
      <c r="Q5158" s="0" t="n">
        <f aca="false">J5158*P5158+ROW()*0.00000001</f>
        <v>0.36005158</v>
      </c>
    </row>
    <row r="5159" customFormat="false" ht="15" hidden="false" customHeight="false" outlineLevel="0" collapsed="false">
      <c r="A5159" s="0" t="s">
        <v>836</v>
      </c>
      <c r="B5159" s="0" t="s">
        <v>152</v>
      </c>
      <c r="C5159" s="0" t="n">
        <v>2011</v>
      </c>
      <c r="D5159" s="0" t="s">
        <v>71</v>
      </c>
      <c r="E5159" s="0" t="s">
        <v>142</v>
      </c>
      <c r="F5159" s="0" t="n">
        <v>0.09</v>
      </c>
      <c r="G5159" s="0" t="n">
        <v>0.21</v>
      </c>
      <c r="H5159" s="0" t="n">
        <v>0</v>
      </c>
      <c r="I5159" s="0" t="n">
        <v>0.07</v>
      </c>
      <c r="J5159" s="0" t="n">
        <v>0.36</v>
      </c>
      <c r="K5159" s="0" t="n">
        <v>69</v>
      </c>
      <c r="L5159" s="0" t="n">
        <v>5.8</v>
      </c>
      <c r="M5159" s="0" t="s">
        <v>103</v>
      </c>
      <c r="N5159" s="0" t="s">
        <v>152</v>
      </c>
      <c r="O5159" s="0" t="s">
        <v>67</v>
      </c>
      <c r="P5159" s="0" t="n">
        <f aca="false">IF(AND(OR(Dashboard!$B$5="All",D5159=Dashboard!$B$5),OR(Dashboard!$D$5="All",N5159=Dashboard!$D$5),OR(AND(C5159&lt;&gt;"",C5159&gt;=Dashboard!$F$5,C5159&lt;=Dashboard!$H$5),AND(C5159="",Dashboard!$F$5&lt;=1980,Dashboard!$H$5&gt;=2016))),1,0)</f>
        <v>1</v>
      </c>
      <c r="Q5159" s="0" t="n">
        <f aca="false">J5159*P5159+ROW()*0.00000001</f>
        <v>0.36005159</v>
      </c>
    </row>
    <row r="5160" customFormat="false" ht="15" hidden="false" customHeight="false" outlineLevel="0" collapsed="false">
      <c r="A5160" s="0" t="s">
        <v>3908</v>
      </c>
      <c r="B5160" s="0" t="s">
        <v>78</v>
      </c>
      <c r="C5160" s="0" t="n">
        <v>1994</v>
      </c>
      <c r="D5160" s="0" t="s">
        <v>34</v>
      </c>
      <c r="E5160" s="0" t="s">
        <v>3909</v>
      </c>
      <c r="F5160" s="0" t="n">
        <v>0</v>
      </c>
      <c r="G5160" s="0" t="n">
        <v>0</v>
      </c>
      <c r="H5160" s="0" t="n">
        <v>0.36</v>
      </c>
      <c r="I5160" s="0" t="n">
        <v>0</v>
      </c>
      <c r="J5160" s="0" t="n">
        <v>0.36</v>
      </c>
      <c r="N5160" s="0" t="s">
        <v>35</v>
      </c>
      <c r="P5160" s="0" t="n">
        <f aca="false">IF(AND(OR(Dashboard!$B$5="All",D5160=Dashboard!$B$5),OR(Dashboard!$D$5="All",N5160=Dashboard!$D$5),OR(AND(C5160&lt;&gt;"",C5160&gt;=Dashboard!$F$5,C5160&lt;=Dashboard!$H$5),AND(C5160="",Dashboard!$F$5&lt;=1980,Dashboard!$H$5&gt;=2016))),1,0)</f>
        <v>1</v>
      </c>
      <c r="Q5160" s="0" t="n">
        <f aca="false">J5160*P5160+ROW()*0.00000001</f>
        <v>0.3600516</v>
      </c>
    </row>
    <row r="5161" customFormat="false" ht="15" hidden="false" customHeight="false" outlineLevel="0" collapsed="false">
      <c r="A5161" s="0" t="s">
        <v>3910</v>
      </c>
      <c r="B5161" s="0" t="s">
        <v>76</v>
      </c>
      <c r="C5161" s="0" t="n">
        <v>2008</v>
      </c>
      <c r="D5161" s="0" t="s">
        <v>102</v>
      </c>
      <c r="E5161" s="0" t="s">
        <v>328</v>
      </c>
      <c r="F5161" s="0" t="n">
        <v>0.08</v>
      </c>
      <c r="G5161" s="0" t="n">
        <v>0.06</v>
      </c>
      <c r="H5161" s="0" t="n">
        <v>0.21</v>
      </c>
      <c r="I5161" s="0" t="n">
        <v>0.02</v>
      </c>
      <c r="J5161" s="0" t="n">
        <v>0.36</v>
      </c>
      <c r="K5161" s="0" t="n">
        <v>48</v>
      </c>
      <c r="L5161" s="0" t="n">
        <v>7.9</v>
      </c>
      <c r="M5161" s="0" t="s">
        <v>103</v>
      </c>
      <c r="N5161" s="0" t="s">
        <v>74</v>
      </c>
      <c r="O5161" s="0" t="s">
        <v>177</v>
      </c>
      <c r="P5161" s="0" t="n">
        <f aca="false">IF(AND(OR(Dashboard!$B$5="All",D5161=Dashboard!$B$5),OR(Dashboard!$D$5="All",N5161=Dashboard!$D$5),OR(AND(C5161&lt;&gt;"",C5161&gt;=Dashboard!$F$5,C5161&lt;=Dashboard!$H$5),AND(C5161="",Dashboard!$F$5&lt;=1980,Dashboard!$H$5&gt;=2016))),1,0)</f>
        <v>1</v>
      </c>
      <c r="Q5161" s="0" t="n">
        <f aca="false">J5161*P5161+ROW()*0.00000001</f>
        <v>0.36005161</v>
      </c>
    </row>
    <row r="5162" customFormat="false" ht="15" hidden="false" customHeight="false" outlineLevel="0" collapsed="false">
      <c r="A5162" s="0" t="s">
        <v>3911</v>
      </c>
      <c r="B5162" s="0" t="s">
        <v>50</v>
      </c>
      <c r="C5162" s="0" t="n">
        <v>2006</v>
      </c>
      <c r="D5162" s="0" t="s">
        <v>52</v>
      </c>
      <c r="E5162" s="0" t="s">
        <v>35</v>
      </c>
      <c r="F5162" s="0" t="n">
        <v>0.3</v>
      </c>
      <c r="G5162" s="0" t="n">
        <v>0.03</v>
      </c>
      <c r="H5162" s="0" t="n">
        <v>0</v>
      </c>
      <c r="I5162" s="0" t="n">
        <v>0.03</v>
      </c>
      <c r="J5162" s="0" t="n">
        <v>0.36</v>
      </c>
      <c r="K5162" s="0" t="n">
        <v>87</v>
      </c>
      <c r="L5162" s="0" t="n">
        <v>8.6</v>
      </c>
      <c r="M5162" s="0" t="s">
        <v>125</v>
      </c>
      <c r="N5162" s="0" t="s">
        <v>35</v>
      </c>
      <c r="O5162" s="0" t="s">
        <v>42</v>
      </c>
      <c r="P5162" s="0" t="n">
        <f aca="false">IF(AND(OR(Dashboard!$B$5="All",D5162=Dashboard!$B$5),OR(Dashboard!$D$5="All",N5162=Dashboard!$D$5),OR(AND(C5162&lt;&gt;"",C5162&gt;=Dashboard!$F$5,C5162&lt;=Dashboard!$H$5),AND(C5162="",Dashboard!$F$5&lt;=1980,Dashboard!$H$5&gt;=2016))),1,0)</f>
        <v>1</v>
      </c>
      <c r="Q5162" s="0" t="n">
        <f aca="false">J5162*P5162+ROW()*0.00000001</f>
        <v>0.36005162</v>
      </c>
    </row>
    <row r="5163" customFormat="false" ht="15" hidden="false" customHeight="false" outlineLevel="0" collapsed="false">
      <c r="A5163" s="0" t="s">
        <v>3912</v>
      </c>
      <c r="B5163" s="0" t="s">
        <v>873</v>
      </c>
      <c r="C5163" s="0" t="n">
        <v>1996</v>
      </c>
      <c r="D5163" s="0" t="s">
        <v>114</v>
      </c>
      <c r="E5163" s="0" t="s">
        <v>3913</v>
      </c>
      <c r="F5163" s="0" t="n">
        <v>0</v>
      </c>
      <c r="G5163" s="0" t="n">
        <v>0</v>
      </c>
      <c r="H5163" s="0" t="n">
        <v>0.36</v>
      </c>
      <c r="I5163" s="0" t="n">
        <v>0</v>
      </c>
      <c r="J5163" s="0" t="n">
        <v>0.36</v>
      </c>
      <c r="N5163" s="0" t="s">
        <v>154</v>
      </c>
      <c r="P5163" s="0" t="n">
        <f aca="false">IF(AND(OR(Dashboard!$B$5="All",D5163=Dashboard!$B$5),OR(Dashboard!$D$5="All",N5163=Dashboard!$D$5),OR(AND(C5163&lt;&gt;"",C5163&gt;=Dashboard!$F$5,C5163&lt;=Dashboard!$H$5),AND(C5163="",Dashboard!$F$5&lt;=1980,Dashboard!$H$5&gt;=2016))),1,0)</f>
        <v>1</v>
      </c>
      <c r="Q5163" s="0" t="n">
        <f aca="false">J5163*P5163+ROW()*0.00000001</f>
        <v>0.36005163</v>
      </c>
    </row>
    <row r="5164" customFormat="false" ht="15" hidden="false" customHeight="false" outlineLevel="0" collapsed="false">
      <c r="A5164" s="0" t="s">
        <v>3914</v>
      </c>
      <c r="B5164" s="0" t="s">
        <v>76</v>
      </c>
      <c r="C5164" s="0" t="n">
        <v>2001</v>
      </c>
      <c r="D5164" s="0" t="s">
        <v>34</v>
      </c>
      <c r="E5164" s="0" t="s">
        <v>220</v>
      </c>
      <c r="F5164" s="0" t="n">
        <v>0.18</v>
      </c>
      <c r="G5164" s="0" t="n">
        <v>0.14</v>
      </c>
      <c r="H5164" s="0" t="n">
        <v>0</v>
      </c>
      <c r="I5164" s="0" t="n">
        <v>0.05</v>
      </c>
      <c r="J5164" s="0" t="n">
        <v>0.36</v>
      </c>
      <c r="K5164" s="0" t="n">
        <v>58</v>
      </c>
      <c r="L5164" s="0" t="n">
        <v>7.8</v>
      </c>
      <c r="M5164" s="0" t="s">
        <v>36</v>
      </c>
      <c r="N5164" s="0" t="s">
        <v>74</v>
      </c>
      <c r="O5164" s="0" t="s">
        <v>53</v>
      </c>
      <c r="P5164" s="0" t="n">
        <f aca="false">IF(AND(OR(Dashboard!$B$5="All",D5164=Dashboard!$B$5),OR(Dashboard!$D$5="All",N5164=Dashboard!$D$5),OR(AND(C5164&lt;&gt;"",C5164&gt;=Dashboard!$F$5,C5164&lt;=Dashboard!$H$5),AND(C5164="",Dashboard!$F$5&lt;=1980,Dashboard!$H$5&gt;=2016))),1,0)</f>
        <v>1</v>
      </c>
      <c r="Q5164" s="0" t="n">
        <f aca="false">J5164*P5164+ROW()*0.00000001</f>
        <v>0.36005164</v>
      </c>
    </row>
    <row r="5165" customFormat="false" ht="15" hidden="false" customHeight="false" outlineLevel="0" collapsed="false">
      <c r="A5165" s="0" t="s">
        <v>3915</v>
      </c>
      <c r="B5165" s="0" t="s">
        <v>152</v>
      </c>
      <c r="C5165" s="0" t="n">
        <v>2014</v>
      </c>
      <c r="D5165" s="0" t="s">
        <v>246</v>
      </c>
      <c r="E5165" s="0" t="s">
        <v>72</v>
      </c>
      <c r="F5165" s="0" t="n">
        <v>0.11</v>
      </c>
      <c r="G5165" s="0" t="n">
        <v>0.22</v>
      </c>
      <c r="H5165" s="0" t="n">
        <v>0</v>
      </c>
      <c r="I5165" s="0" t="n">
        <v>0.03</v>
      </c>
      <c r="J5165" s="0" t="n">
        <v>0.36</v>
      </c>
      <c r="K5165" s="0" t="n">
        <v>81</v>
      </c>
      <c r="L5165" s="0" t="n">
        <v>5.5</v>
      </c>
      <c r="M5165" s="0" t="s">
        <v>125</v>
      </c>
      <c r="N5165" s="0" t="s">
        <v>152</v>
      </c>
      <c r="O5165" s="0" t="s">
        <v>42</v>
      </c>
      <c r="P5165" s="0" t="n">
        <f aca="false">IF(AND(OR(Dashboard!$B$5="All",D5165=Dashboard!$B$5),OR(Dashboard!$D$5="All",N5165=Dashboard!$D$5),OR(AND(C5165&lt;&gt;"",C5165&gt;=Dashboard!$F$5,C5165&lt;=Dashboard!$H$5),AND(C5165="",Dashboard!$F$5&lt;=1980,Dashboard!$H$5&gt;=2016))),1,0)</f>
        <v>1</v>
      </c>
      <c r="Q5165" s="0" t="n">
        <f aca="false">J5165*P5165+ROW()*0.00000001</f>
        <v>0.36005165</v>
      </c>
    </row>
    <row r="5166" customFormat="false" ht="15" hidden="false" customHeight="false" outlineLevel="0" collapsed="false">
      <c r="A5166" s="0" t="s">
        <v>2701</v>
      </c>
      <c r="B5166" s="0" t="s">
        <v>70</v>
      </c>
      <c r="C5166" s="0" t="n">
        <v>2014</v>
      </c>
      <c r="D5166" s="0" t="s">
        <v>34</v>
      </c>
      <c r="E5166" s="0" t="s">
        <v>142</v>
      </c>
      <c r="F5166" s="0" t="n">
        <v>0.21</v>
      </c>
      <c r="G5166" s="0" t="n">
        <v>0.09</v>
      </c>
      <c r="H5166" s="0" t="n">
        <v>0</v>
      </c>
      <c r="I5166" s="0" t="n">
        <v>0.06</v>
      </c>
      <c r="J5166" s="0" t="n">
        <v>0.36</v>
      </c>
      <c r="L5166" s="0" t="n">
        <v>1.6</v>
      </c>
      <c r="M5166" s="0" t="s">
        <v>125</v>
      </c>
      <c r="N5166" s="0" t="s">
        <v>74</v>
      </c>
      <c r="P5166" s="0" t="n">
        <f aca="false">IF(AND(OR(Dashboard!$B$5="All",D5166=Dashboard!$B$5),OR(Dashboard!$D$5="All",N5166=Dashboard!$D$5),OR(AND(C5166&lt;&gt;"",C5166&gt;=Dashboard!$F$5,C5166&lt;=Dashboard!$H$5),AND(C5166="",Dashboard!$F$5&lt;=1980,Dashboard!$H$5&gt;=2016))),1,0)</f>
        <v>1</v>
      </c>
      <c r="Q5166" s="0" t="n">
        <f aca="false">J5166*P5166+ROW()*0.00000001</f>
        <v>0.36005166</v>
      </c>
    </row>
    <row r="5167" customFormat="false" ht="15" hidden="false" customHeight="false" outlineLevel="0" collapsed="false">
      <c r="A5167" s="0" t="s">
        <v>3916</v>
      </c>
      <c r="B5167" s="0" t="s">
        <v>50</v>
      </c>
      <c r="C5167" s="0" t="n">
        <v>2008</v>
      </c>
      <c r="D5167" s="0" t="s">
        <v>16</v>
      </c>
      <c r="E5167" s="0" t="s">
        <v>220</v>
      </c>
      <c r="F5167" s="0" t="n">
        <v>0.27</v>
      </c>
      <c r="G5167" s="0" t="n">
        <v>0.02</v>
      </c>
      <c r="H5167" s="0" t="n">
        <v>0.04</v>
      </c>
      <c r="I5167" s="0" t="n">
        <v>0.03</v>
      </c>
      <c r="J5167" s="0" t="n">
        <v>0.36</v>
      </c>
      <c r="K5167" s="0" t="n">
        <v>85</v>
      </c>
      <c r="L5167" s="0" t="n">
        <v>8.7</v>
      </c>
      <c r="M5167" s="0" t="s">
        <v>103</v>
      </c>
      <c r="N5167" s="0" t="s">
        <v>35</v>
      </c>
      <c r="O5167" s="0" t="s">
        <v>42</v>
      </c>
      <c r="P5167" s="0" t="n">
        <f aca="false">IF(AND(OR(Dashboard!$B$5="All",D5167=Dashboard!$B$5),OR(Dashboard!$D$5="All",N5167=Dashboard!$D$5),OR(AND(C5167&lt;&gt;"",C5167&gt;=Dashboard!$F$5,C5167&lt;=Dashboard!$H$5),AND(C5167="",Dashboard!$F$5&lt;=1980,Dashboard!$H$5&gt;=2016))),1,0)</f>
        <v>1</v>
      </c>
      <c r="Q5167" s="0" t="n">
        <f aca="false">J5167*P5167+ROW()*0.00000001</f>
        <v>0.36005167</v>
      </c>
    </row>
    <row r="5168" customFormat="false" ht="15" hidden="false" customHeight="false" outlineLevel="0" collapsed="false">
      <c r="A5168" s="0" t="s">
        <v>3917</v>
      </c>
      <c r="B5168" s="0" t="s">
        <v>33</v>
      </c>
      <c r="C5168" s="0" t="n">
        <v>2008</v>
      </c>
      <c r="D5168" s="0" t="s">
        <v>58</v>
      </c>
      <c r="E5168" s="0" t="s">
        <v>1894</v>
      </c>
      <c r="F5168" s="0" t="n">
        <v>0.33</v>
      </c>
      <c r="G5168" s="0" t="n">
        <v>0</v>
      </c>
      <c r="H5168" s="0" t="n">
        <v>0</v>
      </c>
      <c r="I5168" s="0" t="n">
        <v>0.03</v>
      </c>
      <c r="J5168" s="0" t="n">
        <v>0.36</v>
      </c>
      <c r="M5168" s="0" t="s">
        <v>36</v>
      </c>
      <c r="N5168" s="0" t="s">
        <v>35</v>
      </c>
      <c r="P5168" s="0" t="n">
        <f aca="false">IF(AND(OR(Dashboard!$B$5="All",D5168=Dashboard!$B$5),OR(Dashboard!$D$5="All",N5168=Dashboard!$D$5),OR(AND(C5168&lt;&gt;"",C5168&gt;=Dashboard!$F$5,C5168&lt;=Dashboard!$H$5),AND(C5168="",Dashboard!$F$5&lt;=1980,Dashboard!$H$5&gt;=2016))),1,0)</f>
        <v>1</v>
      </c>
      <c r="Q5168" s="0" t="n">
        <f aca="false">J5168*P5168+ROW()*0.00000001</f>
        <v>0.36005168</v>
      </c>
    </row>
    <row r="5169" customFormat="false" ht="15" hidden="false" customHeight="false" outlineLevel="0" collapsed="false">
      <c r="A5169" s="0" t="s">
        <v>3165</v>
      </c>
      <c r="B5169" s="0" t="s">
        <v>50</v>
      </c>
      <c r="C5169" s="0" t="n">
        <v>2009</v>
      </c>
      <c r="D5169" s="0" t="s">
        <v>41</v>
      </c>
      <c r="E5169" s="0" t="s">
        <v>91</v>
      </c>
      <c r="F5169" s="0" t="n">
        <v>0.25</v>
      </c>
      <c r="G5169" s="0" t="n">
        <v>0.08</v>
      </c>
      <c r="H5169" s="0" t="n">
        <v>0</v>
      </c>
      <c r="I5169" s="0" t="n">
        <v>0.03</v>
      </c>
      <c r="J5169" s="0" t="n">
        <v>0.36</v>
      </c>
      <c r="M5169" s="0" t="s">
        <v>36</v>
      </c>
      <c r="N5169" s="0" t="s">
        <v>35</v>
      </c>
      <c r="P5169" s="0" t="n">
        <f aca="false">IF(AND(OR(Dashboard!$B$5="All",D5169=Dashboard!$B$5),OR(Dashboard!$D$5="All",N5169=Dashboard!$D$5),OR(AND(C5169&lt;&gt;"",C5169&gt;=Dashboard!$F$5,C5169&lt;=Dashboard!$H$5),AND(C5169="",Dashboard!$F$5&lt;=1980,Dashboard!$H$5&gt;=2016))),1,0)</f>
        <v>1</v>
      </c>
      <c r="Q5169" s="0" t="n">
        <f aca="false">J5169*P5169+ROW()*0.00000001</f>
        <v>0.36005169</v>
      </c>
    </row>
    <row r="5170" customFormat="false" ht="15" hidden="false" customHeight="false" outlineLevel="0" collapsed="false">
      <c r="A5170" s="0" t="s">
        <v>362</v>
      </c>
      <c r="B5170" s="0" t="s">
        <v>152</v>
      </c>
      <c r="C5170" s="0" t="n">
        <v>2009</v>
      </c>
      <c r="D5170" s="0" t="s">
        <v>56</v>
      </c>
      <c r="E5170" s="0" t="s">
        <v>802</v>
      </c>
      <c r="F5170" s="0" t="n">
        <v>0</v>
      </c>
      <c r="G5170" s="0" t="n">
        <v>0.32</v>
      </c>
      <c r="H5170" s="0" t="n">
        <v>0</v>
      </c>
      <c r="I5170" s="0" t="n">
        <v>0.04</v>
      </c>
      <c r="J5170" s="0" t="n">
        <v>0.36</v>
      </c>
      <c r="K5170" s="0" t="n">
        <v>89</v>
      </c>
      <c r="L5170" s="0" t="n">
        <v>8.5</v>
      </c>
      <c r="M5170" s="0" t="s">
        <v>73</v>
      </c>
      <c r="N5170" s="0" t="s">
        <v>152</v>
      </c>
      <c r="O5170" s="0" t="s">
        <v>42</v>
      </c>
      <c r="P5170" s="0" t="n">
        <f aca="false">IF(AND(OR(Dashboard!$B$5="All",D5170=Dashboard!$B$5),OR(Dashboard!$D$5="All",N5170=Dashboard!$D$5),OR(AND(C5170&lt;&gt;"",C5170&gt;=Dashboard!$F$5,C5170&lt;=Dashboard!$H$5),AND(C5170="",Dashboard!$F$5&lt;=1980,Dashboard!$H$5&gt;=2016))),1,0)</f>
        <v>1</v>
      </c>
      <c r="Q5170" s="0" t="n">
        <f aca="false">J5170*P5170+ROW()*0.00000001</f>
        <v>0.3600517</v>
      </c>
    </row>
    <row r="5171" customFormat="false" ht="15" hidden="false" customHeight="false" outlineLevel="0" collapsed="false">
      <c r="A5171" s="0" t="s">
        <v>3613</v>
      </c>
      <c r="B5171" s="0" t="s">
        <v>33</v>
      </c>
      <c r="C5171" s="0" t="n">
        <v>2010</v>
      </c>
      <c r="D5171" s="0" t="s">
        <v>52</v>
      </c>
      <c r="E5171" s="0" t="s">
        <v>481</v>
      </c>
      <c r="F5171" s="0" t="n">
        <v>0.22</v>
      </c>
      <c r="G5171" s="0" t="n">
        <v>0.11</v>
      </c>
      <c r="H5171" s="0" t="n">
        <v>0</v>
      </c>
      <c r="I5171" s="0" t="n">
        <v>0.03</v>
      </c>
      <c r="J5171" s="0" t="n">
        <v>0.36</v>
      </c>
      <c r="K5171" s="0" t="n">
        <v>76</v>
      </c>
      <c r="L5171" s="0" t="n">
        <v>8.8</v>
      </c>
      <c r="M5171" s="0" t="s">
        <v>103</v>
      </c>
      <c r="N5171" s="0" t="s">
        <v>35</v>
      </c>
      <c r="O5171" s="0" t="s">
        <v>37</v>
      </c>
      <c r="P5171" s="0" t="n">
        <f aca="false">IF(AND(OR(Dashboard!$B$5="All",D5171=Dashboard!$B$5),OR(Dashboard!$D$5="All",N5171=Dashboard!$D$5),OR(AND(C5171&lt;&gt;"",C5171&gt;=Dashboard!$F$5,C5171&lt;=Dashboard!$H$5),AND(C5171="",Dashboard!$F$5&lt;=1980,Dashboard!$H$5&gt;=2016))),1,0)</f>
        <v>1</v>
      </c>
      <c r="Q5171" s="0" t="n">
        <f aca="false">J5171*P5171+ROW()*0.00000001</f>
        <v>0.36005171</v>
      </c>
    </row>
    <row r="5172" customFormat="false" ht="15" hidden="false" customHeight="false" outlineLevel="0" collapsed="false">
      <c r="A5172" s="0" t="s">
        <v>3918</v>
      </c>
      <c r="B5172" s="0" t="s">
        <v>50</v>
      </c>
      <c r="C5172" s="0" t="n">
        <v>2009</v>
      </c>
      <c r="D5172" s="0" t="s">
        <v>114</v>
      </c>
      <c r="E5172" s="0" t="s">
        <v>2113</v>
      </c>
      <c r="F5172" s="0" t="n">
        <v>0.31</v>
      </c>
      <c r="G5172" s="0" t="n">
        <v>0</v>
      </c>
      <c r="H5172" s="0" t="n">
        <v>0.03</v>
      </c>
      <c r="I5172" s="0" t="n">
        <v>0.02</v>
      </c>
      <c r="J5172" s="0" t="n">
        <v>0.36</v>
      </c>
      <c r="N5172" s="0" t="s">
        <v>35</v>
      </c>
      <c r="P5172" s="0" t="n">
        <f aca="false">IF(AND(OR(Dashboard!$B$5="All",D5172=Dashboard!$B$5),OR(Dashboard!$D$5="All",N5172=Dashboard!$D$5),OR(AND(C5172&lt;&gt;"",C5172&gt;=Dashboard!$F$5,C5172&lt;=Dashboard!$H$5),AND(C5172="",Dashboard!$F$5&lt;=1980,Dashboard!$H$5&gt;=2016))),1,0)</f>
        <v>1</v>
      </c>
      <c r="Q5172" s="0" t="n">
        <f aca="false">J5172*P5172+ROW()*0.00000001</f>
        <v>0.36005172</v>
      </c>
    </row>
    <row r="5173" customFormat="false" ht="15" hidden="false" customHeight="false" outlineLevel="0" collapsed="false">
      <c r="A5173" s="0" t="s">
        <v>3919</v>
      </c>
      <c r="B5173" s="0" t="s">
        <v>78</v>
      </c>
      <c r="C5173" s="0" t="n">
        <v>1994</v>
      </c>
      <c r="D5173" s="0" t="s">
        <v>102</v>
      </c>
      <c r="E5173" s="0" t="s">
        <v>3757</v>
      </c>
      <c r="F5173" s="0" t="n">
        <v>0</v>
      </c>
      <c r="G5173" s="0" t="n">
        <v>0</v>
      </c>
      <c r="H5173" s="0" t="n">
        <v>0.36</v>
      </c>
      <c r="I5173" s="0" t="n">
        <v>0</v>
      </c>
      <c r="J5173" s="0" t="n">
        <v>0.36</v>
      </c>
      <c r="N5173" s="0" t="s">
        <v>35</v>
      </c>
      <c r="P5173" s="0" t="n">
        <f aca="false">IF(AND(OR(Dashboard!$B$5="All",D5173=Dashboard!$B$5),OR(Dashboard!$D$5="All",N5173=Dashboard!$D$5),OR(AND(C5173&lt;&gt;"",C5173&gt;=Dashboard!$F$5,C5173&lt;=Dashboard!$H$5),AND(C5173="",Dashboard!$F$5&lt;=1980,Dashboard!$H$5&gt;=2016))),1,0)</f>
        <v>1</v>
      </c>
      <c r="Q5173" s="0" t="n">
        <f aca="false">J5173*P5173+ROW()*0.00000001</f>
        <v>0.36005173</v>
      </c>
    </row>
    <row r="5174" customFormat="false" ht="15" hidden="false" customHeight="false" outlineLevel="0" collapsed="false">
      <c r="A5174" s="0" t="s">
        <v>3920</v>
      </c>
      <c r="B5174" s="0" t="s">
        <v>184</v>
      </c>
      <c r="C5174" s="0" t="n">
        <v>2016</v>
      </c>
      <c r="D5174" s="0" t="s">
        <v>56</v>
      </c>
      <c r="E5174" s="0" t="s">
        <v>35</v>
      </c>
      <c r="F5174" s="0" t="n">
        <v>0.17</v>
      </c>
      <c r="G5174" s="0" t="n">
        <v>0.1</v>
      </c>
      <c r="H5174" s="0" t="n">
        <v>0.07</v>
      </c>
      <c r="I5174" s="0" t="n">
        <v>0.03</v>
      </c>
      <c r="J5174" s="0" t="n">
        <v>0.36</v>
      </c>
      <c r="K5174" s="0" t="n">
        <v>69</v>
      </c>
      <c r="L5174" s="0" t="n">
        <v>7.4</v>
      </c>
      <c r="M5174" s="0" t="s">
        <v>125</v>
      </c>
      <c r="N5174" s="0" t="s">
        <v>35</v>
      </c>
      <c r="O5174" s="0" t="s">
        <v>67</v>
      </c>
      <c r="P5174" s="0" t="n">
        <f aca="false">IF(AND(OR(Dashboard!$B$5="All",D5174=Dashboard!$B$5),OR(Dashboard!$D$5="All",N5174=Dashboard!$D$5),OR(AND(C5174&lt;&gt;"",C5174&gt;=Dashboard!$F$5,C5174&lt;=Dashboard!$H$5),AND(C5174="",Dashboard!$F$5&lt;=1980,Dashboard!$H$5&gt;=2016))),1,0)</f>
        <v>1</v>
      </c>
      <c r="Q5174" s="0" t="n">
        <f aca="false">J5174*P5174+ROW()*0.00000001</f>
        <v>0.36005174</v>
      </c>
    </row>
    <row r="5175" customFormat="false" ht="15" hidden="false" customHeight="false" outlineLevel="0" collapsed="false">
      <c r="A5175" s="0" t="s">
        <v>3921</v>
      </c>
      <c r="B5175" s="0" t="s">
        <v>70</v>
      </c>
      <c r="C5175" s="0" t="n">
        <v>2009</v>
      </c>
      <c r="D5175" s="0" t="s">
        <v>71</v>
      </c>
      <c r="E5175" s="0" t="s">
        <v>220</v>
      </c>
      <c r="F5175" s="0" t="n">
        <v>0.13</v>
      </c>
      <c r="G5175" s="0" t="n">
        <v>0.17</v>
      </c>
      <c r="H5175" s="0" t="n">
        <v>0</v>
      </c>
      <c r="I5175" s="0" t="n">
        <v>0.06</v>
      </c>
      <c r="J5175" s="0" t="n">
        <v>0.36</v>
      </c>
      <c r="K5175" s="0" t="n">
        <v>59</v>
      </c>
      <c r="L5175" s="0" t="n">
        <v>6.4</v>
      </c>
      <c r="M5175" s="0" t="s">
        <v>73</v>
      </c>
      <c r="N5175" s="0" t="s">
        <v>74</v>
      </c>
      <c r="O5175" s="0" t="s">
        <v>53</v>
      </c>
      <c r="P5175" s="0" t="n">
        <f aca="false">IF(AND(OR(Dashboard!$B$5="All",D5175=Dashboard!$B$5),OR(Dashboard!$D$5="All",N5175=Dashboard!$D$5),OR(AND(C5175&lt;&gt;"",C5175&gt;=Dashboard!$F$5,C5175&lt;=Dashboard!$H$5),AND(C5175="",Dashboard!$F$5&lt;=1980,Dashboard!$H$5&gt;=2016))),1,0)</f>
        <v>1</v>
      </c>
      <c r="Q5175" s="0" t="n">
        <f aca="false">J5175*P5175+ROW()*0.00000001</f>
        <v>0.36005175</v>
      </c>
    </row>
    <row r="5176" customFormat="false" ht="15" hidden="false" customHeight="false" outlineLevel="0" collapsed="false">
      <c r="A5176" s="0" t="s">
        <v>3922</v>
      </c>
      <c r="B5176" s="0" t="s">
        <v>78</v>
      </c>
      <c r="C5176" s="0" t="n">
        <v>1993</v>
      </c>
      <c r="D5176" s="0" t="s">
        <v>102</v>
      </c>
      <c r="E5176" s="0" t="s">
        <v>328</v>
      </c>
      <c r="F5176" s="0" t="n">
        <v>0</v>
      </c>
      <c r="G5176" s="0" t="n">
        <v>0</v>
      </c>
      <c r="H5176" s="0" t="n">
        <v>0.36</v>
      </c>
      <c r="I5176" s="0" t="n">
        <v>0</v>
      </c>
      <c r="J5176" s="0" t="n">
        <v>0.36</v>
      </c>
      <c r="N5176" s="0" t="s">
        <v>35</v>
      </c>
      <c r="P5176" s="0" t="n">
        <f aca="false">IF(AND(OR(Dashboard!$B$5="All",D5176=Dashboard!$B$5),OR(Dashboard!$D$5="All",N5176=Dashboard!$D$5),OR(AND(C5176&lt;&gt;"",C5176&gt;=Dashboard!$F$5,C5176&lt;=Dashboard!$H$5),AND(C5176="",Dashboard!$F$5&lt;=1980,Dashboard!$H$5&gt;=2016))),1,0)</f>
        <v>1</v>
      </c>
      <c r="Q5176" s="0" t="n">
        <f aca="false">J5176*P5176+ROW()*0.00000001</f>
        <v>0.36005176</v>
      </c>
    </row>
    <row r="5177" customFormat="false" ht="15" hidden="false" customHeight="false" outlineLevel="0" collapsed="false">
      <c r="A5177" s="0" t="s">
        <v>3602</v>
      </c>
      <c r="B5177" s="0" t="s">
        <v>64</v>
      </c>
      <c r="C5177" s="0" t="n">
        <v>2010</v>
      </c>
      <c r="D5177" s="0" t="s">
        <v>71</v>
      </c>
      <c r="E5177" s="0" t="s">
        <v>124</v>
      </c>
      <c r="F5177" s="0" t="n">
        <v>0.24</v>
      </c>
      <c r="G5177" s="0" t="n">
        <v>0.09</v>
      </c>
      <c r="H5177" s="0" t="n">
        <v>0.01</v>
      </c>
      <c r="I5177" s="0" t="n">
        <v>0.03</v>
      </c>
      <c r="J5177" s="0" t="n">
        <v>0.36</v>
      </c>
      <c r="K5177" s="0" t="n">
        <v>68</v>
      </c>
      <c r="L5177" s="0" t="n">
        <v>6.3</v>
      </c>
      <c r="M5177" s="0" t="s">
        <v>103</v>
      </c>
      <c r="N5177" s="0" t="s">
        <v>66</v>
      </c>
      <c r="O5177" s="0" t="s">
        <v>67</v>
      </c>
      <c r="P5177" s="0" t="n">
        <f aca="false">IF(AND(OR(Dashboard!$B$5="All",D5177=Dashboard!$B$5),OR(Dashboard!$D$5="All",N5177=Dashboard!$D$5),OR(AND(C5177&lt;&gt;"",C5177&gt;=Dashboard!$F$5,C5177&lt;=Dashboard!$H$5),AND(C5177="",Dashboard!$F$5&lt;=1980,Dashboard!$H$5&gt;=2016))),1,0)</f>
        <v>1</v>
      </c>
      <c r="Q5177" s="0" t="n">
        <f aca="false">J5177*P5177+ROW()*0.00000001</f>
        <v>0.36005177</v>
      </c>
    </row>
    <row r="5178" customFormat="false" ht="15" hidden="false" customHeight="false" outlineLevel="0" collapsed="false">
      <c r="A5178" s="0" t="s">
        <v>3923</v>
      </c>
      <c r="B5178" s="0" t="s">
        <v>76</v>
      </c>
      <c r="C5178" s="0" t="n">
        <v>2002</v>
      </c>
      <c r="D5178" s="0" t="s">
        <v>114</v>
      </c>
      <c r="E5178" s="0" t="s">
        <v>2113</v>
      </c>
      <c r="F5178" s="0" t="n">
        <v>0</v>
      </c>
      <c r="G5178" s="0" t="n">
        <v>0</v>
      </c>
      <c r="H5178" s="0" t="n">
        <v>0.36</v>
      </c>
      <c r="I5178" s="0" t="n">
        <v>0</v>
      </c>
      <c r="J5178" s="0" t="n">
        <v>0.36</v>
      </c>
      <c r="N5178" s="0" t="s">
        <v>74</v>
      </c>
      <c r="P5178" s="0" t="n">
        <f aca="false">IF(AND(OR(Dashboard!$B$5="All",D5178=Dashboard!$B$5),OR(Dashboard!$D$5="All",N5178=Dashboard!$D$5),OR(AND(C5178&lt;&gt;"",C5178&gt;=Dashboard!$F$5,C5178&lt;=Dashboard!$H$5),AND(C5178="",Dashboard!$F$5&lt;=1980,Dashboard!$H$5&gt;=2016))),1,0)</f>
        <v>1</v>
      </c>
      <c r="Q5178" s="0" t="n">
        <f aca="false">J5178*P5178+ROW()*0.00000001</f>
        <v>0.36005178</v>
      </c>
    </row>
    <row r="5179" customFormat="false" ht="15" hidden="false" customHeight="false" outlineLevel="0" collapsed="false">
      <c r="A5179" s="0" t="s">
        <v>3924</v>
      </c>
      <c r="B5179" s="0" t="s">
        <v>76</v>
      </c>
      <c r="C5179" s="0" t="n">
        <v>2003</v>
      </c>
      <c r="D5179" s="0" t="s">
        <v>34</v>
      </c>
      <c r="E5179" s="0" t="s">
        <v>1374</v>
      </c>
      <c r="F5179" s="0" t="n">
        <v>0.18</v>
      </c>
      <c r="G5179" s="0" t="n">
        <v>0.14</v>
      </c>
      <c r="H5179" s="0" t="n">
        <v>0</v>
      </c>
      <c r="I5179" s="0" t="n">
        <v>0.05</v>
      </c>
      <c r="J5179" s="0" t="n">
        <v>0.36</v>
      </c>
      <c r="K5179" s="0" t="n">
        <v>83</v>
      </c>
      <c r="L5179" s="0" t="n">
        <v>8.1</v>
      </c>
      <c r="M5179" s="0" t="s">
        <v>36</v>
      </c>
      <c r="N5179" s="0" t="s">
        <v>74</v>
      </c>
      <c r="O5179" s="0" t="s">
        <v>42</v>
      </c>
      <c r="P5179" s="0" t="n">
        <f aca="false">IF(AND(OR(Dashboard!$B$5="All",D5179=Dashboard!$B$5),OR(Dashboard!$D$5="All",N5179=Dashboard!$D$5),OR(AND(C5179&lt;&gt;"",C5179&gt;=Dashboard!$F$5,C5179&lt;=Dashboard!$H$5),AND(C5179="",Dashboard!$F$5&lt;=1980,Dashboard!$H$5&gt;=2016))),1,0)</f>
        <v>1</v>
      </c>
      <c r="Q5179" s="0" t="n">
        <f aca="false">J5179*P5179+ROW()*0.00000001</f>
        <v>0.36005179</v>
      </c>
    </row>
    <row r="5180" customFormat="false" ht="15" hidden="false" customHeight="false" outlineLevel="0" collapsed="false">
      <c r="A5180" s="0" t="s">
        <v>3925</v>
      </c>
      <c r="B5180" s="0" t="s">
        <v>76</v>
      </c>
      <c r="C5180" s="0" t="n">
        <v>2005</v>
      </c>
      <c r="D5180" s="0" t="s">
        <v>71</v>
      </c>
      <c r="E5180" s="0" t="s">
        <v>293</v>
      </c>
      <c r="F5180" s="0" t="n">
        <v>0.18</v>
      </c>
      <c r="G5180" s="0" t="n">
        <v>0.14</v>
      </c>
      <c r="H5180" s="0" t="n">
        <v>0</v>
      </c>
      <c r="I5180" s="0" t="n">
        <v>0.05</v>
      </c>
      <c r="J5180" s="0" t="n">
        <v>0.36</v>
      </c>
      <c r="K5180" s="0" t="n">
        <v>53</v>
      </c>
      <c r="L5180" s="0" t="n">
        <v>6</v>
      </c>
      <c r="M5180" s="0" t="s">
        <v>36</v>
      </c>
      <c r="N5180" s="0" t="s">
        <v>74</v>
      </c>
      <c r="O5180" s="0" t="s">
        <v>53</v>
      </c>
      <c r="P5180" s="0" t="n">
        <f aca="false">IF(AND(OR(Dashboard!$B$5="All",D5180=Dashboard!$B$5),OR(Dashboard!$D$5="All",N5180=Dashboard!$D$5),OR(AND(C5180&lt;&gt;"",C5180&gt;=Dashboard!$F$5,C5180&lt;=Dashboard!$H$5),AND(C5180="",Dashboard!$F$5&lt;=1980,Dashboard!$H$5&gt;=2016))),1,0)</f>
        <v>1</v>
      </c>
      <c r="Q5180" s="0" t="n">
        <f aca="false">J5180*P5180+ROW()*0.00000001</f>
        <v>0.3600518</v>
      </c>
    </row>
    <row r="5181" customFormat="false" ht="15" hidden="false" customHeight="false" outlineLevel="0" collapsed="false">
      <c r="A5181" s="0" t="s">
        <v>3926</v>
      </c>
      <c r="B5181" s="0" t="s">
        <v>76</v>
      </c>
      <c r="C5181" s="0" t="n">
        <v>2005</v>
      </c>
      <c r="D5181" s="0" t="s">
        <v>56</v>
      </c>
      <c r="E5181" s="0" t="s">
        <v>649</v>
      </c>
      <c r="F5181" s="0" t="n">
        <v>0.18</v>
      </c>
      <c r="G5181" s="0" t="n">
        <v>0.14</v>
      </c>
      <c r="H5181" s="0" t="n">
        <v>0</v>
      </c>
      <c r="I5181" s="0" t="n">
        <v>0.05</v>
      </c>
      <c r="J5181" s="0" t="n">
        <v>0.36</v>
      </c>
      <c r="K5181" s="0" t="n">
        <v>50</v>
      </c>
      <c r="L5181" s="0" t="n">
        <v>7</v>
      </c>
      <c r="M5181" s="0" t="s">
        <v>73</v>
      </c>
      <c r="N5181" s="0" t="s">
        <v>74</v>
      </c>
      <c r="O5181" s="0" t="s">
        <v>177</v>
      </c>
      <c r="P5181" s="0" t="n">
        <f aca="false">IF(AND(OR(Dashboard!$B$5="All",D5181=Dashboard!$B$5),OR(Dashboard!$D$5="All",N5181=Dashboard!$D$5),OR(AND(C5181&lt;&gt;"",C5181&gt;=Dashboard!$F$5,C5181&lt;=Dashboard!$H$5),AND(C5181="",Dashboard!$F$5&lt;=1980,Dashboard!$H$5&gt;=2016))),1,0)</f>
        <v>1</v>
      </c>
      <c r="Q5181" s="0" t="n">
        <f aca="false">J5181*P5181+ROW()*0.00000001</f>
        <v>0.36005181</v>
      </c>
    </row>
    <row r="5182" customFormat="false" ht="15" hidden="false" customHeight="false" outlineLevel="0" collapsed="false">
      <c r="A5182" s="0" t="s">
        <v>3927</v>
      </c>
      <c r="B5182" s="0" t="s">
        <v>50</v>
      </c>
      <c r="C5182" s="0" t="n">
        <v>2010</v>
      </c>
      <c r="D5182" s="0" t="s">
        <v>102</v>
      </c>
      <c r="E5182" s="0" t="s">
        <v>328</v>
      </c>
      <c r="F5182" s="0" t="n">
        <v>0</v>
      </c>
      <c r="G5182" s="0" t="n">
        <v>0</v>
      </c>
      <c r="H5182" s="0" t="n">
        <v>0.36</v>
      </c>
      <c r="I5182" s="0" t="n">
        <v>0</v>
      </c>
      <c r="J5182" s="0" t="n">
        <v>0.36</v>
      </c>
      <c r="N5182" s="0" t="s">
        <v>35</v>
      </c>
      <c r="P5182" s="0" t="n">
        <f aca="false">IF(AND(OR(Dashboard!$B$5="All",D5182=Dashboard!$B$5),OR(Dashboard!$D$5="All",N5182=Dashboard!$D$5),OR(AND(C5182&lt;&gt;"",C5182&gt;=Dashboard!$F$5,C5182&lt;=Dashboard!$H$5),AND(C5182="",Dashboard!$F$5&lt;=1980,Dashboard!$H$5&gt;=2016))),1,0)</f>
        <v>1</v>
      </c>
      <c r="Q5182" s="0" t="n">
        <f aca="false">J5182*P5182+ROW()*0.00000001</f>
        <v>0.36005182</v>
      </c>
    </row>
    <row r="5183" customFormat="false" ht="15" hidden="false" customHeight="false" outlineLevel="0" collapsed="false">
      <c r="A5183" s="0" t="s">
        <v>3928</v>
      </c>
      <c r="B5183" s="0" t="s">
        <v>50</v>
      </c>
      <c r="C5183" s="0" t="n">
        <v>2009</v>
      </c>
      <c r="D5183" s="0" t="s">
        <v>46</v>
      </c>
      <c r="E5183" s="0" t="s">
        <v>328</v>
      </c>
      <c r="F5183" s="0" t="n">
        <v>0.12</v>
      </c>
      <c r="G5183" s="0" t="n">
        <v>0.02</v>
      </c>
      <c r="H5183" s="0" t="n">
        <v>0.21</v>
      </c>
      <c r="I5183" s="0" t="n">
        <v>0.01</v>
      </c>
      <c r="J5183" s="0" t="n">
        <v>0.36</v>
      </c>
      <c r="K5183" s="0" t="n">
        <v>73</v>
      </c>
      <c r="L5183" s="0" t="n">
        <v>7.9</v>
      </c>
      <c r="M5183" s="0" t="s">
        <v>125</v>
      </c>
      <c r="N5183" s="0" t="s">
        <v>35</v>
      </c>
      <c r="O5183" s="0" t="s">
        <v>37</v>
      </c>
      <c r="P5183" s="0" t="n">
        <f aca="false">IF(AND(OR(Dashboard!$B$5="All",D5183=Dashboard!$B$5),OR(Dashboard!$D$5="All",N5183=Dashboard!$D$5),OR(AND(C5183&lt;&gt;"",C5183&gt;=Dashboard!$F$5,C5183&lt;=Dashboard!$H$5),AND(C5183="",Dashboard!$F$5&lt;=1980,Dashboard!$H$5&gt;=2016))),1,0)</f>
        <v>1</v>
      </c>
      <c r="Q5183" s="0" t="n">
        <f aca="false">J5183*P5183+ROW()*0.00000001</f>
        <v>0.36005183</v>
      </c>
    </row>
    <row r="5184" customFormat="false" ht="15" hidden="false" customHeight="false" outlineLevel="0" collapsed="false">
      <c r="A5184" s="0" t="s">
        <v>3929</v>
      </c>
      <c r="B5184" s="0" t="s">
        <v>50</v>
      </c>
      <c r="C5184" s="0" t="n">
        <v>2007</v>
      </c>
      <c r="D5184" s="0" t="s">
        <v>34</v>
      </c>
      <c r="E5184" s="0" t="s">
        <v>160</v>
      </c>
      <c r="F5184" s="0" t="n">
        <v>0.33</v>
      </c>
      <c r="G5184" s="0" t="n">
        <v>0</v>
      </c>
      <c r="H5184" s="0" t="n">
        <v>0</v>
      </c>
      <c r="I5184" s="0" t="n">
        <v>0.03</v>
      </c>
      <c r="J5184" s="0" t="n">
        <v>0.36</v>
      </c>
      <c r="N5184" s="0" t="s">
        <v>35</v>
      </c>
      <c r="P5184" s="0" t="n">
        <f aca="false">IF(AND(OR(Dashboard!$B$5="All",D5184=Dashboard!$B$5),OR(Dashboard!$D$5="All",N5184=Dashboard!$D$5),OR(AND(C5184&lt;&gt;"",C5184&gt;=Dashboard!$F$5,C5184&lt;=Dashboard!$H$5),AND(C5184="",Dashboard!$F$5&lt;=1980,Dashboard!$H$5&gt;=2016))),1,0)</f>
        <v>1</v>
      </c>
      <c r="Q5184" s="0" t="n">
        <f aca="false">J5184*P5184+ROW()*0.00000001</f>
        <v>0.36005184</v>
      </c>
    </row>
    <row r="5185" customFormat="false" ht="15" hidden="false" customHeight="false" outlineLevel="0" collapsed="false">
      <c r="A5185" s="0" t="s">
        <v>3930</v>
      </c>
      <c r="B5185" s="0" t="s">
        <v>70</v>
      </c>
      <c r="C5185" s="0" t="n">
        <v>2009</v>
      </c>
      <c r="D5185" s="0" t="s">
        <v>16</v>
      </c>
      <c r="E5185" s="0" t="s">
        <v>211</v>
      </c>
      <c r="F5185" s="0" t="n">
        <v>0.12</v>
      </c>
      <c r="G5185" s="0" t="n">
        <v>0.17</v>
      </c>
      <c r="H5185" s="0" t="n">
        <v>0.01</v>
      </c>
      <c r="I5185" s="0" t="n">
        <v>0.06</v>
      </c>
      <c r="J5185" s="0" t="n">
        <v>0.36</v>
      </c>
      <c r="K5185" s="0" t="n">
        <v>71</v>
      </c>
      <c r="L5185" s="0" t="n">
        <v>7.4</v>
      </c>
      <c r="M5185" s="0" t="s">
        <v>73</v>
      </c>
      <c r="N5185" s="0" t="s">
        <v>74</v>
      </c>
      <c r="O5185" s="0" t="s">
        <v>37</v>
      </c>
      <c r="P5185" s="0" t="n">
        <f aca="false">IF(AND(OR(Dashboard!$B$5="All",D5185=Dashboard!$B$5),OR(Dashboard!$D$5="All",N5185=Dashboard!$D$5),OR(AND(C5185&lt;&gt;"",C5185&gt;=Dashboard!$F$5,C5185&lt;=Dashboard!$H$5),AND(C5185="",Dashboard!$F$5&lt;=1980,Dashboard!$H$5&gt;=2016))),1,0)</f>
        <v>1</v>
      </c>
      <c r="Q5185" s="0" t="n">
        <f aca="false">J5185*P5185+ROW()*0.00000001</f>
        <v>0.36005185</v>
      </c>
    </row>
    <row r="5186" customFormat="false" ht="15" hidden="false" customHeight="false" outlineLevel="0" collapsed="false">
      <c r="A5186" s="0" t="s">
        <v>3931</v>
      </c>
      <c r="B5186" s="0" t="s">
        <v>76</v>
      </c>
      <c r="C5186" s="0" t="n">
        <v>2001</v>
      </c>
      <c r="D5186" s="0" t="s">
        <v>58</v>
      </c>
      <c r="E5186" s="0" t="s">
        <v>782</v>
      </c>
      <c r="F5186" s="0" t="n">
        <v>0.11</v>
      </c>
      <c r="G5186" s="0" t="n">
        <v>0.09</v>
      </c>
      <c r="H5186" s="0" t="n">
        <v>0.14</v>
      </c>
      <c r="I5186" s="0" t="n">
        <v>0.03</v>
      </c>
      <c r="J5186" s="0" t="n">
        <v>0.36</v>
      </c>
      <c r="K5186" s="0" t="n">
        <v>77</v>
      </c>
      <c r="L5186" s="0" t="n">
        <v>8.5</v>
      </c>
      <c r="M5186" s="0" t="s">
        <v>36</v>
      </c>
      <c r="N5186" s="0" t="s">
        <v>74</v>
      </c>
      <c r="O5186" s="0" t="s">
        <v>37</v>
      </c>
      <c r="P5186" s="0" t="n">
        <f aca="false">IF(AND(OR(Dashboard!$B$5="All",D5186=Dashboard!$B$5),OR(Dashboard!$D$5="All",N5186=Dashboard!$D$5),OR(AND(C5186&lt;&gt;"",C5186&gt;=Dashboard!$F$5,C5186&lt;=Dashboard!$H$5),AND(C5186="",Dashboard!$F$5&lt;=1980,Dashboard!$H$5&gt;=2016))),1,0)</f>
        <v>1</v>
      </c>
      <c r="Q5186" s="0" t="n">
        <f aca="false">J5186*P5186+ROW()*0.00000001</f>
        <v>0.36005186</v>
      </c>
    </row>
    <row r="5187" customFormat="false" ht="15" hidden="false" customHeight="false" outlineLevel="0" collapsed="false">
      <c r="A5187" s="0" t="s">
        <v>3670</v>
      </c>
      <c r="B5187" s="0" t="s">
        <v>76</v>
      </c>
      <c r="C5187" s="0" t="n">
        <v>2005</v>
      </c>
      <c r="D5187" s="0" t="s">
        <v>71</v>
      </c>
      <c r="E5187" s="0" t="s">
        <v>418</v>
      </c>
      <c r="F5187" s="0" t="n">
        <v>0.18</v>
      </c>
      <c r="G5187" s="0" t="n">
        <v>0.14</v>
      </c>
      <c r="H5187" s="0" t="n">
        <v>0</v>
      </c>
      <c r="I5187" s="0" t="n">
        <v>0.05</v>
      </c>
      <c r="J5187" s="0" t="n">
        <v>0.36</v>
      </c>
      <c r="K5187" s="0" t="n">
        <v>60</v>
      </c>
      <c r="L5187" s="0" t="n">
        <v>7.1</v>
      </c>
      <c r="M5187" s="0" t="s">
        <v>125</v>
      </c>
      <c r="N5187" s="0" t="s">
        <v>74</v>
      </c>
      <c r="O5187" s="0" t="s">
        <v>53</v>
      </c>
      <c r="P5187" s="0" t="n">
        <f aca="false">IF(AND(OR(Dashboard!$B$5="All",D5187=Dashboard!$B$5),OR(Dashboard!$D$5="All",N5187=Dashboard!$D$5),OR(AND(C5187&lt;&gt;"",C5187&gt;=Dashboard!$F$5,C5187&lt;=Dashboard!$H$5),AND(C5187="",Dashboard!$F$5&lt;=1980,Dashboard!$H$5&gt;=2016))),1,0)</f>
        <v>1</v>
      </c>
      <c r="Q5187" s="0" t="n">
        <f aca="false">J5187*P5187+ROW()*0.00000001</f>
        <v>0.36005187</v>
      </c>
    </row>
    <row r="5188" customFormat="false" ht="15" hidden="false" customHeight="false" outlineLevel="0" collapsed="false">
      <c r="A5188" s="0" t="s">
        <v>3932</v>
      </c>
      <c r="B5188" s="0" t="s">
        <v>851</v>
      </c>
      <c r="C5188" s="0" t="n">
        <v>2015</v>
      </c>
      <c r="D5188" s="0" t="s">
        <v>46</v>
      </c>
      <c r="E5188" s="0" t="s">
        <v>328</v>
      </c>
      <c r="F5188" s="0" t="n">
        <v>0.06</v>
      </c>
      <c r="G5188" s="0" t="n">
        <v>0.04</v>
      </c>
      <c r="H5188" s="0" t="n">
        <v>0.23</v>
      </c>
      <c r="I5188" s="0" t="n">
        <v>0.03</v>
      </c>
      <c r="J5188" s="0" t="n">
        <v>0.36</v>
      </c>
      <c r="K5188" s="0" t="n">
        <v>70</v>
      </c>
      <c r="L5188" s="0" t="n">
        <v>7.1</v>
      </c>
      <c r="M5188" s="0" t="s">
        <v>103</v>
      </c>
      <c r="N5188" s="0" t="s">
        <v>74</v>
      </c>
      <c r="O5188" s="0" t="s">
        <v>67</v>
      </c>
      <c r="P5188" s="0" t="n">
        <f aca="false">IF(AND(OR(Dashboard!$B$5="All",D5188=Dashboard!$B$5),OR(Dashboard!$D$5="All",N5188=Dashboard!$D$5),OR(AND(C5188&lt;&gt;"",C5188&gt;=Dashboard!$F$5,C5188&lt;=Dashboard!$H$5),AND(C5188="",Dashboard!$F$5&lt;=1980,Dashboard!$H$5&gt;=2016))),1,0)</f>
        <v>1</v>
      </c>
      <c r="Q5188" s="0" t="n">
        <f aca="false">J5188*P5188+ROW()*0.00000001</f>
        <v>0.36005188</v>
      </c>
    </row>
    <row r="5189" customFormat="false" ht="15" hidden="false" customHeight="false" outlineLevel="0" collapsed="false">
      <c r="A5189" s="0" t="s">
        <v>3933</v>
      </c>
      <c r="B5189" s="0" t="s">
        <v>117</v>
      </c>
      <c r="C5189" s="0" t="n">
        <v>1997</v>
      </c>
      <c r="D5189" s="0" t="s">
        <v>58</v>
      </c>
      <c r="E5189" s="0" t="s">
        <v>91</v>
      </c>
      <c r="F5189" s="0" t="n">
        <v>0.2</v>
      </c>
      <c r="G5189" s="0" t="n">
        <v>0.14</v>
      </c>
      <c r="H5189" s="0" t="n">
        <v>0</v>
      </c>
      <c r="I5189" s="0" t="n">
        <v>0.02</v>
      </c>
      <c r="J5189" s="0" t="n">
        <v>0.36</v>
      </c>
      <c r="N5189" s="0" t="s">
        <v>74</v>
      </c>
      <c r="P5189" s="0" t="n">
        <f aca="false">IF(AND(OR(Dashboard!$B$5="All",D5189=Dashboard!$B$5),OR(Dashboard!$D$5="All",N5189=Dashboard!$D$5),OR(AND(C5189&lt;&gt;"",C5189&gt;=Dashboard!$F$5,C5189&lt;=Dashboard!$H$5),AND(C5189="",Dashboard!$F$5&lt;=1980,Dashboard!$H$5&gt;=2016))),1,0)</f>
        <v>1</v>
      </c>
      <c r="Q5189" s="0" t="n">
        <f aca="false">J5189*P5189+ROW()*0.00000001</f>
        <v>0.36005189</v>
      </c>
    </row>
    <row r="5190" customFormat="false" ht="15" hidden="false" customHeight="false" outlineLevel="0" collapsed="false">
      <c r="A5190" s="0" t="s">
        <v>3934</v>
      </c>
      <c r="B5190" s="0" t="s">
        <v>172</v>
      </c>
      <c r="C5190" s="0" t="n">
        <v>2013</v>
      </c>
      <c r="D5190" s="0" t="s">
        <v>58</v>
      </c>
      <c r="E5190" s="0" t="s">
        <v>65</v>
      </c>
      <c r="F5190" s="0" t="n">
        <v>0.18</v>
      </c>
      <c r="G5190" s="0" t="n">
        <v>0.15</v>
      </c>
      <c r="H5190" s="0" t="n">
        <v>0</v>
      </c>
      <c r="I5190" s="0" t="n">
        <v>0.03</v>
      </c>
      <c r="J5190" s="0" t="n">
        <v>0.36</v>
      </c>
      <c r="N5190" s="0" t="s">
        <v>66</v>
      </c>
      <c r="P5190" s="0" t="n">
        <f aca="false">IF(AND(OR(Dashboard!$B$5="All",D5190=Dashboard!$B$5),OR(Dashboard!$D$5="All",N5190=Dashboard!$D$5),OR(AND(C5190&lt;&gt;"",C5190&gt;=Dashboard!$F$5,C5190&lt;=Dashboard!$H$5),AND(C5190="",Dashboard!$F$5&lt;=1980,Dashboard!$H$5&gt;=2016))),1,0)</f>
        <v>1</v>
      </c>
      <c r="Q5190" s="0" t="n">
        <f aca="false">J5190*P5190+ROW()*0.00000001</f>
        <v>0.3600519</v>
      </c>
    </row>
    <row r="5191" customFormat="false" ht="15" hidden="false" customHeight="false" outlineLevel="0" collapsed="false">
      <c r="A5191" s="0" t="s">
        <v>3935</v>
      </c>
      <c r="B5191" s="0" t="s">
        <v>85</v>
      </c>
      <c r="C5191" s="0" t="n">
        <v>2002</v>
      </c>
      <c r="D5191" s="0" t="s">
        <v>71</v>
      </c>
      <c r="E5191" s="0" t="s">
        <v>35</v>
      </c>
      <c r="F5191" s="0" t="n">
        <v>0.26</v>
      </c>
      <c r="G5191" s="0" t="n">
        <v>0.1</v>
      </c>
      <c r="H5191" s="0" t="n">
        <v>0</v>
      </c>
      <c r="I5191" s="0" t="n">
        <v>0.01</v>
      </c>
      <c r="J5191" s="0" t="n">
        <v>0.36</v>
      </c>
      <c r="K5191" s="0" t="n">
        <v>72</v>
      </c>
      <c r="L5191" s="0" t="n">
        <v>9.3</v>
      </c>
      <c r="M5191" s="0" t="s">
        <v>36</v>
      </c>
      <c r="N5191" s="0" t="s">
        <v>35</v>
      </c>
      <c r="O5191" s="0" t="s">
        <v>37</v>
      </c>
      <c r="P5191" s="0" t="n">
        <f aca="false">IF(AND(OR(Dashboard!$B$5="All",D5191=Dashboard!$B$5),OR(Dashboard!$D$5="All",N5191=Dashboard!$D$5),OR(AND(C5191&lt;&gt;"",C5191&gt;=Dashboard!$F$5,C5191&lt;=Dashboard!$H$5),AND(C5191="",Dashboard!$F$5&lt;=1980,Dashboard!$H$5&gt;=2016))),1,0)</f>
        <v>1</v>
      </c>
      <c r="Q5191" s="0" t="n">
        <f aca="false">J5191*P5191+ROW()*0.00000001</f>
        <v>0.36005191</v>
      </c>
    </row>
    <row r="5192" customFormat="false" ht="15" hidden="false" customHeight="false" outlineLevel="0" collapsed="false">
      <c r="A5192" s="0" t="s">
        <v>3936</v>
      </c>
      <c r="B5192" s="0" t="s">
        <v>76</v>
      </c>
      <c r="C5192" s="0" t="n">
        <v>2001</v>
      </c>
      <c r="D5192" s="0" t="s">
        <v>46</v>
      </c>
      <c r="E5192" s="0" t="s">
        <v>89</v>
      </c>
      <c r="F5192" s="0" t="n">
        <v>0.14</v>
      </c>
      <c r="G5192" s="0" t="n">
        <v>0.11</v>
      </c>
      <c r="H5192" s="0" t="n">
        <v>0.08</v>
      </c>
      <c r="I5192" s="0" t="n">
        <v>0.04</v>
      </c>
      <c r="J5192" s="0" t="n">
        <v>0.36</v>
      </c>
      <c r="K5192" s="0" t="n">
        <v>70</v>
      </c>
      <c r="L5192" s="0" t="n">
        <v>8.5</v>
      </c>
      <c r="M5192" s="0" t="s">
        <v>103</v>
      </c>
      <c r="N5192" s="0" t="s">
        <v>74</v>
      </c>
      <c r="O5192" s="0" t="s">
        <v>67</v>
      </c>
      <c r="P5192" s="0" t="n">
        <f aca="false">IF(AND(OR(Dashboard!$B$5="All",D5192=Dashboard!$B$5),OR(Dashboard!$D$5="All",N5192=Dashboard!$D$5),OR(AND(C5192&lt;&gt;"",C5192&gt;=Dashboard!$F$5,C5192&lt;=Dashboard!$H$5),AND(C5192="",Dashboard!$F$5&lt;=1980,Dashboard!$H$5&gt;=2016))),1,0)</f>
        <v>1</v>
      </c>
      <c r="Q5192" s="0" t="n">
        <f aca="false">J5192*P5192+ROW()*0.00000001</f>
        <v>0.36005192</v>
      </c>
    </row>
    <row r="5193" customFormat="false" ht="15" hidden="false" customHeight="false" outlineLevel="0" collapsed="false">
      <c r="A5193" s="0" t="s">
        <v>3937</v>
      </c>
      <c r="B5193" s="0" t="s">
        <v>117</v>
      </c>
      <c r="C5193" s="0" t="n">
        <v>1997</v>
      </c>
      <c r="D5193" s="0" t="s">
        <v>71</v>
      </c>
      <c r="E5193" s="0" t="s">
        <v>328</v>
      </c>
      <c r="F5193" s="0" t="n">
        <v>0</v>
      </c>
      <c r="G5193" s="0" t="n">
        <v>0</v>
      </c>
      <c r="H5193" s="0" t="n">
        <v>0.34</v>
      </c>
      <c r="I5193" s="0" t="n">
        <v>0.02</v>
      </c>
      <c r="J5193" s="0" t="n">
        <v>0.36</v>
      </c>
      <c r="N5193" s="0" t="s">
        <v>74</v>
      </c>
      <c r="P5193" s="0" t="n">
        <f aca="false">IF(AND(OR(Dashboard!$B$5="All",D5193=Dashboard!$B$5),OR(Dashboard!$D$5="All",N5193=Dashboard!$D$5),OR(AND(C5193&lt;&gt;"",C5193&gt;=Dashboard!$F$5,C5193&lt;=Dashboard!$H$5),AND(C5193="",Dashboard!$F$5&lt;=1980,Dashboard!$H$5&gt;=2016))),1,0)</f>
        <v>1</v>
      </c>
      <c r="Q5193" s="0" t="n">
        <f aca="false">J5193*P5193+ROW()*0.00000001</f>
        <v>0.36005193</v>
      </c>
    </row>
    <row r="5194" customFormat="false" ht="15" hidden="false" customHeight="false" outlineLevel="0" collapsed="false">
      <c r="A5194" s="0" t="s">
        <v>3938</v>
      </c>
      <c r="B5194" s="0" t="s">
        <v>85</v>
      </c>
      <c r="D5194" s="0" t="s">
        <v>71</v>
      </c>
      <c r="E5194" s="0" t="s">
        <v>520</v>
      </c>
      <c r="F5194" s="0" t="n">
        <v>0.26</v>
      </c>
      <c r="G5194" s="0" t="n">
        <v>0.1</v>
      </c>
      <c r="H5194" s="0" t="n">
        <v>0</v>
      </c>
      <c r="I5194" s="0" t="n">
        <v>0.01</v>
      </c>
      <c r="J5194" s="0" t="n">
        <v>0.36</v>
      </c>
      <c r="N5194" s="0" t="s">
        <v>35</v>
      </c>
      <c r="P5194" s="0" t="n">
        <f aca="false">IF(AND(OR(Dashboard!$B$5="All",D5194=Dashboard!$B$5),OR(Dashboard!$D$5="All",N5194=Dashboard!$D$5),OR(AND(C5194&lt;&gt;"",C5194&gt;=Dashboard!$F$5,C5194&lt;=Dashboard!$H$5),AND(C5194="",Dashboard!$F$5&lt;=1980,Dashboard!$H$5&gt;=2016))),1,0)</f>
        <v>1</v>
      </c>
      <c r="Q5194" s="0" t="n">
        <f aca="false">J5194*P5194+ROW()*0.00000001</f>
        <v>0.36005194</v>
      </c>
    </row>
    <row r="5195" customFormat="false" ht="15" hidden="false" customHeight="false" outlineLevel="0" collapsed="false">
      <c r="A5195" s="0" t="s">
        <v>2791</v>
      </c>
      <c r="B5195" s="0" t="s">
        <v>64</v>
      </c>
      <c r="C5195" s="0" t="n">
        <v>2009</v>
      </c>
      <c r="D5195" s="0" t="s">
        <v>102</v>
      </c>
      <c r="E5195" s="0" t="s">
        <v>2792</v>
      </c>
      <c r="F5195" s="0" t="n">
        <v>0.21</v>
      </c>
      <c r="G5195" s="0" t="n">
        <v>0.08</v>
      </c>
      <c r="H5195" s="0" t="n">
        <v>0.04</v>
      </c>
      <c r="I5195" s="0" t="n">
        <v>0.03</v>
      </c>
      <c r="J5195" s="0" t="n">
        <v>0.36</v>
      </c>
      <c r="K5195" s="0" t="n">
        <v>86</v>
      </c>
      <c r="L5195" s="0" t="n">
        <v>8.5</v>
      </c>
      <c r="M5195" s="0" t="s">
        <v>103</v>
      </c>
      <c r="N5195" s="0" t="s">
        <v>66</v>
      </c>
      <c r="O5195" s="0" t="s">
        <v>42</v>
      </c>
      <c r="P5195" s="0" t="n">
        <f aca="false">IF(AND(OR(Dashboard!$B$5="All",D5195=Dashboard!$B$5),OR(Dashboard!$D$5="All",N5195=Dashboard!$D$5),OR(AND(C5195&lt;&gt;"",C5195&gt;=Dashboard!$F$5,C5195&lt;=Dashboard!$H$5),AND(C5195="",Dashboard!$F$5&lt;=1980,Dashboard!$H$5&gt;=2016))),1,0)</f>
        <v>1</v>
      </c>
      <c r="Q5195" s="0" t="n">
        <f aca="false">J5195*P5195+ROW()*0.00000001</f>
        <v>0.36005195</v>
      </c>
    </row>
    <row r="5196" customFormat="false" ht="15" hidden="false" customHeight="false" outlineLevel="0" collapsed="false">
      <c r="A5196" s="0" t="s">
        <v>3939</v>
      </c>
      <c r="B5196" s="0" t="s">
        <v>78</v>
      </c>
      <c r="C5196" s="0" t="n">
        <v>1997</v>
      </c>
      <c r="D5196" s="0" t="s">
        <v>16</v>
      </c>
      <c r="E5196" s="0" t="s">
        <v>35</v>
      </c>
      <c r="F5196" s="0" t="n">
        <v>0</v>
      </c>
      <c r="G5196" s="0" t="n">
        <v>0</v>
      </c>
      <c r="H5196" s="0" t="n">
        <v>0.36</v>
      </c>
      <c r="I5196" s="0" t="n">
        <v>0</v>
      </c>
      <c r="J5196" s="0" t="n">
        <v>0.36</v>
      </c>
      <c r="N5196" s="0" t="s">
        <v>35</v>
      </c>
      <c r="P5196" s="0" t="n">
        <f aca="false">IF(AND(OR(Dashboard!$B$5="All",D5196=Dashboard!$B$5),OR(Dashboard!$D$5="All",N5196=Dashboard!$D$5),OR(AND(C5196&lt;&gt;"",C5196&gt;=Dashboard!$F$5,C5196&lt;=Dashboard!$H$5),AND(C5196="",Dashboard!$F$5&lt;=1980,Dashboard!$H$5&gt;=2016))),1,0)</f>
        <v>1</v>
      </c>
      <c r="Q5196" s="0" t="n">
        <f aca="false">J5196*P5196+ROW()*0.00000001</f>
        <v>0.36005196</v>
      </c>
    </row>
    <row r="5197" customFormat="false" ht="15" hidden="false" customHeight="false" outlineLevel="0" collapsed="false">
      <c r="A5197" s="0" t="s">
        <v>3940</v>
      </c>
      <c r="B5197" s="0" t="s">
        <v>117</v>
      </c>
      <c r="C5197" s="0" t="n">
        <v>1997</v>
      </c>
      <c r="D5197" s="0" t="s">
        <v>34</v>
      </c>
      <c r="E5197" s="0" t="s">
        <v>3941</v>
      </c>
      <c r="F5197" s="0" t="n">
        <v>0.2</v>
      </c>
      <c r="G5197" s="0" t="n">
        <v>0.14</v>
      </c>
      <c r="H5197" s="0" t="n">
        <v>0</v>
      </c>
      <c r="I5197" s="0" t="n">
        <v>0.02</v>
      </c>
      <c r="J5197" s="0" t="n">
        <v>0.36</v>
      </c>
      <c r="N5197" s="0" t="s">
        <v>74</v>
      </c>
      <c r="P5197" s="0" t="n">
        <f aca="false">IF(AND(OR(Dashboard!$B$5="All",D5197=Dashboard!$B$5),OR(Dashboard!$D$5="All",N5197=Dashboard!$D$5),OR(AND(C5197&lt;&gt;"",C5197&gt;=Dashboard!$F$5,C5197&lt;=Dashboard!$H$5),AND(C5197="",Dashboard!$F$5&lt;=1980,Dashboard!$H$5&gt;=2016))),1,0)</f>
        <v>1</v>
      </c>
      <c r="Q5197" s="0" t="n">
        <f aca="false">J5197*P5197+ROW()*0.00000001</f>
        <v>0.36005197</v>
      </c>
    </row>
    <row r="5198" customFormat="false" ht="15" hidden="false" customHeight="false" outlineLevel="0" collapsed="false">
      <c r="A5198" s="0" t="s">
        <v>1791</v>
      </c>
      <c r="B5198" s="0" t="s">
        <v>76</v>
      </c>
      <c r="C5198" s="0" t="n">
        <v>2000</v>
      </c>
      <c r="D5198" s="0" t="s">
        <v>34</v>
      </c>
      <c r="E5198" s="0" t="s">
        <v>89</v>
      </c>
      <c r="F5198" s="0" t="n">
        <v>0.18</v>
      </c>
      <c r="G5198" s="0" t="n">
        <v>0.14</v>
      </c>
      <c r="H5198" s="0" t="n">
        <v>0</v>
      </c>
      <c r="I5198" s="0" t="n">
        <v>0.05</v>
      </c>
      <c r="J5198" s="0" t="n">
        <v>0.36</v>
      </c>
      <c r="K5198" s="0" t="n">
        <v>51</v>
      </c>
      <c r="M5198" s="0" t="s">
        <v>36</v>
      </c>
      <c r="N5198" s="0" t="s">
        <v>74</v>
      </c>
      <c r="O5198" s="0" t="s">
        <v>53</v>
      </c>
      <c r="P5198" s="0" t="n">
        <f aca="false">IF(AND(OR(Dashboard!$B$5="All",D5198=Dashboard!$B$5),OR(Dashboard!$D$5="All",N5198=Dashboard!$D$5),OR(AND(C5198&lt;&gt;"",C5198&gt;=Dashboard!$F$5,C5198&lt;=Dashboard!$H$5),AND(C5198="",Dashboard!$F$5&lt;=1980,Dashboard!$H$5&gt;=2016))),1,0)</f>
        <v>1</v>
      </c>
      <c r="Q5198" s="0" t="n">
        <f aca="false">J5198*P5198+ROW()*0.00000001</f>
        <v>0.36005198</v>
      </c>
    </row>
    <row r="5199" customFormat="false" ht="15" hidden="false" customHeight="false" outlineLevel="0" collapsed="false">
      <c r="A5199" s="0" t="s">
        <v>1983</v>
      </c>
      <c r="B5199" s="0" t="s">
        <v>144</v>
      </c>
      <c r="C5199" s="0" t="n">
        <v>2005</v>
      </c>
      <c r="D5199" s="0" t="s">
        <v>71</v>
      </c>
      <c r="E5199" s="0" t="s">
        <v>72</v>
      </c>
      <c r="F5199" s="0" t="n">
        <v>0.27</v>
      </c>
      <c r="G5199" s="0" t="n">
        <v>0.08</v>
      </c>
      <c r="H5199" s="0" t="n">
        <v>0</v>
      </c>
      <c r="I5199" s="0" t="n">
        <v>0.01</v>
      </c>
      <c r="J5199" s="0" t="n">
        <v>0.36</v>
      </c>
      <c r="K5199" s="0" t="n">
        <v>84</v>
      </c>
      <c r="L5199" s="0" t="n">
        <v>8.7</v>
      </c>
      <c r="M5199" s="0" t="s">
        <v>36</v>
      </c>
      <c r="N5199" s="0" t="s">
        <v>66</v>
      </c>
      <c r="O5199" s="0" t="s">
        <v>42</v>
      </c>
      <c r="P5199" s="0" t="n">
        <f aca="false">IF(AND(OR(Dashboard!$B$5="All",D5199=Dashboard!$B$5),OR(Dashboard!$D$5="All",N5199=Dashboard!$D$5),OR(AND(C5199&lt;&gt;"",C5199&gt;=Dashboard!$F$5,C5199&lt;=Dashboard!$H$5),AND(C5199="",Dashboard!$F$5&lt;=1980,Dashboard!$H$5&gt;=2016))),1,0)</f>
        <v>1</v>
      </c>
      <c r="Q5199" s="0" t="n">
        <f aca="false">J5199*P5199+ROW()*0.00000001</f>
        <v>0.36005199</v>
      </c>
    </row>
    <row r="5200" customFormat="false" ht="15" hidden="false" customHeight="false" outlineLevel="0" collapsed="false">
      <c r="A5200" s="0" t="s">
        <v>3942</v>
      </c>
      <c r="B5200" s="0" t="s">
        <v>108</v>
      </c>
      <c r="C5200" s="0" t="n">
        <v>2000</v>
      </c>
      <c r="D5200" s="0" t="s">
        <v>71</v>
      </c>
      <c r="E5200" s="0" t="s">
        <v>418</v>
      </c>
      <c r="F5200" s="0" t="n">
        <v>0.29</v>
      </c>
      <c r="G5200" s="0" t="n">
        <v>0.06</v>
      </c>
      <c r="H5200" s="0" t="n">
        <v>0</v>
      </c>
      <c r="I5200" s="0" t="n">
        <v>0</v>
      </c>
      <c r="J5200" s="0" t="n">
        <v>0.36</v>
      </c>
      <c r="N5200" s="0" t="s">
        <v>35</v>
      </c>
      <c r="P5200" s="0" t="n">
        <f aca="false">IF(AND(OR(Dashboard!$B$5="All",D5200=Dashboard!$B$5),OR(Dashboard!$D$5="All",N5200=Dashboard!$D$5),OR(AND(C5200&lt;&gt;"",C5200&gt;=Dashboard!$F$5,C5200&lt;=Dashboard!$H$5),AND(C5200="",Dashboard!$F$5&lt;=1980,Dashboard!$H$5&gt;=2016))),1,0)</f>
        <v>1</v>
      </c>
      <c r="Q5200" s="0" t="n">
        <f aca="false">J5200*P5200+ROW()*0.00000001</f>
        <v>0.360052</v>
      </c>
    </row>
    <row r="5201" customFormat="false" ht="15" hidden="false" customHeight="false" outlineLevel="0" collapsed="false">
      <c r="A5201" s="0" t="s">
        <v>3943</v>
      </c>
      <c r="B5201" s="0" t="s">
        <v>108</v>
      </c>
      <c r="C5201" s="0" t="n">
        <v>1997</v>
      </c>
      <c r="D5201" s="0" t="s">
        <v>48</v>
      </c>
      <c r="E5201" s="0" t="s">
        <v>35</v>
      </c>
      <c r="F5201" s="0" t="n">
        <v>0.29</v>
      </c>
      <c r="G5201" s="0" t="n">
        <v>0.06</v>
      </c>
      <c r="H5201" s="0" t="n">
        <v>0</v>
      </c>
      <c r="I5201" s="0" t="n">
        <v>0</v>
      </c>
      <c r="J5201" s="0" t="n">
        <v>0.36</v>
      </c>
      <c r="N5201" s="0" t="s">
        <v>35</v>
      </c>
      <c r="P5201" s="0" t="n">
        <f aca="false">IF(AND(OR(Dashboard!$B$5="All",D5201=Dashboard!$B$5),OR(Dashboard!$D$5="All",N5201=Dashboard!$D$5),OR(AND(C5201&lt;&gt;"",C5201&gt;=Dashboard!$F$5,C5201&lt;=Dashboard!$H$5),AND(C5201="",Dashboard!$F$5&lt;=1980,Dashboard!$H$5&gt;=2016))),1,0)</f>
        <v>1</v>
      </c>
      <c r="Q5201" s="0" t="n">
        <f aca="false">J5201*P5201+ROW()*0.00000001</f>
        <v>0.36005201</v>
      </c>
    </row>
    <row r="5202" customFormat="false" ht="15" hidden="false" customHeight="false" outlineLevel="0" collapsed="false">
      <c r="A5202" s="0" t="s">
        <v>3944</v>
      </c>
      <c r="B5202" s="0" t="s">
        <v>39</v>
      </c>
      <c r="C5202" s="0" t="n">
        <v>1993</v>
      </c>
      <c r="D5202" s="0" t="s">
        <v>71</v>
      </c>
      <c r="E5202" s="0" t="s">
        <v>1522</v>
      </c>
      <c r="F5202" s="0" t="n">
        <v>0.25</v>
      </c>
      <c r="G5202" s="0" t="n">
        <v>0.1</v>
      </c>
      <c r="H5202" s="0" t="n">
        <v>0</v>
      </c>
      <c r="I5202" s="0" t="n">
        <v>0.01</v>
      </c>
      <c r="J5202" s="0" t="n">
        <v>0.36</v>
      </c>
      <c r="N5202" s="0" t="s">
        <v>35</v>
      </c>
      <c r="P5202" s="0" t="n">
        <f aca="false">IF(AND(OR(Dashboard!$B$5="All",D5202=Dashboard!$B$5),OR(Dashboard!$D$5="All",N5202=Dashboard!$D$5),OR(AND(C5202&lt;&gt;"",C5202&gt;=Dashboard!$F$5,C5202&lt;=Dashboard!$H$5),AND(C5202="",Dashboard!$F$5&lt;=1980,Dashboard!$H$5&gt;=2016))),1,0)</f>
        <v>1</v>
      </c>
      <c r="Q5202" s="0" t="n">
        <f aca="false">J5202*P5202+ROW()*0.00000001</f>
        <v>0.36005202</v>
      </c>
    </row>
    <row r="5203" customFormat="false" ht="15" hidden="false" customHeight="false" outlineLevel="0" collapsed="false">
      <c r="A5203" s="0" t="s">
        <v>3945</v>
      </c>
      <c r="B5203" s="0" t="s">
        <v>108</v>
      </c>
      <c r="C5203" s="0" t="n">
        <v>1997</v>
      </c>
      <c r="D5203" s="0" t="s">
        <v>71</v>
      </c>
      <c r="E5203" s="0" t="s">
        <v>220</v>
      </c>
      <c r="F5203" s="0" t="n">
        <v>0.07</v>
      </c>
      <c r="G5203" s="0" t="n">
        <v>0.02</v>
      </c>
      <c r="H5203" s="0" t="n">
        <v>0.23</v>
      </c>
      <c r="I5203" s="0" t="n">
        <v>0.04</v>
      </c>
      <c r="J5203" s="0" t="n">
        <v>0.36</v>
      </c>
      <c r="N5203" s="0" t="s">
        <v>35</v>
      </c>
      <c r="P5203" s="0" t="n">
        <f aca="false">IF(AND(OR(Dashboard!$B$5="All",D5203=Dashboard!$B$5),OR(Dashboard!$D$5="All",N5203=Dashboard!$D$5),OR(AND(C5203&lt;&gt;"",C5203&gt;=Dashboard!$F$5,C5203&lt;=Dashboard!$H$5),AND(C5203="",Dashboard!$F$5&lt;=1980,Dashboard!$H$5&gt;=2016))),1,0)</f>
        <v>1</v>
      </c>
      <c r="Q5203" s="0" t="n">
        <f aca="false">J5203*P5203+ROW()*0.00000001</f>
        <v>0.36005203</v>
      </c>
    </row>
    <row r="5204" customFormat="false" ht="15" hidden="false" customHeight="false" outlineLevel="0" collapsed="false">
      <c r="A5204" s="0" t="s">
        <v>3607</v>
      </c>
      <c r="B5204" s="0" t="s">
        <v>33</v>
      </c>
      <c r="C5204" s="0" t="n">
        <v>2009</v>
      </c>
      <c r="D5204" s="0" t="s">
        <v>102</v>
      </c>
      <c r="E5204" s="0" t="s">
        <v>418</v>
      </c>
      <c r="F5204" s="0" t="n">
        <v>0.3</v>
      </c>
      <c r="G5204" s="0" t="n">
        <v>0.03</v>
      </c>
      <c r="H5204" s="0" t="n">
        <v>0</v>
      </c>
      <c r="I5204" s="0" t="n">
        <v>0.03</v>
      </c>
      <c r="J5204" s="0" t="n">
        <v>0.36</v>
      </c>
      <c r="K5204" s="0" t="n">
        <v>49</v>
      </c>
      <c r="L5204" s="0" t="n">
        <v>6.2</v>
      </c>
      <c r="M5204" s="0" t="s">
        <v>125</v>
      </c>
      <c r="N5204" s="0" t="s">
        <v>35</v>
      </c>
      <c r="O5204" s="0" t="s">
        <v>177</v>
      </c>
      <c r="P5204" s="0" t="n">
        <f aca="false">IF(AND(OR(Dashboard!$B$5="All",D5204=Dashboard!$B$5),OR(Dashboard!$D$5="All",N5204=Dashboard!$D$5),OR(AND(C5204&lt;&gt;"",C5204&gt;=Dashboard!$F$5,C5204&lt;=Dashboard!$H$5),AND(C5204="",Dashboard!$F$5&lt;=1980,Dashboard!$H$5&gt;=2016))),1,0)</f>
        <v>1</v>
      </c>
      <c r="Q5204" s="0" t="n">
        <f aca="false">J5204*P5204+ROW()*0.00000001</f>
        <v>0.36005204</v>
      </c>
    </row>
    <row r="5205" customFormat="false" ht="15" hidden="false" customHeight="false" outlineLevel="0" collapsed="false">
      <c r="A5205" s="0" t="s">
        <v>3669</v>
      </c>
      <c r="B5205" s="0" t="s">
        <v>33</v>
      </c>
      <c r="C5205" s="0" t="n">
        <v>2008</v>
      </c>
      <c r="D5205" s="0" t="s">
        <v>71</v>
      </c>
      <c r="E5205" s="0" t="s">
        <v>487</v>
      </c>
      <c r="F5205" s="0" t="n">
        <v>0.31</v>
      </c>
      <c r="G5205" s="0" t="n">
        <v>0.02</v>
      </c>
      <c r="H5205" s="0" t="n">
        <v>0</v>
      </c>
      <c r="I5205" s="0" t="n">
        <v>0.03</v>
      </c>
      <c r="J5205" s="0" t="n">
        <v>0.36</v>
      </c>
      <c r="K5205" s="0" t="n">
        <v>63</v>
      </c>
      <c r="L5205" s="0" t="n">
        <v>7.1</v>
      </c>
      <c r="M5205" s="0" t="s">
        <v>103</v>
      </c>
      <c r="N5205" s="0" t="s">
        <v>35</v>
      </c>
      <c r="O5205" s="0" t="s">
        <v>67</v>
      </c>
      <c r="P5205" s="0" t="n">
        <f aca="false">IF(AND(OR(Dashboard!$B$5="All",D5205=Dashboard!$B$5),OR(Dashboard!$D$5="All",N5205=Dashboard!$D$5),OR(AND(C5205&lt;&gt;"",C5205&gt;=Dashboard!$F$5,C5205&lt;=Dashboard!$H$5),AND(C5205="",Dashboard!$F$5&lt;=1980,Dashboard!$H$5&gt;=2016))),1,0)</f>
        <v>1</v>
      </c>
      <c r="Q5205" s="0" t="n">
        <f aca="false">J5205*P5205+ROW()*0.00000001</f>
        <v>0.36005205</v>
      </c>
    </row>
    <row r="5206" customFormat="false" ht="15" hidden="false" customHeight="false" outlineLevel="0" collapsed="false">
      <c r="A5206" s="0" t="s">
        <v>3946</v>
      </c>
      <c r="B5206" s="0" t="s">
        <v>117</v>
      </c>
      <c r="C5206" s="0" t="n">
        <v>2001</v>
      </c>
      <c r="D5206" s="0" t="s">
        <v>41</v>
      </c>
      <c r="E5206" s="0" t="s">
        <v>91</v>
      </c>
      <c r="F5206" s="0" t="n">
        <v>0.2</v>
      </c>
      <c r="G5206" s="0" t="n">
        <v>0.14</v>
      </c>
      <c r="H5206" s="0" t="n">
        <v>0</v>
      </c>
      <c r="I5206" s="0" t="n">
        <v>0.02</v>
      </c>
      <c r="J5206" s="0" t="n">
        <v>0.36</v>
      </c>
      <c r="K5206" s="0" t="n">
        <v>54</v>
      </c>
      <c r="L5206" s="0" t="n">
        <v>6.3</v>
      </c>
      <c r="M5206" s="0" t="s">
        <v>103</v>
      </c>
      <c r="N5206" s="0" t="s">
        <v>74</v>
      </c>
      <c r="O5206" s="0" t="s">
        <v>53</v>
      </c>
      <c r="P5206" s="0" t="n">
        <f aca="false">IF(AND(OR(Dashboard!$B$5="All",D5206=Dashboard!$B$5),OR(Dashboard!$D$5="All",N5206=Dashboard!$D$5),OR(AND(C5206&lt;&gt;"",C5206&gt;=Dashboard!$F$5,C5206&lt;=Dashboard!$H$5),AND(C5206="",Dashboard!$F$5&lt;=1980,Dashboard!$H$5&gt;=2016))),1,0)</f>
        <v>1</v>
      </c>
      <c r="Q5206" s="0" t="n">
        <f aca="false">J5206*P5206+ROW()*0.00000001</f>
        <v>0.36005206</v>
      </c>
    </row>
    <row r="5207" customFormat="false" ht="15" hidden="false" customHeight="false" outlineLevel="0" collapsed="false">
      <c r="A5207" s="0" t="s">
        <v>2314</v>
      </c>
      <c r="B5207" s="0" t="s">
        <v>85</v>
      </c>
      <c r="C5207" s="0" t="n">
        <v>2001</v>
      </c>
      <c r="D5207" s="0" t="s">
        <v>34</v>
      </c>
      <c r="E5207" s="0" t="s">
        <v>91</v>
      </c>
      <c r="F5207" s="0" t="n">
        <v>0.26</v>
      </c>
      <c r="G5207" s="0" t="n">
        <v>0.1</v>
      </c>
      <c r="H5207" s="0" t="n">
        <v>0</v>
      </c>
      <c r="I5207" s="0" t="n">
        <v>0.01</v>
      </c>
      <c r="J5207" s="0" t="n">
        <v>0.36</v>
      </c>
      <c r="K5207" s="0" t="n">
        <v>58</v>
      </c>
      <c r="M5207" s="0" t="s">
        <v>36</v>
      </c>
      <c r="N5207" s="0" t="s">
        <v>35</v>
      </c>
      <c r="O5207" s="0" t="s">
        <v>53</v>
      </c>
      <c r="P5207" s="0" t="n">
        <f aca="false">IF(AND(OR(Dashboard!$B$5="All",D5207=Dashboard!$B$5),OR(Dashboard!$D$5="All",N5207=Dashboard!$D$5),OR(AND(C5207&lt;&gt;"",C5207&gt;=Dashboard!$F$5,C5207&lt;=Dashboard!$H$5),AND(C5207="",Dashboard!$F$5&lt;=1980,Dashboard!$H$5&gt;=2016))),1,0)</f>
        <v>1</v>
      </c>
      <c r="Q5207" s="0" t="n">
        <f aca="false">J5207*P5207+ROW()*0.00000001</f>
        <v>0.36005207</v>
      </c>
    </row>
    <row r="5208" customFormat="false" ht="15" hidden="false" customHeight="false" outlineLevel="0" collapsed="false">
      <c r="A5208" s="0" t="s">
        <v>3947</v>
      </c>
      <c r="B5208" s="0" t="s">
        <v>33</v>
      </c>
      <c r="C5208" s="0" t="n">
        <v>2008</v>
      </c>
      <c r="D5208" s="0" t="s">
        <v>34</v>
      </c>
      <c r="E5208" s="0" t="s">
        <v>3948</v>
      </c>
      <c r="F5208" s="0" t="n">
        <v>0.33</v>
      </c>
      <c r="G5208" s="0" t="n">
        <v>0</v>
      </c>
      <c r="H5208" s="0" t="n">
        <v>0</v>
      </c>
      <c r="I5208" s="0" t="n">
        <v>0.03</v>
      </c>
      <c r="J5208" s="0" t="n">
        <v>0.36</v>
      </c>
      <c r="M5208" s="0" t="s">
        <v>103</v>
      </c>
      <c r="N5208" s="0" t="s">
        <v>35</v>
      </c>
      <c r="P5208" s="0" t="n">
        <f aca="false">IF(AND(OR(Dashboard!$B$5="All",D5208=Dashboard!$B$5),OR(Dashboard!$D$5="All",N5208=Dashboard!$D$5),OR(AND(C5208&lt;&gt;"",C5208&gt;=Dashboard!$F$5,C5208&lt;=Dashboard!$H$5),AND(C5208="",Dashboard!$F$5&lt;=1980,Dashboard!$H$5&gt;=2016))),1,0)</f>
        <v>1</v>
      </c>
      <c r="Q5208" s="0" t="n">
        <f aca="false">J5208*P5208+ROW()*0.00000001</f>
        <v>0.36005208</v>
      </c>
    </row>
    <row r="5209" customFormat="false" ht="15" hidden="false" customHeight="false" outlineLevel="0" collapsed="false">
      <c r="A5209" s="0" t="s">
        <v>3949</v>
      </c>
      <c r="B5209" s="0" t="s">
        <v>33</v>
      </c>
      <c r="C5209" s="0" t="n">
        <v>2010</v>
      </c>
      <c r="D5209" s="0" t="s">
        <v>58</v>
      </c>
      <c r="E5209" s="0" t="s">
        <v>91</v>
      </c>
      <c r="F5209" s="0" t="n">
        <v>0.3</v>
      </c>
      <c r="G5209" s="0" t="n">
        <v>0.03</v>
      </c>
      <c r="H5209" s="0" t="n">
        <v>0</v>
      </c>
      <c r="I5209" s="0" t="n">
        <v>0.03</v>
      </c>
      <c r="J5209" s="0" t="n">
        <v>0.36</v>
      </c>
      <c r="M5209" s="0" t="s">
        <v>36</v>
      </c>
      <c r="N5209" s="0" t="s">
        <v>35</v>
      </c>
      <c r="P5209" s="0" t="n">
        <f aca="false">IF(AND(OR(Dashboard!$B$5="All",D5209=Dashboard!$B$5),OR(Dashboard!$D$5="All",N5209=Dashboard!$D$5),OR(AND(C5209&lt;&gt;"",C5209&gt;=Dashboard!$F$5,C5209&lt;=Dashboard!$H$5),AND(C5209="",Dashboard!$F$5&lt;=1980,Dashboard!$H$5&gt;=2016))),1,0)</f>
        <v>1</v>
      </c>
      <c r="Q5209" s="0" t="n">
        <f aca="false">J5209*P5209+ROW()*0.00000001</f>
        <v>0.36005209</v>
      </c>
    </row>
    <row r="5210" customFormat="false" ht="15" hidden="false" customHeight="false" outlineLevel="0" collapsed="false">
      <c r="A5210" s="0" t="s">
        <v>3950</v>
      </c>
      <c r="B5210" s="0" t="s">
        <v>144</v>
      </c>
      <c r="C5210" s="0" t="n">
        <v>2004</v>
      </c>
      <c r="D5210" s="0" t="s">
        <v>58</v>
      </c>
      <c r="E5210" s="0" t="s">
        <v>65</v>
      </c>
      <c r="F5210" s="0" t="n">
        <v>0.27</v>
      </c>
      <c r="G5210" s="0" t="n">
        <v>0.08</v>
      </c>
      <c r="H5210" s="0" t="n">
        <v>0</v>
      </c>
      <c r="I5210" s="0" t="n">
        <v>0.01</v>
      </c>
      <c r="J5210" s="0" t="n">
        <v>0.36</v>
      </c>
      <c r="K5210" s="0" t="n">
        <v>81</v>
      </c>
      <c r="L5210" s="0" t="n">
        <v>7.5</v>
      </c>
      <c r="M5210" s="0" t="s">
        <v>103</v>
      </c>
      <c r="N5210" s="0" t="s">
        <v>66</v>
      </c>
      <c r="O5210" s="0" t="s">
        <v>42</v>
      </c>
      <c r="P5210" s="0" t="n">
        <f aca="false">IF(AND(OR(Dashboard!$B$5="All",D5210=Dashboard!$B$5),OR(Dashboard!$D$5="All",N5210=Dashboard!$D$5),OR(AND(C5210&lt;&gt;"",C5210&gt;=Dashboard!$F$5,C5210&lt;=Dashboard!$H$5),AND(C5210="",Dashboard!$F$5&lt;=1980,Dashboard!$H$5&gt;=2016))),1,0)</f>
        <v>1</v>
      </c>
      <c r="Q5210" s="0" t="n">
        <f aca="false">J5210*P5210+ROW()*0.00000001</f>
        <v>0.3600521</v>
      </c>
    </row>
    <row r="5211" customFormat="false" ht="15" hidden="false" customHeight="false" outlineLevel="0" collapsed="false">
      <c r="A5211" s="0" t="s">
        <v>3951</v>
      </c>
      <c r="B5211" s="0" t="s">
        <v>164</v>
      </c>
      <c r="C5211" s="0" t="n">
        <v>2006</v>
      </c>
      <c r="D5211" s="0" t="s">
        <v>46</v>
      </c>
      <c r="E5211" s="0" t="s">
        <v>157</v>
      </c>
      <c r="F5211" s="0" t="n">
        <v>0.17</v>
      </c>
      <c r="G5211" s="0" t="n">
        <v>0.01</v>
      </c>
      <c r="H5211" s="0" t="n">
        <v>0.16</v>
      </c>
      <c r="I5211" s="0" t="n">
        <v>0.02</v>
      </c>
      <c r="J5211" s="0" t="n">
        <v>0.36</v>
      </c>
      <c r="K5211" s="0" t="n">
        <v>80</v>
      </c>
      <c r="L5211" s="0" t="n">
        <v>8.4</v>
      </c>
      <c r="M5211" s="0" t="s">
        <v>103</v>
      </c>
      <c r="N5211" s="0" t="s">
        <v>74</v>
      </c>
      <c r="O5211" s="0" t="s">
        <v>37</v>
      </c>
      <c r="P5211" s="0" t="n">
        <f aca="false">IF(AND(OR(Dashboard!$B$5="All",D5211=Dashboard!$B$5),OR(Dashboard!$D$5="All",N5211=Dashboard!$D$5),OR(AND(C5211&lt;&gt;"",C5211&gt;=Dashboard!$F$5,C5211&lt;=Dashboard!$H$5),AND(C5211="",Dashboard!$F$5&lt;=1980,Dashboard!$H$5&gt;=2016))),1,0)</f>
        <v>1</v>
      </c>
      <c r="Q5211" s="0" t="n">
        <f aca="false">J5211*P5211+ROW()*0.00000001</f>
        <v>0.36005211</v>
      </c>
    </row>
    <row r="5212" customFormat="false" ht="15" hidden="false" customHeight="false" outlineLevel="0" collapsed="false">
      <c r="A5212" s="0" t="s">
        <v>3952</v>
      </c>
      <c r="B5212" s="0" t="s">
        <v>85</v>
      </c>
      <c r="C5212" s="0" t="n">
        <v>2002</v>
      </c>
      <c r="D5212" s="0" t="s">
        <v>58</v>
      </c>
      <c r="E5212" s="0" t="s">
        <v>3953</v>
      </c>
      <c r="F5212" s="0" t="n">
        <v>0</v>
      </c>
      <c r="G5212" s="0" t="n">
        <v>0</v>
      </c>
      <c r="H5212" s="0" t="n">
        <v>0.35</v>
      </c>
      <c r="I5212" s="0" t="n">
        <v>0.01</v>
      </c>
      <c r="J5212" s="0" t="n">
        <v>0.36</v>
      </c>
      <c r="N5212" s="0" t="s">
        <v>35</v>
      </c>
      <c r="P5212" s="0" t="n">
        <f aca="false">IF(AND(OR(Dashboard!$B$5="All",D5212=Dashboard!$B$5),OR(Dashboard!$D$5="All",N5212=Dashboard!$D$5),OR(AND(C5212&lt;&gt;"",C5212&gt;=Dashboard!$F$5,C5212&lt;=Dashboard!$H$5),AND(C5212="",Dashboard!$F$5&lt;=1980,Dashboard!$H$5&gt;=2016))),1,0)</f>
        <v>1</v>
      </c>
      <c r="Q5212" s="0" t="n">
        <f aca="false">J5212*P5212+ROW()*0.00000001</f>
        <v>0.36005212</v>
      </c>
    </row>
    <row r="5213" customFormat="false" ht="15" hidden="false" customHeight="false" outlineLevel="0" collapsed="false">
      <c r="A5213" s="0" t="s">
        <v>3954</v>
      </c>
      <c r="B5213" s="0" t="s">
        <v>78</v>
      </c>
      <c r="C5213" s="0" t="n">
        <v>1994</v>
      </c>
      <c r="D5213" s="0" t="s">
        <v>46</v>
      </c>
      <c r="E5213" s="0" t="s">
        <v>2843</v>
      </c>
      <c r="F5213" s="0" t="n">
        <v>0</v>
      </c>
      <c r="G5213" s="0" t="n">
        <v>0</v>
      </c>
      <c r="H5213" s="0" t="n">
        <v>0.36</v>
      </c>
      <c r="I5213" s="0" t="n">
        <v>0</v>
      </c>
      <c r="J5213" s="0" t="n">
        <v>0.36</v>
      </c>
      <c r="N5213" s="0" t="s">
        <v>35</v>
      </c>
      <c r="P5213" s="0" t="n">
        <f aca="false">IF(AND(OR(Dashboard!$B$5="All",D5213=Dashboard!$B$5),OR(Dashboard!$D$5="All",N5213=Dashboard!$D$5),OR(AND(C5213&lt;&gt;"",C5213&gt;=Dashboard!$F$5,C5213&lt;=Dashboard!$H$5),AND(C5213="",Dashboard!$F$5&lt;=1980,Dashboard!$H$5&gt;=2016))),1,0)</f>
        <v>1</v>
      </c>
      <c r="Q5213" s="0" t="n">
        <f aca="false">J5213*P5213+ROW()*0.00000001</f>
        <v>0.36005213</v>
      </c>
    </row>
    <row r="5214" customFormat="false" ht="15" hidden="false" customHeight="false" outlineLevel="0" collapsed="false">
      <c r="A5214" s="0" t="s">
        <v>2364</v>
      </c>
      <c r="B5214" s="0" t="s">
        <v>117</v>
      </c>
      <c r="C5214" s="0" t="n">
        <v>1999</v>
      </c>
      <c r="D5214" s="0" t="s">
        <v>41</v>
      </c>
      <c r="E5214" s="0" t="s">
        <v>2365</v>
      </c>
      <c r="F5214" s="0" t="n">
        <v>0.2</v>
      </c>
      <c r="G5214" s="0" t="n">
        <v>0.14</v>
      </c>
      <c r="H5214" s="0" t="n">
        <v>0</v>
      </c>
      <c r="I5214" s="0" t="n">
        <v>0.02</v>
      </c>
      <c r="J5214" s="0" t="n">
        <v>0.36</v>
      </c>
      <c r="N5214" s="0" t="s">
        <v>74</v>
      </c>
      <c r="P5214" s="0" t="n">
        <f aca="false">IF(AND(OR(Dashboard!$B$5="All",D5214=Dashboard!$B$5),OR(Dashboard!$D$5="All",N5214=Dashboard!$D$5),OR(AND(C5214&lt;&gt;"",C5214&gt;=Dashboard!$F$5,C5214&lt;=Dashboard!$H$5),AND(C5214="",Dashboard!$F$5&lt;=1980,Dashboard!$H$5&gt;=2016))),1,0)</f>
        <v>1</v>
      </c>
      <c r="Q5214" s="0" t="n">
        <f aca="false">J5214*P5214+ROW()*0.00000001</f>
        <v>0.36005214</v>
      </c>
    </row>
    <row r="5215" customFormat="false" ht="15" hidden="false" customHeight="false" outlineLevel="0" collapsed="false">
      <c r="A5215" s="0" t="s">
        <v>1864</v>
      </c>
      <c r="B5215" s="0" t="s">
        <v>94</v>
      </c>
      <c r="C5215" s="0" t="n">
        <v>2015</v>
      </c>
      <c r="D5215" s="0" t="s">
        <v>52</v>
      </c>
      <c r="E5215" s="0" t="s">
        <v>124</v>
      </c>
      <c r="F5215" s="0" t="n">
        <v>0.17</v>
      </c>
      <c r="G5215" s="0" t="n">
        <v>0.13</v>
      </c>
      <c r="H5215" s="0" t="n">
        <v>0</v>
      </c>
      <c r="I5215" s="0" t="n">
        <v>0.06</v>
      </c>
      <c r="J5215" s="0" t="n">
        <v>0.36</v>
      </c>
      <c r="K5215" s="0" t="n">
        <v>73</v>
      </c>
      <c r="L5215" s="0" t="n">
        <v>6.8</v>
      </c>
      <c r="M5215" s="0" t="s">
        <v>125</v>
      </c>
      <c r="N5215" s="0" t="s">
        <v>74</v>
      </c>
      <c r="O5215" s="0" t="s">
        <v>37</v>
      </c>
      <c r="P5215" s="0" t="n">
        <f aca="false">IF(AND(OR(Dashboard!$B$5="All",D5215=Dashboard!$B$5),OR(Dashboard!$D$5="All",N5215=Dashboard!$D$5),OR(AND(C5215&lt;&gt;"",C5215&gt;=Dashboard!$F$5,C5215&lt;=Dashboard!$H$5),AND(C5215="",Dashboard!$F$5&lt;=1980,Dashboard!$H$5&gt;=2016))),1,0)</f>
        <v>1</v>
      </c>
      <c r="Q5215" s="0" t="n">
        <f aca="false">J5215*P5215+ROW()*0.00000001</f>
        <v>0.36005215</v>
      </c>
    </row>
    <row r="5216" customFormat="false" ht="15" hidden="false" customHeight="false" outlineLevel="0" collapsed="false">
      <c r="A5216" s="0" t="s">
        <v>2853</v>
      </c>
      <c r="B5216" s="0" t="s">
        <v>144</v>
      </c>
      <c r="C5216" s="0" t="n">
        <v>2003</v>
      </c>
      <c r="D5216" s="0" t="s">
        <v>34</v>
      </c>
      <c r="E5216" s="0" t="s">
        <v>154</v>
      </c>
      <c r="F5216" s="0" t="n">
        <v>0.27</v>
      </c>
      <c r="G5216" s="0" t="n">
        <v>0.08</v>
      </c>
      <c r="H5216" s="0" t="n">
        <v>0</v>
      </c>
      <c r="I5216" s="0" t="n">
        <v>0.01</v>
      </c>
      <c r="J5216" s="0" t="n">
        <v>0.36</v>
      </c>
      <c r="K5216" s="0" t="n">
        <v>91</v>
      </c>
      <c r="L5216" s="0" t="n">
        <v>8.9</v>
      </c>
      <c r="M5216" s="0" t="s">
        <v>36</v>
      </c>
      <c r="N5216" s="0" t="s">
        <v>66</v>
      </c>
      <c r="O5216" s="0" t="s">
        <v>60</v>
      </c>
      <c r="P5216" s="0" t="n">
        <f aca="false">IF(AND(OR(Dashboard!$B$5="All",D5216=Dashboard!$B$5),OR(Dashboard!$D$5="All",N5216=Dashboard!$D$5),OR(AND(C5216&lt;&gt;"",C5216&gt;=Dashboard!$F$5,C5216&lt;=Dashboard!$H$5),AND(C5216="",Dashboard!$F$5&lt;=1980,Dashboard!$H$5&gt;=2016))),1,0)</f>
        <v>1</v>
      </c>
      <c r="Q5216" s="0" t="n">
        <f aca="false">J5216*P5216+ROW()*0.00000001</f>
        <v>0.36005216</v>
      </c>
    </row>
    <row r="5217" customFormat="false" ht="15" hidden="false" customHeight="false" outlineLevel="0" collapsed="false">
      <c r="A5217" s="0" t="s">
        <v>3955</v>
      </c>
      <c r="B5217" s="0" t="s">
        <v>76</v>
      </c>
      <c r="C5217" s="0" t="n">
        <v>2005</v>
      </c>
      <c r="D5217" s="0" t="s">
        <v>102</v>
      </c>
      <c r="E5217" s="0" t="s">
        <v>160</v>
      </c>
      <c r="F5217" s="0" t="n">
        <v>0</v>
      </c>
      <c r="G5217" s="0" t="n">
        <v>0</v>
      </c>
      <c r="H5217" s="0" t="n">
        <v>0.36</v>
      </c>
      <c r="I5217" s="0" t="n">
        <v>0</v>
      </c>
      <c r="J5217" s="0" t="n">
        <v>0.36</v>
      </c>
      <c r="N5217" s="0" t="s">
        <v>74</v>
      </c>
      <c r="P5217" s="0" t="n">
        <f aca="false">IF(AND(OR(Dashboard!$B$5="All",D5217=Dashboard!$B$5),OR(Dashboard!$D$5="All",N5217=Dashboard!$D$5),OR(AND(C5217&lt;&gt;"",C5217&gt;=Dashboard!$F$5,C5217&lt;=Dashboard!$H$5),AND(C5217="",Dashboard!$F$5&lt;=1980,Dashboard!$H$5&gt;=2016))),1,0)</f>
        <v>1</v>
      </c>
      <c r="Q5217" s="0" t="n">
        <f aca="false">J5217*P5217+ROW()*0.00000001</f>
        <v>0.36005217</v>
      </c>
    </row>
    <row r="5218" customFormat="false" ht="15" hidden="false" customHeight="false" outlineLevel="0" collapsed="false">
      <c r="A5218" s="0" t="s">
        <v>3956</v>
      </c>
      <c r="B5218" s="0" t="s">
        <v>76</v>
      </c>
      <c r="C5218" s="0" t="n">
        <v>2004</v>
      </c>
      <c r="D5218" s="0" t="s">
        <v>34</v>
      </c>
      <c r="E5218" s="0" t="s">
        <v>1524</v>
      </c>
      <c r="F5218" s="0" t="n">
        <v>0.18</v>
      </c>
      <c r="G5218" s="0" t="n">
        <v>0.14</v>
      </c>
      <c r="H5218" s="0" t="n">
        <v>0</v>
      </c>
      <c r="I5218" s="0" t="n">
        <v>0.05</v>
      </c>
      <c r="J5218" s="0" t="n">
        <v>0.36</v>
      </c>
      <c r="K5218" s="0" t="n">
        <v>59</v>
      </c>
      <c r="L5218" s="0" t="n">
        <v>8.7</v>
      </c>
      <c r="M5218" s="0" t="s">
        <v>36</v>
      </c>
      <c r="N5218" s="0" t="s">
        <v>74</v>
      </c>
      <c r="O5218" s="0" t="s">
        <v>53</v>
      </c>
      <c r="P5218" s="0" t="n">
        <f aca="false">IF(AND(OR(Dashboard!$B$5="All",D5218=Dashboard!$B$5),OR(Dashboard!$D$5="All",N5218=Dashboard!$D$5),OR(AND(C5218&lt;&gt;"",C5218&gt;=Dashboard!$F$5,C5218&lt;=Dashboard!$H$5),AND(C5218="",Dashboard!$F$5&lt;=1980,Dashboard!$H$5&gt;=2016))),1,0)</f>
        <v>1</v>
      </c>
      <c r="Q5218" s="0" t="n">
        <f aca="false">J5218*P5218+ROW()*0.00000001</f>
        <v>0.36005218</v>
      </c>
    </row>
    <row r="5219" customFormat="false" ht="15" hidden="false" customHeight="false" outlineLevel="0" collapsed="false">
      <c r="A5219" s="0" t="s">
        <v>3957</v>
      </c>
      <c r="B5219" s="0" t="s">
        <v>50</v>
      </c>
      <c r="C5219" s="0" t="n">
        <v>2007</v>
      </c>
      <c r="D5219" s="0" t="s">
        <v>41</v>
      </c>
      <c r="E5219" s="0" t="s">
        <v>3958</v>
      </c>
      <c r="F5219" s="0" t="n">
        <v>0.33</v>
      </c>
      <c r="G5219" s="0" t="n">
        <v>0</v>
      </c>
      <c r="H5219" s="0" t="n">
        <v>0</v>
      </c>
      <c r="I5219" s="0" t="n">
        <v>0.02</v>
      </c>
      <c r="J5219" s="0" t="n">
        <v>0.36</v>
      </c>
      <c r="N5219" s="0" t="s">
        <v>35</v>
      </c>
      <c r="P5219" s="0" t="n">
        <f aca="false">IF(AND(OR(Dashboard!$B$5="All",D5219=Dashboard!$B$5),OR(Dashboard!$D$5="All",N5219=Dashboard!$D$5),OR(AND(C5219&lt;&gt;"",C5219&gt;=Dashboard!$F$5,C5219&lt;=Dashboard!$H$5),AND(C5219="",Dashboard!$F$5&lt;=1980,Dashboard!$H$5&gt;=2016))),1,0)</f>
        <v>1</v>
      </c>
      <c r="Q5219" s="0" t="n">
        <f aca="false">J5219*P5219+ROW()*0.00000001</f>
        <v>0.36005219</v>
      </c>
    </row>
    <row r="5220" customFormat="false" ht="15" hidden="false" customHeight="false" outlineLevel="0" collapsed="false">
      <c r="A5220" s="0" t="s">
        <v>3959</v>
      </c>
      <c r="B5220" s="0" t="s">
        <v>76</v>
      </c>
      <c r="C5220" s="0" t="n">
        <v>2004</v>
      </c>
      <c r="D5220" s="0" t="s">
        <v>34</v>
      </c>
      <c r="E5220" s="0" t="s">
        <v>154</v>
      </c>
      <c r="F5220" s="0" t="n">
        <v>0</v>
      </c>
      <c r="G5220" s="0" t="n">
        <v>0</v>
      </c>
      <c r="H5220" s="0" t="n">
        <v>0.36</v>
      </c>
      <c r="I5220" s="0" t="n">
        <v>0</v>
      </c>
      <c r="J5220" s="0" t="n">
        <v>0.36</v>
      </c>
      <c r="N5220" s="0" t="s">
        <v>74</v>
      </c>
      <c r="P5220" s="0" t="n">
        <f aca="false">IF(AND(OR(Dashboard!$B$5="All",D5220=Dashboard!$B$5),OR(Dashboard!$D$5="All",N5220=Dashboard!$D$5),OR(AND(C5220&lt;&gt;"",C5220&gt;=Dashboard!$F$5,C5220&lt;=Dashboard!$H$5),AND(C5220="",Dashboard!$F$5&lt;=1980,Dashboard!$H$5&gt;=2016))),1,0)</f>
        <v>1</v>
      </c>
      <c r="Q5220" s="0" t="n">
        <f aca="false">J5220*P5220+ROW()*0.00000001</f>
        <v>0.3600522</v>
      </c>
    </row>
    <row r="5221" customFormat="false" ht="15" hidden="false" customHeight="false" outlineLevel="0" collapsed="false">
      <c r="A5221" s="0" t="s">
        <v>3451</v>
      </c>
      <c r="B5221" s="0" t="s">
        <v>64</v>
      </c>
      <c r="C5221" s="0" t="n">
        <v>2010</v>
      </c>
      <c r="D5221" s="0" t="s">
        <v>71</v>
      </c>
      <c r="E5221" s="0" t="s">
        <v>91</v>
      </c>
      <c r="F5221" s="0" t="n">
        <v>0.24</v>
      </c>
      <c r="G5221" s="0" t="n">
        <v>0.08</v>
      </c>
      <c r="H5221" s="0" t="n">
        <v>0</v>
      </c>
      <c r="I5221" s="0" t="n">
        <v>0.03</v>
      </c>
      <c r="J5221" s="0" t="n">
        <v>0.36</v>
      </c>
      <c r="K5221" s="0" t="n">
        <v>76</v>
      </c>
      <c r="L5221" s="0" t="n">
        <v>7.6</v>
      </c>
      <c r="M5221" s="0" t="s">
        <v>103</v>
      </c>
      <c r="N5221" s="0" t="s">
        <v>66</v>
      </c>
      <c r="O5221" s="0" t="s">
        <v>37</v>
      </c>
      <c r="P5221" s="0" t="n">
        <f aca="false">IF(AND(OR(Dashboard!$B$5="All",D5221=Dashboard!$B$5),OR(Dashboard!$D$5="All",N5221=Dashboard!$D$5),OR(AND(C5221&lt;&gt;"",C5221&gt;=Dashboard!$F$5,C5221&lt;=Dashboard!$H$5),AND(C5221="",Dashboard!$F$5&lt;=1980,Dashboard!$H$5&gt;=2016))),1,0)</f>
        <v>1</v>
      </c>
      <c r="Q5221" s="0" t="n">
        <f aca="false">J5221*P5221+ROW()*0.00000001</f>
        <v>0.36005221</v>
      </c>
    </row>
    <row r="5222" customFormat="false" ht="15" hidden="false" customHeight="false" outlineLevel="0" collapsed="false">
      <c r="A5222" s="0" t="s">
        <v>3960</v>
      </c>
      <c r="B5222" s="0" t="s">
        <v>164</v>
      </c>
      <c r="C5222" s="0" t="n">
        <v>2012</v>
      </c>
      <c r="D5222" s="0" t="s">
        <v>246</v>
      </c>
      <c r="E5222" s="0" t="s">
        <v>328</v>
      </c>
      <c r="F5222" s="0" t="n">
        <v>0</v>
      </c>
      <c r="G5222" s="0" t="n">
        <v>0</v>
      </c>
      <c r="H5222" s="0" t="n">
        <v>0.36</v>
      </c>
      <c r="I5222" s="0" t="n">
        <v>0</v>
      </c>
      <c r="J5222" s="0" t="n">
        <v>0.36</v>
      </c>
      <c r="N5222" s="0" t="s">
        <v>74</v>
      </c>
      <c r="P5222" s="0" t="n">
        <f aca="false">IF(AND(OR(Dashboard!$B$5="All",D5222=Dashboard!$B$5),OR(Dashboard!$D$5="All",N5222=Dashboard!$D$5),OR(AND(C5222&lt;&gt;"",C5222&gt;=Dashboard!$F$5,C5222&lt;=Dashboard!$H$5),AND(C5222="",Dashboard!$F$5&lt;=1980,Dashboard!$H$5&gt;=2016))),1,0)</f>
        <v>1</v>
      </c>
      <c r="Q5222" s="0" t="n">
        <f aca="false">J5222*P5222+ROW()*0.00000001</f>
        <v>0.36005222</v>
      </c>
    </row>
    <row r="5223" customFormat="false" ht="15" hidden="false" customHeight="false" outlineLevel="0" collapsed="false">
      <c r="A5223" s="0" t="s">
        <v>2861</v>
      </c>
      <c r="B5223" s="0" t="s">
        <v>33</v>
      </c>
      <c r="C5223" s="0" t="n">
        <v>2007</v>
      </c>
      <c r="D5223" s="0" t="s">
        <v>71</v>
      </c>
      <c r="E5223" s="0" t="s">
        <v>124</v>
      </c>
      <c r="F5223" s="0" t="n">
        <v>0.3</v>
      </c>
      <c r="G5223" s="0" t="n">
        <v>0.03</v>
      </c>
      <c r="H5223" s="0" t="n">
        <v>0</v>
      </c>
      <c r="I5223" s="0" t="n">
        <v>0.03</v>
      </c>
      <c r="J5223" s="0" t="n">
        <v>0.36</v>
      </c>
      <c r="K5223" s="0" t="n">
        <v>60</v>
      </c>
      <c r="L5223" s="0" t="n">
        <v>5.9</v>
      </c>
      <c r="M5223" s="0" t="s">
        <v>125</v>
      </c>
      <c r="N5223" s="0" t="s">
        <v>35</v>
      </c>
      <c r="O5223" s="0" t="s">
        <v>53</v>
      </c>
      <c r="P5223" s="0" t="n">
        <f aca="false">IF(AND(OR(Dashboard!$B$5="All",D5223=Dashboard!$B$5),OR(Dashboard!$D$5="All",N5223=Dashboard!$D$5),OR(AND(C5223&lt;&gt;"",C5223&gt;=Dashboard!$F$5,C5223&lt;=Dashboard!$H$5),AND(C5223="",Dashboard!$F$5&lt;=1980,Dashboard!$H$5&gt;=2016))),1,0)</f>
        <v>1</v>
      </c>
      <c r="Q5223" s="0" t="n">
        <f aca="false">J5223*P5223+ROW()*0.00000001</f>
        <v>0.36005223</v>
      </c>
    </row>
    <row r="5224" customFormat="false" ht="15" hidden="false" customHeight="false" outlineLevel="0" collapsed="false">
      <c r="A5224" s="0" t="s">
        <v>3961</v>
      </c>
      <c r="B5224" s="0" t="s">
        <v>97</v>
      </c>
      <c r="C5224" s="0" t="n">
        <v>2014</v>
      </c>
      <c r="D5224" s="0" t="s">
        <v>46</v>
      </c>
      <c r="E5224" s="0" t="s">
        <v>35</v>
      </c>
      <c r="F5224" s="0" t="n">
        <v>0.08</v>
      </c>
      <c r="G5224" s="0" t="n">
        <v>0.04</v>
      </c>
      <c r="H5224" s="0" t="n">
        <v>0.23</v>
      </c>
      <c r="I5224" s="0" t="n">
        <v>0.01</v>
      </c>
      <c r="J5224" s="0" t="n">
        <v>0.36</v>
      </c>
      <c r="K5224" s="0" t="n">
        <v>57</v>
      </c>
      <c r="L5224" s="0" t="n">
        <v>4.8</v>
      </c>
      <c r="M5224" s="0" t="s">
        <v>125</v>
      </c>
      <c r="N5224" s="0" t="s">
        <v>35</v>
      </c>
      <c r="O5224" s="0" t="s">
        <v>53</v>
      </c>
      <c r="P5224" s="0" t="n">
        <f aca="false">IF(AND(OR(Dashboard!$B$5="All",D5224=Dashboard!$B$5),OR(Dashboard!$D$5="All",N5224=Dashboard!$D$5),OR(AND(C5224&lt;&gt;"",C5224&gt;=Dashboard!$F$5,C5224&lt;=Dashboard!$H$5),AND(C5224="",Dashboard!$F$5&lt;=1980,Dashboard!$H$5&gt;=2016))),1,0)</f>
        <v>1</v>
      </c>
      <c r="Q5224" s="0" t="n">
        <f aca="false">J5224*P5224+ROW()*0.00000001</f>
        <v>0.36005224</v>
      </c>
    </row>
    <row r="5225" customFormat="false" ht="15" hidden="false" customHeight="false" outlineLevel="0" collapsed="false">
      <c r="A5225" s="0" t="s">
        <v>3962</v>
      </c>
      <c r="B5225" s="0" t="s">
        <v>76</v>
      </c>
      <c r="C5225" s="0" t="n">
        <v>2003</v>
      </c>
      <c r="D5225" s="0" t="s">
        <v>16</v>
      </c>
      <c r="E5225" s="0" t="s">
        <v>72</v>
      </c>
      <c r="F5225" s="0" t="n">
        <v>0.18</v>
      </c>
      <c r="G5225" s="0" t="n">
        <v>0.14</v>
      </c>
      <c r="H5225" s="0" t="n">
        <v>0</v>
      </c>
      <c r="I5225" s="0" t="n">
        <v>0.05</v>
      </c>
      <c r="J5225" s="0" t="n">
        <v>0.36</v>
      </c>
      <c r="N5225" s="0" t="s">
        <v>74</v>
      </c>
      <c r="P5225" s="0" t="n">
        <f aca="false">IF(AND(OR(Dashboard!$B$5="All",D5225=Dashboard!$B$5),OR(Dashboard!$D$5="All",N5225=Dashboard!$D$5),OR(AND(C5225&lt;&gt;"",C5225&gt;=Dashboard!$F$5,C5225&lt;=Dashboard!$H$5),AND(C5225="",Dashboard!$F$5&lt;=1980,Dashboard!$H$5&gt;=2016))),1,0)</f>
        <v>1</v>
      </c>
      <c r="Q5225" s="0" t="n">
        <f aca="false">J5225*P5225+ROW()*0.00000001</f>
        <v>0.36005225</v>
      </c>
    </row>
    <row r="5226" customFormat="false" ht="15" hidden="false" customHeight="false" outlineLevel="0" collapsed="false">
      <c r="A5226" s="0" t="s">
        <v>3963</v>
      </c>
      <c r="B5226" s="0" t="s">
        <v>76</v>
      </c>
      <c r="C5226" s="0" t="n">
        <v>2003</v>
      </c>
      <c r="D5226" s="0" t="s">
        <v>46</v>
      </c>
      <c r="E5226" s="0" t="s">
        <v>89</v>
      </c>
      <c r="F5226" s="0" t="n">
        <v>0.18</v>
      </c>
      <c r="G5226" s="0" t="n">
        <v>0.14</v>
      </c>
      <c r="H5226" s="0" t="n">
        <v>0</v>
      </c>
      <c r="I5226" s="0" t="n">
        <v>0.05</v>
      </c>
      <c r="J5226" s="0" t="n">
        <v>0.36</v>
      </c>
      <c r="K5226" s="0" t="n">
        <v>72</v>
      </c>
      <c r="L5226" s="0" t="n">
        <v>8.2</v>
      </c>
      <c r="M5226" s="0" t="s">
        <v>103</v>
      </c>
      <c r="N5226" s="0" t="s">
        <v>74</v>
      </c>
      <c r="O5226" s="0" t="s">
        <v>37</v>
      </c>
      <c r="P5226" s="0" t="n">
        <f aca="false">IF(AND(OR(Dashboard!$B$5="All",D5226=Dashboard!$B$5),OR(Dashboard!$D$5="All",N5226=Dashboard!$D$5),OR(AND(C5226&lt;&gt;"",C5226&gt;=Dashboard!$F$5,C5226&lt;=Dashboard!$H$5),AND(C5226="",Dashboard!$F$5&lt;=1980,Dashboard!$H$5&gt;=2016))),1,0)</f>
        <v>1</v>
      </c>
      <c r="Q5226" s="0" t="n">
        <f aca="false">J5226*P5226+ROW()*0.00000001</f>
        <v>0.36005226</v>
      </c>
    </row>
    <row r="5227" customFormat="false" ht="15" hidden="false" customHeight="false" outlineLevel="0" collapsed="false">
      <c r="A5227" s="0" t="s">
        <v>3964</v>
      </c>
      <c r="B5227" s="0" t="s">
        <v>117</v>
      </c>
      <c r="C5227" s="0" t="n">
        <v>2000</v>
      </c>
      <c r="D5227" s="0" t="s">
        <v>58</v>
      </c>
      <c r="E5227" s="0" t="s">
        <v>220</v>
      </c>
      <c r="F5227" s="0" t="n">
        <v>0</v>
      </c>
      <c r="G5227" s="0" t="n">
        <v>0</v>
      </c>
      <c r="H5227" s="0" t="n">
        <v>0.33</v>
      </c>
      <c r="I5227" s="0" t="n">
        <v>0.02</v>
      </c>
      <c r="J5227" s="0" t="n">
        <v>0.36</v>
      </c>
      <c r="N5227" s="0" t="s">
        <v>74</v>
      </c>
      <c r="P5227" s="0" t="n">
        <f aca="false">IF(AND(OR(Dashboard!$B$5="All",D5227=Dashboard!$B$5),OR(Dashboard!$D$5="All",N5227=Dashboard!$D$5),OR(AND(C5227&lt;&gt;"",C5227&gt;=Dashboard!$F$5,C5227&lt;=Dashboard!$H$5),AND(C5227="",Dashboard!$F$5&lt;=1980,Dashboard!$H$5&gt;=2016))),1,0)</f>
        <v>1</v>
      </c>
      <c r="Q5227" s="0" t="n">
        <f aca="false">J5227*P5227+ROW()*0.00000001</f>
        <v>0.36005227</v>
      </c>
    </row>
    <row r="5228" customFormat="false" ht="15" hidden="false" customHeight="false" outlineLevel="0" collapsed="false">
      <c r="A5228" s="0" t="s">
        <v>3965</v>
      </c>
      <c r="B5228" s="0" t="s">
        <v>70</v>
      </c>
      <c r="C5228" s="0" t="n">
        <v>2008</v>
      </c>
      <c r="D5228" s="0" t="s">
        <v>114</v>
      </c>
      <c r="E5228" s="0" t="s">
        <v>154</v>
      </c>
      <c r="F5228" s="0" t="n">
        <v>0</v>
      </c>
      <c r="G5228" s="0" t="n">
        <v>0</v>
      </c>
      <c r="H5228" s="0" t="n">
        <v>0.36</v>
      </c>
      <c r="I5228" s="0" t="n">
        <v>0</v>
      </c>
      <c r="J5228" s="0" t="n">
        <v>0.36</v>
      </c>
      <c r="N5228" s="0" t="s">
        <v>74</v>
      </c>
      <c r="P5228" s="0" t="n">
        <f aca="false">IF(AND(OR(Dashboard!$B$5="All",D5228=Dashboard!$B$5),OR(Dashboard!$D$5="All",N5228=Dashboard!$D$5),OR(AND(C5228&lt;&gt;"",C5228&gt;=Dashboard!$F$5,C5228&lt;=Dashboard!$H$5),AND(C5228="",Dashboard!$F$5&lt;=1980,Dashboard!$H$5&gt;=2016))),1,0)</f>
        <v>1</v>
      </c>
      <c r="Q5228" s="0" t="n">
        <f aca="false">J5228*P5228+ROW()*0.00000001</f>
        <v>0.36005228</v>
      </c>
    </row>
    <row r="5229" customFormat="false" ht="15" hidden="false" customHeight="false" outlineLevel="0" collapsed="false">
      <c r="A5229" s="0" t="s">
        <v>3966</v>
      </c>
      <c r="B5229" s="0" t="s">
        <v>85</v>
      </c>
      <c r="C5229" s="0" t="n">
        <v>2001</v>
      </c>
      <c r="D5229" s="0" t="s">
        <v>246</v>
      </c>
      <c r="E5229" s="0" t="s">
        <v>996</v>
      </c>
      <c r="F5229" s="0" t="n">
        <v>0</v>
      </c>
      <c r="G5229" s="0" t="n">
        <v>0</v>
      </c>
      <c r="H5229" s="0" t="n">
        <v>0.35</v>
      </c>
      <c r="I5229" s="0" t="n">
        <v>0.01</v>
      </c>
      <c r="J5229" s="0" t="n">
        <v>0.36</v>
      </c>
      <c r="N5229" s="0" t="s">
        <v>35</v>
      </c>
      <c r="P5229" s="0" t="n">
        <f aca="false">IF(AND(OR(Dashboard!$B$5="All",D5229=Dashboard!$B$5),OR(Dashboard!$D$5="All",N5229=Dashboard!$D$5),OR(AND(C5229&lt;&gt;"",C5229&gt;=Dashboard!$F$5,C5229&lt;=Dashboard!$H$5),AND(C5229="",Dashboard!$F$5&lt;=1980,Dashboard!$H$5&gt;=2016))),1,0)</f>
        <v>1</v>
      </c>
      <c r="Q5229" s="0" t="n">
        <f aca="false">J5229*P5229+ROW()*0.00000001</f>
        <v>0.36005229</v>
      </c>
    </row>
    <row r="5230" customFormat="false" ht="15" hidden="false" customHeight="false" outlineLevel="0" collapsed="false">
      <c r="A5230" s="0" t="s">
        <v>1589</v>
      </c>
      <c r="B5230" s="0" t="s">
        <v>172</v>
      </c>
      <c r="C5230" s="0" t="n">
        <v>2016</v>
      </c>
      <c r="D5230" s="0" t="s">
        <v>71</v>
      </c>
      <c r="E5230" s="0" t="s">
        <v>124</v>
      </c>
      <c r="F5230" s="0" t="n">
        <v>0.17</v>
      </c>
      <c r="G5230" s="0" t="n">
        <v>0.16</v>
      </c>
      <c r="H5230" s="0" t="n">
        <v>0</v>
      </c>
      <c r="I5230" s="0" t="n">
        <v>0.03</v>
      </c>
      <c r="J5230" s="0" t="n">
        <v>0.36</v>
      </c>
      <c r="K5230" s="0" t="n">
        <v>83</v>
      </c>
      <c r="L5230" s="0" t="n">
        <v>7.7</v>
      </c>
      <c r="M5230" s="0" t="s">
        <v>73</v>
      </c>
      <c r="N5230" s="0" t="s">
        <v>66</v>
      </c>
      <c r="O5230" s="0" t="s">
        <v>42</v>
      </c>
      <c r="P5230" s="0" t="n">
        <f aca="false">IF(AND(OR(Dashboard!$B$5="All",D5230=Dashboard!$B$5),OR(Dashboard!$D$5="All",N5230=Dashboard!$D$5),OR(AND(C5230&lt;&gt;"",C5230&gt;=Dashboard!$F$5,C5230&lt;=Dashboard!$H$5),AND(C5230="",Dashboard!$F$5&lt;=1980,Dashboard!$H$5&gt;=2016))),1,0)</f>
        <v>1</v>
      </c>
      <c r="Q5230" s="0" t="n">
        <f aca="false">J5230*P5230+ROW()*0.00000001</f>
        <v>0.3600523</v>
      </c>
    </row>
    <row r="5231" customFormat="false" ht="15" hidden="false" customHeight="false" outlineLevel="0" collapsed="false">
      <c r="A5231" s="0" t="s">
        <v>2525</v>
      </c>
      <c r="B5231" s="0" t="s">
        <v>164</v>
      </c>
      <c r="C5231" s="0" t="n">
        <v>2008</v>
      </c>
      <c r="D5231" s="0" t="s">
        <v>34</v>
      </c>
      <c r="E5231" s="0" t="s">
        <v>142</v>
      </c>
      <c r="F5231" s="0" t="n">
        <v>0.07</v>
      </c>
      <c r="G5231" s="0" t="n">
        <v>0.18</v>
      </c>
      <c r="H5231" s="0" t="n">
        <v>0</v>
      </c>
      <c r="I5231" s="0" t="n">
        <v>0.1</v>
      </c>
      <c r="J5231" s="0" t="n">
        <v>0.36</v>
      </c>
      <c r="K5231" s="0" t="n">
        <v>53</v>
      </c>
      <c r="L5231" s="0" t="n">
        <v>5.5</v>
      </c>
      <c r="M5231" s="0" t="s">
        <v>36</v>
      </c>
      <c r="N5231" s="0" t="s">
        <v>74</v>
      </c>
      <c r="O5231" s="0" t="s">
        <v>53</v>
      </c>
      <c r="P5231" s="0" t="n">
        <f aca="false">IF(AND(OR(Dashboard!$B$5="All",D5231=Dashboard!$B$5),OR(Dashboard!$D$5="All",N5231=Dashboard!$D$5),OR(AND(C5231&lt;&gt;"",C5231&gt;=Dashboard!$F$5,C5231&lt;=Dashboard!$H$5),AND(C5231="",Dashboard!$F$5&lt;=1980,Dashboard!$H$5&gt;=2016))),1,0)</f>
        <v>1</v>
      </c>
      <c r="Q5231" s="0" t="n">
        <f aca="false">J5231*P5231+ROW()*0.00000001</f>
        <v>0.36005231</v>
      </c>
    </row>
    <row r="5232" customFormat="false" ht="15" hidden="false" customHeight="false" outlineLevel="0" collapsed="false">
      <c r="A5232" s="0" t="s">
        <v>3967</v>
      </c>
      <c r="B5232" s="0" t="s">
        <v>117</v>
      </c>
      <c r="C5232" s="0" t="n">
        <v>1995</v>
      </c>
      <c r="D5232" s="0" t="s">
        <v>102</v>
      </c>
      <c r="E5232" s="0" t="s">
        <v>3968</v>
      </c>
      <c r="F5232" s="0" t="n">
        <v>0</v>
      </c>
      <c r="G5232" s="0" t="n">
        <v>0</v>
      </c>
      <c r="H5232" s="0" t="n">
        <v>0.33</v>
      </c>
      <c r="I5232" s="0" t="n">
        <v>0.02</v>
      </c>
      <c r="J5232" s="0" t="n">
        <v>0.36</v>
      </c>
      <c r="N5232" s="0" t="s">
        <v>74</v>
      </c>
      <c r="P5232" s="0" t="n">
        <f aca="false">IF(AND(OR(Dashboard!$B$5="All",D5232=Dashboard!$B$5),OR(Dashboard!$D$5="All",N5232=Dashboard!$D$5),OR(AND(C5232&lt;&gt;"",C5232&gt;=Dashboard!$F$5,C5232&lt;=Dashboard!$H$5),AND(C5232="",Dashboard!$F$5&lt;=1980,Dashboard!$H$5&gt;=2016))),1,0)</f>
        <v>1</v>
      </c>
      <c r="Q5232" s="0" t="n">
        <f aca="false">J5232*P5232+ROW()*0.00000001</f>
        <v>0.36005232</v>
      </c>
    </row>
    <row r="5233" customFormat="false" ht="15" hidden="false" customHeight="false" outlineLevel="0" collapsed="false">
      <c r="A5233" s="0" t="s">
        <v>3969</v>
      </c>
      <c r="B5233" s="0" t="s">
        <v>159</v>
      </c>
      <c r="C5233" s="0" t="n">
        <v>1981</v>
      </c>
      <c r="D5233" s="0" t="s">
        <v>71</v>
      </c>
      <c r="E5233" s="0" t="s">
        <v>2468</v>
      </c>
      <c r="F5233" s="0" t="n">
        <v>0.33</v>
      </c>
      <c r="G5233" s="0" t="n">
        <v>0.02</v>
      </c>
      <c r="H5233" s="0" t="n">
        <v>0</v>
      </c>
      <c r="I5233" s="0" t="n">
        <v>0</v>
      </c>
      <c r="J5233" s="0" t="n">
        <v>0.36</v>
      </c>
      <c r="N5233" s="0" t="s">
        <v>161</v>
      </c>
      <c r="P5233" s="0" t="n">
        <f aca="false">IF(AND(OR(Dashboard!$B$5="All",D5233=Dashboard!$B$5),OR(Dashboard!$D$5="All",N5233=Dashboard!$D$5),OR(AND(C5233&lt;&gt;"",C5233&gt;=Dashboard!$F$5,C5233&lt;=Dashboard!$H$5),AND(C5233="",Dashboard!$F$5&lt;=1980,Dashboard!$H$5&gt;=2016))),1,0)</f>
        <v>1</v>
      </c>
      <c r="Q5233" s="0" t="n">
        <f aca="false">J5233*P5233+ROW()*0.00000001</f>
        <v>0.36005233</v>
      </c>
    </row>
    <row r="5234" customFormat="false" ht="15" hidden="false" customHeight="false" outlineLevel="0" collapsed="false">
      <c r="A5234" s="0" t="s">
        <v>617</v>
      </c>
      <c r="B5234" s="0" t="s">
        <v>144</v>
      </c>
      <c r="C5234" s="0" t="n">
        <v>2002</v>
      </c>
      <c r="D5234" s="0" t="s">
        <v>71</v>
      </c>
      <c r="E5234" s="0" t="s">
        <v>142</v>
      </c>
      <c r="F5234" s="0" t="n">
        <v>0.27</v>
      </c>
      <c r="G5234" s="0" t="n">
        <v>0.08</v>
      </c>
      <c r="H5234" s="0" t="n">
        <v>0</v>
      </c>
      <c r="I5234" s="0" t="n">
        <v>0.01</v>
      </c>
      <c r="J5234" s="0" t="n">
        <v>0.36</v>
      </c>
      <c r="K5234" s="0" t="n">
        <v>77</v>
      </c>
      <c r="L5234" s="0" t="n">
        <v>7.2</v>
      </c>
      <c r="M5234" s="0" t="s">
        <v>36</v>
      </c>
      <c r="N5234" s="0" t="s">
        <v>66</v>
      </c>
      <c r="O5234" s="0" t="s">
        <v>37</v>
      </c>
      <c r="P5234" s="0" t="n">
        <f aca="false">IF(AND(OR(Dashboard!$B$5="All",D5234=Dashboard!$B$5),OR(Dashboard!$D$5="All",N5234=Dashboard!$D$5),OR(AND(C5234&lt;&gt;"",C5234&gt;=Dashboard!$F$5,C5234&lt;=Dashboard!$H$5),AND(C5234="",Dashboard!$F$5&lt;=1980,Dashboard!$H$5&gt;=2016))),1,0)</f>
        <v>1</v>
      </c>
      <c r="Q5234" s="0" t="n">
        <f aca="false">J5234*P5234+ROW()*0.00000001</f>
        <v>0.36005234</v>
      </c>
    </row>
    <row r="5235" customFormat="false" ht="15" hidden="false" customHeight="false" outlineLevel="0" collapsed="false">
      <c r="A5235" s="0" t="s">
        <v>3970</v>
      </c>
      <c r="B5235" s="0" t="s">
        <v>164</v>
      </c>
      <c r="C5235" s="0" t="n">
        <v>2011</v>
      </c>
      <c r="D5235" s="0" t="s">
        <v>46</v>
      </c>
      <c r="E5235" s="0" t="s">
        <v>328</v>
      </c>
      <c r="F5235" s="0" t="n">
        <v>0</v>
      </c>
      <c r="G5235" s="0" t="n">
        <v>0</v>
      </c>
      <c r="H5235" s="0" t="n">
        <v>0.36</v>
      </c>
      <c r="I5235" s="0" t="n">
        <v>0</v>
      </c>
      <c r="J5235" s="0" t="n">
        <v>0.36</v>
      </c>
      <c r="N5235" s="0" t="s">
        <v>74</v>
      </c>
      <c r="P5235" s="0" t="n">
        <f aca="false">IF(AND(OR(Dashboard!$B$5="All",D5235=Dashboard!$B$5),OR(Dashboard!$D$5="All",N5235=Dashboard!$D$5),OR(AND(C5235&lt;&gt;"",C5235&gt;=Dashboard!$F$5,C5235&lt;=Dashboard!$H$5),AND(C5235="",Dashboard!$F$5&lt;=1980,Dashboard!$H$5&gt;=2016))),1,0)</f>
        <v>1</v>
      </c>
      <c r="Q5235" s="0" t="n">
        <f aca="false">J5235*P5235+ROW()*0.00000001</f>
        <v>0.36005235</v>
      </c>
    </row>
    <row r="5236" customFormat="false" ht="15" hidden="false" customHeight="false" outlineLevel="0" collapsed="false">
      <c r="A5236" s="0" t="s">
        <v>3971</v>
      </c>
      <c r="B5236" s="0" t="s">
        <v>117</v>
      </c>
      <c r="C5236" s="0" t="n">
        <v>1998</v>
      </c>
      <c r="D5236" s="0" t="s">
        <v>41</v>
      </c>
      <c r="E5236" s="0" t="s">
        <v>449</v>
      </c>
      <c r="F5236" s="0" t="n">
        <v>0.2</v>
      </c>
      <c r="G5236" s="0" t="n">
        <v>0.13</v>
      </c>
      <c r="H5236" s="0" t="n">
        <v>0</v>
      </c>
      <c r="I5236" s="0" t="n">
        <v>0.02</v>
      </c>
      <c r="J5236" s="0" t="n">
        <v>0.36</v>
      </c>
      <c r="N5236" s="0" t="s">
        <v>74</v>
      </c>
      <c r="P5236" s="0" t="n">
        <f aca="false">IF(AND(OR(Dashboard!$B$5="All",D5236=Dashboard!$B$5),OR(Dashboard!$D$5="All",N5236=Dashboard!$D$5),OR(AND(C5236&lt;&gt;"",C5236&gt;=Dashboard!$F$5,C5236&lt;=Dashboard!$H$5),AND(C5236="",Dashboard!$F$5&lt;=1980,Dashboard!$H$5&gt;=2016))),1,0)</f>
        <v>1</v>
      </c>
      <c r="Q5236" s="0" t="n">
        <f aca="false">J5236*P5236+ROW()*0.00000001</f>
        <v>0.36005236</v>
      </c>
    </row>
    <row r="5237" customFormat="false" ht="15" hidden="false" customHeight="false" outlineLevel="0" collapsed="false">
      <c r="A5237" s="0" t="s">
        <v>3972</v>
      </c>
      <c r="B5237" s="0" t="s">
        <v>78</v>
      </c>
      <c r="C5237" s="0" t="n">
        <v>1994</v>
      </c>
      <c r="D5237" s="0" t="s">
        <v>16</v>
      </c>
      <c r="E5237" s="0" t="s">
        <v>220</v>
      </c>
      <c r="F5237" s="0" t="n">
        <v>0</v>
      </c>
      <c r="G5237" s="0" t="n">
        <v>0</v>
      </c>
      <c r="H5237" s="0" t="n">
        <v>0.36</v>
      </c>
      <c r="I5237" s="0" t="n">
        <v>0</v>
      </c>
      <c r="J5237" s="0" t="n">
        <v>0.36</v>
      </c>
      <c r="N5237" s="0" t="s">
        <v>35</v>
      </c>
      <c r="P5237" s="0" t="n">
        <f aca="false">IF(AND(OR(Dashboard!$B$5="All",D5237=Dashboard!$B$5),OR(Dashboard!$D$5="All",N5237=Dashboard!$D$5),OR(AND(C5237&lt;&gt;"",C5237&gt;=Dashboard!$F$5,C5237&lt;=Dashboard!$H$5),AND(C5237="",Dashboard!$F$5&lt;=1980,Dashboard!$H$5&gt;=2016))),1,0)</f>
        <v>1</v>
      </c>
      <c r="Q5237" s="0" t="n">
        <f aca="false">J5237*P5237+ROW()*0.00000001</f>
        <v>0.36005237</v>
      </c>
    </row>
    <row r="5238" customFormat="false" ht="15" hidden="false" customHeight="false" outlineLevel="0" collapsed="false">
      <c r="A5238" s="0" t="s">
        <v>3973</v>
      </c>
      <c r="B5238" s="0" t="s">
        <v>76</v>
      </c>
      <c r="C5238" s="0" t="n">
        <v>2001</v>
      </c>
      <c r="D5238" s="0" t="s">
        <v>41</v>
      </c>
      <c r="E5238" s="0" t="s">
        <v>649</v>
      </c>
      <c r="F5238" s="0" t="n">
        <v>0.17</v>
      </c>
      <c r="G5238" s="0" t="n">
        <v>0.14</v>
      </c>
      <c r="H5238" s="0" t="n">
        <v>0</v>
      </c>
      <c r="I5238" s="0" t="n">
        <v>0.05</v>
      </c>
      <c r="J5238" s="0" t="n">
        <v>0.36</v>
      </c>
      <c r="K5238" s="0" t="n">
        <v>45</v>
      </c>
      <c r="L5238" s="0" t="n">
        <v>5.3</v>
      </c>
      <c r="M5238" s="0" t="s">
        <v>103</v>
      </c>
      <c r="N5238" s="0" t="s">
        <v>74</v>
      </c>
      <c r="O5238" s="0" t="s">
        <v>177</v>
      </c>
      <c r="P5238" s="0" t="n">
        <f aca="false">IF(AND(OR(Dashboard!$B$5="All",D5238=Dashboard!$B$5),OR(Dashboard!$D$5="All",N5238=Dashboard!$D$5),OR(AND(C5238&lt;&gt;"",C5238&gt;=Dashboard!$F$5,C5238&lt;=Dashboard!$H$5),AND(C5238="",Dashboard!$F$5&lt;=1980,Dashboard!$H$5&gt;=2016))),1,0)</f>
        <v>1</v>
      </c>
      <c r="Q5238" s="0" t="n">
        <f aca="false">J5238*P5238+ROW()*0.00000001</f>
        <v>0.36005238</v>
      </c>
    </row>
    <row r="5239" customFormat="false" ht="15" hidden="false" customHeight="false" outlineLevel="0" collapsed="false">
      <c r="A5239" s="0" t="s">
        <v>3974</v>
      </c>
      <c r="B5239" s="0" t="s">
        <v>76</v>
      </c>
      <c r="C5239" s="0" t="n">
        <v>2009</v>
      </c>
      <c r="D5239" s="0" t="s">
        <v>34</v>
      </c>
      <c r="E5239" s="0" t="s">
        <v>72</v>
      </c>
      <c r="F5239" s="0" t="n">
        <v>0.17</v>
      </c>
      <c r="G5239" s="0" t="n">
        <v>0.14</v>
      </c>
      <c r="H5239" s="0" t="n">
        <v>0</v>
      </c>
      <c r="I5239" s="0" t="n">
        <v>0.05</v>
      </c>
      <c r="J5239" s="0" t="n">
        <v>0.36</v>
      </c>
      <c r="L5239" s="0" t="n">
        <v>8.5</v>
      </c>
      <c r="M5239" s="0" t="s">
        <v>125</v>
      </c>
      <c r="N5239" s="0" t="s">
        <v>74</v>
      </c>
      <c r="P5239" s="0" t="n">
        <f aca="false">IF(AND(OR(Dashboard!$B$5="All",D5239=Dashboard!$B$5),OR(Dashboard!$D$5="All",N5239=Dashboard!$D$5),OR(AND(C5239&lt;&gt;"",C5239&gt;=Dashboard!$F$5,C5239&lt;=Dashboard!$H$5),AND(C5239="",Dashboard!$F$5&lt;=1980,Dashboard!$H$5&gt;=2016))),1,0)</f>
        <v>1</v>
      </c>
      <c r="Q5239" s="0" t="n">
        <f aca="false">J5239*P5239+ROW()*0.00000001</f>
        <v>0.36005239</v>
      </c>
    </row>
    <row r="5240" customFormat="false" ht="15" hidden="false" customHeight="false" outlineLevel="0" collapsed="false">
      <c r="A5240" s="0" t="s">
        <v>3975</v>
      </c>
      <c r="B5240" s="0" t="s">
        <v>668</v>
      </c>
      <c r="C5240" s="0" t="n">
        <v>1999</v>
      </c>
      <c r="D5240" s="0" t="s">
        <v>34</v>
      </c>
      <c r="E5240" s="0" t="s">
        <v>154</v>
      </c>
      <c r="F5240" s="0" t="n">
        <v>0</v>
      </c>
      <c r="G5240" s="0" t="n">
        <v>0</v>
      </c>
      <c r="H5240" s="0" t="n">
        <v>0.36</v>
      </c>
      <c r="I5240" s="0" t="n">
        <v>0</v>
      </c>
      <c r="J5240" s="0" t="n">
        <v>0.36</v>
      </c>
      <c r="N5240" s="0" t="s">
        <v>154</v>
      </c>
      <c r="P5240" s="0" t="n">
        <f aca="false">IF(AND(OR(Dashboard!$B$5="All",D5240=Dashboard!$B$5),OR(Dashboard!$D$5="All",N5240=Dashboard!$D$5),OR(AND(C5240&lt;&gt;"",C5240&gt;=Dashboard!$F$5,C5240&lt;=Dashboard!$H$5),AND(C5240="",Dashboard!$F$5&lt;=1980,Dashboard!$H$5&gt;=2016))),1,0)</f>
        <v>1</v>
      </c>
      <c r="Q5240" s="0" t="n">
        <f aca="false">J5240*P5240+ROW()*0.00000001</f>
        <v>0.3600524</v>
      </c>
    </row>
    <row r="5241" customFormat="false" ht="15" hidden="false" customHeight="false" outlineLevel="0" collapsed="false">
      <c r="A5241" s="0" t="s">
        <v>3976</v>
      </c>
      <c r="B5241" s="0" t="s">
        <v>184</v>
      </c>
      <c r="C5241" s="0" t="n">
        <v>2012</v>
      </c>
      <c r="D5241" s="0" t="s">
        <v>34</v>
      </c>
      <c r="E5241" s="0" t="s">
        <v>124</v>
      </c>
      <c r="F5241" s="0" t="n">
        <v>0.2</v>
      </c>
      <c r="G5241" s="0" t="n">
        <v>0.12</v>
      </c>
      <c r="H5241" s="0" t="n">
        <v>0</v>
      </c>
      <c r="I5241" s="0" t="n">
        <v>0.03</v>
      </c>
      <c r="J5241" s="0" t="n">
        <v>0.36</v>
      </c>
      <c r="K5241" s="0" t="n">
        <v>31</v>
      </c>
      <c r="L5241" s="0" t="n">
        <v>2.7</v>
      </c>
      <c r="M5241" s="0" t="s">
        <v>36</v>
      </c>
      <c r="N5241" s="0" t="s">
        <v>35</v>
      </c>
      <c r="O5241" s="0" t="s">
        <v>177</v>
      </c>
      <c r="P5241" s="0" t="n">
        <f aca="false">IF(AND(OR(Dashboard!$B$5="All",D5241=Dashboard!$B$5),OR(Dashboard!$D$5="All",N5241=Dashboard!$D$5),OR(AND(C5241&lt;&gt;"",C5241&gt;=Dashboard!$F$5,C5241&lt;=Dashboard!$H$5),AND(C5241="",Dashboard!$F$5&lt;=1980,Dashboard!$H$5&gt;=2016))),1,0)</f>
        <v>1</v>
      </c>
      <c r="Q5241" s="0" t="n">
        <f aca="false">J5241*P5241+ROW()*0.00000001</f>
        <v>0.36005241</v>
      </c>
    </row>
    <row r="5242" customFormat="false" ht="15" hidden="false" customHeight="false" outlineLevel="0" collapsed="false">
      <c r="A5242" s="0" t="s">
        <v>3977</v>
      </c>
      <c r="B5242" s="0" t="s">
        <v>50</v>
      </c>
      <c r="C5242" s="0" t="n">
        <v>2010</v>
      </c>
      <c r="D5242" s="0" t="s">
        <v>71</v>
      </c>
      <c r="E5242" s="0" t="s">
        <v>2100</v>
      </c>
      <c r="F5242" s="0" t="n">
        <v>0.33</v>
      </c>
      <c r="G5242" s="0" t="n">
        <v>0</v>
      </c>
      <c r="H5242" s="0" t="n">
        <v>0</v>
      </c>
      <c r="I5242" s="0" t="n">
        <v>0.02</v>
      </c>
      <c r="J5242" s="0" t="n">
        <v>0.36</v>
      </c>
      <c r="M5242" s="0" t="s">
        <v>36</v>
      </c>
      <c r="N5242" s="0" t="s">
        <v>35</v>
      </c>
      <c r="P5242" s="0" t="n">
        <f aca="false">IF(AND(OR(Dashboard!$B$5="All",D5242=Dashboard!$B$5),OR(Dashboard!$D$5="All",N5242=Dashboard!$D$5),OR(AND(C5242&lt;&gt;"",C5242&gt;=Dashboard!$F$5,C5242&lt;=Dashboard!$H$5),AND(C5242="",Dashboard!$F$5&lt;=1980,Dashboard!$H$5&gt;=2016))),1,0)</f>
        <v>1</v>
      </c>
      <c r="Q5242" s="0" t="n">
        <f aca="false">J5242*P5242+ROW()*0.00000001</f>
        <v>0.36005242</v>
      </c>
    </row>
    <row r="5243" customFormat="false" ht="15" hidden="false" customHeight="false" outlineLevel="0" collapsed="false">
      <c r="A5243" s="0" t="s">
        <v>3978</v>
      </c>
      <c r="B5243" s="0" t="s">
        <v>117</v>
      </c>
      <c r="C5243" s="0" t="n">
        <v>1997</v>
      </c>
      <c r="D5243" s="0" t="s">
        <v>41</v>
      </c>
      <c r="E5243" s="0" t="s">
        <v>1530</v>
      </c>
      <c r="F5243" s="0" t="n">
        <v>0.06</v>
      </c>
      <c r="G5243" s="0" t="n">
        <v>0.04</v>
      </c>
      <c r="H5243" s="0" t="n">
        <v>0.23</v>
      </c>
      <c r="I5243" s="0" t="n">
        <v>0.02</v>
      </c>
      <c r="J5243" s="0" t="n">
        <v>0.36</v>
      </c>
      <c r="N5243" s="0" t="s">
        <v>74</v>
      </c>
      <c r="P5243" s="0" t="n">
        <f aca="false">IF(AND(OR(Dashboard!$B$5="All",D5243=Dashboard!$B$5),OR(Dashboard!$D$5="All",N5243=Dashboard!$D$5),OR(AND(C5243&lt;&gt;"",C5243&gt;=Dashboard!$F$5,C5243&lt;=Dashboard!$H$5),AND(C5243="",Dashboard!$F$5&lt;=1980,Dashboard!$H$5&gt;=2016))),1,0)</f>
        <v>1</v>
      </c>
      <c r="Q5243" s="0" t="n">
        <f aca="false">J5243*P5243+ROW()*0.00000001</f>
        <v>0.36005243</v>
      </c>
    </row>
    <row r="5244" customFormat="false" ht="15" hidden="false" customHeight="false" outlineLevel="0" collapsed="false">
      <c r="A5244" s="0" t="s">
        <v>3979</v>
      </c>
      <c r="B5244" s="0" t="s">
        <v>144</v>
      </c>
      <c r="C5244" s="0" t="n">
        <v>2001</v>
      </c>
      <c r="D5244" s="0" t="s">
        <v>16</v>
      </c>
      <c r="E5244" s="0" t="s">
        <v>1326</v>
      </c>
      <c r="F5244" s="0" t="n">
        <v>0.25</v>
      </c>
      <c r="G5244" s="0" t="n">
        <v>0.1</v>
      </c>
      <c r="H5244" s="0" t="n">
        <v>0</v>
      </c>
      <c r="I5244" s="0" t="n">
        <v>0.01</v>
      </c>
      <c r="J5244" s="0" t="n">
        <v>0.36</v>
      </c>
      <c r="K5244" s="0" t="n">
        <v>49</v>
      </c>
      <c r="L5244" s="0" t="n">
        <v>5.4</v>
      </c>
      <c r="M5244" s="0" t="s">
        <v>103</v>
      </c>
      <c r="N5244" s="0" t="s">
        <v>66</v>
      </c>
      <c r="O5244" s="0" t="s">
        <v>177</v>
      </c>
      <c r="P5244" s="0" t="n">
        <f aca="false">IF(AND(OR(Dashboard!$B$5="All",D5244=Dashboard!$B$5),OR(Dashboard!$D$5="All",N5244=Dashboard!$D$5),OR(AND(C5244&lt;&gt;"",C5244&gt;=Dashboard!$F$5,C5244&lt;=Dashboard!$H$5),AND(C5244="",Dashboard!$F$5&lt;=1980,Dashboard!$H$5&gt;=2016))),1,0)</f>
        <v>1</v>
      </c>
      <c r="Q5244" s="0" t="n">
        <f aca="false">J5244*P5244+ROW()*0.00000001</f>
        <v>0.36005244</v>
      </c>
    </row>
    <row r="5245" customFormat="false" ht="15" hidden="false" customHeight="false" outlineLevel="0" collapsed="false">
      <c r="A5245" s="0" t="s">
        <v>2983</v>
      </c>
      <c r="B5245" s="0" t="s">
        <v>851</v>
      </c>
      <c r="C5245" s="0" t="n">
        <v>2013</v>
      </c>
      <c r="D5245" s="0" t="s">
        <v>46</v>
      </c>
      <c r="E5245" s="0" t="s">
        <v>2334</v>
      </c>
      <c r="F5245" s="0" t="n">
        <v>0.14</v>
      </c>
      <c r="G5245" s="0" t="n">
        <v>0.05</v>
      </c>
      <c r="H5245" s="0" t="n">
        <v>0.12</v>
      </c>
      <c r="I5245" s="0" t="n">
        <v>0.05</v>
      </c>
      <c r="J5245" s="0" t="n">
        <v>0.35</v>
      </c>
      <c r="K5245" s="0" t="n">
        <v>78</v>
      </c>
      <c r="L5245" s="0" t="n">
        <v>8.4</v>
      </c>
      <c r="M5245" s="0" t="s">
        <v>103</v>
      </c>
      <c r="N5245" s="0" t="s">
        <v>74</v>
      </c>
      <c r="O5245" s="0" t="s">
        <v>37</v>
      </c>
      <c r="P5245" s="0" t="n">
        <f aca="false">IF(AND(OR(Dashboard!$B$5="All",D5245=Dashboard!$B$5),OR(Dashboard!$D$5="All",N5245=Dashboard!$D$5),OR(AND(C5245&lt;&gt;"",C5245&gt;=Dashboard!$F$5,C5245&lt;=Dashboard!$H$5),AND(C5245="",Dashboard!$F$5&lt;=1980,Dashboard!$H$5&gt;=2016))),1,0)</f>
        <v>1</v>
      </c>
      <c r="Q5245" s="0" t="n">
        <f aca="false">J5245*P5245+ROW()*0.00000001</f>
        <v>0.35005245</v>
      </c>
    </row>
    <row r="5246" customFormat="false" ht="15" hidden="false" customHeight="false" outlineLevel="0" collapsed="false">
      <c r="A5246" s="0" t="s">
        <v>2109</v>
      </c>
      <c r="B5246" s="0" t="s">
        <v>70</v>
      </c>
      <c r="C5246" s="0" t="n">
        <v>2014</v>
      </c>
      <c r="D5246" s="0" t="s">
        <v>71</v>
      </c>
      <c r="E5246" s="0" t="s">
        <v>157</v>
      </c>
      <c r="F5246" s="0" t="n">
        <v>0.1</v>
      </c>
      <c r="G5246" s="0" t="n">
        <v>0.17</v>
      </c>
      <c r="H5246" s="0" t="n">
        <v>0.02</v>
      </c>
      <c r="I5246" s="0" t="n">
        <v>0.05</v>
      </c>
      <c r="J5246" s="0" t="n">
        <v>0.35</v>
      </c>
      <c r="N5246" s="0" t="s">
        <v>74</v>
      </c>
      <c r="P5246" s="0" t="n">
        <f aca="false">IF(AND(OR(Dashboard!$B$5="All",D5246=Dashboard!$B$5),OR(Dashboard!$D$5="All",N5246=Dashboard!$D$5),OR(AND(C5246&lt;&gt;"",C5246&gt;=Dashboard!$F$5,C5246&lt;=Dashboard!$H$5),AND(C5246="",Dashboard!$F$5&lt;=1980,Dashboard!$H$5&gt;=2016))),1,0)</f>
        <v>1</v>
      </c>
      <c r="Q5246" s="0" t="n">
        <f aca="false">J5246*P5246+ROW()*0.00000001</f>
        <v>0.35005246</v>
      </c>
    </row>
    <row r="5247" customFormat="false" ht="15" hidden="false" customHeight="false" outlineLevel="0" collapsed="false">
      <c r="A5247" s="0" t="s">
        <v>3980</v>
      </c>
      <c r="B5247" s="0" t="s">
        <v>117</v>
      </c>
      <c r="C5247" s="0" t="n">
        <v>1998</v>
      </c>
      <c r="D5247" s="0" t="s">
        <v>71</v>
      </c>
      <c r="E5247" s="0" t="s">
        <v>89</v>
      </c>
      <c r="F5247" s="0" t="n">
        <v>0.2</v>
      </c>
      <c r="G5247" s="0" t="n">
        <v>0.13</v>
      </c>
      <c r="H5247" s="0" t="n">
        <v>0</v>
      </c>
      <c r="I5247" s="0" t="n">
        <v>0.02</v>
      </c>
      <c r="J5247" s="0" t="n">
        <v>0.35</v>
      </c>
      <c r="N5247" s="0" t="s">
        <v>74</v>
      </c>
      <c r="P5247" s="0" t="n">
        <f aca="false">IF(AND(OR(Dashboard!$B$5="All",D5247=Dashboard!$B$5),OR(Dashboard!$D$5="All",N5247=Dashboard!$D$5),OR(AND(C5247&lt;&gt;"",C5247&gt;=Dashboard!$F$5,C5247&lt;=Dashboard!$H$5),AND(C5247="",Dashboard!$F$5&lt;=1980,Dashboard!$H$5&gt;=2016))),1,0)</f>
        <v>1</v>
      </c>
      <c r="Q5247" s="0" t="n">
        <f aca="false">J5247*P5247+ROW()*0.00000001</f>
        <v>0.35005247</v>
      </c>
    </row>
    <row r="5248" customFormat="false" ht="15" hidden="false" customHeight="false" outlineLevel="0" collapsed="false">
      <c r="A5248" s="0" t="s">
        <v>3981</v>
      </c>
      <c r="B5248" s="0" t="s">
        <v>851</v>
      </c>
      <c r="C5248" s="0" t="n">
        <v>2012</v>
      </c>
      <c r="D5248" s="0" t="s">
        <v>41</v>
      </c>
      <c r="E5248" s="0" t="s">
        <v>89</v>
      </c>
      <c r="F5248" s="0" t="n">
        <v>0.13</v>
      </c>
      <c r="G5248" s="0" t="n">
        <v>0.17</v>
      </c>
      <c r="H5248" s="0" t="n">
        <v>0</v>
      </c>
      <c r="I5248" s="0" t="n">
        <v>0.05</v>
      </c>
      <c r="J5248" s="0" t="n">
        <v>0.35</v>
      </c>
      <c r="K5248" s="0" t="n">
        <v>79</v>
      </c>
      <c r="L5248" s="0" t="n">
        <v>8.2</v>
      </c>
      <c r="M5248" s="0" t="s">
        <v>125</v>
      </c>
      <c r="N5248" s="0" t="s">
        <v>74</v>
      </c>
      <c r="O5248" s="0" t="s">
        <v>37</v>
      </c>
      <c r="P5248" s="0" t="n">
        <f aca="false">IF(AND(OR(Dashboard!$B$5="All",D5248=Dashboard!$B$5),OR(Dashboard!$D$5="All",N5248=Dashboard!$D$5),OR(AND(C5248&lt;&gt;"",C5248&gt;=Dashboard!$F$5,C5248&lt;=Dashboard!$H$5),AND(C5248="",Dashboard!$F$5&lt;=1980,Dashboard!$H$5&gt;=2016))),1,0)</f>
        <v>1</v>
      </c>
      <c r="Q5248" s="0" t="n">
        <f aca="false">J5248*P5248+ROW()*0.00000001</f>
        <v>0.35005248</v>
      </c>
    </row>
    <row r="5249" customFormat="false" ht="15" hidden="false" customHeight="false" outlineLevel="0" collapsed="false">
      <c r="A5249" s="0" t="s">
        <v>3982</v>
      </c>
      <c r="B5249" s="0" t="s">
        <v>50</v>
      </c>
      <c r="C5249" s="0" t="n">
        <v>2008</v>
      </c>
      <c r="D5249" s="0" t="s">
        <v>114</v>
      </c>
      <c r="E5249" s="0" t="s">
        <v>72</v>
      </c>
      <c r="F5249" s="0" t="n">
        <v>0.33</v>
      </c>
      <c r="G5249" s="0" t="n">
        <v>0</v>
      </c>
      <c r="H5249" s="0" t="n">
        <v>0</v>
      </c>
      <c r="I5249" s="0" t="n">
        <v>0.02</v>
      </c>
      <c r="J5249" s="0" t="n">
        <v>0.35</v>
      </c>
      <c r="N5249" s="0" t="s">
        <v>35</v>
      </c>
      <c r="P5249" s="0" t="n">
        <f aca="false">IF(AND(OR(Dashboard!$B$5="All",D5249=Dashboard!$B$5),OR(Dashboard!$D$5="All",N5249=Dashboard!$D$5),OR(AND(C5249&lt;&gt;"",C5249&gt;=Dashboard!$F$5,C5249&lt;=Dashboard!$H$5),AND(C5249="",Dashboard!$F$5&lt;=1980,Dashboard!$H$5&gt;=2016))),1,0)</f>
        <v>1</v>
      </c>
      <c r="Q5249" s="0" t="n">
        <f aca="false">J5249*P5249+ROW()*0.00000001</f>
        <v>0.35005249</v>
      </c>
    </row>
    <row r="5250" customFormat="false" ht="15" hidden="false" customHeight="false" outlineLevel="0" collapsed="false">
      <c r="A5250" s="0" t="s">
        <v>3983</v>
      </c>
      <c r="B5250" s="0" t="s">
        <v>85</v>
      </c>
      <c r="C5250" s="0" t="n">
        <v>2005</v>
      </c>
      <c r="D5250" s="0" t="s">
        <v>34</v>
      </c>
      <c r="E5250" s="0" t="s">
        <v>160</v>
      </c>
      <c r="F5250" s="0" t="n">
        <v>0.25</v>
      </c>
      <c r="G5250" s="0" t="n">
        <v>0.09</v>
      </c>
      <c r="H5250" s="0" t="n">
        <v>0</v>
      </c>
      <c r="I5250" s="0" t="n">
        <v>0.01</v>
      </c>
      <c r="J5250" s="0" t="n">
        <v>0.35</v>
      </c>
      <c r="N5250" s="0" t="s">
        <v>35</v>
      </c>
      <c r="P5250" s="0" t="n">
        <f aca="false">IF(AND(OR(Dashboard!$B$5="All",D5250=Dashboard!$B$5),OR(Dashboard!$D$5="All",N5250=Dashboard!$D$5),OR(AND(C5250&lt;&gt;"",C5250&gt;=Dashboard!$F$5,C5250&lt;=Dashboard!$H$5),AND(C5250="",Dashboard!$F$5&lt;=1980,Dashboard!$H$5&gt;=2016))),1,0)</f>
        <v>1</v>
      </c>
      <c r="Q5250" s="0" t="n">
        <f aca="false">J5250*P5250+ROW()*0.00000001</f>
        <v>0.3500525</v>
      </c>
    </row>
    <row r="5251" customFormat="false" ht="15" hidden="false" customHeight="false" outlineLevel="0" collapsed="false">
      <c r="A5251" s="0" t="s">
        <v>3984</v>
      </c>
      <c r="B5251" s="0" t="s">
        <v>76</v>
      </c>
      <c r="C5251" s="0" t="n">
        <v>2005</v>
      </c>
      <c r="D5251" s="0" t="s">
        <v>34</v>
      </c>
      <c r="E5251" s="0" t="s">
        <v>1524</v>
      </c>
      <c r="F5251" s="0" t="n">
        <v>0.17</v>
      </c>
      <c r="G5251" s="0" t="n">
        <v>0.14</v>
      </c>
      <c r="H5251" s="0" t="n">
        <v>0</v>
      </c>
      <c r="I5251" s="0" t="n">
        <v>0.05</v>
      </c>
      <c r="J5251" s="0" t="n">
        <v>0.35</v>
      </c>
      <c r="L5251" s="0" t="n">
        <v>8.9</v>
      </c>
      <c r="M5251" s="0" t="s">
        <v>103</v>
      </c>
      <c r="N5251" s="0" t="s">
        <v>74</v>
      </c>
      <c r="P5251" s="0" t="n">
        <f aca="false">IF(AND(OR(Dashboard!$B$5="All",D5251=Dashboard!$B$5),OR(Dashboard!$D$5="All",N5251=Dashboard!$D$5),OR(AND(C5251&lt;&gt;"",C5251&gt;=Dashboard!$F$5,C5251&lt;=Dashboard!$H$5),AND(C5251="",Dashboard!$F$5&lt;=1980,Dashboard!$H$5&gt;=2016))),1,0)</f>
        <v>1</v>
      </c>
      <c r="Q5251" s="0" t="n">
        <f aca="false">J5251*P5251+ROW()*0.00000001</f>
        <v>0.35005251</v>
      </c>
    </row>
    <row r="5252" customFormat="false" ht="15" hidden="false" customHeight="false" outlineLevel="0" collapsed="false">
      <c r="A5252" s="0" t="s">
        <v>3985</v>
      </c>
      <c r="B5252" s="0" t="s">
        <v>50</v>
      </c>
      <c r="C5252" s="0" t="n">
        <v>2005</v>
      </c>
      <c r="D5252" s="0" t="s">
        <v>58</v>
      </c>
      <c r="E5252" s="0" t="s">
        <v>35</v>
      </c>
      <c r="F5252" s="0" t="n">
        <v>0.3</v>
      </c>
      <c r="G5252" s="0" t="n">
        <v>0.01</v>
      </c>
      <c r="H5252" s="0" t="n">
        <v>0.02</v>
      </c>
      <c r="I5252" s="0" t="n">
        <v>0.03</v>
      </c>
      <c r="J5252" s="0" t="n">
        <v>0.35</v>
      </c>
      <c r="K5252" s="0" t="n">
        <v>81</v>
      </c>
      <c r="L5252" s="0" t="n">
        <v>8.7</v>
      </c>
      <c r="M5252" s="0" t="s">
        <v>103</v>
      </c>
      <c r="N5252" s="0" t="s">
        <v>35</v>
      </c>
      <c r="O5252" s="0" t="s">
        <v>42</v>
      </c>
      <c r="P5252" s="0" t="n">
        <f aca="false">IF(AND(OR(Dashboard!$B$5="All",D5252=Dashboard!$B$5),OR(Dashboard!$D$5="All",N5252=Dashboard!$D$5),OR(AND(C5252&lt;&gt;"",C5252&gt;=Dashboard!$F$5,C5252&lt;=Dashboard!$H$5),AND(C5252="",Dashboard!$F$5&lt;=1980,Dashboard!$H$5&gt;=2016))),1,0)</f>
        <v>1</v>
      </c>
      <c r="Q5252" s="0" t="n">
        <f aca="false">J5252*P5252+ROW()*0.00000001</f>
        <v>0.35005252</v>
      </c>
    </row>
    <row r="5253" customFormat="false" ht="15" hidden="false" customHeight="false" outlineLevel="0" collapsed="false">
      <c r="A5253" s="0" t="s">
        <v>3986</v>
      </c>
      <c r="B5253" s="0" t="s">
        <v>33</v>
      </c>
      <c r="C5253" s="0" t="n">
        <v>2009</v>
      </c>
      <c r="D5253" s="0" t="s">
        <v>52</v>
      </c>
      <c r="E5253" s="0" t="s">
        <v>124</v>
      </c>
      <c r="F5253" s="0" t="n">
        <v>0.33</v>
      </c>
      <c r="G5253" s="0" t="n">
        <v>0</v>
      </c>
      <c r="H5253" s="0" t="n">
        <v>0</v>
      </c>
      <c r="I5253" s="0" t="n">
        <v>0.03</v>
      </c>
      <c r="J5253" s="0" t="n">
        <v>0.35</v>
      </c>
      <c r="M5253" s="0" t="s">
        <v>36</v>
      </c>
      <c r="N5253" s="0" t="s">
        <v>35</v>
      </c>
      <c r="P5253" s="0" t="n">
        <f aca="false">IF(AND(OR(Dashboard!$B$5="All",D5253=Dashboard!$B$5),OR(Dashboard!$D$5="All",N5253=Dashboard!$D$5),OR(AND(C5253&lt;&gt;"",C5253&gt;=Dashboard!$F$5,C5253&lt;=Dashboard!$H$5),AND(C5253="",Dashboard!$F$5&lt;=1980,Dashboard!$H$5&gt;=2016))),1,0)</f>
        <v>1</v>
      </c>
      <c r="Q5253" s="0" t="n">
        <f aca="false">J5253*P5253+ROW()*0.00000001</f>
        <v>0.35005253</v>
      </c>
    </row>
    <row r="5254" customFormat="false" ht="15" hidden="false" customHeight="false" outlineLevel="0" collapsed="false">
      <c r="A5254" s="0" t="s">
        <v>3611</v>
      </c>
      <c r="B5254" s="0" t="s">
        <v>186</v>
      </c>
      <c r="C5254" s="0" t="n">
        <v>2005</v>
      </c>
      <c r="D5254" s="0" t="s">
        <v>114</v>
      </c>
      <c r="E5254" s="0" t="s">
        <v>418</v>
      </c>
      <c r="F5254" s="0" t="n">
        <v>0.27</v>
      </c>
      <c r="G5254" s="0" t="n">
        <v>0.07</v>
      </c>
      <c r="H5254" s="0" t="n">
        <v>0</v>
      </c>
      <c r="I5254" s="0" t="n">
        <v>0.01</v>
      </c>
      <c r="J5254" s="0" t="n">
        <v>0.35</v>
      </c>
      <c r="N5254" s="0" t="s">
        <v>35</v>
      </c>
      <c r="P5254" s="0" t="n">
        <f aca="false">IF(AND(OR(Dashboard!$B$5="All",D5254=Dashboard!$B$5),OR(Dashboard!$D$5="All",N5254=Dashboard!$D$5),OR(AND(C5254&lt;&gt;"",C5254&gt;=Dashboard!$F$5,C5254&lt;=Dashboard!$H$5),AND(C5254="",Dashboard!$F$5&lt;=1980,Dashboard!$H$5&gt;=2016))),1,0)</f>
        <v>1</v>
      </c>
      <c r="Q5254" s="0" t="n">
        <f aca="false">J5254*P5254+ROW()*0.00000001</f>
        <v>0.35005254</v>
      </c>
    </row>
    <row r="5255" customFormat="false" ht="15" hidden="false" customHeight="false" outlineLevel="0" collapsed="false">
      <c r="A5255" s="0" t="s">
        <v>1487</v>
      </c>
      <c r="B5255" s="0" t="s">
        <v>94</v>
      </c>
      <c r="C5255" s="0" t="n">
        <v>2015</v>
      </c>
      <c r="D5255" s="0" t="s">
        <v>58</v>
      </c>
      <c r="E5255" s="0" t="s">
        <v>1862</v>
      </c>
      <c r="F5255" s="0" t="n">
        <v>0.1</v>
      </c>
      <c r="G5255" s="0" t="n">
        <v>0.2</v>
      </c>
      <c r="H5255" s="0" t="n">
        <v>0</v>
      </c>
      <c r="I5255" s="0" t="n">
        <v>0.06</v>
      </c>
      <c r="J5255" s="0" t="n">
        <v>0.35</v>
      </c>
      <c r="N5255" s="0" t="s">
        <v>74</v>
      </c>
      <c r="P5255" s="0" t="n">
        <f aca="false">IF(AND(OR(Dashboard!$B$5="All",D5255=Dashboard!$B$5),OR(Dashboard!$D$5="All",N5255=Dashboard!$D$5),OR(AND(C5255&lt;&gt;"",C5255&gt;=Dashboard!$F$5,C5255&lt;=Dashboard!$H$5),AND(C5255="",Dashboard!$F$5&lt;=1980,Dashboard!$H$5&gt;=2016))),1,0)</f>
        <v>1</v>
      </c>
      <c r="Q5255" s="0" t="n">
        <f aca="false">J5255*P5255+ROW()*0.00000001</f>
        <v>0.35005255</v>
      </c>
    </row>
    <row r="5256" customFormat="false" ht="15" hidden="false" customHeight="false" outlineLevel="0" collapsed="false">
      <c r="A5256" s="0" t="s">
        <v>3987</v>
      </c>
      <c r="B5256" s="0" t="s">
        <v>70</v>
      </c>
      <c r="C5256" s="0" t="n">
        <v>2013</v>
      </c>
      <c r="D5256" s="0" t="s">
        <v>56</v>
      </c>
      <c r="E5256" s="0" t="s">
        <v>1002</v>
      </c>
      <c r="F5256" s="0" t="n">
        <v>0.04</v>
      </c>
      <c r="G5256" s="0" t="n">
        <v>0.02</v>
      </c>
      <c r="H5256" s="0" t="n">
        <v>0.27</v>
      </c>
      <c r="I5256" s="0" t="n">
        <v>0.01</v>
      </c>
      <c r="J5256" s="0" t="n">
        <v>0.35</v>
      </c>
      <c r="K5256" s="0" t="n">
        <v>69</v>
      </c>
      <c r="L5256" s="0" t="n">
        <v>7.5</v>
      </c>
      <c r="M5256" s="0" t="s">
        <v>73</v>
      </c>
      <c r="N5256" s="0" t="s">
        <v>74</v>
      </c>
      <c r="O5256" s="0" t="s">
        <v>67</v>
      </c>
      <c r="P5256" s="0" t="n">
        <f aca="false">IF(AND(OR(Dashboard!$B$5="All",D5256=Dashboard!$B$5),OR(Dashboard!$D$5="All",N5256=Dashboard!$D$5),OR(AND(C5256&lt;&gt;"",C5256&gt;=Dashboard!$F$5,C5256&lt;=Dashboard!$H$5),AND(C5256="",Dashboard!$F$5&lt;=1980,Dashboard!$H$5&gt;=2016))),1,0)</f>
        <v>1</v>
      </c>
      <c r="Q5256" s="0" t="n">
        <f aca="false">J5256*P5256+ROW()*0.00000001</f>
        <v>0.35005256</v>
      </c>
    </row>
    <row r="5257" customFormat="false" ht="15" hidden="false" customHeight="false" outlineLevel="0" collapsed="false">
      <c r="A5257" s="0" t="s">
        <v>526</v>
      </c>
      <c r="B5257" s="0" t="s">
        <v>152</v>
      </c>
      <c r="C5257" s="0" t="n">
        <v>2014</v>
      </c>
      <c r="D5257" s="0" t="s">
        <v>71</v>
      </c>
      <c r="E5257" s="0" t="s">
        <v>243</v>
      </c>
      <c r="F5257" s="0" t="n">
        <v>0.12</v>
      </c>
      <c r="G5257" s="0" t="n">
        <v>0.2</v>
      </c>
      <c r="H5257" s="0" t="n">
        <v>0</v>
      </c>
      <c r="I5257" s="0" t="n">
        <v>0.03</v>
      </c>
      <c r="J5257" s="0" t="n">
        <v>0.35</v>
      </c>
      <c r="K5257" s="0" t="n">
        <v>84</v>
      </c>
      <c r="L5257" s="0" t="n">
        <v>8</v>
      </c>
      <c r="M5257" s="0" t="s">
        <v>73</v>
      </c>
      <c r="N5257" s="0" t="s">
        <v>152</v>
      </c>
      <c r="O5257" s="0" t="s">
        <v>42</v>
      </c>
      <c r="P5257" s="0" t="n">
        <f aca="false">IF(AND(OR(Dashboard!$B$5="All",D5257=Dashboard!$B$5),OR(Dashboard!$D$5="All",N5257=Dashboard!$D$5),OR(AND(C5257&lt;&gt;"",C5257&gt;=Dashboard!$F$5,C5257&lt;=Dashboard!$H$5),AND(C5257="",Dashboard!$F$5&lt;=1980,Dashboard!$H$5&gt;=2016))),1,0)</f>
        <v>1</v>
      </c>
      <c r="Q5257" s="0" t="n">
        <f aca="false">J5257*P5257+ROW()*0.00000001</f>
        <v>0.35005257</v>
      </c>
    </row>
    <row r="5258" customFormat="false" ht="15" hidden="false" customHeight="false" outlineLevel="0" collapsed="false">
      <c r="A5258" s="0" t="s">
        <v>3988</v>
      </c>
      <c r="B5258" s="0" t="s">
        <v>76</v>
      </c>
      <c r="C5258" s="0" t="n">
        <v>2006</v>
      </c>
      <c r="D5258" s="0" t="s">
        <v>46</v>
      </c>
      <c r="E5258" s="0" t="s">
        <v>220</v>
      </c>
      <c r="F5258" s="0" t="n">
        <v>0.08</v>
      </c>
      <c r="G5258" s="0" t="n">
        <v>0.06</v>
      </c>
      <c r="H5258" s="0" t="n">
        <v>0.19</v>
      </c>
      <c r="I5258" s="0" t="n">
        <v>0.02</v>
      </c>
      <c r="J5258" s="0" t="n">
        <v>0.35</v>
      </c>
      <c r="K5258" s="0" t="n">
        <v>76</v>
      </c>
      <c r="L5258" s="0" t="n">
        <v>7.6</v>
      </c>
      <c r="M5258" s="0" t="s">
        <v>103</v>
      </c>
      <c r="N5258" s="0" t="s">
        <v>74</v>
      </c>
      <c r="O5258" s="0" t="s">
        <v>37</v>
      </c>
      <c r="P5258" s="0" t="n">
        <f aca="false">IF(AND(OR(Dashboard!$B$5="All",D5258=Dashboard!$B$5),OR(Dashboard!$D$5="All",N5258=Dashboard!$D$5),OR(AND(C5258&lt;&gt;"",C5258&gt;=Dashboard!$F$5,C5258&lt;=Dashboard!$H$5),AND(C5258="",Dashboard!$F$5&lt;=1980,Dashboard!$H$5&gt;=2016))),1,0)</f>
        <v>1</v>
      </c>
      <c r="Q5258" s="0" t="n">
        <f aca="false">J5258*P5258+ROW()*0.00000001</f>
        <v>0.35005258</v>
      </c>
    </row>
    <row r="5259" customFormat="false" ht="15" hidden="false" customHeight="false" outlineLevel="0" collapsed="false">
      <c r="A5259" s="0" t="s">
        <v>3989</v>
      </c>
      <c r="B5259" s="0" t="s">
        <v>45</v>
      </c>
      <c r="C5259" s="0" t="n">
        <v>1996</v>
      </c>
      <c r="D5259" s="0" t="s">
        <v>48</v>
      </c>
      <c r="E5259" s="0" t="s">
        <v>35</v>
      </c>
      <c r="F5259" s="0" t="n">
        <v>0</v>
      </c>
      <c r="G5259" s="0" t="n">
        <v>0</v>
      </c>
      <c r="H5259" s="0" t="n">
        <v>0.35</v>
      </c>
      <c r="I5259" s="0" t="n">
        <v>0</v>
      </c>
      <c r="J5259" s="0" t="n">
        <v>0.35</v>
      </c>
      <c r="N5259" s="0" t="s">
        <v>35</v>
      </c>
      <c r="P5259" s="0" t="n">
        <f aca="false">IF(AND(OR(Dashboard!$B$5="All",D5259=Dashboard!$B$5),OR(Dashboard!$D$5="All",N5259=Dashboard!$D$5),OR(AND(C5259&lt;&gt;"",C5259&gt;=Dashboard!$F$5,C5259&lt;=Dashboard!$H$5),AND(C5259="",Dashboard!$F$5&lt;=1980,Dashboard!$H$5&gt;=2016))),1,0)</f>
        <v>1</v>
      </c>
      <c r="Q5259" s="0" t="n">
        <f aca="false">J5259*P5259+ROW()*0.00000001</f>
        <v>0.35005259</v>
      </c>
    </row>
    <row r="5260" customFormat="false" ht="15" hidden="false" customHeight="false" outlineLevel="0" collapsed="false">
      <c r="A5260" s="0" t="s">
        <v>3990</v>
      </c>
      <c r="B5260" s="0" t="s">
        <v>164</v>
      </c>
      <c r="C5260" s="0" t="n">
        <v>2007</v>
      </c>
      <c r="D5260" s="0" t="s">
        <v>56</v>
      </c>
      <c r="E5260" s="0" t="s">
        <v>89</v>
      </c>
      <c r="F5260" s="0" t="n">
        <v>0.32</v>
      </c>
      <c r="G5260" s="0" t="n">
        <v>0.01</v>
      </c>
      <c r="H5260" s="0" t="n">
        <v>0</v>
      </c>
      <c r="I5260" s="0" t="n">
        <v>0.03</v>
      </c>
      <c r="J5260" s="0" t="n">
        <v>0.35</v>
      </c>
      <c r="N5260" s="0" t="s">
        <v>74</v>
      </c>
      <c r="P5260" s="0" t="n">
        <f aca="false">IF(AND(OR(Dashboard!$B$5="All",D5260=Dashboard!$B$5),OR(Dashboard!$D$5="All",N5260=Dashboard!$D$5),OR(AND(C5260&lt;&gt;"",C5260&gt;=Dashboard!$F$5,C5260&lt;=Dashboard!$H$5),AND(C5260="",Dashboard!$F$5&lt;=1980,Dashboard!$H$5&gt;=2016))),1,0)</f>
        <v>1</v>
      </c>
      <c r="Q5260" s="0" t="n">
        <f aca="false">J5260*P5260+ROW()*0.00000001</f>
        <v>0.3500526</v>
      </c>
    </row>
    <row r="5261" customFormat="false" ht="15" hidden="false" customHeight="false" outlineLevel="0" collapsed="false">
      <c r="A5261" s="0" t="s">
        <v>1487</v>
      </c>
      <c r="B5261" s="0" t="s">
        <v>64</v>
      </c>
      <c r="C5261" s="0" t="n">
        <v>2015</v>
      </c>
      <c r="D5261" s="0" t="s">
        <v>58</v>
      </c>
      <c r="E5261" s="0" t="s">
        <v>1862</v>
      </c>
      <c r="F5261" s="0" t="n">
        <v>0.22</v>
      </c>
      <c r="G5261" s="0" t="n">
        <v>0.11</v>
      </c>
      <c r="H5261" s="0" t="n">
        <v>0</v>
      </c>
      <c r="I5261" s="0" t="n">
        <v>0.03</v>
      </c>
      <c r="J5261" s="0" t="n">
        <v>0.35</v>
      </c>
      <c r="N5261" s="0" t="s">
        <v>66</v>
      </c>
      <c r="P5261" s="0" t="n">
        <f aca="false">IF(AND(OR(Dashboard!$B$5="All",D5261=Dashboard!$B$5),OR(Dashboard!$D$5="All",N5261=Dashboard!$D$5),OR(AND(C5261&lt;&gt;"",C5261&gt;=Dashboard!$F$5,C5261&lt;=Dashboard!$H$5),AND(C5261="",Dashboard!$F$5&lt;=1980,Dashboard!$H$5&gt;=2016))),1,0)</f>
        <v>1</v>
      </c>
      <c r="Q5261" s="0" t="n">
        <f aca="false">J5261*P5261+ROW()*0.00000001</f>
        <v>0.35005261</v>
      </c>
    </row>
    <row r="5262" customFormat="false" ht="15" hidden="false" customHeight="false" outlineLevel="0" collapsed="false">
      <c r="A5262" s="0" t="s">
        <v>3874</v>
      </c>
      <c r="B5262" s="0" t="s">
        <v>64</v>
      </c>
      <c r="C5262" s="0" t="n">
        <v>2013</v>
      </c>
      <c r="D5262" s="0" t="s">
        <v>34</v>
      </c>
      <c r="E5262" s="0" t="s">
        <v>142</v>
      </c>
      <c r="F5262" s="0" t="n">
        <v>0.21</v>
      </c>
      <c r="G5262" s="0" t="n">
        <v>0.12</v>
      </c>
      <c r="H5262" s="0" t="n">
        <v>0</v>
      </c>
      <c r="I5262" s="0" t="n">
        <v>0.03</v>
      </c>
      <c r="J5262" s="0" t="n">
        <v>0.35</v>
      </c>
      <c r="K5262" s="0" t="n">
        <v>77</v>
      </c>
      <c r="L5262" s="0" t="n">
        <v>6.2</v>
      </c>
      <c r="M5262" s="0" t="s">
        <v>36</v>
      </c>
      <c r="N5262" s="0" t="s">
        <v>66</v>
      </c>
      <c r="O5262" s="0" t="s">
        <v>37</v>
      </c>
      <c r="P5262" s="0" t="n">
        <f aca="false">IF(AND(OR(Dashboard!$B$5="All",D5262=Dashboard!$B$5),OR(Dashboard!$D$5="All",N5262=Dashboard!$D$5),OR(AND(C5262&lt;&gt;"",C5262&gt;=Dashboard!$F$5,C5262&lt;=Dashboard!$H$5),AND(C5262="",Dashboard!$F$5&lt;=1980,Dashboard!$H$5&gt;=2016))),1,0)</f>
        <v>1</v>
      </c>
      <c r="Q5262" s="0" t="n">
        <f aca="false">J5262*P5262+ROW()*0.00000001</f>
        <v>0.35005262</v>
      </c>
    </row>
    <row r="5263" customFormat="false" ht="15" hidden="false" customHeight="false" outlineLevel="0" collapsed="false">
      <c r="A5263" s="0" t="s">
        <v>3991</v>
      </c>
      <c r="B5263" s="0" t="s">
        <v>97</v>
      </c>
      <c r="C5263" s="0" t="n">
        <v>2013</v>
      </c>
      <c r="D5263" s="0" t="s">
        <v>71</v>
      </c>
      <c r="E5263" s="0" t="s">
        <v>328</v>
      </c>
      <c r="F5263" s="0" t="n">
        <v>0</v>
      </c>
      <c r="G5263" s="0" t="n">
        <v>0</v>
      </c>
      <c r="H5263" s="0" t="n">
        <v>0.35</v>
      </c>
      <c r="I5263" s="0" t="n">
        <v>0</v>
      </c>
      <c r="J5263" s="0" t="n">
        <v>0.35</v>
      </c>
      <c r="N5263" s="0" t="s">
        <v>35</v>
      </c>
      <c r="P5263" s="0" t="n">
        <f aca="false">IF(AND(OR(Dashboard!$B$5="All",D5263=Dashboard!$B$5),OR(Dashboard!$D$5="All",N5263=Dashboard!$D$5),OR(AND(C5263&lt;&gt;"",C5263&gt;=Dashboard!$F$5,C5263&lt;=Dashboard!$H$5),AND(C5263="",Dashboard!$F$5&lt;=1980,Dashboard!$H$5&gt;=2016))),1,0)</f>
        <v>1</v>
      </c>
      <c r="Q5263" s="0" t="n">
        <f aca="false">J5263*P5263+ROW()*0.00000001</f>
        <v>0.35005263</v>
      </c>
    </row>
    <row r="5264" customFormat="false" ht="15" hidden="false" customHeight="false" outlineLevel="0" collapsed="false">
      <c r="A5264" s="0" t="s">
        <v>3992</v>
      </c>
      <c r="B5264" s="0" t="s">
        <v>33</v>
      </c>
      <c r="C5264" s="0" t="n">
        <v>2009</v>
      </c>
      <c r="D5264" s="0" t="s">
        <v>52</v>
      </c>
      <c r="E5264" s="0" t="s">
        <v>814</v>
      </c>
      <c r="F5264" s="0" t="n">
        <v>0</v>
      </c>
      <c r="G5264" s="0" t="n">
        <v>0.32</v>
      </c>
      <c r="H5264" s="0" t="n">
        <v>0</v>
      </c>
      <c r="I5264" s="0" t="n">
        <v>0.03</v>
      </c>
      <c r="J5264" s="0" t="n">
        <v>0.35</v>
      </c>
      <c r="N5264" s="0" t="s">
        <v>35</v>
      </c>
      <c r="P5264" s="0" t="n">
        <f aca="false">IF(AND(OR(Dashboard!$B$5="All",D5264=Dashboard!$B$5),OR(Dashboard!$D$5="All",N5264=Dashboard!$D$5),OR(AND(C5264&lt;&gt;"",C5264&gt;=Dashboard!$F$5,C5264&lt;=Dashboard!$H$5),AND(C5264="",Dashboard!$F$5&lt;=1980,Dashboard!$H$5&gt;=2016))),1,0)</f>
        <v>1</v>
      </c>
      <c r="Q5264" s="0" t="n">
        <f aca="false">J5264*P5264+ROW()*0.00000001</f>
        <v>0.35005264</v>
      </c>
    </row>
    <row r="5265" customFormat="false" ht="15" hidden="false" customHeight="false" outlineLevel="0" collapsed="false">
      <c r="A5265" s="0" t="s">
        <v>3993</v>
      </c>
      <c r="B5265" s="0" t="s">
        <v>76</v>
      </c>
      <c r="C5265" s="0" t="n">
        <v>2004</v>
      </c>
      <c r="D5265" s="0" t="s">
        <v>34</v>
      </c>
      <c r="E5265" s="0" t="s">
        <v>1086</v>
      </c>
      <c r="F5265" s="0" t="n">
        <v>0.17</v>
      </c>
      <c r="G5265" s="0" t="n">
        <v>0.14</v>
      </c>
      <c r="H5265" s="0" t="n">
        <v>0</v>
      </c>
      <c r="I5265" s="0" t="n">
        <v>0.05</v>
      </c>
      <c r="J5265" s="0" t="n">
        <v>0.35</v>
      </c>
      <c r="K5265" s="0" t="n">
        <v>63</v>
      </c>
      <c r="M5265" s="0" t="s">
        <v>73</v>
      </c>
      <c r="N5265" s="0" t="s">
        <v>74</v>
      </c>
      <c r="O5265" s="0" t="s">
        <v>67</v>
      </c>
      <c r="P5265" s="0" t="n">
        <f aca="false">IF(AND(OR(Dashboard!$B$5="All",D5265=Dashboard!$B$5),OR(Dashboard!$D$5="All",N5265=Dashboard!$D$5),OR(AND(C5265&lt;&gt;"",C5265&gt;=Dashboard!$F$5,C5265&lt;=Dashboard!$H$5),AND(C5265="",Dashboard!$F$5&lt;=1980,Dashboard!$H$5&gt;=2016))),1,0)</f>
        <v>1</v>
      </c>
      <c r="Q5265" s="0" t="n">
        <f aca="false">J5265*P5265+ROW()*0.00000001</f>
        <v>0.35005265</v>
      </c>
    </row>
    <row r="5266" customFormat="false" ht="15" hidden="false" customHeight="false" outlineLevel="0" collapsed="false">
      <c r="A5266" s="0" t="s">
        <v>3994</v>
      </c>
      <c r="B5266" s="0" t="s">
        <v>76</v>
      </c>
      <c r="C5266" s="0" t="n">
        <v>2003</v>
      </c>
      <c r="D5266" s="0" t="s">
        <v>52</v>
      </c>
      <c r="E5266" s="0" t="s">
        <v>1173</v>
      </c>
      <c r="F5266" s="0" t="n">
        <v>0</v>
      </c>
      <c r="G5266" s="0" t="n">
        <v>0</v>
      </c>
      <c r="H5266" s="0" t="n">
        <v>0.35</v>
      </c>
      <c r="I5266" s="0" t="n">
        <v>0</v>
      </c>
      <c r="J5266" s="0" t="n">
        <v>0.35</v>
      </c>
      <c r="N5266" s="0" t="s">
        <v>74</v>
      </c>
      <c r="P5266" s="0" t="n">
        <f aca="false">IF(AND(OR(Dashboard!$B$5="All",D5266=Dashboard!$B$5),OR(Dashboard!$D$5="All",N5266=Dashboard!$D$5),OR(AND(C5266&lt;&gt;"",C5266&gt;=Dashboard!$F$5,C5266&lt;=Dashboard!$H$5),AND(C5266="",Dashboard!$F$5&lt;=1980,Dashboard!$H$5&gt;=2016))),1,0)</f>
        <v>1</v>
      </c>
      <c r="Q5266" s="0" t="n">
        <f aca="false">J5266*P5266+ROW()*0.00000001</f>
        <v>0.35005266</v>
      </c>
    </row>
    <row r="5267" customFormat="false" ht="15" hidden="false" customHeight="false" outlineLevel="0" collapsed="false">
      <c r="A5267" s="0" t="s">
        <v>3995</v>
      </c>
      <c r="B5267" s="0" t="s">
        <v>164</v>
      </c>
      <c r="C5267" s="0" t="n">
        <v>2008</v>
      </c>
      <c r="D5267" s="0" t="s">
        <v>16</v>
      </c>
      <c r="E5267" s="0" t="s">
        <v>89</v>
      </c>
      <c r="F5267" s="0" t="n">
        <v>0.21</v>
      </c>
      <c r="G5267" s="0" t="n">
        <v>0.09</v>
      </c>
      <c r="H5267" s="0" t="n">
        <v>0.01</v>
      </c>
      <c r="I5267" s="0" t="n">
        <v>0.04</v>
      </c>
      <c r="J5267" s="0" t="n">
        <v>0.35</v>
      </c>
      <c r="K5267" s="0" t="n">
        <v>85</v>
      </c>
      <c r="L5267" s="0" t="n">
        <v>8.4</v>
      </c>
      <c r="M5267" s="0" t="s">
        <v>36</v>
      </c>
      <c r="N5267" s="0" t="s">
        <v>74</v>
      </c>
      <c r="O5267" s="0" t="s">
        <v>42</v>
      </c>
      <c r="P5267" s="0" t="n">
        <f aca="false">IF(AND(OR(Dashboard!$B$5="All",D5267=Dashboard!$B$5),OR(Dashboard!$D$5="All",N5267=Dashboard!$D$5),OR(AND(C5267&lt;&gt;"",C5267&gt;=Dashboard!$F$5,C5267&lt;=Dashboard!$H$5),AND(C5267="",Dashboard!$F$5&lt;=1980,Dashboard!$H$5&gt;=2016))),1,0)</f>
        <v>1</v>
      </c>
      <c r="Q5267" s="0" t="n">
        <f aca="false">J5267*P5267+ROW()*0.00000001</f>
        <v>0.35005267</v>
      </c>
    </row>
    <row r="5268" customFormat="false" ht="15" hidden="false" customHeight="false" outlineLevel="0" collapsed="false">
      <c r="A5268" s="0" t="s">
        <v>3996</v>
      </c>
      <c r="B5268" s="0" t="s">
        <v>164</v>
      </c>
      <c r="C5268" s="0" t="n">
        <v>2009</v>
      </c>
      <c r="D5268" s="0" t="s">
        <v>34</v>
      </c>
      <c r="E5268" s="0" t="s">
        <v>154</v>
      </c>
      <c r="F5268" s="0" t="n">
        <v>0</v>
      </c>
      <c r="G5268" s="0" t="n">
        <v>0.26</v>
      </c>
      <c r="H5268" s="0" t="n">
        <v>0</v>
      </c>
      <c r="I5268" s="0" t="n">
        <v>0.09</v>
      </c>
      <c r="J5268" s="0" t="n">
        <v>0.35</v>
      </c>
      <c r="K5268" s="0" t="n">
        <v>69</v>
      </c>
      <c r="L5268" s="0" t="n">
        <v>6.9</v>
      </c>
      <c r="M5268" s="0" t="s">
        <v>36</v>
      </c>
      <c r="N5268" s="0" t="s">
        <v>74</v>
      </c>
      <c r="O5268" s="0" t="s">
        <v>67</v>
      </c>
      <c r="P5268" s="0" t="n">
        <f aca="false">IF(AND(OR(Dashboard!$B$5="All",D5268=Dashboard!$B$5),OR(Dashboard!$D$5="All",N5268=Dashboard!$D$5),OR(AND(C5268&lt;&gt;"",C5268&gt;=Dashboard!$F$5,C5268&lt;=Dashboard!$H$5),AND(C5268="",Dashboard!$F$5&lt;=1980,Dashboard!$H$5&gt;=2016))),1,0)</f>
        <v>1</v>
      </c>
      <c r="Q5268" s="0" t="n">
        <f aca="false">J5268*P5268+ROW()*0.00000001</f>
        <v>0.35005268</v>
      </c>
    </row>
    <row r="5269" customFormat="false" ht="15" hidden="false" customHeight="false" outlineLevel="0" collapsed="false">
      <c r="A5269" s="0" t="s">
        <v>3997</v>
      </c>
      <c r="B5269" s="0" t="s">
        <v>85</v>
      </c>
      <c r="C5269" s="0" t="n">
        <v>2002</v>
      </c>
      <c r="D5269" s="0" t="s">
        <v>71</v>
      </c>
      <c r="E5269" s="0" t="s">
        <v>91</v>
      </c>
      <c r="F5269" s="0" t="n">
        <v>0.25</v>
      </c>
      <c r="G5269" s="0" t="n">
        <v>0.09</v>
      </c>
      <c r="H5269" s="0" t="n">
        <v>0</v>
      </c>
      <c r="I5269" s="0" t="n">
        <v>0.01</v>
      </c>
      <c r="J5269" s="0" t="n">
        <v>0.35</v>
      </c>
      <c r="K5269" s="0" t="n">
        <v>68</v>
      </c>
      <c r="M5269" s="0" t="s">
        <v>36</v>
      </c>
      <c r="N5269" s="0" t="s">
        <v>35</v>
      </c>
      <c r="O5269" s="0" t="s">
        <v>67</v>
      </c>
      <c r="P5269" s="0" t="n">
        <f aca="false">IF(AND(OR(Dashboard!$B$5="All",D5269=Dashboard!$B$5),OR(Dashboard!$D$5="All",N5269=Dashboard!$D$5),OR(AND(C5269&lt;&gt;"",C5269&gt;=Dashboard!$F$5,C5269&lt;=Dashboard!$H$5),AND(C5269="",Dashboard!$F$5&lt;=1980,Dashboard!$H$5&gt;=2016))),1,0)</f>
        <v>1</v>
      </c>
      <c r="Q5269" s="0" t="n">
        <f aca="false">J5269*P5269+ROW()*0.00000001</f>
        <v>0.35005269</v>
      </c>
    </row>
    <row r="5270" customFormat="false" ht="15" hidden="false" customHeight="false" outlineLevel="0" collapsed="false">
      <c r="A5270" s="0" t="s">
        <v>3998</v>
      </c>
      <c r="B5270" s="0" t="s">
        <v>76</v>
      </c>
      <c r="C5270" s="0" t="n">
        <v>2003</v>
      </c>
      <c r="D5270" s="0" t="s">
        <v>71</v>
      </c>
      <c r="E5270" s="0" t="s">
        <v>124</v>
      </c>
      <c r="F5270" s="0" t="n">
        <v>0.17</v>
      </c>
      <c r="G5270" s="0" t="n">
        <v>0.13</v>
      </c>
      <c r="H5270" s="0" t="n">
        <v>0</v>
      </c>
      <c r="I5270" s="0" t="n">
        <v>0.05</v>
      </c>
      <c r="J5270" s="0" t="n">
        <v>0.35</v>
      </c>
      <c r="K5270" s="0" t="n">
        <v>63</v>
      </c>
      <c r="L5270" s="0" t="n">
        <v>8.3</v>
      </c>
      <c r="M5270" s="0" t="s">
        <v>103</v>
      </c>
      <c r="N5270" s="0" t="s">
        <v>74</v>
      </c>
      <c r="O5270" s="0" t="s">
        <v>67</v>
      </c>
      <c r="P5270" s="0" t="n">
        <f aca="false">IF(AND(OR(Dashboard!$B$5="All",D5270=Dashboard!$B$5),OR(Dashboard!$D$5="All",N5270=Dashboard!$D$5),OR(AND(C5270&lt;&gt;"",C5270&gt;=Dashboard!$F$5,C5270&lt;=Dashboard!$H$5),AND(C5270="",Dashboard!$F$5&lt;=1980,Dashboard!$H$5&gt;=2016))),1,0)</f>
        <v>1</v>
      </c>
      <c r="Q5270" s="0" t="n">
        <f aca="false">J5270*P5270+ROW()*0.00000001</f>
        <v>0.3500527</v>
      </c>
    </row>
    <row r="5271" customFormat="false" ht="15" hidden="false" customHeight="false" outlineLevel="0" collapsed="false">
      <c r="A5271" s="0" t="s">
        <v>1523</v>
      </c>
      <c r="B5271" s="0" t="s">
        <v>144</v>
      </c>
      <c r="C5271" s="0" t="n">
        <v>2003</v>
      </c>
      <c r="D5271" s="0" t="s">
        <v>34</v>
      </c>
      <c r="E5271" s="0" t="s">
        <v>1524</v>
      </c>
      <c r="F5271" s="0" t="n">
        <v>0.26</v>
      </c>
      <c r="G5271" s="0" t="n">
        <v>0.08</v>
      </c>
      <c r="H5271" s="0" t="n">
        <v>0</v>
      </c>
      <c r="I5271" s="0" t="n">
        <v>0.01</v>
      </c>
      <c r="J5271" s="0" t="n">
        <v>0.35</v>
      </c>
      <c r="L5271" s="0" t="n">
        <v>9.1</v>
      </c>
      <c r="M5271" s="0" t="s">
        <v>103</v>
      </c>
      <c r="N5271" s="0" t="s">
        <v>66</v>
      </c>
      <c r="P5271" s="0" t="n">
        <f aca="false">IF(AND(OR(Dashboard!$B$5="All",D5271=Dashboard!$B$5),OR(Dashboard!$D$5="All",N5271=Dashboard!$D$5),OR(AND(C5271&lt;&gt;"",C5271&gt;=Dashboard!$F$5,C5271&lt;=Dashboard!$H$5),AND(C5271="",Dashboard!$F$5&lt;=1980,Dashboard!$H$5&gt;=2016))),1,0)</f>
        <v>1</v>
      </c>
      <c r="Q5271" s="0" t="n">
        <f aca="false">J5271*P5271+ROW()*0.00000001</f>
        <v>0.35005271</v>
      </c>
    </row>
    <row r="5272" customFormat="false" ht="15" hidden="false" customHeight="false" outlineLevel="0" collapsed="false">
      <c r="A5272" s="0" t="s">
        <v>3999</v>
      </c>
      <c r="B5272" s="0" t="s">
        <v>33</v>
      </c>
      <c r="C5272" s="0" t="n">
        <v>2008</v>
      </c>
      <c r="D5272" s="0" t="s">
        <v>34</v>
      </c>
      <c r="E5272" s="0" t="s">
        <v>139</v>
      </c>
      <c r="F5272" s="0" t="n">
        <v>0.33</v>
      </c>
      <c r="G5272" s="0" t="n">
        <v>0</v>
      </c>
      <c r="H5272" s="0" t="n">
        <v>0</v>
      </c>
      <c r="I5272" s="0" t="n">
        <v>0.03</v>
      </c>
      <c r="J5272" s="0" t="n">
        <v>0.35</v>
      </c>
      <c r="L5272" s="0" t="n">
        <v>1.1</v>
      </c>
      <c r="M5272" s="0" t="s">
        <v>36</v>
      </c>
      <c r="N5272" s="0" t="s">
        <v>35</v>
      </c>
      <c r="P5272" s="0" t="n">
        <f aca="false">IF(AND(OR(Dashboard!$B$5="All",D5272=Dashboard!$B$5),OR(Dashboard!$D$5="All",N5272=Dashboard!$D$5),OR(AND(C5272&lt;&gt;"",C5272&gt;=Dashboard!$F$5,C5272&lt;=Dashboard!$H$5),AND(C5272="",Dashboard!$F$5&lt;=1980,Dashboard!$H$5&gt;=2016))),1,0)</f>
        <v>1</v>
      </c>
      <c r="Q5272" s="0" t="n">
        <f aca="false">J5272*P5272+ROW()*0.00000001</f>
        <v>0.35005272</v>
      </c>
    </row>
    <row r="5273" customFormat="false" ht="15" hidden="false" customHeight="false" outlineLevel="0" collapsed="false">
      <c r="A5273" s="0" t="s">
        <v>4000</v>
      </c>
      <c r="B5273" s="0" t="s">
        <v>64</v>
      </c>
      <c r="C5273" s="0" t="n">
        <v>2011</v>
      </c>
      <c r="D5273" s="0" t="s">
        <v>52</v>
      </c>
      <c r="E5273" s="0" t="s">
        <v>65</v>
      </c>
      <c r="F5273" s="0" t="n">
        <v>0.27</v>
      </c>
      <c r="G5273" s="0" t="n">
        <v>0.06</v>
      </c>
      <c r="H5273" s="0" t="n">
        <v>0</v>
      </c>
      <c r="I5273" s="0" t="n">
        <v>0.03</v>
      </c>
      <c r="J5273" s="0" t="n">
        <v>0.35</v>
      </c>
      <c r="N5273" s="0" t="s">
        <v>66</v>
      </c>
      <c r="P5273" s="0" t="n">
        <f aca="false">IF(AND(OR(Dashboard!$B$5="All",D5273=Dashboard!$B$5),OR(Dashboard!$D$5="All",N5273=Dashboard!$D$5),OR(AND(C5273&lt;&gt;"",C5273&gt;=Dashboard!$F$5,C5273&lt;=Dashboard!$H$5),AND(C5273="",Dashboard!$F$5&lt;=1980,Dashboard!$H$5&gt;=2016))),1,0)</f>
        <v>1</v>
      </c>
      <c r="Q5273" s="0" t="n">
        <f aca="false">J5273*P5273+ROW()*0.00000001</f>
        <v>0.35005273</v>
      </c>
    </row>
    <row r="5274" customFormat="false" ht="15" hidden="false" customHeight="false" outlineLevel="0" collapsed="false">
      <c r="A5274" s="0" t="s">
        <v>3002</v>
      </c>
      <c r="B5274" s="0" t="s">
        <v>164</v>
      </c>
      <c r="C5274" s="0" t="n">
        <v>2009</v>
      </c>
      <c r="D5274" s="0" t="s">
        <v>71</v>
      </c>
      <c r="E5274" s="0" t="s">
        <v>142</v>
      </c>
      <c r="F5274" s="0" t="n">
        <v>0.24</v>
      </c>
      <c r="G5274" s="0" t="n">
        <v>0.06</v>
      </c>
      <c r="H5274" s="0" t="n">
        <v>0</v>
      </c>
      <c r="I5274" s="0" t="n">
        <v>0.05</v>
      </c>
      <c r="J5274" s="0" t="n">
        <v>0.35</v>
      </c>
      <c r="L5274" s="0" t="n">
        <v>8.8</v>
      </c>
      <c r="M5274" s="0" t="s">
        <v>125</v>
      </c>
      <c r="N5274" s="0" t="s">
        <v>74</v>
      </c>
      <c r="P5274" s="0" t="n">
        <f aca="false">IF(AND(OR(Dashboard!$B$5="All",D5274=Dashboard!$B$5),OR(Dashboard!$D$5="All",N5274=Dashboard!$D$5),OR(AND(C5274&lt;&gt;"",C5274&gt;=Dashboard!$F$5,C5274&lt;=Dashboard!$H$5),AND(C5274="",Dashboard!$F$5&lt;=1980,Dashboard!$H$5&gt;=2016))),1,0)</f>
        <v>1</v>
      </c>
      <c r="Q5274" s="0" t="n">
        <f aca="false">J5274*P5274+ROW()*0.00000001</f>
        <v>0.35005274</v>
      </c>
    </row>
    <row r="5275" customFormat="false" ht="15" hidden="false" customHeight="false" outlineLevel="0" collapsed="false">
      <c r="A5275" s="0" t="s">
        <v>3406</v>
      </c>
      <c r="B5275" s="0" t="s">
        <v>50</v>
      </c>
      <c r="C5275" s="0" t="n">
        <v>2007</v>
      </c>
      <c r="D5275" s="0" t="s">
        <v>246</v>
      </c>
      <c r="E5275" s="0" t="s">
        <v>418</v>
      </c>
      <c r="F5275" s="0" t="n">
        <v>0.07</v>
      </c>
      <c r="G5275" s="0" t="n">
        <v>0.24</v>
      </c>
      <c r="H5275" s="0" t="n">
        <v>0</v>
      </c>
      <c r="I5275" s="0" t="n">
        <v>0.04</v>
      </c>
      <c r="J5275" s="0" t="n">
        <v>0.35</v>
      </c>
      <c r="K5275" s="0" t="n">
        <v>81</v>
      </c>
      <c r="L5275" s="0" t="n">
        <v>9.1</v>
      </c>
      <c r="M5275" s="0" t="s">
        <v>125</v>
      </c>
      <c r="N5275" s="0" t="s">
        <v>35</v>
      </c>
      <c r="O5275" s="0" t="s">
        <v>42</v>
      </c>
      <c r="P5275" s="0" t="n">
        <f aca="false">IF(AND(OR(Dashboard!$B$5="All",D5275=Dashboard!$B$5),OR(Dashboard!$D$5="All",N5275=Dashboard!$D$5),OR(AND(C5275&lt;&gt;"",C5275&gt;=Dashboard!$F$5,C5275&lt;=Dashboard!$H$5),AND(C5275="",Dashboard!$F$5&lt;=1980,Dashboard!$H$5&gt;=2016))),1,0)</f>
        <v>1</v>
      </c>
      <c r="Q5275" s="0" t="n">
        <f aca="false">J5275*P5275+ROW()*0.00000001</f>
        <v>0.35005275</v>
      </c>
    </row>
    <row r="5276" customFormat="false" ht="15" hidden="false" customHeight="false" outlineLevel="0" collapsed="false">
      <c r="A5276" s="0" t="s">
        <v>4001</v>
      </c>
      <c r="B5276" s="0" t="s">
        <v>76</v>
      </c>
      <c r="C5276" s="0" t="n">
        <v>2006</v>
      </c>
      <c r="D5276" s="0" t="s">
        <v>34</v>
      </c>
      <c r="E5276" s="0" t="s">
        <v>220</v>
      </c>
      <c r="F5276" s="0" t="n">
        <v>0</v>
      </c>
      <c r="G5276" s="0" t="n">
        <v>0</v>
      </c>
      <c r="H5276" s="0" t="n">
        <v>0.35</v>
      </c>
      <c r="I5276" s="0" t="n">
        <v>0</v>
      </c>
      <c r="J5276" s="0" t="n">
        <v>0.35</v>
      </c>
      <c r="N5276" s="0" t="s">
        <v>74</v>
      </c>
      <c r="P5276" s="0" t="n">
        <f aca="false">IF(AND(OR(Dashboard!$B$5="All",D5276=Dashboard!$B$5),OR(Dashboard!$D$5="All",N5276=Dashboard!$D$5),OR(AND(C5276&lt;&gt;"",C5276&gt;=Dashboard!$F$5,C5276&lt;=Dashboard!$H$5),AND(C5276="",Dashboard!$F$5&lt;=1980,Dashboard!$H$5&gt;=2016))),1,0)</f>
        <v>1</v>
      </c>
      <c r="Q5276" s="0" t="n">
        <f aca="false">J5276*P5276+ROW()*0.00000001</f>
        <v>0.35005276</v>
      </c>
    </row>
    <row r="5277" customFormat="false" ht="15" hidden="false" customHeight="false" outlineLevel="0" collapsed="false">
      <c r="A5277" s="0" t="s">
        <v>4002</v>
      </c>
      <c r="B5277" s="0" t="s">
        <v>70</v>
      </c>
      <c r="C5277" s="0" t="n">
        <v>2010</v>
      </c>
      <c r="D5277" s="0" t="s">
        <v>71</v>
      </c>
      <c r="E5277" s="0" t="s">
        <v>211</v>
      </c>
      <c r="F5277" s="0" t="n">
        <v>0.18</v>
      </c>
      <c r="G5277" s="0" t="n">
        <v>0.12</v>
      </c>
      <c r="H5277" s="0" t="n">
        <v>0</v>
      </c>
      <c r="I5277" s="0" t="n">
        <v>0.05</v>
      </c>
      <c r="J5277" s="0" t="n">
        <v>0.35</v>
      </c>
      <c r="K5277" s="0" t="n">
        <v>59</v>
      </c>
      <c r="L5277" s="0" t="n">
        <v>6</v>
      </c>
      <c r="M5277" s="0" t="s">
        <v>103</v>
      </c>
      <c r="N5277" s="0" t="s">
        <v>74</v>
      </c>
      <c r="O5277" s="0" t="s">
        <v>53</v>
      </c>
      <c r="P5277" s="0" t="n">
        <f aca="false">IF(AND(OR(Dashboard!$B$5="All",D5277=Dashboard!$B$5),OR(Dashboard!$D$5="All",N5277=Dashboard!$D$5),OR(AND(C5277&lt;&gt;"",C5277&gt;=Dashboard!$F$5,C5277&lt;=Dashboard!$H$5),AND(C5277="",Dashboard!$F$5&lt;=1980,Dashboard!$H$5&gt;=2016))),1,0)</f>
        <v>1</v>
      </c>
      <c r="Q5277" s="0" t="n">
        <f aca="false">J5277*P5277+ROW()*0.00000001</f>
        <v>0.35005277</v>
      </c>
    </row>
    <row r="5278" customFormat="false" ht="15" hidden="false" customHeight="false" outlineLevel="0" collapsed="false">
      <c r="A5278" s="0" t="s">
        <v>2751</v>
      </c>
      <c r="B5278" s="0" t="s">
        <v>70</v>
      </c>
      <c r="C5278" s="0" t="n">
        <v>2009</v>
      </c>
      <c r="D5278" s="0" t="s">
        <v>52</v>
      </c>
      <c r="E5278" s="0" t="s">
        <v>91</v>
      </c>
      <c r="F5278" s="0" t="n">
        <v>0.2</v>
      </c>
      <c r="G5278" s="0" t="n">
        <v>0.11</v>
      </c>
      <c r="H5278" s="0" t="n">
        <v>0</v>
      </c>
      <c r="I5278" s="0" t="n">
        <v>0.05</v>
      </c>
      <c r="J5278" s="0" t="n">
        <v>0.35</v>
      </c>
      <c r="K5278" s="0" t="n">
        <v>73</v>
      </c>
      <c r="L5278" s="0" t="n">
        <v>7.2</v>
      </c>
      <c r="M5278" s="0" t="s">
        <v>103</v>
      </c>
      <c r="N5278" s="0" t="s">
        <v>74</v>
      </c>
      <c r="O5278" s="0" t="s">
        <v>37</v>
      </c>
      <c r="P5278" s="0" t="n">
        <f aca="false">IF(AND(OR(Dashboard!$B$5="All",D5278=Dashboard!$B$5),OR(Dashboard!$D$5="All",N5278=Dashboard!$D$5),OR(AND(C5278&lt;&gt;"",C5278&gt;=Dashboard!$F$5,C5278&lt;=Dashboard!$H$5),AND(C5278="",Dashboard!$F$5&lt;=1980,Dashboard!$H$5&gt;=2016))),1,0)</f>
        <v>1</v>
      </c>
      <c r="Q5278" s="0" t="n">
        <f aca="false">J5278*P5278+ROW()*0.00000001</f>
        <v>0.35005278</v>
      </c>
    </row>
    <row r="5279" customFormat="false" ht="15" hidden="false" customHeight="false" outlineLevel="0" collapsed="false">
      <c r="A5279" s="0" t="s">
        <v>4003</v>
      </c>
      <c r="B5279" s="0" t="s">
        <v>78</v>
      </c>
      <c r="C5279" s="0" t="n">
        <v>1995</v>
      </c>
      <c r="D5279" s="0" t="s">
        <v>71</v>
      </c>
      <c r="E5279" s="0" t="s">
        <v>2843</v>
      </c>
      <c r="F5279" s="0" t="n">
        <v>0.04</v>
      </c>
      <c r="G5279" s="0" t="n">
        <v>0.01</v>
      </c>
      <c r="H5279" s="0" t="n">
        <v>0.3</v>
      </c>
      <c r="I5279" s="0" t="n">
        <v>0</v>
      </c>
      <c r="J5279" s="0" t="n">
        <v>0.35</v>
      </c>
      <c r="N5279" s="0" t="s">
        <v>35</v>
      </c>
      <c r="P5279" s="0" t="n">
        <f aca="false">IF(AND(OR(Dashboard!$B$5="All",D5279=Dashboard!$B$5),OR(Dashboard!$D$5="All",N5279=Dashboard!$D$5),OR(AND(C5279&lt;&gt;"",C5279&gt;=Dashboard!$F$5,C5279&lt;=Dashboard!$H$5),AND(C5279="",Dashboard!$F$5&lt;=1980,Dashboard!$H$5&gt;=2016))),1,0)</f>
        <v>1</v>
      </c>
      <c r="Q5279" s="0" t="n">
        <f aca="false">J5279*P5279+ROW()*0.00000001</f>
        <v>0.35005279</v>
      </c>
    </row>
    <row r="5280" customFormat="false" ht="15" hidden="false" customHeight="false" outlineLevel="0" collapsed="false">
      <c r="A5280" s="0" t="s">
        <v>4004</v>
      </c>
      <c r="B5280" s="0" t="s">
        <v>78</v>
      </c>
      <c r="C5280" s="0" t="n">
        <v>1993</v>
      </c>
      <c r="D5280" s="0" t="s">
        <v>41</v>
      </c>
      <c r="E5280" s="0" t="s">
        <v>35</v>
      </c>
      <c r="F5280" s="0" t="n">
        <v>0</v>
      </c>
      <c r="G5280" s="0" t="n">
        <v>0</v>
      </c>
      <c r="H5280" s="0" t="n">
        <v>0.35</v>
      </c>
      <c r="I5280" s="0" t="n">
        <v>0</v>
      </c>
      <c r="J5280" s="0" t="n">
        <v>0.35</v>
      </c>
      <c r="N5280" s="0" t="s">
        <v>35</v>
      </c>
      <c r="P5280" s="0" t="n">
        <f aca="false">IF(AND(OR(Dashboard!$B$5="All",D5280=Dashboard!$B$5),OR(Dashboard!$D$5="All",N5280=Dashboard!$D$5),OR(AND(C5280&lt;&gt;"",C5280&gt;=Dashboard!$F$5,C5280&lt;=Dashboard!$H$5),AND(C5280="",Dashboard!$F$5&lt;=1980,Dashboard!$H$5&gt;=2016))),1,0)</f>
        <v>1</v>
      </c>
      <c r="Q5280" s="0" t="n">
        <f aca="false">J5280*P5280+ROW()*0.00000001</f>
        <v>0.3500528</v>
      </c>
    </row>
    <row r="5281" customFormat="false" ht="15" hidden="false" customHeight="false" outlineLevel="0" collapsed="false">
      <c r="A5281" s="0" t="s">
        <v>3974</v>
      </c>
      <c r="B5281" s="0" t="s">
        <v>33</v>
      </c>
      <c r="C5281" s="0" t="n">
        <v>2009</v>
      </c>
      <c r="D5281" s="0" t="s">
        <v>34</v>
      </c>
      <c r="E5281" s="0" t="s">
        <v>72</v>
      </c>
      <c r="F5281" s="0" t="n">
        <v>0.32</v>
      </c>
      <c r="G5281" s="0" t="n">
        <v>0.01</v>
      </c>
      <c r="H5281" s="0" t="n">
        <v>0</v>
      </c>
      <c r="I5281" s="0" t="n">
        <v>0.03</v>
      </c>
      <c r="J5281" s="0" t="n">
        <v>0.35</v>
      </c>
      <c r="K5281" s="0" t="n">
        <v>79</v>
      </c>
      <c r="L5281" s="0" t="n">
        <v>6.8</v>
      </c>
      <c r="M5281" s="0" t="s">
        <v>125</v>
      </c>
      <c r="N5281" s="0" t="s">
        <v>35</v>
      </c>
      <c r="O5281" s="0" t="s">
        <v>37</v>
      </c>
      <c r="P5281" s="0" t="n">
        <f aca="false">IF(AND(OR(Dashboard!$B$5="All",D5281=Dashboard!$B$5),OR(Dashboard!$D$5="All",N5281=Dashboard!$D$5),OR(AND(C5281&lt;&gt;"",C5281&gt;=Dashboard!$F$5,C5281&lt;=Dashboard!$H$5),AND(C5281="",Dashboard!$F$5&lt;=1980,Dashboard!$H$5&gt;=2016))),1,0)</f>
        <v>1</v>
      </c>
      <c r="Q5281" s="0" t="n">
        <f aca="false">J5281*P5281+ROW()*0.00000001</f>
        <v>0.35005281</v>
      </c>
    </row>
    <row r="5282" customFormat="false" ht="15" hidden="false" customHeight="false" outlineLevel="0" collapsed="false">
      <c r="A5282" s="0" t="s">
        <v>4005</v>
      </c>
      <c r="B5282" s="0" t="s">
        <v>76</v>
      </c>
      <c r="C5282" s="0" t="n">
        <v>2001</v>
      </c>
      <c r="D5282" s="0" t="s">
        <v>102</v>
      </c>
      <c r="E5282" s="0" t="s">
        <v>229</v>
      </c>
      <c r="F5282" s="0" t="n">
        <v>0.15</v>
      </c>
      <c r="G5282" s="0" t="n">
        <v>0.11</v>
      </c>
      <c r="H5282" s="0" t="n">
        <v>0.05</v>
      </c>
      <c r="I5282" s="0" t="n">
        <v>0.04</v>
      </c>
      <c r="J5282" s="0" t="n">
        <v>0.35</v>
      </c>
      <c r="K5282" s="0" t="n">
        <v>71</v>
      </c>
      <c r="L5282" s="0" t="n">
        <v>8.6</v>
      </c>
      <c r="M5282" s="0" t="s">
        <v>103</v>
      </c>
      <c r="N5282" s="0" t="s">
        <v>74</v>
      </c>
      <c r="O5282" s="0" t="s">
        <v>37</v>
      </c>
      <c r="P5282" s="0" t="n">
        <f aca="false">IF(AND(OR(Dashboard!$B$5="All",D5282=Dashboard!$B$5),OR(Dashboard!$D$5="All",N5282=Dashboard!$D$5),OR(AND(C5282&lt;&gt;"",C5282&gt;=Dashboard!$F$5,C5282&lt;=Dashboard!$H$5),AND(C5282="",Dashboard!$F$5&lt;=1980,Dashboard!$H$5&gt;=2016))),1,0)</f>
        <v>1</v>
      </c>
      <c r="Q5282" s="0" t="n">
        <f aca="false">J5282*P5282+ROW()*0.00000001</f>
        <v>0.35005282</v>
      </c>
    </row>
    <row r="5283" customFormat="false" ht="15" hidden="false" customHeight="false" outlineLevel="0" collapsed="false">
      <c r="A5283" s="0" t="s">
        <v>4006</v>
      </c>
      <c r="B5283" s="0" t="s">
        <v>76</v>
      </c>
      <c r="C5283" s="0" t="n">
        <v>2003</v>
      </c>
      <c r="D5283" s="0" t="s">
        <v>41</v>
      </c>
      <c r="E5283" s="0" t="s">
        <v>418</v>
      </c>
      <c r="F5283" s="0" t="n">
        <v>0.17</v>
      </c>
      <c r="G5283" s="0" t="n">
        <v>0.13</v>
      </c>
      <c r="H5283" s="0" t="n">
        <v>0</v>
      </c>
      <c r="I5283" s="0" t="n">
        <v>0.04</v>
      </c>
      <c r="J5283" s="0" t="n">
        <v>0.35</v>
      </c>
      <c r="K5283" s="0" t="n">
        <v>56</v>
      </c>
      <c r="L5283" s="0" t="n">
        <v>5.3</v>
      </c>
      <c r="M5283" s="0" t="s">
        <v>103</v>
      </c>
      <c r="N5283" s="0" t="s">
        <v>74</v>
      </c>
      <c r="O5283" s="0" t="s">
        <v>53</v>
      </c>
      <c r="P5283" s="0" t="n">
        <f aca="false">IF(AND(OR(Dashboard!$B$5="All",D5283=Dashboard!$B$5),OR(Dashboard!$D$5="All",N5283=Dashboard!$D$5),OR(AND(C5283&lt;&gt;"",C5283&gt;=Dashboard!$F$5,C5283&lt;=Dashboard!$H$5),AND(C5283="",Dashboard!$F$5&lt;=1980,Dashboard!$H$5&gt;=2016))),1,0)</f>
        <v>1</v>
      </c>
      <c r="Q5283" s="0" t="n">
        <f aca="false">J5283*P5283+ROW()*0.00000001</f>
        <v>0.35005283</v>
      </c>
    </row>
    <row r="5284" customFormat="false" ht="15" hidden="false" customHeight="false" outlineLevel="0" collapsed="false">
      <c r="A5284" s="0" t="s">
        <v>4007</v>
      </c>
      <c r="B5284" s="0" t="s">
        <v>117</v>
      </c>
      <c r="C5284" s="0" t="n">
        <v>2000</v>
      </c>
      <c r="D5284" s="0" t="s">
        <v>46</v>
      </c>
      <c r="E5284" s="0" t="s">
        <v>1607</v>
      </c>
      <c r="F5284" s="0" t="n">
        <v>0.03</v>
      </c>
      <c r="G5284" s="0" t="n">
        <v>0.02</v>
      </c>
      <c r="H5284" s="0" t="n">
        <v>0.28</v>
      </c>
      <c r="I5284" s="0" t="n">
        <v>0.02</v>
      </c>
      <c r="J5284" s="0" t="n">
        <v>0.35</v>
      </c>
      <c r="K5284" s="0" t="n">
        <v>83</v>
      </c>
      <c r="L5284" s="0" t="n">
        <v>8.4</v>
      </c>
      <c r="M5284" s="0" t="s">
        <v>103</v>
      </c>
      <c r="N5284" s="0" t="s">
        <v>74</v>
      </c>
      <c r="O5284" s="0" t="s">
        <v>42</v>
      </c>
      <c r="P5284" s="0" t="n">
        <f aca="false">IF(AND(OR(Dashboard!$B$5="All",D5284=Dashboard!$B$5),OR(Dashboard!$D$5="All",N5284=Dashboard!$D$5),OR(AND(C5284&lt;&gt;"",C5284&gt;=Dashboard!$F$5,C5284&lt;=Dashboard!$H$5),AND(C5284="",Dashboard!$F$5&lt;=1980,Dashboard!$H$5&gt;=2016))),1,0)</f>
        <v>1</v>
      </c>
      <c r="Q5284" s="0" t="n">
        <f aca="false">J5284*P5284+ROW()*0.00000001</f>
        <v>0.35005284</v>
      </c>
    </row>
    <row r="5285" customFormat="false" ht="15" hidden="false" customHeight="false" outlineLevel="0" collapsed="false">
      <c r="A5285" s="0" t="s">
        <v>4008</v>
      </c>
      <c r="B5285" s="0" t="s">
        <v>94</v>
      </c>
      <c r="C5285" s="0" t="n">
        <v>2016</v>
      </c>
      <c r="D5285" s="0" t="s">
        <v>56</v>
      </c>
      <c r="E5285" s="0" t="s">
        <v>689</v>
      </c>
      <c r="F5285" s="0" t="n">
        <v>0.06</v>
      </c>
      <c r="G5285" s="0" t="n">
        <v>0.21</v>
      </c>
      <c r="H5285" s="0" t="n">
        <v>0.03</v>
      </c>
      <c r="I5285" s="0" t="n">
        <v>0.05</v>
      </c>
      <c r="J5285" s="0" t="n">
        <v>0.35</v>
      </c>
      <c r="K5285" s="0" t="n">
        <v>48</v>
      </c>
      <c r="L5285" s="0" t="n">
        <v>3.8</v>
      </c>
      <c r="M5285" s="0" t="s">
        <v>73</v>
      </c>
      <c r="N5285" s="0" t="s">
        <v>74</v>
      </c>
      <c r="O5285" s="0" t="s">
        <v>177</v>
      </c>
      <c r="P5285" s="0" t="n">
        <f aca="false">IF(AND(OR(Dashboard!$B$5="All",D5285=Dashboard!$B$5),OR(Dashboard!$D$5="All",N5285=Dashboard!$D$5),OR(AND(C5285&lt;&gt;"",C5285&gt;=Dashboard!$F$5,C5285&lt;=Dashboard!$H$5),AND(C5285="",Dashboard!$F$5&lt;=1980,Dashboard!$H$5&gt;=2016))),1,0)</f>
        <v>1</v>
      </c>
      <c r="Q5285" s="0" t="n">
        <f aca="false">J5285*P5285+ROW()*0.00000001</f>
        <v>0.35005285</v>
      </c>
    </row>
    <row r="5286" customFormat="false" ht="15" hidden="false" customHeight="false" outlineLevel="0" collapsed="false">
      <c r="A5286" s="0" t="s">
        <v>202</v>
      </c>
      <c r="B5286" s="0" t="s">
        <v>184</v>
      </c>
      <c r="C5286" s="0" t="n">
        <v>2012</v>
      </c>
      <c r="D5286" s="0" t="s">
        <v>71</v>
      </c>
      <c r="E5286" s="0" t="s">
        <v>124</v>
      </c>
      <c r="F5286" s="0" t="n">
        <v>0.19</v>
      </c>
      <c r="G5286" s="0" t="n">
        <v>0.13</v>
      </c>
      <c r="H5286" s="0" t="n">
        <v>0</v>
      </c>
      <c r="I5286" s="0" t="n">
        <v>0.03</v>
      </c>
      <c r="J5286" s="0" t="n">
        <v>0.35</v>
      </c>
      <c r="K5286" s="0" t="n">
        <v>85</v>
      </c>
      <c r="L5286" s="0" t="n">
        <v>7.1</v>
      </c>
      <c r="M5286" s="0" t="s">
        <v>73</v>
      </c>
      <c r="N5286" s="0" t="s">
        <v>35</v>
      </c>
      <c r="O5286" s="0" t="s">
        <v>42</v>
      </c>
      <c r="P5286" s="0" t="n">
        <f aca="false">IF(AND(OR(Dashboard!$B$5="All",D5286=Dashboard!$B$5),OR(Dashboard!$D$5="All",N5286=Dashboard!$D$5),OR(AND(C5286&lt;&gt;"",C5286&gt;=Dashboard!$F$5,C5286&lt;=Dashboard!$H$5),AND(C5286="",Dashboard!$F$5&lt;=1980,Dashboard!$H$5&gt;=2016))),1,0)</f>
        <v>1</v>
      </c>
      <c r="Q5286" s="0" t="n">
        <f aca="false">J5286*P5286+ROW()*0.00000001</f>
        <v>0.35005286</v>
      </c>
    </row>
    <row r="5287" customFormat="false" ht="15" hidden="false" customHeight="false" outlineLevel="0" collapsed="false">
      <c r="A5287" s="0" t="s">
        <v>4009</v>
      </c>
      <c r="B5287" s="0" t="s">
        <v>94</v>
      </c>
      <c r="C5287" s="0" t="n">
        <v>2016</v>
      </c>
      <c r="D5287" s="0" t="s">
        <v>102</v>
      </c>
      <c r="E5287" s="0" t="s">
        <v>328</v>
      </c>
      <c r="F5287" s="0" t="n">
        <v>0.11</v>
      </c>
      <c r="G5287" s="0" t="n">
        <v>0.13</v>
      </c>
      <c r="H5287" s="0" t="n">
        <v>0.07</v>
      </c>
      <c r="I5287" s="0" t="n">
        <v>0.05</v>
      </c>
      <c r="J5287" s="0" t="n">
        <v>0.35</v>
      </c>
      <c r="K5287" s="0" t="n">
        <v>66</v>
      </c>
      <c r="L5287" s="0" t="n">
        <v>7.8</v>
      </c>
      <c r="M5287" s="0" t="s">
        <v>103</v>
      </c>
      <c r="N5287" s="0" t="s">
        <v>74</v>
      </c>
      <c r="O5287" s="0" t="s">
        <v>67</v>
      </c>
      <c r="P5287" s="0" t="n">
        <f aca="false">IF(AND(OR(Dashboard!$B$5="All",D5287=Dashboard!$B$5),OR(Dashboard!$D$5="All",N5287=Dashboard!$D$5),OR(AND(C5287&lt;&gt;"",C5287&gt;=Dashboard!$F$5,C5287&lt;=Dashboard!$H$5),AND(C5287="",Dashboard!$F$5&lt;=1980,Dashboard!$H$5&gt;=2016))),1,0)</f>
        <v>1</v>
      </c>
      <c r="Q5287" s="0" t="n">
        <f aca="false">J5287*P5287+ROW()*0.00000001</f>
        <v>0.35005287</v>
      </c>
    </row>
    <row r="5288" customFormat="false" ht="15" hidden="false" customHeight="false" outlineLevel="0" collapsed="false">
      <c r="A5288" s="0" t="s">
        <v>4010</v>
      </c>
      <c r="B5288" s="0" t="s">
        <v>85</v>
      </c>
      <c r="C5288" s="0" t="n">
        <v>2003</v>
      </c>
      <c r="D5288" s="0" t="s">
        <v>71</v>
      </c>
      <c r="E5288" s="0" t="s">
        <v>418</v>
      </c>
      <c r="F5288" s="0" t="n">
        <v>0.25</v>
      </c>
      <c r="G5288" s="0" t="n">
        <v>0.09</v>
      </c>
      <c r="H5288" s="0" t="n">
        <v>0</v>
      </c>
      <c r="I5288" s="0" t="n">
        <v>0.01</v>
      </c>
      <c r="J5288" s="0" t="n">
        <v>0.35</v>
      </c>
      <c r="K5288" s="0" t="n">
        <v>39</v>
      </c>
      <c r="L5288" s="0" t="n">
        <v>5.8</v>
      </c>
      <c r="M5288" s="0" t="s">
        <v>36</v>
      </c>
      <c r="N5288" s="0" t="s">
        <v>35</v>
      </c>
      <c r="O5288" s="0" t="s">
        <v>177</v>
      </c>
      <c r="P5288" s="0" t="n">
        <f aca="false">IF(AND(OR(Dashboard!$B$5="All",D5288=Dashboard!$B$5),OR(Dashboard!$D$5="All",N5288=Dashboard!$D$5),OR(AND(C5288&lt;&gt;"",C5288&gt;=Dashboard!$F$5,C5288&lt;=Dashboard!$H$5),AND(C5288="",Dashboard!$F$5&lt;=1980,Dashboard!$H$5&gt;=2016))),1,0)</f>
        <v>1</v>
      </c>
      <c r="Q5288" s="0" t="n">
        <f aca="false">J5288*P5288+ROW()*0.00000001</f>
        <v>0.35005288</v>
      </c>
    </row>
    <row r="5289" customFormat="false" ht="15" hidden="false" customHeight="false" outlineLevel="0" collapsed="false">
      <c r="A5289" s="0" t="s">
        <v>4011</v>
      </c>
      <c r="B5289" s="0" t="s">
        <v>50</v>
      </c>
      <c r="C5289" s="0" t="n">
        <v>2011</v>
      </c>
      <c r="D5289" s="0" t="s">
        <v>102</v>
      </c>
      <c r="E5289" s="0" t="s">
        <v>328</v>
      </c>
      <c r="F5289" s="0" t="n">
        <v>0</v>
      </c>
      <c r="G5289" s="0" t="n">
        <v>0</v>
      </c>
      <c r="H5289" s="0" t="n">
        <v>0.35</v>
      </c>
      <c r="I5289" s="0" t="n">
        <v>0</v>
      </c>
      <c r="J5289" s="0" t="n">
        <v>0.35</v>
      </c>
      <c r="N5289" s="0" t="s">
        <v>35</v>
      </c>
      <c r="P5289" s="0" t="n">
        <f aca="false">IF(AND(OR(Dashboard!$B$5="All",D5289=Dashboard!$B$5),OR(Dashboard!$D$5="All",N5289=Dashboard!$D$5),OR(AND(C5289&lt;&gt;"",C5289&gt;=Dashboard!$F$5,C5289&lt;=Dashboard!$H$5),AND(C5289="",Dashboard!$F$5&lt;=1980,Dashboard!$H$5&gt;=2016))),1,0)</f>
        <v>1</v>
      </c>
      <c r="Q5289" s="0" t="n">
        <f aca="false">J5289*P5289+ROW()*0.00000001</f>
        <v>0.35005289</v>
      </c>
    </row>
    <row r="5290" customFormat="false" ht="15" hidden="false" customHeight="false" outlineLevel="0" collapsed="false">
      <c r="A5290" s="0" t="s">
        <v>4012</v>
      </c>
      <c r="B5290" s="0" t="s">
        <v>33</v>
      </c>
      <c r="C5290" s="0" t="n">
        <v>2009</v>
      </c>
      <c r="D5290" s="0" t="s">
        <v>102</v>
      </c>
      <c r="E5290" s="0" t="s">
        <v>124</v>
      </c>
      <c r="F5290" s="0" t="n">
        <v>0.33</v>
      </c>
      <c r="G5290" s="0" t="n">
        <v>0</v>
      </c>
      <c r="H5290" s="0" t="n">
        <v>0</v>
      </c>
      <c r="I5290" s="0" t="n">
        <v>0.03</v>
      </c>
      <c r="J5290" s="0" t="n">
        <v>0.35</v>
      </c>
      <c r="K5290" s="0" t="n">
        <v>67</v>
      </c>
      <c r="L5290" s="0" t="n">
        <v>8.2</v>
      </c>
      <c r="M5290" s="0" t="s">
        <v>125</v>
      </c>
      <c r="N5290" s="0" t="s">
        <v>35</v>
      </c>
      <c r="O5290" s="0" t="s">
        <v>67</v>
      </c>
      <c r="P5290" s="0" t="n">
        <f aca="false">IF(AND(OR(Dashboard!$B$5="All",D5290=Dashboard!$B$5),OR(Dashboard!$D$5="All",N5290=Dashboard!$D$5),OR(AND(C5290&lt;&gt;"",C5290&gt;=Dashboard!$F$5,C5290&lt;=Dashboard!$H$5),AND(C5290="",Dashboard!$F$5&lt;=1980,Dashboard!$H$5&gt;=2016))),1,0)</f>
        <v>1</v>
      </c>
      <c r="Q5290" s="0" t="n">
        <f aca="false">J5290*P5290+ROW()*0.00000001</f>
        <v>0.3500529</v>
      </c>
    </row>
    <row r="5291" customFormat="false" ht="15" hidden="false" customHeight="false" outlineLevel="0" collapsed="false">
      <c r="A5291" s="0" t="s">
        <v>4013</v>
      </c>
      <c r="B5291" s="0" t="s">
        <v>851</v>
      </c>
      <c r="C5291" s="0" t="n">
        <v>2013</v>
      </c>
      <c r="D5291" s="0" t="s">
        <v>71</v>
      </c>
      <c r="E5291" s="0" t="s">
        <v>782</v>
      </c>
      <c r="F5291" s="0" t="n">
        <v>0.04</v>
      </c>
      <c r="G5291" s="0" t="n">
        <v>0.04</v>
      </c>
      <c r="H5291" s="0" t="n">
        <v>0.25</v>
      </c>
      <c r="I5291" s="0" t="n">
        <v>0.02</v>
      </c>
      <c r="J5291" s="0" t="n">
        <v>0.35</v>
      </c>
      <c r="K5291" s="0" t="n">
        <v>71</v>
      </c>
      <c r="L5291" s="0" t="n">
        <v>8</v>
      </c>
      <c r="M5291" s="0" t="s">
        <v>103</v>
      </c>
      <c r="N5291" s="0" t="s">
        <v>74</v>
      </c>
      <c r="O5291" s="0" t="s">
        <v>37</v>
      </c>
      <c r="P5291" s="0" t="n">
        <f aca="false">IF(AND(OR(Dashboard!$B$5="All",D5291=Dashboard!$B$5),OR(Dashboard!$D$5="All",N5291=Dashboard!$D$5),OR(AND(C5291&lt;&gt;"",C5291&gt;=Dashboard!$F$5,C5291&lt;=Dashboard!$H$5),AND(C5291="",Dashboard!$F$5&lt;=1980,Dashboard!$H$5&gt;=2016))),1,0)</f>
        <v>1</v>
      </c>
      <c r="Q5291" s="0" t="n">
        <f aca="false">J5291*P5291+ROW()*0.00000001</f>
        <v>0.35005291</v>
      </c>
    </row>
    <row r="5292" customFormat="false" ht="15" hidden="false" customHeight="false" outlineLevel="0" collapsed="false">
      <c r="A5292" s="0" t="s">
        <v>2501</v>
      </c>
      <c r="B5292" s="0" t="s">
        <v>64</v>
      </c>
      <c r="C5292" s="0" t="n">
        <v>2013</v>
      </c>
      <c r="D5292" s="0" t="s">
        <v>71</v>
      </c>
      <c r="E5292" s="0" t="s">
        <v>689</v>
      </c>
      <c r="F5292" s="0" t="n">
        <v>0.17</v>
      </c>
      <c r="G5292" s="0" t="n">
        <v>0.15</v>
      </c>
      <c r="H5292" s="0" t="n">
        <v>0</v>
      </c>
      <c r="I5292" s="0" t="n">
        <v>0.03</v>
      </c>
      <c r="J5292" s="0" t="n">
        <v>0.35</v>
      </c>
      <c r="K5292" s="0" t="n">
        <v>80</v>
      </c>
      <c r="L5292" s="0" t="n">
        <v>8.4</v>
      </c>
      <c r="N5292" s="0" t="s">
        <v>66</v>
      </c>
      <c r="O5292" s="0" t="s">
        <v>37</v>
      </c>
      <c r="P5292" s="0" t="n">
        <f aca="false">IF(AND(OR(Dashboard!$B$5="All",D5292=Dashboard!$B$5),OR(Dashboard!$D$5="All",N5292=Dashboard!$D$5),OR(AND(C5292&lt;&gt;"",C5292&gt;=Dashboard!$F$5,C5292&lt;=Dashboard!$H$5),AND(C5292="",Dashboard!$F$5&lt;=1980,Dashboard!$H$5&gt;=2016))),1,0)</f>
        <v>1</v>
      </c>
      <c r="Q5292" s="0" t="n">
        <f aca="false">J5292*P5292+ROW()*0.00000001</f>
        <v>0.35005292</v>
      </c>
    </row>
    <row r="5293" customFormat="false" ht="15" hidden="false" customHeight="false" outlineLevel="0" collapsed="false">
      <c r="A5293" s="0" t="s">
        <v>4014</v>
      </c>
      <c r="B5293" s="0" t="s">
        <v>108</v>
      </c>
      <c r="C5293" s="0" t="n">
        <v>2000</v>
      </c>
      <c r="D5293" s="0" t="s">
        <v>34</v>
      </c>
      <c r="E5293" s="0" t="s">
        <v>220</v>
      </c>
      <c r="F5293" s="0" t="n">
        <v>0</v>
      </c>
      <c r="G5293" s="0" t="n">
        <v>0</v>
      </c>
      <c r="H5293" s="0" t="n">
        <v>0.29</v>
      </c>
      <c r="I5293" s="0" t="n">
        <v>0.06</v>
      </c>
      <c r="J5293" s="0" t="n">
        <v>0.35</v>
      </c>
      <c r="N5293" s="0" t="s">
        <v>35</v>
      </c>
      <c r="P5293" s="0" t="n">
        <f aca="false">IF(AND(OR(Dashboard!$B$5="All",D5293=Dashboard!$B$5),OR(Dashboard!$D$5="All",N5293=Dashboard!$D$5),OR(AND(C5293&lt;&gt;"",C5293&gt;=Dashboard!$F$5,C5293&lt;=Dashboard!$H$5),AND(C5293="",Dashboard!$F$5&lt;=1980,Dashboard!$H$5&gt;=2016))),1,0)</f>
        <v>1</v>
      </c>
      <c r="Q5293" s="0" t="n">
        <f aca="false">J5293*P5293+ROW()*0.00000001</f>
        <v>0.35005293</v>
      </c>
    </row>
    <row r="5294" customFormat="false" ht="15" hidden="false" customHeight="false" outlineLevel="0" collapsed="false">
      <c r="A5294" s="0" t="s">
        <v>4015</v>
      </c>
      <c r="B5294" s="0" t="s">
        <v>33</v>
      </c>
      <c r="D5294" s="0" t="s">
        <v>71</v>
      </c>
      <c r="E5294" s="0" t="s">
        <v>520</v>
      </c>
      <c r="F5294" s="0" t="n">
        <v>0.15</v>
      </c>
      <c r="G5294" s="0" t="n">
        <v>0.05</v>
      </c>
      <c r="H5294" s="0" t="n">
        <v>0.14</v>
      </c>
      <c r="I5294" s="0" t="n">
        <v>0.01</v>
      </c>
      <c r="J5294" s="0" t="n">
        <v>0.35</v>
      </c>
      <c r="N5294" s="0" t="s">
        <v>35</v>
      </c>
      <c r="P5294" s="0" t="n">
        <f aca="false">IF(AND(OR(Dashboard!$B$5="All",D5294=Dashboard!$B$5),OR(Dashboard!$D$5="All",N5294=Dashboard!$D$5),OR(AND(C5294&lt;&gt;"",C5294&gt;=Dashboard!$F$5,C5294&lt;=Dashboard!$H$5),AND(C5294="",Dashboard!$F$5&lt;=1980,Dashboard!$H$5&gt;=2016))),1,0)</f>
        <v>1</v>
      </c>
      <c r="Q5294" s="0" t="n">
        <f aca="false">J5294*P5294+ROW()*0.00000001</f>
        <v>0.35005294</v>
      </c>
    </row>
    <row r="5295" customFormat="false" ht="15" hidden="false" customHeight="false" outlineLevel="0" collapsed="false">
      <c r="A5295" s="0" t="s">
        <v>4016</v>
      </c>
      <c r="B5295" s="0" t="s">
        <v>152</v>
      </c>
      <c r="C5295" s="0" t="n">
        <v>2015</v>
      </c>
      <c r="D5295" s="0" t="s">
        <v>58</v>
      </c>
      <c r="E5295" s="0" t="s">
        <v>154</v>
      </c>
      <c r="F5295" s="0" t="n">
        <v>0</v>
      </c>
      <c r="G5295" s="0" t="n">
        <v>0.33</v>
      </c>
      <c r="H5295" s="0" t="n">
        <v>0</v>
      </c>
      <c r="I5295" s="0" t="n">
        <v>0.02</v>
      </c>
      <c r="J5295" s="0" t="n">
        <v>0.35</v>
      </c>
      <c r="K5295" s="0" t="n">
        <v>81</v>
      </c>
      <c r="L5295" s="0" t="n">
        <v>6.9</v>
      </c>
      <c r="M5295" s="0" t="s">
        <v>36</v>
      </c>
      <c r="N5295" s="0" t="s">
        <v>152</v>
      </c>
      <c r="O5295" s="0" t="s">
        <v>42</v>
      </c>
      <c r="P5295" s="0" t="n">
        <f aca="false">IF(AND(OR(Dashboard!$B$5="All",D5295=Dashboard!$B$5),OR(Dashboard!$D$5="All",N5295=Dashboard!$D$5),OR(AND(C5295&lt;&gt;"",C5295&gt;=Dashboard!$F$5,C5295&lt;=Dashboard!$H$5),AND(C5295="",Dashboard!$F$5&lt;=1980,Dashboard!$H$5&gt;=2016))),1,0)</f>
        <v>1</v>
      </c>
      <c r="Q5295" s="0" t="n">
        <f aca="false">J5295*P5295+ROW()*0.00000001</f>
        <v>0.35005295</v>
      </c>
    </row>
    <row r="5296" customFormat="false" ht="15" hidden="false" customHeight="false" outlineLevel="0" collapsed="false">
      <c r="A5296" s="0" t="s">
        <v>4017</v>
      </c>
      <c r="B5296" s="0" t="s">
        <v>76</v>
      </c>
      <c r="C5296" s="0" t="n">
        <v>2003</v>
      </c>
      <c r="D5296" s="0" t="s">
        <v>71</v>
      </c>
      <c r="E5296" s="0" t="s">
        <v>211</v>
      </c>
      <c r="F5296" s="0" t="n">
        <v>0.17</v>
      </c>
      <c r="G5296" s="0" t="n">
        <v>0.13</v>
      </c>
      <c r="H5296" s="0" t="n">
        <v>0</v>
      </c>
      <c r="I5296" s="0" t="n">
        <v>0.04</v>
      </c>
      <c r="J5296" s="0" t="n">
        <v>0.35</v>
      </c>
      <c r="K5296" s="0" t="n">
        <v>65</v>
      </c>
      <c r="L5296" s="0" t="n">
        <v>6.6</v>
      </c>
      <c r="M5296" s="0" t="s">
        <v>73</v>
      </c>
      <c r="N5296" s="0" t="s">
        <v>74</v>
      </c>
      <c r="O5296" s="0" t="s">
        <v>67</v>
      </c>
      <c r="P5296" s="0" t="n">
        <f aca="false">IF(AND(OR(Dashboard!$B$5="All",D5296=Dashboard!$B$5),OR(Dashboard!$D$5="All",N5296=Dashboard!$D$5),OR(AND(C5296&lt;&gt;"",C5296&gt;=Dashboard!$F$5,C5296&lt;=Dashboard!$H$5),AND(C5296="",Dashboard!$F$5&lt;=1980,Dashboard!$H$5&gt;=2016))),1,0)</f>
        <v>1</v>
      </c>
      <c r="Q5296" s="0" t="n">
        <f aca="false">J5296*P5296+ROW()*0.00000001</f>
        <v>0.35005296</v>
      </c>
    </row>
    <row r="5297" customFormat="false" ht="15" hidden="false" customHeight="false" outlineLevel="0" collapsed="false">
      <c r="A5297" s="0" t="s">
        <v>4018</v>
      </c>
      <c r="B5297" s="0" t="s">
        <v>70</v>
      </c>
      <c r="C5297" s="0" t="n">
        <v>2009</v>
      </c>
      <c r="D5297" s="0" t="s">
        <v>246</v>
      </c>
      <c r="E5297" s="0" t="s">
        <v>142</v>
      </c>
      <c r="F5297" s="0" t="n">
        <v>0.14</v>
      </c>
      <c r="G5297" s="0" t="n">
        <v>0.15</v>
      </c>
      <c r="H5297" s="0" t="n">
        <v>0</v>
      </c>
      <c r="I5297" s="0" t="n">
        <v>0.06</v>
      </c>
      <c r="J5297" s="0" t="n">
        <v>0.35</v>
      </c>
      <c r="N5297" s="0" t="s">
        <v>74</v>
      </c>
      <c r="P5297" s="0" t="n">
        <f aca="false">IF(AND(OR(Dashboard!$B$5="All",D5297=Dashboard!$B$5),OR(Dashboard!$D$5="All",N5297=Dashboard!$D$5),OR(AND(C5297&lt;&gt;"",C5297&gt;=Dashboard!$F$5,C5297&lt;=Dashboard!$H$5),AND(C5297="",Dashboard!$F$5&lt;=1980,Dashboard!$H$5&gt;=2016))),1,0)</f>
        <v>1</v>
      </c>
      <c r="Q5297" s="0" t="n">
        <f aca="false">J5297*P5297+ROW()*0.00000001</f>
        <v>0.35005297</v>
      </c>
    </row>
    <row r="5298" customFormat="false" ht="15" hidden="false" customHeight="false" outlineLevel="0" collapsed="false">
      <c r="A5298" s="0" t="s">
        <v>1050</v>
      </c>
      <c r="B5298" s="0" t="s">
        <v>186</v>
      </c>
      <c r="C5298" s="0" t="n">
        <v>2006</v>
      </c>
      <c r="D5298" s="0" t="s">
        <v>41</v>
      </c>
      <c r="E5298" s="0" t="s">
        <v>142</v>
      </c>
      <c r="F5298" s="0" t="n">
        <v>0.27</v>
      </c>
      <c r="G5298" s="0" t="n">
        <v>0.07</v>
      </c>
      <c r="H5298" s="0" t="n">
        <v>0</v>
      </c>
      <c r="I5298" s="0" t="n">
        <v>0.01</v>
      </c>
      <c r="J5298" s="0" t="n">
        <v>0.35</v>
      </c>
      <c r="K5298" s="0" t="n">
        <v>75</v>
      </c>
      <c r="L5298" s="0" t="n">
        <v>7.8</v>
      </c>
      <c r="M5298" s="0" t="s">
        <v>125</v>
      </c>
      <c r="N5298" s="0" t="s">
        <v>35</v>
      </c>
      <c r="O5298" s="0" t="s">
        <v>37</v>
      </c>
      <c r="P5298" s="0" t="n">
        <f aca="false">IF(AND(OR(Dashboard!$B$5="All",D5298=Dashboard!$B$5),OR(Dashboard!$D$5="All",N5298=Dashboard!$D$5),OR(AND(C5298&lt;&gt;"",C5298&gt;=Dashboard!$F$5,C5298&lt;=Dashboard!$H$5),AND(C5298="",Dashboard!$F$5&lt;=1980,Dashboard!$H$5&gt;=2016))),1,0)</f>
        <v>1</v>
      </c>
      <c r="Q5298" s="0" t="n">
        <f aca="false">J5298*P5298+ROW()*0.00000001</f>
        <v>0.35005298</v>
      </c>
    </row>
    <row r="5299" customFormat="false" ht="15" hidden="false" customHeight="false" outlineLevel="0" collapsed="false">
      <c r="A5299" s="0" t="s">
        <v>3548</v>
      </c>
      <c r="B5299" s="0" t="s">
        <v>85</v>
      </c>
      <c r="C5299" s="0" t="n">
        <v>2003</v>
      </c>
      <c r="D5299" s="0" t="s">
        <v>71</v>
      </c>
      <c r="E5299" s="0" t="s">
        <v>418</v>
      </c>
      <c r="F5299" s="0" t="n">
        <v>0.25</v>
      </c>
      <c r="G5299" s="0" t="n">
        <v>0.09</v>
      </c>
      <c r="H5299" s="0" t="n">
        <v>0</v>
      </c>
      <c r="I5299" s="0" t="n">
        <v>0.01</v>
      </c>
      <c r="J5299" s="0" t="n">
        <v>0.35</v>
      </c>
      <c r="M5299" s="0" t="s">
        <v>36</v>
      </c>
      <c r="N5299" s="0" t="s">
        <v>35</v>
      </c>
      <c r="P5299" s="0" t="n">
        <f aca="false">IF(AND(OR(Dashboard!$B$5="All",D5299=Dashboard!$B$5),OR(Dashboard!$D$5="All",N5299=Dashboard!$D$5),OR(AND(C5299&lt;&gt;"",C5299&gt;=Dashboard!$F$5,C5299&lt;=Dashboard!$H$5),AND(C5299="",Dashboard!$F$5&lt;=1980,Dashboard!$H$5&gt;=2016))),1,0)</f>
        <v>1</v>
      </c>
      <c r="Q5299" s="0" t="n">
        <f aca="false">J5299*P5299+ROW()*0.00000001</f>
        <v>0.35005299</v>
      </c>
    </row>
    <row r="5300" customFormat="false" ht="15" hidden="false" customHeight="false" outlineLevel="0" collapsed="false">
      <c r="A5300" s="0" t="s">
        <v>147</v>
      </c>
      <c r="B5300" s="0" t="s">
        <v>164</v>
      </c>
      <c r="C5300" s="0" t="n">
        <v>2012</v>
      </c>
      <c r="D5300" s="0" t="s">
        <v>71</v>
      </c>
      <c r="E5300" s="0" t="s">
        <v>142</v>
      </c>
      <c r="F5300" s="0" t="n">
        <v>0.05</v>
      </c>
      <c r="G5300" s="0" t="n">
        <v>0.18</v>
      </c>
      <c r="H5300" s="0" t="n">
        <v>0.02</v>
      </c>
      <c r="I5300" s="0" t="n">
        <v>0.09</v>
      </c>
      <c r="J5300" s="0" t="n">
        <v>0.35</v>
      </c>
      <c r="L5300" s="0" t="n">
        <v>3.2</v>
      </c>
      <c r="M5300" s="0" t="s">
        <v>36</v>
      </c>
      <c r="N5300" s="0" t="s">
        <v>74</v>
      </c>
      <c r="P5300" s="0" t="n">
        <f aca="false">IF(AND(OR(Dashboard!$B$5="All",D5300=Dashboard!$B$5),OR(Dashboard!$D$5="All",N5300=Dashboard!$D$5),OR(AND(C5300&lt;&gt;"",C5300&gt;=Dashboard!$F$5,C5300&lt;=Dashboard!$H$5),AND(C5300="",Dashboard!$F$5&lt;=1980,Dashboard!$H$5&gt;=2016))),1,0)</f>
        <v>1</v>
      </c>
      <c r="Q5300" s="0" t="n">
        <f aca="false">J5300*P5300+ROW()*0.00000001</f>
        <v>0.350053</v>
      </c>
    </row>
    <row r="5301" customFormat="false" ht="15" hidden="false" customHeight="false" outlineLevel="0" collapsed="false">
      <c r="A5301" s="0" t="s">
        <v>4019</v>
      </c>
      <c r="B5301" s="0" t="s">
        <v>76</v>
      </c>
      <c r="C5301" s="0" t="n">
        <v>2004</v>
      </c>
      <c r="D5301" s="0" t="s">
        <v>16</v>
      </c>
      <c r="E5301" s="0" t="s">
        <v>418</v>
      </c>
      <c r="F5301" s="0" t="n">
        <v>0.17</v>
      </c>
      <c r="G5301" s="0" t="n">
        <v>0.13</v>
      </c>
      <c r="H5301" s="0" t="n">
        <v>0</v>
      </c>
      <c r="I5301" s="0" t="n">
        <v>0.04</v>
      </c>
      <c r="J5301" s="0" t="n">
        <v>0.35</v>
      </c>
      <c r="N5301" s="0" t="s">
        <v>74</v>
      </c>
      <c r="P5301" s="0" t="n">
        <f aca="false">IF(AND(OR(Dashboard!$B$5="All",D5301=Dashboard!$B$5),OR(Dashboard!$D$5="All",N5301=Dashboard!$D$5),OR(AND(C5301&lt;&gt;"",C5301&gt;=Dashboard!$F$5,C5301&lt;=Dashboard!$H$5),AND(C5301="",Dashboard!$F$5&lt;=1980,Dashboard!$H$5&gt;=2016))),1,0)</f>
        <v>1</v>
      </c>
      <c r="Q5301" s="0" t="n">
        <f aca="false">J5301*P5301+ROW()*0.00000001</f>
        <v>0.35005301</v>
      </c>
    </row>
    <row r="5302" customFormat="false" ht="15" hidden="false" customHeight="false" outlineLevel="0" collapsed="false">
      <c r="A5302" s="0" t="s">
        <v>3871</v>
      </c>
      <c r="B5302" s="0" t="s">
        <v>64</v>
      </c>
      <c r="C5302" s="0" t="n">
        <v>2010</v>
      </c>
      <c r="D5302" s="0" t="s">
        <v>102</v>
      </c>
      <c r="E5302" s="0" t="s">
        <v>142</v>
      </c>
      <c r="F5302" s="0" t="n">
        <v>0.23</v>
      </c>
      <c r="G5302" s="0" t="n">
        <v>0.09</v>
      </c>
      <c r="H5302" s="0" t="n">
        <v>0</v>
      </c>
      <c r="I5302" s="0" t="n">
        <v>0.02</v>
      </c>
      <c r="J5302" s="0" t="n">
        <v>0.35</v>
      </c>
      <c r="K5302" s="0" t="n">
        <v>79</v>
      </c>
      <c r="L5302" s="0" t="n">
        <v>7</v>
      </c>
      <c r="M5302" s="0" t="s">
        <v>103</v>
      </c>
      <c r="N5302" s="0" t="s">
        <v>66</v>
      </c>
      <c r="O5302" s="0" t="s">
        <v>37</v>
      </c>
      <c r="P5302" s="0" t="n">
        <f aca="false">IF(AND(OR(Dashboard!$B$5="All",D5302=Dashboard!$B$5),OR(Dashboard!$D$5="All",N5302=Dashboard!$D$5),OR(AND(C5302&lt;&gt;"",C5302&gt;=Dashboard!$F$5,C5302&lt;=Dashboard!$H$5),AND(C5302="",Dashboard!$F$5&lt;=1980,Dashboard!$H$5&gt;=2016))),1,0)</f>
        <v>1</v>
      </c>
      <c r="Q5302" s="0" t="n">
        <f aca="false">J5302*P5302+ROW()*0.00000001</f>
        <v>0.35005302</v>
      </c>
    </row>
    <row r="5303" customFormat="false" ht="15" hidden="false" customHeight="false" outlineLevel="0" collapsed="false">
      <c r="A5303" s="0" t="s">
        <v>3942</v>
      </c>
      <c r="B5303" s="0" t="s">
        <v>117</v>
      </c>
      <c r="C5303" s="0" t="n">
        <v>2000</v>
      </c>
      <c r="D5303" s="0" t="s">
        <v>71</v>
      </c>
      <c r="E5303" s="0" t="s">
        <v>418</v>
      </c>
      <c r="F5303" s="0" t="n">
        <v>0.19</v>
      </c>
      <c r="G5303" s="0" t="n">
        <v>0.13</v>
      </c>
      <c r="H5303" s="0" t="n">
        <v>0</v>
      </c>
      <c r="I5303" s="0" t="n">
        <v>0.02</v>
      </c>
      <c r="J5303" s="0" t="n">
        <v>0.35</v>
      </c>
      <c r="N5303" s="0" t="s">
        <v>74</v>
      </c>
      <c r="P5303" s="0" t="n">
        <f aca="false">IF(AND(OR(Dashboard!$B$5="All",D5303=Dashboard!$B$5),OR(Dashboard!$D$5="All",N5303=Dashboard!$D$5),OR(AND(C5303&lt;&gt;"",C5303&gt;=Dashboard!$F$5,C5303&lt;=Dashboard!$H$5),AND(C5303="",Dashboard!$F$5&lt;=1980,Dashboard!$H$5&gt;=2016))),1,0)</f>
        <v>1</v>
      </c>
      <c r="Q5303" s="0" t="n">
        <f aca="false">J5303*P5303+ROW()*0.00000001</f>
        <v>0.35005303</v>
      </c>
    </row>
    <row r="5304" customFormat="false" ht="15" hidden="false" customHeight="false" outlineLevel="0" collapsed="false">
      <c r="A5304" s="0" t="s">
        <v>4020</v>
      </c>
      <c r="B5304" s="0" t="s">
        <v>144</v>
      </c>
      <c r="C5304" s="0" t="n">
        <v>2003</v>
      </c>
      <c r="D5304" s="0" t="s">
        <v>52</v>
      </c>
      <c r="E5304" s="0" t="s">
        <v>65</v>
      </c>
      <c r="F5304" s="0" t="n">
        <v>0.26</v>
      </c>
      <c r="G5304" s="0" t="n">
        <v>0.08</v>
      </c>
      <c r="H5304" s="0" t="n">
        <v>0</v>
      </c>
      <c r="I5304" s="0" t="n">
        <v>0.01</v>
      </c>
      <c r="J5304" s="0" t="n">
        <v>0.35</v>
      </c>
      <c r="K5304" s="0" t="n">
        <v>49</v>
      </c>
      <c r="M5304" s="0" t="s">
        <v>36</v>
      </c>
      <c r="N5304" s="0" t="s">
        <v>66</v>
      </c>
      <c r="O5304" s="0" t="s">
        <v>177</v>
      </c>
      <c r="P5304" s="0" t="n">
        <f aca="false">IF(AND(OR(Dashboard!$B$5="All",D5304=Dashboard!$B$5),OR(Dashboard!$D$5="All",N5304=Dashboard!$D$5),OR(AND(C5304&lt;&gt;"",C5304&gt;=Dashboard!$F$5,C5304&lt;=Dashboard!$H$5),AND(C5304="",Dashboard!$F$5&lt;=1980,Dashboard!$H$5&gt;=2016))),1,0)</f>
        <v>1</v>
      </c>
      <c r="Q5304" s="0" t="n">
        <f aca="false">J5304*P5304+ROW()*0.00000001</f>
        <v>0.35005304</v>
      </c>
    </row>
    <row r="5305" customFormat="false" ht="15" hidden="false" customHeight="false" outlineLevel="0" collapsed="false">
      <c r="A5305" s="0" t="s">
        <v>2804</v>
      </c>
      <c r="B5305" s="0" t="s">
        <v>70</v>
      </c>
      <c r="C5305" s="0" t="n">
        <v>2013</v>
      </c>
      <c r="D5305" s="0" t="s">
        <v>56</v>
      </c>
      <c r="E5305" s="0" t="s">
        <v>2805</v>
      </c>
      <c r="F5305" s="0" t="n">
        <v>0.19</v>
      </c>
      <c r="G5305" s="0" t="n">
        <v>0.1</v>
      </c>
      <c r="H5305" s="0" t="n">
        <v>0</v>
      </c>
      <c r="I5305" s="0" t="n">
        <v>0.06</v>
      </c>
      <c r="J5305" s="0" t="n">
        <v>0.35</v>
      </c>
      <c r="K5305" s="0" t="n">
        <v>59</v>
      </c>
      <c r="L5305" s="0" t="n">
        <v>6.9</v>
      </c>
      <c r="M5305" s="0" t="s">
        <v>73</v>
      </c>
      <c r="N5305" s="0" t="s">
        <v>74</v>
      </c>
      <c r="O5305" s="0" t="s">
        <v>53</v>
      </c>
      <c r="P5305" s="0" t="n">
        <f aca="false">IF(AND(OR(Dashboard!$B$5="All",D5305=Dashboard!$B$5),OR(Dashboard!$D$5="All",N5305=Dashboard!$D$5),OR(AND(C5305&lt;&gt;"",C5305&gt;=Dashboard!$F$5,C5305&lt;=Dashboard!$H$5),AND(C5305="",Dashboard!$F$5&lt;=1980,Dashboard!$H$5&gt;=2016))),1,0)</f>
        <v>1</v>
      </c>
      <c r="Q5305" s="0" t="n">
        <f aca="false">J5305*P5305+ROW()*0.00000001</f>
        <v>0.35005305</v>
      </c>
    </row>
    <row r="5306" customFormat="false" ht="15" hidden="false" customHeight="false" outlineLevel="0" collapsed="false">
      <c r="A5306" s="0" t="s">
        <v>3008</v>
      </c>
      <c r="B5306" s="0" t="s">
        <v>64</v>
      </c>
      <c r="C5306" s="0" t="n">
        <v>2009</v>
      </c>
      <c r="D5306" s="0" t="s">
        <v>56</v>
      </c>
      <c r="E5306" s="0" t="s">
        <v>243</v>
      </c>
      <c r="F5306" s="0" t="n">
        <v>0.13</v>
      </c>
      <c r="G5306" s="0" t="n">
        <v>0.18</v>
      </c>
      <c r="H5306" s="0" t="n">
        <v>0</v>
      </c>
      <c r="I5306" s="0" t="n">
        <v>0.04</v>
      </c>
      <c r="J5306" s="0" t="n">
        <v>0.35</v>
      </c>
      <c r="K5306" s="0" t="n">
        <v>48</v>
      </c>
      <c r="L5306" s="0" t="n">
        <v>5</v>
      </c>
      <c r="M5306" s="0" t="s">
        <v>103</v>
      </c>
      <c r="N5306" s="0" t="s">
        <v>66</v>
      </c>
      <c r="O5306" s="0" t="s">
        <v>177</v>
      </c>
      <c r="P5306" s="0" t="n">
        <f aca="false">IF(AND(OR(Dashboard!$B$5="All",D5306=Dashboard!$B$5),OR(Dashboard!$D$5="All",N5306=Dashboard!$D$5),OR(AND(C5306&lt;&gt;"",C5306&gt;=Dashboard!$F$5,C5306&lt;=Dashboard!$H$5),AND(C5306="",Dashboard!$F$5&lt;=1980,Dashboard!$H$5&gt;=2016))),1,0)</f>
        <v>1</v>
      </c>
      <c r="Q5306" s="0" t="n">
        <f aca="false">J5306*P5306+ROW()*0.00000001</f>
        <v>0.35005306</v>
      </c>
    </row>
    <row r="5307" customFormat="false" ht="15" hidden="false" customHeight="false" outlineLevel="0" collapsed="false">
      <c r="A5307" s="0" t="s">
        <v>4021</v>
      </c>
      <c r="B5307" s="0" t="s">
        <v>50</v>
      </c>
      <c r="C5307" s="0" t="n">
        <v>2009</v>
      </c>
      <c r="D5307" s="0" t="s">
        <v>114</v>
      </c>
      <c r="E5307" s="0" t="s">
        <v>124</v>
      </c>
      <c r="F5307" s="0" t="n">
        <v>0.16</v>
      </c>
      <c r="G5307" s="0" t="n">
        <v>0.15</v>
      </c>
      <c r="H5307" s="0" t="n">
        <v>0</v>
      </c>
      <c r="I5307" s="0" t="n">
        <v>0.04</v>
      </c>
      <c r="J5307" s="0" t="n">
        <v>0.35</v>
      </c>
      <c r="N5307" s="0" t="s">
        <v>35</v>
      </c>
      <c r="P5307" s="0" t="n">
        <f aca="false">IF(AND(OR(Dashboard!$B$5="All",D5307=Dashboard!$B$5),OR(Dashboard!$D$5="All",N5307=Dashboard!$D$5),OR(AND(C5307&lt;&gt;"",C5307&gt;=Dashboard!$F$5,C5307&lt;=Dashboard!$H$5),AND(C5307="",Dashboard!$F$5&lt;=1980,Dashboard!$H$5&gt;=2016))),1,0)</f>
        <v>1</v>
      </c>
      <c r="Q5307" s="0" t="n">
        <f aca="false">J5307*P5307+ROW()*0.00000001</f>
        <v>0.35005307</v>
      </c>
    </row>
    <row r="5308" customFormat="false" ht="15" hidden="false" customHeight="false" outlineLevel="0" collapsed="false">
      <c r="A5308" s="0" t="s">
        <v>4022</v>
      </c>
      <c r="B5308" s="0" t="s">
        <v>76</v>
      </c>
      <c r="C5308" s="0" t="n">
        <v>2007</v>
      </c>
      <c r="D5308" s="0" t="s">
        <v>34</v>
      </c>
      <c r="E5308" s="0" t="s">
        <v>72</v>
      </c>
      <c r="F5308" s="0" t="n">
        <v>0.17</v>
      </c>
      <c r="G5308" s="0" t="n">
        <v>0.13</v>
      </c>
      <c r="H5308" s="0" t="n">
        <v>0</v>
      </c>
      <c r="I5308" s="0" t="n">
        <v>0.04</v>
      </c>
      <c r="J5308" s="0" t="n">
        <v>0.35</v>
      </c>
      <c r="K5308" s="0" t="n">
        <v>66</v>
      </c>
      <c r="M5308" s="0" t="s">
        <v>36</v>
      </c>
      <c r="N5308" s="0" t="s">
        <v>74</v>
      </c>
      <c r="O5308" s="0" t="s">
        <v>67</v>
      </c>
      <c r="P5308" s="0" t="n">
        <f aca="false">IF(AND(OR(Dashboard!$B$5="All",D5308=Dashboard!$B$5),OR(Dashboard!$D$5="All",N5308=Dashboard!$D$5),OR(AND(C5308&lt;&gt;"",C5308&gt;=Dashboard!$F$5,C5308&lt;=Dashboard!$H$5),AND(C5308="",Dashboard!$F$5&lt;=1980,Dashboard!$H$5&gt;=2016))),1,0)</f>
        <v>1</v>
      </c>
      <c r="Q5308" s="0" t="n">
        <f aca="false">J5308*P5308+ROW()*0.00000001</f>
        <v>0.35005308</v>
      </c>
    </row>
    <row r="5309" customFormat="false" ht="15" hidden="false" customHeight="false" outlineLevel="0" collapsed="false">
      <c r="A5309" s="0" t="s">
        <v>874</v>
      </c>
      <c r="B5309" s="0" t="s">
        <v>64</v>
      </c>
      <c r="C5309" s="0" t="n">
        <v>2015</v>
      </c>
      <c r="D5309" s="0" t="s">
        <v>56</v>
      </c>
      <c r="E5309" s="0" t="s">
        <v>91</v>
      </c>
      <c r="F5309" s="0" t="n">
        <v>0.24</v>
      </c>
      <c r="G5309" s="0" t="n">
        <v>0.08</v>
      </c>
      <c r="H5309" s="0" t="n">
        <v>0</v>
      </c>
      <c r="I5309" s="0" t="n">
        <v>0.03</v>
      </c>
      <c r="J5309" s="0" t="n">
        <v>0.35</v>
      </c>
      <c r="L5309" s="0" t="n">
        <v>4.4</v>
      </c>
      <c r="M5309" s="0" t="s">
        <v>103</v>
      </c>
      <c r="N5309" s="0" t="s">
        <v>66</v>
      </c>
      <c r="P5309" s="0" t="n">
        <f aca="false">IF(AND(OR(Dashboard!$B$5="All",D5309=Dashboard!$B$5),OR(Dashboard!$D$5="All",N5309=Dashboard!$D$5),OR(AND(C5309&lt;&gt;"",C5309&gt;=Dashboard!$F$5,C5309&lt;=Dashboard!$H$5),AND(C5309="",Dashboard!$F$5&lt;=1980,Dashboard!$H$5&gt;=2016))),1,0)</f>
        <v>1</v>
      </c>
      <c r="Q5309" s="0" t="n">
        <f aca="false">J5309*P5309+ROW()*0.00000001</f>
        <v>0.35005309</v>
      </c>
    </row>
    <row r="5310" customFormat="false" ht="15" hidden="false" customHeight="false" outlineLevel="0" collapsed="false">
      <c r="A5310" s="0" t="s">
        <v>4023</v>
      </c>
      <c r="B5310" s="0" t="s">
        <v>70</v>
      </c>
      <c r="C5310" s="0" t="n">
        <v>2011</v>
      </c>
      <c r="D5310" s="0" t="s">
        <v>102</v>
      </c>
      <c r="E5310" s="0" t="s">
        <v>328</v>
      </c>
      <c r="F5310" s="0" t="n">
        <v>0.2</v>
      </c>
      <c r="G5310" s="0" t="n">
        <v>0.07</v>
      </c>
      <c r="H5310" s="0" t="n">
        <v>0.04</v>
      </c>
      <c r="I5310" s="0" t="n">
        <v>0.04</v>
      </c>
      <c r="J5310" s="0" t="n">
        <v>0.35</v>
      </c>
      <c r="N5310" s="0" t="s">
        <v>74</v>
      </c>
      <c r="P5310" s="0" t="n">
        <f aca="false">IF(AND(OR(Dashboard!$B$5="All",D5310=Dashboard!$B$5),OR(Dashboard!$D$5="All",N5310=Dashboard!$D$5),OR(AND(C5310&lt;&gt;"",C5310&gt;=Dashboard!$F$5,C5310&lt;=Dashboard!$H$5),AND(C5310="",Dashboard!$F$5&lt;=1980,Dashboard!$H$5&gt;=2016))),1,0)</f>
        <v>1</v>
      </c>
      <c r="Q5310" s="0" t="n">
        <f aca="false">J5310*P5310+ROW()*0.00000001</f>
        <v>0.3500531</v>
      </c>
    </row>
    <row r="5311" customFormat="false" ht="15" hidden="false" customHeight="false" outlineLevel="0" collapsed="false">
      <c r="A5311" s="0" t="s">
        <v>1891</v>
      </c>
      <c r="B5311" s="0" t="s">
        <v>76</v>
      </c>
      <c r="C5311" s="0" t="n">
        <v>2009</v>
      </c>
      <c r="D5311" s="0" t="s">
        <v>52</v>
      </c>
      <c r="E5311" s="0" t="s">
        <v>91</v>
      </c>
      <c r="F5311" s="0" t="n">
        <v>0.17</v>
      </c>
      <c r="G5311" s="0" t="n">
        <v>0.13</v>
      </c>
      <c r="H5311" s="0" t="n">
        <v>0</v>
      </c>
      <c r="I5311" s="0" t="n">
        <v>0.04</v>
      </c>
      <c r="J5311" s="0" t="n">
        <v>0.35</v>
      </c>
      <c r="L5311" s="0" t="n">
        <v>7.6</v>
      </c>
      <c r="M5311" s="0" t="s">
        <v>103</v>
      </c>
      <c r="N5311" s="0" t="s">
        <v>74</v>
      </c>
      <c r="P5311" s="0" t="n">
        <f aca="false">IF(AND(OR(Dashboard!$B$5="All",D5311=Dashboard!$B$5),OR(Dashboard!$D$5="All",N5311=Dashboard!$D$5),OR(AND(C5311&lt;&gt;"",C5311&gt;=Dashboard!$F$5,C5311&lt;=Dashboard!$H$5),AND(C5311="",Dashboard!$F$5&lt;=1980,Dashboard!$H$5&gt;=2016))),1,0)</f>
        <v>1</v>
      </c>
      <c r="Q5311" s="0" t="n">
        <f aca="false">J5311*P5311+ROW()*0.00000001</f>
        <v>0.35005311</v>
      </c>
    </row>
    <row r="5312" customFormat="false" ht="15" hidden="false" customHeight="false" outlineLevel="0" collapsed="false">
      <c r="A5312" s="0" t="s">
        <v>4024</v>
      </c>
      <c r="B5312" s="0" t="s">
        <v>76</v>
      </c>
      <c r="C5312" s="0" t="n">
        <v>2002</v>
      </c>
      <c r="D5312" s="0" t="s">
        <v>102</v>
      </c>
      <c r="E5312" s="0" t="s">
        <v>1788</v>
      </c>
      <c r="F5312" s="0" t="n">
        <v>0.09</v>
      </c>
      <c r="G5312" s="0" t="n">
        <v>0.07</v>
      </c>
      <c r="H5312" s="0" t="n">
        <v>0.16</v>
      </c>
      <c r="I5312" s="0" t="n">
        <v>0.02</v>
      </c>
      <c r="J5312" s="0" t="n">
        <v>0.35</v>
      </c>
      <c r="K5312" s="0" t="n">
        <v>87</v>
      </c>
      <c r="L5312" s="0" t="n">
        <v>8.7</v>
      </c>
      <c r="M5312" s="0" t="s">
        <v>103</v>
      </c>
      <c r="N5312" s="0" t="s">
        <v>74</v>
      </c>
      <c r="O5312" s="0" t="s">
        <v>42</v>
      </c>
      <c r="P5312" s="0" t="n">
        <f aca="false">IF(AND(OR(Dashboard!$B$5="All",D5312=Dashboard!$B$5),OR(Dashboard!$D$5="All",N5312=Dashboard!$D$5),OR(AND(C5312&lt;&gt;"",C5312&gt;=Dashboard!$F$5,C5312&lt;=Dashboard!$H$5),AND(C5312="",Dashboard!$F$5&lt;=1980,Dashboard!$H$5&gt;=2016))),1,0)</f>
        <v>1</v>
      </c>
      <c r="Q5312" s="0" t="n">
        <f aca="false">J5312*P5312+ROW()*0.00000001</f>
        <v>0.35005312</v>
      </c>
    </row>
    <row r="5313" customFormat="false" ht="15" hidden="false" customHeight="false" outlineLevel="0" collapsed="false">
      <c r="A5313" s="0" t="s">
        <v>4025</v>
      </c>
      <c r="B5313" s="0" t="s">
        <v>33</v>
      </c>
      <c r="C5313" s="0" t="n">
        <v>2007</v>
      </c>
      <c r="D5313" s="0" t="s">
        <v>71</v>
      </c>
      <c r="E5313" s="0" t="s">
        <v>1524</v>
      </c>
      <c r="F5313" s="0" t="n">
        <v>0.32</v>
      </c>
      <c r="G5313" s="0" t="n">
        <v>0</v>
      </c>
      <c r="H5313" s="0" t="n">
        <v>0</v>
      </c>
      <c r="I5313" s="0" t="n">
        <v>0.02</v>
      </c>
      <c r="J5313" s="0" t="n">
        <v>0.35</v>
      </c>
      <c r="K5313" s="0" t="n">
        <v>27</v>
      </c>
      <c r="L5313" s="0" t="n">
        <v>4.8</v>
      </c>
      <c r="M5313" s="0" t="s">
        <v>125</v>
      </c>
      <c r="N5313" s="0" t="s">
        <v>35</v>
      </c>
      <c r="O5313" s="0" t="s">
        <v>177</v>
      </c>
      <c r="P5313" s="0" t="n">
        <f aca="false">IF(AND(OR(Dashboard!$B$5="All",D5313=Dashboard!$B$5),OR(Dashboard!$D$5="All",N5313=Dashboard!$D$5),OR(AND(C5313&lt;&gt;"",C5313&gt;=Dashboard!$F$5,C5313&lt;=Dashboard!$H$5),AND(C5313="",Dashboard!$F$5&lt;=1980,Dashboard!$H$5&gt;=2016))),1,0)</f>
        <v>1</v>
      </c>
      <c r="Q5313" s="0" t="n">
        <f aca="false">J5313*P5313+ROW()*0.00000001</f>
        <v>0.35005313</v>
      </c>
    </row>
    <row r="5314" customFormat="false" ht="15" hidden="false" customHeight="false" outlineLevel="0" collapsed="false">
      <c r="A5314" s="0" t="s">
        <v>3595</v>
      </c>
      <c r="B5314" s="0" t="s">
        <v>76</v>
      </c>
      <c r="C5314" s="0" t="n">
        <v>2005</v>
      </c>
      <c r="D5314" s="0" t="s">
        <v>56</v>
      </c>
      <c r="E5314" s="0" t="s">
        <v>124</v>
      </c>
      <c r="F5314" s="0" t="n">
        <v>0.17</v>
      </c>
      <c r="G5314" s="0" t="n">
        <v>0.13</v>
      </c>
      <c r="H5314" s="0" t="n">
        <v>0</v>
      </c>
      <c r="I5314" s="0" t="n">
        <v>0.04</v>
      </c>
      <c r="J5314" s="0" t="n">
        <v>0.35</v>
      </c>
      <c r="K5314" s="0" t="n">
        <v>70</v>
      </c>
      <c r="L5314" s="0" t="n">
        <v>6.9</v>
      </c>
      <c r="M5314" s="0" t="s">
        <v>73</v>
      </c>
      <c r="N5314" s="0" t="s">
        <v>74</v>
      </c>
      <c r="O5314" s="0" t="s">
        <v>67</v>
      </c>
      <c r="P5314" s="0" t="n">
        <f aca="false">IF(AND(OR(Dashboard!$B$5="All",D5314=Dashboard!$B$5),OR(Dashboard!$D$5="All",N5314=Dashboard!$D$5),OR(AND(C5314&lt;&gt;"",C5314&gt;=Dashboard!$F$5,C5314&lt;=Dashboard!$H$5),AND(C5314="",Dashboard!$F$5&lt;=1980,Dashboard!$H$5&gt;=2016))),1,0)</f>
        <v>1</v>
      </c>
      <c r="Q5314" s="0" t="n">
        <f aca="false">J5314*P5314+ROW()*0.00000001</f>
        <v>0.35005314</v>
      </c>
    </row>
    <row r="5315" customFormat="false" ht="15" hidden="false" customHeight="false" outlineLevel="0" collapsed="false">
      <c r="A5315" s="0" t="s">
        <v>4026</v>
      </c>
      <c r="B5315" s="0" t="s">
        <v>117</v>
      </c>
      <c r="C5315" s="0" t="n">
        <v>2001</v>
      </c>
      <c r="D5315" s="0" t="s">
        <v>46</v>
      </c>
      <c r="E5315" s="0" t="s">
        <v>328</v>
      </c>
      <c r="F5315" s="0" t="n">
        <v>0</v>
      </c>
      <c r="G5315" s="0" t="n">
        <v>0</v>
      </c>
      <c r="H5315" s="0" t="n">
        <v>0.32</v>
      </c>
      <c r="I5315" s="0" t="n">
        <v>0.02</v>
      </c>
      <c r="J5315" s="0" t="n">
        <v>0.35</v>
      </c>
      <c r="N5315" s="0" t="s">
        <v>74</v>
      </c>
      <c r="P5315" s="0" t="n">
        <f aca="false">IF(AND(OR(Dashboard!$B$5="All",D5315=Dashboard!$B$5),OR(Dashboard!$D$5="All",N5315=Dashboard!$D$5),OR(AND(C5315&lt;&gt;"",C5315&gt;=Dashboard!$F$5,C5315&lt;=Dashboard!$H$5),AND(C5315="",Dashboard!$F$5&lt;=1980,Dashboard!$H$5&gt;=2016))),1,0)</f>
        <v>1</v>
      </c>
      <c r="Q5315" s="0" t="n">
        <f aca="false">J5315*P5315+ROW()*0.00000001</f>
        <v>0.35005315</v>
      </c>
    </row>
    <row r="5316" customFormat="false" ht="15" hidden="false" customHeight="false" outlineLevel="0" collapsed="false">
      <c r="A5316" s="0" t="s">
        <v>3778</v>
      </c>
      <c r="B5316" s="0" t="s">
        <v>64</v>
      </c>
      <c r="C5316" s="0" t="n">
        <v>2008</v>
      </c>
      <c r="D5316" s="0" t="s">
        <v>41</v>
      </c>
      <c r="E5316" s="0" t="s">
        <v>211</v>
      </c>
      <c r="F5316" s="0" t="n">
        <v>0.11</v>
      </c>
      <c r="G5316" s="0" t="n">
        <v>0.2</v>
      </c>
      <c r="H5316" s="0" t="n">
        <v>0</v>
      </c>
      <c r="I5316" s="0" t="n">
        <v>0.04</v>
      </c>
      <c r="J5316" s="0" t="n">
        <v>0.35</v>
      </c>
      <c r="K5316" s="0" t="n">
        <v>68</v>
      </c>
      <c r="L5316" s="0" t="n">
        <v>5.6</v>
      </c>
      <c r="M5316" s="0" t="s">
        <v>36</v>
      </c>
      <c r="N5316" s="0" t="s">
        <v>66</v>
      </c>
      <c r="O5316" s="0" t="s">
        <v>67</v>
      </c>
      <c r="P5316" s="0" t="n">
        <f aca="false">IF(AND(OR(Dashboard!$B$5="All",D5316=Dashboard!$B$5),OR(Dashboard!$D$5="All",N5316=Dashboard!$D$5),OR(AND(C5316&lt;&gt;"",C5316&gt;=Dashboard!$F$5,C5316&lt;=Dashboard!$H$5),AND(C5316="",Dashboard!$F$5&lt;=1980,Dashboard!$H$5&gt;=2016))),1,0)</f>
        <v>1</v>
      </c>
      <c r="Q5316" s="0" t="n">
        <f aca="false">J5316*P5316+ROW()*0.00000001</f>
        <v>0.35005316</v>
      </c>
    </row>
    <row r="5317" customFormat="false" ht="15" hidden="false" customHeight="false" outlineLevel="0" collapsed="false">
      <c r="A5317" s="0" t="s">
        <v>2309</v>
      </c>
      <c r="B5317" s="0" t="s">
        <v>172</v>
      </c>
      <c r="C5317" s="0" t="n">
        <v>2016</v>
      </c>
      <c r="D5317" s="0" t="s">
        <v>71</v>
      </c>
      <c r="E5317" s="0" t="s">
        <v>243</v>
      </c>
      <c r="F5317" s="0" t="n">
        <v>0.19</v>
      </c>
      <c r="G5317" s="0" t="n">
        <v>0.12</v>
      </c>
      <c r="H5317" s="0" t="n">
        <v>0</v>
      </c>
      <c r="I5317" s="0" t="n">
        <v>0.03</v>
      </c>
      <c r="J5317" s="0" t="n">
        <v>0.35</v>
      </c>
      <c r="K5317" s="0" t="n">
        <v>71</v>
      </c>
      <c r="L5317" s="0" t="n">
        <v>5.1</v>
      </c>
      <c r="M5317" s="0" t="s">
        <v>125</v>
      </c>
      <c r="N5317" s="0" t="s">
        <v>66</v>
      </c>
      <c r="O5317" s="0" t="s">
        <v>37</v>
      </c>
      <c r="P5317" s="0" t="n">
        <f aca="false">IF(AND(OR(Dashboard!$B$5="All",D5317=Dashboard!$B$5),OR(Dashboard!$D$5="All",N5317=Dashboard!$D$5),OR(AND(C5317&lt;&gt;"",C5317&gt;=Dashboard!$F$5,C5317&lt;=Dashboard!$H$5),AND(C5317="",Dashboard!$F$5&lt;=1980,Dashboard!$H$5&gt;=2016))),1,0)</f>
        <v>1</v>
      </c>
      <c r="Q5317" s="0" t="n">
        <f aca="false">J5317*P5317+ROW()*0.00000001</f>
        <v>0.35005317</v>
      </c>
    </row>
    <row r="5318" customFormat="false" ht="15" hidden="false" customHeight="false" outlineLevel="0" collapsed="false">
      <c r="A5318" s="0" t="s">
        <v>4027</v>
      </c>
      <c r="B5318" s="0" t="s">
        <v>76</v>
      </c>
      <c r="C5318" s="0" t="n">
        <v>2008</v>
      </c>
      <c r="D5318" s="0" t="s">
        <v>16</v>
      </c>
      <c r="E5318" s="0" t="s">
        <v>4028</v>
      </c>
      <c r="F5318" s="0" t="n">
        <v>0.17</v>
      </c>
      <c r="G5318" s="0" t="n">
        <v>0.13</v>
      </c>
      <c r="H5318" s="0" t="n">
        <v>0</v>
      </c>
      <c r="I5318" s="0" t="n">
        <v>0.04</v>
      </c>
      <c r="J5318" s="0" t="n">
        <v>0.35</v>
      </c>
      <c r="M5318" s="0" t="s">
        <v>125</v>
      </c>
      <c r="N5318" s="0" t="s">
        <v>74</v>
      </c>
      <c r="P5318" s="0" t="n">
        <f aca="false">IF(AND(OR(Dashboard!$B$5="All",D5318=Dashboard!$B$5),OR(Dashboard!$D$5="All",N5318=Dashboard!$D$5),OR(AND(C5318&lt;&gt;"",C5318&gt;=Dashboard!$F$5,C5318&lt;=Dashboard!$H$5),AND(C5318="",Dashboard!$F$5&lt;=1980,Dashboard!$H$5&gt;=2016))),1,0)</f>
        <v>1</v>
      </c>
      <c r="Q5318" s="0" t="n">
        <f aca="false">J5318*P5318+ROW()*0.00000001</f>
        <v>0.35005318</v>
      </c>
    </row>
    <row r="5319" customFormat="false" ht="15" hidden="false" customHeight="false" outlineLevel="0" collapsed="false">
      <c r="A5319" s="0" t="s">
        <v>4029</v>
      </c>
      <c r="B5319" s="0" t="s">
        <v>76</v>
      </c>
      <c r="C5319" s="0" t="n">
        <v>2002</v>
      </c>
      <c r="D5319" s="0" t="s">
        <v>34</v>
      </c>
      <c r="E5319" s="0" t="s">
        <v>449</v>
      </c>
      <c r="F5319" s="0" t="n">
        <v>0.17</v>
      </c>
      <c r="G5319" s="0" t="n">
        <v>0.13</v>
      </c>
      <c r="H5319" s="0" t="n">
        <v>0</v>
      </c>
      <c r="I5319" s="0" t="n">
        <v>0.04</v>
      </c>
      <c r="J5319" s="0" t="n">
        <v>0.35</v>
      </c>
      <c r="K5319" s="0" t="n">
        <v>85</v>
      </c>
      <c r="L5319" s="0" t="n">
        <v>8.7</v>
      </c>
      <c r="M5319" s="0" t="s">
        <v>103</v>
      </c>
      <c r="N5319" s="0" t="s">
        <v>74</v>
      </c>
      <c r="O5319" s="0" t="s">
        <v>42</v>
      </c>
      <c r="P5319" s="0" t="n">
        <f aca="false">IF(AND(OR(Dashboard!$B$5="All",D5319=Dashboard!$B$5),OR(Dashboard!$D$5="All",N5319=Dashboard!$D$5),OR(AND(C5319&lt;&gt;"",C5319&gt;=Dashboard!$F$5,C5319&lt;=Dashboard!$H$5),AND(C5319="",Dashboard!$F$5&lt;=1980,Dashboard!$H$5&gt;=2016))),1,0)</f>
        <v>1</v>
      </c>
      <c r="Q5319" s="0" t="n">
        <f aca="false">J5319*P5319+ROW()*0.00000001</f>
        <v>0.35005319</v>
      </c>
    </row>
    <row r="5320" customFormat="false" ht="15" hidden="false" customHeight="false" outlineLevel="0" collapsed="false">
      <c r="A5320" s="0" t="s">
        <v>4030</v>
      </c>
      <c r="B5320" s="0" t="s">
        <v>94</v>
      </c>
      <c r="C5320" s="0" t="n">
        <v>2016</v>
      </c>
      <c r="D5320" s="0" t="s">
        <v>16</v>
      </c>
      <c r="E5320" s="0" t="s">
        <v>142</v>
      </c>
      <c r="F5320" s="0" t="n">
        <v>0.11</v>
      </c>
      <c r="G5320" s="0" t="n">
        <v>0.16</v>
      </c>
      <c r="H5320" s="0" t="n">
        <v>0.02</v>
      </c>
      <c r="I5320" s="0" t="n">
        <v>0.05</v>
      </c>
      <c r="J5320" s="0" t="n">
        <v>0.35</v>
      </c>
      <c r="K5320" s="0" t="n">
        <v>69</v>
      </c>
      <c r="L5320" s="0" t="n">
        <v>4.7</v>
      </c>
      <c r="M5320" s="0" t="s">
        <v>103</v>
      </c>
      <c r="N5320" s="0" t="s">
        <v>74</v>
      </c>
      <c r="O5320" s="0" t="s">
        <v>67</v>
      </c>
      <c r="P5320" s="0" t="n">
        <f aca="false">IF(AND(OR(Dashboard!$B$5="All",D5320=Dashboard!$B$5),OR(Dashboard!$D$5="All",N5320=Dashboard!$D$5),OR(AND(C5320&lt;&gt;"",C5320&gt;=Dashboard!$F$5,C5320&lt;=Dashboard!$H$5),AND(C5320="",Dashboard!$F$5&lt;=1980,Dashboard!$H$5&gt;=2016))),1,0)</f>
        <v>1</v>
      </c>
      <c r="Q5320" s="0" t="n">
        <f aca="false">J5320*P5320+ROW()*0.00000001</f>
        <v>0.3500532</v>
      </c>
    </row>
    <row r="5321" customFormat="false" ht="15" hidden="false" customHeight="false" outlineLevel="0" collapsed="false">
      <c r="A5321" s="0" t="s">
        <v>2434</v>
      </c>
      <c r="B5321" s="0" t="s">
        <v>172</v>
      </c>
      <c r="C5321" s="0" t="n">
        <v>2014</v>
      </c>
      <c r="D5321" s="0" t="s">
        <v>56</v>
      </c>
      <c r="E5321" s="0" t="s">
        <v>195</v>
      </c>
      <c r="F5321" s="0" t="n">
        <v>0.2</v>
      </c>
      <c r="G5321" s="0" t="n">
        <v>0.11</v>
      </c>
      <c r="H5321" s="0" t="n">
        <v>0</v>
      </c>
      <c r="I5321" s="0" t="n">
        <v>0.03</v>
      </c>
      <c r="J5321" s="0" t="n">
        <v>0.35</v>
      </c>
      <c r="K5321" s="0" t="n">
        <v>63</v>
      </c>
      <c r="L5321" s="0" t="n">
        <v>6.6</v>
      </c>
      <c r="M5321" s="0" t="s">
        <v>73</v>
      </c>
      <c r="N5321" s="0" t="s">
        <v>66</v>
      </c>
      <c r="O5321" s="0" t="s">
        <v>67</v>
      </c>
      <c r="P5321" s="0" t="n">
        <f aca="false">IF(AND(OR(Dashboard!$B$5="All",D5321=Dashboard!$B$5),OR(Dashboard!$D$5="All",N5321=Dashboard!$D$5),OR(AND(C5321&lt;&gt;"",C5321&gt;=Dashboard!$F$5,C5321&lt;=Dashboard!$H$5),AND(C5321="",Dashboard!$F$5&lt;=1980,Dashboard!$H$5&gt;=2016))),1,0)</f>
        <v>1</v>
      </c>
      <c r="Q5321" s="0" t="n">
        <f aca="false">J5321*P5321+ROW()*0.00000001</f>
        <v>0.35005321</v>
      </c>
    </row>
    <row r="5322" customFormat="false" ht="15" hidden="false" customHeight="false" outlineLevel="0" collapsed="false">
      <c r="A5322" s="0" t="s">
        <v>4031</v>
      </c>
      <c r="B5322" s="0" t="s">
        <v>50</v>
      </c>
      <c r="C5322" s="0" t="n">
        <v>2008</v>
      </c>
      <c r="D5322" s="0" t="s">
        <v>52</v>
      </c>
      <c r="E5322" s="0" t="s">
        <v>2225</v>
      </c>
      <c r="F5322" s="0" t="n">
        <v>0.32</v>
      </c>
      <c r="G5322" s="0" t="n">
        <v>0</v>
      </c>
      <c r="H5322" s="0" t="n">
        <v>0</v>
      </c>
      <c r="I5322" s="0" t="n">
        <v>0.03</v>
      </c>
      <c r="J5322" s="0" t="n">
        <v>0.35</v>
      </c>
      <c r="N5322" s="0" t="s">
        <v>35</v>
      </c>
      <c r="P5322" s="0" t="n">
        <f aca="false">IF(AND(OR(Dashboard!$B$5="All",D5322=Dashboard!$B$5),OR(Dashboard!$D$5="All",N5322=Dashboard!$D$5),OR(AND(C5322&lt;&gt;"",C5322&gt;=Dashboard!$F$5,C5322&lt;=Dashboard!$H$5),AND(C5322="",Dashboard!$F$5&lt;=1980,Dashboard!$H$5&gt;=2016))),1,0)</f>
        <v>1</v>
      </c>
      <c r="Q5322" s="0" t="n">
        <f aca="false">J5322*P5322+ROW()*0.00000001</f>
        <v>0.35005322</v>
      </c>
    </row>
    <row r="5323" customFormat="false" ht="15" hidden="false" customHeight="false" outlineLevel="0" collapsed="false">
      <c r="A5323" s="0" t="s">
        <v>1248</v>
      </c>
      <c r="B5323" s="0" t="s">
        <v>186</v>
      </c>
      <c r="C5323" s="0" t="n">
        <v>2004</v>
      </c>
      <c r="D5323" s="0" t="s">
        <v>34</v>
      </c>
      <c r="E5323" s="0" t="s">
        <v>142</v>
      </c>
      <c r="F5323" s="0" t="n">
        <v>0.27</v>
      </c>
      <c r="G5323" s="0" t="n">
        <v>0.07</v>
      </c>
      <c r="H5323" s="0" t="n">
        <v>0</v>
      </c>
      <c r="I5323" s="0" t="n">
        <v>0.01</v>
      </c>
      <c r="J5323" s="0" t="n">
        <v>0.35</v>
      </c>
      <c r="K5323" s="0" t="n">
        <v>81</v>
      </c>
      <c r="L5323" s="0" t="n">
        <v>8</v>
      </c>
      <c r="M5323" s="0" t="s">
        <v>36</v>
      </c>
      <c r="N5323" s="0" t="s">
        <v>35</v>
      </c>
      <c r="O5323" s="0" t="s">
        <v>42</v>
      </c>
      <c r="P5323" s="0" t="n">
        <f aca="false">IF(AND(OR(Dashboard!$B$5="All",D5323=Dashboard!$B$5),OR(Dashboard!$D$5="All",N5323=Dashboard!$D$5),OR(AND(C5323&lt;&gt;"",C5323&gt;=Dashboard!$F$5,C5323&lt;=Dashboard!$H$5),AND(C5323="",Dashboard!$F$5&lt;=1980,Dashboard!$H$5&gt;=2016))),1,0)</f>
        <v>1</v>
      </c>
      <c r="Q5323" s="0" t="n">
        <f aca="false">J5323*P5323+ROW()*0.00000001</f>
        <v>0.35005323</v>
      </c>
    </row>
    <row r="5324" customFormat="false" ht="15" hidden="false" customHeight="false" outlineLevel="0" collapsed="false">
      <c r="A5324" s="0" t="s">
        <v>3455</v>
      </c>
      <c r="B5324" s="0" t="s">
        <v>76</v>
      </c>
      <c r="C5324" s="0" t="n">
        <v>2003</v>
      </c>
      <c r="D5324" s="0" t="s">
        <v>52</v>
      </c>
      <c r="E5324" s="0" t="s">
        <v>220</v>
      </c>
      <c r="F5324" s="0" t="n">
        <v>0.17</v>
      </c>
      <c r="G5324" s="0" t="n">
        <v>0.13</v>
      </c>
      <c r="H5324" s="0" t="n">
        <v>0</v>
      </c>
      <c r="I5324" s="0" t="n">
        <v>0.04</v>
      </c>
      <c r="J5324" s="0" t="n">
        <v>0.35</v>
      </c>
      <c r="K5324" s="0" t="n">
        <v>83</v>
      </c>
      <c r="L5324" s="0" t="n">
        <v>9.1</v>
      </c>
      <c r="M5324" s="0" t="s">
        <v>36</v>
      </c>
      <c r="N5324" s="0" t="s">
        <v>74</v>
      </c>
      <c r="O5324" s="0" t="s">
        <v>42</v>
      </c>
      <c r="P5324" s="0" t="n">
        <f aca="false">IF(AND(OR(Dashboard!$B$5="All",D5324=Dashboard!$B$5),OR(Dashboard!$D$5="All",N5324=Dashboard!$D$5),OR(AND(C5324&lt;&gt;"",C5324&gt;=Dashboard!$F$5,C5324&lt;=Dashboard!$H$5),AND(C5324="",Dashboard!$F$5&lt;=1980,Dashboard!$H$5&gt;=2016))),1,0)</f>
        <v>1</v>
      </c>
      <c r="Q5324" s="0" t="n">
        <f aca="false">J5324*P5324+ROW()*0.00000001</f>
        <v>0.35005324</v>
      </c>
    </row>
    <row r="5325" customFormat="false" ht="15" hidden="false" customHeight="false" outlineLevel="0" collapsed="false">
      <c r="A5325" s="0" t="s">
        <v>4032</v>
      </c>
      <c r="B5325" s="0" t="s">
        <v>76</v>
      </c>
      <c r="C5325" s="0" t="n">
        <v>2003</v>
      </c>
      <c r="D5325" s="0" t="s">
        <v>56</v>
      </c>
      <c r="E5325" s="0" t="s">
        <v>293</v>
      </c>
      <c r="F5325" s="0" t="n">
        <v>0.17</v>
      </c>
      <c r="G5325" s="0" t="n">
        <v>0.13</v>
      </c>
      <c r="H5325" s="0" t="n">
        <v>0</v>
      </c>
      <c r="I5325" s="0" t="n">
        <v>0.04</v>
      </c>
      <c r="J5325" s="0" t="n">
        <v>0.35</v>
      </c>
      <c r="K5325" s="0" t="n">
        <v>81</v>
      </c>
      <c r="L5325" s="0" t="n">
        <v>8.9</v>
      </c>
      <c r="M5325" s="0" t="s">
        <v>103</v>
      </c>
      <c r="N5325" s="0" t="s">
        <v>74</v>
      </c>
      <c r="O5325" s="0" t="s">
        <v>42</v>
      </c>
      <c r="P5325" s="0" t="n">
        <f aca="false">IF(AND(OR(Dashboard!$B$5="All",D5325=Dashboard!$B$5),OR(Dashboard!$D$5="All",N5325=Dashboard!$D$5),OR(AND(C5325&lt;&gt;"",C5325&gt;=Dashboard!$F$5,C5325&lt;=Dashboard!$H$5),AND(C5325="",Dashboard!$F$5&lt;=1980,Dashboard!$H$5&gt;=2016))),1,0)</f>
        <v>1</v>
      </c>
      <c r="Q5325" s="0" t="n">
        <f aca="false">J5325*P5325+ROW()*0.00000001</f>
        <v>0.35005325</v>
      </c>
    </row>
    <row r="5326" customFormat="false" ht="15" hidden="false" customHeight="false" outlineLevel="0" collapsed="false">
      <c r="A5326" s="0" t="s">
        <v>4033</v>
      </c>
      <c r="B5326" s="0" t="s">
        <v>64</v>
      </c>
      <c r="D5326" s="0" t="s">
        <v>246</v>
      </c>
      <c r="E5326" s="0" t="s">
        <v>4034</v>
      </c>
      <c r="F5326" s="0" t="n">
        <v>0.2</v>
      </c>
      <c r="G5326" s="0" t="n">
        <v>0.12</v>
      </c>
      <c r="H5326" s="0" t="n">
        <v>0</v>
      </c>
      <c r="I5326" s="0" t="n">
        <v>0.03</v>
      </c>
      <c r="J5326" s="0" t="n">
        <v>0.35</v>
      </c>
      <c r="K5326" s="0" t="n">
        <v>77</v>
      </c>
      <c r="L5326" s="0" t="n">
        <v>7.5</v>
      </c>
      <c r="M5326" s="0" t="s">
        <v>103</v>
      </c>
      <c r="N5326" s="0" t="s">
        <v>66</v>
      </c>
      <c r="O5326" s="0" t="s">
        <v>37</v>
      </c>
      <c r="P5326" s="0" t="n">
        <f aca="false">IF(AND(OR(Dashboard!$B$5="All",D5326=Dashboard!$B$5),OR(Dashboard!$D$5="All",N5326=Dashboard!$D$5),OR(AND(C5326&lt;&gt;"",C5326&gt;=Dashboard!$F$5,C5326&lt;=Dashboard!$H$5),AND(C5326="",Dashboard!$F$5&lt;=1980,Dashboard!$H$5&gt;=2016))),1,0)</f>
        <v>1</v>
      </c>
      <c r="Q5326" s="0" t="n">
        <f aca="false">J5326*P5326+ROW()*0.00000001</f>
        <v>0.35005326</v>
      </c>
    </row>
    <row r="5327" customFormat="false" ht="15" hidden="false" customHeight="false" outlineLevel="0" collapsed="false">
      <c r="A5327" s="0" t="s">
        <v>4035</v>
      </c>
      <c r="B5327" s="0" t="s">
        <v>76</v>
      </c>
      <c r="C5327" s="0" t="n">
        <v>2000</v>
      </c>
      <c r="D5327" s="0" t="s">
        <v>34</v>
      </c>
      <c r="E5327" s="0" t="s">
        <v>220</v>
      </c>
      <c r="F5327" s="0" t="n">
        <v>0</v>
      </c>
      <c r="G5327" s="0" t="n">
        <v>0</v>
      </c>
      <c r="H5327" s="0" t="n">
        <v>0.35</v>
      </c>
      <c r="I5327" s="0" t="n">
        <v>0</v>
      </c>
      <c r="J5327" s="0" t="n">
        <v>0.35</v>
      </c>
      <c r="N5327" s="0" t="s">
        <v>74</v>
      </c>
      <c r="P5327" s="0" t="n">
        <f aca="false">IF(AND(OR(Dashboard!$B$5="All",D5327=Dashboard!$B$5),OR(Dashboard!$D$5="All",N5327=Dashboard!$D$5),OR(AND(C5327&lt;&gt;"",C5327&gt;=Dashboard!$F$5,C5327&lt;=Dashboard!$H$5),AND(C5327="",Dashboard!$F$5&lt;=1980,Dashboard!$H$5&gt;=2016))),1,0)</f>
        <v>1</v>
      </c>
      <c r="Q5327" s="0" t="n">
        <f aca="false">J5327*P5327+ROW()*0.00000001</f>
        <v>0.35005327</v>
      </c>
    </row>
    <row r="5328" customFormat="false" ht="15" hidden="false" customHeight="false" outlineLevel="0" collapsed="false">
      <c r="A5328" s="0" t="s">
        <v>4036</v>
      </c>
      <c r="B5328" s="0" t="s">
        <v>117</v>
      </c>
      <c r="C5328" s="0" t="n">
        <v>1998</v>
      </c>
      <c r="D5328" s="0" t="s">
        <v>41</v>
      </c>
      <c r="E5328" s="0" t="s">
        <v>710</v>
      </c>
      <c r="F5328" s="0" t="n">
        <v>0.19</v>
      </c>
      <c r="G5328" s="0" t="n">
        <v>0.13</v>
      </c>
      <c r="H5328" s="0" t="n">
        <v>0</v>
      </c>
      <c r="I5328" s="0" t="n">
        <v>0.02</v>
      </c>
      <c r="J5328" s="0" t="n">
        <v>0.35</v>
      </c>
      <c r="N5328" s="0" t="s">
        <v>74</v>
      </c>
      <c r="P5328" s="0" t="n">
        <f aca="false">IF(AND(OR(Dashboard!$B$5="All",D5328=Dashboard!$B$5),OR(Dashboard!$D$5="All",N5328=Dashboard!$D$5),OR(AND(C5328&lt;&gt;"",C5328&gt;=Dashboard!$F$5,C5328&lt;=Dashboard!$H$5),AND(C5328="",Dashboard!$F$5&lt;=1980,Dashboard!$H$5&gt;=2016))),1,0)</f>
        <v>1</v>
      </c>
      <c r="Q5328" s="0" t="n">
        <f aca="false">J5328*P5328+ROW()*0.00000001</f>
        <v>0.35005328</v>
      </c>
    </row>
    <row r="5329" customFormat="false" ht="15" hidden="false" customHeight="false" outlineLevel="0" collapsed="false">
      <c r="A5329" s="0" t="s">
        <v>4037</v>
      </c>
      <c r="B5329" s="0" t="s">
        <v>76</v>
      </c>
      <c r="C5329" s="0" t="n">
        <v>2000</v>
      </c>
      <c r="D5329" s="0" t="s">
        <v>46</v>
      </c>
      <c r="E5329" s="0" t="s">
        <v>124</v>
      </c>
      <c r="F5329" s="0" t="n">
        <v>0.1</v>
      </c>
      <c r="G5329" s="0" t="n">
        <v>0.08</v>
      </c>
      <c r="H5329" s="0" t="n">
        <v>0.15</v>
      </c>
      <c r="I5329" s="0" t="n">
        <v>0.03</v>
      </c>
      <c r="J5329" s="0" t="n">
        <v>0.35</v>
      </c>
      <c r="K5329" s="0" t="n">
        <v>59</v>
      </c>
      <c r="L5329" s="0" t="n">
        <v>7.8</v>
      </c>
      <c r="M5329" s="0" t="s">
        <v>103</v>
      </c>
      <c r="N5329" s="0" t="s">
        <v>74</v>
      </c>
      <c r="O5329" s="0" t="s">
        <v>53</v>
      </c>
      <c r="P5329" s="0" t="n">
        <f aca="false">IF(AND(OR(Dashboard!$B$5="All",D5329=Dashboard!$B$5),OR(Dashboard!$D$5="All",N5329=Dashboard!$D$5),OR(AND(C5329&lt;&gt;"",C5329&gt;=Dashboard!$F$5,C5329&lt;=Dashboard!$H$5),AND(C5329="",Dashboard!$F$5&lt;=1980,Dashboard!$H$5&gt;=2016))),1,0)</f>
        <v>1</v>
      </c>
      <c r="Q5329" s="0" t="n">
        <f aca="false">J5329*P5329+ROW()*0.00000001</f>
        <v>0.35005329</v>
      </c>
    </row>
    <row r="5330" customFormat="false" ht="15" hidden="false" customHeight="false" outlineLevel="0" collapsed="false">
      <c r="A5330" s="0" t="s">
        <v>3352</v>
      </c>
      <c r="B5330" s="0" t="s">
        <v>70</v>
      </c>
      <c r="C5330" s="0" t="n">
        <v>2008</v>
      </c>
      <c r="D5330" s="0" t="s">
        <v>56</v>
      </c>
      <c r="E5330" s="0" t="s">
        <v>91</v>
      </c>
      <c r="F5330" s="0" t="n">
        <v>0.23</v>
      </c>
      <c r="G5330" s="0" t="n">
        <v>0.07</v>
      </c>
      <c r="H5330" s="0" t="n">
        <v>0</v>
      </c>
      <c r="I5330" s="0" t="n">
        <v>0.04</v>
      </c>
      <c r="J5330" s="0" t="n">
        <v>0.35</v>
      </c>
      <c r="K5330" s="0" t="n">
        <v>60</v>
      </c>
      <c r="L5330" s="0" t="n">
        <v>6.4</v>
      </c>
      <c r="M5330" s="0" t="s">
        <v>103</v>
      </c>
      <c r="N5330" s="0" t="s">
        <v>74</v>
      </c>
      <c r="O5330" s="0" t="s">
        <v>53</v>
      </c>
      <c r="P5330" s="0" t="n">
        <f aca="false">IF(AND(OR(Dashboard!$B$5="All",D5330=Dashboard!$B$5),OR(Dashboard!$D$5="All",N5330=Dashboard!$D$5),OR(AND(C5330&lt;&gt;"",C5330&gt;=Dashboard!$F$5,C5330&lt;=Dashboard!$H$5),AND(C5330="",Dashboard!$F$5&lt;=1980,Dashboard!$H$5&gt;=2016))),1,0)</f>
        <v>1</v>
      </c>
      <c r="Q5330" s="0" t="n">
        <f aca="false">J5330*P5330+ROW()*0.00000001</f>
        <v>0.3500533</v>
      </c>
    </row>
    <row r="5331" customFormat="false" ht="15" hidden="false" customHeight="false" outlineLevel="0" collapsed="false">
      <c r="A5331" s="0" t="s">
        <v>4038</v>
      </c>
      <c r="B5331" s="0" t="s">
        <v>117</v>
      </c>
      <c r="C5331" s="0" t="n">
        <v>1999</v>
      </c>
      <c r="D5331" s="0" t="s">
        <v>46</v>
      </c>
      <c r="E5331" s="0" t="s">
        <v>2867</v>
      </c>
      <c r="F5331" s="0" t="n">
        <v>0.19</v>
      </c>
      <c r="G5331" s="0" t="n">
        <v>0.13</v>
      </c>
      <c r="H5331" s="0" t="n">
        <v>0</v>
      </c>
      <c r="I5331" s="0" t="n">
        <v>0.02</v>
      </c>
      <c r="J5331" s="0" t="n">
        <v>0.35</v>
      </c>
      <c r="K5331" s="0" t="n">
        <v>86</v>
      </c>
      <c r="L5331" s="0" t="n">
        <v>8.9</v>
      </c>
      <c r="M5331" s="0" t="s">
        <v>103</v>
      </c>
      <c r="N5331" s="0" t="s">
        <v>74</v>
      </c>
      <c r="O5331" s="0" t="s">
        <v>42</v>
      </c>
      <c r="P5331" s="0" t="n">
        <f aca="false">IF(AND(OR(Dashboard!$B$5="All",D5331=Dashboard!$B$5),OR(Dashboard!$D$5="All",N5331=Dashboard!$D$5),OR(AND(C5331&lt;&gt;"",C5331&gt;=Dashboard!$F$5,C5331&lt;=Dashboard!$H$5),AND(C5331="",Dashboard!$F$5&lt;=1980,Dashboard!$H$5&gt;=2016))),1,0)</f>
        <v>1</v>
      </c>
      <c r="Q5331" s="0" t="n">
        <f aca="false">J5331*P5331+ROW()*0.00000001</f>
        <v>0.35005331</v>
      </c>
    </row>
    <row r="5332" customFormat="false" ht="15" hidden="false" customHeight="false" outlineLevel="0" collapsed="false">
      <c r="A5332" s="0" t="s">
        <v>2230</v>
      </c>
      <c r="B5332" s="0" t="s">
        <v>873</v>
      </c>
      <c r="C5332" s="0" t="n">
        <v>1996</v>
      </c>
      <c r="D5332" s="0" t="s">
        <v>102</v>
      </c>
      <c r="E5332" s="0" t="s">
        <v>211</v>
      </c>
      <c r="F5332" s="0" t="n">
        <v>0</v>
      </c>
      <c r="G5332" s="0" t="n">
        <v>0</v>
      </c>
      <c r="H5332" s="0" t="n">
        <v>0.35</v>
      </c>
      <c r="I5332" s="0" t="n">
        <v>0</v>
      </c>
      <c r="J5332" s="0" t="n">
        <v>0.35</v>
      </c>
      <c r="N5332" s="0" t="s">
        <v>154</v>
      </c>
      <c r="P5332" s="0" t="n">
        <f aca="false">IF(AND(OR(Dashboard!$B$5="All",D5332=Dashboard!$B$5),OR(Dashboard!$D$5="All",N5332=Dashboard!$D$5),OR(AND(C5332&lt;&gt;"",C5332&gt;=Dashboard!$F$5,C5332&lt;=Dashboard!$H$5),AND(C5332="",Dashboard!$F$5&lt;=1980,Dashboard!$H$5&gt;=2016))),1,0)</f>
        <v>1</v>
      </c>
      <c r="Q5332" s="0" t="n">
        <f aca="false">J5332*P5332+ROW()*0.00000001</f>
        <v>0.35005332</v>
      </c>
    </row>
    <row r="5333" customFormat="false" ht="15" hidden="false" customHeight="false" outlineLevel="0" collapsed="false">
      <c r="A5333" s="0" t="s">
        <v>4039</v>
      </c>
      <c r="B5333" s="0" t="s">
        <v>76</v>
      </c>
      <c r="C5333" s="0" t="n">
        <v>2002</v>
      </c>
      <c r="D5333" s="0" t="s">
        <v>16</v>
      </c>
      <c r="E5333" s="0" t="s">
        <v>418</v>
      </c>
      <c r="F5333" s="0" t="n">
        <v>0.17</v>
      </c>
      <c r="G5333" s="0" t="n">
        <v>0.13</v>
      </c>
      <c r="H5333" s="0" t="n">
        <v>0</v>
      </c>
      <c r="I5333" s="0" t="n">
        <v>0.04</v>
      </c>
      <c r="J5333" s="0" t="n">
        <v>0.35</v>
      </c>
      <c r="M5333" s="0" t="s">
        <v>36</v>
      </c>
      <c r="N5333" s="0" t="s">
        <v>74</v>
      </c>
      <c r="P5333" s="0" t="n">
        <f aca="false">IF(AND(OR(Dashboard!$B$5="All",D5333=Dashboard!$B$5),OR(Dashboard!$D$5="All",N5333=Dashboard!$D$5),OR(AND(C5333&lt;&gt;"",C5333&gt;=Dashboard!$F$5,C5333&lt;=Dashboard!$H$5),AND(C5333="",Dashboard!$F$5&lt;=1980,Dashboard!$H$5&gt;=2016))),1,0)</f>
        <v>1</v>
      </c>
      <c r="Q5333" s="0" t="n">
        <f aca="false">J5333*P5333+ROW()*0.00000001</f>
        <v>0.35005333</v>
      </c>
    </row>
    <row r="5334" customFormat="false" ht="15" hidden="false" customHeight="false" outlineLevel="0" collapsed="false">
      <c r="A5334" s="0" t="s">
        <v>1881</v>
      </c>
      <c r="B5334" s="0" t="s">
        <v>164</v>
      </c>
      <c r="C5334" s="0" t="n">
        <v>2006</v>
      </c>
      <c r="D5334" s="0" t="s">
        <v>34</v>
      </c>
      <c r="E5334" s="0" t="s">
        <v>89</v>
      </c>
      <c r="F5334" s="0" t="n">
        <v>0.32</v>
      </c>
      <c r="G5334" s="0" t="n">
        <v>0</v>
      </c>
      <c r="H5334" s="0" t="n">
        <v>0</v>
      </c>
      <c r="I5334" s="0" t="n">
        <v>0.03</v>
      </c>
      <c r="J5334" s="0" t="n">
        <v>0.35</v>
      </c>
      <c r="K5334" s="0" t="n">
        <v>83</v>
      </c>
      <c r="L5334" s="0" t="n">
        <v>8.5</v>
      </c>
      <c r="M5334" s="0" t="s">
        <v>36</v>
      </c>
      <c r="N5334" s="0" t="s">
        <v>74</v>
      </c>
      <c r="O5334" s="0" t="s">
        <v>42</v>
      </c>
      <c r="P5334" s="0" t="n">
        <f aca="false">IF(AND(OR(Dashboard!$B$5="All",D5334=Dashboard!$B$5),OR(Dashboard!$D$5="All",N5334=Dashboard!$D$5),OR(AND(C5334&lt;&gt;"",C5334&gt;=Dashboard!$F$5,C5334&lt;=Dashboard!$H$5),AND(C5334="",Dashboard!$F$5&lt;=1980,Dashboard!$H$5&gt;=2016))),1,0)</f>
        <v>1</v>
      </c>
      <c r="Q5334" s="0" t="n">
        <f aca="false">J5334*P5334+ROW()*0.00000001</f>
        <v>0.35005334</v>
      </c>
    </row>
    <row r="5335" customFormat="false" ht="15" hidden="false" customHeight="false" outlineLevel="0" collapsed="false">
      <c r="A5335" s="0" t="s">
        <v>2957</v>
      </c>
      <c r="B5335" s="0" t="s">
        <v>186</v>
      </c>
      <c r="C5335" s="0" t="n">
        <v>2006</v>
      </c>
      <c r="D5335" s="0" t="s">
        <v>16</v>
      </c>
      <c r="E5335" s="0" t="s">
        <v>91</v>
      </c>
      <c r="F5335" s="0" t="n">
        <v>0.27</v>
      </c>
      <c r="G5335" s="0" t="n">
        <v>0.07</v>
      </c>
      <c r="H5335" s="0" t="n">
        <v>0</v>
      </c>
      <c r="I5335" s="0" t="n">
        <v>0.01</v>
      </c>
      <c r="J5335" s="0" t="n">
        <v>0.35</v>
      </c>
      <c r="K5335" s="0" t="n">
        <v>61</v>
      </c>
      <c r="L5335" s="0" t="n">
        <v>9.3</v>
      </c>
      <c r="M5335" s="0" t="s">
        <v>125</v>
      </c>
      <c r="N5335" s="0" t="s">
        <v>35</v>
      </c>
      <c r="O5335" s="0" t="s">
        <v>67</v>
      </c>
      <c r="P5335" s="0" t="n">
        <f aca="false">IF(AND(OR(Dashboard!$B$5="All",D5335=Dashboard!$B$5),OR(Dashboard!$D$5="All",N5335=Dashboard!$D$5),OR(AND(C5335&lt;&gt;"",C5335&gt;=Dashboard!$F$5,C5335&lt;=Dashboard!$H$5),AND(C5335="",Dashboard!$F$5&lt;=1980,Dashboard!$H$5&gt;=2016))),1,0)</f>
        <v>1</v>
      </c>
      <c r="Q5335" s="0" t="n">
        <f aca="false">J5335*P5335+ROW()*0.00000001</f>
        <v>0.35005335</v>
      </c>
    </row>
    <row r="5336" customFormat="false" ht="15" hidden="false" customHeight="false" outlineLevel="0" collapsed="false">
      <c r="A5336" s="0" t="s">
        <v>671</v>
      </c>
      <c r="B5336" s="0" t="s">
        <v>152</v>
      </c>
      <c r="D5336" s="0" t="s">
        <v>71</v>
      </c>
      <c r="E5336" s="0" t="s">
        <v>157</v>
      </c>
      <c r="F5336" s="0" t="n">
        <v>0.06</v>
      </c>
      <c r="G5336" s="0" t="n">
        <v>0.25</v>
      </c>
      <c r="H5336" s="0" t="n">
        <v>0</v>
      </c>
      <c r="I5336" s="0" t="n">
        <v>0.04</v>
      </c>
      <c r="J5336" s="0" t="n">
        <v>0.35</v>
      </c>
      <c r="K5336" s="0" t="n">
        <v>86</v>
      </c>
      <c r="L5336" s="0" t="n">
        <v>8.5</v>
      </c>
      <c r="M5336" s="0" t="s">
        <v>73</v>
      </c>
      <c r="N5336" s="0" t="s">
        <v>152</v>
      </c>
      <c r="O5336" s="0" t="s">
        <v>42</v>
      </c>
      <c r="P5336" s="0" t="n">
        <f aca="false">IF(AND(OR(Dashboard!$B$5="All",D5336=Dashboard!$B$5),OR(Dashboard!$D$5="All",N5336=Dashboard!$D$5),OR(AND(C5336&lt;&gt;"",C5336&gt;=Dashboard!$F$5,C5336&lt;=Dashboard!$H$5),AND(C5336="",Dashboard!$F$5&lt;=1980,Dashboard!$H$5&gt;=2016))),1,0)</f>
        <v>1</v>
      </c>
      <c r="Q5336" s="0" t="n">
        <f aca="false">J5336*P5336+ROW()*0.00000001</f>
        <v>0.35005336</v>
      </c>
    </row>
    <row r="5337" customFormat="false" ht="15" hidden="false" customHeight="false" outlineLevel="0" collapsed="false">
      <c r="A5337" s="0" t="s">
        <v>4040</v>
      </c>
      <c r="B5337" s="0" t="s">
        <v>76</v>
      </c>
      <c r="C5337" s="0" t="n">
        <v>2005</v>
      </c>
      <c r="D5337" s="0" t="s">
        <v>114</v>
      </c>
      <c r="E5337" s="0" t="s">
        <v>1086</v>
      </c>
      <c r="F5337" s="0" t="n">
        <v>0.17</v>
      </c>
      <c r="G5337" s="0" t="n">
        <v>0.13</v>
      </c>
      <c r="H5337" s="0" t="n">
        <v>0</v>
      </c>
      <c r="I5337" s="0" t="n">
        <v>0.04</v>
      </c>
      <c r="J5337" s="0" t="n">
        <v>0.35</v>
      </c>
      <c r="K5337" s="0" t="n">
        <v>35</v>
      </c>
      <c r="L5337" s="0" t="n">
        <v>4.1</v>
      </c>
      <c r="M5337" s="0" t="s">
        <v>36</v>
      </c>
      <c r="N5337" s="0" t="s">
        <v>74</v>
      </c>
      <c r="O5337" s="0" t="s">
        <v>177</v>
      </c>
      <c r="P5337" s="0" t="n">
        <f aca="false">IF(AND(OR(Dashboard!$B$5="All",D5337=Dashboard!$B$5),OR(Dashboard!$D$5="All",N5337=Dashboard!$D$5),OR(AND(C5337&lt;&gt;"",C5337&gt;=Dashboard!$F$5,C5337&lt;=Dashboard!$H$5),AND(C5337="",Dashboard!$F$5&lt;=1980,Dashboard!$H$5&gt;=2016))),1,0)</f>
        <v>1</v>
      </c>
      <c r="Q5337" s="0" t="n">
        <f aca="false">J5337*P5337+ROW()*0.00000001</f>
        <v>0.35005337</v>
      </c>
    </row>
    <row r="5338" customFormat="false" ht="15" hidden="false" customHeight="false" outlineLevel="0" collapsed="false">
      <c r="A5338" s="0" t="s">
        <v>4041</v>
      </c>
      <c r="B5338" s="0" t="s">
        <v>94</v>
      </c>
      <c r="C5338" s="0" t="n">
        <v>2016</v>
      </c>
      <c r="D5338" s="0" t="s">
        <v>71</v>
      </c>
      <c r="E5338" s="0" t="s">
        <v>124</v>
      </c>
      <c r="F5338" s="0" t="n">
        <v>0.03</v>
      </c>
      <c r="G5338" s="0" t="n">
        <v>0.26</v>
      </c>
      <c r="H5338" s="0" t="n">
        <v>0</v>
      </c>
      <c r="I5338" s="0" t="n">
        <v>0.05</v>
      </c>
      <c r="J5338" s="0" t="n">
        <v>0.35</v>
      </c>
      <c r="K5338" s="0" t="n">
        <v>81</v>
      </c>
      <c r="L5338" s="0" t="n">
        <v>7.9</v>
      </c>
      <c r="M5338" s="0" t="s">
        <v>36</v>
      </c>
      <c r="N5338" s="0" t="s">
        <v>74</v>
      </c>
      <c r="O5338" s="0" t="s">
        <v>42</v>
      </c>
      <c r="P5338" s="0" t="n">
        <f aca="false">IF(AND(OR(Dashboard!$B$5="All",D5338=Dashboard!$B$5),OR(Dashboard!$D$5="All",N5338=Dashboard!$D$5),OR(AND(C5338&lt;&gt;"",C5338&gt;=Dashboard!$F$5,C5338&lt;=Dashboard!$H$5),AND(C5338="",Dashboard!$F$5&lt;=1980,Dashboard!$H$5&gt;=2016))),1,0)</f>
        <v>1</v>
      </c>
      <c r="Q5338" s="0" t="n">
        <f aca="false">J5338*P5338+ROW()*0.00000001</f>
        <v>0.35005338</v>
      </c>
    </row>
    <row r="5339" customFormat="false" ht="15" hidden="false" customHeight="false" outlineLevel="0" collapsed="false">
      <c r="A5339" s="0" t="s">
        <v>4042</v>
      </c>
      <c r="B5339" s="0" t="s">
        <v>117</v>
      </c>
      <c r="C5339" s="0" t="n">
        <v>1998</v>
      </c>
      <c r="D5339" s="0" t="s">
        <v>48</v>
      </c>
      <c r="E5339" s="0" t="s">
        <v>89</v>
      </c>
      <c r="F5339" s="0" t="n">
        <v>0</v>
      </c>
      <c r="G5339" s="0" t="n">
        <v>0</v>
      </c>
      <c r="H5339" s="0" t="n">
        <v>0.32</v>
      </c>
      <c r="I5339" s="0" t="n">
        <v>0.02</v>
      </c>
      <c r="J5339" s="0" t="n">
        <v>0.34</v>
      </c>
      <c r="N5339" s="0" t="s">
        <v>74</v>
      </c>
      <c r="P5339" s="0" t="n">
        <f aca="false">IF(AND(OR(Dashboard!$B$5="All",D5339=Dashboard!$B$5),OR(Dashboard!$D$5="All",N5339=Dashboard!$D$5),OR(AND(C5339&lt;&gt;"",C5339&gt;=Dashboard!$F$5,C5339&lt;=Dashboard!$H$5),AND(C5339="",Dashboard!$F$5&lt;=1980,Dashboard!$H$5&gt;=2016))),1,0)</f>
        <v>1</v>
      </c>
      <c r="Q5339" s="0" t="n">
        <f aca="false">J5339*P5339+ROW()*0.00000001</f>
        <v>0.34005339</v>
      </c>
    </row>
    <row r="5340" customFormat="false" ht="15" hidden="false" customHeight="false" outlineLevel="0" collapsed="false">
      <c r="A5340" s="0" t="s">
        <v>4043</v>
      </c>
      <c r="B5340" s="0" t="s">
        <v>85</v>
      </c>
      <c r="C5340" s="0" t="n">
        <v>2005</v>
      </c>
      <c r="D5340" s="0" t="s">
        <v>52</v>
      </c>
      <c r="E5340" s="0" t="s">
        <v>1524</v>
      </c>
      <c r="F5340" s="0" t="n">
        <v>0.25</v>
      </c>
      <c r="G5340" s="0" t="n">
        <v>0.09</v>
      </c>
      <c r="H5340" s="0" t="n">
        <v>0</v>
      </c>
      <c r="I5340" s="0" t="n">
        <v>0.01</v>
      </c>
      <c r="J5340" s="0" t="n">
        <v>0.34</v>
      </c>
      <c r="N5340" s="0" t="s">
        <v>35</v>
      </c>
      <c r="P5340" s="0" t="n">
        <f aca="false">IF(AND(OR(Dashboard!$B$5="All",D5340=Dashboard!$B$5),OR(Dashboard!$D$5="All",N5340=Dashboard!$D$5),OR(AND(C5340&lt;&gt;"",C5340&gt;=Dashboard!$F$5,C5340&lt;=Dashboard!$H$5),AND(C5340="",Dashboard!$F$5&lt;=1980,Dashboard!$H$5&gt;=2016))),1,0)</f>
        <v>1</v>
      </c>
      <c r="Q5340" s="0" t="n">
        <f aca="false">J5340*P5340+ROW()*0.00000001</f>
        <v>0.3400534</v>
      </c>
    </row>
    <row r="5341" customFormat="false" ht="15" hidden="false" customHeight="false" outlineLevel="0" collapsed="false">
      <c r="A5341" s="0" t="s">
        <v>1968</v>
      </c>
      <c r="B5341" s="0" t="s">
        <v>33</v>
      </c>
      <c r="C5341" s="0" t="n">
        <v>2011</v>
      </c>
      <c r="D5341" s="0" t="s">
        <v>34</v>
      </c>
      <c r="E5341" s="0" t="s">
        <v>142</v>
      </c>
      <c r="F5341" s="0" t="n">
        <v>0.2</v>
      </c>
      <c r="G5341" s="0" t="n">
        <v>0.11</v>
      </c>
      <c r="H5341" s="0" t="n">
        <v>0</v>
      </c>
      <c r="I5341" s="0" t="n">
        <v>0.03</v>
      </c>
      <c r="J5341" s="0" t="n">
        <v>0.34</v>
      </c>
      <c r="K5341" s="0" t="n">
        <v>85</v>
      </c>
      <c r="L5341" s="0" t="n">
        <v>6.7</v>
      </c>
      <c r="M5341" s="0" t="s">
        <v>36</v>
      </c>
      <c r="N5341" s="0" t="s">
        <v>35</v>
      </c>
      <c r="O5341" s="0" t="s">
        <v>42</v>
      </c>
      <c r="P5341" s="0" t="n">
        <f aca="false">IF(AND(OR(Dashboard!$B$5="All",D5341=Dashboard!$B$5),OR(Dashboard!$D$5="All",N5341=Dashboard!$D$5),OR(AND(C5341&lt;&gt;"",C5341&gt;=Dashboard!$F$5,C5341&lt;=Dashboard!$H$5),AND(C5341="",Dashboard!$F$5&lt;=1980,Dashboard!$H$5&gt;=2016))),1,0)</f>
        <v>1</v>
      </c>
      <c r="Q5341" s="0" t="n">
        <f aca="false">J5341*P5341+ROW()*0.00000001</f>
        <v>0.34005341</v>
      </c>
    </row>
    <row r="5342" customFormat="false" ht="15" hidden="false" customHeight="false" outlineLevel="0" collapsed="false">
      <c r="A5342" s="0" t="s">
        <v>3510</v>
      </c>
      <c r="B5342" s="0" t="s">
        <v>64</v>
      </c>
      <c r="C5342" s="0" t="n">
        <v>2007</v>
      </c>
      <c r="D5342" s="0" t="s">
        <v>71</v>
      </c>
      <c r="E5342" s="0" t="s">
        <v>142</v>
      </c>
      <c r="F5342" s="0" t="n">
        <v>0.3</v>
      </c>
      <c r="G5342" s="0" t="n">
        <v>0.01</v>
      </c>
      <c r="H5342" s="0" t="n">
        <v>0</v>
      </c>
      <c r="I5342" s="0" t="n">
        <v>0.03</v>
      </c>
      <c r="J5342" s="0" t="n">
        <v>0.34</v>
      </c>
      <c r="K5342" s="0" t="n">
        <v>69</v>
      </c>
      <c r="L5342" s="0" t="n">
        <v>6.3</v>
      </c>
      <c r="M5342" s="0" t="s">
        <v>73</v>
      </c>
      <c r="N5342" s="0" t="s">
        <v>66</v>
      </c>
      <c r="O5342" s="0" t="s">
        <v>67</v>
      </c>
      <c r="P5342" s="0" t="n">
        <f aca="false">IF(AND(OR(Dashboard!$B$5="All",D5342=Dashboard!$B$5),OR(Dashboard!$D$5="All",N5342=Dashboard!$D$5),OR(AND(C5342&lt;&gt;"",C5342&gt;=Dashboard!$F$5,C5342&lt;=Dashboard!$H$5),AND(C5342="",Dashboard!$F$5&lt;=1980,Dashboard!$H$5&gt;=2016))),1,0)</f>
        <v>1</v>
      </c>
      <c r="Q5342" s="0" t="n">
        <f aca="false">J5342*P5342+ROW()*0.00000001</f>
        <v>0.34005342</v>
      </c>
    </row>
    <row r="5343" customFormat="false" ht="15" hidden="false" customHeight="false" outlineLevel="0" collapsed="false">
      <c r="A5343" s="0" t="s">
        <v>4044</v>
      </c>
      <c r="B5343" s="0" t="s">
        <v>164</v>
      </c>
      <c r="C5343" s="0" t="n">
        <v>2011</v>
      </c>
      <c r="D5343" s="0" t="s">
        <v>246</v>
      </c>
      <c r="E5343" s="0" t="s">
        <v>328</v>
      </c>
      <c r="F5343" s="0" t="n">
        <v>0</v>
      </c>
      <c r="G5343" s="0" t="n">
        <v>0</v>
      </c>
      <c r="H5343" s="0" t="n">
        <v>0.34</v>
      </c>
      <c r="I5343" s="0" t="n">
        <v>0</v>
      </c>
      <c r="J5343" s="0" t="n">
        <v>0.34</v>
      </c>
      <c r="N5343" s="0" t="s">
        <v>74</v>
      </c>
      <c r="P5343" s="0" t="n">
        <f aca="false">IF(AND(OR(Dashboard!$B$5="All",D5343=Dashboard!$B$5),OR(Dashboard!$D$5="All",N5343=Dashboard!$D$5),OR(AND(C5343&lt;&gt;"",C5343&gt;=Dashboard!$F$5,C5343&lt;=Dashboard!$H$5),AND(C5343="",Dashboard!$F$5&lt;=1980,Dashboard!$H$5&gt;=2016))),1,0)</f>
        <v>1</v>
      </c>
      <c r="Q5343" s="0" t="n">
        <f aca="false">J5343*P5343+ROW()*0.00000001</f>
        <v>0.34005343</v>
      </c>
    </row>
    <row r="5344" customFormat="false" ht="15" hidden="false" customHeight="false" outlineLevel="0" collapsed="false">
      <c r="A5344" s="0" t="s">
        <v>4045</v>
      </c>
      <c r="B5344" s="0" t="s">
        <v>85</v>
      </c>
      <c r="C5344" s="0" t="n">
        <v>2002</v>
      </c>
      <c r="D5344" s="0" t="s">
        <v>16</v>
      </c>
      <c r="E5344" s="0" t="s">
        <v>418</v>
      </c>
      <c r="F5344" s="0" t="n">
        <v>0.25</v>
      </c>
      <c r="G5344" s="0" t="n">
        <v>0.09</v>
      </c>
      <c r="H5344" s="0" t="n">
        <v>0</v>
      </c>
      <c r="I5344" s="0" t="n">
        <v>0.01</v>
      </c>
      <c r="J5344" s="0" t="n">
        <v>0.34</v>
      </c>
      <c r="M5344" s="0" t="s">
        <v>36</v>
      </c>
      <c r="N5344" s="0" t="s">
        <v>35</v>
      </c>
      <c r="P5344" s="0" t="n">
        <f aca="false">IF(AND(OR(Dashboard!$B$5="All",D5344=Dashboard!$B$5),OR(Dashboard!$D$5="All",N5344=Dashboard!$D$5),OR(AND(C5344&lt;&gt;"",C5344&gt;=Dashboard!$F$5,C5344&lt;=Dashboard!$H$5),AND(C5344="",Dashboard!$F$5&lt;=1980,Dashboard!$H$5&gt;=2016))),1,0)</f>
        <v>1</v>
      </c>
      <c r="Q5344" s="0" t="n">
        <f aca="false">J5344*P5344+ROW()*0.00000001</f>
        <v>0.34005344</v>
      </c>
    </row>
    <row r="5345" customFormat="false" ht="15" hidden="false" customHeight="false" outlineLevel="0" collapsed="false">
      <c r="A5345" s="0" t="s">
        <v>1360</v>
      </c>
      <c r="B5345" s="0" t="s">
        <v>76</v>
      </c>
      <c r="C5345" s="0" t="n">
        <v>2008</v>
      </c>
      <c r="D5345" s="0" t="s">
        <v>52</v>
      </c>
      <c r="E5345" s="0" t="s">
        <v>487</v>
      </c>
      <c r="F5345" s="0" t="n">
        <v>0.17</v>
      </c>
      <c r="G5345" s="0" t="n">
        <v>0.13</v>
      </c>
      <c r="H5345" s="0" t="n">
        <v>0</v>
      </c>
      <c r="I5345" s="0" t="n">
        <v>0.04</v>
      </c>
      <c r="J5345" s="0" t="n">
        <v>0.34</v>
      </c>
      <c r="N5345" s="0" t="s">
        <v>74</v>
      </c>
      <c r="P5345" s="0" t="n">
        <f aca="false">IF(AND(OR(Dashboard!$B$5="All",D5345=Dashboard!$B$5),OR(Dashboard!$D$5="All",N5345=Dashboard!$D$5),OR(AND(C5345&lt;&gt;"",C5345&gt;=Dashboard!$F$5,C5345&lt;=Dashboard!$H$5),AND(C5345="",Dashboard!$F$5&lt;=1980,Dashboard!$H$5&gt;=2016))),1,0)</f>
        <v>1</v>
      </c>
      <c r="Q5345" s="0" t="n">
        <f aca="false">J5345*P5345+ROW()*0.00000001</f>
        <v>0.34005345</v>
      </c>
    </row>
    <row r="5346" customFormat="false" ht="15" hidden="false" customHeight="false" outlineLevel="0" collapsed="false">
      <c r="A5346" s="0" t="s">
        <v>2396</v>
      </c>
      <c r="B5346" s="0" t="s">
        <v>33</v>
      </c>
      <c r="C5346" s="0" t="n">
        <v>2009</v>
      </c>
      <c r="D5346" s="0" t="s">
        <v>114</v>
      </c>
      <c r="E5346" s="0" t="s">
        <v>487</v>
      </c>
      <c r="F5346" s="0" t="n">
        <v>0.13</v>
      </c>
      <c r="G5346" s="0" t="n">
        <v>0.18</v>
      </c>
      <c r="H5346" s="0" t="n">
        <v>0</v>
      </c>
      <c r="I5346" s="0" t="n">
        <v>0.04</v>
      </c>
      <c r="J5346" s="0" t="n">
        <v>0.34</v>
      </c>
      <c r="M5346" s="0" t="s">
        <v>36</v>
      </c>
      <c r="N5346" s="0" t="s">
        <v>35</v>
      </c>
      <c r="P5346" s="0" t="n">
        <f aca="false">IF(AND(OR(Dashboard!$B$5="All",D5346=Dashboard!$B$5),OR(Dashboard!$D$5="All",N5346=Dashboard!$D$5),OR(AND(C5346&lt;&gt;"",C5346&gt;=Dashboard!$F$5,C5346&lt;=Dashboard!$H$5),AND(C5346="",Dashboard!$F$5&lt;=1980,Dashboard!$H$5&gt;=2016))),1,0)</f>
        <v>1</v>
      </c>
      <c r="Q5346" s="0" t="n">
        <f aca="false">J5346*P5346+ROW()*0.00000001</f>
        <v>0.34005346</v>
      </c>
    </row>
    <row r="5347" customFormat="false" ht="15" hidden="false" customHeight="false" outlineLevel="0" collapsed="false">
      <c r="A5347" s="0" t="s">
        <v>4046</v>
      </c>
      <c r="B5347" s="0" t="s">
        <v>76</v>
      </c>
      <c r="C5347" s="0" t="n">
        <v>2006</v>
      </c>
      <c r="D5347" s="0" t="s">
        <v>71</v>
      </c>
      <c r="E5347" s="0" t="s">
        <v>782</v>
      </c>
      <c r="F5347" s="0" t="n">
        <v>0.11</v>
      </c>
      <c r="G5347" s="0" t="n">
        <v>0.09</v>
      </c>
      <c r="H5347" s="0" t="n">
        <v>0.12</v>
      </c>
      <c r="I5347" s="0" t="n">
        <v>0.03</v>
      </c>
      <c r="J5347" s="0" t="n">
        <v>0.34</v>
      </c>
      <c r="K5347" s="0" t="n">
        <v>62</v>
      </c>
      <c r="L5347" s="0" t="n">
        <v>9.1</v>
      </c>
      <c r="M5347" s="0" t="s">
        <v>103</v>
      </c>
      <c r="N5347" s="0" t="s">
        <v>74</v>
      </c>
      <c r="O5347" s="0" t="s">
        <v>67</v>
      </c>
      <c r="P5347" s="0" t="n">
        <f aca="false">IF(AND(OR(Dashboard!$B$5="All",D5347=Dashboard!$B$5),OR(Dashboard!$D$5="All",N5347=Dashboard!$D$5),OR(AND(C5347&lt;&gt;"",C5347&gt;=Dashboard!$F$5,C5347&lt;=Dashboard!$H$5),AND(C5347="",Dashboard!$F$5&lt;=1980,Dashboard!$H$5&gt;=2016))),1,0)</f>
        <v>1</v>
      </c>
      <c r="Q5347" s="0" t="n">
        <f aca="false">J5347*P5347+ROW()*0.00000001</f>
        <v>0.34005347</v>
      </c>
    </row>
    <row r="5348" customFormat="false" ht="15" hidden="false" customHeight="false" outlineLevel="0" collapsed="false">
      <c r="A5348" s="0" t="s">
        <v>122</v>
      </c>
      <c r="B5348" s="0" t="s">
        <v>184</v>
      </c>
      <c r="C5348" s="0" t="n">
        <v>2013</v>
      </c>
      <c r="D5348" s="0" t="s">
        <v>56</v>
      </c>
      <c r="E5348" s="0" t="s">
        <v>91</v>
      </c>
      <c r="F5348" s="0" t="n">
        <v>0.22</v>
      </c>
      <c r="G5348" s="0" t="n">
        <v>0.09</v>
      </c>
      <c r="H5348" s="0" t="n">
        <v>0.01</v>
      </c>
      <c r="I5348" s="0" t="n">
        <v>0.03</v>
      </c>
      <c r="J5348" s="0" t="n">
        <v>0.34</v>
      </c>
      <c r="K5348" s="0" t="n">
        <v>69</v>
      </c>
      <c r="L5348" s="0" t="n">
        <v>3.4</v>
      </c>
      <c r="M5348" s="0" t="s">
        <v>73</v>
      </c>
      <c r="N5348" s="0" t="s">
        <v>35</v>
      </c>
      <c r="O5348" s="0" t="s">
        <v>67</v>
      </c>
      <c r="P5348" s="0" t="n">
        <f aca="false">IF(AND(OR(Dashboard!$B$5="All",D5348=Dashboard!$B$5),OR(Dashboard!$D$5="All",N5348=Dashboard!$D$5),OR(AND(C5348&lt;&gt;"",C5348&gt;=Dashboard!$F$5,C5348&lt;=Dashboard!$H$5),AND(C5348="",Dashboard!$F$5&lt;=1980,Dashboard!$H$5&gt;=2016))),1,0)</f>
        <v>1</v>
      </c>
      <c r="Q5348" s="0" t="n">
        <f aca="false">J5348*P5348+ROW()*0.00000001</f>
        <v>0.34005348</v>
      </c>
    </row>
    <row r="5349" customFormat="false" ht="15" hidden="false" customHeight="false" outlineLevel="0" collapsed="false">
      <c r="A5349" s="0" t="s">
        <v>4047</v>
      </c>
      <c r="B5349" s="0" t="s">
        <v>70</v>
      </c>
      <c r="C5349" s="0" t="n">
        <v>2011</v>
      </c>
      <c r="D5349" s="0" t="s">
        <v>71</v>
      </c>
      <c r="E5349" s="0" t="s">
        <v>91</v>
      </c>
      <c r="F5349" s="0" t="n">
        <v>0.11</v>
      </c>
      <c r="G5349" s="0" t="n">
        <v>0.18</v>
      </c>
      <c r="H5349" s="0" t="n">
        <v>0</v>
      </c>
      <c r="I5349" s="0" t="n">
        <v>0.06</v>
      </c>
      <c r="J5349" s="0" t="n">
        <v>0.34</v>
      </c>
      <c r="K5349" s="0" t="n">
        <v>57</v>
      </c>
      <c r="L5349" s="0" t="n">
        <v>5.6</v>
      </c>
      <c r="M5349" s="0" t="s">
        <v>103</v>
      </c>
      <c r="N5349" s="0" t="s">
        <v>74</v>
      </c>
      <c r="O5349" s="0" t="s">
        <v>53</v>
      </c>
      <c r="P5349" s="0" t="n">
        <f aca="false">IF(AND(OR(Dashboard!$B$5="All",D5349=Dashboard!$B$5),OR(Dashboard!$D$5="All",N5349=Dashboard!$D$5),OR(AND(C5349&lt;&gt;"",C5349&gt;=Dashboard!$F$5,C5349&lt;=Dashboard!$H$5),AND(C5349="",Dashboard!$F$5&lt;=1980,Dashboard!$H$5&gt;=2016))),1,0)</f>
        <v>1</v>
      </c>
      <c r="Q5349" s="0" t="n">
        <f aca="false">J5349*P5349+ROW()*0.00000001</f>
        <v>0.34005349</v>
      </c>
    </row>
    <row r="5350" customFormat="false" ht="15" hidden="false" customHeight="false" outlineLevel="0" collapsed="false">
      <c r="A5350" s="0" t="s">
        <v>4048</v>
      </c>
      <c r="B5350" s="0" t="s">
        <v>668</v>
      </c>
      <c r="C5350" s="0" t="n">
        <v>1999</v>
      </c>
      <c r="D5350" s="0" t="s">
        <v>102</v>
      </c>
      <c r="E5350" s="0" t="s">
        <v>328</v>
      </c>
      <c r="F5350" s="0" t="n">
        <v>0</v>
      </c>
      <c r="G5350" s="0" t="n">
        <v>0</v>
      </c>
      <c r="H5350" s="0" t="n">
        <v>0.34</v>
      </c>
      <c r="I5350" s="0" t="n">
        <v>0</v>
      </c>
      <c r="J5350" s="0" t="n">
        <v>0.34</v>
      </c>
      <c r="K5350" s="0" t="n">
        <v>98</v>
      </c>
      <c r="L5350" s="0" t="n">
        <v>8.8</v>
      </c>
      <c r="M5350" s="0" t="s">
        <v>103</v>
      </c>
      <c r="N5350" s="0" t="s">
        <v>154</v>
      </c>
      <c r="O5350" s="0" t="s">
        <v>60</v>
      </c>
      <c r="P5350" s="0" t="n">
        <f aca="false">IF(AND(OR(Dashboard!$B$5="All",D5350=Dashboard!$B$5),OR(Dashboard!$D$5="All",N5350=Dashboard!$D$5),OR(AND(C5350&lt;&gt;"",C5350&gt;=Dashboard!$F$5,C5350&lt;=Dashboard!$H$5),AND(C5350="",Dashboard!$F$5&lt;=1980,Dashboard!$H$5&gt;=2016))),1,0)</f>
        <v>1</v>
      </c>
      <c r="Q5350" s="0" t="n">
        <f aca="false">J5350*P5350+ROW()*0.00000001</f>
        <v>0.3400535</v>
      </c>
    </row>
    <row r="5351" customFormat="false" ht="15" hidden="false" customHeight="false" outlineLevel="0" collapsed="false">
      <c r="A5351" s="0" t="s">
        <v>4049</v>
      </c>
      <c r="B5351" s="0" t="s">
        <v>117</v>
      </c>
      <c r="C5351" s="0" t="n">
        <v>1999</v>
      </c>
      <c r="D5351" s="0" t="s">
        <v>41</v>
      </c>
      <c r="E5351" s="0" t="s">
        <v>1530</v>
      </c>
      <c r="F5351" s="0" t="n">
        <v>0.19</v>
      </c>
      <c r="G5351" s="0" t="n">
        <v>0.13</v>
      </c>
      <c r="H5351" s="0" t="n">
        <v>0</v>
      </c>
      <c r="I5351" s="0" t="n">
        <v>0.02</v>
      </c>
      <c r="J5351" s="0" t="n">
        <v>0.34</v>
      </c>
      <c r="K5351" s="0" t="n">
        <v>89</v>
      </c>
      <c r="L5351" s="0" t="n">
        <v>8.5</v>
      </c>
      <c r="M5351" s="0" t="s">
        <v>36</v>
      </c>
      <c r="N5351" s="0" t="s">
        <v>74</v>
      </c>
      <c r="O5351" s="0" t="s">
        <v>42</v>
      </c>
      <c r="P5351" s="0" t="n">
        <f aca="false">IF(AND(OR(Dashboard!$B$5="All",D5351=Dashboard!$B$5),OR(Dashboard!$D$5="All",N5351=Dashboard!$D$5),OR(AND(C5351&lt;&gt;"",C5351&gt;=Dashboard!$F$5,C5351&lt;=Dashboard!$H$5),AND(C5351="",Dashboard!$F$5&lt;=1980,Dashboard!$H$5&gt;=2016))),1,0)</f>
        <v>1</v>
      </c>
      <c r="Q5351" s="0" t="n">
        <f aca="false">J5351*P5351+ROW()*0.00000001</f>
        <v>0.34005351</v>
      </c>
    </row>
    <row r="5352" customFormat="false" ht="15" hidden="false" customHeight="false" outlineLevel="0" collapsed="false">
      <c r="A5352" s="0" t="s">
        <v>3640</v>
      </c>
      <c r="B5352" s="0" t="s">
        <v>64</v>
      </c>
      <c r="C5352" s="0" t="n">
        <v>2008</v>
      </c>
      <c r="D5352" s="0" t="s">
        <v>34</v>
      </c>
      <c r="E5352" s="0" t="s">
        <v>142</v>
      </c>
      <c r="F5352" s="0" t="n">
        <v>0.08</v>
      </c>
      <c r="G5352" s="0" t="n">
        <v>0.23</v>
      </c>
      <c r="H5352" s="0" t="n">
        <v>0</v>
      </c>
      <c r="I5352" s="0" t="n">
        <v>0.03</v>
      </c>
      <c r="J5352" s="0" t="n">
        <v>0.34</v>
      </c>
      <c r="N5352" s="0" t="s">
        <v>66</v>
      </c>
      <c r="P5352" s="0" t="n">
        <f aca="false">IF(AND(OR(Dashboard!$B$5="All",D5352=Dashboard!$B$5),OR(Dashboard!$D$5="All",N5352=Dashboard!$D$5),OR(AND(C5352&lt;&gt;"",C5352&gt;=Dashboard!$F$5,C5352&lt;=Dashboard!$H$5),AND(C5352="",Dashboard!$F$5&lt;=1980,Dashboard!$H$5&gt;=2016))),1,0)</f>
        <v>1</v>
      </c>
      <c r="Q5352" s="0" t="n">
        <f aca="false">J5352*P5352+ROW()*0.00000001</f>
        <v>0.34005352</v>
      </c>
    </row>
    <row r="5353" customFormat="false" ht="15" hidden="false" customHeight="false" outlineLevel="0" collapsed="false">
      <c r="A5353" s="0" t="s">
        <v>4050</v>
      </c>
      <c r="B5353" s="0" t="s">
        <v>33</v>
      </c>
      <c r="C5353" s="0" t="n">
        <v>2010</v>
      </c>
      <c r="D5353" s="0" t="s">
        <v>52</v>
      </c>
      <c r="E5353" s="0" t="s">
        <v>418</v>
      </c>
      <c r="F5353" s="0" t="n">
        <v>0.24</v>
      </c>
      <c r="G5353" s="0" t="n">
        <v>0.07</v>
      </c>
      <c r="H5353" s="0" t="n">
        <v>0</v>
      </c>
      <c r="I5353" s="0" t="n">
        <v>0.03</v>
      </c>
      <c r="J5353" s="0" t="n">
        <v>0.34</v>
      </c>
      <c r="L5353" s="0" t="n">
        <v>7.6</v>
      </c>
      <c r="M5353" s="0" t="s">
        <v>36</v>
      </c>
      <c r="N5353" s="0" t="s">
        <v>35</v>
      </c>
      <c r="P5353" s="0" t="n">
        <f aca="false">IF(AND(OR(Dashboard!$B$5="All",D5353=Dashboard!$B$5),OR(Dashboard!$D$5="All",N5353=Dashboard!$D$5),OR(AND(C5353&lt;&gt;"",C5353&gt;=Dashboard!$F$5,C5353&lt;=Dashboard!$H$5),AND(C5353="",Dashboard!$F$5&lt;=1980,Dashboard!$H$5&gt;=2016))),1,0)</f>
        <v>1</v>
      </c>
      <c r="Q5353" s="0" t="n">
        <f aca="false">J5353*P5353+ROW()*0.00000001</f>
        <v>0.34005353</v>
      </c>
    </row>
    <row r="5354" customFormat="false" ht="15" hidden="false" customHeight="false" outlineLevel="0" collapsed="false">
      <c r="A5354" s="0" t="s">
        <v>4051</v>
      </c>
      <c r="B5354" s="0" t="s">
        <v>85</v>
      </c>
      <c r="C5354" s="0" t="n">
        <v>2004</v>
      </c>
      <c r="D5354" s="0" t="s">
        <v>16</v>
      </c>
      <c r="E5354" s="0" t="s">
        <v>35</v>
      </c>
      <c r="F5354" s="0" t="n">
        <v>0.1</v>
      </c>
      <c r="G5354" s="0" t="n">
        <v>0.04</v>
      </c>
      <c r="H5354" s="0" t="n">
        <v>0.2</v>
      </c>
      <c r="I5354" s="0" t="n">
        <v>0.01</v>
      </c>
      <c r="J5354" s="0" t="n">
        <v>0.34</v>
      </c>
      <c r="K5354" s="0" t="n">
        <v>66</v>
      </c>
      <c r="M5354" s="0" t="s">
        <v>36</v>
      </c>
      <c r="N5354" s="0" t="s">
        <v>35</v>
      </c>
      <c r="O5354" s="0" t="s">
        <v>67</v>
      </c>
      <c r="P5354" s="0" t="n">
        <f aca="false">IF(AND(OR(Dashboard!$B$5="All",D5354=Dashboard!$B$5),OR(Dashboard!$D$5="All",N5354=Dashboard!$D$5),OR(AND(C5354&lt;&gt;"",C5354&gt;=Dashboard!$F$5,C5354&lt;=Dashboard!$H$5),AND(C5354="",Dashboard!$F$5&lt;=1980,Dashboard!$H$5&gt;=2016))),1,0)</f>
        <v>1</v>
      </c>
      <c r="Q5354" s="0" t="n">
        <f aca="false">J5354*P5354+ROW()*0.00000001</f>
        <v>0.34005354</v>
      </c>
    </row>
    <row r="5355" customFormat="false" ht="15" hidden="false" customHeight="false" outlineLevel="0" collapsed="false">
      <c r="A5355" s="0" t="s">
        <v>2294</v>
      </c>
      <c r="B5355" s="0" t="s">
        <v>50</v>
      </c>
      <c r="C5355" s="0" t="n">
        <v>2007</v>
      </c>
      <c r="D5355" s="0" t="s">
        <v>71</v>
      </c>
      <c r="E5355" s="0" t="s">
        <v>487</v>
      </c>
      <c r="F5355" s="0" t="n">
        <v>0.3</v>
      </c>
      <c r="G5355" s="0" t="n">
        <v>0.01</v>
      </c>
      <c r="H5355" s="0" t="n">
        <v>0.01</v>
      </c>
      <c r="I5355" s="0" t="n">
        <v>0.03</v>
      </c>
      <c r="J5355" s="0" t="n">
        <v>0.34</v>
      </c>
      <c r="K5355" s="0" t="n">
        <v>66</v>
      </c>
      <c r="M5355" s="0" t="s">
        <v>125</v>
      </c>
      <c r="N5355" s="0" t="s">
        <v>35</v>
      </c>
      <c r="O5355" s="0" t="s">
        <v>67</v>
      </c>
      <c r="P5355" s="0" t="n">
        <f aca="false">IF(AND(OR(Dashboard!$B$5="All",D5355=Dashboard!$B$5),OR(Dashboard!$D$5="All",N5355=Dashboard!$D$5),OR(AND(C5355&lt;&gt;"",C5355&gt;=Dashboard!$F$5,C5355&lt;=Dashboard!$H$5),AND(C5355="",Dashboard!$F$5&lt;=1980,Dashboard!$H$5&gt;=2016))),1,0)</f>
        <v>1</v>
      </c>
      <c r="Q5355" s="0" t="n">
        <f aca="false">J5355*P5355+ROW()*0.00000001</f>
        <v>0.34005355</v>
      </c>
    </row>
    <row r="5356" customFormat="false" ht="15" hidden="false" customHeight="false" outlineLevel="0" collapsed="false">
      <c r="A5356" s="0" t="s">
        <v>1395</v>
      </c>
      <c r="B5356" s="0" t="s">
        <v>33</v>
      </c>
      <c r="C5356" s="0" t="n">
        <v>2011</v>
      </c>
      <c r="D5356" s="0" t="s">
        <v>102</v>
      </c>
      <c r="E5356" s="0" t="s">
        <v>418</v>
      </c>
      <c r="F5356" s="0" t="n">
        <v>0.23</v>
      </c>
      <c r="G5356" s="0" t="n">
        <v>0.08</v>
      </c>
      <c r="H5356" s="0" t="n">
        <v>0</v>
      </c>
      <c r="I5356" s="0" t="n">
        <v>0.03</v>
      </c>
      <c r="J5356" s="0" t="n">
        <v>0.34</v>
      </c>
      <c r="K5356" s="0" t="n">
        <v>74</v>
      </c>
      <c r="L5356" s="0" t="n">
        <v>5.2</v>
      </c>
      <c r="M5356" s="0" t="s">
        <v>103</v>
      </c>
      <c r="N5356" s="0" t="s">
        <v>35</v>
      </c>
      <c r="O5356" s="0" t="s">
        <v>37</v>
      </c>
      <c r="P5356" s="0" t="n">
        <f aca="false">IF(AND(OR(Dashboard!$B$5="All",D5356=Dashboard!$B$5),OR(Dashboard!$D$5="All",N5356=Dashboard!$D$5),OR(AND(C5356&lt;&gt;"",C5356&gt;=Dashboard!$F$5,C5356&lt;=Dashboard!$H$5),AND(C5356="",Dashboard!$F$5&lt;=1980,Dashboard!$H$5&gt;=2016))),1,0)</f>
        <v>1</v>
      </c>
      <c r="Q5356" s="0" t="n">
        <f aca="false">J5356*P5356+ROW()*0.00000001</f>
        <v>0.34005356</v>
      </c>
    </row>
    <row r="5357" customFormat="false" ht="15" hidden="false" customHeight="false" outlineLevel="0" collapsed="false">
      <c r="A5357" s="0" t="s">
        <v>3644</v>
      </c>
      <c r="B5357" s="0" t="s">
        <v>64</v>
      </c>
      <c r="C5357" s="0" t="n">
        <v>2011</v>
      </c>
      <c r="D5357" s="0" t="s">
        <v>102</v>
      </c>
      <c r="E5357" s="0" t="s">
        <v>418</v>
      </c>
      <c r="F5357" s="0" t="n">
        <v>0.18</v>
      </c>
      <c r="G5357" s="0" t="n">
        <v>0.14</v>
      </c>
      <c r="H5357" s="0" t="n">
        <v>0</v>
      </c>
      <c r="I5357" s="0" t="n">
        <v>0.03</v>
      </c>
      <c r="J5357" s="0" t="n">
        <v>0.34</v>
      </c>
      <c r="K5357" s="0" t="n">
        <v>75</v>
      </c>
      <c r="L5357" s="0" t="n">
        <v>7.2</v>
      </c>
      <c r="M5357" s="0" t="s">
        <v>103</v>
      </c>
      <c r="N5357" s="0" t="s">
        <v>66</v>
      </c>
      <c r="O5357" s="0" t="s">
        <v>37</v>
      </c>
      <c r="P5357" s="0" t="n">
        <f aca="false">IF(AND(OR(Dashboard!$B$5="All",D5357=Dashboard!$B$5),OR(Dashboard!$D$5="All",N5357=Dashboard!$D$5),OR(AND(C5357&lt;&gt;"",C5357&gt;=Dashboard!$F$5,C5357&lt;=Dashboard!$H$5),AND(C5357="",Dashboard!$F$5&lt;=1980,Dashboard!$H$5&gt;=2016))),1,0)</f>
        <v>1</v>
      </c>
      <c r="Q5357" s="0" t="n">
        <f aca="false">J5357*P5357+ROW()*0.00000001</f>
        <v>0.34005357</v>
      </c>
    </row>
    <row r="5358" customFormat="false" ht="15" hidden="false" customHeight="false" outlineLevel="0" collapsed="false">
      <c r="A5358" s="0" t="s">
        <v>3902</v>
      </c>
      <c r="B5358" s="0" t="s">
        <v>70</v>
      </c>
      <c r="C5358" s="0" t="n">
        <v>2009</v>
      </c>
      <c r="D5358" s="0" t="s">
        <v>71</v>
      </c>
      <c r="E5358" s="0" t="s">
        <v>257</v>
      </c>
      <c r="F5358" s="0" t="n">
        <v>0.14</v>
      </c>
      <c r="G5358" s="0" t="n">
        <v>0.15</v>
      </c>
      <c r="H5358" s="0" t="n">
        <v>0</v>
      </c>
      <c r="I5358" s="0" t="n">
        <v>0.06</v>
      </c>
      <c r="J5358" s="0" t="n">
        <v>0.34</v>
      </c>
      <c r="K5358" s="0" t="n">
        <v>73</v>
      </c>
      <c r="L5358" s="0" t="n">
        <v>8.7</v>
      </c>
      <c r="M5358" s="0" t="s">
        <v>125</v>
      </c>
      <c r="N5358" s="0" t="s">
        <v>74</v>
      </c>
      <c r="O5358" s="0" t="s">
        <v>37</v>
      </c>
      <c r="P5358" s="0" t="n">
        <f aca="false">IF(AND(OR(Dashboard!$B$5="All",D5358=Dashboard!$B$5),OR(Dashboard!$D$5="All",N5358=Dashboard!$D$5),OR(AND(C5358&lt;&gt;"",C5358&gt;=Dashboard!$F$5,C5358&lt;=Dashboard!$H$5),AND(C5358="",Dashboard!$F$5&lt;=1980,Dashboard!$H$5&gt;=2016))),1,0)</f>
        <v>1</v>
      </c>
      <c r="Q5358" s="0" t="n">
        <f aca="false">J5358*P5358+ROW()*0.00000001</f>
        <v>0.34005358</v>
      </c>
    </row>
    <row r="5359" customFormat="false" ht="15" hidden="false" customHeight="false" outlineLevel="0" collapsed="false">
      <c r="A5359" s="0" t="s">
        <v>2047</v>
      </c>
      <c r="B5359" s="0" t="s">
        <v>64</v>
      </c>
      <c r="C5359" s="0" t="n">
        <v>2012</v>
      </c>
      <c r="D5359" s="0" t="s">
        <v>102</v>
      </c>
      <c r="E5359" s="0" t="s">
        <v>328</v>
      </c>
      <c r="F5359" s="0" t="n">
        <v>0.19</v>
      </c>
      <c r="G5359" s="0" t="n">
        <v>0.11</v>
      </c>
      <c r="H5359" s="0" t="n">
        <v>0.01</v>
      </c>
      <c r="I5359" s="0" t="n">
        <v>0.03</v>
      </c>
      <c r="J5359" s="0" t="n">
        <v>0.34</v>
      </c>
      <c r="K5359" s="0" t="n">
        <v>83</v>
      </c>
      <c r="L5359" s="0" t="n">
        <v>7.5</v>
      </c>
      <c r="M5359" s="0" t="s">
        <v>103</v>
      </c>
      <c r="N5359" s="0" t="s">
        <v>66</v>
      </c>
      <c r="O5359" s="0" t="s">
        <v>42</v>
      </c>
      <c r="P5359" s="0" t="n">
        <f aca="false">IF(AND(OR(Dashboard!$B$5="All",D5359=Dashboard!$B$5),OR(Dashboard!$D$5="All",N5359=Dashboard!$D$5),OR(AND(C5359&lt;&gt;"",C5359&gt;=Dashboard!$F$5,C5359&lt;=Dashboard!$H$5),AND(C5359="",Dashboard!$F$5&lt;=1980,Dashboard!$H$5&gt;=2016))),1,0)</f>
        <v>1</v>
      </c>
      <c r="Q5359" s="0" t="n">
        <f aca="false">J5359*P5359+ROW()*0.00000001</f>
        <v>0.34005359</v>
      </c>
    </row>
    <row r="5360" customFormat="false" ht="15" hidden="false" customHeight="false" outlineLevel="0" collapsed="false">
      <c r="A5360" s="0" t="s">
        <v>4052</v>
      </c>
      <c r="B5360" s="0" t="s">
        <v>159</v>
      </c>
      <c r="C5360" s="0" t="n">
        <v>1980</v>
      </c>
      <c r="D5360" s="0" t="s">
        <v>71</v>
      </c>
      <c r="E5360" s="0" t="s">
        <v>91</v>
      </c>
      <c r="F5360" s="0" t="n">
        <v>0.32</v>
      </c>
      <c r="G5360" s="0" t="n">
        <v>0.02</v>
      </c>
      <c r="H5360" s="0" t="n">
        <v>0</v>
      </c>
      <c r="I5360" s="0" t="n">
        <v>0</v>
      </c>
      <c r="J5360" s="0" t="n">
        <v>0.34</v>
      </c>
      <c r="N5360" s="0" t="s">
        <v>161</v>
      </c>
      <c r="P5360" s="0" t="n">
        <f aca="false">IF(AND(OR(Dashboard!$B$5="All",D5360=Dashboard!$B$5),OR(Dashboard!$D$5="All",N5360=Dashboard!$D$5),OR(AND(C5360&lt;&gt;"",C5360&gt;=Dashboard!$F$5,C5360&lt;=Dashboard!$H$5),AND(C5360="",Dashboard!$F$5&lt;=1980,Dashboard!$H$5&gt;=2016))),1,0)</f>
        <v>1</v>
      </c>
      <c r="Q5360" s="0" t="n">
        <f aca="false">J5360*P5360+ROW()*0.00000001</f>
        <v>0.3400536</v>
      </c>
    </row>
    <row r="5361" customFormat="false" ht="15" hidden="false" customHeight="false" outlineLevel="0" collapsed="false">
      <c r="A5361" s="0" t="s">
        <v>4053</v>
      </c>
      <c r="B5361" s="0" t="s">
        <v>85</v>
      </c>
      <c r="C5361" s="0" t="n">
        <v>2002</v>
      </c>
      <c r="D5361" s="0" t="s">
        <v>71</v>
      </c>
      <c r="E5361" s="0" t="s">
        <v>160</v>
      </c>
      <c r="F5361" s="0" t="n">
        <v>0.25</v>
      </c>
      <c r="G5361" s="0" t="n">
        <v>0.09</v>
      </c>
      <c r="H5361" s="0" t="n">
        <v>0</v>
      </c>
      <c r="I5361" s="0" t="n">
        <v>0.01</v>
      </c>
      <c r="J5361" s="0" t="n">
        <v>0.34</v>
      </c>
      <c r="K5361" s="0" t="n">
        <v>73</v>
      </c>
      <c r="L5361" s="0" t="n">
        <v>6.6</v>
      </c>
      <c r="M5361" s="0" t="s">
        <v>103</v>
      </c>
      <c r="N5361" s="0" t="s">
        <v>35</v>
      </c>
      <c r="O5361" s="0" t="s">
        <v>37</v>
      </c>
      <c r="P5361" s="0" t="n">
        <f aca="false">IF(AND(OR(Dashboard!$B$5="All",D5361=Dashboard!$B$5),OR(Dashboard!$D$5="All",N5361=Dashboard!$D$5),OR(AND(C5361&lt;&gt;"",C5361&gt;=Dashboard!$F$5,C5361&lt;=Dashboard!$H$5),AND(C5361="",Dashboard!$F$5&lt;=1980,Dashboard!$H$5&gt;=2016))),1,0)</f>
        <v>1</v>
      </c>
      <c r="Q5361" s="0" t="n">
        <f aca="false">J5361*P5361+ROW()*0.00000001</f>
        <v>0.34005361</v>
      </c>
    </row>
    <row r="5362" customFormat="false" ht="15" hidden="false" customHeight="false" outlineLevel="0" collapsed="false">
      <c r="A5362" s="0" t="s">
        <v>4054</v>
      </c>
      <c r="B5362" s="0" t="s">
        <v>76</v>
      </c>
      <c r="C5362" s="0" t="n">
        <v>2003</v>
      </c>
      <c r="D5362" s="0" t="s">
        <v>58</v>
      </c>
      <c r="E5362" s="0" t="s">
        <v>782</v>
      </c>
      <c r="F5362" s="0" t="n">
        <v>0.08</v>
      </c>
      <c r="G5362" s="0" t="n">
        <v>0.06</v>
      </c>
      <c r="H5362" s="0" t="n">
        <v>0.19</v>
      </c>
      <c r="I5362" s="0" t="n">
        <v>0.02</v>
      </c>
      <c r="J5362" s="0" t="n">
        <v>0.34</v>
      </c>
      <c r="K5362" s="0" t="n">
        <v>77</v>
      </c>
      <c r="L5362" s="0" t="n">
        <v>9.1</v>
      </c>
      <c r="M5362" s="0" t="s">
        <v>36</v>
      </c>
      <c r="N5362" s="0" t="s">
        <v>74</v>
      </c>
      <c r="O5362" s="0" t="s">
        <v>37</v>
      </c>
      <c r="P5362" s="0" t="n">
        <f aca="false">IF(AND(OR(Dashboard!$B$5="All",D5362=Dashboard!$B$5),OR(Dashboard!$D$5="All",N5362=Dashboard!$D$5),OR(AND(C5362&lt;&gt;"",C5362&gt;=Dashboard!$F$5,C5362&lt;=Dashboard!$H$5),AND(C5362="",Dashboard!$F$5&lt;=1980,Dashboard!$H$5&gt;=2016))),1,0)</f>
        <v>1</v>
      </c>
      <c r="Q5362" s="0" t="n">
        <f aca="false">J5362*P5362+ROW()*0.00000001</f>
        <v>0.34005362</v>
      </c>
    </row>
    <row r="5363" customFormat="false" ht="15" hidden="false" customHeight="false" outlineLevel="0" collapsed="false">
      <c r="A5363" s="0" t="s">
        <v>3902</v>
      </c>
      <c r="B5363" s="0" t="s">
        <v>50</v>
      </c>
      <c r="C5363" s="0" t="n">
        <v>2009</v>
      </c>
      <c r="D5363" s="0" t="s">
        <v>71</v>
      </c>
      <c r="E5363" s="0" t="s">
        <v>257</v>
      </c>
      <c r="F5363" s="0" t="n">
        <v>0.16</v>
      </c>
      <c r="G5363" s="0" t="n">
        <v>0.15</v>
      </c>
      <c r="H5363" s="0" t="n">
        <v>0</v>
      </c>
      <c r="I5363" s="0" t="n">
        <v>0.04</v>
      </c>
      <c r="J5363" s="0" t="n">
        <v>0.34</v>
      </c>
      <c r="K5363" s="0" t="n">
        <v>61</v>
      </c>
      <c r="L5363" s="0" t="n">
        <v>5.8</v>
      </c>
      <c r="M5363" s="0" t="s">
        <v>125</v>
      </c>
      <c r="N5363" s="0" t="s">
        <v>35</v>
      </c>
      <c r="O5363" s="0" t="s">
        <v>67</v>
      </c>
      <c r="P5363" s="0" t="n">
        <f aca="false">IF(AND(OR(Dashboard!$B$5="All",D5363=Dashboard!$B$5),OR(Dashboard!$D$5="All",N5363=Dashboard!$D$5),OR(AND(C5363&lt;&gt;"",C5363&gt;=Dashboard!$F$5,C5363&lt;=Dashboard!$H$5),AND(C5363="",Dashboard!$F$5&lt;=1980,Dashboard!$H$5&gt;=2016))),1,0)</f>
        <v>1</v>
      </c>
      <c r="Q5363" s="0" t="n">
        <f aca="false">J5363*P5363+ROW()*0.00000001</f>
        <v>0.34005363</v>
      </c>
    </row>
    <row r="5364" customFormat="false" ht="15" hidden="false" customHeight="false" outlineLevel="0" collapsed="false">
      <c r="A5364" s="0" t="s">
        <v>4055</v>
      </c>
      <c r="B5364" s="0" t="s">
        <v>76</v>
      </c>
      <c r="C5364" s="0" t="n">
        <v>2004</v>
      </c>
      <c r="D5364" s="0" t="s">
        <v>114</v>
      </c>
      <c r="E5364" s="0" t="s">
        <v>487</v>
      </c>
      <c r="F5364" s="0" t="n">
        <v>0.17</v>
      </c>
      <c r="G5364" s="0" t="n">
        <v>0.13</v>
      </c>
      <c r="H5364" s="0" t="n">
        <v>0</v>
      </c>
      <c r="I5364" s="0" t="n">
        <v>0.04</v>
      </c>
      <c r="J5364" s="0" t="n">
        <v>0.34</v>
      </c>
      <c r="K5364" s="0" t="n">
        <v>65</v>
      </c>
      <c r="L5364" s="0" t="n">
        <v>8.6</v>
      </c>
      <c r="M5364" s="0" t="s">
        <v>125</v>
      </c>
      <c r="N5364" s="0" t="s">
        <v>74</v>
      </c>
      <c r="O5364" s="0" t="s">
        <v>67</v>
      </c>
      <c r="P5364" s="0" t="n">
        <f aca="false">IF(AND(OR(Dashboard!$B$5="All",D5364=Dashboard!$B$5),OR(Dashboard!$D$5="All",N5364=Dashboard!$D$5),OR(AND(C5364&lt;&gt;"",C5364&gt;=Dashboard!$F$5,C5364&lt;=Dashboard!$H$5),AND(C5364="",Dashboard!$F$5&lt;=1980,Dashboard!$H$5&gt;=2016))),1,0)</f>
        <v>1</v>
      </c>
      <c r="Q5364" s="0" t="n">
        <f aca="false">J5364*P5364+ROW()*0.00000001</f>
        <v>0.34005364</v>
      </c>
    </row>
    <row r="5365" customFormat="false" ht="15" hidden="false" customHeight="false" outlineLevel="0" collapsed="false">
      <c r="A5365" s="0" t="s">
        <v>4056</v>
      </c>
      <c r="B5365" s="0" t="s">
        <v>873</v>
      </c>
      <c r="C5365" s="0" t="n">
        <v>1995</v>
      </c>
      <c r="D5365" s="0" t="s">
        <v>56</v>
      </c>
      <c r="E5365" s="0" t="s">
        <v>154</v>
      </c>
      <c r="F5365" s="0" t="n">
        <v>0</v>
      </c>
      <c r="G5365" s="0" t="n">
        <v>0</v>
      </c>
      <c r="H5365" s="0" t="n">
        <v>0.34</v>
      </c>
      <c r="I5365" s="0" t="n">
        <v>0</v>
      </c>
      <c r="J5365" s="0" t="n">
        <v>0.34</v>
      </c>
      <c r="N5365" s="0" t="s">
        <v>154</v>
      </c>
      <c r="P5365" s="0" t="n">
        <f aca="false">IF(AND(OR(Dashboard!$B$5="All",D5365=Dashboard!$B$5),OR(Dashboard!$D$5="All",N5365=Dashboard!$D$5),OR(AND(C5365&lt;&gt;"",C5365&gt;=Dashboard!$F$5,C5365&lt;=Dashboard!$H$5),AND(C5365="",Dashboard!$F$5&lt;=1980,Dashboard!$H$5&gt;=2016))),1,0)</f>
        <v>1</v>
      </c>
      <c r="Q5365" s="0" t="n">
        <f aca="false">J5365*P5365+ROW()*0.00000001</f>
        <v>0.34005365</v>
      </c>
    </row>
    <row r="5366" customFormat="false" ht="15" hidden="false" customHeight="false" outlineLevel="0" collapsed="false">
      <c r="A5366" s="0" t="s">
        <v>4057</v>
      </c>
      <c r="B5366" s="0" t="s">
        <v>33</v>
      </c>
      <c r="C5366" s="0" t="n">
        <v>2007</v>
      </c>
      <c r="D5366" s="0" t="s">
        <v>246</v>
      </c>
      <c r="E5366" s="0" t="s">
        <v>35</v>
      </c>
      <c r="F5366" s="0" t="n">
        <v>0.22</v>
      </c>
      <c r="G5366" s="0" t="n">
        <v>0.02</v>
      </c>
      <c r="H5366" s="0" t="n">
        <v>0.08</v>
      </c>
      <c r="I5366" s="0" t="n">
        <v>0.02</v>
      </c>
      <c r="J5366" s="0" t="n">
        <v>0.34</v>
      </c>
      <c r="K5366" s="0" t="n">
        <v>75</v>
      </c>
      <c r="L5366" s="0" t="n">
        <v>7.6</v>
      </c>
      <c r="M5366" s="0" t="s">
        <v>103</v>
      </c>
      <c r="N5366" s="0" t="s">
        <v>35</v>
      </c>
      <c r="O5366" s="0" t="s">
        <v>37</v>
      </c>
      <c r="P5366" s="0" t="n">
        <f aca="false">IF(AND(OR(Dashboard!$B$5="All",D5366=Dashboard!$B$5),OR(Dashboard!$D$5="All",N5366=Dashboard!$D$5),OR(AND(C5366&lt;&gt;"",C5366&gt;=Dashboard!$F$5,C5366&lt;=Dashboard!$H$5),AND(C5366="",Dashboard!$F$5&lt;=1980,Dashboard!$H$5&gt;=2016))),1,0)</f>
        <v>1</v>
      </c>
      <c r="Q5366" s="0" t="n">
        <f aca="false">J5366*P5366+ROW()*0.00000001</f>
        <v>0.34005366</v>
      </c>
    </row>
    <row r="5367" customFormat="false" ht="15" hidden="false" customHeight="false" outlineLevel="0" collapsed="false">
      <c r="A5367" s="0" t="s">
        <v>1755</v>
      </c>
      <c r="B5367" s="0" t="s">
        <v>76</v>
      </c>
      <c r="C5367" s="0" t="n">
        <v>2009</v>
      </c>
      <c r="D5367" s="0" t="s">
        <v>41</v>
      </c>
      <c r="E5367" s="0" t="s">
        <v>89</v>
      </c>
      <c r="F5367" s="0" t="n">
        <v>0.07</v>
      </c>
      <c r="G5367" s="0" t="n">
        <v>0.03</v>
      </c>
      <c r="H5367" s="0" t="n">
        <v>0</v>
      </c>
      <c r="I5367" s="0" t="n">
        <v>0.25</v>
      </c>
      <c r="J5367" s="0" t="n">
        <v>0.34</v>
      </c>
      <c r="K5367" s="0" t="n">
        <v>72</v>
      </c>
      <c r="L5367" s="0" t="n">
        <v>8.3</v>
      </c>
      <c r="M5367" s="0" t="s">
        <v>103</v>
      </c>
      <c r="N5367" s="0" t="s">
        <v>74</v>
      </c>
      <c r="O5367" s="0" t="s">
        <v>37</v>
      </c>
      <c r="P5367" s="0" t="n">
        <f aca="false">IF(AND(OR(Dashboard!$B$5="All",D5367=Dashboard!$B$5),OR(Dashboard!$D$5="All",N5367=Dashboard!$D$5),OR(AND(C5367&lt;&gt;"",C5367&gt;=Dashboard!$F$5,C5367&lt;=Dashboard!$H$5),AND(C5367="",Dashboard!$F$5&lt;=1980,Dashboard!$H$5&gt;=2016))),1,0)</f>
        <v>1</v>
      </c>
      <c r="Q5367" s="0" t="n">
        <f aca="false">J5367*P5367+ROW()*0.00000001</f>
        <v>0.34005367</v>
      </c>
    </row>
    <row r="5368" customFormat="false" ht="15" hidden="false" customHeight="false" outlineLevel="0" collapsed="false">
      <c r="A5368" s="0" t="s">
        <v>4019</v>
      </c>
      <c r="B5368" s="0" t="s">
        <v>85</v>
      </c>
      <c r="C5368" s="0" t="n">
        <v>2004</v>
      </c>
      <c r="D5368" s="0" t="s">
        <v>16</v>
      </c>
      <c r="E5368" s="0" t="s">
        <v>418</v>
      </c>
      <c r="F5368" s="0" t="n">
        <v>0.25</v>
      </c>
      <c r="G5368" s="0" t="n">
        <v>0.09</v>
      </c>
      <c r="H5368" s="0" t="n">
        <v>0</v>
      </c>
      <c r="I5368" s="0" t="n">
        <v>0.01</v>
      </c>
      <c r="J5368" s="0" t="n">
        <v>0.34</v>
      </c>
      <c r="N5368" s="0" t="s">
        <v>35</v>
      </c>
      <c r="P5368" s="0" t="n">
        <f aca="false">IF(AND(OR(Dashboard!$B$5="All",D5368=Dashboard!$B$5),OR(Dashboard!$D$5="All",N5368=Dashboard!$D$5),OR(AND(C5368&lt;&gt;"",C5368&gt;=Dashboard!$F$5,C5368&lt;=Dashboard!$H$5),AND(C5368="",Dashboard!$F$5&lt;=1980,Dashboard!$H$5&gt;=2016))),1,0)</f>
        <v>1</v>
      </c>
      <c r="Q5368" s="0" t="n">
        <f aca="false">J5368*P5368+ROW()*0.00000001</f>
        <v>0.34005368</v>
      </c>
    </row>
    <row r="5369" customFormat="false" ht="15" hidden="false" customHeight="false" outlineLevel="0" collapsed="false">
      <c r="A5369" s="0" t="s">
        <v>4058</v>
      </c>
      <c r="B5369" s="0" t="s">
        <v>117</v>
      </c>
      <c r="C5369" s="0" t="n">
        <v>1997</v>
      </c>
      <c r="D5369" s="0" t="s">
        <v>102</v>
      </c>
      <c r="E5369" s="0" t="s">
        <v>229</v>
      </c>
      <c r="F5369" s="0" t="n">
        <v>0.19</v>
      </c>
      <c r="G5369" s="0" t="n">
        <v>0.13</v>
      </c>
      <c r="H5369" s="0" t="n">
        <v>0</v>
      </c>
      <c r="I5369" s="0" t="n">
        <v>0.02</v>
      </c>
      <c r="J5369" s="0" t="n">
        <v>0.34</v>
      </c>
      <c r="N5369" s="0" t="s">
        <v>74</v>
      </c>
      <c r="P5369" s="0" t="n">
        <f aca="false">IF(AND(OR(Dashboard!$B$5="All",D5369=Dashboard!$B$5),OR(Dashboard!$D$5="All",N5369=Dashboard!$D$5),OR(AND(C5369&lt;&gt;"",C5369&gt;=Dashboard!$F$5,C5369&lt;=Dashboard!$H$5),AND(C5369="",Dashboard!$F$5&lt;=1980,Dashboard!$H$5&gt;=2016))),1,0)</f>
        <v>1</v>
      </c>
      <c r="Q5369" s="0" t="n">
        <f aca="false">J5369*P5369+ROW()*0.00000001</f>
        <v>0.34005369</v>
      </c>
    </row>
    <row r="5370" customFormat="false" ht="15" hidden="false" customHeight="false" outlineLevel="0" collapsed="false">
      <c r="A5370" s="0" t="s">
        <v>4059</v>
      </c>
      <c r="B5370" s="0" t="s">
        <v>76</v>
      </c>
      <c r="C5370" s="0" t="n">
        <v>2000</v>
      </c>
      <c r="D5370" s="0" t="s">
        <v>48</v>
      </c>
      <c r="E5370" s="0" t="s">
        <v>449</v>
      </c>
      <c r="F5370" s="0" t="n">
        <v>0.17</v>
      </c>
      <c r="G5370" s="0" t="n">
        <v>0.13</v>
      </c>
      <c r="H5370" s="0" t="n">
        <v>0</v>
      </c>
      <c r="I5370" s="0" t="n">
        <v>0.04</v>
      </c>
      <c r="J5370" s="0" t="n">
        <v>0.34</v>
      </c>
      <c r="K5370" s="0" t="n">
        <v>75</v>
      </c>
      <c r="M5370" s="0" t="s">
        <v>36</v>
      </c>
      <c r="N5370" s="0" t="s">
        <v>74</v>
      </c>
      <c r="O5370" s="0" t="s">
        <v>37</v>
      </c>
      <c r="P5370" s="0" t="n">
        <f aca="false">IF(AND(OR(Dashboard!$B$5="All",D5370=Dashboard!$B$5),OR(Dashboard!$D$5="All",N5370=Dashboard!$D$5),OR(AND(C5370&lt;&gt;"",C5370&gt;=Dashboard!$F$5,C5370&lt;=Dashboard!$H$5),AND(C5370="",Dashboard!$F$5&lt;=1980,Dashboard!$H$5&gt;=2016))),1,0)</f>
        <v>1</v>
      </c>
      <c r="Q5370" s="0" t="n">
        <f aca="false">J5370*P5370+ROW()*0.00000001</f>
        <v>0.3400537</v>
      </c>
    </row>
    <row r="5371" customFormat="false" ht="15" hidden="false" customHeight="false" outlineLevel="0" collapsed="false">
      <c r="A5371" s="0" t="s">
        <v>2138</v>
      </c>
      <c r="B5371" s="0" t="s">
        <v>144</v>
      </c>
      <c r="C5371" s="0" t="n">
        <v>2004</v>
      </c>
      <c r="D5371" s="0" t="s">
        <v>56</v>
      </c>
      <c r="E5371" s="0" t="s">
        <v>257</v>
      </c>
      <c r="F5371" s="0" t="n">
        <v>0.26</v>
      </c>
      <c r="G5371" s="0" t="n">
        <v>0.07</v>
      </c>
      <c r="H5371" s="0" t="n">
        <v>0</v>
      </c>
      <c r="I5371" s="0" t="n">
        <v>0.01</v>
      </c>
      <c r="J5371" s="0" t="n">
        <v>0.34</v>
      </c>
      <c r="K5371" s="0" t="n">
        <v>78</v>
      </c>
      <c r="L5371" s="0" t="n">
        <v>8.8</v>
      </c>
      <c r="M5371" s="0" t="s">
        <v>73</v>
      </c>
      <c r="N5371" s="0" t="s">
        <v>66</v>
      </c>
      <c r="O5371" s="0" t="s">
        <v>37</v>
      </c>
      <c r="P5371" s="0" t="n">
        <f aca="false">IF(AND(OR(Dashboard!$B$5="All",D5371=Dashboard!$B$5),OR(Dashboard!$D$5="All",N5371=Dashboard!$D$5),OR(AND(C5371&lt;&gt;"",C5371&gt;=Dashboard!$F$5,C5371&lt;=Dashboard!$H$5),AND(C5371="",Dashboard!$F$5&lt;=1980,Dashboard!$H$5&gt;=2016))),1,0)</f>
        <v>1</v>
      </c>
      <c r="Q5371" s="0" t="n">
        <f aca="false">J5371*P5371+ROW()*0.00000001</f>
        <v>0.34005371</v>
      </c>
    </row>
    <row r="5372" customFormat="false" ht="15" hidden="false" customHeight="false" outlineLevel="0" collapsed="false">
      <c r="A5372" s="0" t="s">
        <v>4060</v>
      </c>
      <c r="B5372" s="0" t="s">
        <v>64</v>
      </c>
      <c r="C5372" s="0" t="n">
        <v>2010</v>
      </c>
      <c r="D5372" s="0" t="s">
        <v>246</v>
      </c>
      <c r="E5372" s="0" t="s">
        <v>157</v>
      </c>
      <c r="F5372" s="0" t="n">
        <v>0.23</v>
      </c>
      <c r="G5372" s="0" t="n">
        <v>0.09</v>
      </c>
      <c r="H5372" s="0" t="n">
        <v>0</v>
      </c>
      <c r="I5372" s="0" t="n">
        <v>0.03</v>
      </c>
      <c r="J5372" s="0" t="n">
        <v>0.34</v>
      </c>
      <c r="K5372" s="0" t="n">
        <v>75</v>
      </c>
      <c r="L5372" s="0" t="n">
        <v>7.1</v>
      </c>
      <c r="M5372" s="0" t="s">
        <v>125</v>
      </c>
      <c r="N5372" s="0" t="s">
        <v>66</v>
      </c>
      <c r="O5372" s="0" t="s">
        <v>37</v>
      </c>
      <c r="P5372" s="0" t="n">
        <f aca="false">IF(AND(OR(Dashboard!$B$5="All",D5372=Dashboard!$B$5),OR(Dashboard!$D$5="All",N5372=Dashboard!$D$5),OR(AND(C5372&lt;&gt;"",C5372&gt;=Dashboard!$F$5,C5372&lt;=Dashboard!$H$5),AND(C5372="",Dashboard!$F$5&lt;=1980,Dashboard!$H$5&gt;=2016))),1,0)</f>
        <v>1</v>
      </c>
      <c r="Q5372" s="0" t="n">
        <f aca="false">J5372*P5372+ROW()*0.00000001</f>
        <v>0.34005372</v>
      </c>
    </row>
    <row r="5373" customFormat="false" ht="15" hidden="false" customHeight="false" outlineLevel="0" collapsed="false">
      <c r="A5373" s="0" t="s">
        <v>4061</v>
      </c>
      <c r="B5373" s="0" t="s">
        <v>76</v>
      </c>
      <c r="C5373" s="0" t="n">
        <v>2001</v>
      </c>
      <c r="D5373" s="0" t="s">
        <v>58</v>
      </c>
      <c r="E5373" s="0" t="s">
        <v>257</v>
      </c>
      <c r="F5373" s="0" t="n">
        <v>0.17</v>
      </c>
      <c r="G5373" s="0" t="n">
        <v>0.13</v>
      </c>
      <c r="H5373" s="0" t="n">
        <v>0</v>
      </c>
      <c r="I5373" s="0" t="n">
        <v>0.04</v>
      </c>
      <c r="J5373" s="0" t="n">
        <v>0.34</v>
      </c>
      <c r="K5373" s="0" t="n">
        <v>65</v>
      </c>
      <c r="L5373" s="0" t="n">
        <v>8.1</v>
      </c>
      <c r="M5373" s="0" t="s">
        <v>103</v>
      </c>
      <c r="N5373" s="0" t="s">
        <v>74</v>
      </c>
      <c r="O5373" s="0" t="s">
        <v>67</v>
      </c>
      <c r="P5373" s="0" t="n">
        <f aca="false">IF(AND(OR(Dashboard!$B$5="All",D5373=Dashboard!$B$5),OR(Dashboard!$D$5="All",N5373=Dashboard!$D$5),OR(AND(C5373&lt;&gt;"",C5373&gt;=Dashboard!$F$5,C5373&lt;=Dashboard!$H$5),AND(C5373="",Dashboard!$F$5&lt;=1980,Dashboard!$H$5&gt;=2016))),1,0)</f>
        <v>1</v>
      </c>
      <c r="Q5373" s="0" t="n">
        <f aca="false">J5373*P5373+ROW()*0.00000001</f>
        <v>0.34005373</v>
      </c>
    </row>
    <row r="5374" customFormat="false" ht="15" hidden="false" customHeight="false" outlineLevel="0" collapsed="false">
      <c r="A5374" s="0" t="s">
        <v>4062</v>
      </c>
      <c r="B5374" s="0" t="s">
        <v>159</v>
      </c>
      <c r="C5374" s="0" t="n">
        <v>1983</v>
      </c>
      <c r="D5374" s="0" t="s">
        <v>71</v>
      </c>
      <c r="E5374" s="0" t="s">
        <v>91</v>
      </c>
      <c r="F5374" s="0" t="n">
        <v>0.32</v>
      </c>
      <c r="G5374" s="0" t="n">
        <v>0.02</v>
      </c>
      <c r="H5374" s="0" t="n">
        <v>0</v>
      </c>
      <c r="I5374" s="0" t="n">
        <v>0</v>
      </c>
      <c r="J5374" s="0" t="n">
        <v>0.34</v>
      </c>
      <c r="N5374" s="0" t="s">
        <v>161</v>
      </c>
      <c r="P5374" s="0" t="n">
        <f aca="false">IF(AND(OR(Dashboard!$B$5="All",D5374=Dashboard!$B$5),OR(Dashboard!$D$5="All",N5374=Dashboard!$D$5),OR(AND(C5374&lt;&gt;"",C5374&gt;=Dashboard!$F$5,C5374&lt;=Dashboard!$H$5),AND(C5374="",Dashboard!$F$5&lt;=1980,Dashboard!$H$5&gt;=2016))),1,0)</f>
        <v>1</v>
      </c>
      <c r="Q5374" s="0" t="n">
        <f aca="false">J5374*P5374+ROW()*0.00000001</f>
        <v>0.34005374</v>
      </c>
    </row>
    <row r="5375" customFormat="false" ht="15" hidden="false" customHeight="false" outlineLevel="0" collapsed="false">
      <c r="A5375" s="0" t="s">
        <v>4063</v>
      </c>
      <c r="B5375" s="0" t="s">
        <v>159</v>
      </c>
      <c r="C5375" s="0" t="n">
        <v>1982</v>
      </c>
      <c r="D5375" s="0" t="s">
        <v>71</v>
      </c>
      <c r="E5375" s="0" t="s">
        <v>4064</v>
      </c>
      <c r="F5375" s="0" t="n">
        <v>0.32</v>
      </c>
      <c r="G5375" s="0" t="n">
        <v>0.02</v>
      </c>
      <c r="H5375" s="0" t="n">
        <v>0</v>
      </c>
      <c r="I5375" s="0" t="n">
        <v>0</v>
      </c>
      <c r="J5375" s="0" t="n">
        <v>0.34</v>
      </c>
      <c r="N5375" s="0" t="s">
        <v>161</v>
      </c>
      <c r="P5375" s="0" t="n">
        <f aca="false">IF(AND(OR(Dashboard!$B$5="All",D5375=Dashboard!$B$5),OR(Dashboard!$D$5="All",N5375=Dashboard!$D$5),OR(AND(C5375&lt;&gt;"",C5375&gt;=Dashboard!$F$5,C5375&lt;=Dashboard!$H$5),AND(C5375="",Dashboard!$F$5&lt;=1980,Dashboard!$H$5&gt;=2016))),1,0)</f>
        <v>1</v>
      </c>
      <c r="Q5375" s="0" t="n">
        <f aca="false">J5375*P5375+ROW()*0.00000001</f>
        <v>0.34005375</v>
      </c>
    </row>
    <row r="5376" customFormat="false" ht="15" hidden="false" customHeight="false" outlineLevel="0" collapsed="false">
      <c r="A5376" s="0" t="s">
        <v>3001</v>
      </c>
      <c r="B5376" s="0" t="s">
        <v>184</v>
      </c>
      <c r="C5376" s="0" t="n">
        <v>2016</v>
      </c>
      <c r="D5376" s="0" t="s">
        <v>71</v>
      </c>
      <c r="E5376" s="0" t="s">
        <v>35</v>
      </c>
      <c r="F5376" s="0" t="n">
        <v>0.07</v>
      </c>
      <c r="G5376" s="0" t="n">
        <v>0.14</v>
      </c>
      <c r="H5376" s="0" t="n">
        <v>0.11</v>
      </c>
      <c r="I5376" s="0" t="n">
        <v>0.02</v>
      </c>
      <c r="J5376" s="0" t="n">
        <v>0.34</v>
      </c>
      <c r="N5376" s="0" t="s">
        <v>35</v>
      </c>
      <c r="P5376" s="0" t="n">
        <f aca="false">IF(AND(OR(Dashboard!$B$5="All",D5376=Dashboard!$B$5),OR(Dashboard!$D$5="All",N5376=Dashboard!$D$5),OR(AND(C5376&lt;&gt;"",C5376&gt;=Dashboard!$F$5,C5376&lt;=Dashboard!$H$5),AND(C5376="",Dashboard!$F$5&lt;=1980,Dashboard!$H$5&gt;=2016))),1,0)</f>
        <v>1</v>
      </c>
      <c r="Q5376" s="0" t="n">
        <f aca="false">J5376*P5376+ROW()*0.00000001</f>
        <v>0.34005376</v>
      </c>
    </row>
    <row r="5377" customFormat="false" ht="15" hidden="false" customHeight="false" outlineLevel="0" collapsed="false">
      <c r="A5377" s="0" t="s">
        <v>3534</v>
      </c>
      <c r="B5377" s="0" t="s">
        <v>50</v>
      </c>
      <c r="C5377" s="0" t="n">
        <v>2007</v>
      </c>
      <c r="D5377" s="0" t="s">
        <v>71</v>
      </c>
      <c r="E5377" s="0" t="s">
        <v>418</v>
      </c>
      <c r="F5377" s="0" t="n">
        <v>0.31</v>
      </c>
      <c r="G5377" s="0" t="n">
        <v>0</v>
      </c>
      <c r="H5377" s="0" t="n">
        <v>0</v>
      </c>
      <c r="I5377" s="0" t="n">
        <v>0.03</v>
      </c>
      <c r="J5377" s="0" t="n">
        <v>0.34</v>
      </c>
      <c r="N5377" s="0" t="s">
        <v>35</v>
      </c>
      <c r="P5377" s="0" t="n">
        <f aca="false">IF(AND(OR(Dashboard!$B$5="All",D5377=Dashboard!$B$5),OR(Dashboard!$D$5="All",N5377=Dashboard!$D$5),OR(AND(C5377&lt;&gt;"",C5377&gt;=Dashboard!$F$5,C5377&lt;=Dashboard!$H$5),AND(C5377="",Dashboard!$F$5&lt;=1980,Dashboard!$H$5&gt;=2016))),1,0)</f>
        <v>1</v>
      </c>
      <c r="Q5377" s="0" t="n">
        <f aca="false">J5377*P5377+ROW()*0.00000001</f>
        <v>0.34005377</v>
      </c>
    </row>
    <row r="5378" customFormat="false" ht="15" hidden="false" customHeight="false" outlineLevel="0" collapsed="false">
      <c r="A5378" s="0" t="s">
        <v>4065</v>
      </c>
      <c r="B5378" s="0" t="s">
        <v>70</v>
      </c>
      <c r="C5378" s="0" t="n">
        <v>2010</v>
      </c>
      <c r="D5378" s="0" t="s">
        <v>34</v>
      </c>
      <c r="E5378" s="0" t="s">
        <v>124</v>
      </c>
      <c r="F5378" s="0" t="n">
        <v>0.11</v>
      </c>
      <c r="G5378" s="0" t="n">
        <v>0.17</v>
      </c>
      <c r="H5378" s="0" t="n">
        <v>0</v>
      </c>
      <c r="I5378" s="0" t="n">
        <v>0.06</v>
      </c>
      <c r="J5378" s="0" t="n">
        <v>0.34</v>
      </c>
      <c r="K5378" s="0" t="n">
        <v>45</v>
      </c>
      <c r="L5378" s="0" t="n">
        <v>4.3</v>
      </c>
      <c r="M5378" s="0" t="s">
        <v>36</v>
      </c>
      <c r="N5378" s="0" t="s">
        <v>74</v>
      </c>
      <c r="O5378" s="0" t="s">
        <v>177</v>
      </c>
      <c r="P5378" s="0" t="n">
        <f aca="false">IF(AND(OR(Dashboard!$B$5="All",D5378=Dashboard!$B$5),OR(Dashboard!$D$5="All",N5378=Dashboard!$D$5),OR(AND(C5378&lt;&gt;"",C5378&gt;=Dashboard!$F$5,C5378&lt;=Dashboard!$H$5),AND(C5378="",Dashboard!$F$5&lt;=1980,Dashboard!$H$5&gt;=2016))),1,0)</f>
        <v>1</v>
      </c>
      <c r="Q5378" s="0" t="n">
        <f aca="false">J5378*P5378+ROW()*0.00000001</f>
        <v>0.34005378</v>
      </c>
    </row>
    <row r="5379" customFormat="false" ht="15" hidden="false" customHeight="false" outlineLevel="0" collapsed="false">
      <c r="A5379" s="0" t="s">
        <v>4066</v>
      </c>
      <c r="B5379" s="0" t="s">
        <v>152</v>
      </c>
      <c r="C5379" s="0" t="n">
        <v>2013</v>
      </c>
      <c r="D5379" s="0" t="s">
        <v>246</v>
      </c>
      <c r="E5379" s="0" t="s">
        <v>418</v>
      </c>
      <c r="F5379" s="0" t="n">
        <v>0.06</v>
      </c>
      <c r="G5379" s="0" t="n">
        <v>0.25</v>
      </c>
      <c r="H5379" s="0" t="n">
        <v>0</v>
      </c>
      <c r="I5379" s="0" t="n">
        <v>0.04</v>
      </c>
      <c r="J5379" s="0" t="n">
        <v>0.34</v>
      </c>
      <c r="K5379" s="0" t="n">
        <v>80</v>
      </c>
      <c r="L5379" s="0" t="n">
        <v>2.1</v>
      </c>
      <c r="M5379" s="0" t="s">
        <v>73</v>
      </c>
      <c r="N5379" s="0" t="s">
        <v>152</v>
      </c>
      <c r="O5379" s="0" t="s">
        <v>37</v>
      </c>
      <c r="P5379" s="0" t="n">
        <f aca="false">IF(AND(OR(Dashboard!$B$5="All",D5379=Dashboard!$B$5),OR(Dashboard!$D$5="All",N5379=Dashboard!$D$5),OR(AND(C5379&lt;&gt;"",C5379&gt;=Dashboard!$F$5,C5379&lt;=Dashboard!$H$5),AND(C5379="",Dashboard!$F$5&lt;=1980,Dashboard!$H$5&gt;=2016))),1,0)</f>
        <v>1</v>
      </c>
      <c r="Q5379" s="0" t="n">
        <f aca="false">J5379*P5379+ROW()*0.00000001</f>
        <v>0.34005379</v>
      </c>
    </row>
    <row r="5380" customFormat="false" ht="15" hidden="false" customHeight="false" outlineLevel="0" collapsed="false">
      <c r="A5380" s="0" t="s">
        <v>4067</v>
      </c>
      <c r="B5380" s="0" t="s">
        <v>33</v>
      </c>
      <c r="C5380" s="0" t="n">
        <v>2006</v>
      </c>
      <c r="D5380" s="0" t="s">
        <v>58</v>
      </c>
      <c r="E5380" s="0" t="s">
        <v>35</v>
      </c>
      <c r="F5380" s="0" t="n">
        <v>0.28</v>
      </c>
      <c r="G5380" s="0" t="n">
        <v>0.01</v>
      </c>
      <c r="H5380" s="0" t="n">
        <v>0.03</v>
      </c>
      <c r="I5380" s="0" t="n">
        <v>0.03</v>
      </c>
      <c r="J5380" s="0" t="n">
        <v>0.34</v>
      </c>
      <c r="K5380" s="0" t="n">
        <v>80</v>
      </c>
      <c r="L5380" s="0" t="n">
        <v>8</v>
      </c>
      <c r="M5380" s="0" t="s">
        <v>103</v>
      </c>
      <c r="N5380" s="0" t="s">
        <v>35</v>
      </c>
      <c r="O5380" s="0" t="s">
        <v>37</v>
      </c>
      <c r="P5380" s="0" t="n">
        <f aca="false">IF(AND(OR(Dashboard!$B$5="All",D5380=Dashboard!$B$5),OR(Dashboard!$D$5="All",N5380=Dashboard!$D$5),OR(AND(C5380&lt;&gt;"",C5380&gt;=Dashboard!$F$5,C5380&lt;=Dashboard!$H$5),AND(C5380="",Dashboard!$F$5&lt;=1980,Dashboard!$H$5&gt;=2016))),1,0)</f>
        <v>1</v>
      </c>
      <c r="Q5380" s="0" t="n">
        <f aca="false">J5380*P5380+ROW()*0.00000001</f>
        <v>0.3400538</v>
      </c>
    </row>
    <row r="5381" customFormat="false" ht="15" hidden="false" customHeight="false" outlineLevel="0" collapsed="false">
      <c r="A5381" s="0" t="s">
        <v>4068</v>
      </c>
      <c r="B5381" s="0" t="s">
        <v>33</v>
      </c>
      <c r="C5381" s="0" t="n">
        <v>2010</v>
      </c>
      <c r="D5381" s="0" t="s">
        <v>58</v>
      </c>
      <c r="E5381" s="0" t="s">
        <v>220</v>
      </c>
      <c r="F5381" s="0" t="n">
        <v>0.28</v>
      </c>
      <c r="G5381" s="0" t="n">
        <v>0.04</v>
      </c>
      <c r="H5381" s="0" t="n">
        <v>0</v>
      </c>
      <c r="I5381" s="0" t="n">
        <v>0.02</v>
      </c>
      <c r="J5381" s="0" t="n">
        <v>0.34</v>
      </c>
      <c r="M5381" s="0" t="s">
        <v>36</v>
      </c>
      <c r="N5381" s="0" t="s">
        <v>35</v>
      </c>
      <c r="P5381" s="0" t="n">
        <f aca="false">IF(AND(OR(Dashboard!$B$5="All",D5381=Dashboard!$B$5),OR(Dashboard!$D$5="All",N5381=Dashboard!$D$5),OR(AND(C5381&lt;&gt;"",C5381&gt;=Dashboard!$F$5,C5381&lt;=Dashboard!$H$5),AND(C5381="",Dashboard!$F$5&lt;=1980,Dashboard!$H$5&gt;=2016))),1,0)</f>
        <v>1</v>
      </c>
      <c r="Q5381" s="0" t="n">
        <f aca="false">J5381*P5381+ROW()*0.00000001</f>
        <v>0.34005381</v>
      </c>
    </row>
    <row r="5382" customFormat="false" ht="15" hidden="false" customHeight="false" outlineLevel="0" collapsed="false">
      <c r="A5382" s="0" t="s">
        <v>4069</v>
      </c>
      <c r="B5382" s="0" t="s">
        <v>186</v>
      </c>
      <c r="C5382" s="0" t="n">
        <v>2005</v>
      </c>
      <c r="D5382" s="0" t="s">
        <v>102</v>
      </c>
      <c r="E5382" s="0" t="s">
        <v>418</v>
      </c>
      <c r="F5382" s="0" t="n">
        <v>0.26</v>
      </c>
      <c r="G5382" s="0" t="n">
        <v>0.07</v>
      </c>
      <c r="H5382" s="0" t="n">
        <v>0</v>
      </c>
      <c r="I5382" s="0" t="n">
        <v>0.01</v>
      </c>
      <c r="J5382" s="0" t="n">
        <v>0.34</v>
      </c>
      <c r="K5382" s="0" t="n">
        <v>76</v>
      </c>
      <c r="L5382" s="0" t="n">
        <v>6</v>
      </c>
      <c r="M5382" s="0" t="s">
        <v>103</v>
      </c>
      <c r="N5382" s="0" t="s">
        <v>35</v>
      </c>
      <c r="O5382" s="0" t="s">
        <v>37</v>
      </c>
      <c r="P5382" s="0" t="n">
        <f aca="false">IF(AND(OR(Dashboard!$B$5="All",D5382=Dashboard!$B$5),OR(Dashboard!$D$5="All",N5382=Dashboard!$D$5),OR(AND(C5382&lt;&gt;"",C5382&gt;=Dashboard!$F$5,C5382&lt;=Dashboard!$H$5),AND(C5382="",Dashboard!$F$5&lt;=1980,Dashboard!$H$5&gt;=2016))),1,0)</f>
        <v>1</v>
      </c>
      <c r="Q5382" s="0" t="n">
        <f aca="false">J5382*P5382+ROW()*0.00000001</f>
        <v>0.34005382</v>
      </c>
    </row>
    <row r="5383" customFormat="false" ht="15" hidden="false" customHeight="false" outlineLevel="0" collapsed="false">
      <c r="A5383" s="0" t="s">
        <v>615</v>
      </c>
      <c r="B5383" s="0" t="s">
        <v>33</v>
      </c>
      <c r="C5383" s="0" t="n">
        <v>2011</v>
      </c>
      <c r="D5383" s="0" t="s">
        <v>34</v>
      </c>
      <c r="E5383" s="0" t="s">
        <v>72</v>
      </c>
      <c r="F5383" s="0" t="n">
        <v>0.29</v>
      </c>
      <c r="G5383" s="0" t="n">
        <v>0.03</v>
      </c>
      <c r="H5383" s="0" t="n">
        <v>0</v>
      </c>
      <c r="I5383" s="0" t="n">
        <v>0.02</v>
      </c>
      <c r="J5383" s="0" t="n">
        <v>0.34</v>
      </c>
      <c r="L5383" s="0" t="n">
        <v>6.8</v>
      </c>
      <c r="M5383" s="0" t="s">
        <v>36</v>
      </c>
      <c r="N5383" s="0" t="s">
        <v>35</v>
      </c>
      <c r="P5383" s="0" t="n">
        <f aca="false">IF(AND(OR(Dashboard!$B$5="All",D5383=Dashboard!$B$5),OR(Dashboard!$D$5="All",N5383=Dashboard!$D$5),OR(AND(C5383&lt;&gt;"",C5383&gt;=Dashboard!$F$5,C5383&lt;=Dashboard!$H$5),AND(C5383="",Dashboard!$F$5&lt;=1980,Dashboard!$H$5&gt;=2016))),1,0)</f>
        <v>1</v>
      </c>
      <c r="Q5383" s="0" t="n">
        <f aca="false">J5383*P5383+ROW()*0.00000001</f>
        <v>0.34005383</v>
      </c>
    </row>
    <row r="5384" customFormat="false" ht="15" hidden="false" customHeight="false" outlineLevel="0" collapsed="false">
      <c r="A5384" s="0" t="s">
        <v>958</v>
      </c>
      <c r="B5384" s="0" t="s">
        <v>144</v>
      </c>
      <c r="C5384" s="0" t="n">
        <v>2004</v>
      </c>
      <c r="D5384" s="0" t="s">
        <v>58</v>
      </c>
      <c r="E5384" s="0" t="s">
        <v>142</v>
      </c>
      <c r="F5384" s="0" t="n">
        <v>0.22</v>
      </c>
      <c r="G5384" s="0" t="n">
        <v>0.11</v>
      </c>
      <c r="H5384" s="0" t="n">
        <v>0</v>
      </c>
      <c r="I5384" s="0" t="n">
        <v>0.01</v>
      </c>
      <c r="J5384" s="0" t="n">
        <v>0.34</v>
      </c>
      <c r="K5384" s="0" t="n">
        <v>70</v>
      </c>
      <c r="L5384" s="0" t="n">
        <v>6.5</v>
      </c>
      <c r="M5384" s="0" t="s">
        <v>103</v>
      </c>
      <c r="N5384" s="0" t="s">
        <v>66</v>
      </c>
      <c r="O5384" s="0" t="s">
        <v>67</v>
      </c>
      <c r="P5384" s="0" t="n">
        <f aca="false">IF(AND(OR(Dashboard!$B$5="All",D5384=Dashboard!$B$5),OR(Dashboard!$D$5="All",N5384=Dashboard!$D$5),OR(AND(C5384&lt;&gt;"",C5384&gt;=Dashboard!$F$5,C5384&lt;=Dashboard!$H$5),AND(C5384="",Dashboard!$F$5&lt;=1980,Dashboard!$H$5&gt;=2016))),1,0)</f>
        <v>1</v>
      </c>
      <c r="Q5384" s="0" t="n">
        <f aca="false">J5384*P5384+ROW()*0.00000001</f>
        <v>0.34005384</v>
      </c>
    </row>
    <row r="5385" customFormat="false" ht="15" hidden="false" customHeight="false" outlineLevel="0" collapsed="false">
      <c r="A5385" s="0" t="s">
        <v>4070</v>
      </c>
      <c r="B5385" s="0" t="s">
        <v>159</v>
      </c>
      <c r="C5385" s="0" t="n">
        <v>1981</v>
      </c>
      <c r="D5385" s="0" t="s">
        <v>71</v>
      </c>
      <c r="E5385" s="0" t="s">
        <v>2148</v>
      </c>
      <c r="F5385" s="0" t="n">
        <v>0.32</v>
      </c>
      <c r="G5385" s="0" t="n">
        <v>0.02</v>
      </c>
      <c r="H5385" s="0" t="n">
        <v>0</v>
      </c>
      <c r="I5385" s="0" t="n">
        <v>0</v>
      </c>
      <c r="J5385" s="0" t="n">
        <v>0.34</v>
      </c>
      <c r="N5385" s="0" t="s">
        <v>161</v>
      </c>
      <c r="P5385" s="0" t="n">
        <f aca="false">IF(AND(OR(Dashboard!$B$5="All",D5385=Dashboard!$B$5),OR(Dashboard!$D$5="All",N5385=Dashboard!$D$5),OR(AND(C5385&lt;&gt;"",C5385&gt;=Dashboard!$F$5,C5385&lt;=Dashboard!$H$5),AND(C5385="",Dashboard!$F$5&lt;=1980,Dashboard!$H$5&gt;=2016))),1,0)</f>
        <v>1</v>
      </c>
      <c r="Q5385" s="0" t="n">
        <f aca="false">J5385*P5385+ROW()*0.00000001</f>
        <v>0.34005385</v>
      </c>
    </row>
    <row r="5386" customFormat="false" ht="15" hidden="false" customHeight="false" outlineLevel="0" collapsed="false">
      <c r="A5386" s="0" t="s">
        <v>4071</v>
      </c>
      <c r="B5386" s="0" t="s">
        <v>70</v>
      </c>
      <c r="C5386" s="0" t="n">
        <v>2010</v>
      </c>
      <c r="D5386" s="0" t="s">
        <v>34</v>
      </c>
      <c r="E5386" s="0" t="s">
        <v>154</v>
      </c>
      <c r="F5386" s="0" t="n">
        <v>0.09</v>
      </c>
      <c r="G5386" s="0" t="n">
        <v>0.19</v>
      </c>
      <c r="H5386" s="0" t="n">
        <v>0</v>
      </c>
      <c r="I5386" s="0" t="n">
        <v>0.07</v>
      </c>
      <c r="J5386" s="0" t="n">
        <v>0.34</v>
      </c>
      <c r="N5386" s="0" t="s">
        <v>74</v>
      </c>
      <c r="P5386" s="0" t="n">
        <f aca="false">IF(AND(OR(Dashboard!$B$5="All",D5386=Dashboard!$B$5),OR(Dashboard!$D$5="All",N5386=Dashboard!$D$5),OR(AND(C5386&lt;&gt;"",C5386&gt;=Dashboard!$F$5,C5386&lt;=Dashboard!$H$5),AND(C5386="",Dashboard!$F$5&lt;=1980,Dashboard!$H$5&gt;=2016))),1,0)</f>
        <v>1</v>
      </c>
      <c r="Q5386" s="0" t="n">
        <f aca="false">J5386*P5386+ROW()*0.00000001</f>
        <v>0.34005386</v>
      </c>
    </row>
    <row r="5387" customFormat="false" ht="15" hidden="false" customHeight="false" outlineLevel="0" collapsed="false">
      <c r="A5387" s="0" t="s">
        <v>4072</v>
      </c>
      <c r="B5387" s="0" t="s">
        <v>873</v>
      </c>
      <c r="C5387" s="0" t="n">
        <v>1995</v>
      </c>
      <c r="D5387" s="0" t="s">
        <v>102</v>
      </c>
      <c r="E5387" s="0" t="s">
        <v>229</v>
      </c>
      <c r="F5387" s="0" t="n">
        <v>0</v>
      </c>
      <c r="G5387" s="0" t="n">
        <v>0</v>
      </c>
      <c r="H5387" s="0" t="n">
        <v>0.34</v>
      </c>
      <c r="I5387" s="0" t="n">
        <v>0</v>
      </c>
      <c r="J5387" s="0" t="n">
        <v>0.34</v>
      </c>
      <c r="N5387" s="0" t="s">
        <v>154</v>
      </c>
      <c r="P5387" s="0" t="n">
        <f aca="false">IF(AND(OR(Dashboard!$B$5="All",D5387=Dashboard!$B$5),OR(Dashboard!$D$5="All",N5387=Dashboard!$D$5),OR(AND(C5387&lt;&gt;"",C5387&gt;=Dashboard!$F$5,C5387&lt;=Dashboard!$H$5),AND(C5387="",Dashboard!$F$5&lt;=1980,Dashboard!$H$5&gt;=2016))),1,0)</f>
        <v>1</v>
      </c>
      <c r="Q5387" s="0" t="n">
        <f aca="false">J5387*P5387+ROW()*0.00000001</f>
        <v>0.34005387</v>
      </c>
    </row>
    <row r="5388" customFormat="false" ht="15" hidden="false" customHeight="false" outlineLevel="0" collapsed="false">
      <c r="A5388" s="0" t="s">
        <v>1773</v>
      </c>
      <c r="B5388" s="0" t="s">
        <v>172</v>
      </c>
      <c r="C5388" s="0" t="n">
        <v>2014</v>
      </c>
      <c r="D5388" s="0" t="s">
        <v>16</v>
      </c>
      <c r="E5388" s="0" t="s">
        <v>124</v>
      </c>
      <c r="F5388" s="0" t="n">
        <v>0.13</v>
      </c>
      <c r="G5388" s="0" t="n">
        <v>0.18</v>
      </c>
      <c r="H5388" s="0" t="n">
        <v>0</v>
      </c>
      <c r="I5388" s="0" t="n">
        <v>0.03</v>
      </c>
      <c r="J5388" s="0" t="n">
        <v>0.34</v>
      </c>
      <c r="K5388" s="0" t="n">
        <v>91</v>
      </c>
      <c r="L5388" s="0" t="n">
        <v>7.9</v>
      </c>
      <c r="M5388" s="0" t="s">
        <v>125</v>
      </c>
      <c r="N5388" s="0" t="s">
        <v>66</v>
      </c>
      <c r="O5388" s="0" t="s">
        <v>60</v>
      </c>
      <c r="P5388" s="0" t="n">
        <f aca="false">IF(AND(OR(Dashboard!$B$5="All",D5388=Dashboard!$B$5),OR(Dashboard!$D$5="All",N5388=Dashboard!$D$5),OR(AND(C5388&lt;&gt;"",C5388&gt;=Dashboard!$F$5,C5388&lt;=Dashboard!$H$5),AND(C5388="",Dashboard!$F$5&lt;=1980,Dashboard!$H$5&gt;=2016))),1,0)</f>
        <v>1</v>
      </c>
      <c r="Q5388" s="0" t="n">
        <f aca="false">J5388*P5388+ROW()*0.00000001</f>
        <v>0.34005388</v>
      </c>
    </row>
    <row r="5389" customFormat="false" ht="15" hidden="false" customHeight="false" outlineLevel="0" collapsed="false">
      <c r="A5389" s="0" t="s">
        <v>1914</v>
      </c>
      <c r="B5389" s="0" t="s">
        <v>50</v>
      </c>
      <c r="C5389" s="0" t="n">
        <v>2005</v>
      </c>
      <c r="D5389" s="0" t="s">
        <v>71</v>
      </c>
      <c r="E5389" s="0" t="s">
        <v>418</v>
      </c>
      <c r="F5389" s="0" t="n">
        <v>0.31</v>
      </c>
      <c r="G5389" s="0" t="n">
        <v>0</v>
      </c>
      <c r="H5389" s="0" t="n">
        <v>0</v>
      </c>
      <c r="I5389" s="0" t="n">
        <v>0.02</v>
      </c>
      <c r="J5389" s="0" t="n">
        <v>0.34</v>
      </c>
      <c r="K5389" s="0" t="n">
        <v>67</v>
      </c>
      <c r="L5389" s="0" t="n">
        <v>7.6</v>
      </c>
      <c r="M5389" s="0" t="s">
        <v>36</v>
      </c>
      <c r="N5389" s="0" t="s">
        <v>35</v>
      </c>
      <c r="O5389" s="0" t="s">
        <v>67</v>
      </c>
      <c r="P5389" s="0" t="n">
        <f aca="false">IF(AND(OR(Dashboard!$B$5="All",D5389=Dashboard!$B$5),OR(Dashboard!$D$5="All",N5389=Dashboard!$D$5),OR(AND(C5389&lt;&gt;"",C5389&gt;=Dashboard!$F$5,C5389&lt;=Dashboard!$H$5),AND(C5389="",Dashboard!$F$5&lt;=1980,Dashboard!$H$5&gt;=2016))),1,0)</f>
        <v>1</v>
      </c>
      <c r="Q5389" s="0" t="n">
        <f aca="false">J5389*P5389+ROW()*0.00000001</f>
        <v>0.34005389</v>
      </c>
    </row>
    <row r="5390" customFormat="false" ht="15" hidden="false" customHeight="false" outlineLevel="0" collapsed="false">
      <c r="A5390" s="0" t="s">
        <v>684</v>
      </c>
      <c r="B5390" s="0" t="s">
        <v>70</v>
      </c>
      <c r="C5390" s="0" t="n">
        <v>2008</v>
      </c>
      <c r="D5390" s="0" t="s">
        <v>52</v>
      </c>
      <c r="E5390" s="0" t="s">
        <v>142</v>
      </c>
      <c r="F5390" s="0" t="n">
        <v>0.25</v>
      </c>
      <c r="G5390" s="0" t="n">
        <v>0.05</v>
      </c>
      <c r="H5390" s="0" t="n">
        <v>0</v>
      </c>
      <c r="I5390" s="0" t="n">
        <v>0.04</v>
      </c>
      <c r="J5390" s="0" t="n">
        <v>0.34</v>
      </c>
      <c r="K5390" s="0" t="n">
        <v>54</v>
      </c>
      <c r="L5390" s="0" t="n">
        <v>6.7</v>
      </c>
      <c r="M5390" s="0" t="s">
        <v>36</v>
      </c>
      <c r="N5390" s="0" t="s">
        <v>74</v>
      </c>
      <c r="O5390" s="0" t="s">
        <v>53</v>
      </c>
      <c r="P5390" s="0" t="n">
        <f aca="false">IF(AND(OR(Dashboard!$B$5="All",D5390=Dashboard!$B$5),OR(Dashboard!$D$5="All",N5390=Dashboard!$D$5),OR(AND(C5390&lt;&gt;"",C5390&gt;=Dashboard!$F$5,C5390&lt;=Dashboard!$H$5),AND(C5390="",Dashboard!$F$5&lt;=1980,Dashboard!$H$5&gt;=2016))),1,0)</f>
        <v>1</v>
      </c>
      <c r="Q5390" s="0" t="n">
        <f aca="false">J5390*P5390+ROW()*0.00000001</f>
        <v>0.3400539</v>
      </c>
    </row>
    <row r="5391" customFormat="false" ht="15" hidden="false" customHeight="false" outlineLevel="0" collapsed="false">
      <c r="A5391" s="0" t="s">
        <v>3286</v>
      </c>
      <c r="B5391" s="0" t="s">
        <v>50</v>
      </c>
      <c r="C5391" s="0" t="n">
        <v>2008</v>
      </c>
      <c r="D5391" s="0" t="s">
        <v>58</v>
      </c>
      <c r="E5391" s="0" t="s">
        <v>142</v>
      </c>
      <c r="F5391" s="0" t="n">
        <v>0.29</v>
      </c>
      <c r="G5391" s="0" t="n">
        <v>0.02</v>
      </c>
      <c r="H5391" s="0" t="n">
        <v>0</v>
      </c>
      <c r="I5391" s="0" t="n">
        <v>0.03</v>
      </c>
      <c r="J5391" s="0" t="n">
        <v>0.34</v>
      </c>
      <c r="K5391" s="0" t="n">
        <v>69</v>
      </c>
      <c r="L5391" s="0" t="n">
        <v>7.3</v>
      </c>
      <c r="M5391" s="0" t="s">
        <v>36</v>
      </c>
      <c r="N5391" s="0" t="s">
        <v>35</v>
      </c>
      <c r="O5391" s="0" t="s">
        <v>67</v>
      </c>
      <c r="P5391" s="0" t="n">
        <f aca="false">IF(AND(OR(Dashboard!$B$5="All",D5391=Dashboard!$B$5),OR(Dashboard!$D$5="All",N5391=Dashboard!$D$5),OR(AND(C5391&lt;&gt;"",C5391&gt;=Dashboard!$F$5,C5391&lt;=Dashboard!$H$5),AND(C5391="",Dashboard!$F$5&lt;=1980,Dashboard!$H$5&gt;=2016))),1,0)</f>
        <v>1</v>
      </c>
      <c r="Q5391" s="0" t="n">
        <f aca="false">J5391*P5391+ROW()*0.00000001</f>
        <v>0.34005391</v>
      </c>
    </row>
    <row r="5392" customFormat="false" ht="15" hidden="false" customHeight="false" outlineLevel="0" collapsed="false">
      <c r="A5392" s="0" t="s">
        <v>4073</v>
      </c>
      <c r="B5392" s="0" t="s">
        <v>108</v>
      </c>
      <c r="C5392" s="0" t="n">
        <v>1998</v>
      </c>
      <c r="D5392" s="0" t="s">
        <v>41</v>
      </c>
      <c r="E5392" s="0" t="s">
        <v>214</v>
      </c>
      <c r="F5392" s="0" t="n">
        <v>0.27</v>
      </c>
      <c r="G5392" s="0" t="n">
        <v>0.06</v>
      </c>
      <c r="H5392" s="0" t="n">
        <v>0</v>
      </c>
      <c r="I5392" s="0" t="n">
        <v>0</v>
      </c>
      <c r="J5392" s="0" t="n">
        <v>0.34</v>
      </c>
      <c r="N5392" s="0" t="s">
        <v>35</v>
      </c>
      <c r="P5392" s="0" t="n">
        <f aca="false">IF(AND(OR(Dashboard!$B$5="All",D5392=Dashboard!$B$5),OR(Dashboard!$D$5="All",N5392=Dashboard!$D$5),OR(AND(C5392&lt;&gt;"",C5392&gt;=Dashboard!$F$5,C5392&lt;=Dashboard!$H$5),AND(C5392="",Dashboard!$F$5&lt;=1980,Dashboard!$H$5&gt;=2016))),1,0)</f>
        <v>1</v>
      </c>
      <c r="Q5392" s="0" t="n">
        <f aca="false">J5392*P5392+ROW()*0.00000001</f>
        <v>0.34005392</v>
      </c>
    </row>
    <row r="5393" customFormat="false" ht="15" hidden="false" customHeight="false" outlineLevel="0" collapsed="false">
      <c r="A5393" s="0" t="s">
        <v>4074</v>
      </c>
      <c r="B5393" s="0" t="s">
        <v>64</v>
      </c>
      <c r="C5393" s="0" t="n">
        <v>2006</v>
      </c>
      <c r="D5393" s="0" t="s">
        <v>71</v>
      </c>
      <c r="E5393" s="0" t="s">
        <v>65</v>
      </c>
      <c r="F5393" s="0" t="n">
        <v>0.27</v>
      </c>
      <c r="G5393" s="0" t="n">
        <v>0.02</v>
      </c>
      <c r="H5393" s="0" t="n">
        <v>0.02</v>
      </c>
      <c r="I5393" s="0" t="n">
        <v>0.03</v>
      </c>
      <c r="J5393" s="0" t="n">
        <v>0.34</v>
      </c>
      <c r="K5393" s="0" t="n">
        <v>56</v>
      </c>
      <c r="L5393" s="0" t="n">
        <v>7.3</v>
      </c>
      <c r="M5393" s="0" t="s">
        <v>73</v>
      </c>
      <c r="N5393" s="0" t="s">
        <v>66</v>
      </c>
      <c r="O5393" s="0" t="s">
        <v>53</v>
      </c>
      <c r="P5393" s="0" t="n">
        <f aca="false">IF(AND(OR(Dashboard!$B$5="All",D5393=Dashboard!$B$5),OR(Dashboard!$D$5="All",N5393=Dashboard!$D$5),OR(AND(C5393&lt;&gt;"",C5393&gt;=Dashboard!$F$5,C5393&lt;=Dashboard!$H$5),AND(C5393="",Dashboard!$F$5&lt;=1980,Dashboard!$H$5&gt;=2016))),1,0)</f>
        <v>1</v>
      </c>
      <c r="Q5393" s="0" t="n">
        <f aca="false">J5393*P5393+ROW()*0.00000001</f>
        <v>0.34005393</v>
      </c>
    </row>
    <row r="5394" customFormat="false" ht="15" hidden="false" customHeight="false" outlineLevel="0" collapsed="false">
      <c r="A5394" s="0" t="s">
        <v>4075</v>
      </c>
      <c r="B5394" s="0" t="s">
        <v>159</v>
      </c>
      <c r="C5394" s="0" t="n">
        <v>1982</v>
      </c>
      <c r="D5394" s="0" t="s">
        <v>71</v>
      </c>
      <c r="E5394" s="0" t="s">
        <v>2148</v>
      </c>
      <c r="F5394" s="0" t="n">
        <v>0.32</v>
      </c>
      <c r="G5394" s="0" t="n">
        <v>0.02</v>
      </c>
      <c r="H5394" s="0" t="n">
        <v>0</v>
      </c>
      <c r="I5394" s="0" t="n">
        <v>0</v>
      </c>
      <c r="J5394" s="0" t="n">
        <v>0.34</v>
      </c>
      <c r="N5394" s="0" t="s">
        <v>161</v>
      </c>
      <c r="P5394" s="0" t="n">
        <f aca="false">IF(AND(OR(Dashboard!$B$5="All",D5394=Dashboard!$B$5),OR(Dashboard!$D$5="All",N5394=Dashboard!$D$5),OR(AND(C5394&lt;&gt;"",C5394&gt;=Dashboard!$F$5,C5394&lt;=Dashboard!$H$5),AND(C5394="",Dashboard!$F$5&lt;=1980,Dashboard!$H$5&gt;=2016))),1,0)</f>
        <v>1</v>
      </c>
      <c r="Q5394" s="0" t="n">
        <f aca="false">J5394*P5394+ROW()*0.00000001</f>
        <v>0.34005394</v>
      </c>
    </row>
    <row r="5395" customFormat="false" ht="15" hidden="false" customHeight="false" outlineLevel="0" collapsed="false">
      <c r="A5395" s="0" t="s">
        <v>4076</v>
      </c>
      <c r="B5395" s="0" t="s">
        <v>70</v>
      </c>
      <c r="C5395" s="0" t="n">
        <v>2007</v>
      </c>
      <c r="D5395" s="0" t="s">
        <v>71</v>
      </c>
      <c r="E5395" s="0" t="s">
        <v>418</v>
      </c>
      <c r="F5395" s="0" t="n">
        <v>0.13</v>
      </c>
      <c r="G5395" s="0" t="n">
        <v>0.15</v>
      </c>
      <c r="H5395" s="0" t="n">
        <v>0</v>
      </c>
      <c r="I5395" s="0" t="n">
        <v>0.05</v>
      </c>
      <c r="J5395" s="0" t="n">
        <v>0.34</v>
      </c>
      <c r="K5395" s="0" t="n">
        <v>69</v>
      </c>
      <c r="L5395" s="0" t="n">
        <v>7.2</v>
      </c>
      <c r="M5395" s="0" t="s">
        <v>73</v>
      </c>
      <c r="N5395" s="0" t="s">
        <v>74</v>
      </c>
      <c r="O5395" s="0" t="s">
        <v>67</v>
      </c>
      <c r="P5395" s="0" t="n">
        <f aca="false">IF(AND(OR(Dashboard!$B$5="All",D5395=Dashboard!$B$5),OR(Dashboard!$D$5="All",N5395=Dashboard!$D$5),OR(AND(C5395&lt;&gt;"",C5395&gt;=Dashboard!$F$5,C5395&lt;=Dashboard!$H$5),AND(C5395="",Dashboard!$F$5&lt;=1980,Dashboard!$H$5&gt;=2016))),1,0)</f>
        <v>1</v>
      </c>
      <c r="Q5395" s="0" t="n">
        <f aca="false">J5395*P5395+ROW()*0.00000001</f>
        <v>0.34005395</v>
      </c>
    </row>
    <row r="5396" customFormat="false" ht="15" hidden="false" customHeight="false" outlineLevel="0" collapsed="false">
      <c r="A5396" s="0" t="s">
        <v>4077</v>
      </c>
      <c r="B5396" s="0" t="s">
        <v>117</v>
      </c>
      <c r="C5396" s="0" t="n">
        <v>1998</v>
      </c>
      <c r="D5396" s="0" t="s">
        <v>52</v>
      </c>
      <c r="E5396" s="0" t="s">
        <v>790</v>
      </c>
      <c r="F5396" s="0" t="n">
        <v>0.19</v>
      </c>
      <c r="G5396" s="0" t="n">
        <v>0.13</v>
      </c>
      <c r="H5396" s="0" t="n">
        <v>0</v>
      </c>
      <c r="I5396" s="0" t="n">
        <v>0.02</v>
      </c>
      <c r="J5396" s="0" t="n">
        <v>0.34</v>
      </c>
      <c r="N5396" s="0" t="s">
        <v>74</v>
      </c>
      <c r="P5396" s="0" t="n">
        <f aca="false">IF(AND(OR(Dashboard!$B$5="All",D5396=Dashboard!$B$5),OR(Dashboard!$D$5="All",N5396=Dashboard!$D$5),OR(AND(C5396&lt;&gt;"",C5396&gt;=Dashboard!$F$5,C5396&lt;=Dashboard!$H$5),AND(C5396="",Dashboard!$F$5&lt;=1980,Dashboard!$H$5&gt;=2016))),1,0)</f>
        <v>1</v>
      </c>
      <c r="Q5396" s="0" t="n">
        <f aca="false">J5396*P5396+ROW()*0.00000001</f>
        <v>0.34005396</v>
      </c>
    </row>
    <row r="5397" customFormat="false" ht="15" hidden="false" customHeight="false" outlineLevel="0" collapsed="false">
      <c r="A5397" s="0" t="s">
        <v>4078</v>
      </c>
      <c r="B5397" s="0" t="s">
        <v>159</v>
      </c>
      <c r="C5397" s="0" t="n">
        <v>1981</v>
      </c>
      <c r="D5397" s="0" t="s">
        <v>56</v>
      </c>
      <c r="E5397" s="0" t="s">
        <v>1209</v>
      </c>
      <c r="F5397" s="0" t="n">
        <v>0.32</v>
      </c>
      <c r="G5397" s="0" t="n">
        <v>0.02</v>
      </c>
      <c r="H5397" s="0" t="n">
        <v>0</v>
      </c>
      <c r="I5397" s="0" t="n">
        <v>0</v>
      </c>
      <c r="J5397" s="0" t="n">
        <v>0.34</v>
      </c>
      <c r="N5397" s="0" t="s">
        <v>161</v>
      </c>
      <c r="P5397" s="0" t="n">
        <f aca="false">IF(AND(OR(Dashboard!$B$5="All",D5397=Dashboard!$B$5),OR(Dashboard!$D$5="All",N5397=Dashboard!$D$5),OR(AND(C5397&lt;&gt;"",C5397&gt;=Dashboard!$F$5,C5397&lt;=Dashboard!$H$5),AND(C5397="",Dashboard!$F$5&lt;=1980,Dashboard!$H$5&gt;=2016))),1,0)</f>
        <v>1</v>
      </c>
      <c r="Q5397" s="0" t="n">
        <f aca="false">J5397*P5397+ROW()*0.00000001</f>
        <v>0.34005397</v>
      </c>
    </row>
    <row r="5398" customFormat="false" ht="15" hidden="false" customHeight="false" outlineLevel="0" collapsed="false">
      <c r="A5398" s="0" t="s">
        <v>4079</v>
      </c>
      <c r="B5398" s="0" t="s">
        <v>76</v>
      </c>
      <c r="C5398" s="0" t="n">
        <v>2004</v>
      </c>
      <c r="D5398" s="0" t="s">
        <v>114</v>
      </c>
      <c r="E5398" s="0" t="s">
        <v>293</v>
      </c>
      <c r="F5398" s="0" t="n">
        <v>0.17</v>
      </c>
      <c r="G5398" s="0" t="n">
        <v>0.13</v>
      </c>
      <c r="H5398" s="0" t="n">
        <v>0</v>
      </c>
      <c r="I5398" s="0" t="n">
        <v>0.04</v>
      </c>
      <c r="J5398" s="0" t="n">
        <v>0.34</v>
      </c>
      <c r="K5398" s="0" t="n">
        <v>60</v>
      </c>
      <c r="L5398" s="0" t="n">
        <v>6.3</v>
      </c>
      <c r="M5398" s="0" t="s">
        <v>73</v>
      </c>
      <c r="N5398" s="0" t="s">
        <v>74</v>
      </c>
      <c r="O5398" s="0" t="s">
        <v>53</v>
      </c>
      <c r="P5398" s="0" t="n">
        <f aca="false">IF(AND(OR(Dashboard!$B$5="All",D5398=Dashboard!$B$5),OR(Dashboard!$D$5="All",N5398=Dashboard!$D$5),OR(AND(C5398&lt;&gt;"",C5398&gt;=Dashboard!$F$5,C5398&lt;=Dashboard!$H$5),AND(C5398="",Dashboard!$F$5&lt;=1980,Dashboard!$H$5&gt;=2016))),1,0)</f>
        <v>1</v>
      </c>
      <c r="Q5398" s="0" t="n">
        <f aca="false">J5398*P5398+ROW()*0.00000001</f>
        <v>0.34005398</v>
      </c>
    </row>
    <row r="5399" customFormat="false" ht="15" hidden="false" customHeight="false" outlineLevel="0" collapsed="false">
      <c r="A5399" s="0" t="s">
        <v>2267</v>
      </c>
      <c r="B5399" s="0" t="s">
        <v>144</v>
      </c>
      <c r="C5399" s="0" t="n">
        <v>2006</v>
      </c>
      <c r="D5399" s="0" t="s">
        <v>34</v>
      </c>
      <c r="E5399" s="0" t="s">
        <v>142</v>
      </c>
      <c r="F5399" s="0" t="n">
        <v>0.25</v>
      </c>
      <c r="G5399" s="0" t="n">
        <v>0.07</v>
      </c>
      <c r="H5399" s="0" t="n">
        <v>0</v>
      </c>
      <c r="I5399" s="0" t="n">
        <v>0.01</v>
      </c>
      <c r="J5399" s="0" t="n">
        <v>0.34</v>
      </c>
      <c r="K5399" s="0" t="n">
        <v>75</v>
      </c>
      <c r="L5399" s="0" t="n">
        <v>8.6</v>
      </c>
      <c r="M5399" s="0" t="s">
        <v>36</v>
      </c>
      <c r="N5399" s="0" t="s">
        <v>66</v>
      </c>
      <c r="O5399" s="0" t="s">
        <v>37</v>
      </c>
      <c r="P5399" s="0" t="n">
        <f aca="false">IF(AND(OR(Dashboard!$B$5="All",D5399=Dashboard!$B$5),OR(Dashboard!$D$5="All",N5399=Dashboard!$D$5),OR(AND(C5399&lt;&gt;"",C5399&gt;=Dashboard!$F$5,C5399&lt;=Dashboard!$H$5),AND(C5399="",Dashboard!$F$5&lt;=1980,Dashboard!$H$5&gt;=2016))),1,0)</f>
        <v>1</v>
      </c>
      <c r="Q5399" s="0" t="n">
        <f aca="false">J5399*P5399+ROW()*0.00000001</f>
        <v>0.34005399</v>
      </c>
    </row>
    <row r="5400" customFormat="false" ht="15" hidden="false" customHeight="false" outlineLevel="0" collapsed="false">
      <c r="A5400" s="0" t="s">
        <v>4080</v>
      </c>
      <c r="B5400" s="0" t="s">
        <v>164</v>
      </c>
      <c r="C5400" s="0" t="n">
        <v>2011</v>
      </c>
      <c r="D5400" s="0" t="s">
        <v>102</v>
      </c>
      <c r="E5400" s="0" t="s">
        <v>328</v>
      </c>
      <c r="F5400" s="0" t="n">
        <v>0.09</v>
      </c>
      <c r="G5400" s="0" t="n">
        <v>0.07</v>
      </c>
      <c r="H5400" s="0" t="n">
        <v>0.15</v>
      </c>
      <c r="I5400" s="0" t="n">
        <v>0.04</v>
      </c>
      <c r="J5400" s="0" t="n">
        <v>0.34</v>
      </c>
      <c r="K5400" s="0" t="n">
        <v>59</v>
      </c>
      <c r="L5400" s="0" t="n">
        <v>7.2</v>
      </c>
      <c r="M5400" s="0" t="s">
        <v>103</v>
      </c>
      <c r="N5400" s="0" t="s">
        <v>74</v>
      </c>
      <c r="O5400" s="0" t="s">
        <v>53</v>
      </c>
      <c r="P5400" s="0" t="n">
        <f aca="false">IF(AND(OR(Dashboard!$B$5="All",D5400=Dashboard!$B$5),OR(Dashboard!$D$5="All",N5400=Dashboard!$D$5),OR(AND(C5400&lt;&gt;"",C5400&gt;=Dashboard!$F$5,C5400&lt;=Dashboard!$H$5),AND(C5400="",Dashboard!$F$5&lt;=1980,Dashboard!$H$5&gt;=2016))),1,0)</f>
        <v>1</v>
      </c>
      <c r="Q5400" s="0" t="n">
        <f aca="false">J5400*P5400+ROW()*0.00000001</f>
        <v>0.340054</v>
      </c>
    </row>
    <row r="5401" customFormat="false" ht="15" hidden="false" customHeight="false" outlineLevel="0" collapsed="false">
      <c r="A5401" s="0" t="s">
        <v>4081</v>
      </c>
      <c r="B5401" s="0" t="s">
        <v>50</v>
      </c>
      <c r="C5401" s="0" t="n">
        <v>2007</v>
      </c>
      <c r="D5401" s="0" t="s">
        <v>52</v>
      </c>
      <c r="E5401" s="0" t="s">
        <v>1173</v>
      </c>
      <c r="F5401" s="0" t="n">
        <v>0</v>
      </c>
      <c r="G5401" s="0" t="n">
        <v>0</v>
      </c>
      <c r="H5401" s="0" t="n">
        <v>0.34</v>
      </c>
      <c r="I5401" s="0" t="n">
        <v>0</v>
      </c>
      <c r="J5401" s="0" t="n">
        <v>0.34</v>
      </c>
      <c r="N5401" s="0" t="s">
        <v>35</v>
      </c>
      <c r="P5401" s="0" t="n">
        <f aca="false">IF(AND(OR(Dashboard!$B$5="All",D5401=Dashboard!$B$5),OR(Dashboard!$D$5="All",N5401=Dashboard!$D$5),OR(AND(C5401&lt;&gt;"",C5401&gt;=Dashboard!$F$5,C5401&lt;=Dashboard!$H$5),AND(C5401="",Dashboard!$F$5&lt;=1980,Dashboard!$H$5&gt;=2016))),1,0)</f>
        <v>1</v>
      </c>
      <c r="Q5401" s="0" t="n">
        <f aca="false">J5401*P5401+ROW()*0.00000001</f>
        <v>0.34005401</v>
      </c>
    </row>
    <row r="5402" customFormat="false" ht="15" hidden="false" customHeight="false" outlineLevel="0" collapsed="false">
      <c r="A5402" s="0" t="s">
        <v>4082</v>
      </c>
      <c r="B5402" s="0" t="s">
        <v>117</v>
      </c>
      <c r="C5402" s="0" t="n">
        <v>1997</v>
      </c>
      <c r="D5402" s="0" t="s">
        <v>56</v>
      </c>
      <c r="E5402" s="0" t="s">
        <v>89</v>
      </c>
      <c r="F5402" s="0" t="n">
        <v>0.05</v>
      </c>
      <c r="G5402" s="0" t="n">
        <v>0.03</v>
      </c>
      <c r="H5402" s="0" t="n">
        <v>0.23</v>
      </c>
      <c r="I5402" s="0" t="n">
        <v>0.02</v>
      </c>
      <c r="J5402" s="0" t="n">
        <v>0.34</v>
      </c>
      <c r="N5402" s="0" t="s">
        <v>74</v>
      </c>
      <c r="P5402" s="0" t="n">
        <f aca="false">IF(AND(OR(Dashboard!$B$5="All",D5402=Dashboard!$B$5),OR(Dashboard!$D$5="All",N5402=Dashboard!$D$5),OR(AND(C5402&lt;&gt;"",C5402&gt;=Dashboard!$F$5,C5402&lt;=Dashboard!$H$5),AND(C5402="",Dashboard!$F$5&lt;=1980,Dashboard!$H$5&gt;=2016))),1,0)</f>
        <v>1</v>
      </c>
      <c r="Q5402" s="0" t="n">
        <f aca="false">J5402*P5402+ROW()*0.00000001</f>
        <v>0.34005402</v>
      </c>
    </row>
    <row r="5403" customFormat="false" ht="15" hidden="false" customHeight="false" outlineLevel="0" collapsed="false">
      <c r="A5403" s="0" t="s">
        <v>2342</v>
      </c>
      <c r="B5403" s="0" t="s">
        <v>172</v>
      </c>
      <c r="C5403" s="0" t="n">
        <v>2015</v>
      </c>
      <c r="D5403" s="0" t="s">
        <v>71</v>
      </c>
      <c r="E5403" s="0" t="s">
        <v>487</v>
      </c>
      <c r="F5403" s="0" t="n">
        <v>0.2</v>
      </c>
      <c r="G5403" s="0" t="n">
        <v>0.11</v>
      </c>
      <c r="H5403" s="0" t="n">
        <v>0</v>
      </c>
      <c r="I5403" s="0" t="n">
        <v>0.03</v>
      </c>
      <c r="J5403" s="0" t="n">
        <v>0.34</v>
      </c>
      <c r="N5403" s="0" t="s">
        <v>66</v>
      </c>
      <c r="P5403" s="0" t="n">
        <f aca="false">IF(AND(OR(Dashboard!$B$5="All",D5403=Dashboard!$B$5),OR(Dashboard!$D$5="All",N5403=Dashboard!$D$5),OR(AND(C5403&lt;&gt;"",C5403&gt;=Dashboard!$F$5,C5403&lt;=Dashboard!$H$5),AND(C5403="",Dashboard!$F$5&lt;=1980,Dashboard!$H$5&gt;=2016))),1,0)</f>
        <v>1</v>
      </c>
      <c r="Q5403" s="0" t="n">
        <f aca="false">J5403*P5403+ROW()*0.00000001</f>
        <v>0.34005403</v>
      </c>
    </row>
    <row r="5404" customFormat="false" ht="15" hidden="false" customHeight="false" outlineLevel="0" collapsed="false">
      <c r="A5404" s="0" t="s">
        <v>3714</v>
      </c>
      <c r="B5404" s="0" t="s">
        <v>50</v>
      </c>
      <c r="C5404" s="0" t="n">
        <v>2008</v>
      </c>
      <c r="D5404" s="0" t="s">
        <v>41</v>
      </c>
      <c r="E5404" s="0" t="s">
        <v>243</v>
      </c>
      <c r="F5404" s="0" t="n">
        <v>0.28</v>
      </c>
      <c r="G5404" s="0" t="n">
        <v>0.04</v>
      </c>
      <c r="H5404" s="0" t="n">
        <v>0</v>
      </c>
      <c r="I5404" s="0" t="n">
        <v>0.03</v>
      </c>
      <c r="J5404" s="0" t="n">
        <v>0.34</v>
      </c>
      <c r="N5404" s="0" t="s">
        <v>35</v>
      </c>
      <c r="P5404" s="0" t="n">
        <f aca="false">IF(AND(OR(Dashboard!$B$5="All",D5404=Dashboard!$B$5),OR(Dashboard!$D$5="All",N5404=Dashboard!$D$5),OR(AND(C5404&lt;&gt;"",C5404&gt;=Dashboard!$F$5,C5404&lt;=Dashboard!$H$5),AND(C5404="",Dashboard!$F$5&lt;=1980,Dashboard!$H$5&gt;=2016))),1,0)</f>
        <v>1</v>
      </c>
      <c r="Q5404" s="0" t="n">
        <f aca="false">J5404*P5404+ROW()*0.00000001</f>
        <v>0.34005404</v>
      </c>
    </row>
    <row r="5405" customFormat="false" ht="15" hidden="false" customHeight="false" outlineLevel="0" collapsed="false">
      <c r="A5405" s="0" t="s">
        <v>2930</v>
      </c>
      <c r="B5405" s="0" t="s">
        <v>64</v>
      </c>
      <c r="C5405" s="0" t="n">
        <v>2006</v>
      </c>
      <c r="D5405" s="0" t="s">
        <v>56</v>
      </c>
      <c r="E5405" s="0" t="s">
        <v>293</v>
      </c>
      <c r="F5405" s="0" t="n">
        <v>0.28</v>
      </c>
      <c r="G5405" s="0" t="n">
        <v>0.03</v>
      </c>
      <c r="H5405" s="0" t="n">
        <v>0</v>
      </c>
      <c r="I5405" s="0" t="n">
        <v>0.03</v>
      </c>
      <c r="J5405" s="0" t="n">
        <v>0.34</v>
      </c>
      <c r="K5405" s="0" t="n">
        <v>85</v>
      </c>
      <c r="L5405" s="0" t="n">
        <v>7.3</v>
      </c>
      <c r="M5405" s="0" t="s">
        <v>73</v>
      </c>
      <c r="N5405" s="0" t="s">
        <v>66</v>
      </c>
      <c r="O5405" s="0" t="s">
        <v>42</v>
      </c>
      <c r="P5405" s="0" t="n">
        <f aca="false">IF(AND(OR(Dashboard!$B$5="All",D5405=Dashboard!$B$5),OR(Dashboard!$D$5="All",N5405=Dashboard!$D$5),OR(AND(C5405&lt;&gt;"",C5405&gt;=Dashboard!$F$5,C5405&lt;=Dashboard!$H$5),AND(C5405="",Dashboard!$F$5&lt;=1980,Dashboard!$H$5&gt;=2016))),1,0)</f>
        <v>1</v>
      </c>
      <c r="Q5405" s="0" t="n">
        <f aca="false">J5405*P5405+ROW()*0.00000001</f>
        <v>0.34005405</v>
      </c>
    </row>
    <row r="5406" customFormat="false" ht="15" hidden="false" customHeight="false" outlineLevel="0" collapsed="false">
      <c r="A5406" s="0" t="s">
        <v>4083</v>
      </c>
      <c r="B5406" s="0" t="s">
        <v>117</v>
      </c>
      <c r="C5406" s="0" t="n">
        <v>1998</v>
      </c>
      <c r="D5406" s="0" t="s">
        <v>71</v>
      </c>
      <c r="E5406" s="0" t="s">
        <v>89</v>
      </c>
      <c r="F5406" s="0" t="n">
        <v>0.19</v>
      </c>
      <c r="G5406" s="0" t="n">
        <v>0.13</v>
      </c>
      <c r="H5406" s="0" t="n">
        <v>0</v>
      </c>
      <c r="I5406" s="0" t="n">
        <v>0.02</v>
      </c>
      <c r="J5406" s="0" t="n">
        <v>0.34</v>
      </c>
      <c r="N5406" s="0" t="s">
        <v>74</v>
      </c>
      <c r="P5406" s="0" t="n">
        <f aca="false">IF(AND(OR(Dashboard!$B$5="All",D5406=Dashboard!$B$5),OR(Dashboard!$D$5="All",N5406=Dashboard!$D$5),OR(AND(C5406&lt;&gt;"",C5406&gt;=Dashboard!$F$5,C5406&lt;=Dashboard!$H$5),AND(C5406="",Dashboard!$F$5&lt;=1980,Dashboard!$H$5&gt;=2016))),1,0)</f>
        <v>1</v>
      </c>
      <c r="Q5406" s="0" t="n">
        <f aca="false">J5406*P5406+ROW()*0.00000001</f>
        <v>0.34005406</v>
      </c>
    </row>
    <row r="5407" customFormat="false" ht="15" hidden="false" customHeight="false" outlineLevel="0" collapsed="false">
      <c r="A5407" s="0" t="s">
        <v>4084</v>
      </c>
      <c r="B5407" s="0" t="s">
        <v>164</v>
      </c>
      <c r="C5407" s="0" t="n">
        <v>2010</v>
      </c>
      <c r="D5407" s="0" t="s">
        <v>246</v>
      </c>
      <c r="E5407" s="0" t="s">
        <v>220</v>
      </c>
      <c r="F5407" s="0" t="n">
        <v>0.13</v>
      </c>
      <c r="G5407" s="0" t="n">
        <v>0.04</v>
      </c>
      <c r="H5407" s="0" t="n">
        <v>0.14</v>
      </c>
      <c r="I5407" s="0" t="n">
        <v>0.03</v>
      </c>
      <c r="J5407" s="0" t="n">
        <v>0.34</v>
      </c>
      <c r="N5407" s="0" t="s">
        <v>74</v>
      </c>
      <c r="P5407" s="0" t="n">
        <f aca="false">IF(AND(OR(Dashboard!$B$5="All",D5407=Dashboard!$B$5),OR(Dashboard!$D$5="All",N5407=Dashboard!$D$5),OR(AND(C5407&lt;&gt;"",C5407&gt;=Dashboard!$F$5,C5407&lt;=Dashboard!$H$5),AND(C5407="",Dashboard!$F$5&lt;=1980,Dashboard!$H$5&gt;=2016))),1,0)</f>
        <v>1</v>
      </c>
      <c r="Q5407" s="0" t="n">
        <f aca="false">J5407*P5407+ROW()*0.00000001</f>
        <v>0.34005407</v>
      </c>
    </row>
    <row r="5408" customFormat="false" ht="15" hidden="false" customHeight="false" outlineLevel="0" collapsed="false">
      <c r="A5408" s="0" t="s">
        <v>4085</v>
      </c>
      <c r="B5408" s="0" t="s">
        <v>97</v>
      </c>
      <c r="C5408" s="0" t="n">
        <v>2011</v>
      </c>
      <c r="D5408" s="0" t="s">
        <v>246</v>
      </c>
      <c r="E5408" s="0" t="s">
        <v>124</v>
      </c>
      <c r="F5408" s="0" t="n">
        <v>0.22</v>
      </c>
      <c r="G5408" s="0" t="n">
        <v>0.09</v>
      </c>
      <c r="H5408" s="0" t="n">
        <v>0</v>
      </c>
      <c r="I5408" s="0" t="n">
        <v>0.03</v>
      </c>
      <c r="J5408" s="0" t="n">
        <v>0.34</v>
      </c>
      <c r="K5408" s="0" t="n">
        <v>77</v>
      </c>
      <c r="L5408" s="0" t="n">
        <v>7.9</v>
      </c>
      <c r="M5408" s="0" t="s">
        <v>103</v>
      </c>
      <c r="N5408" s="0" t="s">
        <v>35</v>
      </c>
      <c r="O5408" s="0" t="s">
        <v>37</v>
      </c>
      <c r="P5408" s="0" t="n">
        <f aca="false">IF(AND(OR(Dashboard!$B$5="All",D5408=Dashboard!$B$5),OR(Dashboard!$D$5="All",N5408=Dashboard!$D$5),OR(AND(C5408&lt;&gt;"",C5408&gt;=Dashboard!$F$5,C5408&lt;=Dashboard!$H$5),AND(C5408="",Dashboard!$F$5&lt;=1980,Dashboard!$H$5&gt;=2016))),1,0)</f>
        <v>1</v>
      </c>
      <c r="Q5408" s="0" t="n">
        <f aca="false">J5408*P5408+ROW()*0.00000001</f>
        <v>0.34005408</v>
      </c>
    </row>
    <row r="5409" customFormat="false" ht="15" hidden="false" customHeight="false" outlineLevel="0" collapsed="false">
      <c r="A5409" s="0" t="s">
        <v>4086</v>
      </c>
      <c r="B5409" s="0" t="s">
        <v>50</v>
      </c>
      <c r="C5409" s="0" t="n">
        <v>2008</v>
      </c>
      <c r="D5409" s="0" t="s">
        <v>52</v>
      </c>
      <c r="E5409" s="0" t="s">
        <v>195</v>
      </c>
      <c r="F5409" s="0" t="n">
        <v>0.31</v>
      </c>
      <c r="G5409" s="0" t="n">
        <v>0</v>
      </c>
      <c r="H5409" s="0" t="n">
        <v>0</v>
      </c>
      <c r="I5409" s="0" t="n">
        <v>0.02</v>
      </c>
      <c r="J5409" s="0" t="n">
        <v>0.34</v>
      </c>
      <c r="M5409" s="0" t="s">
        <v>36</v>
      </c>
      <c r="N5409" s="0" t="s">
        <v>35</v>
      </c>
      <c r="P5409" s="0" t="n">
        <f aca="false">IF(AND(OR(Dashboard!$B$5="All",D5409=Dashboard!$B$5),OR(Dashboard!$D$5="All",N5409=Dashboard!$D$5),OR(AND(C5409&lt;&gt;"",C5409&gt;=Dashboard!$F$5,C5409&lt;=Dashboard!$H$5),AND(C5409="",Dashboard!$F$5&lt;=1980,Dashboard!$H$5&gt;=2016))),1,0)</f>
        <v>1</v>
      </c>
      <c r="Q5409" s="0" t="n">
        <f aca="false">J5409*P5409+ROW()*0.00000001</f>
        <v>0.34005409</v>
      </c>
    </row>
    <row r="5410" customFormat="false" ht="15" hidden="false" customHeight="false" outlineLevel="0" collapsed="false">
      <c r="A5410" s="0" t="s">
        <v>1029</v>
      </c>
      <c r="B5410" s="0" t="s">
        <v>144</v>
      </c>
      <c r="C5410" s="0" t="n">
        <v>2002</v>
      </c>
      <c r="D5410" s="0" t="s">
        <v>41</v>
      </c>
      <c r="E5410" s="0" t="s">
        <v>649</v>
      </c>
      <c r="F5410" s="0" t="n">
        <v>0.25</v>
      </c>
      <c r="G5410" s="0" t="n">
        <v>0.07</v>
      </c>
      <c r="H5410" s="0" t="n">
        <v>0</v>
      </c>
      <c r="I5410" s="0" t="n">
        <v>0.01</v>
      </c>
      <c r="J5410" s="0" t="n">
        <v>0.34</v>
      </c>
      <c r="K5410" s="0" t="n">
        <v>71</v>
      </c>
      <c r="M5410" s="0" t="s">
        <v>103</v>
      </c>
      <c r="N5410" s="0" t="s">
        <v>66</v>
      </c>
      <c r="O5410" s="0" t="s">
        <v>37</v>
      </c>
      <c r="P5410" s="0" t="n">
        <f aca="false">IF(AND(OR(Dashboard!$B$5="All",D5410=Dashboard!$B$5),OR(Dashboard!$D$5="All",N5410=Dashboard!$D$5),OR(AND(C5410&lt;&gt;"",C5410&gt;=Dashboard!$F$5,C5410&lt;=Dashboard!$H$5),AND(C5410="",Dashboard!$F$5&lt;=1980,Dashboard!$H$5&gt;=2016))),1,0)</f>
        <v>1</v>
      </c>
      <c r="Q5410" s="0" t="n">
        <f aca="false">J5410*P5410+ROW()*0.00000001</f>
        <v>0.3400541</v>
      </c>
    </row>
    <row r="5411" customFormat="false" ht="15" hidden="false" customHeight="false" outlineLevel="0" collapsed="false">
      <c r="A5411" s="0" t="s">
        <v>4087</v>
      </c>
      <c r="B5411" s="0" t="s">
        <v>70</v>
      </c>
      <c r="C5411" s="0" t="n">
        <v>2012</v>
      </c>
      <c r="D5411" s="0" t="s">
        <v>56</v>
      </c>
      <c r="E5411" s="0" t="s">
        <v>91</v>
      </c>
      <c r="F5411" s="0" t="n">
        <v>0.11</v>
      </c>
      <c r="G5411" s="0" t="n">
        <v>0.16</v>
      </c>
      <c r="H5411" s="0" t="n">
        <v>0</v>
      </c>
      <c r="I5411" s="0" t="n">
        <v>0.07</v>
      </c>
      <c r="J5411" s="0" t="n">
        <v>0.34</v>
      </c>
      <c r="N5411" s="0" t="s">
        <v>74</v>
      </c>
      <c r="P5411" s="0" t="n">
        <f aca="false">IF(AND(OR(Dashboard!$B$5="All",D5411=Dashboard!$B$5),OR(Dashboard!$D$5="All",N5411=Dashboard!$D$5),OR(AND(C5411&lt;&gt;"",C5411&gt;=Dashboard!$F$5,C5411&lt;=Dashboard!$H$5),AND(C5411="",Dashboard!$F$5&lt;=1980,Dashboard!$H$5&gt;=2016))),1,0)</f>
        <v>1</v>
      </c>
      <c r="Q5411" s="0" t="n">
        <f aca="false">J5411*P5411+ROW()*0.00000001</f>
        <v>0.34005411</v>
      </c>
    </row>
    <row r="5412" customFormat="false" ht="15" hidden="false" customHeight="false" outlineLevel="0" collapsed="false">
      <c r="A5412" s="0" t="s">
        <v>4088</v>
      </c>
      <c r="B5412" s="0" t="s">
        <v>152</v>
      </c>
      <c r="C5412" s="0" t="n">
        <v>2011</v>
      </c>
      <c r="D5412" s="0" t="s">
        <v>58</v>
      </c>
      <c r="E5412" s="0" t="s">
        <v>142</v>
      </c>
      <c r="F5412" s="0" t="n">
        <v>0.11</v>
      </c>
      <c r="G5412" s="0" t="n">
        <v>0.17</v>
      </c>
      <c r="H5412" s="0" t="n">
        <v>0</v>
      </c>
      <c r="I5412" s="0" t="n">
        <v>0.05</v>
      </c>
      <c r="J5412" s="0" t="n">
        <v>0.34</v>
      </c>
      <c r="L5412" s="0" t="n">
        <v>6.3</v>
      </c>
      <c r="M5412" s="0" t="s">
        <v>103</v>
      </c>
      <c r="N5412" s="0" t="s">
        <v>152</v>
      </c>
      <c r="P5412" s="0" t="n">
        <f aca="false">IF(AND(OR(Dashboard!$B$5="All",D5412=Dashboard!$B$5),OR(Dashboard!$D$5="All",N5412=Dashboard!$D$5),OR(AND(C5412&lt;&gt;"",C5412&gt;=Dashboard!$F$5,C5412&lt;=Dashboard!$H$5),AND(C5412="",Dashboard!$F$5&lt;=1980,Dashboard!$H$5&gt;=2016))),1,0)</f>
        <v>1</v>
      </c>
      <c r="Q5412" s="0" t="n">
        <f aca="false">J5412*P5412+ROW()*0.00000001</f>
        <v>0.34005412</v>
      </c>
    </row>
    <row r="5413" customFormat="false" ht="15" hidden="false" customHeight="false" outlineLevel="0" collapsed="false">
      <c r="A5413" s="0" t="s">
        <v>4089</v>
      </c>
      <c r="B5413" s="0" t="s">
        <v>85</v>
      </c>
      <c r="C5413" s="0" t="n">
        <v>2005</v>
      </c>
      <c r="D5413" s="0" t="s">
        <v>41</v>
      </c>
      <c r="E5413" s="0" t="s">
        <v>487</v>
      </c>
      <c r="F5413" s="0" t="n">
        <v>0.24</v>
      </c>
      <c r="G5413" s="0" t="n">
        <v>0.09</v>
      </c>
      <c r="H5413" s="0" t="n">
        <v>0</v>
      </c>
      <c r="I5413" s="0" t="n">
        <v>0.01</v>
      </c>
      <c r="J5413" s="0" t="n">
        <v>0.34</v>
      </c>
      <c r="K5413" s="0" t="n">
        <v>47</v>
      </c>
      <c r="L5413" s="0" t="n">
        <v>6.8</v>
      </c>
      <c r="M5413" s="0" t="s">
        <v>36</v>
      </c>
      <c r="N5413" s="0" t="s">
        <v>35</v>
      </c>
      <c r="O5413" s="0" t="s">
        <v>177</v>
      </c>
      <c r="P5413" s="0" t="n">
        <f aca="false">IF(AND(OR(Dashboard!$B$5="All",D5413=Dashboard!$B$5),OR(Dashboard!$D$5="All",N5413=Dashboard!$D$5),OR(AND(C5413&lt;&gt;"",C5413&gt;=Dashboard!$F$5,C5413&lt;=Dashboard!$H$5),AND(C5413="",Dashboard!$F$5&lt;=1980,Dashboard!$H$5&gt;=2016))),1,0)</f>
        <v>1</v>
      </c>
      <c r="Q5413" s="0" t="n">
        <f aca="false">J5413*P5413+ROW()*0.00000001</f>
        <v>0.34005413</v>
      </c>
    </row>
    <row r="5414" customFormat="false" ht="15" hidden="false" customHeight="false" outlineLevel="0" collapsed="false">
      <c r="A5414" s="0" t="s">
        <v>337</v>
      </c>
      <c r="B5414" s="0" t="s">
        <v>186</v>
      </c>
      <c r="C5414" s="0" t="n">
        <v>2003</v>
      </c>
      <c r="D5414" s="0" t="s">
        <v>71</v>
      </c>
      <c r="E5414" s="0" t="s">
        <v>220</v>
      </c>
      <c r="F5414" s="0" t="n">
        <v>0.26</v>
      </c>
      <c r="G5414" s="0" t="n">
        <v>0.07</v>
      </c>
      <c r="H5414" s="0" t="n">
        <v>0</v>
      </c>
      <c r="I5414" s="0" t="n">
        <v>0.01</v>
      </c>
      <c r="J5414" s="0" t="n">
        <v>0.34</v>
      </c>
      <c r="K5414" s="0" t="n">
        <v>57</v>
      </c>
      <c r="L5414" s="0" t="n">
        <v>8</v>
      </c>
      <c r="M5414" s="0" t="s">
        <v>36</v>
      </c>
      <c r="N5414" s="0" t="s">
        <v>35</v>
      </c>
      <c r="O5414" s="0" t="s">
        <v>53</v>
      </c>
      <c r="P5414" s="0" t="n">
        <f aca="false">IF(AND(OR(Dashboard!$B$5="All",D5414=Dashboard!$B$5),OR(Dashboard!$D$5="All",N5414=Dashboard!$D$5),OR(AND(C5414&lt;&gt;"",C5414&gt;=Dashboard!$F$5,C5414&lt;=Dashboard!$H$5),AND(C5414="",Dashboard!$F$5&lt;=1980,Dashboard!$H$5&gt;=2016))),1,0)</f>
        <v>1</v>
      </c>
      <c r="Q5414" s="0" t="n">
        <f aca="false">J5414*P5414+ROW()*0.00000001</f>
        <v>0.34005414</v>
      </c>
    </row>
    <row r="5415" customFormat="false" ht="15" hidden="false" customHeight="false" outlineLevel="0" collapsed="false">
      <c r="A5415" s="0" t="s">
        <v>4090</v>
      </c>
      <c r="B5415" s="0" t="s">
        <v>64</v>
      </c>
      <c r="C5415" s="0" t="n">
        <v>2005</v>
      </c>
      <c r="D5415" s="0" t="s">
        <v>71</v>
      </c>
      <c r="E5415" s="0" t="s">
        <v>65</v>
      </c>
      <c r="F5415" s="0" t="n">
        <v>0.28</v>
      </c>
      <c r="G5415" s="0" t="n">
        <v>0.03</v>
      </c>
      <c r="H5415" s="0" t="n">
        <v>0</v>
      </c>
      <c r="I5415" s="0" t="n">
        <v>0.03</v>
      </c>
      <c r="J5415" s="0" t="n">
        <v>0.34</v>
      </c>
      <c r="K5415" s="0" t="n">
        <v>79</v>
      </c>
      <c r="L5415" s="0" t="n">
        <v>8.1</v>
      </c>
      <c r="M5415" s="0" t="s">
        <v>103</v>
      </c>
      <c r="N5415" s="0" t="s">
        <v>66</v>
      </c>
      <c r="O5415" s="0" t="s">
        <v>37</v>
      </c>
      <c r="P5415" s="0" t="n">
        <f aca="false">IF(AND(OR(Dashboard!$B$5="All",D5415=Dashboard!$B$5),OR(Dashboard!$D$5="All",N5415=Dashboard!$D$5),OR(AND(C5415&lt;&gt;"",C5415&gt;=Dashboard!$F$5,C5415&lt;=Dashboard!$H$5),AND(C5415="",Dashboard!$F$5&lt;=1980,Dashboard!$H$5&gt;=2016))),1,0)</f>
        <v>1</v>
      </c>
      <c r="Q5415" s="0" t="n">
        <f aca="false">J5415*P5415+ROW()*0.00000001</f>
        <v>0.34005415</v>
      </c>
    </row>
    <row r="5416" customFormat="false" ht="15" hidden="false" customHeight="false" outlineLevel="0" collapsed="false">
      <c r="A5416" s="0" t="s">
        <v>4091</v>
      </c>
      <c r="B5416" s="0" t="s">
        <v>164</v>
      </c>
      <c r="C5416" s="0" t="n">
        <v>2007</v>
      </c>
      <c r="D5416" s="0" t="s">
        <v>34</v>
      </c>
      <c r="E5416" s="0" t="s">
        <v>154</v>
      </c>
      <c r="F5416" s="0" t="n">
        <v>0</v>
      </c>
      <c r="G5416" s="0" t="n">
        <v>0.33</v>
      </c>
      <c r="H5416" s="0" t="n">
        <v>0</v>
      </c>
      <c r="I5416" s="0" t="n">
        <v>0</v>
      </c>
      <c r="J5416" s="0" t="n">
        <v>0.34</v>
      </c>
      <c r="N5416" s="0" t="s">
        <v>74</v>
      </c>
      <c r="P5416" s="0" t="n">
        <f aca="false">IF(AND(OR(Dashboard!$B$5="All",D5416=Dashboard!$B$5),OR(Dashboard!$D$5="All",N5416=Dashboard!$D$5),OR(AND(C5416&lt;&gt;"",C5416&gt;=Dashboard!$F$5,C5416&lt;=Dashboard!$H$5),AND(C5416="",Dashboard!$F$5&lt;=1980,Dashboard!$H$5&gt;=2016))),1,0)</f>
        <v>1</v>
      </c>
      <c r="Q5416" s="0" t="n">
        <f aca="false">J5416*P5416+ROW()*0.00000001</f>
        <v>0.34005416</v>
      </c>
    </row>
    <row r="5417" customFormat="false" ht="15" hidden="false" customHeight="false" outlineLevel="0" collapsed="false">
      <c r="A5417" s="0" t="s">
        <v>4092</v>
      </c>
      <c r="B5417" s="0" t="s">
        <v>70</v>
      </c>
      <c r="C5417" s="0" t="n">
        <v>2009</v>
      </c>
      <c r="D5417" s="0" t="s">
        <v>71</v>
      </c>
      <c r="E5417" s="0" t="s">
        <v>782</v>
      </c>
      <c r="F5417" s="0" t="n">
        <v>0.14</v>
      </c>
      <c r="G5417" s="0" t="n">
        <v>0.03</v>
      </c>
      <c r="H5417" s="0" t="n">
        <v>0.15</v>
      </c>
      <c r="I5417" s="0" t="n">
        <v>0.02</v>
      </c>
      <c r="J5417" s="0" t="n">
        <v>0.34</v>
      </c>
      <c r="K5417" s="0" t="n">
        <v>62</v>
      </c>
      <c r="L5417" s="0" t="n">
        <v>7</v>
      </c>
      <c r="M5417" s="0" t="s">
        <v>103</v>
      </c>
      <c r="N5417" s="0" t="s">
        <v>74</v>
      </c>
      <c r="O5417" s="0" t="s">
        <v>67</v>
      </c>
      <c r="P5417" s="0" t="n">
        <f aca="false">IF(AND(OR(Dashboard!$B$5="All",D5417=Dashboard!$B$5),OR(Dashboard!$D$5="All",N5417=Dashboard!$D$5),OR(AND(C5417&lt;&gt;"",C5417&gt;=Dashboard!$F$5,C5417&lt;=Dashboard!$H$5),AND(C5417="",Dashboard!$F$5&lt;=1980,Dashboard!$H$5&gt;=2016))),1,0)</f>
        <v>1</v>
      </c>
      <c r="Q5417" s="0" t="n">
        <f aca="false">J5417*P5417+ROW()*0.00000001</f>
        <v>0.34005417</v>
      </c>
    </row>
    <row r="5418" customFormat="false" ht="15" hidden="false" customHeight="false" outlineLevel="0" collapsed="false">
      <c r="A5418" s="0" t="s">
        <v>4093</v>
      </c>
      <c r="B5418" s="0" t="s">
        <v>70</v>
      </c>
      <c r="C5418" s="0" t="n">
        <v>2010</v>
      </c>
      <c r="D5418" s="0" t="s">
        <v>56</v>
      </c>
      <c r="E5418" s="0" t="s">
        <v>89</v>
      </c>
      <c r="F5418" s="0" t="n">
        <v>0.13</v>
      </c>
      <c r="G5418" s="0" t="n">
        <v>0.15</v>
      </c>
      <c r="H5418" s="0" t="n">
        <v>0.01</v>
      </c>
      <c r="I5418" s="0" t="n">
        <v>0.05</v>
      </c>
      <c r="J5418" s="0" t="n">
        <v>0.34</v>
      </c>
      <c r="K5418" s="0" t="n">
        <v>60</v>
      </c>
      <c r="L5418" s="0" t="n">
        <v>6.2</v>
      </c>
      <c r="M5418" s="0" t="s">
        <v>103</v>
      </c>
      <c r="N5418" s="0" t="s">
        <v>74</v>
      </c>
      <c r="O5418" s="0" t="s">
        <v>53</v>
      </c>
      <c r="P5418" s="0" t="n">
        <f aca="false">IF(AND(OR(Dashboard!$B$5="All",D5418=Dashboard!$B$5),OR(Dashboard!$D$5="All",N5418=Dashboard!$D$5),OR(AND(C5418&lt;&gt;"",C5418&gt;=Dashboard!$F$5,C5418&lt;=Dashboard!$H$5),AND(C5418="",Dashboard!$F$5&lt;=1980,Dashboard!$H$5&gt;=2016))),1,0)</f>
        <v>1</v>
      </c>
      <c r="Q5418" s="0" t="n">
        <f aca="false">J5418*P5418+ROW()*0.00000001</f>
        <v>0.34005418</v>
      </c>
    </row>
    <row r="5419" customFormat="false" ht="15" hidden="false" customHeight="false" outlineLevel="0" collapsed="false">
      <c r="A5419" s="0" t="s">
        <v>1193</v>
      </c>
      <c r="B5419" s="0" t="s">
        <v>76</v>
      </c>
      <c r="C5419" s="0" t="n">
        <v>2009</v>
      </c>
      <c r="D5419" s="0" t="s">
        <v>52</v>
      </c>
      <c r="E5419" s="0" t="s">
        <v>487</v>
      </c>
      <c r="F5419" s="0" t="n">
        <v>0.1</v>
      </c>
      <c r="G5419" s="0" t="n">
        <v>0.02</v>
      </c>
      <c r="H5419" s="0" t="n">
        <v>0</v>
      </c>
      <c r="I5419" s="0" t="n">
        <v>0.22</v>
      </c>
      <c r="J5419" s="0" t="n">
        <v>0.34</v>
      </c>
      <c r="N5419" s="0" t="s">
        <v>74</v>
      </c>
      <c r="P5419" s="0" t="n">
        <f aca="false">IF(AND(OR(Dashboard!$B$5="All",D5419=Dashboard!$B$5),OR(Dashboard!$D$5="All",N5419=Dashboard!$D$5),OR(AND(C5419&lt;&gt;"",C5419&gt;=Dashboard!$F$5,C5419&lt;=Dashboard!$H$5),AND(C5419="",Dashboard!$F$5&lt;=1980,Dashboard!$H$5&gt;=2016))),1,0)</f>
        <v>1</v>
      </c>
      <c r="Q5419" s="0" t="n">
        <f aca="false">J5419*P5419+ROW()*0.00000001</f>
        <v>0.34005419</v>
      </c>
    </row>
    <row r="5420" customFormat="false" ht="15" hidden="false" customHeight="false" outlineLevel="0" collapsed="false">
      <c r="A5420" s="0" t="s">
        <v>2565</v>
      </c>
      <c r="B5420" s="0" t="s">
        <v>94</v>
      </c>
      <c r="C5420" s="0" t="n">
        <v>2015</v>
      </c>
      <c r="D5420" s="0" t="s">
        <v>102</v>
      </c>
      <c r="E5420" s="0" t="s">
        <v>782</v>
      </c>
      <c r="F5420" s="0" t="n">
        <v>0.09</v>
      </c>
      <c r="G5420" s="0" t="n">
        <v>0.13</v>
      </c>
      <c r="H5420" s="0" t="n">
        <v>0.08</v>
      </c>
      <c r="I5420" s="0" t="n">
        <v>0.04</v>
      </c>
      <c r="J5420" s="0" t="n">
        <v>0.34</v>
      </c>
      <c r="N5420" s="0" t="s">
        <v>74</v>
      </c>
      <c r="P5420" s="0" t="n">
        <f aca="false">IF(AND(OR(Dashboard!$B$5="All",D5420=Dashboard!$B$5),OR(Dashboard!$D$5="All",N5420=Dashboard!$D$5),OR(AND(C5420&lt;&gt;"",C5420&gt;=Dashboard!$F$5,C5420&lt;=Dashboard!$H$5),AND(C5420="",Dashboard!$F$5&lt;=1980,Dashboard!$H$5&gt;=2016))),1,0)</f>
        <v>1</v>
      </c>
      <c r="Q5420" s="0" t="n">
        <f aca="false">J5420*P5420+ROW()*0.00000001</f>
        <v>0.3400542</v>
      </c>
    </row>
    <row r="5421" customFormat="false" ht="15" hidden="false" customHeight="false" outlineLevel="0" collapsed="false">
      <c r="A5421" s="0" t="s">
        <v>4094</v>
      </c>
      <c r="B5421" s="0" t="s">
        <v>50</v>
      </c>
      <c r="C5421" s="0" t="n">
        <v>2008</v>
      </c>
      <c r="D5421" s="0" t="s">
        <v>58</v>
      </c>
      <c r="E5421" s="0" t="s">
        <v>2225</v>
      </c>
      <c r="F5421" s="0" t="n">
        <v>0.3</v>
      </c>
      <c r="G5421" s="0" t="n">
        <v>0.01</v>
      </c>
      <c r="H5421" s="0" t="n">
        <v>0</v>
      </c>
      <c r="I5421" s="0" t="n">
        <v>0.03</v>
      </c>
      <c r="J5421" s="0" t="n">
        <v>0.34</v>
      </c>
      <c r="M5421" s="0" t="s">
        <v>36</v>
      </c>
      <c r="N5421" s="0" t="s">
        <v>35</v>
      </c>
      <c r="P5421" s="0" t="n">
        <f aca="false">IF(AND(OR(Dashboard!$B$5="All",D5421=Dashboard!$B$5),OR(Dashboard!$D$5="All",N5421=Dashboard!$D$5),OR(AND(C5421&lt;&gt;"",C5421&gt;=Dashboard!$F$5,C5421&lt;=Dashboard!$H$5),AND(C5421="",Dashboard!$F$5&lt;=1980,Dashboard!$H$5&gt;=2016))),1,0)</f>
        <v>1</v>
      </c>
      <c r="Q5421" s="0" t="n">
        <f aca="false">J5421*P5421+ROW()*0.00000001</f>
        <v>0.34005421</v>
      </c>
    </row>
    <row r="5422" customFormat="false" ht="15" hidden="false" customHeight="false" outlineLevel="0" collapsed="false">
      <c r="A5422" s="0" t="s">
        <v>4095</v>
      </c>
      <c r="B5422" s="0" t="s">
        <v>50</v>
      </c>
      <c r="C5422" s="0" t="n">
        <v>2007</v>
      </c>
      <c r="D5422" s="0" t="s">
        <v>48</v>
      </c>
      <c r="E5422" s="0" t="s">
        <v>1002</v>
      </c>
      <c r="F5422" s="0" t="n">
        <v>0.28</v>
      </c>
      <c r="G5422" s="0" t="n">
        <v>0</v>
      </c>
      <c r="H5422" s="0" t="n">
        <v>0.03</v>
      </c>
      <c r="I5422" s="0" t="n">
        <v>0.02</v>
      </c>
      <c r="J5422" s="0" t="n">
        <v>0.34</v>
      </c>
      <c r="K5422" s="0" t="n">
        <v>82</v>
      </c>
      <c r="L5422" s="0" t="n">
        <v>8.7</v>
      </c>
      <c r="M5422" s="0" t="s">
        <v>125</v>
      </c>
      <c r="N5422" s="0" t="s">
        <v>35</v>
      </c>
      <c r="O5422" s="0" t="s">
        <v>42</v>
      </c>
      <c r="P5422" s="0" t="n">
        <f aca="false">IF(AND(OR(Dashboard!$B$5="All",D5422=Dashboard!$B$5),OR(Dashboard!$D$5="All",N5422=Dashboard!$D$5),OR(AND(C5422&lt;&gt;"",C5422&gt;=Dashboard!$F$5,C5422&lt;=Dashboard!$H$5),AND(C5422="",Dashboard!$F$5&lt;=1980,Dashboard!$H$5&gt;=2016))),1,0)</f>
        <v>1</v>
      </c>
      <c r="Q5422" s="0" t="n">
        <f aca="false">J5422*P5422+ROW()*0.00000001</f>
        <v>0.34005422</v>
      </c>
    </row>
    <row r="5423" customFormat="false" ht="15" hidden="false" customHeight="false" outlineLevel="0" collapsed="false">
      <c r="A5423" s="0" t="s">
        <v>3146</v>
      </c>
      <c r="B5423" s="0" t="s">
        <v>76</v>
      </c>
      <c r="C5423" s="0" t="n">
        <v>2008</v>
      </c>
      <c r="D5423" s="0" t="s">
        <v>71</v>
      </c>
      <c r="E5423" s="0" t="s">
        <v>328</v>
      </c>
      <c r="F5423" s="0" t="n">
        <v>0.04</v>
      </c>
      <c r="G5423" s="0" t="n">
        <v>0.03</v>
      </c>
      <c r="H5423" s="0" t="n">
        <v>0.25</v>
      </c>
      <c r="I5423" s="0" t="n">
        <v>0.01</v>
      </c>
      <c r="J5423" s="0" t="n">
        <v>0.34</v>
      </c>
      <c r="K5423" s="0" t="n">
        <v>52</v>
      </c>
      <c r="L5423" s="0" t="n">
        <v>6.5</v>
      </c>
      <c r="M5423" s="0" t="s">
        <v>103</v>
      </c>
      <c r="N5423" s="0" t="s">
        <v>74</v>
      </c>
      <c r="O5423" s="0" t="s">
        <v>53</v>
      </c>
      <c r="P5423" s="0" t="n">
        <f aca="false">IF(AND(OR(Dashboard!$B$5="All",D5423=Dashboard!$B$5),OR(Dashboard!$D$5="All",N5423=Dashboard!$D$5),OR(AND(C5423&lt;&gt;"",C5423&gt;=Dashboard!$F$5,C5423&lt;=Dashboard!$H$5),AND(C5423="",Dashboard!$F$5&lt;=1980,Dashboard!$H$5&gt;=2016))),1,0)</f>
        <v>1</v>
      </c>
      <c r="Q5423" s="0" t="n">
        <f aca="false">J5423*P5423+ROW()*0.00000001</f>
        <v>0.34005423</v>
      </c>
    </row>
    <row r="5424" customFormat="false" ht="15" hidden="false" customHeight="false" outlineLevel="0" collapsed="false">
      <c r="A5424" s="0" t="s">
        <v>4096</v>
      </c>
      <c r="B5424" s="0" t="s">
        <v>164</v>
      </c>
      <c r="C5424" s="0" t="n">
        <v>2008</v>
      </c>
      <c r="D5424" s="0" t="s">
        <v>46</v>
      </c>
      <c r="E5424" s="0" t="s">
        <v>157</v>
      </c>
      <c r="F5424" s="0" t="n">
        <v>0.14</v>
      </c>
      <c r="G5424" s="0" t="n">
        <v>0.01</v>
      </c>
      <c r="H5424" s="0" t="n">
        <v>0.16</v>
      </c>
      <c r="I5424" s="0" t="n">
        <v>0.02</v>
      </c>
      <c r="J5424" s="0" t="n">
        <v>0.34</v>
      </c>
      <c r="K5424" s="0" t="n">
        <v>75</v>
      </c>
      <c r="L5424" s="0" t="n">
        <v>7.1</v>
      </c>
      <c r="M5424" s="0" t="s">
        <v>103</v>
      </c>
      <c r="N5424" s="0" t="s">
        <v>74</v>
      </c>
      <c r="O5424" s="0" t="s">
        <v>37</v>
      </c>
      <c r="P5424" s="0" t="n">
        <f aca="false">IF(AND(OR(Dashboard!$B$5="All",D5424=Dashboard!$B$5),OR(Dashboard!$D$5="All",N5424=Dashboard!$D$5),OR(AND(C5424&lt;&gt;"",C5424&gt;=Dashboard!$F$5,C5424&lt;=Dashboard!$H$5),AND(C5424="",Dashboard!$F$5&lt;=1980,Dashboard!$H$5&gt;=2016))),1,0)</f>
        <v>1</v>
      </c>
      <c r="Q5424" s="0" t="n">
        <f aca="false">J5424*P5424+ROW()*0.00000001</f>
        <v>0.34005424</v>
      </c>
    </row>
    <row r="5425" customFormat="false" ht="15" hidden="false" customHeight="false" outlineLevel="0" collapsed="false">
      <c r="A5425" s="0" t="s">
        <v>4097</v>
      </c>
      <c r="B5425" s="0" t="s">
        <v>50</v>
      </c>
      <c r="C5425" s="0" t="n">
        <v>2008</v>
      </c>
      <c r="D5425" s="0" t="s">
        <v>58</v>
      </c>
      <c r="E5425" s="0" t="s">
        <v>124</v>
      </c>
      <c r="F5425" s="0" t="n">
        <v>0.31</v>
      </c>
      <c r="G5425" s="0" t="n">
        <v>0</v>
      </c>
      <c r="H5425" s="0" t="n">
        <v>0</v>
      </c>
      <c r="I5425" s="0" t="n">
        <v>0.03</v>
      </c>
      <c r="J5425" s="0" t="n">
        <v>0.34</v>
      </c>
      <c r="M5425" s="0" t="s">
        <v>36</v>
      </c>
      <c r="N5425" s="0" t="s">
        <v>35</v>
      </c>
      <c r="P5425" s="0" t="n">
        <f aca="false">IF(AND(OR(Dashboard!$B$5="All",D5425=Dashboard!$B$5),OR(Dashboard!$D$5="All",N5425=Dashboard!$D$5),OR(AND(C5425&lt;&gt;"",C5425&gt;=Dashboard!$F$5,C5425&lt;=Dashboard!$H$5),AND(C5425="",Dashboard!$F$5&lt;=1980,Dashboard!$H$5&gt;=2016))),1,0)</f>
        <v>1</v>
      </c>
      <c r="Q5425" s="0" t="n">
        <f aca="false">J5425*P5425+ROW()*0.00000001</f>
        <v>0.34005425</v>
      </c>
    </row>
    <row r="5426" customFormat="false" ht="15" hidden="false" customHeight="false" outlineLevel="0" collapsed="false">
      <c r="A5426" s="0" t="s">
        <v>4098</v>
      </c>
      <c r="B5426" s="0" t="s">
        <v>117</v>
      </c>
      <c r="C5426" s="0" t="n">
        <v>1996</v>
      </c>
      <c r="D5426" s="0" t="s">
        <v>71</v>
      </c>
      <c r="E5426" s="0" t="s">
        <v>142</v>
      </c>
      <c r="F5426" s="0" t="n">
        <v>0.19</v>
      </c>
      <c r="G5426" s="0" t="n">
        <v>0.13</v>
      </c>
      <c r="H5426" s="0" t="n">
        <v>0</v>
      </c>
      <c r="I5426" s="0" t="n">
        <v>0.02</v>
      </c>
      <c r="J5426" s="0" t="n">
        <v>0.34</v>
      </c>
      <c r="N5426" s="0" t="s">
        <v>74</v>
      </c>
      <c r="P5426" s="0" t="n">
        <f aca="false">IF(AND(OR(Dashboard!$B$5="All",D5426=Dashboard!$B$5),OR(Dashboard!$D$5="All",N5426=Dashboard!$D$5),OR(AND(C5426&lt;&gt;"",C5426&gt;=Dashboard!$F$5,C5426&lt;=Dashboard!$H$5),AND(C5426="",Dashboard!$F$5&lt;=1980,Dashboard!$H$5&gt;=2016))),1,0)</f>
        <v>1</v>
      </c>
      <c r="Q5426" s="0" t="n">
        <f aca="false">J5426*P5426+ROW()*0.00000001</f>
        <v>0.34005426</v>
      </c>
    </row>
    <row r="5427" customFormat="false" ht="15" hidden="false" customHeight="false" outlineLevel="0" collapsed="false">
      <c r="A5427" s="0" t="s">
        <v>4099</v>
      </c>
      <c r="B5427" s="0" t="s">
        <v>76</v>
      </c>
      <c r="C5427" s="0" t="n">
        <v>2001</v>
      </c>
      <c r="D5427" s="0" t="s">
        <v>41</v>
      </c>
      <c r="E5427" s="0" t="s">
        <v>160</v>
      </c>
      <c r="F5427" s="0" t="n">
        <v>0.16</v>
      </c>
      <c r="G5427" s="0" t="n">
        <v>0.13</v>
      </c>
      <c r="H5427" s="0" t="n">
        <v>0</v>
      </c>
      <c r="I5427" s="0" t="n">
        <v>0.04</v>
      </c>
      <c r="J5427" s="0" t="n">
        <v>0.34</v>
      </c>
      <c r="K5427" s="0" t="n">
        <v>69</v>
      </c>
      <c r="L5427" s="0" t="n">
        <v>6.8</v>
      </c>
      <c r="M5427" s="0" t="s">
        <v>36</v>
      </c>
      <c r="N5427" s="0" t="s">
        <v>74</v>
      </c>
      <c r="O5427" s="0" t="s">
        <v>67</v>
      </c>
      <c r="P5427" s="0" t="n">
        <f aca="false">IF(AND(OR(Dashboard!$B$5="All",D5427=Dashboard!$B$5),OR(Dashboard!$D$5="All",N5427=Dashboard!$D$5),OR(AND(C5427&lt;&gt;"",C5427&gt;=Dashboard!$F$5,C5427&lt;=Dashboard!$H$5),AND(C5427="",Dashboard!$F$5&lt;=1980,Dashboard!$H$5&gt;=2016))),1,0)</f>
        <v>1</v>
      </c>
      <c r="Q5427" s="0" t="n">
        <f aca="false">J5427*P5427+ROW()*0.00000001</f>
        <v>0.34005427</v>
      </c>
    </row>
    <row r="5428" customFormat="false" ht="15" hidden="false" customHeight="false" outlineLevel="0" collapsed="false">
      <c r="A5428" s="0" t="s">
        <v>4100</v>
      </c>
      <c r="B5428" s="0" t="s">
        <v>97</v>
      </c>
      <c r="C5428" s="0" t="n">
        <v>2015</v>
      </c>
      <c r="D5428" s="0" t="s">
        <v>71</v>
      </c>
      <c r="E5428" s="0" t="s">
        <v>35</v>
      </c>
      <c r="F5428" s="0" t="n">
        <v>0.02</v>
      </c>
      <c r="G5428" s="0" t="n">
        <v>0.11</v>
      </c>
      <c r="H5428" s="0" t="n">
        <v>0.19</v>
      </c>
      <c r="I5428" s="0" t="n">
        <v>0.01</v>
      </c>
      <c r="J5428" s="0" t="n">
        <v>0.34</v>
      </c>
      <c r="N5428" s="0" t="s">
        <v>35</v>
      </c>
      <c r="P5428" s="0" t="n">
        <f aca="false">IF(AND(OR(Dashboard!$B$5="All",D5428=Dashboard!$B$5),OR(Dashboard!$D$5="All",N5428=Dashboard!$D$5),OR(AND(C5428&lt;&gt;"",C5428&gt;=Dashboard!$F$5,C5428&lt;=Dashboard!$H$5),AND(C5428="",Dashboard!$F$5&lt;=1980,Dashboard!$H$5&gt;=2016))),1,0)</f>
        <v>1</v>
      </c>
      <c r="Q5428" s="0" t="n">
        <f aca="false">J5428*P5428+ROW()*0.00000001</f>
        <v>0.34005428</v>
      </c>
    </row>
    <row r="5429" customFormat="false" ht="15" hidden="false" customHeight="false" outlineLevel="0" collapsed="false">
      <c r="A5429" s="0" t="s">
        <v>3317</v>
      </c>
      <c r="B5429" s="0" t="s">
        <v>144</v>
      </c>
      <c r="C5429" s="0" t="n">
        <v>2005</v>
      </c>
      <c r="D5429" s="0" t="s">
        <v>56</v>
      </c>
      <c r="E5429" s="0" t="s">
        <v>3318</v>
      </c>
      <c r="F5429" s="0" t="n">
        <v>0.25</v>
      </c>
      <c r="G5429" s="0" t="n">
        <v>0.07</v>
      </c>
      <c r="H5429" s="0" t="n">
        <v>0</v>
      </c>
      <c r="I5429" s="0" t="n">
        <v>0.01</v>
      </c>
      <c r="J5429" s="0" t="n">
        <v>0.34</v>
      </c>
      <c r="K5429" s="0" t="n">
        <v>61</v>
      </c>
      <c r="L5429" s="0" t="n">
        <v>6.6</v>
      </c>
      <c r="M5429" s="0" t="s">
        <v>103</v>
      </c>
      <c r="N5429" s="0" t="s">
        <v>66</v>
      </c>
      <c r="O5429" s="0" t="s">
        <v>67</v>
      </c>
      <c r="P5429" s="0" t="n">
        <f aca="false">IF(AND(OR(Dashboard!$B$5="All",D5429=Dashboard!$B$5),OR(Dashboard!$D$5="All",N5429=Dashboard!$D$5),OR(AND(C5429&lt;&gt;"",C5429&gt;=Dashboard!$F$5,C5429&lt;=Dashboard!$H$5),AND(C5429="",Dashboard!$F$5&lt;=1980,Dashboard!$H$5&gt;=2016))),1,0)</f>
        <v>1</v>
      </c>
      <c r="Q5429" s="0" t="n">
        <f aca="false">J5429*P5429+ROW()*0.00000001</f>
        <v>0.34005429</v>
      </c>
    </row>
    <row r="5430" customFormat="false" ht="15" hidden="false" customHeight="false" outlineLevel="0" collapsed="false">
      <c r="A5430" s="0" t="s">
        <v>2294</v>
      </c>
      <c r="B5430" s="0" t="s">
        <v>64</v>
      </c>
      <c r="C5430" s="0" t="n">
        <v>2007</v>
      </c>
      <c r="D5430" s="0" t="s">
        <v>71</v>
      </c>
      <c r="E5430" s="0" t="s">
        <v>487</v>
      </c>
      <c r="F5430" s="0" t="n">
        <v>0.29</v>
      </c>
      <c r="G5430" s="0" t="n">
        <v>0.02</v>
      </c>
      <c r="H5430" s="0" t="n">
        <v>0</v>
      </c>
      <c r="I5430" s="0" t="n">
        <v>0.03</v>
      </c>
      <c r="J5430" s="0" t="n">
        <v>0.34</v>
      </c>
      <c r="K5430" s="0" t="n">
        <v>58</v>
      </c>
      <c r="L5430" s="0" t="n">
        <v>5.3</v>
      </c>
      <c r="M5430" s="0" t="s">
        <v>103</v>
      </c>
      <c r="N5430" s="0" t="s">
        <v>66</v>
      </c>
      <c r="O5430" s="0" t="s">
        <v>53</v>
      </c>
      <c r="P5430" s="0" t="n">
        <f aca="false">IF(AND(OR(Dashboard!$B$5="All",D5430=Dashboard!$B$5),OR(Dashboard!$D$5="All",N5430=Dashboard!$D$5),OR(AND(C5430&lt;&gt;"",C5430&gt;=Dashboard!$F$5,C5430&lt;=Dashboard!$H$5),AND(C5430="",Dashboard!$F$5&lt;=1980,Dashboard!$H$5&gt;=2016))),1,0)</f>
        <v>1</v>
      </c>
      <c r="Q5430" s="0" t="n">
        <f aca="false">J5430*P5430+ROW()*0.00000001</f>
        <v>0.3400543</v>
      </c>
    </row>
    <row r="5431" customFormat="false" ht="15" hidden="false" customHeight="false" outlineLevel="0" collapsed="false">
      <c r="A5431" s="0" t="s">
        <v>4101</v>
      </c>
      <c r="B5431" s="0" t="s">
        <v>97</v>
      </c>
      <c r="C5431" s="0" t="n">
        <v>2013</v>
      </c>
      <c r="D5431" s="0" t="s">
        <v>246</v>
      </c>
      <c r="E5431" s="0" t="s">
        <v>91</v>
      </c>
      <c r="F5431" s="0" t="n">
        <v>0.15</v>
      </c>
      <c r="G5431" s="0" t="n">
        <v>0.15</v>
      </c>
      <c r="H5431" s="0" t="n">
        <v>0</v>
      </c>
      <c r="I5431" s="0" t="n">
        <v>0.03</v>
      </c>
      <c r="J5431" s="0" t="n">
        <v>0.34</v>
      </c>
      <c r="L5431" s="0" t="n">
        <v>3</v>
      </c>
      <c r="M5431" s="0" t="s">
        <v>36</v>
      </c>
      <c r="N5431" s="0" t="s">
        <v>35</v>
      </c>
      <c r="P5431" s="0" t="n">
        <f aca="false">IF(AND(OR(Dashboard!$B$5="All",D5431=Dashboard!$B$5),OR(Dashboard!$D$5="All",N5431=Dashboard!$D$5),OR(AND(C5431&lt;&gt;"",C5431&gt;=Dashboard!$F$5,C5431&lt;=Dashboard!$H$5),AND(C5431="",Dashboard!$F$5&lt;=1980,Dashboard!$H$5&gt;=2016))),1,0)</f>
        <v>1</v>
      </c>
      <c r="Q5431" s="0" t="n">
        <f aca="false">J5431*P5431+ROW()*0.00000001</f>
        <v>0.34005431</v>
      </c>
    </row>
    <row r="5432" customFormat="false" ht="15" hidden="false" customHeight="false" outlineLevel="0" collapsed="false">
      <c r="A5432" s="0" t="s">
        <v>4102</v>
      </c>
      <c r="B5432" s="0" t="s">
        <v>76</v>
      </c>
      <c r="C5432" s="0" t="n">
        <v>2005</v>
      </c>
      <c r="D5432" s="0" t="s">
        <v>52</v>
      </c>
      <c r="E5432" s="0" t="s">
        <v>1013</v>
      </c>
      <c r="F5432" s="0" t="n">
        <v>0.16</v>
      </c>
      <c r="G5432" s="0" t="n">
        <v>0.13</v>
      </c>
      <c r="H5432" s="0" t="n">
        <v>0</v>
      </c>
      <c r="I5432" s="0" t="n">
        <v>0.04</v>
      </c>
      <c r="J5432" s="0" t="n">
        <v>0.34</v>
      </c>
      <c r="K5432" s="0" t="n">
        <v>67</v>
      </c>
      <c r="M5432" s="0" t="s">
        <v>103</v>
      </c>
      <c r="N5432" s="0" t="s">
        <v>74</v>
      </c>
      <c r="O5432" s="0" t="s">
        <v>67</v>
      </c>
      <c r="P5432" s="0" t="n">
        <f aca="false">IF(AND(OR(Dashboard!$B$5="All",D5432=Dashboard!$B$5),OR(Dashboard!$D$5="All",N5432=Dashboard!$D$5),OR(AND(C5432&lt;&gt;"",C5432&gt;=Dashboard!$F$5,C5432&lt;=Dashboard!$H$5),AND(C5432="",Dashboard!$F$5&lt;=1980,Dashboard!$H$5&gt;=2016))),1,0)</f>
        <v>1</v>
      </c>
      <c r="Q5432" s="0" t="n">
        <f aca="false">J5432*P5432+ROW()*0.00000001</f>
        <v>0.34005432</v>
      </c>
    </row>
    <row r="5433" customFormat="false" ht="15" hidden="false" customHeight="false" outlineLevel="0" collapsed="false">
      <c r="A5433" s="0" t="s">
        <v>4103</v>
      </c>
      <c r="B5433" s="0" t="s">
        <v>70</v>
      </c>
      <c r="C5433" s="0" t="n">
        <v>2007</v>
      </c>
      <c r="D5433" s="0" t="s">
        <v>52</v>
      </c>
      <c r="E5433" s="0" t="s">
        <v>89</v>
      </c>
      <c r="F5433" s="0" t="n">
        <v>0.28</v>
      </c>
      <c r="G5433" s="0" t="n">
        <v>0</v>
      </c>
      <c r="H5433" s="0" t="n">
        <v>0.02</v>
      </c>
      <c r="I5433" s="0" t="n">
        <v>0.03</v>
      </c>
      <c r="J5433" s="0" t="n">
        <v>0.33</v>
      </c>
      <c r="K5433" s="0" t="n">
        <v>75</v>
      </c>
      <c r="L5433" s="0" t="n">
        <v>8.2</v>
      </c>
      <c r="M5433" s="0" t="s">
        <v>103</v>
      </c>
      <c r="N5433" s="0" t="s">
        <v>74</v>
      </c>
      <c r="O5433" s="0" t="s">
        <v>37</v>
      </c>
      <c r="P5433" s="0" t="n">
        <f aca="false">IF(AND(OR(Dashboard!$B$5="All",D5433=Dashboard!$B$5),OR(Dashboard!$D$5="All",N5433=Dashboard!$D$5),OR(AND(C5433&lt;&gt;"",C5433&gt;=Dashboard!$F$5,C5433&lt;=Dashboard!$H$5),AND(C5433="",Dashboard!$F$5&lt;=1980,Dashboard!$H$5&gt;=2016))),1,0)</f>
        <v>1</v>
      </c>
      <c r="Q5433" s="0" t="n">
        <f aca="false">J5433*P5433+ROW()*0.00000001</f>
        <v>0.33005433</v>
      </c>
    </row>
    <row r="5434" customFormat="false" ht="15" hidden="false" customHeight="false" outlineLevel="0" collapsed="false">
      <c r="A5434" s="0" t="s">
        <v>4104</v>
      </c>
      <c r="B5434" s="0" t="s">
        <v>70</v>
      </c>
      <c r="C5434" s="0" t="n">
        <v>2011</v>
      </c>
      <c r="D5434" s="0" t="s">
        <v>71</v>
      </c>
      <c r="E5434" s="0" t="s">
        <v>4105</v>
      </c>
      <c r="F5434" s="0" t="n">
        <v>0</v>
      </c>
      <c r="G5434" s="0" t="n">
        <v>0</v>
      </c>
      <c r="H5434" s="0" t="n">
        <v>0.33</v>
      </c>
      <c r="I5434" s="0" t="n">
        <v>0</v>
      </c>
      <c r="J5434" s="0" t="n">
        <v>0.33</v>
      </c>
      <c r="N5434" s="0" t="s">
        <v>74</v>
      </c>
      <c r="P5434" s="0" t="n">
        <f aca="false">IF(AND(OR(Dashboard!$B$5="All",D5434=Dashboard!$B$5),OR(Dashboard!$D$5="All",N5434=Dashboard!$D$5),OR(AND(C5434&lt;&gt;"",C5434&gt;=Dashboard!$F$5,C5434&lt;=Dashboard!$H$5),AND(C5434="",Dashboard!$F$5&lt;=1980,Dashboard!$H$5&gt;=2016))),1,0)</f>
        <v>1</v>
      </c>
      <c r="Q5434" s="0" t="n">
        <f aca="false">J5434*P5434+ROW()*0.00000001</f>
        <v>0.33005434</v>
      </c>
    </row>
    <row r="5435" customFormat="false" ht="15" hidden="false" customHeight="false" outlineLevel="0" collapsed="false">
      <c r="A5435" s="0" t="s">
        <v>1133</v>
      </c>
      <c r="B5435" s="0" t="s">
        <v>144</v>
      </c>
      <c r="C5435" s="0" t="n">
        <v>2006</v>
      </c>
      <c r="D5435" s="0" t="s">
        <v>56</v>
      </c>
      <c r="E5435" s="0" t="s">
        <v>124</v>
      </c>
      <c r="F5435" s="0" t="n">
        <v>0.21</v>
      </c>
      <c r="G5435" s="0" t="n">
        <v>0.11</v>
      </c>
      <c r="H5435" s="0" t="n">
        <v>0</v>
      </c>
      <c r="I5435" s="0" t="n">
        <v>0.01</v>
      </c>
      <c r="J5435" s="0" t="n">
        <v>0.33</v>
      </c>
      <c r="K5435" s="0" t="n">
        <v>66</v>
      </c>
      <c r="L5435" s="0" t="n">
        <v>6</v>
      </c>
      <c r="M5435" s="0" t="s">
        <v>103</v>
      </c>
      <c r="N5435" s="0" t="s">
        <v>66</v>
      </c>
      <c r="O5435" s="0" t="s">
        <v>67</v>
      </c>
      <c r="P5435" s="0" t="n">
        <f aca="false">IF(AND(OR(Dashboard!$B$5="All",D5435=Dashboard!$B$5),OR(Dashboard!$D$5="All",N5435=Dashboard!$D$5),OR(AND(C5435&lt;&gt;"",C5435&gt;=Dashboard!$F$5,C5435&lt;=Dashboard!$H$5),AND(C5435="",Dashboard!$F$5&lt;=1980,Dashboard!$H$5&gt;=2016))),1,0)</f>
        <v>1</v>
      </c>
      <c r="Q5435" s="0" t="n">
        <f aca="false">J5435*P5435+ROW()*0.00000001</f>
        <v>0.33005435</v>
      </c>
    </row>
    <row r="5436" customFormat="false" ht="15" hidden="false" customHeight="false" outlineLevel="0" collapsed="false">
      <c r="A5436" s="0" t="s">
        <v>3752</v>
      </c>
      <c r="B5436" s="0" t="s">
        <v>50</v>
      </c>
      <c r="C5436" s="0" t="n">
        <v>2010</v>
      </c>
      <c r="D5436" s="0" t="s">
        <v>71</v>
      </c>
      <c r="E5436" s="0" t="s">
        <v>154</v>
      </c>
      <c r="F5436" s="0" t="n">
        <v>0.14</v>
      </c>
      <c r="G5436" s="0" t="n">
        <v>0.16</v>
      </c>
      <c r="H5436" s="0" t="n">
        <v>0</v>
      </c>
      <c r="I5436" s="0" t="n">
        <v>0.03</v>
      </c>
      <c r="J5436" s="0" t="n">
        <v>0.33</v>
      </c>
      <c r="K5436" s="0" t="n">
        <v>54</v>
      </c>
      <c r="M5436" s="0" t="s">
        <v>125</v>
      </c>
      <c r="N5436" s="0" t="s">
        <v>35</v>
      </c>
      <c r="O5436" s="0" t="s">
        <v>53</v>
      </c>
      <c r="P5436" s="0" t="n">
        <f aca="false">IF(AND(OR(Dashboard!$B$5="All",D5436=Dashboard!$B$5),OR(Dashboard!$D$5="All",N5436=Dashboard!$D$5),OR(AND(C5436&lt;&gt;"",C5436&gt;=Dashboard!$F$5,C5436&lt;=Dashboard!$H$5),AND(C5436="",Dashboard!$F$5&lt;=1980,Dashboard!$H$5&gt;=2016))),1,0)</f>
        <v>1</v>
      </c>
      <c r="Q5436" s="0" t="n">
        <f aca="false">J5436*P5436+ROW()*0.00000001</f>
        <v>0.33005436</v>
      </c>
    </row>
    <row r="5437" customFormat="false" ht="15" hidden="false" customHeight="false" outlineLevel="0" collapsed="false">
      <c r="A5437" s="0" t="s">
        <v>4106</v>
      </c>
      <c r="B5437" s="0" t="s">
        <v>117</v>
      </c>
      <c r="C5437" s="0" t="n">
        <v>1996</v>
      </c>
      <c r="D5437" s="0" t="s">
        <v>41</v>
      </c>
      <c r="E5437" s="0" t="s">
        <v>3122</v>
      </c>
      <c r="F5437" s="0" t="n">
        <v>0.06</v>
      </c>
      <c r="G5437" s="0" t="n">
        <v>0.04</v>
      </c>
      <c r="H5437" s="0" t="n">
        <v>0.21</v>
      </c>
      <c r="I5437" s="0" t="n">
        <v>0.02</v>
      </c>
      <c r="J5437" s="0" t="n">
        <v>0.33</v>
      </c>
      <c r="N5437" s="0" t="s">
        <v>74</v>
      </c>
      <c r="P5437" s="0" t="n">
        <f aca="false">IF(AND(OR(Dashboard!$B$5="All",D5437=Dashboard!$B$5),OR(Dashboard!$D$5="All",N5437=Dashboard!$D$5),OR(AND(C5437&lt;&gt;"",C5437&gt;=Dashboard!$F$5,C5437&lt;=Dashboard!$H$5),AND(C5437="",Dashboard!$F$5&lt;=1980,Dashboard!$H$5&gt;=2016))),1,0)</f>
        <v>1</v>
      </c>
      <c r="Q5437" s="0" t="n">
        <f aca="false">J5437*P5437+ROW()*0.00000001</f>
        <v>0.33005437</v>
      </c>
    </row>
    <row r="5438" customFormat="false" ht="15" hidden="false" customHeight="false" outlineLevel="0" collapsed="false">
      <c r="A5438" s="0" t="s">
        <v>3099</v>
      </c>
      <c r="B5438" s="0" t="s">
        <v>70</v>
      </c>
      <c r="C5438" s="0" t="n">
        <v>2008</v>
      </c>
      <c r="D5438" s="0" t="s">
        <v>34</v>
      </c>
      <c r="E5438" s="0" t="s">
        <v>142</v>
      </c>
      <c r="F5438" s="0" t="n">
        <v>0.29</v>
      </c>
      <c r="G5438" s="0" t="n">
        <v>0.02</v>
      </c>
      <c r="H5438" s="0" t="n">
        <v>0</v>
      </c>
      <c r="I5438" s="0" t="n">
        <v>0.03</v>
      </c>
      <c r="J5438" s="0" t="n">
        <v>0.33</v>
      </c>
      <c r="K5438" s="0" t="n">
        <v>88</v>
      </c>
      <c r="L5438" s="0" t="n">
        <v>7.7</v>
      </c>
      <c r="M5438" s="0" t="s">
        <v>125</v>
      </c>
      <c r="N5438" s="0" t="s">
        <v>74</v>
      </c>
      <c r="O5438" s="0" t="s">
        <v>42</v>
      </c>
      <c r="P5438" s="0" t="n">
        <f aca="false">IF(AND(OR(Dashboard!$B$5="All",D5438=Dashboard!$B$5),OR(Dashboard!$D$5="All",N5438=Dashboard!$D$5),OR(AND(C5438&lt;&gt;"",C5438&gt;=Dashboard!$F$5,C5438&lt;=Dashboard!$H$5),AND(C5438="",Dashboard!$F$5&lt;=1980,Dashboard!$H$5&gt;=2016))),1,0)</f>
        <v>1</v>
      </c>
      <c r="Q5438" s="0" t="n">
        <f aca="false">J5438*P5438+ROW()*0.00000001</f>
        <v>0.33005438</v>
      </c>
    </row>
    <row r="5439" customFormat="false" ht="15" hidden="false" customHeight="false" outlineLevel="0" collapsed="false">
      <c r="A5439" s="0" t="s">
        <v>4107</v>
      </c>
      <c r="B5439" s="0" t="s">
        <v>94</v>
      </c>
      <c r="C5439" s="0" t="n">
        <v>2016</v>
      </c>
      <c r="D5439" s="0" t="s">
        <v>46</v>
      </c>
      <c r="E5439" s="0" t="s">
        <v>157</v>
      </c>
      <c r="F5439" s="0" t="n">
        <v>0.08</v>
      </c>
      <c r="G5439" s="0" t="n">
        <v>0.14</v>
      </c>
      <c r="H5439" s="0" t="n">
        <v>0.08</v>
      </c>
      <c r="I5439" s="0" t="n">
        <v>0.04</v>
      </c>
      <c r="J5439" s="0" t="n">
        <v>0.33</v>
      </c>
      <c r="K5439" s="0" t="n">
        <v>77</v>
      </c>
      <c r="L5439" s="0" t="n">
        <v>8.3</v>
      </c>
      <c r="M5439" s="0" t="s">
        <v>125</v>
      </c>
      <c r="N5439" s="0" t="s">
        <v>74</v>
      </c>
      <c r="O5439" s="0" t="s">
        <v>37</v>
      </c>
      <c r="P5439" s="0" t="n">
        <f aca="false">IF(AND(OR(Dashboard!$B$5="All",D5439=Dashboard!$B$5),OR(Dashboard!$D$5="All",N5439=Dashboard!$D$5),OR(AND(C5439&lt;&gt;"",C5439&gt;=Dashboard!$F$5,C5439&lt;=Dashboard!$H$5),AND(C5439="",Dashboard!$F$5&lt;=1980,Dashboard!$H$5&gt;=2016))),1,0)</f>
        <v>1</v>
      </c>
      <c r="Q5439" s="0" t="n">
        <f aca="false">J5439*P5439+ROW()*0.00000001</f>
        <v>0.33005439</v>
      </c>
    </row>
    <row r="5440" customFormat="false" ht="15" hidden="false" customHeight="false" outlineLevel="0" collapsed="false">
      <c r="A5440" s="0" t="s">
        <v>4108</v>
      </c>
      <c r="B5440" s="0" t="s">
        <v>76</v>
      </c>
      <c r="C5440" s="0" t="n">
        <v>2003</v>
      </c>
      <c r="D5440" s="0" t="s">
        <v>114</v>
      </c>
      <c r="E5440" s="0" t="s">
        <v>124</v>
      </c>
      <c r="F5440" s="0" t="n">
        <v>0.16</v>
      </c>
      <c r="G5440" s="0" t="n">
        <v>0.13</v>
      </c>
      <c r="H5440" s="0" t="n">
        <v>0</v>
      </c>
      <c r="I5440" s="0" t="n">
        <v>0.04</v>
      </c>
      <c r="J5440" s="0" t="n">
        <v>0.33</v>
      </c>
      <c r="N5440" s="0" t="s">
        <v>74</v>
      </c>
      <c r="P5440" s="0" t="n">
        <f aca="false">IF(AND(OR(Dashboard!$B$5="All",D5440=Dashboard!$B$5),OR(Dashboard!$D$5="All",N5440=Dashboard!$D$5),OR(AND(C5440&lt;&gt;"",C5440&gt;=Dashboard!$F$5,C5440&lt;=Dashboard!$H$5),AND(C5440="",Dashboard!$F$5&lt;=1980,Dashboard!$H$5&gt;=2016))),1,0)</f>
        <v>1</v>
      </c>
      <c r="Q5440" s="0" t="n">
        <f aca="false">J5440*P5440+ROW()*0.00000001</f>
        <v>0.3300544</v>
      </c>
    </row>
    <row r="5441" customFormat="false" ht="15" hidden="false" customHeight="false" outlineLevel="0" collapsed="false">
      <c r="A5441" s="0" t="s">
        <v>4109</v>
      </c>
      <c r="B5441" s="0" t="s">
        <v>85</v>
      </c>
      <c r="C5441" s="0" t="n">
        <v>2003</v>
      </c>
      <c r="D5441" s="0" t="s">
        <v>16</v>
      </c>
      <c r="E5441" s="0" t="s">
        <v>418</v>
      </c>
      <c r="F5441" s="0" t="n">
        <v>0.24</v>
      </c>
      <c r="G5441" s="0" t="n">
        <v>0.09</v>
      </c>
      <c r="H5441" s="0" t="n">
        <v>0</v>
      </c>
      <c r="I5441" s="0" t="n">
        <v>0.01</v>
      </c>
      <c r="J5441" s="0" t="n">
        <v>0.33</v>
      </c>
      <c r="K5441" s="0" t="n">
        <v>72</v>
      </c>
      <c r="L5441" s="0" t="n">
        <v>8.1</v>
      </c>
      <c r="M5441" s="0" t="s">
        <v>36</v>
      </c>
      <c r="N5441" s="0" t="s">
        <v>35</v>
      </c>
      <c r="O5441" s="0" t="s">
        <v>37</v>
      </c>
      <c r="P5441" s="0" t="n">
        <f aca="false">IF(AND(OR(Dashboard!$B$5="All",D5441=Dashboard!$B$5),OR(Dashboard!$D$5="All",N5441=Dashboard!$D$5),OR(AND(C5441&lt;&gt;"",C5441&gt;=Dashboard!$F$5,C5441&lt;=Dashboard!$H$5),AND(C5441="",Dashboard!$F$5&lt;=1980,Dashboard!$H$5&gt;=2016))),1,0)</f>
        <v>1</v>
      </c>
      <c r="Q5441" s="0" t="n">
        <f aca="false">J5441*P5441+ROW()*0.00000001</f>
        <v>0.33005441</v>
      </c>
    </row>
    <row r="5442" customFormat="false" ht="15" hidden="false" customHeight="false" outlineLevel="0" collapsed="false">
      <c r="A5442" s="0" t="s">
        <v>4110</v>
      </c>
      <c r="B5442" s="0" t="s">
        <v>117</v>
      </c>
      <c r="C5442" s="0" t="n">
        <v>1998</v>
      </c>
      <c r="D5442" s="0" t="s">
        <v>48</v>
      </c>
      <c r="E5442" s="0" t="s">
        <v>89</v>
      </c>
      <c r="F5442" s="0" t="n">
        <v>0.06</v>
      </c>
      <c r="G5442" s="0" t="n">
        <v>0.04</v>
      </c>
      <c r="H5442" s="0" t="n">
        <v>0.22</v>
      </c>
      <c r="I5442" s="0" t="n">
        <v>0.02</v>
      </c>
      <c r="J5442" s="0" t="n">
        <v>0.33</v>
      </c>
      <c r="N5442" s="0" t="s">
        <v>74</v>
      </c>
      <c r="P5442" s="0" t="n">
        <f aca="false">IF(AND(OR(Dashboard!$B$5="All",D5442=Dashboard!$B$5),OR(Dashboard!$D$5="All",N5442=Dashboard!$D$5),OR(AND(C5442&lt;&gt;"",C5442&gt;=Dashboard!$F$5,C5442&lt;=Dashboard!$H$5),AND(C5442="",Dashboard!$F$5&lt;=1980,Dashboard!$H$5&gt;=2016))),1,0)</f>
        <v>1</v>
      </c>
      <c r="Q5442" s="0" t="n">
        <f aca="false">J5442*P5442+ROW()*0.00000001</f>
        <v>0.33005442</v>
      </c>
    </row>
    <row r="5443" customFormat="false" ht="15" hidden="false" customHeight="false" outlineLevel="0" collapsed="false">
      <c r="A5443" s="0" t="s">
        <v>4111</v>
      </c>
      <c r="B5443" s="0" t="s">
        <v>50</v>
      </c>
      <c r="D5443" s="0" t="s">
        <v>48</v>
      </c>
      <c r="E5443" s="0" t="s">
        <v>520</v>
      </c>
      <c r="F5443" s="0" t="n">
        <v>0.29</v>
      </c>
      <c r="G5443" s="0" t="n">
        <v>0.02</v>
      </c>
      <c r="H5443" s="0" t="n">
        <v>0</v>
      </c>
      <c r="I5443" s="0" t="n">
        <v>0.02</v>
      </c>
      <c r="J5443" s="0" t="n">
        <v>0.33</v>
      </c>
      <c r="K5443" s="0" t="n">
        <v>75</v>
      </c>
      <c r="M5443" s="0" t="s">
        <v>36</v>
      </c>
      <c r="N5443" s="0" t="s">
        <v>35</v>
      </c>
      <c r="O5443" s="0" t="s">
        <v>37</v>
      </c>
      <c r="P5443" s="0" t="n">
        <f aca="false">IF(AND(OR(Dashboard!$B$5="All",D5443=Dashboard!$B$5),OR(Dashboard!$D$5="All",N5443=Dashboard!$D$5),OR(AND(C5443&lt;&gt;"",C5443&gt;=Dashboard!$F$5,C5443&lt;=Dashboard!$H$5),AND(C5443="",Dashboard!$F$5&lt;=1980,Dashboard!$H$5&gt;=2016))),1,0)</f>
        <v>1</v>
      </c>
      <c r="Q5443" s="0" t="n">
        <f aca="false">J5443*P5443+ROW()*0.00000001</f>
        <v>0.33005443</v>
      </c>
    </row>
    <row r="5444" customFormat="false" ht="15" hidden="false" customHeight="false" outlineLevel="0" collapsed="false">
      <c r="A5444" s="0" t="s">
        <v>4112</v>
      </c>
      <c r="B5444" s="0" t="s">
        <v>94</v>
      </c>
      <c r="C5444" s="0" t="n">
        <v>2016</v>
      </c>
      <c r="D5444" s="0" t="s">
        <v>34</v>
      </c>
      <c r="E5444" s="0" t="s">
        <v>142</v>
      </c>
      <c r="F5444" s="0" t="n">
        <v>0.19</v>
      </c>
      <c r="G5444" s="0" t="n">
        <v>0.08</v>
      </c>
      <c r="H5444" s="0" t="n">
        <v>0</v>
      </c>
      <c r="I5444" s="0" t="n">
        <v>0.06</v>
      </c>
      <c r="J5444" s="0" t="n">
        <v>0.33</v>
      </c>
      <c r="K5444" s="0" t="n">
        <v>78</v>
      </c>
      <c r="L5444" s="0" t="n">
        <v>5.8</v>
      </c>
      <c r="M5444" s="0" t="s">
        <v>125</v>
      </c>
      <c r="N5444" s="0" t="s">
        <v>74</v>
      </c>
      <c r="O5444" s="0" t="s">
        <v>37</v>
      </c>
      <c r="P5444" s="0" t="n">
        <f aca="false">IF(AND(OR(Dashboard!$B$5="All",D5444=Dashboard!$B$5),OR(Dashboard!$D$5="All",N5444=Dashboard!$D$5),OR(AND(C5444&lt;&gt;"",C5444&gt;=Dashboard!$F$5,C5444&lt;=Dashboard!$H$5),AND(C5444="",Dashboard!$F$5&lt;=1980,Dashboard!$H$5&gt;=2016))),1,0)</f>
        <v>1</v>
      </c>
      <c r="Q5444" s="0" t="n">
        <f aca="false">J5444*P5444+ROW()*0.00000001</f>
        <v>0.33005444</v>
      </c>
    </row>
    <row r="5445" customFormat="false" ht="15" hidden="false" customHeight="false" outlineLevel="0" collapsed="false">
      <c r="A5445" s="0" t="s">
        <v>4113</v>
      </c>
      <c r="B5445" s="0" t="s">
        <v>50</v>
      </c>
      <c r="C5445" s="0" t="n">
        <v>2007</v>
      </c>
      <c r="D5445" s="0" t="s">
        <v>16</v>
      </c>
      <c r="E5445" s="0" t="s">
        <v>211</v>
      </c>
      <c r="F5445" s="0" t="n">
        <v>0.22</v>
      </c>
      <c r="G5445" s="0" t="n">
        <v>0</v>
      </c>
      <c r="H5445" s="0" t="n">
        <v>0.09</v>
      </c>
      <c r="I5445" s="0" t="n">
        <v>0.02</v>
      </c>
      <c r="J5445" s="0" t="n">
        <v>0.33</v>
      </c>
      <c r="K5445" s="0" t="n">
        <v>78</v>
      </c>
      <c r="L5445" s="0" t="n">
        <v>8.6</v>
      </c>
      <c r="M5445" s="0" t="s">
        <v>125</v>
      </c>
      <c r="N5445" s="0" t="s">
        <v>35</v>
      </c>
      <c r="O5445" s="0" t="s">
        <v>37</v>
      </c>
      <c r="P5445" s="0" t="n">
        <f aca="false">IF(AND(OR(Dashboard!$B$5="All",D5445=Dashboard!$B$5),OR(Dashboard!$D$5="All",N5445=Dashboard!$D$5),OR(AND(C5445&lt;&gt;"",C5445&gt;=Dashboard!$F$5,C5445&lt;=Dashboard!$H$5),AND(C5445="",Dashboard!$F$5&lt;=1980,Dashboard!$H$5&gt;=2016))),1,0)</f>
        <v>1</v>
      </c>
      <c r="Q5445" s="0" t="n">
        <f aca="false">J5445*P5445+ROW()*0.00000001</f>
        <v>0.33005445</v>
      </c>
    </row>
    <row r="5446" customFormat="false" ht="15" hidden="false" customHeight="false" outlineLevel="0" collapsed="false">
      <c r="A5446" s="0" t="s">
        <v>4114</v>
      </c>
      <c r="B5446" s="0" t="s">
        <v>50</v>
      </c>
      <c r="C5446" s="0" t="n">
        <v>2009</v>
      </c>
      <c r="D5446" s="0" t="s">
        <v>71</v>
      </c>
      <c r="E5446" s="0" t="s">
        <v>91</v>
      </c>
      <c r="F5446" s="0" t="n">
        <v>0.17</v>
      </c>
      <c r="G5446" s="0" t="n">
        <v>0.13</v>
      </c>
      <c r="H5446" s="0" t="n">
        <v>0</v>
      </c>
      <c r="I5446" s="0" t="n">
        <v>0.03</v>
      </c>
      <c r="J5446" s="0" t="n">
        <v>0.33</v>
      </c>
      <c r="N5446" s="0" t="s">
        <v>35</v>
      </c>
      <c r="P5446" s="0" t="n">
        <f aca="false">IF(AND(OR(Dashboard!$B$5="All",D5446=Dashboard!$B$5),OR(Dashboard!$D$5="All",N5446=Dashboard!$D$5),OR(AND(C5446&lt;&gt;"",C5446&gt;=Dashboard!$F$5,C5446&lt;=Dashboard!$H$5),AND(C5446="",Dashboard!$F$5&lt;=1980,Dashboard!$H$5&gt;=2016))),1,0)</f>
        <v>1</v>
      </c>
      <c r="Q5446" s="0" t="n">
        <f aca="false">J5446*P5446+ROW()*0.00000001</f>
        <v>0.33005446</v>
      </c>
    </row>
    <row r="5447" customFormat="false" ht="15" hidden="false" customHeight="false" outlineLevel="0" collapsed="false">
      <c r="A5447" s="0" t="s">
        <v>4115</v>
      </c>
      <c r="B5447" s="0" t="s">
        <v>70</v>
      </c>
      <c r="C5447" s="0" t="n">
        <v>2009</v>
      </c>
      <c r="D5447" s="0" t="s">
        <v>34</v>
      </c>
      <c r="E5447" s="0" t="s">
        <v>142</v>
      </c>
      <c r="F5447" s="0" t="n">
        <v>0.31</v>
      </c>
      <c r="G5447" s="0" t="n">
        <v>0</v>
      </c>
      <c r="H5447" s="0" t="n">
        <v>0</v>
      </c>
      <c r="I5447" s="0" t="n">
        <v>0.03</v>
      </c>
      <c r="J5447" s="0" t="n">
        <v>0.33</v>
      </c>
      <c r="K5447" s="0" t="n">
        <v>75</v>
      </c>
      <c r="L5447" s="0" t="n">
        <v>7.8</v>
      </c>
      <c r="M5447" s="0" t="s">
        <v>36</v>
      </c>
      <c r="N5447" s="0" t="s">
        <v>74</v>
      </c>
      <c r="O5447" s="0" t="s">
        <v>37</v>
      </c>
      <c r="P5447" s="0" t="n">
        <f aca="false">IF(AND(OR(Dashboard!$B$5="All",D5447=Dashboard!$B$5),OR(Dashboard!$D$5="All",N5447=Dashboard!$D$5),OR(AND(C5447&lt;&gt;"",C5447&gt;=Dashboard!$F$5,C5447&lt;=Dashboard!$H$5),AND(C5447="",Dashboard!$F$5&lt;=1980,Dashboard!$H$5&gt;=2016))),1,0)</f>
        <v>1</v>
      </c>
      <c r="Q5447" s="0" t="n">
        <f aca="false">J5447*P5447+ROW()*0.00000001</f>
        <v>0.33005447</v>
      </c>
    </row>
    <row r="5448" customFormat="false" ht="15" hidden="false" customHeight="false" outlineLevel="0" collapsed="false">
      <c r="A5448" s="0" t="s">
        <v>4116</v>
      </c>
      <c r="B5448" s="0" t="s">
        <v>94</v>
      </c>
      <c r="C5448" s="0" t="n">
        <v>2016</v>
      </c>
      <c r="D5448" s="0" t="s">
        <v>46</v>
      </c>
      <c r="E5448" s="0" t="s">
        <v>157</v>
      </c>
      <c r="F5448" s="0" t="n">
        <v>0.07</v>
      </c>
      <c r="G5448" s="0" t="n">
        <v>0.09</v>
      </c>
      <c r="H5448" s="0" t="n">
        <v>0.15</v>
      </c>
      <c r="I5448" s="0" t="n">
        <v>0.03</v>
      </c>
      <c r="J5448" s="0" t="n">
        <v>0.33</v>
      </c>
      <c r="N5448" s="0" t="s">
        <v>74</v>
      </c>
      <c r="P5448" s="0" t="n">
        <f aca="false">IF(AND(OR(Dashboard!$B$5="All",D5448=Dashboard!$B$5),OR(Dashboard!$D$5="All",N5448=Dashboard!$D$5),OR(AND(C5448&lt;&gt;"",C5448&gt;=Dashboard!$F$5,C5448&lt;=Dashboard!$H$5),AND(C5448="",Dashboard!$F$5&lt;=1980,Dashboard!$H$5&gt;=2016))),1,0)</f>
        <v>1</v>
      </c>
      <c r="Q5448" s="0" t="n">
        <f aca="false">J5448*P5448+ROW()*0.00000001</f>
        <v>0.33005448</v>
      </c>
    </row>
    <row r="5449" customFormat="false" ht="15" hidden="false" customHeight="false" outlineLevel="0" collapsed="false">
      <c r="A5449" s="0" t="s">
        <v>4117</v>
      </c>
      <c r="B5449" s="0" t="s">
        <v>164</v>
      </c>
      <c r="C5449" s="0" t="n">
        <v>2006</v>
      </c>
      <c r="D5449" s="0" t="s">
        <v>46</v>
      </c>
      <c r="E5449" s="0" t="s">
        <v>89</v>
      </c>
      <c r="F5449" s="0" t="n">
        <v>0.21</v>
      </c>
      <c r="G5449" s="0" t="n">
        <v>0</v>
      </c>
      <c r="H5449" s="0" t="n">
        <v>0.1</v>
      </c>
      <c r="I5449" s="0" t="n">
        <v>0.02</v>
      </c>
      <c r="J5449" s="0" t="n">
        <v>0.33</v>
      </c>
      <c r="K5449" s="0" t="n">
        <v>87</v>
      </c>
      <c r="L5449" s="0" t="n">
        <v>8.2</v>
      </c>
      <c r="M5449" s="0" t="s">
        <v>103</v>
      </c>
      <c r="N5449" s="0" t="s">
        <v>74</v>
      </c>
      <c r="O5449" s="0" t="s">
        <v>42</v>
      </c>
      <c r="P5449" s="0" t="n">
        <f aca="false">IF(AND(OR(Dashboard!$B$5="All",D5449=Dashboard!$B$5),OR(Dashboard!$D$5="All",N5449=Dashboard!$D$5),OR(AND(C5449&lt;&gt;"",C5449&gt;=Dashboard!$F$5,C5449&lt;=Dashboard!$H$5),AND(C5449="",Dashboard!$F$5&lt;=1980,Dashboard!$H$5&gt;=2016))),1,0)</f>
        <v>1</v>
      </c>
      <c r="Q5449" s="0" t="n">
        <f aca="false">J5449*P5449+ROW()*0.00000001</f>
        <v>0.33005449</v>
      </c>
    </row>
    <row r="5450" customFormat="false" ht="15" hidden="false" customHeight="false" outlineLevel="0" collapsed="false">
      <c r="A5450" s="0" t="s">
        <v>4118</v>
      </c>
      <c r="B5450" s="0" t="s">
        <v>117</v>
      </c>
      <c r="C5450" s="0" t="n">
        <v>1998</v>
      </c>
      <c r="D5450" s="0" t="s">
        <v>71</v>
      </c>
      <c r="E5450" s="0" t="s">
        <v>257</v>
      </c>
      <c r="F5450" s="0" t="n">
        <v>0.19</v>
      </c>
      <c r="G5450" s="0" t="n">
        <v>0.13</v>
      </c>
      <c r="H5450" s="0" t="n">
        <v>0</v>
      </c>
      <c r="I5450" s="0" t="n">
        <v>0.02</v>
      </c>
      <c r="J5450" s="0" t="n">
        <v>0.33</v>
      </c>
      <c r="N5450" s="0" t="s">
        <v>74</v>
      </c>
      <c r="P5450" s="0" t="n">
        <f aca="false">IF(AND(OR(Dashboard!$B$5="All",D5450=Dashboard!$B$5),OR(Dashboard!$D$5="All",N5450=Dashboard!$D$5),OR(AND(C5450&lt;&gt;"",C5450&gt;=Dashboard!$F$5,C5450&lt;=Dashboard!$H$5),AND(C5450="",Dashboard!$F$5&lt;=1980,Dashboard!$H$5&gt;=2016))),1,0)</f>
        <v>1</v>
      </c>
      <c r="Q5450" s="0" t="n">
        <f aca="false">J5450*P5450+ROW()*0.00000001</f>
        <v>0.3300545</v>
      </c>
    </row>
    <row r="5451" customFormat="false" ht="15" hidden="false" customHeight="false" outlineLevel="0" collapsed="false">
      <c r="A5451" s="0" t="s">
        <v>4119</v>
      </c>
      <c r="B5451" s="0" t="s">
        <v>164</v>
      </c>
      <c r="C5451" s="0" t="n">
        <v>2009</v>
      </c>
      <c r="D5451" s="0" t="s">
        <v>46</v>
      </c>
      <c r="E5451" s="0" t="s">
        <v>328</v>
      </c>
      <c r="F5451" s="0" t="n">
        <v>0</v>
      </c>
      <c r="G5451" s="0" t="n">
        <v>0</v>
      </c>
      <c r="H5451" s="0" t="n">
        <v>0.33</v>
      </c>
      <c r="I5451" s="0" t="n">
        <v>0</v>
      </c>
      <c r="J5451" s="0" t="n">
        <v>0.33</v>
      </c>
      <c r="N5451" s="0" t="s">
        <v>74</v>
      </c>
      <c r="P5451" s="0" t="n">
        <f aca="false">IF(AND(OR(Dashboard!$B$5="All",D5451=Dashboard!$B$5),OR(Dashboard!$D$5="All",N5451=Dashboard!$D$5),OR(AND(C5451&lt;&gt;"",C5451&gt;=Dashboard!$F$5,C5451&lt;=Dashboard!$H$5),AND(C5451="",Dashboard!$F$5&lt;=1980,Dashboard!$H$5&gt;=2016))),1,0)</f>
        <v>1</v>
      </c>
      <c r="Q5451" s="0" t="n">
        <f aca="false">J5451*P5451+ROW()*0.00000001</f>
        <v>0.33005451</v>
      </c>
    </row>
    <row r="5452" customFormat="false" ht="15" hidden="false" customHeight="false" outlineLevel="0" collapsed="false">
      <c r="A5452" s="0" t="s">
        <v>4120</v>
      </c>
      <c r="B5452" s="0" t="s">
        <v>50</v>
      </c>
      <c r="C5452" s="0" t="n">
        <v>2009</v>
      </c>
      <c r="D5452" s="0" t="s">
        <v>71</v>
      </c>
      <c r="E5452" s="0" t="s">
        <v>560</v>
      </c>
      <c r="F5452" s="0" t="n">
        <v>0.12</v>
      </c>
      <c r="G5452" s="0" t="n">
        <v>0.18</v>
      </c>
      <c r="H5452" s="0" t="n">
        <v>0</v>
      </c>
      <c r="I5452" s="0" t="n">
        <v>0.04</v>
      </c>
      <c r="J5452" s="0" t="n">
        <v>0.33</v>
      </c>
      <c r="M5452" s="0" t="s">
        <v>36</v>
      </c>
      <c r="N5452" s="0" t="s">
        <v>35</v>
      </c>
      <c r="P5452" s="0" t="n">
        <f aca="false">IF(AND(OR(Dashboard!$B$5="All",D5452=Dashboard!$B$5),OR(Dashboard!$D$5="All",N5452=Dashboard!$D$5),OR(AND(C5452&lt;&gt;"",C5452&gt;=Dashboard!$F$5,C5452&lt;=Dashboard!$H$5),AND(C5452="",Dashboard!$F$5&lt;=1980,Dashboard!$H$5&gt;=2016))),1,0)</f>
        <v>1</v>
      </c>
      <c r="Q5452" s="0" t="n">
        <f aca="false">J5452*P5452+ROW()*0.00000001</f>
        <v>0.33005452</v>
      </c>
    </row>
    <row r="5453" customFormat="false" ht="15" hidden="false" customHeight="false" outlineLevel="0" collapsed="false">
      <c r="A5453" s="0" t="s">
        <v>4121</v>
      </c>
      <c r="B5453" s="0" t="s">
        <v>64</v>
      </c>
      <c r="C5453" s="0" t="n">
        <v>2011</v>
      </c>
      <c r="D5453" s="0" t="s">
        <v>71</v>
      </c>
      <c r="E5453" s="0" t="s">
        <v>142</v>
      </c>
      <c r="F5453" s="0" t="n">
        <v>0.19</v>
      </c>
      <c r="G5453" s="0" t="n">
        <v>0.11</v>
      </c>
      <c r="H5453" s="0" t="n">
        <v>0</v>
      </c>
      <c r="I5453" s="0" t="n">
        <v>0.03</v>
      </c>
      <c r="J5453" s="0" t="n">
        <v>0.33</v>
      </c>
      <c r="K5453" s="0" t="n">
        <v>44</v>
      </c>
      <c r="L5453" s="0" t="n">
        <v>5.4</v>
      </c>
      <c r="M5453" s="0" t="s">
        <v>103</v>
      </c>
      <c r="N5453" s="0" t="s">
        <v>66</v>
      </c>
      <c r="O5453" s="0" t="s">
        <v>177</v>
      </c>
      <c r="P5453" s="0" t="n">
        <f aca="false">IF(AND(OR(Dashboard!$B$5="All",D5453=Dashboard!$B$5),OR(Dashboard!$D$5="All",N5453=Dashboard!$D$5),OR(AND(C5453&lt;&gt;"",C5453&gt;=Dashboard!$F$5,C5453&lt;=Dashboard!$H$5),AND(C5453="",Dashboard!$F$5&lt;=1980,Dashboard!$H$5&gt;=2016))),1,0)</f>
        <v>1</v>
      </c>
      <c r="Q5453" s="0" t="n">
        <f aca="false">J5453*P5453+ROW()*0.00000001</f>
        <v>0.33005453</v>
      </c>
    </row>
    <row r="5454" customFormat="false" ht="15" hidden="false" customHeight="false" outlineLevel="0" collapsed="false">
      <c r="A5454" s="0" t="s">
        <v>3100</v>
      </c>
      <c r="B5454" s="0" t="s">
        <v>50</v>
      </c>
      <c r="C5454" s="0" t="n">
        <v>2006</v>
      </c>
      <c r="D5454" s="0" t="s">
        <v>114</v>
      </c>
      <c r="E5454" s="0" t="s">
        <v>418</v>
      </c>
      <c r="F5454" s="0" t="n">
        <v>0.3</v>
      </c>
      <c r="G5454" s="0" t="n">
        <v>0.01</v>
      </c>
      <c r="H5454" s="0" t="n">
        <v>0</v>
      </c>
      <c r="I5454" s="0" t="n">
        <v>0.03</v>
      </c>
      <c r="J5454" s="0" t="n">
        <v>0.33</v>
      </c>
      <c r="K5454" s="0" t="n">
        <v>64</v>
      </c>
      <c r="L5454" s="0" t="n">
        <v>6.4</v>
      </c>
      <c r="M5454" s="0" t="s">
        <v>36</v>
      </c>
      <c r="N5454" s="0" t="s">
        <v>35</v>
      </c>
      <c r="O5454" s="0" t="s">
        <v>67</v>
      </c>
      <c r="P5454" s="0" t="n">
        <f aca="false">IF(AND(OR(Dashboard!$B$5="All",D5454=Dashboard!$B$5),OR(Dashboard!$D$5="All",N5454=Dashboard!$D$5),OR(AND(C5454&lt;&gt;"",C5454&gt;=Dashboard!$F$5,C5454&lt;=Dashboard!$H$5),AND(C5454="",Dashboard!$F$5&lt;=1980,Dashboard!$H$5&gt;=2016))),1,0)</f>
        <v>1</v>
      </c>
      <c r="Q5454" s="0" t="n">
        <f aca="false">J5454*P5454+ROW()*0.00000001</f>
        <v>0.33005454</v>
      </c>
    </row>
    <row r="5455" customFormat="false" ht="15" hidden="false" customHeight="false" outlineLevel="0" collapsed="false">
      <c r="A5455" s="0" t="s">
        <v>4122</v>
      </c>
      <c r="B5455" s="0" t="s">
        <v>164</v>
      </c>
      <c r="C5455" s="0" t="n">
        <v>2004</v>
      </c>
      <c r="D5455" s="0" t="s">
        <v>52</v>
      </c>
      <c r="E5455" s="0" t="s">
        <v>89</v>
      </c>
      <c r="F5455" s="0" t="n">
        <v>0.13</v>
      </c>
      <c r="G5455" s="0" t="n">
        <v>0.15</v>
      </c>
      <c r="H5455" s="0" t="n">
        <v>0</v>
      </c>
      <c r="I5455" s="0" t="n">
        <v>0.05</v>
      </c>
      <c r="J5455" s="0" t="n">
        <v>0.33</v>
      </c>
      <c r="K5455" s="0" t="n">
        <v>51</v>
      </c>
      <c r="L5455" s="0" t="n">
        <v>5.8</v>
      </c>
      <c r="M5455" s="0" t="s">
        <v>125</v>
      </c>
      <c r="N5455" s="0" t="s">
        <v>74</v>
      </c>
      <c r="O5455" s="0" t="s">
        <v>53</v>
      </c>
      <c r="P5455" s="0" t="n">
        <f aca="false">IF(AND(OR(Dashboard!$B$5="All",D5455=Dashboard!$B$5),OR(Dashboard!$D$5="All",N5455=Dashboard!$D$5),OR(AND(C5455&lt;&gt;"",C5455&gt;=Dashboard!$F$5,C5455&lt;=Dashboard!$H$5),AND(C5455="",Dashboard!$F$5&lt;=1980,Dashboard!$H$5&gt;=2016))),1,0)</f>
        <v>1</v>
      </c>
      <c r="Q5455" s="0" t="n">
        <f aca="false">J5455*P5455+ROW()*0.00000001</f>
        <v>0.33005455</v>
      </c>
    </row>
    <row r="5456" customFormat="false" ht="15" hidden="false" customHeight="false" outlineLevel="0" collapsed="false">
      <c r="A5456" s="0" t="s">
        <v>4123</v>
      </c>
      <c r="B5456" s="0" t="s">
        <v>186</v>
      </c>
      <c r="C5456" s="0" t="n">
        <v>2003</v>
      </c>
      <c r="D5456" s="0" t="s">
        <v>102</v>
      </c>
      <c r="E5456" s="0" t="s">
        <v>418</v>
      </c>
      <c r="F5456" s="0" t="n">
        <v>0.26</v>
      </c>
      <c r="G5456" s="0" t="n">
        <v>0.07</v>
      </c>
      <c r="H5456" s="0" t="n">
        <v>0</v>
      </c>
      <c r="I5456" s="0" t="n">
        <v>0.01</v>
      </c>
      <c r="J5456" s="0" t="n">
        <v>0.33</v>
      </c>
      <c r="K5456" s="0" t="n">
        <v>76</v>
      </c>
      <c r="L5456" s="0" t="n">
        <v>8.7</v>
      </c>
      <c r="M5456" s="0" t="s">
        <v>103</v>
      </c>
      <c r="N5456" s="0" t="s">
        <v>35</v>
      </c>
      <c r="O5456" s="0" t="s">
        <v>37</v>
      </c>
      <c r="P5456" s="0" t="n">
        <f aca="false">IF(AND(OR(Dashboard!$B$5="All",D5456=Dashboard!$B$5),OR(Dashboard!$D$5="All",N5456=Dashboard!$D$5),OR(AND(C5456&lt;&gt;"",C5456&gt;=Dashboard!$F$5,C5456&lt;=Dashboard!$H$5),AND(C5456="",Dashboard!$F$5&lt;=1980,Dashboard!$H$5&gt;=2016))),1,0)</f>
        <v>1</v>
      </c>
      <c r="Q5456" s="0" t="n">
        <f aca="false">J5456*P5456+ROW()*0.00000001</f>
        <v>0.33005456</v>
      </c>
    </row>
    <row r="5457" customFormat="false" ht="15" hidden="false" customHeight="false" outlineLevel="0" collapsed="false">
      <c r="A5457" s="0" t="s">
        <v>1288</v>
      </c>
      <c r="B5457" s="0" t="s">
        <v>186</v>
      </c>
      <c r="C5457" s="0" t="n">
        <v>2005</v>
      </c>
      <c r="D5457" s="0" t="s">
        <v>58</v>
      </c>
      <c r="E5457" s="0" t="s">
        <v>142</v>
      </c>
      <c r="F5457" s="0" t="n">
        <v>0.26</v>
      </c>
      <c r="G5457" s="0" t="n">
        <v>0.07</v>
      </c>
      <c r="H5457" s="0" t="n">
        <v>0</v>
      </c>
      <c r="I5457" s="0" t="n">
        <v>0.01</v>
      </c>
      <c r="J5457" s="0" t="n">
        <v>0.33</v>
      </c>
      <c r="K5457" s="0" t="n">
        <v>73</v>
      </c>
      <c r="L5457" s="0" t="n">
        <v>8.3</v>
      </c>
      <c r="M5457" s="0" t="s">
        <v>103</v>
      </c>
      <c r="N5457" s="0" t="s">
        <v>35</v>
      </c>
      <c r="O5457" s="0" t="s">
        <v>37</v>
      </c>
      <c r="P5457" s="0" t="n">
        <f aca="false">IF(AND(OR(Dashboard!$B$5="All",D5457=Dashboard!$B$5),OR(Dashboard!$D$5="All",N5457=Dashboard!$D$5),OR(AND(C5457&lt;&gt;"",C5457&gt;=Dashboard!$F$5,C5457&lt;=Dashboard!$H$5),AND(C5457="",Dashboard!$F$5&lt;=1980,Dashboard!$H$5&gt;=2016))),1,0)</f>
        <v>1</v>
      </c>
      <c r="Q5457" s="0" t="n">
        <f aca="false">J5457*P5457+ROW()*0.00000001</f>
        <v>0.33005457</v>
      </c>
    </row>
    <row r="5458" customFormat="false" ht="15" hidden="false" customHeight="false" outlineLevel="0" collapsed="false">
      <c r="A5458" s="0" t="s">
        <v>1701</v>
      </c>
      <c r="B5458" s="0" t="s">
        <v>144</v>
      </c>
      <c r="C5458" s="0" t="n">
        <v>2003</v>
      </c>
      <c r="D5458" s="0" t="s">
        <v>71</v>
      </c>
      <c r="E5458" s="0" t="s">
        <v>248</v>
      </c>
      <c r="F5458" s="0" t="n">
        <v>0.25</v>
      </c>
      <c r="G5458" s="0" t="n">
        <v>0.07</v>
      </c>
      <c r="H5458" s="0" t="n">
        <v>0</v>
      </c>
      <c r="I5458" s="0" t="n">
        <v>0.01</v>
      </c>
      <c r="J5458" s="0" t="n">
        <v>0.33</v>
      </c>
      <c r="K5458" s="0" t="n">
        <v>69</v>
      </c>
      <c r="L5458" s="0" t="n">
        <v>7.7</v>
      </c>
      <c r="M5458" s="0" t="s">
        <v>103</v>
      </c>
      <c r="N5458" s="0" t="s">
        <v>66</v>
      </c>
      <c r="O5458" s="0" t="s">
        <v>67</v>
      </c>
      <c r="P5458" s="0" t="n">
        <f aca="false">IF(AND(OR(Dashboard!$B$5="All",D5458=Dashboard!$B$5),OR(Dashboard!$D$5="All",N5458=Dashboard!$D$5),OR(AND(C5458&lt;&gt;"",C5458&gt;=Dashboard!$F$5,C5458&lt;=Dashboard!$H$5),AND(C5458="",Dashboard!$F$5&lt;=1980,Dashboard!$H$5&gt;=2016))),1,0)</f>
        <v>1</v>
      </c>
      <c r="Q5458" s="0" t="n">
        <f aca="false">J5458*P5458+ROW()*0.00000001</f>
        <v>0.33005458</v>
      </c>
    </row>
    <row r="5459" customFormat="false" ht="15" hidden="false" customHeight="false" outlineLevel="0" collapsed="false">
      <c r="A5459" s="0" t="s">
        <v>4124</v>
      </c>
      <c r="B5459" s="0" t="s">
        <v>164</v>
      </c>
      <c r="C5459" s="0" t="n">
        <v>2006</v>
      </c>
      <c r="D5459" s="0" t="s">
        <v>46</v>
      </c>
      <c r="E5459" s="0" t="s">
        <v>124</v>
      </c>
      <c r="F5459" s="0" t="n">
        <v>0.14</v>
      </c>
      <c r="G5459" s="0" t="n">
        <v>0.12</v>
      </c>
      <c r="H5459" s="0" t="n">
        <v>0</v>
      </c>
      <c r="I5459" s="0" t="n">
        <v>0.08</v>
      </c>
      <c r="J5459" s="0" t="n">
        <v>0.33</v>
      </c>
      <c r="K5459" s="0" t="n">
        <v>65</v>
      </c>
      <c r="L5459" s="0" t="n">
        <v>8.3</v>
      </c>
      <c r="M5459" s="0" t="s">
        <v>103</v>
      </c>
      <c r="N5459" s="0" t="s">
        <v>74</v>
      </c>
      <c r="O5459" s="0" t="s">
        <v>67</v>
      </c>
      <c r="P5459" s="0" t="n">
        <f aca="false">IF(AND(OR(Dashboard!$B$5="All",D5459=Dashboard!$B$5),OR(Dashboard!$D$5="All",N5459=Dashboard!$D$5),OR(AND(C5459&lt;&gt;"",C5459&gt;=Dashboard!$F$5,C5459&lt;=Dashboard!$H$5),AND(C5459="",Dashboard!$F$5&lt;=1980,Dashboard!$H$5&gt;=2016))),1,0)</f>
        <v>1</v>
      </c>
      <c r="Q5459" s="0" t="n">
        <f aca="false">J5459*P5459+ROW()*0.00000001</f>
        <v>0.33005459</v>
      </c>
    </row>
    <row r="5460" customFormat="false" ht="15" hidden="false" customHeight="false" outlineLevel="0" collapsed="false">
      <c r="A5460" s="0" t="s">
        <v>4125</v>
      </c>
      <c r="B5460" s="0" t="s">
        <v>76</v>
      </c>
      <c r="C5460" s="0" t="n">
        <v>2001</v>
      </c>
      <c r="D5460" s="0" t="s">
        <v>16</v>
      </c>
      <c r="E5460" s="0" t="s">
        <v>89</v>
      </c>
      <c r="F5460" s="0" t="n">
        <v>0.12</v>
      </c>
      <c r="G5460" s="0" t="n">
        <v>0.1</v>
      </c>
      <c r="H5460" s="0" t="n">
        <v>0.08</v>
      </c>
      <c r="I5460" s="0" t="n">
        <v>0.03</v>
      </c>
      <c r="J5460" s="0" t="n">
        <v>0.33</v>
      </c>
      <c r="K5460" s="0" t="n">
        <v>91</v>
      </c>
      <c r="L5460" s="0" t="n">
        <v>9.1</v>
      </c>
      <c r="M5460" s="0" t="s">
        <v>36</v>
      </c>
      <c r="N5460" s="0" t="s">
        <v>74</v>
      </c>
      <c r="O5460" s="0" t="s">
        <v>60</v>
      </c>
      <c r="P5460" s="0" t="n">
        <f aca="false">IF(AND(OR(Dashboard!$B$5="All",D5460=Dashboard!$B$5),OR(Dashboard!$D$5="All",N5460=Dashboard!$D$5),OR(AND(C5460&lt;&gt;"",C5460&gt;=Dashboard!$F$5,C5460&lt;=Dashboard!$H$5),AND(C5460="",Dashboard!$F$5&lt;=1980,Dashboard!$H$5&gt;=2016))),1,0)</f>
        <v>1</v>
      </c>
      <c r="Q5460" s="0" t="n">
        <f aca="false">J5460*P5460+ROW()*0.00000001</f>
        <v>0.3300546</v>
      </c>
    </row>
    <row r="5461" customFormat="false" ht="15" hidden="false" customHeight="false" outlineLevel="0" collapsed="false">
      <c r="A5461" s="0" t="s">
        <v>4126</v>
      </c>
      <c r="B5461" s="0" t="s">
        <v>144</v>
      </c>
      <c r="C5461" s="0" t="n">
        <v>2003</v>
      </c>
      <c r="D5461" s="0" t="s">
        <v>56</v>
      </c>
      <c r="E5461" s="0" t="s">
        <v>257</v>
      </c>
      <c r="F5461" s="0" t="n">
        <v>0.25</v>
      </c>
      <c r="G5461" s="0" t="n">
        <v>0.07</v>
      </c>
      <c r="H5461" s="0" t="n">
        <v>0</v>
      </c>
      <c r="I5461" s="0" t="n">
        <v>0.01</v>
      </c>
      <c r="J5461" s="0" t="n">
        <v>0.33</v>
      </c>
      <c r="K5461" s="0" t="n">
        <v>84</v>
      </c>
      <c r="L5461" s="0" t="n">
        <v>7.6</v>
      </c>
      <c r="M5461" s="0" t="s">
        <v>73</v>
      </c>
      <c r="N5461" s="0" t="s">
        <v>66</v>
      </c>
      <c r="O5461" s="0" t="s">
        <v>42</v>
      </c>
      <c r="P5461" s="0" t="n">
        <f aca="false">IF(AND(OR(Dashboard!$B$5="All",D5461=Dashboard!$B$5),OR(Dashboard!$D$5="All",N5461=Dashboard!$D$5),OR(AND(C5461&lt;&gt;"",C5461&gt;=Dashboard!$F$5,C5461&lt;=Dashboard!$H$5),AND(C5461="",Dashboard!$F$5&lt;=1980,Dashboard!$H$5&gt;=2016))),1,0)</f>
        <v>1</v>
      </c>
      <c r="Q5461" s="0" t="n">
        <f aca="false">J5461*P5461+ROW()*0.00000001</f>
        <v>0.33005461</v>
      </c>
    </row>
    <row r="5462" customFormat="false" ht="15" hidden="false" customHeight="false" outlineLevel="0" collapsed="false">
      <c r="A5462" s="0" t="s">
        <v>4127</v>
      </c>
      <c r="B5462" s="0" t="s">
        <v>76</v>
      </c>
      <c r="C5462" s="0" t="n">
        <v>2002</v>
      </c>
      <c r="D5462" s="0" t="s">
        <v>71</v>
      </c>
      <c r="E5462" s="0" t="s">
        <v>89</v>
      </c>
      <c r="F5462" s="0" t="n">
        <v>0.16</v>
      </c>
      <c r="G5462" s="0" t="n">
        <v>0.13</v>
      </c>
      <c r="H5462" s="0" t="n">
        <v>0</v>
      </c>
      <c r="I5462" s="0" t="n">
        <v>0.04</v>
      </c>
      <c r="J5462" s="0" t="n">
        <v>0.33</v>
      </c>
      <c r="M5462" s="0" t="s">
        <v>36</v>
      </c>
      <c r="N5462" s="0" t="s">
        <v>74</v>
      </c>
      <c r="P5462" s="0" t="n">
        <f aca="false">IF(AND(OR(Dashboard!$B$5="All",D5462=Dashboard!$B$5),OR(Dashboard!$D$5="All",N5462=Dashboard!$D$5),OR(AND(C5462&lt;&gt;"",C5462&gt;=Dashboard!$F$5,C5462&lt;=Dashboard!$H$5),AND(C5462="",Dashboard!$F$5&lt;=1980,Dashboard!$H$5&gt;=2016))),1,0)</f>
        <v>1</v>
      </c>
      <c r="Q5462" s="0" t="n">
        <f aca="false">J5462*P5462+ROW()*0.00000001</f>
        <v>0.33005462</v>
      </c>
    </row>
    <row r="5463" customFormat="false" ht="15" hidden="false" customHeight="false" outlineLevel="0" collapsed="false">
      <c r="A5463" s="0" t="s">
        <v>1536</v>
      </c>
      <c r="B5463" s="0" t="s">
        <v>144</v>
      </c>
      <c r="C5463" s="0" t="n">
        <v>2001</v>
      </c>
      <c r="D5463" s="0" t="s">
        <v>41</v>
      </c>
      <c r="E5463" s="0" t="s">
        <v>142</v>
      </c>
      <c r="F5463" s="0" t="n">
        <v>0.25</v>
      </c>
      <c r="G5463" s="0" t="n">
        <v>0.07</v>
      </c>
      <c r="H5463" s="0" t="n">
        <v>0</v>
      </c>
      <c r="I5463" s="0" t="n">
        <v>0.01</v>
      </c>
      <c r="J5463" s="0" t="n">
        <v>0.33</v>
      </c>
      <c r="K5463" s="0" t="n">
        <v>82</v>
      </c>
      <c r="M5463" s="0" t="s">
        <v>36</v>
      </c>
      <c r="N5463" s="0" t="s">
        <v>66</v>
      </c>
      <c r="O5463" s="0" t="s">
        <v>42</v>
      </c>
      <c r="P5463" s="0" t="n">
        <f aca="false">IF(AND(OR(Dashboard!$B$5="All",D5463=Dashboard!$B$5),OR(Dashboard!$D$5="All",N5463=Dashboard!$D$5),OR(AND(C5463&lt;&gt;"",C5463&gt;=Dashboard!$F$5,C5463&lt;=Dashboard!$H$5),AND(C5463="",Dashboard!$F$5&lt;=1980,Dashboard!$H$5&gt;=2016))),1,0)</f>
        <v>1</v>
      </c>
      <c r="Q5463" s="0" t="n">
        <f aca="false">J5463*P5463+ROW()*0.00000001</f>
        <v>0.33005463</v>
      </c>
    </row>
    <row r="5464" customFormat="false" ht="15" hidden="false" customHeight="false" outlineLevel="0" collapsed="false">
      <c r="A5464" s="0" t="s">
        <v>4128</v>
      </c>
      <c r="B5464" s="0" t="s">
        <v>64</v>
      </c>
      <c r="C5464" s="0" t="n">
        <v>2011</v>
      </c>
      <c r="D5464" s="0" t="s">
        <v>102</v>
      </c>
      <c r="E5464" s="0" t="s">
        <v>1259</v>
      </c>
      <c r="F5464" s="0" t="n">
        <v>0.23</v>
      </c>
      <c r="G5464" s="0" t="n">
        <v>0.06</v>
      </c>
      <c r="H5464" s="0" t="n">
        <v>0.01</v>
      </c>
      <c r="I5464" s="0" t="n">
        <v>0.03</v>
      </c>
      <c r="J5464" s="0" t="n">
        <v>0.33</v>
      </c>
      <c r="K5464" s="0" t="n">
        <v>79</v>
      </c>
      <c r="L5464" s="0" t="n">
        <v>8.2</v>
      </c>
      <c r="M5464" s="0" t="s">
        <v>103</v>
      </c>
      <c r="N5464" s="0" t="s">
        <v>66</v>
      </c>
      <c r="O5464" s="0" t="s">
        <v>37</v>
      </c>
      <c r="P5464" s="0" t="n">
        <f aca="false">IF(AND(OR(Dashboard!$B$5="All",D5464=Dashboard!$B$5),OR(Dashboard!$D$5="All",N5464=Dashboard!$D$5),OR(AND(C5464&lt;&gt;"",C5464&gt;=Dashboard!$F$5,C5464&lt;=Dashboard!$H$5),AND(C5464="",Dashboard!$F$5&lt;=1980,Dashboard!$H$5&gt;=2016))),1,0)</f>
        <v>1</v>
      </c>
      <c r="Q5464" s="0" t="n">
        <f aca="false">J5464*P5464+ROW()*0.00000001</f>
        <v>0.33005464</v>
      </c>
    </row>
    <row r="5465" customFormat="false" ht="15" hidden="false" customHeight="false" outlineLevel="0" collapsed="false">
      <c r="A5465" s="0" t="s">
        <v>4129</v>
      </c>
      <c r="B5465" s="0" t="s">
        <v>117</v>
      </c>
      <c r="C5465" s="0" t="n">
        <v>1999</v>
      </c>
      <c r="D5465" s="0" t="s">
        <v>58</v>
      </c>
      <c r="E5465" s="0" t="s">
        <v>220</v>
      </c>
      <c r="F5465" s="0" t="n">
        <v>0</v>
      </c>
      <c r="G5465" s="0" t="n">
        <v>0</v>
      </c>
      <c r="H5465" s="0" t="n">
        <v>0.31</v>
      </c>
      <c r="I5465" s="0" t="n">
        <v>0.02</v>
      </c>
      <c r="J5465" s="0" t="n">
        <v>0.33</v>
      </c>
      <c r="N5465" s="0" t="s">
        <v>74</v>
      </c>
      <c r="P5465" s="0" t="n">
        <f aca="false">IF(AND(OR(Dashboard!$B$5="All",D5465=Dashboard!$B$5),OR(Dashboard!$D$5="All",N5465=Dashboard!$D$5),OR(AND(C5465&lt;&gt;"",C5465&gt;=Dashboard!$F$5,C5465&lt;=Dashboard!$H$5),AND(C5465="",Dashboard!$F$5&lt;=1980,Dashboard!$H$5&gt;=2016))),1,0)</f>
        <v>1</v>
      </c>
      <c r="Q5465" s="0" t="n">
        <f aca="false">J5465*P5465+ROW()*0.00000001</f>
        <v>0.33005465</v>
      </c>
    </row>
    <row r="5466" customFormat="false" ht="15" hidden="false" customHeight="false" outlineLevel="0" collapsed="false">
      <c r="A5466" s="0" t="s">
        <v>2609</v>
      </c>
      <c r="B5466" s="0" t="s">
        <v>186</v>
      </c>
      <c r="C5466" s="0" t="n">
        <v>2004</v>
      </c>
      <c r="D5466" s="0" t="s">
        <v>16</v>
      </c>
      <c r="E5466" s="0" t="s">
        <v>418</v>
      </c>
      <c r="F5466" s="0" t="n">
        <v>0.26</v>
      </c>
      <c r="G5466" s="0" t="n">
        <v>0.07</v>
      </c>
      <c r="H5466" s="0" t="n">
        <v>0</v>
      </c>
      <c r="I5466" s="0" t="n">
        <v>0.01</v>
      </c>
      <c r="J5466" s="0" t="n">
        <v>0.33</v>
      </c>
      <c r="K5466" s="0" t="n">
        <v>75</v>
      </c>
      <c r="L5466" s="0" t="n">
        <v>8.6</v>
      </c>
      <c r="M5466" s="0" t="s">
        <v>36</v>
      </c>
      <c r="N5466" s="0" t="s">
        <v>35</v>
      </c>
      <c r="O5466" s="0" t="s">
        <v>37</v>
      </c>
      <c r="P5466" s="0" t="n">
        <f aca="false">IF(AND(OR(Dashboard!$B$5="All",D5466=Dashboard!$B$5),OR(Dashboard!$D$5="All",N5466=Dashboard!$D$5),OR(AND(C5466&lt;&gt;"",C5466&gt;=Dashboard!$F$5,C5466&lt;=Dashboard!$H$5),AND(C5466="",Dashboard!$F$5&lt;=1980,Dashboard!$H$5&gt;=2016))),1,0)</f>
        <v>1</v>
      </c>
      <c r="Q5466" s="0" t="n">
        <f aca="false">J5466*P5466+ROW()*0.00000001</f>
        <v>0.33005466</v>
      </c>
    </row>
    <row r="5467" customFormat="false" ht="15" hidden="false" customHeight="false" outlineLevel="0" collapsed="false">
      <c r="A5467" s="0" t="s">
        <v>4130</v>
      </c>
      <c r="B5467" s="0" t="s">
        <v>64</v>
      </c>
      <c r="C5467" s="0" t="n">
        <v>2008</v>
      </c>
      <c r="D5467" s="0" t="s">
        <v>56</v>
      </c>
      <c r="E5467" s="0" t="s">
        <v>234</v>
      </c>
      <c r="F5467" s="0" t="n">
        <v>0.15</v>
      </c>
      <c r="G5467" s="0" t="n">
        <v>0.14</v>
      </c>
      <c r="H5467" s="0" t="n">
        <v>0</v>
      </c>
      <c r="I5467" s="0" t="n">
        <v>0.04</v>
      </c>
      <c r="J5467" s="0" t="n">
        <v>0.33</v>
      </c>
      <c r="K5467" s="0" t="n">
        <v>63</v>
      </c>
      <c r="L5467" s="0" t="n">
        <v>6.2</v>
      </c>
      <c r="M5467" s="0" t="s">
        <v>103</v>
      </c>
      <c r="N5467" s="0" t="s">
        <v>66</v>
      </c>
      <c r="O5467" s="0" t="s">
        <v>67</v>
      </c>
      <c r="P5467" s="0" t="n">
        <f aca="false">IF(AND(OR(Dashboard!$B$5="All",D5467=Dashboard!$B$5),OR(Dashboard!$D$5="All",N5467=Dashboard!$D$5),OR(AND(C5467&lt;&gt;"",C5467&gt;=Dashboard!$F$5,C5467&lt;=Dashboard!$H$5),AND(C5467="",Dashboard!$F$5&lt;=1980,Dashboard!$H$5&gt;=2016))),1,0)</f>
        <v>1</v>
      </c>
      <c r="Q5467" s="0" t="n">
        <f aca="false">J5467*P5467+ROW()*0.00000001</f>
        <v>0.33005467</v>
      </c>
    </row>
    <row r="5468" customFormat="false" ht="15" hidden="false" customHeight="false" outlineLevel="0" collapsed="false">
      <c r="A5468" s="0" t="s">
        <v>4131</v>
      </c>
      <c r="B5468" s="0" t="s">
        <v>64</v>
      </c>
      <c r="C5468" s="0" t="n">
        <v>2009</v>
      </c>
      <c r="D5468" s="0" t="s">
        <v>71</v>
      </c>
      <c r="E5468" s="0" t="s">
        <v>65</v>
      </c>
      <c r="F5468" s="0" t="n">
        <v>0.14</v>
      </c>
      <c r="G5468" s="0" t="n">
        <v>0.14</v>
      </c>
      <c r="H5468" s="0" t="n">
        <v>0.02</v>
      </c>
      <c r="I5468" s="0" t="n">
        <v>0.03</v>
      </c>
      <c r="J5468" s="0" t="n">
        <v>0.33</v>
      </c>
      <c r="K5468" s="0" t="n">
        <v>68</v>
      </c>
      <c r="L5468" s="0" t="n">
        <v>6.8</v>
      </c>
      <c r="M5468" s="0" t="s">
        <v>73</v>
      </c>
      <c r="N5468" s="0" t="s">
        <v>66</v>
      </c>
      <c r="O5468" s="0" t="s">
        <v>67</v>
      </c>
      <c r="P5468" s="0" t="n">
        <f aca="false">IF(AND(OR(Dashboard!$B$5="All",D5468=Dashboard!$B$5),OR(Dashboard!$D$5="All",N5468=Dashboard!$D$5),OR(AND(C5468&lt;&gt;"",C5468&gt;=Dashboard!$F$5,C5468&lt;=Dashboard!$H$5),AND(C5468="",Dashboard!$F$5&lt;=1980,Dashboard!$H$5&gt;=2016))),1,0)</f>
        <v>1</v>
      </c>
      <c r="Q5468" s="0" t="n">
        <f aca="false">J5468*P5468+ROW()*0.00000001</f>
        <v>0.33005468</v>
      </c>
    </row>
    <row r="5469" customFormat="false" ht="15" hidden="false" customHeight="false" outlineLevel="0" collapsed="false">
      <c r="A5469" s="0" t="s">
        <v>4132</v>
      </c>
      <c r="B5469" s="0" t="s">
        <v>50</v>
      </c>
      <c r="C5469" s="0" t="n">
        <v>2009</v>
      </c>
      <c r="D5469" s="0" t="s">
        <v>48</v>
      </c>
      <c r="E5469" s="0" t="s">
        <v>4133</v>
      </c>
      <c r="F5469" s="0" t="n">
        <v>0.3</v>
      </c>
      <c r="G5469" s="0" t="n">
        <v>0.01</v>
      </c>
      <c r="H5469" s="0" t="n">
        <v>0</v>
      </c>
      <c r="I5469" s="0" t="n">
        <v>0.02</v>
      </c>
      <c r="J5469" s="0" t="n">
        <v>0.33</v>
      </c>
      <c r="K5469" s="0" t="n">
        <v>80</v>
      </c>
      <c r="M5469" s="0" t="s">
        <v>36</v>
      </c>
      <c r="N5469" s="0" t="s">
        <v>35</v>
      </c>
      <c r="O5469" s="0" t="s">
        <v>37</v>
      </c>
      <c r="P5469" s="0" t="n">
        <f aca="false">IF(AND(OR(Dashboard!$B$5="All",D5469=Dashboard!$B$5),OR(Dashboard!$D$5="All",N5469=Dashboard!$D$5),OR(AND(C5469&lt;&gt;"",C5469&gt;=Dashboard!$F$5,C5469&lt;=Dashboard!$H$5),AND(C5469="",Dashboard!$F$5&lt;=1980,Dashboard!$H$5&gt;=2016))),1,0)</f>
        <v>1</v>
      </c>
      <c r="Q5469" s="0" t="n">
        <f aca="false">J5469*P5469+ROW()*0.00000001</f>
        <v>0.33005469</v>
      </c>
    </row>
    <row r="5470" customFormat="false" ht="15" hidden="false" customHeight="false" outlineLevel="0" collapsed="false">
      <c r="A5470" s="0" t="s">
        <v>1042</v>
      </c>
      <c r="B5470" s="0" t="s">
        <v>851</v>
      </c>
      <c r="C5470" s="0" t="n">
        <v>2012</v>
      </c>
      <c r="D5470" s="0" t="s">
        <v>71</v>
      </c>
      <c r="E5470" s="0" t="s">
        <v>243</v>
      </c>
      <c r="F5470" s="0" t="n">
        <v>0.16</v>
      </c>
      <c r="G5470" s="0" t="n">
        <v>0.11</v>
      </c>
      <c r="H5470" s="0" t="n">
        <v>0</v>
      </c>
      <c r="I5470" s="0" t="n">
        <v>0.06</v>
      </c>
      <c r="J5470" s="0" t="n">
        <v>0.33</v>
      </c>
      <c r="K5470" s="0" t="n">
        <v>62</v>
      </c>
      <c r="L5470" s="0" t="n">
        <v>6.7</v>
      </c>
      <c r="M5470" s="0" t="s">
        <v>125</v>
      </c>
      <c r="N5470" s="0" t="s">
        <v>74</v>
      </c>
      <c r="O5470" s="0" t="s">
        <v>67</v>
      </c>
      <c r="P5470" s="0" t="n">
        <f aca="false">IF(AND(OR(Dashboard!$B$5="All",D5470=Dashboard!$B$5),OR(Dashboard!$D$5="All",N5470=Dashboard!$D$5),OR(AND(C5470&lt;&gt;"",C5470&gt;=Dashboard!$F$5,C5470&lt;=Dashboard!$H$5),AND(C5470="",Dashboard!$F$5&lt;=1980,Dashboard!$H$5&gt;=2016))),1,0)</f>
        <v>1</v>
      </c>
      <c r="Q5470" s="0" t="n">
        <f aca="false">J5470*P5470+ROW()*0.00000001</f>
        <v>0.3300547</v>
      </c>
    </row>
    <row r="5471" customFormat="false" ht="15" hidden="false" customHeight="false" outlineLevel="0" collapsed="false">
      <c r="A5471" s="0" t="s">
        <v>3374</v>
      </c>
      <c r="B5471" s="0" t="s">
        <v>33</v>
      </c>
      <c r="C5471" s="0" t="n">
        <v>2007</v>
      </c>
      <c r="D5471" s="0" t="s">
        <v>71</v>
      </c>
      <c r="E5471" s="0" t="s">
        <v>91</v>
      </c>
      <c r="F5471" s="0" t="n">
        <v>0.3</v>
      </c>
      <c r="G5471" s="0" t="n">
        <v>0.01</v>
      </c>
      <c r="H5471" s="0" t="n">
        <v>0</v>
      </c>
      <c r="I5471" s="0" t="n">
        <v>0.03</v>
      </c>
      <c r="J5471" s="0" t="n">
        <v>0.33</v>
      </c>
      <c r="K5471" s="0" t="n">
        <v>62</v>
      </c>
      <c r="L5471" s="0" t="n">
        <v>7.6</v>
      </c>
      <c r="M5471" s="0" t="s">
        <v>36</v>
      </c>
      <c r="N5471" s="0" t="s">
        <v>35</v>
      </c>
      <c r="O5471" s="0" t="s">
        <v>67</v>
      </c>
      <c r="P5471" s="0" t="n">
        <f aca="false">IF(AND(OR(Dashboard!$B$5="All",D5471=Dashboard!$B$5),OR(Dashboard!$D$5="All",N5471=Dashboard!$D$5),OR(AND(C5471&lt;&gt;"",C5471&gt;=Dashboard!$F$5,C5471&lt;=Dashboard!$H$5),AND(C5471="",Dashboard!$F$5&lt;=1980,Dashboard!$H$5&gt;=2016))),1,0)</f>
        <v>1</v>
      </c>
      <c r="Q5471" s="0" t="n">
        <f aca="false">J5471*P5471+ROW()*0.00000001</f>
        <v>0.33005471</v>
      </c>
    </row>
    <row r="5472" customFormat="false" ht="15" hidden="false" customHeight="false" outlineLevel="0" collapsed="false">
      <c r="A5472" s="0" t="s">
        <v>4134</v>
      </c>
      <c r="B5472" s="0" t="s">
        <v>76</v>
      </c>
      <c r="C5472" s="0" t="n">
        <v>2002</v>
      </c>
      <c r="D5472" s="0" t="s">
        <v>34</v>
      </c>
      <c r="E5472" s="0" t="s">
        <v>91</v>
      </c>
      <c r="F5472" s="0" t="n">
        <v>0.16</v>
      </c>
      <c r="G5472" s="0" t="n">
        <v>0.13</v>
      </c>
      <c r="H5472" s="0" t="n">
        <v>0</v>
      </c>
      <c r="I5472" s="0" t="n">
        <v>0.04</v>
      </c>
      <c r="J5472" s="0" t="n">
        <v>0.33</v>
      </c>
      <c r="K5472" s="0" t="n">
        <v>77</v>
      </c>
      <c r="L5472" s="0" t="n">
        <v>8.4</v>
      </c>
      <c r="M5472" s="0" t="s">
        <v>36</v>
      </c>
      <c r="N5472" s="0" t="s">
        <v>74</v>
      </c>
      <c r="O5472" s="0" t="s">
        <v>37</v>
      </c>
      <c r="P5472" s="0" t="n">
        <f aca="false">IF(AND(OR(Dashboard!$B$5="All",D5472=Dashboard!$B$5),OR(Dashboard!$D$5="All",N5472=Dashboard!$D$5),OR(AND(C5472&lt;&gt;"",C5472&gt;=Dashboard!$F$5,C5472&lt;=Dashboard!$H$5),AND(C5472="",Dashboard!$F$5&lt;=1980,Dashboard!$H$5&gt;=2016))),1,0)</f>
        <v>1</v>
      </c>
      <c r="Q5472" s="0" t="n">
        <f aca="false">J5472*P5472+ROW()*0.00000001</f>
        <v>0.33005472</v>
      </c>
    </row>
    <row r="5473" customFormat="false" ht="15" hidden="false" customHeight="false" outlineLevel="0" collapsed="false">
      <c r="A5473" s="0" t="s">
        <v>4135</v>
      </c>
      <c r="B5473" s="0" t="s">
        <v>70</v>
      </c>
      <c r="C5473" s="0" t="n">
        <v>2013</v>
      </c>
      <c r="D5473" s="0" t="s">
        <v>56</v>
      </c>
      <c r="E5473" s="0" t="s">
        <v>1545</v>
      </c>
      <c r="F5473" s="0" t="n">
        <v>0.05</v>
      </c>
      <c r="G5473" s="0" t="n">
        <v>0.18</v>
      </c>
      <c r="H5473" s="0" t="n">
        <v>0.03</v>
      </c>
      <c r="I5473" s="0" t="n">
        <v>0.07</v>
      </c>
      <c r="J5473" s="0" t="n">
        <v>0.33</v>
      </c>
      <c r="K5473" s="0" t="n">
        <v>52</v>
      </c>
      <c r="L5473" s="0" t="n">
        <v>6</v>
      </c>
      <c r="M5473" s="0" t="s">
        <v>73</v>
      </c>
      <c r="N5473" s="0" t="s">
        <v>74</v>
      </c>
      <c r="O5473" s="0" t="s">
        <v>53</v>
      </c>
      <c r="P5473" s="0" t="n">
        <f aca="false">IF(AND(OR(Dashboard!$B$5="All",D5473=Dashboard!$B$5),OR(Dashboard!$D$5="All",N5473=Dashboard!$D$5),OR(AND(C5473&lt;&gt;"",C5473&gt;=Dashboard!$F$5,C5473&lt;=Dashboard!$H$5),AND(C5473="",Dashboard!$F$5&lt;=1980,Dashboard!$H$5&gt;=2016))),1,0)</f>
        <v>1</v>
      </c>
      <c r="Q5473" s="0" t="n">
        <f aca="false">J5473*P5473+ROW()*0.00000001</f>
        <v>0.33005473</v>
      </c>
    </row>
    <row r="5474" customFormat="false" ht="15" hidden="false" customHeight="false" outlineLevel="0" collapsed="false">
      <c r="A5474" s="0" t="s">
        <v>3133</v>
      </c>
      <c r="B5474" s="0" t="s">
        <v>85</v>
      </c>
      <c r="C5474" s="0" t="n">
        <v>2005</v>
      </c>
      <c r="D5474" s="0" t="s">
        <v>71</v>
      </c>
      <c r="E5474" s="0" t="s">
        <v>91</v>
      </c>
      <c r="F5474" s="0" t="n">
        <v>0.24</v>
      </c>
      <c r="G5474" s="0" t="n">
        <v>0.09</v>
      </c>
      <c r="H5474" s="0" t="n">
        <v>0</v>
      </c>
      <c r="I5474" s="0" t="n">
        <v>0.01</v>
      </c>
      <c r="J5474" s="0" t="n">
        <v>0.33</v>
      </c>
      <c r="K5474" s="0" t="n">
        <v>58</v>
      </c>
      <c r="M5474" s="0" t="s">
        <v>125</v>
      </c>
      <c r="N5474" s="0" t="s">
        <v>35</v>
      </c>
      <c r="O5474" s="0" t="s">
        <v>53</v>
      </c>
      <c r="P5474" s="0" t="n">
        <f aca="false">IF(AND(OR(Dashboard!$B$5="All",D5474=Dashboard!$B$5),OR(Dashboard!$D$5="All",N5474=Dashboard!$D$5),OR(AND(C5474&lt;&gt;"",C5474&gt;=Dashboard!$F$5,C5474&lt;=Dashboard!$H$5),AND(C5474="",Dashboard!$F$5&lt;=1980,Dashboard!$H$5&gt;=2016))),1,0)</f>
        <v>1</v>
      </c>
      <c r="Q5474" s="0" t="n">
        <f aca="false">J5474*P5474+ROW()*0.00000001</f>
        <v>0.33005474</v>
      </c>
    </row>
    <row r="5475" customFormat="false" ht="15" hidden="false" customHeight="false" outlineLevel="0" collapsed="false">
      <c r="A5475" s="0" t="s">
        <v>4136</v>
      </c>
      <c r="B5475" s="0" t="s">
        <v>76</v>
      </c>
      <c r="C5475" s="0" t="n">
        <v>2002</v>
      </c>
      <c r="D5475" s="0" t="s">
        <v>102</v>
      </c>
      <c r="E5475" s="0" t="s">
        <v>449</v>
      </c>
      <c r="F5475" s="0" t="n">
        <v>0.16</v>
      </c>
      <c r="G5475" s="0" t="n">
        <v>0.13</v>
      </c>
      <c r="H5475" s="0" t="n">
        <v>0</v>
      </c>
      <c r="I5475" s="0" t="n">
        <v>0.04</v>
      </c>
      <c r="J5475" s="0" t="n">
        <v>0.33</v>
      </c>
      <c r="K5475" s="0" t="n">
        <v>59</v>
      </c>
      <c r="L5475" s="0" t="n">
        <v>6.7</v>
      </c>
      <c r="M5475" s="0" t="s">
        <v>103</v>
      </c>
      <c r="N5475" s="0" t="s">
        <v>74</v>
      </c>
      <c r="O5475" s="0" t="s">
        <v>53</v>
      </c>
      <c r="P5475" s="0" t="n">
        <f aca="false">IF(AND(OR(Dashboard!$B$5="All",D5475=Dashboard!$B$5),OR(Dashboard!$D$5="All",N5475=Dashboard!$D$5),OR(AND(C5475&lt;&gt;"",C5475&gt;=Dashboard!$F$5,C5475&lt;=Dashboard!$H$5),AND(C5475="",Dashboard!$F$5&lt;=1980,Dashboard!$H$5&gt;=2016))),1,0)</f>
        <v>1</v>
      </c>
      <c r="Q5475" s="0" t="n">
        <f aca="false">J5475*P5475+ROW()*0.00000001</f>
        <v>0.33005475</v>
      </c>
    </row>
    <row r="5476" customFormat="false" ht="15" hidden="false" customHeight="false" outlineLevel="0" collapsed="false">
      <c r="A5476" s="0" t="s">
        <v>4137</v>
      </c>
      <c r="B5476" s="0" t="s">
        <v>117</v>
      </c>
      <c r="C5476" s="0" t="n">
        <v>1999</v>
      </c>
      <c r="D5476" s="0" t="s">
        <v>34</v>
      </c>
      <c r="E5476" s="0" t="s">
        <v>328</v>
      </c>
      <c r="F5476" s="0" t="n">
        <v>0</v>
      </c>
      <c r="G5476" s="0" t="n">
        <v>0</v>
      </c>
      <c r="H5476" s="0" t="n">
        <v>0.31</v>
      </c>
      <c r="I5476" s="0" t="n">
        <v>0.02</v>
      </c>
      <c r="J5476" s="0" t="n">
        <v>0.33</v>
      </c>
      <c r="N5476" s="0" t="s">
        <v>74</v>
      </c>
      <c r="P5476" s="0" t="n">
        <f aca="false">IF(AND(OR(Dashboard!$B$5="All",D5476=Dashboard!$B$5),OR(Dashboard!$D$5="All",N5476=Dashboard!$D$5),OR(AND(C5476&lt;&gt;"",C5476&gt;=Dashboard!$F$5,C5476&lt;=Dashboard!$H$5),AND(C5476="",Dashboard!$F$5&lt;=1980,Dashboard!$H$5&gt;=2016))),1,0)</f>
        <v>1</v>
      </c>
      <c r="Q5476" s="0" t="n">
        <f aca="false">J5476*P5476+ROW()*0.00000001</f>
        <v>0.33005476</v>
      </c>
    </row>
    <row r="5477" customFormat="false" ht="15" hidden="false" customHeight="false" outlineLevel="0" collapsed="false">
      <c r="A5477" s="0" t="s">
        <v>1119</v>
      </c>
      <c r="B5477" s="0" t="s">
        <v>164</v>
      </c>
      <c r="C5477" s="0" t="n">
        <v>2011</v>
      </c>
      <c r="D5477" s="0" t="s">
        <v>71</v>
      </c>
      <c r="E5477" s="0" t="s">
        <v>487</v>
      </c>
      <c r="F5477" s="0" t="n">
        <v>0.12</v>
      </c>
      <c r="G5477" s="0" t="n">
        <v>0.13</v>
      </c>
      <c r="H5477" s="0" t="n">
        <v>0</v>
      </c>
      <c r="I5477" s="0" t="n">
        <v>0.08</v>
      </c>
      <c r="J5477" s="0" t="n">
        <v>0.33</v>
      </c>
      <c r="K5477" s="0" t="n">
        <v>67</v>
      </c>
      <c r="M5477" s="0" t="s">
        <v>125</v>
      </c>
      <c r="N5477" s="0" t="s">
        <v>74</v>
      </c>
      <c r="O5477" s="0" t="s">
        <v>67</v>
      </c>
      <c r="P5477" s="0" t="n">
        <f aca="false">IF(AND(OR(Dashboard!$B$5="All",D5477=Dashboard!$B$5),OR(Dashboard!$D$5="All",N5477=Dashboard!$D$5),OR(AND(C5477&lt;&gt;"",C5477&gt;=Dashboard!$F$5,C5477&lt;=Dashboard!$H$5),AND(C5477="",Dashboard!$F$5&lt;=1980,Dashboard!$H$5&gt;=2016))),1,0)</f>
        <v>1</v>
      </c>
      <c r="Q5477" s="0" t="n">
        <f aca="false">J5477*P5477+ROW()*0.00000001</f>
        <v>0.33005477</v>
      </c>
    </row>
    <row r="5478" customFormat="false" ht="15" hidden="false" customHeight="false" outlineLevel="0" collapsed="false">
      <c r="A5478" s="0" t="s">
        <v>4138</v>
      </c>
      <c r="B5478" s="0" t="s">
        <v>45</v>
      </c>
      <c r="C5478" s="0" t="n">
        <v>1990</v>
      </c>
      <c r="D5478" s="0" t="s">
        <v>34</v>
      </c>
      <c r="E5478" s="0" t="s">
        <v>328</v>
      </c>
      <c r="F5478" s="0" t="n">
        <v>0</v>
      </c>
      <c r="G5478" s="0" t="n">
        <v>0</v>
      </c>
      <c r="H5478" s="0" t="n">
        <v>0.33</v>
      </c>
      <c r="I5478" s="0" t="n">
        <v>0</v>
      </c>
      <c r="J5478" s="0" t="n">
        <v>0.33</v>
      </c>
      <c r="N5478" s="0" t="s">
        <v>35</v>
      </c>
      <c r="P5478" s="0" t="n">
        <f aca="false">IF(AND(OR(Dashboard!$B$5="All",D5478=Dashboard!$B$5),OR(Dashboard!$D$5="All",N5478=Dashboard!$D$5),OR(AND(C5478&lt;&gt;"",C5478&gt;=Dashboard!$F$5,C5478&lt;=Dashboard!$H$5),AND(C5478="",Dashboard!$F$5&lt;=1980,Dashboard!$H$5&gt;=2016))),1,0)</f>
        <v>1</v>
      </c>
      <c r="Q5478" s="0" t="n">
        <f aca="false">J5478*P5478+ROW()*0.00000001</f>
        <v>0.33005478</v>
      </c>
    </row>
    <row r="5479" customFormat="false" ht="15" hidden="false" customHeight="false" outlineLevel="0" collapsed="false">
      <c r="A5479" s="0" t="s">
        <v>4139</v>
      </c>
      <c r="B5479" s="0" t="s">
        <v>78</v>
      </c>
      <c r="C5479" s="0" t="n">
        <v>1994</v>
      </c>
      <c r="D5479" s="0" t="s">
        <v>34</v>
      </c>
      <c r="E5479" s="0" t="s">
        <v>1173</v>
      </c>
      <c r="F5479" s="0" t="n">
        <v>0</v>
      </c>
      <c r="G5479" s="0" t="n">
        <v>0</v>
      </c>
      <c r="H5479" s="0" t="n">
        <v>0.33</v>
      </c>
      <c r="I5479" s="0" t="n">
        <v>0</v>
      </c>
      <c r="J5479" s="0" t="n">
        <v>0.33</v>
      </c>
      <c r="N5479" s="0" t="s">
        <v>35</v>
      </c>
      <c r="P5479" s="0" t="n">
        <f aca="false">IF(AND(OR(Dashboard!$B$5="All",D5479=Dashboard!$B$5),OR(Dashboard!$D$5="All",N5479=Dashboard!$D$5),OR(AND(C5479&lt;&gt;"",C5479&gt;=Dashboard!$F$5,C5479&lt;=Dashboard!$H$5),AND(C5479="",Dashboard!$F$5&lt;=1980,Dashboard!$H$5&gt;=2016))),1,0)</f>
        <v>1</v>
      </c>
      <c r="Q5479" s="0" t="n">
        <f aca="false">J5479*P5479+ROW()*0.00000001</f>
        <v>0.33005479</v>
      </c>
    </row>
    <row r="5480" customFormat="false" ht="15" hidden="false" customHeight="false" outlineLevel="0" collapsed="false">
      <c r="A5480" s="0" t="s">
        <v>3835</v>
      </c>
      <c r="B5480" s="0" t="s">
        <v>64</v>
      </c>
      <c r="C5480" s="0" t="n">
        <v>2009</v>
      </c>
      <c r="D5480" s="0" t="s">
        <v>34</v>
      </c>
      <c r="E5480" s="0" t="s">
        <v>154</v>
      </c>
      <c r="F5480" s="0" t="n">
        <v>0.12</v>
      </c>
      <c r="G5480" s="0" t="n">
        <v>0.18</v>
      </c>
      <c r="H5480" s="0" t="n">
        <v>0</v>
      </c>
      <c r="I5480" s="0" t="n">
        <v>0.03</v>
      </c>
      <c r="J5480" s="0" t="n">
        <v>0.33</v>
      </c>
      <c r="K5480" s="0" t="n">
        <v>70</v>
      </c>
      <c r="L5480" s="0" t="n">
        <v>6.2</v>
      </c>
      <c r="M5480" s="0" t="s">
        <v>36</v>
      </c>
      <c r="N5480" s="0" t="s">
        <v>66</v>
      </c>
      <c r="O5480" s="0" t="s">
        <v>67</v>
      </c>
      <c r="P5480" s="0" t="n">
        <f aca="false">IF(AND(OR(Dashboard!$B$5="All",D5480=Dashboard!$B$5),OR(Dashboard!$D$5="All",N5480=Dashboard!$D$5),OR(AND(C5480&lt;&gt;"",C5480&gt;=Dashboard!$F$5,C5480&lt;=Dashboard!$H$5),AND(C5480="",Dashboard!$F$5&lt;=1980,Dashboard!$H$5&gt;=2016))),1,0)</f>
        <v>1</v>
      </c>
      <c r="Q5480" s="0" t="n">
        <f aca="false">J5480*P5480+ROW()*0.00000001</f>
        <v>0.3300548</v>
      </c>
    </row>
    <row r="5481" customFormat="false" ht="15" hidden="false" customHeight="false" outlineLevel="0" collapsed="false">
      <c r="A5481" s="0" t="s">
        <v>4140</v>
      </c>
      <c r="B5481" s="0" t="s">
        <v>164</v>
      </c>
      <c r="C5481" s="0" t="n">
        <v>2006</v>
      </c>
      <c r="D5481" s="0" t="s">
        <v>102</v>
      </c>
      <c r="E5481" s="0" t="s">
        <v>211</v>
      </c>
      <c r="F5481" s="0" t="n">
        <v>0.27</v>
      </c>
      <c r="G5481" s="0" t="n">
        <v>0.01</v>
      </c>
      <c r="H5481" s="0" t="n">
        <v>0.02</v>
      </c>
      <c r="I5481" s="0" t="n">
        <v>0.03</v>
      </c>
      <c r="J5481" s="0" t="n">
        <v>0.33</v>
      </c>
      <c r="K5481" s="0" t="n">
        <v>80</v>
      </c>
      <c r="L5481" s="0" t="n">
        <v>8</v>
      </c>
      <c r="M5481" s="0" t="s">
        <v>103</v>
      </c>
      <c r="N5481" s="0" t="s">
        <v>74</v>
      </c>
      <c r="O5481" s="0" t="s">
        <v>37</v>
      </c>
      <c r="P5481" s="0" t="n">
        <f aca="false">IF(AND(OR(Dashboard!$B$5="All",D5481=Dashboard!$B$5),OR(Dashboard!$D$5="All",N5481=Dashboard!$D$5),OR(AND(C5481&lt;&gt;"",C5481&gt;=Dashboard!$F$5,C5481&lt;=Dashboard!$H$5),AND(C5481="",Dashboard!$F$5&lt;=1980,Dashboard!$H$5&gt;=2016))),1,0)</f>
        <v>1</v>
      </c>
      <c r="Q5481" s="0" t="n">
        <f aca="false">J5481*P5481+ROW()*0.00000001</f>
        <v>0.33005481</v>
      </c>
    </row>
    <row r="5482" customFormat="false" ht="15" hidden="false" customHeight="false" outlineLevel="0" collapsed="false">
      <c r="A5482" s="0" t="s">
        <v>2340</v>
      </c>
      <c r="B5482" s="0" t="s">
        <v>76</v>
      </c>
      <c r="C5482" s="0" t="n">
        <v>2009</v>
      </c>
      <c r="D5482" s="0" t="s">
        <v>34</v>
      </c>
      <c r="E5482" s="0" t="s">
        <v>89</v>
      </c>
      <c r="F5482" s="0" t="n">
        <v>0.16</v>
      </c>
      <c r="G5482" s="0" t="n">
        <v>0.13</v>
      </c>
      <c r="H5482" s="0" t="n">
        <v>0</v>
      </c>
      <c r="I5482" s="0" t="n">
        <v>0.04</v>
      </c>
      <c r="J5482" s="0" t="n">
        <v>0.33</v>
      </c>
      <c r="K5482" s="0" t="n">
        <v>79</v>
      </c>
      <c r="L5482" s="0" t="n">
        <v>7.5</v>
      </c>
      <c r="M5482" s="0" t="s">
        <v>36</v>
      </c>
      <c r="N5482" s="0" t="s">
        <v>74</v>
      </c>
      <c r="O5482" s="0" t="s">
        <v>37</v>
      </c>
      <c r="P5482" s="0" t="n">
        <f aca="false">IF(AND(OR(Dashboard!$B$5="All",D5482=Dashboard!$B$5),OR(Dashboard!$D$5="All",N5482=Dashboard!$D$5),OR(AND(C5482&lt;&gt;"",C5482&gt;=Dashboard!$F$5,C5482&lt;=Dashboard!$H$5),AND(C5482="",Dashboard!$F$5&lt;=1980,Dashboard!$H$5&gt;=2016))),1,0)</f>
        <v>1</v>
      </c>
      <c r="Q5482" s="0" t="n">
        <f aca="false">J5482*P5482+ROW()*0.00000001</f>
        <v>0.33005482</v>
      </c>
    </row>
    <row r="5483" customFormat="false" ht="15" hidden="false" customHeight="false" outlineLevel="0" collapsed="false">
      <c r="A5483" s="0" t="s">
        <v>3598</v>
      </c>
      <c r="B5483" s="0" t="s">
        <v>76</v>
      </c>
      <c r="C5483" s="0" t="n">
        <v>2001</v>
      </c>
      <c r="D5483" s="0" t="s">
        <v>34</v>
      </c>
      <c r="E5483" s="0" t="s">
        <v>89</v>
      </c>
      <c r="F5483" s="0" t="n">
        <v>0.16</v>
      </c>
      <c r="G5483" s="0" t="n">
        <v>0.13</v>
      </c>
      <c r="H5483" s="0" t="n">
        <v>0</v>
      </c>
      <c r="I5483" s="0" t="n">
        <v>0.04</v>
      </c>
      <c r="J5483" s="0" t="n">
        <v>0.33</v>
      </c>
      <c r="K5483" s="0" t="n">
        <v>78</v>
      </c>
      <c r="M5483" s="0" t="s">
        <v>36</v>
      </c>
      <c r="N5483" s="0" t="s">
        <v>74</v>
      </c>
      <c r="O5483" s="0" t="s">
        <v>37</v>
      </c>
      <c r="P5483" s="0" t="n">
        <f aca="false">IF(AND(OR(Dashboard!$B$5="All",D5483=Dashboard!$B$5),OR(Dashboard!$D$5="All",N5483=Dashboard!$D$5),OR(AND(C5483&lt;&gt;"",C5483&gt;=Dashboard!$F$5,C5483&lt;=Dashboard!$H$5),AND(C5483="",Dashboard!$F$5&lt;=1980,Dashboard!$H$5&gt;=2016))),1,0)</f>
        <v>1</v>
      </c>
      <c r="Q5483" s="0" t="n">
        <f aca="false">J5483*P5483+ROW()*0.00000001</f>
        <v>0.33005483</v>
      </c>
    </row>
    <row r="5484" customFormat="false" ht="15" hidden="false" customHeight="false" outlineLevel="0" collapsed="false">
      <c r="A5484" s="0" t="s">
        <v>3889</v>
      </c>
      <c r="B5484" s="0" t="s">
        <v>33</v>
      </c>
      <c r="C5484" s="0" t="n">
        <v>2008</v>
      </c>
      <c r="D5484" s="0" t="s">
        <v>58</v>
      </c>
      <c r="E5484" s="0" t="s">
        <v>124</v>
      </c>
      <c r="F5484" s="0" t="n">
        <v>0.3</v>
      </c>
      <c r="G5484" s="0" t="n">
        <v>0</v>
      </c>
      <c r="H5484" s="0" t="n">
        <v>0</v>
      </c>
      <c r="I5484" s="0" t="n">
        <v>0.03</v>
      </c>
      <c r="J5484" s="0" t="n">
        <v>0.33</v>
      </c>
      <c r="N5484" s="0" t="s">
        <v>35</v>
      </c>
      <c r="P5484" s="0" t="n">
        <f aca="false">IF(AND(OR(Dashboard!$B$5="All",D5484=Dashboard!$B$5),OR(Dashboard!$D$5="All",N5484=Dashboard!$D$5),OR(AND(C5484&lt;&gt;"",C5484&gt;=Dashboard!$F$5,C5484&lt;=Dashboard!$H$5),AND(C5484="",Dashboard!$F$5&lt;=1980,Dashboard!$H$5&gt;=2016))),1,0)</f>
        <v>1</v>
      </c>
      <c r="Q5484" s="0" t="n">
        <f aca="false">J5484*P5484+ROW()*0.00000001</f>
        <v>0.33005484</v>
      </c>
    </row>
    <row r="5485" customFormat="false" ht="15" hidden="false" customHeight="false" outlineLevel="0" collapsed="false">
      <c r="A5485" s="0" t="s">
        <v>4141</v>
      </c>
      <c r="B5485" s="0" t="s">
        <v>85</v>
      </c>
      <c r="C5485" s="0" t="n">
        <v>2004</v>
      </c>
      <c r="D5485" s="0" t="s">
        <v>16</v>
      </c>
      <c r="E5485" s="0" t="s">
        <v>35</v>
      </c>
      <c r="F5485" s="0" t="n">
        <v>0.17</v>
      </c>
      <c r="G5485" s="0" t="n">
        <v>0.06</v>
      </c>
      <c r="H5485" s="0" t="n">
        <v>0.09</v>
      </c>
      <c r="I5485" s="0" t="n">
        <v>0.01</v>
      </c>
      <c r="J5485" s="0" t="n">
        <v>0.33</v>
      </c>
      <c r="K5485" s="0" t="n">
        <v>74</v>
      </c>
      <c r="L5485" s="0" t="n">
        <v>8.6</v>
      </c>
      <c r="M5485" s="0" t="s">
        <v>36</v>
      </c>
      <c r="N5485" s="0" t="s">
        <v>35</v>
      </c>
      <c r="O5485" s="0" t="s">
        <v>37</v>
      </c>
      <c r="P5485" s="0" t="n">
        <f aca="false">IF(AND(OR(Dashboard!$B$5="All",D5485=Dashboard!$B$5),OR(Dashboard!$D$5="All",N5485=Dashboard!$D$5),OR(AND(C5485&lt;&gt;"",C5485&gt;=Dashboard!$F$5,C5485&lt;=Dashboard!$H$5),AND(C5485="",Dashboard!$F$5&lt;=1980,Dashboard!$H$5&gt;=2016))),1,0)</f>
        <v>1</v>
      </c>
      <c r="Q5485" s="0" t="n">
        <f aca="false">J5485*P5485+ROW()*0.00000001</f>
        <v>0.33005485</v>
      </c>
    </row>
    <row r="5486" customFormat="false" ht="15" hidden="false" customHeight="false" outlineLevel="0" collapsed="false">
      <c r="A5486" s="0" t="s">
        <v>1851</v>
      </c>
      <c r="B5486" s="0" t="s">
        <v>76</v>
      </c>
      <c r="C5486" s="0" t="n">
        <v>2009</v>
      </c>
      <c r="D5486" s="0" t="s">
        <v>71</v>
      </c>
      <c r="E5486" s="0" t="s">
        <v>243</v>
      </c>
      <c r="F5486" s="0" t="n">
        <v>0.14</v>
      </c>
      <c r="G5486" s="0" t="n">
        <v>0.03</v>
      </c>
      <c r="H5486" s="0" t="n">
        <v>0</v>
      </c>
      <c r="I5486" s="0" t="n">
        <v>0.16</v>
      </c>
      <c r="J5486" s="0" t="n">
        <v>0.33</v>
      </c>
      <c r="N5486" s="0" t="s">
        <v>74</v>
      </c>
      <c r="P5486" s="0" t="n">
        <f aca="false">IF(AND(OR(Dashboard!$B$5="All",D5486=Dashboard!$B$5),OR(Dashboard!$D$5="All",N5486=Dashboard!$D$5),OR(AND(C5486&lt;&gt;"",C5486&gt;=Dashboard!$F$5,C5486&lt;=Dashboard!$H$5),AND(C5486="",Dashboard!$F$5&lt;=1980,Dashboard!$H$5&gt;=2016))),1,0)</f>
        <v>1</v>
      </c>
      <c r="Q5486" s="0" t="n">
        <f aca="false">J5486*P5486+ROW()*0.00000001</f>
        <v>0.33005486</v>
      </c>
    </row>
    <row r="5487" customFormat="false" ht="15" hidden="false" customHeight="false" outlineLevel="0" collapsed="false">
      <c r="A5487" s="0" t="s">
        <v>1031</v>
      </c>
      <c r="B5487" s="0" t="s">
        <v>144</v>
      </c>
      <c r="C5487" s="0" t="n">
        <v>2006</v>
      </c>
      <c r="D5487" s="0" t="s">
        <v>102</v>
      </c>
      <c r="E5487" s="0" t="s">
        <v>142</v>
      </c>
      <c r="F5487" s="0" t="n">
        <v>0.26</v>
      </c>
      <c r="G5487" s="0" t="n">
        <v>0.06</v>
      </c>
      <c r="H5487" s="0" t="n">
        <v>0</v>
      </c>
      <c r="I5487" s="0" t="n">
        <v>0.01</v>
      </c>
      <c r="J5487" s="0" t="n">
        <v>0.33</v>
      </c>
      <c r="K5487" s="0" t="n">
        <v>83</v>
      </c>
      <c r="L5487" s="0" t="n">
        <v>9</v>
      </c>
      <c r="M5487" s="0" t="s">
        <v>103</v>
      </c>
      <c r="N5487" s="0" t="s">
        <v>66</v>
      </c>
      <c r="O5487" s="0" t="s">
        <v>42</v>
      </c>
      <c r="P5487" s="0" t="n">
        <f aca="false">IF(AND(OR(Dashboard!$B$5="All",D5487=Dashboard!$B$5),OR(Dashboard!$D$5="All",N5487=Dashboard!$D$5),OR(AND(C5487&lt;&gt;"",C5487&gt;=Dashboard!$F$5,C5487&lt;=Dashboard!$H$5),AND(C5487="",Dashboard!$F$5&lt;=1980,Dashboard!$H$5&gt;=2016))),1,0)</f>
        <v>1</v>
      </c>
      <c r="Q5487" s="0" t="n">
        <f aca="false">J5487*P5487+ROW()*0.00000001</f>
        <v>0.33005487</v>
      </c>
    </row>
    <row r="5488" customFormat="false" ht="15" hidden="false" customHeight="false" outlineLevel="0" collapsed="false">
      <c r="A5488" s="0" t="s">
        <v>4142</v>
      </c>
      <c r="B5488" s="0" t="s">
        <v>85</v>
      </c>
      <c r="C5488" s="0" t="n">
        <v>2001</v>
      </c>
      <c r="D5488" s="0" t="s">
        <v>41</v>
      </c>
      <c r="E5488" s="0" t="s">
        <v>418</v>
      </c>
      <c r="F5488" s="0" t="n">
        <v>0.24</v>
      </c>
      <c r="G5488" s="0" t="n">
        <v>0.09</v>
      </c>
      <c r="H5488" s="0" t="n">
        <v>0</v>
      </c>
      <c r="I5488" s="0" t="n">
        <v>0.01</v>
      </c>
      <c r="J5488" s="0" t="n">
        <v>0.33</v>
      </c>
      <c r="K5488" s="0" t="n">
        <v>82</v>
      </c>
      <c r="M5488" s="0" t="s">
        <v>36</v>
      </c>
      <c r="N5488" s="0" t="s">
        <v>35</v>
      </c>
      <c r="O5488" s="0" t="s">
        <v>42</v>
      </c>
      <c r="P5488" s="0" t="n">
        <f aca="false">IF(AND(OR(Dashboard!$B$5="All",D5488=Dashboard!$B$5),OR(Dashboard!$D$5="All",N5488=Dashboard!$D$5),OR(AND(C5488&lt;&gt;"",C5488&gt;=Dashboard!$F$5,C5488&lt;=Dashboard!$H$5),AND(C5488="",Dashboard!$F$5&lt;=1980,Dashboard!$H$5&gt;=2016))),1,0)</f>
        <v>1</v>
      </c>
      <c r="Q5488" s="0" t="n">
        <f aca="false">J5488*P5488+ROW()*0.00000001</f>
        <v>0.33005488</v>
      </c>
    </row>
    <row r="5489" customFormat="false" ht="15" hidden="false" customHeight="false" outlineLevel="0" collapsed="false">
      <c r="A5489" s="0" t="s">
        <v>4143</v>
      </c>
      <c r="B5489" s="0" t="s">
        <v>76</v>
      </c>
      <c r="C5489" s="0" t="n">
        <v>2003</v>
      </c>
      <c r="D5489" s="0" t="s">
        <v>71</v>
      </c>
      <c r="E5489" s="0" t="s">
        <v>211</v>
      </c>
      <c r="F5489" s="0" t="n">
        <v>0.05</v>
      </c>
      <c r="G5489" s="0" t="n">
        <v>0.04</v>
      </c>
      <c r="H5489" s="0" t="n">
        <v>0.23</v>
      </c>
      <c r="I5489" s="0" t="n">
        <v>0.01</v>
      </c>
      <c r="J5489" s="0" t="n">
        <v>0.33</v>
      </c>
      <c r="K5489" s="0" t="n">
        <v>59</v>
      </c>
      <c r="L5489" s="0" t="n">
        <v>9</v>
      </c>
      <c r="M5489" s="0" t="s">
        <v>73</v>
      </c>
      <c r="N5489" s="0" t="s">
        <v>74</v>
      </c>
      <c r="O5489" s="0" t="s">
        <v>53</v>
      </c>
      <c r="P5489" s="0" t="n">
        <f aca="false">IF(AND(OR(Dashboard!$B$5="All",D5489=Dashboard!$B$5),OR(Dashboard!$D$5="All",N5489=Dashboard!$D$5),OR(AND(C5489&lt;&gt;"",C5489&gt;=Dashboard!$F$5,C5489&lt;=Dashboard!$H$5),AND(C5489="",Dashboard!$F$5&lt;=1980,Dashboard!$H$5&gt;=2016))),1,0)</f>
        <v>1</v>
      </c>
      <c r="Q5489" s="0" t="n">
        <f aca="false">J5489*P5489+ROW()*0.00000001</f>
        <v>0.33005489</v>
      </c>
    </row>
    <row r="5490" customFormat="false" ht="15" hidden="false" customHeight="false" outlineLevel="0" collapsed="false">
      <c r="A5490" s="0" t="s">
        <v>4144</v>
      </c>
      <c r="B5490" s="0" t="s">
        <v>50</v>
      </c>
      <c r="C5490" s="0" t="n">
        <v>2007</v>
      </c>
      <c r="D5490" s="0" t="s">
        <v>48</v>
      </c>
      <c r="E5490" s="0" t="s">
        <v>35</v>
      </c>
      <c r="F5490" s="0" t="n">
        <v>0.14</v>
      </c>
      <c r="G5490" s="0" t="n">
        <v>0.01</v>
      </c>
      <c r="H5490" s="0" t="n">
        <v>0.16</v>
      </c>
      <c r="I5490" s="0" t="n">
        <v>0.01</v>
      </c>
      <c r="J5490" s="0" t="n">
        <v>0.33</v>
      </c>
      <c r="K5490" s="0" t="n">
        <v>86</v>
      </c>
      <c r="L5490" s="0" t="n">
        <v>8.2</v>
      </c>
      <c r="M5490" s="0" t="s">
        <v>36</v>
      </c>
      <c r="N5490" s="0" t="s">
        <v>35</v>
      </c>
      <c r="O5490" s="0" t="s">
        <v>42</v>
      </c>
      <c r="P5490" s="0" t="n">
        <f aca="false">IF(AND(OR(Dashboard!$B$5="All",D5490=Dashboard!$B$5),OR(Dashboard!$D$5="All",N5490=Dashboard!$D$5),OR(AND(C5490&lt;&gt;"",C5490&gt;=Dashboard!$F$5,C5490&lt;=Dashboard!$H$5),AND(C5490="",Dashboard!$F$5&lt;=1980,Dashboard!$H$5&gt;=2016))),1,0)</f>
        <v>1</v>
      </c>
      <c r="Q5490" s="0" t="n">
        <f aca="false">J5490*P5490+ROW()*0.00000001</f>
        <v>0.3300549</v>
      </c>
    </row>
    <row r="5491" customFormat="false" ht="15" hidden="false" customHeight="false" outlineLevel="0" collapsed="false">
      <c r="A5491" s="0" t="s">
        <v>4145</v>
      </c>
      <c r="B5491" s="0" t="s">
        <v>108</v>
      </c>
      <c r="C5491" s="0" t="n">
        <v>1998</v>
      </c>
      <c r="D5491" s="0" t="s">
        <v>71</v>
      </c>
      <c r="E5491" s="0" t="s">
        <v>1374</v>
      </c>
      <c r="F5491" s="0" t="n">
        <v>0.26</v>
      </c>
      <c r="G5491" s="0" t="n">
        <v>0.06</v>
      </c>
      <c r="H5491" s="0" t="n">
        <v>0</v>
      </c>
      <c r="I5491" s="0" t="n">
        <v>0</v>
      </c>
      <c r="J5491" s="0" t="n">
        <v>0.33</v>
      </c>
      <c r="N5491" s="0" t="s">
        <v>35</v>
      </c>
      <c r="P5491" s="0" t="n">
        <f aca="false">IF(AND(OR(Dashboard!$B$5="All",D5491=Dashboard!$B$5),OR(Dashboard!$D$5="All",N5491=Dashboard!$D$5),OR(AND(C5491&lt;&gt;"",C5491&gt;=Dashboard!$F$5,C5491&lt;=Dashboard!$H$5),AND(C5491="",Dashboard!$F$5&lt;=1980,Dashboard!$H$5&gt;=2016))),1,0)</f>
        <v>1</v>
      </c>
      <c r="Q5491" s="0" t="n">
        <f aca="false">J5491*P5491+ROW()*0.00000001</f>
        <v>0.33005491</v>
      </c>
    </row>
    <row r="5492" customFormat="false" ht="15" hidden="false" customHeight="false" outlineLevel="0" collapsed="false">
      <c r="A5492" s="0" t="s">
        <v>3880</v>
      </c>
      <c r="B5492" s="0" t="s">
        <v>108</v>
      </c>
      <c r="D5492" s="0" t="s">
        <v>46</v>
      </c>
      <c r="E5492" s="0" t="s">
        <v>35</v>
      </c>
      <c r="F5492" s="0" t="n">
        <v>0</v>
      </c>
      <c r="G5492" s="0" t="n">
        <v>0</v>
      </c>
      <c r="H5492" s="0" t="n">
        <v>0.29</v>
      </c>
      <c r="I5492" s="0" t="n">
        <v>0.04</v>
      </c>
      <c r="J5492" s="0" t="n">
        <v>0.33</v>
      </c>
      <c r="N5492" s="0" t="s">
        <v>35</v>
      </c>
      <c r="P5492" s="0" t="n">
        <f aca="false">IF(AND(OR(Dashboard!$B$5="All",D5492=Dashboard!$B$5),OR(Dashboard!$D$5="All",N5492=Dashboard!$D$5),OR(AND(C5492&lt;&gt;"",C5492&gt;=Dashboard!$F$5,C5492&lt;=Dashboard!$H$5),AND(C5492="",Dashboard!$F$5&lt;=1980,Dashboard!$H$5&gt;=2016))),1,0)</f>
        <v>1</v>
      </c>
      <c r="Q5492" s="0" t="n">
        <f aca="false">J5492*P5492+ROW()*0.00000001</f>
        <v>0.33005492</v>
      </c>
    </row>
    <row r="5493" customFormat="false" ht="15" hidden="false" customHeight="false" outlineLevel="0" collapsed="false">
      <c r="A5493" s="0" t="s">
        <v>4146</v>
      </c>
      <c r="B5493" s="0" t="s">
        <v>64</v>
      </c>
      <c r="C5493" s="0" t="n">
        <v>2007</v>
      </c>
      <c r="D5493" s="0" t="s">
        <v>71</v>
      </c>
      <c r="E5493" s="0" t="s">
        <v>124</v>
      </c>
      <c r="F5493" s="0" t="n">
        <v>0.29</v>
      </c>
      <c r="G5493" s="0" t="n">
        <v>0.01</v>
      </c>
      <c r="H5493" s="0" t="n">
        <v>0</v>
      </c>
      <c r="I5493" s="0" t="n">
        <v>0.03</v>
      </c>
      <c r="J5493" s="0" t="n">
        <v>0.33</v>
      </c>
      <c r="K5493" s="0" t="n">
        <v>78</v>
      </c>
      <c r="L5493" s="0" t="n">
        <v>8.6</v>
      </c>
      <c r="M5493" s="0" t="s">
        <v>103</v>
      </c>
      <c r="N5493" s="0" t="s">
        <v>66</v>
      </c>
      <c r="O5493" s="0" t="s">
        <v>37</v>
      </c>
      <c r="P5493" s="0" t="n">
        <f aca="false">IF(AND(OR(Dashboard!$B$5="All",D5493=Dashboard!$B$5),OR(Dashboard!$D$5="All",N5493=Dashboard!$D$5),OR(AND(C5493&lt;&gt;"",C5493&gt;=Dashboard!$F$5,C5493&lt;=Dashboard!$H$5),AND(C5493="",Dashboard!$F$5&lt;=1980,Dashboard!$H$5&gt;=2016))),1,0)</f>
        <v>1</v>
      </c>
      <c r="Q5493" s="0" t="n">
        <f aca="false">J5493*P5493+ROW()*0.00000001</f>
        <v>0.33005493</v>
      </c>
    </row>
    <row r="5494" customFormat="false" ht="15" hidden="false" customHeight="false" outlineLevel="0" collapsed="false">
      <c r="A5494" s="0" t="s">
        <v>2788</v>
      </c>
      <c r="B5494" s="0" t="s">
        <v>70</v>
      </c>
      <c r="C5494" s="0" t="n">
        <v>2010</v>
      </c>
      <c r="D5494" s="0" t="s">
        <v>34</v>
      </c>
      <c r="E5494" s="0" t="s">
        <v>91</v>
      </c>
      <c r="F5494" s="0" t="n">
        <v>0.26</v>
      </c>
      <c r="G5494" s="0" t="n">
        <v>0.04</v>
      </c>
      <c r="H5494" s="0" t="n">
        <v>0</v>
      </c>
      <c r="I5494" s="0" t="n">
        <v>0.03</v>
      </c>
      <c r="J5494" s="0" t="n">
        <v>0.33</v>
      </c>
      <c r="K5494" s="0" t="n">
        <v>60</v>
      </c>
      <c r="L5494" s="0" t="n">
        <v>5.4</v>
      </c>
      <c r="M5494" s="0" t="s">
        <v>103</v>
      </c>
      <c r="N5494" s="0" t="s">
        <v>74</v>
      </c>
      <c r="O5494" s="0" t="s">
        <v>53</v>
      </c>
      <c r="P5494" s="0" t="n">
        <f aca="false">IF(AND(OR(Dashboard!$B$5="All",D5494=Dashboard!$B$5),OR(Dashboard!$D$5="All",N5494=Dashboard!$D$5),OR(AND(C5494&lt;&gt;"",C5494&gt;=Dashboard!$F$5,C5494&lt;=Dashboard!$H$5),AND(C5494="",Dashboard!$F$5&lt;=1980,Dashboard!$H$5&gt;=2016))),1,0)</f>
        <v>1</v>
      </c>
      <c r="Q5494" s="0" t="n">
        <f aca="false">J5494*P5494+ROW()*0.00000001</f>
        <v>0.33005494</v>
      </c>
    </row>
    <row r="5495" customFormat="false" ht="15" hidden="false" customHeight="false" outlineLevel="0" collapsed="false">
      <c r="A5495" s="0" t="s">
        <v>4147</v>
      </c>
      <c r="B5495" s="0" t="s">
        <v>164</v>
      </c>
      <c r="C5495" s="0" t="n">
        <v>2011</v>
      </c>
      <c r="D5495" s="0" t="s">
        <v>52</v>
      </c>
      <c r="E5495" s="0" t="s">
        <v>154</v>
      </c>
      <c r="F5495" s="0" t="n">
        <v>0</v>
      </c>
      <c r="G5495" s="0" t="n">
        <v>0</v>
      </c>
      <c r="H5495" s="0" t="n">
        <v>0.33</v>
      </c>
      <c r="I5495" s="0" t="n">
        <v>0</v>
      </c>
      <c r="J5495" s="0" t="n">
        <v>0.33</v>
      </c>
      <c r="N5495" s="0" t="s">
        <v>74</v>
      </c>
      <c r="P5495" s="0" t="n">
        <f aca="false">IF(AND(OR(Dashboard!$B$5="All",D5495=Dashboard!$B$5),OR(Dashboard!$D$5="All",N5495=Dashboard!$D$5),OR(AND(C5495&lt;&gt;"",C5495&gt;=Dashboard!$F$5,C5495&lt;=Dashboard!$H$5),AND(C5495="",Dashboard!$F$5&lt;=1980,Dashboard!$H$5&gt;=2016))),1,0)</f>
        <v>1</v>
      </c>
      <c r="Q5495" s="0" t="n">
        <f aca="false">J5495*P5495+ROW()*0.00000001</f>
        <v>0.33005495</v>
      </c>
    </row>
    <row r="5496" customFormat="false" ht="15" hidden="false" customHeight="false" outlineLevel="0" collapsed="false">
      <c r="A5496" s="0" t="s">
        <v>4148</v>
      </c>
      <c r="B5496" s="0" t="s">
        <v>117</v>
      </c>
      <c r="C5496" s="0" t="n">
        <v>1998</v>
      </c>
      <c r="D5496" s="0" t="s">
        <v>16</v>
      </c>
      <c r="E5496" s="0" t="s">
        <v>91</v>
      </c>
      <c r="F5496" s="0" t="n">
        <v>0.18</v>
      </c>
      <c r="G5496" s="0" t="n">
        <v>0.12</v>
      </c>
      <c r="H5496" s="0" t="n">
        <v>0</v>
      </c>
      <c r="I5496" s="0" t="n">
        <v>0.02</v>
      </c>
      <c r="J5496" s="0" t="n">
        <v>0.33</v>
      </c>
      <c r="N5496" s="0" t="s">
        <v>74</v>
      </c>
      <c r="P5496" s="0" t="n">
        <f aca="false">IF(AND(OR(Dashboard!$B$5="All",D5496=Dashboard!$B$5),OR(Dashboard!$D$5="All",N5496=Dashboard!$D$5),OR(AND(C5496&lt;&gt;"",C5496&gt;=Dashboard!$F$5,C5496&lt;=Dashboard!$H$5),AND(C5496="",Dashboard!$F$5&lt;=1980,Dashboard!$H$5&gt;=2016))),1,0)</f>
        <v>1</v>
      </c>
      <c r="Q5496" s="0" t="n">
        <f aca="false">J5496*P5496+ROW()*0.00000001</f>
        <v>0.33005496</v>
      </c>
    </row>
    <row r="5497" customFormat="false" ht="15" hidden="false" customHeight="false" outlineLevel="0" collapsed="false">
      <c r="A5497" s="0" t="s">
        <v>4149</v>
      </c>
      <c r="B5497" s="0" t="s">
        <v>76</v>
      </c>
      <c r="C5497" s="0" t="n">
        <v>2006</v>
      </c>
      <c r="D5497" s="0" t="s">
        <v>46</v>
      </c>
      <c r="E5497" s="0" t="s">
        <v>782</v>
      </c>
      <c r="F5497" s="0" t="n">
        <v>0.09</v>
      </c>
      <c r="G5497" s="0" t="n">
        <v>0.07</v>
      </c>
      <c r="H5497" s="0" t="n">
        <v>0.15</v>
      </c>
      <c r="I5497" s="0" t="n">
        <v>0.02</v>
      </c>
      <c r="J5497" s="0" t="n">
        <v>0.33</v>
      </c>
      <c r="K5497" s="0" t="n">
        <v>84</v>
      </c>
      <c r="L5497" s="0" t="n">
        <v>6.4</v>
      </c>
      <c r="M5497" s="0" t="s">
        <v>103</v>
      </c>
      <c r="N5497" s="0" t="s">
        <v>74</v>
      </c>
      <c r="O5497" s="0" t="s">
        <v>42</v>
      </c>
      <c r="P5497" s="0" t="n">
        <f aca="false">IF(AND(OR(Dashboard!$B$5="All",D5497=Dashboard!$B$5),OR(Dashboard!$D$5="All",N5497=Dashboard!$D$5),OR(AND(C5497&lt;&gt;"",C5497&gt;=Dashboard!$F$5,C5497&lt;=Dashboard!$H$5),AND(C5497="",Dashboard!$F$5&lt;=1980,Dashboard!$H$5&gt;=2016))),1,0)</f>
        <v>1</v>
      </c>
      <c r="Q5497" s="0" t="n">
        <f aca="false">J5497*P5497+ROW()*0.00000001</f>
        <v>0.33005497</v>
      </c>
    </row>
    <row r="5498" customFormat="false" ht="15" hidden="false" customHeight="false" outlineLevel="0" collapsed="false">
      <c r="A5498" s="0" t="s">
        <v>4150</v>
      </c>
      <c r="B5498" s="0" t="s">
        <v>76</v>
      </c>
      <c r="C5498" s="0" t="n">
        <v>2002</v>
      </c>
      <c r="D5498" s="0" t="s">
        <v>114</v>
      </c>
      <c r="E5498" s="0" t="s">
        <v>211</v>
      </c>
      <c r="F5498" s="0" t="n">
        <v>0.1</v>
      </c>
      <c r="G5498" s="0" t="n">
        <v>0.08</v>
      </c>
      <c r="H5498" s="0" t="n">
        <v>0.12</v>
      </c>
      <c r="I5498" s="0" t="n">
        <v>0.03</v>
      </c>
      <c r="J5498" s="0" t="n">
        <v>0.33</v>
      </c>
      <c r="K5498" s="0" t="n">
        <v>69</v>
      </c>
      <c r="L5498" s="0" t="n">
        <v>7.6</v>
      </c>
      <c r="M5498" s="0" t="s">
        <v>73</v>
      </c>
      <c r="N5498" s="0" t="s">
        <v>74</v>
      </c>
      <c r="O5498" s="0" t="s">
        <v>67</v>
      </c>
      <c r="P5498" s="0" t="n">
        <f aca="false">IF(AND(OR(Dashboard!$B$5="All",D5498=Dashboard!$B$5),OR(Dashboard!$D$5="All",N5498=Dashboard!$D$5),OR(AND(C5498&lt;&gt;"",C5498&gt;=Dashboard!$F$5,C5498&lt;=Dashboard!$H$5),AND(C5498="",Dashboard!$F$5&lt;=1980,Dashboard!$H$5&gt;=2016))),1,0)</f>
        <v>1</v>
      </c>
      <c r="Q5498" s="0" t="n">
        <f aca="false">J5498*P5498+ROW()*0.00000001</f>
        <v>0.33005498</v>
      </c>
    </row>
    <row r="5499" customFormat="false" ht="15" hidden="false" customHeight="false" outlineLevel="0" collapsed="false">
      <c r="A5499" s="0" t="s">
        <v>4151</v>
      </c>
      <c r="B5499" s="0" t="s">
        <v>78</v>
      </c>
      <c r="C5499" s="0" t="n">
        <v>1991</v>
      </c>
      <c r="D5499" s="0" t="s">
        <v>34</v>
      </c>
      <c r="E5499" s="0" t="s">
        <v>996</v>
      </c>
      <c r="F5499" s="0" t="n">
        <v>0</v>
      </c>
      <c r="G5499" s="0" t="n">
        <v>0</v>
      </c>
      <c r="H5499" s="0" t="n">
        <v>0.33</v>
      </c>
      <c r="I5499" s="0" t="n">
        <v>0</v>
      </c>
      <c r="J5499" s="0" t="n">
        <v>0.33</v>
      </c>
      <c r="N5499" s="0" t="s">
        <v>35</v>
      </c>
      <c r="P5499" s="0" t="n">
        <f aca="false">IF(AND(OR(Dashboard!$B$5="All",D5499=Dashboard!$B$5),OR(Dashboard!$D$5="All",N5499=Dashboard!$D$5),OR(AND(C5499&lt;&gt;"",C5499&gt;=Dashboard!$F$5,C5499&lt;=Dashboard!$H$5),AND(C5499="",Dashboard!$F$5&lt;=1980,Dashboard!$H$5&gt;=2016))),1,0)</f>
        <v>1</v>
      </c>
      <c r="Q5499" s="0" t="n">
        <f aca="false">J5499*P5499+ROW()*0.00000001</f>
        <v>0.33005499</v>
      </c>
    </row>
    <row r="5500" customFormat="false" ht="15" hidden="false" customHeight="false" outlineLevel="0" collapsed="false">
      <c r="A5500" s="0" t="s">
        <v>4152</v>
      </c>
      <c r="B5500" s="0" t="s">
        <v>50</v>
      </c>
      <c r="C5500" s="0" t="n">
        <v>2007</v>
      </c>
      <c r="D5500" s="0" t="s">
        <v>46</v>
      </c>
      <c r="E5500" s="0" t="s">
        <v>35</v>
      </c>
      <c r="F5500" s="0" t="n">
        <v>0.19</v>
      </c>
      <c r="G5500" s="0" t="n">
        <v>0.02</v>
      </c>
      <c r="H5500" s="0" t="n">
        <v>0.09</v>
      </c>
      <c r="I5500" s="0" t="n">
        <v>0.02</v>
      </c>
      <c r="J5500" s="0" t="n">
        <v>0.33</v>
      </c>
      <c r="K5500" s="0" t="n">
        <v>75</v>
      </c>
      <c r="L5500" s="0" t="n">
        <v>8.5</v>
      </c>
      <c r="M5500" s="0" t="s">
        <v>103</v>
      </c>
      <c r="N5500" s="0" t="s">
        <v>35</v>
      </c>
      <c r="O5500" s="0" t="s">
        <v>37</v>
      </c>
      <c r="P5500" s="0" t="n">
        <f aca="false">IF(AND(OR(Dashboard!$B$5="All",D5500=Dashboard!$B$5),OR(Dashboard!$D$5="All",N5500=Dashboard!$D$5),OR(AND(C5500&lt;&gt;"",C5500&gt;=Dashboard!$F$5,C5500&lt;=Dashboard!$H$5),AND(C5500="",Dashboard!$F$5&lt;=1980,Dashboard!$H$5&gt;=2016))),1,0)</f>
        <v>1</v>
      </c>
      <c r="Q5500" s="0" t="n">
        <f aca="false">J5500*P5500+ROW()*0.00000001</f>
        <v>0.330055</v>
      </c>
    </row>
    <row r="5501" customFormat="false" ht="15" hidden="false" customHeight="false" outlineLevel="0" collapsed="false">
      <c r="A5501" s="0" t="s">
        <v>603</v>
      </c>
      <c r="B5501" s="0" t="s">
        <v>186</v>
      </c>
      <c r="C5501" s="0" t="n">
        <v>2005</v>
      </c>
      <c r="D5501" s="0" t="s">
        <v>56</v>
      </c>
      <c r="E5501" s="0" t="s">
        <v>91</v>
      </c>
      <c r="F5501" s="0" t="n">
        <v>0.25</v>
      </c>
      <c r="G5501" s="0" t="n">
        <v>0.07</v>
      </c>
      <c r="H5501" s="0" t="n">
        <v>0</v>
      </c>
      <c r="I5501" s="0" t="n">
        <v>0.01</v>
      </c>
      <c r="J5501" s="0" t="n">
        <v>0.33</v>
      </c>
      <c r="K5501" s="0" t="n">
        <v>76</v>
      </c>
      <c r="L5501" s="0" t="n">
        <v>7.9</v>
      </c>
      <c r="M5501" s="0" t="s">
        <v>103</v>
      </c>
      <c r="N5501" s="0" t="s">
        <v>35</v>
      </c>
      <c r="O5501" s="0" t="s">
        <v>37</v>
      </c>
      <c r="P5501" s="0" t="n">
        <f aca="false">IF(AND(OR(Dashboard!$B$5="All",D5501=Dashboard!$B$5),OR(Dashboard!$D$5="All",N5501=Dashboard!$D$5),OR(AND(C5501&lt;&gt;"",C5501&gt;=Dashboard!$F$5,C5501&lt;=Dashboard!$H$5),AND(C5501="",Dashboard!$F$5&lt;=1980,Dashboard!$H$5&gt;=2016))),1,0)</f>
        <v>1</v>
      </c>
      <c r="Q5501" s="0" t="n">
        <f aca="false">J5501*P5501+ROW()*0.00000001</f>
        <v>0.33005501</v>
      </c>
    </row>
    <row r="5502" customFormat="false" ht="15" hidden="false" customHeight="false" outlineLevel="0" collapsed="false">
      <c r="A5502" s="0" t="s">
        <v>4153</v>
      </c>
      <c r="B5502" s="0" t="s">
        <v>97</v>
      </c>
      <c r="C5502" s="0" t="n">
        <v>2015</v>
      </c>
      <c r="D5502" s="0" t="s">
        <v>102</v>
      </c>
      <c r="E5502" s="0" t="s">
        <v>328</v>
      </c>
      <c r="F5502" s="0" t="n">
        <v>0.12</v>
      </c>
      <c r="G5502" s="0" t="n">
        <v>0.03</v>
      </c>
      <c r="H5502" s="0" t="n">
        <v>0.16</v>
      </c>
      <c r="I5502" s="0" t="n">
        <v>0.02</v>
      </c>
      <c r="J5502" s="0" t="n">
        <v>0.33</v>
      </c>
      <c r="K5502" s="0" t="n">
        <v>61</v>
      </c>
      <c r="L5502" s="0" t="n">
        <v>6.6</v>
      </c>
      <c r="M5502" s="0" t="s">
        <v>103</v>
      </c>
      <c r="N5502" s="0" t="s">
        <v>35</v>
      </c>
      <c r="O5502" s="0" t="s">
        <v>67</v>
      </c>
      <c r="P5502" s="0" t="n">
        <f aca="false">IF(AND(OR(Dashboard!$B$5="All",D5502=Dashboard!$B$5),OR(Dashboard!$D$5="All",N5502=Dashboard!$D$5),OR(AND(C5502&lt;&gt;"",C5502&gt;=Dashboard!$F$5,C5502&lt;=Dashboard!$H$5),AND(C5502="",Dashboard!$F$5&lt;=1980,Dashboard!$H$5&gt;=2016))),1,0)</f>
        <v>1</v>
      </c>
      <c r="Q5502" s="0" t="n">
        <f aca="false">J5502*P5502+ROW()*0.00000001</f>
        <v>0.33005502</v>
      </c>
    </row>
    <row r="5503" customFormat="false" ht="15" hidden="false" customHeight="false" outlineLevel="0" collapsed="false">
      <c r="A5503" s="0" t="s">
        <v>4120</v>
      </c>
      <c r="B5503" s="0" t="s">
        <v>33</v>
      </c>
      <c r="C5503" s="0" t="n">
        <v>2009</v>
      </c>
      <c r="D5503" s="0" t="s">
        <v>71</v>
      </c>
      <c r="E5503" s="0" t="s">
        <v>560</v>
      </c>
      <c r="F5503" s="0" t="n">
        <v>0.17</v>
      </c>
      <c r="G5503" s="0" t="n">
        <v>0.13</v>
      </c>
      <c r="H5503" s="0" t="n">
        <v>0</v>
      </c>
      <c r="I5503" s="0" t="n">
        <v>0.03</v>
      </c>
      <c r="J5503" s="0" t="n">
        <v>0.33</v>
      </c>
      <c r="K5503" s="0" t="n">
        <v>54</v>
      </c>
      <c r="M5503" s="0" t="s">
        <v>125</v>
      </c>
      <c r="N5503" s="0" t="s">
        <v>35</v>
      </c>
      <c r="O5503" s="0" t="s">
        <v>53</v>
      </c>
      <c r="P5503" s="0" t="n">
        <f aca="false">IF(AND(OR(Dashboard!$B$5="All",D5503=Dashboard!$B$5),OR(Dashboard!$D$5="All",N5503=Dashboard!$D$5),OR(AND(C5503&lt;&gt;"",C5503&gt;=Dashboard!$F$5,C5503&lt;=Dashboard!$H$5),AND(C5503="",Dashboard!$F$5&lt;=1980,Dashboard!$H$5&gt;=2016))),1,0)</f>
        <v>1</v>
      </c>
      <c r="Q5503" s="0" t="n">
        <f aca="false">J5503*P5503+ROW()*0.00000001</f>
        <v>0.33005503</v>
      </c>
    </row>
    <row r="5504" customFormat="false" ht="15" hidden="false" customHeight="false" outlineLevel="0" collapsed="false">
      <c r="A5504" s="0" t="s">
        <v>4154</v>
      </c>
      <c r="B5504" s="0" t="s">
        <v>76</v>
      </c>
      <c r="C5504" s="0" t="n">
        <v>2003</v>
      </c>
      <c r="D5504" s="0" t="s">
        <v>46</v>
      </c>
      <c r="E5504" s="0" t="s">
        <v>782</v>
      </c>
      <c r="F5504" s="0" t="n">
        <v>0.16</v>
      </c>
      <c r="G5504" s="0" t="n">
        <v>0.13</v>
      </c>
      <c r="H5504" s="0" t="n">
        <v>0</v>
      </c>
      <c r="I5504" s="0" t="n">
        <v>0.04</v>
      </c>
      <c r="J5504" s="0" t="n">
        <v>0.33</v>
      </c>
      <c r="K5504" s="0" t="n">
        <v>84</v>
      </c>
      <c r="L5504" s="0" t="n">
        <v>8.9</v>
      </c>
      <c r="M5504" s="0" t="s">
        <v>103</v>
      </c>
      <c r="N5504" s="0" t="s">
        <v>74</v>
      </c>
      <c r="O5504" s="0" t="s">
        <v>42</v>
      </c>
      <c r="P5504" s="0" t="n">
        <f aca="false">IF(AND(OR(Dashboard!$B$5="All",D5504=Dashboard!$B$5),OR(Dashboard!$D$5="All",N5504=Dashboard!$D$5),OR(AND(C5504&lt;&gt;"",C5504&gt;=Dashboard!$F$5,C5504&lt;=Dashboard!$H$5),AND(C5504="",Dashboard!$F$5&lt;=1980,Dashboard!$H$5&gt;=2016))),1,0)</f>
        <v>1</v>
      </c>
      <c r="Q5504" s="0" t="n">
        <f aca="false">J5504*P5504+ROW()*0.00000001</f>
        <v>0.33005504</v>
      </c>
    </row>
    <row r="5505" customFormat="false" ht="15" hidden="false" customHeight="false" outlineLevel="0" collapsed="false">
      <c r="A5505" s="0" t="s">
        <v>4155</v>
      </c>
      <c r="B5505" s="0" t="s">
        <v>76</v>
      </c>
      <c r="C5505" s="0" t="n">
        <v>2005</v>
      </c>
      <c r="D5505" s="0" t="s">
        <v>102</v>
      </c>
      <c r="E5505" s="0" t="s">
        <v>2860</v>
      </c>
      <c r="F5505" s="0" t="n">
        <v>0.16</v>
      </c>
      <c r="G5505" s="0" t="n">
        <v>0.13</v>
      </c>
      <c r="H5505" s="0" t="n">
        <v>0</v>
      </c>
      <c r="I5505" s="0" t="n">
        <v>0.04</v>
      </c>
      <c r="J5505" s="0" t="n">
        <v>0.33</v>
      </c>
      <c r="K5505" s="0" t="n">
        <v>66</v>
      </c>
      <c r="L5505" s="0" t="n">
        <v>8.8</v>
      </c>
      <c r="M5505" s="0" t="s">
        <v>103</v>
      </c>
      <c r="N5505" s="0" t="s">
        <v>74</v>
      </c>
      <c r="O5505" s="0" t="s">
        <v>67</v>
      </c>
      <c r="P5505" s="0" t="n">
        <f aca="false">IF(AND(OR(Dashboard!$B$5="All",D5505=Dashboard!$B$5),OR(Dashboard!$D$5="All",N5505=Dashboard!$D$5),OR(AND(C5505&lt;&gt;"",C5505&gt;=Dashboard!$F$5,C5505&lt;=Dashboard!$H$5),AND(C5505="",Dashboard!$F$5&lt;=1980,Dashboard!$H$5&gt;=2016))),1,0)</f>
        <v>1</v>
      </c>
      <c r="Q5505" s="0" t="n">
        <f aca="false">J5505*P5505+ROW()*0.00000001</f>
        <v>0.33005505</v>
      </c>
    </row>
    <row r="5506" customFormat="false" ht="15" hidden="false" customHeight="false" outlineLevel="0" collapsed="false">
      <c r="A5506" s="0" t="s">
        <v>2292</v>
      </c>
      <c r="B5506" s="0" t="s">
        <v>64</v>
      </c>
      <c r="C5506" s="0" t="n">
        <v>2010</v>
      </c>
      <c r="D5506" s="0" t="s">
        <v>46</v>
      </c>
      <c r="E5506" s="0" t="s">
        <v>154</v>
      </c>
      <c r="F5506" s="0" t="n">
        <v>0.12</v>
      </c>
      <c r="G5506" s="0" t="n">
        <v>0.13</v>
      </c>
      <c r="H5506" s="0" t="n">
        <v>0.06</v>
      </c>
      <c r="I5506" s="0" t="n">
        <v>0.03</v>
      </c>
      <c r="J5506" s="0" t="n">
        <v>0.33</v>
      </c>
      <c r="K5506" s="0" t="n">
        <v>74</v>
      </c>
      <c r="L5506" s="0" t="n">
        <v>7.7</v>
      </c>
      <c r="M5506" s="0" t="s">
        <v>103</v>
      </c>
      <c r="N5506" s="0" t="s">
        <v>66</v>
      </c>
      <c r="O5506" s="0" t="s">
        <v>37</v>
      </c>
      <c r="P5506" s="0" t="n">
        <f aca="false">IF(AND(OR(Dashboard!$B$5="All",D5506=Dashboard!$B$5),OR(Dashboard!$D$5="All",N5506=Dashboard!$D$5),OR(AND(C5506&lt;&gt;"",C5506&gt;=Dashboard!$F$5,C5506&lt;=Dashboard!$H$5),AND(C5506="",Dashboard!$F$5&lt;=1980,Dashboard!$H$5&gt;=2016))),1,0)</f>
        <v>1</v>
      </c>
      <c r="Q5506" s="0" t="n">
        <f aca="false">J5506*P5506+ROW()*0.00000001</f>
        <v>0.33005506</v>
      </c>
    </row>
    <row r="5507" customFormat="false" ht="15" hidden="false" customHeight="false" outlineLevel="0" collapsed="false">
      <c r="A5507" s="0" t="s">
        <v>4121</v>
      </c>
      <c r="B5507" s="0" t="s">
        <v>33</v>
      </c>
      <c r="C5507" s="0" t="n">
        <v>2011</v>
      </c>
      <c r="D5507" s="0" t="s">
        <v>71</v>
      </c>
      <c r="E5507" s="0" t="s">
        <v>142</v>
      </c>
      <c r="F5507" s="0" t="n">
        <v>0.17</v>
      </c>
      <c r="G5507" s="0" t="n">
        <v>0.13</v>
      </c>
      <c r="H5507" s="0" t="n">
        <v>0</v>
      </c>
      <c r="I5507" s="0" t="n">
        <v>0.03</v>
      </c>
      <c r="J5507" s="0" t="n">
        <v>0.33</v>
      </c>
      <c r="K5507" s="0" t="n">
        <v>47</v>
      </c>
      <c r="L5507" s="0" t="n">
        <v>6.6</v>
      </c>
      <c r="M5507" s="0" t="s">
        <v>103</v>
      </c>
      <c r="N5507" s="0" t="s">
        <v>35</v>
      </c>
      <c r="O5507" s="0" t="s">
        <v>177</v>
      </c>
      <c r="P5507" s="0" t="n">
        <f aca="false">IF(AND(OR(Dashboard!$B$5="All",D5507=Dashboard!$B$5),OR(Dashboard!$D$5="All",N5507=Dashboard!$D$5),OR(AND(C5507&lt;&gt;"",C5507&gt;=Dashboard!$F$5,C5507&lt;=Dashboard!$H$5),AND(C5507="",Dashboard!$F$5&lt;=1980,Dashboard!$H$5&gt;=2016))),1,0)</f>
        <v>1</v>
      </c>
      <c r="Q5507" s="0" t="n">
        <f aca="false">J5507*P5507+ROW()*0.00000001</f>
        <v>0.33005507</v>
      </c>
    </row>
    <row r="5508" customFormat="false" ht="15" hidden="false" customHeight="false" outlineLevel="0" collapsed="false">
      <c r="A5508" s="0" t="s">
        <v>4156</v>
      </c>
      <c r="B5508" s="0" t="s">
        <v>33</v>
      </c>
      <c r="C5508" s="0" t="n">
        <v>2011</v>
      </c>
      <c r="D5508" s="0" t="s">
        <v>52</v>
      </c>
      <c r="E5508" s="0" t="s">
        <v>2264</v>
      </c>
      <c r="F5508" s="0" t="n">
        <v>0</v>
      </c>
      <c r="G5508" s="0" t="n">
        <v>0.29</v>
      </c>
      <c r="H5508" s="0" t="n">
        <v>0</v>
      </c>
      <c r="I5508" s="0" t="n">
        <v>0.04</v>
      </c>
      <c r="J5508" s="0" t="n">
        <v>0.33</v>
      </c>
      <c r="N5508" s="0" t="s">
        <v>35</v>
      </c>
      <c r="P5508" s="0" t="n">
        <f aca="false">IF(AND(OR(Dashboard!$B$5="All",D5508=Dashboard!$B$5),OR(Dashboard!$D$5="All",N5508=Dashboard!$D$5),OR(AND(C5508&lt;&gt;"",C5508&gt;=Dashboard!$F$5,C5508&lt;=Dashboard!$H$5),AND(C5508="",Dashboard!$F$5&lt;=1980,Dashboard!$H$5&gt;=2016))),1,0)</f>
        <v>1</v>
      </c>
      <c r="Q5508" s="0" t="n">
        <f aca="false">J5508*P5508+ROW()*0.00000001</f>
        <v>0.33005508</v>
      </c>
    </row>
    <row r="5509" customFormat="false" ht="15" hidden="false" customHeight="false" outlineLevel="0" collapsed="false">
      <c r="A5509" s="0" t="s">
        <v>3150</v>
      </c>
      <c r="B5509" s="0" t="s">
        <v>186</v>
      </c>
      <c r="C5509" s="0" t="n">
        <v>2006</v>
      </c>
      <c r="D5509" s="0" t="s">
        <v>16</v>
      </c>
      <c r="E5509" s="0" t="s">
        <v>418</v>
      </c>
      <c r="F5509" s="0" t="n">
        <v>0.25</v>
      </c>
      <c r="G5509" s="0" t="n">
        <v>0.07</v>
      </c>
      <c r="H5509" s="0" t="n">
        <v>0</v>
      </c>
      <c r="I5509" s="0" t="n">
        <v>0.01</v>
      </c>
      <c r="J5509" s="0" t="n">
        <v>0.33</v>
      </c>
      <c r="K5509" s="0" t="n">
        <v>74</v>
      </c>
      <c r="L5509" s="0" t="n">
        <v>7.7</v>
      </c>
      <c r="M5509" s="0" t="s">
        <v>36</v>
      </c>
      <c r="N5509" s="0" t="s">
        <v>35</v>
      </c>
      <c r="O5509" s="0" t="s">
        <v>37</v>
      </c>
      <c r="P5509" s="0" t="n">
        <f aca="false">IF(AND(OR(Dashboard!$B$5="All",D5509=Dashboard!$B$5),OR(Dashboard!$D$5="All",N5509=Dashboard!$D$5),OR(AND(C5509&lt;&gt;"",C5509&gt;=Dashboard!$F$5,C5509&lt;=Dashboard!$H$5),AND(C5509="",Dashboard!$F$5&lt;=1980,Dashboard!$H$5&gt;=2016))),1,0)</f>
        <v>1</v>
      </c>
      <c r="Q5509" s="0" t="n">
        <f aca="false">J5509*P5509+ROW()*0.00000001</f>
        <v>0.33005509</v>
      </c>
    </row>
    <row r="5510" customFormat="false" ht="15" hidden="false" customHeight="false" outlineLevel="0" collapsed="false">
      <c r="A5510" s="0" t="s">
        <v>2399</v>
      </c>
      <c r="B5510" s="0" t="s">
        <v>164</v>
      </c>
      <c r="C5510" s="0" t="n">
        <v>2008</v>
      </c>
      <c r="D5510" s="0" t="s">
        <v>34</v>
      </c>
      <c r="E5510" s="0" t="s">
        <v>89</v>
      </c>
      <c r="F5510" s="0" t="n">
        <v>0.3</v>
      </c>
      <c r="G5510" s="0" t="n">
        <v>0</v>
      </c>
      <c r="H5510" s="0" t="n">
        <v>0</v>
      </c>
      <c r="I5510" s="0" t="n">
        <v>0.02</v>
      </c>
      <c r="J5510" s="0" t="n">
        <v>0.33</v>
      </c>
      <c r="K5510" s="0" t="n">
        <v>83</v>
      </c>
      <c r="L5510" s="0" t="n">
        <v>8.4</v>
      </c>
      <c r="M5510" s="0" t="s">
        <v>36</v>
      </c>
      <c r="N5510" s="0" t="s">
        <v>74</v>
      </c>
      <c r="O5510" s="0" t="s">
        <v>42</v>
      </c>
      <c r="P5510" s="0" t="n">
        <f aca="false">IF(AND(OR(Dashboard!$B$5="All",D5510=Dashboard!$B$5),OR(Dashboard!$D$5="All",N5510=Dashboard!$D$5),OR(AND(C5510&lt;&gt;"",C5510&gt;=Dashboard!$F$5,C5510&lt;=Dashboard!$H$5),AND(C5510="",Dashboard!$F$5&lt;=1980,Dashboard!$H$5&gt;=2016))),1,0)</f>
        <v>1</v>
      </c>
      <c r="Q5510" s="0" t="n">
        <f aca="false">J5510*P5510+ROW()*0.00000001</f>
        <v>0.3300551</v>
      </c>
    </row>
    <row r="5511" customFormat="false" ht="15" hidden="false" customHeight="false" outlineLevel="0" collapsed="false">
      <c r="A5511" s="0" t="s">
        <v>4157</v>
      </c>
      <c r="B5511" s="0" t="s">
        <v>117</v>
      </c>
      <c r="C5511" s="0" t="n">
        <v>1994</v>
      </c>
      <c r="D5511" s="0" t="s">
        <v>56</v>
      </c>
      <c r="E5511" s="0" t="s">
        <v>220</v>
      </c>
      <c r="F5511" s="0" t="n">
        <v>0</v>
      </c>
      <c r="G5511" s="0" t="n">
        <v>0</v>
      </c>
      <c r="H5511" s="0" t="n">
        <v>0.31</v>
      </c>
      <c r="I5511" s="0" t="n">
        <v>0.02</v>
      </c>
      <c r="J5511" s="0" t="n">
        <v>0.33</v>
      </c>
      <c r="N5511" s="0" t="s">
        <v>74</v>
      </c>
      <c r="P5511" s="0" t="n">
        <f aca="false">IF(AND(OR(Dashboard!$B$5="All",D5511=Dashboard!$B$5),OR(Dashboard!$D$5="All",N5511=Dashboard!$D$5),OR(AND(C5511&lt;&gt;"",C5511&gt;=Dashboard!$F$5,C5511&lt;=Dashboard!$H$5),AND(C5511="",Dashboard!$F$5&lt;=1980,Dashboard!$H$5&gt;=2016))),1,0)</f>
        <v>1</v>
      </c>
      <c r="Q5511" s="0" t="n">
        <f aca="false">J5511*P5511+ROW()*0.00000001</f>
        <v>0.33005511</v>
      </c>
    </row>
    <row r="5512" customFormat="false" ht="15" hidden="false" customHeight="false" outlineLevel="0" collapsed="false">
      <c r="A5512" s="0" t="s">
        <v>4158</v>
      </c>
      <c r="B5512" s="0" t="s">
        <v>33</v>
      </c>
      <c r="C5512" s="0" t="n">
        <v>2010</v>
      </c>
      <c r="D5512" s="0" t="s">
        <v>52</v>
      </c>
      <c r="E5512" s="0" t="s">
        <v>689</v>
      </c>
      <c r="F5512" s="0" t="n">
        <v>0</v>
      </c>
      <c r="G5512" s="0" t="n">
        <v>0.28</v>
      </c>
      <c r="H5512" s="0" t="n">
        <v>0</v>
      </c>
      <c r="I5512" s="0" t="n">
        <v>0.04</v>
      </c>
      <c r="J5512" s="0" t="n">
        <v>0.33</v>
      </c>
      <c r="N5512" s="0" t="s">
        <v>35</v>
      </c>
      <c r="P5512" s="0" t="n">
        <f aca="false">IF(AND(OR(Dashboard!$B$5="All",D5512=Dashboard!$B$5),OR(Dashboard!$D$5="All",N5512=Dashboard!$D$5),OR(AND(C5512&lt;&gt;"",C5512&gt;=Dashboard!$F$5,C5512&lt;=Dashboard!$H$5),AND(C5512="",Dashboard!$F$5&lt;=1980,Dashboard!$H$5&gt;=2016))),1,0)</f>
        <v>1</v>
      </c>
      <c r="Q5512" s="0" t="n">
        <f aca="false">J5512*P5512+ROW()*0.00000001</f>
        <v>0.33005512</v>
      </c>
    </row>
    <row r="5513" customFormat="false" ht="15" hidden="false" customHeight="false" outlineLevel="0" collapsed="false">
      <c r="A5513" s="0" t="s">
        <v>4159</v>
      </c>
      <c r="B5513" s="0" t="s">
        <v>85</v>
      </c>
      <c r="C5513" s="0" t="n">
        <v>2003</v>
      </c>
      <c r="D5513" s="0" t="s">
        <v>16</v>
      </c>
      <c r="E5513" s="0" t="s">
        <v>487</v>
      </c>
      <c r="F5513" s="0" t="n">
        <v>0.24</v>
      </c>
      <c r="G5513" s="0" t="n">
        <v>0.09</v>
      </c>
      <c r="H5513" s="0" t="n">
        <v>0</v>
      </c>
      <c r="I5513" s="0" t="n">
        <v>0.01</v>
      </c>
      <c r="J5513" s="0" t="n">
        <v>0.33</v>
      </c>
      <c r="K5513" s="0" t="n">
        <v>62</v>
      </c>
      <c r="L5513" s="0" t="n">
        <v>7.7</v>
      </c>
      <c r="M5513" s="0" t="s">
        <v>36</v>
      </c>
      <c r="N5513" s="0" t="s">
        <v>35</v>
      </c>
      <c r="O5513" s="0" t="s">
        <v>67</v>
      </c>
      <c r="P5513" s="0" t="n">
        <f aca="false">IF(AND(OR(Dashboard!$B$5="All",D5513=Dashboard!$B$5),OR(Dashboard!$D$5="All",N5513=Dashboard!$D$5),OR(AND(C5513&lt;&gt;"",C5513&gt;=Dashboard!$F$5,C5513&lt;=Dashboard!$H$5),AND(C5513="",Dashboard!$F$5&lt;=1980,Dashboard!$H$5&gt;=2016))),1,0)</f>
        <v>1</v>
      </c>
      <c r="Q5513" s="0" t="n">
        <f aca="false">J5513*P5513+ROW()*0.00000001</f>
        <v>0.33005513</v>
      </c>
    </row>
    <row r="5514" customFormat="false" ht="15" hidden="false" customHeight="false" outlineLevel="0" collapsed="false">
      <c r="A5514" s="0" t="s">
        <v>4160</v>
      </c>
      <c r="B5514" s="0" t="s">
        <v>668</v>
      </c>
      <c r="C5514" s="0" t="n">
        <v>2001</v>
      </c>
      <c r="D5514" s="0" t="s">
        <v>114</v>
      </c>
      <c r="E5514" s="0" t="s">
        <v>154</v>
      </c>
      <c r="F5514" s="0" t="n">
        <v>0</v>
      </c>
      <c r="G5514" s="0" t="n">
        <v>0</v>
      </c>
      <c r="H5514" s="0" t="n">
        <v>0.33</v>
      </c>
      <c r="I5514" s="0" t="n">
        <v>0</v>
      </c>
      <c r="J5514" s="0" t="n">
        <v>0.33</v>
      </c>
      <c r="N5514" s="0" t="s">
        <v>154</v>
      </c>
      <c r="P5514" s="0" t="n">
        <f aca="false">IF(AND(OR(Dashboard!$B$5="All",D5514=Dashboard!$B$5),OR(Dashboard!$D$5="All",N5514=Dashboard!$D$5),OR(AND(C5514&lt;&gt;"",C5514&gt;=Dashboard!$F$5,C5514&lt;=Dashboard!$H$5),AND(C5514="",Dashboard!$F$5&lt;=1980,Dashboard!$H$5&gt;=2016))),1,0)</f>
        <v>1</v>
      </c>
      <c r="Q5514" s="0" t="n">
        <f aca="false">J5514*P5514+ROW()*0.00000001</f>
        <v>0.33005514</v>
      </c>
    </row>
    <row r="5515" customFormat="false" ht="15" hidden="false" customHeight="false" outlineLevel="0" collapsed="false">
      <c r="A5515" s="0" t="s">
        <v>4161</v>
      </c>
      <c r="B5515" s="0" t="s">
        <v>164</v>
      </c>
      <c r="C5515" s="0" t="n">
        <v>2006</v>
      </c>
      <c r="D5515" s="0" t="s">
        <v>52</v>
      </c>
      <c r="E5515" s="0" t="s">
        <v>211</v>
      </c>
      <c r="F5515" s="0" t="n">
        <v>0.26</v>
      </c>
      <c r="G5515" s="0" t="n">
        <v>0</v>
      </c>
      <c r="H5515" s="0" t="n">
        <v>0.03</v>
      </c>
      <c r="I5515" s="0" t="n">
        <v>0.03</v>
      </c>
      <c r="J5515" s="0" t="n">
        <v>0.33</v>
      </c>
      <c r="K5515" s="0" t="n">
        <v>75</v>
      </c>
      <c r="M5515" s="0" t="s">
        <v>103</v>
      </c>
      <c r="N5515" s="0" t="s">
        <v>74</v>
      </c>
      <c r="O5515" s="0" t="s">
        <v>37</v>
      </c>
      <c r="P5515" s="0" t="n">
        <f aca="false">IF(AND(OR(Dashboard!$B$5="All",D5515=Dashboard!$B$5),OR(Dashboard!$D$5="All",N5515=Dashboard!$D$5),OR(AND(C5515&lt;&gt;"",C5515&gt;=Dashboard!$F$5,C5515&lt;=Dashboard!$H$5),AND(C5515="",Dashboard!$F$5&lt;=1980,Dashboard!$H$5&gt;=2016))),1,0)</f>
        <v>1</v>
      </c>
      <c r="Q5515" s="0" t="n">
        <f aca="false">J5515*P5515+ROW()*0.00000001</f>
        <v>0.33005515</v>
      </c>
    </row>
    <row r="5516" customFormat="false" ht="15" hidden="false" customHeight="false" outlineLevel="0" collapsed="false">
      <c r="A5516" s="0" t="s">
        <v>4162</v>
      </c>
      <c r="B5516" s="0" t="s">
        <v>117</v>
      </c>
      <c r="C5516" s="0" t="n">
        <v>2000</v>
      </c>
      <c r="D5516" s="0" t="s">
        <v>34</v>
      </c>
      <c r="E5516" s="0" t="s">
        <v>89</v>
      </c>
      <c r="F5516" s="0" t="n">
        <v>0.18</v>
      </c>
      <c r="G5516" s="0" t="n">
        <v>0.12</v>
      </c>
      <c r="H5516" s="0" t="n">
        <v>0</v>
      </c>
      <c r="I5516" s="0" t="n">
        <v>0.02</v>
      </c>
      <c r="J5516" s="0" t="n">
        <v>0.33</v>
      </c>
      <c r="K5516" s="0" t="n">
        <v>69</v>
      </c>
      <c r="M5516" s="0" t="s">
        <v>36</v>
      </c>
      <c r="N5516" s="0" t="s">
        <v>74</v>
      </c>
      <c r="O5516" s="0" t="s">
        <v>67</v>
      </c>
      <c r="P5516" s="0" t="n">
        <f aca="false">IF(AND(OR(Dashboard!$B$5="All",D5516=Dashboard!$B$5),OR(Dashboard!$D$5="All",N5516=Dashboard!$D$5),OR(AND(C5516&lt;&gt;"",C5516&gt;=Dashboard!$F$5,C5516&lt;=Dashboard!$H$5),AND(C5516="",Dashboard!$F$5&lt;=1980,Dashboard!$H$5&gt;=2016))),1,0)</f>
        <v>1</v>
      </c>
      <c r="Q5516" s="0" t="n">
        <f aca="false">J5516*P5516+ROW()*0.00000001</f>
        <v>0.33005516</v>
      </c>
    </row>
    <row r="5517" customFormat="false" ht="15" hidden="false" customHeight="false" outlineLevel="0" collapsed="false">
      <c r="A5517" s="0" t="s">
        <v>4163</v>
      </c>
      <c r="B5517" s="0" t="s">
        <v>85</v>
      </c>
      <c r="C5517" s="0" t="n">
        <v>2003</v>
      </c>
      <c r="D5517" s="0" t="s">
        <v>52</v>
      </c>
      <c r="E5517" s="0" t="s">
        <v>418</v>
      </c>
      <c r="F5517" s="0" t="n">
        <v>0.24</v>
      </c>
      <c r="G5517" s="0" t="n">
        <v>0.09</v>
      </c>
      <c r="H5517" s="0" t="n">
        <v>0</v>
      </c>
      <c r="I5517" s="0" t="n">
        <v>0.01</v>
      </c>
      <c r="J5517" s="0" t="n">
        <v>0.33</v>
      </c>
      <c r="K5517" s="0" t="n">
        <v>55</v>
      </c>
      <c r="L5517" s="0" t="n">
        <v>7.8</v>
      </c>
      <c r="M5517" s="0" t="s">
        <v>36</v>
      </c>
      <c r="N5517" s="0" t="s">
        <v>35</v>
      </c>
      <c r="O5517" s="0" t="s">
        <v>53</v>
      </c>
      <c r="P5517" s="0" t="n">
        <f aca="false">IF(AND(OR(Dashboard!$B$5="All",D5517=Dashboard!$B$5),OR(Dashboard!$D$5="All",N5517=Dashboard!$D$5),OR(AND(C5517&lt;&gt;"",C5517&gt;=Dashboard!$F$5,C5517&lt;=Dashboard!$H$5),AND(C5517="",Dashboard!$F$5&lt;=1980,Dashboard!$H$5&gt;=2016))),1,0)</f>
        <v>1</v>
      </c>
      <c r="Q5517" s="0" t="n">
        <f aca="false">J5517*P5517+ROW()*0.00000001</f>
        <v>0.33005517</v>
      </c>
    </row>
    <row r="5518" customFormat="false" ht="15" hidden="false" customHeight="false" outlineLevel="0" collapsed="false">
      <c r="A5518" s="0" t="s">
        <v>4164</v>
      </c>
      <c r="B5518" s="0" t="s">
        <v>186</v>
      </c>
      <c r="C5518" s="0" t="n">
        <v>2005</v>
      </c>
      <c r="D5518" s="0" t="s">
        <v>102</v>
      </c>
      <c r="E5518" s="0" t="s">
        <v>1768</v>
      </c>
      <c r="F5518" s="0" t="n">
        <v>0</v>
      </c>
      <c r="G5518" s="0" t="n">
        <v>0</v>
      </c>
      <c r="H5518" s="0" t="n">
        <v>0.32</v>
      </c>
      <c r="I5518" s="0" t="n">
        <v>0.01</v>
      </c>
      <c r="J5518" s="0" t="n">
        <v>0.33</v>
      </c>
      <c r="N5518" s="0" t="s">
        <v>35</v>
      </c>
      <c r="P5518" s="0" t="n">
        <f aca="false">IF(AND(OR(Dashboard!$B$5="All",D5518=Dashboard!$B$5),OR(Dashboard!$D$5="All",N5518=Dashboard!$D$5),OR(AND(C5518&lt;&gt;"",C5518&gt;=Dashboard!$F$5,C5518&lt;=Dashboard!$H$5),AND(C5518="",Dashboard!$F$5&lt;=1980,Dashboard!$H$5&gt;=2016))),1,0)</f>
        <v>1</v>
      </c>
      <c r="Q5518" s="0" t="n">
        <f aca="false">J5518*P5518+ROW()*0.00000001</f>
        <v>0.33005518</v>
      </c>
    </row>
    <row r="5519" customFormat="false" ht="15" hidden="false" customHeight="false" outlineLevel="0" collapsed="false">
      <c r="A5519" s="0" t="s">
        <v>1257</v>
      </c>
      <c r="B5519" s="0" t="s">
        <v>152</v>
      </c>
      <c r="C5519" s="0" t="n">
        <v>2012</v>
      </c>
      <c r="D5519" s="0" t="s">
        <v>71</v>
      </c>
      <c r="E5519" s="0" t="s">
        <v>142</v>
      </c>
      <c r="F5519" s="0" t="n">
        <v>0.14</v>
      </c>
      <c r="G5519" s="0" t="n">
        <v>0.15</v>
      </c>
      <c r="H5519" s="0" t="n">
        <v>0</v>
      </c>
      <c r="I5519" s="0" t="n">
        <v>0.04</v>
      </c>
      <c r="J5519" s="0" t="n">
        <v>0.33</v>
      </c>
      <c r="K5519" s="0" t="n">
        <v>55</v>
      </c>
      <c r="L5519" s="0" t="n">
        <v>5.4</v>
      </c>
      <c r="M5519" s="0" t="s">
        <v>73</v>
      </c>
      <c r="N5519" s="0" t="s">
        <v>152</v>
      </c>
      <c r="O5519" s="0" t="s">
        <v>53</v>
      </c>
      <c r="P5519" s="0" t="n">
        <f aca="false">IF(AND(OR(Dashboard!$B$5="All",D5519=Dashboard!$B$5),OR(Dashboard!$D$5="All",N5519=Dashboard!$D$5),OR(AND(C5519&lt;&gt;"",C5519&gt;=Dashboard!$F$5,C5519&lt;=Dashboard!$H$5),AND(C5519="",Dashboard!$F$5&lt;=1980,Dashboard!$H$5&gt;=2016))),1,0)</f>
        <v>1</v>
      </c>
      <c r="Q5519" s="0" t="n">
        <f aca="false">J5519*P5519+ROW()*0.00000001</f>
        <v>0.33005519</v>
      </c>
    </row>
    <row r="5520" customFormat="false" ht="15" hidden="false" customHeight="false" outlineLevel="0" collapsed="false">
      <c r="A5520" s="0" t="s">
        <v>4165</v>
      </c>
      <c r="B5520" s="0" t="s">
        <v>78</v>
      </c>
      <c r="C5520" s="0" t="n">
        <v>1991</v>
      </c>
      <c r="D5520" s="0" t="s">
        <v>246</v>
      </c>
      <c r="E5520" s="0" t="s">
        <v>328</v>
      </c>
      <c r="F5520" s="0" t="n">
        <v>0</v>
      </c>
      <c r="G5520" s="0" t="n">
        <v>0</v>
      </c>
      <c r="H5520" s="0" t="n">
        <v>0.33</v>
      </c>
      <c r="I5520" s="0" t="n">
        <v>0</v>
      </c>
      <c r="J5520" s="0" t="n">
        <v>0.33</v>
      </c>
      <c r="N5520" s="0" t="s">
        <v>35</v>
      </c>
      <c r="P5520" s="0" t="n">
        <f aca="false">IF(AND(OR(Dashboard!$B$5="All",D5520=Dashboard!$B$5),OR(Dashboard!$D$5="All",N5520=Dashboard!$D$5),OR(AND(C5520&lt;&gt;"",C5520&gt;=Dashboard!$F$5,C5520&lt;=Dashboard!$H$5),AND(C5520="",Dashboard!$F$5&lt;=1980,Dashboard!$H$5&gt;=2016))),1,0)</f>
        <v>1</v>
      </c>
      <c r="Q5520" s="0" t="n">
        <f aca="false">J5520*P5520+ROW()*0.00000001</f>
        <v>0.3300552</v>
      </c>
    </row>
    <row r="5521" customFormat="false" ht="15" hidden="false" customHeight="false" outlineLevel="0" collapsed="false">
      <c r="A5521" s="0" t="s">
        <v>1135</v>
      </c>
      <c r="B5521" s="0" t="s">
        <v>186</v>
      </c>
      <c r="C5521" s="0" t="n">
        <v>2005</v>
      </c>
      <c r="D5521" s="0" t="s">
        <v>34</v>
      </c>
      <c r="E5521" s="0" t="s">
        <v>142</v>
      </c>
      <c r="F5521" s="0" t="n">
        <v>0.25</v>
      </c>
      <c r="G5521" s="0" t="n">
        <v>0.07</v>
      </c>
      <c r="H5521" s="0" t="n">
        <v>0</v>
      </c>
      <c r="I5521" s="0" t="n">
        <v>0.01</v>
      </c>
      <c r="J5521" s="0" t="n">
        <v>0.33</v>
      </c>
      <c r="K5521" s="0" t="n">
        <v>88</v>
      </c>
      <c r="L5521" s="0" t="n">
        <v>8.7</v>
      </c>
      <c r="M5521" s="0" t="s">
        <v>36</v>
      </c>
      <c r="N5521" s="0" t="s">
        <v>35</v>
      </c>
      <c r="O5521" s="0" t="s">
        <v>42</v>
      </c>
      <c r="P5521" s="0" t="n">
        <f aca="false">IF(AND(OR(Dashboard!$B$5="All",D5521=Dashboard!$B$5),OR(Dashboard!$D$5="All",N5521=Dashboard!$D$5),OR(AND(C5521&lt;&gt;"",C5521&gt;=Dashboard!$F$5,C5521&lt;=Dashboard!$H$5),AND(C5521="",Dashboard!$F$5&lt;=1980,Dashboard!$H$5&gt;=2016))),1,0)</f>
        <v>1</v>
      </c>
      <c r="Q5521" s="0" t="n">
        <f aca="false">J5521*P5521+ROW()*0.00000001</f>
        <v>0.33005521</v>
      </c>
    </row>
    <row r="5522" customFormat="false" ht="15" hidden="false" customHeight="false" outlineLevel="0" collapsed="false">
      <c r="A5522" s="0" t="s">
        <v>4166</v>
      </c>
      <c r="B5522" s="0" t="s">
        <v>50</v>
      </c>
      <c r="C5522" s="0" t="n">
        <v>2007</v>
      </c>
      <c r="D5522" s="0" t="s">
        <v>52</v>
      </c>
      <c r="E5522" s="0" t="s">
        <v>2452</v>
      </c>
      <c r="F5522" s="0" t="n">
        <v>0</v>
      </c>
      <c r="G5522" s="0" t="n">
        <v>0</v>
      </c>
      <c r="H5522" s="0" t="n">
        <v>0.33</v>
      </c>
      <c r="I5522" s="0" t="n">
        <v>0</v>
      </c>
      <c r="J5522" s="0" t="n">
        <v>0.33</v>
      </c>
      <c r="N5522" s="0" t="s">
        <v>35</v>
      </c>
      <c r="P5522" s="0" t="n">
        <f aca="false">IF(AND(OR(Dashboard!$B$5="All",D5522=Dashboard!$B$5),OR(Dashboard!$D$5="All",N5522=Dashboard!$D$5),OR(AND(C5522&lt;&gt;"",C5522&gt;=Dashboard!$F$5,C5522&lt;=Dashboard!$H$5),AND(C5522="",Dashboard!$F$5&lt;=1980,Dashboard!$H$5&gt;=2016))),1,0)</f>
        <v>1</v>
      </c>
      <c r="Q5522" s="0" t="n">
        <f aca="false">J5522*P5522+ROW()*0.00000001</f>
        <v>0.33005522</v>
      </c>
    </row>
    <row r="5523" customFormat="false" ht="15" hidden="false" customHeight="false" outlineLevel="0" collapsed="false">
      <c r="A5523" s="0" t="s">
        <v>4167</v>
      </c>
      <c r="B5523" s="0" t="s">
        <v>33</v>
      </c>
      <c r="C5523" s="0" t="n">
        <v>2007</v>
      </c>
      <c r="D5523" s="0" t="s">
        <v>34</v>
      </c>
      <c r="E5523" s="0" t="s">
        <v>142</v>
      </c>
      <c r="F5523" s="0" t="n">
        <v>0.29</v>
      </c>
      <c r="G5523" s="0" t="n">
        <v>0.01</v>
      </c>
      <c r="H5523" s="0" t="n">
        <v>0</v>
      </c>
      <c r="I5523" s="0" t="n">
        <v>0.03</v>
      </c>
      <c r="J5523" s="0" t="n">
        <v>0.33</v>
      </c>
      <c r="K5523" s="0" t="n">
        <v>74</v>
      </c>
      <c r="L5523" s="0" t="n">
        <v>8.1</v>
      </c>
      <c r="M5523" s="0" t="s">
        <v>36</v>
      </c>
      <c r="N5523" s="0" t="s">
        <v>35</v>
      </c>
      <c r="O5523" s="0" t="s">
        <v>37</v>
      </c>
      <c r="P5523" s="0" t="n">
        <f aca="false">IF(AND(OR(Dashboard!$B$5="All",D5523=Dashboard!$B$5),OR(Dashboard!$D$5="All",N5523=Dashboard!$D$5),OR(AND(C5523&lt;&gt;"",C5523&gt;=Dashboard!$F$5,C5523&lt;=Dashboard!$H$5),AND(C5523="",Dashboard!$F$5&lt;=1980,Dashboard!$H$5&gt;=2016))),1,0)</f>
        <v>1</v>
      </c>
      <c r="Q5523" s="0" t="n">
        <f aca="false">J5523*P5523+ROW()*0.00000001</f>
        <v>0.33005523</v>
      </c>
    </row>
    <row r="5524" customFormat="false" ht="15" hidden="false" customHeight="false" outlineLevel="0" collapsed="false">
      <c r="A5524" s="0" t="s">
        <v>4168</v>
      </c>
      <c r="B5524" s="0" t="s">
        <v>117</v>
      </c>
      <c r="C5524" s="0" t="n">
        <v>1997</v>
      </c>
      <c r="D5524" s="0" t="s">
        <v>52</v>
      </c>
      <c r="E5524" s="0" t="s">
        <v>2855</v>
      </c>
      <c r="F5524" s="0" t="n">
        <v>0</v>
      </c>
      <c r="G5524" s="0" t="n">
        <v>0</v>
      </c>
      <c r="H5524" s="0" t="n">
        <v>0.31</v>
      </c>
      <c r="I5524" s="0" t="n">
        <v>0.02</v>
      </c>
      <c r="J5524" s="0" t="n">
        <v>0.33</v>
      </c>
      <c r="N5524" s="0" t="s">
        <v>74</v>
      </c>
      <c r="P5524" s="0" t="n">
        <f aca="false">IF(AND(OR(Dashboard!$B$5="All",D5524=Dashboard!$B$5),OR(Dashboard!$D$5="All",N5524=Dashboard!$D$5),OR(AND(C5524&lt;&gt;"",C5524&gt;=Dashboard!$F$5,C5524&lt;=Dashboard!$H$5),AND(C5524="",Dashboard!$F$5&lt;=1980,Dashboard!$H$5&gt;=2016))),1,0)</f>
        <v>1</v>
      </c>
      <c r="Q5524" s="0" t="n">
        <f aca="false">J5524*P5524+ROW()*0.00000001</f>
        <v>0.33005524</v>
      </c>
    </row>
    <row r="5525" customFormat="false" ht="15" hidden="false" customHeight="false" outlineLevel="0" collapsed="false">
      <c r="A5525" s="0" t="s">
        <v>4169</v>
      </c>
      <c r="B5525" s="0" t="s">
        <v>851</v>
      </c>
      <c r="C5525" s="0" t="n">
        <v>2013</v>
      </c>
      <c r="D5525" s="0" t="s">
        <v>52</v>
      </c>
      <c r="E5525" s="0" t="s">
        <v>2334</v>
      </c>
      <c r="F5525" s="0" t="n">
        <v>0.09</v>
      </c>
      <c r="G5525" s="0" t="n">
        <v>0.05</v>
      </c>
      <c r="H5525" s="0" t="n">
        <v>0.15</v>
      </c>
      <c r="I5525" s="0" t="n">
        <v>0.04</v>
      </c>
      <c r="J5525" s="0" t="n">
        <v>0.33</v>
      </c>
      <c r="K5525" s="0" t="n">
        <v>80</v>
      </c>
      <c r="L5525" s="0" t="n">
        <v>8.1</v>
      </c>
      <c r="M5525" s="0" t="s">
        <v>73</v>
      </c>
      <c r="N5525" s="0" t="s">
        <v>74</v>
      </c>
      <c r="O5525" s="0" t="s">
        <v>37</v>
      </c>
      <c r="P5525" s="0" t="n">
        <f aca="false">IF(AND(OR(Dashboard!$B$5="All",D5525=Dashboard!$B$5),OR(Dashboard!$D$5="All",N5525=Dashboard!$D$5),OR(AND(C5525&lt;&gt;"",C5525&gt;=Dashboard!$F$5,C5525&lt;=Dashboard!$H$5),AND(C5525="",Dashboard!$F$5&lt;=1980,Dashboard!$H$5&gt;=2016))),1,0)</f>
        <v>1</v>
      </c>
      <c r="Q5525" s="0" t="n">
        <f aca="false">J5525*P5525+ROW()*0.00000001</f>
        <v>0.33005525</v>
      </c>
    </row>
    <row r="5526" customFormat="false" ht="15" hidden="false" customHeight="false" outlineLevel="0" collapsed="false">
      <c r="A5526" s="0" t="s">
        <v>4170</v>
      </c>
      <c r="B5526" s="0" t="s">
        <v>117</v>
      </c>
      <c r="C5526" s="0" t="n">
        <v>1996</v>
      </c>
      <c r="D5526" s="0" t="s">
        <v>34</v>
      </c>
      <c r="E5526" s="0" t="s">
        <v>142</v>
      </c>
      <c r="F5526" s="0" t="n">
        <v>0.16</v>
      </c>
      <c r="G5526" s="0" t="n">
        <v>0.11</v>
      </c>
      <c r="H5526" s="0" t="n">
        <v>0.04</v>
      </c>
      <c r="I5526" s="0" t="n">
        <v>0.02</v>
      </c>
      <c r="J5526" s="0" t="n">
        <v>0.33</v>
      </c>
      <c r="N5526" s="0" t="s">
        <v>74</v>
      </c>
      <c r="P5526" s="0" t="n">
        <f aca="false">IF(AND(OR(Dashboard!$B$5="All",D5526=Dashboard!$B$5),OR(Dashboard!$D$5="All",N5526=Dashboard!$D$5),OR(AND(C5526&lt;&gt;"",C5526&gt;=Dashboard!$F$5,C5526&lt;=Dashboard!$H$5),AND(C5526="",Dashboard!$F$5&lt;=1980,Dashboard!$H$5&gt;=2016))),1,0)</f>
        <v>1</v>
      </c>
      <c r="Q5526" s="0" t="n">
        <f aca="false">J5526*P5526+ROW()*0.00000001</f>
        <v>0.33005526</v>
      </c>
    </row>
    <row r="5527" customFormat="false" ht="15" hidden="false" customHeight="false" outlineLevel="0" collapsed="false">
      <c r="A5527" s="0" t="s">
        <v>2246</v>
      </c>
      <c r="B5527" s="0" t="s">
        <v>70</v>
      </c>
      <c r="C5527" s="0" t="n">
        <v>2009</v>
      </c>
      <c r="D5527" s="0" t="s">
        <v>71</v>
      </c>
      <c r="E5527" s="0" t="s">
        <v>142</v>
      </c>
      <c r="F5527" s="0" t="n">
        <v>0.15</v>
      </c>
      <c r="G5527" s="0" t="n">
        <v>0.12</v>
      </c>
      <c r="H5527" s="0" t="n">
        <v>0</v>
      </c>
      <c r="I5527" s="0" t="n">
        <v>0.05</v>
      </c>
      <c r="J5527" s="0" t="n">
        <v>0.33</v>
      </c>
      <c r="K5527" s="0" t="n">
        <v>66</v>
      </c>
      <c r="L5527" s="0" t="n">
        <v>7.1</v>
      </c>
      <c r="M5527" s="0" t="s">
        <v>125</v>
      </c>
      <c r="N5527" s="0" t="s">
        <v>74</v>
      </c>
      <c r="O5527" s="0" t="s">
        <v>67</v>
      </c>
      <c r="P5527" s="0" t="n">
        <f aca="false">IF(AND(OR(Dashboard!$B$5="All",D5527=Dashboard!$B$5),OR(Dashboard!$D$5="All",N5527=Dashboard!$D$5),OR(AND(C5527&lt;&gt;"",C5527&gt;=Dashboard!$F$5,C5527&lt;=Dashboard!$H$5),AND(C5527="",Dashboard!$F$5&lt;=1980,Dashboard!$H$5&gt;=2016))),1,0)</f>
        <v>1</v>
      </c>
      <c r="Q5527" s="0" t="n">
        <f aca="false">J5527*P5527+ROW()*0.00000001</f>
        <v>0.33005527</v>
      </c>
    </row>
    <row r="5528" customFormat="false" ht="15" hidden="false" customHeight="false" outlineLevel="0" collapsed="false">
      <c r="A5528" s="0" t="s">
        <v>1591</v>
      </c>
      <c r="B5528" s="0" t="s">
        <v>70</v>
      </c>
      <c r="C5528" s="0" t="n">
        <v>2014</v>
      </c>
      <c r="D5528" s="0" t="s">
        <v>56</v>
      </c>
      <c r="E5528" s="0" t="s">
        <v>154</v>
      </c>
      <c r="F5528" s="0" t="n">
        <v>0.12</v>
      </c>
      <c r="G5528" s="0" t="n">
        <v>0.16</v>
      </c>
      <c r="H5528" s="0" t="n">
        <v>0</v>
      </c>
      <c r="I5528" s="0" t="n">
        <v>0.05</v>
      </c>
      <c r="J5528" s="0" t="n">
        <v>0.33</v>
      </c>
      <c r="L5528" s="0" t="n">
        <v>8.3</v>
      </c>
      <c r="M5528" s="0" t="s">
        <v>73</v>
      </c>
      <c r="N5528" s="0" t="s">
        <v>74</v>
      </c>
      <c r="P5528" s="0" t="n">
        <f aca="false">IF(AND(OR(Dashboard!$B$5="All",D5528=Dashboard!$B$5),OR(Dashboard!$D$5="All",N5528=Dashboard!$D$5),OR(AND(C5528&lt;&gt;"",C5528&gt;=Dashboard!$F$5,C5528&lt;=Dashboard!$H$5),AND(C5528="",Dashboard!$F$5&lt;=1980,Dashboard!$H$5&gt;=2016))),1,0)</f>
        <v>1</v>
      </c>
      <c r="Q5528" s="0" t="n">
        <f aca="false">J5528*P5528+ROW()*0.00000001</f>
        <v>0.33005528</v>
      </c>
    </row>
    <row r="5529" customFormat="false" ht="15" hidden="false" customHeight="false" outlineLevel="0" collapsed="false">
      <c r="A5529" s="0" t="s">
        <v>4171</v>
      </c>
      <c r="B5529" s="0" t="s">
        <v>76</v>
      </c>
      <c r="C5529" s="0" t="n">
        <v>2007</v>
      </c>
      <c r="D5529" s="0" t="s">
        <v>71</v>
      </c>
      <c r="E5529" s="0" t="s">
        <v>782</v>
      </c>
      <c r="F5529" s="0" t="n">
        <v>0</v>
      </c>
      <c r="G5529" s="0" t="n">
        <v>0</v>
      </c>
      <c r="H5529" s="0" t="n">
        <v>0.33</v>
      </c>
      <c r="I5529" s="0" t="n">
        <v>0</v>
      </c>
      <c r="J5529" s="0" t="n">
        <v>0.33</v>
      </c>
      <c r="N5529" s="0" t="s">
        <v>74</v>
      </c>
      <c r="P5529" s="0" t="n">
        <f aca="false">IF(AND(OR(Dashboard!$B$5="All",D5529=Dashboard!$B$5),OR(Dashboard!$D$5="All",N5529=Dashboard!$D$5),OR(AND(C5529&lt;&gt;"",C5529&gt;=Dashboard!$F$5,C5529&lt;=Dashboard!$H$5),AND(C5529="",Dashboard!$F$5&lt;=1980,Dashboard!$H$5&gt;=2016))),1,0)</f>
        <v>1</v>
      </c>
      <c r="Q5529" s="0" t="n">
        <f aca="false">J5529*P5529+ROW()*0.00000001</f>
        <v>0.33005529</v>
      </c>
    </row>
    <row r="5530" customFormat="false" ht="15" hidden="false" customHeight="false" outlineLevel="0" collapsed="false">
      <c r="A5530" s="0" t="s">
        <v>4172</v>
      </c>
      <c r="B5530" s="0" t="s">
        <v>186</v>
      </c>
      <c r="C5530" s="0" t="n">
        <v>2006</v>
      </c>
      <c r="D5530" s="0" t="s">
        <v>71</v>
      </c>
      <c r="E5530" s="0" t="s">
        <v>418</v>
      </c>
      <c r="F5530" s="0" t="n">
        <v>0.25</v>
      </c>
      <c r="G5530" s="0" t="n">
        <v>0.07</v>
      </c>
      <c r="H5530" s="0" t="n">
        <v>0</v>
      </c>
      <c r="I5530" s="0" t="n">
        <v>0.01</v>
      </c>
      <c r="J5530" s="0" t="n">
        <v>0.33</v>
      </c>
      <c r="K5530" s="0" t="n">
        <v>63</v>
      </c>
      <c r="L5530" s="0" t="n">
        <v>6.9</v>
      </c>
      <c r="M5530" s="0" t="s">
        <v>125</v>
      </c>
      <c r="N5530" s="0" t="s">
        <v>35</v>
      </c>
      <c r="O5530" s="0" t="s">
        <v>67</v>
      </c>
      <c r="P5530" s="0" t="n">
        <f aca="false">IF(AND(OR(Dashboard!$B$5="All",D5530=Dashboard!$B$5),OR(Dashboard!$D$5="All",N5530=Dashboard!$D$5),OR(AND(C5530&lt;&gt;"",C5530&gt;=Dashboard!$F$5,C5530&lt;=Dashboard!$H$5),AND(C5530="",Dashboard!$F$5&lt;=1980,Dashboard!$H$5&gt;=2016))),1,0)</f>
        <v>1</v>
      </c>
      <c r="Q5530" s="0" t="n">
        <f aca="false">J5530*P5530+ROW()*0.00000001</f>
        <v>0.3300553</v>
      </c>
    </row>
    <row r="5531" customFormat="false" ht="15" hidden="false" customHeight="false" outlineLevel="0" collapsed="false">
      <c r="A5531" s="0" t="s">
        <v>4173</v>
      </c>
      <c r="B5531" s="0" t="s">
        <v>33</v>
      </c>
      <c r="C5531" s="0" t="n">
        <v>2010</v>
      </c>
      <c r="D5531" s="0" t="s">
        <v>52</v>
      </c>
      <c r="E5531" s="0" t="s">
        <v>220</v>
      </c>
      <c r="F5531" s="0" t="n">
        <v>0.29</v>
      </c>
      <c r="G5531" s="0" t="n">
        <v>0.02</v>
      </c>
      <c r="H5531" s="0" t="n">
        <v>0</v>
      </c>
      <c r="I5531" s="0" t="n">
        <v>0.02</v>
      </c>
      <c r="J5531" s="0" t="n">
        <v>0.33</v>
      </c>
      <c r="K5531" s="0" t="n">
        <v>65</v>
      </c>
      <c r="M5531" s="0" t="s">
        <v>103</v>
      </c>
      <c r="N5531" s="0" t="s">
        <v>35</v>
      </c>
      <c r="O5531" s="0" t="s">
        <v>67</v>
      </c>
      <c r="P5531" s="0" t="n">
        <f aca="false">IF(AND(OR(Dashboard!$B$5="All",D5531=Dashboard!$B$5),OR(Dashboard!$D$5="All",N5531=Dashboard!$D$5),OR(AND(C5531&lt;&gt;"",C5531&gt;=Dashboard!$F$5,C5531&lt;=Dashboard!$H$5),AND(C5531="",Dashboard!$F$5&lt;=1980,Dashboard!$H$5&gt;=2016))),1,0)</f>
        <v>1</v>
      </c>
      <c r="Q5531" s="0" t="n">
        <f aca="false">J5531*P5531+ROW()*0.00000001</f>
        <v>0.33005531</v>
      </c>
    </row>
    <row r="5532" customFormat="false" ht="15" hidden="false" customHeight="false" outlineLevel="0" collapsed="false">
      <c r="A5532" s="0" t="s">
        <v>2429</v>
      </c>
      <c r="B5532" s="0" t="s">
        <v>33</v>
      </c>
      <c r="C5532" s="0" t="n">
        <v>2008</v>
      </c>
      <c r="D5532" s="0" t="s">
        <v>41</v>
      </c>
      <c r="E5532" s="0" t="s">
        <v>418</v>
      </c>
      <c r="F5532" s="0" t="n">
        <v>0.28</v>
      </c>
      <c r="G5532" s="0" t="n">
        <v>0.02</v>
      </c>
      <c r="H5532" s="0" t="n">
        <v>0</v>
      </c>
      <c r="I5532" s="0" t="n">
        <v>0.02</v>
      </c>
      <c r="J5532" s="0" t="n">
        <v>0.33</v>
      </c>
      <c r="K5532" s="0" t="n">
        <v>70</v>
      </c>
      <c r="L5532" s="0" t="n">
        <v>8.3</v>
      </c>
      <c r="M5532" s="0" t="s">
        <v>36</v>
      </c>
      <c r="N5532" s="0" t="s">
        <v>35</v>
      </c>
      <c r="O5532" s="0" t="s">
        <v>67</v>
      </c>
      <c r="P5532" s="0" t="n">
        <f aca="false">IF(AND(OR(Dashboard!$B$5="All",D5532=Dashboard!$B$5),OR(Dashboard!$D$5="All",N5532=Dashboard!$D$5),OR(AND(C5532&lt;&gt;"",C5532&gt;=Dashboard!$F$5,C5532&lt;=Dashboard!$H$5),AND(C5532="",Dashboard!$F$5&lt;=1980,Dashboard!$H$5&gt;=2016))),1,0)</f>
        <v>1</v>
      </c>
      <c r="Q5532" s="0" t="n">
        <f aca="false">J5532*P5532+ROW()*0.00000001</f>
        <v>0.33005532</v>
      </c>
    </row>
    <row r="5533" customFormat="false" ht="15" hidden="false" customHeight="false" outlineLevel="0" collapsed="false">
      <c r="A5533" s="0" t="s">
        <v>4174</v>
      </c>
      <c r="B5533" s="0" t="s">
        <v>159</v>
      </c>
      <c r="C5533" s="0" t="n">
        <v>1983</v>
      </c>
      <c r="D5533" s="0" t="s">
        <v>71</v>
      </c>
      <c r="E5533" s="0" t="s">
        <v>742</v>
      </c>
      <c r="F5533" s="0" t="n">
        <v>0.31</v>
      </c>
      <c r="G5533" s="0" t="n">
        <v>0.02</v>
      </c>
      <c r="H5533" s="0" t="n">
        <v>0</v>
      </c>
      <c r="I5533" s="0" t="n">
        <v>0</v>
      </c>
      <c r="J5533" s="0" t="n">
        <v>0.33</v>
      </c>
      <c r="N5533" s="0" t="s">
        <v>161</v>
      </c>
      <c r="P5533" s="0" t="n">
        <f aca="false">IF(AND(OR(Dashboard!$B$5="All",D5533=Dashboard!$B$5),OR(Dashboard!$D$5="All",N5533=Dashboard!$D$5),OR(AND(C5533&lt;&gt;"",C5533&gt;=Dashboard!$F$5,C5533&lt;=Dashboard!$H$5),AND(C5533="",Dashboard!$F$5&lt;=1980,Dashboard!$H$5&gt;=2016))),1,0)</f>
        <v>1</v>
      </c>
      <c r="Q5533" s="0" t="n">
        <f aca="false">J5533*P5533+ROW()*0.00000001</f>
        <v>0.33005533</v>
      </c>
    </row>
    <row r="5534" customFormat="false" ht="15" hidden="false" customHeight="false" outlineLevel="0" collapsed="false">
      <c r="A5534" s="0" t="s">
        <v>4175</v>
      </c>
      <c r="B5534" s="0" t="s">
        <v>70</v>
      </c>
      <c r="C5534" s="0" t="n">
        <v>2012</v>
      </c>
      <c r="D5534" s="0" t="s">
        <v>71</v>
      </c>
      <c r="E5534" s="0" t="s">
        <v>154</v>
      </c>
      <c r="F5534" s="0" t="n">
        <v>0.09</v>
      </c>
      <c r="G5534" s="0" t="n">
        <v>0.07</v>
      </c>
      <c r="H5534" s="0" t="n">
        <v>0.14</v>
      </c>
      <c r="I5534" s="0" t="n">
        <v>0.03</v>
      </c>
      <c r="J5534" s="0" t="n">
        <v>0.33</v>
      </c>
      <c r="K5534" s="0" t="n">
        <v>72</v>
      </c>
      <c r="L5534" s="0" t="n">
        <v>8.2</v>
      </c>
      <c r="M5534" s="0" t="s">
        <v>73</v>
      </c>
      <c r="N5534" s="0" t="s">
        <v>74</v>
      </c>
      <c r="O5534" s="0" t="s">
        <v>37</v>
      </c>
      <c r="P5534" s="0" t="n">
        <f aca="false">IF(AND(OR(Dashboard!$B$5="All",D5534=Dashboard!$B$5),OR(Dashboard!$D$5="All",N5534=Dashboard!$D$5),OR(AND(C5534&lt;&gt;"",C5534&gt;=Dashboard!$F$5,C5534&lt;=Dashboard!$H$5),AND(C5534="",Dashboard!$F$5&lt;=1980,Dashboard!$H$5&gt;=2016))),1,0)</f>
        <v>1</v>
      </c>
      <c r="Q5534" s="0" t="n">
        <f aca="false">J5534*P5534+ROW()*0.00000001</f>
        <v>0.33005534</v>
      </c>
    </row>
    <row r="5535" customFormat="false" ht="15" hidden="false" customHeight="false" outlineLevel="0" collapsed="false">
      <c r="A5535" s="0" t="s">
        <v>2548</v>
      </c>
      <c r="B5535" s="0" t="s">
        <v>186</v>
      </c>
      <c r="C5535" s="0" t="n">
        <v>2005</v>
      </c>
      <c r="D5535" s="0" t="s">
        <v>34</v>
      </c>
      <c r="E5535" s="0" t="s">
        <v>142</v>
      </c>
      <c r="F5535" s="0" t="n">
        <v>0.25</v>
      </c>
      <c r="G5535" s="0" t="n">
        <v>0.07</v>
      </c>
      <c r="H5535" s="0" t="n">
        <v>0</v>
      </c>
      <c r="I5535" s="0" t="n">
        <v>0.01</v>
      </c>
      <c r="J5535" s="0" t="n">
        <v>0.33</v>
      </c>
      <c r="K5535" s="0" t="n">
        <v>76</v>
      </c>
      <c r="M5535" s="0" t="s">
        <v>36</v>
      </c>
      <c r="N5535" s="0" t="s">
        <v>35</v>
      </c>
      <c r="O5535" s="0" t="s">
        <v>37</v>
      </c>
      <c r="P5535" s="0" t="n">
        <f aca="false">IF(AND(OR(Dashboard!$B$5="All",D5535=Dashboard!$B$5),OR(Dashboard!$D$5="All",N5535=Dashboard!$D$5),OR(AND(C5535&lt;&gt;"",C5535&gt;=Dashboard!$F$5,C5535&lt;=Dashboard!$H$5),AND(C5535="",Dashboard!$F$5&lt;=1980,Dashboard!$H$5&gt;=2016))),1,0)</f>
        <v>1</v>
      </c>
      <c r="Q5535" s="0" t="n">
        <f aca="false">J5535*P5535+ROW()*0.00000001</f>
        <v>0.33005535</v>
      </c>
    </row>
    <row r="5536" customFormat="false" ht="15" hidden="false" customHeight="false" outlineLevel="0" collapsed="false">
      <c r="A5536" s="0" t="s">
        <v>4176</v>
      </c>
      <c r="B5536" s="0" t="s">
        <v>159</v>
      </c>
      <c r="C5536" s="0" t="n">
        <v>1981</v>
      </c>
      <c r="D5536" s="0" t="s">
        <v>71</v>
      </c>
      <c r="E5536" s="0" t="s">
        <v>4177</v>
      </c>
      <c r="F5536" s="0" t="n">
        <v>0.3</v>
      </c>
      <c r="G5536" s="0" t="n">
        <v>0.02</v>
      </c>
      <c r="H5536" s="0" t="n">
        <v>0</v>
      </c>
      <c r="I5536" s="0" t="n">
        <v>0</v>
      </c>
      <c r="J5536" s="0" t="n">
        <v>0.33</v>
      </c>
      <c r="N5536" s="0" t="s">
        <v>161</v>
      </c>
      <c r="P5536" s="0" t="n">
        <f aca="false">IF(AND(OR(Dashboard!$B$5="All",D5536=Dashboard!$B$5),OR(Dashboard!$D$5="All",N5536=Dashboard!$D$5),OR(AND(C5536&lt;&gt;"",C5536&gt;=Dashboard!$F$5,C5536&lt;=Dashboard!$H$5),AND(C5536="",Dashboard!$F$5&lt;=1980,Dashboard!$H$5&gt;=2016))),1,0)</f>
        <v>1</v>
      </c>
      <c r="Q5536" s="0" t="n">
        <f aca="false">J5536*P5536+ROW()*0.00000001</f>
        <v>0.33005536</v>
      </c>
    </row>
    <row r="5537" customFormat="false" ht="15" hidden="false" customHeight="false" outlineLevel="0" collapsed="false">
      <c r="A5537" s="0" t="s">
        <v>4178</v>
      </c>
      <c r="B5537" s="0" t="s">
        <v>85</v>
      </c>
      <c r="C5537" s="0" t="n">
        <v>2005</v>
      </c>
      <c r="D5537" s="0" t="s">
        <v>48</v>
      </c>
      <c r="E5537" s="0" t="s">
        <v>35</v>
      </c>
      <c r="F5537" s="0" t="n">
        <v>0.12</v>
      </c>
      <c r="G5537" s="0" t="n">
        <v>0.04</v>
      </c>
      <c r="H5537" s="0" t="n">
        <v>0.16</v>
      </c>
      <c r="I5537" s="0" t="n">
        <v>0.01</v>
      </c>
      <c r="J5537" s="0" t="n">
        <v>0.33</v>
      </c>
      <c r="K5537" s="0" t="n">
        <v>74</v>
      </c>
      <c r="M5537" s="0" t="s">
        <v>36</v>
      </c>
      <c r="N5537" s="0" t="s">
        <v>35</v>
      </c>
      <c r="O5537" s="0" t="s">
        <v>37</v>
      </c>
      <c r="P5537" s="0" t="n">
        <f aca="false">IF(AND(OR(Dashboard!$B$5="All",D5537=Dashboard!$B$5),OR(Dashboard!$D$5="All",N5537=Dashboard!$D$5),OR(AND(C5537&lt;&gt;"",C5537&gt;=Dashboard!$F$5,C5537&lt;=Dashboard!$H$5),AND(C5537="",Dashboard!$F$5&lt;=1980,Dashboard!$H$5&gt;=2016))),1,0)</f>
        <v>1</v>
      </c>
      <c r="Q5537" s="0" t="n">
        <f aca="false">J5537*P5537+ROW()*0.00000001</f>
        <v>0.33005537</v>
      </c>
    </row>
    <row r="5538" customFormat="false" ht="15" hidden="false" customHeight="false" outlineLevel="0" collapsed="false">
      <c r="A5538" s="0" t="s">
        <v>4179</v>
      </c>
      <c r="B5538" s="0" t="s">
        <v>33</v>
      </c>
      <c r="C5538" s="0" t="n">
        <v>2010</v>
      </c>
      <c r="D5538" s="0" t="s">
        <v>52</v>
      </c>
      <c r="E5538" s="0" t="s">
        <v>1002</v>
      </c>
      <c r="F5538" s="0" t="n">
        <v>0.31</v>
      </c>
      <c r="G5538" s="0" t="n">
        <v>0</v>
      </c>
      <c r="H5538" s="0" t="n">
        <v>0</v>
      </c>
      <c r="I5538" s="0" t="n">
        <v>0.02</v>
      </c>
      <c r="J5538" s="0" t="n">
        <v>0.33</v>
      </c>
      <c r="M5538" s="0" t="s">
        <v>125</v>
      </c>
      <c r="N5538" s="0" t="s">
        <v>35</v>
      </c>
      <c r="P5538" s="0" t="n">
        <f aca="false">IF(AND(OR(Dashboard!$B$5="All",D5538=Dashboard!$B$5),OR(Dashboard!$D$5="All",N5538=Dashboard!$D$5),OR(AND(C5538&lt;&gt;"",C5538&gt;=Dashboard!$F$5,C5538&lt;=Dashboard!$H$5),AND(C5538="",Dashboard!$F$5&lt;=1980,Dashboard!$H$5&gt;=2016))),1,0)</f>
        <v>1</v>
      </c>
      <c r="Q5538" s="0" t="n">
        <f aca="false">J5538*P5538+ROW()*0.00000001</f>
        <v>0.33005538</v>
      </c>
    </row>
    <row r="5539" customFormat="false" ht="15" hidden="false" customHeight="false" outlineLevel="0" collapsed="false">
      <c r="A5539" s="0" t="s">
        <v>4180</v>
      </c>
      <c r="B5539" s="0" t="s">
        <v>64</v>
      </c>
      <c r="C5539" s="0" t="n">
        <v>2010</v>
      </c>
      <c r="D5539" s="0" t="s">
        <v>34</v>
      </c>
      <c r="E5539" s="0" t="s">
        <v>1173</v>
      </c>
      <c r="F5539" s="0" t="n">
        <v>0.27</v>
      </c>
      <c r="G5539" s="0" t="n">
        <v>0.04</v>
      </c>
      <c r="H5539" s="0" t="n">
        <v>0</v>
      </c>
      <c r="I5539" s="0" t="n">
        <v>0.02</v>
      </c>
      <c r="J5539" s="0" t="n">
        <v>0.33</v>
      </c>
      <c r="K5539" s="0" t="n">
        <v>26</v>
      </c>
      <c r="L5539" s="0" t="n">
        <v>3.7</v>
      </c>
      <c r="M5539" s="0" t="s">
        <v>125</v>
      </c>
      <c r="N5539" s="0" t="s">
        <v>66</v>
      </c>
      <c r="O5539" s="0" t="s">
        <v>177</v>
      </c>
      <c r="P5539" s="0" t="n">
        <f aca="false">IF(AND(OR(Dashboard!$B$5="All",D5539=Dashboard!$B$5),OR(Dashboard!$D$5="All",N5539=Dashboard!$D$5),OR(AND(C5539&lt;&gt;"",C5539&gt;=Dashboard!$F$5,C5539&lt;=Dashboard!$H$5),AND(C5539="",Dashboard!$F$5&lt;=1980,Dashboard!$H$5&gt;=2016))),1,0)</f>
        <v>1</v>
      </c>
      <c r="Q5539" s="0" t="n">
        <f aca="false">J5539*P5539+ROW()*0.00000001</f>
        <v>0.33005539</v>
      </c>
    </row>
    <row r="5540" customFormat="false" ht="15" hidden="false" customHeight="false" outlineLevel="0" collapsed="false">
      <c r="A5540" s="0" t="s">
        <v>4181</v>
      </c>
      <c r="B5540" s="0" t="s">
        <v>117</v>
      </c>
      <c r="C5540" s="0" t="n">
        <v>1995</v>
      </c>
      <c r="D5540" s="0" t="s">
        <v>102</v>
      </c>
      <c r="E5540" s="0" t="s">
        <v>1768</v>
      </c>
      <c r="F5540" s="0" t="n">
        <v>0</v>
      </c>
      <c r="G5540" s="0" t="n">
        <v>0</v>
      </c>
      <c r="H5540" s="0" t="n">
        <v>0.3</v>
      </c>
      <c r="I5540" s="0" t="n">
        <v>0.02</v>
      </c>
      <c r="J5540" s="0" t="n">
        <v>0.33</v>
      </c>
      <c r="N5540" s="0" t="s">
        <v>74</v>
      </c>
      <c r="P5540" s="0" t="n">
        <f aca="false">IF(AND(OR(Dashboard!$B$5="All",D5540=Dashboard!$B$5),OR(Dashboard!$D$5="All",N5540=Dashboard!$D$5),OR(AND(C5540&lt;&gt;"",C5540&gt;=Dashboard!$F$5,C5540&lt;=Dashboard!$H$5),AND(C5540="",Dashboard!$F$5&lt;=1980,Dashboard!$H$5&gt;=2016))),1,0)</f>
        <v>1</v>
      </c>
      <c r="Q5540" s="0" t="n">
        <f aca="false">J5540*P5540+ROW()*0.00000001</f>
        <v>0.3300554</v>
      </c>
    </row>
    <row r="5541" customFormat="false" ht="15" hidden="false" customHeight="false" outlineLevel="0" collapsed="false">
      <c r="A5541" s="0" t="s">
        <v>1821</v>
      </c>
      <c r="B5541" s="0" t="s">
        <v>164</v>
      </c>
      <c r="C5541" s="0" t="n">
        <v>2009</v>
      </c>
      <c r="D5541" s="0" t="s">
        <v>34</v>
      </c>
      <c r="E5541" s="0" t="s">
        <v>72</v>
      </c>
      <c r="F5541" s="0" t="n">
        <v>0.3</v>
      </c>
      <c r="G5541" s="0" t="n">
        <v>0</v>
      </c>
      <c r="H5541" s="0" t="n">
        <v>0</v>
      </c>
      <c r="I5541" s="0" t="n">
        <v>0.03</v>
      </c>
      <c r="J5541" s="0" t="n">
        <v>0.33</v>
      </c>
      <c r="L5541" s="0" t="n">
        <v>8.1</v>
      </c>
      <c r="M5541" s="0" t="s">
        <v>36</v>
      </c>
      <c r="N5541" s="0" t="s">
        <v>74</v>
      </c>
      <c r="P5541" s="0" t="n">
        <f aca="false">IF(AND(OR(Dashboard!$B$5="All",D5541=Dashboard!$B$5),OR(Dashboard!$D$5="All",N5541=Dashboard!$D$5),OR(AND(C5541&lt;&gt;"",C5541&gt;=Dashboard!$F$5,C5541&lt;=Dashboard!$H$5),AND(C5541="",Dashboard!$F$5&lt;=1980,Dashboard!$H$5&gt;=2016))),1,0)</f>
        <v>1</v>
      </c>
      <c r="Q5541" s="0" t="n">
        <f aca="false">J5541*P5541+ROW()*0.00000001</f>
        <v>0.33005541</v>
      </c>
    </row>
    <row r="5542" customFormat="false" ht="15" hidden="false" customHeight="false" outlineLevel="0" collapsed="false">
      <c r="A5542" s="0" t="s">
        <v>3398</v>
      </c>
      <c r="B5542" s="0" t="s">
        <v>144</v>
      </c>
      <c r="C5542" s="0" t="n">
        <v>2006</v>
      </c>
      <c r="D5542" s="0" t="s">
        <v>34</v>
      </c>
      <c r="E5542" s="0" t="s">
        <v>72</v>
      </c>
      <c r="F5542" s="0" t="n">
        <v>0.24</v>
      </c>
      <c r="G5542" s="0" t="n">
        <v>0.07</v>
      </c>
      <c r="H5542" s="0" t="n">
        <v>0</v>
      </c>
      <c r="I5542" s="0" t="n">
        <v>0.01</v>
      </c>
      <c r="J5542" s="0" t="n">
        <v>0.33</v>
      </c>
      <c r="K5542" s="0" t="n">
        <v>71</v>
      </c>
      <c r="L5542" s="0" t="n">
        <v>5.7</v>
      </c>
      <c r="M5542" s="0" t="s">
        <v>36</v>
      </c>
      <c r="N5542" s="0" t="s">
        <v>66</v>
      </c>
      <c r="O5542" s="0" t="s">
        <v>37</v>
      </c>
      <c r="P5542" s="0" t="n">
        <f aca="false">IF(AND(OR(Dashboard!$B$5="All",D5542=Dashboard!$B$5),OR(Dashboard!$D$5="All",N5542=Dashboard!$D$5),OR(AND(C5542&lt;&gt;"",C5542&gt;=Dashboard!$F$5,C5542&lt;=Dashboard!$H$5),AND(C5542="",Dashboard!$F$5&lt;=1980,Dashboard!$H$5&gt;=2016))),1,0)</f>
        <v>1</v>
      </c>
      <c r="Q5542" s="0" t="n">
        <f aca="false">J5542*P5542+ROW()*0.00000001</f>
        <v>0.33005542</v>
      </c>
    </row>
    <row r="5543" customFormat="false" ht="15" hidden="false" customHeight="false" outlineLevel="0" collapsed="false">
      <c r="A5543" s="0" t="s">
        <v>4182</v>
      </c>
      <c r="B5543" s="0" t="s">
        <v>64</v>
      </c>
      <c r="C5543" s="0" t="n">
        <v>2008</v>
      </c>
      <c r="D5543" s="0" t="s">
        <v>71</v>
      </c>
      <c r="E5543" s="0" t="s">
        <v>154</v>
      </c>
      <c r="F5543" s="0" t="n">
        <v>0.19</v>
      </c>
      <c r="G5543" s="0" t="n">
        <v>0.11</v>
      </c>
      <c r="H5543" s="0" t="n">
        <v>0</v>
      </c>
      <c r="I5543" s="0" t="n">
        <v>0.03</v>
      </c>
      <c r="J5543" s="0" t="n">
        <v>0.33</v>
      </c>
      <c r="K5543" s="0" t="n">
        <v>45</v>
      </c>
      <c r="L5543" s="0" t="n">
        <v>5.8</v>
      </c>
      <c r="M5543" s="0" t="s">
        <v>73</v>
      </c>
      <c r="N5543" s="0" t="s">
        <v>66</v>
      </c>
      <c r="O5543" s="0" t="s">
        <v>177</v>
      </c>
      <c r="P5543" s="0" t="n">
        <f aca="false">IF(AND(OR(Dashboard!$B$5="All",D5543=Dashboard!$B$5),OR(Dashboard!$D$5="All",N5543=Dashboard!$D$5),OR(AND(C5543&lt;&gt;"",C5543&gt;=Dashboard!$F$5,C5543&lt;=Dashboard!$H$5),AND(C5543="",Dashboard!$F$5&lt;=1980,Dashboard!$H$5&gt;=2016))),1,0)</f>
        <v>1</v>
      </c>
      <c r="Q5543" s="0" t="n">
        <f aca="false">J5543*P5543+ROW()*0.00000001</f>
        <v>0.33005543</v>
      </c>
    </row>
    <row r="5544" customFormat="false" ht="15" hidden="false" customHeight="false" outlineLevel="0" collapsed="false">
      <c r="A5544" s="0" t="s">
        <v>4183</v>
      </c>
      <c r="B5544" s="0" t="s">
        <v>76</v>
      </c>
      <c r="C5544" s="0" t="n">
        <v>2004</v>
      </c>
      <c r="D5544" s="0" t="s">
        <v>52</v>
      </c>
      <c r="E5544" s="0" t="s">
        <v>1707</v>
      </c>
      <c r="F5544" s="0" t="n">
        <v>0.16</v>
      </c>
      <c r="G5544" s="0" t="n">
        <v>0.12</v>
      </c>
      <c r="H5544" s="0" t="n">
        <v>0</v>
      </c>
      <c r="I5544" s="0" t="n">
        <v>0.04</v>
      </c>
      <c r="J5544" s="0" t="n">
        <v>0.33</v>
      </c>
      <c r="N5544" s="0" t="s">
        <v>74</v>
      </c>
      <c r="P5544" s="0" t="n">
        <f aca="false">IF(AND(OR(Dashboard!$B$5="All",D5544=Dashboard!$B$5),OR(Dashboard!$D$5="All",N5544=Dashboard!$D$5),OR(AND(C5544&lt;&gt;"",C5544&gt;=Dashboard!$F$5,C5544&lt;=Dashboard!$H$5),AND(C5544="",Dashboard!$F$5&lt;=1980,Dashboard!$H$5&gt;=2016))),1,0)</f>
        <v>1</v>
      </c>
      <c r="Q5544" s="0" t="n">
        <f aca="false">J5544*P5544+ROW()*0.00000001</f>
        <v>0.33005544</v>
      </c>
    </row>
    <row r="5545" customFormat="false" ht="15" hidden="false" customHeight="false" outlineLevel="0" collapsed="false">
      <c r="A5545" s="0" t="s">
        <v>1367</v>
      </c>
      <c r="B5545" s="0" t="s">
        <v>50</v>
      </c>
      <c r="C5545" s="0" t="n">
        <v>2007</v>
      </c>
      <c r="D5545" s="0" t="s">
        <v>34</v>
      </c>
      <c r="E5545" s="0" t="s">
        <v>142</v>
      </c>
      <c r="F5545" s="0" t="n">
        <v>0.29</v>
      </c>
      <c r="G5545" s="0" t="n">
        <v>0.01</v>
      </c>
      <c r="H5545" s="0" t="n">
        <v>0</v>
      </c>
      <c r="I5545" s="0" t="n">
        <v>0.03</v>
      </c>
      <c r="J5545" s="0" t="n">
        <v>0.33</v>
      </c>
      <c r="K5545" s="0" t="n">
        <v>60</v>
      </c>
      <c r="L5545" s="0" t="n">
        <v>7.6</v>
      </c>
      <c r="M5545" s="0" t="s">
        <v>36</v>
      </c>
      <c r="N5545" s="0" t="s">
        <v>35</v>
      </c>
      <c r="O5545" s="0" t="s">
        <v>53</v>
      </c>
      <c r="P5545" s="0" t="n">
        <f aca="false">IF(AND(OR(Dashboard!$B$5="All",D5545=Dashboard!$B$5),OR(Dashboard!$D$5="All",N5545=Dashboard!$D$5),OR(AND(C5545&lt;&gt;"",C5545&gt;=Dashboard!$F$5,C5545&lt;=Dashboard!$H$5),AND(C5545="",Dashboard!$F$5&lt;=1980,Dashboard!$H$5&gt;=2016))),1,0)</f>
        <v>1</v>
      </c>
      <c r="Q5545" s="0" t="n">
        <f aca="false">J5545*P5545+ROW()*0.00000001</f>
        <v>0.33005545</v>
      </c>
    </row>
    <row r="5546" customFormat="false" ht="15" hidden="false" customHeight="false" outlineLevel="0" collapsed="false">
      <c r="A5546" s="0" t="s">
        <v>4184</v>
      </c>
      <c r="B5546" s="0" t="s">
        <v>70</v>
      </c>
      <c r="C5546" s="0" t="n">
        <v>2010</v>
      </c>
      <c r="D5546" s="0" t="s">
        <v>52</v>
      </c>
      <c r="E5546" s="0" t="s">
        <v>89</v>
      </c>
      <c r="F5546" s="0" t="n">
        <v>0</v>
      </c>
      <c r="G5546" s="0" t="n">
        <v>0.25</v>
      </c>
      <c r="H5546" s="0" t="n">
        <v>0</v>
      </c>
      <c r="I5546" s="0" t="n">
        <v>0.08</v>
      </c>
      <c r="J5546" s="0" t="n">
        <v>0.33</v>
      </c>
      <c r="N5546" s="0" t="s">
        <v>74</v>
      </c>
      <c r="P5546" s="0" t="n">
        <f aca="false">IF(AND(OR(Dashboard!$B$5="All",D5546=Dashboard!$B$5),OR(Dashboard!$D$5="All",N5546=Dashboard!$D$5),OR(AND(C5546&lt;&gt;"",C5546&gt;=Dashboard!$F$5,C5546&lt;=Dashboard!$H$5),AND(C5546="",Dashboard!$F$5&lt;=1980,Dashboard!$H$5&gt;=2016))),1,0)</f>
        <v>1</v>
      </c>
      <c r="Q5546" s="0" t="n">
        <f aca="false">J5546*P5546+ROW()*0.00000001</f>
        <v>0.33005546</v>
      </c>
    </row>
    <row r="5547" customFormat="false" ht="15" hidden="false" customHeight="false" outlineLevel="0" collapsed="false">
      <c r="A5547" s="0" t="s">
        <v>4185</v>
      </c>
      <c r="B5547" s="0" t="s">
        <v>50</v>
      </c>
      <c r="C5547" s="0" t="n">
        <v>2009</v>
      </c>
      <c r="D5547" s="0" t="s">
        <v>58</v>
      </c>
      <c r="E5547" s="0" t="s">
        <v>195</v>
      </c>
      <c r="F5547" s="0" t="n">
        <v>0.3</v>
      </c>
      <c r="G5547" s="0" t="n">
        <v>0</v>
      </c>
      <c r="H5547" s="0" t="n">
        <v>0</v>
      </c>
      <c r="I5547" s="0" t="n">
        <v>0.02</v>
      </c>
      <c r="J5547" s="0" t="n">
        <v>0.33</v>
      </c>
      <c r="M5547" s="0" t="s">
        <v>36</v>
      </c>
      <c r="N5547" s="0" t="s">
        <v>35</v>
      </c>
      <c r="P5547" s="0" t="n">
        <f aca="false">IF(AND(OR(Dashboard!$B$5="All",D5547=Dashboard!$B$5),OR(Dashboard!$D$5="All",N5547=Dashboard!$D$5),OR(AND(C5547&lt;&gt;"",C5547&gt;=Dashboard!$F$5,C5547&lt;=Dashboard!$H$5),AND(C5547="",Dashboard!$F$5&lt;=1980,Dashboard!$H$5&gt;=2016))),1,0)</f>
        <v>1</v>
      </c>
      <c r="Q5547" s="0" t="n">
        <f aca="false">J5547*P5547+ROW()*0.00000001</f>
        <v>0.33005547</v>
      </c>
    </row>
    <row r="5548" customFormat="false" ht="15" hidden="false" customHeight="false" outlineLevel="0" collapsed="false">
      <c r="A5548" s="0" t="s">
        <v>4186</v>
      </c>
      <c r="B5548" s="0" t="s">
        <v>152</v>
      </c>
      <c r="C5548" s="0" t="n">
        <v>2008</v>
      </c>
      <c r="D5548" s="0" t="s">
        <v>46</v>
      </c>
      <c r="E5548" s="0" t="s">
        <v>160</v>
      </c>
      <c r="F5548" s="0" t="n">
        <v>0.32</v>
      </c>
      <c r="G5548" s="0" t="n">
        <v>0.01</v>
      </c>
      <c r="H5548" s="0" t="n">
        <v>0</v>
      </c>
      <c r="I5548" s="0" t="n">
        <v>0</v>
      </c>
      <c r="J5548" s="0" t="n">
        <v>0.32</v>
      </c>
      <c r="K5548" s="0" t="n">
        <v>86</v>
      </c>
      <c r="L5548" s="0" t="n">
        <v>8.5</v>
      </c>
      <c r="M5548" s="0" t="s">
        <v>73</v>
      </c>
      <c r="N5548" s="0" t="s">
        <v>152</v>
      </c>
      <c r="O5548" s="0" t="s">
        <v>42</v>
      </c>
      <c r="P5548" s="0" t="n">
        <f aca="false">IF(AND(OR(Dashboard!$B$5="All",D5548=Dashboard!$B$5),OR(Dashboard!$D$5="All",N5548=Dashboard!$D$5),OR(AND(C5548&lt;&gt;"",C5548&gt;=Dashboard!$F$5,C5548&lt;=Dashboard!$H$5),AND(C5548="",Dashboard!$F$5&lt;=1980,Dashboard!$H$5&gt;=2016))),1,0)</f>
        <v>1</v>
      </c>
      <c r="Q5548" s="0" t="n">
        <f aca="false">J5548*P5548+ROW()*0.00000001</f>
        <v>0.32005548</v>
      </c>
    </row>
    <row r="5549" customFormat="false" ht="15" hidden="false" customHeight="false" outlineLevel="0" collapsed="false">
      <c r="A5549" s="0" t="s">
        <v>3401</v>
      </c>
      <c r="B5549" s="0" t="s">
        <v>85</v>
      </c>
      <c r="C5549" s="0" t="n">
        <v>2004</v>
      </c>
      <c r="D5549" s="0" t="s">
        <v>71</v>
      </c>
      <c r="E5549" s="0" t="s">
        <v>220</v>
      </c>
      <c r="F5549" s="0" t="n">
        <v>0.23</v>
      </c>
      <c r="G5549" s="0" t="n">
        <v>0.09</v>
      </c>
      <c r="H5549" s="0" t="n">
        <v>0</v>
      </c>
      <c r="I5549" s="0" t="n">
        <v>0.01</v>
      </c>
      <c r="J5549" s="0" t="n">
        <v>0.32</v>
      </c>
      <c r="K5549" s="0" t="n">
        <v>65</v>
      </c>
      <c r="M5549" s="0" t="s">
        <v>36</v>
      </c>
      <c r="N5549" s="0" t="s">
        <v>35</v>
      </c>
      <c r="O5549" s="0" t="s">
        <v>67</v>
      </c>
      <c r="P5549" s="0" t="n">
        <f aca="false">IF(AND(OR(Dashboard!$B$5="All",D5549=Dashboard!$B$5),OR(Dashboard!$D$5="All",N5549=Dashboard!$D$5),OR(AND(C5549&lt;&gt;"",C5549&gt;=Dashboard!$F$5,C5549&lt;=Dashboard!$H$5),AND(C5549="",Dashboard!$F$5&lt;=1980,Dashboard!$H$5&gt;=2016))),1,0)</f>
        <v>1</v>
      </c>
      <c r="Q5549" s="0" t="n">
        <f aca="false">J5549*P5549+ROW()*0.00000001</f>
        <v>0.32005549</v>
      </c>
    </row>
    <row r="5550" customFormat="false" ht="15" hidden="false" customHeight="false" outlineLevel="0" collapsed="false">
      <c r="A5550" s="0" t="s">
        <v>4187</v>
      </c>
      <c r="B5550" s="0" t="s">
        <v>76</v>
      </c>
      <c r="C5550" s="0" t="n">
        <v>2004</v>
      </c>
      <c r="D5550" s="0" t="s">
        <v>71</v>
      </c>
      <c r="E5550" s="0" t="s">
        <v>418</v>
      </c>
      <c r="F5550" s="0" t="n">
        <v>0.16</v>
      </c>
      <c r="G5550" s="0" t="n">
        <v>0.12</v>
      </c>
      <c r="H5550" s="0" t="n">
        <v>0</v>
      </c>
      <c r="I5550" s="0" t="n">
        <v>0.04</v>
      </c>
      <c r="J5550" s="0" t="n">
        <v>0.32</v>
      </c>
      <c r="M5550" s="0" t="s">
        <v>36</v>
      </c>
      <c r="N5550" s="0" t="s">
        <v>74</v>
      </c>
      <c r="P5550" s="0" t="n">
        <f aca="false">IF(AND(OR(Dashboard!$B$5="All",D5550=Dashboard!$B$5),OR(Dashboard!$D$5="All",N5550=Dashboard!$D$5),OR(AND(C5550&lt;&gt;"",C5550&gt;=Dashboard!$F$5,C5550&lt;=Dashboard!$H$5),AND(C5550="",Dashboard!$F$5&lt;=1980,Dashboard!$H$5&gt;=2016))),1,0)</f>
        <v>1</v>
      </c>
      <c r="Q5550" s="0" t="n">
        <f aca="false">J5550*P5550+ROW()*0.00000001</f>
        <v>0.3200555</v>
      </c>
    </row>
    <row r="5551" customFormat="false" ht="15" hidden="false" customHeight="false" outlineLevel="0" collapsed="false">
      <c r="A5551" s="0" t="s">
        <v>4188</v>
      </c>
      <c r="B5551" s="0" t="s">
        <v>33</v>
      </c>
      <c r="C5551" s="0" t="n">
        <v>2011</v>
      </c>
      <c r="D5551" s="0" t="s">
        <v>114</v>
      </c>
      <c r="E5551" s="0" t="s">
        <v>35</v>
      </c>
      <c r="F5551" s="0" t="n">
        <v>0.17</v>
      </c>
      <c r="G5551" s="0" t="n">
        <v>0.13</v>
      </c>
      <c r="H5551" s="0" t="n">
        <v>0</v>
      </c>
      <c r="I5551" s="0" t="n">
        <v>0.03</v>
      </c>
      <c r="J5551" s="0" t="n">
        <v>0.32</v>
      </c>
      <c r="K5551" s="0" t="n">
        <v>65</v>
      </c>
      <c r="L5551" s="0" t="n">
        <v>8.2</v>
      </c>
      <c r="M5551" s="0" t="s">
        <v>36</v>
      </c>
      <c r="N5551" s="0" t="s">
        <v>35</v>
      </c>
      <c r="O5551" s="0" t="s">
        <v>67</v>
      </c>
      <c r="P5551" s="0" t="n">
        <f aca="false">IF(AND(OR(Dashboard!$B$5="All",D5551=Dashboard!$B$5),OR(Dashboard!$D$5="All",N5551=Dashboard!$D$5),OR(AND(C5551&lt;&gt;"",C5551&gt;=Dashboard!$F$5,C5551&lt;=Dashboard!$H$5),AND(C5551="",Dashboard!$F$5&lt;=1980,Dashboard!$H$5&gt;=2016))),1,0)</f>
        <v>1</v>
      </c>
      <c r="Q5551" s="0" t="n">
        <f aca="false">J5551*P5551+ROW()*0.00000001</f>
        <v>0.32005551</v>
      </c>
    </row>
    <row r="5552" customFormat="false" ht="15" hidden="false" customHeight="false" outlineLevel="0" collapsed="false">
      <c r="A5552" s="0" t="s">
        <v>4189</v>
      </c>
      <c r="B5552" s="0" t="s">
        <v>33</v>
      </c>
      <c r="C5552" s="0" t="n">
        <v>2010</v>
      </c>
      <c r="D5552" s="0" t="s">
        <v>71</v>
      </c>
      <c r="E5552" s="0" t="s">
        <v>1545</v>
      </c>
      <c r="F5552" s="0" t="n">
        <v>0.14</v>
      </c>
      <c r="G5552" s="0" t="n">
        <v>0.15</v>
      </c>
      <c r="H5552" s="0" t="n">
        <v>0</v>
      </c>
      <c r="I5552" s="0" t="n">
        <v>0.03</v>
      </c>
      <c r="J5552" s="0" t="n">
        <v>0.32</v>
      </c>
      <c r="M5552" s="0" t="s">
        <v>103</v>
      </c>
      <c r="N5552" s="0" t="s">
        <v>35</v>
      </c>
      <c r="P5552" s="0" t="n">
        <f aca="false">IF(AND(OR(Dashboard!$B$5="All",D5552=Dashboard!$B$5),OR(Dashboard!$D$5="All",N5552=Dashboard!$D$5),OR(AND(C5552&lt;&gt;"",C5552&gt;=Dashboard!$F$5,C5552&lt;=Dashboard!$H$5),AND(C5552="",Dashboard!$F$5&lt;=1980,Dashboard!$H$5&gt;=2016))),1,0)</f>
        <v>1</v>
      </c>
      <c r="Q5552" s="0" t="n">
        <f aca="false">J5552*P5552+ROW()*0.00000001</f>
        <v>0.32005552</v>
      </c>
    </row>
    <row r="5553" customFormat="false" ht="15" hidden="false" customHeight="false" outlineLevel="0" collapsed="false">
      <c r="A5553" s="0" t="s">
        <v>4190</v>
      </c>
      <c r="B5553" s="0" t="s">
        <v>164</v>
      </c>
      <c r="C5553" s="0" t="n">
        <v>2012</v>
      </c>
      <c r="D5553" s="0" t="s">
        <v>102</v>
      </c>
      <c r="E5553" s="0" t="s">
        <v>328</v>
      </c>
      <c r="F5553" s="0" t="n">
        <v>0</v>
      </c>
      <c r="G5553" s="0" t="n">
        <v>0</v>
      </c>
      <c r="H5553" s="0" t="n">
        <v>0.32</v>
      </c>
      <c r="I5553" s="0" t="n">
        <v>0</v>
      </c>
      <c r="J5553" s="0" t="n">
        <v>0.32</v>
      </c>
      <c r="N5553" s="0" t="s">
        <v>74</v>
      </c>
      <c r="P5553" s="0" t="n">
        <f aca="false">IF(AND(OR(Dashboard!$B$5="All",D5553=Dashboard!$B$5),OR(Dashboard!$D$5="All",N5553=Dashboard!$D$5),OR(AND(C5553&lt;&gt;"",C5553&gt;=Dashboard!$F$5,C5553&lt;=Dashboard!$H$5),AND(C5553="",Dashboard!$F$5&lt;=1980,Dashboard!$H$5&gt;=2016))),1,0)</f>
        <v>1</v>
      </c>
      <c r="Q5553" s="0" t="n">
        <f aca="false">J5553*P5553+ROW()*0.00000001</f>
        <v>0.32005553</v>
      </c>
    </row>
    <row r="5554" customFormat="false" ht="15" hidden="false" customHeight="false" outlineLevel="0" collapsed="false">
      <c r="A5554" s="0" t="s">
        <v>4191</v>
      </c>
      <c r="B5554" s="0" t="s">
        <v>152</v>
      </c>
      <c r="C5554" s="0" t="n">
        <v>2011</v>
      </c>
      <c r="D5554" s="0" t="s">
        <v>46</v>
      </c>
      <c r="E5554" s="0" t="s">
        <v>124</v>
      </c>
      <c r="F5554" s="0" t="n">
        <v>0.13</v>
      </c>
      <c r="G5554" s="0" t="n">
        <v>0.14</v>
      </c>
      <c r="H5554" s="0" t="n">
        <v>0</v>
      </c>
      <c r="I5554" s="0" t="n">
        <v>0.05</v>
      </c>
      <c r="J5554" s="0" t="n">
        <v>0.32</v>
      </c>
      <c r="N5554" s="0" t="s">
        <v>152</v>
      </c>
      <c r="P5554" s="0" t="n">
        <f aca="false">IF(AND(OR(Dashboard!$B$5="All",D5554=Dashboard!$B$5),OR(Dashboard!$D$5="All",N5554=Dashboard!$D$5),OR(AND(C5554&lt;&gt;"",C5554&gt;=Dashboard!$F$5,C5554&lt;=Dashboard!$H$5),AND(C5554="",Dashboard!$F$5&lt;=1980,Dashboard!$H$5&gt;=2016))),1,0)</f>
        <v>1</v>
      </c>
      <c r="Q5554" s="0" t="n">
        <f aca="false">J5554*P5554+ROW()*0.00000001</f>
        <v>0.32005554</v>
      </c>
    </row>
    <row r="5555" customFormat="false" ht="15" hidden="false" customHeight="false" outlineLevel="0" collapsed="false">
      <c r="A5555" s="0" t="s">
        <v>3752</v>
      </c>
      <c r="B5555" s="0" t="s">
        <v>33</v>
      </c>
      <c r="C5555" s="0" t="n">
        <v>2010</v>
      </c>
      <c r="D5555" s="0" t="s">
        <v>71</v>
      </c>
      <c r="E5555" s="0" t="s">
        <v>154</v>
      </c>
      <c r="F5555" s="0" t="n">
        <v>0.15</v>
      </c>
      <c r="G5555" s="0" t="n">
        <v>0.15</v>
      </c>
      <c r="H5555" s="0" t="n">
        <v>0</v>
      </c>
      <c r="I5555" s="0" t="n">
        <v>0.03</v>
      </c>
      <c r="J5555" s="0" t="n">
        <v>0.32</v>
      </c>
      <c r="K5555" s="0" t="n">
        <v>41</v>
      </c>
      <c r="L5555" s="0" t="n">
        <v>4.6</v>
      </c>
      <c r="M5555" s="0" t="s">
        <v>103</v>
      </c>
      <c r="N5555" s="0" t="s">
        <v>35</v>
      </c>
      <c r="O5555" s="0" t="s">
        <v>177</v>
      </c>
      <c r="P5555" s="0" t="n">
        <f aca="false">IF(AND(OR(Dashboard!$B$5="All",D5555=Dashboard!$B$5),OR(Dashboard!$D$5="All",N5555=Dashboard!$D$5),OR(AND(C5555&lt;&gt;"",C5555&gt;=Dashboard!$F$5,C5555&lt;=Dashboard!$H$5),AND(C5555="",Dashboard!$F$5&lt;=1980,Dashboard!$H$5&gt;=2016))),1,0)</f>
        <v>1</v>
      </c>
      <c r="Q5555" s="0" t="n">
        <f aca="false">J5555*P5555+ROW()*0.00000001</f>
        <v>0.32005555</v>
      </c>
    </row>
    <row r="5556" customFormat="false" ht="15" hidden="false" customHeight="false" outlineLevel="0" collapsed="false">
      <c r="A5556" s="0" t="s">
        <v>4192</v>
      </c>
      <c r="B5556" s="0" t="s">
        <v>76</v>
      </c>
      <c r="C5556" s="0" t="n">
        <v>2003</v>
      </c>
      <c r="D5556" s="0" t="s">
        <v>56</v>
      </c>
      <c r="E5556" s="0" t="s">
        <v>293</v>
      </c>
      <c r="F5556" s="0" t="n">
        <v>0.16</v>
      </c>
      <c r="G5556" s="0" t="n">
        <v>0.12</v>
      </c>
      <c r="H5556" s="0" t="n">
        <v>0</v>
      </c>
      <c r="I5556" s="0" t="n">
        <v>0.04</v>
      </c>
      <c r="J5556" s="0" t="n">
        <v>0.32</v>
      </c>
      <c r="K5556" s="0" t="n">
        <v>69</v>
      </c>
      <c r="L5556" s="0" t="n">
        <v>7.8</v>
      </c>
      <c r="M5556" s="0" t="s">
        <v>73</v>
      </c>
      <c r="N5556" s="0" t="s">
        <v>74</v>
      </c>
      <c r="O5556" s="0" t="s">
        <v>67</v>
      </c>
      <c r="P5556" s="0" t="n">
        <f aca="false">IF(AND(OR(Dashboard!$B$5="All",D5556=Dashboard!$B$5),OR(Dashboard!$D$5="All",N5556=Dashboard!$D$5),OR(AND(C5556&lt;&gt;"",C5556&gt;=Dashboard!$F$5,C5556&lt;=Dashboard!$H$5),AND(C5556="",Dashboard!$F$5&lt;=1980,Dashboard!$H$5&gt;=2016))),1,0)</f>
        <v>1</v>
      </c>
      <c r="Q5556" s="0" t="n">
        <f aca="false">J5556*P5556+ROW()*0.00000001</f>
        <v>0.32005556</v>
      </c>
    </row>
    <row r="5557" customFormat="false" ht="15" hidden="false" customHeight="false" outlineLevel="0" collapsed="false">
      <c r="A5557" s="0" t="s">
        <v>4115</v>
      </c>
      <c r="B5557" s="0" t="s">
        <v>64</v>
      </c>
      <c r="C5557" s="0" t="n">
        <v>2009</v>
      </c>
      <c r="D5557" s="0" t="s">
        <v>34</v>
      </c>
      <c r="E5557" s="0" t="s">
        <v>142</v>
      </c>
      <c r="F5557" s="0" t="n">
        <v>0.3</v>
      </c>
      <c r="G5557" s="0" t="n">
        <v>0</v>
      </c>
      <c r="H5557" s="0" t="n">
        <v>0</v>
      </c>
      <c r="I5557" s="0" t="n">
        <v>0.02</v>
      </c>
      <c r="J5557" s="0" t="n">
        <v>0.32</v>
      </c>
      <c r="K5557" s="0" t="n">
        <v>75</v>
      </c>
      <c r="M5557" s="0" t="s">
        <v>36</v>
      </c>
      <c r="N5557" s="0" t="s">
        <v>66</v>
      </c>
      <c r="O5557" s="0" t="s">
        <v>37</v>
      </c>
      <c r="P5557" s="0" t="n">
        <f aca="false">IF(AND(OR(Dashboard!$B$5="All",D5557=Dashboard!$B$5),OR(Dashboard!$D$5="All",N5557=Dashboard!$D$5),OR(AND(C5557&lt;&gt;"",C5557&gt;=Dashboard!$F$5,C5557&lt;=Dashboard!$H$5),AND(C5557="",Dashboard!$F$5&lt;=1980,Dashboard!$H$5&gt;=2016))),1,0)</f>
        <v>1</v>
      </c>
      <c r="Q5557" s="0" t="n">
        <f aca="false">J5557*P5557+ROW()*0.00000001</f>
        <v>0.32005557</v>
      </c>
    </row>
    <row r="5558" customFormat="false" ht="15" hidden="false" customHeight="false" outlineLevel="0" collapsed="false">
      <c r="A5558" s="0" t="s">
        <v>4193</v>
      </c>
      <c r="B5558" s="0" t="s">
        <v>117</v>
      </c>
      <c r="C5558" s="0" t="n">
        <v>1999</v>
      </c>
      <c r="D5558" s="0" t="s">
        <v>34</v>
      </c>
      <c r="E5558" s="0" t="s">
        <v>142</v>
      </c>
      <c r="F5558" s="0" t="n">
        <v>0.18</v>
      </c>
      <c r="G5558" s="0" t="n">
        <v>0.12</v>
      </c>
      <c r="H5558" s="0" t="n">
        <v>0</v>
      </c>
      <c r="I5558" s="0" t="n">
        <v>0.02</v>
      </c>
      <c r="J5558" s="0" t="n">
        <v>0.32</v>
      </c>
      <c r="N5558" s="0" t="s">
        <v>74</v>
      </c>
      <c r="P5558" s="0" t="n">
        <f aca="false">IF(AND(OR(Dashboard!$B$5="All",D5558=Dashboard!$B$5),OR(Dashboard!$D$5="All",N5558=Dashboard!$D$5),OR(AND(C5558&lt;&gt;"",C5558&gt;=Dashboard!$F$5,C5558&lt;=Dashboard!$H$5),AND(C5558="",Dashboard!$F$5&lt;=1980,Dashboard!$H$5&gt;=2016))),1,0)</f>
        <v>1</v>
      </c>
      <c r="Q5558" s="0" t="n">
        <f aca="false">J5558*P5558+ROW()*0.00000001</f>
        <v>0.32005558</v>
      </c>
    </row>
    <row r="5559" customFormat="false" ht="15" hidden="false" customHeight="false" outlineLevel="0" collapsed="false">
      <c r="A5559" s="0" t="s">
        <v>4194</v>
      </c>
      <c r="B5559" s="0" t="s">
        <v>33</v>
      </c>
      <c r="C5559" s="0" t="n">
        <v>2011</v>
      </c>
      <c r="D5559" s="0" t="s">
        <v>71</v>
      </c>
      <c r="E5559" s="0" t="s">
        <v>124</v>
      </c>
      <c r="F5559" s="0" t="n">
        <v>0.12</v>
      </c>
      <c r="G5559" s="0" t="n">
        <v>0.16</v>
      </c>
      <c r="H5559" s="0" t="n">
        <v>0</v>
      </c>
      <c r="I5559" s="0" t="n">
        <v>0.04</v>
      </c>
      <c r="J5559" s="0" t="n">
        <v>0.32</v>
      </c>
      <c r="L5559" s="0" t="n">
        <v>5.7</v>
      </c>
      <c r="M5559" s="0" t="s">
        <v>125</v>
      </c>
      <c r="N5559" s="0" t="s">
        <v>35</v>
      </c>
      <c r="P5559" s="0" t="n">
        <f aca="false">IF(AND(OR(Dashboard!$B$5="All",D5559=Dashboard!$B$5),OR(Dashboard!$D$5="All",N5559=Dashboard!$D$5),OR(AND(C5559&lt;&gt;"",C5559&gt;=Dashboard!$F$5,C5559&lt;=Dashboard!$H$5),AND(C5559="",Dashboard!$F$5&lt;=1980,Dashboard!$H$5&gt;=2016))),1,0)</f>
        <v>1</v>
      </c>
      <c r="Q5559" s="0" t="n">
        <f aca="false">J5559*P5559+ROW()*0.00000001</f>
        <v>0.32005559</v>
      </c>
    </row>
    <row r="5560" customFormat="false" ht="15" hidden="false" customHeight="false" outlineLevel="0" collapsed="false">
      <c r="A5560" s="0" t="s">
        <v>4195</v>
      </c>
      <c r="B5560" s="0" t="s">
        <v>64</v>
      </c>
      <c r="C5560" s="0" t="n">
        <v>2009</v>
      </c>
      <c r="D5560" s="0" t="s">
        <v>246</v>
      </c>
      <c r="E5560" s="0" t="s">
        <v>257</v>
      </c>
      <c r="F5560" s="0" t="n">
        <v>0.17</v>
      </c>
      <c r="G5560" s="0" t="n">
        <v>0.11</v>
      </c>
      <c r="H5560" s="0" t="n">
        <v>0.01</v>
      </c>
      <c r="I5560" s="0" t="n">
        <v>0.03</v>
      </c>
      <c r="J5560" s="0" t="n">
        <v>0.32</v>
      </c>
      <c r="K5560" s="0" t="n">
        <v>76</v>
      </c>
      <c r="L5560" s="0" t="n">
        <v>7.4</v>
      </c>
      <c r="M5560" s="0" t="s">
        <v>103</v>
      </c>
      <c r="N5560" s="0" t="s">
        <v>66</v>
      </c>
      <c r="O5560" s="0" t="s">
        <v>37</v>
      </c>
      <c r="P5560" s="0" t="n">
        <f aca="false">IF(AND(OR(Dashboard!$B$5="All",D5560=Dashboard!$B$5),OR(Dashboard!$D$5="All",N5560=Dashboard!$D$5),OR(AND(C5560&lt;&gt;"",C5560&gt;=Dashboard!$F$5,C5560&lt;=Dashboard!$H$5),AND(C5560="",Dashboard!$F$5&lt;=1980,Dashboard!$H$5&gt;=2016))),1,0)</f>
        <v>1</v>
      </c>
      <c r="Q5560" s="0" t="n">
        <f aca="false">J5560*P5560+ROW()*0.00000001</f>
        <v>0.3200556</v>
      </c>
    </row>
    <row r="5561" customFormat="false" ht="15" hidden="false" customHeight="false" outlineLevel="0" collapsed="false">
      <c r="A5561" s="0" t="s">
        <v>4196</v>
      </c>
      <c r="B5561" s="0" t="s">
        <v>33</v>
      </c>
      <c r="C5561" s="0" t="n">
        <v>2006</v>
      </c>
      <c r="D5561" s="0" t="s">
        <v>71</v>
      </c>
      <c r="E5561" s="0" t="s">
        <v>220</v>
      </c>
      <c r="F5561" s="0" t="n">
        <v>0.22</v>
      </c>
      <c r="G5561" s="0" t="n">
        <v>0.01</v>
      </c>
      <c r="H5561" s="0" t="n">
        <v>0.08</v>
      </c>
      <c r="I5561" s="0" t="n">
        <v>0.02</v>
      </c>
      <c r="J5561" s="0" t="n">
        <v>0.32</v>
      </c>
      <c r="K5561" s="0" t="n">
        <v>75</v>
      </c>
      <c r="L5561" s="0" t="n">
        <v>7.4</v>
      </c>
      <c r="M5561" s="0" t="s">
        <v>36</v>
      </c>
      <c r="N5561" s="0" t="s">
        <v>35</v>
      </c>
      <c r="O5561" s="0" t="s">
        <v>37</v>
      </c>
      <c r="P5561" s="0" t="n">
        <f aca="false">IF(AND(OR(Dashboard!$B$5="All",D5561=Dashboard!$B$5),OR(Dashboard!$D$5="All",N5561=Dashboard!$D$5),OR(AND(C5561&lt;&gt;"",C5561&gt;=Dashboard!$F$5,C5561&lt;=Dashboard!$H$5),AND(C5561="",Dashboard!$F$5&lt;=1980,Dashboard!$H$5&gt;=2016))),1,0)</f>
        <v>1</v>
      </c>
      <c r="Q5561" s="0" t="n">
        <f aca="false">J5561*P5561+ROW()*0.00000001</f>
        <v>0.32005561</v>
      </c>
    </row>
    <row r="5562" customFormat="false" ht="15" hidden="false" customHeight="false" outlineLevel="0" collapsed="false">
      <c r="A5562" s="0" t="s">
        <v>4197</v>
      </c>
      <c r="B5562" s="0" t="s">
        <v>50</v>
      </c>
      <c r="C5562" s="0" t="n">
        <v>2009</v>
      </c>
      <c r="D5562" s="0" t="s">
        <v>58</v>
      </c>
      <c r="E5562" s="0" t="s">
        <v>124</v>
      </c>
      <c r="F5562" s="0" t="n">
        <v>0.3</v>
      </c>
      <c r="G5562" s="0" t="n">
        <v>0</v>
      </c>
      <c r="H5562" s="0" t="n">
        <v>0</v>
      </c>
      <c r="I5562" s="0" t="n">
        <v>0.02</v>
      </c>
      <c r="J5562" s="0" t="n">
        <v>0.32</v>
      </c>
      <c r="M5562" s="0" t="s">
        <v>36</v>
      </c>
      <c r="N5562" s="0" t="s">
        <v>35</v>
      </c>
      <c r="P5562" s="0" t="n">
        <f aca="false">IF(AND(OR(Dashboard!$B$5="All",D5562=Dashboard!$B$5),OR(Dashboard!$D$5="All",N5562=Dashboard!$D$5),OR(AND(C5562&lt;&gt;"",C5562&gt;=Dashboard!$F$5,C5562&lt;=Dashboard!$H$5),AND(C5562="",Dashboard!$F$5&lt;=1980,Dashboard!$H$5&gt;=2016))),1,0)</f>
        <v>1</v>
      </c>
      <c r="Q5562" s="0" t="n">
        <f aca="false">J5562*P5562+ROW()*0.00000001</f>
        <v>0.32005562</v>
      </c>
    </row>
    <row r="5563" customFormat="false" ht="15" hidden="false" customHeight="false" outlineLevel="0" collapsed="false">
      <c r="A5563" s="0" t="s">
        <v>4173</v>
      </c>
      <c r="B5563" s="0" t="s">
        <v>70</v>
      </c>
      <c r="C5563" s="0" t="n">
        <v>2010</v>
      </c>
      <c r="D5563" s="0" t="s">
        <v>52</v>
      </c>
      <c r="E5563" s="0" t="s">
        <v>220</v>
      </c>
      <c r="F5563" s="0" t="n">
        <v>0.25</v>
      </c>
      <c r="G5563" s="0" t="n">
        <v>0.04</v>
      </c>
      <c r="H5563" s="0" t="n">
        <v>0</v>
      </c>
      <c r="I5563" s="0" t="n">
        <v>0.03</v>
      </c>
      <c r="J5563" s="0" t="n">
        <v>0.32</v>
      </c>
      <c r="K5563" s="0" t="n">
        <v>75</v>
      </c>
      <c r="L5563" s="0" t="n">
        <v>6.3</v>
      </c>
      <c r="M5563" s="0" t="s">
        <v>103</v>
      </c>
      <c r="N5563" s="0" t="s">
        <v>74</v>
      </c>
      <c r="O5563" s="0" t="s">
        <v>37</v>
      </c>
      <c r="P5563" s="0" t="n">
        <f aca="false">IF(AND(OR(Dashboard!$B$5="All",D5563=Dashboard!$B$5),OR(Dashboard!$D$5="All",N5563=Dashboard!$D$5),OR(AND(C5563&lt;&gt;"",C5563&gt;=Dashboard!$F$5,C5563&lt;=Dashboard!$H$5),AND(C5563="",Dashboard!$F$5&lt;=1980,Dashboard!$H$5&gt;=2016))),1,0)</f>
        <v>1</v>
      </c>
      <c r="Q5563" s="0" t="n">
        <f aca="false">J5563*P5563+ROW()*0.00000001</f>
        <v>0.32005563</v>
      </c>
    </row>
    <row r="5564" customFormat="false" ht="15" hidden="false" customHeight="false" outlineLevel="0" collapsed="false">
      <c r="A5564" s="0" t="s">
        <v>4198</v>
      </c>
      <c r="B5564" s="0" t="s">
        <v>97</v>
      </c>
      <c r="C5564" s="0" t="n">
        <v>2015</v>
      </c>
      <c r="D5564" s="0" t="s">
        <v>52</v>
      </c>
      <c r="E5564" s="0" t="s">
        <v>154</v>
      </c>
      <c r="F5564" s="0" t="n">
        <v>0.16</v>
      </c>
      <c r="G5564" s="0" t="n">
        <v>0.04</v>
      </c>
      <c r="H5564" s="0" t="n">
        <v>0.1</v>
      </c>
      <c r="I5564" s="0" t="n">
        <v>0.02</v>
      </c>
      <c r="J5564" s="0" t="n">
        <v>0.32</v>
      </c>
      <c r="K5564" s="0" t="n">
        <v>80</v>
      </c>
      <c r="L5564" s="0" t="n">
        <v>8.5</v>
      </c>
      <c r="M5564" s="0" t="s">
        <v>125</v>
      </c>
      <c r="N5564" s="0" t="s">
        <v>35</v>
      </c>
      <c r="O5564" s="0" t="s">
        <v>37</v>
      </c>
      <c r="P5564" s="0" t="n">
        <f aca="false">IF(AND(OR(Dashboard!$B$5="All",D5564=Dashboard!$B$5),OR(Dashboard!$D$5="All",N5564=Dashboard!$D$5),OR(AND(C5564&lt;&gt;"",C5564&gt;=Dashboard!$F$5,C5564&lt;=Dashboard!$H$5),AND(C5564="",Dashboard!$F$5&lt;=1980,Dashboard!$H$5&gt;=2016))),1,0)</f>
        <v>1</v>
      </c>
      <c r="Q5564" s="0" t="n">
        <f aca="false">J5564*P5564+ROW()*0.00000001</f>
        <v>0.32005564</v>
      </c>
    </row>
    <row r="5565" customFormat="false" ht="15" hidden="false" customHeight="false" outlineLevel="0" collapsed="false">
      <c r="A5565" s="0" t="s">
        <v>1864</v>
      </c>
      <c r="B5565" s="0" t="s">
        <v>172</v>
      </c>
      <c r="C5565" s="0" t="n">
        <v>2015</v>
      </c>
      <c r="D5565" s="0" t="s">
        <v>52</v>
      </c>
      <c r="E5565" s="0" t="s">
        <v>124</v>
      </c>
      <c r="F5565" s="0" t="n">
        <v>0.25</v>
      </c>
      <c r="G5565" s="0" t="n">
        <v>0.04</v>
      </c>
      <c r="H5565" s="0" t="n">
        <v>0</v>
      </c>
      <c r="I5565" s="0" t="n">
        <v>0.03</v>
      </c>
      <c r="J5565" s="0" t="n">
        <v>0.32</v>
      </c>
      <c r="K5565" s="0" t="n">
        <v>66</v>
      </c>
      <c r="L5565" s="0" t="n">
        <v>6.1</v>
      </c>
      <c r="M5565" s="0" t="s">
        <v>125</v>
      </c>
      <c r="N5565" s="0" t="s">
        <v>66</v>
      </c>
      <c r="O5565" s="0" t="s">
        <v>67</v>
      </c>
      <c r="P5565" s="0" t="n">
        <f aca="false">IF(AND(OR(Dashboard!$B$5="All",D5565=Dashboard!$B$5),OR(Dashboard!$D$5="All",N5565=Dashboard!$D$5),OR(AND(C5565&lt;&gt;"",C5565&gt;=Dashboard!$F$5,C5565&lt;=Dashboard!$H$5),AND(C5565="",Dashboard!$F$5&lt;=1980,Dashboard!$H$5&gt;=2016))),1,0)</f>
        <v>1</v>
      </c>
      <c r="Q5565" s="0" t="n">
        <f aca="false">J5565*P5565+ROW()*0.00000001</f>
        <v>0.32005565</v>
      </c>
    </row>
    <row r="5566" customFormat="false" ht="15" hidden="false" customHeight="false" outlineLevel="0" collapsed="false">
      <c r="A5566" s="0" t="s">
        <v>4182</v>
      </c>
      <c r="B5566" s="0" t="s">
        <v>70</v>
      </c>
      <c r="C5566" s="0" t="n">
        <v>2008</v>
      </c>
      <c r="D5566" s="0" t="s">
        <v>71</v>
      </c>
      <c r="E5566" s="0" t="s">
        <v>154</v>
      </c>
      <c r="F5566" s="0" t="n">
        <v>0.13</v>
      </c>
      <c r="G5566" s="0" t="n">
        <v>0.14</v>
      </c>
      <c r="H5566" s="0" t="n">
        <v>0</v>
      </c>
      <c r="I5566" s="0" t="n">
        <v>0.06</v>
      </c>
      <c r="J5566" s="0" t="n">
        <v>0.32</v>
      </c>
      <c r="K5566" s="0" t="n">
        <v>44</v>
      </c>
      <c r="L5566" s="0" t="n">
        <v>5.6</v>
      </c>
      <c r="M5566" s="0" t="s">
        <v>73</v>
      </c>
      <c r="N5566" s="0" t="s">
        <v>74</v>
      </c>
      <c r="O5566" s="0" t="s">
        <v>177</v>
      </c>
      <c r="P5566" s="0" t="n">
        <f aca="false">IF(AND(OR(Dashboard!$B$5="All",D5566=Dashboard!$B$5),OR(Dashboard!$D$5="All",N5566=Dashboard!$D$5),OR(AND(C5566&lt;&gt;"",C5566&gt;=Dashboard!$F$5,C5566&lt;=Dashboard!$H$5),AND(C5566="",Dashboard!$F$5&lt;=1980,Dashboard!$H$5&gt;=2016))),1,0)</f>
        <v>1</v>
      </c>
      <c r="Q5566" s="0" t="n">
        <f aca="false">J5566*P5566+ROW()*0.00000001</f>
        <v>0.32005566</v>
      </c>
    </row>
    <row r="5567" customFormat="false" ht="15" hidden="false" customHeight="false" outlineLevel="0" collapsed="false">
      <c r="A5567" s="0" t="s">
        <v>1158</v>
      </c>
      <c r="B5567" s="0" t="s">
        <v>152</v>
      </c>
      <c r="C5567" s="0" t="n">
        <v>2011</v>
      </c>
      <c r="D5567" s="0" t="s">
        <v>56</v>
      </c>
      <c r="E5567" s="0" t="s">
        <v>142</v>
      </c>
      <c r="F5567" s="0" t="n">
        <v>0.13</v>
      </c>
      <c r="G5567" s="0" t="n">
        <v>0.15</v>
      </c>
      <c r="H5567" s="0" t="n">
        <v>0</v>
      </c>
      <c r="I5567" s="0" t="n">
        <v>0.04</v>
      </c>
      <c r="J5567" s="0" t="n">
        <v>0.32</v>
      </c>
      <c r="K5567" s="0" t="n">
        <v>87</v>
      </c>
      <c r="L5567" s="0" t="n">
        <v>8.3</v>
      </c>
      <c r="M5567" s="0" t="s">
        <v>73</v>
      </c>
      <c r="N5567" s="0" t="s">
        <v>152</v>
      </c>
      <c r="O5567" s="0" t="s">
        <v>42</v>
      </c>
      <c r="P5567" s="0" t="n">
        <f aca="false">IF(AND(OR(Dashboard!$B$5="All",D5567=Dashboard!$B$5),OR(Dashboard!$D$5="All",N5567=Dashboard!$D$5),OR(AND(C5567&lt;&gt;"",C5567&gt;=Dashboard!$F$5,C5567&lt;=Dashboard!$H$5),AND(C5567="",Dashboard!$F$5&lt;=1980,Dashboard!$H$5&gt;=2016))),1,0)</f>
        <v>1</v>
      </c>
      <c r="Q5567" s="0" t="n">
        <f aca="false">J5567*P5567+ROW()*0.00000001</f>
        <v>0.32005567</v>
      </c>
    </row>
    <row r="5568" customFormat="false" ht="15" hidden="false" customHeight="false" outlineLevel="0" collapsed="false">
      <c r="A5568" s="0" t="s">
        <v>4199</v>
      </c>
      <c r="B5568" s="0" t="s">
        <v>108</v>
      </c>
      <c r="C5568" s="0" t="n">
        <v>1998</v>
      </c>
      <c r="D5568" s="0" t="s">
        <v>34</v>
      </c>
      <c r="E5568" s="0" t="s">
        <v>449</v>
      </c>
      <c r="F5568" s="0" t="n">
        <v>0.3</v>
      </c>
      <c r="G5568" s="0" t="n">
        <v>0.02</v>
      </c>
      <c r="H5568" s="0" t="n">
        <v>0</v>
      </c>
      <c r="I5568" s="0" t="n">
        <v>0</v>
      </c>
      <c r="J5568" s="0" t="n">
        <v>0.32</v>
      </c>
      <c r="N5568" s="0" t="s">
        <v>35</v>
      </c>
      <c r="P5568" s="0" t="n">
        <f aca="false">IF(AND(OR(Dashboard!$B$5="All",D5568=Dashboard!$B$5),OR(Dashboard!$D$5="All",N5568=Dashboard!$D$5),OR(AND(C5568&lt;&gt;"",C5568&gt;=Dashboard!$F$5,C5568&lt;=Dashboard!$H$5),AND(C5568="",Dashboard!$F$5&lt;=1980,Dashboard!$H$5&gt;=2016))),1,0)</f>
        <v>1</v>
      </c>
      <c r="Q5568" s="0" t="n">
        <f aca="false">J5568*P5568+ROW()*0.00000001</f>
        <v>0.32005568</v>
      </c>
    </row>
    <row r="5569" customFormat="false" ht="15" hidden="false" customHeight="false" outlineLevel="0" collapsed="false">
      <c r="A5569" s="0" t="s">
        <v>4200</v>
      </c>
      <c r="B5569" s="0" t="s">
        <v>50</v>
      </c>
      <c r="C5569" s="0" t="n">
        <v>2008</v>
      </c>
      <c r="D5569" s="0" t="s">
        <v>52</v>
      </c>
      <c r="E5569" s="0" t="s">
        <v>1173</v>
      </c>
      <c r="F5569" s="0" t="n">
        <v>0</v>
      </c>
      <c r="G5569" s="0" t="n">
        <v>0</v>
      </c>
      <c r="H5569" s="0" t="n">
        <v>0.32</v>
      </c>
      <c r="I5569" s="0" t="n">
        <v>0</v>
      </c>
      <c r="J5569" s="0" t="n">
        <v>0.32</v>
      </c>
      <c r="N5569" s="0" t="s">
        <v>35</v>
      </c>
      <c r="P5569" s="0" t="n">
        <f aca="false">IF(AND(OR(Dashboard!$B$5="All",D5569=Dashboard!$B$5),OR(Dashboard!$D$5="All",N5569=Dashboard!$D$5),OR(AND(C5569&lt;&gt;"",C5569&gt;=Dashboard!$F$5,C5569&lt;=Dashboard!$H$5),AND(C5569="",Dashboard!$F$5&lt;=1980,Dashboard!$H$5&gt;=2016))),1,0)</f>
        <v>1</v>
      </c>
      <c r="Q5569" s="0" t="n">
        <f aca="false">J5569*P5569+ROW()*0.00000001</f>
        <v>0.32005569</v>
      </c>
    </row>
    <row r="5570" customFormat="false" ht="15" hidden="false" customHeight="false" outlineLevel="0" collapsed="false">
      <c r="A5570" s="0" t="s">
        <v>4201</v>
      </c>
      <c r="B5570" s="0" t="s">
        <v>50</v>
      </c>
      <c r="C5570" s="0" t="n">
        <v>2008</v>
      </c>
      <c r="D5570" s="0" t="s">
        <v>71</v>
      </c>
      <c r="E5570" s="0" t="s">
        <v>418</v>
      </c>
      <c r="F5570" s="0" t="n">
        <v>0.18</v>
      </c>
      <c r="G5570" s="0" t="n">
        <v>0.11</v>
      </c>
      <c r="H5570" s="0" t="n">
        <v>0</v>
      </c>
      <c r="I5570" s="0" t="n">
        <v>0.03</v>
      </c>
      <c r="J5570" s="0" t="n">
        <v>0.32</v>
      </c>
      <c r="M5570" s="0" t="s">
        <v>36</v>
      </c>
      <c r="N5570" s="0" t="s">
        <v>35</v>
      </c>
      <c r="P5570" s="0" t="n">
        <f aca="false">IF(AND(OR(Dashboard!$B$5="All",D5570=Dashboard!$B$5),OR(Dashboard!$D$5="All",N5570=Dashboard!$D$5),OR(AND(C5570&lt;&gt;"",C5570&gt;=Dashboard!$F$5,C5570&lt;=Dashboard!$H$5),AND(C5570="",Dashboard!$F$5&lt;=1980,Dashboard!$H$5&gt;=2016))),1,0)</f>
        <v>1</v>
      </c>
      <c r="Q5570" s="0" t="n">
        <f aca="false">J5570*P5570+ROW()*0.00000001</f>
        <v>0.3200557</v>
      </c>
    </row>
    <row r="5571" customFormat="false" ht="15" hidden="false" customHeight="false" outlineLevel="0" collapsed="false">
      <c r="A5571" s="0" t="s">
        <v>4202</v>
      </c>
      <c r="B5571" s="0" t="s">
        <v>64</v>
      </c>
      <c r="C5571" s="0" t="n">
        <v>2011</v>
      </c>
      <c r="D5571" s="0" t="s">
        <v>52</v>
      </c>
      <c r="E5571" s="0" t="s">
        <v>1364</v>
      </c>
      <c r="F5571" s="0" t="n">
        <v>0.3</v>
      </c>
      <c r="G5571" s="0" t="n">
        <v>0</v>
      </c>
      <c r="H5571" s="0" t="n">
        <v>0</v>
      </c>
      <c r="I5571" s="0" t="n">
        <v>0.02</v>
      </c>
      <c r="J5571" s="0" t="n">
        <v>0.32</v>
      </c>
      <c r="M5571" s="0" t="s">
        <v>36</v>
      </c>
      <c r="N5571" s="0" t="s">
        <v>66</v>
      </c>
      <c r="P5571" s="0" t="n">
        <f aca="false">IF(AND(OR(Dashboard!$B$5="All",D5571=Dashboard!$B$5),OR(Dashboard!$D$5="All",N5571=Dashboard!$D$5),OR(AND(C5571&lt;&gt;"",C5571&gt;=Dashboard!$F$5,C5571&lt;=Dashboard!$H$5),AND(C5571="",Dashboard!$F$5&lt;=1980,Dashboard!$H$5&gt;=2016))),1,0)</f>
        <v>1</v>
      </c>
      <c r="Q5571" s="0" t="n">
        <f aca="false">J5571*P5571+ROW()*0.00000001</f>
        <v>0.32005571</v>
      </c>
    </row>
    <row r="5572" customFormat="false" ht="15" hidden="false" customHeight="false" outlineLevel="0" collapsed="false">
      <c r="A5572" s="0" t="s">
        <v>4203</v>
      </c>
      <c r="B5572" s="0" t="s">
        <v>76</v>
      </c>
      <c r="C5572" s="0" t="n">
        <v>2001</v>
      </c>
      <c r="D5572" s="0" t="s">
        <v>41</v>
      </c>
      <c r="E5572" s="0" t="s">
        <v>89</v>
      </c>
      <c r="F5572" s="0" t="n">
        <v>0.16</v>
      </c>
      <c r="G5572" s="0" t="n">
        <v>0.12</v>
      </c>
      <c r="H5572" s="0" t="n">
        <v>0</v>
      </c>
      <c r="I5572" s="0" t="n">
        <v>0.04</v>
      </c>
      <c r="J5572" s="0" t="n">
        <v>0.32</v>
      </c>
      <c r="K5572" s="0" t="n">
        <v>77</v>
      </c>
      <c r="L5572" s="0" t="n">
        <v>8.3</v>
      </c>
      <c r="M5572" s="0" t="s">
        <v>103</v>
      </c>
      <c r="N5572" s="0" t="s">
        <v>74</v>
      </c>
      <c r="O5572" s="0" t="s">
        <v>37</v>
      </c>
      <c r="P5572" s="0" t="n">
        <f aca="false">IF(AND(OR(Dashboard!$B$5="All",D5572=Dashboard!$B$5),OR(Dashboard!$D$5="All",N5572=Dashboard!$D$5),OR(AND(C5572&lt;&gt;"",C5572&gt;=Dashboard!$F$5,C5572&lt;=Dashboard!$H$5),AND(C5572="",Dashboard!$F$5&lt;=1980,Dashboard!$H$5&gt;=2016))),1,0)</f>
        <v>1</v>
      </c>
      <c r="Q5572" s="0" t="n">
        <f aca="false">J5572*P5572+ROW()*0.00000001</f>
        <v>0.32005572</v>
      </c>
    </row>
    <row r="5573" customFormat="false" ht="15" hidden="false" customHeight="false" outlineLevel="0" collapsed="false">
      <c r="A5573" s="0" t="s">
        <v>2643</v>
      </c>
      <c r="B5573" s="0" t="s">
        <v>64</v>
      </c>
      <c r="C5573" s="0" t="n">
        <v>2011</v>
      </c>
      <c r="D5573" s="0" t="s">
        <v>52</v>
      </c>
      <c r="E5573" s="0" t="s">
        <v>124</v>
      </c>
      <c r="F5573" s="0" t="n">
        <v>0.2</v>
      </c>
      <c r="G5573" s="0" t="n">
        <v>0.1</v>
      </c>
      <c r="H5573" s="0" t="n">
        <v>0</v>
      </c>
      <c r="I5573" s="0" t="n">
        <v>0.03</v>
      </c>
      <c r="J5573" s="0" t="n">
        <v>0.32</v>
      </c>
      <c r="K5573" s="0" t="n">
        <v>66</v>
      </c>
      <c r="L5573" s="0" t="n">
        <v>5.8</v>
      </c>
      <c r="M5573" s="0" t="s">
        <v>103</v>
      </c>
      <c r="N5573" s="0" t="s">
        <v>66</v>
      </c>
      <c r="O5573" s="0" t="s">
        <v>67</v>
      </c>
      <c r="P5573" s="0" t="n">
        <f aca="false">IF(AND(OR(Dashboard!$B$5="All",D5573=Dashboard!$B$5),OR(Dashboard!$D$5="All",N5573=Dashboard!$D$5),OR(AND(C5573&lt;&gt;"",C5573&gt;=Dashboard!$F$5,C5573&lt;=Dashboard!$H$5),AND(C5573="",Dashboard!$F$5&lt;=1980,Dashboard!$H$5&gt;=2016))),1,0)</f>
        <v>1</v>
      </c>
      <c r="Q5573" s="0" t="n">
        <f aca="false">J5573*P5573+ROW()*0.00000001</f>
        <v>0.32005573</v>
      </c>
    </row>
    <row r="5574" customFormat="false" ht="15" hidden="false" customHeight="false" outlineLevel="0" collapsed="false">
      <c r="A5574" s="0" t="s">
        <v>1698</v>
      </c>
      <c r="B5574" s="0" t="s">
        <v>144</v>
      </c>
      <c r="C5574" s="0" t="n">
        <v>2005</v>
      </c>
      <c r="D5574" s="0" t="s">
        <v>34</v>
      </c>
      <c r="E5574" s="0" t="s">
        <v>142</v>
      </c>
      <c r="F5574" s="0" t="n">
        <v>0.28</v>
      </c>
      <c r="G5574" s="0" t="n">
        <v>0.03</v>
      </c>
      <c r="H5574" s="0" t="n">
        <v>0</v>
      </c>
      <c r="I5574" s="0" t="n">
        <v>0.01</v>
      </c>
      <c r="J5574" s="0" t="n">
        <v>0.32</v>
      </c>
      <c r="K5574" s="0" t="n">
        <v>89</v>
      </c>
      <c r="L5574" s="0" t="n">
        <v>8.9</v>
      </c>
      <c r="M5574" s="0" t="s">
        <v>36</v>
      </c>
      <c r="N5574" s="0" t="s">
        <v>66</v>
      </c>
      <c r="O5574" s="0" t="s">
        <v>42</v>
      </c>
      <c r="P5574" s="0" t="n">
        <f aca="false">IF(AND(OR(Dashboard!$B$5="All",D5574=Dashboard!$B$5),OR(Dashboard!$D$5="All",N5574=Dashboard!$D$5),OR(AND(C5574&lt;&gt;"",C5574&gt;=Dashboard!$F$5,C5574&lt;=Dashboard!$H$5),AND(C5574="",Dashboard!$F$5&lt;=1980,Dashboard!$H$5&gt;=2016))),1,0)</f>
        <v>1</v>
      </c>
      <c r="Q5574" s="0" t="n">
        <f aca="false">J5574*P5574+ROW()*0.00000001</f>
        <v>0.32005574</v>
      </c>
    </row>
    <row r="5575" customFormat="false" ht="15" hidden="false" customHeight="false" outlineLevel="0" collapsed="false">
      <c r="A5575" s="0" t="s">
        <v>4204</v>
      </c>
      <c r="B5575" s="0" t="s">
        <v>117</v>
      </c>
      <c r="C5575" s="0" t="n">
        <v>1997</v>
      </c>
      <c r="D5575" s="0" t="s">
        <v>48</v>
      </c>
      <c r="E5575" s="0" t="s">
        <v>449</v>
      </c>
      <c r="F5575" s="0" t="n">
        <v>0.18</v>
      </c>
      <c r="G5575" s="0" t="n">
        <v>0.12</v>
      </c>
      <c r="H5575" s="0" t="n">
        <v>0</v>
      </c>
      <c r="I5575" s="0" t="n">
        <v>0.02</v>
      </c>
      <c r="J5575" s="0" t="n">
        <v>0.32</v>
      </c>
      <c r="N5575" s="0" t="s">
        <v>74</v>
      </c>
      <c r="P5575" s="0" t="n">
        <f aca="false">IF(AND(OR(Dashboard!$B$5="All",D5575=Dashboard!$B$5),OR(Dashboard!$D$5="All",N5575=Dashboard!$D$5),OR(AND(C5575&lt;&gt;"",C5575&gt;=Dashboard!$F$5,C5575&lt;=Dashboard!$H$5),AND(C5575="",Dashboard!$F$5&lt;=1980,Dashboard!$H$5&gt;=2016))),1,0)</f>
        <v>1</v>
      </c>
      <c r="Q5575" s="0" t="n">
        <f aca="false">J5575*P5575+ROW()*0.00000001</f>
        <v>0.32005575</v>
      </c>
    </row>
    <row r="5576" customFormat="false" ht="15" hidden="false" customHeight="false" outlineLevel="0" collapsed="false">
      <c r="A5576" s="0" t="s">
        <v>4205</v>
      </c>
      <c r="B5576" s="0" t="s">
        <v>117</v>
      </c>
      <c r="C5576" s="0" t="n">
        <v>2002</v>
      </c>
      <c r="D5576" s="0" t="s">
        <v>46</v>
      </c>
      <c r="E5576" s="0" t="s">
        <v>310</v>
      </c>
      <c r="F5576" s="0" t="n">
        <v>0</v>
      </c>
      <c r="G5576" s="0" t="n">
        <v>0</v>
      </c>
      <c r="H5576" s="0" t="n">
        <v>0.3</v>
      </c>
      <c r="I5576" s="0" t="n">
        <v>0.02</v>
      </c>
      <c r="J5576" s="0" t="n">
        <v>0.32</v>
      </c>
      <c r="N5576" s="0" t="s">
        <v>74</v>
      </c>
      <c r="P5576" s="0" t="n">
        <f aca="false">IF(AND(OR(Dashboard!$B$5="All",D5576=Dashboard!$B$5),OR(Dashboard!$D$5="All",N5576=Dashboard!$D$5),OR(AND(C5576&lt;&gt;"",C5576&gt;=Dashboard!$F$5,C5576&lt;=Dashboard!$H$5),AND(C5576="",Dashboard!$F$5&lt;=1980,Dashboard!$H$5&gt;=2016))),1,0)</f>
        <v>1</v>
      </c>
      <c r="Q5576" s="0" t="n">
        <f aca="false">J5576*P5576+ROW()*0.00000001</f>
        <v>0.32005576</v>
      </c>
    </row>
    <row r="5577" customFormat="false" ht="15" hidden="false" customHeight="false" outlineLevel="0" collapsed="false">
      <c r="A5577" s="0" t="s">
        <v>1942</v>
      </c>
      <c r="B5577" s="0" t="s">
        <v>33</v>
      </c>
      <c r="C5577" s="0" t="n">
        <v>2009</v>
      </c>
      <c r="D5577" s="0" t="s">
        <v>46</v>
      </c>
      <c r="E5577" s="0" t="s">
        <v>91</v>
      </c>
      <c r="F5577" s="0" t="n">
        <v>0.25</v>
      </c>
      <c r="G5577" s="0" t="n">
        <v>0.05</v>
      </c>
      <c r="H5577" s="0" t="n">
        <v>0</v>
      </c>
      <c r="I5577" s="0" t="n">
        <v>0.03</v>
      </c>
      <c r="J5577" s="0" t="n">
        <v>0.32</v>
      </c>
      <c r="K5577" s="0" t="n">
        <v>50</v>
      </c>
      <c r="L5577" s="0" t="n">
        <v>5.2</v>
      </c>
      <c r="M5577" s="0" t="s">
        <v>103</v>
      </c>
      <c r="N5577" s="0" t="s">
        <v>35</v>
      </c>
      <c r="O5577" s="0" t="s">
        <v>177</v>
      </c>
      <c r="P5577" s="0" t="n">
        <f aca="false">IF(AND(OR(Dashboard!$B$5="All",D5577=Dashboard!$B$5),OR(Dashboard!$D$5="All",N5577=Dashboard!$D$5),OR(AND(C5577&lt;&gt;"",C5577&gt;=Dashboard!$F$5,C5577&lt;=Dashboard!$H$5),AND(C5577="",Dashboard!$F$5&lt;=1980,Dashboard!$H$5&gt;=2016))),1,0)</f>
        <v>1</v>
      </c>
      <c r="Q5577" s="0" t="n">
        <f aca="false">J5577*P5577+ROW()*0.00000001</f>
        <v>0.32005577</v>
      </c>
    </row>
    <row r="5578" customFormat="false" ht="15" hidden="false" customHeight="false" outlineLevel="0" collapsed="false">
      <c r="A5578" s="0" t="s">
        <v>4206</v>
      </c>
      <c r="B5578" s="0" t="s">
        <v>70</v>
      </c>
      <c r="C5578" s="0" t="n">
        <v>2013</v>
      </c>
      <c r="D5578" s="0" t="s">
        <v>71</v>
      </c>
      <c r="E5578" s="0" t="s">
        <v>211</v>
      </c>
      <c r="F5578" s="0" t="n">
        <v>0.1</v>
      </c>
      <c r="G5578" s="0" t="n">
        <v>0.17</v>
      </c>
      <c r="H5578" s="0" t="n">
        <v>0</v>
      </c>
      <c r="I5578" s="0" t="n">
        <v>0.06</v>
      </c>
      <c r="J5578" s="0" t="n">
        <v>0.32</v>
      </c>
      <c r="K5578" s="0" t="n">
        <v>72</v>
      </c>
      <c r="L5578" s="0" t="n">
        <v>7.4</v>
      </c>
      <c r="M5578" s="0" t="s">
        <v>73</v>
      </c>
      <c r="N5578" s="0" t="s">
        <v>74</v>
      </c>
      <c r="O5578" s="0" t="s">
        <v>37</v>
      </c>
      <c r="P5578" s="0" t="n">
        <f aca="false">IF(AND(OR(Dashboard!$B$5="All",D5578=Dashboard!$B$5),OR(Dashboard!$D$5="All",N5578=Dashboard!$D$5),OR(AND(C5578&lt;&gt;"",C5578&gt;=Dashboard!$F$5,C5578&lt;=Dashboard!$H$5),AND(C5578="",Dashboard!$F$5&lt;=1980,Dashboard!$H$5&gt;=2016))),1,0)</f>
        <v>1</v>
      </c>
      <c r="Q5578" s="0" t="n">
        <f aca="false">J5578*P5578+ROW()*0.00000001</f>
        <v>0.32005578</v>
      </c>
    </row>
    <row r="5579" customFormat="false" ht="15" hidden="false" customHeight="false" outlineLevel="0" collapsed="false">
      <c r="A5579" s="0" t="s">
        <v>3311</v>
      </c>
      <c r="B5579" s="0" t="s">
        <v>64</v>
      </c>
      <c r="C5579" s="0" t="n">
        <v>2012</v>
      </c>
      <c r="D5579" s="0" t="s">
        <v>71</v>
      </c>
      <c r="E5579" s="0" t="s">
        <v>220</v>
      </c>
      <c r="F5579" s="0" t="n">
        <v>0.22</v>
      </c>
      <c r="G5579" s="0" t="n">
        <v>0.08</v>
      </c>
      <c r="H5579" s="0" t="n">
        <v>0</v>
      </c>
      <c r="I5579" s="0" t="n">
        <v>0.02</v>
      </c>
      <c r="J5579" s="0" t="n">
        <v>0.32</v>
      </c>
      <c r="K5579" s="0" t="n">
        <v>68</v>
      </c>
      <c r="L5579" s="0" t="n">
        <v>7.3</v>
      </c>
      <c r="M5579" s="0" t="s">
        <v>73</v>
      </c>
      <c r="N5579" s="0" t="s">
        <v>66</v>
      </c>
      <c r="O5579" s="0" t="s">
        <v>67</v>
      </c>
      <c r="P5579" s="0" t="n">
        <f aca="false">IF(AND(OR(Dashboard!$B$5="All",D5579=Dashboard!$B$5),OR(Dashboard!$D$5="All",N5579=Dashboard!$D$5),OR(AND(C5579&lt;&gt;"",C5579&gt;=Dashboard!$F$5,C5579&lt;=Dashboard!$H$5),AND(C5579="",Dashboard!$F$5&lt;=1980,Dashboard!$H$5&gt;=2016))),1,0)</f>
        <v>1</v>
      </c>
      <c r="Q5579" s="0" t="n">
        <f aca="false">J5579*P5579+ROW()*0.00000001</f>
        <v>0.32005579</v>
      </c>
    </row>
    <row r="5580" customFormat="false" ht="15" hidden="false" customHeight="false" outlineLevel="0" collapsed="false">
      <c r="A5580" s="0" t="s">
        <v>4207</v>
      </c>
      <c r="B5580" s="0" t="s">
        <v>117</v>
      </c>
      <c r="C5580" s="0" t="n">
        <v>1996</v>
      </c>
      <c r="D5580" s="0" t="s">
        <v>71</v>
      </c>
      <c r="E5580" s="0" t="s">
        <v>142</v>
      </c>
      <c r="F5580" s="0" t="n">
        <v>0.05</v>
      </c>
      <c r="G5580" s="0" t="n">
        <v>0.04</v>
      </c>
      <c r="H5580" s="0" t="n">
        <v>0.21</v>
      </c>
      <c r="I5580" s="0" t="n">
        <v>0.02</v>
      </c>
      <c r="J5580" s="0" t="n">
        <v>0.32</v>
      </c>
      <c r="N5580" s="0" t="s">
        <v>74</v>
      </c>
      <c r="P5580" s="0" t="n">
        <f aca="false">IF(AND(OR(Dashboard!$B$5="All",D5580=Dashboard!$B$5),OR(Dashboard!$D$5="All",N5580=Dashboard!$D$5),OR(AND(C5580&lt;&gt;"",C5580&gt;=Dashboard!$F$5,C5580&lt;=Dashboard!$H$5),AND(C5580="",Dashboard!$F$5&lt;=1980,Dashboard!$H$5&gt;=2016))),1,0)</f>
        <v>1</v>
      </c>
      <c r="Q5580" s="0" t="n">
        <f aca="false">J5580*P5580+ROW()*0.00000001</f>
        <v>0.3200558</v>
      </c>
    </row>
    <row r="5581" customFormat="false" ht="15" hidden="false" customHeight="false" outlineLevel="0" collapsed="false">
      <c r="A5581" s="0" t="s">
        <v>4208</v>
      </c>
      <c r="B5581" s="0" t="s">
        <v>70</v>
      </c>
      <c r="C5581" s="0" t="n">
        <v>2011</v>
      </c>
      <c r="D5581" s="0" t="s">
        <v>71</v>
      </c>
      <c r="E5581" s="0" t="s">
        <v>211</v>
      </c>
      <c r="F5581" s="0" t="n">
        <v>0.11</v>
      </c>
      <c r="G5581" s="0" t="n">
        <v>0.08</v>
      </c>
      <c r="H5581" s="0" t="n">
        <v>0.1</v>
      </c>
      <c r="I5581" s="0" t="n">
        <v>0.03</v>
      </c>
      <c r="J5581" s="0" t="n">
        <v>0.32</v>
      </c>
      <c r="K5581" s="0" t="n">
        <v>72</v>
      </c>
      <c r="L5581" s="0" t="n">
        <v>7.1</v>
      </c>
      <c r="M5581" s="0" t="s">
        <v>73</v>
      </c>
      <c r="N5581" s="0" t="s">
        <v>74</v>
      </c>
      <c r="O5581" s="0" t="s">
        <v>37</v>
      </c>
      <c r="P5581" s="0" t="n">
        <f aca="false">IF(AND(OR(Dashboard!$B$5="All",D5581=Dashboard!$B$5),OR(Dashboard!$D$5="All",N5581=Dashboard!$D$5),OR(AND(C5581&lt;&gt;"",C5581&gt;=Dashboard!$F$5,C5581&lt;=Dashboard!$H$5),AND(C5581="",Dashboard!$F$5&lt;=1980,Dashboard!$H$5&gt;=2016))),1,0)</f>
        <v>1</v>
      </c>
      <c r="Q5581" s="0" t="n">
        <f aca="false">J5581*P5581+ROW()*0.00000001</f>
        <v>0.32005581</v>
      </c>
    </row>
    <row r="5582" customFormat="false" ht="15" hidden="false" customHeight="false" outlineLevel="0" collapsed="false">
      <c r="A5582" s="0" t="s">
        <v>4209</v>
      </c>
      <c r="B5582" s="0" t="s">
        <v>117</v>
      </c>
      <c r="C5582" s="0" t="n">
        <v>1997</v>
      </c>
      <c r="D5582" s="0" t="s">
        <v>34</v>
      </c>
      <c r="E5582" s="0" t="s">
        <v>89</v>
      </c>
      <c r="F5582" s="0" t="n">
        <v>0.18</v>
      </c>
      <c r="G5582" s="0" t="n">
        <v>0.12</v>
      </c>
      <c r="H5582" s="0" t="n">
        <v>0</v>
      </c>
      <c r="I5582" s="0" t="n">
        <v>0.02</v>
      </c>
      <c r="J5582" s="0" t="n">
        <v>0.32</v>
      </c>
      <c r="N5582" s="0" t="s">
        <v>74</v>
      </c>
      <c r="P5582" s="0" t="n">
        <f aca="false">IF(AND(OR(Dashboard!$B$5="All",D5582=Dashboard!$B$5),OR(Dashboard!$D$5="All",N5582=Dashboard!$D$5),OR(AND(C5582&lt;&gt;"",C5582&gt;=Dashboard!$F$5,C5582&lt;=Dashboard!$H$5),AND(C5582="",Dashboard!$F$5&lt;=1980,Dashboard!$H$5&gt;=2016))),1,0)</f>
        <v>1</v>
      </c>
      <c r="Q5582" s="0" t="n">
        <f aca="false">J5582*P5582+ROW()*0.00000001</f>
        <v>0.32005582</v>
      </c>
    </row>
    <row r="5583" customFormat="false" ht="15" hidden="false" customHeight="false" outlineLevel="0" collapsed="false">
      <c r="A5583" s="0" t="s">
        <v>1620</v>
      </c>
      <c r="B5583" s="0" t="s">
        <v>172</v>
      </c>
      <c r="C5583" s="0" t="n">
        <v>2015</v>
      </c>
      <c r="D5583" s="0" t="s">
        <v>102</v>
      </c>
      <c r="E5583" s="0" t="s">
        <v>328</v>
      </c>
      <c r="F5583" s="0" t="n">
        <v>0.18</v>
      </c>
      <c r="G5583" s="0" t="n">
        <v>0.11</v>
      </c>
      <c r="H5583" s="0" t="n">
        <v>0</v>
      </c>
      <c r="I5583" s="0" t="n">
        <v>0.03</v>
      </c>
      <c r="J5583" s="0" t="n">
        <v>0.32</v>
      </c>
      <c r="K5583" s="0" t="n">
        <v>67</v>
      </c>
      <c r="L5583" s="0" t="n">
        <v>7.2</v>
      </c>
      <c r="M5583" s="0" t="s">
        <v>103</v>
      </c>
      <c r="N5583" s="0" t="s">
        <v>66</v>
      </c>
      <c r="O5583" s="0" t="s">
        <v>67</v>
      </c>
      <c r="P5583" s="0" t="n">
        <f aca="false">IF(AND(OR(Dashboard!$B$5="All",D5583=Dashboard!$B$5),OR(Dashboard!$D$5="All",N5583=Dashboard!$D$5),OR(AND(C5583&lt;&gt;"",C5583&gt;=Dashboard!$F$5,C5583&lt;=Dashboard!$H$5),AND(C5583="",Dashboard!$F$5&lt;=1980,Dashboard!$H$5&gt;=2016))),1,0)</f>
        <v>1</v>
      </c>
      <c r="Q5583" s="0" t="n">
        <f aca="false">J5583*P5583+ROW()*0.00000001</f>
        <v>0.32005583</v>
      </c>
    </row>
    <row r="5584" customFormat="false" ht="15" hidden="false" customHeight="false" outlineLevel="0" collapsed="false">
      <c r="A5584" s="0" t="s">
        <v>3454</v>
      </c>
      <c r="B5584" s="0" t="s">
        <v>64</v>
      </c>
      <c r="C5584" s="0" t="n">
        <v>2007</v>
      </c>
      <c r="D5584" s="0" t="s">
        <v>46</v>
      </c>
      <c r="E5584" s="0" t="s">
        <v>160</v>
      </c>
      <c r="F5584" s="0" t="n">
        <v>0.19</v>
      </c>
      <c r="G5584" s="0" t="n">
        <v>0.04</v>
      </c>
      <c r="H5584" s="0" t="n">
        <v>0.08</v>
      </c>
      <c r="I5584" s="0" t="n">
        <v>0.02</v>
      </c>
      <c r="J5584" s="0" t="n">
        <v>0.32</v>
      </c>
      <c r="K5584" s="0" t="n">
        <v>79</v>
      </c>
      <c r="L5584" s="0" t="n">
        <v>7.9</v>
      </c>
      <c r="M5584" s="0" t="s">
        <v>103</v>
      </c>
      <c r="N5584" s="0" t="s">
        <v>66</v>
      </c>
      <c r="O5584" s="0" t="s">
        <v>37</v>
      </c>
      <c r="P5584" s="0" t="n">
        <f aca="false">IF(AND(OR(Dashboard!$B$5="All",D5584=Dashboard!$B$5),OR(Dashboard!$D$5="All",N5584=Dashboard!$D$5),OR(AND(C5584&lt;&gt;"",C5584&gt;=Dashboard!$F$5,C5584&lt;=Dashboard!$H$5),AND(C5584="",Dashboard!$F$5&lt;=1980,Dashboard!$H$5&gt;=2016))),1,0)</f>
        <v>1</v>
      </c>
      <c r="Q5584" s="0" t="n">
        <f aca="false">J5584*P5584+ROW()*0.00000001</f>
        <v>0.32005584</v>
      </c>
    </row>
    <row r="5585" customFormat="false" ht="15" hidden="false" customHeight="false" outlineLevel="0" collapsed="false">
      <c r="A5585" s="0" t="s">
        <v>4210</v>
      </c>
      <c r="B5585" s="0" t="s">
        <v>117</v>
      </c>
      <c r="C5585" s="0" t="n">
        <v>1999</v>
      </c>
      <c r="D5585" s="0" t="s">
        <v>58</v>
      </c>
      <c r="E5585" s="0" t="s">
        <v>124</v>
      </c>
      <c r="F5585" s="0" t="n">
        <v>0.11</v>
      </c>
      <c r="G5585" s="0" t="n">
        <v>0.07</v>
      </c>
      <c r="H5585" s="0" t="n">
        <v>0.12</v>
      </c>
      <c r="I5585" s="0" t="n">
        <v>0.02</v>
      </c>
      <c r="J5585" s="0" t="n">
        <v>0.32</v>
      </c>
      <c r="K5585" s="0" t="n">
        <v>82</v>
      </c>
      <c r="L5585" s="0" t="n">
        <v>9.3</v>
      </c>
      <c r="M5585" s="0" t="s">
        <v>36</v>
      </c>
      <c r="N5585" s="0" t="s">
        <v>74</v>
      </c>
      <c r="O5585" s="0" t="s">
        <v>42</v>
      </c>
      <c r="P5585" s="0" t="n">
        <f aca="false">IF(AND(OR(Dashboard!$B$5="All",D5585=Dashboard!$B$5),OR(Dashboard!$D$5="All",N5585=Dashboard!$D$5),OR(AND(C5585&lt;&gt;"",C5585&gt;=Dashboard!$F$5,C5585&lt;=Dashboard!$H$5),AND(C5585="",Dashboard!$F$5&lt;=1980,Dashboard!$H$5&gt;=2016))),1,0)</f>
        <v>1</v>
      </c>
      <c r="Q5585" s="0" t="n">
        <f aca="false">J5585*P5585+ROW()*0.00000001</f>
        <v>0.32005585</v>
      </c>
    </row>
    <row r="5586" customFormat="false" ht="15" hidden="false" customHeight="false" outlineLevel="0" collapsed="false">
      <c r="A5586" s="0" t="s">
        <v>2565</v>
      </c>
      <c r="B5586" s="0" t="s">
        <v>64</v>
      </c>
      <c r="C5586" s="0" t="n">
        <v>2012</v>
      </c>
      <c r="D5586" s="0" t="s">
        <v>102</v>
      </c>
      <c r="E5586" s="0" t="s">
        <v>124</v>
      </c>
      <c r="F5586" s="0" t="n">
        <v>0.19</v>
      </c>
      <c r="G5586" s="0" t="n">
        <v>0.08</v>
      </c>
      <c r="H5586" s="0" t="n">
        <v>0.03</v>
      </c>
      <c r="I5586" s="0" t="n">
        <v>0.03</v>
      </c>
      <c r="J5586" s="0" t="n">
        <v>0.32</v>
      </c>
      <c r="K5586" s="0" t="n">
        <v>76</v>
      </c>
      <c r="L5586" s="0" t="n">
        <v>7.9</v>
      </c>
      <c r="M5586" s="0" t="s">
        <v>73</v>
      </c>
      <c r="N5586" s="0" t="s">
        <v>66</v>
      </c>
      <c r="O5586" s="0" t="s">
        <v>37</v>
      </c>
      <c r="P5586" s="0" t="n">
        <f aca="false">IF(AND(OR(Dashboard!$B$5="All",D5586=Dashboard!$B$5),OR(Dashboard!$D$5="All",N5586=Dashboard!$D$5),OR(AND(C5586&lt;&gt;"",C5586&gt;=Dashboard!$F$5,C5586&lt;=Dashboard!$H$5),AND(C5586="",Dashboard!$F$5&lt;=1980,Dashboard!$H$5&gt;=2016))),1,0)</f>
        <v>1</v>
      </c>
      <c r="Q5586" s="0" t="n">
        <f aca="false">J5586*P5586+ROW()*0.00000001</f>
        <v>0.32005586</v>
      </c>
    </row>
    <row r="5587" customFormat="false" ht="15" hidden="false" customHeight="false" outlineLevel="0" collapsed="false">
      <c r="A5587" s="0" t="s">
        <v>4211</v>
      </c>
      <c r="B5587" s="0" t="s">
        <v>76</v>
      </c>
      <c r="C5587" s="0" t="n">
        <v>2003</v>
      </c>
      <c r="D5587" s="0" t="s">
        <v>102</v>
      </c>
      <c r="E5587" s="0" t="s">
        <v>160</v>
      </c>
      <c r="F5587" s="0" t="n">
        <v>0</v>
      </c>
      <c r="G5587" s="0" t="n">
        <v>0</v>
      </c>
      <c r="H5587" s="0" t="n">
        <v>0.32</v>
      </c>
      <c r="I5587" s="0" t="n">
        <v>0</v>
      </c>
      <c r="J5587" s="0" t="n">
        <v>0.32</v>
      </c>
      <c r="N5587" s="0" t="s">
        <v>74</v>
      </c>
      <c r="P5587" s="0" t="n">
        <f aca="false">IF(AND(OR(Dashboard!$B$5="All",D5587=Dashboard!$B$5),OR(Dashboard!$D$5="All",N5587=Dashboard!$D$5),OR(AND(C5587&lt;&gt;"",C5587&gt;=Dashboard!$F$5,C5587&lt;=Dashboard!$H$5),AND(C5587="",Dashboard!$F$5&lt;=1980,Dashboard!$H$5&gt;=2016))),1,0)</f>
        <v>1</v>
      </c>
      <c r="Q5587" s="0" t="n">
        <f aca="false">J5587*P5587+ROW()*0.00000001</f>
        <v>0.32005587</v>
      </c>
    </row>
    <row r="5588" customFormat="false" ht="15" hidden="false" customHeight="false" outlineLevel="0" collapsed="false">
      <c r="A5588" s="0" t="s">
        <v>4212</v>
      </c>
      <c r="B5588" s="0" t="s">
        <v>76</v>
      </c>
      <c r="D5588" s="0" t="s">
        <v>46</v>
      </c>
      <c r="E5588" s="0" t="s">
        <v>520</v>
      </c>
      <c r="F5588" s="0" t="n">
        <v>0.08</v>
      </c>
      <c r="G5588" s="0" t="n">
        <v>0.06</v>
      </c>
      <c r="H5588" s="0" t="n">
        <v>0.15</v>
      </c>
      <c r="I5588" s="0" t="n">
        <v>0.02</v>
      </c>
      <c r="J5588" s="0" t="n">
        <v>0.32</v>
      </c>
      <c r="K5588" s="0" t="n">
        <v>85</v>
      </c>
      <c r="L5588" s="0" t="n">
        <v>6.9</v>
      </c>
      <c r="M5588" s="0" t="s">
        <v>103</v>
      </c>
      <c r="N5588" s="0" t="s">
        <v>74</v>
      </c>
      <c r="O5588" s="0" t="s">
        <v>42</v>
      </c>
      <c r="P5588" s="0" t="n">
        <f aca="false">IF(AND(OR(Dashboard!$B$5="All",D5588=Dashboard!$B$5),OR(Dashboard!$D$5="All",N5588=Dashboard!$D$5),OR(AND(C5588&lt;&gt;"",C5588&gt;=Dashboard!$F$5,C5588&lt;=Dashboard!$H$5),AND(C5588="",Dashboard!$F$5&lt;=1980,Dashboard!$H$5&gt;=2016))),1,0)</f>
        <v>1</v>
      </c>
      <c r="Q5588" s="0" t="n">
        <f aca="false">J5588*P5588+ROW()*0.00000001</f>
        <v>0.32005588</v>
      </c>
    </row>
    <row r="5589" customFormat="false" ht="15" hidden="false" customHeight="false" outlineLevel="0" collapsed="false">
      <c r="A5589" s="0" t="s">
        <v>4213</v>
      </c>
      <c r="B5589" s="0" t="s">
        <v>97</v>
      </c>
      <c r="C5589" s="0" t="n">
        <v>2014</v>
      </c>
      <c r="D5589" s="0" t="s">
        <v>246</v>
      </c>
      <c r="E5589" s="0" t="s">
        <v>328</v>
      </c>
      <c r="F5589" s="0" t="n">
        <v>0</v>
      </c>
      <c r="G5589" s="0" t="n">
        <v>0</v>
      </c>
      <c r="H5589" s="0" t="n">
        <v>0.32</v>
      </c>
      <c r="I5589" s="0" t="n">
        <v>0</v>
      </c>
      <c r="J5589" s="0" t="n">
        <v>0.32</v>
      </c>
      <c r="N5589" s="0" t="s">
        <v>35</v>
      </c>
      <c r="P5589" s="0" t="n">
        <f aca="false">IF(AND(OR(Dashboard!$B$5="All",D5589=Dashboard!$B$5),OR(Dashboard!$D$5="All",N5589=Dashboard!$D$5),OR(AND(C5589&lt;&gt;"",C5589&gt;=Dashboard!$F$5,C5589&lt;=Dashboard!$H$5),AND(C5589="",Dashboard!$F$5&lt;=1980,Dashboard!$H$5&gt;=2016))),1,0)</f>
        <v>1</v>
      </c>
      <c r="Q5589" s="0" t="n">
        <f aca="false">J5589*P5589+ROW()*0.00000001</f>
        <v>0.32005589</v>
      </c>
    </row>
    <row r="5590" customFormat="false" ht="15" hidden="false" customHeight="false" outlineLevel="0" collapsed="false">
      <c r="A5590" s="0" t="s">
        <v>4214</v>
      </c>
      <c r="B5590" s="0" t="s">
        <v>64</v>
      </c>
      <c r="C5590" s="0" t="n">
        <v>2009</v>
      </c>
      <c r="D5590" s="0" t="s">
        <v>71</v>
      </c>
      <c r="E5590" s="0" t="s">
        <v>547</v>
      </c>
      <c r="F5590" s="0" t="n">
        <v>0.15</v>
      </c>
      <c r="G5590" s="0" t="n">
        <v>0.14</v>
      </c>
      <c r="H5590" s="0" t="n">
        <v>0</v>
      </c>
      <c r="I5590" s="0" t="n">
        <v>0.03</v>
      </c>
      <c r="J5590" s="0" t="n">
        <v>0.32</v>
      </c>
      <c r="K5590" s="0" t="n">
        <v>75</v>
      </c>
      <c r="L5590" s="0" t="n">
        <v>7.2</v>
      </c>
      <c r="M5590" s="0" t="s">
        <v>103</v>
      </c>
      <c r="N5590" s="0" t="s">
        <v>66</v>
      </c>
      <c r="O5590" s="0" t="s">
        <v>37</v>
      </c>
      <c r="P5590" s="0" t="n">
        <f aca="false">IF(AND(OR(Dashboard!$B$5="All",D5590=Dashboard!$B$5),OR(Dashboard!$D$5="All",N5590=Dashboard!$D$5),OR(AND(C5590&lt;&gt;"",C5590&gt;=Dashboard!$F$5,C5590&lt;=Dashboard!$H$5),AND(C5590="",Dashboard!$F$5&lt;=1980,Dashboard!$H$5&gt;=2016))),1,0)</f>
        <v>1</v>
      </c>
      <c r="Q5590" s="0" t="n">
        <f aca="false">J5590*P5590+ROW()*0.00000001</f>
        <v>0.3200559</v>
      </c>
    </row>
    <row r="5591" customFormat="false" ht="15" hidden="false" customHeight="false" outlineLevel="0" collapsed="false">
      <c r="A5591" s="0" t="s">
        <v>635</v>
      </c>
      <c r="B5591" s="0" t="s">
        <v>50</v>
      </c>
      <c r="C5591" s="0" t="n">
        <v>2008</v>
      </c>
      <c r="D5591" s="0" t="s">
        <v>34</v>
      </c>
      <c r="E5591" s="0" t="s">
        <v>142</v>
      </c>
      <c r="F5591" s="0" t="n">
        <v>0.3</v>
      </c>
      <c r="G5591" s="0" t="n">
        <v>0</v>
      </c>
      <c r="H5591" s="0" t="n">
        <v>0</v>
      </c>
      <c r="I5591" s="0" t="n">
        <v>0.02</v>
      </c>
      <c r="J5591" s="0" t="n">
        <v>0.32</v>
      </c>
      <c r="L5591" s="0" t="n">
        <v>7.8</v>
      </c>
      <c r="M5591" s="0" t="s">
        <v>36</v>
      </c>
      <c r="N5591" s="0" t="s">
        <v>35</v>
      </c>
      <c r="P5591" s="0" t="n">
        <f aca="false">IF(AND(OR(Dashboard!$B$5="All",D5591=Dashboard!$B$5),OR(Dashboard!$D$5="All",N5591=Dashboard!$D$5),OR(AND(C5591&lt;&gt;"",C5591&gt;=Dashboard!$F$5,C5591&lt;=Dashboard!$H$5),AND(C5591="",Dashboard!$F$5&lt;=1980,Dashboard!$H$5&gt;=2016))),1,0)</f>
        <v>1</v>
      </c>
      <c r="Q5591" s="0" t="n">
        <f aca="false">J5591*P5591+ROW()*0.00000001</f>
        <v>0.32005591</v>
      </c>
    </row>
    <row r="5592" customFormat="false" ht="15" hidden="false" customHeight="false" outlineLevel="0" collapsed="false">
      <c r="A5592" s="0" t="s">
        <v>4215</v>
      </c>
      <c r="B5592" s="0" t="s">
        <v>64</v>
      </c>
      <c r="C5592" s="0" t="n">
        <v>2007</v>
      </c>
      <c r="D5592" s="0" t="s">
        <v>58</v>
      </c>
      <c r="E5592" s="0" t="s">
        <v>220</v>
      </c>
      <c r="F5592" s="0" t="n">
        <v>0.3</v>
      </c>
      <c r="G5592" s="0" t="n">
        <v>0</v>
      </c>
      <c r="H5592" s="0" t="n">
        <v>0</v>
      </c>
      <c r="I5592" s="0" t="n">
        <v>0.02</v>
      </c>
      <c r="J5592" s="0" t="n">
        <v>0.32</v>
      </c>
      <c r="K5592" s="0" t="n">
        <v>74</v>
      </c>
      <c r="L5592" s="0" t="n">
        <v>8.8</v>
      </c>
      <c r="M5592" s="0" t="s">
        <v>125</v>
      </c>
      <c r="N5592" s="0" t="s">
        <v>66</v>
      </c>
      <c r="O5592" s="0" t="s">
        <v>37</v>
      </c>
      <c r="P5592" s="0" t="n">
        <f aca="false">IF(AND(OR(Dashboard!$B$5="All",D5592=Dashboard!$B$5),OR(Dashboard!$D$5="All",N5592=Dashboard!$D$5),OR(AND(C5592&lt;&gt;"",C5592&gt;=Dashboard!$F$5,C5592&lt;=Dashboard!$H$5),AND(C5592="",Dashboard!$F$5&lt;=1980,Dashboard!$H$5&gt;=2016))),1,0)</f>
        <v>1</v>
      </c>
      <c r="Q5592" s="0" t="n">
        <f aca="false">J5592*P5592+ROW()*0.00000001</f>
        <v>0.32005592</v>
      </c>
    </row>
    <row r="5593" customFormat="false" ht="15" hidden="false" customHeight="false" outlineLevel="0" collapsed="false">
      <c r="A5593" s="0" t="s">
        <v>4216</v>
      </c>
      <c r="B5593" s="0" t="s">
        <v>76</v>
      </c>
      <c r="C5593" s="0" t="n">
        <v>2008</v>
      </c>
      <c r="D5593" s="0" t="s">
        <v>71</v>
      </c>
      <c r="E5593" s="0" t="s">
        <v>72</v>
      </c>
      <c r="F5593" s="0" t="n">
        <v>0.16</v>
      </c>
      <c r="G5593" s="0" t="n">
        <v>0.12</v>
      </c>
      <c r="H5593" s="0" t="n">
        <v>0</v>
      </c>
      <c r="I5593" s="0" t="n">
        <v>0.04</v>
      </c>
      <c r="J5593" s="0" t="n">
        <v>0.32</v>
      </c>
      <c r="N5593" s="0" t="s">
        <v>74</v>
      </c>
      <c r="P5593" s="0" t="n">
        <f aca="false">IF(AND(OR(Dashboard!$B$5="All",D5593=Dashboard!$B$5),OR(Dashboard!$D$5="All",N5593=Dashboard!$D$5),OR(AND(C5593&lt;&gt;"",C5593&gt;=Dashboard!$F$5,C5593&lt;=Dashboard!$H$5),AND(C5593="",Dashboard!$F$5&lt;=1980,Dashboard!$H$5&gt;=2016))),1,0)</f>
        <v>1</v>
      </c>
      <c r="Q5593" s="0" t="n">
        <f aca="false">J5593*P5593+ROW()*0.00000001</f>
        <v>0.32005593</v>
      </c>
    </row>
    <row r="5594" customFormat="false" ht="15" hidden="false" customHeight="false" outlineLevel="0" collapsed="false">
      <c r="A5594" s="0" t="s">
        <v>329</v>
      </c>
      <c r="B5594" s="0" t="s">
        <v>152</v>
      </c>
      <c r="C5594" s="0" t="n">
        <v>2009</v>
      </c>
      <c r="D5594" s="0" t="s">
        <v>71</v>
      </c>
      <c r="E5594" s="0" t="s">
        <v>257</v>
      </c>
      <c r="F5594" s="0" t="n">
        <v>0</v>
      </c>
      <c r="G5594" s="0" t="n">
        <v>0.28</v>
      </c>
      <c r="H5594" s="0" t="n">
        <v>0</v>
      </c>
      <c r="I5594" s="0" t="n">
        <v>0.05</v>
      </c>
      <c r="J5594" s="0" t="n">
        <v>0.32</v>
      </c>
      <c r="K5594" s="0" t="n">
        <v>91</v>
      </c>
      <c r="L5594" s="0" t="n">
        <v>8.7</v>
      </c>
      <c r="M5594" s="0" t="s">
        <v>103</v>
      </c>
      <c r="N5594" s="0" t="s">
        <v>152</v>
      </c>
      <c r="O5594" s="0" t="s">
        <v>60</v>
      </c>
      <c r="P5594" s="0" t="n">
        <f aca="false">IF(AND(OR(Dashboard!$B$5="All",D5594=Dashboard!$B$5),OR(Dashboard!$D$5="All",N5594=Dashboard!$D$5),OR(AND(C5594&lt;&gt;"",C5594&gt;=Dashboard!$F$5,C5594&lt;=Dashboard!$H$5),AND(C5594="",Dashboard!$F$5&lt;=1980,Dashboard!$H$5&gt;=2016))),1,0)</f>
        <v>1</v>
      </c>
      <c r="Q5594" s="0" t="n">
        <f aca="false">J5594*P5594+ROW()*0.00000001</f>
        <v>0.32005594</v>
      </c>
    </row>
    <row r="5595" customFormat="false" ht="15" hidden="false" customHeight="false" outlineLevel="0" collapsed="false">
      <c r="A5595" s="0" t="s">
        <v>4217</v>
      </c>
      <c r="B5595" s="0" t="s">
        <v>164</v>
      </c>
      <c r="C5595" s="0" t="n">
        <v>2007</v>
      </c>
      <c r="D5595" s="0" t="s">
        <v>246</v>
      </c>
      <c r="E5595" s="0" t="s">
        <v>418</v>
      </c>
      <c r="F5595" s="0" t="n">
        <v>0.11</v>
      </c>
      <c r="G5595" s="0" t="n">
        <v>0.13</v>
      </c>
      <c r="H5595" s="0" t="n">
        <v>0</v>
      </c>
      <c r="I5595" s="0" t="n">
        <v>0.08</v>
      </c>
      <c r="J5595" s="0" t="n">
        <v>0.32</v>
      </c>
      <c r="K5595" s="0" t="n">
        <v>67</v>
      </c>
      <c r="L5595" s="0" t="n">
        <v>7.6</v>
      </c>
      <c r="M5595" s="0" t="s">
        <v>103</v>
      </c>
      <c r="N5595" s="0" t="s">
        <v>74</v>
      </c>
      <c r="O5595" s="0" t="s">
        <v>67</v>
      </c>
      <c r="P5595" s="0" t="n">
        <f aca="false">IF(AND(OR(Dashboard!$B$5="All",D5595=Dashboard!$B$5),OR(Dashboard!$D$5="All",N5595=Dashboard!$D$5),OR(AND(C5595&lt;&gt;"",C5595&gt;=Dashboard!$F$5,C5595&lt;=Dashboard!$H$5),AND(C5595="",Dashboard!$F$5&lt;=1980,Dashboard!$H$5&gt;=2016))),1,0)</f>
        <v>1</v>
      </c>
      <c r="Q5595" s="0" t="n">
        <f aca="false">J5595*P5595+ROW()*0.00000001</f>
        <v>0.32005595</v>
      </c>
    </row>
    <row r="5596" customFormat="false" ht="15" hidden="false" customHeight="false" outlineLevel="0" collapsed="false">
      <c r="A5596" s="0" t="s">
        <v>4218</v>
      </c>
      <c r="B5596" s="0" t="s">
        <v>76</v>
      </c>
      <c r="C5596" s="0" t="n">
        <v>2005</v>
      </c>
      <c r="D5596" s="0" t="s">
        <v>56</v>
      </c>
      <c r="E5596" s="0" t="s">
        <v>124</v>
      </c>
      <c r="F5596" s="0" t="n">
        <v>0.16</v>
      </c>
      <c r="G5596" s="0" t="n">
        <v>0.12</v>
      </c>
      <c r="H5596" s="0" t="n">
        <v>0</v>
      </c>
      <c r="I5596" s="0" t="n">
        <v>0.04</v>
      </c>
      <c r="J5596" s="0" t="n">
        <v>0.32</v>
      </c>
      <c r="K5596" s="0" t="n">
        <v>74</v>
      </c>
      <c r="L5596" s="0" t="n">
        <v>8.4</v>
      </c>
      <c r="M5596" s="0" t="s">
        <v>73</v>
      </c>
      <c r="N5596" s="0" t="s">
        <v>74</v>
      </c>
      <c r="O5596" s="0" t="s">
        <v>37</v>
      </c>
      <c r="P5596" s="0" t="n">
        <f aca="false">IF(AND(OR(Dashboard!$B$5="All",D5596=Dashboard!$B$5),OR(Dashboard!$D$5="All",N5596=Dashboard!$D$5),OR(AND(C5596&lt;&gt;"",C5596&gt;=Dashboard!$F$5,C5596&lt;=Dashboard!$H$5),AND(C5596="",Dashboard!$F$5&lt;=1980,Dashboard!$H$5&gt;=2016))),1,0)</f>
        <v>1</v>
      </c>
      <c r="Q5596" s="0" t="n">
        <f aca="false">J5596*P5596+ROW()*0.00000001</f>
        <v>0.32005596</v>
      </c>
    </row>
    <row r="5597" customFormat="false" ht="15" hidden="false" customHeight="false" outlineLevel="0" collapsed="false">
      <c r="A5597" s="0" t="s">
        <v>2603</v>
      </c>
      <c r="B5597" s="0" t="s">
        <v>64</v>
      </c>
      <c r="C5597" s="0" t="n">
        <v>2005</v>
      </c>
      <c r="D5597" s="0" t="s">
        <v>34</v>
      </c>
      <c r="E5597" s="0" t="s">
        <v>91</v>
      </c>
      <c r="F5597" s="0" t="n">
        <v>0.28</v>
      </c>
      <c r="G5597" s="0" t="n">
        <v>0.01</v>
      </c>
      <c r="H5597" s="0" t="n">
        <v>0</v>
      </c>
      <c r="I5597" s="0" t="n">
        <v>0.03</v>
      </c>
      <c r="J5597" s="0" t="n">
        <v>0.32</v>
      </c>
      <c r="K5597" s="0" t="n">
        <v>75</v>
      </c>
      <c r="L5597" s="0" t="n">
        <v>7.2</v>
      </c>
      <c r="M5597" s="0" t="s">
        <v>103</v>
      </c>
      <c r="N5597" s="0" t="s">
        <v>66</v>
      </c>
      <c r="O5597" s="0" t="s">
        <v>37</v>
      </c>
      <c r="P5597" s="0" t="n">
        <f aca="false">IF(AND(OR(Dashboard!$B$5="All",D5597=Dashboard!$B$5),OR(Dashboard!$D$5="All",N5597=Dashboard!$D$5),OR(AND(C5597&lt;&gt;"",C5597&gt;=Dashboard!$F$5,C5597&lt;=Dashboard!$H$5),AND(C5597="",Dashboard!$F$5&lt;=1980,Dashboard!$H$5&gt;=2016))),1,0)</f>
        <v>1</v>
      </c>
      <c r="Q5597" s="0" t="n">
        <f aca="false">J5597*P5597+ROW()*0.00000001</f>
        <v>0.32005597</v>
      </c>
    </row>
    <row r="5598" customFormat="false" ht="15" hidden="false" customHeight="false" outlineLevel="0" collapsed="false">
      <c r="A5598" s="0" t="s">
        <v>4219</v>
      </c>
      <c r="B5598" s="0" t="s">
        <v>64</v>
      </c>
      <c r="C5598" s="0" t="n">
        <v>2007</v>
      </c>
      <c r="D5598" s="0" t="s">
        <v>48</v>
      </c>
      <c r="E5598" s="0" t="s">
        <v>328</v>
      </c>
      <c r="F5598" s="0" t="n">
        <v>0.14</v>
      </c>
      <c r="G5598" s="0" t="n">
        <v>0.02</v>
      </c>
      <c r="H5598" s="0" t="n">
        <v>0.15</v>
      </c>
      <c r="I5598" s="0" t="n">
        <v>0.02</v>
      </c>
      <c r="J5598" s="0" t="n">
        <v>0.32</v>
      </c>
      <c r="K5598" s="0" t="n">
        <v>73</v>
      </c>
      <c r="L5598" s="0" t="n">
        <v>7</v>
      </c>
      <c r="M5598" s="0" t="s">
        <v>36</v>
      </c>
      <c r="N5598" s="0" t="s">
        <v>66</v>
      </c>
      <c r="O5598" s="0" t="s">
        <v>37</v>
      </c>
      <c r="P5598" s="0" t="n">
        <f aca="false">IF(AND(OR(Dashboard!$B$5="All",D5598=Dashboard!$B$5),OR(Dashboard!$D$5="All",N5598=Dashboard!$D$5),OR(AND(C5598&lt;&gt;"",C5598&gt;=Dashboard!$F$5,C5598&lt;=Dashboard!$H$5),AND(C5598="",Dashboard!$F$5&lt;=1980,Dashboard!$H$5&gt;=2016))),1,0)</f>
        <v>1</v>
      </c>
      <c r="Q5598" s="0" t="n">
        <f aca="false">J5598*P5598+ROW()*0.00000001</f>
        <v>0.32005598</v>
      </c>
    </row>
    <row r="5599" customFormat="false" ht="15" hidden="false" customHeight="false" outlineLevel="0" collapsed="false">
      <c r="A5599" s="0" t="s">
        <v>4220</v>
      </c>
      <c r="B5599" s="0" t="s">
        <v>50</v>
      </c>
      <c r="C5599" s="0" t="n">
        <v>2010</v>
      </c>
      <c r="D5599" s="0" t="s">
        <v>16</v>
      </c>
      <c r="E5599" s="0" t="s">
        <v>1002</v>
      </c>
      <c r="F5599" s="0" t="n">
        <v>0.22</v>
      </c>
      <c r="G5599" s="0" t="n">
        <v>0.08</v>
      </c>
      <c r="H5599" s="0" t="n">
        <v>0</v>
      </c>
      <c r="I5599" s="0" t="n">
        <v>0.03</v>
      </c>
      <c r="J5599" s="0" t="n">
        <v>0.32</v>
      </c>
      <c r="M5599" s="0" t="s">
        <v>125</v>
      </c>
      <c r="N5599" s="0" t="s">
        <v>35</v>
      </c>
      <c r="P5599" s="0" t="n">
        <f aca="false">IF(AND(OR(Dashboard!$B$5="All",D5599=Dashboard!$B$5),OR(Dashboard!$D$5="All",N5599=Dashboard!$D$5),OR(AND(C5599&lt;&gt;"",C5599&gt;=Dashboard!$F$5,C5599&lt;=Dashboard!$H$5),AND(C5599="",Dashboard!$F$5&lt;=1980,Dashboard!$H$5&gt;=2016))),1,0)</f>
        <v>1</v>
      </c>
      <c r="Q5599" s="0" t="n">
        <f aca="false">J5599*P5599+ROW()*0.00000001</f>
        <v>0.32005599</v>
      </c>
    </row>
    <row r="5600" customFormat="false" ht="15" hidden="false" customHeight="false" outlineLevel="0" collapsed="false">
      <c r="A5600" s="0" t="s">
        <v>4221</v>
      </c>
      <c r="B5600" s="0" t="s">
        <v>50</v>
      </c>
      <c r="C5600" s="0" t="n">
        <v>2009</v>
      </c>
      <c r="D5600" s="0" t="s">
        <v>58</v>
      </c>
      <c r="E5600" s="0" t="s">
        <v>257</v>
      </c>
      <c r="F5600" s="0" t="n">
        <v>0.21</v>
      </c>
      <c r="G5600" s="0" t="n">
        <v>0.09</v>
      </c>
      <c r="H5600" s="0" t="n">
        <v>0</v>
      </c>
      <c r="I5600" s="0" t="n">
        <v>0.03</v>
      </c>
      <c r="J5600" s="0" t="n">
        <v>0.32</v>
      </c>
      <c r="M5600" s="0" t="s">
        <v>36</v>
      </c>
      <c r="N5600" s="0" t="s">
        <v>35</v>
      </c>
      <c r="P5600" s="0" t="n">
        <f aca="false">IF(AND(OR(Dashboard!$B$5="All",D5600=Dashboard!$B$5),OR(Dashboard!$D$5="All",N5600=Dashboard!$D$5),OR(AND(C5600&lt;&gt;"",C5600&gt;=Dashboard!$F$5,C5600&lt;=Dashboard!$H$5),AND(C5600="",Dashboard!$F$5&lt;=1980,Dashboard!$H$5&gt;=2016))),1,0)</f>
        <v>1</v>
      </c>
      <c r="Q5600" s="0" t="n">
        <f aca="false">J5600*P5600+ROW()*0.00000001</f>
        <v>0.320056</v>
      </c>
    </row>
    <row r="5601" customFormat="false" ht="15" hidden="false" customHeight="false" outlineLevel="0" collapsed="false">
      <c r="A5601" s="0" t="s">
        <v>4222</v>
      </c>
      <c r="B5601" s="0" t="s">
        <v>50</v>
      </c>
      <c r="C5601" s="0" t="n">
        <v>2009</v>
      </c>
      <c r="D5601" s="0" t="s">
        <v>58</v>
      </c>
      <c r="E5601" s="0" t="s">
        <v>1485</v>
      </c>
      <c r="F5601" s="0" t="n">
        <v>0.27</v>
      </c>
      <c r="G5601" s="0" t="n">
        <v>0.03</v>
      </c>
      <c r="H5601" s="0" t="n">
        <v>0</v>
      </c>
      <c r="I5601" s="0" t="n">
        <v>0.02</v>
      </c>
      <c r="J5601" s="0" t="n">
        <v>0.32</v>
      </c>
      <c r="M5601" s="0" t="s">
        <v>36</v>
      </c>
      <c r="N5601" s="0" t="s">
        <v>35</v>
      </c>
      <c r="P5601" s="0" t="n">
        <f aca="false">IF(AND(OR(Dashboard!$B$5="All",D5601=Dashboard!$B$5),OR(Dashboard!$D$5="All",N5601=Dashboard!$D$5),OR(AND(C5601&lt;&gt;"",C5601&gt;=Dashboard!$F$5,C5601&lt;=Dashboard!$H$5),AND(C5601="",Dashboard!$F$5&lt;=1980,Dashboard!$H$5&gt;=2016))),1,0)</f>
        <v>1</v>
      </c>
      <c r="Q5601" s="0" t="n">
        <f aca="false">J5601*P5601+ROW()*0.00000001</f>
        <v>0.32005601</v>
      </c>
    </row>
    <row r="5602" customFormat="false" ht="15" hidden="false" customHeight="false" outlineLevel="0" collapsed="false">
      <c r="A5602" s="0" t="s">
        <v>737</v>
      </c>
      <c r="B5602" s="0" t="s">
        <v>186</v>
      </c>
      <c r="C5602" s="0" t="n">
        <v>2003</v>
      </c>
      <c r="D5602" s="0" t="s">
        <v>71</v>
      </c>
      <c r="E5602" s="0" t="s">
        <v>124</v>
      </c>
      <c r="F5602" s="0" t="n">
        <v>0.25</v>
      </c>
      <c r="G5602" s="0" t="n">
        <v>0.06</v>
      </c>
      <c r="H5602" s="0" t="n">
        <v>0</v>
      </c>
      <c r="I5602" s="0" t="n">
        <v>0.01</v>
      </c>
      <c r="J5602" s="0" t="n">
        <v>0.32</v>
      </c>
      <c r="K5602" s="0" t="n">
        <v>92</v>
      </c>
      <c r="L5602" s="0" t="n">
        <v>8.4</v>
      </c>
      <c r="M5602" s="0" t="s">
        <v>103</v>
      </c>
      <c r="N5602" s="0" t="s">
        <v>35</v>
      </c>
      <c r="O5602" s="0" t="s">
        <v>60</v>
      </c>
      <c r="P5602" s="0" t="n">
        <f aca="false">IF(AND(OR(Dashboard!$B$5="All",D5602=Dashboard!$B$5),OR(Dashboard!$D$5="All",N5602=Dashboard!$D$5),OR(AND(C5602&lt;&gt;"",C5602&gt;=Dashboard!$F$5,C5602&lt;=Dashboard!$H$5),AND(C5602="",Dashboard!$F$5&lt;=1980,Dashboard!$H$5&gt;=2016))),1,0)</f>
        <v>1</v>
      </c>
      <c r="Q5602" s="0" t="n">
        <f aca="false">J5602*P5602+ROW()*0.00000001</f>
        <v>0.32005602</v>
      </c>
    </row>
    <row r="5603" customFormat="false" ht="15" hidden="false" customHeight="false" outlineLevel="0" collapsed="false">
      <c r="A5603" s="0" t="s">
        <v>4121</v>
      </c>
      <c r="B5603" s="0" t="s">
        <v>70</v>
      </c>
      <c r="C5603" s="0" t="n">
        <v>2011</v>
      </c>
      <c r="D5603" s="0" t="s">
        <v>71</v>
      </c>
      <c r="E5603" s="0" t="s">
        <v>142</v>
      </c>
      <c r="F5603" s="0" t="n">
        <v>0.14</v>
      </c>
      <c r="G5603" s="0" t="n">
        <v>0.13</v>
      </c>
      <c r="H5603" s="0" t="n">
        <v>0</v>
      </c>
      <c r="I5603" s="0" t="n">
        <v>0.05</v>
      </c>
      <c r="J5603" s="0" t="n">
        <v>0.32</v>
      </c>
      <c r="K5603" s="0" t="n">
        <v>43</v>
      </c>
      <c r="L5603" s="0" t="n">
        <v>5.7</v>
      </c>
      <c r="M5603" s="0" t="s">
        <v>103</v>
      </c>
      <c r="N5603" s="0" t="s">
        <v>74</v>
      </c>
      <c r="O5603" s="0" t="s">
        <v>177</v>
      </c>
      <c r="P5603" s="0" t="n">
        <f aca="false">IF(AND(OR(Dashboard!$B$5="All",D5603=Dashboard!$B$5),OR(Dashboard!$D$5="All",N5603=Dashboard!$D$5),OR(AND(C5603&lt;&gt;"",C5603&gt;=Dashboard!$F$5,C5603&lt;=Dashboard!$H$5),AND(C5603="",Dashboard!$F$5&lt;=1980,Dashboard!$H$5&gt;=2016))),1,0)</f>
        <v>1</v>
      </c>
      <c r="Q5603" s="0" t="n">
        <f aca="false">J5603*P5603+ROW()*0.00000001</f>
        <v>0.32005603</v>
      </c>
    </row>
    <row r="5604" customFormat="false" ht="15" hidden="false" customHeight="false" outlineLevel="0" collapsed="false">
      <c r="A5604" s="0" t="s">
        <v>4223</v>
      </c>
      <c r="B5604" s="0" t="s">
        <v>76</v>
      </c>
      <c r="C5604" s="0" t="n">
        <v>2000</v>
      </c>
      <c r="D5604" s="0" t="s">
        <v>58</v>
      </c>
      <c r="E5604" s="0" t="s">
        <v>89</v>
      </c>
      <c r="F5604" s="0" t="n">
        <v>0.16</v>
      </c>
      <c r="G5604" s="0" t="n">
        <v>0.12</v>
      </c>
      <c r="H5604" s="0" t="n">
        <v>0</v>
      </c>
      <c r="I5604" s="0" t="n">
        <v>0.04</v>
      </c>
      <c r="J5604" s="0" t="n">
        <v>0.32</v>
      </c>
      <c r="K5604" s="0" t="n">
        <v>79</v>
      </c>
      <c r="L5604" s="0" t="n">
        <v>8.4</v>
      </c>
      <c r="M5604" s="0" t="s">
        <v>36</v>
      </c>
      <c r="N5604" s="0" t="s">
        <v>74</v>
      </c>
      <c r="O5604" s="0" t="s">
        <v>37</v>
      </c>
      <c r="P5604" s="0" t="n">
        <f aca="false">IF(AND(OR(Dashboard!$B$5="All",D5604=Dashboard!$B$5),OR(Dashboard!$D$5="All",N5604=Dashboard!$D$5),OR(AND(C5604&lt;&gt;"",C5604&gt;=Dashboard!$F$5,C5604&lt;=Dashboard!$H$5),AND(C5604="",Dashboard!$F$5&lt;=1980,Dashboard!$H$5&gt;=2016))),1,0)</f>
        <v>1</v>
      </c>
      <c r="Q5604" s="0" t="n">
        <f aca="false">J5604*P5604+ROW()*0.00000001</f>
        <v>0.32005604</v>
      </c>
    </row>
    <row r="5605" customFormat="false" ht="15" hidden="false" customHeight="false" outlineLevel="0" collapsed="false">
      <c r="A5605" s="0" t="s">
        <v>4224</v>
      </c>
      <c r="B5605" s="0" t="s">
        <v>108</v>
      </c>
      <c r="C5605" s="0" t="n">
        <v>1997</v>
      </c>
      <c r="D5605" s="0" t="s">
        <v>34</v>
      </c>
      <c r="E5605" s="0" t="s">
        <v>220</v>
      </c>
      <c r="F5605" s="0" t="n">
        <v>0.15</v>
      </c>
      <c r="G5605" s="0" t="n">
        <v>0.04</v>
      </c>
      <c r="H5605" s="0" t="n">
        <v>0.13</v>
      </c>
      <c r="I5605" s="0" t="n">
        <v>0</v>
      </c>
      <c r="J5605" s="0" t="n">
        <v>0.32</v>
      </c>
      <c r="N5605" s="0" t="s">
        <v>35</v>
      </c>
      <c r="P5605" s="0" t="n">
        <f aca="false">IF(AND(OR(Dashboard!$B$5="All",D5605=Dashboard!$B$5),OR(Dashboard!$D$5="All",N5605=Dashboard!$D$5),OR(AND(C5605&lt;&gt;"",C5605&gt;=Dashboard!$F$5,C5605&lt;=Dashboard!$H$5),AND(C5605="",Dashboard!$F$5&lt;=1980,Dashboard!$H$5&gt;=2016))),1,0)</f>
        <v>1</v>
      </c>
      <c r="Q5605" s="0" t="n">
        <f aca="false">J5605*P5605+ROW()*0.00000001</f>
        <v>0.32005605</v>
      </c>
    </row>
    <row r="5606" customFormat="false" ht="15" hidden="false" customHeight="false" outlineLevel="0" collapsed="false">
      <c r="A5606" s="0" t="s">
        <v>2549</v>
      </c>
      <c r="B5606" s="0" t="s">
        <v>117</v>
      </c>
      <c r="C5606" s="0" t="n">
        <v>2000</v>
      </c>
      <c r="D5606" s="0" t="s">
        <v>16</v>
      </c>
      <c r="E5606" s="0" t="s">
        <v>124</v>
      </c>
      <c r="F5606" s="0" t="n">
        <v>0.18</v>
      </c>
      <c r="G5606" s="0" t="n">
        <v>0.12</v>
      </c>
      <c r="H5606" s="0" t="n">
        <v>0</v>
      </c>
      <c r="I5606" s="0" t="n">
        <v>0.02</v>
      </c>
      <c r="J5606" s="0" t="n">
        <v>0.32</v>
      </c>
      <c r="N5606" s="0" t="s">
        <v>74</v>
      </c>
      <c r="P5606" s="0" t="n">
        <f aca="false">IF(AND(OR(Dashboard!$B$5="All",D5606=Dashboard!$B$5),OR(Dashboard!$D$5="All",N5606=Dashboard!$D$5),OR(AND(C5606&lt;&gt;"",C5606&gt;=Dashboard!$F$5,C5606&lt;=Dashboard!$H$5),AND(C5606="",Dashboard!$F$5&lt;=1980,Dashboard!$H$5&gt;=2016))),1,0)</f>
        <v>1</v>
      </c>
      <c r="Q5606" s="0" t="n">
        <f aca="false">J5606*P5606+ROW()*0.00000001</f>
        <v>0.32005606</v>
      </c>
    </row>
    <row r="5607" customFormat="false" ht="15" hidden="false" customHeight="false" outlineLevel="0" collapsed="false">
      <c r="A5607" s="0" t="s">
        <v>1864</v>
      </c>
      <c r="B5607" s="0" t="s">
        <v>64</v>
      </c>
      <c r="C5607" s="0" t="n">
        <v>2015</v>
      </c>
      <c r="D5607" s="0" t="s">
        <v>52</v>
      </c>
      <c r="E5607" s="0" t="s">
        <v>124</v>
      </c>
      <c r="F5607" s="0" t="n">
        <v>0.23</v>
      </c>
      <c r="G5607" s="0" t="n">
        <v>0.05</v>
      </c>
      <c r="H5607" s="0" t="n">
        <v>0</v>
      </c>
      <c r="I5607" s="0" t="n">
        <v>0.03</v>
      </c>
      <c r="J5607" s="0" t="n">
        <v>0.32</v>
      </c>
      <c r="L5607" s="0" t="n">
        <v>6</v>
      </c>
      <c r="M5607" s="0" t="s">
        <v>125</v>
      </c>
      <c r="N5607" s="0" t="s">
        <v>66</v>
      </c>
      <c r="P5607" s="0" t="n">
        <f aca="false">IF(AND(OR(Dashboard!$B$5="All",D5607=Dashboard!$B$5),OR(Dashboard!$D$5="All",N5607=Dashboard!$D$5),OR(AND(C5607&lt;&gt;"",C5607&gt;=Dashboard!$F$5,C5607&lt;=Dashboard!$H$5),AND(C5607="",Dashboard!$F$5&lt;=1980,Dashboard!$H$5&gt;=2016))),1,0)</f>
        <v>1</v>
      </c>
      <c r="Q5607" s="0" t="n">
        <f aca="false">J5607*P5607+ROW()*0.00000001</f>
        <v>0.32005607</v>
      </c>
    </row>
    <row r="5608" customFormat="false" ht="15" hidden="false" customHeight="false" outlineLevel="0" collapsed="false">
      <c r="A5608" s="0" t="s">
        <v>4225</v>
      </c>
      <c r="B5608" s="0" t="s">
        <v>45</v>
      </c>
      <c r="C5608" s="0" t="n">
        <v>1995</v>
      </c>
      <c r="D5608" s="0" t="s">
        <v>48</v>
      </c>
      <c r="E5608" s="0" t="s">
        <v>35</v>
      </c>
      <c r="F5608" s="0" t="n">
        <v>0</v>
      </c>
      <c r="G5608" s="0" t="n">
        <v>0</v>
      </c>
      <c r="H5608" s="0" t="n">
        <v>0.32</v>
      </c>
      <c r="I5608" s="0" t="n">
        <v>0</v>
      </c>
      <c r="J5608" s="0" t="n">
        <v>0.32</v>
      </c>
      <c r="N5608" s="0" t="s">
        <v>35</v>
      </c>
      <c r="P5608" s="0" t="n">
        <f aca="false">IF(AND(OR(Dashboard!$B$5="All",D5608=Dashboard!$B$5),OR(Dashboard!$D$5="All",N5608=Dashboard!$D$5),OR(AND(C5608&lt;&gt;"",C5608&gt;=Dashboard!$F$5,C5608&lt;=Dashboard!$H$5),AND(C5608="",Dashboard!$F$5&lt;=1980,Dashboard!$H$5&gt;=2016))),1,0)</f>
        <v>1</v>
      </c>
      <c r="Q5608" s="0" t="n">
        <f aca="false">J5608*P5608+ROW()*0.00000001</f>
        <v>0.32005608</v>
      </c>
    </row>
    <row r="5609" customFormat="false" ht="15" hidden="false" customHeight="false" outlineLevel="0" collapsed="false">
      <c r="A5609" s="0" t="s">
        <v>4226</v>
      </c>
      <c r="B5609" s="0" t="s">
        <v>152</v>
      </c>
      <c r="C5609" s="0" t="n">
        <v>2016</v>
      </c>
      <c r="D5609" s="0" t="s">
        <v>46</v>
      </c>
      <c r="E5609" s="0" t="s">
        <v>91</v>
      </c>
      <c r="F5609" s="0" t="n">
        <v>0.13</v>
      </c>
      <c r="G5609" s="0" t="n">
        <v>0.16</v>
      </c>
      <c r="H5609" s="0" t="n">
        <v>0</v>
      </c>
      <c r="I5609" s="0" t="n">
        <v>0.03</v>
      </c>
      <c r="J5609" s="0" t="n">
        <v>0.32</v>
      </c>
      <c r="K5609" s="0" t="n">
        <v>88</v>
      </c>
      <c r="L5609" s="0" t="n">
        <v>7.5</v>
      </c>
      <c r="M5609" s="0" t="s">
        <v>103</v>
      </c>
      <c r="N5609" s="0" t="s">
        <v>152</v>
      </c>
      <c r="O5609" s="0" t="s">
        <v>42</v>
      </c>
      <c r="P5609" s="0" t="n">
        <f aca="false">IF(AND(OR(Dashboard!$B$5="All",D5609=Dashboard!$B$5),OR(Dashboard!$D$5="All",N5609=Dashboard!$D$5),OR(AND(C5609&lt;&gt;"",C5609&gt;=Dashboard!$F$5,C5609&lt;=Dashboard!$H$5),AND(C5609="",Dashboard!$F$5&lt;=1980,Dashboard!$H$5&gt;=2016))),1,0)</f>
        <v>1</v>
      </c>
      <c r="Q5609" s="0" t="n">
        <f aca="false">J5609*P5609+ROW()*0.00000001</f>
        <v>0.32005609</v>
      </c>
    </row>
    <row r="5610" customFormat="false" ht="15" hidden="false" customHeight="false" outlineLevel="0" collapsed="false">
      <c r="A5610" s="0" t="s">
        <v>4227</v>
      </c>
      <c r="B5610" s="0" t="s">
        <v>851</v>
      </c>
      <c r="C5610" s="0" t="n">
        <v>2014</v>
      </c>
      <c r="D5610" s="0" t="s">
        <v>52</v>
      </c>
      <c r="E5610" s="0" t="s">
        <v>154</v>
      </c>
      <c r="F5610" s="0" t="n">
        <v>0.08</v>
      </c>
      <c r="G5610" s="0" t="n">
        <v>0.05</v>
      </c>
      <c r="H5610" s="0" t="n">
        <v>0.16</v>
      </c>
      <c r="I5610" s="0" t="n">
        <v>0.04</v>
      </c>
      <c r="J5610" s="0" t="n">
        <v>0.32</v>
      </c>
      <c r="K5610" s="0" t="n">
        <v>81</v>
      </c>
      <c r="L5610" s="0" t="n">
        <v>8.4</v>
      </c>
      <c r="M5610" s="0" t="s">
        <v>103</v>
      </c>
      <c r="N5610" s="0" t="s">
        <v>74</v>
      </c>
      <c r="O5610" s="0" t="s">
        <v>42</v>
      </c>
      <c r="P5610" s="0" t="n">
        <f aca="false">IF(AND(OR(Dashboard!$B$5="All",D5610=Dashboard!$B$5),OR(Dashboard!$D$5="All",N5610=Dashboard!$D$5),OR(AND(C5610&lt;&gt;"",C5610&gt;=Dashboard!$F$5,C5610&lt;=Dashboard!$H$5),AND(C5610="",Dashboard!$F$5&lt;=1980,Dashboard!$H$5&gt;=2016))),1,0)</f>
        <v>1</v>
      </c>
      <c r="Q5610" s="0" t="n">
        <f aca="false">J5610*P5610+ROW()*0.00000001</f>
        <v>0.3200561</v>
      </c>
    </row>
    <row r="5611" customFormat="false" ht="15" hidden="false" customHeight="false" outlineLevel="0" collapsed="false">
      <c r="A5611" s="0" t="s">
        <v>4228</v>
      </c>
      <c r="B5611" s="0" t="s">
        <v>33</v>
      </c>
      <c r="C5611" s="0" t="n">
        <v>2006</v>
      </c>
      <c r="D5611" s="0" t="s">
        <v>102</v>
      </c>
      <c r="E5611" s="0" t="s">
        <v>154</v>
      </c>
      <c r="F5611" s="0" t="n">
        <v>0.21</v>
      </c>
      <c r="G5611" s="0" t="n">
        <v>0.01</v>
      </c>
      <c r="H5611" s="0" t="n">
        <v>0.08</v>
      </c>
      <c r="I5611" s="0" t="n">
        <v>0.02</v>
      </c>
      <c r="J5611" s="0" t="n">
        <v>0.32</v>
      </c>
      <c r="K5611" s="0" t="n">
        <v>58</v>
      </c>
      <c r="L5611" s="0" t="n">
        <v>7.5</v>
      </c>
      <c r="M5611" s="0" t="s">
        <v>103</v>
      </c>
      <c r="N5611" s="0" t="s">
        <v>35</v>
      </c>
      <c r="O5611" s="0" t="s">
        <v>53</v>
      </c>
      <c r="P5611" s="0" t="n">
        <f aca="false">IF(AND(OR(Dashboard!$B$5="All",D5611=Dashboard!$B$5),OR(Dashboard!$D$5="All",N5611=Dashboard!$D$5),OR(AND(C5611&lt;&gt;"",C5611&gt;=Dashboard!$F$5,C5611&lt;=Dashboard!$H$5),AND(C5611="",Dashboard!$F$5&lt;=1980,Dashboard!$H$5&gt;=2016))),1,0)</f>
        <v>1</v>
      </c>
      <c r="Q5611" s="0" t="n">
        <f aca="false">J5611*P5611+ROW()*0.00000001</f>
        <v>0.32005611</v>
      </c>
    </row>
    <row r="5612" customFormat="false" ht="15" hidden="false" customHeight="false" outlineLevel="0" collapsed="false">
      <c r="A5612" s="0" t="s">
        <v>4229</v>
      </c>
      <c r="B5612" s="0" t="s">
        <v>70</v>
      </c>
      <c r="C5612" s="0" t="n">
        <v>2008</v>
      </c>
      <c r="D5612" s="0" t="s">
        <v>34</v>
      </c>
      <c r="E5612" s="0" t="s">
        <v>142</v>
      </c>
      <c r="F5612" s="0" t="n">
        <v>0.08</v>
      </c>
      <c r="G5612" s="0" t="n">
        <v>0.18</v>
      </c>
      <c r="H5612" s="0" t="n">
        <v>0</v>
      </c>
      <c r="I5612" s="0" t="n">
        <v>0.06</v>
      </c>
      <c r="J5612" s="0" t="n">
        <v>0.32</v>
      </c>
      <c r="K5612" s="0" t="n">
        <v>63</v>
      </c>
      <c r="L5612" s="0" t="n">
        <v>6.9</v>
      </c>
      <c r="M5612" s="0" t="s">
        <v>36</v>
      </c>
      <c r="N5612" s="0" t="s">
        <v>74</v>
      </c>
      <c r="O5612" s="0" t="s">
        <v>67</v>
      </c>
      <c r="P5612" s="0" t="n">
        <f aca="false">IF(AND(OR(Dashboard!$B$5="All",D5612=Dashboard!$B$5),OR(Dashboard!$D$5="All",N5612=Dashboard!$D$5),OR(AND(C5612&lt;&gt;"",C5612&gt;=Dashboard!$F$5,C5612&lt;=Dashboard!$H$5),AND(C5612="",Dashboard!$F$5&lt;=1980,Dashboard!$H$5&gt;=2016))),1,0)</f>
        <v>1</v>
      </c>
      <c r="Q5612" s="0" t="n">
        <f aca="false">J5612*P5612+ROW()*0.00000001</f>
        <v>0.32005612</v>
      </c>
    </row>
    <row r="5613" customFormat="false" ht="15" hidden="false" customHeight="false" outlineLevel="0" collapsed="false">
      <c r="A5613" s="0" t="s">
        <v>4230</v>
      </c>
      <c r="B5613" s="0" t="s">
        <v>85</v>
      </c>
      <c r="C5613" s="0" t="n">
        <v>2001</v>
      </c>
      <c r="D5613" s="0" t="s">
        <v>71</v>
      </c>
      <c r="E5613" s="0" t="s">
        <v>560</v>
      </c>
      <c r="F5613" s="0" t="n">
        <v>0.23</v>
      </c>
      <c r="G5613" s="0" t="n">
        <v>0.08</v>
      </c>
      <c r="H5613" s="0" t="n">
        <v>0</v>
      </c>
      <c r="I5613" s="0" t="n">
        <v>0.01</v>
      </c>
      <c r="J5613" s="0" t="n">
        <v>0.32</v>
      </c>
      <c r="K5613" s="0" t="n">
        <v>64</v>
      </c>
      <c r="M5613" s="0" t="s">
        <v>36</v>
      </c>
      <c r="N5613" s="0" t="s">
        <v>35</v>
      </c>
      <c r="O5613" s="0" t="s">
        <v>67</v>
      </c>
      <c r="P5613" s="0" t="n">
        <f aca="false">IF(AND(OR(Dashboard!$B$5="All",D5613=Dashboard!$B$5),OR(Dashboard!$D$5="All",N5613=Dashboard!$D$5),OR(AND(C5613&lt;&gt;"",C5613&gt;=Dashboard!$F$5,C5613&lt;=Dashboard!$H$5),AND(C5613="",Dashboard!$F$5&lt;=1980,Dashboard!$H$5&gt;=2016))),1,0)</f>
        <v>1</v>
      </c>
      <c r="Q5613" s="0" t="n">
        <f aca="false">J5613*P5613+ROW()*0.00000001</f>
        <v>0.32005613</v>
      </c>
    </row>
    <row r="5614" customFormat="false" ht="15" hidden="false" customHeight="false" outlineLevel="0" collapsed="false">
      <c r="A5614" s="0" t="s">
        <v>4231</v>
      </c>
      <c r="B5614" s="0" t="s">
        <v>50</v>
      </c>
      <c r="C5614" s="0" t="n">
        <v>2010</v>
      </c>
      <c r="D5614" s="0" t="s">
        <v>114</v>
      </c>
      <c r="E5614" s="0" t="s">
        <v>487</v>
      </c>
      <c r="F5614" s="0" t="n">
        <v>0.17</v>
      </c>
      <c r="G5614" s="0" t="n">
        <v>0.12</v>
      </c>
      <c r="H5614" s="0" t="n">
        <v>0</v>
      </c>
      <c r="I5614" s="0" t="n">
        <v>0.03</v>
      </c>
      <c r="J5614" s="0" t="n">
        <v>0.32</v>
      </c>
      <c r="M5614" s="0" t="s">
        <v>36</v>
      </c>
      <c r="N5614" s="0" t="s">
        <v>35</v>
      </c>
      <c r="P5614" s="0" t="n">
        <f aca="false">IF(AND(OR(Dashboard!$B$5="All",D5614=Dashboard!$B$5),OR(Dashboard!$D$5="All",N5614=Dashboard!$D$5),OR(AND(C5614&lt;&gt;"",C5614&gt;=Dashboard!$F$5,C5614&lt;=Dashboard!$H$5),AND(C5614="",Dashboard!$F$5&lt;=1980,Dashboard!$H$5&gt;=2016))),1,0)</f>
        <v>1</v>
      </c>
      <c r="Q5614" s="0" t="n">
        <f aca="false">J5614*P5614+ROW()*0.00000001</f>
        <v>0.32005614</v>
      </c>
    </row>
    <row r="5615" customFormat="false" ht="15" hidden="false" customHeight="false" outlineLevel="0" collapsed="false">
      <c r="A5615" s="0" t="s">
        <v>4232</v>
      </c>
      <c r="B5615" s="0" t="s">
        <v>117</v>
      </c>
      <c r="C5615" s="0" t="n">
        <v>2000</v>
      </c>
      <c r="D5615" s="0" t="s">
        <v>34</v>
      </c>
      <c r="E5615" s="0" t="s">
        <v>142</v>
      </c>
      <c r="F5615" s="0" t="n">
        <v>0.18</v>
      </c>
      <c r="G5615" s="0" t="n">
        <v>0.12</v>
      </c>
      <c r="H5615" s="0" t="n">
        <v>0</v>
      </c>
      <c r="I5615" s="0" t="n">
        <v>0.02</v>
      </c>
      <c r="J5615" s="0" t="n">
        <v>0.32</v>
      </c>
      <c r="K5615" s="0" t="n">
        <v>85</v>
      </c>
      <c r="L5615" s="0" t="n">
        <v>7.8</v>
      </c>
      <c r="M5615" s="0" t="s">
        <v>36</v>
      </c>
      <c r="N5615" s="0" t="s">
        <v>74</v>
      </c>
      <c r="O5615" s="0" t="s">
        <v>42</v>
      </c>
      <c r="P5615" s="0" t="n">
        <f aca="false">IF(AND(OR(Dashboard!$B$5="All",D5615=Dashboard!$B$5),OR(Dashboard!$D$5="All",N5615=Dashboard!$D$5),OR(AND(C5615&lt;&gt;"",C5615&gt;=Dashboard!$F$5,C5615&lt;=Dashboard!$H$5),AND(C5615="",Dashboard!$F$5&lt;=1980,Dashboard!$H$5&gt;=2016))),1,0)</f>
        <v>1</v>
      </c>
      <c r="Q5615" s="0" t="n">
        <f aca="false">J5615*P5615+ROW()*0.00000001</f>
        <v>0.32005615</v>
      </c>
    </row>
    <row r="5616" customFormat="false" ht="15" hidden="false" customHeight="false" outlineLevel="0" collapsed="false">
      <c r="A5616" s="0" t="s">
        <v>4233</v>
      </c>
      <c r="B5616" s="0" t="s">
        <v>70</v>
      </c>
      <c r="C5616" s="0" t="n">
        <v>2011</v>
      </c>
      <c r="D5616" s="0" t="s">
        <v>56</v>
      </c>
      <c r="E5616" s="0" t="s">
        <v>547</v>
      </c>
      <c r="F5616" s="0" t="n">
        <v>0.06</v>
      </c>
      <c r="G5616" s="0" t="n">
        <v>0.14</v>
      </c>
      <c r="H5616" s="0" t="n">
        <v>0.07</v>
      </c>
      <c r="I5616" s="0" t="n">
        <v>0.05</v>
      </c>
      <c r="J5616" s="0" t="n">
        <v>0.32</v>
      </c>
      <c r="K5616" s="0" t="n">
        <v>67</v>
      </c>
      <c r="L5616" s="0" t="n">
        <v>6.3</v>
      </c>
      <c r="M5616" s="0" t="s">
        <v>73</v>
      </c>
      <c r="N5616" s="0" t="s">
        <v>74</v>
      </c>
      <c r="O5616" s="0" t="s">
        <v>67</v>
      </c>
      <c r="P5616" s="0" t="n">
        <f aca="false">IF(AND(OR(Dashboard!$B$5="All",D5616=Dashboard!$B$5),OR(Dashboard!$D$5="All",N5616=Dashboard!$D$5),OR(AND(C5616&lt;&gt;"",C5616&gt;=Dashboard!$F$5,C5616&lt;=Dashboard!$H$5),AND(C5616="",Dashboard!$F$5&lt;=1980,Dashboard!$H$5&gt;=2016))),1,0)</f>
        <v>1</v>
      </c>
      <c r="Q5616" s="0" t="n">
        <f aca="false">J5616*P5616+ROW()*0.00000001</f>
        <v>0.32005616</v>
      </c>
    </row>
    <row r="5617" customFormat="false" ht="15" hidden="false" customHeight="false" outlineLevel="0" collapsed="false">
      <c r="A5617" s="0" t="s">
        <v>4234</v>
      </c>
      <c r="B5617" s="0" t="s">
        <v>33</v>
      </c>
      <c r="C5617" s="0" t="n">
        <v>2011</v>
      </c>
      <c r="D5617" s="0" t="s">
        <v>71</v>
      </c>
      <c r="E5617" s="0" t="s">
        <v>328</v>
      </c>
      <c r="F5617" s="0" t="n">
        <v>0.27</v>
      </c>
      <c r="G5617" s="0" t="n">
        <v>0.02</v>
      </c>
      <c r="H5617" s="0" t="n">
        <v>0</v>
      </c>
      <c r="I5617" s="0" t="n">
        <v>0.02</v>
      </c>
      <c r="J5617" s="0" t="n">
        <v>0.32</v>
      </c>
      <c r="K5617" s="0" t="n">
        <v>45</v>
      </c>
      <c r="M5617" s="0" t="s">
        <v>125</v>
      </c>
      <c r="N5617" s="0" t="s">
        <v>35</v>
      </c>
      <c r="O5617" s="0" t="s">
        <v>177</v>
      </c>
      <c r="P5617" s="0" t="n">
        <f aca="false">IF(AND(OR(Dashboard!$B$5="All",D5617=Dashboard!$B$5),OR(Dashboard!$D$5="All",N5617=Dashboard!$D$5),OR(AND(C5617&lt;&gt;"",C5617&gt;=Dashboard!$F$5,C5617&lt;=Dashboard!$H$5),AND(C5617="",Dashboard!$F$5&lt;=1980,Dashboard!$H$5&gt;=2016))),1,0)</f>
        <v>1</v>
      </c>
      <c r="Q5617" s="0" t="n">
        <f aca="false">J5617*P5617+ROW()*0.00000001</f>
        <v>0.32005617</v>
      </c>
    </row>
    <row r="5618" customFormat="false" ht="15" hidden="false" customHeight="false" outlineLevel="0" collapsed="false">
      <c r="A5618" s="0" t="s">
        <v>4235</v>
      </c>
      <c r="B5618" s="0" t="s">
        <v>33</v>
      </c>
      <c r="C5618" s="0" t="n">
        <v>2008</v>
      </c>
      <c r="D5618" s="0" t="s">
        <v>52</v>
      </c>
      <c r="E5618" s="0" t="s">
        <v>220</v>
      </c>
      <c r="F5618" s="0" t="n">
        <v>0.3</v>
      </c>
      <c r="G5618" s="0" t="n">
        <v>0</v>
      </c>
      <c r="H5618" s="0" t="n">
        <v>0</v>
      </c>
      <c r="I5618" s="0" t="n">
        <v>0.02</v>
      </c>
      <c r="J5618" s="0" t="n">
        <v>0.32</v>
      </c>
      <c r="M5618" s="0" t="s">
        <v>125</v>
      </c>
      <c r="N5618" s="0" t="s">
        <v>35</v>
      </c>
      <c r="P5618" s="0" t="n">
        <f aca="false">IF(AND(OR(Dashboard!$B$5="All",D5618=Dashboard!$B$5),OR(Dashboard!$D$5="All",N5618=Dashboard!$D$5),OR(AND(C5618&lt;&gt;"",C5618&gt;=Dashboard!$F$5,C5618&lt;=Dashboard!$H$5),AND(C5618="",Dashboard!$F$5&lt;=1980,Dashboard!$H$5&gt;=2016))),1,0)</f>
        <v>1</v>
      </c>
      <c r="Q5618" s="0" t="n">
        <f aca="false">J5618*P5618+ROW()*0.00000001</f>
        <v>0.32005618</v>
      </c>
    </row>
    <row r="5619" customFormat="false" ht="15" hidden="false" customHeight="false" outlineLevel="0" collapsed="false">
      <c r="A5619" s="0" t="s">
        <v>1802</v>
      </c>
      <c r="B5619" s="0" t="s">
        <v>164</v>
      </c>
      <c r="C5619" s="0" t="n">
        <v>2009</v>
      </c>
      <c r="D5619" s="0" t="s">
        <v>41</v>
      </c>
      <c r="E5619" s="0" t="s">
        <v>89</v>
      </c>
      <c r="F5619" s="0" t="n">
        <v>0.09</v>
      </c>
      <c r="G5619" s="0" t="n">
        <v>0.15</v>
      </c>
      <c r="H5619" s="0" t="n">
        <v>0</v>
      </c>
      <c r="I5619" s="0" t="n">
        <v>0.08</v>
      </c>
      <c r="J5619" s="0" t="n">
        <v>0.32</v>
      </c>
      <c r="K5619" s="0" t="n">
        <v>55</v>
      </c>
      <c r="L5619" s="0" t="n">
        <v>5.7</v>
      </c>
      <c r="M5619" s="0" t="s">
        <v>125</v>
      </c>
      <c r="N5619" s="0" t="s">
        <v>74</v>
      </c>
      <c r="O5619" s="0" t="s">
        <v>53</v>
      </c>
      <c r="P5619" s="0" t="n">
        <f aca="false">IF(AND(OR(Dashboard!$B$5="All",D5619=Dashboard!$B$5),OR(Dashboard!$D$5="All",N5619=Dashboard!$D$5),OR(AND(C5619&lt;&gt;"",C5619&gt;=Dashboard!$F$5,C5619&lt;=Dashboard!$H$5),AND(C5619="",Dashboard!$F$5&lt;=1980,Dashboard!$H$5&gt;=2016))),1,0)</f>
        <v>1</v>
      </c>
      <c r="Q5619" s="0" t="n">
        <f aca="false">J5619*P5619+ROW()*0.00000001</f>
        <v>0.32005619</v>
      </c>
    </row>
    <row r="5620" customFormat="false" ht="15" hidden="false" customHeight="false" outlineLevel="0" collapsed="false">
      <c r="A5620" s="0" t="s">
        <v>4236</v>
      </c>
      <c r="B5620" s="0" t="s">
        <v>117</v>
      </c>
      <c r="C5620" s="0" t="n">
        <v>1997</v>
      </c>
      <c r="D5620" s="0" t="s">
        <v>41</v>
      </c>
      <c r="E5620" s="0" t="s">
        <v>89</v>
      </c>
      <c r="F5620" s="0" t="n">
        <v>0.18</v>
      </c>
      <c r="G5620" s="0" t="n">
        <v>0.12</v>
      </c>
      <c r="H5620" s="0" t="n">
        <v>0</v>
      </c>
      <c r="I5620" s="0" t="n">
        <v>0.02</v>
      </c>
      <c r="J5620" s="0" t="n">
        <v>0.32</v>
      </c>
      <c r="N5620" s="0" t="s">
        <v>74</v>
      </c>
      <c r="P5620" s="0" t="n">
        <f aca="false">IF(AND(OR(Dashboard!$B$5="All",D5620=Dashboard!$B$5),OR(Dashboard!$D$5="All",N5620=Dashboard!$D$5),OR(AND(C5620&lt;&gt;"",C5620&gt;=Dashboard!$F$5,C5620&lt;=Dashboard!$H$5),AND(C5620="",Dashboard!$F$5&lt;=1980,Dashboard!$H$5&gt;=2016))),1,0)</f>
        <v>1</v>
      </c>
      <c r="Q5620" s="0" t="n">
        <f aca="false">J5620*P5620+ROW()*0.00000001</f>
        <v>0.3200562</v>
      </c>
    </row>
    <row r="5621" customFormat="false" ht="15" hidden="false" customHeight="false" outlineLevel="0" collapsed="false">
      <c r="A5621" s="0" t="s">
        <v>4237</v>
      </c>
      <c r="B5621" s="0" t="s">
        <v>76</v>
      </c>
      <c r="C5621" s="0" t="n">
        <v>2003</v>
      </c>
      <c r="D5621" s="0" t="s">
        <v>16</v>
      </c>
      <c r="E5621" s="0" t="s">
        <v>220</v>
      </c>
      <c r="F5621" s="0" t="n">
        <v>0.16</v>
      </c>
      <c r="G5621" s="0" t="n">
        <v>0.12</v>
      </c>
      <c r="H5621" s="0" t="n">
        <v>0</v>
      </c>
      <c r="I5621" s="0" t="n">
        <v>0.04</v>
      </c>
      <c r="J5621" s="0" t="n">
        <v>0.32</v>
      </c>
      <c r="K5621" s="0" t="n">
        <v>59</v>
      </c>
      <c r="L5621" s="0" t="n">
        <v>8.5</v>
      </c>
      <c r="M5621" s="0" t="s">
        <v>36</v>
      </c>
      <c r="N5621" s="0" t="s">
        <v>74</v>
      </c>
      <c r="O5621" s="0" t="s">
        <v>53</v>
      </c>
      <c r="P5621" s="0" t="n">
        <f aca="false">IF(AND(OR(Dashboard!$B$5="All",D5621=Dashboard!$B$5),OR(Dashboard!$D$5="All",N5621=Dashboard!$D$5),OR(AND(C5621&lt;&gt;"",C5621&gt;=Dashboard!$F$5,C5621&lt;=Dashboard!$H$5),AND(C5621="",Dashboard!$F$5&lt;=1980,Dashboard!$H$5&gt;=2016))),1,0)</f>
        <v>1</v>
      </c>
      <c r="Q5621" s="0" t="n">
        <f aca="false">J5621*P5621+ROW()*0.00000001</f>
        <v>0.32005621</v>
      </c>
    </row>
    <row r="5622" customFormat="false" ht="15" hidden="false" customHeight="false" outlineLevel="0" collapsed="false">
      <c r="A5622" s="0" t="s">
        <v>4238</v>
      </c>
      <c r="B5622" s="0" t="s">
        <v>70</v>
      </c>
      <c r="C5622" s="0" t="n">
        <v>2012</v>
      </c>
      <c r="D5622" s="0" t="s">
        <v>71</v>
      </c>
      <c r="E5622" s="0" t="s">
        <v>220</v>
      </c>
      <c r="F5622" s="0" t="n">
        <v>0.15</v>
      </c>
      <c r="G5622" s="0" t="n">
        <v>0.1</v>
      </c>
      <c r="H5622" s="0" t="n">
        <v>0.03</v>
      </c>
      <c r="I5622" s="0" t="n">
        <v>0.04</v>
      </c>
      <c r="J5622" s="0" t="n">
        <v>0.32</v>
      </c>
      <c r="K5622" s="0" t="n">
        <v>70</v>
      </c>
      <c r="L5622" s="0" t="n">
        <v>4.8</v>
      </c>
      <c r="M5622" s="0" t="s">
        <v>73</v>
      </c>
      <c r="N5622" s="0" t="s">
        <v>74</v>
      </c>
      <c r="O5622" s="0" t="s">
        <v>67</v>
      </c>
      <c r="P5622" s="0" t="n">
        <f aca="false">IF(AND(OR(Dashboard!$B$5="All",D5622=Dashboard!$B$5),OR(Dashboard!$D$5="All",N5622=Dashboard!$D$5),OR(AND(C5622&lt;&gt;"",C5622&gt;=Dashboard!$F$5,C5622&lt;=Dashboard!$H$5),AND(C5622="",Dashboard!$F$5&lt;=1980,Dashboard!$H$5&gt;=2016))),1,0)</f>
        <v>1</v>
      </c>
      <c r="Q5622" s="0" t="n">
        <f aca="false">J5622*P5622+ROW()*0.00000001</f>
        <v>0.32005622</v>
      </c>
    </row>
    <row r="5623" customFormat="false" ht="15" hidden="false" customHeight="false" outlineLevel="0" collapsed="false">
      <c r="A5623" s="0" t="s">
        <v>4239</v>
      </c>
      <c r="B5623" s="0" t="s">
        <v>117</v>
      </c>
      <c r="C5623" s="0" t="n">
        <v>1995</v>
      </c>
      <c r="D5623" s="0" t="s">
        <v>52</v>
      </c>
      <c r="E5623" s="0" t="s">
        <v>142</v>
      </c>
      <c r="F5623" s="0" t="n">
        <v>0.18</v>
      </c>
      <c r="G5623" s="0" t="n">
        <v>0.12</v>
      </c>
      <c r="H5623" s="0" t="n">
        <v>0</v>
      </c>
      <c r="I5623" s="0" t="n">
        <v>0.02</v>
      </c>
      <c r="J5623" s="0" t="n">
        <v>0.32</v>
      </c>
      <c r="N5623" s="0" t="s">
        <v>74</v>
      </c>
      <c r="P5623" s="0" t="n">
        <f aca="false">IF(AND(OR(Dashboard!$B$5="All",D5623=Dashboard!$B$5),OR(Dashboard!$D$5="All",N5623=Dashboard!$D$5),OR(AND(C5623&lt;&gt;"",C5623&gt;=Dashboard!$F$5,C5623&lt;=Dashboard!$H$5),AND(C5623="",Dashboard!$F$5&lt;=1980,Dashboard!$H$5&gt;=2016))),1,0)</f>
        <v>1</v>
      </c>
      <c r="Q5623" s="0" t="n">
        <f aca="false">J5623*P5623+ROW()*0.00000001</f>
        <v>0.32005623</v>
      </c>
    </row>
    <row r="5624" customFormat="false" ht="15" hidden="false" customHeight="false" outlineLevel="0" collapsed="false">
      <c r="A5624" s="0" t="s">
        <v>4240</v>
      </c>
      <c r="B5624" s="0" t="s">
        <v>64</v>
      </c>
      <c r="D5624" s="0" t="s">
        <v>56</v>
      </c>
      <c r="E5624" s="0" t="s">
        <v>520</v>
      </c>
      <c r="F5624" s="0" t="n">
        <v>0.24</v>
      </c>
      <c r="G5624" s="0" t="n">
        <v>0.05</v>
      </c>
      <c r="H5624" s="0" t="n">
        <v>0</v>
      </c>
      <c r="I5624" s="0" t="n">
        <v>0.02</v>
      </c>
      <c r="J5624" s="0" t="n">
        <v>0.32</v>
      </c>
      <c r="K5624" s="0" t="n">
        <v>76</v>
      </c>
      <c r="L5624" s="0" t="n">
        <v>7.7</v>
      </c>
      <c r="M5624" s="0" t="s">
        <v>73</v>
      </c>
      <c r="N5624" s="0" t="s">
        <v>66</v>
      </c>
      <c r="O5624" s="0" t="s">
        <v>37</v>
      </c>
      <c r="P5624" s="0" t="n">
        <f aca="false">IF(AND(OR(Dashboard!$B$5="All",D5624=Dashboard!$B$5),OR(Dashboard!$D$5="All",N5624=Dashboard!$D$5),OR(AND(C5624&lt;&gt;"",C5624&gt;=Dashboard!$F$5,C5624&lt;=Dashboard!$H$5),AND(C5624="",Dashboard!$F$5&lt;=1980,Dashboard!$H$5&gt;=2016))),1,0)</f>
        <v>1</v>
      </c>
      <c r="Q5624" s="0" t="n">
        <f aca="false">J5624*P5624+ROW()*0.00000001</f>
        <v>0.32005624</v>
      </c>
    </row>
    <row r="5625" customFormat="false" ht="15" hidden="false" customHeight="false" outlineLevel="0" collapsed="false">
      <c r="A5625" s="0" t="s">
        <v>4241</v>
      </c>
      <c r="B5625" s="0" t="s">
        <v>76</v>
      </c>
      <c r="C5625" s="0" t="n">
        <v>2004</v>
      </c>
      <c r="D5625" s="0" t="s">
        <v>52</v>
      </c>
      <c r="E5625" s="0" t="s">
        <v>220</v>
      </c>
      <c r="F5625" s="0" t="n">
        <v>0.16</v>
      </c>
      <c r="G5625" s="0" t="n">
        <v>0.12</v>
      </c>
      <c r="H5625" s="0" t="n">
        <v>0</v>
      </c>
      <c r="I5625" s="0" t="n">
        <v>0.04</v>
      </c>
      <c r="J5625" s="0" t="n">
        <v>0.32</v>
      </c>
      <c r="K5625" s="0" t="n">
        <v>82</v>
      </c>
      <c r="L5625" s="0" t="n">
        <v>7.8</v>
      </c>
      <c r="M5625" s="0" t="s">
        <v>36</v>
      </c>
      <c r="N5625" s="0" t="s">
        <v>74</v>
      </c>
      <c r="O5625" s="0" t="s">
        <v>42</v>
      </c>
      <c r="P5625" s="0" t="n">
        <f aca="false">IF(AND(OR(Dashboard!$B$5="All",D5625=Dashboard!$B$5),OR(Dashboard!$D$5="All",N5625=Dashboard!$D$5),OR(AND(C5625&lt;&gt;"",C5625&gt;=Dashboard!$F$5,C5625&lt;=Dashboard!$H$5),AND(C5625="",Dashboard!$F$5&lt;=1980,Dashboard!$H$5&gt;=2016))),1,0)</f>
        <v>1</v>
      </c>
      <c r="Q5625" s="0" t="n">
        <f aca="false">J5625*P5625+ROW()*0.00000001</f>
        <v>0.32005625</v>
      </c>
    </row>
    <row r="5626" customFormat="false" ht="15" hidden="false" customHeight="false" outlineLevel="0" collapsed="false">
      <c r="A5626" s="0" t="s">
        <v>3329</v>
      </c>
      <c r="B5626" s="0" t="s">
        <v>70</v>
      </c>
      <c r="C5626" s="0" t="n">
        <v>2009</v>
      </c>
      <c r="D5626" s="0" t="s">
        <v>41</v>
      </c>
      <c r="E5626" s="0" t="s">
        <v>124</v>
      </c>
      <c r="F5626" s="0" t="n">
        <v>0.12</v>
      </c>
      <c r="G5626" s="0" t="n">
        <v>0.14</v>
      </c>
      <c r="H5626" s="0" t="n">
        <v>0</v>
      </c>
      <c r="I5626" s="0" t="n">
        <v>0.05</v>
      </c>
      <c r="J5626" s="0" t="n">
        <v>0.32</v>
      </c>
      <c r="N5626" s="0" t="s">
        <v>74</v>
      </c>
      <c r="P5626" s="0" t="n">
        <f aca="false">IF(AND(OR(Dashboard!$B$5="All",D5626=Dashboard!$B$5),OR(Dashboard!$D$5="All",N5626=Dashboard!$D$5),OR(AND(C5626&lt;&gt;"",C5626&gt;=Dashboard!$F$5,C5626&lt;=Dashboard!$H$5),AND(C5626="",Dashboard!$F$5&lt;=1980,Dashboard!$H$5&gt;=2016))),1,0)</f>
        <v>1</v>
      </c>
      <c r="Q5626" s="0" t="n">
        <f aca="false">J5626*P5626+ROW()*0.00000001</f>
        <v>0.32005626</v>
      </c>
    </row>
    <row r="5627" customFormat="false" ht="15" hidden="false" customHeight="false" outlineLevel="0" collapsed="false">
      <c r="A5627" s="0" t="s">
        <v>1863</v>
      </c>
      <c r="B5627" s="0" t="s">
        <v>164</v>
      </c>
      <c r="C5627" s="0" t="n">
        <v>2010</v>
      </c>
      <c r="D5627" s="0" t="s">
        <v>56</v>
      </c>
      <c r="E5627" s="0" t="s">
        <v>142</v>
      </c>
      <c r="F5627" s="0" t="n">
        <v>0.12</v>
      </c>
      <c r="G5627" s="0" t="n">
        <v>0.13</v>
      </c>
      <c r="H5627" s="0" t="n">
        <v>0</v>
      </c>
      <c r="I5627" s="0" t="n">
        <v>0.08</v>
      </c>
      <c r="J5627" s="0" t="n">
        <v>0.32</v>
      </c>
      <c r="K5627" s="0" t="n">
        <v>49</v>
      </c>
      <c r="L5627" s="0" t="n">
        <v>6</v>
      </c>
      <c r="M5627" s="0" t="s">
        <v>73</v>
      </c>
      <c r="N5627" s="0" t="s">
        <v>74</v>
      </c>
      <c r="O5627" s="0" t="s">
        <v>177</v>
      </c>
      <c r="P5627" s="0" t="n">
        <f aca="false">IF(AND(OR(Dashboard!$B$5="All",D5627=Dashboard!$B$5),OR(Dashboard!$D$5="All",N5627=Dashboard!$D$5),OR(AND(C5627&lt;&gt;"",C5627&gt;=Dashboard!$F$5,C5627&lt;=Dashboard!$H$5),AND(C5627="",Dashboard!$F$5&lt;=1980,Dashboard!$H$5&gt;=2016))),1,0)</f>
        <v>1</v>
      </c>
      <c r="Q5627" s="0" t="n">
        <f aca="false">J5627*P5627+ROW()*0.00000001</f>
        <v>0.32005627</v>
      </c>
    </row>
    <row r="5628" customFormat="false" ht="15" hidden="false" customHeight="false" outlineLevel="0" collapsed="false">
      <c r="A5628" s="0" t="s">
        <v>4242</v>
      </c>
      <c r="B5628" s="0" t="s">
        <v>76</v>
      </c>
      <c r="C5628" s="0" t="n">
        <v>2001</v>
      </c>
      <c r="D5628" s="0" t="s">
        <v>58</v>
      </c>
      <c r="E5628" s="0" t="s">
        <v>790</v>
      </c>
      <c r="F5628" s="0" t="n">
        <v>0</v>
      </c>
      <c r="G5628" s="0" t="n">
        <v>0</v>
      </c>
      <c r="H5628" s="0" t="n">
        <v>0.32</v>
      </c>
      <c r="I5628" s="0" t="n">
        <v>0</v>
      </c>
      <c r="J5628" s="0" t="n">
        <v>0.32</v>
      </c>
      <c r="N5628" s="0" t="s">
        <v>74</v>
      </c>
      <c r="P5628" s="0" t="n">
        <f aca="false">IF(AND(OR(Dashboard!$B$5="All",D5628=Dashboard!$B$5),OR(Dashboard!$D$5="All",N5628=Dashboard!$D$5),OR(AND(C5628&lt;&gt;"",C5628&gt;=Dashboard!$F$5,C5628&lt;=Dashboard!$H$5),AND(C5628="",Dashboard!$F$5&lt;=1980,Dashboard!$H$5&gt;=2016))),1,0)</f>
        <v>1</v>
      </c>
      <c r="Q5628" s="0" t="n">
        <f aca="false">J5628*P5628+ROW()*0.00000001</f>
        <v>0.32005628</v>
      </c>
    </row>
    <row r="5629" customFormat="false" ht="15" hidden="false" customHeight="false" outlineLevel="0" collapsed="false">
      <c r="A5629" s="0" t="s">
        <v>2042</v>
      </c>
      <c r="B5629" s="0" t="s">
        <v>873</v>
      </c>
      <c r="C5629" s="0" t="n">
        <v>1995</v>
      </c>
      <c r="D5629" s="0" t="s">
        <v>102</v>
      </c>
      <c r="E5629" s="0" t="s">
        <v>229</v>
      </c>
      <c r="F5629" s="0" t="n">
        <v>0</v>
      </c>
      <c r="G5629" s="0" t="n">
        <v>0</v>
      </c>
      <c r="H5629" s="0" t="n">
        <v>0.32</v>
      </c>
      <c r="I5629" s="0" t="n">
        <v>0</v>
      </c>
      <c r="J5629" s="0" t="n">
        <v>0.32</v>
      </c>
      <c r="N5629" s="0" t="s">
        <v>154</v>
      </c>
      <c r="P5629" s="0" t="n">
        <f aca="false">IF(AND(OR(Dashboard!$B$5="All",D5629=Dashboard!$B$5),OR(Dashboard!$D$5="All",N5629=Dashboard!$D$5),OR(AND(C5629&lt;&gt;"",C5629&gt;=Dashboard!$F$5,C5629&lt;=Dashboard!$H$5),AND(C5629="",Dashboard!$F$5&lt;=1980,Dashboard!$H$5&gt;=2016))),1,0)</f>
        <v>1</v>
      </c>
      <c r="Q5629" s="0" t="n">
        <f aca="false">J5629*P5629+ROW()*0.00000001</f>
        <v>0.32005629</v>
      </c>
    </row>
    <row r="5630" customFormat="false" ht="15" hidden="false" customHeight="false" outlineLevel="0" collapsed="false">
      <c r="A5630" s="0" t="s">
        <v>4243</v>
      </c>
      <c r="B5630" s="0" t="s">
        <v>851</v>
      </c>
      <c r="C5630" s="0" t="n">
        <v>2015</v>
      </c>
      <c r="D5630" s="0" t="s">
        <v>52</v>
      </c>
      <c r="E5630" s="0" t="s">
        <v>2334</v>
      </c>
      <c r="F5630" s="0" t="n">
        <v>0.09</v>
      </c>
      <c r="G5630" s="0" t="n">
        <v>0.04</v>
      </c>
      <c r="H5630" s="0" t="n">
        <v>0.15</v>
      </c>
      <c r="I5630" s="0" t="n">
        <v>0.04</v>
      </c>
      <c r="J5630" s="0" t="n">
        <v>0.32</v>
      </c>
      <c r="K5630" s="0" t="n">
        <v>76</v>
      </c>
      <c r="L5630" s="0" t="n">
        <v>8.6</v>
      </c>
      <c r="M5630" s="0" t="s">
        <v>103</v>
      </c>
      <c r="N5630" s="0" t="s">
        <v>74</v>
      </c>
      <c r="O5630" s="0" t="s">
        <v>37</v>
      </c>
      <c r="P5630" s="0" t="n">
        <f aca="false">IF(AND(OR(Dashboard!$B$5="All",D5630=Dashboard!$B$5),OR(Dashboard!$D$5="All",N5630=Dashboard!$D$5),OR(AND(C5630&lt;&gt;"",C5630&gt;=Dashboard!$F$5,C5630&lt;=Dashboard!$H$5),AND(C5630="",Dashboard!$F$5&lt;=1980,Dashboard!$H$5&gt;=2016))),1,0)</f>
        <v>1</v>
      </c>
      <c r="Q5630" s="0" t="n">
        <f aca="false">J5630*P5630+ROW()*0.00000001</f>
        <v>0.3200563</v>
      </c>
    </row>
    <row r="5631" customFormat="false" ht="15" hidden="false" customHeight="false" outlineLevel="0" collapsed="false">
      <c r="A5631" s="0" t="s">
        <v>4244</v>
      </c>
      <c r="B5631" s="0" t="s">
        <v>64</v>
      </c>
      <c r="C5631" s="0" t="n">
        <v>2011</v>
      </c>
      <c r="D5631" s="0" t="s">
        <v>52</v>
      </c>
      <c r="E5631" s="0" t="s">
        <v>72</v>
      </c>
      <c r="F5631" s="0" t="n">
        <v>0.14</v>
      </c>
      <c r="G5631" s="0" t="n">
        <v>0.15</v>
      </c>
      <c r="H5631" s="0" t="n">
        <v>0</v>
      </c>
      <c r="I5631" s="0" t="n">
        <v>0.03</v>
      </c>
      <c r="J5631" s="0" t="n">
        <v>0.32</v>
      </c>
      <c r="N5631" s="0" t="s">
        <v>66</v>
      </c>
      <c r="P5631" s="0" t="n">
        <f aca="false">IF(AND(OR(Dashboard!$B$5="All",D5631=Dashboard!$B$5),OR(Dashboard!$D$5="All",N5631=Dashboard!$D$5),OR(AND(C5631&lt;&gt;"",C5631&gt;=Dashboard!$F$5,C5631&lt;=Dashboard!$H$5),AND(C5631="",Dashboard!$F$5&lt;=1980,Dashboard!$H$5&gt;=2016))),1,0)</f>
        <v>1</v>
      </c>
      <c r="Q5631" s="0" t="n">
        <f aca="false">J5631*P5631+ROW()*0.00000001</f>
        <v>0.32005631</v>
      </c>
    </row>
    <row r="5632" customFormat="false" ht="15" hidden="false" customHeight="false" outlineLevel="0" collapsed="false">
      <c r="A5632" s="0" t="s">
        <v>4245</v>
      </c>
      <c r="B5632" s="0" t="s">
        <v>117</v>
      </c>
      <c r="C5632" s="0" t="n">
        <v>1999</v>
      </c>
      <c r="D5632" s="0" t="s">
        <v>34</v>
      </c>
      <c r="E5632" s="0" t="s">
        <v>220</v>
      </c>
      <c r="F5632" s="0" t="n">
        <v>0</v>
      </c>
      <c r="G5632" s="0" t="n">
        <v>0</v>
      </c>
      <c r="H5632" s="0" t="n">
        <v>0.3</v>
      </c>
      <c r="I5632" s="0" t="n">
        <v>0.02</v>
      </c>
      <c r="J5632" s="0" t="n">
        <v>0.32</v>
      </c>
      <c r="N5632" s="0" t="s">
        <v>74</v>
      </c>
      <c r="P5632" s="0" t="n">
        <f aca="false">IF(AND(OR(Dashboard!$B$5="All",D5632=Dashboard!$B$5),OR(Dashboard!$D$5="All",N5632=Dashboard!$D$5),OR(AND(C5632&lt;&gt;"",C5632&gt;=Dashboard!$F$5,C5632&lt;=Dashboard!$H$5),AND(C5632="",Dashboard!$F$5&lt;=1980,Dashboard!$H$5&gt;=2016))),1,0)</f>
        <v>1</v>
      </c>
      <c r="Q5632" s="0" t="n">
        <f aca="false">J5632*P5632+ROW()*0.00000001</f>
        <v>0.32005632</v>
      </c>
    </row>
    <row r="5633" customFormat="false" ht="15" hidden="false" customHeight="false" outlineLevel="0" collapsed="false">
      <c r="A5633" s="0" t="s">
        <v>4246</v>
      </c>
      <c r="B5633" s="0" t="s">
        <v>85</v>
      </c>
      <c r="C5633" s="0" t="n">
        <v>2005</v>
      </c>
      <c r="D5633" s="0" t="s">
        <v>52</v>
      </c>
      <c r="E5633" s="0" t="s">
        <v>520</v>
      </c>
      <c r="F5633" s="0" t="n">
        <v>0.23</v>
      </c>
      <c r="G5633" s="0" t="n">
        <v>0.08</v>
      </c>
      <c r="H5633" s="0" t="n">
        <v>0</v>
      </c>
      <c r="I5633" s="0" t="n">
        <v>0.01</v>
      </c>
      <c r="J5633" s="0" t="n">
        <v>0.32</v>
      </c>
      <c r="N5633" s="0" t="s">
        <v>35</v>
      </c>
      <c r="P5633" s="0" t="n">
        <f aca="false">IF(AND(OR(Dashboard!$B$5="All",D5633=Dashboard!$B$5),OR(Dashboard!$D$5="All",N5633=Dashboard!$D$5),OR(AND(C5633&lt;&gt;"",C5633&gt;=Dashboard!$F$5,C5633&lt;=Dashboard!$H$5),AND(C5633="",Dashboard!$F$5&lt;=1980,Dashboard!$H$5&gt;=2016))),1,0)</f>
        <v>1</v>
      </c>
      <c r="Q5633" s="0" t="n">
        <f aca="false">J5633*P5633+ROW()*0.00000001</f>
        <v>0.32005633</v>
      </c>
    </row>
    <row r="5634" customFormat="false" ht="15" hidden="false" customHeight="false" outlineLevel="0" collapsed="false">
      <c r="A5634" s="0" t="s">
        <v>4247</v>
      </c>
      <c r="B5634" s="0" t="s">
        <v>76</v>
      </c>
      <c r="C5634" s="0" t="n">
        <v>2002</v>
      </c>
      <c r="D5634" s="0" t="s">
        <v>102</v>
      </c>
      <c r="E5634" s="0" t="s">
        <v>124</v>
      </c>
      <c r="F5634" s="0" t="n">
        <v>0.16</v>
      </c>
      <c r="G5634" s="0" t="n">
        <v>0.12</v>
      </c>
      <c r="H5634" s="0" t="n">
        <v>0</v>
      </c>
      <c r="I5634" s="0" t="n">
        <v>0.04</v>
      </c>
      <c r="J5634" s="0" t="n">
        <v>0.32</v>
      </c>
      <c r="K5634" s="0" t="n">
        <v>68</v>
      </c>
      <c r="L5634" s="0" t="n">
        <v>8</v>
      </c>
      <c r="M5634" s="0" t="s">
        <v>103</v>
      </c>
      <c r="N5634" s="0" t="s">
        <v>74</v>
      </c>
      <c r="O5634" s="0" t="s">
        <v>67</v>
      </c>
      <c r="P5634" s="0" t="n">
        <f aca="false">IF(AND(OR(Dashboard!$B$5="All",D5634=Dashboard!$B$5),OR(Dashboard!$D$5="All",N5634=Dashboard!$D$5),OR(AND(C5634&lt;&gt;"",C5634&gt;=Dashboard!$F$5,C5634&lt;=Dashboard!$H$5),AND(C5634="",Dashboard!$F$5&lt;=1980,Dashboard!$H$5&gt;=2016))),1,0)</f>
        <v>1</v>
      </c>
      <c r="Q5634" s="0" t="n">
        <f aca="false">J5634*P5634+ROW()*0.00000001</f>
        <v>0.32005634</v>
      </c>
    </row>
    <row r="5635" customFormat="false" ht="15" hidden="false" customHeight="false" outlineLevel="0" collapsed="false">
      <c r="A5635" s="0" t="s">
        <v>4248</v>
      </c>
      <c r="B5635" s="0" t="s">
        <v>33</v>
      </c>
      <c r="C5635" s="0" t="n">
        <v>2011</v>
      </c>
      <c r="D5635" s="0" t="s">
        <v>52</v>
      </c>
      <c r="E5635" s="0" t="s">
        <v>91</v>
      </c>
      <c r="F5635" s="0" t="n">
        <v>0.3</v>
      </c>
      <c r="G5635" s="0" t="n">
        <v>0</v>
      </c>
      <c r="H5635" s="0" t="n">
        <v>0</v>
      </c>
      <c r="I5635" s="0" t="n">
        <v>0.02</v>
      </c>
      <c r="J5635" s="0" t="n">
        <v>0.32</v>
      </c>
      <c r="M5635" s="0" t="s">
        <v>125</v>
      </c>
      <c r="N5635" s="0" t="s">
        <v>35</v>
      </c>
      <c r="P5635" s="0" t="n">
        <f aca="false">IF(AND(OR(Dashboard!$B$5="All",D5635=Dashboard!$B$5),OR(Dashboard!$D$5="All",N5635=Dashboard!$D$5),OR(AND(C5635&lt;&gt;"",C5635&gt;=Dashboard!$F$5,C5635&lt;=Dashboard!$H$5),AND(C5635="",Dashboard!$F$5&lt;=1980,Dashboard!$H$5&gt;=2016))),1,0)</f>
        <v>1</v>
      </c>
      <c r="Q5635" s="0" t="n">
        <f aca="false">J5635*P5635+ROW()*0.00000001</f>
        <v>0.32005635</v>
      </c>
    </row>
    <row r="5636" customFormat="false" ht="15" hidden="false" customHeight="false" outlineLevel="0" collapsed="false">
      <c r="A5636" s="0" t="s">
        <v>4249</v>
      </c>
      <c r="B5636" s="0" t="s">
        <v>85</v>
      </c>
      <c r="C5636" s="0" t="n">
        <v>2005</v>
      </c>
      <c r="D5636" s="0" t="s">
        <v>16</v>
      </c>
      <c r="E5636" s="0" t="s">
        <v>418</v>
      </c>
      <c r="F5636" s="0" t="n">
        <v>0.23</v>
      </c>
      <c r="G5636" s="0" t="n">
        <v>0.08</v>
      </c>
      <c r="H5636" s="0" t="n">
        <v>0</v>
      </c>
      <c r="I5636" s="0" t="n">
        <v>0.01</v>
      </c>
      <c r="J5636" s="0" t="n">
        <v>0.32</v>
      </c>
      <c r="N5636" s="0" t="s">
        <v>35</v>
      </c>
      <c r="P5636" s="0" t="n">
        <f aca="false">IF(AND(OR(Dashboard!$B$5="All",D5636=Dashboard!$B$5),OR(Dashboard!$D$5="All",N5636=Dashboard!$D$5),OR(AND(C5636&lt;&gt;"",C5636&gt;=Dashboard!$F$5,C5636&lt;=Dashboard!$H$5),AND(C5636="",Dashboard!$F$5&lt;=1980,Dashboard!$H$5&gt;=2016))),1,0)</f>
        <v>1</v>
      </c>
      <c r="Q5636" s="0" t="n">
        <f aca="false">J5636*P5636+ROW()*0.00000001</f>
        <v>0.32005636</v>
      </c>
    </row>
    <row r="5637" customFormat="false" ht="15" hidden="false" customHeight="false" outlineLevel="0" collapsed="false">
      <c r="A5637" s="0" t="s">
        <v>4250</v>
      </c>
      <c r="B5637" s="0" t="s">
        <v>39</v>
      </c>
      <c r="C5637" s="0" t="n">
        <v>1991</v>
      </c>
      <c r="D5637" s="0" t="s">
        <v>48</v>
      </c>
      <c r="E5637" s="0" t="s">
        <v>4251</v>
      </c>
      <c r="F5637" s="0" t="n">
        <v>0</v>
      </c>
      <c r="G5637" s="0" t="n">
        <v>0</v>
      </c>
      <c r="H5637" s="0" t="n">
        <v>0.32</v>
      </c>
      <c r="I5637" s="0" t="n">
        <v>0</v>
      </c>
      <c r="J5637" s="0" t="n">
        <v>0.32</v>
      </c>
      <c r="N5637" s="0" t="s">
        <v>35</v>
      </c>
      <c r="P5637" s="0" t="n">
        <f aca="false">IF(AND(OR(Dashboard!$B$5="All",D5637=Dashboard!$B$5),OR(Dashboard!$D$5="All",N5637=Dashboard!$D$5),OR(AND(C5637&lt;&gt;"",C5637&gt;=Dashboard!$F$5,C5637&lt;=Dashboard!$H$5),AND(C5637="",Dashboard!$F$5&lt;=1980,Dashboard!$H$5&gt;=2016))),1,0)</f>
        <v>1</v>
      </c>
      <c r="Q5637" s="0" t="n">
        <f aca="false">J5637*P5637+ROW()*0.00000001</f>
        <v>0.32005637</v>
      </c>
    </row>
    <row r="5638" customFormat="false" ht="15" hidden="false" customHeight="false" outlineLevel="0" collapsed="false">
      <c r="A5638" s="0" t="s">
        <v>4252</v>
      </c>
      <c r="B5638" s="0" t="s">
        <v>76</v>
      </c>
      <c r="C5638" s="0" t="n">
        <v>2003</v>
      </c>
      <c r="D5638" s="0" t="s">
        <v>34</v>
      </c>
      <c r="E5638" s="0" t="s">
        <v>91</v>
      </c>
      <c r="F5638" s="0" t="n">
        <v>0.16</v>
      </c>
      <c r="G5638" s="0" t="n">
        <v>0.12</v>
      </c>
      <c r="H5638" s="0" t="n">
        <v>0</v>
      </c>
      <c r="I5638" s="0" t="n">
        <v>0.04</v>
      </c>
      <c r="J5638" s="0" t="n">
        <v>0.32</v>
      </c>
      <c r="K5638" s="0" t="n">
        <v>78</v>
      </c>
      <c r="L5638" s="0" t="n">
        <v>8.3</v>
      </c>
      <c r="M5638" s="0" t="s">
        <v>36</v>
      </c>
      <c r="N5638" s="0" t="s">
        <v>74</v>
      </c>
      <c r="O5638" s="0" t="s">
        <v>37</v>
      </c>
      <c r="P5638" s="0" t="n">
        <f aca="false">IF(AND(OR(Dashboard!$B$5="All",D5638=Dashboard!$B$5),OR(Dashboard!$D$5="All",N5638=Dashboard!$D$5),OR(AND(C5638&lt;&gt;"",C5638&gt;=Dashboard!$F$5,C5638&lt;=Dashboard!$H$5),AND(C5638="",Dashboard!$F$5&lt;=1980,Dashboard!$H$5&gt;=2016))),1,0)</f>
        <v>1</v>
      </c>
      <c r="Q5638" s="0" t="n">
        <f aca="false">J5638*P5638+ROW()*0.00000001</f>
        <v>0.32005638</v>
      </c>
    </row>
    <row r="5639" customFormat="false" ht="15" hidden="false" customHeight="false" outlineLevel="0" collapsed="false">
      <c r="A5639" s="0" t="s">
        <v>3397</v>
      </c>
      <c r="B5639" s="0" t="s">
        <v>76</v>
      </c>
      <c r="C5639" s="0" t="n">
        <v>2009</v>
      </c>
      <c r="D5639" s="0" t="s">
        <v>52</v>
      </c>
      <c r="E5639" s="0" t="s">
        <v>481</v>
      </c>
      <c r="F5639" s="0" t="n">
        <v>0.16</v>
      </c>
      <c r="G5639" s="0" t="n">
        <v>0.12</v>
      </c>
      <c r="H5639" s="0" t="n">
        <v>0</v>
      </c>
      <c r="I5639" s="0" t="n">
        <v>0.04</v>
      </c>
      <c r="J5639" s="0" t="n">
        <v>0.32</v>
      </c>
      <c r="M5639" s="0" t="s">
        <v>125</v>
      </c>
      <c r="N5639" s="0" t="s">
        <v>74</v>
      </c>
      <c r="P5639" s="0" t="n">
        <f aca="false">IF(AND(OR(Dashboard!$B$5="All",D5639=Dashboard!$B$5),OR(Dashboard!$D$5="All",N5639=Dashboard!$D$5),OR(AND(C5639&lt;&gt;"",C5639&gt;=Dashboard!$F$5,C5639&lt;=Dashboard!$H$5),AND(C5639="",Dashboard!$F$5&lt;=1980,Dashboard!$H$5&gt;=2016))),1,0)</f>
        <v>1</v>
      </c>
      <c r="Q5639" s="0" t="n">
        <f aca="false">J5639*P5639+ROW()*0.00000001</f>
        <v>0.32005639</v>
      </c>
    </row>
    <row r="5640" customFormat="false" ht="15" hidden="false" customHeight="false" outlineLevel="0" collapsed="false">
      <c r="A5640" s="0" t="s">
        <v>4253</v>
      </c>
      <c r="B5640" s="0" t="s">
        <v>64</v>
      </c>
      <c r="C5640" s="0" t="n">
        <v>2006</v>
      </c>
      <c r="D5640" s="0" t="s">
        <v>56</v>
      </c>
      <c r="E5640" s="0" t="s">
        <v>72</v>
      </c>
      <c r="F5640" s="0" t="n">
        <v>0.27</v>
      </c>
      <c r="G5640" s="0" t="n">
        <v>0.03</v>
      </c>
      <c r="H5640" s="0" t="n">
        <v>0</v>
      </c>
      <c r="I5640" s="0" t="n">
        <v>0.03</v>
      </c>
      <c r="J5640" s="0" t="n">
        <v>0.32</v>
      </c>
      <c r="K5640" s="0" t="n">
        <v>79</v>
      </c>
      <c r="L5640" s="0" t="n">
        <v>7.3</v>
      </c>
      <c r="M5640" s="0" t="s">
        <v>73</v>
      </c>
      <c r="N5640" s="0" t="s">
        <v>66</v>
      </c>
      <c r="O5640" s="0" t="s">
        <v>37</v>
      </c>
      <c r="P5640" s="0" t="n">
        <f aca="false">IF(AND(OR(Dashboard!$B$5="All",D5640=Dashboard!$B$5),OR(Dashboard!$D$5="All",N5640=Dashboard!$D$5),OR(AND(C5640&lt;&gt;"",C5640&gt;=Dashboard!$F$5,C5640&lt;=Dashboard!$H$5),AND(C5640="",Dashboard!$F$5&lt;=1980,Dashboard!$H$5&gt;=2016))),1,0)</f>
        <v>1</v>
      </c>
      <c r="Q5640" s="0" t="n">
        <f aca="false">J5640*P5640+ROW()*0.00000001</f>
        <v>0.3200564</v>
      </c>
    </row>
    <row r="5641" customFormat="false" ht="15" hidden="false" customHeight="false" outlineLevel="0" collapsed="false">
      <c r="A5641" s="0" t="s">
        <v>4254</v>
      </c>
      <c r="B5641" s="0" t="s">
        <v>85</v>
      </c>
      <c r="C5641" s="0" t="n">
        <v>2002</v>
      </c>
      <c r="D5641" s="0" t="s">
        <v>114</v>
      </c>
      <c r="E5641" s="0" t="s">
        <v>3332</v>
      </c>
      <c r="F5641" s="0" t="n">
        <v>0.23</v>
      </c>
      <c r="G5641" s="0" t="n">
        <v>0.08</v>
      </c>
      <c r="H5641" s="0" t="n">
        <v>0</v>
      </c>
      <c r="I5641" s="0" t="n">
        <v>0.01</v>
      </c>
      <c r="J5641" s="0" t="n">
        <v>0.32</v>
      </c>
      <c r="N5641" s="0" t="s">
        <v>35</v>
      </c>
      <c r="P5641" s="0" t="n">
        <f aca="false">IF(AND(OR(Dashboard!$B$5="All",D5641=Dashboard!$B$5),OR(Dashboard!$D$5="All",N5641=Dashboard!$D$5),OR(AND(C5641&lt;&gt;"",C5641&gt;=Dashboard!$F$5,C5641&lt;=Dashboard!$H$5),AND(C5641="",Dashboard!$F$5&lt;=1980,Dashboard!$H$5&gt;=2016))),1,0)</f>
        <v>1</v>
      </c>
      <c r="Q5641" s="0" t="n">
        <f aca="false">J5641*P5641+ROW()*0.00000001</f>
        <v>0.32005641</v>
      </c>
    </row>
    <row r="5642" customFormat="false" ht="15" hidden="false" customHeight="false" outlineLevel="0" collapsed="false">
      <c r="A5642" s="0" t="s">
        <v>4255</v>
      </c>
      <c r="B5642" s="0" t="s">
        <v>159</v>
      </c>
      <c r="D5642" s="0" t="s">
        <v>41</v>
      </c>
      <c r="E5642" s="0" t="s">
        <v>91</v>
      </c>
      <c r="F5642" s="0" t="n">
        <v>0.3</v>
      </c>
      <c r="G5642" s="0" t="n">
        <v>0.02</v>
      </c>
      <c r="H5642" s="0" t="n">
        <v>0</v>
      </c>
      <c r="I5642" s="0" t="n">
        <v>0</v>
      </c>
      <c r="J5642" s="0" t="n">
        <v>0.32</v>
      </c>
      <c r="N5642" s="0" t="s">
        <v>161</v>
      </c>
      <c r="P5642" s="0" t="n">
        <f aca="false">IF(AND(OR(Dashboard!$B$5="All",D5642=Dashboard!$B$5),OR(Dashboard!$D$5="All",N5642=Dashboard!$D$5),OR(AND(C5642&lt;&gt;"",C5642&gt;=Dashboard!$F$5,C5642&lt;=Dashboard!$H$5),AND(C5642="",Dashboard!$F$5&lt;=1980,Dashboard!$H$5&gt;=2016))),1,0)</f>
        <v>1</v>
      </c>
      <c r="Q5642" s="0" t="n">
        <f aca="false">J5642*P5642+ROW()*0.00000001</f>
        <v>0.32005642</v>
      </c>
    </row>
    <row r="5643" customFormat="false" ht="15" hidden="false" customHeight="false" outlineLevel="0" collapsed="false">
      <c r="A5643" s="0" t="s">
        <v>4256</v>
      </c>
      <c r="B5643" s="0" t="s">
        <v>159</v>
      </c>
      <c r="C5643" s="0" t="n">
        <v>1982</v>
      </c>
      <c r="D5643" s="0" t="s">
        <v>71</v>
      </c>
      <c r="E5643" s="0" t="s">
        <v>3773</v>
      </c>
      <c r="F5643" s="0" t="n">
        <v>0.3</v>
      </c>
      <c r="G5643" s="0" t="n">
        <v>0.02</v>
      </c>
      <c r="H5643" s="0" t="n">
        <v>0</v>
      </c>
      <c r="I5643" s="0" t="n">
        <v>0</v>
      </c>
      <c r="J5643" s="0" t="n">
        <v>0.32</v>
      </c>
      <c r="N5643" s="0" t="s">
        <v>161</v>
      </c>
      <c r="P5643" s="0" t="n">
        <f aca="false">IF(AND(OR(Dashboard!$B$5="All",D5643=Dashboard!$B$5),OR(Dashboard!$D$5="All",N5643=Dashboard!$D$5),OR(AND(C5643&lt;&gt;"",C5643&gt;=Dashboard!$F$5,C5643&lt;=Dashboard!$H$5),AND(C5643="",Dashboard!$F$5&lt;=1980,Dashboard!$H$5&gt;=2016))),1,0)</f>
        <v>1</v>
      </c>
      <c r="Q5643" s="0" t="n">
        <f aca="false">J5643*P5643+ROW()*0.00000001</f>
        <v>0.32005643</v>
      </c>
    </row>
    <row r="5644" customFormat="false" ht="15" hidden="false" customHeight="false" outlineLevel="0" collapsed="false">
      <c r="A5644" s="0" t="s">
        <v>2123</v>
      </c>
      <c r="B5644" s="0" t="s">
        <v>164</v>
      </c>
      <c r="C5644" s="0" t="n">
        <v>2008</v>
      </c>
      <c r="D5644" s="0" t="s">
        <v>34</v>
      </c>
      <c r="E5644" s="0" t="s">
        <v>124</v>
      </c>
      <c r="F5644" s="0" t="n">
        <v>0.26</v>
      </c>
      <c r="G5644" s="0" t="n">
        <v>0.03</v>
      </c>
      <c r="H5644" s="0" t="n">
        <v>0</v>
      </c>
      <c r="I5644" s="0" t="n">
        <v>0.03</v>
      </c>
      <c r="J5644" s="0" t="n">
        <v>0.32</v>
      </c>
      <c r="K5644" s="0" t="n">
        <v>70</v>
      </c>
      <c r="L5644" s="0" t="n">
        <v>7.5</v>
      </c>
      <c r="M5644" s="0" t="s">
        <v>125</v>
      </c>
      <c r="N5644" s="0" t="s">
        <v>74</v>
      </c>
      <c r="O5644" s="0" t="s">
        <v>67</v>
      </c>
      <c r="P5644" s="0" t="n">
        <f aca="false">IF(AND(OR(Dashboard!$B$5="All",D5644=Dashboard!$B$5),OR(Dashboard!$D$5="All",N5644=Dashboard!$D$5),OR(AND(C5644&lt;&gt;"",C5644&gt;=Dashboard!$F$5,C5644&lt;=Dashboard!$H$5),AND(C5644="",Dashboard!$F$5&lt;=1980,Dashboard!$H$5&gt;=2016))),1,0)</f>
        <v>1</v>
      </c>
      <c r="Q5644" s="0" t="n">
        <f aca="false">J5644*P5644+ROW()*0.00000001</f>
        <v>0.32005644</v>
      </c>
    </row>
    <row r="5645" customFormat="false" ht="15" hidden="false" customHeight="false" outlineLevel="0" collapsed="false">
      <c r="A5645" s="0" t="s">
        <v>663</v>
      </c>
      <c r="B5645" s="0" t="s">
        <v>117</v>
      </c>
      <c r="C5645" s="0" t="n">
        <v>1997</v>
      </c>
      <c r="D5645" s="0" t="s">
        <v>114</v>
      </c>
      <c r="E5645" s="0" t="s">
        <v>449</v>
      </c>
      <c r="F5645" s="0" t="n">
        <v>0.18</v>
      </c>
      <c r="G5645" s="0" t="n">
        <v>0.12</v>
      </c>
      <c r="H5645" s="0" t="n">
        <v>0</v>
      </c>
      <c r="I5645" s="0" t="n">
        <v>0.02</v>
      </c>
      <c r="J5645" s="0" t="n">
        <v>0.32</v>
      </c>
      <c r="N5645" s="0" t="s">
        <v>74</v>
      </c>
      <c r="P5645" s="0" t="n">
        <f aca="false">IF(AND(OR(Dashboard!$B$5="All",D5645=Dashboard!$B$5),OR(Dashboard!$D$5="All",N5645=Dashboard!$D$5),OR(AND(C5645&lt;&gt;"",C5645&gt;=Dashboard!$F$5,C5645&lt;=Dashboard!$H$5),AND(C5645="",Dashboard!$F$5&lt;=1980,Dashboard!$H$5&gt;=2016))),1,0)</f>
        <v>1</v>
      </c>
      <c r="Q5645" s="0" t="n">
        <f aca="false">J5645*P5645+ROW()*0.00000001</f>
        <v>0.32005645</v>
      </c>
    </row>
    <row r="5646" customFormat="false" ht="15" hidden="false" customHeight="false" outlineLevel="0" collapsed="false">
      <c r="A5646" s="0" t="s">
        <v>4257</v>
      </c>
      <c r="B5646" s="0" t="s">
        <v>70</v>
      </c>
      <c r="C5646" s="0" t="n">
        <v>2007</v>
      </c>
      <c r="D5646" s="0" t="s">
        <v>46</v>
      </c>
      <c r="E5646" s="0" t="s">
        <v>89</v>
      </c>
      <c r="F5646" s="0" t="n">
        <v>0.2</v>
      </c>
      <c r="G5646" s="0" t="n">
        <v>0.04</v>
      </c>
      <c r="H5646" s="0" t="n">
        <v>0.05</v>
      </c>
      <c r="I5646" s="0" t="n">
        <v>0.03</v>
      </c>
      <c r="J5646" s="0" t="n">
        <v>0.32</v>
      </c>
      <c r="K5646" s="0" t="n">
        <v>75</v>
      </c>
      <c r="L5646" s="0" t="n">
        <v>8.2</v>
      </c>
      <c r="M5646" s="0" t="s">
        <v>103</v>
      </c>
      <c r="N5646" s="0" t="s">
        <v>74</v>
      </c>
      <c r="O5646" s="0" t="s">
        <v>37</v>
      </c>
      <c r="P5646" s="0" t="n">
        <f aca="false">IF(AND(OR(Dashboard!$B$5="All",D5646=Dashboard!$B$5),OR(Dashboard!$D$5="All",N5646=Dashboard!$D$5),OR(AND(C5646&lt;&gt;"",C5646&gt;=Dashboard!$F$5,C5646&lt;=Dashboard!$H$5),AND(C5646="",Dashboard!$F$5&lt;=1980,Dashboard!$H$5&gt;=2016))),1,0)</f>
        <v>1</v>
      </c>
      <c r="Q5646" s="0" t="n">
        <f aca="false">J5646*P5646+ROW()*0.00000001</f>
        <v>0.32005646</v>
      </c>
    </row>
    <row r="5647" customFormat="false" ht="15" hidden="false" customHeight="false" outlineLevel="0" collapsed="false">
      <c r="A5647" s="0" t="s">
        <v>4258</v>
      </c>
      <c r="B5647" s="0" t="s">
        <v>50</v>
      </c>
      <c r="C5647" s="0" t="n">
        <v>2008</v>
      </c>
      <c r="D5647" s="0" t="s">
        <v>34</v>
      </c>
      <c r="E5647" s="0" t="s">
        <v>2890</v>
      </c>
      <c r="F5647" s="0" t="n">
        <v>0</v>
      </c>
      <c r="G5647" s="0" t="n">
        <v>0</v>
      </c>
      <c r="H5647" s="0" t="n">
        <v>0.32</v>
      </c>
      <c r="I5647" s="0" t="n">
        <v>0</v>
      </c>
      <c r="J5647" s="0" t="n">
        <v>0.32</v>
      </c>
      <c r="N5647" s="0" t="s">
        <v>35</v>
      </c>
      <c r="P5647" s="0" t="n">
        <f aca="false">IF(AND(OR(Dashboard!$B$5="All",D5647=Dashboard!$B$5),OR(Dashboard!$D$5="All",N5647=Dashboard!$D$5),OR(AND(C5647&lt;&gt;"",C5647&gt;=Dashboard!$F$5,C5647&lt;=Dashboard!$H$5),AND(C5647="",Dashboard!$F$5&lt;=1980,Dashboard!$H$5&gt;=2016))),1,0)</f>
        <v>1</v>
      </c>
      <c r="Q5647" s="0" t="n">
        <f aca="false">J5647*P5647+ROW()*0.00000001</f>
        <v>0.32005647</v>
      </c>
    </row>
    <row r="5648" customFormat="false" ht="15" hidden="false" customHeight="false" outlineLevel="0" collapsed="false">
      <c r="A5648" s="0" t="s">
        <v>4259</v>
      </c>
      <c r="B5648" s="0" t="s">
        <v>94</v>
      </c>
      <c r="C5648" s="0" t="n">
        <v>2014</v>
      </c>
      <c r="D5648" s="0" t="s">
        <v>71</v>
      </c>
      <c r="E5648" s="0" t="s">
        <v>157</v>
      </c>
      <c r="F5648" s="0" t="n">
        <v>0.09</v>
      </c>
      <c r="G5648" s="0" t="n">
        <v>0.16</v>
      </c>
      <c r="H5648" s="0" t="n">
        <v>0.02</v>
      </c>
      <c r="I5648" s="0" t="n">
        <v>0.05</v>
      </c>
      <c r="J5648" s="0" t="n">
        <v>0.32</v>
      </c>
      <c r="K5648" s="0" t="n">
        <v>59</v>
      </c>
      <c r="L5648" s="0" t="n">
        <v>6.9</v>
      </c>
      <c r="M5648" s="0" t="s">
        <v>73</v>
      </c>
      <c r="N5648" s="0" t="s">
        <v>74</v>
      </c>
      <c r="O5648" s="0" t="s">
        <v>53</v>
      </c>
      <c r="P5648" s="0" t="n">
        <f aca="false">IF(AND(OR(Dashboard!$B$5="All",D5648=Dashboard!$B$5),OR(Dashboard!$D$5="All",N5648=Dashboard!$D$5),OR(AND(C5648&lt;&gt;"",C5648&gt;=Dashboard!$F$5,C5648&lt;=Dashboard!$H$5),AND(C5648="",Dashboard!$F$5&lt;=1980,Dashboard!$H$5&gt;=2016))),1,0)</f>
        <v>1</v>
      </c>
      <c r="Q5648" s="0" t="n">
        <f aca="false">J5648*P5648+ROW()*0.00000001</f>
        <v>0.32005648</v>
      </c>
    </row>
    <row r="5649" customFormat="false" ht="15" hidden="false" customHeight="false" outlineLevel="0" collapsed="false">
      <c r="A5649" s="0" t="s">
        <v>3763</v>
      </c>
      <c r="B5649" s="0" t="s">
        <v>70</v>
      </c>
      <c r="C5649" s="0" t="n">
        <v>2012</v>
      </c>
      <c r="D5649" s="0" t="s">
        <v>56</v>
      </c>
      <c r="E5649" s="0" t="s">
        <v>72</v>
      </c>
      <c r="F5649" s="0" t="n">
        <v>0.14</v>
      </c>
      <c r="G5649" s="0" t="n">
        <v>0.13</v>
      </c>
      <c r="H5649" s="0" t="n">
        <v>0</v>
      </c>
      <c r="I5649" s="0" t="n">
        <v>0.05</v>
      </c>
      <c r="J5649" s="0" t="n">
        <v>0.32</v>
      </c>
      <c r="K5649" s="0" t="n">
        <v>79</v>
      </c>
      <c r="L5649" s="0" t="n">
        <v>7.6</v>
      </c>
      <c r="M5649" s="0" t="s">
        <v>73</v>
      </c>
      <c r="N5649" s="0" t="s">
        <v>74</v>
      </c>
      <c r="O5649" s="0" t="s">
        <v>37</v>
      </c>
      <c r="P5649" s="0" t="n">
        <f aca="false">IF(AND(OR(Dashboard!$B$5="All",D5649=Dashboard!$B$5),OR(Dashboard!$D$5="All",N5649=Dashboard!$D$5),OR(AND(C5649&lt;&gt;"",C5649&gt;=Dashboard!$F$5,C5649&lt;=Dashboard!$H$5),AND(C5649="",Dashboard!$F$5&lt;=1980,Dashboard!$H$5&gt;=2016))),1,0)</f>
        <v>1</v>
      </c>
      <c r="Q5649" s="0" t="n">
        <f aca="false">J5649*P5649+ROW()*0.00000001</f>
        <v>0.32005649</v>
      </c>
    </row>
    <row r="5650" customFormat="false" ht="15" hidden="false" customHeight="false" outlineLevel="0" collapsed="false">
      <c r="A5650" s="0" t="s">
        <v>1722</v>
      </c>
      <c r="B5650" s="0" t="s">
        <v>144</v>
      </c>
      <c r="C5650" s="0" t="n">
        <v>2002</v>
      </c>
      <c r="D5650" s="0" t="s">
        <v>34</v>
      </c>
      <c r="E5650" s="0" t="s">
        <v>154</v>
      </c>
      <c r="F5650" s="0" t="n">
        <v>0.24</v>
      </c>
      <c r="G5650" s="0" t="n">
        <v>0.07</v>
      </c>
      <c r="H5650" s="0" t="n">
        <v>0</v>
      </c>
      <c r="I5650" s="0" t="n">
        <v>0.01</v>
      </c>
      <c r="J5650" s="0" t="n">
        <v>0.32</v>
      </c>
      <c r="K5650" s="0" t="n">
        <v>87</v>
      </c>
      <c r="L5650" s="0" t="n">
        <v>7.9</v>
      </c>
      <c r="M5650" s="0" t="s">
        <v>36</v>
      </c>
      <c r="N5650" s="0" t="s">
        <v>66</v>
      </c>
      <c r="O5650" s="0" t="s">
        <v>42</v>
      </c>
      <c r="P5650" s="0" t="n">
        <f aca="false">IF(AND(OR(Dashboard!$B$5="All",D5650=Dashboard!$B$5),OR(Dashboard!$D$5="All",N5650=Dashboard!$D$5),OR(AND(C5650&lt;&gt;"",C5650&gt;=Dashboard!$F$5,C5650&lt;=Dashboard!$H$5),AND(C5650="",Dashboard!$F$5&lt;=1980,Dashboard!$H$5&gt;=2016))),1,0)</f>
        <v>1</v>
      </c>
      <c r="Q5650" s="0" t="n">
        <f aca="false">J5650*P5650+ROW()*0.00000001</f>
        <v>0.3200565</v>
      </c>
    </row>
    <row r="5651" customFormat="false" ht="15" hidden="false" customHeight="false" outlineLevel="0" collapsed="false">
      <c r="A5651" s="0" t="s">
        <v>4260</v>
      </c>
      <c r="B5651" s="0" t="s">
        <v>33</v>
      </c>
      <c r="C5651" s="0" t="n">
        <v>2010</v>
      </c>
      <c r="D5651" s="0" t="s">
        <v>246</v>
      </c>
      <c r="E5651" s="0" t="s">
        <v>157</v>
      </c>
      <c r="F5651" s="0" t="n">
        <v>0</v>
      </c>
      <c r="G5651" s="0" t="n">
        <v>0</v>
      </c>
      <c r="H5651" s="0" t="n">
        <v>0.32</v>
      </c>
      <c r="I5651" s="0" t="n">
        <v>0</v>
      </c>
      <c r="J5651" s="0" t="n">
        <v>0.32</v>
      </c>
      <c r="N5651" s="0" t="s">
        <v>35</v>
      </c>
      <c r="P5651" s="0" t="n">
        <f aca="false">IF(AND(OR(Dashboard!$B$5="All",D5651=Dashboard!$B$5),OR(Dashboard!$D$5="All",N5651=Dashboard!$D$5),OR(AND(C5651&lt;&gt;"",C5651&gt;=Dashboard!$F$5,C5651&lt;=Dashboard!$H$5),AND(C5651="",Dashboard!$F$5&lt;=1980,Dashboard!$H$5&gt;=2016))),1,0)</f>
        <v>1</v>
      </c>
      <c r="Q5651" s="0" t="n">
        <f aca="false">J5651*P5651+ROW()*0.00000001</f>
        <v>0.32005651</v>
      </c>
    </row>
    <row r="5652" customFormat="false" ht="15" hidden="false" customHeight="false" outlineLevel="0" collapsed="false">
      <c r="A5652" s="0" t="s">
        <v>4261</v>
      </c>
      <c r="B5652" s="0" t="s">
        <v>78</v>
      </c>
      <c r="C5652" s="0" t="n">
        <v>1993</v>
      </c>
      <c r="D5652" s="0" t="s">
        <v>46</v>
      </c>
      <c r="E5652" s="0" t="s">
        <v>1173</v>
      </c>
      <c r="F5652" s="0" t="n">
        <v>0</v>
      </c>
      <c r="G5652" s="0" t="n">
        <v>0</v>
      </c>
      <c r="H5652" s="0" t="n">
        <v>0.32</v>
      </c>
      <c r="I5652" s="0" t="n">
        <v>0</v>
      </c>
      <c r="J5652" s="0" t="n">
        <v>0.32</v>
      </c>
      <c r="N5652" s="0" t="s">
        <v>35</v>
      </c>
      <c r="P5652" s="0" t="n">
        <f aca="false">IF(AND(OR(Dashboard!$B$5="All",D5652=Dashboard!$B$5),OR(Dashboard!$D$5="All",N5652=Dashboard!$D$5),OR(AND(C5652&lt;&gt;"",C5652&gt;=Dashboard!$F$5,C5652&lt;=Dashboard!$H$5),AND(C5652="",Dashboard!$F$5&lt;=1980,Dashboard!$H$5&gt;=2016))),1,0)</f>
        <v>1</v>
      </c>
      <c r="Q5652" s="0" t="n">
        <f aca="false">J5652*P5652+ROW()*0.00000001</f>
        <v>0.32005652</v>
      </c>
    </row>
    <row r="5653" customFormat="false" ht="15" hidden="false" customHeight="false" outlineLevel="0" collapsed="false">
      <c r="A5653" s="0" t="s">
        <v>4262</v>
      </c>
      <c r="B5653" s="0" t="s">
        <v>76</v>
      </c>
      <c r="C5653" s="0" t="n">
        <v>2003</v>
      </c>
      <c r="D5653" s="0" t="s">
        <v>102</v>
      </c>
      <c r="E5653" s="0" t="s">
        <v>328</v>
      </c>
      <c r="F5653" s="0" t="n">
        <v>0</v>
      </c>
      <c r="G5653" s="0" t="n">
        <v>0</v>
      </c>
      <c r="H5653" s="0" t="n">
        <v>0.32</v>
      </c>
      <c r="I5653" s="0" t="n">
        <v>0</v>
      </c>
      <c r="J5653" s="0" t="n">
        <v>0.32</v>
      </c>
      <c r="N5653" s="0" t="s">
        <v>74</v>
      </c>
      <c r="P5653" s="0" t="n">
        <f aca="false">IF(AND(OR(Dashboard!$B$5="All",D5653=Dashboard!$B$5),OR(Dashboard!$D$5="All",N5653=Dashboard!$D$5),OR(AND(C5653&lt;&gt;"",C5653&gt;=Dashboard!$F$5,C5653&lt;=Dashboard!$H$5),AND(C5653="",Dashboard!$F$5&lt;=1980,Dashboard!$H$5&gt;=2016))),1,0)</f>
        <v>1</v>
      </c>
      <c r="Q5653" s="0" t="n">
        <f aca="false">J5653*P5653+ROW()*0.00000001</f>
        <v>0.32005653</v>
      </c>
    </row>
    <row r="5654" customFormat="false" ht="15" hidden="false" customHeight="false" outlineLevel="0" collapsed="false">
      <c r="A5654" s="0" t="s">
        <v>4263</v>
      </c>
      <c r="B5654" s="0" t="s">
        <v>85</v>
      </c>
      <c r="C5654" s="0" t="n">
        <v>2002</v>
      </c>
      <c r="D5654" s="0" t="s">
        <v>52</v>
      </c>
      <c r="E5654" s="0" t="s">
        <v>160</v>
      </c>
      <c r="F5654" s="0" t="n">
        <v>0.23</v>
      </c>
      <c r="G5654" s="0" t="n">
        <v>0.08</v>
      </c>
      <c r="H5654" s="0" t="n">
        <v>0</v>
      </c>
      <c r="I5654" s="0" t="n">
        <v>0.01</v>
      </c>
      <c r="J5654" s="0" t="n">
        <v>0.32</v>
      </c>
      <c r="K5654" s="0" t="n">
        <v>60</v>
      </c>
      <c r="M5654" s="0" t="s">
        <v>36</v>
      </c>
      <c r="N5654" s="0" t="s">
        <v>35</v>
      </c>
      <c r="O5654" s="0" t="s">
        <v>53</v>
      </c>
      <c r="P5654" s="0" t="n">
        <f aca="false">IF(AND(OR(Dashboard!$B$5="All",D5654=Dashboard!$B$5),OR(Dashboard!$D$5="All",N5654=Dashboard!$D$5),OR(AND(C5654&lt;&gt;"",C5654&gt;=Dashboard!$F$5,C5654&lt;=Dashboard!$H$5),AND(C5654="",Dashboard!$F$5&lt;=1980,Dashboard!$H$5&gt;=2016))),1,0)</f>
        <v>1</v>
      </c>
      <c r="Q5654" s="0" t="n">
        <f aca="false">J5654*P5654+ROW()*0.00000001</f>
        <v>0.32005654</v>
      </c>
    </row>
    <row r="5655" customFormat="false" ht="15" hidden="false" customHeight="false" outlineLevel="0" collapsed="false">
      <c r="A5655" s="0" t="s">
        <v>4264</v>
      </c>
      <c r="B5655" s="0" t="s">
        <v>76</v>
      </c>
      <c r="D5655" s="0" t="s">
        <v>34</v>
      </c>
      <c r="E5655" s="0" t="s">
        <v>520</v>
      </c>
      <c r="F5655" s="0" t="n">
        <v>0.16</v>
      </c>
      <c r="G5655" s="0" t="n">
        <v>0.12</v>
      </c>
      <c r="H5655" s="0" t="n">
        <v>0</v>
      </c>
      <c r="I5655" s="0" t="n">
        <v>0.04</v>
      </c>
      <c r="J5655" s="0" t="n">
        <v>0.32</v>
      </c>
      <c r="K5655" s="0" t="n">
        <v>72</v>
      </c>
      <c r="L5655" s="0" t="n">
        <v>8.6</v>
      </c>
      <c r="M5655" s="0" t="s">
        <v>36</v>
      </c>
      <c r="N5655" s="0" t="s">
        <v>74</v>
      </c>
      <c r="O5655" s="0" t="s">
        <v>37</v>
      </c>
      <c r="P5655" s="0" t="n">
        <f aca="false">IF(AND(OR(Dashboard!$B$5="All",D5655=Dashboard!$B$5),OR(Dashboard!$D$5="All",N5655=Dashboard!$D$5),OR(AND(C5655&lt;&gt;"",C5655&gt;=Dashboard!$F$5,C5655&lt;=Dashboard!$H$5),AND(C5655="",Dashboard!$F$5&lt;=1980,Dashboard!$H$5&gt;=2016))),1,0)</f>
        <v>1</v>
      </c>
      <c r="Q5655" s="0" t="n">
        <f aca="false">J5655*P5655+ROW()*0.00000001</f>
        <v>0.32005655</v>
      </c>
    </row>
    <row r="5656" customFormat="false" ht="15" hidden="false" customHeight="false" outlineLevel="0" collapsed="false">
      <c r="A5656" s="0" t="s">
        <v>4265</v>
      </c>
      <c r="B5656" s="0" t="s">
        <v>117</v>
      </c>
      <c r="C5656" s="0" t="n">
        <v>1997</v>
      </c>
      <c r="D5656" s="0" t="s">
        <v>58</v>
      </c>
      <c r="E5656" s="0" t="s">
        <v>3757</v>
      </c>
      <c r="F5656" s="0" t="n">
        <v>0</v>
      </c>
      <c r="G5656" s="0" t="n">
        <v>0</v>
      </c>
      <c r="H5656" s="0" t="n">
        <v>0.3</v>
      </c>
      <c r="I5656" s="0" t="n">
        <v>0.02</v>
      </c>
      <c r="J5656" s="0" t="n">
        <v>0.32</v>
      </c>
      <c r="N5656" s="0" t="s">
        <v>74</v>
      </c>
      <c r="P5656" s="0" t="n">
        <f aca="false">IF(AND(OR(Dashboard!$B$5="All",D5656=Dashboard!$B$5),OR(Dashboard!$D$5="All",N5656=Dashboard!$D$5),OR(AND(C5656&lt;&gt;"",C5656&gt;=Dashboard!$F$5,C5656&lt;=Dashboard!$H$5),AND(C5656="",Dashboard!$F$5&lt;=1980,Dashboard!$H$5&gt;=2016))),1,0)</f>
        <v>1</v>
      </c>
      <c r="Q5656" s="0" t="n">
        <f aca="false">J5656*P5656+ROW()*0.00000001</f>
        <v>0.32005656</v>
      </c>
    </row>
    <row r="5657" customFormat="false" ht="15" hidden="false" customHeight="false" outlineLevel="0" collapsed="false">
      <c r="A5657" s="0" t="s">
        <v>4266</v>
      </c>
      <c r="B5657" s="0" t="s">
        <v>117</v>
      </c>
      <c r="C5657" s="0" t="n">
        <v>1997</v>
      </c>
      <c r="D5657" s="0" t="s">
        <v>246</v>
      </c>
      <c r="E5657" s="0" t="s">
        <v>996</v>
      </c>
      <c r="F5657" s="0" t="n">
        <v>0</v>
      </c>
      <c r="G5657" s="0" t="n">
        <v>0</v>
      </c>
      <c r="H5657" s="0" t="n">
        <v>0.3</v>
      </c>
      <c r="I5657" s="0" t="n">
        <v>0.02</v>
      </c>
      <c r="J5657" s="0" t="n">
        <v>0.32</v>
      </c>
      <c r="N5657" s="0" t="s">
        <v>74</v>
      </c>
      <c r="P5657" s="0" t="n">
        <f aca="false">IF(AND(OR(Dashboard!$B$5="All",D5657=Dashboard!$B$5),OR(Dashboard!$D$5="All",N5657=Dashboard!$D$5),OR(AND(C5657&lt;&gt;"",C5657&gt;=Dashboard!$F$5,C5657&lt;=Dashboard!$H$5),AND(C5657="",Dashboard!$F$5&lt;=1980,Dashboard!$H$5&gt;=2016))),1,0)</f>
        <v>1</v>
      </c>
      <c r="Q5657" s="0" t="n">
        <f aca="false">J5657*P5657+ROW()*0.00000001</f>
        <v>0.32005657</v>
      </c>
    </row>
    <row r="5658" customFormat="false" ht="15" hidden="false" customHeight="false" outlineLevel="0" collapsed="false">
      <c r="A5658" s="0" t="s">
        <v>4267</v>
      </c>
      <c r="B5658" s="0" t="s">
        <v>78</v>
      </c>
      <c r="C5658" s="0" t="n">
        <v>1994</v>
      </c>
      <c r="D5658" s="0" t="s">
        <v>46</v>
      </c>
      <c r="E5658" s="0" t="s">
        <v>157</v>
      </c>
      <c r="F5658" s="0" t="n">
        <v>0</v>
      </c>
      <c r="G5658" s="0" t="n">
        <v>0</v>
      </c>
      <c r="H5658" s="0" t="n">
        <v>0.32</v>
      </c>
      <c r="I5658" s="0" t="n">
        <v>0</v>
      </c>
      <c r="J5658" s="0" t="n">
        <v>0.32</v>
      </c>
      <c r="N5658" s="0" t="s">
        <v>35</v>
      </c>
      <c r="P5658" s="0" t="n">
        <f aca="false">IF(AND(OR(Dashboard!$B$5="All",D5658=Dashboard!$B$5),OR(Dashboard!$D$5="All",N5658=Dashboard!$D$5),OR(AND(C5658&lt;&gt;"",C5658&gt;=Dashboard!$F$5,C5658&lt;=Dashboard!$H$5),AND(C5658="",Dashboard!$F$5&lt;=1980,Dashboard!$H$5&gt;=2016))),1,0)</f>
        <v>1</v>
      </c>
      <c r="Q5658" s="0" t="n">
        <f aca="false">J5658*P5658+ROW()*0.00000001</f>
        <v>0.32005658</v>
      </c>
    </row>
    <row r="5659" customFormat="false" ht="15" hidden="false" customHeight="false" outlineLevel="0" collapsed="false">
      <c r="A5659" s="0" t="s">
        <v>4268</v>
      </c>
      <c r="B5659" s="0" t="s">
        <v>144</v>
      </c>
      <c r="C5659" s="0" t="n">
        <v>2003</v>
      </c>
      <c r="D5659" s="0" t="s">
        <v>34</v>
      </c>
      <c r="E5659" s="0" t="s">
        <v>65</v>
      </c>
      <c r="F5659" s="0" t="n">
        <v>0.24</v>
      </c>
      <c r="G5659" s="0" t="n">
        <v>0.07</v>
      </c>
      <c r="H5659" s="0" t="n">
        <v>0</v>
      </c>
      <c r="I5659" s="0" t="n">
        <v>0.01</v>
      </c>
      <c r="J5659" s="0" t="n">
        <v>0.32</v>
      </c>
      <c r="K5659" s="0" t="n">
        <v>74</v>
      </c>
      <c r="L5659" s="0" t="n">
        <v>8.8</v>
      </c>
      <c r="M5659" s="0" t="s">
        <v>36</v>
      </c>
      <c r="N5659" s="0" t="s">
        <v>66</v>
      </c>
      <c r="O5659" s="0" t="s">
        <v>37</v>
      </c>
      <c r="P5659" s="0" t="n">
        <f aca="false">IF(AND(OR(Dashboard!$B$5="All",D5659=Dashboard!$B$5),OR(Dashboard!$D$5="All",N5659=Dashboard!$D$5),OR(AND(C5659&lt;&gt;"",C5659&gt;=Dashboard!$F$5,C5659&lt;=Dashboard!$H$5),AND(C5659="",Dashboard!$F$5&lt;=1980,Dashboard!$H$5&gt;=2016))),1,0)</f>
        <v>1</v>
      </c>
      <c r="Q5659" s="0" t="n">
        <f aca="false">J5659*P5659+ROW()*0.00000001</f>
        <v>0.32005659</v>
      </c>
    </row>
    <row r="5660" customFormat="false" ht="15" hidden="false" customHeight="false" outlineLevel="0" collapsed="false">
      <c r="A5660" s="0" t="s">
        <v>500</v>
      </c>
      <c r="B5660" s="0" t="s">
        <v>85</v>
      </c>
      <c r="C5660" s="0" t="n">
        <v>2001</v>
      </c>
      <c r="D5660" s="0" t="s">
        <v>34</v>
      </c>
      <c r="E5660" s="0" t="s">
        <v>142</v>
      </c>
      <c r="F5660" s="0" t="n">
        <v>0.23</v>
      </c>
      <c r="G5660" s="0" t="n">
        <v>0.08</v>
      </c>
      <c r="H5660" s="0" t="n">
        <v>0</v>
      </c>
      <c r="I5660" s="0" t="n">
        <v>0.01</v>
      </c>
      <c r="J5660" s="0" t="n">
        <v>0.32</v>
      </c>
      <c r="M5660" s="0" t="s">
        <v>36</v>
      </c>
      <c r="N5660" s="0" t="s">
        <v>35</v>
      </c>
      <c r="P5660" s="0" t="n">
        <f aca="false">IF(AND(OR(Dashboard!$B$5="All",D5660=Dashboard!$B$5),OR(Dashboard!$D$5="All",N5660=Dashboard!$D$5),OR(AND(C5660&lt;&gt;"",C5660&gt;=Dashboard!$F$5,C5660&lt;=Dashboard!$H$5),AND(C5660="",Dashboard!$F$5&lt;=1980,Dashboard!$H$5&gt;=2016))),1,0)</f>
        <v>1</v>
      </c>
      <c r="Q5660" s="0" t="n">
        <f aca="false">J5660*P5660+ROW()*0.00000001</f>
        <v>0.3200566</v>
      </c>
    </row>
    <row r="5661" customFormat="false" ht="15" hidden="false" customHeight="false" outlineLevel="0" collapsed="false">
      <c r="A5661" s="0" t="s">
        <v>4269</v>
      </c>
      <c r="B5661" s="0" t="s">
        <v>33</v>
      </c>
      <c r="C5661" s="0" t="n">
        <v>2008</v>
      </c>
      <c r="D5661" s="0" t="s">
        <v>41</v>
      </c>
      <c r="E5661" s="0" t="s">
        <v>1524</v>
      </c>
      <c r="F5661" s="0" t="n">
        <v>0.3</v>
      </c>
      <c r="G5661" s="0" t="n">
        <v>0</v>
      </c>
      <c r="H5661" s="0" t="n">
        <v>0</v>
      </c>
      <c r="I5661" s="0" t="n">
        <v>0.02</v>
      </c>
      <c r="J5661" s="0" t="n">
        <v>0.32</v>
      </c>
      <c r="M5661" s="0" t="s">
        <v>36</v>
      </c>
      <c r="N5661" s="0" t="s">
        <v>35</v>
      </c>
      <c r="P5661" s="0" t="n">
        <f aca="false">IF(AND(OR(Dashboard!$B$5="All",D5661=Dashboard!$B$5),OR(Dashboard!$D$5="All",N5661=Dashboard!$D$5),OR(AND(C5661&lt;&gt;"",C5661&gt;=Dashboard!$F$5,C5661&lt;=Dashboard!$H$5),AND(C5661="",Dashboard!$F$5&lt;=1980,Dashboard!$H$5&gt;=2016))),1,0)</f>
        <v>1</v>
      </c>
      <c r="Q5661" s="0" t="n">
        <f aca="false">J5661*P5661+ROW()*0.00000001</f>
        <v>0.32005661</v>
      </c>
    </row>
    <row r="5662" customFormat="false" ht="15" hidden="false" customHeight="false" outlineLevel="0" collapsed="false">
      <c r="A5662" s="0" t="s">
        <v>4229</v>
      </c>
      <c r="B5662" s="0" t="s">
        <v>64</v>
      </c>
      <c r="C5662" s="0" t="n">
        <v>2008</v>
      </c>
      <c r="D5662" s="0" t="s">
        <v>34</v>
      </c>
      <c r="E5662" s="0" t="s">
        <v>142</v>
      </c>
      <c r="F5662" s="0" t="n">
        <v>0.14</v>
      </c>
      <c r="G5662" s="0" t="n">
        <v>0.14</v>
      </c>
      <c r="H5662" s="0" t="n">
        <v>0</v>
      </c>
      <c r="I5662" s="0" t="n">
        <v>0.03</v>
      </c>
      <c r="J5662" s="0" t="n">
        <v>0.32</v>
      </c>
      <c r="K5662" s="0" t="n">
        <v>63</v>
      </c>
      <c r="L5662" s="0" t="n">
        <v>6.9</v>
      </c>
      <c r="M5662" s="0" t="s">
        <v>36</v>
      </c>
      <c r="N5662" s="0" t="s">
        <v>66</v>
      </c>
      <c r="O5662" s="0" t="s">
        <v>67</v>
      </c>
      <c r="P5662" s="0" t="n">
        <f aca="false">IF(AND(OR(Dashboard!$B$5="All",D5662=Dashboard!$B$5),OR(Dashboard!$D$5="All",N5662=Dashboard!$D$5),OR(AND(C5662&lt;&gt;"",C5662&gt;=Dashboard!$F$5,C5662&lt;=Dashboard!$H$5),AND(C5662="",Dashboard!$F$5&lt;=1980,Dashboard!$H$5&gt;=2016))),1,0)</f>
        <v>1</v>
      </c>
      <c r="Q5662" s="0" t="n">
        <f aca="false">J5662*P5662+ROW()*0.00000001</f>
        <v>0.32005662</v>
      </c>
    </row>
    <row r="5663" customFormat="false" ht="15" hidden="false" customHeight="false" outlineLevel="0" collapsed="false">
      <c r="A5663" s="0" t="s">
        <v>2788</v>
      </c>
      <c r="B5663" s="0" t="s">
        <v>64</v>
      </c>
      <c r="C5663" s="0" t="n">
        <v>2010</v>
      </c>
      <c r="D5663" s="0" t="s">
        <v>34</v>
      </c>
      <c r="E5663" s="0" t="s">
        <v>91</v>
      </c>
      <c r="F5663" s="0" t="n">
        <v>0.28</v>
      </c>
      <c r="G5663" s="0" t="n">
        <v>0.01</v>
      </c>
      <c r="H5663" s="0" t="n">
        <v>0</v>
      </c>
      <c r="I5663" s="0" t="n">
        <v>0.02</v>
      </c>
      <c r="J5663" s="0" t="n">
        <v>0.32</v>
      </c>
      <c r="K5663" s="0" t="n">
        <v>55</v>
      </c>
      <c r="M5663" s="0" t="s">
        <v>103</v>
      </c>
      <c r="N5663" s="0" t="s">
        <v>66</v>
      </c>
      <c r="O5663" s="0" t="s">
        <v>53</v>
      </c>
      <c r="P5663" s="0" t="n">
        <f aca="false">IF(AND(OR(Dashboard!$B$5="All",D5663=Dashboard!$B$5),OR(Dashboard!$D$5="All",N5663=Dashboard!$D$5),OR(AND(C5663&lt;&gt;"",C5663&gt;=Dashboard!$F$5,C5663&lt;=Dashboard!$H$5),AND(C5663="",Dashboard!$F$5&lt;=1980,Dashboard!$H$5&gt;=2016))),1,0)</f>
        <v>1</v>
      </c>
      <c r="Q5663" s="0" t="n">
        <f aca="false">J5663*P5663+ROW()*0.00000001</f>
        <v>0.32005663</v>
      </c>
    </row>
    <row r="5664" customFormat="false" ht="15" hidden="false" customHeight="false" outlineLevel="0" collapsed="false">
      <c r="A5664" s="0" t="s">
        <v>3640</v>
      </c>
      <c r="B5664" s="0" t="s">
        <v>76</v>
      </c>
      <c r="C5664" s="0" t="n">
        <v>2008</v>
      </c>
      <c r="D5664" s="0" t="s">
        <v>34</v>
      </c>
      <c r="E5664" s="0" t="s">
        <v>142</v>
      </c>
      <c r="F5664" s="0" t="n">
        <v>0.03</v>
      </c>
      <c r="G5664" s="0" t="n">
        <v>0</v>
      </c>
      <c r="H5664" s="0" t="n">
        <v>0</v>
      </c>
      <c r="I5664" s="0" t="n">
        <v>0.28</v>
      </c>
      <c r="J5664" s="0" t="n">
        <v>0.32</v>
      </c>
      <c r="N5664" s="0" t="s">
        <v>74</v>
      </c>
      <c r="P5664" s="0" t="n">
        <f aca="false">IF(AND(OR(Dashboard!$B$5="All",D5664=Dashboard!$B$5),OR(Dashboard!$D$5="All",N5664=Dashboard!$D$5),OR(AND(C5664&lt;&gt;"",C5664&gt;=Dashboard!$F$5,C5664&lt;=Dashboard!$H$5),AND(C5664="",Dashboard!$F$5&lt;=1980,Dashboard!$H$5&gt;=2016))),1,0)</f>
        <v>1</v>
      </c>
      <c r="Q5664" s="0" t="n">
        <f aca="false">J5664*P5664+ROW()*0.00000001</f>
        <v>0.32005664</v>
      </c>
    </row>
    <row r="5665" customFormat="false" ht="15" hidden="false" customHeight="false" outlineLevel="0" collapsed="false">
      <c r="A5665" s="0" t="s">
        <v>3111</v>
      </c>
      <c r="B5665" s="0" t="s">
        <v>64</v>
      </c>
      <c r="C5665" s="0" t="n">
        <v>2006</v>
      </c>
      <c r="D5665" s="0" t="s">
        <v>41</v>
      </c>
      <c r="E5665" s="0" t="s">
        <v>160</v>
      </c>
      <c r="F5665" s="0" t="n">
        <v>0.23</v>
      </c>
      <c r="G5665" s="0" t="n">
        <v>0.04</v>
      </c>
      <c r="H5665" s="0" t="n">
        <v>0.02</v>
      </c>
      <c r="I5665" s="0" t="n">
        <v>0.02</v>
      </c>
      <c r="J5665" s="0" t="n">
        <v>0.32</v>
      </c>
      <c r="K5665" s="0" t="n">
        <v>82</v>
      </c>
      <c r="L5665" s="0" t="n">
        <v>8</v>
      </c>
      <c r="M5665" s="0" t="s">
        <v>125</v>
      </c>
      <c r="N5665" s="0" t="s">
        <v>66</v>
      </c>
      <c r="O5665" s="0" t="s">
        <v>42</v>
      </c>
      <c r="P5665" s="0" t="n">
        <f aca="false">IF(AND(OR(Dashboard!$B$5="All",D5665=Dashboard!$B$5),OR(Dashboard!$D$5="All",N5665=Dashboard!$D$5),OR(AND(C5665&lt;&gt;"",C5665&gt;=Dashboard!$F$5,C5665&lt;=Dashboard!$H$5),AND(C5665="",Dashboard!$F$5&lt;=1980,Dashboard!$H$5&gt;=2016))),1,0)</f>
        <v>1</v>
      </c>
      <c r="Q5665" s="0" t="n">
        <f aca="false">J5665*P5665+ROW()*0.00000001</f>
        <v>0.32005665</v>
      </c>
    </row>
    <row r="5666" customFormat="false" ht="15" hidden="false" customHeight="false" outlineLevel="0" collapsed="false">
      <c r="A5666" s="0" t="s">
        <v>2199</v>
      </c>
      <c r="B5666" s="0" t="s">
        <v>164</v>
      </c>
      <c r="C5666" s="0" t="n">
        <v>2005</v>
      </c>
      <c r="D5666" s="0" t="s">
        <v>102</v>
      </c>
      <c r="E5666" s="0" t="s">
        <v>142</v>
      </c>
      <c r="F5666" s="0" t="n">
        <v>0.29</v>
      </c>
      <c r="G5666" s="0" t="n">
        <v>0</v>
      </c>
      <c r="H5666" s="0" t="n">
        <v>0</v>
      </c>
      <c r="I5666" s="0" t="n">
        <v>0.02</v>
      </c>
      <c r="J5666" s="0" t="n">
        <v>0.32</v>
      </c>
      <c r="K5666" s="0" t="n">
        <v>58</v>
      </c>
      <c r="L5666" s="0" t="n">
        <v>8.7</v>
      </c>
      <c r="M5666" s="0" t="s">
        <v>103</v>
      </c>
      <c r="N5666" s="0" t="s">
        <v>74</v>
      </c>
      <c r="O5666" s="0" t="s">
        <v>53</v>
      </c>
      <c r="P5666" s="0" t="n">
        <f aca="false">IF(AND(OR(Dashboard!$B$5="All",D5666=Dashboard!$B$5),OR(Dashboard!$D$5="All",N5666=Dashboard!$D$5),OR(AND(C5666&lt;&gt;"",C5666&gt;=Dashboard!$F$5,C5666&lt;=Dashboard!$H$5),AND(C5666="",Dashboard!$F$5&lt;=1980,Dashboard!$H$5&gt;=2016))),1,0)</f>
        <v>1</v>
      </c>
      <c r="Q5666" s="0" t="n">
        <f aca="false">J5666*P5666+ROW()*0.00000001</f>
        <v>0.32005666</v>
      </c>
    </row>
    <row r="5667" customFormat="false" ht="15" hidden="false" customHeight="false" outlineLevel="0" collapsed="false">
      <c r="A5667" s="0" t="s">
        <v>1681</v>
      </c>
      <c r="B5667" s="0" t="s">
        <v>50</v>
      </c>
      <c r="C5667" s="0" t="n">
        <v>2009</v>
      </c>
      <c r="D5667" s="0" t="s">
        <v>34</v>
      </c>
      <c r="E5667" s="0" t="s">
        <v>418</v>
      </c>
      <c r="F5667" s="0" t="n">
        <v>0.18</v>
      </c>
      <c r="G5667" s="0" t="n">
        <v>0.11</v>
      </c>
      <c r="H5667" s="0" t="n">
        <v>0</v>
      </c>
      <c r="I5667" s="0" t="n">
        <v>0.03</v>
      </c>
      <c r="J5667" s="0" t="n">
        <v>0.32</v>
      </c>
      <c r="K5667" s="0" t="n">
        <v>63</v>
      </c>
      <c r="M5667" s="0" t="s">
        <v>36</v>
      </c>
      <c r="N5667" s="0" t="s">
        <v>35</v>
      </c>
      <c r="O5667" s="0" t="s">
        <v>67</v>
      </c>
      <c r="P5667" s="0" t="n">
        <f aca="false">IF(AND(OR(Dashboard!$B$5="All",D5667=Dashboard!$B$5),OR(Dashboard!$D$5="All",N5667=Dashboard!$D$5),OR(AND(C5667&lt;&gt;"",C5667&gt;=Dashboard!$F$5,C5667&lt;=Dashboard!$H$5),AND(C5667="",Dashboard!$F$5&lt;=1980,Dashboard!$H$5&gt;=2016))),1,0)</f>
        <v>1</v>
      </c>
      <c r="Q5667" s="0" t="n">
        <f aca="false">J5667*P5667+ROW()*0.00000001</f>
        <v>0.32005667</v>
      </c>
    </row>
    <row r="5668" customFormat="false" ht="15" hidden="false" customHeight="false" outlineLevel="0" collapsed="false">
      <c r="A5668" s="0" t="s">
        <v>4234</v>
      </c>
      <c r="B5668" s="0" t="s">
        <v>50</v>
      </c>
      <c r="C5668" s="0" t="n">
        <v>2011</v>
      </c>
      <c r="D5668" s="0" t="s">
        <v>71</v>
      </c>
      <c r="E5668" s="0" t="s">
        <v>328</v>
      </c>
      <c r="F5668" s="0" t="n">
        <v>0.26</v>
      </c>
      <c r="G5668" s="0" t="n">
        <v>0.04</v>
      </c>
      <c r="H5668" s="0" t="n">
        <v>0</v>
      </c>
      <c r="I5668" s="0" t="n">
        <v>0.02</v>
      </c>
      <c r="J5668" s="0" t="n">
        <v>0.32</v>
      </c>
      <c r="M5668" s="0" t="s">
        <v>125</v>
      </c>
      <c r="N5668" s="0" t="s">
        <v>35</v>
      </c>
      <c r="P5668" s="0" t="n">
        <f aca="false">IF(AND(OR(Dashboard!$B$5="All",D5668=Dashboard!$B$5),OR(Dashboard!$D$5="All",N5668=Dashboard!$D$5),OR(AND(C5668&lt;&gt;"",C5668&gt;=Dashboard!$F$5,C5668&lt;=Dashboard!$H$5),AND(C5668="",Dashboard!$F$5&lt;=1980,Dashboard!$H$5&gt;=2016))),1,0)</f>
        <v>1</v>
      </c>
      <c r="Q5668" s="0" t="n">
        <f aca="false">J5668*P5668+ROW()*0.00000001</f>
        <v>0.32005668</v>
      </c>
    </row>
    <row r="5669" customFormat="false" ht="15" hidden="false" customHeight="false" outlineLevel="0" collapsed="false">
      <c r="A5669" s="0" t="s">
        <v>4270</v>
      </c>
      <c r="B5669" s="0" t="s">
        <v>144</v>
      </c>
      <c r="C5669" s="0" t="n">
        <v>2004</v>
      </c>
      <c r="D5669" s="0" t="s">
        <v>246</v>
      </c>
      <c r="E5669" s="0" t="s">
        <v>689</v>
      </c>
      <c r="F5669" s="0" t="n">
        <v>0.24</v>
      </c>
      <c r="G5669" s="0" t="n">
        <v>0.07</v>
      </c>
      <c r="H5669" s="0" t="n">
        <v>0</v>
      </c>
      <c r="I5669" s="0" t="n">
        <v>0.01</v>
      </c>
      <c r="J5669" s="0" t="n">
        <v>0.32</v>
      </c>
      <c r="K5669" s="0" t="n">
        <v>81</v>
      </c>
      <c r="L5669" s="0" t="n">
        <v>7.9</v>
      </c>
      <c r="M5669" s="0" t="s">
        <v>73</v>
      </c>
      <c r="N5669" s="0" t="s">
        <v>66</v>
      </c>
      <c r="O5669" s="0" t="s">
        <v>42</v>
      </c>
      <c r="P5669" s="0" t="n">
        <f aca="false">IF(AND(OR(Dashboard!$B$5="All",D5669=Dashboard!$B$5),OR(Dashboard!$D$5="All",N5669=Dashboard!$D$5),OR(AND(C5669&lt;&gt;"",C5669&gt;=Dashboard!$F$5,C5669&lt;=Dashboard!$H$5),AND(C5669="",Dashboard!$F$5&lt;=1980,Dashboard!$H$5&gt;=2016))),1,0)</f>
        <v>1</v>
      </c>
      <c r="Q5669" s="0" t="n">
        <f aca="false">J5669*P5669+ROW()*0.00000001</f>
        <v>0.32005669</v>
      </c>
    </row>
    <row r="5670" customFormat="false" ht="15" hidden="false" customHeight="false" outlineLevel="0" collapsed="false">
      <c r="A5670" s="0" t="s">
        <v>4271</v>
      </c>
      <c r="B5670" s="0" t="s">
        <v>76</v>
      </c>
      <c r="C5670" s="0" t="n">
        <v>2001</v>
      </c>
      <c r="D5670" s="0" t="s">
        <v>41</v>
      </c>
      <c r="E5670" s="0" t="s">
        <v>4272</v>
      </c>
      <c r="F5670" s="0" t="n">
        <v>0.16</v>
      </c>
      <c r="G5670" s="0" t="n">
        <v>0.12</v>
      </c>
      <c r="H5670" s="0" t="n">
        <v>0</v>
      </c>
      <c r="I5670" s="0" t="n">
        <v>0.04</v>
      </c>
      <c r="J5670" s="0" t="n">
        <v>0.32</v>
      </c>
      <c r="K5670" s="0" t="n">
        <v>64</v>
      </c>
      <c r="M5670" s="0" t="s">
        <v>36</v>
      </c>
      <c r="N5670" s="0" t="s">
        <v>74</v>
      </c>
      <c r="O5670" s="0" t="s">
        <v>67</v>
      </c>
      <c r="P5670" s="0" t="n">
        <f aca="false">IF(AND(OR(Dashboard!$B$5="All",D5670=Dashboard!$B$5),OR(Dashboard!$D$5="All",N5670=Dashboard!$D$5),OR(AND(C5670&lt;&gt;"",C5670&gt;=Dashboard!$F$5,C5670&lt;=Dashboard!$H$5),AND(C5670="",Dashboard!$F$5&lt;=1980,Dashboard!$H$5&gt;=2016))),1,0)</f>
        <v>1</v>
      </c>
      <c r="Q5670" s="0" t="n">
        <f aca="false">J5670*P5670+ROW()*0.00000001</f>
        <v>0.3200567</v>
      </c>
    </row>
    <row r="5671" customFormat="false" ht="15" hidden="false" customHeight="false" outlineLevel="0" collapsed="false">
      <c r="A5671" s="0" t="s">
        <v>4273</v>
      </c>
      <c r="B5671" s="0" t="s">
        <v>64</v>
      </c>
      <c r="C5671" s="0" t="n">
        <v>2007</v>
      </c>
      <c r="D5671" s="0" t="s">
        <v>56</v>
      </c>
      <c r="E5671" s="0" t="s">
        <v>547</v>
      </c>
      <c r="F5671" s="0" t="n">
        <v>0.28</v>
      </c>
      <c r="G5671" s="0" t="n">
        <v>0.01</v>
      </c>
      <c r="H5671" s="0" t="n">
        <v>0</v>
      </c>
      <c r="I5671" s="0" t="n">
        <v>0.02</v>
      </c>
      <c r="J5671" s="0" t="n">
        <v>0.32</v>
      </c>
      <c r="K5671" s="0" t="n">
        <v>63</v>
      </c>
      <c r="L5671" s="0" t="n">
        <v>7.4</v>
      </c>
      <c r="M5671" s="0" t="s">
        <v>73</v>
      </c>
      <c r="N5671" s="0" t="s">
        <v>66</v>
      </c>
      <c r="O5671" s="0" t="s">
        <v>67</v>
      </c>
      <c r="P5671" s="0" t="n">
        <f aca="false">IF(AND(OR(Dashboard!$B$5="All",D5671=Dashboard!$B$5),OR(Dashboard!$D$5="All",N5671=Dashboard!$D$5),OR(AND(C5671&lt;&gt;"",C5671&gt;=Dashboard!$F$5,C5671&lt;=Dashboard!$H$5),AND(C5671="",Dashboard!$F$5&lt;=1980,Dashboard!$H$5&gt;=2016))),1,0)</f>
        <v>1</v>
      </c>
      <c r="Q5671" s="0" t="n">
        <f aca="false">J5671*P5671+ROW()*0.00000001</f>
        <v>0.32005671</v>
      </c>
    </row>
    <row r="5672" customFormat="false" ht="15" hidden="false" customHeight="false" outlineLevel="0" collapsed="false">
      <c r="A5672" s="0" t="s">
        <v>1279</v>
      </c>
      <c r="B5672" s="0" t="s">
        <v>64</v>
      </c>
      <c r="C5672" s="0" t="n">
        <v>2015</v>
      </c>
      <c r="D5672" s="0" t="s">
        <v>114</v>
      </c>
      <c r="E5672" s="0" t="s">
        <v>157</v>
      </c>
      <c r="F5672" s="0" t="n">
        <v>0.18</v>
      </c>
      <c r="G5672" s="0" t="n">
        <v>0.11</v>
      </c>
      <c r="H5672" s="0" t="n">
        <v>0</v>
      </c>
      <c r="I5672" s="0" t="n">
        <v>0.03</v>
      </c>
      <c r="J5672" s="0" t="n">
        <v>0.32</v>
      </c>
      <c r="L5672" s="0" t="n">
        <v>7.5</v>
      </c>
      <c r="M5672" s="0" t="s">
        <v>73</v>
      </c>
      <c r="N5672" s="0" t="s">
        <v>66</v>
      </c>
      <c r="P5672" s="0" t="n">
        <f aca="false">IF(AND(OR(Dashboard!$B$5="All",D5672=Dashboard!$B$5),OR(Dashboard!$D$5="All",N5672=Dashboard!$D$5),OR(AND(C5672&lt;&gt;"",C5672&gt;=Dashboard!$F$5,C5672&lt;=Dashboard!$H$5),AND(C5672="",Dashboard!$F$5&lt;=1980,Dashboard!$H$5&gt;=2016))),1,0)</f>
        <v>1</v>
      </c>
      <c r="Q5672" s="0" t="n">
        <f aca="false">J5672*P5672+ROW()*0.00000001</f>
        <v>0.32005672</v>
      </c>
    </row>
    <row r="5673" customFormat="false" ht="15" hidden="false" customHeight="false" outlineLevel="0" collapsed="false">
      <c r="A5673" s="0" t="s">
        <v>4274</v>
      </c>
      <c r="B5673" s="0" t="s">
        <v>78</v>
      </c>
      <c r="C5673" s="0" t="n">
        <v>1996</v>
      </c>
      <c r="D5673" s="0" t="s">
        <v>52</v>
      </c>
      <c r="E5673" s="0" t="s">
        <v>1173</v>
      </c>
      <c r="F5673" s="0" t="n">
        <v>0</v>
      </c>
      <c r="G5673" s="0" t="n">
        <v>0</v>
      </c>
      <c r="H5673" s="0" t="n">
        <v>0.32</v>
      </c>
      <c r="I5673" s="0" t="n">
        <v>0</v>
      </c>
      <c r="J5673" s="0" t="n">
        <v>0.32</v>
      </c>
      <c r="N5673" s="0" t="s">
        <v>35</v>
      </c>
      <c r="P5673" s="0" t="n">
        <f aca="false">IF(AND(OR(Dashboard!$B$5="All",D5673=Dashboard!$B$5),OR(Dashboard!$D$5="All",N5673=Dashboard!$D$5),OR(AND(C5673&lt;&gt;"",C5673&gt;=Dashboard!$F$5,C5673&lt;=Dashboard!$H$5),AND(C5673="",Dashboard!$F$5&lt;=1980,Dashboard!$H$5&gt;=2016))),1,0)</f>
        <v>1</v>
      </c>
      <c r="Q5673" s="0" t="n">
        <f aca="false">J5673*P5673+ROW()*0.00000001</f>
        <v>0.32005673</v>
      </c>
    </row>
    <row r="5674" customFormat="false" ht="15" hidden="false" customHeight="false" outlineLevel="0" collapsed="false">
      <c r="A5674" s="0" t="s">
        <v>4275</v>
      </c>
      <c r="B5674" s="0" t="s">
        <v>117</v>
      </c>
      <c r="C5674" s="0" t="n">
        <v>2001</v>
      </c>
      <c r="D5674" s="0" t="s">
        <v>71</v>
      </c>
      <c r="E5674" s="0" t="s">
        <v>418</v>
      </c>
      <c r="F5674" s="0" t="n">
        <v>0.18</v>
      </c>
      <c r="G5674" s="0" t="n">
        <v>0.12</v>
      </c>
      <c r="H5674" s="0" t="n">
        <v>0</v>
      </c>
      <c r="I5674" s="0" t="n">
        <v>0.02</v>
      </c>
      <c r="J5674" s="0" t="n">
        <v>0.32</v>
      </c>
      <c r="N5674" s="0" t="s">
        <v>74</v>
      </c>
      <c r="P5674" s="0" t="n">
        <f aca="false">IF(AND(OR(Dashboard!$B$5="All",D5674=Dashboard!$B$5),OR(Dashboard!$D$5="All",N5674=Dashboard!$D$5),OR(AND(C5674&lt;&gt;"",C5674&gt;=Dashboard!$F$5,C5674&lt;=Dashboard!$H$5),AND(C5674="",Dashboard!$F$5&lt;=1980,Dashboard!$H$5&gt;=2016))),1,0)</f>
        <v>1</v>
      </c>
      <c r="Q5674" s="0" t="n">
        <f aca="false">J5674*P5674+ROW()*0.00000001</f>
        <v>0.32005674</v>
      </c>
    </row>
    <row r="5675" customFormat="false" ht="15" hidden="false" customHeight="false" outlineLevel="0" collapsed="false">
      <c r="A5675" s="0" t="s">
        <v>4276</v>
      </c>
      <c r="B5675" s="0" t="s">
        <v>76</v>
      </c>
      <c r="C5675" s="0" t="n">
        <v>2000</v>
      </c>
      <c r="D5675" s="0" t="s">
        <v>246</v>
      </c>
      <c r="E5675" s="0" t="s">
        <v>782</v>
      </c>
      <c r="F5675" s="0" t="n">
        <v>0.08</v>
      </c>
      <c r="G5675" s="0" t="n">
        <v>0.06</v>
      </c>
      <c r="H5675" s="0" t="n">
        <v>0.16</v>
      </c>
      <c r="I5675" s="0" t="n">
        <v>0.02</v>
      </c>
      <c r="J5675" s="0" t="n">
        <v>0.32</v>
      </c>
      <c r="K5675" s="0" t="n">
        <v>72</v>
      </c>
      <c r="L5675" s="0" t="n">
        <v>8.7</v>
      </c>
      <c r="M5675" s="0" t="s">
        <v>36</v>
      </c>
      <c r="N5675" s="0" t="s">
        <v>74</v>
      </c>
      <c r="O5675" s="0" t="s">
        <v>37</v>
      </c>
      <c r="P5675" s="0" t="n">
        <f aca="false">IF(AND(OR(Dashboard!$B$5="All",D5675=Dashboard!$B$5),OR(Dashboard!$D$5="All",N5675=Dashboard!$D$5),OR(AND(C5675&lt;&gt;"",C5675&gt;=Dashboard!$F$5,C5675&lt;=Dashboard!$H$5),AND(C5675="",Dashboard!$F$5&lt;=1980,Dashboard!$H$5&gt;=2016))),1,0)</f>
        <v>1</v>
      </c>
      <c r="Q5675" s="0" t="n">
        <f aca="false">J5675*P5675+ROW()*0.00000001</f>
        <v>0.32005675</v>
      </c>
    </row>
    <row r="5676" customFormat="false" ht="15" hidden="false" customHeight="false" outlineLevel="0" collapsed="false">
      <c r="A5676" s="0" t="s">
        <v>4277</v>
      </c>
      <c r="B5676" s="0" t="s">
        <v>50</v>
      </c>
      <c r="C5676" s="0" t="n">
        <v>2008</v>
      </c>
      <c r="D5676" s="0" t="s">
        <v>114</v>
      </c>
      <c r="E5676" s="0" t="s">
        <v>2100</v>
      </c>
      <c r="F5676" s="0" t="n">
        <v>0.29</v>
      </c>
      <c r="G5676" s="0" t="n">
        <v>0</v>
      </c>
      <c r="H5676" s="0" t="n">
        <v>0</v>
      </c>
      <c r="I5676" s="0" t="n">
        <v>0.02</v>
      </c>
      <c r="J5676" s="0" t="n">
        <v>0.32</v>
      </c>
      <c r="M5676" s="0" t="s">
        <v>125</v>
      </c>
      <c r="N5676" s="0" t="s">
        <v>35</v>
      </c>
      <c r="P5676" s="0" t="n">
        <f aca="false">IF(AND(OR(Dashboard!$B$5="All",D5676=Dashboard!$B$5),OR(Dashboard!$D$5="All",N5676=Dashboard!$D$5),OR(AND(C5676&lt;&gt;"",C5676&gt;=Dashboard!$F$5,C5676&lt;=Dashboard!$H$5),AND(C5676="",Dashboard!$F$5&lt;=1980,Dashboard!$H$5&gt;=2016))),1,0)</f>
        <v>1</v>
      </c>
      <c r="Q5676" s="0" t="n">
        <f aca="false">J5676*P5676+ROW()*0.00000001</f>
        <v>0.32005676</v>
      </c>
    </row>
    <row r="5677" customFormat="false" ht="15" hidden="false" customHeight="false" outlineLevel="0" collapsed="false">
      <c r="A5677" s="0" t="s">
        <v>271</v>
      </c>
      <c r="B5677" s="0" t="s">
        <v>152</v>
      </c>
      <c r="C5677" s="0" t="n">
        <v>2011</v>
      </c>
      <c r="D5677" s="0" t="s">
        <v>46</v>
      </c>
      <c r="E5677" s="0" t="s">
        <v>65</v>
      </c>
      <c r="F5677" s="0" t="n">
        <v>0.1</v>
      </c>
      <c r="G5677" s="0" t="n">
        <v>0.17</v>
      </c>
      <c r="H5677" s="0" t="n">
        <v>0</v>
      </c>
      <c r="I5677" s="0" t="n">
        <v>0.05</v>
      </c>
      <c r="J5677" s="0" t="n">
        <v>0.32</v>
      </c>
      <c r="K5677" s="0" t="n">
        <v>75</v>
      </c>
      <c r="L5677" s="0" t="n">
        <v>5.4</v>
      </c>
      <c r="M5677" s="0" t="s">
        <v>73</v>
      </c>
      <c r="N5677" s="0" t="s">
        <v>152</v>
      </c>
      <c r="O5677" s="0" t="s">
        <v>37</v>
      </c>
      <c r="P5677" s="0" t="n">
        <f aca="false">IF(AND(OR(Dashboard!$B$5="All",D5677=Dashboard!$B$5),OR(Dashboard!$D$5="All",N5677=Dashboard!$D$5),OR(AND(C5677&lt;&gt;"",C5677&gt;=Dashboard!$F$5,C5677&lt;=Dashboard!$H$5),AND(C5677="",Dashboard!$F$5&lt;=1980,Dashboard!$H$5&gt;=2016))),1,0)</f>
        <v>1</v>
      </c>
      <c r="Q5677" s="0" t="n">
        <f aca="false">J5677*P5677+ROW()*0.00000001</f>
        <v>0.32005677</v>
      </c>
    </row>
    <row r="5678" customFormat="false" ht="15" hidden="false" customHeight="false" outlineLevel="0" collapsed="false">
      <c r="A5678" s="0" t="s">
        <v>4278</v>
      </c>
      <c r="B5678" s="0" t="s">
        <v>50</v>
      </c>
      <c r="C5678" s="0" t="n">
        <v>2009</v>
      </c>
      <c r="D5678" s="0" t="s">
        <v>58</v>
      </c>
      <c r="E5678" s="0" t="s">
        <v>142</v>
      </c>
      <c r="F5678" s="0" t="n">
        <v>0.29</v>
      </c>
      <c r="G5678" s="0" t="n">
        <v>0</v>
      </c>
      <c r="H5678" s="0" t="n">
        <v>0</v>
      </c>
      <c r="I5678" s="0" t="n">
        <v>0.02</v>
      </c>
      <c r="J5678" s="0" t="n">
        <v>0.32</v>
      </c>
      <c r="M5678" s="0" t="s">
        <v>36</v>
      </c>
      <c r="N5678" s="0" t="s">
        <v>35</v>
      </c>
      <c r="P5678" s="0" t="n">
        <f aca="false">IF(AND(OR(Dashboard!$B$5="All",D5678=Dashboard!$B$5),OR(Dashboard!$D$5="All",N5678=Dashboard!$D$5),OR(AND(C5678&lt;&gt;"",C5678&gt;=Dashboard!$F$5,C5678&lt;=Dashboard!$H$5),AND(C5678="",Dashboard!$F$5&lt;=1980,Dashboard!$H$5&gt;=2016))),1,0)</f>
        <v>1</v>
      </c>
      <c r="Q5678" s="0" t="n">
        <f aca="false">J5678*P5678+ROW()*0.00000001</f>
        <v>0.32005678</v>
      </c>
    </row>
    <row r="5679" customFormat="false" ht="15" hidden="false" customHeight="false" outlineLevel="0" collapsed="false">
      <c r="A5679" s="0" t="s">
        <v>1027</v>
      </c>
      <c r="B5679" s="0" t="s">
        <v>76</v>
      </c>
      <c r="C5679" s="0" t="n">
        <v>2002</v>
      </c>
      <c r="D5679" s="0" t="s">
        <v>114</v>
      </c>
      <c r="E5679" s="0" t="s">
        <v>89</v>
      </c>
      <c r="F5679" s="0" t="n">
        <v>0.15</v>
      </c>
      <c r="G5679" s="0" t="n">
        <v>0.12</v>
      </c>
      <c r="H5679" s="0" t="n">
        <v>0</v>
      </c>
      <c r="I5679" s="0" t="n">
        <v>0.04</v>
      </c>
      <c r="J5679" s="0" t="n">
        <v>0.32</v>
      </c>
      <c r="K5679" s="0" t="n">
        <v>52</v>
      </c>
      <c r="L5679" s="0" t="n">
        <v>7.2</v>
      </c>
      <c r="M5679" s="0" t="s">
        <v>36</v>
      </c>
      <c r="N5679" s="0" t="s">
        <v>74</v>
      </c>
      <c r="O5679" s="0" t="s">
        <v>53</v>
      </c>
      <c r="P5679" s="0" t="n">
        <f aca="false">IF(AND(OR(Dashboard!$B$5="All",D5679=Dashboard!$B$5),OR(Dashboard!$D$5="All",N5679=Dashboard!$D$5),OR(AND(C5679&lt;&gt;"",C5679&gt;=Dashboard!$F$5,C5679&lt;=Dashboard!$H$5),AND(C5679="",Dashboard!$F$5&lt;=1980,Dashboard!$H$5&gt;=2016))),1,0)</f>
        <v>1</v>
      </c>
      <c r="Q5679" s="0" t="n">
        <f aca="false">J5679*P5679+ROW()*0.00000001</f>
        <v>0.32005679</v>
      </c>
    </row>
    <row r="5680" customFormat="false" ht="15" hidden="false" customHeight="false" outlineLevel="0" collapsed="false">
      <c r="A5680" s="0" t="s">
        <v>1696</v>
      </c>
      <c r="B5680" s="0" t="s">
        <v>76</v>
      </c>
      <c r="C5680" s="0" t="n">
        <v>2009</v>
      </c>
      <c r="D5680" s="0" t="s">
        <v>52</v>
      </c>
      <c r="E5680" s="0" t="s">
        <v>91</v>
      </c>
      <c r="F5680" s="0" t="n">
        <v>0.1</v>
      </c>
      <c r="G5680" s="0" t="n">
        <v>0.02</v>
      </c>
      <c r="H5680" s="0" t="n">
        <v>0</v>
      </c>
      <c r="I5680" s="0" t="n">
        <v>0.2</v>
      </c>
      <c r="J5680" s="0" t="n">
        <v>0.32</v>
      </c>
      <c r="K5680" s="0" t="n">
        <v>87</v>
      </c>
      <c r="L5680" s="0" t="n">
        <v>6.4</v>
      </c>
      <c r="M5680" s="0" t="s">
        <v>103</v>
      </c>
      <c r="N5680" s="0" t="s">
        <v>74</v>
      </c>
      <c r="O5680" s="0" t="s">
        <v>42</v>
      </c>
      <c r="P5680" s="0" t="n">
        <f aca="false">IF(AND(OR(Dashboard!$B$5="All",D5680=Dashboard!$B$5),OR(Dashboard!$D$5="All",N5680=Dashboard!$D$5),OR(AND(C5680&lt;&gt;"",C5680&gt;=Dashboard!$F$5,C5680&lt;=Dashboard!$H$5),AND(C5680="",Dashboard!$F$5&lt;=1980,Dashboard!$H$5&gt;=2016))),1,0)</f>
        <v>1</v>
      </c>
      <c r="Q5680" s="0" t="n">
        <f aca="false">J5680*P5680+ROW()*0.00000001</f>
        <v>0.3200568</v>
      </c>
    </row>
    <row r="5681" customFormat="false" ht="15" hidden="false" customHeight="false" outlineLevel="0" collapsed="false">
      <c r="A5681" s="0" t="s">
        <v>4279</v>
      </c>
      <c r="B5681" s="0" t="s">
        <v>164</v>
      </c>
      <c r="C5681" s="0" t="n">
        <v>2010</v>
      </c>
      <c r="D5681" s="0" t="s">
        <v>46</v>
      </c>
      <c r="E5681" s="0" t="s">
        <v>157</v>
      </c>
      <c r="F5681" s="0" t="n">
        <v>0.07</v>
      </c>
      <c r="G5681" s="0" t="n">
        <v>0.04</v>
      </c>
      <c r="H5681" s="0" t="n">
        <v>0.17</v>
      </c>
      <c r="I5681" s="0" t="n">
        <v>0.03</v>
      </c>
      <c r="J5681" s="0" t="n">
        <v>0.32</v>
      </c>
      <c r="K5681" s="0" t="n">
        <v>53</v>
      </c>
      <c r="L5681" s="0" t="n">
        <v>5.5</v>
      </c>
      <c r="M5681" s="0" t="s">
        <v>73</v>
      </c>
      <c r="N5681" s="0" t="s">
        <v>74</v>
      </c>
      <c r="O5681" s="0" t="s">
        <v>53</v>
      </c>
      <c r="P5681" s="0" t="n">
        <f aca="false">IF(AND(OR(Dashboard!$B$5="All",D5681=Dashboard!$B$5),OR(Dashboard!$D$5="All",N5681=Dashboard!$D$5),OR(AND(C5681&lt;&gt;"",C5681&gt;=Dashboard!$F$5,C5681&lt;=Dashboard!$H$5),AND(C5681="",Dashboard!$F$5&lt;=1980,Dashboard!$H$5&gt;=2016))),1,0)</f>
        <v>1</v>
      </c>
      <c r="Q5681" s="0" t="n">
        <f aca="false">J5681*P5681+ROW()*0.00000001</f>
        <v>0.32005681</v>
      </c>
    </row>
    <row r="5682" customFormat="false" ht="15" hidden="false" customHeight="false" outlineLevel="0" collapsed="false">
      <c r="A5682" s="0" t="s">
        <v>2779</v>
      </c>
      <c r="B5682" s="0" t="s">
        <v>70</v>
      </c>
      <c r="C5682" s="0" t="n">
        <v>2011</v>
      </c>
      <c r="D5682" s="0" t="s">
        <v>71</v>
      </c>
      <c r="E5682" s="0" t="s">
        <v>487</v>
      </c>
      <c r="F5682" s="0" t="n">
        <v>0.15</v>
      </c>
      <c r="G5682" s="0" t="n">
        <v>0.11</v>
      </c>
      <c r="H5682" s="0" t="n">
        <v>0</v>
      </c>
      <c r="I5682" s="0" t="n">
        <v>0.05</v>
      </c>
      <c r="J5682" s="0" t="n">
        <v>0.32</v>
      </c>
      <c r="K5682" s="0" t="n">
        <v>63</v>
      </c>
      <c r="L5682" s="0" t="n">
        <v>6.6</v>
      </c>
      <c r="M5682" s="0" t="s">
        <v>125</v>
      </c>
      <c r="N5682" s="0" t="s">
        <v>74</v>
      </c>
      <c r="O5682" s="0" t="s">
        <v>67</v>
      </c>
      <c r="P5682" s="0" t="n">
        <f aca="false">IF(AND(OR(Dashboard!$B$5="All",D5682=Dashboard!$B$5),OR(Dashboard!$D$5="All",N5682=Dashboard!$D$5),OR(AND(C5682&lt;&gt;"",C5682&gt;=Dashboard!$F$5,C5682&lt;=Dashboard!$H$5),AND(C5682="",Dashboard!$F$5&lt;=1980,Dashboard!$H$5&gt;=2016))),1,0)</f>
        <v>1</v>
      </c>
      <c r="Q5682" s="0" t="n">
        <f aca="false">J5682*P5682+ROW()*0.00000001</f>
        <v>0.32005682</v>
      </c>
    </row>
    <row r="5683" customFormat="false" ht="15" hidden="false" customHeight="false" outlineLevel="0" collapsed="false">
      <c r="A5683" s="0" t="s">
        <v>4280</v>
      </c>
      <c r="B5683" s="0" t="s">
        <v>50</v>
      </c>
      <c r="C5683" s="0" t="n">
        <v>2008</v>
      </c>
      <c r="D5683" s="0" t="s">
        <v>52</v>
      </c>
      <c r="E5683" s="0" t="s">
        <v>220</v>
      </c>
      <c r="F5683" s="0" t="n">
        <v>0</v>
      </c>
      <c r="G5683" s="0" t="n">
        <v>0</v>
      </c>
      <c r="H5683" s="0" t="n">
        <v>0.32</v>
      </c>
      <c r="I5683" s="0" t="n">
        <v>0</v>
      </c>
      <c r="J5683" s="0" t="n">
        <v>0.32</v>
      </c>
      <c r="N5683" s="0" t="s">
        <v>35</v>
      </c>
      <c r="P5683" s="0" t="n">
        <f aca="false">IF(AND(OR(Dashboard!$B$5="All",D5683=Dashboard!$B$5),OR(Dashboard!$D$5="All",N5683=Dashboard!$D$5),OR(AND(C5683&lt;&gt;"",C5683&gt;=Dashboard!$F$5,C5683&lt;=Dashboard!$H$5),AND(C5683="",Dashboard!$F$5&lt;=1980,Dashboard!$H$5&gt;=2016))),1,0)</f>
        <v>1</v>
      </c>
      <c r="Q5683" s="0" t="n">
        <f aca="false">J5683*P5683+ROW()*0.00000001</f>
        <v>0.32005683</v>
      </c>
    </row>
    <row r="5684" customFormat="false" ht="15" hidden="false" customHeight="false" outlineLevel="0" collapsed="false">
      <c r="A5684" s="0" t="s">
        <v>586</v>
      </c>
      <c r="B5684" s="0" t="s">
        <v>164</v>
      </c>
      <c r="C5684" s="0" t="n">
        <v>2009</v>
      </c>
      <c r="D5684" s="0" t="s">
        <v>102</v>
      </c>
      <c r="E5684" s="0" t="s">
        <v>328</v>
      </c>
      <c r="F5684" s="0" t="n">
        <v>0.15</v>
      </c>
      <c r="G5684" s="0" t="n">
        <v>0.03</v>
      </c>
      <c r="H5684" s="0" t="n">
        <v>0.1</v>
      </c>
      <c r="I5684" s="0" t="n">
        <v>0.03</v>
      </c>
      <c r="J5684" s="0" t="n">
        <v>0.32</v>
      </c>
      <c r="K5684" s="0" t="n">
        <v>82</v>
      </c>
      <c r="L5684" s="0" t="n">
        <v>8.2</v>
      </c>
      <c r="M5684" s="0" t="s">
        <v>103</v>
      </c>
      <c r="N5684" s="0" t="s">
        <v>74</v>
      </c>
      <c r="O5684" s="0" t="s">
        <v>42</v>
      </c>
      <c r="P5684" s="0" t="n">
        <f aca="false">IF(AND(OR(Dashboard!$B$5="All",D5684=Dashboard!$B$5),OR(Dashboard!$D$5="All",N5684=Dashboard!$D$5),OR(AND(C5684&lt;&gt;"",C5684&gt;=Dashboard!$F$5,C5684&lt;=Dashboard!$H$5),AND(C5684="",Dashboard!$F$5&lt;=1980,Dashboard!$H$5&gt;=2016))),1,0)</f>
        <v>1</v>
      </c>
      <c r="Q5684" s="0" t="n">
        <f aca="false">J5684*P5684+ROW()*0.00000001</f>
        <v>0.32005684</v>
      </c>
    </row>
    <row r="5685" customFormat="false" ht="15" hidden="false" customHeight="false" outlineLevel="0" collapsed="false">
      <c r="A5685" s="0" t="s">
        <v>4281</v>
      </c>
      <c r="B5685" s="0" t="s">
        <v>33</v>
      </c>
      <c r="C5685" s="0" t="n">
        <v>2009</v>
      </c>
      <c r="D5685" s="0" t="s">
        <v>56</v>
      </c>
      <c r="E5685" s="0" t="s">
        <v>3948</v>
      </c>
      <c r="F5685" s="0" t="n">
        <v>0.29</v>
      </c>
      <c r="G5685" s="0" t="n">
        <v>0</v>
      </c>
      <c r="H5685" s="0" t="n">
        <v>0</v>
      </c>
      <c r="I5685" s="0" t="n">
        <v>0.02</v>
      </c>
      <c r="J5685" s="0" t="n">
        <v>0.32</v>
      </c>
      <c r="M5685" s="0" t="s">
        <v>103</v>
      </c>
      <c r="N5685" s="0" t="s">
        <v>35</v>
      </c>
      <c r="P5685" s="0" t="n">
        <f aca="false">IF(AND(OR(Dashboard!$B$5="All",D5685=Dashboard!$B$5),OR(Dashboard!$D$5="All",N5685=Dashboard!$D$5),OR(AND(C5685&lt;&gt;"",C5685&gt;=Dashboard!$F$5,C5685&lt;=Dashboard!$H$5),AND(C5685="",Dashboard!$F$5&lt;=1980,Dashboard!$H$5&gt;=2016))),1,0)</f>
        <v>1</v>
      </c>
      <c r="Q5685" s="0" t="n">
        <f aca="false">J5685*P5685+ROW()*0.00000001</f>
        <v>0.32005685</v>
      </c>
    </row>
    <row r="5686" customFormat="false" ht="15" hidden="false" customHeight="false" outlineLevel="0" collapsed="false">
      <c r="A5686" s="0" t="s">
        <v>4282</v>
      </c>
      <c r="B5686" s="0" t="s">
        <v>76</v>
      </c>
      <c r="C5686" s="0" t="n">
        <v>2004</v>
      </c>
      <c r="D5686" s="0" t="s">
        <v>71</v>
      </c>
      <c r="E5686" s="0" t="s">
        <v>782</v>
      </c>
      <c r="F5686" s="0" t="n">
        <v>0</v>
      </c>
      <c r="G5686" s="0" t="n">
        <v>0</v>
      </c>
      <c r="H5686" s="0" t="n">
        <v>0.32</v>
      </c>
      <c r="I5686" s="0" t="n">
        <v>0</v>
      </c>
      <c r="J5686" s="0" t="n">
        <v>0.32</v>
      </c>
      <c r="K5686" s="0" t="n">
        <v>71</v>
      </c>
      <c r="L5686" s="0" t="n">
        <v>8.8</v>
      </c>
      <c r="M5686" s="0" t="s">
        <v>103</v>
      </c>
      <c r="N5686" s="0" t="s">
        <v>74</v>
      </c>
      <c r="O5686" s="0" t="s">
        <v>37</v>
      </c>
      <c r="P5686" s="0" t="n">
        <f aca="false">IF(AND(OR(Dashboard!$B$5="All",D5686=Dashboard!$B$5),OR(Dashboard!$D$5="All",N5686=Dashboard!$D$5),OR(AND(C5686&lt;&gt;"",C5686&gt;=Dashboard!$F$5,C5686&lt;=Dashboard!$H$5),AND(C5686="",Dashboard!$F$5&lt;=1980,Dashboard!$H$5&gt;=2016))),1,0)</f>
        <v>1</v>
      </c>
      <c r="Q5686" s="0" t="n">
        <f aca="false">J5686*P5686+ROW()*0.00000001</f>
        <v>0.32005686</v>
      </c>
    </row>
    <row r="5687" customFormat="false" ht="15" hidden="false" customHeight="false" outlineLevel="0" collapsed="false">
      <c r="A5687" s="0" t="s">
        <v>4283</v>
      </c>
      <c r="B5687" s="0" t="s">
        <v>144</v>
      </c>
      <c r="C5687" s="0" t="n">
        <v>2002</v>
      </c>
      <c r="D5687" s="0" t="s">
        <v>114</v>
      </c>
      <c r="E5687" s="0" t="s">
        <v>65</v>
      </c>
      <c r="F5687" s="0" t="n">
        <v>0.22</v>
      </c>
      <c r="G5687" s="0" t="n">
        <v>0.08</v>
      </c>
      <c r="H5687" s="0" t="n">
        <v>0</v>
      </c>
      <c r="I5687" s="0" t="n">
        <v>0.01</v>
      </c>
      <c r="J5687" s="0" t="n">
        <v>0.32</v>
      </c>
      <c r="K5687" s="0" t="n">
        <v>80</v>
      </c>
      <c r="L5687" s="0" t="n">
        <v>9.3</v>
      </c>
      <c r="M5687" s="0" t="s">
        <v>103</v>
      </c>
      <c r="N5687" s="0" t="s">
        <v>66</v>
      </c>
      <c r="O5687" s="0" t="s">
        <v>37</v>
      </c>
      <c r="P5687" s="0" t="n">
        <f aca="false">IF(AND(OR(Dashboard!$B$5="All",D5687=Dashboard!$B$5),OR(Dashboard!$D$5="All",N5687=Dashboard!$D$5),OR(AND(C5687&lt;&gt;"",C5687&gt;=Dashboard!$F$5,C5687&lt;=Dashboard!$H$5),AND(C5687="",Dashboard!$F$5&lt;=1980,Dashboard!$H$5&gt;=2016))),1,0)</f>
        <v>1</v>
      </c>
      <c r="Q5687" s="0" t="n">
        <f aca="false">J5687*P5687+ROW()*0.00000001</f>
        <v>0.32005687</v>
      </c>
    </row>
    <row r="5688" customFormat="false" ht="15" hidden="false" customHeight="false" outlineLevel="0" collapsed="false">
      <c r="A5688" s="0" t="s">
        <v>2596</v>
      </c>
      <c r="B5688" s="0" t="s">
        <v>64</v>
      </c>
      <c r="C5688" s="0" t="n">
        <v>2007</v>
      </c>
      <c r="D5688" s="0" t="s">
        <v>71</v>
      </c>
      <c r="E5688" s="0" t="s">
        <v>293</v>
      </c>
      <c r="F5688" s="0" t="n">
        <v>0.27</v>
      </c>
      <c r="G5688" s="0" t="n">
        <v>0.02</v>
      </c>
      <c r="H5688" s="0" t="n">
        <v>0</v>
      </c>
      <c r="I5688" s="0" t="n">
        <v>0.02</v>
      </c>
      <c r="J5688" s="0" t="n">
        <v>0.32</v>
      </c>
      <c r="K5688" s="0" t="n">
        <v>65</v>
      </c>
      <c r="L5688" s="0" t="n">
        <v>6.3</v>
      </c>
      <c r="M5688" s="0" t="s">
        <v>125</v>
      </c>
      <c r="N5688" s="0" t="s">
        <v>66</v>
      </c>
      <c r="O5688" s="0" t="s">
        <v>67</v>
      </c>
      <c r="P5688" s="0" t="n">
        <f aca="false">IF(AND(OR(Dashboard!$B$5="All",D5688=Dashboard!$B$5),OR(Dashboard!$D$5="All",N5688=Dashboard!$D$5),OR(AND(C5688&lt;&gt;"",C5688&gt;=Dashboard!$F$5,C5688&lt;=Dashboard!$H$5),AND(C5688="",Dashboard!$F$5&lt;=1980,Dashboard!$H$5&gt;=2016))),1,0)</f>
        <v>1</v>
      </c>
      <c r="Q5688" s="0" t="n">
        <f aca="false">J5688*P5688+ROW()*0.00000001</f>
        <v>0.32005688</v>
      </c>
    </row>
    <row r="5689" customFormat="false" ht="15" hidden="false" customHeight="false" outlineLevel="0" collapsed="false">
      <c r="A5689" s="0" t="s">
        <v>2309</v>
      </c>
      <c r="B5689" s="0" t="s">
        <v>64</v>
      </c>
      <c r="C5689" s="0" t="n">
        <v>2016</v>
      </c>
      <c r="D5689" s="0" t="s">
        <v>71</v>
      </c>
      <c r="E5689" s="0" t="s">
        <v>243</v>
      </c>
      <c r="F5689" s="0" t="n">
        <v>0.18</v>
      </c>
      <c r="G5689" s="0" t="n">
        <v>0.11</v>
      </c>
      <c r="H5689" s="0" t="n">
        <v>0</v>
      </c>
      <c r="I5689" s="0" t="n">
        <v>0.03</v>
      </c>
      <c r="J5689" s="0" t="n">
        <v>0.32</v>
      </c>
      <c r="L5689" s="0" t="n">
        <v>5.7</v>
      </c>
      <c r="M5689" s="0" t="s">
        <v>125</v>
      </c>
      <c r="N5689" s="0" t="s">
        <v>66</v>
      </c>
      <c r="P5689" s="0" t="n">
        <f aca="false">IF(AND(OR(Dashboard!$B$5="All",D5689=Dashboard!$B$5),OR(Dashboard!$D$5="All",N5689=Dashboard!$D$5),OR(AND(C5689&lt;&gt;"",C5689&gt;=Dashboard!$F$5,C5689&lt;=Dashboard!$H$5),AND(C5689="",Dashboard!$F$5&lt;=1980,Dashboard!$H$5&gt;=2016))),1,0)</f>
        <v>1</v>
      </c>
      <c r="Q5689" s="0" t="n">
        <f aca="false">J5689*P5689+ROW()*0.00000001</f>
        <v>0.32005689</v>
      </c>
    </row>
    <row r="5690" customFormat="false" ht="15" hidden="false" customHeight="false" outlineLevel="0" collapsed="false">
      <c r="A5690" s="0" t="s">
        <v>765</v>
      </c>
      <c r="B5690" s="0" t="s">
        <v>172</v>
      </c>
      <c r="C5690" s="0" t="n">
        <v>2013</v>
      </c>
      <c r="D5690" s="0" t="s">
        <v>16</v>
      </c>
      <c r="E5690" s="0" t="s">
        <v>91</v>
      </c>
      <c r="F5690" s="0" t="n">
        <v>0.22</v>
      </c>
      <c r="G5690" s="0" t="n">
        <v>0.06</v>
      </c>
      <c r="H5690" s="0" t="n">
        <v>0</v>
      </c>
      <c r="I5690" s="0" t="n">
        <v>0.03</v>
      </c>
      <c r="J5690" s="0" t="n">
        <v>0.32</v>
      </c>
      <c r="L5690" s="0" t="n">
        <v>5.5</v>
      </c>
      <c r="M5690" s="0" t="s">
        <v>125</v>
      </c>
      <c r="N5690" s="0" t="s">
        <v>66</v>
      </c>
      <c r="P5690" s="0" t="n">
        <f aca="false">IF(AND(OR(Dashboard!$B$5="All",D5690=Dashboard!$B$5),OR(Dashboard!$D$5="All",N5690=Dashboard!$D$5),OR(AND(C5690&lt;&gt;"",C5690&gt;=Dashboard!$F$5,C5690&lt;=Dashboard!$H$5),AND(C5690="",Dashboard!$F$5&lt;=1980,Dashboard!$H$5&gt;=2016))),1,0)</f>
        <v>1</v>
      </c>
      <c r="Q5690" s="0" t="n">
        <f aca="false">J5690*P5690+ROW()*0.00000001</f>
        <v>0.3200569</v>
      </c>
    </row>
    <row r="5691" customFormat="false" ht="15" hidden="false" customHeight="false" outlineLevel="0" collapsed="false">
      <c r="A5691" s="0" t="s">
        <v>4284</v>
      </c>
      <c r="B5691" s="0" t="s">
        <v>117</v>
      </c>
      <c r="C5691" s="0" t="n">
        <v>1998</v>
      </c>
      <c r="D5691" s="0" t="s">
        <v>16</v>
      </c>
      <c r="E5691" s="0" t="s">
        <v>1522</v>
      </c>
      <c r="F5691" s="0" t="n">
        <v>0.18</v>
      </c>
      <c r="G5691" s="0" t="n">
        <v>0.12</v>
      </c>
      <c r="H5691" s="0" t="n">
        <v>0</v>
      </c>
      <c r="I5691" s="0" t="n">
        <v>0.02</v>
      </c>
      <c r="J5691" s="0" t="n">
        <v>0.32</v>
      </c>
      <c r="N5691" s="0" t="s">
        <v>74</v>
      </c>
      <c r="P5691" s="0" t="n">
        <f aca="false">IF(AND(OR(Dashboard!$B$5="All",D5691=Dashboard!$B$5),OR(Dashboard!$D$5="All",N5691=Dashboard!$D$5),OR(AND(C5691&lt;&gt;"",C5691&gt;=Dashboard!$F$5,C5691&lt;=Dashboard!$H$5),AND(C5691="",Dashboard!$F$5&lt;=1980,Dashboard!$H$5&gt;=2016))),1,0)</f>
        <v>1</v>
      </c>
      <c r="Q5691" s="0" t="n">
        <f aca="false">J5691*P5691+ROW()*0.00000001</f>
        <v>0.32005691</v>
      </c>
    </row>
    <row r="5692" customFormat="false" ht="15" hidden="false" customHeight="false" outlineLevel="0" collapsed="false">
      <c r="A5692" s="0" t="s">
        <v>4285</v>
      </c>
      <c r="B5692" s="0" t="s">
        <v>70</v>
      </c>
      <c r="C5692" s="0" t="n">
        <v>2011</v>
      </c>
      <c r="D5692" s="0" t="s">
        <v>34</v>
      </c>
      <c r="E5692" s="0" t="s">
        <v>195</v>
      </c>
      <c r="F5692" s="0" t="n">
        <v>0</v>
      </c>
      <c r="G5692" s="0" t="n">
        <v>0.24</v>
      </c>
      <c r="H5692" s="0" t="n">
        <v>0</v>
      </c>
      <c r="I5692" s="0" t="n">
        <v>0.07</v>
      </c>
      <c r="J5692" s="0" t="n">
        <v>0.32</v>
      </c>
      <c r="K5692" s="0" t="n">
        <v>50</v>
      </c>
      <c r="L5692" s="0" t="n">
        <v>5.6</v>
      </c>
      <c r="M5692" s="0" t="s">
        <v>36</v>
      </c>
      <c r="N5692" s="0" t="s">
        <v>74</v>
      </c>
      <c r="O5692" s="0" t="s">
        <v>177</v>
      </c>
      <c r="P5692" s="0" t="n">
        <f aca="false">IF(AND(OR(Dashboard!$B$5="All",D5692=Dashboard!$B$5),OR(Dashboard!$D$5="All",N5692=Dashboard!$D$5),OR(AND(C5692&lt;&gt;"",C5692&gt;=Dashboard!$F$5,C5692&lt;=Dashboard!$H$5),AND(C5692="",Dashboard!$F$5&lt;=1980,Dashboard!$H$5&gt;=2016))),1,0)</f>
        <v>1</v>
      </c>
      <c r="Q5692" s="0" t="n">
        <f aca="false">J5692*P5692+ROW()*0.00000001</f>
        <v>0.32005692</v>
      </c>
    </row>
    <row r="5693" customFormat="false" ht="15" hidden="false" customHeight="false" outlineLevel="0" collapsed="false">
      <c r="A5693" s="0" t="s">
        <v>4286</v>
      </c>
      <c r="B5693" s="0" t="s">
        <v>668</v>
      </c>
      <c r="C5693" s="0" t="n">
        <v>1999</v>
      </c>
      <c r="D5693" s="0" t="s">
        <v>34</v>
      </c>
      <c r="E5693" s="0" t="s">
        <v>154</v>
      </c>
      <c r="F5693" s="0" t="n">
        <v>0</v>
      </c>
      <c r="G5693" s="0" t="n">
        <v>0</v>
      </c>
      <c r="H5693" s="0" t="n">
        <v>0.32</v>
      </c>
      <c r="I5693" s="0" t="n">
        <v>0</v>
      </c>
      <c r="J5693" s="0" t="n">
        <v>0.32</v>
      </c>
      <c r="N5693" s="0" t="s">
        <v>154</v>
      </c>
      <c r="P5693" s="0" t="n">
        <f aca="false">IF(AND(OR(Dashboard!$B$5="All",D5693=Dashboard!$B$5),OR(Dashboard!$D$5="All",N5693=Dashboard!$D$5),OR(AND(C5693&lt;&gt;"",C5693&gt;=Dashboard!$F$5,C5693&lt;=Dashboard!$H$5),AND(C5693="",Dashboard!$F$5&lt;=1980,Dashboard!$H$5&gt;=2016))),1,0)</f>
        <v>1</v>
      </c>
      <c r="Q5693" s="0" t="n">
        <f aca="false">J5693*P5693+ROW()*0.00000001</f>
        <v>0.32005693</v>
      </c>
    </row>
    <row r="5694" customFormat="false" ht="15" hidden="false" customHeight="false" outlineLevel="0" collapsed="false">
      <c r="A5694" s="0" t="s">
        <v>4287</v>
      </c>
      <c r="B5694" s="0" t="s">
        <v>70</v>
      </c>
      <c r="C5694" s="0" t="n">
        <v>2012</v>
      </c>
      <c r="D5694" s="0" t="s">
        <v>41</v>
      </c>
      <c r="E5694" s="0" t="s">
        <v>547</v>
      </c>
      <c r="F5694" s="0" t="n">
        <v>0.06</v>
      </c>
      <c r="G5694" s="0" t="n">
        <v>0.19</v>
      </c>
      <c r="H5694" s="0" t="n">
        <v>0</v>
      </c>
      <c r="I5694" s="0" t="n">
        <v>0.06</v>
      </c>
      <c r="J5694" s="0" t="n">
        <v>0.32</v>
      </c>
      <c r="K5694" s="0" t="n">
        <v>61</v>
      </c>
      <c r="L5694" s="0" t="n">
        <v>5.6</v>
      </c>
      <c r="M5694" s="0" t="s">
        <v>36</v>
      </c>
      <c r="N5694" s="0" t="s">
        <v>74</v>
      </c>
      <c r="O5694" s="0" t="s">
        <v>67</v>
      </c>
      <c r="P5694" s="0" t="n">
        <f aca="false">IF(AND(OR(Dashboard!$B$5="All",D5694=Dashboard!$B$5),OR(Dashboard!$D$5="All",N5694=Dashboard!$D$5),OR(AND(C5694&lt;&gt;"",C5694&gt;=Dashboard!$F$5,C5694&lt;=Dashboard!$H$5),AND(C5694="",Dashboard!$F$5&lt;=1980,Dashboard!$H$5&gt;=2016))),1,0)</f>
        <v>1</v>
      </c>
      <c r="Q5694" s="0" t="n">
        <f aca="false">J5694*P5694+ROW()*0.00000001</f>
        <v>0.32005694</v>
      </c>
    </row>
    <row r="5695" customFormat="false" ht="15" hidden="false" customHeight="false" outlineLevel="0" collapsed="false">
      <c r="A5695" s="0" t="s">
        <v>4214</v>
      </c>
      <c r="B5695" s="0" t="s">
        <v>70</v>
      </c>
      <c r="C5695" s="0" t="n">
        <v>2009</v>
      </c>
      <c r="D5695" s="0" t="s">
        <v>71</v>
      </c>
      <c r="E5695" s="0" t="s">
        <v>547</v>
      </c>
      <c r="F5695" s="0" t="n">
        <v>0.11</v>
      </c>
      <c r="G5695" s="0" t="n">
        <v>0.15</v>
      </c>
      <c r="H5695" s="0" t="n">
        <v>0</v>
      </c>
      <c r="I5695" s="0" t="n">
        <v>0.06</v>
      </c>
      <c r="J5695" s="0" t="n">
        <v>0.32</v>
      </c>
      <c r="K5695" s="0" t="n">
        <v>72</v>
      </c>
      <c r="L5695" s="0" t="n">
        <v>7.6</v>
      </c>
      <c r="M5695" s="0" t="s">
        <v>103</v>
      </c>
      <c r="N5695" s="0" t="s">
        <v>74</v>
      </c>
      <c r="O5695" s="0" t="s">
        <v>37</v>
      </c>
      <c r="P5695" s="0" t="n">
        <f aca="false">IF(AND(OR(Dashboard!$B$5="All",D5695=Dashboard!$B$5),OR(Dashboard!$D$5="All",N5695=Dashboard!$D$5),OR(AND(C5695&lt;&gt;"",C5695&gt;=Dashboard!$F$5,C5695&lt;=Dashboard!$H$5),AND(C5695="",Dashboard!$F$5&lt;=1980,Dashboard!$H$5&gt;=2016))),1,0)</f>
        <v>1</v>
      </c>
      <c r="Q5695" s="0" t="n">
        <f aca="false">J5695*P5695+ROW()*0.00000001</f>
        <v>0.32005695</v>
      </c>
    </row>
    <row r="5696" customFormat="false" ht="15" hidden="false" customHeight="false" outlineLevel="0" collapsed="false">
      <c r="A5696" s="0" t="s">
        <v>4288</v>
      </c>
      <c r="B5696" s="0" t="s">
        <v>117</v>
      </c>
      <c r="C5696" s="0" t="n">
        <v>1997</v>
      </c>
      <c r="D5696" s="0" t="s">
        <v>246</v>
      </c>
      <c r="E5696" s="0" t="s">
        <v>142</v>
      </c>
      <c r="F5696" s="0" t="n">
        <v>0.18</v>
      </c>
      <c r="G5696" s="0" t="n">
        <v>0.12</v>
      </c>
      <c r="H5696" s="0" t="n">
        <v>0</v>
      </c>
      <c r="I5696" s="0" t="n">
        <v>0.02</v>
      </c>
      <c r="J5696" s="0" t="n">
        <v>0.31</v>
      </c>
      <c r="N5696" s="0" t="s">
        <v>74</v>
      </c>
      <c r="P5696" s="0" t="n">
        <f aca="false">IF(AND(OR(Dashboard!$B$5="All",D5696=Dashboard!$B$5),OR(Dashboard!$D$5="All",N5696=Dashboard!$D$5),OR(AND(C5696&lt;&gt;"",C5696&gt;=Dashboard!$F$5,C5696&lt;=Dashboard!$H$5),AND(C5696="",Dashboard!$F$5&lt;=1980,Dashboard!$H$5&gt;=2016))),1,0)</f>
        <v>1</v>
      </c>
      <c r="Q5696" s="0" t="n">
        <f aca="false">J5696*P5696+ROW()*0.00000001</f>
        <v>0.31005696</v>
      </c>
    </row>
    <row r="5697" customFormat="false" ht="15" hidden="false" customHeight="false" outlineLevel="0" collapsed="false">
      <c r="A5697" s="0" t="s">
        <v>2423</v>
      </c>
      <c r="B5697" s="0" t="s">
        <v>164</v>
      </c>
      <c r="C5697" s="0" t="n">
        <v>2007</v>
      </c>
      <c r="D5697" s="0" t="s">
        <v>71</v>
      </c>
      <c r="E5697" s="0" t="s">
        <v>91</v>
      </c>
      <c r="F5697" s="0" t="n">
        <v>0.08</v>
      </c>
      <c r="G5697" s="0" t="n">
        <v>0.15</v>
      </c>
      <c r="H5697" s="0" t="n">
        <v>0</v>
      </c>
      <c r="I5697" s="0" t="n">
        <v>0.09</v>
      </c>
      <c r="J5697" s="0" t="n">
        <v>0.31</v>
      </c>
      <c r="K5697" s="0" t="n">
        <v>57</v>
      </c>
      <c r="M5697" s="0" t="s">
        <v>125</v>
      </c>
      <c r="N5697" s="0" t="s">
        <v>74</v>
      </c>
      <c r="O5697" s="0" t="s">
        <v>53</v>
      </c>
      <c r="P5697" s="0" t="n">
        <f aca="false">IF(AND(OR(Dashboard!$B$5="All",D5697=Dashboard!$B$5),OR(Dashboard!$D$5="All",N5697=Dashboard!$D$5),OR(AND(C5697&lt;&gt;"",C5697&gt;=Dashboard!$F$5,C5697&lt;=Dashboard!$H$5),AND(C5697="",Dashboard!$F$5&lt;=1980,Dashboard!$H$5&gt;=2016))),1,0)</f>
        <v>1</v>
      </c>
      <c r="Q5697" s="0" t="n">
        <f aca="false">J5697*P5697+ROW()*0.00000001</f>
        <v>0.31005697</v>
      </c>
    </row>
    <row r="5698" customFormat="false" ht="15" hidden="false" customHeight="false" outlineLevel="0" collapsed="false">
      <c r="A5698" s="0" t="s">
        <v>4289</v>
      </c>
      <c r="B5698" s="0" t="s">
        <v>164</v>
      </c>
      <c r="C5698" s="0" t="n">
        <v>2011</v>
      </c>
      <c r="D5698" s="0" t="s">
        <v>46</v>
      </c>
      <c r="E5698" s="0" t="s">
        <v>211</v>
      </c>
      <c r="F5698" s="0" t="n">
        <v>0</v>
      </c>
      <c r="G5698" s="0" t="n">
        <v>0</v>
      </c>
      <c r="H5698" s="0" t="n">
        <v>0.31</v>
      </c>
      <c r="I5698" s="0" t="n">
        <v>0</v>
      </c>
      <c r="J5698" s="0" t="n">
        <v>0.31</v>
      </c>
      <c r="N5698" s="0" t="s">
        <v>74</v>
      </c>
      <c r="P5698" s="0" t="n">
        <f aca="false">IF(AND(OR(Dashboard!$B$5="All",D5698=Dashboard!$B$5),OR(Dashboard!$D$5="All",N5698=Dashboard!$D$5),OR(AND(C5698&lt;&gt;"",C5698&gt;=Dashboard!$F$5,C5698&lt;=Dashboard!$H$5),AND(C5698="",Dashboard!$F$5&lt;=1980,Dashboard!$H$5&gt;=2016))),1,0)</f>
        <v>1</v>
      </c>
      <c r="Q5698" s="0" t="n">
        <f aca="false">J5698*P5698+ROW()*0.00000001</f>
        <v>0.31005698</v>
      </c>
    </row>
    <row r="5699" customFormat="false" ht="15" hidden="false" customHeight="false" outlineLevel="0" collapsed="false">
      <c r="A5699" s="0" t="s">
        <v>3648</v>
      </c>
      <c r="B5699" s="0" t="s">
        <v>64</v>
      </c>
      <c r="C5699" s="0" t="n">
        <v>2010</v>
      </c>
      <c r="D5699" s="0" t="s">
        <v>102</v>
      </c>
      <c r="E5699" s="0" t="s">
        <v>2792</v>
      </c>
      <c r="F5699" s="0" t="n">
        <v>0.23</v>
      </c>
      <c r="G5699" s="0" t="n">
        <v>0.04</v>
      </c>
      <c r="H5699" s="0" t="n">
        <v>0.02</v>
      </c>
      <c r="I5699" s="0" t="n">
        <v>0.02</v>
      </c>
      <c r="J5699" s="0" t="n">
        <v>0.31</v>
      </c>
      <c r="K5699" s="0" t="n">
        <v>85</v>
      </c>
      <c r="L5699" s="0" t="n">
        <v>8.7</v>
      </c>
      <c r="M5699" s="0" t="s">
        <v>103</v>
      </c>
      <c r="N5699" s="0" t="s">
        <v>66</v>
      </c>
      <c r="O5699" s="0" t="s">
        <v>42</v>
      </c>
      <c r="P5699" s="0" t="n">
        <f aca="false">IF(AND(OR(Dashboard!$B$5="All",D5699=Dashboard!$B$5),OR(Dashboard!$D$5="All",N5699=Dashboard!$D$5),OR(AND(C5699&lt;&gt;"",C5699&gt;=Dashboard!$F$5,C5699&lt;=Dashboard!$H$5),AND(C5699="",Dashboard!$F$5&lt;=1980,Dashboard!$H$5&gt;=2016))),1,0)</f>
        <v>1</v>
      </c>
      <c r="Q5699" s="0" t="n">
        <f aca="false">J5699*P5699+ROW()*0.00000001</f>
        <v>0.31005699</v>
      </c>
    </row>
    <row r="5700" customFormat="false" ht="15" hidden="false" customHeight="false" outlineLevel="0" collapsed="false">
      <c r="A5700" s="0" t="s">
        <v>1892</v>
      </c>
      <c r="B5700" s="0" t="s">
        <v>70</v>
      </c>
      <c r="C5700" s="0" t="n">
        <v>2007</v>
      </c>
      <c r="D5700" s="0" t="s">
        <v>34</v>
      </c>
      <c r="E5700" s="0" t="s">
        <v>89</v>
      </c>
      <c r="F5700" s="0" t="n">
        <v>0.29</v>
      </c>
      <c r="G5700" s="0" t="n">
        <v>0</v>
      </c>
      <c r="H5700" s="0" t="n">
        <v>0</v>
      </c>
      <c r="I5700" s="0" t="n">
        <v>0.02</v>
      </c>
      <c r="J5700" s="0" t="n">
        <v>0.31</v>
      </c>
      <c r="K5700" s="0" t="n">
        <v>77</v>
      </c>
      <c r="L5700" s="0" t="n">
        <v>7.5</v>
      </c>
      <c r="M5700" s="0" t="s">
        <v>36</v>
      </c>
      <c r="N5700" s="0" t="s">
        <v>74</v>
      </c>
      <c r="O5700" s="0" t="s">
        <v>37</v>
      </c>
      <c r="P5700" s="0" t="n">
        <f aca="false">IF(AND(OR(Dashboard!$B$5="All",D5700=Dashboard!$B$5),OR(Dashboard!$D$5="All",N5700=Dashboard!$D$5),OR(AND(C5700&lt;&gt;"",C5700&gt;=Dashboard!$F$5,C5700&lt;=Dashboard!$H$5),AND(C5700="",Dashboard!$F$5&lt;=1980,Dashboard!$H$5&gt;=2016))),1,0)</f>
        <v>1</v>
      </c>
      <c r="Q5700" s="0" t="n">
        <f aca="false">J5700*P5700+ROW()*0.00000001</f>
        <v>0.310057</v>
      </c>
    </row>
    <row r="5701" customFormat="false" ht="15" hidden="false" customHeight="false" outlineLevel="0" collapsed="false">
      <c r="A5701" s="0" t="s">
        <v>856</v>
      </c>
      <c r="B5701" s="0" t="s">
        <v>144</v>
      </c>
      <c r="C5701" s="0" t="n">
        <v>2003</v>
      </c>
      <c r="D5701" s="0" t="s">
        <v>41</v>
      </c>
      <c r="E5701" s="0" t="s">
        <v>293</v>
      </c>
      <c r="F5701" s="0" t="n">
        <v>0.24</v>
      </c>
      <c r="G5701" s="0" t="n">
        <v>0.07</v>
      </c>
      <c r="H5701" s="0" t="n">
        <v>0</v>
      </c>
      <c r="I5701" s="0" t="n">
        <v>0.01</v>
      </c>
      <c r="J5701" s="0" t="n">
        <v>0.31</v>
      </c>
      <c r="K5701" s="0" t="n">
        <v>70</v>
      </c>
      <c r="L5701" s="0" t="n">
        <v>8.9</v>
      </c>
      <c r="M5701" s="0" t="s">
        <v>36</v>
      </c>
      <c r="N5701" s="0" t="s">
        <v>66</v>
      </c>
      <c r="O5701" s="0" t="s">
        <v>67</v>
      </c>
      <c r="P5701" s="0" t="n">
        <f aca="false">IF(AND(OR(Dashboard!$B$5="All",D5701=Dashboard!$B$5),OR(Dashboard!$D$5="All",N5701=Dashboard!$D$5),OR(AND(C5701&lt;&gt;"",C5701&gt;=Dashboard!$F$5,C5701&lt;=Dashboard!$H$5),AND(C5701="",Dashboard!$F$5&lt;=1980,Dashboard!$H$5&gt;=2016))),1,0)</f>
        <v>1</v>
      </c>
      <c r="Q5701" s="0" t="n">
        <f aca="false">J5701*P5701+ROW()*0.00000001</f>
        <v>0.31005701</v>
      </c>
    </row>
    <row r="5702" customFormat="false" ht="15" hidden="false" customHeight="false" outlineLevel="0" collapsed="false">
      <c r="A5702" s="0" t="s">
        <v>4290</v>
      </c>
      <c r="B5702" s="0" t="s">
        <v>50</v>
      </c>
      <c r="C5702" s="0" t="n">
        <v>2010</v>
      </c>
      <c r="D5702" s="0" t="s">
        <v>46</v>
      </c>
      <c r="E5702" s="0" t="s">
        <v>1607</v>
      </c>
      <c r="F5702" s="0" t="n">
        <v>0.12</v>
      </c>
      <c r="G5702" s="0" t="n">
        <v>0</v>
      </c>
      <c r="H5702" s="0" t="n">
        <v>0.19</v>
      </c>
      <c r="I5702" s="0" t="n">
        <v>0.01</v>
      </c>
      <c r="J5702" s="0" t="n">
        <v>0.31</v>
      </c>
      <c r="K5702" s="0" t="n">
        <v>77</v>
      </c>
      <c r="L5702" s="0" t="n">
        <v>8</v>
      </c>
      <c r="M5702" s="0" t="s">
        <v>125</v>
      </c>
      <c r="N5702" s="0" t="s">
        <v>35</v>
      </c>
      <c r="O5702" s="0" t="s">
        <v>37</v>
      </c>
      <c r="P5702" s="0" t="n">
        <f aca="false">IF(AND(OR(Dashboard!$B$5="All",D5702=Dashboard!$B$5),OR(Dashboard!$D$5="All",N5702=Dashboard!$D$5),OR(AND(C5702&lt;&gt;"",C5702&gt;=Dashboard!$F$5,C5702&lt;=Dashboard!$H$5),AND(C5702="",Dashboard!$F$5&lt;=1980,Dashboard!$H$5&gt;=2016))),1,0)</f>
        <v>1</v>
      </c>
      <c r="Q5702" s="0" t="n">
        <f aca="false">J5702*P5702+ROW()*0.00000001</f>
        <v>0.31005702</v>
      </c>
    </row>
    <row r="5703" customFormat="false" ht="15" hidden="false" customHeight="false" outlineLevel="0" collapsed="false">
      <c r="A5703" s="0" t="s">
        <v>713</v>
      </c>
      <c r="B5703" s="0" t="s">
        <v>152</v>
      </c>
      <c r="C5703" s="0" t="n">
        <v>2013</v>
      </c>
      <c r="D5703" s="0" t="s">
        <v>71</v>
      </c>
      <c r="E5703" s="0" t="s">
        <v>243</v>
      </c>
      <c r="F5703" s="0" t="n">
        <v>0.13</v>
      </c>
      <c r="G5703" s="0" t="n">
        <v>0.16</v>
      </c>
      <c r="H5703" s="0" t="n">
        <v>0</v>
      </c>
      <c r="I5703" s="0" t="n">
        <v>0.02</v>
      </c>
      <c r="J5703" s="0" t="n">
        <v>0.31</v>
      </c>
      <c r="K5703" s="0" t="n">
        <v>74</v>
      </c>
      <c r="L5703" s="0" t="n">
        <v>7.5</v>
      </c>
      <c r="M5703" s="0" t="s">
        <v>103</v>
      </c>
      <c r="N5703" s="0" t="s">
        <v>152</v>
      </c>
      <c r="O5703" s="0" t="s">
        <v>37</v>
      </c>
      <c r="P5703" s="0" t="n">
        <f aca="false">IF(AND(OR(Dashboard!$B$5="All",D5703=Dashboard!$B$5),OR(Dashboard!$D$5="All",N5703=Dashboard!$D$5),OR(AND(C5703&lt;&gt;"",C5703&gt;=Dashboard!$F$5,C5703&lt;=Dashboard!$H$5),AND(C5703="",Dashboard!$F$5&lt;=1980,Dashboard!$H$5&gt;=2016))),1,0)</f>
        <v>1</v>
      </c>
      <c r="Q5703" s="0" t="n">
        <f aca="false">J5703*P5703+ROW()*0.00000001</f>
        <v>0.31005703</v>
      </c>
    </row>
    <row r="5704" customFormat="false" ht="15" hidden="false" customHeight="false" outlineLevel="0" collapsed="false">
      <c r="A5704" s="0" t="s">
        <v>4291</v>
      </c>
      <c r="B5704" s="0" t="s">
        <v>117</v>
      </c>
      <c r="C5704" s="0" t="n">
        <v>1995</v>
      </c>
      <c r="D5704" s="0" t="s">
        <v>34</v>
      </c>
      <c r="E5704" s="0" t="s">
        <v>89</v>
      </c>
      <c r="F5704" s="0" t="n">
        <v>0.17</v>
      </c>
      <c r="G5704" s="0" t="n">
        <v>0.12</v>
      </c>
      <c r="H5704" s="0" t="n">
        <v>0</v>
      </c>
      <c r="I5704" s="0" t="n">
        <v>0.02</v>
      </c>
      <c r="J5704" s="0" t="n">
        <v>0.31</v>
      </c>
      <c r="N5704" s="0" t="s">
        <v>74</v>
      </c>
      <c r="P5704" s="0" t="n">
        <f aca="false">IF(AND(OR(Dashboard!$B$5="All",D5704=Dashboard!$B$5),OR(Dashboard!$D$5="All",N5704=Dashboard!$D$5),OR(AND(C5704&lt;&gt;"",C5704&gt;=Dashboard!$F$5,C5704&lt;=Dashboard!$H$5),AND(C5704="",Dashboard!$F$5&lt;=1980,Dashboard!$H$5&gt;=2016))),1,0)</f>
        <v>1</v>
      </c>
      <c r="Q5704" s="0" t="n">
        <f aca="false">J5704*P5704+ROW()*0.00000001</f>
        <v>0.31005704</v>
      </c>
    </row>
    <row r="5705" customFormat="false" ht="15" hidden="false" customHeight="false" outlineLevel="0" collapsed="false">
      <c r="A5705" s="0" t="s">
        <v>2246</v>
      </c>
      <c r="B5705" s="0" t="s">
        <v>64</v>
      </c>
      <c r="C5705" s="0" t="n">
        <v>2009</v>
      </c>
      <c r="D5705" s="0" t="s">
        <v>71</v>
      </c>
      <c r="E5705" s="0" t="s">
        <v>142</v>
      </c>
      <c r="F5705" s="0" t="n">
        <v>0.17</v>
      </c>
      <c r="G5705" s="0" t="n">
        <v>0.11</v>
      </c>
      <c r="H5705" s="0" t="n">
        <v>0</v>
      </c>
      <c r="I5705" s="0" t="n">
        <v>0.03</v>
      </c>
      <c r="J5705" s="0" t="n">
        <v>0.31</v>
      </c>
      <c r="K5705" s="0" t="n">
        <v>64</v>
      </c>
      <c r="L5705" s="0" t="n">
        <v>6.8</v>
      </c>
      <c r="M5705" s="0" t="s">
        <v>125</v>
      </c>
      <c r="N5705" s="0" t="s">
        <v>66</v>
      </c>
      <c r="O5705" s="0" t="s">
        <v>67</v>
      </c>
      <c r="P5705" s="0" t="n">
        <f aca="false">IF(AND(OR(Dashboard!$B$5="All",D5705=Dashboard!$B$5),OR(Dashboard!$D$5="All",N5705=Dashboard!$D$5),OR(AND(C5705&lt;&gt;"",C5705&gt;=Dashboard!$F$5,C5705&lt;=Dashboard!$H$5),AND(C5705="",Dashboard!$F$5&lt;=1980,Dashboard!$H$5&gt;=2016))),1,0)</f>
        <v>1</v>
      </c>
      <c r="Q5705" s="0" t="n">
        <f aca="false">J5705*P5705+ROW()*0.00000001</f>
        <v>0.31005705</v>
      </c>
    </row>
    <row r="5706" customFormat="false" ht="15" hidden="false" customHeight="false" outlineLevel="0" collapsed="false">
      <c r="A5706" s="0" t="s">
        <v>4292</v>
      </c>
      <c r="B5706" s="0" t="s">
        <v>76</v>
      </c>
      <c r="C5706" s="0" t="n">
        <v>2007</v>
      </c>
      <c r="D5706" s="0" t="s">
        <v>34</v>
      </c>
      <c r="E5706" s="0" t="s">
        <v>220</v>
      </c>
      <c r="F5706" s="0" t="n">
        <v>0</v>
      </c>
      <c r="G5706" s="0" t="n">
        <v>0</v>
      </c>
      <c r="H5706" s="0" t="n">
        <v>0.31</v>
      </c>
      <c r="I5706" s="0" t="n">
        <v>0</v>
      </c>
      <c r="J5706" s="0" t="n">
        <v>0.31</v>
      </c>
      <c r="N5706" s="0" t="s">
        <v>74</v>
      </c>
      <c r="P5706" s="0" t="n">
        <f aca="false">IF(AND(OR(Dashboard!$B$5="All",D5706=Dashboard!$B$5),OR(Dashboard!$D$5="All",N5706=Dashboard!$D$5),OR(AND(C5706&lt;&gt;"",C5706&gt;=Dashboard!$F$5,C5706&lt;=Dashboard!$H$5),AND(C5706="",Dashboard!$F$5&lt;=1980,Dashboard!$H$5&gt;=2016))),1,0)</f>
        <v>1</v>
      </c>
      <c r="Q5706" s="0" t="n">
        <f aca="false">J5706*P5706+ROW()*0.00000001</f>
        <v>0.31005706</v>
      </c>
    </row>
    <row r="5707" customFormat="false" ht="15" hidden="false" customHeight="false" outlineLevel="0" collapsed="false">
      <c r="A5707" s="0" t="s">
        <v>4293</v>
      </c>
      <c r="B5707" s="0" t="s">
        <v>33</v>
      </c>
      <c r="C5707" s="0" t="n">
        <v>2007</v>
      </c>
      <c r="D5707" s="0" t="s">
        <v>52</v>
      </c>
      <c r="E5707" s="0" t="s">
        <v>220</v>
      </c>
      <c r="F5707" s="0" t="n">
        <v>0.29</v>
      </c>
      <c r="G5707" s="0" t="n">
        <v>0</v>
      </c>
      <c r="H5707" s="0" t="n">
        <v>0</v>
      </c>
      <c r="I5707" s="0" t="n">
        <v>0.02</v>
      </c>
      <c r="J5707" s="0" t="n">
        <v>0.31</v>
      </c>
      <c r="K5707" s="0" t="n">
        <v>58</v>
      </c>
      <c r="L5707" s="0" t="n">
        <v>8.1</v>
      </c>
      <c r="M5707" s="0" t="s">
        <v>36</v>
      </c>
      <c r="N5707" s="0" t="s">
        <v>35</v>
      </c>
      <c r="O5707" s="0" t="s">
        <v>53</v>
      </c>
      <c r="P5707" s="0" t="n">
        <f aca="false">IF(AND(OR(Dashboard!$B$5="All",D5707=Dashboard!$B$5),OR(Dashboard!$D$5="All",N5707=Dashboard!$D$5),OR(AND(C5707&lt;&gt;"",C5707&gt;=Dashboard!$F$5,C5707&lt;=Dashboard!$H$5),AND(C5707="",Dashboard!$F$5&lt;=1980,Dashboard!$H$5&gt;=2016))),1,0)</f>
        <v>1</v>
      </c>
      <c r="Q5707" s="0" t="n">
        <f aca="false">J5707*P5707+ROW()*0.00000001</f>
        <v>0.31005707</v>
      </c>
    </row>
    <row r="5708" customFormat="false" ht="15" hidden="false" customHeight="false" outlineLevel="0" collapsed="false">
      <c r="A5708" s="0" t="s">
        <v>258</v>
      </c>
      <c r="B5708" s="0" t="s">
        <v>85</v>
      </c>
      <c r="C5708" s="0" t="n">
        <v>2003</v>
      </c>
      <c r="D5708" s="0" t="s">
        <v>34</v>
      </c>
      <c r="E5708" s="0" t="s">
        <v>142</v>
      </c>
      <c r="F5708" s="0" t="n">
        <v>0.22</v>
      </c>
      <c r="G5708" s="0" t="n">
        <v>0.08</v>
      </c>
      <c r="H5708" s="0" t="n">
        <v>0</v>
      </c>
      <c r="I5708" s="0" t="n">
        <v>0.01</v>
      </c>
      <c r="J5708" s="0" t="n">
        <v>0.31</v>
      </c>
      <c r="K5708" s="0" t="n">
        <v>70</v>
      </c>
      <c r="L5708" s="0" t="n">
        <v>6.6</v>
      </c>
      <c r="M5708" s="0" t="s">
        <v>36</v>
      </c>
      <c r="N5708" s="0" t="s">
        <v>35</v>
      </c>
      <c r="O5708" s="0" t="s">
        <v>67</v>
      </c>
      <c r="P5708" s="0" t="n">
        <f aca="false">IF(AND(OR(Dashboard!$B$5="All",D5708=Dashboard!$B$5),OR(Dashboard!$D$5="All",N5708=Dashboard!$D$5),OR(AND(C5708&lt;&gt;"",C5708&gt;=Dashboard!$F$5,C5708&lt;=Dashboard!$H$5),AND(C5708="",Dashboard!$F$5&lt;=1980,Dashboard!$H$5&gt;=2016))),1,0)</f>
        <v>1</v>
      </c>
      <c r="Q5708" s="0" t="n">
        <f aca="false">J5708*P5708+ROW()*0.00000001</f>
        <v>0.31005708</v>
      </c>
    </row>
    <row r="5709" customFormat="false" ht="15" hidden="false" customHeight="false" outlineLevel="0" collapsed="false">
      <c r="A5709" s="0" t="s">
        <v>4294</v>
      </c>
      <c r="B5709" s="0" t="s">
        <v>78</v>
      </c>
      <c r="C5709" s="0" t="n">
        <v>1995</v>
      </c>
      <c r="D5709" s="0" t="s">
        <v>16</v>
      </c>
      <c r="E5709" s="0" t="s">
        <v>220</v>
      </c>
      <c r="F5709" s="0" t="n">
        <v>0</v>
      </c>
      <c r="G5709" s="0" t="n">
        <v>0</v>
      </c>
      <c r="H5709" s="0" t="n">
        <v>0.31</v>
      </c>
      <c r="I5709" s="0" t="n">
        <v>0</v>
      </c>
      <c r="J5709" s="0" t="n">
        <v>0.31</v>
      </c>
      <c r="N5709" s="0" t="s">
        <v>35</v>
      </c>
      <c r="P5709" s="0" t="n">
        <f aca="false">IF(AND(OR(Dashboard!$B$5="All",D5709=Dashboard!$B$5),OR(Dashboard!$D$5="All",N5709=Dashboard!$D$5),OR(AND(C5709&lt;&gt;"",C5709&gt;=Dashboard!$F$5,C5709&lt;=Dashboard!$H$5),AND(C5709="",Dashboard!$F$5&lt;=1980,Dashboard!$H$5&gt;=2016))),1,0)</f>
        <v>1</v>
      </c>
      <c r="Q5709" s="0" t="n">
        <f aca="false">J5709*P5709+ROW()*0.00000001</f>
        <v>0.31005709</v>
      </c>
    </row>
    <row r="5710" customFormat="false" ht="15" hidden="false" customHeight="false" outlineLevel="0" collapsed="false">
      <c r="A5710" s="0" t="s">
        <v>4295</v>
      </c>
      <c r="B5710" s="0" t="s">
        <v>164</v>
      </c>
      <c r="C5710" s="0" t="n">
        <v>2008</v>
      </c>
      <c r="D5710" s="0" t="s">
        <v>34</v>
      </c>
      <c r="E5710" s="0" t="s">
        <v>220</v>
      </c>
      <c r="F5710" s="0" t="n">
        <v>0</v>
      </c>
      <c r="G5710" s="0" t="n">
        <v>0</v>
      </c>
      <c r="H5710" s="0" t="n">
        <v>0.31</v>
      </c>
      <c r="I5710" s="0" t="n">
        <v>0</v>
      </c>
      <c r="J5710" s="0" t="n">
        <v>0.31</v>
      </c>
      <c r="N5710" s="0" t="s">
        <v>74</v>
      </c>
      <c r="P5710" s="0" t="n">
        <f aca="false">IF(AND(OR(Dashboard!$B$5="All",D5710=Dashboard!$B$5),OR(Dashboard!$D$5="All",N5710=Dashboard!$D$5),OR(AND(C5710&lt;&gt;"",C5710&gt;=Dashboard!$F$5,C5710&lt;=Dashboard!$H$5),AND(C5710="",Dashboard!$F$5&lt;=1980,Dashboard!$H$5&gt;=2016))),1,0)</f>
        <v>1</v>
      </c>
      <c r="Q5710" s="0" t="n">
        <f aca="false">J5710*P5710+ROW()*0.00000001</f>
        <v>0.3100571</v>
      </c>
    </row>
    <row r="5711" customFormat="false" ht="15" hidden="false" customHeight="false" outlineLevel="0" collapsed="false">
      <c r="A5711" s="0" t="s">
        <v>1201</v>
      </c>
      <c r="B5711" s="0" t="s">
        <v>45</v>
      </c>
      <c r="C5711" s="0" t="n">
        <v>1999</v>
      </c>
      <c r="D5711" s="0" t="s">
        <v>71</v>
      </c>
      <c r="E5711" s="0" t="s">
        <v>35</v>
      </c>
      <c r="F5711" s="0" t="n">
        <v>0</v>
      </c>
      <c r="G5711" s="0" t="n">
        <v>0</v>
      </c>
      <c r="H5711" s="0" t="n">
        <v>0.31</v>
      </c>
      <c r="I5711" s="0" t="n">
        <v>0</v>
      </c>
      <c r="J5711" s="0" t="n">
        <v>0.31</v>
      </c>
      <c r="N5711" s="0" t="s">
        <v>35</v>
      </c>
      <c r="P5711" s="0" t="n">
        <f aca="false">IF(AND(OR(Dashboard!$B$5="All",D5711=Dashboard!$B$5),OR(Dashboard!$D$5="All",N5711=Dashboard!$D$5),OR(AND(C5711&lt;&gt;"",C5711&gt;=Dashboard!$F$5,C5711&lt;=Dashboard!$H$5),AND(C5711="",Dashboard!$F$5&lt;=1980,Dashboard!$H$5&gt;=2016))),1,0)</f>
        <v>1</v>
      </c>
      <c r="Q5711" s="0" t="n">
        <f aca="false">J5711*P5711+ROW()*0.00000001</f>
        <v>0.31005711</v>
      </c>
    </row>
    <row r="5712" customFormat="false" ht="15" hidden="false" customHeight="false" outlineLevel="0" collapsed="false">
      <c r="A5712" s="0" t="s">
        <v>4296</v>
      </c>
      <c r="B5712" s="0" t="s">
        <v>50</v>
      </c>
      <c r="C5712" s="0" t="n">
        <v>2007</v>
      </c>
      <c r="D5712" s="0" t="s">
        <v>46</v>
      </c>
      <c r="E5712" s="0" t="s">
        <v>328</v>
      </c>
      <c r="F5712" s="0" t="n">
        <v>0.12</v>
      </c>
      <c r="G5712" s="0" t="n">
        <v>0</v>
      </c>
      <c r="H5712" s="0" t="n">
        <v>0.18</v>
      </c>
      <c r="I5712" s="0" t="n">
        <v>0.01</v>
      </c>
      <c r="J5712" s="0" t="n">
        <v>0.31</v>
      </c>
      <c r="N5712" s="0" t="s">
        <v>35</v>
      </c>
      <c r="P5712" s="0" t="n">
        <f aca="false">IF(AND(OR(Dashboard!$B$5="All",D5712=Dashboard!$B$5),OR(Dashboard!$D$5="All",N5712=Dashboard!$D$5),OR(AND(C5712&lt;&gt;"",C5712&gt;=Dashboard!$F$5,C5712&lt;=Dashboard!$H$5),AND(C5712="",Dashboard!$F$5&lt;=1980,Dashboard!$H$5&gt;=2016))),1,0)</f>
        <v>1</v>
      </c>
      <c r="Q5712" s="0" t="n">
        <f aca="false">J5712*P5712+ROW()*0.00000001</f>
        <v>0.31005712</v>
      </c>
    </row>
    <row r="5713" customFormat="false" ht="15" hidden="false" customHeight="false" outlineLevel="0" collapsed="false">
      <c r="A5713" s="0" t="s">
        <v>4297</v>
      </c>
      <c r="B5713" s="0" t="s">
        <v>117</v>
      </c>
      <c r="C5713" s="0" t="n">
        <v>1998</v>
      </c>
      <c r="D5713" s="0" t="s">
        <v>52</v>
      </c>
      <c r="E5713" s="0" t="s">
        <v>4298</v>
      </c>
      <c r="F5713" s="0" t="n">
        <v>0.17</v>
      </c>
      <c r="G5713" s="0" t="n">
        <v>0.12</v>
      </c>
      <c r="H5713" s="0" t="n">
        <v>0</v>
      </c>
      <c r="I5713" s="0" t="n">
        <v>0.02</v>
      </c>
      <c r="J5713" s="0" t="n">
        <v>0.31</v>
      </c>
      <c r="N5713" s="0" t="s">
        <v>74</v>
      </c>
      <c r="P5713" s="0" t="n">
        <f aca="false">IF(AND(OR(Dashboard!$B$5="All",D5713=Dashboard!$B$5),OR(Dashboard!$D$5="All",N5713=Dashboard!$D$5),OR(AND(C5713&lt;&gt;"",C5713&gt;=Dashboard!$F$5,C5713&lt;=Dashboard!$H$5),AND(C5713="",Dashboard!$F$5&lt;=1980,Dashboard!$H$5&gt;=2016))),1,0)</f>
        <v>1</v>
      </c>
      <c r="Q5713" s="0" t="n">
        <f aca="false">J5713*P5713+ROW()*0.00000001</f>
        <v>0.31005713</v>
      </c>
    </row>
    <row r="5714" customFormat="false" ht="15" hidden="false" customHeight="false" outlineLevel="0" collapsed="false">
      <c r="A5714" s="0" t="s">
        <v>4299</v>
      </c>
      <c r="B5714" s="0" t="s">
        <v>33</v>
      </c>
      <c r="C5714" s="0" t="n">
        <v>2009</v>
      </c>
      <c r="D5714" s="0" t="s">
        <v>52</v>
      </c>
      <c r="E5714" s="0" t="s">
        <v>72</v>
      </c>
      <c r="F5714" s="0" t="n">
        <v>0.29</v>
      </c>
      <c r="G5714" s="0" t="n">
        <v>0</v>
      </c>
      <c r="H5714" s="0" t="n">
        <v>0</v>
      </c>
      <c r="I5714" s="0" t="n">
        <v>0.02</v>
      </c>
      <c r="J5714" s="0" t="n">
        <v>0.31</v>
      </c>
      <c r="L5714" s="0" t="n">
        <v>3</v>
      </c>
      <c r="M5714" s="0" t="s">
        <v>36</v>
      </c>
      <c r="N5714" s="0" t="s">
        <v>35</v>
      </c>
      <c r="P5714" s="0" t="n">
        <f aca="false">IF(AND(OR(Dashboard!$B$5="All",D5714=Dashboard!$B$5),OR(Dashboard!$D$5="All",N5714=Dashboard!$D$5),OR(AND(C5714&lt;&gt;"",C5714&gt;=Dashboard!$F$5,C5714&lt;=Dashboard!$H$5),AND(C5714="",Dashboard!$F$5&lt;=1980,Dashboard!$H$5&gt;=2016))),1,0)</f>
        <v>1</v>
      </c>
      <c r="Q5714" s="0" t="n">
        <f aca="false">J5714*P5714+ROW()*0.00000001</f>
        <v>0.31005714</v>
      </c>
    </row>
    <row r="5715" customFormat="false" ht="15" hidden="false" customHeight="false" outlineLevel="0" collapsed="false">
      <c r="A5715" s="0" t="s">
        <v>4300</v>
      </c>
      <c r="B5715" s="0" t="s">
        <v>144</v>
      </c>
      <c r="C5715" s="0" t="n">
        <v>2002</v>
      </c>
      <c r="D5715" s="0" t="s">
        <v>34</v>
      </c>
      <c r="E5715" s="0" t="s">
        <v>65</v>
      </c>
      <c r="F5715" s="0" t="n">
        <v>0.23</v>
      </c>
      <c r="G5715" s="0" t="n">
        <v>0.07</v>
      </c>
      <c r="H5715" s="0" t="n">
        <v>0</v>
      </c>
      <c r="I5715" s="0" t="n">
        <v>0.01</v>
      </c>
      <c r="J5715" s="0" t="n">
        <v>0.31</v>
      </c>
      <c r="K5715" s="0" t="n">
        <v>72</v>
      </c>
      <c r="L5715" s="0" t="n">
        <v>7.8</v>
      </c>
      <c r="M5715" s="0" t="s">
        <v>36</v>
      </c>
      <c r="N5715" s="0" t="s">
        <v>66</v>
      </c>
      <c r="O5715" s="0" t="s">
        <v>37</v>
      </c>
      <c r="P5715" s="0" t="n">
        <f aca="false">IF(AND(OR(Dashboard!$B$5="All",D5715=Dashboard!$B$5),OR(Dashboard!$D$5="All",N5715=Dashboard!$D$5),OR(AND(C5715&lt;&gt;"",C5715&gt;=Dashboard!$F$5,C5715&lt;=Dashboard!$H$5),AND(C5715="",Dashboard!$F$5&lt;=1980,Dashboard!$H$5&gt;=2016))),1,0)</f>
        <v>1</v>
      </c>
      <c r="Q5715" s="0" t="n">
        <f aca="false">J5715*P5715+ROW()*0.00000001</f>
        <v>0.31005715</v>
      </c>
    </row>
    <row r="5716" customFormat="false" ht="15" hidden="false" customHeight="false" outlineLevel="0" collapsed="false">
      <c r="A5716" s="0" t="s">
        <v>1435</v>
      </c>
      <c r="B5716" s="0" t="s">
        <v>76</v>
      </c>
      <c r="C5716" s="0" t="n">
        <v>2005</v>
      </c>
      <c r="D5716" s="0" t="s">
        <v>34</v>
      </c>
      <c r="E5716" s="0" t="s">
        <v>142</v>
      </c>
      <c r="F5716" s="0" t="n">
        <v>0.15</v>
      </c>
      <c r="G5716" s="0" t="n">
        <v>0.12</v>
      </c>
      <c r="H5716" s="0" t="n">
        <v>0</v>
      </c>
      <c r="I5716" s="0" t="n">
        <v>0.04</v>
      </c>
      <c r="J5716" s="0" t="n">
        <v>0.31</v>
      </c>
      <c r="K5716" s="0" t="n">
        <v>59</v>
      </c>
      <c r="L5716" s="0" t="n">
        <v>7.9</v>
      </c>
      <c r="M5716" s="0" t="s">
        <v>36</v>
      </c>
      <c r="N5716" s="0" t="s">
        <v>74</v>
      </c>
      <c r="O5716" s="0" t="s">
        <v>53</v>
      </c>
      <c r="P5716" s="0" t="n">
        <f aca="false">IF(AND(OR(Dashboard!$B$5="All",D5716=Dashboard!$B$5),OR(Dashboard!$D$5="All",N5716=Dashboard!$D$5),OR(AND(C5716&lt;&gt;"",C5716&gt;=Dashboard!$F$5,C5716&lt;=Dashboard!$H$5),AND(C5716="",Dashboard!$F$5&lt;=1980,Dashboard!$H$5&gt;=2016))),1,0)</f>
        <v>1</v>
      </c>
      <c r="Q5716" s="0" t="n">
        <f aca="false">J5716*P5716+ROW()*0.00000001</f>
        <v>0.31005716</v>
      </c>
    </row>
    <row r="5717" customFormat="false" ht="15" hidden="false" customHeight="false" outlineLevel="0" collapsed="false">
      <c r="A5717" s="0" t="s">
        <v>4301</v>
      </c>
      <c r="B5717" s="0" t="s">
        <v>33</v>
      </c>
      <c r="C5717" s="0" t="n">
        <v>2008</v>
      </c>
      <c r="D5717" s="0" t="s">
        <v>46</v>
      </c>
      <c r="E5717" s="0" t="s">
        <v>257</v>
      </c>
      <c r="F5717" s="0" t="n">
        <v>0.27</v>
      </c>
      <c r="G5717" s="0" t="n">
        <v>0.02</v>
      </c>
      <c r="H5717" s="0" t="n">
        <v>0</v>
      </c>
      <c r="I5717" s="0" t="n">
        <v>0.02</v>
      </c>
      <c r="J5717" s="0" t="n">
        <v>0.31</v>
      </c>
      <c r="K5717" s="0" t="n">
        <v>73</v>
      </c>
      <c r="L5717" s="0" t="n">
        <v>8.4</v>
      </c>
      <c r="M5717" s="0" t="s">
        <v>125</v>
      </c>
      <c r="N5717" s="0" t="s">
        <v>35</v>
      </c>
      <c r="O5717" s="0" t="s">
        <v>37</v>
      </c>
      <c r="P5717" s="0" t="n">
        <f aca="false">IF(AND(OR(Dashboard!$B$5="All",D5717=Dashboard!$B$5),OR(Dashboard!$D$5="All",N5717=Dashboard!$D$5),OR(AND(C5717&lt;&gt;"",C5717&gt;=Dashboard!$F$5,C5717&lt;=Dashboard!$H$5),AND(C5717="",Dashboard!$F$5&lt;=1980,Dashboard!$H$5&gt;=2016))),1,0)</f>
        <v>1</v>
      </c>
      <c r="Q5717" s="0" t="n">
        <f aca="false">J5717*P5717+ROW()*0.00000001</f>
        <v>0.31005717</v>
      </c>
    </row>
    <row r="5718" customFormat="false" ht="15" hidden="false" customHeight="false" outlineLevel="0" collapsed="false">
      <c r="A5718" s="0" t="s">
        <v>4302</v>
      </c>
      <c r="B5718" s="0" t="s">
        <v>164</v>
      </c>
      <c r="C5718" s="0" t="n">
        <v>2010</v>
      </c>
      <c r="D5718" s="0" t="s">
        <v>46</v>
      </c>
      <c r="E5718" s="0" t="s">
        <v>4303</v>
      </c>
      <c r="F5718" s="0" t="n">
        <v>0.18</v>
      </c>
      <c r="G5718" s="0" t="n">
        <v>0.01</v>
      </c>
      <c r="H5718" s="0" t="n">
        <v>0.1</v>
      </c>
      <c r="I5718" s="0" t="n">
        <v>0.03</v>
      </c>
      <c r="J5718" s="0" t="n">
        <v>0.31</v>
      </c>
      <c r="K5718" s="0" t="n">
        <v>58</v>
      </c>
      <c r="L5718" s="0" t="n">
        <v>8.1</v>
      </c>
      <c r="M5718" s="0" t="s">
        <v>103</v>
      </c>
      <c r="N5718" s="0" t="s">
        <v>74</v>
      </c>
      <c r="O5718" s="0" t="s">
        <v>53</v>
      </c>
      <c r="P5718" s="0" t="n">
        <f aca="false">IF(AND(OR(Dashboard!$B$5="All",D5718=Dashboard!$B$5),OR(Dashboard!$D$5="All",N5718=Dashboard!$D$5),OR(AND(C5718&lt;&gt;"",C5718&gt;=Dashboard!$F$5,C5718&lt;=Dashboard!$H$5),AND(C5718="",Dashboard!$F$5&lt;=1980,Dashboard!$H$5&gt;=2016))),1,0)</f>
        <v>1</v>
      </c>
      <c r="Q5718" s="0" t="n">
        <f aca="false">J5718*P5718+ROW()*0.00000001</f>
        <v>0.31005718</v>
      </c>
    </row>
    <row r="5719" customFormat="false" ht="15" hidden="false" customHeight="false" outlineLevel="0" collapsed="false">
      <c r="A5719" s="0" t="s">
        <v>4304</v>
      </c>
      <c r="B5719" s="0" t="s">
        <v>70</v>
      </c>
      <c r="C5719" s="0" t="n">
        <v>2013</v>
      </c>
      <c r="D5719" s="0" t="s">
        <v>46</v>
      </c>
      <c r="E5719" s="0" t="s">
        <v>157</v>
      </c>
      <c r="F5719" s="0" t="n">
        <v>0.1</v>
      </c>
      <c r="G5719" s="0" t="n">
        <v>0</v>
      </c>
      <c r="H5719" s="0" t="n">
        <v>0.19</v>
      </c>
      <c r="I5719" s="0" t="n">
        <v>0.02</v>
      </c>
      <c r="J5719" s="0" t="n">
        <v>0.31</v>
      </c>
      <c r="K5719" s="0" t="n">
        <v>61</v>
      </c>
      <c r="L5719" s="0" t="n">
        <v>7.7</v>
      </c>
      <c r="M5719" s="0" t="s">
        <v>73</v>
      </c>
      <c r="N5719" s="0" t="s">
        <v>74</v>
      </c>
      <c r="O5719" s="0" t="s">
        <v>67</v>
      </c>
      <c r="P5719" s="0" t="n">
        <f aca="false">IF(AND(OR(Dashboard!$B$5="All",D5719=Dashboard!$B$5),OR(Dashboard!$D$5="All",N5719=Dashboard!$D$5),OR(AND(C5719&lt;&gt;"",C5719&gt;=Dashboard!$F$5,C5719&lt;=Dashboard!$H$5),AND(C5719="",Dashboard!$F$5&lt;=1980,Dashboard!$H$5&gt;=2016))),1,0)</f>
        <v>1</v>
      </c>
      <c r="Q5719" s="0" t="n">
        <f aca="false">J5719*P5719+ROW()*0.00000001</f>
        <v>0.31005719</v>
      </c>
    </row>
    <row r="5720" customFormat="false" ht="15" hidden="false" customHeight="false" outlineLevel="0" collapsed="false">
      <c r="A5720" s="0" t="s">
        <v>2383</v>
      </c>
      <c r="B5720" s="0" t="s">
        <v>64</v>
      </c>
      <c r="C5720" s="0" t="n">
        <v>2011</v>
      </c>
      <c r="D5720" s="0" t="s">
        <v>114</v>
      </c>
      <c r="E5720" s="0" t="s">
        <v>689</v>
      </c>
      <c r="F5720" s="0" t="n">
        <v>0.2</v>
      </c>
      <c r="G5720" s="0" t="n">
        <v>0.06</v>
      </c>
      <c r="H5720" s="0" t="n">
        <v>0.03</v>
      </c>
      <c r="I5720" s="0" t="n">
        <v>0.02</v>
      </c>
      <c r="J5720" s="0" t="n">
        <v>0.31</v>
      </c>
      <c r="K5720" s="0" t="n">
        <v>82</v>
      </c>
      <c r="L5720" s="0" t="n">
        <v>7.9</v>
      </c>
      <c r="M5720" s="0" t="s">
        <v>73</v>
      </c>
      <c r="N5720" s="0" t="s">
        <v>66</v>
      </c>
      <c r="O5720" s="0" t="s">
        <v>42</v>
      </c>
      <c r="P5720" s="0" t="n">
        <f aca="false">IF(AND(OR(Dashboard!$B$5="All",D5720=Dashboard!$B$5),OR(Dashboard!$D$5="All",N5720=Dashboard!$D$5),OR(AND(C5720&lt;&gt;"",C5720&gt;=Dashboard!$F$5,C5720&lt;=Dashboard!$H$5),AND(C5720="",Dashboard!$F$5&lt;=1980,Dashboard!$H$5&gt;=2016))),1,0)</f>
        <v>1</v>
      </c>
      <c r="Q5720" s="0" t="n">
        <f aca="false">J5720*P5720+ROW()*0.00000001</f>
        <v>0.3100572</v>
      </c>
    </row>
    <row r="5721" customFormat="false" ht="15" hidden="false" customHeight="false" outlineLevel="0" collapsed="false">
      <c r="A5721" s="0" t="s">
        <v>4305</v>
      </c>
      <c r="B5721" s="0" t="s">
        <v>70</v>
      </c>
      <c r="C5721" s="0" t="n">
        <v>2014</v>
      </c>
      <c r="D5721" s="0" t="s">
        <v>102</v>
      </c>
      <c r="E5721" s="0" t="s">
        <v>328</v>
      </c>
      <c r="F5721" s="0" t="n">
        <v>0.05</v>
      </c>
      <c r="G5721" s="0" t="n">
        <v>0.05</v>
      </c>
      <c r="H5721" s="0" t="n">
        <v>0.2</v>
      </c>
      <c r="I5721" s="0" t="n">
        <v>0.02</v>
      </c>
      <c r="J5721" s="0" t="n">
        <v>0.31</v>
      </c>
      <c r="L5721" s="0" t="n">
        <v>7.9</v>
      </c>
      <c r="N5721" s="0" t="s">
        <v>74</v>
      </c>
      <c r="P5721" s="0" t="n">
        <f aca="false">IF(AND(OR(Dashboard!$B$5="All",D5721=Dashboard!$B$5),OR(Dashboard!$D$5="All",N5721=Dashboard!$D$5),OR(AND(C5721&lt;&gt;"",C5721&gt;=Dashboard!$F$5,C5721&lt;=Dashboard!$H$5),AND(C5721="",Dashboard!$F$5&lt;=1980,Dashboard!$H$5&gt;=2016))),1,0)</f>
        <v>1</v>
      </c>
      <c r="Q5721" s="0" t="n">
        <f aca="false">J5721*P5721+ROW()*0.00000001</f>
        <v>0.31005721</v>
      </c>
    </row>
    <row r="5722" customFormat="false" ht="15" hidden="false" customHeight="false" outlineLevel="0" collapsed="false">
      <c r="A5722" s="0" t="s">
        <v>4306</v>
      </c>
      <c r="B5722" s="0" t="s">
        <v>76</v>
      </c>
      <c r="C5722" s="0" t="n">
        <v>2003</v>
      </c>
      <c r="D5722" s="0" t="s">
        <v>52</v>
      </c>
      <c r="E5722" s="0" t="s">
        <v>89</v>
      </c>
      <c r="F5722" s="0" t="n">
        <v>0.15</v>
      </c>
      <c r="G5722" s="0" t="n">
        <v>0.12</v>
      </c>
      <c r="H5722" s="0" t="n">
        <v>0</v>
      </c>
      <c r="I5722" s="0" t="n">
        <v>0.04</v>
      </c>
      <c r="J5722" s="0" t="n">
        <v>0.31</v>
      </c>
      <c r="N5722" s="0" t="s">
        <v>74</v>
      </c>
      <c r="P5722" s="0" t="n">
        <f aca="false">IF(AND(OR(Dashboard!$B$5="All",D5722=Dashboard!$B$5),OR(Dashboard!$D$5="All",N5722=Dashboard!$D$5),OR(AND(C5722&lt;&gt;"",C5722&gt;=Dashboard!$F$5,C5722&lt;=Dashboard!$H$5),AND(C5722="",Dashboard!$F$5&lt;=1980,Dashboard!$H$5&gt;=2016))),1,0)</f>
        <v>1</v>
      </c>
      <c r="Q5722" s="0" t="n">
        <f aca="false">J5722*P5722+ROW()*0.00000001</f>
        <v>0.31005722</v>
      </c>
    </row>
    <row r="5723" customFormat="false" ht="15" hidden="false" customHeight="false" outlineLevel="0" collapsed="false">
      <c r="A5723" s="0" t="s">
        <v>4307</v>
      </c>
      <c r="B5723" s="0" t="s">
        <v>117</v>
      </c>
      <c r="C5723" s="0" t="n">
        <v>1996</v>
      </c>
      <c r="D5723" s="0" t="s">
        <v>114</v>
      </c>
      <c r="E5723" s="0" t="s">
        <v>821</v>
      </c>
      <c r="F5723" s="0" t="n">
        <v>0.17</v>
      </c>
      <c r="G5723" s="0" t="n">
        <v>0.12</v>
      </c>
      <c r="H5723" s="0" t="n">
        <v>0</v>
      </c>
      <c r="I5723" s="0" t="n">
        <v>0.02</v>
      </c>
      <c r="J5723" s="0" t="n">
        <v>0.31</v>
      </c>
      <c r="N5723" s="0" t="s">
        <v>74</v>
      </c>
      <c r="P5723" s="0" t="n">
        <f aca="false">IF(AND(OR(Dashboard!$B$5="All",D5723=Dashboard!$B$5),OR(Dashboard!$D$5="All",N5723=Dashboard!$D$5),OR(AND(C5723&lt;&gt;"",C5723&gt;=Dashboard!$F$5,C5723&lt;=Dashboard!$H$5),AND(C5723="",Dashboard!$F$5&lt;=1980,Dashboard!$H$5&gt;=2016))),1,0)</f>
        <v>1</v>
      </c>
      <c r="Q5723" s="0" t="n">
        <f aca="false">J5723*P5723+ROW()*0.00000001</f>
        <v>0.31005723</v>
      </c>
    </row>
    <row r="5724" customFormat="false" ht="15" hidden="false" customHeight="false" outlineLevel="0" collapsed="false">
      <c r="A5724" s="0" t="s">
        <v>4308</v>
      </c>
      <c r="B5724" s="0" t="s">
        <v>144</v>
      </c>
      <c r="C5724" s="0" t="n">
        <v>2004</v>
      </c>
      <c r="D5724" s="0" t="s">
        <v>246</v>
      </c>
      <c r="E5724" s="0" t="s">
        <v>220</v>
      </c>
      <c r="F5724" s="0" t="n">
        <v>0.23</v>
      </c>
      <c r="G5724" s="0" t="n">
        <v>0.07</v>
      </c>
      <c r="H5724" s="0" t="n">
        <v>0</v>
      </c>
      <c r="I5724" s="0" t="n">
        <v>0.01</v>
      </c>
      <c r="J5724" s="0" t="n">
        <v>0.31</v>
      </c>
      <c r="N5724" s="0" t="s">
        <v>66</v>
      </c>
      <c r="P5724" s="0" t="n">
        <f aca="false">IF(AND(OR(Dashboard!$B$5="All",D5724=Dashboard!$B$5),OR(Dashboard!$D$5="All",N5724=Dashboard!$D$5),OR(AND(C5724&lt;&gt;"",C5724&gt;=Dashboard!$F$5,C5724&lt;=Dashboard!$H$5),AND(C5724="",Dashboard!$F$5&lt;=1980,Dashboard!$H$5&gt;=2016))),1,0)</f>
        <v>1</v>
      </c>
      <c r="Q5724" s="0" t="n">
        <f aca="false">J5724*P5724+ROW()*0.00000001</f>
        <v>0.31005724</v>
      </c>
    </row>
    <row r="5725" customFormat="false" ht="15" hidden="false" customHeight="false" outlineLevel="0" collapsed="false">
      <c r="A5725" s="0" t="s">
        <v>4309</v>
      </c>
      <c r="B5725" s="0" t="s">
        <v>50</v>
      </c>
      <c r="C5725" s="0" t="n">
        <v>2011</v>
      </c>
      <c r="D5725" s="0" t="s">
        <v>71</v>
      </c>
      <c r="E5725" s="0" t="s">
        <v>3802</v>
      </c>
      <c r="F5725" s="0" t="n">
        <v>0.11</v>
      </c>
      <c r="G5725" s="0" t="n">
        <v>0.16</v>
      </c>
      <c r="H5725" s="0" t="n">
        <v>0</v>
      </c>
      <c r="I5725" s="0" t="n">
        <v>0.04</v>
      </c>
      <c r="J5725" s="0" t="n">
        <v>0.31</v>
      </c>
      <c r="M5725" s="0" t="s">
        <v>36</v>
      </c>
      <c r="N5725" s="0" t="s">
        <v>35</v>
      </c>
      <c r="P5725" s="0" t="n">
        <f aca="false">IF(AND(OR(Dashboard!$B$5="All",D5725=Dashboard!$B$5),OR(Dashboard!$D$5="All",N5725=Dashboard!$D$5),OR(AND(C5725&lt;&gt;"",C5725&gt;=Dashboard!$F$5,C5725&lt;=Dashboard!$H$5),AND(C5725="",Dashboard!$F$5&lt;=1980,Dashboard!$H$5&gt;=2016))),1,0)</f>
        <v>1</v>
      </c>
      <c r="Q5725" s="0" t="n">
        <f aca="false">J5725*P5725+ROW()*0.00000001</f>
        <v>0.31005725</v>
      </c>
    </row>
    <row r="5726" customFormat="false" ht="15" hidden="false" customHeight="false" outlineLevel="0" collapsed="false">
      <c r="A5726" s="0" t="s">
        <v>3153</v>
      </c>
      <c r="B5726" s="0" t="s">
        <v>144</v>
      </c>
      <c r="C5726" s="0" t="n">
        <v>2005</v>
      </c>
      <c r="D5726" s="0" t="s">
        <v>71</v>
      </c>
      <c r="E5726" s="0" t="s">
        <v>160</v>
      </c>
      <c r="F5726" s="0" t="n">
        <v>0.23</v>
      </c>
      <c r="G5726" s="0" t="n">
        <v>0.07</v>
      </c>
      <c r="H5726" s="0" t="n">
        <v>0</v>
      </c>
      <c r="I5726" s="0" t="n">
        <v>0.01</v>
      </c>
      <c r="J5726" s="0" t="n">
        <v>0.31</v>
      </c>
      <c r="K5726" s="0" t="n">
        <v>73</v>
      </c>
      <c r="L5726" s="0" t="n">
        <v>7.3</v>
      </c>
      <c r="M5726" s="0" t="s">
        <v>103</v>
      </c>
      <c r="N5726" s="0" t="s">
        <v>66</v>
      </c>
      <c r="O5726" s="0" t="s">
        <v>37</v>
      </c>
      <c r="P5726" s="0" t="n">
        <f aca="false">IF(AND(OR(Dashboard!$B$5="All",D5726=Dashboard!$B$5),OR(Dashboard!$D$5="All",N5726=Dashboard!$D$5),OR(AND(C5726&lt;&gt;"",C5726&gt;=Dashboard!$F$5,C5726&lt;=Dashboard!$H$5),AND(C5726="",Dashboard!$F$5&lt;=1980,Dashboard!$H$5&gt;=2016))),1,0)</f>
        <v>1</v>
      </c>
      <c r="Q5726" s="0" t="n">
        <f aca="false">J5726*P5726+ROW()*0.00000001</f>
        <v>0.31005726</v>
      </c>
    </row>
    <row r="5727" customFormat="false" ht="15" hidden="false" customHeight="false" outlineLevel="0" collapsed="false">
      <c r="A5727" s="0" t="s">
        <v>4310</v>
      </c>
      <c r="B5727" s="0" t="s">
        <v>64</v>
      </c>
      <c r="C5727" s="0" t="n">
        <v>2008</v>
      </c>
      <c r="D5727" s="0" t="s">
        <v>52</v>
      </c>
      <c r="E5727" s="0" t="s">
        <v>160</v>
      </c>
      <c r="F5727" s="0" t="n">
        <v>0.27</v>
      </c>
      <c r="G5727" s="0" t="n">
        <v>0.01</v>
      </c>
      <c r="H5727" s="0" t="n">
        <v>0.01</v>
      </c>
      <c r="I5727" s="0" t="n">
        <v>0.02</v>
      </c>
      <c r="J5727" s="0" t="n">
        <v>0.31</v>
      </c>
      <c r="K5727" s="0" t="n">
        <v>63</v>
      </c>
      <c r="M5727" s="0" t="s">
        <v>125</v>
      </c>
      <c r="N5727" s="0" t="s">
        <v>66</v>
      </c>
      <c r="O5727" s="0" t="s">
        <v>67</v>
      </c>
      <c r="P5727" s="0" t="n">
        <f aca="false">IF(AND(OR(Dashboard!$B$5="All",D5727=Dashboard!$B$5),OR(Dashboard!$D$5="All",N5727=Dashboard!$D$5),OR(AND(C5727&lt;&gt;"",C5727&gt;=Dashboard!$F$5,C5727&lt;=Dashboard!$H$5),AND(C5727="",Dashboard!$F$5&lt;=1980,Dashboard!$H$5&gt;=2016))),1,0)</f>
        <v>1</v>
      </c>
      <c r="Q5727" s="0" t="n">
        <f aca="false">J5727*P5727+ROW()*0.00000001</f>
        <v>0.31005727</v>
      </c>
    </row>
    <row r="5728" customFormat="false" ht="15" hidden="false" customHeight="false" outlineLevel="0" collapsed="false">
      <c r="A5728" s="0" t="s">
        <v>4311</v>
      </c>
      <c r="B5728" s="0" t="s">
        <v>97</v>
      </c>
      <c r="C5728" s="0" t="n">
        <v>2011</v>
      </c>
      <c r="D5728" s="0" t="s">
        <v>48</v>
      </c>
      <c r="E5728" s="0" t="s">
        <v>157</v>
      </c>
      <c r="F5728" s="0" t="n">
        <v>0.08</v>
      </c>
      <c r="G5728" s="0" t="n">
        <v>0.15</v>
      </c>
      <c r="H5728" s="0" t="n">
        <v>0.06</v>
      </c>
      <c r="I5728" s="0" t="n">
        <v>0.03</v>
      </c>
      <c r="J5728" s="0" t="n">
        <v>0.31</v>
      </c>
      <c r="K5728" s="0" t="n">
        <v>49</v>
      </c>
      <c r="L5728" s="0" t="n">
        <v>4.8</v>
      </c>
      <c r="M5728" s="0" t="s">
        <v>36</v>
      </c>
      <c r="N5728" s="0" t="s">
        <v>35</v>
      </c>
      <c r="O5728" s="0" t="s">
        <v>177</v>
      </c>
      <c r="P5728" s="0" t="n">
        <f aca="false">IF(AND(OR(Dashboard!$B$5="All",D5728=Dashboard!$B$5),OR(Dashboard!$D$5="All",N5728=Dashboard!$D$5),OR(AND(C5728&lt;&gt;"",C5728&gt;=Dashboard!$F$5,C5728&lt;=Dashboard!$H$5),AND(C5728="",Dashboard!$F$5&lt;=1980,Dashboard!$H$5&gt;=2016))),1,0)</f>
        <v>1</v>
      </c>
      <c r="Q5728" s="0" t="n">
        <f aca="false">J5728*P5728+ROW()*0.00000001</f>
        <v>0.31005728</v>
      </c>
    </row>
    <row r="5729" customFormat="false" ht="15" hidden="false" customHeight="false" outlineLevel="0" collapsed="false">
      <c r="A5729" s="0" t="s">
        <v>2411</v>
      </c>
      <c r="B5729" s="0" t="s">
        <v>144</v>
      </c>
      <c r="C5729" s="0" t="n">
        <v>2005</v>
      </c>
      <c r="D5729" s="0" t="s">
        <v>71</v>
      </c>
      <c r="E5729" s="0" t="s">
        <v>649</v>
      </c>
      <c r="F5729" s="0" t="n">
        <v>0.23</v>
      </c>
      <c r="G5729" s="0" t="n">
        <v>0.07</v>
      </c>
      <c r="H5729" s="0" t="n">
        <v>0</v>
      </c>
      <c r="I5729" s="0" t="n">
        <v>0.01</v>
      </c>
      <c r="J5729" s="0" t="n">
        <v>0.31</v>
      </c>
      <c r="K5729" s="0" t="n">
        <v>78</v>
      </c>
      <c r="L5729" s="0" t="n">
        <v>6.6</v>
      </c>
      <c r="M5729" s="0" t="s">
        <v>73</v>
      </c>
      <c r="N5729" s="0" t="s">
        <v>66</v>
      </c>
      <c r="O5729" s="0" t="s">
        <v>37</v>
      </c>
      <c r="P5729" s="0" t="n">
        <f aca="false">IF(AND(OR(Dashboard!$B$5="All",D5729=Dashboard!$B$5),OR(Dashboard!$D$5="All",N5729=Dashboard!$D$5),OR(AND(C5729&lt;&gt;"",C5729&gt;=Dashboard!$F$5,C5729&lt;=Dashboard!$H$5),AND(C5729="",Dashboard!$F$5&lt;=1980,Dashboard!$H$5&gt;=2016))),1,0)</f>
        <v>1</v>
      </c>
      <c r="Q5729" s="0" t="n">
        <f aca="false">J5729*P5729+ROW()*0.00000001</f>
        <v>0.31005729</v>
      </c>
    </row>
    <row r="5730" customFormat="false" ht="15" hidden="false" customHeight="false" outlineLevel="0" collapsed="false">
      <c r="A5730" s="0" t="s">
        <v>713</v>
      </c>
      <c r="B5730" s="0" t="s">
        <v>184</v>
      </c>
      <c r="C5730" s="0" t="n">
        <v>2013</v>
      </c>
      <c r="D5730" s="0" t="s">
        <v>71</v>
      </c>
      <c r="E5730" s="0" t="s">
        <v>243</v>
      </c>
      <c r="F5730" s="0" t="n">
        <v>0.19</v>
      </c>
      <c r="G5730" s="0" t="n">
        <v>0.09</v>
      </c>
      <c r="H5730" s="0" t="n">
        <v>0</v>
      </c>
      <c r="I5730" s="0" t="n">
        <v>0.03</v>
      </c>
      <c r="J5730" s="0" t="n">
        <v>0.31</v>
      </c>
      <c r="K5730" s="0" t="n">
        <v>68</v>
      </c>
      <c r="L5730" s="0" t="n">
        <v>7.4</v>
      </c>
      <c r="M5730" s="0" t="s">
        <v>103</v>
      </c>
      <c r="N5730" s="0" t="s">
        <v>35</v>
      </c>
      <c r="O5730" s="0" t="s">
        <v>67</v>
      </c>
      <c r="P5730" s="0" t="n">
        <f aca="false">IF(AND(OR(Dashboard!$B$5="All",D5730=Dashboard!$B$5),OR(Dashboard!$D$5="All",N5730=Dashboard!$D$5),OR(AND(C5730&lt;&gt;"",C5730&gt;=Dashboard!$F$5,C5730&lt;=Dashboard!$H$5),AND(C5730="",Dashboard!$F$5&lt;=1980,Dashboard!$H$5&gt;=2016))),1,0)</f>
        <v>1</v>
      </c>
      <c r="Q5730" s="0" t="n">
        <f aca="false">J5730*P5730+ROW()*0.00000001</f>
        <v>0.3100573</v>
      </c>
    </row>
    <row r="5731" customFormat="false" ht="15" hidden="false" customHeight="false" outlineLevel="0" collapsed="false">
      <c r="A5731" s="0" t="s">
        <v>4312</v>
      </c>
      <c r="B5731" s="0" t="s">
        <v>97</v>
      </c>
      <c r="C5731" s="0" t="n">
        <v>2014</v>
      </c>
      <c r="D5731" s="0" t="s">
        <v>71</v>
      </c>
      <c r="E5731" s="0" t="s">
        <v>328</v>
      </c>
      <c r="F5731" s="0" t="n">
        <v>0</v>
      </c>
      <c r="G5731" s="0" t="n">
        <v>0</v>
      </c>
      <c r="H5731" s="0" t="n">
        <v>0.31</v>
      </c>
      <c r="I5731" s="0" t="n">
        <v>0</v>
      </c>
      <c r="J5731" s="0" t="n">
        <v>0.31</v>
      </c>
      <c r="N5731" s="0" t="s">
        <v>35</v>
      </c>
      <c r="P5731" s="0" t="n">
        <f aca="false">IF(AND(OR(Dashboard!$B$5="All",D5731=Dashboard!$B$5),OR(Dashboard!$D$5="All",N5731=Dashboard!$D$5),OR(AND(C5731&lt;&gt;"",C5731&gt;=Dashboard!$F$5,C5731&lt;=Dashboard!$H$5),AND(C5731="",Dashboard!$F$5&lt;=1980,Dashboard!$H$5&gt;=2016))),1,0)</f>
        <v>1</v>
      </c>
      <c r="Q5731" s="0" t="n">
        <f aca="false">J5731*P5731+ROW()*0.00000001</f>
        <v>0.31005731</v>
      </c>
    </row>
    <row r="5732" customFormat="false" ht="15" hidden="false" customHeight="false" outlineLevel="0" collapsed="false">
      <c r="A5732" s="0" t="s">
        <v>4313</v>
      </c>
      <c r="B5732" s="0" t="s">
        <v>50</v>
      </c>
      <c r="C5732" s="0" t="n">
        <v>2011</v>
      </c>
      <c r="D5732" s="0" t="s">
        <v>46</v>
      </c>
      <c r="E5732" s="0" t="s">
        <v>2595</v>
      </c>
      <c r="F5732" s="0" t="n">
        <v>0.16</v>
      </c>
      <c r="G5732" s="0" t="n">
        <v>0.01</v>
      </c>
      <c r="H5732" s="0" t="n">
        <v>0.12</v>
      </c>
      <c r="I5732" s="0" t="n">
        <v>0.01</v>
      </c>
      <c r="J5732" s="0" t="n">
        <v>0.31</v>
      </c>
      <c r="K5732" s="0" t="n">
        <v>79</v>
      </c>
      <c r="L5732" s="0" t="n">
        <v>8.8</v>
      </c>
      <c r="M5732" s="0" t="s">
        <v>103</v>
      </c>
      <c r="N5732" s="0" t="s">
        <v>35</v>
      </c>
      <c r="O5732" s="0" t="s">
        <v>37</v>
      </c>
      <c r="P5732" s="0" t="n">
        <f aca="false">IF(AND(OR(Dashboard!$B$5="All",D5732=Dashboard!$B$5),OR(Dashboard!$D$5="All",N5732=Dashboard!$D$5),OR(AND(C5732&lt;&gt;"",C5732&gt;=Dashboard!$F$5,C5732&lt;=Dashboard!$H$5),AND(C5732="",Dashboard!$F$5&lt;=1980,Dashboard!$H$5&gt;=2016))),1,0)</f>
        <v>1</v>
      </c>
      <c r="Q5732" s="0" t="n">
        <f aca="false">J5732*P5732+ROW()*0.00000001</f>
        <v>0.31005732</v>
      </c>
    </row>
    <row r="5733" customFormat="false" ht="15" hidden="false" customHeight="false" outlineLevel="0" collapsed="false">
      <c r="A5733" s="0" t="s">
        <v>4314</v>
      </c>
      <c r="B5733" s="0" t="s">
        <v>117</v>
      </c>
      <c r="C5733" s="0" t="n">
        <v>1997</v>
      </c>
      <c r="D5733" s="0" t="s">
        <v>56</v>
      </c>
      <c r="E5733" s="0" t="s">
        <v>157</v>
      </c>
      <c r="F5733" s="0" t="n">
        <v>0.1</v>
      </c>
      <c r="G5733" s="0" t="n">
        <v>0.07</v>
      </c>
      <c r="H5733" s="0" t="n">
        <v>0.13</v>
      </c>
      <c r="I5733" s="0" t="n">
        <v>0.02</v>
      </c>
      <c r="J5733" s="0" t="n">
        <v>0.31</v>
      </c>
      <c r="N5733" s="0" t="s">
        <v>74</v>
      </c>
      <c r="P5733" s="0" t="n">
        <f aca="false">IF(AND(OR(Dashboard!$B$5="All",D5733=Dashboard!$B$5),OR(Dashboard!$D$5="All",N5733=Dashboard!$D$5),OR(AND(C5733&lt;&gt;"",C5733&gt;=Dashboard!$F$5,C5733&lt;=Dashboard!$H$5),AND(C5733="",Dashboard!$F$5&lt;=1980,Dashboard!$H$5&gt;=2016))),1,0)</f>
        <v>1</v>
      </c>
      <c r="Q5733" s="0" t="n">
        <f aca="false">J5733*P5733+ROW()*0.00000001</f>
        <v>0.31005733</v>
      </c>
    </row>
    <row r="5734" customFormat="false" ht="15" hidden="false" customHeight="false" outlineLevel="0" collapsed="false">
      <c r="A5734" s="0" t="s">
        <v>4315</v>
      </c>
      <c r="B5734" s="0" t="s">
        <v>117</v>
      </c>
      <c r="C5734" s="0" t="n">
        <v>1998</v>
      </c>
      <c r="D5734" s="0" t="s">
        <v>52</v>
      </c>
      <c r="E5734" s="0" t="s">
        <v>89</v>
      </c>
      <c r="F5734" s="0" t="n">
        <v>0.17</v>
      </c>
      <c r="G5734" s="0" t="n">
        <v>0.12</v>
      </c>
      <c r="H5734" s="0" t="n">
        <v>0</v>
      </c>
      <c r="I5734" s="0" t="n">
        <v>0.02</v>
      </c>
      <c r="J5734" s="0" t="n">
        <v>0.31</v>
      </c>
      <c r="N5734" s="0" t="s">
        <v>74</v>
      </c>
      <c r="P5734" s="0" t="n">
        <f aca="false">IF(AND(OR(Dashboard!$B$5="All",D5734=Dashboard!$B$5),OR(Dashboard!$D$5="All",N5734=Dashboard!$D$5),OR(AND(C5734&lt;&gt;"",C5734&gt;=Dashboard!$F$5,C5734&lt;=Dashboard!$H$5),AND(C5734="",Dashboard!$F$5&lt;=1980,Dashboard!$H$5&gt;=2016))),1,0)</f>
        <v>1</v>
      </c>
      <c r="Q5734" s="0" t="n">
        <f aca="false">J5734*P5734+ROW()*0.00000001</f>
        <v>0.31005734</v>
      </c>
    </row>
    <row r="5735" customFormat="false" ht="15" hidden="false" customHeight="false" outlineLevel="0" collapsed="false">
      <c r="A5735" s="0" t="s">
        <v>4316</v>
      </c>
      <c r="B5735" s="0" t="s">
        <v>184</v>
      </c>
      <c r="C5735" s="0" t="n">
        <v>2014</v>
      </c>
      <c r="D5735" s="0" t="s">
        <v>71</v>
      </c>
      <c r="E5735" s="0" t="s">
        <v>154</v>
      </c>
      <c r="F5735" s="0" t="n">
        <v>0.19</v>
      </c>
      <c r="G5735" s="0" t="n">
        <v>0.09</v>
      </c>
      <c r="H5735" s="0" t="n">
        <v>0</v>
      </c>
      <c r="I5735" s="0" t="n">
        <v>0.03</v>
      </c>
      <c r="J5735" s="0" t="n">
        <v>0.31</v>
      </c>
      <c r="K5735" s="0" t="n">
        <v>32</v>
      </c>
      <c r="L5735" s="0" t="n">
        <v>3.6</v>
      </c>
      <c r="M5735" s="0" t="s">
        <v>125</v>
      </c>
      <c r="N5735" s="0" t="s">
        <v>35</v>
      </c>
      <c r="O5735" s="0" t="s">
        <v>177</v>
      </c>
      <c r="P5735" s="0" t="n">
        <f aca="false">IF(AND(OR(Dashboard!$B$5="All",D5735=Dashboard!$B$5),OR(Dashboard!$D$5="All",N5735=Dashboard!$D$5),OR(AND(C5735&lt;&gt;"",C5735&gt;=Dashboard!$F$5,C5735&lt;=Dashboard!$H$5),AND(C5735="",Dashboard!$F$5&lt;=1980,Dashboard!$H$5&gt;=2016))),1,0)</f>
        <v>1</v>
      </c>
      <c r="Q5735" s="0" t="n">
        <f aca="false">J5735*P5735+ROW()*0.00000001</f>
        <v>0.31005735</v>
      </c>
    </row>
    <row r="5736" customFormat="false" ht="15" hidden="false" customHeight="false" outlineLevel="0" collapsed="false">
      <c r="A5736" s="0" t="s">
        <v>2501</v>
      </c>
      <c r="B5736" s="0" t="s">
        <v>172</v>
      </c>
      <c r="C5736" s="0" t="n">
        <v>2014</v>
      </c>
      <c r="D5736" s="0" t="s">
        <v>71</v>
      </c>
      <c r="E5736" s="0" t="s">
        <v>689</v>
      </c>
      <c r="F5736" s="0" t="n">
        <v>0.15</v>
      </c>
      <c r="G5736" s="0" t="n">
        <v>0.13</v>
      </c>
      <c r="H5736" s="0" t="n">
        <v>0</v>
      </c>
      <c r="I5736" s="0" t="n">
        <v>0.03</v>
      </c>
      <c r="J5736" s="0" t="n">
        <v>0.31</v>
      </c>
      <c r="N5736" s="0" t="s">
        <v>66</v>
      </c>
      <c r="P5736" s="0" t="n">
        <f aca="false">IF(AND(OR(Dashboard!$B$5="All",D5736=Dashboard!$B$5),OR(Dashboard!$D$5="All",N5736=Dashboard!$D$5),OR(AND(C5736&lt;&gt;"",C5736&gt;=Dashboard!$F$5,C5736&lt;=Dashboard!$H$5),AND(C5736="",Dashboard!$F$5&lt;=1980,Dashboard!$H$5&gt;=2016))),1,0)</f>
        <v>1</v>
      </c>
      <c r="Q5736" s="0" t="n">
        <f aca="false">J5736*P5736+ROW()*0.00000001</f>
        <v>0.31005736</v>
      </c>
    </row>
    <row r="5737" customFormat="false" ht="15" hidden="false" customHeight="false" outlineLevel="0" collapsed="false">
      <c r="A5737" s="0" t="s">
        <v>4317</v>
      </c>
      <c r="B5737" s="0" t="s">
        <v>152</v>
      </c>
      <c r="C5737" s="0" t="n">
        <v>2010</v>
      </c>
      <c r="D5737" s="0" t="s">
        <v>246</v>
      </c>
      <c r="E5737" s="0" t="s">
        <v>124</v>
      </c>
      <c r="F5737" s="0" t="n">
        <v>0</v>
      </c>
      <c r="G5737" s="0" t="n">
        <v>0.27</v>
      </c>
      <c r="H5737" s="0" t="n">
        <v>0</v>
      </c>
      <c r="I5737" s="0" t="n">
        <v>0.05</v>
      </c>
      <c r="J5737" s="0" t="n">
        <v>0.31</v>
      </c>
      <c r="K5737" s="0" t="n">
        <v>79</v>
      </c>
      <c r="L5737" s="0" t="n">
        <v>5.2</v>
      </c>
      <c r="M5737" s="0" t="s">
        <v>125</v>
      </c>
      <c r="N5737" s="0" t="s">
        <v>152</v>
      </c>
      <c r="O5737" s="0" t="s">
        <v>37</v>
      </c>
      <c r="P5737" s="0" t="n">
        <f aca="false">IF(AND(OR(Dashboard!$B$5="All",D5737=Dashboard!$B$5),OR(Dashboard!$D$5="All",N5737=Dashboard!$D$5),OR(AND(C5737&lt;&gt;"",C5737&gt;=Dashboard!$F$5,C5737&lt;=Dashboard!$H$5),AND(C5737="",Dashboard!$F$5&lt;=1980,Dashboard!$H$5&gt;=2016))),1,0)</f>
        <v>1</v>
      </c>
      <c r="Q5737" s="0" t="n">
        <f aca="false">J5737*P5737+ROW()*0.00000001</f>
        <v>0.31005737</v>
      </c>
    </row>
    <row r="5738" customFormat="false" ht="15" hidden="false" customHeight="false" outlineLevel="0" collapsed="false">
      <c r="A5738" s="0" t="s">
        <v>3169</v>
      </c>
      <c r="B5738" s="0" t="s">
        <v>164</v>
      </c>
      <c r="C5738" s="0" t="n">
        <v>2007</v>
      </c>
      <c r="D5738" s="0" t="s">
        <v>41</v>
      </c>
      <c r="E5738" s="0" t="s">
        <v>89</v>
      </c>
      <c r="F5738" s="0" t="n">
        <v>0.13</v>
      </c>
      <c r="G5738" s="0" t="n">
        <v>0.12</v>
      </c>
      <c r="H5738" s="0" t="n">
        <v>0</v>
      </c>
      <c r="I5738" s="0" t="n">
        <v>0.06</v>
      </c>
      <c r="J5738" s="0" t="n">
        <v>0.31</v>
      </c>
      <c r="K5738" s="0" t="n">
        <v>82</v>
      </c>
      <c r="L5738" s="0" t="n">
        <v>8.6</v>
      </c>
      <c r="M5738" s="0" t="s">
        <v>125</v>
      </c>
      <c r="N5738" s="0" t="s">
        <v>74</v>
      </c>
      <c r="O5738" s="0" t="s">
        <v>42</v>
      </c>
      <c r="P5738" s="0" t="n">
        <f aca="false">IF(AND(OR(Dashboard!$B$5="All",D5738=Dashboard!$B$5),OR(Dashboard!$D$5="All",N5738=Dashboard!$D$5),OR(AND(C5738&lt;&gt;"",C5738&gt;=Dashboard!$F$5,C5738&lt;=Dashboard!$H$5),AND(C5738="",Dashboard!$F$5&lt;=1980,Dashboard!$H$5&gt;=2016))),1,0)</f>
        <v>1</v>
      </c>
      <c r="Q5738" s="0" t="n">
        <f aca="false">J5738*P5738+ROW()*0.00000001</f>
        <v>0.31005738</v>
      </c>
    </row>
    <row r="5739" customFormat="false" ht="15" hidden="false" customHeight="false" outlineLevel="0" collapsed="false">
      <c r="A5739" s="0" t="s">
        <v>2827</v>
      </c>
      <c r="B5739" s="0" t="s">
        <v>64</v>
      </c>
      <c r="C5739" s="0" t="n">
        <v>2008</v>
      </c>
      <c r="D5739" s="0" t="s">
        <v>16</v>
      </c>
      <c r="E5739" s="0" t="s">
        <v>293</v>
      </c>
      <c r="F5739" s="0" t="n">
        <v>0.16</v>
      </c>
      <c r="G5739" s="0" t="n">
        <v>0.12</v>
      </c>
      <c r="H5739" s="0" t="n">
        <v>0</v>
      </c>
      <c r="I5739" s="0" t="n">
        <v>0.03</v>
      </c>
      <c r="J5739" s="0" t="n">
        <v>0.31</v>
      </c>
      <c r="K5739" s="0" t="n">
        <v>62</v>
      </c>
      <c r="L5739" s="0" t="n">
        <v>7.2</v>
      </c>
      <c r="M5739" s="0" t="s">
        <v>125</v>
      </c>
      <c r="N5739" s="0" t="s">
        <v>66</v>
      </c>
      <c r="O5739" s="0" t="s">
        <v>67</v>
      </c>
      <c r="P5739" s="0" t="n">
        <f aca="false">IF(AND(OR(Dashboard!$B$5="All",D5739=Dashboard!$B$5),OR(Dashboard!$D$5="All",N5739=Dashboard!$D$5),OR(AND(C5739&lt;&gt;"",C5739&gt;=Dashboard!$F$5,C5739&lt;=Dashboard!$H$5),AND(C5739="",Dashboard!$F$5&lt;=1980,Dashboard!$H$5&gt;=2016))),1,0)</f>
        <v>1</v>
      </c>
      <c r="Q5739" s="0" t="n">
        <f aca="false">J5739*P5739+ROW()*0.00000001</f>
        <v>0.31005739</v>
      </c>
    </row>
    <row r="5740" customFormat="false" ht="15" hidden="false" customHeight="false" outlineLevel="0" collapsed="false">
      <c r="A5740" s="0" t="s">
        <v>4318</v>
      </c>
      <c r="B5740" s="0" t="s">
        <v>50</v>
      </c>
      <c r="C5740" s="0" t="n">
        <v>2009</v>
      </c>
      <c r="D5740" s="0" t="s">
        <v>48</v>
      </c>
      <c r="E5740" s="0" t="s">
        <v>4319</v>
      </c>
      <c r="F5740" s="0" t="n">
        <v>0.29</v>
      </c>
      <c r="G5740" s="0" t="n">
        <v>0</v>
      </c>
      <c r="H5740" s="0" t="n">
        <v>0</v>
      </c>
      <c r="I5740" s="0" t="n">
        <v>0.02</v>
      </c>
      <c r="J5740" s="0" t="n">
        <v>0.31</v>
      </c>
      <c r="N5740" s="0" t="s">
        <v>35</v>
      </c>
      <c r="P5740" s="0" t="n">
        <f aca="false">IF(AND(OR(Dashboard!$B$5="All",D5740=Dashboard!$B$5),OR(Dashboard!$D$5="All",N5740=Dashboard!$D$5),OR(AND(C5740&lt;&gt;"",C5740&gt;=Dashboard!$F$5,C5740&lt;=Dashboard!$H$5),AND(C5740="",Dashboard!$F$5&lt;=1980,Dashboard!$H$5&gt;=2016))),1,0)</f>
        <v>1</v>
      </c>
      <c r="Q5740" s="0" t="n">
        <f aca="false">J5740*P5740+ROW()*0.00000001</f>
        <v>0.3100574</v>
      </c>
    </row>
    <row r="5741" customFormat="false" ht="15" hidden="false" customHeight="false" outlineLevel="0" collapsed="false">
      <c r="A5741" s="0" t="s">
        <v>4320</v>
      </c>
      <c r="B5741" s="0" t="s">
        <v>76</v>
      </c>
      <c r="C5741" s="0" t="n">
        <v>2003</v>
      </c>
      <c r="D5741" s="0" t="s">
        <v>58</v>
      </c>
      <c r="E5741" s="0" t="s">
        <v>1664</v>
      </c>
      <c r="F5741" s="0" t="n">
        <v>0.07</v>
      </c>
      <c r="G5741" s="0" t="n">
        <v>0.06</v>
      </c>
      <c r="H5741" s="0" t="n">
        <v>0.16</v>
      </c>
      <c r="I5741" s="0" t="n">
        <v>0.02</v>
      </c>
      <c r="J5741" s="0" t="n">
        <v>0.31</v>
      </c>
      <c r="N5741" s="0" t="s">
        <v>74</v>
      </c>
      <c r="P5741" s="0" t="n">
        <f aca="false">IF(AND(OR(Dashboard!$B$5="All",D5741=Dashboard!$B$5),OR(Dashboard!$D$5="All",N5741=Dashboard!$D$5),OR(AND(C5741&lt;&gt;"",C5741&gt;=Dashboard!$F$5,C5741&lt;=Dashboard!$H$5),AND(C5741="",Dashboard!$F$5&lt;=1980,Dashboard!$H$5&gt;=2016))),1,0)</f>
        <v>1</v>
      </c>
      <c r="Q5741" s="0" t="n">
        <f aca="false">J5741*P5741+ROW()*0.00000001</f>
        <v>0.31005741</v>
      </c>
    </row>
    <row r="5742" customFormat="false" ht="15" hidden="false" customHeight="false" outlineLevel="0" collapsed="false">
      <c r="A5742" s="0" t="s">
        <v>4321</v>
      </c>
      <c r="B5742" s="0" t="s">
        <v>76</v>
      </c>
      <c r="C5742" s="0" t="n">
        <v>2009</v>
      </c>
      <c r="D5742" s="0" t="s">
        <v>246</v>
      </c>
      <c r="E5742" s="0" t="s">
        <v>328</v>
      </c>
      <c r="F5742" s="0" t="n">
        <v>0</v>
      </c>
      <c r="G5742" s="0" t="n">
        <v>0</v>
      </c>
      <c r="H5742" s="0" t="n">
        <v>0.31</v>
      </c>
      <c r="I5742" s="0" t="n">
        <v>0</v>
      </c>
      <c r="J5742" s="0" t="n">
        <v>0.31</v>
      </c>
      <c r="N5742" s="0" t="s">
        <v>74</v>
      </c>
      <c r="P5742" s="0" t="n">
        <f aca="false">IF(AND(OR(Dashboard!$B$5="All",D5742=Dashboard!$B$5),OR(Dashboard!$D$5="All",N5742=Dashboard!$D$5),OR(AND(C5742&lt;&gt;"",C5742&gt;=Dashboard!$F$5,C5742&lt;=Dashboard!$H$5),AND(C5742="",Dashboard!$F$5&lt;=1980,Dashboard!$H$5&gt;=2016))),1,0)</f>
        <v>1</v>
      </c>
      <c r="Q5742" s="0" t="n">
        <f aca="false">J5742*P5742+ROW()*0.00000001</f>
        <v>0.31005742</v>
      </c>
    </row>
    <row r="5743" customFormat="false" ht="15" hidden="false" customHeight="false" outlineLevel="0" collapsed="false">
      <c r="A5743" s="0" t="s">
        <v>4322</v>
      </c>
      <c r="B5743" s="0" t="s">
        <v>50</v>
      </c>
      <c r="C5743" s="0" t="n">
        <v>2007</v>
      </c>
      <c r="D5743" s="0" t="s">
        <v>71</v>
      </c>
      <c r="E5743" s="0" t="s">
        <v>4323</v>
      </c>
      <c r="F5743" s="0" t="n">
        <v>0.29</v>
      </c>
      <c r="G5743" s="0" t="n">
        <v>0</v>
      </c>
      <c r="H5743" s="0" t="n">
        <v>0</v>
      </c>
      <c r="I5743" s="0" t="n">
        <v>0.02</v>
      </c>
      <c r="J5743" s="0" t="n">
        <v>0.31</v>
      </c>
      <c r="N5743" s="0" t="s">
        <v>35</v>
      </c>
      <c r="P5743" s="0" t="n">
        <f aca="false">IF(AND(OR(Dashboard!$B$5="All",D5743=Dashboard!$B$5),OR(Dashboard!$D$5="All",N5743=Dashboard!$D$5),OR(AND(C5743&lt;&gt;"",C5743&gt;=Dashboard!$F$5,C5743&lt;=Dashboard!$H$5),AND(C5743="",Dashboard!$F$5&lt;=1980,Dashboard!$H$5&gt;=2016))),1,0)</f>
        <v>1</v>
      </c>
      <c r="Q5743" s="0" t="n">
        <f aca="false">J5743*P5743+ROW()*0.00000001</f>
        <v>0.31005743</v>
      </c>
    </row>
    <row r="5744" customFormat="false" ht="15" hidden="false" customHeight="false" outlineLevel="0" collapsed="false">
      <c r="A5744" s="0" t="s">
        <v>4324</v>
      </c>
      <c r="B5744" s="0" t="s">
        <v>64</v>
      </c>
      <c r="C5744" s="0" t="n">
        <v>2009</v>
      </c>
      <c r="D5744" s="0" t="s">
        <v>41</v>
      </c>
      <c r="E5744" s="0" t="s">
        <v>547</v>
      </c>
      <c r="F5744" s="0" t="n">
        <v>0.09</v>
      </c>
      <c r="G5744" s="0" t="n">
        <v>0.18</v>
      </c>
      <c r="H5744" s="0" t="n">
        <v>0</v>
      </c>
      <c r="I5744" s="0" t="n">
        <v>0.04</v>
      </c>
      <c r="J5744" s="0" t="n">
        <v>0.31</v>
      </c>
      <c r="K5744" s="0" t="n">
        <v>66</v>
      </c>
      <c r="L5744" s="0" t="n">
        <v>7</v>
      </c>
      <c r="M5744" s="0" t="s">
        <v>36</v>
      </c>
      <c r="N5744" s="0" t="s">
        <v>66</v>
      </c>
      <c r="O5744" s="0" t="s">
        <v>67</v>
      </c>
      <c r="P5744" s="0" t="n">
        <f aca="false">IF(AND(OR(Dashboard!$B$5="All",D5744=Dashboard!$B$5),OR(Dashboard!$D$5="All",N5744=Dashboard!$D$5),OR(AND(C5744&lt;&gt;"",C5744&gt;=Dashboard!$F$5,C5744&lt;=Dashboard!$H$5),AND(C5744="",Dashboard!$F$5&lt;=1980,Dashboard!$H$5&gt;=2016))),1,0)</f>
        <v>1</v>
      </c>
      <c r="Q5744" s="0" t="n">
        <f aca="false">J5744*P5744+ROW()*0.00000001</f>
        <v>0.31005744</v>
      </c>
    </row>
    <row r="5745" customFormat="false" ht="15" hidden="false" customHeight="false" outlineLevel="0" collapsed="false">
      <c r="A5745" s="0" t="s">
        <v>4325</v>
      </c>
      <c r="B5745" s="0" t="s">
        <v>873</v>
      </c>
      <c r="C5745" s="0" t="n">
        <v>1995</v>
      </c>
      <c r="D5745" s="0" t="s">
        <v>56</v>
      </c>
      <c r="E5745" s="0" t="s">
        <v>154</v>
      </c>
      <c r="F5745" s="0" t="n">
        <v>0</v>
      </c>
      <c r="G5745" s="0" t="n">
        <v>0</v>
      </c>
      <c r="H5745" s="0" t="n">
        <v>0.31</v>
      </c>
      <c r="I5745" s="0" t="n">
        <v>0</v>
      </c>
      <c r="J5745" s="0" t="n">
        <v>0.31</v>
      </c>
      <c r="N5745" s="0" t="s">
        <v>154</v>
      </c>
      <c r="P5745" s="0" t="n">
        <f aca="false">IF(AND(OR(Dashboard!$B$5="All",D5745=Dashboard!$B$5),OR(Dashboard!$D$5="All",N5745=Dashboard!$D$5),OR(AND(C5745&lt;&gt;"",C5745&gt;=Dashboard!$F$5,C5745&lt;=Dashboard!$H$5),AND(C5745="",Dashboard!$F$5&lt;=1980,Dashboard!$H$5&gt;=2016))),1,0)</f>
        <v>1</v>
      </c>
      <c r="Q5745" s="0" t="n">
        <f aca="false">J5745*P5745+ROW()*0.00000001</f>
        <v>0.31005745</v>
      </c>
    </row>
    <row r="5746" customFormat="false" ht="15" hidden="false" customHeight="false" outlineLevel="0" collapsed="false">
      <c r="A5746" s="0" t="s">
        <v>4326</v>
      </c>
      <c r="B5746" s="0" t="s">
        <v>94</v>
      </c>
      <c r="C5746" s="0" t="n">
        <v>2015</v>
      </c>
      <c r="D5746" s="0" t="s">
        <v>58</v>
      </c>
      <c r="E5746" s="0" t="s">
        <v>4034</v>
      </c>
      <c r="F5746" s="0" t="n">
        <v>0.06</v>
      </c>
      <c r="G5746" s="0" t="n">
        <v>0.16</v>
      </c>
      <c r="H5746" s="0" t="n">
        <v>0.06</v>
      </c>
      <c r="I5746" s="0" t="n">
        <v>0.04</v>
      </c>
      <c r="J5746" s="0" t="n">
        <v>0.31</v>
      </c>
      <c r="K5746" s="0" t="n">
        <v>76</v>
      </c>
      <c r="L5746" s="0" t="n">
        <v>7.1</v>
      </c>
      <c r="M5746" s="0" t="s">
        <v>103</v>
      </c>
      <c r="N5746" s="0" t="s">
        <v>74</v>
      </c>
      <c r="O5746" s="0" t="s">
        <v>37</v>
      </c>
      <c r="P5746" s="0" t="n">
        <f aca="false">IF(AND(OR(Dashboard!$B$5="All",D5746=Dashboard!$B$5),OR(Dashboard!$D$5="All",N5746=Dashboard!$D$5),OR(AND(C5746&lt;&gt;"",C5746&gt;=Dashboard!$F$5,C5746&lt;=Dashboard!$H$5),AND(C5746="",Dashboard!$F$5&lt;=1980,Dashboard!$H$5&gt;=2016))),1,0)</f>
        <v>1</v>
      </c>
      <c r="Q5746" s="0" t="n">
        <f aca="false">J5746*P5746+ROW()*0.00000001</f>
        <v>0.31005746</v>
      </c>
    </row>
    <row r="5747" customFormat="false" ht="15" hidden="false" customHeight="false" outlineLevel="0" collapsed="false">
      <c r="A5747" s="0" t="s">
        <v>4327</v>
      </c>
      <c r="B5747" s="0" t="s">
        <v>117</v>
      </c>
      <c r="C5747" s="0" t="n">
        <v>2001</v>
      </c>
      <c r="D5747" s="0" t="s">
        <v>71</v>
      </c>
      <c r="E5747" s="0" t="s">
        <v>72</v>
      </c>
      <c r="F5747" s="0" t="n">
        <v>0.17</v>
      </c>
      <c r="G5747" s="0" t="n">
        <v>0.12</v>
      </c>
      <c r="H5747" s="0" t="n">
        <v>0</v>
      </c>
      <c r="I5747" s="0" t="n">
        <v>0.02</v>
      </c>
      <c r="J5747" s="0" t="n">
        <v>0.31</v>
      </c>
      <c r="K5747" s="0" t="n">
        <v>26</v>
      </c>
      <c r="L5747" s="0" t="n">
        <v>3.8</v>
      </c>
      <c r="M5747" s="0" t="s">
        <v>103</v>
      </c>
      <c r="N5747" s="0" t="s">
        <v>74</v>
      </c>
      <c r="O5747" s="0" t="s">
        <v>177</v>
      </c>
      <c r="P5747" s="0" t="n">
        <f aca="false">IF(AND(OR(Dashboard!$B$5="All",D5747=Dashboard!$B$5),OR(Dashboard!$D$5="All",N5747=Dashboard!$D$5),OR(AND(C5747&lt;&gt;"",C5747&gt;=Dashboard!$F$5,C5747&lt;=Dashboard!$H$5),AND(C5747="",Dashboard!$F$5&lt;=1980,Dashboard!$H$5&gt;=2016))),1,0)</f>
        <v>1</v>
      </c>
      <c r="Q5747" s="0" t="n">
        <f aca="false">J5747*P5747+ROW()*0.00000001</f>
        <v>0.31005747</v>
      </c>
    </row>
    <row r="5748" customFormat="false" ht="15" hidden="false" customHeight="false" outlineLevel="0" collapsed="false">
      <c r="A5748" s="0" t="s">
        <v>3300</v>
      </c>
      <c r="B5748" s="0" t="s">
        <v>144</v>
      </c>
      <c r="C5748" s="0" t="n">
        <v>2005</v>
      </c>
      <c r="D5748" s="0" t="s">
        <v>56</v>
      </c>
      <c r="E5748" s="0" t="s">
        <v>124</v>
      </c>
      <c r="F5748" s="0" t="n">
        <v>0.23</v>
      </c>
      <c r="G5748" s="0" t="n">
        <v>0.07</v>
      </c>
      <c r="H5748" s="0" t="n">
        <v>0</v>
      </c>
      <c r="I5748" s="0" t="n">
        <v>0.01</v>
      </c>
      <c r="J5748" s="0" t="n">
        <v>0.31</v>
      </c>
      <c r="K5748" s="0" t="n">
        <v>85</v>
      </c>
      <c r="L5748" s="0" t="n">
        <v>8.6</v>
      </c>
      <c r="M5748" s="0" t="s">
        <v>73</v>
      </c>
      <c r="N5748" s="0" t="s">
        <v>66</v>
      </c>
      <c r="O5748" s="0" t="s">
        <v>42</v>
      </c>
      <c r="P5748" s="0" t="n">
        <f aca="false">IF(AND(OR(Dashboard!$B$5="All",D5748=Dashboard!$B$5),OR(Dashboard!$D$5="All",N5748=Dashboard!$D$5),OR(AND(C5748&lt;&gt;"",C5748&gt;=Dashboard!$F$5,C5748&lt;=Dashboard!$H$5),AND(C5748="",Dashboard!$F$5&lt;=1980,Dashboard!$H$5&gt;=2016))),1,0)</f>
        <v>1</v>
      </c>
      <c r="Q5748" s="0" t="n">
        <f aca="false">J5748*P5748+ROW()*0.00000001</f>
        <v>0.31005748</v>
      </c>
    </row>
    <row r="5749" customFormat="false" ht="15" hidden="false" customHeight="false" outlineLevel="0" collapsed="false">
      <c r="A5749" s="0" t="s">
        <v>4328</v>
      </c>
      <c r="B5749" s="0" t="s">
        <v>97</v>
      </c>
      <c r="C5749" s="0" t="n">
        <v>2013</v>
      </c>
      <c r="D5749" s="0" t="s">
        <v>114</v>
      </c>
      <c r="E5749" s="0" t="s">
        <v>243</v>
      </c>
      <c r="F5749" s="0" t="n">
        <v>0.18</v>
      </c>
      <c r="G5749" s="0" t="n">
        <v>0.1</v>
      </c>
      <c r="H5749" s="0" t="n">
        <v>0</v>
      </c>
      <c r="I5749" s="0" t="n">
        <v>0.03</v>
      </c>
      <c r="J5749" s="0" t="n">
        <v>0.31</v>
      </c>
      <c r="K5749" s="0" t="n">
        <v>65</v>
      </c>
      <c r="L5749" s="0" t="n">
        <v>3.6</v>
      </c>
      <c r="M5749" s="0" t="s">
        <v>125</v>
      </c>
      <c r="N5749" s="0" t="s">
        <v>35</v>
      </c>
      <c r="O5749" s="0" t="s">
        <v>67</v>
      </c>
      <c r="P5749" s="0" t="n">
        <f aca="false">IF(AND(OR(Dashboard!$B$5="All",D5749=Dashboard!$B$5),OR(Dashboard!$D$5="All",N5749=Dashboard!$D$5),OR(AND(C5749&lt;&gt;"",C5749&gt;=Dashboard!$F$5,C5749&lt;=Dashboard!$H$5),AND(C5749="",Dashboard!$F$5&lt;=1980,Dashboard!$H$5&gt;=2016))),1,0)</f>
        <v>1</v>
      </c>
      <c r="Q5749" s="0" t="n">
        <f aca="false">J5749*P5749+ROW()*0.00000001</f>
        <v>0.31005749</v>
      </c>
    </row>
    <row r="5750" customFormat="false" ht="15" hidden="false" customHeight="false" outlineLevel="0" collapsed="false">
      <c r="A5750" s="0" t="s">
        <v>4329</v>
      </c>
      <c r="B5750" s="0" t="s">
        <v>85</v>
      </c>
      <c r="C5750" s="0" t="n">
        <v>2005</v>
      </c>
      <c r="D5750" s="0" t="s">
        <v>71</v>
      </c>
      <c r="E5750" s="0" t="s">
        <v>418</v>
      </c>
      <c r="F5750" s="0" t="n">
        <v>0.22</v>
      </c>
      <c r="G5750" s="0" t="n">
        <v>0.08</v>
      </c>
      <c r="H5750" s="0" t="n">
        <v>0</v>
      </c>
      <c r="I5750" s="0" t="n">
        <v>0.01</v>
      </c>
      <c r="J5750" s="0" t="n">
        <v>0.31</v>
      </c>
      <c r="N5750" s="0" t="s">
        <v>35</v>
      </c>
      <c r="P5750" s="0" t="n">
        <f aca="false">IF(AND(OR(Dashboard!$B$5="All",D5750=Dashboard!$B$5),OR(Dashboard!$D$5="All",N5750=Dashboard!$D$5),OR(AND(C5750&lt;&gt;"",C5750&gt;=Dashboard!$F$5,C5750&lt;=Dashboard!$H$5),AND(C5750="",Dashboard!$F$5&lt;=1980,Dashboard!$H$5&gt;=2016))),1,0)</f>
        <v>1</v>
      </c>
      <c r="Q5750" s="0" t="n">
        <f aca="false">J5750*P5750+ROW()*0.00000001</f>
        <v>0.3100575</v>
      </c>
    </row>
    <row r="5751" customFormat="false" ht="15" hidden="false" customHeight="false" outlineLevel="0" collapsed="false">
      <c r="A5751" s="0" t="s">
        <v>4330</v>
      </c>
      <c r="B5751" s="0" t="s">
        <v>117</v>
      </c>
      <c r="C5751" s="0" t="n">
        <v>1999</v>
      </c>
      <c r="D5751" s="0" t="s">
        <v>246</v>
      </c>
      <c r="E5751" s="0" t="s">
        <v>996</v>
      </c>
      <c r="F5751" s="0" t="n">
        <v>0</v>
      </c>
      <c r="G5751" s="0" t="n">
        <v>0</v>
      </c>
      <c r="H5751" s="0" t="n">
        <v>0.29</v>
      </c>
      <c r="I5751" s="0" t="n">
        <v>0.02</v>
      </c>
      <c r="J5751" s="0" t="n">
        <v>0.31</v>
      </c>
      <c r="N5751" s="0" t="s">
        <v>74</v>
      </c>
      <c r="P5751" s="0" t="n">
        <f aca="false">IF(AND(OR(Dashboard!$B$5="All",D5751=Dashboard!$B$5),OR(Dashboard!$D$5="All",N5751=Dashboard!$D$5),OR(AND(C5751&lt;&gt;"",C5751&gt;=Dashboard!$F$5,C5751&lt;=Dashboard!$H$5),AND(C5751="",Dashboard!$F$5&lt;=1980,Dashboard!$H$5&gt;=2016))),1,0)</f>
        <v>1</v>
      </c>
      <c r="Q5751" s="0" t="n">
        <f aca="false">J5751*P5751+ROW()*0.00000001</f>
        <v>0.31005751</v>
      </c>
    </row>
    <row r="5752" customFormat="false" ht="15" hidden="false" customHeight="false" outlineLevel="0" collapsed="false">
      <c r="A5752" s="0" t="s">
        <v>4331</v>
      </c>
      <c r="B5752" s="0" t="s">
        <v>50</v>
      </c>
      <c r="C5752" s="0" t="n">
        <v>2011</v>
      </c>
      <c r="D5752" s="0" t="s">
        <v>52</v>
      </c>
      <c r="E5752" s="0" t="s">
        <v>4332</v>
      </c>
      <c r="F5752" s="0" t="n">
        <v>0</v>
      </c>
      <c r="G5752" s="0" t="n">
        <v>0.27</v>
      </c>
      <c r="H5752" s="0" t="n">
        <v>0</v>
      </c>
      <c r="I5752" s="0" t="n">
        <v>0.04</v>
      </c>
      <c r="J5752" s="0" t="n">
        <v>0.31</v>
      </c>
      <c r="N5752" s="0" t="s">
        <v>35</v>
      </c>
      <c r="P5752" s="0" t="n">
        <f aca="false">IF(AND(OR(Dashboard!$B$5="All",D5752=Dashboard!$B$5),OR(Dashboard!$D$5="All",N5752=Dashboard!$D$5),OR(AND(C5752&lt;&gt;"",C5752&gt;=Dashboard!$F$5,C5752&lt;=Dashboard!$H$5),AND(C5752="",Dashboard!$F$5&lt;=1980,Dashboard!$H$5&gt;=2016))),1,0)</f>
        <v>1</v>
      </c>
      <c r="Q5752" s="0" t="n">
        <f aca="false">J5752*P5752+ROW()*0.00000001</f>
        <v>0.31005752</v>
      </c>
    </row>
    <row r="5753" customFormat="false" ht="15" hidden="false" customHeight="false" outlineLevel="0" collapsed="false">
      <c r="A5753" s="0" t="s">
        <v>3192</v>
      </c>
      <c r="B5753" s="0" t="s">
        <v>94</v>
      </c>
      <c r="C5753" s="0" t="n">
        <v>2015</v>
      </c>
      <c r="D5753" s="0" t="s">
        <v>71</v>
      </c>
      <c r="E5753" s="0" t="s">
        <v>91</v>
      </c>
      <c r="F5753" s="0" t="n">
        <v>0.17</v>
      </c>
      <c r="G5753" s="0" t="n">
        <v>0.08</v>
      </c>
      <c r="H5753" s="0" t="n">
        <v>0</v>
      </c>
      <c r="I5753" s="0" t="n">
        <v>0.05</v>
      </c>
      <c r="J5753" s="0" t="n">
        <v>0.31</v>
      </c>
      <c r="K5753" s="0" t="n">
        <v>81</v>
      </c>
      <c r="L5753" s="0" t="n">
        <v>3.3</v>
      </c>
      <c r="M5753" s="0" t="s">
        <v>125</v>
      </c>
      <c r="N5753" s="0" t="s">
        <v>74</v>
      </c>
      <c r="O5753" s="0" t="s">
        <v>42</v>
      </c>
      <c r="P5753" s="0" t="n">
        <f aca="false">IF(AND(OR(Dashboard!$B$5="All",D5753=Dashboard!$B$5),OR(Dashboard!$D$5="All",N5753=Dashboard!$D$5),OR(AND(C5753&lt;&gt;"",C5753&gt;=Dashboard!$F$5,C5753&lt;=Dashboard!$H$5),AND(C5753="",Dashboard!$F$5&lt;=1980,Dashboard!$H$5&gt;=2016))),1,0)</f>
        <v>1</v>
      </c>
      <c r="Q5753" s="0" t="n">
        <f aca="false">J5753*P5753+ROW()*0.00000001</f>
        <v>0.31005753</v>
      </c>
    </row>
    <row r="5754" customFormat="false" ht="15" hidden="false" customHeight="false" outlineLevel="0" collapsed="false">
      <c r="A5754" s="0" t="s">
        <v>4333</v>
      </c>
      <c r="B5754" s="0" t="s">
        <v>50</v>
      </c>
      <c r="C5754" s="0" t="n">
        <v>2009</v>
      </c>
      <c r="D5754" s="0" t="s">
        <v>48</v>
      </c>
      <c r="E5754" s="0" t="s">
        <v>2558</v>
      </c>
      <c r="F5754" s="0" t="n">
        <v>0.13</v>
      </c>
      <c r="G5754" s="0" t="n">
        <v>0.15</v>
      </c>
      <c r="H5754" s="0" t="n">
        <v>0</v>
      </c>
      <c r="I5754" s="0" t="n">
        <v>0.03</v>
      </c>
      <c r="J5754" s="0" t="n">
        <v>0.31</v>
      </c>
      <c r="K5754" s="0" t="n">
        <v>60</v>
      </c>
      <c r="M5754" s="0" t="s">
        <v>36</v>
      </c>
      <c r="N5754" s="0" t="s">
        <v>35</v>
      </c>
      <c r="O5754" s="0" t="s">
        <v>53</v>
      </c>
      <c r="P5754" s="0" t="n">
        <f aca="false">IF(AND(OR(Dashboard!$B$5="All",D5754=Dashboard!$B$5),OR(Dashboard!$D$5="All",N5754=Dashboard!$D$5),OR(AND(C5754&lt;&gt;"",C5754&gt;=Dashboard!$F$5,C5754&lt;=Dashboard!$H$5),AND(C5754="",Dashboard!$F$5&lt;=1980,Dashboard!$H$5&gt;=2016))),1,0)</f>
        <v>1</v>
      </c>
      <c r="Q5754" s="0" t="n">
        <f aca="false">J5754*P5754+ROW()*0.00000001</f>
        <v>0.31005754</v>
      </c>
    </row>
    <row r="5755" customFormat="false" ht="15" hidden="false" customHeight="false" outlineLevel="0" collapsed="false">
      <c r="A5755" s="0" t="s">
        <v>3929</v>
      </c>
      <c r="B5755" s="0" t="s">
        <v>33</v>
      </c>
      <c r="C5755" s="0" t="n">
        <v>2007</v>
      </c>
      <c r="D5755" s="0" t="s">
        <v>34</v>
      </c>
      <c r="E5755" s="0" t="s">
        <v>160</v>
      </c>
      <c r="F5755" s="0" t="n">
        <v>0.27</v>
      </c>
      <c r="G5755" s="0" t="n">
        <v>0.02</v>
      </c>
      <c r="H5755" s="0" t="n">
        <v>0</v>
      </c>
      <c r="I5755" s="0" t="n">
        <v>0.02</v>
      </c>
      <c r="J5755" s="0" t="n">
        <v>0.31</v>
      </c>
      <c r="N5755" s="0" t="s">
        <v>35</v>
      </c>
      <c r="P5755" s="0" t="n">
        <f aca="false">IF(AND(OR(Dashboard!$B$5="All",D5755=Dashboard!$B$5),OR(Dashboard!$D$5="All",N5755=Dashboard!$D$5),OR(AND(C5755&lt;&gt;"",C5755&gt;=Dashboard!$F$5,C5755&lt;=Dashboard!$H$5),AND(C5755="",Dashboard!$F$5&lt;=1980,Dashboard!$H$5&gt;=2016))),1,0)</f>
        <v>1</v>
      </c>
      <c r="Q5755" s="0" t="n">
        <f aca="false">J5755*P5755+ROW()*0.00000001</f>
        <v>0.31005755</v>
      </c>
    </row>
    <row r="5756" customFormat="false" ht="15" hidden="false" customHeight="false" outlineLevel="0" collapsed="false">
      <c r="A5756" s="0" t="s">
        <v>4002</v>
      </c>
      <c r="B5756" s="0" t="s">
        <v>64</v>
      </c>
      <c r="C5756" s="0" t="n">
        <v>2010</v>
      </c>
      <c r="D5756" s="0" t="s">
        <v>71</v>
      </c>
      <c r="E5756" s="0" t="s">
        <v>211</v>
      </c>
      <c r="F5756" s="0" t="n">
        <v>0.19</v>
      </c>
      <c r="G5756" s="0" t="n">
        <v>0.09</v>
      </c>
      <c r="H5756" s="0" t="n">
        <v>0</v>
      </c>
      <c r="I5756" s="0" t="n">
        <v>0.03</v>
      </c>
      <c r="J5756" s="0" t="n">
        <v>0.31</v>
      </c>
      <c r="K5756" s="0" t="n">
        <v>59</v>
      </c>
      <c r="L5756" s="0" t="n">
        <v>6</v>
      </c>
      <c r="M5756" s="0" t="s">
        <v>103</v>
      </c>
      <c r="N5756" s="0" t="s">
        <v>66</v>
      </c>
      <c r="O5756" s="0" t="s">
        <v>53</v>
      </c>
      <c r="P5756" s="0" t="n">
        <f aca="false">IF(AND(OR(Dashboard!$B$5="All",D5756=Dashboard!$B$5),OR(Dashboard!$D$5="All",N5756=Dashboard!$D$5),OR(AND(C5756&lt;&gt;"",C5756&gt;=Dashboard!$F$5,C5756&lt;=Dashboard!$H$5),AND(C5756="",Dashboard!$F$5&lt;=1980,Dashboard!$H$5&gt;=2016))),1,0)</f>
        <v>1</v>
      </c>
      <c r="Q5756" s="0" t="n">
        <f aca="false">J5756*P5756+ROW()*0.00000001</f>
        <v>0.31005756</v>
      </c>
    </row>
    <row r="5757" customFormat="false" ht="15" hidden="false" customHeight="false" outlineLevel="0" collapsed="false">
      <c r="A5757" s="0" t="s">
        <v>4334</v>
      </c>
      <c r="B5757" s="0" t="s">
        <v>33</v>
      </c>
      <c r="C5757" s="0" t="n">
        <v>2008</v>
      </c>
      <c r="D5757" s="0" t="s">
        <v>34</v>
      </c>
      <c r="E5757" s="0" t="s">
        <v>124</v>
      </c>
      <c r="F5757" s="0" t="n">
        <v>0</v>
      </c>
      <c r="G5757" s="0" t="n">
        <v>0.29</v>
      </c>
      <c r="H5757" s="0" t="n">
        <v>0</v>
      </c>
      <c r="I5757" s="0" t="n">
        <v>0.02</v>
      </c>
      <c r="J5757" s="0" t="n">
        <v>0.31</v>
      </c>
      <c r="N5757" s="0" t="s">
        <v>35</v>
      </c>
      <c r="P5757" s="0" t="n">
        <f aca="false">IF(AND(OR(Dashboard!$B$5="All",D5757=Dashboard!$B$5),OR(Dashboard!$D$5="All",N5757=Dashboard!$D$5),OR(AND(C5757&lt;&gt;"",C5757&gt;=Dashboard!$F$5,C5757&lt;=Dashboard!$H$5),AND(C5757="",Dashboard!$F$5&lt;=1980,Dashboard!$H$5&gt;=2016))),1,0)</f>
        <v>1</v>
      </c>
      <c r="Q5757" s="0" t="n">
        <f aca="false">J5757*P5757+ROW()*0.00000001</f>
        <v>0.31005757</v>
      </c>
    </row>
    <row r="5758" customFormat="false" ht="15" hidden="false" customHeight="false" outlineLevel="0" collapsed="false">
      <c r="A5758" s="0" t="s">
        <v>4335</v>
      </c>
      <c r="B5758" s="0" t="s">
        <v>108</v>
      </c>
      <c r="C5758" s="0" t="n">
        <v>1998</v>
      </c>
      <c r="D5758" s="0" t="s">
        <v>16</v>
      </c>
      <c r="E5758" s="0" t="s">
        <v>220</v>
      </c>
      <c r="F5758" s="0" t="n">
        <v>0.06</v>
      </c>
      <c r="G5758" s="0" t="n">
        <v>0.02</v>
      </c>
      <c r="H5758" s="0" t="n">
        <v>0.13</v>
      </c>
      <c r="I5758" s="0" t="n">
        <v>0.1</v>
      </c>
      <c r="J5758" s="0" t="n">
        <v>0.31</v>
      </c>
      <c r="N5758" s="0" t="s">
        <v>35</v>
      </c>
      <c r="P5758" s="0" t="n">
        <f aca="false">IF(AND(OR(Dashboard!$B$5="All",D5758=Dashboard!$B$5),OR(Dashboard!$D$5="All",N5758=Dashboard!$D$5),OR(AND(C5758&lt;&gt;"",C5758&gt;=Dashboard!$F$5,C5758&lt;=Dashboard!$H$5),AND(C5758="",Dashboard!$F$5&lt;=1980,Dashboard!$H$5&gt;=2016))),1,0)</f>
        <v>1</v>
      </c>
      <c r="Q5758" s="0" t="n">
        <f aca="false">J5758*P5758+ROW()*0.00000001</f>
        <v>0.31005758</v>
      </c>
    </row>
    <row r="5759" customFormat="false" ht="15" hidden="false" customHeight="false" outlineLevel="0" collapsed="false">
      <c r="A5759" s="0" t="s">
        <v>1690</v>
      </c>
      <c r="B5759" s="0" t="s">
        <v>108</v>
      </c>
      <c r="C5759" s="0" t="n">
        <v>1999</v>
      </c>
      <c r="D5759" s="0" t="s">
        <v>41</v>
      </c>
      <c r="E5759" s="0" t="s">
        <v>142</v>
      </c>
      <c r="F5759" s="0" t="n">
        <v>0.25</v>
      </c>
      <c r="G5759" s="0" t="n">
        <v>0.06</v>
      </c>
      <c r="H5759" s="0" t="n">
        <v>0</v>
      </c>
      <c r="I5759" s="0" t="n">
        <v>0</v>
      </c>
      <c r="J5759" s="0" t="n">
        <v>0.31</v>
      </c>
      <c r="N5759" s="0" t="s">
        <v>35</v>
      </c>
      <c r="P5759" s="0" t="n">
        <f aca="false">IF(AND(OR(Dashboard!$B$5="All",D5759=Dashboard!$B$5),OR(Dashboard!$D$5="All",N5759=Dashboard!$D$5),OR(AND(C5759&lt;&gt;"",C5759&gt;=Dashboard!$F$5,C5759&lt;=Dashboard!$H$5),AND(C5759="",Dashboard!$F$5&lt;=1980,Dashboard!$H$5&gt;=2016))),1,0)</f>
        <v>1</v>
      </c>
      <c r="Q5759" s="0" t="n">
        <f aca="false">J5759*P5759+ROW()*0.00000001</f>
        <v>0.31005759</v>
      </c>
    </row>
    <row r="5760" customFormat="false" ht="15" hidden="false" customHeight="false" outlineLevel="0" collapsed="false">
      <c r="A5760" s="0" t="s">
        <v>1444</v>
      </c>
      <c r="B5760" s="0" t="s">
        <v>108</v>
      </c>
      <c r="C5760" s="0" t="n">
        <v>1998</v>
      </c>
      <c r="D5760" s="0" t="s">
        <v>41</v>
      </c>
      <c r="E5760" s="0" t="s">
        <v>91</v>
      </c>
      <c r="F5760" s="0" t="n">
        <v>0.25</v>
      </c>
      <c r="G5760" s="0" t="n">
        <v>0.06</v>
      </c>
      <c r="H5760" s="0" t="n">
        <v>0</v>
      </c>
      <c r="I5760" s="0" t="n">
        <v>0</v>
      </c>
      <c r="J5760" s="0" t="n">
        <v>0.31</v>
      </c>
      <c r="N5760" s="0" t="s">
        <v>35</v>
      </c>
      <c r="P5760" s="0" t="n">
        <f aca="false">IF(AND(OR(Dashboard!$B$5="All",D5760=Dashboard!$B$5),OR(Dashboard!$D$5="All",N5760=Dashboard!$D$5),OR(AND(C5760&lt;&gt;"",C5760&gt;=Dashboard!$F$5,C5760&lt;=Dashboard!$H$5),AND(C5760="",Dashboard!$F$5&lt;=1980,Dashboard!$H$5&gt;=2016))),1,0)</f>
        <v>1</v>
      </c>
      <c r="Q5760" s="0" t="n">
        <f aca="false">J5760*P5760+ROW()*0.00000001</f>
        <v>0.3100576</v>
      </c>
    </row>
    <row r="5761" customFormat="false" ht="15" hidden="false" customHeight="false" outlineLevel="0" collapsed="false">
      <c r="A5761" s="0" t="s">
        <v>4336</v>
      </c>
      <c r="B5761" s="0" t="s">
        <v>108</v>
      </c>
      <c r="C5761" s="0" t="n">
        <v>1999</v>
      </c>
      <c r="D5761" s="0" t="s">
        <v>34</v>
      </c>
      <c r="E5761" s="0" t="s">
        <v>72</v>
      </c>
      <c r="F5761" s="0" t="n">
        <v>0.25</v>
      </c>
      <c r="G5761" s="0" t="n">
        <v>0.06</v>
      </c>
      <c r="H5761" s="0" t="n">
        <v>0</v>
      </c>
      <c r="I5761" s="0" t="n">
        <v>0</v>
      </c>
      <c r="J5761" s="0" t="n">
        <v>0.31</v>
      </c>
      <c r="N5761" s="0" t="s">
        <v>35</v>
      </c>
      <c r="P5761" s="0" t="n">
        <f aca="false">IF(AND(OR(Dashboard!$B$5="All",D5761=Dashboard!$B$5),OR(Dashboard!$D$5="All",N5761=Dashboard!$D$5),OR(AND(C5761&lt;&gt;"",C5761&gt;=Dashboard!$F$5,C5761&lt;=Dashboard!$H$5),AND(C5761="",Dashboard!$F$5&lt;=1980,Dashboard!$H$5&gt;=2016))),1,0)</f>
        <v>1</v>
      </c>
      <c r="Q5761" s="0" t="n">
        <f aca="false">J5761*P5761+ROW()*0.00000001</f>
        <v>0.31005761</v>
      </c>
    </row>
    <row r="5762" customFormat="false" ht="15" hidden="false" customHeight="false" outlineLevel="0" collapsed="false">
      <c r="A5762" s="0" t="s">
        <v>4337</v>
      </c>
      <c r="B5762" s="0" t="s">
        <v>108</v>
      </c>
      <c r="C5762" s="0" t="n">
        <v>2001</v>
      </c>
      <c r="D5762" s="0" t="s">
        <v>58</v>
      </c>
      <c r="E5762" s="0" t="s">
        <v>35</v>
      </c>
      <c r="F5762" s="0" t="n">
        <v>0</v>
      </c>
      <c r="G5762" s="0" t="n">
        <v>0</v>
      </c>
      <c r="H5762" s="0" t="n">
        <v>0.26</v>
      </c>
      <c r="I5762" s="0" t="n">
        <v>0.05</v>
      </c>
      <c r="J5762" s="0" t="n">
        <v>0.31</v>
      </c>
      <c r="N5762" s="0" t="s">
        <v>35</v>
      </c>
      <c r="P5762" s="0" t="n">
        <f aca="false">IF(AND(OR(Dashboard!$B$5="All",D5762=Dashboard!$B$5),OR(Dashboard!$D$5="All",N5762=Dashboard!$D$5),OR(AND(C5762&lt;&gt;"",C5762&gt;=Dashboard!$F$5,C5762&lt;=Dashboard!$H$5),AND(C5762="",Dashboard!$F$5&lt;=1980,Dashboard!$H$5&gt;=2016))),1,0)</f>
        <v>1</v>
      </c>
      <c r="Q5762" s="0" t="n">
        <f aca="false">J5762*P5762+ROW()*0.00000001</f>
        <v>0.31005762</v>
      </c>
    </row>
    <row r="5763" customFormat="false" ht="15" hidden="false" customHeight="false" outlineLevel="0" collapsed="false">
      <c r="A5763" s="0" t="s">
        <v>4338</v>
      </c>
      <c r="B5763" s="0" t="s">
        <v>108</v>
      </c>
      <c r="C5763" s="0" t="n">
        <v>1997</v>
      </c>
      <c r="D5763" s="0" t="s">
        <v>34</v>
      </c>
      <c r="E5763" s="0" t="s">
        <v>220</v>
      </c>
      <c r="F5763" s="0" t="n">
        <v>0</v>
      </c>
      <c r="G5763" s="0" t="n">
        <v>0</v>
      </c>
      <c r="H5763" s="0" t="n">
        <v>0.26</v>
      </c>
      <c r="I5763" s="0" t="n">
        <v>0.05</v>
      </c>
      <c r="J5763" s="0" t="n">
        <v>0.31</v>
      </c>
      <c r="N5763" s="0" t="s">
        <v>35</v>
      </c>
      <c r="P5763" s="0" t="n">
        <f aca="false">IF(AND(OR(Dashboard!$B$5="All",D5763=Dashboard!$B$5),OR(Dashboard!$D$5="All",N5763=Dashboard!$D$5),OR(AND(C5763&lt;&gt;"",C5763&gt;=Dashboard!$F$5,C5763&lt;=Dashboard!$H$5),AND(C5763="",Dashboard!$F$5&lt;=1980,Dashboard!$H$5&gt;=2016))),1,0)</f>
        <v>1</v>
      </c>
      <c r="Q5763" s="0" t="n">
        <f aca="false">J5763*P5763+ROW()*0.00000001</f>
        <v>0.31005763</v>
      </c>
    </row>
    <row r="5764" customFormat="false" ht="15" hidden="false" customHeight="false" outlineLevel="0" collapsed="false">
      <c r="A5764" s="0" t="s">
        <v>4339</v>
      </c>
      <c r="B5764" s="0" t="s">
        <v>50</v>
      </c>
      <c r="C5764" s="0" t="n">
        <v>2006</v>
      </c>
      <c r="D5764" s="0" t="s">
        <v>71</v>
      </c>
      <c r="E5764" s="0" t="s">
        <v>649</v>
      </c>
      <c r="F5764" s="0" t="n">
        <v>0.27</v>
      </c>
      <c r="G5764" s="0" t="n">
        <v>0.01</v>
      </c>
      <c r="H5764" s="0" t="n">
        <v>0</v>
      </c>
      <c r="I5764" s="0" t="n">
        <v>0.02</v>
      </c>
      <c r="J5764" s="0" t="n">
        <v>0.31</v>
      </c>
      <c r="L5764" s="0" t="n">
        <v>0.3</v>
      </c>
      <c r="M5764" s="0" t="s">
        <v>36</v>
      </c>
      <c r="N5764" s="0" t="s">
        <v>35</v>
      </c>
      <c r="P5764" s="0" t="n">
        <f aca="false">IF(AND(OR(Dashboard!$B$5="All",D5764=Dashboard!$B$5),OR(Dashboard!$D$5="All",N5764=Dashboard!$D$5),OR(AND(C5764&lt;&gt;"",C5764&gt;=Dashboard!$F$5,C5764&lt;=Dashboard!$H$5),AND(C5764="",Dashboard!$F$5&lt;=1980,Dashboard!$H$5&gt;=2016))),1,0)</f>
        <v>1</v>
      </c>
      <c r="Q5764" s="0" t="n">
        <f aca="false">J5764*P5764+ROW()*0.00000001</f>
        <v>0.31005764</v>
      </c>
    </row>
    <row r="5765" customFormat="false" ht="15" hidden="false" customHeight="false" outlineLevel="0" collapsed="false">
      <c r="A5765" s="0" t="s">
        <v>2844</v>
      </c>
      <c r="B5765" s="0" t="s">
        <v>164</v>
      </c>
      <c r="C5765" s="0" t="n">
        <v>2007</v>
      </c>
      <c r="D5765" s="0" t="s">
        <v>71</v>
      </c>
      <c r="E5765" s="0" t="s">
        <v>72</v>
      </c>
      <c r="F5765" s="0" t="n">
        <v>0.04</v>
      </c>
      <c r="G5765" s="0" t="n">
        <v>0.17</v>
      </c>
      <c r="H5765" s="0" t="n">
        <v>0</v>
      </c>
      <c r="I5765" s="0" t="n">
        <v>0.09</v>
      </c>
      <c r="J5765" s="0" t="n">
        <v>0.31</v>
      </c>
      <c r="K5765" s="0" t="n">
        <v>69</v>
      </c>
      <c r="L5765" s="0" t="n">
        <v>8.1</v>
      </c>
      <c r="M5765" s="0" t="s">
        <v>73</v>
      </c>
      <c r="N5765" s="0" t="s">
        <v>74</v>
      </c>
      <c r="O5765" s="0" t="s">
        <v>67</v>
      </c>
      <c r="P5765" s="0" t="n">
        <f aca="false">IF(AND(OR(Dashboard!$B$5="All",D5765=Dashboard!$B$5),OR(Dashboard!$D$5="All",N5765=Dashboard!$D$5),OR(AND(C5765&lt;&gt;"",C5765&gt;=Dashboard!$F$5,C5765&lt;=Dashboard!$H$5),AND(C5765="",Dashboard!$F$5&lt;=1980,Dashboard!$H$5&gt;=2016))),1,0)</f>
        <v>1</v>
      </c>
      <c r="Q5765" s="0" t="n">
        <f aca="false">J5765*P5765+ROW()*0.00000001</f>
        <v>0.31005765</v>
      </c>
    </row>
    <row r="5766" customFormat="false" ht="15" hidden="false" customHeight="false" outlineLevel="0" collapsed="false">
      <c r="A5766" s="0" t="s">
        <v>4340</v>
      </c>
      <c r="B5766" s="0" t="s">
        <v>164</v>
      </c>
      <c r="C5766" s="0" t="n">
        <v>2005</v>
      </c>
      <c r="D5766" s="0" t="s">
        <v>16</v>
      </c>
      <c r="E5766" s="0" t="s">
        <v>211</v>
      </c>
      <c r="F5766" s="0" t="n">
        <v>0.27</v>
      </c>
      <c r="G5766" s="0" t="n">
        <v>0.01</v>
      </c>
      <c r="H5766" s="0" t="n">
        <v>0</v>
      </c>
      <c r="I5766" s="0" t="n">
        <v>0.03</v>
      </c>
      <c r="J5766" s="0" t="n">
        <v>0.31</v>
      </c>
      <c r="K5766" s="0" t="n">
        <v>79</v>
      </c>
      <c r="L5766" s="0" t="n">
        <v>8.3</v>
      </c>
      <c r="M5766" s="0" t="s">
        <v>125</v>
      </c>
      <c r="N5766" s="0" t="s">
        <v>74</v>
      </c>
      <c r="O5766" s="0" t="s">
        <v>37</v>
      </c>
      <c r="P5766" s="0" t="n">
        <f aca="false">IF(AND(OR(Dashboard!$B$5="All",D5766=Dashboard!$B$5),OR(Dashboard!$D$5="All",N5766=Dashboard!$D$5),OR(AND(C5766&lt;&gt;"",C5766&gt;=Dashboard!$F$5,C5766&lt;=Dashboard!$H$5),AND(C5766="",Dashboard!$F$5&lt;=1980,Dashboard!$H$5&gt;=2016))),1,0)</f>
        <v>1</v>
      </c>
      <c r="Q5766" s="0" t="n">
        <f aca="false">J5766*P5766+ROW()*0.00000001</f>
        <v>0.31005766</v>
      </c>
    </row>
    <row r="5767" customFormat="false" ht="15" hidden="false" customHeight="false" outlineLevel="0" collapsed="false">
      <c r="A5767" s="0" t="s">
        <v>4341</v>
      </c>
      <c r="B5767" s="0" t="s">
        <v>76</v>
      </c>
      <c r="C5767" s="0" t="n">
        <v>2007</v>
      </c>
      <c r="D5767" s="0" t="s">
        <v>34</v>
      </c>
      <c r="E5767" s="0" t="s">
        <v>220</v>
      </c>
      <c r="F5767" s="0" t="n">
        <v>0</v>
      </c>
      <c r="G5767" s="0" t="n">
        <v>0</v>
      </c>
      <c r="H5767" s="0" t="n">
        <v>0.31</v>
      </c>
      <c r="I5767" s="0" t="n">
        <v>0</v>
      </c>
      <c r="J5767" s="0" t="n">
        <v>0.31</v>
      </c>
      <c r="N5767" s="0" t="s">
        <v>74</v>
      </c>
      <c r="P5767" s="0" t="n">
        <f aca="false">IF(AND(OR(Dashboard!$B$5="All",D5767=Dashboard!$B$5),OR(Dashboard!$D$5="All",N5767=Dashboard!$D$5),OR(AND(C5767&lt;&gt;"",C5767&gt;=Dashboard!$F$5,C5767&lt;=Dashboard!$H$5),AND(C5767="",Dashboard!$F$5&lt;=1980,Dashboard!$H$5&gt;=2016))),1,0)</f>
        <v>1</v>
      </c>
      <c r="Q5767" s="0" t="n">
        <f aca="false">J5767*P5767+ROW()*0.00000001</f>
        <v>0.31005767</v>
      </c>
    </row>
    <row r="5768" customFormat="false" ht="15" hidden="false" customHeight="false" outlineLevel="0" collapsed="false">
      <c r="A5768" s="0" t="s">
        <v>3347</v>
      </c>
      <c r="B5768" s="0" t="s">
        <v>50</v>
      </c>
      <c r="C5768" s="0" t="n">
        <v>2007</v>
      </c>
      <c r="D5768" s="0" t="s">
        <v>114</v>
      </c>
      <c r="E5768" s="0" t="s">
        <v>91</v>
      </c>
      <c r="F5768" s="0" t="n">
        <v>0.28</v>
      </c>
      <c r="G5768" s="0" t="n">
        <v>0.01</v>
      </c>
      <c r="H5768" s="0" t="n">
        <v>0</v>
      </c>
      <c r="I5768" s="0" t="n">
        <v>0.02</v>
      </c>
      <c r="J5768" s="0" t="n">
        <v>0.31</v>
      </c>
      <c r="M5768" s="0" t="s">
        <v>36</v>
      </c>
      <c r="N5768" s="0" t="s">
        <v>35</v>
      </c>
      <c r="P5768" s="0" t="n">
        <f aca="false">IF(AND(OR(Dashboard!$B$5="All",D5768=Dashboard!$B$5),OR(Dashboard!$D$5="All",N5768=Dashboard!$D$5),OR(AND(C5768&lt;&gt;"",C5768&gt;=Dashboard!$F$5,C5768&lt;=Dashboard!$H$5),AND(C5768="",Dashboard!$F$5&lt;=1980,Dashboard!$H$5&gt;=2016))),1,0)</f>
        <v>1</v>
      </c>
      <c r="Q5768" s="0" t="n">
        <f aca="false">J5768*P5768+ROW()*0.00000001</f>
        <v>0.31005768</v>
      </c>
    </row>
    <row r="5769" customFormat="false" ht="15" hidden="false" customHeight="false" outlineLevel="0" collapsed="false">
      <c r="A5769" s="0" t="s">
        <v>4342</v>
      </c>
      <c r="B5769" s="0" t="s">
        <v>144</v>
      </c>
      <c r="D5769" s="0" t="s">
        <v>56</v>
      </c>
      <c r="E5769" s="0" t="s">
        <v>91</v>
      </c>
      <c r="F5769" s="0" t="n">
        <v>0.23</v>
      </c>
      <c r="G5769" s="0" t="n">
        <v>0.07</v>
      </c>
      <c r="H5769" s="0" t="n">
        <v>0</v>
      </c>
      <c r="I5769" s="0" t="n">
        <v>0.01</v>
      </c>
      <c r="J5769" s="0" t="n">
        <v>0.31</v>
      </c>
      <c r="K5769" s="0" t="n">
        <v>81</v>
      </c>
      <c r="L5769" s="0" t="n">
        <v>6.8</v>
      </c>
      <c r="M5769" s="0" t="s">
        <v>103</v>
      </c>
      <c r="N5769" s="0" t="s">
        <v>66</v>
      </c>
      <c r="O5769" s="0" t="s">
        <v>42</v>
      </c>
      <c r="P5769" s="0" t="n">
        <f aca="false">IF(AND(OR(Dashboard!$B$5="All",D5769=Dashboard!$B$5),OR(Dashboard!$D$5="All",N5769=Dashboard!$D$5),OR(AND(C5769&lt;&gt;"",C5769&gt;=Dashboard!$F$5,C5769&lt;=Dashboard!$H$5),AND(C5769="",Dashboard!$F$5&lt;=1980,Dashboard!$H$5&gt;=2016))),1,0)</f>
        <v>1</v>
      </c>
      <c r="Q5769" s="0" t="n">
        <f aca="false">J5769*P5769+ROW()*0.00000001</f>
        <v>0.31005769</v>
      </c>
    </row>
    <row r="5770" customFormat="false" ht="15" hidden="false" customHeight="false" outlineLevel="0" collapsed="false">
      <c r="A5770" s="0" t="s">
        <v>4343</v>
      </c>
      <c r="B5770" s="0" t="s">
        <v>70</v>
      </c>
      <c r="C5770" s="0" t="n">
        <v>2010</v>
      </c>
      <c r="D5770" s="0" t="s">
        <v>71</v>
      </c>
      <c r="E5770" s="0" t="s">
        <v>328</v>
      </c>
      <c r="F5770" s="0" t="n">
        <v>0.09</v>
      </c>
      <c r="G5770" s="0" t="n">
        <v>0.15</v>
      </c>
      <c r="H5770" s="0" t="n">
        <v>0.01</v>
      </c>
      <c r="I5770" s="0" t="n">
        <v>0.05</v>
      </c>
      <c r="J5770" s="0" t="n">
        <v>0.31</v>
      </c>
      <c r="K5770" s="0" t="n">
        <v>41</v>
      </c>
      <c r="L5770" s="0" t="n">
        <v>1.7</v>
      </c>
      <c r="M5770" s="0" t="s">
        <v>103</v>
      </c>
      <c r="N5770" s="0" t="s">
        <v>74</v>
      </c>
      <c r="O5770" s="0" t="s">
        <v>177</v>
      </c>
      <c r="P5770" s="0" t="n">
        <f aca="false">IF(AND(OR(Dashboard!$B$5="All",D5770=Dashboard!$B$5),OR(Dashboard!$D$5="All",N5770=Dashboard!$D$5),OR(AND(C5770&lt;&gt;"",C5770&gt;=Dashboard!$F$5,C5770&lt;=Dashboard!$H$5),AND(C5770="",Dashboard!$F$5&lt;=1980,Dashboard!$H$5&gt;=2016))),1,0)</f>
        <v>1</v>
      </c>
      <c r="Q5770" s="0" t="n">
        <f aca="false">J5770*P5770+ROW()*0.00000001</f>
        <v>0.3100577</v>
      </c>
    </row>
    <row r="5771" customFormat="false" ht="15" hidden="false" customHeight="false" outlineLevel="0" collapsed="false">
      <c r="A5771" s="0" t="s">
        <v>4344</v>
      </c>
      <c r="B5771" s="0" t="s">
        <v>85</v>
      </c>
      <c r="C5771" s="0" t="n">
        <v>2002</v>
      </c>
      <c r="D5771" s="0" t="s">
        <v>71</v>
      </c>
      <c r="E5771" s="0" t="s">
        <v>124</v>
      </c>
      <c r="F5771" s="0" t="n">
        <v>0.22</v>
      </c>
      <c r="G5771" s="0" t="n">
        <v>0.08</v>
      </c>
      <c r="H5771" s="0" t="n">
        <v>0</v>
      </c>
      <c r="I5771" s="0" t="n">
        <v>0.01</v>
      </c>
      <c r="J5771" s="0" t="n">
        <v>0.31</v>
      </c>
      <c r="K5771" s="0" t="n">
        <v>81</v>
      </c>
      <c r="L5771" s="0" t="n">
        <v>9</v>
      </c>
      <c r="M5771" s="0" t="s">
        <v>36</v>
      </c>
      <c r="N5771" s="0" t="s">
        <v>35</v>
      </c>
      <c r="O5771" s="0" t="s">
        <v>42</v>
      </c>
      <c r="P5771" s="0" t="n">
        <f aca="false">IF(AND(OR(Dashboard!$B$5="All",D5771=Dashboard!$B$5),OR(Dashboard!$D$5="All",N5771=Dashboard!$D$5),OR(AND(C5771&lt;&gt;"",C5771&gt;=Dashboard!$F$5,C5771&lt;=Dashboard!$H$5),AND(C5771="",Dashboard!$F$5&lt;=1980,Dashboard!$H$5&gt;=2016))),1,0)</f>
        <v>1</v>
      </c>
      <c r="Q5771" s="0" t="n">
        <f aca="false">J5771*P5771+ROW()*0.00000001</f>
        <v>0.31005771</v>
      </c>
    </row>
    <row r="5772" customFormat="false" ht="15" hidden="false" customHeight="false" outlineLevel="0" collapsed="false">
      <c r="A5772" s="0" t="s">
        <v>2658</v>
      </c>
      <c r="B5772" s="0" t="s">
        <v>70</v>
      </c>
      <c r="C5772" s="0" t="n">
        <v>2008</v>
      </c>
      <c r="D5772" s="0" t="s">
        <v>34</v>
      </c>
      <c r="E5772" s="0" t="s">
        <v>139</v>
      </c>
      <c r="F5772" s="0" t="n">
        <v>0.28</v>
      </c>
      <c r="G5772" s="0" t="n">
        <v>0</v>
      </c>
      <c r="H5772" s="0" t="n">
        <v>0</v>
      </c>
      <c r="I5772" s="0" t="n">
        <v>0.03</v>
      </c>
      <c r="J5772" s="0" t="n">
        <v>0.31</v>
      </c>
      <c r="K5772" s="0" t="n">
        <v>67</v>
      </c>
      <c r="L5772" s="0" t="n">
        <v>5.6</v>
      </c>
      <c r="M5772" s="0" t="s">
        <v>36</v>
      </c>
      <c r="N5772" s="0" t="s">
        <v>74</v>
      </c>
      <c r="O5772" s="0" t="s">
        <v>67</v>
      </c>
      <c r="P5772" s="0" t="n">
        <f aca="false">IF(AND(OR(Dashboard!$B$5="All",D5772=Dashboard!$B$5),OR(Dashboard!$D$5="All",N5772=Dashboard!$D$5),OR(AND(C5772&lt;&gt;"",C5772&gt;=Dashboard!$F$5,C5772&lt;=Dashboard!$H$5),AND(C5772="",Dashboard!$F$5&lt;=1980,Dashboard!$H$5&gt;=2016))),1,0)</f>
        <v>1</v>
      </c>
      <c r="Q5772" s="0" t="n">
        <f aca="false">J5772*P5772+ROW()*0.00000001</f>
        <v>0.31005772</v>
      </c>
    </row>
    <row r="5773" customFormat="false" ht="15" hidden="false" customHeight="false" outlineLevel="0" collapsed="false">
      <c r="A5773" s="0" t="s">
        <v>4345</v>
      </c>
      <c r="B5773" s="0" t="s">
        <v>33</v>
      </c>
      <c r="C5773" s="0" t="n">
        <v>2011</v>
      </c>
      <c r="D5773" s="0" t="s">
        <v>46</v>
      </c>
      <c r="E5773" s="0" t="s">
        <v>35</v>
      </c>
      <c r="F5773" s="0" t="n">
        <v>0.11</v>
      </c>
      <c r="G5773" s="0" t="n">
        <v>0.1</v>
      </c>
      <c r="H5773" s="0" t="n">
        <v>0.08</v>
      </c>
      <c r="I5773" s="0" t="n">
        <v>0.02</v>
      </c>
      <c r="J5773" s="0" t="n">
        <v>0.31</v>
      </c>
      <c r="K5773" s="0" t="n">
        <v>73</v>
      </c>
      <c r="L5773" s="0" t="n">
        <v>8</v>
      </c>
      <c r="M5773" s="0" t="s">
        <v>103</v>
      </c>
      <c r="N5773" s="0" t="s">
        <v>35</v>
      </c>
      <c r="O5773" s="0" t="s">
        <v>37</v>
      </c>
      <c r="P5773" s="0" t="n">
        <f aca="false">IF(AND(OR(Dashboard!$B$5="All",D5773=Dashboard!$B$5),OR(Dashboard!$D$5="All",N5773=Dashboard!$D$5),OR(AND(C5773&lt;&gt;"",C5773&gt;=Dashboard!$F$5,C5773&lt;=Dashboard!$H$5),AND(C5773="",Dashboard!$F$5&lt;=1980,Dashboard!$H$5&gt;=2016))),1,0)</f>
        <v>1</v>
      </c>
      <c r="Q5773" s="0" t="n">
        <f aca="false">J5773*P5773+ROW()*0.00000001</f>
        <v>0.31005773</v>
      </c>
    </row>
    <row r="5774" customFormat="false" ht="15" hidden="false" customHeight="false" outlineLevel="0" collapsed="false">
      <c r="A5774" s="0" t="s">
        <v>4346</v>
      </c>
      <c r="B5774" s="0" t="s">
        <v>159</v>
      </c>
      <c r="C5774" s="0" t="n">
        <v>1982</v>
      </c>
      <c r="D5774" s="0" t="s">
        <v>71</v>
      </c>
      <c r="E5774" s="0" t="s">
        <v>4347</v>
      </c>
      <c r="F5774" s="0" t="n">
        <v>0.29</v>
      </c>
      <c r="G5774" s="0" t="n">
        <v>0.02</v>
      </c>
      <c r="H5774" s="0" t="n">
        <v>0</v>
      </c>
      <c r="I5774" s="0" t="n">
        <v>0</v>
      </c>
      <c r="J5774" s="0" t="n">
        <v>0.31</v>
      </c>
      <c r="N5774" s="0" t="s">
        <v>161</v>
      </c>
      <c r="P5774" s="0" t="n">
        <f aca="false">IF(AND(OR(Dashboard!$B$5="All",D5774=Dashboard!$B$5),OR(Dashboard!$D$5="All",N5774=Dashboard!$D$5),OR(AND(C5774&lt;&gt;"",C5774&gt;=Dashboard!$F$5,C5774&lt;=Dashboard!$H$5),AND(C5774="",Dashboard!$F$5&lt;=1980,Dashboard!$H$5&gt;=2016))),1,0)</f>
        <v>1</v>
      </c>
      <c r="Q5774" s="0" t="n">
        <f aca="false">J5774*P5774+ROW()*0.00000001</f>
        <v>0.31005774</v>
      </c>
    </row>
    <row r="5775" customFormat="false" ht="15" hidden="false" customHeight="false" outlineLevel="0" collapsed="false">
      <c r="A5775" s="0" t="s">
        <v>4348</v>
      </c>
      <c r="B5775" s="0" t="s">
        <v>76</v>
      </c>
      <c r="C5775" s="0" t="n">
        <v>2005</v>
      </c>
      <c r="D5775" s="0" t="s">
        <v>52</v>
      </c>
      <c r="E5775" s="0" t="s">
        <v>89</v>
      </c>
      <c r="F5775" s="0" t="n">
        <v>0.15</v>
      </c>
      <c r="G5775" s="0" t="n">
        <v>0.12</v>
      </c>
      <c r="H5775" s="0" t="n">
        <v>0</v>
      </c>
      <c r="I5775" s="0" t="n">
        <v>0.04</v>
      </c>
      <c r="J5775" s="0" t="n">
        <v>0.31</v>
      </c>
      <c r="N5775" s="0" t="s">
        <v>74</v>
      </c>
      <c r="P5775" s="0" t="n">
        <f aca="false">IF(AND(OR(Dashboard!$B$5="All",D5775=Dashboard!$B$5),OR(Dashboard!$D$5="All",N5775=Dashboard!$D$5),OR(AND(C5775&lt;&gt;"",C5775&gt;=Dashboard!$F$5,C5775&lt;=Dashboard!$H$5),AND(C5775="",Dashboard!$F$5&lt;=1980,Dashboard!$H$5&gt;=2016))),1,0)</f>
        <v>1</v>
      </c>
      <c r="Q5775" s="0" t="n">
        <f aca="false">J5775*P5775+ROW()*0.00000001</f>
        <v>0.31005775</v>
      </c>
    </row>
    <row r="5776" customFormat="false" ht="15" hidden="false" customHeight="false" outlineLevel="0" collapsed="false">
      <c r="A5776" s="0" t="s">
        <v>4349</v>
      </c>
      <c r="B5776" s="0" t="s">
        <v>64</v>
      </c>
      <c r="C5776" s="0" t="n">
        <v>2006</v>
      </c>
      <c r="D5776" s="0" t="s">
        <v>246</v>
      </c>
      <c r="E5776" s="0" t="s">
        <v>142</v>
      </c>
      <c r="F5776" s="0" t="n">
        <v>0.28</v>
      </c>
      <c r="G5776" s="0" t="n">
        <v>0</v>
      </c>
      <c r="H5776" s="0" t="n">
        <v>0</v>
      </c>
      <c r="I5776" s="0" t="n">
        <v>0.02</v>
      </c>
      <c r="J5776" s="0" t="n">
        <v>0.31</v>
      </c>
      <c r="N5776" s="0" t="s">
        <v>66</v>
      </c>
      <c r="P5776" s="0" t="n">
        <f aca="false">IF(AND(OR(Dashboard!$B$5="All",D5776=Dashboard!$B$5),OR(Dashboard!$D$5="All",N5776=Dashboard!$D$5),OR(AND(C5776&lt;&gt;"",C5776&gt;=Dashboard!$F$5,C5776&lt;=Dashboard!$H$5),AND(C5776="",Dashboard!$F$5&lt;=1980,Dashboard!$H$5&gt;=2016))),1,0)</f>
        <v>1</v>
      </c>
      <c r="Q5776" s="0" t="n">
        <f aca="false">J5776*P5776+ROW()*0.00000001</f>
        <v>0.31005776</v>
      </c>
    </row>
    <row r="5777" customFormat="false" ht="15" hidden="false" customHeight="false" outlineLevel="0" collapsed="false">
      <c r="A5777" s="0" t="s">
        <v>2123</v>
      </c>
      <c r="B5777" s="0" t="s">
        <v>76</v>
      </c>
      <c r="C5777" s="0" t="n">
        <v>2008</v>
      </c>
      <c r="D5777" s="0" t="s">
        <v>34</v>
      </c>
      <c r="E5777" s="0" t="s">
        <v>124</v>
      </c>
      <c r="F5777" s="0" t="n">
        <v>0.15</v>
      </c>
      <c r="G5777" s="0" t="n">
        <v>0.12</v>
      </c>
      <c r="H5777" s="0" t="n">
        <v>0</v>
      </c>
      <c r="I5777" s="0" t="n">
        <v>0.04</v>
      </c>
      <c r="J5777" s="0" t="n">
        <v>0.31</v>
      </c>
      <c r="M5777" s="0" t="s">
        <v>125</v>
      </c>
      <c r="N5777" s="0" t="s">
        <v>74</v>
      </c>
      <c r="P5777" s="0" t="n">
        <f aca="false">IF(AND(OR(Dashboard!$B$5="All",D5777=Dashboard!$B$5),OR(Dashboard!$D$5="All",N5777=Dashboard!$D$5),OR(AND(C5777&lt;&gt;"",C5777&gt;=Dashboard!$F$5,C5777&lt;=Dashboard!$H$5),AND(C5777="",Dashboard!$F$5&lt;=1980,Dashboard!$H$5&gt;=2016))),1,0)</f>
        <v>1</v>
      </c>
      <c r="Q5777" s="0" t="n">
        <f aca="false">J5777*P5777+ROW()*0.00000001</f>
        <v>0.31005777</v>
      </c>
    </row>
    <row r="5778" customFormat="false" ht="15" hidden="false" customHeight="false" outlineLevel="0" collapsed="false">
      <c r="A5778" s="0" t="s">
        <v>3053</v>
      </c>
      <c r="B5778" s="0" t="s">
        <v>33</v>
      </c>
      <c r="C5778" s="0" t="n">
        <v>2009</v>
      </c>
      <c r="D5778" s="0" t="s">
        <v>58</v>
      </c>
      <c r="E5778" s="0" t="s">
        <v>142</v>
      </c>
      <c r="F5778" s="0" t="n">
        <v>0.14</v>
      </c>
      <c r="G5778" s="0" t="n">
        <v>0.13</v>
      </c>
      <c r="H5778" s="0" t="n">
        <v>0</v>
      </c>
      <c r="I5778" s="0" t="n">
        <v>0.03</v>
      </c>
      <c r="J5778" s="0" t="n">
        <v>0.31</v>
      </c>
      <c r="K5778" s="0" t="n">
        <v>58</v>
      </c>
      <c r="L5778" s="0" t="n">
        <v>2.1</v>
      </c>
      <c r="M5778" s="0" t="s">
        <v>36</v>
      </c>
      <c r="N5778" s="0" t="s">
        <v>35</v>
      </c>
      <c r="O5778" s="0" t="s">
        <v>53</v>
      </c>
      <c r="P5778" s="0" t="n">
        <f aca="false">IF(AND(OR(Dashboard!$B$5="All",D5778=Dashboard!$B$5),OR(Dashboard!$D$5="All",N5778=Dashboard!$D$5),OR(AND(C5778&lt;&gt;"",C5778&gt;=Dashboard!$F$5,C5778&lt;=Dashboard!$H$5),AND(C5778="",Dashboard!$F$5&lt;=1980,Dashboard!$H$5&gt;=2016))),1,0)</f>
        <v>1</v>
      </c>
      <c r="Q5778" s="0" t="n">
        <f aca="false">J5778*P5778+ROW()*0.00000001</f>
        <v>0.31005778</v>
      </c>
    </row>
    <row r="5779" customFormat="false" ht="15" hidden="false" customHeight="false" outlineLevel="0" collapsed="false">
      <c r="A5779" s="0" t="s">
        <v>1957</v>
      </c>
      <c r="B5779" s="0" t="s">
        <v>64</v>
      </c>
      <c r="C5779" s="0" t="n">
        <v>2005</v>
      </c>
      <c r="D5779" s="0" t="s">
        <v>34</v>
      </c>
      <c r="E5779" s="0" t="s">
        <v>142</v>
      </c>
      <c r="F5779" s="0" t="n">
        <v>0.28</v>
      </c>
      <c r="G5779" s="0" t="n">
        <v>0</v>
      </c>
      <c r="H5779" s="0" t="n">
        <v>0</v>
      </c>
      <c r="I5779" s="0" t="n">
        <v>0.02</v>
      </c>
      <c r="J5779" s="0" t="n">
        <v>0.31</v>
      </c>
      <c r="K5779" s="0" t="n">
        <v>71</v>
      </c>
      <c r="L5779" s="0" t="n">
        <v>7.4</v>
      </c>
      <c r="M5779" s="0" t="s">
        <v>36</v>
      </c>
      <c r="N5779" s="0" t="s">
        <v>66</v>
      </c>
      <c r="O5779" s="0" t="s">
        <v>37</v>
      </c>
      <c r="P5779" s="0" t="n">
        <f aca="false">IF(AND(OR(Dashboard!$B$5="All",D5779=Dashboard!$B$5),OR(Dashboard!$D$5="All",N5779=Dashboard!$D$5),OR(AND(C5779&lt;&gt;"",C5779&gt;=Dashboard!$F$5,C5779&lt;=Dashboard!$H$5),AND(C5779="",Dashboard!$F$5&lt;=1980,Dashboard!$H$5&gt;=2016))),1,0)</f>
        <v>1</v>
      </c>
      <c r="Q5779" s="0" t="n">
        <f aca="false">J5779*P5779+ROW()*0.00000001</f>
        <v>0.31005779</v>
      </c>
    </row>
    <row r="5780" customFormat="false" ht="15" hidden="false" customHeight="false" outlineLevel="0" collapsed="false">
      <c r="A5780" s="0" t="s">
        <v>4350</v>
      </c>
      <c r="B5780" s="0" t="s">
        <v>873</v>
      </c>
      <c r="C5780" s="0" t="n">
        <v>1997</v>
      </c>
      <c r="D5780" s="0" t="s">
        <v>46</v>
      </c>
      <c r="E5780" s="0" t="s">
        <v>1607</v>
      </c>
      <c r="F5780" s="0" t="n">
        <v>0</v>
      </c>
      <c r="G5780" s="0" t="n">
        <v>0</v>
      </c>
      <c r="H5780" s="0" t="n">
        <v>0.31</v>
      </c>
      <c r="I5780" s="0" t="n">
        <v>0</v>
      </c>
      <c r="J5780" s="0" t="n">
        <v>0.31</v>
      </c>
      <c r="N5780" s="0" t="s">
        <v>154</v>
      </c>
      <c r="P5780" s="0" t="n">
        <f aca="false">IF(AND(OR(Dashboard!$B$5="All",D5780=Dashboard!$B$5),OR(Dashboard!$D$5="All",N5780=Dashboard!$D$5),OR(AND(C5780&lt;&gt;"",C5780&gt;=Dashboard!$F$5,C5780&lt;=Dashboard!$H$5),AND(C5780="",Dashboard!$F$5&lt;=1980,Dashboard!$H$5&gt;=2016))),1,0)</f>
        <v>1</v>
      </c>
      <c r="Q5780" s="0" t="n">
        <f aca="false">J5780*P5780+ROW()*0.00000001</f>
        <v>0.3100578</v>
      </c>
    </row>
    <row r="5781" customFormat="false" ht="15" hidden="false" customHeight="false" outlineLevel="0" collapsed="false">
      <c r="A5781" s="0" t="s">
        <v>4351</v>
      </c>
      <c r="B5781" s="0" t="s">
        <v>50</v>
      </c>
      <c r="C5781" s="0" t="n">
        <v>2010</v>
      </c>
      <c r="D5781" s="0" t="s">
        <v>71</v>
      </c>
      <c r="E5781" s="0" t="s">
        <v>142</v>
      </c>
      <c r="F5781" s="0" t="n">
        <v>0.2</v>
      </c>
      <c r="G5781" s="0" t="n">
        <v>0.08</v>
      </c>
      <c r="H5781" s="0" t="n">
        <v>0</v>
      </c>
      <c r="I5781" s="0" t="n">
        <v>0.02</v>
      </c>
      <c r="J5781" s="0" t="n">
        <v>0.31</v>
      </c>
      <c r="N5781" s="0" t="s">
        <v>35</v>
      </c>
      <c r="P5781" s="0" t="n">
        <f aca="false">IF(AND(OR(Dashboard!$B$5="All",D5781=Dashboard!$B$5),OR(Dashboard!$D$5="All",N5781=Dashboard!$D$5),OR(AND(C5781&lt;&gt;"",C5781&gt;=Dashboard!$F$5,C5781&lt;=Dashboard!$H$5),AND(C5781="",Dashboard!$F$5&lt;=1980,Dashboard!$H$5&gt;=2016))),1,0)</f>
        <v>1</v>
      </c>
      <c r="Q5781" s="0" t="n">
        <f aca="false">J5781*P5781+ROW()*0.00000001</f>
        <v>0.31005781</v>
      </c>
    </row>
    <row r="5782" customFormat="false" ht="15" hidden="false" customHeight="false" outlineLevel="0" collapsed="false">
      <c r="A5782" s="0" t="s">
        <v>4352</v>
      </c>
      <c r="B5782" s="0" t="s">
        <v>64</v>
      </c>
      <c r="C5782" s="0" t="n">
        <v>2011</v>
      </c>
      <c r="D5782" s="0" t="s">
        <v>34</v>
      </c>
      <c r="E5782" s="0" t="s">
        <v>4353</v>
      </c>
      <c r="F5782" s="0" t="n">
        <v>0.09</v>
      </c>
      <c r="G5782" s="0" t="n">
        <v>0.19</v>
      </c>
      <c r="H5782" s="0" t="n">
        <v>0</v>
      </c>
      <c r="I5782" s="0" t="n">
        <v>0.03</v>
      </c>
      <c r="J5782" s="0" t="n">
        <v>0.31</v>
      </c>
      <c r="K5782" s="0" t="n">
        <v>73</v>
      </c>
      <c r="L5782" s="0" t="n">
        <v>6</v>
      </c>
      <c r="M5782" s="0" t="s">
        <v>36</v>
      </c>
      <c r="N5782" s="0" t="s">
        <v>66</v>
      </c>
      <c r="O5782" s="0" t="s">
        <v>37</v>
      </c>
      <c r="P5782" s="0" t="n">
        <f aca="false">IF(AND(OR(Dashboard!$B$5="All",D5782=Dashboard!$B$5),OR(Dashboard!$D$5="All",N5782=Dashboard!$D$5),OR(AND(C5782&lt;&gt;"",C5782&gt;=Dashboard!$F$5,C5782&lt;=Dashboard!$H$5),AND(C5782="",Dashboard!$F$5&lt;=1980,Dashboard!$H$5&gt;=2016))),1,0)</f>
        <v>1</v>
      </c>
      <c r="Q5782" s="0" t="n">
        <f aca="false">J5782*P5782+ROW()*0.00000001</f>
        <v>0.31005782</v>
      </c>
    </row>
    <row r="5783" customFormat="false" ht="15" hidden="false" customHeight="false" outlineLevel="0" collapsed="false">
      <c r="A5783" s="0" t="s">
        <v>4354</v>
      </c>
      <c r="B5783" s="0" t="s">
        <v>117</v>
      </c>
      <c r="C5783" s="0" t="n">
        <v>1998</v>
      </c>
      <c r="D5783" s="0" t="s">
        <v>41</v>
      </c>
      <c r="E5783" s="0" t="s">
        <v>821</v>
      </c>
      <c r="F5783" s="0" t="n">
        <v>0.17</v>
      </c>
      <c r="G5783" s="0" t="n">
        <v>0.12</v>
      </c>
      <c r="H5783" s="0" t="n">
        <v>0</v>
      </c>
      <c r="I5783" s="0" t="n">
        <v>0.02</v>
      </c>
      <c r="J5783" s="0" t="n">
        <v>0.31</v>
      </c>
      <c r="N5783" s="0" t="s">
        <v>74</v>
      </c>
      <c r="P5783" s="0" t="n">
        <f aca="false">IF(AND(OR(Dashboard!$B$5="All",D5783=Dashboard!$B$5),OR(Dashboard!$D$5="All",N5783=Dashboard!$D$5),OR(AND(C5783&lt;&gt;"",C5783&gt;=Dashboard!$F$5,C5783&lt;=Dashboard!$H$5),AND(C5783="",Dashboard!$F$5&lt;=1980,Dashboard!$H$5&gt;=2016))),1,0)</f>
        <v>1</v>
      </c>
      <c r="Q5783" s="0" t="n">
        <f aca="false">J5783*P5783+ROW()*0.00000001</f>
        <v>0.31005783</v>
      </c>
    </row>
    <row r="5784" customFormat="false" ht="15" hidden="false" customHeight="false" outlineLevel="0" collapsed="false">
      <c r="A5784" s="0" t="s">
        <v>2443</v>
      </c>
      <c r="B5784" s="0" t="s">
        <v>144</v>
      </c>
      <c r="C5784" s="0" t="n">
        <v>2004</v>
      </c>
      <c r="D5784" s="0" t="s">
        <v>52</v>
      </c>
      <c r="E5784" s="0" t="s">
        <v>649</v>
      </c>
      <c r="F5784" s="0" t="n">
        <v>0.24</v>
      </c>
      <c r="G5784" s="0" t="n">
        <v>0.05</v>
      </c>
      <c r="H5784" s="0" t="n">
        <v>0</v>
      </c>
      <c r="I5784" s="0" t="n">
        <v>0.01</v>
      </c>
      <c r="J5784" s="0" t="n">
        <v>0.31</v>
      </c>
      <c r="K5784" s="0" t="n">
        <v>74</v>
      </c>
      <c r="L5784" s="0" t="n">
        <v>7.4</v>
      </c>
      <c r="M5784" s="0" t="s">
        <v>73</v>
      </c>
      <c r="N5784" s="0" t="s">
        <v>66</v>
      </c>
      <c r="O5784" s="0" t="s">
        <v>37</v>
      </c>
      <c r="P5784" s="0" t="n">
        <f aca="false">IF(AND(OR(Dashboard!$B$5="All",D5784=Dashboard!$B$5),OR(Dashboard!$D$5="All",N5784=Dashboard!$D$5),OR(AND(C5784&lt;&gt;"",C5784&gt;=Dashboard!$F$5,C5784&lt;=Dashboard!$H$5),AND(C5784="",Dashboard!$F$5&lt;=1980,Dashboard!$H$5&gt;=2016))),1,0)</f>
        <v>1</v>
      </c>
      <c r="Q5784" s="0" t="n">
        <f aca="false">J5784*P5784+ROW()*0.00000001</f>
        <v>0.31005784</v>
      </c>
    </row>
    <row r="5785" customFormat="false" ht="15" hidden="false" customHeight="false" outlineLevel="0" collapsed="false">
      <c r="A5785" s="0" t="s">
        <v>1466</v>
      </c>
      <c r="B5785" s="0" t="s">
        <v>117</v>
      </c>
      <c r="C5785" s="0" t="n">
        <v>1997</v>
      </c>
      <c r="D5785" s="0" t="s">
        <v>58</v>
      </c>
      <c r="E5785" s="0" t="s">
        <v>157</v>
      </c>
      <c r="F5785" s="0" t="n">
        <v>0</v>
      </c>
      <c r="G5785" s="0" t="n">
        <v>0</v>
      </c>
      <c r="H5785" s="0" t="n">
        <v>0.29</v>
      </c>
      <c r="I5785" s="0" t="n">
        <v>0.02</v>
      </c>
      <c r="J5785" s="0" t="n">
        <v>0.31</v>
      </c>
      <c r="N5785" s="0" t="s">
        <v>74</v>
      </c>
      <c r="P5785" s="0" t="n">
        <f aca="false">IF(AND(OR(Dashboard!$B$5="All",D5785=Dashboard!$B$5),OR(Dashboard!$D$5="All",N5785=Dashboard!$D$5),OR(AND(C5785&lt;&gt;"",C5785&gt;=Dashboard!$F$5,C5785&lt;=Dashboard!$H$5),AND(C5785="",Dashboard!$F$5&lt;=1980,Dashboard!$H$5&gt;=2016))),1,0)</f>
        <v>1</v>
      </c>
      <c r="Q5785" s="0" t="n">
        <f aca="false">J5785*P5785+ROW()*0.00000001</f>
        <v>0.31005785</v>
      </c>
    </row>
    <row r="5786" customFormat="false" ht="15" hidden="false" customHeight="false" outlineLevel="0" collapsed="false">
      <c r="A5786" s="0" t="s">
        <v>2823</v>
      </c>
      <c r="B5786" s="0" t="s">
        <v>33</v>
      </c>
      <c r="C5786" s="0" t="n">
        <v>2008</v>
      </c>
      <c r="D5786" s="0" t="s">
        <v>71</v>
      </c>
      <c r="E5786" s="0" t="s">
        <v>154</v>
      </c>
      <c r="F5786" s="0" t="n">
        <v>0.28</v>
      </c>
      <c r="G5786" s="0" t="n">
        <v>0.01</v>
      </c>
      <c r="H5786" s="0" t="n">
        <v>0</v>
      </c>
      <c r="I5786" s="0" t="n">
        <v>0.02</v>
      </c>
      <c r="J5786" s="0" t="n">
        <v>0.31</v>
      </c>
      <c r="K5786" s="0" t="n">
        <v>46</v>
      </c>
      <c r="M5786" s="0" t="s">
        <v>103</v>
      </c>
      <c r="N5786" s="0" t="s">
        <v>35</v>
      </c>
      <c r="O5786" s="0" t="s">
        <v>177</v>
      </c>
      <c r="P5786" s="0" t="n">
        <f aca="false">IF(AND(OR(Dashboard!$B$5="All",D5786=Dashboard!$B$5),OR(Dashboard!$D$5="All",N5786=Dashboard!$D$5),OR(AND(C5786&lt;&gt;"",C5786&gt;=Dashboard!$F$5,C5786&lt;=Dashboard!$H$5),AND(C5786="",Dashboard!$F$5&lt;=1980,Dashboard!$H$5&gt;=2016))),1,0)</f>
        <v>1</v>
      </c>
      <c r="Q5786" s="0" t="n">
        <f aca="false">J5786*P5786+ROW()*0.00000001</f>
        <v>0.31005786</v>
      </c>
    </row>
    <row r="5787" customFormat="false" ht="15" hidden="false" customHeight="false" outlineLevel="0" collapsed="false">
      <c r="A5787" s="0" t="s">
        <v>1463</v>
      </c>
      <c r="B5787" s="0" t="s">
        <v>186</v>
      </c>
      <c r="C5787" s="0" t="n">
        <v>2002</v>
      </c>
      <c r="D5787" s="0" t="s">
        <v>41</v>
      </c>
      <c r="E5787" s="0" t="s">
        <v>142</v>
      </c>
      <c r="F5787" s="0" t="n">
        <v>0.24</v>
      </c>
      <c r="G5787" s="0" t="n">
        <v>0.06</v>
      </c>
      <c r="H5787" s="0" t="n">
        <v>0</v>
      </c>
      <c r="I5787" s="0" t="n">
        <v>0.01</v>
      </c>
      <c r="J5787" s="0" t="n">
        <v>0.31</v>
      </c>
      <c r="K5787" s="0" t="n">
        <v>85</v>
      </c>
      <c r="L5787" s="0" t="n">
        <v>6.6</v>
      </c>
      <c r="M5787" s="0" t="s">
        <v>36</v>
      </c>
      <c r="N5787" s="0" t="s">
        <v>35</v>
      </c>
      <c r="O5787" s="0" t="s">
        <v>42</v>
      </c>
      <c r="P5787" s="0" t="n">
        <f aca="false">IF(AND(OR(Dashboard!$B$5="All",D5787=Dashboard!$B$5),OR(Dashboard!$D$5="All",N5787=Dashboard!$D$5),OR(AND(C5787&lt;&gt;"",C5787&gt;=Dashboard!$F$5,C5787&lt;=Dashboard!$H$5),AND(C5787="",Dashboard!$F$5&lt;=1980,Dashboard!$H$5&gt;=2016))),1,0)</f>
        <v>1</v>
      </c>
      <c r="Q5787" s="0" t="n">
        <f aca="false">J5787*P5787+ROW()*0.00000001</f>
        <v>0.31005787</v>
      </c>
    </row>
    <row r="5788" customFormat="false" ht="15" hidden="false" customHeight="false" outlineLevel="0" collapsed="false">
      <c r="A5788" s="0" t="s">
        <v>4355</v>
      </c>
      <c r="B5788" s="0" t="s">
        <v>164</v>
      </c>
      <c r="C5788" s="0" t="n">
        <v>2012</v>
      </c>
      <c r="D5788" s="0" t="s">
        <v>246</v>
      </c>
      <c r="E5788" s="0" t="s">
        <v>328</v>
      </c>
      <c r="F5788" s="0" t="n">
        <v>0</v>
      </c>
      <c r="G5788" s="0" t="n">
        <v>0</v>
      </c>
      <c r="H5788" s="0" t="n">
        <v>0.31</v>
      </c>
      <c r="I5788" s="0" t="n">
        <v>0</v>
      </c>
      <c r="J5788" s="0" t="n">
        <v>0.31</v>
      </c>
      <c r="N5788" s="0" t="s">
        <v>74</v>
      </c>
      <c r="P5788" s="0" t="n">
        <f aca="false">IF(AND(OR(Dashboard!$B$5="All",D5788=Dashboard!$B$5),OR(Dashboard!$D$5="All",N5788=Dashboard!$D$5),OR(AND(C5788&lt;&gt;"",C5788&gt;=Dashboard!$F$5,C5788&lt;=Dashboard!$H$5),AND(C5788="",Dashboard!$F$5&lt;=1980,Dashboard!$H$5&gt;=2016))),1,0)</f>
        <v>1</v>
      </c>
      <c r="Q5788" s="0" t="n">
        <f aca="false">J5788*P5788+ROW()*0.00000001</f>
        <v>0.31005788</v>
      </c>
    </row>
    <row r="5789" customFormat="false" ht="15" hidden="false" customHeight="false" outlineLevel="0" collapsed="false">
      <c r="A5789" s="0" t="s">
        <v>4350</v>
      </c>
      <c r="B5789" s="0" t="s">
        <v>97</v>
      </c>
      <c r="C5789" s="0" t="n">
        <v>2012</v>
      </c>
      <c r="D5789" s="0" t="s">
        <v>46</v>
      </c>
      <c r="E5789" s="0" t="s">
        <v>1607</v>
      </c>
      <c r="F5789" s="0" t="n">
        <v>0.13</v>
      </c>
      <c r="G5789" s="0" t="n">
        <v>0.02</v>
      </c>
      <c r="H5789" s="0" t="n">
        <v>0.14</v>
      </c>
      <c r="I5789" s="0" t="n">
        <v>0.01</v>
      </c>
      <c r="J5789" s="0" t="n">
        <v>0.31</v>
      </c>
      <c r="N5789" s="0" t="s">
        <v>35</v>
      </c>
      <c r="P5789" s="0" t="n">
        <f aca="false">IF(AND(OR(Dashboard!$B$5="All",D5789=Dashboard!$B$5),OR(Dashboard!$D$5="All",N5789=Dashboard!$D$5),OR(AND(C5789&lt;&gt;"",C5789&gt;=Dashboard!$F$5,C5789&lt;=Dashboard!$H$5),AND(C5789="",Dashboard!$F$5&lt;=1980,Dashboard!$H$5&gt;=2016))),1,0)</f>
        <v>1</v>
      </c>
      <c r="Q5789" s="0" t="n">
        <f aca="false">J5789*P5789+ROW()*0.00000001</f>
        <v>0.31005789</v>
      </c>
    </row>
    <row r="5790" customFormat="false" ht="15" hidden="false" customHeight="false" outlineLevel="0" collapsed="false">
      <c r="A5790" s="0" t="s">
        <v>4356</v>
      </c>
      <c r="B5790" s="0" t="s">
        <v>50</v>
      </c>
      <c r="C5790" s="0" t="n">
        <v>2010</v>
      </c>
      <c r="D5790" s="0" t="s">
        <v>16</v>
      </c>
      <c r="E5790" s="0" t="s">
        <v>211</v>
      </c>
      <c r="F5790" s="0" t="n">
        <v>0.17</v>
      </c>
      <c r="G5790" s="0" t="n">
        <v>0.01</v>
      </c>
      <c r="H5790" s="0" t="n">
        <v>0.11</v>
      </c>
      <c r="I5790" s="0" t="n">
        <v>0.02</v>
      </c>
      <c r="J5790" s="0" t="n">
        <v>0.31</v>
      </c>
      <c r="K5790" s="0" t="n">
        <v>78</v>
      </c>
      <c r="L5790" s="0" t="n">
        <v>8.9</v>
      </c>
      <c r="M5790" s="0" t="s">
        <v>36</v>
      </c>
      <c r="N5790" s="0" t="s">
        <v>35</v>
      </c>
      <c r="O5790" s="0" t="s">
        <v>37</v>
      </c>
      <c r="P5790" s="0" t="n">
        <f aca="false">IF(AND(OR(Dashboard!$B$5="All",D5790=Dashboard!$B$5),OR(Dashboard!$D$5="All",N5790=Dashboard!$D$5),OR(AND(C5790&lt;&gt;"",C5790&gt;=Dashboard!$F$5,C5790&lt;=Dashboard!$H$5),AND(C5790="",Dashboard!$F$5&lt;=1980,Dashboard!$H$5&gt;=2016))),1,0)</f>
        <v>1</v>
      </c>
      <c r="Q5790" s="0" t="n">
        <f aca="false">J5790*P5790+ROW()*0.00000001</f>
        <v>0.3100579</v>
      </c>
    </row>
    <row r="5791" customFormat="false" ht="15" hidden="false" customHeight="false" outlineLevel="0" collapsed="false">
      <c r="A5791" s="0" t="s">
        <v>3375</v>
      </c>
      <c r="B5791" s="0" t="s">
        <v>70</v>
      </c>
      <c r="C5791" s="0" t="n">
        <v>2009</v>
      </c>
      <c r="D5791" s="0" t="s">
        <v>52</v>
      </c>
      <c r="E5791" s="0" t="s">
        <v>89</v>
      </c>
      <c r="F5791" s="0" t="n">
        <v>0</v>
      </c>
      <c r="G5791" s="0" t="n">
        <v>0.28</v>
      </c>
      <c r="H5791" s="0" t="n">
        <v>0</v>
      </c>
      <c r="I5791" s="0" t="n">
        <v>0.03</v>
      </c>
      <c r="J5791" s="0" t="n">
        <v>0.31</v>
      </c>
      <c r="N5791" s="0" t="s">
        <v>74</v>
      </c>
      <c r="P5791" s="0" t="n">
        <f aca="false">IF(AND(OR(Dashboard!$B$5="All",D5791=Dashboard!$B$5),OR(Dashboard!$D$5="All",N5791=Dashboard!$D$5),OR(AND(C5791&lt;&gt;"",C5791&gt;=Dashboard!$F$5,C5791&lt;=Dashboard!$H$5),AND(C5791="",Dashboard!$F$5&lt;=1980,Dashboard!$H$5&gt;=2016))),1,0)</f>
        <v>1</v>
      </c>
      <c r="Q5791" s="0" t="n">
        <f aca="false">J5791*P5791+ROW()*0.00000001</f>
        <v>0.31005791</v>
      </c>
    </row>
    <row r="5792" customFormat="false" ht="15" hidden="false" customHeight="false" outlineLevel="0" collapsed="false">
      <c r="A5792" s="0" t="s">
        <v>4357</v>
      </c>
      <c r="B5792" s="0" t="s">
        <v>117</v>
      </c>
      <c r="C5792" s="0" t="n">
        <v>1998</v>
      </c>
      <c r="D5792" s="0" t="s">
        <v>34</v>
      </c>
      <c r="E5792" s="0" t="s">
        <v>89</v>
      </c>
      <c r="F5792" s="0" t="n">
        <v>0.17</v>
      </c>
      <c r="G5792" s="0" t="n">
        <v>0.12</v>
      </c>
      <c r="H5792" s="0" t="n">
        <v>0</v>
      </c>
      <c r="I5792" s="0" t="n">
        <v>0.02</v>
      </c>
      <c r="J5792" s="0" t="n">
        <v>0.31</v>
      </c>
      <c r="N5792" s="0" t="s">
        <v>74</v>
      </c>
      <c r="P5792" s="0" t="n">
        <f aca="false">IF(AND(OR(Dashboard!$B$5="All",D5792=Dashboard!$B$5),OR(Dashboard!$D$5="All",N5792=Dashboard!$D$5),OR(AND(C5792&lt;&gt;"",C5792&gt;=Dashboard!$F$5,C5792&lt;=Dashboard!$H$5),AND(C5792="",Dashboard!$F$5&lt;=1980,Dashboard!$H$5&gt;=2016))),1,0)</f>
        <v>1</v>
      </c>
      <c r="Q5792" s="0" t="n">
        <f aca="false">J5792*P5792+ROW()*0.00000001</f>
        <v>0.31005792</v>
      </c>
    </row>
    <row r="5793" customFormat="false" ht="15" hidden="false" customHeight="false" outlineLevel="0" collapsed="false">
      <c r="A5793" s="0" t="s">
        <v>1139</v>
      </c>
      <c r="B5793" s="0" t="s">
        <v>64</v>
      </c>
      <c r="C5793" s="0" t="n">
        <v>2012</v>
      </c>
      <c r="D5793" s="0" t="s">
        <v>34</v>
      </c>
      <c r="E5793" s="0" t="s">
        <v>220</v>
      </c>
      <c r="F5793" s="0" t="n">
        <v>0.08</v>
      </c>
      <c r="G5793" s="0" t="n">
        <v>0.2</v>
      </c>
      <c r="H5793" s="0" t="n">
        <v>0</v>
      </c>
      <c r="I5793" s="0" t="n">
        <v>0.03</v>
      </c>
      <c r="J5793" s="0" t="n">
        <v>0.31</v>
      </c>
      <c r="K5793" s="0" t="n">
        <v>82</v>
      </c>
      <c r="L5793" s="0" t="n">
        <v>6.9</v>
      </c>
      <c r="M5793" s="0" t="s">
        <v>36</v>
      </c>
      <c r="N5793" s="0" t="s">
        <v>66</v>
      </c>
      <c r="O5793" s="0" t="s">
        <v>42</v>
      </c>
      <c r="P5793" s="0" t="n">
        <f aca="false">IF(AND(OR(Dashboard!$B$5="All",D5793=Dashboard!$B$5),OR(Dashboard!$D$5="All",N5793=Dashboard!$D$5),OR(AND(C5793&lt;&gt;"",C5793&gt;=Dashboard!$F$5,C5793&lt;=Dashboard!$H$5),AND(C5793="",Dashboard!$F$5&lt;=1980,Dashboard!$H$5&gt;=2016))),1,0)</f>
        <v>1</v>
      </c>
      <c r="Q5793" s="0" t="n">
        <f aca="false">J5793*P5793+ROW()*0.00000001</f>
        <v>0.31005793</v>
      </c>
    </row>
    <row r="5794" customFormat="false" ht="15" hidden="false" customHeight="false" outlineLevel="0" collapsed="false">
      <c r="A5794" s="0" t="s">
        <v>4358</v>
      </c>
      <c r="B5794" s="0" t="s">
        <v>76</v>
      </c>
      <c r="C5794" s="0" t="n">
        <v>2002</v>
      </c>
      <c r="D5794" s="0" t="s">
        <v>41</v>
      </c>
      <c r="E5794" s="0" t="s">
        <v>234</v>
      </c>
      <c r="F5794" s="0" t="n">
        <v>0.15</v>
      </c>
      <c r="G5794" s="0" t="n">
        <v>0.12</v>
      </c>
      <c r="H5794" s="0" t="n">
        <v>0</v>
      </c>
      <c r="I5794" s="0" t="n">
        <v>0.04</v>
      </c>
      <c r="J5794" s="0" t="n">
        <v>0.31</v>
      </c>
      <c r="K5794" s="0" t="n">
        <v>73</v>
      </c>
      <c r="L5794" s="0" t="n">
        <v>8.5</v>
      </c>
      <c r="M5794" s="0" t="s">
        <v>36</v>
      </c>
      <c r="N5794" s="0" t="s">
        <v>74</v>
      </c>
      <c r="O5794" s="0" t="s">
        <v>37</v>
      </c>
      <c r="P5794" s="0" t="n">
        <f aca="false">IF(AND(OR(Dashboard!$B$5="All",D5794=Dashboard!$B$5),OR(Dashboard!$D$5="All",N5794=Dashboard!$D$5),OR(AND(C5794&lt;&gt;"",C5794&gt;=Dashboard!$F$5,C5794&lt;=Dashboard!$H$5),AND(C5794="",Dashboard!$F$5&lt;=1980,Dashboard!$H$5&gt;=2016))),1,0)</f>
        <v>1</v>
      </c>
      <c r="Q5794" s="0" t="n">
        <f aca="false">J5794*P5794+ROW()*0.00000001</f>
        <v>0.31005794</v>
      </c>
    </row>
    <row r="5795" customFormat="false" ht="15" hidden="false" customHeight="false" outlineLevel="0" collapsed="false">
      <c r="A5795" s="0" t="s">
        <v>4359</v>
      </c>
      <c r="B5795" s="0" t="s">
        <v>50</v>
      </c>
      <c r="C5795" s="0" t="n">
        <v>2010</v>
      </c>
      <c r="D5795" s="0" t="s">
        <v>246</v>
      </c>
      <c r="E5795" s="0" t="s">
        <v>220</v>
      </c>
      <c r="F5795" s="0" t="n">
        <v>0.18</v>
      </c>
      <c r="G5795" s="0" t="n">
        <v>0.01</v>
      </c>
      <c r="H5795" s="0" t="n">
        <v>0.09</v>
      </c>
      <c r="I5795" s="0" t="n">
        <v>0.02</v>
      </c>
      <c r="J5795" s="0" t="n">
        <v>0.31</v>
      </c>
      <c r="N5795" s="0" t="s">
        <v>35</v>
      </c>
      <c r="P5795" s="0" t="n">
        <f aca="false">IF(AND(OR(Dashboard!$B$5="All",D5795=Dashboard!$B$5),OR(Dashboard!$D$5="All",N5795=Dashboard!$D$5),OR(AND(C5795&lt;&gt;"",C5795&gt;=Dashboard!$F$5,C5795&lt;=Dashboard!$H$5),AND(C5795="",Dashboard!$F$5&lt;=1980,Dashboard!$H$5&gt;=2016))),1,0)</f>
        <v>1</v>
      </c>
      <c r="Q5795" s="0" t="n">
        <f aca="false">J5795*P5795+ROW()*0.00000001</f>
        <v>0.31005795</v>
      </c>
    </row>
    <row r="5796" customFormat="false" ht="15" hidden="false" customHeight="false" outlineLevel="0" collapsed="false">
      <c r="A5796" s="0" t="s">
        <v>4360</v>
      </c>
      <c r="B5796" s="0" t="s">
        <v>76</v>
      </c>
      <c r="C5796" s="0" t="n">
        <v>2001</v>
      </c>
      <c r="D5796" s="0" t="s">
        <v>34</v>
      </c>
      <c r="E5796" s="0" t="s">
        <v>89</v>
      </c>
      <c r="F5796" s="0" t="n">
        <v>0.15</v>
      </c>
      <c r="G5796" s="0" t="n">
        <v>0.12</v>
      </c>
      <c r="H5796" s="0" t="n">
        <v>0</v>
      </c>
      <c r="I5796" s="0" t="n">
        <v>0.04</v>
      </c>
      <c r="J5796" s="0" t="n">
        <v>0.31</v>
      </c>
      <c r="K5796" s="0" t="n">
        <v>52</v>
      </c>
      <c r="L5796" s="0" t="n">
        <v>6.5</v>
      </c>
      <c r="M5796" s="0" t="s">
        <v>36</v>
      </c>
      <c r="N5796" s="0" t="s">
        <v>74</v>
      </c>
      <c r="O5796" s="0" t="s">
        <v>53</v>
      </c>
      <c r="P5796" s="0" t="n">
        <f aca="false">IF(AND(OR(Dashboard!$B$5="All",D5796=Dashboard!$B$5),OR(Dashboard!$D$5="All",N5796=Dashboard!$D$5),OR(AND(C5796&lt;&gt;"",C5796&gt;=Dashboard!$F$5,C5796&lt;=Dashboard!$H$5),AND(C5796="",Dashboard!$F$5&lt;=1980,Dashboard!$H$5&gt;=2016))),1,0)</f>
        <v>1</v>
      </c>
      <c r="Q5796" s="0" t="n">
        <f aca="false">J5796*P5796+ROW()*0.00000001</f>
        <v>0.31005796</v>
      </c>
    </row>
    <row r="5797" customFormat="false" ht="15" hidden="false" customHeight="false" outlineLevel="0" collapsed="false">
      <c r="A5797" s="0" t="s">
        <v>4361</v>
      </c>
      <c r="B5797" s="0" t="s">
        <v>117</v>
      </c>
      <c r="C5797" s="0" t="n">
        <v>1998</v>
      </c>
      <c r="D5797" s="0" t="s">
        <v>52</v>
      </c>
      <c r="E5797" s="0" t="s">
        <v>449</v>
      </c>
      <c r="F5797" s="0" t="n">
        <v>0.17</v>
      </c>
      <c r="G5797" s="0" t="n">
        <v>0.12</v>
      </c>
      <c r="H5797" s="0" t="n">
        <v>0</v>
      </c>
      <c r="I5797" s="0" t="n">
        <v>0.02</v>
      </c>
      <c r="J5797" s="0" t="n">
        <v>0.31</v>
      </c>
      <c r="N5797" s="0" t="s">
        <v>74</v>
      </c>
      <c r="P5797" s="0" t="n">
        <f aca="false">IF(AND(OR(Dashboard!$B$5="All",D5797=Dashboard!$B$5),OR(Dashboard!$D$5="All",N5797=Dashboard!$D$5),OR(AND(C5797&lt;&gt;"",C5797&gt;=Dashboard!$F$5,C5797&lt;=Dashboard!$H$5),AND(C5797="",Dashboard!$F$5&lt;=1980,Dashboard!$H$5&gt;=2016))),1,0)</f>
        <v>1</v>
      </c>
      <c r="Q5797" s="0" t="n">
        <f aca="false">J5797*P5797+ROW()*0.00000001</f>
        <v>0.31005797</v>
      </c>
    </row>
    <row r="5798" customFormat="false" ht="15" hidden="false" customHeight="false" outlineLevel="0" collapsed="false">
      <c r="A5798" s="0" t="s">
        <v>4362</v>
      </c>
      <c r="B5798" s="0" t="s">
        <v>33</v>
      </c>
      <c r="C5798" s="0" t="n">
        <v>2009</v>
      </c>
      <c r="D5798" s="0" t="s">
        <v>34</v>
      </c>
      <c r="E5798" s="0" t="s">
        <v>91</v>
      </c>
      <c r="F5798" s="0" t="n">
        <v>0.28</v>
      </c>
      <c r="G5798" s="0" t="n">
        <v>0</v>
      </c>
      <c r="H5798" s="0" t="n">
        <v>0</v>
      </c>
      <c r="I5798" s="0" t="n">
        <v>0.02</v>
      </c>
      <c r="J5798" s="0" t="n">
        <v>0.31</v>
      </c>
      <c r="L5798" s="0" t="n">
        <v>7.8</v>
      </c>
      <c r="M5798" s="0" t="s">
        <v>103</v>
      </c>
      <c r="N5798" s="0" t="s">
        <v>35</v>
      </c>
      <c r="P5798" s="0" t="n">
        <f aca="false">IF(AND(OR(Dashboard!$B$5="All",D5798=Dashboard!$B$5),OR(Dashboard!$D$5="All",N5798=Dashboard!$D$5),OR(AND(C5798&lt;&gt;"",C5798&gt;=Dashboard!$F$5,C5798&lt;=Dashboard!$H$5),AND(C5798="",Dashboard!$F$5&lt;=1980,Dashboard!$H$5&gt;=2016))),1,0)</f>
        <v>1</v>
      </c>
      <c r="Q5798" s="0" t="n">
        <f aca="false">J5798*P5798+ROW()*0.00000001</f>
        <v>0.31005798</v>
      </c>
    </row>
    <row r="5799" customFormat="false" ht="15" hidden="false" customHeight="false" outlineLevel="0" collapsed="false">
      <c r="A5799" s="0" t="s">
        <v>4363</v>
      </c>
      <c r="B5799" s="0" t="s">
        <v>76</v>
      </c>
      <c r="C5799" s="0" t="n">
        <v>2001</v>
      </c>
      <c r="D5799" s="0" t="s">
        <v>52</v>
      </c>
      <c r="E5799" s="0" t="s">
        <v>4364</v>
      </c>
      <c r="F5799" s="0" t="n">
        <v>0.15</v>
      </c>
      <c r="G5799" s="0" t="n">
        <v>0.12</v>
      </c>
      <c r="H5799" s="0" t="n">
        <v>0</v>
      </c>
      <c r="I5799" s="0" t="n">
        <v>0.04</v>
      </c>
      <c r="J5799" s="0" t="n">
        <v>0.31</v>
      </c>
      <c r="M5799" s="0" t="s">
        <v>36</v>
      </c>
      <c r="N5799" s="0" t="s">
        <v>74</v>
      </c>
      <c r="P5799" s="0" t="n">
        <f aca="false">IF(AND(OR(Dashboard!$B$5="All",D5799=Dashboard!$B$5),OR(Dashboard!$D$5="All",N5799=Dashboard!$D$5),OR(AND(C5799&lt;&gt;"",C5799&gt;=Dashboard!$F$5,C5799&lt;=Dashboard!$H$5),AND(C5799="",Dashboard!$F$5&lt;=1980,Dashboard!$H$5&gt;=2016))),1,0)</f>
        <v>1</v>
      </c>
      <c r="Q5799" s="0" t="n">
        <f aca="false">J5799*P5799+ROW()*0.00000001</f>
        <v>0.31005799</v>
      </c>
    </row>
    <row r="5800" customFormat="false" ht="15" hidden="false" customHeight="false" outlineLevel="0" collapsed="false">
      <c r="A5800" s="0" t="s">
        <v>4365</v>
      </c>
      <c r="B5800" s="0" t="s">
        <v>159</v>
      </c>
      <c r="D5800" s="0" t="s">
        <v>71</v>
      </c>
      <c r="E5800" s="0" t="s">
        <v>160</v>
      </c>
      <c r="F5800" s="0" t="n">
        <v>0.29</v>
      </c>
      <c r="G5800" s="0" t="n">
        <v>0.02</v>
      </c>
      <c r="H5800" s="0" t="n">
        <v>0</v>
      </c>
      <c r="I5800" s="0" t="n">
        <v>0</v>
      </c>
      <c r="J5800" s="0" t="n">
        <v>0.31</v>
      </c>
      <c r="N5800" s="0" t="s">
        <v>161</v>
      </c>
      <c r="P5800" s="0" t="n">
        <f aca="false">IF(AND(OR(Dashboard!$B$5="All",D5800=Dashboard!$B$5),OR(Dashboard!$D$5="All",N5800=Dashboard!$D$5),OR(AND(C5800&lt;&gt;"",C5800&gt;=Dashboard!$F$5,C5800&lt;=Dashboard!$H$5),AND(C5800="",Dashboard!$F$5&lt;=1980,Dashboard!$H$5&gt;=2016))),1,0)</f>
        <v>1</v>
      </c>
      <c r="Q5800" s="0" t="n">
        <f aca="false">J5800*P5800+ROW()*0.00000001</f>
        <v>0.310058</v>
      </c>
    </row>
    <row r="5801" customFormat="false" ht="15" hidden="false" customHeight="false" outlineLevel="0" collapsed="false">
      <c r="A5801" s="0" t="s">
        <v>4366</v>
      </c>
      <c r="B5801" s="0" t="s">
        <v>78</v>
      </c>
      <c r="C5801" s="0" t="n">
        <v>1993</v>
      </c>
      <c r="D5801" s="0" t="s">
        <v>16</v>
      </c>
      <c r="E5801" s="0" t="s">
        <v>220</v>
      </c>
      <c r="F5801" s="0" t="n">
        <v>0</v>
      </c>
      <c r="G5801" s="0" t="n">
        <v>0</v>
      </c>
      <c r="H5801" s="0" t="n">
        <v>0.31</v>
      </c>
      <c r="I5801" s="0" t="n">
        <v>0</v>
      </c>
      <c r="J5801" s="0" t="n">
        <v>0.31</v>
      </c>
      <c r="N5801" s="0" t="s">
        <v>35</v>
      </c>
      <c r="P5801" s="0" t="n">
        <f aca="false">IF(AND(OR(Dashboard!$B$5="All",D5801=Dashboard!$B$5),OR(Dashboard!$D$5="All",N5801=Dashboard!$D$5),OR(AND(C5801&lt;&gt;"",C5801&gt;=Dashboard!$F$5,C5801&lt;=Dashboard!$H$5),AND(C5801="",Dashboard!$F$5&lt;=1980,Dashboard!$H$5&gt;=2016))),1,0)</f>
        <v>1</v>
      </c>
      <c r="Q5801" s="0" t="n">
        <f aca="false">J5801*P5801+ROW()*0.00000001</f>
        <v>0.31005801</v>
      </c>
    </row>
    <row r="5802" customFormat="false" ht="15" hidden="false" customHeight="false" outlineLevel="0" collapsed="false">
      <c r="A5802" s="0" t="s">
        <v>4367</v>
      </c>
      <c r="B5802" s="0" t="s">
        <v>33</v>
      </c>
      <c r="C5802" s="0" t="n">
        <v>2008</v>
      </c>
      <c r="D5802" s="0" t="s">
        <v>52</v>
      </c>
      <c r="E5802" s="0" t="s">
        <v>91</v>
      </c>
      <c r="F5802" s="0" t="n">
        <v>0.28</v>
      </c>
      <c r="G5802" s="0" t="n">
        <v>0</v>
      </c>
      <c r="H5802" s="0" t="n">
        <v>0</v>
      </c>
      <c r="I5802" s="0" t="n">
        <v>0.02</v>
      </c>
      <c r="J5802" s="0" t="n">
        <v>0.31</v>
      </c>
      <c r="N5802" s="0" t="s">
        <v>35</v>
      </c>
      <c r="P5802" s="0" t="n">
        <f aca="false">IF(AND(OR(Dashboard!$B$5="All",D5802=Dashboard!$B$5),OR(Dashboard!$D$5="All",N5802=Dashboard!$D$5),OR(AND(C5802&lt;&gt;"",C5802&gt;=Dashboard!$F$5,C5802&lt;=Dashboard!$H$5),AND(C5802="",Dashboard!$F$5&lt;=1980,Dashboard!$H$5&gt;=2016))),1,0)</f>
        <v>1</v>
      </c>
      <c r="Q5802" s="0" t="n">
        <f aca="false">J5802*P5802+ROW()*0.00000001</f>
        <v>0.31005802</v>
      </c>
    </row>
    <row r="5803" customFormat="false" ht="15" hidden="false" customHeight="false" outlineLevel="0" collapsed="false">
      <c r="A5803" s="0" t="s">
        <v>4368</v>
      </c>
      <c r="B5803" s="0" t="s">
        <v>159</v>
      </c>
      <c r="C5803" s="0" t="n">
        <v>1981</v>
      </c>
      <c r="D5803" s="0" t="s">
        <v>71</v>
      </c>
      <c r="E5803" s="0" t="s">
        <v>2468</v>
      </c>
      <c r="F5803" s="0" t="n">
        <v>0.29</v>
      </c>
      <c r="G5803" s="0" t="n">
        <v>0.02</v>
      </c>
      <c r="H5803" s="0" t="n">
        <v>0</v>
      </c>
      <c r="I5803" s="0" t="n">
        <v>0</v>
      </c>
      <c r="J5803" s="0" t="n">
        <v>0.31</v>
      </c>
      <c r="N5803" s="0" t="s">
        <v>161</v>
      </c>
      <c r="P5803" s="0" t="n">
        <f aca="false">IF(AND(OR(Dashboard!$B$5="All",D5803=Dashboard!$B$5),OR(Dashboard!$D$5="All",N5803=Dashboard!$D$5),OR(AND(C5803&lt;&gt;"",C5803&gt;=Dashboard!$F$5,C5803&lt;=Dashboard!$H$5),AND(C5803="",Dashboard!$F$5&lt;=1980,Dashboard!$H$5&gt;=2016))),1,0)</f>
        <v>1</v>
      </c>
      <c r="Q5803" s="0" t="n">
        <f aca="false">J5803*P5803+ROW()*0.00000001</f>
        <v>0.31005803</v>
      </c>
    </row>
    <row r="5804" customFormat="false" ht="15" hidden="false" customHeight="false" outlineLevel="0" collapsed="false">
      <c r="A5804" s="0" t="s">
        <v>4369</v>
      </c>
      <c r="B5804" s="0" t="s">
        <v>117</v>
      </c>
      <c r="C5804" s="0" t="n">
        <v>1999</v>
      </c>
      <c r="D5804" s="0" t="s">
        <v>16</v>
      </c>
      <c r="E5804" s="0" t="s">
        <v>214</v>
      </c>
      <c r="F5804" s="0" t="n">
        <v>0.17</v>
      </c>
      <c r="G5804" s="0" t="n">
        <v>0.12</v>
      </c>
      <c r="H5804" s="0" t="n">
        <v>0</v>
      </c>
      <c r="I5804" s="0" t="n">
        <v>0.02</v>
      </c>
      <c r="J5804" s="0" t="n">
        <v>0.31</v>
      </c>
      <c r="N5804" s="0" t="s">
        <v>74</v>
      </c>
      <c r="P5804" s="0" t="n">
        <f aca="false">IF(AND(OR(Dashboard!$B$5="All",D5804=Dashboard!$B$5),OR(Dashboard!$D$5="All",N5804=Dashboard!$D$5),OR(AND(C5804&lt;&gt;"",C5804&gt;=Dashboard!$F$5,C5804&lt;=Dashboard!$H$5),AND(C5804="",Dashboard!$F$5&lt;=1980,Dashboard!$H$5&gt;=2016))),1,0)</f>
        <v>1</v>
      </c>
      <c r="Q5804" s="0" t="n">
        <f aca="false">J5804*P5804+ROW()*0.00000001</f>
        <v>0.31005804</v>
      </c>
    </row>
    <row r="5805" customFormat="false" ht="15" hidden="false" customHeight="false" outlineLevel="0" collapsed="false">
      <c r="A5805" s="0" t="s">
        <v>4370</v>
      </c>
      <c r="B5805" s="0" t="s">
        <v>76</v>
      </c>
      <c r="C5805" s="0" t="n">
        <v>2002</v>
      </c>
      <c r="D5805" s="0" t="s">
        <v>71</v>
      </c>
      <c r="E5805" s="0" t="s">
        <v>91</v>
      </c>
      <c r="F5805" s="0" t="n">
        <v>0.15</v>
      </c>
      <c r="G5805" s="0" t="n">
        <v>0.12</v>
      </c>
      <c r="H5805" s="0" t="n">
        <v>0</v>
      </c>
      <c r="I5805" s="0" t="n">
        <v>0.04</v>
      </c>
      <c r="J5805" s="0" t="n">
        <v>0.31</v>
      </c>
      <c r="K5805" s="0" t="n">
        <v>49</v>
      </c>
      <c r="L5805" s="0" t="n">
        <v>6.1</v>
      </c>
      <c r="M5805" s="0" t="s">
        <v>73</v>
      </c>
      <c r="N5805" s="0" t="s">
        <v>74</v>
      </c>
      <c r="O5805" s="0" t="s">
        <v>177</v>
      </c>
      <c r="P5805" s="0" t="n">
        <f aca="false">IF(AND(OR(Dashboard!$B$5="All",D5805=Dashboard!$B$5),OR(Dashboard!$D$5="All",N5805=Dashboard!$D$5),OR(AND(C5805&lt;&gt;"",C5805&gt;=Dashboard!$F$5,C5805&lt;=Dashboard!$H$5),AND(C5805="",Dashboard!$F$5&lt;=1980,Dashboard!$H$5&gt;=2016))),1,0)</f>
        <v>1</v>
      </c>
      <c r="Q5805" s="0" t="n">
        <f aca="false">J5805*P5805+ROW()*0.00000001</f>
        <v>0.31005805</v>
      </c>
    </row>
    <row r="5806" customFormat="false" ht="15" hidden="false" customHeight="false" outlineLevel="0" collapsed="false">
      <c r="A5806" s="0" t="s">
        <v>4371</v>
      </c>
      <c r="B5806" s="0" t="s">
        <v>33</v>
      </c>
      <c r="C5806" s="0" t="n">
        <v>2008</v>
      </c>
      <c r="D5806" s="0" t="s">
        <v>52</v>
      </c>
      <c r="E5806" s="0" t="s">
        <v>1364</v>
      </c>
      <c r="F5806" s="0" t="n">
        <v>0.28</v>
      </c>
      <c r="G5806" s="0" t="n">
        <v>0</v>
      </c>
      <c r="H5806" s="0" t="n">
        <v>0</v>
      </c>
      <c r="I5806" s="0" t="n">
        <v>0.02</v>
      </c>
      <c r="J5806" s="0" t="n">
        <v>0.31</v>
      </c>
      <c r="K5806" s="0" t="n">
        <v>26</v>
      </c>
      <c r="M5806" s="0" t="s">
        <v>125</v>
      </c>
      <c r="N5806" s="0" t="s">
        <v>35</v>
      </c>
      <c r="O5806" s="0" t="s">
        <v>177</v>
      </c>
      <c r="P5806" s="0" t="n">
        <f aca="false">IF(AND(OR(Dashboard!$B$5="All",D5806=Dashboard!$B$5),OR(Dashboard!$D$5="All",N5806=Dashboard!$D$5),OR(AND(C5806&lt;&gt;"",C5806&gt;=Dashboard!$F$5,C5806&lt;=Dashboard!$H$5),AND(C5806="",Dashboard!$F$5&lt;=1980,Dashboard!$H$5&gt;=2016))),1,0)</f>
        <v>1</v>
      </c>
      <c r="Q5806" s="0" t="n">
        <f aca="false">J5806*P5806+ROW()*0.00000001</f>
        <v>0.31005806</v>
      </c>
    </row>
    <row r="5807" customFormat="false" ht="15" hidden="false" customHeight="false" outlineLevel="0" collapsed="false">
      <c r="A5807" s="0" t="s">
        <v>4372</v>
      </c>
      <c r="B5807" s="0" t="s">
        <v>50</v>
      </c>
      <c r="C5807" s="0" t="n">
        <v>2009</v>
      </c>
      <c r="D5807" s="0" t="s">
        <v>52</v>
      </c>
      <c r="E5807" s="0" t="s">
        <v>3696</v>
      </c>
      <c r="F5807" s="0" t="n">
        <v>0.29</v>
      </c>
      <c r="G5807" s="0" t="n">
        <v>0</v>
      </c>
      <c r="H5807" s="0" t="n">
        <v>0</v>
      </c>
      <c r="I5807" s="0" t="n">
        <v>0.02</v>
      </c>
      <c r="J5807" s="0" t="n">
        <v>0.31</v>
      </c>
      <c r="N5807" s="0" t="s">
        <v>35</v>
      </c>
      <c r="P5807" s="0" t="n">
        <f aca="false">IF(AND(OR(Dashboard!$B$5="All",D5807=Dashboard!$B$5),OR(Dashboard!$D$5="All",N5807=Dashboard!$D$5),OR(AND(C5807&lt;&gt;"",C5807&gt;=Dashboard!$F$5,C5807&lt;=Dashboard!$H$5),AND(C5807="",Dashboard!$F$5&lt;=1980,Dashboard!$H$5&gt;=2016))),1,0)</f>
        <v>1</v>
      </c>
      <c r="Q5807" s="0" t="n">
        <f aca="false">J5807*P5807+ROW()*0.00000001</f>
        <v>0.31005807</v>
      </c>
    </row>
    <row r="5808" customFormat="false" ht="15" hidden="false" customHeight="false" outlineLevel="0" collapsed="false">
      <c r="A5808" s="0" t="s">
        <v>3572</v>
      </c>
      <c r="B5808" s="0" t="s">
        <v>64</v>
      </c>
      <c r="C5808" s="0" t="n">
        <v>2010</v>
      </c>
      <c r="D5808" s="0" t="s">
        <v>71</v>
      </c>
      <c r="E5808" s="0" t="s">
        <v>487</v>
      </c>
      <c r="F5808" s="0" t="n">
        <v>0.24</v>
      </c>
      <c r="G5808" s="0" t="n">
        <v>0.05</v>
      </c>
      <c r="H5808" s="0" t="n">
        <v>0</v>
      </c>
      <c r="I5808" s="0" t="n">
        <v>0.02</v>
      </c>
      <c r="J5808" s="0" t="n">
        <v>0.31</v>
      </c>
      <c r="K5808" s="0" t="n">
        <v>58</v>
      </c>
      <c r="L5808" s="0" t="n">
        <v>6</v>
      </c>
      <c r="M5808" s="0" t="s">
        <v>103</v>
      </c>
      <c r="N5808" s="0" t="s">
        <v>66</v>
      </c>
      <c r="O5808" s="0" t="s">
        <v>53</v>
      </c>
      <c r="P5808" s="0" t="n">
        <f aca="false">IF(AND(OR(Dashboard!$B$5="All",D5808=Dashboard!$B$5),OR(Dashboard!$D$5="All",N5808=Dashboard!$D$5),OR(AND(C5808&lt;&gt;"",C5808&gt;=Dashboard!$F$5,C5808&lt;=Dashboard!$H$5),AND(C5808="",Dashboard!$F$5&lt;=1980,Dashboard!$H$5&gt;=2016))),1,0)</f>
        <v>1</v>
      </c>
      <c r="Q5808" s="0" t="n">
        <f aca="false">J5808*P5808+ROW()*0.00000001</f>
        <v>0.31005808</v>
      </c>
    </row>
    <row r="5809" customFormat="false" ht="15" hidden="false" customHeight="false" outlineLevel="0" collapsed="false">
      <c r="A5809" s="0" t="s">
        <v>4373</v>
      </c>
      <c r="B5809" s="0" t="s">
        <v>117</v>
      </c>
      <c r="C5809" s="0" t="n">
        <v>1999</v>
      </c>
      <c r="D5809" s="0" t="s">
        <v>52</v>
      </c>
      <c r="E5809" s="0" t="s">
        <v>91</v>
      </c>
      <c r="F5809" s="0" t="n">
        <v>0.17</v>
      </c>
      <c r="G5809" s="0" t="n">
        <v>0.12</v>
      </c>
      <c r="H5809" s="0" t="n">
        <v>0</v>
      </c>
      <c r="I5809" s="0" t="n">
        <v>0.02</v>
      </c>
      <c r="J5809" s="0" t="n">
        <v>0.31</v>
      </c>
      <c r="N5809" s="0" t="s">
        <v>74</v>
      </c>
      <c r="P5809" s="0" t="n">
        <f aca="false">IF(AND(OR(Dashboard!$B$5="All",D5809=Dashboard!$B$5),OR(Dashboard!$D$5="All",N5809=Dashboard!$D$5),OR(AND(C5809&lt;&gt;"",C5809&gt;=Dashboard!$F$5,C5809&lt;=Dashboard!$H$5),AND(C5809="",Dashboard!$F$5&lt;=1980,Dashboard!$H$5&gt;=2016))),1,0)</f>
        <v>1</v>
      </c>
      <c r="Q5809" s="0" t="n">
        <f aca="false">J5809*P5809+ROW()*0.00000001</f>
        <v>0.31005809</v>
      </c>
    </row>
    <row r="5810" customFormat="false" ht="15" hidden="false" customHeight="false" outlineLevel="0" collapsed="false">
      <c r="A5810" s="0" t="s">
        <v>4374</v>
      </c>
      <c r="B5810" s="0" t="s">
        <v>50</v>
      </c>
      <c r="C5810" s="0" t="n">
        <v>2006</v>
      </c>
      <c r="D5810" s="0" t="s">
        <v>48</v>
      </c>
      <c r="E5810" s="0" t="s">
        <v>124</v>
      </c>
      <c r="F5810" s="0" t="n">
        <v>0.28</v>
      </c>
      <c r="G5810" s="0" t="n">
        <v>0</v>
      </c>
      <c r="H5810" s="0" t="n">
        <v>0</v>
      </c>
      <c r="I5810" s="0" t="n">
        <v>0.02</v>
      </c>
      <c r="J5810" s="0" t="n">
        <v>0.31</v>
      </c>
      <c r="M5810" s="0" t="s">
        <v>36</v>
      </c>
      <c r="N5810" s="0" t="s">
        <v>35</v>
      </c>
      <c r="P5810" s="0" t="n">
        <f aca="false">IF(AND(OR(Dashboard!$B$5="All",D5810=Dashboard!$B$5),OR(Dashboard!$D$5="All",N5810=Dashboard!$D$5),OR(AND(C5810&lt;&gt;"",C5810&gt;=Dashboard!$F$5,C5810&lt;=Dashboard!$H$5),AND(C5810="",Dashboard!$F$5&lt;=1980,Dashboard!$H$5&gt;=2016))),1,0)</f>
        <v>1</v>
      </c>
      <c r="Q5810" s="0" t="n">
        <f aca="false">J5810*P5810+ROW()*0.00000001</f>
        <v>0.3100581</v>
      </c>
    </row>
    <row r="5811" customFormat="false" ht="15" hidden="false" customHeight="false" outlineLevel="0" collapsed="false">
      <c r="A5811" s="0" t="s">
        <v>4375</v>
      </c>
      <c r="B5811" s="0" t="s">
        <v>144</v>
      </c>
      <c r="C5811" s="0" t="n">
        <v>2002</v>
      </c>
      <c r="D5811" s="0" t="s">
        <v>102</v>
      </c>
      <c r="E5811" s="0" t="s">
        <v>248</v>
      </c>
      <c r="F5811" s="0" t="n">
        <v>0.23</v>
      </c>
      <c r="G5811" s="0" t="n">
        <v>0.07</v>
      </c>
      <c r="H5811" s="0" t="n">
        <v>0</v>
      </c>
      <c r="I5811" s="0" t="n">
        <v>0.01</v>
      </c>
      <c r="J5811" s="0" t="n">
        <v>0.31</v>
      </c>
      <c r="K5811" s="0" t="n">
        <v>32</v>
      </c>
      <c r="L5811" s="0" t="n">
        <v>2.4</v>
      </c>
      <c r="M5811" s="0" t="s">
        <v>103</v>
      </c>
      <c r="N5811" s="0" t="s">
        <v>66</v>
      </c>
      <c r="O5811" s="0" t="s">
        <v>177</v>
      </c>
      <c r="P5811" s="0" t="n">
        <f aca="false">IF(AND(OR(Dashboard!$B$5="All",D5811=Dashboard!$B$5),OR(Dashboard!$D$5="All",N5811=Dashboard!$D$5),OR(AND(C5811&lt;&gt;"",C5811&gt;=Dashboard!$F$5,C5811&lt;=Dashboard!$H$5),AND(C5811="",Dashboard!$F$5&lt;=1980,Dashboard!$H$5&gt;=2016))),1,0)</f>
        <v>1</v>
      </c>
      <c r="Q5811" s="0" t="n">
        <f aca="false">J5811*P5811+ROW()*0.00000001</f>
        <v>0.31005811</v>
      </c>
    </row>
    <row r="5812" customFormat="false" ht="15" hidden="false" customHeight="false" outlineLevel="0" collapsed="false">
      <c r="A5812" s="0" t="s">
        <v>4376</v>
      </c>
      <c r="B5812" s="0" t="s">
        <v>117</v>
      </c>
      <c r="C5812" s="0" t="n">
        <v>2000</v>
      </c>
      <c r="D5812" s="0" t="s">
        <v>48</v>
      </c>
      <c r="E5812" s="0" t="s">
        <v>1551</v>
      </c>
      <c r="F5812" s="0" t="n">
        <v>0.17</v>
      </c>
      <c r="G5812" s="0" t="n">
        <v>0.12</v>
      </c>
      <c r="H5812" s="0" t="n">
        <v>0</v>
      </c>
      <c r="I5812" s="0" t="n">
        <v>0.02</v>
      </c>
      <c r="J5812" s="0" t="n">
        <v>0.31</v>
      </c>
      <c r="N5812" s="0" t="s">
        <v>74</v>
      </c>
      <c r="P5812" s="0" t="n">
        <f aca="false">IF(AND(OR(Dashboard!$B$5="All",D5812=Dashboard!$B$5),OR(Dashboard!$D$5="All",N5812=Dashboard!$D$5),OR(AND(C5812&lt;&gt;"",C5812&gt;=Dashboard!$F$5,C5812&lt;=Dashboard!$H$5),AND(C5812="",Dashboard!$F$5&lt;=1980,Dashboard!$H$5&gt;=2016))),1,0)</f>
        <v>1</v>
      </c>
      <c r="Q5812" s="0" t="n">
        <f aca="false">J5812*P5812+ROW()*0.00000001</f>
        <v>0.31005812</v>
      </c>
    </row>
    <row r="5813" customFormat="false" ht="15" hidden="false" customHeight="false" outlineLevel="0" collapsed="false">
      <c r="A5813" s="0" t="s">
        <v>4377</v>
      </c>
      <c r="B5813" s="0" t="s">
        <v>85</v>
      </c>
      <c r="C5813" s="0" t="n">
        <v>2001</v>
      </c>
      <c r="D5813" s="0" t="s">
        <v>48</v>
      </c>
      <c r="E5813" s="0" t="s">
        <v>35</v>
      </c>
      <c r="F5813" s="0" t="n">
        <v>0</v>
      </c>
      <c r="G5813" s="0" t="n">
        <v>0</v>
      </c>
      <c r="H5813" s="0" t="n">
        <v>0.3</v>
      </c>
      <c r="I5813" s="0" t="n">
        <v>0.01</v>
      </c>
      <c r="J5813" s="0" t="n">
        <v>0.31</v>
      </c>
      <c r="N5813" s="0" t="s">
        <v>35</v>
      </c>
      <c r="P5813" s="0" t="n">
        <f aca="false">IF(AND(OR(Dashboard!$B$5="All",D5813=Dashboard!$B$5),OR(Dashboard!$D$5="All",N5813=Dashboard!$D$5),OR(AND(C5813&lt;&gt;"",C5813&gt;=Dashboard!$F$5,C5813&lt;=Dashboard!$H$5),AND(C5813="",Dashboard!$F$5&lt;=1980,Dashboard!$H$5&gt;=2016))),1,0)</f>
        <v>1</v>
      </c>
      <c r="Q5813" s="0" t="n">
        <f aca="false">J5813*P5813+ROW()*0.00000001</f>
        <v>0.31005813</v>
      </c>
    </row>
    <row r="5814" customFormat="false" ht="15" hidden="false" customHeight="false" outlineLevel="0" collapsed="false">
      <c r="A5814" s="0" t="s">
        <v>4378</v>
      </c>
      <c r="B5814" s="0" t="s">
        <v>117</v>
      </c>
      <c r="C5814" s="0" t="n">
        <v>2000</v>
      </c>
      <c r="D5814" s="0" t="s">
        <v>16</v>
      </c>
      <c r="E5814" s="0" t="s">
        <v>89</v>
      </c>
      <c r="F5814" s="0" t="n">
        <v>0.17</v>
      </c>
      <c r="G5814" s="0" t="n">
        <v>0.12</v>
      </c>
      <c r="H5814" s="0" t="n">
        <v>0</v>
      </c>
      <c r="I5814" s="0" t="n">
        <v>0.02</v>
      </c>
      <c r="J5814" s="0" t="n">
        <v>0.31</v>
      </c>
      <c r="K5814" s="0" t="n">
        <v>66</v>
      </c>
      <c r="L5814" s="0" t="n">
        <v>7.2</v>
      </c>
      <c r="M5814" s="0" t="s">
        <v>36</v>
      </c>
      <c r="N5814" s="0" t="s">
        <v>74</v>
      </c>
      <c r="O5814" s="0" t="s">
        <v>67</v>
      </c>
      <c r="P5814" s="0" t="n">
        <f aca="false">IF(AND(OR(Dashboard!$B$5="All",D5814=Dashboard!$B$5),OR(Dashboard!$D$5="All",N5814=Dashboard!$D$5),OR(AND(C5814&lt;&gt;"",C5814&gt;=Dashboard!$F$5,C5814&lt;=Dashboard!$H$5),AND(C5814="",Dashboard!$F$5&lt;=1980,Dashboard!$H$5&gt;=2016))),1,0)</f>
        <v>1</v>
      </c>
      <c r="Q5814" s="0" t="n">
        <f aca="false">J5814*P5814+ROW()*0.00000001</f>
        <v>0.31005814</v>
      </c>
    </row>
    <row r="5815" customFormat="false" ht="15" hidden="false" customHeight="false" outlineLevel="0" collapsed="false">
      <c r="A5815" s="0" t="s">
        <v>4379</v>
      </c>
      <c r="B5815" s="0" t="s">
        <v>70</v>
      </c>
      <c r="C5815" s="0" t="n">
        <v>2014</v>
      </c>
      <c r="D5815" s="0" t="s">
        <v>102</v>
      </c>
      <c r="E5815" s="0" t="s">
        <v>328</v>
      </c>
      <c r="F5815" s="0" t="n">
        <v>0.1</v>
      </c>
      <c r="G5815" s="0" t="n">
        <v>0.1</v>
      </c>
      <c r="H5815" s="0" t="n">
        <v>0.06</v>
      </c>
      <c r="I5815" s="0" t="n">
        <v>0.04</v>
      </c>
      <c r="J5815" s="0" t="n">
        <v>0.31</v>
      </c>
      <c r="K5815" s="0" t="n">
        <v>54</v>
      </c>
      <c r="L5815" s="0" t="n">
        <v>5.3</v>
      </c>
      <c r="M5815" s="0" t="s">
        <v>103</v>
      </c>
      <c r="N5815" s="0" t="s">
        <v>74</v>
      </c>
      <c r="O5815" s="0" t="s">
        <v>53</v>
      </c>
      <c r="P5815" s="0" t="n">
        <f aca="false">IF(AND(OR(Dashboard!$B$5="All",D5815=Dashboard!$B$5),OR(Dashboard!$D$5="All",N5815=Dashboard!$D$5),OR(AND(C5815&lt;&gt;"",C5815&gt;=Dashboard!$F$5,C5815&lt;=Dashboard!$H$5),AND(C5815="",Dashboard!$F$5&lt;=1980,Dashboard!$H$5&gt;=2016))),1,0)</f>
        <v>1</v>
      </c>
      <c r="Q5815" s="0" t="n">
        <f aca="false">J5815*P5815+ROW()*0.00000001</f>
        <v>0.31005815</v>
      </c>
    </row>
    <row r="5816" customFormat="false" ht="15" hidden="false" customHeight="false" outlineLevel="0" collapsed="false">
      <c r="A5816" s="0" t="s">
        <v>2155</v>
      </c>
      <c r="B5816" s="0" t="s">
        <v>94</v>
      </c>
      <c r="C5816" s="0" t="n">
        <v>2015</v>
      </c>
      <c r="D5816" s="0" t="s">
        <v>71</v>
      </c>
      <c r="E5816" s="0" t="s">
        <v>211</v>
      </c>
      <c r="F5816" s="0" t="n">
        <v>0.12</v>
      </c>
      <c r="G5816" s="0" t="n">
        <v>0.13</v>
      </c>
      <c r="H5816" s="0" t="n">
        <v>0</v>
      </c>
      <c r="I5816" s="0" t="n">
        <v>0.05</v>
      </c>
      <c r="J5816" s="0" t="n">
        <v>0.31</v>
      </c>
      <c r="N5816" s="0" t="s">
        <v>74</v>
      </c>
      <c r="P5816" s="0" t="n">
        <f aca="false">IF(AND(OR(Dashboard!$B$5="All",D5816=Dashboard!$B$5),OR(Dashboard!$D$5="All",N5816=Dashboard!$D$5),OR(AND(C5816&lt;&gt;"",C5816&gt;=Dashboard!$F$5,C5816&lt;=Dashboard!$H$5),AND(C5816="",Dashboard!$F$5&lt;=1980,Dashboard!$H$5&gt;=2016))),1,0)</f>
        <v>1</v>
      </c>
      <c r="Q5816" s="0" t="n">
        <f aca="false">J5816*P5816+ROW()*0.00000001</f>
        <v>0.31005816</v>
      </c>
    </row>
    <row r="5817" customFormat="false" ht="15" hidden="false" customHeight="false" outlineLevel="0" collapsed="false">
      <c r="A5817" s="0" t="s">
        <v>4380</v>
      </c>
      <c r="B5817" s="0" t="s">
        <v>76</v>
      </c>
      <c r="C5817" s="0" t="n">
        <v>2002</v>
      </c>
      <c r="D5817" s="0" t="s">
        <v>71</v>
      </c>
      <c r="E5817" s="0" t="s">
        <v>89</v>
      </c>
      <c r="F5817" s="0" t="n">
        <v>0.15</v>
      </c>
      <c r="G5817" s="0" t="n">
        <v>0.12</v>
      </c>
      <c r="H5817" s="0" t="n">
        <v>0</v>
      </c>
      <c r="I5817" s="0" t="n">
        <v>0.04</v>
      </c>
      <c r="J5817" s="0" t="n">
        <v>0.31</v>
      </c>
      <c r="K5817" s="0" t="n">
        <v>59</v>
      </c>
      <c r="L5817" s="0" t="n">
        <v>7.8</v>
      </c>
      <c r="M5817" s="0" t="s">
        <v>36</v>
      </c>
      <c r="N5817" s="0" t="s">
        <v>74</v>
      </c>
      <c r="O5817" s="0" t="s">
        <v>53</v>
      </c>
      <c r="P5817" s="0" t="n">
        <f aca="false">IF(AND(OR(Dashboard!$B$5="All",D5817=Dashboard!$B$5),OR(Dashboard!$D$5="All",N5817=Dashboard!$D$5),OR(AND(C5817&lt;&gt;"",C5817&gt;=Dashboard!$F$5,C5817&lt;=Dashboard!$H$5),AND(C5817="",Dashboard!$F$5&lt;=1980,Dashboard!$H$5&gt;=2016))),1,0)</f>
        <v>1</v>
      </c>
      <c r="Q5817" s="0" t="n">
        <f aca="false">J5817*P5817+ROW()*0.00000001</f>
        <v>0.31005817</v>
      </c>
    </row>
    <row r="5818" customFormat="false" ht="15" hidden="false" customHeight="false" outlineLevel="0" collapsed="false">
      <c r="A5818" s="0" t="s">
        <v>4381</v>
      </c>
      <c r="B5818" s="0" t="s">
        <v>78</v>
      </c>
      <c r="C5818" s="0" t="n">
        <v>1996</v>
      </c>
      <c r="D5818" s="0" t="s">
        <v>46</v>
      </c>
      <c r="E5818" s="0" t="s">
        <v>790</v>
      </c>
      <c r="F5818" s="0" t="n">
        <v>0</v>
      </c>
      <c r="G5818" s="0" t="n">
        <v>0</v>
      </c>
      <c r="H5818" s="0" t="n">
        <v>0.31</v>
      </c>
      <c r="I5818" s="0" t="n">
        <v>0</v>
      </c>
      <c r="J5818" s="0" t="n">
        <v>0.31</v>
      </c>
      <c r="N5818" s="0" t="s">
        <v>35</v>
      </c>
      <c r="P5818" s="0" t="n">
        <f aca="false">IF(AND(OR(Dashboard!$B$5="All",D5818=Dashboard!$B$5),OR(Dashboard!$D$5="All",N5818=Dashboard!$D$5),OR(AND(C5818&lt;&gt;"",C5818&gt;=Dashboard!$F$5,C5818&lt;=Dashboard!$H$5),AND(C5818="",Dashboard!$F$5&lt;=1980,Dashboard!$H$5&gt;=2016))),1,0)</f>
        <v>1</v>
      </c>
      <c r="Q5818" s="0" t="n">
        <f aca="false">J5818*P5818+ROW()*0.00000001</f>
        <v>0.31005818</v>
      </c>
    </row>
    <row r="5819" customFormat="false" ht="15" hidden="false" customHeight="false" outlineLevel="0" collapsed="false">
      <c r="A5819" s="0" t="s">
        <v>4382</v>
      </c>
      <c r="B5819" s="0" t="s">
        <v>78</v>
      </c>
      <c r="C5819" s="0" t="n">
        <v>1994</v>
      </c>
      <c r="D5819" s="0" t="s">
        <v>102</v>
      </c>
      <c r="E5819" s="0" t="s">
        <v>328</v>
      </c>
      <c r="F5819" s="0" t="n">
        <v>0</v>
      </c>
      <c r="G5819" s="0" t="n">
        <v>0</v>
      </c>
      <c r="H5819" s="0" t="n">
        <v>0.31</v>
      </c>
      <c r="I5819" s="0" t="n">
        <v>0</v>
      </c>
      <c r="J5819" s="0" t="n">
        <v>0.31</v>
      </c>
      <c r="N5819" s="0" t="s">
        <v>35</v>
      </c>
      <c r="P5819" s="0" t="n">
        <f aca="false">IF(AND(OR(Dashboard!$B$5="All",D5819=Dashboard!$B$5),OR(Dashboard!$D$5="All",N5819=Dashboard!$D$5),OR(AND(C5819&lt;&gt;"",C5819&gt;=Dashboard!$F$5,C5819&lt;=Dashboard!$H$5),AND(C5819="",Dashboard!$F$5&lt;=1980,Dashboard!$H$5&gt;=2016))),1,0)</f>
        <v>1</v>
      </c>
      <c r="Q5819" s="0" t="n">
        <f aca="false">J5819*P5819+ROW()*0.00000001</f>
        <v>0.31005819</v>
      </c>
    </row>
    <row r="5820" customFormat="false" ht="15" hidden="false" customHeight="false" outlineLevel="0" collapsed="false">
      <c r="A5820" s="0" t="s">
        <v>4383</v>
      </c>
      <c r="B5820" s="0" t="s">
        <v>76</v>
      </c>
      <c r="C5820" s="0" t="n">
        <v>2000</v>
      </c>
      <c r="D5820" s="0" t="s">
        <v>46</v>
      </c>
      <c r="E5820" s="0" t="s">
        <v>91</v>
      </c>
      <c r="F5820" s="0" t="n">
        <v>0.15</v>
      </c>
      <c r="G5820" s="0" t="n">
        <v>0.12</v>
      </c>
      <c r="H5820" s="0" t="n">
        <v>0</v>
      </c>
      <c r="I5820" s="0" t="n">
        <v>0.04</v>
      </c>
      <c r="J5820" s="0" t="n">
        <v>0.31</v>
      </c>
      <c r="K5820" s="0" t="n">
        <v>54</v>
      </c>
      <c r="L5820" s="0" t="n">
        <v>5.8</v>
      </c>
      <c r="M5820" s="0" t="s">
        <v>103</v>
      </c>
      <c r="N5820" s="0" t="s">
        <v>74</v>
      </c>
      <c r="O5820" s="0" t="s">
        <v>53</v>
      </c>
      <c r="P5820" s="0" t="n">
        <f aca="false">IF(AND(OR(Dashboard!$B$5="All",D5820=Dashboard!$B$5),OR(Dashboard!$D$5="All",N5820=Dashboard!$D$5),OR(AND(C5820&lt;&gt;"",C5820&gt;=Dashboard!$F$5,C5820&lt;=Dashboard!$H$5),AND(C5820="",Dashboard!$F$5&lt;=1980,Dashboard!$H$5&gt;=2016))),1,0)</f>
        <v>1</v>
      </c>
      <c r="Q5820" s="0" t="n">
        <f aca="false">J5820*P5820+ROW()*0.00000001</f>
        <v>0.3100582</v>
      </c>
    </row>
    <row r="5821" customFormat="false" ht="15" hidden="false" customHeight="false" outlineLevel="0" collapsed="false">
      <c r="A5821" s="0" t="s">
        <v>2324</v>
      </c>
      <c r="B5821" s="0" t="s">
        <v>164</v>
      </c>
      <c r="C5821" s="0" t="n">
        <v>2007</v>
      </c>
      <c r="D5821" s="0" t="s">
        <v>34</v>
      </c>
      <c r="E5821" s="0" t="s">
        <v>142</v>
      </c>
      <c r="F5821" s="0" t="n">
        <v>0.28</v>
      </c>
      <c r="G5821" s="0" t="n">
        <v>0</v>
      </c>
      <c r="H5821" s="0" t="n">
        <v>0</v>
      </c>
      <c r="I5821" s="0" t="n">
        <v>0.02</v>
      </c>
      <c r="J5821" s="0" t="n">
        <v>0.31</v>
      </c>
      <c r="K5821" s="0" t="n">
        <v>73</v>
      </c>
      <c r="L5821" s="0" t="n">
        <v>6.2</v>
      </c>
      <c r="M5821" s="0" t="s">
        <v>36</v>
      </c>
      <c r="N5821" s="0" t="s">
        <v>74</v>
      </c>
      <c r="O5821" s="0" t="s">
        <v>37</v>
      </c>
      <c r="P5821" s="0" t="n">
        <f aca="false">IF(AND(OR(Dashboard!$B$5="All",D5821=Dashboard!$B$5),OR(Dashboard!$D$5="All",N5821=Dashboard!$D$5),OR(AND(C5821&lt;&gt;"",C5821&gt;=Dashboard!$F$5,C5821&lt;=Dashboard!$H$5),AND(C5821="",Dashboard!$F$5&lt;=1980,Dashboard!$H$5&gt;=2016))),1,0)</f>
        <v>1</v>
      </c>
      <c r="Q5821" s="0" t="n">
        <f aca="false">J5821*P5821+ROW()*0.00000001</f>
        <v>0.31005821</v>
      </c>
    </row>
    <row r="5822" customFormat="false" ht="15" hidden="false" customHeight="false" outlineLevel="0" collapsed="false">
      <c r="A5822" s="0" t="s">
        <v>457</v>
      </c>
      <c r="B5822" s="0" t="s">
        <v>50</v>
      </c>
      <c r="C5822" s="0" t="n">
        <v>2005</v>
      </c>
      <c r="D5822" s="0" t="s">
        <v>71</v>
      </c>
      <c r="E5822" s="0" t="s">
        <v>124</v>
      </c>
      <c r="F5822" s="0" t="n">
        <v>0.25</v>
      </c>
      <c r="G5822" s="0" t="n">
        <v>0.03</v>
      </c>
      <c r="H5822" s="0" t="n">
        <v>0</v>
      </c>
      <c r="I5822" s="0" t="n">
        <v>0.02</v>
      </c>
      <c r="J5822" s="0" t="n">
        <v>0.3</v>
      </c>
      <c r="K5822" s="0" t="n">
        <v>73</v>
      </c>
      <c r="L5822" s="0" t="n">
        <v>7.8</v>
      </c>
      <c r="M5822" s="0" t="s">
        <v>125</v>
      </c>
      <c r="N5822" s="0" t="s">
        <v>35</v>
      </c>
      <c r="O5822" s="0" t="s">
        <v>37</v>
      </c>
      <c r="P5822" s="0" t="n">
        <f aca="false">IF(AND(OR(Dashboard!$B$5="All",D5822=Dashboard!$B$5),OR(Dashboard!$D$5="All",N5822=Dashboard!$D$5),OR(AND(C5822&lt;&gt;"",C5822&gt;=Dashboard!$F$5,C5822&lt;=Dashboard!$H$5),AND(C5822="",Dashboard!$F$5&lt;=1980,Dashboard!$H$5&gt;=2016))),1,0)</f>
        <v>1</v>
      </c>
      <c r="Q5822" s="0" t="n">
        <f aca="false">J5822*P5822+ROW()*0.00000001</f>
        <v>0.30005822</v>
      </c>
    </row>
    <row r="5823" customFormat="false" ht="15" hidden="false" customHeight="false" outlineLevel="0" collapsed="false">
      <c r="A5823" s="0" t="s">
        <v>2316</v>
      </c>
      <c r="B5823" s="0" t="s">
        <v>85</v>
      </c>
      <c r="C5823" s="0" t="n">
        <v>2005</v>
      </c>
      <c r="D5823" s="0" t="s">
        <v>71</v>
      </c>
      <c r="E5823" s="0" t="s">
        <v>91</v>
      </c>
      <c r="F5823" s="0" t="n">
        <v>0.22</v>
      </c>
      <c r="G5823" s="0" t="n">
        <v>0.08</v>
      </c>
      <c r="H5823" s="0" t="n">
        <v>0</v>
      </c>
      <c r="I5823" s="0" t="n">
        <v>0.01</v>
      </c>
      <c r="J5823" s="0" t="n">
        <v>0.3</v>
      </c>
      <c r="K5823" s="0" t="n">
        <v>62</v>
      </c>
      <c r="L5823" s="0" t="n">
        <v>7.3</v>
      </c>
      <c r="M5823" s="0" t="s">
        <v>125</v>
      </c>
      <c r="N5823" s="0" t="s">
        <v>35</v>
      </c>
      <c r="O5823" s="0" t="s">
        <v>67</v>
      </c>
      <c r="P5823" s="0" t="n">
        <f aca="false">IF(AND(OR(Dashboard!$B$5="All",D5823=Dashboard!$B$5),OR(Dashboard!$D$5="All",N5823=Dashboard!$D$5),OR(AND(C5823&lt;&gt;"",C5823&gt;=Dashboard!$F$5,C5823&lt;=Dashboard!$H$5),AND(C5823="",Dashboard!$F$5&lt;=1980,Dashboard!$H$5&gt;=2016))),1,0)</f>
        <v>1</v>
      </c>
      <c r="Q5823" s="0" t="n">
        <f aca="false">J5823*P5823+ROW()*0.00000001</f>
        <v>0.30005823</v>
      </c>
    </row>
    <row r="5824" customFormat="false" ht="15" hidden="false" customHeight="false" outlineLevel="0" collapsed="false">
      <c r="A5824" s="0" t="s">
        <v>4384</v>
      </c>
      <c r="B5824" s="0" t="s">
        <v>144</v>
      </c>
      <c r="C5824" s="0" t="n">
        <v>2003</v>
      </c>
      <c r="D5824" s="0" t="s">
        <v>41</v>
      </c>
      <c r="E5824" s="0" t="s">
        <v>65</v>
      </c>
      <c r="F5824" s="0" t="n">
        <v>0.23</v>
      </c>
      <c r="G5824" s="0" t="n">
        <v>0.07</v>
      </c>
      <c r="H5824" s="0" t="n">
        <v>0</v>
      </c>
      <c r="I5824" s="0" t="n">
        <v>0.01</v>
      </c>
      <c r="J5824" s="0" t="n">
        <v>0.3</v>
      </c>
      <c r="K5824" s="0" t="n">
        <v>76</v>
      </c>
      <c r="L5824" s="0" t="n">
        <v>8.3</v>
      </c>
      <c r="M5824" s="0" t="s">
        <v>36</v>
      </c>
      <c r="N5824" s="0" t="s">
        <v>66</v>
      </c>
      <c r="O5824" s="0" t="s">
        <v>37</v>
      </c>
      <c r="P5824" s="0" t="n">
        <f aca="false">IF(AND(OR(Dashboard!$B$5="All",D5824=Dashboard!$B$5),OR(Dashboard!$D$5="All",N5824=Dashboard!$D$5),OR(AND(C5824&lt;&gt;"",C5824&gt;=Dashboard!$F$5,C5824&lt;=Dashboard!$H$5),AND(C5824="",Dashboard!$F$5&lt;=1980,Dashboard!$H$5&gt;=2016))),1,0)</f>
        <v>1</v>
      </c>
      <c r="Q5824" s="0" t="n">
        <f aca="false">J5824*P5824+ROW()*0.00000001</f>
        <v>0.30005824</v>
      </c>
    </row>
    <row r="5825" customFormat="false" ht="15" hidden="false" customHeight="false" outlineLevel="0" collapsed="false">
      <c r="A5825" s="0" t="s">
        <v>4385</v>
      </c>
      <c r="B5825" s="0" t="s">
        <v>85</v>
      </c>
      <c r="C5825" s="0" t="n">
        <v>2002</v>
      </c>
      <c r="D5825" s="0" t="s">
        <v>41</v>
      </c>
      <c r="E5825" s="0" t="s">
        <v>1326</v>
      </c>
      <c r="F5825" s="0" t="n">
        <v>0.22</v>
      </c>
      <c r="G5825" s="0" t="n">
        <v>0.08</v>
      </c>
      <c r="H5825" s="0" t="n">
        <v>0</v>
      </c>
      <c r="I5825" s="0" t="n">
        <v>0.01</v>
      </c>
      <c r="J5825" s="0" t="n">
        <v>0.3</v>
      </c>
      <c r="K5825" s="0" t="n">
        <v>27</v>
      </c>
      <c r="L5825" s="0" t="n">
        <v>8.9</v>
      </c>
      <c r="M5825" s="0" t="s">
        <v>36</v>
      </c>
      <c r="N5825" s="0" t="s">
        <v>35</v>
      </c>
      <c r="O5825" s="0" t="s">
        <v>177</v>
      </c>
      <c r="P5825" s="0" t="n">
        <f aca="false">IF(AND(OR(Dashboard!$B$5="All",D5825=Dashboard!$B$5),OR(Dashboard!$D$5="All",N5825=Dashboard!$D$5),OR(AND(C5825&lt;&gt;"",C5825&gt;=Dashboard!$F$5,C5825&lt;=Dashboard!$H$5),AND(C5825="",Dashboard!$F$5&lt;=1980,Dashboard!$H$5&gt;=2016))),1,0)</f>
        <v>1</v>
      </c>
      <c r="Q5825" s="0" t="n">
        <f aca="false">J5825*P5825+ROW()*0.00000001</f>
        <v>0.30005825</v>
      </c>
    </row>
    <row r="5826" customFormat="false" ht="15" hidden="false" customHeight="false" outlineLevel="0" collapsed="false">
      <c r="A5826" s="0" t="s">
        <v>4386</v>
      </c>
      <c r="B5826" s="0" t="s">
        <v>45</v>
      </c>
      <c r="C5826" s="0" t="n">
        <v>1995</v>
      </c>
      <c r="D5826" s="0" t="s">
        <v>52</v>
      </c>
      <c r="E5826" s="0" t="s">
        <v>35</v>
      </c>
      <c r="F5826" s="0" t="n">
        <v>0</v>
      </c>
      <c r="G5826" s="0" t="n">
        <v>0</v>
      </c>
      <c r="H5826" s="0" t="n">
        <v>0.3</v>
      </c>
      <c r="I5826" s="0" t="n">
        <v>0</v>
      </c>
      <c r="J5826" s="0" t="n">
        <v>0.3</v>
      </c>
      <c r="N5826" s="0" t="s">
        <v>35</v>
      </c>
      <c r="P5826" s="0" t="n">
        <f aca="false">IF(AND(OR(Dashboard!$B$5="All",D5826=Dashboard!$B$5),OR(Dashboard!$D$5="All",N5826=Dashboard!$D$5),OR(AND(C5826&lt;&gt;"",C5826&gt;=Dashboard!$F$5,C5826&lt;=Dashboard!$H$5),AND(C5826="",Dashboard!$F$5&lt;=1980,Dashboard!$H$5&gt;=2016))),1,0)</f>
        <v>1</v>
      </c>
      <c r="Q5826" s="0" t="n">
        <f aca="false">J5826*P5826+ROW()*0.00000001</f>
        <v>0.30005826</v>
      </c>
    </row>
    <row r="5827" customFormat="false" ht="15" hidden="false" customHeight="false" outlineLevel="0" collapsed="false">
      <c r="A5827" s="0" t="s">
        <v>4387</v>
      </c>
      <c r="B5827" s="0" t="s">
        <v>50</v>
      </c>
      <c r="C5827" s="0" t="n">
        <v>2007</v>
      </c>
      <c r="D5827" s="0" t="s">
        <v>56</v>
      </c>
      <c r="E5827" s="0" t="s">
        <v>220</v>
      </c>
      <c r="F5827" s="0" t="n">
        <v>0.28</v>
      </c>
      <c r="G5827" s="0" t="n">
        <v>0</v>
      </c>
      <c r="H5827" s="0" t="n">
        <v>0.01</v>
      </c>
      <c r="I5827" s="0" t="n">
        <v>0.02</v>
      </c>
      <c r="J5827" s="0" t="n">
        <v>0.3</v>
      </c>
      <c r="K5827" s="0" t="n">
        <v>83</v>
      </c>
      <c r="L5827" s="0" t="n">
        <v>8.4</v>
      </c>
      <c r="M5827" s="0" t="s">
        <v>103</v>
      </c>
      <c r="N5827" s="0" t="s">
        <v>35</v>
      </c>
      <c r="O5827" s="0" t="s">
        <v>42</v>
      </c>
      <c r="P5827" s="0" t="n">
        <f aca="false">IF(AND(OR(Dashboard!$B$5="All",D5827=Dashboard!$B$5),OR(Dashboard!$D$5="All",N5827=Dashboard!$D$5),OR(AND(C5827&lt;&gt;"",C5827&gt;=Dashboard!$F$5,C5827&lt;=Dashboard!$H$5),AND(C5827="",Dashboard!$F$5&lt;=1980,Dashboard!$H$5&gt;=2016))),1,0)</f>
        <v>1</v>
      </c>
      <c r="Q5827" s="0" t="n">
        <f aca="false">J5827*P5827+ROW()*0.00000001</f>
        <v>0.30005827</v>
      </c>
    </row>
    <row r="5828" customFormat="false" ht="15" hidden="false" customHeight="false" outlineLevel="0" collapsed="false">
      <c r="A5828" s="0" t="s">
        <v>4388</v>
      </c>
      <c r="B5828" s="0" t="s">
        <v>873</v>
      </c>
      <c r="C5828" s="0" t="n">
        <v>1996</v>
      </c>
      <c r="D5828" s="0" t="s">
        <v>56</v>
      </c>
      <c r="E5828" s="0" t="s">
        <v>154</v>
      </c>
      <c r="F5828" s="0" t="n">
        <v>0</v>
      </c>
      <c r="G5828" s="0" t="n">
        <v>0</v>
      </c>
      <c r="H5828" s="0" t="n">
        <v>0.3</v>
      </c>
      <c r="I5828" s="0" t="n">
        <v>0</v>
      </c>
      <c r="J5828" s="0" t="n">
        <v>0.3</v>
      </c>
      <c r="N5828" s="0" t="s">
        <v>154</v>
      </c>
      <c r="P5828" s="0" t="n">
        <f aca="false">IF(AND(OR(Dashboard!$B$5="All",D5828=Dashboard!$B$5),OR(Dashboard!$D$5="All",N5828=Dashboard!$D$5),OR(AND(C5828&lt;&gt;"",C5828&gt;=Dashboard!$F$5,C5828&lt;=Dashboard!$H$5),AND(C5828="",Dashboard!$F$5&lt;=1980,Dashboard!$H$5&gt;=2016))),1,0)</f>
        <v>1</v>
      </c>
      <c r="Q5828" s="0" t="n">
        <f aca="false">J5828*P5828+ROW()*0.00000001</f>
        <v>0.30005828</v>
      </c>
    </row>
    <row r="5829" customFormat="false" ht="15" hidden="false" customHeight="false" outlineLevel="0" collapsed="false">
      <c r="A5829" s="0" t="s">
        <v>4389</v>
      </c>
      <c r="B5829" s="0" t="s">
        <v>117</v>
      </c>
      <c r="C5829" s="0" t="n">
        <v>1998</v>
      </c>
      <c r="D5829" s="0" t="s">
        <v>102</v>
      </c>
      <c r="E5829" s="0" t="s">
        <v>157</v>
      </c>
      <c r="F5829" s="0" t="n">
        <v>0.17</v>
      </c>
      <c r="G5829" s="0" t="n">
        <v>0.12</v>
      </c>
      <c r="H5829" s="0" t="n">
        <v>0</v>
      </c>
      <c r="I5829" s="0" t="n">
        <v>0.02</v>
      </c>
      <c r="J5829" s="0" t="n">
        <v>0.3</v>
      </c>
      <c r="N5829" s="0" t="s">
        <v>74</v>
      </c>
      <c r="P5829" s="0" t="n">
        <f aca="false">IF(AND(OR(Dashboard!$B$5="All",D5829=Dashboard!$B$5),OR(Dashboard!$D$5="All",N5829=Dashboard!$D$5),OR(AND(C5829&lt;&gt;"",C5829&gt;=Dashboard!$F$5,C5829&lt;=Dashboard!$H$5),AND(C5829="",Dashboard!$F$5&lt;=1980,Dashboard!$H$5&gt;=2016))),1,0)</f>
        <v>1</v>
      </c>
      <c r="Q5829" s="0" t="n">
        <f aca="false">J5829*P5829+ROW()*0.00000001</f>
        <v>0.30005829</v>
      </c>
    </row>
    <row r="5830" customFormat="false" ht="15" hidden="false" customHeight="false" outlineLevel="0" collapsed="false">
      <c r="A5830" s="0" t="s">
        <v>4390</v>
      </c>
      <c r="B5830" s="0" t="s">
        <v>164</v>
      </c>
      <c r="C5830" s="0" t="n">
        <v>2005</v>
      </c>
      <c r="D5830" s="0" t="s">
        <v>52</v>
      </c>
      <c r="E5830" s="0" t="s">
        <v>154</v>
      </c>
      <c r="F5830" s="0" t="n">
        <v>0</v>
      </c>
      <c r="G5830" s="0" t="n">
        <v>0</v>
      </c>
      <c r="H5830" s="0" t="n">
        <v>0.3</v>
      </c>
      <c r="I5830" s="0" t="n">
        <v>0</v>
      </c>
      <c r="J5830" s="0" t="n">
        <v>0.3</v>
      </c>
      <c r="N5830" s="0" t="s">
        <v>74</v>
      </c>
      <c r="P5830" s="0" t="n">
        <f aca="false">IF(AND(OR(Dashboard!$B$5="All",D5830=Dashboard!$B$5),OR(Dashboard!$D$5="All",N5830=Dashboard!$D$5),OR(AND(C5830&lt;&gt;"",C5830&gt;=Dashboard!$F$5,C5830&lt;=Dashboard!$H$5),AND(C5830="",Dashboard!$F$5&lt;=1980,Dashboard!$H$5&gt;=2016))),1,0)</f>
        <v>1</v>
      </c>
      <c r="Q5830" s="0" t="n">
        <f aca="false">J5830*P5830+ROW()*0.00000001</f>
        <v>0.3000583</v>
      </c>
    </row>
    <row r="5831" customFormat="false" ht="15" hidden="false" customHeight="false" outlineLevel="0" collapsed="false">
      <c r="A5831" s="0" t="s">
        <v>4391</v>
      </c>
      <c r="B5831" s="0" t="s">
        <v>85</v>
      </c>
      <c r="C5831" s="0" t="n">
        <v>2003</v>
      </c>
      <c r="D5831" s="0" t="s">
        <v>16</v>
      </c>
      <c r="E5831" s="0" t="s">
        <v>248</v>
      </c>
      <c r="F5831" s="0" t="n">
        <v>0.22</v>
      </c>
      <c r="G5831" s="0" t="n">
        <v>0.08</v>
      </c>
      <c r="H5831" s="0" t="n">
        <v>0</v>
      </c>
      <c r="I5831" s="0" t="n">
        <v>0.01</v>
      </c>
      <c r="J5831" s="0" t="n">
        <v>0.3</v>
      </c>
      <c r="K5831" s="0" t="n">
        <v>72</v>
      </c>
      <c r="L5831" s="0" t="n">
        <v>7.5</v>
      </c>
      <c r="M5831" s="0" t="s">
        <v>36</v>
      </c>
      <c r="N5831" s="0" t="s">
        <v>35</v>
      </c>
      <c r="O5831" s="0" t="s">
        <v>37</v>
      </c>
      <c r="P5831" s="0" t="n">
        <f aca="false">IF(AND(OR(Dashboard!$B$5="All",D5831=Dashboard!$B$5),OR(Dashboard!$D$5="All",N5831=Dashboard!$D$5),OR(AND(C5831&lt;&gt;"",C5831&gt;=Dashboard!$F$5,C5831&lt;=Dashboard!$H$5),AND(C5831="",Dashboard!$F$5&lt;=1980,Dashboard!$H$5&gt;=2016))),1,0)</f>
        <v>1</v>
      </c>
      <c r="Q5831" s="0" t="n">
        <f aca="false">J5831*P5831+ROW()*0.00000001</f>
        <v>0.30005831</v>
      </c>
    </row>
    <row r="5832" customFormat="false" ht="15" hidden="false" customHeight="false" outlineLevel="0" collapsed="false">
      <c r="A5832" s="0" t="s">
        <v>3097</v>
      </c>
      <c r="B5832" s="0" t="s">
        <v>70</v>
      </c>
      <c r="C5832" s="0" t="n">
        <v>2009</v>
      </c>
      <c r="D5832" s="0" t="s">
        <v>71</v>
      </c>
      <c r="E5832" s="0" t="s">
        <v>91</v>
      </c>
      <c r="F5832" s="0" t="n">
        <v>0.21</v>
      </c>
      <c r="G5832" s="0" t="n">
        <v>0.05</v>
      </c>
      <c r="H5832" s="0" t="n">
        <v>0</v>
      </c>
      <c r="I5832" s="0" t="n">
        <v>0.04</v>
      </c>
      <c r="J5832" s="0" t="n">
        <v>0.3</v>
      </c>
      <c r="K5832" s="0" t="n">
        <v>66</v>
      </c>
      <c r="L5832" s="0" t="n">
        <v>4.5</v>
      </c>
      <c r="M5832" s="0" t="s">
        <v>125</v>
      </c>
      <c r="N5832" s="0" t="s">
        <v>74</v>
      </c>
      <c r="O5832" s="0" t="s">
        <v>67</v>
      </c>
      <c r="P5832" s="0" t="n">
        <f aca="false">IF(AND(OR(Dashboard!$B$5="All",D5832=Dashboard!$B$5),OR(Dashboard!$D$5="All",N5832=Dashboard!$D$5),OR(AND(C5832&lt;&gt;"",C5832&gt;=Dashboard!$F$5,C5832&lt;=Dashboard!$H$5),AND(C5832="",Dashboard!$F$5&lt;=1980,Dashboard!$H$5&gt;=2016))),1,0)</f>
        <v>1</v>
      </c>
      <c r="Q5832" s="0" t="n">
        <f aca="false">J5832*P5832+ROW()*0.00000001</f>
        <v>0.30005832</v>
      </c>
    </row>
    <row r="5833" customFormat="false" ht="15" hidden="false" customHeight="false" outlineLevel="0" collapsed="false">
      <c r="A5833" s="0" t="s">
        <v>4392</v>
      </c>
      <c r="B5833" s="0" t="s">
        <v>117</v>
      </c>
      <c r="C5833" s="0" t="n">
        <v>2000</v>
      </c>
      <c r="D5833" s="0" t="s">
        <v>71</v>
      </c>
      <c r="E5833" s="0" t="s">
        <v>1374</v>
      </c>
      <c r="F5833" s="0" t="n">
        <v>0.17</v>
      </c>
      <c r="G5833" s="0" t="n">
        <v>0.12</v>
      </c>
      <c r="H5833" s="0" t="n">
        <v>0</v>
      </c>
      <c r="I5833" s="0" t="n">
        <v>0.02</v>
      </c>
      <c r="J5833" s="0" t="n">
        <v>0.3</v>
      </c>
      <c r="N5833" s="0" t="s">
        <v>74</v>
      </c>
      <c r="P5833" s="0" t="n">
        <f aca="false">IF(AND(OR(Dashboard!$B$5="All",D5833=Dashboard!$B$5),OR(Dashboard!$D$5="All",N5833=Dashboard!$D$5),OR(AND(C5833&lt;&gt;"",C5833&gt;=Dashboard!$F$5,C5833&lt;=Dashboard!$H$5),AND(C5833="",Dashboard!$F$5&lt;=1980,Dashboard!$H$5&gt;=2016))),1,0)</f>
        <v>1</v>
      </c>
      <c r="Q5833" s="0" t="n">
        <f aca="false">J5833*P5833+ROW()*0.00000001</f>
        <v>0.30005833</v>
      </c>
    </row>
    <row r="5834" customFormat="false" ht="15" hidden="false" customHeight="false" outlineLevel="0" collapsed="false">
      <c r="A5834" s="0" t="s">
        <v>4393</v>
      </c>
      <c r="B5834" s="0" t="s">
        <v>64</v>
      </c>
      <c r="C5834" s="0" t="n">
        <v>2011</v>
      </c>
      <c r="D5834" s="0" t="s">
        <v>41</v>
      </c>
      <c r="E5834" s="0" t="s">
        <v>91</v>
      </c>
      <c r="F5834" s="0" t="n">
        <v>0.29</v>
      </c>
      <c r="G5834" s="0" t="n">
        <v>0</v>
      </c>
      <c r="H5834" s="0" t="n">
        <v>0</v>
      </c>
      <c r="I5834" s="0" t="n">
        <v>0.02</v>
      </c>
      <c r="J5834" s="0" t="n">
        <v>0.3</v>
      </c>
      <c r="K5834" s="0" t="n">
        <v>62</v>
      </c>
      <c r="L5834" s="0" t="n">
        <v>4.1</v>
      </c>
      <c r="M5834" s="0" t="s">
        <v>36</v>
      </c>
      <c r="N5834" s="0" t="s">
        <v>66</v>
      </c>
      <c r="O5834" s="0" t="s">
        <v>67</v>
      </c>
      <c r="P5834" s="0" t="n">
        <f aca="false">IF(AND(OR(Dashboard!$B$5="All",D5834=Dashboard!$B$5),OR(Dashboard!$D$5="All",N5834=Dashboard!$D$5),OR(AND(C5834&lt;&gt;"",C5834&gt;=Dashboard!$F$5,C5834&lt;=Dashboard!$H$5),AND(C5834="",Dashboard!$F$5&lt;=1980,Dashboard!$H$5&gt;=2016))),1,0)</f>
        <v>1</v>
      </c>
      <c r="Q5834" s="0" t="n">
        <f aca="false">J5834*P5834+ROW()*0.00000001</f>
        <v>0.30005834</v>
      </c>
    </row>
    <row r="5835" customFormat="false" ht="15" hidden="false" customHeight="false" outlineLevel="0" collapsed="false">
      <c r="A5835" s="0" t="s">
        <v>4394</v>
      </c>
      <c r="B5835" s="0" t="s">
        <v>70</v>
      </c>
      <c r="C5835" s="0" t="n">
        <v>2013</v>
      </c>
      <c r="D5835" s="0" t="s">
        <v>102</v>
      </c>
      <c r="E5835" s="0" t="s">
        <v>4395</v>
      </c>
      <c r="F5835" s="0" t="n">
        <v>0.14</v>
      </c>
      <c r="G5835" s="0" t="n">
        <v>0</v>
      </c>
      <c r="H5835" s="0" t="n">
        <v>0.14</v>
      </c>
      <c r="I5835" s="0" t="n">
        <v>0.03</v>
      </c>
      <c r="J5835" s="0" t="n">
        <v>0.3</v>
      </c>
      <c r="K5835" s="0" t="n">
        <v>83</v>
      </c>
      <c r="L5835" s="0" t="n">
        <v>8.3</v>
      </c>
      <c r="M5835" s="0" t="s">
        <v>103</v>
      </c>
      <c r="N5835" s="0" t="s">
        <v>74</v>
      </c>
      <c r="O5835" s="0" t="s">
        <v>42</v>
      </c>
      <c r="P5835" s="0" t="n">
        <f aca="false">IF(AND(OR(Dashboard!$B$5="All",D5835=Dashboard!$B$5),OR(Dashboard!$D$5="All",N5835=Dashboard!$D$5),OR(AND(C5835&lt;&gt;"",C5835&gt;=Dashboard!$F$5,C5835&lt;=Dashboard!$H$5),AND(C5835="",Dashboard!$F$5&lt;=1980,Dashboard!$H$5&gt;=2016))),1,0)</f>
        <v>1</v>
      </c>
      <c r="Q5835" s="0" t="n">
        <f aca="false">J5835*P5835+ROW()*0.00000001</f>
        <v>0.30005835</v>
      </c>
    </row>
    <row r="5836" customFormat="false" ht="15" hidden="false" customHeight="false" outlineLevel="0" collapsed="false">
      <c r="A5836" s="0" t="s">
        <v>4396</v>
      </c>
      <c r="B5836" s="0" t="s">
        <v>70</v>
      </c>
      <c r="C5836" s="0" t="n">
        <v>2012</v>
      </c>
      <c r="D5836" s="0" t="s">
        <v>246</v>
      </c>
      <c r="E5836" s="0" t="s">
        <v>328</v>
      </c>
      <c r="F5836" s="0" t="n">
        <v>0</v>
      </c>
      <c r="G5836" s="0" t="n">
        <v>0</v>
      </c>
      <c r="H5836" s="0" t="n">
        <v>0.3</v>
      </c>
      <c r="I5836" s="0" t="n">
        <v>0</v>
      </c>
      <c r="J5836" s="0" t="n">
        <v>0.3</v>
      </c>
      <c r="N5836" s="0" t="s">
        <v>74</v>
      </c>
      <c r="P5836" s="0" t="n">
        <f aca="false">IF(AND(OR(Dashboard!$B$5="All",D5836=Dashboard!$B$5),OR(Dashboard!$D$5="All",N5836=Dashboard!$D$5),OR(AND(C5836&lt;&gt;"",C5836&gt;=Dashboard!$F$5,C5836&lt;=Dashboard!$H$5),AND(C5836="",Dashboard!$F$5&lt;=1980,Dashboard!$H$5&gt;=2016))),1,0)</f>
        <v>1</v>
      </c>
      <c r="Q5836" s="0" t="n">
        <f aca="false">J5836*P5836+ROW()*0.00000001</f>
        <v>0.30005836</v>
      </c>
    </row>
    <row r="5837" customFormat="false" ht="15" hidden="false" customHeight="false" outlineLevel="0" collapsed="false">
      <c r="A5837" s="0" t="s">
        <v>4397</v>
      </c>
      <c r="B5837" s="0" t="s">
        <v>50</v>
      </c>
      <c r="C5837" s="0" t="n">
        <v>2006</v>
      </c>
      <c r="D5837" s="0" t="s">
        <v>102</v>
      </c>
      <c r="E5837" s="0" t="s">
        <v>328</v>
      </c>
      <c r="F5837" s="0" t="n">
        <v>0.3</v>
      </c>
      <c r="G5837" s="0" t="n">
        <v>0</v>
      </c>
      <c r="H5837" s="0" t="n">
        <v>0</v>
      </c>
      <c r="I5837" s="0" t="n">
        <v>0</v>
      </c>
      <c r="J5837" s="0" t="n">
        <v>0.3</v>
      </c>
      <c r="N5837" s="0" t="s">
        <v>35</v>
      </c>
      <c r="P5837" s="0" t="n">
        <f aca="false">IF(AND(OR(Dashboard!$B$5="All",D5837=Dashboard!$B$5),OR(Dashboard!$D$5="All",N5837=Dashboard!$D$5),OR(AND(C5837&lt;&gt;"",C5837&gt;=Dashboard!$F$5,C5837&lt;=Dashboard!$H$5),AND(C5837="",Dashboard!$F$5&lt;=1980,Dashboard!$H$5&gt;=2016))),1,0)</f>
        <v>1</v>
      </c>
      <c r="Q5837" s="0" t="n">
        <f aca="false">J5837*P5837+ROW()*0.00000001</f>
        <v>0.30005837</v>
      </c>
    </row>
    <row r="5838" customFormat="false" ht="15" hidden="false" customHeight="false" outlineLevel="0" collapsed="false">
      <c r="A5838" s="0" t="s">
        <v>2002</v>
      </c>
      <c r="B5838" s="0" t="s">
        <v>152</v>
      </c>
      <c r="C5838" s="0" t="n">
        <v>2012</v>
      </c>
      <c r="D5838" s="0" t="s">
        <v>46</v>
      </c>
      <c r="E5838" s="0" t="s">
        <v>142</v>
      </c>
      <c r="F5838" s="0" t="n">
        <v>0.14</v>
      </c>
      <c r="G5838" s="0" t="n">
        <v>0.13</v>
      </c>
      <c r="H5838" s="0" t="n">
        <v>0</v>
      </c>
      <c r="I5838" s="0" t="n">
        <v>0.03</v>
      </c>
      <c r="J5838" s="0" t="n">
        <v>0.3</v>
      </c>
      <c r="K5838" s="0" t="n">
        <v>81</v>
      </c>
      <c r="L5838" s="0" t="n">
        <v>6.6</v>
      </c>
      <c r="M5838" s="0" t="s">
        <v>73</v>
      </c>
      <c r="N5838" s="0" t="s">
        <v>152</v>
      </c>
      <c r="O5838" s="0" t="s">
        <v>42</v>
      </c>
      <c r="P5838" s="0" t="n">
        <f aca="false">IF(AND(OR(Dashboard!$B$5="All",D5838=Dashboard!$B$5),OR(Dashboard!$D$5="All",N5838=Dashboard!$D$5),OR(AND(C5838&lt;&gt;"",C5838&gt;=Dashboard!$F$5,C5838&lt;=Dashboard!$H$5),AND(C5838="",Dashboard!$F$5&lt;=1980,Dashboard!$H$5&gt;=2016))),1,0)</f>
        <v>1</v>
      </c>
      <c r="Q5838" s="0" t="n">
        <f aca="false">J5838*P5838+ROW()*0.00000001</f>
        <v>0.30005838</v>
      </c>
    </row>
    <row r="5839" customFormat="false" ht="15" hidden="false" customHeight="false" outlineLevel="0" collapsed="false">
      <c r="A5839" s="0" t="s">
        <v>4398</v>
      </c>
      <c r="B5839" s="0" t="s">
        <v>117</v>
      </c>
      <c r="C5839" s="0" t="n">
        <v>1995</v>
      </c>
      <c r="D5839" s="0" t="s">
        <v>16</v>
      </c>
      <c r="E5839" s="0" t="s">
        <v>89</v>
      </c>
      <c r="F5839" s="0" t="n">
        <v>0.05</v>
      </c>
      <c r="G5839" s="0" t="n">
        <v>0.03</v>
      </c>
      <c r="H5839" s="0" t="n">
        <v>0.21</v>
      </c>
      <c r="I5839" s="0" t="n">
        <v>0.02</v>
      </c>
      <c r="J5839" s="0" t="n">
        <v>0.3</v>
      </c>
      <c r="N5839" s="0" t="s">
        <v>74</v>
      </c>
      <c r="P5839" s="0" t="n">
        <f aca="false">IF(AND(OR(Dashboard!$B$5="All",D5839=Dashboard!$B$5),OR(Dashboard!$D$5="All",N5839=Dashboard!$D$5),OR(AND(C5839&lt;&gt;"",C5839&gt;=Dashboard!$F$5,C5839&lt;=Dashboard!$H$5),AND(C5839="",Dashboard!$F$5&lt;=1980,Dashboard!$H$5&gt;=2016))),1,0)</f>
        <v>1</v>
      </c>
      <c r="Q5839" s="0" t="n">
        <f aca="false">J5839*P5839+ROW()*0.00000001</f>
        <v>0.30005839</v>
      </c>
    </row>
    <row r="5840" customFormat="false" ht="15" hidden="false" customHeight="false" outlineLevel="0" collapsed="false">
      <c r="A5840" s="0" t="s">
        <v>4399</v>
      </c>
      <c r="B5840" s="0" t="s">
        <v>97</v>
      </c>
      <c r="C5840" s="0" t="n">
        <v>2016</v>
      </c>
      <c r="D5840" s="0" t="s">
        <v>52</v>
      </c>
      <c r="E5840" s="0" t="s">
        <v>35</v>
      </c>
      <c r="F5840" s="0" t="n">
        <v>0.08</v>
      </c>
      <c r="G5840" s="0" t="n">
        <v>0.13</v>
      </c>
      <c r="H5840" s="0" t="n">
        <v>0.08</v>
      </c>
      <c r="I5840" s="0" t="n">
        <v>0.02</v>
      </c>
      <c r="J5840" s="0" t="n">
        <v>0.3</v>
      </c>
      <c r="K5840" s="0" t="n">
        <v>68</v>
      </c>
      <c r="L5840" s="0" t="n">
        <v>6.8</v>
      </c>
      <c r="M5840" s="0" t="s">
        <v>36</v>
      </c>
      <c r="N5840" s="0" t="s">
        <v>35</v>
      </c>
      <c r="O5840" s="0" t="s">
        <v>67</v>
      </c>
      <c r="P5840" s="0" t="n">
        <f aca="false">IF(AND(OR(Dashboard!$B$5="All",D5840=Dashboard!$B$5),OR(Dashboard!$D$5="All",N5840=Dashboard!$D$5),OR(AND(C5840&lt;&gt;"",C5840&gt;=Dashboard!$F$5,C5840&lt;=Dashboard!$H$5),AND(C5840="",Dashboard!$F$5&lt;=1980,Dashboard!$H$5&gt;=2016))),1,0)</f>
        <v>1</v>
      </c>
      <c r="Q5840" s="0" t="n">
        <f aca="false">J5840*P5840+ROW()*0.00000001</f>
        <v>0.3000584</v>
      </c>
    </row>
    <row r="5841" customFormat="false" ht="15" hidden="false" customHeight="false" outlineLevel="0" collapsed="false">
      <c r="A5841" s="0" t="s">
        <v>4400</v>
      </c>
      <c r="B5841" s="0" t="s">
        <v>76</v>
      </c>
      <c r="C5841" s="0" t="n">
        <v>2005</v>
      </c>
      <c r="D5841" s="0" t="s">
        <v>52</v>
      </c>
      <c r="E5841" s="0" t="s">
        <v>220</v>
      </c>
      <c r="F5841" s="0" t="n">
        <v>0.15</v>
      </c>
      <c r="G5841" s="0" t="n">
        <v>0.12</v>
      </c>
      <c r="H5841" s="0" t="n">
        <v>0</v>
      </c>
      <c r="I5841" s="0" t="n">
        <v>0.04</v>
      </c>
      <c r="J5841" s="0" t="n">
        <v>0.3</v>
      </c>
      <c r="K5841" s="0" t="n">
        <v>78</v>
      </c>
      <c r="M5841" s="0" t="s">
        <v>125</v>
      </c>
      <c r="N5841" s="0" t="s">
        <v>74</v>
      </c>
      <c r="O5841" s="0" t="s">
        <v>37</v>
      </c>
      <c r="P5841" s="0" t="n">
        <f aca="false">IF(AND(OR(Dashboard!$B$5="All",D5841=Dashboard!$B$5),OR(Dashboard!$D$5="All",N5841=Dashboard!$D$5),OR(AND(C5841&lt;&gt;"",C5841&gt;=Dashboard!$F$5,C5841&lt;=Dashboard!$H$5),AND(C5841="",Dashboard!$F$5&lt;=1980,Dashboard!$H$5&gt;=2016))),1,0)</f>
        <v>1</v>
      </c>
      <c r="Q5841" s="0" t="n">
        <f aca="false">J5841*P5841+ROW()*0.00000001</f>
        <v>0.30005841</v>
      </c>
    </row>
    <row r="5842" customFormat="false" ht="15" hidden="false" customHeight="false" outlineLevel="0" collapsed="false">
      <c r="A5842" s="0" t="s">
        <v>2275</v>
      </c>
      <c r="B5842" s="0" t="s">
        <v>186</v>
      </c>
      <c r="C5842" s="0" t="n">
        <v>2002</v>
      </c>
      <c r="D5842" s="0" t="s">
        <v>41</v>
      </c>
      <c r="E5842" s="0" t="s">
        <v>449</v>
      </c>
      <c r="F5842" s="0" t="n">
        <v>0.23</v>
      </c>
      <c r="G5842" s="0" t="n">
        <v>0.06</v>
      </c>
      <c r="H5842" s="0" t="n">
        <v>0</v>
      </c>
      <c r="I5842" s="0" t="n">
        <v>0.01</v>
      </c>
      <c r="J5842" s="0" t="n">
        <v>0.3</v>
      </c>
      <c r="K5842" s="0" t="n">
        <v>78</v>
      </c>
      <c r="L5842" s="0" t="n">
        <v>7.9</v>
      </c>
      <c r="M5842" s="0" t="s">
        <v>36</v>
      </c>
      <c r="N5842" s="0" t="s">
        <v>35</v>
      </c>
      <c r="O5842" s="0" t="s">
        <v>37</v>
      </c>
      <c r="P5842" s="0" t="n">
        <f aca="false">IF(AND(OR(Dashboard!$B$5="All",D5842=Dashboard!$B$5),OR(Dashboard!$D$5="All",N5842=Dashboard!$D$5),OR(AND(C5842&lt;&gt;"",C5842&gt;=Dashboard!$F$5,C5842&lt;=Dashboard!$H$5),AND(C5842="",Dashboard!$F$5&lt;=1980,Dashboard!$H$5&gt;=2016))),1,0)</f>
        <v>1</v>
      </c>
      <c r="Q5842" s="0" t="n">
        <f aca="false">J5842*P5842+ROW()*0.00000001</f>
        <v>0.30005842</v>
      </c>
    </row>
    <row r="5843" customFormat="false" ht="15" hidden="false" customHeight="false" outlineLevel="0" collapsed="false">
      <c r="A5843" s="0" t="s">
        <v>4401</v>
      </c>
      <c r="B5843" s="0" t="s">
        <v>85</v>
      </c>
      <c r="C5843" s="0" t="n">
        <v>2005</v>
      </c>
      <c r="D5843" s="0" t="s">
        <v>16</v>
      </c>
      <c r="E5843" s="0" t="s">
        <v>487</v>
      </c>
      <c r="F5843" s="0" t="n">
        <v>0.22</v>
      </c>
      <c r="G5843" s="0" t="n">
        <v>0.08</v>
      </c>
      <c r="H5843" s="0" t="n">
        <v>0</v>
      </c>
      <c r="I5843" s="0" t="n">
        <v>0.01</v>
      </c>
      <c r="J5843" s="0" t="n">
        <v>0.3</v>
      </c>
      <c r="K5843" s="0" t="n">
        <v>59</v>
      </c>
      <c r="M5843" s="0" t="s">
        <v>36</v>
      </c>
      <c r="N5843" s="0" t="s">
        <v>35</v>
      </c>
      <c r="O5843" s="0" t="s">
        <v>53</v>
      </c>
      <c r="P5843" s="0" t="n">
        <f aca="false">IF(AND(OR(Dashboard!$B$5="All",D5843=Dashboard!$B$5),OR(Dashboard!$D$5="All",N5843=Dashboard!$D$5),OR(AND(C5843&lt;&gt;"",C5843&gt;=Dashboard!$F$5,C5843&lt;=Dashboard!$H$5),AND(C5843="",Dashboard!$F$5&lt;=1980,Dashboard!$H$5&gt;=2016))),1,0)</f>
        <v>1</v>
      </c>
      <c r="Q5843" s="0" t="n">
        <f aca="false">J5843*P5843+ROW()*0.00000001</f>
        <v>0.30005843</v>
      </c>
    </row>
    <row r="5844" customFormat="false" ht="15" hidden="false" customHeight="false" outlineLevel="0" collapsed="false">
      <c r="A5844" s="0" t="s">
        <v>4402</v>
      </c>
      <c r="B5844" s="0" t="s">
        <v>76</v>
      </c>
      <c r="C5844" s="0" t="n">
        <v>2003</v>
      </c>
      <c r="D5844" s="0" t="s">
        <v>71</v>
      </c>
      <c r="E5844" s="0" t="s">
        <v>211</v>
      </c>
      <c r="F5844" s="0" t="n">
        <v>0.15</v>
      </c>
      <c r="G5844" s="0" t="n">
        <v>0.12</v>
      </c>
      <c r="H5844" s="0" t="n">
        <v>0</v>
      </c>
      <c r="I5844" s="0" t="n">
        <v>0.04</v>
      </c>
      <c r="J5844" s="0" t="n">
        <v>0.3</v>
      </c>
      <c r="K5844" s="0" t="n">
        <v>65</v>
      </c>
      <c r="L5844" s="0" t="n">
        <v>8.2</v>
      </c>
      <c r="M5844" s="0" t="s">
        <v>103</v>
      </c>
      <c r="N5844" s="0" t="s">
        <v>74</v>
      </c>
      <c r="O5844" s="0" t="s">
        <v>67</v>
      </c>
      <c r="P5844" s="0" t="n">
        <f aca="false">IF(AND(OR(Dashboard!$B$5="All",D5844=Dashboard!$B$5),OR(Dashboard!$D$5="All",N5844=Dashboard!$D$5),OR(AND(C5844&lt;&gt;"",C5844&gt;=Dashboard!$F$5,C5844&lt;=Dashboard!$H$5),AND(C5844="",Dashboard!$F$5&lt;=1980,Dashboard!$H$5&gt;=2016))),1,0)</f>
        <v>1</v>
      </c>
      <c r="Q5844" s="0" t="n">
        <f aca="false">J5844*P5844+ROW()*0.00000001</f>
        <v>0.30005844</v>
      </c>
    </row>
    <row r="5845" customFormat="false" ht="15" hidden="false" customHeight="false" outlineLevel="0" collapsed="false">
      <c r="A5845" s="0" t="s">
        <v>4403</v>
      </c>
      <c r="B5845" s="0" t="s">
        <v>50</v>
      </c>
      <c r="C5845" s="0" t="n">
        <v>2009</v>
      </c>
      <c r="D5845" s="0" t="s">
        <v>48</v>
      </c>
      <c r="E5845" s="0" t="s">
        <v>154</v>
      </c>
      <c r="F5845" s="0" t="n">
        <v>0</v>
      </c>
      <c r="G5845" s="0" t="n">
        <v>0</v>
      </c>
      <c r="H5845" s="0" t="n">
        <v>0.3</v>
      </c>
      <c r="I5845" s="0" t="n">
        <v>0</v>
      </c>
      <c r="J5845" s="0" t="n">
        <v>0.3</v>
      </c>
      <c r="N5845" s="0" t="s">
        <v>35</v>
      </c>
      <c r="P5845" s="0" t="n">
        <f aca="false">IF(AND(OR(Dashboard!$B$5="All",D5845=Dashboard!$B$5),OR(Dashboard!$D$5="All",N5845=Dashboard!$D$5),OR(AND(C5845&lt;&gt;"",C5845&gt;=Dashboard!$F$5,C5845&lt;=Dashboard!$H$5),AND(C5845="",Dashboard!$F$5&lt;=1980,Dashboard!$H$5&gt;=2016))),1,0)</f>
        <v>1</v>
      </c>
      <c r="Q5845" s="0" t="n">
        <f aca="false">J5845*P5845+ROW()*0.00000001</f>
        <v>0.30005845</v>
      </c>
    </row>
    <row r="5846" customFormat="false" ht="15" hidden="false" customHeight="false" outlineLevel="0" collapsed="false">
      <c r="A5846" s="0" t="s">
        <v>4040</v>
      </c>
      <c r="B5846" s="0" t="s">
        <v>85</v>
      </c>
      <c r="C5846" s="0" t="n">
        <v>2005</v>
      </c>
      <c r="D5846" s="0" t="s">
        <v>114</v>
      </c>
      <c r="E5846" s="0" t="s">
        <v>1086</v>
      </c>
      <c r="F5846" s="0" t="n">
        <v>0.22</v>
      </c>
      <c r="G5846" s="0" t="n">
        <v>0.08</v>
      </c>
      <c r="H5846" s="0" t="n">
        <v>0</v>
      </c>
      <c r="I5846" s="0" t="n">
        <v>0.01</v>
      </c>
      <c r="J5846" s="0" t="n">
        <v>0.3</v>
      </c>
      <c r="K5846" s="0" t="n">
        <v>36</v>
      </c>
      <c r="L5846" s="0" t="n">
        <v>3.8</v>
      </c>
      <c r="M5846" s="0" t="s">
        <v>36</v>
      </c>
      <c r="N5846" s="0" t="s">
        <v>35</v>
      </c>
      <c r="O5846" s="0" t="s">
        <v>177</v>
      </c>
      <c r="P5846" s="0" t="n">
        <f aca="false">IF(AND(OR(Dashboard!$B$5="All",D5846=Dashboard!$B$5),OR(Dashboard!$D$5="All",N5846=Dashboard!$D$5),OR(AND(C5846&lt;&gt;"",C5846&gt;=Dashboard!$F$5,C5846&lt;=Dashboard!$H$5),AND(C5846="",Dashboard!$F$5&lt;=1980,Dashboard!$H$5&gt;=2016))),1,0)</f>
        <v>1</v>
      </c>
      <c r="Q5846" s="0" t="n">
        <f aca="false">J5846*P5846+ROW()*0.00000001</f>
        <v>0.30005846</v>
      </c>
    </row>
    <row r="5847" customFormat="false" ht="15" hidden="false" customHeight="false" outlineLevel="0" collapsed="false">
      <c r="A5847" s="0" t="s">
        <v>4404</v>
      </c>
      <c r="B5847" s="0" t="s">
        <v>76</v>
      </c>
      <c r="C5847" s="0" t="n">
        <v>2005</v>
      </c>
      <c r="D5847" s="0" t="s">
        <v>114</v>
      </c>
      <c r="E5847" s="0" t="s">
        <v>89</v>
      </c>
      <c r="F5847" s="0" t="n">
        <v>0.15</v>
      </c>
      <c r="G5847" s="0" t="n">
        <v>0.12</v>
      </c>
      <c r="H5847" s="0" t="n">
        <v>0</v>
      </c>
      <c r="I5847" s="0" t="n">
        <v>0.04</v>
      </c>
      <c r="J5847" s="0" t="n">
        <v>0.3</v>
      </c>
      <c r="K5847" s="0" t="n">
        <v>61</v>
      </c>
      <c r="L5847" s="0" t="n">
        <v>8.5</v>
      </c>
      <c r="M5847" s="0" t="s">
        <v>125</v>
      </c>
      <c r="N5847" s="0" t="s">
        <v>74</v>
      </c>
      <c r="O5847" s="0" t="s">
        <v>67</v>
      </c>
      <c r="P5847" s="0" t="n">
        <f aca="false">IF(AND(OR(Dashboard!$B$5="All",D5847=Dashboard!$B$5),OR(Dashboard!$D$5="All",N5847=Dashboard!$D$5),OR(AND(C5847&lt;&gt;"",C5847&gt;=Dashboard!$F$5,C5847&lt;=Dashboard!$H$5),AND(C5847="",Dashboard!$F$5&lt;=1980,Dashboard!$H$5&gt;=2016))),1,0)</f>
        <v>1</v>
      </c>
      <c r="Q5847" s="0" t="n">
        <f aca="false">J5847*P5847+ROW()*0.00000001</f>
        <v>0.30005847</v>
      </c>
    </row>
    <row r="5848" customFormat="false" ht="15" hidden="false" customHeight="false" outlineLevel="0" collapsed="false">
      <c r="A5848" s="0" t="s">
        <v>4405</v>
      </c>
      <c r="B5848" s="0" t="s">
        <v>873</v>
      </c>
      <c r="C5848" s="0" t="n">
        <v>1995</v>
      </c>
      <c r="D5848" s="0" t="s">
        <v>46</v>
      </c>
      <c r="E5848" s="0" t="s">
        <v>154</v>
      </c>
      <c r="F5848" s="0" t="n">
        <v>0</v>
      </c>
      <c r="G5848" s="0" t="n">
        <v>0</v>
      </c>
      <c r="H5848" s="0" t="n">
        <v>0.3</v>
      </c>
      <c r="I5848" s="0" t="n">
        <v>0</v>
      </c>
      <c r="J5848" s="0" t="n">
        <v>0.3</v>
      </c>
      <c r="N5848" s="0" t="s">
        <v>154</v>
      </c>
      <c r="P5848" s="0" t="n">
        <f aca="false">IF(AND(OR(Dashboard!$B$5="All",D5848=Dashboard!$B$5),OR(Dashboard!$D$5="All",N5848=Dashboard!$D$5),OR(AND(C5848&lt;&gt;"",C5848&gt;=Dashboard!$F$5,C5848&lt;=Dashboard!$H$5),AND(C5848="",Dashboard!$F$5&lt;=1980,Dashboard!$H$5&gt;=2016))),1,0)</f>
        <v>1</v>
      </c>
      <c r="Q5848" s="0" t="n">
        <f aca="false">J5848*P5848+ROW()*0.00000001</f>
        <v>0.30005848</v>
      </c>
    </row>
    <row r="5849" customFormat="false" ht="15" hidden="false" customHeight="false" outlineLevel="0" collapsed="false">
      <c r="A5849" s="0" t="s">
        <v>1585</v>
      </c>
      <c r="B5849" s="0" t="s">
        <v>172</v>
      </c>
      <c r="C5849" s="0" t="n">
        <v>2016</v>
      </c>
      <c r="D5849" s="0" t="s">
        <v>102</v>
      </c>
      <c r="E5849" s="0" t="s">
        <v>328</v>
      </c>
      <c r="F5849" s="0" t="n">
        <v>0.21</v>
      </c>
      <c r="G5849" s="0" t="n">
        <v>0.07</v>
      </c>
      <c r="H5849" s="0" t="n">
        <v>0</v>
      </c>
      <c r="I5849" s="0" t="n">
        <v>0.03</v>
      </c>
      <c r="J5849" s="0" t="n">
        <v>0.3</v>
      </c>
      <c r="K5849" s="0" t="n">
        <v>81</v>
      </c>
      <c r="L5849" s="0" t="n">
        <v>8.5</v>
      </c>
      <c r="M5849" s="0" t="s">
        <v>103</v>
      </c>
      <c r="N5849" s="0" t="s">
        <v>66</v>
      </c>
      <c r="O5849" s="0" t="s">
        <v>42</v>
      </c>
      <c r="P5849" s="0" t="n">
        <f aca="false">IF(AND(OR(Dashboard!$B$5="All",D5849=Dashboard!$B$5),OR(Dashboard!$D$5="All",N5849=Dashboard!$D$5),OR(AND(C5849&lt;&gt;"",C5849&gt;=Dashboard!$F$5,C5849&lt;=Dashboard!$H$5),AND(C5849="",Dashboard!$F$5&lt;=1980,Dashboard!$H$5&gt;=2016))),1,0)</f>
        <v>1</v>
      </c>
      <c r="Q5849" s="0" t="n">
        <f aca="false">J5849*P5849+ROW()*0.00000001</f>
        <v>0.30005849</v>
      </c>
    </row>
    <row r="5850" customFormat="false" ht="15" hidden="false" customHeight="false" outlineLevel="0" collapsed="false">
      <c r="A5850" s="0" t="s">
        <v>4406</v>
      </c>
      <c r="B5850" s="0" t="s">
        <v>85</v>
      </c>
      <c r="C5850" s="0" t="n">
        <v>2006</v>
      </c>
      <c r="D5850" s="0" t="s">
        <v>52</v>
      </c>
      <c r="E5850" s="0" t="s">
        <v>35</v>
      </c>
      <c r="F5850" s="0" t="n">
        <v>0</v>
      </c>
      <c r="G5850" s="0" t="n">
        <v>0</v>
      </c>
      <c r="H5850" s="0" t="n">
        <v>0.3</v>
      </c>
      <c r="I5850" s="0" t="n">
        <v>0.01</v>
      </c>
      <c r="J5850" s="0" t="n">
        <v>0.3</v>
      </c>
      <c r="N5850" s="0" t="s">
        <v>35</v>
      </c>
      <c r="P5850" s="0" t="n">
        <f aca="false">IF(AND(OR(Dashboard!$B$5="All",D5850=Dashboard!$B$5),OR(Dashboard!$D$5="All",N5850=Dashboard!$D$5),OR(AND(C5850&lt;&gt;"",C5850&gt;=Dashboard!$F$5,C5850&lt;=Dashboard!$H$5),AND(C5850="",Dashboard!$F$5&lt;=1980,Dashboard!$H$5&gt;=2016))),1,0)</f>
        <v>1</v>
      </c>
      <c r="Q5850" s="0" t="n">
        <f aca="false">J5850*P5850+ROW()*0.00000001</f>
        <v>0.3000585</v>
      </c>
    </row>
    <row r="5851" customFormat="false" ht="15" hidden="false" customHeight="false" outlineLevel="0" collapsed="false">
      <c r="A5851" s="0" t="s">
        <v>4407</v>
      </c>
      <c r="B5851" s="0" t="s">
        <v>50</v>
      </c>
      <c r="C5851" s="0" t="n">
        <v>2007</v>
      </c>
      <c r="D5851" s="0" t="s">
        <v>246</v>
      </c>
      <c r="E5851" s="0" t="s">
        <v>996</v>
      </c>
      <c r="F5851" s="0" t="n">
        <v>0</v>
      </c>
      <c r="G5851" s="0" t="n">
        <v>0</v>
      </c>
      <c r="H5851" s="0" t="n">
        <v>0.3</v>
      </c>
      <c r="I5851" s="0" t="n">
        <v>0</v>
      </c>
      <c r="J5851" s="0" t="n">
        <v>0.3</v>
      </c>
      <c r="N5851" s="0" t="s">
        <v>35</v>
      </c>
      <c r="P5851" s="0" t="n">
        <f aca="false">IF(AND(OR(Dashboard!$B$5="All",D5851=Dashboard!$B$5),OR(Dashboard!$D$5="All",N5851=Dashboard!$D$5),OR(AND(C5851&lt;&gt;"",C5851&gt;=Dashboard!$F$5,C5851&lt;=Dashboard!$H$5),AND(C5851="",Dashboard!$F$5&lt;=1980,Dashboard!$H$5&gt;=2016))),1,0)</f>
        <v>1</v>
      </c>
      <c r="Q5851" s="0" t="n">
        <f aca="false">J5851*P5851+ROW()*0.00000001</f>
        <v>0.30005851</v>
      </c>
    </row>
    <row r="5852" customFormat="false" ht="15" hidden="false" customHeight="false" outlineLevel="0" collapsed="false">
      <c r="A5852" s="0" t="s">
        <v>4408</v>
      </c>
      <c r="B5852" s="0" t="s">
        <v>117</v>
      </c>
      <c r="C5852" s="0" t="n">
        <v>1997</v>
      </c>
      <c r="D5852" s="0" t="s">
        <v>41</v>
      </c>
      <c r="E5852" s="0" t="s">
        <v>89</v>
      </c>
      <c r="F5852" s="0" t="n">
        <v>0.17</v>
      </c>
      <c r="G5852" s="0" t="n">
        <v>0.11</v>
      </c>
      <c r="H5852" s="0" t="n">
        <v>0</v>
      </c>
      <c r="I5852" s="0" t="n">
        <v>0.02</v>
      </c>
      <c r="J5852" s="0" t="n">
        <v>0.3</v>
      </c>
      <c r="N5852" s="0" t="s">
        <v>74</v>
      </c>
      <c r="P5852" s="0" t="n">
        <f aca="false">IF(AND(OR(Dashboard!$B$5="All",D5852=Dashboard!$B$5),OR(Dashboard!$D$5="All",N5852=Dashboard!$D$5),OR(AND(C5852&lt;&gt;"",C5852&gt;=Dashboard!$F$5,C5852&lt;=Dashboard!$H$5),AND(C5852="",Dashboard!$F$5&lt;=1980,Dashboard!$H$5&gt;=2016))),1,0)</f>
        <v>1</v>
      </c>
      <c r="Q5852" s="0" t="n">
        <f aca="false">J5852*P5852+ROW()*0.00000001</f>
        <v>0.30005852</v>
      </c>
    </row>
    <row r="5853" customFormat="false" ht="15" hidden="false" customHeight="false" outlineLevel="0" collapsed="false">
      <c r="A5853" s="0" t="s">
        <v>4409</v>
      </c>
      <c r="B5853" s="0" t="s">
        <v>50</v>
      </c>
      <c r="C5853" s="0" t="n">
        <v>2010</v>
      </c>
      <c r="D5853" s="0" t="s">
        <v>16</v>
      </c>
      <c r="E5853" s="0" t="s">
        <v>91</v>
      </c>
      <c r="F5853" s="0" t="n">
        <v>0.18</v>
      </c>
      <c r="G5853" s="0" t="n">
        <v>0.1</v>
      </c>
      <c r="H5853" s="0" t="n">
        <v>0</v>
      </c>
      <c r="I5853" s="0" t="n">
        <v>0.03</v>
      </c>
      <c r="J5853" s="0" t="n">
        <v>0.3</v>
      </c>
      <c r="N5853" s="0" t="s">
        <v>35</v>
      </c>
      <c r="P5853" s="0" t="n">
        <f aca="false">IF(AND(OR(Dashboard!$B$5="All",D5853=Dashboard!$B$5),OR(Dashboard!$D$5="All",N5853=Dashboard!$D$5),OR(AND(C5853&lt;&gt;"",C5853&gt;=Dashboard!$F$5,C5853&lt;=Dashboard!$H$5),AND(C5853="",Dashboard!$F$5&lt;=1980,Dashboard!$H$5&gt;=2016))),1,0)</f>
        <v>1</v>
      </c>
      <c r="Q5853" s="0" t="n">
        <f aca="false">J5853*P5853+ROW()*0.00000001</f>
        <v>0.30005853</v>
      </c>
    </row>
    <row r="5854" customFormat="false" ht="15" hidden="false" customHeight="false" outlineLevel="0" collapsed="false">
      <c r="A5854" s="0" t="s">
        <v>4410</v>
      </c>
      <c r="B5854" s="0" t="s">
        <v>94</v>
      </c>
      <c r="C5854" s="0" t="n">
        <v>2016</v>
      </c>
      <c r="D5854" s="0" t="s">
        <v>71</v>
      </c>
      <c r="E5854" s="0" t="s">
        <v>243</v>
      </c>
      <c r="F5854" s="0" t="n">
        <v>0.25</v>
      </c>
      <c r="G5854" s="0" t="n">
        <v>0</v>
      </c>
      <c r="H5854" s="0" t="n">
        <v>0</v>
      </c>
      <c r="I5854" s="0" t="n">
        <v>0.06</v>
      </c>
      <c r="J5854" s="0" t="n">
        <v>0.3</v>
      </c>
      <c r="K5854" s="0" t="n">
        <v>75</v>
      </c>
      <c r="L5854" s="0" t="n">
        <v>7.3</v>
      </c>
      <c r="M5854" s="0" t="s">
        <v>73</v>
      </c>
      <c r="N5854" s="0" t="s">
        <v>74</v>
      </c>
      <c r="O5854" s="0" t="s">
        <v>37</v>
      </c>
      <c r="P5854" s="0" t="n">
        <f aca="false">IF(AND(OR(Dashboard!$B$5="All",D5854=Dashboard!$B$5),OR(Dashboard!$D$5="All",N5854=Dashboard!$D$5),OR(AND(C5854&lt;&gt;"",C5854&gt;=Dashboard!$F$5,C5854&lt;=Dashboard!$H$5),AND(C5854="",Dashboard!$F$5&lt;=1980,Dashboard!$H$5&gt;=2016))),1,0)</f>
        <v>1</v>
      </c>
      <c r="Q5854" s="0" t="n">
        <f aca="false">J5854*P5854+ROW()*0.00000001</f>
        <v>0.30005854</v>
      </c>
    </row>
    <row r="5855" customFormat="false" ht="15" hidden="false" customHeight="false" outlineLevel="0" collapsed="false">
      <c r="A5855" s="0" t="s">
        <v>4411</v>
      </c>
      <c r="B5855" s="0" t="s">
        <v>164</v>
      </c>
      <c r="C5855" s="0" t="n">
        <v>2006</v>
      </c>
      <c r="D5855" s="0" t="s">
        <v>48</v>
      </c>
      <c r="E5855" s="0" t="s">
        <v>487</v>
      </c>
      <c r="F5855" s="0" t="n">
        <v>0.12</v>
      </c>
      <c r="G5855" s="0" t="n">
        <v>0.12</v>
      </c>
      <c r="H5855" s="0" t="n">
        <v>0</v>
      </c>
      <c r="I5855" s="0" t="n">
        <v>0.07</v>
      </c>
      <c r="J5855" s="0" t="n">
        <v>0.3</v>
      </c>
      <c r="N5855" s="0" t="s">
        <v>74</v>
      </c>
      <c r="P5855" s="0" t="n">
        <f aca="false">IF(AND(OR(Dashboard!$B$5="All",D5855=Dashboard!$B$5),OR(Dashboard!$D$5="All",N5855=Dashboard!$D$5),OR(AND(C5855&lt;&gt;"",C5855&gt;=Dashboard!$F$5,C5855&lt;=Dashboard!$H$5),AND(C5855="",Dashboard!$F$5&lt;=1980,Dashboard!$H$5&gt;=2016))),1,0)</f>
        <v>1</v>
      </c>
      <c r="Q5855" s="0" t="n">
        <f aca="false">J5855*P5855+ROW()*0.00000001</f>
        <v>0.30005855</v>
      </c>
    </row>
    <row r="5856" customFormat="false" ht="15" hidden="false" customHeight="false" outlineLevel="0" collapsed="false">
      <c r="A5856" s="0" t="s">
        <v>4412</v>
      </c>
      <c r="B5856" s="0" t="s">
        <v>76</v>
      </c>
      <c r="C5856" s="0" t="n">
        <v>2006</v>
      </c>
      <c r="D5856" s="0" t="s">
        <v>114</v>
      </c>
      <c r="E5856" s="0" t="s">
        <v>89</v>
      </c>
      <c r="F5856" s="0" t="n">
        <v>0.15</v>
      </c>
      <c r="G5856" s="0" t="n">
        <v>0.12</v>
      </c>
      <c r="H5856" s="0" t="n">
        <v>0</v>
      </c>
      <c r="I5856" s="0" t="n">
        <v>0.04</v>
      </c>
      <c r="J5856" s="0" t="n">
        <v>0.3</v>
      </c>
      <c r="K5856" s="0" t="n">
        <v>62</v>
      </c>
      <c r="L5856" s="0" t="n">
        <v>8.2</v>
      </c>
      <c r="M5856" s="0" t="s">
        <v>73</v>
      </c>
      <c r="N5856" s="0" t="s">
        <v>74</v>
      </c>
      <c r="O5856" s="0" t="s">
        <v>67</v>
      </c>
      <c r="P5856" s="0" t="n">
        <f aca="false">IF(AND(OR(Dashboard!$B$5="All",D5856=Dashboard!$B$5),OR(Dashboard!$D$5="All",N5856=Dashboard!$D$5),OR(AND(C5856&lt;&gt;"",C5856&gt;=Dashboard!$F$5,C5856&lt;=Dashboard!$H$5),AND(C5856="",Dashboard!$F$5&lt;=1980,Dashboard!$H$5&gt;=2016))),1,0)</f>
        <v>1</v>
      </c>
      <c r="Q5856" s="0" t="n">
        <f aca="false">J5856*P5856+ROW()*0.00000001</f>
        <v>0.30005856</v>
      </c>
    </row>
    <row r="5857" customFormat="false" ht="15" hidden="false" customHeight="false" outlineLevel="0" collapsed="false">
      <c r="A5857" s="0" t="s">
        <v>4413</v>
      </c>
      <c r="B5857" s="0" t="s">
        <v>117</v>
      </c>
      <c r="D5857" s="0" t="s">
        <v>41</v>
      </c>
      <c r="E5857" s="0" t="s">
        <v>520</v>
      </c>
      <c r="F5857" s="0" t="n">
        <v>0.17</v>
      </c>
      <c r="G5857" s="0" t="n">
        <v>0.11</v>
      </c>
      <c r="H5857" s="0" t="n">
        <v>0</v>
      </c>
      <c r="I5857" s="0" t="n">
        <v>0.02</v>
      </c>
      <c r="J5857" s="0" t="n">
        <v>0.3</v>
      </c>
      <c r="K5857" s="0" t="n">
        <v>53</v>
      </c>
      <c r="M5857" s="0" t="s">
        <v>36</v>
      </c>
      <c r="N5857" s="0" t="s">
        <v>74</v>
      </c>
      <c r="O5857" s="0" t="s">
        <v>53</v>
      </c>
      <c r="P5857" s="0" t="n">
        <f aca="false">IF(AND(OR(Dashboard!$B$5="All",D5857=Dashboard!$B$5),OR(Dashboard!$D$5="All",N5857=Dashboard!$D$5),OR(AND(C5857&lt;&gt;"",C5857&gt;=Dashboard!$F$5,C5857&lt;=Dashboard!$H$5),AND(C5857="",Dashboard!$F$5&lt;=1980,Dashboard!$H$5&gt;=2016))),1,0)</f>
        <v>1</v>
      </c>
      <c r="Q5857" s="0" t="n">
        <f aca="false">J5857*P5857+ROW()*0.00000001</f>
        <v>0.30005857</v>
      </c>
    </row>
    <row r="5858" customFormat="false" ht="15" hidden="false" customHeight="false" outlineLevel="0" collapsed="false">
      <c r="A5858" s="0" t="s">
        <v>4414</v>
      </c>
      <c r="B5858" s="0" t="s">
        <v>39</v>
      </c>
      <c r="C5858" s="0" t="n">
        <v>1990</v>
      </c>
      <c r="D5858" s="0" t="s">
        <v>34</v>
      </c>
      <c r="E5858" s="0" t="s">
        <v>328</v>
      </c>
      <c r="F5858" s="0" t="n">
        <v>0</v>
      </c>
      <c r="G5858" s="0" t="n">
        <v>0</v>
      </c>
      <c r="H5858" s="0" t="n">
        <v>0.3</v>
      </c>
      <c r="I5858" s="0" t="n">
        <v>0</v>
      </c>
      <c r="J5858" s="0" t="n">
        <v>0.3</v>
      </c>
      <c r="N5858" s="0" t="s">
        <v>35</v>
      </c>
      <c r="P5858" s="0" t="n">
        <f aca="false">IF(AND(OR(Dashboard!$B$5="All",D5858=Dashboard!$B$5),OR(Dashboard!$D$5="All",N5858=Dashboard!$D$5),OR(AND(C5858&lt;&gt;"",C5858&gt;=Dashboard!$F$5,C5858&lt;=Dashboard!$H$5),AND(C5858="",Dashboard!$F$5&lt;=1980,Dashboard!$H$5&gt;=2016))),1,0)</f>
        <v>1</v>
      </c>
      <c r="Q5858" s="0" t="n">
        <f aca="false">J5858*P5858+ROW()*0.00000001</f>
        <v>0.30005858</v>
      </c>
    </row>
    <row r="5859" customFormat="false" ht="15" hidden="false" customHeight="false" outlineLevel="0" collapsed="false">
      <c r="A5859" s="0" t="s">
        <v>1344</v>
      </c>
      <c r="B5859" s="0" t="s">
        <v>50</v>
      </c>
      <c r="C5859" s="0" t="n">
        <v>2005</v>
      </c>
      <c r="D5859" s="0" t="s">
        <v>16</v>
      </c>
      <c r="E5859" s="0" t="s">
        <v>91</v>
      </c>
      <c r="F5859" s="0" t="n">
        <v>0.25</v>
      </c>
      <c r="G5859" s="0" t="n">
        <v>0.03</v>
      </c>
      <c r="H5859" s="0" t="n">
        <v>0</v>
      </c>
      <c r="I5859" s="0" t="n">
        <v>0.02</v>
      </c>
      <c r="J5859" s="0" t="n">
        <v>0.3</v>
      </c>
      <c r="N5859" s="0" t="s">
        <v>35</v>
      </c>
      <c r="P5859" s="0" t="n">
        <f aca="false">IF(AND(OR(Dashboard!$B$5="All",D5859=Dashboard!$B$5),OR(Dashboard!$D$5="All",N5859=Dashboard!$D$5),OR(AND(C5859&lt;&gt;"",C5859&gt;=Dashboard!$F$5,C5859&lt;=Dashboard!$H$5),AND(C5859="",Dashboard!$F$5&lt;=1980,Dashboard!$H$5&gt;=2016))),1,0)</f>
        <v>1</v>
      </c>
      <c r="Q5859" s="0" t="n">
        <f aca="false">J5859*P5859+ROW()*0.00000001</f>
        <v>0.30005859</v>
      </c>
    </row>
    <row r="5860" customFormat="false" ht="15" hidden="false" customHeight="false" outlineLevel="0" collapsed="false">
      <c r="A5860" s="0" t="s">
        <v>4128</v>
      </c>
      <c r="B5860" s="0" t="s">
        <v>70</v>
      </c>
      <c r="C5860" s="0" t="n">
        <v>2011</v>
      </c>
      <c r="D5860" s="0" t="s">
        <v>102</v>
      </c>
      <c r="E5860" s="0" t="s">
        <v>1259</v>
      </c>
      <c r="F5860" s="0" t="n">
        <v>0.17</v>
      </c>
      <c r="G5860" s="0" t="n">
        <v>0.06</v>
      </c>
      <c r="H5860" s="0" t="n">
        <v>0.04</v>
      </c>
      <c r="I5860" s="0" t="n">
        <v>0.03</v>
      </c>
      <c r="J5860" s="0" t="n">
        <v>0.3</v>
      </c>
      <c r="K5860" s="0" t="n">
        <v>77</v>
      </c>
      <c r="L5860" s="0" t="n">
        <v>8.2</v>
      </c>
      <c r="M5860" s="0" t="s">
        <v>103</v>
      </c>
      <c r="N5860" s="0" t="s">
        <v>74</v>
      </c>
      <c r="O5860" s="0" t="s">
        <v>37</v>
      </c>
      <c r="P5860" s="0" t="n">
        <f aca="false">IF(AND(OR(Dashboard!$B$5="All",D5860=Dashboard!$B$5),OR(Dashboard!$D$5="All",N5860=Dashboard!$D$5),OR(AND(C5860&lt;&gt;"",C5860&gt;=Dashboard!$F$5,C5860&lt;=Dashboard!$H$5),AND(C5860="",Dashboard!$F$5&lt;=1980,Dashboard!$H$5&gt;=2016))),1,0)</f>
        <v>1</v>
      </c>
      <c r="Q5860" s="0" t="n">
        <f aca="false">J5860*P5860+ROW()*0.00000001</f>
        <v>0.3000586</v>
      </c>
    </row>
    <row r="5861" customFormat="false" ht="15" hidden="false" customHeight="false" outlineLevel="0" collapsed="false">
      <c r="A5861" s="0" t="s">
        <v>2434</v>
      </c>
      <c r="B5861" s="0" t="s">
        <v>64</v>
      </c>
      <c r="C5861" s="0" t="n">
        <v>2014</v>
      </c>
      <c r="D5861" s="0" t="s">
        <v>56</v>
      </c>
      <c r="E5861" s="0" t="s">
        <v>195</v>
      </c>
      <c r="F5861" s="0" t="n">
        <v>0.16</v>
      </c>
      <c r="G5861" s="0" t="n">
        <v>0.12</v>
      </c>
      <c r="H5861" s="0" t="n">
        <v>0</v>
      </c>
      <c r="I5861" s="0" t="n">
        <v>0.03</v>
      </c>
      <c r="J5861" s="0" t="n">
        <v>0.3</v>
      </c>
      <c r="L5861" s="0" t="n">
        <v>6.6</v>
      </c>
      <c r="M5861" s="0" t="s">
        <v>73</v>
      </c>
      <c r="N5861" s="0" t="s">
        <v>66</v>
      </c>
      <c r="P5861" s="0" t="n">
        <f aca="false">IF(AND(OR(Dashboard!$B$5="All",D5861=Dashboard!$B$5),OR(Dashboard!$D$5="All",N5861=Dashboard!$D$5),OR(AND(C5861&lt;&gt;"",C5861&gt;=Dashboard!$F$5,C5861&lt;=Dashboard!$H$5),AND(C5861="",Dashboard!$F$5&lt;=1980,Dashboard!$H$5&gt;=2016))),1,0)</f>
        <v>1</v>
      </c>
      <c r="Q5861" s="0" t="n">
        <f aca="false">J5861*P5861+ROW()*0.00000001</f>
        <v>0.30005861</v>
      </c>
    </row>
    <row r="5862" customFormat="false" ht="15" hidden="false" customHeight="false" outlineLevel="0" collapsed="false">
      <c r="A5862" s="0" t="s">
        <v>4415</v>
      </c>
      <c r="B5862" s="0" t="s">
        <v>76</v>
      </c>
      <c r="C5862" s="0" t="n">
        <v>2007</v>
      </c>
      <c r="D5862" s="0" t="s">
        <v>246</v>
      </c>
      <c r="E5862" s="0" t="s">
        <v>996</v>
      </c>
      <c r="F5862" s="0" t="n">
        <v>0</v>
      </c>
      <c r="G5862" s="0" t="n">
        <v>0</v>
      </c>
      <c r="H5862" s="0" t="n">
        <v>0.3</v>
      </c>
      <c r="I5862" s="0" t="n">
        <v>0</v>
      </c>
      <c r="J5862" s="0" t="n">
        <v>0.3</v>
      </c>
      <c r="N5862" s="0" t="s">
        <v>74</v>
      </c>
      <c r="P5862" s="0" t="n">
        <f aca="false">IF(AND(OR(Dashboard!$B$5="All",D5862=Dashboard!$B$5),OR(Dashboard!$D$5="All",N5862=Dashboard!$D$5),OR(AND(C5862&lt;&gt;"",C5862&gt;=Dashboard!$F$5,C5862&lt;=Dashboard!$H$5),AND(C5862="",Dashboard!$F$5&lt;=1980,Dashboard!$H$5&gt;=2016))),1,0)</f>
        <v>1</v>
      </c>
      <c r="Q5862" s="0" t="n">
        <f aca="false">J5862*P5862+ROW()*0.00000001</f>
        <v>0.30005862</v>
      </c>
    </row>
    <row r="5863" customFormat="false" ht="15" hidden="false" customHeight="false" outlineLevel="0" collapsed="false">
      <c r="A5863" s="0" t="s">
        <v>1898</v>
      </c>
      <c r="B5863" s="0" t="s">
        <v>851</v>
      </c>
      <c r="C5863" s="0" t="n">
        <v>2014</v>
      </c>
      <c r="D5863" s="0" t="s">
        <v>71</v>
      </c>
      <c r="E5863" s="0" t="s">
        <v>243</v>
      </c>
      <c r="F5863" s="0" t="n">
        <v>0.05</v>
      </c>
      <c r="G5863" s="0" t="n">
        <v>0.19</v>
      </c>
      <c r="H5863" s="0" t="n">
        <v>0</v>
      </c>
      <c r="I5863" s="0" t="n">
        <v>0.07</v>
      </c>
      <c r="J5863" s="0" t="n">
        <v>0.3</v>
      </c>
      <c r="L5863" s="0" t="n">
        <v>7.7</v>
      </c>
      <c r="M5863" s="0" t="s">
        <v>125</v>
      </c>
      <c r="N5863" s="0" t="s">
        <v>74</v>
      </c>
      <c r="P5863" s="0" t="n">
        <f aca="false">IF(AND(OR(Dashboard!$B$5="All",D5863=Dashboard!$B$5),OR(Dashboard!$D$5="All",N5863=Dashboard!$D$5),OR(AND(C5863&lt;&gt;"",C5863&gt;=Dashboard!$F$5,C5863&lt;=Dashboard!$H$5),AND(C5863="",Dashboard!$F$5&lt;=1980,Dashboard!$H$5&gt;=2016))),1,0)</f>
        <v>1</v>
      </c>
      <c r="Q5863" s="0" t="n">
        <f aca="false">J5863*P5863+ROW()*0.00000001</f>
        <v>0.30005863</v>
      </c>
    </row>
    <row r="5864" customFormat="false" ht="15" hidden="false" customHeight="false" outlineLevel="0" collapsed="false">
      <c r="A5864" s="0" t="s">
        <v>4416</v>
      </c>
      <c r="B5864" s="0" t="s">
        <v>873</v>
      </c>
      <c r="C5864" s="0" t="n">
        <v>1994</v>
      </c>
      <c r="D5864" s="0" t="s">
        <v>34</v>
      </c>
      <c r="E5864" s="0" t="s">
        <v>154</v>
      </c>
      <c r="F5864" s="0" t="n">
        <v>0</v>
      </c>
      <c r="G5864" s="0" t="n">
        <v>0</v>
      </c>
      <c r="H5864" s="0" t="n">
        <v>0.3</v>
      </c>
      <c r="I5864" s="0" t="n">
        <v>0</v>
      </c>
      <c r="J5864" s="0" t="n">
        <v>0.3</v>
      </c>
      <c r="N5864" s="0" t="s">
        <v>154</v>
      </c>
      <c r="P5864" s="0" t="n">
        <f aca="false">IF(AND(OR(Dashboard!$B$5="All",D5864=Dashboard!$B$5),OR(Dashboard!$D$5="All",N5864=Dashboard!$D$5),OR(AND(C5864&lt;&gt;"",C5864&gt;=Dashboard!$F$5,C5864&lt;=Dashboard!$H$5),AND(C5864="",Dashboard!$F$5&lt;=1980,Dashboard!$H$5&gt;=2016))),1,0)</f>
        <v>1</v>
      </c>
      <c r="Q5864" s="0" t="n">
        <f aca="false">J5864*P5864+ROW()*0.00000001</f>
        <v>0.30005864</v>
      </c>
    </row>
    <row r="5865" customFormat="false" ht="15" hidden="false" customHeight="false" outlineLevel="0" collapsed="false">
      <c r="A5865" s="0" t="s">
        <v>4417</v>
      </c>
      <c r="B5865" s="0" t="s">
        <v>97</v>
      </c>
      <c r="C5865" s="0" t="n">
        <v>2011</v>
      </c>
      <c r="D5865" s="0" t="s">
        <v>71</v>
      </c>
      <c r="E5865" s="0" t="s">
        <v>124</v>
      </c>
      <c r="F5865" s="0" t="n">
        <v>0.14</v>
      </c>
      <c r="G5865" s="0" t="n">
        <v>0.07</v>
      </c>
      <c r="H5865" s="0" t="n">
        <v>0.07</v>
      </c>
      <c r="I5865" s="0" t="n">
        <v>0.02</v>
      </c>
      <c r="J5865" s="0" t="n">
        <v>0.3</v>
      </c>
      <c r="K5865" s="0" t="n">
        <v>53</v>
      </c>
      <c r="L5865" s="0" t="n">
        <v>5.5</v>
      </c>
      <c r="M5865" s="0" t="s">
        <v>103</v>
      </c>
      <c r="N5865" s="0" t="s">
        <v>35</v>
      </c>
      <c r="O5865" s="0" t="s">
        <v>53</v>
      </c>
      <c r="P5865" s="0" t="n">
        <f aca="false">IF(AND(OR(Dashboard!$B$5="All",D5865=Dashboard!$B$5),OR(Dashboard!$D$5="All",N5865=Dashboard!$D$5),OR(AND(C5865&lt;&gt;"",C5865&gt;=Dashboard!$F$5,C5865&lt;=Dashboard!$H$5),AND(C5865="",Dashboard!$F$5&lt;=1980,Dashboard!$H$5&gt;=2016))),1,0)</f>
        <v>1</v>
      </c>
      <c r="Q5865" s="0" t="n">
        <f aca="false">J5865*P5865+ROW()*0.00000001</f>
        <v>0.30005865</v>
      </c>
    </row>
    <row r="5866" customFormat="false" ht="15" hidden="false" customHeight="false" outlineLevel="0" collapsed="false">
      <c r="A5866" s="0" t="s">
        <v>4418</v>
      </c>
      <c r="B5866" s="0" t="s">
        <v>64</v>
      </c>
      <c r="C5866" s="0" t="n">
        <v>2009</v>
      </c>
      <c r="D5866" s="0" t="s">
        <v>46</v>
      </c>
      <c r="E5866" s="0" t="s">
        <v>996</v>
      </c>
      <c r="F5866" s="0" t="n">
        <v>0.13</v>
      </c>
      <c r="G5866" s="0" t="n">
        <v>0.07</v>
      </c>
      <c r="H5866" s="0" t="n">
        <v>0.07</v>
      </c>
      <c r="I5866" s="0" t="n">
        <v>0.02</v>
      </c>
      <c r="J5866" s="0" t="n">
        <v>0.3</v>
      </c>
      <c r="K5866" s="0" t="n">
        <v>69</v>
      </c>
      <c r="L5866" s="0" t="n">
        <v>7</v>
      </c>
      <c r="M5866" s="0" t="s">
        <v>103</v>
      </c>
      <c r="N5866" s="0" t="s">
        <v>66</v>
      </c>
      <c r="O5866" s="0" t="s">
        <v>67</v>
      </c>
      <c r="P5866" s="0" t="n">
        <f aca="false">IF(AND(OR(Dashboard!$B$5="All",D5866=Dashboard!$B$5),OR(Dashboard!$D$5="All",N5866=Dashboard!$D$5),OR(AND(C5866&lt;&gt;"",C5866&gt;=Dashboard!$F$5,C5866&lt;=Dashboard!$H$5),AND(C5866="",Dashboard!$F$5&lt;=1980,Dashboard!$H$5&gt;=2016))),1,0)</f>
        <v>1</v>
      </c>
      <c r="Q5866" s="0" t="n">
        <f aca="false">J5866*P5866+ROW()*0.00000001</f>
        <v>0.30005866</v>
      </c>
    </row>
    <row r="5867" customFormat="false" ht="15" hidden="false" customHeight="false" outlineLevel="0" collapsed="false">
      <c r="A5867" s="0" t="s">
        <v>4419</v>
      </c>
      <c r="B5867" s="0" t="s">
        <v>50</v>
      </c>
      <c r="C5867" s="0" t="n">
        <v>2007</v>
      </c>
      <c r="D5867" s="0" t="s">
        <v>71</v>
      </c>
      <c r="E5867" s="0" t="s">
        <v>243</v>
      </c>
      <c r="F5867" s="0" t="n">
        <v>0.28</v>
      </c>
      <c r="G5867" s="0" t="n">
        <v>0</v>
      </c>
      <c r="H5867" s="0" t="n">
        <v>0</v>
      </c>
      <c r="I5867" s="0" t="n">
        <v>0.02</v>
      </c>
      <c r="J5867" s="0" t="n">
        <v>0.3</v>
      </c>
      <c r="K5867" s="0" t="n">
        <v>66</v>
      </c>
      <c r="M5867" s="0" t="s">
        <v>36</v>
      </c>
      <c r="N5867" s="0" t="s">
        <v>35</v>
      </c>
      <c r="O5867" s="0" t="s">
        <v>67</v>
      </c>
      <c r="P5867" s="0" t="n">
        <f aca="false">IF(AND(OR(Dashboard!$B$5="All",D5867=Dashboard!$B$5),OR(Dashboard!$D$5="All",N5867=Dashboard!$D$5),OR(AND(C5867&lt;&gt;"",C5867&gt;=Dashboard!$F$5,C5867&lt;=Dashboard!$H$5),AND(C5867="",Dashboard!$F$5&lt;=1980,Dashboard!$H$5&gt;=2016))),1,0)</f>
        <v>1</v>
      </c>
      <c r="Q5867" s="0" t="n">
        <f aca="false">J5867*P5867+ROW()*0.00000001</f>
        <v>0.30005867</v>
      </c>
    </row>
    <row r="5868" customFormat="false" ht="15" hidden="false" customHeight="false" outlineLevel="0" collapsed="false">
      <c r="A5868" s="0" t="s">
        <v>4420</v>
      </c>
      <c r="B5868" s="0" t="s">
        <v>164</v>
      </c>
      <c r="C5868" s="0" t="n">
        <v>2011</v>
      </c>
      <c r="D5868" s="0" t="s">
        <v>46</v>
      </c>
      <c r="E5868" s="0" t="s">
        <v>1607</v>
      </c>
      <c r="F5868" s="0" t="n">
        <v>0.13</v>
      </c>
      <c r="G5868" s="0" t="n">
        <v>0.03</v>
      </c>
      <c r="H5868" s="0" t="n">
        <v>0.11</v>
      </c>
      <c r="I5868" s="0" t="n">
        <v>0.03</v>
      </c>
      <c r="J5868" s="0" t="n">
        <v>0.3</v>
      </c>
      <c r="N5868" s="0" t="s">
        <v>74</v>
      </c>
      <c r="P5868" s="0" t="n">
        <f aca="false">IF(AND(OR(Dashboard!$B$5="All",D5868=Dashboard!$B$5),OR(Dashboard!$D$5="All",N5868=Dashboard!$D$5),OR(AND(C5868&lt;&gt;"",C5868&gt;=Dashboard!$F$5,C5868&lt;=Dashboard!$H$5),AND(C5868="",Dashboard!$F$5&lt;=1980,Dashboard!$H$5&gt;=2016))),1,0)</f>
        <v>1</v>
      </c>
      <c r="Q5868" s="0" t="n">
        <f aca="false">J5868*P5868+ROW()*0.00000001</f>
        <v>0.30005868</v>
      </c>
    </row>
    <row r="5869" customFormat="false" ht="15" hidden="false" customHeight="false" outlineLevel="0" collapsed="false">
      <c r="A5869" s="0" t="s">
        <v>4421</v>
      </c>
      <c r="B5869" s="0" t="s">
        <v>76</v>
      </c>
      <c r="C5869" s="0" t="n">
        <v>2002</v>
      </c>
      <c r="D5869" s="0" t="s">
        <v>246</v>
      </c>
      <c r="E5869" s="0" t="s">
        <v>782</v>
      </c>
      <c r="F5869" s="0" t="n">
        <v>0.05</v>
      </c>
      <c r="G5869" s="0" t="n">
        <v>0.04</v>
      </c>
      <c r="H5869" s="0" t="n">
        <v>0.19</v>
      </c>
      <c r="I5869" s="0" t="n">
        <v>0.01</v>
      </c>
      <c r="J5869" s="0" t="n">
        <v>0.3</v>
      </c>
      <c r="K5869" s="0" t="n">
        <v>77</v>
      </c>
      <c r="L5869" s="0" t="n">
        <v>8.9</v>
      </c>
      <c r="M5869" s="0" t="s">
        <v>36</v>
      </c>
      <c r="N5869" s="0" t="s">
        <v>74</v>
      </c>
      <c r="O5869" s="0" t="s">
        <v>37</v>
      </c>
      <c r="P5869" s="0" t="n">
        <f aca="false">IF(AND(OR(Dashboard!$B$5="All",D5869=Dashboard!$B$5),OR(Dashboard!$D$5="All",N5869=Dashboard!$D$5),OR(AND(C5869&lt;&gt;"",C5869&gt;=Dashboard!$F$5,C5869&lt;=Dashboard!$H$5),AND(C5869="",Dashboard!$F$5&lt;=1980,Dashboard!$H$5&gt;=2016))),1,0)</f>
        <v>1</v>
      </c>
      <c r="Q5869" s="0" t="n">
        <f aca="false">J5869*P5869+ROW()*0.00000001</f>
        <v>0.30005869</v>
      </c>
    </row>
    <row r="5870" customFormat="false" ht="15" hidden="false" customHeight="false" outlineLevel="0" collapsed="false">
      <c r="A5870" s="0" t="s">
        <v>4422</v>
      </c>
      <c r="B5870" s="0" t="s">
        <v>50</v>
      </c>
      <c r="C5870" s="0" t="n">
        <v>2008</v>
      </c>
      <c r="D5870" s="0" t="s">
        <v>46</v>
      </c>
      <c r="E5870" s="0" t="s">
        <v>35</v>
      </c>
      <c r="F5870" s="0" t="n">
        <v>0</v>
      </c>
      <c r="G5870" s="0" t="n">
        <v>0</v>
      </c>
      <c r="H5870" s="0" t="n">
        <v>0.3</v>
      </c>
      <c r="I5870" s="0" t="n">
        <v>0</v>
      </c>
      <c r="J5870" s="0" t="n">
        <v>0.3</v>
      </c>
      <c r="N5870" s="0" t="s">
        <v>35</v>
      </c>
      <c r="P5870" s="0" t="n">
        <f aca="false">IF(AND(OR(Dashboard!$B$5="All",D5870=Dashboard!$B$5),OR(Dashboard!$D$5="All",N5870=Dashboard!$D$5),OR(AND(C5870&lt;&gt;"",C5870&gt;=Dashboard!$F$5,C5870&lt;=Dashboard!$H$5),AND(C5870="",Dashboard!$F$5&lt;=1980,Dashboard!$H$5&gt;=2016))),1,0)</f>
        <v>1</v>
      </c>
      <c r="Q5870" s="0" t="n">
        <f aca="false">J5870*P5870+ROW()*0.00000001</f>
        <v>0.3000587</v>
      </c>
    </row>
    <row r="5871" customFormat="false" ht="15" hidden="false" customHeight="false" outlineLevel="0" collapsed="false">
      <c r="A5871" s="0" t="s">
        <v>4423</v>
      </c>
      <c r="B5871" s="0" t="s">
        <v>78</v>
      </c>
      <c r="C5871" s="0" t="n">
        <v>1994</v>
      </c>
      <c r="D5871" s="0" t="s">
        <v>46</v>
      </c>
      <c r="E5871" s="0" t="s">
        <v>1173</v>
      </c>
      <c r="F5871" s="0" t="n">
        <v>0</v>
      </c>
      <c r="G5871" s="0" t="n">
        <v>0</v>
      </c>
      <c r="H5871" s="0" t="n">
        <v>0.3</v>
      </c>
      <c r="I5871" s="0" t="n">
        <v>0</v>
      </c>
      <c r="J5871" s="0" t="n">
        <v>0.3</v>
      </c>
      <c r="N5871" s="0" t="s">
        <v>35</v>
      </c>
      <c r="P5871" s="0" t="n">
        <f aca="false">IF(AND(OR(Dashboard!$B$5="All",D5871=Dashboard!$B$5),OR(Dashboard!$D$5="All",N5871=Dashboard!$D$5),OR(AND(C5871&lt;&gt;"",C5871&gt;=Dashboard!$F$5,C5871&lt;=Dashboard!$H$5),AND(C5871="",Dashboard!$F$5&lt;=1980,Dashboard!$H$5&gt;=2016))),1,0)</f>
        <v>1</v>
      </c>
      <c r="Q5871" s="0" t="n">
        <f aca="false">J5871*P5871+ROW()*0.00000001</f>
        <v>0.30005871</v>
      </c>
    </row>
    <row r="5872" customFormat="false" ht="15" hidden="false" customHeight="false" outlineLevel="0" collapsed="false">
      <c r="A5872" s="0" t="s">
        <v>4424</v>
      </c>
      <c r="B5872" s="0" t="s">
        <v>76</v>
      </c>
      <c r="C5872" s="0" t="n">
        <v>2001</v>
      </c>
      <c r="D5872" s="0" t="s">
        <v>34</v>
      </c>
      <c r="E5872" s="0" t="s">
        <v>3063</v>
      </c>
      <c r="F5872" s="0" t="n">
        <v>0.15</v>
      </c>
      <c r="G5872" s="0" t="n">
        <v>0.11</v>
      </c>
      <c r="H5872" s="0" t="n">
        <v>0</v>
      </c>
      <c r="I5872" s="0" t="n">
        <v>0.04</v>
      </c>
      <c r="J5872" s="0" t="n">
        <v>0.3</v>
      </c>
      <c r="M5872" s="0" t="s">
        <v>36</v>
      </c>
      <c r="N5872" s="0" t="s">
        <v>74</v>
      </c>
      <c r="P5872" s="0" t="n">
        <f aca="false">IF(AND(OR(Dashboard!$B$5="All",D5872=Dashboard!$B$5),OR(Dashboard!$D$5="All",N5872=Dashboard!$D$5),OR(AND(C5872&lt;&gt;"",C5872&gt;=Dashboard!$F$5,C5872&lt;=Dashboard!$H$5),AND(C5872="",Dashboard!$F$5&lt;=1980,Dashboard!$H$5&gt;=2016))),1,0)</f>
        <v>1</v>
      </c>
      <c r="Q5872" s="0" t="n">
        <f aca="false">J5872*P5872+ROW()*0.00000001</f>
        <v>0.30005872</v>
      </c>
    </row>
    <row r="5873" customFormat="false" ht="15" hidden="false" customHeight="false" outlineLevel="0" collapsed="false">
      <c r="A5873" s="0" t="s">
        <v>2919</v>
      </c>
      <c r="B5873" s="0" t="s">
        <v>64</v>
      </c>
      <c r="C5873" s="0" t="n">
        <v>2013</v>
      </c>
      <c r="D5873" s="0" t="s">
        <v>41</v>
      </c>
      <c r="E5873" s="0" t="s">
        <v>547</v>
      </c>
      <c r="F5873" s="0" t="n">
        <v>0.01</v>
      </c>
      <c r="G5873" s="0" t="n">
        <v>0.27</v>
      </c>
      <c r="H5873" s="0" t="n">
        <v>0</v>
      </c>
      <c r="I5873" s="0" t="n">
        <v>0.02</v>
      </c>
      <c r="J5873" s="0" t="n">
        <v>0.3</v>
      </c>
      <c r="K5873" s="0" t="n">
        <v>79</v>
      </c>
      <c r="L5873" s="0" t="n">
        <v>6.6</v>
      </c>
      <c r="M5873" s="0" t="s">
        <v>36</v>
      </c>
      <c r="N5873" s="0" t="s">
        <v>66</v>
      </c>
      <c r="O5873" s="0" t="s">
        <v>37</v>
      </c>
      <c r="P5873" s="0" t="n">
        <f aca="false">IF(AND(OR(Dashboard!$B$5="All",D5873=Dashboard!$B$5),OR(Dashboard!$D$5="All",N5873=Dashboard!$D$5),OR(AND(C5873&lt;&gt;"",C5873&gt;=Dashboard!$F$5,C5873&lt;=Dashboard!$H$5),AND(C5873="",Dashboard!$F$5&lt;=1980,Dashboard!$H$5&gt;=2016))),1,0)</f>
        <v>1</v>
      </c>
      <c r="Q5873" s="0" t="n">
        <f aca="false">J5873*P5873+ROW()*0.00000001</f>
        <v>0.30005873</v>
      </c>
    </row>
    <row r="5874" customFormat="false" ht="15" hidden="false" customHeight="false" outlineLevel="0" collapsed="false">
      <c r="A5874" s="0" t="s">
        <v>2868</v>
      </c>
      <c r="B5874" s="0" t="s">
        <v>97</v>
      </c>
      <c r="D5874" s="0" t="s">
        <v>58</v>
      </c>
      <c r="E5874" s="0" t="s">
        <v>520</v>
      </c>
      <c r="F5874" s="0" t="n">
        <v>0.28</v>
      </c>
      <c r="G5874" s="0" t="n">
        <v>0</v>
      </c>
      <c r="H5874" s="0" t="n">
        <v>0</v>
      </c>
      <c r="I5874" s="0" t="n">
        <v>0.02</v>
      </c>
      <c r="J5874" s="0" t="n">
        <v>0.3</v>
      </c>
      <c r="N5874" s="0" t="s">
        <v>35</v>
      </c>
      <c r="P5874" s="0" t="n">
        <f aca="false">IF(AND(OR(Dashboard!$B$5="All",D5874=Dashboard!$B$5),OR(Dashboard!$D$5="All",N5874=Dashboard!$D$5),OR(AND(C5874&lt;&gt;"",C5874&gt;=Dashboard!$F$5,C5874&lt;=Dashboard!$H$5),AND(C5874="",Dashboard!$F$5&lt;=1980,Dashboard!$H$5&gt;=2016))),1,0)</f>
        <v>1</v>
      </c>
      <c r="Q5874" s="0" t="n">
        <f aca="false">J5874*P5874+ROW()*0.00000001</f>
        <v>0.30005874</v>
      </c>
    </row>
    <row r="5875" customFormat="false" ht="15" hidden="false" customHeight="false" outlineLevel="0" collapsed="false">
      <c r="A5875" s="0" t="s">
        <v>3593</v>
      </c>
      <c r="B5875" s="0" t="s">
        <v>108</v>
      </c>
      <c r="C5875" s="0" t="n">
        <v>1999</v>
      </c>
      <c r="D5875" s="0" t="s">
        <v>56</v>
      </c>
      <c r="E5875" s="0" t="s">
        <v>91</v>
      </c>
      <c r="F5875" s="0" t="n">
        <v>0.24</v>
      </c>
      <c r="G5875" s="0" t="n">
        <v>0.06</v>
      </c>
      <c r="H5875" s="0" t="n">
        <v>0</v>
      </c>
      <c r="I5875" s="0" t="n">
        <v>0</v>
      </c>
      <c r="J5875" s="0" t="n">
        <v>0.3</v>
      </c>
      <c r="N5875" s="0" t="s">
        <v>35</v>
      </c>
      <c r="P5875" s="0" t="n">
        <f aca="false">IF(AND(OR(Dashboard!$B$5="All",D5875=Dashboard!$B$5),OR(Dashboard!$D$5="All",N5875=Dashboard!$D$5),OR(AND(C5875&lt;&gt;"",C5875&gt;=Dashboard!$F$5,C5875&lt;=Dashboard!$H$5),AND(C5875="",Dashboard!$F$5&lt;=1980,Dashboard!$H$5&gt;=2016))),1,0)</f>
        <v>1</v>
      </c>
      <c r="Q5875" s="0" t="n">
        <f aca="false">J5875*P5875+ROW()*0.00000001</f>
        <v>0.30005875</v>
      </c>
    </row>
    <row r="5876" customFormat="false" ht="15" hidden="false" customHeight="false" outlineLevel="0" collapsed="false">
      <c r="A5876" s="0" t="s">
        <v>4425</v>
      </c>
      <c r="B5876" s="0" t="s">
        <v>108</v>
      </c>
      <c r="C5876" s="0" t="n">
        <v>1999</v>
      </c>
      <c r="D5876" s="0" t="s">
        <v>41</v>
      </c>
      <c r="E5876" s="0" t="s">
        <v>72</v>
      </c>
      <c r="F5876" s="0" t="n">
        <v>0.24</v>
      </c>
      <c r="G5876" s="0" t="n">
        <v>0.06</v>
      </c>
      <c r="H5876" s="0" t="n">
        <v>0</v>
      </c>
      <c r="I5876" s="0" t="n">
        <v>0</v>
      </c>
      <c r="J5876" s="0" t="n">
        <v>0.3</v>
      </c>
      <c r="N5876" s="0" t="s">
        <v>35</v>
      </c>
      <c r="P5876" s="0" t="n">
        <f aca="false">IF(AND(OR(Dashboard!$B$5="All",D5876=Dashboard!$B$5),OR(Dashboard!$D$5="All",N5876=Dashboard!$D$5),OR(AND(C5876&lt;&gt;"",C5876&gt;=Dashboard!$F$5,C5876&lt;=Dashboard!$H$5),AND(C5876="",Dashboard!$F$5&lt;=1980,Dashboard!$H$5&gt;=2016))),1,0)</f>
        <v>1</v>
      </c>
      <c r="Q5876" s="0" t="n">
        <f aca="false">J5876*P5876+ROW()*0.00000001</f>
        <v>0.30005876</v>
      </c>
    </row>
    <row r="5877" customFormat="false" ht="15" hidden="false" customHeight="false" outlineLevel="0" collapsed="false">
      <c r="A5877" s="0" t="s">
        <v>4426</v>
      </c>
      <c r="B5877" s="0" t="s">
        <v>85</v>
      </c>
      <c r="C5877" s="0" t="n">
        <v>2003</v>
      </c>
      <c r="D5877" s="0" t="s">
        <v>41</v>
      </c>
      <c r="E5877" s="0" t="s">
        <v>418</v>
      </c>
      <c r="F5877" s="0" t="n">
        <v>0.21</v>
      </c>
      <c r="G5877" s="0" t="n">
        <v>0.08</v>
      </c>
      <c r="H5877" s="0" t="n">
        <v>0</v>
      </c>
      <c r="I5877" s="0" t="n">
        <v>0.01</v>
      </c>
      <c r="J5877" s="0" t="n">
        <v>0.3</v>
      </c>
      <c r="K5877" s="0" t="n">
        <v>48</v>
      </c>
      <c r="L5877" s="0" t="n">
        <v>5.9</v>
      </c>
      <c r="M5877" s="0" t="s">
        <v>36</v>
      </c>
      <c r="N5877" s="0" t="s">
        <v>35</v>
      </c>
      <c r="O5877" s="0" t="s">
        <v>177</v>
      </c>
      <c r="P5877" s="0" t="n">
        <f aca="false">IF(AND(OR(Dashboard!$B$5="All",D5877=Dashboard!$B$5),OR(Dashboard!$D$5="All",N5877=Dashboard!$D$5),OR(AND(C5877&lt;&gt;"",C5877&gt;=Dashboard!$F$5,C5877&lt;=Dashboard!$H$5),AND(C5877="",Dashboard!$F$5&lt;=1980,Dashboard!$H$5&gt;=2016))),1,0)</f>
        <v>1</v>
      </c>
      <c r="Q5877" s="0" t="n">
        <f aca="false">J5877*P5877+ROW()*0.00000001</f>
        <v>0.30005877</v>
      </c>
    </row>
    <row r="5878" customFormat="false" ht="15" hidden="false" customHeight="false" outlineLevel="0" collapsed="false">
      <c r="A5878" s="0" t="s">
        <v>4427</v>
      </c>
      <c r="B5878" s="0" t="s">
        <v>50</v>
      </c>
      <c r="C5878" s="0" t="n">
        <v>2006</v>
      </c>
      <c r="D5878" s="0" t="s">
        <v>52</v>
      </c>
      <c r="E5878" s="0" t="s">
        <v>2331</v>
      </c>
      <c r="F5878" s="0" t="n">
        <v>0</v>
      </c>
      <c r="G5878" s="0" t="n">
        <v>0</v>
      </c>
      <c r="H5878" s="0" t="n">
        <v>0.3</v>
      </c>
      <c r="I5878" s="0" t="n">
        <v>0</v>
      </c>
      <c r="J5878" s="0" t="n">
        <v>0.3</v>
      </c>
      <c r="N5878" s="0" t="s">
        <v>35</v>
      </c>
      <c r="P5878" s="0" t="n">
        <f aca="false">IF(AND(OR(Dashboard!$B$5="All",D5878=Dashboard!$B$5),OR(Dashboard!$D$5="All",N5878=Dashboard!$D$5),OR(AND(C5878&lt;&gt;"",C5878&gt;=Dashboard!$F$5,C5878&lt;=Dashboard!$H$5),AND(C5878="",Dashboard!$F$5&lt;=1980,Dashboard!$H$5&gt;=2016))),1,0)</f>
        <v>1</v>
      </c>
      <c r="Q5878" s="0" t="n">
        <f aca="false">J5878*P5878+ROW()*0.00000001</f>
        <v>0.30005878</v>
      </c>
    </row>
    <row r="5879" customFormat="false" ht="15" hidden="false" customHeight="false" outlineLevel="0" collapsed="false">
      <c r="A5879" s="0" t="s">
        <v>2131</v>
      </c>
      <c r="B5879" s="0" t="s">
        <v>64</v>
      </c>
      <c r="C5879" s="0" t="n">
        <v>2007</v>
      </c>
      <c r="D5879" s="0" t="s">
        <v>46</v>
      </c>
      <c r="E5879" s="0" t="s">
        <v>157</v>
      </c>
      <c r="F5879" s="0" t="n">
        <v>0.26</v>
      </c>
      <c r="G5879" s="0" t="n">
        <v>0</v>
      </c>
      <c r="H5879" s="0" t="n">
        <v>0.02</v>
      </c>
      <c r="I5879" s="0" t="n">
        <v>0.02</v>
      </c>
      <c r="J5879" s="0" t="n">
        <v>0.3</v>
      </c>
      <c r="K5879" s="0" t="n">
        <v>63</v>
      </c>
      <c r="L5879" s="0" t="n">
        <v>5.8</v>
      </c>
      <c r="M5879" s="0" t="s">
        <v>103</v>
      </c>
      <c r="N5879" s="0" t="s">
        <v>66</v>
      </c>
      <c r="O5879" s="0" t="s">
        <v>67</v>
      </c>
      <c r="P5879" s="0" t="n">
        <f aca="false">IF(AND(OR(Dashboard!$B$5="All",D5879=Dashboard!$B$5),OR(Dashboard!$D$5="All",N5879=Dashboard!$D$5),OR(AND(C5879&lt;&gt;"",C5879&gt;=Dashboard!$F$5,C5879&lt;=Dashboard!$H$5),AND(C5879="",Dashboard!$F$5&lt;=1980,Dashboard!$H$5&gt;=2016))),1,0)</f>
        <v>1</v>
      </c>
      <c r="Q5879" s="0" t="n">
        <f aca="false">J5879*P5879+ROW()*0.00000001</f>
        <v>0.30005879</v>
      </c>
    </row>
    <row r="5880" customFormat="false" ht="15" hidden="false" customHeight="false" outlineLevel="0" collapsed="false">
      <c r="A5880" s="0" t="s">
        <v>4428</v>
      </c>
      <c r="B5880" s="0" t="s">
        <v>64</v>
      </c>
      <c r="C5880" s="0" t="n">
        <v>2011</v>
      </c>
      <c r="D5880" s="0" t="s">
        <v>102</v>
      </c>
      <c r="E5880" s="0" t="s">
        <v>124</v>
      </c>
      <c r="F5880" s="0" t="n">
        <v>0.18</v>
      </c>
      <c r="G5880" s="0" t="n">
        <v>0.09</v>
      </c>
      <c r="H5880" s="0" t="n">
        <v>0</v>
      </c>
      <c r="I5880" s="0" t="n">
        <v>0.03</v>
      </c>
      <c r="J5880" s="0" t="n">
        <v>0.3</v>
      </c>
      <c r="K5880" s="0" t="n">
        <v>61</v>
      </c>
      <c r="L5880" s="0" t="n">
        <v>7.5</v>
      </c>
      <c r="M5880" s="0" t="s">
        <v>125</v>
      </c>
      <c r="N5880" s="0" t="s">
        <v>66</v>
      </c>
      <c r="O5880" s="0" t="s">
        <v>67</v>
      </c>
      <c r="P5880" s="0" t="n">
        <f aca="false">IF(AND(OR(Dashboard!$B$5="All",D5880=Dashboard!$B$5),OR(Dashboard!$D$5="All",N5880=Dashboard!$D$5),OR(AND(C5880&lt;&gt;"",C5880&gt;=Dashboard!$F$5,C5880&lt;=Dashboard!$H$5),AND(C5880="",Dashboard!$F$5&lt;=1980,Dashboard!$H$5&gt;=2016))),1,0)</f>
        <v>1</v>
      </c>
      <c r="Q5880" s="0" t="n">
        <f aca="false">J5880*P5880+ROW()*0.00000001</f>
        <v>0.3000588</v>
      </c>
    </row>
    <row r="5881" customFormat="false" ht="15" hidden="false" customHeight="false" outlineLevel="0" collapsed="false">
      <c r="A5881" s="0" t="s">
        <v>4429</v>
      </c>
      <c r="B5881" s="0" t="s">
        <v>50</v>
      </c>
      <c r="C5881" s="0" t="n">
        <v>2009</v>
      </c>
      <c r="D5881" s="0" t="s">
        <v>114</v>
      </c>
      <c r="E5881" s="0" t="s">
        <v>487</v>
      </c>
      <c r="F5881" s="0" t="n">
        <v>0.27</v>
      </c>
      <c r="G5881" s="0" t="n">
        <v>0</v>
      </c>
      <c r="H5881" s="0" t="n">
        <v>0</v>
      </c>
      <c r="I5881" s="0" t="n">
        <v>0.02</v>
      </c>
      <c r="J5881" s="0" t="n">
        <v>0.3</v>
      </c>
      <c r="K5881" s="0" t="n">
        <v>45</v>
      </c>
      <c r="M5881" s="0" t="s">
        <v>36</v>
      </c>
      <c r="N5881" s="0" t="s">
        <v>35</v>
      </c>
      <c r="O5881" s="0" t="s">
        <v>177</v>
      </c>
      <c r="P5881" s="0" t="n">
        <f aca="false">IF(AND(OR(Dashboard!$B$5="All",D5881=Dashboard!$B$5),OR(Dashboard!$D$5="All",N5881=Dashboard!$D$5),OR(AND(C5881&lt;&gt;"",C5881&gt;=Dashboard!$F$5,C5881&lt;=Dashboard!$H$5),AND(C5881="",Dashboard!$F$5&lt;=1980,Dashboard!$H$5&gt;=2016))),1,0)</f>
        <v>1</v>
      </c>
      <c r="Q5881" s="0" t="n">
        <f aca="false">J5881*P5881+ROW()*0.00000001</f>
        <v>0.30005881</v>
      </c>
    </row>
    <row r="5882" customFormat="false" ht="15" hidden="false" customHeight="false" outlineLevel="0" collapsed="false">
      <c r="A5882" s="0" t="s">
        <v>4430</v>
      </c>
      <c r="B5882" s="0" t="s">
        <v>117</v>
      </c>
      <c r="C5882" s="0" t="n">
        <v>1997</v>
      </c>
      <c r="D5882" s="0" t="s">
        <v>58</v>
      </c>
      <c r="E5882" s="0" t="s">
        <v>328</v>
      </c>
      <c r="F5882" s="0" t="n">
        <v>0</v>
      </c>
      <c r="G5882" s="0" t="n">
        <v>0</v>
      </c>
      <c r="H5882" s="0" t="n">
        <v>0.28</v>
      </c>
      <c r="I5882" s="0" t="n">
        <v>0.02</v>
      </c>
      <c r="J5882" s="0" t="n">
        <v>0.3</v>
      </c>
      <c r="N5882" s="0" t="s">
        <v>74</v>
      </c>
      <c r="P5882" s="0" t="n">
        <f aca="false">IF(AND(OR(Dashboard!$B$5="All",D5882=Dashboard!$B$5),OR(Dashboard!$D$5="All",N5882=Dashboard!$D$5),OR(AND(C5882&lt;&gt;"",C5882&gt;=Dashboard!$F$5,C5882&lt;=Dashboard!$H$5),AND(C5882="",Dashboard!$F$5&lt;=1980,Dashboard!$H$5&gt;=2016))),1,0)</f>
        <v>1</v>
      </c>
      <c r="Q5882" s="0" t="n">
        <f aca="false">J5882*P5882+ROW()*0.00000001</f>
        <v>0.30005882</v>
      </c>
    </row>
    <row r="5883" customFormat="false" ht="15" hidden="false" customHeight="false" outlineLevel="0" collapsed="false">
      <c r="A5883" s="0" t="s">
        <v>4431</v>
      </c>
      <c r="B5883" s="0" t="s">
        <v>76</v>
      </c>
      <c r="C5883" s="0" t="n">
        <v>2000</v>
      </c>
      <c r="D5883" s="0" t="s">
        <v>16</v>
      </c>
      <c r="E5883" s="0" t="s">
        <v>124</v>
      </c>
      <c r="F5883" s="0" t="n">
        <v>0.15</v>
      </c>
      <c r="G5883" s="0" t="n">
        <v>0.11</v>
      </c>
      <c r="H5883" s="0" t="n">
        <v>0</v>
      </c>
      <c r="I5883" s="0" t="n">
        <v>0.04</v>
      </c>
      <c r="J5883" s="0" t="n">
        <v>0.3</v>
      </c>
      <c r="K5883" s="0" t="n">
        <v>90</v>
      </c>
      <c r="L5883" s="0" t="n">
        <v>8.2</v>
      </c>
      <c r="M5883" s="0" t="s">
        <v>36</v>
      </c>
      <c r="N5883" s="0" t="s">
        <v>74</v>
      </c>
      <c r="O5883" s="0" t="s">
        <v>42</v>
      </c>
      <c r="P5883" s="0" t="n">
        <f aca="false">IF(AND(OR(Dashboard!$B$5="All",D5883=Dashboard!$B$5),OR(Dashboard!$D$5="All",N5883=Dashboard!$D$5),OR(AND(C5883&lt;&gt;"",C5883&gt;=Dashboard!$F$5,C5883&lt;=Dashboard!$H$5),AND(C5883="",Dashboard!$F$5&lt;=1980,Dashboard!$H$5&gt;=2016))),1,0)</f>
        <v>1</v>
      </c>
      <c r="Q5883" s="0" t="n">
        <f aca="false">J5883*P5883+ROW()*0.00000001</f>
        <v>0.30005883</v>
      </c>
    </row>
    <row r="5884" customFormat="false" ht="15" hidden="false" customHeight="false" outlineLevel="0" collapsed="false">
      <c r="A5884" s="0" t="s">
        <v>4432</v>
      </c>
      <c r="B5884" s="0" t="s">
        <v>85</v>
      </c>
      <c r="C5884" s="0" t="n">
        <v>2003</v>
      </c>
      <c r="D5884" s="0" t="s">
        <v>71</v>
      </c>
      <c r="E5884" s="0" t="s">
        <v>160</v>
      </c>
      <c r="F5884" s="0" t="n">
        <v>0.21</v>
      </c>
      <c r="G5884" s="0" t="n">
        <v>0.08</v>
      </c>
      <c r="H5884" s="0" t="n">
        <v>0</v>
      </c>
      <c r="I5884" s="0" t="n">
        <v>0.01</v>
      </c>
      <c r="J5884" s="0" t="n">
        <v>0.3</v>
      </c>
      <c r="N5884" s="0" t="s">
        <v>35</v>
      </c>
      <c r="P5884" s="0" t="n">
        <f aca="false">IF(AND(OR(Dashboard!$B$5="All",D5884=Dashboard!$B$5),OR(Dashboard!$D$5="All",N5884=Dashboard!$D$5),OR(AND(C5884&lt;&gt;"",C5884&gt;=Dashboard!$F$5,C5884&lt;=Dashboard!$H$5),AND(C5884="",Dashboard!$F$5&lt;=1980,Dashboard!$H$5&gt;=2016))),1,0)</f>
        <v>1</v>
      </c>
      <c r="Q5884" s="0" t="n">
        <f aca="false">J5884*P5884+ROW()*0.00000001</f>
        <v>0.30005884</v>
      </c>
    </row>
    <row r="5885" customFormat="false" ht="15" hidden="false" customHeight="false" outlineLevel="0" collapsed="false">
      <c r="A5885" s="0" t="s">
        <v>4433</v>
      </c>
      <c r="B5885" s="0" t="s">
        <v>78</v>
      </c>
      <c r="C5885" s="0" t="n">
        <v>1997</v>
      </c>
      <c r="D5885" s="0" t="s">
        <v>48</v>
      </c>
      <c r="E5885" s="0" t="s">
        <v>1173</v>
      </c>
      <c r="F5885" s="0" t="n">
        <v>0</v>
      </c>
      <c r="G5885" s="0" t="n">
        <v>0</v>
      </c>
      <c r="H5885" s="0" t="n">
        <v>0.3</v>
      </c>
      <c r="I5885" s="0" t="n">
        <v>0</v>
      </c>
      <c r="J5885" s="0" t="n">
        <v>0.3</v>
      </c>
      <c r="N5885" s="0" t="s">
        <v>35</v>
      </c>
      <c r="P5885" s="0" t="n">
        <f aca="false">IF(AND(OR(Dashboard!$B$5="All",D5885=Dashboard!$B$5),OR(Dashboard!$D$5="All",N5885=Dashboard!$D$5),OR(AND(C5885&lt;&gt;"",C5885&gt;=Dashboard!$F$5,C5885&lt;=Dashboard!$H$5),AND(C5885="",Dashboard!$F$5&lt;=1980,Dashboard!$H$5&gt;=2016))),1,0)</f>
        <v>1</v>
      </c>
      <c r="Q5885" s="0" t="n">
        <f aca="false">J5885*P5885+ROW()*0.00000001</f>
        <v>0.30005885</v>
      </c>
    </row>
    <row r="5886" customFormat="false" ht="15" hidden="false" customHeight="false" outlineLevel="0" collapsed="false">
      <c r="A5886" s="0" t="s">
        <v>4434</v>
      </c>
      <c r="B5886" s="0" t="s">
        <v>97</v>
      </c>
      <c r="C5886" s="0" t="n">
        <v>2011</v>
      </c>
      <c r="D5886" s="0" t="s">
        <v>71</v>
      </c>
      <c r="E5886" s="0" t="s">
        <v>328</v>
      </c>
      <c r="F5886" s="0" t="n">
        <v>0</v>
      </c>
      <c r="G5886" s="0" t="n">
        <v>0</v>
      </c>
      <c r="H5886" s="0" t="n">
        <v>0.3</v>
      </c>
      <c r="I5886" s="0" t="n">
        <v>0</v>
      </c>
      <c r="J5886" s="0" t="n">
        <v>0.3</v>
      </c>
      <c r="K5886" s="0" t="n">
        <v>46</v>
      </c>
      <c r="L5886" s="0" t="n">
        <v>7.3</v>
      </c>
      <c r="N5886" s="0" t="s">
        <v>35</v>
      </c>
      <c r="O5886" s="0" t="s">
        <v>177</v>
      </c>
      <c r="P5886" s="0" t="n">
        <f aca="false">IF(AND(OR(Dashboard!$B$5="All",D5886=Dashboard!$B$5),OR(Dashboard!$D$5="All",N5886=Dashboard!$D$5),OR(AND(C5886&lt;&gt;"",C5886&gt;=Dashboard!$F$5,C5886&lt;=Dashboard!$H$5),AND(C5886="",Dashboard!$F$5&lt;=1980,Dashboard!$H$5&gt;=2016))),1,0)</f>
        <v>1</v>
      </c>
      <c r="Q5886" s="0" t="n">
        <f aca="false">J5886*P5886+ROW()*0.00000001</f>
        <v>0.30005886</v>
      </c>
    </row>
    <row r="5887" customFormat="false" ht="15" hidden="false" customHeight="false" outlineLevel="0" collapsed="false">
      <c r="A5887" s="0" t="s">
        <v>548</v>
      </c>
      <c r="B5887" s="0" t="s">
        <v>851</v>
      </c>
      <c r="C5887" s="0" t="n">
        <v>2012</v>
      </c>
      <c r="D5887" s="0" t="s">
        <v>34</v>
      </c>
      <c r="E5887" s="0" t="s">
        <v>142</v>
      </c>
      <c r="F5887" s="0" t="n">
        <v>0.28</v>
      </c>
      <c r="G5887" s="0" t="n">
        <v>0</v>
      </c>
      <c r="H5887" s="0" t="n">
        <v>0</v>
      </c>
      <c r="I5887" s="0" t="n">
        <v>0.02</v>
      </c>
      <c r="J5887" s="0" t="n">
        <v>0.3</v>
      </c>
      <c r="K5887" s="0" t="n">
        <v>63</v>
      </c>
      <c r="L5887" s="0" t="n">
        <v>7.3</v>
      </c>
      <c r="M5887" s="0" t="s">
        <v>36</v>
      </c>
      <c r="N5887" s="0" t="s">
        <v>74</v>
      </c>
      <c r="O5887" s="0" t="s">
        <v>67</v>
      </c>
      <c r="P5887" s="0" t="n">
        <f aca="false">IF(AND(OR(Dashboard!$B$5="All",D5887=Dashboard!$B$5),OR(Dashboard!$D$5="All",N5887=Dashboard!$D$5),OR(AND(C5887&lt;&gt;"",C5887&gt;=Dashboard!$F$5,C5887&lt;=Dashboard!$H$5),AND(C5887="",Dashboard!$F$5&lt;=1980,Dashboard!$H$5&gt;=2016))),1,0)</f>
        <v>1</v>
      </c>
      <c r="Q5887" s="0" t="n">
        <f aca="false">J5887*P5887+ROW()*0.00000001</f>
        <v>0.30005887</v>
      </c>
    </row>
    <row r="5888" customFormat="false" ht="15" hidden="false" customHeight="false" outlineLevel="0" collapsed="false">
      <c r="A5888" s="0" t="s">
        <v>4435</v>
      </c>
      <c r="B5888" s="0" t="s">
        <v>117</v>
      </c>
      <c r="C5888" s="0" t="n">
        <v>2000</v>
      </c>
      <c r="D5888" s="0" t="s">
        <v>71</v>
      </c>
      <c r="E5888" s="0" t="s">
        <v>1374</v>
      </c>
      <c r="F5888" s="0" t="n">
        <v>0.17</v>
      </c>
      <c r="G5888" s="0" t="n">
        <v>0.11</v>
      </c>
      <c r="H5888" s="0" t="n">
        <v>0</v>
      </c>
      <c r="I5888" s="0" t="n">
        <v>0.02</v>
      </c>
      <c r="J5888" s="0" t="n">
        <v>0.3</v>
      </c>
      <c r="K5888" s="0" t="n">
        <v>74</v>
      </c>
      <c r="L5888" s="0" t="n">
        <v>5.3</v>
      </c>
      <c r="M5888" s="0" t="s">
        <v>103</v>
      </c>
      <c r="N5888" s="0" t="s">
        <v>74</v>
      </c>
      <c r="O5888" s="0" t="s">
        <v>37</v>
      </c>
      <c r="P5888" s="0" t="n">
        <f aca="false">IF(AND(OR(Dashboard!$B$5="All",D5888=Dashboard!$B$5),OR(Dashboard!$D$5="All",N5888=Dashboard!$D$5),OR(AND(C5888&lt;&gt;"",C5888&gt;=Dashboard!$F$5,C5888&lt;=Dashboard!$H$5),AND(C5888="",Dashboard!$F$5&lt;=1980,Dashboard!$H$5&gt;=2016))),1,0)</f>
        <v>1</v>
      </c>
      <c r="Q5888" s="0" t="n">
        <f aca="false">J5888*P5888+ROW()*0.00000001</f>
        <v>0.30005888</v>
      </c>
    </row>
    <row r="5889" customFormat="false" ht="15" hidden="false" customHeight="false" outlineLevel="0" collapsed="false">
      <c r="A5889" s="0" t="s">
        <v>1041</v>
      </c>
      <c r="B5889" s="0" t="s">
        <v>186</v>
      </c>
      <c r="D5889" s="0" t="s">
        <v>34</v>
      </c>
      <c r="E5889" s="0" t="s">
        <v>142</v>
      </c>
      <c r="F5889" s="0" t="n">
        <v>0.23</v>
      </c>
      <c r="G5889" s="0" t="n">
        <v>0.06</v>
      </c>
      <c r="H5889" s="0" t="n">
        <v>0</v>
      </c>
      <c r="I5889" s="0" t="n">
        <v>0.01</v>
      </c>
      <c r="J5889" s="0" t="n">
        <v>0.3</v>
      </c>
      <c r="K5889" s="0" t="n">
        <v>82</v>
      </c>
      <c r="L5889" s="0" t="n">
        <v>8.2</v>
      </c>
      <c r="M5889" s="0" t="s">
        <v>36</v>
      </c>
      <c r="N5889" s="0" t="s">
        <v>35</v>
      </c>
      <c r="O5889" s="0" t="s">
        <v>42</v>
      </c>
      <c r="P5889" s="0" t="n">
        <f aca="false">IF(AND(OR(Dashboard!$B$5="All",D5889=Dashboard!$B$5),OR(Dashboard!$D$5="All",N5889=Dashboard!$D$5),OR(AND(C5889&lt;&gt;"",C5889&gt;=Dashboard!$F$5,C5889&lt;=Dashboard!$H$5),AND(C5889="",Dashboard!$F$5&lt;=1980,Dashboard!$H$5&gt;=2016))),1,0)</f>
        <v>1</v>
      </c>
      <c r="Q5889" s="0" t="n">
        <f aca="false">J5889*P5889+ROW()*0.00000001</f>
        <v>0.30005889</v>
      </c>
    </row>
    <row r="5890" customFormat="false" ht="15" hidden="false" customHeight="false" outlineLevel="0" collapsed="false">
      <c r="A5890" s="0" t="s">
        <v>2105</v>
      </c>
      <c r="B5890" s="0" t="s">
        <v>70</v>
      </c>
      <c r="C5890" s="0" t="n">
        <v>2007</v>
      </c>
      <c r="D5890" s="0" t="s">
        <v>56</v>
      </c>
      <c r="E5890" s="0" t="s">
        <v>649</v>
      </c>
      <c r="F5890" s="0" t="n">
        <v>0.24</v>
      </c>
      <c r="G5890" s="0" t="n">
        <v>0.02</v>
      </c>
      <c r="H5890" s="0" t="n">
        <v>0</v>
      </c>
      <c r="I5890" s="0" t="n">
        <v>0.03</v>
      </c>
      <c r="J5890" s="0" t="n">
        <v>0.3</v>
      </c>
      <c r="K5890" s="0" t="n">
        <v>77</v>
      </c>
      <c r="L5890" s="0" t="n">
        <v>7.9</v>
      </c>
      <c r="M5890" s="0" t="s">
        <v>73</v>
      </c>
      <c r="N5890" s="0" t="s">
        <v>74</v>
      </c>
      <c r="O5890" s="0" t="s">
        <v>37</v>
      </c>
      <c r="P5890" s="0" t="n">
        <f aca="false">IF(AND(OR(Dashboard!$B$5="All",D5890=Dashboard!$B$5),OR(Dashboard!$D$5="All",N5890=Dashboard!$D$5),OR(AND(C5890&lt;&gt;"",C5890&gt;=Dashboard!$F$5,C5890&lt;=Dashboard!$H$5),AND(C5890="",Dashboard!$F$5&lt;=1980,Dashboard!$H$5&gt;=2016))),1,0)</f>
        <v>1</v>
      </c>
      <c r="Q5890" s="0" t="n">
        <f aca="false">J5890*P5890+ROW()*0.00000001</f>
        <v>0.3000589</v>
      </c>
    </row>
    <row r="5891" customFormat="false" ht="15" hidden="false" customHeight="false" outlineLevel="0" collapsed="false">
      <c r="A5891" s="0" t="s">
        <v>4436</v>
      </c>
      <c r="B5891" s="0" t="s">
        <v>76</v>
      </c>
      <c r="C5891" s="0" t="n">
        <v>2003</v>
      </c>
      <c r="D5891" s="0" t="s">
        <v>102</v>
      </c>
      <c r="E5891" s="0" t="s">
        <v>418</v>
      </c>
      <c r="F5891" s="0" t="n">
        <v>0.15</v>
      </c>
      <c r="G5891" s="0" t="n">
        <v>0.11</v>
      </c>
      <c r="H5891" s="0" t="n">
        <v>0</v>
      </c>
      <c r="I5891" s="0" t="n">
        <v>0.04</v>
      </c>
      <c r="J5891" s="0" t="n">
        <v>0.3</v>
      </c>
      <c r="K5891" s="0" t="n">
        <v>73</v>
      </c>
      <c r="L5891" s="0" t="n">
        <v>8.6</v>
      </c>
      <c r="M5891" s="0" t="s">
        <v>73</v>
      </c>
      <c r="N5891" s="0" t="s">
        <v>74</v>
      </c>
      <c r="O5891" s="0" t="s">
        <v>37</v>
      </c>
      <c r="P5891" s="0" t="n">
        <f aca="false">IF(AND(OR(Dashboard!$B$5="All",D5891=Dashboard!$B$5),OR(Dashboard!$D$5="All",N5891=Dashboard!$D$5),OR(AND(C5891&lt;&gt;"",C5891&gt;=Dashboard!$F$5,C5891&lt;=Dashboard!$H$5),AND(C5891="",Dashboard!$F$5&lt;=1980,Dashboard!$H$5&gt;=2016))),1,0)</f>
        <v>1</v>
      </c>
      <c r="Q5891" s="0" t="n">
        <f aca="false">J5891*P5891+ROW()*0.00000001</f>
        <v>0.30005891</v>
      </c>
    </row>
    <row r="5892" customFormat="false" ht="15" hidden="false" customHeight="false" outlineLevel="0" collapsed="false">
      <c r="A5892" s="0" t="s">
        <v>4437</v>
      </c>
      <c r="B5892" s="0" t="s">
        <v>76</v>
      </c>
      <c r="C5892" s="0" t="n">
        <v>2000</v>
      </c>
      <c r="D5892" s="0" t="s">
        <v>46</v>
      </c>
      <c r="E5892" s="0" t="s">
        <v>124</v>
      </c>
      <c r="F5892" s="0" t="n">
        <v>0.1</v>
      </c>
      <c r="G5892" s="0" t="n">
        <v>0.07</v>
      </c>
      <c r="H5892" s="0" t="n">
        <v>0.1</v>
      </c>
      <c r="I5892" s="0" t="n">
        <v>0.03</v>
      </c>
      <c r="J5892" s="0" t="n">
        <v>0.3</v>
      </c>
      <c r="K5892" s="0" t="n">
        <v>62</v>
      </c>
      <c r="L5892" s="0" t="n">
        <v>5.3</v>
      </c>
      <c r="M5892" s="0" t="s">
        <v>103</v>
      </c>
      <c r="N5892" s="0" t="s">
        <v>74</v>
      </c>
      <c r="O5892" s="0" t="s">
        <v>67</v>
      </c>
      <c r="P5892" s="0" t="n">
        <f aca="false">IF(AND(OR(Dashboard!$B$5="All",D5892=Dashboard!$B$5),OR(Dashboard!$D$5="All",N5892=Dashboard!$D$5),OR(AND(C5892&lt;&gt;"",C5892&gt;=Dashboard!$F$5,C5892&lt;=Dashboard!$H$5),AND(C5892="",Dashboard!$F$5&lt;=1980,Dashboard!$H$5&gt;=2016))),1,0)</f>
        <v>1</v>
      </c>
      <c r="Q5892" s="0" t="n">
        <f aca="false">J5892*P5892+ROW()*0.00000001</f>
        <v>0.30005892</v>
      </c>
    </row>
    <row r="5893" customFormat="false" ht="15" hidden="false" customHeight="false" outlineLevel="0" collapsed="false">
      <c r="A5893" s="0" t="s">
        <v>4438</v>
      </c>
      <c r="B5893" s="0" t="s">
        <v>873</v>
      </c>
      <c r="C5893" s="0" t="n">
        <v>1996</v>
      </c>
      <c r="D5893" s="0" t="s">
        <v>246</v>
      </c>
      <c r="E5893" s="0" t="s">
        <v>154</v>
      </c>
      <c r="F5893" s="0" t="n">
        <v>0</v>
      </c>
      <c r="G5893" s="0" t="n">
        <v>0</v>
      </c>
      <c r="H5893" s="0" t="n">
        <v>0.3</v>
      </c>
      <c r="I5893" s="0" t="n">
        <v>0</v>
      </c>
      <c r="J5893" s="0" t="n">
        <v>0.3</v>
      </c>
      <c r="N5893" s="0" t="s">
        <v>154</v>
      </c>
      <c r="P5893" s="0" t="n">
        <f aca="false">IF(AND(OR(Dashboard!$B$5="All",D5893=Dashboard!$B$5),OR(Dashboard!$D$5="All",N5893=Dashboard!$D$5),OR(AND(C5893&lt;&gt;"",C5893&gt;=Dashboard!$F$5,C5893&lt;=Dashboard!$H$5),AND(C5893="",Dashboard!$F$5&lt;=1980,Dashboard!$H$5&gt;=2016))),1,0)</f>
        <v>1</v>
      </c>
      <c r="Q5893" s="0" t="n">
        <f aca="false">J5893*P5893+ROW()*0.00000001</f>
        <v>0.30005893</v>
      </c>
    </row>
    <row r="5894" customFormat="false" ht="15" hidden="false" customHeight="false" outlineLevel="0" collapsed="false">
      <c r="A5894" s="0" t="s">
        <v>4439</v>
      </c>
      <c r="B5894" s="0" t="s">
        <v>94</v>
      </c>
      <c r="C5894" s="0" t="n">
        <v>2014</v>
      </c>
      <c r="D5894" s="0" t="s">
        <v>71</v>
      </c>
      <c r="E5894" s="0" t="s">
        <v>782</v>
      </c>
      <c r="F5894" s="0" t="n">
        <v>0.09</v>
      </c>
      <c r="G5894" s="0" t="n">
        <v>0.11</v>
      </c>
      <c r="H5894" s="0" t="n">
        <v>0.06</v>
      </c>
      <c r="I5894" s="0" t="n">
        <v>0.04</v>
      </c>
      <c r="J5894" s="0" t="n">
        <v>0.3</v>
      </c>
      <c r="N5894" s="0" t="s">
        <v>74</v>
      </c>
      <c r="P5894" s="0" t="n">
        <f aca="false">IF(AND(OR(Dashboard!$B$5="All",D5894=Dashboard!$B$5),OR(Dashboard!$D$5="All",N5894=Dashboard!$D$5),OR(AND(C5894&lt;&gt;"",C5894&gt;=Dashboard!$F$5,C5894&lt;=Dashboard!$H$5),AND(C5894="",Dashboard!$F$5&lt;=1980,Dashboard!$H$5&gt;=2016))),1,0)</f>
        <v>1</v>
      </c>
      <c r="Q5894" s="0" t="n">
        <f aca="false">J5894*P5894+ROW()*0.00000001</f>
        <v>0.30005894</v>
      </c>
    </row>
    <row r="5895" customFormat="false" ht="15" hidden="false" customHeight="false" outlineLevel="0" collapsed="false">
      <c r="A5895" s="0" t="s">
        <v>4440</v>
      </c>
      <c r="B5895" s="0" t="s">
        <v>33</v>
      </c>
      <c r="C5895" s="0" t="n">
        <v>2008</v>
      </c>
      <c r="D5895" s="0" t="s">
        <v>71</v>
      </c>
      <c r="E5895" s="0" t="s">
        <v>211</v>
      </c>
      <c r="F5895" s="0" t="n">
        <v>0.16</v>
      </c>
      <c r="G5895" s="0" t="n">
        <v>0.04</v>
      </c>
      <c r="H5895" s="0" t="n">
        <v>0.08</v>
      </c>
      <c r="I5895" s="0" t="n">
        <v>0.02</v>
      </c>
      <c r="J5895" s="0" t="n">
        <v>0.3</v>
      </c>
      <c r="K5895" s="0" t="n">
        <v>76</v>
      </c>
      <c r="L5895" s="0" t="n">
        <v>8.9</v>
      </c>
      <c r="M5895" s="0" t="s">
        <v>73</v>
      </c>
      <c r="N5895" s="0" t="s">
        <v>35</v>
      </c>
      <c r="O5895" s="0" t="s">
        <v>37</v>
      </c>
      <c r="P5895" s="0" t="n">
        <f aca="false">IF(AND(OR(Dashboard!$B$5="All",D5895=Dashboard!$B$5),OR(Dashboard!$D$5="All",N5895=Dashboard!$D$5),OR(AND(C5895&lt;&gt;"",C5895&gt;=Dashboard!$F$5,C5895&lt;=Dashboard!$H$5),AND(C5895="",Dashboard!$F$5&lt;=1980,Dashboard!$H$5&gt;=2016))),1,0)</f>
        <v>1</v>
      </c>
      <c r="Q5895" s="0" t="n">
        <f aca="false">J5895*P5895+ROW()*0.00000001</f>
        <v>0.30005895</v>
      </c>
    </row>
    <row r="5896" customFormat="false" ht="15" hidden="false" customHeight="false" outlineLevel="0" collapsed="false">
      <c r="A5896" s="0" t="s">
        <v>2372</v>
      </c>
      <c r="B5896" s="0" t="s">
        <v>64</v>
      </c>
      <c r="C5896" s="0" t="n">
        <v>2007</v>
      </c>
      <c r="D5896" s="0" t="s">
        <v>71</v>
      </c>
      <c r="E5896" s="0" t="s">
        <v>782</v>
      </c>
      <c r="F5896" s="0" t="n">
        <v>0.15</v>
      </c>
      <c r="G5896" s="0" t="n">
        <v>0.06</v>
      </c>
      <c r="H5896" s="0" t="n">
        <v>0.06</v>
      </c>
      <c r="I5896" s="0" t="n">
        <v>0.02</v>
      </c>
      <c r="J5896" s="0" t="n">
        <v>0.3</v>
      </c>
      <c r="K5896" s="0" t="n">
        <v>60</v>
      </c>
      <c r="L5896" s="0" t="n">
        <v>7.4</v>
      </c>
      <c r="M5896" s="0" t="s">
        <v>103</v>
      </c>
      <c r="N5896" s="0" t="s">
        <v>66</v>
      </c>
      <c r="O5896" s="0" t="s">
        <v>53</v>
      </c>
      <c r="P5896" s="0" t="n">
        <f aca="false">IF(AND(OR(Dashboard!$B$5="All",D5896=Dashboard!$B$5),OR(Dashboard!$D$5="All",N5896=Dashboard!$D$5),OR(AND(C5896&lt;&gt;"",C5896&gt;=Dashboard!$F$5,C5896&lt;=Dashboard!$H$5),AND(C5896="",Dashboard!$F$5&lt;=1980,Dashboard!$H$5&gt;=2016))),1,0)</f>
        <v>1</v>
      </c>
      <c r="Q5896" s="0" t="n">
        <f aca="false">J5896*P5896+ROW()*0.00000001</f>
        <v>0.30005896</v>
      </c>
    </row>
    <row r="5897" customFormat="false" ht="15" hidden="false" customHeight="false" outlineLevel="0" collapsed="false">
      <c r="A5897" s="0" t="s">
        <v>2724</v>
      </c>
      <c r="B5897" s="0" t="s">
        <v>164</v>
      </c>
      <c r="C5897" s="0" t="n">
        <v>2010</v>
      </c>
      <c r="D5897" s="0" t="s">
        <v>71</v>
      </c>
      <c r="E5897" s="0" t="s">
        <v>220</v>
      </c>
      <c r="F5897" s="0" t="n">
        <v>0.09</v>
      </c>
      <c r="G5897" s="0" t="n">
        <v>0.13</v>
      </c>
      <c r="H5897" s="0" t="n">
        <v>0.01</v>
      </c>
      <c r="I5897" s="0" t="n">
        <v>0.07</v>
      </c>
      <c r="J5897" s="0" t="n">
        <v>0.3</v>
      </c>
      <c r="K5897" s="0" t="n">
        <v>73</v>
      </c>
      <c r="L5897" s="0" t="n">
        <v>7.5</v>
      </c>
      <c r="M5897" s="0" t="s">
        <v>73</v>
      </c>
      <c r="N5897" s="0" t="s">
        <v>74</v>
      </c>
      <c r="O5897" s="0" t="s">
        <v>37</v>
      </c>
      <c r="P5897" s="0" t="n">
        <f aca="false">IF(AND(OR(Dashboard!$B$5="All",D5897=Dashboard!$B$5),OR(Dashboard!$D$5="All",N5897=Dashboard!$D$5),OR(AND(C5897&lt;&gt;"",C5897&gt;=Dashboard!$F$5,C5897&lt;=Dashboard!$H$5),AND(C5897="",Dashboard!$F$5&lt;=1980,Dashboard!$H$5&gt;=2016))),1,0)</f>
        <v>1</v>
      </c>
      <c r="Q5897" s="0" t="n">
        <f aca="false">J5897*P5897+ROW()*0.00000001</f>
        <v>0.30005897</v>
      </c>
    </row>
    <row r="5898" customFormat="false" ht="15" hidden="false" customHeight="false" outlineLevel="0" collapsed="false">
      <c r="A5898" s="0" t="s">
        <v>3660</v>
      </c>
      <c r="B5898" s="0" t="s">
        <v>851</v>
      </c>
      <c r="C5898" s="0" t="n">
        <v>2016</v>
      </c>
      <c r="D5898" s="0" t="s">
        <v>46</v>
      </c>
      <c r="E5898" s="0" t="s">
        <v>157</v>
      </c>
      <c r="F5898" s="0" t="n">
        <v>0</v>
      </c>
      <c r="G5898" s="0" t="n">
        <v>0</v>
      </c>
      <c r="H5898" s="0" t="n">
        <v>0.3</v>
      </c>
      <c r="I5898" s="0" t="n">
        <v>0</v>
      </c>
      <c r="J5898" s="0" t="n">
        <v>0.3</v>
      </c>
      <c r="N5898" s="0" t="s">
        <v>74</v>
      </c>
      <c r="P5898" s="0" t="n">
        <f aca="false">IF(AND(OR(Dashboard!$B$5="All",D5898=Dashboard!$B$5),OR(Dashboard!$D$5="All",N5898=Dashboard!$D$5),OR(AND(C5898&lt;&gt;"",C5898&gt;=Dashboard!$F$5,C5898&lt;=Dashboard!$H$5),AND(C5898="",Dashboard!$F$5&lt;=1980,Dashboard!$H$5&gt;=2016))),1,0)</f>
        <v>1</v>
      </c>
      <c r="Q5898" s="0" t="n">
        <f aca="false">J5898*P5898+ROW()*0.00000001</f>
        <v>0.30005898</v>
      </c>
    </row>
    <row r="5899" customFormat="false" ht="15" hidden="false" customHeight="false" outlineLevel="0" collapsed="false">
      <c r="A5899" s="0" t="s">
        <v>4441</v>
      </c>
      <c r="B5899" s="0" t="s">
        <v>78</v>
      </c>
      <c r="C5899" s="0" t="n">
        <v>1995</v>
      </c>
      <c r="D5899" s="0" t="s">
        <v>34</v>
      </c>
      <c r="E5899" s="0" t="s">
        <v>782</v>
      </c>
      <c r="F5899" s="0" t="n">
        <v>0</v>
      </c>
      <c r="G5899" s="0" t="n">
        <v>0</v>
      </c>
      <c r="H5899" s="0" t="n">
        <v>0.3</v>
      </c>
      <c r="I5899" s="0" t="n">
        <v>0</v>
      </c>
      <c r="J5899" s="0" t="n">
        <v>0.3</v>
      </c>
      <c r="N5899" s="0" t="s">
        <v>35</v>
      </c>
      <c r="P5899" s="0" t="n">
        <f aca="false">IF(AND(OR(Dashboard!$B$5="All",D5899=Dashboard!$B$5),OR(Dashboard!$D$5="All",N5899=Dashboard!$D$5),OR(AND(C5899&lt;&gt;"",C5899&gt;=Dashboard!$F$5,C5899&lt;=Dashboard!$H$5),AND(C5899="",Dashboard!$F$5&lt;=1980,Dashboard!$H$5&gt;=2016))),1,0)</f>
        <v>1</v>
      </c>
      <c r="Q5899" s="0" t="n">
        <f aca="false">J5899*P5899+ROW()*0.00000001</f>
        <v>0.30005899</v>
      </c>
    </row>
    <row r="5900" customFormat="false" ht="15" hidden="false" customHeight="false" outlineLevel="0" collapsed="false">
      <c r="A5900" s="0" t="s">
        <v>4442</v>
      </c>
      <c r="B5900" s="0" t="s">
        <v>117</v>
      </c>
      <c r="C5900" s="0" t="n">
        <v>1996</v>
      </c>
      <c r="D5900" s="0" t="s">
        <v>102</v>
      </c>
      <c r="E5900" s="0" t="s">
        <v>229</v>
      </c>
      <c r="F5900" s="0" t="n">
        <v>0.07</v>
      </c>
      <c r="G5900" s="0" t="n">
        <v>0.05</v>
      </c>
      <c r="H5900" s="0" t="n">
        <v>0.15</v>
      </c>
      <c r="I5900" s="0" t="n">
        <v>0.02</v>
      </c>
      <c r="J5900" s="0" t="n">
        <v>0.3</v>
      </c>
      <c r="N5900" s="0" t="s">
        <v>74</v>
      </c>
      <c r="P5900" s="0" t="n">
        <f aca="false">IF(AND(OR(Dashboard!$B$5="All",D5900=Dashboard!$B$5),OR(Dashboard!$D$5="All",N5900=Dashboard!$D$5),OR(AND(C5900&lt;&gt;"",C5900&gt;=Dashboard!$F$5,C5900&lt;=Dashboard!$H$5),AND(C5900="",Dashboard!$F$5&lt;=1980,Dashboard!$H$5&gt;=2016))),1,0)</f>
        <v>1</v>
      </c>
      <c r="Q5900" s="0" t="n">
        <f aca="false">J5900*P5900+ROW()*0.00000001</f>
        <v>0.300059</v>
      </c>
    </row>
    <row r="5901" customFormat="false" ht="15" hidden="false" customHeight="false" outlineLevel="0" collapsed="false">
      <c r="A5901" s="0" t="s">
        <v>4443</v>
      </c>
      <c r="B5901" s="0" t="s">
        <v>64</v>
      </c>
      <c r="C5901" s="0" t="n">
        <v>2008</v>
      </c>
      <c r="D5901" s="0" t="s">
        <v>58</v>
      </c>
      <c r="E5901" s="0" t="s">
        <v>220</v>
      </c>
      <c r="F5901" s="0" t="n">
        <v>0.28</v>
      </c>
      <c r="G5901" s="0" t="n">
        <v>0</v>
      </c>
      <c r="H5901" s="0" t="n">
        <v>0</v>
      </c>
      <c r="I5901" s="0" t="n">
        <v>0.02</v>
      </c>
      <c r="J5901" s="0" t="n">
        <v>0.3</v>
      </c>
      <c r="K5901" s="0" t="n">
        <v>65</v>
      </c>
      <c r="L5901" s="0" t="n">
        <v>7.7</v>
      </c>
      <c r="M5901" s="0" t="s">
        <v>36</v>
      </c>
      <c r="N5901" s="0" t="s">
        <v>66</v>
      </c>
      <c r="O5901" s="0" t="s">
        <v>67</v>
      </c>
      <c r="P5901" s="0" t="n">
        <f aca="false">IF(AND(OR(Dashboard!$B$5="All",D5901=Dashboard!$B$5),OR(Dashboard!$D$5="All",N5901=Dashboard!$D$5),OR(AND(C5901&lt;&gt;"",C5901&gt;=Dashboard!$F$5,C5901&lt;=Dashboard!$H$5),AND(C5901="",Dashboard!$F$5&lt;=1980,Dashboard!$H$5&gt;=2016))),1,0)</f>
        <v>1</v>
      </c>
      <c r="Q5901" s="0" t="n">
        <f aca="false">J5901*P5901+ROW()*0.00000001</f>
        <v>0.30005901</v>
      </c>
    </row>
    <row r="5902" customFormat="false" ht="15" hidden="false" customHeight="false" outlineLevel="0" collapsed="false">
      <c r="A5902" s="0" t="s">
        <v>4444</v>
      </c>
      <c r="B5902" s="0" t="s">
        <v>76</v>
      </c>
      <c r="C5902" s="0" t="n">
        <v>2004</v>
      </c>
      <c r="D5902" s="0" t="s">
        <v>102</v>
      </c>
      <c r="E5902" s="0" t="s">
        <v>449</v>
      </c>
      <c r="F5902" s="0" t="n">
        <v>0.15</v>
      </c>
      <c r="G5902" s="0" t="n">
        <v>0.11</v>
      </c>
      <c r="H5902" s="0" t="n">
        <v>0</v>
      </c>
      <c r="I5902" s="0" t="n">
        <v>0.04</v>
      </c>
      <c r="J5902" s="0" t="n">
        <v>0.3</v>
      </c>
      <c r="K5902" s="0" t="n">
        <v>55</v>
      </c>
      <c r="L5902" s="0" t="n">
        <v>6.1</v>
      </c>
      <c r="M5902" s="0" t="s">
        <v>103</v>
      </c>
      <c r="N5902" s="0" t="s">
        <v>74</v>
      </c>
      <c r="O5902" s="0" t="s">
        <v>53</v>
      </c>
      <c r="P5902" s="0" t="n">
        <f aca="false">IF(AND(OR(Dashboard!$B$5="All",D5902=Dashboard!$B$5),OR(Dashboard!$D$5="All",N5902=Dashboard!$D$5),OR(AND(C5902&lt;&gt;"",C5902&gt;=Dashboard!$F$5,C5902&lt;=Dashboard!$H$5),AND(C5902="",Dashboard!$F$5&lt;=1980,Dashboard!$H$5&gt;=2016))),1,0)</f>
        <v>1</v>
      </c>
      <c r="Q5902" s="0" t="n">
        <f aca="false">J5902*P5902+ROW()*0.00000001</f>
        <v>0.30005902</v>
      </c>
    </row>
    <row r="5903" customFormat="false" ht="15" hidden="false" customHeight="false" outlineLevel="0" collapsed="false">
      <c r="A5903" s="0" t="s">
        <v>4445</v>
      </c>
      <c r="B5903" s="0" t="s">
        <v>851</v>
      </c>
      <c r="C5903" s="0" t="n">
        <v>2014</v>
      </c>
      <c r="D5903" s="0" t="s">
        <v>46</v>
      </c>
      <c r="E5903" s="0" t="s">
        <v>328</v>
      </c>
      <c r="F5903" s="0" t="n">
        <v>0</v>
      </c>
      <c r="G5903" s="0" t="n">
        <v>0</v>
      </c>
      <c r="H5903" s="0" t="n">
        <v>0.3</v>
      </c>
      <c r="I5903" s="0" t="n">
        <v>0</v>
      </c>
      <c r="J5903" s="0" t="n">
        <v>0.3</v>
      </c>
      <c r="K5903" s="0" t="n">
        <v>67</v>
      </c>
      <c r="L5903" s="0" t="n">
        <v>7.6</v>
      </c>
      <c r="M5903" s="0" t="s">
        <v>103</v>
      </c>
      <c r="N5903" s="0" t="s">
        <v>74</v>
      </c>
      <c r="O5903" s="0" t="s">
        <v>67</v>
      </c>
      <c r="P5903" s="0" t="n">
        <f aca="false">IF(AND(OR(Dashboard!$B$5="All",D5903=Dashboard!$B$5),OR(Dashboard!$D$5="All",N5903=Dashboard!$D$5),OR(AND(C5903&lt;&gt;"",C5903&gt;=Dashboard!$F$5,C5903&lt;=Dashboard!$H$5),AND(C5903="",Dashboard!$F$5&lt;=1980,Dashboard!$H$5&gt;=2016))),1,0)</f>
        <v>1</v>
      </c>
      <c r="Q5903" s="0" t="n">
        <f aca="false">J5903*P5903+ROW()*0.00000001</f>
        <v>0.30005903</v>
      </c>
    </row>
    <row r="5904" customFormat="false" ht="15" hidden="false" customHeight="false" outlineLevel="0" collapsed="false">
      <c r="A5904" s="0" t="s">
        <v>4446</v>
      </c>
      <c r="B5904" s="0" t="s">
        <v>50</v>
      </c>
      <c r="C5904" s="0" t="n">
        <v>2009</v>
      </c>
      <c r="D5904" s="0" t="s">
        <v>58</v>
      </c>
      <c r="E5904" s="0" t="s">
        <v>124</v>
      </c>
      <c r="F5904" s="0" t="n">
        <v>0.27</v>
      </c>
      <c r="G5904" s="0" t="n">
        <v>0.01</v>
      </c>
      <c r="H5904" s="0" t="n">
        <v>0</v>
      </c>
      <c r="I5904" s="0" t="n">
        <v>0.02</v>
      </c>
      <c r="J5904" s="0" t="n">
        <v>0.3</v>
      </c>
      <c r="M5904" s="0" t="s">
        <v>36</v>
      </c>
      <c r="N5904" s="0" t="s">
        <v>35</v>
      </c>
      <c r="P5904" s="0" t="n">
        <f aca="false">IF(AND(OR(Dashboard!$B$5="All",D5904=Dashboard!$B$5),OR(Dashboard!$D$5="All",N5904=Dashboard!$D$5),OR(AND(C5904&lt;&gt;"",C5904&gt;=Dashboard!$F$5,C5904&lt;=Dashboard!$H$5),AND(C5904="",Dashboard!$F$5&lt;=1980,Dashboard!$H$5&gt;=2016))),1,0)</f>
        <v>1</v>
      </c>
      <c r="Q5904" s="0" t="n">
        <f aca="false">J5904*P5904+ROW()*0.00000001</f>
        <v>0.30005904</v>
      </c>
    </row>
    <row r="5905" customFormat="false" ht="15" hidden="false" customHeight="false" outlineLevel="0" collapsed="false">
      <c r="A5905" s="0" t="s">
        <v>4447</v>
      </c>
      <c r="B5905" s="0" t="s">
        <v>78</v>
      </c>
      <c r="C5905" s="0" t="n">
        <v>1995</v>
      </c>
      <c r="D5905" s="0" t="s">
        <v>46</v>
      </c>
      <c r="E5905" s="0" t="s">
        <v>1173</v>
      </c>
      <c r="F5905" s="0" t="n">
        <v>0</v>
      </c>
      <c r="G5905" s="0" t="n">
        <v>0</v>
      </c>
      <c r="H5905" s="0" t="n">
        <v>0.3</v>
      </c>
      <c r="I5905" s="0" t="n">
        <v>0</v>
      </c>
      <c r="J5905" s="0" t="n">
        <v>0.3</v>
      </c>
      <c r="N5905" s="0" t="s">
        <v>35</v>
      </c>
      <c r="P5905" s="0" t="n">
        <f aca="false">IF(AND(OR(Dashboard!$B$5="All",D5905=Dashboard!$B$5),OR(Dashboard!$D$5="All",N5905=Dashboard!$D$5),OR(AND(C5905&lt;&gt;"",C5905&gt;=Dashboard!$F$5,C5905&lt;=Dashboard!$H$5),AND(C5905="",Dashboard!$F$5&lt;=1980,Dashboard!$H$5&gt;=2016))),1,0)</f>
        <v>1</v>
      </c>
      <c r="Q5905" s="0" t="n">
        <f aca="false">J5905*P5905+ROW()*0.00000001</f>
        <v>0.30005905</v>
      </c>
    </row>
    <row r="5906" customFormat="false" ht="15" hidden="false" customHeight="false" outlineLevel="0" collapsed="false">
      <c r="A5906" s="0" t="s">
        <v>2308</v>
      </c>
      <c r="B5906" s="0" t="s">
        <v>76</v>
      </c>
      <c r="C5906" s="0" t="n">
        <v>2005</v>
      </c>
      <c r="D5906" s="0" t="s">
        <v>246</v>
      </c>
      <c r="E5906" s="0" t="s">
        <v>418</v>
      </c>
      <c r="F5906" s="0" t="n">
        <v>0.15</v>
      </c>
      <c r="G5906" s="0" t="n">
        <v>0.11</v>
      </c>
      <c r="H5906" s="0" t="n">
        <v>0</v>
      </c>
      <c r="I5906" s="0" t="n">
        <v>0.04</v>
      </c>
      <c r="J5906" s="0" t="n">
        <v>0.3</v>
      </c>
      <c r="K5906" s="0" t="n">
        <v>74</v>
      </c>
      <c r="L5906" s="0" t="n">
        <v>8</v>
      </c>
      <c r="M5906" s="0" t="s">
        <v>73</v>
      </c>
      <c r="N5906" s="0" t="s">
        <v>74</v>
      </c>
      <c r="O5906" s="0" t="s">
        <v>37</v>
      </c>
      <c r="P5906" s="0" t="n">
        <f aca="false">IF(AND(OR(Dashboard!$B$5="All",D5906=Dashboard!$B$5),OR(Dashboard!$D$5="All",N5906=Dashboard!$D$5),OR(AND(C5906&lt;&gt;"",C5906&gt;=Dashboard!$F$5,C5906&lt;=Dashboard!$H$5),AND(C5906="",Dashboard!$F$5&lt;=1980,Dashboard!$H$5&gt;=2016))),1,0)</f>
        <v>1</v>
      </c>
      <c r="Q5906" s="0" t="n">
        <f aca="false">J5906*P5906+ROW()*0.00000001</f>
        <v>0.30005906</v>
      </c>
    </row>
    <row r="5907" customFormat="false" ht="15" hidden="false" customHeight="false" outlineLevel="0" collapsed="false">
      <c r="A5907" s="0" t="s">
        <v>4448</v>
      </c>
      <c r="B5907" s="0" t="s">
        <v>33</v>
      </c>
      <c r="C5907" s="0" t="n">
        <v>2010</v>
      </c>
      <c r="D5907" s="0" t="s">
        <v>52</v>
      </c>
      <c r="E5907" s="0" t="s">
        <v>328</v>
      </c>
      <c r="F5907" s="0" t="n">
        <v>0</v>
      </c>
      <c r="G5907" s="0" t="n">
        <v>0</v>
      </c>
      <c r="H5907" s="0" t="n">
        <v>0.3</v>
      </c>
      <c r="I5907" s="0" t="n">
        <v>0</v>
      </c>
      <c r="J5907" s="0" t="n">
        <v>0.3</v>
      </c>
      <c r="N5907" s="0" t="s">
        <v>35</v>
      </c>
      <c r="P5907" s="0" t="n">
        <f aca="false">IF(AND(OR(Dashboard!$B$5="All",D5907=Dashboard!$B$5),OR(Dashboard!$D$5="All",N5907=Dashboard!$D$5),OR(AND(C5907&lt;&gt;"",C5907&gt;=Dashboard!$F$5,C5907&lt;=Dashboard!$H$5),AND(C5907="",Dashboard!$F$5&lt;=1980,Dashboard!$H$5&gt;=2016))),1,0)</f>
        <v>1</v>
      </c>
      <c r="Q5907" s="0" t="n">
        <f aca="false">J5907*P5907+ROW()*0.00000001</f>
        <v>0.30005907</v>
      </c>
    </row>
    <row r="5908" customFormat="false" ht="15" hidden="false" customHeight="false" outlineLevel="0" collapsed="false">
      <c r="A5908" s="0" t="s">
        <v>806</v>
      </c>
      <c r="B5908" s="0" t="s">
        <v>76</v>
      </c>
      <c r="C5908" s="0" t="n">
        <v>2006</v>
      </c>
      <c r="D5908" s="0" t="s">
        <v>58</v>
      </c>
      <c r="E5908" s="0" t="s">
        <v>142</v>
      </c>
      <c r="F5908" s="0" t="n">
        <v>0.02</v>
      </c>
      <c r="G5908" s="0" t="n">
        <v>0.01</v>
      </c>
      <c r="H5908" s="0" t="n">
        <v>0</v>
      </c>
      <c r="I5908" s="0" t="n">
        <v>0.27</v>
      </c>
      <c r="J5908" s="0" t="n">
        <v>0.3</v>
      </c>
      <c r="K5908" s="0" t="n">
        <v>68</v>
      </c>
      <c r="L5908" s="0" t="n">
        <v>8</v>
      </c>
      <c r="M5908" s="0" t="s">
        <v>103</v>
      </c>
      <c r="N5908" s="0" t="s">
        <v>74</v>
      </c>
      <c r="O5908" s="0" t="s">
        <v>67</v>
      </c>
      <c r="P5908" s="0" t="n">
        <f aca="false">IF(AND(OR(Dashboard!$B$5="All",D5908=Dashboard!$B$5),OR(Dashboard!$D$5="All",N5908=Dashboard!$D$5),OR(AND(C5908&lt;&gt;"",C5908&gt;=Dashboard!$F$5,C5908&lt;=Dashboard!$H$5),AND(C5908="",Dashboard!$F$5&lt;=1980,Dashboard!$H$5&gt;=2016))),1,0)</f>
        <v>1</v>
      </c>
      <c r="Q5908" s="0" t="n">
        <f aca="false">J5908*P5908+ROW()*0.00000001</f>
        <v>0.30005908</v>
      </c>
    </row>
    <row r="5909" customFormat="false" ht="15" hidden="false" customHeight="false" outlineLevel="0" collapsed="false">
      <c r="A5909" s="0" t="s">
        <v>4449</v>
      </c>
      <c r="B5909" s="0" t="s">
        <v>33</v>
      </c>
      <c r="C5909" s="0" t="n">
        <v>2008</v>
      </c>
      <c r="D5909" s="0" t="s">
        <v>41</v>
      </c>
      <c r="E5909" s="0" t="s">
        <v>257</v>
      </c>
      <c r="F5909" s="0" t="n">
        <v>0.27</v>
      </c>
      <c r="G5909" s="0" t="n">
        <v>0</v>
      </c>
      <c r="H5909" s="0" t="n">
        <v>0</v>
      </c>
      <c r="I5909" s="0" t="n">
        <v>0.02</v>
      </c>
      <c r="J5909" s="0" t="n">
        <v>0.3</v>
      </c>
      <c r="N5909" s="0" t="s">
        <v>35</v>
      </c>
      <c r="P5909" s="0" t="n">
        <f aca="false">IF(AND(OR(Dashboard!$B$5="All",D5909=Dashboard!$B$5),OR(Dashboard!$D$5="All",N5909=Dashboard!$D$5),OR(AND(C5909&lt;&gt;"",C5909&gt;=Dashboard!$F$5,C5909&lt;=Dashboard!$H$5),AND(C5909="",Dashboard!$F$5&lt;=1980,Dashboard!$H$5&gt;=2016))),1,0)</f>
        <v>1</v>
      </c>
      <c r="Q5909" s="0" t="n">
        <f aca="false">J5909*P5909+ROW()*0.00000001</f>
        <v>0.30005909</v>
      </c>
    </row>
    <row r="5910" customFormat="false" ht="15" hidden="false" customHeight="false" outlineLevel="0" collapsed="false">
      <c r="A5910" s="0" t="s">
        <v>4450</v>
      </c>
      <c r="B5910" s="0" t="s">
        <v>85</v>
      </c>
      <c r="C5910" s="0" t="n">
        <v>2003</v>
      </c>
      <c r="D5910" s="0" t="s">
        <v>34</v>
      </c>
      <c r="E5910" s="0" t="s">
        <v>220</v>
      </c>
      <c r="F5910" s="0" t="n">
        <v>0</v>
      </c>
      <c r="G5910" s="0" t="n">
        <v>0</v>
      </c>
      <c r="H5910" s="0" t="n">
        <v>0.29</v>
      </c>
      <c r="I5910" s="0" t="n">
        <v>0.01</v>
      </c>
      <c r="J5910" s="0" t="n">
        <v>0.3</v>
      </c>
      <c r="N5910" s="0" t="s">
        <v>35</v>
      </c>
      <c r="P5910" s="0" t="n">
        <f aca="false">IF(AND(OR(Dashboard!$B$5="All",D5910=Dashboard!$B$5),OR(Dashboard!$D$5="All",N5910=Dashboard!$D$5),OR(AND(C5910&lt;&gt;"",C5910&gt;=Dashboard!$F$5,C5910&lt;=Dashboard!$H$5),AND(C5910="",Dashboard!$F$5&lt;=1980,Dashboard!$H$5&gt;=2016))),1,0)</f>
        <v>1</v>
      </c>
      <c r="Q5910" s="0" t="n">
        <f aca="false">J5910*P5910+ROW()*0.00000001</f>
        <v>0.3000591</v>
      </c>
    </row>
    <row r="5911" customFormat="false" ht="15" hidden="false" customHeight="false" outlineLevel="0" collapsed="false">
      <c r="A5911" s="0" t="s">
        <v>4451</v>
      </c>
      <c r="B5911" s="0" t="s">
        <v>50</v>
      </c>
      <c r="C5911" s="0" t="n">
        <v>2007</v>
      </c>
      <c r="D5911" s="0" t="s">
        <v>34</v>
      </c>
      <c r="E5911" s="0" t="s">
        <v>220</v>
      </c>
      <c r="F5911" s="0" t="n">
        <v>0</v>
      </c>
      <c r="G5911" s="0" t="n">
        <v>0</v>
      </c>
      <c r="H5911" s="0" t="n">
        <v>0.3</v>
      </c>
      <c r="I5911" s="0" t="n">
        <v>0</v>
      </c>
      <c r="J5911" s="0" t="n">
        <v>0.3</v>
      </c>
      <c r="N5911" s="0" t="s">
        <v>35</v>
      </c>
      <c r="P5911" s="0" t="n">
        <f aca="false">IF(AND(OR(Dashboard!$B$5="All",D5911=Dashboard!$B$5),OR(Dashboard!$D$5="All",N5911=Dashboard!$D$5),OR(AND(C5911&lt;&gt;"",C5911&gt;=Dashboard!$F$5,C5911&lt;=Dashboard!$H$5),AND(C5911="",Dashboard!$F$5&lt;=1980,Dashboard!$H$5&gt;=2016))),1,0)</f>
        <v>1</v>
      </c>
      <c r="Q5911" s="0" t="n">
        <f aca="false">J5911*P5911+ROW()*0.00000001</f>
        <v>0.30005911</v>
      </c>
    </row>
    <row r="5912" customFormat="false" ht="15" hidden="false" customHeight="false" outlineLevel="0" collapsed="false">
      <c r="A5912" s="0" t="s">
        <v>4452</v>
      </c>
      <c r="B5912" s="0" t="s">
        <v>85</v>
      </c>
      <c r="C5912" s="0" t="n">
        <v>2004</v>
      </c>
      <c r="D5912" s="0" t="s">
        <v>71</v>
      </c>
      <c r="E5912" s="0" t="s">
        <v>418</v>
      </c>
      <c r="F5912" s="0" t="n">
        <v>0.21</v>
      </c>
      <c r="G5912" s="0" t="n">
        <v>0.08</v>
      </c>
      <c r="H5912" s="0" t="n">
        <v>0</v>
      </c>
      <c r="I5912" s="0" t="n">
        <v>0.01</v>
      </c>
      <c r="J5912" s="0" t="n">
        <v>0.3</v>
      </c>
      <c r="M5912" s="0" t="s">
        <v>36</v>
      </c>
      <c r="N5912" s="0" t="s">
        <v>35</v>
      </c>
      <c r="P5912" s="0" t="n">
        <f aca="false">IF(AND(OR(Dashboard!$B$5="All",D5912=Dashboard!$B$5),OR(Dashboard!$D$5="All",N5912=Dashboard!$D$5),OR(AND(C5912&lt;&gt;"",C5912&gt;=Dashboard!$F$5,C5912&lt;=Dashboard!$H$5),AND(C5912="",Dashboard!$F$5&lt;=1980,Dashboard!$H$5&gt;=2016))),1,0)</f>
        <v>1</v>
      </c>
      <c r="Q5912" s="0" t="n">
        <f aca="false">J5912*P5912+ROW()*0.00000001</f>
        <v>0.30005912</v>
      </c>
    </row>
    <row r="5913" customFormat="false" ht="15" hidden="false" customHeight="false" outlineLevel="0" collapsed="false">
      <c r="A5913" s="0" t="s">
        <v>4453</v>
      </c>
      <c r="B5913" s="0" t="s">
        <v>85</v>
      </c>
      <c r="C5913" s="0" t="n">
        <v>2002</v>
      </c>
      <c r="D5913" s="0" t="s">
        <v>16</v>
      </c>
      <c r="E5913" s="0" t="s">
        <v>418</v>
      </c>
      <c r="F5913" s="0" t="n">
        <v>0.21</v>
      </c>
      <c r="G5913" s="0" t="n">
        <v>0.08</v>
      </c>
      <c r="H5913" s="0" t="n">
        <v>0</v>
      </c>
      <c r="I5913" s="0" t="n">
        <v>0.01</v>
      </c>
      <c r="J5913" s="0" t="n">
        <v>0.3</v>
      </c>
      <c r="K5913" s="0" t="n">
        <v>46</v>
      </c>
      <c r="M5913" s="0" t="s">
        <v>36</v>
      </c>
      <c r="N5913" s="0" t="s">
        <v>35</v>
      </c>
      <c r="O5913" s="0" t="s">
        <v>177</v>
      </c>
      <c r="P5913" s="0" t="n">
        <f aca="false">IF(AND(OR(Dashboard!$B$5="All",D5913=Dashboard!$B$5),OR(Dashboard!$D$5="All",N5913=Dashboard!$D$5),OR(AND(C5913&lt;&gt;"",C5913&gt;=Dashboard!$F$5,C5913&lt;=Dashboard!$H$5),AND(C5913="",Dashboard!$F$5&lt;=1980,Dashboard!$H$5&gt;=2016))),1,0)</f>
        <v>1</v>
      </c>
      <c r="Q5913" s="0" t="n">
        <f aca="false">J5913*P5913+ROW()*0.00000001</f>
        <v>0.30005913</v>
      </c>
    </row>
    <row r="5914" customFormat="false" ht="15" hidden="false" customHeight="false" outlineLevel="0" collapsed="false">
      <c r="A5914" s="0" t="s">
        <v>4454</v>
      </c>
      <c r="B5914" s="0" t="s">
        <v>50</v>
      </c>
      <c r="C5914" s="0" t="n">
        <v>2007</v>
      </c>
      <c r="D5914" s="0" t="s">
        <v>71</v>
      </c>
      <c r="E5914" s="0" t="s">
        <v>487</v>
      </c>
      <c r="F5914" s="0" t="n">
        <v>0.17</v>
      </c>
      <c r="G5914" s="0" t="n">
        <v>0.09</v>
      </c>
      <c r="H5914" s="0" t="n">
        <v>0</v>
      </c>
      <c r="I5914" s="0" t="n">
        <v>0.03</v>
      </c>
      <c r="J5914" s="0" t="n">
        <v>0.3</v>
      </c>
      <c r="N5914" s="0" t="s">
        <v>35</v>
      </c>
      <c r="P5914" s="0" t="n">
        <f aca="false">IF(AND(OR(Dashboard!$B$5="All",D5914=Dashboard!$B$5),OR(Dashboard!$D$5="All",N5914=Dashboard!$D$5),OR(AND(C5914&lt;&gt;"",C5914&gt;=Dashboard!$F$5,C5914&lt;=Dashboard!$H$5),AND(C5914="",Dashboard!$F$5&lt;=1980,Dashboard!$H$5&gt;=2016))),1,0)</f>
        <v>1</v>
      </c>
      <c r="Q5914" s="0" t="n">
        <f aca="false">J5914*P5914+ROW()*0.00000001</f>
        <v>0.30005914</v>
      </c>
    </row>
    <row r="5915" customFormat="false" ht="15" hidden="false" customHeight="false" outlineLevel="0" collapsed="false">
      <c r="A5915" s="0" t="s">
        <v>4455</v>
      </c>
      <c r="B5915" s="0" t="s">
        <v>117</v>
      </c>
      <c r="C5915" s="0" t="n">
        <v>1997</v>
      </c>
      <c r="D5915" s="0" t="s">
        <v>58</v>
      </c>
      <c r="E5915" s="0" t="s">
        <v>142</v>
      </c>
      <c r="F5915" s="0" t="n">
        <v>0.16</v>
      </c>
      <c r="G5915" s="0" t="n">
        <v>0.11</v>
      </c>
      <c r="H5915" s="0" t="n">
        <v>0</v>
      </c>
      <c r="I5915" s="0" t="n">
        <v>0.02</v>
      </c>
      <c r="J5915" s="0" t="n">
        <v>0.3</v>
      </c>
      <c r="N5915" s="0" t="s">
        <v>74</v>
      </c>
      <c r="P5915" s="0" t="n">
        <f aca="false">IF(AND(OR(Dashboard!$B$5="All",D5915=Dashboard!$B$5),OR(Dashboard!$D$5="All",N5915=Dashboard!$D$5),OR(AND(C5915&lt;&gt;"",C5915&gt;=Dashboard!$F$5,C5915&lt;=Dashboard!$H$5),AND(C5915="",Dashboard!$F$5&lt;=1980,Dashboard!$H$5&gt;=2016))),1,0)</f>
        <v>1</v>
      </c>
      <c r="Q5915" s="0" t="n">
        <f aca="false">J5915*P5915+ROW()*0.00000001</f>
        <v>0.30005915</v>
      </c>
    </row>
    <row r="5916" customFormat="false" ht="15" hidden="false" customHeight="false" outlineLevel="0" collapsed="false">
      <c r="A5916" s="0" t="s">
        <v>4456</v>
      </c>
      <c r="B5916" s="0" t="s">
        <v>50</v>
      </c>
      <c r="C5916" s="0" t="n">
        <v>2009</v>
      </c>
      <c r="D5916" s="0" t="s">
        <v>58</v>
      </c>
      <c r="E5916" s="0" t="s">
        <v>142</v>
      </c>
      <c r="F5916" s="0" t="n">
        <v>0.15</v>
      </c>
      <c r="G5916" s="0" t="n">
        <v>0.12</v>
      </c>
      <c r="H5916" s="0" t="n">
        <v>0</v>
      </c>
      <c r="I5916" s="0" t="n">
        <v>0.03</v>
      </c>
      <c r="J5916" s="0" t="n">
        <v>0.3</v>
      </c>
      <c r="K5916" s="0" t="n">
        <v>64</v>
      </c>
      <c r="M5916" s="0" t="s">
        <v>36</v>
      </c>
      <c r="N5916" s="0" t="s">
        <v>35</v>
      </c>
      <c r="O5916" s="0" t="s">
        <v>67</v>
      </c>
      <c r="P5916" s="0" t="n">
        <f aca="false">IF(AND(OR(Dashboard!$B$5="All",D5916=Dashboard!$B$5),OR(Dashboard!$D$5="All",N5916=Dashboard!$D$5),OR(AND(C5916&lt;&gt;"",C5916&gt;=Dashboard!$F$5,C5916&lt;=Dashboard!$H$5),AND(C5916="",Dashboard!$F$5&lt;=1980,Dashboard!$H$5&gt;=2016))),1,0)</f>
        <v>1</v>
      </c>
      <c r="Q5916" s="0" t="n">
        <f aca="false">J5916*P5916+ROW()*0.00000001</f>
        <v>0.30005916</v>
      </c>
    </row>
    <row r="5917" customFormat="false" ht="15" hidden="false" customHeight="false" outlineLevel="0" collapsed="false">
      <c r="A5917" s="0" t="s">
        <v>4457</v>
      </c>
      <c r="B5917" s="0" t="s">
        <v>45</v>
      </c>
      <c r="C5917" s="0" t="n">
        <v>1999</v>
      </c>
      <c r="D5917" s="0" t="s">
        <v>58</v>
      </c>
      <c r="E5917" s="0" t="s">
        <v>3953</v>
      </c>
      <c r="F5917" s="0" t="n">
        <v>0</v>
      </c>
      <c r="G5917" s="0" t="n">
        <v>0</v>
      </c>
      <c r="H5917" s="0" t="n">
        <v>0.3</v>
      </c>
      <c r="I5917" s="0" t="n">
        <v>0</v>
      </c>
      <c r="J5917" s="0" t="n">
        <v>0.3</v>
      </c>
      <c r="N5917" s="0" t="s">
        <v>35</v>
      </c>
      <c r="P5917" s="0" t="n">
        <f aca="false">IF(AND(OR(Dashboard!$B$5="All",D5917=Dashboard!$B$5),OR(Dashboard!$D$5="All",N5917=Dashboard!$D$5),OR(AND(C5917&lt;&gt;"",C5917&gt;=Dashboard!$F$5,C5917&lt;=Dashboard!$H$5),AND(C5917="",Dashboard!$F$5&lt;=1980,Dashboard!$H$5&gt;=2016))),1,0)</f>
        <v>1</v>
      </c>
      <c r="Q5917" s="0" t="n">
        <f aca="false">J5917*P5917+ROW()*0.00000001</f>
        <v>0.30005917</v>
      </c>
    </row>
    <row r="5918" customFormat="false" ht="15" hidden="false" customHeight="false" outlineLevel="0" collapsed="false">
      <c r="A5918" s="0" t="s">
        <v>4458</v>
      </c>
      <c r="B5918" s="0" t="s">
        <v>70</v>
      </c>
      <c r="C5918" s="0" t="n">
        <v>2012</v>
      </c>
      <c r="D5918" s="0" t="s">
        <v>102</v>
      </c>
      <c r="E5918" s="0" t="s">
        <v>782</v>
      </c>
      <c r="F5918" s="0" t="n">
        <v>0</v>
      </c>
      <c r="G5918" s="0" t="n">
        <v>0</v>
      </c>
      <c r="H5918" s="0" t="n">
        <v>0.3</v>
      </c>
      <c r="I5918" s="0" t="n">
        <v>0</v>
      </c>
      <c r="J5918" s="0" t="n">
        <v>0.3</v>
      </c>
      <c r="K5918" s="0" t="n">
        <v>49</v>
      </c>
      <c r="L5918" s="0" t="n">
        <v>7</v>
      </c>
      <c r="M5918" s="0" t="s">
        <v>73</v>
      </c>
      <c r="N5918" s="0" t="s">
        <v>74</v>
      </c>
      <c r="O5918" s="0" t="s">
        <v>177</v>
      </c>
      <c r="P5918" s="0" t="n">
        <f aca="false">IF(AND(OR(Dashboard!$B$5="All",D5918=Dashboard!$B$5),OR(Dashboard!$D$5="All",N5918=Dashboard!$D$5),OR(AND(C5918&lt;&gt;"",C5918&gt;=Dashboard!$F$5,C5918&lt;=Dashboard!$H$5),AND(C5918="",Dashboard!$F$5&lt;=1980,Dashboard!$H$5&gt;=2016))),1,0)</f>
        <v>1</v>
      </c>
      <c r="Q5918" s="0" t="n">
        <f aca="false">J5918*P5918+ROW()*0.00000001</f>
        <v>0.30005918</v>
      </c>
    </row>
    <row r="5919" customFormat="false" ht="15" hidden="false" customHeight="false" outlineLevel="0" collapsed="false">
      <c r="A5919" s="0" t="s">
        <v>2256</v>
      </c>
      <c r="B5919" s="0" t="s">
        <v>186</v>
      </c>
      <c r="C5919" s="0" t="n">
        <v>2004</v>
      </c>
      <c r="D5919" s="0" t="s">
        <v>71</v>
      </c>
      <c r="E5919" s="0" t="s">
        <v>91</v>
      </c>
      <c r="F5919" s="0" t="n">
        <v>0.23</v>
      </c>
      <c r="G5919" s="0" t="n">
        <v>0.06</v>
      </c>
      <c r="H5919" s="0" t="n">
        <v>0</v>
      </c>
      <c r="I5919" s="0" t="n">
        <v>0.01</v>
      </c>
      <c r="J5919" s="0" t="n">
        <v>0.3</v>
      </c>
      <c r="K5919" s="0" t="n">
        <v>69</v>
      </c>
      <c r="M5919" s="0" t="s">
        <v>36</v>
      </c>
      <c r="N5919" s="0" t="s">
        <v>35</v>
      </c>
      <c r="O5919" s="0" t="s">
        <v>67</v>
      </c>
      <c r="P5919" s="0" t="n">
        <f aca="false">IF(AND(OR(Dashboard!$B$5="All",D5919=Dashboard!$B$5),OR(Dashboard!$D$5="All",N5919=Dashboard!$D$5),OR(AND(C5919&lt;&gt;"",C5919&gt;=Dashboard!$F$5,C5919&lt;=Dashboard!$H$5),AND(C5919="",Dashboard!$F$5&lt;=1980,Dashboard!$H$5&gt;=2016))),1,0)</f>
        <v>1</v>
      </c>
      <c r="Q5919" s="0" t="n">
        <f aca="false">J5919*P5919+ROW()*0.00000001</f>
        <v>0.30005919</v>
      </c>
    </row>
    <row r="5920" customFormat="false" ht="15" hidden="false" customHeight="false" outlineLevel="0" collapsed="false">
      <c r="A5920" s="0" t="s">
        <v>4459</v>
      </c>
      <c r="B5920" s="0" t="s">
        <v>76</v>
      </c>
      <c r="C5920" s="0" t="n">
        <v>2004</v>
      </c>
      <c r="D5920" s="0" t="s">
        <v>34</v>
      </c>
      <c r="E5920" s="0" t="s">
        <v>649</v>
      </c>
      <c r="F5920" s="0" t="n">
        <v>0.14</v>
      </c>
      <c r="G5920" s="0" t="n">
        <v>0.11</v>
      </c>
      <c r="H5920" s="0" t="n">
        <v>0</v>
      </c>
      <c r="I5920" s="0" t="n">
        <v>0.04</v>
      </c>
      <c r="J5920" s="0" t="n">
        <v>0.3</v>
      </c>
      <c r="K5920" s="0" t="n">
        <v>77</v>
      </c>
      <c r="L5920" s="0" t="n">
        <v>9.5</v>
      </c>
      <c r="M5920" s="0" t="s">
        <v>103</v>
      </c>
      <c r="N5920" s="0" t="s">
        <v>74</v>
      </c>
      <c r="O5920" s="0" t="s">
        <v>37</v>
      </c>
      <c r="P5920" s="0" t="n">
        <f aca="false">IF(AND(OR(Dashboard!$B$5="All",D5920=Dashboard!$B$5),OR(Dashboard!$D$5="All",N5920=Dashboard!$D$5),OR(AND(C5920&lt;&gt;"",C5920&gt;=Dashboard!$F$5,C5920&lt;=Dashboard!$H$5),AND(C5920="",Dashboard!$F$5&lt;=1980,Dashboard!$H$5&gt;=2016))),1,0)</f>
        <v>1</v>
      </c>
      <c r="Q5920" s="0" t="n">
        <f aca="false">J5920*P5920+ROW()*0.00000001</f>
        <v>0.3000592</v>
      </c>
    </row>
    <row r="5921" customFormat="false" ht="15" hidden="false" customHeight="false" outlineLevel="0" collapsed="false">
      <c r="A5921" s="0" t="s">
        <v>4460</v>
      </c>
      <c r="B5921" s="0" t="s">
        <v>50</v>
      </c>
      <c r="C5921" s="0" t="n">
        <v>2011</v>
      </c>
      <c r="D5921" s="0" t="s">
        <v>52</v>
      </c>
      <c r="E5921" s="0" t="s">
        <v>91</v>
      </c>
      <c r="F5921" s="0" t="n">
        <v>0.26</v>
      </c>
      <c r="G5921" s="0" t="n">
        <v>0.02</v>
      </c>
      <c r="H5921" s="0" t="n">
        <v>0</v>
      </c>
      <c r="I5921" s="0" t="n">
        <v>0.02</v>
      </c>
      <c r="J5921" s="0" t="n">
        <v>0.3</v>
      </c>
      <c r="M5921" s="0" t="s">
        <v>36</v>
      </c>
      <c r="N5921" s="0" t="s">
        <v>35</v>
      </c>
      <c r="P5921" s="0" t="n">
        <f aca="false">IF(AND(OR(Dashboard!$B$5="All",D5921=Dashboard!$B$5),OR(Dashboard!$D$5="All",N5921=Dashboard!$D$5),OR(AND(C5921&lt;&gt;"",C5921&gt;=Dashboard!$F$5,C5921&lt;=Dashboard!$H$5),AND(C5921="",Dashboard!$F$5&lt;=1980,Dashboard!$H$5&gt;=2016))),1,0)</f>
        <v>1</v>
      </c>
      <c r="Q5921" s="0" t="n">
        <f aca="false">J5921*P5921+ROW()*0.00000001</f>
        <v>0.30005921</v>
      </c>
    </row>
    <row r="5922" customFormat="false" ht="15" hidden="false" customHeight="false" outlineLevel="0" collapsed="false">
      <c r="A5922" s="0" t="s">
        <v>3704</v>
      </c>
      <c r="B5922" s="0" t="s">
        <v>33</v>
      </c>
      <c r="C5922" s="0" t="n">
        <v>2010</v>
      </c>
      <c r="D5922" s="0" t="s">
        <v>34</v>
      </c>
      <c r="E5922" s="0" t="s">
        <v>91</v>
      </c>
      <c r="F5922" s="0" t="n">
        <v>0.22</v>
      </c>
      <c r="G5922" s="0" t="n">
        <v>0.05</v>
      </c>
      <c r="H5922" s="0" t="n">
        <v>0</v>
      </c>
      <c r="I5922" s="0" t="n">
        <v>0.03</v>
      </c>
      <c r="J5922" s="0" t="n">
        <v>0.3</v>
      </c>
      <c r="M5922" s="0" t="s">
        <v>36</v>
      </c>
      <c r="N5922" s="0" t="s">
        <v>35</v>
      </c>
      <c r="P5922" s="0" t="n">
        <f aca="false">IF(AND(OR(Dashboard!$B$5="All",D5922=Dashboard!$B$5),OR(Dashboard!$D$5="All",N5922=Dashboard!$D$5),OR(AND(C5922&lt;&gt;"",C5922&gt;=Dashboard!$F$5,C5922&lt;=Dashboard!$H$5),AND(C5922="",Dashboard!$F$5&lt;=1980,Dashboard!$H$5&gt;=2016))),1,0)</f>
        <v>1</v>
      </c>
      <c r="Q5922" s="0" t="n">
        <f aca="false">J5922*P5922+ROW()*0.00000001</f>
        <v>0.30005922</v>
      </c>
    </row>
    <row r="5923" customFormat="false" ht="15" hidden="false" customHeight="false" outlineLevel="0" collapsed="false">
      <c r="A5923" s="0" t="s">
        <v>337</v>
      </c>
      <c r="B5923" s="0" t="s">
        <v>144</v>
      </c>
      <c r="C5923" s="0" t="n">
        <v>2003</v>
      </c>
      <c r="D5923" s="0" t="s">
        <v>71</v>
      </c>
      <c r="E5923" s="0" t="s">
        <v>220</v>
      </c>
      <c r="F5923" s="0" t="n">
        <v>0.22</v>
      </c>
      <c r="G5923" s="0" t="n">
        <v>0.06</v>
      </c>
      <c r="H5923" s="0" t="n">
        <v>0</v>
      </c>
      <c r="I5923" s="0" t="n">
        <v>0.01</v>
      </c>
      <c r="J5923" s="0" t="n">
        <v>0.3</v>
      </c>
      <c r="K5923" s="0" t="n">
        <v>56</v>
      </c>
      <c r="L5923" s="0" t="n">
        <v>8.4</v>
      </c>
      <c r="M5923" s="0" t="s">
        <v>36</v>
      </c>
      <c r="N5923" s="0" t="s">
        <v>66</v>
      </c>
      <c r="O5923" s="0" t="s">
        <v>53</v>
      </c>
      <c r="P5923" s="0" t="n">
        <f aca="false">IF(AND(OR(Dashboard!$B$5="All",D5923=Dashboard!$B$5),OR(Dashboard!$D$5="All",N5923=Dashboard!$D$5),OR(AND(C5923&lt;&gt;"",C5923&gt;=Dashboard!$F$5,C5923&lt;=Dashboard!$H$5),AND(C5923="",Dashboard!$F$5&lt;=1980,Dashboard!$H$5&gt;=2016))),1,0)</f>
        <v>1</v>
      </c>
      <c r="Q5923" s="0" t="n">
        <f aca="false">J5923*P5923+ROW()*0.00000001</f>
        <v>0.30005923</v>
      </c>
    </row>
    <row r="5924" customFormat="false" ht="15" hidden="false" customHeight="false" outlineLevel="0" collapsed="false">
      <c r="A5924" s="0" t="s">
        <v>4461</v>
      </c>
      <c r="B5924" s="0" t="s">
        <v>164</v>
      </c>
      <c r="C5924" s="0" t="n">
        <v>2006</v>
      </c>
      <c r="D5924" s="0" t="s">
        <v>52</v>
      </c>
      <c r="E5924" s="0" t="s">
        <v>211</v>
      </c>
      <c r="F5924" s="0" t="n">
        <v>0.27</v>
      </c>
      <c r="G5924" s="0" t="n">
        <v>0</v>
      </c>
      <c r="H5924" s="0" t="n">
        <v>0</v>
      </c>
      <c r="I5924" s="0" t="n">
        <v>0.02</v>
      </c>
      <c r="J5924" s="0" t="n">
        <v>0.3</v>
      </c>
      <c r="K5924" s="0" t="n">
        <v>72</v>
      </c>
      <c r="L5924" s="0" t="n">
        <v>7</v>
      </c>
      <c r="M5924" s="0" t="s">
        <v>103</v>
      </c>
      <c r="N5924" s="0" t="s">
        <v>74</v>
      </c>
      <c r="O5924" s="0" t="s">
        <v>37</v>
      </c>
      <c r="P5924" s="0" t="n">
        <f aca="false">IF(AND(OR(Dashboard!$B$5="All",D5924=Dashboard!$B$5),OR(Dashboard!$D$5="All",N5924=Dashboard!$D$5),OR(AND(C5924&lt;&gt;"",C5924&gt;=Dashboard!$F$5,C5924&lt;=Dashboard!$H$5),AND(C5924="",Dashboard!$F$5&lt;=1980,Dashboard!$H$5&gt;=2016))),1,0)</f>
        <v>1</v>
      </c>
      <c r="Q5924" s="0" t="n">
        <f aca="false">J5924*P5924+ROW()*0.00000001</f>
        <v>0.30005924</v>
      </c>
    </row>
    <row r="5925" customFormat="false" ht="15" hidden="false" customHeight="false" outlineLevel="0" collapsed="false">
      <c r="A5925" s="0" t="s">
        <v>4462</v>
      </c>
      <c r="B5925" s="0" t="s">
        <v>152</v>
      </c>
      <c r="C5925" s="0" t="n">
        <v>2006</v>
      </c>
      <c r="D5925" s="0" t="s">
        <v>58</v>
      </c>
      <c r="E5925" s="0" t="s">
        <v>689</v>
      </c>
      <c r="F5925" s="0" t="n">
        <v>0</v>
      </c>
      <c r="G5925" s="0" t="n">
        <v>0.25</v>
      </c>
      <c r="H5925" s="0" t="n">
        <v>0</v>
      </c>
      <c r="I5925" s="0" t="n">
        <v>0.04</v>
      </c>
      <c r="J5925" s="0" t="n">
        <v>0.3</v>
      </c>
      <c r="K5925" s="0" t="n">
        <v>79</v>
      </c>
      <c r="L5925" s="0" t="n">
        <v>8.3</v>
      </c>
      <c r="M5925" s="0" t="s">
        <v>125</v>
      </c>
      <c r="N5925" s="0" t="s">
        <v>152</v>
      </c>
      <c r="O5925" s="0" t="s">
        <v>37</v>
      </c>
      <c r="P5925" s="0" t="n">
        <f aca="false">IF(AND(OR(Dashboard!$B$5="All",D5925=Dashboard!$B$5),OR(Dashboard!$D$5="All",N5925=Dashboard!$D$5),OR(AND(C5925&lt;&gt;"",C5925&gt;=Dashboard!$F$5,C5925&lt;=Dashboard!$H$5),AND(C5925="",Dashboard!$F$5&lt;=1980,Dashboard!$H$5&gt;=2016))),1,0)</f>
        <v>1</v>
      </c>
      <c r="Q5925" s="0" t="n">
        <f aca="false">J5925*P5925+ROW()*0.00000001</f>
        <v>0.30005925</v>
      </c>
    </row>
    <row r="5926" customFormat="false" ht="15" hidden="false" customHeight="false" outlineLevel="0" collapsed="false">
      <c r="A5926" s="0" t="s">
        <v>2390</v>
      </c>
      <c r="B5926" s="0" t="s">
        <v>172</v>
      </c>
      <c r="C5926" s="0" t="n">
        <v>2016</v>
      </c>
      <c r="D5926" s="0" t="s">
        <v>71</v>
      </c>
      <c r="E5926" s="0" t="s">
        <v>243</v>
      </c>
      <c r="F5926" s="0" t="n">
        <v>0.14</v>
      </c>
      <c r="G5926" s="0" t="n">
        <v>0.13</v>
      </c>
      <c r="H5926" s="0" t="n">
        <v>0</v>
      </c>
      <c r="I5926" s="0" t="n">
        <v>0.02</v>
      </c>
      <c r="J5926" s="0" t="n">
        <v>0.3</v>
      </c>
      <c r="K5926" s="0" t="n">
        <v>76</v>
      </c>
      <c r="L5926" s="0" t="n">
        <v>7</v>
      </c>
      <c r="M5926" s="0" t="s">
        <v>125</v>
      </c>
      <c r="N5926" s="0" t="s">
        <v>66</v>
      </c>
      <c r="O5926" s="0" t="s">
        <v>37</v>
      </c>
      <c r="P5926" s="0" t="n">
        <f aca="false">IF(AND(OR(Dashboard!$B$5="All",D5926=Dashboard!$B$5),OR(Dashboard!$D$5="All",N5926=Dashboard!$D$5),OR(AND(C5926&lt;&gt;"",C5926&gt;=Dashboard!$F$5,C5926&lt;=Dashboard!$H$5),AND(C5926="",Dashboard!$F$5&lt;=1980,Dashboard!$H$5&gt;=2016))),1,0)</f>
        <v>1</v>
      </c>
      <c r="Q5926" s="0" t="n">
        <f aca="false">J5926*P5926+ROW()*0.00000001</f>
        <v>0.30005926</v>
      </c>
    </row>
    <row r="5927" customFormat="false" ht="15" hidden="false" customHeight="false" outlineLevel="0" collapsed="false">
      <c r="A5927" s="0" t="s">
        <v>4463</v>
      </c>
      <c r="B5927" s="0" t="s">
        <v>851</v>
      </c>
      <c r="C5927" s="0" t="n">
        <v>2011</v>
      </c>
      <c r="D5927" s="0" t="s">
        <v>16</v>
      </c>
      <c r="E5927" s="0" t="s">
        <v>89</v>
      </c>
      <c r="F5927" s="0" t="n">
        <v>0.14</v>
      </c>
      <c r="G5927" s="0" t="n">
        <v>0.12</v>
      </c>
      <c r="H5927" s="0" t="n">
        <v>0</v>
      </c>
      <c r="I5927" s="0" t="n">
        <v>0.04</v>
      </c>
      <c r="J5927" s="0" t="n">
        <v>0.3</v>
      </c>
      <c r="K5927" s="0" t="n">
        <v>57</v>
      </c>
      <c r="L5927" s="0" t="n">
        <v>5.5</v>
      </c>
      <c r="M5927" s="0" t="s">
        <v>125</v>
      </c>
      <c r="N5927" s="0" t="s">
        <v>74</v>
      </c>
      <c r="O5927" s="0" t="s">
        <v>53</v>
      </c>
      <c r="P5927" s="0" t="n">
        <f aca="false">IF(AND(OR(Dashboard!$B$5="All",D5927=Dashboard!$B$5),OR(Dashboard!$D$5="All",N5927=Dashboard!$D$5),OR(AND(C5927&lt;&gt;"",C5927&gt;=Dashboard!$F$5,C5927&lt;=Dashboard!$H$5),AND(C5927="",Dashboard!$F$5&lt;=1980,Dashboard!$H$5&gt;=2016))),1,0)</f>
        <v>1</v>
      </c>
      <c r="Q5927" s="0" t="n">
        <f aca="false">J5927*P5927+ROW()*0.00000001</f>
        <v>0.30005927</v>
      </c>
    </row>
    <row r="5928" customFormat="false" ht="15" hidden="false" customHeight="false" outlineLevel="0" collapsed="false">
      <c r="A5928" s="0" t="s">
        <v>1951</v>
      </c>
      <c r="B5928" s="0" t="s">
        <v>164</v>
      </c>
      <c r="C5928" s="0" t="n">
        <v>2007</v>
      </c>
      <c r="D5928" s="0" t="s">
        <v>16</v>
      </c>
      <c r="E5928" s="0" t="s">
        <v>91</v>
      </c>
      <c r="F5928" s="0" t="n">
        <v>0.01</v>
      </c>
      <c r="G5928" s="0" t="n">
        <v>0.23</v>
      </c>
      <c r="H5928" s="0" t="n">
        <v>0</v>
      </c>
      <c r="I5928" s="0" t="n">
        <v>0.05</v>
      </c>
      <c r="J5928" s="0" t="n">
        <v>0.3</v>
      </c>
      <c r="K5928" s="0" t="n">
        <v>52</v>
      </c>
      <c r="L5928" s="0" t="n">
        <v>7.4</v>
      </c>
      <c r="M5928" s="0" t="s">
        <v>103</v>
      </c>
      <c r="N5928" s="0" t="s">
        <v>74</v>
      </c>
      <c r="O5928" s="0" t="s">
        <v>53</v>
      </c>
      <c r="P5928" s="0" t="n">
        <f aca="false">IF(AND(OR(Dashboard!$B$5="All",D5928=Dashboard!$B$5),OR(Dashboard!$D$5="All",N5928=Dashboard!$D$5),OR(AND(C5928&lt;&gt;"",C5928&gt;=Dashboard!$F$5,C5928&lt;=Dashboard!$H$5),AND(C5928="",Dashboard!$F$5&lt;=1980,Dashboard!$H$5&gt;=2016))),1,0)</f>
        <v>1</v>
      </c>
      <c r="Q5928" s="0" t="n">
        <f aca="false">J5928*P5928+ROW()*0.00000001</f>
        <v>0.30005928</v>
      </c>
    </row>
    <row r="5929" customFormat="false" ht="15" hidden="false" customHeight="false" outlineLevel="0" collapsed="false">
      <c r="A5929" s="0" t="s">
        <v>4464</v>
      </c>
      <c r="B5929" s="0" t="s">
        <v>144</v>
      </c>
      <c r="C5929" s="0" t="n">
        <v>2003</v>
      </c>
      <c r="D5929" s="0" t="s">
        <v>34</v>
      </c>
      <c r="E5929" s="0" t="s">
        <v>3578</v>
      </c>
      <c r="F5929" s="0" t="n">
        <v>0.22</v>
      </c>
      <c r="G5929" s="0" t="n">
        <v>0.06</v>
      </c>
      <c r="H5929" s="0" t="n">
        <v>0</v>
      </c>
      <c r="I5929" s="0" t="n">
        <v>0.01</v>
      </c>
      <c r="J5929" s="0" t="n">
        <v>0.3</v>
      </c>
      <c r="K5929" s="0" t="n">
        <v>48</v>
      </c>
      <c r="L5929" s="0" t="n">
        <v>4.4</v>
      </c>
      <c r="N5929" s="0" t="s">
        <v>66</v>
      </c>
      <c r="O5929" s="0" t="s">
        <v>177</v>
      </c>
      <c r="P5929" s="0" t="n">
        <f aca="false">IF(AND(OR(Dashboard!$B$5="All",D5929=Dashboard!$B$5),OR(Dashboard!$D$5="All",N5929=Dashboard!$D$5),OR(AND(C5929&lt;&gt;"",C5929&gt;=Dashboard!$F$5,C5929&lt;=Dashboard!$H$5),AND(C5929="",Dashboard!$F$5&lt;=1980,Dashboard!$H$5&gt;=2016))),1,0)</f>
        <v>1</v>
      </c>
      <c r="Q5929" s="0" t="n">
        <f aca="false">J5929*P5929+ROW()*0.00000001</f>
        <v>0.30005929</v>
      </c>
    </row>
    <row r="5930" customFormat="false" ht="15" hidden="false" customHeight="false" outlineLevel="0" collapsed="false">
      <c r="A5930" s="0" t="s">
        <v>4465</v>
      </c>
      <c r="B5930" s="0" t="s">
        <v>64</v>
      </c>
      <c r="C5930" s="0" t="n">
        <v>2006</v>
      </c>
      <c r="D5930" s="0" t="s">
        <v>71</v>
      </c>
      <c r="E5930" s="0" t="s">
        <v>65</v>
      </c>
      <c r="F5930" s="0" t="n">
        <v>0.2</v>
      </c>
      <c r="G5930" s="0" t="n">
        <v>0.02</v>
      </c>
      <c r="H5930" s="0" t="n">
        <v>0.05</v>
      </c>
      <c r="I5930" s="0" t="n">
        <v>0.02</v>
      </c>
      <c r="J5930" s="0" t="n">
        <v>0.3</v>
      </c>
      <c r="N5930" s="0" t="s">
        <v>66</v>
      </c>
      <c r="P5930" s="0" t="n">
        <f aca="false">IF(AND(OR(Dashboard!$B$5="All",D5930=Dashboard!$B$5),OR(Dashboard!$D$5="All",N5930=Dashboard!$D$5),OR(AND(C5930&lt;&gt;"",C5930&gt;=Dashboard!$F$5,C5930&lt;=Dashboard!$H$5),AND(C5930="",Dashboard!$F$5&lt;=1980,Dashboard!$H$5&gt;=2016))),1,0)</f>
        <v>1</v>
      </c>
      <c r="Q5930" s="0" t="n">
        <f aca="false">J5930*P5930+ROW()*0.00000001</f>
        <v>0.3000593</v>
      </c>
    </row>
    <row r="5931" customFormat="false" ht="15" hidden="false" customHeight="false" outlineLevel="0" collapsed="false">
      <c r="A5931" s="0" t="s">
        <v>786</v>
      </c>
      <c r="B5931" s="0" t="s">
        <v>186</v>
      </c>
      <c r="C5931" s="0" t="n">
        <v>2002</v>
      </c>
      <c r="D5931" s="0" t="s">
        <v>16</v>
      </c>
      <c r="E5931" s="0" t="s">
        <v>418</v>
      </c>
      <c r="F5931" s="0" t="n">
        <v>0.23</v>
      </c>
      <c r="G5931" s="0" t="n">
        <v>0.06</v>
      </c>
      <c r="H5931" s="0" t="n">
        <v>0</v>
      </c>
      <c r="I5931" s="0" t="n">
        <v>0.01</v>
      </c>
      <c r="J5931" s="0" t="n">
        <v>0.3</v>
      </c>
      <c r="N5931" s="0" t="s">
        <v>35</v>
      </c>
      <c r="P5931" s="0" t="n">
        <f aca="false">IF(AND(OR(Dashboard!$B$5="All",D5931=Dashboard!$B$5),OR(Dashboard!$D$5="All",N5931=Dashboard!$D$5),OR(AND(C5931&lt;&gt;"",C5931&gt;=Dashboard!$F$5,C5931&lt;=Dashboard!$H$5),AND(C5931="",Dashboard!$F$5&lt;=1980,Dashboard!$H$5&gt;=2016))),1,0)</f>
        <v>1</v>
      </c>
      <c r="Q5931" s="0" t="n">
        <f aca="false">J5931*P5931+ROW()*0.00000001</f>
        <v>0.30005931</v>
      </c>
    </row>
    <row r="5932" customFormat="false" ht="15" hidden="false" customHeight="false" outlineLevel="0" collapsed="false">
      <c r="A5932" s="0" t="s">
        <v>2423</v>
      </c>
      <c r="B5932" s="0" t="s">
        <v>50</v>
      </c>
      <c r="D5932" s="0" t="s">
        <v>71</v>
      </c>
      <c r="E5932" s="0" t="s">
        <v>91</v>
      </c>
      <c r="F5932" s="0" t="n">
        <v>0.26</v>
      </c>
      <c r="G5932" s="0" t="n">
        <v>0.01</v>
      </c>
      <c r="H5932" s="0" t="n">
        <v>0</v>
      </c>
      <c r="I5932" s="0" t="n">
        <v>0.02</v>
      </c>
      <c r="J5932" s="0" t="n">
        <v>0.3</v>
      </c>
      <c r="K5932" s="0" t="n">
        <v>70</v>
      </c>
      <c r="L5932" s="0" t="n">
        <v>6.5</v>
      </c>
      <c r="M5932" s="0" t="s">
        <v>36</v>
      </c>
      <c r="N5932" s="0" t="s">
        <v>35</v>
      </c>
      <c r="O5932" s="0" t="s">
        <v>67</v>
      </c>
      <c r="P5932" s="0" t="n">
        <f aca="false">IF(AND(OR(Dashboard!$B$5="All",D5932=Dashboard!$B$5),OR(Dashboard!$D$5="All",N5932=Dashboard!$D$5),OR(AND(C5932&lt;&gt;"",C5932&gt;=Dashboard!$F$5,C5932&lt;=Dashboard!$H$5),AND(C5932="",Dashboard!$F$5&lt;=1980,Dashboard!$H$5&gt;=2016))),1,0)</f>
        <v>1</v>
      </c>
      <c r="Q5932" s="0" t="n">
        <f aca="false">J5932*P5932+ROW()*0.00000001</f>
        <v>0.30005932</v>
      </c>
    </row>
    <row r="5933" customFormat="false" ht="15" hidden="false" customHeight="false" outlineLevel="0" collapsed="false">
      <c r="A5933" s="0" t="s">
        <v>4466</v>
      </c>
      <c r="B5933" s="0" t="s">
        <v>50</v>
      </c>
      <c r="C5933" s="0" t="n">
        <v>2010</v>
      </c>
      <c r="D5933" s="0" t="s">
        <v>46</v>
      </c>
      <c r="E5933" s="0" t="s">
        <v>1607</v>
      </c>
      <c r="F5933" s="0" t="n">
        <v>0.19</v>
      </c>
      <c r="G5933" s="0" t="n">
        <v>0</v>
      </c>
      <c r="H5933" s="0" t="n">
        <v>0.09</v>
      </c>
      <c r="I5933" s="0" t="n">
        <v>0.01</v>
      </c>
      <c r="J5933" s="0" t="n">
        <v>0.29</v>
      </c>
      <c r="K5933" s="0" t="n">
        <v>85</v>
      </c>
      <c r="L5933" s="0" t="n">
        <v>9</v>
      </c>
      <c r="M5933" s="0" t="s">
        <v>125</v>
      </c>
      <c r="N5933" s="0" t="s">
        <v>35</v>
      </c>
      <c r="O5933" s="0" t="s">
        <v>42</v>
      </c>
      <c r="P5933" s="0" t="n">
        <f aca="false">IF(AND(OR(Dashboard!$B$5="All",D5933=Dashboard!$B$5),OR(Dashboard!$D$5="All",N5933=Dashboard!$D$5),OR(AND(C5933&lt;&gt;"",C5933&gt;=Dashboard!$F$5,C5933&lt;=Dashboard!$H$5),AND(C5933="",Dashboard!$F$5&lt;=1980,Dashboard!$H$5&gt;=2016))),1,0)</f>
        <v>1</v>
      </c>
      <c r="Q5933" s="0" t="n">
        <f aca="false">J5933*P5933+ROW()*0.00000001</f>
        <v>0.29005933</v>
      </c>
    </row>
    <row r="5934" customFormat="false" ht="15" hidden="false" customHeight="false" outlineLevel="0" collapsed="false">
      <c r="A5934" s="0" t="s">
        <v>4467</v>
      </c>
      <c r="B5934" s="0" t="s">
        <v>70</v>
      </c>
      <c r="C5934" s="0" t="n">
        <v>2012</v>
      </c>
      <c r="D5934" s="0" t="s">
        <v>71</v>
      </c>
      <c r="E5934" s="0" t="s">
        <v>89</v>
      </c>
      <c r="F5934" s="0" t="n">
        <v>0.14</v>
      </c>
      <c r="G5934" s="0" t="n">
        <v>0.11</v>
      </c>
      <c r="H5934" s="0" t="n">
        <v>0</v>
      </c>
      <c r="I5934" s="0" t="n">
        <v>0.05</v>
      </c>
      <c r="J5934" s="0" t="n">
        <v>0.29</v>
      </c>
      <c r="K5934" s="0" t="n">
        <v>70</v>
      </c>
      <c r="L5934" s="0" t="n">
        <v>7.3</v>
      </c>
      <c r="M5934" s="0" t="s">
        <v>125</v>
      </c>
      <c r="N5934" s="0" t="s">
        <v>74</v>
      </c>
      <c r="O5934" s="0" t="s">
        <v>67</v>
      </c>
      <c r="P5934" s="0" t="n">
        <f aca="false">IF(AND(OR(Dashboard!$B$5="All",D5934=Dashboard!$B$5),OR(Dashboard!$D$5="All",N5934=Dashboard!$D$5),OR(AND(C5934&lt;&gt;"",C5934&gt;=Dashboard!$F$5,C5934&lt;=Dashboard!$H$5),AND(C5934="",Dashboard!$F$5&lt;=1980,Dashboard!$H$5&gt;=2016))),1,0)</f>
        <v>1</v>
      </c>
      <c r="Q5934" s="0" t="n">
        <f aca="false">J5934*P5934+ROW()*0.00000001</f>
        <v>0.29005934</v>
      </c>
    </row>
    <row r="5935" customFormat="false" ht="15" hidden="false" customHeight="false" outlineLevel="0" collapsed="false">
      <c r="A5935" s="0" t="s">
        <v>4468</v>
      </c>
      <c r="B5935" s="0" t="s">
        <v>159</v>
      </c>
      <c r="C5935" s="0" t="n">
        <v>1986</v>
      </c>
      <c r="D5935" s="0" t="s">
        <v>34</v>
      </c>
      <c r="E5935" s="0" t="s">
        <v>160</v>
      </c>
      <c r="F5935" s="0" t="n">
        <v>0.28</v>
      </c>
      <c r="G5935" s="0" t="n">
        <v>0.02</v>
      </c>
      <c r="H5935" s="0" t="n">
        <v>0</v>
      </c>
      <c r="I5935" s="0" t="n">
        <v>0</v>
      </c>
      <c r="J5935" s="0" t="n">
        <v>0.29</v>
      </c>
      <c r="N5935" s="0" t="s">
        <v>161</v>
      </c>
      <c r="P5935" s="0" t="n">
        <f aca="false">IF(AND(OR(Dashboard!$B$5="All",D5935=Dashboard!$B$5),OR(Dashboard!$D$5="All",N5935=Dashboard!$D$5),OR(AND(C5935&lt;&gt;"",C5935&gt;=Dashboard!$F$5,C5935&lt;=Dashboard!$H$5),AND(C5935="",Dashboard!$F$5&lt;=1980,Dashboard!$H$5&gt;=2016))),1,0)</f>
        <v>1</v>
      </c>
      <c r="Q5935" s="0" t="n">
        <f aca="false">J5935*P5935+ROW()*0.00000001</f>
        <v>0.29005935</v>
      </c>
    </row>
    <row r="5936" customFormat="false" ht="15" hidden="false" customHeight="false" outlineLevel="0" collapsed="false">
      <c r="A5936" s="0" t="s">
        <v>4469</v>
      </c>
      <c r="B5936" s="0" t="s">
        <v>50</v>
      </c>
      <c r="D5936" s="0" t="s">
        <v>58</v>
      </c>
      <c r="E5936" s="0" t="s">
        <v>124</v>
      </c>
      <c r="F5936" s="0" t="n">
        <v>0.27</v>
      </c>
      <c r="G5936" s="0" t="n">
        <v>0</v>
      </c>
      <c r="H5936" s="0" t="n">
        <v>0</v>
      </c>
      <c r="I5936" s="0" t="n">
        <v>0.02</v>
      </c>
      <c r="J5936" s="0" t="n">
        <v>0.29</v>
      </c>
      <c r="M5936" s="0" t="s">
        <v>36</v>
      </c>
      <c r="N5936" s="0" t="s">
        <v>35</v>
      </c>
      <c r="P5936" s="0" t="n">
        <f aca="false">IF(AND(OR(Dashboard!$B$5="All",D5936=Dashboard!$B$5),OR(Dashboard!$D$5="All",N5936=Dashboard!$D$5),OR(AND(C5936&lt;&gt;"",C5936&gt;=Dashboard!$F$5,C5936&lt;=Dashboard!$H$5),AND(C5936="",Dashboard!$F$5&lt;=1980,Dashboard!$H$5&gt;=2016))),1,0)</f>
        <v>1</v>
      </c>
      <c r="Q5936" s="0" t="n">
        <f aca="false">J5936*P5936+ROW()*0.00000001</f>
        <v>0.29005936</v>
      </c>
    </row>
    <row r="5937" customFormat="false" ht="15" hidden="false" customHeight="false" outlineLevel="0" collapsed="false">
      <c r="A5937" s="0" t="s">
        <v>2066</v>
      </c>
      <c r="B5937" s="0" t="s">
        <v>64</v>
      </c>
      <c r="C5937" s="0" t="n">
        <v>2007</v>
      </c>
      <c r="D5937" s="0" t="s">
        <v>71</v>
      </c>
      <c r="E5937" s="0" t="s">
        <v>142</v>
      </c>
      <c r="F5937" s="0" t="n">
        <v>0.24</v>
      </c>
      <c r="G5937" s="0" t="n">
        <v>0.03</v>
      </c>
      <c r="H5937" s="0" t="n">
        <v>0</v>
      </c>
      <c r="I5937" s="0" t="n">
        <v>0.02</v>
      </c>
      <c r="J5937" s="0" t="n">
        <v>0.29</v>
      </c>
      <c r="K5937" s="0" t="n">
        <v>68</v>
      </c>
      <c r="L5937" s="0" t="n">
        <v>6.8</v>
      </c>
      <c r="M5937" s="0" t="s">
        <v>125</v>
      </c>
      <c r="N5937" s="0" t="s">
        <v>66</v>
      </c>
      <c r="O5937" s="0" t="s">
        <v>67</v>
      </c>
      <c r="P5937" s="0" t="n">
        <f aca="false">IF(AND(OR(Dashboard!$B$5="All",D5937=Dashboard!$B$5),OR(Dashboard!$D$5="All",N5937=Dashboard!$D$5),OR(AND(C5937&lt;&gt;"",C5937&gt;=Dashboard!$F$5,C5937&lt;=Dashboard!$H$5),AND(C5937="",Dashboard!$F$5&lt;=1980,Dashboard!$H$5&gt;=2016))),1,0)</f>
        <v>1</v>
      </c>
      <c r="Q5937" s="0" t="n">
        <f aca="false">J5937*P5937+ROW()*0.00000001</f>
        <v>0.29005937</v>
      </c>
    </row>
    <row r="5938" customFormat="false" ht="15" hidden="false" customHeight="false" outlineLevel="0" collapsed="false">
      <c r="A5938" s="0" t="s">
        <v>4470</v>
      </c>
      <c r="B5938" s="0" t="s">
        <v>76</v>
      </c>
      <c r="C5938" s="0" t="n">
        <v>2002</v>
      </c>
      <c r="D5938" s="0" t="s">
        <v>46</v>
      </c>
      <c r="E5938" s="0" t="s">
        <v>124</v>
      </c>
      <c r="F5938" s="0" t="n">
        <v>0.14</v>
      </c>
      <c r="G5938" s="0" t="n">
        <v>0.11</v>
      </c>
      <c r="H5938" s="0" t="n">
        <v>0</v>
      </c>
      <c r="I5938" s="0" t="n">
        <v>0.04</v>
      </c>
      <c r="J5938" s="0" t="n">
        <v>0.29</v>
      </c>
      <c r="K5938" s="0" t="n">
        <v>71</v>
      </c>
      <c r="L5938" s="0" t="n">
        <v>8.6</v>
      </c>
      <c r="M5938" s="0" t="s">
        <v>103</v>
      </c>
      <c r="N5938" s="0" t="s">
        <v>74</v>
      </c>
      <c r="O5938" s="0" t="s">
        <v>37</v>
      </c>
      <c r="P5938" s="0" t="n">
        <f aca="false">IF(AND(OR(Dashboard!$B$5="All",D5938=Dashboard!$B$5),OR(Dashboard!$D$5="All",N5938=Dashboard!$D$5),OR(AND(C5938&lt;&gt;"",C5938&gt;=Dashboard!$F$5,C5938&lt;=Dashboard!$H$5),AND(C5938="",Dashboard!$F$5&lt;=1980,Dashboard!$H$5&gt;=2016))),1,0)</f>
        <v>1</v>
      </c>
      <c r="Q5938" s="0" t="n">
        <f aca="false">J5938*P5938+ROW()*0.00000001</f>
        <v>0.29005938</v>
      </c>
    </row>
    <row r="5939" customFormat="false" ht="15" hidden="false" customHeight="false" outlineLevel="0" collapsed="false">
      <c r="A5939" s="0" t="s">
        <v>4471</v>
      </c>
      <c r="B5939" s="0" t="s">
        <v>33</v>
      </c>
      <c r="C5939" s="0" t="n">
        <v>2009</v>
      </c>
      <c r="D5939" s="0" t="s">
        <v>34</v>
      </c>
      <c r="E5939" s="0" t="s">
        <v>124</v>
      </c>
      <c r="F5939" s="0" t="n">
        <v>0.24</v>
      </c>
      <c r="G5939" s="0" t="n">
        <v>0.03</v>
      </c>
      <c r="H5939" s="0" t="n">
        <v>0</v>
      </c>
      <c r="I5939" s="0" t="n">
        <v>0.02</v>
      </c>
      <c r="J5939" s="0" t="n">
        <v>0.29</v>
      </c>
      <c r="K5939" s="0" t="n">
        <v>72</v>
      </c>
      <c r="L5939" s="0" t="n">
        <v>8.7</v>
      </c>
      <c r="M5939" s="0" t="s">
        <v>36</v>
      </c>
      <c r="N5939" s="0" t="s">
        <v>35</v>
      </c>
      <c r="O5939" s="0" t="s">
        <v>37</v>
      </c>
      <c r="P5939" s="0" t="n">
        <f aca="false">IF(AND(OR(Dashboard!$B$5="All",D5939=Dashboard!$B$5),OR(Dashboard!$D$5="All",N5939=Dashboard!$D$5),OR(AND(C5939&lt;&gt;"",C5939&gt;=Dashboard!$F$5,C5939&lt;=Dashboard!$H$5),AND(C5939="",Dashboard!$F$5&lt;=1980,Dashboard!$H$5&gt;=2016))),1,0)</f>
        <v>1</v>
      </c>
      <c r="Q5939" s="0" t="n">
        <f aca="false">J5939*P5939+ROW()*0.00000001</f>
        <v>0.29005939</v>
      </c>
    </row>
    <row r="5940" customFormat="false" ht="15" hidden="false" customHeight="false" outlineLevel="0" collapsed="false">
      <c r="A5940" s="0" t="s">
        <v>3266</v>
      </c>
      <c r="B5940" s="0" t="s">
        <v>64</v>
      </c>
      <c r="C5940" s="0" t="n">
        <v>2007</v>
      </c>
      <c r="D5940" s="0" t="s">
        <v>71</v>
      </c>
      <c r="E5940" s="0" t="s">
        <v>91</v>
      </c>
      <c r="F5940" s="0" t="n">
        <v>0.26</v>
      </c>
      <c r="G5940" s="0" t="n">
        <v>0.01</v>
      </c>
      <c r="H5940" s="0" t="n">
        <v>0</v>
      </c>
      <c r="I5940" s="0" t="n">
        <v>0.02</v>
      </c>
      <c r="J5940" s="0" t="n">
        <v>0.29</v>
      </c>
      <c r="K5940" s="0" t="n">
        <v>60</v>
      </c>
      <c r="L5940" s="0" t="n">
        <v>6.3</v>
      </c>
      <c r="M5940" s="0" t="s">
        <v>125</v>
      </c>
      <c r="N5940" s="0" t="s">
        <v>66</v>
      </c>
      <c r="O5940" s="0" t="s">
        <v>53</v>
      </c>
      <c r="P5940" s="0" t="n">
        <f aca="false">IF(AND(OR(Dashboard!$B$5="All",D5940=Dashboard!$B$5),OR(Dashboard!$D$5="All",N5940=Dashboard!$D$5),OR(AND(C5940&lt;&gt;"",C5940&gt;=Dashboard!$F$5,C5940&lt;=Dashboard!$H$5),AND(C5940="",Dashboard!$F$5&lt;=1980,Dashboard!$H$5&gt;=2016))),1,0)</f>
        <v>1</v>
      </c>
      <c r="Q5940" s="0" t="n">
        <f aca="false">J5940*P5940+ROW()*0.00000001</f>
        <v>0.2900594</v>
      </c>
    </row>
    <row r="5941" customFormat="false" ht="15" hidden="false" customHeight="false" outlineLevel="0" collapsed="false">
      <c r="A5941" s="0" t="s">
        <v>4472</v>
      </c>
      <c r="B5941" s="0" t="s">
        <v>64</v>
      </c>
      <c r="C5941" s="0" t="n">
        <v>2009</v>
      </c>
      <c r="D5941" s="0" t="s">
        <v>52</v>
      </c>
      <c r="E5941" s="0" t="s">
        <v>91</v>
      </c>
      <c r="F5941" s="0" t="n">
        <v>0.16</v>
      </c>
      <c r="G5941" s="0" t="n">
        <v>0.1</v>
      </c>
      <c r="H5941" s="0" t="n">
        <v>0</v>
      </c>
      <c r="I5941" s="0" t="n">
        <v>0.03</v>
      </c>
      <c r="J5941" s="0" t="n">
        <v>0.29</v>
      </c>
      <c r="K5941" s="0" t="n">
        <v>57</v>
      </c>
      <c r="L5941" s="0" t="n">
        <v>5.8</v>
      </c>
      <c r="M5941" s="0" t="s">
        <v>103</v>
      </c>
      <c r="N5941" s="0" t="s">
        <v>66</v>
      </c>
      <c r="O5941" s="0" t="s">
        <v>53</v>
      </c>
      <c r="P5941" s="0" t="n">
        <f aca="false">IF(AND(OR(Dashboard!$B$5="All",D5941=Dashboard!$B$5),OR(Dashboard!$D$5="All",N5941=Dashboard!$D$5),OR(AND(C5941&lt;&gt;"",C5941&gt;=Dashboard!$F$5,C5941&lt;=Dashboard!$H$5),AND(C5941="",Dashboard!$F$5&lt;=1980,Dashboard!$H$5&gt;=2016))),1,0)</f>
        <v>1</v>
      </c>
      <c r="Q5941" s="0" t="n">
        <f aca="false">J5941*P5941+ROW()*0.00000001</f>
        <v>0.29005941</v>
      </c>
    </row>
    <row r="5942" customFormat="false" ht="15" hidden="false" customHeight="false" outlineLevel="0" collapsed="false">
      <c r="A5942" s="0" t="s">
        <v>3165</v>
      </c>
      <c r="B5942" s="0" t="s">
        <v>70</v>
      </c>
      <c r="C5942" s="0" t="n">
        <v>2009</v>
      </c>
      <c r="D5942" s="0" t="s">
        <v>41</v>
      </c>
      <c r="E5942" s="0" t="s">
        <v>91</v>
      </c>
      <c r="F5942" s="0" t="n">
        <v>0.19</v>
      </c>
      <c r="G5942" s="0" t="n">
        <v>0.07</v>
      </c>
      <c r="H5942" s="0" t="n">
        <v>0</v>
      </c>
      <c r="I5942" s="0" t="n">
        <v>0.04</v>
      </c>
      <c r="J5942" s="0" t="n">
        <v>0.29</v>
      </c>
      <c r="M5942" s="0" t="s">
        <v>36</v>
      </c>
      <c r="N5942" s="0" t="s">
        <v>74</v>
      </c>
      <c r="P5942" s="0" t="n">
        <f aca="false">IF(AND(OR(Dashboard!$B$5="All",D5942=Dashboard!$B$5),OR(Dashboard!$D$5="All",N5942=Dashboard!$D$5),OR(AND(C5942&lt;&gt;"",C5942&gt;=Dashboard!$F$5,C5942&lt;=Dashboard!$H$5),AND(C5942="",Dashboard!$F$5&lt;=1980,Dashboard!$H$5&gt;=2016))),1,0)</f>
        <v>1</v>
      </c>
      <c r="Q5942" s="0" t="n">
        <f aca="false">J5942*P5942+ROW()*0.00000001</f>
        <v>0.29005942</v>
      </c>
    </row>
    <row r="5943" customFormat="false" ht="15" hidden="false" customHeight="false" outlineLevel="0" collapsed="false">
      <c r="A5943" s="0" t="s">
        <v>4473</v>
      </c>
      <c r="B5943" s="0" t="s">
        <v>50</v>
      </c>
      <c r="C5943" s="0" t="n">
        <v>2010</v>
      </c>
      <c r="D5943" s="0" t="s">
        <v>71</v>
      </c>
      <c r="E5943" s="0" t="s">
        <v>243</v>
      </c>
      <c r="F5943" s="0" t="n">
        <v>0.23</v>
      </c>
      <c r="G5943" s="0" t="n">
        <v>0.04</v>
      </c>
      <c r="H5943" s="0" t="n">
        <v>0</v>
      </c>
      <c r="I5943" s="0" t="n">
        <v>0.02</v>
      </c>
      <c r="J5943" s="0" t="n">
        <v>0.29</v>
      </c>
      <c r="K5943" s="0" t="n">
        <v>74</v>
      </c>
      <c r="L5943" s="0" t="n">
        <v>8</v>
      </c>
      <c r="M5943" s="0" t="s">
        <v>125</v>
      </c>
      <c r="N5943" s="0" t="s">
        <v>35</v>
      </c>
      <c r="O5943" s="0" t="s">
        <v>37</v>
      </c>
      <c r="P5943" s="0" t="n">
        <f aca="false">IF(AND(OR(Dashboard!$B$5="All",D5943=Dashboard!$B$5),OR(Dashboard!$D$5="All",N5943=Dashboard!$D$5),OR(AND(C5943&lt;&gt;"",C5943&gt;=Dashboard!$F$5,C5943&lt;=Dashboard!$H$5),AND(C5943="",Dashboard!$F$5&lt;=1980,Dashboard!$H$5&gt;=2016))),1,0)</f>
        <v>1</v>
      </c>
      <c r="Q5943" s="0" t="n">
        <f aca="false">J5943*P5943+ROW()*0.00000001</f>
        <v>0.29005943</v>
      </c>
    </row>
    <row r="5944" customFormat="false" ht="15" hidden="false" customHeight="false" outlineLevel="0" collapsed="false">
      <c r="A5944" s="0" t="s">
        <v>1288</v>
      </c>
      <c r="B5944" s="0" t="s">
        <v>152</v>
      </c>
      <c r="C5944" s="0" t="n">
        <v>2004</v>
      </c>
      <c r="D5944" s="0" t="s">
        <v>58</v>
      </c>
      <c r="E5944" s="0" t="s">
        <v>142</v>
      </c>
      <c r="F5944" s="0" t="n">
        <v>0.02</v>
      </c>
      <c r="G5944" s="0" t="n">
        <v>0.24</v>
      </c>
      <c r="H5944" s="0" t="n">
        <v>0</v>
      </c>
      <c r="I5944" s="0" t="n">
        <v>0.04</v>
      </c>
      <c r="J5944" s="0" t="n">
        <v>0.29</v>
      </c>
      <c r="K5944" s="0" t="n">
        <v>90</v>
      </c>
      <c r="L5944" s="0" t="n">
        <v>8.8</v>
      </c>
      <c r="M5944" s="0" t="s">
        <v>103</v>
      </c>
      <c r="N5944" s="0" t="s">
        <v>152</v>
      </c>
      <c r="O5944" s="0" t="s">
        <v>42</v>
      </c>
      <c r="P5944" s="0" t="n">
        <f aca="false">IF(AND(OR(Dashboard!$B$5="All",D5944=Dashboard!$B$5),OR(Dashboard!$D$5="All",N5944=Dashboard!$D$5),OR(AND(C5944&lt;&gt;"",C5944&gt;=Dashboard!$F$5,C5944&lt;=Dashboard!$H$5),AND(C5944="",Dashboard!$F$5&lt;=1980,Dashboard!$H$5&gt;=2016))),1,0)</f>
        <v>1</v>
      </c>
      <c r="Q5944" s="0" t="n">
        <f aca="false">J5944*P5944+ROW()*0.00000001</f>
        <v>0.29005944</v>
      </c>
    </row>
    <row r="5945" customFormat="false" ht="15" hidden="false" customHeight="false" outlineLevel="0" collapsed="false">
      <c r="A5945" s="0" t="s">
        <v>4474</v>
      </c>
      <c r="B5945" s="0" t="s">
        <v>50</v>
      </c>
      <c r="C5945" s="0" t="n">
        <v>2010</v>
      </c>
      <c r="D5945" s="0" t="s">
        <v>71</v>
      </c>
      <c r="E5945" s="0" t="s">
        <v>487</v>
      </c>
      <c r="F5945" s="0" t="n">
        <v>0.24</v>
      </c>
      <c r="G5945" s="0" t="n">
        <v>0.03</v>
      </c>
      <c r="H5945" s="0" t="n">
        <v>0</v>
      </c>
      <c r="I5945" s="0" t="n">
        <v>0.02</v>
      </c>
      <c r="J5945" s="0" t="n">
        <v>0.29</v>
      </c>
      <c r="M5945" s="0" t="s">
        <v>36</v>
      </c>
      <c r="N5945" s="0" t="s">
        <v>35</v>
      </c>
      <c r="P5945" s="0" t="n">
        <f aca="false">IF(AND(OR(Dashboard!$B$5="All",D5945=Dashboard!$B$5),OR(Dashboard!$D$5="All",N5945=Dashboard!$D$5),OR(AND(C5945&lt;&gt;"",C5945&gt;=Dashboard!$F$5,C5945&lt;=Dashboard!$H$5),AND(C5945="",Dashboard!$F$5&lt;=1980,Dashboard!$H$5&gt;=2016))),1,0)</f>
        <v>1</v>
      </c>
      <c r="Q5945" s="0" t="n">
        <f aca="false">J5945*P5945+ROW()*0.00000001</f>
        <v>0.29005945</v>
      </c>
    </row>
    <row r="5946" customFormat="false" ht="15" hidden="false" customHeight="false" outlineLevel="0" collapsed="false">
      <c r="A5946" s="0" t="s">
        <v>175</v>
      </c>
      <c r="B5946" s="0" t="s">
        <v>85</v>
      </c>
      <c r="C5946" s="0" t="n">
        <v>2003</v>
      </c>
      <c r="D5946" s="0" t="s">
        <v>41</v>
      </c>
      <c r="E5946" s="0" t="s">
        <v>142</v>
      </c>
      <c r="F5946" s="0" t="n">
        <v>0.21</v>
      </c>
      <c r="G5946" s="0" t="n">
        <v>0.08</v>
      </c>
      <c r="H5946" s="0" t="n">
        <v>0</v>
      </c>
      <c r="I5946" s="0" t="n">
        <v>0.01</v>
      </c>
      <c r="J5946" s="0" t="n">
        <v>0.29</v>
      </c>
      <c r="K5946" s="0" t="n">
        <v>77</v>
      </c>
      <c r="L5946" s="0" t="n">
        <v>8.2</v>
      </c>
      <c r="M5946" s="0" t="s">
        <v>36</v>
      </c>
      <c r="N5946" s="0" t="s">
        <v>35</v>
      </c>
      <c r="O5946" s="0" t="s">
        <v>37</v>
      </c>
      <c r="P5946" s="0" t="n">
        <f aca="false">IF(AND(OR(Dashboard!$B$5="All",D5946=Dashboard!$B$5),OR(Dashboard!$D$5="All",N5946=Dashboard!$D$5),OR(AND(C5946&lt;&gt;"",C5946&gt;=Dashboard!$F$5,C5946&lt;=Dashboard!$H$5),AND(C5946="",Dashboard!$F$5&lt;=1980,Dashboard!$H$5&gt;=2016))),1,0)</f>
        <v>1</v>
      </c>
      <c r="Q5946" s="0" t="n">
        <f aca="false">J5946*P5946+ROW()*0.00000001</f>
        <v>0.29005946</v>
      </c>
    </row>
    <row r="5947" customFormat="false" ht="15" hidden="false" customHeight="false" outlineLevel="0" collapsed="false">
      <c r="A5947" s="0" t="s">
        <v>4173</v>
      </c>
      <c r="B5947" s="0" t="s">
        <v>64</v>
      </c>
      <c r="C5947" s="0" t="n">
        <v>2010</v>
      </c>
      <c r="D5947" s="0" t="s">
        <v>52</v>
      </c>
      <c r="E5947" s="0" t="s">
        <v>220</v>
      </c>
      <c r="F5947" s="0" t="n">
        <v>0.25</v>
      </c>
      <c r="G5947" s="0" t="n">
        <v>0.02</v>
      </c>
      <c r="H5947" s="0" t="n">
        <v>0</v>
      </c>
      <c r="I5947" s="0" t="n">
        <v>0.02</v>
      </c>
      <c r="J5947" s="0" t="n">
        <v>0.29</v>
      </c>
      <c r="K5947" s="0" t="n">
        <v>74</v>
      </c>
      <c r="L5947" s="0" t="n">
        <v>5.4</v>
      </c>
      <c r="M5947" s="0" t="s">
        <v>103</v>
      </c>
      <c r="N5947" s="0" t="s">
        <v>66</v>
      </c>
      <c r="O5947" s="0" t="s">
        <v>37</v>
      </c>
      <c r="P5947" s="0" t="n">
        <f aca="false">IF(AND(OR(Dashboard!$B$5="All",D5947=Dashboard!$B$5),OR(Dashboard!$D$5="All",N5947=Dashboard!$D$5),OR(AND(C5947&lt;&gt;"",C5947&gt;=Dashboard!$F$5,C5947&lt;=Dashboard!$H$5),AND(C5947="",Dashboard!$F$5&lt;=1980,Dashboard!$H$5&gt;=2016))),1,0)</f>
        <v>1</v>
      </c>
      <c r="Q5947" s="0" t="n">
        <f aca="false">J5947*P5947+ROW()*0.00000001</f>
        <v>0.29005947</v>
      </c>
    </row>
    <row r="5948" customFormat="false" ht="15" hidden="false" customHeight="false" outlineLevel="0" collapsed="false">
      <c r="A5948" s="0" t="s">
        <v>4475</v>
      </c>
      <c r="B5948" s="0" t="s">
        <v>85</v>
      </c>
      <c r="C5948" s="0" t="n">
        <v>2002</v>
      </c>
      <c r="D5948" s="0" t="s">
        <v>34</v>
      </c>
      <c r="E5948" s="0" t="s">
        <v>220</v>
      </c>
      <c r="F5948" s="0" t="n">
        <v>0</v>
      </c>
      <c r="G5948" s="0" t="n">
        <v>0</v>
      </c>
      <c r="H5948" s="0" t="n">
        <v>0.29</v>
      </c>
      <c r="I5948" s="0" t="n">
        <v>0.01</v>
      </c>
      <c r="J5948" s="0" t="n">
        <v>0.29</v>
      </c>
      <c r="N5948" s="0" t="s">
        <v>35</v>
      </c>
      <c r="P5948" s="0" t="n">
        <f aca="false">IF(AND(OR(Dashboard!$B$5="All",D5948=Dashboard!$B$5),OR(Dashboard!$D$5="All",N5948=Dashboard!$D$5),OR(AND(C5948&lt;&gt;"",C5948&gt;=Dashboard!$F$5,C5948&lt;=Dashboard!$H$5),AND(C5948="",Dashboard!$F$5&lt;=1980,Dashboard!$H$5&gt;=2016))),1,0)</f>
        <v>1</v>
      </c>
      <c r="Q5948" s="0" t="n">
        <f aca="false">J5948*P5948+ROW()*0.00000001</f>
        <v>0.29005948</v>
      </c>
    </row>
    <row r="5949" customFormat="false" ht="15" hidden="false" customHeight="false" outlineLevel="0" collapsed="false">
      <c r="A5949" s="0" t="s">
        <v>4476</v>
      </c>
      <c r="B5949" s="0" t="s">
        <v>873</v>
      </c>
      <c r="C5949" s="0" t="n">
        <v>1995</v>
      </c>
      <c r="D5949" s="0" t="s">
        <v>46</v>
      </c>
      <c r="E5949" s="0" t="s">
        <v>154</v>
      </c>
      <c r="F5949" s="0" t="n">
        <v>0</v>
      </c>
      <c r="G5949" s="0" t="n">
        <v>0</v>
      </c>
      <c r="H5949" s="0" t="n">
        <v>0.29</v>
      </c>
      <c r="I5949" s="0" t="n">
        <v>0</v>
      </c>
      <c r="J5949" s="0" t="n">
        <v>0.29</v>
      </c>
      <c r="N5949" s="0" t="s">
        <v>154</v>
      </c>
      <c r="P5949" s="0" t="n">
        <f aca="false">IF(AND(OR(Dashboard!$B$5="All",D5949=Dashboard!$B$5),OR(Dashboard!$D$5="All",N5949=Dashboard!$D$5),OR(AND(C5949&lt;&gt;"",C5949&gt;=Dashboard!$F$5,C5949&lt;=Dashboard!$H$5),AND(C5949="",Dashboard!$F$5&lt;=1980,Dashboard!$H$5&gt;=2016))),1,0)</f>
        <v>1</v>
      </c>
      <c r="Q5949" s="0" t="n">
        <f aca="false">J5949*P5949+ROW()*0.00000001</f>
        <v>0.29005949</v>
      </c>
    </row>
    <row r="5950" customFormat="false" ht="15" hidden="false" customHeight="false" outlineLevel="0" collapsed="false">
      <c r="A5950" s="0" t="s">
        <v>4477</v>
      </c>
      <c r="B5950" s="0" t="s">
        <v>144</v>
      </c>
      <c r="C5950" s="0" t="n">
        <v>2002</v>
      </c>
      <c r="D5950" s="0" t="s">
        <v>34</v>
      </c>
      <c r="E5950" s="0" t="s">
        <v>1326</v>
      </c>
      <c r="F5950" s="0" t="n">
        <v>0.22</v>
      </c>
      <c r="G5950" s="0" t="n">
        <v>0.06</v>
      </c>
      <c r="H5950" s="0" t="n">
        <v>0</v>
      </c>
      <c r="I5950" s="0" t="n">
        <v>0.01</v>
      </c>
      <c r="J5950" s="0" t="n">
        <v>0.29</v>
      </c>
      <c r="K5950" s="0" t="n">
        <v>72</v>
      </c>
      <c r="L5950" s="0" t="n">
        <v>6.9</v>
      </c>
      <c r="M5950" s="0" t="s">
        <v>103</v>
      </c>
      <c r="N5950" s="0" t="s">
        <v>66</v>
      </c>
      <c r="O5950" s="0" t="s">
        <v>37</v>
      </c>
      <c r="P5950" s="0" t="n">
        <f aca="false">IF(AND(OR(Dashboard!$B$5="All",D5950=Dashboard!$B$5),OR(Dashboard!$D$5="All",N5950=Dashboard!$D$5),OR(AND(C5950&lt;&gt;"",C5950&gt;=Dashboard!$F$5,C5950&lt;=Dashboard!$H$5),AND(C5950="",Dashboard!$F$5&lt;=1980,Dashboard!$H$5&gt;=2016))),1,0)</f>
        <v>1</v>
      </c>
      <c r="Q5950" s="0" t="n">
        <f aca="false">J5950*P5950+ROW()*0.00000001</f>
        <v>0.2900595</v>
      </c>
    </row>
    <row r="5951" customFormat="false" ht="15" hidden="false" customHeight="false" outlineLevel="0" collapsed="false">
      <c r="A5951" s="0" t="s">
        <v>4478</v>
      </c>
      <c r="B5951" s="0" t="s">
        <v>117</v>
      </c>
      <c r="C5951" s="0" t="n">
        <v>1999</v>
      </c>
      <c r="D5951" s="0" t="s">
        <v>34</v>
      </c>
      <c r="E5951" s="0" t="s">
        <v>220</v>
      </c>
      <c r="F5951" s="0" t="n">
        <v>0.16</v>
      </c>
      <c r="G5951" s="0" t="n">
        <v>0.11</v>
      </c>
      <c r="H5951" s="0" t="n">
        <v>0</v>
      </c>
      <c r="I5951" s="0" t="n">
        <v>0.02</v>
      </c>
      <c r="J5951" s="0" t="n">
        <v>0.29</v>
      </c>
      <c r="N5951" s="0" t="s">
        <v>74</v>
      </c>
      <c r="P5951" s="0" t="n">
        <f aca="false">IF(AND(OR(Dashboard!$B$5="All",D5951=Dashboard!$B$5),OR(Dashboard!$D$5="All",N5951=Dashboard!$D$5),OR(AND(C5951&lt;&gt;"",C5951&gt;=Dashboard!$F$5,C5951&lt;=Dashboard!$H$5),AND(C5951="",Dashboard!$F$5&lt;=1980,Dashboard!$H$5&gt;=2016))),1,0)</f>
        <v>1</v>
      </c>
      <c r="Q5951" s="0" t="n">
        <f aca="false">J5951*P5951+ROW()*0.00000001</f>
        <v>0.29005951</v>
      </c>
    </row>
    <row r="5952" customFormat="false" ht="15" hidden="false" customHeight="false" outlineLevel="0" collapsed="false">
      <c r="A5952" s="0" t="s">
        <v>4351</v>
      </c>
      <c r="B5952" s="0" t="s">
        <v>33</v>
      </c>
      <c r="C5952" s="0" t="n">
        <v>2010</v>
      </c>
      <c r="D5952" s="0" t="s">
        <v>71</v>
      </c>
      <c r="E5952" s="0" t="s">
        <v>142</v>
      </c>
      <c r="F5952" s="0" t="n">
        <v>0.16</v>
      </c>
      <c r="G5952" s="0" t="n">
        <v>0.1</v>
      </c>
      <c r="H5952" s="0" t="n">
        <v>0</v>
      </c>
      <c r="I5952" s="0" t="n">
        <v>0.03</v>
      </c>
      <c r="J5952" s="0" t="n">
        <v>0.29</v>
      </c>
      <c r="K5952" s="0" t="n">
        <v>67</v>
      </c>
      <c r="L5952" s="0" t="n">
        <v>5.2</v>
      </c>
      <c r="M5952" s="0" t="s">
        <v>125</v>
      </c>
      <c r="N5952" s="0" t="s">
        <v>35</v>
      </c>
      <c r="O5952" s="0" t="s">
        <v>67</v>
      </c>
      <c r="P5952" s="0" t="n">
        <f aca="false">IF(AND(OR(Dashboard!$B$5="All",D5952=Dashboard!$B$5),OR(Dashboard!$D$5="All",N5952=Dashboard!$D$5),OR(AND(C5952&lt;&gt;"",C5952&gt;=Dashboard!$F$5,C5952&lt;=Dashboard!$H$5),AND(C5952="",Dashboard!$F$5&lt;=1980,Dashboard!$H$5&gt;=2016))),1,0)</f>
        <v>1</v>
      </c>
      <c r="Q5952" s="0" t="n">
        <f aca="false">J5952*P5952+ROW()*0.00000001</f>
        <v>0.29005952</v>
      </c>
    </row>
    <row r="5953" customFormat="false" ht="15" hidden="false" customHeight="false" outlineLevel="0" collapsed="false">
      <c r="A5953" s="0" t="s">
        <v>3902</v>
      </c>
      <c r="B5953" s="0" t="s">
        <v>64</v>
      </c>
      <c r="C5953" s="0" t="n">
        <v>2009</v>
      </c>
      <c r="D5953" s="0" t="s">
        <v>71</v>
      </c>
      <c r="E5953" s="0" t="s">
        <v>257</v>
      </c>
      <c r="F5953" s="0" t="n">
        <v>0.12</v>
      </c>
      <c r="G5953" s="0" t="n">
        <v>0.14</v>
      </c>
      <c r="H5953" s="0" t="n">
        <v>0</v>
      </c>
      <c r="I5953" s="0" t="n">
        <v>0.03</v>
      </c>
      <c r="J5953" s="0" t="n">
        <v>0.29</v>
      </c>
      <c r="K5953" s="0" t="n">
        <v>73</v>
      </c>
      <c r="L5953" s="0" t="n">
        <v>8.4</v>
      </c>
      <c r="M5953" s="0" t="s">
        <v>125</v>
      </c>
      <c r="N5953" s="0" t="s">
        <v>66</v>
      </c>
      <c r="O5953" s="0" t="s">
        <v>37</v>
      </c>
      <c r="P5953" s="0" t="n">
        <f aca="false">IF(AND(OR(Dashboard!$B$5="All",D5953=Dashboard!$B$5),OR(Dashboard!$D$5="All",N5953=Dashboard!$D$5),OR(AND(C5953&lt;&gt;"",C5953&gt;=Dashboard!$F$5,C5953&lt;=Dashboard!$H$5),AND(C5953="",Dashboard!$F$5&lt;=1980,Dashboard!$H$5&gt;=2016))),1,0)</f>
        <v>1</v>
      </c>
      <c r="Q5953" s="0" t="n">
        <f aca="false">J5953*P5953+ROW()*0.00000001</f>
        <v>0.29005953</v>
      </c>
    </row>
    <row r="5954" customFormat="false" ht="15" hidden="false" customHeight="false" outlineLevel="0" collapsed="false">
      <c r="A5954" s="0" t="s">
        <v>4479</v>
      </c>
      <c r="B5954" s="0" t="s">
        <v>76</v>
      </c>
      <c r="C5954" s="0" t="n">
        <v>2002</v>
      </c>
      <c r="D5954" s="0" t="s">
        <v>114</v>
      </c>
      <c r="E5954" s="0" t="s">
        <v>195</v>
      </c>
      <c r="F5954" s="0" t="n">
        <v>0.02</v>
      </c>
      <c r="G5954" s="0" t="n">
        <v>0.02</v>
      </c>
      <c r="H5954" s="0" t="n">
        <v>0.25</v>
      </c>
      <c r="I5954" s="0" t="n">
        <v>0.01</v>
      </c>
      <c r="J5954" s="0" t="n">
        <v>0.29</v>
      </c>
      <c r="K5954" s="0" t="n">
        <v>67</v>
      </c>
      <c r="M5954" s="0" t="s">
        <v>103</v>
      </c>
      <c r="N5954" s="0" t="s">
        <v>74</v>
      </c>
      <c r="O5954" s="0" t="s">
        <v>67</v>
      </c>
      <c r="P5954" s="0" t="n">
        <f aca="false">IF(AND(OR(Dashboard!$B$5="All",D5954=Dashboard!$B$5),OR(Dashboard!$D$5="All",N5954=Dashboard!$D$5),OR(AND(C5954&lt;&gt;"",C5954&gt;=Dashboard!$F$5,C5954&lt;=Dashboard!$H$5),AND(C5954="",Dashboard!$F$5&lt;=1980,Dashboard!$H$5&gt;=2016))),1,0)</f>
        <v>1</v>
      </c>
      <c r="Q5954" s="0" t="n">
        <f aca="false">J5954*P5954+ROW()*0.00000001</f>
        <v>0.29005954</v>
      </c>
    </row>
    <row r="5955" customFormat="false" ht="15" hidden="false" customHeight="false" outlineLevel="0" collapsed="false">
      <c r="A5955" s="0" t="s">
        <v>1084</v>
      </c>
      <c r="B5955" s="0" t="s">
        <v>97</v>
      </c>
      <c r="C5955" s="0" t="n">
        <v>2013</v>
      </c>
      <c r="D5955" s="0" t="s">
        <v>71</v>
      </c>
      <c r="E5955" s="0" t="s">
        <v>487</v>
      </c>
      <c r="F5955" s="0" t="n">
        <v>0.17</v>
      </c>
      <c r="G5955" s="0" t="n">
        <v>0.1</v>
      </c>
      <c r="H5955" s="0" t="n">
        <v>0</v>
      </c>
      <c r="I5955" s="0" t="n">
        <v>0.02</v>
      </c>
      <c r="J5955" s="0" t="n">
        <v>0.29</v>
      </c>
      <c r="N5955" s="0" t="s">
        <v>35</v>
      </c>
      <c r="P5955" s="0" t="n">
        <f aca="false">IF(AND(OR(Dashboard!$B$5="All",D5955=Dashboard!$B$5),OR(Dashboard!$D$5="All",N5955=Dashboard!$D$5),OR(AND(C5955&lt;&gt;"",C5955&gt;=Dashboard!$F$5,C5955&lt;=Dashboard!$H$5),AND(C5955="",Dashboard!$F$5&lt;=1980,Dashboard!$H$5&gt;=2016))),1,0)</f>
        <v>1</v>
      </c>
      <c r="Q5955" s="0" t="n">
        <f aca="false">J5955*P5955+ROW()*0.00000001</f>
        <v>0.29005955</v>
      </c>
    </row>
    <row r="5956" customFormat="false" ht="15" hidden="false" customHeight="false" outlineLevel="0" collapsed="false">
      <c r="A5956" s="0" t="s">
        <v>1381</v>
      </c>
      <c r="B5956" s="0" t="s">
        <v>851</v>
      </c>
      <c r="C5956" s="0" t="n">
        <v>2014</v>
      </c>
      <c r="D5956" s="0" t="s">
        <v>71</v>
      </c>
      <c r="E5956" s="0" t="s">
        <v>243</v>
      </c>
      <c r="F5956" s="0" t="n">
        <v>0.04</v>
      </c>
      <c r="G5956" s="0" t="n">
        <v>0.19</v>
      </c>
      <c r="H5956" s="0" t="n">
        <v>0</v>
      </c>
      <c r="I5956" s="0" t="n">
        <v>0.07</v>
      </c>
      <c r="J5956" s="0" t="n">
        <v>0.29</v>
      </c>
      <c r="L5956" s="0" t="n">
        <v>5.6</v>
      </c>
      <c r="M5956" s="0" t="s">
        <v>125</v>
      </c>
      <c r="N5956" s="0" t="s">
        <v>74</v>
      </c>
      <c r="P5956" s="0" t="n">
        <f aca="false">IF(AND(OR(Dashboard!$B$5="All",D5956=Dashboard!$B$5),OR(Dashboard!$D$5="All",N5956=Dashboard!$D$5),OR(AND(C5956&lt;&gt;"",C5956&gt;=Dashboard!$F$5,C5956&lt;=Dashboard!$H$5),AND(C5956="",Dashboard!$F$5&lt;=1980,Dashboard!$H$5&gt;=2016))),1,0)</f>
        <v>1</v>
      </c>
      <c r="Q5956" s="0" t="n">
        <f aca="false">J5956*P5956+ROW()*0.00000001</f>
        <v>0.29005956</v>
      </c>
    </row>
    <row r="5957" customFormat="false" ht="15" hidden="false" customHeight="false" outlineLevel="0" collapsed="false">
      <c r="A5957" s="0" t="s">
        <v>4480</v>
      </c>
      <c r="B5957" s="0" t="s">
        <v>164</v>
      </c>
      <c r="C5957" s="0" t="n">
        <v>2010</v>
      </c>
      <c r="D5957" s="0" t="s">
        <v>114</v>
      </c>
      <c r="E5957" s="0" t="s">
        <v>154</v>
      </c>
      <c r="F5957" s="0" t="n">
        <v>0</v>
      </c>
      <c r="G5957" s="0" t="n">
        <v>0</v>
      </c>
      <c r="H5957" s="0" t="n">
        <v>0.29</v>
      </c>
      <c r="I5957" s="0" t="n">
        <v>0</v>
      </c>
      <c r="J5957" s="0" t="n">
        <v>0.29</v>
      </c>
      <c r="N5957" s="0" t="s">
        <v>74</v>
      </c>
      <c r="P5957" s="0" t="n">
        <f aca="false">IF(AND(OR(Dashboard!$B$5="All",D5957=Dashboard!$B$5),OR(Dashboard!$D$5="All",N5957=Dashboard!$D$5),OR(AND(C5957&lt;&gt;"",C5957&gt;=Dashboard!$F$5,C5957&lt;=Dashboard!$H$5),AND(C5957="",Dashboard!$F$5&lt;=1980,Dashboard!$H$5&gt;=2016))),1,0)</f>
        <v>1</v>
      </c>
      <c r="Q5957" s="0" t="n">
        <f aca="false">J5957*P5957+ROW()*0.00000001</f>
        <v>0.29005957</v>
      </c>
    </row>
    <row r="5958" customFormat="false" ht="15" hidden="false" customHeight="false" outlineLevel="0" collapsed="false">
      <c r="A5958" s="0" t="s">
        <v>3437</v>
      </c>
      <c r="B5958" s="0" t="s">
        <v>76</v>
      </c>
      <c r="C5958" s="0" t="n">
        <v>2009</v>
      </c>
      <c r="D5958" s="0" t="s">
        <v>71</v>
      </c>
      <c r="E5958" s="0" t="s">
        <v>1002</v>
      </c>
      <c r="F5958" s="0" t="n">
        <v>0.11</v>
      </c>
      <c r="G5958" s="0" t="n">
        <v>0.03</v>
      </c>
      <c r="H5958" s="0" t="n">
        <v>0</v>
      </c>
      <c r="I5958" s="0" t="n">
        <v>0.15</v>
      </c>
      <c r="J5958" s="0" t="n">
        <v>0.29</v>
      </c>
      <c r="L5958" s="0" t="n">
        <v>7</v>
      </c>
      <c r="M5958" s="0" t="s">
        <v>125</v>
      </c>
      <c r="N5958" s="0" t="s">
        <v>74</v>
      </c>
      <c r="P5958" s="0" t="n">
        <f aca="false">IF(AND(OR(Dashboard!$B$5="All",D5958=Dashboard!$B$5),OR(Dashboard!$D$5="All",N5958=Dashboard!$D$5),OR(AND(C5958&lt;&gt;"",C5958&gt;=Dashboard!$F$5,C5958&lt;=Dashboard!$H$5),AND(C5958="",Dashboard!$F$5&lt;=1980,Dashboard!$H$5&gt;=2016))),1,0)</f>
        <v>1</v>
      </c>
      <c r="Q5958" s="0" t="n">
        <f aca="false">J5958*P5958+ROW()*0.00000001</f>
        <v>0.29005958</v>
      </c>
    </row>
    <row r="5959" customFormat="false" ht="15" hidden="false" customHeight="false" outlineLevel="0" collapsed="false">
      <c r="A5959" s="0" t="s">
        <v>1698</v>
      </c>
      <c r="B5959" s="0" t="s">
        <v>186</v>
      </c>
      <c r="C5959" s="0" t="n">
        <v>2005</v>
      </c>
      <c r="D5959" s="0" t="s">
        <v>34</v>
      </c>
      <c r="E5959" s="0" t="s">
        <v>142</v>
      </c>
      <c r="F5959" s="0" t="n">
        <v>0.23</v>
      </c>
      <c r="G5959" s="0" t="n">
        <v>0.06</v>
      </c>
      <c r="H5959" s="0" t="n">
        <v>0</v>
      </c>
      <c r="I5959" s="0" t="n">
        <v>0.01</v>
      </c>
      <c r="J5959" s="0" t="n">
        <v>0.29</v>
      </c>
      <c r="K5959" s="0" t="n">
        <v>88</v>
      </c>
      <c r="L5959" s="0" t="n">
        <v>8.4</v>
      </c>
      <c r="M5959" s="0" t="s">
        <v>36</v>
      </c>
      <c r="N5959" s="0" t="s">
        <v>35</v>
      </c>
      <c r="O5959" s="0" t="s">
        <v>42</v>
      </c>
      <c r="P5959" s="0" t="n">
        <f aca="false">IF(AND(OR(Dashboard!$B$5="All",D5959=Dashboard!$B$5),OR(Dashboard!$D$5="All",N5959=Dashboard!$D$5),OR(AND(C5959&lt;&gt;"",C5959&gt;=Dashboard!$F$5,C5959&lt;=Dashboard!$H$5),AND(C5959="",Dashboard!$F$5&lt;=1980,Dashboard!$H$5&gt;=2016))),1,0)</f>
        <v>1</v>
      </c>
      <c r="Q5959" s="0" t="n">
        <f aca="false">J5959*P5959+ROW()*0.00000001</f>
        <v>0.29005959</v>
      </c>
    </row>
    <row r="5960" customFormat="false" ht="15" hidden="false" customHeight="false" outlineLevel="0" collapsed="false">
      <c r="A5960" s="0" t="s">
        <v>4481</v>
      </c>
      <c r="B5960" s="0" t="s">
        <v>50</v>
      </c>
      <c r="C5960" s="0" t="n">
        <v>2006</v>
      </c>
      <c r="D5960" s="0" t="s">
        <v>71</v>
      </c>
      <c r="E5960" s="0" t="s">
        <v>418</v>
      </c>
      <c r="F5960" s="0" t="n">
        <v>0.27</v>
      </c>
      <c r="G5960" s="0" t="n">
        <v>0</v>
      </c>
      <c r="H5960" s="0" t="n">
        <v>0</v>
      </c>
      <c r="I5960" s="0" t="n">
        <v>0.02</v>
      </c>
      <c r="J5960" s="0" t="n">
        <v>0.29</v>
      </c>
      <c r="K5960" s="0" t="n">
        <v>59</v>
      </c>
      <c r="M5960" s="0" t="s">
        <v>36</v>
      </c>
      <c r="N5960" s="0" t="s">
        <v>35</v>
      </c>
      <c r="O5960" s="0" t="s">
        <v>53</v>
      </c>
      <c r="P5960" s="0" t="n">
        <f aca="false">IF(AND(OR(Dashboard!$B$5="All",D5960=Dashboard!$B$5),OR(Dashboard!$D$5="All",N5960=Dashboard!$D$5),OR(AND(C5960&lt;&gt;"",C5960&gt;=Dashboard!$F$5,C5960&lt;=Dashboard!$H$5),AND(C5960="",Dashboard!$F$5&lt;=1980,Dashboard!$H$5&gt;=2016))),1,0)</f>
        <v>1</v>
      </c>
      <c r="Q5960" s="0" t="n">
        <f aca="false">J5960*P5960+ROW()*0.00000001</f>
        <v>0.2900596</v>
      </c>
    </row>
    <row r="5961" customFormat="false" ht="15" hidden="false" customHeight="false" outlineLevel="0" collapsed="false">
      <c r="A5961" s="0" t="s">
        <v>4482</v>
      </c>
      <c r="B5961" s="0" t="s">
        <v>76</v>
      </c>
      <c r="C5961" s="0" t="n">
        <v>2000</v>
      </c>
      <c r="D5961" s="0" t="s">
        <v>56</v>
      </c>
      <c r="E5961" s="0" t="s">
        <v>3063</v>
      </c>
      <c r="F5961" s="0" t="n">
        <v>0.14</v>
      </c>
      <c r="G5961" s="0" t="n">
        <v>0.11</v>
      </c>
      <c r="H5961" s="0" t="n">
        <v>0</v>
      </c>
      <c r="I5961" s="0" t="n">
        <v>0.04</v>
      </c>
      <c r="J5961" s="0" t="n">
        <v>0.29</v>
      </c>
      <c r="K5961" s="0" t="n">
        <v>66</v>
      </c>
      <c r="L5961" s="0" t="n">
        <v>7.7</v>
      </c>
      <c r="M5961" s="0" t="s">
        <v>103</v>
      </c>
      <c r="N5961" s="0" t="s">
        <v>74</v>
      </c>
      <c r="O5961" s="0" t="s">
        <v>67</v>
      </c>
      <c r="P5961" s="0" t="n">
        <f aca="false">IF(AND(OR(Dashboard!$B$5="All",D5961=Dashboard!$B$5),OR(Dashboard!$D$5="All",N5961=Dashboard!$D$5),OR(AND(C5961&lt;&gt;"",C5961&gt;=Dashboard!$F$5,C5961&lt;=Dashboard!$H$5),AND(C5961="",Dashboard!$F$5&lt;=1980,Dashboard!$H$5&gt;=2016))),1,0)</f>
        <v>1</v>
      </c>
      <c r="Q5961" s="0" t="n">
        <f aca="false">J5961*P5961+ROW()*0.00000001</f>
        <v>0.29005961</v>
      </c>
    </row>
    <row r="5962" customFormat="false" ht="15" hidden="false" customHeight="false" outlineLevel="0" collapsed="false">
      <c r="A5962" s="0" t="s">
        <v>4483</v>
      </c>
      <c r="B5962" s="0" t="s">
        <v>117</v>
      </c>
      <c r="C5962" s="0" t="n">
        <v>1998</v>
      </c>
      <c r="D5962" s="0" t="s">
        <v>246</v>
      </c>
      <c r="E5962" s="0" t="s">
        <v>229</v>
      </c>
      <c r="F5962" s="0" t="n">
        <v>0.03</v>
      </c>
      <c r="G5962" s="0" t="n">
        <v>0.02</v>
      </c>
      <c r="H5962" s="0" t="n">
        <v>0.22</v>
      </c>
      <c r="I5962" s="0" t="n">
        <v>0.02</v>
      </c>
      <c r="J5962" s="0" t="n">
        <v>0.29</v>
      </c>
      <c r="N5962" s="0" t="s">
        <v>74</v>
      </c>
      <c r="P5962" s="0" t="n">
        <f aca="false">IF(AND(OR(Dashboard!$B$5="All",D5962=Dashboard!$B$5),OR(Dashboard!$D$5="All",N5962=Dashboard!$D$5),OR(AND(C5962&lt;&gt;"",C5962&gt;=Dashboard!$F$5,C5962&lt;=Dashboard!$H$5),AND(C5962="",Dashboard!$F$5&lt;=1980,Dashboard!$H$5&gt;=2016))),1,0)</f>
        <v>1</v>
      </c>
      <c r="Q5962" s="0" t="n">
        <f aca="false">J5962*P5962+ROW()*0.00000001</f>
        <v>0.29005962</v>
      </c>
    </row>
    <row r="5963" customFormat="false" ht="15" hidden="false" customHeight="false" outlineLevel="0" collapsed="false">
      <c r="A5963" s="0" t="s">
        <v>4484</v>
      </c>
      <c r="B5963" s="0" t="s">
        <v>164</v>
      </c>
      <c r="C5963" s="0" t="n">
        <v>2006</v>
      </c>
      <c r="D5963" s="0" t="s">
        <v>56</v>
      </c>
      <c r="E5963" s="0" t="s">
        <v>89</v>
      </c>
      <c r="F5963" s="0" t="n">
        <v>0.26</v>
      </c>
      <c r="G5963" s="0" t="n">
        <v>0.01</v>
      </c>
      <c r="H5963" s="0" t="n">
        <v>0</v>
      </c>
      <c r="I5963" s="0" t="n">
        <v>0.03</v>
      </c>
      <c r="J5963" s="0" t="n">
        <v>0.29</v>
      </c>
      <c r="K5963" s="0" t="n">
        <v>87</v>
      </c>
      <c r="L5963" s="0" t="n">
        <v>9</v>
      </c>
      <c r="M5963" s="0" t="s">
        <v>73</v>
      </c>
      <c r="N5963" s="0" t="s">
        <v>74</v>
      </c>
      <c r="O5963" s="0" t="s">
        <v>42</v>
      </c>
      <c r="P5963" s="0" t="n">
        <f aca="false">IF(AND(OR(Dashboard!$B$5="All",D5963=Dashboard!$B$5),OR(Dashboard!$D$5="All",N5963=Dashboard!$D$5),OR(AND(C5963&lt;&gt;"",C5963&gt;=Dashboard!$F$5,C5963&lt;=Dashboard!$H$5),AND(C5963="",Dashboard!$F$5&lt;=1980,Dashboard!$H$5&gt;=2016))),1,0)</f>
        <v>1</v>
      </c>
      <c r="Q5963" s="0" t="n">
        <f aca="false">J5963*P5963+ROW()*0.00000001</f>
        <v>0.29005963</v>
      </c>
    </row>
    <row r="5964" customFormat="false" ht="15" hidden="false" customHeight="false" outlineLevel="0" collapsed="false">
      <c r="A5964" s="0" t="s">
        <v>4485</v>
      </c>
      <c r="B5964" s="0" t="s">
        <v>117</v>
      </c>
      <c r="C5964" s="0" t="n">
        <v>2000</v>
      </c>
      <c r="D5964" s="0" t="s">
        <v>34</v>
      </c>
      <c r="E5964" s="0" t="s">
        <v>220</v>
      </c>
      <c r="F5964" s="0" t="n">
        <v>0</v>
      </c>
      <c r="G5964" s="0" t="n">
        <v>0</v>
      </c>
      <c r="H5964" s="0" t="n">
        <v>0.27</v>
      </c>
      <c r="I5964" s="0" t="n">
        <v>0.02</v>
      </c>
      <c r="J5964" s="0" t="n">
        <v>0.29</v>
      </c>
      <c r="N5964" s="0" t="s">
        <v>74</v>
      </c>
      <c r="P5964" s="0" t="n">
        <f aca="false">IF(AND(OR(Dashboard!$B$5="All",D5964=Dashboard!$B$5),OR(Dashboard!$D$5="All",N5964=Dashboard!$D$5),OR(AND(C5964&lt;&gt;"",C5964&gt;=Dashboard!$F$5,C5964&lt;=Dashboard!$H$5),AND(C5964="",Dashboard!$F$5&lt;=1980,Dashboard!$H$5&gt;=2016))),1,0)</f>
        <v>1</v>
      </c>
      <c r="Q5964" s="0" t="n">
        <f aca="false">J5964*P5964+ROW()*0.00000001</f>
        <v>0.29005964</v>
      </c>
    </row>
    <row r="5965" customFormat="false" ht="15" hidden="false" customHeight="false" outlineLevel="0" collapsed="false">
      <c r="A5965" s="0" t="s">
        <v>4486</v>
      </c>
      <c r="B5965" s="0" t="s">
        <v>164</v>
      </c>
      <c r="C5965" s="0" t="n">
        <v>2010</v>
      </c>
      <c r="D5965" s="0" t="s">
        <v>246</v>
      </c>
      <c r="E5965" s="0" t="s">
        <v>89</v>
      </c>
      <c r="F5965" s="0" t="n">
        <v>0.05</v>
      </c>
      <c r="G5965" s="0" t="n">
        <v>0.16</v>
      </c>
      <c r="H5965" s="0" t="n">
        <v>0</v>
      </c>
      <c r="I5965" s="0" t="n">
        <v>0.08</v>
      </c>
      <c r="J5965" s="0" t="n">
        <v>0.29</v>
      </c>
      <c r="L5965" s="0" t="n">
        <v>9</v>
      </c>
      <c r="M5965" s="0" t="s">
        <v>125</v>
      </c>
      <c r="N5965" s="0" t="s">
        <v>74</v>
      </c>
      <c r="P5965" s="0" t="n">
        <f aca="false">IF(AND(OR(Dashboard!$B$5="All",D5965=Dashboard!$B$5),OR(Dashboard!$D$5="All",N5965=Dashboard!$D$5),OR(AND(C5965&lt;&gt;"",C5965&gt;=Dashboard!$F$5,C5965&lt;=Dashboard!$H$5),AND(C5965="",Dashboard!$F$5&lt;=1980,Dashboard!$H$5&gt;=2016))),1,0)</f>
        <v>1</v>
      </c>
      <c r="Q5965" s="0" t="n">
        <f aca="false">J5965*P5965+ROW()*0.00000001</f>
        <v>0.29005965</v>
      </c>
    </row>
    <row r="5966" customFormat="false" ht="15" hidden="false" customHeight="false" outlineLevel="0" collapsed="false">
      <c r="A5966" s="0" t="s">
        <v>4487</v>
      </c>
      <c r="B5966" s="0" t="s">
        <v>50</v>
      </c>
      <c r="C5966" s="0" t="n">
        <v>2008</v>
      </c>
      <c r="D5966" s="0" t="s">
        <v>46</v>
      </c>
      <c r="E5966" s="0" t="s">
        <v>35</v>
      </c>
      <c r="F5966" s="0" t="n">
        <v>0.19</v>
      </c>
      <c r="G5966" s="0" t="n">
        <v>0</v>
      </c>
      <c r="H5966" s="0" t="n">
        <v>0.08</v>
      </c>
      <c r="I5966" s="0" t="n">
        <v>0.01</v>
      </c>
      <c r="J5966" s="0" t="n">
        <v>0.29</v>
      </c>
      <c r="K5966" s="0" t="n">
        <v>69</v>
      </c>
      <c r="L5966" s="0" t="n">
        <v>7.3</v>
      </c>
      <c r="M5966" s="0" t="s">
        <v>125</v>
      </c>
      <c r="N5966" s="0" t="s">
        <v>35</v>
      </c>
      <c r="O5966" s="0" t="s">
        <v>67</v>
      </c>
      <c r="P5966" s="0" t="n">
        <f aca="false">IF(AND(OR(Dashboard!$B$5="All",D5966=Dashboard!$B$5),OR(Dashboard!$D$5="All",N5966=Dashboard!$D$5),OR(AND(C5966&lt;&gt;"",C5966&gt;=Dashboard!$F$5,C5966&lt;=Dashboard!$H$5),AND(C5966="",Dashboard!$F$5&lt;=1980,Dashboard!$H$5&gt;=2016))),1,0)</f>
        <v>1</v>
      </c>
      <c r="Q5966" s="0" t="n">
        <f aca="false">J5966*P5966+ROW()*0.00000001</f>
        <v>0.29005966</v>
      </c>
    </row>
    <row r="5967" customFormat="false" ht="15" hidden="false" customHeight="false" outlineLevel="0" collapsed="false">
      <c r="A5967" s="0" t="s">
        <v>4488</v>
      </c>
      <c r="B5967" s="0" t="s">
        <v>64</v>
      </c>
      <c r="C5967" s="0" t="n">
        <v>2011</v>
      </c>
      <c r="D5967" s="0" t="s">
        <v>52</v>
      </c>
      <c r="E5967" s="0" t="s">
        <v>124</v>
      </c>
      <c r="F5967" s="0" t="n">
        <v>0.15</v>
      </c>
      <c r="G5967" s="0" t="n">
        <v>0.11</v>
      </c>
      <c r="H5967" s="0" t="n">
        <v>0</v>
      </c>
      <c r="I5967" s="0" t="n">
        <v>0.03</v>
      </c>
      <c r="J5967" s="0" t="n">
        <v>0.29</v>
      </c>
      <c r="N5967" s="0" t="s">
        <v>66</v>
      </c>
      <c r="P5967" s="0" t="n">
        <f aca="false">IF(AND(OR(Dashboard!$B$5="All",D5967=Dashboard!$B$5),OR(Dashboard!$D$5="All",N5967=Dashboard!$D$5),OR(AND(C5967&lt;&gt;"",C5967&gt;=Dashboard!$F$5,C5967&lt;=Dashboard!$H$5),AND(C5967="",Dashboard!$F$5&lt;=1980,Dashboard!$H$5&gt;=2016))),1,0)</f>
        <v>1</v>
      </c>
      <c r="Q5967" s="0" t="n">
        <f aca="false">J5967*P5967+ROW()*0.00000001</f>
        <v>0.29005967</v>
      </c>
    </row>
    <row r="5968" customFormat="false" ht="15" hidden="false" customHeight="false" outlineLevel="0" collapsed="false">
      <c r="A5968" s="0" t="s">
        <v>2560</v>
      </c>
      <c r="B5968" s="0" t="s">
        <v>64</v>
      </c>
      <c r="C5968" s="0" t="n">
        <v>2009</v>
      </c>
      <c r="D5968" s="0" t="s">
        <v>71</v>
      </c>
      <c r="E5968" s="0" t="s">
        <v>418</v>
      </c>
      <c r="F5968" s="0" t="n">
        <v>0.2</v>
      </c>
      <c r="G5968" s="0" t="n">
        <v>0.07</v>
      </c>
      <c r="H5968" s="0" t="n">
        <v>0</v>
      </c>
      <c r="I5968" s="0" t="n">
        <v>0.03</v>
      </c>
      <c r="J5968" s="0" t="n">
        <v>0.29</v>
      </c>
      <c r="K5968" s="0" t="n">
        <v>61</v>
      </c>
      <c r="L5968" s="0" t="n">
        <v>6.8</v>
      </c>
      <c r="M5968" s="0" t="s">
        <v>125</v>
      </c>
      <c r="N5968" s="0" t="s">
        <v>66</v>
      </c>
      <c r="O5968" s="0" t="s">
        <v>67</v>
      </c>
      <c r="P5968" s="0" t="n">
        <f aca="false">IF(AND(OR(Dashboard!$B$5="All",D5968=Dashboard!$B$5),OR(Dashboard!$D$5="All",N5968=Dashboard!$D$5),OR(AND(C5968&lt;&gt;"",C5968&gt;=Dashboard!$F$5,C5968&lt;=Dashboard!$H$5),AND(C5968="",Dashboard!$F$5&lt;=1980,Dashboard!$H$5&gt;=2016))),1,0)</f>
        <v>1</v>
      </c>
      <c r="Q5968" s="0" t="n">
        <f aca="false">J5968*P5968+ROW()*0.00000001</f>
        <v>0.29005968</v>
      </c>
    </row>
    <row r="5969" customFormat="false" ht="15" hidden="false" customHeight="false" outlineLevel="0" collapsed="false">
      <c r="A5969" s="0" t="s">
        <v>4489</v>
      </c>
      <c r="B5969" s="0" t="s">
        <v>851</v>
      </c>
      <c r="C5969" s="0" t="n">
        <v>2012</v>
      </c>
      <c r="D5969" s="0" t="s">
        <v>41</v>
      </c>
      <c r="E5969" s="0" t="s">
        <v>89</v>
      </c>
      <c r="F5969" s="0" t="n">
        <v>0.15</v>
      </c>
      <c r="G5969" s="0" t="n">
        <v>0.09</v>
      </c>
      <c r="H5969" s="0" t="n">
        <v>0</v>
      </c>
      <c r="I5969" s="0" t="n">
        <v>0.04</v>
      </c>
      <c r="J5969" s="0" t="n">
        <v>0.29</v>
      </c>
      <c r="K5969" s="0" t="n">
        <v>62</v>
      </c>
      <c r="L5969" s="0" t="n">
        <v>6.4</v>
      </c>
      <c r="M5969" s="0" t="s">
        <v>36</v>
      </c>
      <c r="N5969" s="0" t="s">
        <v>74</v>
      </c>
      <c r="O5969" s="0" t="s">
        <v>67</v>
      </c>
      <c r="P5969" s="0" t="n">
        <f aca="false">IF(AND(OR(Dashboard!$B$5="All",D5969=Dashboard!$B$5),OR(Dashboard!$D$5="All",N5969=Dashboard!$D$5),OR(AND(C5969&lt;&gt;"",C5969&gt;=Dashboard!$F$5,C5969&lt;=Dashboard!$H$5),AND(C5969="",Dashboard!$F$5&lt;=1980,Dashboard!$H$5&gt;=2016))),1,0)</f>
        <v>1</v>
      </c>
      <c r="Q5969" s="0" t="n">
        <f aca="false">J5969*P5969+ROW()*0.00000001</f>
        <v>0.29005969</v>
      </c>
    </row>
    <row r="5970" customFormat="false" ht="15" hidden="false" customHeight="false" outlineLevel="0" collapsed="false">
      <c r="A5970" s="0" t="s">
        <v>2548</v>
      </c>
      <c r="B5970" s="0" t="s">
        <v>64</v>
      </c>
      <c r="C5970" s="0" t="n">
        <v>2005</v>
      </c>
      <c r="D5970" s="0" t="s">
        <v>34</v>
      </c>
      <c r="E5970" s="0" t="s">
        <v>142</v>
      </c>
      <c r="F5970" s="0" t="n">
        <v>0.27</v>
      </c>
      <c r="G5970" s="0" t="n">
        <v>0</v>
      </c>
      <c r="H5970" s="0" t="n">
        <v>0</v>
      </c>
      <c r="I5970" s="0" t="n">
        <v>0.02</v>
      </c>
      <c r="J5970" s="0" t="n">
        <v>0.29</v>
      </c>
      <c r="K5970" s="0" t="n">
        <v>64</v>
      </c>
      <c r="L5970" s="0" t="n">
        <v>5.6</v>
      </c>
      <c r="M5970" s="0" t="s">
        <v>36</v>
      </c>
      <c r="N5970" s="0" t="s">
        <v>66</v>
      </c>
      <c r="O5970" s="0" t="s">
        <v>67</v>
      </c>
      <c r="P5970" s="0" t="n">
        <f aca="false">IF(AND(OR(Dashboard!$B$5="All",D5970=Dashboard!$B$5),OR(Dashboard!$D$5="All",N5970=Dashboard!$D$5),OR(AND(C5970&lt;&gt;"",C5970&gt;=Dashboard!$F$5,C5970&lt;=Dashboard!$H$5),AND(C5970="",Dashboard!$F$5&lt;=1980,Dashboard!$H$5&gt;=2016))),1,0)</f>
        <v>1</v>
      </c>
      <c r="Q5970" s="0" t="n">
        <f aca="false">J5970*P5970+ROW()*0.00000001</f>
        <v>0.2900597</v>
      </c>
    </row>
    <row r="5971" customFormat="false" ht="15" hidden="false" customHeight="false" outlineLevel="0" collapsed="false">
      <c r="A5971" s="0" t="s">
        <v>4490</v>
      </c>
      <c r="B5971" s="0" t="s">
        <v>33</v>
      </c>
      <c r="C5971" s="0" t="n">
        <v>2010</v>
      </c>
      <c r="D5971" s="0" t="s">
        <v>34</v>
      </c>
      <c r="E5971" s="0" t="s">
        <v>328</v>
      </c>
      <c r="F5971" s="0" t="n">
        <v>0.1</v>
      </c>
      <c r="G5971" s="0" t="n">
        <v>0.16</v>
      </c>
      <c r="H5971" s="0" t="n">
        <v>0</v>
      </c>
      <c r="I5971" s="0" t="n">
        <v>0.03</v>
      </c>
      <c r="J5971" s="0" t="n">
        <v>0.29</v>
      </c>
      <c r="K5971" s="0" t="n">
        <v>60</v>
      </c>
      <c r="L5971" s="0" t="n">
        <v>7.6</v>
      </c>
      <c r="M5971" s="0" t="s">
        <v>36</v>
      </c>
      <c r="N5971" s="0" t="s">
        <v>35</v>
      </c>
      <c r="O5971" s="0" t="s">
        <v>53</v>
      </c>
      <c r="P5971" s="0" t="n">
        <f aca="false">IF(AND(OR(Dashboard!$B$5="All",D5971=Dashboard!$B$5),OR(Dashboard!$D$5="All",N5971=Dashboard!$D$5),OR(AND(C5971&lt;&gt;"",C5971&gt;=Dashboard!$F$5,C5971&lt;=Dashboard!$H$5),AND(C5971="",Dashboard!$F$5&lt;=1980,Dashboard!$H$5&gt;=2016))),1,0)</f>
        <v>1</v>
      </c>
      <c r="Q5971" s="0" t="n">
        <f aca="false">J5971*P5971+ROW()*0.00000001</f>
        <v>0.29005971</v>
      </c>
    </row>
    <row r="5972" customFormat="false" ht="15" hidden="false" customHeight="false" outlineLevel="0" collapsed="false">
      <c r="A5972" s="0" t="s">
        <v>4491</v>
      </c>
      <c r="B5972" s="0" t="s">
        <v>873</v>
      </c>
      <c r="C5972" s="0" t="n">
        <v>1996</v>
      </c>
      <c r="D5972" s="0" t="s">
        <v>34</v>
      </c>
      <c r="E5972" s="0" t="s">
        <v>154</v>
      </c>
      <c r="F5972" s="0" t="n">
        <v>0</v>
      </c>
      <c r="G5972" s="0" t="n">
        <v>0</v>
      </c>
      <c r="H5972" s="0" t="n">
        <v>0.29</v>
      </c>
      <c r="I5972" s="0" t="n">
        <v>0</v>
      </c>
      <c r="J5972" s="0" t="n">
        <v>0.29</v>
      </c>
      <c r="N5972" s="0" t="s">
        <v>154</v>
      </c>
      <c r="P5972" s="0" t="n">
        <f aca="false">IF(AND(OR(Dashboard!$B$5="All",D5972=Dashboard!$B$5),OR(Dashboard!$D$5="All",N5972=Dashboard!$D$5),OR(AND(C5972&lt;&gt;"",C5972&gt;=Dashboard!$F$5,C5972&lt;=Dashboard!$H$5),AND(C5972="",Dashboard!$F$5&lt;=1980,Dashboard!$H$5&gt;=2016))),1,0)</f>
        <v>1</v>
      </c>
      <c r="Q5972" s="0" t="n">
        <f aca="false">J5972*P5972+ROW()*0.00000001</f>
        <v>0.29005972</v>
      </c>
    </row>
    <row r="5973" customFormat="false" ht="15" hidden="false" customHeight="false" outlineLevel="0" collapsed="false">
      <c r="A5973" s="0" t="s">
        <v>319</v>
      </c>
      <c r="B5973" s="0" t="s">
        <v>152</v>
      </c>
      <c r="C5973" s="0" t="n">
        <v>2005</v>
      </c>
      <c r="D5973" s="0" t="s">
        <v>41</v>
      </c>
      <c r="E5973" s="0" t="s">
        <v>142</v>
      </c>
      <c r="F5973" s="0" t="n">
        <v>0.02</v>
      </c>
      <c r="G5973" s="0" t="n">
        <v>0.23</v>
      </c>
      <c r="H5973" s="0" t="n">
        <v>0</v>
      </c>
      <c r="I5973" s="0" t="n">
        <v>0.04</v>
      </c>
      <c r="J5973" s="0" t="n">
        <v>0.29</v>
      </c>
      <c r="K5973" s="0" t="n">
        <v>82</v>
      </c>
      <c r="L5973" s="0" t="n">
        <v>8.5</v>
      </c>
      <c r="M5973" s="0" t="s">
        <v>103</v>
      </c>
      <c r="N5973" s="0" t="s">
        <v>152</v>
      </c>
      <c r="O5973" s="0" t="s">
        <v>42</v>
      </c>
      <c r="P5973" s="0" t="n">
        <f aca="false">IF(AND(OR(Dashboard!$B$5="All",D5973=Dashboard!$B$5),OR(Dashboard!$D$5="All",N5973=Dashboard!$D$5),OR(AND(C5973&lt;&gt;"",C5973&gt;=Dashboard!$F$5,C5973&lt;=Dashboard!$H$5),AND(C5973="",Dashboard!$F$5&lt;=1980,Dashboard!$H$5&gt;=2016))),1,0)</f>
        <v>1</v>
      </c>
      <c r="Q5973" s="0" t="n">
        <f aca="false">J5973*P5973+ROW()*0.00000001</f>
        <v>0.29005973</v>
      </c>
    </row>
    <row r="5974" customFormat="false" ht="15" hidden="false" customHeight="false" outlineLevel="0" collapsed="false">
      <c r="A5974" s="0" t="s">
        <v>4492</v>
      </c>
      <c r="B5974" s="0" t="s">
        <v>117</v>
      </c>
      <c r="C5974" s="0" t="n">
        <v>2000</v>
      </c>
      <c r="D5974" s="0" t="s">
        <v>52</v>
      </c>
      <c r="E5974" s="0" t="s">
        <v>342</v>
      </c>
      <c r="F5974" s="0" t="n">
        <v>0.16</v>
      </c>
      <c r="G5974" s="0" t="n">
        <v>0.11</v>
      </c>
      <c r="H5974" s="0" t="n">
        <v>0</v>
      </c>
      <c r="I5974" s="0" t="n">
        <v>0.02</v>
      </c>
      <c r="J5974" s="0" t="n">
        <v>0.29</v>
      </c>
      <c r="N5974" s="0" t="s">
        <v>74</v>
      </c>
      <c r="P5974" s="0" t="n">
        <f aca="false">IF(AND(OR(Dashboard!$B$5="All",D5974=Dashboard!$B$5),OR(Dashboard!$D$5="All",N5974=Dashboard!$D$5),OR(AND(C5974&lt;&gt;"",C5974&gt;=Dashboard!$F$5,C5974&lt;=Dashboard!$H$5),AND(C5974="",Dashboard!$F$5&lt;=1980,Dashboard!$H$5&gt;=2016))),1,0)</f>
        <v>1</v>
      </c>
      <c r="Q5974" s="0" t="n">
        <f aca="false">J5974*P5974+ROW()*0.00000001</f>
        <v>0.29005974</v>
      </c>
    </row>
    <row r="5975" customFormat="false" ht="15" hidden="false" customHeight="false" outlineLevel="0" collapsed="false">
      <c r="A5975" s="0" t="s">
        <v>4493</v>
      </c>
      <c r="B5975" s="0" t="s">
        <v>117</v>
      </c>
      <c r="C5975" s="0" t="n">
        <v>1997</v>
      </c>
      <c r="D5975" s="0" t="s">
        <v>246</v>
      </c>
      <c r="E5975" s="0" t="s">
        <v>328</v>
      </c>
      <c r="F5975" s="0" t="n">
        <v>0</v>
      </c>
      <c r="G5975" s="0" t="n">
        <v>0</v>
      </c>
      <c r="H5975" s="0" t="n">
        <v>0.27</v>
      </c>
      <c r="I5975" s="0" t="n">
        <v>0.02</v>
      </c>
      <c r="J5975" s="0" t="n">
        <v>0.29</v>
      </c>
      <c r="N5975" s="0" t="s">
        <v>74</v>
      </c>
      <c r="P5975" s="0" t="n">
        <f aca="false">IF(AND(OR(Dashboard!$B$5="All",D5975=Dashboard!$B$5),OR(Dashboard!$D$5="All",N5975=Dashboard!$D$5),OR(AND(C5975&lt;&gt;"",C5975&gt;=Dashboard!$F$5,C5975&lt;=Dashboard!$H$5),AND(C5975="",Dashboard!$F$5&lt;=1980,Dashboard!$H$5&gt;=2016))),1,0)</f>
        <v>1</v>
      </c>
      <c r="Q5975" s="0" t="n">
        <f aca="false">J5975*P5975+ROW()*0.00000001</f>
        <v>0.29005975</v>
      </c>
    </row>
    <row r="5976" customFormat="false" ht="15" hidden="false" customHeight="false" outlineLevel="0" collapsed="false">
      <c r="A5976" s="0" t="s">
        <v>388</v>
      </c>
      <c r="B5976" s="0" t="s">
        <v>76</v>
      </c>
      <c r="C5976" s="0" t="n">
        <v>2008</v>
      </c>
      <c r="D5976" s="0" t="s">
        <v>16</v>
      </c>
      <c r="E5976" s="0" t="s">
        <v>89</v>
      </c>
      <c r="F5976" s="0" t="n">
        <v>0.13</v>
      </c>
      <c r="G5976" s="0" t="n">
        <v>0.1</v>
      </c>
      <c r="H5976" s="0" t="n">
        <v>0.03</v>
      </c>
      <c r="I5976" s="0" t="n">
        <v>0.03</v>
      </c>
      <c r="J5976" s="0" t="n">
        <v>0.29</v>
      </c>
      <c r="N5976" s="0" t="s">
        <v>74</v>
      </c>
      <c r="P5976" s="0" t="n">
        <f aca="false">IF(AND(OR(Dashboard!$B$5="All",D5976=Dashboard!$B$5),OR(Dashboard!$D$5="All",N5976=Dashboard!$D$5),OR(AND(C5976&lt;&gt;"",C5976&gt;=Dashboard!$F$5,C5976&lt;=Dashboard!$H$5),AND(C5976="",Dashboard!$F$5&lt;=1980,Dashboard!$H$5&gt;=2016))),1,0)</f>
        <v>1</v>
      </c>
      <c r="Q5976" s="0" t="n">
        <f aca="false">J5976*P5976+ROW()*0.00000001</f>
        <v>0.29005976</v>
      </c>
    </row>
    <row r="5977" customFormat="false" ht="15" hidden="false" customHeight="false" outlineLevel="0" collapsed="false">
      <c r="A5977" s="0" t="s">
        <v>4494</v>
      </c>
      <c r="B5977" s="0" t="s">
        <v>70</v>
      </c>
      <c r="C5977" s="0" t="n">
        <v>2010</v>
      </c>
      <c r="D5977" s="0" t="s">
        <v>56</v>
      </c>
      <c r="E5977" s="0" t="s">
        <v>157</v>
      </c>
      <c r="F5977" s="0" t="n">
        <v>0.09</v>
      </c>
      <c r="G5977" s="0" t="n">
        <v>0.06</v>
      </c>
      <c r="H5977" s="0" t="n">
        <v>0.11</v>
      </c>
      <c r="I5977" s="0" t="n">
        <v>0.03</v>
      </c>
      <c r="J5977" s="0" t="n">
        <v>0.29</v>
      </c>
      <c r="K5977" s="0" t="n">
        <v>58</v>
      </c>
      <c r="L5977" s="0" t="n">
        <v>6</v>
      </c>
      <c r="M5977" s="0" t="s">
        <v>103</v>
      </c>
      <c r="N5977" s="0" t="s">
        <v>74</v>
      </c>
      <c r="O5977" s="0" t="s">
        <v>53</v>
      </c>
      <c r="P5977" s="0" t="n">
        <f aca="false">IF(AND(OR(Dashboard!$B$5="All",D5977=Dashboard!$B$5),OR(Dashboard!$D$5="All",N5977=Dashboard!$D$5),OR(AND(C5977&lt;&gt;"",C5977&gt;=Dashboard!$F$5,C5977&lt;=Dashboard!$H$5),AND(C5977="",Dashboard!$F$5&lt;=1980,Dashboard!$H$5&gt;=2016))),1,0)</f>
        <v>1</v>
      </c>
      <c r="Q5977" s="0" t="n">
        <f aca="false">J5977*P5977+ROW()*0.00000001</f>
        <v>0.29005977</v>
      </c>
    </row>
    <row r="5978" customFormat="false" ht="15" hidden="false" customHeight="false" outlineLevel="0" collapsed="false">
      <c r="A5978" s="0" t="s">
        <v>4495</v>
      </c>
      <c r="B5978" s="0" t="s">
        <v>851</v>
      </c>
      <c r="C5978" s="0" t="n">
        <v>2011</v>
      </c>
      <c r="D5978" s="0" t="s">
        <v>102</v>
      </c>
      <c r="E5978" s="0" t="s">
        <v>211</v>
      </c>
      <c r="F5978" s="0" t="n">
        <v>0.17</v>
      </c>
      <c r="G5978" s="0" t="n">
        <v>0.08</v>
      </c>
      <c r="H5978" s="0" t="n">
        <v>0</v>
      </c>
      <c r="I5978" s="0" t="n">
        <v>0.04</v>
      </c>
      <c r="J5978" s="0" t="n">
        <v>0.29</v>
      </c>
      <c r="K5978" s="0" t="n">
        <v>80</v>
      </c>
      <c r="L5978" s="0" t="n">
        <v>7.7</v>
      </c>
      <c r="M5978" s="0" t="s">
        <v>103</v>
      </c>
      <c r="N5978" s="0" t="s">
        <v>74</v>
      </c>
      <c r="O5978" s="0" t="s">
        <v>37</v>
      </c>
      <c r="P5978" s="0" t="n">
        <f aca="false">IF(AND(OR(Dashboard!$B$5="All",D5978=Dashboard!$B$5),OR(Dashboard!$D$5="All",N5978=Dashboard!$D$5),OR(AND(C5978&lt;&gt;"",C5978&gt;=Dashboard!$F$5,C5978&lt;=Dashboard!$H$5),AND(C5978="",Dashboard!$F$5&lt;=1980,Dashboard!$H$5&gt;=2016))),1,0)</f>
        <v>1</v>
      </c>
      <c r="Q5978" s="0" t="n">
        <f aca="false">J5978*P5978+ROW()*0.00000001</f>
        <v>0.29005978</v>
      </c>
    </row>
    <row r="5979" customFormat="false" ht="15" hidden="false" customHeight="false" outlineLevel="0" collapsed="false">
      <c r="A5979" s="0" t="s">
        <v>4496</v>
      </c>
      <c r="B5979" s="0" t="s">
        <v>33</v>
      </c>
      <c r="C5979" s="0" t="n">
        <v>2009</v>
      </c>
      <c r="D5979" s="0" t="s">
        <v>246</v>
      </c>
      <c r="E5979" s="0" t="s">
        <v>1259</v>
      </c>
      <c r="F5979" s="0" t="n">
        <v>0.14</v>
      </c>
      <c r="G5979" s="0" t="n">
        <v>0.1</v>
      </c>
      <c r="H5979" s="0" t="n">
        <v>0.02</v>
      </c>
      <c r="I5979" s="0" t="n">
        <v>0.02</v>
      </c>
      <c r="J5979" s="0" t="n">
        <v>0.29</v>
      </c>
      <c r="K5979" s="0" t="n">
        <v>87</v>
      </c>
      <c r="L5979" s="0" t="n">
        <v>8.8</v>
      </c>
      <c r="M5979" s="0" t="s">
        <v>103</v>
      </c>
      <c r="N5979" s="0" t="s">
        <v>35</v>
      </c>
      <c r="O5979" s="0" t="s">
        <v>42</v>
      </c>
      <c r="P5979" s="0" t="n">
        <f aca="false">IF(AND(OR(Dashboard!$B$5="All",D5979=Dashboard!$B$5),OR(Dashboard!$D$5="All",N5979=Dashboard!$D$5),OR(AND(C5979&lt;&gt;"",C5979&gt;=Dashboard!$F$5,C5979&lt;=Dashboard!$H$5),AND(C5979="",Dashboard!$F$5&lt;=1980,Dashboard!$H$5&gt;=2016))),1,0)</f>
        <v>1</v>
      </c>
      <c r="Q5979" s="0" t="n">
        <f aca="false">J5979*P5979+ROW()*0.00000001</f>
        <v>0.29005979</v>
      </c>
    </row>
    <row r="5980" customFormat="false" ht="15" hidden="false" customHeight="false" outlineLevel="0" collapsed="false">
      <c r="A5980" s="0" t="s">
        <v>4497</v>
      </c>
      <c r="B5980" s="0" t="s">
        <v>76</v>
      </c>
      <c r="C5980" s="0" t="n">
        <v>2006</v>
      </c>
      <c r="D5980" s="0" t="s">
        <v>46</v>
      </c>
      <c r="E5980" s="0" t="s">
        <v>782</v>
      </c>
      <c r="F5980" s="0" t="n">
        <v>0.14</v>
      </c>
      <c r="G5980" s="0" t="n">
        <v>0.11</v>
      </c>
      <c r="H5980" s="0" t="n">
        <v>0</v>
      </c>
      <c r="I5980" s="0" t="n">
        <v>0.04</v>
      </c>
      <c r="J5980" s="0" t="n">
        <v>0.29</v>
      </c>
      <c r="N5980" s="0" t="s">
        <v>74</v>
      </c>
      <c r="P5980" s="0" t="n">
        <f aca="false">IF(AND(OR(Dashboard!$B$5="All",D5980=Dashboard!$B$5),OR(Dashboard!$D$5="All",N5980=Dashboard!$D$5),OR(AND(C5980&lt;&gt;"",C5980&gt;=Dashboard!$F$5,C5980&lt;=Dashboard!$H$5),AND(C5980="",Dashboard!$F$5&lt;=1980,Dashboard!$H$5&gt;=2016))),1,0)</f>
        <v>1</v>
      </c>
      <c r="Q5980" s="0" t="n">
        <f aca="false">J5980*P5980+ROW()*0.00000001</f>
        <v>0.2900598</v>
      </c>
    </row>
    <row r="5981" customFormat="false" ht="15" hidden="false" customHeight="false" outlineLevel="0" collapsed="false">
      <c r="A5981" s="0" t="s">
        <v>4498</v>
      </c>
      <c r="B5981" s="0" t="s">
        <v>78</v>
      </c>
      <c r="C5981" s="0" t="n">
        <v>1994</v>
      </c>
      <c r="D5981" s="0" t="s">
        <v>52</v>
      </c>
      <c r="E5981" s="0" t="s">
        <v>310</v>
      </c>
      <c r="F5981" s="0" t="n">
        <v>0</v>
      </c>
      <c r="G5981" s="0" t="n">
        <v>0</v>
      </c>
      <c r="H5981" s="0" t="n">
        <v>0.29</v>
      </c>
      <c r="I5981" s="0" t="n">
        <v>0</v>
      </c>
      <c r="J5981" s="0" t="n">
        <v>0.29</v>
      </c>
      <c r="N5981" s="0" t="s">
        <v>35</v>
      </c>
      <c r="P5981" s="0" t="n">
        <f aca="false">IF(AND(OR(Dashboard!$B$5="All",D5981=Dashboard!$B$5),OR(Dashboard!$D$5="All",N5981=Dashboard!$D$5),OR(AND(C5981&lt;&gt;"",C5981&gt;=Dashboard!$F$5,C5981&lt;=Dashboard!$H$5),AND(C5981="",Dashboard!$F$5&lt;=1980,Dashboard!$H$5&gt;=2016))),1,0)</f>
        <v>1</v>
      </c>
      <c r="Q5981" s="0" t="n">
        <f aca="false">J5981*P5981+ROW()*0.00000001</f>
        <v>0.29005981</v>
      </c>
    </row>
    <row r="5982" customFormat="false" ht="15" hidden="false" customHeight="false" outlineLevel="0" collapsed="false">
      <c r="A5982" s="0" t="s">
        <v>3350</v>
      </c>
      <c r="B5982" s="0" t="s">
        <v>70</v>
      </c>
      <c r="C5982" s="0" t="n">
        <v>2009</v>
      </c>
      <c r="D5982" s="0" t="s">
        <v>71</v>
      </c>
      <c r="E5982" s="0" t="s">
        <v>782</v>
      </c>
      <c r="F5982" s="0" t="n">
        <v>0.11</v>
      </c>
      <c r="G5982" s="0" t="n">
        <v>0.07</v>
      </c>
      <c r="H5982" s="0" t="n">
        <v>0.07</v>
      </c>
      <c r="I5982" s="0" t="n">
        <v>0.03</v>
      </c>
      <c r="J5982" s="0" t="n">
        <v>0.29</v>
      </c>
      <c r="K5982" s="0" t="n">
        <v>64</v>
      </c>
      <c r="L5982" s="0" t="n">
        <v>7.3</v>
      </c>
      <c r="M5982" s="0" t="s">
        <v>103</v>
      </c>
      <c r="N5982" s="0" t="s">
        <v>74</v>
      </c>
      <c r="O5982" s="0" t="s">
        <v>67</v>
      </c>
      <c r="P5982" s="0" t="n">
        <f aca="false">IF(AND(OR(Dashboard!$B$5="All",D5982=Dashboard!$B$5),OR(Dashboard!$D$5="All",N5982=Dashboard!$D$5),OR(AND(C5982&lt;&gt;"",C5982&gt;=Dashboard!$F$5,C5982&lt;=Dashboard!$H$5),AND(C5982="",Dashboard!$F$5&lt;=1980,Dashboard!$H$5&gt;=2016))),1,0)</f>
        <v>1</v>
      </c>
      <c r="Q5982" s="0" t="n">
        <f aca="false">J5982*P5982+ROW()*0.00000001</f>
        <v>0.29005982</v>
      </c>
    </row>
    <row r="5983" customFormat="false" ht="15" hidden="false" customHeight="false" outlineLevel="0" collapsed="false">
      <c r="A5983" s="0" t="s">
        <v>4499</v>
      </c>
      <c r="B5983" s="0" t="s">
        <v>186</v>
      </c>
      <c r="C5983" s="0" t="n">
        <v>2002</v>
      </c>
      <c r="D5983" s="0" t="s">
        <v>102</v>
      </c>
      <c r="E5983" s="0" t="s">
        <v>328</v>
      </c>
      <c r="F5983" s="0" t="n">
        <v>0</v>
      </c>
      <c r="G5983" s="0" t="n">
        <v>0</v>
      </c>
      <c r="H5983" s="0" t="n">
        <v>0.28</v>
      </c>
      <c r="I5983" s="0" t="n">
        <v>0.01</v>
      </c>
      <c r="J5983" s="0" t="n">
        <v>0.29</v>
      </c>
      <c r="N5983" s="0" t="s">
        <v>35</v>
      </c>
      <c r="P5983" s="0" t="n">
        <f aca="false">IF(AND(OR(Dashboard!$B$5="All",D5983=Dashboard!$B$5),OR(Dashboard!$D$5="All",N5983=Dashboard!$D$5),OR(AND(C5983&lt;&gt;"",C5983&gt;=Dashboard!$F$5,C5983&lt;=Dashboard!$H$5),AND(C5983="",Dashboard!$F$5&lt;=1980,Dashboard!$H$5&gt;=2016))),1,0)</f>
        <v>1</v>
      </c>
      <c r="Q5983" s="0" t="n">
        <f aca="false">J5983*P5983+ROW()*0.00000001</f>
        <v>0.29005983</v>
      </c>
    </row>
    <row r="5984" customFormat="false" ht="15" hidden="false" customHeight="false" outlineLevel="0" collapsed="false">
      <c r="A5984" s="0" t="s">
        <v>4500</v>
      </c>
      <c r="B5984" s="0" t="s">
        <v>50</v>
      </c>
      <c r="C5984" s="0" t="n">
        <v>2009</v>
      </c>
      <c r="D5984" s="0" t="s">
        <v>52</v>
      </c>
      <c r="E5984" s="0" t="s">
        <v>560</v>
      </c>
      <c r="F5984" s="0" t="n">
        <v>0.27</v>
      </c>
      <c r="G5984" s="0" t="n">
        <v>0</v>
      </c>
      <c r="H5984" s="0" t="n">
        <v>0</v>
      </c>
      <c r="I5984" s="0" t="n">
        <v>0.02</v>
      </c>
      <c r="J5984" s="0" t="n">
        <v>0.29</v>
      </c>
      <c r="M5984" s="0" t="s">
        <v>36</v>
      </c>
      <c r="N5984" s="0" t="s">
        <v>35</v>
      </c>
      <c r="P5984" s="0" t="n">
        <f aca="false">IF(AND(OR(Dashboard!$B$5="All",D5984=Dashboard!$B$5),OR(Dashboard!$D$5="All",N5984=Dashboard!$D$5),OR(AND(C5984&lt;&gt;"",C5984&gt;=Dashboard!$F$5,C5984&lt;=Dashboard!$H$5),AND(C5984="",Dashboard!$F$5&lt;=1980,Dashboard!$H$5&gt;=2016))),1,0)</f>
        <v>1</v>
      </c>
      <c r="Q5984" s="0" t="n">
        <f aca="false">J5984*P5984+ROW()*0.00000001</f>
        <v>0.29005984</v>
      </c>
    </row>
    <row r="5985" customFormat="false" ht="15" hidden="false" customHeight="false" outlineLevel="0" collapsed="false">
      <c r="A5985" s="0" t="s">
        <v>4501</v>
      </c>
      <c r="B5985" s="0" t="s">
        <v>159</v>
      </c>
      <c r="C5985" s="0" t="n">
        <v>1983</v>
      </c>
      <c r="D5985" s="0" t="s">
        <v>71</v>
      </c>
      <c r="E5985" s="0" t="s">
        <v>91</v>
      </c>
      <c r="F5985" s="0" t="n">
        <v>0.27</v>
      </c>
      <c r="G5985" s="0" t="n">
        <v>0.02</v>
      </c>
      <c r="H5985" s="0" t="n">
        <v>0</v>
      </c>
      <c r="I5985" s="0" t="n">
        <v>0</v>
      </c>
      <c r="J5985" s="0" t="n">
        <v>0.29</v>
      </c>
      <c r="N5985" s="0" t="s">
        <v>161</v>
      </c>
      <c r="P5985" s="0" t="n">
        <f aca="false">IF(AND(OR(Dashboard!$B$5="All",D5985=Dashboard!$B$5),OR(Dashboard!$D$5="All",N5985=Dashboard!$D$5),OR(AND(C5985&lt;&gt;"",C5985&gt;=Dashboard!$F$5,C5985&lt;=Dashboard!$H$5),AND(C5985="",Dashboard!$F$5&lt;=1980,Dashboard!$H$5&gt;=2016))),1,0)</f>
        <v>1</v>
      </c>
      <c r="Q5985" s="0" t="n">
        <f aca="false">J5985*P5985+ROW()*0.00000001</f>
        <v>0.29005985</v>
      </c>
    </row>
    <row r="5986" customFormat="false" ht="15" hidden="false" customHeight="false" outlineLevel="0" collapsed="false">
      <c r="A5986" s="0" t="s">
        <v>2634</v>
      </c>
      <c r="B5986" s="0" t="s">
        <v>64</v>
      </c>
      <c r="C5986" s="0" t="n">
        <v>2010</v>
      </c>
      <c r="D5986" s="0" t="s">
        <v>46</v>
      </c>
      <c r="E5986" s="0" t="s">
        <v>157</v>
      </c>
      <c r="F5986" s="0" t="n">
        <v>0.13</v>
      </c>
      <c r="G5986" s="0" t="n">
        <v>0.1</v>
      </c>
      <c r="H5986" s="0" t="n">
        <v>0.04</v>
      </c>
      <c r="I5986" s="0" t="n">
        <v>0.02</v>
      </c>
      <c r="J5986" s="0" t="n">
        <v>0.29</v>
      </c>
      <c r="K5986" s="0" t="n">
        <v>67</v>
      </c>
      <c r="L5986" s="0" t="n">
        <v>8.3</v>
      </c>
      <c r="M5986" s="0" t="s">
        <v>73</v>
      </c>
      <c r="N5986" s="0" t="s">
        <v>66</v>
      </c>
      <c r="O5986" s="0" t="s">
        <v>67</v>
      </c>
      <c r="P5986" s="0" t="n">
        <f aca="false">IF(AND(OR(Dashboard!$B$5="All",D5986=Dashboard!$B$5),OR(Dashboard!$D$5="All",N5986=Dashboard!$D$5),OR(AND(C5986&lt;&gt;"",C5986&gt;=Dashboard!$F$5,C5986&lt;=Dashboard!$H$5),AND(C5986="",Dashboard!$F$5&lt;=1980,Dashboard!$H$5&gt;=2016))),1,0)</f>
        <v>1</v>
      </c>
      <c r="Q5986" s="0" t="n">
        <f aca="false">J5986*P5986+ROW()*0.00000001</f>
        <v>0.29005986</v>
      </c>
    </row>
    <row r="5987" customFormat="false" ht="15" hidden="false" customHeight="false" outlineLevel="0" collapsed="false">
      <c r="A5987" s="0" t="s">
        <v>4502</v>
      </c>
      <c r="B5987" s="0" t="s">
        <v>50</v>
      </c>
      <c r="C5987" s="0" t="n">
        <v>2008</v>
      </c>
      <c r="D5987" s="0" t="s">
        <v>246</v>
      </c>
      <c r="E5987" s="0" t="s">
        <v>418</v>
      </c>
      <c r="F5987" s="0" t="n">
        <v>0.24</v>
      </c>
      <c r="G5987" s="0" t="n">
        <v>0.03</v>
      </c>
      <c r="H5987" s="0" t="n">
        <v>0</v>
      </c>
      <c r="I5987" s="0" t="n">
        <v>0.02</v>
      </c>
      <c r="J5987" s="0" t="n">
        <v>0.29</v>
      </c>
      <c r="K5987" s="0" t="n">
        <v>60</v>
      </c>
      <c r="L5987" s="0" t="n">
        <v>5.4</v>
      </c>
      <c r="M5987" s="0" t="s">
        <v>36</v>
      </c>
      <c r="N5987" s="0" t="s">
        <v>35</v>
      </c>
      <c r="O5987" s="0" t="s">
        <v>53</v>
      </c>
      <c r="P5987" s="0" t="n">
        <f aca="false">IF(AND(OR(Dashboard!$B$5="All",D5987=Dashboard!$B$5),OR(Dashboard!$D$5="All",N5987=Dashboard!$D$5),OR(AND(C5987&lt;&gt;"",C5987&gt;=Dashboard!$F$5,C5987&lt;=Dashboard!$H$5),AND(C5987="",Dashboard!$F$5&lt;=1980,Dashboard!$H$5&gt;=2016))),1,0)</f>
        <v>1</v>
      </c>
      <c r="Q5987" s="0" t="n">
        <f aca="false">J5987*P5987+ROW()*0.00000001</f>
        <v>0.29005987</v>
      </c>
    </row>
    <row r="5988" customFormat="false" ht="15" hidden="false" customHeight="false" outlineLevel="0" collapsed="false">
      <c r="A5988" s="0" t="s">
        <v>2322</v>
      </c>
      <c r="B5988" s="0" t="s">
        <v>144</v>
      </c>
      <c r="C5988" s="0" t="n">
        <v>2005</v>
      </c>
      <c r="D5988" s="0" t="s">
        <v>56</v>
      </c>
      <c r="E5988" s="0" t="s">
        <v>649</v>
      </c>
      <c r="F5988" s="0" t="n">
        <v>0.22</v>
      </c>
      <c r="G5988" s="0" t="n">
        <v>0.06</v>
      </c>
      <c r="H5988" s="0" t="n">
        <v>0</v>
      </c>
      <c r="I5988" s="0" t="n">
        <v>0.01</v>
      </c>
      <c r="J5988" s="0" t="n">
        <v>0.29</v>
      </c>
      <c r="K5988" s="0" t="n">
        <v>72</v>
      </c>
      <c r="L5988" s="0" t="n">
        <v>8.1</v>
      </c>
      <c r="M5988" s="0" t="s">
        <v>73</v>
      </c>
      <c r="N5988" s="0" t="s">
        <v>66</v>
      </c>
      <c r="O5988" s="0" t="s">
        <v>37</v>
      </c>
      <c r="P5988" s="0" t="n">
        <f aca="false">IF(AND(OR(Dashboard!$B$5="All",D5988=Dashboard!$B$5),OR(Dashboard!$D$5="All",N5988=Dashboard!$D$5),OR(AND(C5988&lt;&gt;"",C5988&gt;=Dashboard!$F$5,C5988&lt;=Dashboard!$H$5),AND(C5988="",Dashboard!$F$5&lt;=1980,Dashboard!$H$5&gt;=2016))),1,0)</f>
        <v>1</v>
      </c>
      <c r="Q5988" s="0" t="n">
        <f aca="false">J5988*P5988+ROW()*0.00000001</f>
        <v>0.29005988</v>
      </c>
    </row>
    <row r="5989" customFormat="false" ht="15" hidden="false" customHeight="false" outlineLevel="0" collapsed="false">
      <c r="A5989" s="0" t="s">
        <v>3388</v>
      </c>
      <c r="B5989" s="0" t="s">
        <v>94</v>
      </c>
      <c r="C5989" s="0" t="n">
        <v>2015</v>
      </c>
      <c r="D5989" s="0" t="s">
        <v>71</v>
      </c>
      <c r="E5989" s="0" t="s">
        <v>91</v>
      </c>
      <c r="F5989" s="0" t="n">
        <v>0.14</v>
      </c>
      <c r="G5989" s="0" t="n">
        <v>0.11</v>
      </c>
      <c r="H5989" s="0" t="n">
        <v>0</v>
      </c>
      <c r="I5989" s="0" t="n">
        <v>0.05</v>
      </c>
      <c r="J5989" s="0" t="n">
        <v>0.29</v>
      </c>
      <c r="K5989" s="0" t="n">
        <v>60</v>
      </c>
      <c r="L5989" s="0" t="n">
        <v>5.7</v>
      </c>
      <c r="M5989" s="0" t="s">
        <v>73</v>
      </c>
      <c r="N5989" s="0" t="s">
        <v>74</v>
      </c>
      <c r="O5989" s="0" t="s">
        <v>53</v>
      </c>
      <c r="P5989" s="0" t="n">
        <f aca="false">IF(AND(OR(Dashboard!$B$5="All",D5989=Dashboard!$B$5),OR(Dashboard!$D$5="All",N5989=Dashboard!$D$5),OR(AND(C5989&lt;&gt;"",C5989&gt;=Dashboard!$F$5,C5989&lt;=Dashboard!$H$5),AND(C5989="",Dashboard!$F$5&lt;=1980,Dashboard!$H$5&gt;=2016))),1,0)</f>
        <v>1</v>
      </c>
      <c r="Q5989" s="0" t="n">
        <f aca="false">J5989*P5989+ROW()*0.00000001</f>
        <v>0.29005989</v>
      </c>
    </row>
    <row r="5990" customFormat="false" ht="15" hidden="false" customHeight="false" outlineLevel="0" collapsed="false">
      <c r="A5990" s="0" t="s">
        <v>4503</v>
      </c>
      <c r="B5990" s="0" t="s">
        <v>94</v>
      </c>
      <c r="C5990" s="0" t="n">
        <v>2016</v>
      </c>
      <c r="D5990" s="0" t="s">
        <v>34</v>
      </c>
      <c r="E5990" s="0" t="s">
        <v>220</v>
      </c>
      <c r="F5990" s="0" t="n">
        <v>0</v>
      </c>
      <c r="G5990" s="0" t="n">
        <v>0.22</v>
      </c>
      <c r="H5990" s="0" t="n">
        <v>0.04</v>
      </c>
      <c r="I5990" s="0" t="n">
        <v>0.04</v>
      </c>
      <c r="J5990" s="0" t="n">
        <v>0.29</v>
      </c>
      <c r="K5990" s="0" t="n">
        <v>72</v>
      </c>
      <c r="L5990" s="0" t="n">
        <v>6.6</v>
      </c>
      <c r="M5990" s="0" t="s">
        <v>36</v>
      </c>
      <c r="N5990" s="0" t="s">
        <v>74</v>
      </c>
      <c r="O5990" s="0" t="s">
        <v>37</v>
      </c>
      <c r="P5990" s="0" t="n">
        <f aca="false">IF(AND(OR(Dashboard!$B$5="All",D5990=Dashboard!$B$5),OR(Dashboard!$D$5="All",N5990=Dashboard!$D$5),OR(AND(C5990&lt;&gt;"",C5990&gt;=Dashboard!$F$5,C5990&lt;=Dashboard!$H$5),AND(C5990="",Dashboard!$F$5&lt;=1980,Dashboard!$H$5&gt;=2016))),1,0)</f>
        <v>1</v>
      </c>
      <c r="Q5990" s="0" t="n">
        <f aca="false">J5990*P5990+ROW()*0.00000001</f>
        <v>0.2900599</v>
      </c>
    </row>
    <row r="5991" customFormat="false" ht="15" hidden="false" customHeight="false" outlineLevel="0" collapsed="false">
      <c r="A5991" s="0" t="s">
        <v>4504</v>
      </c>
      <c r="B5991" s="0" t="s">
        <v>85</v>
      </c>
      <c r="C5991" s="0" t="n">
        <v>2003</v>
      </c>
      <c r="D5991" s="0" t="s">
        <v>58</v>
      </c>
      <c r="E5991" s="0" t="s">
        <v>3953</v>
      </c>
      <c r="F5991" s="0" t="n">
        <v>0</v>
      </c>
      <c r="G5991" s="0" t="n">
        <v>0</v>
      </c>
      <c r="H5991" s="0" t="n">
        <v>0.28</v>
      </c>
      <c r="I5991" s="0" t="n">
        <v>0.01</v>
      </c>
      <c r="J5991" s="0" t="n">
        <v>0.29</v>
      </c>
      <c r="N5991" s="0" t="s">
        <v>35</v>
      </c>
      <c r="P5991" s="0" t="n">
        <f aca="false">IF(AND(OR(Dashboard!$B$5="All",D5991=Dashboard!$B$5),OR(Dashboard!$D$5="All",N5991=Dashboard!$D$5),OR(AND(C5991&lt;&gt;"",C5991&gt;=Dashboard!$F$5,C5991&lt;=Dashboard!$H$5),AND(C5991="",Dashboard!$F$5&lt;=1980,Dashboard!$H$5&gt;=2016))),1,0)</f>
        <v>1</v>
      </c>
      <c r="Q5991" s="0" t="n">
        <f aca="false">J5991*P5991+ROW()*0.00000001</f>
        <v>0.29005991</v>
      </c>
    </row>
    <row r="5992" customFormat="false" ht="15" hidden="false" customHeight="false" outlineLevel="0" collapsed="false">
      <c r="A5992" s="0" t="s">
        <v>4505</v>
      </c>
      <c r="B5992" s="0" t="s">
        <v>50</v>
      </c>
      <c r="C5992" s="0" t="n">
        <v>2009</v>
      </c>
      <c r="D5992" s="0" t="s">
        <v>58</v>
      </c>
      <c r="E5992" s="0" t="s">
        <v>124</v>
      </c>
      <c r="F5992" s="0" t="n">
        <v>0.27</v>
      </c>
      <c r="G5992" s="0" t="n">
        <v>0</v>
      </c>
      <c r="H5992" s="0" t="n">
        <v>0</v>
      </c>
      <c r="I5992" s="0" t="n">
        <v>0.02</v>
      </c>
      <c r="J5992" s="0" t="n">
        <v>0.29</v>
      </c>
      <c r="M5992" s="0" t="s">
        <v>36</v>
      </c>
      <c r="N5992" s="0" t="s">
        <v>35</v>
      </c>
      <c r="P5992" s="0" t="n">
        <f aca="false">IF(AND(OR(Dashboard!$B$5="All",D5992=Dashboard!$B$5),OR(Dashboard!$D$5="All",N5992=Dashboard!$D$5),OR(AND(C5992&lt;&gt;"",C5992&gt;=Dashboard!$F$5,C5992&lt;=Dashboard!$H$5),AND(C5992="",Dashboard!$F$5&lt;=1980,Dashboard!$H$5&gt;=2016))),1,0)</f>
        <v>1</v>
      </c>
      <c r="Q5992" s="0" t="n">
        <f aca="false">J5992*P5992+ROW()*0.00000001</f>
        <v>0.29005992</v>
      </c>
    </row>
    <row r="5993" customFormat="false" ht="15" hidden="false" customHeight="false" outlineLevel="0" collapsed="false">
      <c r="A5993" s="0" t="s">
        <v>3897</v>
      </c>
      <c r="B5993" s="0" t="s">
        <v>70</v>
      </c>
      <c r="C5993" s="0" t="n">
        <v>2009</v>
      </c>
      <c r="D5993" s="0" t="s">
        <v>56</v>
      </c>
      <c r="E5993" s="0" t="s">
        <v>243</v>
      </c>
      <c r="F5993" s="0" t="n">
        <v>0.14</v>
      </c>
      <c r="G5993" s="0" t="n">
        <v>0.1</v>
      </c>
      <c r="H5993" s="0" t="n">
        <v>0.01</v>
      </c>
      <c r="I5993" s="0" t="n">
        <v>0.04</v>
      </c>
      <c r="J5993" s="0" t="n">
        <v>0.29</v>
      </c>
      <c r="K5993" s="0" t="n">
        <v>61</v>
      </c>
      <c r="L5993" s="0" t="n">
        <v>7.1</v>
      </c>
      <c r="M5993" s="0" t="s">
        <v>73</v>
      </c>
      <c r="N5993" s="0" t="s">
        <v>74</v>
      </c>
      <c r="O5993" s="0" t="s">
        <v>67</v>
      </c>
      <c r="P5993" s="0" t="n">
        <f aca="false">IF(AND(OR(Dashboard!$B$5="All",D5993=Dashboard!$B$5),OR(Dashboard!$D$5="All",N5993=Dashboard!$D$5),OR(AND(C5993&lt;&gt;"",C5993&gt;=Dashboard!$F$5,C5993&lt;=Dashboard!$H$5),AND(C5993="",Dashboard!$F$5&lt;=1980,Dashboard!$H$5&gt;=2016))),1,0)</f>
        <v>1</v>
      </c>
      <c r="Q5993" s="0" t="n">
        <f aca="false">J5993*P5993+ROW()*0.00000001</f>
        <v>0.29005993</v>
      </c>
    </row>
    <row r="5994" customFormat="false" ht="15" hidden="false" customHeight="false" outlineLevel="0" collapsed="false">
      <c r="A5994" s="0" t="s">
        <v>4506</v>
      </c>
      <c r="B5994" s="0" t="s">
        <v>76</v>
      </c>
      <c r="C5994" s="0" t="n">
        <v>2004</v>
      </c>
      <c r="D5994" s="0" t="s">
        <v>16</v>
      </c>
      <c r="E5994" s="0" t="s">
        <v>211</v>
      </c>
      <c r="F5994" s="0" t="n">
        <v>0.14</v>
      </c>
      <c r="G5994" s="0" t="n">
        <v>0.11</v>
      </c>
      <c r="H5994" s="0" t="n">
        <v>0</v>
      </c>
      <c r="I5994" s="0" t="n">
        <v>0.04</v>
      </c>
      <c r="J5994" s="0" t="n">
        <v>0.29</v>
      </c>
      <c r="K5994" s="0" t="n">
        <v>68</v>
      </c>
      <c r="L5994" s="0" t="n">
        <v>8.5</v>
      </c>
      <c r="M5994" s="0" t="s">
        <v>36</v>
      </c>
      <c r="N5994" s="0" t="s">
        <v>74</v>
      </c>
      <c r="O5994" s="0" t="s">
        <v>67</v>
      </c>
      <c r="P5994" s="0" t="n">
        <f aca="false">IF(AND(OR(Dashboard!$B$5="All",D5994=Dashboard!$B$5),OR(Dashboard!$D$5="All",N5994=Dashboard!$D$5),OR(AND(C5994&lt;&gt;"",C5994&gt;=Dashboard!$F$5,C5994&lt;=Dashboard!$H$5),AND(C5994="",Dashboard!$F$5&lt;=1980,Dashboard!$H$5&gt;=2016))),1,0)</f>
        <v>1</v>
      </c>
      <c r="Q5994" s="0" t="n">
        <f aca="false">J5994*P5994+ROW()*0.00000001</f>
        <v>0.29005994</v>
      </c>
    </row>
    <row r="5995" customFormat="false" ht="15" hidden="false" customHeight="false" outlineLevel="0" collapsed="false">
      <c r="A5995" s="0" t="s">
        <v>4507</v>
      </c>
      <c r="B5995" s="0" t="s">
        <v>64</v>
      </c>
      <c r="C5995" s="0" t="n">
        <v>2009</v>
      </c>
      <c r="D5995" s="0" t="s">
        <v>56</v>
      </c>
      <c r="E5995" s="0" t="s">
        <v>160</v>
      </c>
      <c r="F5995" s="0" t="n">
        <v>0.16</v>
      </c>
      <c r="G5995" s="0" t="n">
        <v>0.1</v>
      </c>
      <c r="H5995" s="0" t="n">
        <v>0</v>
      </c>
      <c r="I5995" s="0" t="n">
        <v>0.03</v>
      </c>
      <c r="J5995" s="0" t="n">
        <v>0.29</v>
      </c>
      <c r="K5995" s="0" t="n">
        <v>82</v>
      </c>
      <c r="L5995" s="0" t="n">
        <v>8.2</v>
      </c>
      <c r="M5995" s="0" t="s">
        <v>73</v>
      </c>
      <c r="N5995" s="0" t="s">
        <v>66</v>
      </c>
      <c r="O5995" s="0" t="s">
        <v>42</v>
      </c>
      <c r="P5995" s="0" t="n">
        <f aca="false">IF(AND(OR(Dashboard!$B$5="All",D5995=Dashboard!$B$5),OR(Dashboard!$D$5="All",N5995=Dashboard!$D$5),OR(AND(C5995&lt;&gt;"",C5995&gt;=Dashboard!$F$5,C5995&lt;=Dashboard!$H$5),AND(C5995="",Dashboard!$F$5&lt;=1980,Dashboard!$H$5&gt;=2016))),1,0)</f>
        <v>1</v>
      </c>
      <c r="Q5995" s="0" t="n">
        <f aca="false">J5995*P5995+ROW()*0.00000001</f>
        <v>0.29005995</v>
      </c>
    </row>
    <row r="5996" customFormat="false" ht="15" hidden="false" customHeight="false" outlineLevel="0" collapsed="false">
      <c r="A5996" s="0" t="s">
        <v>4508</v>
      </c>
      <c r="B5996" s="0" t="s">
        <v>76</v>
      </c>
      <c r="C5996" s="0" t="n">
        <v>2005</v>
      </c>
      <c r="D5996" s="0" t="s">
        <v>41</v>
      </c>
      <c r="E5996" s="0" t="s">
        <v>72</v>
      </c>
      <c r="F5996" s="0" t="n">
        <v>0.14</v>
      </c>
      <c r="G5996" s="0" t="n">
        <v>0.11</v>
      </c>
      <c r="H5996" s="0" t="n">
        <v>0</v>
      </c>
      <c r="I5996" s="0" t="n">
        <v>0.04</v>
      </c>
      <c r="J5996" s="0" t="n">
        <v>0.29</v>
      </c>
      <c r="K5996" s="0" t="n">
        <v>58</v>
      </c>
      <c r="L5996" s="0" t="n">
        <v>7.3</v>
      </c>
      <c r="M5996" s="0" t="s">
        <v>36</v>
      </c>
      <c r="N5996" s="0" t="s">
        <v>74</v>
      </c>
      <c r="O5996" s="0" t="s">
        <v>53</v>
      </c>
      <c r="P5996" s="0" t="n">
        <f aca="false">IF(AND(OR(Dashboard!$B$5="All",D5996=Dashboard!$B$5),OR(Dashboard!$D$5="All",N5996=Dashboard!$D$5),OR(AND(C5996&lt;&gt;"",C5996&gt;=Dashboard!$F$5,C5996&lt;=Dashboard!$H$5),AND(C5996="",Dashboard!$F$5&lt;=1980,Dashboard!$H$5&gt;=2016))),1,0)</f>
        <v>1</v>
      </c>
      <c r="Q5996" s="0" t="n">
        <f aca="false">J5996*P5996+ROW()*0.00000001</f>
        <v>0.29005996</v>
      </c>
    </row>
    <row r="5997" customFormat="false" ht="15" hidden="false" customHeight="false" outlineLevel="0" collapsed="false">
      <c r="A5997" s="0" t="s">
        <v>4509</v>
      </c>
      <c r="B5997" s="0" t="s">
        <v>159</v>
      </c>
      <c r="C5997" s="0" t="n">
        <v>1981</v>
      </c>
      <c r="D5997" s="0" t="s">
        <v>71</v>
      </c>
      <c r="E5997" s="0" t="s">
        <v>520</v>
      </c>
      <c r="F5997" s="0" t="n">
        <v>0.27</v>
      </c>
      <c r="G5997" s="0" t="n">
        <v>0.02</v>
      </c>
      <c r="H5997" s="0" t="n">
        <v>0</v>
      </c>
      <c r="I5997" s="0" t="n">
        <v>0</v>
      </c>
      <c r="J5997" s="0" t="n">
        <v>0.29</v>
      </c>
      <c r="N5997" s="0" t="s">
        <v>161</v>
      </c>
      <c r="P5997" s="0" t="n">
        <f aca="false">IF(AND(OR(Dashboard!$B$5="All",D5997=Dashboard!$B$5),OR(Dashboard!$D$5="All",N5997=Dashboard!$D$5),OR(AND(C5997&lt;&gt;"",C5997&gt;=Dashboard!$F$5,C5997&lt;=Dashboard!$H$5),AND(C5997="",Dashboard!$F$5&lt;=1980,Dashboard!$H$5&gt;=2016))),1,0)</f>
        <v>1</v>
      </c>
      <c r="Q5997" s="0" t="n">
        <f aca="false">J5997*P5997+ROW()*0.00000001</f>
        <v>0.29005997</v>
      </c>
    </row>
    <row r="5998" customFormat="false" ht="15" hidden="false" customHeight="false" outlineLevel="0" collapsed="false">
      <c r="A5998" s="0" t="s">
        <v>4510</v>
      </c>
      <c r="B5998" s="0" t="s">
        <v>50</v>
      </c>
      <c r="C5998" s="0" t="n">
        <v>2010</v>
      </c>
      <c r="D5998" s="0" t="s">
        <v>48</v>
      </c>
      <c r="E5998" s="0" t="s">
        <v>243</v>
      </c>
      <c r="F5998" s="0" t="n">
        <v>0.1</v>
      </c>
      <c r="G5998" s="0" t="n">
        <v>0.16</v>
      </c>
      <c r="H5998" s="0" t="n">
        <v>0</v>
      </c>
      <c r="I5998" s="0" t="n">
        <v>0.03</v>
      </c>
      <c r="J5998" s="0" t="n">
        <v>0.29</v>
      </c>
      <c r="M5998" s="0" t="s">
        <v>36</v>
      </c>
      <c r="N5998" s="0" t="s">
        <v>35</v>
      </c>
      <c r="P5998" s="0" t="n">
        <f aca="false">IF(AND(OR(Dashboard!$B$5="All",D5998=Dashboard!$B$5),OR(Dashboard!$D$5="All",N5998=Dashboard!$D$5),OR(AND(C5998&lt;&gt;"",C5998&gt;=Dashboard!$F$5,C5998&lt;=Dashboard!$H$5),AND(C5998="",Dashboard!$F$5&lt;=1980,Dashboard!$H$5&gt;=2016))),1,0)</f>
        <v>1</v>
      </c>
      <c r="Q5998" s="0" t="n">
        <f aca="false">J5998*P5998+ROW()*0.00000001</f>
        <v>0.29005998</v>
      </c>
    </row>
    <row r="5999" customFormat="false" ht="15" hidden="false" customHeight="false" outlineLevel="0" collapsed="false">
      <c r="A5999" s="0" t="s">
        <v>4511</v>
      </c>
      <c r="B5999" s="0" t="s">
        <v>164</v>
      </c>
      <c r="C5999" s="0" t="n">
        <v>2008</v>
      </c>
      <c r="D5999" s="0" t="s">
        <v>41</v>
      </c>
      <c r="E5999" s="0" t="s">
        <v>1551</v>
      </c>
      <c r="F5999" s="0" t="n">
        <v>0.13</v>
      </c>
      <c r="G5999" s="0" t="n">
        <v>0.1</v>
      </c>
      <c r="H5999" s="0" t="n">
        <v>0</v>
      </c>
      <c r="I5999" s="0" t="n">
        <v>0.06</v>
      </c>
      <c r="J5999" s="0" t="n">
        <v>0.29</v>
      </c>
      <c r="K5999" s="0" t="n">
        <v>74</v>
      </c>
      <c r="L5999" s="0" t="n">
        <v>8.2</v>
      </c>
      <c r="M5999" s="0" t="s">
        <v>103</v>
      </c>
      <c r="N5999" s="0" t="s">
        <v>74</v>
      </c>
      <c r="O5999" s="0" t="s">
        <v>37</v>
      </c>
      <c r="P5999" s="0" t="n">
        <f aca="false">IF(AND(OR(Dashboard!$B$5="All",D5999=Dashboard!$B$5),OR(Dashboard!$D$5="All",N5999=Dashboard!$D$5),OR(AND(C5999&lt;&gt;"",C5999&gt;=Dashboard!$F$5,C5999&lt;=Dashboard!$H$5),AND(C5999="",Dashboard!$F$5&lt;=1980,Dashboard!$H$5&gt;=2016))),1,0)</f>
        <v>1</v>
      </c>
      <c r="Q5999" s="0" t="n">
        <f aca="false">J5999*P5999+ROW()*0.00000001</f>
        <v>0.29005999</v>
      </c>
    </row>
    <row r="6000" customFormat="false" ht="15" hidden="false" customHeight="false" outlineLevel="0" collapsed="false">
      <c r="A6000" s="0" t="s">
        <v>4512</v>
      </c>
      <c r="B6000" s="0" t="s">
        <v>76</v>
      </c>
      <c r="C6000" s="0" t="n">
        <v>2001</v>
      </c>
      <c r="D6000" s="0" t="s">
        <v>34</v>
      </c>
      <c r="E6000" s="0" t="s">
        <v>220</v>
      </c>
      <c r="F6000" s="0" t="n">
        <v>0</v>
      </c>
      <c r="G6000" s="0" t="n">
        <v>0</v>
      </c>
      <c r="H6000" s="0" t="n">
        <v>0.29</v>
      </c>
      <c r="I6000" s="0" t="n">
        <v>0</v>
      </c>
      <c r="J6000" s="0" t="n">
        <v>0.29</v>
      </c>
      <c r="N6000" s="0" t="s">
        <v>74</v>
      </c>
      <c r="P6000" s="0" t="n">
        <f aca="false">IF(AND(OR(Dashboard!$B$5="All",D6000=Dashboard!$B$5),OR(Dashboard!$D$5="All",N6000=Dashboard!$D$5),OR(AND(C6000&lt;&gt;"",C6000&gt;=Dashboard!$F$5,C6000&lt;=Dashboard!$H$5),AND(C6000="",Dashboard!$F$5&lt;=1980,Dashboard!$H$5&gt;=2016))),1,0)</f>
        <v>1</v>
      </c>
      <c r="Q6000" s="0" t="n">
        <f aca="false">J6000*P6000+ROW()*0.00000001</f>
        <v>0.29006</v>
      </c>
    </row>
    <row r="6001" customFormat="false" ht="15" hidden="false" customHeight="false" outlineLevel="0" collapsed="false">
      <c r="A6001" s="0" t="s">
        <v>2357</v>
      </c>
      <c r="B6001" s="0" t="s">
        <v>108</v>
      </c>
      <c r="C6001" s="0" t="n">
        <v>1999</v>
      </c>
      <c r="D6001" s="0" t="s">
        <v>41</v>
      </c>
      <c r="E6001" s="0" t="s">
        <v>449</v>
      </c>
      <c r="F6001" s="0" t="n">
        <v>0.23</v>
      </c>
      <c r="G6001" s="0" t="n">
        <v>0.06</v>
      </c>
      <c r="H6001" s="0" t="n">
        <v>0</v>
      </c>
      <c r="I6001" s="0" t="n">
        <v>0</v>
      </c>
      <c r="J6001" s="0" t="n">
        <v>0.29</v>
      </c>
      <c r="N6001" s="0" t="s">
        <v>35</v>
      </c>
      <c r="P6001" s="0" t="n">
        <f aca="false">IF(AND(OR(Dashboard!$B$5="All",D6001=Dashboard!$B$5),OR(Dashboard!$D$5="All",N6001=Dashboard!$D$5),OR(AND(C6001&lt;&gt;"",C6001&gt;=Dashboard!$F$5,C6001&lt;=Dashboard!$H$5),AND(C6001="",Dashboard!$F$5&lt;=1980,Dashboard!$H$5&gt;=2016))),1,0)</f>
        <v>1</v>
      </c>
      <c r="Q6001" s="0" t="n">
        <f aca="false">J6001*P6001+ROW()*0.00000001</f>
        <v>0.29006001</v>
      </c>
    </row>
    <row r="6002" customFormat="false" ht="15" hidden="false" customHeight="false" outlineLevel="0" collapsed="false">
      <c r="A6002" s="0" t="s">
        <v>4513</v>
      </c>
      <c r="B6002" s="0" t="s">
        <v>108</v>
      </c>
      <c r="C6002" s="0" t="n">
        <v>1999</v>
      </c>
      <c r="D6002" s="0" t="s">
        <v>41</v>
      </c>
      <c r="E6002" s="0" t="s">
        <v>142</v>
      </c>
      <c r="F6002" s="0" t="n">
        <v>0.23</v>
      </c>
      <c r="G6002" s="0" t="n">
        <v>0.06</v>
      </c>
      <c r="H6002" s="0" t="n">
        <v>0</v>
      </c>
      <c r="I6002" s="0" t="n">
        <v>0</v>
      </c>
      <c r="J6002" s="0" t="n">
        <v>0.29</v>
      </c>
      <c r="N6002" s="0" t="s">
        <v>35</v>
      </c>
      <c r="P6002" s="0" t="n">
        <f aca="false">IF(AND(OR(Dashboard!$B$5="All",D6002=Dashboard!$B$5),OR(Dashboard!$D$5="All",N6002=Dashboard!$D$5),OR(AND(C6002&lt;&gt;"",C6002&gt;=Dashboard!$F$5,C6002&lt;=Dashboard!$H$5),AND(C6002="",Dashboard!$F$5&lt;=1980,Dashboard!$H$5&gt;=2016))),1,0)</f>
        <v>1</v>
      </c>
      <c r="Q6002" s="0" t="n">
        <f aca="false">J6002*P6002+ROW()*0.00000001</f>
        <v>0.29006002</v>
      </c>
    </row>
    <row r="6003" customFormat="false" ht="15" hidden="false" customHeight="false" outlineLevel="0" collapsed="false">
      <c r="A6003" s="0" t="s">
        <v>4514</v>
      </c>
      <c r="B6003" s="0" t="s">
        <v>108</v>
      </c>
      <c r="C6003" s="0" t="n">
        <v>1997</v>
      </c>
      <c r="D6003" s="0" t="s">
        <v>102</v>
      </c>
      <c r="E6003" s="0" t="s">
        <v>649</v>
      </c>
      <c r="F6003" s="0" t="n">
        <v>0.23</v>
      </c>
      <c r="G6003" s="0" t="n">
        <v>0.06</v>
      </c>
      <c r="H6003" s="0" t="n">
        <v>0</v>
      </c>
      <c r="I6003" s="0" t="n">
        <v>0</v>
      </c>
      <c r="J6003" s="0" t="n">
        <v>0.29</v>
      </c>
      <c r="N6003" s="0" t="s">
        <v>35</v>
      </c>
      <c r="P6003" s="0" t="n">
        <f aca="false">IF(AND(OR(Dashboard!$B$5="All",D6003=Dashboard!$B$5),OR(Dashboard!$D$5="All",N6003=Dashboard!$D$5),OR(AND(C6003&lt;&gt;"",C6003&gt;=Dashboard!$F$5,C6003&lt;=Dashboard!$H$5),AND(C6003="",Dashboard!$F$5&lt;=1980,Dashboard!$H$5&gt;=2016))),1,0)</f>
        <v>1</v>
      </c>
      <c r="Q6003" s="0" t="n">
        <f aca="false">J6003*P6003+ROW()*0.00000001</f>
        <v>0.29006003</v>
      </c>
    </row>
    <row r="6004" customFormat="false" ht="15" hidden="false" customHeight="false" outlineLevel="0" collapsed="false">
      <c r="A6004" s="0" t="s">
        <v>4515</v>
      </c>
      <c r="B6004" s="0" t="s">
        <v>108</v>
      </c>
      <c r="C6004" s="0" t="n">
        <v>1998</v>
      </c>
      <c r="D6004" s="0" t="s">
        <v>41</v>
      </c>
      <c r="E6004" s="0" t="s">
        <v>449</v>
      </c>
      <c r="F6004" s="0" t="n">
        <v>0.23</v>
      </c>
      <c r="G6004" s="0" t="n">
        <v>0.06</v>
      </c>
      <c r="H6004" s="0" t="n">
        <v>0</v>
      </c>
      <c r="I6004" s="0" t="n">
        <v>0</v>
      </c>
      <c r="J6004" s="0" t="n">
        <v>0.29</v>
      </c>
      <c r="N6004" s="0" t="s">
        <v>35</v>
      </c>
      <c r="P6004" s="0" t="n">
        <f aca="false">IF(AND(OR(Dashboard!$B$5="All",D6004=Dashboard!$B$5),OR(Dashboard!$D$5="All",N6004=Dashboard!$D$5),OR(AND(C6004&lt;&gt;"",C6004&gt;=Dashboard!$F$5,C6004&lt;=Dashboard!$H$5),AND(C6004="",Dashboard!$F$5&lt;=1980,Dashboard!$H$5&gt;=2016))),1,0)</f>
        <v>1</v>
      </c>
      <c r="Q6004" s="0" t="n">
        <f aca="false">J6004*P6004+ROW()*0.00000001</f>
        <v>0.29006004</v>
      </c>
    </row>
    <row r="6005" customFormat="false" ht="15" hidden="false" customHeight="false" outlineLevel="0" collapsed="false">
      <c r="A6005" s="0" t="s">
        <v>4516</v>
      </c>
      <c r="B6005" s="0" t="s">
        <v>108</v>
      </c>
      <c r="C6005" s="0" t="n">
        <v>1998</v>
      </c>
      <c r="D6005" s="0" t="s">
        <v>41</v>
      </c>
      <c r="E6005" s="0" t="s">
        <v>3686</v>
      </c>
      <c r="F6005" s="0" t="n">
        <v>0.23</v>
      </c>
      <c r="G6005" s="0" t="n">
        <v>0.06</v>
      </c>
      <c r="H6005" s="0" t="n">
        <v>0</v>
      </c>
      <c r="I6005" s="0" t="n">
        <v>0</v>
      </c>
      <c r="J6005" s="0" t="n">
        <v>0.29</v>
      </c>
      <c r="N6005" s="0" t="s">
        <v>35</v>
      </c>
      <c r="P6005" s="0" t="n">
        <f aca="false">IF(AND(OR(Dashboard!$B$5="All",D6005=Dashboard!$B$5),OR(Dashboard!$D$5="All",N6005=Dashboard!$D$5),OR(AND(C6005&lt;&gt;"",C6005&gt;=Dashboard!$F$5,C6005&lt;=Dashboard!$H$5),AND(C6005="",Dashboard!$F$5&lt;=1980,Dashboard!$H$5&gt;=2016))),1,0)</f>
        <v>1</v>
      </c>
      <c r="Q6005" s="0" t="n">
        <f aca="false">J6005*P6005+ROW()*0.00000001</f>
        <v>0.29006005</v>
      </c>
    </row>
    <row r="6006" customFormat="false" ht="15" hidden="false" customHeight="false" outlineLevel="0" collapsed="false">
      <c r="A6006" s="0" t="s">
        <v>4517</v>
      </c>
      <c r="B6006" s="0" t="s">
        <v>108</v>
      </c>
      <c r="C6006" s="0" t="n">
        <v>1999</v>
      </c>
      <c r="D6006" s="0" t="s">
        <v>34</v>
      </c>
      <c r="E6006" s="0" t="s">
        <v>35</v>
      </c>
      <c r="F6006" s="0" t="n">
        <v>0.23</v>
      </c>
      <c r="G6006" s="0" t="n">
        <v>0.06</v>
      </c>
      <c r="H6006" s="0" t="n">
        <v>0</v>
      </c>
      <c r="I6006" s="0" t="n">
        <v>0</v>
      </c>
      <c r="J6006" s="0" t="n">
        <v>0.29</v>
      </c>
      <c r="N6006" s="0" t="s">
        <v>35</v>
      </c>
      <c r="P6006" s="0" t="n">
        <f aca="false">IF(AND(OR(Dashboard!$B$5="All",D6006=Dashboard!$B$5),OR(Dashboard!$D$5="All",N6006=Dashboard!$D$5),OR(AND(C6006&lt;&gt;"",C6006&gt;=Dashboard!$F$5,C6006&lt;=Dashboard!$H$5),AND(C6006="",Dashboard!$F$5&lt;=1980,Dashboard!$H$5&gt;=2016))),1,0)</f>
        <v>1</v>
      </c>
      <c r="Q6006" s="0" t="n">
        <f aca="false">J6006*P6006+ROW()*0.00000001</f>
        <v>0.29006006</v>
      </c>
    </row>
    <row r="6007" customFormat="false" ht="15" hidden="false" customHeight="false" outlineLevel="0" collapsed="false">
      <c r="A6007" s="0" t="s">
        <v>4518</v>
      </c>
      <c r="B6007" s="0" t="s">
        <v>108</v>
      </c>
      <c r="C6007" s="0" t="n">
        <v>1999</v>
      </c>
      <c r="D6007" s="0" t="s">
        <v>48</v>
      </c>
      <c r="E6007" s="0" t="s">
        <v>35</v>
      </c>
      <c r="F6007" s="0" t="n">
        <v>0.22</v>
      </c>
      <c r="G6007" s="0" t="n">
        <v>0.05</v>
      </c>
      <c r="H6007" s="0" t="n">
        <v>0.02</v>
      </c>
      <c r="I6007" s="0" t="n">
        <v>0</v>
      </c>
      <c r="J6007" s="0" t="n">
        <v>0.29</v>
      </c>
      <c r="N6007" s="0" t="s">
        <v>35</v>
      </c>
      <c r="P6007" s="0" t="n">
        <f aca="false">IF(AND(OR(Dashboard!$B$5="All",D6007=Dashboard!$B$5),OR(Dashboard!$D$5="All",N6007=Dashboard!$D$5),OR(AND(C6007&lt;&gt;"",C6007&gt;=Dashboard!$F$5,C6007&lt;=Dashboard!$H$5),AND(C6007="",Dashboard!$F$5&lt;=1980,Dashboard!$H$5&gt;=2016))),1,0)</f>
        <v>1</v>
      </c>
      <c r="Q6007" s="0" t="n">
        <f aca="false">J6007*P6007+ROW()*0.00000001</f>
        <v>0.29006007</v>
      </c>
    </row>
    <row r="6008" customFormat="false" ht="15" hidden="false" customHeight="false" outlineLevel="0" collapsed="false">
      <c r="A6008" s="0" t="s">
        <v>4519</v>
      </c>
      <c r="B6008" s="0" t="s">
        <v>108</v>
      </c>
      <c r="C6008" s="0" t="n">
        <v>1999</v>
      </c>
      <c r="D6008" s="0" t="s">
        <v>102</v>
      </c>
      <c r="E6008" s="0" t="s">
        <v>1904</v>
      </c>
      <c r="F6008" s="0" t="n">
        <v>0.23</v>
      </c>
      <c r="G6008" s="0" t="n">
        <v>0.06</v>
      </c>
      <c r="H6008" s="0" t="n">
        <v>0</v>
      </c>
      <c r="I6008" s="0" t="n">
        <v>0</v>
      </c>
      <c r="J6008" s="0" t="n">
        <v>0.29</v>
      </c>
      <c r="N6008" s="0" t="s">
        <v>35</v>
      </c>
      <c r="P6008" s="0" t="n">
        <f aca="false">IF(AND(OR(Dashboard!$B$5="All",D6008=Dashboard!$B$5),OR(Dashboard!$D$5="All",N6008=Dashboard!$D$5),OR(AND(C6008&lt;&gt;"",C6008&gt;=Dashboard!$F$5,C6008&lt;=Dashboard!$H$5),AND(C6008="",Dashboard!$F$5&lt;=1980,Dashboard!$H$5&gt;=2016))),1,0)</f>
        <v>1</v>
      </c>
      <c r="Q6008" s="0" t="n">
        <f aca="false">J6008*P6008+ROW()*0.00000001</f>
        <v>0.29006008</v>
      </c>
    </row>
    <row r="6009" customFormat="false" ht="15" hidden="false" customHeight="false" outlineLevel="0" collapsed="false">
      <c r="A6009" s="0" t="s">
        <v>4520</v>
      </c>
      <c r="B6009" s="0" t="s">
        <v>70</v>
      </c>
      <c r="C6009" s="0" t="n">
        <v>2007</v>
      </c>
      <c r="D6009" s="0" t="s">
        <v>71</v>
      </c>
      <c r="E6009" s="0" t="s">
        <v>142</v>
      </c>
      <c r="F6009" s="0" t="n">
        <v>0.25</v>
      </c>
      <c r="G6009" s="0" t="n">
        <v>0.02</v>
      </c>
      <c r="H6009" s="0" t="n">
        <v>0</v>
      </c>
      <c r="I6009" s="0" t="n">
        <v>0.03</v>
      </c>
      <c r="J6009" s="0" t="n">
        <v>0.29</v>
      </c>
      <c r="N6009" s="0" t="s">
        <v>74</v>
      </c>
      <c r="P6009" s="0" t="n">
        <f aca="false">IF(AND(OR(Dashboard!$B$5="All",D6009=Dashboard!$B$5),OR(Dashboard!$D$5="All",N6009=Dashboard!$D$5),OR(AND(C6009&lt;&gt;"",C6009&gt;=Dashboard!$F$5,C6009&lt;=Dashboard!$H$5),AND(C6009="",Dashboard!$F$5&lt;=1980,Dashboard!$H$5&gt;=2016))),1,0)</f>
        <v>1</v>
      </c>
      <c r="Q6009" s="0" t="n">
        <f aca="false">J6009*P6009+ROW()*0.00000001</f>
        <v>0.29006009</v>
      </c>
    </row>
    <row r="6010" customFormat="false" ht="15" hidden="false" customHeight="false" outlineLevel="0" collapsed="false">
      <c r="A6010" s="0" t="s">
        <v>4521</v>
      </c>
      <c r="B6010" s="0" t="s">
        <v>85</v>
      </c>
      <c r="C6010" s="0" t="n">
        <v>2003</v>
      </c>
      <c r="D6010" s="0" t="s">
        <v>52</v>
      </c>
      <c r="E6010" s="0" t="s">
        <v>160</v>
      </c>
      <c r="F6010" s="0" t="n">
        <v>0.21</v>
      </c>
      <c r="G6010" s="0" t="n">
        <v>0.08</v>
      </c>
      <c r="H6010" s="0" t="n">
        <v>0</v>
      </c>
      <c r="I6010" s="0" t="n">
        <v>0.01</v>
      </c>
      <c r="J6010" s="0" t="n">
        <v>0.29</v>
      </c>
      <c r="K6010" s="0" t="n">
        <v>69</v>
      </c>
      <c r="L6010" s="0" t="n">
        <v>8</v>
      </c>
      <c r="M6010" s="0" t="s">
        <v>36</v>
      </c>
      <c r="N6010" s="0" t="s">
        <v>35</v>
      </c>
      <c r="O6010" s="0" t="s">
        <v>67</v>
      </c>
      <c r="P6010" s="0" t="n">
        <f aca="false">IF(AND(OR(Dashboard!$B$5="All",D6010=Dashboard!$B$5),OR(Dashboard!$D$5="All",N6010=Dashboard!$D$5),OR(AND(C6010&lt;&gt;"",C6010&gt;=Dashboard!$F$5,C6010&lt;=Dashboard!$H$5),AND(C6010="",Dashboard!$F$5&lt;=1980,Dashboard!$H$5&gt;=2016))),1,0)</f>
        <v>1</v>
      </c>
      <c r="Q6010" s="0" t="n">
        <f aca="false">J6010*P6010+ROW()*0.00000001</f>
        <v>0.2900601</v>
      </c>
    </row>
    <row r="6011" customFormat="false" ht="15" hidden="false" customHeight="false" outlineLevel="0" collapsed="false">
      <c r="A6011" s="0" t="s">
        <v>3607</v>
      </c>
      <c r="B6011" s="0" t="s">
        <v>76</v>
      </c>
      <c r="C6011" s="0" t="n">
        <v>2009</v>
      </c>
      <c r="D6011" s="0" t="s">
        <v>102</v>
      </c>
      <c r="E6011" s="0" t="s">
        <v>418</v>
      </c>
      <c r="F6011" s="0" t="n">
        <v>0.14</v>
      </c>
      <c r="G6011" s="0" t="n">
        <v>0.11</v>
      </c>
      <c r="H6011" s="0" t="n">
        <v>0</v>
      </c>
      <c r="I6011" s="0" t="n">
        <v>0.04</v>
      </c>
      <c r="J6011" s="0" t="n">
        <v>0.29</v>
      </c>
      <c r="M6011" s="0" t="s">
        <v>125</v>
      </c>
      <c r="N6011" s="0" t="s">
        <v>74</v>
      </c>
      <c r="P6011" s="0" t="n">
        <f aca="false">IF(AND(OR(Dashboard!$B$5="All",D6011=Dashboard!$B$5),OR(Dashboard!$D$5="All",N6011=Dashboard!$D$5),OR(AND(C6011&lt;&gt;"",C6011&gt;=Dashboard!$F$5,C6011&lt;=Dashboard!$H$5),AND(C6011="",Dashboard!$F$5&lt;=1980,Dashboard!$H$5&gt;=2016))),1,0)</f>
        <v>1</v>
      </c>
      <c r="Q6011" s="0" t="n">
        <f aca="false">J6011*P6011+ROW()*0.00000001</f>
        <v>0.29006011</v>
      </c>
    </row>
    <row r="6012" customFormat="false" ht="15" hidden="false" customHeight="false" outlineLevel="0" collapsed="false">
      <c r="A6012" s="0" t="s">
        <v>4522</v>
      </c>
      <c r="B6012" s="0" t="s">
        <v>50</v>
      </c>
      <c r="C6012" s="0" t="n">
        <v>2007</v>
      </c>
      <c r="D6012" s="0" t="s">
        <v>58</v>
      </c>
      <c r="E6012" s="0" t="s">
        <v>124</v>
      </c>
      <c r="F6012" s="0" t="n">
        <v>0.23</v>
      </c>
      <c r="G6012" s="0" t="n">
        <v>0.03</v>
      </c>
      <c r="H6012" s="0" t="n">
        <v>0</v>
      </c>
      <c r="I6012" s="0" t="n">
        <v>0.02</v>
      </c>
      <c r="J6012" s="0" t="n">
        <v>0.29</v>
      </c>
      <c r="K6012" s="0" t="n">
        <v>43</v>
      </c>
      <c r="M6012" s="0" t="s">
        <v>36</v>
      </c>
      <c r="N6012" s="0" t="s">
        <v>35</v>
      </c>
      <c r="O6012" s="0" t="s">
        <v>177</v>
      </c>
      <c r="P6012" s="0" t="n">
        <f aca="false">IF(AND(OR(Dashboard!$B$5="All",D6012=Dashboard!$B$5),OR(Dashboard!$D$5="All",N6012=Dashboard!$D$5),OR(AND(C6012&lt;&gt;"",C6012&gt;=Dashboard!$F$5,C6012&lt;=Dashboard!$H$5),AND(C6012="",Dashboard!$F$5&lt;=1980,Dashboard!$H$5&gt;=2016))),1,0)</f>
        <v>1</v>
      </c>
      <c r="Q6012" s="0" t="n">
        <f aca="false">J6012*P6012+ROW()*0.00000001</f>
        <v>0.29006012</v>
      </c>
    </row>
    <row r="6013" customFormat="false" ht="15" hidden="false" customHeight="false" outlineLevel="0" collapsed="false">
      <c r="A6013" s="0" t="s">
        <v>4523</v>
      </c>
      <c r="B6013" s="0" t="s">
        <v>33</v>
      </c>
      <c r="C6013" s="0" t="n">
        <v>2008</v>
      </c>
      <c r="D6013" s="0" t="s">
        <v>58</v>
      </c>
      <c r="E6013" s="0" t="s">
        <v>1259</v>
      </c>
      <c r="F6013" s="0" t="n">
        <v>0.23</v>
      </c>
      <c r="G6013" s="0" t="n">
        <v>0.03</v>
      </c>
      <c r="H6013" s="0" t="n">
        <v>0</v>
      </c>
      <c r="I6013" s="0" t="n">
        <v>0.02</v>
      </c>
      <c r="J6013" s="0" t="n">
        <v>0.29</v>
      </c>
      <c r="K6013" s="0" t="n">
        <v>69</v>
      </c>
      <c r="L6013" s="0" t="n">
        <v>8.8</v>
      </c>
      <c r="M6013" s="0" t="s">
        <v>36</v>
      </c>
      <c r="N6013" s="0" t="s">
        <v>35</v>
      </c>
      <c r="O6013" s="0" t="s">
        <v>67</v>
      </c>
      <c r="P6013" s="0" t="n">
        <f aca="false">IF(AND(OR(Dashboard!$B$5="All",D6013=Dashboard!$B$5),OR(Dashboard!$D$5="All",N6013=Dashboard!$D$5),OR(AND(C6013&lt;&gt;"",C6013&gt;=Dashboard!$F$5,C6013&lt;=Dashboard!$H$5),AND(C6013="",Dashboard!$F$5&lt;=1980,Dashboard!$H$5&gt;=2016))),1,0)</f>
        <v>1</v>
      </c>
      <c r="Q6013" s="0" t="n">
        <f aca="false">J6013*P6013+ROW()*0.00000001</f>
        <v>0.29006013</v>
      </c>
    </row>
    <row r="6014" customFormat="false" ht="15" hidden="false" customHeight="false" outlineLevel="0" collapsed="false">
      <c r="A6014" s="0" t="s">
        <v>2895</v>
      </c>
      <c r="B6014" s="0" t="s">
        <v>70</v>
      </c>
      <c r="C6014" s="0" t="n">
        <v>2015</v>
      </c>
      <c r="D6014" s="0" t="s">
        <v>71</v>
      </c>
      <c r="E6014" s="0" t="s">
        <v>211</v>
      </c>
      <c r="F6014" s="0" t="n">
        <v>0.06</v>
      </c>
      <c r="G6014" s="0" t="n">
        <v>0.05</v>
      </c>
      <c r="H6014" s="0" t="n">
        <v>0.16</v>
      </c>
      <c r="I6014" s="0" t="n">
        <v>0.02</v>
      </c>
      <c r="J6014" s="0" t="n">
        <v>0.29</v>
      </c>
      <c r="L6014" s="0" t="n">
        <v>6.8</v>
      </c>
      <c r="M6014" s="0" t="s">
        <v>73</v>
      </c>
      <c r="N6014" s="0" t="s">
        <v>74</v>
      </c>
      <c r="P6014" s="0" t="n">
        <f aca="false">IF(AND(OR(Dashboard!$B$5="All",D6014=Dashboard!$B$5),OR(Dashboard!$D$5="All",N6014=Dashboard!$D$5),OR(AND(C6014&lt;&gt;"",C6014&gt;=Dashboard!$F$5,C6014&lt;=Dashboard!$H$5),AND(C6014="",Dashboard!$F$5&lt;=1980,Dashboard!$H$5&gt;=2016))),1,0)</f>
        <v>1</v>
      </c>
      <c r="Q6014" s="0" t="n">
        <f aca="false">J6014*P6014+ROW()*0.00000001</f>
        <v>0.29006014</v>
      </c>
    </row>
    <row r="6015" customFormat="false" ht="15" hidden="false" customHeight="false" outlineLevel="0" collapsed="false">
      <c r="A6015" s="0" t="s">
        <v>4524</v>
      </c>
      <c r="B6015" s="0" t="s">
        <v>76</v>
      </c>
      <c r="C6015" s="0" t="n">
        <v>2005</v>
      </c>
      <c r="D6015" s="0" t="s">
        <v>58</v>
      </c>
      <c r="E6015" s="0" t="s">
        <v>547</v>
      </c>
      <c r="F6015" s="0" t="n">
        <v>0.14</v>
      </c>
      <c r="G6015" s="0" t="n">
        <v>0.11</v>
      </c>
      <c r="H6015" s="0" t="n">
        <v>0</v>
      </c>
      <c r="I6015" s="0" t="n">
        <v>0.04</v>
      </c>
      <c r="J6015" s="0" t="n">
        <v>0.29</v>
      </c>
      <c r="K6015" s="0" t="n">
        <v>76</v>
      </c>
      <c r="L6015" s="0" t="n">
        <v>8.4</v>
      </c>
      <c r="M6015" s="0" t="s">
        <v>103</v>
      </c>
      <c r="N6015" s="0" t="s">
        <v>74</v>
      </c>
      <c r="O6015" s="0" t="s">
        <v>37</v>
      </c>
      <c r="P6015" s="0" t="n">
        <f aca="false">IF(AND(OR(Dashboard!$B$5="All",D6015=Dashboard!$B$5),OR(Dashboard!$D$5="All",N6015=Dashboard!$D$5),OR(AND(C6015&lt;&gt;"",C6015&gt;=Dashboard!$F$5,C6015&lt;=Dashboard!$H$5),AND(C6015="",Dashboard!$F$5&lt;=1980,Dashboard!$H$5&gt;=2016))),1,0)</f>
        <v>1</v>
      </c>
      <c r="Q6015" s="0" t="n">
        <f aca="false">J6015*P6015+ROW()*0.00000001</f>
        <v>0.29006015</v>
      </c>
    </row>
    <row r="6016" customFormat="false" ht="15" hidden="false" customHeight="false" outlineLevel="0" collapsed="false">
      <c r="A6016" s="0" t="s">
        <v>4525</v>
      </c>
      <c r="B6016" s="0" t="s">
        <v>33</v>
      </c>
      <c r="C6016" s="0" t="n">
        <v>2007</v>
      </c>
      <c r="D6016" s="0" t="s">
        <v>71</v>
      </c>
      <c r="E6016" s="0" t="s">
        <v>124</v>
      </c>
      <c r="F6016" s="0" t="n">
        <v>0.24</v>
      </c>
      <c r="G6016" s="0" t="n">
        <v>0.02</v>
      </c>
      <c r="H6016" s="0" t="n">
        <v>0</v>
      </c>
      <c r="I6016" s="0" t="n">
        <v>0.02</v>
      </c>
      <c r="J6016" s="0" t="n">
        <v>0.29</v>
      </c>
      <c r="K6016" s="0" t="n">
        <v>70</v>
      </c>
      <c r="L6016" s="0" t="n">
        <v>7.7</v>
      </c>
      <c r="M6016" s="0" t="s">
        <v>103</v>
      </c>
      <c r="N6016" s="0" t="s">
        <v>35</v>
      </c>
      <c r="O6016" s="0" t="s">
        <v>67</v>
      </c>
      <c r="P6016" s="0" t="n">
        <f aca="false">IF(AND(OR(Dashboard!$B$5="All",D6016=Dashboard!$B$5),OR(Dashboard!$D$5="All",N6016=Dashboard!$D$5),OR(AND(C6016&lt;&gt;"",C6016&gt;=Dashboard!$F$5,C6016&lt;=Dashboard!$H$5),AND(C6016="",Dashboard!$F$5&lt;=1980,Dashboard!$H$5&gt;=2016))),1,0)</f>
        <v>1</v>
      </c>
      <c r="Q6016" s="0" t="n">
        <f aca="false">J6016*P6016+ROW()*0.00000001</f>
        <v>0.29006016</v>
      </c>
    </row>
    <row r="6017" customFormat="false" ht="15" hidden="false" customHeight="false" outlineLevel="0" collapsed="false">
      <c r="A6017" s="0" t="s">
        <v>2743</v>
      </c>
      <c r="B6017" s="0" t="s">
        <v>186</v>
      </c>
      <c r="C6017" s="0" t="n">
        <v>2004</v>
      </c>
      <c r="D6017" s="0" t="s">
        <v>46</v>
      </c>
      <c r="E6017" s="0" t="s">
        <v>142</v>
      </c>
      <c r="F6017" s="0" t="n">
        <v>0.22</v>
      </c>
      <c r="G6017" s="0" t="n">
        <v>0.06</v>
      </c>
      <c r="H6017" s="0" t="n">
        <v>0</v>
      </c>
      <c r="I6017" s="0" t="n">
        <v>0.01</v>
      </c>
      <c r="J6017" s="0" t="n">
        <v>0.29</v>
      </c>
      <c r="K6017" s="0" t="n">
        <v>74</v>
      </c>
      <c r="L6017" s="0" t="n">
        <v>7.8</v>
      </c>
      <c r="M6017" s="0" t="s">
        <v>103</v>
      </c>
      <c r="N6017" s="0" t="s">
        <v>35</v>
      </c>
      <c r="O6017" s="0" t="s">
        <v>37</v>
      </c>
      <c r="P6017" s="0" t="n">
        <f aca="false">IF(AND(OR(Dashboard!$B$5="All",D6017=Dashboard!$B$5),OR(Dashboard!$D$5="All",N6017=Dashboard!$D$5),OR(AND(C6017&lt;&gt;"",C6017&gt;=Dashboard!$F$5,C6017&lt;=Dashboard!$H$5),AND(C6017="",Dashboard!$F$5&lt;=1980,Dashboard!$H$5&gt;=2016))),1,0)</f>
        <v>1</v>
      </c>
      <c r="Q6017" s="0" t="n">
        <f aca="false">J6017*P6017+ROW()*0.00000001</f>
        <v>0.29006017</v>
      </c>
    </row>
    <row r="6018" customFormat="false" ht="15" hidden="false" customHeight="false" outlineLevel="0" collapsed="false">
      <c r="A6018" s="0" t="s">
        <v>4526</v>
      </c>
      <c r="B6018" s="0" t="s">
        <v>50</v>
      </c>
      <c r="C6018" s="0" t="n">
        <v>2005</v>
      </c>
      <c r="D6018" s="0" t="s">
        <v>114</v>
      </c>
      <c r="E6018" s="0" t="s">
        <v>35</v>
      </c>
      <c r="F6018" s="0" t="n">
        <v>0.15</v>
      </c>
      <c r="G6018" s="0" t="n">
        <v>0.01</v>
      </c>
      <c r="H6018" s="0" t="n">
        <v>0.12</v>
      </c>
      <c r="I6018" s="0" t="n">
        <v>0.01</v>
      </c>
      <c r="J6018" s="0" t="n">
        <v>0.29</v>
      </c>
      <c r="K6018" s="0" t="n">
        <v>70</v>
      </c>
      <c r="L6018" s="0" t="n">
        <v>8.1</v>
      </c>
      <c r="M6018" s="0" t="s">
        <v>103</v>
      </c>
      <c r="N6018" s="0" t="s">
        <v>35</v>
      </c>
      <c r="O6018" s="0" t="s">
        <v>67</v>
      </c>
      <c r="P6018" s="0" t="n">
        <f aca="false">IF(AND(OR(Dashboard!$B$5="All",D6018=Dashboard!$B$5),OR(Dashboard!$D$5="All",N6018=Dashboard!$D$5),OR(AND(C6018&lt;&gt;"",C6018&gt;=Dashboard!$F$5,C6018&lt;=Dashboard!$H$5),AND(C6018="",Dashboard!$F$5&lt;=1980,Dashboard!$H$5&gt;=2016))),1,0)</f>
        <v>1</v>
      </c>
      <c r="Q6018" s="0" t="n">
        <f aca="false">J6018*P6018+ROW()*0.00000001</f>
        <v>0.29006018</v>
      </c>
    </row>
    <row r="6019" customFormat="false" ht="15" hidden="false" customHeight="false" outlineLevel="0" collapsed="false">
      <c r="A6019" s="0" t="s">
        <v>2567</v>
      </c>
      <c r="B6019" s="0" t="s">
        <v>164</v>
      </c>
      <c r="C6019" s="0" t="n">
        <v>2005</v>
      </c>
      <c r="D6019" s="0" t="s">
        <v>46</v>
      </c>
      <c r="E6019" s="0" t="s">
        <v>91</v>
      </c>
      <c r="F6019" s="0" t="n">
        <v>0.25</v>
      </c>
      <c r="G6019" s="0" t="n">
        <v>0.01</v>
      </c>
      <c r="H6019" s="0" t="n">
        <v>0</v>
      </c>
      <c r="I6019" s="0" t="n">
        <v>0.02</v>
      </c>
      <c r="J6019" s="0" t="n">
        <v>0.29</v>
      </c>
      <c r="K6019" s="0" t="n">
        <v>84</v>
      </c>
      <c r="L6019" s="0" t="n">
        <v>8.2</v>
      </c>
      <c r="M6019" s="0" t="s">
        <v>103</v>
      </c>
      <c r="N6019" s="0" t="s">
        <v>74</v>
      </c>
      <c r="O6019" s="0" t="s">
        <v>42</v>
      </c>
      <c r="P6019" s="0" t="n">
        <f aca="false">IF(AND(OR(Dashboard!$B$5="All",D6019=Dashboard!$B$5),OR(Dashboard!$D$5="All",N6019=Dashboard!$D$5),OR(AND(C6019&lt;&gt;"",C6019&gt;=Dashboard!$F$5,C6019&lt;=Dashboard!$H$5),AND(C6019="",Dashboard!$F$5&lt;=1980,Dashboard!$H$5&gt;=2016))),1,0)</f>
        <v>1</v>
      </c>
      <c r="Q6019" s="0" t="n">
        <f aca="false">J6019*P6019+ROW()*0.00000001</f>
        <v>0.29006019</v>
      </c>
    </row>
    <row r="6020" customFormat="false" ht="15" hidden="false" customHeight="false" outlineLevel="0" collapsed="false">
      <c r="A6020" s="0" t="s">
        <v>4481</v>
      </c>
      <c r="B6020" s="0" t="s">
        <v>186</v>
      </c>
      <c r="D6020" s="0" t="s">
        <v>71</v>
      </c>
      <c r="E6020" s="0" t="s">
        <v>520</v>
      </c>
      <c r="F6020" s="0" t="n">
        <v>0.22</v>
      </c>
      <c r="G6020" s="0" t="n">
        <v>0.06</v>
      </c>
      <c r="H6020" s="0" t="n">
        <v>0</v>
      </c>
      <c r="I6020" s="0" t="n">
        <v>0.01</v>
      </c>
      <c r="J6020" s="0" t="n">
        <v>0.29</v>
      </c>
      <c r="L6020" s="0" t="n">
        <v>7</v>
      </c>
      <c r="M6020" s="0" t="s">
        <v>36</v>
      </c>
      <c r="N6020" s="0" t="s">
        <v>35</v>
      </c>
      <c r="P6020" s="0" t="n">
        <f aca="false">IF(AND(OR(Dashboard!$B$5="All",D6020=Dashboard!$B$5),OR(Dashboard!$D$5="All",N6020=Dashboard!$D$5),OR(AND(C6020&lt;&gt;"",C6020&gt;=Dashboard!$F$5,C6020&lt;=Dashboard!$H$5),AND(C6020="",Dashboard!$F$5&lt;=1980,Dashboard!$H$5&gt;=2016))),1,0)</f>
        <v>1</v>
      </c>
      <c r="Q6020" s="0" t="n">
        <f aca="false">J6020*P6020+ROW()*0.00000001</f>
        <v>0.2900602</v>
      </c>
    </row>
    <row r="6021" customFormat="false" ht="15" hidden="false" customHeight="false" outlineLevel="0" collapsed="false">
      <c r="A6021" s="0" t="s">
        <v>4527</v>
      </c>
      <c r="B6021" s="0" t="s">
        <v>33</v>
      </c>
      <c r="C6021" s="0" t="n">
        <v>2012</v>
      </c>
      <c r="D6021" s="0" t="s">
        <v>52</v>
      </c>
      <c r="E6021" s="0" t="s">
        <v>35</v>
      </c>
      <c r="F6021" s="0" t="n">
        <v>0</v>
      </c>
      <c r="G6021" s="0" t="n">
        <v>0</v>
      </c>
      <c r="H6021" s="0" t="n">
        <v>0.29</v>
      </c>
      <c r="I6021" s="0" t="n">
        <v>0</v>
      </c>
      <c r="J6021" s="0" t="n">
        <v>0.29</v>
      </c>
      <c r="N6021" s="0" t="s">
        <v>35</v>
      </c>
      <c r="P6021" s="0" t="n">
        <f aca="false">IF(AND(OR(Dashboard!$B$5="All",D6021=Dashboard!$B$5),OR(Dashboard!$D$5="All",N6021=Dashboard!$D$5),OR(AND(C6021&lt;&gt;"",C6021&gt;=Dashboard!$F$5,C6021&lt;=Dashboard!$H$5),AND(C6021="",Dashboard!$F$5&lt;=1980,Dashboard!$H$5&gt;=2016))),1,0)</f>
        <v>1</v>
      </c>
      <c r="Q6021" s="0" t="n">
        <f aca="false">J6021*P6021+ROW()*0.00000001</f>
        <v>0.29006021</v>
      </c>
    </row>
    <row r="6022" customFormat="false" ht="15" hidden="false" customHeight="false" outlineLevel="0" collapsed="false">
      <c r="A6022" s="0" t="s">
        <v>4528</v>
      </c>
      <c r="B6022" s="0" t="s">
        <v>851</v>
      </c>
      <c r="C6022" s="0" t="n">
        <v>2013</v>
      </c>
      <c r="D6022" s="0" t="s">
        <v>102</v>
      </c>
      <c r="E6022" s="0" t="s">
        <v>1922</v>
      </c>
      <c r="F6022" s="0" t="n">
        <v>0.08</v>
      </c>
      <c r="G6022" s="0" t="n">
        <v>0.02</v>
      </c>
      <c r="H6022" s="0" t="n">
        <v>0.16</v>
      </c>
      <c r="I6022" s="0" t="n">
        <v>0.03</v>
      </c>
      <c r="J6022" s="0" t="n">
        <v>0.29</v>
      </c>
      <c r="N6022" s="0" t="s">
        <v>74</v>
      </c>
      <c r="P6022" s="0" t="n">
        <f aca="false">IF(AND(OR(Dashboard!$B$5="All",D6022=Dashboard!$B$5),OR(Dashboard!$D$5="All",N6022=Dashboard!$D$5),OR(AND(C6022&lt;&gt;"",C6022&gt;=Dashboard!$F$5,C6022&lt;=Dashboard!$H$5),AND(C6022="",Dashboard!$F$5&lt;=1980,Dashboard!$H$5&gt;=2016))),1,0)</f>
        <v>1</v>
      </c>
      <c r="Q6022" s="0" t="n">
        <f aca="false">J6022*P6022+ROW()*0.00000001</f>
        <v>0.29006022</v>
      </c>
    </row>
    <row r="6023" customFormat="false" ht="15" hidden="false" customHeight="false" outlineLevel="0" collapsed="false">
      <c r="A6023" s="0" t="s">
        <v>2341</v>
      </c>
      <c r="B6023" s="0" t="s">
        <v>152</v>
      </c>
      <c r="C6023" s="0" t="n">
        <v>2014</v>
      </c>
      <c r="D6023" s="0" t="s">
        <v>56</v>
      </c>
      <c r="E6023" s="0" t="s">
        <v>72</v>
      </c>
      <c r="F6023" s="0" t="n">
        <v>0.11</v>
      </c>
      <c r="G6023" s="0" t="n">
        <v>0.15</v>
      </c>
      <c r="H6023" s="0" t="n">
        <v>0</v>
      </c>
      <c r="I6023" s="0" t="n">
        <v>0.02</v>
      </c>
      <c r="J6023" s="0" t="n">
        <v>0.29</v>
      </c>
      <c r="K6023" s="0" t="n">
        <v>75</v>
      </c>
      <c r="L6023" s="0" t="n">
        <v>6.2</v>
      </c>
      <c r="M6023" s="0" t="s">
        <v>73</v>
      </c>
      <c r="N6023" s="0" t="s">
        <v>152</v>
      </c>
      <c r="O6023" s="0" t="s">
        <v>37</v>
      </c>
      <c r="P6023" s="0" t="n">
        <f aca="false">IF(AND(OR(Dashboard!$B$5="All",D6023=Dashboard!$B$5),OR(Dashboard!$D$5="All",N6023=Dashboard!$D$5),OR(AND(C6023&lt;&gt;"",C6023&gt;=Dashboard!$F$5,C6023&lt;=Dashboard!$H$5),AND(C6023="",Dashboard!$F$5&lt;=1980,Dashboard!$H$5&gt;=2016))),1,0)</f>
        <v>1</v>
      </c>
      <c r="Q6023" s="0" t="n">
        <f aca="false">J6023*P6023+ROW()*0.00000001</f>
        <v>0.29006023</v>
      </c>
    </row>
    <row r="6024" customFormat="false" ht="15" hidden="false" customHeight="false" outlineLevel="0" collapsed="false">
      <c r="A6024" s="0" t="s">
        <v>626</v>
      </c>
      <c r="B6024" s="0" t="s">
        <v>144</v>
      </c>
      <c r="C6024" s="0" t="n">
        <v>2007</v>
      </c>
      <c r="D6024" s="0" t="s">
        <v>34</v>
      </c>
      <c r="E6024" s="0" t="s">
        <v>142</v>
      </c>
      <c r="F6024" s="0" t="n">
        <v>0.22</v>
      </c>
      <c r="G6024" s="0" t="n">
        <v>0.06</v>
      </c>
      <c r="H6024" s="0" t="n">
        <v>0</v>
      </c>
      <c r="I6024" s="0" t="n">
        <v>0.01</v>
      </c>
      <c r="J6024" s="0" t="n">
        <v>0.29</v>
      </c>
      <c r="K6024" s="0" t="n">
        <v>76</v>
      </c>
      <c r="L6024" s="0" t="n">
        <v>6</v>
      </c>
      <c r="M6024" s="0" t="s">
        <v>36</v>
      </c>
      <c r="N6024" s="0" t="s">
        <v>66</v>
      </c>
      <c r="O6024" s="0" t="s">
        <v>37</v>
      </c>
      <c r="P6024" s="0" t="n">
        <f aca="false">IF(AND(OR(Dashboard!$B$5="All",D6024=Dashboard!$B$5),OR(Dashboard!$D$5="All",N6024=Dashboard!$D$5),OR(AND(C6024&lt;&gt;"",C6024&gt;=Dashboard!$F$5,C6024&lt;=Dashboard!$H$5),AND(C6024="",Dashboard!$F$5&lt;=1980,Dashboard!$H$5&gt;=2016))),1,0)</f>
        <v>1</v>
      </c>
      <c r="Q6024" s="0" t="n">
        <f aca="false">J6024*P6024+ROW()*0.00000001</f>
        <v>0.29006024</v>
      </c>
    </row>
    <row r="6025" customFormat="false" ht="15" hidden="false" customHeight="false" outlineLevel="0" collapsed="false">
      <c r="A6025" s="0" t="s">
        <v>4529</v>
      </c>
      <c r="B6025" s="0" t="s">
        <v>117</v>
      </c>
      <c r="C6025" s="0" t="n">
        <v>1996</v>
      </c>
      <c r="D6025" s="0" t="s">
        <v>52</v>
      </c>
      <c r="E6025" s="0" t="s">
        <v>2855</v>
      </c>
      <c r="F6025" s="0" t="n">
        <v>0</v>
      </c>
      <c r="G6025" s="0" t="n">
        <v>0</v>
      </c>
      <c r="H6025" s="0" t="n">
        <v>0.27</v>
      </c>
      <c r="I6025" s="0" t="n">
        <v>0.02</v>
      </c>
      <c r="J6025" s="0" t="n">
        <v>0.29</v>
      </c>
      <c r="N6025" s="0" t="s">
        <v>74</v>
      </c>
      <c r="P6025" s="0" t="n">
        <f aca="false">IF(AND(OR(Dashboard!$B$5="All",D6025=Dashboard!$B$5),OR(Dashboard!$D$5="All",N6025=Dashboard!$D$5),OR(AND(C6025&lt;&gt;"",C6025&gt;=Dashboard!$F$5,C6025&lt;=Dashboard!$H$5),AND(C6025="",Dashboard!$F$5&lt;=1980,Dashboard!$H$5&gt;=2016))),1,0)</f>
        <v>1</v>
      </c>
      <c r="Q6025" s="0" t="n">
        <f aca="false">J6025*P6025+ROW()*0.00000001</f>
        <v>0.29006025</v>
      </c>
    </row>
    <row r="6026" customFormat="false" ht="15" hidden="false" customHeight="false" outlineLevel="0" collapsed="false">
      <c r="A6026" s="0" t="s">
        <v>4530</v>
      </c>
      <c r="B6026" s="0" t="s">
        <v>33</v>
      </c>
      <c r="C6026" s="0" t="n">
        <v>2007</v>
      </c>
      <c r="D6026" s="0" t="s">
        <v>58</v>
      </c>
      <c r="E6026" s="0" t="s">
        <v>35</v>
      </c>
      <c r="F6026" s="0" t="n">
        <v>0.22</v>
      </c>
      <c r="G6026" s="0" t="n">
        <v>0.04</v>
      </c>
      <c r="H6026" s="0" t="n">
        <v>0.01</v>
      </c>
      <c r="I6026" s="0" t="n">
        <v>0.02</v>
      </c>
      <c r="J6026" s="0" t="n">
        <v>0.29</v>
      </c>
      <c r="K6026" s="0" t="n">
        <v>77</v>
      </c>
      <c r="L6026" s="0" t="n">
        <v>8</v>
      </c>
      <c r="M6026" s="0" t="s">
        <v>103</v>
      </c>
      <c r="N6026" s="0" t="s">
        <v>35</v>
      </c>
      <c r="O6026" s="0" t="s">
        <v>37</v>
      </c>
      <c r="P6026" s="0" t="n">
        <f aca="false">IF(AND(OR(Dashboard!$B$5="All",D6026=Dashboard!$B$5),OR(Dashboard!$D$5="All",N6026=Dashboard!$D$5),OR(AND(C6026&lt;&gt;"",C6026&gt;=Dashboard!$F$5,C6026&lt;=Dashboard!$H$5),AND(C6026="",Dashboard!$F$5&lt;=1980,Dashboard!$H$5&gt;=2016))),1,0)</f>
        <v>1</v>
      </c>
      <c r="Q6026" s="0" t="n">
        <f aca="false">J6026*P6026+ROW()*0.00000001</f>
        <v>0.29006026</v>
      </c>
    </row>
    <row r="6027" customFormat="false" ht="15" hidden="false" customHeight="false" outlineLevel="0" collapsed="false">
      <c r="A6027" s="0" t="s">
        <v>4531</v>
      </c>
      <c r="B6027" s="0" t="s">
        <v>70</v>
      </c>
      <c r="C6027" s="0" t="n">
        <v>2012</v>
      </c>
      <c r="D6027" s="0" t="s">
        <v>71</v>
      </c>
      <c r="E6027" s="0" t="s">
        <v>89</v>
      </c>
      <c r="F6027" s="0" t="n">
        <v>0.18</v>
      </c>
      <c r="G6027" s="0" t="n">
        <v>0.05</v>
      </c>
      <c r="H6027" s="0" t="n">
        <v>0.03</v>
      </c>
      <c r="I6027" s="0" t="n">
        <v>0.03</v>
      </c>
      <c r="J6027" s="0" t="n">
        <v>0.29</v>
      </c>
      <c r="K6027" s="0" t="n">
        <v>77</v>
      </c>
      <c r="L6027" s="0" t="n">
        <v>7.8</v>
      </c>
      <c r="M6027" s="0" t="s">
        <v>103</v>
      </c>
      <c r="N6027" s="0" t="s">
        <v>74</v>
      </c>
      <c r="O6027" s="0" t="s">
        <v>37</v>
      </c>
      <c r="P6027" s="0" t="n">
        <f aca="false">IF(AND(OR(Dashboard!$B$5="All",D6027=Dashboard!$B$5),OR(Dashboard!$D$5="All",N6027=Dashboard!$D$5),OR(AND(C6027&lt;&gt;"",C6027&gt;=Dashboard!$F$5,C6027&lt;=Dashboard!$H$5),AND(C6027="",Dashboard!$F$5&lt;=1980,Dashboard!$H$5&gt;=2016))),1,0)</f>
        <v>1</v>
      </c>
      <c r="Q6027" s="0" t="n">
        <f aca="false">J6027*P6027+ROW()*0.00000001</f>
        <v>0.29006027</v>
      </c>
    </row>
    <row r="6028" customFormat="false" ht="15" hidden="false" customHeight="false" outlineLevel="0" collapsed="false">
      <c r="A6028" s="0" t="s">
        <v>4532</v>
      </c>
      <c r="B6028" s="0" t="s">
        <v>144</v>
      </c>
      <c r="C6028" s="0" t="n">
        <v>2003</v>
      </c>
      <c r="D6028" s="0" t="s">
        <v>46</v>
      </c>
      <c r="E6028" s="0" t="s">
        <v>124</v>
      </c>
      <c r="F6028" s="0" t="n">
        <v>0.22</v>
      </c>
      <c r="G6028" s="0" t="n">
        <v>0.06</v>
      </c>
      <c r="H6028" s="0" t="n">
        <v>0</v>
      </c>
      <c r="I6028" s="0" t="n">
        <v>0.01</v>
      </c>
      <c r="J6028" s="0" t="n">
        <v>0.29</v>
      </c>
      <c r="K6028" s="0" t="n">
        <v>65</v>
      </c>
      <c r="L6028" s="0" t="n">
        <v>7.4</v>
      </c>
      <c r="M6028" s="0" t="s">
        <v>103</v>
      </c>
      <c r="N6028" s="0" t="s">
        <v>66</v>
      </c>
      <c r="O6028" s="0" t="s">
        <v>67</v>
      </c>
      <c r="P6028" s="0" t="n">
        <f aca="false">IF(AND(OR(Dashboard!$B$5="All",D6028=Dashboard!$B$5),OR(Dashboard!$D$5="All",N6028=Dashboard!$D$5),OR(AND(C6028&lt;&gt;"",C6028&gt;=Dashboard!$F$5,C6028&lt;=Dashboard!$H$5),AND(C6028="",Dashboard!$F$5&lt;=1980,Dashboard!$H$5&gt;=2016))),1,0)</f>
        <v>1</v>
      </c>
      <c r="Q6028" s="0" t="n">
        <f aca="false">J6028*P6028+ROW()*0.00000001</f>
        <v>0.29006028</v>
      </c>
    </row>
    <row r="6029" customFormat="false" ht="15" hidden="false" customHeight="false" outlineLevel="0" collapsed="false">
      <c r="A6029" s="0" t="s">
        <v>147</v>
      </c>
      <c r="B6029" s="0" t="s">
        <v>97</v>
      </c>
      <c r="C6029" s="0" t="n">
        <v>2012</v>
      </c>
      <c r="D6029" s="0" t="s">
        <v>71</v>
      </c>
      <c r="E6029" s="0" t="s">
        <v>142</v>
      </c>
      <c r="F6029" s="0" t="n">
        <v>0.06</v>
      </c>
      <c r="G6029" s="0" t="n">
        <v>0.2</v>
      </c>
      <c r="H6029" s="0" t="n">
        <v>0</v>
      </c>
      <c r="I6029" s="0" t="n">
        <v>0.03</v>
      </c>
      <c r="J6029" s="0" t="n">
        <v>0.29</v>
      </c>
      <c r="K6029" s="0" t="n">
        <v>68</v>
      </c>
      <c r="L6029" s="0" t="n">
        <v>3.7</v>
      </c>
      <c r="M6029" s="0" t="s">
        <v>36</v>
      </c>
      <c r="N6029" s="0" t="s">
        <v>35</v>
      </c>
      <c r="O6029" s="0" t="s">
        <v>67</v>
      </c>
      <c r="P6029" s="0" t="n">
        <f aca="false">IF(AND(OR(Dashboard!$B$5="All",D6029=Dashboard!$B$5),OR(Dashboard!$D$5="All",N6029=Dashboard!$D$5),OR(AND(C6029&lt;&gt;"",C6029&gt;=Dashboard!$F$5,C6029&lt;=Dashboard!$H$5),AND(C6029="",Dashboard!$F$5&lt;=1980,Dashboard!$H$5&gt;=2016))),1,0)</f>
        <v>1</v>
      </c>
      <c r="Q6029" s="0" t="n">
        <f aca="false">J6029*P6029+ROW()*0.00000001</f>
        <v>0.29006029</v>
      </c>
    </row>
    <row r="6030" customFormat="false" ht="15" hidden="false" customHeight="false" outlineLevel="0" collapsed="false">
      <c r="A6030" s="0" t="s">
        <v>4533</v>
      </c>
      <c r="B6030" s="0" t="s">
        <v>164</v>
      </c>
      <c r="C6030" s="0" t="n">
        <v>2010</v>
      </c>
      <c r="D6030" s="0" t="s">
        <v>58</v>
      </c>
      <c r="E6030" s="0" t="s">
        <v>328</v>
      </c>
      <c r="F6030" s="0" t="n">
        <v>0.06</v>
      </c>
      <c r="G6030" s="0" t="n">
        <v>0.05</v>
      </c>
      <c r="H6030" s="0" t="n">
        <v>0.15</v>
      </c>
      <c r="I6030" s="0" t="n">
        <v>0.03</v>
      </c>
      <c r="J6030" s="0" t="n">
        <v>0.29</v>
      </c>
      <c r="K6030" s="0" t="n">
        <v>71</v>
      </c>
      <c r="L6030" s="0" t="n">
        <v>7.2</v>
      </c>
      <c r="M6030" s="0" t="s">
        <v>103</v>
      </c>
      <c r="N6030" s="0" t="s">
        <v>74</v>
      </c>
      <c r="O6030" s="0" t="s">
        <v>37</v>
      </c>
      <c r="P6030" s="0" t="n">
        <f aca="false">IF(AND(OR(Dashboard!$B$5="All",D6030=Dashboard!$B$5),OR(Dashboard!$D$5="All",N6030=Dashboard!$D$5),OR(AND(C6030&lt;&gt;"",C6030&gt;=Dashboard!$F$5,C6030&lt;=Dashboard!$H$5),AND(C6030="",Dashboard!$F$5&lt;=1980,Dashboard!$H$5&gt;=2016))),1,0)</f>
        <v>1</v>
      </c>
      <c r="Q6030" s="0" t="n">
        <f aca="false">J6030*P6030+ROW()*0.00000001</f>
        <v>0.2900603</v>
      </c>
    </row>
    <row r="6031" customFormat="false" ht="15" hidden="false" customHeight="false" outlineLevel="0" collapsed="false">
      <c r="A6031" s="0" t="s">
        <v>3041</v>
      </c>
      <c r="B6031" s="0" t="s">
        <v>144</v>
      </c>
      <c r="C6031" s="0" t="n">
        <v>2005</v>
      </c>
      <c r="D6031" s="0" t="s">
        <v>71</v>
      </c>
      <c r="E6031" s="0" t="s">
        <v>418</v>
      </c>
      <c r="F6031" s="0" t="n">
        <v>0.22</v>
      </c>
      <c r="G6031" s="0" t="n">
        <v>0.06</v>
      </c>
      <c r="H6031" s="0" t="n">
        <v>0</v>
      </c>
      <c r="I6031" s="0" t="n">
        <v>0.01</v>
      </c>
      <c r="J6031" s="0" t="n">
        <v>0.29</v>
      </c>
      <c r="N6031" s="0" t="s">
        <v>66</v>
      </c>
      <c r="P6031" s="0" t="n">
        <f aca="false">IF(AND(OR(Dashboard!$B$5="All",D6031=Dashboard!$B$5),OR(Dashboard!$D$5="All",N6031=Dashboard!$D$5),OR(AND(C6031&lt;&gt;"",C6031&gt;=Dashboard!$F$5,C6031&lt;=Dashboard!$H$5),AND(C6031="",Dashboard!$F$5&lt;=1980,Dashboard!$H$5&gt;=2016))),1,0)</f>
        <v>1</v>
      </c>
      <c r="Q6031" s="0" t="n">
        <f aca="false">J6031*P6031+ROW()*0.00000001</f>
        <v>0.29006031</v>
      </c>
    </row>
    <row r="6032" customFormat="false" ht="15" hidden="false" customHeight="false" outlineLevel="0" collapsed="false">
      <c r="A6032" s="0" t="s">
        <v>4534</v>
      </c>
      <c r="B6032" s="0" t="s">
        <v>117</v>
      </c>
      <c r="C6032" s="0" t="n">
        <v>1996</v>
      </c>
      <c r="D6032" s="0" t="s">
        <v>34</v>
      </c>
      <c r="E6032" s="0" t="s">
        <v>89</v>
      </c>
      <c r="F6032" s="0" t="n">
        <v>0.16</v>
      </c>
      <c r="G6032" s="0" t="n">
        <v>0.11</v>
      </c>
      <c r="H6032" s="0" t="n">
        <v>0</v>
      </c>
      <c r="I6032" s="0" t="n">
        <v>0.02</v>
      </c>
      <c r="J6032" s="0" t="n">
        <v>0.29</v>
      </c>
      <c r="N6032" s="0" t="s">
        <v>74</v>
      </c>
      <c r="P6032" s="0" t="n">
        <f aca="false">IF(AND(OR(Dashboard!$B$5="All",D6032=Dashboard!$B$5),OR(Dashboard!$D$5="All",N6032=Dashboard!$D$5),OR(AND(C6032&lt;&gt;"",C6032&gt;=Dashboard!$F$5,C6032&lt;=Dashboard!$H$5),AND(C6032="",Dashboard!$F$5&lt;=1980,Dashboard!$H$5&gt;=2016))),1,0)</f>
        <v>1</v>
      </c>
      <c r="Q6032" s="0" t="n">
        <f aca="false">J6032*P6032+ROW()*0.00000001</f>
        <v>0.29006032</v>
      </c>
    </row>
    <row r="6033" customFormat="false" ht="15" hidden="false" customHeight="false" outlineLevel="0" collapsed="false">
      <c r="A6033" s="0" t="s">
        <v>4535</v>
      </c>
      <c r="B6033" s="0" t="s">
        <v>33</v>
      </c>
      <c r="C6033" s="0" t="n">
        <v>2009</v>
      </c>
      <c r="D6033" s="0" t="s">
        <v>34</v>
      </c>
      <c r="E6033" s="0" t="s">
        <v>72</v>
      </c>
      <c r="F6033" s="0" t="n">
        <v>0.26</v>
      </c>
      <c r="G6033" s="0" t="n">
        <v>0.01</v>
      </c>
      <c r="H6033" s="0" t="n">
        <v>0</v>
      </c>
      <c r="I6033" s="0" t="n">
        <v>0.02</v>
      </c>
      <c r="J6033" s="0" t="n">
        <v>0.29</v>
      </c>
      <c r="K6033" s="0" t="n">
        <v>68</v>
      </c>
      <c r="L6033" s="0" t="n">
        <v>8.5</v>
      </c>
      <c r="M6033" s="0" t="s">
        <v>125</v>
      </c>
      <c r="N6033" s="0" t="s">
        <v>35</v>
      </c>
      <c r="O6033" s="0" t="s">
        <v>67</v>
      </c>
      <c r="P6033" s="0" t="n">
        <f aca="false">IF(AND(OR(Dashboard!$B$5="All",D6033=Dashboard!$B$5),OR(Dashboard!$D$5="All",N6033=Dashboard!$D$5),OR(AND(C6033&lt;&gt;"",C6033&gt;=Dashboard!$F$5,C6033&lt;=Dashboard!$H$5),AND(C6033="",Dashboard!$F$5&lt;=1980,Dashboard!$H$5&gt;=2016))),1,0)</f>
        <v>1</v>
      </c>
      <c r="Q6033" s="0" t="n">
        <f aca="false">J6033*P6033+ROW()*0.00000001</f>
        <v>0.29006033</v>
      </c>
    </row>
    <row r="6034" customFormat="false" ht="15" hidden="false" customHeight="false" outlineLevel="0" collapsed="false">
      <c r="A6034" s="0" t="s">
        <v>4409</v>
      </c>
      <c r="B6034" s="0" t="s">
        <v>33</v>
      </c>
      <c r="C6034" s="0" t="n">
        <v>2010</v>
      </c>
      <c r="D6034" s="0" t="s">
        <v>16</v>
      </c>
      <c r="E6034" s="0" t="s">
        <v>91</v>
      </c>
      <c r="F6034" s="0" t="n">
        <v>0.18</v>
      </c>
      <c r="G6034" s="0" t="n">
        <v>0.09</v>
      </c>
      <c r="H6034" s="0" t="n">
        <v>0</v>
      </c>
      <c r="I6034" s="0" t="n">
        <v>0.03</v>
      </c>
      <c r="J6034" s="0" t="n">
        <v>0.29</v>
      </c>
      <c r="M6034" s="0" t="s">
        <v>125</v>
      </c>
      <c r="N6034" s="0" t="s">
        <v>35</v>
      </c>
      <c r="P6034" s="0" t="n">
        <f aca="false">IF(AND(OR(Dashboard!$B$5="All",D6034=Dashboard!$B$5),OR(Dashboard!$D$5="All",N6034=Dashboard!$D$5),OR(AND(C6034&lt;&gt;"",C6034&gt;=Dashboard!$F$5,C6034&lt;=Dashboard!$H$5),AND(C6034="",Dashboard!$F$5&lt;=1980,Dashboard!$H$5&gt;=2016))),1,0)</f>
        <v>1</v>
      </c>
      <c r="Q6034" s="0" t="n">
        <f aca="false">J6034*P6034+ROW()*0.00000001</f>
        <v>0.29006034</v>
      </c>
    </row>
    <row r="6035" customFormat="false" ht="15" hidden="false" customHeight="false" outlineLevel="0" collapsed="false">
      <c r="A6035" s="0" t="s">
        <v>4536</v>
      </c>
      <c r="B6035" s="0" t="s">
        <v>64</v>
      </c>
      <c r="C6035" s="0" t="n">
        <v>2008</v>
      </c>
      <c r="D6035" s="0" t="s">
        <v>56</v>
      </c>
      <c r="E6035" s="0" t="s">
        <v>547</v>
      </c>
      <c r="F6035" s="0" t="n">
        <v>0.23</v>
      </c>
      <c r="G6035" s="0" t="n">
        <v>0.04</v>
      </c>
      <c r="H6035" s="0" t="n">
        <v>0</v>
      </c>
      <c r="I6035" s="0" t="n">
        <v>0.02</v>
      </c>
      <c r="J6035" s="0" t="n">
        <v>0.29</v>
      </c>
      <c r="K6035" s="0" t="n">
        <v>43</v>
      </c>
      <c r="L6035" s="0" t="n">
        <v>6.8</v>
      </c>
      <c r="M6035" s="0" t="s">
        <v>103</v>
      </c>
      <c r="N6035" s="0" t="s">
        <v>66</v>
      </c>
      <c r="O6035" s="0" t="s">
        <v>177</v>
      </c>
      <c r="P6035" s="0" t="n">
        <f aca="false">IF(AND(OR(Dashboard!$B$5="All",D6035=Dashboard!$B$5),OR(Dashboard!$D$5="All",N6035=Dashboard!$D$5),OR(AND(C6035&lt;&gt;"",C6035&gt;=Dashboard!$F$5,C6035&lt;=Dashboard!$H$5),AND(C6035="",Dashboard!$F$5&lt;=1980,Dashboard!$H$5&gt;=2016))),1,0)</f>
        <v>1</v>
      </c>
      <c r="Q6035" s="0" t="n">
        <f aca="false">J6035*P6035+ROW()*0.00000001</f>
        <v>0.29006035</v>
      </c>
    </row>
    <row r="6036" customFormat="false" ht="15" hidden="false" customHeight="false" outlineLevel="0" collapsed="false">
      <c r="A6036" s="0" t="s">
        <v>4537</v>
      </c>
      <c r="B6036" s="0" t="s">
        <v>78</v>
      </c>
      <c r="C6036" s="0" t="n">
        <v>1991</v>
      </c>
      <c r="D6036" s="0" t="s">
        <v>46</v>
      </c>
      <c r="E6036" s="0" t="s">
        <v>4538</v>
      </c>
      <c r="F6036" s="0" t="n">
        <v>0</v>
      </c>
      <c r="G6036" s="0" t="n">
        <v>0</v>
      </c>
      <c r="H6036" s="0" t="n">
        <v>0.29</v>
      </c>
      <c r="I6036" s="0" t="n">
        <v>0</v>
      </c>
      <c r="J6036" s="0" t="n">
        <v>0.29</v>
      </c>
      <c r="N6036" s="0" t="s">
        <v>35</v>
      </c>
      <c r="P6036" s="0" t="n">
        <f aca="false">IF(AND(OR(Dashboard!$B$5="All",D6036=Dashboard!$B$5),OR(Dashboard!$D$5="All",N6036=Dashboard!$D$5),OR(AND(C6036&lt;&gt;"",C6036&gt;=Dashboard!$F$5,C6036&lt;=Dashboard!$H$5),AND(C6036="",Dashboard!$F$5&lt;=1980,Dashboard!$H$5&gt;=2016))),1,0)</f>
        <v>1</v>
      </c>
      <c r="Q6036" s="0" t="n">
        <f aca="false">J6036*P6036+ROW()*0.00000001</f>
        <v>0.29006036</v>
      </c>
    </row>
    <row r="6037" customFormat="false" ht="15" hidden="false" customHeight="false" outlineLevel="0" collapsed="false">
      <c r="A6037" s="0" t="s">
        <v>4539</v>
      </c>
      <c r="B6037" s="0" t="s">
        <v>33</v>
      </c>
      <c r="C6037" s="0" t="n">
        <v>2011</v>
      </c>
      <c r="D6037" s="0" t="s">
        <v>52</v>
      </c>
      <c r="E6037" s="0" t="s">
        <v>220</v>
      </c>
      <c r="F6037" s="0" t="n">
        <v>0.23</v>
      </c>
      <c r="G6037" s="0" t="n">
        <v>0.04</v>
      </c>
      <c r="H6037" s="0" t="n">
        <v>0</v>
      </c>
      <c r="I6037" s="0" t="n">
        <v>0.02</v>
      </c>
      <c r="J6037" s="0" t="n">
        <v>0.29</v>
      </c>
      <c r="M6037" s="0" t="s">
        <v>103</v>
      </c>
      <c r="N6037" s="0" t="s">
        <v>35</v>
      </c>
      <c r="P6037" s="0" t="n">
        <f aca="false">IF(AND(OR(Dashboard!$B$5="All",D6037=Dashboard!$B$5),OR(Dashboard!$D$5="All",N6037=Dashboard!$D$5),OR(AND(C6037&lt;&gt;"",C6037&gt;=Dashboard!$F$5,C6037&lt;=Dashboard!$H$5),AND(C6037="",Dashboard!$F$5&lt;=1980,Dashboard!$H$5&gt;=2016))),1,0)</f>
        <v>1</v>
      </c>
      <c r="Q6037" s="0" t="n">
        <f aca="false">J6037*P6037+ROW()*0.00000001</f>
        <v>0.29006037</v>
      </c>
    </row>
    <row r="6038" customFormat="false" ht="15" hidden="false" customHeight="false" outlineLevel="0" collapsed="false">
      <c r="A6038" s="0" t="s">
        <v>4540</v>
      </c>
      <c r="B6038" s="0" t="s">
        <v>97</v>
      </c>
      <c r="C6038" s="0" t="n">
        <v>2014</v>
      </c>
      <c r="D6038" s="0" t="s">
        <v>71</v>
      </c>
      <c r="E6038" s="0" t="s">
        <v>154</v>
      </c>
      <c r="F6038" s="0" t="n">
        <v>0.17</v>
      </c>
      <c r="G6038" s="0" t="n">
        <v>0.09</v>
      </c>
      <c r="H6038" s="0" t="n">
        <v>0</v>
      </c>
      <c r="I6038" s="0" t="n">
        <v>0.03</v>
      </c>
      <c r="J6038" s="0" t="n">
        <v>0.29</v>
      </c>
      <c r="K6038" s="0" t="n">
        <v>47</v>
      </c>
      <c r="L6038" s="0" t="n">
        <v>6.3</v>
      </c>
      <c r="M6038" s="0" t="s">
        <v>36</v>
      </c>
      <c r="N6038" s="0" t="s">
        <v>35</v>
      </c>
      <c r="O6038" s="0" t="s">
        <v>177</v>
      </c>
      <c r="P6038" s="0" t="n">
        <f aca="false">IF(AND(OR(Dashboard!$B$5="All",D6038=Dashboard!$B$5),OR(Dashboard!$D$5="All",N6038=Dashboard!$D$5),OR(AND(C6038&lt;&gt;"",C6038&gt;=Dashboard!$F$5,C6038&lt;=Dashboard!$H$5),AND(C6038="",Dashboard!$F$5&lt;=1980,Dashboard!$H$5&gt;=2016))),1,0)</f>
        <v>1</v>
      </c>
      <c r="Q6038" s="0" t="n">
        <f aca="false">J6038*P6038+ROW()*0.00000001</f>
        <v>0.29006038</v>
      </c>
    </row>
    <row r="6039" customFormat="false" ht="15" hidden="false" customHeight="false" outlineLevel="0" collapsed="false">
      <c r="A6039" s="0" t="s">
        <v>4541</v>
      </c>
      <c r="B6039" s="0" t="s">
        <v>76</v>
      </c>
      <c r="C6039" s="0" t="n">
        <v>2002</v>
      </c>
      <c r="D6039" s="0" t="s">
        <v>52</v>
      </c>
      <c r="E6039" s="0" t="s">
        <v>1326</v>
      </c>
      <c r="F6039" s="0" t="n">
        <v>0.14</v>
      </c>
      <c r="G6039" s="0" t="n">
        <v>0.11</v>
      </c>
      <c r="H6039" s="0" t="n">
        <v>0</v>
      </c>
      <c r="I6039" s="0" t="n">
        <v>0.04</v>
      </c>
      <c r="J6039" s="0" t="n">
        <v>0.29</v>
      </c>
      <c r="K6039" s="0" t="n">
        <v>30</v>
      </c>
      <c r="L6039" s="0" t="n">
        <v>5.1</v>
      </c>
      <c r="M6039" s="0" t="s">
        <v>36</v>
      </c>
      <c r="N6039" s="0" t="s">
        <v>74</v>
      </c>
      <c r="O6039" s="0" t="s">
        <v>177</v>
      </c>
      <c r="P6039" s="0" t="n">
        <f aca="false">IF(AND(OR(Dashboard!$B$5="All",D6039=Dashboard!$B$5),OR(Dashboard!$D$5="All",N6039=Dashboard!$D$5),OR(AND(C6039&lt;&gt;"",C6039&gt;=Dashboard!$F$5,C6039&lt;=Dashboard!$H$5),AND(C6039="",Dashboard!$F$5&lt;=1980,Dashboard!$H$5&gt;=2016))),1,0)</f>
        <v>1</v>
      </c>
      <c r="Q6039" s="0" t="n">
        <f aca="false">J6039*P6039+ROW()*0.00000001</f>
        <v>0.29006039</v>
      </c>
    </row>
    <row r="6040" customFormat="false" ht="15" hidden="false" customHeight="false" outlineLevel="0" collapsed="false">
      <c r="A6040" s="0" t="s">
        <v>4542</v>
      </c>
      <c r="B6040" s="0" t="s">
        <v>33</v>
      </c>
      <c r="C6040" s="0" t="n">
        <v>2007</v>
      </c>
      <c r="D6040" s="0" t="s">
        <v>34</v>
      </c>
      <c r="E6040" s="0" t="s">
        <v>220</v>
      </c>
      <c r="F6040" s="0" t="n">
        <v>0.23</v>
      </c>
      <c r="G6040" s="0" t="n">
        <v>0</v>
      </c>
      <c r="H6040" s="0" t="n">
        <v>0.04</v>
      </c>
      <c r="I6040" s="0" t="n">
        <v>0.02</v>
      </c>
      <c r="J6040" s="0" t="n">
        <v>0.29</v>
      </c>
      <c r="K6040" s="0" t="n">
        <v>83</v>
      </c>
      <c r="L6040" s="0" t="n">
        <v>8.4</v>
      </c>
      <c r="M6040" s="0" t="s">
        <v>36</v>
      </c>
      <c r="N6040" s="0" t="s">
        <v>35</v>
      </c>
      <c r="O6040" s="0" t="s">
        <v>42</v>
      </c>
      <c r="P6040" s="0" t="n">
        <f aca="false">IF(AND(OR(Dashboard!$B$5="All",D6040=Dashboard!$B$5),OR(Dashboard!$D$5="All",N6040=Dashboard!$D$5),OR(AND(C6040&lt;&gt;"",C6040&gt;=Dashboard!$F$5,C6040&lt;=Dashboard!$H$5),AND(C6040="",Dashboard!$F$5&lt;=1980,Dashboard!$H$5&gt;=2016))),1,0)</f>
        <v>1</v>
      </c>
      <c r="Q6040" s="0" t="n">
        <f aca="false">J6040*P6040+ROW()*0.00000001</f>
        <v>0.2900604</v>
      </c>
    </row>
    <row r="6041" customFormat="false" ht="15" hidden="false" customHeight="false" outlineLevel="0" collapsed="false">
      <c r="A6041" s="0" t="s">
        <v>4543</v>
      </c>
      <c r="B6041" s="0" t="s">
        <v>50</v>
      </c>
      <c r="C6041" s="0" t="n">
        <v>2007</v>
      </c>
      <c r="D6041" s="0" t="s">
        <v>48</v>
      </c>
      <c r="E6041" s="0" t="s">
        <v>3802</v>
      </c>
      <c r="F6041" s="0" t="n">
        <v>0.02</v>
      </c>
      <c r="G6041" s="0" t="n">
        <v>0.25</v>
      </c>
      <c r="H6041" s="0" t="n">
        <v>0</v>
      </c>
      <c r="I6041" s="0" t="n">
        <v>0.01</v>
      </c>
      <c r="J6041" s="0" t="n">
        <v>0.29</v>
      </c>
      <c r="M6041" s="0" t="s">
        <v>36</v>
      </c>
      <c r="N6041" s="0" t="s">
        <v>35</v>
      </c>
      <c r="P6041" s="0" t="n">
        <f aca="false">IF(AND(OR(Dashboard!$B$5="All",D6041=Dashboard!$B$5),OR(Dashboard!$D$5="All",N6041=Dashboard!$D$5),OR(AND(C6041&lt;&gt;"",C6041&gt;=Dashboard!$F$5,C6041&lt;=Dashboard!$H$5),AND(C6041="",Dashboard!$F$5&lt;=1980,Dashboard!$H$5&gt;=2016))),1,0)</f>
        <v>1</v>
      </c>
      <c r="Q6041" s="0" t="n">
        <f aca="false">J6041*P6041+ROW()*0.00000001</f>
        <v>0.29006041</v>
      </c>
    </row>
    <row r="6042" customFormat="false" ht="15" hidden="false" customHeight="false" outlineLevel="0" collapsed="false">
      <c r="A6042" s="0" t="s">
        <v>4544</v>
      </c>
      <c r="B6042" s="0" t="s">
        <v>668</v>
      </c>
      <c r="C6042" s="0" t="n">
        <v>2002</v>
      </c>
      <c r="D6042" s="0" t="s">
        <v>114</v>
      </c>
      <c r="E6042" s="0" t="s">
        <v>154</v>
      </c>
      <c r="F6042" s="0" t="n">
        <v>0</v>
      </c>
      <c r="G6042" s="0" t="n">
        <v>0</v>
      </c>
      <c r="H6042" s="0" t="n">
        <v>0.29</v>
      </c>
      <c r="I6042" s="0" t="n">
        <v>0</v>
      </c>
      <c r="J6042" s="0" t="n">
        <v>0.29</v>
      </c>
      <c r="N6042" s="0" t="s">
        <v>154</v>
      </c>
      <c r="P6042" s="0" t="n">
        <f aca="false">IF(AND(OR(Dashboard!$B$5="All",D6042=Dashboard!$B$5),OR(Dashboard!$D$5="All",N6042=Dashboard!$D$5),OR(AND(C6042&lt;&gt;"",C6042&gt;=Dashboard!$F$5,C6042&lt;=Dashboard!$H$5),AND(C6042="",Dashboard!$F$5&lt;=1980,Dashboard!$H$5&gt;=2016))),1,0)</f>
        <v>1</v>
      </c>
      <c r="Q6042" s="0" t="n">
        <f aca="false">J6042*P6042+ROW()*0.00000001</f>
        <v>0.29006042</v>
      </c>
    </row>
    <row r="6043" customFormat="false" ht="15" hidden="false" customHeight="false" outlineLevel="0" collapsed="false">
      <c r="A6043" s="0" t="s">
        <v>4545</v>
      </c>
      <c r="B6043" s="0" t="s">
        <v>76</v>
      </c>
      <c r="C6043" s="0" t="n">
        <v>2005</v>
      </c>
      <c r="D6043" s="0" t="s">
        <v>46</v>
      </c>
      <c r="E6043" s="0" t="s">
        <v>154</v>
      </c>
      <c r="F6043" s="0" t="n">
        <v>0.07</v>
      </c>
      <c r="G6043" s="0" t="n">
        <v>0.05</v>
      </c>
      <c r="H6043" s="0" t="n">
        <v>0.15</v>
      </c>
      <c r="I6043" s="0" t="n">
        <v>0.02</v>
      </c>
      <c r="J6043" s="0" t="n">
        <v>0.29</v>
      </c>
      <c r="K6043" s="0" t="n">
        <v>81</v>
      </c>
      <c r="L6043" s="0" t="n">
        <v>7.3</v>
      </c>
      <c r="M6043" s="0" t="s">
        <v>103</v>
      </c>
      <c r="N6043" s="0" t="s">
        <v>74</v>
      </c>
      <c r="O6043" s="0" t="s">
        <v>42</v>
      </c>
      <c r="P6043" s="0" t="n">
        <f aca="false">IF(AND(OR(Dashboard!$B$5="All",D6043=Dashboard!$B$5),OR(Dashboard!$D$5="All",N6043=Dashboard!$D$5),OR(AND(C6043&lt;&gt;"",C6043&gt;=Dashboard!$F$5,C6043&lt;=Dashboard!$H$5),AND(C6043="",Dashboard!$F$5&lt;=1980,Dashboard!$H$5&gt;=2016))),1,0)</f>
        <v>1</v>
      </c>
      <c r="Q6043" s="0" t="n">
        <f aca="false">J6043*P6043+ROW()*0.00000001</f>
        <v>0.29006043</v>
      </c>
    </row>
    <row r="6044" customFormat="false" ht="15" hidden="false" customHeight="false" outlineLevel="0" collapsed="false">
      <c r="A6044" s="0" t="s">
        <v>4546</v>
      </c>
      <c r="B6044" s="0" t="s">
        <v>76</v>
      </c>
      <c r="C6044" s="0" t="n">
        <v>2002</v>
      </c>
      <c r="D6044" s="0" t="s">
        <v>246</v>
      </c>
      <c r="E6044" s="0" t="s">
        <v>782</v>
      </c>
      <c r="F6044" s="0" t="n">
        <v>0.06</v>
      </c>
      <c r="G6044" s="0" t="n">
        <v>0.05</v>
      </c>
      <c r="H6044" s="0" t="n">
        <v>0.16</v>
      </c>
      <c r="I6044" s="0" t="n">
        <v>0.02</v>
      </c>
      <c r="J6044" s="0" t="n">
        <v>0.29</v>
      </c>
      <c r="K6044" s="0" t="n">
        <v>79</v>
      </c>
      <c r="L6044" s="0" t="n">
        <v>8.1</v>
      </c>
      <c r="M6044" s="0" t="s">
        <v>103</v>
      </c>
      <c r="N6044" s="0" t="s">
        <v>74</v>
      </c>
      <c r="O6044" s="0" t="s">
        <v>37</v>
      </c>
      <c r="P6044" s="0" t="n">
        <f aca="false">IF(AND(OR(Dashboard!$B$5="All",D6044=Dashboard!$B$5),OR(Dashboard!$D$5="All",N6044=Dashboard!$D$5),OR(AND(C6044&lt;&gt;"",C6044&gt;=Dashboard!$F$5,C6044&lt;=Dashboard!$H$5),AND(C6044="",Dashboard!$F$5&lt;=1980,Dashboard!$H$5&gt;=2016))),1,0)</f>
        <v>1</v>
      </c>
      <c r="Q6044" s="0" t="n">
        <f aca="false">J6044*P6044+ROW()*0.00000001</f>
        <v>0.29006044</v>
      </c>
    </row>
    <row r="6045" customFormat="false" ht="15" hidden="false" customHeight="false" outlineLevel="0" collapsed="false">
      <c r="A6045" s="0" t="s">
        <v>4547</v>
      </c>
      <c r="B6045" s="0" t="s">
        <v>70</v>
      </c>
      <c r="C6045" s="0" t="n">
        <v>2011</v>
      </c>
      <c r="D6045" s="0" t="s">
        <v>56</v>
      </c>
      <c r="E6045" s="0" t="s">
        <v>124</v>
      </c>
      <c r="F6045" s="0" t="n">
        <v>0.12</v>
      </c>
      <c r="G6045" s="0" t="n">
        <v>0.12</v>
      </c>
      <c r="H6045" s="0" t="n">
        <v>0</v>
      </c>
      <c r="I6045" s="0" t="n">
        <v>0.05</v>
      </c>
      <c r="J6045" s="0" t="n">
        <v>0.29</v>
      </c>
      <c r="K6045" s="0" t="n">
        <v>45</v>
      </c>
      <c r="L6045" s="0" t="n">
        <v>5.5</v>
      </c>
      <c r="M6045" s="0" t="s">
        <v>73</v>
      </c>
      <c r="N6045" s="0" t="s">
        <v>74</v>
      </c>
      <c r="O6045" s="0" t="s">
        <v>177</v>
      </c>
      <c r="P6045" s="0" t="n">
        <f aca="false">IF(AND(OR(Dashboard!$B$5="All",D6045=Dashboard!$B$5),OR(Dashboard!$D$5="All",N6045=Dashboard!$D$5),OR(AND(C6045&lt;&gt;"",C6045&gt;=Dashboard!$F$5,C6045&lt;=Dashboard!$H$5),AND(C6045="",Dashboard!$F$5&lt;=1980,Dashboard!$H$5&gt;=2016))),1,0)</f>
        <v>1</v>
      </c>
      <c r="Q6045" s="0" t="n">
        <f aca="false">J6045*P6045+ROW()*0.00000001</f>
        <v>0.29006045</v>
      </c>
    </row>
    <row r="6046" customFormat="false" ht="15" hidden="false" customHeight="false" outlineLevel="0" collapsed="false">
      <c r="A6046" s="0" t="s">
        <v>4548</v>
      </c>
      <c r="B6046" s="0" t="s">
        <v>117</v>
      </c>
      <c r="C6046" s="0" t="n">
        <v>2000</v>
      </c>
      <c r="D6046" s="0" t="s">
        <v>34</v>
      </c>
      <c r="E6046" s="0" t="s">
        <v>3063</v>
      </c>
      <c r="F6046" s="0" t="n">
        <v>0.16</v>
      </c>
      <c r="G6046" s="0" t="n">
        <v>0.11</v>
      </c>
      <c r="H6046" s="0" t="n">
        <v>0</v>
      </c>
      <c r="I6046" s="0" t="n">
        <v>0.02</v>
      </c>
      <c r="J6046" s="0" t="n">
        <v>0.29</v>
      </c>
      <c r="N6046" s="0" t="s">
        <v>74</v>
      </c>
      <c r="P6046" s="0" t="n">
        <f aca="false">IF(AND(OR(Dashboard!$B$5="All",D6046=Dashboard!$B$5),OR(Dashboard!$D$5="All",N6046=Dashboard!$D$5),OR(AND(C6046&lt;&gt;"",C6046&gt;=Dashboard!$F$5,C6046&lt;=Dashboard!$H$5),AND(C6046="",Dashboard!$F$5&lt;=1980,Dashboard!$H$5&gt;=2016))),1,0)</f>
        <v>1</v>
      </c>
      <c r="Q6046" s="0" t="n">
        <f aca="false">J6046*P6046+ROW()*0.00000001</f>
        <v>0.29006046</v>
      </c>
    </row>
    <row r="6047" customFormat="false" ht="15" hidden="false" customHeight="false" outlineLevel="0" collapsed="false">
      <c r="A6047" s="0" t="s">
        <v>4549</v>
      </c>
      <c r="B6047" s="0" t="s">
        <v>33</v>
      </c>
      <c r="C6047" s="0" t="n">
        <v>2010</v>
      </c>
      <c r="D6047" s="0" t="s">
        <v>52</v>
      </c>
      <c r="E6047" s="0" t="s">
        <v>243</v>
      </c>
      <c r="F6047" s="0" t="n">
        <v>0.27</v>
      </c>
      <c r="G6047" s="0" t="n">
        <v>0</v>
      </c>
      <c r="H6047" s="0" t="n">
        <v>0</v>
      </c>
      <c r="I6047" s="0" t="n">
        <v>0.02</v>
      </c>
      <c r="J6047" s="0" t="n">
        <v>0.29</v>
      </c>
      <c r="M6047" s="0" t="s">
        <v>3341</v>
      </c>
      <c r="N6047" s="0" t="s">
        <v>35</v>
      </c>
      <c r="P6047" s="0" t="n">
        <f aca="false">IF(AND(OR(Dashboard!$B$5="All",D6047=Dashboard!$B$5),OR(Dashboard!$D$5="All",N6047=Dashboard!$D$5),OR(AND(C6047&lt;&gt;"",C6047&gt;=Dashboard!$F$5,C6047&lt;=Dashboard!$H$5),AND(C6047="",Dashboard!$F$5&lt;=1980,Dashboard!$H$5&gt;=2016))),1,0)</f>
        <v>1</v>
      </c>
      <c r="Q6047" s="0" t="n">
        <f aca="false">J6047*P6047+ROW()*0.00000001</f>
        <v>0.29006047</v>
      </c>
    </row>
    <row r="6048" customFormat="false" ht="15" hidden="false" customHeight="false" outlineLevel="0" collapsed="false">
      <c r="A6048" s="0" t="s">
        <v>4101</v>
      </c>
      <c r="B6048" s="0" t="s">
        <v>70</v>
      </c>
      <c r="C6048" s="0" t="n">
        <v>2013</v>
      </c>
      <c r="D6048" s="0" t="s">
        <v>246</v>
      </c>
      <c r="E6048" s="0" t="s">
        <v>91</v>
      </c>
      <c r="F6048" s="0" t="n">
        <v>0.1</v>
      </c>
      <c r="G6048" s="0" t="n">
        <v>0.14</v>
      </c>
      <c r="H6048" s="0" t="n">
        <v>0</v>
      </c>
      <c r="I6048" s="0" t="n">
        <v>0.05</v>
      </c>
      <c r="J6048" s="0" t="n">
        <v>0.29</v>
      </c>
      <c r="K6048" s="0" t="n">
        <v>49</v>
      </c>
      <c r="L6048" s="0" t="n">
        <v>3.6</v>
      </c>
      <c r="M6048" s="0" t="s">
        <v>36</v>
      </c>
      <c r="N6048" s="0" t="s">
        <v>74</v>
      </c>
      <c r="O6048" s="0" t="s">
        <v>177</v>
      </c>
      <c r="P6048" s="0" t="n">
        <f aca="false">IF(AND(OR(Dashboard!$B$5="All",D6048=Dashboard!$B$5),OR(Dashboard!$D$5="All",N6048=Dashboard!$D$5),OR(AND(C6048&lt;&gt;"",C6048&gt;=Dashboard!$F$5,C6048&lt;=Dashboard!$H$5),AND(C6048="",Dashboard!$F$5&lt;=1980,Dashboard!$H$5&gt;=2016))),1,0)</f>
        <v>1</v>
      </c>
      <c r="Q6048" s="0" t="n">
        <f aca="false">J6048*P6048+ROW()*0.00000001</f>
        <v>0.29006048</v>
      </c>
    </row>
    <row r="6049" customFormat="false" ht="15" hidden="false" customHeight="false" outlineLevel="0" collapsed="false">
      <c r="A6049" s="0" t="s">
        <v>1390</v>
      </c>
      <c r="B6049" s="0" t="s">
        <v>172</v>
      </c>
      <c r="C6049" s="0" t="n">
        <v>2014</v>
      </c>
      <c r="D6049" s="0" t="s">
        <v>71</v>
      </c>
      <c r="E6049" s="0" t="s">
        <v>220</v>
      </c>
      <c r="F6049" s="0" t="n">
        <v>0.15</v>
      </c>
      <c r="G6049" s="0" t="n">
        <v>0.11</v>
      </c>
      <c r="H6049" s="0" t="n">
        <v>0</v>
      </c>
      <c r="I6049" s="0" t="n">
        <v>0.02</v>
      </c>
      <c r="J6049" s="0" t="n">
        <v>0.29</v>
      </c>
      <c r="K6049" s="0" t="n">
        <v>76</v>
      </c>
      <c r="L6049" s="0" t="n">
        <v>5.4</v>
      </c>
      <c r="M6049" s="0" t="s">
        <v>73</v>
      </c>
      <c r="N6049" s="0" t="s">
        <v>66</v>
      </c>
      <c r="O6049" s="0" t="s">
        <v>37</v>
      </c>
      <c r="P6049" s="0" t="n">
        <f aca="false">IF(AND(OR(Dashboard!$B$5="All",D6049=Dashboard!$B$5),OR(Dashboard!$D$5="All",N6049=Dashboard!$D$5),OR(AND(C6049&lt;&gt;"",C6049&gt;=Dashboard!$F$5,C6049&lt;=Dashboard!$H$5),AND(C6049="",Dashboard!$F$5&lt;=1980,Dashboard!$H$5&gt;=2016))),1,0)</f>
        <v>1</v>
      </c>
      <c r="Q6049" s="0" t="n">
        <f aca="false">J6049*P6049+ROW()*0.00000001</f>
        <v>0.29006049</v>
      </c>
    </row>
    <row r="6050" customFormat="false" ht="15" hidden="false" customHeight="false" outlineLevel="0" collapsed="false">
      <c r="A6050" s="0" t="s">
        <v>4550</v>
      </c>
      <c r="B6050" s="0" t="s">
        <v>152</v>
      </c>
      <c r="C6050" s="0" t="n">
        <v>2003</v>
      </c>
      <c r="D6050" s="0" t="s">
        <v>58</v>
      </c>
      <c r="E6050" s="0" t="s">
        <v>142</v>
      </c>
      <c r="F6050" s="0" t="n">
        <v>0.01</v>
      </c>
      <c r="G6050" s="0" t="n">
        <v>0.24</v>
      </c>
      <c r="H6050" s="0" t="n">
        <v>0</v>
      </c>
      <c r="I6050" s="0" t="n">
        <v>0.03</v>
      </c>
      <c r="J6050" s="0" t="n">
        <v>0.29</v>
      </c>
      <c r="K6050" s="0" t="n">
        <v>84</v>
      </c>
      <c r="L6050" s="0" t="n">
        <v>8.7</v>
      </c>
      <c r="M6050" s="0" t="s">
        <v>36</v>
      </c>
      <c r="N6050" s="0" t="s">
        <v>152</v>
      </c>
      <c r="O6050" s="0" t="s">
        <v>42</v>
      </c>
      <c r="P6050" s="0" t="n">
        <f aca="false">IF(AND(OR(Dashboard!$B$5="All",D6050=Dashboard!$B$5),OR(Dashboard!$D$5="All",N6050=Dashboard!$D$5),OR(AND(C6050&lt;&gt;"",C6050&gt;=Dashboard!$F$5,C6050&lt;=Dashboard!$H$5),AND(C6050="",Dashboard!$F$5&lt;=1980,Dashboard!$H$5&gt;=2016))),1,0)</f>
        <v>1</v>
      </c>
      <c r="Q6050" s="0" t="n">
        <f aca="false">J6050*P6050+ROW()*0.00000001</f>
        <v>0.2900605</v>
      </c>
    </row>
    <row r="6051" customFormat="false" ht="15" hidden="false" customHeight="false" outlineLevel="0" collapsed="false">
      <c r="A6051" s="0" t="s">
        <v>4087</v>
      </c>
      <c r="B6051" s="0" t="s">
        <v>64</v>
      </c>
      <c r="C6051" s="0" t="n">
        <v>2012</v>
      </c>
      <c r="D6051" s="0" t="s">
        <v>56</v>
      </c>
      <c r="E6051" s="0" t="s">
        <v>91</v>
      </c>
      <c r="F6051" s="0" t="n">
        <v>0.13</v>
      </c>
      <c r="G6051" s="0" t="n">
        <v>0.13</v>
      </c>
      <c r="H6051" s="0" t="n">
        <v>0</v>
      </c>
      <c r="I6051" s="0" t="n">
        <v>0.03</v>
      </c>
      <c r="J6051" s="0" t="n">
        <v>0.29</v>
      </c>
      <c r="N6051" s="0" t="s">
        <v>66</v>
      </c>
      <c r="P6051" s="0" t="n">
        <f aca="false">IF(AND(OR(Dashboard!$B$5="All",D6051=Dashboard!$B$5),OR(Dashboard!$D$5="All",N6051=Dashboard!$D$5),OR(AND(C6051&lt;&gt;"",C6051&gt;=Dashboard!$F$5,C6051&lt;=Dashboard!$H$5),AND(C6051="",Dashboard!$F$5&lt;=1980,Dashboard!$H$5&gt;=2016))),1,0)</f>
        <v>1</v>
      </c>
      <c r="Q6051" s="0" t="n">
        <f aca="false">J6051*P6051+ROW()*0.00000001</f>
        <v>0.29006051</v>
      </c>
    </row>
    <row r="6052" customFormat="false" ht="15" hidden="false" customHeight="false" outlineLevel="0" collapsed="false">
      <c r="A6052" s="0" t="s">
        <v>4095</v>
      </c>
      <c r="B6052" s="0" t="s">
        <v>33</v>
      </c>
      <c r="C6052" s="0" t="n">
        <v>2007</v>
      </c>
      <c r="D6052" s="0" t="s">
        <v>48</v>
      </c>
      <c r="E6052" s="0" t="s">
        <v>1002</v>
      </c>
      <c r="F6052" s="0" t="n">
        <v>0.26</v>
      </c>
      <c r="G6052" s="0" t="n">
        <v>0</v>
      </c>
      <c r="H6052" s="0" t="n">
        <v>0</v>
      </c>
      <c r="I6052" s="0" t="n">
        <v>0.02</v>
      </c>
      <c r="J6052" s="0" t="n">
        <v>0.29</v>
      </c>
      <c r="K6052" s="0" t="n">
        <v>71</v>
      </c>
      <c r="L6052" s="0" t="n">
        <v>6.2</v>
      </c>
      <c r="M6052" s="0" t="s">
        <v>125</v>
      </c>
      <c r="N6052" s="0" t="s">
        <v>35</v>
      </c>
      <c r="O6052" s="0" t="s">
        <v>37</v>
      </c>
      <c r="P6052" s="0" t="n">
        <f aca="false">IF(AND(OR(Dashboard!$B$5="All",D6052=Dashboard!$B$5),OR(Dashboard!$D$5="All",N6052=Dashboard!$D$5),OR(AND(C6052&lt;&gt;"",C6052&gt;=Dashboard!$F$5,C6052&lt;=Dashboard!$H$5),AND(C6052="",Dashboard!$F$5&lt;=1980,Dashboard!$H$5&gt;=2016))),1,0)</f>
        <v>1</v>
      </c>
      <c r="Q6052" s="0" t="n">
        <f aca="false">J6052*P6052+ROW()*0.00000001</f>
        <v>0.29006052</v>
      </c>
    </row>
    <row r="6053" customFormat="false" ht="15" hidden="false" customHeight="false" outlineLevel="0" collapsed="false">
      <c r="A6053" s="0" t="s">
        <v>4551</v>
      </c>
      <c r="B6053" s="0" t="s">
        <v>97</v>
      </c>
      <c r="C6053" s="0" t="n">
        <v>2013</v>
      </c>
      <c r="D6053" s="0" t="s">
        <v>52</v>
      </c>
      <c r="E6053" s="0" t="s">
        <v>328</v>
      </c>
      <c r="F6053" s="0" t="n">
        <v>0</v>
      </c>
      <c r="G6053" s="0" t="n">
        <v>0</v>
      </c>
      <c r="H6053" s="0" t="n">
        <v>0.29</v>
      </c>
      <c r="I6053" s="0" t="n">
        <v>0</v>
      </c>
      <c r="J6053" s="0" t="n">
        <v>0.29</v>
      </c>
      <c r="N6053" s="0" t="s">
        <v>35</v>
      </c>
      <c r="P6053" s="0" t="n">
        <f aca="false">IF(AND(OR(Dashboard!$B$5="All",D6053=Dashboard!$B$5),OR(Dashboard!$D$5="All",N6053=Dashboard!$D$5),OR(AND(C6053&lt;&gt;"",C6053&gt;=Dashboard!$F$5,C6053&lt;=Dashboard!$H$5),AND(C6053="",Dashboard!$F$5&lt;=1980,Dashboard!$H$5&gt;=2016))),1,0)</f>
        <v>1</v>
      </c>
      <c r="Q6053" s="0" t="n">
        <f aca="false">J6053*P6053+ROW()*0.00000001</f>
        <v>0.29006053</v>
      </c>
    </row>
    <row r="6054" customFormat="false" ht="15" hidden="false" customHeight="false" outlineLevel="0" collapsed="false">
      <c r="A6054" s="0" t="s">
        <v>4552</v>
      </c>
      <c r="B6054" s="0" t="s">
        <v>33</v>
      </c>
      <c r="C6054" s="0" t="n">
        <v>2009</v>
      </c>
      <c r="D6054" s="0" t="s">
        <v>71</v>
      </c>
      <c r="E6054" s="0" t="s">
        <v>328</v>
      </c>
      <c r="F6054" s="0" t="n">
        <v>0</v>
      </c>
      <c r="G6054" s="0" t="n">
        <v>0.1</v>
      </c>
      <c r="H6054" s="0" t="n">
        <v>0.17</v>
      </c>
      <c r="I6054" s="0" t="n">
        <v>0.02</v>
      </c>
      <c r="J6054" s="0" t="n">
        <v>0.29</v>
      </c>
      <c r="N6054" s="0" t="s">
        <v>35</v>
      </c>
      <c r="P6054" s="0" t="n">
        <f aca="false">IF(AND(OR(Dashboard!$B$5="All",D6054=Dashboard!$B$5),OR(Dashboard!$D$5="All",N6054=Dashboard!$D$5),OR(AND(C6054&lt;&gt;"",C6054&gt;=Dashboard!$F$5,C6054&lt;=Dashboard!$H$5),AND(C6054="",Dashboard!$F$5&lt;=1980,Dashboard!$H$5&gt;=2016))),1,0)</f>
        <v>1</v>
      </c>
      <c r="Q6054" s="0" t="n">
        <f aca="false">J6054*P6054+ROW()*0.00000001</f>
        <v>0.29006054</v>
      </c>
    </row>
    <row r="6055" customFormat="false" ht="15" hidden="false" customHeight="false" outlineLevel="0" collapsed="false">
      <c r="A6055" s="0" t="s">
        <v>4553</v>
      </c>
      <c r="B6055" s="0" t="s">
        <v>76</v>
      </c>
      <c r="C6055" s="0" t="n">
        <v>2007</v>
      </c>
      <c r="D6055" s="0" t="s">
        <v>34</v>
      </c>
      <c r="E6055" s="0" t="s">
        <v>124</v>
      </c>
      <c r="F6055" s="0" t="n">
        <v>0.14</v>
      </c>
      <c r="G6055" s="0" t="n">
        <v>0.11</v>
      </c>
      <c r="H6055" s="0" t="n">
        <v>0</v>
      </c>
      <c r="I6055" s="0" t="n">
        <v>0.04</v>
      </c>
      <c r="J6055" s="0" t="n">
        <v>0.29</v>
      </c>
      <c r="K6055" s="0" t="n">
        <v>60</v>
      </c>
      <c r="M6055" s="0" t="s">
        <v>125</v>
      </c>
      <c r="N6055" s="0" t="s">
        <v>74</v>
      </c>
      <c r="O6055" s="0" t="s">
        <v>53</v>
      </c>
      <c r="P6055" s="0" t="n">
        <f aca="false">IF(AND(OR(Dashboard!$B$5="All",D6055=Dashboard!$B$5),OR(Dashboard!$D$5="All",N6055=Dashboard!$D$5),OR(AND(C6055&lt;&gt;"",C6055&gt;=Dashboard!$F$5,C6055&lt;=Dashboard!$H$5),AND(C6055="",Dashboard!$F$5&lt;=1980,Dashboard!$H$5&gt;=2016))),1,0)</f>
        <v>1</v>
      </c>
      <c r="Q6055" s="0" t="n">
        <f aca="false">J6055*P6055+ROW()*0.00000001</f>
        <v>0.29006055</v>
      </c>
    </row>
    <row r="6056" customFormat="false" ht="15" hidden="false" customHeight="false" outlineLevel="0" collapsed="false">
      <c r="A6056" s="0" t="s">
        <v>4554</v>
      </c>
      <c r="B6056" s="0" t="s">
        <v>117</v>
      </c>
      <c r="C6056" s="0" t="n">
        <v>2000</v>
      </c>
      <c r="D6056" s="0" t="s">
        <v>41</v>
      </c>
      <c r="E6056" s="0" t="s">
        <v>821</v>
      </c>
      <c r="F6056" s="0" t="n">
        <v>0.16</v>
      </c>
      <c r="G6056" s="0" t="n">
        <v>0.11</v>
      </c>
      <c r="H6056" s="0" t="n">
        <v>0</v>
      </c>
      <c r="I6056" s="0" t="n">
        <v>0.02</v>
      </c>
      <c r="J6056" s="0" t="n">
        <v>0.29</v>
      </c>
      <c r="K6056" s="0" t="n">
        <v>71</v>
      </c>
      <c r="M6056" s="0" t="s">
        <v>36</v>
      </c>
      <c r="N6056" s="0" t="s">
        <v>74</v>
      </c>
      <c r="O6056" s="0" t="s">
        <v>37</v>
      </c>
      <c r="P6056" s="0" t="n">
        <f aca="false">IF(AND(OR(Dashboard!$B$5="All",D6056=Dashboard!$B$5),OR(Dashboard!$D$5="All",N6056=Dashboard!$D$5),OR(AND(C6056&lt;&gt;"",C6056&gt;=Dashboard!$F$5,C6056&lt;=Dashboard!$H$5),AND(C6056="",Dashboard!$F$5&lt;=1980,Dashboard!$H$5&gt;=2016))),1,0)</f>
        <v>1</v>
      </c>
      <c r="Q6056" s="0" t="n">
        <f aca="false">J6056*P6056+ROW()*0.00000001</f>
        <v>0.29006056</v>
      </c>
    </row>
    <row r="6057" customFormat="false" ht="15" hidden="false" customHeight="false" outlineLevel="0" collapsed="false">
      <c r="A6057" s="0" t="s">
        <v>4555</v>
      </c>
      <c r="B6057" s="0" t="s">
        <v>94</v>
      </c>
      <c r="C6057" s="0" t="n">
        <v>2015</v>
      </c>
      <c r="D6057" s="0" t="s">
        <v>46</v>
      </c>
      <c r="E6057" s="0" t="s">
        <v>2334</v>
      </c>
      <c r="F6057" s="0" t="n">
        <v>0.11</v>
      </c>
      <c r="G6057" s="0" t="n">
        <v>0.08</v>
      </c>
      <c r="H6057" s="0" t="n">
        <v>0.06</v>
      </c>
      <c r="I6057" s="0" t="n">
        <v>0.04</v>
      </c>
      <c r="J6057" s="0" t="n">
        <v>0.29</v>
      </c>
      <c r="K6057" s="0" t="n">
        <v>80</v>
      </c>
      <c r="L6057" s="0" t="n">
        <v>8.1</v>
      </c>
      <c r="M6057" s="0" t="s">
        <v>103</v>
      </c>
      <c r="N6057" s="0" t="s">
        <v>74</v>
      </c>
      <c r="O6057" s="0" t="s">
        <v>37</v>
      </c>
      <c r="P6057" s="0" t="n">
        <f aca="false">IF(AND(OR(Dashboard!$B$5="All",D6057=Dashboard!$B$5),OR(Dashboard!$D$5="All",N6057=Dashboard!$D$5),OR(AND(C6057&lt;&gt;"",C6057&gt;=Dashboard!$F$5,C6057&lt;=Dashboard!$H$5),AND(C6057="",Dashboard!$F$5&lt;=1980,Dashboard!$H$5&gt;=2016))),1,0)</f>
        <v>1</v>
      </c>
      <c r="Q6057" s="0" t="n">
        <f aca="false">J6057*P6057+ROW()*0.00000001</f>
        <v>0.29006057</v>
      </c>
    </row>
    <row r="6058" customFormat="false" ht="15" hidden="false" customHeight="false" outlineLevel="0" collapsed="false">
      <c r="A6058" s="0" t="s">
        <v>4556</v>
      </c>
      <c r="B6058" s="0" t="s">
        <v>76</v>
      </c>
      <c r="C6058" s="0" t="n">
        <v>2004</v>
      </c>
      <c r="D6058" s="0" t="s">
        <v>46</v>
      </c>
      <c r="E6058" s="0" t="s">
        <v>157</v>
      </c>
      <c r="F6058" s="0" t="n">
        <v>0</v>
      </c>
      <c r="G6058" s="0" t="n">
        <v>0</v>
      </c>
      <c r="H6058" s="0" t="n">
        <v>0.29</v>
      </c>
      <c r="I6058" s="0" t="n">
        <v>0</v>
      </c>
      <c r="J6058" s="0" t="n">
        <v>0.29</v>
      </c>
      <c r="N6058" s="0" t="s">
        <v>74</v>
      </c>
      <c r="P6058" s="0" t="n">
        <f aca="false">IF(AND(OR(Dashboard!$B$5="All",D6058=Dashboard!$B$5),OR(Dashboard!$D$5="All",N6058=Dashboard!$D$5),OR(AND(C6058&lt;&gt;"",C6058&gt;=Dashboard!$F$5,C6058&lt;=Dashboard!$H$5),AND(C6058="",Dashboard!$F$5&lt;=1980,Dashboard!$H$5&gt;=2016))),1,0)</f>
        <v>1</v>
      </c>
      <c r="Q6058" s="0" t="n">
        <f aca="false">J6058*P6058+ROW()*0.00000001</f>
        <v>0.29006058</v>
      </c>
    </row>
    <row r="6059" customFormat="false" ht="15" hidden="false" customHeight="false" outlineLevel="0" collapsed="false">
      <c r="A6059" s="0" t="s">
        <v>4557</v>
      </c>
      <c r="B6059" s="0" t="s">
        <v>117</v>
      </c>
      <c r="C6059" s="0" t="n">
        <v>1996</v>
      </c>
      <c r="D6059" s="0" t="s">
        <v>52</v>
      </c>
      <c r="E6059" s="0" t="s">
        <v>89</v>
      </c>
      <c r="F6059" s="0" t="n">
        <v>0.03</v>
      </c>
      <c r="G6059" s="0" t="n">
        <v>0.02</v>
      </c>
      <c r="H6059" s="0" t="n">
        <v>0.21</v>
      </c>
      <c r="I6059" s="0" t="n">
        <v>0.02</v>
      </c>
      <c r="J6059" s="0" t="n">
        <v>0.29</v>
      </c>
      <c r="N6059" s="0" t="s">
        <v>74</v>
      </c>
      <c r="P6059" s="0" t="n">
        <f aca="false">IF(AND(OR(Dashboard!$B$5="All",D6059=Dashboard!$B$5),OR(Dashboard!$D$5="All",N6059=Dashboard!$D$5),OR(AND(C6059&lt;&gt;"",C6059&gt;=Dashboard!$F$5,C6059&lt;=Dashboard!$H$5),AND(C6059="",Dashboard!$F$5&lt;=1980,Dashboard!$H$5&gt;=2016))),1,0)</f>
        <v>1</v>
      </c>
      <c r="Q6059" s="0" t="n">
        <f aca="false">J6059*P6059+ROW()*0.00000001</f>
        <v>0.29006059</v>
      </c>
    </row>
    <row r="6060" customFormat="false" ht="15" hidden="false" customHeight="false" outlineLevel="0" collapsed="false">
      <c r="A6060" s="0" t="s">
        <v>2555</v>
      </c>
      <c r="B6060" s="0" t="s">
        <v>33</v>
      </c>
      <c r="C6060" s="0" t="n">
        <v>2010</v>
      </c>
      <c r="D6060" s="0" t="s">
        <v>71</v>
      </c>
      <c r="E6060" s="0" t="s">
        <v>211</v>
      </c>
      <c r="F6060" s="0" t="n">
        <v>0.06</v>
      </c>
      <c r="G6060" s="0" t="n">
        <v>0.01</v>
      </c>
      <c r="H6060" s="0" t="n">
        <v>0.2</v>
      </c>
      <c r="I6060" s="0" t="n">
        <v>0.01</v>
      </c>
      <c r="J6060" s="0" t="n">
        <v>0.29</v>
      </c>
      <c r="K6060" s="0" t="n">
        <v>65</v>
      </c>
      <c r="L6060" s="0" t="n">
        <v>8.8</v>
      </c>
      <c r="M6060" s="0" t="s">
        <v>103</v>
      </c>
      <c r="N6060" s="0" t="s">
        <v>35</v>
      </c>
      <c r="O6060" s="0" t="s">
        <v>67</v>
      </c>
      <c r="P6060" s="0" t="n">
        <f aca="false">IF(AND(OR(Dashboard!$B$5="All",D6060=Dashboard!$B$5),OR(Dashboard!$D$5="All",N6060=Dashboard!$D$5),OR(AND(C6060&lt;&gt;"",C6060&gt;=Dashboard!$F$5,C6060&lt;=Dashboard!$H$5),AND(C6060="",Dashboard!$F$5&lt;=1980,Dashboard!$H$5&gt;=2016))),1,0)</f>
        <v>1</v>
      </c>
      <c r="Q6060" s="0" t="n">
        <f aca="false">J6060*P6060+ROW()*0.00000001</f>
        <v>0.2900606</v>
      </c>
    </row>
    <row r="6061" customFormat="false" ht="15" hidden="false" customHeight="false" outlineLevel="0" collapsed="false">
      <c r="A6061" s="0" t="s">
        <v>4558</v>
      </c>
      <c r="B6061" s="0" t="s">
        <v>76</v>
      </c>
      <c r="C6061" s="0" t="n">
        <v>2003</v>
      </c>
      <c r="D6061" s="0" t="s">
        <v>16</v>
      </c>
      <c r="E6061" s="0" t="s">
        <v>124</v>
      </c>
      <c r="F6061" s="0" t="n">
        <v>0.14</v>
      </c>
      <c r="G6061" s="0" t="n">
        <v>0.11</v>
      </c>
      <c r="H6061" s="0" t="n">
        <v>0</v>
      </c>
      <c r="I6061" s="0" t="n">
        <v>0.04</v>
      </c>
      <c r="J6061" s="0" t="n">
        <v>0.29</v>
      </c>
      <c r="K6061" s="0" t="n">
        <v>76</v>
      </c>
      <c r="L6061" s="0" t="n">
        <v>8.6</v>
      </c>
      <c r="M6061" s="0" t="s">
        <v>36</v>
      </c>
      <c r="N6061" s="0" t="s">
        <v>74</v>
      </c>
      <c r="O6061" s="0" t="s">
        <v>37</v>
      </c>
      <c r="P6061" s="0" t="n">
        <f aca="false">IF(AND(OR(Dashboard!$B$5="All",D6061=Dashboard!$B$5),OR(Dashboard!$D$5="All",N6061=Dashboard!$D$5),OR(AND(C6061&lt;&gt;"",C6061&gt;=Dashboard!$F$5,C6061&lt;=Dashboard!$H$5),AND(C6061="",Dashboard!$F$5&lt;=1980,Dashboard!$H$5&gt;=2016))),1,0)</f>
        <v>1</v>
      </c>
      <c r="Q6061" s="0" t="n">
        <f aca="false">J6061*P6061+ROW()*0.00000001</f>
        <v>0.29006061</v>
      </c>
    </row>
    <row r="6062" customFormat="false" ht="15" hidden="false" customHeight="false" outlineLevel="0" collapsed="false">
      <c r="A6062" s="0" t="s">
        <v>4559</v>
      </c>
      <c r="B6062" s="0" t="s">
        <v>50</v>
      </c>
      <c r="C6062" s="0" t="n">
        <v>2008</v>
      </c>
      <c r="D6062" s="0" t="s">
        <v>114</v>
      </c>
      <c r="E6062" s="0" t="s">
        <v>220</v>
      </c>
      <c r="F6062" s="0" t="n">
        <v>0</v>
      </c>
      <c r="G6062" s="0" t="n">
        <v>0</v>
      </c>
      <c r="H6062" s="0" t="n">
        <v>0.29</v>
      </c>
      <c r="I6062" s="0" t="n">
        <v>0</v>
      </c>
      <c r="J6062" s="0" t="n">
        <v>0.29</v>
      </c>
      <c r="N6062" s="0" t="s">
        <v>35</v>
      </c>
      <c r="P6062" s="0" t="n">
        <f aca="false">IF(AND(OR(Dashboard!$B$5="All",D6062=Dashboard!$B$5),OR(Dashboard!$D$5="All",N6062=Dashboard!$D$5),OR(AND(C6062&lt;&gt;"",C6062&gt;=Dashboard!$F$5,C6062&lt;=Dashboard!$H$5),AND(C6062="",Dashboard!$F$5&lt;=1980,Dashboard!$H$5&gt;=2016))),1,0)</f>
        <v>1</v>
      </c>
      <c r="Q6062" s="0" t="n">
        <f aca="false">J6062*P6062+ROW()*0.00000001</f>
        <v>0.29006062</v>
      </c>
    </row>
    <row r="6063" customFormat="false" ht="15" hidden="false" customHeight="false" outlineLevel="0" collapsed="false">
      <c r="A6063" s="0" t="s">
        <v>4560</v>
      </c>
      <c r="B6063" s="0" t="s">
        <v>164</v>
      </c>
      <c r="C6063" s="0" t="n">
        <v>2008</v>
      </c>
      <c r="D6063" s="0" t="s">
        <v>71</v>
      </c>
      <c r="E6063" s="0" t="s">
        <v>782</v>
      </c>
      <c r="F6063" s="0" t="n">
        <v>0.06</v>
      </c>
      <c r="G6063" s="0" t="n">
        <v>0</v>
      </c>
      <c r="H6063" s="0" t="n">
        <v>0.22</v>
      </c>
      <c r="I6063" s="0" t="n">
        <v>0.01</v>
      </c>
      <c r="J6063" s="0" t="n">
        <v>0.29</v>
      </c>
      <c r="K6063" s="0" t="n">
        <v>56</v>
      </c>
      <c r="L6063" s="0" t="n">
        <v>7.5</v>
      </c>
      <c r="M6063" s="0" t="s">
        <v>103</v>
      </c>
      <c r="N6063" s="0" t="s">
        <v>74</v>
      </c>
      <c r="O6063" s="0" t="s">
        <v>53</v>
      </c>
      <c r="P6063" s="0" t="n">
        <f aca="false">IF(AND(OR(Dashboard!$B$5="All",D6063=Dashboard!$B$5),OR(Dashboard!$D$5="All",N6063=Dashboard!$D$5),OR(AND(C6063&lt;&gt;"",C6063&gt;=Dashboard!$F$5,C6063&lt;=Dashboard!$H$5),AND(C6063="",Dashboard!$F$5&lt;=1980,Dashboard!$H$5&gt;=2016))),1,0)</f>
        <v>1</v>
      </c>
      <c r="Q6063" s="0" t="n">
        <f aca="false">J6063*P6063+ROW()*0.00000001</f>
        <v>0.29006063</v>
      </c>
    </row>
    <row r="6064" customFormat="false" ht="15" hidden="false" customHeight="false" outlineLevel="0" collapsed="false">
      <c r="A6064" s="0" t="s">
        <v>4561</v>
      </c>
      <c r="B6064" s="0" t="s">
        <v>50</v>
      </c>
      <c r="C6064" s="0" t="n">
        <v>2004</v>
      </c>
      <c r="D6064" s="0" t="s">
        <v>48</v>
      </c>
      <c r="E6064" s="0" t="s">
        <v>154</v>
      </c>
      <c r="F6064" s="0" t="n">
        <v>0.17</v>
      </c>
      <c r="G6064" s="0" t="n">
        <v>0</v>
      </c>
      <c r="H6064" s="0" t="n">
        <v>0.1</v>
      </c>
      <c r="I6064" s="0" t="n">
        <v>0.02</v>
      </c>
      <c r="J6064" s="0" t="n">
        <v>0.29</v>
      </c>
      <c r="K6064" s="0" t="n">
        <v>75</v>
      </c>
      <c r="L6064" s="0" t="n">
        <v>8.1</v>
      </c>
      <c r="M6064" s="0" t="s">
        <v>103</v>
      </c>
      <c r="N6064" s="0" t="s">
        <v>35</v>
      </c>
      <c r="O6064" s="0" t="s">
        <v>37</v>
      </c>
      <c r="P6064" s="0" t="n">
        <f aca="false">IF(AND(OR(Dashboard!$B$5="All",D6064=Dashboard!$B$5),OR(Dashboard!$D$5="All",N6064=Dashboard!$D$5),OR(AND(C6064&lt;&gt;"",C6064&gt;=Dashboard!$F$5,C6064&lt;=Dashboard!$H$5),AND(C6064="",Dashboard!$F$5&lt;=1980,Dashboard!$H$5&gt;=2016))),1,0)</f>
        <v>1</v>
      </c>
      <c r="Q6064" s="0" t="n">
        <f aca="false">J6064*P6064+ROW()*0.00000001</f>
        <v>0.29006064</v>
      </c>
    </row>
    <row r="6065" customFormat="false" ht="15" hidden="false" customHeight="false" outlineLevel="0" collapsed="false">
      <c r="A6065" s="0" t="s">
        <v>4562</v>
      </c>
      <c r="B6065" s="0" t="s">
        <v>76</v>
      </c>
      <c r="C6065" s="0" t="n">
        <v>2004</v>
      </c>
      <c r="D6065" s="0" t="s">
        <v>56</v>
      </c>
      <c r="E6065" s="0" t="s">
        <v>649</v>
      </c>
      <c r="F6065" s="0" t="n">
        <v>0.14</v>
      </c>
      <c r="G6065" s="0" t="n">
        <v>0.11</v>
      </c>
      <c r="H6065" s="0" t="n">
        <v>0</v>
      </c>
      <c r="I6065" s="0" t="n">
        <v>0.04</v>
      </c>
      <c r="J6065" s="0" t="n">
        <v>0.29</v>
      </c>
      <c r="K6065" s="0" t="n">
        <v>84</v>
      </c>
      <c r="L6065" s="0" t="n">
        <v>8.9</v>
      </c>
      <c r="M6065" s="0" t="s">
        <v>73</v>
      </c>
      <c r="N6065" s="0" t="s">
        <v>74</v>
      </c>
      <c r="O6065" s="0" t="s">
        <v>42</v>
      </c>
      <c r="P6065" s="0" t="n">
        <f aca="false">IF(AND(OR(Dashboard!$B$5="All",D6065=Dashboard!$B$5),OR(Dashboard!$D$5="All",N6065=Dashboard!$D$5),OR(AND(C6065&lt;&gt;"",C6065&gt;=Dashboard!$F$5,C6065&lt;=Dashboard!$H$5),AND(C6065="",Dashboard!$F$5&lt;=1980,Dashboard!$H$5&gt;=2016))),1,0)</f>
        <v>1</v>
      </c>
      <c r="Q6065" s="0" t="n">
        <f aca="false">J6065*P6065+ROW()*0.00000001</f>
        <v>0.29006065</v>
      </c>
    </row>
    <row r="6066" customFormat="false" ht="15" hidden="false" customHeight="false" outlineLevel="0" collapsed="false">
      <c r="A6066" s="0" t="s">
        <v>4563</v>
      </c>
      <c r="B6066" s="0" t="s">
        <v>117</v>
      </c>
      <c r="C6066" s="0" t="n">
        <v>1999</v>
      </c>
      <c r="D6066" s="0" t="s">
        <v>16</v>
      </c>
      <c r="E6066" s="0" t="s">
        <v>89</v>
      </c>
      <c r="F6066" s="0" t="n">
        <v>0.16</v>
      </c>
      <c r="G6066" s="0" t="n">
        <v>0.11</v>
      </c>
      <c r="H6066" s="0" t="n">
        <v>0</v>
      </c>
      <c r="I6066" s="0" t="n">
        <v>0.02</v>
      </c>
      <c r="J6066" s="0" t="n">
        <v>0.29</v>
      </c>
      <c r="N6066" s="0" t="s">
        <v>74</v>
      </c>
      <c r="P6066" s="0" t="n">
        <f aca="false">IF(AND(OR(Dashboard!$B$5="All",D6066=Dashboard!$B$5),OR(Dashboard!$D$5="All",N6066=Dashboard!$D$5),OR(AND(C6066&lt;&gt;"",C6066&gt;=Dashboard!$F$5,C6066&lt;=Dashboard!$H$5),AND(C6066="",Dashboard!$F$5&lt;=1980,Dashboard!$H$5&gt;=2016))),1,0)</f>
        <v>1</v>
      </c>
      <c r="Q6066" s="0" t="n">
        <f aca="false">J6066*P6066+ROW()*0.00000001</f>
        <v>0.29006066</v>
      </c>
    </row>
    <row r="6067" customFormat="false" ht="15" hidden="false" customHeight="false" outlineLevel="0" collapsed="false">
      <c r="A6067" s="0" t="s">
        <v>4564</v>
      </c>
      <c r="B6067" s="0" t="s">
        <v>76</v>
      </c>
      <c r="C6067" s="0" t="n">
        <v>2006</v>
      </c>
      <c r="D6067" s="0" t="s">
        <v>46</v>
      </c>
      <c r="E6067" s="0" t="s">
        <v>157</v>
      </c>
      <c r="F6067" s="0" t="n">
        <v>0</v>
      </c>
      <c r="G6067" s="0" t="n">
        <v>0</v>
      </c>
      <c r="H6067" s="0" t="n">
        <v>0.29</v>
      </c>
      <c r="I6067" s="0" t="n">
        <v>0</v>
      </c>
      <c r="J6067" s="0" t="n">
        <v>0.29</v>
      </c>
      <c r="N6067" s="0" t="s">
        <v>74</v>
      </c>
      <c r="P6067" s="0" t="n">
        <f aca="false">IF(AND(OR(Dashboard!$B$5="All",D6067=Dashboard!$B$5),OR(Dashboard!$D$5="All",N6067=Dashboard!$D$5),OR(AND(C6067&lt;&gt;"",C6067&gt;=Dashboard!$F$5,C6067&lt;=Dashboard!$H$5),AND(C6067="",Dashboard!$F$5&lt;=1980,Dashboard!$H$5&gt;=2016))),1,0)</f>
        <v>1</v>
      </c>
      <c r="Q6067" s="0" t="n">
        <f aca="false">J6067*P6067+ROW()*0.00000001</f>
        <v>0.29006067</v>
      </c>
    </row>
    <row r="6068" customFormat="false" ht="15" hidden="false" customHeight="false" outlineLevel="0" collapsed="false">
      <c r="A6068" s="0" t="s">
        <v>4565</v>
      </c>
      <c r="B6068" s="0" t="s">
        <v>50</v>
      </c>
      <c r="C6068" s="0" t="n">
        <v>2008</v>
      </c>
      <c r="D6068" s="0" t="s">
        <v>48</v>
      </c>
      <c r="E6068" s="0" t="s">
        <v>211</v>
      </c>
      <c r="F6068" s="0" t="n">
        <v>0.26</v>
      </c>
      <c r="G6068" s="0" t="n">
        <v>0</v>
      </c>
      <c r="H6068" s="0" t="n">
        <v>0</v>
      </c>
      <c r="I6068" s="0" t="n">
        <v>0.02</v>
      </c>
      <c r="J6068" s="0" t="n">
        <v>0.29</v>
      </c>
      <c r="K6068" s="0" t="n">
        <v>70</v>
      </c>
      <c r="M6068" s="0" t="s">
        <v>36</v>
      </c>
      <c r="N6068" s="0" t="s">
        <v>35</v>
      </c>
      <c r="O6068" s="0" t="s">
        <v>67</v>
      </c>
      <c r="P6068" s="0" t="n">
        <f aca="false">IF(AND(OR(Dashboard!$B$5="All",D6068=Dashboard!$B$5),OR(Dashboard!$D$5="All",N6068=Dashboard!$D$5),OR(AND(C6068&lt;&gt;"",C6068&gt;=Dashboard!$F$5,C6068&lt;=Dashboard!$H$5),AND(C6068="",Dashboard!$F$5&lt;=1980,Dashboard!$H$5&gt;=2016))),1,0)</f>
        <v>1</v>
      </c>
      <c r="Q6068" s="0" t="n">
        <f aca="false">J6068*P6068+ROW()*0.00000001</f>
        <v>0.29006068</v>
      </c>
    </row>
    <row r="6069" customFormat="false" ht="15" hidden="false" customHeight="false" outlineLevel="0" collapsed="false">
      <c r="A6069" s="0" t="s">
        <v>4566</v>
      </c>
      <c r="B6069" s="0" t="s">
        <v>117</v>
      </c>
      <c r="C6069" s="0" t="n">
        <v>1999</v>
      </c>
      <c r="D6069" s="0" t="s">
        <v>58</v>
      </c>
      <c r="E6069" s="0" t="s">
        <v>220</v>
      </c>
      <c r="F6069" s="0" t="n">
        <v>0</v>
      </c>
      <c r="G6069" s="0" t="n">
        <v>0</v>
      </c>
      <c r="H6069" s="0" t="n">
        <v>0.27</v>
      </c>
      <c r="I6069" s="0" t="n">
        <v>0.02</v>
      </c>
      <c r="J6069" s="0" t="n">
        <v>0.29</v>
      </c>
      <c r="N6069" s="0" t="s">
        <v>74</v>
      </c>
      <c r="P6069" s="0" t="n">
        <f aca="false">IF(AND(OR(Dashboard!$B$5="All",D6069=Dashboard!$B$5),OR(Dashboard!$D$5="All",N6069=Dashboard!$D$5),OR(AND(C6069&lt;&gt;"",C6069&gt;=Dashboard!$F$5,C6069&lt;=Dashboard!$H$5),AND(C6069="",Dashboard!$F$5&lt;=1980,Dashboard!$H$5&gt;=2016))),1,0)</f>
        <v>1</v>
      </c>
      <c r="Q6069" s="0" t="n">
        <f aca="false">J6069*P6069+ROW()*0.00000001</f>
        <v>0.29006069</v>
      </c>
    </row>
    <row r="6070" customFormat="false" ht="15" hidden="false" customHeight="false" outlineLevel="0" collapsed="false">
      <c r="A6070" s="0" t="s">
        <v>4567</v>
      </c>
      <c r="B6070" s="0" t="s">
        <v>78</v>
      </c>
      <c r="C6070" s="0" t="n">
        <v>1992</v>
      </c>
      <c r="D6070" s="0" t="s">
        <v>246</v>
      </c>
      <c r="E6070" s="0" t="s">
        <v>782</v>
      </c>
      <c r="F6070" s="0" t="n">
        <v>0</v>
      </c>
      <c r="G6070" s="0" t="n">
        <v>0</v>
      </c>
      <c r="H6070" s="0" t="n">
        <v>0.29</v>
      </c>
      <c r="I6070" s="0" t="n">
        <v>0</v>
      </c>
      <c r="J6070" s="0" t="n">
        <v>0.29</v>
      </c>
      <c r="N6070" s="0" t="s">
        <v>35</v>
      </c>
      <c r="P6070" s="0" t="n">
        <f aca="false">IF(AND(OR(Dashboard!$B$5="All",D6070=Dashboard!$B$5),OR(Dashboard!$D$5="All",N6070=Dashboard!$D$5),OR(AND(C6070&lt;&gt;"",C6070&gt;=Dashboard!$F$5,C6070&lt;=Dashboard!$H$5),AND(C6070="",Dashboard!$F$5&lt;=1980,Dashboard!$H$5&gt;=2016))),1,0)</f>
        <v>1</v>
      </c>
      <c r="Q6070" s="0" t="n">
        <f aca="false">J6070*P6070+ROW()*0.00000001</f>
        <v>0.2900607</v>
      </c>
    </row>
    <row r="6071" customFormat="false" ht="15" hidden="false" customHeight="false" outlineLevel="0" collapsed="false">
      <c r="A6071" s="0" t="s">
        <v>4568</v>
      </c>
      <c r="B6071" s="0" t="s">
        <v>50</v>
      </c>
      <c r="C6071" s="0" t="n">
        <v>2008</v>
      </c>
      <c r="D6071" s="0" t="s">
        <v>34</v>
      </c>
      <c r="E6071" s="0" t="s">
        <v>220</v>
      </c>
      <c r="F6071" s="0" t="n">
        <v>0</v>
      </c>
      <c r="G6071" s="0" t="n">
        <v>0</v>
      </c>
      <c r="H6071" s="0" t="n">
        <v>0.29</v>
      </c>
      <c r="I6071" s="0" t="n">
        <v>0</v>
      </c>
      <c r="J6071" s="0" t="n">
        <v>0.29</v>
      </c>
      <c r="N6071" s="0" t="s">
        <v>35</v>
      </c>
      <c r="P6071" s="0" t="n">
        <f aca="false">IF(AND(OR(Dashboard!$B$5="All",D6071=Dashboard!$B$5),OR(Dashboard!$D$5="All",N6071=Dashboard!$D$5),OR(AND(C6071&lt;&gt;"",C6071&gt;=Dashboard!$F$5,C6071&lt;=Dashboard!$H$5),AND(C6071="",Dashboard!$F$5&lt;=1980,Dashboard!$H$5&gt;=2016))),1,0)</f>
        <v>1</v>
      </c>
      <c r="Q6071" s="0" t="n">
        <f aca="false">J6071*P6071+ROW()*0.00000001</f>
        <v>0.29006071</v>
      </c>
    </row>
    <row r="6072" customFormat="false" ht="15" hidden="false" customHeight="false" outlineLevel="0" collapsed="false">
      <c r="A6072" s="0" t="s">
        <v>2745</v>
      </c>
      <c r="B6072" s="0" t="s">
        <v>97</v>
      </c>
      <c r="C6072" s="0" t="n">
        <v>2012</v>
      </c>
      <c r="D6072" s="0" t="s">
        <v>41</v>
      </c>
      <c r="E6072" s="0" t="s">
        <v>154</v>
      </c>
      <c r="F6072" s="0" t="n">
        <v>0.12</v>
      </c>
      <c r="G6072" s="0" t="n">
        <v>0.14</v>
      </c>
      <c r="H6072" s="0" t="n">
        <v>0</v>
      </c>
      <c r="I6072" s="0" t="n">
        <v>0.02</v>
      </c>
      <c r="J6072" s="0" t="n">
        <v>0.29</v>
      </c>
      <c r="N6072" s="0" t="s">
        <v>35</v>
      </c>
      <c r="P6072" s="0" t="n">
        <f aca="false">IF(AND(OR(Dashboard!$B$5="All",D6072=Dashboard!$B$5),OR(Dashboard!$D$5="All",N6072=Dashboard!$D$5),OR(AND(C6072&lt;&gt;"",C6072&gt;=Dashboard!$F$5,C6072&lt;=Dashboard!$H$5),AND(C6072="",Dashboard!$F$5&lt;=1980,Dashboard!$H$5&gt;=2016))),1,0)</f>
        <v>1</v>
      </c>
      <c r="Q6072" s="0" t="n">
        <f aca="false">J6072*P6072+ROW()*0.00000001</f>
        <v>0.29006072</v>
      </c>
    </row>
    <row r="6073" customFormat="false" ht="15" hidden="false" customHeight="false" outlineLevel="0" collapsed="false">
      <c r="A6073" s="0" t="s">
        <v>4569</v>
      </c>
      <c r="B6073" s="0" t="s">
        <v>33</v>
      </c>
      <c r="C6073" s="0" t="n">
        <v>2009</v>
      </c>
      <c r="D6073" s="0" t="s">
        <v>71</v>
      </c>
      <c r="E6073" s="0" t="s">
        <v>211</v>
      </c>
      <c r="F6073" s="0" t="n">
        <v>0.15</v>
      </c>
      <c r="G6073" s="0" t="n">
        <v>0.07</v>
      </c>
      <c r="H6073" s="0" t="n">
        <v>0.05</v>
      </c>
      <c r="I6073" s="0" t="n">
        <v>0.02</v>
      </c>
      <c r="J6073" s="0" t="n">
        <v>0.29</v>
      </c>
      <c r="K6073" s="0" t="n">
        <v>61</v>
      </c>
      <c r="L6073" s="0" t="n">
        <v>6.5</v>
      </c>
      <c r="M6073" s="0" t="s">
        <v>73</v>
      </c>
      <c r="N6073" s="0" t="s">
        <v>35</v>
      </c>
      <c r="O6073" s="0" t="s">
        <v>67</v>
      </c>
      <c r="P6073" s="0" t="n">
        <f aca="false">IF(AND(OR(Dashboard!$B$5="All",D6073=Dashboard!$B$5),OR(Dashboard!$D$5="All",N6073=Dashboard!$D$5),OR(AND(C6073&lt;&gt;"",C6073&gt;=Dashboard!$F$5,C6073&lt;=Dashboard!$H$5),AND(C6073="",Dashboard!$F$5&lt;=1980,Dashboard!$H$5&gt;=2016))),1,0)</f>
        <v>1</v>
      </c>
      <c r="Q6073" s="0" t="n">
        <f aca="false">J6073*P6073+ROW()*0.00000001</f>
        <v>0.29006073</v>
      </c>
    </row>
    <row r="6074" customFormat="false" ht="15" hidden="false" customHeight="false" outlineLevel="0" collapsed="false">
      <c r="A6074" s="0" t="s">
        <v>2900</v>
      </c>
      <c r="B6074" s="0" t="s">
        <v>33</v>
      </c>
      <c r="C6074" s="0" t="n">
        <v>2008</v>
      </c>
      <c r="D6074" s="0" t="s">
        <v>58</v>
      </c>
      <c r="E6074" s="0" t="s">
        <v>689</v>
      </c>
      <c r="F6074" s="0" t="n">
        <v>0.26</v>
      </c>
      <c r="G6074" s="0" t="n">
        <v>0</v>
      </c>
      <c r="H6074" s="0" t="n">
        <v>0</v>
      </c>
      <c r="I6074" s="0" t="n">
        <v>0.02</v>
      </c>
      <c r="J6074" s="0" t="n">
        <v>0.29</v>
      </c>
      <c r="M6074" s="0" t="s">
        <v>36</v>
      </c>
      <c r="N6074" s="0" t="s">
        <v>35</v>
      </c>
      <c r="P6074" s="0" t="n">
        <f aca="false">IF(AND(OR(Dashboard!$B$5="All",D6074=Dashboard!$B$5),OR(Dashboard!$D$5="All",N6074=Dashboard!$D$5),OR(AND(C6074&lt;&gt;"",C6074&gt;=Dashboard!$F$5,C6074&lt;=Dashboard!$H$5),AND(C6074="",Dashboard!$F$5&lt;=1980,Dashboard!$H$5&gt;=2016))),1,0)</f>
        <v>1</v>
      </c>
      <c r="Q6074" s="0" t="n">
        <f aca="false">J6074*P6074+ROW()*0.00000001</f>
        <v>0.29006074</v>
      </c>
    </row>
    <row r="6075" customFormat="false" ht="15" hidden="false" customHeight="false" outlineLevel="0" collapsed="false">
      <c r="A6075" s="0" t="s">
        <v>2542</v>
      </c>
      <c r="B6075" s="0" t="s">
        <v>186</v>
      </c>
      <c r="C6075" s="0" t="n">
        <v>2004</v>
      </c>
      <c r="D6075" s="0" t="s">
        <v>16</v>
      </c>
      <c r="E6075" s="0" t="s">
        <v>293</v>
      </c>
      <c r="F6075" s="0" t="n">
        <v>0.22</v>
      </c>
      <c r="G6075" s="0" t="n">
        <v>0.06</v>
      </c>
      <c r="H6075" s="0" t="n">
        <v>0</v>
      </c>
      <c r="I6075" s="0" t="n">
        <v>0.01</v>
      </c>
      <c r="J6075" s="0" t="n">
        <v>0.29</v>
      </c>
      <c r="K6075" s="0" t="n">
        <v>62</v>
      </c>
      <c r="L6075" s="0" t="n">
        <v>8.3</v>
      </c>
      <c r="M6075" s="0" t="s">
        <v>36</v>
      </c>
      <c r="N6075" s="0" t="s">
        <v>35</v>
      </c>
      <c r="O6075" s="0" t="s">
        <v>67</v>
      </c>
      <c r="P6075" s="0" t="n">
        <f aca="false">IF(AND(OR(Dashboard!$B$5="All",D6075=Dashboard!$B$5),OR(Dashboard!$D$5="All",N6075=Dashboard!$D$5),OR(AND(C6075&lt;&gt;"",C6075&gt;=Dashboard!$F$5,C6075&lt;=Dashboard!$H$5),AND(C6075="",Dashboard!$F$5&lt;=1980,Dashboard!$H$5&gt;=2016))),1,0)</f>
        <v>1</v>
      </c>
      <c r="Q6075" s="0" t="n">
        <f aca="false">J6075*P6075+ROW()*0.00000001</f>
        <v>0.29006075</v>
      </c>
    </row>
    <row r="6076" customFormat="false" ht="15" hidden="false" customHeight="false" outlineLevel="0" collapsed="false">
      <c r="A6076" s="0" t="s">
        <v>4570</v>
      </c>
      <c r="B6076" s="0" t="s">
        <v>64</v>
      </c>
      <c r="C6076" s="0" t="n">
        <v>2007</v>
      </c>
      <c r="D6076" s="0" t="s">
        <v>41</v>
      </c>
      <c r="E6076" s="0" t="s">
        <v>142</v>
      </c>
      <c r="F6076" s="0" t="n">
        <v>0.26</v>
      </c>
      <c r="G6076" s="0" t="n">
        <v>0</v>
      </c>
      <c r="H6076" s="0" t="n">
        <v>0</v>
      </c>
      <c r="I6076" s="0" t="n">
        <v>0.02</v>
      </c>
      <c r="J6076" s="0" t="n">
        <v>0.29</v>
      </c>
      <c r="K6076" s="0" t="n">
        <v>59</v>
      </c>
      <c r="L6076" s="0" t="n">
        <v>5.2</v>
      </c>
      <c r="M6076" s="0" t="s">
        <v>36</v>
      </c>
      <c r="N6076" s="0" t="s">
        <v>66</v>
      </c>
      <c r="O6076" s="0" t="s">
        <v>53</v>
      </c>
      <c r="P6076" s="0" t="n">
        <f aca="false">IF(AND(OR(Dashboard!$B$5="All",D6076=Dashboard!$B$5),OR(Dashboard!$D$5="All",N6076=Dashboard!$D$5),OR(AND(C6076&lt;&gt;"",C6076&gt;=Dashboard!$F$5,C6076&lt;=Dashboard!$H$5),AND(C6076="",Dashboard!$F$5&lt;=1980,Dashboard!$H$5&gt;=2016))),1,0)</f>
        <v>1</v>
      </c>
      <c r="Q6076" s="0" t="n">
        <f aca="false">J6076*P6076+ROW()*0.00000001</f>
        <v>0.29006076</v>
      </c>
    </row>
    <row r="6077" customFormat="false" ht="15" hidden="false" customHeight="false" outlineLevel="0" collapsed="false">
      <c r="A6077" s="0" t="s">
        <v>4571</v>
      </c>
      <c r="B6077" s="0" t="s">
        <v>50</v>
      </c>
      <c r="C6077" s="0" t="n">
        <v>2011</v>
      </c>
      <c r="D6077" s="0" t="s">
        <v>52</v>
      </c>
      <c r="E6077" s="0" t="s">
        <v>35</v>
      </c>
      <c r="F6077" s="0" t="n">
        <v>0</v>
      </c>
      <c r="G6077" s="0" t="n">
        <v>0</v>
      </c>
      <c r="H6077" s="0" t="n">
        <v>0.29</v>
      </c>
      <c r="I6077" s="0" t="n">
        <v>0</v>
      </c>
      <c r="J6077" s="0" t="n">
        <v>0.29</v>
      </c>
      <c r="N6077" s="0" t="s">
        <v>35</v>
      </c>
      <c r="P6077" s="0" t="n">
        <f aca="false">IF(AND(OR(Dashboard!$B$5="All",D6077=Dashboard!$B$5),OR(Dashboard!$D$5="All",N6077=Dashboard!$D$5),OR(AND(C6077&lt;&gt;"",C6077&gt;=Dashboard!$F$5,C6077&lt;=Dashboard!$H$5),AND(C6077="",Dashboard!$F$5&lt;=1980,Dashboard!$H$5&gt;=2016))),1,0)</f>
        <v>1</v>
      </c>
      <c r="Q6077" s="0" t="n">
        <f aca="false">J6077*P6077+ROW()*0.00000001</f>
        <v>0.29006077</v>
      </c>
    </row>
    <row r="6078" customFormat="false" ht="15" hidden="false" customHeight="false" outlineLevel="0" collapsed="false">
      <c r="A6078" s="0" t="s">
        <v>4572</v>
      </c>
      <c r="B6078" s="0" t="s">
        <v>152</v>
      </c>
      <c r="C6078" s="0" t="n">
        <v>2011</v>
      </c>
      <c r="D6078" s="0" t="s">
        <v>56</v>
      </c>
      <c r="E6078" s="0" t="s">
        <v>4573</v>
      </c>
      <c r="F6078" s="0" t="n">
        <v>0</v>
      </c>
      <c r="G6078" s="0" t="n">
        <v>0.23</v>
      </c>
      <c r="H6078" s="0" t="n">
        <v>0</v>
      </c>
      <c r="I6078" s="0" t="n">
        <v>0.05</v>
      </c>
      <c r="J6078" s="0" t="n">
        <v>0.29</v>
      </c>
      <c r="K6078" s="0" t="n">
        <v>80</v>
      </c>
      <c r="L6078" s="0" t="n">
        <v>3.7</v>
      </c>
      <c r="M6078" s="0" t="s">
        <v>103</v>
      </c>
      <c r="N6078" s="0" t="s">
        <v>152</v>
      </c>
      <c r="O6078" s="0" t="s">
        <v>37</v>
      </c>
      <c r="P6078" s="0" t="n">
        <f aca="false">IF(AND(OR(Dashboard!$B$5="All",D6078=Dashboard!$B$5),OR(Dashboard!$D$5="All",N6078=Dashboard!$D$5),OR(AND(C6078&lt;&gt;"",C6078&gt;=Dashboard!$F$5,C6078&lt;=Dashboard!$H$5),AND(C6078="",Dashboard!$F$5&lt;=1980,Dashboard!$H$5&gt;=2016))),1,0)</f>
        <v>1</v>
      </c>
      <c r="Q6078" s="0" t="n">
        <f aca="false">J6078*P6078+ROW()*0.00000001</f>
        <v>0.29006078</v>
      </c>
    </row>
    <row r="6079" customFormat="false" ht="15" hidden="false" customHeight="false" outlineLevel="0" collapsed="false">
      <c r="A6079" s="0" t="s">
        <v>4574</v>
      </c>
      <c r="B6079" s="0" t="s">
        <v>144</v>
      </c>
      <c r="C6079" s="0" t="n">
        <v>2003</v>
      </c>
      <c r="D6079" s="0" t="s">
        <v>34</v>
      </c>
      <c r="E6079" s="0" t="s">
        <v>65</v>
      </c>
      <c r="F6079" s="0" t="n">
        <v>0.21</v>
      </c>
      <c r="G6079" s="0" t="n">
        <v>0.06</v>
      </c>
      <c r="H6079" s="0" t="n">
        <v>0</v>
      </c>
      <c r="I6079" s="0" t="n">
        <v>0.01</v>
      </c>
      <c r="J6079" s="0" t="n">
        <v>0.29</v>
      </c>
      <c r="K6079" s="0" t="n">
        <v>80</v>
      </c>
      <c r="L6079" s="0" t="n">
        <v>9</v>
      </c>
      <c r="M6079" s="0" t="s">
        <v>36</v>
      </c>
      <c r="N6079" s="0" t="s">
        <v>66</v>
      </c>
      <c r="O6079" s="0" t="s">
        <v>37</v>
      </c>
      <c r="P6079" s="0" t="n">
        <f aca="false">IF(AND(OR(Dashboard!$B$5="All",D6079=Dashboard!$B$5),OR(Dashboard!$D$5="All",N6079=Dashboard!$D$5),OR(AND(C6079&lt;&gt;"",C6079&gt;=Dashboard!$F$5,C6079&lt;=Dashboard!$H$5),AND(C6079="",Dashboard!$F$5&lt;=1980,Dashboard!$H$5&gt;=2016))),1,0)</f>
        <v>1</v>
      </c>
      <c r="Q6079" s="0" t="n">
        <f aca="false">J6079*P6079+ROW()*0.00000001</f>
        <v>0.29006079</v>
      </c>
    </row>
    <row r="6080" customFormat="false" ht="15" hidden="false" customHeight="false" outlineLevel="0" collapsed="false">
      <c r="A6080" s="0" t="s">
        <v>4575</v>
      </c>
      <c r="B6080" s="0" t="s">
        <v>117</v>
      </c>
      <c r="C6080" s="0" t="n">
        <v>1996</v>
      </c>
      <c r="D6080" s="0" t="s">
        <v>34</v>
      </c>
      <c r="E6080" s="0" t="s">
        <v>142</v>
      </c>
      <c r="F6080" s="0" t="n">
        <v>0.16</v>
      </c>
      <c r="G6080" s="0" t="n">
        <v>0.11</v>
      </c>
      <c r="H6080" s="0" t="n">
        <v>0</v>
      </c>
      <c r="I6080" s="0" t="n">
        <v>0.02</v>
      </c>
      <c r="J6080" s="0" t="n">
        <v>0.29</v>
      </c>
      <c r="N6080" s="0" t="s">
        <v>74</v>
      </c>
      <c r="P6080" s="0" t="n">
        <f aca="false">IF(AND(OR(Dashboard!$B$5="All",D6080=Dashboard!$B$5),OR(Dashboard!$D$5="All",N6080=Dashboard!$D$5),OR(AND(C6080&lt;&gt;"",C6080&gt;=Dashboard!$F$5,C6080&lt;=Dashboard!$H$5),AND(C6080="",Dashboard!$F$5&lt;=1980,Dashboard!$H$5&gt;=2016))),1,0)</f>
        <v>1</v>
      </c>
      <c r="Q6080" s="0" t="n">
        <f aca="false">J6080*P6080+ROW()*0.00000001</f>
        <v>0.2900608</v>
      </c>
    </row>
    <row r="6081" customFormat="false" ht="15" hidden="false" customHeight="false" outlineLevel="0" collapsed="false">
      <c r="A6081" s="0" t="s">
        <v>4576</v>
      </c>
      <c r="B6081" s="0" t="s">
        <v>70</v>
      </c>
      <c r="C6081" s="0" t="n">
        <v>2010</v>
      </c>
      <c r="D6081" s="0" t="s">
        <v>114</v>
      </c>
      <c r="E6081" s="0" t="s">
        <v>328</v>
      </c>
      <c r="F6081" s="0" t="n">
        <v>0.09</v>
      </c>
      <c r="G6081" s="0" t="n">
        <v>0.13</v>
      </c>
      <c r="H6081" s="0" t="n">
        <v>0.01</v>
      </c>
      <c r="I6081" s="0" t="n">
        <v>0.05</v>
      </c>
      <c r="J6081" s="0" t="n">
        <v>0.29</v>
      </c>
      <c r="K6081" s="0" t="n">
        <v>72</v>
      </c>
      <c r="L6081" s="0" t="n">
        <v>7.9</v>
      </c>
      <c r="M6081" s="0" t="s">
        <v>103</v>
      </c>
      <c r="N6081" s="0" t="s">
        <v>74</v>
      </c>
      <c r="O6081" s="0" t="s">
        <v>37</v>
      </c>
      <c r="P6081" s="0" t="n">
        <f aca="false">IF(AND(OR(Dashboard!$B$5="All",D6081=Dashboard!$B$5),OR(Dashboard!$D$5="All",N6081=Dashboard!$D$5),OR(AND(C6081&lt;&gt;"",C6081&gt;=Dashboard!$F$5,C6081&lt;=Dashboard!$H$5),AND(C6081="",Dashboard!$F$5&lt;=1980,Dashboard!$H$5&gt;=2016))),1,0)</f>
        <v>1</v>
      </c>
      <c r="Q6081" s="0" t="n">
        <f aca="false">J6081*P6081+ROW()*0.00000001</f>
        <v>0.29006081</v>
      </c>
    </row>
    <row r="6082" customFormat="false" ht="15" hidden="false" customHeight="false" outlineLevel="0" collapsed="false">
      <c r="A6082" s="0" t="s">
        <v>394</v>
      </c>
      <c r="B6082" s="0" t="s">
        <v>184</v>
      </c>
      <c r="C6082" s="0" t="n">
        <v>2013</v>
      </c>
      <c r="D6082" s="0" t="s">
        <v>71</v>
      </c>
      <c r="E6082" s="0" t="s">
        <v>124</v>
      </c>
      <c r="F6082" s="0" t="n">
        <v>0.17</v>
      </c>
      <c r="G6082" s="0" t="n">
        <v>0.09</v>
      </c>
      <c r="H6082" s="0" t="n">
        <v>0</v>
      </c>
      <c r="I6082" s="0" t="n">
        <v>0.03</v>
      </c>
      <c r="J6082" s="0" t="n">
        <v>0.29</v>
      </c>
      <c r="K6082" s="0" t="n">
        <v>86</v>
      </c>
      <c r="L6082" s="0" t="n">
        <v>7.7</v>
      </c>
      <c r="M6082" s="0" t="s">
        <v>73</v>
      </c>
      <c r="N6082" s="0" t="s">
        <v>35</v>
      </c>
      <c r="O6082" s="0" t="s">
        <v>42</v>
      </c>
      <c r="P6082" s="0" t="n">
        <f aca="false">IF(AND(OR(Dashboard!$B$5="All",D6082=Dashboard!$B$5),OR(Dashboard!$D$5="All",N6082=Dashboard!$D$5),OR(AND(C6082&lt;&gt;"",C6082&gt;=Dashboard!$F$5,C6082&lt;=Dashboard!$H$5),AND(C6082="",Dashboard!$F$5&lt;=1980,Dashboard!$H$5&gt;=2016))),1,0)</f>
        <v>1</v>
      </c>
      <c r="Q6082" s="0" t="n">
        <f aca="false">J6082*P6082+ROW()*0.00000001</f>
        <v>0.29006082</v>
      </c>
    </row>
    <row r="6083" customFormat="false" ht="15" hidden="false" customHeight="false" outlineLevel="0" collapsed="false">
      <c r="A6083" s="0" t="s">
        <v>4577</v>
      </c>
      <c r="B6083" s="0" t="s">
        <v>85</v>
      </c>
      <c r="C6083" s="0" t="n">
        <v>2001</v>
      </c>
      <c r="D6083" s="0" t="s">
        <v>16</v>
      </c>
      <c r="E6083" s="0" t="s">
        <v>2089</v>
      </c>
      <c r="F6083" s="0" t="n">
        <v>0.2</v>
      </c>
      <c r="G6083" s="0" t="n">
        <v>0.08</v>
      </c>
      <c r="H6083" s="0" t="n">
        <v>0</v>
      </c>
      <c r="I6083" s="0" t="n">
        <v>0.01</v>
      </c>
      <c r="J6083" s="0" t="n">
        <v>0.29</v>
      </c>
      <c r="K6083" s="0" t="n">
        <v>72</v>
      </c>
      <c r="L6083" s="0" t="n">
        <v>5.7</v>
      </c>
      <c r="M6083" s="0" t="s">
        <v>36</v>
      </c>
      <c r="N6083" s="0" t="s">
        <v>35</v>
      </c>
      <c r="O6083" s="0" t="s">
        <v>37</v>
      </c>
      <c r="P6083" s="0" t="n">
        <f aca="false">IF(AND(OR(Dashboard!$B$5="All",D6083=Dashboard!$B$5),OR(Dashboard!$D$5="All",N6083=Dashboard!$D$5),OR(AND(C6083&lt;&gt;"",C6083&gt;=Dashboard!$F$5,C6083&lt;=Dashboard!$H$5),AND(C6083="",Dashboard!$F$5&lt;=1980,Dashboard!$H$5&gt;=2016))),1,0)</f>
        <v>1</v>
      </c>
      <c r="Q6083" s="0" t="n">
        <f aca="false">J6083*P6083+ROW()*0.00000001</f>
        <v>0.29006083</v>
      </c>
    </row>
    <row r="6084" customFormat="false" ht="15" hidden="false" customHeight="false" outlineLevel="0" collapsed="false">
      <c r="A6084" s="0" t="s">
        <v>2761</v>
      </c>
      <c r="B6084" s="0" t="s">
        <v>85</v>
      </c>
      <c r="C6084" s="0" t="n">
        <v>2003</v>
      </c>
      <c r="D6084" s="0" t="s">
        <v>46</v>
      </c>
      <c r="E6084" s="0" t="s">
        <v>35</v>
      </c>
      <c r="F6084" s="0" t="n">
        <v>0.08</v>
      </c>
      <c r="G6084" s="0" t="n">
        <v>0.03</v>
      </c>
      <c r="H6084" s="0" t="n">
        <v>0.17</v>
      </c>
      <c r="I6084" s="0" t="n">
        <v>0.01</v>
      </c>
      <c r="J6084" s="0" t="n">
        <v>0.29</v>
      </c>
      <c r="K6084" s="0" t="n">
        <v>76</v>
      </c>
      <c r="L6084" s="0" t="n">
        <v>8.1</v>
      </c>
      <c r="M6084" s="0" t="s">
        <v>125</v>
      </c>
      <c r="N6084" s="0" t="s">
        <v>35</v>
      </c>
      <c r="O6084" s="0" t="s">
        <v>37</v>
      </c>
      <c r="P6084" s="0" t="n">
        <f aca="false">IF(AND(OR(Dashboard!$B$5="All",D6084=Dashboard!$B$5),OR(Dashboard!$D$5="All",N6084=Dashboard!$D$5),OR(AND(C6084&lt;&gt;"",C6084&gt;=Dashboard!$F$5,C6084&lt;=Dashboard!$H$5),AND(C6084="",Dashboard!$F$5&lt;=1980,Dashboard!$H$5&gt;=2016))),1,0)</f>
        <v>1</v>
      </c>
      <c r="Q6084" s="0" t="n">
        <f aca="false">J6084*P6084+ROW()*0.00000001</f>
        <v>0.29006084</v>
      </c>
    </row>
    <row r="6085" customFormat="false" ht="15" hidden="false" customHeight="false" outlineLevel="0" collapsed="false">
      <c r="A6085" s="0" t="s">
        <v>4578</v>
      </c>
      <c r="B6085" s="0" t="s">
        <v>50</v>
      </c>
      <c r="C6085" s="0" t="n">
        <v>2008</v>
      </c>
      <c r="D6085" s="0" t="s">
        <v>71</v>
      </c>
      <c r="E6085" s="0" t="s">
        <v>418</v>
      </c>
      <c r="F6085" s="0" t="n">
        <v>0.26</v>
      </c>
      <c r="G6085" s="0" t="n">
        <v>0</v>
      </c>
      <c r="H6085" s="0" t="n">
        <v>0</v>
      </c>
      <c r="I6085" s="0" t="n">
        <v>0.02</v>
      </c>
      <c r="J6085" s="0" t="n">
        <v>0.28</v>
      </c>
      <c r="K6085" s="0" t="n">
        <v>50</v>
      </c>
      <c r="M6085" s="0" t="s">
        <v>36</v>
      </c>
      <c r="N6085" s="0" t="s">
        <v>35</v>
      </c>
      <c r="O6085" s="0" t="s">
        <v>177</v>
      </c>
      <c r="P6085" s="0" t="n">
        <f aca="false">IF(AND(OR(Dashboard!$B$5="All",D6085=Dashboard!$B$5),OR(Dashboard!$D$5="All",N6085=Dashboard!$D$5),OR(AND(C6085&lt;&gt;"",C6085&gt;=Dashboard!$F$5,C6085&lt;=Dashboard!$H$5),AND(C6085="",Dashboard!$F$5&lt;=1980,Dashboard!$H$5&gt;=2016))),1,0)</f>
        <v>1</v>
      </c>
      <c r="Q6085" s="0" t="n">
        <f aca="false">J6085*P6085+ROW()*0.00000001</f>
        <v>0.28006085</v>
      </c>
    </row>
    <row r="6086" customFormat="false" ht="15" hidden="false" customHeight="false" outlineLevel="0" collapsed="false">
      <c r="A6086" s="0" t="s">
        <v>4579</v>
      </c>
      <c r="B6086" s="0" t="s">
        <v>94</v>
      </c>
      <c r="C6086" s="0" t="n">
        <v>2016</v>
      </c>
      <c r="D6086" s="0" t="s">
        <v>71</v>
      </c>
      <c r="E6086" s="0" t="s">
        <v>157</v>
      </c>
      <c r="F6086" s="0" t="n">
        <v>0</v>
      </c>
      <c r="G6086" s="0" t="n">
        <v>0</v>
      </c>
      <c r="H6086" s="0" t="n">
        <v>0.28</v>
      </c>
      <c r="I6086" s="0" t="n">
        <v>0</v>
      </c>
      <c r="J6086" s="0" t="n">
        <v>0.28</v>
      </c>
      <c r="N6086" s="0" t="s">
        <v>74</v>
      </c>
      <c r="P6086" s="0" t="n">
        <f aca="false">IF(AND(OR(Dashboard!$B$5="All",D6086=Dashboard!$B$5),OR(Dashboard!$D$5="All",N6086=Dashboard!$D$5),OR(AND(C6086&lt;&gt;"",C6086&gt;=Dashboard!$F$5,C6086&lt;=Dashboard!$H$5),AND(C6086="",Dashboard!$F$5&lt;=1980,Dashboard!$H$5&gt;=2016))),1,0)</f>
        <v>1</v>
      </c>
      <c r="Q6086" s="0" t="n">
        <f aca="false">J6086*P6086+ROW()*0.00000001</f>
        <v>0.28006086</v>
      </c>
    </row>
    <row r="6087" customFormat="false" ht="15" hidden="false" customHeight="false" outlineLevel="0" collapsed="false">
      <c r="A6087" s="0" t="s">
        <v>4580</v>
      </c>
      <c r="B6087" s="0" t="s">
        <v>76</v>
      </c>
      <c r="C6087" s="0" t="n">
        <v>2003</v>
      </c>
      <c r="D6087" s="0" t="s">
        <v>41</v>
      </c>
      <c r="E6087" s="0" t="s">
        <v>124</v>
      </c>
      <c r="F6087" s="0" t="n">
        <v>0.14</v>
      </c>
      <c r="G6087" s="0" t="n">
        <v>0.11</v>
      </c>
      <c r="H6087" s="0" t="n">
        <v>0</v>
      </c>
      <c r="I6087" s="0" t="n">
        <v>0.04</v>
      </c>
      <c r="J6087" s="0" t="n">
        <v>0.28</v>
      </c>
      <c r="K6087" s="0" t="n">
        <v>48</v>
      </c>
      <c r="L6087" s="0" t="n">
        <v>8.3</v>
      </c>
      <c r="M6087" s="0" t="s">
        <v>36</v>
      </c>
      <c r="N6087" s="0" t="s">
        <v>74</v>
      </c>
      <c r="O6087" s="0" t="s">
        <v>177</v>
      </c>
      <c r="P6087" s="0" t="n">
        <f aca="false">IF(AND(OR(Dashboard!$B$5="All",D6087=Dashboard!$B$5),OR(Dashboard!$D$5="All",N6087=Dashboard!$D$5),OR(AND(C6087&lt;&gt;"",C6087&gt;=Dashboard!$F$5,C6087&lt;=Dashboard!$H$5),AND(C6087="",Dashboard!$F$5&lt;=1980,Dashboard!$H$5&gt;=2016))),1,0)</f>
        <v>1</v>
      </c>
      <c r="Q6087" s="0" t="n">
        <f aca="false">J6087*P6087+ROW()*0.00000001</f>
        <v>0.28006087</v>
      </c>
    </row>
    <row r="6088" customFormat="false" ht="15" hidden="false" customHeight="false" outlineLevel="0" collapsed="false">
      <c r="A6088" s="0" t="s">
        <v>4581</v>
      </c>
      <c r="B6088" s="0" t="s">
        <v>76</v>
      </c>
      <c r="C6088" s="0" t="n">
        <v>2008</v>
      </c>
      <c r="D6088" s="0" t="s">
        <v>52</v>
      </c>
      <c r="E6088" s="0" t="s">
        <v>89</v>
      </c>
      <c r="F6088" s="0" t="n">
        <v>0.14</v>
      </c>
      <c r="G6088" s="0" t="n">
        <v>0.11</v>
      </c>
      <c r="H6088" s="0" t="n">
        <v>0</v>
      </c>
      <c r="I6088" s="0" t="n">
        <v>0.04</v>
      </c>
      <c r="J6088" s="0" t="n">
        <v>0.28</v>
      </c>
      <c r="K6088" s="0" t="n">
        <v>75</v>
      </c>
      <c r="M6088" s="0" t="s">
        <v>103</v>
      </c>
      <c r="N6088" s="0" t="s">
        <v>74</v>
      </c>
      <c r="O6088" s="0" t="s">
        <v>37</v>
      </c>
      <c r="P6088" s="0" t="n">
        <f aca="false">IF(AND(OR(Dashboard!$B$5="All",D6088=Dashboard!$B$5),OR(Dashboard!$D$5="All",N6088=Dashboard!$D$5),OR(AND(C6088&lt;&gt;"",C6088&gt;=Dashboard!$F$5,C6088&lt;=Dashboard!$H$5),AND(C6088="",Dashboard!$F$5&lt;=1980,Dashboard!$H$5&gt;=2016))),1,0)</f>
        <v>1</v>
      </c>
      <c r="Q6088" s="0" t="n">
        <f aca="false">J6088*P6088+ROW()*0.00000001</f>
        <v>0.28006088</v>
      </c>
    </row>
    <row r="6089" customFormat="false" ht="15" hidden="false" customHeight="false" outlineLevel="0" collapsed="false">
      <c r="A6089" s="0" t="s">
        <v>4582</v>
      </c>
      <c r="B6089" s="0" t="s">
        <v>117</v>
      </c>
      <c r="C6089" s="0" t="n">
        <v>1997</v>
      </c>
      <c r="D6089" s="0" t="s">
        <v>41</v>
      </c>
      <c r="E6089" s="0" t="s">
        <v>4583</v>
      </c>
      <c r="F6089" s="0" t="n">
        <v>0.16</v>
      </c>
      <c r="G6089" s="0" t="n">
        <v>0.11</v>
      </c>
      <c r="H6089" s="0" t="n">
        <v>0</v>
      </c>
      <c r="I6089" s="0" t="n">
        <v>0.02</v>
      </c>
      <c r="J6089" s="0" t="n">
        <v>0.28</v>
      </c>
      <c r="N6089" s="0" t="s">
        <v>74</v>
      </c>
      <c r="P6089" s="0" t="n">
        <f aca="false">IF(AND(OR(Dashboard!$B$5="All",D6089=Dashboard!$B$5),OR(Dashboard!$D$5="All",N6089=Dashboard!$D$5),OR(AND(C6089&lt;&gt;"",C6089&gt;=Dashboard!$F$5,C6089&lt;=Dashboard!$H$5),AND(C6089="",Dashboard!$F$5&lt;=1980,Dashboard!$H$5&gt;=2016))),1,0)</f>
        <v>1</v>
      </c>
      <c r="Q6089" s="0" t="n">
        <f aca="false">J6089*P6089+ROW()*0.00000001</f>
        <v>0.28006089</v>
      </c>
    </row>
    <row r="6090" customFormat="false" ht="15" hidden="false" customHeight="false" outlineLevel="0" collapsed="false">
      <c r="A6090" s="0" t="s">
        <v>2892</v>
      </c>
      <c r="B6090" s="0" t="s">
        <v>70</v>
      </c>
      <c r="C6090" s="0" t="n">
        <v>2012</v>
      </c>
      <c r="D6090" s="0" t="s">
        <v>34</v>
      </c>
      <c r="E6090" s="0" t="s">
        <v>89</v>
      </c>
      <c r="F6090" s="0" t="n">
        <v>0</v>
      </c>
      <c r="G6090" s="0" t="n">
        <v>0</v>
      </c>
      <c r="H6090" s="0" t="n">
        <v>0.28</v>
      </c>
      <c r="I6090" s="0" t="n">
        <v>0</v>
      </c>
      <c r="J6090" s="0" t="n">
        <v>0.28</v>
      </c>
      <c r="L6090" s="0" t="n">
        <v>7.9</v>
      </c>
      <c r="M6090" s="0" t="s">
        <v>36</v>
      </c>
      <c r="N6090" s="0" t="s">
        <v>74</v>
      </c>
      <c r="P6090" s="0" t="n">
        <f aca="false">IF(AND(OR(Dashboard!$B$5="All",D6090=Dashboard!$B$5),OR(Dashboard!$D$5="All",N6090=Dashboard!$D$5),OR(AND(C6090&lt;&gt;"",C6090&gt;=Dashboard!$F$5,C6090&lt;=Dashboard!$H$5),AND(C6090="",Dashboard!$F$5&lt;=1980,Dashboard!$H$5&gt;=2016))),1,0)</f>
        <v>1</v>
      </c>
      <c r="Q6090" s="0" t="n">
        <f aca="false">J6090*P6090+ROW()*0.00000001</f>
        <v>0.2800609</v>
      </c>
    </row>
    <row r="6091" customFormat="false" ht="15" hidden="false" customHeight="false" outlineLevel="0" collapsed="false">
      <c r="A6091" s="0" t="s">
        <v>4584</v>
      </c>
      <c r="B6091" s="0" t="s">
        <v>50</v>
      </c>
      <c r="C6091" s="0" t="n">
        <v>2005</v>
      </c>
      <c r="D6091" s="0" t="s">
        <v>58</v>
      </c>
      <c r="E6091" s="0" t="s">
        <v>4303</v>
      </c>
      <c r="F6091" s="0" t="n">
        <v>0.28</v>
      </c>
      <c r="G6091" s="0" t="n">
        <v>0</v>
      </c>
      <c r="H6091" s="0" t="n">
        <v>0</v>
      </c>
      <c r="I6091" s="0" t="n">
        <v>0</v>
      </c>
      <c r="J6091" s="0" t="n">
        <v>0.28</v>
      </c>
      <c r="N6091" s="0" t="s">
        <v>35</v>
      </c>
      <c r="P6091" s="0" t="n">
        <f aca="false">IF(AND(OR(Dashboard!$B$5="All",D6091=Dashboard!$B$5),OR(Dashboard!$D$5="All",N6091=Dashboard!$D$5),OR(AND(C6091&lt;&gt;"",C6091&gt;=Dashboard!$F$5,C6091&lt;=Dashboard!$H$5),AND(C6091="",Dashboard!$F$5&lt;=1980,Dashboard!$H$5&gt;=2016))),1,0)</f>
        <v>1</v>
      </c>
      <c r="Q6091" s="0" t="n">
        <f aca="false">J6091*P6091+ROW()*0.00000001</f>
        <v>0.28006091</v>
      </c>
    </row>
    <row r="6092" customFormat="false" ht="15" hidden="false" customHeight="false" outlineLevel="0" collapsed="false">
      <c r="A6092" s="0" t="s">
        <v>4252</v>
      </c>
      <c r="B6092" s="0" t="s">
        <v>85</v>
      </c>
      <c r="C6092" s="0" t="n">
        <v>2003</v>
      </c>
      <c r="D6092" s="0" t="s">
        <v>34</v>
      </c>
      <c r="E6092" s="0" t="s">
        <v>91</v>
      </c>
      <c r="F6092" s="0" t="n">
        <v>0.2</v>
      </c>
      <c r="G6092" s="0" t="n">
        <v>0.08</v>
      </c>
      <c r="H6092" s="0" t="n">
        <v>0</v>
      </c>
      <c r="I6092" s="0" t="n">
        <v>0.01</v>
      </c>
      <c r="J6092" s="0" t="n">
        <v>0.28</v>
      </c>
      <c r="K6092" s="0" t="n">
        <v>70</v>
      </c>
      <c r="M6092" s="0" t="s">
        <v>36</v>
      </c>
      <c r="N6092" s="0" t="s">
        <v>35</v>
      </c>
      <c r="O6092" s="0" t="s">
        <v>67</v>
      </c>
      <c r="P6092" s="0" t="n">
        <f aca="false">IF(AND(OR(Dashboard!$B$5="All",D6092=Dashboard!$B$5),OR(Dashboard!$D$5="All",N6092=Dashboard!$D$5),OR(AND(C6092&lt;&gt;"",C6092&gt;=Dashboard!$F$5,C6092&lt;=Dashboard!$H$5),AND(C6092="",Dashboard!$F$5&lt;=1980,Dashboard!$H$5&gt;=2016))),1,0)</f>
        <v>1</v>
      </c>
      <c r="Q6092" s="0" t="n">
        <f aca="false">J6092*P6092+ROW()*0.00000001</f>
        <v>0.28006092</v>
      </c>
    </row>
    <row r="6093" customFormat="false" ht="15" hidden="false" customHeight="false" outlineLevel="0" collapsed="false">
      <c r="A6093" s="0" t="s">
        <v>4585</v>
      </c>
      <c r="B6093" s="0" t="s">
        <v>85</v>
      </c>
      <c r="C6093" s="0" t="n">
        <v>2005</v>
      </c>
      <c r="D6093" s="0" t="s">
        <v>71</v>
      </c>
      <c r="E6093" s="0" t="s">
        <v>160</v>
      </c>
      <c r="F6093" s="0" t="n">
        <v>0.2</v>
      </c>
      <c r="G6093" s="0" t="n">
        <v>0.08</v>
      </c>
      <c r="H6093" s="0" t="n">
        <v>0</v>
      </c>
      <c r="I6093" s="0" t="n">
        <v>0.01</v>
      </c>
      <c r="J6093" s="0" t="n">
        <v>0.28</v>
      </c>
      <c r="K6093" s="0" t="n">
        <v>69</v>
      </c>
      <c r="L6093" s="0" t="n">
        <v>8.2</v>
      </c>
      <c r="M6093" s="0" t="s">
        <v>125</v>
      </c>
      <c r="N6093" s="0" t="s">
        <v>35</v>
      </c>
      <c r="O6093" s="0" t="s">
        <v>67</v>
      </c>
      <c r="P6093" s="0" t="n">
        <f aca="false">IF(AND(OR(Dashboard!$B$5="All",D6093=Dashboard!$B$5),OR(Dashboard!$D$5="All",N6093=Dashboard!$D$5),OR(AND(C6093&lt;&gt;"",C6093&gt;=Dashboard!$F$5,C6093&lt;=Dashboard!$H$5),AND(C6093="",Dashboard!$F$5&lt;=1980,Dashboard!$H$5&gt;=2016))),1,0)</f>
        <v>1</v>
      </c>
      <c r="Q6093" s="0" t="n">
        <f aca="false">J6093*P6093+ROW()*0.00000001</f>
        <v>0.28006093</v>
      </c>
    </row>
    <row r="6094" customFormat="false" ht="15" hidden="false" customHeight="false" outlineLevel="0" collapsed="false">
      <c r="A6094" s="0" t="s">
        <v>4586</v>
      </c>
      <c r="B6094" s="0" t="s">
        <v>78</v>
      </c>
      <c r="C6094" s="0" t="n">
        <v>1995</v>
      </c>
      <c r="D6094" s="0" t="s">
        <v>102</v>
      </c>
      <c r="E6094" s="0" t="s">
        <v>3757</v>
      </c>
      <c r="F6094" s="0" t="n">
        <v>0</v>
      </c>
      <c r="G6094" s="0" t="n">
        <v>0</v>
      </c>
      <c r="H6094" s="0" t="n">
        <v>0.28</v>
      </c>
      <c r="I6094" s="0" t="n">
        <v>0</v>
      </c>
      <c r="J6094" s="0" t="n">
        <v>0.28</v>
      </c>
      <c r="N6094" s="0" t="s">
        <v>35</v>
      </c>
      <c r="P6094" s="0" t="n">
        <f aca="false">IF(AND(OR(Dashboard!$B$5="All",D6094=Dashboard!$B$5),OR(Dashboard!$D$5="All",N6094=Dashboard!$D$5),OR(AND(C6094&lt;&gt;"",C6094&gt;=Dashboard!$F$5,C6094&lt;=Dashboard!$H$5),AND(C6094="",Dashboard!$F$5&lt;=1980,Dashboard!$H$5&gt;=2016))),1,0)</f>
        <v>1</v>
      </c>
      <c r="Q6094" s="0" t="n">
        <f aca="false">J6094*P6094+ROW()*0.00000001</f>
        <v>0.28006094</v>
      </c>
    </row>
    <row r="6095" customFormat="false" ht="15" hidden="false" customHeight="false" outlineLevel="0" collapsed="false">
      <c r="A6095" s="0" t="s">
        <v>787</v>
      </c>
      <c r="B6095" s="0" t="s">
        <v>64</v>
      </c>
      <c r="C6095" s="0" t="n">
        <v>2015</v>
      </c>
      <c r="D6095" s="0" t="s">
        <v>56</v>
      </c>
      <c r="E6095" s="0" t="s">
        <v>142</v>
      </c>
      <c r="F6095" s="0" t="n">
        <v>0.17</v>
      </c>
      <c r="G6095" s="0" t="n">
        <v>0.09</v>
      </c>
      <c r="H6095" s="0" t="n">
        <v>0</v>
      </c>
      <c r="I6095" s="0" t="n">
        <v>0.03</v>
      </c>
      <c r="J6095" s="0" t="n">
        <v>0.28</v>
      </c>
      <c r="L6095" s="0" t="n">
        <v>4.1</v>
      </c>
      <c r="M6095" s="0" t="s">
        <v>73</v>
      </c>
      <c r="N6095" s="0" t="s">
        <v>66</v>
      </c>
      <c r="P6095" s="0" t="n">
        <f aca="false">IF(AND(OR(Dashboard!$B$5="All",D6095=Dashboard!$B$5),OR(Dashboard!$D$5="All",N6095=Dashboard!$D$5),OR(AND(C6095&lt;&gt;"",C6095&gt;=Dashboard!$F$5,C6095&lt;=Dashboard!$H$5),AND(C6095="",Dashboard!$F$5&lt;=1980,Dashboard!$H$5&gt;=2016))),1,0)</f>
        <v>1</v>
      </c>
      <c r="Q6095" s="0" t="n">
        <f aca="false">J6095*P6095+ROW()*0.00000001</f>
        <v>0.28006095</v>
      </c>
    </row>
    <row r="6096" customFormat="false" ht="15" hidden="false" customHeight="false" outlineLevel="0" collapsed="false">
      <c r="A6096" s="0" t="s">
        <v>4587</v>
      </c>
      <c r="B6096" s="0" t="s">
        <v>78</v>
      </c>
      <c r="C6096" s="0" t="n">
        <v>1994</v>
      </c>
      <c r="D6096" s="0" t="s">
        <v>34</v>
      </c>
      <c r="E6096" s="0" t="s">
        <v>220</v>
      </c>
      <c r="F6096" s="0" t="n">
        <v>0</v>
      </c>
      <c r="G6096" s="0" t="n">
        <v>0</v>
      </c>
      <c r="H6096" s="0" t="n">
        <v>0.28</v>
      </c>
      <c r="I6096" s="0" t="n">
        <v>0</v>
      </c>
      <c r="J6096" s="0" t="n">
        <v>0.28</v>
      </c>
      <c r="N6096" s="0" t="s">
        <v>35</v>
      </c>
      <c r="P6096" s="0" t="n">
        <f aca="false">IF(AND(OR(Dashboard!$B$5="All",D6096=Dashboard!$B$5),OR(Dashboard!$D$5="All",N6096=Dashboard!$D$5),OR(AND(C6096&lt;&gt;"",C6096&gt;=Dashboard!$F$5,C6096&lt;=Dashboard!$H$5),AND(C6096="",Dashboard!$F$5&lt;=1980,Dashboard!$H$5&gt;=2016))),1,0)</f>
        <v>1</v>
      </c>
      <c r="Q6096" s="0" t="n">
        <f aca="false">J6096*P6096+ROW()*0.00000001</f>
        <v>0.28006096</v>
      </c>
    </row>
    <row r="6097" customFormat="false" ht="15" hidden="false" customHeight="false" outlineLevel="0" collapsed="false">
      <c r="A6097" s="0" t="s">
        <v>4588</v>
      </c>
      <c r="B6097" s="0" t="s">
        <v>117</v>
      </c>
      <c r="C6097" s="0" t="n">
        <v>2000</v>
      </c>
      <c r="D6097" s="0" t="s">
        <v>16</v>
      </c>
      <c r="E6097" s="0" t="s">
        <v>124</v>
      </c>
      <c r="F6097" s="0" t="n">
        <v>0.16</v>
      </c>
      <c r="G6097" s="0" t="n">
        <v>0.11</v>
      </c>
      <c r="H6097" s="0" t="n">
        <v>0</v>
      </c>
      <c r="I6097" s="0" t="n">
        <v>0.02</v>
      </c>
      <c r="J6097" s="0" t="n">
        <v>0.28</v>
      </c>
      <c r="N6097" s="0" t="s">
        <v>74</v>
      </c>
      <c r="P6097" s="0" t="n">
        <f aca="false">IF(AND(OR(Dashboard!$B$5="All",D6097=Dashboard!$B$5),OR(Dashboard!$D$5="All",N6097=Dashboard!$D$5),OR(AND(C6097&lt;&gt;"",C6097&gt;=Dashboard!$F$5,C6097&lt;=Dashboard!$H$5),AND(C6097="",Dashboard!$F$5&lt;=1980,Dashboard!$H$5&gt;=2016))),1,0)</f>
        <v>1</v>
      </c>
      <c r="Q6097" s="0" t="n">
        <f aca="false">J6097*P6097+ROW()*0.00000001</f>
        <v>0.28006097</v>
      </c>
    </row>
    <row r="6098" customFormat="false" ht="15" hidden="false" customHeight="false" outlineLevel="0" collapsed="false">
      <c r="A6098" s="0" t="s">
        <v>218</v>
      </c>
      <c r="B6098" s="0" t="s">
        <v>152</v>
      </c>
      <c r="C6098" s="0" t="n">
        <v>2014</v>
      </c>
      <c r="D6098" s="0" t="s">
        <v>34</v>
      </c>
      <c r="E6098" s="0" t="s">
        <v>142</v>
      </c>
      <c r="F6098" s="0" t="n">
        <v>0</v>
      </c>
      <c r="G6098" s="0" t="n">
        <v>0.27</v>
      </c>
      <c r="H6098" s="0" t="n">
        <v>0</v>
      </c>
      <c r="I6098" s="0" t="n">
        <v>0.02</v>
      </c>
      <c r="J6098" s="0" t="n">
        <v>0.28</v>
      </c>
      <c r="K6098" s="0" t="n">
        <v>82</v>
      </c>
      <c r="L6098" s="0" t="n">
        <v>4.2</v>
      </c>
      <c r="M6098" s="0" t="s">
        <v>36</v>
      </c>
      <c r="N6098" s="0" t="s">
        <v>152</v>
      </c>
      <c r="O6098" s="0" t="s">
        <v>42</v>
      </c>
      <c r="P6098" s="0" t="n">
        <f aca="false">IF(AND(OR(Dashboard!$B$5="All",D6098=Dashboard!$B$5),OR(Dashboard!$D$5="All",N6098=Dashboard!$D$5),OR(AND(C6098&lt;&gt;"",C6098&gt;=Dashboard!$F$5,C6098&lt;=Dashboard!$H$5),AND(C6098="",Dashboard!$F$5&lt;=1980,Dashboard!$H$5&gt;=2016))),1,0)</f>
        <v>1</v>
      </c>
      <c r="Q6098" s="0" t="n">
        <f aca="false">J6098*P6098+ROW()*0.00000001</f>
        <v>0.28006098</v>
      </c>
    </row>
    <row r="6099" customFormat="false" ht="15" hidden="false" customHeight="false" outlineLevel="0" collapsed="false">
      <c r="A6099" s="0" t="s">
        <v>3011</v>
      </c>
      <c r="B6099" s="0" t="s">
        <v>144</v>
      </c>
      <c r="C6099" s="0" t="n">
        <v>2005</v>
      </c>
      <c r="D6099" s="0" t="s">
        <v>71</v>
      </c>
      <c r="E6099" s="0" t="s">
        <v>72</v>
      </c>
      <c r="F6099" s="0" t="n">
        <v>0.21</v>
      </c>
      <c r="G6099" s="0" t="n">
        <v>0.06</v>
      </c>
      <c r="H6099" s="0" t="n">
        <v>0</v>
      </c>
      <c r="I6099" s="0" t="n">
        <v>0.01</v>
      </c>
      <c r="J6099" s="0" t="n">
        <v>0.28</v>
      </c>
      <c r="K6099" s="0" t="n">
        <v>85</v>
      </c>
      <c r="L6099" s="0" t="n">
        <v>8.2</v>
      </c>
      <c r="M6099" s="0" t="s">
        <v>73</v>
      </c>
      <c r="N6099" s="0" t="s">
        <v>66</v>
      </c>
      <c r="O6099" s="0" t="s">
        <v>42</v>
      </c>
      <c r="P6099" s="0" t="n">
        <f aca="false">IF(AND(OR(Dashboard!$B$5="All",D6099=Dashboard!$B$5),OR(Dashboard!$D$5="All",N6099=Dashboard!$D$5),OR(AND(C6099&lt;&gt;"",C6099&gt;=Dashboard!$F$5,C6099&lt;=Dashboard!$H$5),AND(C6099="",Dashboard!$F$5&lt;=1980,Dashboard!$H$5&gt;=2016))),1,0)</f>
        <v>1</v>
      </c>
      <c r="Q6099" s="0" t="n">
        <f aca="false">J6099*P6099+ROW()*0.00000001</f>
        <v>0.28006099</v>
      </c>
    </row>
    <row r="6100" customFormat="false" ht="15" hidden="false" customHeight="false" outlineLevel="0" collapsed="false">
      <c r="A6100" s="0" t="s">
        <v>4589</v>
      </c>
      <c r="B6100" s="0" t="s">
        <v>76</v>
      </c>
      <c r="C6100" s="0" t="n">
        <v>2001</v>
      </c>
      <c r="D6100" s="0" t="s">
        <v>46</v>
      </c>
      <c r="E6100" s="0" t="s">
        <v>649</v>
      </c>
      <c r="F6100" s="0" t="n">
        <v>0.09</v>
      </c>
      <c r="G6100" s="0" t="n">
        <v>0.07</v>
      </c>
      <c r="H6100" s="0" t="n">
        <v>0.1</v>
      </c>
      <c r="I6100" s="0" t="n">
        <v>0.02</v>
      </c>
      <c r="J6100" s="0" t="n">
        <v>0.28</v>
      </c>
      <c r="K6100" s="0" t="n">
        <v>73</v>
      </c>
      <c r="L6100" s="0" t="n">
        <v>8.8</v>
      </c>
      <c r="M6100" s="0" t="s">
        <v>73</v>
      </c>
      <c r="N6100" s="0" t="s">
        <v>74</v>
      </c>
      <c r="O6100" s="0" t="s">
        <v>37</v>
      </c>
      <c r="P6100" s="0" t="n">
        <f aca="false">IF(AND(OR(Dashboard!$B$5="All",D6100=Dashboard!$B$5),OR(Dashboard!$D$5="All",N6100=Dashboard!$D$5),OR(AND(C6100&lt;&gt;"",C6100&gt;=Dashboard!$F$5,C6100&lt;=Dashboard!$H$5),AND(C6100="",Dashboard!$F$5&lt;=1980,Dashboard!$H$5&gt;=2016))),1,0)</f>
        <v>1</v>
      </c>
      <c r="Q6100" s="0" t="n">
        <f aca="false">J6100*P6100+ROW()*0.00000001</f>
        <v>0.280061</v>
      </c>
    </row>
    <row r="6101" customFormat="false" ht="15" hidden="false" customHeight="false" outlineLevel="0" collapsed="false">
      <c r="A6101" s="0" t="s">
        <v>2149</v>
      </c>
      <c r="B6101" s="0" t="s">
        <v>33</v>
      </c>
      <c r="C6101" s="0" t="n">
        <v>2006</v>
      </c>
      <c r="D6101" s="0" t="s">
        <v>102</v>
      </c>
      <c r="E6101" s="0" t="s">
        <v>160</v>
      </c>
      <c r="F6101" s="0" t="n">
        <v>0.24</v>
      </c>
      <c r="G6101" s="0" t="n">
        <v>0.03</v>
      </c>
      <c r="H6101" s="0" t="n">
        <v>0</v>
      </c>
      <c r="I6101" s="0" t="n">
        <v>0.02</v>
      </c>
      <c r="J6101" s="0" t="n">
        <v>0.28</v>
      </c>
      <c r="K6101" s="0" t="n">
        <v>72</v>
      </c>
      <c r="L6101" s="0" t="n">
        <v>8.5</v>
      </c>
      <c r="M6101" s="0" t="s">
        <v>103</v>
      </c>
      <c r="N6101" s="0" t="s">
        <v>35</v>
      </c>
      <c r="O6101" s="0" t="s">
        <v>37</v>
      </c>
      <c r="P6101" s="0" t="n">
        <f aca="false">IF(AND(OR(Dashboard!$B$5="All",D6101=Dashboard!$B$5),OR(Dashboard!$D$5="All",N6101=Dashboard!$D$5),OR(AND(C6101&lt;&gt;"",C6101&gt;=Dashboard!$F$5,C6101&lt;=Dashboard!$H$5),AND(C6101="",Dashboard!$F$5&lt;=1980,Dashboard!$H$5&gt;=2016))),1,0)</f>
        <v>1</v>
      </c>
      <c r="Q6101" s="0" t="n">
        <f aca="false">J6101*P6101+ROW()*0.00000001</f>
        <v>0.28006101</v>
      </c>
    </row>
    <row r="6102" customFormat="false" ht="15" hidden="false" customHeight="false" outlineLevel="0" collapsed="false">
      <c r="A6102" s="0" t="s">
        <v>4590</v>
      </c>
      <c r="B6102" s="0" t="s">
        <v>76</v>
      </c>
      <c r="D6102" s="0" t="s">
        <v>16</v>
      </c>
      <c r="E6102" s="0" t="s">
        <v>649</v>
      </c>
      <c r="F6102" s="0" t="n">
        <v>0.14</v>
      </c>
      <c r="G6102" s="0" t="n">
        <v>0.11</v>
      </c>
      <c r="H6102" s="0" t="n">
        <v>0</v>
      </c>
      <c r="I6102" s="0" t="n">
        <v>0.04</v>
      </c>
      <c r="J6102" s="0" t="n">
        <v>0.28</v>
      </c>
      <c r="K6102" s="0" t="n">
        <v>69</v>
      </c>
      <c r="L6102" s="0" t="n">
        <v>6.9</v>
      </c>
      <c r="M6102" s="0" t="s">
        <v>103</v>
      </c>
      <c r="N6102" s="0" t="s">
        <v>74</v>
      </c>
      <c r="O6102" s="0" t="s">
        <v>67</v>
      </c>
      <c r="P6102" s="0" t="n">
        <f aca="false">IF(AND(OR(Dashboard!$B$5="All",D6102=Dashboard!$B$5),OR(Dashboard!$D$5="All",N6102=Dashboard!$D$5),OR(AND(C6102&lt;&gt;"",C6102&gt;=Dashboard!$F$5,C6102&lt;=Dashboard!$H$5),AND(C6102="",Dashboard!$F$5&lt;=1980,Dashboard!$H$5&gt;=2016))),1,0)</f>
        <v>1</v>
      </c>
      <c r="Q6102" s="0" t="n">
        <f aca="false">J6102*P6102+ROW()*0.00000001</f>
        <v>0.28006102</v>
      </c>
    </row>
    <row r="6103" customFormat="false" ht="15" hidden="false" customHeight="false" outlineLevel="0" collapsed="false">
      <c r="A6103" s="0" t="s">
        <v>1923</v>
      </c>
      <c r="B6103" s="0" t="s">
        <v>144</v>
      </c>
      <c r="C6103" s="0" t="n">
        <v>2002</v>
      </c>
      <c r="D6103" s="0" t="s">
        <v>34</v>
      </c>
      <c r="E6103" s="0" t="s">
        <v>91</v>
      </c>
      <c r="F6103" s="0" t="n">
        <v>0.21</v>
      </c>
      <c r="G6103" s="0" t="n">
        <v>0.06</v>
      </c>
      <c r="H6103" s="0" t="n">
        <v>0</v>
      </c>
      <c r="I6103" s="0" t="n">
        <v>0.01</v>
      </c>
      <c r="J6103" s="0" t="n">
        <v>0.28</v>
      </c>
      <c r="K6103" s="0" t="n">
        <v>58</v>
      </c>
      <c r="L6103" s="0" t="n">
        <v>8</v>
      </c>
      <c r="M6103" s="0" t="s">
        <v>103</v>
      </c>
      <c r="N6103" s="0" t="s">
        <v>66</v>
      </c>
      <c r="O6103" s="0" t="s">
        <v>53</v>
      </c>
      <c r="P6103" s="0" t="n">
        <f aca="false">IF(AND(OR(Dashboard!$B$5="All",D6103=Dashboard!$B$5),OR(Dashboard!$D$5="All",N6103=Dashboard!$D$5),OR(AND(C6103&lt;&gt;"",C6103&gt;=Dashboard!$F$5,C6103&lt;=Dashboard!$H$5),AND(C6103="",Dashboard!$F$5&lt;=1980,Dashboard!$H$5&gt;=2016))),1,0)</f>
        <v>1</v>
      </c>
      <c r="Q6103" s="0" t="n">
        <f aca="false">J6103*P6103+ROW()*0.00000001</f>
        <v>0.28006103</v>
      </c>
    </row>
    <row r="6104" customFormat="false" ht="15" hidden="false" customHeight="false" outlineLevel="0" collapsed="false">
      <c r="A6104" s="0" t="s">
        <v>4591</v>
      </c>
      <c r="B6104" s="0" t="s">
        <v>85</v>
      </c>
      <c r="C6104" s="0" t="n">
        <v>2006</v>
      </c>
      <c r="D6104" s="0" t="s">
        <v>46</v>
      </c>
      <c r="E6104" s="0" t="s">
        <v>220</v>
      </c>
      <c r="F6104" s="0" t="n">
        <v>0.2</v>
      </c>
      <c r="G6104" s="0" t="n">
        <v>0.08</v>
      </c>
      <c r="H6104" s="0" t="n">
        <v>0</v>
      </c>
      <c r="I6104" s="0" t="n">
        <v>0.01</v>
      </c>
      <c r="J6104" s="0" t="n">
        <v>0.28</v>
      </c>
      <c r="N6104" s="0" t="s">
        <v>35</v>
      </c>
      <c r="P6104" s="0" t="n">
        <f aca="false">IF(AND(OR(Dashboard!$B$5="All",D6104=Dashboard!$B$5),OR(Dashboard!$D$5="All",N6104=Dashboard!$D$5),OR(AND(C6104&lt;&gt;"",C6104&gt;=Dashboard!$F$5,C6104&lt;=Dashboard!$H$5),AND(C6104="",Dashboard!$F$5&lt;=1980,Dashboard!$H$5&gt;=2016))),1,0)</f>
        <v>1</v>
      </c>
      <c r="Q6104" s="0" t="n">
        <f aca="false">J6104*P6104+ROW()*0.00000001</f>
        <v>0.28006104</v>
      </c>
    </row>
    <row r="6105" customFormat="false" ht="15" hidden="false" customHeight="false" outlineLevel="0" collapsed="false">
      <c r="A6105" s="0" t="s">
        <v>4592</v>
      </c>
      <c r="B6105" s="0" t="s">
        <v>85</v>
      </c>
      <c r="C6105" s="0" t="n">
        <v>2001</v>
      </c>
      <c r="D6105" s="0" t="s">
        <v>71</v>
      </c>
      <c r="E6105" s="0" t="s">
        <v>91</v>
      </c>
      <c r="F6105" s="0" t="n">
        <v>0.2</v>
      </c>
      <c r="G6105" s="0" t="n">
        <v>0.08</v>
      </c>
      <c r="H6105" s="0" t="n">
        <v>0</v>
      </c>
      <c r="I6105" s="0" t="n">
        <v>0.01</v>
      </c>
      <c r="J6105" s="0" t="n">
        <v>0.28</v>
      </c>
      <c r="K6105" s="0" t="n">
        <v>61</v>
      </c>
      <c r="M6105" s="0" t="s">
        <v>36</v>
      </c>
      <c r="N6105" s="0" t="s">
        <v>35</v>
      </c>
      <c r="O6105" s="0" t="s">
        <v>67</v>
      </c>
      <c r="P6105" s="0" t="n">
        <f aca="false">IF(AND(OR(Dashboard!$B$5="All",D6105=Dashboard!$B$5),OR(Dashboard!$D$5="All",N6105=Dashboard!$D$5),OR(AND(C6105&lt;&gt;"",C6105&gt;=Dashboard!$F$5,C6105&lt;=Dashboard!$H$5),AND(C6105="",Dashboard!$F$5&lt;=1980,Dashboard!$H$5&gt;=2016))),1,0)</f>
        <v>1</v>
      </c>
      <c r="Q6105" s="0" t="n">
        <f aca="false">J6105*P6105+ROW()*0.00000001</f>
        <v>0.28006105</v>
      </c>
    </row>
    <row r="6106" customFormat="false" ht="15" hidden="false" customHeight="false" outlineLevel="0" collapsed="false">
      <c r="A6106" s="0" t="s">
        <v>4593</v>
      </c>
      <c r="B6106" s="0" t="s">
        <v>76</v>
      </c>
      <c r="C6106" s="0" t="n">
        <v>2003</v>
      </c>
      <c r="D6106" s="0" t="s">
        <v>41</v>
      </c>
      <c r="E6106" s="0" t="s">
        <v>328</v>
      </c>
      <c r="F6106" s="0" t="n">
        <v>0.14</v>
      </c>
      <c r="G6106" s="0" t="n">
        <v>0.11</v>
      </c>
      <c r="H6106" s="0" t="n">
        <v>0</v>
      </c>
      <c r="I6106" s="0" t="n">
        <v>0.04</v>
      </c>
      <c r="J6106" s="0" t="n">
        <v>0.28</v>
      </c>
      <c r="K6106" s="0" t="n">
        <v>66</v>
      </c>
      <c r="L6106" s="0" t="n">
        <v>6.2</v>
      </c>
      <c r="M6106" s="0" t="s">
        <v>103</v>
      </c>
      <c r="N6106" s="0" t="s">
        <v>74</v>
      </c>
      <c r="O6106" s="0" t="s">
        <v>67</v>
      </c>
      <c r="P6106" s="0" t="n">
        <f aca="false">IF(AND(OR(Dashboard!$B$5="All",D6106=Dashboard!$B$5),OR(Dashboard!$D$5="All",N6106=Dashboard!$D$5),OR(AND(C6106&lt;&gt;"",C6106&gt;=Dashboard!$F$5,C6106&lt;=Dashboard!$H$5),AND(C6106="",Dashboard!$F$5&lt;=1980,Dashboard!$H$5&gt;=2016))),1,0)</f>
        <v>1</v>
      </c>
      <c r="Q6106" s="0" t="n">
        <f aca="false">J6106*P6106+ROW()*0.00000001</f>
        <v>0.28006106</v>
      </c>
    </row>
    <row r="6107" customFormat="false" ht="15" hidden="false" customHeight="false" outlineLevel="0" collapsed="false">
      <c r="A6107" s="0" t="s">
        <v>4594</v>
      </c>
      <c r="B6107" s="0" t="s">
        <v>76</v>
      </c>
      <c r="C6107" s="0" t="n">
        <v>2003</v>
      </c>
      <c r="D6107" s="0" t="s">
        <v>34</v>
      </c>
      <c r="E6107" s="0" t="s">
        <v>328</v>
      </c>
      <c r="F6107" s="0" t="n">
        <v>0</v>
      </c>
      <c r="G6107" s="0" t="n">
        <v>0</v>
      </c>
      <c r="H6107" s="0" t="n">
        <v>0.28</v>
      </c>
      <c r="I6107" s="0" t="n">
        <v>0</v>
      </c>
      <c r="J6107" s="0" t="n">
        <v>0.28</v>
      </c>
      <c r="N6107" s="0" t="s">
        <v>74</v>
      </c>
      <c r="P6107" s="0" t="n">
        <f aca="false">IF(AND(OR(Dashboard!$B$5="All",D6107=Dashboard!$B$5),OR(Dashboard!$D$5="All",N6107=Dashboard!$D$5),OR(AND(C6107&lt;&gt;"",C6107&gt;=Dashboard!$F$5,C6107&lt;=Dashboard!$H$5),AND(C6107="",Dashboard!$F$5&lt;=1980,Dashboard!$H$5&gt;=2016))),1,0)</f>
        <v>1</v>
      </c>
      <c r="Q6107" s="0" t="n">
        <f aca="false">J6107*P6107+ROW()*0.00000001</f>
        <v>0.28006107</v>
      </c>
    </row>
    <row r="6108" customFormat="false" ht="15" hidden="false" customHeight="false" outlineLevel="0" collapsed="false">
      <c r="A6108" s="0" t="s">
        <v>4595</v>
      </c>
      <c r="B6108" s="0" t="s">
        <v>50</v>
      </c>
      <c r="C6108" s="0" t="n">
        <v>2010</v>
      </c>
      <c r="D6108" s="0" t="s">
        <v>48</v>
      </c>
      <c r="E6108" s="0" t="s">
        <v>3802</v>
      </c>
      <c r="F6108" s="0" t="n">
        <v>0</v>
      </c>
      <c r="G6108" s="0" t="n">
        <v>0.25</v>
      </c>
      <c r="H6108" s="0" t="n">
        <v>0</v>
      </c>
      <c r="I6108" s="0" t="n">
        <v>0.04</v>
      </c>
      <c r="J6108" s="0" t="n">
        <v>0.28</v>
      </c>
      <c r="N6108" s="0" t="s">
        <v>35</v>
      </c>
      <c r="P6108" s="0" t="n">
        <f aca="false">IF(AND(OR(Dashboard!$B$5="All",D6108=Dashboard!$B$5),OR(Dashboard!$D$5="All",N6108=Dashboard!$D$5),OR(AND(C6108&lt;&gt;"",C6108&gt;=Dashboard!$F$5,C6108&lt;=Dashboard!$H$5),AND(C6108="",Dashboard!$F$5&lt;=1980,Dashboard!$H$5&gt;=2016))),1,0)</f>
        <v>1</v>
      </c>
      <c r="Q6108" s="0" t="n">
        <f aca="false">J6108*P6108+ROW()*0.00000001</f>
        <v>0.28006108</v>
      </c>
    </row>
    <row r="6109" customFormat="false" ht="15" hidden="false" customHeight="false" outlineLevel="0" collapsed="false">
      <c r="A6109" s="0" t="s">
        <v>2688</v>
      </c>
      <c r="B6109" s="0" t="s">
        <v>70</v>
      </c>
      <c r="C6109" s="0" t="n">
        <v>2007</v>
      </c>
      <c r="D6109" s="0" t="s">
        <v>71</v>
      </c>
      <c r="E6109" s="0" t="s">
        <v>154</v>
      </c>
      <c r="F6109" s="0" t="n">
        <v>0.14</v>
      </c>
      <c r="G6109" s="0" t="n">
        <v>0.1</v>
      </c>
      <c r="H6109" s="0" t="n">
        <v>0</v>
      </c>
      <c r="I6109" s="0" t="n">
        <v>0.05</v>
      </c>
      <c r="J6109" s="0" t="n">
        <v>0.28</v>
      </c>
      <c r="K6109" s="0" t="n">
        <v>40</v>
      </c>
      <c r="L6109" s="0" t="n">
        <v>4.8</v>
      </c>
      <c r="M6109" s="0" t="s">
        <v>125</v>
      </c>
      <c r="N6109" s="0" t="s">
        <v>74</v>
      </c>
      <c r="O6109" s="0" t="s">
        <v>177</v>
      </c>
      <c r="P6109" s="0" t="n">
        <f aca="false">IF(AND(OR(Dashboard!$B$5="All",D6109=Dashboard!$B$5),OR(Dashboard!$D$5="All",N6109=Dashboard!$D$5),OR(AND(C6109&lt;&gt;"",C6109&gt;=Dashboard!$F$5,C6109&lt;=Dashboard!$H$5),AND(C6109="",Dashboard!$F$5&lt;=1980,Dashboard!$H$5&gt;=2016))),1,0)</f>
        <v>1</v>
      </c>
      <c r="Q6109" s="0" t="n">
        <f aca="false">J6109*P6109+ROW()*0.00000001</f>
        <v>0.28006109</v>
      </c>
    </row>
    <row r="6110" customFormat="false" ht="15" hidden="false" customHeight="false" outlineLevel="0" collapsed="false">
      <c r="A6110" s="0" t="s">
        <v>2060</v>
      </c>
      <c r="B6110" s="0" t="s">
        <v>186</v>
      </c>
      <c r="C6110" s="0" t="n">
        <v>2003</v>
      </c>
      <c r="D6110" s="0" t="s">
        <v>41</v>
      </c>
      <c r="E6110" s="0" t="s">
        <v>449</v>
      </c>
      <c r="F6110" s="0" t="n">
        <v>0.22</v>
      </c>
      <c r="G6110" s="0" t="n">
        <v>0.06</v>
      </c>
      <c r="H6110" s="0" t="n">
        <v>0</v>
      </c>
      <c r="I6110" s="0" t="n">
        <v>0.01</v>
      </c>
      <c r="J6110" s="0" t="n">
        <v>0.28</v>
      </c>
      <c r="K6110" s="0" t="n">
        <v>70</v>
      </c>
      <c r="L6110" s="0" t="n">
        <v>9</v>
      </c>
      <c r="M6110" s="0" t="s">
        <v>36</v>
      </c>
      <c r="N6110" s="0" t="s">
        <v>35</v>
      </c>
      <c r="O6110" s="0" t="s">
        <v>67</v>
      </c>
      <c r="P6110" s="0" t="n">
        <f aca="false">IF(AND(OR(Dashboard!$B$5="All",D6110=Dashboard!$B$5),OR(Dashboard!$D$5="All",N6110=Dashboard!$D$5),OR(AND(C6110&lt;&gt;"",C6110&gt;=Dashboard!$F$5,C6110&lt;=Dashboard!$H$5),AND(C6110="",Dashboard!$F$5&lt;=1980,Dashboard!$H$5&gt;=2016))),1,0)</f>
        <v>1</v>
      </c>
      <c r="Q6110" s="0" t="n">
        <f aca="false">J6110*P6110+ROW()*0.00000001</f>
        <v>0.2800611</v>
      </c>
    </row>
    <row r="6111" customFormat="false" ht="15" hidden="false" customHeight="false" outlineLevel="0" collapsed="false">
      <c r="A6111" s="0" t="s">
        <v>4596</v>
      </c>
      <c r="B6111" s="0" t="s">
        <v>3087</v>
      </c>
      <c r="C6111" s="0" t="n">
        <v>1999</v>
      </c>
      <c r="D6111" s="0" t="s">
        <v>46</v>
      </c>
      <c r="E6111" s="0" t="s">
        <v>328</v>
      </c>
      <c r="F6111" s="0" t="n">
        <v>0</v>
      </c>
      <c r="G6111" s="0" t="n">
        <v>0</v>
      </c>
      <c r="H6111" s="0" t="n">
        <v>0.28</v>
      </c>
      <c r="I6111" s="0" t="n">
        <v>0</v>
      </c>
      <c r="J6111" s="0" t="n">
        <v>0.28</v>
      </c>
      <c r="N6111" s="0" t="s">
        <v>161</v>
      </c>
      <c r="P6111" s="0" t="n">
        <f aca="false">IF(AND(OR(Dashboard!$B$5="All",D6111=Dashboard!$B$5),OR(Dashboard!$D$5="All",N6111=Dashboard!$D$5),OR(AND(C6111&lt;&gt;"",C6111&gt;=Dashboard!$F$5,C6111&lt;=Dashboard!$H$5),AND(C6111="",Dashboard!$F$5&lt;=1980,Dashboard!$H$5&gt;=2016))),1,0)</f>
        <v>1</v>
      </c>
      <c r="Q6111" s="0" t="n">
        <f aca="false">J6111*P6111+ROW()*0.00000001</f>
        <v>0.28006111</v>
      </c>
    </row>
    <row r="6112" customFormat="false" ht="15" hidden="false" customHeight="false" outlineLevel="0" collapsed="false">
      <c r="A6112" s="0" t="s">
        <v>4597</v>
      </c>
      <c r="B6112" s="0" t="s">
        <v>70</v>
      </c>
      <c r="C6112" s="0" t="n">
        <v>2013</v>
      </c>
      <c r="D6112" s="0" t="s">
        <v>52</v>
      </c>
      <c r="E6112" s="0" t="s">
        <v>154</v>
      </c>
      <c r="F6112" s="0" t="n">
        <v>0.08</v>
      </c>
      <c r="G6112" s="0" t="n">
        <v>0</v>
      </c>
      <c r="H6112" s="0" t="n">
        <v>0.19</v>
      </c>
      <c r="I6112" s="0" t="n">
        <v>0.02</v>
      </c>
      <c r="J6112" s="0" t="n">
        <v>0.28</v>
      </c>
      <c r="K6112" s="0" t="n">
        <v>73</v>
      </c>
      <c r="L6112" s="0" t="n">
        <v>8.4</v>
      </c>
      <c r="M6112" s="0" t="s">
        <v>103</v>
      </c>
      <c r="N6112" s="0" t="s">
        <v>74</v>
      </c>
      <c r="O6112" s="0" t="s">
        <v>37</v>
      </c>
      <c r="P6112" s="0" t="n">
        <f aca="false">IF(AND(OR(Dashboard!$B$5="All",D6112=Dashboard!$B$5),OR(Dashboard!$D$5="All",N6112=Dashboard!$D$5),OR(AND(C6112&lt;&gt;"",C6112&gt;=Dashboard!$F$5,C6112&lt;=Dashboard!$H$5),AND(C6112="",Dashboard!$F$5&lt;=1980,Dashboard!$H$5&gt;=2016))),1,0)</f>
        <v>1</v>
      </c>
      <c r="Q6112" s="0" t="n">
        <f aca="false">J6112*P6112+ROW()*0.00000001</f>
        <v>0.28006112</v>
      </c>
    </row>
    <row r="6113" customFormat="false" ht="15" hidden="false" customHeight="false" outlineLevel="0" collapsed="false">
      <c r="A6113" s="0" t="s">
        <v>4598</v>
      </c>
      <c r="B6113" s="0" t="s">
        <v>85</v>
      </c>
      <c r="C6113" s="0" t="n">
        <v>2005</v>
      </c>
      <c r="D6113" s="0" t="s">
        <v>71</v>
      </c>
      <c r="E6113" s="0" t="s">
        <v>91</v>
      </c>
      <c r="F6113" s="0" t="n">
        <v>0.2</v>
      </c>
      <c r="G6113" s="0" t="n">
        <v>0.08</v>
      </c>
      <c r="H6113" s="0" t="n">
        <v>0</v>
      </c>
      <c r="I6113" s="0" t="n">
        <v>0.01</v>
      </c>
      <c r="J6113" s="0" t="n">
        <v>0.28</v>
      </c>
      <c r="N6113" s="0" t="s">
        <v>35</v>
      </c>
      <c r="P6113" s="0" t="n">
        <f aca="false">IF(AND(OR(Dashboard!$B$5="All",D6113=Dashboard!$B$5),OR(Dashboard!$D$5="All",N6113=Dashboard!$D$5),OR(AND(C6113&lt;&gt;"",C6113&gt;=Dashboard!$F$5,C6113&lt;=Dashboard!$H$5),AND(C6113="",Dashboard!$F$5&lt;=1980,Dashboard!$H$5&gt;=2016))),1,0)</f>
        <v>1</v>
      </c>
      <c r="Q6113" s="0" t="n">
        <f aca="false">J6113*P6113+ROW()*0.00000001</f>
        <v>0.28006113</v>
      </c>
    </row>
    <row r="6114" customFormat="false" ht="15" hidden="false" customHeight="false" outlineLevel="0" collapsed="false">
      <c r="A6114" s="0" t="s">
        <v>4599</v>
      </c>
      <c r="B6114" s="0" t="s">
        <v>94</v>
      </c>
      <c r="C6114" s="0" t="n">
        <v>2015</v>
      </c>
      <c r="D6114" s="0" t="s">
        <v>46</v>
      </c>
      <c r="E6114" s="0" t="s">
        <v>1488</v>
      </c>
      <c r="F6114" s="0" t="n">
        <v>0.1</v>
      </c>
      <c r="G6114" s="0" t="n">
        <v>0.12</v>
      </c>
      <c r="H6114" s="0" t="n">
        <v>0.02</v>
      </c>
      <c r="I6114" s="0" t="n">
        <v>0.04</v>
      </c>
      <c r="J6114" s="0" t="n">
        <v>0.28</v>
      </c>
      <c r="N6114" s="0" t="s">
        <v>74</v>
      </c>
      <c r="P6114" s="0" t="n">
        <f aca="false">IF(AND(OR(Dashboard!$B$5="All",D6114=Dashboard!$B$5),OR(Dashboard!$D$5="All",N6114=Dashboard!$D$5),OR(AND(C6114&lt;&gt;"",C6114&gt;=Dashboard!$F$5,C6114&lt;=Dashboard!$H$5),AND(C6114="",Dashboard!$F$5&lt;=1980,Dashboard!$H$5&gt;=2016))),1,0)</f>
        <v>1</v>
      </c>
      <c r="Q6114" s="0" t="n">
        <f aca="false">J6114*P6114+ROW()*0.00000001</f>
        <v>0.28006114</v>
      </c>
    </row>
    <row r="6115" customFormat="false" ht="15" hidden="false" customHeight="false" outlineLevel="0" collapsed="false">
      <c r="A6115" s="0" t="s">
        <v>2199</v>
      </c>
      <c r="B6115" s="0" t="s">
        <v>144</v>
      </c>
      <c r="C6115" s="0" t="n">
        <v>2005</v>
      </c>
      <c r="D6115" s="0" t="s">
        <v>102</v>
      </c>
      <c r="E6115" s="0" t="s">
        <v>142</v>
      </c>
      <c r="F6115" s="0" t="n">
        <v>0.21</v>
      </c>
      <c r="G6115" s="0" t="n">
        <v>0.06</v>
      </c>
      <c r="H6115" s="0" t="n">
        <v>0</v>
      </c>
      <c r="I6115" s="0" t="n">
        <v>0.01</v>
      </c>
      <c r="J6115" s="0" t="n">
        <v>0.28</v>
      </c>
      <c r="K6115" s="0" t="n">
        <v>58</v>
      </c>
      <c r="L6115" s="0" t="n">
        <v>7.5</v>
      </c>
      <c r="M6115" s="0" t="s">
        <v>103</v>
      </c>
      <c r="N6115" s="0" t="s">
        <v>66</v>
      </c>
      <c r="O6115" s="0" t="s">
        <v>53</v>
      </c>
      <c r="P6115" s="0" t="n">
        <f aca="false">IF(AND(OR(Dashboard!$B$5="All",D6115=Dashboard!$B$5),OR(Dashboard!$D$5="All",N6115=Dashboard!$D$5),OR(AND(C6115&lt;&gt;"",C6115&gt;=Dashboard!$F$5,C6115&lt;=Dashboard!$H$5),AND(C6115="",Dashboard!$F$5&lt;=1980,Dashboard!$H$5&gt;=2016))),1,0)</f>
        <v>1</v>
      </c>
      <c r="Q6115" s="0" t="n">
        <f aca="false">J6115*P6115+ROW()*0.00000001</f>
        <v>0.28006115</v>
      </c>
    </row>
    <row r="6116" customFormat="false" ht="15" hidden="false" customHeight="false" outlineLevel="0" collapsed="false">
      <c r="A6116" s="0" t="s">
        <v>4600</v>
      </c>
      <c r="B6116" s="0" t="s">
        <v>873</v>
      </c>
      <c r="C6116" s="0" t="n">
        <v>1995</v>
      </c>
      <c r="D6116" s="0" t="s">
        <v>102</v>
      </c>
      <c r="E6116" s="0" t="s">
        <v>4601</v>
      </c>
      <c r="F6116" s="0" t="n">
        <v>0</v>
      </c>
      <c r="G6116" s="0" t="n">
        <v>0</v>
      </c>
      <c r="H6116" s="0" t="n">
        <v>0.28</v>
      </c>
      <c r="I6116" s="0" t="n">
        <v>0</v>
      </c>
      <c r="J6116" s="0" t="n">
        <v>0.28</v>
      </c>
      <c r="N6116" s="0" t="s">
        <v>154</v>
      </c>
      <c r="P6116" s="0" t="n">
        <f aca="false">IF(AND(OR(Dashboard!$B$5="All",D6116=Dashboard!$B$5),OR(Dashboard!$D$5="All",N6116=Dashboard!$D$5),OR(AND(C6116&lt;&gt;"",C6116&gt;=Dashboard!$F$5,C6116&lt;=Dashboard!$H$5),AND(C6116="",Dashboard!$F$5&lt;=1980,Dashboard!$H$5&gt;=2016))),1,0)</f>
        <v>1</v>
      </c>
      <c r="Q6116" s="0" t="n">
        <f aca="false">J6116*P6116+ROW()*0.00000001</f>
        <v>0.28006116</v>
      </c>
    </row>
    <row r="6117" customFormat="false" ht="15" hidden="false" customHeight="false" outlineLevel="0" collapsed="false">
      <c r="A6117" s="0" t="s">
        <v>4602</v>
      </c>
      <c r="B6117" s="0" t="s">
        <v>85</v>
      </c>
      <c r="C6117" s="0" t="n">
        <v>2004</v>
      </c>
      <c r="D6117" s="0" t="s">
        <v>58</v>
      </c>
      <c r="E6117" s="0" t="s">
        <v>560</v>
      </c>
      <c r="F6117" s="0" t="n">
        <v>0.2</v>
      </c>
      <c r="G6117" s="0" t="n">
        <v>0.08</v>
      </c>
      <c r="H6117" s="0" t="n">
        <v>0</v>
      </c>
      <c r="I6117" s="0" t="n">
        <v>0.01</v>
      </c>
      <c r="J6117" s="0" t="n">
        <v>0.28</v>
      </c>
      <c r="N6117" s="0" t="s">
        <v>35</v>
      </c>
      <c r="P6117" s="0" t="n">
        <f aca="false">IF(AND(OR(Dashboard!$B$5="All",D6117=Dashboard!$B$5),OR(Dashboard!$D$5="All",N6117=Dashboard!$D$5),OR(AND(C6117&lt;&gt;"",C6117&gt;=Dashboard!$F$5,C6117&lt;=Dashboard!$H$5),AND(C6117="",Dashboard!$F$5&lt;=1980,Dashboard!$H$5&gt;=2016))),1,0)</f>
        <v>1</v>
      </c>
      <c r="Q6117" s="0" t="n">
        <f aca="false">J6117*P6117+ROW()*0.00000001</f>
        <v>0.28006117</v>
      </c>
    </row>
    <row r="6118" customFormat="false" ht="15" hidden="false" customHeight="false" outlineLevel="0" collapsed="false">
      <c r="A6118" s="0" t="s">
        <v>4603</v>
      </c>
      <c r="B6118" s="0" t="s">
        <v>85</v>
      </c>
      <c r="C6118" s="0" t="n">
        <v>2006</v>
      </c>
      <c r="D6118" s="0" t="s">
        <v>46</v>
      </c>
      <c r="E6118" s="0" t="s">
        <v>35</v>
      </c>
      <c r="F6118" s="0" t="n">
        <v>0</v>
      </c>
      <c r="G6118" s="0" t="n">
        <v>0</v>
      </c>
      <c r="H6118" s="0" t="n">
        <v>0.28</v>
      </c>
      <c r="I6118" s="0" t="n">
        <v>0.01</v>
      </c>
      <c r="J6118" s="0" t="n">
        <v>0.28</v>
      </c>
      <c r="K6118" s="0" t="n">
        <v>92</v>
      </c>
      <c r="L6118" s="0" t="n">
        <v>8.4</v>
      </c>
      <c r="M6118" s="0" t="s">
        <v>125</v>
      </c>
      <c r="N6118" s="0" t="s">
        <v>35</v>
      </c>
      <c r="O6118" s="0" t="s">
        <v>60</v>
      </c>
      <c r="P6118" s="0" t="n">
        <f aca="false">IF(AND(OR(Dashboard!$B$5="All",D6118=Dashboard!$B$5),OR(Dashboard!$D$5="All",N6118=Dashboard!$D$5),OR(AND(C6118&lt;&gt;"",C6118&gt;=Dashboard!$F$5,C6118&lt;=Dashboard!$H$5),AND(C6118="",Dashboard!$F$5&lt;=1980,Dashboard!$H$5&gt;=2016))),1,0)</f>
        <v>1</v>
      </c>
      <c r="Q6118" s="0" t="n">
        <f aca="false">J6118*P6118+ROW()*0.00000001</f>
        <v>0.28006118</v>
      </c>
    </row>
    <row r="6119" customFormat="false" ht="15" hidden="false" customHeight="false" outlineLevel="0" collapsed="false">
      <c r="A6119" s="0" t="s">
        <v>1442</v>
      </c>
      <c r="B6119" s="0" t="s">
        <v>851</v>
      </c>
      <c r="C6119" s="0" t="n">
        <v>2012</v>
      </c>
      <c r="D6119" s="0" t="s">
        <v>71</v>
      </c>
      <c r="E6119" s="0" t="s">
        <v>243</v>
      </c>
      <c r="F6119" s="0" t="n">
        <v>0.09</v>
      </c>
      <c r="G6119" s="0" t="n">
        <v>0.13</v>
      </c>
      <c r="H6119" s="0" t="n">
        <v>0</v>
      </c>
      <c r="I6119" s="0" t="n">
        <v>0.06</v>
      </c>
      <c r="J6119" s="0" t="n">
        <v>0.28</v>
      </c>
      <c r="K6119" s="0" t="n">
        <v>54</v>
      </c>
      <c r="L6119" s="0" t="n">
        <v>5.6</v>
      </c>
      <c r="M6119" s="0" t="s">
        <v>125</v>
      </c>
      <c r="N6119" s="0" t="s">
        <v>74</v>
      </c>
      <c r="O6119" s="0" t="s">
        <v>53</v>
      </c>
      <c r="P6119" s="0" t="n">
        <f aca="false">IF(AND(OR(Dashboard!$B$5="All",D6119=Dashboard!$B$5),OR(Dashboard!$D$5="All",N6119=Dashboard!$D$5),OR(AND(C6119&lt;&gt;"",C6119&gt;=Dashboard!$F$5,C6119&lt;=Dashboard!$H$5),AND(C6119="",Dashboard!$F$5&lt;=1980,Dashboard!$H$5&gt;=2016))),1,0)</f>
        <v>1</v>
      </c>
      <c r="Q6119" s="0" t="n">
        <f aca="false">J6119*P6119+ROW()*0.00000001</f>
        <v>0.28006119</v>
      </c>
    </row>
    <row r="6120" customFormat="false" ht="15" hidden="false" customHeight="false" outlineLevel="0" collapsed="false">
      <c r="A6120" s="0" t="s">
        <v>4604</v>
      </c>
      <c r="B6120" s="0" t="s">
        <v>159</v>
      </c>
      <c r="C6120" s="0" t="n">
        <v>1982</v>
      </c>
      <c r="D6120" s="0" t="s">
        <v>71</v>
      </c>
      <c r="E6120" s="0" t="s">
        <v>2406</v>
      </c>
      <c r="F6120" s="0" t="n">
        <v>0.26</v>
      </c>
      <c r="G6120" s="0" t="n">
        <v>0.02</v>
      </c>
      <c r="H6120" s="0" t="n">
        <v>0</v>
      </c>
      <c r="I6120" s="0" t="n">
        <v>0</v>
      </c>
      <c r="J6120" s="0" t="n">
        <v>0.28</v>
      </c>
      <c r="N6120" s="0" t="s">
        <v>161</v>
      </c>
      <c r="P6120" s="0" t="n">
        <f aca="false">IF(AND(OR(Dashboard!$B$5="All",D6120=Dashboard!$B$5),OR(Dashboard!$D$5="All",N6120=Dashboard!$D$5),OR(AND(C6120&lt;&gt;"",C6120&gt;=Dashboard!$F$5,C6120&lt;=Dashboard!$H$5),AND(C6120="",Dashboard!$F$5&lt;=1980,Dashboard!$H$5&gt;=2016))),1,0)</f>
        <v>1</v>
      </c>
      <c r="Q6120" s="0" t="n">
        <f aca="false">J6120*P6120+ROW()*0.00000001</f>
        <v>0.2800612</v>
      </c>
    </row>
    <row r="6121" customFormat="false" ht="15" hidden="false" customHeight="false" outlineLevel="0" collapsed="false">
      <c r="A6121" s="0" t="s">
        <v>2152</v>
      </c>
      <c r="B6121" s="0" t="s">
        <v>50</v>
      </c>
      <c r="C6121" s="0" t="n">
        <v>2008</v>
      </c>
      <c r="D6121" s="0" t="s">
        <v>34</v>
      </c>
      <c r="E6121" s="0" t="s">
        <v>418</v>
      </c>
      <c r="F6121" s="0" t="n">
        <v>0.26</v>
      </c>
      <c r="G6121" s="0" t="n">
        <v>0</v>
      </c>
      <c r="H6121" s="0" t="n">
        <v>0</v>
      </c>
      <c r="I6121" s="0" t="n">
        <v>0.02</v>
      </c>
      <c r="J6121" s="0" t="n">
        <v>0.28</v>
      </c>
      <c r="M6121" s="0" t="s">
        <v>36</v>
      </c>
      <c r="N6121" s="0" t="s">
        <v>35</v>
      </c>
      <c r="P6121" s="0" t="n">
        <f aca="false">IF(AND(OR(Dashboard!$B$5="All",D6121=Dashboard!$B$5),OR(Dashboard!$D$5="All",N6121=Dashboard!$D$5),OR(AND(C6121&lt;&gt;"",C6121&gt;=Dashboard!$F$5,C6121&lt;=Dashboard!$H$5),AND(C6121="",Dashboard!$F$5&lt;=1980,Dashboard!$H$5&gt;=2016))),1,0)</f>
        <v>1</v>
      </c>
      <c r="Q6121" s="0" t="n">
        <f aca="false">J6121*P6121+ROW()*0.00000001</f>
        <v>0.28006121</v>
      </c>
    </row>
    <row r="6122" customFormat="false" ht="15" hidden="false" customHeight="false" outlineLevel="0" collapsed="false">
      <c r="A6122" s="0" t="s">
        <v>2612</v>
      </c>
      <c r="B6122" s="0" t="s">
        <v>76</v>
      </c>
      <c r="C6122" s="0" t="n">
        <v>2004</v>
      </c>
      <c r="D6122" s="0" t="s">
        <v>71</v>
      </c>
      <c r="E6122" s="0" t="s">
        <v>211</v>
      </c>
      <c r="F6122" s="0" t="n">
        <v>0.14</v>
      </c>
      <c r="G6122" s="0" t="n">
        <v>0.11</v>
      </c>
      <c r="H6122" s="0" t="n">
        <v>0</v>
      </c>
      <c r="I6122" s="0" t="n">
        <v>0.04</v>
      </c>
      <c r="J6122" s="0" t="n">
        <v>0.28</v>
      </c>
      <c r="K6122" s="0" t="n">
        <v>90</v>
      </c>
      <c r="L6122" s="0" t="n">
        <v>8.5</v>
      </c>
      <c r="M6122" s="0" t="s">
        <v>103</v>
      </c>
      <c r="N6122" s="0" t="s">
        <v>74</v>
      </c>
      <c r="O6122" s="0" t="s">
        <v>42</v>
      </c>
      <c r="P6122" s="0" t="n">
        <f aca="false">IF(AND(OR(Dashboard!$B$5="All",D6122=Dashboard!$B$5),OR(Dashboard!$D$5="All",N6122=Dashboard!$D$5),OR(AND(C6122&lt;&gt;"",C6122&gt;=Dashboard!$F$5,C6122&lt;=Dashboard!$H$5),AND(C6122="",Dashboard!$F$5&lt;=1980,Dashboard!$H$5&gt;=2016))),1,0)</f>
        <v>1</v>
      </c>
      <c r="Q6122" s="0" t="n">
        <f aca="false">J6122*P6122+ROW()*0.00000001</f>
        <v>0.28006122</v>
      </c>
    </row>
    <row r="6123" customFormat="false" ht="15" hidden="false" customHeight="false" outlineLevel="0" collapsed="false">
      <c r="A6123" s="0" t="s">
        <v>1240</v>
      </c>
      <c r="B6123" s="0" t="s">
        <v>108</v>
      </c>
      <c r="C6123" s="0" t="n">
        <v>1999</v>
      </c>
      <c r="D6123" s="0" t="s">
        <v>34</v>
      </c>
      <c r="E6123" s="0" t="s">
        <v>142</v>
      </c>
      <c r="F6123" s="0" t="n">
        <v>0.27</v>
      </c>
      <c r="G6123" s="0" t="n">
        <v>0.01</v>
      </c>
      <c r="H6123" s="0" t="n">
        <v>0</v>
      </c>
      <c r="I6123" s="0" t="n">
        <v>0</v>
      </c>
      <c r="J6123" s="0" t="n">
        <v>0.28</v>
      </c>
      <c r="N6123" s="0" t="s">
        <v>35</v>
      </c>
      <c r="P6123" s="0" t="n">
        <f aca="false">IF(AND(OR(Dashboard!$B$5="All",D6123=Dashboard!$B$5),OR(Dashboard!$D$5="All",N6123=Dashboard!$D$5),OR(AND(C6123&lt;&gt;"",C6123&gt;=Dashboard!$F$5,C6123&lt;=Dashboard!$H$5),AND(C6123="",Dashboard!$F$5&lt;=1980,Dashboard!$H$5&gt;=2016))),1,0)</f>
        <v>1</v>
      </c>
      <c r="Q6123" s="0" t="n">
        <f aca="false">J6123*P6123+ROW()*0.00000001</f>
        <v>0.28006123</v>
      </c>
    </row>
    <row r="6124" customFormat="false" ht="15" hidden="false" customHeight="false" outlineLevel="0" collapsed="false">
      <c r="A6124" s="0" t="s">
        <v>4605</v>
      </c>
      <c r="B6124" s="0" t="s">
        <v>64</v>
      </c>
      <c r="C6124" s="0" t="n">
        <v>2009</v>
      </c>
      <c r="D6124" s="0" t="s">
        <v>56</v>
      </c>
      <c r="E6124" s="0" t="s">
        <v>1259</v>
      </c>
      <c r="F6124" s="0" t="n">
        <v>0.15</v>
      </c>
      <c r="G6124" s="0" t="n">
        <v>0.06</v>
      </c>
      <c r="H6124" s="0" t="n">
        <v>0.05</v>
      </c>
      <c r="I6124" s="0" t="n">
        <v>0.02</v>
      </c>
      <c r="J6124" s="0" t="n">
        <v>0.28</v>
      </c>
      <c r="K6124" s="0" t="n">
        <v>76</v>
      </c>
      <c r="L6124" s="0" t="n">
        <v>8.4</v>
      </c>
      <c r="M6124" s="0" t="s">
        <v>103</v>
      </c>
      <c r="N6124" s="0" t="s">
        <v>66</v>
      </c>
      <c r="O6124" s="0" t="s">
        <v>37</v>
      </c>
      <c r="P6124" s="0" t="n">
        <f aca="false">IF(AND(OR(Dashboard!$B$5="All",D6124=Dashboard!$B$5),OR(Dashboard!$D$5="All",N6124=Dashboard!$D$5),OR(AND(C6124&lt;&gt;"",C6124&gt;=Dashboard!$F$5,C6124&lt;=Dashboard!$H$5),AND(C6124="",Dashboard!$F$5&lt;=1980,Dashboard!$H$5&gt;=2016))),1,0)</f>
        <v>1</v>
      </c>
      <c r="Q6124" s="0" t="n">
        <f aca="false">J6124*P6124+ROW()*0.00000001</f>
        <v>0.28006124</v>
      </c>
    </row>
    <row r="6125" customFormat="false" ht="15" hidden="false" customHeight="false" outlineLevel="0" collapsed="false">
      <c r="A6125" s="0" t="s">
        <v>4606</v>
      </c>
      <c r="B6125" s="0" t="s">
        <v>50</v>
      </c>
      <c r="C6125" s="0" t="n">
        <v>2007</v>
      </c>
      <c r="D6125" s="0" t="s">
        <v>58</v>
      </c>
      <c r="E6125" s="0" t="s">
        <v>418</v>
      </c>
      <c r="F6125" s="0" t="n">
        <v>0.26</v>
      </c>
      <c r="G6125" s="0" t="n">
        <v>0.01</v>
      </c>
      <c r="H6125" s="0" t="n">
        <v>0</v>
      </c>
      <c r="I6125" s="0" t="n">
        <v>0.02</v>
      </c>
      <c r="J6125" s="0" t="n">
        <v>0.28</v>
      </c>
      <c r="M6125" s="0" t="s">
        <v>36</v>
      </c>
      <c r="N6125" s="0" t="s">
        <v>35</v>
      </c>
      <c r="P6125" s="0" t="n">
        <f aca="false">IF(AND(OR(Dashboard!$B$5="All",D6125=Dashboard!$B$5),OR(Dashboard!$D$5="All",N6125=Dashboard!$D$5),OR(AND(C6125&lt;&gt;"",C6125&gt;=Dashboard!$F$5,C6125&lt;=Dashboard!$H$5),AND(C6125="",Dashboard!$F$5&lt;=1980,Dashboard!$H$5&gt;=2016))),1,0)</f>
        <v>1</v>
      </c>
      <c r="Q6125" s="0" t="n">
        <f aca="false">J6125*P6125+ROW()*0.00000001</f>
        <v>0.28006125</v>
      </c>
    </row>
    <row r="6126" customFormat="false" ht="15" hidden="false" customHeight="false" outlineLevel="0" collapsed="false">
      <c r="A6126" s="0" t="s">
        <v>4607</v>
      </c>
      <c r="B6126" s="0" t="s">
        <v>64</v>
      </c>
      <c r="C6126" s="0" t="n">
        <v>2012</v>
      </c>
      <c r="D6126" s="0" t="s">
        <v>46</v>
      </c>
      <c r="E6126" s="0" t="s">
        <v>65</v>
      </c>
      <c r="F6126" s="0" t="n">
        <v>0.18</v>
      </c>
      <c r="G6126" s="0" t="n">
        <v>0.08</v>
      </c>
      <c r="H6126" s="0" t="n">
        <v>0</v>
      </c>
      <c r="I6126" s="0" t="n">
        <v>0.02</v>
      </c>
      <c r="J6126" s="0" t="n">
        <v>0.28</v>
      </c>
      <c r="K6126" s="0" t="n">
        <v>61</v>
      </c>
      <c r="L6126" s="0" t="n">
        <v>4.8</v>
      </c>
      <c r="M6126" s="0" t="s">
        <v>103</v>
      </c>
      <c r="N6126" s="0" t="s">
        <v>66</v>
      </c>
      <c r="O6126" s="0" t="s">
        <v>67</v>
      </c>
      <c r="P6126" s="0" t="n">
        <f aca="false">IF(AND(OR(Dashboard!$B$5="All",D6126=Dashboard!$B$5),OR(Dashboard!$D$5="All",N6126=Dashboard!$D$5),OR(AND(C6126&lt;&gt;"",C6126&gt;=Dashboard!$F$5,C6126&lt;=Dashboard!$H$5),AND(C6126="",Dashboard!$F$5&lt;=1980,Dashboard!$H$5&gt;=2016))),1,0)</f>
        <v>1</v>
      </c>
      <c r="Q6126" s="0" t="n">
        <f aca="false">J6126*P6126+ROW()*0.00000001</f>
        <v>0.28006126</v>
      </c>
    </row>
    <row r="6127" customFormat="false" ht="15" hidden="false" customHeight="false" outlineLevel="0" collapsed="false">
      <c r="A6127" s="0" t="s">
        <v>4608</v>
      </c>
      <c r="B6127" s="0" t="s">
        <v>50</v>
      </c>
      <c r="C6127" s="0" t="n">
        <v>2007</v>
      </c>
      <c r="D6127" s="0" t="s">
        <v>114</v>
      </c>
      <c r="E6127" s="0" t="s">
        <v>1894</v>
      </c>
      <c r="F6127" s="0" t="n">
        <v>0.26</v>
      </c>
      <c r="G6127" s="0" t="n">
        <v>0</v>
      </c>
      <c r="H6127" s="0" t="n">
        <v>0</v>
      </c>
      <c r="I6127" s="0" t="n">
        <v>0.02</v>
      </c>
      <c r="J6127" s="0" t="n">
        <v>0.28</v>
      </c>
      <c r="M6127" s="0" t="s">
        <v>36</v>
      </c>
      <c r="N6127" s="0" t="s">
        <v>35</v>
      </c>
      <c r="P6127" s="0" t="n">
        <f aca="false">IF(AND(OR(Dashboard!$B$5="All",D6127=Dashboard!$B$5),OR(Dashboard!$D$5="All",N6127=Dashboard!$D$5),OR(AND(C6127&lt;&gt;"",C6127&gt;=Dashboard!$F$5,C6127&lt;=Dashboard!$H$5),AND(C6127="",Dashboard!$F$5&lt;=1980,Dashboard!$H$5&gt;=2016))),1,0)</f>
        <v>1</v>
      </c>
      <c r="Q6127" s="0" t="n">
        <f aca="false">J6127*P6127+ROW()*0.00000001</f>
        <v>0.28006127</v>
      </c>
    </row>
    <row r="6128" customFormat="false" ht="15" hidden="false" customHeight="false" outlineLevel="0" collapsed="false">
      <c r="A6128" s="0" t="s">
        <v>4609</v>
      </c>
      <c r="B6128" s="0" t="s">
        <v>117</v>
      </c>
      <c r="C6128" s="0" t="n">
        <v>2002</v>
      </c>
      <c r="D6128" s="0" t="s">
        <v>71</v>
      </c>
      <c r="E6128" s="0" t="s">
        <v>4610</v>
      </c>
      <c r="F6128" s="0" t="n">
        <v>0.16</v>
      </c>
      <c r="G6128" s="0" t="n">
        <v>0.11</v>
      </c>
      <c r="H6128" s="0" t="n">
        <v>0</v>
      </c>
      <c r="I6128" s="0" t="n">
        <v>0.02</v>
      </c>
      <c r="J6128" s="0" t="n">
        <v>0.28</v>
      </c>
      <c r="N6128" s="0" t="s">
        <v>74</v>
      </c>
      <c r="P6128" s="0" t="n">
        <f aca="false">IF(AND(OR(Dashboard!$B$5="All",D6128=Dashboard!$B$5),OR(Dashboard!$D$5="All",N6128=Dashboard!$D$5),OR(AND(C6128&lt;&gt;"",C6128&gt;=Dashboard!$F$5,C6128&lt;=Dashboard!$H$5),AND(C6128="",Dashboard!$F$5&lt;=1980,Dashboard!$H$5&gt;=2016))),1,0)</f>
        <v>1</v>
      </c>
      <c r="Q6128" s="0" t="n">
        <f aca="false">J6128*P6128+ROW()*0.00000001</f>
        <v>0.28006128</v>
      </c>
    </row>
    <row r="6129" customFormat="false" ht="15" hidden="false" customHeight="false" outlineLevel="0" collapsed="false">
      <c r="A6129" s="0" t="s">
        <v>4611</v>
      </c>
      <c r="B6129" s="0" t="s">
        <v>50</v>
      </c>
      <c r="C6129" s="0" t="n">
        <v>2010</v>
      </c>
      <c r="D6129" s="0" t="s">
        <v>52</v>
      </c>
      <c r="E6129" s="0" t="s">
        <v>1754</v>
      </c>
      <c r="F6129" s="0" t="n">
        <v>0.04</v>
      </c>
      <c r="G6129" s="0" t="n">
        <v>0.2</v>
      </c>
      <c r="H6129" s="0" t="n">
        <v>0</v>
      </c>
      <c r="I6129" s="0" t="n">
        <v>0.03</v>
      </c>
      <c r="J6129" s="0" t="n">
        <v>0.28</v>
      </c>
      <c r="M6129" s="0" t="s">
        <v>36</v>
      </c>
      <c r="N6129" s="0" t="s">
        <v>35</v>
      </c>
      <c r="P6129" s="0" t="n">
        <f aca="false">IF(AND(OR(Dashboard!$B$5="All",D6129=Dashboard!$B$5),OR(Dashboard!$D$5="All",N6129=Dashboard!$D$5),OR(AND(C6129&lt;&gt;"",C6129&gt;=Dashboard!$F$5,C6129&lt;=Dashboard!$H$5),AND(C6129="",Dashboard!$F$5&lt;=1980,Dashboard!$H$5&gt;=2016))),1,0)</f>
        <v>1</v>
      </c>
      <c r="Q6129" s="0" t="n">
        <f aca="false">J6129*P6129+ROW()*0.00000001</f>
        <v>0.28006129</v>
      </c>
    </row>
    <row r="6130" customFormat="false" ht="15" hidden="false" customHeight="false" outlineLevel="0" collapsed="false">
      <c r="A6130" s="0" t="s">
        <v>4612</v>
      </c>
      <c r="B6130" s="0" t="s">
        <v>70</v>
      </c>
      <c r="C6130" s="0" t="n">
        <v>2007</v>
      </c>
      <c r="D6130" s="0" t="s">
        <v>71</v>
      </c>
      <c r="E6130" s="0" t="s">
        <v>782</v>
      </c>
      <c r="F6130" s="0" t="n">
        <v>0.1</v>
      </c>
      <c r="G6130" s="0" t="n">
        <v>0.03</v>
      </c>
      <c r="H6130" s="0" t="n">
        <v>0.14</v>
      </c>
      <c r="I6130" s="0" t="n">
        <v>0.02</v>
      </c>
      <c r="J6130" s="0" t="n">
        <v>0.28</v>
      </c>
      <c r="K6130" s="0" t="n">
        <v>58</v>
      </c>
      <c r="L6130" s="0" t="n">
        <v>7.9</v>
      </c>
      <c r="M6130" s="0" t="s">
        <v>103</v>
      </c>
      <c r="N6130" s="0" t="s">
        <v>74</v>
      </c>
      <c r="O6130" s="0" t="s">
        <v>53</v>
      </c>
      <c r="P6130" s="0" t="n">
        <f aca="false">IF(AND(OR(Dashboard!$B$5="All",D6130=Dashboard!$B$5),OR(Dashboard!$D$5="All",N6130=Dashboard!$D$5),OR(AND(C6130&lt;&gt;"",C6130&gt;=Dashboard!$F$5,C6130&lt;=Dashboard!$H$5),AND(C6130="",Dashboard!$F$5&lt;=1980,Dashboard!$H$5&gt;=2016))),1,0)</f>
        <v>1</v>
      </c>
      <c r="Q6130" s="0" t="n">
        <f aca="false">J6130*P6130+ROW()*0.00000001</f>
        <v>0.2800613</v>
      </c>
    </row>
    <row r="6131" customFormat="false" ht="15" hidden="false" customHeight="false" outlineLevel="0" collapsed="false">
      <c r="A6131" s="0" t="s">
        <v>3921</v>
      </c>
      <c r="B6131" s="0" t="s">
        <v>64</v>
      </c>
      <c r="C6131" s="0" t="n">
        <v>2009</v>
      </c>
      <c r="D6131" s="0" t="s">
        <v>71</v>
      </c>
      <c r="E6131" s="0" t="s">
        <v>220</v>
      </c>
      <c r="F6131" s="0" t="n">
        <v>0.13</v>
      </c>
      <c r="G6131" s="0" t="n">
        <v>0.12</v>
      </c>
      <c r="H6131" s="0" t="n">
        <v>0</v>
      </c>
      <c r="I6131" s="0" t="n">
        <v>0.03</v>
      </c>
      <c r="J6131" s="0" t="n">
        <v>0.28</v>
      </c>
      <c r="K6131" s="0" t="n">
        <v>59</v>
      </c>
      <c r="L6131" s="0" t="n">
        <v>7.4</v>
      </c>
      <c r="M6131" s="0" t="s">
        <v>73</v>
      </c>
      <c r="N6131" s="0" t="s">
        <v>66</v>
      </c>
      <c r="O6131" s="0" t="s">
        <v>53</v>
      </c>
      <c r="P6131" s="0" t="n">
        <f aca="false">IF(AND(OR(Dashboard!$B$5="All",D6131=Dashboard!$B$5),OR(Dashboard!$D$5="All",N6131=Dashboard!$D$5),OR(AND(C6131&lt;&gt;"",C6131&gt;=Dashboard!$F$5,C6131&lt;=Dashboard!$H$5),AND(C6131="",Dashboard!$F$5&lt;=1980,Dashboard!$H$5&gt;=2016))),1,0)</f>
        <v>1</v>
      </c>
      <c r="Q6131" s="0" t="n">
        <f aca="false">J6131*P6131+ROW()*0.00000001</f>
        <v>0.28006131</v>
      </c>
    </row>
    <row r="6132" customFormat="false" ht="15" hidden="false" customHeight="false" outlineLevel="0" collapsed="false">
      <c r="A6132" s="0" t="s">
        <v>4613</v>
      </c>
      <c r="B6132" s="0" t="s">
        <v>64</v>
      </c>
      <c r="C6132" s="0" t="n">
        <v>2006</v>
      </c>
      <c r="D6132" s="0" t="s">
        <v>58</v>
      </c>
      <c r="E6132" s="0" t="s">
        <v>154</v>
      </c>
      <c r="F6132" s="0" t="n">
        <v>0.24</v>
      </c>
      <c r="G6132" s="0" t="n">
        <v>0</v>
      </c>
      <c r="H6132" s="0" t="n">
        <v>0.01</v>
      </c>
      <c r="I6132" s="0" t="n">
        <v>0.02</v>
      </c>
      <c r="J6132" s="0" t="n">
        <v>0.28</v>
      </c>
      <c r="K6132" s="0" t="n">
        <v>71</v>
      </c>
      <c r="L6132" s="0" t="n">
        <v>7</v>
      </c>
      <c r="M6132" s="0" t="s">
        <v>103</v>
      </c>
      <c r="N6132" s="0" t="s">
        <v>66</v>
      </c>
      <c r="O6132" s="0" t="s">
        <v>37</v>
      </c>
      <c r="P6132" s="0" t="n">
        <f aca="false">IF(AND(OR(Dashboard!$B$5="All",D6132=Dashboard!$B$5),OR(Dashboard!$D$5="All",N6132=Dashboard!$D$5),OR(AND(C6132&lt;&gt;"",C6132&gt;=Dashboard!$F$5,C6132&lt;=Dashboard!$H$5),AND(C6132="",Dashboard!$F$5&lt;=1980,Dashboard!$H$5&gt;=2016))),1,0)</f>
        <v>1</v>
      </c>
      <c r="Q6132" s="0" t="n">
        <f aca="false">J6132*P6132+ROW()*0.00000001</f>
        <v>0.28006132</v>
      </c>
    </row>
    <row r="6133" customFormat="false" ht="15" hidden="false" customHeight="false" outlineLevel="0" collapsed="false">
      <c r="A6133" s="0" t="s">
        <v>389</v>
      </c>
      <c r="B6133" s="0" t="s">
        <v>76</v>
      </c>
      <c r="C6133" s="0" t="n">
        <v>2003</v>
      </c>
      <c r="D6133" s="0" t="s">
        <v>71</v>
      </c>
      <c r="E6133" s="0" t="s">
        <v>142</v>
      </c>
      <c r="F6133" s="0" t="n">
        <v>0.14</v>
      </c>
      <c r="G6133" s="0" t="n">
        <v>0.11</v>
      </c>
      <c r="H6133" s="0" t="n">
        <v>0</v>
      </c>
      <c r="I6133" s="0" t="n">
        <v>0.04</v>
      </c>
      <c r="J6133" s="0" t="n">
        <v>0.28</v>
      </c>
      <c r="K6133" s="0" t="n">
        <v>56</v>
      </c>
      <c r="L6133" s="0" t="n">
        <v>7.6</v>
      </c>
      <c r="M6133" s="0" t="s">
        <v>36</v>
      </c>
      <c r="N6133" s="0" t="s">
        <v>74</v>
      </c>
      <c r="O6133" s="0" t="s">
        <v>53</v>
      </c>
      <c r="P6133" s="0" t="n">
        <f aca="false">IF(AND(OR(Dashboard!$B$5="All",D6133=Dashboard!$B$5),OR(Dashboard!$D$5="All",N6133=Dashboard!$D$5),OR(AND(C6133&lt;&gt;"",C6133&gt;=Dashboard!$F$5,C6133&lt;=Dashboard!$H$5),AND(C6133="",Dashboard!$F$5&lt;=1980,Dashboard!$H$5&gt;=2016))),1,0)</f>
        <v>1</v>
      </c>
      <c r="Q6133" s="0" t="n">
        <f aca="false">J6133*P6133+ROW()*0.00000001</f>
        <v>0.28006133</v>
      </c>
    </row>
    <row r="6134" customFormat="false" ht="15" hidden="false" customHeight="false" outlineLevel="0" collapsed="false">
      <c r="A6134" s="0" t="s">
        <v>4614</v>
      </c>
      <c r="B6134" s="0" t="s">
        <v>144</v>
      </c>
      <c r="D6134" s="0" t="s">
        <v>56</v>
      </c>
      <c r="E6134" s="0" t="s">
        <v>649</v>
      </c>
      <c r="F6134" s="0" t="n">
        <v>0.22</v>
      </c>
      <c r="G6134" s="0" t="n">
        <v>0.05</v>
      </c>
      <c r="H6134" s="0" t="n">
        <v>0</v>
      </c>
      <c r="I6134" s="0" t="n">
        <v>0.01</v>
      </c>
      <c r="J6134" s="0" t="n">
        <v>0.28</v>
      </c>
      <c r="K6134" s="0" t="n">
        <v>85</v>
      </c>
      <c r="L6134" s="0" t="n">
        <v>8.2</v>
      </c>
      <c r="M6134" s="0" t="s">
        <v>73</v>
      </c>
      <c r="N6134" s="0" t="s">
        <v>66</v>
      </c>
      <c r="O6134" s="0" t="s">
        <v>42</v>
      </c>
      <c r="P6134" s="0" t="n">
        <f aca="false">IF(AND(OR(Dashboard!$B$5="All",D6134=Dashboard!$B$5),OR(Dashboard!$D$5="All",N6134=Dashboard!$D$5),OR(AND(C6134&lt;&gt;"",C6134&gt;=Dashboard!$F$5,C6134&lt;=Dashboard!$H$5),AND(C6134="",Dashboard!$F$5&lt;=1980,Dashboard!$H$5&gt;=2016))),1,0)</f>
        <v>1</v>
      </c>
      <c r="Q6134" s="0" t="n">
        <f aca="false">J6134*P6134+ROW()*0.00000001</f>
        <v>0.28006134</v>
      </c>
    </row>
    <row r="6135" customFormat="false" ht="15" hidden="false" customHeight="false" outlineLevel="0" collapsed="false">
      <c r="A6135" s="0" t="s">
        <v>4615</v>
      </c>
      <c r="B6135" s="0" t="s">
        <v>144</v>
      </c>
      <c r="C6135" s="0" t="n">
        <v>2003</v>
      </c>
      <c r="D6135" s="0" t="s">
        <v>102</v>
      </c>
      <c r="E6135" s="0" t="s">
        <v>65</v>
      </c>
      <c r="F6135" s="0" t="n">
        <v>0.21</v>
      </c>
      <c r="G6135" s="0" t="n">
        <v>0.06</v>
      </c>
      <c r="H6135" s="0" t="n">
        <v>0</v>
      </c>
      <c r="I6135" s="0" t="n">
        <v>0.01</v>
      </c>
      <c r="J6135" s="0" t="n">
        <v>0.28</v>
      </c>
      <c r="K6135" s="0" t="n">
        <v>68</v>
      </c>
      <c r="L6135" s="0" t="n">
        <v>8.5</v>
      </c>
      <c r="M6135" s="0" t="s">
        <v>103</v>
      </c>
      <c r="N6135" s="0" t="s">
        <v>66</v>
      </c>
      <c r="O6135" s="0" t="s">
        <v>67</v>
      </c>
      <c r="P6135" s="0" t="n">
        <f aca="false">IF(AND(OR(Dashboard!$B$5="All",D6135=Dashboard!$B$5),OR(Dashboard!$D$5="All",N6135=Dashboard!$D$5),OR(AND(C6135&lt;&gt;"",C6135&gt;=Dashboard!$F$5,C6135&lt;=Dashboard!$H$5),AND(C6135="",Dashboard!$F$5&lt;=1980,Dashboard!$H$5&gt;=2016))),1,0)</f>
        <v>1</v>
      </c>
      <c r="Q6135" s="0" t="n">
        <f aca="false">J6135*P6135+ROW()*0.00000001</f>
        <v>0.28006135</v>
      </c>
    </row>
    <row r="6136" customFormat="false" ht="15" hidden="false" customHeight="false" outlineLevel="0" collapsed="false">
      <c r="A6136" s="0" t="s">
        <v>4616</v>
      </c>
      <c r="B6136" s="0" t="s">
        <v>45</v>
      </c>
      <c r="C6136" s="0" t="n">
        <v>1991</v>
      </c>
      <c r="D6136" s="0" t="s">
        <v>16</v>
      </c>
      <c r="E6136" s="0" t="s">
        <v>35</v>
      </c>
      <c r="F6136" s="0" t="n">
        <v>0</v>
      </c>
      <c r="G6136" s="0" t="n">
        <v>0</v>
      </c>
      <c r="H6136" s="0" t="n">
        <v>0.28</v>
      </c>
      <c r="I6136" s="0" t="n">
        <v>0</v>
      </c>
      <c r="J6136" s="0" t="n">
        <v>0.28</v>
      </c>
      <c r="N6136" s="0" t="s">
        <v>35</v>
      </c>
      <c r="P6136" s="0" t="n">
        <f aca="false">IF(AND(OR(Dashboard!$B$5="All",D6136=Dashboard!$B$5),OR(Dashboard!$D$5="All",N6136=Dashboard!$D$5),OR(AND(C6136&lt;&gt;"",C6136&gt;=Dashboard!$F$5,C6136&lt;=Dashboard!$H$5),AND(C6136="",Dashboard!$F$5&lt;=1980,Dashboard!$H$5&gt;=2016))),1,0)</f>
        <v>1</v>
      </c>
      <c r="Q6136" s="0" t="n">
        <f aca="false">J6136*P6136+ROW()*0.00000001</f>
        <v>0.28006136</v>
      </c>
    </row>
    <row r="6137" customFormat="false" ht="15" hidden="false" customHeight="false" outlineLevel="0" collapsed="false">
      <c r="A6137" s="0" t="s">
        <v>4617</v>
      </c>
      <c r="B6137" s="0" t="s">
        <v>33</v>
      </c>
      <c r="C6137" s="0" t="n">
        <v>2009</v>
      </c>
      <c r="D6137" s="0" t="s">
        <v>34</v>
      </c>
      <c r="E6137" s="0" t="s">
        <v>3948</v>
      </c>
      <c r="F6137" s="0" t="n">
        <v>0.25</v>
      </c>
      <c r="G6137" s="0" t="n">
        <v>0.01</v>
      </c>
      <c r="H6137" s="0" t="n">
        <v>0</v>
      </c>
      <c r="I6137" s="0" t="n">
        <v>0.02</v>
      </c>
      <c r="J6137" s="0" t="n">
        <v>0.28</v>
      </c>
      <c r="L6137" s="0" t="n">
        <v>7.5</v>
      </c>
      <c r="M6137" s="0" t="s">
        <v>36</v>
      </c>
      <c r="N6137" s="0" t="s">
        <v>35</v>
      </c>
      <c r="P6137" s="0" t="n">
        <f aca="false">IF(AND(OR(Dashboard!$B$5="All",D6137=Dashboard!$B$5),OR(Dashboard!$D$5="All",N6137=Dashboard!$D$5),OR(AND(C6137&lt;&gt;"",C6137&gt;=Dashboard!$F$5,C6137&lt;=Dashboard!$H$5),AND(C6137="",Dashboard!$F$5&lt;=1980,Dashboard!$H$5&gt;=2016))),1,0)</f>
        <v>1</v>
      </c>
      <c r="Q6137" s="0" t="n">
        <f aca="false">J6137*P6137+ROW()*0.00000001</f>
        <v>0.28006137</v>
      </c>
    </row>
    <row r="6138" customFormat="false" ht="15" hidden="false" customHeight="false" outlineLevel="0" collapsed="false">
      <c r="A6138" s="0" t="s">
        <v>2423</v>
      </c>
      <c r="B6138" s="0" t="s">
        <v>33</v>
      </c>
      <c r="C6138" s="0" t="n">
        <v>2007</v>
      </c>
      <c r="D6138" s="0" t="s">
        <v>71</v>
      </c>
      <c r="E6138" s="0" t="s">
        <v>91</v>
      </c>
      <c r="F6138" s="0" t="n">
        <v>0.25</v>
      </c>
      <c r="G6138" s="0" t="n">
        <v>0.01</v>
      </c>
      <c r="H6138" s="0" t="n">
        <v>0</v>
      </c>
      <c r="I6138" s="0" t="n">
        <v>0.02</v>
      </c>
      <c r="J6138" s="0" t="n">
        <v>0.28</v>
      </c>
      <c r="K6138" s="0" t="n">
        <v>57</v>
      </c>
      <c r="L6138" s="0" t="n">
        <v>6.7</v>
      </c>
      <c r="M6138" s="0" t="s">
        <v>125</v>
      </c>
      <c r="N6138" s="0" t="s">
        <v>35</v>
      </c>
      <c r="O6138" s="0" t="s">
        <v>53</v>
      </c>
      <c r="P6138" s="0" t="n">
        <f aca="false">IF(AND(OR(Dashboard!$B$5="All",D6138=Dashboard!$B$5),OR(Dashboard!$D$5="All",N6138=Dashboard!$D$5),OR(AND(C6138&lt;&gt;"",C6138&gt;=Dashboard!$F$5,C6138&lt;=Dashboard!$H$5),AND(C6138="",Dashboard!$F$5&lt;=1980,Dashboard!$H$5&gt;=2016))),1,0)</f>
        <v>1</v>
      </c>
      <c r="Q6138" s="0" t="n">
        <f aca="false">J6138*P6138+ROW()*0.00000001</f>
        <v>0.28006138</v>
      </c>
    </row>
    <row r="6139" customFormat="false" ht="15" hidden="false" customHeight="false" outlineLevel="0" collapsed="false">
      <c r="A6139" s="0" t="s">
        <v>4618</v>
      </c>
      <c r="B6139" s="0" t="s">
        <v>85</v>
      </c>
      <c r="C6139" s="0" t="n">
        <v>2002</v>
      </c>
      <c r="D6139" s="0" t="s">
        <v>102</v>
      </c>
      <c r="E6139" s="0" t="s">
        <v>160</v>
      </c>
      <c r="F6139" s="0" t="n">
        <v>0.2</v>
      </c>
      <c r="G6139" s="0" t="n">
        <v>0.07</v>
      </c>
      <c r="H6139" s="0" t="n">
        <v>0</v>
      </c>
      <c r="I6139" s="0" t="n">
        <v>0.01</v>
      </c>
      <c r="J6139" s="0" t="n">
        <v>0.28</v>
      </c>
      <c r="N6139" s="0" t="s">
        <v>35</v>
      </c>
      <c r="P6139" s="0" t="n">
        <f aca="false">IF(AND(OR(Dashboard!$B$5="All",D6139=Dashboard!$B$5),OR(Dashboard!$D$5="All",N6139=Dashboard!$D$5),OR(AND(C6139&lt;&gt;"",C6139&gt;=Dashboard!$F$5,C6139&lt;=Dashboard!$H$5),AND(C6139="",Dashboard!$F$5&lt;=1980,Dashboard!$H$5&gt;=2016))),1,0)</f>
        <v>1</v>
      </c>
      <c r="Q6139" s="0" t="n">
        <f aca="false">J6139*P6139+ROW()*0.00000001</f>
        <v>0.28006139</v>
      </c>
    </row>
    <row r="6140" customFormat="false" ht="15" hidden="false" customHeight="false" outlineLevel="0" collapsed="false">
      <c r="A6140" s="0" t="s">
        <v>4619</v>
      </c>
      <c r="B6140" s="0" t="s">
        <v>39</v>
      </c>
      <c r="C6140" s="0" t="n">
        <v>1991</v>
      </c>
      <c r="D6140" s="0" t="s">
        <v>34</v>
      </c>
      <c r="E6140" s="0" t="s">
        <v>328</v>
      </c>
      <c r="F6140" s="0" t="n">
        <v>0</v>
      </c>
      <c r="G6140" s="0" t="n">
        <v>0</v>
      </c>
      <c r="H6140" s="0" t="n">
        <v>0.28</v>
      </c>
      <c r="I6140" s="0" t="n">
        <v>0</v>
      </c>
      <c r="J6140" s="0" t="n">
        <v>0.28</v>
      </c>
      <c r="N6140" s="0" t="s">
        <v>35</v>
      </c>
      <c r="P6140" s="0" t="n">
        <f aca="false">IF(AND(OR(Dashboard!$B$5="All",D6140=Dashboard!$B$5),OR(Dashboard!$D$5="All",N6140=Dashboard!$D$5),OR(AND(C6140&lt;&gt;"",C6140&gt;=Dashboard!$F$5,C6140&lt;=Dashboard!$H$5),AND(C6140="",Dashboard!$F$5&lt;=1980,Dashboard!$H$5&gt;=2016))),1,0)</f>
        <v>1</v>
      </c>
      <c r="Q6140" s="0" t="n">
        <f aca="false">J6140*P6140+ROW()*0.00000001</f>
        <v>0.2800614</v>
      </c>
    </row>
    <row r="6141" customFormat="false" ht="15" hidden="false" customHeight="false" outlineLevel="0" collapsed="false">
      <c r="A6141" s="0" t="s">
        <v>4620</v>
      </c>
      <c r="B6141" s="0" t="s">
        <v>164</v>
      </c>
      <c r="C6141" s="0" t="n">
        <v>2011</v>
      </c>
      <c r="D6141" s="0" t="s">
        <v>46</v>
      </c>
      <c r="E6141" s="0" t="s">
        <v>328</v>
      </c>
      <c r="F6141" s="0" t="n">
        <v>0</v>
      </c>
      <c r="G6141" s="0" t="n">
        <v>0</v>
      </c>
      <c r="H6141" s="0" t="n">
        <v>0.28</v>
      </c>
      <c r="I6141" s="0" t="n">
        <v>0</v>
      </c>
      <c r="J6141" s="0" t="n">
        <v>0.28</v>
      </c>
      <c r="N6141" s="0" t="s">
        <v>74</v>
      </c>
      <c r="P6141" s="0" t="n">
        <f aca="false">IF(AND(OR(Dashboard!$B$5="All",D6141=Dashboard!$B$5),OR(Dashboard!$D$5="All",N6141=Dashboard!$D$5),OR(AND(C6141&lt;&gt;"",C6141&gt;=Dashboard!$F$5,C6141&lt;=Dashboard!$H$5),AND(C6141="",Dashboard!$F$5&lt;=1980,Dashboard!$H$5&gt;=2016))),1,0)</f>
        <v>1</v>
      </c>
      <c r="Q6141" s="0" t="n">
        <f aca="false">J6141*P6141+ROW()*0.00000001</f>
        <v>0.28006141</v>
      </c>
    </row>
    <row r="6142" customFormat="false" ht="15" hidden="false" customHeight="false" outlineLevel="0" collapsed="false">
      <c r="A6142" s="0" t="s">
        <v>4621</v>
      </c>
      <c r="B6142" s="0" t="s">
        <v>76</v>
      </c>
      <c r="C6142" s="0" t="n">
        <v>2002</v>
      </c>
      <c r="D6142" s="0" t="s">
        <v>52</v>
      </c>
      <c r="E6142" s="0" t="s">
        <v>1788</v>
      </c>
      <c r="F6142" s="0" t="n">
        <v>0</v>
      </c>
      <c r="G6142" s="0" t="n">
        <v>0</v>
      </c>
      <c r="H6142" s="0" t="n">
        <v>0.28</v>
      </c>
      <c r="I6142" s="0" t="n">
        <v>0</v>
      </c>
      <c r="J6142" s="0" t="n">
        <v>0.28</v>
      </c>
      <c r="N6142" s="0" t="s">
        <v>74</v>
      </c>
      <c r="P6142" s="0" t="n">
        <f aca="false">IF(AND(OR(Dashboard!$B$5="All",D6142=Dashboard!$B$5),OR(Dashboard!$D$5="All",N6142=Dashboard!$D$5),OR(AND(C6142&lt;&gt;"",C6142&gt;=Dashboard!$F$5,C6142&lt;=Dashboard!$H$5),AND(C6142="",Dashboard!$F$5&lt;=1980,Dashboard!$H$5&gt;=2016))),1,0)</f>
        <v>1</v>
      </c>
      <c r="Q6142" s="0" t="n">
        <f aca="false">J6142*P6142+ROW()*0.00000001</f>
        <v>0.28006142</v>
      </c>
    </row>
    <row r="6143" customFormat="false" ht="15" hidden="false" customHeight="false" outlineLevel="0" collapsed="false">
      <c r="A6143" s="0" t="s">
        <v>4622</v>
      </c>
      <c r="B6143" s="0" t="s">
        <v>76</v>
      </c>
      <c r="C6143" s="0" t="n">
        <v>2007</v>
      </c>
      <c r="D6143" s="0" t="s">
        <v>71</v>
      </c>
      <c r="E6143" s="0" t="s">
        <v>1551</v>
      </c>
      <c r="F6143" s="0" t="n">
        <v>0.14</v>
      </c>
      <c r="G6143" s="0" t="n">
        <v>0.11</v>
      </c>
      <c r="H6143" s="0" t="n">
        <v>0</v>
      </c>
      <c r="I6143" s="0" t="n">
        <v>0.04</v>
      </c>
      <c r="J6143" s="0" t="n">
        <v>0.28</v>
      </c>
      <c r="K6143" s="0" t="n">
        <v>58</v>
      </c>
      <c r="L6143" s="0" t="n">
        <v>6.6</v>
      </c>
      <c r="M6143" s="0" t="s">
        <v>73</v>
      </c>
      <c r="N6143" s="0" t="s">
        <v>74</v>
      </c>
      <c r="O6143" s="0" t="s">
        <v>53</v>
      </c>
      <c r="P6143" s="0" t="n">
        <f aca="false">IF(AND(OR(Dashboard!$B$5="All",D6143=Dashboard!$B$5),OR(Dashboard!$D$5="All",N6143=Dashboard!$D$5),OR(AND(C6143&lt;&gt;"",C6143&gt;=Dashboard!$F$5,C6143&lt;=Dashboard!$H$5),AND(C6143="",Dashboard!$F$5&lt;=1980,Dashboard!$H$5&gt;=2016))),1,0)</f>
        <v>1</v>
      </c>
      <c r="Q6143" s="0" t="n">
        <f aca="false">J6143*P6143+ROW()*0.00000001</f>
        <v>0.28006143</v>
      </c>
    </row>
    <row r="6144" customFormat="false" ht="15" hidden="false" customHeight="false" outlineLevel="0" collapsed="false">
      <c r="A6144" s="0" t="s">
        <v>4623</v>
      </c>
      <c r="B6144" s="0" t="s">
        <v>45</v>
      </c>
      <c r="C6144" s="0" t="n">
        <v>1991</v>
      </c>
      <c r="D6144" s="0" t="s">
        <v>16</v>
      </c>
      <c r="E6144" s="0" t="s">
        <v>35</v>
      </c>
      <c r="F6144" s="0" t="n">
        <v>0</v>
      </c>
      <c r="G6144" s="0" t="n">
        <v>0</v>
      </c>
      <c r="H6144" s="0" t="n">
        <v>0.28</v>
      </c>
      <c r="I6144" s="0" t="n">
        <v>0</v>
      </c>
      <c r="J6144" s="0" t="n">
        <v>0.28</v>
      </c>
      <c r="N6144" s="0" t="s">
        <v>35</v>
      </c>
      <c r="P6144" s="0" t="n">
        <f aca="false">IF(AND(OR(Dashboard!$B$5="All",D6144=Dashboard!$B$5),OR(Dashboard!$D$5="All",N6144=Dashboard!$D$5),OR(AND(C6144&lt;&gt;"",C6144&gt;=Dashboard!$F$5,C6144&lt;=Dashboard!$H$5),AND(C6144="",Dashboard!$F$5&lt;=1980,Dashboard!$H$5&gt;=2016))),1,0)</f>
        <v>1</v>
      </c>
      <c r="Q6144" s="0" t="n">
        <f aca="false">J6144*P6144+ROW()*0.00000001</f>
        <v>0.28006144</v>
      </c>
    </row>
    <row r="6145" customFormat="false" ht="15" hidden="false" customHeight="false" outlineLevel="0" collapsed="false">
      <c r="A6145" s="0" t="s">
        <v>3264</v>
      </c>
      <c r="B6145" s="0" t="s">
        <v>164</v>
      </c>
      <c r="C6145" s="0" t="n">
        <v>2006</v>
      </c>
      <c r="D6145" s="0" t="s">
        <v>114</v>
      </c>
      <c r="E6145" s="0" t="s">
        <v>487</v>
      </c>
      <c r="F6145" s="0" t="n">
        <v>0.25</v>
      </c>
      <c r="G6145" s="0" t="n">
        <v>0</v>
      </c>
      <c r="H6145" s="0" t="n">
        <v>0</v>
      </c>
      <c r="I6145" s="0" t="n">
        <v>0.02</v>
      </c>
      <c r="J6145" s="0" t="n">
        <v>0.28</v>
      </c>
      <c r="K6145" s="0" t="n">
        <v>52</v>
      </c>
      <c r="L6145" s="0" t="n">
        <v>8</v>
      </c>
      <c r="M6145" s="0" t="s">
        <v>103</v>
      </c>
      <c r="N6145" s="0" t="s">
        <v>74</v>
      </c>
      <c r="O6145" s="0" t="s">
        <v>53</v>
      </c>
      <c r="P6145" s="0" t="n">
        <f aca="false">IF(AND(OR(Dashboard!$B$5="All",D6145=Dashboard!$B$5),OR(Dashboard!$D$5="All",N6145=Dashboard!$D$5),OR(AND(C6145&lt;&gt;"",C6145&gt;=Dashboard!$F$5,C6145&lt;=Dashboard!$H$5),AND(C6145="",Dashboard!$F$5&lt;=1980,Dashboard!$H$5&gt;=2016))),1,0)</f>
        <v>1</v>
      </c>
      <c r="Q6145" s="0" t="n">
        <f aca="false">J6145*P6145+ROW()*0.00000001</f>
        <v>0.28006145</v>
      </c>
    </row>
    <row r="6146" customFormat="false" ht="15" hidden="false" customHeight="false" outlineLevel="0" collapsed="false">
      <c r="A6146" s="0" t="s">
        <v>4624</v>
      </c>
      <c r="B6146" s="0" t="s">
        <v>78</v>
      </c>
      <c r="C6146" s="0" t="n">
        <v>1991</v>
      </c>
      <c r="D6146" s="0" t="s">
        <v>71</v>
      </c>
      <c r="E6146" s="0" t="s">
        <v>782</v>
      </c>
      <c r="F6146" s="0" t="n">
        <v>0</v>
      </c>
      <c r="G6146" s="0" t="n">
        <v>0</v>
      </c>
      <c r="H6146" s="0" t="n">
        <v>0.28</v>
      </c>
      <c r="I6146" s="0" t="n">
        <v>0</v>
      </c>
      <c r="J6146" s="0" t="n">
        <v>0.28</v>
      </c>
      <c r="N6146" s="0" t="s">
        <v>35</v>
      </c>
      <c r="P6146" s="0" t="n">
        <f aca="false">IF(AND(OR(Dashboard!$B$5="All",D6146=Dashboard!$B$5),OR(Dashboard!$D$5="All",N6146=Dashboard!$D$5),OR(AND(C6146&lt;&gt;"",C6146&gt;=Dashboard!$F$5,C6146&lt;=Dashboard!$H$5),AND(C6146="",Dashboard!$F$5&lt;=1980,Dashboard!$H$5&gt;=2016))),1,0)</f>
        <v>1</v>
      </c>
      <c r="Q6146" s="0" t="n">
        <f aca="false">J6146*P6146+ROW()*0.00000001</f>
        <v>0.28006146</v>
      </c>
    </row>
    <row r="6147" customFormat="false" ht="15" hidden="false" customHeight="false" outlineLevel="0" collapsed="false">
      <c r="A6147" s="0" t="s">
        <v>1273</v>
      </c>
      <c r="B6147" s="0" t="s">
        <v>76</v>
      </c>
      <c r="C6147" s="0" t="n">
        <v>2008</v>
      </c>
      <c r="D6147" s="0" t="s">
        <v>71</v>
      </c>
      <c r="E6147" s="0" t="s">
        <v>487</v>
      </c>
      <c r="F6147" s="0" t="n">
        <v>0.12</v>
      </c>
      <c r="G6147" s="0" t="n">
        <v>0.02</v>
      </c>
      <c r="H6147" s="0" t="n">
        <v>0</v>
      </c>
      <c r="I6147" s="0" t="n">
        <v>0.14</v>
      </c>
      <c r="J6147" s="0" t="n">
        <v>0.28</v>
      </c>
      <c r="M6147" s="0" t="s">
        <v>36</v>
      </c>
      <c r="N6147" s="0" t="s">
        <v>74</v>
      </c>
      <c r="P6147" s="0" t="n">
        <f aca="false">IF(AND(OR(Dashboard!$B$5="All",D6147=Dashboard!$B$5),OR(Dashboard!$D$5="All",N6147=Dashboard!$D$5),OR(AND(C6147&lt;&gt;"",C6147&gt;=Dashboard!$F$5,C6147&lt;=Dashboard!$H$5),AND(C6147="",Dashboard!$F$5&lt;=1980,Dashboard!$H$5&gt;=2016))),1,0)</f>
        <v>1</v>
      </c>
      <c r="Q6147" s="0" t="n">
        <f aca="false">J6147*P6147+ROW()*0.00000001</f>
        <v>0.28006147</v>
      </c>
    </row>
    <row r="6148" customFormat="false" ht="15" hidden="false" customHeight="false" outlineLevel="0" collapsed="false">
      <c r="A6148" s="0" t="s">
        <v>2106</v>
      </c>
      <c r="B6148" s="0" t="s">
        <v>85</v>
      </c>
      <c r="C6148" s="0" t="n">
        <v>2002</v>
      </c>
      <c r="D6148" s="0" t="s">
        <v>16</v>
      </c>
      <c r="E6148" s="0" t="s">
        <v>418</v>
      </c>
      <c r="F6148" s="0" t="n">
        <v>0.2</v>
      </c>
      <c r="G6148" s="0" t="n">
        <v>0.07</v>
      </c>
      <c r="H6148" s="0" t="n">
        <v>0</v>
      </c>
      <c r="I6148" s="0" t="n">
        <v>0.01</v>
      </c>
      <c r="J6148" s="0" t="n">
        <v>0.28</v>
      </c>
      <c r="N6148" s="0" t="s">
        <v>35</v>
      </c>
      <c r="P6148" s="0" t="n">
        <f aca="false">IF(AND(OR(Dashboard!$B$5="All",D6148=Dashboard!$B$5),OR(Dashboard!$D$5="All",N6148=Dashboard!$D$5),OR(AND(C6148&lt;&gt;"",C6148&gt;=Dashboard!$F$5,C6148&lt;=Dashboard!$H$5),AND(C6148="",Dashboard!$F$5&lt;=1980,Dashboard!$H$5&gt;=2016))),1,0)</f>
        <v>1</v>
      </c>
      <c r="Q6148" s="0" t="n">
        <f aca="false">J6148*P6148+ROW()*0.00000001</f>
        <v>0.28006148</v>
      </c>
    </row>
    <row r="6149" customFormat="false" ht="15" hidden="false" customHeight="false" outlineLevel="0" collapsed="false">
      <c r="A6149" s="0" t="s">
        <v>4625</v>
      </c>
      <c r="B6149" s="0" t="s">
        <v>76</v>
      </c>
      <c r="C6149" s="0" t="n">
        <v>2006</v>
      </c>
      <c r="D6149" s="0" t="s">
        <v>48</v>
      </c>
      <c r="E6149" s="0" t="s">
        <v>3236</v>
      </c>
      <c r="F6149" s="0" t="n">
        <v>0</v>
      </c>
      <c r="G6149" s="0" t="n">
        <v>0.23</v>
      </c>
      <c r="H6149" s="0" t="n">
        <v>0</v>
      </c>
      <c r="I6149" s="0" t="n">
        <v>0.05</v>
      </c>
      <c r="J6149" s="0" t="n">
        <v>0.28</v>
      </c>
      <c r="K6149" s="0" t="n">
        <v>75</v>
      </c>
      <c r="M6149" s="0" t="s">
        <v>36</v>
      </c>
      <c r="N6149" s="0" t="s">
        <v>74</v>
      </c>
      <c r="O6149" s="0" t="s">
        <v>37</v>
      </c>
      <c r="P6149" s="0" t="n">
        <f aca="false">IF(AND(OR(Dashboard!$B$5="All",D6149=Dashboard!$B$5),OR(Dashboard!$D$5="All",N6149=Dashboard!$D$5),OR(AND(C6149&lt;&gt;"",C6149&gt;=Dashboard!$F$5,C6149&lt;=Dashboard!$H$5),AND(C6149="",Dashboard!$F$5&lt;=1980,Dashboard!$H$5&gt;=2016))),1,0)</f>
        <v>1</v>
      </c>
      <c r="Q6149" s="0" t="n">
        <f aca="false">J6149*P6149+ROW()*0.00000001</f>
        <v>0.28006149</v>
      </c>
    </row>
    <row r="6150" customFormat="false" ht="15" hidden="false" customHeight="false" outlineLevel="0" collapsed="false">
      <c r="A6150" s="0" t="s">
        <v>4233</v>
      </c>
      <c r="B6150" s="0" t="s">
        <v>64</v>
      </c>
      <c r="C6150" s="0" t="n">
        <v>2011</v>
      </c>
      <c r="D6150" s="0" t="s">
        <v>56</v>
      </c>
      <c r="E6150" s="0" t="s">
        <v>547</v>
      </c>
      <c r="F6150" s="0" t="n">
        <v>0.1</v>
      </c>
      <c r="G6150" s="0" t="n">
        <v>0.14</v>
      </c>
      <c r="H6150" s="0" t="n">
        <v>0.01</v>
      </c>
      <c r="I6150" s="0" t="n">
        <v>0.03</v>
      </c>
      <c r="J6150" s="0" t="n">
        <v>0.28</v>
      </c>
      <c r="K6150" s="0" t="n">
        <v>69</v>
      </c>
      <c r="L6150" s="0" t="n">
        <v>6.1</v>
      </c>
      <c r="M6150" s="0" t="s">
        <v>73</v>
      </c>
      <c r="N6150" s="0" t="s">
        <v>66</v>
      </c>
      <c r="O6150" s="0" t="s">
        <v>67</v>
      </c>
      <c r="P6150" s="0" t="n">
        <f aca="false">IF(AND(OR(Dashboard!$B$5="All",D6150=Dashboard!$B$5),OR(Dashboard!$D$5="All",N6150=Dashboard!$D$5),OR(AND(C6150&lt;&gt;"",C6150&gt;=Dashboard!$F$5,C6150&lt;=Dashboard!$H$5),AND(C6150="",Dashboard!$F$5&lt;=1980,Dashboard!$H$5&gt;=2016))),1,0)</f>
        <v>1</v>
      </c>
      <c r="Q6150" s="0" t="n">
        <f aca="false">J6150*P6150+ROW()*0.00000001</f>
        <v>0.2800615</v>
      </c>
    </row>
    <row r="6151" customFormat="false" ht="15" hidden="false" customHeight="false" outlineLevel="0" collapsed="false">
      <c r="A6151" s="0" t="s">
        <v>4047</v>
      </c>
      <c r="B6151" s="0" t="s">
        <v>64</v>
      </c>
      <c r="C6151" s="0" t="n">
        <v>2011</v>
      </c>
      <c r="D6151" s="0" t="s">
        <v>71</v>
      </c>
      <c r="E6151" s="0" t="s">
        <v>91</v>
      </c>
      <c r="F6151" s="0" t="n">
        <v>0.13</v>
      </c>
      <c r="G6151" s="0" t="n">
        <v>0.12</v>
      </c>
      <c r="H6151" s="0" t="n">
        <v>0</v>
      </c>
      <c r="I6151" s="0" t="n">
        <v>0.03</v>
      </c>
      <c r="J6151" s="0" t="n">
        <v>0.28</v>
      </c>
      <c r="K6151" s="0" t="n">
        <v>59</v>
      </c>
      <c r="L6151" s="0" t="n">
        <v>6.7</v>
      </c>
      <c r="M6151" s="0" t="s">
        <v>103</v>
      </c>
      <c r="N6151" s="0" t="s">
        <v>66</v>
      </c>
      <c r="O6151" s="0" t="s">
        <v>53</v>
      </c>
      <c r="P6151" s="0" t="n">
        <f aca="false">IF(AND(OR(Dashboard!$B$5="All",D6151=Dashboard!$B$5),OR(Dashboard!$D$5="All",N6151=Dashboard!$D$5),OR(AND(C6151&lt;&gt;"",C6151&gt;=Dashboard!$F$5,C6151&lt;=Dashboard!$H$5),AND(C6151="",Dashboard!$F$5&lt;=1980,Dashboard!$H$5&gt;=2016))),1,0)</f>
        <v>1</v>
      </c>
      <c r="Q6151" s="0" t="n">
        <f aca="false">J6151*P6151+ROW()*0.00000001</f>
        <v>0.28006151</v>
      </c>
    </row>
    <row r="6152" customFormat="false" ht="15" hidden="false" customHeight="false" outlineLevel="0" collapsed="false">
      <c r="A6152" s="0" t="s">
        <v>4626</v>
      </c>
      <c r="B6152" s="0" t="s">
        <v>76</v>
      </c>
      <c r="C6152" s="0" t="n">
        <v>2002</v>
      </c>
      <c r="D6152" s="0" t="s">
        <v>41</v>
      </c>
      <c r="E6152" s="0" t="s">
        <v>418</v>
      </c>
      <c r="F6152" s="0" t="n">
        <v>0.14</v>
      </c>
      <c r="G6152" s="0" t="n">
        <v>0.11</v>
      </c>
      <c r="H6152" s="0" t="n">
        <v>0</v>
      </c>
      <c r="I6152" s="0" t="n">
        <v>0.04</v>
      </c>
      <c r="J6152" s="0" t="n">
        <v>0.28</v>
      </c>
      <c r="N6152" s="0" t="s">
        <v>74</v>
      </c>
      <c r="P6152" s="0" t="n">
        <f aca="false">IF(AND(OR(Dashboard!$B$5="All",D6152=Dashboard!$B$5),OR(Dashboard!$D$5="All",N6152=Dashboard!$D$5),OR(AND(C6152&lt;&gt;"",C6152&gt;=Dashboard!$F$5,C6152&lt;=Dashboard!$H$5),AND(C6152="",Dashboard!$F$5&lt;=1980,Dashboard!$H$5&gt;=2016))),1,0)</f>
        <v>1</v>
      </c>
      <c r="Q6152" s="0" t="n">
        <f aca="false">J6152*P6152+ROW()*0.00000001</f>
        <v>0.28006152</v>
      </c>
    </row>
    <row r="6153" customFormat="false" ht="15" hidden="false" customHeight="false" outlineLevel="0" collapsed="false">
      <c r="A6153" s="0" t="s">
        <v>4553</v>
      </c>
      <c r="B6153" s="0" t="s">
        <v>50</v>
      </c>
      <c r="C6153" s="0" t="n">
        <v>2007</v>
      </c>
      <c r="D6153" s="0" t="s">
        <v>34</v>
      </c>
      <c r="E6153" s="0" t="s">
        <v>124</v>
      </c>
      <c r="F6153" s="0" t="n">
        <v>0.26</v>
      </c>
      <c r="G6153" s="0" t="n">
        <v>0</v>
      </c>
      <c r="H6153" s="0" t="n">
        <v>0</v>
      </c>
      <c r="I6153" s="0" t="n">
        <v>0.02</v>
      </c>
      <c r="J6153" s="0" t="n">
        <v>0.28</v>
      </c>
      <c r="K6153" s="0" t="n">
        <v>56</v>
      </c>
      <c r="L6153" s="0" t="n">
        <v>7</v>
      </c>
      <c r="M6153" s="0" t="s">
        <v>36</v>
      </c>
      <c r="N6153" s="0" t="s">
        <v>35</v>
      </c>
      <c r="O6153" s="0" t="s">
        <v>53</v>
      </c>
      <c r="P6153" s="0" t="n">
        <f aca="false">IF(AND(OR(Dashboard!$B$5="All",D6153=Dashboard!$B$5),OR(Dashboard!$D$5="All",N6153=Dashboard!$D$5),OR(AND(C6153&lt;&gt;"",C6153&gt;=Dashboard!$F$5,C6153&lt;=Dashboard!$H$5),AND(C6153="",Dashboard!$F$5&lt;=1980,Dashboard!$H$5&gt;=2016))),1,0)</f>
        <v>1</v>
      </c>
      <c r="Q6153" s="0" t="n">
        <f aca="false">J6153*P6153+ROW()*0.00000001</f>
        <v>0.28006153</v>
      </c>
    </row>
    <row r="6154" customFormat="false" ht="15" hidden="false" customHeight="false" outlineLevel="0" collapsed="false">
      <c r="A6154" s="0" t="s">
        <v>4627</v>
      </c>
      <c r="B6154" s="0" t="s">
        <v>50</v>
      </c>
      <c r="C6154" s="0" t="n">
        <v>2009</v>
      </c>
      <c r="D6154" s="0" t="s">
        <v>71</v>
      </c>
      <c r="E6154" s="0" t="s">
        <v>124</v>
      </c>
      <c r="F6154" s="0" t="n">
        <v>0.15</v>
      </c>
      <c r="G6154" s="0" t="n">
        <v>0.11</v>
      </c>
      <c r="H6154" s="0" t="n">
        <v>0</v>
      </c>
      <c r="I6154" s="0" t="n">
        <v>0.03</v>
      </c>
      <c r="J6154" s="0" t="n">
        <v>0.28</v>
      </c>
      <c r="K6154" s="0" t="n">
        <v>69</v>
      </c>
      <c r="L6154" s="0" t="n">
        <v>7.3</v>
      </c>
      <c r="M6154" s="0" t="s">
        <v>103</v>
      </c>
      <c r="N6154" s="0" t="s">
        <v>35</v>
      </c>
      <c r="O6154" s="0" t="s">
        <v>67</v>
      </c>
      <c r="P6154" s="0" t="n">
        <f aca="false">IF(AND(OR(Dashboard!$B$5="All",D6154=Dashboard!$B$5),OR(Dashboard!$D$5="All",N6154=Dashboard!$D$5),OR(AND(C6154&lt;&gt;"",C6154&gt;=Dashboard!$F$5,C6154&lt;=Dashboard!$H$5),AND(C6154="",Dashboard!$F$5&lt;=1980,Dashboard!$H$5&gt;=2016))),1,0)</f>
        <v>1</v>
      </c>
      <c r="Q6154" s="0" t="n">
        <f aca="false">J6154*P6154+ROW()*0.00000001</f>
        <v>0.28006154</v>
      </c>
    </row>
    <row r="6155" customFormat="false" ht="15" hidden="false" customHeight="false" outlineLevel="0" collapsed="false">
      <c r="A6155" s="0" t="s">
        <v>4484</v>
      </c>
      <c r="B6155" s="0" t="s">
        <v>76</v>
      </c>
      <c r="C6155" s="0" t="n">
        <v>2007</v>
      </c>
      <c r="D6155" s="0" t="s">
        <v>56</v>
      </c>
      <c r="E6155" s="0" t="s">
        <v>89</v>
      </c>
      <c r="F6155" s="0" t="n">
        <v>0.14</v>
      </c>
      <c r="G6155" s="0" t="n">
        <v>0.11</v>
      </c>
      <c r="H6155" s="0" t="n">
        <v>0</v>
      </c>
      <c r="I6155" s="0" t="n">
        <v>0.04</v>
      </c>
      <c r="J6155" s="0" t="n">
        <v>0.28</v>
      </c>
      <c r="K6155" s="0" t="n">
        <v>70</v>
      </c>
      <c r="L6155" s="0" t="n">
        <v>7.8</v>
      </c>
      <c r="M6155" s="0" t="s">
        <v>103</v>
      </c>
      <c r="N6155" s="0" t="s">
        <v>74</v>
      </c>
      <c r="O6155" s="0" t="s">
        <v>67</v>
      </c>
      <c r="P6155" s="0" t="n">
        <f aca="false">IF(AND(OR(Dashboard!$B$5="All",D6155=Dashboard!$B$5),OR(Dashboard!$D$5="All",N6155=Dashboard!$D$5),OR(AND(C6155&lt;&gt;"",C6155&gt;=Dashboard!$F$5,C6155&lt;=Dashboard!$H$5),AND(C6155="",Dashboard!$F$5&lt;=1980,Dashboard!$H$5&gt;=2016))),1,0)</f>
        <v>1</v>
      </c>
      <c r="Q6155" s="0" t="n">
        <f aca="false">J6155*P6155+ROW()*0.00000001</f>
        <v>0.28006155</v>
      </c>
    </row>
    <row r="6156" customFormat="false" ht="15" hidden="false" customHeight="false" outlineLevel="0" collapsed="false">
      <c r="A6156" s="0" t="s">
        <v>2211</v>
      </c>
      <c r="B6156" s="0" t="s">
        <v>144</v>
      </c>
      <c r="C6156" s="0" t="n">
        <v>2003</v>
      </c>
      <c r="D6156" s="0" t="s">
        <v>56</v>
      </c>
      <c r="E6156" s="0" t="s">
        <v>2018</v>
      </c>
      <c r="F6156" s="0" t="n">
        <v>0.21</v>
      </c>
      <c r="G6156" s="0" t="n">
        <v>0.06</v>
      </c>
      <c r="H6156" s="0" t="n">
        <v>0</v>
      </c>
      <c r="I6156" s="0" t="n">
        <v>0.01</v>
      </c>
      <c r="J6156" s="0" t="n">
        <v>0.28</v>
      </c>
      <c r="N6156" s="0" t="s">
        <v>66</v>
      </c>
      <c r="P6156" s="0" t="n">
        <f aca="false">IF(AND(OR(Dashboard!$B$5="All",D6156=Dashboard!$B$5),OR(Dashboard!$D$5="All",N6156=Dashboard!$D$5),OR(AND(C6156&lt;&gt;"",C6156&gt;=Dashboard!$F$5,C6156&lt;=Dashboard!$H$5),AND(C6156="",Dashboard!$F$5&lt;=1980,Dashboard!$H$5&gt;=2016))),1,0)</f>
        <v>1</v>
      </c>
      <c r="Q6156" s="0" t="n">
        <f aca="false">J6156*P6156+ROW()*0.00000001</f>
        <v>0.28006156</v>
      </c>
    </row>
    <row r="6157" customFormat="false" ht="15" hidden="false" customHeight="false" outlineLevel="0" collapsed="false">
      <c r="A6157" s="0" t="s">
        <v>4628</v>
      </c>
      <c r="B6157" s="0" t="s">
        <v>76</v>
      </c>
      <c r="C6157" s="0" t="n">
        <v>2003</v>
      </c>
      <c r="D6157" s="0" t="s">
        <v>16</v>
      </c>
      <c r="E6157" s="0" t="s">
        <v>160</v>
      </c>
      <c r="F6157" s="0" t="n">
        <v>0.14</v>
      </c>
      <c r="G6157" s="0" t="n">
        <v>0.11</v>
      </c>
      <c r="H6157" s="0" t="n">
        <v>0</v>
      </c>
      <c r="I6157" s="0" t="n">
        <v>0.04</v>
      </c>
      <c r="J6157" s="0" t="n">
        <v>0.28</v>
      </c>
      <c r="K6157" s="0" t="n">
        <v>64</v>
      </c>
      <c r="L6157" s="0" t="n">
        <v>7.8</v>
      </c>
      <c r="M6157" s="0" t="s">
        <v>103</v>
      </c>
      <c r="N6157" s="0" t="s">
        <v>74</v>
      </c>
      <c r="O6157" s="0" t="s">
        <v>67</v>
      </c>
      <c r="P6157" s="0" t="n">
        <f aca="false">IF(AND(OR(Dashboard!$B$5="All",D6157=Dashboard!$B$5),OR(Dashboard!$D$5="All",N6157=Dashboard!$D$5),OR(AND(C6157&lt;&gt;"",C6157&gt;=Dashboard!$F$5,C6157&lt;=Dashboard!$H$5),AND(C6157="",Dashboard!$F$5&lt;=1980,Dashboard!$H$5&gt;=2016))),1,0)</f>
        <v>1</v>
      </c>
      <c r="Q6157" s="0" t="n">
        <f aca="false">J6157*P6157+ROW()*0.00000001</f>
        <v>0.28006157</v>
      </c>
    </row>
    <row r="6158" customFormat="false" ht="15" hidden="false" customHeight="false" outlineLevel="0" collapsed="false">
      <c r="A6158" s="0" t="s">
        <v>3833</v>
      </c>
      <c r="B6158" s="0" t="s">
        <v>50</v>
      </c>
      <c r="C6158" s="0" t="n">
        <v>2010</v>
      </c>
      <c r="D6158" s="0" t="s">
        <v>52</v>
      </c>
      <c r="E6158" s="0" t="s">
        <v>243</v>
      </c>
      <c r="F6158" s="0" t="n">
        <v>0.26</v>
      </c>
      <c r="G6158" s="0" t="n">
        <v>0</v>
      </c>
      <c r="H6158" s="0" t="n">
        <v>0</v>
      </c>
      <c r="I6158" s="0" t="n">
        <v>0.02</v>
      </c>
      <c r="J6158" s="0" t="n">
        <v>0.28</v>
      </c>
      <c r="N6158" s="0" t="s">
        <v>35</v>
      </c>
      <c r="P6158" s="0" t="n">
        <f aca="false">IF(AND(OR(Dashboard!$B$5="All",D6158=Dashboard!$B$5),OR(Dashboard!$D$5="All",N6158=Dashboard!$D$5),OR(AND(C6158&lt;&gt;"",C6158&gt;=Dashboard!$F$5,C6158&lt;=Dashboard!$H$5),AND(C6158="",Dashboard!$F$5&lt;=1980,Dashboard!$H$5&gt;=2016))),1,0)</f>
        <v>1</v>
      </c>
      <c r="Q6158" s="0" t="n">
        <f aca="false">J6158*P6158+ROW()*0.00000001</f>
        <v>0.28006158</v>
      </c>
    </row>
    <row r="6159" customFormat="false" ht="15" hidden="false" customHeight="false" outlineLevel="0" collapsed="false">
      <c r="A6159" s="0" t="s">
        <v>1892</v>
      </c>
      <c r="B6159" s="0" t="s">
        <v>164</v>
      </c>
      <c r="C6159" s="0" t="n">
        <v>2007</v>
      </c>
      <c r="D6159" s="0" t="s">
        <v>34</v>
      </c>
      <c r="E6159" s="0" t="s">
        <v>89</v>
      </c>
      <c r="F6159" s="0" t="n">
        <v>0.26</v>
      </c>
      <c r="G6159" s="0" t="n">
        <v>0</v>
      </c>
      <c r="H6159" s="0" t="n">
        <v>0</v>
      </c>
      <c r="I6159" s="0" t="n">
        <v>0.02</v>
      </c>
      <c r="J6159" s="0" t="n">
        <v>0.28</v>
      </c>
      <c r="K6159" s="0" t="n">
        <v>82</v>
      </c>
      <c r="L6159" s="0" t="n">
        <v>7.2</v>
      </c>
      <c r="M6159" s="0" t="s">
        <v>36</v>
      </c>
      <c r="N6159" s="0" t="s">
        <v>74</v>
      </c>
      <c r="O6159" s="0" t="s">
        <v>42</v>
      </c>
      <c r="P6159" s="0" t="n">
        <f aca="false">IF(AND(OR(Dashboard!$B$5="All",D6159=Dashboard!$B$5),OR(Dashboard!$D$5="All",N6159=Dashboard!$D$5),OR(AND(C6159&lt;&gt;"",C6159&gt;=Dashboard!$F$5,C6159&lt;=Dashboard!$H$5),AND(C6159="",Dashboard!$F$5&lt;=1980,Dashboard!$H$5&gt;=2016))),1,0)</f>
        <v>1</v>
      </c>
      <c r="Q6159" s="0" t="n">
        <f aca="false">J6159*P6159+ROW()*0.00000001</f>
        <v>0.28006159</v>
      </c>
    </row>
    <row r="6160" customFormat="false" ht="15" hidden="false" customHeight="false" outlineLevel="0" collapsed="false">
      <c r="A6160" s="0" t="s">
        <v>4629</v>
      </c>
      <c r="B6160" s="0" t="s">
        <v>50</v>
      </c>
      <c r="C6160" s="0" t="n">
        <v>2010</v>
      </c>
      <c r="D6160" s="0" t="s">
        <v>71</v>
      </c>
      <c r="E6160" s="0" t="s">
        <v>91</v>
      </c>
      <c r="F6160" s="0" t="n">
        <v>0.26</v>
      </c>
      <c r="G6160" s="0" t="n">
        <v>0</v>
      </c>
      <c r="H6160" s="0" t="n">
        <v>0</v>
      </c>
      <c r="I6160" s="0" t="n">
        <v>0.02</v>
      </c>
      <c r="J6160" s="0" t="n">
        <v>0.28</v>
      </c>
      <c r="N6160" s="0" t="s">
        <v>35</v>
      </c>
      <c r="P6160" s="0" t="n">
        <f aca="false">IF(AND(OR(Dashboard!$B$5="All",D6160=Dashboard!$B$5),OR(Dashboard!$D$5="All",N6160=Dashboard!$D$5),OR(AND(C6160&lt;&gt;"",C6160&gt;=Dashboard!$F$5,C6160&lt;=Dashboard!$H$5),AND(C6160="",Dashboard!$F$5&lt;=1980,Dashboard!$H$5&gt;=2016))),1,0)</f>
        <v>1</v>
      </c>
      <c r="Q6160" s="0" t="n">
        <f aca="false">J6160*P6160+ROW()*0.00000001</f>
        <v>0.2800616</v>
      </c>
    </row>
    <row r="6161" customFormat="false" ht="15" hidden="false" customHeight="false" outlineLevel="0" collapsed="false">
      <c r="A6161" s="0" t="s">
        <v>4630</v>
      </c>
      <c r="B6161" s="0" t="s">
        <v>85</v>
      </c>
      <c r="C6161" s="0" t="n">
        <v>2001</v>
      </c>
      <c r="D6161" s="0" t="s">
        <v>16</v>
      </c>
      <c r="E6161" s="0" t="s">
        <v>2089</v>
      </c>
      <c r="F6161" s="0" t="n">
        <v>0.2</v>
      </c>
      <c r="G6161" s="0" t="n">
        <v>0.07</v>
      </c>
      <c r="H6161" s="0" t="n">
        <v>0</v>
      </c>
      <c r="I6161" s="0" t="n">
        <v>0.01</v>
      </c>
      <c r="J6161" s="0" t="n">
        <v>0.28</v>
      </c>
      <c r="K6161" s="0" t="n">
        <v>58</v>
      </c>
      <c r="M6161" s="0" t="s">
        <v>36</v>
      </c>
      <c r="N6161" s="0" t="s">
        <v>35</v>
      </c>
      <c r="O6161" s="0" t="s">
        <v>53</v>
      </c>
      <c r="P6161" s="0" t="n">
        <f aca="false">IF(AND(OR(Dashboard!$B$5="All",D6161=Dashboard!$B$5),OR(Dashboard!$D$5="All",N6161=Dashboard!$D$5),OR(AND(C6161&lt;&gt;"",C6161&gt;=Dashboard!$F$5,C6161&lt;=Dashboard!$H$5),AND(C6161="",Dashboard!$F$5&lt;=1980,Dashboard!$H$5&gt;=2016))),1,0)</f>
        <v>1</v>
      </c>
      <c r="Q6161" s="0" t="n">
        <f aca="false">J6161*P6161+ROW()*0.00000001</f>
        <v>0.28006161</v>
      </c>
    </row>
    <row r="6162" customFormat="false" ht="15" hidden="false" customHeight="false" outlineLevel="0" collapsed="false">
      <c r="A6162" s="0" t="s">
        <v>4631</v>
      </c>
      <c r="B6162" s="0" t="s">
        <v>76</v>
      </c>
      <c r="C6162" s="0" t="n">
        <v>2006</v>
      </c>
      <c r="D6162" s="0" t="s">
        <v>41</v>
      </c>
      <c r="E6162" s="0" t="s">
        <v>160</v>
      </c>
      <c r="F6162" s="0" t="n">
        <v>0.12</v>
      </c>
      <c r="G6162" s="0" t="n">
        <v>0.1</v>
      </c>
      <c r="H6162" s="0" t="n">
        <v>0.03</v>
      </c>
      <c r="I6162" s="0" t="n">
        <v>0.03</v>
      </c>
      <c r="J6162" s="0" t="n">
        <v>0.28</v>
      </c>
      <c r="K6162" s="0" t="n">
        <v>69</v>
      </c>
      <c r="L6162" s="0" t="n">
        <v>6.9</v>
      </c>
      <c r="M6162" s="0" t="s">
        <v>73</v>
      </c>
      <c r="N6162" s="0" t="s">
        <v>74</v>
      </c>
      <c r="O6162" s="0" t="s">
        <v>67</v>
      </c>
      <c r="P6162" s="0" t="n">
        <f aca="false">IF(AND(OR(Dashboard!$B$5="All",D6162=Dashboard!$B$5),OR(Dashboard!$D$5="All",N6162=Dashboard!$D$5),OR(AND(C6162&lt;&gt;"",C6162&gt;=Dashboard!$F$5,C6162&lt;=Dashboard!$H$5),AND(C6162="",Dashboard!$F$5&lt;=1980,Dashboard!$H$5&gt;=2016))),1,0)</f>
        <v>1</v>
      </c>
      <c r="Q6162" s="0" t="n">
        <f aca="false">J6162*P6162+ROW()*0.00000001</f>
        <v>0.28006162</v>
      </c>
    </row>
    <row r="6163" customFormat="false" ht="15" hidden="false" customHeight="false" outlineLevel="0" collapsed="false">
      <c r="A6163" s="0" t="s">
        <v>4632</v>
      </c>
      <c r="B6163" s="0" t="s">
        <v>97</v>
      </c>
      <c r="C6163" s="0" t="n">
        <v>2016</v>
      </c>
      <c r="D6163" s="0" t="s">
        <v>71</v>
      </c>
      <c r="E6163" s="0" t="s">
        <v>211</v>
      </c>
      <c r="F6163" s="0" t="n">
        <v>0</v>
      </c>
      <c r="G6163" s="0" t="n">
        <v>0</v>
      </c>
      <c r="H6163" s="0" t="n">
        <v>0.28</v>
      </c>
      <c r="I6163" s="0" t="n">
        <v>0</v>
      </c>
      <c r="J6163" s="0" t="n">
        <v>0.28</v>
      </c>
      <c r="N6163" s="0" t="s">
        <v>35</v>
      </c>
      <c r="P6163" s="0" t="n">
        <f aca="false">IF(AND(OR(Dashboard!$B$5="All",D6163=Dashboard!$B$5),OR(Dashboard!$D$5="All",N6163=Dashboard!$D$5),OR(AND(C6163&lt;&gt;"",C6163&gt;=Dashboard!$F$5,C6163&lt;=Dashboard!$H$5),AND(C6163="",Dashboard!$F$5&lt;=1980,Dashboard!$H$5&gt;=2016))),1,0)</f>
        <v>1</v>
      </c>
      <c r="Q6163" s="0" t="n">
        <f aca="false">J6163*P6163+ROW()*0.00000001</f>
        <v>0.28006163</v>
      </c>
    </row>
    <row r="6164" customFormat="false" ht="15" hidden="false" customHeight="false" outlineLevel="0" collapsed="false">
      <c r="A6164" s="0" t="s">
        <v>4220</v>
      </c>
      <c r="B6164" s="0" t="s">
        <v>33</v>
      </c>
      <c r="C6164" s="0" t="n">
        <v>2010</v>
      </c>
      <c r="D6164" s="0" t="s">
        <v>16</v>
      </c>
      <c r="E6164" s="0" t="s">
        <v>1002</v>
      </c>
      <c r="F6164" s="0" t="n">
        <v>0.17</v>
      </c>
      <c r="G6164" s="0" t="n">
        <v>0.09</v>
      </c>
      <c r="H6164" s="0" t="n">
        <v>0</v>
      </c>
      <c r="I6164" s="0" t="n">
        <v>0.02</v>
      </c>
      <c r="J6164" s="0" t="n">
        <v>0.28</v>
      </c>
      <c r="M6164" s="0" t="s">
        <v>125</v>
      </c>
      <c r="N6164" s="0" t="s">
        <v>35</v>
      </c>
      <c r="P6164" s="0" t="n">
        <f aca="false">IF(AND(OR(Dashboard!$B$5="All",D6164=Dashboard!$B$5),OR(Dashboard!$D$5="All",N6164=Dashboard!$D$5),OR(AND(C6164&lt;&gt;"",C6164&gt;=Dashboard!$F$5,C6164&lt;=Dashboard!$H$5),AND(C6164="",Dashboard!$F$5&lt;=1980,Dashboard!$H$5&gt;=2016))),1,0)</f>
        <v>1</v>
      </c>
      <c r="Q6164" s="0" t="n">
        <f aca="false">J6164*P6164+ROW()*0.00000001</f>
        <v>0.28006164</v>
      </c>
    </row>
    <row r="6165" customFormat="false" ht="15" hidden="false" customHeight="false" outlineLevel="0" collapsed="false">
      <c r="A6165" s="0" t="s">
        <v>4633</v>
      </c>
      <c r="B6165" s="0" t="s">
        <v>50</v>
      </c>
      <c r="C6165" s="0" t="n">
        <v>2004</v>
      </c>
      <c r="D6165" s="0" t="s">
        <v>58</v>
      </c>
      <c r="E6165" s="0" t="s">
        <v>142</v>
      </c>
      <c r="F6165" s="0" t="n">
        <v>0.26</v>
      </c>
      <c r="G6165" s="0" t="n">
        <v>0</v>
      </c>
      <c r="H6165" s="0" t="n">
        <v>0</v>
      </c>
      <c r="I6165" s="0" t="n">
        <v>0.02</v>
      </c>
      <c r="J6165" s="0" t="n">
        <v>0.28</v>
      </c>
      <c r="N6165" s="0" t="s">
        <v>35</v>
      </c>
      <c r="P6165" s="0" t="n">
        <f aca="false">IF(AND(OR(Dashboard!$B$5="All",D6165=Dashboard!$B$5),OR(Dashboard!$D$5="All",N6165=Dashboard!$D$5),OR(AND(C6165&lt;&gt;"",C6165&gt;=Dashboard!$F$5,C6165&lt;=Dashboard!$H$5),AND(C6165="",Dashboard!$F$5&lt;=1980,Dashboard!$H$5&gt;=2016))),1,0)</f>
        <v>1</v>
      </c>
      <c r="Q6165" s="0" t="n">
        <f aca="false">J6165*P6165+ROW()*0.00000001</f>
        <v>0.28006165</v>
      </c>
    </row>
    <row r="6166" customFormat="false" ht="15" hidden="false" customHeight="false" outlineLevel="0" collapsed="false">
      <c r="A6166" s="0" t="s">
        <v>4634</v>
      </c>
      <c r="B6166" s="0" t="s">
        <v>50</v>
      </c>
      <c r="C6166" s="0" t="n">
        <v>2006</v>
      </c>
      <c r="D6166" s="0" t="s">
        <v>16</v>
      </c>
      <c r="E6166" s="0" t="s">
        <v>211</v>
      </c>
      <c r="F6166" s="0" t="n">
        <v>0.16</v>
      </c>
      <c r="G6166" s="0" t="n">
        <v>0</v>
      </c>
      <c r="H6166" s="0" t="n">
        <v>0.1</v>
      </c>
      <c r="I6166" s="0" t="n">
        <v>0.02</v>
      </c>
      <c r="J6166" s="0" t="n">
        <v>0.28</v>
      </c>
      <c r="K6166" s="0" t="n">
        <v>76</v>
      </c>
      <c r="L6166" s="0" t="n">
        <v>8.3</v>
      </c>
      <c r="M6166" s="0" t="s">
        <v>36</v>
      </c>
      <c r="N6166" s="0" t="s">
        <v>35</v>
      </c>
      <c r="O6166" s="0" t="s">
        <v>37</v>
      </c>
      <c r="P6166" s="0" t="n">
        <f aca="false">IF(AND(OR(Dashboard!$B$5="All",D6166=Dashboard!$B$5),OR(Dashboard!$D$5="All",N6166=Dashboard!$D$5),OR(AND(C6166&lt;&gt;"",C6166&gt;=Dashboard!$F$5,C6166&lt;=Dashboard!$H$5),AND(C6166="",Dashboard!$F$5&lt;=1980,Dashboard!$H$5&gt;=2016))),1,0)</f>
        <v>1</v>
      </c>
      <c r="Q6166" s="0" t="n">
        <f aca="false">J6166*P6166+ROW()*0.00000001</f>
        <v>0.28006166</v>
      </c>
    </row>
    <row r="6167" customFormat="false" ht="15" hidden="false" customHeight="false" outlineLevel="0" collapsed="false">
      <c r="A6167" s="0" t="s">
        <v>4635</v>
      </c>
      <c r="B6167" s="0" t="s">
        <v>76</v>
      </c>
      <c r="C6167" s="0" t="n">
        <v>2004</v>
      </c>
      <c r="D6167" s="0" t="s">
        <v>102</v>
      </c>
      <c r="E6167" s="0" t="s">
        <v>257</v>
      </c>
      <c r="F6167" s="0" t="n">
        <v>0.14</v>
      </c>
      <c r="G6167" s="0" t="n">
        <v>0.11</v>
      </c>
      <c r="H6167" s="0" t="n">
        <v>0</v>
      </c>
      <c r="I6167" s="0" t="n">
        <v>0.04</v>
      </c>
      <c r="J6167" s="0" t="n">
        <v>0.28</v>
      </c>
      <c r="K6167" s="0" t="n">
        <v>46</v>
      </c>
      <c r="L6167" s="0" t="n">
        <v>4.7</v>
      </c>
      <c r="M6167" s="0" t="s">
        <v>73</v>
      </c>
      <c r="N6167" s="0" t="s">
        <v>74</v>
      </c>
      <c r="O6167" s="0" t="s">
        <v>177</v>
      </c>
      <c r="P6167" s="0" t="n">
        <f aca="false">IF(AND(OR(Dashboard!$B$5="All",D6167=Dashboard!$B$5),OR(Dashboard!$D$5="All",N6167=Dashboard!$D$5),OR(AND(C6167&lt;&gt;"",C6167&gt;=Dashboard!$F$5,C6167&lt;=Dashboard!$H$5),AND(C6167="",Dashboard!$F$5&lt;=1980,Dashboard!$H$5&gt;=2016))),1,0)</f>
        <v>1</v>
      </c>
      <c r="Q6167" s="0" t="n">
        <f aca="false">J6167*P6167+ROW()*0.00000001</f>
        <v>0.28006167</v>
      </c>
    </row>
    <row r="6168" customFormat="false" ht="15" hidden="false" customHeight="false" outlineLevel="0" collapsed="false">
      <c r="A6168" s="0" t="s">
        <v>4127</v>
      </c>
      <c r="B6168" s="0" t="s">
        <v>85</v>
      </c>
      <c r="C6168" s="0" t="n">
        <v>2002</v>
      </c>
      <c r="D6168" s="0" t="s">
        <v>71</v>
      </c>
      <c r="E6168" s="0" t="s">
        <v>124</v>
      </c>
      <c r="F6168" s="0" t="n">
        <v>0.2</v>
      </c>
      <c r="G6168" s="0" t="n">
        <v>0.07</v>
      </c>
      <c r="H6168" s="0" t="n">
        <v>0</v>
      </c>
      <c r="I6168" s="0" t="n">
        <v>0.01</v>
      </c>
      <c r="J6168" s="0" t="n">
        <v>0.28</v>
      </c>
      <c r="K6168" s="0" t="n">
        <v>68</v>
      </c>
      <c r="M6168" s="0" t="s">
        <v>36</v>
      </c>
      <c r="N6168" s="0" t="s">
        <v>35</v>
      </c>
      <c r="O6168" s="0" t="s">
        <v>67</v>
      </c>
      <c r="P6168" s="0" t="n">
        <f aca="false">IF(AND(OR(Dashboard!$B$5="All",D6168=Dashboard!$B$5),OR(Dashboard!$D$5="All",N6168=Dashboard!$D$5),OR(AND(C6168&lt;&gt;"",C6168&gt;=Dashboard!$F$5,C6168&lt;=Dashboard!$H$5),AND(C6168="",Dashboard!$F$5&lt;=1980,Dashboard!$H$5&gt;=2016))),1,0)</f>
        <v>1</v>
      </c>
      <c r="Q6168" s="0" t="n">
        <f aca="false">J6168*P6168+ROW()*0.00000001</f>
        <v>0.28006168</v>
      </c>
    </row>
    <row r="6169" customFormat="false" ht="15" hidden="false" customHeight="false" outlineLevel="0" collapsed="false">
      <c r="A6169" s="0" t="s">
        <v>4472</v>
      </c>
      <c r="B6169" s="0" t="s">
        <v>33</v>
      </c>
      <c r="C6169" s="0" t="n">
        <v>2009</v>
      </c>
      <c r="D6169" s="0" t="s">
        <v>52</v>
      </c>
      <c r="E6169" s="0" t="s">
        <v>91</v>
      </c>
      <c r="F6169" s="0" t="n">
        <v>0.13</v>
      </c>
      <c r="G6169" s="0" t="n">
        <v>0.12</v>
      </c>
      <c r="H6169" s="0" t="n">
        <v>0</v>
      </c>
      <c r="I6169" s="0" t="n">
        <v>0.03</v>
      </c>
      <c r="J6169" s="0" t="n">
        <v>0.28</v>
      </c>
      <c r="K6169" s="0" t="n">
        <v>50</v>
      </c>
      <c r="L6169" s="0" t="n">
        <v>5.2</v>
      </c>
      <c r="M6169" s="0" t="s">
        <v>103</v>
      </c>
      <c r="N6169" s="0" t="s">
        <v>35</v>
      </c>
      <c r="O6169" s="0" t="s">
        <v>177</v>
      </c>
      <c r="P6169" s="0" t="n">
        <f aca="false">IF(AND(OR(Dashboard!$B$5="All",D6169=Dashboard!$B$5),OR(Dashboard!$D$5="All",N6169=Dashboard!$D$5),OR(AND(C6169&lt;&gt;"",C6169&gt;=Dashboard!$F$5,C6169&lt;=Dashboard!$H$5),AND(C6169="",Dashboard!$F$5&lt;=1980,Dashboard!$H$5&gt;=2016))),1,0)</f>
        <v>1</v>
      </c>
      <c r="Q6169" s="0" t="n">
        <f aca="false">J6169*P6169+ROW()*0.00000001</f>
        <v>0.28006169</v>
      </c>
    </row>
    <row r="6170" customFormat="false" ht="15" hidden="false" customHeight="false" outlineLevel="0" collapsed="false">
      <c r="A6170" s="0" t="s">
        <v>4636</v>
      </c>
      <c r="B6170" s="0" t="s">
        <v>117</v>
      </c>
      <c r="C6170" s="0" t="n">
        <v>1998</v>
      </c>
      <c r="D6170" s="0" t="s">
        <v>102</v>
      </c>
      <c r="E6170" s="0" t="s">
        <v>89</v>
      </c>
      <c r="F6170" s="0" t="n">
        <v>0.09</v>
      </c>
      <c r="G6170" s="0" t="n">
        <v>0.06</v>
      </c>
      <c r="H6170" s="0" t="n">
        <v>0.1</v>
      </c>
      <c r="I6170" s="0" t="n">
        <v>0.02</v>
      </c>
      <c r="J6170" s="0" t="n">
        <v>0.28</v>
      </c>
      <c r="K6170" s="0" t="n">
        <v>84</v>
      </c>
      <c r="L6170" s="0" t="n">
        <v>8.6</v>
      </c>
      <c r="M6170" s="0" t="s">
        <v>103</v>
      </c>
      <c r="N6170" s="0" t="s">
        <v>74</v>
      </c>
      <c r="O6170" s="0" t="s">
        <v>42</v>
      </c>
      <c r="P6170" s="0" t="n">
        <f aca="false">IF(AND(OR(Dashboard!$B$5="All",D6170=Dashboard!$B$5),OR(Dashboard!$D$5="All",N6170=Dashboard!$D$5),OR(AND(C6170&lt;&gt;"",C6170&gt;=Dashboard!$F$5,C6170&lt;=Dashboard!$H$5),AND(C6170="",Dashboard!$F$5&lt;=1980,Dashboard!$H$5&gt;=2016))),1,0)</f>
        <v>1</v>
      </c>
      <c r="Q6170" s="0" t="n">
        <f aca="false">J6170*P6170+ROW()*0.00000001</f>
        <v>0.2800617</v>
      </c>
    </row>
    <row r="6171" customFormat="false" ht="15" hidden="false" customHeight="false" outlineLevel="0" collapsed="false">
      <c r="A6171" s="0" t="s">
        <v>4637</v>
      </c>
      <c r="B6171" s="0" t="s">
        <v>70</v>
      </c>
      <c r="C6171" s="0" t="n">
        <v>2010</v>
      </c>
      <c r="D6171" s="0" t="s">
        <v>56</v>
      </c>
      <c r="E6171" s="0" t="s">
        <v>328</v>
      </c>
      <c r="F6171" s="0" t="n">
        <v>0.1</v>
      </c>
      <c r="G6171" s="0" t="n">
        <v>0.12</v>
      </c>
      <c r="H6171" s="0" t="n">
        <v>0.02</v>
      </c>
      <c r="I6171" s="0" t="n">
        <v>0.05</v>
      </c>
      <c r="J6171" s="0" t="n">
        <v>0.28</v>
      </c>
      <c r="K6171" s="0" t="n">
        <v>60</v>
      </c>
      <c r="L6171" s="0" t="n">
        <v>5.9</v>
      </c>
      <c r="M6171" s="0" t="s">
        <v>73</v>
      </c>
      <c r="N6171" s="0" t="s">
        <v>74</v>
      </c>
      <c r="O6171" s="0" t="s">
        <v>53</v>
      </c>
      <c r="P6171" s="0" t="n">
        <f aca="false">IF(AND(OR(Dashboard!$B$5="All",D6171=Dashboard!$B$5),OR(Dashboard!$D$5="All",N6171=Dashboard!$D$5),OR(AND(C6171&lt;&gt;"",C6171&gt;=Dashboard!$F$5,C6171&lt;=Dashboard!$H$5),AND(C6171="",Dashboard!$F$5&lt;=1980,Dashboard!$H$5&gt;=2016))),1,0)</f>
        <v>1</v>
      </c>
      <c r="Q6171" s="0" t="n">
        <f aca="false">J6171*P6171+ROW()*0.00000001</f>
        <v>0.28006171</v>
      </c>
    </row>
    <row r="6172" customFormat="false" ht="15" hidden="false" customHeight="false" outlineLevel="0" collapsed="false">
      <c r="A6172" s="0" t="s">
        <v>4638</v>
      </c>
      <c r="B6172" s="0" t="s">
        <v>76</v>
      </c>
      <c r="C6172" s="0" t="n">
        <v>2006</v>
      </c>
      <c r="D6172" s="0" t="s">
        <v>46</v>
      </c>
      <c r="E6172" s="0" t="s">
        <v>195</v>
      </c>
      <c r="F6172" s="0" t="n">
        <v>0.14</v>
      </c>
      <c r="G6172" s="0" t="n">
        <v>0.11</v>
      </c>
      <c r="H6172" s="0" t="n">
        <v>0</v>
      </c>
      <c r="I6172" s="0" t="n">
        <v>0.04</v>
      </c>
      <c r="J6172" s="0" t="n">
        <v>0.28</v>
      </c>
      <c r="K6172" s="0" t="n">
        <v>71</v>
      </c>
      <c r="L6172" s="0" t="n">
        <v>7.5</v>
      </c>
      <c r="M6172" s="0" t="s">
        <v>103</v>
      </c>
      <c r="N6172" s="0" t="s">
        <v>74</v>
      </c>
      <c r="O6172" s="0" t="s">
        <v>37</v>
      </c>
      <c r="P6172" s="0" t="n">
        <f aca="false">IF(AND(OR(Dashboard!$B$5="All",D6172=Dashboard!$B$5),OR(Dashboard!$D$5="All",N6172=Dashboard!$D$5),OR(AND(C6172&lt;&gt;"",C6172&gt;=Dashboard!$F$5,C6172&lt;=Dashboard!$H$5),AND(C6172="",Dashboard!$F$5&lt;=1980,Dashboard!$H$5&gt;=2016))),1,0)</f>
        <v>1</v>
      </c>
      <c r="Q6172" s="0" t="n">
        <f aca="false">J6172*P6172+ROW()*0.00000001</f>
        <v>0.28006172</v>
      </c>
    </row>
    <row r="6173" customFormat="false" ht="15" hidden="false" customHeight="false" outlineLevel="0" collapsed="false">
      <c r="A6173" s="0" t="s">
        <v>2783</v>
      </c>
      <c r="B6173" s="0" t="s">
        <v>94</v>
      </c>
      <c r="C6173" s="0" t="n">
        <v>2015</v>
      </c>
      <c r="D6173" s="0" t="s">
        <v>56</v>
      </c>
      <c r="E6173" s="0" t="s">
        <v>195</v>
      </c>
      <c r="F6173" s="0" t="n">
        <v>0.1</v>
      </c>
      <c r="G6173" s="0" t="n">
        <v>0.14</v>
      </c>
      <c r="H6173" s="0" t="n">
        <v>0</v>
      </c>
      <c r="I6173" s="0" t="n">
        <v>0.05</v>
      </c>
      <c r="J6173" s="0" t="n">
        <v>0.28</v>
      </c>
      <c r="N6173" s="0" t="s">
        <v>74</v>
      </c>
      <c r="P6173" s="0" t="n">
        <f aca="false">IF(AND(OR(Dashboard!$B$5="All",D6173=Dashboard!$B$5),OR(Dashboard!$D$5="All",N6173=Dashboard!$D$5),OR(AND(C6173&lt;&gt;"",C6173&gt;=Dashboard!$F$5,C6173&lt;=Dashboard!$H$5),AND(C6173="",Dashboard!$F$5&lt;=1980,Dashboard!$H$5&gt;=2016))),1,0)</f>
        <v>1</v>
      </c>
      <c r="Q6173" s="0" t="n">
        <f aca="false">J6173*P6173+ROW()*0.00000001</f>
        <v>0.28006173</v>
      </c>
    </row>
    <row r="6174" customFormat="false" ht="15" hidden="false" customHeight="false" outlineLevel="0" collapsed="false">
      <c r="A6174" s="0" t="s">
        <v>4639</v>
      </c>
      <c r="B6174" s="0" t="s">
        <v>76</v>
      </c>
      <c r="C6174" s="0" t="n">
        <v>2002</v>
      </c>
      <c r="D6174" s="0" t="s">
        <v>34</v>
      </c>
      <c r="E6174" s="0" t="s">
        <v>649</v>
      </c>
      <c r="F6174" s="0" t="n">
        <v>0.14</v>
      </c>
      <c r="G6174" s="0" t="n">
        <v>0.11</v>
      </c>
      <c r="H6174" s="0" t="n">
        <v>0</v>
      </c>
      <c r="I6174" s="0" t="n">
        <v>0.04</v>
      </c>
      <c r="J6174" s="0" t="n">
        <v>0.28</v>
      </c>
      <c r="K6174" s="0" t="n">
        <v>76</v>
      </c>
      <c r="L6174" s="0" t="n">
        <v>8.9</v>
      </c>
      <c r="M6174" s="0" t="s">
        <v>36</v>
      </c>
      <c r="N6174" s="0" t="s">
        <v>74</v>
      </c>
      <c r="O6174" s="0" t="s">
        <v>37</v>
      </c>
      <c r="P6174" s="0" t="n">
        <f aca="false">IF(AND(OR(Dashboard!$B$5="All",D6174=Dashboard!$B$5),OR(Dashboard!$D$5="All",N6174=Dashboard!$D$5),OR(AND(C6174&lt;&gt;"",C6174&gt;=Dashboard!$F$5,C6174&lt;=Dashboard!$H$5),AND(C6174="",Dashboard!$F$5&lt;=1980,Dashboard!$H$5&gt;=2016))),1,0)</f>
        <v>1</v>
      </c>
      <c r="Q6174" s="0" t="n">
        <f aca="false">J6174*P6174+ROW()*0.00000001</f>
        <v>0.28006174</v>
      </c>
    </row>
    <row r="6175" customFormat="false" ht="15" hidden="false" customHeight="false" outlineLevel="0" collapsed="false">
      <c r="A6175" s="0" t="s">
        <v>4640</v>
      </c>
      <c r="B6175" s="0" t="s">
        <v>78</v>
      </c>
      <c r="C6175" s="0" t="n">
        <v>1995</v>
      </c>
      <c r="D6175" s="0" t="s">
        <v>16</v>
      </c>
      <c r="E6175" s="0" t="s">
        <v>2843</v>
      </c>
      <c r="F6175" s="0" t="n">
        <v>0.03</v>
      </c>
      <c r="G6175" s="0" t="n">
        <v>0.01</v>
      </c>
      <c r="H6175" s="0" t="n">
        <v>0.23</v>
      </c>
      <c r="I6175" s="0" t="n">
        <v>0.01</v>
      </c>
      <c r="J6175" s="0" t="n">
        <v>0.28</v>
      </c>
      <c r="N6175" s="0" t="s">
        <v>35</v>
      </c>
      <c r="P6175" s="0" t="n">
        <f aca="false">IF(AND(OR(Dashboard!$B$5="All",D6175=Dashboard!$B$5),OR(Dashboard!$D$5="All",N6175=Dashboard!$D$5),OR(AND(C6175&lt;&gt;"",C6175&gt;=Dashboard!$F$5,C6175&lt;=Dashboard!$H$5),AND(C6175="",Dashboard!$F$5&lt;=1980,Dashboard!$H$5&gt;=2016))),1,0)</f>
        <v>1</v>
      </c>
      <c r="Q6175" s="0" t="n">
        <f aca="false">J6175*P6175+ROW()*0.00000001</f>
        <v>0.28006175</v>
      </c>
    </row>
    <row r="6176" customFormat="false" ht="15" hidden="false" customHeight="false" outlineLevel="0" collapsed="false">
      <c r="A6176" s="0" t="s">
        <v>4641</v>
      </c>
      <c r="B6176" s="0" t="s">
        <v>70</v>
      </c>
      <c r="C6176" s="0" t="n">
        <v>2011</v>
      </c>
      <c r="D6176" s="0" t="s">
        <v>71</v>
      </c>
      <c r="E6176" s="0" t="s">
        <v>2860</v>
      </c>
      <c r="F6176" s="0" t="n">
        <v>0.11</v>
      </c>
      <c r="G6176" s="0" t="n">
        <v>0.06</v>
      </c>
      <c r="H6176" s="0" t="n">
        <v>0.08</v>
      </c>
      <c r="I6176" s="0" t="n">
        <v>0.03</v>
      </c>
      <c r="J6176" s="0" t="n">
        <v>0.28</v>
      </c>
      <c r="K6176" s="0" t="n">
        <v>78</v>
      </c>
      <c r="L6176" s="0" t="n">
        <v>7.5</v>
      </c>
      <c r="M6176" s="0" t="s">
        <v>103</v>
      </c>
      <c r="N6176" s="0" t="s">
        <v>74</v>
      </c>
      <c r="O6176" s="0" t="s">
        <v>37</v>
      </c>
      <c r="P6176" s="0" t="n">
        <f aca="false">IF(AND(OR(Dashboard!$B$5="All",D6176=Dashboard!$B$5),OR(Dashboard!$D$5="All",N6176=Dashboard!$D$5),OR(AND(C6176&lt;&gt;"",C6176&gt;=Dashboard!$F$5,C6176&lt;=Dashboard!$H$5),AND(C6176="",Dashboard!$F$5&lt;=1980,Dashboard!$H$5&gt;=2016))),1,0)</f>
        <v>1</v>
      </c>
      <c r="Q6176" s="0" t="n">
        <f aca="false">J6176*P6176+ROW()*0.00000001</f>
        <v>0.28006176</v>
      </c>
    </row>
    <row r="6177" customFormat="false" ht="15" hidden="false" customHeight="false" outlineLevel="0" collapsed="false">
      <c r="A6177" s="0" t="s">
        <v>2942</v>
      </c>
      <c r="B6177" s="0" t="s">
        <v>70</v>
      </c>
      <c r="C6177" s="0" t="n">
        <v>2010</v>
      </c>
      <c r="D6177" s="0" t="s">
        <v>34</v>
      </c>
      <c r="E6177" s="0" t="s">
        <v>91</v>
      </c>
      <c r="F6177" s="0" t="n">
        <v>0.18</v>
      </c>
      <c r="G6177" s="0" t="n">
        <v>0.06</v>
      </c>
      <c r="H6177" s="0" t="n">
        <v>0</v>
      </c>
      <c r="I6177" s="0" t="n">
        <v>0.04</v>
      </c>
      <c r="J6177" s="0" t="n">
        <v>0.28</v>
      </c>
      <c r="K6177" s="0" t="n">
        <v>56</v>
      </c>
      <c r="L6177" s="0" t="n">
        <v>6.7</v>
      </c>
      <c r="M6177" s="0" t="s">
        <v>36</v>
      </c>
      <c r="N6177" s="0" t="s">
        <v>74</v>
      </c>
      <c r="O6177" s="0" t="s">
        <v>53</v>
      </c>
      <c r="P6177" s="0" t="n">
        <f aca="false">IF(AND(OR(Dashboard!$B$5="All",D6177=Dashboard!$B$5),OR(Dashboard!$D$5="All",N6177=Dashboard!$D$5),OR(AND(C6177&lt;&gt;"",C6177&gt;=Dashboard!$F$5,C6177&lt;=Dashboard!$H$5),AND(C6177="",Dashboard!$F$5&lt;=1980,Dashboard!$H$5&gt;=2016))),1,0)</f>
        <v>1</v>
      </c>
      <c r="Q6177" s="0" t="n">
        <f aca="false">J6177*P6177+ROW()*0.00000001</f>
        <v>0.28006177</v>
      </c>
    </row>
    <row r="6178" customFormat="false" ht="15" hidden="false" customHeight="false" outlineLevel="0" collapsed="false">
      <c r="A6178" s="0" t="s">
        <v>4642</v>
      </c>
      <c r="B6178" s="0" t="s">
        <v>33</v>
      </c>
      <c r="C6178" s="0" t="n">
        <v>2010</v>
      </c>
      <c r="D6178" s="0" t="s">
        <v>52</v>
      </c>
      <c r="E6178" s="0" t="s">
        <v>487</v>
      </c>
      <c r="F6178" s="0" t="n">
        <v>0.18</v>
      </c>
      <c r="G6178" s="0" t="n">
        <v>0.08</v>
      </c>
      <c r="H6178" s="0" t="n">
        <v>0</v>
      </c>
      <c r="I6178" s="0" t="n">
        <v>0.02</v>
      </c>
      <c r="J6178" s="0" t="n">
        <v>0.28</v>
      </c>
      <c r="M6178" s="0" t="s">
        <v>36</v>
      </c>
      <c r="N6178" s="0" t="s">
        <v>35</v>
      </c>
      <c r="P6178" s="0" t="n">
        <f aca="false">IF(AND(OR(Dashboard!$B$5="All",D6178=Dashboard!$B$5),OR(Dashboard!$D$5="All",N6178=Dashboard!$D$5),OR(AND(C6178&lt;&gt;"",C6178&gt;=Dashboard!$F$5,C6178&lt;=Dashboard!$H$5),AND(C6178="",Dashboard!$F$5&lt;=1980,Dashboard!$H$5&gt;=2016))),1,0)</f>
        <v>1</v>
      </c>
      <c r="Q6178" s="0" t="n">
        <f aca="false">J6178*P6178+ROW()*0.00000001</f>
        <v>0.28006178</v>
      </c>
    </row>
    <row r="6179" customFormat="false" ht="15" hidden="false" customHeight="false" outlineLevel="0" collapsed="false">
      <c r="A6179" s="0" t="s">
        <v>4643</v>
      </c>
      <c r="B6179" s="0" t="s">
        <v>50</v>
      </c>
      <c r="C6179" s="0" t="n">
        <v>2007</v>
      </c>
      <c r="D6179" s="0" t="s">
        <v>58</v>
      </c>
      <c r="E6179" s="0" t="s">
        <v>91</v>
      </c>
      <c r="F6179" s="0" t="n">
        <v>0.26</v>
      </c>
      <c r="G6179" s="0" t="n">
        <v>0</v>
      </c>
      <c r="H6179" s="0" t="n">
        <v>0</v>
      </c>
      <c r="I6179" s="0" t="n">
        <v>0.02</v>
      </c>
      <c r="J6179" s="0" t="n">
        <v>0.28</v>
      </c>
      <c r="N6179" s="0" t="s">
        <v>35</v>
      </c>
      <c r="P6179" s="0" t="n">
        <f aca="false">IF(AND(OR(Dashboard!$B$5="All",D6179=Dashboard!$B$5),OR(Dashboard!$D$5="All",N6179=Dashboard!$D$5),OR(AND(C6179&lt;&gt;"",C6179&gt;=Dashboard!$F$5,C6179&lt;=Dashboard!$H$5),AND(C6179="",Dashboard!$F$5&lt;=1980,Dashboard!$H$5&gt;=2016))),1,0)</f>
        <v>1</v>
      </c>
      <c r="Q6179" s="0" t="n">
        <f aca="false">J6179*P6179+ROW()*0.00000001</f>
        <v>0.28006179</v>
      </c>
    </row>
    <row r="6180" customFormat="false" ht="15" hidden="false" customHeight="false" outlineLevel="0" collapsed="false">
      <c r="A6180" s="0" t="s">
        <v>2980</v>
      </c>
      <c r="B6180" s="0" t="s">
        <v>144</v>
      </c>
      <c r="C6180" s="0" t="n">
        <v>2004</v>
      </c>
      <c r="D6180" s="0" t="s">
        <v>34</v>
      </c>
      <c r="E6180" s="0" t="s">
        <v>142</v>
      </c>
      <c r="F6180" s="0" t="n">
        <v>0.21</v>
      </c>
      <c r="G6180" s="0" t="n">
        <v>0.06</v>
      </c>
      <c r="H6180" s="0" t="n">
        <v>0</v>
      </c>
      <c r="I6180" s="0" t="n">
        <v>0.01</v>
      </c>
      <c r="J6180" s="0" t="n">
        <v>0.28</v>
      </c>
      <c r="K6180" s="0" t="n">
        <v>80</v>
      </c>
      <c r="L6180" s="0" t="n">
        <v>7.8</v>
      </c>
      <c r="M6180" s="0" t="s">
        <v>36</v>
      </c>
      <c r="N6180" s="0" t="s">
        <v>66</v>
      </c>
      <c r="O6180" s="0" t="s">
        <v>37</v>
      </c>
      <c r="P6180" s="0" t="n">
        <f aca="false">IF(AND(OR(Dashboard!$B$5="All",D6180=Dashboard!$B$5),OR(Dashboard!$D$5="All",N6180=Dashboard!$D$5),OR(AND(C6180&lt;&gt;"",C6180&gt;=Dashboard!$F$5,C6180&lt;=Dashboard!$H$5),AND(C6180="",Dashboard!$F$5&lt;=1980,Dashboard!$H$5&gt;=2016))),1,0)</f>
        <v>1</v>
      </c>
      <c r="Q6180" s="0" t="n">
        <f aca="false">J6180*P6180+ROW()*0.00000001</f>
        <v>0.2800618</v>
      </c>
    </row>
    <row r="6181" customFormat="false" ht="15" hidden="false" customHeight="false" outlineLevel="0" collapsed="false">
      <c r="A6181" s="0" t="s">
        <v>2470</v>
      </c>
      <c r="B6181" s="0" t="s">
        <v>186</v>
      </c>
      <c r="D6181" s="0" t="s">
        <v>71</v>
      </c>
      <c r="E6181" s="0" t="s">
        <v>487</v>
      </c>
      <c r="F6181" s="0" t="n">
        <v>0.22</v>
      </c>
      <c r="G6181" s="0" t="n">
        <v>0.06</v>
      </c>
      <c r="H6181" s="0" t="n">
        <v>0</v>
      </c>
      <c r="I6181" s="0" t="n">
        <v>0.01</v>
      </c>
      <c r="J6181" s="0" t="n">
        <v>0.28</v>
      </c>
      <c r="K6181" s="0" t="n">
        <v>71</v>
      </c>
      <c r="M6181" s="0" t="s">
        <v>103</v>
      </c>
      <c r="N6181" s="0" t="s">
        <v>35</v>
      </c>
      <c r="O6181" s="0" t="s">
        <v>37</v>
      </c>
      <c r="P6181" s="0" t="n">
        <f aca="false">IF(AND(OR(Dashboard!$B$5="All",D6181=Dashboard!$B$5),OR(Dashboard!$D$5="All",N6181=Dashboard!$D$5),OR(AND(C6181&lt;&gt;"",C6181&gt;=Dashboard!$F$5,C6181&lt;=Dashboard!$H$5),AND(C6181="",Dashboard!$F$5&lt;=1980,Dashboard!$H$5&gt;=2016))),1,0)</f>
        <v>1</v>
      </c>
      <c r="Q6181" s="0" t="n">
        <f aca="false">J6181*P6181+ROW()*0.00000001</f>
        <v>0.28006181</v>
      </c>
    </row>
    <row r="6182" customFormat="false" ht="15" hidden="false" customHeight="false" outlineLevel="0" collapsed="false">
      <c r="A6182" s="0" t="s">
        <v>4644</v>
      </c>
      <c r="B6182" s="0" t="s">
        <v>117</v>
      </c>
      <c r="C6182" s="0" t="n">
        <v>1995</v>
      </c>
      <c r="D6182" s="0" t="s">
        <v>34</v>
      </c>
      <c r="E6182" s="0" t="s">
        <v>220</v>
      </c>
      <c r="F6182" s="0" t="n">
        <v>0.16</v>
      </c>
      <c r="G6182" s="0" t="n">
        <v>0.11</v>
      </c>
      <c r="H6182" s="0" t="n">
        <v>0</v>
      </c>
      <c r="I6182" s="0" t="n">
        <v>0.02</v>
      </c>
      <c r="J6182" s="0" t="n">
        <v>0.28</v>
      </c>
      <c r="N6182" s="0" t="s">
        <v>74</v>
      </c>
      <c r="P6182" s="0" t="n">
        <f aca="false">IF(AND(OR(Dashboard!$B$5="All",D6182=Dashboard!$B$5),OR(Dashboard!$D$5="All",N6182=Dashboard!$D$5),OR(AND(C6182&lt;&gt;"",C6182&gt;=Dashboard!$F$5,C6182&lt;=Dashboard!$H$5),AND(C6182="",Dashboard!$F$5&lt;=1980,Dashboard!$H$5&gt;=2016))),1,0)</f>
        <v>1</v>
      </c>
      <c r="Q6182" s="0" t="n">
        <f aca="false">J6182*P6182+ROW()*0.00000001</f>
        <v>0.28006182</v>
      </c>
    </row>
    <row r="6183" customFormat="false" ht="15" hidden="false" customHeight="false" outlineLevel="0" collapsed="false">
      <c r="A6183" s="0" t="s">
        <v>1591</v>
      </c>
      <c r="B6183" s="0" t="s">
        <v>64</v>
      </c>
      <c r="C6183" s="0" t="n">
        <v>2014</v>
      </c>
      <c r="D6183" s="0" t="s">
        <v>56</v>
      </c>
      <c r="E6183" s="0" t="s">
        <v>154</v>
      </c>
      <c r="F6183" s="0" t="n">
        <v>0.15</v>
      </c>
      <c r="G6183" s="0" t="n">
        <v>0.1</v>
      </c>
      <c r="H6183" s="0" t="n">
        <v>0</v>
      </c>
      <c r="I6183" s="0" t="n">
        <v>0.02</v>
      </c>
      <c r="J6183" s="0" t="n">
        <v>0.28</v>
      </c>
      <c r="L6183" s="0" t="n">
        <v>8.2</v>
      </c>
      <c r="M6183" s="0" t="s">
        <v>73</v>
      </c>
      <c r="N6183" s="0" t="s">
        <v>66</v>
      </c>
      <c r="P6183" s="0" t="n">
        <f aca="false">IF(AND(OR(Dashboard!$B$5="All",D6183=Dashboard!$B$5),OR(Dashboard!$D$5="All",N6183=Dashboard!$D$5),OR(AND(C6183&lt;&gt;"",C6183&gt;=Dashboard!$F$5,C6183&lt;=Dashboard!$H$5),AND(C6183="",Dashboard!$F$5&lt;=1980,Dashboard!$H$5&gt;=2016))),1,0)</f>
        <v>1</v>
      </c>
      <c r="Q6183" s="0" t="n">
        <f aca="false">J6183*P6183+ROW()*0.00000001</f>
        <v>0.28006183</v>
      </c>
    </row>
    <row r="6184" customFormat="false" ht="15" hidden="false" customHeight="false" outlineLevel="0" collapsed="false">
      <c r="A6184" s="0" t="s">
        <v>4473</v>
      </c>
      <c r="B6184" s="0" t="s">
        <v>33</v>
      </c>
      <c r="C6184" s="0" t="n">
        <v>2010</v>
      </c>
      <c r="D6184" s="0" t="s">
        <v>71</v>
      </c>
      <c r="E6184" s="0" t="s">
        <v>243</v>
      </c>
      <c r="F6184" s="0" t="n">
        <v>0.2</v>
      </c>
      <c r="G6184" s="0" t="n">
        <v>0.05</v>
      </c>
      <c r="H6184" s="0" t="n">
        <v>0</v>
      </c>
      <c r="I6184" s="0" t="n">
        <v>0.02</v>
      </c>
      <c r="J6184" s="0" t="n">
        <v>0.28</v>
      </c>
      <c r="N6184" s="0" t="s">
        <v>35</v>
      </c>
      <c r="P6184" s="0" t="n">
        <f aca="false">IF(AND(OR(Dashboard!$B$5="All",D6184=Dashboard!$B$5),OR(Dashboard!$D$5="All",N6184=Dashboard!$D$5),OR(AND(C6184&lt;&gt;"",C6184&gt;=Dashboard!$F$5,C6184&lt;=Dashboard!$H$5),AND(C6184="",Dashboard!$F$5&lt;=1980,Dashboard!$H$5&gt;=2016))),1,0)</f>
        <v>1</v>
      </c>
      <c r="Q6184" s="0" t="n">
        <f aca="false">J6184*P6184+ROW()*0.00000001</f>
        <v>0.28006184</v>
      </c>
    </row>
    <row r="6185" customFormat="false" ht="15" hidden="false" customHeight="false" outlineLevel="0" collapsed="false">
      <c r="A6185" s="0" t="s">
        <v>1325</v>
      </c>
      <c r="B6185" s="0" t="s">
        <v>85</v>
      </c>
      <c r="C6185" s="0" t="n">
        <v>2003</v>
      </c>
      <c r="D6185" s="0" t="s">
        <v>41</v>
      </c>
      <c r="E6185" s="0" t="s">
        <v>1326</v>
      </c>
      <c r="F6185" s="0" t="n">
        <v>0.2</v>
      </c>
      <c r="G6185" s="0" t="n">
        <v>0.07</v>
      </c>
      <c r="H6185" s="0" t="n">
        <v>0</v>
      </c>
      <c r="I6185" s="0" t="n">
        <v>0.01</v>
      </c>
      <c r="J6185" s="0" t="n">
        <v>0.28</v>
      </c>
      <c r="M6185" s="0" t="s">
        <v>36</v>
      </c>
      <c r="N6185" s="0" t="s">
        <v>35</v>
      </c>
      <c r="P6185" s="0" t="n">
        <f aca="false">IF(AND(OR(Dashboard!$B$5="All",D6185=Dashboard!$B$5),OR(Dashboard!$D$5="All",N6185=Dashboard!$D$5),OR(AND(C6185&lt;&gt;"",C6185&gt;=Dashboard!$F$5,C6185&lt;=Dashboard!$H$5),AND(C6185="",Dashboard!$F$5&lt;=1980,Dashboard!$H$5&gt;=2016))),1,0)</f>
        <v>1</v>
      </c>
      <c r="Q6185" s="0" t="n">
        <f aca="false">J6185*P6185+ROW()*0.00000001</f>
        <v>0.28006185</v>
      </c>
    </row>
    <row r="6186" customFormat="false" ht="15" hidden="false" customHeight="false" outlineLevel="0" collapsed="false">
      <c r="A6186" s="0" t="s">
        <v>4645</v>
      </c>
      <c r="B6186" s="0" t="s">
        <v>164</v>
      </c>
      <c r="C6186" s="0" t="n">
        <v>2008</v>
      </c>
      <c r="D6186" s="0" t="s">
        <v>71</v>
      </c>
      <c r="E6186" s="0" t="s">
        <v>2331</v>
      </c>
      <c r="F6186" s="0" t="n">
        <v>0.06</v>
      </c>
      <c r="G6186" s="0" t="n">
        <v>0</v>
      </c>
      <c r="H6186" s="0" t="n">
        <v>0.2</v>
      </c>
      <c r="I6186" s="0" t="n">
        <v>0.01</v>
      </c>
      <c r="J6186" s="0" t="n">
        <v>0.28</v>
      </c>
      <c r="K6186" s="0" t="n">
        <v>70</v>
      </c>
      <c r="L6186" s="0" t="n">
        <v>7.5</v>
      </c>
      <c r="M6186" s="0" t="s">
        <v>103</v>
      </c>
      <c r="N6186" s="0" t="s">
        <v>74</v>
      </c>
      <c r="O6186" s="0" t="s">
        <v>67</v>
      </c>
      <c r="P6186" s="0" t="n">
        <f aca="false">IF(AND(OR(Dashboard!$B$5="All",D6186=Dashboard!$B$5),OR(Dashboard!$D$5="All",N6186=Dashboard!$D$5),OR(AND(C6186&lt;&gt;"",C6186&gt;=Dashboard!$F$5,C6186&lt;=Dashboard!$H$5),AND(C6186="",Dashboard!$F$5&lt;=1980,Dashboard!$H$5&gt;=2016))),1,0)</f>
        <v>1</v>
      </c>
      <c r="Q6186" s="0" t="n">
        <f aca="false">J6186*P6186+ROW()*0.00000001</f>
        <v>0.28006186</v>
      </c>
    </row>
    <row r="6187" customFormat="false" ht="15" hidden="false" customHeight="false" outlineLevel="0" collapsed="false">
      <c r="A6187" s="0" t="s">
        <v>3709</v>
      </c>
      <c r="B6187" s="0" t="s">
        <v>97</v>
      </c>
      <c r="C6187" s="0" t="n">
        <v>2012</v>
      </c>
      <c r="D6187" s="0" t="s">
        <v>52</v>
      </c>
      <c r="E6187" s="0" t="s">
        <v>91</v>
      </c>
      <c r="F6187" s="0" t="n">
        <v>0.13</v>
      </c>
      <c r="G6187" s="0" t="n">
        <v>0.13</v>
      </c>
      <c r="H6187" s="0" t="n">
        <v>0</v>
      </c>
      <c r="I6187" s="0" t="n">
        <v>0.03</v>
      </c>
      <c r="J6187" s="0" t="n">
        <v>0.28</v>
      </c>
      <c r="M6187" s="0" t="s">
        <v>36</v>
      </c>
      <c r="N6187" s="0" t="s">
        <v>35</v>
      </c>
      <c r="P6187" s="0" t="n">
        <f aca="false">IF(AND(OR(Dashboard!$B$5="All",D6187=Dashboard!$B$5),OR(Dashboard!$D$5="All",N6187=Dashboard!$D$5),OR(AND(C6187&lt;&gt;"",C6187&gt;=Dashboard!$F$5,C6187&lt;=Dashboard!$H$5),AND(C6187="",Dashboard!$F$5&lt;=1980,Dashboard!$H$5&gt;=2016))),1,0)</f>
        <v>1</v>
      </c>
      <c r="Q6187" s="0" t="n">
        <f aca="false">J6187*P6187+ROW()*0.00000001</f>
        <v>0.28006187</v>
      </c>
    </row>
    <row r="6188" customFormat="false" ht="15" hidden="false" customHeight="false" outlineLevel="0" collapsed="false">
      <c r="A6188" s="0" t="s">
        <v>3875</v>
      </c>
      <c r="B6188" s="0" t="s">
        <v>64</v>
      </c>
      <c r="C6188" s="0" t="n">
        <v>2011</v>
      </c>
      <c r="D6188" s="0" t="s">
        <v>34</v>
      </c>
      <c r="E6188" s="0" t="s">
        <v>91</v>
      </c>
      <c r="F6188" s="0" t="n">
        <v>0.24</v>
      </c>
      <c r="G6188" s="0" t="n">
        <v>0.02</v>
      </c>
      <c r="H6188" s="0" t="n">
        <v>0</v>
      </c>
      <c r="I6188" s="0" t="n">
        <v>0.02</v>
      </c>
      <c r="J6188" s="0" t="n">
        <v>0.28</v>
      </c>
      <c r="M6188" s="0" t="s">
        <v>103</v>
      </c>
      <c r="N6188" s="0" t="s">
        <v>66</v>
      </c>
      <c r="P6188" s="0" t="n">
        <f aca="false">IF(AND(OR(Dashboard!$B$5="All",D6188=Dashboard!$B$5),OR(Dashboard!$D$5="All",N6188=Dashboard!$D$5),OR(AND(C6188&lt;&gt;"",C6188&gt;=Dashboard!$F$5,C6188&lt;=Dashboard!$H$5),AND(C6188="",Dashboard!$F$5&lt;=1980,Dashboard!$H$5&gt;=2016))),1,0)</f>
        <v>1</v>
      </c>
      <c r="Q6188" s="0" t="n">
        <f aca="false">J6188*P6188+ROW()*0.00000001</f>
        <v>0.28006188</v>
      </c>
    </row>
    <row r="6189" customFormat="false" ht="15" hidden="false" customHeight="false" outlineLevel="0" collapsed="false">
      <c r="A6189" s="0" t="s">
        <v>4646</v>
      </c>
      <c r="B6189" s="0" t="s">
        <v>78</v>
      </c>
      <c r="C6189" s="0" t="n">
        <v>1992</v>
      </c>
      <c r="D6189" s="0" t="s">
        <v>34</v>
      </c>
      <c r="E6189" s="0" t="s">
        <v>1522</v>
      </c>
      <c r="F6189" s="0" t="n">
        <v>0</v>
      </c>
      <c r="G6189" s="0" t="n">
        <v>0</v>
      </c>
      <c r="H6189" s="0" t="n">
        <v>0.28</v>
      </c>
      <c r="I6189" s="0" t="n">
        <v>0</v>
      </c>
      <c r="J6189" s="0" t="n">
        <v>0.28</v>
      </c>
      <c r="N6189" s="0" t="s">
        <v>35</v>
      </c>
      <c r="P6189" s="0" t="n">
        <f aca="false">IF(AND(OR(Dashboard!$B$5="All",D6189=Dashboard!$B$5),OR(Dashboard!$D$5="All",N6189=Dashboard!$D$5),OR(AND(C6189&lt;&gt;"",C6189&gt;=Dashboard!$F$5,C6189&lt;=Dashboard!$H$5),AND(C6189="",Dashboard!$F$5&lt;=1980,Dashboard!$H$5&gt;=2016))),1,0)</f>
        <v>1</v>
      </c>
      <c r="Q6189" s="0" t="n">
        <f aca="false">J6189*P6189+ROW()*0.00000001</f>
        <v>0.28006189</v>
      </c>
    </row>
    <row r="6190" customFormat="false" ht="15" hidden="false" customHeight="false" outlineLevel="0" collapsed="false">
      <c r="A6190" s="0" t="s">
        <v>3095</v>
      </c>
      <c r="B6190" s="0" t="s">
        <v>186</v>
      </c>
      <c r="C6190" s="0" t="n">
        <v>2004</v>
      </c>
      <c r="D6190" s="0" t="s">
        <v>71</v>
      </c>
      <c r="E6190" s="0" t="s">
        <v>418</v>
      </c>
      <c r="F6190" s="0" t="n">
        <v>0.22</v>
      </c>
      <c r="G6190" s="0" t="n">
        <v>0.06</v>
      </c>
      <c r="H6190" s="0" t="n">
        <v>0</v>
      </c>
      <c r="I6190" s="0" t="n">
        <v>0.01</v>
      </c>
      <c r="J6190" s="0" t="n">
        <v>0.28</v>
      </c>
      <c r="K6190" s="0" t="n">
        <v>65</v>
      </c>
      <c r="M6190" s="0" t="s">
        <v>36</v>
      </c>
      <c r="N6190" s="0" t="s">
        <v>35</v>
      </c>
      <c r="O6190" s="0" t="s">
        <v>67</v>
      </c>
      <c r="P6190" s="0" t="n">
        <f aca="false">IF(AND(OR(Dashboard!$B$5="All",D6190=Dashboard!$B$5),OR(Dashboard!$D$5="All",N6190=Dashboard!$D$5),OR(AND(C6190&lt;&gt;"",C6190&gt;=Dashboard!$F$5,C6190&lt;=Dashboard!$H$5),AND(C6190="",Dashboard!$F$5&lt;=1980,Dashboard!$H$5&gt;=2016))),1,0)</f>
        <v>1</v>
      </c>
      <c r="Q6190" s="0" t="n">
        <f aca="false">J6190*P6190+ROW()*0.00000001</f>
        <v>0.2800619</v>
      </c>
    </row>
    <row r="6191" customFormat="false" ht="15" hidden="false" customHeight="false" outlineLevel="0" collapsed="false">
      <c r="A6191" s="0" t="s">
        <v>4647</v>
      </c>
      <c r="B6191" s="0" t="s">
        <v>144</v>
      </c>
      <c r="C6191" s="0" t="n">
        <v>2001</v>
      </c>
      <c r="D6191" s="0" t="s">
        <v>71</v>
      </c>
      <c r="E6191" s="0" t="s">
        <v>220</v>
      </c>
      <c r="F6191" s="0" t="n">
        <v>0.21</v>
      </c>
      <c r="G6191" s="0" t="n">
        <v>0.06</v>
      </c>
      <c r="H6191" s="0" t="n">
        <v>0</v>
      </c>
      <c r="I6191" s="0" t="n">
        <v>0.01</v>
      </c>
      <c r="J6191" s="0" t="n">
        <v>0.28</v>
      </c>
      <c r="K6191" s="0" t="n">
        <v>84</v>
      </c>
      <c r="L6191" s="0" t="n">
        <v>8.3</v>
      </c>
      <c r="M6191" s="0" t="s">
        <v>73</v>
      </c>
      <c r="N6191" s="0" t="s">
        <v>66</v>
      </c>
      <c r="O6191" s="0" t="s">
        <v>42</v>
      </c>
      <c r="P6191" s="0" t="n">
        <f aca="false">IF(AND(OR(Dashboard!$B$5="All",D6191=Dashboard!$B$5),OR(Dashboard!$D$5="All",N6191=Dashboard!$D$5),OR(AND(C6191&lt;&gt;"",C6191&gt;=Dashboard!$F$5,C6191&lt;=Dashboard!$H$5),AND(C6191="",Dashboard!$F$5&lt;=1980,Dashboard!$H$5&gt;=2016))),1,0)</f>
        <v>1</v>
      </c>
      <c r="Q6191" s="0" t="n">
        <f aca="false">J6191*P6191+ROW()*0.00000001</f>
        <v>0.28006191</v>
      </c>
    </row>
    <row r="6192" customFormat="false" ht="15" hidden="false" customHeight="false" outlineLevel="0" collapsed="false">
      <c r="A6192" s="0" t="s">
        <v>2434</v>
      </c>
      <c r="B6192" s="0" t="s">
        <v>70</v>
      </c>
      <c r="C6192" s="0" t="n">
        <v>2014</v>
      </c>
      <c r="D6192" s="0" t="s">
        <v>56</v>
      </c>
      <c r="E6192" s="0" t="s">
        <v>195</v>
      </c>
      <c r="F6192" s="0" t="n">
        <v>0.1</v>
      </c>
      <c r="G6192" s="0" t="n">
        <v>0.13</v>
      </c>
      <c r="H6192" s="0" t="n">
        <v>0</v>
      </c>
      <c r="I6192" s="0" t="n">
        <v>0.05</v>
      </c>
      <c r="J6192" s="0" t="n">
        <v>0.28</v>
      </c>
      <c r="L6192" s="0" t="n">
        <v>6.4</v>
      </c>
      <c r="M6192" s="0" t="s">
        <v>73</v>
      </c>
      <c r="N6192" s="0" t="s">
        <v>74</v>
      </c>
      <c r="P6192" s="0" t="n">
        <f aca="false">IF(AND(OR(Dashboard!$B$5="All",D6192=Dashboard!$B$5),OR(Dashboard!$D$5="All",N6192=Dashboard!$D$5),OR(AND(C6192&lt;&gt;"",C6192&gt;=Dashboard!$F$5,C6192&lt;=Dashboard!$H$5),AND(C6192="",Dashboard!$F$5&lt;=1980,Dashboard!$H$5&gt;=2016))),1,0)</f>
        <v>1</v>
      </c>
      <c r="Q6192" s="0" t="n">
        <f aca="false">J6192*P6192+ROW()*0.00000001</f>
        <v>0.28006192</v>
      </c>
    </row>
    <row r="6193" customFormat="false" ht="15" hidden="false" customHeight="false" outlineLevel="0" collapsed="false">
      <c r="A6193" s="0" t="s">
        <v>4648</v>
      </c>
      <c r="B6193" s="0" t="s">
        <v>184</v>
      </c>
      <c r="C6193" s="0" t="n">
        <v>2014</v>
      </c>
      <c r="D6193" s="0" t="s">
        <v>71</v>
      </c>
      <c r="E6193" s="0" t="s">
        <v>35</v>
      </c>
      <c r="F6193" s="0" t="n">
        <v>0.17</v>
      </c>
      <c r="G6193" s="0" t="n">
        <v>0</v>
      </c>
      <c r="H6193" s="0" t="n">
        <v>0.08</v>
      </c>
      <c r="I6193" s="0" t="n">
        <v>0.02</v>
      </c>
      <c r="J6193" s="0" t="n">
        <v>0.28</v>
      </c>
      <c r="K6193" s="0" t="n">
        <v>71</v>
      </c>
      <c r="L6193" s="0" t="n">
        <v>7.1</v>
      </c>
      <c r="M6193" s="0" t="s">
        <v>36</v>
      </c>
      <c r="N6193" s="0" t="s">
        <v>35</v>
      </c>
      <c r="O6193" s="0" t="s">
        <v>37</v>
      </c>
      <c r="P6193" s="0" t="n">
        <f aca="false">IF(AND(OR(Dashboard!$B$5="All",D6193=Dashboard!$B$5),OR(Dashboard!$D$5="All",N6193=Dashboard!$D$5),OR(AND(C6193&lt;&gt;"",C6193&gt;=Dashboard!$F$5,C6193&lt;=Dashboard!$H$5),AND(C6193="",Dashboard!$F$5&lt;=1980,Dashboard!$H$5&gt;=2016))),1,0)</f>
        <v>1</v>
      </c>
      <c r="Q6193" s="0" t="n">
        <f aca="false">J6193*P6193+ROW()*0.00000001</f>
        <v>0.28006193</v>
      </c>
    </row>
    <row r="6194" customFormat="false" ht="15" hidden="false" customHeight="false" outlineLevel="0" collapsed="false">
      <c r="A6194" s="0" t="s">
        <v>1865</v>
      </c>
      <c r="B6194" s="0" t="s">
        <v>97</v>
      </c>
      <c r="C6194" s="0" t="n">
        <v>2014</v>
      </c>
      <c r="D6194" s="0" t="s">
        <v>71</v>
      </c>
      <c r="E6194" s="0" t="s">
        <v>91</v>
      </c>
      <c r="F6194" s="0" t="n">
        <v>0.16</v>
      </c>
      <c r="G6194" s="0" t="n">
        <v>0.1</v>
      </c>
      <c r="H6194" s="0" t="n">
        <v>0</v>
      </c>
      <c r="I6194" s="0" t="n">
        <v>0.02</v>
      </c>
      <c r="J6194" s="0" t="n">
        <v>0.28</v>
      </c>
      <c r="L6194" s="0" t="n">
        <v>3.4</v>
      </c>
      <c r="M6194" s="0" t="s">
        <v>125</v>
      </c>
      <c r="N6194" s="0" t="s">
        <v>35</v>
      </c>
      <c r="P6194" s="0" t="n">
        <f aca="false">IF(AND(OR(Dashboard!$B$5="All",D6194=Dashboard!$B$5),OR(Dashboard!$D$5="All",N6194=Dashboard!$D$5),OR(AND(C6194&lt;&gt;"",C6194&gt;=Dashboard!$F$5,C6194&lt;=Dashboard!$H$5),AND(C6194="",Dashboard!$F$5&lt;=1980,Dashboard!$H$5&gt;=2016))),1,0)</f>
        <v>1</v>
      </c>
      <c r="Q6194" s="0" t="n">
        <f aca="false">J6194*P6194+ROW()*0.00000001</f>
        <v>0.28006194</v>
      </c>
    </row>
    <row r="6195" customFormat="false" ht="15" hidden="false" customHeight="false" outlineLevel="0" collapsed="false">
      <c r="A6195" s="0" t="s">
        <v>4649</v>
      </c>
      <c r="B6195" s="0" t="s">
        <v>76</v>
      </c>
      <c r="C6195" s="0" t="n">
        <v>2007</v>
      </c>
      <c r="D6195" s="0" t="s">
        <v>46</v>
      </c>
      <c r="E6195" s="0" t="s">
        <v>782</v>
      </c>
      <c r="F6195" s="0" t="n">
        <v>0.14</v>
      </c>
      <c r="G6195" s="0" t="n">
        <v>0.11</v>
      </c>
      <c r="H6195" s="0" t="n">
        <v>0</v>
      </c>
      <c r="I6195" s="0" t="n">
        <v>0.04</v>
      </c>
      <c r="J6195" s="0" t="n">
        <v>0.28</v>
      </c>
      <c r="N6195" s="0" t="s">
        <v>74</v>
      </c>
      <c r="P6195" s="0" t="n">
        <f aca="false">IF(AND(OR(Dashboard!$B$5="All",D6195=Dashboard!$B$5),OR(Dashboard!$D$5="All",N6195=Dashboard!$D$5),OR(AND(C6195&lt;&gt;"",C6195&gt;=Dashboard!$F$5,C6195&lt;=Dashboard!$H$5),AND(C6195="",Dashboard!$F$5&lt;=1980,Dashboard!$H$5&gt;=2016))),1,0)</f>
        <v>1</v>
      </c>
      <c r="Q6195" s="0" t="n">
        <f aca="false">J6195*P6195+ROW()*0.00000001</f>
        <v>0.28006195</v>
      </c>
    </row>
    <row r="6196" customFormat="false" ht="15" hidden="false" customHeight="false" outlineLevel="0" collapsed="false">
      <c r="A6196" s="0" t="s">
        <v>4650</v>
      </c>
      <c r="B6196" s="0" t="s">
        <v>76</v>
      </c>
      <c r="C6196" s="0" t="n">
        <v>2001</v>
      </c>
      <c r="D6196" s="0" t="s">
        <v>34</v>
      </c>
      <c r="E6196" s="0" t="s">
        <v>418</v>
      </c>
      <c r="F6196" s="0" t="n">
        <v>0.14</v>
      </c>
      <c r="G6196" s="0" t="n">
        <v>0.11</v>
      </c>
      <c r="H6196" s="0" t="n">
        <v>0</v>
      </c>
      <c r="I6196" s="0" t="n">
        <v>0.04</v>
      </c>
      <c r="J6196" s="0" t="n">
        <v>0.28</v>
      </c>
      <c r="K6196" s="0" t="n">
        <v>57</v>
      </c>
      <c r="L6196" s="0" t="n">
        <v>5.8</v>
      </c>
      <c r="M6196" s="0" t="s">
        <v>36</v>
      </c>
      <c r="N6196" s="0" t="s">
        <v>74</v>
      </c>
      <c r="O6196" s="0" t="s">
        <v>53</v>
      </c>
      <c r="P6196" s="0" t="n">
        <f aca="false">IF(AND(OR(Dashboard!$B$5="All",D6196=Dashboard!$B$5),OR(Dashboard!$D$5="All",N6196=Dashboard!$D$5),OR(AND(C6196&lt;&gt;"",C6196&gt;=Dashboard!$F$5,C6196&lt;=Dashboard!$H$5),AND(C6196="",Dashboard!$F$5&lt;=1980,Dashboard!$H$5&gt;=2016))),1,0)</f>
        <v>1</v>
      </c>
      <c r="Q6196" s="0" t="n">
        <f aca="false">J6196*P6196+ROW()*0.00000001</f>
        <v>0.28006196</v>
      </c>
    </row>
    <row r="6197" customFormat="false" ht="15" hidden="false" customHeight="false" outlineLevel="0" collapsed="false">
      <c r="A6197" s="0" t="s">
        <v>4651</v>
      </c>
      <c r="B6197" s="0" t="s">
        <v>76</v>
      </c>
      <c r="C6197" s="0" t="n">
        <v>2002</v>
      </c>
      <c r="D6197" s="0" t="s">
        <v>34</v>
      </c>
      <c r="E6197" s="0" t="s">
        <v>649</v>
      </c>
      <c r="F6197" s="0" t="n">
        <v>0.14</v>
      </c>
      <c r="G6197" s="0" t="n">
        <v>0.11</v>
      </c>
      <c r="H6197" s="0" t="n">
        <v>0</v>
      </c>
      <c r="I6197" s="0" t="n">
        <v>0.04</v>
      </c>
      <c r="J6197" s="0" t="n">
        <v>0.28</v>
      </c>
      <c r="K6197" s="0" t="n">
        <v>82</v>
      </c>
      <c r="L6197" s="0" t="n">
        <v>8.4</v>
      </c>
      <c r="M6197" s="0" t="s">
        <v>36</v>
      </c>
      <c r="N6197" s="0" t="s">
        <v>74</v>
      </c>
      <c r="O6197" s="0" t="s">
        <v>42</v>
      </c>
      <c r="P6197" s="0" t="n">
        <f aca="false">IF(AND(OR(Dashboard!$B$5="All",D6197=Dashboard!$B$5),OR(Dashboard!$D$5="All",N6197=Dashboard!$D$5),OR(AND(C6197&lt;&gt;"",C6197&gt;=Dashboard!$F$5,C6197&lt;=Dashboard!$H$5),AND(C6197="",Dashboard!$F$5&lt;=1980,Dashboard!$H$5&gt;=2016))),1,0)</f>
        <v>1</v>
      </c>
      <c r="Q6197" s="0" t="n">
        <f aca="false">J6197*P6197+ROW()*0.00000001</f>
        <v>0.28006197</v>
      </c>
    </row>
    <row r="6198" customFormat="false" ht="15" hidden="false" customHeight="false" outlineLevel="0" collapsed="false">
      <c r="A6198" s="0" t="s">
        <v>3930</v>
      </c>
      <c r="B6198" s="0" t="s">
        <v>64</v>
      </c>
      <c r="C6198" s="0" t="n">
        <v>2009</v>
      </c>
      <c r="D6198" s="0" t="s">
        <v>16</v>
      </c>
      <c r="E6198" s="0" t="s">
        <v>211</v>
      </c>
      <c r="F6198" s="0" t="n">
        <v>0.12</v>
      </c>
      <c r="G6198" s="0" t="n">
        <v>0.12</v>
      </c>
      <c r="H6198" s="0" t="n">
        <v>0.01</v>
      </c>
      <c r="I6198" s="0" t="n">
        <v>0.03</v>
      </c>
      <c r="J6198" s="0" t="n">
        <v>0.28</v>
      </c>
      <c r="K6198" s="0" t="n">
        <v>70</v>
      </c>
      <c r="L6198" s="0" t="n">
        <v>7.3</v>
      </c>
      <c r="M6198" s="0" t="s">
        <v>73</v>
      </c>
      <c r="N6198" s="0" t="s">
        <v>66</v>
      </c>
      <c r="O6198" s="0" t="s">
        <v>67</v>
      </c>
      <c r="P6198" s="0" t="n">
        <f aca="false">IF(AND(OR(Dashboard!$B$5="All",D6198=Dashboard!$B$5),OR(Dashboard!$D$5="All",N6198=Dashboard!$D$5),OR(AND(C6198&lt;&gt;"",C6198&gt;=Dashboard!$F$5,C6198&lt;=Dashboard!$H$5),AND(C6198="",Dashboard!$F$5&lt;=1980,Dashboard!$H$5&gt;=2016))),1,0)</f>
        <v>1</v>
      </c>
      <c r="Q6198" s="0" t="n">
        <f aca="false">J6198*P6198+ROW()*0.00000001</f>
        <v>0.28006198</v>
      </c>
    </row>
    <row r="6199" customFormat="false" ht="15" hidden="false" customHeight="false" outlineLevel="0" collapsed="false">
      <c r="A6199" s="0" t="s">
        <v>2317</v>
      </c>
      <c r="B6199" s="0" t="s">
        <v>64</v>
      </c>
      <c r="C6199" s="0" t="n">
        <v>2010</v>
      </c>
      <c r="D6199" s="0" t="s">
        <v>52</v>
      </c>
      <c r="E6199" s="0" t="s">
        <v>142</v>
      </c>
      <c r="F6199" s="0" t="n">
        <v>0.16</v>
      </c>
      <c r="G6199" s="0" t="n">
        <v>0.09</v>
      </c>
      <c r="H6199" s="0" t="n">
        <v>0</v>
      </c>
      <c r="I6199" s="0" t="n">
        <v>0.02</v>
      </c>
      <c r="J6199" s="0" t="n">
        <v>0.28</v>
      </c>
      <c r="K6199" s="0" t="n">
        <v>66</v>
      </c>
      <c r="L6199" s="0" t="n">
        <v>6.6</v>
      </c>
      <c r="M6199" s="0" t="s">
        <v>36</v>
      </c>
      <c r="N6199" s="0" t="s">
        <v>66</v>
      </c>
      <c r="O6199" s="0" t="s">
        <v>67</v>
      </c>
      <c r="P6199" s="0" t="n">
        <f aca="false">IF(AND(OR(Dashboard!$B$5="All",D6199=Dashboard!$B$5),OR(Dashboard!$D$5="All",N6199=Dashboard!$D$5),OR(AND(C6199&lt;&gt;"",C6199&gt;=Dashboard!$F$5,C6199&lt;=Dashboard!$H$5),AND(C6199="",Dashboard!$F$5&lt;=1980,Dashboard!$H$5&gt;=2016))),1,0)</f>
        <v>1</v>
      </c>
      <c r="Q6199" s="0" t="n">
        <f aca="false">J6199*P6199+ROW()*0.00000001</f>
        <v>0.28006199</v>
      </c>
    </row>
    <row r="6200" customFormat="false" ht="15" hidden="false" customHeight="false" outlineLevel="0" collapsed="false">
      <c r="A6200" s="0" t="s">
        <v>3059</v>
      </c>
      <c r="B6200" s="0" t="s">
        <v>186</v>
      </c>
      <c r="D6200" s="0" t="s">
        <v>52</v>
      </c>
      <c r="E6200" s="0" t="s">
        <v>520</v>
      </c>
      <c r="F6200" s="0" t="n">
        <v>0.21</v>
      </c>
      <c r="G6200" s="0" t="n">
        <v>0.06</v>
      </c>
      <c r="H6200" s="0" t="n">
        <v>0</v>
      </c>
      <c r="I6200" s="0" t="n">
        <v>0.01</v>
      </c>
      <c r="J6200" s="0" t="n">
        <v>0.28</v>
      </c>
      <c r="K6200" s="0" t="n">
        <v>54</v>
      </c>
      <c r="L6200" s="0" t="n">
        <v>6.3</v>
      </c>
      <c r="M6200" s="0" t="s">
        <v>36</v>
      </c>
      <c r="N6200" s="0" t="s">
        <v>35</v>
      </c>
      <c r="O6200" s="0" t="s">
        <v>53</v>
      </c>
      <c r="P6200" s="0" t="n">
        <f aca="false">IF(AND(OR(Dashboard!$B$5="All",D6200=Dashboard!$B$5),OR(Dashboard!$D$5="All",N6200=Dashboard!$D$5),OR(AND(C6200&lt;&gt;"",C6200&gt;=Dashboard!$F$5,C6200&lt;=Dashboard!$H$5),AND(C6200="",Dashboard!$F$5&lt;=1980,Dashboard!$H$5&gt;=2016))),1,0)</f>
        <v>1</v>
      </c>
      <c r="Q6200" s="0" t="n">
        <f aca="false">J6200*P6200+ROW()*0.00000001</f>
        <v>0.280062</v>
      </c>
    </row>
    <row r="6201" customFormat="false" ht="15" hidden="false" customHeight="false" outlineLevel="0" collapsed="false">
      <c r="A6201" s="0" t="s">
        <v>2810</v>
      </c>
      <c r="B6201" s="0" t="s">
        <v>70</v>
      </c>
      <c r="C6201" s="0" t="n">
        <v>2009</v>
      </c>
      <c r="D6201" s="0" t="s">
        <v>52</v>
      </c>
      <c r="E6201" s="0" t="s">
        <v>142</v>
      </c>
      <c r="F6201" s="0" t="n">
        <v>0.12</v>
      </c>
      <c r="G6201" s="0" t="n">
        <v>0.11</v>
      </c>
      <c r="H6201" s="0" t="n">
        <v>0</v>
      </c>
      <c r="I6201" s="0" t="n">
        <v>0.05</v>
      </c>
      <c r="J6201" s="0" t="n">
        <v>0.28</v>
      </c>
      <c r="K6201" s="0" t="n">
        <v>66</v>
      </c>
      <c r="L6201" s="0" t="n">
        <v>7.1</v>
      </c>
      <c r="M6201" s="0" t="s">
        <v>36</v>
      </c>
      <c r="N6201" s="0" t="s">
        <v>74</v>
      </c>
      <c r="O6201" s="0" t="s">
        <v>67</v>
      </c>
      <c r="P6201" s="0" t="n">
        <f aca="false">IF(AND(OR(Dashboard!$B$5="All",D6201=Dashboard!$B$5),OR(Dashboard!$D$5="All",N6201=Dashboard!$D$5),OR(AND(C6201&lt;&gt;"",C6201&gt;=Dashboard!$F$5,C6201&lt;=Dashboard!$H$5),AND(C6201="",Dashboard!$F$5&lt;=1980,Dashboard!$H$5&gt;=2016))),1,0)</f>
        <v>1</v>
      </c>
      <c r="Q6201" s="0" t="n">
        <f aca="false">J6201*P6201+ROW()*0.00000001</f>
        <v>0.28006201</v>
      </c>
    </row>
    <row r="6202" customFormat="false" ht="15" hidden="false" customHeight="false" outlineLevel="0" collapsed="false">
      <c r="A6202" s="0" t="s">
        <v>4652</v>
      </c>
      <c r="B6202" s="0" t="s">
        <v>70</v>
      </c>
      <c r="C6202" s="0" t="n">
        <v>2011</v>
      </c>
      <c r="D6202" s="0" t="s">
        <v>71</v>
      </c>
      <c r="E6202" s="0" t="s">
        <v>89</v>
      </c>
      <c r="F6202" s="0" t="n">
        <v>0.13</v>
      </c>
      <c r="G6202" s="0" t="n">
        <v>0.11</v>
      </c>
      <c r="H6202" s="0" t="n">
        <v>0</v>
      </c>
      <c r="I6202" s="0" t="n">
        <v>0.04</v>
      </c>
      <c r="J6202" s="0" t="n">
        <v>0.28</v>
      </c>
      <c r="K6202" s="0" t="n">
        <v>61</v>
      </c>
      <c r="L6202" s="0" t="n">
        <v>6.5</v>
      </c>
      <c r="M6202" s="0" t="s">
        <v>125</v>
      </c>
      <c r="N6202" s="0" t="s">
        <v>74</v>
      </c>
      <c r="O6202" s="0" t="s">
        <v>67</v>
      </c>
      <c r="P6202" s="0" t="n">
        <f aca="false">IF(AND(OR(Dashboard!$B$5="All",D6202=Dashboard!$B$5),OR(Dashboard!$D$5="All",N6202=Dashboard!$D$5),OR(AND(C6202&lt;&gt;"",C6202&gt;=Dashboard!$F$5,C6202&lt;=Dashboard!$H$5),AND(C6202="",Dashboard!$F$5&lt;=1980,Dashboard!$H$5&gt;=2016))),1,0)</f>
        <v>1</v>
      </c>
      <c r="Q6202" s="0" t="n">
        <f aca="false">J6202*P6202+ROW()*0.00000001</f>
        <v>0.28006202</v>
      </c>
    </row>
    <row r="6203" customFormat="false" ht="15" hidden="false" customHeight="false" outlineLevel="0" collapsed="false">
      <c r="A6203" s="0" t="s">
        <v>4653</v>
      </c>
      <c r="B6203" s="0" t="s">
        <v>50</v>
      </c>
      <c r="C6203" s="0" t="n">
        <v>2007</v>
      </c>
      <c r="D6203" s="0" t="s">
        <v>246</v>
      </c>
      <c r="E6203" s="0" t="s">
        <v>220</v>
      </c>
      <c r="F6203" s="0" t="n">
        <v>0.13</v>
      </c>
      <c r="G6203" s="0" t="n">
        <v>0.02</v>
      </c>
      <c r="H6203" s="0" t="n">
        <v>0.12</v>
      </c>
      <c r="I6203" s="0" t="n">
        <v>0.01</v>
      </c>
      <c r="J6203" s="0" t="n">
        <v>0.28</v>
      </c>
      <c r="N6203" s="0" t="s">
        <v>35</v>
      </c>
      <c r="P6203" s="0" t="n">
        <f aca="false">IF(AND(OR(Dashboard!$B$5="All",D6203=Dashboard!$B$5),OR(Dashboard!$D$5="All",N6203=Dashboard!$D$5),OR(AND(C6203&lt;&gt;"",C6203&gt;=Dashboard!$F$5,C6203&lt;=Dashboard!$H$5),AND(C6203="",Dashboard!$F$5&lt;=1980,Dashboard!$H$5&gt;=2016))),1,0)</f>
        <v>1</v>
      </c>
      <c r="Q6203" s="0" t="n">
        <f aca="false">J6203*P6203+ROW()*0.00000001</f>
        <v>0.28006203</v>
      </c>
    </row>
    <row r="6204" customFormat="false" ht="15" hidden="false" customHeight="false" outlineLevel="0" collapsed="false">
      <c r="A6204" s="0" t="s">
        <v>2109</v>
      </c>
      <c r="B6204" s="0" t="s">
        <v>64</v>
      </c>
      <c r="C6204" s="0" t="n">
        <v>2014</v>
      </c>
      <c r="D6204" s="0" t="s">
        <v>71</v>
      </c>
      <c r="E6204" s="0" t="s">
        <v>157</v>
      </c>
      <c r="F6204" s="0" t="n">
        <v>0.14</v>
      </c>
      <c r="G6204" s="0" t="n">
        <v>0.11</v>
      </c>
      <c r="H6204" s="0" t="n">
        <v>0</v>
      </c>
      <c r="I6204" s="0" t="n">
        <v>0.02</v>
      </c>
      <c r="J6204" s="0" t="n">
        <v>0.28</v>
      </c>
      <c r="N6204" s="0" t="s">
        <v>66</v>
      </c>
      <c r="P6204" s="0" t="n">
        <f aca="false">IF(AND(OR(Dashboard!$B$5="All",D6204=Dashboard!$B$5),OR(Dashboard!$D$5="All",N6204=Dashboard!$D$5),OR(AND(C6204&lt;&gt;"",C6204&gt;=Dashboard!$F$5,C6204&lt;=Dashboard!$H$5),AND(C6204="",Dashboard!$F$5&lt;=1980,Dashboard!$H$5&gt;=2016))),1,0)</f>
        <v>1</v>
      </c>
      <c r="Q6204" s="0" t="n">
        <f aca="false">J6204*P6204+ROW()*0.00000001</f>
        <v>0.28006204</v>
      </c>
    </row>
    <row r="6205" customFormat="false" ht="15" hidden="false" customHeight="false" outlineLevel="0" collapsed="false">
      <c r="A6205" s="0" t="s">
        <v>4654</v>
      </c>
      <c r="B6205" s="0" t="s">
        <v>76</v>
      </c>
      <c r="C6205" s="0" t="n">
        <v>2000</v>
      </c>
      <c r="D6205" s="0" t="s">
        <v>34</v>
      </c>
      <c r="E6205" s="0" t="s">
        <v>3063</v>
      </c>
      <c r="F6205" s="0" t="n">
        <v>0.14</v>
      </c>
      <c r="G6205" s="0" t="n">
        <v>0.11</v>
      </c>
      <c r="H6205" s="0" t="n">
        <v>0</v>
      </c>
      <c r="I6205" s="0" t="n">
        <v>0.04</v>
      </c>
      <c r="J6205" s="0" t="n">
        <v>0.28</v>
      </c>
      <c r="K6205" s="0" t="n">
        <v>54</v>
      </c>
      <c r="M6205" s="0" t="s">
        <v>36</v>
      </c>
      <c r="N6205" s="0" t="s">
        <v>74</v>
      </c>
      <c r="O6205" s="0" t="s">
        <v>53</v>
      </c>
      <c r="P6205" s="0" t="n">
        <f aca="false">IF(AND(OR(Dashboard!$B$5="All",D6205=Dashboard!$B$5),OR(Dashboard!$D$5="All",N6205=Dashboard!$D$5),OR(AND(C6205&lt;&gt;"",C6205&gt;=Dashboard!$F$5,C6205&lt;=Dashboard!$H$5),AND(C6205="",Dashboard!$F$5&lt;=1980,Dashboard!$H$5&gt;=2016))),1,0)</f>
        <v>1</v>
      </c>
      <c r="Q6205" s="0" t="n">
        <f aca="false">J6205*P6205+ROW()*0.00000001</f>
        <v>0.28006205</v>
      </c>
    </row>
    <row r="6206" customFormat="false" ht="15" hidden="false" customHeight="false" outlineLevel="0" collapsed="false">
      <c r="A6206" s="0" t="s">
        <v>4655</v>
      </c>
      <c r="B6206" s="0" t="s">
        <v>76</v>
      </c>
      <c r="C6206" s="0" t="n">
        <v>2001</v>
      </c>
      <c r="D6206" s="0" t="s">
        <v>56</v>
      </c>
      <c r="E6206" s="0" t="s">
        <v>257</v>
      </c>
      <c r="F6206" s="0" t="n">
        <v>0.05</v>
      </c>
      <c r="G6206" s="0" t="n">
        <v>0.04</v>
      </c>
      <c r="H6206" s="0" t="n">
        <v>0.17</v>
      </c>
      <c r="I6206" s="0" t="n">
        <v>0.01</v>
      </c>
      <c r="J6206" s="0" t="n">
        <v>0.28</v>
      </c>
      <c r="K6206" s="0" t="n">
        <v>65</v>
      </c>
      <c r="L6206" s="0" t="n">
        <v>4.9</v>
      </c>
      <c r="M6206" s="0" t="s">
        <v>103</v>
      </c>
      <c r="N6206" s="0" t="s">
        <v>74</v>
      </c>
      <c r="O6206" s="0" t="s">
        <v>67</v>
      </c>
      <c r="P6206" s="0" t="n">
        <f aca="false">IF(AND(OR(Dashboard!$B$5="All",D6206=Dashboard!$B$5),OR(Dashboard!$D$5="All",N6206=Dashboard!$D$5),OR(AND(C6206&lt;&gt;"",C6206&gt;=Dashboard!$F$5,C6206&lt;=Dashboard!$H$5),AND(C6206="",Dashboard!$F$5&lt;=1980,Dashboard!$H$5&gt;=2016))),1,0)</f>
        <v>1</v>
      </c>
      <c r="Q6206" s="0" t="n">
        <f aca="false">J6206*P6206+ROW()*0.00000001</f>
        <v>0.28006206</v>
      </c>
    </row>
    <row r="6207" customFormat="false" ht="15" hidden="false" customHeight="false" outlineLevel="0" collapsed="false">
      <c r="A6207" s="0" t="s">
        <v>4656</v>
      </c>
      <c r="B6207" s="0" t="s">
        <v>50</v>
      </c>
      <c r="C6207" s="0" t="n">
        <v>2006</v>
      </c>
      <c r="D6207" s="0" t="s">
        <v>16</v>
      </c>
      <c r="E6207" s="0" t="s">
        <v>243</v>
      </c>
      <c r="F6207" s="0" t="n">
        <v>0.2</v>
      </c>
      <c r="G6207" s="0" t="n">
        <v>0.05</v>
      </c>
      <c r="H6207" s="0" t="n">
        <v>0</v>
      </c>
      <c r="I6207" s="0" t="n">
        <v>0.02</v>
      </c>
      <c r="J6207" s="0" t="n">
        <v>0.28</v>
      </c>
      <c r="M6207" s="0" t="s">
        <v>36</v>
      </c>
      <c r="N6207" s="0" t="s">
        <v>35</v>
      </c>
      <c r="P6207" s="0" t="n">
        <f aca="false">IF(AND(OR(Dashboard!$B$5="All",D6207=Dashboard!$B$5),OR(Dashboard!$D$5="All",N6207=Dashboard!$D$5),OR(AND(C6207&lt;&gt;"",C6207&gt;=Dashboard!$F$5,C6207&lt;=Dashboard!$H$5),AND(C6207="",Dashboard!$F$5&lt;=1980,Dashboard!$H$5&gt;=2016))),1,0)</f>
        <v>1</v>
      </c>
      <c r="Q6207" s="0" t="n">
        <f aca="false">J6207*P6207+ROW()*0.00000001</f>
        <v>0.28006207</v>
      </c>
    </row>
    <row r="6208" customFormat="false" ht="15" hidden="false" customHeight="false" outlineLevel="0" collapsed="false">
      <c r="A6208" s="0" t="s">
        <v>4657</v>
      </c>
      <c r="B6208" s="0" t="s">
        <v>873</v>
      </c>
      <c r="C6208" s="0" t="n">
        <v>1997</v>
      </c>
      <c r="D6208" s="0" t="s">
        <v>246</v>
      </c>
      <c r="E6208" s="0" t="s">
        <v>3913</v>
      </c>
      <c r="F6208" s="0" t="n">
        <v>0</v>
      </c>
      <c r="G6208" s="0" t="n">
        <v>0</v>
      </c>
      <c r="H6208" s="0" t="n">
        <v>0.28</v>
      </c>
      <c r="I6208" s="0" t="n">
        <v>0</v>
      </c>
      <c r="J6208" s="0" t="n">
        <v>0.28</v>
      </c>
      <c r="N6208" s="0" t="s">
        <v>154</v>
      </c>
      <c r="P6208" s="0" t="n">
        <f aca="false">IF(AND(OR(Dashboard!$B$5="All",D6208=Dashboard!$B$5),OR(Dashboard!$D$5="All",N6208=Dashboard!$D$5),OR(AND(C6208&lt;&gt;"",C6208&gt;=Dashboard!$F$5,C6208&lt;=Dashboard!$H$5),AND(C6208="",Dashboard!$F$5&lt;=1980,Dashboard!$H$5&gt;=2016))),1,0)</f>
        <v>1</v>
      </c>
      <c r="Q6208" s="0" t="n">
        <f aca="false">J6208*P6208+ROW()*0.00000001</f>
        <v>0.28006208</v>
      </c>
    </row>
    <row r="6209" customFormat="false" ht="15" hidden="false" customHeight="false" outlineLevel="0" collapsed="false">
      <c r="A6209" s="0" t="s">
        <v>4658</v>
      </c>
      <c r="B6209" s="0" t="s">
        <v>94</v>
      </c>
      <c r="C6209" s="0" t="n">
        <v>2016</v>
      </c>
      <c r="D6209" s="0" t="s">
        <v>71</v>
      </c>
      <c r="E6209" s="0" t="s">
        <v>782</v>
      </c>
      <c r="F6209" s="0" t="n">
        <v>0.04</v>
      </c>
      <c r="G6209" s="0" t="n">
        <v>0.11</v>
      </c>
      <c r="H6209" s="0" t="n">
        <v>0.11</v>
      </c>
      <c r="I6209" s="0" t="n">
        <v>0.03</v>
      </c>
      <c r="J6209" s="0" t="n">
        <v>0.28</v>
      </c>
      <c r="N6209" s="0" t="s">
        <v>74</v>
      </c>
      <c r="P6209" s="0" t="n">
        <f aca="false">IF(AND(OR(Dashboard!$B$5="All",D6209=Dashboard!$B$5),OR(Dashboard!$D$5="All",N6209=Dashboard!$D$5),OR(AND(C6209&lt;&gt;"",C6209&gt;=Dashboard!$F$5,C6209&lt;=Dashboard!$H$5),AND(C6209="",Dashboard!$F$5&lt;=1980,Dashboard!$H$5&gt;=2016))),1,0)</f>
        <v>1</v>
      </c>
      <c r="Q6209" s="0" t="n">
        <f aca="false">J6209*P6209+ROW()*0.00000001</f>
        <v>0.28006209</v>
      </c>
    </row>
    <row r="6210" customFormat="false" ht="15" hidden="false" customHeight="false" outlineLevel="0" collapsed="false">
      <c r="A6210" s="0" t="s">
        <v>4285</v>
      </c>
      <c r="B6210" s="0" t="s">
        <v>64</v>
      </c>
      <c r="C6210" s="0" t="n">
        <v>2011</v>
      </c>
      <c r="D6210" s="0" t="s">
        <v>34</v>
      </c>
      <c r="E6210" s="0" t="s">
        <v>195</v>
      </c>
      <c r="F6210" s="0" t="n">
        <v>0.03</v>
      </c>
      <c r="G6210" s="0" t="n">
        <v>0.21</v>
      </c>
      <c r="H6210" s="0" t="n">
        <v>0</v>
      </c>
      <c r="I6210" s="0" t="n">
        <v>0.04</v>
      </c>
      <c r="J6210" s="0" t="n">
        <v>0.28</v>
      </c>
      <c r="K6210" s="0" t="n">
        <v>55</v>
      </c>
      <c r="L6210" s="0" t="n">
        <v>3.9</v>
      </c>
      <c r="M6210" s="0" t="s">
        <v>36</v>
      </c>
      <c r="N6210" s="0" t="s">
        <v>66</v>
      </c>
      <c r="O6210" s="0" t="s">
        <v>53</v>
      </c>
      <c r="P6210" s="0" t="n">
        <f aca="false">IF(AND(OR(Dashboard!$B$5="All",D6210=Dashboard!$B$5),OR(Dashboard!$D$5="All",N6210=Dashboard!$D$5),OR(AND(C6210&lt;&gt;"",C6210&gt;=Dashboard!$F$5,C6210&lt;=Dashboard!$H$5),AND(C6210="",Dashboard!$F$5&lt;=1980,Dashboard!$H$5&gt;=2016))),1,0)</f>
        <v>1</v>
      </c>
      <c r="Q6210" s="0" t="n">
        <f aca="false">J6210*P6210+ROW()*0.00000001</f>
        <v>0.2800621</v>
      </c>
    </row>
    <row r="6211" customFormat="false" ht="15" hidden="false" customHeight="false" outlineLevel="0" collapsed="false">
      <c r="A6211" s="0" t="s">
        <v>4659</v>
      </c>
      <c r="B6211" s="0" t="s">
        <v>33</v>
      </c>
      <c r="C6211" s="0" t="n">
        <v>2009</v>
      </c>
      <c r="D6211" s="0" t="s">
        <v>114</v>
      </c>
      <c r="E6211" s="0" t="s">
        <v>124</v>
      </c>
      <c r="F6211" s="0" t="n">
        <v>0.12</v>
      </c>
      <c r="G6211" s="0" t="n">
        <v>0.13</v>
      </c>
      <c r="H6211" s="0" t="n">
        <v>0</v>
      </c>
      <c r="I6211" s="0" t="n">
        <v>0.03</v>
      </c>
      <c r="J6211" s="0" t="n">
        <v>0.28</v>
      </c>
      <c r="M6211" s="0" t="s">
        <v>73</v>
      </c>
      <c r="N6211" s="0" t="s">
        <v>35</v>
      </c>
      <c r="P6211" s="0" t="n">
        <f aca="false">IF(AND(OR(Dashboard!$B$5="All",D6211=Dashboard!$B$5),OR(Dashboard!$D$5="All",N6211=Dashboard!$D$5),OR(AND(C6211&lt;&gt;"",C6211&gt;=Dashboard!$F$5,C6211&lt;=Dashboard!$H$5),AND(C6211="",Dashboard!$F$5&lt;=1980,Dashboard!$H$5&gt;=2016))),1,0)</f>
        <v>1</v>
      </c>
      <c r="Q6211" s="0" t="n">
        <f aca="false">J6211*P6211+ROW()*0.00000001</f>
        <v>0.28006211</v>
      </c>
    </row>
    <row r="6212" customFormat="false" ht="15" hidden="false" customHeight="false" outlineLevel="0" collapsed="false">
      <c r="A6212" s="0" t="s">
        <v>4660</v>
      </c>
      <c r="B6212" s="0" t="s">
        <v>117</v>
      </c>
      <c r="C6212" s="0" t="n">
        <v>1998</v>
      </c>
      <c r="D6212" s="0" t="s">
        <v>246</v>
      </c>
      <c r="E6212" s="0" t="s">
        <v>91</v>
      </c>
      <c r="F6212" s="0" t="n">
        <v>0.15</v>
      </c>
      <c r="G6212" s="0" t="n">
        <v>0.11</v>
      </c>
      <c r="H6212" s="0" t="n">
        <v>0</v>
      </c>
      <c r="I6212" s="0" t="n">
        <v>0.02</v>
      </c>
      <c r="J6212" s="0" t="n">
        <v>0.28</v>
      </c>
      <c r="N6212" s="0" t="s">
        <v>74</v>
      </c>
      <c r="P6212" s="0" t="n">
        <f aca="false">IF(AND(OR(Dashboard!$B$5="All",D6212=Dashboard!$B$5),OR(Dashboard!$D$5="All",N6212=Dashboard!$D$5),OR(AND(C6212&lt;&gt;"",C6212&gt;=Dashboard!$F$5,C6212&lt;=Dashboard!$H$5),AND(C6212="",Dashboard!$F$5&lt;=1980,Dashboard!$H$5&gt;=2016))),1,0)</f>
        <v>1</v>
      </c>
      <c r="Q6212" s="0" t="n">
        <f aca="false">J6212*P6212+ROW()*0.00000001</f>
        <v>0.28006212</v>
      </c>
    </row>
    <row r="6213" customFormat="false" ht="15" hidden="false" customHeight="false" outlineLevel="0" collapsed="false">
      <c r="A6213" s="0" t="s">
        <v>4661</v>
      </c>
      <c r="B6213" s="0" t="s">
        <v>76</v>
      </c>
      <c r="C6213" s="0" t="n">
        <v>2008</v>
      </c>
      <c r="D6213" s="0" t="s">
        <v>71</v>
      </c>
      <c r="E6213" s="0" t="s">
        <v>328</v>
      </c>
      <c r="F6213" s="0" t="n">
        <v>0</v>
      </c>
      <c r="G6213" s="0" t="n">
        <v>0</v>
      </c>
      <c r="H6213" s="0" t="n">
        <v>0.28</v>
      </c>
      <c r="I6213" s="0" t="n">
        <v>0</v>
      </c>
      <c r="J6213" s="0" t="n">
        <v>0.28</v>
      </c>
      <c r="N6213" s="0" t="s">
        <v>74</v>
      </c>
      <c r="P6213" s="0" t="n">
        <f aca="false">IF(AND(OR(Dashboard!$B$5="All",D6213=Dashboard!$B$5),OR(Dashboard!$D$5="All",N6213=Dashboard!$D$5),OR(AND(C6213&lt;&gt;"",C6213&gt;=Dashboard!$F$5,C6213&lt;=Dashboard!$H$5),AND(C6213="",Dashboard!$F$5&lt;=1980,Dashboard!$H$5&gt;=2016))),1,0)</f>
        <v>1</v>
      </c>
      <c r="Q6213" s="0" t="n">
        <f aca="false">J6213*P6213+ROW()*0.00000001</f>
        <v>0.28006213</v>
      </c>
    </row>
    <row r="6214" customFormat="false" ht="15" hidden="false" customHeight="false" outlineLevel="0" collapsed="false">
      <c r="A6214" s="0" t="s">
        <v>1344</v>
      </c>
      <c r="B6214" s="0" t="s">
        <v>144</v>
      </c>
      <c r="C6214" s="0" t="n">
        <v>2005</v>
      </c>
      <c r="D6214" s="0" t="s">
        <v>16</v>
      </c>
      <c r="E6214" s="0" t="s">
        <v>91</v>
      </c>
      <c r="F6214" s="0" t="n">
        <v>0.21</v>
      </c>
      <c r="G6214" s="0" t="n">
        <v>0.06</v>
      </c>
      <c r="H6214" s="0" t="n">
        <v>0</v>
      </c>
      <c r="I6214" s="0" t="n">
        <v>0.01</v>
      </c>
      <c r="J6214" s="0" t="n">
        <v>0.28</v>
      </c>
      <c r="K6214" s="0" t="n">
        <v>71</v>
      </c>
      <c r="M6214" s="0" t="s">
        <v>125</v>
      </c>
      <c r="N6214" s="0" t="s">
        <v>66</v>
      </c>
      <c r="O6214" s="0" t="s">
        <v>37</v>
      </c>
      <c r="P6214" s="0" t="n">
        <f aca="false">IF(AND(OR(Dashboard!$B$5="All",D6214=Dashboard!$B$5),OR(Dashboard!$D$5="All",N6214=Dashboard!$D$5),OR(AND(C6214&lt;&gt;"",C6214&gt;=Dashboard!$F$5,C6214&lt;=Dashboard!$H$5),AND(C6214="",Dashboard!$F$5&lt;=1980,Dashboard!$H$5&gt;=2016))),1,0)</f>
        <v>1</v>
      </c>
      <c r="Q6214" s="0" t="n">
        <f aca="false">J6214*P6214+ROW()*0.00000001</f>
        <v>0.28006214</v>
      </c>
    </row>
    <row r="6215" customFormat="false" ht="15" hidden="false" customHeight="false" outlineLevel="0" collapsed="false">
      <c r="A6215" s="0" t="s">
        <v>4662</v>
      </c>
      <c r="B6215" s="0" t="s">
        <v>33</v>
      </c>
      <c r="C6215" s="0" t="n">
        <v>2011</v>
      </c>
      <c r="D6215" s="0" t="s">
        <v>52</v>
      </c>
      <c r="E6215" s="0" t="s">
        <v>124</v>
      </c>
      <c r="F6215" s="0" t="n">
        <v>0.21</v>
      </c>
      <c r="G6215" s="0" t="n">
        <v>0.04</v>
      </c>
      <c r="H6215" s="0" t="n">
        <v>0</v>
      </c>
      <c r="I6215" s="0" t="n">
        <v>0.02</v>
      </c>
      <c r="J6215" s="0" t="n">
        <v>0.28</v>
      </c>
      <c r="M6215" s="0" t="s">
        <v>36</v>
      </c>
      <c r="N6215" s="0" t="s">
        <v>35</v>
      </c>
      <c r="P6215" s="0" t="n">
        <f aca="false">IF(AND(OR(Dashboard!$B$5="All",D6215=Dashboard!$B$5),OR(Dashboard!$D$5="All",N6215=Dashboard!$D$5),OR(AND(C6215&lt;&gt;"",C6215&gt;=Dashboard!$F$5,C6215&lt;=Dashboard!$H$5),AND(C6215="",Dashboard!$F$5&lt;=1980,Dashboard!$H$5&gt;=2016))),1,0)</f>
        <v>1</v>
      </c>
      <c r="Q6215" s="0" t="n">
        <f aca="false">J6215*P6215+ROW()*0.00000001</f>
        <v>0.28006215</v>
      </c>
    </row>
    <row r="6216" customFormat="false" ht="15" hidden="false" customHeight="false" outlineLevel="0" collapsed="false">
      <c r="A6216" s="0" t="s">
        <v>4663</v>
      </c>
      <c r="B6216" s="0" t="s">
        <v>64</v>
      </c>
      <c r="C6216" s="0" t="n">
        <v>2007</v>
      </c>
      <c r="D6216" s="0" t="s">
        <v>102</v>
      </c>
      <c r="E6216" s="0" t="s">
        <v>154</v>
      </c>
      <c r="F6216" s="0" t="n">
        <v>0.2</v>
      </c>
      <c r="G6216" s="0" t="n">
        <v>0.02</v>
      </c>
      <c r="H6216" s="0" t="n">
        <v>0.03</v>
      </c>
      <c r="I6216" s="0" t="n">
        <v>0.02</v>
      </c>
      <c r="J6216" s="0" t="n">
        <v>0.28</v>
      </c>
      <c r="K6216" s="0" t="n">
        <v>89</v>
      </c>
      <c r="L6216" s="0" t="n">
        <v>7.6</v>
      </c>
      <c r="M6216" s="0" t="s">
        <v>103</v>
      </c>
      <c r="N6216" s="0" t="s">
        <v>66</v>
      </c>
      <c r="O6216" s="0" t="s">
        <v>42</v>
      </c>
      <c r="P6216" s="0" t="n">
        <f aca="false">IF(AND(OR(Dashboard!$B$5="All",D6216=Dashboard!$B$5),OR(Dashboard!$D$5="All",N6216=Dashboard!$D$5),OR(AND(C6216&lt;&gt;"",C6216&gt;=Dashboard!$F$5,C6216&lt;=Dashboard!$H$5),AND(C6216="",Dashboard!$F$5&lt;=1980,Dashboard!$H$5&gt;=2016))),1,0)</f>
        <v>1</v>
      </c>
      <c r="Q6216" s="0" t="n">
        <f aca="false">J6216*P6216+ROW()*0.00000001</f>
        <v>0.28006216</v>
      </c>
    </row>
    <row r="6217" customFormat="false" ht="15" hidden="false" customHeight="false" outlineLevel="0" collapsed="false">
      <c r="A6217" s="0" t="s">
        <v>2326</v>
      </c>
      <c r="B6217" s="0" t="s">
        <v>76</v>
      </c>
      <c r="C6217" s="0" t="n">
        <v>2009</v>
      </c>
      <c r="D6217" s="0" t="s">
        <v>71</v>
      </c>
      <c r="E6217" s="0" t="s">
        <v>91</v>
      </c>
      <c r="F6217" s="0" t="n">
        <v>0.11</v>
      </c>
      <c r="G6217" s="0" t="n">
        <v>0.01</v>
      </c>
      <c r="H6217" s="0" t="n">
        <v>0</v>
      </c>
      <c r="I6217" s="0" t="n">
        <v>0.16</v>
      </c>
      <c r="J6217" s="0" t="n">
        <v>0.28</v>
      </c>
      <c r="K6217" s="0" t="n">
        <v>55</v>
      </c>
      <c r="L6217" s="0" t="n">
        <v>7.5</v>
      </c>
      <c r="M6217" s="0" t="s">
        <v>103</v>
      </c>
      <c r="N6217" s="0" t="s">
        <v>74</v>
      </c>
      <c r="O6217" s="0" t="s">
        <v>53</v>
      </c>
      <c r="P6217" s="0" t="n">
        <f aca="false">IF(AND(OR(Dashboard!$B$5="All",D6217=Dashboard!$B$5),OR(Dashboard!$D$5="All",N6217=Dashboard!$D$5),OR(AND(C6217&lt;&gt;"",C6217&gt;=Dashboard!$F$5,C6217&lt;=Dashboard!$H$5),AND(C6217="",Dashboard!$F$5&lt;=1980,Dashboard!$H$5&gt;=2016))),1,0)</f>
        <v>1</v>
      </c>
      <c r="Q6217" s="0" t="n">
        <f aca="false">J6217*P6217+ROW()*0.00000001</f>
        <v>0.28006217</v>
      </c>
    </row>
    <row r="6218" customFormat="false" ht="15" hidden="false" customHeight="false" outlineLevel="0" collapsed="false">
      <c r="A6218" s="0" t="s">
        <v>4101</v>
      </c>
      <c r="B6218" s="0" t="s">
        <v>64</v>
      </c>
      <c r="C6218" s="0" t="n">
        <v>2013</v>
      </c>
      <c r="D6218" s="0" t="s">
        <v>246</v>
      </c>
      <c r="E6218" s="0" t="s">
        <v>91</v>
      </c>
      <c r="F6218" s="0" t="n">
        <v>0.16</v>
      </c>
      <c r="G6218" s="0" t="n">
        <v>0.1</v>
      </c>
      <c r="H6218" s="0" t="n">
        <v>0</v>
      </c>
      <c r="I6218" s="0" t="n">
        <v>0.02</v>
      </c>
      <c r="J6218" s="0" t="n">
        <v>0.28</v>
      </c>
      <c r="K6218" s="0" t="n">
        <v>59</v>
      </c>
      <c r="L6218" s="0" t="n">
        <v>5.6</v>
      </c>
      <c r="M6218" s="0" t="s">
        <v>36</v>
      </c>
      <c r="N6218" s="0" t="s">
        <v>66</v>
      </c>
      <c r="O6218" s="0" t="s">
        <v>53</v>
      </c>
      <c r="P6218" s="0" t="n">
        <f aca="false">IF(AND(OR(Dashboard!$B$5="All",D6218=Dashboard!$B$5),OR(Dashboard!$D$5="All",N6218=Dashboard!$D$5),OR(AND(C6218&lt;&gt;"",C6218&gt;=Dashboard!$F$5,C6218&lt;=Dashboard!$H$5),AND(C6218="",Dashboard!$F$5&lt;=1980,Dashboard!$H$5&gt;=2016))),1,0)</f>
        <v>1</v>
      </c>
      <c r="Q6218" s="0" t="n">
        <f aca="false">J6218*P6218+ROW()*0.00000001</f>
        <v>0.28006218</v>
      </c>
    </row>
    <row r="6219" customFormat="false" ht="15" hidden="false" customHeight="false" outlineLevel="0" collapsed="false">
      <c r="A6219" s="0" t="s">
        <v>4664</v>
      </c>
      <c r="B6219" s="0" t="s">
        <v>78</v>
      </c>
      <c r="C6219" s="0" t="n">
        <v>1992</v>
      </c>
      <c r="D6219" s="0" t="s">
        <v>41</v>
      </c>
      <c r="E6219" s="0" t="s">
        <v>1081</v>
      </c>
      <c r="F6219" s="0" t="n">
        <v>0</v>
      </c>
      <c r="G6219" s="0" t="n">
        <v>0</v>
      </c>
      <c r="H6219" s="0" t="n">
        <v>0.28</v>
      </c>
      <c r="I6219" s="0" t="n">
        <v>0</v>
      </c>
      <c r="J6219" s="0" t="n">
        <v>0.28</v>
      </c>
      <c r="N6219" s="0" t="s">
        <v>35</v>
      </c>
      <c r="P6219" s="0" t="n">
        <f aca="false">IF(AND(OR(Dashboard!$B$5="All",D6219=Dashboard!$B$5),OR(Dashboard!$D$5="All",N6219=Dashboard!$D$5),OR(AND(C6219&lt;&gt;"",C6219&gt;=Dashboard!$F$5,C6219&lt;=Dashboard!$H$5),AND(C6219="",Dashboard!$F$5&lt;=1980,Dashboard!$H$5&gt;=2016))),1,0)</f>
        <v>1</v>
      </c>
      <c r="Q6219" s="0" t="n">
        <f aca="false">J6219*P6219+ROW()*0.00000001</f>
        <v>0.28006219</v>
      </c>
    </row>
    <row r="6220" customFormat="false" ht="15" hidden="false" customHeight="false" outlineLevel="0" collapsed="false">
      <c r="A6220" s="0" t="s">
        <v>768</v>
      </c>
      <c r="B6220" s="0" t="s">
        <v>873</v>
      </c>
      <c r="C6220" s="0" t="n">
        <v>1994</v>
      </c>
      <c r="D6220" s="0" t="s">
        <v>58</v>
      </c>
      <c r="E6220" s="0" t="s">
        <v>154</v>
      </c>
      <c r="F6220" s="0" t="n">
        <v>0</v>
      </c>
      <c r="G6220" s="0" t="n">
        <v>0</v>
      </c>
      <c r="H6220" s="0" t="n">
        <v>0.28</v>
      </c>
      <c r="I6220" s="0" t="n">
        <v>0</v>
      </c>
      <c r="J6220" s="0" t="n">
        <v>0.28</v>
      </c>
      <c r="N6220" s="0" t="s">
        <v>154</v>
      </c>
      <c r="P6220" s="0" t="n">
        <f aca="false">IF(AND(OR(Dashboard!$B$5="All",D6220=Dashboard!$B$5),OR(Dashboard!$D$5="All",N6220=Dashboard!$D$5),OR(AND(C6220&lt;&gt;"",C6220&gt;=Dashboard!$F$5,C6220&lt;=Dashboard!$H$5),AND(C6220="",Dashboard!$F$5&lt;=1980,Dashboard!$H$5&gt;=2016))),1,0)</f>
        <v>1</v>
      </c>
      <c r="Q6220" s="0" t="n">
        <f aca="false">J6220*P6220+ROW()*0.00000001</f>
        <v>0.2800622</v>
      </c>
    </row>
    <row r="6221" customFormat="false" ht="15" hidden="false" customHeight="false" outlineLevel="0" collapsed="false">
      <c r="A6221" s="0" t="s">
        <v>4665</v>
      </c>
      <c r="B6221" s="0" t="s">
        <v>76</v>
      </c>
      <c r="C6221" s="0" t="n">
        <v>2003</v>
      </c>
      <c r="D6221" s="0" t="s">
        <v>34</v>
      </c>
      <c r="E6221" s="0" t="s">
        <v>160</v>
      </c>
      <c r="F6221" s="0" t="n">
        <v>0.14</v>
      </c>
      <c r="G6221" s="0" t="n">
        <v>0.11</v>
      </c>
      <c r="H6221" s="0" t="n">
        <v>0</v>
      </c>
      <c r="I6221" s="0" t="n">
        <v>0.04</v>
      </c>
      <c r="J6221" s="0" t="n">
        <v>0.28</v>
      </c>
      <c r="L6221" s="0" t="n">
        <v>8.5</v>
      </c>
      <c r="M6221" s="0" t="s">
        <v>103</v>
      </c>
      <c r="N6221" s="0" t="s">
        <v>74</v>
      </c>
      <c r="P6221" s="0" t="n">
        <f aca="false">IF(AND(OR(Dashboard!$B$5="All",D6221=Dashboard!$B$5),OR(Dashboard!$D$5="All",N6221=Dashboard!$D$5),OR(AND(C6221&lt;&gt;"",C6221&gt;=Dashboard!$F$5,C6221&lt;=Dashboard!$H$5),AND(C6221="",Dashboard!$F$5&lt;=1980,Dashboard!$H$5&gt;=2016))),1,0)</f>
        <v>1</v>
      </c>
      <c r="Q6221" s="0" t="n">
        <f aca="false">J6221*P6221+ROW()*0.00000001</f>
        <v>0.28006221</v>
      </c>
    </row>
    <row r="6222" customFormat="false" ht="15" hidden="false" customHeight="false" outlineLevel="0" collapsed="false">
      <c r="A6222" s="0" t="s">
        <v>4666</v>
      </c>
      <c r="B6222" s="0" t="s">
        <v>50</v>
      </c>
      <c r="C6222" s="0" t="n">
        <v>2006</v>
      </c>
      <c r="D6222" s="0" t="s">
        <v>48</v>
      </c>
      <c r="E6222" s="0" t="s">
        <v>154</v>
      </c>
      <c r="F6222" s="0" t="n">
        <v>0</v>
      </c>
      <c r="G6222" s="0" t="n">
        <v>0</v>
      </c>
      <c r="H6222" s="0" t="n">
        <v>0.28</v>
      </c>
      <c r="I6222" s="0" t="n">
        <v>0</v>
      </c>
      <c r="J6222" s="0" t="n">
        <v>0.28</v>
      </c>
      <c r="N6222" s="0" t="s">
        <v>35</v>
      </c>
      <c r="P6222" s="0" t="n">
        <f aca="false">IF(AND(OR(Dashboard!$B$5="All",D6222=Dashboard!$B$5),OR(Dashboard!$D$5="All",N6222=Dashboard!$D$5),OR(AND(C6222&lt;&gt;"",C6222&gt;=Dashboard!$F$5,C6222&lt;=Dashboard!$H$5),AND(C6222="",Dashboard!$F$5&lt;=1980,Dashboard!$H$5&gt;=2016))),1,0)</f>
        <v>1</v>
      </c>
      <c r="Q6222" s="0" t="n">
        <f aca="false">J6222*P6222+ROW()*0.00000001</f>
        <v>0.28006222</v>
      </c>
    </row>
    <row r="6223" customFormat="false" ht="15" hidden="false" customHeight="false" outlineLevel="0" collapsed="false">
      <c r="A6223" s="0" t="s">
        <v>4667</v>
      </c>
      <c r="B6223" s="0" t="s">
        <v>186</v>
      </c>
      <c r="C6223" s="0" t="n">
        <v>2003</v>
      </c>
      <c r="D6223" s="0" t="s">
        <v>52</v>
      </c>
      <c r="E6223" s="0" t="s">
        <v>35</v>
      </c>
      <c r="F6223" s="0" t="n">
        <v>0</v>
      </c>
      <c r="G6223" s="0" t="n">
        <v>0</v>
      </c>
      <c r="H6223" s="0" t="n">
        <v>0.27</v>
      </c>
      <c r="I6223" s="0" t="n">
        <v>0.01</v>
      </c>
      <c r="J6223" s="0" t="n">
        <v>0.28</v>
      </c>
      <c r="N6223" s="0" t="s">
        <v>35</v>
      </c>
      <c r="P6223" s="0" t="n">
        <f aca="false">IF(AND(OR(Dashboard!$B$5="All",D6223=Dashboard!$B$5),OR(Dashboard!$D$5="All",N6223=Dashboard!$D$5),OR(AND(C6223&lt;&gt;"",C6223&gt;=Dashboard!$F$5,C6223&lt;=Dashboard!$H$5),AND(C6223="",Dashboard!$F$5&lt;=1980,Dashboard!$H$5&gt;=2016))),1,0)</f>
        <v>1</v>
      </c>
      <c r="Q6223" s="0" t="n">
        <f aca="false">J6223*P6223+ROW()*0.00000001</f>
        <v>0.28006223</v>
      </c>
    </row>
    <row r="6224" customFormat="false" ht="15" hidden="false" customHeight="false" outlineLevel="0" collapsed="false">
      <c r="A6224" s="0" t="s">
        <v>4668</v>
      </c>
      <c r="B6224" s="0" t="s">
        <v>117</v>
      </c>
      <c r="C6224" s="0" t="n">
        <v>1998</v>
      </c>
      <c r="D6224" s="0" t="s">
        <v>46</v>
      </c>
      <c r="E6224" s="0" t="s">
        <v>220</v>
      </c>
      <c r="F6224" s="0" t="n">
        <v>0</v>
      </c>
      <c r="G6224" s="0" t="n">
        <v>0</v>
      </c>
      <c r="H6224" s="0" t="n">
        <v>0.26</v>
      </c>
      <c r="I6224" s="0" t="n">
        <v>0.02</v>
      </c>
      <c r="J6224" s="0" t="n">
        <v>0.28</v>
      </c>
      <c r="N6224" s="0" t="s">
        <v>74</v>
      </c>
      <c r="P6224" s="0" t="n">
        <f aca="false">IF(AND(OR(Dashboard!$B$5="All",D6224=Dashboard!$B$5),OR(Dashboard!$D$5="All",N6224=Dashboard!$D$5),OR(AND(C6224&lt;&gt;"",C6224&gt;=Dashboard!$F$5,C6224&lt;=Dashboard!$H$5),AND(C6224="",Dashboard!$F$5&lt;=1980,Dashboard!$H$5&gt;=2016))),1,0)</f>
        <v>1</v>
      </c>
      <c r="Q6224" s="0" t="n">
        <f aca="false">J6224*P6224+ROW()*0.00000001</f>
        <v>0.28006224</v>
      </c>
    </row>
    <row r="6225" customFormat="false" ht="15" hidden="false" customHeight="false" outlineLevel="0" collapsed="false">
      <c r="A6225" s="0" t="s">
        <v>1281</v>
      </c>
      <c r="B6225" s="0" t="s">
        <v>186</v>
      </c>
      <c r="C6225" s="0" t="n">
        <v>2001</v>
      </c>
      <c r="D6225" s="0" t="s">
        <v>34</v>
      </c>
      <c r="E6225" s="0" t="s">
        <v>449</v>
      </c>
      <c r="F6225" s="0" t="n">
        <v>0.21</v>
      </c>
      <c r="G6225" s="0" t="n">
        <v>0.06</v>
      </c>
      <c r="H6225" s="0" t="n">
        <v>0</v>
      </c>
      <c r="I6225" s="0" t="n">
        <v>0.01</v>
      </c>
      <c r="J6225" s="0" t="n">
        <v>0.28</v>
      </c>
      <c r="K6225" s="0" t="n">
        <v>78</v>
      </c>
      <c r="L6225" s="0" t="n">
        <v>7.7</v>
      </c>
      <c r="M6225" s="0" t="s">
        <v>103</v>
      </c>
      <c r="N6225" s="0" t="s">
        <v>35</v>
      </c>
      <c r="O6225" s="0" t="s">
        <v>37</v>
      </c>
      <c r="P6225" s="0" t="n">
        <f aca="false">IF(AND(OR(Dashboard!$B$5="All",D6225=Dashboard!$B$5),OR(Dashboard!$D$5="All",N6225=Dashboard!$D$5),OR(AND(C6225&lt;&gt;"",C6225&gt;=Dashboard!$F$5,C6225&lt;=Dashboard!$H$5),AND(C6225="",Dashboard!$F$5&lt;=1980,Dashboard!$H$5&gt;=2016))),1,0)</f>
        <v>1</v>
      </c>
      <c r="Q6225" s="0" t="n">
        <f aca="false">J6225*P6225+ROW()*0.00000001</f>
        <v>0.28006225</v>
      </c>
    </row>
    <row r="6226" customFormat="false" ht="15" hidden="false" customHeight="false" outlineLevel="0" collapsed="false">
      <c r="A6226" s="0" t="s">
        <v>3777</v>
      </c>
      <c r="B6226" s="0" t="s">
        <v>70</v>
      </c>
      <c r="C6226" s="0" t="n">
        <v>2014</v>
      </c>
      <c r="D6226" s="0" t="s">
        <v>71</v>
      </c>
      <c r="E6226" s="0" t="s">
        <v>328</v>
      </c>
      <c r="F6226" s="0" t="n">
        <v>0.09</v>
      </c>
      <c r="G6226" s="0" t="n">
        <v>0.1</v>
      </c>
      <c r="H6226" s="0" t="n">
        <v>0.06</v>
      </c>
      <c r="I6226" s="0" t="n">
        <v>0.04</v>
      </c>
      <c r="J6226" s="0" t="n">
        <v>0.28</v>
      </c>
      <c r="K6226" s="0" t="n">
        <v>71</v>
      </c>
      <c r="L6226" s="0" t="n">
        <v>7.3</v>
      </c>
      <c r="M6226" s="0" t="s">
        <v>103</v>
      </c>
      <c r="N6226" s="0" t="s">
        <v>74</v>
      </c>
      <c r="O6226" s="0" t="s">
        <v>37</v>
      </c>
      <c r="P6226" s="0" t="n">
        <f aca="false">IF(AND(OR(Dashboard!$B$5="All",D6226=Dashboard!$B$5),OR(Dashboard!$D$5="All",N6226=Dashboard!$D$5),OR(AND(C6226&lt;&gt;"",C6226&gt;=Dashboard!$F$5,C6226&lt;=Dashboard!$H$5),AND(C6226="",Dashboard!$F$5&lt;=1980,Dashboard!$H$5&gt;=2016))),1,0)</f>
        <v>1</v>
      </c>
      <c r="Q6226" s="0" t="n">
        <f aca="false">J6226*P6226+ROW()*0.00000001</f>
        <v>0.28006226</v>
      </c>
    </row>
    <row r="6227" customFormat="false" ht="15" hidden="false" customHeight="false" outlineLevel="0" collapsed="false">
      <c r="A6227" s="0" t="s">
        <v>4669</v>
      </c>
      <c r="B6227" s="0" t="s">
        <v>50</v>
      </c>
      <c r="C6227" s="0" t="n">
        <v>2011</v>
      </c>
      <c r="D6227" s="0" t="s">
        <v>58</v>
      </c>
      <c r="E6227" s="0" t="s">
        <v>91</v>
      </c>
      <c r="F6227" s="0" t="n">
        <v>0.26</v>
      </c>
      <c r="G6227" s="0" t="n">
        <v>0</v>
      </c>
      <c r="H6227" s="0" t="n">
        <v>0</v>
      </c>
      <c r="I6227" s="0" t="n">
        <v>0.02</v>
      </c>
      <c r="J6227" s="0" t="n">
        <v>0.28</v>
      </c>
      <c r="M6227" s="0" t="s">
        <v>36</v>
      </c>
      <c r="N6227" s="0" t="s">
        <v>35</v>
      </c>
      <c r="P6227" s="0" t="n">
        <f aca="false">IF(AND(OR(Dashboard!$B$5="All",D6227=Dashboard!$B$5),OR(Dashboard!$D$5="All",N6227=Dashboard!$D$5),OR(AND(C6227&lt;&gt;"",C6227&gt;=Dashboard!$F$5,C6227&lt;=Dashboard!$H$5),AND(C6227="",Dashboard!$F$5&lt;=1980,Dashboard!$H$5&gt;=2016))),1,0)</f>
        <v>1</v>
      </c>
      <c r="Q6227" s="0" t="n">
        <f aca="false">J6227*P6227+ROW()*0.00000001</f>
        <v>0.28006227</v>
      </c>
    </row>
    <row r="6228" customFormat="false" ht="15" hidden="false" customHeight="false" outlineLevel="0" collapsed="false">
      <c r="A6228" s="0" t="s">
        <v>4670</v>
      </c>
      <c r="B6228" s="0" t="s">
        <v>117</v>
      </c>
      <c r="C6228" s="0" t="n">
        <v>1998</v>
      </c>
      <c r="D6228" s="0" t="s">
        <v>102</v>
      </c>
      <c r="E6228" s="0" t="s">
        <v>142</v>
      </c>
      <c r="F6228" s="0" t="n">
        <v>0.15</v>
      </c>
      <c r="G6228" s="0" t="n">
        <v>0.1</v>
      </c>
      <c r="H6228" s="0" t="n">
        <v>0</v>
      </c>
      <c r="I6228" s="0" t="n">
        <v>0.02</v>
      </c>
      <c r="J6228" s="0" t="n">
        <v>0.28</v>
      </c>
      <c r="N6228" s="0" t="s">
        <v>74</v>
      </c>
      <c r="P6228" s="0" t="n">
        <f aca="false">IF(AND(OR(Dashboard!$B$5="All",D6228=Dashboard!$B$5),OR(Dashboard!$D$5="All",N6228=Dashboard!$D$5),OR(AND(C6228&lt;&gt;"",C6228&gt;=Dashboard!$F$5,C6228&lt;=Dashboard!$H$5),AND(C6228="",Dashboard!$F$5&lt;=1980,Dashboard!$H$5&gt;=2016))),1,0)</f>
        <v>1</v>
      </c>
      <c r="Q6228" s="0" t="n">
        <f aca="false">J6228*P6228+ROW()*0.00000001</f>
        <v>0.28006228</v>
      </c>
    </row>
    <row r="6229" customFormat="false" ht="15" hidden="false" customHeight="false" outlineLevel="0" collapsed="false">
      <c r="A6229" s="0" t="s">
        <v>4671</v>
      </c>
      <c r="B6229" s="0" t="s">
        <v>76</v>
      </c>
      <c r="C6229" s="0" t="n">
        <v>2008</v>
      </c>
      <c r="D6229" s="0" t="s">
        <v>71</v>
      </c>
      <c r="E6229" s="0" t="s">
        <v>418</v>
      </c>
      <c r="F6229" s="0" t="n">
        <v>0.14</v>
      </c>
      <c r="G6229" s="0" t="n">
        <v>0.11</v>
      </c>
      <c r="H6229" s="0" t="n">
        <v>0</v>
      </c>
      <c r="I6229" s="0" t="n">
        <v>0.04</v>
      </c>
      <c r="J6229" s="0" t="n">
        <v>0.28</v>
      </c>
      <c r="M6229" s="0" t="s">
        <v>125</v>
      </c>
      <c r="N6229" s="0" t="s">
        <v>74</v>
      </c>
      <c r="P6229" s="0" t="n">
        <f aca="false">IF(AND(OR(Dashboard!$B$5="All",D6229=Dashboard!$B$5),OR(Dashboard!$D$5="All",N6229=Dashboard!$D$5),OR(AND(C6229&lt;&gt;"",C6229&gt;=Dashboard!$F$5,C6229&lt;=Dashboard!$H$5),AND(C6229="",Dashboard!$F$5&lt;=1980,Dashboard!$H$5&gt;=2016))),1,0)</f>
        <v>1</v>
      </c>
      <c r="Q6229" s="0" t="n">
        <f aca="false">J6229*P6229+ROW()*0.00000001</f>
        <v>0.28006229</v>
      </c>
    </row>
    <row r="6230" customFormat="false" ht="15" hidden="false" customHeight="false" outlineLevel="0" collapsed="false">
      <c r="A6230" s="0" t="s">
        <v>2242</v>
      </c>
      <c r="B6230" s="0" t="s">
        <v>144</v>
      </c>
      <c r="C6230" s="0" t="n">
        <v>2005</v>
      </c>
      <c r="D6230" s="0" t="s">
        <v>71</v>
      </c>
      <c r="E6230" s="0" t="s">
        <v>91</v>
      </c>
      <c r="F6230" s="0" t="n">
        <v>0.21</v>
      </c>
      <c r="G6230" s="0" t="n">
        <v>0.06</v>
      </c>
      <c r="H6230" s="0" t="n">
        <v>0</v>
      </c>
      <c r="I6230" s="0" t="n">
        <v>0.01</v>
      </c>
      <c r="J6230" s="0" t="n">
        <v>0.28</v>
      </c>
      <c r="K6230" s="0" t="n">
        <v>60</v>
      </c>
      <c r="L6230" s="0" t="n">
        <v>7.8</v>
      </c>
      <c r="M6230" s="0" t="s">
        <v>73</v>
      </c>
      <c r="N6230" s="0" t="s">
        <v>66</v>
      </c>
      <c r="O6230" s="0" t="s">
        <v>53</v>
      </c>
      <c r="P6230" s="0" t="n">
        <f aca="false">IF(AND(OR(Dashboard!$B$5="All",D6230=Dashboard!$B$5),OR(Dashboard!$D$5="All",N6230=Dashboard!$D$5),OR(AND(C6230&lt;&gt;"",C6230&gt;=Dashboard!$F$5,C6230&lt;=Dashboard!$H$5),AND(C6230="",Dashboard!$F$5&lt;=1980,Dashboard!$H$5&gt;=2016))),1,0)</f>
        <v>1</v>
      </c>
      <c r="Q6230" s="0" t="n">
        <f aca="false">J6230*P6230+ROW()*0.00000001</f>
        <v>0.2800623</v>
      </c>
    </row>
    <row r="6231" customFormat="false" ht="15" hidden="false" customHeight="false" outlineLevel="0" collapsed="false">
      <c r="A6231" s="0" t="s">
        <v>4672</v>
      </c>
      <c r="B6231" s="0" t="s">
        <v>76</v>
      </c>
      <c r="C6231" s="0" t="n">
        <v>2003</v>
      </c>
      <c r="D6231" s="0" t="s">
        <v>34</v>
      </c>
      <c r="E6231" s="0" t="s">
        <v>449</v>
      </c>
      <c r="F6231" s="0" t="n">
        <v>0.14</v>
      </c>
      <c r="G6231" s="0" t="n">
        <v>0.11</v>
      </c>
      <c r="H6231" s="0" t="n">
        <v>0</v>
      </c>
      <c r="I6231" s="0" t="n">
        <v>0.04</v>
      </c>
      <c r="J6231" s="0" t="n">
        <v>0.28</v>
      </c>
      <c r="K6231" s="0" t="n">
        <v>65</v>
      </c>
      <c r="L6231" s="0" t="n">
        <v>7.7</v>
      </c>
      <c r="M6231" s="0" t="s">
        <v>103</v>
      </c>
      <c r="N6231" s="0" t="s">
        <v>74</v>
      </c>
      <c r="O6231" s="0" t="s">
        <v>67</v>
      </c>
      <c r="P6231" s="0" t="n">
        <f aca="false">IF(AND(OR(Dashboard!$B$5="All",D6231=Dashboard!$B$5),OR(Dashboard!$D$5="All",N6231=Dashboard!$D$5),OR(AND(C6231&lt;&gt;"",C6231&gt;=Dashboard!$F$5,C6231&lt;=Dashboard!$H$5),AND(C6231="",Dashboard!$F$5&lt;=1980,Dashboard!$H$5&gt;=2016))),1,0)</f>
        <v>1</v>
      </c>
      <c r="Q6231" s="0" t="n">
        <f aca="false">J6231*P6231+ROW()*0.00000001</f>
        <v>0.28006231</v>
      </c>
    </row>
    <row r="6232" customFormat="false" ht="15" hidden="false" customHeight="false" outlineLevel="0" collapsed="false">
      <c r="A6232" s="0" t="s">
        <v>4673</v>
      </c>
      <c r="B6232" s="0" t="s">
        <v>76</v>
      </c>
      <c r="C6232" s="0" t="n">
        <v>2008</v>
      </c>
      <c r="D6232" s="0" t="s">
        <v>34</v>
      </c>
      <c r="E6232" s="0" t="s">
        <v>142</v>
      </c>
      <c r="F6232" s="0" t="n">
        <v>0.14</v>
      </c>
      <c r="G6232" s="0" t="n">
        <v>0.11</v>
      </c>
      <c r="H6232" s="0" t="n">
        <v>0</v>
      </c>
      <c r="I6232" s="0" t="n">
        <v>0.04</v>
      </c>
      <c r="J6232" s="0" t="n">
        <v>0.28</v>
      </c>
      <c r="K6232" s="0" t="n">
        <v>55</v>
      </c>
      <c r="M6232" s="0" t="s">
        <v>36</v>
      </c>
      <c r="N6232" s="0" t="s">
        <v>74</v>
      </c>
      <c r="O6232" s="0" t="s">
        <v>53</v>
      </c>
      <c r="P6232" s="0" t="n">
        <f aca="false">IF(AND(OR(Dashboard!$B$5="All",D6232=Dashboard!$B$5),OR(Dashboard!$D$5="All",N6232=Dashboard!$D$5),OR(AND(C6232&lt;&gt;"",C6232&gt;=Dashboard!$F$5,C6232&lt;=Dashboard!$H$5),AND(C6232="",Dashboard!$F$5&lt;=1980,Dashboard!$H$5&gt;=2016))),1,0)</f>
        <v>1</v>
      </c>
      <c r="Q6232" s="0" t="n">
        <f aca="false">J6232*P6232+ROW()*0.00000001</f>
        <v>0.28006232</v>
      </c>
    </row>
    <row r="6233" customFormat="false" ht="15" hidden="false" customHeight="false" outlineLevel="0" collapsed="false">
      <c r="A6233" s="0" t="s">
        <v>3100</v>
      </c>
      <c r="B6233" s="0" t="s">
        <v>33</v>
      </c>
      <c r="C6233" s="0" t="n">
        <v>2006</v>
      </c>
      <c r="D6233" s="0" t="s">
        <v>114</v>
      </c>
      <c r="E6233" s="0" t="s">
        <v>418</v>
      </c>
      <c r="F6233" s="0" t="n">
        <v>0.23</v>
      </c>
      <c r="G6233" s="0" t="n">
        <v>0.02</v>
      </c>
      <c r="H6233" s="0" t="n">
        <v>0</v>
      </c>
      <c r="I6233" s="0" t="n">
        <v>0.02</v>
      </c>
      <c r="J6233" s="0" t="n">
        <v>0.28</v>
      </c>
      <c r="K6233" s="0" t="n">
        <v>56</v>
      </c>
      <c r="L6233" s="0" t="n">
        <v>5.8</v>
      </c>
      <c r="M6233" s="0" t="s">
        <v>125</v>
      </c>
      <c r="N6233" s="0" t="s">
        <v>35</v>
      </c>
      <c r="O6233" s="0" t="s">
        <v>53</v>
      </c>
      <c r="P6233" s="0" t="n">
        <f aca="false">IF(AND(OR(Dashboard!$B$5="All",D6233=Dashboard!$B$5),OR(Dashboard!$D$5="All",N6233=Dashboard!$D$5),OR(AND(C6233&lt;&gt;"",C6233&gt;=Dashboard!$F$5,C6233&lt;=Dashboard!$H$5),AND(C6233="",Dashboard!$F$5&lt;=1980,Dashboard!$H$5&gt;=2016))),1,0)</f>
        <v>1</v>
      </c>
      <c r="Q6233" s="0" t="n">
        <f aca="false">J6233*P6233+ROW()*0.00000001</f>
        <v>0.28006233</v>
      </c>
    </row>
    <row r="6234" customFormat="false" ht="15" hidden="false" customHeight="false" outlineLevel="0" collapsed="false">
      <c r="A6234" s="0" t="s">
        <v>4674</v>
      </c>
      <c r="B6234" s="0" t="s">
        <v>85</v>
      </c>
      <c r="C6234" s="0" t="n">
        <v>2001</v>
      </c>
      <c r="D6234" s="0" t="s">
        <v>34</v>
      </c>
      <c r="E6234" s="0" t="s">
        <v>220</v>
      </c>
      <c r="F6234" s="0" t="n">
        <v>0</v>
      </c>
      <c r="G6234" s="0" t="n">
        <v>0</v>
      </c>
      <c r="H6234" s="0" t="n">
        <v>0.27</v>
      </c>
      <c r="I6234" s="0" t="n">
        <v>0.01</v>
      </c>
      <c r="J6234" s="0" t="n">
        <v>0.28</v>
      </c>
      <c r="N6234" s="0" t="s">
        <v>35</v>
      </c>
      <c r="P6234" s="0" t="n">
        <f aca="false">IF(AND(OR(Dashboard!$B$5="All",D6234=Dashboard!$B$5),OR(Dashboard!$D$5="All",N6234=Dashboard!$D$5),OR(AND(C6234&lt;&gt;"",C6234&gt;=Dashboard!$F$5,C6234&lt;=Dashboard!$H$5),AND(C6234="",Dashboard!$F$5&lt;=1980,Dashboard!$H$5&gt;=2016))),1,0)</f>
        <v>1</v>
      </c>
      <c r="Q6234" s="0" t="n">
        <f aca="false">J6234*P6234+ROW()*0.00000001</f>
        <v>0.28006234</v>
      </c>
    </row>
    <row r="6235" customFormat="false" ht="15" hidden="false" customHeight="false" outlineLevel="0" collapsed="false">
      <c r="A6235" s="0" t="s">
        <v>4675</v>
      </c>
      <c r="B6235" s="0" t="s">
        <v>85</v>
      </c>
      <c r="C6235" s="0" t="n">
        <v>2003</v>
      </c>
      <c r="D6235" s="0" t="s">
        <v>16</v>
      </c>
      <c r="E6235" s="0" t="s">
        <v>220</v>
      </c>
      <c r="F6235" s="0" t="n">
        <v>0.2</v>
      </c>
      <c r="G6235" s="0" t="n">
        <v>0.07</v>
      </c>
      <c r="H6235" s="0" t="n">
        <v>0</v>
      </c>
      <c r="I6235" s="0" t="n">
        <v>0</v>
      </c>
      <c r="J6235" s="0" t="n">
        <v>0.28</v>
      </c>
      <c r="K6235" s="0" t="n">
        <v>91</v>
      </c>
      <c r="L6235" s="0" t="n">
        <v>9.1</v>
      </c>
      <c r="M6235" s="0" t="s">
        <v>103</v>
      </c>
      <c r="N6235" s="0" t="s">
        <v>35</v>
      </c>
      <c r="O6235" s="0" t="s">
        <v>60</v>
      </c>
      <c r="P6235" s="0" t="n">
        <f aca="false">IF(AND(OR(Dashboard!$B$5="All",D6235=Dashboard!$B$5),OR(Dashboard!$D$5="All",N6235=Dashboard!$D$5),OR(AND(C6235&lt;&gt;"",C6235&gt;=Dashboard!$F$5,C6235&lt;=Dashboard!$H$5),AND(C6235="",Dashboard!$F$5&lt;=1980,Dashboard!$H$5&gt;=2016))),1,0)</f>
        <v>1</v>
      </c>
      <c r="Q6235" s="0" t="n">
        <f aca="false">J6235*P6235+ROW()*0.00000001</f>
        <v>0.28006235</v>
      </c>
    </row>
    <row r="6236" customFormat="false" ht="15" hidden="false" customHeight="false" outlineLevel="0" collapsed="false">
      <c r="A6236" s="0" t="s">
        <v>4676</v>
      </c>
      <c r="B6236" s="0" t="s">
        <v>76</v>
      </c>
      <c r="C6236" s="0" t="n">
        <v>2002</v>
      </c>
      <c r="D6236" s="0" t="s">
        <v>114</v>
      </c>
      <c r="E6236" s="0" t="s">
        <v>124</v>
      </c>
      <c r="F6236" s="0" t="n">
        <v>0.14</v>
      </c>
      <c r="G6236" s="0" t="n">
        <v>0.11</v>
      </c>
      <c r="H6236" s="0" t="n">
        <v>0</v>
      </c>
      <c r="I6236" s="0" t="n">
        <v>0.04</v>
      </c>
      <c r="J6236" s="0" t="n">
        <v>0.28</v>
      </c>
      <c r="K6236" s="0" t="n">
        <v>57</v>
      </c>
      <c r="L6236" s="0" t="n">
        <v>7</v>
      </c>
      <c r="M6236" s="0" t="s">
        <v>36</v>
      </c>
      <c r="N6236" s="0" t="s">
        <v>74</v>
      </c>
      <c r="O6236" s="0" t="s">
        <v>53</v>
      </c>
      <c r="P6236" s="0" t="n">
        <f aca="false">IF(AND(OR(Dashboard!$B$5="All",D6236=Dashboard!$B$5),OR(Dashboard!$D$5="All",N6236=Dashboard!$D$5),OR(AND(C6236&lt;&gt;"",C6236&gt;=Dashboard!$F$5,C6236&lt;=Dashboard!$H$5),AND(C6236="",Dashboard!$F$5&lt;=1980,Dashboard!$H$5&gt;=2016))),1,0)</f>
        <v>1</v>
      </c>
      <c r="Q6236" s="0" t="n">
        <f aca="false">J6236*P6236+ROW()*0.00000001</f>
        <v>0.28006236</v>
      </c>
    </row>
    <row r="6237" customFormat="false" ht="15" hidden="false" customHeight="false" outlineLevel="0" collapsed="false">
      <c r="A6237" s="0" t="s">
        <v>4677</v>
      </c>
      <c r="B6237" s="0" t="s">
        <v>50</v>
      </c>
      <c r="C6237" s="0" t="n">
        <v>2009</v>
      </c>
      <c r="D6237" s="0" t="s">
        <v>46</v>
      </c>
      <c r="E6237" s="0" t="s">
        <v>1607</v>
      </c>
      <c r="F6237" s="0" t="n">
        <v>0.13</v>
      </c>
      <c r="G6237" s="0" t="n">
        <v>0</v>
      </c>
      <c r="H6237" s="0" t="n">
        <v>0.14</v>
      </c>
      <c r="I6237" s="0" t="n">
        <v>0.01</v>
      </c>
      <c r="J6237" s="0" t="n">
        <v>0.28</v>
      </c>
      <c r="K6237" s="0" t="n">
        <v>80</v>
      </c>
      <c r="L6237" s="0" t="n">
        <v>8.7</v>
      </c>
      <c r="M6237" s="0" t="s">
        <v>73</v>
      </c>
      <c r="N6237" s="0" t="s">
        <v>35</v>
      </c>
      <c r="O6237" s="0" t="s">
        <v>37</v>
      </c>
      <c r="P6237" s="0" t="n">
        <f aca="false">IF(AND(OR(Dashboard!$B$5="All",D6237=Dashboard!$B$5),OR(Dashboard!$D$5="All",N6237=Dashboard!$D$5),OR(AND(C6237&lt;&gt;"",C6237&gt;=Dashboard!$F$5,C6237&lt;=Dashboard!$H$5),AND(C6237="",Dashboard!$F$5&lt;=1980,Dashboard!$H$5&gt;=2016))),1,0)</f>
        <v>1</v>
      </c>
      <c r="Q6237" s="0" t="n">
        <f aca="false">J6237*P6237+ROW()*0.00000001</f>
        <v>0.28006237</v>
      </c>
    </row>
    <row r="6238" customFormat="false" ht="15" hidden="false" customHeight="false" outlineLevel="0" collapsed="false">
      <c r="A6238" s="0" t="s">
        <v>4678</v>
      </c>
      <c r="B6238" s="0" t="s">
        <v>873</v>
      </c>
      <c r="C6238" s="0" t="n">
        <v>1996</v>
      </c>
      <c r="D6238" s="0" t="s">
        <v>56</v>
      </c>
      <c r="E6238" s="0" t="s">
        <v>328</v>
      </c>
      <c r="F6238" s="0" t="n">
        <v>0</v>
      </c>
      <c r="G6238" s="0" t="n">
        <v>0</v>
      </c>
      <c r="H6238" s="0" t="n">
        <v>0.28</v>
      </c>
      <c r="I6238" s="0" t="n">
        <v>0</v>
      </c>
      <c r="J6238" s="0" t="n">
        <v>0.28</v>
      </c>
      <c r="N6238" s="0" t="s">
        <v>154</v>
      </c>
      <c r="P6238" s="0" t="n">
        <f aca="false">IF(AND(OR(Dashboard!$B$5="All",D6238=Dashboard!$B$5),OR(Dashboard!$D$5="All",N6238=Dashboard!$D$5),OR(AND(C6238&lt;&gt;"",C6238&gt;=Dashboard!$F$5,C6238&lt;=Dashboard!$H$5),AND(C6238="",Dashboard!$F$5&lt;=1980,Dashboard!$H$5&gt;=2016))),1,0)</f>
        <v>1</v>
      </c>
      <c r="Q6238" s="0" t="n">
        <f aca="false">J6238*P6238+ROW()*0.00000001</f>
        <v>0.28006238</v>
      </c>
    </row>
    <row r="6239" customFormat="false" ht="15" hidden="false" customHeight="false" outlineLevel="0" collapsed="false">
      <c r="A6239" s="0" t="s">
        <v>4679</v>
      </c>
      <c r="B6239" s="0" t="s">
        <v>117</v>
      </c>
      <c r="C6239" s="0" t="n">
        <v>1997</v>
      </c>
      <c r="D6239" s="0" t="s">
        <v>58</v>
      </c>
      <c r="E6239" s="0" t="s">
        <v>4680</v>
      </c>
      <c r="F6239" s="0" t="n">
        <v>0.06</v>
      </c>
      <c r="G6239" s="0" t="n">
        <v>0.04</v>
      </c>
      <c r="H6239" s="0" t="n">
        <v>0.15</v>
      </c>
      <c r="I6239" s="0" t="n">
        <v>0.02</v>
      </c>
      <c r="J6239" s="0" t="n">
        <v>0.28</v>
      </c>
      <c r="N6239" s="0" t="s">
        <v>74</v>
      </c>
      <c r="P6239" s="0" t="n">
        <f aca="false">IF(AND(OR(Dashboard!$B$5="All",D6239=Dashboard!$B$5),OR(Dashboard!$D$5="All",N6239=Dashboard!$D$5),OR(AND(C6239&lt;&gt;"",C6239&gt;=Dashboard!$F$5,C6239&lt;=Dashboard!$H$5),AND(C6239="",Dashboard!$F$5&lt;=1980,Dashboard!$H$5&gt;=2016))),1,0)</f>
        <v>1</v>
      </c>
      <c r="Q6239" s="0" t="n">
        <f aca="false">J6239*P6239+ROW()*0.00000001</f>
        <v>0.28006239</v>
      </c>
    </row>
    <row r="6240" customFormat="false" ht="15" hidden="false" customHeight="false" outlineLevel="0" collapsed="false">
      <c r="A6240" s="0" t="s">
        <v>4681</v>
      </c>
      <c r="B6240" s="0" t="s">
        <v>70</v>
      </c>
      <c r="C6240" s="0" t="n">
        <v>2013</v>
      </c>
      <c r="D6240" s="0" t="s">
        <v>56</v>
      </c>
      <c r="E6240" s="0" t="s">
        <v>142</v>
      </c>
      <c r="F6240" s="0" t="n">
        <v>0.11</v>
      </c>
      <c r="G6240" s="0" t="n">
        <v>0.11</v>
      </c>
      <c r="H6240" s="0" t="n">
        <v>0.01</v>
      </c>
      <c r="I6240" s="0" t="n">
        <v>0.05</v>
      </c>
      <c r="J6240" s="0" t="n">
        <v>0.28</v>
      </c>
      <c r="K6240" s="0" t="n">
        <v>58</v>
      </c>
      <c r="L6240" s="0" t="n">
        <v>6.7</v>
      </c>
      <c r="M6240" s="0" t="s">
        <v>73</v>
      </c>
      <c r="N6240" s="0" t="s">
        <v>74</v>
      </c>
      <c r="O6240" s="0" t="s">
        <v>53</v>
      </c>
      <c r="P6240" s="0" t="n">
        <f aca="false">IF(AND(OR(Dashboard!$B$5="All",D6240=Dashboard!$B$5),OR(Dashboard!$D$5="All",N6240=Dashboard!$D$5),OR(AND(C6240&lt;&gt;"",C6240&gt;=Dashboard!$F$5,C6240&lt;=Dashboard!$H$5),AND(C6240="",Dashboard!$F$5&lt;=1980,Dashboard!$H$5&gt;=2016))),1,0)</f>
        <v>1</v>
      </c>
      <c r="Q6240" s="0" t="n">
        <f aca="false">J6240*P6240+ROW()*0.00000001</f>
        <v>0.2800624</v>
      </c>
    </row>
    <row r="6241" customFormat="false" ht="15" hidden="false" customHeight="false" outlineLevel="0" collapsed="false">
      <c r="A6241" s="0" t="s">
        <v>4682</v>
      </c>
      <c r="B6241" s="0" t="s">
        <v>45</v>
      </c>
      <c r="C6241" s="0" t="n">
        <v>2000</v>
      </c>
      <c r="D6241" s="0" t="s">
        <v>16</v>
      </c>
      <c r="E6241" s="0" t="s">
        <v>35</v>
      </c>
      <c r="F6241" s="0" t="n">
        <v>0</v>
      </c>
      <c r="G6241" s="0" t="n">
        <v>0</v>
      </c>
      <c r="H6241" s="0" t="n">
        <v>0.28</v>
      </c>
      <c r="I6241" s="0" t="n">
        <v>0</v>
      </c>
      <c r="J6241" s="0" t="n">
        <v>0.28</v>
      </c>
      <c r="N6241" s="0" t="s">
        <v>35</v>
      </c>
      <c r="P6241" s="0" t="n">
        <f aca="false">IF(AND(OR(Dashboard!$B$5="All",D6241=Dashboard!$B$5),OR(Dashboard!$D$5="All",N6241=Dashboard!$D$5),OR(AND(C6241&lt;&gt;"",C6241&gt;=Dashboard!$F$5,C6241&lt;=Dashboard!$H$5),AND(C6241="",Dashboard!$F$5&lt;=1980,Dashboard!$H$5&gt;=2016))),1,0)</f>
        <v>1</v>
      </c>
      <c r="Q6241" s="0" t="n">
        <f aca="false">J6241*P6241+ROW()*0.00000001</f>
        <v>0.28006241</v>
      </c>
    </row>
    <row r="6242" customFormat="false" ht="15" hidden="false" customHeight="false" outlineLevel="0" collapsed="false">
      <c r="A6242" s="0" t="s">
        <v>4683</v>
      </c>
      <c r="B6242" s="0" t="s">
        <v>97</v>
      </c>
      <c r="C6242" s="0" t="n">
        <v>2012</v>
      </c>
      <c r="D6242" s="0" t="s">
        <v>52</v>
      </c>
      <c r="E6242" s="0" t="s">
        <v>4684</v>
      </c>
      <c r="F6242" s="0" t="n">
        <v>0</v>
      </c>
      <c r="G6242" s="0" t="n">
        <v>0</v>
      </c>
      <c r="H6242" s="0" t="n">
        <v>0.28</v>
      </c>
      <c r="I6242" s="0" t="n">
        <v>0</v>
      </c>
      <c r="J6242" s="0" t="n">
        <v>0.28</v>
      </c>
      <c r="N6242" s="0" t="s">
        <v>35</v>
      </c>
      <c r="P6242" s="0" t="n">
        <f aca="false">IF(AND(OR(Dashboard!$B$5="All",D6242=Dashboard!$B$5),OR(Dashboard!$D$5="All",N6242=Dashboard!$D$5),OR(AND(C6242&lt;&gt;"",C6242&gt;=Dashboard!$F$5,C6242&lt;=Dashboard!$H$5),AND(C6242="",Dashboard!$F$5&lt;=1980,Dashboard!$H$5&gt;=2016))),1,0)</f>
        <v>1</v>
      </c>
      <c r="Q6242" s="0" t="n">
        <f aca="false">J6242*P6242+ROW()*0.00000001</f>
        <v>0.28006242</v>
      </c>
    </row>
    <row r="6243" customFormat="false" ht="15" hidden="false" customHeight="false" outlineLevel="0" collapsed="false">
      <c r="A6243" s="0" t="s">
        <v>4685</v>
      </c>
      <c r="B6243" s="0" t="s">
        <v>78</v>
      </c>
      <c r="C6243" s="0" t="n">
        <v>1995</v>
      </c>
      <c r="D6243" s="0" t="s">
        <v>52</v>
      </c>
      <c r="E6243" s="0" t="s">
        <v>4686</v>
      </c>
      <c r="F6243" s="0" t="n">
        <v>0</v>
      </c>
      <c r="G6243" s="0" t="n">
        <v>0</v>
      </c>
      <c r="H6243" s="0" t="n">
        <v>0.28</v>
      </c>
      <c r="I6243" s="0" t="n">
        <v>0</v>
      </c>
      <c r="J6243" s="0" t="n">
        <v>0.28</v>
      </c>
      <c r="N6243" s="0" t="s">
        <v>35</v>
      </c>
      <c r="P6243" s="0" t="n">
        <f aca="false">IF(AND(OR(Dashboard!$B$5="All",D6243=Dashboard!$B$5),OR(Dashboard!$D$5="All",N6243=Dashboard!$D$5),OR(AND(C6243&lt;&gt;"",C6243&gt;=Dashboard!$F$5,C6243&lt;=Dashboard!$H$5),AND(C6243="",Dashboard!$F$5&lt;=1980,Dashboard!$H$5&gt;=2016))),1,0)</f>
        <v>1</v>
      </c>
      <c r="Q6243" s="0" t="n">
        <f aca="false">J6243*P6243+ROW()*0.00000001</f>
        <v>0.28006243</v>
      </c>
    </row>
    <row r="6244" customFormat="false" ht="15" hidden="false" customHeight="false" outlineLevel="0" collapsed="false">
      <c r="A6244" s="0" t="s">
        <v>346</v>
      </c>
      <c r="B6244" s="0" t="s">
        <v>64</v>
      </c>
      <c r="C6244" s="0" t="n">
        <v>2006</v>
      </c>
      <c r="D6244" s="0" t="s">
        <v>34</v>
      </c>
      <c r="E6244" s="0" t="s">
        <v>142</v>
      </c>
      <c r="F6244" s="0" t="n">
        <v>0.24</v>
      </c>
      <c r="G6244" s="0" t="n">
        <v>0.01</v>
      </c>
      <c r="H6244" s="0" t="n">
        <v>0</v>
      </c>
      <c r="I6244" s="0" t="n">
        <v>0.02</v>
      </c>
      <c r="J6244" s="0" t="n">
        <v>0.28</v>
      </c>
      <c r="N6244" s="0" t="s">
        <v>66</v>
      </c>
      <c r="P6244" s="0" t="n">
        <f aca="false">IF(AND(OR(Dashboard!$B$5="All",D6244=Dashboard!$B$5),OR(Dashboard!$D$5="All",N6244=Dashboard!$D$5),OR(AND(C6244&lt;&gt;"",C6244&gt;=Dashboard!$F$5,C6244&lt;=Dashboard!$H$5),AND(C6244="",Dashboard!$F$5&lt;=1980,Dashboard!$H$5&gt;=2016))),1,0)</f>
        <v>1</v>
      </c>
      <c r="Q6244" s="0" t="n">
        <f aca="false">J6244*P6244+ROW()*0.00000001</f>
        <v>0.28006244</v>
      </c>
    </row>
    <row r="6245" customFormat="false" ht="15" hidden="false" customHeight="false" outlineLevel="0" collapsed="false">
      <c r="A6245" s="0" t="s">
        <v>4687</v>
      </c>
      <c r="B6245" s="0" t="s">
        <v>164</v>
      </c>
      <c r="C6245" s="0" t="n">
        <v>2011</v>
      </c>
      <c r="D6245" s="0" t="s">
        <v>52</v>
      </c>
      <c r="E6245" s="0" t="s">
        <v>89</v>
      </c>
      <c r="F6245" s="0" t="n">
        <v>0.05</v>
      </c>
      <c r="G6245" s="0" t="n">
        <v>0.03</v>
      </c>
      <c r="H6245" s="0" t="n">
        <v>0.17</v>
      </c>
      <c r="I6245" s="0" t="n">
        <v>0.02</v>
      </c>
      <c r="J6245" s="0" t="n">
        <v>0.27</v>
      </c>
      <c r="K6245" s="0" t="n">
        <v>74</v>
      </c>
      <c r="L6245" s="0" t="n">
        <v>7.2</v>
      </c>
      <c r="M6245" s="0" t="s">
        <v>36</v>
      </c>
      <c r="N6245" s="0" t="s">
        <v>74</v>
      </c>
      <c r="O6245" s="0" t="s">
        <v>37</v>
      </c>
      <c r="P6245" s="0" t="n">
        <f aca="false">IF(AND(OR(Dashboard!$B$5="All",D6245=Dashboard!$B$5),OR(Dashboard!$D$5="All",N6245=Dashboard!$D$5),OR(AND(C6245&lt;&gt;"",C6245&gt;=Dashboard!$F$5,C6245&lt;=Dashboard!$H$5),AND(C6245="",Dashboard!$F$5&lt;=1980,Dashboard!$H$5&gt;=2016))),1,0)</f>
        <v>1</v>
      </c>
      <c r="Q6245" s="0" t="n">
        <f aca="false">J6245*P6245+ROW()*0.00000001</f>
        <v>0.27006245</v>
      </c>
    </row>
    <row r="6246" customFormat="false" ht="15" hidden="false" customHeight="false" outlineLevel="0" collapsed="false">
      <c r="A6246" s="0" t="s">
        <v>3829</v>
      </c>
      <c r="B6246" s="0" t="s">
        <v>33</v>
      </c>
      <c r="C6246" s="0" t="n">
        <v>2009</v>
      </c>
      <c r="D6246" s="0" t="s">
        <v>71</v>
      </c>
      <c r="E6246" s="0" t="s">
        <v>91</v>
      </c>
      <c r="F6246" s="0" t="n">
        <v>0.11</v>
      </c>
      <c r="G6246" s="0" t="n">
        <v>0.14</v>
      </c>
      <c r="H6246" s="0" t="n">
        <v>0</v>
      </c>
      <c r="I6246" s="0" t="n">
        <v>0.03</v>
      </c>
      <c r="J6246" s="0" t="n">
        <v>0.27</v>
      </c>
      <c r="K6246" s="0" t="n">
        <v>75</v>
      </c>
      <c r="L6246" s="0" t="n">
        <v>8.3</v>
      </c>
      <c r="M6246" s="0" t="s">
        <v>125</v>
      </c>
      <c r="N6246" s="0" t="s">
        <v>35</v>
      </c>
      <c r="O6246" s="0" t="s">
        <v>37</v>
      </c>
      <c r="P6246" s="0" t="n">
        <f aca="false">IF(AND(OR(Dashboard!$B$5="All",D6246=Dashboard!$B$5),OR(Dashboard!$D$5="All",N6246=Dashboard!$D$5),OR(AND(C6246&lt;&gt;"",C6246&gt;=Dashboard!$F$5,C6246&lt;=Dashboard!$H$5),AND(C6246="",Dashboard!$F$5&lt;=1980,Dashboard!$H$5&gt;=2016))),1,0)</f>
        <v>1</v>
      </c>
      <c r="Q6246" s="0" t="n">
        <f aca="false">J6246*P6246+ROW()*0.00000001</f>
        <v>0.27006246</v>
      </c>
    </row>
    <row r="6247" customFormat="false" ht="15" hidden="false" customHeight="false" outlineLevel="0" collapsed="false">
      <c r="A6247" s="0" t="s">
        <v>4688</v>
      </c>
      <c r="B6247" s="0" t="s">
        <v>97</v>
      </c>
      <c r="C6247" s="0" t="n">
        <v>2016</v>
      </c>
      <c r="D6247" s="0" t="s">
        <v>114</v>
      </c>
      <c r="E6247" s="0" t="s">
        <v>211</v>
      </c>
      <c r="F6247" s="0" t="n">
        <v>0</v>
      </c>
      <c r="G6247" s="0" t="n">
        <v>0</v>
      </c>
      <c r="H6247" s="0" t="n">
        <v>0.27</v>
      </c>
      <c r="I6247" s="0" t="n">
        <v>0</v>
      </c>
      <c r="J6247" s="0" t="n">
        <v>0.27</v>
      </c>
      <c r="N6247" s="0" t="s">
        <v>35</v>
      </c>
      <c r="P6247" s="0" t="n">
        <f aca="false">IF(AND(OR(Dashboard!$B$5="All",D6247=Dashboard!$B$5),OR(Dashboard!$D$5="All",N6247=Dashboard!$D$5),OR(AND(C6247&lt;&gt;"",C6247&gt;=Dashboard!$F$5,C6247&lt;=Dashboard!$H$5),AND(C6247="",Dashboard!$F$5&lt;=1980,Dashboard!$H$5&gt;=2016))),1,0)</f>
        <v>1</v>
      </c>
      <c r="Q6247" s="0" t="n">
        <f aca="false">J6247*P6247+ROW()*0.00000001</f>
        <v>0.27006247</v>
      </c>
    </row>
    <row r="6248" customFormat="false" ht="15" hidden="false" customHeight="false" outlineLevel="0" collapsed="false">
      <c r="A6248" s="0" t="s">
        <v>4689</v>
      </c>
      <c r="B6248" s="0" t="s">
        <v>76</v>
      </c>
      <c r="C6248" s="0" t="n">
        <v>2007</v>
      </c>
      <c r="D6248" s="0" t="s">
        <v>34</v>
      </c>
      <c r="E6248" s="0" t="s">
        <v>91</v>
      </c>
      <c r="F6248" s="0" t="n">
        <v>0.13</v>
      </c>
      <c r="G6248" s="0" t="n">
        <v>0.11</v>
      </c>
      <c r="H6248" s="0" t="n">
        <v>0</v>
      </c>
      <c r="I6248" s="0" t="n">
        <v>0.04</v>
      </c>
      <c r="J6248" s="0" t="n">
        <v>0.27</v>
      </c>
      <c r="M6248" s="0" t="s">
        <v>103</v>
      </c>
      <c r="N6248" s="0" t="s">
        <v>74</v>
      </c>
      <c r="P6248" s="0" t="n">
        <f aca="false">IF(AND(OR(Dashboard!$B$5="All",D6248=Dashboard!$B$5),OR(Dashboard!$D$5="All",N6248=Dashboard!$D$5),OR(AND(C6248&lt;&gt;"",C6248&gt;=Dashboard!$F$5,C6248&lt;=Dashboard!$H$5),AND(C6248="",Dashboard!$F$5&lt;=1980,Dashboard!$H$5&gt;=2016))),1,0)</f>
        <v>1</v>
      </c>
      <c r="Q6248" s="0" t="n">
        <f aca="false">J6248*P6248+ROW()*0.00000001</f>
        <v>0.27006248</v>
      </c>
    </row>
    <row r="6249" customFormat="false" ht="15" hidden="false" customHeight="false" outlineLevel="0" collapsed="false">
      <c r="A6249" s="0" t="s">
        <v>4690</v>
      </c>
      <c r="B6249" s="0" t="s">
        <v>50</v>
      </c>
      <c r="C6249" s="0" t="n">
        <v>2007</v>
      </c>
      <c r="D6249" s="0" t="s">
        <v>52</v>
      </c>
      <c r="E6249" s="0" t="s">
        <v>35</v>
      </c>
      <c r="F6249" s="0" t="n">
        <v>0</v>
      </c>
      <c r="G6249" s="0" t="n">
        <v>0</v>
      </c>
      <c r="H6249" s="0" t="n">
        <v>0.27</v>
      </c>
      <c r="I6249" s="0" t="n">
        <v>0</v>
      </c>
      <c r="J6249" s="0" t="n">
        <v>0.27</v>
      </c>
      <c r="N6249" s="0" t="s">
        <v>35</v>
      </c>
      <c r="P6249" s="0" t="n">
        <f aca="false">IF(AND(OR(Dashboard!$B$5="All",D6249=Dashboard!$B$5),OR(Dashboard!$D$5="All",N6249=Dashboard!$D$5),OR(AND(C6249&lt;&gt;"",C6249&gt;=Dashboard!$F$5,C6249&lt;=Dashboard!$H$5),AND(C6249="",Dashboard!$F$5&lt;=1980,Dashboard!$H$5&gt;=2016))),1,0)</f>
        <v>1</v>
      </c>
      <c r="Q6249" s="0" t="n">
        <f aca="false">J6249*P6249+ROW()*0.00000001</f>
        <v>0.27006249</v>
      </c>
    </row>
    <row r="6250" customFormat="false" ht="15" hidden="false" customHeight="false" outlineLevel="0" collapsed="false">
      <c r="A6250" s="0" t="s">
        <v>4691</v>
      </c>
      <c r="B6250" s="0" t="s">
        <v>76</v>
      </c>
      <c r="C6250" s="0" t="n">
        <v>2000</v>
      </c>
      <c r="D6250" s="0" t="s">
        <v>34</v>
      </c>
      <c r="E6250" s="0" t="s">
        <v>72</v>
      </c>
      <c r="F6250" s="0" t="n">
        <v>0.13</v>
      </c>
      <c r="G6250" s="0" t="n">
        <v>0.1</v>
      </c>
      <c r="H6250" s="0" t="n">
        <v>0</v>
      </c>
      <c r="I6250" s="0" t="n">
        <v>0.04</v>
      </c>
      <c r="J6250" s="0" t="n">
        <v>0.27</v>
      </c>
      <c r="K6250" s="0" t="n">
        <v>65</v>
      </c>
      <c r="M6250" s="0" t="s">
        <v>36</v>
      </c>
      <c r="N6250" s="0" t="s">
        <v>74</v>
      </c>
      <c r="O6250" s="0" t="s">
        <v>67</v>
      </c>
      <c r="P6250" s="0" t="n">
        <f aca="false">IF(AND(OR(Dashboard!$B$5="All",D6250=Dashboard!$B$5),OR(Dashboard!$D$5="All",N6250=Dashboard!$D$5),OR(AND(C6250&lt;&gt;"",C6250&gt;=Dashboard!$F$5,C6250&lt;=Dashboard!$H$5),AND(C6250="",Dashboard!$F$5&lt;=1980,Dashboard!$H$5&gt;=2016))),1,0)</f>
        <v>1</v>
      </c>
      <c r="Q6250" s="0" t="n">
        <f aca="false">J6250*P6250+ROW()*0.00000001</f>
        <v>0.2700625</v>
      </c>
    </row>
    <row r="6251" customFormat="false" ht="15" hidden="false" customHeight="false" outlineLevel="0" collapsed="false">
      <c r="A6251" s="0" t="s">
        <v>4692</v>
      </c>
      <c r="B6251" s="0" t="s">
        <v>159</v>
      </c>
      <c r="C6251" s="0" t="n">
        <v>1982</v>
      </c>
      <c r="D6251" s="0" t="s">
        <v>71</v>
      </c>
      <c r="E6251" s="0" t="s">
        <v>1209</v>
      </c>
      <c r="F6251" s="0" t="n">
        <v>0.26</v>
      </c>
      <c r="G6251" s="0" t="n">
        <v>0.02</v>
      </c>
      <c r="H6251" s="0" t="n">
        <v>0</v>
      </c>
      <c r="I6251" s="0" t="n">
        <v>0</v>
      </c>
      <c r="J6251" s="0" t="n">
        <v>0.27</v>
      </c>
      <c r="N6251" s="0" t="s">
        <v>161</v>
      </c>
      <c r="P6251" s="0" t="n">
        <f aca="false">IF(AND(OR(Dashboard!$B$5="All",D6251=Dashboard!$B$5),OR(Dashboard!$D$5="All",N6251=Dashboard!$D$5),OR(AND(C6251&lt;&gt;"",C6251&gt;=Dashboard!$F$5,C6251&lt;=Dashboard!$H$5),AND(C6251="",Dashboard!$F$5&lt;=1980,Dashboard!$H$5&gt;=2016))),1,0)</f>
        <v>1</v>
      </c>
      <c r="Q6251" s="0" t="n">
        <f aca="false">J6251*P6251+ROW()*0.00000001</f>
        <v>0.27006251</v>
      </c>
    </row>
    <row r="6252" customFormat="false" ht="15" hidden="false" customHeight="false" outlineLevel="0" collapsed="false">
      <c r="A6252" s="0" t="s">
        <v>4693</v>
      </c>
      <c r="B6252" s="0" t="s">
        <v>144</v>
      </c>
      <c r="C6252" s="0" t="n">
        <v>2003</v>
      </c>
      <c r="D6252" s="0" t="s">
        <v>102</v>
      </c>
      <c r="E6252" s="0" t="s">
        <v>65</v>
      </c>
      <c r="F6252" s="0" t="n">
        <v>0.21</v>
      </c>
      <c r="G6252" s="0" t="n">
        <v>0.06</v>
      </c>
      <c r="H6252" s="0" t="n">
        <v>0</v>
      </c>
      <c r="I6252" s="0" t="n">
        <v>0.01</v>
      </c>
      <c r="J6252" s="0" t="n">
        <v>0.27</v>
      </c>
      <c r="K6252" s="0" t="n">
        <v>65</v>
      </c>
      <c r="L6252" s="0" t="n">
        <v>6.5</v>
      </c>
      <c r="M6252" s="0" t="s">
        <v>73</v>
      </c>
      <c r="N6252" s="0" t="s">
        <v>66</v>
      </c>
      <c r="O6252" s="0" t="s">
        <v>67</v>
      </c>
      <c r="P6252" s="0" t="n">
        <f aca="false">IF(AND(OR(Dashboard!$B$5="All",D6252=Dashboard!$B$5),OR(Dashboard!$D$5="All",N6252=Dashboard!$D$5),OR(AND(C6252&lt;&gt;"",C6252&gt;=Dashboard!$F$5,C6252&lt;=Dashboard!$H$5),AND(C6252="",Dashboard!$F$5&lt;=1980,Dashboard!$H$5&gt;=2016))),1,0)</f>
        <v>1</v>
      </c>
      <c r="Q6252" s="0" t="n">
        <f aca="false">J6252*P6252+ROW()*0.00000001</f>
        <v>0.27006252</v>
      </c>
    </row>
    <row r="6253" customFormat="false" ht="15" hidden="false" customHeight="false" outlineLevel="0" collapsed="false">
      <c r="A6253" s="0" t="s">
        <v>4472</v>
      </c>
      <c r="B6253" s="0" t="s">
        <v>70</v>
      </c>
      <c r="C6253" s="0" t="n">
        <v>2009</v>
      </c>
      <c r="D6253" s="0" t="s">
        <v>52</v>
      </c>
      <c r="E6253" s="0" t="s">
        <v>91</v>
      </c>
      <c r="F6253" s="0" t="n">
        <v>0.14</v>
      </c>
      <c r="G6253" s="0" t="n">
        <v>0.09</v>
      </c>
      <c r="H6253" s="0" t="n">
        <v>0</v>
      </c>
      <c r="I6253" s="0" t="n">
        <v>0.04</v>
      </c>
      <c r="J6253" s="0" t="n">
        <v>0.27</v>
      </c>
      <c r="K6253" s="0" t="n">
        <v>59</v>
      </c>
      <c r="L6253" s="0" t="n">
        <v>4.7</v>
      </c>
      <c r="M6253" s="0" t="s">
        <v>103</v>
      </c>
      <c r="N6253" s="0" t="s">
        <v>74</v>
      </c>
      <c r="O6253" s="0" t="s">
        <v>53</v>
      </c>
      <c r="P6253" s="0" t="n">
        <f aca="false">IF(AND(OR(Dashboard!$B$5="All",D6253=Dashboard!$B$5),OR(Dashboard!$D$5="All",N6253=Dashboard!$D$5),OR(AND(C6253&lt;&gt;"",C6253&gt;=Dashboard!$F$5,C6253&lt;=Dashboard!$H$5),AND(C6253="",Dashboard!$F$5&lt;=1980,Dashboard!$H$5&gt;=2016))),1,0)</f>
        <v>1</v>
      </c>
      <c r="Q6253" s="0" t="n">
        <f aca="false">J6253*P6253+ROW()*0.00000001</f>
        <v>0.27006253</v>
      </c>
    </row>
    <row r="6254" customFormat="false" ht="15" hidden="false" customHeight="false" outlineLevel="0" collapsed="false">
      <c r="A6254" s="0" t="s">
        <v>4694</v>
      </c>
      <c r="B6254" s="0" t="s">
        <v>117</v>
      </c>
      <c r="C6254" s="0" t="n">
        <v>1996</v>
      </c>
      <c r="D6254" s="0" t="s">
        <v>102</v>
      </c>
      <c r="E6254" s="0" t="s">
        <v>1768</v>
      </c>
      <c r="F6254" s="0" t="n">
        <v>0</v>
      </c>
      <c r="G6254" s="0" t="n">
        <v>0</v>
      </c>
      <c r="H6254" s="0" t="n">
        <v>0.26</v>
      </c>
      <c r="I6254" s="0" t="n">
        <v>0.02</v>
      </c>
      <c r="J6254" s="0" t="n">
        <v>0.27</v>
      </c>
      <c r="N6254" s="0" t="s">
        <v>74</v>
      </c>
      <c r="P6254" s="0" t="n">
        <f aca="false">IF(AND(OR(Dashboard!$B$5="All",D6254=Dashboard!$B$5),OR(Dashboard!$D$5="All",N6254=Dashboard!$D$5),OR(AND(C6254&lt;&gt;"",C6254&gt;=Dashboard!$F$5,C6254&lt;=Dashboard!$H$5),AND(C6254="",Dashboard!$F$5&lt;=1980,Dashboard!$H$5&gt;=2016))),1,0)</f>
        <v>1</v>
      </c>
      <c r="Q6254" s="0" t="n">
        <f aca="false">J6254*P6254+ROW()*0.00000001</f>
        <v>0.27006254</v>
      </c>
    </row>
    <row r="6255" customFormat="false" ht="15" hidden="false" customHeight="false" outlineLevel="0" collapsed="false">
      <c r="A6255" s="0" t="s">
        <v>673</v>
      </c>
      <c r="B6255" s="0" t="s">
        <v>186</v>
      </c>
      <c r="C6255" s="0" t="n">
        <v>2004</v>
      </c>
      <c r="D6255" s="0" t="s">
        <v>102</v>
      </c>
      <c r="E6255" s="0" t="s">
        <v>160</v>
      </c>
      <c r="F6255" s="0" t="n">
        <v>0.21</v>
      </c>
      <c r="G6255" s="0" t="n">
        <v>0.06</v>
      </c>
      <c r="H6255" s="0" t="n">
        <v>0</v>
      </c>
      <c r="I6255" s="0" t="n">
        <v>0.01</v>
      </c>
      <c r="J6255" s="0" t="n">
        <v>0.27</v>
      </c>
      <c r="K6255" s="0" t="n">
        <v>66</v>
      </c>
      <c r="L6255" s="0" t="n">
        <v>5.8</v>
      </c>
      <c r="M6255" s="0" t="s">
        <v>103</v>
      </c>
      <c r="N6255" s="0" t="s">
        <v>35</v>
      </c>
      <c r="O6255" s="0" t="s">
        <v>67</v>
      </c>
      <c r="P6255" s="0" t="n">
        <f aca="false">IF(AND(OR(Dashboard!$B$5="All",D6255=Dashboard!$B$5),OR(Dashboard!$D$5="All",N6255=Dashboard!$D$5),OR(AND(C6255&lt;&gt;"",C6255&gt;=Dashboard!$F$5,C6255&lt;=Dashboard!$H$5),AND(C6255="",Dashboard!$F$5&lt;=1980,Dashboard!$H$5&gt;=2016))),1,0)</f>
        <v>1</v>
      </c>
      <c r="Q6255" s="0" t="n">
        <f aca="false">J6255*P6255+ROW()*0.00000001</f>
        <v>0.27006255</v>
      </c>
    </row>
    <row r="6256" customFormat="false" ht="15" hidden="false" customHeight="false" outlineLevel="0" collapsed="false">
      <c r="A6256" s="0" t="s">
        <v>4695</v>
      </c>
      <c r="B6256" s="0" t="s">
        <v>85</v>
      </c>
      <c r="D6256" s="0" t="s">
        <v>71</v>
      </c>
      <c r="E6256" s="0" t="s">
        <v>520</v>
      </c>
      <c r="F6256" s="0" t="n">
        <v>0</v>
      </c>
      <c r="G6256" s="0" t="n">
        <v>0</v>
      </c>
      <c r="H6256" s="0" t="n">
        <v>0.27</v>
      </c>
      <c r="I6256" s="0" t="n">
        <v>0.01</v>
      </c>
      <c r="J6256" s="0" t="n">
        <v>0.27</v>
      </c>
      <c r="N6256" s="0" t="s">
        <v>35</v>
      </c>
      <c r="P6256" s="0" t="n">
        <f aca="false">IF(AND(OR(Dashboard!$B$5="All",D6256=Dashboard!$B$5),OR(Dashboard!$D$5="All",N6256=Dashboard!$D$5),OR(AND(C6256&lt;&gt;"",C6256&gt;=Dashboard!$F$5,C6256&lt;=Dashboard!$H$5),AND(C6256="",Dashboard!$F$5&lt;=1980,Dashboard!$H$5&gt;=2016))),1,0)</f>
        <v>1</v>
      </c>
      <c r="Q6256" s="0" t="n">
        <f aca="false">J6256*P6256+ROW()*0.00000001</f>
        <v>0.27006256</v>
      </c>
    </row>
    <row r="6257" customFormat="false" ht="15" hidden="false" customHeight="false" outlineLevel="0" collapsed="false">
      <c r="A6257" s="0" t="s">
        <v>2957</v>
      </c>
      <c r="B6257" s="0" t="s">
        <v>50</v>
      </c>
      <c r="C6257" s="0" t="n">
        <v>2006</v>
      </c>
      <c r="D6257" s="0" t="s">
        <v>16</v>
      </c>
      <c r="E6257" s="0" t="s">
        <v>91</v>
      </c>
      <c r="F6257" s="0" t="n">
        <v>0.24</v>
      </c>
      <c r="G6257" s="0" t="n">
        <v>0.01</v>
      </c>
      <c r="H6257" s="0" t="n">
        <v>0</v>
      </c>
      <c r="I6257" s="0" t="n">
        <v>0.02</v>
      </c>
      <c r="J6257" s="0" t="n">
        <v>0.27</v>
      </c>
      <c r="K6257" s="0" t="n">
        <v>71</v>
      </c>
      <c r="L6257" s="0" t="n">
        <v>6.4</v>
      </c>
      <c r="M6257" s="0" t="s">
        <v>36</v>
      </c>
      <c r="N6257" s="0" t="s">
        <v>35</v>
      </c>
      <c r="O6257" s="0" t="s">
        <v>37</v>
      </c>
      <c r="P6257" s="0" t="n">
        <f aca="false">IF(AND(OR(Dashboard!$B$5="All",D6257=Dashboard!$B$5),OR(Dashboard!$D$5="All",N6257=Dashboard!$D$5),OR(AND(C6257&lt;&gt;"",C6257&gt;=Dashboard!$F$5,C6257&lt;=Dashboard!$H$5),AND(C6257="",Dashboard!$F$5&lt;=1980,Dashboard!$H$5&gt;=2016))),1,0)</f>
        <v>1</v>
      </c>
      <c r="Q6257" s="0" t="n">
        <f aca="false">J6257*P6257+ROW()*0.00000001</f>
        <v>0.27006257</v>
      </c>
    </row>
    <row r="6258" customFormat="false" ht="15" hidden="false" customHeight="false" outlineLevel="0" collapsed="false">
      <c r="A6258" s="0" t="s">
        <v>4696</v>
      </c>
      <c r="B6258" s="0" t="s">
        <v>85</v>
      </c>
      <c r="C6258" s="0" t="n">
        <v>2002</v>
      </c>
      <c r="D6258" s="0" t="s">
        <v>41</v>
      </c>
      <c r="E6258" s="0" t="s">
        <v>220</v>
      </c>
      <c r="F6258" s="0" t="n">
        <v>0.2</v>
      </c>
      <c r="G6258" s="0" t="n">
        <v>0.07</v>
      </c>
      <c r="H6258" s="0" t="n">
        <v>0</v>
      </c>
      <c r="I6258" s="0" t="n">
        <v>0</v>
      </c>
      <c r="J6258" s="0" t="n">
        <v>0.27</v>
      </c>
      <c r="K6258" s="0" t="n">
        <v>69</v>
      </c>
      <c r="M6258" s="0" t="s">
        <v>36</v>
      </c>
      <c r="N6258" s="0" t="s">
        <v>35</v>
      </c>
      <c r="O6258" s="0" t="s">
        <v>67</v>
      </c>
      <c r="P6258" s="0" t="n">
        <f aca="false">IF(AND(OR(Dashboard!$B$5="All",D6258=Dashboard!$B$5),OR(Dashboard!$D$5="All",N6258=Dashboard!$D$5),OR(AND(C6258&lt;&gt;"",C6258&gt;=Dashboard!$F$5,C6258&lt;=Dashboard!$H$5),AND(C6258="",Dashboard!$F$5&lt;=1980,Dashboard!$H$5&gt;=2016))),1,0)</f>
        <v>1</v>
      </c>
      <c r="Q6258" s="0" t="n">
        <f aca="false">J6258*P6258+ROW()*0.00000001</f>
        <v>0.27006258</v>
      </c>
    </row>
    <row r="6259" customFormat="false" ht="15" hidden="false" customHeight="false" outlineLevel="0" collapsed="false">
      <c r="A6259" s="0" t="s">
        <v>4697</v>
      </c>
      <c r="B6259" s="0" t="s">
        <v>117</v>
      </c>
      <c r="C6259" s="0" t="n">
        <v>1998</v>
      </c>
      <c r="D6259" s="0" t="s">
        <v>71</v>
      </c>
      <c r="E6259" s="0" t="s">
        <v>211</v>
      </c>
      <c r="F6259" s="0" t="n">
        <v>0</v>
      </c>
      <c r="G6259" s="0" t="n">
        <v>0</v>
      </c>
      <c r="H6259" s="0" t="n">
        <v>0.26</v>
      </c>
      <c r="I6259" s="0" t="n">
        <v>0.02</v>
      </c>
      <c r="J6259" s="0" t="n">
        <v>0.27</v>
      </c>
      <c r="N6259" s="0" t="s">
        <v>74</v>
      </c>
      <c r="P6259" s="0" t="n">
        <f aca="false">IF(AND(OR(Dashboard!$B$5="All",D6259=Dashboard!$B$5),OR(Dashboard!$D$5="All",N6259=Dashboard!$D$5),OR(AND(C6259&lt;&gt;"",C6259&gt;=Dashboard!$F$5,C6259&lt;=Dashboard!$H$5),AND(C6259="",Dashboard!$F$5&lt;=1980,Dashboard!$H$5&gt;=2016))),1,0)</f>
        <v>1</v>
      </c>
      <c r="Q6259" s="0" t="n">
        <f aca="false">J6259*P6259+ROW()*0.00000001</f>
        <v>0.27006259</v>
      </c>
    </row>
    <row r="6260" customFormat="false" ht="15" hidden="false" customHeight="false" outlineLevel="0" collapsed="false">
      <c r="A6260" s="0" t="s">
        <v>3082</v>
      </c>
      <c r="B6260" s="0" t="s">
        <v>117</v>
      </c>
      <c r="C6260" s="0" t="n">
        <v>1997</v>
      </c>
      <c r="D6260" s="0" t="s">
        <v>71</v>
      </c>
      <c r="E6260" s="0" t="s">
        <v>782</v>
      </c>
      <c r="F6260" s="0" t="n">
        <v>0.09</v>
      </c>
      <c r="G6260" s="0" t="n">
        <v>0.06</v>
      </c>
      <c r="H6260" s="0" t="n">
        <v>0.11</v>
      </c>
      <c r="I6260" s="0" t="n">
        <v>0.02</v>
      </c>
      <c r="J6260" s="0" t="n">
        <v>0.27</v>
      </c>
      <c r="N6260" s="0" t="s">
        <v>74</v>
      </c>
      <c r="P6260" s="0" t="n">
        <f aca="false">IF(AND(OR(Dashboard!$B$5="All",D6260=Dashboard!$B$5),OR(Dashboard!$D$5="All",N6260=Dashboard!$D$5),OR(AND(C6260&lt;&gt;"",C6260&gt;=Dashboard!$F$5,C6260&lt;=Dashboard!$H$5),AND(C6260="",Dashboard!$F$5&lt;=1980,Dashboard!$H$5&gt;=2016))),1,0)</f>
        <v>1</v>
      </c>
      <c r="Q6260" s="0" t="n">
        <f aca="false">J6260*P6260+ROW()*0.00000001</f>
        <v>0.2700626</v>
      </c>
    </row>
    <row r="6261" customFormat="false" ht="15" hidden="false" customHeight="false" outlineLevel="0" collapsed="false">
      <c r="A6261" s="0" t="s">
        <v>4698</v>
      </c>
      <c r="B6261" s="0" t="s">
        <v>85</v>
      </c>
      <c r="C6261" s="0" t="n">
        <v>2001</v>
      </c>
      <c r="D6261" s="0" t="s">
        <v>48</v>
      </c>
      <c r="E6261" s="0" t="s">
        <v>520</v>
      </c>
      <c r="F6261" s="0" t="n">
        <v>0.2</v>
      </c>
      <c r="G6261" s="0" t="n">
        <v>0.07</v>
      </c>
      <c r="H6261" s="0" t="n">
        <v>0</v>
      </c>
      <c r="I6261" s="0" t="n">
        <v>0</v>
      </c>
      <c r="J6261" s="0" t="n">
        <v>0.27</v>
      </c>
      <c r="N6261" s="0" t="s">
        <v>35</v>
      </c>
      <c r="P6261" s="0" t="n">
        <f aca="false">IF(AND(OR(Dashboard!$B$5="All",D6261=Dashboard!$B$5),OR(Dashboard!$D$5="All",N6261=Dashboard!$D$5),OR(AND(C6261&lt;&gt;"",C6261&gt;=Dashboard!$F$5,C6261&lt;=Dashboard!$H$5),AND(C6261="",Dashboard!$F$5&lt;=1980,Dashboard!$H$5&gt;=2016))),1,0)</f>
        <v>1</v>
      </c>
      <c r="Q6261" s="0" t="n">
        <f aca="false">J6261*P6261+ROW()*0.00000001</f>
        <v>0.27006261</v>
      </c>
    </row>
    <row r="6262" customFormat="false" ht="15" hidden="false" customHeight="false" outlineLevel="0" collapsed="false">
      <c r="A6262" s="0" t="s">
        <v>4699</v>
      </c>
      <c r="B6262" s="0" t="s">
        <v>70</v>
      </c>
      <c r="C6262" s="0" t="n">
        <v>2008</v>
      </c>
      <c r="D6262" s="0" t="s">
        <v>71</v>
      </c>
      <c r="E6262" s="0" t="s">
        <v>89</v>
      </c>
      <c r="F6262" s="0" t="n">
        <v>0</v>
      </c>
      <c r="G6262" s="0" t="n">
        <v>0.17</v>
      </c>
      <c r="H6262" s="0" t="n">
        <v>0.09</v>
      </c>
      <c r="I6262" s="0" t="n">
        <v>0.01</v>
      </c>
      <c r="J6262" s="0" t="n">
        <v>0.27</v>
      </c>
      <c r="K6262" s="0" t="n">
        <v>78</v>
      </c>
      <c r="L6262" s="0" t="n">
        <v>8.1</v>
      </c>
      <c r="M6262" s="0" t="s">
        <v>73</v>
      </c>
      <c r="N6262" s="0" t="s">
        <v>74</v>
      </c>
      <c r="O6262" s="0" t="s">
        <v>37</v>
      </c>
      <c r="P6262" s="0" t="n">
        <f aca="false">IF(AND(OR(Dashboard!$B$5="All",D6262=Dashboard!$B$5),OR(Dashboard!$D$5="All",N6262=Dashboard!$D$5),OR(AND(C6262&lt;&gt;"",C6262&gt;=Dashboard!$F$5,C6262&lt;=Dashboard!$H$5),AND(C6262="",Dashboard!$F$5&lt;=1980,Dashboard!$H$5&gt;=2016))),1,0)</f>
        <v>1</v>
      </c>
      <c r="Q6262" s="0" t="n">
        <f aca="false">J6262*P6262+ROW()*0.00000001</f>
        <v>0.27006262</v>
      </c>
    </row>
    <row r="6263" customFormat="false" ht="15" hidden="false" customHeight="false" outlineLevel="0" collapsed="false">
      <c r="A6263" s="0" t="s">
        <v>615</v>
      </c>
      <c r="B6263" s="0" t="s">
        <v>164</v>
      </c>
      <c r="C6263" s="0" t="n">
        <v>2011</v>
      </c>
      <c r="D6263" s="0" t="s">
        <v>34</v>
      </c>
      <c r="E6263" s="0" t="s">
        <v>72</v>
      </c>
      <c r="F6263" s="0" t="n">
        <v>0.22</v>
      </c>
      <c r="G6263" s="0" t="n">
        <v>0.03</v>
      </c>
      <c r="H6263" s="0" t="n">
        <v>0</v>
      </c>
      <c r="I6263" s="0" t="n">
        <v>0.03</v>
      </c>
      <c r="J6263" s="0" t="n">
        <v>0.27</v>
      </c>
      <c r="L6263" s="0" t="n">
        <v>5</v>
      </c>
      <c r="M6263" s="0" t="s">
        <v>36</v>
      </c>
      <c r="N6263" s="0" t="s">
        <v>74</v>
      </c>
      <c r="P6263" s="0" t="n">
        <f aca="false">IF(AND(OR(Dashboard!$B$5="All",D6263=Dashboard!$B$5),OR(Dashboard!$D$5="All",N6263=Dashboard!$D$5),OR(AND(C6263&lt;&gt;"",C6263&gt;=Dashboard!$F$5,C6263&lt;=Dashboard!$H$5),AND(C6263="",Dashboard!$F$5&lt;=1980,Dashboard!$H$5&gt;=2016))),1,0)</f>
        <v>1</v>
      </c>
      <c r="Q6263" s="0" t="n">
        <f aca="false">J6263*P6263+ROW()*0.00000001</f>
        <v>0.27006263</v>
      </c>
    </row>
    <row r="6264" customFormat="false" ht="15" hidden="false" customHeight="false" outlineLevel="0" collapsed="false">
      <c r="A6264" s="0" t="s">
        <v>4700</v>
      </c>
      <c r="B6264" s="0" t="s">
        <v>76</v>
      </c>
      <c r="C6264" s="0" t="n">
        <v>2004</v>
      </c>
      <c r="D6264" s="0" t="s">
        <v>46</v>
      </c>
      <c r="E6264" s="0" t="s">
        <v>157</v>
      </c>
      <c r="F6264" s="0" t="n">
        <v>0</v>
      </c>
      <c r="G6264" s="0" t="n">
        <v>0</v>
      </c>
      <c r="H6264" s="0" t="n">
        <v>0.27</v>
      </c>
      <c r="I6264" s="0" t="n">
        <v>0</v>
      </c>
      <c r="J6264" s="0" t="n">
        <v>0.27</v>
      </c>
      <c r="N6264" s="0" t="s">
        <v>74</v>
      </c>
      <c r="P6264" s="0" t="n">
        <f aca="false">IF(AND(OR(Dashboard!$B$5="All",D6264=Dashboard!$B$5),OR(Dashboard!$D$5="All",N6264=Dashboard!$D$5),OR(AND(C6264&lt;&gt;"",C6264&gt;=Dashboard!$F$5,C6264&lt;=Dashboard!$H$5),AND(C6264="",Dashboard!$F$5&lt;=1980,Dashboard!$H$5&gt;=2016))),1,0)</f>
        <v>1</v>
      </c>
      <c r="Q6264" s="0" t="n">
        <f aca="false">J6264*P6264+ROW()*0.00000001</f>
        <v>0.27006264</v>
      </c>
    </row>
    <row r="6265" customFormat="false" ht="15" hidden="false" customHeight="false" outlineLevel="0" collapsed="false">
      <c r="A6265" s="0" t="s">
        <v>4701</v>
      </c>
      <c r="B6265" s="0" t="s">
        <v>117</v>
      </c>
      <c r="C6265" s="0" t="n">
        <v>2001</v>
      </c>
      <c r="D6265" s="0" t="s">
        <v>71</v>
      </c>
      <c r="E6265" s="0" t="s">
        <v>4702</v>
      </c>
      <c r="F6265" s="0" t="n">
        <v>0.15</v>
      </c>
      <c r="G6265" s="0" t="n">
        <v>0.1</v>
      </c>
      <c r="H6265" s="0" t="n">
        <v>0</v>
      </c>
      <c r="I6265" s="0" t="n">
        <v>0.02</v>
      </c>
      <c r="J6265" s="0" t="n">
        <v>0.27</v>
      </c>
      <c r="N6265" s="0" t="s">
        <v>74</v>
      </c>
      <c r="P6265" s="0" t="n">
        <f aca="false">IF(AND(OR(Dashboard!$B$5="All",D6265=Dashboard!$B$5),OR(Dashboard!$D$5="All",N6265=Dashboard!$D$5),OR(AND(C6265&lt;&gt;"",C6265&gt;=Dashboard!$F$5,C6265&lt;=Dashboard!$H$5),AND(C6265="",Dashboard!$F$5&lt;=1980,Dashboard!$H$5&gt;=2016))),1,0)</f>
        <v>1</v>
      </c>
      <c r="Q6265" s="0" t="n">
        <f aca="false">J6265*P6265+ROW()*0.00000001</f>
        <v>0.27006265</v>
      </c>
    </row>
    <row r="6266" customFormat="false" ht="15" hidden="false" customHeight="false" outlineLevel="0" collapsed="false">
      <c r="A6266" s="0" t="s">
        <v>2826</v>
      </c>
      <c r="B6266" s="0" t="s">
        <v>144</v>
      </c>
      <c r="C6266" s="0" t="n">
        <v>2001</v>
      </c>
      <c r="D6266" s="0" t="s">
        <v>34</v>
      </c>
      <c r="E6266" s="0" t="s">
        <v>649</v>
      </c>
      <c r="F6266" s="0" t="n">
        <v>0.2</v>
      </c>
      <c r="G6266" s="0" t="n">
        <v>0.06</v>
      </c>
      <c r="H6266" s="0" t="n">
        <v>0</v>
      </c>
      <c r="I6266" s="0" t="n">
        <v>0.01</v>
      </c>
      <c r="J6266" s="0" t="n">
        <v>0.27</v>
      </c>
      <c r="K6266" s="0" t="n">
        <v>79</v>
      </c>
      <c r="L6266" s="0" t="n">
        <v>8.7</v>
      </c>
      <c r="M6266" s="0" t="s">
        <v>36</v>
      </c>
      <c r="N6266" s="0" t="s">
        <v>66</v>
      </c>
      <c r="O6266" s="0" t="s">
        <v>37</v>
      </c>
      <c r="P6266" s="0" t="n">
        <f aca="false">IF(AND(OR(Dashboard!$B$5="All",D6266=Dashboard!$B$5),OR(Dashboard!$D$5="All",N6266=Dashboard!$D$5),OR(AND(C6266&lt;&gt;"",C6266&gt;=Dashboard!$F$5,C6266&lt;=Dashboard!$H$5),AND(C6266="",Dashboard!$F$5&lt;=1980,Dashboard!$H$5&gt;=2016))),1,0)</f>
        <v>1</v>
      </c>
      <c r="Q6266" s="0" t="n">
        <f aca="false">J6266*P6266+ROW()*0.00000001</f>
        <v>0.27006266</v>
      </c>
    </row>
    <row r="6267" customFormat="false" ht="15" hidden="false" customHeight="false" outlineLevel="0" collapsed="false">
      <c r="A6267" s="0" t="s">
        <v>4703</v>
      </c>
      <c r="B6267" s="0" t="s">
        <v>159</v>
      </c>
      <c r="D6267" s="0" t="s">
        <v>41</v>
      </c>
      <c r="E6267" s="0" t="s">
        <v>160</v>
      </c>
      <c r="F6267" s="0" t="n">
        <v>0.26</v>
      </c>
      <c r="G6267" s="0" t="n">
        <v>0.01</v>
      </c>
      <c r="H6267" s="0" t="n">
        <v>0</v>
      </c>
      <c r="I6267" s="0" t="n">
        <v>0</v>
      </c>
      <c r="J6267" s="0" t="n">
        <v>0.27</v>
      </c>
      <c r="N6267" s="0" t="s">
        <v>161</v>
      </c>
      <c r="P6267" s="0" t="n">
        <f aca="false">IF(AND(OR(Dashboard!$B$5="All",D6267=Dashboard!$B$5),OR(Dashboard!$D$5="All",N6267=Dashboard!$D$5),OR(AND(C6267&lt;&gt;"",C6267&gt;=Dashboard!$F$5,C6267&lt;=Dashboard!$H$5),AND(C6267="",Dashboard!$F$5&lt;=1980,Dashboard!$H$5&gt;=2016))),1,0)</f>
        <v>1</v>
      </c>
      <c r="Q6267" s="0" t="n">
        <f aca="false">J6267*P6267+ROW()*0.00000001</f>
        <v>0.27006267</v>
      </c>
    </row>
    <row r="6268" customFormat="false" ht="15" hidden="false" customHeight="false" outlineLevel="0" collapsed="false">
      <c r="A6268" s="0" t="s">
        <v>3852</v>
      </c>
      <c r="B6268" s="0" t="s">
        <v>64</v>
      </c>
      <c r="C6268" s="0" t="n">
        <v>2013</v>
      </c>
      <c r="D6268" s="0" t="s">
        <v>41</v>
      </c>
      <c r="E6268" s="0" t="s">
        <v>547</v>
      </c>
      <c r="F6268" s="0" t="n">
        <v>0.08</v>
      </c>
      <c r="G6268" s="0" t="n">
        <v>0.16</v>
      </c>
      <c r="H6268" s="0" t="n">
        <v>0</v>
      </c>
      <c r="I6268" s="0" t="n">
        <v>0.03</v>
      </c>
      <c r="J6268" s="0" t="n">
        <v>0.27</v>
      </c>
      <c r="K6268" s="0" t="n">
        <v>78</v>
      </c>
      <c r="L6268" s="0" t="n">
        <v>5.8</v>
      </c>
      <c r="M6268" s="0" t="s">
        <v>36</v>
      </c>
      <c r="N6268" s="0" t="s">
        <v>66</v>
      </c>
      <c r="O6268" s="0" t="s">
        <v>37</v>
      </c>
      <c r="P6268" s="0" t="n">
        <f aca="false">IF(AND(OR(Dashboard!$B$5="All",D6268=Dashboard!$B$5),OR(Dashboard!$D$5="All",N6268=Dashboard!$D$5),OR(AND(C6268&lt;&gt;"",C6268&gt;=Dashboard!$F$5,C6268&lt;=Dashboard!$H$5),AND(C6268="",Dashboard!$F$5&lt;=1980,Dashboard!$H$5&gt;=2016))),1,0)</f>
        <v>1</v>
      </c>
      <c r="Q6268" s="0" t="n">
        <f aca="false">J6268*P6268+ROW()*0.00000001</f>
        <v>0.27006268</v>
      </c>
    </row>
    <row r="6269" customFormat="false" ht="15" hidden="false" customHeight="false" outlineLevel="0" collapsed="false">
      <c r="A6269" s="0" t="s">
        <v>2810</v>
      </c>
      <c r="B6269" s="0" t="s">
        <v>76</v>
      </c>
      <c r="C6269" s="0" t="n">
        <v>2009</v>
      </c>
      <c r="D6269" s="0" t="s">
        <v>52</v>
      </c>
      <c r="E6269" s="0" t="s">
        <v>142</v>
      </c>
      <c r="F6269" s="0" t="n">
        <v>0.09</v>
      </c>
      <c r="G6269" s="0" t="n">
        <v>0.01</v>
      </c>
      <c r="H6269" s="0" t="n">
        <v>0</v>
      </c>
      <c r="I6269" s="0" t="n">
        <v>0.17</v>
      </c>
      <c r="J6269" s="0" t="n">
        <v>0.27</v>
      </c>
      <c r="M6269" s="0" t="s">
        <v>36</v>
      </c>
      <c r="N6269" s="0" t="s">
        <v>74</v>
      </c>
      <c r="P6269" s="0" t="n">
        <f aca="false">IF(AND(OR(Dashboard!$B$5="All",D6269=Dashboard!$B$5),OR(Dashboard!$D$5="All",N6269=Dashboard!$D$5),OR(AND(C6269&lt;&gt;"",C6269&gt;=Dashboard!$F$5,C6269&lt;=Dashboard!$H$5),AND(C6269="",Dashboard!$F$5&lt;=1980,Dashboard!$H$5&gt;=2016))),1,0)</f>
        <v>1</v>
      </c>
      <c r="Q6269" s="0" t="n">
        <f aca="false">J6269*P6269+ROW()*0.00000001</f>
        <v>0.27006269</v>
      </c>
    </row>
    <row r="6270" customFormat="false" ht="15" hidden="false" customHeight="false" outlineLevel="0" collapsed="false">
      <c r="A6270" s="0" t="s">
        <v>4704</v>
      </c>
      <c r="B6270" s="0" t="s">
        <v>117</v>
      </c>
      <c r="C6270" s="0" t="n">
        <v>2000</v>
      </c>
      <c r="D6270" s="0" t="s">
        <v>114</v>
      </c>
      <c r="E6270" s="0" t="s">
        <v>418</v>
      </c>
      <c r="F6270" s="0" t="n">
        <v>0.15</v>
      </c>
      <c r="G6270" s="0" t="n">
        <v>0.1</v>
      </c>
      <c r="H6270" s="0" t="n">
        <v>0</v>
      </c>
      <c r="I6270" s="0" t="n">
        <v>0.02</v>
      </c>
      <c r="J6270" s="0" t="n">
        <v>0.27</v>
      </c>
      <c r="K6270" s="0" t="n">
        <v>51</v>
      </c>
      <c r="L6270" s="0" t="n">
        <v>6</v>
      </c>
      <c r="M6270" s="0" t="s">
        <v>73</v>
      </c>
      <c r="N6270" s="0" t="s">
        <v>74</v>
      </c>
      <c r="O6270" s="0" t="s">
        <v>53</v>
      </c>
      <c r="P6270" s="0" t="n">
        <f aca="false">IF(AND(OR(Dashboard!$B$5="All",D6270=Dashboard!$B$5),OR(Dashboard!$D$5="All",N6270=Dashboard!$D$5),OR(AND(C6270&lt;&gt;"",C6270&gt;=Dashboard!$F$5,C6270&lt;=Dashboard!$H$5),AND(C6270="",Dashboard!$F$5&lt;=1980,Dashboard!$H$5&gt;=2016))),1,0)</f>
        <v>1</v>
      </c>
      <c r="Q6270" s="0" t="n">
        <f aca="false">J6270*P6270+ROW()*0.00000001</f>
        <v>0.2700627</v>
      </c>
    </row>
    <row r="6271" customFormat="false" ht="15" hidden="false" customHeight="false" outlineLevel="0" collapsed="false">
      <c r="A6271" s="0" t="s">
        <v>836</v>
      </c>
      <c r="B6271" s="0" t="s">
        <v>33</v>
      </c>
      <c r="C6271" s="0" t="n">
        <v>2011</v>
      </c>
      <c r="D6271" s="0" t="s">
        <v>71</v>
      </c>
      <c r="E6271" s="0" t="s">
        <v>142</v>
      </c>
      <c r="F6271" s="0" t="n">
        <v>0.11</v>
      </c>
      <c r="G6271" s="0" t="n">
        <v>0.12</v>
      </c>
      <c r="H6271" s="0" t="n">
        <v>0.01</v>
      </c>
      <c r="I6271" s="0" t="n">
        <v>0.03</v>
      </c>
      <c r="J6271" s="0" t="n">
        <v>0.27</v>
      </c>
      <c r="K6271" s="0" t="n">
        <v>64</v>
      </c>
      <c r="L6271" s="0" t="n">
        <v>3.6</v>
      </c>
      <c r="M6271" s="0" t="s">
        <v>125</v>
      </c>
      <c r="N6271" s="0" t="s">
        <v>35</v>
      </c>
      <c r="O6271" s="0" t="s">
        <v>67</v>
      </c>
      <c r="P6271" s="0" t="n">
        <f aca="false">IF(AND(OR(Dashboard!$B$5="All",D6271=Dashboard!$B$5),OR(Dashboard!$D$5="All",N6271=Dashboard!$D$5),OR(AND(C6271&lt;&gt;"",C6271&gt;=Dashboard!$F$5,C6271&lt;=Dashboard!$H$5),AND(C6271="",Dashboard!$F$5&lt;=1980,Dashboard!$H$5&gt;=2016))),1,0)</f>
        <v>1</v>
      </c>
      <c r="Q6271" s="0" t="n">
        <f aca="false">J6271*P6271+ROW()*0.00000001</f>
        <v>0.27006271</v>
      </c>
    </row>
    <row r="6272" customFormat="false" ht="15" hidden="false" customHeight="false" outlineLevel="0" collapsed="false">
      <c r="A6272" s="0" t="s">
        <v>4705</v>
      </c>
      <c r="B6272" s="0" t="s">
        <v>117</v>
      </c>
      <c r="C6272" s="0" t="n">
        <v>1997</v>
      </c>
      <c r="D6272" s="0" t="s">
        <v>102</v>
      </c>
      <c r="E6272" s="0" t="s">
        <v>328</v>
      </c>
      <c r="F6272" s="0" t="n">
        <v>0.02</v>
      </c>
      <c r="G6272" s="0" t="n">
        <v>0.02</v>
      </c>
      <c r="H6272" s="0" t="n">
        <v>0.22</v>
      </c>
      <c r="I6272" s="0" t="n">
        <v>0.02</v>
      </c>
      <c r="J6272" s="0" t="n">
        <v>0.27</v>
      </c>
      <c r="N6272" s="0" t="s">
        <v>74</v>
      </c>
      <c r="P6272" s="0" t="n">
        <f aca="false">IF(AND(OR(Dashboard!$B$5="All",D6272=Dashboard!$B$5),OR(Dashboard!$D$5="All",N6272=Dashboard!$D$5),OR(AND(C6272&lt;&gt;"",C6272&gt;=Dashboard!$F$5,C6272&lt;=Dashboard!$H$5),AND(C6272="",Dashboard!$F$5&lt;=1980,Dashboard!$H$5&gt;=2016))),1,0)</f>
        <v>1</v>
      </c>
      <c r="Q6272" s="0" t="n">
        <f aca="false">J6272*P6272+ROW()*0.00000001</f>
        <v>0.27006272</v>
      </c>
    </row>
    <row r="6273" customFormat="false" ht="15" hidden="false" customHeight="false" outlineLevel="0" collapsed="false">
      <c r="A6273" s="0" t="s">
        <v>4706</v>
      </c>
      <c r="B6273" s="0" t="s">
        <v>117</v>
      </c>
      <c r="C6273" s="0" t="n">
        <v>2000</v>
      </c>
      <c r="D6273" s="0" t="s">
        <v>34</v>
      </c>
      <c r="E6273" s="0" t="s">
        <v>1416</v>
      </c>
      <c r="F6273" s="0" t="n">
        <v>0.15</v>
      </c>
      <c r="G6273" s="0" t="n">
        <v>0.1</v>
      </c>
      <c r="H6273" s="0" t="n">
        <v>0</v>
      </c>
      <c r="I6273" s="0" t="n">
        <v>0.02</v>
      </c>
      <c r="J6273" s="0" t="n">
        <v>0.27</v>
      </c>
      <c r="N6273" s="0" t="s">
        <v>74</v>
      </c>
      <c r="P6273" s="0" t="n">
        <f aca="false">IF(AND(OR(Dashboard!$B$5="All",D6273=Dashboard!$B$5),OR(Dashboard!$D$5="All",N6273=Dashboard!$D$5),OR(AND(C6273&lt;&gt;"",C6273&gt;=Dashboard!$F$5,C6273&lt;=Dashboard!$H$5),AND(C6273="",Dashboard!$F$5&lt;=1980,Dashboard!$H$5&gt;=2016))),1,0)</f>
        <v>1</v>
      </c>
      <c r="Q6273" s="0" t="n">
        <f aca="false">J6273*P6273+ROW()*0.00000001</f>
        <v>0.27006273</v>
      </c>
    </row>
    <row r="6274" customFormat="false" ht="15" hidden="false" customHeight="false" outlineLevel="0" collapsed="false">
      <c r="A6274" s="0" t="s">
        <v>319</v>
      </c>
      <c r="B6274" s="0" t="s">
        <v>184</v>
      </c>
      <c r="C6274" s="0" t="n">
        <v>2013</v>
      </c>
      <c r="D6274" s="0" t="s">
        <v>41</v>
      </c>
      <c r="E6274" s="0" t="s">
        <v>142</v>
      </c>
      <c r="F6274" s="0" t="n">
        <v>0.13</v>
      </c>
      <c r="G6274" s="0" t="n">
        <v>0.12</v>
      </c>
      <c r="H6274" s="0" t="n">
        <v>0</v>
      </c>
      <c r="I6274" s="0" t="n">
        <v>0.02</v>
      </c>
      <c r="J6274" s="0" t="n">
        <v>0.27</v>
      </c>
      <c r="N6274" s="0" t="s">
        <v>35</v>
      </c>
      <c r="P6274" s="0" t="n">
        <f aca="false">IF(AND(OR(Dashboard!$B$5="All",D6274=Dashboard!$B$5),OR(Dashboard!$D$5="All",N6274=Dashboard!$D$5),OR(AND(C6274&lt;&gt;"",C6274&gt;=Dashboard!$F$5,C6274&lt;=Dashboard!$H$5),AND(C6274="",Dashboard!$F$5&lt;=1980,Dashboard!$H$5&gt;=2016))),1,0)</f>
        <v>1</v>
      </c>
      <c r="Q6274" s="0" t="n">
        <f aca="false">J6274*P6274+ROW()*0.00000001</f>
        <v>0.27006274</v>
      </c>
    </row>
    <row r="6275" customFormat="false" ht="15" hidden="false" customHeight="false" outlineLevel="0" collapsed="false">
      <c r="A6275" s="0" t="s">
        <v>4707</v>
      </c>
      <c r="B6275" s="0" t="s">
        <v>117</v>
      </c>
      <c r="C6275" s="0" t="n">
        <v>2001</v>
      </c>
      <c r="D6275" s="0" t="s">
        <v>34</v>
      </c>
      <c r="E6275" s="0" t="s">
        <v>449</v>
      </c>
      <c r="F6275" s="0" t="n">
        <v>0.15</v>
      </c>
      <c r="G6275" s="0" t="n">
        <v>0.1</v>
      </c>
      <c r="H6275" s="0" t="n">
        <v>0</v>
      </c>
      <c r="I6275" s="0" t="n">
        <v>0.02</v>
      </c>
      <c r="J6275" s="0" t="n">
        <v>0.27</v>
      </c>
      <c r="K6275" s="0" t="n">
        <v>67</v>
      </c>
      <c r="L6275" s="0" t="n">
        <v>8.1</v>
      </c>
      <c r="M6275" s="0" t="s">
        <v>36</v>
      </c>
      <c r="N6275" s="0" t="s">
        <v>74</v>
      </c>
      <c r="O6275" s="0" t="s">
        <v>67</v>
      </c>
      <c r="P6275" s="0" t="n">
        <f aca="false">IF(AND(OR(Dashboard!$B$5="All",D6275=Dashboard!$B$5),OR(Dashboard!$D$5="All",N6275=Dashboard!$D$5),OR(AND(C6275&lt;&gt;"",C6275&gt;=Dashboard!$F$5,C6275&lt;=Dashboard!$H$5),AND(C6275="",Dashboard!$F$5&lt;=1980,Dashboard!$H$5&gt;=2016))),1,0)</f>
        <v>1</v>
      </c>
      <c r="Q6275" s="0" t="n">
        <f aca="false">J6275*P6275+ROW()*0.00000001</f>
        <v>0.27006275</v>
      </c>
    </row>
    <row r="6276" customFormat="false" ht="15" hidden="false" customHeight="false" outlineLevel="0" collapsed="false">
      <c r="A6276" s="0" t="s">
        <v>936</v>
      </c>
      <c r="B6276" s="0" t="s">
        <v>152</v>
      </c>
      <c r="C6276" s="0" t="n">
        <v>2014</v>
      </c>
      <c r="D6276" s="0" t="s">
        <v>71</v>
      </c>
      <c r="E6276" s="0" t="s">
        <v>139</v>
      </c>
      <c r="F6276" s="0" t="n">
        <v>0.1</v>
      </c>
      <c r="G6276" s="0" t="n">
        <v>0.16</v>
      </c>
      <c r="H6276" s="0" t="n">
        <v>0</v>
      </c>
      <c r="I6276" s="0" t="n">
        <v>0.02</v>
      </c>
      <c r="J6276" s="0" t="n">
        <v>0.27</v>
      </c>
      <c r="K6276" s="0" t="n">
        <v>68</v>
      </c>
      <c r="L6276" s="0" t="n">
        <v>5.9</v>
      </c>
      <c r="M6276" s="0" t="s">
        <v>73</v>
      </c>
      <c r="N6276" s="0" t="s">
        <v>152</v>
      </c>
      <c r="O6276" s="0" t="s">
        <v>67</v>
      </c>
      <c r="P6276" s="0" t="n">
        <f aca="false">IF(AND(OR(Dashboard!$B$5="All",D6276=Dashboard!$B$5),OR(Dashboard!$D$5="All",N6276=Dashboard!$D$5),OR(AND(C6276&lt;&gt;"",C6276&gt;=Dashboard!$F$5,C6276&lt;=Dashboard!$H$5),AND(C6276="",Dashboard!$F$5&lt;=1980,Dashboard!$H$5&gt;=2016))),1,0)</f>
        <v>1</v>
      </c>
      <c r="Q6276" s="0" t="n">
        <f aca="false">J6276*P6276+ROW()*0.00000001</f>
        <v>0.27006276</v>
      </c>
    </row>
    <row r="6277" customFormat="false" ht="15" hidden="false" customHeight="false" outlineLevel="0" collapsed="false">
      <c r="A6277" s="0" t="s">
        <v>3482</v>
      </c>
      <c r="B6277" s="0" t="s">
        <v>152</v>
      </c>
      <c r="C6277" s="0" t="n">
        <v>2012</v>
      </c>
      <c r="D6277" s="0" t="s">
        <v>71</v>
      </c>
      <c r="E6277" s="0" t="s">
        <v>142</v>
      </c>
      <c r="F6277" s="0" t="n">
        <v>0.09</v>
      </c>
      <c r="G6277" s="0" t="n">
        <v>0.16</v>
      </c>
      <c r="H6277" s="0" t="n">
        <v>0</v>
      </c>
      <c r="I6277" s="0" t="n">
        <v>0.02</v>
      </c>
      <c r="J6277" s="0" t="n">
        <v>0.27</v>
      </c>
      <c r="L6277" s="0" t="n">
        <v>8</v>
      </c>
      <c r="M6277" s="0" t="s">
        <v>73</v>
      </c>
      <c r="N6277" s="0" t="s">
        <v>152</v>
      </c>
      <c r="P6277" s="0" t="n">
        <f aca="false">IF(AND(OR(Dashboard!$B$5="All",D6277=Dashboard!$B$5),OR(Dashboard!$D$5="All",N6277=Dashboard!$D$5),OR(AND(C6277&lt;&gt;"",C6277&gt;=Dashboard!$F$5,C6277&lt;=Dashboard!$H$5),AND(C6277="",Dashboard!$F$5&lt;=1980,Dashboard!$H$5&gt;=2016))),1,0)</f>
        <v>1</v>
      </c>
      <c r="Q6277" s="0" t="n">
        <f aca="false">J6277*P6277+ROW()*0.00000001</f>
        <v>0.27006277</v>
      </c>
    </row>
    <row r="6278" customFormat="false" ht="15" hidden="false" customHeight="false" outlineLevel="0" collapsed="false">
      <c r="A6278" s="0" t="s">
        <v>4708</v>
      </c>
      <c r="B6278" s="0" t="s">
        <v>64</v>
      </c>
      <c r="C6278" s="0" t="n">
        <v>2008</v>
      </c>
      <c r="D6278" s="0" t="s">
        <v>52</v>
      </c>
      <c r="E6278" s="0" t="s">
        <v>220</v>
      </c>
      <c r="F6278" s="0" t="n">
        <v>0.25</v>
      </c>
      <c r="G6278" s="0" t="n">
        <v>0</v>
      </c>
      <c r="H6278" s="0" t="n">
        <v>0</v>
      </c>
      <c r="I6278" s="0" t="n">
        <v>0.02</v>
      </c>
      <c r="J6278" s="0" t="n">
        <v>0.27</v>
      </c>
      <c r="K6278" s="0" t="n">
        <v>38</v>
      </c>
      <c r="L6278" s="0" t="n">
        <v>5.1</v>
      </c>
      <c r="M6278" s="0" t="s">
        <v>103</v>
      </c>
      <c r="N6278" s="0" t="s">
        <v>66</v>
      </c>
      <c r="O6278" s="0" t="s">
        <v>177</v>
      </c>
      <c r="P6278" s="0" t="n">
        <f aca="false">IF(AND(OR(Dashboard!$B$5="All",D6278=Dashboard!$B$5),OR(Dashboard!$D$5="All",N6278=Dashboard!$D$5),OR(AND(C6278&lt;&gt;"",C6278&gt;=Dashboard!$F$5,C6278&lt;=Dashboard!$H$5),AND(C6278="",Dashboard!$F$5&lt;=1980,Dashboard!$H$5&gt;=2016))),1,0)</f>
        <v>1</v>
      </c>
      <c r="Q6278" s="0" t="n">
        <f aca="false">J6278*P6278+ROW()*0.00000001</f>
        <v>0.27006278</v>
      </c>
    </row>
    <row r="6279" customFormat="false" ht="15" hidden="false" customHeight="false" outlineLevel="0" collapsed="false">
      <c r="A6279" s="0" t="s">
        <v>4208</v>
      </c>
      <c r="B6279" s="0" t="s">
        <v>64</v>
      </c>
      <c r="C6279" s="0" t="n">
        <v>2011</v>
      </c>
      <c r="D6279" s="0" t="s">
        <v>71</v>
      </c>
      <c r="E6279" s="0" t="s">
        <v>211</v>
      </c>
      <c r="F6279" s="0" t="n">
        <v>0.17</v>
      </c>
      <c r="G6279" s="0" t="n">
        <v>0.08</v>
      </c>
      <c r="H6279" s="0" t="n">
        <v>0</v>
      </c>
      <c r="I6279" s="0" t="n">
        <v>0.02</v>
      </c>
      <c r="J6279" s="0" t="n">
        <v>0.27</v>
      </c>
      <c r="K6279" s="0" t="n">
        <v>72</v>
      </c>
      <c r="L6279" s="0" t="n">
        <v>7.5</v>
      </c>
      <c r="M6279" s="0" t="s">
        <v>73</v>
      </c>
      <c r="N6279" s="0" t="s">
        <v>66</v>
      </c>
      <c r="O6279" s="0" t="s">
        <v>37</v>
      </c>
      <c r="P6279" s="0" t="n">
        <f aca="false">IF(AND(OR(Dashboard!$B$5="All",D6279=Dashboard!$B$5),OR(Dashboard!$D$5="All",N6279=Dashboard!$D$5),OR(AND(C6279&lt;&gt;"",C6279&gt;=Dashboard!$F$5,C6279&lt;=Dashboard!$H$5),AND(C6279="",Dashboard!$F$5&lt;=1980,Dashboard!$H$5&gt;=2016))),1,0)</f>
        <v>1</v>
      </c>
      <c r="Q6279" s="0" t="n">
        <f aca="false">J6279*P6279+ROW()*0.00000001</f>
        <v>0.27006279</v>
      </c>
    </row>
    <row r="6280" customFormat="false" ht="15" hidden="false" customHeight="false" outlineLevel="0" collapsed="false">
      <c r="A6280" s="0" t="s">
        <v>4709</v>
      </c>
      <c r="B6280" s="0" t="s">
        <v>33</v>
      </c>
      <c r="C6280" s="0" t="n">
        <v>2008</v>
      </c>
      <c r="D6280" s="0" t="s">
        <v>58</v>
      </c>
      <c r="E6280" s="0" t="s">
        <v>2960</v>
      </c>
      <c r="F6280" s="0" t="n">
        <v>0.25</v>
      </c>
      <c r="G6280" s="0" t="n">
        <v>0</v>
      </c>
      <c r="H6280" s="0" t="n">
        <v>0</v>
      </c>
      <c r="I6280" s="0" t="n">
        <v>0.02</v>
      </c>
      <c r="J6280" s="0" t="n">
        <v>0.27</v>
      </c>
      <c r="K6280" s="0" t="n">
        <v>41</v>
      </c>
      <c r="L6280" s="0" t="n">
        <v>5.4</v>
      </c>
      <c r="M6280" s="0" t="s">
        <v>103</v>
      </c>
      <c r="N6280" s="0" t="s">
        <v>35</v>
      </c>
      <c r="O6280" s="0" t="s">
        <v>177</v>
      </c>
      <c r="P6280" s="0" t="n">
        <f aca="false">IF(AND(OR(Dashboard!$B$5="All",D6280=Dashboard!$B$5),OR(Dashboard!$D$5="All",N6280=Dashboard!$D$5),OR(AND(C6280&lt;&gt;"",C6280&gt;=Dashboard!$F$5,C6280&lt;=Dashboard!$H$5),AND(C6280="",Dashboard!$F$5&lt;=1980,Dashboard!$H$5&gt;=2016))),1,0)</f>
        <v>1</v>
      </c>
      <c r="Q6280" s="0" t="n">
        <f aca="false">J6280*P6280+ROW()*0.00000001</f>
        <v>0.2700628</v>
      </c>
    </row>
    <row r="6281" customFormat="false" ht="15" hidden="false" customHeight="false" outlineLevel="0" collapsed="false">
      <c r="A6281" s="0" t="s">
        <v>2029</v>
      </c>
      <c r="B6281" s="0" t="s">
        <v>70</v>
      </c>
      <c r="C6281" s="0" t="n">
        <v>2015</v>
      </c>
      <c r="D6281" s="0" t="s">
        <v>52</v>
      </c>
      <c r="E6281" s="0" t="s">
        <v>91</v>
      </c>
      <c r="F6281" s="0" t="n">
        <v>0.11</v>
      </c>
      <c r="G6281" s="0" t="n">
        <v>0.12</v>
      </c>
      <c r="H6281" s="0" t="n">
        <v>0</v>
      </c>
      <c r="I6281" s="0" t="n">
        <v>0.04</v>
      </c>
      <c r="J6281" s="0" t="n">
        <v>0.27</v>
      </c>
      <c r="L6281" s="0" t="n">
        <v>5.1</v>
      </c>
      <c r="M6281" s="0" t="s">
        <v>103</v>
      </c>
      <c r="N6281" s="0" t="s">
        <v>74</v>
      </c>
      <c r="P6281" s="0" t="n">
        <f aca="false">IF(AND(OR(Dashboard!$B$5="All",D6281=Dashboard!$B$5),OR(Dashboard!$D$5="All",N6281=Dashboard!$D$5),OR(AND(C6281&lt;&gt;"",C6281&gt;=Dashboard!$F$5,C6281&lt;=Dashboard!$H$5),AND(C6281="",Dashboard!$F$5&lt;=1980,Dashboard!$H$5&gt;=2016))),1,0)</f>
        <v>1</v>
      </c>
      <c r="Q6281" s="0" t="n">
        <f aca="false">J6281*P6281+ROW()*0.00000001</f>
        <v>0.27006281</v>
      </c>
    </row>
    <row r="6282" customFormat="false" ht="15" hidden="false" customHeight="false" outlineLevel="0" collapsed="false">
      <c r="A6282" s="0" t="s">
        <v>4710</v>
      </c>
      <c r="B6282" s="0" t="s">
        <v>159</v>
      </c>
      <c r="C6282" s="0" t="n">
        <v>1984</v>
      </c>
      <c r="D6282" s="0" t="s">
        <v>41</v>
      </c>
      <c r="E6282" s="0" t="s">
        <v>91</v>
      </c>
      <c r="F6282" s="0" t="n">
        <v>0.26</v>
      </c>
      <c r="G6282" s="0" t="n">
        <v>0.01</v>
      </c>
      <c r="H6282" s="0" t="n">
        <v>0</v>
      </c>
      <c r="I6282" s="0" t="n">
        <v>0</v>
      </c>
      <c r="J6282" s="0" t="n">
        <v>0.27</v>
      </c>
      <c r="N6282" s="0" t="s">
        <v>161</v>
      </c>
      <c r="P6282" s="0" t="n">
        <f aca="false">IF(AND(OR(Dashboard!$B$5="All",D6282=Dashboard!$B$5),OR(Dashboard!$D$5="All",N6282=Dashboard!$D$5),OR(AND(C6282&lt;&gt;"",C6282&gt;=Dashboard!$F$5,C6282&lt;=Dashboard!$H$5),AND(C6282="",Dashboard!$F$5&lt;=1980,Dashboard!$H$5&gt;=2016))),1,0)</f>
        <v>1</v>
      </c>
      <c r="Q6282" s="0" t="n">
        <f aca="false">J6282*P6282+ROW()*0.00000001</f>
        <v>0.27006282</v>
      </c>
    </row>
    <row r="6283" customFormat="false" ht="15" hidden="false" customHeight="false" outlineLevel="0" collapsed="false">
      <c r="A6283" s="0" t="s">
        <v>4711</v>
      </c>
      <c r="B6283" s="0" t="s">
        <v>76</v>
      </c>
      <c r="C6283" s="0" t="n">
        <v>2004</v>
      </c>
      <c r="D6283" s="0" t="s">
        <v>34</v>
      </c>
      <c r="E6283" s="0" t="s">
        <v>89</v>
      </c>
      <c r="F6283" s="0" t="n">
        <v>0.13</v>
      </c>
      <c r="G6283" s="0" t="n">
        <v>0.1</v>
      </c>
      <c r="H6283" s="0" t="n">
        <v>0</v>
      </c>
      <c r="I6283" s="0" t="n">
        <v>0.03</v>
      </c>
      <c r="J6283" s="0" t="n">
        <v>0.27</v>
      </c>
      <c r="K6283" s="0" t="n">
        <v>61</v>
      </c>
      <c r="L6283" s="0" t="n">
        <v>7.2</v>
      </c>
      <c r="M6283" s="0" t="s">
        <v>36</v>
      </c>
      <c r="N6283" s="0" t="s">
        <v>74</v>
      </c>
      <c r="O6283" s="0" t="s">
        <v>67</v>
      </c>
      <c r="P6283" s="0" t="n">
        <f aca="false">IF(AND(OR(Dashboard!$B$5="All",D6283=Dashboard!$B$5),OR(Dashboard!$D$5="All",N6283=Dashboard!$D$5),OR(AND(C6283&lt;&gt;"",C6283&gt;=Dashboard!$F$5,C6283&lt;=Dashboard!$H$5),AND(C6283="",Dashboard!$F$5&lt;=1980,Dashboard!$H$5&gt;=2016))),1,0)</f>
        <v>1</v>
      </c>
      <c r="Q6283" s="0" t="n">
        <f aca="false">J6283*P6283+ROW()*0.00000001</f>
        <v>0.27006283</v>
      </c>
    </row>
    <row r="6284" customFormat="false" ht="15" hidden="false" customHeight="false" outlineLevel="0" collapsed="false">
      <c r="A6284" s="0" t="s">
        <v>4712</v>
      </c>
      <c r="B6284" s="0" t="s">
        <v>117</v>
      </c>
      <c r="C6284" s="0" t="n">
        <v>1996</v>
      </c>
      <c r="D6284" s="0" t="s">
        <v>58</v>
      </c>
      <c r="E6284" s="0" t="s">
        <v>1700</v>
      </c>
      <c r="F6284" s="0" t="n">
        <v>0.15</v>
      </c>
      <c r="G6284" s="0" t="n">
        <v>0.1</v>
      </c>
      <c r="H6284" s="0" t="n">
        <v>0</v>
      </c>
      <c r="I6284" s="0" t="n">
        <v>0.02</v>
      </c>
      <c r="J6284" s="0" t="n">
        <v>0.27</v>
      </c>
      <c r="N6284" s="0" t="s">
        <v>74</v>
      </c>
      <c r="P6284" s="0" t="n">
        <f aca="false">IF(AND(OR(Dashboard!$B$5="All",D6284=Dashboard!$B$5),OR(Dashboard!$D$5="All",N6284=Dashboard!$D$5),OR(AND(C6284&lt;&gt;"",C6284&gt;=Dashboard!$F$5,C6284&lt;=Dashboard!$H$5),AND(C6284="",Dashboard!$F$5&lt;=1980,Dashboard!$H$5&gt;=2016))),1,0)</f>
        <v>1</v>
      </c>
      <c r="Q6284" s="0" t="n">
        <f aca="false">J6284*P6284+ROW()*0.00000001</f>
        <v>0.27006284</v>
      </c>
    </row>
    <row r="6285" customFormat="false" ht="15" hidden="false" customHeight="false" outlineLevel="0" collapsed="false">
      <c r="A6285" s="0" t="s">
        <v>4713</v>
      </c>
      <c r="B6285" s="0" t="s">
        <v>164</v>
      </c>
      <c r="C6285" s="0" t="n">
        <v>2009</v>
      </c>
      <c r="D6285" s="0" t="s">
        <v>34</v>
      </c>
      <c r="E6285" s="0" t="s">
        <v>220</v>
      </c>
      <c r="F6285" s="0" t="n">
        <v>0</v>
      </c>
      <c r="G6285" s="0" t="n">
        <v>0</v>
      </c>
      <c r="H6285" s="0" t="n">
        <v>0.27</v>
      </c>
      <c r="I6285" s="0" t="n">
        <v>0</v>
      </c>
      <c r="J6285" s="0" t="n">
        <v>0.27</v>
      </c>
      <c r="N6285" s="0" t="s">
        <v>74</v>
      </c>
      <c r="P6285" s="0" t="n">
        <f aca="false">IF(AND(OR(Dashboard!$B$5="All",D6285=Dashboard!$B$5),OR(Dashboard!$D$5="All",N6285=Dashboard!$D$5),OR(AND(C6285&lt;&gt;"",C6285&gt;=Dashboard!$F$5,C6285&lt;=Dashboard!$H$5),AND(C6285="",Dashboard!$F$5&lt;=1980,Dashboard!$H$5&gt;=2016))),1,0)</f>
        <v>1</v>
      </c>
      <c r="Q6285" s="0" t="n">
        <f aca="false">J6285*P6285+ROW()*0.00000001</f>
        <v>0.27006285</v>
      </c>
    </row>
    <row r="6286" customFormat="false" ht="15" hidden="false" customHeight="false" outlineLevel="0" collapsed="false">
      <c r="A6286" s="0" t="s">
        <v>4714</v>
      </c>
      <c r="B6286" s="0" t="s">
        <v>164</v>
      </c>
      <c r="C6286" s="0" t="n">
        <v>2006</v>
      </c>
      <c r="D6286" s="0" t="s">
        <v>246</v>
      </c>
      <c r="E6286" s="0" t="s">
        <v>328</v>
      </c>
      <c r="F6286" s="0" t="n">
        <v>0</v>
      </c>
      <c r="G6286" s="0" t="n">
        <v>0</v>
      </c>
      <c r="H6286" s="0" t="n">
        <v>0.27</v>
      </c>
      <c r="I6286" s="0" t="n">
        <v>0</v>
      </c>
      <c r="J6286" s="0" t="n">
        <v>0.27</v>
      </c>
      <c r="N6286" s="0" t="s">
        <v>74</v>
      </c>
      <c r="P6286" s="0" t="n">
        <f aca="false">IF(AND(OR(Dashboard!$B$5="All",D6286=Dashboard!$B$5),OR(Dashboard!$D$5="All",N6286=Dashboard!$D$5),OR(AND(C6286&lt;&gt;"",C6286&gt;=Dashboard!$F$5,C6286&lt;=Dashboard!$H$5),AND(C6286="",Dashboard!$F$5&lt;=1980,Dashboard!$H$5&gt;=2016))),1,0)</f>
        <v>1</v>
      </c>
      <c r="Q6286" s="0" t="n">
        <f aca="false">J6286*P6286+ROW()*0.00000001</f>
        <v>0.27006286</v>
      </c>
    </row>
    <row r="6287" customFormat="false" ht="15" hidden="false" customHeight="false" outlineLevel="0" collapsed="false">
      <c r="A6287" s="0" t="s">
        <v>4715</v>
      </c>
      <c r="B6287" s="0" t="s">
        <v>76</v>
      </c>
      <c r="C6287" s="0" t="n">
        <v>2002</v>
      </c>
      <c r="D6287" s="0" t="s">
        <v>41</v>
      </c>
      <c r="E6287" s="0" t="s">
        <v>547</v>
      </c>
      <c r="F6287" s="0" t="n">
        <v>0.13</v>
      </c>
      <c r="G6287" s="0" t="n">
        <v>0.1</v>
      </c>
      <c r="H6287" s="0" t="n">
        <v>0</v>
      </c>
      <c r="I6287" s="0" t="n">
        <v>0.03</v>
      </c>
      <c r="J6287" s="0" t="n">
        <v>0.27</v>
      </c>
      <c r="K6287" s="0" t="n">
        <v>81</v>
      </c>
      <c r="L6287" s="0" t="n">
        <v>8.5</v>
      </c>
      <c r="M6287" s="0" t="s">
        <v>103</v>
      </c>
      <c r="N6287" s="0" t="s">
        <v>74</v>
      </c>
      <c r="O6287" s="0" t="s">
        <v>42</v>
      </c>
      <c r="P6287" s="0" t="n">
        <f aca="false">IF(AND(OR(Dashboard!$B$5="All",D6287=Dashboard!$B$5),OR(Dashboard!$D$5="All",N6287=Dashboard!$D$5),OR(AND(C6287&lt;&gt;"",C6287&gt;=Dashboard!$F$5,C6287&lt;=Dashboard!$H$5),AND(C6287="",Dashboard!$F$5&lt;=1980,Dashboard!$H$5&gt;=2016))),1,0)</f>
        <v>1</v>
      </c>
      <c r="Q6287" s="0" t="n">
        <f aca="false">J6287*P6287+ROW()*0.00000001</f>
        <v>0.27006287</v>
      </c>
    </row>
    <row r="6288" customFormat="false" ht="15" hidden="false" customHeight="false" outlineLevel="0" collapsed="false">
      <c r="A6288" s="0" t="s">
        <v>4716</v>
      </c>
      <c r="B6288" s="0" t="s">
        <v>117</v>
      </c>
      <c r="C6288" s="0" t="n">
        <v>2000</v>
      </c>
      <c r="D6288" s="0" t="s">
        <v>34</v>
      </c>
      <c r="E6288" s="0" t="s">
        <v>257</v>
      </c>
      <c r="F6288" s="0" t="n">
        <v>0.15</v>
      </c>
      <c r="G6288" s="0" t="n">
        <v>0.1</v>
      </c>
      <c r="H6288" s="0" t="n">
        <v>0</v>
      </c>
      <c r="I6288" s="0" t="n">
        <v>0.02</v>
      </c>
      <c r="J6288" s="0" t="n">
        <v>0.27</v>
      </c>
      <c r="K6288" s="0" t="n">
        <v>57</v>
      </c>
      <c r="M6288" s="0" t="s">
        <v>36</v>
      </c>
      <c r="N6288" s="0" t="s">
        <v>74</v>
      </c>
      <c r="O6288" s="0" t="s">
        <v>53</v>
      </c>
      <c r="P6288" s="0" t="n">
        <f aca="false">IF(AND(OR(Dashboard!$B$5="All",D6288=Dashboard!$B$5),OR(Dashboard!$D$5="All",N6288=Dashboard!$D$5),OR(AND(C6288&lt;&gt;"",C6288&gt;=Dashboard!$F$5,C6288&lt;=Dashboard!$H$5),AND(C6288="",Dashboard!$F$5&lt;=1980,Dashboard!$H$5&gt;=2016))),1,0)</f>
        <v>1</v>
      </c>
      <c r="Q6288" s="0" t="n">
        <f aca="false">J6288*P6288+ROW()*0.00000001</f>
        <v>0.27006288</v>
      </c>
    </row>
    <row r="6289" customFormat="false" ht="15" hidden="false" customHeight="false" outlineLevel="0" collapsed="false">
      <c r="A6289" s="0" t="s">
        <v>4717</v>
      </c>
      <c r="B6289" s="0" t="s">
        <v>50</v>
      </c>
      <c r="C6289" s="0" t="n">
        <v>2010</v>
      </c>
      <c r="D6289" s="0" t="s">
        <v>41</v>
      </c>
      <c r="E6289" s="0" t="s">
        <v>418</v>
      </c>
      <c r="F6289" s="0" t="n">
        <v>0.17</v>
      </c>
      <c r="G6289" s="0" t="n">
        <v>0.08</v>
      </c>
      <c r="H6289" s="0" t="n">
        <v>0</v>
      </c>
      <c r="I6289" s="0" t="n">
        <v>0.02</v>
      </c>
      <c r="J6289" s="0" t="n">
        <v>0.27</v>
      </c>
      <c r="M6289" s="0" t="s">
        <v>36</v>
      </c>
      <c r="N6289" s="0" t="s">
        <v>35</v>
      </c>
      <c r="P6289" s="0" t="n">
        <f aca="false">IF(AND(OR(Dashboard!$B$5="All",D6289=Dashboard!$B$5),OR(Dashboard!$D$5="All",N6289=Dashboard!$D$5),OR(AND(C6289&lt;&gt;"",C6289&gt;=Dashboard!$F$5,C6289&lt;=Dashboard!$H$5),AND(C6289="",Dashboard!$F$5&lt;=1980,Dashboard!$H$5&gt;=2016))),1,0)</f>
        <v>1</v>
      </c>
      <c r="Q6289" s="0" t="n">
        <f aca="false">J6289*P6289+ROW()*0.00000001</f>
        <v>0.27006289</v>
      </c>
    </row>
    <row r="6290" customFormat="false" ht="15" hidden="false" customHeight="false" outlineLevel="0" collapsed="false">
      <c r="A6290" s="0" t="s">
        <v>4718</v>
      </c>
      <c r="B6290" s="0" t="s">
        <v>186</v>
      </c>
      <c r="C6290" s="0" t="n">
        <v>2003</v>
      </c>
      <c r="D6290" s="0" t="s">
        <v>46</v>
      </c>
      <c r="E6290" s="0" t="s">
        <v>35</v>
      </c>
      <c r="F6290" s="0" t="n">
        <v>0.21</v>
      </c>
      <c r="G6290" s="0" t="n">
        <v>0.05</v>
      </c>
      <c r="H6290" s="0" t="n">
        <v>0</v>
      </c>
      <c r="I6290" s="0" t="n">
        <v>0.01</v>
      </c>
      <c r="J6290" s="0" t="n">
        <v>0.27</v>
      </c>
      <c r="K6290" s="0" t="n">
        <v>80</v>
      </c>
      <c r="L6290" s="0" t="n">
        <v>9</v>
      </c>
      <c r="M6290" s="0" t="s">
        <v>103</v>
      </c>
      <c r="N6290" s="0" t="s">
        <v>35</v>
      </c>
      <c r="O6290" s="0" t="s">
        <v>37</v>
      </c>
      <c r="P6290" s="0" t="n">
        <f aca="false">IF(AND(OR(Dashboard!$B$5="All",D6290=Dashboard!$B$5),OR(Dashboard!$D$5="All",N6290=Dashboard!$D$5),OR(AND(C6290&lt;&gt;"",C6290&gt;=Dashboard!$F$5,C6290&lt;=Dashboard!$H$5),AND(C6290="",Dashboard!$F$5&lt;=1980,Dashboard!$H$5&gt;=2016))),1,0)</f>
        <v>1</v>
      </c>
      <c r="Q6290" s="0" t="n">
        <f aca="false">J6290*P6290+ROW()*0.00000001</f>
        <v>0.2700629</v>
      </c>
    </row>
    <row r="6291" customFormat="false" ht="15" hidden="false" customHeight="false" outlineLevel="0" collapsed="false">
      <c r="A6291" s="0" t="s">
        <v>4719</v>
      </c>
      <c r="B6291" s="0" t="s">
        <v>78</v>
      </c>
      <c r="C6291" s="0" t="n">
        <v>1993</v>
      </c>
      <c r="D6291" s="0" t="s">
        <v>102</v>
      </c>
      <c r="E6291" s="0" t="s">
        <v>328</v>
      </c>
      <c r="F6291" s="0" t="n">
        <v>0</v>
      </c>
      <c r="G6291" s="0" t="n">
        <v>0</v>
      </c>
      <c r="H6291" s="0" t="n">
        <v>0.27</v>
      </c>
      <c r="I6291" s="0" t="n">
        <v>0</v>
      </c>
      <c r="J6291" s="0" t="n">
        <v>0.27</v>
      </c>
      <c r="N6291" s="0" t="s">
        <v>35</v>
      </c>
      <c r="P6291" s="0" t="n">
        <f aca="false">IF(AND(OR(Dashboard!$B$5="All",D6291=Dashboard!$B$5),OR(Dashboard!$D$5="All",N6291=Dashboard!$D$5),OR(AND(C6291&lt;&gt;"",C6291&gt;=Dashboard!$F$5,C6291&lt;=Dashboard!$H$5),AND(C6291="",Dashboard!$F$5&lt;=1980,Dashboard!$H$5&gt;=2016))),1,0)</f>
        <v>1</v>
      </c>
      <c r="Q6291" s="0" t="n">
        <f aca="false">J6291*P6291+ROW()*0.00000001</f>
        <v>0.27006291</v>
      </c>
    </row>
    <row r="6292" customFormat="false" ht="15" hidden="false" customHeight="false" outlineLevel="0" collapsed="false">
      <c r="A6292" s="0" t="s">
        <v>4720</v>
      </c>
      <c r="B6292" s="0" t="s">
        <v>78</v>
      </c>
      <c r="C6292" s="0" t="n">
        <v>1994</v>
      </c>
      <c r="D6292" s="0" t="s">
        <v>34</v>
      </c>
      <c r="E6292" s="0" t="s">
        <v>328</v>
      </c>
      <c r="F6292" s="0" t="n">
        <v>0</v>
      </c>
      <c r="G6292" s="0" t="n">
        <v>0</v>
      </c>
      <c r="H6292" s="0" t="n">
        <v>0.27</v>
      </c>
      <c r="I6292" s="0" t="n">
        <v>0</v>
      </c>
      <c r="J6292" s="0" t="n">
        <v>0.27</v>
      </c>
      <c r="N6292" s="0" t="s">
        <v>35</v>
      </c>
      <c r="P6292" s="0" t="n">
        <f aca="false">IF(AND(OR(Dashboard!$B$5="All",D6292=Dashboard!$B$5),OR(Dashboard!$D$5="All",N6292=Dashboard!$D$5),OR(AND(C6292&lt;&gt;"",C6292&gt;=Dashboard!$F$5,C6292&lt;=Dashboard!$H$5),AND(C6292="",Dashboard!$F$5&lt;=1980,Dashboard!$H$5&gt;=2016))),1,0)</f>
        <v>1</v>
      </c>
      <c r="Q6292" s="0" t="n">
        <f aca="false">J6292*P6292+ROW()*0.00000001</f>
        <v>0.27006292</v>
      </c>
    </row>
    <row r="6293" customFormat="false" ht="15" hidden="false" customHeight="false" outlineLevel="0" collapsed="false">
      <c r="A6293" s="0" t="s">
        <v>3752</v>
      </c>
      <c r="B6293" s="0" t="s">
        <v>64</v>
      </c>
      <c r="C6293" s="0" t="n">
        <v>2010</v>
      </c>
      <c r="D6293" s="0" t="s">
        <v>71</v>
      </c>
      <c r="E6293" s="0" t="s">
        <v>154</v>
      </c>
      <c r="F6293" s="0" t="n">
        <v>0.15</v>
      </c>
      <c r="G6293" s="0" t="n">
        <v>0.09</v>
      </c>
      <c r="H6293" s="0" t="n">
        <v>0</v>
      </c>
      <c r="I6293" s="0" t="n">
        <v>0.03</v>
      </c>
      <c r="J6293" s="0" t="n">
        <v>0.27</v>
      </c>
      <c r="K6293" s="0" t="n">
        <v>41</v>
      </c>
      <c r="L6293" s="0" t="n">
        <v>5.9</v>
      </c>
      <c r="M6293" s="0" t="s">
        <v>103</v>
      </c>
      <c r="N6293" s="0" t="s">
        <v>66</v>
      </c>
      <c r="O6293" s="0" t="s">
        <v>177</v>
      </c>
      <c r="P6293" s="0" t="n">
        <f aca="false">IF(AND(OR(Dashboard!$B$5="All",D6293=Dashboard!$B$5),OR(Dashboard!$D$5="All",N6293=Dashboard!$D$5),OR(AND(C6293&lt;&gt;"",C6293&gt;=Dashboard!$F$5,C6293&lt;=Dashboard!$H$5),AND(C6293="",Dashboard!$F$5&lt;=1980,Dashboard!$H$5&gt;=2016))),1,0)</f>
        <v>1</v>
      </c>
      <c r="Q6293" s="0" t="n">
        <f aca="false">J6293*P6293+ROW()*0.00000001</f>
        <v>0.27006293</v>
      </c>
    </row>
    <row r="6294" customFormat="false" ht="15" hidden="false" customHeight="false" outlineLevel="0" collapsed="false">
      <c r="A6294" s="0" t="s">
        <v>4721</v>
      </c>
      <c r="B6294" s="0" t="s">
        <v>851</v>
      </c>
      <c r="D6294" s="0" t="s">
        <v>46</v>
      </c>
      <c r="E6294" s="0" t="s">
        <v>2334</v>
      </c>
      <c r="F6294" s="0" t="n">
        <v>0.11</v>
      </c>
      <c r="G6294" s="0" t="n">
        <v>0.05</v>
      </c>
      <c r="H6294" s="0" t="n">
        <v>0.07</v>
      </c>
      <c r="I6294" s="0" t="n">
        <v>0.03</v>
      </c>
      <c r="J6294" s="0" t="n">
        <v>0.27</v>
      </c>
      <c r="K6294" s="0" t="n">
        <v>78</v>
      </c>
      <c r="L6294" s="0" t="n">
        <v>7.6</v>
      </c>
      <c r="M6294" s="0" t="s">
        <v>103</v>
      </c>
      <c r="N6294" s="0" t="s">
        <v>74</v>
      </c>
      <c r="O6294" s="0" t="s">
        <v>37</v>
      </c>
      <c r="P6294" s="0" t="n">
        <f aca="false">IF(AND(OR(Dashboard!$B$5="All",D6294=Dashboard!$B$5),OR(Dashboard!$D$5="All",N6294=Dashboard!$D$5),OR(AND(C6294&lt;&gt;"",C6294&gt;=Dashboard!$F$5,C6294&lt;=Dashboard!$H$5),AND(C6294="",Dashboard!$F$5&lt;=1980,Dashboard!$H$5&gt;=2016))),1,0)</f>
        <v>1</v>
      </c>
      <c r="Q6294" s="0" t="n">
        <f aca="false">J6294*P6294+ROW()*0.00000001</f>
        <v>0.27006294</v>
      </c>
    </row>
    <row r="6295" customFormat="false" ht="15" hidden="false" customHeight="false" outlineLevel="0" collapsed="false">
      <c r="A6295" s="0" t="s">
        <v>4722</v>
      </c>
      <c r="B6295" s="0" t="s">
        <v>76</v>
      </c>
      <c r="C6295" s="0" t="n">
        <v>2004</v>
      </c>
      <c r="D6295" s="0" t="s">
        <v>71</v>
      </c>
      <c r="E6295" s="0" t="s">
        <v>124</v>
      </c>
      <c r="F6295" s="0" t="n">
        <v>0.13</v>
      </c>
      <c r="G6295" s="0" t="n">
        <v>0.1</v>
      </c>
      <c r="H6295" s="0" t="n">
        <v>0</v>
      </c>
      <c r="I6295" s="0" t="n">
        <v>0.03</v>
      </c>
      <c r="J6295" s="0" t="n">
        <v>0.27</v>
      </c>
      <c r="K6295" s="0" t="n">
        <v>65</v>
      </c>
      <c r="L6295" s="0" t="n">
        <v>8.6</v>
      </c>
      <c r="M6295" s="0" t="s">
        <v>103</v>
      </c>
      <c r="N6295" s="0" t="s">
        <v>74</v>
      </c>
      <c r="O6295" s="0" t="s">
        <v>67</v>
      </c>
      <c r="P6295" s="0" t="n">
        <f aca="false">IF(AND(OR(Dashboard!$B$5="All",D6295=Dashboard!$B$5),OR(Dashboard!$D$5="All",N6295=Dashboard!$D$5),OR(AND(C6295&lt;&gt;"",C6295&gt;=Dashboard!$F$5,C6295&lt;=Dashboard!$H$5),AND(C6295="",Dashboard!$F$5&lt;=1980,Dashboard!$H$5&gt;=2016))),1,0)</f>
        <v>1</v>
      </c>
      <c r="Q6295" s="0" t="n">
        <f aca="false">J6295*P6295+ROW()*0.00000001</f>
        <v>0.27006295</v>
      </c>
    </row>
    <row r="6296" customFormat="false" ht="15" hidden="false" customHeight="false" outlineLevel="0" collapsed="false">
      <c r="A6296" s="0" t="s">
        <v>4723</v>
      </c>
      <c r="B6296" s="0" t="s">
        <v>85</v>
      </c>
      <c r="C6296" s="0" t="n">
        <v>2002</v>
      </c>
      <c r="D6296" s="0" t="s">
        <v>41</v>
      </c>
      <c r="E6296" s="0" t="s">
        <v>821</v>
      </c>
      <c r="F6296" s="0" t="n">
        <v>0.19</v>
      </c>
      <c r="G6296" s="0" t="n">
        <v>0.07</v>
      </c>
      <c r="H6296" s="0" t="n">
        <v>0</v>
      </c>
      <c r="I6296" s="0" t="n">
        <v>0</v>
      </c>
      <c r="J6296" s="0" t="n">
        <v>0.27</v>
      </c>
      <c r="K6296" s="0" t="n">
        <v>78</v>
      </c>
      <c r="M6296" s="0" t="s">
        <v>36</v>
      </c>
      <c r="N6296" s="0" t="s">
        <v>35</v>
      </c>
      <c r="O6296" s="0" t="s">
        <v>37</v>
      </c>
      <c r="P6296" s="0" t="n">
        <f aca="false">IF(AND(OR(Dashboard!$B$5="All",D6296=Dashboard!$B$5),OR(Dashboard!$D$5="All",N6296=Dashboard!$D$5),OR(AND(C6296&lt;&gt;"",C6296&gt;=Dashboard!$F$5,C6296&lt;=Dashboard!$H$5),AND(C6296="",Dashboard!$F$5&lt;=1980,Dashboard!$H$5&gt;=2016))),1,0)</f>
        <v>1</v>
      </c>
      <c r="Q6296" s="0" t="n">
        <f aca="false">J6296*P6296+ROW()*0.00000001</f>
        <v>0.27006296</v>
      </c>
    </row>
    <row r="6297" customFormat="false" ht="15" hidden="false" customHeight="false" outlineLevel="0" collapsed="false">
      <c r="A6297" s="0" t="s">
        <v>4724</v>
      </c>
      <c r="B6297" s="0" t="s">
        <v>50</v>
      </c>
      <c r="C6297" s="0" t="n">
        <v>2010</v>
      </c>
      <c r="D6297" s="0" t="s">
        <v>114</v>
      </c>
      <c r="E6297" s="0" t="s">
        <v>91</v>
      </c>
      <c r="F6297" s="0" t="n">
        <v>0.25</v>
      </c>
      <c r="G6297" s="0" t="n">
        <v>0</v>
      </c>
      <c r="H6297" s="0" t="n">
        <v>0</v>
      </c>
      <c r="I6297" s="0" t="n">
        <v>0.02</v>
      </c>
      <c r="J6297" s="0" t="n">
        <v>0.27</v>
      </c>
      <c r="M6297" s="0" t="s">
        <v>36</v>
      </c>
      <c r="N6297" s="0" t="s">
        <v>35</v>
      </c>
      <c r="P6297" s="0" t="n">
        <f aca="false">IF(AND(OR(Dashboard!$B$5="All",D6297=Dashboard!$B$5),OR(Dashboard!$D$5="All",N6297=Dashboard!$D$5),OR(AND(C6297&lt;&gt;"",C6297&gt;=Dashboard!$F$5,C6297&lt;=Dashboard!$H$5),AND(C6297="",Dashboard!$F$5&lt;=1980,Dashboard!$H$5&gt;=2016))),1,0)</f>
        <v>1</v>
      </c>
      <c r="Q6297" s="0" t="n">
        <f aca="false">J6297*P6297+ROW()*0.00000001</f>
        <v>0.27006297</v>
      </c>
    </row>
    <row r="6298" customFormat="false" ht="15" hidden="false" customHeight="false" outlineLevel="0" collapsed="false">
      <c r="A6298" s="0" t="s">
        <v>3011</v>
      </c>
      <c r="B6298" s="0" t="s">
        <v>164</v>
      </c>
      <c r="C6298" s="0" t="n">
        <v>2007</v>
      </c>
      <c r="D6298" s="0" t="s">
        <v>71</v>
      </c>
      <c r="E6298" s="0" t="s">
        <v>72</v>
      </c>
      <c r="F6298" s="0" t="n">
        <v>0.23</v>
      </c>
      <c r="G6298" s="0" t="n">
        <v>0.01</v>
      </c>
      <c r="H6298" s="0" t="n">
        <v>0</v>
      </c>
      <c r="I6298" s="0" t="n">
        <v>0.02</v>
      </c>
      <c r="J6298" s="0" t="n">
        <v>0.27</v>
      </c>
      <c r="K6298" s="0" t="n">
        <v>81</v>
      </c>
      <c r="L6298" s="0" t="n">
        <v>7.8</v>
      </c>
      <c r="M6298" s="0" t="s">
        <v>73</v>
      </c>
      <c r="N6298" s="0" t="s">
        <v>74</v>
      </c>
      <c r="O6298" s="0" t="s">
        <v>42</v>
      </c>
      <c r="P6298" s="0" t="n">
        <f aca="false">IF(AND(OR(Dashboard!$B$5="All",D6298=Dashboard!$B$5),OR(Dashboard!$D$5="All",N6298=Dashboard!$D$5),OR(AND(C6298&lt;&gt;"",C6298&gt;=Dashboard!$F$5,C6298&lt;=Dashboard!$H$5),AND(C6298="",Dashboard!$F$5&lt;=1980,Dashboard!$H$5&gt;=2016))),1,0)</f>
        <v>1</v>
      </c>
      <c r="Q6298" s="0" t="n">
        <f aca="false">J6298*P6298+ROW()*0.00000001</f>
        <v>0.27006298</v>
      </c>
    </row>
    <row r="6299" customFormat="false" ht="15" hidden="false" customHeight="false" outlineLevel="0" collapsed="false">
      <c r="A6299" s="0" t="s">
        <v>1804</v>
      </c>
      <c r="B6299" s="0" t="s">
        <v>164</v>
      </c>
      <c r="C6299" s="0" t="n">
        <v>2010</v>
      </c>
      <c r="D6299" s="0" t="s">
        <v>58</v>
      </c>
      <c r="E6299" s="0" t="s">
        <v>89</v>
      </c>
      <c r="F6299" s="0" t="n">
        <v>0.02</v>
      </c>
      <c r="G6299" s="0" t="n">
        <v>0.17</v>
      </c>
      <c r="H6299" s="0" t="n">
        <v>0</v>
      </c>
      <c r="I6299" s="0" t="n">
        <v>0.09</v>
      </c>
      <c r="J6299" s="0" t="n">
        <v>0.27</v>
      </c>
      <c r="K6299" s="0" t="n">
        <v>57</v>
      </c>
      <c r="M6299" s="0" t="s">
        <v>36</v>
      </c>
      <c r="N6299" s="0" t="s">
        <v>74</v>
      </c>
      <c r="O6299" s="0" t="s">
        <v>53</v>
      </c>
      <c r="P6299" s="0" t="n">
        <f aca="false">IF(AND(OR(Dashboard!$B$5="All",D6299=Dashboard!$B$5),OR(Dashboard!$D$5="All",N6299=Dashboard!$D$5),OR(AND(C6299&lt;&gt;"",C6299&gt;=Dashboard!$F$5,C6299&lt;=Dashboard!$H$5),AND(C6299="",Dashboard!$F$5&lt;=1980,Dashboard!$H$5&gt;=2016))),1,0)</f>
        <v>1</v>
      </c>
      <c r="Q6299" s="0" t="n">
        <f aca="false">J6299*P6299+ROW()*0.00000001</f>
        <v>0.27006299</v>
      </c>
    </row>
    <row r="6300" customFormat="false" ht="15" hidden="false" customHeight="false" outlineLevel="0" collapsed="false">
      <c r="A6300" s="0" t="s">
        <v>4725</v>
      </c>
      <c r="B6300" s="0" t="s">
        <v>159</v>
      </c>
      <c r="D6300" s="0" t="s">
        <v>71</v>
      </c>
      <c r="E6300" s="0" t="s">
        <v>160</v>
      </c>
      <c r="F6300" s="0" t="n">
        <v>0.25</v>
      </c>
      <c r="G6300" s="0" t="n">
        <v>0.02</v>
      </c>
      <c r="H6300" s="0" t="n">
        <v>0</v>
      </c>
      <c r="I6300" s="0" t="n">
        <v>0</v>
      </c>
      <c r="J6300" s="0" t="n">
        <v>0.27</v>
      </c>
      <c r="N6300" s="0" t="s">
        <v>161</v>
      </c>
      <c r="P6300" s="0" t="n">
        <f aca="false">IF(AND(OR(Dashboard!$B$5="All",D6300=Dashboard!$B$5),OR(Dashboard!$D$5="All",N6300=Dashboard!$D$5),OR(AND(C6300&lt;&gt;"",C6300&gt;=Dashboard!$F$5,C6300&lt;=Dashboard!$H$5),AND(C6300="",Dashboard!$F$5&lt;=1980,Dashboard!$H$5&gt;=2016))),1,0)</f>
        <v>1</v>
      </c>
      <c r="Q6300" s="0" t="n">
        <f aca="false">J6300*P6300+ROW()*0.00000001</f>
        <v>0.270063</v>
      </c>
    </row>
    <row r="6301" customFormat="false" ht="15" hidden="false" customHeight="false" outlineLevel="0" collapsed="false">
      <c r="A6301" s="0" t="s">
        <v>4726</v>
      </c>
      <c r="B6301" s="0" t="s">
        <v>159</v>
      </c>
      <c r="C6301" s="0" t="n">
        <v>1980</v>
      </c>
      <c r="D6301" s="0" t="s">
        <v>52</v>
      </c>
      <c r="E6301" s="0" t="s">
        <v>91</v>
      </c>
      <c r="F6301" s="0" t="n">
        <v>0.25</v>
      </c>
      <c r="G6301" s="0" t="n">
        <v>0.02</v>
      </c>
      <c r="H6301" s="0" t="n">
        <v>0</v>
      </c>
      <c r="I6301" s="0" t="n">
        <v>0</v>
      </c>
      <c r="J6301" s="0" t="n">
        <v>0.27</v>
      </c>
      <c r="N6301" s="0" t="s">
        <v>161</v>
      </c>
      <c r="P6301" s="0" t="n">
        <f aca="false">IF(AND(OR(Dashboard!$B$5="All",D6301=Dashboard!$B$5),OR(Dashboard!$D$5="All",N6301=Dashboard!$D$5),OR(AND(C6301&lt;&gt;"",C6301&gt;=Dashboard!$F$5,C6301&lt;=Dashboard!$H$5),AND(C6301="",Dashboard!$F$5&lt;=1980,Dashboard!$H$5&gt;=2016))),1,0)</f>
        <v>1</v>
      </c>
      <c r="Q6301" s="0" t="n">
        <f aca="false">J6301*P6301+ROW()*0.00000001</f>
        <v>0.27006301</v>
      </c>
    </row>
    <row r="6302" customFormat="false" ht="15" hidden="false" customHeight="false" outlineLevel="0" collapsed="false">
      <c r="A6302" s="0" t="s">
        <v>3002</v>
      </c>
      <c r="B6302" s="0" t="s">
        <v>76</v>
      </c>
      <c r="C6302" s="0" t="n">
        <v>2009</v>
      </c>
      <c r="D6302" s="0" t="s">
        <v>71</v>
      </c>
      <c r="E6302" s="0" t="s">
        <v>487</v>
      </c>
      <c r="F6302" s="0" t="n">
        <v>0.12</v>
      </c>
      <c r="G6302" s="0" t="n">
        <v>0.01</v>
      </c>
      <c r="H6302" s="0" t="n">
        <v>0</v>
      </c>
      <c r="I6302" s="0" t="n">
        <v>0.14</v>
      </c>
      <c r="J6302" s="0" t="n">
        <v>0.27</v>
      </c>
      <c r="M6302" s="0" t="s">
        <v>125</v>
      </c>
      <c r="N6302" s="0" t="s">
        <v>74</v>
      </c>
      <c r="P6302" s="0" t="n">
        <f aca="false">IF(AND(OR(Dashboard!$B$5="All",D6302=Dashboard!$B$5),OR(Dashboard!$D$5="All",N6302=Dashboard!$D$5),OR(AND(C6302&lt;&gt;"",C6302&gt;=Dashboard!$F$5,C6302&lt;=Dashboard!$H$5),AND(C6302="",Dashboard!$F$5&lt;=1980,Dashboard!$H$5&gt;=2016))),1,0)</f>
        <v>1</v>
      </c>
      <c r="Q6302" s="0" t="n">
        <f aca="false">J6302*P6302+ROW()*0.00000001</f>
        <v>0.27006302</v>
      </c>
    </row>
    <row r="6303" customFormat="false" ht="15" hidden="false" customHeight="false" outlineLevel="0" collapsed="false">
      <c r="A6303" s="0" t="s">
        <v>4727</v>
      </c>
      <c r="B6303" s="0" t="s">
        <v>33</v>
      </c>
      <c r="C6303" s="0" t="n">
        <v>2010</v>
      </c>
      <c r="D6303" s="0" t="s">
        <v>34</v>
      </c>
      <c r="E6303" s="0" t="s">
        <v>3501</v>
      </c>
      <c r="F6303" s="0" t="n">
        <v>0.25</v>
      </c>
      <c r="G6303" s="0" t="n">
        <v>0</v>
      </c>
      <c r="H6303" s="0" t="n">
        <v>0</v>
      </c>
      <c r="I6303" s="0" t="n">
        <v>0.02</v>
      </c>
      <c r="J6303" s="0" t="n">
        <v>0.27</v>
      </c>
      <c r="M6303" s="0" t="s">
        <v>103</v>
      </c>
      <c r="N6303" s="0" t="s">
        <v>35</v>
      </c>
      <c r="P6303" s="0" t="n">
        <f aca="false">IF(AND(OR(Dashboard!$B$5="All",D6303=Dashboard!$B$5),OR(Dashboard!$D$5="All",N6303=Dashboard!$D$5),OR(AND(C6303&lt;&gt;"",C6303&gt;=Dashboard!$F$5,C6303&lt;=Dashboard!$H$5),AND(C6303="",Dashboard!$F$5&lt;=1980,Dashboard!$H$5&gt;=2016))),1,0)</f>
        <v>1</v>
      </c>
      <c r="Q6303" s="0" t="n">
        <f aca="false">J6303*P6303+ROW()*0.00000001</f>
        <v>0.27006303</v>
      </c>
    </row>
    <row r="6304" customFormat="false" ht="15" hidden="false" customHeight="false" outlineLevel="0" collapsed="false">
      <c r="A6304" s="0" t="s">
        <v>4728</v>
      </c>
      <c r="B6304" s="0" t="s">
        <v>144</v>
      </c>
      <c r="C6304" s="0" t="n">
        <v>2004</v>
      </c>
      <c r="D6304" s="0" t="s">
        <v>41</v>
      </c>
      <c r="E6304" s="0" t="s">
        <v>65</v>
      </c>
      <c r="F6304" s="0" t="n">
        <v>0.18</v>
      </c>
      <c r="G6304" s="0" t="n">
        <v>0.08</v>
      </c>
      <c r="H6304" s="0" t="n">
        <v>0</v>
      </c>
      <c r="I6304" s="0" t="n">
        <v>0.01</v>
      </c>
      <c r="J6304" s="0" t="n">
        <v>0.27</v>
      </c>
      <c r="K6304" s="0" t="n">
        <v>87</v>
      </c>
      <c r="L6304" s="0" t="n">
        <v>9.1</v>
      </c>
      <c r="M6304" s="0" t="s">
        <v>36</v>
      </c>
      <c r="N6304" s="0" t="s">
        <v>66</v>
      </c>
      <c r="O6304" s="0" t="s">
        <v>42</v>
      </c>
      <c r="P6304" s="0" t="n">
        <f aca="false">IF(AND(OR(Dashboard!$B$5="All",D6304=Dashboard!$B$5),OR(Dashboard!$D$5="All",N6304=Dashboard!$D$5),OR(AND(C6304&lt;&gt;"",C6304&gt;=Dashboard!$F$5,C6304&lt;=Dashboard!$H$5),AND(C6304="",Dashboard!$F$5&lt;=1980,Dashboard!$H$5&gt;=2016))),1,0)</f>
        <v>1</v>
      </c>
      <c r="Q6304" s="0" t="n">
        <f aca="false">J6304*P6304+ROW()*0.00000001</f>
        <v>0.27006304</v>
      </c>
    </row>
    <row r="6305" customFormat="false" ht="15" hidden="false" customHeight="false" outlineLevel="0" collapsed="false">
      <c r="A6305" s="0" t="s">
        <v>4729</v>
      </c>
      <c r="B6305" s="0" t="s">
        <v>50</v>
      </c>
      <c r="C6305" s="0" t="n">
        <v>2005</v>
      </c>
      <c r="D6305" s="0" t="s">
        <v>48</v>
      </c>
      <c r="E6305" s="0" t="s">
        <v>328</v>
      </c>
      <c r="F6305" s="0" t="n">
        <v>0.16</v>
      </c>
      <c r="G6305" s="0" t="n">
        <v>0</v>
      </c>
      <c r="H6305" s="0" t="n">
        <v>0.1</v>
      </c>
      <c r="I6305" s="0" t="n">
        <v>0.01</v>
      </c>
      <c r="J6305" s="0" t="n">
        <v>0.27</v>
      </c>
      <c r="K6305" s="0" t="n">
        <v>71</v>
      </c>
      <c r="L6305" s="0" t="n">
        <v>7.1</v>
      </c>
      <c r="M6305" s="0" t="s">
        <v>36</v>
      </c>
      <c r="N6305" s="0" t="s">
        <v>35</v>
      </c>
      <c r="O6305" s="0" t="s">
        <v>37</v>
      </c>
      <c r="P6305" s="0" t="n">
        <f aca="false">IF(AND(OR(Dashboard!$B$5="All",D6305=Dashboard!$B$5),OR(Dashboard!$D$5="All",N6305=Dashboard!$D$5),OR(AND(C6305&lt;&gt;"",C6305&gt;=Dashboard!$F$5,C6305&lt;=Dashboard!$H$5),AND(C6305="",Dashboard!$F$5&lt;=1980,Dashboard!$H$5&gt;=2016))),1,0)</f>
        <v>1</v>
      </c>
      <c r="Q6305" s="0" t="n">
        <f aca="false">J6305*P6305+ROW()*0.00000001</f>
        <v>0.27006305</v>
      </c>
    </row>
    <row r="6306" customFormat="false" ht="15" hidden="false" customHeight="false" outlineLevel="0" collapsed="false">
      <c r="A6306" s="0" t="s">
        <v>4730</v>
      </c>
      <c r="B6306" s="0" t="s">
        <v>45</v>
      </c>
      <c r="C6306" s="0" t="n">
        <v>1996</v>
      </c>
      <c r="D6306" s="0" t="s">
        <v>46</v>
      </c>
      <c r="E6306" s="0" t="s">
        <v>2113</v>
      </c>
      <c r="F6306" s="0" t="n">
        <v>0</v>
      </c>
      <c r="G6306" s="0" t="n">
        <v>0</v>
      </c>
      <c r="H6306" s="0" t="n">
        <v>0.27</v>
      </c>
      <c r="I6306" s="0" t="n">
        <v>0</v>
      </c>
      <c r="J6306" s="0" t="n">
        <v>0.27</v>
      </c>
      <c r="N6306" s="0" t="s">
        <v>35</v>
      </c>
      <c r="P6306" s="0" t="n">
        <f aca="false">IF(AND(OR(Dashboard!$B$5="All",D6306=Dashboard!$B$5),OR(Dashboard!$D$5="All",N6306=Dashboard!$D$5),OR(AND(C6306&lt;&gt;"",C6306&gt;=Dashboard!$F$5,C6306&lt;=Dashboard!$H$5),AND(C6306="",Dashboard!$F$5&lt;=1980,Dashboard!$H$5&gt;=2016))),1,0)</f>
        <v>1</v>
      </c>
      <c r="Q6306" s="0" t="n">
        <f aca="false">J6306*P6306+ROW()*0.00000001</f>
        <v>0.27006306</v>
      </c>
    </row>
    <row r="6307" customFormat="false" ht="15" hidden="false" customHeight="false" outlineLevel="0" collapsed="false">
      <c r="A6307" s="0" t="s">
        <v>4287</v>
      </c>
      <c r="B6307" s="0" t="s">
        <v>64</v>
      </c>
      <c r="C6307" s="0" t="n">
        <v>2012</v>
      </c>
      <c r="D6307" s="0" t="s">
        <v>41</v>
      </c>
      <c r="E6307" s="0" t="s">
        <v>547</v>
      </c>
      <c r="F6307" s="0" t="n">
        <v>0.07</v>
      </c>
      <c r="G6307" s="0" t="n">
        <v>0.17</v>
      </c>
      <c r="H6307" s="0" t="n">
        <v>0</v>
      </c>
      <c r="I6307" s="0" t="n">
        <v>0.02</v>
      </c>
      <c r="J6307" s="0" t="n">
        <v>0.27</v>
      </c>
      <c r="K6307" s="0" t="n">
        <v>64</v>
      </c>
      <c r="L6307" s="0" t="n">
        <v>5.7</v>
      </c>
      <c r="M6307" s="0" t="s">
        <v>36</v>
      </c>
      <c r="N6307" s="0" t="s">
        <v>66</v>
      </c>
      <c r="O6307" s="0" t="s">
        <v>67</v>
      </c>
      <c r="P6307" s="0" t="n">
        <f aca="false">IF(AND(OR(Dashboard!$B$5="All",D6307=Dashboard!$B$5),OR(Dashboard!$D$5="All",N6307=Dashboard!$D$5),OR(AND(C6307&lt;&gt;"",C6307&gt;=Dashboard!$F$5,C6307&lt;=Dashboard!$H$5),AND(C6307="",Dashboard!$F$5&lt;=1980,Dashboard!$H$5&gt;=2016))),1,0)</f>
        <v>1</v>
      </c>
      <c r="Q6307" s="0" t="n">
        <f aca="false">J6307*P6307+ROW()*0.00000001</f>
        <v>0.27006307</v>
      </c>
    </row>
    <row r="6308" customFormat="false" ht="15" hidden="false" customHeight="false" outlineLevel="0" collapsed="false">
      <c r="A6308" s="0" t="s">
        <v>4731</v>
      </c>
      <c r="B6308" s="0" t="s">
        <v>184</v>
      </c>
      <c r="C6308" s="0" t="n">
        <v>2012</v>
      </c>
      <c r="D6308" s="0" t="s">
        <v>52</v>
      </c>
      <c r="E6308" s="0" t="s">
        <v>35</v>
      </c>
      <c r="F6308" s="0" t="n">
        <v>0.13</v>
      </c>
      <c r="G6308" s="0" t="n">
        <v>0.12</v>
      </c>
      <c r="H6308" s="0" t="n">
        <v>0</v>
      </c>
      <c r="I6308" s="0" t="n">
        <v>0.02</v>
      </c>
      <c r="J6308" s="0" t="n">
        <v>0.27</v>
      </c>
      <c r="K6308" s="0" t="n">
        <v>60</v>
      </c>
      <c r="L6308" s="0" t="n">
        <v>5.4</v>
      </c>
      <c r="M6308" s="0" t="s">
        <v>125</v>
      </c>
      <c r="N6308" s="0" t="s">
        <v>35</v>
      </c>
      <c r="O6308" s="0" t="s">
        <v>53</v>
      </c>
      <c r="P6308" s="0" t="n">
        <f aca="false">IF(AND(OR(Dashboard!$B$5="All",D6308=Dashboard!$B$5),OR(Dashboard!$D$5="All",N6308=Dashboard!$D$5),OR(AND(C6308&lt;&gt;"",C6308&gt;=Dashboard!$F$5,C6308&lt;=Dashboard!$H$5),AND(C6308="",Dashboard!$F$5&lt;=1980,Dashboard!$H$5&gt;=2016))),1,0)</f>
        <v>1</v>
      </c>
      <c r="Q6308" s="0" t="n">
        <f aca="false">J6308*P6308+ROW()*0.00000001</f>
        <v>0.27006308</v>
      </c>
    </row>
    <row r="6309" customFormat="false" ht="15" hidden="false" customHeight="false" outlineLevel="0" collapsed="false">
      <c r="A6309" s="0" t="s">
        <v>2957</v>
      </c>
      <c r="B6309" s="0" t="s">
        <v>85</v>
      </c>
      <c r="C6309" s="0" t="n">
        <v>2006</v>
      </c>
      <c r="D6309" s="0" t="s">
        <v>16</v>
      </c>
      <c r="E6309" s="0" t="s">
        <v>91</v>
      </c>
      <c r="F6309" s="0" t="n">
        <v>0.19</v>
      </c>
      <c r="G6309" s="0" t="n">
        <v>0.07</v>
      </c>
      <c r="H6309" s="0" t="n">
        <v>0</v>
      </c>
      <c r="I6309" s="0" t="n">
        <v>0</v>
      </c>
      <c r="J6309" s="0" t="n">
        <v>0.27</v>
      </c>
      <c r="K6309" s="0" t="n">
        <v>49</v>
      </c>
      <c r="M6309" s="0" t="s">
        <v>36</v>
      </c>
      <c r="N6309" s="0" t="s">
        <v>35</v>
      </c>
      <c r="O6309" s="0" t="s">
        <v>177</v>
      </c>
      <c r="P6309" s="0" t="n">
        <f aca="false">IF(AND(OR(Dashboard!$B$5="All",D6309=Dashboard!$B$5),OR(Dashboard!$D$5="All",N6309=Dashboard!$D$5),OR(AND(C6309&lt;&gt;"",C6309&gt;=Dashboard!$F$5,C6309&lt;=Dashboard!$H$5),AND(C6309="",Dashboard!$F$5&lt;=1980,Dashboard!$H$5&gt;=2016))),1,0)</f>
        <v>1</v>
      </c>
      <c r="Q6309" s="0" t="n">
        <f aca="false">J6309*P6309+ROW()*0.00000001</f>
        <v>0.27006309</v>
      </c>
    </row>
    <row r="6310" customFormat="false" ht="15" hidden="false" customHeight="false" outlineLevel="0" collapsed="false">
      <c r="A6310" s="0" t="s">
        <v>4732</v>
      </c>
      <c r="B6310" s="0" t="s">
        <v>76</v>
      </c>
      <c r="C6310" s="0" t="n">
        <v>2001</v>
      </c>
      <c r="D6310" s="0" t="s">
        <v>41</v>
      </c>
      <c r="E6310" s="0" t="s">
        <v>257</v>
      </c>
      <c r="F6310" s="0" t="n">
        <v>0.13</v>
      </c>
      <c r="G6310" s="0" t="n">
        <v>0.1</v>
      </c>
      <c r="H6310" s="0" t="n">
        <v>0</v>
      </c>
      <c r="I6310" s="0" t="n">
        <v>0.03</v>
      </c>
      <c r="J6310" s="0" t="n">
        <v>0.27</v>
      </c>
      <c r="K6310" s="0" t="n">
        <v>62</v>
      </c>
      <c r="M6310" s="0" t="s">
        <v>36</v>
      </c>
      <c r="N6310" s="0" t="s">
        <v>74</v>
      </c>
      <c r="O6310" s="0" t="s">
        <v>67</v>
      </c>
      <c r="P6310" s="0" t="n">
        <f aca="false">IF(AND(OR(Dashboard!$B$5="All",D6310=Dashboard!$B$5),OR(Dashboard!$D$5="All",N6310=Dashboard!$D$5),OR(AND(C6310&lt;&gt;"",C6310&gt;=Dashboard!$F$5,C6310&lt;=Dashboard!$H$5),AND(C6310="",Dashboard!$F$5&lt;=1980,Dashboard!$H$5&gt;=2016))),1,0)</f>
        <v>1</v>
      </c>
      <c r="Q6310" s="0" t="n">
        <f aca="false">J6310*P6310+ROW()*0.00000001</f>
        <v>0.2700631</v>
      </c>
    </row>
    <row r="6311" customFormat="false" ht="15" hidden="false" customHeight="false" outlineLevel="0" collapsed="false">
      <c r="A6311" s="0" t="s">
        <v>4733</v>
      </c>
      <c r="B6311" s="0" t="s">
        <v>94</v>
      </c>
      <c r="C6311" s="0" t="n">
        <v>2014</v>
      </c>
      <c r="D6311" s="0" t="s">
        <v>114</v>
      </c>
      <c r="E6311" s="0" t="s">
        <v>1488</v>
      </c>
      <c r="F6311" s="0" t="n">
        <v>0.09</v>
      </c>
      <c r="G6311" s="0" t="n">
        <v>0.14</v>
      </c>
      <c r="H6311" s="0" t="n">
        <v>0</v>
      </c>
      <c r="I6311" s="0" t="n">
        <v>0.04</v>
      </c>
      <c r="J6311" s="0" t="n">
        <v>0.27</v>
      </c>
      <c r="N6311" s="0" t="s">
        <v>74</v>
      </c>
      <c r="P6311" s="0" t="n">
        <f aca="false">IF(AND(OR(Dashboard!$B$5="All",D6311=Dashboard!$B$5),OR(Dashboard!$D$5="All",N6311=Dashboard!$D$5),OR(AND(C6311&lt;&gt;"",C6311&gt;=Dashboard!$F$5,C6311&lt;=Dashboard!$H$5),AND(C6311="",Dashboard!$F$5&lt;=1980,Dashboard!$H$5&gt;=2016))),1,0)</f>
        <v>1</v>
      </c>
      <c r="Q6311" s="0" t="n">
        <f aca="false">J6311*P6311+ROW()*0.00000001</f>
        <v>0.27006311</v>
      </c>
    </row>
    <row r="6312" customFormat="false" ht="15" hidden="false" customHeight="false" outlineLevel="0" collapsed="false">
      <c r="A6312" s="0" t="s">
        <v>4734</v>
      </c>
      <c r="B6312" s="0" t="s">
        <v>70</v>
      </c>
      <c r="C6312" s="0" t="n">
        <v>2014</v>
      </c>
      <c r="D6312" s="0" t="s">
        <v>71</v>
      </c>
      <c r="E6312" s="0" t="s">
        <v>211</v>
      </c>
      <c r="F6312" s="0" t="n">
        <v>0</v>
      </c>
      <c r="G6312" s="0" t="n">
        <v>0</v>
      </c>
      <c r="H6312" s="0" t="n">
        <v>0.27</v>
      </c>
      <c r="I6312" s="0" t="n">
        <v>0</v>
      </c>
      <c r="J6312" s="0" t="n">
        <v>0.27</v>
      </c>
      <c r="N6312" s="0" t="s">
        <v>74</v>
      </c>
      <c r="P6312" s="0" t="n">
        <f aca="false">IF(AND(OR(Dashboard!$B$5="All",D6312=Dashboard!$B$5),OR(Dashboard!$D$5="All",N6312=Dashboard!$D$5),OR(AND(C6312&lt;&gt;"",C6312&gt;=Dashboard!$F$5,C6312&lt;=Dashboard!$H$5),AND(C6312="",Dashboard!$F$5&lt;=1980,Dashboard!$H$5&gt;=2016))),1,0)</f>
        <v>1</v>
      </c>
      <c r="Q6312" s="0" t="n">
        <f aca="false">J6312*P6312+ROW()*0.00000001</f>
        <v>0.27006312</v>
      </c>
    </row>
    <row r="6313" customFormat="false" ht="15" hidden="false" customHeight="false" outlineLevel="0" collapsed="false">
      <c r="A6313" s="0" t="s">
        <v>2403</v>
      </c>
      <c r="B6313" s="0" t="s">
        <v>186</v>
      </c>
      <c r="C6313" s="0" t="n">
        <v>2005</v>
      </c>
      <c r="D6313" s="0" t="s">
        <v>16</v>
      </c>
      <c r="E6313" s="0" t="s">
        <v>487</v>
      </c>
      <c r="F6313" s="0" t="n">
        <v>0.21</v>
      </c>
      <c r="G6313" s="0" t="n">
        <v>0.05</v>
      </c>
      <c r="H6313" s="0" t="n">
        <v>0</v>
      </c>
      <c r="I6313" s="0" t="n">
        <v>0.01</v>
      </c>
      <c r="J6313" s="0" t="n">
        <v>0.27</v>
      </c>
      <c r="K6313" s="0" t="n">
        <v>67</v>
      </c>
      <c r="M6313" s="0" t="s">
        <v>125</v>
      </c>
      <c r="N6313" s="0" t="s">
        <v>35</v>
      </c>
      <c r="O6313" s="0" t="s">
        <v>67</v>
      </c>
      <c r="P6313" s="0" t="n">
        <f aca="false">IF(AND(OR(Dashboard!$B$5="All",D6313=Dashboard!$B$5),OR(Dashboard!$D$5="All",N6313=Dashboard!$D$5),OR(AND(C6313&lt;&gt;"",C6313&gt;=Dashboard!$F$5,C6313&lt;=Dashboard!$H$5),AND(C6313="",Dashboard!$F$5&lt;=1980,Dashboard!$H$5&gt;=2016))),1,0)</f>
        <v>1</v>
      </c>
      <c r="Q6313" s="0" t="n">
        <f aca="false">J6313*P6313+ROW()*0.00000001</f>
        <v>0.27006313</v>
      </c>
    </row>
    <row r="6314" customFormat="false" ht="15" hidden="false" customHeight="false" outlineLevel="0" collapsed="false">
      <c r="A6314" s="0" t="s">
        <v>3083</v>
      </c>
      <c r="B6314" s="0" t="s">
        <v>64</v>
      </c>
      <c r="C6314" s="0" t="n">
        <v>2006</v>
      </c>
      <c r="D6314" s="0" t="s">
        <v>34</v>
      </c>
      <c r="E6314" s="0" t="s">
        <v>142</v>
      </c>
      <c r="F6314" s="0" t="n">
        <v>0.25</v>
      </c>
      <c r="G6314" s="0" t="n">
        <v>0</v>
      </c>
      <c r="H6314" s="0" t="n">
        <v>0</v>
      </c>
      <c r="I6314" s="0" t="n">
        <v>0.02</v>
      </c>
      <c r="J6314" s="0" t="n">
        <v>0.27</v>
      </c>
      <c r="K6314" s="0" t="n">
        <v>79</v>
      </c>
      <c r="L6314" s="0" t="n">
        <v>5.3</v>
      </c>
      <c r="M6314" s="0" t="s">
        <v>125</v>
      </c>
      <c r="N6314" s="0" t="s">
        <v>66</v>
      </c>
      <c r="O6314" s="0" t="s">
        <v>37</v>
      </c>
      <c r="P6314" s="0" t="n">
        <f aca="false">IF(AND(OR(Dashboard!$B$5="All",D6314=Dashboard!$B$5),OR(Dashboard!$D$5="All",N6314=Dashboard!$D$5),OR(AND(C6314&lt;&gt;"",C6314&gt;=Dashboard!$F$5,C6314&lt;=Dashboard!$H$5),AND(C6314="",Dashboard!$F$5&lt;=1980,Dashboard!$H$5&gt;=2016))),1,0)</f>
        <v>1</v>
      </c>
      <c r="Q6314" s="0" t="n">
        <f aca="false">J6314*P6314+ROW()*0.00000001</f>
        <v>0.27006314</v>
      </c>
    </row>
    <row r="6315" customFormat="false" ht="15" hidden="false" customHeight="false" outlineLevel="0" collapsed="false">
      <c r="A6315" s="0" t="s">
        <v>4735</v>
      </c>
      <c r="B6315" s="0" t="s">
        <v>152</v>
      </c>
      <c r="C6315" s="0" t="n">
        <v>2004</v>
      </c>
      <c r="D6315" s="0" t="s">
        <v>246</v>
      </c>
      <c r="E6315" s="0" t="s">
        <v>160</v>
      </c>
      <c r="F6315" s="0" t="n">
        <v>0.01</v>
      </c>
      <c r="G6315" s="0" t="n">
        <v>0.22</v>
      </c>
      <c r="H6315" s="0" t="n">
        <v>0</v>
      </c>
      <c r="I6315" s="0" t="n">
        <v>0.04</v>
      </c>
      <c r="J6315" s="0" t="n">
        <v>0.27</v>
      </c>
      <c r="K6315" s="0" t="n">
        <v>81</v>
      </c>
      <c r="L6315" s="0" t="n">
        <v>5</v>
      </c>
      <c r="M6315" s="0" t="s">
        <v>36</v>
      </c>
      <c r="N6315" s="0" t="s">
        <v>152</v>
      </c>
      <c r="O6315" s="0" t="s">
        <v>42</v>
      </c>
      <c r="P6315" s="0" t="n">
        <f aca="false">IF(AND(OR(Dashboard!$B$5="All",D6315=Dashboard!$B$5),OR(Dashboard!$D$5="All",N6315=Dashboard!$D$5),OR(AND(C6315&lt;&gt;"",C6315&gt;=Dashboard!$F$5,C6315&lt;=Dashboard!$H$5),AND(C6315="",Dashboard!$F$5&lt;=1980,Dashboard!$H$5&gt;=2016))),1,0)</f>
        <v>1</v>
      </c>
      <c r="Q6315" s="0" t="n">
        <f aca="false">J6315*P6315+ROW()*0.00000001</f>
        <v>0.27006315</v>
      </c>
    </row>
    <row r="6316" customFormat="false" ht="15" hidden="false" customHeight="false" outlineLevel="0" collapsed="false">
      <c r="A6316" s="0" t="s">
        <v>1515</v>
      </c>
      <c r="B6316" s="0" t="s">
        <v>186</v>
      </c>
      <c r="C6316" s="0" t="n">
        <v>2002</v>
      </c>
      <c r="D6316" s="0" t="s">
        <v>16</v>
      </c>
      <c r="E6316" s="0" t="s">
        <v>142</v>
      </c>
      <c r="F6316" s="0" t="n">
        <v>0.21</v>
      </c>
      <c r="G6316" s="0" t="n">
        <v>0.05</v>
      </c>
      <c r="H6316" s="0" t="n">
        <v>0</v>
      </c>
      <c r="I6316" s="0" t="n">
        <v>0.01</v>
      </c>
      <c r="J6316" s="0" t="n">
        <v>0.27</v>
      </c>
      <c r="K6316" s="0" t="n">
        <v>69</v>
      </c>
      <c r="L6316" s="0" t="n">
        <v>8.7</v>
      </c>
      <c r="M6316" s="0" t="s">
        <v>36</v>
      </c>
      <c r="N6316" s="0" t="s">
        <v>35</v>
      </c>
      <c r="O6316" s="0" t="s">
        <v>67</v>
      </c>
      <c r="P6316" s="0" t="n">
        <f aca="false">IF(AND(OR(Dashboard!$B$5="All",D6316=Dashboard!$B$5),OR(Dashboard!$D$5="All",N6316=Dashboard!$D$5),OR(AND(C6316&lt;&gt;"",C6316&gt;=Dashboard!$F$5,C6316&lt;=Dashboard!$H$5),AND(C6316="",Dashboard!$F$5&lt;=1980,Dashboard!$H$5&gt;=2016))),1,0)</f>
        <v>1</v>
      </c>
      <c r="Q6316" s="0" t="n">
        <f aca="false">J6316*P6316+ROW()*0.00000001</f>
        <v>0.27006316</v>
      </c>
    </row>
    <row r="6317" customFormat="false" ht="15" hidden="false" customHeight="false" outlineLevel="0" collapsed="false">
      <c r="A6317" s="0" t="s">
        <v>4736</v>
      </c>
      <c r="B6317" s="0" t="s">
        <v>85</v>
      </c>
      <c r="C6317" s="0" t="n">
        <v>2002</v>
      </c>
      <c r="D6317" s="0" t="s">
        <v>102</v>
      </c>
      <c r="E6317" s="0" t="s">
        <v>418</v>
      </c>
      <c r="F6317" s="0" t="n">
        <v>0.19</v>
      </c>
      <c r="G6317" s="0" t="n">
        <v>0.07</v>
      </c>
      <c r="H6317" s="0" t="n">
        <v>0</v>
      </c>
      <c r="I6317" s="0" t="n">
        <v>0</v>
      </c>
      <c r="J6317" s="0" t="n">
        <v>0.27</v>
      </c>
      <c r="K6317" s="0" t="n">
        <v>73</v>
      </c>
      <c r="L6317" s="0" t="n">
        <v>7.5</v>
      </c>
      <c r="M6317" s="0" t="s">
        <v>36</v>
      </c>
      <c r="N6317" s="0" t="s">
        <v>35</v>
      </c>
      <c r="O6317" s="0" t="s">
        <v>37</v>
      </c>
      <c r="P6317" s="0" t="n">
        <f aca="false">IF(AND(OR(Dashboard!$B$5="All",D6317=Dashboard!$B$5),OR(Dashboard!$D$5="All",N6317=Dashboard!$D$5),OR(AND(C6317&lt;&gt;"",C6317&gt;=Dashboard!$F$5,C6317&lt;=Dashboard!$H$5),AND(C6317="",Dashboard!$F$5&lt;=1980,Dashboard!$H$5&gt;=2016))),1,0)</f>
        <v>1</v>
      </c>
      <c r="Q6317" s="0" t="n">
        <f aca="false">J6317*P6317+ROW()*0.00000001</f>
        <v>0.27006317</v>
      </c>
    </row>
    <row r="6318" customFormat="false" ht="15" hidden="false" customHeight="false" outlineLevel="0" collapsed="false">
      <c r="A6318" s="0" t="s">
        <v>4737</v>
      </c>
      <c r="B6318" s="0" t="s">
        <v>85</v>
      </c>
      <c r="C6318" s="0" t="n">
        <v>2002</v>
      </c>
      <c r="D6318" s="0" t="s">
        <v>46</v>
      </c>
      <c r="E6318" s="0" t="s">
        <v>220</v>
      </c>
      <c r="F6318" s="0" t="n">
        <v>0</v>
      </c>
      <c r="G6318" s="0" t="n">
        <v>0</v>
      </c>
      <c r="H6318" s="0" t="n">
        <v>0.26</v>
      </c>
      <c r="I6318" s="0" t="n">
        <v>0.01</v>
      </c>
      <c r="J6318" s="0" t="n">
        <v>0.27</v>
      </c>
      <c r="N6318" s="0" t="s">
        <v>35</v>
      </c>
      <c r="P6318" s="0" t="n">
        <f aca="false">IF(AND(OR(Dashboard!$B$5="All",D6318=Dashboard!$B$5),OR(Dashboard!$D$5="All",N6318=Dashboard!$D$5),OR(AND(C6318&lt;&gt;"",C6318&gt;=Dashboard!$F$5,C6318&lt;=Dashboard!$H$5),AND(C6318="",Dashboard!$F$5&lt;=1980,Dashboard!$H$5&gt;=2016))),1,0)</f>
        <v>1</v>
      </c>
      <c r="Q6318" s="0" t="n">
        <f aca="false">J6318*P6318+ROW()*0.00000001</f>
        <v>0.27006318</v>
      </c>
    </row>
    <row r="6319" customFormat="false" ht="15" hidden="false" customHeight="false" outlineLevel="0" collapsed="false">
      <c r="A6319" s="0" t="s">
        <v>4738</v>
      </c>
      <c r="B6319" s="0" t="s">
        <v>45</v>
      </c>
      <c r="C6319" s="0" t="n">
        <v>2000</v>
      </c>
      <c r="D6319" s="0" t="s">
        <v>46</v>
      </c>
      <c r="E6319" s="0" t="s">
        <v>2924</v>
      </c>
      <c r="F6319" s="0" t="n">
        <v>0</v>
      </c>
      <c r="G6319" s="0" t="n">
        <v>0</v>
      </c>
      <c r="H6319" s="0" t="n">
        <v>0.27</v>
      </c>
      <c r="I6319" s="0" t="n">
        <v>0</v>
      </c>
      <c r="J6319" s="0" t="n">
        <v>0.27</v>
      </c>
      <c r="N6319" s="0" t="s">
        <v>35</v>
      </c>
      <c r="P6319" s="0" t="n">
        <f aca="false">IF(AND(OR(Dashboard!$B$5="All",D6319=Dashboard!$B$5),OR(Dashboard!$D$5="All",N6319=Dashboard!$D$5),OR(AND(C6319&lt;&gt;"",C6319&gt;=Dashboard!$F$5,C6319&lt;=Dashboard!$H$5),AND(C6319="",Dashboard!$F$5&lt;=1980,Dashboard!$H$5&gt;=2016))),1,0)</f>
        <v>1</v>
      </c>
      <c r="Q6319" s="0" t="n">
        <f aca="false">J6319*P6319+ROW()*0.00000001</f>
        <v>0.27006319</v>
      </c>
    </row>
    <row r="6320" customFormat="false" ht="15" hidden="false" customHeight="false" outlineLevel="0" collapsed="false">
      <c r="A6320" s="0" t="s">
        <v>4739</v>
      </c>
      <c r="B6320" s="0" t="s">
        <v>76</v>
      </c>
      <c r="C6320" s="0" t="n">
        <v>2004</v>
      </c>
      <c r="D6320" s="0" t="s">
        <v>46</v>
      </c>
      <c r="E6320" s="0" t="s">
        <v>157</v>
      </c>
      <c r="F6320" s="0" t="n">
        <v>0.13</v>
      </c>
      <c r="G6320" s="0" t="n">
        <v>0.1</v>
      </c>
      <c r="H6320" s="0" t="n">
        <v>0</v>
      </c>
      <c r="I6320" s="0" t="n">
        <v>0.03</v>
      </c>
      <c r="J6320" s="0" t="n">
        <v>0.27</v>
      </c>
      <c r="K6320" s="0" t="n">
        <v>67</v>
      </c>
      <c r="L6320" s="0" t="n">
        <v>8.4</v>
      </c>
      <c r="M6320" s="0" t="s">
        <v>103</v>
      </c>
      <c r="N6320" s="0" t="s">
        <v>74</v>
      </c>
      <c r="O6320" s="0" t="s">
        <v>67</v>
      </c>
      <c r="P6320" s="0" t="n">
        <f aca="false">IF(AND(OR(Dashboard!$B$5="All",D6320=Dashboard!$B$5),OR(Dashboard!$D$5="All",N6320=Dashboard!$D$5),OR(AND(C6320&lt;&gt;"",C6320&gt;=Dashboard!$F$5,C6320&lt;=Dashboard!$H$5),AND(C6320="",Dashboard!$F$5&lt;=1980,Dashboard!$H$5&gt;=2016))),1,0)</f>
        <v>1</v>
      </c>
      <c r="Q6320" s="0" t="n">
        <f aca="false">J6320*P6320+ROW()*0.00000001</f>
        <v>0.2700632</v>
      </c>
    </row>
    <row r="6321" customFormat="false" ht="15" hidden="false" customHeight="false" outlineLevel="0" collapsed="false">
      <c r="A6321" s="0" t="s">
        <v>2575</v>
      </c>
      <c r="B6321" s="0" t="s">
        <v>144</v>
      </c>
      <c r="C6321" s="0" t="n">
        <v>2005</v>
      </c>
      <c r="D6321" s="0" t="s">
        <v>41</v>
      </c>
      <c r="E6321" s="0" t="s">
        <v>142</v>
      </c>
      <c r="F6321" s="0" t="n">
        <v>0.2</v>
      </c>
      <c r="G6321" s="0" t="n">
        <v>0.06</v>
      </c>
      <c r="H6321" s="0" t="n">
        <v>0</v>
      </c>
      <c r="I6321" s="0" t="n">
        <v>0.01</v>
      </c>
      <c r="J6321" s="0" t="n">
        <v>0.27</v>
      </c>
      <c r="K6321" s="0" t="n">
        <v>79</v>
      </c>
      <c r="L6321" s="0" t="n">
        <v>5.9</v>
      </c>
      <c r="M6321" s="0" t="s">
        <v>36</v>
      </c>
      <c r="N6321" s="0" t="s">
        <v>66</v>
      </c>
      <c r="O6321" s="0" t="s">
        <v>37</v>
      </c>
      <c r="P6321" s="0" t="n">
        <f aca="false">IF(AND(OR(Dashboard!$B$5="All",D6321=Dashboard!$B$5),OR(Dashboard!$D$5="All",N6321=Dashboard!$D$5),OR(AND(C6321&lt;&gt;"",C6321&gt;=Dashboard!$F$5,C6321&lt;=Dashboard!$H$5),AND(C6321="",Dashboard!$F$5&lt;=1980,Dashboard!$H$5&gt;=2016))),1,0)</f>
        <v>1</v>
      </c>
      <c r="Q6321" s="0" t="n">
        <f aca="false">J6321*P6321+ROW()*0.00000001</f>
        <v>0.27006321</v>
      </c>
    </row>
    <row r="6322" customFormat="false" ht="15" hidden="false" customHeight="false" outlineLevel="0" collapsed="false">
      <c r="A6322" s="0" t="s">
        <v>4740</v>
      </c>
      <c r="B6322" s="0" t="s">
        <v>76</v>
      </c>
      <c r="C6322" s="0" t="n">
        <v>2004</v>
      </c>
      <c r="D6322" s="0" t="s">
        <v>56</v>
      </c>
      <c r="E6322" s="0" t="s">
        <v>418</v>
      </c>
      <c r="F6322" s="0" t="n">
        <v>0.13</v>
      </c>
      <c r="G6322" s="0" t="n">
        <v>0.1</v>
      </c>
      <c r="H6322" s="0" t="n">
        <v>0</v>
      </c>
      <c r="I6322" s="0" t="n">
        <v>0.03</v>
      </c>
      <c r="J6322" s="0" t="n">
        <v>0.27</v>
      </c>
      <c r="K6322" s="0" t="n">
        <v>70</v>
      </c>
      <c r="L6322" s="0" t="n">
        <v>8.5</v>
      </c>
      <c r="M6322" s="0" t="s">
        <v>73</v>
      </c>
      <c r="N6322" s="0" t="s">
        <v>74</v>
      </c>
      <c r="O6322" s="0" t="s">
        <v>67</v>
      </c>
      <c r="P6322" s="0" t="n">
        <f aca="false">IF(AND(OR(Dashboard!$B$5="All",D6322=Dashboard!$B$5),OR(Dashboard!$D$5="All",N6322=Dashboard!$D$5),OR(AND(C6322&lt;&gt;"",C6322&gt;=Dashboard!$F$5,C6322&lt;=Dashboard!$H$5),AND(C6322="",Dashboard!$F$5&lt;=1980,Dashboard!$H$5&gt;=2016))),1,0)</f>
        <v>1</v>
      </c>
      <c r="Q6322" s="0" t="n">
        <f aca="false">J6322*P6322+ROW()*0.00000001</f>
        <v>0.27006322</v>
      </c>
    </row>
    <row r="6323" customFormat="false" ht="15" hidden="false" customHeight="false" outlineLevel="0" collapsed="false">
      <c r="A6323" s="0" t="s">
        <v>3031</v>
      </c>
      <c r="B6323" s="0" t="s">
        <v>172</v>
      </c>
      <c r="C6323" s="0" t="n">
        <v>2015</v>
      </c>
      <c r="D6323" s="0" t="s">
        <v>71</v>
      </c>
      <c r="E6323" s="0" t="s">
        <v>142</v>
      </c>
      <c r="F6323" s="0" t="n">
        <v>0.16</v>
      </c>
      <c r="G6323" s="0" t="n">
        <v>0.09</v>
      </c>
      <c r="H6323" s="0" t="n">
        <v>0</v>
      </c>
      <c r="I6323" s="0" t="n">
        <v>0.02</v>
      </c>
      <c r="J6323" s="0" t="n">
        <v>0.27</v>
      </c>
      <c r="K6323" s="0" t="n">
        <v>60</v>
      </c>
      <c r="L6323" s="0" t="n">
        <v>4.3</v>
      </c>
      <c r="M6323" s="0" t="s">
        <v>36</v>
      </c>
      <c r="N6323" s="0" t="s">
        <v>66</v>
      </c>
      <c r="O6323" s="0" t="s">
        <v>53</v>
      </c>
      <c r="P6323" s="0" t="n">
        <f aca="false">IF(AND(OR(Dashboard!$B$5="All",D6323=Dashboard!$B$5),OR(Dashboard!$D$5="All",N6323=Dashboard!$D$5),OR(AND(C6323&lt;&gt;"",C6323&gt;=Dashboard!$F$5,C6323&lt;=Dashboard!$H$5),AND(C6323="",Dashboard!$F$5&lt;=1980,Dashboard!$H$5&gt;=2016))),1,0)</f>
        <v>1</v>
      </c>
      <c r="Q6323" s="0" t="n">
        <f aca="false">J6323*P6323+ROW()*0.00000001</f>
        <v>0.27006323</v>
      </c>
    </row>
    <row r="6324" customFormat="false" ht="15" hidden="false" customHeight="false" outlineLevel="0" collapsed="false">
      <c r="A6324" s="0" t="s">
        <v>4741</v>
      </c>
      <c r="B6324" s="0" t="s">
        <v>64</v>
      </c>
      <c r="C6324" s="0" t="n">
        <v>2008</v>
      </c>
      <c r="D6324" s="0" t="s">
        <v>56</v>
      </c>
      <c r="E6324" s="0" t="s">
        <v>154</v>
      </c>
      <c r="F6324" s="0" t="n">
        <v>0.15</v>
      </c>
      <c r="G6324" s="0" t="n">
        <v>0.1</v>
      </c>
      <c r="H6324" s="0" t="n">
        <v>0</v>
      </c>
      <c r="I6324" s="0" t="n">
        <v>0.02</v>
      </c>
      <c r="J6324" s="0" t="n">
        <v>0.27</v>
      </c>
      <c r="K6324" s="0" t="n">
        <v>76</v>
      </c>
      <c r="L6324" s="0" t="n">
        <v>6.8</v>
      </c>
      <c r="M6324" s="0" t="s">
        <v>73</v>
      </c>
      <c r="N6324" s="0" t="s">
        <v>66</v>
      </c>
      <c r="O6324" s="0" t="s">
        <v>37</v>
      </c>
      <c r="P6324" s="0" t="n">
        <f aca="false">IF(AND(OR(Dashboard!$B$5="All",D6324=Dashboard!$B$5),OR(Dashboard!$D$5="All",N6324=Dashboard!$D$5),OR(AND(C6324&lt;&gt;"",C6324&gt;=Dashboard!$F$5,C6324&lt;=Dashboard!$H$5),AND(C6324="",Dashboard!$F$5&lt;=1980,Dashboard!$H$5&gt;=2016))),1,0)</f>
        <v>1</v>
      </c>
      <c r="Q6324" s="0" t="n">
        <f aca="false">J6324*P6324+ROW()*0.00000001</f>
        <v>0.27006324</v>
      </c>
    </row>
    <row r="6325" customFormat="false" ht="15" hidden="false" customHeight="false" outlineLevel="0" collapsed="false">
      <c r="A6325" s="0" t="s">
        <v>1495</v>
      </c>
      <c r="B6325" s="0" t="s">
        <v>144</v>
      </c>
      <c r="C6325" s="0" t="n">
        <v>2001</v>
      </c>
      <c r="D6325" s="0" t="s">
        <v>34</v>
      </c>
      <c r="E6325" s="0" t="s">
        <v>142</v>
      </c>
      <c r="F6325" s="0" t="n">
        <v>0.2</v>
      </c>
      <c r="G6325" s="0" t="n">
        <v>0.06</v>
      </c>
      <c r="H6325" s="0" t="n">
        <v>0</v>
      </c>
      <c r="I6325" s="0" t="n">
        <v>0.01</v>
      </c>
      <c r="J6325" s="0" t="n">
        <v>0.27</v>
      </c>
      <c r="K6325" s="0" t="n">
        <v>89</v>
      </c>
      <c r="L6325" s="0" t="n">
        <v>8.8</v>
      </c>
      <c r="M6325" s="0" t="s">
        <v>36</v>
      </c>
      <c r="N6325" s="0" t="s">
        <v>66</v>
      </c>
      <c r="O6325" s="0" t="s">
        <v>42</v>
      </c>
      <c r="P6325" s="0" t="n">
        <f aca="false">IF(AND(OR(Dashboard!$B$5="All",D6325=Dashboard!$B$5),OR(Dashboard!$D$5="All",N6325=Dashboard!$D$5),OR(AND(C6325&lt;&gt;"",C6325&gt;=Dashboard!$F$5,C6325&lt;=Dashboard!$H$5),AND(C6325="",Dashboard!$F$5&lt;=1980,Dashboard!$H$5&gt;=2016))),1,0)</f>
        <v>1</v>
      </c>
      <c r="Q6325" s="0" t="n">
        <f aca="false">J6325*P6325+ROW()*0.00000001</f>
        <v>0.27006325</v>
      </c>
    </row>
    <row r="6326" customFormat="false" ht="15" hidden="false" customHeight="false" outlineLevel="0" collapsed="false">
      <c r="A6326" s="0" t="s">
        <v>2697</v>
      </c>
      <c r="B6326" s="0" t="s">
        <v>172</v>
      </c>
      <c r="C6326" s="0" t="n">
        <v>2014</v>
      </c>
      <c r="D6326" s="0" t="s">
        <v>71</v>
      </c>
      <c r="E6326" s="0" t="s">
        <v>243</v>
      </c>
      <c r="F6326" s="0" t="n">
        <v>0.13</v>
      </c>
      <c r="G6326" s="0" t="n">
        <v>0.12</v>
      </c>
      <c r="H6326" s="0" t="n">
        <v>0</v>
      </c>
      <c r="I6326" s="0" t="n">
        <v>0.02</v>
      </c>
      <c r="J6326" s="0" t="n">
        <v>0.27</v>
      </c>
      <c r="K6326" s="0" t="n">
        <v>69</v>
      </c>
      <c r="L6326" s="0" t="n">
        <v>6.8</v>
      </c>
      <c r="M6326" s="0" t="s">
        <v>125</v>
      </c>
      <c r="N6326" s="0" t="s">
        <v>66</v>
      </c>
      <c r="O6326" s="0" t="s">
        <v>67</v>
      </c>
      <c r="P6326" s="0" t="n">
        <f aca="false">IF(AND(OR(Dashboard!$B$5="All",D6326=Dashboard!$B$5),OR(Dashboard!$D$5="All",N6326=Dashboard!$D$5),OR(AND(C6326&lt;&gt;"",C6326&gt;=Dashboard!$F$5,C6326&lt;=Dashboard!$H$5),AND(C6326="",Dashboard!$F$5&lt;=1980,Dashboard!$H$5&gt;=2016))),1,0)</f>
        <v>1</v>
      </c>
      <c r="Q6326" s="0" t="n">
        <f aca="false">J6326*P6326+ROW()*0.00000001</f>
        <v>0.27006326</v>
      </c>
    </row>
    <row r="6327" customFormat="false" ht="15" hidden="false" customHeight="false" outlineLevel="0" collapsed="false">
      <c r="A6327" s="0" t="s">
        <v>1689</v>
      </c>
      <c r="B6327" s="0" t="s">
        <v>64</v>
      </c>
      <c r="C6327" s="0" t="n">
        <v>2013</v>
      </c>
      <c r="D6327" s="0" t="s">
        <v>46</v>
      </c>
      <c r="E6327" s="0" t="s">
        <v>157</v>
      </c>
      <c r="F6327" s="0" t="n">
        <v>0.15</v>
      </c>
      <c r="G6327" s="0" t="n">
        <v>0.08</v>
      </c>
      <c r="H6327" s="0" t="n">
        <v>0.01</v>
      </c>
      <c r="I6327" s="0" t="n">
        <v>0.02</v>
      </c>
      <c r="J6327" s="0" t="n">
        <v>0.27</v>
      </c>
      <c r="K6327" s="0" t="n">
        <v>69</v>
      </c>
      <c r="L6327" s="0" t="n">
        <v>6.6</v>
      </c>
      <c r="M6327" s="0" t="s">
        <v>103</v>
      </c>
      <c r="N6327" s="0" t="s">
        <v>66</v>
      </c>
      <c r="O6327" s="0" t="s">
        <v>67</v>
      </c>
      <c r="P6327" s="0" t="n">
        <f aca="false">IF(AND(OR(Dashboard!$B$5="All",D6327=Dashboard!$B$5),OR(Dashboard!$D$5="All",N6327=Dashboard!$D$5),OR(AND(C6327&lt;&gt;"",C6327&gt;=Dashboard!$F$5,C6327&lt;=Dashboard!$H$5),AND(C6327="",Dashboard!$F$5&lt;=1980,Dashboard!$H$5&gt;=2016))),1,0)</f>
        <v>1</v>
      </c>
      <c r="Q6327" s="0" t="n">
        <f aca="false">J6327*P6327+ROW()*0.00000001</f>
        <v>0.27006327</v>
      </c>
    </row>
    <row r="6328" customFormat="false" ht="15" hidden="false" customHeight="false" outlineLevel="0" collapsed="false">
      <c r="A6328" s="0" t="s">
        <v>2327</v>
      </c>
      <c r="B6328" s="0" t="s">
        <v>164</v>
      </c>
      <c r="C6328" s="0" t="n">
        <v>2006</v>
      </c>
      <c r="D6328" s="0" t="s">
        <v>34</v>
      </c>
      <c r="E6328" s="0" t="s">
        <v>142</v>
      </c>
      <c r="F6328" s="0" t="n">
        <v>0.2</v>
      </c>
      <c r="G6328" s="0" t="n">
        <v>0.04</v>
      </c>
      <c r="H6328" s="0" t="n">
        <v>0</v>
      </c>
      <c r="I6328" s="0" t="n">
        <v>0.03</v>
      </c>
      <c r="J6328" s="0" t="n">
        <v>0.27</v>
      </c>
      <c r="K6328" s="0" t="n">
        <v>78</v>
      </c>
      <c r="M6328" s="0" t="s">
        <v>36</v>
      </c>
      <c r="N6328" s="0" t="s">
        <v>74</v>
      </c>
      <c r="O6328" s="0" t="s">
        <v>37</v>
      </c>
      <c r="P6328" s="0" t="n">
        <f aca="false">IF(AND(OR(Dashboard!$B$5="All",D6328=Dashboard!$B$5),OR(Dashboard!$D$5="All",N6328=Dashboard!$D$5),OR(AND(C6328&lt;&gt;"",C6328&gt;=Dashboard!$F$5,C6328&lt;=Dashboard!$H$5),AND(C6328="",Dashboard!$F$5&lt;=1980,Dashboard!$H$5&gt;=2016))),1,0)</f>
        <v>1</v>
      </c>
      <c r="Q6328" s="0" t="n">
        <f aca="false">J6328*P6328+ROW()*0.00000001</f>
        <v>0.27006328</v>
      </c>
    </row>
    <row r="6329" customFormat="false" ht="15" hidden="false" customHeight="false" outlineLevel="0" collapsed="false">
      <c r="A6329" s="0" t="s">
        <v>4742</v>
      </c>
      <c r="B6329" s="0" t="s">
        <v>108</v>
      </c>
      <c r="C6329" s="0" t="n">
        <v>1998</v>
      </c>
      <c r="D6329" s="0" t="s">
        <v>34</v>
      </c>
      <c r="E6329" s="0" t="s">
        <v>220</v>
      </c>
      <c r="F6329" s="0" t="n">
        <v>0</v>
      </c>
      <c r="G6329" s="0" t="n">
        <v>0</v>
      </c>
      <c r="H6329" s="0" t="n">
        <v>0.27</v>
      </c>
      <c r="I6329" s="0" t="n">
        <v>0</v>
      </c>
      <c r="J6329" s="0" t="n">
        <v>0.27</v>
      </c>
      <c r="N6329" s="0" t="s">
        <v>35</v>
      </c>
      <c r="P6329" s="0" t="n">
        <f aca="false">IF(AND(OR(Dashboard!$B$5="All",D6329=Dashboard!$B$5),OR(Dashboard!$D$5="All",N6329=Dashboard!$D$5),OR(AND(C6329&lt;&gt;"",C6329&gt;=Dashboard!$F$5,C6329&lt;=Dashboard!$H$5),AND(C6329="",Dashboard!$F$5&lt;=1980,Dashboard!$H$5&gt;=2016))),1,0)</f>
        <v>1</v>
      </c>
      <c r="Q6329" s="0" t="n">
        <f aca="false">J6329*P6329+ROW()*0.00000001</f>
        <v>0.27006329</v>
      </c>
    </row>
    <row r="6330" customFormat="false" ht="15" hidden="false" customHeight="false" outlineLevel="0" collapsed="false">
      <c r="A6330" s="0" t="s">
        <v>4743</v>
      </c>
      <c r="B6330" s="0" t="s">
        <v>108</v>
      </c>
      <c r="C6330" s="0" t="n">
        <v>1998</v>
      </c>
      <c r="D6330" s="0" t="s">
        <v>34</v>
      </c>
      <c r="E6330" s="0" t="s">
        <v>449</v>
      </c>
      <c r="F6330" s="0" t="n">
        <v>0.25</v>
      </c>
      <c r="G6330" s="0" t="n">
        <v>0.02</v>
      </c>
      <c r="H6330" s="0" t="n">
        <v>0</v>
      </c>
      <c r="I6330" s="0" t="n">
        <v>0</v>
      </c>
      <c r="J6330" s="0" t="n">
        <v>0.27</v>
      </c>
      <c r="N6330" s="0" t="s">
        <v>35</v>
      </c>
      <c r="P6330" s="0" t="n">
        <f aca="false">IF(AND(OR(Dashboard!$B$5="All",D6330=Dashboard!$B$5),OR(Dashboard!$D$5="All",N6330=Dashboard!$D$5),OR(AND(C6330&lt;&gt;"",C6330&gt;=Dashboard!$F$5,C6330&lt;=Dashboard!$H$5),AND(C6330="",Dashboard!$F$5&lt;=1980,Dashboard!$H$5&gt;=2016))),1,0)</f>
        <v>1</v>
      </c>
      <c r="Q6330" s="0" t="n">
        <f aca="false">J6330*P6330+ROW()*0.00000001</f>
        <v>0.2700633</v>
      </c>
    </row>
    <row r="6331" customFormat="false" ht="15" hidden="false" customHeight="false" outlineLevel="0" collapsed="false">
      <c r="A6331" s="0" t="s">
        <v>4744</v>
      </c>
      <c r="B6331" s="0" t="s">
        <v>108</v>
      </c>
      <c r="C6331" s="0" t="n">
        <v>1999</v>
      </c>
      <c r="D6331" s="0" t="s">
        <v>71</v>
      </c>
      <c r="E6331" s="0" t="s">
        <v>449</v>
      </c>
      <c r="F6331" s="0" t="n">
        <v>0.18</v>
      </c>
      <c r="G6331" s="0" t="n">
        <v>0.08</v>
      </c>
      <c r="H6331" s="0" t="n">
        <v>0</v>
      </c>
      <c r="I6331" s="0" t="n">
        <v>0.01</v>
      </c>
      <c r="J6331" s="0" t="n">
        <v>0.27</v>
      </c>
      <c r="N6331" s="0" t="s">
        <v>35</v>
      </c>
      <c r="P6331" s="0" t="n">
        <f aca="false">IF(AND(OR(Dashboard!$B$5="All",D6331=Dashboard!$B$5),OR(Dashboard!$D$5="All",N6331=Dashboard!$D$5),OR(AND(C6331&lt;&gt;"",C6331&gt;=Dashboard!$F$5,C6331&lt;=Dashboard!$H$5),AND(C6331="",Dashboard!$F$5&lt;=1980,Dashboard!$H$5&gt;=2016))),1,0)</f>
        <v>1</v>
      </c>
      <c r="Q6331" s="0" t="n">
        <f aca="false">J6331*P6331+ROW()*0.00000001</f>
        <v>0.27006331</v>
      </c>
    </row>
    <row r="6332" customFormat="false" ht="15" hidden="false" customHeight="false" outlineLevel="0" collapsed="false">
      <c r="A6332" s="0" t="s">
        <v>3710</v>
      </c>
      <c r="B6332" s="0" t="s">
        <v>108</v>
      </c>
      <c r="C6332" s="0" t="n">
        <v>1999</v>
      </c>
      <c r="D6332" s="0" t="s">
        <v>246</v>
      </c>
      <c r="E6332" s="0" t="s">
        <v>35</v>
      </c>
      <c r="F6332" s="0" t="n">
        <v>0.22</v>
      </c>
      <c r="G6332" s="0" t="n">
        <v>0.05</v>
      </c>
      <c r="H6332" s="0" t="n">
        <v>0</v>
      </c>
      <c r="I6332" s="0" t="n">
        <v>0</v>
      </c>
      <c r="J6332" s="0" t="n">
        <v>0.27</v>
      </c>
      <c r="N6332" s="0" t="s">
        <v>35</v>
      </c>
      <c r="P6332" s="0" t="n">
        <f aca="false">IF(AND(OR(Dashboard!$B$5="All",D6332=Dashboard!$B$5),OR(Dashboard!$D$5="All",N6332=Dashboard!$D$5),OR(AND(C6332&lt;&gt;"",C6332&gt;=Dashboard!$F$5,C6332&lt;=Dashboard!$H$5),AND(C6332="",Dashboard!$F$5&lt;=1980,Dashboard!$H$5&gt;=2016))),1,0)</f>
        <v>1</v>
      </c>
      <c r="Q6332" s="0" t="n">
        <f aca="false">J6332*P6332+ROW()*0.00000001</f>
        <v>0.27006332</v>
      </c>
    </row>
    <row r="6333" customFormat="false" ht="15" hidden="false" customHeight="false" outlineLevel="0" collapsed="false">
      <c r="A6333" s="0" t="s">
        <v>4745</v>
      </c>
      <c r="B6333" s="0" t="s">
        <v>108</v>
      </c>
      <c r="C6333" s="0" t="n">
        <v>1997</v>
      </c>
      <c r="D6333" s="0" t="s">
        <v>34</v>
      </c>
      <c r="E6333" s="0" t="s">
        <v>220</v>
      </c>
      <c r="F6333" s="0" t="n">
        <v>0.25</v>
      </c>
      <c r="G6333" s="0" t="n">
        <v>0.02</v>
      </c>
      <c r="H6333" s="0" t="n">
        <v>0</v>
      </c>
      <c r="I6333" s="0" t="n">
        <v>0</v>
      </c>
      <c r="J6333" s="0" t="n">
        <v>0.27</v>
      </c>
      <c r="N6333" s="0" t="s">
        <v>35</v>
      </c>
      <c r="P6333" s="0" t="n">
        <f aca="false">IF(AND(OR(Dashboard!$B$5="All",D6333=Dashboard!$B$5),OR(Dashboard!$D$5="All",N6333=Dashboard!$D$5),OR(AND(C6333&lt;&gt;"",C6333&gt;=Dashboard!$F$5,C6333&lt;=Dashboard!$H$5),AND(C6333="",Dashboard!$F$5&lt;=1980,Dashboard!$H$5&gt;=2016))),1,0)</f>
        <v>1</v>
      </c>
      <c r="Q6333" s="0" t="n">
        <f aca="false">J6333*P6333+ROW()*0.00000001</f>
        <v>0.27006333</v>
      </c>
    </row>
    <row r="6334" customFormat="false" ht="15" hidden="false" customHeight="false" outlineLevel="0" collapsed="false">
      <c r="A6334" s="0" t="s">
        <v>4746</v>
      </c>
      <c r="B6334" s="0" t="s">
        <v>76</v>
      </c>
      <c r="C6334" s="0" t="n">
        <v>2005</v>
      </c>
      <c r="D6334" s="0" t="s">
        <v>71</v>
      </c>
      <c r="E6334" s="0" t="s">
        <v>211</v>
      </c>
      <c r="F6334" s="0" t="n">
        <v>0.13</v>
      </c>
      <c r="G6334" s="0" t="n">
        <v>0.1</v>
      </c>
      <c r="H6334" s="0" t="n">
        <v>0</v>
      </c>
      <c r="I6334" s="0" t="n">
        <v>0.03</v>
      </c>
      <c r="J6334" s="0" t="n">
        <v>0.27</v>
      </c>
      <c r="K6334" s="0" t="n">
        <v>75</v>
      </c>
      <c r="L6334" s="0" t="n">
        <v>8.3</v>
      </c>
      <c r="M6334" s="0" t="s">
        <v>73</v>
      </c>
      <c r="N6334" s="0" t="s">
        <v>74</v>
      </c>
      <c r="O6334" s="0" t="s">
        <v>37</v>
      </c>
      <c r="P6334" s="0" t="n">
        <f aca="false">IF(AND(OR(Dashboard!$B$5="All",D6334=Dashboard!$B$5),OR(Dashboard!$D$5="All",N6334=Dashboard!$D$5),OR(AND(C6334&lt;&gt;"",C6334&gt;=Dashboard!$F$5,C6334&lt;=Dashboard!$H$5),AND(C6334="",Dashboard!$F$5&lt;=1980,Dashboard!$H$5&gt;=2016))),1,0)</f>
        <v>1</v>
      </c>
      <c r="Q6334" s="0" t="n">
        <f aca="false">J6334*P6334+ROW()*0.00000001</f>
        <v>0.27006334</v>
      </c>
    </row>
    <row r="6335" customFormat="false" ht="15" hidden="false" customHeight="false" outlineLevel="0" collapsed="false">
      <c r="A6335" s="0" t="s">
        <v>4747</v>
      </c>
      <c r="B6335" s="0" t="s">
        <v>97</v>
      </c>
      <c r="C6335" s="0" t="n">
        <v>2012</v>
      </c>
      <c r="D6335" s="0" t="s">
        <v>52</v>
      </c>
      <c r="E6335" s="0" t="s">
        <v>154</v>
      </c>
      <c r="F6335" s="0" t="n">
        <v>0.07</v>
      </c>
      <c r="G6335" s="0" t="n">
        <v>0.07</v>
      </c>
      <c r="H6335" s="0" t="n">
        <v>0.12</v>
      </c>
      <c r="I6335" s="0" t="n">
        <v>0.01</v>
      </c>
      <c r="J6335" s="0" t="n">
        <v>0.27</v>
      </c>
      <c r="N6335" s="0" t="s">
        <v>35</v>
      </c>
      <c r="P6335" s="0" t="n">
        <f aca="false">IF(AND(OR(Dashboard!$B$5="All",D6335=Dashboard!$B$5),OR(Dashboard!$D$5="All",N6335=Dashboard!$D$5),OR(AND(C6335&lt;&gt;"",C6335&gt;=Dashboard!$F$5,C6335&lt;=Dashboard!$H$5),AND(C6335="",Dashboard!$F$5&lt;=1980,Dashboard!$H$5&gt;=2016))),1,0)</f>
        <v>1</v>
      </c>
      <c r="Q6335" s="0" t="n">
        <f aca="false">J6335*P6335+ROW()*0.00000001</f>
        <v>0.27006335</v>
      </c>
    </row>
    <row r="6336" customFormat="false" ht="15" hidden="false" customHeight="false" outlineLevel="0" collapsed="false">
      <c r="A6336" s="0" t="s">
        <v>4748</v>
      </c>
      <c r="B6336" s="0" t="s">
        <v>33</v>
      </c>
      <c r="C6336" s="0" t="n">
        <v>2008</v>
      </c>
      <c r="D6336" s="0" t="s">
        <v>114</v>
      </c>
      <c r="E6336" s="0" t="s">
        <v>328</v>
      </c>
      <c r="F6336" s="0" t="n">
        <v>0</v>
      </c>
      <c r="G6336" s="0" t="n">
        <v>0.07</v>
      </c>
      <c r="H6336" s="0" t="n">
        <v>0.19</v>
      </c>
      <c r="I6336" s="0" t="n">
        <v>0.01</v>
      </c>
      <c r="J6336" s="0" t="n">
        <v>0.27</v>
      </c>
      <c r="N6336" s="0" t="s">
        <v>35</v>
      </c>
      <c r="P6336" s="0" t="n">
        <f aca="false">IF(AND(OR(Dashboard!$B$5="All",D6336=Dashboard!$B$5),OR(Dashboard!$D$5="All",N6336=Dashboard!$D$5),OR(AND(C6336&lt;&gt;"",C6336&gt;=Dashboard!$F$5,C6336&lt;=Dashboard!$H$5),AND(C6336="",Dashboard!$F$5&lt;=1980,Dashboard!$H$5&gt;=2016))),1,0)</f>
        <v>1</v>
      </c>
      <c r="Q6336" s="0" t="n">
        <f aca="false">J6336*P6336+ROW()*0.00000001</f>
        <v>0.27006336</v>
      </c>
    </row>
    <row r="6337" customFormat="false" ht="15" hidden="false" customHeight="false" outlineLevel="0" collapsed="false">
      <c r="A6337" s="0" t="s">
        <v>4749</v>
      </c>
      <c r="B6337" s="0" t="s">
        <v>97</v>
      </c>
      <c r="C6337" s="0" t="n">
        <v>2012</v>
      </c>
      <c r="D6337" s="0" t="s">
        <v>71</v>
      </c>
      <c r="E6337" s="0" t="s">
        <v>35</v>
      </c>
      <c r="F6337" s="0" t="n">
        <v>0</v>
      </c>
      <c r="G6337" s="0" t="n">
        <v>0</v>
      </c>
      <c r="H6337" s="0" t="n">
        <v>0.27</v>
      </c>
      <c r="I6337" s="0" t="n">
        <v>0</v>
      </c>
      <c r="J6337" s="0" t="n">
        <v>0.27</v>
      </c>
      <c r="N6337" s="0" t="s">
        <v>35</v>
      </c>
      <c r="P6337" s="0" t="n">
        <f aca="false">IF(AND(OR(Dashboard!$B$5="All",D6337=Dashboard!$B$5),OR(Dashboard!$D$5="All",N6337=Dashboard!$D$5),OR(AND(C6337&lt;&gt;"",C6337&gt;=Dashboard!$F$5,C6337&lt;=Dashboard!$H$5),AND(C6337="",Dashboard!$F$5&lt;=1980,Dashboard!$H$5&gt;=2016))),1,0)</f>
        <v>1</v>
      </c>
      <c r="Q6337" s="0" t="n">
        <f aca="false">J6337*P6337+ROW()*0.00000001</f>
        <v>0.27006337</v>
      </c>
    </row>
    <row r="6338" customFormat="false" ht="15" hidden="false" customHeight="false" outlineLevel="0" collapsed="false">
      <c r="A6338" s="0" t="s">
        <v>4393</v>
      </c>
      <c r="B6338" s="0" t="s">
        <v>70</v>
      </c>
      <c r="C6338" s="0" t="n">
        <v>2011</v>
      </c>
      <c r="D6338" s="0" t="s">
        <v>41</v>
      </c>
      <c r="E6338" s="0" t="s">
        <v>91</v>
      </c>
      <c r="F6338" s="0" t="n">
        <v>0.25</v>
      </c>
      <c r="G6338" s="0" t="n">
        <v>0</v>
      </c>
      <c r="H6338" s="0" t="n">
        <v>0</v>
      </c>
      <c r="I6338" s="0" t="n">
        <v>0.02</v>
      </c>
      <c r="J6338" s="0" t="n">
        <v>0.27</v>
      </c>
      <c r="K6338" s="0" t="n">
        <v>62</v>
      </c>
      <c r="L6338" s="0" t="n">
        <v>3.7</v>
      </c>
      <c r="M6338" s="0" t="s">
        <v>36</v>
      </c>
      <c r="N6338" s="0" t="s">
        <v>74</v>
      </c>
      <c r="O6338" s="0" t="s">
        <v>67</v>
      </c>
      <c r="P6338" s="0" t="n">
        <f aca="false">IF(AND(OR(Dashboard!$B$5="All",D6338=Dashboard!$B$5),OR(Dashboard!$D$5="All",N6338=Dashboard!$D$5),OR(AND(C6338&lt;&gt;"",C6338&gt;=Dashboard!$F$5,C6338&lt;=Dashboard!$H$5),AND(C6338="",Dashboard!$F$5&lt;=1980,Dashboard!$H$5&gt;=2016))),1,0)</f>
        <v>1</v>
      </c>
      <c r="Q6338" s="0" t="n">
        <f aca="false">J6338*P6338+ROW()*0.00000001</f>
        <v>0.27006338</v>
      </c>
    </row>
    <row r="6339" customFormat="false" ht="15" hidden="false" customHeight="false" outlineLevel="0" collapsed="false">
      <c r="A6339" s="0" t="s">
        <v>2066</v>
      </c>
      <c r="B6339" s="0" t="s">
        <v>76</v>
      </c>
      <c r="C6339" s="0" t="n">
        <v>2007</v>
      </c>
      <c r="D6339" s="0" t="s">
        <v>71</v>
      </c>
      <c r="E6339" s="0" t="s">
        <v>142</v>
      </c>
      <c r="F6339" s="0" t="n">
        <v>0.13</v>
      </c>
      <c r="G6339" s="0" t="n">
        <v>0.1</v>
      </c>
      <c r="H6339" s="0" t="n">
        <v>0</v>
      </c>
      <c r="I6339" s="0" t="n">
        <v>0.03</v>
      </c>
      <c r="J6339" s="0" t="n">
        <v>0.27</v>
      </c>
      <c r="K6339" s="0" t="n">
        <v>61</v>
      </c>
      <c r="L6339" s="0" t="n">
        <v>8</v>
      </c>
      <c r="M6339" s="0" t="s">
        <v>125</v>
      </c>
      <c r="N6339" s="0" t="s">
        <v>74</v>
      </c>
      <c r="O6339" s="0" t="s">
        <v>67</v>
      </c>
      <c r="P6339" s="0" t="n">
        <f aca="false">IF(AND(OR(Dashboard!$B$5="All",D6339=Dashboard!$B$5),OR(Dashboard!$D$5="All",N6339=Dashboard!$D$5),OR(AND(C6339&lt;&gt;"",C6339&gt;=Dashboard!$F$5,C6339&lt;=Dashboard!$H$5),AND(C6339="",Dashboard!$F$5&lt;=1980,Dashboard!$H$5&gt;=2016))),1,0)</f>
        <v>1</v>
      </c>
      <c r="Q6339" s="0" t="n">
        <f aca="false">J6339*P6339+ROW()*0.00000001</f>
        <v>0.27006339</v>
      </c>
    </row>
    <row r="6340" customFormat="false" ht="15" hidden="false" customHeight="false" outlineLevel="0" collapsed="false">
      <c r="A6340" s="0" t="s">
        <v>4750</v>
      </c>
      <c r="B6340" s="0" t="s">
        <v>33</v>
      </c>
      <c r="C6340" s="0" t="n">
        <v>2010</v>
      </c>
      <c r="D6340" s="0" t="s">
        <v>71</v>
      </c>
      <c r="E6340" s="0" t="s">
        <v>91</v>
      </c>
      <c r="F6340" s="0" t="n">
        <v>0.14</v>
      </c>
      <c r="G6340" s="0" t="n">
        <v>0.1</v>
      </c>
      <c r="H6340" s="0" t="n">
        <v>0</v>
      </c>
      <c r="I6340" s="0" t="n">
        <v>0.02</v>
      </c>
      <c r="J6340" s="0" t="n">
        <v>0.27</v>
      </c>
      <c r="K6340" s="0" t="n">
        <v>41</v>
      </c>
      <c r="L6340" s="0" t="n">
        <v>6.5</v>
      </c>
      <c r="M6340" s="0" t="s">
        <v>103</v>
      </c>
      <c r="N6340" s="0" t="s">
        <v>35</v>
      </c>
      <c r="O6340" s="0" t="s">
        <v>177</v>
      </c>
      <c r="P6340" s="0" t="n">
        <f aca="false">IF(AND(OR(Dashboard!$B$5="All",D6340=Dashboard!$B$5),OR(Dashboard!$D$5="All",N6340=Dashboard!$D$5),OR(AND(C6340&lt;&gt;"",C6340&gt;=Dashboard!$F$5,C6340&lt;=Dashboard!$H$5),AND(C6340="",Dashboard!$F$5&lt;=1980,Dashboard!$H$5&gt;=2016))),1,0)</f>
        <v>1</v>
      </c>
      <c r="Q6340" s="0" t="n">
        <f aca="false">J6340*P6340+ROW()*0.00000001</f>
        <v>0.2700634</v>
      </c>
    </row>
    <row r="6341" customFormat="false" ht="15" hidden="false" customHeight="false" outlineLevel="0" collapsed="false">
      <c r="A6341" s="0" t="s">
        <v>2556</v>
      </c>
      <c r="B6341" s="0" t="s">
        <v>76</v>
      </c>
      <c r="C6341" s="0" t="n">
        <v>2007</v>
      </c>
      <c r="D6341" s="0" t="s">
        <v>41</v>
      </c>
      <c r="E6341" s="0" t="s">
        <v>418</v>
      </c>
      <c r="F6341" s="0" t="n">
        <v>0.13</v>
      </c>
      <c r="G6341" s="0" t="n">
        <v>0.1</v>
      </c>
      <c r="H6341" s="0" t="n">
        <v>0</v>
      </c>
      <c r="I6341" s="0" t="n">
        <v>0.03</v>
      </c>
      <c r="J6341" s="0" t="n">
        <v>0.27</v>
      </c>
      <c r="K6341" s="0" t="n">
        <v>71</v>
      </c>
      <c r="L6341" s="0" t="n">
        <v>6.4</v>
      </c>
      <c r="M6341" s="0" t="s">
        <v>103</v>
      </c>
      <c r="N6341" s="0" t="s">
        <v>74</v>
      </c>
      <c r="O6341" s="0" t="s">
        <v>37</v>
      </c>
      <c r="P6341" s="0" t="n">
        <f aca="false">IF(AND(OR(Dashboard!$B$5="All",D6341=Dashboard!$B$5),OR(Dashboard!$D$5="All",N6341=Dashboard!$D$5),OR(AND(C6341&lt;&gt;"",C6341&gt;=Dashboard!$F$5,C6341&lt;=Dashboard!$H$5),AND(C6341="",Dashboard!$F$5&lt;=1980,Dashboard!$H$5&gt;=2016))),1,0)</f>
        <v>1</v>
      </c>
      <c r="Q6341" s="0" t="n">
        <f aca="false">J6341*P6341+ROW()*0.00000001</f>
        <v>0.27006341</v>
      </c>
    </row>
    <row r="6342" customFormat="false" ht="15" hidden="false" customHeight="false" outlineLevel="0" collapsed="false">
      <c r="A6342" s="0" t="s">
        <v>684</v>
      </c>
      <c r="B6342" s="0" t="s">
        <v>50</v>
      </c>
      <c r="C6342" s="0" t="n">
        <v>2010</v>
      </c>
      <c r="D6342" s="0" t="s">
        <v>52</v>
      </c>
      <c r="E6342" s="0" t="s">
        <v>142</v>
      </c>
      <c r="F6342" s="0" t="n">
        <v>0.15</v>
      </c>
      <c r="G6342" s="0" t="n">
        <v>0.09</v>
      </c>
      <c r="H6342" s="0" t="n">
        <v>0</v>
      </c>
      <c r="I6342" s="0" t="n">
        <v>0.02</v>
      </c>
      <c r="J6342" s="0" t="n">
        <v>0.27</v>
      </c>
      <c r="N6342" s="0" t="s">
        <v>35</v>
      </c>
      <c r="P6342" s="0" t="n">
        <f aca="false">IF(AND(OR(Dashboard!$B$5="All",D6342=Dashboard!$B$5),OR(Dashboard!$D$5="All",N6342=Dashboard!$D$5),OR(AND(C6342&lt;&gt;"",C6342&gt;=Dashboard!$F$5,C6342&lt;=Dashboard!$H$5),AND(C6342="",Dashboard!$F$5&lt;=1980,Dashboard!$H$5&gt;=2016))),1,0)</f>
        <v>1</v>
      </c>
      <c r="Q6342" s="0" t="n">
        <f aca="false">J6342*P6342+ROW()*0.00000001</f>
        <v>0.27006342</v>
      </c>
    </row>
    <row r="6343" customFormat="false" ht="15" hidden="false" customHeight="false" outlineLevel="0" collapsed="false">
      <c r="A6343" s="0" t="s">
        <v>1514</v>
      </c>
      <c r="B6343" s="0" t="s">
        <v>64</v>
      </c>
      <c r="D6343" s="0" t="s">
        <v>56</v>
      </c>
      <c r="E6343" s="0" t="s">
        <v>91</v>
      </c>
      <c r="F6343" s="0" t="n">
        <v>0.24</v>
      </c>
      <c r="G6343" s="0" t="n">
        <v>0.01</v>
      </c>
      <c r="H6343" s="0" t="n">
        <v>0</v>
      </c>
      <c r="I6343" s="0" t="n">
        <v>0.02</v>
      </c>
      <c r="J6343" s="0" t="n">
        <v>0.27</v>
      </c>
      <c r="K6343" s="0" t="n">
        <v>75</v>
      </c>
      <c r="L6343" s="0" t="n">
        <v>7.5</v>
      </c>
      <c r="M6343" s="0" t="s">
        <v>73</v>
      </c>
      <c r="N6343" s="0" t="s">
        <v>66</v>
      </c>
      <c r="O6343" s="0" t="s">
        <v>37</v>
      </c>
      <c r="P6343" s="0" t="n">
        <f aca="false">IF(AND(OR(Dashboard!$B$5="All",D6343=Dashboard!$B$5),OR(Dashboard!$D$5="All",N6343=Dashboard!$D$5),OR(AND(C6343&lt;&gt;"",C6343&gt;=Dashboard!$F$5,C6343&lt;=Dashboard!$H$5),AND(C6343="",Dashboard!$F$5&lt;=1980,Dashboard!$H$5&gt;=2016))),1,0)</f>
        <v>1</v>
      </c>
      <c r="Q6343" s="0" t="n">
        <f aca="false">J6343*P6343+ROW()*0.00000001</f>
        <v>0.27006343</v>
      </c>
    </row>
    <row r="6344" customFormat="false" ht="15" hidden="false" customHeight="false" outlineLevel="0" collapsed="false">
      <c r="A6344" s="0" t="s">
        <v>4751</v>
      </c>
      <c r="B6344" s="0" t="s">
        <v>33</v>
      </c>
      <c r="C6344" s="0" t="n">
        <v>2010</v>
      </c>
      <c r="D6344" s="0" t="s">
        <v>34</v>
      </c>
      <c r="E6344" s="0" t="s">
        <v>72</v>
      </c>
      <c r="F6344" s="0" t="n">
        <v>0.23</v>
      </c>
      <c r="G6344" s="0" t="n">
        <v>0.02</v>
      </c>
      <c r="H6344" s="0" t="n">
        <v>0</v>
      </c>
      <c r="I6344" s="0" t="n">
        <v>0.02</v>
      </c>
      <c r="J6344" s="0" t="n">
        <v>0.27</v>
      </c>
      <c r="K6344" s="0" t="n">
        <v>62</v>
      </c>
      <c r="L6344" s="0" t="n">
        <v>5.8</v>
      </c>
      <c r="M6344" s="0" t="s">
        <v>125</v>
      </c>
      <c r="N6344" s="0" t="s">
        <v>35</v>
      </c>
      <c r="O6344" s="0" t="s">
        <v>67</v>
      </c>
      <c r="P6344" s="0" t="n">
        <f aca="false">IF(AND(OR(Dashboard!$B$5="All",D6344=Dashboard!$B$5),OR(Dashboard!$D$5="All",N6344=Dashboard!$D$5),OR(AND(C6344&lt;&gt;"",C6344&gt;=Dashboard!$F$5,C6344&lt;=Dashboard!$H$5),AND(C6344="",Dashboard!$F$5&lt;=1980,Dashboard!$H$5&gt;=2016))),1,0)</f>
        <v>1</v>
      </c>
      <c r="Q6344" s="0" t="n">
        <f aca="false">J6344*P6344+ROW()*0.00000001</f>
        <v>0.27006344</v>
      </c>
    </row>
    <row r="6345" customFormat="false" ht="15" hidden="false" customHeight="false" outlineLevel="0" collapsed="false">
      <c r="A6345" s="0" t="s">
        <v>3137</v>
      </c>
      <c r="B6345" s="0" t="s">
        <v>144</v>
      </c>
      <c r="C6345" s="0" t="n">
        <v>2005</v>
      </c>
      <c r="D6345" s="0" t="s">
        <v>71</v>
      </c>
      <c r="E6345" s="0" t="s">
        <v>91</v>
      </c>
      <c r="F6345" s="0" t="n">
        <v>0.2</v>
      </c>
      <c r="G6345" s="0" t="n">
        <v>0.06</v>
      </c>
      <c r="H6345" s="0" t="n">
        <v>0</v>
      </c>
      <c r="I6345" s="0" t="n">
        <v>0.01</v>
      </c>
      <c r="J6345" s="0" t="n">
        <v>0.27</v>
      </c>
      <c r="K6345" s="0" t="n">
        <v>62</v>
      </c>
      <c r="L6345" s="0" t="n">
        <v>6.6</v>
      </c>
      <c r="M6345" s="0" t="s">
        <v>103</v>
      </c>
      <c r="N6345" s="0" t="s">
        <v>66</v>
      </c>
      <c r="O6345" s="0" t="s">
        <v>67</v>
      </c>
      <c r="P6345" s="0" t="n">
        <f aca="false">IF(AND(OR(Dashboard!$B$5="All",D6345=Dashboard!$B$5),OR(Dashboard!$D$5="All",N6345=Dashboard!$D$5),OR(AND(C6345&lt;&gt;"",C6345&gt;=Dashboard!$F$5,C6345&lt;=Dashboard!$H$5),AND(C6345="",Dashboard!$F$5&lt;=1980,Dashboard!$H$5&gt;=2016))),1,0)</f>
        <v>1</v>
      </c>
      <c r="Q6345" s="0" t="n">
        <f aca="false">J6345*P6345+ROW()*0.00000001</f>
        <v>0.27006345</v>
      </c>
    </row>
    <row r="6346" customFormat="false" ht="15" hidden="false" customHeight="false" outlineLevel="0" collapsed="false">
      <c r="A6346" s="0" t="s">
        <v>2958</v>
      </c>
      <c r="B6346" s="0" t="s">
        <v>85</v>
      </c>
      <c r="C6346" s="0" t="n">
        <v>2001</v>
      </c>
      <c r="D6346" s="0" t="s">
        <v>34</v>
      </c>
      <c r="E6346" s="0" t="s">
        <v>91</v>
      </c>
      <c r="F6346" s="0" t="n">
        <v>0.19</v>
      </c>
      <c r="G6346" s="0" t="n">
        <v>0.07</v>
      </c>
      <c r="H6346" s="0" t="n">
        <v>0</v>
      </c>
      <c r="I6346" s="0" t="n">
        <v>0</v>
      </c>
      <c r="J6346" s="0" t="n">
        <v>0.27</v>
      </c>
      <c r="K6346" s="0" t="n">
        <v>71</v>
      </c>
      <c r="M6346" s="0" t="s">
        <v>36</v>
      </c>
      <c r="N6346" s="0" t="s">
        <v>35</v>
      </c>
      <c r="O6346" s="0" t="s">
        <v>37</v>
      </c>
      <c r="P6346" s="0" t="n">
        <f aca="false">IF(AND(OR(Dashboard!$B$5="All",D6346=Dashboard!$B$5),OR(Dashboard!$D$5="All",N6346=Dashboard!$D$5),OR(AND(C6346&lt;&gt;"",C6346&gt;=Dashboard!$F$5,C6346&lt;=Dashboard!$H$5),AND(C6346="",Dashboard!$F$5&lt;=1980,Dashboard!$H$5&gt;=2016))),1,0)</f>
        <v>1</v>
      </c>
      <c r="Q6346" s="0" t="n">
        <f aca="false">J6346*P6346+ROW()*0.00000001</f>
        <v>0.27006346</v>
      </c>
    </row>
    <row r="6347" customFormat="false" ht="15" hidden="false" customHeight="false" outlineLevel="0" collapsed="false">
      <c r="A6347" s="0" t="s">
        <v>3704</v>
      </c>
      <c r="B6347" s="0" t="s">
        <v>70</v>
      </c>
      <c r="C6347" s="0" t="n">
        <v>2010</v>
      </c>
      <c r="D6347" s="0" t="s">
        <v>34</v>
      </c>
      <c r="E6347" s="0" t="s">
        <v>91</v>
      </c>
      <c r="F6347" s="0" t="n">
        <v>0.18</v>
      </c>
      <c r="G6347" s="0" t="n">
        <v>0.05</v>
      </c>
      <c r="H6347" s="0" t="n">
        <v>0</v>
      </c>
      <c r="I6347" s="0" t="n">
        <v>0.03</v>
      </c>
      <c r="J6347" s="0" t="n">
        <v>0.27</v>
      </c>
      <c r="L6347" s="0" t="n">
        <v>8.5</v>
      </c>
      <c r="M6347" s="0" t="s">
        <v>36</v>
      </c>
      <c r="N6347" s="0" t="s">
        <v>74</v>
      </c>
      <c r="P6347" s="0" t="n">
        <f aca="false">IF(AND(OR(Dashboard!$B$5="All",D6347=Dashboard!$B$5),OR(Dashboard!$D$5="All",N6347=Dashboard!$D$5),OR(AND(C6347&lt;&gt;"",C6347&gt;=Dashboard!$F$5,C6347&lt;=Dashboard!$H$5),AND(C6347="",Dashboard!$F$5&lt;=1980,Dashboard!$H$5&gt;=2016))),1,0)</f>
        <v>1</v>
      </c>
      <c r="Q6347" s="0" t="n">
        <f aca="false">J6347*P6347+ROW()*0.00000001</f>
        <v>0.27006347</v>
      </c>
    </row>
    <row r="6348" customFormat="false" ht="15" hidden="false" customHeight="false" outlineLevel="0" collapsed="false">
      <c r="A6348" s="0" t="s">
        <v>4248</v>
      </c>
      <c r="B6348" s="0" t="s">
        <v>64</v>
      </c>
      <c r="C6348" s="0" t="n">
        <v>2011</v>
      </c>
      <c r="D6348" s="0" t="s">
        <v>52</v>
      </c>
      <c r="E6348" s="0" t="s">
        <v>91</v>
      </c>
      <c r="F6348" s="0" t="n">
        <v>0.25</v>
      </c>
      <c r="G6348" s="0" t="n">
        <v>0</v>
      </c>
      <c r="H6348" s="0" t="n">
        <v>0</v>
      </c>
      <c r="I6348" s="0" t="n">
        <v>0.02</v>
      </c>
      <c r="J6348" s="0" t="n">
        <v>0.27</v>
      </c>
      <c r="M6348" s="0" t="s">
        <v>125</v>
      </c>
      <c r="N6348" s="0" t="s">
        <v>66</v>
      </c>
      <c r="P6348" s="0" t="n">
        <f aca="false">IF(AND(OR(Dashboard!$B$5="All",D6348=Dashboard!$B$5),OR(Dashboard!$D$5="All",N6348=Dashboard!$D$5),OR(AND(C6348&lt;&gt;"",C6348&gt;=Dashboard!$F$5,C6348&lt;=Dashboard!$H$5),AND(C6348="",Dashboard!$F$5&lt;=1980,Dashboard!$H$5&gt;=2016))),1,0)</f>
        <v>1</v>
      </c>
      <c r="Q6348" s="0" t="n">
        <f aca="false">J6348*P6348+ROW()*0.00000001</f>
        <v>0.27006348</v>
      </c>
    </row>
    <row r="6349" customFormat="false" ht="15" hidden="false" customHeight="false" outlineLevel="0" collapsed="false">
      <c r="A6349" s="0" t="s">
        <v>4752</v>
      </c>
      <c r="B6349" s="0" t="s">
        <v>76</v>
      </c>
      <c r="C6349" s="0" t="n">
        <v>2000</v>
      </c>
      <c r="D6349" s="0" t="s">
        <v>41</v>
      </c>
      <c r="E6349" s="0" t="s">
        <v>328</v>
      </c>
      <c r="F6349" s="0" t="n">
        <v>0.06</v>
      </c>
      <c r="G6349" s="0" t="n">
        <v>0.05</v>
      </c>
      <c r="H6349" s="0" t="n">
        <v>0.14</v>
      </c>
      <c r="I6349" s="0" t="n">
        <v>0.02</v>
      </c>
      <c r="J6349" s="0" t="n">
        <v>0.27</v>
      </c>
      <c r="K6349" s="0" t="n">
        <v>77</v>
      </c>
      <c r="L6349" s="0" t="n">
        <v>6</v>
      </c>
      <c r="M6349" s="0" t="s">
        <v>36</v>
      </c>
      <c r="N6349" s="0" t="s">
        <v>74</v>
      </c>
      <c r="O6349" s="0" t="s">
        <v>37</v>
      </c>
      <c r="P6349" s="0" t="n">
        <f aca="false">IF(AND(OR(Dashboard!$B$5="All",D6349=Dashboard!$B$5),OR(Dashboard!$D$5="All",N6349=Dashboard!$D$5),OR(AND(C6349&lt;&gt;"",C6349&gt;=Dashboard!$F$5,C6349&lt;=Dashboard!$H$5),AND(C6349="",Dashboard!$F$5&lt;=1980,Dashboard!$H$5&gt;=2016))),1,0)</f>
        <v>1</v>
      </c>
      <c r="Q6349" s="0" t="n">
        <f aca="false">J6349*P6349+ROW()*0.00000001</f>
        <v>0.27006349</v>
      </c>
    </row>
    <row r="6350" customFormat="false" ht="15" hidden="false" customHeight="false" outlineLevel="0" collapsed="false">
      <c r="A6350" s="0" t="s">
        <v>508</v>
      </c>
      <c r="B6350" s="0" t="s">
        <v>184</v>
      </c>
      <c r="C6350" s="0" t="n">
        <v>2012</v>
      </c>
      <c r="D6350" s="0" t="s">
        <v>46</v>
      </c>
      <c r="E6350" s="0" t="s">
        <v>142</v>
      </c>
      <c r="F6350" s="0" t="n">
        <v>0.14</v>
      </c>
      <c r="G6350" s="0" t="n">
        <v>0.11</v>
      </c>
      <c r="H6350" s="0" t="n">
        <v>0</v>
      </c>
      <c r="I6350" s="0" t="n">
        <v>0.02</v>
      </c>
      <c r="J6350" s="0" t="n">
        <v>0.27</v>
      </c>
      <c r="N6350" s="0" t="s">
        <v>35</v>
      </c>
      <c r="P6350" s="0" t="n">
        <f aca="false">IF(AND(OR(Dashboard!$B$5="All",D6350=Dashboard!$B$5),OR(Dashboard!$D$5="All",N6350=Dashboard!$D$5),OR(AND(C6350&lt;&gt;"",C6350&gt;=Dashboard!$F$5,C6350&lt;=Dashboard!$H$5),AND(C6350="",Dashboard!$F$5&lt;=1980,Dashboard!$H$5&gt;=2016))),1,0)</f>
        <v>1</v>
      </c>
      <c r="Q6350" s="0" t="n">
        <f aca="false">J6350*P6350+ROW()*0.00000001</f>
        <v>0.2700635</v>
      </c>
    </row>
    <row r="6351" customFormat="false" ht="15" hidden="false" customHeight="false" outlineLevel="0" collapsed="false">
      <c r="A6351" s="0" t="s">
        <v>3528</v>
      </c>
      <c r="B6351" s="0" t="s">
        <v>97</v>
      </c>
      <c r="C6351" s="0" t="n">
        <v>2013</v>
      </c>
      <c r="D6351" s="0" t="s">
        <v>71</v>
      </c>
      <c r="E6351" s="0" t="s">
        <v>243</v>
      </c>
      <c r="F6351" s="0" t="n">
        <v>0.16</v>
      </c>
      <c r="G6351" s="0" t="n">
        <v>0.09</v>
      </c>
      <c r="H6351" s="0" t="n">
        <v>0</v>
      </c>
      <c r="I6351" s="0" t="n">
        <v>0.02</v>
      </c>
      <c r="J6351" s="0" t="n">
        <v>0.27</v>
      </c>
      <c r="K6351" s="0" t="n">
        <v>68</v>
      </c>
      <c r="L6351" s="0" t="n">
        <v>6.8</v>
      </c>
      <c r="M6351" s="0" t="s">
        <v>103</v>
      </c>
      <c r="N6351" s="0" t="s">
        <v>35</v>
      </c>
      <c r="O6351" s="0" t="s">
        <v>67</v>
      </c>
      <c r="P6351" s="0" t="n">
        <f aca="false">IF(AND(OR(Dashboard!$B$5="All",D6351=Dashboard!$B$5),OR(Dashboard!$D$5="All",N6351=Dashboard!$D$5),OR(AND(C6351&lt;&gt;"",C6351&gt;=Dashboard!$F$5,C6351&lt;=Dashboard!$H$5),AND(C6351="",Dashboard!$F$5&lt;=1980,Dashboard!$H$5&gt;=2016))),1,0)</f>
        <v>1</v>
      </c>
      <c r="Q6351" s="0" t="n">
        <f aca="false">J6351*P6351+ROW()*0.00000001</f>
        <v>0.27006351</v>
      </c>
    </row>
    <row r="6352" customFormat="false" ht="15" hidden="false" customHeight="false" outlineLevel="0" collapsed="false">
      <c r="A6352" s="0" t="s">
        <v>4753</v>
      </c>
      <c r="B6352" s="0" t="s">
        <v>78</v>
      </c>
      <c r="C6352" s="0" t="n">
        <v>1995</v>
      </c>
      <c r="D6352" s="0" t="s">
        <v>34</v>
      </c>
      <c r="E6352" s="0" t="s">
        <v>220</v>
      </c>
      <c r="F6352" s="0" t="n">
        <v>0</v>
      </c>
      <c r="G6352" s="0" t="n">
        <v>0</v>
      </c>
      <c r="H6352" s="0" t="n">
        <v>0.27</v>
      </c>
      <c r="I6352" s="0" t="n">
        <v>0</v>
      </c>
      <c r="J6352" s="0" t="n">
        <v>0.27</v>
      </c>
      <c r="N6352" s="0" t="s">
        <v>35</v>
      </c>
      <c r="P6352" s="0" t="n">
        <f aca="false">IF(AND(OR(Dashboard!$B$5="All",D6352=Dashboard!$B$5),OR(Dashboard!$D$5="All",N6352=Dashboard!$D$5),OR(AND(C6352&lt;&gt;"",C6352&gt;=Dashboard!$F$5,C6352&lt;=Dashboard!$H$5),AND(C6352="",Dashboard!$F$5&lt;=1980,Dashboard!$H$5&gt;=2016))),1,0)</f>
        <v>1</v>
      </c>
      <c r="Q6352" s="0" t="n">
        <f aca="false">J6352*P6352+ROW()*0.00000001</f>
        <v>0.27006352</v>
      </c>
    </row>
    <row r="6353" customFormat="false" ht="15" hidden="false" customHeight="false" outlineLevel="0" collapsed="false">
      <c r="A6353" s="0" t="s">
        <v>4754</v>
      </c>
      <c r="B6353" s="0" t="s">
        <v>70</v>
      </c>
      <c r="C6353" s="0" t="n">
        <v>2011</v>
      </c>
      <c r="D6353" s="0" t="s">
        <v>71</v>
      </c>
      <c r="E6353" s="0" t="s">
        <v>142</v>
      </c>
      <c r="F6353" s="0" t="n">
        <v>0.11</v>
      </c>
      <c r="G6353" s="0" t="n">
        <v>0.09</v>
      </c>
      <c r="H6353" s="0" t="n">
        <v>0.04</v>
      </c>
      <c r="I6353" s="0" t="n">
        <v>0.03</v>
      </c>
      <c r="J6353" s="0" t="n">
        <v>0.27</v>
      </c>
      <c r="K6353" s="0" t="n">
        <v>77</v>
      </c>
      <c r="L6353" s="0" t="n">
        <v>8.1</v>
      </c>
      <c r="M6353" s="0" t="s">
        <v>73</v>
      </c>
      <c r="N6353" s="0" t="s">
        <v>74</v>
      </c>
      <c r="O6353" s="0" t="s">
        <v>37</v>
      </c>
      <c r="P6353" s="0" t="n">
        <f aca="false">IF(AND(OR(Dashboard!$B$5="All",D6353=Dashboard!$B$5),OR(Dashboard!$D$5="All",N6353=Dashboard!$D$5),OR(AND(C6353&lt;&gt;"",C6353&gt;=Dashboard!$F$5,C6353&lt;=Dashboard!$H$5),AND(C6353="",Dashboard!$F$5&lt;=1980,Dashboard!$H$5&gt;=2016))),1,0)</f>
        <v>1</v>
      </c>
      <c r="Q6353" s="0" t="n">
        <f aca="false">J6353*P6353+ROW()*0.00000001</f>
        <v>0.27006353</v>
      </c>
    </row>
    <row r="6354" customFormat="false" ht="15" hidden="false" customHeight="false" outlineLevel="0" collapsed="false">
      <c r="A6354" s="0" t="s">
        <v>3113</v>
      </c>
      <c r="B6354" s="0" t="s">
        <v>152</v>
      </c>
      <c r="C6354" s="0" t="n">
        <v>2010</v>
      </c>
      <c r="D6354" s="0" t="s">
        <v>246</v>
      </c>
      <c r="E6354" s="0" t="s">
        <v>124</v>
      </c>
      <c r="F6354" s="0" t="n">
        <v>0.04</v>
      </c>
      <c r="G6354" s="0" t="n">
        <v>0.19</v>
      </c>
      <c r="H6354" s="0" t="n">
        <v>0</v>
      </c>
      <c r="I6354" s="0" t="n">
        <v>0.04</v>
      </c>
      <c r="J6354" s="0" t="n">
        <v>0.27</v>
      </c>
      <c r="K6354" s="0" t="n">
        <v>76</v>
      </c>
      <c r="L6354" s="0" t="n">
        <v>8.1</v>
      </c>
      <c r="M6354" s="0" t="s">
        <v>103</v>
      </c>
      <c r="N6354" s="0" t="s">
        <v>152</v>
      </c>
      <c r="O6354" s="0" t="s">
        <v>37</v>
      </c>
      <c r="P6354" s="0" t="n">
        <f aca="false">IF(AND(OR(Dashboard!$B$5="All",D6354=Dashboard!$B$5),OR(Dashboard!$D$5="All",N6354=Dashboard!$D$5),OR(AND(C6354&lt;&gt;"",C6354&gt;=Dashboard!$F$5,C6354&lt;=Dashboard!$H$5),AND(C6354="",Dashboard!$F$5&lt;=1980,Dashboard!$H$5&gt;=2016))),1,0)</f>
        <v>1</v>
      </c>
      <c r="Q6354" s="0" t="n">
        <f aca="false">J6354*P6354+ROW()*0.00000001</f>
        <v>0.27006354</v>
      </c>
    </row>
    <row r="6355" customFormat="false" ht="15" hidden="false" customHeight="false" outlineLevel="0" collapsed="false">
      <c r="A6355" s="0" t="s">
        <v>4755</v>
      </c>
      <c r="B6355" s="0" t="s">
        <v>50</v>
      </c>
      <c r="C6355" s="0" t="n">
        <v>2007</v>
      </c>
      <c r="D6355" s="0" t="s">
        <v>48</v>
      </c>
      <c r="E6355" s="0" t="s">
        <v>418</v>
      </c>
      <c r="F6355" s="0" t="n">
        <v>0.25</v>
      </c>
      <c r="G6355" s="0" t="n">
        <v>0</v>
      </c>
      <c r="H6355" s="0" t="n">
        <v>0</v>
      </c>
      <c r="I6355" s="0" t="n">
        <v>0.02</v>
      </c>
      <c r="J6355" s="0" t="n">
        <v>0.27</v>
      </c>
      <c r="N6355" s="0" t="s">
        <v>35</v>
      </c>
      <c r="P6355" s="0" t="n">
        <f aca="false">IF(AND(OR(Dashboard!$B$5="All",D6355=Dashboard!$B$5),OR(Dashboard!$D$5="All",N6355=Dashboard!$D$5),OR(AND(C6355&lt;&gt;"",C6355&gt;=Dashboard!$F$5,C6355&lt;=Dashboard!$H$5),AND(C6355="",Dashboard!$F$5&lt;=1980,Dashboard!$H$5&gt;=2016))),1,0)</f>
        <v>1</v>
      </c>
      <c r="Q6355" s="0" t="n">
        <f aca="false">J6355*P6355+ROW()*0.00000001</f>
        <v>0.27006355</v>
      </c>
    </row>
    <row r="6356" customFormat="false" ht="15" hidden="false" customHeight="false" outlineLevel="0" collapsed="false">
      <c r="A6356" s="0" t="s">
        <v>2309</v>
      </c>
      <c r="B6356" s="0" t="s">
        <v>70</v>
      </c>
      <c r="C6356" s="0" t="n">
        <v>2016</v>
      </c>
      <c r="D6356" s="0" t="s">
        <v>71</v>
      </c>
      <c r="E6356" s="0" t="s">
        <v>243</v>
      </c>
      <c r="F6356" s="0" t="n">
        <v>0.1</v>
      </c>
      <c r="G6356" s="0" t="n">
        <v>0.12</v>
      </c>
      <c r="H6356" s="0" t="n">
        <v>0</v>
      </c>
      <c r="I6356" s="0" t="n">
        <v>0.04</v>
      </c>
      <c r="J6356" s="0" t="n">
        <v>0.27</v>
      </c>
      <c r="L6356" s="0" t="n">
        <v>5.5</v>
      </c>
      <c r="M6356" s="0" t="s">
        <v>125</v>
      </c>
      <c r="N6356" s="0" t="s">
        <v>74</v>
      </c>
      <c r="P6356" s="0" t="n">
        <f aca="false">IF(AND(OR(Dashboard!$B$5="All",D6356=Dashboard!$B$5),OR(Dashboard!$D$5="All",N6356=Dashboard!$D$5),OR(AND(C6356&lt;&gt;"",C6356&gt;=Dashboard!$F$5,C6356&lt;=Dashboard!$H$5),AND(C6356="",Dashboard!$F$5&lt;=1980,Dashboard!$H$5&gt;=2016))),1,0)</f>
        <v>1</v>
      </c>
      <c r="Q6356" s="0" t="n">
        <f aca="false">J6356*P6356+ROW()*0.00000001</f>
        <v>0.27006356</v>
      </c>
    </row>
    <row r="6357" customFormat="false" ht="15" hidden="false" customHeight="false" outlineLevel="0" collapsed="false">
      <c r="A6357" s="0" t="s">
        <v>4708</v>
      </c>
      <c r="B6357" s="0" t="s">
        <v>70</v>
      </c>
      <c r="D6357" s="0" t="s">
        <v>52</v>
      </c>
      <c r="E6357" s="0" t="s">
        <v>520</v>
      </c>
      <c r="F6357" s="0" t="n">
        <v>0.25</v>
      </c>
      <c r="G6357" s="0" t="n">
        <v>0</v>
      </c>
      <c r="H6357" s="0" t="n">
        <v>0</v>
      </c>
      <c r="I6357" s="0" t="n">
        <v>0.02</v>
      </c>
      <c r="J6357" s="0" t="n">
        <v>0.27</v>
      </c>
      <c r="K6357" s="0" t="n">
        <v>42</v>
      </c>
      <c r="L6357" s="0" t="n">
        <v>6.6</v>
      </c>
      <c r="M6357" s="0" t="s">
        <v>103</v>
      </c>
      <c r="N6357" s="0" t="s">
        <v>74</v>
      </c>
      <c r="O6357" s="0" t="s">
        <v>177</v>
      </c>
      <c r="P6357" s="0" t="n">
        <f aca="false">IF(AND(OR(Dashboard!$B$5="All",D6357=Dashboard!$B$5),OR(Dashboard!$D$5="All",N6357=Dashboard!$D$5),OR(AND(C6357&lt;&gt;"",C6357&gt;=Dashboard!$F$5,C6357&lt;=Dashboard!$H$5),AND(C6357="",Dashboard!$F$5&lt;=1980,Dashboard!$H$5&gt;=2016))),1,0)</f>
        <v>1</v>
      </c>
      <c r="Q6357" s="0" t="n">
        <f aca="false">J6357*P6357+ROW()*0.00000001</f>
        <v>0.27006357</v>
      </c>
    </row>
    <row r="6358" customFormat="false" ht="15" hidden="false" customHeight="false" outlineLevel="0" collapsed="false">
      <c r="A6358" s="0" t="s">
        <v>4756</v>
      </c>
      <c r="B6358" s="0" t="s">
        <v>78</v>
      </c>
      <c r="C6358" s="0" t="n">
        <v>1994</v>
      </c>
      <c r="D6358" s="0" t="s">
        <v>58</v>
      </c>
      <c r="E6358" s="0" t="s">
        <v>4757</v>
      </c>
      <c r="F6358" s="0" t="n">
        <v>0</v>
      </c>
      <c r="G6358" s="0" t="n">
        <v>0</v>
      </c>
      <c r="H6358" s="0" t="n">
        <v>0.27</v>
      </c>
      <c r="I6358" s="0" t="n">
        <v>0</v>
      </c>
      <c r="J6358" s="0" t="n">
        <v>0.27</v>
      </c>
      <c r="N6358" s="0" t="s">
        <v>35</v>
      </c>
      <c r="P6358" s="0" t="n">
        <f aca="false">IF(AND(OR(Dashboard!$B$5="All",D6358=Dashboard!$B$5),OR(Dashboard!$D$5="All",N6358=Dashboard!$D$5),OR(AND(C6358&lt;&gt;"",C6358&gt;=Dashboard!$F$5,C6358&lt;=Dashboard!$H$5),AND(C6358="",Dashboard!$F$5&lt;=1980,Dashboard!$H$5&gt;=2016))),1,0)</f>
        <v>1</v>
      </c>
      <c r="Q6358" s="0" t="n">
        <f aca="false">J6358*P6358+ROW()*0.00000001</f>
        <v>0.27006358</v>
      </c>
    </row>
    <row r="6359" customFormat="false" ht="15" hidden="false" customHeight="false" outlineLevel="0" collapsed="false">
      <c r="A6359" s="0" t="s">
        <v>4758</v>
      </c>
      <c r="B6359" s="0" t="s">
        <v>85</v>
      </c>
      <c r="C6359" s="0" t="n">
        <v>2001</v>
      </c>
      <c r="D6359" s="0" t="s">
        <v>46</v>
      </c>
      <c r="E6359" s="0" t="s">
        <v>35</v>
      </c>
      <c r="F6359" s="0" t="n">
        <v>0</v>
      </c>
      <c r="G6359" s="0" t="n">
        <v>0</v>
      </c>
      <c r="H6359" s="0" t="n">
        <v>0.26</v>
      </c>
      <c r="I6359" s="0" t="n">
        <v>0.01</v>
      </c>
      <c r="J6359" s="0" t="n">
        <v>0.27</v>
      </c>
      <c r="N6359" s="0" t="s">
        <v>35</v>
      </c>
      <c r="P6359" s="0" t="n">
        <f aca="false">IF(AND(OR(Dashboard!$B$5="All",D6359=Dashboard!$B$5),OR(Dashboard!$D$5="All",N6359=Dashboard!$D$5),OR(AND(C6359&lt;&gt;"",C6359&gt;=Dashboard!$F$5,C6359&lt;=Dashboard!$H$5),AND(C6359="",Dashboard!$F$5&lt;=1980,Dashboard!$H$5&gt;=2016))),1,0)</f>
        <v>1</v>
      </c>
      <c r="Q6359" s="0" t="n">
        <f aca="false">J6359*P6359+ROW()*0.00000001</f>
        <v>0.27006359</v>
      </c>
    </row>
    <row r="6360" customFormat="false" ht="15" hidden="false" customHeight="false" outlineLevel="0" collapsed="false">
      <c r="A6360" s="0" t="s">
        <v>830</v>
      </c>
      <c r="B6360" s="0" t="s">
        <v>186</v>
      </c>
      <c r="C6360" s="0" t="n">
        <v>2003</v>
      </c>
      <c r="D6360" s="0" t="s">
        <v>34</v>
      </c>
      <c r="E6360" s="0" t="s">
        <v>142</v>
      </c>
      <c r="F6360" s="0" t="n">
        <v>0.21</v>
      </c>
      <c r="G6360" s="0" t="n">
        <v>0.05</v>
      </c>
      <c r="H6360" s="0" t="n">
        <v>0</v>
      </c>
      <c r="I6360" s="0" t="n">
        <v>0.01</v>
      </c>
      <c r="J6360" s="0" t="n">
        <v>0.27</v>
      </c>
      <c r="K6360" s="0" t="n">
        <v>84</v>
      </c>
      <c r="L6360" s="0" t="n">
        <v>9</v>
      </c>
      <c r="M6360" s="0" t="s">
        <v>36</v>
      </c>
      <c r="N6360" s="0" t="s">
        <v>35</v>
      </c>
      <c r="O6360" s="0" t="s">
        <v>42</v>
      </c>
      <c r="P6360" s="0" t="n">
        <f aca="false">IF(AND(OR(Dashboard!$B$5="All",D6360=Dashboard!$B$5),OR(Dashboard!$D$5="All",N6360=Dashboard!$D$5),OR(AND(C6360&lt;&gt;"",C6360&gt;=Dashboard!$F$5,C6360&lt;=Dashboard!$H$5),AND(C6360="",Dashboard!$F$5&lt;=1980,Dashboard!$H$5&gt;=2016))),1,0)</f>
        <v>1</v>
      </c>
      <c r="Q6360" s="0" t="n">
        <f aca="false">J6360*P6360+ROW()*0.00000001</f>
        <v>0.2700636</v>
      </c>
    </row>
    <row r="6361" customFormat="false" ht="15" hidden="false" customHeight="false" outlineLevel="0" collapsed="false">
      <c r="A6361" s="0" t="s">
        <v>4759</v>
      </c>
      <c r="B6361" s="0" t="s">
        <v>76</v>
      </c>
      <c r="C6361" s="0" t="n">
        <v>2001</v>
      </c>
      <c r="D6361" s="0" t="s">
        <v>41</v>
      </c>
      <c r="E6361" s="0" t="s">
        <v>449</v>
      </c>
      <c r="F6361" s="0" t="n">
        <v>0.13</v>
      </c>
      <c r="G6361" s="0" t="n">
        <v>0.1</v>
      </c>
      <c r="H6361" s="0" t="n">
        <v>0</v>
      </c>
      <c r="I6361" s="0" t="n">
        <v>0.03</v>
      </c>
      <c r="J6361" s="0" t="n">
        <v>0.27</v>
      </c>
      <c r="N6361" s="0" t="s">
        <v>74</v>
      </c>
      <c r="P6361" s="0" t="n">
        <f aca="false">IF(AND(OR(Dashboard!$B$5="All",D6361=Dashboard!$B$5),OR(Dashboard!$D$5="All",N6361=Dashboard!$D$5),OR(AND(C6361&lt;&gt;"",C6361&gt;=Dashboard!$F$5,C6361&lt;=Dashboard!$H$5),AND(C6361="",Dashboard!$F$5&lt;=1980,Dashboard!$H$5&gt;=2016))),1,0)</f>
        <v>1</v>
      </c>
      <c r="Q6361" s="0" t="n">
        <f aca="false">J6361*P6361+ROW()*0.00000001</f>
        <v>0.27006361</v>
      </c>
    </row>
    <row r="6362" customFormat="false" ht="15" hidden="false" customHeight="false" outlineLevel="0" collapsed="false">
      <c r="A6362" s="0" t="s">
        <v>1463</v>
      </c>
      <c r="B6362" s="0" t="s">
        <v>144</v>
      </c>
      <c r="C6362" s="0" t="n">
        <v>2002</v>
      </c>
      <c r="D6362" s="0" t="s">
        <v>41</v>
      </c>
      <c r="E6362" s="0" t="s">
        <v>142</v>
      </c>
      <c r="F6362" s="0" t="n">
        <v>0.2</v>
      </c>
      <c r="G6362" s="0" t="n">
        <v>0.06</v>
      </c>
      <c r="H6362" s="0" t="n">
        <v>0</v>
      </c>
      <c r="I6362" s="0" t="n">
        <v>0.01</v>
      </c>
      <c r="J6362" s="0" t="n">
        <v>0.27</v>
      </c>
      <c r="K6362" s="0" t="n">
        <v>84</v>
      </c>
      <c r="M6362" s="0" t="s">
        <v>36</v>
      </c>
      <c r="N6362" s="0" t="s">
        <v>66</v>
      </c>
      <c r="O6362" s="0" t="s">
        <v>42</v>
      </c>
      <c r="P6362" s="0" t="n">
        <f aca="false">IF(AND(OR(Dashboard!$B$5="All",D6362=Dashboard!$B$5),OR(Dashboard!$D$5="All",N6362=Dashboard!$D$5),OR(AND(C6362&lt;&gt;"",C6362&gt;=Dashboard!$F$5,C6362&lt;=Dashboard!$H$5),AND(C6362="",Dashboard!$F$5&lt;=1980,Dashboard!$H$5&gt;=2016))),1,0)</f>
        <v>1</v>
      </c>
      <c r="Q6362" s="0" t="n">
        <f aca="false">J6362*P6362+ROW()*0.00000001</f>
        <v>0.27006362</v>
      </c>
    </row>
    <row r="6363" customFormat="false" ht="15" hidden="false" customHeight="false" outlineLevel="0" collapsed="false">
      <c r="A6363" s="0" t="s">
        <v>4760</v>
      </c>
      <c r="B6363" s="0" t="s">
        <v>117</v>
      </c>
      <c r="C6363" s="0" t="n">
        <v>1999</v>
      </c>
      <c r="D6363" s="0" t="s">
        <v>41</v>
      </c>
      <c r="E6363" s="0" t="s">
        <v>142</v>
      </c>
      <c r="F6363" s="0" t="n">
        <v>0.15</v>
      </c>
      <c r="G6363" s="0" t="n">
        <v>0.1</v>
      </c>
      <c r="H6363" s="0" t="n">
        <v>0</v>
      </c>
      <c r="I6363" s="0" t="n">
        <v>0.02</v>
      </c>
      <c r="J6363" s="0" t="n">
        <v>0.27</v>
      </c>
      <c r="N6363" s="0" t="s">
        <v>74</v>
      </c>
      <c r="P6363" s="0" t="n">
        <f aca="false">IF(AND(OR(Dashboard!$B$5="All",D6363=Dashboard!$B$5),OR(Dashboard!$D$5="All",N6363=Dashboard!$D$5),OR(AND(C6363&lt;&gt;"",C6363&gt;=Dashboard!$F$5,C6363&lt;=Dashboard!$H$5),AND(C6363="",Dashboard!$F$5&lt;=1980,Dashboard!$H$5&gt;=2016))),1,0)</f>
        <v>1</v>
      </c>
      <c r="Q6363" s="0" t="n">
        <f aca="false">J6363*P6363+ROW()*0.00000001</f>
        <v>0.27006363</v>
      </c>
    </row>
    <row r="6364" customFormat="false" ht="15" hidden="false" customHeight="false" outlineLevel="0" collapsed="false">
      <c r="A6364" s="0" t="s">
        <v>4761</v>
      </c>
      <c r="B6364" s="0" t="s">
        <v>33</v>
      </c>
      <c r="C6364" s="0" t="n">
        <v>2007</v>
      </c>
      <c r="D6364" s="0" t="s">
        <v>34</v>
      </c>
      <c r="E6364" s="0" t="s">
        <v>35</v>
      </c>
      <c r="F6364" s="0" t="n">
        <v>0</v>
      </c>
      <c r="G6364" s="0" t="n">
        <v>0.22</v>
      </c>
      <c r="H6364" s="0" t="n">
        <v>0.05</v>
      </c>
      <c r="I6364" s="0" t="n">
        <v>0</v>
      </c>
      <c r="J6364" s="0" t="n">
        <v>0.27</v>
      </c>
      <c r="N6364" s="0" t="s">
        <v>35</v>
      </c>
      <c r="P6364" s="0" t="n">
        <f aca="false">IF(AND(OR(Dashboard!$B$5="All",D6364=Dashboard!$B$5),OR(Dashboard!$D$5="All",N6364=Dashboard!$D$5),OR(AND(C6364&lt;&gt;"",C6364&gt;=Dashboard!$F$5,C6364&lt;=Dashboard!$H$5),AND(C6364="",Dashboard!$F$5&lt;=1980,Dashboard!$H$5&gt;=2016))),1,0)</f>
        <v>1</v>
      </c>
      <c r="Q6364" s="0" t="n">
        <f aca="false">J6364*P6364+ROW()*0.00000001</f>
        <v>0.27006364</v>
      </c>
    </row>
    <row r="6365" customFormat="false" ht="15" hidden="false" customHeight="false" outlineLevel="0" collapsed="false">
      <c r="A6365" s="0" t="s">
        <v>4762</v>
      </c>
      <c r="B6365" s="0" t="s">
        <v>33</v>
      </c>
      <c r="C6365" s="0" t="n">
        <v>2010</v>
      </c>
      <c r="D6365" s="0" t="s">
        <v>16</v>
      </c>
      <c r="E6365" s="0" t="s">
        <v>1002</v>
      </c>
      <c r="F6365" s="0" t="n">
        <v>0.16</v>
      </c>
      <c r="G6365" s="0" t="n">
        <v>0.08</v>
      </c>
      <c r="H6365" s="0" t="n">
        <v>0</v>
      </c>
      <c r="I6365" s="0" t="n">
        <v>0.02</v>
      </c>
      <c r="J6365" s="0" t="n">
        <v>0.27</v>
      </c>
      <c r="N6365" s="0" t="s">
        <v>35</v>
      </c>
      <c r="P6365" s="0" t="n">
        <f aca="false">IF(AND(OR(Dashboard!$B$5="All",D6365=Dashboard!$B$5),OR(Dashboard!$D$5="All",N6365=Dashboard!$D$5),OR(AND(C6365&lt;&gt;"",C6365&gt;=Dashboard!$F$5,C6365&lt;=Dashboard!$H$5),AND(C6365="",Dashboard!$F$5&lt;=1980,Dashboard!$H$5&gt;=2016))),1,0)</f>
        <v>1</v>
      </c>
      <c r="Q6365" s="0" t="n">
        <f aca="false">J6365*P6365+ROW()*0.00000001</f>
        <v>0.27006365</v>
      </c>
    </row>
    <row r="6366" customFormat="false" ht="15" hidden="false" customHeight="false" outlineLevel="0" collapsed="false">
      <c r="A6366" s="0" t="s">
        <v>4763</v>
      </c>
      <c r="B6366" s="0" t="s">
        <v>64</v>
      </c>
      <c r="C6366" s="0" t="n">
        <v>2009</v>
      </c>
      <c r="D6366" s="0" t="s">
        <v>46</v>
      </c>
      <c r="E6366" s="0" t="s">
        <v>157</v>
      </c>
      <c r="F6366" s="0" t="n">
        <v>0.25</v>
      </c>
      <c r="G6366" s="0" t="n">
        <v>0</v>
      </c>
      <c r="H6366" s="0" t="n">
        <v>0</v>
      </c>
      <c r="I6366" s="0" t="n">
        <v>0.02</v>
      </c>
      <c r="J6366" s="0" t="n">
        <v>0.27</v>
      </c>
      <c r="M6366" s="0" t="s">
        <v>103</v>
      </c>
      <c r="N6366" s="0" t="s">
        <v>66</v>
      </c>
      <c r="P6366" s="0" t="n">
        <f aca="false">IF(AND(OR(Dashboard!$B$5="All",D6366=Dashboard!$B$5),OR(Dashboard!$D$5="All",N6366=Dashboard!$D$5),OR(AND(C6366&lt;&gt;"",C6366&gt;=Dashboard!$F$5,C6366&lt;=Dashboard!$H$5),AND(C6366="",Dashboard!$F$5&lt;=1980,Dashboard!$H$5&gt;=2016))),1,0)</f>
        <v>1</v>
      </c>
      <c r="Q6366" s="0" t="n">
        <f aca="false">J6366*P6366+ROW()*0.00000001</f>
        <v>0.27006366</v>
      </c>
    </row>
    <row r="6367" customFormat="false" ht="15" hidden="false" customHeight="false" outlineLevel="0" collapsed="false">
      <c r="A6367" s="0" t="s">
        <v>4764</v>
      </c>
      <c r="B6367" s="0" t="s">
        <v>50</v>
      </c>
      <c r="C6367" s="0" t="n">
        <v>2010</v>
      </c>
      <c r="D6367" s="0" t="s">
        <v>246</v>
      </c>
      <c r="E6367" s="0" t="s">
        <v>35</v>
      </c>
      <c r="F6367" s="0" t="n">
        <v>0</v>
      </c>
      <c r="G6367" s="0" t="n">
        <v>0</v>
      </c>
      <c r="H6367" s="0" t="n">
        <v>0.27</v>
      </c>
      <c r="I6367" s="0" t="n">
        <v>0</v>
      </c>
      <c r="J6367" s="0" t="n">
        <v>0.27</v>
      </c>
      <c r="N6367" s="0" t="s">
        <v>35</v>
      </c>
      <c r="P6367" s="0" t="n">
        <f aca="false">IF(AND(OR(Dashboard!$B$5="All",D6367=Dashboard!$B$5),OR(Dashboard!$D$5="All",N6367=Dashboard!$D$5),OR(AND(C6367&lt;&gt;"",C6367&gt;=Dashboard!$F$5,C6367&lt;=Dashboard!$H$5),AND(C6367="",Dashboard!$F$5&lt;=1980,Dashboard!$H$5&gt;=2016))),1,0)</f>
        <v>1</v>
      </c>
      <c r="Q6367" s="0" t="n">
        <f aca="false">J6367*P6367+ROW()*0.00000001</f>
        <v>0.27006367</v>
      </c>
    </row>
    <row r="6368" customFormat="false" ht="15" hidden="false" customHeight="false" outlineLevel="0" collapsed="false">
      <c r="A6368" s="0" t="s">
        <v>4765</v>
      </c>
      <c r="B6368" s="0" t="s">
        <v>85</v>
      </c>
      <c r="C6368" s="0" t="n">
        <v>2005</v>
      </c>
      <c r="D6368" s="0" t="s">
        <v>52</v>
      </c>
      <c r="E6368" s="0" t="s">
        <v>1524</v>
      </c>
      <c r="F6368" s="0" t="n">
        <v>0.19</v>
      </c>
      <c r="G6368" s="0" t="n">
        <v>0.07</v>
      </c>
      <c r="H6368" s="0" t="n">
        <v>0</v>
      </c>
      <c r="I6368" s="0" t="n">
        <v>0</v>
      </c>
      <c r="J6368" s="0" t="n">
        <v>0.27</v>
      </c>
      <c r="N6368" s="0" t="s">
        <v>35</v>
      </c>
      <c r="P6368" s="0" t="n">
        <f aca="false">IF(AND(OR(Dashboard!$B$5="All",D6368=Dashboard!$B$5),OR(Dashboard!$D$5="All",N6368=Dashboard!$D$5),OR(AND(C6368&lt;&gt;"",C6368&gt;=Dashboard!$F$5,C6368&lt;=Dashboard!$H$5),AND(C6368="",Dashboard!$F$5&lt;=1980,Dashboard!$H$5&gt;=2016))),1,0)</f>
        <v>1</v>
      </c>
      <c r="Q6368" s="0" t="n">
        <f aca="false">J6368*P6368+ROW()*0.00000001</f>
        <v>0.27006368</v>
      </c>
    </row>
    <row r="6369" customFormat="false" ht="15" hidden="false" customHeight="false" outlineLevel="0" collapsed="false">
      <c r="A6369" s="0" t="s">
        <v>4766</v>
      </c>
      <c r="B6369" s="0" t="s">
        <v>164</v>
      </c>
      <c r="C6369" s="0" t="n">
        <v>2006</v>
      </c>
      <c r="D6369" s="0" t="s">
        <v>34</v>
      </c>
      <c r="E6369" s="0" t="s">
        <v>142</v>
      </c>
      <c r="F6369" s="0" t="n">
        <v>0.24</v>
      </c>
      <c r="G6369" s="0" t="n">
        <v>0</v>
      </c>
      <c r="H6369" s="0" t="n">
        <v>0</v>
      </c>
      <c r="I6369" s="0" t="n">
        <v>0.02</v>
      </c>
      <c r="J6369" s="0" t="n">
        <v>0.27</v>
      </c>
      <c r="K6369" s="0" t="n">
        <v>68</v>
      </c>
      <c r="M6369" s="0" t="s">
        <v>36</v>
      </c>
      <c r="N6369" s="0" t="s">
        <v>74</v>
      </c>
      <c r="O6369" s="0" t="s">
        <v>67</v>
      </c>
      <c r="P6369" s="0" t="n">
        <f aca="false">IF(AND(OR(Dashboard!$B$5="All",D6369=Dashboard!$B$5),OR(Dashboard!$D$5="All",N6369=Dashboard!$D$5),OR(AND(C6369&lt;&gt;"",C6369&gt;=Dashboard!$F$5,C6369&lt;=Dashboard!$H$5),AND(C6369="",Dashboard!$F$5&lt;=1980,Dashboard!$H$5&gt;=2016))),1,0)</f>
        <v>1</v>
      </c>
      <c r="Q6369" s="0" t="n">
        <f aca="false">J6369*P6369+ROW()*0.00000001</f>
        <v>0.27006369</v>
      </c>
    </row>
    <row r="6370" customFormat="false" ht="15" hidden="false" customHeight="false" outlineLevel="0" collapsed="false">
      <c r="A6370" s="0" t="s">
        <v>1139</v>
      </c>
      <c r="B6370" s="0" t="s">
        <v>164</v>
      </c>
      <c r="C6370" s="0" t="n">
        <v>2012</v>
      </c>
      <c r="D6370" s="0" t="s">
        <v>34</v>
      </c>
      <c r="E6370" s="0" t="s">
        <v>220</v>
      </c>
      <c r="F6370" s="0" t="n">
        <v>0</v>
      </c>
      <c r="G6370" s="0" t="n">
        <v>0.07</v>
      </c>
      <c r="H6370" s="0" t="n">
        <v>0.18</v>
      </c>
      <c r="I6370" s="0" t="n">
        <v>0.03</v>
      </c>
      <c r="J6370" s="0" t="n">
        <v>0.27</v>
      </c>
      <c r="M6370" s="0" t="s">
        <v>36</v>
      </c>
      <c r="N6370" s="0" t="s">
        <v>74</v>
      </c>
      <c r="P6370" s="0" t="n">
        <f aca="false">IF(AND(OR(Dashboard!$B$5="All",D6370=Dashboard!$B$5),OR(Dashboard!$D$5="All",N6370=Dashboard!$D$5),OR(AND(C6370&lt;&gt;"",C6370&gt;=Dashboard!$F$5,C6370&lt;=Dashboard!$H$5),AND(C6370="",Dashboard!$F$5&lt;=1980,Dashboard!$H$5&gt;=2016))),1,0)</f>
        <v>1</v>
      </c>
      <c r="Q6370" s="0" t="n">
        <f aca="false">J6370*P6370+ROW()*0.00000001</f>
        <v>0.2700637</v>
      </c>
    </row>
    <row r="6371" customFormat="false" ht="15" hidden="false" customHeight="false" outlineLevel="0" collapsed="false">
      <c r="A6371" s="0" t="s">
        <v>4767</v>
      </c>
      <c r="B6371" s="0" t="s">
        <v>117</v>
      </c>
      <c r="C6371" s="0" t="n">
        <v>1999</v>
      </c>
      <c r="D6371" s="0" t="s">
        <v>46</v>
      </c>
      <c r="E6371" s="0" t="s">
        <v>91</v>
      </c>
      <c r="F6371" s="0" t="n">
        <v>0.15</v>
      </c>
      <c r="G6371" s="0" t="n">
        <v>0.1</v>
      </c>
      <c r="H6371" s="0" t="n">
        <v>0</v>
      </c>
      <c r="I6371" s="0" t="n">
        <v>0.02</v>
      </c>
      <c r="J6371" s="0" t="n">
        <v>0.27</v>
      </c>
      <c r="N6371" s="0" t="s">
        <v>74</v>
      </c>
      <c r="P6371" s="0" t="n">
        <f aca="false">IF(AND(OR(Dashboard!$B$5="All",D6371=Dashboard!$B$5),OR(Dashboard!$D$5="All",N6371=Dashboard!$D$5),OR(AND(C6371&lt;&gt;"",C6371&gt;=Dashboard!$F$5,C6371&lt;=Dashboard!$H$5),AND(C6371="",Dashboard!$F$5&lt;=1980,Dashboard!$H$5&gt;=2016))),1,0)</f>
        <v>1</v>
      </c>
      <c r="Q6371" s="0" t="n">
        <f aca="false">J6371*P6371+ROW()*0.00000001</f>
        <v>0.27006371</v>
      </c>
    </row>
    <row r="6372" customFormat="false" ht="15" hidden="false" customHeight="false" outlineLevel="0" collapsed="false">
      <c r="A6372" s="0" t="s">
        <v>4768</v>
      </c>
      <c r="B6372" s="0" t="s">
        <v>76</v>
      </c>
      <c r="C6372" s="0" t="n">
        <v>2002</v>
      </c>
      <c r="D6372" s="0" t="s">
        <v>56</v>
      </c>
      <c r="E6372" s="0" t="s">
        <v>3332</v>
      </c>
      <c r="F6372" s="0" t="n">
        <v>0.13</v>
      </c>
      <c r="G6372" s="0" t="n">
        <v>0.1</v>
      </c>
      <c r="H6372" s="0" t="n">
        <v>0</v>
      </c>
      <c r="I6372" s="0" t="n">
        <v>0.03</v>
      </c>
      <c r="J6372" s="0" t="n">
        <v>0.27</v>
      </c>
      <c r="K6372" s="0" t="n">
        <v>56</v>
      </c>
      <c r="L6372" s="0" t="n">
        <v>7</v>
      </c>
      <c r="M6372" s="0" t="s">
        <v>73</v>
      </c>
      <c r="N6372" s="0" t="s">
        <v>74</v>
      </c>
      <c r="O6372" s="0" t="s">
        <v>53</v>
      </c>
      <c r="P6372" s="0" t="n">
        <f aca="false">IF(AND(OR(Dashboard!$B$5="All",D6372=Dashboard!$B$5),OR(Dashboard!$D$5="All",N6372=Dashboard!$D$5),OR(AND(C6372&lt;&gt;"",C6372&gt;=Dashboard!$F$5,C6372&lt;=Dashboard!$H$5),AND(C6372="",Dashboard!$F$5&lt;=1980,Dashboard!$H$5&gt;=2016))),1,0)</f>
        <v>1</v>
      </c>
      <c r="Q6372" s="0" t="n">
        <f aca="false">J6372*P6372+ROW()*0.00000001</f>
        <v>0.27006372</v>
      </c>
    </row>
    <row r="6373" customFormat="false" ht="15" hidden="false" customHeight="false" outlineLevel="0" collapsed="false">
      <c r="A6373" s="0" t="s">
        <v>3360</v>
      </c>
      <c r="B6373" s="0" t="s">
        <v>76</v>
      </c>
      <c r="C6373" s="0" t="n">
        <v>2010</v>
      </c>
      <c r="D6373" s="0" t="s">
        <v>71</v>
      </c>
      <c r="E6373" s="0" t="s">
        <v>243</v>
      </c>
      <c r="F6373" s="0" t="n">
        <v>0.08</v>
      </c>
      <c r="G6373" s="0" t="n">
        <v>0.11</v>
      </c>
      <c r="H6373" s="0" t="n">
        <v>0</v>
      </c>
      <c r="I6373" s="0" t="n">
        <v>0.08</v>
      </c>
      <c r="J6373" s="0" t="n">
        <v>0.27</v>
      </c>
      <c r="N6373" s="0" t="s">
        <v>74</v>
      </c>
      <c r="P6373" s="0" t="n">
        <f aca="false">IF(AND(OR(Dashboard!$B$5="All",D6373=Dashboard!$B$5),OR(Dashboard!$D$5="All",N6373=Dashboard!$D$5),OR(AND(C6373&lt;&gt;"",C6373&gt;=Dashboard!$F$5,C6373&lt;=Dashboard!$H$5),AND(C6373="",Dashboard!$F$5&lt;=1980,Dashboard!$H$5&gt;=2016))),1,0)</f>
        <v>1</v>
      </c>
      <c r="Q6373" s="0" t="n">
        <f aca="false">J6373*P6373+ROW()*0.00000001</f>
        <v>0.27006373</v>
      </c>
    </row>
    <row r="6374" customFormat="false" ht="15" hidden="false" customHeight="false" outlineLevel="0" collapsed="false">
      <c r="A6374" s="0" t="s">
        <v>4769</v>
      </c>
      <c r="B6374" s="0" t="s">
        <v>50</v>
      </c>
      <c r="C6374" s="0" t="n">
        <v>2010</v>
      </c>
      <c r="D6374" s="0" t="s">
        <v>71</v>
      </c>
      <c r="E6374" s="0" t="s">
        <v>220</v>
      </c>
      <c r="F6374" s="0" t="n">
        <v>0.14</v>
      </c>
      <c r="G6374" s="0" t="n">
        <v>0.09</v>
      </c>
      <c r="H6374" s="0" t="n">
        <v>0</v>
      </c>
      <c r="I6374" s="0" t="n">
        <v>0.03</v>
      </c>
      <c r="J6374" s="0" t="n">
        <v>0.27</v>
      </c>
      <c r="K6374" s="0" t="n">
        <v>65</v>
      </c>
      <c r="M6374" s="0" t="s">
        <v>36</v>
      </c>
      <c r="N6374" s="0" t="s">
        <v>35</v>
      </c>
      <c r="O6374" s="0" t="s">
        <v>67</v>
      </c>
      <c r="P6374" s="0" t="n">
        <f aca="false">IF(AND(OR(Dashboard!$B$5="All",D6374=Dashboard!$B$5),OR(Dashboard!$D$5="All",N6374=Dashboard!$D$5),OR(AND(C6374&lt;&gt;"",C6374&gt;=Dashboard!$F$5,C6374&lt;=Dashboard!$H$5),AND(C6374="",Dashboard!$F$5&lt;=1980,Dashboard!$H$5&gt;=2016))),1,0)</f>
        <v>1</v>
      </c>
      <c r="Q6374" s="0" t="n">
        <f aca="false">J6374*P6374+ROW()*0.00000001</f>
        <v>0.27006374</v>
      </c>
    </row>
    <row r="6375" customFormat="false" ht="15" hidden="false" customHeight="false" outlineLevel="0" collapsed="false">
      <c r="A6375" s="0" t="s">
        <v>4770</v>
      </c>
      <c r="B6375" s="0" t="s">
        <v>117</v>
      </c>
      <c r="C6375" s="0" t="n">
        <v>1998</v>
      </c>
      <c r="D6375" s="0" t="s">
        <v>34</v>
      </c>
      <c r="E6375" s="0" t="s">
        <v>220</v>
      </c>
      <c r="F6375" s="0" t="n">
        <v>0</v>
      </c>
      <c r="G6375" s="0" t="n">
        <v>0</v>
      </c>
      <c r="H6375" s="0" t="n">
        <v>0.25</v>
      </c>
      <c r="I6375" s="0" t="n">
        <v>0.02</v>
      </c>
      <c r="J6375" s="0" t="n">
        <v>0.27</v>
      </c>
      <c r="N6375" s="0" t="s">
        <v>74</v>
      </c>
      <c r="P6375" s="0" t="n">
        <f aca="false">IF(AND(OR(Dashboard!$B$5="All",D6375=Dashboard!$B$5),OR(Dashboard!$D$5="All",N6375=Dashboard!$D$5),OR(AND(C6375&lt;&gt;"",C6375&gt;=Dashboard!$F$5,C6375&lt;=Dashboard!$H$5),AND(C6375="",Dashboard!$F$5&lt;=1980,Dashboard!$H$5&gt;=2016))),1,0)</f>
        <v>1</v>
      </c>
      <c r="Q6375" s="0" t="n">
        <f aca="false">J6375*P6375+ROW()*0.00000001</f>
        <v>0.27006375</v>
      </c>
    </row>
    <row r="6376" customFormat="false" ht="15" hidden="false" customHeight="false" outlineLevel="0" collapsed="false">
      <c r="A6376" s="0" t="s">
        <v>806</v>
      </c>
      <c r="B6376" s="0" t="s">
        <v>186</v>
      </c>
      <c r="C6376" s="0" t="n">
        <v>2006</v>
      </c>
      <c r="D6376" s="0" t="s">
        <v>58</v>
      </c>
      <c r="E6376" s="0" t="s">
        <v>142</v>
      </c>
      <c r="F6376" s="0" t="n">
        <v>0.21</v>
      </c>
      <c r="G6376" s="0" t="n">
        <v>0.05</v>
      </c>
      <c r="H6376" s="0" t="n">
        <v>0</v>
      </c>
      <c r="I6376" s="0" t="n">
        <v>0.01</v>
      </c>
      <c r="J6376" s="0" t="n">
        <v>0.27</v>
      </c>
      <c r="K6376" s="0" t="n">
        <v>66</v>
      </c>
      <c r="L6376" s="0" t="n">
        <v>7.3</v>
      </c>
      <c r="M6376" s="0" t="s">
        <v>103</v>
      </c>
      <c r="N6376" s="0" t="s">
        <v>35</v>
      </c>
      <c r="O6376" s="0" t="s">
        <v>67</v>
      </c>
      <c r="P6376" s="0" t="n">
        <f aca="false">IF(AND(OR(Dashboard!$B$5="All",D6376=Dashboard!$B$5),OR(Dashboard!$D$5="All",N6376=Dashboard!$D$5),OR(AND(C6376&lt;&gt;"",C6376&gt;=Dashboard!$F$5,C6376&lt;=Dashboard!$H$5),AND(C6376="",Dashboard!$F$5&lt;=1980,Dashboard!$H$5&gt;=2016))),1,0)</f>
        <v>1</v>
      </c>
      <c r="Q6376" s="0" t="n">
        <f aca="false">J6376*P6376+ROW()*0.00000001</f>
        <v>0.27006376</v>
      </c>
    </row>
    <row r="6377" customFormat="false" ht="15" hidden="false" customHeight="false" outlineLevel="0" collapsed="false">
      <c r="A6377" s="0" t="s">
        <v>4771</v>
      </c>
      <c r="B6377" s="0" t="s">
        <v>50</v>
      </c>
      <c r="C6377" s="0" t="n">
        <v>2009</v>
      </c>
      <c r="D6377" s="0" t="s">
        <v>58</v>
      </c>
      <c r="E6377" s="0" t="s">
        <v>142</v>
      </c>
      <c r="F6377" s="0" t="n">
        <v>0.25</v>
      </c>
      <c r="G6377" s="0" t="n">
        <v>0</v>
      </c>
      <c r="H6377" s="0" t="n">
        <v>0</v>
      </c>
      <c r="I6377" s="0" t="n">
        <v>0.02</v>
      </c>
      <c r="J6377" s="0" t="n">
        <v>0.27</v>
      </c>
      <c r="M6377" s="0" t="s">
        <v>36</v>
      </c>
      <c r="N6377" s="0" t="s">
        <v>35</v>
      </c>
      <c r="P6377" s="0" t="n">
        <f aca="false">IF(AND(OR(Dashboard!$B$5="All",D6377=Dashboard!$B$5),OR(Dashboard!$D$5="All",N6377=Dashboard!$D$5),OR(AND(C6377&lt;&gt;"",C6377&gt;=Dashboard!$F$5,C6377&lt;=Dashboard!$H$5),AND(C6377="",Dashboard!$F$5&lt;=1980,Dashboard!$H$5&gt;=2016))),1,0)</f>
        <v>1</v>
      </c>
      <c r="Q6377" s="0" t="n">
        <f aca="false">J6377*P6377+ROW()*0.00000001</f>
        <v>0.27006377</v>
      </c>
    </row>
    <row r="6378" customFormat="false" ht="15" hidden="false" customHeight="false" outlineLevel="0" collapsed="false">
      <c r="A6378" s="0" t="s">
        <v>4772</v>
      </c>
      <c r="B6378" s="0" t="s">
        <v>97</v>
      </c>
      <c r="C6378" s="0" t="n">
        <v>2014</v>
      </c>
      <c r="D6378" s="0" t="s">
        <v>71</v>
      </c>
      <c r="E6378" s="0" t="s">
        <v>520</v>
      </c>
      <c r="F6378" s="0" t="n">
        <v>0.15</v>
      </c>
      <c r="G6378" s="0" t="n">
        <v>0.09</v>
      </c>
      <c r="H6378" s="0" t="n">
        <v>0</v>
      </c>
      <c r="I6378" s="0" t="n">
        <v>0.02</v>
      </c>
      <c r="J6378" s="0" t="n">
        <v>0.27</v>
      </c>
      <c r="K6378" s="0" t="n">
        <v>69</v>
      </c>
      <c r="L6378" s="0" t="n">
        <v>7.6</v>
      </c>
      <c r="M6378" s="0" t="s">
        <v>36</v>
      </c>
      <c r="N6378" s="0" t="s">
        <v>35</v>
      </c>
      <c r="O6378" s="0" t="s">
        <v>67</v>
      </c>
      <c r="P6378" s="0" t="n">
        <f aca="false">IF(AND(OR(Dashboard!$B$5="All",D6378=Dashboard!$B$5),OR(Dashboard!$D$5="All",N6378=Dashboard!$D$5),OR(AND(C6378&lt;&gt;"",C6378&gt;=Dashboard!$F$5,C6378&lt;=Dashboard!$H$5),AND(C6378="",Dashboard!$F$5&lt;=1980,Dashboard!$H$5&gt;=2016))),1,0)</f>
        <v>1</v>
      </c>
      <c r="Q6378" s="0" t="n">
        <f aca="false">J6378*P6378+ROW()*0.00000001</f>
        <v>0.27006378</v>
      </c>
    </row>
    <row r="6379" customFormat="false" ht="15" hidden="false" customHeight="false" outlineLevel="0" collapsed="false">
      <c r="A6379" s="0" t="s">
        <v>4773</v>
      </c>
      <c r="B6379" s="0" t="s">
        <v>33</v>
      </c>
      <c r="C6379" s="0" t="n">
        <v>2010</v>
      </c>
      <c r="D6379" s="0" t="s">
        <v>48</v>
      </c>
      <c r="E6379" s="0" t="s">
        <v>4319</v>
      </c>
      <c r="F6379" s="0" t="n">
        <v>0.25</v>
      </c>
      <c r="G6379" s="0" t="n">
        <v>0</v>
      </c>
      <c r="H6379" s="0" t="n">
        <v>0</v>
      </c>
      <c r="I6379" s="0" t="n">
        <v>0.02</v>
      </c>
      <c r="J6379" s="0" t="n">
        <v>0.27</v>
      </c>
      <c r="M6379" s="0" t="s">
        <v>36</v>
      </c>
      <c r="N6379" s="0" t="s">
        <v>35</v>
      </c>
      <c r="P6379" s="0" t="n">
        <f aca="false">IF(AND(OR(Dashboard!$B$5="All",D6379=Dashboard!$B$5),OR(Dashboard!$D$5="All",N6379=Dashboard!$D$5),OR(AND(C6379&lt;&gt;"",C6379&gt;=Dashboard!$F$5,C6379&lt;=Dashboard!$H$5),AND(C6379="",Dashboard!$F$5&lt;=1980,Dashboard!$H$5&gt;=2016))),1,0)</f>
        <v>1</v>
      </c>
      <c r="Q6379" s="0" t="n">
        <f aca="false">J6379*P6379+ROW()*0.00000001</f>
        <v>0.27006379</v>
      </c>
    </row>
    <row r="6380" customFormat="false" ht="15" hidden="false" customHeight="false" outlineLevel="0" collapsed="false">
      <c r="A6380" s="0" t="s">
        <v>4033</v>
      </c>
      <c r="B6380" s="0" t="s">
        <v>152</v>
      </c>
      <c r="C6380" s="0" t="n">
        <v>2011</v>
      </c>
      <c r="D6380" s="0" t="s">
        <v>246</v>
      </c>
      <c r="E6380" s="0" t="s">
        <v>4034</v>
      </c>
      <c r="F6380" s="0" t="n">
        <v>0.1</v>
      </c>
      <c r="G6380" s="0" t="n">
        <v>0.13</v>
      </c>
      <c r="H6380" s="0" t="n">
        <v>0</v>
      </c>
      <c r="I6380" s="0" t="n">
        <v>0.04</v>
      </c>
      <c r="J6380" s="0" t="n">
        <v>0.27</v>
      </c>
      <c r="K6380" s="0" t="n">
        <v>78</v>
      </c>
      <c r="L6380" s="0" t="n">
        <v>7.7</v>
      </c>
      <c r="M6380" s="0" t="s">
        <v>103</v>
      </c>
      <c r="N6380" s="0" t="s">
        <v>152</v>
      </c>
      <c r="O6380" s="0" t="s">
        <v>37</v>
      </c>
      <c r="P6380" s="0" t="n">
        <f aca="false">IF(AND(OR(Dashboard!$B$5="All",D6380=Dashboard!$B$5),OR(Dashboard!$D$5="All",N6380=Dashboard!$D$5),OR(AND(C6380&lt;&gt;"",C6380&gt;=Dashboard!$F$5,C6380&lt;=Dashboard!$H$5),AND(C6380="",Dashboard!$F$5&lt;=1980,Dashboard!$H$5&gt;=2016))),1,0)</f>
        <v>1</v>
      </c>
      <c r="Q6380" s="0" t="n">
        <f aca="false">J6380*P6380+ROW()*0.00000001</f>
        <v>0.2700638</v>
      </c>
    </row>
    <row r="6381" customFormat="false" ht="15" hidden="false" customHeight="false" outlineLevel="0" collapsed="false">
      <c r="A6381" s="0" t="s">
        <v>3086</v>
      </c>
      <c r="B6381" s="0" t="s">
        <v>64</v>
      </c>
      <c r="C6381" s="0" t="n">
        <v>2007</v>
      </c>
      <c r="D6381" s="0" t="s">
        <v>34</v>
      </c>
      <c r="E6381" s="0" t="s">
        <v>72</v>
      </c>
      <c r="F6381" s="0" t="n">
        <v>0.18</v>
      </c>
      <c r="G6381" s="0" t="n">
        <v>0.08</v>
      </c>
      <c r="H6381" s="0" t="n">
        <v>0</v>
      </c>
      <c r="I6381" s="0" t="n">
        <v>0</v>
      </c>
      <c r="J6381" s="0" t="n">
        <v>0.27</v>
      </c>
      <c r="K6381" s="0" t="n">
        <v>79</v>
      </c>
      <c r="L6381" s="0" t="n">
        <v>8.4</v>
      </c>
      <c r="M6381" s="0" t="s">
        <v>36</v>
      </c>
      <c r="N6381" s="0" t="s">
        <v>66</v>
      </c>
      <c r="O6381" s="0" t="s">
        <v>37</v>
      </c>
      <c r="P6381" s="0" t="n">
        <f aca="false">IF(AND(OR(Dashboard!$B$5="All",D6381=Dashboard!$B$5),OR(Dashboard!$D$5="All",N6381=Dashboard!$D$5),OR(AND(C6381&lt;&gt;"",C6381&gt;=Dashboard!$F$5,C6381&lt;=Dashboard!$H$5),AND(C6381="",Dashboard!$F$5&lt;=1980,Dashboard!$H$5&gt;=2016))),1,0)</f>
        <v>1</v>
      </c>
      <c r="Q6381" s="0" t="n">
        <f aca="false">J6381*P6381+ROW()*0.00000001</f>
        <v>0.27006381</v>
      </c>
    </row>
    <row r="6382" customFormat="false" ht="15" hidden="false" customHeight="false" outlineLevel="0" collapsed="false">
      <c r="A6382" s="0" t="s">
        <v>4774</v>
      </c>
      <c r="B6382" s="0" t="s">
        <v>76</v>
      </c>
      <c r="C6382" s="0" t="n">
        <v>2003</v>
      </c>
      <c r="D6382" s="0" t="s">
        <v>41</v>
      </c>
      <c r="E6382" s="0" t="s">
        <v>154</v>
      </c>
      <c r="F6382" s="0" t="n">
        <v>0</v>
      </c>
      <c r="G6382" s="0" t="n">
        <v>0</v>
      </c>
      <c r="H6382" s="0" t="n">
        <v>0.27</v>
      </c>
      <c r="I6382" s="0" t="n">
        <v>0</v>
      </c>
      <c r="J6382" s="0" t="n">
        <v>0.27</v>
      </c>
      <c r="N6382" s="0" t="s">
        <v>74</v>
      </c>
      <c r="P6382" s="0" t="n">
        <f aca="false">IF(AND(OR(Dashboard!$B$5="All",D6382=Dashboard!$B$5),OR(Dashboard!$D$5="All",N6382=Dashboard!$D$5),OR(AND(C6382&lt;&gt;"",C6382&gt;=Dashboard!$F$5,C6382&lt;=Dashboard!$H$5),AND(C6382="",Dashboard!$F$5&lt;=1980,Dashboard!$H$5&gt;=2016))),1,0)</f>
        <v>1</v>
      </c>
      <c r="Q6382" s="0" t="n">
        <f aca="false">J6382*P6382+ROW()*0.00000001</f>
        <v>0.27006382</v>
      </c>
    </row>
    <row r="6383" customFormat="false" ht="15" hidden="false" customHeight="false" outlineLevel="0" collapsed="false">
      <c r="A6383" s="0" t="s">
        <v>4775</v>
      </c>
      <c r="B6383" s="0" t="s">
        <v>76</v>
      </c>
      <c r="C6383" s="0" t="n">
        <v>2003</v>
      </c>
      <c r="D6383" s="0" t="s">
        <v>58</v>
      </c>
      <c r="E6383" s="0" t="s">
        <v>220</v>
      </c>
      <c r="F6383" s="0" t="n">
        <v>0.13</v>
      </c>
      <c r="G6383" s="0" t="n">
        <v>0.1</v>
      </c>
      <c r="H6383" s="0" t="n">
        <v>0</v>
      </c>
      <c r="I6383" s="0" t="n">
        <v>0.03</v>
      </c>
      <c r="J6383" s="0" t="n">
        <v>0.27</v>
      </c>
      <c r="K6383" s="0" t="n">
        <v>75</v>
      </c>
      <c r="L6383" s="0" t="n">
        <v>8.9</v>
      </c>
      <c r="M6383" s="0" t="s">
        <v>103</v>
      </c>
      <c r="N6383" s="0" t="s">
        <v>74</v>
      </c>
      <c r="O6383" s="0" t="s">
        <v>37</v>
      </c>
      <c r="P6383" s="0" t="n">
        <f aca="false">IF(AND(OR(Dashboard!$B$5="All",D6383=Dashboard!$B$5),OR(Dashboard!$D$5="All",N6383=Dashboard!$D$5),OR(AND(C6383&lt;&gt;"",C6383&gt;=Dashboard!$F$5,C6383&lt;=Dashboard!$H$5),AND(C6383="",Dashboard!$F$5&lt;=1980,Dashboard!$H$5&gt;=2016))),1,0)</f>
        <v>1</v>
      </c>
      <c r="Q6383" s="0" t="n">
        <f aca="false">J6383*P6383+ROW()*0.00000001</f>
        <v>0.27006383</v>
      </c>
    </row>
    <row r="6384" customFormat="false" ht="15" hidden="false" customHeight="false" outlineLevel="0" collapsed="false">
      <c r="A6384" s="0" t="s">
        <v>4776</v>
      </c>
      <c r="B6384" s="0" t="s">
        <v>117</v>
      </c>
      <c r="C6384" s="0" t="n">
        <v>1995</v>
      </c>
      <c r="D6384" s="0" t="s">
        <v>56</v>
      </c>
      <c r="E6384" s="0" t="s">
        <v>214</v>
      </c>
      <c r="F6384" s="0" t="n">
        <v>0.15</v>
      </c>
      <c r="G6384" s="0" t="n">
        <v>0.1</v>
      </c>
      <c r="H6384" s="0" t="n">
        <v>0</v>
      </c>
      <c r="I6384" s="0" t="n">
        <v>0.02</v>
      </c>
      <c r="J6384" s="0" t="n">
        <v>0.27</v>
      </c>
      <c r="N6384" s="0" t="s">
        <v>74</v>
      </c>
      <c r="P6384" s="0" t="n">
        <f aca="false">IF(AND(OR(Dashboard!$B$5="All",D6384=Dashboard!$B$5),OR(Dashboard!$D$5="All",N6384=Dashboard!$D$5),OR(AND(C6384&lt;&gt;"",C6384&gt;=Dashboard!$F$5,C6384&lt;=Dashboard!$H$5),AND(C6384="",Dashboard!$F$5&lt;=1980,Dashboard!$H$5&gt;=2016))),1,0)</f>
        <v>1</v>
      </c>
      <c r="Q6384" s="0" t="n">
        <f aca="false">J6384*P6384+ROW()*0.00000001</f>
        <v>0.27006384</v>
      </c>
    </row>
    <row r="6385" customFormat="false" ht="15" hidden="false" customHeight="false" outlineLevel="0" collapsed="false">
      <c r="A6385" s="0" t="s">
        <v>4777</v>
      </c>
      <c r="B6385" s="0" t="s">
        <v>117</v>
      </c>
      <c r="C6385" s="0" t="n">
        <v>2000</v>
      </c>
      <c r="D6385" s="0" t="s">
        <v>34</v>
      </c>
      <c r="E6385" s="0" t="s">
        <v>89</v>
      </c>
      <c r="F6385" s="0" t="n">
        <v>0.15</v>
      </c>
      <c r="G6385" s="0" t="n">
        <v>0.1</v>
      </c>
      <c r="H6385" s="0" t="n">
        <v>0</v>
      </c>
      <c r="I6385" s="0" t="n">
        <v>0.02</v>
      </c>
      <c r="J6385" s="0" t="n">
        <v>0.27</v>
      </c>
      <c r="K6385" s="0" t="n">
        <v>71</v>
      </c>
      <c r="M6385" s="0" t="s">
        <v>36</v>
      </c>
      <c r="N6385" s="0" t="s">
        <v>74</v>
      </c>
      <c r="O6385" s="0" t="s">
        <v>37</v>
      </c>
      <c r="P6385" s="0" t="n">
        <f aca="false">IF(AND(OR(Dashboard!$B$5="All",D6385=Dashboard!$B$5),OR(Dashboard!$D$5="All",N6385=Dashboard!$D$5),OR(AND(C6385&lt;&gt;"",C6385&gt;=Dashboard!$F$5,C6385&lt;=Dashboard!$H$5),AND(C6385="",Dashboard!$F$5&lt;=1980,Dashboard!$H$5&gt;=2016))),1,0)</f>
        <v>1</v>
      </c>
      <c r="Q6385" s="0" t="n">
        <f aca="false">J6385*P6385+ROW()*0.00000001</f>
        <v>0.27006385</v>
      </c>
    </row>
    <row r="6386" customFormat="false" ht="15" hidden="false" customHeight="false" outlineLevel="0" collapsed="false">
      <c r="A6386" s="0" t="s">
        <v>3657</v>
      </c>
      <c r="B6386" s="0" t="s">
        <v>33</v>
      </c>
      <c r="C6386" s="0" t="n">
        <v>2011</v>
      </c>
      <c r="D6386" s="0" t="s">
        <v>52</v>
      </c>
      <c r="E6386" s="0" t="s">
        <v>124</v>
      </c>
      <c r="F6386" s="0" t="n">
        <v>0.25</v>
      </c>
      <c r="G6386" s="0" t="n">
        <v>0</v>
      </c>
      <c r="H6386" s="0" t="n">
        <v>0</v>
      </c>
      <c r="I6386" s="0" t="n">
        <v>0.02</v>
      </c>
      <c r="J6386" s="0" t="n">
        <v>0.27</v>
      </c>
      <c r="M6386" s="0" t="s">
        <v>36</v>
      </c>
      <c r="N6386" s="0" t="s">
        <v>35</v>
      </c>
      <c r="P6386" s="0" t="n">
        <f aca="false">IF(AND(OR(Dashboard!$B$5="All",D6386=Dashboard!$B$5),OR(Dashboard!$D$5="All",N6386=Dashboard!$D$5),OR(AND(C6386&lt;&gt;"",C6386&gt;=Dashboard!$F$5,C6386&lt;=Dashboard!$H$5),AND(C6386="",Dashboard!$F$5&lt;=1980,Dashboard!$H$5&gt;=2016))),1,0)</f>
        <v>1</v>
      </c>
      <c r="Q6386" s="0" t="n">
        <f aca="false">J6386*P6386+ROW()*0.00000001</f>
        <v>0.27006386</v>
      </c>
    </row>
    <row r="6387" customFormat="false" ht="15" hidden="false" customHeight="false" outlineLevel="0" collapsed="false">
      <c r="A6387" s="0" t="s">
        <v>1926</v>
      </c>
      <c r="B6387" s="0" t="s">
        <v>144</v>
      </c>
      <c r="C6387" s="0" t="n">
        <v>2002</v>
      </c>
      <c r="D6387" s="0" t="s">
        <v>34</v>
      </c>
      <c r="E6387" s="0" t="s">
        <v>142</v>
      </c>
      <c r="F6387" s="0" t="n">
        <v>0.2</v>
      </c>
      <c r="G6387" s="0" t="n">
        <v>0.06</v>
      </c>
      <c r="H6387" s="0" t="n">
        <v>0</v>
      </c>
      <c r="I6387" s="0" t="n">
        <v>0.01</v>
      </c>
      <c r="J6387" s="0" t="n">
        <v>0.27</v>
      </c>
      <c r="K6387" s="0" t="n">
        <v>78</v>
      </c>
      <c r="L6387" s="0" t="n">
        <v>7.9</v>
      </c>
      <c r="M6387" s="0" t="s">
        <v>103</v>
      </c>
      <c r="N6387" s="0" t="s">
        <v>66</v>
      </c>
      <c r="O6387" s="0" t="s">
        <v>37</v>
      </c>
      <c r="P6387" s="0" t="n">
        <f aca="false">IF(AND(OR(Dashboard!$B$5="All",D6387=Dashboard!$B$5),OR(Dashboard!$D$5="All",N6387=Dashboard!$D$5),OR(AND(C6387&lt;&gt;"",C6387&gt;=Dashboard!$F$5,C6387&lt;=Dashboard!$H$5),AND(C6387="",Dashboard!$F$5&lt;=1980,Dashboard!$H$5&gt;=2016))),1,0)</f>
        <v>1</v>
      </c>
      <c r="Q6387" s="0" t="n">
        <f aca="false">J6387*P6387+ROW()*0.00000001</f>
        <v>0.27006387</v>
      </c>
    </row>
    <row r="6388" customFormat="false" ht="15" hidden="false" customHeight="false" outlineLevel="0" collapsed="false">
      <c r="A6388" s="0" t="s">
        <v>4778</v>
      </c>
      <c r="B6388" s="0" t="s">
        <v>50</v>
      </c>
      <c r="C6388" s="0" t="n">
        <v>2011</v>
      </c>
      <c r="D6388" s="0" t="s">
        <v>52</v>
      </c>
      <c r="E6388" s="0" t="s">
        <v>3336</v>
      </c>
      <c r="F6388" s="0" t="n">
        <v>0.25</v>
      </c>
      <c r="G6388" s="0" t="n">
        <v>0</v>
      </c>
      <c r="H6388" s="0" t="n">
        <v>0</v>
      </c>
      <c r="I6388" s="0" t="n">
        <v>0.02</v>
      </c>
      <c r="J6388" s="0" t="n">
        <v>0.27</v>
      </c>
      <c r="M6388" s="0" t="s">
        <v>36</v>
      </c>
      <c r="N6388" s="0" t="s">
        <v>35</v>
      </c>
      <c r="P6388" s="0" t="n">
        <f aca="false">IF(AND(OR(Dashboard!$B$5="All",D6388=Dashboard!$B$5),OR(Dashboard!$D$5="All",N6388=Dashboard!$D$5),OR(AND(C6388&lt;&gt;"",C6388&gt;=Dashboard!$F$5,C6388&lt;=Dashboard!$H$5),AND(C6388="",Dashboard!$F$5&lt;=1980,Dashboard!$H$5&gt;=2016))),1,0)</f>
        <v>1</v>
      </c>
      <c r="Q6388" s="0" t="n">
        <f aca="false">J6388*P6388+ROW()*0.00000001</f>
        <v>0.27006388</v>
      </c>
    </row>
    <row r="6389" customFormat="false" ht="15" hidden="false" customHeight="false" outlineLevel="0" collapsed="false">
      <c r="A6389" s="0" t="s">
        <v>1003</v>
      </c>
      <c r="B6389" s="0" t="s">
        <v>64</v>
      </c>
      <c r="C6389" s="0" t="n">
        <v>2009</v>
      </c>
      <c r="D6389" s="0" t="s">
        <v>34</v>
      </c>
      <c r="E6389" s="0" t="s">
        <v>91</v>
      </c>
      <c r="F6389" s="0" t="n">
        <v>0.25</v>
      </c>
      <c r="G6389" s="0" t="n">
        <v>0</v>
      </c>
      <c r="H6389" s="0" t="n">
        <v>0</v>
      </c>
      <c r="I6389" s="0" t="n">
        <v>0.02</v>
      </c>
      <c r="J6389" s="0" t="n">
        <v>0.27</v>
      </c>
      <c r="L6389" s="0" t="n">
        <v>5.6</v>
      </c>
      <c r="M6389" s="0" t="s">
        <v>103</v>
      </c>
      <c r="N6389" s="0" t="s">
        <v>66</v>
      </c>
      <c r="P6389" s="0" t="n">
        <f aca="false">IF(AND(OR(Dashboard!$B$5="All",D6389=Dashboard!$B$5),OR(Dashboard!$D$5="All",N6389=Dashboard!$D$5),OR(AND(C6389&lt;&gt;"",C6389&gt;=Dashboard!$F$5,C6389&lt;=Dashboard!$H$5),AND(C6389="",Dashboard!$F$5&lt;=1980,Dashboard!$H$5&gt;=2016))),1,0)</f>
        <v>1</v>
      </c>
      <c r="Q6389" s="0" t="n">
        <f aca="false">J6389*P6389+ROW()*0.00000001</f>
        <v>0.27006389</v>
      </c>
    </row>
    <row r="6390" customFormat="false" ht="15" hidden="false" customHeight="false" outlineLevel="0" collapsed="false">
      <c r="A6390" s="0" t="s">
        <v>4779</v>
      </c>
      <c r="B6390" s="0" t="s">
        <v>117</v>
      </c>
      <c r="C6390" s="0" t="n">
        <v>1996</v>
      </c>
      <c r="D6390" s="0" t="s">
        <v>102</v>
      </c>
      <c r="E6390" s="0" t="s">
        <v>89</v>
      </c>
      <c r="F6390" s="0" t="n">
        <v>0.06</v>
      </c>
      <c r="G6390" s="0" t="n">
        <v>0.04</v>
      </c>
      <c r="H6390" s="0" t="n">
        <v>0.14</v>
      </c>
      <c r="I6390" s="0" t="n">
        <v>0.02</v>
      </c>
      <c r="J6390" s="0" t="n">
        <v>0.27</v>
      </c>
      <c r="N6390" s="0" t="s">
        <v>74</v>
      </c>
      <c r="P6390" s="0" t="n">
        <f aca="false">IF(AND(OR(Dashboard!$B$5="All",D6390=Dashboard!$B$5),OR(Dashboard!$D$5="All",N6390=Dashboard!$D$5),OR(AND(C6390&lt;&gt;"",C6390&gt;=Dashboard!$F$5,C6390&lt;=Dashboard!$H$5),AND(C6390="",Dashboard!$F$5&lt;=1980,Dashboard!$H$5&gt;=2016))),1,0)</f>
        <v>1</v>
      </c>
      <c r="Q6390" s="0" t="n">
        <f aca="false">J6390*P6390+ROW()*0.00000001</f>
        <v>0.2700639</v>
      </c>
    </row>
    <row r="6391" customFormat="false" ht="15" hidden="false" customHeight="false" outlineLevel="0" collapsed="false">
      <c r="A6391" s="0" t="s">
        <v>4780</v>
      </c>
      <c r="B6391" s="0" t="s">
        <v>117</v>
      </c>
      <c r="C6391" s="0" t="n">
        <v>1998</v>
      </c>
      <c r="D6391" s="0" t="s">
        <v>46</v>
      </c>
      <c r="E6391" s="0" t="s">
        <v>1169</v>
      </c>
      <c r="F6391" s="0" t="n">
        <v>0.15</v>
      </c>
      <c r="G6391" s="0" t="n">
        <v>0.1</v>
      </c>
      <c r="H6391" s="0" t="n">
        <v>0</v>
      </c>
      <c r="I6391" s="0" t="n">
        <v>0.02</v>
      </c>
      <c r="J6391" s="0" t="n">
        <v>0.27</v>
      </c>
      <c r="N6391" s="0" t="s">
        <v>74</v>
      </c>
      <c r="P6391" s="0" t="n">
        <f aca="false">IF(AND(OR(Dashboard!$B$5="All",D6391=Dashboard!$B$5),OR(Dashboard!$D$5="All",N6391=Dashboard!$D$5),OR(AND(C6391&lt;&gt;"",C6391&gt;=Dashboard!$F$5,C6391&lt;=Dashboard!$H$5),AND(C6391="",Dashboard!$F$5&lt;=1980,Dashboard!$H$5&gt;=2016))),1,0)</f>
        <v>1</v>
      </c>
      <c r="Q6391" s="0" t="n">
        <f aca="false">J6391*P6391+ROW()*0.00000001</f>
        <v>0.27006391</v>
      </c>
    </row>
    <row r="6392" customFormat="false" ht="15" hidden="false" customHeight="false" outlineLevel="0" collapsed="false">
      <c r="A6392" s="0" t="s">
        <v>4781</v>
      </c>
      <c r="B6392" s="0" t="s">
        <v>78</v>
      </c>
      <c r="C6392" s="0" t="n">
        <v>1995</v>
      </c>
      <c r="D6392" s="0" t="s">
        <v>48</v>
      </c>
      <c r="E6392" s="0" t="s">
        <v>996</v>
      </c>
      <c r="F6392" s="0" t="n">
        <v>0</v>
      </c>
      <c r="G6392" s="0" t="n">
        <v>0</v>
      </c>
      <c r="H6392" s="0" t="n">
        <v>0.27</v>
      </c>
      <c r="I6392" s="0" t="n">
        <v>0</v>
      </c>
      <c r="J6392" s="0" t="n">
        <v>0.27</v>
      </c>
      <c r="N6392" s="0" t="s">
        <v>35</v>
      </c>
      <c r="P6392" s="0" t="n">
        <f aca="false">IF(AND(OR(Dashboard!$B$5="All",D6392=Dashboard!$B$5),OR(Dashboard!$D$5="All",N6392=Dashboard!$D$5),OR(AND(C6392&lt;&gt;"",C6392&gt;=Dashboard!$F$5,C6392&lt;=Dashboard!$H$5),AND(C6392="",Dashboard!$F$5&lt;=1980,Dashboard!$H$5&gt;=2016))),1,0)</f>
        <v>1</v>
      </c>
      <c r="Q6392" s="0" t="n">
        <f aca="false">J6392*P6392+ROW()*0.00000001</f>
        <v>0.27006392</v>
      </c>
    </row>
    <row r="6393" customFormat="false" ht="15" hidden="false" customHeight="false" outlineLevel="0" collapsed="false">
      <c r="A6393" s="0" t="s">
        <v>4782</v>
      </c>
      <c r="B6393" s="0" t="s">
        <v>76</v>
      </c>
      <c r="C6393" s="0" t="n">
        <v>2005</v>
      </c>
      <c r="D6393" s="0" t="s">
        <v>102</v>
      </c>
      <c r="E6393" s="0" t="s">
        <v>328</v>
      </c>
      <c r="F6393" s="0" t="n">
        <v>0.13</v>
      </c>
      <c r="G6393" s="0" t="n">
        <v>0.1</v>
      </c>
      <c r="H6393" s="0" t="n">
        <v>0</v>
      </c>
      <c r="I6393" s="0" t="n">
        <v>0.03</v>
      </c>
      <c r="J6393" s="0" t="n">
        <v>0.27</v>
      </c>
      <c r="K6393" s="0" t="n">
        <v>52</v>
      </c>
      <c r="L6393" s="0" t="n">
        <v>8.3</v>
      </c>
      <c r="M6393" s="0" t="s">
        <v>103</v>
      </c>
      <c r="N6393" s="0" t="s">
        <v>74</v>
      </c>
      <c r="O6393" s="0" t="s">
        <v>53</v>
      </c>
      <c r="P6393" s="0" t="n">
        <f aca="false">IF(AND(OR(Dashboard!$B$5="All",D6393=Dashboard!$B$5),OR(Dashboard!$D$5="All",N6393=Dashboard!$D$5),OR(AND(C6393&lt;&gt;"",C6393&gt;=Dashboard!$F$5,C6393&lt;=Dashboard!$H$5),AND(C6393="",Dashboard!$F$5&lt;=1980,Dashboard!$H$5&gt;=2016))),1,0)</f>
        <v>1</v>
      </c>
      <c r="Q6393" s="0" t="n">
        <f aca="false">J6393*P6393+ROW()*0.00000001</f>
        <v>0.27006393</v>
      </c>
    </row>
    <row r="6394" customFormat="false" ht="15" hidden="false" customHeight="false" outlineLevel="0" collapsed="false">
      <c r="A6394" s="0" t="s">
        <v>4783</v>
      </c>
      <c r="B6394" s="0" t="s">
        <v>50</v>
      </c>
      <c r="C6394" s="0" t="n">
        <v>2008</v>
      </c>
      <c r="D6394" s="0" t="s">
        <v>52</v>
      </c>
      <c r="E6394" s="0" t="s">
        <v>2264</v>
      </c>
      <c r="F6394" s="0" t="n">
        <v>0.25</v>
      </c>
      <c r="G6394" s="0" t="n">
        <v>0</v>
      </c>
      <c r="H6394" s="0" t="n">
        <v>0</v>
      </c>
      <c r="I6394" s="0" t="n">
        <v>0.02</v>
      </c>
      <c r="J6394" s="0" t="n">
        <v>0.27</v>
      </c>
      <c r="M6394" s="0" t="s">
        <v>36</v>
      </c>
      <c r="N6394" s="0" t="s">
        <v>35</v>
      </c>
      <c r="P6394" s="0" t="n">
        <f aca="false">IF(AND(OR(Dashboard!$B$5="All",D6394=Dashboard!$B$5),OR(Dashboard!$D$5="All",N6394=Dashboard!$D$5),OR(AND(C6394&lt;&gt;"",C6394&gt;=Dashboard!$F$5,C6394&lt;=Dashboard!$H$5),AND(C6394="",Dashboard!$F$5&lt;=1980,Dashboard!$H$5&gt;=2016))),1,0)</f>
        <v>1</v>
      </c>
      <c r="Q6394" s="0" t="n">
        <f aca="false">J6394*P6394+ROW()*0.00000001</f>
        <v>0.27006394</v>
      </c>
    </row>
    <row r="6395" customFormat="false" ht="15" hidden="false" customHeight="false" outlineLevel="0" collapsed="false">
      <c r="A6395" s="0" t="s">
        <v>3113</v>
      </c>
      <c r="B6395" s="0" t="s">
        <v>64</v>
      </c>
      <c r="C6395" s="0" t="n">
        <v>2010</v>
      </c>
      <c r="D6395" s="0" t="s">
        <v>246</v>
      </c>
      <c r="E6395" s="0" t="s">
        <v>124</v>
      </c>
      <c r="F6395" s="0" t="n">
        <v>0.12</v>
      </c>
      <c r="G6395" s="0" t="n">
        <v>0.11</v>
      </c>
      <c r="H6395" s="0" t="n">
        <v>0</v>
      </c>
      <c r="I6395" s="0" t="n">
        <v>0.02</v>
      </c>
      <c r="J6395" s="0" t="n">
        <v>0.27</v>
      </c>
      <c r="K6395" s="0" t="n">
        <v>78</v>
      </c>
      <c r="L6395" s="0" t="n">
        <v>7</v>
      </c>
      <c r="M6395" s="0" t="s">
        <v>103</v>
      </c>
      <c r="N6395" s="0" t="s">
        <v>66</v>
      </c>
      <c r="O6395" s="0" t="s">
        <v>37</v>
      </c>
      <c r="P6395" s="0" t="n">
        <f aca="false">IF(AND(OR(Dashboard!$B$5="All",D6395=Dashboard!$B$5),OR(Dashboard!$D$5="All",N6395=Dashboard!$D$5),OR(AND(C6395&lt;&gt;"",C6395&gt;=Dashboard!$F$5,C6395&lt;=Dashboard!$H$5),AND(C6395="",Dashboard!$F$5&lt;=1980,Dashboard!$H$5&gt;=2016))),1,0)</f>
        <v>1</v>
      </c>
      <c r="Q6395" s="0" t="n">
        <f aca="false">J6395*P6395+ROW()*0.00000001</f>
        <v>0.27006395</v>
      </c>
    </row>
    <row r="6396" customFormat="false" ht="15" hidden="false" customHeight="false" outlineLevel="0" collapsed="false">
      <c r="A6396" s="0" t="s">
        <v>4784</v>
      </c>
      <c r="B6396" s="0" t="s">
        <v>76</v>
      </c>
      <c r="C6396" s="0" t="n">
        <v>2004</v>
      </c>
      <c r="D6396" s="0" t="s">
        <v>246</v>
      </c>
      <c r="E6396" s="0" t="s">
        <v>160</v>
      </c>
      <c r="F6396" s="0" t="n">
        <v>0.13</v>
      </c>
      <c r="G6396" s="0" t="n">
        <v>0.1</v>
      </c>
      <c r="H6396" s="0" t="n">
        <v>0</v>
      </c>
      <c r="I6396" s="0" t="n">
        <v>0.03</v>
      </c>
      <c r="J6396" s="0" t="n">
        <v>0.27</v>
      </c>
      <c r="K6396" s="0" t="n">
        <v>66</v>
      </c>
      <c r="L6396" s="0" t="n">
        <v>8.3</v>
      </c>
      <c r="M6396" s="0" t="s">
        <v>36</v>
      </c>
      <c r="N6396" s="0" t="s">
        <v>74</v>
      </c>
      <c r="O6396" s="0" t="s">
        <v>67</v>
      </c>
      <c r="P6396" s="0" t="n">
        <f aca="false">IF(AND(OR(Dashboard!$B$5="All",D6396=Dashboard!$B$5),OR(Dashboard!$D$5="All",N6396=Dashboard!$D$5),OR(AND(C6396&lt;&gt;"",C6396&gt;=Dashboard!$F$5,C6396&lt;=Dashboard!$H$5),AND(C6396="",Dashboard!$F$5&lt;=1980,Dashboard!$H$5&gt;=2016))),1,0)</f>
        <v>1</v>
      </c>
      <c r="Q6396" s="0" t="n">
        <f aca="false">J6396*P6396+ROW()*0.00000001</f>
        <v>0.27006396</v>
      </c>
    </row>
    <row r="6397" customFormat="false" ht="15" hidden="false" customHeight="false" outlineLevel="0" collapsed="false">
      <c r="A6397" s="0" t="s">
        <v>3252</v>
      </c>
      <c r="B6397" s="0" t="s">
        <v>70</v>
      </c>
      <c r="C6397" s="0" t="n">
        <v>2010</v>
      </c>
      <c r="D6397" s="0" t="s">
        <v>46</v>
      </c>
      <c r="E6397" s="0" t="s">
        <v>2331</v>
      </c>
      <c r="F6397" s="0" t="n">
        <v>0.24</v>
      </c>
      <c r="G6397" s="0" t="n">
        <v>0</v>
      </c>
      <c r="H6397" s="0" t="n">
        <v>0</v>
      </c>
      <c r="I6397" s="0" t="n">
        <v>0.02</v>
      </c>
      <c r="J6397" s="0" t="n">
        <v>0.27</v>
      </c>
      <c r="N6397" s="0" t="s">
        <v>74</v>
      </c>
      <c r="P6397" s="0" t="n">
        <f aca="false">IF(AND(OR(Dashboard!$B$5="All",D6397=Dashboard!$B$5),OR(Dashboard!$D$5="All",N6397=Dashboard!$D$5),OR(AND(C6397&lt;&gt;"",C6397&gt;=Dashboard!$F$5,C6397&lt;=Dashboard!$H$5),AND(C6397="",Dashboard!$F$5&lt;=1980,Dashboard!$H$5&gt;=2016))),1,0)</f>
        <v>1</v>
      </c>
      <c r="Q6397" s="0" t="n">
        <f aca="false">J6397*P6397+ROW()*0.00000001</f>
        <v>0.27006397</v>
      </c>
    </row>
    <row r="6398" customFormat="false" ht="15" hidden="false" customHeight="false" outlineLevel="0" collapsed="false">
      <c r="A6398" s="0" t="s">
        <v>4785</v>
      </c>
      <c r="B6398" s="0" t="s">
        <v>50</v>
      </c>
      <c r="C6398" s="0" t="n">
        <v>2007</v>
      </c>
      <c r="D6398" s="0" t="s">
        <v>48</v>
      </c>
      <c r="E6398" s="0" t="s">
        <v>4786</v>
      </c>
      <c r="F6398" s="0" t="n">
        <v>0.25</v>
      </c>
      <c r="G6398" s="0" t="n">
        <v>0</v>
      </c>
      <c r="H6398" s="0" t="n">
        <v>0</v>
      </c>
      <c r="I6398" s="0" t="n">
        <v>0.02</v>
      </c>
      <c r="J6398" s="0" t="n">
        <v>0.27</v>
      </c>
      <c r="K6398" s="0" t="n">
        <v>71</v>
      </c>
      <c r="M6398" s="0" t="s">
        <v>36</v>
      </c>
      <c r="N6398" s="0" t="s">
        <v>35</v>
      </c>
      <c r="O6398" s="0" t="s">
        <v>37</v>
      </c>
      <c r="P6398" s="0" t="n">
        <f aca="false">IF(AND(OR(Dashboard!$B$5="All",D6398=Dashboard!$B$5),OR(Dashboard!$D$5="All",N6398=Dashboard!$D$5),OR(AND(C6398&lt;&gt;"",C6398&gt;=Dashboard!$F$5,C6398&lt;=Dashboard!$H$5),AND(C6398="",Dashboard!$F$5&lt;=1980,Dashboard!$H$5&gt;=2016))),1,0)</f>
        <v>1</v>
      </c>
      <c r="Q6398" s="0" t="n">
        <f aca="false">J6398*P6398+ROW()*0.00000001</f>
        <v>0.27006398</v>
      </c>
    </row>
    <row r="6399" customFormat="false" ht="15" hidden="false" customHeight="false" outlineLevel="0" collapsed="false">
      <c r="A6399" s="0" t="s">
        <v>1422</v>
      </c>
      <c r="B6399" s="0" t="s">
        <v>64</v>
      </c>
      <c r="C6399" s="0" t="n">
        <v>2007</v>
      </c>
      <c r="D6399" s="0" t="s">
        <v>71</v>
      </c>
      <c r="E6399" s="0" t="s">
        <v>418</v>
      </c>
      <c r="F6399" s="0" t="n">
        <v>0.23</v>
      </c>
      <c r="G6399" s="0" t="n">
        <v>0.02</v>
      </c>
      <c r="H6399" s="0" t="n">
        <v>0</v>
      </c>
      <c r="I6399" s="0" t="n">
        <v>0.02</v>
      </c>
      <c r="J6399" s="0" t="n">
        <v>0.27</v>
      </c>
      <c r="K6399" s="0" t="n">
        <v>56</v>
      </c>
      <c r="M6399" s="0" t="s">
        <v>36</v>
      </c>
      <c r="N6399" s="0" t="s">
        <v>66</v>
      </c>
      <c r="O6399" s="0" t="s">
        <v>53</v>
      </c>
      <c r="P6399" s="0" t="n">
        <f aca="false">IF(AND(OR(Dashboard!$B$5="All",D6399=Dashboard!$B$5),OR(Dashboard!$D$5="All",N6399=Dashboard!$D$5),OR(AND(C6399&lt;&gt;"",C6399&gt;=Dashboard!$F$5,C6399&lt;=Dashboard!$H$5),AND(C6399="",Dashboard!$F$5&lt;=1980,Dashboard!$H$5&gt;=2016))),1,0)</f>
        <v>1</v>
      </c>
      <c r="Q6399" s="0" t="n">
        <f aca="false">J6399*P6399+ROW()*0.00000001</f>
        <v>0.27006399</v>
      </c>
    </row>
    <row r="6400" customFormat="false" ht="15" hidden="false" customHeight="false" outlineLevel="0" collapsed="false">
      <c r="A6400" s="0" t="s">
        <v>4787</v>
      </c>
      <c r="B6400" s="0" t="s">
        <v>64</v>
      </c>
      <c r="C6400" s="0" t="n">
        <v>2011</v>
      </c>
      <c r="D6400" s="0" t="s">
        <v>34</v>
      </c>
      <c r="E6400" s="0" t="s">
        <v>124</v>
      </c>
      <c r="F6400" s="0" t="n">
        <v>0.14</v>
      </c>
      <c r="G6400" s="0" t="n">
        <v>0.1</v>
      </c>
      <c r="H6400" s="0" t="n">
        <v>0</v>
      </c>
      <c r="I6400" s="0" t="n">
        <v>0.03</v>
      </c>
      <c r="J6400" s="0" t="n">
        <v>0.27</v>
      </c>
      <c r="K6400" s="0" t="n">
        <v>41</v>
      </c>
      <c r="L6400" s="0" t="n">
        <v>7.4</v>
      </c>
      <c r="M6400" s="0" t="s">
        <v>36</v>
      </c>
      <c r="N6400" s="0" t="s">
        <v>66</v>
      </c>
      <c r="O6400" s="0" t="s">
        <v>177</v>
      </c>
      <c r="P6400" s="0" t="n">
        <f aca="false">IF(AND(OR(Dashboard!$B$5="All",D6400=Dashboard!$B$5),OR(Dashboard!$D$5="All",N6400=Dashboard!$D$5),OR(AND(C6400&lt;&gt;"",C6400&gt;=Dashboard!$F$5,C6400&lt;=Dashboard!$H$5),AND(C6400="",Dashboard!$F$5&lt;=1980,Dashboard!$H$5&gt;=2016))),1,0)</f>
        <v>1</v>
      </c>
      <c r="Q6400" s="0" t="n">
        <f aca="false">J6400*P6400+ROW()*0.00000001</f>
        <v>0.270064</v>
      </c>
    </row>
    <row r="6401" customFormat="false" ht="15" hidden="false" customHeight="false" outlineLevel="0" collapsed="false">
      <c r="A6401" s="0" t="s">
        <v>3836</v>
      </c>
      <c r="B6401" s="0" t="s">
        <v>76</v>
      </c>
      <c r="C6401" s="0" t="n">
        <v>2007</v>
      </c>
      <c r="D6401" s="0" t="s">
        <v>114</v>
      </c>
      <c r="E6401" s="0" t="s">
        <v>124</v>
      </c>
      <c r="F6401" s="0" t="n">
        <v>0.13</v>
      </c>
      <c r="G6401" s="0" t="n">
        <v>0.1</v>
      </c>
      <c r="H6401" s="0" t="n">
        <v>0</v>
      </c>
      <c r="I6401" s="0" t="n">
        <v>0.03</v>
      </c>
      <c r="J6401" s="0" t="n">
        <v>0.27</v>
      </c>
      <c r="L6401" s="0" t="n">
        <v>7</v>
      </c>
      <c r="M6401" s="0" t="s">
        <v>36</v>
      </c>
      <c r="N6401" s="0" t="s">
        <v>74</v>
      </c>
      <c r="P6401" s="0" t="n">
        <f aca="false">IF(AND(OR(Dashboard!$B$5="All",D6401=Dashboard!$B$5),OR(Dashboard!$D$5="All",N6401=Dashboard!$D$5),OR(AND(C6401&lt;&gt;"",C6401&gt;=Dashboard!$F$5,C6401&lt;=Dashboard!$H$5),AND(C6401="",Dashboard!$F$5&lt;=1980,Dashboard!$H$5&gt;=2016))),1,0)</f>
        <v>1</v>
      </c>
      <c r="Q6401" s="0" t="n">
        <f aca="false">J6401*P6401+ROW()*0.00000001</f>
        <v>0.27006401</v>
      </c>
    </row>
    <row r="6402" customFormat="false" ht="15" hidden="false" customHeight="false" outlineLevel="0" collapsed="false">
      <c r="A6402" s="0" t="s">
        <v>4788</v>
      </c>
      <c r="B6402" s="0" t="s">
        <v>50</v>
      </c>
      <c r="C6402" s="0" t="n">
        <v>2008</v>
      </c>
      <c r="D6402" s="0" t="s">
        <v>48</v>
      </c>
      <c r="E6402" s="0" t="s">
        <v>560</v>
      </c>
      <c r="F6402" s="0" t="n">
        <v>0.24</v>
      </c>
      <c r="G6402" s="0" t="n">
        <v>0</v>
      </c>
      <c r="H6402" s="0" t="n">
        <v>0</v>
      </c>
      <c r="I6402" s="0" t="n">
        <v>0.02</v>
      </c>
      <c r="J6402" s="0" t="n">
        <v>0.27</v>
      </c>
      <c r="N6402" s="0" t="s">
        <v>35</v>
      </c>
      <c r="P6402" s="0" t="n">
        <f aca="false">IF(AND(OR(Dashboard!$B$5="All",D6402=Dashboard!$B$5),OR(Dashboard!$D$5="All",N6402=Dashboard!$D$5),OR(AND(C6402&lt;&gt;"",C6402&gt;=Dashboard!$F$5,C6402&lt;=Dashboard!$H$5),AND(C6402="",Dashboard!$F$5&lt;=1980,Dashboard!$H$5&gt;=2016))),1,0)</f>
        <v>1</v>
      </c>
      <c r="Q6402" s="0" t="n">
        <f aca="false">J6402*P6402+ROW()*0.00000001</f>
        <v>0.27006402</v>
      </c>
    </row>
    <row r="6403" customFormat="false" ht="15" hidden="false" customHeight="false" outlineLevel="0" collapsed="false">
      <c r="A6403" s="0" t="s">
        <v>4789</v>
      </c>
      <c r="B6403" s="0" t="s">
        <v>33</v>
      </c>
      <c r="C6403" s="0" t="n">
        <v>2008</v>
      </c>
      <c r="D6403" s="0" t="s">
        <v>52</v>
      </c>
      <c r="E6403" s="0" t="s">
        <v>481</v>
      </c>
      <c r="F6403" s="0" t="n">
        <v>0.24</v>
      </c>
      <c r="G6403" s="0" t="n">
        <v>0</v>
      </c>
      <c r="H6403" s="0" t="n">
        <v>0</v>
      </c>
      <c r="I6403" s="0" t="n">
        <v>0.02</v>
      </c>
      <c r="J6403" s="0" t="n">
        <v>0.27</v>
      </c>
      <c r="L6403" s="0" t="n">
        <v>7.2</v>
      </c>
      <c r="M6403" s="0" t="s">
        <v>103</v>
      </c>
      <c r="N6403" s="0" t="s">
        <v>35</v>
      </c>
      <c r="P6403" s="0" t="n">
        <f aca="false">IF(AND(OR(Dashboard!$B$5="All",D6403=Dashboard!$B$5),OR(Dashboard!$D$5="All",N6403=Dashboard!$D$5),OR(AND(C6403&lt;&gt;"",C6403&gt;=Dashboard!$F$5,C6403&lt;=Dashboard!$H$5),AND(C6403="",Dashboard!$F$5&lt;=1980,Dashboard!$H$5&gt;=2016))),1,0)</f>
        <v>1</v>
      </c>
      <c r="Q6403" s="0" t="n">
        <f aca="false">J6403*P6403+ROW()*0.00000001</f>
        <v>0.27006403</v>
      </c>
    </row>
    <row r="6404" customFormat="false" ht="15" hidden="false" customHeight="false" outlineLevel="0" collapsed="false">
      <c r="A6404" s="0" t="s">
        <v>3157</v>
      </c>
      <c r="B6404" s="0" t="s">
        <v>50</v>
      </c>
      <c r="C6404" s="0" t="n">
        <v>2007</v>
      </c>
      <c r="D6404" s="0" t="s">
        <v>52</v>
      </c>
      <c r="E6404" s="0" t="s">
        <v>142</v>
      </c>
      <c r="F6404" s="0" t="n">
        <v>0.24</v>
      </c>
      <c r="G6404" s="0" t="n">
        <v>0</v>
      </c>
      <c r="H6404" s="0" t="n">
        <v>0</v>
      </c>
      <c r="I6404" s="0" t="n">
        <v>0.02</v>
      </c>
      <c r="J6404" s="0" t="n">
        <v>0.27</v>
      </c>
      <c r="K6404" s="0" t="n">
        <v>58</v>
      </c>
      <c r="M6404" s="0" t="s">
        <v>125</v>
      </c>
      <c r="N6404" s="0" t="s">
        <v>35</v>
      </c>
      <c r="O6404" s="0" t="s">
        <v>53</v>
      </c>
      <c r="P6404" s="0" t="n">
        <f aca="false">IF(AND(OR(Dashboard!$B$5="All",D6404=Dashboard!$B$5),OR(Dashboard!$D$5="All",N6404=Dashboard!$D$5),OR(AND(C6404&lt;&gt;"",C6404&gt;=Dashboard!$F$5,C6404&lt;=Dashboard!$H$5),AND(C6404="",Dashboard!$F$5&lt;=1980,Dashboard!$H$5&gt;=2016))),1,0)</f>
        <v>1</v>
      </c>
      <c r="Q6404" s="0" t="n">
        <f aca="false">J6404*P6404+ROW()*0.00000001</f>
        <v>0.27006404</v>
      </c>
    </row>
    <row r="6405" customFormat="false" ht="15" hidden="false" customHeight="false" outlineLevel="0" collapsed="false">
      <c r="A6405" s="0" t="s">
        <v>4790</v>
      </c>
      <c r="B6405" s="0" t="s">
        <v>70</v>
      </c>
      <c r="C6405" s="0" t="n">
        <v>2010</v>
      </c>
      <c r="D6405" s="0" t="s">
        <v>34</v>
      </c>
      <c r="E6405" s="0" t="s">
        <v>220</v>
      </c>
      <c r="F6405" s="0" t="n">
        <v>0</v>
      </c>
      <c r="G6405" s="0" t="n">
        <v>0</v>
      </c>
      <c r="H6405" s="0" t="n">
        <v>0.27</v>
      </c>
      <c r="I6405" s="0" t="n">
        <v>0</v>
      </c>
      <c r="J6405" s="0" t="n">
        <v>0.27</v>
      </c>
      <c r="N6405" s="0" t="s">
        <v>74</v>
      </c>
      <c r="P6405" s="0" t="n">
        <f aca="false">IF(AND(OR(Dashboard!$B$5="All",D6405=Dashboard!$B$5),OR(Dashboard!$D$5="All",N6405=Dashboard!$D$5),OR(AND(C6405&lt;&gt;"",C6405&gt;=Dashboard!$F$5,C6405&lt;=Dashboard!$H$5),AND(C6405="",Dashboard!$F$5&lt;=1980,Dashboard!$H$5&gt;=2016))),1,0)</f>
        <v>1</v>
      </c>
      <c r="Q6405" s="0" t="n">
        <f aca="false">J6405*P6405+ROW()*0.00000001</f>
        <v>0.27006405</v>
      </c>
    </row>
    <row r="6406" customFormat="false" ht="15" hidden="false" customHeight="false" outlineLevel="0" collapsed="false">
      <c r="A6406" s="0" t="s">
        <v>4791</v>
      </c>
      <c r="B6406" s="0" t="s">
        <v>85</v>
      </c>
      <c r="C6406" s="0" t="n">
        <v>2003</v>
      </c>
      <c r="D6406" s="0" t="s">
        <v>71</v>
      </c>
      <c r="E6406" s="0" t="s">
        <v>560</v>
      </c>
      <c r="F6406" s="0" t="n">
        <v>0.19</v>
      </c>
      <c r="G6406" s="0" t="n">
        <v>0.07</v>
      </c>
      <c r="H6406" s="0" t="n">
        <v>0</v>
      </c>
      <c r="I6406" s="0" t="n">
        <v>0</v>
      </c>
      <c r="J6406" s="0" t="n">
        <v>0.27</v>
      </c>
      <c r="M6406" s="0" t="s">
        <v>103</v>
      </c>
      <c r="N6406" s="0" t="s">
        <v>35</v>
      </c>
      <c r="P6406" s="0" t="n">
        <f aca="false">IF(AND(OR(Dashboard!$B$5="All",D6406=Dashboard!$B$5),OR(Dashboard!$D$5="All",N6406=Dashboard!$D$5),OR(AND(C6406&lt;&gt;"",C6406&gt;=Dashboard!$F$5,C6406&lt;=Dashboard!$H$5),AND(C6406="",Dashboard!$F$5&lt;=1980,Dashboard!$H$5&gt;=2016))),1,0)</f>
        <v>1</v>
      </c>
      <c r="Q6406" s="0" t="n">
        <f aca="false">J6406*P6406+ROW()*0.00000001</f>
        <v>0.27006406</v>
      </c>
    </row>
    <row r="6407" customFormat="false" ht="15" hidden="false" customHeight="false" outlineLevel="0" collapsed="false">
      <c r="A6407" s="0" t="s">
        <v>4792</v>
      </c>
      <c r="B6407" s="0" t="s">
        <v>70</v>
      </c>
      <c r="C6407" s="0" t="n">
        <v>2006</v>
      </c>
      <c r="D6407" s="0" t="s">
        <v>34</v>
      </c>
      <c r="E6407" s="0" t="s">
        <v>89</v>
      </c>
      <c r="F6407" s="0" t="n">
        <v>0.24</v>
      </c>
      <c r="G6407" s="0" t="n">
        <v>0</v>
      </c>
      <c r="H6407" s="0" t="n">
        <v>0.01</v>
      </c>
      <c r="I6407" s="0" t="n">
        <v>0.02</v>
      </c>
      <c r="J6407" s="0" t="n">
        <v>0.27</v>
      </c>
      <c r="K6407" s="0" t="n">
        <v>63</v>
      </c>
      <c r="L6407" s="0" t="n">
        <v>6.3</v>
      </c>
      <c r="M6407" s="0" t="s">
        <v>36</v>
      </c>
      <c r="N6407" s="0" t="s">
        <v>74</v>
      </c>
      <c r="O6407" s="0" t="s">
        <v>67</v>
      </c>
      <c r="P6407" s="0" t="n">
        <f aca="false">IF(AND(OR(Dashboard!$B$5="All",D6407=Dashboard!$B$5),OR(Dashboard!$D$5="All",N6407=Dashboard!$D$5),OR(AND(C6407&lt;&gt;"",C6407&gt;=Dashboard!$F$5,C6407&lt;=Dashboard!$H$5),AND(C6407="",Dashboard!$F$5&lt;=1980,Dashboard!$H$5&gt;=2016))),1,0)</f>
        <v>1</v>
      </c>
      <c r="Q6407" s="0" t="n">
        <f aca="false">J6407*P6407+ROW()*0.00000001</f>
        <v>0.27006407</v>
      </c>
    </row>
    <row r="6408" customFormat="false" ht="15" hidden="false" customHeight="false" outlineLevel="0" collapsed="false">
      <c r="A6408" s="0" t="s">
        <v>4547</v>
      </c>
      <c r="B6408" s="0" t="s">
        <v>64</v>
      </c>
      <c r="C6408" s="0" t="n">
        <v>2011</v>
      </c>
      <c r="D6408" s="0" t="s">
        <v>56</v>
      </c>
      <c r="E6408" s="0" t="s">
        <v>124</v>
      </c>
      <c r="F6408" s="0" t="n">
        <v>0.14</v>
      </c>
      <c r="G6408" s="0" t="n">
        <v>0.1</v>
      </c>
      <c r="H6408" s="0" t="n">
        <v>0</v>
      </c>
      <c r="I6408" s="0" t="n">
        <v>0.03</v>
      </c>
      <c r="J6408" s="0" t="n">
        <v>0.27</v>
      </c>
      <c r="K6408" s="0" t="n">
        <v>47</v>
      </c>
      <c r="L6408" s="0" t="n">
        <v>5.7</v>
      </c>
      <c r="M6408" s="0" t="s">
        <v>73</v>
      </c>
      <c r="N6408" s="0" t="s">
        <v>66</v>
      </c>
      <c r="O6408" s="0" t="s">
        <v>177</v>
      </c>
      <c r="P6408" s="0" t="n">
        <f aca="false">IF(AND(OR(Dashboard!$B$5="All",D6408=Dashboard!$B$5),OR(Dashboard!$D$5="All",N6408=Dashboard!$D$5),OR(AND(C6408&lt;&gt;"",C6408&gt;=Dashboard!$F$5,C6408&lt;=Dashboard!$H$5),AND(C6408="",Dashboard!$F$5&lt;=1980,Dashboard!$H$5&gt;=2016))),1,0)</f>
        <v>1</v>
      </c>
      <c r="Q6408" s="0" t="n">
        <f aca="false">J6408*P6408+ROW()*0.00000001</f>
        <v>0.27006408</v>
      </c>
    </row>
    <row r="6409" customFormat="false" ht="15" hidden="false" customHeight="false" outlineLevel="0" collapsed="false">
      <c r="A6409" s="0" t="s">
        <v>4793</v>
      </c>
      <c r="B6409" s="0" t="s">
        <v>50</v>
      </c>
      <c r="C6409" s="0" t="n">
        <v>2008</v>
      </c>
      <c r="D6409" s="0" t="s">
        <v>52</v>
      </c>
      <c r="E6409" s="0" t="s">
        <v>124</v>
      </c>
      <c r="F6409" s="0" t="n">
        <v>0.24</v>
      </c>
      <c r="G6409" s="0" t="n">
        <v>0</v>
      </c>
      <c r="H6409" s="0" t="n">
        <v>0</v>
      </c>
      <c r="I6409" s="0" t="n">
        <v>0.02</v>
      </c>
      <c r="J6409" s="0" t="n">
        <v>0.27</v>
      </c>
      <c r="K6409" s="0" t="n">
        <v>59</v>
      </c>
      <c r="L6409" s="0" t="n">
        <v>6.7</v>
      </c>
      <c r="M6409" s="0" t="s">
        <v>36</v>
      </c>
      <c r="N6409" s="0" t="s">
        <v>35</v>
      </c>
      <c r="O6409" s="0" t="s">
        <v>53</v>
      </c>
      <c r="P6409" s="0" t="n">
        <f aca="false">IF(AND(OR(Dashboard!$B$5="All",D6409=Dashboard!$B$5),OR(Dashboard!$D$5="All",N6409=Dashboard!$D$5),OR(AND(C6409&lt;&gt;"",C6409&gt;=Dashboard!$F$5,C6409&lt;=Dashboard!$H$5),AND(C6409="",Dashboard!$F$5&lt;=1980,Dashboard!$H$5&gt;=2016))),1,0)</f>
        <v>1</v>
      </c>
      <c r="Q6409" s="0" t="n">
        <f aca="false">J6409*P6409+ROW()*0.00000001</f>
        <v>0.27006409</v>
      </c>
    </row>
    <row r="6410" customFormat="false" ht="15" hidden="false" customHeight="false" outlineLevel="0" collapsed="false">
      <c r="A6410" s="0" t="s">
        <v>4794</v>
      </c>
      <c r="B6410" s="0" t="s">
        <v>33</v>
      </c>
      <c r="C6410" s="0" t="n">
        <v>2009</v>
      </c>
      <c r="D6410" s="0" t="s">
        <v>48</v>
      </c>
      <c r="E6410" s="0" t="s">
        <v>418</v>
      </c>
      <c r="F6410" s="0" t="n">
        <v>0.25</v>
      </c>
      <c r="G6410" s="0" t="n">
        <v>0</v>
      </c>
      <c r="H6410" s="0" t="n">
        <v>0</v>
      </c>
      <c r="I6410" s="0" t="n">
        <v>0.02</v>
      </c>
      <c r="J6410" s="0" t="n">
        <v>0.27</v>
      </c>
      <c r="M6410" s="0" t="s">
        <v>36</v>
      </c>
      <c r="N6410" s="0" t="s">
        <v>35</v>
      </c>
      <c r="P6410" s="0" t="n">
        <f aca="false">IF(AND(OR(Dashboard!$B$5="All",D6410=Dashboard!$B$5),OR(Dashboard!$D$5="All",N6410=Dashboard!$D$5),OR(AND(C6410&lt;&gt;"",C6410&gt;=Dashboard!$F$5,C6410&lt;=Dashboard!$H$5),AND(C6410="",Dashboard!$F$5&lt;=1980,Dashboard!$H$5&gt;=2016))),1,0)</f>
        <v>1</v>
      </c>
      <c r="Q6410" s="0" t="n">
        <f aca="false">J6410*P6410+ROW()*0.00000001</f>
        <v>0.2700641</v>
      </c>
    </row>
    <row r="6411" customFormat="false" ht="15" hidden="false" customHeight="false" outlineLevel="0" collapsed="false">
      <c r="A6411" s="0" t="s">
        <v>319</v>
      </c>
      <c r="B6411" s="0" t="s">
        <v>50</v>
      </c>
      <c r="C6411" s="0" t="n">
        <v>2005</v>
      </c>
      <c r="D6411" s="0" t="s">
        <v>41</v>
      </c>
      <c r="E6411" s="0" t="s">
        <v>142</v>
      </c>
      <c r="F6411" s="0" t="n">
        <v>0.24</v>
      </c>
      <c r="G6411" s="0" t="n">
        <v>0.01</v>
      </c>
      <c r="H6411" s="0" t="n">
        <v>0</v>
      </c>
      <c r="I6411" s="0" t="n">
        <v>0.02</v>
      </c>
      <c r="J6411" s="0" t="n">
        <v>0.27</v>
      </c>
      <c r="K6411" s="0" t="n">
        <v>45</v>
      </c>
      <c r="L6411" s="0" t="n">
        <v>6.1</v>
      </c>
      <c r="M6411" s="0" t="s">
        <v>36</v>
      </c>
      <c r="N6411" s="0" t="s">
        <v>35</v>
      </c>
      <c r="O6411" s="0" t="s">
        <v>177</v>
      </c>
      <c r="P6411" s="0" t="n">
        <f aca="false">IF(AND(OR(Dashboard!$B$5="All",D6411=Dashboard!$B$5),OR(Dashboard!$D$5="All",N6411=Dashboard!$D$5),OR(AND(C6411&lt;&gt;"",C6411&gt;=Dashboard!$F$5,C6411&lt;=Dashboard!$H$5),AND(C6411="",Dashboard!$F$5&lt;=1980,Dashboard!$H$5&gt;=2016))),1,0)</f>
        <v>1</v>
      </c>
      <c r="Q6411" s="0" t="n">
        <f aca="false">J6411*P6411+ROW()*0.00000001</f>
        <v>0.27006411</v>
      </c>
    </row>
    <row r="6412" customFormat="false" ht="15" hidden="false" customHeight="false" outlineLevel="0" collapsed="false">
      <c r="A6412" s="0" t="s">
        <v>4795</v>
      </c>
      <c r="B6412" s="0" t="s">
        <v>76</v>
      </c>
      <c r="C6412" s="0" t="n">
        <v>2006</v>
      </c>
      <c r="D6412" s="0" t="s">
        <v>71</v>
      </c>
      <c r="E6412" s="0" t="s">
        <v>124</v>
      </c>
      <c r="F6412" s="0" t="n">
        <v>0.13</v>
      </c>
      <c r="G6412" s="0" t="n">
        <v>0.1</v>
      </c>
      <c r="H6412" s="0" t="n">
        <v>0</v>
      </c>
      <c r="I6412" s="0" t="n">
        <v>0.03</v>
      </c>
      <c r="J6412" s="0" t="n">
        <v>0.27</v>
      </c>
      <c r="N6412" s="0" t="s">
        <v>74</v>
      </c>
      <c r="P6412" s="0" t="n">
        <f aca="false">IF(AND(OR(Dashboard!$B$5="All",D6412=Dashboard!$B$5),OR(Dashboard!$D$5="All",N6412=Dashboard!$D$5),OR(AND(C6412&lt;&gt;"",C6412&gt;=Dashboard!$F$5,C6412&lt;=Dashboard!$H$5),AND(C6412="",Dashboard!$F$5&lt;=1980,Dashboard!$H$5&gt;=2016))),1,0)</f>
        <v>1</v>
      </c>
      <c r="Q6412" s="0" t="n">
        <f aca="false">J6412*P6412+ROW()*0.00000001</f>
        <v>0.27006412</v>
      </c>
    </row>
    <row r="6413" customFormat="false" ht="15" hidden="false" customHeight="false" outlineLevel="0" collapsed="false">
      <c r="A6413" s="0" t="s">
        <v>4796</v>
      </c>
      <c r="B6413" s="0" t="s">
        <v>64</v>
      </c>
      <c r="C6413" s="0" t="n">
        <v>2009</v>
      </c>
      <c r="D6413" s="0" t="s">
        <v>56</v>
      </c>
      <c r="E6413" s="0" t="s">
        <v>1485</v>
      </c>
      <c r="F6413" s="0" t="n">
        <v>0.15</v>
      </c>
      <c r="G6413" s="0" t="n">
        <v>0.09</v>
      </c>
      <c r="H6413" s="0" t="n">
        <v>0</v>
      </c>
      <c r="I6413" s="0" t="n">
        <v>0.02</v>
      </c>
      <c r="J6413" s="0" t="n">
        <v>0.27</v>
      </c>
      <c r="K6413" s="0" t="n">
        <v>69</v>
      </c>
      <c r="L6413" s="0" t="n">
        <v>7.3</v>
      </c>
      <c r="M6413" s="0" t="s">
        <v>103</v>
      </c>
      <c r="N6413" s="0" t="s">
        <v>66</v>
      </c>
      <c r="O6413" s="0" t="s">
        <v>67</v>
      </c>
      <c r="P6413" s="0" t="n">
        <f aca="false">IF(AND(OR(Dashboard!$B$5="All",D6413=Dashboard!$B$5),OR(Dashboard!$D$5="All",N6413=Dashboard!$D$5),OR(AND(C6413&lt;&gt;"",C6413&gt;=Dashboard!$F$5,C6413&lt;=Dashboard!$H$5),AND(C6413="",Dashboard!$F$5&lt;=1980,Dashboard!$H$5&gt;=2016))),1,0)</f>
        <v>1</v>
      </c>
      <c r="Q6413" s="0" t="n">
        <f aca="false">J6413*P6413+ROW()*0.00000001</f>
        <v>0.27006413</v>
      </c>
    </row>
    <row r="6414" customFormat="false" ht="15" hidden="false" customHeight="false" outlineLevel="0" collapsed="false">
      <c r="A6414" s="0" t="s">
        <v>4797</v>
      </c>
      <c r="B6414" s="0" t="s">
        <v>33</v>
      </c>
      <c r="C6414" s="0" t="n">
        <v>2008</v>
      </c>
      <c r="D6414" s="0" t="s">
        <v>34</v>
      </c>
      <c r="E6414" s="0" t="s">
        <v>4798</v>
      </c>
      <c r="F6414" s="0" t="n">
        <v>0.23</v>
      </c>
      <c r="G6414" s="0" t="n">
        <v>0.03</v>
      </c>
      <c r="H6414" s="0" t="n">
        <v>0</v>
      </c>
      <c r="I6414" s="0" t="n">
        <v>0</v>
      </c>
      <c r="J6414" s="0" t="n">
        <v>0.27</v>
      </c>
      <c r="N6414" s="0" t="s">
        <v>35</v>
      </c>
      <c r="P6414" s="0" t="n">
        <f aca="false">IF(AND(OR(Dashboard!$B$5="All",D6414=Dashboard!$B$5),OR(Dashboard!$D$5="All",N6414=Dashboard!$D$5),OR(AND(C6414&lt;&gt;"",C6414&gt;=Dashboard!$F$5,C6414&lt;=Dashboard!$H$5),AND(C6414="",Dashboard!$F$5&lt;=1980,Dashboard!$H$5&gt;=2016))),1,0)</f>
        <v>1</v>
      </c>
      <c r="Q6414" s="0" t="n">
        <f aca="false">J6414*P6414+ROW()*0.00000001</f>
        <v>0.27006414</v>
      </c>
    </row>
    <row r="6415" customFormat="false" ht="15" hidden="false" customHeight="false" outlineLevel="0" collapsed="false">
      <c r="A6415" s="0" t="s">
        <v>4799</v>
      </c>
      <c r="B6415" s="0" t="s">
        <v>85</v>
      </c>
      <c r="C6415" s="0" t="n">
        <v>2004</v>
      </c>
      <c r="D6415" s="0" t="s">
        <v>52</v>
      </c>
      <c r="E6415" s="0" t="s">
        <v>520</v>
      </c>
      <c r="F6415" s="0" t="n">
        <v>0.19</v>
      </c>
      <c r="G6415" s="0" t="n">
        <v>0.07</v>
      </c>
      <c r="H6415" s="0" t="n">
        <v>0</v>
      </c>
      <c r="I6415" s="0" t="n">
        <v>0</v>
      </c>
      <c r="J6415" s="0" t="n">
        <v>0.27</v>
      </c>
      <c r="N6415" s="0" t="s">
        <v>35</v>
      </c>
      <c r="P6415" s="0" t="n">
        <f aca="false">IF(AND(OR(Dashboard!$B$5="All",D6415=Dashboard!$B$5),OR(Dashboard!$D$5="All",N6415=Dashboard!$D$5),OR(AND(C6415&lt;&gt;"",C6415&gt;=Dashboard!$F$5,C6415&lt;=Dashboard!$H$5),AND(C6415="",Dashboard!$F$5&lt;=1980,Dashboard!$H$5&gt;=2016))),1,0)</f>
        <v>1</v>
      </c>
      <c r="Q6415" s="0" t="n">
        <f aca="false">J6415*P6415+ROW()*0.00000001</f>
        <v>0.27006415</v>
      </c>
    </row>
    <row r="6416" customFormat="false" ht="15" hidden="false" customHeight="false" outlineLevel="0" collapsed="false">
      <c r="A6416" s="0" t="s">
        <v>2955</v>
      </c>
      <c r="B6416" s="0" t="s">
        <v>144</v>
      </c>
      <c r="C6416" s="0" t="n">
        <v>2003</v>
      </c>
      <c r="D6416" s="0" t="s">
        <v>34</v>
      </c>
      <c r="E6416" s="0" t="s">
        <v>154</v>
      </c>
      <c r="F6416" s="0" t="n">
        <v>0.2</v>
      </c>
      <c r="G6416" s="0" t="n">
        <v>0.06</v>
      </c>
      <c r="H6416" s="0" t="n">
        <v>0</v>
      </c>
      <c r="I6416" s="0" t="n">
        <v>0.01</v>
      </c>
      <c r="J6416" s="0" t="n">
        <v>0.27</v>
      </c>
      <c r="K6416" s="0" t="n">
        <v>87</v>
      </c>
      <c r="L6416" s="0" t="n">
        <v>8.2</v>
      </c>
      <c r="M6416" s="0" t="s">
        <v>36</v>
      </c>
      <c r="N6416" s="0" t="s">
        <v>66</v>
      </c>
      <c r="O6416" s="0" t="s">
        <v>42</v>
      </c>
      <c r="P6416" s="0" t="n">
        <f aca="false">IF(AND(OR(Dashboard!$B$5="All",D6416=Dashboard!$B$5),OR(Dashboard!$D$5="All",N6416=Dashboard!$D$5),OR(AND(C6416&lt;&gt;"",C6416&gt;=Dashboard!$F$5,C6416&lt;=Dashboard!$H$5),AND(C6416="",Dashboard!$F$5&lt;=1980,Dashboard!$H$5&gt;=2016))),1,0)</f>
        <v>1</v>
      </c>
      <c r="Q6416" s="0" t="n">
        <f aca="false">J6416*P6416+ROW()*0.00000001</f>
        <v>0.27006416</v>
      </c>
    </row>
    <row r="6417" customFormat="false" ht="15" hidden="false" customHeight="false" outlineLevel="0" collapsed="false">
      <c r="A6417" s="0" t="s">
        <v>4800</v>
      </c>
      <c r="B6417" s="0" t="s">
        <v>117</v>
      </c>
      <c r="C6417" s="0" t="n">
        <v>1997</v>
      </c>
      <c r="D6417" s="0" t="s">
        <v>34</v>
      </c>
      <c r="E6417" s="0" t="s">
        <v>782</v>
      </c>
      <c r="F6417" s="0" t="n">
        <v>0</v>
      </c>
      <c r="G6417" s="0" t="n">
        <v>0</v>
      </c>
      <c r="H6417" s="0" t="n">
        <v>0.25</v>
      </c>
      <c r="I6417" s="0" t="n">
        <v>0.02</v>
      </c>
      <c r="J6417" s="0" t="n">
        <v>0.27</v>
      </c>
      <c r="N6417" s="0" t="s">
        <v>74</v>
      </c>
      <c r="P6417" s="0" t="n">
        <f aca="false">IF(AND(OR(Dashboard!$B$5="All",D6417=Dashboard!$B$5),OR(Dashboard!$D$5="All",N6417=Dashboard!$D$5),OR(AND(C6417&lt;&gt;"",C6417&gt;=Dashboard!$F$5,C6417&lt;=Dashboard!$H$5),AND(C6417="",Dashboard!$F$5&lt;=1980,Dashboard!$H$5&gt;=2016))),1,0)</f>
        <v>1</v>
      </c>
      <c r="Q6417" s="0" t="n">
        <f aca="false">J6417*P6417+ROW()*0.00000001</f>
        <v>0.27006417</v>
      </c>
    </row>
    <row r="6418" customFormat="false" ht="15" hidden="false" customHeight="false" outlineLevel="0" collapsed="false">
      <c r="A6418" s="0" t="s">
        <v>4549</v>
      </c>
      <c r="B6418" s="0" t="s">
        <v>50</v>
      </c>
      <c r="C6418" s="0" t="n">
        <v>2010</v>
      </c>
      <c r="D6418" s="0" t="s">
        <v>52</v>
      </c>
      <c r="E6418" s="0" t="s">
        <v>243</v>
      </c>
      <c r="F6418" s="0" t="n">
        <v>0.25</v>
      </c>
      <c r="G6418" s="0" t="n">
        <v>0</v>
      </c>
      <c r="H6418" s="0" t="n">
        <v>0</v>
      </c>
      <c r="I6418" s="0" t="n">
        <v>0.02</v>
      </c>
      <c r="J6418" s="0" t="n">
        <v>0.26</v>
      </c>
      <c r="N6418" s="0" t="s">
        <v>35</v>
      </c>
      <c r="P6418" s="0" t="n">
        <f aca="false">IF(AND(OR(Dashboard!$B$5="All",D6418=Dashboard!$B$5),OR(Dashboard!$D$5="All",N6418=Dashboard!$D$5),OR(AND(C6418&lt;&gt;"",C6418&gt;=Dashboard!$F$5,C6418&lt;=Dashboard!$H$5),AND(C6418="",Dashboard!$F$5&lt;=1980,Dashboard!$H$5&gt;=2016))),1,0)</f>
        <v>1</v>
      </c>
      <c r="Q6418" s="0" t="n">
        <f aca="false">J6418*P6418+ROW()*0.00000001</f>
        <v>0.26006418</v>
      </c>
    </row>
    <row r="6419" customFormat="false" ht="15" hidden="false" customHeight="false" outlineLevel="0" collapsed="false">
      <c r="A6419" s="0" t="s">
        <v>4801</v>
      </c>
      <c r="B6419" s="0" t="s">
        <v>76</v>
      </c>
      <c r="C6419" s="0" t="n">
        <v>2002</v>
      </c>
      <c r="D6419" s="0" t="s">
        <v>52</v>
      </c>
      <c r="E6419" s="0" t="s">
        <v>4802</v>
      </c>
      <c r="F6419" s="0" t="n">
        <v>0.11</v>
      </c>
      <c r="G6419" s="0" t="n">
        <v>0.09</v>
      </c>
      <c r="H6419" s="0" t="n">
        <v>0.03</v>
      </c>
      <c r="I6419" s="0" t="n">
        <v>0.03</v>
      </c>
      <c r="J6419" s="0" t="n">
        <v>0.26</v>
      </c>
      <c r="K6419" s="0" t="n">
        <v>46</v>
      </c>
      <c r="L6419" s="0" t="n">
        <v>8.4</v>
      </c>
      <c r="M6419" s="0" t="s">
        <v>103</v>
      </c>
      <c r="N6419" s="0" t="s">
        <v>74</v>
      </c>
      <c r="O6419" s="0" t="s">
        <v>177</v>
      </c>
      <c r="P6419" s="0" t="n">
        <f aca="false">IF(AND(OR(Dashboard!$B$5="All",D6419=Dashboard!$B$5),OR(Dashboard!$D$5="All",N6419=Dashboard!$D$5),OR(AND(C6419&lt;&gt;"",C6419&gt;=Dashboard!$F$5,C6419&lt;=Dashboard!$H$5),AND(C6419="",Dashboard!$F$5&lt;=1980,Dashboard!$H$5&gt;=2016))),1,0)</f>
        <v>1</v>
      </c>
      <c r="Q6419" s="0" t="n">
        <f aca="false">J6419*P6419+ROW()*0.00000001</f>
        <v>0.26006419</v>
      </c>
    </row>
    <row r="6420" customFormat="false" ht="15" hidden="false" customHeight="false" outlineLevel="0" collapsed="false">
      <c r="A6420" s="0" t="s">
        <v>4803</v>
      </c>
      <c r="B6420" s="0" t="s">
        <v>70</v>
      </c>
      <c r="C6420" s="0" t="n">
        <v>2012</v>
      </c>
      <c r="D6420" s="0" t="s">
        <v>71</v>
      </c>
      <c r="E6420" s="0" t="s">
        <v>91</v>
      </c>
      <c r="F6420" s="0" t="n">
        <v>0.12</v>
      </c>
      <c r="G6420" s="0" t="n">
        <v>0.1</v>
      </c>
      <c r="H6420" s="0" t="n">
        <v>0</v>
      </c>
      <c r="I6420" s="0" t="n">
        <v>0.04</v>
      </c>
      <c r="J6420" s="0" t="n">
        <v>0.26</v>
      </c>
      <c r="K6420" s="0" t="n">
        <v>40</v>
      </c>
      <c r="L6420" s="0" t="n">
        <v>6.4</v>
      </c>
      <c r="M6420" s="0" t="s">
        <v>73</v>
      </c>
      <c r="N6420" s="0" t="s">
        <v>74</v>
      </c>
      <c r="O6420" s="0" t="s">
        <v>177</v>
      </c>
      <c r="P6420" s="0" t="n">
        <f aca="false">IF(AND(OR(Dashboard!$B$5="All",D6420=Dashboard!$B$5),OR(Dashboard!$D$5="All",N6420=Dashboard!$D$5),OR(AND(C6420&lt;&gt;"",C6420&gt;=Dashboard!$F$5,C6420&lt;=Dashboard!$H$5),AND(C6420="",Dashboard!$F$5&lt;=1980,Dashboard!$H$5&gt;=2016))),1,0)</f>
        <v>1</v>
      </c>
      <c r="Q6420" s="0" t="n">
        <f aca="false">J6420*P6420+ROW()*0.00000001</f>
        <v>0.2600642</v>
      </c>
    </row>
    <row r="6421" customFormat="false" ht="15" hidden="false" customHeight="false" outlineLevel="0" collapsed="false">
      <c r="A6421" s="0" t="s">
        <v>4804</v>
      </c>
      <c r="B6421" s="0" t="s">
        <v>64</v>
      </c>
      <c r="C6421" s="0" t="n">
        <v>2007</v>
      </c>
      <c r="D6421" s="0" t="s">
        <v>34</v>
      </c>
      <c r="E6421" s="0" t="s">
        <v>72</v>
      </c>
      <c r="F6421" s="0" t="n">
        <v>0.24</v>
      </c>
      <c r="G6421" s="0" t="n">
        <v>0</v>
      </c>
      <c r="H6421" s="0" t="n">
        <v>0</v>
      </c>
      <c r="I6421" s="0" t="n">
        <v>0.02</v>
      </c>
      <c r="J6421" s="0" t="n">
        <v>0.26</v>
      </c>
      <c r="K6421" s="0" t="n">
        <v>75</v>
      </c>
      <c r="L6421" s="0" t="n">
        <v>6.8</v>
      </c>
      <c r="M6421" s="0" t="s">
        <v>125</v>
      </c>
      <c r="N6421" s="0" t="s">
        <v>66</v>
      </c>
      <c r="O6421" s="0" t="s">
        <v>37</v>
      </c>
      <c r="P6421" s="0" t="n">
        <f aca="false">IF(AND(OR(Dashboard!$B$5="All",D6421=Dashboard!$B$5),OR(Dashboard!$D$5="All",N6421=Dashboard!$D$5),OR(AND(C6421&lt;&gt;"",C6421&gt;=Dashboard!$F$5,C6421&lt;=Dashboard!$H$5),AND(C6421="",Dashboard!$F$5&lt;=1980,Dashboard!$H$5&gt;=2016))),1,0)</f>
        <v>1</v>
      </c>
      <c r="Q6421" s="0" t="n">
        <f aca="false">J6421*P6421+ROW()*0.00000001</f>
        <v>0.26006421</v>
      </c>
    </row>
    <row r="6422" customFormat="false" ht="15" hidden="false" customHeight="false" outlineLevel="0" collapsed="false">
      <c r="A6422" s="0" t="s">
        <v>4805</v>
      </c>
      <c r="B6422" s="0" t="s">
        <v>85</v>
      </c>
      <c r="C6422" s="0" t="n">
        <v>2002</v>
      </c>
      <c r="D6422" s="0" t="s">
        <v>46</v>
      </c>
      <c r="E6422" s="0" t="s">
        <v>160</v>
      </c>
      <c r="F6422" s="0" t="n">
        <v>0.19</v>
      </c>
      <c r="G6422" s="0" t="n">
        <v>0.07</v>
      </c>
      <c r="H6422" s="0" t="n">
        <v>0</v>
      </c>
      <c r="I6422" s="0" t="n">
        <v>0</v>
      </c>
      <c r="J6422" s="0" t="n">
        <v>0.26</v>
      </c>
      <c r="N6422" s="0" t="s">
        <v>35</v>
      </c>
      <c r="P6422" s="0" t="n">
        <f aca="false">IF(AND(OR(Dashboard!$B$5="All",D6422=Dashboard!$B$5),OR(Dashboard!$D$5="All",N6422=Dashboard!$D$5),OR(AND(C6422&lt;&gt;"",C6422&gt;=Dashboard!$F$5,C6422&lt;=Dashboard!$H$5),AND(C6422="",Dashboard!$F$5&lt;=1980,Dashboard!$H$5&gt;=2016))),1,0)</f>
        <v>1</v>
      </c>
      <c r="Q6422" s="0" t="n">
        <f aca="false">J6422*P6422+ROW()*0.00000001</f>
        <v>0.26006422</v>
      </c>
    </row>
    <row r="6423" customFormat="false" ht="15" hidden="false" customHeight="false" outlineLevel="0" collapsed="false">
      <c r="A6423" s="0" t="s">
        <v>4806</v>
      </c>
      <c r="B6423" s="0" t="s">
        <v>50</v>
      </c>
      <c r="C6423" s="0" t="n">
        <v>2007</v>
      </c>
      <c r="D6423" s="0" t="s">
        <v>58</v>
      </c>
      <c r="E6423" s="0" t="s">
        <v>560</v>
      </c>
      <c r="F6423" s="0" t="n">
        <v>0.24</v>
      </c>
      <c r="G6423" s="0" t="n">
        <v>0</v>
      </c>
      <c r="H6423" s="0" t="n">
        <v>0</v>
      </c>
      <c r="I6423" s="0" t="n">
        <v>0.02</v>
      </c>
      <c r="J6423" s="0" t="n">
        <v>0.26</v>
      </c>
      <c r="K6423" s="0" t="n">
        <v>46</v>
      </c>
      <c r="L6423" s="0" t="n">
        <v>7</v>
      </c>
      <c r="M6423" s="0" t="s">
        <v>36</v>
      </c>
      <c r="N6423" s="0" t="s">
        <v>35</v>
      </c>
      <c r="O6423" s="0" t="s">
        <v>177</v>
      </c>
      <c r="P6423" s="0" t="n">
        <f aca="false">IF(AND(OR(Dashboard!$B$5="All",D6423=Dashboard!$B$5),OR(Dashboard!$D$5="All",N6423=Dashboard!$D$5),OR(AND(C6423&lt;&gt;"",C6423&gt;=Dashboard!$F$5,C6423&lt;=Dashboard!$H$5),AND(C6423="",Dashboard!$F$5&lt;=1980,Dashboard!$H$5&gt;=2016))),1,0)</f>
        <v>1</v>
      </c>
      <c r="Q6423" s="0" t="n">
        <f aca="false">J6423*P6423+ROW()*0.00000001</f>
        <v>0.26006423</v>
      </c>
    </row>
    <row r="6424" customFormat="false" ht="15" hidden="false" customHeight="false" outlineLevel="0" collapsed="false">
      <c r="A6424" s="0" t="s">
        <v>1626</v>
      </c>
      <c r="B6424" s="0" t="s">
        <v>64</v>
      </c>
      <c r="C6424" s="0" t="n">
        <v>2010</v>
      </c>
      <c r="D6424" s="0" t="s">
        <v>246</v>
      </c>
      <c r="E6424" s="0" t="s">
        <v>4133</v>
      </c>
      <c r="F6424" s="0" t="n">
        <v>0.24</v>
      </c>
      <c r="G6424" s="0" t="n">
        <v>0</v>
      </c>
      <c r="H6424" s="0" t="n">
        <v>0</v>
      </c>
      <c r="I6424" s="0" t="n">
        <v>0.02</v>
      </c>
      <c r="J6424" s="0" t="n">
        <v>0.26</v>
      </c>
      <c r="K6424" s="0" t="n">
        <v>89</v>
      </c>
      <c r="L6424" s="0" t="n">
        <v>8.2</v>
      </c>
      <c r="M6424" s="0" t="s">
        <v>125</v>
      </c>
      <c r="N6424" s="0" t="s">
        <v>66</v>
      </c>
      <c r="O6424" s="0" t="s">
        <v>42</v>
      </c>
      <c r="P6424" s="0" t="n">
        <f aca="false">IF(AND(OR(Dashboard!$B$5="All",D6424=Dashboard!$B$5),OR(Dashboard!$D$5="All",N6424=Dashboard!$D$5),OR(AND(C6424&lt;&gt;"",C6424&gt;=Dashboard!$F$5,C6424&lt;=Dashboard!$H$5),AND(C6424="",Dashboard!$F$5&lt;=1980,Dashboard!$H$5&gt;=2016))),1,0)</f>
        <v>1</v>
      </c>
      <c r="Q6424" s="0" t="n">
        <f aca="false">J6424*P6424+ROW()*0.00000001</f>
        <v>0.26006424</v>
      </c>
    </row>
    <row r="6425" customFormat="false" ht="15" hidden="false" customHeight="false" outlineLevel="0" collapsed="false">
      <c r="A6425" s="0" t="s">
        <v>4807</v>
      </c>
      <c r="B6425" s="0" t="s">
        <v>50</v>
      </c>
      <c r="C6425" s="0" t="n">
        <v>2010</v>
      </c>
      <c r="D6425" s="0" t="s">
        <v>114</v>
      </c>
      <c r="E6425" s="0" t="s">
        <v>418</v>
      </c>
      <c r="F6425" s="0" t="n">
        <v>0.19</v>
      </c>
      <c r="G6425" s="0" t="n">
        <v>0.06</v>
      </c>
      <c r="H6425" s="0" t="n">
        <v>0</v>
      </c>
      <c r="I6425" s="0" t="n">
        <v>0.02</v>
      </c>
      <c r="J6425" s="0" t="n">
        <v>0.26</v>
      </c>
      <c r="N6425" s="0" t="s">
        <v>35</v>
      </c>
      <c r="P6425" s="0" t="n">
        <f aca="false">IF(AND(OR(Dashboard!$B$5="All",D6425=Dashboard!$B$5),OR(Dashboard!$D$5="All",N6425=Dashboard!$D$5),OR(AND(C6425&lt;&gt;"",C6425&gt;=Dashboard!$F$5,C6425&lt;=Dashboard!$H$5),AND(C6425="",Dashboard!$F$5&lt;=1980,Dashboard!$H$5&gt;=2016))),1,0)</f>
        <v>1</v>
      </c>
      <c r="Q6425" s="0" t="n">
        <f aca="false">J6425*P6425+ROW()*0.00000001</f>
        <v>0.26006425</v>
      </c>
    </row>
    <row r="6426" customFormat="false" ht="15" hidden="false" customHeight="false" outlineLevel="0" collapsed="false">
      <c r="A6426" s="0" t="s">
        <v>4808</v>
      </c>
      <c r="B6426" s="0" t="s">
        <v>70</v>
      </c>
      <c r="C6426" s="0" t="n">
        <v>2013</v>
      </c>
      <c r="D6426" s="0" t="s">
        <v>71</v>
      </c>
      <c r="E6426" s="0" t="s">
        <v>328</v>
      </c>
      <c r="F6426" s="0" t="n">
        <v>0</v>
      </c>
      <c r="G6426" s="0" t="n">
        <v>0</v>
      </c>
      <c r="H6426" s="0" t="n">
        <v>0.26</v>
      </c>
      <c r="I6426" s="0" t="n">
        <v>0</v>
      </c>
      <c r="J6426" s="0" t="n">
        <v>0.26</v>
      </c>
      <c r="N6426" s="0" t="s">
        <v>74</v>
      </c>
      <c r="P6426" s="0" t="n">
        <f aca="false">IF(AND(OR(Dashboard!$B$5="All",D6426=Dashboard!$B$5),OR(Dashboard!$D$5="All",N6426=Dashboard!$D$5),OR(AND(C6426&lt;&gt;"",C6426&gt;=Dashboard!$F$5,C6426&lt;=Dashboard!$H$5),AND(C6426="",Dashboard!$F$5&lt;=1980,Dashboard!$H$5&gt;=2016))),1,0)</f>
        <v>1</v>
      </c>
      <c r="Q6426" s="0" t="n">
        <f aca="false">J6426*P6426+ROW()*0.00000001</f>
        <v>0.26006426</v>
      </c>
    </row>
    <row r="6427" customFormat="false" ht="15" hidden="false" customHeight="false" outlineLevel="0" collapsed="false">
      <c r="A6427" s="0" t="s">
        <v>4809</v>
      </c>
      <c r="B6427" s="0" t="s">
        <v>668</v>
      </c>
      <c r="C6427" s="0" t="n">
        <v>1998</v>
      </c>
      <c r="D6427" s="0" t="s">
        <v>56</v>
      </c>
      <c r="E6427" s="0" t="s">
        <v>154</v>
      </c>
      <c r="F6427" s="0" t="n">
        <v>0</v>
      </c>
      <c r="G6427" s="0" t="n">
        <v>0</v>
      </c>
      <c r="H6427" s="0" t="n">
        <v>0.26</v>
      </c>
      <c r="I6427" s="0" t="n">
        <v>0</v>
      </c>
      <c r="J6427" s="0" t="n">
        <v>0.26</v>
      </c>
      <c r="N6427" s="0" t="s">
        <v>154</v>
      </c>
      <c r="P6427" s="0" t="n">
        <f aca="false">IF(AND(OR(Dashboard!$B$5="All",D6427=Dashboard!$B$5),OR(Dashboard!$D$5="All",N6427=Dashboard!$D$5),OR(AND(C6427&lt;&gt;"",C6427&gt;=Dashboard!$F$5,C6427&lt;=Dashboard!$H$5),AND(C6427="",Dashboard!$F$5&lt;=1980,Dashboard!$H$5&gt;=2016))),1,0)</f>
        <v>1</v>
      </c>
      <c r="Q6427" s="0" t="n">
        <f aca="false">J6427*P6427+ROW()*0.00000001</f>
        <v>0.26006427</v>
      </c>
    </row>
    <row r="6428" customFormat="false" ht="15" hidden="false" customHeight="false" outlineLevel="0" collapsed="false">
      <c r="A6428" s="0" t="s">
        <v>4810</v>
      </c>
      <c r="B6428" s="0" t="s">
        <v>94</v>
      </c>
      <c r="C6428" s="0" t="n">
        <v>2016</v>
      </c>
      <c r="D6428" s="0" t="s">
        <v>71</v>
      </c>
      <c r="E6428" s="0" t="s">
        <v>243</v>
      </c>
      <c r="F6428" s="0" t="n">
        <v>0.07</v>
      </c>
      <c r="G6428" s="0" t="n">
        <v>0.16</v>
      </c>
      <c r="H6428" s="0" t="n">
        <v>0</v>
      </c>
      <c r="I6428" s="0" t="n">
        <v>0.04</v>
      </c>
      <c r="J6428" s="0" t="n">
        <v>0.26</v>
      </c>
      <c r="K6428" s="0" t="n">
        <v>73</v>
      </c>
      <c r="L6428" s="0" t="n">
        <v>8.5</v>
      </c>
      <c r="M6428" s="0" t="s">
        <v>103</v>
      </c>
      <c r="N6428" s="0" t="s">
        <v>74</v>
      </c>
      <c r="O6428" s="0" t="s">
        <v>37</v>
      </c>
      <c r="P6428" s="0" t="n">
        <f aca="false">IF(AND(OR(Dashboard!$B$5="All",D6428=Dashboard!$B$5),OR(Dashboard!$D$5="All",N6428=Dashboard!$D$5),OR(AND(C6428&lt;&gt;"",C6428&gt;=Dashboard!$F$5,C6428&lt;=Dashboard!$H$5),AND(C6428="",Dashboard!$F$5&lt;=1980,Dashboard!$H$5&gt;=2016))),1,0)</f>
        <v>1</v>
      </c>
      <c r="Q6428" s="0" t="n">
        <f aca="false">J6428*P6428+ROW()*0.00000001</f>
        <v>0.26006428</v>
      </c>
    </row>
    <row r="6429" customFormat="false" ht="15" hidden="false" customHeight="false" outlineLevel="0" collapsed="false">
      <c r="A6429" s="0" t="s">
        <v>4811</v>
      </c>
      <c r="B6429" s="0" t="s">
        <v>70</v>
      </c>
      <c r="C6429" s="0" t="n">
        <v>2010</v>
      </c>
      <c r="D6429" s="0" t="s">
        <v>58</v>
      </c>
      <c r="E6429" s="0" t="s">
        <v>328</v>
      </c>
      <c r="F6429" s="0" t="n">
        <v>0</v>
      </c>
      <c r="G6429" s="0" t="n">
        <v>0</v>
      </c>
      <c r="H6429" s="0" t="n">
        <v>0.26</v>
      </c>
      <c r="I6429" s="0" t="n">
        <v>0</v>
      </c>
      <c r="J6429" s="0" t="n">
        <v>0.26</v>
      </c>
      <c r="N6429" s="0" t="s">
        <v>74</v>
      </c>
      <c r="P6429" s="0" t="n">
        <f aca="false">IF(AND(OR(Dashboard!$B$5="All",D6429=Dashboard!$B$5),OR(Dashboard!$D$5="All",N6429=Dashboard!$D$5),OR(AND(C6429&lt;&gt;"",C6429&gt;=Dashboard!$F$5,C6429&lt;=Dashboard!$H$5),AND(C6429="",Dashboard!$F$5&lt;=1980,Dashboard!$H$5&gt;=2016))),1,0)</f>
        <v>1</v>
      </c>
      <c r="Q6429" s="0" t="n">
        <f aca="false">J6429*P6429+ROW()*0.00000001</f>
        <v>0.26006429</v>
      </c>
    </row>
    <row r="6430" customFormat="false" ht="15" hidden="false" customHeight="false" outlineLevel="0" collapsed="false">
      <c r="A6430" s="0" t="s">
        <v>4812</v>
      </c>
      <c r="B6430" s="0" t="s">
        <v>76</v>
      </c>
      <c r="C6430" s="0" t="n">
        <v>2001</v>
      </c>
      <c r="D6430" s="0" t="s">
        <v>71</v>
      </c>
      <c r="E6430" s="0" t="s">
        <v>72</v>
      </c>
      <c r="F6430" s="0" t="n">
        <v>0.13</v>
      </c>
      <c r="G6430" s="0" t="n">
        <v>0.1</v>
      </c>
      <c r="H6430" s="0" t="n">
        <v>0</v>
      </c>
      <c r="I6430" s="0" t="n">
        <v>0.03</v>
      </c>
      <c r="J6430" s="0" t="n">
        <v>0.26</v>
      </c>
      <c r="K6430" s="0" t="n">
        <v>53</v>
      </c>
      <c r="L6430" s="0" t="n">
        <v>7.3</v>
      </c>
      <c r="M6430" s="0" t="s">
        <v>73</v>
      </c>
      <c r="N6430" s="0" t="s">
        <v>74</v>
      </c>
      <c r="O6430" s="0" t="s">
        <v>53</v>
      </c>
      <c r="P6430" s="0" t="n">
        <f aca="false">IF(AND(OR(Dashboard!$B$5="All",D6430=Dashboard!$B$5),OR(Dashboard!$D$5="All",N6430=Dashboard!$D$5),OR(AND(C6430&lt;&gt;"",C6430&gt;=Dashboard!$F$5,C6430&lt;=Dashboard!$H$5),AND(C6430="",Dashboard!$F$5&lt;=1980,Dashboard!$H$5&gt;=2016))),1,0)</f>
        <v>1</v>
      </c>
      <c r="Q6430" s="0" t="n">
        <f aca="false">J6430*P6430+ROW()*0.00000001</f>
        <v>0.2600643</v>
      </c>
    </row>
    <row r="6431" customFormat="false" ht="15" hidden="false" customHeight="false" outlineLevel="0" collapsed="false">
      <c r="A6431" s="0" t="s">
        <v>2823</v>
      </c>
      <c r="B6431" s="0" t="s">
        <v>64</v>
      </c>
      <c r="C6431" s="0" t="n">
        <v>2008</v>
      </c>
      <c r="D6431" s="0" t="s">
        <v>71</v>
      </c>
      <c r="E6431" s="0" t="s">
        <v>154</v>
      </c>
      <c r="F6431" s="0" t="n">
        <v>0.22</v>
      </c>
      <c r="G6431" s="0" t="n">
        <v>0.02</v>
      </c>
      <c r="H6431" s="0" t="n">
        <v>0</v>
      </c>
      <c r="I6431" s="0" t="n">
        <v>0.02</v>
      </c>
      <c r="J6431" s="0" t="n">
        <v>0.26</v>
      </c>
      <c r="K6431" s="0" t="n">
        <v>55</v>
      </c>
      <c r="L6431" s="0" t="n">
        <v>6.4</v>
      </c>
      <c r="M6431" s="0" t="s">
        <v>103</v>
      </c>
      <c r="N6431" s="0" t="s">
        <v>66</v>
      </c>
      <c r="O6431" s="0" t="s">
        <v>53</v>
      </c>
      <c r="P6431" s="0" t="n">
        <f aca="false">IF(AND(OR(Dashboard!$B$5="All",D6431=Dashboard!$B$5),OR(Dashboard!$D$5="All",N6431=Dashboard!$D$5),OR(AND(C6431&lt;&gt;"",C6431&gt;=Dashboard!$F$5,C6431&lt;=Dashboard!$H$5),AND(C6431="",Dashboard!$F$5&lt;=1980,Dashboard!$H$5&gt;=2016))),1,0)</f>
        <v>1</v>
      </c>
      <c r="Q6431" s="0" t="n">
        <f aca="false">J6431*P6431+ROW()*0.00000001</f>
        <v>0.26006431</v>
      </c>
    </row>
    <row r="6432" customFormat="false" ht="15" hidden="false" customHeight="false" outlineLevel="0" collapsed="false">
      <c r="A6432" s="0" t="s">
        <v>4813</v>
      </c>
      <c r="B6432" s="0" t="s">
        <v>144</v>
      </c>
      <c r="C6432" s="0" t="n">
        <v>2002</v>
      </c>
      <c r="D6432" s="0" t="s">
        <v>56</v>
      </c>
      <c r="E6432" s="0" t="s">
        <v>154</v>
      </c>
      <c r="F6432" s="0" t="n">
        <v>0.16</v>
      </c>
      <c r="G6432" s="0" t="n">
        <v>0.05</v>
      </c>
      <c r="H6432" s="0" t="n">
        <v>0.04</v>
      </c>
      <c r="I6432" s="0" t="n">
        <v>0.01</v>
      </c>
      <c r="J6432" s="0" t="n">
        <v>0.26</v>
      </c>
      <c r="K6432" s="0" t="n">
        <v>90</v>
      </c>
      <c r="L6432" s="0" t="n">
        <v>8.5</v>
      </c>
      <c r="M6432" s="0" t="s">
        <v>103</v>
      </c>
      <c r="N6432" s="0" t="s">
        <v>66</v>
      </c>
      <c r="O6432" s="0" t="s">
        <v>42</v>
      </c>
      <c r="P6432" s="0" t="n">
        <f aca="false">IF(AND(OR(Dashboard!$B$5="All",D6432=Dashboard!$B$5),OR(Dashboard!$D$5="All",N6432=Dashboard!$D$5),OR(AND(C6432&lt;&gt;"",C6432&gt;=Dashboard!$F$5,C6432&lt;=Dashboard!$H$5),AND(C6432="",Dashboard!$F$5&lt;=1980,Dashboard!$H$5&gt;=2016))),1,0)</f>
        <v>1</v>
      </c>
      <c r="Q6432" s="0" t="n">
        <f aca="false">J6432*P6432+ROW()*0.00000001</f>
        <v>0.26006432</v>
      </c>
    </row>
    <row r="6433" customFormat="false" ht="15" hidden="false" customHeight="false" outlineLevel="0" collapsed="false">
      <c r="A6433" s="0" t="s">
        <v>4814</v>
      </c>
      <c r="B6433" s="0" t="s">
        <v>117</v>
      </c>
      <c r="C6433" s="0" t="n">
        <v>1999</v>
      </c>
      <c r="D6433" s="0" t="s">
        <v>34</v>
      </c>
      <c r="E6433" s="0" t="s">
        <v>220</v>
      </c>
      <c r="F6433" s="0" t="n">
        <v>0</v>
      </c>
      <c r="G6433" s="0" t="n">
        <v>0</v>
      </c>
      <c r="H6433" s="0" t="n">
        <v>0.25</v>
      </c>
      <c r="I6433" s="0" t="n">
        <v>0.02</v>
      </c>
      <c r="J6433" s="0" t="n">
        <v>0.26</v>
      </c>
      <c r="N6433" s="0" t="s">
        <v>74</v>
      </c>
      <c r="P6433" s="0" t="n">
        <f aca="false">IF(AND(OR(Dashboard!$B$5="All",D6433=Dashboard!$B$5),OR(Dashboard!$D$5="All",N6433=Dashboard!$D$5),OR(AND(C6433&lt;&gt;"",C6433&gt;=Dashboard!$F$5,C6433&lt;=Dashboard!$H$5),AND(C6433="",Dashboard!$F$5&lt;=1980,Dashboard!$H$5&gt;=2016))),1,0)</f>
        <v>1</v>
      </c>
      <c r="Q6433" s="0" t="n">
        <f aca="false">J6433*P6433+ROW()*0.00000001</f>
        <v>0.26006433</v>
      </c>
    </row>
    <row r="6434" customFormat="false" ht="15" hidden="false" customHeight="false" outlineLevel="0" collapsed="false">
      <c r="A6434" s="0" t="s">
        <v>4815</v>
      </c>
      <c r="B6434" s="0" t="s">
        <v>97</v>
      </c>
      <c r="C6434" s="0" t="n">
        <v>2013</v>
      </c>
      <c r="D6434" s="0" t="s">
        <v>71</v>
      </c>
      <c r="E6434" s="0" t="s">
        <v>328</v>
      </c>
      <c r="F6434" s="0" t="n">
        <v>0</v>
      </c>
      <c r="G6434" s="0" t="n">
        <v>0</v>
      </c>
      <c r="H6434" s="0" t="n">
        <v>0.26</v>
      </c>
      <c r="I6434" s="0" t="n">
        <v>0</v>
      </c>
      <c r="J6434" s="0" t="n">
        <v>0.26</v>
      </c>
      <c r="N6434" s="0" t="s">
        <v>35</v>
      </c>
      <c r="P6434" s="0" t="n">
        <f aca="false">IF(AND(OR(Dashboard!$B$5="All",D6434=Dashboard!$B$5),OR(Dashboard!$D$5="All",N6434=Dashboard!$D$5),OR(AND(C6434&lt;&gt;"",C6434&gt;=Dashboard!$F$5,C6434&lt;=Dashboard!$H$5),AND(C6434="",Dashboard!$F$5&lt;=1980,Dashboard!$H$5&gt;=2016))),1,0)</f>
        <v>1</v>
      </c>
      <c r="Q6434" s="0" t="n">
        <f aca="false">J6434*P6434+ROW()*0.00000001</f>
        <v>0.26006434</v>
      </c>
    </row>
    <row r="6435" customFormat="false" ht="15" hidden="false" customHeight="false" outlineLevel="0" collapsed="false">
      <c r="A6435" s="0" t="s">
        <v>4816</v>
      </c>
      <c r="B6435" s="0" t="s">
        <v>117</v>
      </c>
      <c r="C6435" s="0" t="n">
        <v>1996</v>
      </c>
      <c r="D6435" s="0" t="s">
        <v>46</v>
      </c>
      <c r="E6435" s="0" t="s">
        <v>4680</v>
      </c>
      <c r="F6435" s="0" t="n">
        <v>0.08</v>
      </c>
      <c r="G6435" s="0" t="n">
        <v>0.06</v>
      </c>
      <c r="H6435" s="0" t="n">
        <v>0.11</v>
      </c>
      <c r="I6435" s="0" t="n">
        <v>0.02</v>
      </c>
      <c r="J6435" s="0" t="n">
        <v>0.26</v>
      </c>
      <c r="N6435" s="0" t="s">
        <v>74</v>
      </c>
      <c r="P6435" s="0" t="n">
        <f aca="false">IF(AND(OR(Dashboard!$B$5="All",D6435=Dashboard!$B$5),OR(Dashboard!$D$5="All",N6435=Dashboard!$D$5),OR(AND(C6435&lt;&gt;"",C6435&gt;=Dashboard!$F$5,C6435&lt;=Dashboard!$H$5),AND(C6435="",Dashboard!$F$5&lt;=1980,Dashboard!$H$5&gt;=2016))),1,0)</f>
        <v>1</v>
      </c>
      <c r="Q6435" s="0" t="n">
        <f aca="false">J6435*P6435+ROW()*0.00000001</f>
        <v>0.26006435</v>
      </c>
    </row>
    <row r="6436" customFormat="false" ht="15" hidden="false" customHeight="false" outlineLevel="0" collapsed="false">
      <c r="A6436" s="0" t="s">
        <v>4817</v>
      </c>
      <c r="B6436" s="0" t="s">
        <v>50</v>
      </c>
      <c r="C6436" s="0" t="n">
        <v>2010</v>
      </c>
      <c r="D6436" s="0" t="s">
        <v>58</v>
      </c>
      <c r="E6436" s="0" t="s">
        <v>35</v>
      </c>
      <c r="F6436" s="0" t="n">
        <v>0.25</v>
      </c>
      <c r="G6436" s="0" t="n">
        <v>0</v>
      </c>
      <c r="H6436" s="0" t="n">
        <v>0</v>
      </c>
      <c r="I6436" s="0" t="n">
        <v>0.02</v>
      </c>
      <c r="J6436" s="0" t="n">
        <v>0.26</v>
      </c>
      <c r="K6436" s="0" t="n">
        <v>87</v>
      </c>
      <c r="L6436" s="0" t="n">
        <v>5.6</v>
      </c>
      <c r="M6436" s="0" t="s">
        <v>36</v>
      </c>
      <c r="N6436" s="0" t="s">
        <v>35</v>
      </c>
      <c r="O6436" s="0" t="s">
        <v>42</v>
      </c>
      <c r="P6436" s="0" t="n">
        <f aca="false">IF(AND(OR(Dashboard!$B$5="All",D6436=Dashboard!$B$5),OR(Dashboard!$D$5="All",N6436=Dashboard!$D$5),OR(AND(C6436&lt;&gt;"",C6436&gt;=Dashboard!$F$5,C6436&lt;=Dashboard!$H$5),AND(C6436="",Dashboard!$F$5&lt;=1980,Dashboard!$H$5&gt;=2016))),1,0)</f>
        <v>1</v>
      </c>
      <c r="Q6436" s="0" t="n">
        <f aca="false">J6436*P6436+ROW()*0.00000001</f>
        <v>0.26006436</v>
      </c>
    </row>
    <row r="6437" customFormat="false" ht="15" hidden="false" customHeight="false" outlineLevel="0" collapsed="false">
      <c r="A6437" s="0" t="s">
        <v>4818</v>
      </c>
      <c r="B6437" s="0" t="s">
        <v>117</v>
      </c>
      <c r="C6437" s="0" t="n">
        <v>1996</v>
      </c>
      <c r="D6437" s="0" t="s">
        <v>34</v>
      </c>
      <c r="E6437" s="0" t="s">
        <v>89</v>
      </c>
      <c r="F6437" s="0" t="n">
        <v>0.15</v>
      </c>
      <c r="G6437" s="0" t="n">
        <v>0.1</v>
      </c>
      <c r="H6437" s="0" t="n">
        <v>0</v>
      </c>
      <c r="I6437" s="0" t="n">
        <v>0.02</v>
      </c>
      <c r="J6437" s="0" t="n">
        <v>0.26</v>
      </c>
      <c r="N6437" s="0" t="s">
        <v>74</v>
      </c>
      <c r="P6437" s="0" t="n">
        <f aca="false">IF(AND(OR(Dashboard!$B$5="All",D6437=Dashboard!$B$5),OR(Dashboard!$D$5="All",N6437=Dashboard!$D$5),OR(AND(C6437&lt;&gt;"",C6437&gt;=Dashboard!$F$5,C6437&lt;=Dashboard!$H$5),AND(C6437="",Dashboard!$F$5&lt;=1980,Dashboard!$H$5&gt;=2016))),1,0)</f>
        <v>1</v>
      </c>
      <c r="Q6437" s="0" t="n">
        <f aca="false">J6437*P6437+ROW()*0.00000001</f>
        <v>0.26006437</v>
      </c>
    </row>
    <row r="6438" customFormat="false" ht="15" hidden="false" customHeight="false" outlineLevel="0" collapsed="false">
      <c r="A6438" s="0" t="s">
        <v>4819</v>
      </c>
      <c r="B6438" s="0" t="s">
        <v>50</v>
      </c>
      <c r="C6438" s="0" t="n">
        <v>2010</v>
      </c>
      <c r="D6438" s="0" t="s">
        <v>246</v>
      </c>
      <c r="E6438" s="0" t="s">
        <v>124</v>
      </c>
      <c r="F6438" s="0" t="n">
        <v>0.09</v>
      </c>
      <c r="G6438" s="0" t="n">
        <v>0.14</v>
      </c>
      <c r="H6438" s="0" t="n">
        <v>0</v>
      </c>
      <c r="I6438" s="0" t="n">
        <v>0.03</v>
      </c>
      <c r="J6438" s="0" t="n">
        <v>0.26</v>
      </c>
      <c r="M6438" s="0" t="s">
        <v>125</v>
      </c>
      <c r="N6438" s="0" t="s">
        <v>35</v>
      </c>
      <c r="P6438" s="0" t="n">
        <f aca="false">IF(AND(OR(Dashboard!$B$5="All",D6438=Dashboard!$B$5),OR(Dashboard!$D$5="All",N6438=Dashboard!$D$5),OR(AND(C6438&lt;&gt;"",C6438&gt;=Dashboard!$F$5,C6438&lt;=Dashboard!$H$5),AND(C6438="",Dashboard!$F$5&lt;=1980,Dashboard!$H$5&gt;=2016))),1,0)</f>
        <v>1</v>
      </c>
      <c r="Q6438" s="0" t="n">
        <f aca="false">J6438*P6438+ROW()*0.00000001</f>
        <v>0.26006438</v>
      </c>
    </row>
    <row r="6439" customFormat="false" ht="15" hidden="false" customHeight="false" outlineLevel="0" collapsed="false">
      <c r="A6439" s="0" t="s">
        <v>3502</v>
      </c>
      <c r="B6439" s="0" t="s">
        <v>76</v>
      </c>
      <c r="C6439" s="0" t="n">
        <v>2007</v>
      </c>
      <c r="D6439" s="0" t="s">
        <v>58</v>
      </c>
      <c r="E6439" s="0" t="s">
        <v>124</v>
      </c>
      <c r="F6439" s="0" t="n">
        <v>0.13</v>
      </c>
      <c r="G6439" s="0" t="n">
        <v>0.1</v>
      </c>
      <c r="H6439" s="0" t="n">
        <v>0</v>
      </c>
      <c r="I6439" s="0" t="n">
        <v>0.03</v>
      </c>
      <c r="J6439" s="0" t="n">
        <v>0.26</v>
      </c>
      <c r="M6439" s="0" t="s">
        <v>36</v>
      </c>
      <c r="N6439" s="0" t="s">
        <v>74</v>
      </c>
      <c r="P6439" s="0" t="n">
        <f aca="false">IF(AND(OR(Dashboard!$B$5="All",D6439=Dashboard!$B$5),OR(Dashboard!$D$5="All",N6439=Dashboard!$D$5),OR(AND(C6439&lt;&gt;"",C6439&gt;=Dashboard!$F$5,C6439&lt;=Dashboard!$H$5),AND(C6439="",Dashboard!$F$5&lt;=1980,Dashboard!$H$5&gt;=2016))),1,0)</f>
        <v>1</v>
      </c>
      <c r="Q6439" s="0" t="n">
        <f aca="false">J6439*P6439+ROW()*0.00000001</f>
        <v>0.26006439</v>
      </c>
    </row>
    <row r="6440" customFormat="false" ht="15" hidden="false" customHeight="false" outlineLevel="0" collapsed="false">
      <c r="A6440" s="0" t="s">
        <v>4820</v>
      </c>
      <c r="B6440" s="0" t="s">
        <v>76</v>
      </c>
      <c r="C6440" s="0" t="n">
        <v>2008</v>
      </c>
      <c r="D6440" s="0" t="s">
        <v>56</v>
      </c>
      <c r="E6440" s="0" t="s">
        <v>91</v>
      </c>
      <c r="F6440" s="0" t="n">
        <v>0.13</v>
      </c>
      <c r="G6440" s="0" t="n">
        <v>0.1</v>
      </c>
      <c r="H6440" s="0" t="n">
        <v>0</v>
      </c>
      <c r="I6440" s="0" t="n">
        <v>0.03</v>
      </c>
      <c r="J6440" s="0" t="n">
        <v>0.26</v>
      </c>
      <c r="L6440" s="0" t="n">
        <v>8.3</v>
      </c>
      <c r="M6440" s="0" t="s">
        <v>125</v>
      </c>
      <c r="N6440" s="0" t="s">
        <v>74</v>
      </c>
      <c r="P6440" s="0" t="n">
        <f aca="false">IF(AND(OR(Dashboard!$B$5="All",D6440=Dashboard!$B$5),OR(Dashboard!$D$5="All",N6440=Dashboard!$D$5),OR(AND(C6440&lt;&gt;"",C6440&gt;=Dashboard!$F$5,C6440&lt;=Dashboard!$H$5),AND(C6440="",Dashboard!$F$5&lt;=1980,Dashboard!$H$5&gt;=2016))),1,0)</f>
        <v>1</v>
      </c>
      <c r="Q6440" s="0" t="n">
        <f aca="false">J6440*P6440+ROW()*0.00000001</f>
        <v>0.2600644</v>
      </c>
    </row>
    <row r="6441" customFormat="false" ht="15" hidden="false" customHeight="false" outlineLevel="0" collapsed="false">
      <c r="A6441" s="0" t="s">
        <v>4821</v>
      </c>
      <c r="B6441" s="0" t="s">
        <v>50</v>
      </c>
      <c r="C6441" s="0" t="n">
        <v>2008</v>
      </c>
      <c r="D6441" s="0" t="s">
        <v>46</v>
      </c>
      <c r="E6441" s="0" t="s">
        <v>220</v>
      </c>
      <c r="F6441" s="0" t="n">
        <v>0.09</v>
      </c>
      <c r="G6441" s="0" t="n">
        <v>0.01</v>
      </c>
      <c r="H6441" s="0" t="n">
        <v>0.15</v>
      </c>
      <c r="I6441" s="0" t="n">
        <v>0.01</v>
      </c>
      <c r="J6441" s="0" t="n">
        <v>0.26</v>
      </c>
      <c r="K6441" s="0" t="n">
        <v>76</v>
      </c>
      <c r="L6441" s="0" t="n">
        <v>7.4</v>
      </c>
      <c r="M6441" s="0" t="s">
        <v>125</v>
      </c>
      <c r="N6441" s="0" t="s">
        <v>35</v>
      </c>
      <c r="O6441" s="0" t="s">
        <v>37</v>
      </c>
      <c r="P6441" s="0" t="n">
        <f aca="false">IF(AND(OR(Dashboard!$B$5="All",D6441=Dashboard!$B$5),OR(Dashboard!$D$5="All",N6441=Dashboard!$D$5),OR(AND(C6441&lt;&gt;"",C6441&gt;=Dashboard!$F$5,C6441&lt;=Dashboard!$H$5),AND(C6441="",Dashboard!$F$5&lt;=1980,Dashboard!$H$5&gt;=2016))),1,0)</f>
        <v>1</v>
      </c>
      <c r="Q6441" s="0" t="n">
        <f aca="false">J6441*P6441+ROW()*0.00000001</f>
        <v>0.26006441</v>
      </c>
    </row>
    <row r="6442" customFormat="false" ht="15" hidden="false" customHeight="false" outlineLevel="0" collapsed="false">
      <c r="A6442" s="0" t="s">
        <v>4822</v>
      </c>
      <c r="B6442" s="0" t="s">
        <v>64</v>
      </c>
      <c r="C6442" s="0" t="n">
        <v>2006</v>
      </c>
      <c r="D6442" s="0" t="s">
        <v>71</v>
      </c>
      <c r="E6442" s="0" t="s">
        <v>142</v>
      </c>
      <c r="F6442" s="0" t="n">
        <v>0.23</v>
      </c>
      <c r="G6442" s="0" t="n">
        <v>0.01</v>
      </c>
      <c r="H6442" s="0" t="n">
        <v>0</v>
      </c>
      <c r="I6442" s="0" t="n">
        <v>0.02</v>
      </c>
      <c r="J6442" s="0" t="n">
        <v>0.26</v>
      </c>
      <c r="K6442" s="0" t="n">
        <v>51</v>
      </c>
      <c r="L6442" s="0" t="n">
        <v>6.2</v>
      </c>
      <c r="M6442" s="0" t="s">
        <v>103</v>
      </c>
      <c r="N6442" s="0" t="s">
        <v>66</v>
      </c>
      <c r="O6442" s="0" t="s">
        <v>53</v>
      </c>
      <c r="P6442" s="0" t="n">
        <f aca="false">IF(AND(OR(Dashboard!$B$5="All",D6442=Dashboard!$B$5),OR(Dashboard!$D$5="All",N6442=Dashboard!$D$5),OR(AND(C6442&lt;&gt;"",C6442&gt;=Dashboard!$F$5,C6442&lt;=Dashboard!$H$5),AND(C6442="",Dashboard!$F$5&lt;=1980,Dashboard!$H$5&gt;=2016))),1,0)</f>
        <v>1</v>
      </c>
      <c r="Q6442" s="0" t="n">
        <f aca="false">J6442*P6442+ROW()*0.00000001</f>
        <v>0.26006442</v>
      </c>
    </row>
    <row r="6443" customFormat="false" ht="15" hidden="false" customHeight="false" outlineLevel="0" collapsed="false">
      <c r="A6443" s="0" t="s">
        <v>4823</v>
      </c>
      <c r="B6443" s="0" t="s">
        <v>50</v>
      </c>
      <c r="C6443" s="0" t="n">
        <v>2009</v>
      </c>
      <c r="D6443" s="0" t="s">
        <v>46</v>
      </c>
      <c r="E6443" s="0" t="s">
        <v>1607</v>
      </c>
      <c r="F6443" s="0" t="n">
        <v>0.13</v>
      </c>
      <c r="G6443" s="0" t="n">
        <v>0</v>
      </c>
      <c r="H6443" s="0" t="n">
        <v>0.12</v>
      </c>
      <c r="I6443" s="0" t="n">
        <v>0.01</v>
      </c>
      <c r="J6443" s="0" t="n">
        <v>0.26</v>
      </c>
      <c r="K6443" s="0" t="n">
        <v>84</v>
      </c>
      <c r="L6443" s="0" t="n">
        <v>8.8</v>
      </c>
      <c r="M6443" s="0" t="s">
        <v>103</v>
      </c>
      <c r="N6443" s="0" t="s">
        <v>35</v>
      </c>
      <c r="O6443" s="0" t="s">
        <v>42</v>
      </c>
      <c r="P6443" s="0" t="n">
        <f aca="false">IF(AND(OR(Dashboard!$B$5="All",D6443=Dashboard!$B$5),OR(Dashboard!$D$5="All",N6443=Dashboard!$D$5),OR(AND(C6443&lt;&gt;"",C6443&gt;=Dashboard!$F$5,C6443&lt;=Dashboard!$H$5),AND(C6443="",Dashboard!$F$5&lt;=1980,Dashboard!$H$5&gt;=2016))),1,0)</f>
        <v>1</v>
      </c>
      <c r="Q6443" s="0" t="n">
        <f aca="false">J6443*P6443+ROW()*0.00000001</f>
        <v>0.26006443</v>
      </c>
    </row>
    <row r="6444" customFormat="false" ht="15" hidden="false" customHeight="false" outlineLevel="0" collapsed="false">
      <c r="A6444" s="0" t="s">
        <v>4101</v>
      </c>
      <c r="B6444" s="0" t="s">
        <v>33</v>
      </c>
      <c r="C6444" s="0" t="n">
        <v>2013</v>
      </c>
      <c r="D6444" s="0" t="s">
        <v>246</v>
      </c>
      <c r="E6444" s="0" t="s">
        <v>91</v>
      </c>
      <c r="F6444" s="0" t="n">
        <v>0.15</v>
      </c>
      <c r="G6444" s="0" t="n">
        <v>0.09</v>
      </c>
      <c r="H6444" s="0" t="n">
        <v>0</v>
      </c>
      <c r="I6444" s="0" t="n">
        <v>0.02</v>
      </c>
      <c r="J6444" s="0" t="n">
        <v>0.26</v>
      </c>
      <c r="L6444" s="0" t="n">
        <v>2.8</v>
      </c>
      <c r="M6444" s="0" t="s">
        <v>36</v>
      </c>
      <c r="N6444" s="0" t="s">
        <v>35</v>
      </c>
      <c r="P6444" s="0" t="n">
        <f aca="false">IF(AND(OR(Dashboard!$B$5="All",D6444=Dashboard!$B$5),OR(Dashboard!$D$5="All",N6444=Dashboard!$D$5),OR(AND(C6444&lt;&gt;"",C6444&gt;=Dashboard!$F$5,C6444&lt;=Dashboard!$H$5),AND(C6444="",Dashboard!$F$5&lt;=1980,Dashboard!$H$5&gt;=2016))),1,0)</f>
        <v>1</v>
      </c>
      <c r="Q6444" s="0" t="n">
        <f aca="false">J6444*P6444+ROW()*0.00000001</f>
        <v>0.26006444</v>
      </c>
    </row>
    <row r="6445" customFormat="false" ht="15" hidden="false" customHeight="false" outlineLevel="0" collapsed="false">
      <c r="A6445" s="0" t="s">
        <v>4824</v>
      </c>
      <c r="B6445" s="0" t="s">
        <v>117</v>
      </c>
      <c r="C6445" s="0" t="n">
        <v>1997</v>
      </c>
      <c r="D6445" s="0" t="s">
        <v>16</v>
      </c>
      <c r="E6445" s="0" t="s">
        <v>89</v>
      </c>
      <c r="F6445" s="0" t="n">
        <v>0.15</v>
      </c>
      <c r="G6445" s="0" t="n">
        <v>0.1</v>
      </c>
      <c r="H6445" s="0" t="n">
        <v>0</v>
      </c>
      <c r="I6445" s="0" t="n">
        <v>0.02</v>
      </c>
      <c r="J6445" s="0" t="n">
        <v>0.26</v>
      </c>
      <c r="N6445" s="0" t="s">
        <v>74</v>
      </c>
      <c r="P6445" s="0" t="n">
        <f aca="false">IF(AND(OR(Dashboard!$B$5="All",D6445=Dashboard!$B$5),OR(Dashboard!$D$5="All",N6445=Dashboard!$D$5),OR(AND(C6445&lt;&gt;"",C6445&gt;=Dashboard!$F$5,C6445&lt;=Dashboard!$H$5),AND(C6445="",Dashboard!$F$5&lt;=1980,Dashboard!$H$5&gt;=2016))),1,0)</f>
        <v>1</v>
      </c>
      <c r="Q6445" s="0" t="n">
        <f aca="false">J6445*P6445+ROW()*0.00000001</f>
        <v>0.26006445</v>
      </c>
    </row>
    <row r="6446" customFormat="false" ht="15" hidden="false" customHeight="false" outlineLevel="0" collapsed="false">
      <c r="A6446" s="0" t="s">
        <v>4825</v>
      </c>
      <c r="B6446" s="0" t="s">
        <v>50</v>
      </c>
      <c r="C6446" s="0" t="n">
        <v>2009</v>
      </c>
      <c r="D6446" s="0" t="s">
        <v>58</v>
      </c>
      <c r="E6446" s="0" t="s">
        <v>220</v>
      </c>
      <c r="F6446" s="0" t="n">
        <v>0</v>
      </c>
      <c r="G6446" s="0" t="n">
        <v>0</v>
      </c>
      <c r="H6446" s="0" t="n">
        <v>0.26</v>
      </c>
      <c r="I6446" s="0" t="n">
        <v>0</v>
      </c>
      <c r="J6446" s="0" t="n">
        <v>0.26</v>
      </c>
      <c r="N6446" s="0" t="s">
        <v>35</v>
      </c>
      <c r="P6446" s="0" t="n">
        <f aca="false">IF(AND(OR(Dashboard!$B$5="All",D6446=Dashboard!$B$5),OR(Dashboard!$D$5="All",N6446=Dashboard!$D$5),OR(AND(C6446&lt;&gt;"",C6446&gt;=Dashboard!$F$5,C6446&lt;=Dashboard!$H$5),AND(C6446="",Dashboard!$F$5&lt;=1980,Dashboard!$H$5&gt;=2016))),1,0)</f>
        <v>1</v>
      </c>
      <c r="Q6446" s="0" t="n">
        <f aca="false">J6446*P6446+ROW()*0.00000001</f>
        <v>0.26006446</v>
      </c>
    </row>
    <row r="6447" customFormat="false" ht="15" hidden="false" customHeight="false" outlineLevel="0" collapsed="false">
      <c r="A6447" s="0" t="s">
        <v>4826</v>
      </c>
      <c r="B6447" s="0" t="s">
        <v>164</v>
      </c>
      <c r="C6447" s="0" t="n">
        <v>2005</v>
      </c>
      <c r="D6447" s="0" t="s">
        <v>46</v>
      </c>
      <c r="E6447" s="0" t="s">
        <v>124</v>
      </c>
      <c r="F6447" s="0" t="n">
        <v>0</v>
      </c>
      <c r="G6447" s="0" t="n">
        <v>0.01</v>
      </c>
      <c r="H6447" s="0" t="n">
        <v>0.25</v>
      </c>
      <c r="I6447" s="0" t="n">
        <v>0</v>
      </c>
      <c r="J6447" s="0" t="n">
        <v>0.26</v>
      </c>
      <c r="N6447" s="0" t="s">
        <v>74</v>
      </c>
      <c r="P6447" s="0" t="n">
        <f aca="false">IF(AND(OR(Dashboard!$B$5="All",D6447=Dashboard!$B$5),OR(Dashboard!$D$5="All",N6447=Dashboard!$D$5),OR(AND(C6447&lt;&gt;"",C6447&gt;=Dashboard!$F$5,C6447&lt;=Dashboard!$H$5),AND(C6447="",Dashboard!$F$5&lt;=1980,Dashboard!$H$5&gt;=2016))),1,0)</f>
        <v>1</v>
      </c>
      <c r="Q6447" s="0" t="n">
        <f aca="false">J6447*P6447+ROW()*0.00000001</f>
        <v>0.26006447</v>
      </c>
    </row>
    <row r="6448" customFormat="false" ht="15" hidden="false" customHeight="false" outlineLevel="0" collapsed="false">
      <c r="A6448" s="0" t="s">
        <v>4827</v>
      </c>
      <c r="B6448" s="0" t="s">
        <v>50</v>
      </c>
      <c r="C6448" s="0" t="n">
        <v>2007</v>
      </c>
      <c r="D6448" s="0" t="s">
        <v>46</v>
      </c>
      <c r="E6448" s="0" t="s">
        <v>328</v>
      </c>
      <c r="F6448" s="0" t="n">
        <v>0</v>
      </c>
      <c r="G6448" s="0" t="n">
        <v>0</v>
      </c>
      <c r="H6448" s="0" t="n">
        <v>0.26</v>
      </c>
      <c r="I6448" s="0" t="n">
        <v>0</v>
      </c>
      <c r="J6448" s="0" t="n">
        <v>0.26</v>
      </c>
      <c r="N6448" s="0" t="s">
        <v>35</v>
      </c>
      <c r="P6448" s="0" t="n">
        <f aca="false">IF(AND(OR(Dashboard!$B$5="All",D6448=Dashboard!$B$5),OR(Dashboard!$D$5="All",N6448=Dashboard!$D$5),OR(AND(C6448&lt;&gt;"",C6448&gt;=Dashboard!$F$5,C6448&lt;=Dashboard!$H$5),AND(C6448="",Dashboard!$F$5&lt;=1980,Dashboard!$H$5&gt;=2016))),1,0)</f>
        <v>1</v>
      </c>
      <c r="Q6448" s="0" t="n">
        <f aca="false">J6448*P6448+ROW()*0.00000001</f>
        <v>0.26006448</v>
      </c>
    </row>
    <row r="6449" customFormat="false" ht="15" hidden="false" customHeight="false" outlineLevel="0" collapsed="false">
      <c r="A6449" s="0" t="s">
        <v>4828</v>
      </c>
      <c r="B6449" s="0" t="s">
        <v>94</v>
      </c>
      <c r="C6449" s="0" t="n">
        <v>2015</v>
      </c>
      <c r="D6449" s="0" t="s">
        <v>16</v>
      </c>
      <c r="E6449" s="0" t="s">
        <v>89</v>
      </c>
      <c r="F6449" s="0" t="n">
        <v>0.09</v>
      </c>
      <c r="G6449" s="0" t="n">
        <v>0.13</v>
      </c>
      <c r="H6449" s="0" t="n">
        <v>0</v>
      </c>
      <c r="I6449" s="0" t="n">
        <v>0.04</v>
      </c>
      <c r="J6449" s="0" t="n">
        <v>0.26</v>
      </c>
      <c r="K6449" s="0" t="n">
        <v>81</v>
      </c>
      <c r="L6449" s="0" t="n">
        <v>8.1</v>
      </c>
      <c r="M6449" s="0" t="s">
        <v>36</v>
      </c>
      <c r="N6449" s="0" t="s">
        <v>74</v>
      </c>
      <c r="O6449" s="0" t="s">
        <v>42</v>
      </c>
      <c r="P6449" s="0" t="n">
        <f aca="false">IF(AND(OR(Dashboard!$B$5="All",D6449=Dashboard!$B$5),OR(Dashboard!$D$5="All",N6449=Dashboard!$D$5),OR(AND(C6449&lt;&gt;"",C6449&gt;=Dashboard!$F$5,C6449&lt;=Dashboard!$H$5),AND(C6449="",Dashboard!$F$5&lt;=1980,Dashboard!$H$5&gt;=2016))),1,0)</f>
        <v>1</v>
      </c>
      <c r="Q6449" s="0" t="n">
        <f aca="false">J6449*P6449+ROW()*0.00000001</f>
        <v>0.26006449</v>
      </c>
    </row>
    <row r="6450" customFormat="false" ht="15" hidden="false" customHeight="false" outlineLevel="0" collapsed="false">
      <c r="A6450" s="0" t="s">
        <v>4829</v>
      </c>
      <c r="B6450" s="0" t="s">
        <v>76</v>
      </c>
      <c r="C6450" s="0" t="n">
        <v>2006</v>
      </c>
      <c r="D6450" s="0" t="s">
        <v>34</v>
      </c>
      <c r="E6450" s="0" t="s">
        <v>649</v>
      </c>
      <c r="F6450" s="0" t="n">
        <v>0.13</v>
      </c>
      <c r="G6450" s="0" t="n">
        <v>0.1</v>
      </c>
      <c r="H6450" s="0" t="n">
        <v>0</v>
      </c>
      <c r="I6450" s="0" t="n">
        <v>0.03</v>
      </c>
      <c r="J6450" s="0" t="n">
        <v>0.26</v>
      </c>
      <c r="K6450" s="0" t="n">
        <v>56</v>
      </c>
      <c r="L6450" s="0" t="n">
        <v>7.5</v>
      </c>
      <c r="M6450" s="0" t="s">
        <v>125</v>
      </c>
      <c r="N6450" s="0" t="s">
        <v>74</v>
      </c>
      <c r="O6450" s="0" t="s">
        <v>53</v>
      </c>
      <c r="P6450" s="0" t="n">
        <f aca="false">IF(AND(OR(Dashboard!$B$5="All",D6450=Dashboard!$B$5),OR(Dashboard!$D$5="All",N6450=Dashboard!$D$5),OR(AND(C6450&lt;&gt;"",C6450&gt;=Dashboard!$F$5,C6450&lt;=Dashboard!$H$5),AND(C6450="",Dashboard!$F$5&lt;=1980,Dashboard!$H$5&gt;=2016))),1,0)</f>
        <v>1</v>
      </c>
      <c r="Q6450" s="0" t="n">
        <f aca="false">J6450*P6450+ROW()*0.00000001</f>
        <v>0.2600645</v>
      </c>
    </row>
    <row r="6451" customFormat="false" ht="15" hidden="false" customHeight="false" outlineLevel="0" collapsed="false">
      <c r="A6451" s="0" t="s">
        <v>4830</v>
      </c>
      <c r="B6451" s="0" t="s">
        <v>50</v>
      </c>
      <c r="C6451" s="0" t="n">
        <v>2008</v>
      </c>
      <c r="D6451" s="0" t="s">
        <v>46</v>
      </c>
      <c r="E6451" s="0" t="s">
        <v>1607</v>
      </c>
      <c r="F6451" s="0" t="n">
        <v>0.09</v>
      </c>
      <c r="G6451" s="0" t="n">
        <v>0</v>
      </c>
      <c r="H6451" s="0" t="n">
        <v>0.16</v>
      </c>
      <c r="I6451" s="0" t="n">
        <v>0.01</v>
      </c>
      <c r="J6451" s="0" t="n">
        <v>0.26</v>
      </c>
      <c r="K6451" s="0" t="n">
        <v>82</v>
      </c>
      <c r="L6451" s="0" t="n">
        <v>8.9</v>
      </c>
      <c r="M6451" s="0" t="s">
        <v>125</v>
      </c>
      <c r="N6451" s="0" t="s">
        <v>35</v>
      </c>
      <c r="O6451" s="0" t="s">
        <v>42</v>
      </c>
      <c r="P6451" s="0" t="n">
        <f aca="false">IF(AND(OR(Dashboard!$B$5="All",D6451=Dashboard!$B$5),OR(Dashboard!$D$5="All",N6451=Dashboard!$D$5),OR(AND(C6451&lt;&gt;"",C6451&gt;=Dashboard!$F$5,C6451&lt;=Dashboard!$H$5),AND(C6451="",Dashboard!$F$5&lt;=1980,Dashboard!$H$5&gt;=2016))),1,0)</f>
        <v>1</v>
      </c>
      <c r="Q6451" s="0" t="n">
        <f aca="false">J6451*P6451+ROW()*0.00000001</f>
        <v>0.26006451</v>
      </c>
    </row>
    <row r="6452" customFormat="false" ht="15" hidden="false" customHeight="false" outlineLevel="0" collapsed="false">
      <c r="A6452" s="0" t="s">
        <v>4831</v>
      </c>
      <c r="B6452" s="0" t="s">
        <v>222</v>
      </c>
      <c r="C6452" s="0" t="n">
        <v>1994</v>
      </c>
      <c r="D6452" s="0" t="s">
        <v>41</v>
      </c>
      <c r="E6452" s="0" t="s">
        <v>154</v>
      </c>
      <c r="F6452" s="0" t="n">
        <v>0</v>
      </c>
      <c r="G6452" s="0" t="n">
        <v>0</v>
      </c>
      <c r="H6452" s="0" t="n">
        <v>0.26</v>
      </c>
      <c r="I6452" s="0" t="n">
        <v>0</v>
      </c>
      <c r="J6452" s="0" t="n">
        <v>0.26</v>
      </c>
      <c r="N6452" s="0" t="s">
        <v>154</v>
      </c>
      <c r="P6452" s="0" t="n">
        <f aca="false">IF(AND(OR(Dashboard!$B$5="All",D6452=Dashboard!$B$5),OR(Dashboard!$D$5="All",N6452=Dashboard!$D$5),OR(AND(C6452&lt;&gt;"",C6452&gt;=Dashboard!$F$5,C6452&lt;=Dashboard!$H$5),AND(C6452="",Dashboard!$F$5&lt;=1980,Dashboard!$H$5&gt;=2016))),1,0)</f>
        <v>1</v>
      </c>
      <c r="Q6452" s="0" t="n">
        <f aca="false">J6452*P6452+ROW()*0.00000001</f>
        <v>0.26006452</v>
      </c>
    </row>
    <row r="6453" customFormat="false" ht="15" hidden="false" customHeight="false" outlineLevel="0" collapsed="false">
      <c r="A6453" s="0" t="s">
        <v>4832</v>
      </c>
      <c r="B6453" s="0" t="s">
        <v>85</v>
      </c>
      <c r="C6453" s="0" t="n">
        <v>2002</v>
      </c>
      <c r="D6453" s="0" t="s">
        <v>71</v>
      </c>
      <c r="E6453" s="0" t="s">
        <v>418</v>
      </c>
      <c r="F6453" s="0" t="n">
        <v>0.19</v>
      </c>
      <c r="G6453" s="0" t="n">
        <v>0.07</v>
      </c>
      <c r="H6453" s="0" t="n">
        <v>0</v>
      </c>
      <c r="I6453" s="0" t="n">
        <v>0</v>
      </c>
      <c r="J6453" s="0" t="n">
        <v>0.26</v>
      </c>
      <c r="N6453" s="0" t="s">
        <v>35</v>
      </c>
      <c r="P6453" s="0" t="n">
        <f aca="false">IF(AND(OR(Dashboard!$B$5="All",D6453=Dashboard!$B$5),OR(Dashboard!$D$5="All",N6453=Dashboard!$D$5),OR(AND(C6453&lt;&gt;"",C6453&gt;=Dashboard!$F$5,C6453&lt;=Dashboard!$H$5),AND(C6453="",Dashboard!$F$5&lt;=1980,Dashboard!$H$5&gt;=2016))),1,0)</f>
        <v>1</v>
      </c>
      <c r="Q6453" s="0" t="n">
        <f aca="false">J6453*P6453+ROW()*0.00000001</f>
        <v>0.26006453</v>
      </c>
    </row>
    <row r="6454" customFormat="false" ht="15" hidden="false" customHeight="false" outlineLevel="0" collapsed="false">
      <c r="A6454" s="0" t="s">
        <v>2823</v>
      </c>
      <c r="B6454" s="0" t="s">
        <v>70</v>
      </c>
      <c r="C6454" s="0" t="n">
        <v>2008</v>
      </c>
      <c r="D6454" s="0" t="s">
        <v>71</v>
      </c>
      <c r="E6454" s="0" t="s">
        <v>154</v>
      </c>
      <c r="F6454" s="0" t="n">
        <v>0.22</v>
      </c>
      <c r="G6454" s="0" t="n">
        <v>0.02</v>
      </c>
      <c r="H6454" s="0" t="n">
        <v>0</v>
      </c>
      <c r="I6454" s="0" t="n">
        <v>0.02</v>
      </c>
      <c r="J6454" s="0" t="n">
        <v>0.26</v>
      </c>
      <c r="K6454" s="0" t="n">
        <v>55</v>
      </c>
      <c r="L6454" s="0" t="n">
        <v>6.8</v>
      </c>
      <c r="M6454" s="0" t="s">
        <v>103</v>
      </c>
      <c r="N6454" s="0" t="s">
        <v>74</v>
      </c>
      <c r="O6454" s="0" t="s">
        <v>53</v>
      </c>
      <c r="P6454" s="0" t="n">
        <f aca="false">IF(AND(OR(Dashboard!$B$5="All",D6454=Dashboard!$B$5),OR(Dashboard!$D$5="All",N6454=Dashboard!$D$5),OR(AND(C6454&lt;&gt;"",C6454&gt;=Dashboard!$F$5,C6454&lt;=Dashboard!$H$5),AND(C6454="",Dashboard!$F$5&lt;=1980,Dashboard!$H$5&gt;=2016))),1,0)</f>
        <v>1</v>
      </c>
      <c r="Q6454" s="0" t="n">
        <f aca="false">J6454*P6454+ROW()*0.00000001</f>
        <v>0.26006454</v>
      </c>
    </row>
    <row r="6455" customFormat="false" ht="15" hidden="false" customHeight="false" outlineLevel="0" collapsed="false">
      <c r="A6455" s="0" t="s">
        <v>4833</v>
      </c>
      <c r="B6455" s="0" t="s">
        <v>64</v>
      </c>
      <c r="C6455" s="0" t="n">
        <v>2010</v>
      </c>
      <c r="D6455" s="0" t="s">
        <v>71</v>
      </c>
      <c r="E6455" s="0" t="s">
        <v>1259</v>
      </c>
      <c r="F6455" s="0" t="n">
        <v>0.18</v>
      </c>
      <c r="G6455" s="0" t="n">
        <v>0.06</v>
      </c>
      <c r="H6455" s="0" t="n">
        <v>0</v>
      </c>
      <c r="I6455" s="0" t="n">
        <v>0.02</v>
      </c>
      <c r="J6455" s="0" t="n">
        <v>0.26</v>
      </c>
      <c r="K6455" s="0" t="n">
        <v>68</v>
      </c>
      <c r="L6455" s="0" t="n">
        <v>8.2</v>
      </c>
      <c r="M6455" s="0" t="s">
        <v>73</v>
      </c>
      <c r="N6455" s="0" t="s">
        <v>66</v>
      </c>
      <c r="O6455" s="0" t="s">
        <v>67</v>
      </c>
      <c r="P6455" s="0" t="n">
        <f aca="false">IF(AND(OR(Dashboard!$B$5="All",D6455=Dashboard!$B$5),OR(Dashboard!$D$5="All",N6455=Dashboard!$D$5),OR(AND(C6455&lt;&gt;"",C6455&gt;=Dashboard!$F$5,C6455&lt;=Dashboard!$H$5),AND(C6455="",Dashboard!$F$5&lt;=1980,Dashboard!$H$5&gt;=2016))),1,0)</f>
        <v>1</v>
      </c>
      <c r="Q6455" s="0" t="n">
        <f aca="false">J6455*P6455+ROW()*0.00000001</f>
        <v>0.26006455</v>
      </c>
    </row>
    <row r="6456" customFormat="false" ht="15" hidden="false" customHeight="false" outlineLevel="0" collapsed="false">
      <c r="A6456" s="0" t="s">
        <v>2607</v>
      </c>
      <c r="B6456" s="0" t="s">
        <v>50</v>
      </c>
      <c r="C6456" s="0" t="n">
        <v>2009</v>
      </c>
      <c r="D6456" s="0" t="s">
        <v>52</v>
      </c>
      <c r="E6456" s="0" t="s">
        <v>124</v>
      </c>
      <c r="F6456" s="0" t="n">
        <v>0.24</v>
      </c>
      <c r="G6456" s="0" t="n">
        <v>0</v>
      </c>
      <c r="H6456" s="0" t="n">
        <v>0</v>
      </c>
      <c r="I6456" s="0" t="n">
        <v>0.02</v>
      </c>
      <c r="J6456" s="0" t="n">
        <v>0.26</v>
      </c>
      <c r="M6456" s="0" t="s">
        <v>36</v>
      </c>
      <c r="N6456" s="0" t="s">
        <v>35</v>
      </c>
      <c r="P6456" s="0" t="n">
        <f aca="false">IF(AND(OR(Dashboard!$B$5="All",D6456=Dashboard!$B$5),OR(Dashboard!$D$5="All",N6456=Dashboard!$D$5),OR(AND(C6456&lt;&gt;"",C6456&gt;=Dashboard!$F$5,C6456&lt;=Dashboard!$H$5),AND(C6456="",Dashboard!$F$5&lt;=1980,Dashboard!$H$5&gt;=2016))),1,0)</f>
        <v>1</v>
      </c>
      <c r="Q6456" s="0" t="n">
        <f aca="false">J6456*P6456+ROW()*0.00000001</f>
        <v>0.26006456</v>
      </c>
    </row>
    <row r="6457" customFormat="false" ht="15" hidden="false" customHeight="false" outlineLevel="0" collapsed="false">
      <c r="A6457" s="0" t="s">
        <v>4834</v>
      </c>
      <c r="B6457" s="0" t="s">
        <v>50</v>
      </c>
      <c r="C6457" s="0" t="n">
        <v>2007</v>
      </c>
      <c r="D6457" s="0" t="s">
        <v>52</v>
      </c>
      <c r="E6457" s="0" t="s">
        <v>35</v>
      </c>
      <c r="F6457" s="0" t="n">
        <v>0</v>
      </c>
      <c r="G6457" s="0" t="n">
        <v>0</v>
      </c>
      <c r="H6457" s="0" t="n">
        <v>0.26</v>
      </c>
      <c r="I6457" s="0" t="n">
        <v>0</v>
      </c>
      <c r="J6457" s="0" t="n">
        <v>0.26</v>
      </c>
      <c r="N6457" s="0" t="s">
        <v>35</v>
      </c>
      <c r="P6457" s="0" t="n">
        <f aca="false">IF(AND(OR(Dashboard!$B$5="All",D6457=Dashboard!$B$5),OR(Dashboard!$D$5="All",N6457=Dashboard!$D$5),OR(AND(C6457&lt;&gt;"",C6457&gt;=Dashboard!$F$5,C6457&lt;=Dashboard!$H$5),AND(C6457="",Dashboard!$F$5&lt;=1980,Dashboard!$H$5&gt;=2016))),1,0)</f>
        <v>1</v>
      </c>
      <c r="Q6457" s="0" t="n">
        <f aca="false">J6457*P6457+ROW()*0.00000001</f>
        <v>0.26006457</v>
      </c>
    </row>
    <row r="6458" customFormat="false" ht="15" hidden="false" customHeight="false" outlineLevel="0" collapsed="false">
      <c r="A6458" s="0" t="s">
        <v>2621</v>
      </c>
      <c r="B6458" s="0" t="s">
        <v>76</v>
      </c>
      <c r="C6458" s="0" t="n">
        <v>2008</v>
      </c>
      <c r="D6458" s="0" t="s">
        <v>114</v>
      </c>
      <c r="E6458" s="0" t="s">
        <v>487</v>
      </c>
      <c r="F6458" s="0" t="n">
        <v>0.09</v>
      </c>
      <c r="G6458" s="0" t="n">
        <v>0.02</v>
      </c>
      <c r="H6458" s="0" t="n">
        <v>0</v>
      </c>
      <c r="I6458" s="0" t="n">
        <v>0.16</v>
      </c>
      <c r="J6458" s="0" t="n">
        <v>0.26</v>
      </c>
      <c r="M6458" s="0" t="s">
        <v>125</v>
      </c>
      <c r="N6458" s="0" t="s">
        <v>74</v>
      </c>
      <c r="P6458" s="0" t="n">
        <f aca="false">IF(AND(OR(Dashboard!$B$5="All",D6458=Dashboard!$B$5),OR(Dashboard!$D$5="All",N6458=Dashboard!$D$5),OR(AND(C6458&lt;&gt;"",C6458&gt;=Dashboard!$F$5,C6458&lt;=Dashboard!$H$5),AND(C6458="",Dashboard!$F$5&lt;=1980,Dashboard!$H$5&gt;=2016))),1,0)</f>
        <v>1</v>
      </c>
      <c r="Q6458" s="0" t="n">
        <f aca="false">J6458*P6458+ROW()*0.00000001</f>
        <v>0.26006458</v>
      </c>
    </row>
    <row r="6459" customFormat="false" ht="15" hidden="false" customHeight="false" outlineLevel="0" collapsed="false">
      <c r="A6459" s="0" t="s">
        <v>4835</v>
      </c>
      <c r="B6459" s="0" t="s">
        <v>33</v>
      </c>
      <c r="C6459" s="0" t="n">
        <v>2010</v>
      </c>
      <c r="D6459" s="0" t="s">
        <v>71</v>
      </c>
      <c r="E6459" s="0" t="s">
        <v>418</v>
      </c>
      <c r="F6459" s="0" t="n">
        <v>0.21</v>
      </c>
      <c r="G6459" s="0" t="n">
        <v>0.04</v>
      </c>
      <c r="H6459" s="0" t="n">
        <v>0</v>
      </c>
      <c r="I6459" s="0" t="n">
        <v>0.02</v>
      </c>
      <c r="J6459" s="0" t="n">
        <v>0.26</v>
      </c>
      <c r="K6459" s="0" t="n">
        <v>49</v>
      </c>
      <c r="M6459" s="0" t="s">
        <v>125</v>
      </c>
      <c r="N6459" s="0" t="s">
        <v>35</v>
      </c>
      <c r="O6459" s="0" t="s">
        <v>177</v>
      </c>
      <c r="P6459" s="0" t="n">
        <f aca="false">IF(AND(OR(Dashboard!$B$5="All",D6459=Dashboard!$B$5),OR(Dashboard!$D$5="All",N6459=Dashboard!$D$5),OR(AND(C6459&lt;&gt;"",C6459&gt;=Dashboard!$F$5,C6459&lt;=Dashboard!$H$5),AND(C6459="",Dashboard!$F$5&lt;=1980,Dashboard!$H$5&gt;=2016))),1,0)</f>
        <v>1</v>
      </c>
      <c r="Q6459" s="0" t="n">
        <f aca="false">J6459*P6459+ROW()*0.00000001</f>
        <v>0.26006459</v>
      </c>
    </row>
    <row r="6460" customFormat="false" ht="15" hidden="false" customHeight="false" outlineLevel="0" collapsed="false">
      <c r="A6460" s="0" t="s">
        <v>4836</v>
      </c>
      <c r="B6460" s="0" t="s">
        <v>97</v>
      </c>
      <c r="C6460" s="0" t="n">
        <v>2013</v>
      </c>
      <c r="D6460" s="0" t="s">
        <v>34</v>
      </c>
      <c r="E6460" s="0" t="s">
        <v>599</v>
      </c>
      <c r="F6460" s="0" t="n">
        <v>0</v>
      </c>
      <c r="G6460" s="0" t="n">
        <v>0</v>
      </c>
      <c r="H6460" s="0" t="n">
        <v>0.26</v>
      </c>
      <c r="I6460" s="0" t="n">
        <v>0</v>
      </c>
      <c r="J6460" s="0" t="n">
        <v>0.26</v>
      </c>
      <c r="N6460" s="0" t="s">
        <v>35</v>
      </c>
      <c r="P6460" s="0" t="n">
        <f aca="false">IF(AND(OR(Dashboard!$B$5="All",D6460=Dashboard!$B$5),OR(Dashboard!$D$5="All",N6460=Dashboard!$D$5),OR(AND(C6460&lt;&gt;"",C6460&gt;=Dashboard!$F$5,C6460&lt;=Dashboard!$H$5),AND(C6460="",Dashboard!$F$5&lt;=1980,Dashboard!$H$5&gt;=2016))),1,0)</f>
        <v>1</v>
      </c>
      <c r="Q6460" s="0" t="n">
        <f aca="false">J6460*P6460+ROW()*0.00000001</f>
        <v>0.2600646</v>
      </c>
    </row>
    <row r="6461" customFormat="false" ht="15" hidden="false" customHeight="false" outlineLevel="0" collapsed="false">
      <c r="A6461" s="0" t="s">
        <v>4837</v>
      </c>
      <c r="B6461" s="0" t="s">
        <v>76</v>
      </c>
      <c r="C6461" s="0" t="n">
        <v>2004</v>
      </c>
      <c r="D6461" s="0" t="s">
        <v>41</v>
      </c>
      <c r="E6461" s="0" t="s">
        <v>72</v>
      </c>
      <c r="F6461" s="0" t="n">
        <v>0.13</v>
      </c>
      <c r="G6461" s="0" t="n">
        <v>0.1</v>
      </c>
      <c r="H6461" s="0" t="n">
        <v>0</v>
      </c>
      <c r="I6461" s="0" t="n">
        <v>0.03</v>
      </c>
      <c r="J6461" s="0" t="n">
        <v>0.26</v>
      </c>
      <c r="K6461" s="0" t="n">
        <v>50</v>
      </c>
      <c r="L6461" s="0" t="n">
        <v>6.6</v>
      </c>
      <c r="M6461" s="0" t="s">
        <v>36</v>
      </c>
      <c r="N6461" s="0" t="s">
        <v>74</v>
      </c>
      <c r="O6461" s="0" t="s">
        <v>177</v>
      </c>
      <c r="P6461" s="0" t="n">
        <f aca="false">IF(AND(OR(Dashboard!$B$5="All",D6461=Dashboard!$B$5),OR(Dashboard!$D$5="All",N6461=Dashboard!$D$5),OR(AND(C6461&lt;&gt;"",C6461&gt;=Dashboard!$F$5,C6461&lt;=Dashboard!$H$5),AND(C6461="",Dashboard!$F$5&lt;=1980,Dashboard!$H$5&gt;=2016))),1,0)</f>
        <v>1</v>
      </c>
      <c r="Q6461" s="0" t="n">
        <f aca="false">J6461*P6461+ROW()*0.00000001</f>
        <v>0.26006461</v>
      </c>
    </row>
    <row r="6462" customFormat="false" ht="15" hidden="false" customHeight="false" outlineLevel="0" collapsed="false">
      <c r="A6462" s="0" t="s">
        <v>4305</v>
      </c>
      <c r="B6462" s="0" t="s">
        <v>94</v>
      </c>
      <c r="C6462" s="0" t="n">
        <v>2015</v>
      </c>
      <c r="D6462" s="0" t="s">
        <v>102</v>
      </c>
      <c r="E6462" s="0" t="s">
        <v>328</v>
      </c>
      <c r="F6462" s="0" t="n">
        <v>0.08</v>
      </c>
      <c r="G6462" s="0" t="n">
        <v>0.14</v>
      </c>
      <c r="H6462" s="0" t="n">
        <v>0</v>
      </c>
      <c r="I6462" s="0" t="n">
        <v>0.04</v>
      </c>
      <c r="J6462" s="0" t="n">
        <v>0.26</v>
      </c>
      <c r="N6462" s="0" t="s">
        <v>74</v>
      </c>
      <c r="P6462" s="0" t="n">
        <f aca="false">IF(AND(OR(Dashboard!$B$5="All",D6462=Dashboard!$B$5),OR(Dashboard!$D$5="All",N6462=Dashboard!$D$5),OR(AND(C6462&lt;&gt;"",C6462&gt;=Dashboard!$F$5,C6462&lt;=Dashboard!$H$5),AND(C6462="",Dashboard!$F$5&lt;=1980,Dashboard!$H$5&gt;=2016))),1,0)</f>
        <v>1</v>
      </c>
      <c r="Q6462" s="0" t="n">
        <f aca="false">J6462*P6462+ROW()*0.00000001</f>
        <v>0.26006462</v>
      </c>
    </row>
    <row r="6463" customFormat="false" ht="15" hidden="false" customHeight="false" outlineLevel="0" collapsed="false">
      <c r="A6463" s="0" t="s">
        <v>4194</v>
      </c>
      <c r="B6463" s="0" t="s">
        <v>70</v>
      </c>
      <c r="C6463" s="0" t="n">
        <v>2011</v>
      </c>
      <c r="D6463" s="0" t="s">
        <v>71</v>
      </c>
      <c r="E6463" s="0" t="s">
        <v>124</v>
      </c>
      <c r="F6463" s="0" t="n">
        <v>0.06</v>
      </c>
      <c r="G6463" s="0" t="n">
        <v>0.15</v>
      </c>
      <c r="H6463" s="0" t="n">
        <v>0</v>
      </c>
      <c r="I6463" s="0" t="n">
        <v>0.05</v>
      </c>
      <c r="J6463" s="0" t="n">
        <v>0.26</v>
      </c>
      <c r="K6463" s="0" t="n">
        <v>59</v>
      </c>
      <c r="L6463" s="0" t="n">
        <v>5.7</v>
      </c>
      <c r="M6463" s="0" t="s">
        <v>125</v>
      </c>
      <c r="N6463" s="0" t="s">
        <v>74</v>
      </c>
      <c r="O6463" s="0" t="s">
        <v>53</v>
      </c>
      <c r="P6463" s="0" t="n">
        <f aca="false">IF(AND(OR(Dashboard!$B$5="All",D6463=Dashboard!$B$5),OR(Dashboard!$D$5="All",N6463=Dashboard!$D$5),OR(AND(C6463&lt;&gt;"",C6463&gt;=Dashboard!$F$5,C6463&lt;=Dashboard!$H$5),AND(C6463="",Dashboard!$F$5&lt;=1980,Dashboard!$H$5&gt;=2016))),1,0)</f>
        <v>1</v>
      </c>
      <c r="Q6463" s="0" t="n">
        <f aca="false">J6463*P6463+ROW()*0.00000001</f>
        <v>0.26006463</v>
      </c>
    </row>
    <row r="6464" customFormat="false" ht="15" hidden="false" customHeight="false" outlineLevel="0" collapsed="false">
      <c r="A6464" s="0" t="s">
        <v>93</v>
      </c>
      <c r="B6464" s="0" t="s">
        <v>152</v>
      </c>
      <c r="C6464" s="0" t="n">
        <v>2015</v>
      </c>
      <c r="D6464" s="0" t="s">
        <v>56</v>
      </c>
      <c r="E6464" s="0" t="s">
        <v>91</v>
      </c>
      <c r="F6464" s="0" t="n">
        <v>0</v>
      </c>
      <c r="G6464" s="0" t="n">
        <v>0.25</v>
      </c>
      <c r="H6464" s="0" t="n">
        <v>0</v>
      </c>
      <c r="I6464" s="0" t="n">
        <v>0.01</v>
      </c>
      <c r="J6464" s="0" t="n">
        <v>0.26</v>
      </c>
      <c r="N6464" s="0" t="s">
        <v>152</v>
      </c>
      <c r="P6464" s="0" t="n">
        <f aca="false">IF(AND(OR(Dashboard!$B$5="All",D6464=Dashboard!$B$5),OR(Dashboard!$D$5="All",N6464=Dashboard!$D$5),OR(AND(C6464&lt;&gt;"",C6464&gt;=Dashboard!$F$5,C6464&lt;=Dashboard!$H$5),AND(C6464="",Dashboard!$F$5&lt;=1980,Dashboard!$H$5&gt;=2016))),1,0)</f>
        <v>1</v>
      </c>
      <c r="Q6464" s="0" t="n">
        <f aca="false">J6464*P6464+ROW()*0.00000001</f>
        <v>0.26006464</v>
      </c>
    </row>
    <row r="6465" customFormat="false" ht="15" hidden="false" customHeight="false" outlineLevel="0" collapsed="false">
      <c r="A6465" s="0" t="s">
        <v>4838</v>
      </c>
      <c r="B6465" s="0" t="s">
        <v>76</v>
      </c>
      <c r="C6465" s="0" t="n">
        <v>2007</v>
      </c>
      <c r="D6465" s="0" t="s">
        <v>46</v>
      </c>
      <c r="E6465" s="0" t="s">
        <v>154</v>
      </c>
      <c r="F6465" s="0" t="n">
        <v>0.1</v>
      </c>
      <c r="G6465" s="0" t="n">
        <v>0.08</v>
      </c>
      <c r="H6465" s="0" t="n">
        <v>0.05</v>
      </c>
      <c r="I6465" s="0" t="n">
        <v>0.03</v>
      </c>
      <c r="J6465" s="0" t="n">
        <v>0.26</v>
      </c>
      <c r="L6465" s="0" t="n">
        <v>8.4</v>
      </c>
      <c r="M6465" s="0" t="s">
        <v>103</v>
      </c>
      <c r="N6465" s="0" t="s">
        <v>74</v>
      </c>
      <c r="P6465" s="0" t="n">
        <f aca="false">IF(AND(OR(Dashboard!$B$5="All",D6465=Dashboard!$B$5),OR(Dashboard!$D$5="All",N6465=Dashboard!$D$5),OR(AND(C6465&lt;&gt;"",C6465&gt;=Dashboard!$F$5,C6465&lt;=Dashboard!$H$5),AND(C6465="",Dashboard!$F$5&lt;=1980,Dashboard!$H$5&gt;=2016))),1,0)</f>
        <v>1</v>
      </c>
      <c r="Q6465" s="0" t="n">
        <f aca="false">J6465*P6465+ROW()*0.00000001</f>
        <v>0.26006465</v>
      </c>
    </row>
    <row r="6466" customFormat="false" ht="15" hidden="false" customHeight="false" outlineLevel="0" collapsed="false">
      <c r="A6466" s="0" t="s">
        <v>4839</v>
      </c>
      <c r="B6466" s="0" t="s">
        <v>70</v>
      </c>
      <c r="C6466" s="0" t="n">
        <v>2013</v>
      </c>
      <c r="D6466" s="0" t="s">
        <v>34</v>
      </c>
      <c r="E6466" s="0" t="s">
        <v>220</v>
      </c>
      <c r="F6466" s="0" t="n">
        <v>0</v>
      </c>
      <c r="G6466" s="0" t="n">
        <v>0</v>
      </c>
      <c r="H6466" s="0" t="n">
        <v>0.26</v>
      </c>
      <c r="I6466" s="0" t="n">
        <v>0</v>
      </c>
      <c r="J6466" s="0" t="n">
        <v>0.26</v>
      </c>
      <c r="N6466" s="0" t="s">
        <v>74</v>
      </c>
      <c r="P6466" s="0" t="n">
        <f aca="false">IF(AND(OR(Dashboard!$B$5="All",D6466=Dashboard!$B$5),OR(Dashboard!$D$5="All",N6466=Dashboard!$D$5),OR(AND(C6466&lt;&gt;"",C6466&gt;=Dashboard!$F$5,C6466&lt;=Dashboard!$H$5),AND(C6466="",Dashboard!$F$5&lt;=1980,Dashboard!$H$5&gt;=2016))),1,0)</f>
        <v>1</v>
      </c>
      <c r="Q6466" s="0" t="n">
        <f aca="false">J6466*P6466+ROW()*0.00000001</f>
        <v>0.26006466</v>
      </c>
    </row>
    <row r="6467" customFormat="false" ht="15" hidden="false" customHeight="false" outlineLevel="0" collapsed="false">
      <c r="A6467" s="0" t="s">
        <v>3072</v>
      </c>
      <c r="B6467" s="0" t="s">
        <v>33</v>
      </c>
      <c r="C6467" s="0" t="n">
        <v>2010</v>
      </c>
      <c r="D6467" s="0" t="s">
        <v>34</v>
      </c>
      <c r="E6467" s="0" t="s">
        <v>72</v>
      </c>
      <c r="F6467" s="0" t="n">
        <v>0.24</v>
      </c>
      <c r="G6467" s="0" t="n">
        <v>0</v>
      </c>
      <c r="H6467" s="0" t="n">
        <v>0</v>
      </c>
      <c r="I6467" s="0" t="n">
        <v>0.02</v>
      </c>
      <c r="J6467" s="0" t="n">
        <v>0.26</v>
      </c>
      <c r="K6467" s="0" t="n">
        <v>53</v>
      </c>
      <c r="M6467" s="0" t="s">
        <v>36</v>
      </c>
      <c r="N6467" s="0" t="s">
        <v>35</v>
      </c>
      <c r="O6467" s="0" t="s">
        <v>53</v>
      </c>
      <c r="P6467" s="0" t="n">
        <f aca="false">IF(AND(OR(Dashboard!$B$5="All",D6467=Dashboard!$B$5),OR(Dashboard!$D$5="All",N6467=Dashboard!$D$5),OR(AND(C6467&lt;&gt;"",C6467&gt;=Dashboard!$F$5,C6467&lt;=Dashboard!$H$5),AND(C6467="",Dashboard!$F$5&lt;=1980,Dashboard!$H$5&gt;=2016))),1,0)</f>
        <v>1</v>
      </c>
      <c r="Q6467" s="0" t="n">
        <f aca="false">J6467*P6467+ROW()*0.00000001</f>
        <v>0.26006467</v>
      </c>
    </row>
    <row r="6468" customFormat="false" ht="15" hidden="false" customHeight="false" outlineLevel="0" collapsed="false">
      <c r="A6468" s="0" t="s">
        <v>4840</v>
      </c>
      <c r="B6468" s="0" t="s">
        <v>85</v>
      </c>
      <c r="C6468" s="0" t="n">
        <v>2002</v>
      </c>
      <c r="D6468" s="0" t="s">
        <v>71</v>
      </c>
      <c r="E6468" s="0" t="s">
        <v>418</v>
      </c>
      <c r="F6468" s="0" t="n">
        <v>0.19</v>
      </c>
      <c r="G6468" s="0" t="n">
        <v>0.07</v>
      </c>
      <c r="H6468" s="0" t="n">
        <v>0</v>
      </c>
      <c r="I6468" s="0" t="n">
        <v>0</v>
      </c>
      <c r="J6468" s="0" t="n">
        <v>0.26</v>
      </c>
      <c r="K6468" s="0" t="n">
        <v>55</v>
      </c>
      <c r="M6468" s="0" t="s">
        <v>36</v>
      </c>
      <c r="N6468" s="0" t="s">
        <v>35</v>
      </c>
      <c r="O6468" s="0" t="s">
        <v>53</v>
      </c>
      <c r="P6468" s="0" t="n">
        <f aca="false">IF(AND(OR(Dashboard!$B$5="All",D6468=Dashboard!$B$5),OR(Dashboard!$D$5="All",N6468=Dashboard!$D$5),OR(AND(C6468&lt;&gt;"",C6468&gt;=Dashboard!$F$5,C6468&lt;=Dashboard!$H$5),AND(C6468="",Dashboard!$F$5&lt;=1980,Dashboard!$H$5&gt;=2016))),1,0)</f>
        <v>1</v>
      </c>
      <c r="Q6468" s="0" t="n">
        <f aca="false">J6468*P6468+ROW()*0.00000001</f>
        <v>0.26006468</v>
      </c>
    </row>
    <row r="6469" customFormat="false" ht="15" hidden="false" customHeight="false" outlineLevel="0" collapsed="false">
      <c r="A6469" s="0" t="s">
        <v>4841</v>
      </c>
      <c r="B6469" s="0" t="s">
        <v>164</v>
      </c>
      <c r="C6469" s="0" t="n">
        <v>2010</v>
      </c>
      <c r="D6469" s="0" t="s">
        <v>102</v>
      </c>
      <c r="E6469" s="0" t="s">
        <v>328</v>
      </c>
      <c r="F6469" s="0" t="n">
        <v>0.11</v>
      </c>
      <c r="G6469" s="0" t="n">
        <v>0.03</v>
      </c>
      <c r="H6469" s="0" t="n">
        <v>0.09</v>
      </c>
      <c r="I6469" s="0" t="n">
        <v>0.03</v>
      </c>
      <c r="J6469" s="0" t="n">
        <v>0.26</v>
      </c>
      <c r="K6469" s="0" t="n">
        <v>63</v>
      </c>
      <c r="L6469" s="0" t="n">
        <v>8.6</v>
      </c>
      <c r="M6469" s="0" t="s">
        <v>103</v>
      </c>
      <c r="N6469" s="0" t="s">
        <v>74</v>
      </c>
      <c r="O6469" s="0" t="s">
        <v>67</v>
      </c>
      <c r="P6469" s="0" t="n">
        <f aca="false">IF(AND(OR(Dashboard!$B$5="All",D6469=Dashboard!$B$5),OR(Dashboard!$D$5="All",N6469=Dashboard!$D$5),OR(AND(C6469&lt;&gt;"",C6469&gt;=Dashboard!$F$5,C6469&lt;=Dashboard!$H$5),AND(C6469="",Dashboard!$F$5&lt;=1980,Dashboard!$H$5&gt;=2016))),1,0)</f>
        <v>1</v>
      </c>
      <c r="Q6469" s="0" t="n">
        <f aca="false">J6469*P6469+ROW()*0.00000001</f>
        <v>0.26006469</v>
      </c>
    </row>
    <row r="6470" customFormat="false" ht="15" hidden="false" customHeight="false" outlineLevel="0" collapsed="false">
      <c r="A6470" s="0" t="s">
        <v>4842</v>
      </c>
      <c r="B6470" s="0" t="s">
        <v>97</v>
      </c>
      <c r="C6470" s="0" t="n">
        <v>2013</v>
      </c>
      <c r="D6470" s="0" t="s">
        <v>46</v>
      </c>
      <c r="E6470" s="0" t="s">
        <v>1607</v>
      </c>
      <c r="F6470" s="0" t="n">
        <v>0.1</v>
      </c>
      <c r="G6470" s="0" t="n">
        <v>0.01</v>
      </c>
      <c r="H6470" s="0" t="n">
        <v>0.14</v>
      </c>
      <c r="I6470" s="0" t="n">
        <v>0.01</v>
      </c>
      <c r="J6470" s="0" t="n">
        <v>0.26</v>
      </c>
      <c r="K6470" s="0" t="n">
        <v>80</v>
      </c>
      <c r="L6470" s="0" t="n">
        <v>8.2</v>
      </c>
      <c r="M6470" s="0" t="s">
        <v>103</v>
      </c>
      <c r="N6470" s="0" t="s">
        <v>35</v>
      </c>
      <c r="O6470" s="0" t="s">
        <v>37</v>
      </c>
      <c r="P6470" s="0" t="n">
        <f aca="false">IF(AND(OR(Dashboard!$B$5="All",D6470=Dashboard!$B$5),OR(Dashboard!$D$5="All",N6470=Dashboard!$D$5),OR(AND(C6470&lt;&gt;"",C6470&gt;=Dashboard!$F$5,C6470&lt;=Dashboard!$H$5),AND(C6470="",Dashboard!$F$5&lt;=1980,Dashboard!$H$5&gt;=2016))),1,0)</f>
        <v>1</v>
      </c>
      <c r="Q6470" s="0" t="n">
        <f aca="false">J6470*P6470+ROW()*0.00000001</f>
        <v>0.2600647</v>
      </c>
    </row>
    <row r="6471" customFormat="false" ht="15" hidden="false" customHeight="false" outlineLevel="0" collapsed="false">
      <c r="A6471" s="0" t="s">
        <v>4843</v>
      </c>
      <c r="B6471" s="0" t="s">
        <v>76</v>
      </c>
      <c r="C6471" s="0" t="n">
        <v>2006</v>
      </c>
      <c r="D6471" s="0" t="s">
        <v>71</v>
      </c>
      <c r="E6471" s="0" t="s">
        <v>211</v>
      </c>
      <c r="F6471" s="0" t="n">
        <v>0</v>
      </c>
      <c r="G6471" s="0" t="n">
        <v>0</v>
      </c>
      <c r="H6471" s="0" t="n">
        <v>0.26</v>
      </c>
      <c r="I6471" s="0" t="n">
        <v>0</v>
      </c>
      <c r="J6471" s="0" t="n">
        <v>0.26</v>
      </c>
      <c r="N6471" s="0" t="s">
        <v>74</v>
      </c>
      <c r="P6471" s="0" t="n">
        <f aca="false">IF(AND(OR(Dashboard!$B$5="All",D6471=Dashboard!$B$5),OR(Dashboard!$D$5="All",N6471=Dashboard!$D$5),OR(AND(C6471&lt;&gt;"",C6471&gt;=Dashboard!$F$5,C6471&lt;=Dashboard!$H$5),AND(C6471="",Dashboard!$F$5&lt;=1980,Dashboard!$H$5&gt;=2016))),1,0)</f>
        <v>1</v>
      </c>
      <c r="Q6471" s="0" t="n">
        <f aca="false">J6471*P6471+ROW()*0.00000001</f>
        <v>0.26006471</v>
      </c>
    </row>
    <row r="6472" customFormat="false" ht="15" hidden="false" customHeight="false" outlineLevel="0" collapsed="false">
      <c r="A6472" s="0" t="s">
        <v>4844</v>
      </c>
      <c r="B6472" s="0" t="s">
        <v>85</v>
      </c>
      <c r="C6472" s="0" t="n">
        <v>2002</v>
      </c>
      <c r="D6472" s="0" t="s">
        <v>16</v>
      </c>
      <c r="E6472" s="0" t="s">
        <v>418</v>
      </c>
      <c r="F6472" s="0" t="n">
        <v>0.19</v>
      </c>
      <c r="G6472" s="0" t="n">
        <v>0.07</v>
      </c>
      <c r="H6472" s="0" t="n">
        <v>0</v>
      </c>
      <c r="I6472" s="0" t="n">
        <v>0</v>
      </c>
      <c r="J6472" s="0" t="n">
        <v>0.26</v>
      </c>
      <c r="N6472" s="0" t="s">
        <v>35</v>
      </c>
      <c r="P6472" s="0" t="n">
        <f aca="false">IF(AND(OR(Dashboard!$B$5="All",D6472=Dashboard!$B$5),OR(Dashboard!$D$5="All",N6472=Dashboard!$D$5),OR(AND(C6472&lt;&gt;"",C6472&gt;=Dashboard!$F$5,C6472&lt;=Dashboard!$H$5),AND(C6472="",Dashboard!$F$5&lt;=1980,Dashboard!$H$5&gt;=2016))),1,0)</f>
        <v>1</v>
      </c>
      <c r="Q6472" s="0" t="n">
        <f aca="false">J6472*P6472+ROW()*0.00000001</f>
        <v>0.26006472</v>
      </c>
    </row>
    <row r="6473" customFormat="false" ht="15" hidden="false" customHeight="false" outlineLevel="0" collapsed="false">
      <c r="A6473" s="0" t="s">
        <v>4845</v>
      </c>
      <c r="B6473" s="0" t="s">
        <v>85</v>
      </c>
      <c r="C6473" s="0" t="n">
        <v>2006</v>
      </c>
      <c r="D6473" s="0" t="s">
        <v>46</v>
      </c>
      <c r="E6473" s="0" t="s">
        <v>35</v>
      </c>
      <c r="F6473" s="0" t="n">
        <v>0</v>
      </c>
      <c r="G6473" s="0" t="n">
        <v>0</v>
      </c>
      <c r="H6473" s="0" t="n">
        <v>0.26</v>
      </c>
      <c r="I6473" s="0" t="n">
        <v>0.01</v>
      </c>
      <c r="J6473" s="0" t="n">
        <v>0.26</v>
      </c>
      <c r="K6473" s="0" t="n">
        <v>83</v>
      </c>
      <c r="L6473" s="0" t="n">
        <v>7.2</v>
      </c>
      <c r="M6473" s="0" t="s">
        <v>36</v>
      </c>
      <c r="N6473" s="0" t="s">
        <v>35</v>
      </c>
      <c r="O6473" s="0" t="s">
        <v>42</v>
      </c>
      <c r="P6473" s="0" t="n">
        <f aca="false">IF(AND(OR(Dashboard!$B$5="All",D6473=Dashboard!$B$5),OR(Dashboard!$D$5="All",N6473=Dashboard!$D$5),OR(AND(C6473&lt;&gt;"",C6473&gt;=Dashboard!$F$5,C6473&lt;=Dashboard!$H$5),AND(C6473="",Dashboard!$F$5&lt;=1980,Dashboard!$H$5&gt;=2016))),1,0)</f>
        <v>1</v>
      </c>
      <c r="Q6473" s="0" t="n">
        <f aca="false">J6473*P6473+ROW()*0.00000001</f>
        <v>0.26006473</v>
      </c>
    </row>
    <row r="6474" customFormat="false" ht="15" hidden="false" customHeight="false" outlineLevel="0" collapsed="false">
      <c r="A6474" s="0" t="s">
        <v>319</v>
      </c>
      <c r="B6474" s="0" t="s">
        <v>85</v>
      </c>
      <c r="C6474" s="0" t="n">
        <v>2005</v>
      </c>
      <c r="D6474" s="0" t="s">
        <v>41</v>
      </c>
      <c r="E6474" s="0" t="s">
        <v>142</v>
      </c>
      <c r="F6474" s="0" t="n">
        <v>0.19</v>
      </c>
      <c r="G6474" s="0" t="n">
        <v>0.07</v>
      </c>
      <c r="H6474" s="0" t="n">
        <v>0</v>
      </c>
      <c r="I6474" s="0" t="n">
        <v>0</v>
      </c>
      <c r="J6474" s="0" t="n">
        <v>0.26</v>
      </c>
      <c r="L6474" s="0" t="n">
        <v>8.3</v>
      </c>
      <c r="M6474" s="0" t="s">
        <v>36</v>
      </c>
      <c r="N6474" s="0" t="s">
        <v>35</v>
      </c>
      <c r="P6474" s="0" t="n">
        <f aca="false">IF(AND(OR(Dashboard!$B$5="All",D6474=Dashboard!$B$5),OR(Dashboard!$D$5="All",N6474=Dashboard!$D$5),OR(AND(C6474&lt;&gt;"",C6474&gt;=Dashboard!$F$5,C6474&lt;=Dashboard!$H$5),AND(C6474="",Dashboard!$F$5&lt;=1980,Dashboard!$H$5&gt;=2016))),1,0)</f>
        <v>1</v>
      </c>
      <c r="Q6474" s="0" t="n">
        <f aca="false">J6474*P6474+ROW()*0.00000001</f>
        <v>0.26006474</v>
      </c>
    </row>
    <row r="6475" customFormat="false" ht="15" hidden="false" customHeight="false" outlineLevel="0" collapsed="false">
      <c r="A6475" s="0" t="s">
        <v>4846</v>
      </c>
      <c r="B6475" s="0" t="s">
        <v>117</v>
      </c>
      <c r="C6475" s="0" t="n">
        <v>2000</v>
      </c>
      <c r="D6475" s="0" t="s">
        <v>58</v>
      </c>
      <c r="E6475" s="0" t="s">
        <v>91</v>
      </c>
      <c r="F6475" s="0" t="n">
        <v>0.15</v>
      </c>
      <c r="G6475" s="0" t="n">
        <v>0.1</v>
      </c>
      <c r="H6475" s="0" t="n">
        <v>0</v>
      </c>
      <c r="I6475" s="0" t="n">
        <v>0.02</v>
      </c>
      <c r="J6475" s="0" t="n">
        <v>0.26</v>
      </c>
      <c r="K6475" s="0" t="n">
        <v>76</v>
      </c>
      <c r="M6475" s="0" t="s">
        <v>36</v>
      </c>
      <c r="N6475" s="0" t="s">
        <v>74</v>
      </c>
      <c r="O6475" s="0" t="s">
        <v>37</v>
      </c>
      <c r="P6475" s="0" t="n">
        <f aca="false">IF(AND(OR(Dashboard!$B$5="All",D6475=Dashboard!$B$5),OR(Dashboard!$D$5="All",N6475=Dashboard!$D$5),OR(AND(C6475&lt;&gt;"",C6475&gt;=Dashboard!$F$5,C6475&lt;=Dashboard!$H$5),AND(C6475="",Dashboard!$F$5&lt;=1980,Dashboard!$H$5&gt;=2016))),1,0)</f>
        <v>1</v>
      </c>
      <c r="Q6475" s="0" t="n">
        <f aca="false">J6475*P6475+ROW()*0.00000001</f>
        <v>0.26006475</v>
      </c>
    </row>
    <row r="6476" customFormat="false" ht="15" hidden="false" customHeight="false" outlineLevel="0" collapsed="false">
      <c r="A6476" s="0" t="s">
        <v>1653</v>
      </c>
      <c r="B6476" s="0" t="s">
        <v>186</v>
      </c>
      <c r="C6476" s="0" t="n">
        <v>2002</v>
      </c>
      <c r="D6476" s="0" t="s">
        <v>56</v>
      </c>
      <c r="E6476" s="0" t="s">
        <v>234</v>
      </c>
      <c r="F6476" s="0" t="n">
        <v>0.2</v>
      </c>
      <c r="G6476" s="0" t="n">
        <v>0.05</v>
      </c>
      <c r="H6476" s="0" t="n">
        <v>0</v>
      </c>
      <c r="I6476" s="0" t="n">
        <v>0.01</v>
      </c>
      <c r="J6476" s="0" t="n">
        <v>0.26</v>
      </c>
      <c r="K6476" s="0" t="n">
        <v>67</v>
      </c>
      <c r="L6476" s="0" t="n">
        <v>7.6</v>
      </c>
      <c r="M6476" s="0" t="s">
        <v>103</v>
      </c>
      <c r="N6476" s="0" t="s">
        <v>35</v>
      </c>
      <c r="O6476" s="0" t="s">
        <v>67</v>
      </c>
      <c r="P6476" s="0" t="n">
        <f aca="false">IF(AND(OR(Dashboard!$B$5="All",D6476=Dashboard!$B$5),OR(Dashboard!$D$5="All",N6476=Dashboard!$D$5),OR(AND(C6476&lt;&gt;"",C6476&gt;=Dashboard!$F$5,C6476&lt;=Dashboard!$H$5),AND(C6476="",Dashboard!$F$5&lt;=1980,Dashboard!$H$5&gt;=2016))),1,0)</f>
        <v>1</v>
      </c>
      <c r="Q6476" s="0" t="n">
        <f aca="false">J6476*P6476+ROW()*0.00000001</f>
        <v>0.26006476</v>
      </c>
    </row>
    <row r="6477" customFormat="false" ht="15" hidden="false" customHeight="false" outlineLevel="0" collapsed="false">
      <c r="A6477" s="0" t="s">
        <v>1433</v>
      </c>
      <c r="B6477" s="0" t="s">
        <v>164</v>
      </c>
      <c r="D6477" s="0" t="s">
        <v>71</v>
      </c>
      <c r="E6477" s="0" t="s">
        <v>243</v>
      </c>
      <c r="F6477" s="0" t="n">
        <v>0.1</v>
      </c>
      <c r="G6477" s="0" t="n">
        <v>0.1</v>
      </c>
      <c r="H6477" s="0" t="n">
        <v>0</v>
      </c>
      <c r="I6477" s="0" t="n">
        <v>0.06</v>
      </c>
      <c r="J6477" s="0" t="n">
        <v>0.26</v>
      </c>
      <c r="M6477" s="0" t="s">
        <v>125</v>
      </c>
      <c r="N6477" s="0" t="s">
        <v>74</v>
      </c>
      <c r="P6477" s="0" t="n">
        <f aca="false">IF(AND(OR(Dashboard!$B$5="All",D6477=Dashboard!$B$5),OR(Dashboard!$D$5="All",N6477=Dashboard!$D$5),OR(AND(C6477&lt;&gt;"",C6477&gt;=Dashboard!$F$5,C6477&lt;=Dashboard!$H$5),AND(C6477="",Dashboard!$F$5&lt;=1980,Dashboard!$H$5&gt;=2016))),1,0)</f>
        <v>1</v>
      </c>
      <c r="Q6477" s="0" t="n">
        <f aca="false">J6477*P6477+ROW()*0.00000001</f>
        <v>0.26006477</v>
      </c>
    </row>
    <row r="6478" customFormat="false" ht="15" hidden="false" customHeight="false" outlineLevel="0" collapsed="false">
      <c r="A6478" s="0" t="s">
        <v>4847</v>
      </c>
      <c r="B6478" s="0" t="s">
        <v>76</v>
      </c>
      <c r="C6478" s="0" t="n">
        <v>2002</v>
      </c>
      <c r="D6478" s="0" t="s">
        <v>102</v>
      </c>
      <c r="E6478" s="0" t="s">
        <v>124</v>
      </c>
      <c r="F6478" s="0" t="n">
        <v>0.13</v>
      </c>
      <c r="G6478" s="0" t="n">
        <v>0.1</v>
      </c>
      <c r="H6478" s="0" t="n">
        <v>0</v>
      </c>
      <c r="I6478" s="0" t="n">
        <v>0.03</v>
      </c>
      <c r="J6478" s="0" t="n">
        <v>0.26</v>
      </c>
      <c r="N6478" s="0" t="s">
        <v>74</v>
      </c>
      <c r="P6478" s="0" t="n">
        <f aca="false">IF(AND(OR(Dashboard!$B$5="All",D6478=Dashboard!$B$5),OR(Dashboard!$D$5="All",N6478=Dashboard!$D$5),OR(AND(C6478&lt;&gt;"",C6478&gt;=Dashboard!$F$5,C6478&lt;=Dashboard!$H$5),AND(C6478="",Dashboard!$F$5&lt;=1980,Dashboard!$H$5&gt;=2016))),1,0)</f>
        <v>1</v>
      </c>
      <c r="Q6478" s="0" t="n">
        <f aca="false">J6478*P6478+ROW()*0.00000001</f>
        <v>0.26006478</v>
      </c>
    </row>
    <row r="6479" customFormat="false" ht="15" hidden="false" customHeight="false" outlineLevel="0" collapsed="false">
      <c r="A6479" s="0" t="s">
        <v>4848</v>
      </c>
      <c r="B6479" s="0" t="s">
        <v>50</v>
      </c>
      <c r="C6479" s="0" t="n">
        <v>2011</v>
      </c>
      <c r="D6479" s="0" t="s">
        <v>114</v>
      </c>
      <c r="E6479" s="0" t="s">
        <v>211</v>
      </c>
      <c r="F6479" s="0" t="n">
        <v>0</v>
      </c>
      <c r="G6479" s="0" t="n">
        <v>0</v>
      </c>
      <c r="H6479" s="0" t="n">
        <v>0.26</v>
      </c>
      <c r="I6479" s="0" t="n">
        <v>0</v>
      </c>
      <c r="J6479" s="0" t="n">
        <v>0.26</v>
      </c>
      <c r="N6479" s="0" t="s">
        <v>35</v>
      </c>
      <c r="P6479" s="0" t="n">
        <f aca="false">IF(AND(OR(Dashboard!$B$5="All",D6479=Dashboard!$B$5),OR(Dashboard!$D$5="All",N6479=Dashboard!$D$5),OR(AND(C6479&lt;&gt;"",C6479&gt;=Dashboard!$F$5,C6479&lt;=Dashboard!$H$5),AND(C6479="",Dashboard!$F$5&lt;=1980,Dashboard!$H$5&gt;=2016))),1,0)</f>
        <v>1</v>
      </c>
      <c r="Q6479" s="0" t="n">
        <f aca="false">J6479*P6479+ROW()*0.00000001</f>
        <v>0.26006479</v>
      </c>
    </row>
    <row r="6480" customFormat="false" ht="15" hidden="false" customHeight="false" outlineLevel="0" collapsed="false">
      <c r="A6480" s="0" t="s">
        <v>4849</v>
      </c>
      <c r="B6480" s="0" t="s">
        <v>70</v>
      </c>
      <c r="C6480" s="0" t="n">
        <v>2011</v>
      </c>
      <c r="D6480" s="0" t="s">
        <v>71</v>
      </c>
      <c r="E6480" s="0" t="s">
        <v>782</v>
      </c>
      <c r="F6480" s="0" t="n">
        <v>0.04</v>
      </c>
      <c r="G6480" s="0" t="n">
        <v>0.04</v>
      </c>
      <c r="H6480" s="0" t="n">
        <v>0.16</v>
      </c>
      <c r="I6480" s="0" t="n">
        <v>0.02</v>
      </c>
      <c r="J6480" s="0" t="n">
        <v>0.26</v>
      </c>
      <c r="K6480" s="0" t="n">
        <v>64</v>
      </c>
      <c r="L6480" s="0" t="n">
        <v>7.8</v>
      </c>
      <c r="M6480" s="0" t="s">
        <v>103</v>
      </c>
      <c r="N6480" s="0" t="s">
        <v>74</v>
      </c>
      <c r="O6480" s="0" t="s">
        <v>67</v>
      </c>
      <c r="P6480" s="0" t="n">
        <f aca="false">IF(AND(OR(Dashboard!$B$5="All",D6480=Dashboard!$B$5),OR(Dashboard!$D$5="All",N6480=Dashboard!$D$5),OR(AND(C6480&lt;&gt;"",C6480&gt;=Dashboard!$F$5,C6480&lt;=Dashboard!$H$5),AND(C6480="",Dashboard!$F$5&lt;=1980,Dashboard!$H$5&gt;=2016))),1,0)</f>
        <v>1</v>
      </c>
      <c r="Q6480" s="0" t="n">
        <f aca="false">J6480*P6480+ROW()*0.00000001</f>
        <v>0.2600648</v>
      </c>
    </row>
    <row r="6481" customFormat="false" ht="15" hidden="false" customHeight="false" outlineLevel="0" collapsed="false">
      <c r="A6481" s="0" t="s">
        <v>3204</v>
      </c>
      <c r="B6481" s="0" t="s">
        <v>33</v>
      </c>
      <c r="C6481" s="0" t="n">
        <v>2007</v>
      </c>
      <c r="D6481" s="0" t="s">
        <v>58</v>
      </c>
      <c r="E6481" s="0" t="s">
        <v>418</v>
      </c>
      <c r="F6481" s="0" t="n">
        <v>0.23</v>
      </c>
      <c r="G6481" s="0" t="n">
        <v>0.01</v>
      </c>
      <c r="H6481" s="0" t="n">
        <v>0</v>
      </c>
      <c r="I6481" s="0" t="n">
        <v>0.02</v>
      </c>
      <c r="J6481" s="0" t="n">
        <v>0.26</v>
      </c>
      <c r="L6481" s="0" t="n">
        <v>5</v>
      </c>
      <c r="M6481" s="0" t="s">
        <v>36</v>
      </c>
      <c r="N6481" s="0" t="s">
        <v>35</v>
      </c>
      <c r="P6481" s="0" t="n">
        <f aca="false">IF(AND(OR(Dashboard!$B$5="All",D6481=Dashboard!$B$5),OR(Dashboard!$D$5="All",N6481=Dashboard!$D$5),OR(AND(C6481&lt;&gt;"",C6481&gt;=Dashboard!$F$5,C6481&lt;=Dashboard!$H$5),AND(C6481="",Dashboard!$F$5&lt;=1980,Dashboard!$H$5&gt;=2016))),1,0)</f>
        <v>1</v>
      </c>
      <c r="Q6481" s="0" t="n">
        <f aca="false">J6481*P6481+ROW()*0.00000001</f>
        <v>0.26006481</v>
      </c>
    </row>
    <row r="6482" customFormat="false" ht="15" hidden="false" customHeight="false" outlineLevel="0" collapsed="false">
      <c r="A6482" s="0" t="s">
        <v>4850</v>
      </c>
      <c r="B6482" s="0" t="s">
        <v>50</v>
      </c>
      <c r="C6482" s="0" t="n">
        <v>2009</v>
      </c>
      <c r="D6482" s="0" t="s">
        <v>48</v>
      </c>
      <c r="E6482" s="0" t="s">
        <v>243</v>
      </c>
      <c r="F6482" s="0" t="n">
        <v>0</v>
      </c>
      <c r="G6482" s="0" t="n">
        <v>0.24</v>
      </c>
      <c r="H6482" s="0" t="n">
        <v>0</v>
      </c>
      <c r="I6482" s="0" t="n">
        <v>0.02</v>
      </c>
      <c r="J6482" s="0" t="n">
        <v>0.26</v>
      </c>
      <c r="N6482" s="0" t="s">
        <v>35</v>
      </c>
      <c r="P6482" s="0" t="n">
        <f aca="false">IF(AND(OR(Dashboard!$B$5="All",D6482=Dashboard!$B$5),OR(Dashboard!$D$5="All",N6482=Dashboard!$D$5),OR(AND(C6482&lt;&gt;"",C6482&gt;=Dashboard!$F$5,C6482&lt;=Dashboard!$H$5),AND(C6482="",Dashboard!$F$5&lt;=1980,Dashboard!$H$5&gt;=2016))),1,0)</f>
        <v>1</v>
      </c>
      <c r="Q6482" s="0" t="n">
        <f aca="false">J6482*P6482+ROW()*0.00000001</f>
        <v>0.26006482</v>
      </c>
    </row>
    <row r="6483" customFormat="false" ht="15" hidden="false" customHeight="false" outlineLevel="0" collapsed="false">
      <c r="A6483" s="0" t="s">
        <v>4851</v>
      </c>
      <c r="B6483" s="0" t="s">
        <v>164</v>
      </c>
      <c r="C6483" s="0" t="n">
        <v>2006</v>
      </c>
      <c r="D6483" s="0" t="s">
        <v>102</v>
      </c>
      <c r="E6483" s="0" t="s">
        <v>328</v>
      </c>
      <c r="F6483" s="0" t="n">
        <v>0.26</v>
      </c>
      <c r="G6483" s="0" t="n">
        <v>0</v>
      </c>
      <c r="H6483" s="0" t="n">
        <v>0</v>
      </c>
      <c r="I6483" s="0" t="n">
        <v>0</v>
      </c>
      <c r="J6483" s="0" t="n">
        <v>0.26</v>
      </c>
      <c r="K6483" s="0" t="n">
        <v>70</v>
      </c>
      <c r="L6483" s="0" t="n">
        <v>6.6</v>
      </c>
      <c r="M6483" s="0" t="s">
        <v>103</v>
      </c>
      <c r="N6483" s="0" t="s">
        <v>74</v>
      </c>
      <c r="O6483" s="0" t="s">
        <v>67</v>
      </c>
      <c r="P6483" s="0" t="n">
        <f aca="false">IF(AND(OR(Dashboard!$B$5="All",D6483=Dashboard!$B$5),OR(Dashboard!$D$5="All",N6483=Dashboard!$D$5),OR(AND(C6483&lt;&gt;"",C6483&gt;=Dashboard!$F$5,C6483&lt;=Dashboard!$H$5),AND(C6483="",Dashboard!$F$5&lt;=1980,Dashboard!$H$5&gt;=2016))),1,0)</f>
        <v>1</v>
      </c>
      <c r="Q6483" s="0" t="n">
        <f aca="false">J6483*P6483+ROW()*0.00000001</f>
        <v>0.26006483</v>
      </c>
    </row>
    <row r="6484" customFormat="false" ht="15" hidden="false" customHeight="false" outlineLevel="0" collapsed="false">
      <c r="A6484" s="0" t="s">
        <v>2590</v>
      </c>
      <c r="B6484" s="0" t="s">
        <v>64</v>
      </c>
      <c r="C6484" s="0" t="n">
        <v>2012</v>
      </c>
      <c r="D6484" s="0" t="s">
        <v>71</v>
      </c>
      <c r="E6484" s="0" t="s">
        <v>91</v>
      </c>
      <c r="F6484" s="0" t="n">
        <v>0.18</v>
      </c>
      <c r="G6484" s="0" t="n">
        <v>0.05</v>
      </c>
      <c r="H6484" s="0" t="n">
        <v>0</v>
      </c>
      <c r="I6484" s="0" t="n">
        <v>0.02</v>
      </c>
      <c r="J6484" s="0" t="n">
        <v>0.26</v>
      </c>
      <c r="K6484" s="0" t="n">
        <v>63</v>
      </c>
      <c r="L6484" s="0" t="n">
        <v>3.5</v>
      </c>
      <c r="M6484" s="0" t="s">
        <v>36</v>
      </c>
      <c r="N6484" s="0" t="s">
        <v>66</v>
      </c>
      <c r="O6484" s="0" t="s">
        <v>67</v>
      </c>
      <c r="P6484" s="0" t="n">
        <f aca="false">IF(AND(OR(Dashboard!$B$5="All",D6484=Dashboard!$B$5),OR(Dashboard!$D$5="All",N6484=Dashboard!$D$5),OR(AND(C6484&lt;&gt;"",C6484&gt;=Dashboard!$F$5,C6484&lt;=Dashboard!$H$5),AND(C6484="",Dashboard!$F$5&lt;=1980,Dashboard!$H$5&gt;=2016))),1,0)</f>
        <v>1</v>
      </c>
      <c r="Q6484" s="0" t="n">
        <f aca="false">J6484*P6484+ROW()*0.00000001</f>
        <v>0.26006484</v>
      </c>
    </row>
    <row r="6485" customFormat="false" ht="15" hidden="false" customHeight="false" outlineLevel="0" collapsed="false">
      <c r="A6485" s="0" t="s">
        <v>4852</v>
      </c>
      <c r="B6485" s="0" t="s">
        <v>70</v>
      </c>
      <c r="C6485" s="0" t="n">
        <v>2011</v>
      </c>
      <c r="D6485" s="0" t="s">
        <v>34</v>
      </c>
      <c r="E6485" s="0" t="s">
        <v>220</v>
      </c>
      <c r="F6485" s="0" t="n">
        <v>0</v>
      </c>
      <c r="G6485" s="0" t="n">
        <v>0</v>
      </c>
      <c r="H6485" s="0" t="n">
        <v>0.26</v>
      </c>
      <c r="I6485" s="0" t="n">
        <v>0</v>
      </c>
      <c r="J6485" s="0" t="n">
        <v>0.26</v>
      </c>
      <c r="N6485" s="0" t="s">
        <v>74</v>
      </c>
      <c r="P6485" s="0" t="n">
        <f aca="false">IF(AND(OR(Dashboard!$B$5="All",D6485=Dashboard!$B$5),OR(Dashboard!$D$5="All",N6485=Dashboard!$D$5),OR(AND(C6485&lt;&gt;"",C6485&gt;=Dashboard!$F$5,C6485&lt;=Dashboard!$H$5),AND(C6485="",Dashboard!$F$5&lt;=1980,Dashboard!$H$5&gt;=2016))),1,0)</f>
        <v>1</v>
      </c>
      <c r="Q6485" s="0" t="n">
        <f aca="false">J6485*P6485+ROW()*0.00000001</f>
        <v>0.26006485</v>
      </c>
    </row>
    <row r="6486" customFormat="false" ht="15" hidden="false" customHeight="false" outlineLevel="0" collapsed="false">
      <c r="A6486" s="0" t="s">
        <v>2660</v>
      </c>
      <c r="B6486" s="0" t="s">
        <v>33</v>
      </c>
      <c r="C6486" s="0" t="n">
        <v>2009</v>
      </c>
      <c r="D6486" s="0" t="s">
        <v>34</v>
      </c>
      <c r="E6486" s="0" t="s">
        <v>72</v>
      </c>
      <c r="F6486" s="0" t="n">
        <v>0.24</v>
      </c>
      <c r="G6486" s="0" t="n">
        <v>0</v>
      </c>
      <c r="H6486" s="0" t="n">
        <v>0</v>
      </c>
      <c r="I6486" s="0" t="n">
        <v>0.02</v>
      </c>
      <c r="J6486" s="0" t="n">
        <v>0.26</v>
      </c>
      <c r="K6486" s="0" t="n">
        <v>61</v>
      </c>
      <c r="L6486" s="0" t="n">
        <v>4.5</v>
      </c>
      <c r="M6486" s="0" t="s">
        <v>36</v>
      </c>
      <c r="N6486" s="0" t="s">
        <v>35</v>
      </c>
      <c r="O6486" s="0" t="s">
        <v>67</v>
      </c>
      <c r="P6486" s="0" t="n">
        <f aca="false">IF(AND(OR(Dashboard!$B$5="All",D6486=Dashboard!$B$5),OR(Dashboard!$D$5="All",N6486=Dashboard!$D$5),OR(AND(C6486&lt;&gt;"",C6486&gt;=Dashboard!$F$5,C6486&lt;=Dashboard!$H$5),AND(C6486="",Dashboard!$F$5&lt;=1980,Dashboard!$H$5&gt;=2016))),1,0)</f>
        <v>1</v>
      </c>
      <c r="Q6486" s="0" t="n">
        <f aca="false">J6486*P6486+ROW()*0.00000001</f>
        <v>0.26006486</v>
      </c>
    </row>
    <row r="6487" customFormat="false" ht="15" hidden="false" customHeight="false" outlineLevel="0" collapsed="false">
      <c r="A6487" s="0" t="s">
        <v>4853</v>
      </c>
      <c r="B6487" s="0" t="s">
        <v>85</v>
      </c>
      <c r="C6487" s="0" t="n">
        <v>2006</v>
      </c>
      <c r="D6487" s="0" t="s">
        <v>52</v>
      </c>
      <c r="E6487" s="0" t="s">
        <v>220</v>
      </c>
      <c r="F6487" s="0" t="n">
        <v>0.14</v>
      </c>
      <c r="G6487" s="0" t="n">
        <v>0.05</v>
      </c>
      <c r="H6487" s="0" t="n">
        <v>0.07</v>
      </c>
      <c r="I6487" s="0" t="n">
        <v>0.01</v>
      </c>
      <c r="J6487" s="0" t="n">
        <v>0.26</v>
      </c>
      <c r="N6487" s="0" t="s">
        <v>35</v>
      </c>
      <c r="P6487" s="0" t="n">
        <f aca="false">IF(AND(OR(Dashboard!$B$5="All",D6487=Dashboard!$B$5),OR(Dashboard!$D$5="All",N6487=Dashboard!$D$5),OR(AND(C6487&lt;&gt;"",C6487&gt;=Dashboard!$F$5,C6487&lt;=Dashboard!$H$5),AND(C6487="",Dashboard!$F$5&lt;=1980,Dashboard!$H$5&gt;=2016))),1,0)</f>
        <v>1</v>
      </c>
      <c r="Q6487" s="0" t="n">
        <f aca="false">J6487*P6487+ROW()*0.00000001</f>
        <v>0.26006487</v>
      </c>
    </row>
    <row r="6488" customFormat="false" ht="15" hidden="false" customHeight="false" outlineLevel="0" collapsed="false">
      <c r="A6488" s="0" t="s">
        <v>2699</v>
      </c>
      <c r="B6488" s="0" t="s">
        <v>172</v>
      </c>
      <c r="C6488" s="0" t="n">
        <v>2016</v>
      </c>
      <c r="D6488" s="0" t="s">
        <v>34</v>
      </c>
      <c r="E6488" s="0" t="s">
        <v>72</v>
      </c>
      <c r="F6488" s="0" t="n">
        <v>0.12</v>
      </c>
      <c r="G6488" s="0" t="n">
        <v>0.12</v>
      </c>
      <c r="H6488" s="0" t="n">
        <v>0</v>
      </c>
      <c r="I6488" s="0" t="n">
        <v>0.02</v>
      </c>
      <c r="J6488" s="0" t="n">
        <v>0.26</v>
      </c>
      <c r="K6488" s="0" t="n">
        <v>68</v>
      </c>
      <c r="L6488" s="0" t="n">
        <v>5.5</v>
      </c>
      <c r="M6488" s="0" t="s">
        <v>103</v>
      </c>
      <c r="N6488" s="0" t="s">
        <v>66</v>
      </c>
      <c r="O6488" s="0" t="s">
        <v>67</v>
      </c>
      <c r="P6488" s="0" t="n">
        <f aca="false">IF(AND(OR(Dashboard!$B$5="All",D6488=Dashboard!$B$5),OR(Dashboard!$D$5="All",N6488=Dashboard!$D$5),OR(AND(C6488&lt;&gt;"",C6488&gt;=Dashboard!$F$5,C6488&lt;=Dashboard!$H$5),AND(C6488="",Dashboard!$F$5&lt;=1980,Dashboard!$H$5&gt;=2016))),1,0)</f>
        <v>1</v>
      </c>
      <c r="Q6488" s="0" t="n">
        <f aca="false">J6488*P6488+ROW()*0.00000001</f>
        <v>0.26006488</v>
      </c>
    </row>
    <row r="6489" customFormat="false" ht="15" hidden="false" customHeight="false" outlineLevel="0" collapsed="false">
      <c r="A6489" s="0" t="s">
        <v>4854</v>
      </c>
      <c r="B6489" s="0" t="s">
        <v>85</v>
      </c>
      <c r="C6489" s="0" t="n">
        <v>2003</v>
      </c>
      <c r="D6489" s="0" t="s">
        <v>34</v>
      </c>
      <c r="E6489" s="0" t="s">
        <v>220</v>
      </c>
      <c r="F6489" s="0" t="n">
        <v>0</v>
      </c>
      <c r="G6489" s="0" t="n">
        <v>0</v>
      </c>
      <c r="H6489" s="0" t="n">
        <v>0.25</v>
      </c>
      <c r="I6489" s="0" t="n">
        <v>0.01</v>
      </c>
      <c r="J6489" s="0" t="n">
        <v>0.26</v>
      </c>
      <c r="N6489" s="0" t="s">
        <v>35</v>
      </c>
      <c r="P6489" s="0" t="n">
        <f aca="false">IF(AND(OR(Dashboard!$B$5="All",D6489=Dashboard!$B$5),OR(Dashboard!$D$5="All",N6489=Dashboard!$D$5),OR(AND(C6489&lt;&gt;"",C6489&gt;=Dashboard!$F$5,C6489&lt;=Dashboard!$H$5),AND(C6489="",Dashboard!$F$5&lt;=1980,Dashboard!$H$5&gt;=2016))),1,0)</f>
        <v>1</v>
      </c>
      <c r="Q6489" s="0" t="n">
        <f aca="false">J6489*P6489+ROW()*0.00000001</f>
        <v>0.26006489</v>
      </c>
    </row>
    <row r="6490" customFormat="false" ht="15" hidden="false" customHeight="false" outlineLevel="0" collapsed="false">
      <c r="A6490" s="0" t="s">
        <v>4855</v>
      </c>
      <c r="B6490" s="0" t="s">
        <v>64</v>
      </c>
      <c r="C6490" s="0" t="n">
        <v>2007</v>
      </c>
      <c r="D6490" s="0" t="s">
        <v>246</v>
      </c>
      <c r="E6490" s="0" t="s">
        <v>257</v>
      </c>
      <c r="F6490" s="0" t="n">
        <v>0.21</v>
      </c>
      <c r="G6490" s="0" t="n">
        <v>0.02</v>
      </c>
      <c r="H6490" s="0" t="n">
        <v>0</v>
      </c>
      <c r="I6490" s="0" t="n">
        <v>0.02</v>
      </c>
      <c r="J6490" s="0" t="n">
        <v>0.26</v>
      </c>
      <c r="K6490" s="0" t="n">
        <v>73</v>
      </c>
      <c r="L6490" s="0" t="n">
        <v>7.1</v>
      </c>
      <c r="M6490" s="0" t="s">
        <v>103</v>
      </c>
      <c r="N6490" s="0" t="s">
        <v>66</v>
      </c>
      <c r="O6490" s="0" t="s">
        <v>37</v>
      </c>
      <c r="P6490" s="0" t="n">
        <f aca="false">IF(AND(OR(Dashboard!$B$5="All",D6490=Dashboard!$B$5),OR(Dashboard!$D$5="All",N6490=Dashboard!$D$5),OR(AND(C6490&lt;&gt;"",C6490&gt;=Dashboard!$F$5,C6490&lt;=Dashboard!$H$5),AND(C6490="",Dashboard!$F$5&lt;=1980,Dashboard!$H$5&gt;=2016))),1,0)</f>
        <v>1</v>
      </c>
      <c r="Q6490" s="0" t="n">
        <f aca="false">J6490*P6490+ROW()*0.00000001</f>
        <v>0.2600649</v>
      </c>
    </row>
    <row r="6491" customFormat="false" ht="15" hidden="false" customHeight="false" outlineLevel="0" collapsed="false">
      <c r="A6491" s="0" t="s">
        <v>4856</v>
      </c>
      <c r="B6491" s="0" t="s">
        <v>85</v>
      </c>
      <c r="C6491" s="0" t="n">
        <v>2004</v>
      </c>
      <c r="D6491" s="0" t="s">
        <v>114</v>
      </c>
      <c r="E6491" s="0" t="s">
        <v>996</v>
      </c>
      <c r="F6491" s="0" t="n">
        <v>0</v>
      </c>
      <c r="G6491" s="0" t="n">
        <v>0</v>
      </c>
      <c r="H6491" s="0" t="n">
        <v>0.25</v>
      </c>
      <c r="I6491" s="0" t="n">
        <v>0.01</v>
      </c>
      <c r="J6491" s="0" t="n">
        <v>0.26</v>
      </c>
      <c r="N6491" s="0" t="s">
        <v>35</v>
      </c>
      <c r="P6491" s="0" t="n">
        <f aca="false">IF(AND(OR(Dashboard!$B$5="All",D6491=Dashboard!$B$5),OR(Dashboard!$D$5="All",N6491=Dashboard!$D$5),OR(AND(C6491&lt;&gt;"",C6491&gt;=Dashboard!$F$5,C6491&lt;=Dashboard!$H$5),AND(C6491="",Dashboard!$F$5&lt;=1980,Dashboard!$H$5&gt;=2016))),1,0)</f>
        <v>1</v>
      </c>
      <c r="Q6491" s="0" t="n">
        <f aca="false">J6491*P6491+ROW()*0.00000001</f>
        <v>0.26006491</v>
      </c>
    </row>
    <row r="6492" customFormat="false" ht="15" hidden="false" customHeight="false" outlineLevel="0" collapsed="false">
      <c r="A6492" s="0" t="s">
        <v>4857</v>
      </c>
      <c r="B6492" s="0" t="s">
        <v>76</v>
      </c>
      <c r="C6492" s="0" t="n">
        <v>2002</v>
      </c>
      <c r="D6492" s="0" t="s">
        <v>41</v>
      </c>
      <c r="E6492" s="0" t="s">
        <v>3332</v>
      </c>
      <c r="F6492" s="0" t="n">
        <v>0.13</v>
      </c>
      <c r="G6492" s="0" t="n">
        <v>0.1</v>
      </c>
      <c r="H6492" s="0" t="n">
        <v>0</v>
      </c>
      <c r="I6492" s="0" t="n">
        <v>0.03</v>
      </c>
      <c r="J6492" s="0" t="n">
        <v>0.26</v>
      </c>
      <c r="K6492" s="0" t="n">
        <v>59</v>
      </c>
      <c r="L6492" s="0" t="n">
        <v>9</v>
      </c>
      <c r="M6492" s="0" t="s">
        <v>36</v>
      </c>
      <c r="N6492" s="0" t="s">
        <v>74</v>
      </c>
      <c r="O6492" s="0" t="s">
        <v>53</v>
      </c>
      <c r="P6492" s="0" t="n">
        <f aca="false">IF(AND(OR(Dashboard!$B$5="All",D6492=Dashboard!$B$5),OR(Dashboard!$D$5="All",N6492=Dashboard!$D$5),OR(AND(C6492&lt;&gt;"",C6492&gt;=Dashboard!$F$5,C6492&lt;=Dashboard!$H$5),AND(C6492="",Dashboard!$F$5&lt;=1980,Dashboard!$H$5&gt;=2016))),1,0)</f>
        <v>1</v>
      </c>
      <c r="Q6492" s="0" t="n">
        <f aca="false">J6492*P6492+ROW()*0.00000001</f>
        <v>0.26006492</v>
      </c>
    </row>
    <row r="6493" customFormat="false" ht="15" hidden="false" customHeight="false" outlineLevel="0" collapsed="false">
      <c r="A6493" s="0" t="s">
        <v>1648</v>
      </c>
      <c r="B6493" s="0" t="s">
        <v>172</v>
      </c>
      <c r="C6493" s="0" t="n">
        <v>2015</v>
      </c>
      <c r="D6493" s="0" t="s">
        <v>41</v>
      </c>
      <c r="E6493" s="0" t="s">
        <v>1649</v>
      </c>
      <c r="F6493" s="0" t="n">
        <v>0.11</v>
      </c>
      <c r="G6493" s="0" t="n">
        <v>0.13</v>
      </c>
      <c r="H6493" s="0" t="n">
        <v>0</v>
      </c>
      <c r="I6493" s="0" t="n">
        <v>0.02</v>
      </c>
      <c r="J6493" s="0" t="n">
        <v>0.26</v>
      </c>
      <c r="K6493" s="0" t="n">
        <v>81</v>
      </c>
      <c r="L6493" s="0" t="n">
        <v>5.8</v>
      </c>
      <c r="M6493" s="0" t="s">
        <v>36</v>
      </c>
      <c r="N6493" s="0" t="s">
        <v>66</v>
      </c>
      <c r="O6493" s="0" t="s">
        <v>42</v>
      </c>
      <c r="P6493" s="0" t="n">
        <f aca="false">IF(AND(OR(Dashboard!$B$5="All",D6493=Dashboard!$B$5),OR(Dashboard!$D$5="All",N6493=Dashboard!$D$5),OR(AND(C6493&lt;&gt;"",C6493&gt;=Dashboard!$F$5,C6493&lt;=Dashboard!$H$5),AND(C6493="",Dashboard!$F$5&lt;=1980,Dashboard!$H$5&gt;=2016))),1,0)</f>
        <v>1</v>
      </c>
      <c r="Q6493" s="0" t="n">
        <f aca="false">J6493*P6493+ROW()*0.00000001</f>
        <v>0.26006493</v>
      </c>
    </row>
    <row r="6494" customFormat="false" ht="15" hidden="false" customHeight="false" outlineLevel="0" collapsed="false">
      <c r="A6494" s="0" t="s">
        <v>2340</v>
      </c>
      <c r="B6494" s="0" t="s">
        <v>164</v>
      </c>
      <c r="C6494" s="0" t="n">
        <v>2009</v>
      </c>
      <c r="D6494" s="0" t="s">
        <v>34</v>
      </c>
      <c r="E6494" s="0" t="s">
        <v>89</v>
      </c>
      <c r="F6494" s="0" t="n">
        <v>0.24</v>
      </c>
      <c r="G6494" s="0" t="n">
        <v>0</v>
      </c>
      <c r="H6494" s="0" t="n">
        <v>0</v>
      </c>
      <c r="I6494" s="0" t="n">
        <v>0.02</v>
      </c>
      <c r="J6494" s="0" t="n">
        <v>0.26</v>
      </c>
      <c r="K6494" s="0" t="n">
        <v>78</v>
      </c>
      <c r="L6494" s="0" t="n">
        <v>6.9</v>
      </c>
      <c r="M6494" s="0" t="s">
        <v>36</v>
      </c>
      <c r="N6494" s="0" t="s">
        <v>74</v>
      </c>
      <c r="O6494" s="0" t="s">
        <v>37</v>
      </c>
      <c r="P6494" s="0" t="n">
        <f aca="false">IF(AND(OR(Dashboard!$B$5="All",D6494=Dashboard!$B$5),OR(Dashboard!$D$5="All",N6494=Dashboard!$D$5),OR(AND(C6494&lt;&gt;"",C6494&gt;=Dashboard!$F$5,C6494&lt;=Dashboard!$H$5),AND(C6494="",Dashboard!$F$5&lt;=1980,Dashboard!$H$5&gt;=2016))),1,0)</f>
        <v>1</v>
      </c>
      <c r="Q6494" s="0" t="n">
        <f aca="false">J6494*P6494+ROW()*0.00000001</f>
        <v>0.26006494</v>
      </c>
    </row>
    <row r="6495" customFormat="false" ht="15" hidden="false" customHeight="false" outlineLevel="0" collapsed="false">
      <c r="A6495" s="0" t="s">
        <v>4858</v>
      </c>
      <c r="B6495" s="0" t="s">
        <v>117</v>
      </c>
      <c r="C6495" s="0" t="n">
        <v>1999</v>
      </c>
      <c r="D6495" s="0" t="s">
        <v>52</v>
      </c>
      <c r="E6495" s="0" t="s">
        <v>310</v>
      </c>
      <c r="F6495" s="0" t="n">
        <v>0.04</v>
      </c>
      <c r="G6495" s="0" t="n">
        <v>0.03</v>
      </c>
      <c r="H6495" s="0" t="n">
        <v>0.18</v>
      </c>
      <c r="I6495" s="0" t="n">
        <v>0.02</v>
      </c>
      <c r="J6495" s="0" t="n">
        <v>0.26</v>
      </c>
      <c r="K6495" s="0" t="n">
        <v>66</v>
      </c>
      <c r="L6495" s="0" t="n">
        <v>8.9</v>
      </c>
      <c r="M6495" s="0" t="s">
        <v>36</v>
      </c>
      <c r="N6495" s="0" t="s">
        <v>74</v>
      </c>
      <c r="O6495" s="0" t="s">
        <v>67</v>
      </c>
      <c r="P6495" s="0" t="n">
        <f aca="false">IF(AND(OR(Dashboard!$B$5="All",D6495=Dashboard!$B$5),OR(Dashboard!$D$5="All",N6495=Dashboard!$D$5),OR(AND(C6495&lt;&gt;"",C6495&gt;=Dashboard!$F$5,C6495&lt;=Dashboard!$H$5),AND(C6495="",Dashboard!$F$5&lt;=1980,Dashboard!$H$5&gt;=2016))),1,0)</f>
        <v>1</v>
      </c>
      <c r="Q6495" s="0" t="n">
        <f aca="false">J6495*P6495+ROW()*0.00000001</f>
        <v>0.26006495</v>
      </c>
    </row>
    <row r="6496" customFormat="false" ht="15" hidden="false" customHeight="false" outlineLevel="0" collapsed="false">
      <c r="A6496" s="0" t="s">
        <v>4859</v>
      </c>
      <c r="B6496" s="0" t="s">
        <v>33</v>
      </c>
      <c r="C6496" s="0" t="n">
        <v>2011</v>
      </c>
      <c r="D6496" s="0" t="s">
        <v>46</v>
      </c>
      <c r="E6496" s="0" t="s">
        <v>35</v>
      </c>
      <c r="F6496" s="0" t="n">
        <v>0</v>
      </c>
      <c r="G6496" s="0" t="n">
        <v>0.01</v>
      </c>
      <c r="H6496" s="0" t="n">
        <v>0.25</v>
      </c>
      <c r="I6496" s="0" t="n">
        <v>0</v>
      </c>
      <c r="J6496" s="0" t="n">
        <v>0.26</v>
      </c>
      <c r="K6496" s="0" t="n">
        <v>59</v>
      </c>
      <c r="L6496" s="0" t="n">
        <v>7.9</v>
      </c>
      <c r="N6496" s="0" t="s">
        <v>35</v>
      </c>
      <c r="O6496" s="0" t="s">
        <v>53</v>
      </c>
      <c r="P6496" s="0" t="n">
        <f aca="false">IF(AND(OR(Dashboard!$B$5="All",D6496=Dashboard!$B$5),OR(Dashboard!$D$5="All",N6496=Dashboard!$D$5),OR(AND(C6496&lt;&gt;"",C6496&gt;=Dashboard!$F$5,C6496&lt;=Dashboard!$H$5),AND(C6496="",Dashboard!$F$5&lt;=1980,Dashboard!$H$5&gt;=2016))),1,0)</f>
        <v>1</v>
      </c>
      <c r="Q6496" s="0" t="n">
        <f aca="false">J6496*P6496+ROW()*0.00000001</f>
        <v>0.26006496</v>
      </c>
    </row>
    <row r="6497" customFormat="false" ht="15" hidden="false" customHeight="false" outlineLevel="0" collapsed="false">
      <c r="A6497" s="0" t="s">
        <v>2896</v>
      </c>
      <c r="B6497" s="0" t="s">
        <v>70</v>
      </c>
      <c r="C6497" s="0" t="n">
        <v>2014</v>
      </c>
      <c r="D6497" s="0" t="s">
        <v>71</v>
      </c>
      <c r="E6497" s="0" t="s">
        <v>91</v>
      </c>
      <c r="F6497" s="0" t="n">
        <v>0.06</v>
      </c>
      <c r="G6497" s="0" t="n">
        <v>0.14</v>
      </c>
      <c r="H6497" s="0" t="n">
        <v>0.02</v>
      </c>
      <c r="I6497" s="0" t="n">
        <v>0.04</v>
      </c>
      <c r="J6497" s="0" t="n">
        <v>0.26</v>
      </c>
      <c r="N6497" s="0" t="s">
        <v>74</v>
      </c>
      <c r="P6497" s="0" t="n">
        <f aca="false">IF(AND(OR(Dashboard!$B$5="All",D6497=Dashboard!$B$5),OR(Dashboard!$D$5="All",N6497=Dashboard!$D$5),OR(AND(C6497&lt;&gt;"",C6497&gt;=Dashboard!$F$5,C6497&lt;=Dashboard!$H$5),AND(C6497="",Dashboard!$F$5&lt;=1980,Dashboard!$H$5&gt;=2016))),1,0)</f>
        <v>1</v>
      </c>
      <c r="Q6497" s="0" t="n">
        <f aca="false">J6497*P6497+ROW()*0.00000001</f>
        <v>0.26006497</v>
      </c>
    </row>
    <row r="6498" customFormat="false" ht="15" hidden="false" customHeight="false" outlineLevel="0" collapsed="false">
      <c r="A6498" s="0" t="s">
        <v>4860</v>
      </c>
      <c r="B6498" s="0" t="s">
        <v>164</v>
      </c>
      <c r="C6498" s="0" t="n">
        <v>2009</v>
      </c>
      <c r="D6498" s="0" t="s">
        <v>52</v>
      </c>
      <c r="E6498" s="0" t="s">
        <v>154</v>
      </c>
      <c r="F6498" s="0" t="n">
        <v>0</v>
      </c>
      <c r="G6498" s="0" t="n">
        <v>0</v>
      </c>
      <c r="H6498" s="0" t="n">
        <v>0.26</v>
      </c>
      <c r="I6498" s="0" t="n">
        <v>0</v>
      </c>
      <c r="J6498" s="0" t="n">
        <v>0.26</v>
      </c>
      <c r="N6498" s="0" t="s">
        <v>74</v>
      </c>
      <c r="P6498" s="0" t="n">
        <f aca="false">IF(AND(OR(Dashboard!$B$5="All",D6498=Dashboard!$B$5),OR(Dashboard!$D$5="All",N6498=Dashboard!$D$5),OR(AND(C6498&lt;&gt;"",C6498&gt;=Dashboard!$F$5,C6498&lt;=Dashboard!$H$5),AND(C6498="",Dashboard!$F$5&lt;=1980,Dashboard!$H$5&gt;=2016))),1,0)</f>
        <v>1</v>
      </c>
      <c r="Q6498" s="0" t="n">
        <f aca="false">J6498*P6498+ROW()*0.00000001</f>
        <v>0.26006498</v>
      </c>
    </row>
    <row r="6499" customFormat="false" ht="15" hidden="false" customHeight="false" outlineLevel="0" collapsed="false">
      <c r="A6499" s="0" t="s">
        <v>4861</v>
      </c>
      <c r="B6499" s="0" t="s">
        <v>164</v>
      </c>
      <c r="C6499" s="0" t="n">
        <v>2008</v>
      </c>
      <c r="D6499" s="0" t="s">
        <v>102</v>
      </c>
      <c r="E6499" s="0" t="s">
        <v>328</v>
      </c>
      <c r="F6499" s="0" t="n">
        <v>0</v>
      </c>
      <c r="G6499" s="0" t="n">
        <v>0</v>
      </c>
      <c r="H6499" s="0" t="n">
        <v>0.26</v>
      </c>
      <c r="I6499" s="0" t="n">
        <v>0</v>
      </c>
      <c r="J6499" s="0" t="n">
        <v>0.26</v>
      </c>
      <c r="N6499" s="0" t="s">
        <v>74</v>
      </c>
      <c r="P6499" s="0" t="n">
        <f aca="false">IF(AND(OR(Dashboard!$B$5="All",D6499=Dashboard!$B$5),OR(Dashboard!$D$5="All",N6499=Dashboard!$D$5),OR(AND(C6499&lt;&gt;"",C6499&gt;=Dashboard!$F$5,C6499&lt;=Dashboard!$H$5),AND(C6499="",Dashboard!$F$5&lt;=1980,Dashboard!$H$5&gt;=2016))),1,0)</f>
        <v>1</v>
      </c>
      <c r="Q6499" s="0" t="n">
        <f aca="false">J6499*P6499+ROW()*0.00000001</f>
        <v>0.26006499</v>
      </c>
    </row>
    <row r="6500" customFormat="false" ht="15" hidden="false" customHeight="false" outlineLevel="0" collapsed="false">
      <c r="A6500" s="0" t="s">
        <v>4862</v>
      </c>
      <c r="B6500" s="0" t="s">
        <v>164</v>
      </c>
      <c r="C6500" s="0" t="n">
        <v>2009</v>
      </c>
      <c r="D6500" s="0" t="s">
        <v>71</v>
      </c>
      <c r="E6500" s="0" t="s">
        <v>211</v>
      </c>
      <c r="F6500" s="0" t="n">
        <v>0</v>
      </c>
      <c r="G6500" s="0" t="n">
        <v>0</v>
      </c>
      <c r="H6500" s="0" t="n">
        <v>0.26</v>
      </c>
      <c r="I6500" s="0" t="n">
        <v>0</v>
      </c>
      <c r="J6500" s="0" t="n">
        <v>0.26</v>
      </c>
      <c r="N6500" s="0" t="s">
        <v>74</v>
      </c>
      <c r="P6500" s="0" t="n">
        <f aca="false">IF(AND(OR(Dashboard!$B$5="All",D6500=Dashboard!$B$5),OR(Dashboard!$D$5="All",N6500=Dashboard!$D$5),OR(AND(C6500&lt;&gt;"",C6500&gt;=Dashboard!$F$5,C6500&lt;=Dashboard!$H$5),AND(C6500="",Dashboard!$F$5&lt;=1980,Dashboard!$H$5&gt;=2016))),1,0)</f>
        <v>1</v>
      </c>
      <c r="Q6500" s="0" t="n">
        <f aca="false">J6500*P6500+ROW()*0.00000001</f>
        <v>0.260065</v>
      </c>
    </row>
    <row r="6501" customFormat="false" ht="15" hidden="false" customHeight="false" outlineLevel="0" collapsed="false">
      <c r="A6501" s="0" t="s">
        <v>4863</v>
      </c>
      <c r="B6501" s="0" t="s">
        <v>108</v>
      </c>
      <c r="C6501" s="0" t="n">
        <v>1999</v>
      </c>
      <c r="D6501" s="0" t="s">
        <v>56</v>
      </c>
      <c r="E6501" s="0" t="s">
        <v>449</v>
      </c>
      <c r="F6501" s="0" t="n">
        <v>0.21</v>
      </c>
      <c r="G6501" s="0" t="n">
        <v>0.05</v>
      </c>
      <c r="H6501" s="0" t="n">
        <v>0</v>
      </c>
      <c r="I6501" s="0" t="n">
        <v>0</v>
      </c>
      <c r="J6501" s="0" t="n">
        <v>0.26</v>
      </c>
      <c r="N6501" s="0" t="s">
        <v>35</v>
      </c>
      <c r="P6501" s="0" t="n">
        <f aca="false">IF(AND(OR(Dashboard!$B$5="All",D6501=Dashboard!$B$5),OR(Dashboard!$D$5="All",N6501=Dashboard!$D$5),OR(AND(C6501&lt;&gt;"",C6501&gt;=Dashboard!$F$5,C6501&lt;=Dashboard!$H$5),AND(C6501="",Dashboard!$F$5&lt;=1980,Dashboard!$H$5&gt;=2016))),1,0)</f>
        <v>1</v>
      </c>
      <c r="Q6501" s="0" t="n">
        <f aca="false">J6501*P6501+ROW()*0.00000001</f>
        <v>0.26006501</v>
      </c>
    </row>
    <row r="6502" customFormat="false" ht="15" hidden="false" customHeight="false" outlineLevel="0" collapsed="false">
      <c r="A6502" s="0" t="s">
        <v>2568</v>
      </c>
      <c r="B6502" s="0" t="s">
        <v>108</v>
      </c>
      <c r="C6502" s="0" t="n">
        <v>1996</v>
      </c>
      <c r="D6502" s="0" t="s">
        <v>71</v>
      </c>
      <c r="E6502" s="0" t="s">
        <v>91</v>
      </c>
      <c r="F6502" s="0" t="n">
        <v>0.21</v>
      </c>
      <c r="G6502" s="0" t="n">
        <v>0.05</v>
      </c>
      <c r="H6502" s="0" t="n">
        <v>0</v>
      </c>
      <c r="I6502" s="0" t="n">
        <v>0</v>
      </c>
      <c r="J6502" s="0" t="n">
        <v>0.26</v>
      </c>
      <c r="N6502" s="0" t="s">
        <v>35</v>
      </c>
      <c r="P6502" s="0" t="n">
        <f aca="false">IF(AND(OR(Dashboard!$B$5="All",D6502=Dashboard!$B$5),OR(Dashboard!$D$5="All",N6502=Dashboard!$D$5),OR(AND(C6502&lt;&gt;"",C6502&gt;=Dashboard!$F$5,C6502&lt;=Dashboard!$H$5),AND(C6502="",Dashboard!$F$5&lt;=1980,Dashboard!$H$5&gt;=2016))),1,0)</f>
        <v>1</v>
      </c>
      <c r="Q6502" s="0" t="n">
        <f aca="false">J6502*P6502+ROW()*0.00000001</f>
        <v>0.26006502</v>
      </c>
    </row>
    <row r="6503" customFormat="false" ht="15" hidden="false" customHeight="false" outlineLevel="0" collapsed="false">
      <c r="A6503" s="0" t="s">
        <v>4864</v>
      </c>
      <c r="B6503" s="0" t="s">
        <v>108</v>
      </c>
      <c r="C6503" s="0" t="n">
        <v>2000</v>
      </c>
      <c r="D6503" s="0" t="s">
        <v>58</v>
      </c>
      <c r="E6503" s="0" t="s">
        <v>234</v>
      </c>
      <c r="F6503" s="0" t="n">
        <v>0.21</v>
      </c>
      <c r="G6503" s="0" t="n">
        <v>0.05</v>
      </c>
      <c r="H6503" s="0" t="n">
        <v>0</v>
      </c>
      <c r="I6503" s="0" t="n">
        <v>0</v>
      </c>
      <c r="J6503" s="0" t="n">
        <v>0.26</v>
      </c>
      <c r="N6503" s="0" t="s">
        <v>35</v>
      </c>
      <c r="P6503" s="0" t="n">
        <f aca="false">IF(AND(OR(Dashboard!$B$5="All",D6503=Dashboard!$B$5),OR(Dashboard!$D$5="All",N6503=Dashboard!$D$5),OR(AND(C6503&lt;&gt;"",C6503&gt;=Dashboard!$F$5,C6503&lt;=Dashboard!$H$5),AND(C6503="",Dashboard!$F$5&lt;=1980,Dashboard!$H$5&gt;=2016))),1,0)</f>
        <v>1</v>
      </c>
      <c r="Q6503" s="0" t="n">
        <f aca="false">J6503*P6503+ROW()*0.00000001</f>
        <v>0.26006503</v>
      </c>
    </row>
    <row r="6504" customFormat="false" ht="15" hidden="false" customHeight="false" outlineLevel="0" collapsed="false">
      <c r="A6504" s="0" t="s">
        <v>4865</v>
      </c>
      <c r="B6504" s="0" t="s">
        <v>108</v>
      </c>
      <c r="C6504" s="0" t="n">
        <v>1999</v>
      </c>
      <c r="D6504" s="0" t="s">
        <v>56</v>
      </c>
      <c r="E6504" s="0" t="s">
        <v>214</v>
      </c>
      <c r="F6504" s="0" t="n">
        <v>0.21</v>
      </c>
      <c r="G6504" s="0" t="n">
        <v>0.05</v>
      </c>
      <c r="H6504" s="0" t="n">
        <v>0</v>
      </c>
      <c r="I6504" s="0" t="n">
        <v>0</v>
      </c>
      <c r="J6504" s="0" t="n">
        <v>0.26</v>
      </c>
      <c r="N6504" s="0" t="s">
        <v>35</v>
      </c>
      <c r="P6504" s="0" t="n">
        <f aca="false">IF(AND(OR(Dashboard!$B$5="All",D6504=Dashboard!$B$5),OR(Dashboard!$D$5="All",N6504=Dashboard!$D$5),OR(AND(C6504&lt;&gt;"",C6504&gt;=Dashboard!$F$5,C6504&lt;=Dashboard!$H$5),AND(C6504="",Dashboard!$F$5&lt;=1980,Dashboard!$H$5&gt;=2016))),1,0)</f>
        <v>1</v>
      </c>
      <c r="Q6504" s="0" t="n">
        <f aca="false">J6504*P6504+ROW()*0.00000001</f>
        <v>0.26006504</v>
      </c>
    </row>
    <row r="6505" customFormat="false" ht="15" hidden="false" customHeight="false" outlineLevel="0" collapsed="false">
      <c r="A6505" s="0" t="s">
        <v>4866</v>
      </c>
      <c r="B6505" s="0" t="s">
        <v>76</v>
      </c>
      <c r="C6505" s="0" t="n">
        <v>2007</v>
      </c>
      <c r="D6505" s="0" t="s">
        <v>34</v>
      </c>
      <c r="E6505" s="0" t="s">
        <v>142</v>
      </c>
      <c r="F6505" s="0" t="n">
        <v>0.13</v>
      </c>
      <c r="G6505" s="0" t="n">
        <v>0.1</v>
      </c>
      <c r="H6505" s="0" t="n">
        <v>0</v>
      </c>
      <c r="I6505" s="0" t="n">
        <v>0.03</v>
      </c>
      <c r="J6505" s="0" t="n">
        <v>0.26</v>
      </c>
      <c r="L6505" s="0" t="n">
        <v>5</v>
      </c>
      <c r="M6505" s="0" t="s">
        <v>36</v>
      </c>
      <c r="N6505" s="0" t="s">
        <v>74</v>
      </c>
      <c r="P6505" s="0" t="n">
        <f aca="false">IF(AND(OR(Dashboard!$B$5="All",D6505=Dashboard!$B$5),OR(Dashboard!$D$5="All",N6505=Dashboard!$D$5),OR(AND(C6505&lt;&gt;"",C6505&gt;=Dashboard!$F$5,C6505&lt;=Dashboard!$H$5),AND(C6505="",Dashboard!$F$5&lt;=1980,Dashboard!$H$5&gt;=2016))),1,0)</f>
        <v>1</v>
      </c>
      <c r="Q6505" s="0" t="n">
        <f aca="false">J6505*P6505+ROW()*0.00000001</f>
        <v>0.26006505</v>
      </c>
    </row>
    <row r="6506" customFormat="false" ht="15" hidden="false" customHeight="false" outlineLevel="0" collapsed="false">
      <c r="A6506" s="0" t="s">
        <v>4867</v>
      </c>
      <c r="B6506" s="0" t="s">
        <v>76</v>
      </c>
      <c r="C6506" s="0" t="n">
        <v>2004</v>
      </c>
      <c r="D6506" s="0" t="s">
        <v>58</v>
      </c>
      <c r="E6506" s="0" t="s">
        <v>4868</v>
      </c>
      <c r="F6506" s="0" t="n">
        <v>0.06</v>
      </c>
      <c r="G6506" s="0" t="n">
        <v>0.05</v>
      </c>
      <c r="H6506" s="0" t="n">
        <v>0.14</v>
      </c>
      <c r="I6506" s="0" t="n">
        <v>0.02</v>
      </c>
      <c r="J6506" s="0" t="n">
        <v>0.26</v>
      </c>
      <c r="K6506" s="0" t="n">
        <v>73</v>
      </c>
      <c r="L6506" s="0" t="n">
        <v>8.7</v>
      </c>
      <c r="M6506" s="0" t="s">
        <v>103</v>
      </c>
      <c r="N6506" s="0" t="s">
        <v>74</v>
      </c>
      <c r="O6506" s="0" t="s">
        <v>37</v>
      </c>
      <c r="P6506" s="0" t="n">
        <f aca="false">IF(AND(OR(Dashboard!$B$5="All",D6506=Dashboard!$B$5),OR(Dashboard!$D$5="All",N6506=Dashboard!$D$5),OR(AND(C6506&lt;&gt;"",C6506&gt;=Dashboard!$F$5,C6506&lt;=Dashboard!$H$5),AND(C6506="",Dashboard!$F$5&lt;=1980,Dashboard!$H$5&gt;=2016))),1,0)</f>
        <v>1</v>
      </c>
      <c r="Q6506" s="0" t="n">
        <f aca="false">J6506*P6506+ROW()*0.00000001</f>
        <v>0.26006506</v>
      </c>
    </row>
    <row r="6507" customFormat="false" ht="15" hidden="false" customHeight="false" outlineLevel="0" collapsed="false">
      <c r="A6507" s="0" t="s">
        <v>4869</v>
      </c>
      <c r="B6507" s="0" t="s">
        <v>33</v>
      </c>
      <c r="C6507" s="0" t="n">
        <v>2009</v>
      </c>
      <c r="D6507" s="0" t="s">
        <v>52</v>
      </c>
      <c r="E6507" s="0" t="s">
        <v>72</v>
      </c>
      <c r="F6507" s="0" t="n">
        <v>0.24</v>
      </c>
      <c r="G6507" s="0" t="n">
        <v>0</v>
      </c>
      <c r="H6507" s="0" t="n">
        <v>0</v>
      </c>
      <c r="I6507" s="0" t="n">
        <v>0.02</v>
      </c>
      <c r="J6507" s="0" t="n">
        <v>0.26</v>
      </c>
      <c r="M6507" s="0" t="s">
        <v>36</v>
      </c>
      <c r="N6507" s="0" t="s">
        <v>35</v>
      </c>
      <c r="P6507" s="0" t="n">
        <f aca="false">IF(AND(OR(Dashboard!$B$5="All",D6507=Dashboard!$B$5),OR(Dashboard!$D$5="All",N6507=Dashboard!$D$5),OR(AND(C6507&lt;&gt;"",C6507&gt;=Dashboard!$F$5,C6507&lt;=Dashboard!$H$5),AND(C6507="",Dashboard!$F$5&lt;=1980,Dashboard!$H$5&gt;=2016))),1,0)</f>
        <v>1</v>
      </c>
      <c r="Q6507" s="0" t="n">
        <f aca="false">J6507*P6507+ROW()*0.00000001</f>
        <v>0.26006507</v>
      </c>
    </row>
    <row r="6508" customFormat="false" ht="15" hidden="false" customHeight="false" outlineLevel="0" collapsed="false">
      <c r="A6508" s="0" t="s">
        <v>4870</v>
      </c>
      <c r="B6508" s="0" t="s">
        <v>76</v>
      </c>
      <c r="C6508" s="0" t="n">
        <v>2002</v>
      </c>
      <c r="D6508" s="0" t="s">
        <v>34</v>
      </c>
      <c r="E6508" s="0" t="s">
        <v>220</v>
      </c>
      <c r="F6508" s="0" t="n">
        <v>0.13</v>
      </c>
      <c r="G6508" s="0" t="n">
        <v>0.1</v>
      </c>
      <c r="H6508" s="0" t="n">
        <v>0</v>
      </c>
      <c r="I6508" s="0" t="n">
        <v>0.03</v>
      </c>
      <c r="J6508" s="0" t="n">
        <v>0.26</v>
      </c>
      <c r="K6508" s="0" t="n">
        <v>44</v>
      </c>
      <c r="L6508" s="0" t="n">
        <v>6.7</v>
      </c>
      <c r="M6508" s="0" t="s">
        <v>103</v>
      </c>
      <c r="N6508" s="0" t="s">
        <v>74</v>
      </c>
      <c r="O6508" s="0" t="s">
        <v>177</v>
      </c>
      <c r="P6508" s="0" t="n">
        <f aca="false">IF(AND(OR(Dashboard!$B$5="All",D6508=Dashboard!$B$5),OR(Dashboard!$D$5="All",N6508=Dashboard!$D$5),OR(AND(C6508&lt;&gt;"",C6508&gt;=Dashboard!$F$5,C6508&lt;=Dashboard!$H$5),AND(C6508="",Dashboard!$F$5&lt;=1980,Dashboard!$H$5&gt;=2016))),1,0)</f>
        <v>1</v>
      </c>
      <c r="Q6508" s="0" t="n">
        <f aca="false">J6508*P6508+ROW()*0.00000001</f>
        <v>0.26006508</v>
      </c>
    </row>
    <row r="6509" customFormat="false" ht="15" hidden="false" customHeight="false" outlineLevel="0" collapsed="false">
      <c r="A6509" s="0" t="s">
        <v>4871</v>
      </c>
      <c r="B6509" s="0" t="s">
        <v>85</v>
      </c>
      <c r="C6509" s="0" t="n">
        <v>2002</v>
      </c>
      <c r="D6509" s="0" t="s">
        <v>114</v>
      </c>
      <c r="E6509" s="0" t="s">
        <v>4298</v>
      </c>
      <c r="F6509" s="0" t="n">
        <v>0.19</v>
      </c>
      <c r="G6509" s="0" t="n">
        <v>0.07</v>
      </c>
      <c r="H6509" s="0" t="n">
        <v>0</v>
      </c>
      <c r="I6509" s="0" t="n">
        <v>0</v>
      </c>
      <c r="J6509" s="0" t="n">
        <v>0.26</v>
      </c>
      <c r="M6509" s="0" t="s">
        <v>36</v>
      </c>
      <c r="N6509" s="0" t="s">
        <v>35</v>
      </c>
      <c r="P6509" s="0" t="n">
        <f aca="false">IF(AND(OR(Dashboard!$B$5="All",D6509=Dashboard!$B$5),OR(Dashboard!$D$5="All",N6509=Dashboard!$D$5),OR(AND(C6509&lt;&gt;"",C6509&gt;=Dashboard!$F$5,C6509&lt;=Dashboard!$H$5),AND(C6509="",Dashboard!$F$5&lt;=1980,Dashboard!$H$5&gt;=2016))),1,0)</f>
        <v>1</v>
      </c>
      <c r="Q6509" s="0" t="n">
        <f aca="false">J6509*P6509+ROW()*0.00000001</f>
        <v>0.26006509</v>
      </c>
    </row>
    <row r="6510" customFormat="false" ht="15" hidden="false" customHeight="false" outlineLevel="0" collapsed="false">
      <c r="A6510" s="0" t="s">
        <v>4872</v>
      </c>
      <c r="B6510" s="0" t="s">
        <v>70</v>
      </c>
      <c r="C6510" s="0" t="n">
        <v>2014</v>
      </c>
      <c r="D6510" s="0" t="s">
        <v>71</v>
      </c>
      <c r="E6510" s="0" t="s">
        <v>154</v>
      </c>
      <c r="F6510" s="0" t="n">
        <v>0</v>
      </c>
      <c r="G6510" s="0" t="n">
        <v>0</v>
      </c>
      <c r="H6510" s="0" t="n">
        <v>0.26</v>
      </c>
      <c r="I6510" s="0" t="n">
        <v>0</v>
      </c>
      <c r="J6510" s="0" t="n">
        <v>0.26</v>
      </c>
      <c r="N6510" s="0" t="s">
        <v>74</v>
      </c>
      <c r="P6510" s="0" t="n">
        <f aca="false">IF(AND(OR(Dashboard!$B$5="All",D6510=Dashboard!$B$5),OR(Dashboard!$D$5="All",N6510=Dashboard!$D$5),OR(AND(C6510&lt;&gt;"",C6510&gt;=Dashboard!$F$5,C6510&lt;=Dashboard!$H$5),AND(C6510="",Dashboard!$F$5&lt;=1980,Dashboard!$H$5&gt;=2016))),1,0)</f>
        <v>1</v>
      </c>
      <c r="Q6510" s="0" t="n">
        <f aca="false">J6510*P6510+ROW()*0.00000001</f>
        <v>0.2600651</v>
      </c>
    </row>
    <row r="6511" customFormat="false" ht="15" hidden="false" customHeight="false" outlineLevel="0" collapsed="false">
      <c r="A6511" s="0" t="s">
        <v>4873</v>
      </c>
      <c r="B6511" s="0" t="s">
        <v>50</v>
      </c>
      <c r="C6511" s="0" t="n">
        <v>2008</v>
      </c>
      <c r="D6511" s="0" t="s">
        <v>58</v>
      </c>
      <c r="E6511" s="0" t="s">
        <v>560</v>
      </c>
      <c r="F6511" s="0" t="n">
        <v>0.24</v>
      </c>
      <c r="G6511" s="0" t="n">
        <v>0</v>
      </c>
      <c r="H6511" s="0" t="n">
        <v>0</v>
      </c>
      <c r="I6511" s="0" t="n">
        <v>0.02</v>
      </c>
      <c r="J6511" s="0" t="n">
        <v>0.26</v>
      </c>
      <c r="M6511" s="0" t="s">
        <v>36</v>
      </c>
      <c r="N6511" s="0" t="s">
        <v>35</v>
      </c>
      <c r="P6511" s="0" t="n">
        <f aca="false">IF(AND(OR(Dashboard!$B$5="All",D6511=Dashboard!$B$5),OR(Dashboard!$D$5="All",N6511=Dashboard!$D$5),OR(AND(C6511&lt;&gt;"",C6511&gt;=Dashboard!$F$5,C6511&lt;=Dashboard!$H$5),AND(C6511="",Dashboard!$F$5&lt;=1980,Dashboard!$H$5&gt;=2016))),1,0)</f>
        <v>1</v>
      </c>
      <c r="Q6511" s="0" t="n">
        <f aca="false">J6511*P6511+ROW()*0.00000001</f>
        <v>0.26006511</v>
      </c>
    </row>
    <row r="6512" customFormat="false" ht="15" hidden="false" customHeight="false" outlineLevel="0" collapsed="false">
      <c r="A6512" s="0" t="s">
        <v>4874</v>
      </c>
      <c r="B6512" s="0" t="s">
        <v>33</v>
      </c>
      <c r="C6512" s="0" t="n">
        <v>2009</v>
      </c>
      <c r="D6512" s="0" t="s">
        <v>52</v>
      </c>
      <c r="E6512" s="0" t="s">
        <v>220</v>
      </c>
      <c r="F6512" s="0" t="n">
        <v>0.16</v>
      </c>
      <c r="G6512" s="0" t="n">
        <v>0.07</v>
      </c>
      <c r="H6512" s="0" t="n">
        <v>0</v>
      </c>
      <c r="I6512" s="0" t="n">
        <v>0.02</v>
      </c>
      <c r="J6512" s="0" t="n">
        <v>0.26</v>
      </c>
      <c r="K6512" s="0" t="n">
        <v>49</v>
      </c>
      <c r="M6512" s="0" t="s">
        <v>103</v>
      </c>
      <c r="N6512" s="0" t="s">
        <v>35</v>
      </c>
      <c r="O6512" s="0" t="s">
        <v>177</v>
      </c>
      <c r="P6512" s="0" t="n">
        <f aca="false">IF(AND(OR(Dashboard!$B$5="All",D6512=Dashboard!$B$5),OR(Dashboard!$D$5="All",N6512=Dashboard!$D$5),OR(AND(C6512&lt;&gt;"",C6512&gt;=Dashboard!$F$5,C6512&lt;=Dashboard!$H$5),AND(C6512="",Dashboard!$F$5&lt;=1980,Dashboard!$H$5&gt;=2016))),1,0)</f>
        <v>1</v>
      </c>
      <c r="Q6512" s="0" t="n">
        <f aca="false">J6512*P6512+ROW()*0.00000001</f>
        <v>0.26006512</v>
      </c>
    </row>
    <row r="6513" customFormat="false" ht="15" hidden="false" customHeight="false" outlineLevel="0" collapsed="false">
      <c r="A6513" s="0" t="s">
        <v>4875</v>
      </c>
      <c r="B6513" s="0" t="s">
        <v>144</v>
      </c>
      <c r="C6513" s="0" t="n">
        <v>2003</v>
      </c>
      <c r="D6513" s="0" t="s">
        <v>34</v>
      </c>
      <c r="E6513" s="0" t="s">
        <v>1326</v>
      </c>
      <c r="F6513" s="0" t="n">
        <v>0.19</v>
      </c>
      <c r="G6513" s="0" t="n">
        <v>0.06</v>
      </c>
      <c r="H6513" s="0" t="n">
        <v>0</v>
      </c>
      <c r="I6513" s="0" t="n">
        <v>0.01</v>
      </c>
      <c r="J6513" s="0" t="n">
        <v>0.26</v>
      </c>
      <c r="K6513" s="0" t="n">
        <v>77</v>
      </c>
      <c r="L6513" s="0" t="n">
        <v>8.4</v>
      </c>
      <c r="M6513" s="0" t="s">
        <v>73</v>
      </c>
      <c r="N6513" s="0" t="s">
        <v>66</v>
      </c>
      <c r="O6513" s="0" t="s">
        <v>37</v>
      </c>
      <c r="P6513" s="0" t="n">
        <f aca="false">IF(AND(OR(Dashboard!$B$5="All",D6513=Dashboard!$B$5),OR(Dashboard!$D$5="All",N6513=Dashboard!$D$5),OR(AND(C6513&lt;&gt;"",C6513&gt;=Dashboard!$F$5,C6513&lt;=Dashboard!$H$5),AND(C6513="",Dashboard!$F$5&lt;=1980,Dashboard!$H$5&gt;=2016))),1,0)</f>
        <v>1</v>
      </c>
      <c r="Q6513" s="0" t="n">
        <f aca="false">J6513*P6513+ROW()*0.00000001</f>
        <v>0.26006513</v>
      </c>
    </row>
    <row r="6514" customFormat="false" ht="15" hidden="false" customHeight="false" outlineLevel="0" collapsed="false">
      <c r="A6514" s="0" t="s">
        <v>2887</v>
      </c>
      <c r="B6514" s="0" t="s">
        <v>186</v>
      </c>
      <c r="C6514" s="0" t="n">
        <v>2001</v>
      </c>
      <c r="D6514" s="0" t="s">
        <v>114</v>
      </c>
      <c r="E6514" s="0" t="s">
        <v>124</v>
      </c>
      <c r="F6514" s="0" t="n">
        <v>0.2</v>
      </c>
      <c r="G6514" s="0" t="n">
        <v>0.05</v>
      </c>
      <c r="H6514" s="0" t="n">
        <v>0</v>
      </c>
      <c r="I6514" s="0" t="n">
        <v>0.01</v>
      </c>
      <c r="J6514" s="0" t="n">
        <v>0.26</v>
      </c>
      <c r="K6514" s="0" t="n">
        <v>70</v>
      </c>
      <c r="L6514" s="0" t="n">
        <v>5.8</v>
      </c>
      <c r="M6514" s="0" t="s">
        <v>103</v>
      </c>
      <c r="N6514" s="0" t="s">
        <v>35</v>
      </c>
      <c r="O6514" s="0" t="s">
        <v>67</v>
      </c>
      <c r="P6514" s="0" t="n">
        <f aca="false">IF(AND(OR(Dashboard!$B$5="All",D6514=Dashboard!$B$5),OR(Dashboard!$D$5="All",N6514=Dashboard!$D$5),OR(AND(C6514&lt;&gt;"",C6514&gt;=Dashboard!$F$5,C6514&lt;=Dashboard!$H$5),AND(C6514="",Dashboard!$F$5&lt;=1980,Dashboard!$H$5&gt;=2016))),1,0)</f>
        <v>1</v>
      </c>
      <c r="Q6514" s="0" t="n">
        <f aca="false">J6514*P6514+ROW()*0.00000001</f>
        <v>0.26006514</v>
      </c>
    </row>
    <row r="6515" customFormat="false" ht="15" hidden="false" customHeight="false" outlineLevel="0" collapsed="false">
      <c r="A6515" s="0" t="s">
        <v>4876</v>
      </c>
      <c r="B6515" s="0" t="s">
        <v>159</v>
      </c>
      <c r="C6515" s="0" t="n">
        <v>1981</v>
      </c>
      <c r="D6515" s="0" t="s">
        <v>34</v>
      </c>
      <c r="E6515" s="0" t="s">
        <v>160</v>
      </c>
      <c r="F6515" s="0" t="n">
        <v>0.24</v>
      </c>
      <c r="G6515" s="0" t="n">
        <v>0.01</v>
      </c>
      <c r="H6515" s="0" t="n">
        <v>0</v>
      </c>
      <c r="I6515" s="0" t="n">
        <v>0</v>
      </c>
      <c r="J6515" s="0" t="n">
        <v>0.26</v>
      </c>
      <c r="N6515" s="0" t="s">
        <v>161</v>
      </c>
      <c r="P6515" s="0" t="n">
        <f aca="false">IF(AND(OR(Dashboard!$B$5="All",D6515=Dashboard!$B$5),OR(Dashboard!$D$5="All",N6515=Dashboard!$D$5),OR(AND(C6515&lt;&gt;"",C6515&gt;=Dashboard!$F$5,C6515&lt;=Dashboard!$H$5),AND(C6515="",Dashboard!$F$5&lt;=1980,Dashboard!$H$5&gt;=2016))),1,0)</f>
        <v>1</v>
      </c>
      <c r="Q6515" s="0" t="n">
        <f aca="false">J6515*P6515+ROW()*0.00000001</f>
        <v>0.26006515</v>
      </c>
    </row>
    <row r="6516" customFormat="false" ht="15" hidden="false" customHeight="false" outlineLevel="0" collapsed="false">
      <c r="A6516" s="0" t="s">
        <v>1684</v>
      </c>
      <c r="B6516" s="0" t="s">
        <v>76</v>
      </c>
      <c r="C6516" s="0" t="n">
        <v>2009</v>
      </c>
      <c r="D6516" s="0" t="s">
        <v>34</v>
      </c>
      <c r="E6516" s="0" t="s">
        <v>142</v>
      </c>
      <c r="F6516" s="0" t="n">
        <v>0.12</v>
      </c>
      <c r="G6516" s="0" t="n">
        <v>0.01</v>
      </c>
      <c r="H6516" s="0" t="n">
        <v>0</v>
      </c>
      <c r="I6516" s="0" t="n">
        <v>0.13</v>
      </c>
      <c r="J6516" s="0" t="n">
        <v>0.26</v>
      </c>
      <c r="M6516" s="0" t="s">
        <v>36</v>
      </c>
      <c r="N6516" s="0" t="s">
        <v>74</v>
      </c>
      <c r="P6516" s="0" t="n">
        <f aca="false">IF(AND(OR(Dashboard!$B$5="All",D6516=Dashboard!$B$5),OR(Dashboard!$D$5="All",N6516=Dashboard!$D$5),OR(AND(C6516&lt;&gt;"",C6516&gt;=Dashboard!$F$5,C6516&lt;=Dashboard!$H$5),AND(C6516="",Dashboard!$F$5&lt;=1980,Dashboard!$H$5&gt;=2016))),1,0)</f>
        <v>1</v>
      </c>
      <c r="Q6516" s="0" t="n">
        <f aca="false">J6516*P6516+ROW()*0.00000001</f>
        <v>0.26006516</v>
      </c>
    </row>
    <row r="6517" customFormat="false" ht="15" hidden="false" customHeight="false" outlineLevel="0" collapsed="false">
      <c r="A6517" s="0" t="s">
        <v>4877</v>
      </c>
      <c r="B6517" s="0" t="s">
        <v>33</v>
      </c>
      <c r="C6517" s="0" t="n">
        <v>2008</v>
      </c>
      <c r="D6517" s="0" t="s">
        <v>34</v>
      </c>
      <c r="E6517" s="0" t="s">
        <v>124</v>
      </c>
      <c r="F6517" s="0" t="n">
        <v>0.24</v>
      </c>
      <c r="G6517" s="0" t="n">
        <v>0</v>
      </c>
      <c r="H6517" s="0" t="n">
        <v>0</v>
      </c>
      <c r="I6517" s="0" t="n">
        <v>0.02</v>
      </c>
      <c r="J6517" s="0" t="n">
        <v>0.26</v>
      </c>
      <c r="M6517" s="0" t="s">
        <v>36</v>
      </c>
      <c r="N6517" s="0" t="s">
        <v>35</v>
      </c>
      <c r="P6517" s="0" t="n">
        <f aca="false">IF(AND(OR(Dashboard!$B$5="All",D6517=Dashboard!$B$5),OR(Dashboard!$D$5="All",N6517=Dashboard!$D$5),OR(AND(C6517&lt;&gt;"",C6517&gt;=Dashboard!$F$5,C6517&lt;=Dashboard!$H$5),AND(C6517="",Dashboard!$F$5&lt;=1980,Dashboard!$H$5&gt;=2016))),1,0)</f>
        <v>1</v>
      </c>
      <c r="Q6517" s="0" t="n">
        <f aca="false">J6517*P6517+ROW()*0.00000001</f>
        <v>0.26006517</v>
      </c>
    </row>
    <row r="6518" customFormat="false" ht="15" hidden="false" customHeight="false" outlineLevel="0" collapsed="false">
      <c r="A6518" s="0" t="s">
        <v>4878</v>
      </c>
      <c r="B6518" s="0" t="s">
        <v>50</v>
      </c>
      <c r="C6518" s="0" t="n">
        <v>2007</v>
      </c>
      <c r="D6518" s="0" t="s">
        <v>246</v>
      </c>
      <c r="E6518" s="0" t="s">
        <v>328</v>
      </c>
      <c r="F6518" s="0" t="n">
        <v>0</v>
      </c>
      <c r="G6518" s="0" t="n">
        <v>0</v>
      </c>
      <c r="H6518" s="0" t="n">
        <v>0.26</v>
      </c>
      <c r="I6518" s="0" t="n">
        <v>0</v>
      </c>
      <c r="J6518" s="0" t="n">
        <v>0.26</v>
      </c>
      <c r="N6518" s="0" t="s">
        <v>35</v>
      </c>
      <c r="P6518" s="0" t="n">
        <f aca="false">IF(AND(OR(Dashboard!$B$5="All",D6518=Dashboard!$B$5),OR(Dashboard!$D$5="All",N6518=Dashboard!$D$5),OR(AND(C6518&lt;&gt;"",C6518&gt;=Dashboard!$F$5,C6518&lt;=Dashboard!$H$5),AND(C6518="",Dashboard!$F$5&lt;=1980,Dashboard!$H$5&gt;=2016))),1,0)</f>
        <v>1</v>
      </c>
      <c r="Q6518" s="0" t="n">
        <f aca="false">J6518*P6518+ROW()*0.00000001</f>
        <v>0.26006518</v>
      </c>
    </row>
    <row r="6519" customFormat="false" ht="15" hidden="false" customHeight="false" outlineLevel="0" collapsed="false">
      <c r="A6519" s="0" t="s">
        <v>4879</v>
      </c>
      <c r="B6519" s="0" t="s">
        <v>144</v>
      </c>
      <c r="C6519" s="0" t="n">
        <v>2003</v>
      </c>
      <c r="D6519" s="0" t="s">
        <v>46</v>
      </c>
      <c r="E6519" s="0" t="s">
        <v>160</v>
      </c>
      <c r="F6519" s="0" t="n">
        <v>0.19</v>
      </c>
      <c r="G6519" s="0" t="n">
        <v>0.06</v>
      </c>
      <c r="H6519" s="0" t="n">
        <v>0</v>
      </c>
      <c r="I6519" s="0" t="n">
        <v>0.01</v>
      </c>
      <c r="J6519" s="0" t="n">
        <v>0.26</v>
      </c>
      <c r="N6519" s="0" t="s">
        <v>66</v>
      </c>
      <c r="P6519" s="0" t="n">
        <f aca="false">IF(AND(OR(Dashboard!$B$5="All",D6519=Dashboard!$B$5),OR(Dashboard!$D$5="All",N6519=Dashboard!$D$5),OR(AND(C6519&lt;&gt;"",C6519&gt;=Dashboard!$F$5,C6519&lt;=Dashboard!$H$5),AND(C6519="",Dashboard!$F$5&lt;=1980,Dashboard!$H$5&gt;=2016))),1,0)</f>
        <v>1</v>
      </c>
      <c r="Q6519" s="0" t="n">
        <f aca="false">J6519*P6519+ROW()*0.00000001</f>
        <v>0.26006519</v>
      </c>
    </row>
    <row r="6520" customFormat="false" ht="15" hidden="false" customHeight="false" outlineLevel="0" collapsed="false">
      <c r="A6520" s="0" t="s">
        <v>4880</v>
      </c>
      <c r="B6520" s="0" t="s">
        <v>33</v>
      </c>
      <c r="C6520" s="0" t="n">
        <v>2009</v>
      </c>
      <c r="D6520" s="0" t="s">
        <v>58</v>
      </c>
      <c r="E6520" s="0" t="s">
        <v>124</v>
      </c>
      <c r="F6520" s="0" t="n">
        <v>0.24</v>
      </c>
      <c r="G6520" s="0" t="n">
        <v>0</v>
      </c>
      <c r="H6520" s="0" t="n">
        <v>0</v>
      </c>
      <c r="I6520" s="0" t="n">
        <v>0.02</v>
      </c>
      <c r="J6520" s="0" t="n">
        <v>0.26</v>
      </c>
      <c r="M6520" s="0" t="s">
        <v>36</v>
      </c>
      <c r="N6520" s="0" t="s">
        <v>35</v>
      </c>
      <c r="P6520" s="0" t="n">
        <f aca="false">IF(AND(OR(Dashboard!$B$5="All",D6520=Dashboard!$B$5),OR(Dashboard!$D$5="All",N6520=Dashboard!$D$5),OR(AND(C6520&lt;&gt;"",C6520&gt;=Dashboard!$F$5,C6520&lt;=Dashboard!$H$5),AND(C6520="",Dashboard!$F$5&lt;=1980,Dashboard!$H$5&gt;=2016))),1,0)</f>
        <v>1</v>
      </c>
      <c r="Q6520" s="0" t="n">
        <f aca="false">J6520*P6520+ROW()*0.00000001</f>
        <v>0.2600652</v>
      </c>
    </row>
    <row r="6521" customFormat="false" ht="15" hidden="false" customHeight="false" outlineLevel="0" collapsed="false">
      <c r="A6521" s="0" t="s">
        <v>4881</v>
      </c>
      <c r="B6521" s="0" t="s">
        <v>117</v>
      </c>
      <c r="C6521" s="0" t="n">
        <v>2000</v>
      </c>
      <c r="D6521" s="0" t="s">
        <v>41</v>
      </c>
      <c r="E6521" s="0" t="s">
        <v>449</v>
      </c>
      <c r="F6521" s="0" t="n">
        <v>0.14</v>
      </c>
      <c r="G6521" s="0" t="n">
        <v>0.1</v>
      </c>
      <c r="H6521" s="0" t="n">
        <v>0</v>
      </c>
      <c r="I6521" s="0" t="n">
        <v>0.02</v>
      </c>
      <c r="J6521" s="0" t="n">
        <v>0.26</v>
      </c>
      <c r="N6521" s="0" t="s">
        <v>74</v>
      </c>
      <c r="P6521" s="0" t="n">
        <f aca="false">IF(AND(OR(Dashboard!$B$5="All",D6521=Dashboard!$B$5),OR(Dashboard!$D$5="All",N6521=Dashboard!$D$5),OR(AND(C6521&lt;&gt;"",C6521&gt;=Dashboard!$F$5,C6521&lt;=Dashboard!$H$5),AND(C6521="",Dashboard!$F$5&lt;=1980,Dashboard!$H$5&gt;=2016))),1,0)</f>
        <v>1</v>
      </c>
      <c r="Q6521" s="0" t="n">
        <f aca="false">J6521*P6521+ROW()*0.00000001</f>
        <v>0.26006521</v>
      </c>
    </row>
    <row r="6522" customFormat="false" ht="15" hidden="false" customHeight="false" outlineLevel="0" collapsed="false">
      <c r="A6522" s="0" t="s">
        <v>3654</v>
      </c>
      <c r="B6522" s="0" t="s">
        <v>70</v>
      </c>
      <c r="C6522" s="0" t="n">
        <v>2008</v>
      </c>
      <c r="D6522" s="0" t="s">
        <v>71</v>
      </c>
      <c r="E6522" s="0" t="s">
        <v>91</v>
      </c>
      <c r="F6522" s="0" t="n">
        <v>0.2</v>
      </c>
      <c r="G6522" s="0" t="n">
        <v>0.04</v>
      </c>
      <c r="H6522" s="0" t="n">
        <v>0</v>
      </c>
      <c r="I6522" s="0" t="n">
        <v>0.02</v>
      </c>
      <c r="J6522" s="0" t="n">
        <v>0.26</v>
      </c>
      <c r="K6522" s="0" t="n">
        <v>67</v>
      </c>
      <c r="L6522" s="0" t="n">
        <v>7.9</v>
      </c>
      <c r="M6522" s="0" t="s">
        <v>103</v>
      </c>
      <c r="N6522" s="0" t="s">
        <v>74</v>
      </c>
      <c r="O6522" s="0" t="s">
        <v>67</v>
      </c>
      <c r="P6522" s="0" t="n">
        <f aca="false">IF(AND(OR(Dashboard!$B$5="All",D6522=Dashboard!$B$5),OR(Dashboard!$D$5="All",N6522=Dashboard!$D$5),OR(AND(C6522&lt;&gt;"",C6522&gt;=Dashboard!$F$5,C6522&lt;=Dashboard!$H$5),AND(C6522="",Dashboard!$F$5&lt;=1980,Dashboard!$H$5&gt;=2016))),1,0)</f>
        <v>1</v>
      </c>
      <c r="Q6522" s="0" t="n">
        <f aca="false">J6522*P6522+ROW()*0.00000001</f>
        <v>0.26006522</v>
      </c>
    </row>
    <row r="6523" customFormat="false" ht="15" hidden="false" customHeight="false" outlineLevel="0" collapsed="false">
      <c r="A6523" s="0" t="s">
        <v>4882</v>
      </c>
      <c r="B6523" s="0" t="s">
        <v>76</v>
      </c>
      <c r="C6523" s="0" t="n">
        <v>2001</v>
      </c>
      <c r="D6523" s="0" t="s">
        <v>46</v>
      </c>
      <c r="E6523" s="0" t="s">
        <v>257</v>
      </c>
      <c r="F6523" s="0" t="n">
        <v>0.13</v>
      </c>
      <c r="G6523" s="0" t="n">
        <v>0.1</v>
      </c>
      <c r="H6523" s="0" t="n">
        <v>0</v>
      </c>
      <c r="I6523" s="0" t="n">
        <v>0.03</v>
      </c>
      <c r="J6523" s="0" t="n">
        <v>0.26</v>
      </c>
      <c r="K6523" s="0" t="n">
        <v>67</v>
      </c>
      <c r="L6523" s="0" t="n">
        <v>8.4</v>
      </c>
      <c r="M6523" s="0" t="s">
        <v>103</v>
      </c>
      <c r="N6523" s="0" t="s">
        <v>74</v>
      </c>
      <c r="O6523" s="0" t="s">
        <v>67</v>
      </c>
      <c r="P6523" s="0" t="n">
        <f aca="false">IF(AND(OR(Dashboard!$B$5="All",D6523=Dashboard!$B$5),OR(Dashboard!$D$5="All",N6523=Dashboard!$D$5),OR(AND(C6523&lt;&gt;"",C6523&gt;=Dashboard!$F$5,C6523&lt;=Dashboard!$H$5),AND(C6523="",Dashboard!$F$5&lt;=1980,Dashboard!$H$5&gt;=2016))),1,0)</f>
        <v>1</v>
      </c>
      <c r="Q6523" s="0" t="n">
        <f aca="false">J6523*P6523+ROW()*0.00000001</f>
        <v>0.26006523</v>
      </c>
    </row>
    <row r="6524" customFormat="false" ht="15" hidden="false" customHeight="false" outlineLevel="0" collapsed="false">
      <c r="A6524" s="0" t="s">
        <v>856</v>
      </c>
      <c r="B6524" s="0" t="s">
        <v>186</v>
      </c>
      <c r="C6524" s="0" t="n">
        <v>2003</v>
      </c>
      <c r="D6524" s="0" t="s">
        <v>41</v>
      </c>
      <c r="E6524" s="0" t="s">
        <v>293</v>
      </c>
      <c r="F6524" s="0" t="n">
        <v>0.2</v>
      </c>
      <c r="G6524" s="0" t="n">
        <v>0.05</v>
      </c>
      <c r="H6524" s="0" t="n">
        <v>0</v>
      </c>
      <c r="I6524" s="0" t="n">
        <v>0.01</v>
      </c>
      <c r="J6524" s="0" t="n">
        <v>0.26</v>
      </c>
      <c r="K6524" s="0" t="n">
        <v>66</v>
      </c>
      <c r="L6524" s="0" t="n">
        <v>7.4</v>
      </c>
      <c r="M6524" s="0" t="s">
        <v>36</v>
      </c>
      <c r="N6524" s="0" t="s">
        <v>35</v>
      </c>
      <c r="O6524" s="0" t="s">
        <v>67</v>
      </c>
      <c r="P6524" s="0" t="n">
        <f aca="false">IF(AND(OR(Dashboard!$B$5="All",D6524=Dashboard!$B$5),OR(Dashboard!$D$5="All",N6524=Dashboard!$D$5),OR(AND(C6524&lt;&gt;"",C6524&gt;=Dashboard!$F$5,C6524&lt;=Dashboard!$H$5),AND(C6524="",Dashboard!$F$5&lt;=1980,Dashboard!$H$5&gt;=2016))),1,0)</f>
        <v>1</v>
      </c>
      <c r="Q6524" s="0" t="n">
        <f aca="false">J6524*P6524+ROW()*0.00000001</f>
        <v>0.26006524</v>
      </c>
    </row>
    <row r="6525" customFormat="false" ht="15" hidden="false" customHeight="false" outlineLevel="0" collapsed="false">
      <c r="A6525" s="0" t="s">
        <v>4883</v>
      </c>
      <c r="B6525" s="0" t="s">
        <v>70</v>
      </c>
      <c r="C6525" s="0" t="n">
        <v>2014</v>
      </c>
      <c r="D6525" s="0" t="s">
        <v>71</v>
      </c>
      <c r="E6525" s="0" t="s">
        <v>782</v>
      </c>
      <c r="F6525" s="0" t="n">
        <v>0</v>
      </c>
      <c r="G6525" s="0" t="n">
        <v>0</v>
      </c>
      <c r="H6525" s="0" t="n">
        <v>0.26</v>
      </c>
      <c r="I6525" s="0" t="n">
        <v>0</v>
      </c>
      <c r="J6525" s="0" t="n">
        <v>0.26</v>
      </c>
      <c r="L6525" s="0" t="n">
        <v>8</v>
      </c>
      <c r="M6525" s="0" t="s">
        <v>103</v>
      </c>
      <c r="N6525" s="0" t="s">
        <v>74</v>
      </c>
      <c r="P6525" s="0" t="n">
        <f aca="false">IF(AND(OR(Dashboard!$B$5="All",D6525=Dashboard!$B$5),OR(Dashboard!$D$5="All",N6525=Dashboard!$D$5),OR(AND(C6525&lt;&gt;"",C6525&gt;=Dashboard!$F$5,C6525&lt;=Dashboard!$H$5),AND(C6525="",Dashboard!$F$5&lt;=1980,Dashboard!$H$5&gt;=2016))),1,0)</f>
        <v>1</v>
      </c>
      <c r="Q6525" s="0" t="n">
        <f aca="false">J6525*P6525+ROW()*0.00000001</f>
        <v>0.26006525</v>
      </c>
    </row>
    <row r="6526" customFormat="false" ht="15" hidden="false" customHeight="false" outlineLevel="0" collapsed="false">
      <c r="A6526" s="0" t="s">
        <v>4884</v>
      </c>
      <c r="B6526" s="0" t="s">
        <v>85</v>
      </c>
      <c r="C6526" s="0" t="n">
        <v>2004</v>
      </c>
      <c r="D6526" s="0" t="s">
        <v>71</v>
      </c>
      <c r="E6526" s="0" t="s">
        <v>35</v>
      </c>
      <c r="F6526" s="0" t="n">
        <v>0.1</v>
      </c>
      <c r="G6526" s="0" t="n">
        <v>0.04</v>
      </c>
      <c r="H6526" s="0" t="n">
        <v>0.11</v>
      </c>
      <c r="I6526" s="0" t="n">
        <v>0.01</v>
      </c>
      <c r="J6526" s="0" t="n">
        <v>0.26</v>
      </c>
      <c r="N6526" s="0" t="s">
        <v>35</v>
      </c>
      <c r="P6526" s="0" t="n">
        <f aca="false">IF(AND(OR(Dashboard!$B$5="All",D6526=Dashboard!$B$5),OR(Dashboard!$D$5="All",N6526=Dashboard!$D$5),OR(AND(C6526&lt;&gt;"",C6526&gt;=Dashboard!$F$5,C6526&lt;=Dashboard!$H$5),AND(C6526="",Dashboard!$F$5&lt;=1980,Dashboard!$H$5&gt;=2016))),1,0)</f>
        <v>1</v>
      </c>
      <c r="Q6526" s="0" t="n">
        <f aca="false">J6526*P6526+ROW()*0.00000001</f>
        <v>0.26006526</v>
      </c>
    </row>
    <row r="6527" customFormat="false" ht="15" hidden="false" customHeight="false" outlineLevel="0" collapsed="false">
      <c r="A6527" s="0" t="s">
        <v>4885</v>
      </c>
      <c r="B6527" s="0" t="s">
        <v>33</v>
      </c>
      <c r="C6527" s="0" t="n">
        <v>2009</v>
      </c>
      <c r="D6527" s="0" t="s">
        <v>34</v>
      </c>
      <c r="E6527" s="0" t="s">
        <v>72</v>
      </c>
      <c r="F6527" s="0" t="n">
        <v>0.14</v>
      </c>
      <c r="G6527" s="0" t="n">
        <v>0.09</v>
      </c>
      <c r="H6527" s="0" t="n">
        <v>0</v>
      </c>
      <c r="I6527" s="0" t="n">
        <v>0.03</v>
      </c>
      <c r="J6527" s="0" t="n">
        <v>0.26</v>
      </c>
      <c r="K6527" s="0" t="n">
        <v>55</v>
      </c>
      <c r="M6527" s="0" t="s">
        <v>103</v>
      </c>
      <c r="N6527" s="0" t="s">
        <v>35</v>
      </c>
      <c r="O6527" s="0" t="s">
        <v>53</v>
      </c>
      <c r="P6527" s="0" t="n">
        <f aca="false">IF(AND(OR(Dashboard!$B$5="All",D6527=Dashboard!$B$5),OR(Dashboard!$D$5="All",N6527=Dashboard!$D$5),OR(AND(C6527&lt;&gt;"",C6527&gt;=Dashboard!$F$5,C6527&lt;=Dashboard!$H$5),AND(C6527="",Dashboard!$F$5&lt;=1980,Dashboard!$H$5&gt;=2016))),1,0)</f>
        <v>1</v>
      </c>
      <c r="Q6527" s="0" t="n">
        <f aca="false">J6527*P6527+ROW()*0.00000001</f>
        <v>0.26006527</v>
      </c>
    </row>
    <row r="6528" customFormat="false" ht="15" hidden="false" customHeight="false" outlineLevel="0" collapsed="false">
      <c r="A6528" s="0" t="s">
        <v>4886</v>
      </c>
      <c r="B6528" s="0" t="s">
        <v>33</v>
      </c>
      <c r="C6528" s="0" t="n">
        <v>2009</v>
      </c>
      <c r="D6528" s="0" t="s">
        <v>41</v>
      </c>
      <c r="E6528" s="0" t="s">
        <v>35</v>
      </c>
      <c r="F6528" s="0" t="n">
        <v>0.24</v>
      </c>
      <c r="G6528" s="0" t="n">
        <v>0</v>
      </c>
      <c r="H6528" s="0" t="n">
        <v>0</v>
      </c>
      <c r="I6528" s="0" t="n">
        <v>0.02</v>
      </c>
      <c r="J6528" s="0" t="n">
        <v>0.26</v>
      </c>
      <c r="K6528" s="0" t="n">
        <v>77</v>
      </c>
      <c r="L6528" s="0" t="n">
        <v>8.6</v>
      </c>
      <c r="M6528" s="0" t="s">
        <v>36</v>
      </c>
      <c r="N6528" s="0" t="s">
        <v>35</v>
      </c>
      <c r="O6528" s="0" t="s">
        <v>37</v>
      </c>
      <c r="P6528" s="0" t="n">
        <f aca="false">IF(AND(OR(Dashboard!$B$5="All",D6528=Dashboard!$B$5),OR(Dashboard!$D$5="All",N6528=Dashboard!$D$5),OR(AND(C6528&lt;&gt;"",C6528&gt;=Dashboard!$F$5,C6528&lt;=Dashboard!$H$5),AND(C6528="",Dashboard!$F$5&lt;=1980,Dashboard!$H$5&gt;=2016))),1,0)</f>
        <v>1</v>
      </c>
      <c r="Q6528" s="0" t="n">
        <f aca="false">J6528*P6528+ROW()*0.00000001</f>
        <v>0.26006528</v>
      </c>
    </row>
    <row r="6529" customFormat="false" ht="15" hidden="false" customHeight="false" outlineLevel="0" collapsed="false">
      <c r="A6529" s="0" t="s">
        <v>4887</v>
      </c>
      <c r="B6529" s="0" t="s">
        <v>76</v>
      </c>
      <c r="C6529" s="0" t="n">
        <v>2005</v>
      </c>
      <c r="D6529" s="0" t="s">
        <v>58</v>
      </c>
      <c r="E6529" s="0" t="s">
        <v>996</v>
      </c>
      <c r="F6529" s="0" t="n">
        <v>0</v>
      </c>
      <c r="G6529" s="0" t="n">
        <v>0</v>
      </c>
      <c r="H6529" s="0" t="n">
        <v>0.26</v>
      </c>
      <c r="I6529" s="0" t="n">
        <v>0</v>
      </c>
      <c r="J6529" s="0" t="n">
        <v>0.26</v>
      </c>
      <c r="N6529" s="0" t="s">
        <v>74</v>
      </c>
      <c r="P6529" s="0" t="n">
        <f aca="false">IF(AND(OR(Dashboard!$B$5="All",D6529=Dashboard!$B$5),OR(Dashboard!$D$5="All",N6529=Dashboard!$D$5),OR(AND(C6529&lt;&gt;"",C6529&gt;=Dashboard!$F$5,C6529&lt;=Dashboard!$H$5),AND(C6529="",Dashboard!$F$5&lt;=1980,Dashboard!$H$5&gt;=2016))),1,0)</f>
        <v>1</v>
      </c>
      <c r="Q6529" s="0" t="n">
        <f aca="false">J6529*P6529+ROW()*0.00000001</f>
        <v>0.26006529</v>
      </c>
    </row>
    <row r="6530" customFormat="false" ht="15" hidden="false" customHeight="false" outlineLevel="0" collapsed="false">
      <c r="A6530" s="0" t="s">
        <v>4888</v>
      </c>
      <c r="B6530" s="0" t="s">
        <v>85</v>
      </c>
      <c r="C6530" s="0" t="n">
        <v>2003</v>
      </c>
      <c r="D6530" s="0" t="s">
        <v>71</v>
      </c>
      <c r="E6530" s="0" t="s">
        <v>220</v>
      </c>
      <c r="F6530" s="0" t="n">
        <v>0.18</v>
      </c>
      <c r="G6530" s="0" t="n">
        <v>0.07</v>
      </c>
      <c r="H6530" s="0" t="n">
        <v>0</v>
      </c>
      <c r="I6530" s="0" t="n">
        <v>0</v>
      </c>
      <c r="J6530" s="0" t="n">
        <v>0.26</v>
      </c>
      <c r="K6530" s="0" t="n">
        <v>59</v>
      </c>
      <c r="M6530" s="0" t="s">
        <v>36</v>
      </c>
      <c r="N6530" s="0" t="s">
        <v>35</v>
      </c>
      <c r="O6530" s="0" t="s">
        <v>53</v>
      </c>
      <c r="P6530" s="0" t="n">
        <f aca="false">IF(AND(OR(Dashboard!$B$5="All",D6530=Dashboard!$B$5),OR(Dashboard!$D$5="All",N6530=Dashboard!$D$5),OR(AND(C6530&lt;&gt;"",C6530&gt;=Dashboard!$F$5,C6530&lt;=Dashboard!$H$5),AND(C6530="",Dashboard!$F$5&lt;=1980,Dashboard!$H$5&gt;=2016))),1,0)</f>
        <v>1</v>
      </c>
      <c r="Q6530" s="0" t="n">
        <f aca="false">J6530*P6530+ROW()*0.00000001</f>
        <v>0.2600653</v>
      </c>
    </row>
    <row r="6531" customFormat="false" ht="15" hidden="false" customHeight="false" outlineLevel="0" collapsed="false">
      <c r="A6531" s="0" t="s">
        <v>3575</v>
      </c>
      <c r="B6531" s="0" t="s">
        <v>873</v>
      </c>
      <c r="C6531" s="0" t="n">
        <v>1997</v>
      </c>
      <c r="D6531" s="0" t="s">
        <v>102</v>
      </c>
      <c r="E6531" s="0" t="s">
        <v>211</v>
      </c>
      <c r="F6531" s="0" t="n">
        <v>0</v>
      </c>
      <c r="G6531" s="0" t="n">
        <v>0</v>
      </c>
      <c r="H6531" s="0" t="n">
        <v>0.26</v>
      </c>
      <c r="I6531" s="0" t="n">
        <v>0</v>
      </c>
      <c r="J6531" s="0" t="n">
        <v>0.26</v>
      </c>
      <c r="N6531" s="0" t="s">
        <v>154</v>
      </c>
      <c r="P6531" s="0" t="n">
        <f aca="false">IF(AND(OR(Dashboard!$B$5="All",D6531=Dashboard!$B$5),OR(Dashboard!$D$5="All",N6531=Dashboard!$D$5),OR(AND(C6531&lt;&gt;"",C6531&gt;=Dashboard!$F$5,C6531&lt;=Dashboard!$H$5),AND(C6531="",Dashboard!$F$5&lt;=1980,Dashboard!$H$5&gt;=2016))),1,0)</f>
        <v>1</v>
      </c>
      <c r="Q6531" s="0" t="n">
        <f aca="false">J6531*P6531+ROW()*0.00000001</f>
        <v>0.26006531</v>
      </c>
    </row>
    <row r="6532" customFormat="false" ht="15" hidden="false" customHeight="false" outlineLevel="0" collapsed="false">
      <c r="A6532" s="0" t="s">
        <v>4889</v>
      </c>
      <c r="B6532" s="0" t="s">
        <v>85</v>
      </c>
      <c r="C6532" s="0" t="n">
        <v>2004</v>
      </c>
      <c r="D6532" s="0" t="s">
        <v>52</v>
      </c>
      <c r="E6532" s="0" t="s">
        <v>520</v>
      </c>
      <c r="F6532" s="0" t="n">
        <v>0.18</v>
      </c>
      <c r="G6532" s="0" t="n">
        <v>0.07</v>
      </c>
      <c r="H6532" s="0" t="n">
        <v>0</v>
      </c>
      <c r="I6532" s="0" t="n">
        <v>0</v>
      </c>
      <c r="J6532" s="0" t="n">
        <v>0.26</v>
      </c>
      <c r="N6532" s="0" t="s">
        <v>35</v>
      </c>
      <c r="P6532" s="0" t="n">
        <f aca="false">IF(AND(OR(Dashboard!$B$5="All",D6532=Dashboard!$B$5),OR(Dashboard!$D$5="All",N6532=Dashboard!$D$5),OR(AND(C6532&lt;&gt;"",C6532&gt;=Dashboard!$F$5,C6532&lt;=Dashboard!$H$5),AND(C6532="",Dashboard!$F$5&lt;=1980,Dashboard!$H$5&gt;=2016))),1,0)</f>
        <v>1</v>
      </c>
      <c r="Q6532" s="0" t="n">
        <f aca="false">J6532*P6532+ROW()*0.00000001</f>
        <v>0.26006532</v>
      </c>
    </row>
    <row r="6533" customFormat="false" ht="15" hidden="false" customHeight="false" outlineLevel="0" collapsed="false">
      <c r="A6533" s="0" t="s">
        <v>4890</v>
      </c>
      <c r="B6533" s="0" t="s">
        <v>144</v>
      </c>
      <c r="C6533" s="0" t="n">
        <v>2005</v>
      </c>
      <c r="D6533" s="0" t="s">
        <v>114</v>
      </c>
      <c r="E6533" s="0" t="s">
        <v>142</v>
      </c>
      <c r="F6533" s="0" t="n">
        <v>0.19</v>
      </c>
      <c r="G6533" s="0" t="n">
        <v>0.06</v>
      </c>
      <c r="H6533" s="0" t="n">
        <v>0</v>
      </c>
      <c r="I6533" s="0" t="n">
        <v>0.01</v>
      </c>
      <c r="J6533" s="0" t="n">
        <v>0.26</v>
      </c>
      <c r="K6533" s="0" t="n">
        <v>88</v>
      </c>
      <c r="L6533" s="0" t="n">
        <v>9.1</v>
      </c>
      <c r="M6533" s="0" t="s">
        <v>103</v>
      </c>
      <c r="N6533" s="0" t="s">
        <v>66</v>
      </c>
      <c r="O6533" s="0" t="s">
        <v>42</v>
      </c>
      <c r="P6533" s="0" t="n">
        <f aca="false">IF(AND(OR(Dashboard!$B$5="All",D6533=Dashboard!$B$5),OR(Dashboard!$D$5="All",N6533=Dashboard!$D$5),OR(AND(C6533&lt;&gt;"",C6533&gt;=Dashboard!$F$5,C6533&lt;=Dashboard!$H$5),AND(C6533="",Dashboard!$F$5&lt;=1980,Dashboard!$H$5&gt;=2016))),1,0)</f>
        <v>1</v>
      </c>
      <c r="Q6533" s="0" t="n">
        <f aca="false">J6533*P6533+ROW()*0.00000001</f>
        <v>0.26006533</v>
      </c>
    </row>
    <row r="6534" customFormat="false" ht="15" hidden="false" customHeight="false" outlineLevel="0" collapsed="false">
      <c r="A6534" s="0" t="s">
        <v>4891</v>
      </c>
      <c r="B6534" s="0" t="s">
        <v>76</v>
      </c>
      <c r="C6534" s="0" t="n">
        <v>2004</v>
      </c>
      <c r="D6534" s="0" t="s">
        <v>102</v>
      </c>
      <c r="E6534" s="0" t="s">
        <v>2860</v>
      </c>
      <c r="F6534" s="0" t="n">
        <v>0.13</v>
      </c>
      <c r="G6534" s="0" t="n">
        <v>0.1</v>
      </c>
      <c r="H6534" s="0" t="n">
        <v>0</v>
      </c>
      <c r="I6534" s="0" t="n">
        <v>0.03</v>
      </c>
      <c r="J6534" s="0" t="n">
        <v>0.26</v>
      </c>
      <c r="K6534" s="0" t="n">
        <v>64</v>
      </c>
      <c r="L6534" s="0" t="n">
        <v>6.9</v>
      </c>
      <c r="M6534" s="0" t="s">
        <v>103</v>
      </c>
      <c r="N6534" s="0" t="s">
        <v>74</v>
      </c>
      <c r="O6534" s="0" t="s">
        <v>67</v>
      </c>
      <c r="P6534" s="0" t="n">
        <f aca="false">IF(AND(OR(Dashboard!$B$5="All",D6534=Dashboard!$B$5),OR(Dashboard!$D$5="All",N6534=Dashboard!$D$5),OR(AND(C6534&lt;&gt;"",C6534&gt;=Dashboard!$F$5,C6534&lt;=Dashboard!$H$5),AND(C6534="",Dashboard!$F$5&lt;=1980,Dashboard!$H$5&gt;=2016))),1,0)</f>
        <v>1</v>
      </c>
      <c r="Q6534" s="0" t="n">
        <f aca="false">J6534*P6534+ROW()*0.00000001</f>
        <v>0.26006534</v>
      </c>
    </row>
    <row r="6535" customFormat="false" ht="15" hidden="false" customHeight="false" outlineLevel="0" collapsed="false">
      <c r="A6535" s="0" t="s">
        <v>4892</v>
      </c>
      <c r="B6535" s="0" t="s">
        <v>117</v>
      </c>
      <c r="C6535" s="0" t="n">
        <v>1998</v>
      </c>
      <c r="D6535" s="0" t="s">
        <v>102</v>
      </c>
      <c r="E6535" s="0" t="s">
        <v>229</v>
      </c>
      <c r="F6535" s="0" t="n">
        <v>0.14</v>
      </c>
      <c r="G6535" s="0" t="n">
        <v>0.1</v>
      </c>
      <c r="H6535" s="0" t="n">
        <v>0</v>
      </c>
      <c r="I6535" s="0" t="n">
        <v>0.02</v>
      </c>
      <c r="J6535" s="0" t="n">
        <v>0.26</v>
      </c>
      <c r="N6535" s="0" t="s">
        <v>74</v>
      </c>
      <c r="P6535" s="0" t="n">
        <f aca="false">IF(AND(OR(Dashboard!$B$5="All",D6535=Dashboard!$B$5),OR(Dashboard!$D$5="All",N6535=Dashboard!$D$5),OR(AND(C6535&lt;&gt;"",C6535&gt;=Dashboard!$F$5,C6535&lt;=Dashboard!$H$5),AND(C6535="",Dashboard!$F$5&lt;=1980,Dashboard!$H$5&gt;=2016))),1,0)</f>
        <v>1</v>
      </c>
      <c r="Q6535" s="0" t="n">
        <f aca="false">J6535*P6535+ROW()*0.00000001</f>
        <v>0.26006535</v>
      </c>
    </row>
    <row r="6536" customFormat="false" ht="15" hidden="false" customHeight="false" outlineLevel="0" collapsed="false">
      <c r="A6536" s="0" t="s">
        <v>4893</v>
      </c>
      <c r="B6536" s="0" t="s">
        <v>70</v>
      </c>
      <c r="C6536" s="0" t="n">
        <v>2012</v>
      </c>
      <c r="D6536" s="0" t="s">
        <v>46</v>
      </c>
      <c r="E6536" s="0" t="s">
        <v>782</v>
      </c>
      <c r="F6536" s="0" t="n">
        <v>0.06</v>
      </c>
      <c r="G6536" s="0" t="n">
        <v>0.04</v>
      </c>
      <c r="H6536" s="0" t="n">
        <v>0.14</v>
      </c>
      <c r="I6536" s="0" t="n">
        <v>0.02</v>
      </c>
      <c r="J6536" s="0" t="n">
        <v>0.26</v>
      </c>
      <c r="K6536" s="0" t="n">
        <v>70</v>
      </c>
      <c r="L6536" s="0" t="n">
        <v>6.6</v>
      </c>
      <c r="M6536" s="0" t="s">
        <v>103</v>
      </c>
      <c r="N6536" s="0" t="s">
        <v>74</v>
      </c>
      <c r="O6536" s="0" t="s">
        <v>67</v>
      </c>
      <c r="P6536" s="0" t="n">
        <f aca="false">IF(AND(OR(Dashboard!$B$5="All",D6536=Dashboard!$B$5),OR(Dashboard!$D$5="All",N6536=Dashboard!$D$5),OR(AND(C6536&lt;&gt;"",C6536&gt;=Dashboard!$F$5,C6536&lt;=Dashboard!$H$5),AND(C6536="",Dashboard!$F$5&lt;=1980,Dashboard!$H$5&gt;=2016))),1,0)</f>
        <v>1</v>
      </c>
      <c r="Q6536" s="0" t="n">
        <f aca="false">J6536*P6536+ROW()*0.00000001</f>
        <v>0.26006536</v>
      </c>
    </row>
    <row r="6537" customFormat="false" ht="15" hidden="false" customHeight="false" outlineLevel="0" collapsed="false">
      <c r="A6537" s="0" t="s">
        <v>4894</v>
      </c>
      <c r="B6537" s="0" t="s">
        <v>50</v>
      </c>
      <c r="C6537" s="0" t="n">
        <v>2008</v>
      </c>
      <c r="D6537" s="0" t="s">
        <v>114</v>
      </c>
      <c r="E6537" s="0" t="s">
        <v>1894</v>
      </c>
      <c r="F6537" s="0" t="n">
        <v>0.24</v>
      </c>
      <c r="G6537" s="0" t="n">
        <v>0</v>
      </c>
      <c r="H6537" s="0" t="n">
        <v>0</v>
      </c>
      <c r="I6537" s="0" t="n">
        <v>0.02</v>
      </c>
      <c r="J6537" s="0" t="n">
        <v>0.26</v>
      </c>
      <c r="M6537" s="0" t="s">
        <v>36</v>
      </c>
      <c r="N6537" s="0" t="s">
        <v>35</v>
      </c>
      <c r="P6537" s="0" t="n">
        <f aca="false">IF(AND(OR(Dashboard!$B$5="All",D6537=Dashboard!$B$5),OR(Dashboard!$D$5="All",N6537=Dashboard!$D$5),OR(AND(C6537&lt;&gt;"",C6537&gt;=Dashboard!$F$5,C6537&lt;=Dashboard!$H$5),AND(C6537="",Dashboard!$F$5&lt;=1980,Dashboard!$H$5&gt;=2016))),1,0)</f>
        <v>1</v>
      </c>
      <c r="Q6537" s="0" t="n">
        <f aca="false">J6537*P6537+ROW()*0.00000001</f>
        <v>0.26006537</v>
      </c>
    </row>
    <row r="6538" customFormat="false" ht="15" hidden="false" customHeight="false" outlineLevel="0" collapsed="false">
      <c r="A6538" s="0" t="s">
        <v>4895</v>
      </c>
      <c r="B6538" s="0" t="s">
        <v>94</v>
      </c>
      <c r="C6538" s="0" t="n">
        <v>2016</v>
      </c>
      <c r="D6538" s="0" t="s">
        <v>56</v>
      </c>
      <c r="E6538" s="0" t="s">
        <v>72</v>
      </c>
      <c r="F6538" s="0" t="n">
        <v>0.12</v>
      </c>
      <c r="G6538" s="0" t="n">
        <v>0.08</v>
      </c>
      <c r="H6538" s="0" t="n">
        <v>0.02</v>
      </c>
      <c r="I6538" s="0" t="n">
        <v>0.04</v>
      </c>
      <c r="J6538" s="0" t="n">
        <v>0.26</v>
      </c>
      <c r="K6538" s="0" t="n">
        <v>68</v>
      </c>
      <c r="L6538" s="0" t="n">
        <v>6.8</v>
      </c>
      <c r="M6538" s="0" t="s">
        <v>103</v>
      </c>
      <c r="N6538" s="0" t="s">
        <v>74</v>
      </c>
      <c r="O6538" s="0" t="s">
        <v>67</v>
      </c>
      <c r="P6538" s="0" t="n">
        <f aca="false">IF(AND(OR(Dashboard!$B$5="All",D6538=Dashboard!$B$5),OR(Dashboard!$D$5="All",N6538=Dashboard!$D$5),OR(AND(C6538&lt;&gt;"",C6538&gt;=Dashboard!$F$5,C6538&lt;=Dashboard!$H$5),AND(C6538="",Dashboard!$F$5&lt;=1980,Dashboard!$H$5&gt;=2016))),1,0)</f>
        <v>1</v>
      </c>
      <c r="Q6538" s="0" t="n">
        <f aca="false">J6538*P6538+ROW()*0.00000001</f>
        <v>0.26006538</v>
      </c>
    </row>
    <row r="6539" customFormat="false" ht="15" hidden="false" customHeight="false" outlineLevel="0" collapsed="false">
      <c r="A6539" s="0" t="s">
        <v>4896</v>
      </c>
      <c r="B6539" s="0" t="s">
        <v>873</v>
      </c>
      <c r="C6539" s="0" t="n">
        <v>1996</v>
      </c>
      <c r="D6539" s="0" t="s">
        <v>34</v>
      </c>
      <c r="E6539" s="0" t="s">
        <v>154</v>
      </c>
      <c r="F6539" s="0" t="n">
        <v>0</v>
      </c>
      <c r="G6539" s="0" t="n">
        <v>0</v>
      </c>
      <c r="H6539" s="0" t="n">
        <v>0.26</v>
      </c>
      <c r="I6539" s="0" t="n">
        <v>0</v>
      </c>
      <c r="J6539" s="0" t="n">
        <v>0.26</v>
      </c>
      <c r="N6539" s="0" t="s">
        <v>154</v>
      </c>
      <c r="P6539" s="0" t="n">
        <f aca="false">IF(AND(OR(Dashboard!$B$5="All",D6539=Dashboard!$B$5),OR(Dashboard!$D$5="All",N6539=Dashboard!$D$5),OR(AND(C6539&lt;&gt;"",C6539&gt;=Dashboard!$F$5,C6539&lt;=Dashboard!$H$5),AND(C6539="",Dashboard!$F$5&lt;=1980,Dashboard!$H$5&gt;=2016))),1,0)</f>
        <v>1</v>
      </c>
      <c r="Q6539" s="0" t="n">
        <f aca="false">J6539*P6539+ROW()*0.00000001</f>
        <v>0.26006539</v>
      </c>
    </row>
    <row r="6540" customFormat="false" ht="15" hidden="false" customHeight="false" outlineLevel="0" collapsed="false">
      <c r="A6540" s="0" t="s">
        <v>4897</v>
      </c>
      <c r="B6540" s="0" t="s">
        <v>33</v>
      </c>
      <c r="C6540" s="0" t="n">
        <v>2009</v>
      </c>
      <c r="D6540" s="0" t="s">
        <v>58</v>
      </c>
      <c r="E6540" s="0" t="s">
        <v>142</v>
      </c>
      <c r="F6540" s="0" t="n">
        <v>0.21</v>
      </c>
      <c r="G6540" s="0" t="n">
        <v>0.02</v>
      </c>
      <c r="H6540" s="0" t="n">
        <v>0</v>
      </c>
      <c r="I6540" s="0" t="n">
        <v>0.02</v>
      </c>
      <c r="J6540" s="0" t="n">
        <v>0.26</v>
      </c>
      <c r="M6540" s="0" t="s">
        <v>36</v>
      </c>
      <c r="N6540" s="0" t="s">
        <v>35</v>
      </c>
      <c r="P6540" s="0" t="n">
        <f aca="false">IF(AND(OR(Dashboard!$B$5="All",D6540=Dashboard!$B$5),OR(Dashboard!$D$5="All",N6540=Dashboard!$D$5),OR(AND(C6540&lt;&gt;"",C6540&gt;=Dashboard!$F$5,C6540&lt;=Dashboard!$H$5),AND(C6540="",Dashboard!$F$5&lt;=1980,Dashboard!$H$5&gt;=2016))),1,0)</f>
        <v>1</v>
      </c>
      <c r="Q6540" s="0" t="n">
        <f aca="false">J6540*P6540+ROW()*0.00000001</f>
        <v>0.2600654</v>
      </c>
    </row>
    <row r="6541" customFormat="false" ht="15" hidden="false" customHeight="false" outlineLevel="0" collapsed="false">
      <c r="A6541" s="0" t="s">
        <v>4898</v>
      </c>
      <c r="B6541" s="0" t="s">
        <v>33</v>
      </c>
      <c r="C6541" s="0" t="n">
        <v>2009</v>
      </c>
      <c r="D6541" s="0" t="s">
        <v>58</v>
      </c>
      <c r="E6541" s="0" t="s">
        <v>328</v>
      </c>
      <c r="F6541" s="0" t="n">
        <v>0.24</v>
      </c>
      <c r="G6541" s="0" t="n">
        <v>0</v>
      </c>
      <c r="H6541" s="0" t="n">
        <v>0</v>
      </c>
      <c r="I6541" s="0" t="n">
        <v>0.02</v>
      </c>
      <c r="J6541" s="0" t="n">
        <v>0.26</v>
      </c>
      <c r="K6541" s="0" t="n">
        <v>64</v>
      </c>
      <c r="M6541" s="0" t="s">
        <v>125</v>
      </c>
      <c r="N6541" s="0" t="s">
        <v>35</v>
      </c>
      <c r="O6541" s="0" t="s">
        <v>67</v>
      </c>
      <c r="P6541" s="0" t="n">
        <f aca="false">IF(AND(OR(Dashboard!$B$5="All",D6541=Dashboard!$B$5),OR(Dashboard!$D$5="All",N6541=Dashboard!$D$5),OR(AND(C6541&lt;&gt;"",C6541&gt;=Dashboard!$F$5,C6541&lt;=Dashboard!$H$5),AND(C6541="",Dashboard!$F$5&lt;=1980,Dashboard!$H$5&gt;=2016))),1,0)</f>
        <v>1</v>
      </c>
      <c r="Q6541" s="0" t="n">
        <f aca="false">J6541*P6541+ROW()*0.00000001</f>
        <v>0.26006541</v>
      </c>
    </row>
    <row r="6542" customFormat="false" ht="15" hidden="false" customHeight="false" outlineLevel="0" collapsed="false">
      <c r="A6542" s="0" t="s">
        <v>4899</v>
      </c>
      <c r="B6542" s="0" t="s">
        <v>76</v>
      </c>
      <c r="C6542" s="0" t="n">
        <v>2002</v>
      </c>
      <c r="D6542" s="0" t="s">
        <v>114</v>
      </c>
      <c r="E6542" s="0" t="s">
        <v>89</v>
      </c>
      <c r="F6542" s="0" t="n">
        <v>0.13</v>
      </c>
      <c r="G6542" s="0" t="n">
        <v>0.1</v>
      </c>
      <c r="H6542" s="0" t="n">
        <v>0</v>
      </c>
      <c r="I6542" s="0" t="n">
        <v>0.03</v>
      </c>
      <c r="J6542" s="0" t="n">
        <v>0.26</v>
      </c>
      <c r="K6542" s="0" t="n">
        <v>78</v>
      </c>
      <c r="L6542" s="0" t="n">
        <v>9</v>
      </c>
      <c r="M6542" s="0" t="s">
        <v>73</v>
      </c>
      <c r="N6542" s="0" t="s">
        <v>74</v>
      </c>
      <c r="O6542" s="0" t="s">
        <v>37</v>
      </c>
      <c r="P6542" s="0" t="n">
        <f aca="false">IF(AND(OR(Dashboard!$B$5="All",D6542=Dashboard!$B$5),OR(Dashboard!$D$5="All",N6542=Dashboard!$D$5),OR(AND(C6542&lt;&gt;"",C6542&gt;=Dashboard!$F$5,C6542&lt;=Dashboard!$H$5),AND(C6542="",Dashboard!$F$5&lt;=1980,Dashboard!$H$5&gt;=2016))),1,0)</f>
        <v>1</v>
      </c>
      <c r="Q6542" s="0" t="n">
        <f aca="false">J6542*P6542+ROW()*0.00000001</f>
        <v>0.26006542</v>
      </c>
    </row>
    <row r="6543" customFormat="false" ht="15" hidden="false" customHeight="false" outlineLevel="0" collapsed="false">
      <c r="A6543" s="0" t="s">
        <v>4900</v>
      </c>
      <c r="B6543" s="0" t="s">
        <v>50</v>
      </c>
      <c r="C6543" s="0" t="n">
        <v>2011</v>
      </c>
      <c r="D6543" s="0" t="s">
        <v>56</v>
      </c>
      <c r="E6543" s="0" t="s">
        <v>91</v>
      </c>
      <c r="F6543" s="0" t="n">
        <v>0.19</v>
      </c>
      <c r="G6543" s="0" t="n">
        <v>0.04</v>
      </c>
      <c r="H6543" s="0" t="n">
        <v>0</v>
      </c>
      <c r="I6543" s="0" t="n">
        <v>0.02</v>
      </c>
      <c r="J6543" s="0" t="n">
        <v>0.26</v>
      </c>
      <c r="N6543" s="0" t="s">
        <v>35</v>
      </c>
      <c r="P6543" s="0" t="n">
        <f aca="false">IF(AND(OR(Dashboard!$B$5="All",D6543=Dashboard!$B$5),OR(Dashboard!$D$5="All",N6543=Dashboard!$D$5),OR(AND(C6543&lt;&gt;"",C6543&gt;=Dashboard!$F$5,C6543&lt;=Dashboard!$H$5),AND(C6543="",Dashboard!$F$5&lt;=1980,Dashboard!$H$5&gt;=2016))),1,0)</f>
        <v>1</v>
      </c>
      <c r="Q6543" s="0" t="n">
        <f aca="false">J6543*P6543+ROW()*0.00000001</f>
        <v>0.26006543</v>
      </c>
    </row>
    <row r="6544" customFormat="false" ht="15" hidden="false" customHeight="false" outlineLevel="0" collapsed="false">
      <c r="A6544" s="0" t="s">
        <v>3074</v>
      </c>
      <c r="B6544" s="0" t="s">
        <v>144</v>
      </c>
      <c r="C6544" s="0" t="n">
        <v>2005</v>
      </c>
      <c r="D6544" s="0" t="s">
        <v>52</v>
      </c>
      <c r="E6544" s="0" t="s">
        <v>418</v>
      </c>
      <c r="F6544" s="0" t="n">
        <v>0.19</v>
      </c>
      <c r="G6544" s="0" t="n">
        <v>0.06</v>
      </c>
      <c r="H6544" s="0" t="n">
        <v>0</v>
      </c>
      <c r="I6544" s="0" t="n">
        <v>0.01</v>
      </c>
      <c r="J6544" s="0" t="n">
        <v>0.26</v>
      </c>
      <c r="N6544" s="0" t="s">
        <v>66</v>
      </c>
      <c r="P6544" s="0" t="n">
        <f aca="false">IF(AND(OR(Dashboard!$B$5="All",D6544=Dashboard!$B$5),OR(Dashboard!$D$5="All",N6544=Dashboard!$D$5),OR(AND(C6544&lt;&gt;"",C6544&gt;=Dashboard!$F$5,C6544&lt;=Dashboard!$H$5),AND(C6544="",Dashboard!$F$5&lt;=1980,Dashboard!$H$5&gt;=2016))),1,0)</f>
        <v>1</v>
      </c>
      <c r="Q6544" s="0" t="n">
        <f aca="false">J6544*P6544+ROW()*0.00000001</f>
        <v>0.26006544</v>
      </c>
    </row>
    <row r="6545" customFormat="false" ht="15" hidden="false" customHeight="false" outlineLevel="0" collapsed="false">
      <c r="A6545" s="0" t="s">
        <v>1989</v>
      </c>
      <c r="B6545" s="0" t="s">
        <v>64</v>
      </c>
      <c r="C6545" s="0" t="n">
        <v>2013</v>
      </c>
      <c r="D6545" s="0" t="s">
        <v>71</v>
      </c>
      <c r="E6545" s="0" t="s">
        <v>211</v>
      </c>
      <c r="F6545" s="0" t="n">
        <v>0.12</v>
      </c>
      <c r="G6545" s="0" t="n">
        <v>0.1</v>
      </c>
      <c r="H6545" s="0" t="n">
        <v>0.02</v>
      </c>
      <c r="I6545" s="0" t="n">
        <v>0.02</v>
      </c>
      <c r="J6545" s="0" t="n">
        <v>0.26</v>
      </c>
      <c r="K6545" s="0" t="n">
        <v>75</v>
      </c>
      <c r="L6545" s="0" t="n">
        <v>7.4</v>
      </c>
      <c r="M6545" s="0" t="s">
        <v>73</v>
      </c>
      <c r="N6545" s="0" t="s">
        <v>66</v>
      </c>
      <c r="O6545" s="0" t="s">
        <v>37</v>
      </c>
      <c r="P6545" s="0" t="n">
        <f aca="false">IF(AND(OR(Dashboard!$B$5="All",D6545=Dashboard!$B$5),OR(Dashboard!$D$5="All",N6545=Dashboard!$D$5),OR(AND(C6545&lt;&gt;"",C6545&gt;=Dashboard!$F$5,C6545&lt;=Dashboard!$H$5),AND(C6545="",Dashboard!$F$5&lt;=1980,Dashboard!$H$5&gt;=2016))),1,0)</f>
        <v>1</v>
      </c>
      <c r="Q6545" s="0" t="n">
        <f aca="false">J6545*P6545+ROW()*0.00000001</f>
        <v>0.26006545</v>
      </c>
    </row>
    <row r="6546" customFormat="false" ht="15" hidden="false" customHeight="false" outlineLevel="0" collapsed="false">
      <c r="A6546" s="0" t="s">
        <v>2942</v>
      </c>
      <c r="B6546" s="0" t="s">
        <v>64</v>
      </c>
      <c r="C6546" s="0" t="n">
        <v>2010</v>
      </c>
      <c r="D6546" s="0" t="s">
        <v>34</v>
      </c>
      <c r="E6546" s="0" t="s">
        <v>91</v>
      </c>
      <c r="F6546" s="0" t="n">
        <v>0.17</v>
      </c>
      <c r="G6546" s="0" t="n">
        <v>0.06</v>
      </c>
      <c r="H6546" s="0" t="n">
        <v>0</v>
      </c>
      <c r="I6546" s="0" t="n">
        <v>0.02</v>
      </c>
      <c r="J6546" s="0" t="n">
        <v>0.26</v>
      </c>
      <c r="K6546" s="0" t="n">
        <v>53</v>
      </c>
      <c r="L6546" s="0" t="n">
        <v>6.6</v>
      </c>
      <c r="M6546" s="0" t="s">
        <v>36</v>
      </c>
      <c r="N6546" s="0" t="s">
        <v>66</v>
      </c>
      <c r="O6546" s="0" t="s">
        <v>53</v>
      </c>
      <c r="P6546" s="0" t="n">
        <f aca="false">IF(AND(OR(Dashboard!$B$5="All",D6546=Dashboard!$B$5),OR(Dashboard!$D$5="All",N6546=Dashboard!$D$5),OR(AND(C6546&lt;&gt;"",C6546&gt;=Dashboard!$F$5,C6546&lt;=Dashboard!$H$5),AND(C6546="",Dashboard!$F$5&lt;=1980,Dashboard!$H$5&gt;=2016))),1,0)</f>
        <v>1</v>
      </c>
      <c r="Q6546" s="0" t="n">
        <f aca="false">J6546*P6546+ROW()*0.00000001</f>
        <v>0.26006546</v>
      </c>
    </row>
    <row r="6547" customFormat="false" ht="15" hidden="false" customHeight="false" outlineLevel="0" collapsed="false">
      <c r="A6547" s="0" t="s">
        <v>4901</v>
      </c>
      <c r="B6547" s="0" t="s">
        <v>117</v>
      </c>
      <c r="C6547" s="0" t="n">
        <v>1998</v>
      </c>
      <c r="D6547" s="0" t="s">
        <v>41</v>
      </c>
      <c r="E6547" s="0" t="s">
        <v>2855</v>
      </c>
      <c r="F6547" s="0" t="n">
        <v>0</v>
      </c>
      <c r="G6547" s="0" t="n">
        <v>0</v>
      </c>
      <c r="H6547" s="0" t="n">
        <v>0.24</v>
      </c>
      <c r="I6547" s="0" t="n">
        <v>0.02</v>
      </c>
      <c r="J6547" s="0" t="n">
        <v>0.26</v>
      </c>
      <c r="N6547" s="0" t="s">
        <v>74</v>
      </c>
      <c r="P6547" s="0" t="n">
        <f aca="false">IF(AND(OR(Dashboard!$B$5="All",D6547=Dashboard!$B$5),OR(Dashboard!$D$5="All",N6547=Dashboard!$D$5),OR(AND(C6547&lt;&gt;"",C6547&gt;=Dashboard!$F$5,C6547&lt;=Dashboard!$H$5),AND(C6547="",Dashboard!$F$5&lt;=1980,Dashboard!$H$5&gt;=2016))),1,0)</f>
        <v>1</v>
      </c>
      <c r="Q6547" s="0" t="n">
        <f aca="false">J6547*P6547+ROW()*0.00000001</f>
        <v>0.26006547</v>
      </c>
    </row>
    <row r="6548" customFormat="false" ht="15" hidden="false" customHeight="false" outlineLevel="0" collapsed="false">
      <c r="A6548" s="0" t="s">
        <v>4902</v>
      </c>
      <c r="B6548" s="0" t="s">
        <v>70</v>
      </c>
      <c r="C6548" s="0" t="n">
        <v>2012</v>
      </c>
      <c r="D6548" s="0" t="s">
        <v>71</v>
      </c>
      <c r="E6548" s="0" t="s">
        <v>89</v>
      </c>
      <c r="F6548" s="0" t="n">
        <v>0</v>
      </c>
      <c r="G6548" s="0" t="n">
        <v>0</v>
      </c>
      <c r="H6548" s="0" t="n">
        <v>0.26</v>
      </c>
      <c r="I6548" s="0" t="n">
        <v>0</v>
      </c>
      <c r="J6548" s="0" t="n">
        <v>0.26</v>
      </c>
      <c r="K6548" s="0" t="n">
        <v>74</v>
      </c>
      <c r="L6548" s="0" t="n">
        <v>8.4</v>
      </c>
      <c r="M6548" s="0" t="s">
        <v>103</v>
      </c>
      <c r="N6548" s="0" t="s">
        <v>74</v>
      </c>
      <c r="O6548" s="0" t="s">
        <v>37</v>
      </c>
      <c r="P6548" s="0" t="n">
        <f aca="false">IF(AND(OR(Dashboard!$B$5="All",D6548=Dashboard!$B$5),OR(Dashboard!$D$5="All",N6548=Dashboard!$D$5),OR(AND(C6548&lt;&gt;"",C6548&gt;=Dashboard!$F$5,C6548&lt;=Dashboard!$H$5),AND(C6548="",Dashboard!$F$5&lt;=1980,Dashboard!$H$5&gt;=2016))),1,0)</f>
        <v>1</v>
      </c>
      <c r="Q6548" s="0" t="n">
        <f aca="false">J6548*P6548+ROW()*0.00000001</f>
        <v>0.26006548</v>
      </c>
    </row>
    <row r="6549" customFormat="false" ht="15" hidden="false" customHeight="false" outlineLevel="0" collapsed="false">
      <c r="A6549" s="0" t="s">
        <v>2566</v>
      </c>
      <c r="B6549" s="0" t="s">
        <v>186</v>
      </c>
      <c r="C6549" s="0" t="n">
        <v>2004</v>
      </c>
      <c r="D6549" s="0" t="s">
        <v>16</v>
      </c>
      <c r="E6549" s="0" t="s">
        <v>91</v>
      </c>
      <c r="F6549" s="0" t="n">
        <v>0.2</v>
      </c>
      <c r="G6549" s="0" t="n">
        <v>0.05</v>
      </c>
      <c r="H6549" s="0" t="n">
        <v>0</v>
      </c>
      <c r="I6549" s="0" t="n">
        <v>0.01</v>
      </c>
      <c r="J6549" s="0" t="n">
        <v>0.26</v>
      </c>
      <c r="N6549" s="0" t="s">
        <v>35</v>
      </c>
      <c r="P6549" s="0" t="n">
        <f aca="false">IF(AND(OR(Dashboard!$B$5="All",D6549=Dashboard!$B$5),OR(Dashboard!$D$5="All",N6549=Dashboard!$D$5),OR(AND(C6549&lt;&gt;"",C6549&gt;=Dashboard!$F$5,C6549&lt;=Dashboard!$H$5),AND(C6549="",Dashboard!$F$5&lt;=1980,Dashboard!$H$5&gt;=2016))),1,0)</f>
        <v>1</v>
      </c>
      <c r="Q6549" s="0" t="n">
        <f aca="false">J6549*P6549+ROW()*0.00000001</f>
        <v>0.26006549</v>
      </c>
    </row>
    <row r="6550" customFormat="false" ht="15" hidden="false" customHeight="false" outlineLevel="0" collapsed="false">
      <c r="A6550" s="0" t="s">
        <v>4681</v>
      </c>
      <c r="B6550" s="0" t="s">
        <v>64</v>
      </c>
      <c r="C6550" s="0" t="n">
        <v>2013</v>
      </c>
      <c r="D6550" s="0" t="s">
        <v>56</v>
      </c>
      <c r="E6550" s="0" t="s">
        <v>142</v>
      </c>
      <c r="F6550" s="0" t="n">
        <v>0.16</v>
      </c>
      <c r="G6550" s="0" t="n">
        <v>0.07</v>
      </c>
      <c r="H6550" s="0" t="n">
        <v>0</v>
      </c>
      <c r="I6550" s="0" t="n">
        <v>0.02</v>
      </c>
      <c r="J6550" s="0" t="n">
        <v>0.26</v>
      </c>
      <c r="K6550" s="0" t="n">
        <v>54</v>
      </c>
      <c r="L6550" s="0" t="n">
        <v>6.2</v>
      </c>
      <c r="M6550" s="0" t="s">
        <v>73</v>
      </c>
      <c r="N6550" s="0" t="s">
        <v>66</v>
      </c>
      <c r="O6550" s="0" t="s">
        <v>53</v>
      </c>
      <c r="P6550" s="0" t="n">
        <f aca="false">IF(AND(OR(Dashboard!$B$5="All",D6550=Dashboard!$B$5),OR(Dashboard!$D$5="All",N6550=Dashboard!$D$5),OR(AND(C6550&lt;&gt;"",C6550&gt;=Dashboard!$F$5,C6550&lt;=Dashboard!$H$5),AND(C6550="",Dashboard!$F$5&lt;=1980,Dashboard!$H$5&gt;=2016))),1,0)</f>
        <v>1</v>
      </c>
      <c r="Q6550" s="0" t="n">
        <f aca="false">J6550*P6550+ROW()*0.00000001</f>
        <v>0.2600655</v>
      </c>
    </row>
    <row r="6551" customFormat="false" ht="15" hidden="false" customHeight="false" outlineLevel="0" collapsed="false">
      <c r="A6551" s="0" t="s">
        <v>4903</v>
      </c>
      <c r="B6551" s="0" t="s">
        <v>70</v>
      </c>
      <c r="C6551" s="0" t="n">
        <v>2013</v>
      </c>
      <c r="D6551" s="0" t="s">
        <v>16</v>
      </c>
      <c r="E6551" s="0" t="s">
        <v>89</v>
      </c>
      <c r="F6551" s="0" t="n">
        <v>0.11</v>
      </c>
      <c r="G6551" s="0" t="n">
        <v>0.08</v>
      </c>
      <c r="H6551" s="0" t="n">
        <v>0.02</v>
      </c>
      <c r="I6551" s="0" t="n">
        <v>0.04</v>
      </c>
      <c r="J6551" s="0" t="n">
        <v>0.26</v>
      </c>
      <c r="K6551" s="0" t="n">
        <v>80</v>
      </c>
      <c r="L6551" s="0" t="n">
        <v>8.5</v>
      </c>
      <c r="M6551" s="0" t="s">
        <v>125</v>
      </c>
      <c r="N6551" s="0" t="s">
        <v>74</v>
      </c>
      <c r="O6551" s="0" t="s">
        <v>37</v>
      </c>
      <c r="P6551" s="0" t="n">
        <f aca="false">IF(AND(OR(Dashboard!$B$5="All",D6551=Dashboard!$B$5),OR(Dashboard!$D$5="All",N6551=Dashboard!$D$5),OR(AND(C6551&lt;&gt;"",C6551&gt;=Dashboard!$F$5,C6551&lt;=Dashboard!$H$5),AND(C6551="",Dashboard!$F$5&lt;=1980,Dashboard!$H$5&gt;=2016))),1,0)</f>
        <v>1</v>
      </c>
      <c r="Q6551" s="0" t="n">
        <f aca="false">J6551*P6551+ROW()*0.00000001</f>
        <v>0.26006551</v>
      </c>
    </row>
    <row r="6552" customFormat="false" ht="15" hidden="false" customHeight="false" outlineLevel="0" collapsed="false">
      <c r="A6552" s="0" t="s">
        <v>4904</v>
      </c>
      <c r="B6552" s="0" t="s">
        <v>85</v>
      </c>
      <c r="C6552" s="0" t="n">
        <v>2002</v>
      </c>
      <c r="D6552" s="0" t="s">
        <v>16</v>
      </c>
      <c r="E6552" s="0" t="s">
        <v>142</v>
      </c>
      <c r="F6552" s="0" t="n">
        <v>0.18</v>
      </c>
      <c r="G6552" s="0" t="n">
        <v>0.07</v>
      </c>
      <c r="H6552" s="0" t="n">
        <v>0</v>
      </c>
      <c r="I6552" s="0" t="n">
        <v>0</v>
      </c>
      <c r="J6552" s="0" t="n">
        <v>0.26</v>
      </c>
      <c r="N6552" s="0" t="s">
        <v>35</v>
      </c>
      <c r="P6552" s="0" t="n">
        <f aca="false">IF(AND(OR(Dashboard!$B$5="All",D6552=Dashboard!$B$5),OR(Dashboard!$D$5="All",N6552=Dashboard!$D$5),OR(AND(C6552&lt;&gt;"",C6552&gt;=Dashboard!$F$5,C6552&lt;=Dashboard!$H$5),AND(C6552="",Dashboard!$F$5&lt;=1980,Dashboard!$H$5&gt;=2016))),1,0)</f>
        <v>1</v>
      </c>
      <c r="Q6552" s="0" t="n">
        <f aca="false">J6552*P6552+ROW()*0.00000001</f>
        <v>0.26006552</v>
      </c>
    </row>
    <row r="6553" customFormat="false" ht="15" hidden="false" customHeight="false" outlineLevel="0" collapsed="false">
      <c r="A6553" s="0" t="s">
        <v>2175</v>
      </c>
      <c r="B6553" s="0" t="s">
        <v>70</v>
      </c>
      <c r="C6553" s="0" t="n">
        <v>2007</v>
      </c>
      <c r="D6553" s="0" t="s">
        <v>71</v>
      </c>
      <c r="E6553" s="0" t="s">
        <v>124</v>
      </c>
      <c r="F6553" s="0" t="n">
        <v>0.2</v>
      </c>
      <c r="G6553" s="0" t="n">
        <v>0.03</v>
      </c>
      <c r="H6553" s="0" t="n">
        <v>0</v>
      </c>
      <c r="I6553" s="0" t="n">
        <v>0.03</v>
      </c>
      <c r="J6553" s="0" t="n">
        <v>0.26</v>
      </c>
      <c r="K6553" s="0" t="n">
        <v>78</v>
      </c>
      <c r="L6553" s="0" t="n">
        <v>6.5</v>
      </c>
      <c r="M6553" s="0" t="s">
        <v>73</v>
      </c>
      <c r="N6553" s="0" t="s">
        <v>74</v>
      </c>
      <c r="O6553" s="0" t="s">
        <v>37</v>
      </c>
      <c r="P6553" s="0" t="n">
        <f aca="false">IF(AND(OR(Dashboard!$B$5="All",D6553=Dashboard!$B$5),OR(Dashboard!$D$5="All",N6553=Dashboard!$D$5),OR(AND(C6553&lt;&gt;"",C6553&gt;=Dashboard!$F$5,C6553&lt;=Dashboard!$H$5),AND(C6553="",Dashboard!$F$5&lt;=1980,Dashboard!$H$5&gt;=2016))),1,0)</f>
        <v>1</v>
      </c>
      <c r="Q6553" s="0" t="n">
        <f aca="false">J6553*P6553+ROW()*0.00000001</f>
        <v>0.26006553</v>
      </c>
    </row>
    <row r="6554" customFormat="false" ht="15" hidden="false" customHeight="false" outlineLevel="0" collapsed="false">
      <c r="A6554" s="0" t="s">
        <v>4905</v>
      </c>
      <c r="B6554" s="0" t="s">
        <v>117</v>
      </c>
      <c r="C6554" s="0" t="n">
        <v>1999</v>
      </c>
      <c r="D6554" s="0" t="s">
        <v>58</v>
      </c>
      <c r="E6554" s="0" t="s">
        <v>4680</v>
      </c>
      <c r="F6554" s="0" t="n">
        <v>0.07</v>
      </c>
      <c r="G6554" s="0" t="n">
        <v>0.05</v>
      </c>
      <c r="H6554" s="0" t="n">
        <v>0.13</v>
      </c>
      <c r="I6554" s="0" t="n">
        <v>0.02</v>
      </c>
      <c r="J6554" s="0" t="n">
        <v>0.26</v>
      </c>
      <c r="N6554" s="0" t="s">
        <v>74</v>
      </c>
      <c r="P6554" s="0" t="n">
        <f aca="false">IF(AND(OR(Dashboard!$B$5="All",D6554=Dashboard!$B$5),OR(Dashboard!$D$5="All",N6554=Dashboard!$D$5),OR(AND(C6554&lt;&gt;"",C6554&gt;=Dashboard!$F$5,C6554&lt;=Dashboard!$H$5),AND(C6554="",Dashboard!$F$5&lt;=1980,Dashboard!$H$5&gt;=2016))),1,0)</f>
        <v>1</v>
      </c>
      <c r="Q6554" s="0" t="n">
        <f aca="false">J6554*P6554+ROW()*0.00000001</f>
        <v>0.26006554</v>
      </c>
    </row>
    <row r="6555" customFormat="false" ht="15" hidden="false" customHeight="false" outlineLevel="0" collapsed="false">
      <c r="A6555" s="0" t="s">
        <v>4906</v>
      </c>
      <c r="B6555" s="0" t="s">
        <v>78</v>
      </c>
      <c r="C6555" s="0" t="n">
        <v>1999</v>
      </c>
      <c r="D6555" s="0" t="s">
        <v>246</v>
      </c>
      <c r="E6555" s="0" t="s">
        <v>35</v>
      </c>
      <c r="F6555" s="0" t="n">
        <v>0</v>
      </c>
      <c r="G6555" s="0" t="n">
        <v>0</v>
      </c>
      <c r="H6555" s="0" t="n">
        <v>0.26</v>
      </c>
      <c r="I6555" s="0" t="n">
        <v>0</v>
      </c>
      <c r="J6555" s="0" t="n">
        <v>0.26</v>
      </c>
      <c r="N6555" s="0" t="s">
        <v>35</v>
      </c>
      <c r="P6555" s="0" t="n">
        <f aca="false">IF(AND(OR(Dashboard!$B$5="All",D6555=Dashboard!$B$5),OR(Dashboard!$D$5="All",N6555=Dashboard!$D$5),OR(AND(C6555&lt;&gt;"",C6555&gt;=Dashboard!$F$5,C6555&lt;=Dashboard!$H$5),AND(C6555="",Dashboard!$F$5&lt;=1980,Dashboard!$H$5&gt;=2016))),1,0)</f>
        <v>1</v>
      </c>
      <c r="Q6555" s="0" t="n">
        <f aca="false">J6555*P6555+ROW()*0.00000001</f>
        <v>0.26006555</v>
      </c>
    </row>
    <row r="6556" customFormat="false" ht="15" hidden="false" customHeight="false" outlineLevel="0" collapsed="false">
      <c r="A6556" s="0" t="s">
        <v>4907</v>
      </c>
      <c r="B6556" s="0" t="s">
        <v>50</v>
      </c>
      <c r="C6556" s="0" t="n">
        <v>2006</v>
      </c>
      <c r="D6556" s="0" t="s">
        <v>71</v>
      </c>
      <c r="E6556" s="0" t="s">
        <v>211</v>
      </c>
      <c r="F6556" s="0" t="n">
        <v>0.11</v>
      </c>
      <c r="G6556" s="0" t="n">
        <v>0.02</v>
      </c>
      <c r="H6556" s="0" t="n">
        <v>0.11</v>
      </c>
      <c r="I6556" s="0" t="n">
        <v>0.01</v>
      </c>
      <c r="J6556" s="0" t="n">
        <v>0.26</v>
      </c>
      <c r="K6556" s="0" t="n">
        <v>71</v>
      </c>
      <c r="L6556" s="0" t="n">
        <v>8.4</v>
      </c>
      <c r="M6556" s="0" t="s">
        <v>73</v>
      </c>
      <c r="N6556" s="0" t="s">
        <v>35</v>
      </c>
      <c r="O6556" s="0" t="s">
        <v>37</v>
      </c>
      <c r="P6556" s="0" t="n">
        <f aca="false">IF(AND(OR(Dashboard!$B$5="All",D6556=Dashboard!$B$5),OR(Dashboard!$D$5="All",N6556=Dashboard!$D$5),OR(AND(C6556&lt;&gt;"",C6556&gt;=Dashboard!$F$5,C6556&lt;=Dashboard!$H$5),AND(C6556="",Dashboard!$F$5&lt;=1980,Dashboard!$H$5&gt;=2016))),1,0)</f>
        <v>1</v>
      </c>
      <c r="Q6556" s="0" t="n">
        <f aca="false">J6556*P6556+ROW()*0.00000001</f>
        <v>0.26006556</v>
      </c>
    </row>
    <row r="6557" customFormat="false" ht="15" hidden="false" customHeight="false" outlineLevel="0" collapsed="false">
      <c r="A6557" s="0" t="s">
        <v>4908</v>
      </c>
      <c r="B6557" s="0" t="s">
        <v>159</v>
      </c>
      <c r="C6557" s="0" t="n">
        <v>1987</v>
      </c>
      <c r="D6557" s="0" t="s">
        <v>56</v>
      </c>
      <c r="E6557" s="0" t="s">
        <v>160</v>
      </c>
      <c r="F6557" s="0" t="n">
        <v>0.24</v>
      </c>
      <c r="G6557" s="0" t="n">
        <v>0.01</v>
      </c>
      <c r="H6557" s="0" t="n">
        <v>0</v>
      </c>
      <c r="I6557" s="0" t="n">
        <v>0</v>
      </c>
      <c r="J6557" s="0" t="n">
        <v>0.26</v>
      </c>
      <c r="N6557" s="0" t="s">
        <v>161</v>
      </c>
      <c r="P6557" s="0" t="n">
        <f aca="false">IF(AND(OR(Dashboard!$B$5="All",D6557=Dashboard!$B$5),OR(Dashboard!$D$5="All",N6557=Dashboard!$D$5),OR(AND(C6557&lt;&gt;"",C6557&gt;=Dashboard!$F$5,C6557&lt;=Dashboard!$H$5),AND(C6557="",Dashboard!$F$5&lt;=1980,Dashboard!$H$5&gt;=2016))),1,0)</f>
        <v>1</v>
      </c>
      <c r="Q6557" s="0" t="n">
        <f aca="false">J6557*P6557+ROW()*0.00000001</f>
        <v>0.26006557</v>
      </c>
    </row>
    <row r="6558" customFormat="false" ht="15" hidden="false" customHeight="false" outlineLevel="0" collapsed="false">
      <c r="A6558" s="0" t="s">
        <v>4909</v>
      </c>
      <c r="B6558" s="0" t="s">
        <v>64</v>
      </c>
      <c r="C6558" s="0" t="n">
        <v>2008</v>
      </c>
      <c r="D6558" s="0" t="s">
        <v>56</v>
      </c>
      <c r="E6558" s="0" t="s">
        <v>160</v>
      </c>
      <c r="F6558" s="0" t="n">
        <v>0.08</v>
      </c>
      <c r="G6558" s="0" t="n">
        <v>0.15</v>
      </c>
      <c r="H6558" s="0" t="n">
        <v>0</v>
      </c>
      <c r="I6558" s="0" t="n">
        <v>0.03</v>
      </c>
      <c r="J6558" s="0" t="n">
        <v>0.26</v>
      </c>
      <c r="K6558" s="0" t="n">
        <v>47</v>
      </c>
      <c r="L6558" s="0" t="n">
        <v>7.1</v>
      </c>
      <c r="M6558" s="0" t="s">
        <v>73</v>
      </c>
      <c r="N6558" s="0" t="s">
        <v>66</v>
      </c>
      <c r="O6558" s="0" t="s">
        <v>177</v>
      </c>
      <c r="P6558" s="0" t="n">
        <f aca="false">IF(AND(OR(Dashboard!$B$5="All",D6558=Dashboard!$B$5),OR(Dashboard!$D$5="All",N6558=Dashboard!$D$5),OR(AND(C6558&lt;&gt;"",C6558&gt;=Dashboard!$F$5,C6558&lt;=Dashboard!$H$5),AND(C6558="",Dashboard!$F$5&lt;=1980,Dashboard!$H$5&gt;=2016))),1,0)</f>
        <v>1</v>
      </c>
      <c r="Q6558" s="0" t="n">
        <f aca="false">J6558*P6558+ROW()*0.00000001</f>
        <v>0.26006558</v>
      </c>
    </row>
    <row r="6559" customFormat="false" ht="15" hidden="false" customHeight="false" outlineLevel="0" collapsed="false">
      <c r="A6559" s="0" t="s">
        <v>826</v>
      </c>
      <c r="B6559" s="0" t="s">
        <v>64</v>
      </c>
      <c r="C6559" s="0" t="n">
        <v>2005</v>
      </c>
      <c r="D6559" s="0" t="s">
        <v>71</v>
      </c>
      <c r="E6559" s="0" t="s">
        <v>124</v>
      </c>
      <c r="F6559" s="0" t="n">
        <v>0.2</v>
      </c>
      <c r="G6559" s="0" t="n">
        <v>0.03</v>
      </c>
      <c r="H6559" s="0" t="n">
        <v>0</v>
      </c>
      <c r="I6559" s="0" t="n">
        <v>0.02</v>
      </c>
      <c r="J6559" s="0" t="n">
        <v>0.26</v>
      </c>
      <c r="K6559" s="0" t="n">
        <v>80</v>
      </c>
      <c r="L6559" s="0" t="n">
        <v>7.5</v>
      </c>
      <c r="M6559" s="0" t="s">
        <v>103</v>
      </c>
      <c r="N6559" s="0" t="s">
        <v>66</v>
      </c>
      <c r="O6559" s="0" t="s">
        <v>37</v>
      </c>
      <c r="P6559" s="0" t="n">
        <f aca="false">IF(AND(OR(Dashboard!$B$5="All",D6559=Dashboard!$B$5),OR(Dashboard!$D$5="All",N6559=Dashboard!$D$5),OR(AND(C6559&lt;&gt;"",C6559&gt;=Dashboard!$F$5,C6559&lt;=Dashboard!$H$5),AND(C6559="",Dashboard!$F$5&lt;=1980,Dashboard!$H$5&gt;=2016))),1,0)</f>
        <v>1</v>
      </c>
      <c r="Q6559" s="0" t="n">
        <f aca="false">J6559*P6559+ROW()*0.00000001</f>
        <v>0.26006559</v>
      </c>
    </row>
    <row r="6560" customFormat="false" ht="15" hidden="false" customHeight="false" outlineLevel="0" collapsed="false">
      <c r="A6560" s="0" t="s">
        <v>4910</v>
      </c>
      <c r="B6560" s="0" t="s">
        <v>873</v>
      </c>
      <c r="C6560" s="0" t="n">
        <v>1997</v>
      </c>
      <c r="D6560" s="0" t="s">
        <v>46</v>
      </c>
      <c r="E6560" s="0" t="s">
        <v>1173</v>
      </c>
      <c r="F6560" s="0" t="n">
        <v>0</v>
      </c>
      <c r="G6560" s="0" t="n">
        <v>0</v>
      </c>
      <c r="H6560" s="0" t="n">
        <v>0.26</v>
      </c>
      <c r="I6560" s="0" t="n">
        <v>0</v>
      </c>
      <c r="J6560" s="0" t="n">
        <v>0.26</v>
      </c>
      <c r="N6560" s="0" t="s">
        <v>154</v>
      </c>
      <c r="P6560" s="0" t="n">
        <f aca="false">IF(AND(OR(Dashboard!$B$5="All",D6560=Dashboard!$B$5),OR(Dashboard!$D$5="All",N6560=Dashboard!$D$5),OR(AND(C6560&lt;&gt;"",C6560&gt;=Dashboard!$F$5,C6560&lt;=Dashboard!$H$5),AND(C6560="",Dashboard!$F$5&lt;=1980,Dashboard!$H$5&gt;=2016))),1,0)</f>
        <v>1</v>
      </c>
      <c r="Q6560" s="0" t="n">
        <f aca="false">J6560*P6560+ROW()*0.00000001</f>
        <v>0.2600656</v>
      </c>
    </row>
    <row r="6561" customFormat="false" ht="15" hidden="false" customHeight="false" outlineLevel="0" collapsed="false">
      <c r="A6561" s="0" t="s">
        <v>4911</v>
      </c>
      <c r="B6561" s="0" t="s">
        <v>50</v>
      </c>
      <c r="C6561" s="0" t="n">
        <v>2005</v>
      </c>
      <c r="D6561" s="0" t="s">
        <v>16</v>
      </c>
      <c r="E6561" s="0" t="s">
        <v>124</v>
      </c>
      <c r="F6561" s="0" t="n">
        <v>0.21</v>
      </c>
      <c r="G6561" s="0" t="n">
        <v>0.03</v>
      </c>
      <c r="H6561" s="0" t="n">
        <v>0</v>
      </c>
      <c r="I6561" s="0" t="n">
        <v>0.02</v>
      </c>
      <c r="J6561" s="0" t="n">
        <v>0.26</v>
      </c>
      <c r="K6561" s="0" t="n">
        <v>58</v>
      </c>
      <c r="L6561" s="0" t="n">
        <v>7.6</v>
      </c>
      <c r="M6561" s="0" t="s">
        <v>36</v>
      </c>
      <c r="N6561" s="0" t="s">
        <v>35</v>
      </c>
      <c r="O6561" s="0" t="s">
        <v>53</v>
      </c>
      <c r="P6561" s="0" t="n">
        <f aca="false">IF(AND(OR(Dashboard!$B$5="All",D6561=Dashboard!$B$5),OR(Dashboard!$D$5="All",N6561=Dashboard!$D$5),OR(AND(C6561&lt;&gt;"",C6561&gt;=Dashboard!$F$5,C6561&lt;=Dashboard!$H$5),AND(C6561="",Dashboard!$F$5&lt;=1980,Dashboard!$H$5&gt;=2016))),1,0)</f>
        <v>1</v>
      </c>
      <c r="Q6561" s="0" t="n">
        <f aca="false">J6561*P6561+ROW()*0.00000001</f>
        <v>0.26006561</v>
      </c>
    </row>
    <row r="6562" customFormat="false" ht="15" hidden="false" customHeight="false" outlineLevel="0" collapsed="false">
      <c r="A6562" s="0" t="s">
        <v>4912</v>
      </c>
      <c r="B6562" s="0" t="s">
        <v>76</v>
      </c>
      <c r="C6562" s="0" t="n">
        <v>2007</v>
      </c>
      <c r="D6562" s="0" t="s">
        <v>58</v>
      </c>
      <c r="E6562" s="0" t="s">
        <v>996</v>
      </c>
      <c r="F6562" s="0" t="n">
        <v>0</v>
      </c>
      <c r="G6562" s="0" t="n">
        <v>0</v>
      </c>
      <c r="H6562" s="0" t="n">
        <v>0.26</v>
      </c>
      <c r="I6562" s="0" t="n">
        <v>0</v>
      </c>
      <c r="J6562" s="0" t="n">
        <v>0.26</v>
      </c>
      <c r="N6562" s="0" t="s">
        <v>74</v>
      </c>
      <c r="P6562" s="0" t="n">
        <f aca="false">IF(AND(OR(Dashboard!$B$5="All",D6562=Dashboard!$B$5),OR(Dashboard!$D$5="All",N6562=Dashboard!$D$5),OR(AND(C6562&lt;&gt;"",C6562&gt;=Dashboard!$F$5,C6562&lt;=Dashboard!$H$5),AND(C6562="",Dashboard!$F$5&lt;=1980,Dashboard!$H$5&gt;=2016))),1,0)</f>
        <v>1</v>
      </c>
      <c r="Q6562" s="0" t="n">
        <f aca="false">J6562*P6562+ROW()*0.00000001</f>
        <v>0.26006562</v>
      </c>
    </row>
    <row r="6563" customFormat="false" ht="15" hidden="false" customHeight="false" outlineLevel="0" collapsed="false">
      <c r="A6563" s="0" t="s">
        <v>1733</v>
      </c>
      <c r="B6563" s="0" t="s">
        <v>85</v>
      </c>
      <c r="C6563" s="0" t="n">
        <v>2002</v>
      </c>
      <c r="D6563" s="0" t="s">
        <v>41</v>
      </c>
      <c r="E6563" s="0" t="s">
        <v>4913</v>
      </c>
      <c r="F6563" s="0" t="n">
        <v>0.18</v>
      </c>
      <c r="G6563" s="0" t="n">
        <v>0.07</v>
      </c>
      <c r="H6563" s="0" t="n">
        <v>0</v>
      </c>
      <c r="I6563" s="0" t="n">
        <v>0</v>
      </c>
      <c r="J6563" s="0" t="n">
        <v>0.26</v>
      </c>
      <c r="K6563" s="0" t="n">
        <v>49</v>
      </c>
      <c r="M6563" s="0" t="s">
        <v>36</v>
      </c>
      <c r="N6563" s="0" t="s">
        <v>35</v>
      </c>
      <c r="O6563" s="0" t="s">
        <v>177</v>
      </c>
      <c r="P6563" s="0" t="n">
        <f aca="false">IF(AND(OR(Dashboard!$B$5="All",D6563=Dashboard!$B$5),OR(Dashboard!$D$5="All",N6563=Dashboard!$D$5),OR(AND(C6563&lt;&gt;"",C6563&gt;=Dashboard!$F$5,C6563&lt;=Dashboard!$H$5),AND(C6563="",Dashboard!$F$5&lt;=1980,Dashboard!$H$5&gt;=2016))),1,0)</f>
        <v>1</v>
      </c>
      <c r="Q6563" s="0" t="n">
        <f aca="false">J6563*P6563+ROW()*0.00000001</f>
        <v>0.26006563</v>
      </c>
    </row>
    <row r="6564" customFormat="false" ht="15" hidden="false" customHeight="false" outlineLevel="0" collapsed="false">
      <c r="A6564" s="0" t="s">
        <v>4914</v>
      </c>
      <c r="B6564" s="0" t="s">
        <v>152</v>
      </c>
      <c r="C6564" s="0" t="n">
        <v>2008</v>
      </c>
      <c r="D6564" s="0" t="s">
        <v>246</v>
      </c>
      <c r="E6564" s="0" t="s">
        <v>65</v>
      </c>
      <c r="F6564" s="0" t="n">
        <v>0.04</v>
      </c>
      <c r="G6564" s="0" t="n">
        <v>0.18</v>
      </c>
      <c r="H6564" s="0" t="n">
        <v>0</v>
      </c>
      <c r="I6564" s="0" t="n">
        <v>0.04</v>
      </c>
      <c r="J6564" s="0" t="n">
        <v>0.26</v>
      </c>
      <c r="L6564" s="0" t="n">
        <v>8.4</v>
      </c>
      <c r="M6564" s="0" t="s">
        <v>36</v>
      </c>
      <c r="N6564" s="0" t="s">
        <v>152</v>
      </c>
      <c r="P6564" s="0" t="n">
        <f aca="false">IF(AND(OR(Dashboard!$B$5="All",D6564=Dashboard!$B$5),OR(Dashboard!$D$5="All",N6564=Dashboard!$D$5),OR(AND(C6564&lt;&gt;"",C6564&gt;=Dashboard!$F$5,C6564&lt;=Dashboard!$H$5),AND(C6564="",Dashboard!$F$5&lt;=1980,Dashboard!$H$5&gt;=2016))),1,0)</f>
        <v>1</v>
      </c>
      <c r="Q6564" s="0" t="n">
        <f aca="false">J6564*P6564+ROW()*0.00000001</f>
        <v>0.26006564</v>
      </c>
    </row>
    <row r="6565" customFormat="false" ht="15" hidden="false" customHeight="false" outlineLevel="0" collapsed="false">
      <c r="A6565" s="0" t="s">
        <v>2838</v>
      </c>
      <c r="B6565" s="0" t="s">
        <v>186</v>
      </c>
      <c r="C6565" s="0" t="n">
        <v>2002</v>
      </c>
      <c r="D6565" s="0" t="s">
        <v>34</v>
      </c>
      <c r="E6565" s="0" t="s">
        <v>821</v>
      </c>
      <c r="F6565" s="0" t="n">
        <v>0.2</v>
      </c>
      <c r="G6565" s="0" t="n">
        <v>0.05</v>
      </c>
      <c r="H6565" s="0" t="n">
        <v>0</v>
      </c>
      <c r="I6565" s="0" t="n">
        <v>0.01</v>
      </c>
      <c r="J6565" s="0" t="n">
        <v>0.26</v>
      </c>
      <c r="N6565" s="0" t="s">
        <v>35</v>
      </c>
      <c r="P6565" s="0" t="n">
        <f aca="false">IF(AND(OR(Dashboard!$B$5="All",D6565=Dashboard!$B$5),OR(Dashboard!$D$5="All",N6565=Dashboard!$D$5),OR(AND(C6565&lt;&gt;"",C6565&gt;=Dashboard!$F$5,C6565&lt;=Dashboard!$H$5),AND(C6565="",Dashboard!$F$5&lt;=1980,Dashboard!$H$5&gt;=2016))),1,0)</f>
        <v>1</v>
      </c>
      <c r="Q6565" s="0" t="n">
        <f aca="false">J6565*P6565+ROW()*0.00000001</f>
        <v>0.26006565</v>
      </c>
    </row>
    <row r="6566" customFormat="false" ht="15" hidden="false" customHeight="false" outlineLevel="0" collapsed="false">
      <c r="A6566" s="0" t="s">
        <v>2214</v>
      </c>
      <c r="B6566" s="0" t="s">
        <v>144</v>
      </c>
      <c r="C6566" s="0" t="n">
        <v>2002</v>
      </c>
      <c r="D6566" s="0" t="s">
        <v>34</v>
      </c>
      <c r="E6566" s="0" t="s">
        <v>449</v>
      </c>
      <c r="F6566" s="0" t="n">
        <v>0.19</v>
      </c>
      <c r="G6566" s="0" t="n">
        <v>0.06</v>
      </c>
      <c r="H6566" s="0" t="n">
        <v>0</v>
      </c>
      <c r="I6566" s="0" t="n">
        <v>0.01</v>
      </c>
      <c r="J6566" s="0" t="n">
        <v>0.26</v>
      </c>
      <c r="K6566" s="0" t="n">
        <v>79</v>
      </c>
      <c r="L6566" s="0" t="n">
        <v>8.1</v>
      </c>
      <c r="M6566" s="0" t="s">
        <v>36</v>
      </c>
      <c r="N6566" s="0" t="s">
        <v>66</v>
      </c>
      <c r="O6566" s="0" t="s">
        <v>37</v>
      </c>
      <c r="P6566" s="0" t="n">
        <f aca="false">IF(AND(OR(Dashboard!$B$5="All",D6566=Dashboard!$B$5),OR(Dashboard!$D$5="All",N6566=Dashboard!$D$5),OR(AND(C6566&lt;&gt;"",C6566&gt;=Dashboard!$F$5,C6566&lt;=Dashboard!$H$5),AND(C6566="",Dashboard!$F$5&lt;=1980,Dashboard!$H$5&gt;=2016))),1,0)</f>
        <v>1</v>
      </c>
      <c r="Q6566" s="0" t="n">
        <f aca="false">J6566*P6566+ROW()*0.00000001</f>
        <v>0.26006566</v>
      </c>
    </row>
    <row r="6567" customFormat="false" ht="15" hidden="false" customHeight="false" outlineLevel="0" collapsed="false">
      <c r="A6567" s="0" t="s">
        <v>4915</v>
      </c>
      <c r="B6567" s="0" t="s">
        <v>76</v>
      </c>
      <c r="C6567" s="0" t="n">
        <v>2004</v>
      </c>
      <c r="D6567" s="0" t="s">
        <v>41</v>
      </c>
      <c r="E6567" s="0" t="s">
        <v>91</v>
      </c>
      <c r="F6567" s="0" t="n">
        <v>0.13</v>
      </c>
      <c r="G6567" s="0" t="n">
        <v>0.1</v>
      </c>
      <c r="H6567" s="0" t="n">
        <v>0</v>
      </c>
      <c r="I6567" s="0" t="n">
        <v>0.03</v>
      </c>
      <c r="J6567" s="0" t="n">
        <v>0.26</v>
      </c>
      <c r="K6567" s="0" t="n">
        <v>77</v>
      </c>
      <c r="L6567" s="0" t="n">
        <v>8.1</v>
      </c>
      <c r="M6567" s="0" t="s">
        <v>36</v>
      </c>
      <c r="N6567" s="0" t="s">
        <v>74</v>
      </c>
      <c r="O6567" s="0" t="s">
        <v>37</v>
      </c>
      <c r="P6567" s="0" t="n">
        <f aca="false">IF(AND(OR(Dashboard!$B$5="All",D6567=Dashboard!$B$5),OR(Dashboard!$D$5="All",N6567=Dashboard!$D$5),OR(AND(C6567&lt;&gt;"",C6567&gt;=Dashboard!$F$5,C6567&lt;=Dashboard!$H$5),AND(C6567="",Dashboard!$F$5&lt;=1980,Dashboard!$H$5&gt;=2016))),1,0)</f>
        <v>1</v>
      </c>
      <c r="Q6567" s="0" t="n">
        <f aca="false">J6567*P6567+ROW()*0.00000001</f>
        <v>0.26006567</v>
      </c>
    </row>
    <row r="6568" customFormat="false" ht="15" hidden="false" customHeight="false" outlineLevel="0" collapsed="false">
      <c r="A6568" s="0" t="s">
        <v>4916</v>
      </c>
      <c r="B6568" s="0" t="s">
        <v>76</v>
      </c>
      <c r="C6568" s="0" t="n">
        <v>2009</v>
      </c>
      <c r="D6568" s="0" t="s">
        <v>114</v>
      </c>
      <c r="E6568" s="0" t="s">
        <v>257</v>
      </c>
      <c r="F6568" s="0" t="n">
        <v>0</v>
      </c>
      <c r="G6568" s="0" t="n">
        <v>0.21</v>
      </c>
      <c r="H6568" s="0" t="n">
        <v>0</v>
      </c>
      <c r="I6568" s="0" t="n">
        <v>0.04</v>
      </c>
      <c r="J6568" s="0" t="n">
        <v>0.26</v>
      </c>
      <c r="N6568" s="0" t="s">
        <v>74</v>
      </c>
      <c r="P6568" s="0" t="n">
        <f aca="false">IF(AND(OR(Dashboard!$B$5="All",D6568=Dashboard!$B$5),OR(Dashboard!$D$5="All",N6568=Dashboard!$D$5),OR(AND(C6568&lt;&gt;"",C6568&gt;=Dashboard!$F$5,C6568&lt;=Dashboard!$H$5),AND(C6568="",Dashboard!$F$5&lt;=1980,Dashboard!$H$5&gt;=2016))),1,0)</f>
        <v>1</v>
      </c>
      <c r="Q6568" s="0" t="n">
        <f aca="false">J6568*P6568+ROW()*0.00000001</f>
        <v>0.26006568</v>
      </c>
    </row>
    <row r="6569" customFormat="false" ht="15" hidden="false" customHeight="false" outlineLevel="0" collapsed="false">
      <c r="A6569" s="0" t="s">
        <v>4917</v>
      </c>
      <c r="B6569" s="0" t="s">
        <v>117</v>
      </c>
      <c r="C6569" s="0" t="n">
        <v>1999</v>
      </c>
      <c r="D6569" s="0" t="s">
        <v>34</v>
      </c>
      <c r="E6569" s="0" t="s">
        <v>142</v>
      </c>
      <c r="F6569" s="0" t="n">
        <v>0.14</v>
      </c>
      <c r="G6569" s="0" t="n">
        <v>0.1</v>
      </c>
      <c r="H6569" s="0" t="n">
        <v>0</v>
      </c>
      <c r="I6569" s="0" t="n">
        <v>0.02</v>
      </c>
      <c r="J6569" s="0" t="n">
        <v>0.26</v>
      </c>
      <c r="N6569" s="0" t="s">
        <v>74</v>
      </c>
      <c r="P6569" s="0" t="n">
        <f aca="false">IF(AND(OR(Dashboard!$B$5="All",D6569=Dashboard!$B$5),OR(Dashboard!$D$5="All",N6569=Dashboard!$D$5),OR(AND(C6569&lt;&gt;"",C6569&gt;=Dashboard!$F$5,C6569&lt;=Dashboard!$H$5),AND(C6569="",Dashboard!$F$5&lt;=1980,Dashboard!$H$5&gt;=2016))),1,0)</f>
        <v>1</v>
      </c>
      <c r="Q6569" s="0" t="n">
        <f aca="false">J6569*P6569+ROW()*0.00000001</f>
        <v>0.26006569</v>
      </c>
    </row>
    <row r="6570" customFormat="false" ht="15" hidden="false" customHeight="false" outlineLevel="0" collapsed="false">
      <c r="A6570" s="0" t="s">
        <v>4918</v>
      </c>
      <c r="B6570" s="0" t="s">
        <v>76</v>
      </c>
      <c r="C6570" s="0" t="n">
        <v>2003</v>
      </c>
      <c r="D6570" s="0" t="s">
        <v>34</v>
      </c>
      <c r="E6570" s="0" t="s">
        <v>89</v>
      </c>
      <c r="F6570" s="0" t="n">
        <v>0.13</v>
      </c>
      <c r="G6570" s="0" t="n">
        <v>0.1</v>
      </c>
      <c r="H6570" s="0" t="n">
        <v>0</v>
      </c>
      <c r="I6570" s="0" t="n">
        <v>0.03</v>
      </c>
      <c r="J6570" s="0" t="n">
        <v>0.26</v>
      </c>
      <c r="K6570" s="0" t="n">
        <v>58</v>
      </c>
      <c r="L6570" s="0" t="n">
        <v>7.8</v>
      </c>
      <c r="M6570" s="0" t="s">
        <v>36</v>
      </c>
      <c r="N6570" s="0" t="s">
        <v>74</v>
      </c>
      <c r="O6570" s="0" t="s">
        <v>53</v>
      </c>
      <c r="P6570" s="0" t="n">
        <f aca="false">IF(AND(OR(Dashboard!$B$5="All",D6570=Dashboard!$B$5),OR(Dashboard!$D$5="All",N6570=Dashboard!$D$5),OR(AND(C6570&lt;&gt;"",C6570&gt;=Dashboard!$F$5,C6570&lt;=Dashboard!$H$5),AND(C6570="",Dashboard!$F$5&lt;=1980,Dashboard!$H$5&gt;=2016))),1,0)</f>
        <v>1</v>
      </c>
      <c r="Q6570" s="0" t="n">
        <f aca="false">J6570*P6570+ROW()*0.00000001</f>
        <v>0.2600657</v>
      </c>
    </row>
    <row r="6571" customFormat="false" ht="15" hidden="false" customHeight="false" outlineLevel="0" collapsed="false">
      <c r="A6571" s="0" t="s">
        <v>4919</v>
      </c>
      <c r="B6571" s="0" t="s">
        <v>85</v>
      </c>
      <c r="C6571" s="0" t="n">
        <v>2002</v>
      </c>
      <c r="D6571" s="0" t="s">
        <v>246</v>
      </c>
      <c r="E6571" s="0" t="s">
        <v>996</v>
      </c>
      <c r="F6571" s="0" t="n">
        <v>0</v>
      </c>
      <c r="G6571" s="0" t="n">
        <v>0</v>
      </c>
      <c r="H6571" s="0" t="n">
        <v>0.25</v>
      </c>
      <c r="I6571" s="0" t="n">
        <v>0.01</v>
      </c>
      <c r="J6571" s="0" t="n">
        <v>0.26</v>
      </c>
      <c r="N6571" s="0" t="s">
        <v>35</v>
      </c>
      <c r="P6571" s="0" t="n">
        <f aca="false">IF(AND(OR(Dashboard!$B$5="All",D6571=Dashboard!$B$5),OR(Dashboard!$D$5="All",N6571=Dashboard!$D$5),OR(AND(C6571&lt;&gt;"",C6571&gt;=Dashboard!$F$5,C6571&lt;=Dashboard!$H$5),AND(C6571="",Dashboard!$F$5&lt;=1980,Dashboard!$H$5&gt;=2016))),1,0)</f>
        <v>1</v>
      </c>
      <c r="Q6571" s="0" t="n">
        <f aca="false">J6571*P6571+ROW()*0.00000001</f>
        <v>0.26006571</v>
      </c>
    </row>
    <row r="6572" customFormat="false" ht="15" hidden="false" customHeight="false" outlineLevel="0" collapsed="false">
      <c r="A6572" s="0" t="s">
        <v>4920</v>
      </c>
      <c r="B6572" s="0" t="s">
        <v>50</v>
      </c>
      <c r="C6572" s="0" t="n">
        <v>2008</v>
      </c>
      <c r="D6572" s="0" t="s">
        <v>114</v>
      </c>
      <c r="E6572" s="0" t="s">
        <v>547</v>
      </c>
      <c r="F6572" s="0" t="n">
        <v>0.24</v>
      </c>
      <c r="G6572" s="0" t="n">
        <v>0</v>
      </c>
      <c r="H6572" s="0" t="n">
        <v>0</v>
      </c>
      <c r="I6572" s="0" t="n">
        <v>0.02</v>
      </c>
      <c r="J6572" s="0" t="n">
        <v>0.26</v>
      </c>
      <c r="K6572" s="0" t="n">
        <v>46</v>
      </c>
      <c r="L6572" s="0" t="n">
        <v>3.6</v>
      </c>
      <c r="M6572" s="0" t="s">
        <v>125</v>
      </c>
      <c r="N6572" s="0" t="s">
        <v>35</v>
      </c>
      <c r="O6572" s="0" t="s">
        <v>177</v>
      </c>
      <c r="P6572" s="0" t="n">
        <f aca="false">IF(AND(OR(Dashboard!$B$5="All",D6572=Dashboard!$B$5),OR(Dashboard!$D$5="All",N6572=Dashboard!$D$5),OR(AND(C6572&lt;&gt;"",C6572&gt;=Dashboard!$F$5,C6572&lt;=Dashboard!$H$5),AND(C6572="",Dashboard!$F$5&lt;=1980,Dashboard!$H$5&gt;=2016))),1,0)</f>
        <v>1</v>
      </c>
      <c r="Q6572" s="0" t="n">
        <f aca="false">J6572*P6572+ROW()*0.00000001</f>
        <v>0.26006572</v>
      </c>
    </row>
    <row r="6573" customFormat="false" ht="15" hidden="false" customHeight="false" outlineLevel="0" collapsed="false">
      <c r="A6573" s="0" t="s">
        <v>4921</v>
      </c>
      <c r="B6573" s="0" t="s">
        <v>85</v>
      </c>
      <c r="C6573" s="0" t="n">
        <v>2002</v>
      </c>
      <c r="D6573" s="0" t="s">
        <v>16</v>
      </c>
      <c r="E6573" s="0" t="s">
        <v>220</v>
      </c>
      <c r="F6573" s="0" t="n">
        <v>0.16</v>
      </c>
      <c r="G6573" s="0" t="n">
        <v>0.06</v>
      </c>
      <c r="H6573" s="0" t="n">
        <v>0.04</v>
      </c>
      <c r="I6573" s="0" t="n">
        <v>0</v>
      </c>
      <c r="J6573" s="0" t="n">
        <v>0.26</v>
      </c>
      <c r="K6573" s="0" t="n">
        <v>87</v>
      </c>
      <c r="L6573" s="0" t="n">
        <v>8.2</v>
      </c>
      <c r="M6573" s="0" t="s">
        <v>103</v>
      </c>
      <c r="N6573" s="0" t="s">
        <v>35</v>
      </c>
      <c r="O6573" s="0" t="s">
        <v>42</v>
      </c>
      <c r="P6573" s="0" t="n">
        <f aca="false">IF(AND(OR(Dashboard!$B$5="All",D6573=Dashboard!$B$5),OR(Dashboard!$D$5="All",N6573=Dashboard!$D$5),OR(AND(C6573&lt;&gt;"",C6573&gt;=Dashboard!$F$5,C6573&lt;=Dashboard!$H$5),AND(C6573="",Dashboard!$F$5&lt;=1980,Dashboard!$H$5&gt;=2016))),1,0)</f>
        <v>1</v>
      </c>
      <c r="Q6573" s="0" t="n">
        <f aca="false">J6573*P6573+ROW()*0.00000001</f>
        <v>0.26006573</v>
      </c>
    </row>
    <row r="6574" customFormat="false" ht="15" hidden="false" customHeight="false" outlineLevel="0" collapsed="false">
      <c r="A6574" s="0" t="s">
        <v>4922</v>
      </c>
      <c r="B6574" s="0" t="s">
        <v>76</v>
      </c>
      <c r="C6574" s="0" t="n">
        <v>2001</v>
      </c>
      <c r="D6574" s="0" t="s">
        <v>41</v>
      </c>
      <c r="E6574" s="0" t="s">
        <v>89</v>
      </c>
      <c r="F6574" s="0" t="n">
        <v>0.13</v>
      </c>
      <c r="G6574" s="0" t="n">
        <v>0.1</v>
      </c>
      <c r="H6574" s="0" t="n">
        <v>0</v>
      </c>
      <c r="I6574" s="0" t="n">
        <v>0.03</v>
      </c>
      <c r="J6574" s="0" t="n">
        <v>0.26</v>
      </c>
      <c r="K6574" s="0" t="n">
        <v>73</v>
      </c>
      <c r="L6574" s="0" t="n">
        <v>6</v>
      </c>
      <c r="M6574" s="0" t="s">
        <v>36</v>
      </c>
      <c r="N6574" s="0" t="s">
        <v>74</v>
      </c>
      <c r="O6574" s="0" t="s">
        <v>37</v>
      </c>
      <c r="P6574" s="0" t="n">
        <f aca="false">IF(AND(OR(Dashboard!$B$5="All",D6574=Dashboard!$B$5),OR(Dashboard!$D$5="All",N6574=Dashboard!$D$5),OR(AND(C6574&lt;&gt;"",C6574&gt;=Dashboard!$F$5,C6574&lt;=Dashboard!$H$5),AND(C6574="",Dashboard!$F$5&lt;=1980,Dashboard!$H$5&gt;=2016))),1,0)</f>
        <v>1</v>
      </c>
      <c r="Q6574" s="0" t="n">
        <f aca="false">J6574*P6574+ROW()*0.00000001</f>
        <v>0.26006574</v>
      </c>
    </row>
    <row r="6575" customFormat="false" ht="15" hidden="false" customHeight="false" outlineLevel="0" collapsed="false">
      <c r="A6575" s="0" t="s">
        <v>4923</v>
      </c>
      <c r="B6575" s="0" t="s">
        <v>873</v>
      </c>
      <c r="C6575" s="0" t="n">
        <v>1996</v>
      </c>
      <c r="D6575" s="0" t="s">
        <v>46</v>
      </c>
      <c r="E6575" s="0" t="s">
        <v>4924</v>
      </c>
      <c r="F6575" s="0" t="n">
        <v>0</v>
      </c>
      <c r="G6575" s="0" t="n">
        <v>0</v>
      </c>
      <c r="H6575" s="0" t="n">
        <v>0.26</v>
      </c>
      <c r="I6575" s="0" t="n">
        <v>0</v>
      </c>
      <c r="J6575" s="0" t="n">
        <v>0.26</v>
      </c>
      <c r="N6575" s="0" t="s">
        <v>154</v>
      </c>
      <c r="P6575" s="0" t="n">
        <f aca="false">IF(AND(OR(Dashboard!$B$5="All",D6575=Dashboard!$B$5),OR(Dashboard!$D$5="All",N6575=Dashboard!$D$5),OR(AND(C6575&lt;&gt;"",C6575&gt;=Dashboard!$F$5,C6575&lt;=Dashboard!$H$5),AND(C6575="",Dashboard!$F$5&lt;=1980,Dashboard!$H$5&gt;=2016))),1,0)</f>
        <v>1</v>
      </c>
      <c r="Q6575" s="0" t="n">
        <f aca="false">J6575*P6575+ROW()*0.00000001</f>
        <v>0.26006575</v>
      </c>
    </row>
    <row r="6576" customFormat="false" ht="15" hidden="false" customHeight="false" outlineLevel="0" collapsed="false">
      <c r="A6576" s="0" t="s">
        <v>4925</v>
      </c>
      <c r="B6576" s="0" t="s">
        <v>50</v>
      </c>
      <c r="C6576" s="0" t="n">
        <v>2010</v>
      </c>
      <c r="D6576" s="0" t="s">
        <v>71</v>
      </c>
      <c r="E6576" s="0" t="s">
        <v>418</v>
      </c>
      <c r="F6576" s="0" t="n">
        <v>0.12</v>
      </c>
      <c r="G6576" s="0" t="n">
        <v>0.11</v>
      </c>
      <c r="H6576" s="0" t="n">
        <v>0</v>
      </c>
      <c r="I6576" s="0" t="n">
        <v>0.02</v>
      </c>
      <c r="J6576" s="0" t="n">
        <v>0.26</v>
      </c>
      <c r="M6576" s="0" t="s">
        <v>36</v>
      </c>
      <c r="N6576" s="0" t="s">
        <v>35</v>
      </c>
      <c r="P6576" s="0" t="n">
        <f aca="false">IF(AND(OR(Dashboard!$B$5="All",D6576=Dashboard!$B$5),OR(Dashboard!$D$5="All",N6576=Dashboard!$D$5),OR(AND(C6576&lt;&gt;"",C6576&gt;=Dashboard!$F$5,C6576&lt;=Dashboard!$H$5),AND(C6576="",Dashboard!$F$5&lt;=1980,Dashboard!$H$5&gt;=2016))),1,0)</f>
        <v>1</v>
      </c>
      <c r="Q6576" s="0" t="n">
        <f aca="false">J6576*P6576+ROW()*0.00000001</f>
        <v>0.26006576</v>
      </c>
    </row>
    <row r="6577" customFormat="false" ht="15" hidden="false" customHeight="false" outlineLevel="0" collapsed="false">
      <c r="A6577" s="0" t="s">
        <v>3264</v>
      </c>
      <c r="B6577" s="0" t="s">
        <v>50</v>
      </c>
      <c r="C6577" s="0" t="n">
        <v>2006</v>
      </c>
      <c r="D6577" s="0" t="s">
        <v>114</v>
      </c>
      <c r="E6577" s="0" t="s">
        <v>487</v>
      </c>
      <c r="F6577" s="0" t="n">
        <v>0.23</v>
      </c>
      <c r="G6577" s="0" t="n">
        <v>0.01</v>
      </c>
      <c r="H6577" s="0" t="n">
        <v>0</v>
      </c>
      <c r="I6577" s="0" t="n">
        <v>0.02</v>
      </c>
      <c r="J6577" s="0" t="n">
        <v>0.26</v>
      </c>
      <c r="K6577" s="0" t="n">
        <v>63</v>
      </c>
      <c r="L6577" s="0" t="n">
        <v>8.6</v>
      </c>
      <c r="M6577" s="0" t="s">
        <v>103</v>
      </c>
      <c r="N6577" s="0" t="s">
        <v>35</v>
      </c>
      <c r="O6577" s="0" t="s">
        <v>67</v>
      </c>
      <c r="P6577" s="0" t="n">
        <f aca="false">IF(AND(OR(Dashboard!$B$5="All",D6577=Dashboard!$B$5),OR(Dashboard!$D$5="All",N6577=Dashboard!$D$5),OR(AND(C6577&lt;&gt;"",C6577&gt;=Dashboard!$F$5,C6577&lt;=Dashboard!$H$5),AND(C6577="",Dashboard!$F$5&lt;=1980,Dashboard!$H$5&gt;=2016))),1,0)</f>
        <v>1</v>
      </c>
      <c r="Q6577" s="0" t="n">
        <f aca="false">J6577*P6577+ROW()*0.00000001</f>
        <v>0.26006577</v>
      </c>
    </row>
    <row r="6578" customFormat="false" ht="15" hidden="false" customHeight="false" outlineLevel="0" collapsed="false">
      <c r="A6578" s="0" t="s">
        <v>2424</v>
      </c>
      <c r="B6578" s="0" t="s">
        <v>144</v>
      </c>
      <c r="C6578" s="0" t="n">
        <v>2004</v>
      </c>
      <c r="D6578" s="0" t="s">
        <v>46</v>
      </c>
      <c r="E6578" s="0" t="s">
        <v>449</v>
      </c>
      <c r="F6578" s="0" t="n">
        <v>0.19</v>
      </c>
      <c r="G6578" s="0" t="n">
        <v>0.06</v>
      </c>
      <c r="H6578" s="0" t="n">
        <v>0</v>
      </c>
      <c r="I6578" s="0" t="n">
        <v>0.01</v>
      </c>
      <c r="J6578" s="0" t="n">
        <v>0.26</v>
      </c>
      <c r="K6578" s="0" t="n">
        <v>77</v>
      </c>
      <c r="L6578" s="0" t="n">
        <v>7.9</v>
      </c>
      <c r="M6578" s="0" t="s">
        <v>103</v>
      </c>
      <c r="N6578" s="0" t="s">
        <v>66</v>
      </c>
      <c r="O6578" s="0" t="s">
        <v>37</v>
      </c>
      <c r="P6578" s="0" t="n">
        <f aca="false">IF(AND(OR(Dashboard!$B$5="All",D6578=Dashboard!$B$5),OR(Dashboard!$D$5="All",N6578=Dashboard!$D$5),OR(AND(C6578&lt;&gt;"",C6578&gt;=Dashboard!$F$5,C6578&lt;=Dashboard!$H$5),AND(C6578="",Dashboard!$F$5&lt;=1980,Dashboard!$H$5&gt;=2016))),1,0)</f>
        <v>1</v>
      </c>
      <c r="Q6578" s="0" t="n">
        <f aca="false">J6578*P6578+ROW()*0.00000001</f>
        <v>0.26006578</v>
      </c>
    </row>
    <row r="6579" customFormat="false" ht="15" hidden="false" customHeight="false" outlineLevel="0" collapsed="false">
      <c r="A6579" s="0" t="s">
        <v>304</v>
      </c>
      <c r="B6579" s="0" t="s">
        <v>50</v>
      </c>
      <c r="C6579" s="0" t="n">
        <v>2004</v>
      </c>
      <c r="D6579" s="0" t="s">
        <v>34</v>
      </c>
      <c r="E6579" s="0" t="s">
        <v>142</v>
      </c>
      <c r="F6579" s="0" t="n">
        <v>0.24</v>
      </c>
      <c r="G6579" s="0" t="n">
        <v>0</v>
      </c>
      <c r="H6579" s="0" t="n">
        <v>0</v>
      </c>
      <c r="I6579" s="0" t="n">
        <v>0.02</v>
      </c>
      <c r="J6579" s="0" t="n">
        <v>0.26</v>
      </c>
      <c r="K6579" s="0" t="n">
        <v>68</v>
      </c>
      <c r="L6579" s="0" t="n">
        <v>7.7</v>
      </c>
      <c r="M6579" s="0" t="s">
        <v>36</v>
      </c>
      <c r="N6579" s="0" t="s">
        <v>35</v>
      </c>
      <c r="O6579" s="0" t="s">
        <v>67</v>
      </c>
      <c r="P6579" s="0" t="n">
        <f aca="false">IF(AND(OR(Dashboard!$B$5="All",D6579=Dashboard!$B$5),OR(Dashboard!$D$5="All",N6579=Dashboard!$D$5),OR(AND(C6579&lt;&gt;"",C6579&gt;=Dashboard!$F$5,C6579&lt;=Dashboard!$H$5),AND(C6579="",Dashboard!$F$5&lt;=1980,Dashboard!$H$5&gt;=2016))),1,0)</f>
        <v>1</v>
      </c>
      <c r="Q6579" s="0" t="n">
        <f aca="false">J6579*P6579+ROW()*0.00000001</f>
        <v>0.26006579</v>
      </c>
    </row>
    <row r="6580" customFormat="false" ht="15" hidden="false" customHeight="false" outlineLevel="0" collapsed="false">
      <c r="A6580" s="0" t="s">
        <v>1319</v>
      </c>
      <c r="B6580" s="0" t="s">
        <v>186</v>
      </c>
      <c r="C6580" s="0" t="n">
        <v>2004</v>
      </c>
      <c r="D6580" s="0" t="s">
        <v>34</v>
      </c>
      <c r="E6580" s="0" t="s">
        <v>142</v>
      </c>
      <c r="F6580" s="0" t="n">
        <v>0.2</v>
      </c>
      <c r="G6580" s="0" t="n">
        <v>0.05</v>
      </c>
      <c r="H6580" s="0" t="n">
        <v>0</v>
      </c>
      <c r="I6580" s="0" t="n">
        <v>0.01</v>
      </c>
      <c r="J6580" s="0" t="n">
        <v>0.26</v>
      </c>
      <c r="K6580" s="0" t="n">
        <v>89</v>
      </c>
      <c r="L6580" s="0" t="n">
        <v>8.5</v>
      </c>
      <c r="M6580" s="0" t="s">
        <v>36</v>
      </c>
      <c r="N6580" s="0" t="s">
        <v>35</v>
      </c>
      <c r="O6580" s="0" t="s">
        <v>42</v>
      </c>
      <c r="P6580" s="0" t="n">
        <f aca="false">IF(AND(OR(Dashboard!$B$5="All",D6580=Dashboard!$B$5),OR(Dashboard!$D$5="All",N6580=Dashboard!$D$5),OR(AND(C6580&lt;&gt;"",C6580&gt;=Dashboard!$F$5,C6580&lt;=Dashboard!$H$5),AND(C6580="",Dashboard!$F$5&lt;=1980,Dashboard!$H$5&gt;=2016))),1,0)</f>
        <v>1</v>
      </c>
      <c r="Q6580" s="0" t="n">
        <f aca="false">J6580*P6580+ROW()*0.00000001</f>
        <v>0.2600658</v>
      </c>
    </row>
    <row r="6581" customFormat="false" ht="15" hidden="false" customHeight="false" outlineLevel="0" collapsed="false">
      <c r="A6581" s="0" t="s">
        <v>4926</v>
      </c>
      <c r="B6581" s="0" t="s">
        <v>50</v>
      </c>
      <c r="C6581" s="0" t="n">
        <v>2004</v>
      </c>
      <c r="D6581" s="0" t="s">
        <v>48</v>
      </c>
      <c r="E6581" s="0" t="s">
        <v>35</v>
      </c>
      <c r="F6581" s="0" t="n">
        <v>0.13</v>
      </c>
      <c r="G6581" s="0" t="n">
        <v>0.01</v>
      </c>
      <c r="H6581" s="0" t="n">
        <v>0.11</v>
      </c>
      <c r="I6581" s="0" t="n">
        <v>0.01</v>
      </c>
      <c r="J6581" s="0" t="n">
        <v>0.26</v>
      </c>
      <c r="K6581" s="0" t="n">
        <v>73</v>
      </c>
      <c r="L6581" s="0" t="n">
        <v>8.4</v>
      </c>
      <c r="M6581" s="0" t="s">
        <v>36</v>
      </c>
      <c r="N6581" s="0" t="s">
        <v>35</v>
      </c>
      <c r="O6581" s="0" t="s">
        <v>37</v>
      </c>
      <c r="P6581" s="0" t="n">
        <f aca="false">IF(AND(OR(Dashboard!$B$5="All",D6581=Dashboard!$B$5),OR(Dashboard!$D$5="All",N6581=Dashboard!$D$5),OR(AND(C6581&lt;&gt;"",C6581&gt;=Dashboard!$F$5,C6581&lt;=Dashboard!$H$5),AND(C6581="",Dashboard!$F$5&lt;=1980,Dashboard!$H$5&gt;=2016))),1,0)</f>
        <v>1</v>
      </c>
      <c r="Q6581" s="0" t="n">
        <f aca="false">J6581*P6581+ROW()*0.00000001</f>
        <v>0.26006581</v>
      </c>
    </row>
    <row r="6582" customFormat="false" ht="15" hidden="false" customHeight="false" outlineLevel="0" collapsed="false">
      <c r="A6582" s="0" t="s">
        <v>4927</v>
      </c>
      <c r="B6582" s="0" t="s">
        <v>85</v>
      </c>
      <c r="C6582" s="0" t="n">
        <v>2001</v>
      </c>
      <c r="D6582" s="0" t="s">
        <v>102</v>
      </c>
      <c r="E6582" s="0" t="s">
        <v>124</v>
      </c>
      <c r="F6582" s="0" t="n">
        <v>0.18</v>
      </c>
      <c r="G6582" s="0" t="n">
        <v>0.07</v>
      </c>
      <c r="H6582" s="0" t="n">
        <v>0</v>
      </c>
      <c r="I6582" s="0" t="n">
        <v>0</v>
      </c>
      <c r="J6582" s="0" t="n">
        <v>0.25</v>
      </c>
      <c r="K6582" s="0" t="n">
        <v>84</v>
      </c>
      <c r="L6582" s="0" t="n">
        <v>7.4</v>
      </c>
      <c r="M6582" s="0" t="s">
        <v>103</v>
      </c>
      <c r="N6582" s="0" t="s">
        <v>35</v>
      </c>
      <c r="O6582" s="0" t="s">
        <v>42</v>
      </c>
      <c r="P6582" s="0" t="n">
        <f aca="false">IF(AND(OR(Dashboard!$B$5="All",D6582=Dashboard!$B$5),OR(Dashboard!$D$5="All",N6582=Dashboard!$D$5),OR(AND(C6582&lt;&gt;"",C6582&gt;=Dashboard!$F$5,C6582&lt;=Dashboard!$H$5),AND(C6582="",Dashboard!$F$5&lt;=1980,Dashboard!$H$5&gt;=2016))),1,0)</f>
        <v>1</v>
      </c>
      <c r="Q6582" s="0" t="n">
        <f aca="false">J6582*P6582+ROW()*0.00000001</f>
        <v>0.25006582</v>
      </c>
    </row>
    <row r="6583" customFormat="false" ht="15" hidden="false" customHeight="false" outlineLevel="0" collapsed="false">
      <c r="A6583" s="0" t="s">
        <v>3200</v>
      </c>
      <c r="B6583" s="0" t="s">
        <v>144</v>
      </c>
      <c r="C6583" s="0" t="n">
        <v>2003</v>
      </c>
      <c r="D6583" s="0" t="s">
        <v>58</v>
      </c>
      <c r="E6583" s="0" t="s">
        <v>234</v>
      </c>
      <c r="F6583" s="0" t="n">
        <v>0.19</v>
      </c>
      <c r="G6583" s="0" t="n">
        <v>0.05</v>
      </c>
      <c r="H6583" s="0" t="n">
        <v>0</v>
      </c>
      <c r="I6583" s="0" t="n">
        <v>0.01</v>
      </c>
      <c r="J6583" s="0" t="n">
        <v>0.25</v>
      </c>
      <c r="K6583" s="0" t="n">
        <v>77</v>
      </c>
      <c r="L6583" s="0" t="n">
        <v>8.8</v>
      </c>
      <c r="M6583" s="0" t="s">
        <v>103</v>
      </c>
      <c r="N6583" s="0" t="s">
        <v>66</v>
      </c>
      <c r="O6583" s="0" t="s">
        <v>37</v>
      </c>
      <c r="P6583" s="0" t="n">
        <f aca="false">IF(AND(OR(Dashboard!$B$5="All",D6583=Dashboard!$B$5),OR(Dashboard!$D$5="All",N6583=Dashboard!$D$5),OR(AND(C6583&lt;&gt;"",C6583&gt;=Dashboard!$F$5,C6583&lt;=Dashboard!$H$5),AND(C6583="",Dashboard!$F$5&lt;=1980,Dashboard!$H$5&gt;=2016))),1,0)</f>
        <v>1</v>
      </c>
      <c r="Q6583" s="0" t="n">
        <f aca="false">J6583*P6583+ROW()*0.00000001</f>
        <v>0.25006583</v>
      </c>
    </row>
    <row r="6584" customFormat="false" ht="15" hidden="false" customHeight="false" outlineLevel="0" collapsed="false">
      <c r="A6584" s="0" t="s">
        <v>317</v>
      </c>
      <c r="B6584" s="0" t="s">
        <v>152</v>
      </c>
      <c r="C6584" s="0" t="n">
        <v>2006</v>
      </c>
      <c r="D6584" s="0" t="s">
        <v>46</v>
      </c>
      <c r="E6584" s="0" t="s">
        <v>72</v>
      </c>
      <c r="F6584" s="0" t="n">
        <v>0.01</v>
      </c>
      <c r="G6584" s="0" t="n">
        <v>0.2</v>
      </c>
      <c r="H6584" s="0" t="n">
        <v>0</v>
      </c>
      <c r="I6584" s="0" t="n">
        <v>0.04</v>
      </c>
      <c r="J6584" s="0" t="n">
        <v>0.25</v>
      </c>
      <c r="K6584" s="0" t="n">
        <v>94</v>
      </c>
      <c r="L6584" s="0" t="n">
        <v>8.1</v>
      </c>
      <c r="M6584" s="0" t="s">
        <v>73</v>
      </c>
      <c r="N6584" s="0" t="s">
        <v>152</v>
      </c>
      <c r="O6584" s="0" t="s">
        <v>60</v>
      </c>
      <c r="P6584" s="0" t="n">
        <f aca="false">IF(AND(OR(Dashboard!$B$5="All",D6584=Dashboard!$B$5),OR(Dashboard!$D$5="All",N6584=Dashboard!$D$5),OR(AND(C6584&lt;&gt;"",C6584&gt;=Dashboard!$F$5,C6584&lt;=Dashboard!$H$5),AND(C6584="",Dashboard!$F$5&lt;=1980,Dashboard!$H$5&gt;=2016))),1,0)</f>
        <v>1</v>
      </c>
      <c r="Q6584" s="0" t="n">
        <f aca="false">J6584*P6584+ROW()*0.00000001</f>
        <v>0.25006584</v>
      </c>
    </row>
    <row r="6585" customFormat="false" ht="15" hidden="false" customHeight="false" outlineLevel="0" collapsed="false">
      <c r="A6585" s="0" t="s">
        <v>4928</v>
      </c>
      <c r="B6585" s="0" t="s">
        <v>117</v>
      </c>
      <c r="C6585" s="0" t="n">
        <v>1998</v>
      </c>
      <c r="D6585" s="0" t="s">
        <v>34</v>
      </c>
      <c r="E6585" s="0" t="s">
        <v>4929</v>
      </c>
      <c r="F6585" s="0" t="n">
        <v>0</v>
      </c>
      <c r="G6585" s="0" t="n">
        <v>0</v>
      </c>
      <c r="H6585" s="0" t="n">
        <v>0.24</v>
      </c>
      <c r="I6585" s="0" t="n">
        <v>0.02</v>
      </c>
      <c r="J6585" s="0" t="n">
        <v>0.25</v>
      </c>
      <c r="N6585" s="0" t="s">
        <v>74</v>
      </c>
      <c r="P6585" s="0" t="n">
        <f aca="false">IF(AND(OR(Dashboard!$B$5="All",D6585=Dashboard!$B$5),OR(Dashboard!$D$5="All",N6585=Dashboard!$D$5),OR(AND(C6585&lt;&gt;"",C6585&gt;=Dashboard!$F$5,C6585&lt;=Dashboard!$H$5),AND(C6585="",Dashboard!$F$5&lt;=1980,Dashboard!$H$5&gt;=2016))),1,0)</f>
        <v>1</v>
      </c>
      <c r="Q6585" s="0" t="n">
        <f aca="false">J6585*P6585+ROW()*0.00000001</f>
        <v>0.25006585</v>
      </c>
    </row>
    <row r="6586" customFormat="false" ht="15" hidden="false" customHeight="false" outlineLevel="0" collapsed="false">
      <c r="A6586" s="0" t="s">
        <v>4930</v>
      </c>
      <c r="B6586" s="0" t="s">
        <v>873</v>
      </c>
      <c r="C6586" s="0" t="n">
        <v>1998</v>
      </c>
      <c r="D6586" s="0" t="s">
        <v>246</v>
      </c>
      <c r="E6586" s="0" t="s">
        <v>328</v>
      </c>
      <c r="F6586" s="0" t="n">
        <v>0</v>
      </c>
      <c r="G6586" s="0" t="n">
        <v>0</v>
      </c>
      <c r="H6586" s="0" t="n">
        <v>0.25</v>
      </c>
      <c r="I6586" s="0" t="n">
        <v>0</v>
      </c>
      <c r="J6586" s="0" t="n">
        <v>0.25</v>
      </c>
      <c r="N6586" s="0" t="s">
        <v>154</v>
      </c>
      <c r="P6586" s="0" t="n">
        <f aca="false">IF(AND(OR(Dashboard!$B$5="All",D6586=Dashboard!$B$5),OR(Dashboard!$D$5="All",N6586=Dashboard!$D$5),OR(AND(C6586&lt;&gt;"",C6586&gt;=Dashboard!$F$5,C6586&lt;=Dashboard!$H$5),AND(C6586="",Dashboard!$F$5&lt;=1980,Dashboard!$H$5&gt;=2016))),1,0)</f>
        <v>1</v>
      </c>
      <c r="Q6586" s="0" t="n">
        <f aca="false">J6586*P6586+ROW()*0.00000001</f>
        <v>0.25006586</v>
      </c>
    </row>
    <row r="6587" customFormat="false" ht="15" hidden="false" customHeight="false" outlineLevel="0" collapsed="false">
      <c r="A6587" s="0" t="s">
        <v>4931</v>
      </c>
      <c r="B6587" s="0" t="s">
        <v>50</v>
      </c>
      <c r="C6587" s="0" t="n">
        <v>2005</v>
      </c>
      <c r="D6587" s="0" t="s">
        <v>52</v>
      </c>
      <c r="E6587" s="0" t="s">
        <v>35</v>
      </c>
      <c r="F6587" s="0" t="n">
        <v>0.21</v>
      </c>
      <c r="G6587" s="0" t="n">
        <v>0</v>
      </c>
      <c r="H6587" s="0" t="n">
        <v>0.02</v>
      </c>
      <c r="I6587" s="0" t="n">
        <v>0.02</v>
      </c>
      <c r="J6587" s="0" t="n">
        <v>0.25</v>
      </c>
      <c r="K6587" s="0" t="n">
        <v>79</v>
      </c>
      <c r="L6587" s="0" t="n">
        <v>7.9</v>
      </c>
      <c r="M6587" s="0" t="s">
        <v>36</v>
      </c>
      <c r="N6587" s="0" t="s">
        <v>35</v>
      </c>
      <c r="O6587" s="0" t="s">
        <v>37</v>
      </c>
      <c r="P6587" s="0" t="n">
        <f aca="false">IF(AND(OR(Dashboard!$B$5="All",D6587=Dashboard!$B$5),OR(Dashboard!$D$5="All",N6587=Dashboard!$D$5),OR(AND(C6587&lt;&gt;"",C6587&gt;=Dashboard!$F$5,C6587&lt;=Dashboard!$H$5),AND(C6587="",Dashboard!$F$5&lt;=1980,Dashboard!$H$5&gt;=2016))),1,0)</f>
        <v>1</v>
      </c>
      <c r="Q6587" s="0" t="n">
        <f aca="false">J6587*P6587+ROW()*0.00000001</f>
        <v>0.25006587</v>
      </c>
    </row>
    <row r="6588" customFormat="false" ht="15" hidden="false" customHeight="false" outlineLevel="0" collapsed="false">
      <c r="A6588" s="0" t="s">
        <v>4172</v>
      </c>
      <c r="B6588" s="0" t="s">
        <v>76</v>
      </c>
      <c r="C6588" s="0" t="n">
        <v>2006</v>
      </c>
      <c r="D6588" s="0" t="s">
        <v>71</v>
      </c>
      <c r="E6588" s="0" t="s">
        <v>418</v>
      </c>
      <c r="F6588" s="0" t="n">
        <v>0.12</v>
      </c>
      <c r="G6588" s="0" t="n">
        <v>0.1</v>
      </c>
      <c r="H6588" s="0" t="n">
        <v>0</v>
      </c>
      <c r="I6588" s="0" t="n">
        <v>0.03</v>
      </c>
      <c r="J6588" s="0" t="n">
        <v>0.25</v>
      </c>
      <c r="K6588" s="0" t="n">
        <v>56</v>
      </c>
      <c r="L6588" s="0" t="n">
        <v>8.6</v>
      </c>
      <c r="M6588" s="0" t="s">
        <v>125</v>
      </c>
      <c r="N6588" s="0" t="s">
        <v>74</v>
      </c>
      <c r="O6588" s="0" t="s">
        <v>53</v>
      </c>
      <c r="P6588" s="0" t="n">
        <f aca="false">IF(AND(OR(Dashboard!$B$5="All",D6588=Dashboard!$B$5),OR(Dashboard!$D$5="All",N6588=Dashboard!$D$5),OR(AND(C6588&lt;&gt;"",C6588&gt;=Dashboard!$F$5,C6588&lt;=Dashboard!$H$5),AND(C6588="",Dashboard!$F$5&lt;=1980,Dashboard!$H$5&gt;=2016))),1,0)</f>
        <v>1</v>
      </c>
      <c r="Q6588" s="0" t="n">
        <f aca="false">J6588*P6588+ROW()*0.00000001</f>
        <v>0.25006588</v>
      </c>
    </row>
    <row r="6589" customFormat="false" ht="15" hidden="false" customHeight="false" outlineLevel="0" collapsed="false">
      <c r="A6589" s="0" t="s">
        <v>4932</v>
      </c>
      <c r="B6589" s="0" t="s">
        <v>33</v>
      </c>
      <c r="C6589" s="0" t="n">
        <v>2010</v>
      </c>
      <c r="D6589" s="0" t="s">
        <v>56</v>
      </c>
      <c r="E6589" s="0" t="s">
        <v>3501</v>
      </c>
      <c r="F6589" s="0" t="n">
        <v>0.24</v>
      </c>
      <c r="G6589" s="0" t="n">
        <v>0</v>
      </c>
      <c r="H6589" s="0" t="n">
        <v>0</v>
      </c>
      <c r="I6589" s="0" t="n">
        <v>0.01</v>
      </c>
      <c r="J6589" s="0" t="n">
        <v>0.25</v>
      </c>
      <c r="M6589" s="0" t="s">
        <v>103</v>
      </c>
      <c r="N6589" s="0" t="s">
        <v>35</v>
      </c>
      <c r="P6589" s="0" t="n">
        <f aca="false">IF(AND(OR(Dashboard!$B$5="All",D6589=Dashboard!$B$5),OR(Dashboard!$D$5="All",N6589=Dashboard!$D$5),OR(AND(C6589&lt;&gt;"",C6589&gt;=Dashboard!$F$5,C6589&lt;=Dashboard!$H$5),AND(C6589="",Dashboard!$F$5&lt;=1980,Dashboard!$H$5&gt;=2016))),1,0)</f>
        <v>1</v>
      </c>
      <c r="Q6589" s="0" t="n">
        <f aca="false">J6589*P6589+ROW()*0.00000001</f>
        <v>0.25006589</v>
      </c>
    </row>
    <row r="6590" customFormat="false" ht="15" hidden="false" customHeight="false" outlineLevel="0" collapsed="false">
      <c r="A6590" s="0" t="s">
        <v>626</v>
      </c>
      <c r="B6590" s="0" t="s">
        <v>50</v>
      </c>
      <c r="C6590" s="0" t="n">
        <v>2007</v>
      </c>
      <c r="D6590" s="0" t="s">
        <v>34</v>
      </c>
      <c r="E6590" s="0" t="s">
        <v>142</v>
      </c>
      <c r="F6590" s="0" t="n">
        <v>0.23</v>
      </c>
      <c r="G6590" s="0" t="n">
        <v>0</v>
      </c>
      <c r="H6590" s="0" t="n">
        <v>0</v>
      </c>
      <c r="I6590" s="0" t="n">
        <v>0.02</v>
      </c>
      <c r="J6590" s="0" t="n">
        <v>0.25</v>
      </c>
      <c r="K6590" s="0" t="n">
        <v>71</v>
      </c>
      <c r="M6590" s="0" t="s">
        <v>36</v>
      </c>
      <c r="N6590" s="0" t="s">
        <v>35</v>
      </c>
      <c r="O6590" s="0" t="s">
        <v>37</v>
      </c>
      <c r="P6590" s="0" t="n">
        <f aca="false">IF(AND(OR(Dashboard!$B$5="All",D6590=Dashboard!$B$5),OR(Dashboard!$D$5="All",N6590=Dashboard!$D$5),OR(AND(C6590&lt;&gt;"",C6590&gt;=Dashboard!$F$5,C6590&lt;=Dashboard!$H$5),AND(C6590="",Dashboard!$F$5&lt;=1980,Dashboard!$H$5&gt;=2016))),1,0)</f>
        <v>1</v>
      </c>
      <c r="Q6590" s="0" t="n">
        <f aca="false">J6590*P6590+ROW()*0.00000001</f>
        <v>0.2500659</v>
      </c>
    </row>
    <row r="6591" customFormat="false" ht="15" hidden="false" customHeight="false" outlineLevel="0" collapsed="false">
      <c r="A6591" s="0" t="s">
        <v>2721</v>
      </c>
      <c r="B6591" s="0" t="s">
        <v>164</v>
      </c>
      <c r="C6591" s="0" t="n">
        <v>2007</v>
      </c>
      <c r="D6591" s="0" t="s">
        <v>52</v>
      </c>
      <c r="E6591" s="0" t="s">
        <v>1169</v>
      </c>
      <c r="F6591" s="0" t="n">
        <v>0.24</v>
      </c>
      <c r="G6591" s="0" t="n">
        <v>0</v>
      </c>
      <c r="H6591" s="0" t="n">
        <v>0</v>
      </c>
      <c r="I6591" s="0" t="n">
        <v>0.02</v>
      </c>
      <c r="J6591" s="0" t="n">
        <v>0.25</v>
      </c>
      <c r="N6591" s="0" t="s">
        <v>74</v>
      </c>
      <c r="P6591" s="0" t="n">
        <f aca="false">IF(AND(OR(Dashboard!$B$5="All",D6591=Dashboard!$B$5),OR(Dashboard!$D$5="All",N6591=Dashboard!$D$5),OR(AND(C6591&lt;&gt;"",C6591&gt;=Dashboard!$F$5,C6591&lt;=Dashboard!$H$5),AND(C6591="",Dashboard!$F$5&lt;=1980,Dashboard!$H$5&gt;=2016))),1,0)</f>
        <v>1</v>
      </c>
      <c r="Q6591" s="0" t="n">
        <f aca="false">J6591*P6591+ROW()*0.00000001</f>
        <v>0.25006591</v>
      </c>
    </row>
    <row r="6592" customFormat="false" ht="15" hidden="false" customHeight="false" outlineLevel="0" collapsed="false">
      <c r="A6592" s="0" t="s">
        <v>4933</v>
      </c>
      <c r="B6592" s="0" t="s">
        <v>117</v>
      </c>
      <c r="C6592" s="0" t="n">
        <v>1999</v>
      </c>
      <c r="D6592" s="0" t="s">
        <v>46</v>
      </c>
      <c r="E6592" s="0" t="s">
        <v>1374</v>
      </c>
      <c r="F6592" s="0" t="n">
        <v>0.14</v>
      </c>
      <c r="G6592" s="0" t="n">
        <v>0.1</v>
      </c>
      <c r="H6592" s="0" t="n">
        <v>0</v>
      </c>
      <c r="I6592" s="0" t="n">
        <v>0.02</v>
      </c>
      <c r="J6592" s="0" t="n">
        <v>0.25</v>
      </c>
      <c r="N6592" s="0" t="s">
        <v>74</v>
      </c>
      <c r="P6592" s="0" t="n">
        <f aca="false">IF(AND(OR(Dashboard!$B$5="All",D6592=Dashboard!$B$5),OR(Dashboard!$D$5="All",N6592=Dashboard!$D$5),OR(AND(C6592&lt;&gt;"",C6592&gt;=Dashboard!$F$5,C6592&lt;=Dashboard!$H$5),AND(C6592="",Dashboard!$F$5&lt;=1980,Dashboard!$H$5&gt;=2016))),1,0)</f>
        <v>1</v>
      </c>
      <c r="Q6592" s="0" t="n">
        <f aca="false">J6592*P6592+ROW()*0.00000001</f>
        <v>0.25006592</v>
      </c>
    </row>
    <row r="6593" customFormat="false" ht="15" hidden="false" customHeight="false" outlineLevel="0" collapsed="false">
      <c r="A6593" s="0" t="s">
        <v>3280</v>
      </c>
      <c r="B6593" s="0" t="s">
        <v>70</v>
      </c>
      <c r="C6593" s="0" t="n">
        <v>2015</v>
      </c>
      <c r="D6593" s="0" t="s">
        <v>71</v>
      </c>
      <c r="E6593" s="0" t="s">
        <v>328</v>
      </c>
      <c r="F6593" s="0" t="n">
        <v>0</v>
      </c>
      <c r="G6593" s="0" t="n">
        <v>0.06</v>
      </c>
      <c r="H6593" s="0" t="n">
        <v>0.19</v>
      </c>
      <c r="I6593" s="0" t="n">
        <v>0.01</v>
      </c>
      <c r="J6593" s="0" t="n">
        <v>0.25</v>
      </c>
      <c r="L6593" s="0" t="n">
        <v>3.7</v>
      </c>
      <c r="M6593" s="0" t="s">
        <v>103</v>
      </c>
      <c r="N6593" s="0" t="s">
        <v>74</v>
      </c>
      <c r="P6593" s="0" t="n">
        <f aca="false">IF(AND(OR(Dashboard!$B$5="All",D6593=Dashboard!$B$5),OR(Dashboard!$D$5="All",N6593=Dashboard!$D$5),OR(AND(C6593&lt;&gt;"",C6593&gt;=Dashboard!$F$5,C6593&lt;=Dashboard!$H$5),AND(C6593="",Dashboard!$F$5&lt;=1980,Dashboard!$H$5&gt;=2016))),1,0)</f>
        <v>1</v>
      </c>
      <c r="Q6593" s="0" t="n">
        <f aca="false">J6593*P6593+ROW()*0.00000001</f>
        <v>0.25006593</v>
      </c>
    </row>
    <row r="6594" customFormat="false" ht="15" hidden="false" customHeight="false" outlineLevel="0" collapsed="false">
      <c r="A6594" s="0" t="s">
        <v>2150</v>
      </c>
      <c r="B6594" s="0" t="s">
        <v>76</v>
      </c>
      <c r="C6594" s="0" t="n">
        <v>2009</v>
      </c>
      <c r="D6594" s="0" t="s">
        <v>71</v>
      </c>
      <c r="E6594" s="0" t="s">
        <v>234</v>
      </c>
      <c r="F6594" s="0" t="n">
        <v>0.17</v>
      </c>
      <c r="G6594" s="0" t="n">
        <v>0.01</v>
      </c>
      <c r="H6594" s="0" t="n">
        <v>0</v>
      </c>
      <c r="I6594" s="0" t="n">
        <v>0.08</v>
      </c>
      <c r="J6594" s="0" t="n">
        <v>0.25</v>
      </c>
      <c r="L6594" s="0" t="n">
        <v>8.3</v>
      </c>
      <c r="M6594" s="0" t="s">
        <v>103</v>
      </c>
      <c r="N6594" s="0" t="s">
        <v>74</v>
      </c>
      <c r="P6594" s="0" t="n">
        <f aca="false">IF(AND(OR(Dashboard!$B$5="All",D6594=Dashboard!$B$5),OR(Dashboard!$D$5="All",N6594=Dashboard!$D$5),OR(AND(C6594&lt;&gt;"",C6594&gt;=Dashboard!$F$5,C6594&lt;=Dashboard!$H$5),AND(C6594="",Dashboard!$F$5&lt;=1980,Dashboard!$H$5&gt;=2016))),1,0)</f>
        <v>1</v>
      </c>
      <c r="Q6594" s="0" t="n">
        <f aca="false">J6594*P6594+ROW()*0.00000001</f>
        <v>0.25006594</v>
      </c>
    </row>
    <row r="6595" customFormat="false" ht="15" hidden="false" customHeight="false" outlineLevel="0" collapsed="false">
      <c r="A6595" s="0" t="s">
        <v>4934</v>
      </c>
      <c r="B6595" s="0" t="s">
        <v>186</v>
      </c>
      <c r="C6595" s="0" t="n">
        <v>2002</v>
      </c>
      <c r="D6595" s="0" t="s">
        <v>114</v>
      </c>
      <c r="E6595" s="0" t="s">
        <v>293</v>
      </c>
      <c r="F6595" s="0" t="n">
        <v>0.15</v>
      </c>
      <c r="G6595" s="0" t="n">
        <v>0.04</v>
      </c>
      <c r="H6595" s="0" t="n">
        <v>0.06</v>
      </c>
      <c r="I6595" s="0" t="n">
        <v>0.01</v>
      </c>
      <c r="J6595" s="0" t="n">
        <v>0.25</v>
      </c>
      <c r="K6595" s="0" t="n">
        <v>81</v>
      </c>
      <c r="L6595" s="0" t="n">
        <v>8.5</v>
      </c>
      <c r="M6595" s="0" t="s">
        <v>36</v>
      </c>
      <c r="N6595" s="0" t="s">
        <v>35</v>
      </c>
      <c r="O6595" s="0" t="s">
        <v>42</v>
      </c>
      <c r="P6595" s="0" t="n">
        <f aca="false">IF(AND(OR(Dashboard!$B$5="All",D6595=Dashboard!$B$5),OR(Dashboard!$D$5="All",N6595=Dashboard!$D$5),OR(AND(C6595&lt;&gt;"",C6595&gt;=Dashboard!$F$5,C6595&lt;=Dashboard!$H$5),AND(C6595="",Dashboard!$F$5&lt;=1980,Dashboard!$H$5&gt;=2016))),1,0)</f>
        <v>1</v>
      </c>
      <c r="Q6595" s="0" t="n">
        <f aca="false">J6595*P6595+ROW()*0.00000001</f>
        <v>0.25006595</v>
      </c>
    </row>
    <row r="6596" customFormat="false" ht="15" hidden="false" customHeight="false" outlineLevel="0" collapsed="false">
      <c r="A6596" s="0" t="s">
        <v>2587</v>
      </c>
      <c r="B6596" s="0" t="s">
        <v>164</v>
      </c>
      <c r="C6596" s="0" t="n">
        <v>2007</v>
      </c>
      <c r="D6596" s="0" t="s">
        <v>41</v>
      </c>
      <c r="E6596" s="0" t="s">
        <v>154</v>
      </c>
      <c r="F6596" s="0" t="n">
        <v>0.03</v>
      </c>
      <c r="G6596" s="0" t="n">
        <v>0.15</v>
      </c>
      <c r="H6596" s="0" t="n">
        <v>0</v>
      </c>
      <c r="I6596" s="0" t="n">
        <v>0.07</v>
      </c>
      <c r="J6596" s="0" t="n">
        <v>0.25</v>
      </c>
      <c r="K6596" s="0" t="n">
        <v>74</v>
      </c>
      <c r="L6596" s="0" t="n">
        <v>7.2</v>
      </c>
      <c r="M6596" s="0" t="s">
        <v>36</v>
      </c>
      <c r="N6596" s="0" t="s">
        <v>74</v>
      </c>
      <c r="O6596" s="0" t="s">
        <v>37</v>
      </c>
      <c r="P6596" s="0" t="n">
        <f aca="false">IF(AND(OR(Dashboard!$B$5="All",D6596=Dashboard!$B$5),OR(Dashboard!$D$5="All",N6596=Dashboard!$D$5),OR(AND(C6596&lt;&gt;"",C6596&gt;=Dashboard!$F$5,C6596&lt;=Dashboard!$H$5),AND(C6596="",Dashboard!$F$5&lt;=1980,Dashboard!$H$5&gt;=2016))),1,0)</f>
        <v>1</v>
      </c>
      <c r="Q6596" s="0" t="n">
        <f aca="false">J6596*P6596+ROW()*0.00000001</f>
        <v>0.25006596</v>
      </c>
    </row>
    <row r="6597" customFormat="false" ht="15" hidden="false" customHeight="false" outlineLevel="0" collapsed="false">
      <c r="A6597" s="0" t="s">
        <v>4935</v>
      </c>
      <c r="B6597" s="0" t="s">
        <v>164</v>
      </c>
      <c r="C6597" s="0" t="n">
        <v>2005</v>
      </c>
      <c r="D6597" s="0" t="s">
        <v>41</v>
      </c>
      <c r="E6597" s="0" t="s">
        <v>547</v>
      </c>
      <c r="F6597" s="0" t="n">
        <v>0</v>
      </c>
      <c r="G6597" s="0" t="n">
        <v>0.25</v>
      </c>
      <c r="H6597" s="0" t="n">
        <v>0</v>
      </c>
      <c r="I6597" s="0" t="n">
        <v>0</v>
      </c>
      <c r="J6597" s="0" t="n">
        <v>0.25</v>
      </c>
      <c r="N6597" s="0" t="s">
        <v>74</v>
      </c>
      <c r="P6597" s="0" t="n">
        <f aca="false">IF(AND(OR(Dashboard!$B$5="All",D6597=Dashboard!$B$5),OR(Dashboard!$D$5="All",N6597=Dashboard!$D$5),OR(AND(C6597&lt;&gt;"",C6597&gt;=Dashboard!$F$5,C6597&lt;=Dashboard!$H$5),AND(C6597="",Dashboard!$F$5&lt;=1980,Dashboard!$H$5&gt;=2016))),1,0)</f>
        <v>1</v>
      </c>
      <c r="Q6597" s="0" t="n">
        <f aca="false">J6597*P6597+ROW()*0.00000001</f>
        <v>0.25006597</v>
      </c>
    </row>
    <row r="6598" customFormat="false" ht="15" hidden="false" customHeight="false" outlineLevel="0" collapsed="false">
      <c r="A6598" s="0" t="s">
        <v>4936</v>
      </c>
      <c r="B6598" s="0" t="s">
        <v>76</v>
      </c>
      <c r="C6598" s="0" t="n">
        <v>2000</v>
      </c>
      <c r="D6598" s="0" t="s">
        <v>34</v>
      </c>
      <c r="E6598" s="0" t="s">
        <v>72</v>
      </c>
      <c r="F6598" s="0" t="n">
        <v>0.12</v>
      </c>
      <c r="G6598" s="0" t="n">
        <v>0.1</v>
      </c>
      <c r="H6598" s="0" t="n">
        <v>0</v>
      </c>
      <c r="I6598" s="0" t="n">
        <v>0.03</v>
      </c>
      <c r="J6598" s="0" t="n">
        <v>0.25</v>
      </c>
      <c r="K6598" s="0" t="n">
        <v>46</v>
      </c>
      <c r="L6598" s="0" t="n">
        <v>4.6</v>
      </c>
      <c r="M6598" s="0" t="s">
        <v>36</v>
      </c>
      <c r="N6598" s="0" t="s">
        <v>74</v>
      </c>
      <c r="O6598" s="0" t="s">
        <v>177</v>
      </c>
      <c r="P6598" s="0" t="n">
        <f aca="false">IF(AND(OR(Dashboard!$B$5="All",D6598=Dashboard!$B$5),OR(Dashboard!$D$5="All",N6598=Dashboard!$D$5),OR(AND(C6598&lt;&gt;"",C6598&gt;=Dashboard!$F$5,C6598&lt;=Dashboard!$H$5),AND(C6598="",Dashboard!$F$5&lt;=1980,Dashboard!$H$5&gt;=2016))),1,0)</f>
        <v>1</v>
      </c>
      <c r="Q6598" s="0" t="n">
        <f aca="false">J6598*P6598+ROW()*0.00000001</f>
        <v>0.25006598</v>
      </c>
    </row>
    <row r="6599" customFormat="false" ht="15" hidden="false" customHeight="false" outlineLevel="0" collapsed="false">
      <c r="A6599" s="0" t="s">
        <v>4937</v>
      </c>
      <c r="B6599" s="0" t="s">
        <v>78</v>
      </c>
      <c r="C6599" s="0" t="n">
        <v>1991</v>
      </c>
      <c r="D6599" s="0" t="s">
        <v>246</v>
      </c>
      <c r="E6599" s="0" t="s">
        <v>782</v>
      </c>
      <c r="F6599" s="0" t="n">
        <v>0</v>
      </c>
      <c r="G6599" s="0" t="n">
        <v>0</v>
      </c>
      <c r="H6599" s="0" t="n">
        <v>0.25</v>
      </c>
      <c r="I6599" s="0" t="n">
        <v>0</v>
      </c>
      <c r="J6599" s="0" t="n">
        <v>0.25</v>
      </c>
      <c r="N6599" s="0" t="s">
        <v>35</v>
      </c>
      <c r="P6599" s="0" t="n">
        <f aca="false">IF(AND(OR(Dashboard!$B$5="All",D6599=Dashboard!$B$5),OR(Dashboard!$D$5="All",N6599=Dashboard!$D$5),OR(AND(C6599&lt;&gt;"",C6599&gt;=Dashboard!$F$5,C6599&lt;=Dashboard!$H$5),AND(C6599="",Dashboard!$F$5&lt;=1980,Dashboard!$H$5&gt;=2016))),1,0)</f>
        <v>1</v>
      </c>
      <c r="Q6599" s="0" t="n">
        <f aca="false">J6599*P6599+ROW()*0.00000001</f>
        <v>0.25006599</v>
      </c>
    </row>
    <row r="6600" customFormat="false" ht="15" hidden="false" customHeight="false" outlineLevel="0" collapsed="false">
      <c r="A6600" s="0" t="s">
        <v>3764</v>
      </c>
      <c r="B6600" s="0" t="s">
        <v>85</v>
      </c>
      <c r="C6600" s="0" t="n">
        <v>2006</v>
      </c>
      <c r="D6600" s="0" t="s">
        <v>16</v>
      </c>
      <c r="E6600" s="0" t="s">
        <v>293</v>
      </c>
      <c r="F6600" s="0" t="n">
        <v>0.18</v>
      </c>
      <c r="G6600" s="0" t="n">
        <v>0.07</v>
      </c>
      <c r="H6600" s="0" t="n">
        <v>0</v>
      </c>
      <c r="I6600" s="0" t="n">
        <v>0</v>
      </c>
      <c r="J6600" s="0" t="n">
        <v>0.25</v>
      </c>
      <c r="M6600" s="0" t="s">
        <v>36</v>
      </c>
      <c r="N6600" s="0" t="s">
        <v>35</v>
      </c>
      <c r="P6600" s="0" t="n">
        <f aca="false">IF(AND(OR(Dashboard!$B$5="All",D6600=Dashboard!$B$5),OR(Dashboard!$D$5="All",N6600=Dashboard!$D$5),OR(AND(C6600&lt;&gt;"",C6600&gt;=Dashboard!$F$5,C6600&lt;=Dashboard!$H$5),AND(C6600="",Dashboard!$F$5&lt;=1980,Dashboard!$H$5&gt;=2016))),1,0)</f>
        <v>1</v>
      </c>
      <c r="Q6600" s="0" t="n">
        <f aca="false">J6600*P6600+ROW()*0.00000001</f>
        <v>0.250066</v>
      </c>
    </row>
    <row r="6601" customFormat="false" ht="15" hidden="false" customHeight="false" outlineLevel="0" collapsed="false">
      <c r="A6601" s="0" t="s">
        <v>4938</v>
      </c>
      <c r="B6601" s="0" t="s">
        <v>50</v>
      </c>
      <c r="C6601" s="0" t="n">
        <v>2006</v>
      </c>
      <c r="D6601" s="0" t="s">
        <v>71</v>
      </c>
      <c r="E6601" s="0" t="s">
        <v>487</v>
      </c>
      <c r="F6601" s="0" t="n">
        <v>0.23</v>
      </c>
      <c r="G6601" s="0" t="n">
        <v>0</v>
      </c>
      <c r="H6601" s="0" t="n">
        <v>0</v>
      </c>
      <c r="I6601" s="0" t="n">
        <v>0.02</v>
      </c>
      <c r="J6601" s="0" t="n">
        <v>0.25</v>
      </c>
      <c r="N6601" s="0" t="s">
        <v>35</v>
      </c>
      <c r="P6601" s="0" t="n">
        <f aca="false">IF(AND(OR(Dashboard!$B$5="All",D6601=Dashboard!$B$5),OR(Dashboard!$D$5="All",N6601=Dashboard!$D$5),OR(AND(C6601&lt;&gt;"",C6601&gt;=Dashboard!$F$5,C6601&lt;=Dashboard!$H$5),AND(C6601="",Dashboard!$F$5&lt;=1980,Dashboard!$H$5&gt;=2016))),1,0)</f>
        <v>1</v>
      </c>
      <c r="Q6601" s="0" t="n">
        <f aca="false">J6601*P6601+ROW()*0.00000001</f>
        <v>0.25006601</v>
      </c>
    </row>
    <row r="6602" customFormat="false" ht="15" hidden="false" customHeight="false" outlineLevel="0" collapsed="false">
      <c r="A6602" s="0" t="s">
        <v>1811</v>
      </c>
      <c r="B6602" s="0" t="s">
        <v>172</v>
      </c>
      <c r="C6602" s="0" t="n">
        <v>2015</v>
      </c>
      <c r="D6602" s="0" t="s">
        <v>46</v>
      </c>
      <c r="E6602" s="0" t="s">
        <v>157</v>
      </c>
      <c r="F6602" s="0" t="n">
        <v>0.16</v>
      </c>
      <c r="G6602" s="0" t="n">
        <v>0.07</v>
      </c>
      <c r="H6602" s="0" t="n">
        <v>0</v>
      </c>
      <c r="I6602" s="0" t="n">
        <v>0.02</v>
      </c>
      <c r="J6602" s="0" t="n">
        <v>0.25</v>
      </c>
      <c r="N6602" s="0" t="s">
        <v>66</v>
      </c>
      <c r="P6602" s="0" t="n">
        <f aca="false">IF(AND(OR(Dashboard!$B$5="All",D6602=Dashboard!$B$5),OR(Dashboard!$D$5="All",N6602=Dashboard!$D$5),OR(AND(C6602&lt;&gt;"",C6602&gt;=Dashboard!$F$5,C6602&lt;=Dashboard!$H$5),AND(C6602="",Dashboard!$F$5&lt;=1980,Dashboard!$H$5&gt;=2016))),1,0)</f>
        <v>1</v>
      </c>
      <c r="Q6602" s="0" t="n">
        <f aca="false">J6602*P6602+ROW()*0.00000001</f>
        <v>0.25006602</v>
      </c>
    </row>
    <row r="6603" customFormat="false" ht="15" hidden="false" customHeight="false" outlineLevel="0" collapsed="false">
      <c r="A6603" s="0" t="s">
        <v>2987</v>
      </c>
      <c r="B6603" s="0" t="s">
        <v>64</v>
      </c>
      <c r="C6603" s="0" t="n">
        <v>2008</v>
      </c>
      <c r="D6603" s="0" t="s">
        <v>41</v>
      </c>
      <c r="E6603" s="0" t="s">
        <v>142</v>
      </c>
      <c r="F6603" s="0" t="n">
        <v>0.23</v>
      </c>
      <c r="G6603" s="0" t="n">
        <v>0</v>
      </c>
      <c r="H6603" s="0" t="n">
        <v>0</v>
      </c>
      <c r="I6603" s="0" t="n">
        <v>0.02</v>
      </c>
      <c r="J6603" s="0" t="n">
        <v>0.25</v>
      </c>
      <c r="K6603" s="0" t="n">
        <v>69</v>
      </c>
      <c r="L6603" s="0" t="n">
        <v>7.8</v>
      </c>
      <c r="M6603" s="0" t="s">
        <v>36</v>
      </c>
      <c r="N6603" s="0" t="s">
        <v>66</v>
      </c>
      <c r="O6603" s="0" t="s">
        <v>67</v>
      </c>
      <c r="P6603" s="0" t="n">
        <f aca="false">IF(AND(OR(Dashboard!$B$5="All",D6603=Dashboard!$B$5),OR(Dashboard!$D$5="All",N6603=Dashboard!$D$5),OR(AND(C6603&lt;&gt;"",C6603&gt;=Dashboard!$F$5,C6603&lt;=Dashboard!$H$5),AND(C6603="",Dashboard!$F$5&lt;=1980,Dashboard!$H$5&gt;=2016))),1,0)</f>
        <v>1</v>
      </c>
      <c r="Q6603" s="0" t="n">
        <f aca="false">J6603*P6603+ROW()*0.00000001</f>
        <v>0.25006603</v>
      </c>
    </row>
    <row r="6604" customFormat="false" ht="15" hidden="false" customHeight="false" outlineLevel="0" collapsed="false">
      <c r="A6604" s="0" t="s">
        <v>3267</v>
      </c>
      <c r="B6604" s="0" t="s">
        <v>144</v>
      </c>
      <c r="C6604" s="0" t="n">
        <v>2005</v>
      </c>
      <c r="D6604" s="0" t="s">
        <v>52</v>
      </c>
      <c r="E6604" s="0" t="s">
        <v>91</v>
      </c>
      <c r="F6604" s="0" t="n">
        <v>0.19</v>
      </c>
      <c r="G6604" s="0" t="n">
        <v>0.05</v>
      </c>
      <c r="H6604" s="0" t="n">
        <v>0</v>
      </c>
      <c r="I6604" s="0" t="n">
        <v>0.01</v>
      </c>
      <c r="J6604" s="0" t="n">
        <v>0.25</v>
      </c>
      <c r="K6604" s="0" t="n">
        <v>52</v>
      </c>
      <c r="M6604" s="0" t="s">
        <v>125</v>
      </c>
      <c r="N6604" s="0" t="s">
        <v>66</v>
      </c>
      <c r="O6604" s="0" t="s">
        <v>53</v>
      </c>
      <c r="P6604" s="0" t="n">
        <f aca="false">IF(AND(OR(Dashboard!$B$5="All",D6604=Dashboard!$B$5),OR(Dashboard!$D$5="All",N6604=Dashboard!$D$5),OR(AND(C6604&lt;&gt;"",C6604&gt;=Dashboard!$F$5,C6604&lt;=Dashboard!$H$5),AND(C6604="",Dashboard!$F$5&lt;=1980,Dashboard!$H$5&gt;=2016))),1,0)</f>
        <v>1</v>
      </c>
      <c r="Q6604" s="0" t="n">
        <f aca="false">J6604*P6604+ROW()*0.00000001</f>
        <v>0.25006604</v>
      </c>
    </row>
    <row r="6605" customFormat="false" ht="15" hidden="false" customHeight="false" outlineLevel="0" collapsed="false">
      <c r="A6605" s="0" t="s">
        <v>2987</v>
      </c>
      <c r="B6605" s="0" t="s">
        <v>70</v>
      </c>
      <c r="C6605" s="0" t="n">
        <v>2008</v>
      </c>
      <c r="D6605" s="0" t="s">
        <v>41</v>
      </c>
      <c r="E6605" s="0" t="s">
        <v>142</v>
      </c>
      <c r="F6605" s="0" t="n">
        <v>0.22</v>
      </c>
      <c r="G6605" s="0" t="n">
        <v>0.01</v>
      </c>
      <c r="H6605" s="0" t="n">
        <v>0</v>
      </c>
      <c r="I6605" s="0" t="n">
        <v>0.02</v>
      </c>
      <c r="J6605" s="0" t="n">
        <v>0.25</v>
      </c>
      <c r="K6605" s="0" t="n">
        <v>65</v>
      </c>
      <c r="L6605" s="0" t="n">
        <v>7.5</v>
      </c>
      <c r="M6605" s="0" t="s">
        <v>36</v>
      </c>
      <c r="N6605" s="0" t="s">
        <v>74</v>
      </c>
      <c r="O6605" s="0" t="s">
        <v>67</v>
      </c>
      <c r="P6605" s="0" t="n">
        <f aca="false">IF(AND(OR(Dashboard!$B$5="All",D6605=Dashboard!$B$5),OR(Dashboard!$D$5="All",N6605=Dashboard!$D$5),OR(AND(C6605&lt;&gt;"",C6605&gt;=Dashboard!$F$5,C6605&lt;=Dashboard!$H$5),AND(C6605="",Dashboard!$F$5&lt;=1980,Dashboard!$H$5&gt;=2016))),1,0)</f>
        <v>1</v>
      </c>
      <c r="Q6605" s="0" t="n">
        <f aca="false">J6605*P6605+ROW()*0.00000001</f>
        <v>0.25006605</v>
      </c>
    </row>
    <row r="6606" customFormat="false" ht="15" hidden="false" customHeight="false" outlineLevel="0" collapsed="false">
      <c r="A6606" s="0" t="s">
        <v>4939</v>
      </c>
      <c r="B6606" s="0" t="s">
        <v>64</v>
      </c>
      <c r="C6606" s="0" t="n">
        <v>2012</v>
      </c>
      <c r="D6606" s="0" t="s">
        <v>46</v>
      </c>
      <c r="E6606" s="0" t="s">
        <v>1488</v>
      </c>
      <c r="F6606" s="0" t="n">
        <v>0.15</v>
      </c>
      <c r="G6606" s="0" t="n">
        <v>0.08</v>
      </c>
      <c r="H6606" s="0" t="n">
        <v>0</v>
      </c>
      <c r="I6606" s="0" t="n">
        <v>0.02</v>
      </c>
      <c r="J6606" s="0" t="n">
        <v>0.25</v>
      </c>
      <c r="K6606" s="0" t="n">
        <v>52</v>
      </c>
      <c r="L6606" s="0" t="n">
        <v>5.2</v>
      </c>
      <c r="M6606" s="0" t="s">
        <v>73</v>
      </c>
      <c r="N6606" s="0" t="s">
        <v>66</v>
      </c>
      <c r="O6606" s="0" t="s">
        <v>53</v>
      </c>
      <c r="P6606" s="0" t="n">
        <f aca="false">IF(AND(OR(Dashboard!$B$5="All",D6606=Dashboard!$B$5),OR(Dashboard!$D$5="All",N6606=Dashboard!$D$5),OR(AND(C6606&lt;&gt;"",C6606&gt;=Dashboard!$F$5,C6606&lt;=Dashboard!$H$5),AND(C6606="",Dashboard!$F$5&lt;=1980,Dashboard!$H$5&gt;=2016))),1,0)</f>
        <v>1</v>
      </c>
      <c r="Q6606" s="0" t="n">
        <f aca="false">J6606*P6606+ROW()*0.00000001</f>
        <v>0.25006606</v>
      </c>
    </row>
    <row r="6607" customFormat="false" ht="15" hidden="false" customHeight="false" outlineLevel="0" collapsed="false">
      <c r="A6607" s="0" t="s">
        <v>4940</v>
      </c>
      <c r="B6607" s="0" t="s">
        <v>873</v>
      </c>
      <c r="C6607" s="0" t="n">
        <v>1994</v>
      </c>
      <c r="D6607" s="0" t="s">
        <v>56</v>
      </c>
      <c r="E6607" s="0" t="s">
        <v>449</v>
      </c>
      <c r="F6607" s="0" t="n">
        <v>0</v>
      </c>
      <c r="G6607" s="0" t="n">
        <v>0</v>
      </c>
      <c r="H6607" s="0" t="n">
        <v>0.25</v>
      </c>
      <c r="I6607" s="0" t="n">
        <v>0</v>
      </c>
      <c r="J6607" s="0" t="n">
        <v>0.25</v>
      </c>
      <c r="N6607" s="0" t="s">
        <v>154</v>
      </c>
      <c r="P6607" s="0" t="n">
        <f aca="false">IF(AND(OR(Dashboard!$B$5="All",D6607=Dashboard!$B$5),OR(Dashboard!$D$5="All",N6607=Dashboard!$D$5),OR(AND(C6607&lt;&gt;"",C6607&gt;=Dashboard!$F$5,C6607&lt;=Dashboard!$H$5),AND(C6607="",Dashboard!$F$5&lt;=1980,Dashboard!$H$5&gt;=2016))),1,0)</f>
        <v>1</v>
      </c>
      <c r="Q6607" s="0" t="n">
        <f aca="false">J6607*P6607+ROW()*0.00000001</f>
        <v>0.25006607</v>
      </c>
    </row>
    <row r="6608" customFormat="false" ht="15" hidden="false" customHeight="false" outlineLevel="0" collapsed="false">
      <c r="A6608" s="0" t="s">
        <v>4941</v>
      </c>
      <c r="B6608" s="0" t="s">
        <v>45</v>
      </c>
      <c r="C6608" s="0" t="n">
        <v>2000</v>
      </c>
      <c r="D6608" s="0" t="s">
        <v>34</v>
      </c>
      <c r="E6608" s="0" t="s">
        <v>220</v>
      </c>
      <c r="F6608" s="0" t="n">
        <v>0</v>
      </c>
      <c r="G6608" s="0" t="n">
        <v>0</v>
      </c>
      <c r="H6608" s="0" t="n">
        <v>0.25</v>
      </c>
      <c r="I6608" s="0" t="n">
        <v>0</v>
      </c>
      <c r="J6608" s="0" t="n">
        <v>0.25</v>
      </c>
      <c r="N6608" s="0" t="s">
        <v>35</v>
      </c>
      <c r="P6608" s="0" t="n">
        <f aca="false">IF(AND(OR(Dashboard!$B$5="All",D6608=Dashboard!$B$5),OR(Dashboard!$D$5="All",N6608=Dashboard!$D$5),OR(AND(C6608&lt;&gt;"",C6608&gt;=Dashboard!$F$5,C6608&lt;=Dashboard!$H$5),AND(C6608="",Dashboard!$F$5&lt;=1980,Dashboard!$H$5&gt;=2016))),1,0)</f>
        <v>1</v>
      </c>
      <c r="Q6608" s="0" t="n">
        <f aca="false">J6608*P6608+ROW()*0.00000001</f>
        <v>0.25006608</v>
      </c>
    </row>
    <row r="6609" customFormat="false" ht="15" hidden="false" customHeight="false" outlineLevel="0" collapsed="false">
      <c r="A6609" s="0" t="s">
        <v>4339</v>
      </c>
      <c r="B6609" s="0" t="s">
        <v>186</v>
      </c>
      <c r="C6609" s="0" t="n">
        <v>2006</v>
      </c>
      <c r="D6609" s="0" t="s">
        <v>71</v>
      </c>
      <c r="E6609" s="0" t="s">
        <v>649</v>
      </c>
      <c r="F6609" s="0" t="n">
        <v>0.2</v>
      </c>
      <c r="G6609" s="0" t="n">
        <v>0.05</v>
      </c>
      <c r="H6609" s="0" t="n">
        <v>0</v>
      </c>
      <c r="I6609" s="0" t="n">
        <v>0.01</v>
      </c>
      <c r="J6609" s="0" t="n">
        <v>0.25</v>
      </c>
      <c r="L6609" s="0" t="n">
        <v>8.6</v>
      </c>
      <c r="M6609" s="0" t="s">
        <v>36</v>
      </c>
      <c r="N6609" s="0" t="s">
        <v>35</v>
      </c>
      <c r="P6609" s="0" t="n">
        <f aca="false">IF(AND(OR(Dashboard!$B$5="All",D6609=Dashboard!$B$5),OR(Dashboard!$D$5="All",N6609=Dashboard!$D$5),OR(AND(C6609&lt;&gt;"",C6609&gt;=Dashboard!$F$5,C6609&lt;=Dashboard!$H$5),AND(C6609="",Dashboard!$F$5&lt;=1980,Dashboard!$H$5&gt;=2016))),1,0)</f>
        <v>1</v>
      </c>
      <c r="Q6609" s="0" t="n">
        <f aca="false">J6609*P6609+ROW()*0.00000001</f>
        <v>0.25006609</v>
      </c>
    </row>
    <row r="6610" customFormat="false" ht="15" hidden="false" customHeight="false" outlineLevel="0" collapsed="false">
      <c r="A6610" s="0" t="s">
        <v>4942</v>
      </c>
      <c r="B6610" s="0" t="s">
        <v>97</v>
      </c>
      <c r="C6610" s="0" t="n">
        <v>2011</v>
      </c>
      <c r="D6610" s="0" t="s">
        <v>58</v>
      </c>
      <c r="E6610" s="0" t="s">
        <v>124</v>
      </c>
      <c r="F6610" s="0" t="n">
        <v>0.11</v>
      </c>
      <c r="G6610" s="0" t="n">
        <v>0.09</v>
      </c>
      <c r="H6610" s="0" t="n">
        <v>0.03</v>
      </c>
      <c r="I6610" s="0" t="n">
        <v>0.02</v>
      </c>
      <c r="J6610" s="0" t="n">
        <v>0.25</v>
      </c>
      <c r="M6610" s="0" t="s">
        <v>36</v>
      </c>
      <c r="N6610" s="0" t="s">
        <v>35</v>
      </c>
      <c r="P6610" s="0" t="n">
        <f aca="false">IF(AND(OR(Dashboard!$B$5="All",D6610=Dashboard!$B$5),OR(Dashboard!$D$5="All",N6610=Dashboard!$D$5),OR(AND(C6610&lt;&gt;"",C6610&gt;=Dashboard!$F$5,C6610&lt;=Dashboard!$H$5),AND(C6610="",Dashboard!$F$5&lt;=1980,Dashboard!$H$5&gt;=2016))),1,0)</f>
        <v>1</v>
      </c>
      <c r="Q6610" s="0" t="n">
        <f aca="false">J6610*P6610+ROW()*0.00000001</f>
        <v>0.2500661</v>
      </c>
    </row>
    <row r="6611" customFormat="false" ht="15" hidden="false" customHeight="false" outlineLevel="0" collapsed="false">
      <c r="A6611" s="0" t="s">
        <v>4943</v>
      </c>
      <c r="B6611" s="0" t="s">
        <v>50</v>
      </c>
      <c r="C6611" s="0" t="n">
        <v>2007</v>
      </c>
      <c r="D6611" s="0" t="s">
        <v>52</v>
      </c>
      <c r="E6611" s="0" t="s">
        <v>195</v>
      </c>
      <c r="F6611" s="0" t="n">
        <v>0.24</v>
      </c>
      <c r="G6611" s="0" t="n">
        <v>0</v>
      </c>
      <c r="H6611" s="0" t="n">
        <v>0</v>
      </c>
      <c r="I6611" s="0" t="n">
        <v>0.02</v>
      </c>
      <c r="J6611" s="0" t="n">
        <v>0.25</v>
      </c>
      <c r="M6611" s="0" t="s">
        <v>36</v>
      </c>
      <c r="N6611" s="0" t="s">
        <v>35</v>
      </c>
      <c r="P6611" s="0" t="n">
        <f aca="false">IF(AND(OR(Dashboard!$B$5="All",D6611=Dashboard!$B$5),OR(Dashboard!$D$5="All",N6611=Dashboard!$D$5),OR(AND(C6611&lt;&gt;"",C6611&gt;=Dashboard!$F$5,C6611&lt;=Dashboard!$H$5),AND(C6611="",Dashboard!$F$5&lt;=1980,Dashboard!$H$5&gt;=2016))),1,0)</f>
        <v>1</v>
      </c>
      <c r="Q6611" s="0" t="n">
        <f aca="false">J6611*P6611+ROW()*0.00000001</f>
        <v>0.25006611</v>
      </c>
    </row>
    <row r="6612" customFormat="false" ht="15" hidden="false" customHeight="false" outlineLevel="0" collapsed="false">
      <c r="A6612" s="0" t="s">
        <v>4944</v>
      </c>
      <c r="B6612" s="0" t="s">
        <v>76</v>
      </c>
      <c r="C6612" s="0" t="n">
        <v>2003</v>
      </c>
      <c r="D6612" s="0" t="s">
        <v>52</v>
      </c>
      <c r="E6612" s="0" t="s">
        <v>487</v>
      </c>
      <c r="F6612" s="0" t="n">
        <v>0.12</v>
      </c>
      <c r="G6612" s="0" t="n">
        <v>0.1</v>
      </c>
      <c r="H6612" s="0" t="n">
        <v>0</v>
      </c>
      <c r="I6612" s="0" t="n">
        <v>0.03</v>
      </c>
      <c r="J6612" s="0" t="n">
        <v>0.25</v>
      </c>
      <c r="K6612" s="0" t="n">
        <v>56</v>
      </c>
      <c r="M6612" s="0" t="s">
        <v>36</v>
      </c>
      <c r="N6612" s="0" t="s">
        <v>74</v>
      </c>
      <c r="O6612" s="0" t="s">
        <v>53</v>
      </c>
      <c r="P6612" s="0" t="n">
        <f aca="false">IF(AND(OR(Dashboard!$B$5="All",D6612=Dashboard!$B$5),OR(Dashboard!$D$5="All",N6612=Dashboard!$D$5),OR(AND(C6612&lt;&gt;"",C6612&gt;=Dashboard!$F$5,C6612&lt;=Dashboard!$H$5),AND(C6612="",Dashboard!$F$5&lt;=1980,Dashboard!$H$5&gt;=2016))),1,0)</f>
        <v>1</v>
      </c>
      <c r="Q6612" s="0" t="n">
        <f aca="false">J6612*P6612+ROW()*0.00000001</f>
        <v>0.25006612</v>
      </c>
    </row>
    <row r="6613" customFormat="false" ht="15" hidden="false" customHeight="false" outlineLevel="0" collapsed="false">
      <c r="A6613" s="0" t="s">
        <v>2019</v>
      </c>
      <c r="B6613" s="0" t="s">
        <v>144</v>
      </c>
      <c r="C6613" s="0" t="n">
        <v>2002</v>
      </c>
      <c r="D6613" s="0" t="s">
        <v>34</v>
      </c>
      <c r="E6613" s="0" t="s">
        <v>142</v>
      </c>
      <c r="F6613" s="0" t="n">
        <v>0.19</v>
      </c>
      <c r="G6613" s="0" t="n">
        <v>0.05</v>
      </c>
      <c r="H6613" s="0" t="n">
        <v>0</v>
      </c>
      <c r="I6613" s="0" t="n">
        <v>0.01</v>
      </c>
      <c r="J6613" s="0" t="n">
        <v>0.25</v>
      </c>
      <c r="K6613" s="0" t="n">
        <v>64</v>
      </c>
      <c r="M6613" s="0" t="s">
        <v>36</v>
      </c>
      <c r="N6613" s="0" t="s">
        <v>66</v>
      </c>
      <c r="O6613" s="0" t="s">
        <v>67</v>
      </c>
      <c r="P6613" s="0" t="n">
        <f aca="false">IF(AND(OR(Dashboard!$B$5="All",D6613=Dashboard!$B$5),OR(Dashboard!$D$5="All",N6613=Dashboard!$D$5),OR(AND(C6613&lt;&gt;"",C6613&gt;=Dashboard!$F$5,C6613&lt;=Dashboard!$H$5),AND(C6613="",Dashboard!$F$5&lt;=1980,Dashboard!$H$5&gt;=2016))),1,0)</f>
        <v>1</v>
      </c>
      <c r="Q6613" s="0" t="n">
        <f aca="false">J6613*P6613+ROW()*0.00000001</f>
        <v>0.25006613</v>
      </c>
    </row>
    <row r="6614" customFormat="false" ht="15" hidden="false" customHeight="false" outlineLevel="0" collapsed="false">
      <c r="A6614" s="0" t="s">
        <v>4945</v>
      </c>
      <c r="B6614" s="0" t="s">
        <v>117</v>
      </c>
      <c r="C6614" s="0" t="n">
        <v>1998</v>
      </c>
      <c r="D6614" s="0" t="s">
        <v>102</v>
      </c>
      <c r="E6614" s="0" t="s">
        <v>1904</v>
      </c>
      <c r="F6614" s="0" t="n">
        <v>0.14</v>
      </c>
      <c r="G6614" s="0" t="n">
        <v>0.1</v>
      </c>
      <c r="H6614" s="0" t="n">
        <v>0</v>
      </c>
      <c r="I6614" s="0" t="n">
        <v>0.02</v>
      </c>
      <c r="J6614" s="0" t="n">
        <v>0.25</v>
      </c>
      <c r="N6614" s="0" t="s">
        <v>74</v>
      </c>
      <c r="P6614" s="0" t="n">
        <f aca="false">IF(AND(OR(Dashboard!$B$5="All",D6614=Dashboard!$B$5),OR(Dashboard!$D$5="All",N6614=Dashboard!$D$5),OR(AND(C6614&lt;&gt;"",C6614&gt;=Dashboard!$F$5,C6614&lt;=Dashboard!$H$5),AND(C6614="",Dashboard!$F$5&lt;=1980,Dashboard!$H$5&gt;=2016))),1,0)</f>
        <v>1</v>
      </c>
      <c r="Q6614" s="0" t="n">
        <f aca="false">J6614*P6614+ROW()*0.00000001</f>
        <v>0.25006614</v>
      </c>
    </row>
    <row r="6615" customFormat="false" ht="15" hidden="false" customHeight="false" outlineLevel="0" collapsed="false">
      <c r="A6615" s="0" t="s">
        <v>4946</v>
      </c>
      <c r="B6615" s="0" t="s">
        <v>85</v>
      </c>
      <c r="C6615" s="0" t="n">
        <v>2002</v>
      </c>
      <c r="D6615" s="0" t="s">
        <v>16</v>
      </c>
      <c r="E6615" s="0" t="s">
        <v>487</v>
      </c>
      <c r="F6615" s="0" t="n">
        <v>0.18</v>
      </c>
      <c r="G6615" s="0" t="n">
        <v>0.07</v>
      </c>
      <c r="H6615" s="0" t="n">
        <v>0</v>
      </c>
      <c r="I6615" s="0" t="n">
        <v>0</v>
      </c>
      <c r="J6615" s="0" t="n">
        <v>0.25</v>
      </c>
      <c r="N6615" s="0" t="s">
        <v>35</v>
      </c>
      <c r="P6615" s="0" t="n">
        <f aca="false">IF(AND(OR(Dashboard!$B$5="All",D6615=Dashboard!$B$5),OR(Dashboard!$D$5="All",N6615=Dashboard!$D$5),OR(AND(C6615&lt;&gt;"",C6615&gt;=Dashboard!$F$5,C6615&lt;=Dashboard!$H$5),AND(C6615="",Dashboard!$F$5&lt;=1980,Dashboard!$H$5&gt;=2016))),1,0)</f>
        <v>1</v>
      </c>
      <c r="Q6615" s="0" t="n">
        <f aca="false">J6615*P6615+ROW()*0.00000001</f>
        <v>0.25006615</v>
      </c>
    </row>
    <row r="6616" customFormat="false" ht="15" hidden="false" customHeight="false" outlineLevel="0" collapsed="false">
      <c r="A6616" s="0" t="s">
        <v>4947</v>
      </c>
      <c r="B6616" s="0" t="s">
        <v>164</v>
      </c>
      <c r="C6616" s="0" t="n">
        <v>2010</v>
      </c>
      <c r="D6616" s="0" t="s">
        <v>52</v>
      </c>
      <c r="E6616" s="0" t="s">
        <v>154</v>
      </c>
      <c r="F6616" s="0" t="n">
        <v>0</v>
      </c>
      <c r="G6616" s="0" t="n">
        <v>0</v>
      </c>
      <c r="H6616" s="0" t="n">
        <v>0.25</v>
      </c>
      <c r="I6616" s="0" t="n">
        <v>0</v>
      </c>
      <c r="J6616" s="0" t="n">
        <v>0.25</v>
      </c>
      <c r="N6616" s="0" t="s">
        <v>74</v>
      </c>
      <c r="P6616" s="0" t="n">
        <f aca="false">IF(AND(OR(Dashboard!$B$5="All",D6616=Dashboard!$B$5),OR(Dashboard!$D$5="All",N6616=Dashboard!$D$5),OR(AND(C6616&lt;&gt;"",C6616&gt;=Dashboard!$F$5,C6616&lt;=Dashboard!$H$5),AND(C6616="",Dashboard!$F$5&lt;=1980,Dashboard!$H$5&gt;=2016))),1,0)</f>
        <v>1</v>
      </c>
      <c r="Q6616" s="0" t="n">
        <f aca="false">J6616*P6616+ROW()*0.00000001</f>
        <v>0.25006616</v>
      </c>
    </row>
    <row r="6617" customFormat="false" ht="15" hidden="false" customHeight="false" outlineLevel="0" collapsed="false">
      <c r="A6617" s="0" t="s">
        <v>3097</v>
      </c>
      <c r="B6617" s="0" t="s">
        <v>33</v>
      </c>
      <c r="C6617" s="0" t="n">
        <v>2009</v>
      </c>
      <c r="D6617" s="0" t="s">
        <v>71</v>
      </c>
      <c r="E6617" s="0" t="s">
        <v>91</v>
      </c>
      <c r="F6617" s="0" t="n">
        <v>0.14</v>
      </c>
      <c r="G6617" s="0" t="n">
        <v>0.09</v>
      </c>
      <c r="H6617" s="0" t="n">
        <v>0</v>
      </c>
      <c r="I6617" s="0" t="n">
        <v>0.02</v>
      </c>
      <c r="J6617" s="0" t="n">
        <v>0.25</v>
      </c>
      <c r="K6617" s="0" t="n">
        <v>69</v>
      </c>
      <c r="M6617" s="0" t="s">
        <v>125</v>
      </c>
      <c r="N6617" s="0" t="s">
        <v>35</v>
      </c>
      <c r="O6617" s="0" t="s">
        <v>67</v>
      </c>
      <c r="P6617" s="0" t="n">
        <f aca="false">IF(AND(OR(Dashboard!$B$5="All",D6617=Dashboard!$B$5),OR(Dashboard!$D$5="All",N6617=Dashboard!$D$5),OR(AND(C6617&lt;&gt;"",C6617&gt;=Dashboard!$F$5,C6617&lt;=Dashboard!$H$5),AND(C6617="",Dashboard!$F$5&lt;=1980,Dashboard!$H$5&gt;=2016))),1,0)</f>
        <v>1</v>
      </c>
      <c r="Q6617" s="0" t="n">
        <f aca="false">J6617*P6617+ROW()*0.00000001</f>
        <v>0.25006617</v>
      </c>
    </row>
    <row r="6618" customFormat="false" ht="15" hidden="false" customHeight="false" outlineLevel="0" collapsed="false">
      <c r="A6618" s="0" t="s">
        <v>4948</v>
      </c>
      <c r="B6618" s="0" t="s">
        <v>117</v>
      </c>
      <c r="C6618" s="0" t="n">
        <v>1994</v>
      </c>
      <c r="D6618" s="0" t="s">
        <v>246</v>
      </c>
      <c r="E6618" s="0" t="s">
        <v>4949</v>
      </c>
      <c r="F6618" s="0" t="n">
        <v>0</v>
      </c>
      <c r="G6618" s="0" t="n">
        <v>0</v>
      </c>
      <c r="H6618" s="0" t="n">
        <v>0.24</v>
      </c>
      <c r="I6618" s="0" t="n">
        <v>0.02</v>
      </c>
      <c r="J6618" s="0" t="n">
        <v>0.25</v>
      </c>
      <c r="N6618" s="0" t="s">
        <v>74</v>
      </c>
      <c r="P6618" s="0" t="n">
        <f aca="false">IF(AND(OR(Dashboard!$B$5="All",D6618=Dashboard!$B$5),OR(Dashboard!$D$5="All",N6618=Dashboard!$D$5),OR(AND(C6618&lt;&gt;"",C6618&gt;=Dashboard!$F$5,C6618&lt;=Dashboard!$H$5),AND(C6618="",Dashboard!$F$5&lt;=1980,Dashboard!$H$5&gt;=2016))),1,0)</f>
        <v>1</v>
      </c>
      <c r="Q6618" s="0" t="n">
        <f aca="false">J6618*P6618+ROW()*0.00000001</f>
        <v>0.25006618</v>
      </c>
    </row>
    <row r="6619" customFormat="false" ht="15" hidden="false" customHeight="false" outlineLevel="0" collapsed="false">
      <c r="A6619" s="0" t="s">
        <v>4950</v>
      </c>
      <c r="B6619" s="0" t="s">
        <v>144</v>
      </c>
      <c r="C6619" s="0" t="n">
        <v>2001</v>
      </c>
      <c r="D6619" s="0" t="s">
        <v>52</v>
      </c>
      <c r="E6619" s="0" t="s">
        <v>65</v>
      </c>
      <c r="F6619" s="0" t="n">
        <v>0.19</v>
      </c>
      <c r="G6619" s="0" t="n">
        <v>0.05</v>
      </c>
      <c r="H6619" s="0" t="n">
        <v>0</v>
      </c>
      <c r="I6619" s="0" t="n">
        <v>0.01</v>
      </c>
      <c r="J6619" s="0" t="n">
        <v>0.25</v>
      </c>
      <c r="N6619" s="0" t="s">
        <v>66</v>
      </c>
      <c r="P6619" s="0" t="n">
        <f aca="false">IF(AND(OR(Dashboard!$B$5="All",D6619=Dashboard!$B$5),OR(Dashboard!$D$5="All",N6619=Dashboard!$D$5),OR(AND(C6619&lt;&gt;"",C6619&gt;=Dashboard!$F$5,C6619&lt;=Dashboard!$H$5),AND(C6619="",Dashboard!$F$5&lt;=1980,Dashboard!$H$5&gt;=2016))),1,0)</f>
        <v>1</v>
      </c>
      <c r="Q6619" s="0" t="n">
        <f aca="false">J6619*P6619+ROW()*0.00000001</f>
        <v>0.25006619</v>
      </c>
    </row>
    <row r="6620" customFormat="false" ht="15" hidden="false" customHeight="false" outlineLevel="0" collapsed="false">
      <c r="A6620" s="0" t="s">
        <v>4951</v>
      </c>
      <c r="B6620" s="0" t="s">
        <v>117</v>
      </c>
      <c r="C6620" s="0" t="n">
        <v>1999</v>
      </c>
      <c r="D6620" s="0" t="s">
        <v>52</v>
      </c>
      <c r="E6620" s="0" t="s">
        <v>124</v>
      </c>
      <c r="F6620" s="0" t="n">
        <v>0.14</v>
      </c>
      <c r="G6620" s="0" t="n">
        <v>0.1</v>
      </c>
      <c r="H6620" s="0" t="n">
        <v>0</v>
      </c>
      <c r="I6620" s="0" t="n">
        <v>0.02</v>
      </c>
      <c r="J6620" s="0" t="n">
        <v>0.25</v>
      </c>
      <c r="N6620" s="0" t="s">
        <v>74</v>
      </c>
      <c r="P6620" s="0" t="n">
        <f aca="false">IF(AND(OR(Dashboard!$B$5="All",D6620=Dashboard!$B$5),OR(Dashboard!$D$5="All",N6620=Dashboard!$D$5),OR(AND(C6620&lt;&gt;"",C6620&gt;=Dashboard!$F$5,C6620&lt;=Dashboard!$H$5),AND(C6620="",Dashboard!$F$5&lt;=1980,Dashboard!$H$5&gt;=2016))),1,0)</f>
        <v>1</v>
      </c>
      <c r="Q6620" s="0" t="n">
        <f aca="false">J6620*P6620+ROW()*0.00000001</f>
        <v>0.2500662</v>
      </c>
    </row>
    <row r="6621" customFormat="false" ht="15" hidden="false" customHeight="false" outlineLevel="0" collapsed="false">
      <c r="A6621" s="0" t="s">
        <v>4952</v>
      </c>
      <c r="B6621" s="0" t="s">
        <v>152</v>
      </c>
      <c r="C6621" s="0" t="n">
        <v>2010</v>
      </c>
      <c r="D6621" s="0" t="s">
        <v>58</v>
      </c>
      <c r="E6621" s="0" t="s">
        <v>124</v>
      </c>
      <c r="F6621" s="0" t="n">
        <v>0</v>
      </c>
      <c r="G6621" s="0" t="n">
        <v>0.21</v>
      </c>
      <c r="H6621" s="0" t="n">
        <v>0</v>
      </c>
      <c r="I6621" s="0" t="n">
        <v>0.05</v>
      </c>
      <c r="J6621" s="0" t="n">
        <v>0.25</v>
      </c>
      <c r="K6621" s="0" t="n">
        <v>62</v>
      </c>
      <c r="L6621" s="0" t="n">
        <v>3.5</v>
      </c>
      <c r="M6621" s="0" t="s">
        <v>103</v>
      </c>
      <c r="N6621" s="0" t="s">
        <v>152</v>
      </c>
      <c r="O6621" s="0" t="s">
        <v>67</v>
      </c>
      <c r="P6621" s="0" t="n">
        <f aca="false">IF(AND(OR(Dashboard!$B$5="All",D6621=Dashboard!$B$5),OR(Dashboard!$D$5="All",N6621=Dashboard!$D$5),OR(AND(C6621&lt;&gt;"",C6621&gt;=Dashboard!$F$5,C6621&lt;=Dashboard!$H$5),AND(C6621="",Dashboard!$F$5&lt;=1980,Dashboard!$H$5&gt;=2016))),1,0)</f>
        <v>1</v>
      </c>
      <c r="Q6621" s="0" t="n">
        <f aca="false">J6621*P6621+ROW()*0.00000001</f>
        <v>0.25006621</v>
      </c>
    </row>
    <row r="6622" customFormat="false" ht="15" hidden="false" customHeight="false" outlineLevel="0" collapsed="false">
      <c r="A6622" s="0" t="s">
        <v>4953</v>
      </c>
      <c r="B6622" s="0" t="s">
        <v>144</v>
      </c>
      <c r="C6622" s="0" t="n">
        <v>2003</v>
      </c>
      <c r="D6622" s="0" t="s">
        <v>34</v>
      </c>
      <c r="E6622" s="0" t="s">
        <v>65</v>
      </c>
      <c r="F6622" s="0" t="n">
        <v>0.2</v>
      </c>
      <c r="G6622" s="0" t="n">
        <v>0.04</v>
      </c>
      <c r="H6622" s="0" t="n">
        <v>0</v>
      </c>
      <c r="I6622" s="0" t="n">
        <v>0.01</v>
      </c>
      <c r="J6622" s="0" t="n">
        <v>0.25</v>
      </c>
      <c r="K6622" s="0" t="n">
        <v>80</v>
      </c>
      <c r="L6622" s="0" t="n">
        <v>7.7</v>
      </c>
      <c r="M6622" s="0" t="s">
        <v>36</v>
      </c>
      <c r="N6622" s="0" t="s">
        <v>66</v>
      </c>
      <c r="O6622" s="0" t="s">
        <v>37</v>
      </c>
      <c r="P6622" s="0" t="n">
        <f aca="false">IF(AND(OR(Dashboard!$B$5="All",D6622=Dashboard!$B$5),OR(Dashboard!$D$5="All",N6622=Dashboard!$D$5),OR(AND(C6622&lt;&gt;"",C6622&gt;=Dashboard!$F$5,C6622&lt;=Dashboard!$H$5),AND(C6622="",Dashboard!$F$5&lt;=1980,Dashboard!$H$5&gt;=2016))),1,0)</f>
        <v>1</v>
      </c>
      <c r="Q6622" s="0" t="n">
        <f aca="false">J6622*P6622+ROW()*0.00000001</f>
        <v>0.25006622</v>
      </c>
    </row>
    <row r="6623" customFormat="false" ht="15" hidden="false" customHeight="false" outlineLevel="0" collapsed="false">
      <c r="A6623" s="0" t="s">
        <v>4954</v>
      </c>
      <c r="B6623" s="0" t="s">
        <v>117</v>
      </c>
      <c r="C6623" s="0" t="n">
        <v>2000</v>
      </c>
      <c r="D6623" s="0" t="s">
        <v>56</v>
      </c>
      <c r="E6623" s="0" t="s">
        <v>4955</v>
      </c>
      <c r="F6623" s="0" t="n">
        <v>0.14</v>
      </c>
      <c r="G6623" s="0" t="n">
        <v>0.1</v>
      </c>
      <c r="H6623" s="0" t="n">
        <v>0</v>
      </c>
      <c r="I6623" s="0" t="n">
        <v>0.02</v>
      </c>
      <c r="J6623" s="0" t="n">
        <v>0.25</v>
      </c>
      <c r="N6623" s="0" t="s">
        <v>74</v>
      </c>
      <c r="P6623" s="0" t="n">
        <f aca="false">IF(AND(OR(Dashboard!$B$5="All",D6623=Dashboard!$B$5),OR(Dashboard!$D$5="All",N6623=Dashboard!$D$5),OR(AND(C6623&lt;&gt;"",C6623&gt;=Dashboard!$F$5,C6623&lt;=Dashboard!$H$5),AND(C6623="",Dashboard!$F$5&lt;=1980,Dashboard!$H$5&gt;=2016))),1,0)</f>
        <v>1</v>
      </c>
      <c r="Q6623" s="0" t="n">
        <f aca="false">J6623*P6623+ROW()*0.00000001</f>
        <v>0.25006623</v>
      </c>
    </row>
    <row r="6624" customFormat="false" ht="15" hidden="false" customHeight="false" outlineLevel="0" collapsed="false">
      <c r="A6624" s="0" t="s">
        <v>3270</v>
      </c>
      <c r="B6624" s="0" t="s">
        <v>33</v>
      </c>
      <c r="C6624" s="0" t="n">
        <v>2009</v>
      </c>
      <c r="D6624" s="0" t="s">
        <v>46</v>
      </c>
      <c r="E6624" s="0" t="s">
        <v>157</v>
      </c>
      <c r="F6624" s="0" t="n">
        <v>0.13</v>
      </c>
      <c r="G6624" s="0" t="n">
        <v>0.06</v>
      </c>
      <c r="H6624" s="0" t="n">
        <v>0.05</v>
      </c>
      <c r="I6624" s="0" t="n">
        <v>0.02</v>
      </c>
      <c r="J6624" s="0" t="n">
        <v>0.25</v>
      </c>
      <c r="K6624" s="0" t="n">
        <v>64</v>
      </c>
      <c r="L6624" s="0" t="n">
        <v>5.6</v>
      </c>
      <c r="M6624" s="0" t="s">
        <v>125</v>
      </c>
      <c r="N6624" s="0" t="s">
        <v>35</v>
      </c>
      <c r="O6624" s="0" t="s">
        <v>67</v>
      </c>
      <c r="P6624" s="0" t="n">
        <f aca="false">IF(AND(OR(Dashboard!$B$5="All",D6624=Dashboard!$B$5),OR(Dashboard!$D$5="All",N6624=Dashboard!$D$5),OR(AND(C6624&lt;&gt;"",C6624&gt;=Dashboard!$F$5,C6624&lt;=Dashboard!$H$5),AND(C6624="",Dashboard!$F$5&lt;=1980,Dashboard!$H$5&gt;=2016))),1,0)</f>
        <v>1</v>
      </c>
      <c r="Q6624" s="0" t="n">
        <f aca="false">J6624*P6624+ROW()*0.00000001</f>
        <v>0.25006624</v>
      </c>
    </row>
    <row r="6625" customFormat="false" ht="15" hidden="false" customHeight="false" outlineLevel="0" collapsed="false">
      <c r="A6625" s="0" t="s">
        <v>4956</v>
      </c>
      <c r="B6625" s="0" t="s">
        <v>76</v>
      </c>
      <c r="D6625" s="0" t="s">
        <v>34</v>
      </c>
      <c r="E6625" s="0" t="s">
        <v>520</v>
      </c>
      <c r="F6625" s="0" t="n">
        <v>0.12</v>
      </c>
      <c r="G6625" s="0" t="n">
        <v>0.1</v>
      </c>
      <c r="H6625" s="0" t="n">
        <v>0</v>
      </c>
      <c r="I6625" s="0" t="n">
        <v>0.03</v>
      </c>
      <c r="J6625" s="0" t="n">
        <v>0.25</v>
      </c>
      <c r="K6625" s="0" t="n">
        <v>77</v>
      </c>
      <c r="L6625" s="0" t="n">
        <v>7.3</v>
      </c>
      <c r="M6625" s="0" t="s">
        <v>36</v>
      </c>
      <c r="N6625" s="0" t="s">
        <v>74</v>
      </c>
      <c r="O6625" s="0" t="s">
        <v>37</v>
      </c>
      <c r="P6625" s="0" t="n">
        <f aca="false">IF(AND(OR(Dashboard!$B$5="All",D6625=Dashboard!$B$5),OR(Dashboard!$D$5="All",N6625=Dashboard!$D$5),OR(AND(C6625&lt;&gt;"",C6625&gt;=Dashboard!$F$5,C6625&lt;=Dashboard!$H$5),AND(C6625="",Dashboard!$F$5&lt;=1980,Dashboard!$H$5&gt;=2016))),1,0)</f>
        <v>1</v>
      </c>
      <c r="Q6625" s="0" t="n">
        <f aca="false">J6625*P6625+ROW()*0.00000001</f>
        <v>0.25006625</v>
      </c>
    </row>
    <row r="6626" customFormat="false" ht="15" hidden="false" customHeight="false" outlineLevel="0" collapsed="false">
      <c r="A6626" s="0" t="s">
        <v>4957</v>
      </c>
      <c r="B6626" s="0" t="s">
        <v>85</v>
      </c>
      <c r="C6626" s="0" t="n">
        <v>2004</v>
      </c>
      <c r="D6626" s="0" t="s">
        <v>52</v>
      </c>
      <c r="E6626" s="0" t="s">
        <v>520</v>
      </c>
      <c r="F6626" s="0" t="n">
        <v>0.18</v>
      </c>
      <c r="G6626" s="0" t="n">
        <v>0.07</v>
      </c>
      <c r="H6626" s="0" t="n">
        <v>0</v>
      </c>
      <c r="I6626" s="0" t="n">
        <v>0</v>
      </c>
      <c r="J6626" s="0" t="n">
        <v>0.25</v>
      </c>
      <c r="N6626" s="0" t="s">
        <v>35</v>
      </c>
      <c r="P6626" s="0" t="n">
        <f aca="false">IF(AND(OR(Dashboard!$B$5="All",D6626=Dashboard!$B$5),OR(Dashboard!$D$5="All",N6626=Dashboard!$D$5),OR(AND(C6626&lt;&gt;"",C6626&gt;=Dashboard!$F$5,C6626&lt;=Dashboard!$H$5),AND(C6626="",Dashboard!$F$5&lt;=1980,Dashboard!$H$5&gt;=2016))),1,0)</f>
        <v>1</v>
      </c>
      <c r="Q6626" s="0" t="n">
        <f aca="false">J6626*P6626+ROW()*0.00000001</f>
        <v>0.25006626</v>
      </c>
    </row>
    <row r="6627" customFormat="false" ht="15" hidden="false" customHeight="false" outlineLevel="0" collapsed="false">
      <c r="A6627" s="0" t="s">
        <v>4958</v>
      </c>
      <c r="B6627" s="0" t="s">
        <v>70</v>
      </c>
      <c r="C6627" s="0" t="n">
        <v>2007</v>
      </c>
      <c r="D6627" s="0" t="s">
        <v>71</v>
      </c>
      <c r="E6627" s="0" t="s">
        <v>142</v>
      </c>
      <c r="F6627" s="0" t="n">
        <v>0.16</v>
      </c>
      <c r="G6627" s="0" t="n">
        <v>0.06</v>
      </c>
      <c r="H6627" s="0" t="n">
        <v>0</v>
      </c>
      <c r="I6627" s="0" t="n">
        <v>0.03</v>
      </c>
      <c r="J6627" s="0" t="n">
        <v>0.25</v>
      </c>
      <c r="K6627" s="0" t="n">
        <v>86</v>
      </c>
      <c r="L6627" s="0" t="n">
        <v>6.9</v>
      </c>
      <c r="M6627" s="0" t="s">
        <v>125</v>
      </c>
      <c r="N6627" s="0" t="s">
        <v>74</v>
      </c>
      <c r="O6627" s="0" t="s">
        <v>42</v>
      </c>
      <c r="P6627" s="0" t="n">
        <f aca="false">IF(AND(OR(Dashboard!$B$5="All",D6627=Dashboard!$B$5),OR(Dashboard!$D$5="All",N6627=Dashboard!$D$5),OR(AND(C6627&lt;&gt;"",C6627&gt;=Dashboard!$F$5,C6627&lt;=Dashboard!$H$5),AND(C6627="",Dashboard!$F$5&lt;=1980,Dashboard!$H$5&gt;=2016))),1,0)</f>
        <v>1</v>
      </c>
      <c r="Q6627" s="0" t="n">
        <f aca="false">J6627*P6627+ROW()*0.00000001</f>
        <v>0.25006627</v>
      </c>
    </row>
    <row r="6628" customFormat="false" ht="15" hidden="false" customHeight="false" outlineLevel="0" collapsed="false">
      <c r="A6628" s="0" t="s">
        <v>4959</v>
      </c>
      <c r="B6628" s="0" t="s">
        <v>97</v>
      </c>
      <c r="C6628" s="0" t="n">
        <v>2014</v>
      </c>
      <c r="D6628" s="0" t="s">
        <v>114</v>
      </c>
      <c r="E6628" s="0" t="s">
        <v>4960</v>
      </c>
      <c r="F6628" s="0" t="n">
        <v>0.04</v>
      </c>
      <c r="G6628" s="0" t="n">
        <v>0.19</v>
      </c>
      <c r="H6628" s="0" t="n">
        <v>0</v>
      </c>
      <c r="I6628" s="0" t="n">
        <v>0.02</v>
      </c>
      <c r="J6628" s="0" t="n">
        <v>0.25</v>
      </c>
      <c r="M6628" s="0" t="s">
        <v>125</v>
      </c>
      <c r="N6628" s="0" t="s">
        <v>35</v>
      </c>
      <c r="P6628" s="0" t="n">
        <f aca="false">IF(AND(OR(Dashboard!$B$5="All",D6628=Dashboard!$B$5),OR(Dashboard!$D$5="All",N6628=Dashboard!$D$5),OR(AND(C6628&lt;&gt;"",C6628&gt;=Dashboard!$F$5,C6628&lt;=Dashboard!$H$5),AND(C6628="",Dashboard!$F$5&lt;=1980,Dashboard!$H$5&gt;=2016))),1,0)</f>
        <v>1</v>
      </c>
      <c r="Q6628" s="0" t="n">
        <f aca="false">J6628*P6628+ROW()*0.00000001</f>
        <v>0.25006628</v>
      </c>
    </row>
    <row r="6629" customFormat="false" ht="15" hidden="false" customHeight="false" outlineLevel="0" collapsed="false">
      <c r="A6629" s="0" t="s">
        <v>837</v>
      </c>
      <c r="B6629" s="0" t="s">
        <v>70</v>
      </c>
      <c r="C6629" s="0" t="n">
        <v>2014</v>
      </c>
      <c r="D6629" s="0" t="s">
        <v>52</v>
      </c>
      <c r="E6629" s="0" t="s">
        <v>124</v>
      </c>
      <c r="F6629" s="0" t="n">
        <v>0.13</v>
      </c>
      <c r="G6629" s="0" t="n">
        <v>0.08</v>
      </c>
      <c r="H6629" s="0" t="n">
        <v>0</v>
      </c>
      <c r="I6629" s="0" t="n">
        <v>0.04</v>
      </c>
      <c r="J6629" s="0" t="n">
        <v>0.25</v>
      </c>
      <c r="L6629" s="0" t="n">
        <v>6.8</v>
      </c>
      <c r="M6629" s="0" t="s">
        <v>125</v>
      </c>
      <c r="N6629" s="0" t="s">
        <v>74</v>
      </c>
      <c r="P6629" s="0" t="n">
        <f aca="false">IF(AND(OR(Dashboard!$B$5="All",D6629=Dashboard!$B$5),OR(Dashboard!$D$5="All",N6629=Dashboard!$D$5),OR(AND(C6629&lt;&gt;"",C6629&gt;=Dashboard!$F$5,C6629&lt;=Dashboard!$H$5),AND(C6629="",Dashboard!$F$5&lt;=1980,Dashboard!$H$5&gt;=2016))),1,0)</f>
        <v>1</v>
      </c>
      <c r="Q6629" s="0" t="n">
        <f aca="false">J6629*P6629+ROW()*0.00000001</f>
        <v>0.25006629</v>
      </c>
    </row>
    <row r="6630" customFormat="false" ht="15" hidden="false" customHeight="false" outlineLevel="0" collapsed="false">
      <c r="A6630" s="0" t="s">
        <v>4961</v>
      </c>
      <c r="B6630" s="0" t="s">
        <v>97</v>
      </c>
      <c r="C6630" s="0" t="n">
        <v>2015</v>
      </c>
      <c r="D6630" s="0" t="s">
        <v>46</v>
      </c>
      <c r="E6630" s="0" t="s">
        <v>4962</v>
      </c>
      <c r="F6630" s="0" t="n">
        <v>0.12</v>
      </c>
      <c r="G6630" s="0" t="n">
        <v>0.01</v>
      </c>
      <c r="H6630" s="0" t="n">
        <v>0.1</v>
      </c>
      <c r="I6630" s="0" t="n">
        <v>0.02</v>
      </c>
      <c r="J6630" s="0" t="n">
        <v>0.25</v>
      </c>
      <c r="K6630" s="0" t="n">
        <v>67</v>
      </c>
      <c r="L6630" s="0" t="n">
        <v>7.1</v>
      </c>
      <c r="M6630" s="0" t="s">
        <v>125</v>
      </c>
      <c r="N6630" s="0" t="s">
        <v>35</v>
      </c>
      <c r="O6630" s="0" t="s">
        <v>67</v>
      </c>
      <c r="P6630" s="0" t="n">
        <f aca="false">IF(AND(OR(Dashboard!$B$5="All",D6630=Dashboard!$B$5),OR(Dashboard!$D$5="All",N6630=Dashboard!$D$5),OR(AND(C6630&lt;&gt;"",C6630&gt;=Dashboard!$F$5,C6630&lt;=Dashboard!$H$5),AND(C6630="",Dashboard!$F$5&lt;=1980,Dashboard!$H$5&gt;=2016))),1,0)</f>
        <v>1</v>
      </c>
      <c r="Q6630" s="0" t="n">
        <f aca="false">J6630*P6630+ROW()*0.00000001</f>
        <v>0.2500663</v>
      </c>
    </row>
    <row r="6631" customFormat="false" ht="15" hidden="false" customHeight="false" outlineLevel="0" collapsed="false">
      <c r="A6631" s="0" t="s">
        <v>2580</v>
      </c>
      <c r="B6631" s="0" t="s">
        <v>70</v>
      </c>
      <c r="C6631" s="0" t="n">
        <v>2007</v>
      </c>
      <c r="D6631" s="0" t="s">
        <v>41</v>
      </c>
      <c r="E6631" s="0" t="s">
        <v>418</v>
      </c>
      <c r="F6631" s="0" t="n">
        <v>0.18</v>
      </c>
      <c r="G6631" s="0" t="n">
        <v>0.04</v>
      </c>
      <c r="H6631" s="0" t="n">
        <v>0.01</v>
      </c>
      <c r="I6631" s="0" t="n">
        <v>0.03</v>
      </c>
      <c r="J6631" s="0" t="n">
        <v>0.25</v>
      </c>
      <c r="K6631" s="0" t="n">
        <v>71</v>
      </c>
      <c r="L6631" s="0" t="n">
        <v>6.4</v>
      </c>
      <c r="M6631" s="0" t="s">
        <v>103</v>
      </c>
      <c r="N6631" s="0" t="s">
        <v>74</v>
      </c>
      <c r="O6631" s="0" t="s">
        <v>37</v>
      </c>
      <c r="P6631" s="0" t="n">
        <f aca="false">IF(AND(OR(Dashboard!$B$5="All",D6631=Dashboard!$B$5),OR(Dashboard!$D$5="All",N6631=Dashboard!$D$5),OR(AND(C6631&lt;&gt;"",C6631&gt;=Dashboard!$F$5,C6631&lt;=Dashboard!$H$5),AND(C6631="",Dashboard!$F$5&lt;=1980,Dashboard!$H$5&gt;=2016))),1,0)</f>
        <v>1</v>
      </c>
      <c r="Q6631" s="0" t="n">
        <f aca="false">J6631*P6631+ROW()*0.00000001</f>
        <v>0.25006631</v>
      </c>
    </row>
    <row r="6632" customFormat="false" ht="15" hidden="false" customHeight="false" outlineLevel="0" collapsed="false">
      <c r="A6632" s="0" t="s">
        <v>4963</v>
      </c>
      <c r="B6632" s="0" t="s">
        <v>117</v>
      </c>
      <c r="C6632" s="0" t="n">
        <v>1996</v>
      </c>
      <c r="D6632" s="0" t="s">
        <v>41</v>
      </c>
      <c r="E6632" s="0" t="s">
        <v>1530</v>
      </c>
      <c r="F6632" s="0" t="n">
        <v>0.14</v>
      </c>
      <c r="G6632" s="0" t="n">
        <v>0.1</v>
      </c>
      <c r="H6632" s="0" t="n">
        <v>0</v>
      </c>
      <c r="I6632" s="0" t="n">
        <v>0.02</v>
      </c>
      <c r="J6632" s="0" t="n">
        <v>0.25</v>
      </c>
      <c r="K6632" s="0" t="n">
        <v>93</v>
      </c>
      <c r="L6632" s="0" t="n">
        <v>8.7</v>
      </c>
      <c r="N6632" s="0" t="s">
        <v>74</v>
      </c>
      <c r="O6632" s="0" t="s">
        <v>60</v>
      </c>
      <c r="P6632" s="0" t="n">
        <f aca="false">IF(AND(OR(Dashboard!$B$5="All",D6632=Dashboard!$B$5),OR(Dashboard!$D$5="All",N6632=Dashboard!$D$5),OR(AND(C6632&lt;&gt;"",C6632&gt;=Dashboard!$F$5,C6632&lt;=Dashboard!$H$5),AND(C6632="",Dashboard!$F$5&lt;=1980,Dashboard!$H$5&gt;=2016))),1,0)</f>
        <v>1</v>
      </c>
      <c r="Q6632" s="0" t="n">
        <f aca="false">J6632*P6632+ROW()*0.00000001</f>
        <v>0.25006632</v>
      </c>
    </row>
    <row r="6633" customFormat="false" ht="15" hidden="false" customHeight="false" outlineLevel="0" collapsed="false">
      <c r="A6633" s="0" t="s">
        <v>948</v>
      </c>
      <c r="B6633" s="0" t="s">
        <v>152</v>
      </c>
      <c r="C6633" s="0" t="n">
        <v>2011</v>
      </c>
      <c r="D6633" s="0" t="s">
        <v>71</v>
      </c>
      <c r="E6633" s="0" t="s">
        <v>234</v>
      </c>
      <c r="F6633" s="0" t="n">
        <v>0.1</v>
      </c>
      <c r="G6633" s="0" t="n">
        <v>0.13</v>
      </c>
      <c r="H6633" s="0" t="n">
        <v>0</v>
      </c>
      <c r="I6633" s="0" t="n">
        <v>0.03</v>
      </c>
      <c r="J6633" s="0" t="n">
        <v>0.25</v>
      </c>
      <c r="K6633" s="0" t="n">
        <v>76</v>
      </c>
      <c r="L6633" s="0" t="n">
        <v>7.5</v>
      </c>
      <c r="M6633" s="0" t="s">
        <v>125</v>
      </c>
      <c r="N6633" s="0" t="s">
        <v>152</v>
      </c>
      <c r="O6633" s="0" t="s">
        <v>37</v>
      </c>
      <c r="P6633" s="0" t="n">
        <f aca="false">IF(AND(OR(Dashboard!$B$5="All",D6633=Dashboard!$B$5),OR(Dashboard!$D$5="All",N6633=Dashboard!$D$5),OR(AND(C6633&lt;&gt;"",C6633&gt;=Dashboard!$F$5,C6633&lt;=Dashboard!$H$5),AND(C6633="",Dashboard!$F$5&lt;=1980,Dashboard!$H$5&gt;=2016))),1,0)</f>
        <v>1</v>
      </c>
      <c r="Q6633" s="0" t="n">
        <f aca="false">J6633*P6633+ROW()*0.00000001</f>
        <v>0.25006633</v>
      </c>
    </row>
    <row r="6634" customFormat="false" ht="15" hidden="false" customHeight="false" outlineLevel="0" collapsed="false">
      <c r="A6634" s="0" t="s">
        <v>4964</v>
      </c>
      <c r="B6634" s="0" t="s">
        <v>117</v>
      </c>
      <c r="C6634" s="0" t="n">
        <v>2001</v>
      </c>
      <c r="D6634" s="0" t="s">
        <v>71</v>
      </c>
      <c r="E6634" s="0" t="s">
        <v>3332</v>
      </c>
      <c r="F6634" s="0" t="n">
        <v>0.14</v>
      </c>
      <c r="G6634" s="0" t="n">
        <v>0.1</v>
      </c>
      <c r="H6634" s="0" t="n">
        <v>0</v>
      </c>
      <c r="I6634" s="0" t="n">
        <v>0.02</v>
      </c>
      <c r="J6634" s="0" t="n">
        <v>0.25</v>
      </c>
      <c r="K6634" s="0" t="n">
        <v>30</v>
      </c>
      <c r="L6634" s="0" t="n">
        <v>6.3</v>
      </c>
      <c r="M6634" s="0" t="s">
        <v>36</v>
      </c>
      <c r="N6634" s="0" t="s">
        <v>74</v>
      </c>
      <c r="O6634" s="0" t="s">
        <v>177</v>
      </c>
      <c r="P6634" s="0" t="n">
        <f aca="false">IF(AND(OR(Dashboard!$B$5="All",D6634=Dashboard!$B$5),OR(Dashboard!$D$5="All",N6634=Dashboard!$D$5),OR(AND(C6634&lt;&gt;"",C6634&gt;=Dashboard!$F$5,C6634&lt;=Dashboard!$H$5),AND(C6634="",Dashboard!$F$5&lt;=1980,Dashboard!$H$5&gt;=2016))),1,0)</f>
        <v>1</v>
      </c>
      <c r="Q6634" s="0" t="n">
        <f aca="false">J6634*P6634+ROW()*0.00000001</f>
        <v>0.25006634</v>
      </c>
    </row>
    <row r="6635" customFormat="false" ht="15" hidden="false" customHeight="false" outlineLevel="0" collapsed="false">
      <c r="A6635" s="0" t="s">
        <v>4965</v>
      </c>
      <c r="B6635" s="0" t="s">
        <v>76</v>
      </c>
      <c r="C6635" s="0" t="n">
        <v>2008</v>
      </c>
      <c r="D6635" s="0" t="s">
        <v>71</v>
      </c>
      <c r="E6635" s="0" t="s">
        <v>782</v>
      </c>
      <c r="F6635" s="0" t="n">
        <v>0</v>
      </c>
      <c r="G6635" s="0" t="n">
        <v>0</v>
      </c>
      <c r="H6635" s="0" t="n">
        <v>0.25</v>
      </c>
      <c r="I6635" s="0" t="n">
        <v>0</v>
      </c>
      <c r="J6635" s="0" t="n">
        <v>0.25</v>
      </c>
      <c r="N6635" s="0" t="s">
        <v>74</v>
      </c>
      <c r="P6635" s="0" t="n">
        <f aca="false">IF(AND(OR(Dashboard!$B$5="All",D6635=Dashboard!$B$5),OR(Dashboard!$D$5="All",N6635=Dashboard!$D$5),OR(AND(C6635&lt;&gt;"",C6635&gt;=Dashboard!$F$5,C6635&lt;=Dashboard!$H$5),AND(C6635="",Dashboard!$F$5&lt;=1980,Dashboard!$H$5&gt;=2016))),1,0)</f>
        <v>1</v>
      </c>
      <c r="Q6635" s="0" t="n">
        <f aca="false">J6635*P6635+ROW()*0.00000001</f>
        <v>0.25006635</v>
      </c>
    </row>
    <row r="6636" customFormat="false" ht="15" hidden="false" customHeight="false" outlineLevel="0" collapsed="false">
      <c r="A6636" s="0" t="s">
        <v>4966</v>
      </c>
      <c r="B6636" s="0" t="s">
        <v>64</v>
      </c>
      <c r="C6636" s="0" t="n">
        <v>2006</v>
      </c>
      <c r="D6636" s="0" t="s">
        <v>34</v>
      </c>
      <c r="E6636" s="0" t="s">
        <v>782</v>
      </c>
      <c r="F6636" s="0" t="n">
        <v>0.15</v>
      </c>
      <c r="G6636" s="0" t="n">
        <v>0.02</v>
      </c>
      <c r="H6636" s="0" t="n">
        <v>0.06</v>
      </c>
      <c r="I6636" s="0" t="n">
        <v>0.02</v>
      </c>
      <c r="J6636" s="0" t="n">
        <v>0.25</v>
      </c>
      <c r="K6636" s="0" t="n">
        <v>53</v>
      </c>
      <c r="L6636" s="0" t="n">
        <v>6.7</v>
      </c>
      <c r="M6636" s="0" t="s">
        <v>73</v>
      </c>
      <c r="N6636" s="0" t="s">
        <v>66</v>
      </c>
      <c r="O6636" s="0" t="s">
        <v>53</v>
      </c>
      <c r="P6636" s="0" t="n">
        <f aca="false">IF(AND(OR(Dashboard!$B$5="All",D6636=Dashboard!$B$5),OR(Dashboard!$D$5="All",N6636=Dashboard!$D$5),OR(AND(C6636&lt;&gt;"",C6636&gt;=Dashboard!$F$5,C6636&lt;=Dashboard!$H$5),AND(C6636="",Dashboard!$F$5&lt;=1980,Dashboard!$H$5&gt;=2016))),1,0)</f>
        <v>1</v>
      </c>
      <c r="Q6636" s="0" t="n">
        <f aca="false">J6636*P6636+ROW()*0.00000001</f>
        <v>0.25006636</v>
      </c>
    </row>
    <row r="6637" customFormat="false" ht="15" hidden="false" customHeight="false" outlineLevel="0" collapsed="false">
      <c r="A6637" s="0" t="s">
        <v>4352</v>
      </c>
      <c r="B6637" s="0" t="s">
        <v>70</v>
      </c>
      <c r="D6637" s="0" t="s">
        <v>34</v>
      </c>
      <c r="E6637" s="0" t="s">
        <v>4353</v>
      </c>
      <c r="F6637" s="0" t="n">
        <v>0</v>
      </c>
      <c r="G6637" s="0" t="n">
        <v>0.19</v>
      </c>
      <c r="H6637" s="0" t="n">
        <v>0</v>
      </c>
      <c r="I6637" s="0" t="n">
        <v>0.06</v>
      </c>
      <c r="J6637" s="0" t="n">
        <v>0.25</v>
      </c>
      <c r="K6637" s="0" t="n">
        <v>64</v>
      </c>
      <c r="M6637" s="0" t="s">
        <v>36</v>
      </c>
      <c r="N6637" s="0" t="s">
        <v>74</v>
      </c>
      <c r="O6637" s="0" t="s">
        <v>67</v>
      </c>
      <c r="P6637" s="0" t="n">
        <f aca="false">IF(AND(OR(Dashboard!$B$5="All",D6637=Dashboard!$B$5),OR(Dashboard!$D$5="All",N6637=Dashboard!$D$5),OR(AND(C6637&lt;&gt;"",C6637&gt;=Dashboard!$F$5,C6637&lt;=Dashboard!$H$5),AND(C6637="",Dashboard!$F$5&lt;=1980,Dashboard!$H$5&gt;=2016))),1,0)</f>
        <v>1</v>
      </c>
      <c r="Q6637" s="0" t="n">
        <f aca="false">J6637*P6637+ROW()*0.00000001</f>
        <v>0.25006637</v>
      </c>
    </row>
    <row r="6638" customFormat="false" ht="15" hidden="false" customHeight="false" outlineLevel="0" collapsed="false">
      <c r="A6638" s="0" t="s">
        <v>4967</v>
      </c>
      <c r="B6638" s="0" t="s">
        <v>50</v>
      </c>
      <c r="C6638" s="0" t="n">
        <v>2011</v>
      </c>
      <c r="D6638" s="0" t="s">
        <v>52</v>
      </c>
      <c r="E6638" s="0" t="s">
        <v>1002</v>
      </c>
      <c r="F6638" s="0" t="n">
        <v>0.12</v>
      </c>
      <c r="G6638" s="0" t="n">
        <v>0.11</v>
      </c>
      <c r="H6638" s="0" t="n">
        <v>0</v>
      </c>
      <c r="I6638" s="0" t="n">
        <v>0.02</v>
      </c>
      <c r="J6638" s="0" t="n">
        <v>0.25</v>
      </c>
      <c r="M6638" s="0" t="s">
        <v>125</v>
      </c>
      <c r="N6638" s="0" t="s">
        <v>35</v>
      </c>
      <c r="P6638" s="0" t="n">
        <f aca="false">IF(AND(OR(Dashboard!$B$5="All",D6638=Dashboard!$B$5),OR(Dashboard!$D$5="All",N6638=Dashboard!$D$5),OR(AND(C6638&lt;&gt;"",C6638&gt;=Dashboard!$F$5,C6638&lt;=Dashboard!$H$5),AND(C6638="",Dashboard!$F$5&lt;=1980,Dashboard!$H$5&gt;=2016))),1,0)</f>
        <v>1</v>
      </c>
      <c r="Q6638" s="0" t="n">
        <f aca="false">J6638*P6638+ROW()*0.00000001</f>
        <v>0.25006638</v>
      </c>
    </row>
    <row r="6639" customFormat="false" ht="15" hidden="false" customHeight="false" outlineLevel="0" collapsed="false">
      <c r="A6639" s="0" t="s">
        <v>4968</v>
      </c>
      <c r="B6639" s="0" t="s">
        <v>94</v>
      </c>
      <c r="C6639" s="0" t="n">
        <v>2016</v>
      </c>
      <c r="D6639" s="0" t="s">
        <v>52</v>
      </c>
      <c r="E6639" s="0" t="s">
        <v>89</v>
      </c>
      <c r="F6639" s="0" t="n">
        <v>0.06</v>
      </c>
      <c r="G6639" s="0" t="n">
        <v>0.14</v>
      </c>
      <c r="H6639" s="0" t="n">
        <v>0.02</v>
      </c>
      <c r="I6639" s="0" t="n">
        <v>0.04</v>
      </c>
      <c r="J6639" s="0" t="n">
        <v>0.25</v>
      </c>
      <c r="K6639" s="0" t="n">
        <v>59</v>
      </c>
      <c r="L6639" s="0" t="n">
        <v>7.1</v>
      </c>
      <c r="M6639" s="0" t="s">
        <v>73</v>
      </c>
      <c r="N6639" s="0" t="s">
        <v>74</v>
      </c>
      <c r="O6639" s="0" t="s">
        <v>53</v>
      </c>
      <c r="P6639" s="0" t="n">
        <f aca="false">IF(AND(OR(Dashboard!$B$5="All",D6639=Dashboard!$B$5),OR(Dashboard!$D$5="All",N6639=Dashboard!$D$5),OR(AND(C6639&lt;&gt;"",C6639&gt;=Dashboard!$F$5,C6639&lt;=Dashboard!$H$5),AND(C6639="",Dashboard!$F$5&lt;=1980,Dashboard!$H$5&gt;=2016))),1,0)</f>
        <v>1</v>
      </c>
      <c r="Q6639" s="0" t="n">
        <f aca="false">J6639*P6639+ROW()*0.00000001</f>
        <v>0.25006639</v>
      </c>
    </row>
    <row r="6640" customFormat="false" ht="15" hidden="false" customHeight="false" outlineLevel="0" collapsed="false">
      <c r="A6640" s="0" t="s">
        <v>4969</v>
      </c>
      <c r="B6640" s="0" t="s">
        <v>70</v>
      </c>
      <c r="C6640" s="0" t="n">
        <v>2011</v>
      </c>
      <c r="D6640" s="0" t="s">
        <v>71</v>
      </c>
      <c r="E6640" s="0" t="s">
        <v>139</v>
      </c>
      <c r="F6640" s="0" t="n">
        <v>0.12</v>
      </c>
      <c r="G6640" s="0" t="n">
        <v>0.08</v>
      </c>
      <c r="H6640" s="0" t="n">
        <v>0.02</v>
      </c>
      <c r="I6640" s="0" t="n">
        <v>0.03</v>
      </c>
      <c r="J6640" s="0" t="n">
        <v>0.25</v>
      </c>
      <c r="K6640" s="0" t="n">
        <v>57</v>
      </c>
      <c r="L6640" s="0" t="n">
        <v>6.2</v>
      </c>
      <c r="M6640" s="0" t="s">
        <v>73</v>
      </c>
      <c r="N6640" s="0" t="s">
        <v>74</v>
      </c>
      <c r="O6640" s="0" t="s">
        <v>53</v>
      </c>
      <c r="P6640" s="0" t="n">
        <f aca="false">IF(AND(OR(Dashboard!$B$5="All",D6640=Dashboard!$B$5),OR(Dashboard!$D$5="All",N6640=Dashboard!$D$5),OR(AND(C6640&lt;&gt;"",C6640&gt;=Dashboard!$F$5,C6640&lt;=Dashboard!$H$5),AND(C6640="",Dashboard!$F$5&lt;=1980,Dashboard!$H$5&gt;=2016))),1,0)</f>
        <v>1</v>
      </c>
      <c r="Q6640" s="0" t="n">
        <f aca="false">J6640*P6640+ROW()*0.00000001</f>
        <v>0.2500664</v>
      </c>
    </row>
    <row r="6641" customFormat="false" ht="15" hidden="false" customHeight="false" outlineLevel="0" collapsed="false">
      <c r="A6641" s="0" t="s">
        <v>4970</v>
      </c>
      <c r="B6641" s="0" t="s">
        <v>144</v>
      </c>
      <c r="C6641" s="0" t="n">
        <v>2004</v>
      </c>
      <c r="D6641" s="0" t="s">
        <v>56</v>
      </c>
      <c r="E6641" s="0" t="s">
        <v>293</v>
      </c>
      <c r="F6641" s="0" t="n">
        <v>0.19</v>
      </c>
      <c r="G6641" s="0" t="n">
        <v>0.05</v>
      </c>
      <c r="H6641" s="0" t="n">
        <v>0</v>
      </c>
      <c r="I6641" s="0" t="n">
        <v>0.01</v>
      </c>
      <c r="J6641" s="0" t="n">
        <v>0.25</v>
      </c>
      <c r="K6641" s="0" t="n">
        <v>73</v>
      </c>
      <c r="L6641" s="0" t="n">
        <v>8</v>
      </c>
      <c r="M6641" s="0" t="s">
        <v>73</v>
      </c>
      <c r="N6641" s="0" t="s">
        <v>66</v>
      </c>
      <c r="O6641" s="0" t="s">
        <v>37</v>
      </c>
      <c r="P6641" s="0" t="n">
        <f aca="false">IF(AND(OR(Dashboard!$B$5="All",D6641=Dashboard!$B$5),OR(Dashboard!$D$5="All",N6641=Dashboard!$D$5),OR(AND(C6641&lt;&gt;"",C6641&gt;=Dashboard!$F$5,C6641&lt;=Dashboard!$H$5),AND(C6641="",Dashboard!$F$5&lt;=1980,Dashboard!$H$5&gt;=2016))),1,0)</f>
        <v>1</v>
      </c>
      <c r="Q6641" s="0" t="n">
        <f aca="false">J6641*P6641+ROW()*0.00000001</f>
        <v>0.25006641</v>
      </c>
    </row>
    <row r="6642" customFormat="false" ht="15" hidden="false" customHeight="false" outlineLevel="0" collapsed="false">
      <c r="A6642" s="0" t="s">
        <v>4971</v>
      </c>
      <c r="B6642" s="0" t="s">
        <v>85</v>
      </c>
      <c r="C6642" s="0" t="n">
        <v>2001</v>
      </c>
      <c r="D6642" s="0" t="s">
        <v>48</v>
      </c>
      <c r="E6642" s="0" t="s">
        <v>91</v>
      </c>
      <c r="F6642" s="0" t="n">
        <v>0.1</v>
      </c>
      <c r="G6642" s="0" t="n">
        <v>0.04</v>
      </c>
      <c r="H6642" s="0" t="n">
        <v>0.1</v>
      </c>
      <c r="I6642" s="0" t="n">
        <v>0.01</v>
      </c>
      <c r="J6642" s="0" t="n">
        <v>0.25</v>
      </c>
      <c r="K6642" s="0" t="n">
        <v>88</v>
      </c>
      <c r="M6642" s="0" t="s">
        <v>36</v>
      </c>
      <c r="N6642" s="0" t="s">
        <v>35</v>
      </c>
      <c r="O6642" s="0" t="s">
        <v>42</v>
      </c>
      <c r="P6642" s="0" t="n">
        <f aca="false">IF(AND(OR(Dashboard!$B$5="All",D6642=Dashboard!$B$5),OR(Dashboard!$D$5="All",N6642=Dashboard!$D$5),OR(AND(C6642&lt;&gt;"",C6642&gt;=Dashboard!$F$5,C6642&lt;=Dashboard!$H$5),AND(C6642="",Dashboard!$F$5&lt;=1980,Dashboard!$H$5&gt;=2016))),1,0)</f>
        <v>1</v>
      </c>
      <c r="Q6642" s="0" t="n">
        <f aca="false">J6642*P6642+ROW()*0.00000001</f>
        <v>0.25006642</v>
      </c>
    </row>
    <row r="6643" customFormat="false" ht="15" hidden="false" customHeight="false" outlineLevel="0" collapsed="false">
      <c r="A6643" s="0" t="s">
        <v>4972</v>
      </c>
      <c r="B6643" s="0" t="s">
        <v>33</v>
      </c>
      <c r="C6643" s="0" t="n">
        <v>2010</v>
      </c>
      <c r="D6643" s="0" t="s">
        <v>58</v>
      </c>
      <c r="E6643" s="0" t="s">
        <v>160</v>
      </c>
      <c r="F6643" s="0" t="n">
        <v>0.23</v>
      </c>
      <c r="G6643" s="0" t="n">
        <v>0</v>
      </c>
      <c r="H6643" s="0" t="n">
        <v>0</v>
      </c>
      <c r="I6643" s="0" t="n">
        <v>0.02</v>
      </c>
      <c r="J6643" s="0" t="n">
        <v>0.25</v>
      </c>
      <c r="M6643" s="0" t="s">
        <v>36</v>
      </c>
      <c r="N6643" s="0" t="s">
        <v>35</v>
      </c>
      <c r="P6643" s="0" t="n">
        <f aca="false">IF(AND(OR(Dashboard!$B$5="All",D6643=Dashboard!$B$5),OR(Dashboard!$D$5="All",N6643=Dashboard!$D$5),OR(AND(C6643&lt;&gt;"",C6643&gt;=Dashboard!$F$5,C6643&lt;=Dashboard!$H$5),AND(C6643="",Dashboard!$F$5&lt;=1980,Dashboard!$H$5&gt;=2016))),1,0)</f>
        <v>1</v>
      </c>
      <c r="Q6643" s="0" t="n">
        <f aca="false">J6643*P6643+ROW()*0.00000001</f>
        <v>0.25006643</v>
      </c>
    </row>
    <row r="6644" customFormat="false" ht="15" hidden="false" customHeight="false" outlineLevel="0" collapsed="false">
      <c r="A6644" s="0" t="s">
        <v>4951</v>
      </c>
      <c r="B6644" s="0" t="s">
        <v>50</v>
      </c>
      <c r="C6644" s="0" t="n">
        <v>2009</v>
      </c>
      <c r="D6644" s="0" t="s">
        <v>52</v>
      </c>
      <c r="E6644" s="0" t="s">
        <v>124</v>
      </c>
      <c r="F6644" s="0" t="n">
        <v>0.2</v>
      </c>
      <c r="G6644" s="0" t="n">
        <v>0.02</v>
      </c>
      <c r="H6644" s="0" t="n">
        <v>0</v>
      </c>
      <c r="I6644" s="0" t="n">
        <v>0.03</v>
      </c>
      <c r="J6644" s="0" t="n">
        <v>0.25</v>
      </c>
      <c r="M6644" s="0" t="s">
        <v>36</v>
      </c>
      <c r="N6644" s="0" t="s">
        <v>35</v>
      </c>
      <c r="P6644" s="0" t="n">
        <f aca="false">IF(AND(OR(Dashboard!$B$5="All",D6644=Dashboard!$B$5),OR(Dashboard!$D$5="All",N6644=Dashboard!$D$5),OR(AND(C6644&lt;&gt;"",C6644&gt;=Dashboard!$F$5,C6644&lt;=Dashboard!$H$5),AND(C6644="",Dashboard!$F$5&lt;=1980,Dashboard!$H$5&gt;=2016))),1,0)</f>
        <v>1</v>
      </c>
      <c r="Q6644" s="0" t="n">
        <f aca="false">J6644*P6644+ROW()*0.00000001</f>
        <v>0.25006644</v>
      </c>
    </row>
    <row r="6645" customFormat="false" ht="15" hidden="false" customHeight="false" outlineLevel="0" collapsed="false">
      <c r="A6645" s="0" t="s">
        <v>4973</v>
      </c>
      <c r="B6645" s="0" t="s">
        <v>186</v>
      </c>
      <c r="C6645" s="0" t="n">
        <v>2005</v>
      </c>
      <c r="D6645" s="0" t="s">
        <v>56</v>
      </c>
      <c r="E6645" s="0" t="s">
        <v>142</v>
      </c>
      <c r="F6645" s="0" t="n">
        <v>0.19</v>
      </c>
      <c r="G6645" s="0" t="n">
        <v>0.05</v>
      </c>
      <c r="H6645" s="0" t="n">
        <v>0</v>
      </c>
      <c r="I6645" s="0" t="n">
        <v>0.01</v>
      </c>
      <c r="J6645" s="0" t="n">
        <v>0.25</v>
      </c>
      <c r="K6645" s="0" t="n">
        <v>71</v>
      </c>
      <c r="L6645" s="0" t="n">
        <v>7.9</v>
      </c>
      <c r="M6645" s="0" t="s">
        <v>103</v>
      </c>
      <c r="N6645" s="0" t="s">
        <v>35</v>
      </c>
      <c r="O6645" s="0" t="s">
        <v>37</v>
      </c>
      <c r="P6645" s="0" t="n">
        <f aca="false">IF(AND(OR(Dashboard!$B$5="All",D6645=Dashboard!$B$5),OR(Dashboard!$D$5="All",N6645=Dashboard!$D$5),OR(AND(C6645&lt;&gt;"",C6645&gt;=Dashboard!$F$5,C6645&lt;=Dashboard!$H$5),AND(C6645="",Dashboard!$F$5&lt;=1980,Dashboard!$H$5&gt;=2016))),1,0)</f>
        <v>1</v>
      </c>
      <c r="Q6645" s="0" t="n">
        <f aca="false">J6645*P6645+ROW()*0.00000001</f>
        <v>0.25006645</v>
      </c>
    </row>
    <row r="6646" customFormat="false" ht="15" hidden="false" customHeight="false" outlineLevel="0" collapsed="false">
      <c r="A6646" s="0" t="s">
        <v>4974</v>
      </c>
      <c r="B6646" s="0" t="s">
        <v>186</v>
      </c>
      <c r="C6646" s="0" t="n">
        <v>2003</v>
      </c>
      <c r="D6646" s="0" t="s">
        <v>16</v>
      </c>
      <c r="E6646" s="0" t="s">
        <v>154</v>
      </c>
      <c r="F6646" s="0" t="n">
        <v>0.19</v>
      </c>
      <c r="G6646" s="0" t="n">
        <v>0.05</v>
      </c>
      <c r="H6646" s="0" t="n">
        <v>0</v>
      </c>
      <c r="I6646" s="0" t="n">
        <v>0.01</v>
      </c>
      <c r="J6646" s="0" t="n">
        <v>0.25</v>
      </c>
      <c r="K6646" s="0" t="n">
        <v>71</v>
      </c>
      <c r="L6646" s="0" t="n">
        <v>8.7</v>
      </c>
      <c r="M6646" s="0" t="s">
        <v>36</v>
      </c>
      <c r="N6646" s="0" t="s">
        <v>35</v>
      </c>
      <c r="O6646" s="0" t="s">
        <v>37</v>
      </c>
      <c r="P6646" s="0" t="n">
        <f aca="false">IF(AND(OR(Dashboard!$B$5="All",D6646=Dashboard!$B$5),OR(Dashboard!$D$5="All",N6646=Dashboard!$D$5),OR(AND(C6646&lt;&gt;"",C6646&gt;=Dashboard!$F$5,C6646&lt;=Dashboard!$H$5),AND(C6646="",Dashboard!$F$5&lt;=1980,Dashboard!$H$5&gt;=2016))),1,0)</f>
        <v>1</v>
      </c>
      <c r="Q6646" s="0" t="n">
        <f aca="false">J6646*P6646+ROW()*0.00000001</f>
        <v>0.25006646</v>
      </c>
    </row>
    <row r="6647" customFormat="false" ht="15" hidden="false" customHeight="false" outlineLevel="0" collapsed="false">
      <c r="A6647" s="0" t="s">
        <v>4958</v>
      </c>
      <c r="B6647" s="0" t="s">
        <v>64</v>
      </c>
      <c r="C6647" s="0" t="n">
        <v>2007</v>
      </c>
      <c r="D6647" s="0" t="s">
        <v>71</v>
      </c>
      <c r="E6647" s="0" t="s">
        <v>142</v>
      </c>
      <c r="F6647" s="0" t="n">
        <v>0.22</v>
      </c>
      <c r="G6647" s="0" t="n">
        <v>0.01</v>
      </c>
      <c r="H6647" s="0" t="n">
        <v>0</v>
      </c>
      <c r="I6647" s="0" t="n">
        <v>0.02</v>
      </c>
      <c r="J6647" s="0" t="n">
        <v>0.25</v>
      </c>
      <c r="K6647" s="0" t="n">
        <v>85</v>
      </c>
      <c r="L6647" s="0" t="n">
        <v>8.2</v>
      </c>
      <c r="M6647" s="0" t="s">
        <v>125</v>
      </c>
      <c r="N6647" s="0" t="s">
        <v>66</v>
      </c>
      <c r="O6647" s="0" t="s">
        <v>42</v>
      </c>
      <c r="P6647" s="0" t="n">
        <f aca="false">IF(AND(OR(Dashboard!$B$5="All",D6647=Dashboard!$B$5),OR(Dashboard!$D$5="All",N6647=Dashboard!$D$5),OR(AND(C6647&lt;&gt;"",C6647&gt;=Dashboard!$F$5,C6647&lt;=Dashboard!$H$5),AND(C6647="",Dashboard!$F$5&lt;=1980,Dashboard!$H$5&gt;=2016))),1,0)</f>
        <v>1</v>
      </c>
      <c r="Q6647" s="0" t="n">
        <f aca="false">J6647*P6647+ROW()*0.00000001</f>
        <v>0.25006647</v>
      </c>
    </row>
    <row r="6648" customFormat="false" ht="15" hidden="false" customHeight="false" outlineLevel="0" collapsed="false">
      <c r="A6648" s="0" t="s">
        <v>4975</v>
      </c>
      <c r="B6648" s="0" t="s">
        <v>85</v>
      </c>
      <c r="C6648" s="0" t="n">
        <v>2001</v>
      </c>
      <c r="D6648" s="0" t="s">
        <v>52</v>
      </c>
      <c r="E6648" s="0" t="s">
        <v>649</v>
      </c>
      <c r="F6648" s="0" t="n">
        <v>0.18</v>
      </c>
      <c r="G6648" s="0" t="n">
        <v>0.07</v>
      </c>
      <c r="H6648" s="0" t="n">
        <v>0</v>
      </c>
      <c r="I6648" s="0" t="n">
        <v>0</v>
      </c>
      <c r="J6648" s="0" t="n">
        <v>0.25</v>
      </c>
      <c r="K6648" s="0" t="n">
        <v>48</v>
      </c>
      <c r="M6648" s="0" t="s">
        <v>36</v>
      </c>
      <c r="N6648" s="0" t="s">
        <v>35</v>
      </c>
      <c r="O6648" s="0" t="s">
        <v>177</v>
      </c>
      <c r="P6648" s="0" t="n">
        <f aca="false">IF(AND(OR(Dashboard!$B$5="All",D6648=Dashboard!$B$5),OR(Dashboard!$D$5="All",N6648=Dashboard!$D$5),OR(AND(C6648&lt;&gt;"",C6648&gt;=Dashboard!$F$5,C6648&lt;=Dashboard!$H$5),AND(C6648="",Dashboard!$F$5&lt;=1980,Dashboard!$H$5&gt;=2016))),1,0)</f>
        <v>1</v>
      </c>
      <c r="Q6648" s="0" t="n">
        <f aca="false">J6648*P6648+ROW()*0.00000001</f>
        <v>0.25006648</v>
      </c>
    </row>
    <row r="6649" customFormat="false" ht="15" hidden="false" customHeight="false" outlineLevel="0" collapsed="false">
      <c r="A6649" s="0" t="s">
        <v>1193</v>
      </c>
      <c r="B6649" s="0" t="s">
        <v>70</v>
      </c>
      <c r="C6649" s="0" t="n">
        <v>2009</v>
      </c>
      <c r="D6649" s="0" t="s">
        <v>52</v>
      </c>
      <c r="E6649" s="0" t="s">
        <v>487</v>
      </c>
      <c r="F6649" s="0" t="n">
        <v>0.17</v>
      </c>
      <c r="G6649" s="0" t="n">
        <v>0.05</v>
      </c>
      <c r="H6649" s="0" t="n">
        <v>0</v>
      </c>
      <c r="I6649" s="0" t="n">
        <v>0.03</v>
      </c>
      <c r="J6649" s="0" t="n">
        <v>0.25</v>
      </c>
      <c r="M6649" s="0" t="s">
        <v>36</v>
      </c>
      <c r="N6649" s="0" t="s">
        <v>74</v>
      </c>
      <c r="P6649" s="0" t="n">
        <f aca="false">IF(AND(OR(Dashboard!$B$5="All",D6649=Dashboard!$B$5),OR(Dashboard!$D$5="All",N6649=Dashboard!$D$5),OR(AND(C6649&lt;&gt;"",C6649&gt;=Dashboard!$F$5,C6649&lt;=Dashboard!$H$5),AND(C6649="",Dashboard!$F$5&lt;=1980,Dashboard!$H$5&gt;=2016))),1,0)</f>
        <v>1</v>
      </c>
      <c r="Q6649" s="0" t="n">
        <f aca="false">J6649*P6649+ROW()*0.00000001</f>
        <v>0.25006649</v>
      </c>
    </row>
    <row r="6650" customFormat="false" ht="15" hidden="false" customHeight="false" outlineLevel="0" collapsed="false">
      <c r="A6650" s="0" t="s">
        <v>4976</v>
      </c>
      <c r="B6650" s="0" t="s">
        <v>76</v>
      </c>
      <c r="C6650" s="0" t="n">
        <v>2002</v>
      </c>
      <c r="D6650" s="0" t="s">
        <v>41</v>
      </c>
      <c r="E6650" s="0" t="s">
        <v>89</v>
      </c>
      <c r="F6650" s="0" t="n">
        <v>0.12</v>
      </c>
      <c r="G6650" s="0" t="n">
        <v>0.1</v>
      </c>
      <c r="H6650" s="0" t="n">
        <v>0</v>
      </c>
      <c r="I6650" s="0" t="n">
        <v>0.03</v>
      </c>
      <c r="J6650" s="0" t="n">
        <v>0.25</v>
      </c>
      <c r="K6650" s="0" t="n">
        <v>83</v>
      </c>
      <c r="L6650" s="0" t="n">
        <v>8.5</v>
      </c>
      <c r="M6650" s="0" t="s">
        <v>36</v>
      </c>
      <c r="N6650" s="0" t="s">
        <v>74</v>
      </c>
      <c r="O6650" s="0" t="s">
        <v>42</v>
      </c>
      <c r="P6650" s="0" t="n">
        <f aca="false">IF(AND(OR(Dashboard!$B$5="All",D6650=Dashboard!$B$5),OR(Dashboard!$D$5="All",N6650=Dashboard!$D$5),OR(AND(C6650&lt;&gt;"",C6650&gt;=Dashboard!$F$5,C6650&lt;=Dashboard!$H$5),AND(C6650="",Dashboard!$F$5&lt;=1980,Dashboard!$H$5&gt;=2016))),1,0)</f>
        <v>1</v>
      </c>
      <c r="Q6650" s="0" t="n">
        <f aca="false">J6650*P6650+ROW()*0.00000001</f>
        <v>0.2500665</v>
      </c>
    </row>
    <row r="6651" customFormat="false" ht="15" hidden="false" customHeight="false" outlineLevel="0" collapsed="false">
      <c r="A6651" s="0" t="s">
        <v>944</v>
      </c>
      <c r="B6651" s="0" t="s">
        <v>3087</v>
      </c>
      <c r="C6651" s="0" t="n">
        <v>2001</v>
      </c>
      <c r="D6651" s="0" t="s">
        <v>46</v>
      </c>
      <c r="E6651" s="0" t="s">
        <v>157</v>
      </c>
      <c r="F6651" s="0" t="n">
        <v>0</v>
      </c>
      <c r="G6651" s="0" t="n">
        <v>0</v>
      </c>
      <c r="H6651" s="0" t="n">
        <v>0.25</v>
      </c>
      <c r="I6651" s="0" t="n">
        <v>0</v>
      </c>
      <c r="J6651" s="0" t="n">
        <v>0.25</v>
      </c>
      <c r="N6651" s="0" t="s">
        <v>161</v>
      </c>
      <c r="P6651" s="0" t="n">
        <f aca="false">IF(AND(OR(Dashboard!$B$5="All",D6651=Dashboard!$B$5),OR(Dashboard!$D$5="All",N6651=Dashboard!$D$5),OR(AND(C6651&lt;&gt;"",C6651&gt;=Dashboard!$F$5,C6651&lt;=Dashboard!$H$5),AND(C6651="",Dashboard!$F$5&lt;=1980,Dashboard!$H$5&gt;=2016))),1,0)</f>
        <v>1</v>
      </c>
      <c r="Q6651" s="0" t="n">
        <f aca="false">J6651*P6651+ROW()*0.00000001</f>
        <v>0.25006651</v>
      </c>
    </row>
    <row r="6652" customFormat="false" ht="15" hidden="false" customHeight="false" outlineLevel="0" collapsed="false">
      <c r="A6652" s="0" t="s">
        <v>4977</v>
      </c>
      <c r="B6652" s="0" t="s">
        <v>70</v>
      </c>
      <c r="C6652" s="0" t="n">
        <v>2010</v>
      </c>
      <c r="D6652" s="0" t="s">
        <v>71</v>
      </c>
      <c r="E6652" s="0" t="s">
        <v>689</v>
      </c>
      <c r="F6652" s="0" t="n">
        <v>0.05</v>
      </c>
      <c r="G6652" s="0" t="n">
        <v>0.15</v>
      </c>
      <c r="H6652" s="0" t="n">
        <v>0</v>
      </c>
      <c r="I6652" s="0" t="n">
        <v>0.05</v>
      </c>
      <c r="J6652" s="0" t="n">
        <v>0.25</v>
      </c>
      <c r="K6652" s="0" t="n">
        <v>42</v>
      </c>
      <c r="L6652" s="0" t="n">
        <v>3.8</v>
      </c>
      <c r="M6652" s="0" t="s">
        <v>103</v>
      </c>
      <c r="N6652" s="0" t="s">
        <v>74</v>
      </c>
      <c r="O6652" s="0" t="s">
        <v>177</v>
      </c>
      <c r="P6652" s="0" t="n">
        <f aca="false">IF(AND(OR(Dashboard!$B$5="All",D6652=Dashboard!$B$5),OR(Dashboard!$D$5="All",N6652=Dashboard!$D$5),OR(AND(C6652&lt;&gt;"",C6652&gt;=Dashboard!$F$5,C6652&lt;=Dashboard!$H$5),AND(C6652="",Dashboard!$F$5&lt;=1980,Dashboard!$H$5&gt;=2016))),1,0)</f>
        <v>1</v>
      </c>
      <c r="Q6652" s="0" t="n">
        <f aca="false">J6652*P6652+ROW()*0.00000001</f>
        <v>0.25006652</v>
      </c>
    </row>
    <row r="6653" customFormat="false" ht="15" hidden="false" customHeight="false" outlineLevel="0" collapsed="false">
      <c r="A6653" s="0" t="s">
        <v>4978</v>
      </c>
      <c r="B6653" s="0" t="s">
        <v>117</v>
      </c>
      <c r="C6653" s="0" t="n">
        <v>1997</v>
      </c>
      <c r="D6653" s="0" t="s">
        <v>46</v>
      </c>
      <c r="E6653" s="0" t="s">
        <v>4979</v>
      </c>
      <c r="F6653" s="0" t="n">
        <v>0</v>
      </c>
      <c r="G6653" s="0" t="n">
        <v>0</v>
      </c>
      <c r="H6653" s="0" t="n">
        <v>0.23</v>
      </c>
      <c r="I6653" s="0" t="n">
        <v>0.02</v>
      </c>
      <c r="J6653" s="0" t="n">
        <v>0.25</v>
      </c>
      <c r="N6653" s="0" t="s">
        <v>74</v>
      </c>
      <c r="P6653" s="0" t="n">
        <f aca="false">IF(AND(OR(Dashboard!$B$5="All",D6653=Dashboard!$B$5),OR(Dashboard!$D$5="All",N6653=Dashboard!$D$5),OR(AND(C6653&lt;&gt;"",C6653&gt;=Dashboard!$F$5,C6653&lt;=Dashboard!$H$5),AND(C6653="",Dashboard!$F$5&lt;=1980,Dashboard!$H$5&gt;=2016))),1,0)</f>
        <v>1</v>
      </c>
      <c r="Q6653" s="0" t="n">
        <f aca="false">J6653*P6653+ROW()*0.00000001</f>
        <v>0.25006653</v>
      </c>
    </row>
    <row r="6654" customFormat="false" ht="15" hidden="false" customHeight="false" outlineLevel="0" collapsed="false">
      <c r="A6654" s="0" t="s">
        <v>2776</v>
      </c>
      <c r="B6654" s="0" t="s">
        <v>144</v>
      </c>
      <c r="C6654" s="0" t="n">
        <v>2005</v>
      </c>
      <c r="D6654" s="0" t="s">
        <v>34</v>
      </c>
      <c r="E6654" s="0" t="s">
        <v>142</v>
      </c>
      <c r="F6654" s="0" t="n">
        <v>0.19</v>
      </c>
      <c r="G6654" s="0" t="n">
        <v>0.05</v>
      </c>
      <c r="H6654" s="0" t="n">
        <v>0</v>
      </c>
      <c r="I6654" s="0" t="n">
        <v>0.01</v>
      </c>
      <c r="J6654" s="0" t="n">
        <v>0.25</v>
      </c>
      <c r="K6654" s="0" t="n">
        <v>79</v>
      </c>
      <c r="L6654" s="0" t="n">
        <v>8.4</v>
      </c>
      <c r="M6654" s="0" t="s">
        <v>125</v>
      </c>
      <c r="N6654" s="0" t="s">
        <v>66</v>
      </c>
      <c r="O6654" s="0" t="s">
        <v>37</v>
      </c>
      <c r="P6654" s="0" t="n">
        <f aca="false">IF(AND(OR(Dashboard!$B$5="All",D6654=Dashboard!$B$5),OR(Dashboard!$D$5="All",N6654=Dashboard!$D$5),OR(AND(C6654&lt;&gt;"",C6654&gt;=Dashboard!$F$5,C6654&lt;=Dashboard!$H$5),AND(C6654="",Dashboard!$F$5&lt;=1980,Dashboard!$H$5&gt;=2016))),1,0)</f>
        <v>1</v>
      </c>
      <c r="Q6654" s="0" t="n">
        <f aca="false">J6654*P6654+ROW()*0.00000001</f>
        <v>0.25006654</v>
      </c>
    </row>
    <row r="6655" customFormat="false" ht="15" hidden="false" customHeight="false" outlineLevel="0" collapsed="false">
      <c r="A6655" s="0" t="s">
        <v>4980</v>
      </c>
      <c r="B6655" s="0" t="s">
        <v>85</v>
      </c>
      <c r="C6655" s="0" t="n">
        <v>2004</v>
      </c>
      <c r="D6655" s="0" t="s">
        <v>52</v>
      </c>
      <c r="E6655" s="0" t="s">
        <v>560</v>
      </c>
      <c r="F6655" s="0" t="n">
        <v>0.18</v>
      </c>
      <c r="G6655" s="0" t="n">
        <v>0.07</v>
      </c>
      <c r="H6655" s="0" t="n">
        <v>0</v>
      </c>
      <c r="I6655" s="0" t="n">
        <v>0</v>
      </c>
      <c r="J6655" s="0" t="n">
        <v>0.25</v>
      </c>
      <c r="M6655" s="0" t="s">
        <v>36</v>
      </c>
      <c r="N6655" s="0" t="s">
        <v>35</v>
      </c>
      <c r="P6655" s="0" t="n">
        <f aca="false">IF(AND(OR(Dashboard!$B$5="All",D6655=Dashboard!$B$5),OR(Dashboard!$D$5="All",N6655=Dashboard!$D$5),OR(AND(C6655&lt;&gt;"",C6655&gt;=Dashboard!$F$5,C6655&lt;=Dashboard!$H$5),AND(C6655="",Dashboard!$F$5&lt;=1980,Dashboard!$H$5&gt;=2016))),1,0)</f>
        <v>1</v>
      </c>
      <c r="Q6655" s="0" t="n">
        <f aca="false">J6655*P6655+ROW()*0.00000001</f>
        <v>0.25006655</v>
      </c>
    </row>
    <row r="6656" customFormat="false" ht="15" hidden="false" customHeight="false" outlineLevel="0" collapsed="false">
      <c r="A6656" s="0" t="s">
        <v>4981</v>
      </c>
      <c r="B6656" s="0" t="s">
        <v>50</v>
      </c>
      <c r="C6656" s="0" t="n">
        <v>2008</v>
      </c>
      <c r="D6656" s="0" t="s">
        <v>58</v>
      </c>
      <c r="E6656" s="0" t="s">
        <v>124</v>
      </c>
      <c r="F6656" s="0" t="n">
        <v>0.23</v>
      </c>
      <c r="G6656" s="0" t="n">
        <v>0</v>
      </c>
      <c r="H6656" s="0" t="n">
        <v>0</v>
      </c>
      <c r="I6656" s="0" t="n">
        <v>0.02</v>
      </c>
      <c r="J6656" s="0" t="n">
        <v>0.25</v>
      </c>
      <c r="L6656" s="0" t="n">
        <v>7</v>
      </c>
      <c r="M6656" s="0" t="s">
        <v>36</v>
      </c>
      <c r="N6656" s="0" t="s">
        <v>35</v>
      </c>
      <c r="P6656" s="0" t="n">
        <f aca="false">IF(AND(OR(Dashboard!$B$5="All",D6656=Dashboard!$B$5),OR(Dashboard!$D$5="All",N6656=Dashboard!$D$5),OR(AND(C6656&lt;&gt;"",C6656&gt;=Dashboard!$F$5,C6656&lt;=Dashboard!$H$5),AND(C6656="",Dashboard!$F$5&lt;=1980,Dashboard!$H$5&gt;=2016))),1,0)</f>
        <v>1</v>
      </c>
      <c r="Q6656" s="0" t="n">
        <f aca="false">J6656*P6656+ROW()*0.00000001</f>
        <v>0.25006656</v>
      </c>
    </row>
    <row r="6657" customFormat="false" ht="15" hidden="false" customHeight="false" outlineLevel="0" collapsed="false">
      <c r="A6657" s="0" t="s">
        <v>4982</v>
      </c>
      <c r="B6657" s="0" t="s">
        <v>152</v>
      </c>
      <c r="C6657" s="0" t="n">
        <v>2015</v>
      </c>
      <c r="D6657" s="0" t="s">
        <v>246</v>
      </c>
      <c r="E6657" s="0" t="s">
        <v>124</v>
      </c>
      <c r="F6657" s="0" t="n">
        <v>0.02</v>
      </c>
      <c r="G6657" s="0" t="n">
        <v>0.22</v>
      </c>
      <c r="H6657" s="0" t="n">
        <v>0</v>
      </c>
      <c r="I6657" s="0" t="n">
        <v>0.02</v>
      </c>
      <c r="J6657" s="0" t="n">
        <v>0.25</v>
      </c>
      <c r="K6657" s="0" t="n">
        <v>72</v>
      </c>
      <c r="L6657" s="0" t="n">
        <v>5.9</v>
      </c>
      <c r="M6657" s="0" t="s">
        <v>125</v>
      </c>
      <c r="N6657" s="0" t="s">
        <v>152</v>
      </c>
      <c r="O6657" s="0" t="s">
        <v>37</v>
      </c>
      <c r="P6657" s="0" t="n">
        <f aca="false">IF(AND(OR(Dashboard!$B$5="All",D6657=Dashboard!$B$5),OR(Dashboard!$D$5="All",N6657=Dashboard!$D$5),OR(AND(C6657&lt;&gt;"",C6657&gt;=Dashboard!$F$5,C6657&lt;=Dashboard!$H$5),AND(C6657="",Dashboard!$F$5&lt;=1980,Dashboard!$H$5&gt;=2016))),1,0)</f>
        <v>1</v>
      </c>
      <c r="Q6657" s="0" t="n">
        <f aca="false">J6657*P6657+ROW()*0.00000001</f>
        <v>0.25006657</v>
      </c>
    </row>
    <row r="6658" customFormat="false" ht="15" hidden="false" customHeight="false" outlineLevel="0" collapsed="false">
      <c r="A6658" s="0" t="s">
        <v>4202</v>
      </c>
      <c r="B6658" s="0" t="s">
        <v>33</v>
      </c>
      <c r="C6658" s="0" t="n">
        <v>2010</v>
      </c>
      <c r="D6658" s="0" t="s">
        <v>52</v>
      </c>
      <c r="E6658" s="0" t="s">
        <v>1364</v>
      </c>
      <c r="F6658" s="0" t="n">
        <v>0.23</v>
      </c>
      <c r="G6658" s="0" t="n">
        <v>0</v>
      </c>
      <c r="H6658" s="0" t="n">
        <v>0</v>
      </c>
      <c r="I6658" s="0" t="n">
        <v>0.02</v>
      </c>
      <c r="J6658" s="0" t="n">
        <v>0.25</v>
      </c>
      <c r="L6658" s="0" t="n">
        <v>3</v>
      </c>
      <c r="M6658" s="0" t="s">
        <v>36</v>
      </c>
      <c r="N6658" s="0" t="s">
        <v>35</v>
      </c>
      <c r="P6658" s="0" t="n">
        <f aca="false">IF(AND(OR(Dashboard!$B$5="All",D6658=Dashboard!$B$5),OR(Dashboard!$D$5="All",N6658=Dashboard!$D$5),OR(AND(C6658&lt;&gt;"",C6658&gt;=Dashboard!$F$5,C6658&lt;=Dashboard!$H$5),AND(C6658="",Dashboard!$F$5&lt;=1980,Dashboard!$H$5&gt;=2016))),1,0)</f>
        <v>1</v>
      </c>
      <c r="Q6658" s="0" t="n">
        <f aca="false">J6658*P6658+ROW()*0.00000001</f>
        <v>0.25006658</v>
      </c>
    </row>
    <row r="6659" customFormat="false" ht="15" hidden="false" customHeight="false" outlineLevel="0" collapsed="false">
      <c r="A6659" s="0" t="s">
        <v>3688</v>
      </c>
      <c r="B6659" s="0" t="s">
        <v>144</v>
      </c>
      <c r="C6659" s="0" t="n">
        <v>2004</v>
      </c>
      <c r="D6659" s="0" t="s">
        <v>52</v>
      </c>
      <c r="E6659" s="0" t="s">
        <v>160</v>
      </c>
      <c r="F6659" s="0" t="n">
        <v>0.19</v>
      </c>
      <c r="G6659" s="0" t="n">
        <v>0.05</v>
      </c>
      <c r="H6659" s="0" t="n">
        <v>0</v>
      </c>
      <c r="I6659" s="0" t="n">
        <v>0.01</v>
      </c>
      <c r="J6659" s="0" t="n">
        <v>0.25</v>
      </c>
      <c r="K6659" s="0" t="n">
        <v>68</v>
      </c>
      <c r="M6659" s="0" t="s">
        <v>36</v>
      </c>
      <c r="N6659" s="0" t="s">
        <v>66</v>
      </c>
      <c r="O6659" s="0" t="s">
        <v>67</v>
      </c>
      <c r="P6659" s="0" t="n">
        <f aca="false">IF(AND(OR(Dashboard!$B$5="All",D6659=Dashboard!$B$5),OR(Dashboard!$D$5="All",N6659=Dashboard!$D$5),OR(AND(C6659&lt;&gt;"",C6659&gt;=Dashboard!$F$5,C6659&lt;=Dashboard!$H$5),AND(C6659="",Dashboard!$F$5&lt;=1980,Dashboard!$H$5&gt;=2016))),1,0)</f>
        <v>1</v>
      </c>
      <c r="Q6659" s="0" t="n">
        <f aca="false">J6659*P6659+ROW()*0.00000001</f>
        <v>0.25006659</v>
      </c>
    </row>
    <row r="6660" customFormat="false" ht="15" hidden="false" customHeight="false" outlineLevel="0" collapsed="false">
      <c r="A6660" s="0" t="s">
        <v>4983</v>
      </c>
      <c r="B6660" s="0" t="s">
        <v>117</v>
      </c>
      <c r="C6660" s="0" t="n">
        <v>2000</v>
      </c>
      <c r="D6660" s="0" t="s">
        <v>102</v>
      </c>
      <c r="E6660" s="0" t="s">
        <v>124</v>
      </c>
      <c r="F6660" s="0" t="n">
        <v>0.14</v>
      </c>
      <c r="G6660" s="0" t="n">
        <v>0.09</v>
      </c>
      <c r="H6660" s="0" t="n">
        <v>0</v>
      </c>
      <c r="I6660" s="0" t="n">
        <v>0.02</v>
      </c>
      <c r="J6660" s="0" t="n">
        <v>0.25</v>
      </c>
      <c r="K6660" s="0" t="n">
        <v>53</v>
      </c>
      <c r="L6660" s="0" t="n">
        <v>7.4</v>
      </c>
      <c r="M6660" s="0" t="s">
        <v>103</v>
      </c>
      <c r="N6660" s="0" t="s">
        <v>74</v>
      </c>
      <c r="O6660" s="0" t="s">
        <v>53</v>
      </c>
      <c r="P6660" s="0" t="n">
        <f aca="false">IF(AND(OR(Dashboard!$B$5="All",D6660=Dashboard!$B$5),OR(Dashboard!$D$5="All",N6660=Dashboard!$D$5),OR(AND(C6660&lt;&gt;"",C6660&gt;=Dashboard!$F$5,C6660&lt;=Dashboard!$H$5),AND(C6660="",Dashboard!$F$5&lt;=1980,Dashboard!$H$5&gt;=2016))),1,0)</f>
        <v>1</v>
      </c>
      <c r="Q6660" s="0" t="n">
        <f aca="false">J6660*P6660+ROW()*0.00000001</f>
        <v>0.2500666</v>
      </c>
    </row>
    <row r="6661" customFormat="false" ht="15" hidden="false" customHeight="false" outlineLevel="0" collapsed="false">
      <c r="A6661" s="0" t="s">
        <v>4984</v>
      </c>
      <c r="B6661" s="0" t="s">
        <v>50</v>
      </c>
      <c r="C6661" s="0" t="n">
        <v>2007</v>
      </c>
      <c r="D6661" s="0" t="s">
        <v>58</v>
      </c>
      <c r="E6661" s="0" t="s">
        <v>1551</v>
      </c>
      <c r="F6661" s="0" t="n">
        <v>0.09</v>
      </c>
      <c r="G6661" s="0" t="n">
        <v>0.14</v>
      </c>
      <c r="H6661" s="0" t="n">
        <v>0</v>
      </c>
      <c r="I6661" s="0" t="n">
        <v>0.02</v>
      </c>
      <c r="J6661" s="0" t="n">
        <v>0.25</v>
      </c>
      <c r="K6661" s="0" t="n">
        <v>49</v>
      </c>
      <c r="M6661" s="0" t="s">
        <v>36</v>
      </c>
      <c r="N6661" s="0" t="s">
        <v>35</v>
      </c>
      <c r="O6661" s="0" t="s">
        <v>177</v>
      </c>
      <c r="P6661" s="0" t="n">
        <f aca="false">IF(AND(OR(Dashboard!$B$5="All",D6661=Dashboard!$B$5),OR(Dashboard!$D$5="All",N6661=Dashboard!$D$5),OR(AND(C6661&lt;&gt;"",C6661&gt;=Dashboard!$F$5,C6661&lt;=Dashboard!$H$5),AND(C6661="",Dashboard!$F$5&lt;=1980,Dashboard!$H$5&gt;=2016))),1,0)</f>
        <v>1</v>
      </c>
      <c r="Q6661" s="0" t="n">
        <f aca="false">J6661*P6661+ROW()*0.00000001</f>
        <v>0.25006661</v>
      </c>
    </row>
    <row r="6662" customFormat="false" ht="15" hidden="false" customHeight="false" outlineLevel="0" collapsed="false">
      <c r="A6662" s="0" t="s">
        <v>2814</v>
      </c>
      <c r="B6662" s="0" t="s">
        <v>144</v>
      </c>
      <c r="C6662" s="0" t="n">
        <v>2003</v>
      </c>
      <c r="D6662" s="0" t="s">
        <v>56</v>
      </c>
      <c r="E6662" s="0" t="s">
        <v>124</v>
      </c>
      <c r="F6662" s="0" t="n">
        <v>0.16</v>
      </c>
      <c r="G6662" s="0" t="n">
        <v>0.08</v>
      </c>
      <c r="H6662" s="0" t="n">
        <v>0</v>
      </c>
      <c r="I6662" s="0" t="n">
        <v>0.01</v>
      </c>
      <c r="J6662" s="0" t="n">
        <v>0.25</v>
      </c>
      <c r="K6662" s="0" t="n">
        <v>74</v>
      </c>
      <c r="L6662" s="0" t="n">
        <v>8.3</v>
      </c>
      <c r="M6662" s="0" t="s">
        <v>73</v>
      </c>
      <c r="N6662" s="0" t="s">
        <v>66</v>
      </c>
      <c r="O6662" s="0" t="s">
        <v>37</v>
      </c>
      <c r="P6662" s="0" t="n">
        <f aca="false">IF(AND(OR(Dashboard!$B$5="All",D6662=Dashboard!$B$5),OR(Dashboard!$D$5="All",N6662=Dashboard!$D$5),OR(AND(C6662&lt;&gt;"",C6662&gt;=Dashboard!$F$5,C6662&lt;=Dashboard!$H$5),AND(C6662="",Dashboard!$F$5&lt;=1980,Dashboard!$H$5&gt;=2016))),1,0)</f>
        <v>1</v>
      </c>
      <c r="Q6662" s="0" t="n">
        <f aca="false">J6662*P6662+ROW()*0.00000001</f>
        <v>0.25006662</v>
      </c>
    </row>
    <row r="6663" customFormat="false" ht="15" hidden="false" customHeight="false" outlineLevel="0" collapsed="false">
      <c r="A6663" s="0" t="s">
        <v>2560</v>
      </c>
      <c r="B6663" s="0" t="s">
        <v>70</v>
      </c>
      <c r="C6663" s="0" t="n">
        <v>2009</v>
      </c>
      <c r="D6663" s="0" t="s">
        <v>71</v>
      </c>
      <c r="E6663" s="0" t="s">
        <v>418</v>
      </c>
      <c r="F6663" s="0" t="n">
        <v>0.15</v>
      </c>
      <c r="G6663" s="0" t="n">
        <v>0.06</v>
      </c>
      <c r="H6663" s="0" t="n">
        <v>0</v>
      </c>
      <c r="I6663" s="0" t="n">
        <v>0.03</v>
      </c>
      <c r="J6663" s="0" t="n">
        <v>0.25</v>
      </c>
      <c r="K6663" s="0" t="n">
        <v>65</v>
      </c>
      <c r="L6663" s="0" t="n">
        <v>6.5</v>
      </c>
      <c r="M6663" s="0" t="s">
        <v>125</v>
      </c>
      <c r="N6663" s="0" t="s">
        <v>74</v>
      </c>
      <c r="O6663" s="0" t="s">
        <v>67</v>
      </c>
      <c r="P6663" s="0" t="n">
        <f aca="false">IF(AND(OR(Dashboard!$B$5="All",D6663=Dashboard!$B$5),OR(Dashboard!$D$5="All",N6663=Dashboard!$D$5),OR(AND(C6663&lt;&gt;"",C6663&gt;=Dashboard!$F$5,C6663&lt;=Dashboard!$H$5),AND(C6663="",Dashboard!$F$5&lt;=1980,Dashboard!$H$5&gt;=2016))),1,0)</f>
        <v>1</v>
      </c>
      <c r="Q6663" s="0" t="n">
        <f aca="false">J6663*P6663+ROW()*0.00000001</f>
        <v>0.25006663</v>
      </c>
    </row>
    <row r="6664" customFormat="false" ht="15" hidden="false" customHeight="false" outlineLevel="0" collapsed="false">
      <c r="A6664" s="0" t="s">
        <v>4985</v>
      </c>
      <c r="B6664" s="0" t="s">
        <v>4986</v>
      </c>
      <c r="C6664" s="0" t="n">
        <v>1994</v>
      </c>
      <c r="D6664" s="0" t="s">
        <v>102</v>
      </c>
      <c r="E6664" s="0" t="s">
        <v>4987</v>
      </c>
      <c r="F6664" s="0" t="n">
        <v>0</v>
      </c>
      <c r="G6664" s="0" t="n">
        <v>0</v>
      </c>
      <c r="H6664" s="0" t="n">
        <v>0.25</v>
      </c>
      <c r="I6664" s="0" t="n">
        <v>0</v>
      </c>
      <c r="J6664" s="0" t="n">
        <v>0.25</v>
      </c>
      <c r="N6664" s="0" t="s">
        <v>161</v>
      </c>
      <c r="P6664" s="0" t="n">
        <f aca="false">IF(AND(OR(Dashboard!$B$5="All",D6664=Dashboard!$B$5),OR(Dashboard!$D$5="All",N6664=Dashboard!$D$5),OR(AND(C6664&lt;&gt;"",C6664&gt;=Dashboard!$F$5,C6664&lt;=Dashboard!$H$5),AND(C6664="",Dashboard!$F$5&lt;=1980,Dashboard!$H$5&gt;=2016))),1,0)</f>
        <v>1</v>
      </c>
      <c r="Q6664" s="0" t="n">
        <f aca="false">J6664*P6664+ROW()*0.00000001</f>
        <v>0.25006664</v>
      </c>
    </row>
    <row r="6665" customFormat="false" ht="15" hidden="false" customHeight="false" outlineLevel="0" collapsed="false">
      <c r="A6665" s="0" t="s">
        <v>4988</v>
      </c>
      <c r="B6665" s="0" t="s">
        <v>50</v>
      </c>
      <c r="C6665" s="0" t="n">
        <v>2009</v>
      </c>
      <c r="D6665" s="0" t="s">
        <v>52</v>
      </c>
      <c r="E6665" s="0" t="s">
        <v>3696</v>
      </c>
      <c r="F6665" s="0" t="n">
        <v>0.23</v>
      </c>
      <c r="G6665" s="0" t="n">
        <v>0</v>
      </c>
      <c r="H6665" s="0" t="n">
        <v>0</v>
      </c>
      <c r="I6665" s="0" t="n">
        <v>0.02</v>
      </c>
      <c r="J6665" s="0" t="n">
        <v>0.25</v>
      </c>
      <c r="N6665" s="0" t="s">
        <v>35</v>
      </c>
      <c r="P6665" s="0" t="n">
        <f aca="false">IF(AND(OR(Dashboard!$B$5="All",D6665=Dashboard!$B$5),OR(Dashboard!$D$5="All",N6665=Dashboard!$D$5),OR(AND(C6665&lt;&gt;"",C6665&gt;=Dashboard!$F$5,C6665&lt;=Dashboard!$H$5),AND(C6665="",Dashboard!$F$5&lt;=1980,Dashboard!$H$5&gt;=2016))),1,0)</f>
        <v>1</v>
      </c>
      <c r="Q6665" s="0" t="n">
        <f aca="false">J6665*P6665+ROW()*0.00000001</f>
        <v>0.25006665</v>
      </c>
    </row>
    <row r="6666" customFormat="false" ht="15" hidden="false" customHeight="false" outlineLevel="0" collapsed="false">
      <c r="A6666" s="0" t="s">
        <v>3545</v>
      </c>
      <c r="B6666" s="0" t="s">
        <v>64</v>
      </c>
      <c r="C6666" s="0" t="n">
        <v>2009</v>
      </c>
      <c r="D6666" s="0" t="s">
        <v>71</v>
      </c>
      <c r="E6666" s="0" t="s">
        <v>418</v>
      </c>
      <c r="F6666" s="0" t="n">
        <v>0.25</v>
      </c>
      <c r="G6666" s="0" t="n">
        <v>0</v>
      </c>
      <c r="H6666" s="0" t="n">
        <v>0</v>
      </c>
      <c r="I6666" s="0" t="n">
        <v>0</v>
      </c>
      <c r="J6666" s="0" t="n">
        <v>0.25</v>
      </c>
      <c r="N6666" s="0" t="s">
        <v>66</v>
      </c>
      <c r="P6666" s="0" t="n">
        <f aca="false">IF(AND(OR(Dashboard!$B$5="All",D6666=Dashboard!$B$5),OR(Dashboard!$D$5="All",N6666=Dashboard!$D$5),OR(AND(C6666&lt;&gt;"",C6666&gt;=Dashboard!$F$5,C6666&lt;=Dashboard!$H$5),AND(C6666="",Dashboard!$F$5&lt;=1980,Dashboard!$H$5&gt;=2016))),1,0)</f>
        <v>1</v>
      </c>
      <c r="Q6666" s="0" t="n">
        <f aca="false">J6666*P6666+ROW()*0.00000001</f>
        <v>0.25006666</v>
      </c>
    </row>
    <row r="6667" customFormat="false" ht="15" hidden="false" customHeight="false" outlineLevel="0" collapsed="false">
      <c r="A6667" s="0" t="s">
        <v>320</v>
      </c>
      <c r="B6667" s="0" t="s">
        <v>50</v>
      </c>
      <c r="C6667" s="0" t="n">
        <v>2010</v>
      </c>
      <c r="D6667" s="0" t="s">
        <v>52</v>
      </c>
      <c r="E6667" s="0" t="s">
        <v>124</v>
      </c>
      <c r="F6667" s="0" t="n">
        <v>0.21</v>
      </c>
      <c r="G6667" s="0" t="n">
        <v>0.02</v>
      </c>
      <c r="H6667" s="0" t="n">
        <v>0</v>
      </c>
      <c r="I6667" s="0" t="n">
        <v>0.02</v>
      </c>
      <c r="J6667" s="0" t="n">
        <v>0.25</v>
      </c>
      <c r="K6667" s="0" t="n">
        <v>64</v>
      </c>
      <c r="L6667" s="0" t="n">
        <v>6.6</v>
      </c>
      <c r="M6667" s="0" t="s">
        <v>125</v>
      </c>
      <c r="N6667" s="0" t="s">
        <v>35</v>
      </c>
      <c r="O6667" s="0" t="s">
        <v>67</v>
      </c>
      <c r="P6667" s="0" t="n">
        <f aca="false">IF(AND(OR(Dashboard!$B$5="All",D6667=Dashboard!$B$5),OR(Dashboard!$D$5="All",N6667=Dashboard!$D$5),OR(AND(C6667&lt;&gt;"",C6667&gt;=Dashboard!$F$5,C6667&lt;=Dashboard!$H$5),AND(C6667="",Dashboard!$F$5&lt;=1980,Dashboard!$H$5&gt;=2016))),1,0)</f>
        <v>1</v>
      </c>
      <c r="Q6667" s="0" t="n">
        <f aca="false">J6667*P6667+ROW()*0.00000001</f>
        <v>0.25006667</v>
      </c>
    </row>
    <row r="6668" customFormat="false" ht="15" hidden="false" customHeight="false" outlineLevel="0" collapsed="false">
      <c r="A6668" s="0" t="s">
        <v>4989</v>
      </c>
      <c r="B6668" s="0" t="s">
        <v>64</v>
      </c>
      <c r="C6668" s="0" t="n">
        <v>2007</v>
      </c>
      <c r="D6668" s="0" t="s">
        <v>41</v>
      </c>
      <c r="E6668" s="0" t="s">
        <v>418</v>
      </c>
      <c r="F6668" s="0" t="n">
        <v>0.23</v>
      </c>
      <c r="G6668" s="0" t="n">
        <v>0</v>
      </c>
      <c r="H6668" s="0" t="n">
        <v>0</v>
      </c>
      <c r="I6668" s="0" t="n">
        <v>0.02</v>
      </c>
      <c r="J6668" s="0" t="n">
        <v>0.25</v>
      </c>
      <c r="K6668" s="0" t="n">
        <v>78</v>
      </c>
      <c r="L6668" s="0" t="n">
        <v>7.3</v>
      </c>
      <c r="M6668" s="0" t="s">
        <v>36</v>
      </c>
      <c r="N6668" s="0" t="s">
        <v>66</v>
      </c>
      <c r="O6668" s="0" t="s">
        <v>37</v>
      </c>
      <c r="P6668" s="0" t="n">
        <f aca="false">IF(AND(OR(Dashboard!$B$5="All",D6668=Dashboard!$B$5),OR(Dashboard!$D$5="All",N6668=Dashboard!$D$5),OR(AND(C6668&lt;&gt;"",C6668&gt;=Dashboard!$F$5,C6668&lt;=Dashboard!$H$5),AND(C6668="",Dashboard!$F$5&lt;=1980,Dashboard!$H$5&gt;=2016))),1,0)</f>
        <v>1</v>
      </c>
      <c r="Q6668" s="0" t="n">
        <f aca="false">J6668*P6668+ROW()*0.00000001</f>
        <v>0.25006668</v>
      </c>
    </row>
    <row r="6669" customFormat="false" ht="15" hidden="false" customHeight="false" outlineLevel="0" collapsed="false">
      <c r="A6669" s="0" t="s">
        <v>1464</v>
      </c>
      <c r="B6669" s="0" t="s">
        <v>64</v>
      </c>
      <c r="C6669" s="0" t="n">
        <v>2006</v>
      </c>
      <c r="D6669" s="0" t="s">
        <v>41</v>
      </c>
      <c r="E6669" s="0" t="s">
        <v>418</v>
      </c>
      <c r="F6669" s="0" t="n">
        <v>0.22</v>
      </c>
      <c r="G6669" s="0" t="n">
        <v>0.01</v>
      </c>
      <c r="H6669" s="0" t="n">
        <v>0</v>
      </c>
      <c r="I6669" s="0" t="n">
        <v>0.02</v>
      </c>
      <c r="J6669" s="0" t="n">
        <v>0.25</v>
      </c>
      <c r="K6669" s="0" t="n">
        <v>65</v>
      </c>
      <c r="L6669" s="0" t="n">
        <v>6.1</v>
      </c>
      <c r="M6669" s="0" t="s">
        <v>36</v>
      </c>
      <c r="N6669" s="0" t="s">
        <v>66</v>
      </c>
      <c r="O6669" s="0" t="s">
        <v>67</v>
      </c>
      <c r="P6669" s="0" t="n">
        <f aca="false">IF(AND(OR(Dashboard!$B$5="All",D6669=Dashboard!$B$5),OR(Dashboard!$D$5="All",N6669=Dashboard!$D$5),OR(AND(C6669&lt;&gt;"",C6669&gt;=Dashboard!$F$5,C6669&lt;=Dashboard!$H$5),AND(C6669="",Dashboard!$F$5&lt;=1980,Dashboard!$H$5&gt;=2016))),1,0)</f>
        <v>1</v>
      </c>
      <c r="Q6669" s="0" t="n">
        <f aca="false">J6669*P6669+ROW()*0.00000001</f>
        <v>0.25006669</v>
      </c>
    </row>
    <row r="6670" customFormat="false" ht="15" hidden="false" customHeight="false" outlineLevel="0" collapsed="false">
      <c r="A6670" s="0" t="s">
        <v>4990</v>
      </c>
      <c r="B6670" s="0" t="s">
        <v>108</v>
      </c>
      <c r="C6670" s="0" t="n">
        <v>1998</v>
      </c>
      <c r="D6670" s="0" t="s">
        <v>34</v>
      </c>
      <c r="E6670" s="0" t="s">
        <v>420</v>
      </c>
      <c r="F6670" s="0" t="n">
        <v>0.2</v>
      </c>
      <c r="G6670" s="0" t="n">
        <v>0.05</v>
      </c>
      <c r="H6670" s="0" t="n">
        <v>0</v>
      </c>
      <c r="I6670" s="0" t="n">
        <v>0</v>
      </c>
      <c r="J6670" s="0" t="n">
        <v>0.25</v>
      </c>
      <c r="N6670" s="0" t="s">
        <v>35</v>
      </c>
      <c r="P6670" s="0" t="n">
        <f aca="false">IF(AND(OR(Dashboard!$B$5="All",D6670=Dashboard!$B$5),OR(Dashboard!$D$5="All",N6670=Dashboard!$D$5),OR(AND(C6670&lt;&gt;"",C6670&gt;=Dashboard!$F$5,C6670&lt;=Dashboard!$H$5),AND(C6670="",Dashboard!$F$5&lt;=1980,Dashboard!$H$5&gt;=2016))),1,0)</f>
        <v>1</v>
      </c>
      <c r="Q6670" s="0" t="n">
        <f aca="false">J6670*P6670+ROW()*0.00000001</f>
        <v>0.2500667</v>
      </c>
    </row>
    <row r="6671" customFormat="false" ht="15" hidden="false" customHeight="false" outlineLevel="0" collapsed="false">
      <c r="A6671" s="0" t="s">
        <v>1406</v>
      </c>
      <c r="B6671" s="0" t="s">
        <v>108</v>
      </c>
      <c r="C6671" s="0" t="n">
        <v>1997</v>
      </c>
      <c r="D6671" s="0" t="s">
        <v>52</v>
      </c>
      <c r="E6671" s="0" t="s">
        <v>72</v>
      </c>
      <c r="F6671" s="0" t="n">
        <v>0.2</v>
      </c>
      <c r="G6671" s="0" t="n">
        <v>0.05</v>
      </c>
      <c r="H6671" s="0" t="n">
        <v>0</v>
      </c>
      <c r="I6671" s="0" t="n">
        <v>0</v>
      </c>
      <c r="J6671" s="0" t="n">
        <v>0.25</v>
      </c>
      <c r="N6671" s="0" t="s">
        <v>35</v>
      </c>
      <c r="P6671" s="0" t="n">
        <f aca="false">IF(AND(OR(Dashboard!$B$5="All",D6671=Dashboard!$B$5),OR(Dashboard!$D$5="All",N6671=Dashboard!$D$5),OR(AND(C6671&lt;&gt;"",C6671&gt;=Dashboard!$F$5,C6671&lt;=Dashboard!$H$5),AND(C6671="",Dashboard!$F$5&lt;=1980,Dashboard!$H$5&gt;=2016))),1,0)</f>
        <v>1</v>
      </c>
      <c r="Q6671" s="0" t="n">
        <f aca="false">J6671*P6671+ROW()*0.00000001</f>
        <v>0.25006671</v>
      </c>
    </row>
    <row r="6672" customFormat="false" ht="15" hidden="false" customHeight="false" outlineLevel="0" collapsed="false">
      <c r="A6672" s="0" t="s">
        <v>4991</v>
      </c>
      <c r="B6672" s="0" t="s">
        <v>108</v>
      </c>
      <c r="C6672" s="0" t="n">
        <v>1997</v>
      </c>
      <c r="D6672" s="0" t="s">
        <v>41</v>
      </c>
      <c r="E6672" s="0" t="s">
        <v>1522</v>
      </c>
      <c r="F6672" s="0" t="n">
        <v>0.2</v>
      </c>
      <c r="G6672" s="0" t="n">
        <v>0.05</v>
      </c>
      <c r="H6672" s="0" t="n">
        <v>0</v>
      </c>
      <c r="I6672" s="0" t="n">
        <v>0</v>
      </c>
      <c r="J6672" s="0" t="n">
        <v>0.25</v>
      </c>
      <c r="N6672" s="0" t="s">
        <v>35</v>
      </c>
      <c r="P6672" s="0" t="n">
        <f aca="false">IF(AND(OR(Dashboard!$B$5="All",D6672=Dashboard!$B$5),OR(Dashboard!$D$5="All",N6672=Dashboard!$D$5),OR(AND(C6672&lt;&gt;"",C6672&gt;=Dashboard!$F$5,C6672&lt;=Dashboard!$H$5),AND(C6672="",Dashboard!$F$5&lt;=1980,Dashboard!$H$5&gt;=2016))),1,0)</f>
        <v>1</v>
      </c>
      <c r="Q6672" s="0" t="n">
        <f aca="false">J6672*P6672+ROW()*0.00000001</f>
        <v>0.25006672</v>
      </c>
    </row>
    <row r="6673" customFormat="false" ht="15" hidden="false" customHeight="false" outlineLevel="0" collapsed="false">
      <c r="A6673" s="0" t="s">
        <v>4992</v>
      </c>
      <c r="B6673" s="0" t="s">
        <v>108</v>
      </c>
      <c r="C6673" s="0" t="n">
        <v>1997</v>
      </c>
      <c r="D6673" s="0" t="s">
        <v>41</v>
      </c>
      <c r="E6673" s="0" t="s">
        <v>124</v>
      </c>
      <c r="F6673" s="0" t="n">
        <v>0.11</v>
      </c>
      <c r="G6673" s="0" t="n">
        <v>0.13</v>
      </c>
      <c r="H6673" s="0" t="n">
        <v>0</v>
      </c>
      <c r="I6673" s="0" t="n">
        <v>0.01</v>
      </c>
      <c r="J6673" s="0" t="n">
        <v>0.25</v>
      </c>
      <c r="N6673" s="0" t="s">
        <v>35</v>
      </c>
      <c r="P6673" s="0" t="n">
        <f aca="false">IF(AND(OR(Dashboard!$B$5="All",D6673=Dashboard!$B$5),OR(Dashboard!$D$5="All",N6673=Dashboard!$D$5),OR(AND(C6673&lt;&gt;"",C6673&gt;=Dashboard!$F$5,C6673&lt;=Dashboard!$H$5),AND(C6673="",Dashboard!$F$5&lt;=1980,Dashboard!$H$5&gt;=2016))),1,0)</f>
        <v>1</v>
      </c>
      <c r="Q6673" s="0" t="n">
        <f aca="false">J6673*P6673+ROW()*0.00000001</f>
        <v>0.25006673</v>
      </c>
    </row>
    <row r="6674" customFormat="false" ht="15" hidden="false" customHeight="false" outlineLevel="0" collapsed="false">
      <c r="A6674" s="0" t="s">
        <v>4993</v>
      </c>
      <c r="B6674" s="0" t="s">
        <v>108</v>
      </c>
      <c r="C6674" s="0" t="n">
        <v>1998</v>
      </c>
      <c r="D6674" s="0" t="s">
        <v>71</v>
      </c>
      <c r="E6674" s="0" t="s">
        <v>214</v>
      </c>
      <c r="F6674" s="0" t="n">
        <v>0.2</v>
      </c>
      <c r="G6674" s="0" t="n">
        <v>0.05</v>
      </c>
      <c r="H6674" s="0" t="n">
        <v>0</v>
      </c>
      <c r="I6674" s="0" t="n">
        <v>0</v>
      </c>
      <c r="J6674" s="0" t="n">
        <v>0.25</v>
      </c>
      <c r="N6674" s="0" t="s">
        <v>35</v>
      </c>
      <c r="P6674" s="0" t="n">
        <f aca="false">IF(AND(OR(Dashboard!$B$5="All",D6674=Dashboard!$B$5),OR(Dashboard!$D$5="All",N6674=Dashboard!$D$5),OR(AND(C6674&lt;&gt;"",C6674&gt;=Dashboard!$F$5,C6674&lt;=Dashboard!$H$5),AND(C6674="",Dashboard!$F$5&lt;=1980,Dashboard!$H$5&gt;=2016))),1,0)</f>
        <v>1</v>
      </c>
      <c r="Q6674" s="0" t="n">
        <f aca="false">J6674*P6674+ROW()*0.00000001</f>
        <v>0.25006674</v>
      </c>
    </row>
    <row r="6675" customFormat="false" ht="15" hidden="false" customHeight="false" outlineLevel="0" collapsed="false">
      <c r="A6675" s="0" t="s">
        <v>4994</v>
      </c>
      <c r="B6675" s="0" t="s">
        <v>108</v>
      </c>
      <c r="C6675" s="0" t="n">
        <v>1997</v>
      </c>
      <c r="D6675" s="0" t="s">
        <v>34</v>
      </c>
      <c r="E6675" s="0" t="s">
        <v>649</v>
      </c>
      <c r="F6675" s="0" t="n">
        <v>0.23</v>
      </c>
      <c r="G6675" s="0" t="n">
        <v>0.02</v>
      </c>
      <c r="H6675" s="0" t="n">
        <v>0</v>
      </c>
      <c r="I6675" s="0" t="n">
        <v>0</v>
      </c>
      <c r="J6675" s="0" t="n">
        <v>0.25</v>
      </c>
      <c r="N6675" s="0" t="s">
        <v>35</v>
      </c>
      <c r="P6675" s="0" t="n">
        <f aca="false">IF(AND(OR(Dashboard!$B$5="All",D6675=Dashboard!$B$5),OR(Dashboard!$D$5="All",N6675=Dashboard!$D$5),OR(AND(C6675&lt;&gt;"",C6675&gt;=Dashboard!$F$5,C6675&lt;=Dashboard!$H$5),AND(C6675="",Dashboard!$F$5&lt;=1980,Dashboard!$H$5&gt;=2016))),1,0)</f>
        <v>1</v>
      </c>
      <c r="Q6675" s="0" t="n">
        <f aca="false">J6675*P6675+ROW()*0.00000001</f>
        <v>0.25006675</v>
      </c>
    </row>
    <row r="6676" customFormat="false" ht="15" hidden="false" customHeight="false" outlineLevel="0" collapsed="false">
      <c r="A6676" s="0" t="s">
        <v>4995</v>
      </c>
      <c r="B6676" s="0" t="s">
        <v>108</v>
      </c>
      <c r="C6676" s="0" t="n">
        <v>1999</v>
      </c>
      <c r="D6676" s="0" t="s">
        <v>34</v>
      </c>
      <c r="E6676" s="0" t="s">
        <v>35</v>
      </c>
      <c r="F6676" s="0" t="n">
        <v>0.2</v>
      </c>
      <c r="G6676" s="0" t="n">
        <v>0.05</v>
      </c>
      <c r="H6676" s="0" t="n">
        <v>0</v>
      </c>
      <c r="I6676" s="0" t="n">
        <v>0</v>
      </c>
      <c r="J6676" s="0" t="n">
        <v>0.25</v>
      </c>
      <c r="N6676" s="0" t="s">
        <v>35</v>
      </c>
      <c r="P6676" s="0" t="n">
        <f aca="false">IF(AND(OR(Dashboard!$B$5="All",D6676=Dashboard!$B$5),OR(Dashboard!$D$5="All",N6676=Dashboard!$D$5),OR(AND(C6676&lt;&gt;"",C6676&gt;=Dashboard!$F$5,C6676&lt;=Dashboard!$H$5),AND(C6676="",Dashboard!$F$5&lt;=1980,Dashboard!$H$5&gt;=2016))),1,0)</f>
        <v>1</v>
      </c>
      <c r="Q6676" s="0" t="n">
        <f aca="false">J6676*P6676+ROW()*0.00000001</f>
        <v>0.25006676</v>
      </c>
    </row>
    <row r="6677" customFormat="false" ht="15" hidden="false" customHeight="false" outlineLevel="0" collapsed="false">
      <c r="A6677" s="0" t="s">
        <v>4996</v>
      </c>
      <c r="B6677" s="0" t="s">
        <v>108</v>
      </c>
      <c r="C6677" s="0" t="n">
        <v>1999</v>
      </c>
      <c r="D6677" s="0" t="s">
        <v>46</v>
      </c>
      <c r="E6677" s="0" t="s">
        <v>220</v>
      </c>
      <c r="F6677" s="0" t="n">
        <v>0.16</v>
      </c>
      <c r="G6677" s="0" t="n">
        <v>0.04</v>
      </c>
      <c r="H6677" s="0" t="n">
        <v>0.05</v>
      </c>
      <c r="I6677" s="0" t="n">
        <v>0</v>
      </c>
      <c r="J6677" s="0" t="n">
        <v>0.25</v>
      </c>
      <c r="N6677" s="0" t="s">
        <v>35</v>
      </c>
      <c r="P6677" s="0" t="n">
        <f aca="false">IF(AND(OR(Dashboard!$B$5="All",D6677=Dashboard!$B$5),OR(Dashboard!$D$5="All",N6677=Dashboard!$D$5),OR(AND(C6677&lt;&gt;"",C6677&gt;=Dashboard!$F$5,C6677&lt;=Dashboard!$H$5),AND(C6677="",Dashboard!$F$5&lt;=1980,Dashboard!$H$5&gt;=2016))),1,0)</f>
        <v>1</v>
      </c>
      <c r="Q6677" s="0" t="n">
        <f aca="false">J6677*P6677+ROW()*0.00000001</f>
        <v>0.25006677</v>
      </c>
    </row>
    <row r="6678" customFormat="false" ht="15" hidden="false" customHeight="false" outlineLevel="0" collapsed="false">
      <c r="A6678" s="0" t="s">
        <v>2870</v>
      </c>
      <c r="B6678" s="0" t="s">
        <v>108</v>
      </c>
      <c r="C6678" s="0" t="n">
        <v>1999</v>
      </c>
      <c r="D6678" s="0" t="s">
        <v>34</v>
      </c>
      <c r="E6678" s="0" t="s">
        <v>649</v>
      </c>
      <c r="F6678" s="0" t="n">
        <v>0.23</v>
      </c>
      <c r="G6678" s="0" t="n">
        <v>0.02</v>
      </c>
      <c r="H6678" s="0" t="n">
        <v>0</v>
      </c>
      <c r="I6678" s="0" t="n">
        <v>0</v>
      </c>
      <c r="J6678" s="0" t="n">
        <v>0.25</v>
      </c>
      <c r="N6678" s="0" t="s">
        <v>35</v>
      </c>
      <c r="P6678" s="0" t="n">
        <f aca="false">IF(AND(OR(Dashboard!$B$5="All",D6678=Dashboard!$B$5),OR(Dashboard!$D$5="All",N6678=Dashboard!$D$5),OR(AND(C6678&lt;&gt;"",C6678&gt;=Dashboard!$F$5,C6678&lt;=Dashboard!$H$5),AND(C6678="",Dashboard!$F$5&lt;=1980,Dashboard!$H$5&gt;=2016))),1,0)</f>
        <v>1</v>
      </c>
      <c r="Q6678" s="0" t="n">
        <f aca="false">J6678*P6678+ROW()*0.00000001</f>
        <v>0.25006678</v>
      </c>
    </row>
    <row r="6679" customFormat="false" ht="15" hidden="false" customHeight="false" outlineLevel="0" collapsed="false">
      <c r="A6679" s="0" t="s">
        <v>4227</v>
      </c>
      <c r="B6679" s="0" t="s">
        <v>70</v>
      </c>
      <c r="C6679" s="0" t="n">
        <v>2014</v>
      </c>
      <c r="D6679" s="0" t="s">
        <v>52</v>
      </c>
      <c r="E6679" s="0" t="s">
        <v>154</v>
      </c>
      <c r="F6679" s="0" t="n">
        <v>0.09</v>
      </c>
      <c r="G6679" s="0" t="n">
        <v>0.03</v>
      </c>
      <c r="H6679" s="0" t="n">
        <v>0.1</v>
      </c>
      <c r="I6679" s="0" t="n">
        <v>0.03</v>
      </c>
      <c r="J6679" s="0" t="n">
        <v>0.25</v>
      </c>
      <c r="K6679" s="0" t="n">
        <v>78</v>
      </c>
      <c r="L6679" s="0" t="n">
        <v>8.6</v>
      </c>
      <c r="M6679" s="0" t="s">
        <v>103</v>
      </c>
      <c r="N6679" s="0" t="s">
        <v>74</v>
      </c>
      <c r="O6679" s="0" t="s">
        <v>37</v>
      </c>
      <c r="P6679" s="0" t="n">
        <f aca="false">IF(AND(OR(Dashboard!$B$5="All",D6679=Dashboard!$B$5),OR(Dashboard!$D$5="All",N6679=Dashboard!$D$5),OR(AND(C6679&lt;&gt;"",C6679&gt;=Dashboard!$F$5,C6679&lt;=Dashboard!$H$5),AND(C6679="",Dashboard!$F$5&lt;=1980,Dashboard!$H$5&gt;=2016))),1,0)</f>
        <v>1</v>
      </c>
      <c r="Q6679" s="0" t="n">
        <f aca="false">J6679*P6679+ROW()*0.00000001</f>
        <v>0.25006679</v>
      </c>
    </row>
    <row r="6680" customFormat="false" ht="15" hidden="false" customHeight="false" outlineLevel="0" collapsed="false">
      <c r="A6680" s="0" t="s">
        <v>4997</v>
      </c>
      <c r="B6680" s="0" t="s">
        <v>50</v>
      </c>
      <c r="C6680" s="0" t="n">
        <v>2009</v>
      </c>
      <c r="D6680" s="0" t="s">
        <v>46</v>
      </c>
      <c r="E6680" s="0" t="s">
        <v>1173</v>
      </c>
      <c r="F6680" s="0" t="n">
        <v>0.07</v>
      </c>
      <c r="G6680" s="0" t="n">
        <v>0.03</v>
      </c>
      <c r="H6680" s="0" t="n">
        <v>0.14</v>
      </c>
      <c r="I6680" s="0" t="n">
        <v>0.01</v>
      </c>
      <c r="J6680" s="0" t="n">
        <v>0.25</v>
      </c>
      <c r="K6680" s="0" t="n">
        <v>36</v>
      </c>
      <c r="M6680" s="0" t="s">
        <v>36</v>
      </c>
      <c r="N6680" s="0" t="s">
        <v>35</v>
      </c>
      <c r="O6680" s="0" t="s">
        <v>177</v>
      </c>
      <c r="P6680" s="0" t="n">
        <f aca="false">IF(AND(OR(Dashboard!$B$5="All",D6680=Dashboard!$B$5),OR(Dashboard!$D$5="All",N6680=Dashboard!$D$5),OR(AND(C6680&lt;&gt;"",C6680&gt;=Dashboard!$F$5,C6680&lt;=Dashboard!$H$5),AND(C6680="",Dashboard!$F$5&lt;=1980,Dashboard!$H$5&gt;=2016))),1,0)</f>
        <v>1</v>
      </c>
      <c r="Q6680" s="0" t="n">
        <f aca="false">J6680*P6680+ROW()*0.00000001</f>
        <v>0.2500668</v>
      </c>
    </row>
    <row r="6681" customFormat="false" ht="15" hidden="false" customHeight="false" outlineLevel="0" collapsed="false">
      <c r="A6681" s="0" t="s">
        <v>4998</v>
      </c>
      <c r="B6681" s="0" t="s">
        <v>33</v>
      </c>
      <c r="C6681" s="0" t="n">
        <v>2008</v>
      </c>
      <c r="D6681" s="0" t="s">
        <v>52</v>
      </c>
      <c r="E6681" s="0" t="s">
        <v>1173</v>
      </c>
      <c r="F6681" s="0" t="n">
        <v>0</v>
      </c>
      <c r="G6681" s="0" t="n">
        <v>0</v>
      </c>
      <c r="H6681" s="0" t="n">
        <v>0.25</v>
      </c>
      <c r="I6681" s="0" t="n">
        <v>0</v>
      </c>
      <c r="J6681" s="0" t="n">
        <v>0.25</v>
      </c>
      <c r="M6681" s="0" t="s">
        <v>125</v>
      </c>
      <c r="N6681" s="0" t="s">
        <v>35</v>
      </c>
      <c r="P6681" s="0" t="n">
        <f aca="false">IF(AND(OR(Dashboard!$B$5="All",D6681=Dashboard!$B$5),OR(Dashboard!$D$5="All",N6681=Dashboard!$D$5),OR(AND(C6681&lt;&gt;"",C6681&gt;=Dashboard!$F$5,C6681&lt;=Dashboard!$H$5),AND(C6681="",Dashboard!$F$5&lt;=1980,Dashboard!$H$5&gt;=2016))),1,0)</f>
        <v>1</v>
      </c>
      <c r="Q6681" s="0" t="n">
        <f aca="false">J6681*P6681+ROW()*0.00000001</f>
        <v>0.25006681</v>
      </c>
    </row>
    <row r="6682" customFormat="false" ht="15" hidden="false" customHeight="false" outlineLevel="0" collapsed="false">
      <c r="A6682" s="0" t="s">
        <v>2293</v>
      </c>
      <c r="B6682" s="0" t="s">
        <v>64</v>
      </c>
      <c r="C6682" s="0" t="n">
        <v>2008</v>
      </c>
      <c r="D6682" s="0" t="s">
        <v>71</v>
      </c>
      <c r="E6682" s="0" t="s">
        <v>91</v>
      </c>
      <c r="F6682" s="0" t="n">
        <v>0.12</v>
      </c>
      <c r="G6682" s="0" t="n">
        <v>0.1</v>
      </c>
      <c r="H6682" s="0" t="n">
        <v>0</v>
      </c>
      <c r="I6682" s="0" t="n">
        <v>0.03</v>
      </c>
      <c r="J6682" s="0" t="n">
        <v>0.25</v>
      </c>
      <c r="K6682" s="0" t="n">
        <v>62</v>
      </c>
      <c r="M6682" s="0" t="s">
        <v>125</v>
      </c>
      <c r="N6682" s="0" t="s">
        <v>66</v>
      </c>
      <c r="O6682" s="0" t="s">
        <v>67</v>
      </c>
      <c r="P6682" s="0" t="n">
        <f aca="false">IF(AND(OR(Dashboard!$B$5="All",D6682=Dashboard!$B$5),OR(Dashboard!$D$5="All",N6682=Dashboard!$D$5),OR(AND(C6682&lt;&gt;"",C6682&gt;=Dashboard!$F$5,C6682&lt;=Dashboard!$H$5),AND(C6682="",Dashboard!$F$5&lt;=1980,Dashboard!$H$5&gt;=2016))),1,0)</f>
        <v>1</v>
      </c>
      <c r="Q6682" s="0" t="n">
        <f aca="false">J6682*P6682+ROW()*0.00000001</f>
        <v>0.25006682</v>
      </c>
    </row>
    <row r="6683" customFormat="false" ht="15" hidden="false" customHeight="false" outlineLevel="0" collapsed="false">
      <c r="A6683" s="0" t="s">
        <v>846</v>
      </c>
      <c r="B6683" s="0" t="s">
        <v>152</v>
      </c>
      <c r="C6683" s="0" t="n">
        <v>2013</v>
      </c>
      <c r="D6683" s="0" t="s">
        <v>41</v>
      </c>
      <c r="E6683" s="0" t="s">
        <v>142</v>
      </c>
      <c r="F6683" s="0" t="n">
        <v>0.04</v>
      </c>
      <c r="G6683" s="0" t="n">
        <v>0.19</v>
      </c>
      <c r="H6683" s="0" t="n">
        <v>0</v>
      </c>
      <c r="I6683" s="0" t="n">
        <v>0.02</v>
      </c>
      <c r="J6683" s="0" t="n">
        <v>0.25</v>
      </c>
      <c r="K6683" s="0" t="n">
        <v>76</v>
      </c>
      <c r="L6683" s="0" t="n">
        <v>3.3</v>
      </c>
      <c r="M6683" s="0" t="s">
        <v>125</v>
      </c>
      <c r="N6683" s="0" t="s">
        <v>152</v>
      </c>
      <c r="O6683" s="0" t="s">
        <v>37</v>
      </c>
      <c r="P6683" s="0" t="n">
        <f aca="false">IF(AND(OR(Dashboard!$B$5="All",D6683=Dashboard!$B$5),OR(Dashboard!$D$5="All",N6683=Dashboard!$D$5),OR(AND(C6683&lt;&gt;"",C6683&gt;=Dashboard!$F$5,C6683&lt;=Dashboard!$H$5),AND(C6683="",Dashboard!$F$5&lt;=1980,Dashboard!$H$5&gt;=2016))),1,0)</f>
        <v>1</v>
      </c>
      <c r="Q6683" s="0" t="n">
        <f aca="false">J6683*P6683+ROW()*0.00000001</f>
        <v>0.25006683</v>
      </c>
    </row>
    <row r="6684" customFormat="false" ht="15" hidden="false" customHeight="false" outlineLevel="0" collapsed="false">
      <c r="A6684" s="0" t="s">
        <v>4999</v>
      </c>
      <c r="B6684" s="0" t="s">
        <v>76</v>
      </c>
      <c r="C6684" s="0" t="n">
        <v>2008</v>
      </c>
      <c r="D6684" s="0" t="s">
        <v>71</v>
      </c>
      <c r="E6684" s="0" t="s">
        <v>293</v>
      </c>
      <c r="F6684" s="0" t="n">
        <v>0.12</v>
      </c>
      <c r="G6684" s="0" t="n">
        <v>0.1</v>
      </c>
      <c r="H6684" s="0" t="n">
        <v>0</v>
      </c>
      <c r="I6684" s="0" t="n">
        <v>0.03</v>
      </c>
      <c r="J6684" s="0" t="n">
        <v>0.25</v>
      </c>
      <c r="K6684" s="0" t="n">
        <v>38</v>
      </c>
      <c r="L6684" s="0" t="n">
        <v>6.8</v>
      </c>
      <c r="M6684" s="0" t="s">
        <v>103</v>
      </c>
      <c r="N6684" s="0" t="s">
        <v>74</v>
      </c>
      <c r="O6684" s="0" t="s">
        <v>177</v>
      </c>
      <c r="P6684" s="0" t="n">
        <f aca="false">IF(AND(OR(Dashboard!$B$5="All",D6684=Dashboard!$B$5),OR(Dashboard!$D$5="All",N6684=Dashboard!$D$5),OR(AND(C6684&lt;&gt;"",C6684&gt;=Dashboard!$F$5,C6684&lt;=Dashboard!$H$5),AND(C6684="",Dashboard!$F$5&lt;=1980,Dashboard!$H$5&gt;=2016))),1,0)</f>
        <v>1</v>
      </c>
      <c r="Q6684" s="0" t="n">
        <f aca="false">J6684*P6684+ROW()*0.00000001</f>
        <v>0.25006684</v>
      </c>
    </row>
    <row r="6685" customFormat="false" ht="15" hidden="false" customHeight="false" outlineLevel="0" collapsed="false">
      <c r="A6685" s="0" t="s">
        <v>860</v>
      </c>
      <c r="B6685" s="0" t="s">
        <v>186</v>
      </c>
      <c r="C6685" s="0" t="n">
        <v>2003</v>
      </c>
      <c r="D6685" s="0" t="s">
        <v>102</v>
      </c>
      <c r="E6685" s="0" t="s">
        <v>142</v>
      </c>
      <c r="F6685" s="0" t="n">
        <v>0.19</v>
      </c>
      <c r="G6685" s="0" t="n">
        <v>0.05</v>
      </c>
      <c r="H6685" s="0" t="n">
        <v>0</v>
      </c>
      <c r="I6685" s="0" t="n">
        <v>0.01</v>
      </c>
      <c r="J6685" s="0" t="n">
        <v>0.25</v>
      </c>
      <c r="K6685" s="0" t="n">
        <v>81</v>
      </c>
      <c r="L6685" s="0" t="n">
        <v>8.5</v>
      </c>
      <c r="M6685" s="0" t="s">
        <v>103</v>
      </c>
      <c r="N6685" s="0" t="s">
        <v>35</v>
      </c>
      <c r="O6685" s="0" t="s">
        <v>42</v>
      </c>
      <c r="P6685" s="0" t="n">
        <f aca="false">IF(AND(OR(Dashboard!$B$5="All",D6685=Dashboard!$B$5),OR(Dashboard!$D$5="All",N6685=Dashboard!$D$5),OR(AND(C6685&lt;&gt;"",C6685&gt;=Dashboard!$F$5,C6685&lt;=Dashboard!$H$5),AND(C6685="",Dashboard!$F$5&lt;=1980,Dashboard!$H$5&gt;=2016))),1,0)</f>
        <v>1</v>
      </c>
      <c r="Q6685" s="0" t="n">
        <f aca="false">J6685*P6685+ROW()*0.00000001</f>
        <v>0.25006685</v>
      </c>
    </row>
    <row r="6686" customFormat="false" ht="15" hidden="false" customHeight="false" outlineLevel="0" collapsed="false">
      <c r="A6686" s="0" t="s">
        <v>5000</v>
      </c>
      <c r="B6686" s="0" t="s">
        <v>76</v>
      </c>
      <c r="C6686" s="0" t="n">
        <v>2005</v>
      </c>
      <c r="D6686" s="0" t="s">
        <v>16</v>
      </c>
      <c r="E6686" s="0" t="s">
        <v>418</v>
      </c>
      <c r="F6686" s="0" t="n">
        <v>0.12</v>
      </c>
      <c r="G6686" s="0" t="n">
        <v>0.1</v>
      </c>
      <c r="H6686" s="0" t="n">
        <v>0</v>
      </c>
      <c r="I6686" s="0" t="n">
        <v>0.03</v>
      </c>
      <c r="J6686" s="0" t="n">
        <v>0.25</v>
      </c>
      <c r="N6686" s="0" t="s">
        <v>74</v>
      </c>
      <c r="P6686" s="0" t="n">
        <f aca="false">IF(AND(OR(Dashboard!$B$5="All",D6686=Dashboard!$B$5),OR(Dashboard!$D$5="All",N6686=Dashboard!$D$5),OR(AND(C6686&lt;&gt;"",C6686&gt;=Dashboard!$F$5,C6686&lt;=Dashboard!$H$5),AND(C6686="",Dashboard!$F$5&lt;=1980,Dashboard!$H$5&gt;=2016))),1,0)</f>
        <v>1</v>
      </c>
      <c r="Q6686" s="0" t="n">
        <f aca="false">J6686*P6686+ROW()*0.00000001</f>
        <v>0.25006686</v>
      </c>
    </row>
    <row r="6687" customFormat="false" ht="15" hidden="false" customHeight="false" outlineLevel="0" collapsed="false">
      <c r="A6687" s="0" t="s">
        <v>5001</v>
      </c>
      <c r="B6687" s="0" t="s">
        <v>117</v>
      </c>
      <c r="C6687" s="0" t="n">
        <v>1996</v>
      </c>
      <c r="D6687" s="0" t="s">
        <v>41</v>
      </c>
      <c r="E6687" s="0" t="s">
        <v>89</v>
      </c>
      <c r="F6687" s="0" t="n">
        <v>0</v>
      </c>
      <c r="G6687" s="0" t="n">
        <v>0</v>
      </c>
      <c r="H6687" s="0" t="n">
        <v>0.23</v>
      </c>
      <c r="I6687" s="0" t="n">
        <v>0.02</v>
      </c>
      <c r="J6687" s="0" t="n">
        <v>0.25</v>
      </c>
      <c r="N6687" s="0" t="s">
        <v>74</v>
      </c>
      <c r="P6687" s="0" t="n">
        <f aca="false">IF(AND(OR(Dashboard!$B$5="All",D6687=Dashboard!$B$5),OR(Dashboard!$D$5="All",N6687=Dashboard!$D$5),OR(AND(C6687&lt;&gt;"",C6687&gt;=Dashboard!$F$5,C6687&lt;=Dashboard!$H$5),AND(C6687="",Dashboard!$F$5&lt;=1980,Dashboard!$H$5&gt;=2016))),1,0)</f>
        <v>1</v>
      </c>
      <c r="Q6687" s="0" t="n">
        <f aca="false">J6687*P6687+ROW()*0.00000001</f>
        <v>0.25006687</v>
      </c>
    </row>
    <row r="6688" customFormat="false" ht="15" hidden="false" customHeight="false" outlineLevel="0" collapsed="false">
      <c r="A6688" s="0" t="s">
        <v>1288</v>
      </c>
      <c r="B6688" s="0" t="s">
        <v>144</v>
      </c>
      <c r="C6688" s="0" t="n">
        <v>2005</v>
      </c>
      <c r="D6688" s="0" t="s">
        <v>58</v>
      </c>
      <c r="E6688" s="0" t="s">
        <v>142</v>
      </c>
      <c r="F6688" s="0" t="n">
        <v>0.19</v>
      </c>
      <c r="G6688" s="0" t="n">
        <v>0.05</v>
      </c>
      <c r="H6688" s="0" t="n">
        <v>0</v>
      </c>
      <c r="I6688" s="0" t="n">
        <v>0.01</v>
      </c>
      <c r="J6688" s="0" t="n">
        <v>0.25</v>
      </c>
      <c r="K6688" s="0" t="n">
        <v>75</v>
      </c>
      <c r="L6688" s="0" t="n">
        <v>7.1</v>
      </c>
      <c r="M6688" s="0" t="s">
        <v>103</v>
      </c>
      <c r="N6688" s="0" t="s">
        <v>66</v>
      </c>
      <c r="O6688" s="0" t="s">
        <v>37</v>
      </c>
      <c r="P6688" s="0" t="n">
        <f aca="false">IF(AND(OR(Dashboard!$B$5="All",D6688=Dashboard!$B$5),OR(Dashboard!$D$5="All",N6688=Dashboard!$D$5),OR(AND(C6688&lt;&gt;"",C6688&gt;=Dashboard!$F$5,C6688&lt;=Dashboard!$H$5),AND(C6688="",Dashboard!$F$5&lt;=1980,Dashboard!$H$5&gt;=2016))),1,0)</f>
        <v>1</v>
      </c>
      <c r="Q6688" s="0" t="n">
        <f aca="false">J6688*P6688+ROW()*0.00000001</f>
        <v>0.25006688</v>
      </c>
    </row>
    <row r="6689" customFormat="false" ht="15" hidden="false" customHeight="false" outlineLevel="0" collapsed="false">
      <c r="A6689" s="0" t="s">
        <v>3654</v>
      </c>
      <c r="B6689" s="0" t="s">
        <v>33</v>
      </c>
      <c r="C6689" s="0" t="n">
        <v>2008</v>
      </c>
      <c r="D6689" s="0" t="s">
        <v>71</v>
      </c>
      <c r="E6689" s="0" t="s">
        <v>91</v>
      </c>
      <c r="F6689" s="0" t="n">
        <v>0.22</v>
      </c>
      <c r="G6689" s="0" t="n">
        <v>0.01</v>
      </c>
      <c r="H6689" s="0" t="n">
        <v>0</v>
      </c>
      <c r="I6689" s="0" t="n">
        <v>0.02</v>
      </c>
      <c r="J6689" s="0" t="n">
        <v>0.25</v>
      </c>
      <c r="K6689" s="0" t="n">
        <v>63</v>
      </c>
      <c r="L6689" s="0" t="n">
        <v>6.9</v>
      </c>
      <c r="M6689" s="0" t="s">
        <v>103</v>
      </c>
      <c r="N6689" s="0" t="s">
        <v>35</v>
      </c>
      <c r="O6689" s="0" t="s">
        <v>67</v>
      </c>
      <c r="P6689" s="0" t="n">
        <f aca="false">IF(AND(OR(Dashboard!$B$5="All",D6689=Dashboard!$B$5),OR(Dashboard!$D$5="All",N6689=Dashboard!$D$5),OR(AND(C6689&lt;&gt;"",C6689&gt;=Dashboard!$F$5,C6689&lt;=Dashboard!$H$5),AND(C6689="",Dashboard!$F$5&lt;=1980,Dashboard!$H$5&gt;=2016))),1,0)</f>
        <v>1</v>
      </c>
      <c r="Q6689" s="0" t="n">
        <f aca="false">J6689*P6689+ROW()*0.00000001</f>
        <v>0.25006689</v>
      </c>
    </row>
    <row r="6690" customFormat="false" ht="15" hidden="false" customHeight="false" outlineLevel="0" collapsed="false">
      <c r="A6690" s="0" t="s">
        <v>5002</v>
      </c>
      <c r="B6690" s="0" t="s">
        <v>117</v>
      </c>
      <c r="C6690" s="0" t="n">
        <v>1998</v>
      </c>
      <c r="D6690" s="0" t="s">
        <v>52</v>
      </c>
      <c r="E6690" s="0" t="s">
        <v>2089</v>
      </c>
      <c r="F6690" s="0" t="n">
        <v>0.14</v>
      </c>
      <c r="G6690" s="0" t="n">
        <v>0.09</v>
      </c>
      <c r="H6690" s="0" t="n">
        <v>0</v>
      </c>
      <c r="I6690" s="0" t="n">
        <v>0.02</v>
      </c>
      <c r="J6690" s="0" t="n">
        <v>0.25</v>
      </c>
      <c r="N6690" s="0" t="s">
        <v>74</v>
      </c>
      <c r="P6690" s="0" t="n">
        <f aca="false">IF(AND(OR(Dashboard!$B$5="All",D6690=Dashboard!$B$5),OR(Dashboard!$D$5="All",N6690=Dashboard!$D$5),OR(AND(C6690&lt;&gt;"",C6690&gt;=Dashboard!$F$5,C6690&lt;=Dashboard!$H$5),AND(C6690="",Dashboard!$F$5&lt;=1980,Dashboard!$H$5&gt;=2016))),1,0)</f>
        <v>1</v>
      </c>
      <c r="Q6690" s="0" t="n">
        <f aca="false">J6690*P6690+ROW()*0.00000001</f>
        <v>0.2500669</v>
      </c>
    </row>
    <row r="6691" customFormat="false" ht="15" hidden="false" customHeight="false" outlineLevel="0" collapsed="false">
      <c r="A6691" s="0" t="s">
        <v>5003</v>
      </c>
      <c r="B6691" s="0" t="s">
        <v>70</v>
      </c>
      <c r="C6691" s="0" t="n">
        <v>2013</v>
      </c>
      <c r="D6691" s="0" t="s">
        <v>56</v>
      </c>
      <c r="E6691" s="0" t="s">
        <v>72</v>
      </c>
      <c r="F6691" s="0" t="n">
        <v>0.08</v>
      </c>
      <c r="G6691" s="0" t="n">
        <v>0.13</v>
      </c>
      <c r="H6691" s="0" t="n">
        <v>0</v>
      </c>
      <c r="I6691" s="0" t="n">
        <v>0.04</v>
      </c>
      <c r="J6691" s="0" t="n">
        <v>0.25</v>
      </c>
      <c r="K6691" s="0" t="n">
        <v>69</v>
      </c>
      <c r="L6691" s="0" t="n">
        <v>6.7</v>
      </c>
      <c r="M6691" s="0" t="s">
        <v>73</v>
      </c>
      <c r="N6691" s="0" t="s">
        <v>74</v>
      </c>
      <c r="O6691" s="0" t="s">
        <v>67</v>
      </c>
      <c r="P6691" s="0" t="n">
        <f aca="false">IF(AND(OR(Dashboard!$B$5="All",D6691=Dashboard!$B$5),OR(Dashboard!$D$5="All",N6691=Dashboard!$D$5),OR(AND(C6691&lt;&gt;"",C6691&gt;=Dashboard!$F$5,C6691&lt;=Dashboard!$H$5),AND(C6691="",Dashboard!$F$5&lt;=1980,Dashboard!$H$5&gt;=2016))),1,0)</f>
        <v>1</v>
      </c>
      <c r="Q6691" s="0" t="n">
        <f aca="false">J6691*P6691+ROW()*0.00000001</f>
        <v>0.25006691</v>
      </c>
    </row>
    <row r="6692" customFormat="false" ht="15" hidden="false" customHeight="false" outlineLevel="0" collapsed="false">
      <c r="A6692" s="0" t="s">
        <v>5004</v>
      </c>
      <c r="B6692" s="0" t="s">
        <v>76</v>
      </c>
      <c r="C6692" s="0" t="n">
        <v>2003</v>
      </c>
      <c r="D6692" s="0" t="s">
        <v>34</v>
      </c>
      <c r="E6692" s="0" t="s">
        <v>154</v>
      </c>
      <c r="F6692" s="0" t="n">
        <v>0.12</v>
      </c>
      <c r="G6692" s="0" t="n">
        <v>0.1</v>
      </c>
      <c r="H6692" s="0" t="n">
        <v>0</v>
      </c>
      <c r="I6692" s="0" t="n">
        <v>0.03</v>
      </c>
      <c r="J6692" s="0" t="n">
        <v>0.25</v>
      </c>
      <c r="K6692" s="0" t="n">
        <v>87</v>
      </c>
      <c r="L6692" s="0" t="n">
        <v>8.7</v>
      </c>
      <c r="M6692" s="0" t="s">
        <v>36</v>
      </c>
      <c r="N6692" s="0" t="s">
        <v>74</v>
      </c>
      <c r="O6692" s="0" t="s">
        <v>42</v>
      </c>
      <c r="P6692" s="0" t="n">
        <f aca="false">IF(AND(OR(Dashboard!$B$5="All",D6692=Dashboard!$B$5),OR(Dashboard!$D$5="All",N6692=Dashboard!$D$5),OR(AND(C6692&lt;&gt;"",C6692&gt;=Dashboard!$F$5,C6692&lt;=Dashboard!$H$5),AND(C6692="",Dashboard!$F$5&lt;=1980,Dashboard!$H$5&gt;=2016))),1,0)</f>
        <v>1</v>
      </c>
      <c r="Q6692" s="0" t="n">
        <f aca="false">J6692*P6692+ROW()*0.00000001</f>
        <v>0.25006692</v>
      </c>
    </row>
    <row r="6693" customFormat="false" ht="15" hidden="false" customHeight="false" outlineLevel="0" collapsed="false">
      <c r="A6693" s="0" t="s">
        <v>2477</v>
      </c>
      <c r="B6693" s="0" t="s">
        <v>33</v>
      </c>
      <c r="C6693" s="0" t="n">
        <v>2007</v>
      </c>
      <c r="D6693" s="0" t="s">
        <v>34</v>
      </c>
      <c r="E6693" s="0" t="s">
        <v>91</v>
      </c>
      <c r="F6693" s="0" t="n">
        <v>0.22</v>
      </c>
      <c r="G6693" s="0" t="n">
        <v>0.01</v>
      </c>
      <c r="H6693" s="0" t="n">
        <v>0</v>
      </c>
      <c r="I6693" s="0" t="n">
        <v>0.02</v>
      </c>
      <c r="J6693" s="0" t="n">
        <v>0.25</v>
      </c>
      <c r="K6693" s="0" t="n">
        <v>57</v>
      </c>
      <c r="L6693" s="0" t="n">
        <v>6.2</v>
      </c>
      <c r="M6693" s="0" t="s">
        <v>103</v>
      </c>
      <c r="N6693" s="0" t="s">
        <v>35</v>
      </c>
      <c r="O6693" s="0" t="s">
        <v>53</v>
      </c>
      <c r="P6693" s="0" t="n">
        <f aca="false">IF(AND(OR(Dashboard!$B$5="All",D6693=Dashboard!$B$5),OR(Dashboard!$D$5="All",N6693=Dashboard!$D$5),OR(AND(C6693&lt;&gt;"",C6693&gt;=Dashboard!$F$5,C6693&lt;=Dashboard!$H$5),AND(C6693="",Dashboard!$F$5&lt;=1980,Dashboard!$H$5&gt;=2016))),1,0)</f>
        <v>1</v>
      </c>
      <c r="Q6693" s="0" t="n">
        <f aca="false">J6693*P6693+ROW()*0.00000001</f>
        <v>0.25006693</v>
      </c>
    </row>
    <row r="6694" customFormat="false" ht="15" hidden="false" customHeight="false" outlineLevel="0" collapsed="false">
      <c r="A6694" s="0" t="s">
        <v>5005</v>
      </c>
      <c r="B6694" s="0" t="s">
        <v>873</v>
      </c>
      <c r="C6694" s="0" t="n">
        <v>1998</v>
      </c>
      <c r="D6694" s="0" t="s">
        <v>34</v>
      </c>
      <c r="E6694" s="0" t="s">
        <v>154</v>
      </c>
      <c r="F6694" s="0" t="n">
        <v>0</v>
      </c>
      <c r="G6694" s="0" t="n">
        <v>0</v>
      </c>
      <c r="H6694" s="0" t="n">
        <v>0.25</v>
      </c>
      <c r="I6694" s="0" t="n">
        <v>0</v>
      </c>
      <c r="J6694" s="0" t="n">
        <v>0.25</v>
      </c>
      <c r="N6694" s="0" t="s">
        <v>154</v>
      </c>
      <c r="P6694" s="0" t="n">
        <f aca="false">IF(AND(OR(Dashboard!$B$5="All",D6694=Dashboard!$B$5),OR(Dashboard!$D$5="All",N6694=Dashboard!$D$5),OR(AND(C6694&lt;&gt;"",C6694&gt;=Dashboard!$F$5,C6694&lt;=Dashboard!$H$5),AND(C6694="",Dashboard!$F$5&lt;=1980,Dashboard!$H$5&gt;=2016))),1,0)</f>
        <v>1</v>
      </c>
      <c r="Q6694" s="0" t="n">
        <f aca="false">J6694*P6694+ROW()*0.00000001</f>
        <v>0.25006694</v>
      </c>
    </row>
    <row r="6695" customFormat="false" ht="15" hidden="false" customHeight="false" outlineLevel="0" collapsed="false">
      <c r="A6695" s="0" t="s">
        <v>2326</v>
      </c>
      <c r="B6695" s="0" t="s">
        <v>164</v>
      </c>
      <c r="C6695" s="0" t="n">
        <v>2009</v>
      </c>
      <c r="D6695" s="0" t="s">
        <v>71</v>
      </c>
      <c r="E6695" s="0" t="s">
        <v>91</v>
      </c>
      <c r="F6695" s="0" t="n">
        <v>0.11</v>
      </c>
      <c r="G6695" s="0" t="n">
        <v>0.09</v>
      </c>
      <c r="H6695" s="0" t="n">
        <v>0</v>
      </c>
      <c r="I6695" s="0" t="n">
        <v>0.05</v>
      </c>
      <c r="J6695" s="0" t="n">
        <v>0.25</v>
      </c>
      <c r="K6695" s="0" t="n">
        <v>63</v>
      </c>
      <c r="L6695" s="0" t="n">
        <v>7.8</v>
      </c>
      <c r="M6695" s="0" t="s">
        <v>103</v>
      </c>
      <c r="N6695" s="0" t="s">
        <v>74</v>
      </c>
      <c r="O6695" s="0" t="s">
        <v>67</v>
      </c>
      <c r="P6695" s="0" t="n">
        <f aca="false">IF(AND(OR(Dashboard!$B$5="All",D6695=Dashboard!$B$5),OR(Dashboard!$D$5="All",N6695=Dashboard!$D$5),OR(AND(C6695&lt;&gt;"",C6695&gt;=Dashboard!$F$5,C6695&lt;=Dashboard!$H$5),AND(C6695="",Dashboard!$F$5&lt;=1980,Dashboard!$H$5&gt;=2016))),1,0)</f>
        <v>1</v>
      </c>
      <c r="Q6695" s="0" t="n">
        <f aca="false">J6695*P6695+ROW()*0.00000001</f>
        <v>0.25006695</v>
      </c>
    </row>
    <row r="6696" customFormat="false" ht="15" hidden="false" customHeight="false" outlineLevel="0" collapsed="false">
      <c r="A6696" s="0" t="s">
        <v>5006</v>
      </c>
      <c r="B6696" s="0" t="s">
        <v>64</v>
      </c>
      <c r="C6696" s="0" t="n">
        <v>2006</v>
      </c>
      <c r="D6696" s="0" t="s">
        <v>71</v>
      </c>
      <c r="E6696" s="0" t="s">
        <v>418</v>
      </c>
      <c r="F6696" s="0" t="n">
        <v>0.21</v>
      </c>
      <c r="G6696" s="0" t="n">
        <v>0.02</v>
      </c>
      <c r="H6696" s="0" t="n">
        <v>0</v>
      </c>
      <c r="I6696" s="0" t="n">
        <v>0.02</v>
      </c>
      <c r="J6696" s="0" t="n">
        <v>0.25</v>
      </c>
      <c r="K6696" s="0" t="n">
        <v>70</v>
      </c>
      <c r="L6696" s="0" t="n">
        <v>7.5</v>
      </c>
      <c r="M6696" s="0" t="s">
        <v>73</v>
      </c>
      <c r="N6696" s="0" t="s">
        <v>66</v>
      </c>
      <c r="O6696" s="0" t="s">
        <v>67</v>
      </c>
      <c r="P6696" s="0" t="n">
        <f aca="false">IF(AND(OR(Dashboard!$B$5="All",D6696=Dashboard!$B$5),OR(Dashboard!$D$5="All",N6696=Dashboard!$D$5),OR(AND(C6696&lt;&gt;"",C6696&gt;=Dashboard!$F$5,C6696&lt;=Dashboard!$H$5),AND(C6696="",Dashboard!$F$5&lt;=1980,Dashboard!$H$5&gt;=2016))),1,0)</f>
        <v>1</v>
      </c>
      <c r="Q6696" s="0" t="n">
        <f aca="false">J6696*P6696+ROW()*0.00000001</f>
        <v>0.25006696</v>
      </c>
    </row>
    <row r="6697" customFormat="false" ht="15" hidden="false" customHeight="false" outlineLevel="0" collapsed="false">
      <c r="A6697" s="0" t="s">
        <v>5007</v>
      </c>
      <c r="B6697" s="0" t="s">
        <v>873</v>
      </c>
      <c r="C6697" s="0" t="n">
        <v>1998</v>
      </c>
      <c r="D6697" s="0" t="s">
        <v>114</v>
      </c>
      <c r="E6697" s="0" t="s">
        <v>5008</v>
      </c>
      <c r="F6697" s="0" t="n">
        <v>0</v>
      </c>
      <c r="G6697" s="0" t="n">
        <v>0</v>
      </c>
      <c r="H6697" s="0" t="n">
        <v>0.25</v>
      </c>
      <c r="I6697" s="0" t="n">
        <v>0</v>
      </c>
      <c r="J6697" s="0" t="n">
        <v>0.25</v>
      </c>
      <c r="N6697" s="0" t="s">
        <v>154</v>
      </c>
      <c r="P6697" s="0" t="n">
        <f aca="false">IF(AND(OR(Dashboard!$B$5="All",D6697=Dashboard!$B$5),OR(Dashboard!$D$5="All",N6697=Dashboard!$D$5),OR(AND(C6697&lt;&gt;"",C6697&gt;=Dashboard!$F$5,C6697&lt;=Dashboard!$H$5),AND(C6697="",Dashboard!$F$5&lt;=1980,Dashboard!$H$5&gt;=2016))),1,0)</f>
        <v>1</v>
      </c>
      <c r="Q6697" s="0" t="n">
        <f aca="false">J6697*P6697+ROW()*0.00000001</f>
        <v>0.25006697</v>
      </c>
    </row>
    <row r="6698" customFormat="false" ht="15" hidden="false" customHeight="false" outlineLevel="0" collapsed="false">
      <c r="A6698" s="0" t="s">
        <v>3534</v>
      </c>
      <c r="B6698" s="0" t="s">
        <v>33</v>
      </c>
      <c r="C6698" s="0" t="n">
        <v>2007</v>
      </c>
      <c r="D6698" s="0" t="s">
        <v>71</v>
      </c>
      <c r="E6698" s="0" t="s">
        <v>418</v>
      </c>
      <c r="F6698" s="0" t="n">
        <v>0.23</v>
      </c>
      <c r="G6698" s="0" t="n">
        <v>0</v>
      </c>
      <c r="H6698" s="0" t="n">
        <v>0</v>
      </c>
      <c r="I6698" s="0" t="n">
        <v>0.02</v>
      </c>
      <c r="J6698" s="0" t="n">
        <v>0.25</v>
      </c>
      <c r="N6698" s="0" t="s">
        <v>35</v>
      </c>
      <c r="P6698" s="0" t="n">
        <f aca="false">IF(AND(OR(Dashboard!$B$5="All",D6698=Dashboard!$B$5),OR(Dashboard!$D$5="All",N6698=Dashboard!$D$5),OR(AND(C6698&lt;&gt;"",C6698&gt;=Dashboard!$F$5,C6698&lt;=Dashboard!$H$5),AND(C6698="",Dashboard!$F$5&lt;=1980,Dashboard!$H$5&gt;=2016))),1,0)</f>
        <v>1</v>
      </c>
      <c r="Q6698" s="0" t="n">
        <f aca="false">J6698*P6698+ROW()*0.00000001</f>
        <v>0.25006698</v>
      </c>
    </row>
    <row r="6699" customFormat="false" ht="15" hidden="false" customHeight="false" outlineLevel="0" collapsed="false">
      <c r="A6699" s="0" t="s">
        <v>5009</v>
      </c>
      <c r="B6699" s="0" t="s">
        <v>64</v>
      </c>
      <c r="C6699" s="0" t="n">
        <v>2008</v>
      </c>
      <c r="D6699" s="0" t="s">
        <v>34</v>
      </c>
      <c r="E6699" s="0" t="s">
        <v>72</v>
      </c>
      <c r="F6699" s="0" t="n">
        <v>0.14</v>
      </c>
      <c r="G6699" s="0" t="n">
        <v>0.08</v>
      </c>
      <c r="H6699" s="0" t="n">
        <v>0</v>
      </c>
      <c r="I6699" s="0" t="n">
        <v>0.02</v>
      </c>
      <c r="J6699" s="0" t="n">
        <v>0.25</v>
      </c>
      <c r="K6699" s="0" t="n">
        <v>56</v>
      </c>
      <c r="L6699" s="0" t="n">
        <v>6.4</v>
      </c>
      <c r="M6699" s="0" t="s">
        <v>103</v>
      </c>
      <c r="N6699" s="0" t="s">
        <v>66</v>
      </c>
      <c r="O6699" s="0" t="s">
        <v>53</v>
      </c>
      <c r="P6699" s="0" t="n">
        <f aca="false">IF(AND(OR(Dashboard!$B$5="All",D6699=Dashboard!$B$5),OR(Dashboard!$D$5="All",N6699=Dashboard!$D$5),OR(AND(C6699&lt;&gt;"",C6699&gt;=Dashboard!$F$5,C6699&lt;=Dashboard!$H$5),AND(C6699="",Dashboard!$F$5&lt;=1980,Dashboard!$H$5&gt;=2016))),1,0)</f>
        <v>1</v>
      </c>
      <c r="Q6699" s="0" t="n">
        <f aca="false">J6699*P6699+ROW()*0.00000001</f>
        <v>0.25006699</v>
      </c>
    </row>
    <row r="6700" customFormat="false" ht="15" hidden="false" customHeight="false" outlineLevel="0" collapsed="false">
      <c r="A6700" s="0" t="s">
        <v>5010</v>
      </c>
      <c r="B6700" s="0" t="s">
        <v>184</v>
      </c>
      <c r="C6700" s="0" t="n">
        <v>2015</v>
      </c>
      <c r="D6700" s="0" t="s">
        <v>46</v>
      </c>
      <c r="E6700" s="0" t="s">
        <v>35</v>
      </c>
      <c r="F6700" s="0" t="n">
        <v>0.12</v>
      </c>
      <c r="G6700" s="0" t="n">
        <v>0.05</v>
      </c>
      <c r="H6700" s="0" t="n">
        <v>0.06</v>
      </c>
      <c r="I6700" s="0" t="n">
        <v>0.02</v>
      </c>
      <c r="J6700" s="0" t="n">
        <v>0.25</v>
      </c>
      <c r="N6700" s="0" t="s">
        <v>35</v>
      </c>
      <c r="P6700" s="0" t="n">
        <f aca="false">IF(AND(OR(Dashboard!$B$5="All",D6700=Dashboard!$B$5),OR(Dashboard!$D$5="All",N6700=Dashboard!$D$5),OR(AND(C6700&lt;&gt;"",C6700&gt;=Dashboard!$F$5,C6700&lt;=Dashboard!$H$5),AND(C6700="",Dashboard!$F$5&lt;=1980,Dashboard!$H$5&gt;=2016))),1,0)</f>
        <v>1</v>
      </c>
      <c r="Q6700" s="0" t="n">
        <f aca="false">J6700*P6700+ROW()*0.00000001</f>
        <v>0.250067</v>
      </c>
    </row>
    <row r="6701" customFormat="false" ht="15" hidden="false" customHeight="false" outlineLevel="0" collapsed="false">
      <c r="A6701" s="0" t="s">
        <v>5011</v>
      </c>
      <c r="B6701" s="0" t="s">
        <v>50</v>
      </c>
      <c r="C6701" s="0" t="n">
        <v>2009</v>
      </c>
      <c r="D6701" s="0" t="s">
        <v>114</v>
      </c>
      <c r="E6701" s="0" t="s">
        <v>72</v>
      </c>
      <c r="F6701" s="0" t="n">
        <v>0.23</v>
      </c>
      <c r="G6701" s="0" t="n">
        <v>0</v>
      </c>
      <c r="H6701" s="0" t="n">
        <v>0</v>
      </c>
      <c r="I6701" s="0" t="n">
        <v>0.02</v>
      </c>
      <c r="J6701" s="0" t="n">
        <v>0.25</v>
      </c>
      <c r="M6701" s="0" t="s">
        <v>36</v>
      </c>
      <c r="N6701" s="0" t="s">
        <v>35</v>
      </c>
      <c r="P6701" s="0" t="n">
        <f aca="false">IF(AND(OR(Dashboard!$B$5="All",D6701=Dashboard!$B$5),OR(Dashboard!$D$5="All",N6701=Dashboard!$D$5),OR(AND(C6701&lt;&gt;"",C6701&gt;=Dashboard!$F$5,C6701&lt;=Dashboard!$H$5),AND(C6701="",Dashboard!$F$5&lt;=1980,Dashboard!$H$5&gt;=2016))),1,0)</f>
        <v>1</v>
      </c>
      <c r="Q6701" s="0" t="n">
        <f aca="false">J6701*P6701+ROW()*0.00000001</f>
        <v>0.25006701</v>
      </c>
    </row>
    <row r="6702" customFormat="false" ht="15" hidden="false" customHeight="false" outlineLevel="0" collapsed="false">
      <c r="A6702" s="0" t="s">
        <v>5012</v>
      </c>
      <c r="B6702" s="0" t="s">
        <v>70</v>
      </c>
      <c r="C6702" s="0" t="n">
        <v>2015</v>
      </c>
      <c r="D6702" s="0" t="s">
        <v>71</v>
      </c>
      <c r="E6702" s="0" t="s">
        <v>154</v>
      </c>
      <c r="F6702" s="0" t="n">
        <v>0</v>
      </c>
      <c r="G6702" s="0" t="n">
        <v>0</v>
      </c>
      <c r="H6702" s="0" t="n">
        <v>0.25</v>
      </c>
      <c r="I6702" s="0" t="n">
        <v>0</v>
      </c>
      <c r="J6702" s="0" t="n">
        <v>0.25</v>
      </c>
      <c r="N6702" s="0" t="s">
        <v>74</v>
      </c>
      <c r="P6702" s="0" t="n">
        <f aca="false">IF(AND(OR(Dashboard!$B$5="All",D6702=Dashboard!$B$5),OR(Dashboard!$D$5="All",N6702=Dashboard!$D$5),OR(AND(C6702&lt;&gt;"",C6702&gt;=Dashboard!$F$5,C6702&lt;=Dashboard!$H$5),AND(C6702="",Dashboard!$F$5&lt;=1980,Dashboard!$H$5&gt;=2016))),1,0)</f>
        <v>1</v>
      </c>
      <c r="Q6702" s="0" t="n">
        <f aca="false">J6702*P6702+ROW()*0.00000001</f>
        <v>0.25006702</v>
      </c>
    </row>
    <row r="6703" customFormat="false" ht="15" hidden="false" customHeight="false" outlineLevel="0" collapsed="false">
      <c r="A6703" s="0" t="s">
        <v>5013</v>
      </c>
      <c r="B6703" s="0" t="s">
        <v>76</v>
      </c>
      <c r="C6703" s="0" t="n">
        <v>2005</v>
      </c>
      <c r="D6703" s="0" t="s">
        <v>71</v>
      </c>
      <c r="E6703" s="0" t="s">
        <v>211</v>
      </c>
      <c r="F6703" s="0" t="n">
        <v>0.03</v>
      </c>
      <c r="G6703" s="0" t="n">
        <v>0.03</v>
      </c>
      <c r="H6703" s="0" t="n">
        <v>0.18</v>
      </c>
      <c r="I6703" s="0" t="n">
        <v>0.01</v>
      </c>
      <c r="J6703" s="0" t="n">
        <v>0.25</v>
      </c>
      <c r="K6703" s="0" t="n">
        <v>64</v>
      </c>
      <c r="L6703" s="0" t="n">
        <v>7.4</v>
      </c>
      <c r="M6703" s="0" t="s">
        <v>103</v>
      </c>
      <c r="N6703" s="0" t="s">
        <v>74</v>
      </c>
      <c r="O6703" s="0" t="s">
        <v>67</v>
      </c>
      <c r="P6703" s="0" t="n">
        <f aca="false">IF(AND(OR(Dashboard!$B$5="All",D6703=Dashboard!$B$5),OR(Dashboard!$D$5="All",N6703=Dashboard!$D$5),OR(AND(C6703&lt;&gt;"",C6703&gt;=Dashboard!$F$5,C6703&lt;=Dashboard!$H$5),AND(C6703="",Dashboard!$F$5&lt;=1980,Dashboard!$H$5&gt;=2016))),1,0)</f>
        <v>1</v>
      </c>
      <c r="Q6703" s="0" t="n">
        <f aca="false">J6703*P6703+ROW()*0.00000001</f>
        <v>0.25006703</v>
      </c>
    </row>
    <row r="6704" customFormat="false" ht="15" hidden="false" customHeight="false" outlineLevel="0" collapsed="false">
      <c r="A6704" s="0" t="s">
        <v>1615</v>
      </c>
      <c r="B6704" s="0" t="s">
        <v>117</v>
      </c>
      <c r="C6704" s="0" t="n">
        <v>1995</v>
      </c>
      <c r="D6704" s="0" t="s">
        <v>34</v>
      </c>
      <c r="E6704" s="0" t="s">
        <v>449</v>
      </c>
      <c r="F6704" s="0" t="n">
        <v>0.14</v>
      </c>
      <c r="G6704" s="0" t="n">
        <v>0.09</v>
      </c>
      <c r="H6704" s="0" t="n">
        <v>0</v>
      </c>
      <c r="I6704" s="0" t="n">
        <v>0.02</v>
      </c>
      <c r="J6704" s="0" t="n">
        <v>0.25</v>
      </c>
      <c r="N6704" s="0" t="s">
        <v>74</v>
      </c>
      <c r="P6704" s="0" t="n">
        <f aca="false">IF(AND(OR(Dashboard!$B$5="All",D6704=Dashboard!$B$5),OR(Dashboard!$D$5="All",N6704=Dashboard!$D$5),OR(AND(C6704&lt;&gt;"",C6704&gt;=Dashboard!$F$5,C6704&lt;=Dashboard!$H$5),AND(C6704="",Dashboard!$F$5&lt;=1980,Dashboard!$H$5&gt;=2016))),1,0)</f>
        <v>1</v>
      </c>
      <c r="Q6704" s="0" t="n">
        <f aca="false">J6704*P6704+ROW()*0.00000001</f>
        <v>0.25006704</v>
      </c>
    </row>
    <row r="6705" customFormat="false" ht="15" hidden="false" customHeight="false" outlineLevel="0" collapsed="false">
      <c r="A6705" s="0" t="s">
        <v>5014</v>
      </c>
      <c r="B6705" s="0" t="s">
        <v>85</v>
      </c>
      <c r="C6705" s="0" t="n">
        <v>2002</v>
      </c>
      <c r="D6705" s="0" t="s">
        <v>46</v>
      </c>
      <c r="E6705" s="0" t="s">
        <v>1416</v>
      </c>
      <c r="F6705" s="0" t="n">
        <v>0.18</v>
      </c>
      <c r="G6705" s="0" t="n">
        <v>0.07</v>
      </c>
      <c r="H6705" s="0" t="n">
        <v>0</v>
      </c>
      <c r="I6705" s="0" t="n">
        <v>0</v>
      </c>
      <c r="J6705" s="0" t="n">
        <v>0.25</v>
      </c>
      <c r="N6705" s="0" t="s">
        <v>35</v>
      </c>
      <c r="P6705" s="0" t="n">
        <f aca="false">IF(AND(OR(Dashboard!$B$5="All",D6705=Dashboard!$B$5),OR(Dashboard!$D$5="All",N6705=Dashboard!$D$5),OR(AND(C6705&lt;&gt;"",C6705&gt;=Dashboard!$F$5,C6705&lt;=Dashboard!$H$5),AND(C6705="",Dashboard!$F$5&lt;=1980,Dashboard!$H$5&gt;=2016))),1,0)</f>
        <v>1</v>
      </c>
      <c r="Q6705" s="0" t="n">
        <f aca="false">J6705*P6705+ROW()*0.00000001</f>
        <v>0.25006705</v>
      </c>
    </row>
    <row r="6706" customFormat="false" ht="15" hidden="false" customHeight="false" outlineLevel="0" collapsed="false">
      <c r="A6706" s="0" t="s">
        <v>5015</v>
      </c>
      <c r="B6706" s="0" t="s">
        <v>85</v>
      </c>
      <c r="C6706" s="0" t="n">
        <v>2002</v>
      </c>
      <c r="D6706" s="0" t="s">
        <v>34</v>
      </c>
      <c r="E6706" s="0" t="s">
        <v>220</v>
      </c>
      <c r="F6706" s="0" t="n">
        <v>0</v>
      </c>
      <c r="G6706" s="0" t="n">
        <v>0</v>
      </c>
      <c r="H6706" s="0" t="n">
        <v>0.24</v>
      </c>
      <c r="I6706" s="0" t="n">
        <v>0.01</v>
      </c>
      <c r="J6706" s="0" t="n">
        <v>0.25</v>
      </c>
      <c r="N6706" s="0" t="s">
        <v>35</v>
      </c>
      <c r="P6706" s="0" t="n">
        <f aca="false">IF(AND(OR(Dashboard!$B$5="All",D6706=Dashboard!$B$5),OR(Dashboard!$D$5="All",N6706=Dashboard!$D$5),OR(AND(C6706&lt;&gt;"",C6706&gt;=Dashboard!$F$5,C6706&lt;=Dashboard!$H$5),AND(C6706="",Dashboard!$F$5&lt;=1980,Dashboard!$H$5&gt;=2016))),1,0)</f>
        <v>1</v>
      </c>
      <c r="Q6706" s="0" t="n">
        <f aca="false">J6706*P6706+ROW()*0.00000001</f>
        <v>0.25006706</v>
      </c>
    </row>
    <row r="6707" customFormat="false" ht="15" hidden="false" customHeight="false" outlineLevel="0" collapsed="false">
      <c r="A6707" s="0" t="s">
        <v>5016</v>
      </c>
      <c r="B6707" s="0" t="s">
        <v>64</v>
      </c>
      <c r="C6707" s="0" t="n">
        <v>2011</v>
      </c>
      <c r="D6707" s="0" t="s">
        <v>71</v>
      </c>
      <c r="E6707" s="0" t="s">
        <v>418</v>
      </c>
      <c r="F6707" s="0" t="n">
        <v>0.16</v>
      </c>
      <c r="G6707" s="0" t="n">
        <v>0.06</v>
      </c>
      <c r="H6707" s="0" t="n">
        <v>0</v>
      </c>
      <c r="I6707" s="0" t="n">
        <v>0.02</v>
      </c>
      <c r="J6707" s="0" t="n">
        <v>0.25</v>
      </c>
      <c r="N6707" s="0" t="s">
        <v>66</v>
      </c>
      <c r="P6707" s="0" t="n">
        <f aca="false">IF(AND(OR(Dashboard!$B$5="All",D6707=Dashboard!$B$5),OR(Dashboard!$D$5="All",N6707=Dashboard!$D$5),OR(AND(C6707&lt;&gt;"",C6707&gt;=Dashboard!$F$5,C6707&lt;=Dashboard!$H$5),AND(C6707="",Dashboard!$F$5&lt;=1980,Dashboard!$H$5&gt;=2016))),1,0)</f>
        <v>1</v>
      </c>
      <c r="Q6707" s="0" t="n">
        <f aca="false">J6707*P6707+ROW()*0.00000001</f>
        <v>0.25006707</v>
      </c>
    </row>
    <row r="6708" customFormat="false" ht="15" hidden="false" customHeight="false" outlineLevel="0" collapsed="false">
      <c r="A6708" s="0" t="s">
        <v>2621</v>
      </c>
      <c r="B6708" s="0" t="s">
        <v>64</v>
      </c>
      <c r="C6708" s="0" t="n">
        <v>2008</v>
      </c>
      <c r="D6708" s="0" t="s">
        <v>114</v>
      </c>
      <c r="E6708" s="0" t="s">
        <v>487</v>
      </c>
      <c r="F6708" s="0" t="n">
        <v>0.18</v>
      </c>
      <c r="G6708" s="0" t="n">
        <v>0.05</v>
      </c>
      <c r="H6708" s="0" t="n">
        <v>0</v>
      </c>
      <c r="I6708" s="0" t="n">
        <v>0.02</v>
      </c>
      <c r="J6708" s="0" t="n">
        <v>0.25</v>
      </c>
      <c r="K6708" s="0" t="n">
        <v>57</v>
      </c>
      <c r="L6708" s="0" t="n">
        <v>7.1</v>
      </c>
      <c r="M6708" s="0" t="s">
        <v>125</v>
      </c>
      <c r="N6708" s="0" t="s">
        <v>66</v>
      </c>
      <c r="O6708" s="0" t="s">
        <v>53</v>
      </c>
      <c r="P6708" s="0" t="n">
        <f aca="false">IF(AND(OR(Dashboard!$B$5="All",D6708=Dashboard!$B$5),OR(Dashboard!$D$5="All",N6708=Dashboard!$D$5),OR(AND(C6708&lt;&gt;"",C6708&gt;=Dashboard!$F$5,C6708&lt;=Dashboard!$H$5),AND(C6708="",Dashboard!$F$5&lt;=1980,Dashboard!$H$5&gt;=2016))),1,0)</f>
        <v>1</v>
      </c>
      <c r="Q6708" s="0" t="n">
        <f aca="false">J6708*P6708+ROW()*0.00000001</f>
        <v>0.25006708</v>
      </c>
    </row>
    <row r="6709" customFormat="false" ht="15" hidden="false" customHeight="false" outlineLevel="0" collapsed="false">
      <c r="A6709" s="0" t="s">
        <v>4744</v>
      </c>
      <c r="B6709" s="0" t="s">
        <v>117</v>
      </c>
      <c r="C6709" s="0" t="n">
        <v>1998</v>
      </c>
      <c r="D6709" s="0" t="s">
        <v>71</v>
      </c>
      <c r="E6709" s="0" t="s">
        <v>449</v>
      </c>
      <c r="F6709" s="0" t="n">
        <v>0.14</v>
      </c>
      <c r="G6709" s="0" t="n">
        <v>0.09</v>
      </c>
      <c r="H6709" s="0" t="n">
        <v>0</v>
      </c>
      <c r="I6709" s="0" t="n">
        <v>0.02</v>
      </c>
      <c r="J6709" s="0" t="n">
        <v>0.25</v>
      </c>
      <c r="N6709" s="0" t="s">
        <v>74</v>
      </c>
      <c r="P6709" s="0" t="n">
        <f aca="false">IF(AND(OR(Dashboard!$B$5="All",D6709=Dashboard!$B$5),OR(Dashboard!$D$5="All",N6709=Dashboard!$D$5),OR(AND(C6709&lt;&gt;"",C6709&gt;=Dashboard!$F$5,C6709&lt;=Dashboard!$H$5),AND(C6709="",Dashboard!$F$5&lt;=1980,Dashboard!$H$5&gt;=2016))),1,0)</f>
        <v>1</v>
      </c>
      <c r="Q6709" s="0" t="n">
        <f aca="false">J6709*P6709+ROW()*0.00000001</f>
        <v>0.25006709</v>
      </c>
    </row>
    <row r="6710" customFormat="false" ht="15" hidden="false" customHeight="false" outlineLevel="0" collapsed="false">
      <c r="A6710" s="0" t="s">
        <v>5017</v>
      </c>
      <c r="B6710" s="0" t="s">
        <v>64</v>
      </c>
      <c r="C6710" s="0" t="n">
        <v>2011</v>
      </c>
      <c r="D6710" s="0" t="s">
        <v>71</v>
      </c>
      <c r="E6710" s="0" t="s">
        <v>91</v>
      </c>
      <c r="F6710" s="0" t="n">
        <v>0.18</v>
      </c>
      <c r="G6710" s="0" t="n">
        <v>0.05</v>
      </c>
      <c r="H6710" s="0" t="n">
        <v>0</v>
      </c>
      <c r="I6710" s="0" t="n">
        <v>0.02</v>
      </c>
      <c r="J6710" s="0" t="n">
        <v>0.25</v>
      </c>
      <c r="K6710" s="0" t="n">
        <v>57</v>
      </c>
      <c r="L6710" s="0" t="n">
        <v>6.8</v>
      </c>
      <c r="M6710" s="0" t="s">
        <v>103</v>
      </c>
      <c r="N6710" s="0" t="s">
        <v>66</v>
      </c>
      <c r="O6710" s="0" t="s">
        <v>53</v>
      </c>
      <c r="P6710" s="0" t="n">
        <f aca="false">IF(AND(OR(Dashboard!$B$5="All",D6710=Dashboard!$B$5),OR(Dashboard!$D$5="All",N6710=Dashboard!$D$5),OR(AND(C6710&lt;&gt;"",C6710&gt;=Dashboard!$F$5,C6710&lt;=Dashboard!$H$5),AND(C6710="",Dashboard!$F$5&lt;=1980,Dashboard!$H$5&gt;=2016))),1,0)</f>
        <v>1</v>
      </c>
      <c r="Q6710" s="0" t="n">
        <f aca="false">J6710*P6710+ROW()*0.00000001</f>
        <v>0.2500671</v>
      </c>
    </row>
    <row r="6711" customFormat="false" ht="15" hidden="false" customHeight="false" outlineLevel="0" collapsed="false">
      <c r="A6711" s="0" t="s">
        <v>5018</v>
      </c>
      <c r="B6711" s="0" t="s">
        <v>50</v>
      </c>
      <c r="C6711" s="0" t="n">
        <v>2006</v>
      </c>
      <c r="D6711" s="0" t="s">
        <v>46</v>
      </c>
      <c r="E6711" s="0" t="s">
        <v>35</v>
      </c>
      <c r="F6711" s="0" t="n">
        <v>0</v>
      </c>
      <c r="G6711" s="0" t="n">
        <v>0.01</v>
      </c>
      <c r="H6711" s="0" t="n">
        <v>0.24</v>
      </c>
      <c r="I6711" s="0" t="n">
        <v>0</v>
      </c>
      <c r="J6711" s="0" t="n">
        <v>0.25</v>
      </c>
      <c r="N6711" s="0" t="s">
        <v>35</v>
      </c>
      <c r="P6711" s="0" t="n">
        <f aca="false">IF(AND(OR(Dashboard!$B$5="All",D6711=Dashboard!$B$5),OR(Dashboard!$D$5="All",N6711=Dashboard!$D$5),OR(AND(C6711&lt;&gt;"",C6711&gt;=Dashboard!$F$5,C6711&lt;=Dashboard!$H$5),AND(C6711="",Dashboard!$F$5&lt;=1980,Dashboard!$H$5&gt;=2016))),1,0)</f>
        <v>1</v>
      </c>
      <c r="Q6711" s="0" t="n">
        <f aca="false">J6711*P6711+ROW()*0.00000001</f>
        <v>0.25006711</v>
      </c>
    </row>
    <row r="6712" customFormat="false" ht="15" hidden="false" customHeight="false" outlineLevel="0" collapsed="false">
      <c r="A6712" s="0" t="s">
        <v>5019</v>
      </c>
      <c r="B6712" s="0" t="s">
        <v>76</v>
      </c>
      <c r="C6712" s="0" t="n">
        <v>2002</v>
      </c>
      <c r="D6712" s="0" t="s">
        <v>34</v>
      </c>
      <c r="E6712" s="0" t="s">
        <v>328</v>
      </c>
      <c r="F6712" s="0" t="n">
        <v>0</v>
      </c>
      <c r="G6712" s="0" t="n">
        <v>0</v>
      </c>
      <c r="H6712" s="0" t="n">
        <v>0.25</v>
      </c>
      <c r="I6712" s="0" t="n">
        <v>0</v>
      </c>
      <c r="J6712" s="0" t="n">
        <v>0.25</v>
      </c>
      <c r="N6712" s="0" t="s">
        <v>74</v>
      </c>
      <c r="P6712" s="0" t="n">
        <f aca="false">IF(AND(OR(Dashboard!$B$5="All",D6712=Dashboard!$B$5),OR(Dashboard!$D$5="All",N6712=Dashboard!$D$5),OR(AND(C6712&lt;&gt;"",C6712&gt;=Dashboard!$F$5,C6712&lt;=Dashboard!$H$5),AND(C6712="",Dashboard!$F$5&lt;=1980,Dashboard!$H$5&gt;=2016))),1,0)</f>
        <v>1</v>
      </c>
      <c r="Q6712" s="0" t="n">
        <f aca="false">J6712*P6712+ROW()*0.00000001</f>
        <v>0.25006712</v>
      </c>
    </row>
    <row r="6713" customFormat="false" ht="15" hidden="false" customHeight="false" outlineLevel="0" collapsed="false">
      <c r="A6713" s="0" t="s">
        <v>3521</v>
      </c>
      <c r="B6713" s="0" t="s">
        <v>33</v>
      </c>
      <c r="C6713" s="0" t="n">
        <v>2011</v>
      </c>
      <c r="D6713" s="0" t="s">
        <v>52</v>
      </c>
      <c r="E6713" s="0" t="s">
        <v>418</v>
      </c>
      <c r="F6713" s="0" t="n">
        <v>0.22</v>
      </c>
      <c r="G6713" s="0" t="n">
        <v>0.01</v>
      </c>
      <c r="H6713" s="0" t="n">
        <v>0</v>
      </c>
      <c r="I6713" s="0" t="n">
        <v>0.02</v>
      </c>
      <c r="J6713" s="0" t="n">
        <v>0.25</v>
      </c>
      <c r="N6713" s="0" t="s">
        <v>35</v>
      </c>
      <c r="P6713" s="0" t="n">
        <f aca="false">IF(AND(OR(Dashboard!$B$5="All",D6713=Dashboard!$B$5),OR(Dashboard!$D$5="All",N6713=Dashboard!$D$5),OR(AND(C6713&lt;&gt;"",C6713&gt;=Dashboard!$F$5,C6713&lt;=Dashboard!$H$5),AND(C6713="",Dashboard!$F$5&lt;=1980,Dashboard!$H$5&gt;=2016))),1,0)</f>
        <v>1</v>
      </c>
      <c r="Q6713" s="0" t="n">
        <f aca="false">J6713*P6713+ROW()*0.00000001</f>
        <v>0.25006713</v>
      </c>
    </row>
    <row r="6714" customFormat="false" ht="15" hidden="false" customHeight="false" outlineLevel="0" collapsed="false">
      <c r="A6714" s="0" t="s">
        <v>5020</v>
      </c>
      <c r="B6714" s="0" t="s">
        <v>152</v>
      </c>
      <c r="C6714" s="0" t="n">
        <v>2011</v>
      </c>
      <c r="D6714" s="0" t="s">
        <v>114</v>
      </c>
      <c r="E6714" s="0" t="s">
        <v>72</v>
      </c>
      <c r="F6714" s="0" t="n">
        <v>0.08</v>
      </c>
      <c r="G6714" s="0" t="n">
        <v>0.13</v>
      </c>
      <c r="H6714" s="0" t="n">
        <v>0</v>
      </c>
      <c r="I6714" s="0" t="n">
        <v>0.03</v>
      </c>
      <c r="J6714" s="0" t="n">
        <v>0.25</v>
      </c>
      <c r="K6714" s="0" t="n">
        <v>83</v>
      </c>
      <c r="L6714" s="0" t="n">
        <v>7.9</v>
      </c>
      <c r="M6714" s="0" t="s">
        <v>73</v>
      </c>
      <c r="N6714" s="0" t="s">
        <v>152</v>
      </c>
      <c r="O6714" s="0" t="s">
        <v>42</v>
      </c>
      <c r="P6714" s="0" t="n">
        <f aca="false">IF(AND(OR(Dashboard!$B$5="All",D6714=Dashboard!$B$5),OR(Dashboard!$D$5="All",N6714=Dashboard!$D$5),OR(AND(C6714&lt;&gt;"",C6714&gt;=Dashboard!$F$5,C6714&lt;=Dashboard!$H$5),AND(C6714="",Dashboard!$F$5&lt;=1980,Dashboard!$H$5&gt;=2016))),1,0)</f>
        <v>1</v>
      </c>
      <c r="Q6714" s="0" t="n">
        <f aca="false">J6714*P6714+ROW()*0.00000001</f>
        <v>0.25006714</v>
      </c>
    </row>
    <row r="6715" customFormat="false" ht="15" hidden="false" customHeight="false" outlineLevel="0" collapsed="false">
      <c r="A6715" s="0" t="s">
        <v>2372</v>
      </c>
      <c r="B6715" s="0" t="s">
        <v>76</v>
      </c>
      <c r="C6715" s="0" t="n">
        <v>2008</v>
      </c>
      <c r="D6715" s="0" t="s">
        <v>71</v>
      </c>
      <c r="E6715" s="0" t="s">
        <v>782</v>
      </c>
      <c r="F6715" s="0" t="n">
        <v>0.12</v>
      </c>
      <c r="G6715" s="0" t="n">
        <v>0.09</v>
      </c>
      <c r="H6715" s="0" t="n">
        <v>0</v>
      </c>
      <c r="I6715" s="0" t="n">
        <v>0.03</v>
      </c>
      <c r="J6715" s="0" t="n">
        <v>0.25</v>
      </c>
      <c r="K6715" s="0" t="n">
        <v>43</v>
      </c>
      <c r="L6715" s="0" t="n">
        <v>5.4</v>
      </c>
      <c r="M6715" s="0" t="s">
        <v>103</v>
      </c>
      <c r="N6715" s="0" t="s">
        <v>74</v>
      </c>
      <c r="O6715" s="0" t="s">
        <v>177</v>
      </c>
      <c r="P6715" s="0" t="n">
        <f aca="false">IF(AND(OR(Dashboard!$B$5="All",D6715=Dashboard!$B$5),OR(Dashboard!$D$5="All",N6715=Dashboard!$D$5),OR(AND(C6715&lt;&gt;"",C6715&gt;=Dashboard!$F$5,C6715&lt;=Dashboard!$H$5),AND(C6715="",Dashboard!$F$5&lt;=1980,Dashboard!$H$5&gt;=2016))),1,0)</f>
        <v>1</v>
      </c>
      <c r="Q6715" s="0" t="n">
        <f aca="false">J6715*P6715+ROW()*0.00000001</f>
        <v>0.25006715</v>
      </c>
    </row>
    <row r="6716" customFormat="false" ht="15" hidden="false" customHeight="false" outlineLevel="0" collapsed="false">
      <c r="A6716" s="0" t="s">
        <v>5021</v>
      </c>
      <c r="B6716" s="0" t="s">
        <v>159</v>
      </c>
      <c r="C6716" s="0" t="n">
        <v>1982</v>
      </c>
      <c r="D6716" s="0" t="s">
        <v>71</v>
      </c>
      <c r="E6716" s="0" t="s">
        <v>2148</v>
      </c>
      <c r="F6716" s="0" t="n">
        <v>0.23</v>
      </c>
      <c r="G6716" s="0" t="n">
        <v>0.01</v>
      </c>
      <c r="H6716" s="0" t="n">
        <v>0</v>
      </c>
      <c r="I6716" s="0" t="n">
        <v>0</v>
      </c>
      <c r="J6716" s="0" t="n">
        <v>0.25</v>
      </c>
      <c r="N6716" s="0" t="s">
        <v>161</v>
      </c>
      <c r="P6716" s="0" t="n">
        <f aca="false">IF(AND(OR(Dashboard!$B$5="All",D6716=Dashboard!$B$5),OR(Dashboard!$D$5="All",N6716=Dashboard!$D$5),OR(AND(C6716&lt;&gt;"",C6716&gt;=Dashboard!$F$5,C6716&lt;=Dashboard!$H$5),AND(C6716="",Dashboard!$F$5&lt;=1980,Dashboard!$H$5&gt;=2016))),1,0)</f>
        <v>1</v>
      </c>
      <c r="Q6716" s="0" t="n">
        <f aca="false">J6716*P6716+ROW()*0.00000001</f>
        <v>0.25006716</v>
      </c>
    </row>
    <row r="6717" customFormat="false" ht="15" hidden="false" customHeight="false" outlineLevel="0" collapsed="false">
      <c r="A6717" s="0" t="s">
        <v>5022</v>
      </c>
      <c r="B6717" s="0" t="s">
        <v>144</v>
      </c>
      <c r="C6717" s="0" t="n">
        <v>2005</v>
      </c>
      <c r="D6717" s="0" t="s">
        <v>56</v>
      </c>
      <c r="E6717" s="0" t="s">
        <v>124</v>
      </c>
      <c r="F6717" s="0" t="n">
        <v>0.19</v>
      </c>
      <c r="G6717" s="0" t="n">
        <v>0.05</v>
      </c>
      <c r="H6717" s="0" t="n">
        <v>0</v>
      </c>
      <c r="I6717" s="0" t="n">
        <v>0.01</v>
      </c>
      <c r="J6717" s="0" t="n">
        <v>0.25</v>
      </c>
      <c r="K6717" s="0" t="n">
        <v>70</v>
      </c>
      <c r="L6717" s="0" t="n">
        <v>7.4</v>
      </c>
      <c r="M6717" s="0" t="s">
        <v>103</v>
      </c>
      <c r="N6717" s="0" t="s">
        <v>66</v>
      </c>
      <c r="O6717" s="0" t="s">
        <v>67</v>
      </c>
      <c r="P6717" s="0" t="n">
        <f aca="false">IF(AND(OR(Dashboard!$B$5="All",D6717=Dashboard!$B$5),OR(Dashboard!$D$5="All",N6717=Dashboard!$D$5),OR(AND(C6717&lt;&gt;"",C6717&gt;=Dashboard!$F$5,C6717&lt;=Dashboard!$H$5),AND(C6717="",Dashboard!$F$5&lt;=1980,Dashboard!$H$5&gt;=2016))),1,0)</f>
        <v>1</v>
      </c>
      <c r="Q6717" s="0" t="n">
        <f aca="false">J6717*P6717+ROW()*0.00000001</f>
        <v>0.25006717</v>
      </c>
    </row>
    <row r="6718" customFormat="false" ht="15" hidden="false" customHeight="false" outlineLevel="0" collapsed="false">
      <c r="A6718" s="0" t="s">
        <v>3530</v>
      </c>
      <c r="B6718" s="0" t="s">
        <v>117</v>
      </c>
      <c r="C6718" s="0" t="n">
        <v>1999</v>
      </c>
      <c r="D6718" s="0" t="s">
        <v>46</v>
      </c>
      <c r="E6718" s="0" t="s">
        <v>124</v>
      </c>
      <c r="F6718" s="0" t="n">
        <v>0.14</v>
      </c>
      <c r="G6718" s="0" t="n">
        <v>0.09</v>
      </c>
      <c r="H6718" s="0" t="n">
        <v>0</v>
      </c>
      <c r="I6718" s="0" t="n">
        <v>0.02</v>
      </c>
      <c r="J6718" s="0" t="n">
        <v>0.25</v>
      </c>
      <c r="K6718" s="0" t="n">
        <v>89</v>
      </c>
      <c r="L6718" s="0" t="n">
        <v>6.6</v>
      </c>
      <c r="M6718" s="0" t="s">
        <v>36</v>
      </c>
      <c r="N6718" s="0" t="s">
        <v>74</v>
      </c>
      <c r="O6718" s="0" t="s">
        <v>42</v>
      </c>
      <c r="P6718" s="0" t="n">
        <f aca="false">IF(AND(OR(Dashboard!$B$5="All",D6718=Dashboard!$B$5),OR(Dashboard!$D$5="All",N6718=Dashboard!$D$5),OR(AND(C6718&lt;&gt;"",C6718&gt;=Dashboard!$F$5,C6718&lt;=Dashboard!$H$5),AND(C6718="",Dashboard!$F$5&lt;=1980,Dashboard!$H$5&gt;=2016))),1,0)</f>
        <v>1</v>
      </c>
      <c r="Q6718" s="0" t="n">
        <f aca="false">J6718*P6718+ROW()*0.00000001</f>
        <v>0.25006718</v>
      </c>
    </row>
    <row r="6719" customFormat="false" ht="15" hidden="false" customHeight="false" outlineLevel="0" collapsed="false">
      <c r="A6719" s="0" t="s">
        <v>5023</v>
      </c>
      <c r="B6719" s="0" t="s">
        <v>33</v>
      </c>
      <c r="C6719" s="0" t="n">
        <v>2009</v>
      </c>
      <c r="D6719" s="0" t="s">
        <v>34</v>
      </c>
      <c r="E6719" s="0" t="s">
        <v>195</v>
      </c>
      <c r="F6719" s="0" t="n">
        <v>0.17</v>
      </c>
      <c r="G6719" s="0" t="n">
        <v>0.06</v>
      </c>
      <c r="H6719" s="0" t="n">
        <v>0</v>
      </c>
      <c r="I6719" s="0" t="n">
        <v>0.02</v>
      </c>
      <c r="J6719" s="0" t="n">
        <v>0.25</v>
      </c>
      <c r="M6719" s="0" t="s">
        <v>36</v>
      </c>
      <c r="N6719" s="0" t="s">
        <v>35</v>
      </c>
      <c r="P6719" s="0" t="n">
        <f aca="false">IF(AND(OR(Dashboard!$B$5="All",D6719=Dashboard!$B$5),OR(Dashboard!$D$5="All",N6719=Dashboard!$D$5),OR(AND(C6719&lt;&gt;"",C6719&gt;=Dashboard!$F$5,C6719&lt;=Dashboard!$H$5),AND(C6719="",Dashboard!$F$5&lt;=1980,Dashboard!$H$5&gt;=2016))),1,0)</f>
        <v>1</v>
      </c>
      <c r="Q6719" s="0" t="n">
        <f aca="false">J6719*P6719+ROW()*0.00000001</f>
        <v>0.25006719</v>
      </c>
    </row>
    <row r="6720" customFormat="false" ht="15" hidden="false" customHeight="false" outlineLevel="0" collapsed="false">
      <c r="A6720" s="0" t="s">
        <v>5024</v>
      </c>
      <c r="B6720" s="0" t="s">
        <v>117</v>
      </c>
      <c r="C6720" s="0" t="n">
        <v>2000</v>
      </c>
      <c r="D6720" s="0" t="s">
        <v>41</v>
      </c>
      <c r="E6720" s="0" t="s">
        <v>142</v>
      </c>
      <c r="F6720" s="0" t="n">
        <v>0.14</v>
      </c>
      <c r="G6720" s="0" t="n">
        <v>0.09</v>
      </c>
      <c r="H6720" s="0" t="n">
        <v>0</v>
      </c>
      <c r="I6720" s="0" t="n">
        <v>0.02</v>
      </c>
      <c r="J6720" s="0" t="n">
        <v>0.25</v>
      </c>
      <c r="N6720" s="0" t="s">
        <v>74</v>
      </c>
      <c r="P6720" s="0" t="n">
        <f aca="false">IF(AND(OR(Dashboard!$B$5="All",D6720=Dashboard!$B$5),OR(Dashboard!$D$5="All",N6720=Dashboard!$D$5),OR(AND(C6720&lt;&gt;"",C6720&gt;=Dashboard!$F$5,C6720&lt;=Dashboard!$H$5),AND(C6720="",Dashboard!$F$5&lt;=1980,Dashboard!$H$5&gt;=2016))),1,0)</f>
        <v>1</v>
      </c>
      <c r="Q6720" s="0" t="n">
        <f aca="false">J6720*P6720+ROW()*0.00000001</f>
        <v>0.2500672</v>
      </c>
    </row>
    <row r="6721" customFormat="false" ht="15" hidden="false" customHeight="false" outlineLevel="0" collapsed="false">
      <c r="A6721" s="0" t="s">
        <v>5025</v>
      </c>
      <c r="B6721" s="0" t="s">
        <v>76</v>
      </c>
      <c r="C6721" s="0" t="n">
        <v>2006</v>
      </c>
      <c r="D6721" s="0" t="s">
        <v>114</v>
      </c>
      <c r="E6721" s="0" t="s">
        <v>124</v>
      </c>
      <c r="F6721" s="0" t="n">
        <v>0.12</v>
      </c>
      <c r="G6721" s="0" t="n">
        <v>0.09</v>
      </c>
      <c r="H6721" s="0" t="n">
        <v>0</v>
      </c>
      <c r="I6721" s="0" t="n">
        <v>0.03</v>
      </c>
      <c r="J6721" s="0" t="n">
        <v>0.25</v>
      </c>
      <c r="K6721" s="0" t="n">
        <v>51</v>
      </c>
      <c r="L6721" s="0" t="n">
        <v>7.5</v>
      </c>
      <c r="M6721" s="0" t="s">
        <v>103</v>
      </c>
      <c r="N6721" s="0" t="s">
        <v>74</v>
      </c>
      <c r="O6721" s="0" t="s">
        <v>53</v>
      </c>
      <c r="P6721" s="0" t="n">
        <f aca="false">IF(AND(OR(Dashboard!$B$5="All",D6721=Dashboard!$B$5),OR(Dashboard!$D$5="All",N6721=Dashboard!$D$5),OR(AND(C6721&lt;&gt;"",C6721&gt;=Dashboard!$F$5,C6721&lt;=Dashboard!$H$5),AND(C6721="",Dashboard!$F$5&lt;=1980,Dashboard!$H$5&gt;=2016))),1,0)</f>
        <v>1</v>
      </c>
      <c r="Q6721" s="0" t="n">
        <f aca="false">J6721*P6721+ROW()*0.00000001</f>
        <v>0.25006721</v>
      </c>
    </row>
    <row r="6722" customFormat="false" ht="15" hidden="false" customHeight="false" outlineLevel="0" collapsed="false">
      <c r="A6722" s="0" t="s">
        <v>5026</v>
      </c>
      <c r="B6722" s="0" t="s">
        <v>33</v>
      </c>
      <c r="C6722" s="0" t="n">
        <v>2008</v>
      </c>
      <c r="D6722" s="0" t="s">
        <v>58</v>
      </c>
      <c r="E6722" s="0" t="s">
        <v>124</v>
      </c>
      <c r="F6722" s="0" t="n">
        <v>0.22</v>
      </c>
      <c r="G6722" s="0" t="n">
        <v>0</v>
      </c>
      <c r="H6722" s="0" t="n">
        <v>0</v>
      </c>
      <c r="I6722" s="0" t="n">
        <v>0.02</v>
      </c>
      <c r="J6722" s="0" t="n">
        <v>0.25</v>
      </c>
      <c r="M6722" s="0" t="s">
        <v>36</v>
      </c>
      <c r="N6722" s="0" t="s">
        <v>35</v>
      </c>
      <c r="P6722" s="0" t="n">
        <f aca="false">IF(AND(OR(Dashboard!$B$5="All",D6722=Dashboard!$B$5),OR(Dashboard!$D$5="All",N6722=Dashboard!$D$5),OR(AND(C6722&lt;&gt;"",C6722&gt;=Dashboard!$F$5,C6722&lt;=Dashboard!$H$5),AND(C6722="",Dashboard!$F$5&lt;=1980,Dashboard!$H$5&gt;=2016))),1,0)</f>
        <v>1</v>
      </c>
      <c r="Q6722" s="0" t="n">
        <f aca="false">J6722*P6722+ROW()*0.00000001</f>
        <v>0.25006722</v>
      </c>
    </row>
    <row r="6723" customFormat="false" ht="15" hidden="false" customHeight="false" outlineLevel="0" collapsed="false">
      <c r="A6723" s="0" t="s">
        <v>5027</v>
      </c>
      <c r="B6723" s="0" t="s">
        <v>76</v>
      </c>
      <c r="C6723" s="0" t="n">
        <v>2001</v>
      </c>
      <c r="D6723" s="0" t="s">
        <v>41</v>
      </c>
      <c r="E6723" s="0" t="s">
        <v>89</v>
      </c>
      <c r="F6723" s="0" t="n">
        <v>0.12</v>
      </c>
      <c r="G6723" s="0" t="n">
        <v>0.09</v>
      </c>
      <c r="H6723" s="0" t="n">
        <v>0</v>
      </c>
      <c r="I6723" s="0" t="n">
        <v>0.03</v>
      </c>
      <c r="J6723" s="0" t="n">
        <v>0.25</v>
      </c>
      <c r="N6723" s="0" t="s">
        <v>74</v>
      </c>
      <c r="P6723" s="0" t="n">
        <f aca="false">IF(AND(OR(Dashboard!$B$5="All",D6723=Dashboard!$B$5),OR(Dashboard!$D$5="All",N6723=Dashboard!$D$5),OR(AND(C6723&lt;&gt;"",C6723&gt;=Dashboard!$F$5,C6723&lt;=Dashboard!$H$5),AND(C6723="",Dashboard!$F$5&lt;=1980,Dashboard!$H$5&gt;=2016))),1,0)</f>
        <v>1</v>
      </c>
      <c r="Q6723" s="0" t="n">
        <f aca="false">J6723*P6723+ROW()*0.00000001</f>
        <v>0.25006723</v>
      </c>
    </row>
    <row r="6724" customFormat="false" ht="15" hidden="false" customHeight="false" outlineLevel="0" collapsed="false">
      <c r="A6724" s="0" t="s">
        <v>5028</v>
      </c>
      <c r="B6724" s="0" t="s">
        <v>50</v>
      </c>
      <c r="C6724" s="0" t="n">
        <v>2009</v>
      </c>
      <c r="D6724" s="0" t="s">
        <v>58</v>
      </c>
      <c r="E6724" s="0" t="s">
        <v>142</v>
      </c>
      <c r="F6724" s="0" t="n">
        <v>0.23</v>
      </c>
      <c r="G6724" s="0" t="n">
        <v>0</v>
      </c>
      <c r="H6724" s="0" t="n">
        <v>0</v>
      </c>
      <c r="I6724" s="0" t="n">
        <v>0.02</v>
      </c>
      <c r="J6724" s="0" t="n">
        <v>0.25</v>
      </c>
      <c r="M6724" s="0" t="s">
        <v>36</v>
      </c>
      <c r="N6724" s="0" t="s">
        <v>35</v>
      </c>
      <c r="P6724" s="0" t="n">
        <f aca="false">IF(AND(OR(Dashboard!$B$5="All",D6724=Dashboard!$B$5),OR(Dashboard!$D$5="All",N6724=Dashboard!$D$5),OR(AND(C6724&lt;&gt;"",C6724&gt;=Dashboard!$F$5,C6724&lt;=Dashboard!$H$5),AND(C6724="",Dashboard!$F$5&lt;=1980,Dashboard!$H$5&gt;=2016))),1,0)</f>
        <v>1</v>
      </c>
      <c r="Q6724" s="0" t="n">
        <f aca="false">J6724*P6724+ROW()*0.00000001</f>
        <v>0.25006724</v>
      </c>
    </row>
    <row r="6725" customFormat="false" ht="15" hidden="false" customHeight="false" outlineLevel="0" collapsed="false">
      <c r="A6725" s="0" t="s">
        <v>3641</v>
      </c>
      <c r="B6725" s="0" t="s">
        <v>186</v>
      </c>
      <c r="C6725" s="0" t="n">
        <v>2005</v>
      </c>
      <c r="D6725" s="0" t="s">
        <v>16</v>
      </c>
      <c r="E6725" s="0" t="s">
        <v>649</v>
      </c>
      <c r="F6725" s="0" t="n">
        <v>0.19</v>
      </c>
      <c r="G6725" s="0" t="n">
        <v>0.05</v>
      </c>
      <c r="H6725" s="0" t="n">
        <v>0</v>
      </c>
      <c r="I6725" s="0" t="n">
        <v>0.01</v>
      </c>
      <c r="J6725" s="0" t="n">
        <v>0.25</v>
      </c>
      <c r="K6725" s="0" t="n">
        <v>55</v>
      </c>
      <c r="L6725" s="0" t="n">
        <v>7.9</v>
      </c>
      <c r="M6725" s="0" t="s">
        <v>36</v>
      </c>
      <c r="N6725" s="0" t="s">
        <v>35</v>
      </c>
      <c r="O6725" s="0" t="s">
        <v>53</v>
      </c>
      <c r="P6725" s="0" t="n">
        <f aca="false">IF(AND(OR(Dashboard!$B$5="All",D6725=Dashboard!$B$5),OR(Dashboard!$D$5="All",N6725=Dashboard!$D$5),OR(AND(C6725&lt;&gt;"",C6725&gt;=Dashboard!$F$5,C6725&lt;=Dashboard!$H$5),AND(C6725="",Dashboard!$F$5&lt;=1980,Dashboard!$H$5&gt;=2016))),1,0)</f>
        <v>1</v>
      </c>
      <c r="Q6725" s="0" t="n">
        <f aca="false">J6725*P6725+ROW()*0.00000001</f>
        <v>0.25006725</v>
      </c>
    </row>
    <row r="6726" customFormat="false" ht="15" hidden="false" customHeight="false" outlineLevel="0" collapsed="false">
      <c r="A6726" s="0" t="s">
        <v>2442</v>
      </c>
      <c r="B6726" s="0" t="s">
        <v>76</v>
      </c>
      <c r="C6726" s="0" t="n">
        <v>2007</v>
      </c>
      <c r="D6726" s="0" t="s">
        <v>41</v>
      </c>
      <c r="E6726" s="0" t="s">
        <v>418</v>
      </c>
      <c r="F6726" s="0" t="n">
        <v>0.12</v>
      </c>
      <c r="G6726" s="0" t="n">
        <v>0.09</v>
      </c>
      <c r="H6726" s="0" t="n">
        <v>0</v>
      </c>
      <c r="I6726" s="0" t="n">
        <v>0.03</v>
      </c>
      <c r="J6726" s="0" t="n">
        <v>0.25</v>
      </c>
      <c r="K6726" s="0" t="n">
        <v>67</v>
      </c>
      <c r="M6726" s="0" t="s">
        <v>36</v>
      </c>
      <c r="N6726" s="0" t="s">
        <v>74</v>
      </c>
      <c r="O6726" s="0" t="s">
        <v>67</v>
      </c>
      <c r="P6726" s="0" t="n">
        <f aca="false">IF(AND(OR(Dashboard!$B$5="All",D6726=Dashboard!$B$5),OR(Dashboard!$D$5="All",N6726=Dashboard!$D$5),OR(AND(C6726&lt;&gt;"",C6726&gt;=Dashboard!$F$5,C6726&lt;=Dashboard!$H$5),AND(C6726="",Dashboard!$F$5&lt;=1980,Dashboard!$H$5&gt;=2016))),1,0)</f>
        <v>1</v>
      </c>
      <c r="Q6726" s="0" t="n">
        <f aca="false">J6726*P6726+ROW()*0.00000001</f>
        <v>0.25006726</v>
      </c>
    </row>
    <row r="6727" customFormat="false" ht="15" hidden="false" customHeight="false" outlineLevel="0" collapsed="false">
      <c r="A6727" s="0" t="s">
        <v>5029</v>
      </c>
      <c r="B6727" s="0" t="s">
        <v>64</v>
      </c>
      <c r="C6727" s="0" t="n">
        <v>2007</v>
      </c>
      <c r="D6727" s="0" t="s">
        <v>58</v>
      </c>
      <c r="E6727" s="0" t="s">
        <v>195</v>
      </c>
      <c r="F6727" s="0" t="n">
        <v>0.19</v>
      </c>
      <c r="G6727" s="0" t="n">
        <v>0.01</v>
      </c>
      <c r="H6727" s="0" t="n">
        <v>0.03</v>
      </c>
      <c r="I6727" s="0" t="n">
        <v>0.02</v>
      </c>
      <c r="J6727" s="0" t="n">
        <v>0.25</v>
      </c>
      <c r="K6727" s="0" t="n">
        <v>65</v>
      </c>
      <c r="L6727" s="0" t="n">
        <v>7.2</v>
      </c>
      <c r="M6727" s="0" t="s">
        <v>103</v>
      </c>
      <c r="N6727" s="0" t="s">
        <v>66</v>
      </c>
      <c r="O6727" s="0" t="s">
        <v>67</v>
      </c>
      <c r="P6727" s="0" t="n">
        <f aca="false">IF(AND(OR(Dashboard!$B$5="All",D6727=Dashboard!$B$5),OR(Dashboard!$D$5="All",N6727=Dashboard!$D$5),OR(AND(C6727&lt;&gt;"",C6727&gt;=Dashboard!$F$5,C6727&lt;=Dashboard!$H$5),AND(C6727="",Dashboard!$F$5&lt;=1980,Dashboard!$H$5&gt;=2016))),1,0)</f>
        <v>1</v>
      </c>
      <c r="Q6727" s="0" t="n">
        <f aca="false">J6727*P6727+ROW()*0.00000001</f>
        <v>0.25006727</v>
      </c>
    </row>
    <row r="6728" customFormat="false" ht="15" hidden="false" customHeight="false" outlineLevel="0" collapsed="false">
      <c r="A6728" s="0" t="s">
        <v>3165</v>
      </c>
      <c r="B6728" s="0" t="s">
        <v>64</v>
      </c>
      <c r="C6728" s="0" t="n">
        <v>2009</v>
      </c>
      <c r="D6728" s="0" t="s">
        <v>41</v>
      </c>
      <c r="E6728" s="0" t="s">
        <v>91</v>
      </c>
      <c r="F6728" s="0" t="n">
        <v>0.14</v>
      </c>
      <c r="G6728" s="0" t="n">
        <v>0.09</v>
      </c>
      <c r="H6728" s="0" t="n">
        <v>0</v>
      </c>
      <c r="I6728" s="0" t="n">
        <v>0.02</v>
      </c>
      <c r="J6728" s="0" t="n">
        <v>0.25</v>
      </c>
      <c r="L6728" s="0" t="n">
        <v>6</v>
      </c>
      <c r="M6728" s="0" t="s">
        <v>36</v>
      </c>
      <c r="N6728" s="0" t="s">
        <v>66</v>
      </c>
      <c r="P6728" s="0" t="n">
        <f aca="false">IF(AND(OR(Dashboard!$B$5="All",D6728=Dashboard!$B$5),OR(Dashboard!$D$5="All",N6728=Dashboard!$D$5),OR(AND(C6728&lt;&gt;"",C6728&gt;=Dashboard!$F$5,C6728&lt;=Dashboard!$H$5),AND(C6728="",Dashboard!$F$5&lt;=1980,Dashboard!$H$5&gt;=2016))),1,0)</f>
        <v>1</v>
      </c>
      <c r="Q6728" s="0" t="n">
        <f aca="false">J6728*P6728+ROW()*0.00000001</f>
        <v>0.25006728</v>
      </c>
    </row>
    <row r="6729" customFormat="false" ht="15" hidden="false" customHeight="false" outlineLevel="0" collapsed="false">
      <c r="A6729" s="0" t="s">
        <v>5030</v>
      </c>
      <c r="B6729" s="0" t="s">
        <v>117</v>
      </c>
      <c r="C6729" s="0" t="n">
        <v>1999</v>
      </c>
      <c r="D6729" s="0" t="s">
        <v>246</v>
      </c>
      <c r="E6729" s="0" t="s">
        <v>142</v>
      </c>
      <c r="F6729" s="0" t="n">
        <v>0.14</v>
      </c>
      <c r="G6729" s="0" t="n">
        <v>0.09</v>
      </c>
      <c r="H6729" s="0" t="n">
        <v>0</v>
      </c>
      <c r="I6729" s="0" t="n">
        <v>0.02</v>
      </c>
      <c r="J6729" s="0" t="n">
        <v>0.25</v>
      </c>
      <c r="N6729" s="0" t="s">
        <v>74</v>
      </c>
      <c r="P6729" s="0" t="n">
        <f aca="false">IF(AND(OR(Dashboard!$B$5="All",D6729=Dashboard!$B$5),OR(Dashboard!$D$5="All",N6729=Dashboard!$D$5),OR(AND(C6729&lt;&gt;"",C6729&gt;=Dashboard!$F$5,C6729&lt;=Dashboard!$H$5),AND(C6729="",Dashboard!$F$5&lt;=1980,Dashboard!$H$5&gt;=2016))),1,0)</f>
        <v>1</v>
      </c>
      <c r="Q6729" s="0" t="n">
        <f aca="false">J6729*P6729+ROW()*0.00000001</f>
        <v>0.25006729</v>
      </c>
    </row>
    <row r="6730" customFormat="false" ht="15" hidden="false" customHeight="false" outlineLevel="0" collapsed="false">
      <c r="A6730" s="0" t="s">
        <v>5031</v>
      </c>
      <c r="B6730" s="0" t="s">
        <v>33</v>
      </c>
      <c r="C6730" s="0" t="n">
        <v>2009</v>
      </c>
      <c r="D6730" s="0" t="s">
        <v>46</v>
      </c>
      <c r="E6730" s="0" t="s">
        <v>211</v>
      </c>
      <c r="F6730" s="0" t="n">
        <v>0</v>
      </c>
      <c r="G6730" s="0" t="n">
        <v>0</v>
      </c>
      <c r="H6730" s="0" t="n">
        <v>0.25</v>
      </c>
      <c r="I6730" s="0" t="n">
        <v>0</v>
      </c>
      <c r="J6730" s="0" t="n">
        <v>0.25</v>
      </c>
      <c r="N6730" s="0" t="s">
        <v>35</v>
      </c>
      <c r="P6730" s="0" t="n">
        <f aca="false">IF(AND(OR(Dashboard!$B$5="All",D6730=Dashboard!$B$5),OR(Dashboard!$D$5="All",N6730=Dashboard!$D$5),OR(AND(C6730&lt;&gt;"",C6730&gt;=Dashboard!$F$5,C6730&lt;=Dashboard!$H$5),AND(C6730="",Dashboard!$F$5&lt;=1980,Dashboard!$H$5&gt;=2016))),1,0)</f>
        <v>1</v>
      </c>
      <c r="Q6730" s="0" t="n">
        <f aca="false">J6730*P6730+ROW()*0.00000001</f>
        <v>0.2500673</v>
      </c>
    </row>
    <row r="6731" customFormat="false" ht="15" hidden="false" customHeight="false" outlineLevel="0" collapsed="false">
      <c r="A6731" s="0" t="s">
        <v>3640</v>
      </c>
      <c r="B6731" s="0" t="s">
        <v>164</v>
      </c>
      <c r="C6731" s="0" t="n">
        <v>2008</v>
      </c>
      <c r="D6731" s="0" t="s">
        <v>34</v>
      </c>
      <c r="E6731" s="0" t="s">
        <v>142</v>
      </c>
      <c r="F6731" s="0" t="n">
        <v>0.06</v>
      </c>
      <c r="G6731" s="0" t="n">
        <v>0.12</v>
      </c>
      <c r="H6731" s="0" t="n">
        <v>0</v>
      </c>
      <c r="I6731" s="0" t="n">
        <v>0.06</v>
      </c>
      <c r="J6731" s="0" t="n">
        <v>0.25</v>
      </c>
      <c r="N6731" s="0" t="s">
        <v>74</v>
      </c>
      <c r="P6731" s="0" t="n">
        <f aca="false">IF(AND(OR(Dashboard!$B$5="All",D6731=Dashboard!$B$5),OR(Dashboard!$D$5="All",N6731=Dashboard!$D$5),OR(AND(C6731&lt;&gt;"",C6731&gt;=Dashboard!$F$5,C6731&lt;=Dashboard!$H$5),AND(C6731="",Dashboard!$F$5&lt;=1980,Dashboard!$H$5&gt;=2016))),1,0)</f>
        <v>1</v>
      </c>
      <c r="Q6731" s="0" t="n">
        <f aca="false">J6731*P6731+ROW()*0.00000001</f>
        <v>0.25006731</v>
      </c>
    </row>
    <row r="6732" customFormat="false" ht="15" hidden="false" customHeight="false" outlineLevel="0" collapsed="false">
      <c r="A6732" s="0" t="s">
        <v>5032</v>
      </c>
      <c r="B6732" s="0" t="s">
        <v>70</v>
      </c>
      <c r="C6732" s="0" t="n">
        <v>2008</v>
      </c>
      <c r="D6732" s="0" t="s">
        <v>41</v>
      </c>
      <c r="E6732" s="0" t="s">
        <v>3828</v>
      </c>
      <c r="F6732" s="0" t="n">
        <v>0.12</v>
      </c>
      <c r="G6732" s="0" t="n">
        <v>0.11</v>
      </c>
      <c r="H6732" s="0" t="n">
        <v>0</v>
      </c>
      <c r="I6732" s="0" t="n">
        <v>0.02</v>
      </c>
      <c r="J6732" s="0" t="n">
        <v>0.25</v>
      </c>
      <c r="K6732" s="0" t="n">
        <v>59</v>
      </c>
      <c r="L6732" s="0" t="n">
        <v>6.1</v>
      </c>
      <c r="M6732" s="0" t="s">
        <v>125</v>
      </c>
      <c r="N6732" s="0" t="s">
        <v>74</v>
      </c>
      <c r="O6732" s="0" t="s">
        <v>53</v>
      </c>
      <c r="P6732" s="0" t="n">
        <f aca="false">IF(AND(OR(Dashboard!$B$5="All",D6732=Dashboard!$B$5),OR(Dashboard!$D$5="All",N6732=Dashboard!$D$5),OR(AND(C6732&lt;&gt;"",C6732&gt;=Dashboard!$F$5,C6732&lt;=Dashboard!$H$5),AND(C6732="",Dashboard!$F$5&lt;=1980,Dashboard!$H$5&gt;=2016))),1,0)</f>
        <v>1</v>
      </c>
      <c r="Q6732" s="0" t="n">
        <f aca="false">J6732*P6732+ROW()*0.00000001</f>
        <v>0.25006732</v>
      </c>
    </row>
    <row r="6733" customFormat="false" ht="15" hidden="false" customHeight="false" outlineLevel="0" collapsed="false">
      <c r="A6733" s="0" t="s">
        <v>2326</v>
      </c>
      <c r="B6733" s="0" t="s">
        <v>50</v>
      </c>
      <c r="C6733" s="0" t="n">
        <v>2009</v>
      </c>
      <c r="D6733" s="0" t="s">
        <v>71</v>
      </c>
      <c r="E6733" s="0" t="s">
        <v>91</v>
      </c>
      <c r="F6733" s="0" t="n">
        <v>0.16</v>
      </c>
      <c r="G6733" s="0" t="n">
        <v>0.07</v>
      </c>
      <c r="H6733" s="0" t="n">
        <v>0</v>
      </c>
      <c r="I6733" s="0" t="n">
        <v>0.02</v>
      </c>
      <c r="J6733" s="0" t="n">
        <v>0.25</v>
      </c>
      <c r="K6733" s="0" t="n">
        <v>50</v>
      </c>
      <c r="L6733" s="0" t="n">
        <v>6.8</v>
      </c>
      <c r="M6733" s="0" t="s">
        <v>103</v>
      </c>
      <c r="N6733" s="0" t="s">
        <v>35</v>
      </c>
      <c r="O6733" s="0" t="s">
        <v>177</v>
      </c>
      <c r="P6733" s="0" t="n">
        <f aca="false">IF(AND(OR(Dashboard!$B$5="All",D6733=Dashboard!$B$5),OR(Dashboard!$D$5="All",N6733=Dashboard!$D$5),OR(AND(C6733&lt;&gt;"",C6733&gt;=Dashboard!$F$5,C6733&lt;=Dashboard!$H$5),AND(C6733="",Dashboard!$F$5&lt;=1980,Dashboard!$H$5&gt;=2016))),1,0)</f>
        <v>1</v>
      </c>
      <c r="Q6733" s="0" t="n">
        <f aca="false">J6733*P6733+ROW()*0.00000001</f>
        <v>0.25006733</v>
      </c>
    </row>
    <row r="6734" customFormat="false" ht="15" hidden="false" customHeight="false" outlineLevel="0" collapsed="false">
      <c r="A6734" s="0" t="s">
        <v>5033</v>
      </c>
      <c r="B6734" s="0" t="s">
        <v>33</v>
      </c>
      <c r="C6734" s="0" t="n">
        <v>2009</v>
      </c>
      <c r="D6734" s="0" t="s">
        <v>71</v>
      </c>
      <c r="E6734" s="0" t="s">
        <v>91</v>
      </c>
      <c r="F6734" s="0" t="n">
        <v>0.19</v>
      </c>
      <c r="G6734" s="0" t="n">
        <v>0.04</v>
      </c>
      <c r="H6734" s="0" t="n">
        <v>0</v>
      </c>
      <c r="I6734" s="0" t="n">
        <v>0.02</v>
      </c>
      <c r="J6734" s="0" t="n">
        <v>0.25</v>
      </c>
      <c r="K6734" s="0" t="n">
        <v>53</v>
      </c>
      <c r="L6734" s="0" t="n">
        <v>6.1</v>
      </c>
      <c r="M6734" s="0" t="s">
        <v>103</v>
      </c>
      <c r="N6734" s="0" t="s">
        <v>35</v>
      </c>
      <c r="O6734" s="0" t="s">
        <v>53</v>
      </c>
      <c r="P6734" s="0" t="n">
        <f aca="false">IF(AND(OR(Dashboard!$B$5="All",D6734=Dashboard!$B$5),OR(Dashboard!$D$5="All",N6734=Dashboard!$D$5),OR(AND(C6734&lt;&gt;"",C6734&gt;=Dashboard!$F$5,C6734&lt;=Dashboard!$H$5),AND(C6734="",Dashboard!$F$5&lt;=1980,Dashboard!$H$5&gt;=2016))),1,0)</f>
        <v>1</v>
      </c>
      <c r="Q6734" s="0" t="n">
        <f aca="false">J6734*P6734+ROW()*0.00000001</f>
        <v>0.25006734</v>
      </c>
    </row>
    <row r="6735" customFormat="false" ht="15" hidden="false" customHeight="false" outlineLevel="0" collapsed="false">
      <c r="A6735" s="0" t="s">
        <v>5034</v>
      </c>
      <c r="B6735" s="0" t="s">
        <v>164</v>
      </c>
      <c r="C6735" s="0" t="n">
        <v>2009</v>
      </c>
      <c r="D6735" s="0" t="s">
        <v>46</v>
      </c>
      <c r="E6735" s="0" t="s">
        <v>2334</v>
      </c>
      <c r="F6735" s="0" t="n">
        <v>0.1</v>
      </c>
      <c r="G6735" s="0" t="n">
        <v>0.01</v>
      </c>
      <c r="H6735" s="0" t="n">
        <v>0.12</v>
      </c>
      <c r="I6735" s="0" t="n">
        <v>0.02</v>
      </c>
      <c r="J6735" s="0" t="n">
        <v>0.25</v>
      </c>
      <c r="K6735" s="0" t="n">
        <v>83</v>
      </c>
      <c r="L6735" s="0" t="n">
        <v>7.1</v>
      </c>
      <c r="M6735" s="0" t="s">
        <v>103</v>
      </c>
      <c r="N6735" s="0" t="s">
        <v>74</v>
      </c>
      <c r="O6735" s="0" t="s">
        <v>42</v>
      </c>
      <c r="P6735" s="0" t="n">
        <f aca="false">IF(AND(OR(Dashboard!$B$5="All",D6735=Dashboard!$B$5),OR(Dashboard!$D$5="All",N6735=Dashboard!$D$5),OR(AND(C6735&lt;&gt;"",C6735&gt;=Dashboard!$F$5,C6735&lt;=Dashboard!$H$5),AND(C6735="",Dashboard!$F$5&lt;=1980,Dashboard!$H$5&gt;=2016))),1,0)</f>
        <v>1</v>
      </c>
      <c r="Q6735" s="0" t="n">
        <f aca="false">J6735*P6735+ROW()*0.00000001</f>
        <v>0.25006735</v>
      </c>
    </row>
    <row r="6736" customFormat="false" ht="15" hidden="false" customHeight="false" outlineLevel="0" collapsed="false">
      <c r="A6736" s="0" t="s">
        <v>5035</v>
      </c>
      <c r="B6736" s="0" t="s">
        <v>117</v>
      </c>
      <c r="C6736" s="0" t="n">
        <v>1996</v>
      </c>
      <c r="D6736" s="0" t="s">
        <v>56</v>
      </c>
      <c r="E6736" s="0" t="s">
        <v>220</v>
      </c>
      <c r="F6736" s="0" t="n">
        <v>0.14</v>
      </c>
      <c r="G6736" s="0" t="n">
        <v>0.09</v>
      </c>
      <c r="H6736" s="0" t="n">
        <v>0</v>
      </c>
      <c r="I6736" s="0" t="n">
        <v>0.02</v>
      </c>
      <c r="J6736" s="0" t="n">
        <v>0.25</v>
      </c>
      <c r="N6736" s="0" t="s">
        <v>74</v>
      </c>
      <c r="P6736" s="0" t="n">
        <f aca="false">IF(AND(OR(Dashboard!$B$5="All",D6736=Dashboard!$B$5),OR(Dashboard!$D$5="All",N6736=Dashboard!$D$5),OR(AND(C6736&lt;&gt;"",C6736&gt;=Dashboard!$F$5,C6736&lt;=Dashboard!$H$5),AND(C6736="",Dashboard!$F$5&lt;=1980,Dashboard!$H$5&gt;=2016))),1,0)</f>
        <v>1</v>
      </c>
      <c r="Q6736" s="0" t="n">
        <f aca="false">J6736*P6736+ROW()*0.00000001</f>
        <v>0.25006736</v>
      </c>
    </row>
    <row r="6737" customFormat="false" ht="15" hidden="false" customHeight="false" outlineLevel="0" collapsed="false">
      <c r="A6737" s="0" t="s">
        <v>5036</v>
      </c>
      <c r="B6737" s="0" t="s">
        <v>117</v>
      </c>
      <c r="C6737" s="0" t="n">
        <v>1996</v>
      </c>
      <c r="D6737" s="0" t="s">
        <v>16</v>
      </c>
      <c r="E6737" s="0" t="s">
        <v>89</v>
      </c>
      <c r="F6737" s="0" t="n">
        <v>0.05</v>
      </c>
      <c r="G6737" s="0" t="n">
        <v>0.03</v>
      </c>
      <c r="H6737" s="0" t="n">
        <v>0.15</v>
      </c>
      <c r="I6737" s="0" t="n">
        <v>0.02</v>
      </c>
      <c r="J6737" s="0" t="n">
        <v>0.25</v>
      </c>
      <c r="N6737" s="0" t="s">
        <v>74</v>
      </c>
      <c r="P6737" s="0" t="n">
        <f aca="false">IF(AND(OR(Dashboard!$B$5="All",D6737=Dashboard!$B$5),OR(Dashboard!$D$5="All",N6737=Dashboard!$D$5),OR(AND(C6737&lt;&gt;"",C6737&gt;=Dashboard!$F$5,C6737&lt;=Dashboard!$H$5),AND(C6737="",Dashboard!$F$5&lt;=1980,Dashboard!$H$5&gt;=2016))),1,0)</f>
        <v>1</v>
      </c>
      <c r="Q6737" s="0" t="n">
        <f aca="false">J6737*P6737+ROW()*0.00000001</f>
        <v>0.25006737</v>
      </c>
    </row>
    <row r="6738" customFormat="false" ht="15" hidden="false" customHeight="false" outlineLevel="0" collapsed="false">
      <c r="A6738" s="0" t="s">
        <v>5037</v>
      </c>
      <c r="B6738" s="0" t="s">
        <v>186</v>
      </c>
      <c r="C6738" s="0" t="n">
        <v>2002</v>
      </c>
      <c r="D6738" s="0" t="s">
        <v>52</v>
      </c>
      <c r="E6738" s="0" t="s">
        <v>160</v>
      </c>
      <c r="F6738" s="0" t="n">
        <v>0.19</v>
      </c>
      <c r="G6738" s="0" t="n">
        <v>0.05</v>
      </c>
      <c r="H6738" s="0" t="n">
        <v>0</v>
      </c>
      <c r="I6738" s="0" t="n">
        <v>0.01</v>
      </c>
      <c r="J6738" s="0" t="n">
        <v>0.25</v>
      </c>
      <c r="M6738" s="0" t="s">
        <v>36</v>
      </c>
      <c r="N6738" s="0" t="s">
        <v>35</v>
      </c>
      <c r="P6738" s="0" t="n">
        <f aca="false">IF(AND(OR(Dashboard!$B$5="All",D6738=Dashboard!$B$5),OR(Dashboard!$D$5="All",N6738=Dashboard!$D$5),OR(AND(C6738&lt;&gt;"",C6738&gt;=Dashboard!$F$5,C6738&lt;=Dashboard!$H$5),AND(C6738="",Dashboard!$F$5&lt;=1980,Dashboard!$H$5&gt;=2016))),1,0)</f>
        <v>1</v>
      </c>
      <c r="Q6738" s="0" t="n">
        <f aca="false">J6738*P6738+ROW()*0.00000001</f>
        <v>0.25006738</v>
      </c>
    </row>
    <row r="6739" customFormat="false" ht="15" hidden="false" customHeight="false" outlineLevel="0" collapsed="false">
      <c r="A6739" s="0" t="s">
        <v>5038</v>
      </c>
      <c r="B6739" s="0" t="s">
        <v>33</v>
      </c>
      <c r="C6739" s="0" t="n">
        <v>2010</v>
      </c>
      <c r="D6739" s="0" t="s">
        <v>52</v>
      </c>
      <c r="E6739" s="0" t="s">
        <v>814</v>
      </c>
      <c r="F6739" s="0" t="n">
        <v>0</v>
      </c>
      <c r="G6739" s="0" t="n">
        <v>0.21</v>
      </c>
      <c r="H6739" s="0" t="n">
        <v>0</v>
      </c>
      <c r="I6739" s="0" t="n">
        <v>0.04</v>
      </c>
      <c r="J6739" s="0" t="n">
        <v>0.25</v>
      </c>
      <c r="N6739" s="0" t="s">
        <v>35</v>
      </c>
      <c r="P6739" s="0" t="n">
        <f aca="false">IF(AND(OR(Dashboard!$B$5="All",D6739=Dashboard!$B$5),OR(Dashboard!$D$5="All",N6739=Dashboard!$D$5),OR(AND(C6739&lt;&gt;"",C6739&gt;=Dashboard!$F$5,C6739&lt;=Dashboard!$H$5),AND(C6739="",Dashboard!$F$5&lt;=1980,Dashboard!$H$5&gt;=2016))),1,0)</f>
        <v>1</v>
      </c>
      <c r="Q6739" s="0" t="n">
        <f aca="false">J6739*P6739+ROW()*0.00000001</f>
        <v>0.25006739</v>
      </c>
    </row>
    <row r="6740" customFormat="false" ht="15" hidden="false" customHeight="false" outlineLevel="0" collapsed="false">
      <c r="A6740" s="0" t="s">
        <v>2330</v>
      </c>
      <c r="B6740" s="0" t="s">
        <v>70</v>
      </c>
      <c r="C6740" s="0" t="n">
        <v>2007</v>
      </c>
      <c r="D6740" s="0" t="s">
        <v>34</v>
      </c>
      <c r="E6740" s="0" t="s">
        <v>2331</v>
      </c>
      <c r="F6740" s="0" t="n">
        <v>0.23</v>
      </c>
      <c r="G6740" s="0" t="n">
        <v>0</v>
      </c>
      <c r="H6740" s="0" t="n">
        <v>0</v>
      </c>
      <c r="I6740" s="0" t="n">
        <v>0.02</v>
      </c>
      <c r="J6740" s="0" t="n">
        <v>0.25</v>
      </c>
      <c r="K6740" s="0" t="n">
        <v>74</v>
      </c>
      <c r="L6740" s="0" t="n">
        <v>4.7</v>
      </c>
      <c r="M6740" s="0" t="s">
        <v>36</v>
      </c>
      <c r="N6740" s="0" t="s">
        <v>74</v>
      </c>
      <c r="O6740" s="0" t="s">
        <v>37</v>
      </c>
      <c r="P6740" s="0" t="n">
        <f aca="false">IF(AND(OR(Dashboard!$B$5="All",D6740=Dashboard!$B$5),OR(Dashboard!$D$5="All",N6740=Dashboard!$D$5),OR(AND(C6740&lt;&gt;"",C6740&gt;=Dashboard!$F$5,C6740&lt;=Dashboard!$H$5),AND(C6740="",Dashboard!$F$5&lt;=1980,Dashboard!$H$5&gt;=2016))),1,0)</f>
        <v>1</v>
      </c>
      <c r="Q6740" s="0" t="n">
        <f aca="false">J6740*P6740+ROW()*0.00000001</f>
        <v>0.2500674</v>
      </c>
    </row>
    <row r="6741" customFormat="false" ht="15" hidden="false" customHeight="false" outlineLevel="0" collapsed="false">
      <c r="A6741" s="0" t="s">
        <v>5039</v>
      </c>
      <c r="B6741" s="0" t="s">
        <v>76</v>
      </c>
      <c r="C6741" s="0" t="n">
        <v>2004</v>
      </c>
      <c r="D6741" s="0" t="s">
        <v>46</v>
      </c>
      <c r="E6741" s="0" t="s">
        <v>157</v>
      </c>
      <c r="F6741" s="0" t="n">
        <v>0.12</v>
      </c>
      <c r="G6741" s="0" t="n">
        <v>0.09</v>
      </c>
      <c r="H6741" s="0" t="n">
        <v>0</v>
      </c>
      <c r="I6741" s="0" t="n">
        <v>0.03</v>
      </c>
      <c r="J6741" s="0" t="n">
        <v>0.25</v>
      </c>
      <c r="K6741" s="0" t="n">
        <v>77</v>
      </c>
      <c r="L6741" s="0" t="n">
        <v>8</v>
      </c>
      <c r="M6741" s="0" t="s">
        <v>103</v>
      </c>
      <c r="N6741" s="0" t="s">
        <v>74</v>
      </c>
      <c r="O6741" s="0" t="s">
        <v>37</v>
      </c>
      <c r="P6741" s="0" t="n">
        <f aca="false">IF(AND(OR(Dashboard!$B$5="All",D6741=Dashboard!$B$5),OR(Dashboard!$D$5="All",N6741=Dashboard!$D$5),OR(AND(C6741&lt;&gt;"",C6741&gt;=Dashboard!$F$5,C6741&lt;=Dashboard!$H$5),AND(C6741="",Dashboard!$F$5&lt;=1980,Dashboard!$H$5&gt;=2016))),1,0)</f>
        <v>1</v>
      </c>
      <c r="Q6741" s="0" t="n">
        <f aca="false">J6741*P6741+ROW()*0.00000001</f>
        <v>0.25006741</v>
      </c>
    </row>
    <row r="6742" customFormat="false" ht="15" hidden="false" customHeight="false" outlineLevel="0" collapsed="false">
      <c r="A6742" s="0" t="s">
        <v>4507</v>
      </c>
      <c r="B6742" s="0" t="s">
        <v>70</v>
      </c>
      <c r="C6742" s="0" t="n">
        <v>2009</v>
      </c>
      <c r="D6742" s="0" t="s">
        <v>56</v>
      </c>
      <c r="E6742" s="0" t="s">
        <v>293</v>
      </c>
      <c r="F6742" s="0" t="n">
        <v>0.12</v>
      </c>
      <c r="G6742" s="0" t="n">
        <v>0.09</v>
      </c>
      <c r="H6742" s="0" t="n">
        <v>0</v>
      </c>
      <c r="I6742" s="0" t="n">
        <v>0.04</v>
      </c>
      <c r="J6742" s="0" t="n">
        <v>0.25</v>
      </c>
      <c r="K6742" s="0" t="n">
        <v>80</v>
      </c>
      <c r="L6742" s="0" t="n">
        <v>7.7</v>
      </c>
      <c r="M6742" s="0" t="s">
        <v>73</v>
      </c>
      <c r="N6742" s="0" t="s">
        <v>74</v>
      </c>
      <c r="O6742" s="0" t="s">
        <v>37</v>
      </c>
      <c r="P6742" s="0" t="n">
        <f aca="false">IF(AND(OR(Dashboard!$B$5="All",D6742=Dashboard!$B$5),OR(Dashboard!$D$5="All",N6742=Dashboard!$D$5),OR(AND(C6742&lt;&gt;"",C6742&gt;=Dashboard!$F$5,C6742&lt;=Dashboard!$H$5),AND(C6742="",Dashboard!$F$5&lt;=1980,Dashboard!$H$5&gt;=2016))),1,0)</f>
        <v>1</v>
      </c>
      <c r="Q6742" s="0" t="n">
        <f aca="false">J6742*P6742+ROW()*0.00000001</f>
        <v>0.25006742</v>
      </c>
    </row>
    <row r="6743" customFormat="false" ht="15" hidden="false" customHeight="false" outlineLevel="0" collapsed="false">
      <c r="A6743" s="0" t="s">
        <v>1942</v>
      </c>
      <c r="B6743" s="0" t="s">
        <v>164</v>
      </c>
      <c r="C6743" s="0" t="n">
        <v>2009</v>
      </c>
      <c r="D6743" s="0" t="s">
        <v>46</v>
      </c>
      <c r="E6743" s="0" t="s">
        <v>91</v>
      </c>
      <c r="F6743" s="0" t="n">
        <v>0.17</v>
      </c>
      <c r="G6743" s="0" t="n">
        <v>0.04</v>
      </c>
      <c r="H6743" s="0" t="n">
        <v>0</v>
      </c>
      <c r="I6743" s="0" t="n">
        <v>0.04</v>
      </c>
      <c r="J6743" s="0" t="n">
        <v>0.25</v>
      </c>
      <c r="M6743" s="0" t="s">
        <v>103</v>
      </c>
      <c r="N6743" s="0" t="s">
        <v>74</v>
      </c>
      <c r="P6743" s="0" t="n">
        <f aca="false">IF(AND(OR(Dashboard!$B$5="All",D6743=Dashboard!$B$5),OR(Dashboard!$D$5="All",N6743=Dashboard!$D$5),OR(AND(C6743&lt;&gt;"",C6743&gt;=Dashboard!$F$5,C6743&lt;=Dashboard!$H$5),AND(C6743="",Dashboard!$F$5&lt;=1980,Dashboard!$H$5&gt;=2016))),1,0)</f>
        <v>1</v>
      </c>
      <c r="Q6743" s="0" t="n">
        <f aca="false">J6743*P6743+ROW()*0.00000001</f>
        <v>0.25006743</v>
      </c>
    </row>
    <row r="6744" customFormat="false" ht="15" hidden="false" customHeight="false" outlineLevel="0" collapsed="false">
      <c r="A6744" s="0" t="s">
        <v>5040</v>
      </c>
      <c r="B6744" s="0" t="s">
        <v>117</v>
      </c>
      <c r="C6744" s="0" t="n">
        <v>1997</v>
      </c>
      <c r="D6744" s="0" t="s">
        <v>41</v>
      </c>
      <c r="E6744" s="0" t="s">
        <v>2855</v>
      </c>
      <c r="F6744" s="0" t="n">
        <v>0</v>
      </c>
      <c r="G6744" s="0" t="n">
        <v>0</v>
      </c>
      <c r="H6744" s="0" t="n">
        <v>0.23</v>
      </c>
      <c r="I6744" s="0" t="n">
        <v>0.02</v>
      </c>
      <c r="J6744" s="0" t="n">
        <v>0.25</v>
      </c>
      <c r="N6744" s="0" t="s">
        <v>74</v>
      </c>
      <c r="P6744" s="0" t="n">
        <f aca="false">IF(AND(OR(Dashboard!$B$5="All",D6744=Dashboard!$B$5),OR(Dashboard!$D$5="All",N6744=Dashboard!$D$5),OR(AND(C6744&lt;&gt;"",C6744&gt;=Dashboard!$F$5,C6744&lt;=Dashboard!$H$5),AND(C6744="",Dashboard!$F$5&lt;=1980,Dashboard!$H$5&gt;=2016))),1,0)</f>
        <v>1</v>
      </c>
      <c r="Q6744" s="0" t="n">
        <f aca="false">J6744*P6744+ROW()*0.00000001</f>
        <v>0.25006744</v>
      </c>
    </row>
    <row r="6745" customFormat="false" ht="15" hidden="false" customHeight="false" outlineLevel="0" collapsed="false">
      <c r="A6745" s="0" t="s">
        <v>5041</v>
      </c>
      <c r="B6745" s="0" t="s">
        <v>70</v>
      </c>
      <c r="C6745" s="0" t="n">
        <v>2014</v>
      </c>
      <c r="D6745" s="0" t="s">
        <v>114</v>
      </c>
      <c r="E6745" s="0" t="s">
        <v>91</v>
      </c>
      <c r="F6745" s="0" t="n">
        <v>0.11</v>
      </c>
      <c r="G6745" s="0" t="n">
        <v>0.09</v>
      </c>
      <c r="H6745" s="0" t="n">
        <v>0</v>
      </c>
      <c r="I6745" s="0" t="n">
        <v>0.04</v>
      </c>
      <c r="J6745" s="0" t="n">
        <v>0.25</v>
      </c>
      <c r="L6745" s="0" t="n">
        <v>5.9</v>
      </c>
      <c r="M6745" s="0" t="s">
        <v>125</v>
      </c>
      <c r="N6745" s="0" t="s">
        <v>74</v>
      </c>
      <c r="P6745" s="0" t="n">
        <f aca="false">IF(AND(OR(Dashboard!$B$5="All",D6745=Dashboard!$B$5),OR(Dashboard!$D$5="All",N6745=Dashboard!$D$5),OR(AND(C6745&lt;&gt;"",C6745&gt;=Dashboard!$F$5,C6745&lt;=Dashboard!$H$5),AND(C6745="",Dashboard!$F$5&lt;=1980,Dashboard!$H$5&gt;=2016))),1,0)</f>
        <v>1</v>
      </c>
      <c r="Q6745" s="0" t="n">
        <f aca="false">J6745*P6745+ROW()*0.00000001</f>
        <v>0.25006745</v>
      </c>
    </row>
    <row r="6746" customFormat="false" ht="15" hidden="false" customHeight="false" outlineLevel="0" collapsed="false">
      <c r="A6746" s="0" t="s">
        <v>5042</v>
      </c>
      <c r="B6746" s="0" t="s">
        <v>164</v>
      </c>
      <c r="C6746" s="0" t="n">
        <v>2008</v>
      </c>
      <c r="D6746" s="0" t="s">
        <v>46</v>
      </c>
      <c r="E6746" s="0" t="s">
        <v>2334</v>
      </c>
      <c r="F6746" s="0" t="n">
        <v>0.06</v>
      </c>
      <c r="G6746" s="0" t="n">
        <v>0</v>
      </c>
      <c r="H6746" s="0" t="n">
        <v>0.18</v>
      </c>
      <c r="I6746" s="0" t="n">
        <v>0.01</v>
      </c>
      <c r="J6746" s="0" t="n">
        <v>0.25</v>
      </c>
      <c r="N6746" s="0" t="s">
        <v>74</v>
      </c>
      <c r="P6746" s="0" t="n">
        <f aca="false">IF(AND(OR(Dashboard!$B$5="All",D6746=Dashboard!$B$5),OR(Dashboard!$D$5="All",N6746=Dashboard!$D$5),OR(AND(C6746&lt;&gt;"",C6746&gt;=Dashboard!$F$5,C6746&lt;=Dashboard!$H$5),AND(C6746="",Dashboard!$F$5&lt;=1980,Dashboard!$H$5&gt;=2016))),1,0)</f>
        <v>1</v>
      </c>
      <c r="Q6746" s="0" t="n">
        <f aca="false">J6746*P6746+ROW()*0.00000001</f>
        <v>0.25006746</v>
      </c>
    </row>
    <row r="6747" customFormat="false" ht="15" hidden="false" customHeight="false" outlineLevel="0" collapsed="false">
      <c r="A6747" s="0" t="s">
        <v>2567</v>
      </c>
      <c r="B6747" s="0" t="s">
        <v>186</v>
      </c>
      <c r="C6747" s="0" t="n">
        <v>2005</v>
      </c>
      <c r="D6747" s="0" t="s">
        <v>46</v>
      </c>
      <c r="E6747" s="0" t="s">
        <v>91</v>
      </c>
      <c r="F6747" s="0" t="n">
        <v>0.19</v>
      </c>
      <c r="G6747" s="0" t="n">
        <v>0.05</v>
      </c>
      <c r="H6747" s="0" t="n">
        <v>0</v>
      </c>
      <c r="I6747" s="0" t="n">
        <v>0.01</v>
      </c>
      <c r="J6747" s="0" t="n">
        <v>0.25</v>
      </c>
      <c r="K6747" s="0" t="n">
        <v>82</v>
      </c>
      <c r="L6747" s="0" t="n">
        <v>6.2</v>
      </c>
      <c r="M6747" s="0" t="s">
        <v>103</v>
      </c>
      <c r="N6747" s="0" t="s">
        <v>35</v>
      </c>
      <c r="O6747" s="0" t="s">
        <v>42</v>
      </c>
      <c r="P6747" s="0" t="n">
        <f aca="false">IF(AND(OR(Dashboard!$B$5="All",D6747=Dashboard!$B$5),OR(Dashboard!$D$5="All",N6747=Dashboard!$D$5),OR(AND(C6747&lt;&gt;"",C6747&gt;=Dashboard!$F$5,C6747&lt;=Dashboard!$H$5),AND(C6747="",Dashboard!$F$5&lt;=1980,Dashboard!$H$5&gt;=2016))),1,0)</f>
        <v>1</v>
      </c>
      <c r="Q6747" s="0" t="n">
        <f aca="false">J6747*P6747+ROW()*0.00000001</f>
        <v>0.25006747</v>
      </c>
    </row>
    <row r="6748" customFormat="false" ht="15" hidden="false" customHeight="false" outlineLevel="0" collapsed="false">
      <c r="A6748" s="0" t="s">
        <v>5043</v>
      </c>
      <c r="B6748" s="0" t="s">
        <v>85</v>
      </c>
      <c r="C6748" s="0" t="n">
        <v>2002</v>
      </c>
      <c r="D6748" s="0" t="s">
        <v>71</v>
      </c>
      <c r="E6748" s="0" t="s">
        <v>293</v>
      </c>
      <c r="F6748" s="0" t="n">
        <v>0.18</v>
      </c>
      <c r="G6748" s="0" t="n">
        <v>0.07</v>
      </c>
      <c r="H6748" s="0" t="n">
        <v>0</v>
      </c>
      <c r="I6748" s="0" t="n">
        <v>0</v>
      </c>
      <c r="J6748" s="0" t="n">
        <v>0.25</v>
      </c>
      <c r="K6748" s="0" t="n">
        <v>63</v>
      </c>
      <c r="M6748" s="0" t="s">
        <v>36</v>
      </c>
      <c r="N6748" s="0" t="s">
        <v>35</v>
      </c>
      <c r="O6748" s="0" t="s">
        <v>67</v>
      </c>
      <c r="P6748" s="0" t="n">
        <f aca="false">IF(AND(OR(Dashboard!$B$5="All",D6748=Dashboard!$B$5),OR(Dashboard!$D$5="All",N6748=Dashboard!$D$5),OR(AND(C6748&lt;&gt;"",C6748&gt;=Dashboard!$F$5,C6748&lt;=Dashboard!$H$5),AND(C6748="",Dashboard!$F$5&lt;=1980,Dashboard!$H$5&gt;=2016))),1,0)</f>
        <v>1</v>
      </c>
      <c r="Q6748" s="0" t="n">
        <f aca="false">J6748*P6748+ROW()*0.00000001</f>
        <v>0.25006748</v>
      </c>
    </row>
    <row r="6749" customFormat="false" ht="15" hidden="false" customHeight="false" outlineLevel="0" collapsed="false">
      <c r="A6749" s="0" t="s">
        <v>2991</v>
      </c>
      <c r="B6749" s="0" t="s">
        <v>70</v>
      </c>
      <c r="C6749" s="0" t="n">
        <v>2010</v>
      </c>
      <c r="D6749" s="0" t="s">
        <v>41</v>
      </c>
      <c r="E6749" s="0" t="s">
        <v>91</v>
      </c>
      <c r="F6749" s="0" t="n">
        <v>0.21</v>
      </c>
      <c r="G6749" s="0" t="n">
        <v>0.02</v>
      </c>
      <c r="H6749" s="0" t="n">
        <v>0</v>
      </c>
      <c r="I6749" s="0" t="n">
        <v>0.02</v>
      </c>
      <c r="J6749" s="0" t="n">
        <v>0.25</v>
      </c>
      <c r="L6749" s="0" t="n">
        <v>6.3</v>
      </c>
      <c r="M6749" s="0" t="s">
        <v>36</v>
      </c>
      <c r="N6749" s="0" t="s">
        <v>74</v>
      </c>
      <c r="P6749" s="0" t="n">
        <f aca="false">IF(AND(OR(Dashboard!$B$5="All",D6749=Dashboard!$B$5),OR(Dashboard!$D$5="All",N6749=Dashboard!$D$5),OR(AND(C6749&lt;&gt;"",C6749&gt;=Dashboard!$F$5,C6749&lt;=Dashboard!$H$5),AND(C6749="",Dashboard!$F$5&lt;=1980,Dashboard!$H$5&gt;=2016))),1,0)</f>
        <v>1</v>
      </c>
      <c r="Q6749" s="0" t="n">
        <f aca="false">J6749*P6749+ROW()*0.00000001</f>
        <v>0.25006749</v>
      </c>
    </row>
    <row r="6750" customFormat="false" ht="15" hidden="false" customHeight="false" outlineLevel="0" collapsed="false">
      <c r="A6750" s="0" t="s">
        <v>5044</v>
      </c>
      <c r="B6750" s="0" t="s">
        <v>70</v>
      </c>
      <c r="C6750" s="0" t="n">
        <v>2010</v>
      </c>
      <c r="D6750" s="0" t="s">
        <v>52</v>
      </c>
      <c r="E6750" s="0" t="s">
        <v>89</v>
      </c>
      <c r="F6750" s="0" t="n">
        <v>0.07</v>
      </c>
      <c r="G6750" s="0" t="n">
        <v>0.12</v>
      </c>
      <c r="H6750" s="0" t="n">
        <v>0</v>
      </c>
      <c r="I6750" s="0" t="n">
        <v>0.05</v>
      </c>
      <c r="J6750" s="0" t="n">
        <v>0.25</v>
      </c>
      <c r="K6750" s="0" t="n">
        <v>56</v>
      </c>
      <c r="L6750" s="0" t="n">
        <v>4.9</v>
      </c>
      <c r="M6750" s="0" t="s">
        <v>36</v>
      </c>
      <c r="N6750" s="0" t="s">
        <v>74</v>
      </c>
      <c r="O6750" s="0" t="s">
        <v>53</v>
      </c>
      <c r="P6750" s="0" t="n">
        <f aca="false">IF(AND(OR(Dashboard!$B$5="All",D6750=Dashboard!$B$5),OR(Dashboard!$D$5="All",N6750=Dashboard!$D$5),OR(AND(C6750&lt;&gt;"",C6750&gt;=Dashboard!$F$5,C6750&lt;=Dashboard!$H$5),AND(C6750="",Dashboard!$F$5&lt;=1980,Dashboard!$H$5&gt;=2016))),1,0)</f>
        <v>1</v>
      </c>
      <c r="Q6750" s="0" t="n">
        <f aca="false">J6750*P6750+ROW()*0.00000001</f>
        <v>0.2500675</v>
      </c>
    </row>
    <row r="6751" customFormat="false" ht="15" hidden="false" customHeight="false" outlineLevel="0" collapsed="false">
      <c r="A6751" s="0" t="s">
        <v>4803</v>
      </c>
      <c r="B6751" s="0" t="s">
        <v>64</v>
      </c>
      <c r="C6751" s="0" t="n">
        <v>2012</v>
      </c>
      <c r="D6751" s="0" t="s">
        <v>71</v>
      </c>
      <c r="E6751" s="0" t="s">
        <v>91</v>
      </c>
      <c r="F6751" s="0" t="n">
        <v>0.14</v>
      </c>
      <c r="G6751" s="0" t="n">
        <v>0.09</v>
      </c>
      <c r="H6751" s="0" t="n">
        <v>0</v>
      </c>
      <c r="I6751" s="0" t="n">
        <v>0.02</v>
      </c>
      <c r="J6751" s="0" t="n">
        <v>0.25</v>
      </c>
      <c r="K6751" s="0" t="n">
        <v>39</v>
      </c>
      <c r="L6751" s="0" t="n">
        <v>5</v>
      </c>
      <c r="M6751" s="0" t="s">
        <v>73</v>
      </c>
      <c r="N6751" s="0" t="s">
        <v>66</v>
      </c>
      <c r="O6751" s="0" t="s">
        <v>177</v>
      </c>
      <c r="P6751" s="0" t="n">
        <f aca="false">IF(AND(OR(Dashboard!$B$5="All",D6751=Dashboard!$B$5),OR(Dashboard!$D$5="All",N6751=Dashboard!$D$5),OR(AND(C6751&lt;&gt;"",C6751&gt;=Dashboard!$F$5,C6751&lt;=Dashboard!$H$5),AND(C6751="",Dashboard!$F$5&lt;=1980,Dashboard!$H$5&gt;=2016))),1,0)</f>
        <v>1</v>
      </c>
      <c r="Q6751" s="0" t="n">
        <f aca="false">J6751*P6751+ROW()*0.00000001</f>
        <v>0.25006751</v>
      </c>
    </row>
    <row r="6752" customFormat="false" ht="15" hidden="false" customHeight="false" outlineLevel="0" collapsed="false">
      <c r="A6752" s="0" t="s">
        <v>3460</v>
      </c>
      <c r="B6752" s="0" t="s">
        <v>64</v>
      </c>
      <c r="C6752" s="0" t="n">
        <v>2012</v>
      </c>
      <c r="D6752" s="0" t="s">
        <v>71</v>
      </c>
      <c r="E6752" s="0" t="s">
        <v>782</v>
      </c>
      <c r="F6752" s="0" t="n">
        <v>0.16</v>
      </c>
      <c r="G6752" s="0" t="n">
        <v>0.05</v>
      </c>
      <c r="H6752" s="0" t="n">
        <v>0.03</v>
      </c>
      <c r="I6752" s="0" t="n">
        <v>0.02</v>
      </c>
      <c r="J6752" s="0" t="n">
        <v>0.25</v>
      </c>
      <c r="K6752" s="0" t="n">
        <v>58</v>
      </c>
      <c r="L6752" s="0" t="n">
        <v>4.4</v>
      </c>
      <c r="M6752" s="0" t="s">
        <v>73</v>
      </c>
      <c r="N6752" s="0" t="s">
        <v>66</v>
      </c>
      <c r="O6752" s="0" t="s">
        <v>53</v>
      </c>
      <c r="P6752" s="0" t="n">
        <f aca="false">IF(AND(OR(Dashboard!$B$5="All",D6752=Dashboard!$B$5),OR(Dashboard!$D$5="All",N6752=Dashboard!$D$5),OR(AND(C6752&lt;&gt;"",C6752&gt;=Dashboard!$F$5,C6752&lt;=Dashboard!$H$5),AND(C6752="",Dashboard!$F$5&lt;=1980,Dashboard!$H$5&gt;=2016))),1,0)</f>
        <v>1</v>
      </c>
      <c r="Q6752" s="0" t="n">
        <f aca="false">J6752*P6752+ROW()*0.00000001</f>
        <v>0.25006752</v>
      </c>
    </row>
    <row r="6753" customFormat="false" ht="15" hidden="false" customHeight="false" outlineLevel="0" collapsed="false">
      <c r="A6753" s="0" t="s">
        <v>5045</v>
      </c>
      <c r="B6753" s="0" t="s">
        <v>85</v>
      </c>
      <c r="C6753" s="0" t="n">
        <v>2005</v>
      </c>
      <c r="D6753" s="0" t="s">
        <v>52</v>
      </c>
      <c r="E6753" s="0" t="s">
        <v>1524</v>
      </c>
      <c r="F6753" s="0" t="n">
        <v>0.18</v>
      </c>
      <c r="G6753" s="0" t="n">
        <v>0.07</v>
      </c>
      <c r="H6753" s="0" t="n">
        <v>0</v>
      </c>
      <c r="I6753" s="0" t="n">
        <v>0</v>
      </c>
      <c r="J6753" s="0" t="n">
        <v>0.25</v>
      </c>
      <c r="N6753" s="0" t="s">
        <v>35</v>
      </c>
      <c r="P6753" s="0" t="n">
        <f aca="false">IF(AND(OR(Dashboard!$B$5="All",D6753=Dashboard!$B$5),OR(Dashboard!$D$5="All",N6753=Dashboard!$D$5),OR(AND(C6753&lt;&gt;"",C6753&gt;=Dashboard!$F$5,C6753&lt;=Dashboard!$H$5),AND(C6753="",Dashboard!$F$5&lt;=1980,Dashboard!$H$5&gt;=2016))),1,0)</f>
        <v>1</v>
      </c>
      <c r="Q6753" s="0" t="n">
        <f aca="false">J6753*P6753+ROW()*0.00000001</f>
        <v>0.25006753</v>
      </c>
    </row>
    <row r="6754" customFormat="false" ht="15" hidden="false" customHeight="false" outlineLevel="0" collapsed="false">
      <c r="A6754" s="0" t="s">
        <v>5046</v>
      </c>
      <c r="B6754" s="0" t="s">
        <v>152</v>
      </c>
      <c r="C6754" s="0" t="n">
        <v>2016</v>
      </c>
      <c r="D6754" s="0" t="s">
        <v>246</v>
      </c>
      <c r="E6754" s="0" t="s">
        <v>72</v>
      </c>
      <c r="F6754" s="0" t="n">
        <v>0.09</v>
      </c>
      <c r="G6754" s="0" t="n">
        <v>0.13</v>
      </c>
      <c r="H6754" s="0" t="n">
        <v>0</v>
      </c>
      <c r="I6754" s="0" t="n">
        <v>0.02</v>
      </c>
      <c r="J6754" s="0" t="n">
        <v>0.25</v>
      </c>
      <c r="K6754" s="0" t="n">
        <v>88</v>
      </c>
      <c r="L6754" s="0" t="n">
        <v>7.3</v>
      </c>
      <c r="M6754" s="0" t="s">
        <v>125</v>
      </c>
      <c r="N6754" s="0" t="s">
        <v>152</v>
      </c>
      <c r="O6754" s="0" t="s">
        <v>42</v>
      </c>
      <c r="P6754" s="0" t="n">
        <f aca="false">IF(AND(OR(Dashboard!$B$5="All",D6754=Dashboard!$B$5),OR(Dashboard!$D$5="All",N6754=Dashboard!$D$5),OR(AND(C6754&lt;&gt;"",C6754&gt;=Dashboard!$F$5,C6754&lt;=Dashboard!$H$5),AND(C6754="",Dashboard!$F$5&lt;=1980,Dashboard!$H$5&gt;=2016))),1,0)</f>
        <v>1</v>
      </c>
      <c r="Q6754" s="0" t="n">
        <f aca="false">J6754*P6754+ROW()*0.00000001</f>
        <v>0.25006754</v>
      </c>
    </row>
    <row r="6755" customFormat="false" ht="15" hidden="false" customHeight="false" outlineLevel="0" collapsed="false">
      <c r="A6755" s="0" t="s">
        <v>5047</v>
      </c>
      <c r="B6755" s="0" t="s">
        <v>94</v>
      </c>
      <c r="C6755" s="0" t="n">
        <v>2014</v>
      </c>
      <c r="D6755" s="0" t="s">
        <v>114</v>
      </c>
      <c r="E6755" s="0" t="s">
        <v>3305</v>
      </c>
      <c r="F6755" s="0" t="n">
        <v>0.1</v>
      </c>
      <c r="G6755" s="0" t="n">
        <v>0.09</v>
      </c>
      <c r="H6755" s="0" t="n">
        <v>0.01</v>
      </c>
      <c r="I6755" s="0" t="n">
        <v>0.04</v>
      </c>
      <c r="J6755" s="0" t="n">
        <v>0.25</v>
      </c>
      <c r="N6755" s="0" t="s">
        <v>74</v>
      </c>
      <c r="P6755" s="0" t="n">
        <f aca="false">IF(AND(OR(Dashboard!$B$5="All",D6755=Dashboard!$B$5),OR(Dashboard!$D$5="All",N6755=Dashboard!$D$5),OR(AND(C6755&lt;&gt;"",C6755&gt;=Dashboard!$F$5,C6755&lt;=Dashboard!$H$5),AND(C6755="",Dashboard!$F$5&lt;=1980,Dashboard!$H$5&gt;=2016))),1,0)</f>
        <v>1</v>
      </c>
      <c r="Q6755" s="0" t="n">
        <f aca="false">J6755*P6755+ROW()*0.00000001</f>
        <v>0.25006755</v>
      </c>
    </row>
    <row r="6756" customFormat="false" ht="15" hidden="false" customHeight="false" outlineLevel="0" collapsed="false">
      <c r="A6756" s="0" t="s">
        <v>5048</v>
      </c>
      <c r="B6756" s="0" t="s">
        <v>33</v>
      </c>
      <c r="C6756" s="0" t="n">
        <v>2010</v>
      </c>
      <c r="D6756" s="0" t="s">
        <v>71</v>
      </c>
      <c r="E6756" s="0" t="s">
        <v>142</v>
      </c>
      <c r="F6756" s="0" t="n">
        <v>0.2</v>
      </c>
      <c r="G6756" s="0" t="n">
        <v>0.02</v>
      </c>
      <c r="H6756" s="0" t="n">
        <v>0</v>
      </c>
      <c r="I6756" s="0" t="n">
        <v>0.02</v>
      </c>
      <c r="J6756" s="0" t="n">
        <v>0.25</v>
      </c>
      <c r="K6756" s="0" t="n">
        <v>62</v>
      </c>
      <c r="M6756" s="0" t="s">
        <v>36</v>
      </c>
      <c r="N6756" s="0" t="s">
        <v>35</v>
      </c>
      <c r="O6756" s="0" t="s">
        <v>67</v>
      </c>
      <c r="P6756" s="0" t="n">
        <f aca="false">IF(AND(OR(Dashboard!$B$5="All",D6756=Dashboard!$B$5),OR(Dashboard!$D$5="All",N6756=Dashboard!$D$5),OR(AND(C6756&lt;&gt;"",C6756&gt;=Dashboard!$F$5,C6756&lt;=Dashboard!$H$5),AND(C6756="",Dashboard!$F$5&lt;=1980,Dashboard!$H$5&gt;=2016))),1,0)</f>
        <v>1</v>
      </c>
      <c r="Q6756" s="0" t="n">
        <f aca="false">J6756*P6756+ROW()*0.00000001</f>
        <v>0.25006756</v>
      </c>
    </row>
    <row r="6757" customFormat="false" ht="15" hidden="false" customHeight="false" outlineLevel="0" collapsed="false">
      <c r="A6757" s="0" t="s">
        <v>3932</v>
      </c>
      <c r="B6757" s="0" t="s">
        <v>94</v>
      </c>
      <c r="C6757" s="0" t="n">
        <v>2015</v>
      </c>
      <c r="D6757" s="0" t="s">
        <v>46</v>
      </c>
      <c r="E6757" s="0" t="s">
        <v>328</v>
      </c>
      <c r="F6757" s="0" t="n">
        <v>0.1</v>
      </c>
      <c r="G6757" s="0" t="n">
        <v>0.11</v>
      </c>
      <c r="H6757" s="0" t="n">
        <v>0</v>
      </c>
      <c r="I6757" s="0" t="n">
        <v>0.04</v>
      </c>
      <c r="J6757" s="0" t="n">
        <v>0.25</v>
      </c>
      <c r="K6757" s="0" t="n">
        <v>63</v>
      </c>
      <c r="L6757" s="0" t="n">
        <v>6.3</v>
      </c>
      <c r="M6757" s="0" t="s">
        <v>103</v>
      </c>
      <c r="N6757" s="0" t="s">
        <v>74</v>
      </c>
      <c r="O6757" s="0" t="s">
        <v>67</v>
      </c>
      <c r="P6757" s="0" t="n">
        <f aca="false">IF(AND(OR(Dashboard!$B$5="All",D6757=Dashboard!$B$5),OR(Dashboard!$D$5="All",N6757=Dashboard!$D$5),OR(AND(C6757&lt;&gt;"",C6757&gt;=Dashboard!$F$5,C6757&lt;=Dashboard!$H$5),AND(C6757="",Dashboard!$F$5&lt;=1980,Dashboard!$H$5&gt;=2016))),1,0)</f>
        <v>1</v>
      </c>
      <c r="Q6757" s="0" t="n">
        <f aca="false">J6757*P6757+ROW()*0.00000001</f>
        <v>0.25006757</v>
      </c>
    </row>
    <row r="6758" customFormat="false" ht="15" hidden="false" customHeight="false" outlineLevel="0" collapsed="false">
      <c r="A6758" s="0" t="s">
        <v>5049</v>
      </c>
      <c r="B6758" s="0" t="s">
        <v>186</v>
      </c>
      <c r="C6758" s="0" t="n">
        <v>2002</v>
      </c>
      <c r="D6758" s="0" t="s">
        <v>34</v>
      </c>
      <c r="E6758" s="0" t="s">
        <v>35</v>
      </c>
      <c r="F6758" s="0" t="n">
        <v>0.19</v>
      </c>
      <c r="G6758" s="0" t="n">
        <v>0.05</v>
      </c>
      <c r="H6758" s="0" t="n">
        <v>0</v>
      </c>
      <c r="I6758" s="0" t="n">
        <v>0.01</v>
      </c>
      <c r="J6758" s="0" t="n">
        <v>0.25</v>
      </c>
      <c r="K6758" s="0" t="n">
        <v>71</v>
      </c>
      <c r="L6758" s="0" t="n">
        <v>7.4</v>
      </c>
      <c r="M6758" s="0" t="s">
        <v>36</v>
      </c>
      <c r="N6758" s="0" t="s">
        <v>35</v>
      </c>
      <c r="O6758" s="0" t="s">
        <v>37</v>
      </c>
      <c r="P6758" s="0" t="n">
        <f aca="false">IF(AND(OR(Dashboard!$B$5="All",D6758=Dashboard!$B$5),OR(Dashboard!$D$5="All",N6758=Dashboard!$D$5),OR(AND(C6758&lt;&gt;"",C6758&gt;=Dashboard!$F$5,C6758&lt;=Dashboard!$H$5),AND(C6758="",Dashboard!$F$5&lt;=1980,Dashboard!$H$5&gt;=2016))),1,0)</f>
        <v>1</v>
      </c>
      <c r="Q6758" s="0" t="n">
        <f aca="false">J6758*P6758+ROW()*0.00000001</f>
        <v>0.25006758</v>
      </c>
    </row>
    <row r="6759" customFormat="false" ht="15" hidden="false" customHeight="false" outlineLevel="0" collapsed="false">
      <c r="A6759" s="0" t="s">
        <v>2476</v>
      </c>
      <c r="B6759" s="0" t="s">
        <v>172</v>
      </c>
      <c r="C6759" s="0" t="n">
        <v>2015</v>
      </c>
      <c r="D6759" s="0" t="s">
        <v>41</v>
      </c>
      <c r="E6759" s="0" t="s">
        <v>547</v>
      </c>
      <c r="F6759" s="0" t="n">
        <v>0.08</v>
      </c>
      <c r="G6759" s="0" t="n">
        <v>0.15</v>
      </c>
      <c r="H6759" s="0" t="n">
        <v>0</v>
      </c>
      <c r="I6759" s="0" t="n">
        <v>0.02</v>
      </c>
      <c r="J6759" s="0" t="n">
        <v>0.25</v>
      </c>
      <c r="K6759" s="0" t="n">
        <v>64</v>
      </c>
      <c r="L6759" s="0" t="n">
        <v>5.3</v>
      </c>
      <c r="M6759" s="0" t="s">
        <v>36</v>
      </c>
      <c r="N6759" s="0" t="s">
        <v>66</v>
      </c>
      <c r="O6759" s="0" t="s">
        <v>67</v>
      </c>
      <c r="P6759" s="0" t="n">
        <f aca="false">IF(AND(OR(Dashboard!$B$5="All",D6759=Dashboard!$B$5),OR(Dashboard!$D$5="All",N6759=Dashboard!$D$5),OR(AND(C6759&lt;&gt;"",C6759&gt;=Dashboard!$F$5,C6759&lt;=Dashboard!$H$5),AND(C6759="",Dashboard!$F$5&lt;=1980,Dashboard!$H$5&gt;=2016))),1,0)</f>
        <v>1</v>
      </c>
      <c r="Q6759" s="0" t="n">
        <f aca="false">J6759*P6759+ROW()*0.00000001</f>
        <v>0.25006759</v>
      </c>
    </row>
    <row r="6760" customFormat="false" ht="15" hidden="false" customHeight="false" outlineLevel="0" collapsed="false">
      <c r="A6760" s="0" t="s">
        <v>4248</v>
      </c>
      <c r="B6760" s="0" t="s">
        <v>50</v>
      </c>
      <c r="C6760" s="0" t="n">
        <v>2011</v>
      </c>
      <c r="D6760" s="0" t="s">
        <v>52</v>
      </c>
      <c r="E6760" s="0" t="s">
        <v>91</v>
      </c>
      <c r="F6760" s="0" t="n">
        <v>0.23</v>
      </c>
      <c r="G6760" s="0" t="n">
        <v>0</v>
      </c>
      <c r="H6760" s="0" t="n">
        <v>0</v>
      </c>
      <c r="I6760" s="0" t="n">
        <v>0.02</v>
      </c>
      <c r="J6760" s="0" t="n">
        <v>0.25</v>
      </c>
      <c r="M6760" s="0" t="s">
        <v>36</v>
      </c>
      <c r="N6760" s="0" t="s">
        <v>35</v>
      </c>
      <c r="P6760" s="0" t="n">
        <f aca="false">IF(AND(OR(Dashboard!$B$5="All",D6760=Dashboard!$B$5),OR(Dashboard!$D$5="All",N6760=Dashboard!$D$5),OR(AND(C6760&lt;&gt;"",C6760&gt;=Dashboard!$F$5,C6760&lt;=Dashboard!$H$5),AND(C6760="",Dashboard!$F$5&lt;=1980,Dashboard!$H$5&gt;=2016))),1,0)</f>
        <v>1</v>
      </c>
      <c r="Q6760" s="0" t="n">
        <f aca="false">J6760*P6760+ROW()*0.00000001</f>
        <v>0.2500676</v>
      </c>
    </row>
    <row r="6761" customFormat="false" ht="15" hidden="false" customHeight="false" outlineLevel="0" collapsed="false">
      <c r="A6761" s="0" t="s">
        <v>5050</v>
      </c>
      <c r="B6761" s="0" t="s">
        <v>85</v>
      </c>
      <c r="C6761" s="0" t="n">
        <v>2004</v>
      </c>
      <c r="D6761" s="0" t="s">
        <v>41</v>
      </c>
      <c r="E6761" s="0" t="s">
        <v>35</v>
      </c>
      <c r="F6761" s="0" t="n">
        <v>0.11</v>
      </c>
      <c r="G6761" s="0" t="n">
        <v>0.04</v>
      </c>
      <c r="H6761" s="0" t="n">
        <v>0.1</v>
      </c>
      <c r="I6761" s="0" t="n">
        <v>0.01</v>
      </c>
      <c r="J6761" s="0" t="n">
        <v>0.25</v>
      </c>
      <c r="K6761" s="0" t="n">
        <v>66</v>
      </c>
      <c r="M6761" s="0" t="s">
        <v>36</v>
      </c>
      <c r="N6761" s="0" t="s">
        <v>35</v>
      </c>
      <c r="O6761" s="0" t="s">
        <v>67</v>
      </c>
      <c r="P6761" s="0" t="n">
        <f aca="false">IF(AND(OR(Dashboard!$B$5="All",D6761=Dashboard!$B$5),OR(Dashboard!$D$5="All",N6761=Dashboard!$D$5),OR(AND(C6761&lt;&gt;"",C6761&gt;=Dashboard!$F$5,C6761&lt;=Dashboard!$H$5),AND(C6761="",Dashboard!$F$5&lt;=1980,Dashboard!$H$5&gt;=2016))),1,0)</f>
        <v>1</v>
      </c>
      <c r="Q6761" s="0" t="n">
        <f aca="false">J6761*P6761+ROW()*0.00000001</f>
        <v>0.25006761</v>
      </c>
    </row>
    <row r="6762" customFormat="false" ht="15" hidden="false" customHeight="false" outlineLevel="0" collapsed="false">
      <c r="A6762" s="0" t="s">
        <v>5051</v>
      </c>
      <c r="B6762" s="0" t="s">
        <v>85</v>
      </c>
      <c r="C6762" s="0" t="n">
        <v>2004</v>
      </c>
      <c r="D6762" s="0" t="s">
        <v>56</v>
      </c>
      <c r="E6762" s="0" t="s">
        <v>35</v>
      </c>
      <c r="F6762" s="0" t="n">
        <v>0.08</v>
      </c>
      <c r="G6762" s="0" t="n">
        <v>0.03</v>
      </c>
      <c r="H6762" s="0" t="n">
        <v>0.12</v>
      </c>
      <c r="I6762" s="0" t="n">
        <v>0.01</v>
      </c>
      <c r="J6762" s="0" t="n">
        <v>0.25</v>
      </c>
      <c r="N6762" s="0" t="s">
        <v>35</v>
      </c>
      <c r="P6762" s="0" t="n">
        <f aca="false">IF(AND(OR(Dashboard!$B$5="All",D6762=Dashboard!$B$5),OR(Dashboard!$D$5="All",N6762=Dashboard!$D$5),OR(AND(C6762&lt;&gt;"",C6762&gt;=Dashboard!$F$5,C6762&lt;=Dashboard!$H$5),AND(C6762="",Dashboard!$F$5&lt;=1980,Dashboard!$H$5&gt;=2016))),1,0)</f>
        <v>1</v>
      </c>
      <c r="Q6762" s="0" t="n">
        <f aca="false">J6762*P6762+ROW()*0.00000001</f>
        <v>0.25006762</v>
      </c>
    </row>
    <row r="6763" customFormat="false" ht="15" hidden="false" customHeight="false" outlineLevel="0" collapsed="false">
      <c r="A6763" s="0" t="s">
        <v>5052</v>
      </c>
      <c r="B6763" s="0" t="s">
        <v>76</v>
      </c>
      <c r="C6763" s="0" t="n">
        <v>2008</v>
      </c>
      <c r="D6763" s="0" t="s">
        <v>114</v>
      </c>
      <c r="E6763" s="0" t="s">
        <v>418</v>
      </c>
      <c r="F6763" s="0" t="n">
        <v>0.12</v>
      </c>
      <c r="G6763" s="0" t="n">
        <v>0.09</v>
      </c>
      <c r="H6763" s="0" t="n">
        <v>0</v>
      </c>
      <c r="I6763" s="0" t="n">
        <v>0.03</v>
      </c>
      <c r="J6763" s="0" t="n">
        <v>0.25</v>
      </c>
      <c r="N6763" s="0" t="s">
        <v>74</v>
      </c>
      <c r="P6763" s="0" t="n">
        <f aca="false">IF(AND(OR(Dashboard!$B$5="All",D6763=Dashboard!$B$5),OR(Dashboard!$D$5="All",N6763=Dashboard!$D$5),OR(AND(C6763&lt;&gt;"",C6763&gt;=Dashboard!$F$5,C6763&lt;=Dashboard!$H$5),AND(C6763="",Dashboard!$F$5&lt;=1980,Dashboard!$H$5&gt;=2016))),1,0)</f>
        <v>1</v>
      </c>
      <c r="Q6763" s="0" t="n">
        <f aca="false">J6763*P6763+ROW()*0.00000001</f>
        <v>0.25006763</v>
      </c>
    </row>
    <row r="6764" customFormat="false" ht="15" hidden="false" customHeight="false" outlineLevel="0" collapsed="false">
      <c r="A6764" s="0" t="s">
        <v>2915</v>
      </c>
      <c r="B6764" s="0" t="s">
        <v>851</v>
      </c>
      <c r="C6764" s="0" t="n">
        <v>2013</v>
      </c>
      <c r="D6764" s="0" t="s">
        <v>16</v>
      </c>
      <c r="E6764" s="0" t="s">
        <v>89</v>
      </c>
      <c r="F6764" s="0" t="n">
        <v>0.13</v>
      </c>
      <c r="G6764" s="0" t="n">
        <v>0.06</v>
      </c>
      <c r="H6764" s="0" t="n">
        <v>0</v>
      </c>
      <c r="I6764" s="0" t="n">
        <v>0.06</v>
      </c>
      <c r="J6764" s="0" t="n">
        <v>0.25</v>
      </c>
      <c r="K6764" s="0" t="n">
        <v>75</v>
      </c>
      <c r="L6764" s="0" t="n">
        <v>8.2</v>
      </c>
      <c r="M6764" s="0" t="s">
        <v>125</v>
      </c>
      <c r="N6764" s="0" t="s">
        <v>74</v>
      </c>
      <c r="O6764" s="0" t="s">
        <v>37</v>
      </c>
      <c r="P6764" s="0" t="n">
        <f aca="false">IF(AND(OR(Dashboard!$B$5="All",D6764=Dashboard!$B$5),OR(Dashboard!$D$5="All",N6764=Dashboard!$D$5),OR(AND(C6764&lt;&gt;"",C6764&gt;=Dashboard!$F$5,C6764&lt;=Dashboard!$H$5),AND(C6764="",Dashboard!$F$5&lt;=1980,Dashboard!$H$5&gt;=2016))),1,0)</f>
        <v>1</v>
      </c>
      <c r="Q6764" s="0" t="n">
        <f aca="false">J6764*P6764+ROW()*0.00000001</f>
        <v>0.25006764</v>
      </c>
    </row>
    <row r="6765" customFormat="false" ht="15" hidden="false" customHeight="false" outlineLevel="0" collapsed="false">
      <c r="A6765" s="0" t="s">
        <v>5053</v>
      </c>
      <c r="B6765" s="0" t="s">
        <v>76</v>
      </c>
      <c r="C6765" s="0" t="n">
        <v>2005</v>
      </c>
      <c r="D6765" s="0" t="s">
        <v>114</v>
      </c>
      <c r="E6765" s="0" t="s">
        <v>1086</v>
      </c>
      <c r="F6765" s="0" t="n">
        <v>0.12</v>
      </c>
      <c r="G6765" s="0" t="n">
        <v>0.09</v>
      </c>
      <c r="H6765" s="0" t="n">
        <v>0</v>
      </c>
      <c r="I6765" s="0" t="n">
        <v>0.03</v>
      </c>
      <c r="J6765" s="0" t="n">
        <v>0.24</v>
      </c>
      <c r="L6765" s="0" t="n">
        <v>7</v>
      </c>
      <c r="M6765" s="0" t="s">
        <v>3341</v>
      </c>
      <c r="N6765" s="0" t="s">
        <v>74</v>
      </c>
      <c r="P6765" s="0" t="n">
        <f aca="false">IF(AND(OR(Dashboard!$B$5="All",D6765=Dashboard!$B$5),OR(Dashboard!$D$5="All",N6765=Dashboard!$D$5),OR(AND(C6765&lt;&gt;"",C6765&gt;=Dashboard!$F$5,C6765&lt;=Dashboard!$H$5),AND(C6765="",Dashboard!$F$5&lt;=1980,Dashboard!$H$5&gt;=2016))),1,0)</f>
        <v>1</v>
      </c>
      <c r="Q6765" s="0" t="n">
        <f aca="false">J6765*P6765+ROW()*0.00000001</f>
        <v>0.24006765</v>
      </c>
    </row>
    <row r="6766" customFormat="false" ht="15" hidden="false" customHeight="false" outlineLevel="0" collapsed="false">
      <c r="A6766" s="0" t="s">
        <v>3826</v>
      </c>
      <c r="B6766" s="0" t="s">
        <v>50</v>
      </c>
      <c r="C6766" s="0" t="n">
        <v>2008</v>
      </c>
      <c r="D6766" s="0" t="s">
        <v>46</v>
      </c>
      <c r="E6766" s="0" t="s">
        <v>328</v>
      </c>
      <c r="F6766" s="0" t="n">
        <v>0</v>
      </c>
      <c r="G6766" s="0" t="n">
        <v>0</v>
      </c>
      <c r="H6766" s="0" t="n">
        <v>0.24</v>
      </c>
      <c r="I6766" s="0" t="n">
        <v>0</v>
      </c>
      <c r="J6766" s="0" t="n">
        <v>0.24</v>
      </c>
      <c r="N6766" s="0" t="s">
        <v>35</v>
      </c>
      <c r="P6766" s="0" t="n">
        <f aca="false">IF(AND(OR(Dashboard!$B$5="All",D6766=Dashboard!$B$5),OR(Dashboard!$D$5="All",N6766=Dashboard!$D$5),OR(AND(C6766&lt;&gt;"",C6766&gt;=Dashboard!$F$5,C6766&lt;=Dashboard!$H$5),AND(C6766="",Dashboard!$F$5&lt;=1980,Dashboard!$H$5&gt;=2016))),1,0)</f>
        <v>1</v>
      </c>
      <c r="Q6766" s="0" t="n">
        <f aca="false">J6766*P6766+ROW()*0.00000001</f>
        <v>0.24006766</v>
      </c>
    </row>
    <row r="6767" customFormat="false" ht="15" hidden="false" customHeight="false" outlineLevel="0" collapsed="false">
      <c r="A6767" s="0" t="s">
        <v>5054</v>
      </c>
      <c r="B6767" s="0" t="s">
        <v>76</v>
      </c>
      <c r="C6767" s="0" t="n">
        <v>2006</v>
      </c>
      <c r="D6767" s="0" t="s">
        <v>46</v>
      </c>
      <c r="E6767" s="0" t="s">
        <v>328</v>
      </c>
      <c r="F6767" s="0" t="n">
        <v>0.12</v>
      </c>
      <c r="G6767" s="0" t="n">
        <v>0.09</v>
      </c>
      <c r="H6767" s="0" t="n">
        <v>0</v>
      </c>
      <c r="I6767" s="0" t="n">
        <v>0.03</v>
      </c>
      <c r="J6767" s="0" t="n">
        <v>0.24</v>
      </c>
      <c r="K6767" s="0" t="n">
        <v>43</v>
      </c>
      <c r="L6767" s="0" t="n">
        <v>8</v>
      </c>
      <c r="M6767" s="0" t="s">
        <v>125</v>
      </c>
      <c r="N6767" s="0" t="s">
        <v>74</v>
      </c>
      <c r="O6767" s="0" t="s">
        <v>177</v>
      </c>
      <c r="P6767" s="0" t="n">
        <f aca="false">IF(AND(OR(Dashboard!$B$5="All",D6767=Dashboard!$B$5),OR(Dashboard!$D$5="All",N6767=Dashboard!$D$5),OR(AND(C6767&lt;&gt;"",C6767&gt;=Dashboard!$F$5,C6767&lt;=Dashboard!$H$5),AND(C6767="",Dashboard!$F$5&lt;=1980,Dashboard!$H$5&gt;=2016))),1,0)</f>
        <v>1</v>
      </c>
      <c r="Q6767" s="0" t="n">
        <f aca="false">J6767*P6767+ROW()*0.00000001</f>
        <v>0.24006767</v>
      </c>
    </row>
    <row r="6768" customFormat="false" ht="15" hidden="false" customHeight="false" outlineLevel="0" collapsed="false">
      <c r="A6768" s="0" t="s">
        <v>2885</v>
      </c>
      <c r="B6768" s="0" t="s">
        <v>85</v>
      </c>
      <c r="C6768" s="0" t="n">
        <v>2005</v>
      </c>
      <c r="D6768" s="0" t="s">
        <v>58</v>
      </c>
      <c r="E6768" s="0" t="s">
        <v>124</v>
      </c>
      <c r="F6768" s="0" t="n">
        <v>0.18</v>
      </c>
      <c r="G6768" s="0" t="n">
        <v>0.06</v>
      </c>
      <c r="H6768" s="0" t="n">
        <v>0</v>
      </c>
      <c r="I6768" s="0" t="n">
        <v>0</v>
      </c>
      <c r="J6768" s="0" t="n">
        <v>0.24</v>
      </c>
      <c r="L6768" s="0" t="n">
        <v>7.9</v>
      </c>
      <c r="M6768" s="0" t="s">
        <v>36</v>
      </c>
      <c r="N6768" s="0" t="s">
        <v>35</v>
      </c>
      <c r="P6768" s="0" t="n">
        <f aca="false">IF(AND(OR(Dashboard!$B$5="All",D6768=Dashboard!$B$5),OR(Dashboard!$D$5="All",N6768=Dashboard!$D$5),OR(AND(C6768&lt;&gt;"",C6768&gt;=Dashboard!$F$5,C6768&lt;=Dashboard!$H$5),AND(C6768="",Dashboard!$F$5&lt;=1980,Dashboard!$H$5&gt;=2016))),1,0)</f>
        <v>1</v>
      </c>
      <c r="Q6768" s="0" t="n">
        <f aca="false">J6768*P6768+ROW()*0.00000001</f>
        <v>0.24006768</v>
      </c>
    </row>
    <row r="6769" customFormat="false" ht="15" hidden="false" customHeight="false" outlineLevel="0" collapsed="false">
      <c r="A6769" s="0" t="s">
        <v>767</v>
      </c>
      <c r="B6769" s="0" t="s">
        <v>152</v>
      </c>
      <c r="C6769" s="0" t="n">
        <v>2012</v>
      </c>
      <c r="D6769" s="0" t="s">
        <v>71</v>
      </c>
      <c r="E6769" s="0" t="s">
        <v>157</v>
      </c>
      <c r="F6769" s="0" t="n">
        <v>0.03</v>
      </c>
      <c r="G6769" s="0" t="n">
        <v>0.17</v>
      </c>
      <c r="H6769" s="0" t="n">
        <v>0</v>
      </c>
      <c r="I6769" s="0" t="n">
        <v>0.04</v>
      </c>
      <c r="J6769" s="0" t="n">
        <v>0.24</v>
      </c>
      <c r="K6769" s="0" t="n">
        <v>79</v>
      </c>
      <c r="L6769" s="0" t="n">
        <v>7</v>
      </c>
      <c r="M6769" s="0" t="s">
        <v>73</v>
      </c>
      <c r="N6769" s="0" t="s">
        <v>152</v>
      </c>
      <c r="O6769" s="0" t="s">
        <v>37</v>
      </c>
      <c r="P6769" s="0" t="n">
        <f aca="false">IF(AND(OR(Dashboard!$B$5="All",D6769=Dashboard!$B$5),OR(Dashboard!$D$5="All",N6769=Dashboard!$D$5),OR(AND(C6769&lt;&gt;"",C6769&gt;=Dashboard!$F$5,C6769&lt;=Dashboard!$H$5),AND(C6769="",Dashboard!$F$5&lt;=1980,Dashboard!$H$5&gt;=2016))),1,0)</f>
        <v>1</v>
      </c>
      <c r="Q6769" s="0" t="n">
        <f aca="false">J6769*P6769+ROW()*0.00000001</f>
        <v>0.24006769</v>
      </c>
    </row>
    <row r="6770" customFormat="false" ht="15" hidden="false" customHeight="false" outlineLevel="0" collapsed="false">
      <c r="A6770" s="0" t="s">
        <v>5055</v>
      </c>
      <c r="B6770" s="0" t="s">
        <v>97</v>
      </c>
      <c r="C6770" s="0" t="n">
        <v>2015</v>
      </c>
      <c r="D6770" s="0" t="s">
        <v>46</v>
      </c>
      <c r="E6770" s="0" t="s">
        <v>1607</v>
      </c>
      <c r="F6770" s="0" t="n">
        <v>0.16</v>
      </c>
      <c r="G6770" s="0" t="n">
        <v>0.01</v>
      </c>
      <c r="H6770" s="0" t="n">
        <v>0.05</v>
      </c>
      <c r="I6770" s="0" t="n">
        <v>0.02</v>
      </c>
      <c r="J6770" s="0" t="n">
        <v>0.24</v>
      </c>
      <c r="K6770" s="0" t="n">
        <v>79</v>
      </c>
      <c r="L6770" s="0" t="n">
        <v>8.7</v>
      </c>
      <c r="M6770" s="0" t="s">
        <v>103</v>
      </c>
      <c r="N6770" s="0" t="s">
        <v>35</v>
      </c>
      <c r="O6770" s="0" t="s">
        <v>37</v>
      </c>
      <c r="P6770" s="0" t="n">
        <f aca="false">IF(AND(OR(Dashboard!$B$5="All",D6770=Dashboard!$B$5),OR(Dashboard!$D$5="All",N6770=Dashboard!$D$5),OR(AND(C6770&lt;&gt;"",C6770&gt;=Dashboard!$F$5,C6770&lt;=Dashboard!$H$5),AND(C6770="",Dashboard!$F$5&lt;=1980,Dashboard!$H$5&gt;=2016))),1,0)</f>
        <v>1</v>
      </c>
      <c r="Q6770" s="0" t="n">
        <f aca="false">J6770*P6770+ROW()*0.00000001</f>
        <v>0.2400677</v>
      </c>
    </row>
    <row r="6771" customFormat="false" ht="15" hidden="false" customHeight="false" outlineLevel="0" collapsed="false">
      <c r="A6771" s="0" t="s">
        <v>4065</v>
      </c>
      <c r="B6771" s="0" t="s">
        <v>33</v>
      </c>
      <c r="C6771" s="0" t="n">
        <v>2010</v>
      </c>
      <c r="D6771" s="0" t="s">
        <v>34</v>
      </c>
      <c r="E6771" s="0" t="s">
        <v>124</v>
      </c>
      <c r="F6771" s="0" t="n">
        <v>0.13</v>
      </c>
      <c r="G6771" s="0" t="n">
        <v>0.09</v>
      </c>
      <c r="H6771" s="0" t="n">
        <v>0</v>
      </c>
      <c r="I6771" s="0" t="n">
        <v>0.02</v>
      </c>
      <c r="J6771" s="0" t="n">
        <v>0.24</v>
      </c>
      <c r="K6771" s="0" t="n">
        <v>51</v>
      </c>
      <c r="L6771" s="0" t="n">
        <v>8.6</v>
      </c>
      <c r="M6771" s="0" t="s">
        <v>36</v>
      </c>
      <c r="N6771" s="0" t="s">
        <v>35</v>
      </c>
      <c r="O6771" s="0" t="s">
        <v>53</v>
      </c>
      <c r="P6771" s="0" t="n">
        <f aca="false">IF(AND(OR(Dashboard!$B$5="All",D6771=Dashboard!$B$5),OR(Dashboard!$D$5="All",N6771=Dashboard!$D$5),OR(AND(C6771&lt;&gt;"",C6771&gt;=Dashboard!$F$5,C6771&lt;=Dashboard!$H$5),AND(C6771="",Dashboard!$F$5&lt;=1980,Dashboard!$H$5&gt;=2016))),1,0)</f>
        <v>1</v>
      </c>
      <c r="Q6771" s="0" t="n">
        <f aca="false">J6771*P6771+ROW()*0.00000001</f>
        <v>0.24006771</v>
      </c>
    </row>
    <row r="6772" customFormat="false" ht="15" hidden="false" customHeight="false" outlineLevel="0" collapsed="false">
      <c r="A6772" s="0" t="s">
        <v>5056</v>
      </c>
      <c r="B6772" s="0" t="s">
        <v>117</v>
      </c>
      <c r="C6772" s="0" t="n">
        <v>2001</v>
      </c>
      <c r="D6772" s="0" t="s">
        <v>34</v>
      </c>
      <c r="E6772" s="0" t="s">
        <v>220</v>
      </c>
      <c r="F6772" s="0" t="n">
        <v>0</v>
      </c>
      <c r="G6772" s="0" t="n">
        <v>0</v>
      </c>
      <c r="H6772" s="0" t="n">
        <v>0.23</v>
      </c>
      <c r="I6772" s="0" t="n">
        <v>0.02</v>
      </c>
      <c r="J6772" s="0" t="n">
        <v>0.24</v>
      </c>
      <c r="N6772" s="0" t="s">
        <v>74</v>
      </c>
      <c r="P6772" s="0" t="n">
        <f aca="false">IF(AND(OR(Dashboard!$B$5="All",D6772=Dashboard!$B$5),OR(Dashboard!$D$5="All",N6772=Dashboard!$D$5),OR(AND(C6772&lt;&gt;"",C6772&gt;=Dashboard!$F$5,C6772&lt;=Dashboard!$H$5),AND(C6772="",Dashboard!$F$5&lt;=1980,Dashboard!$H$5&gt;=2016))),1,0)</f>
        <v>1</v>
      </c>
      <c r="Q6772" s="0" t="n">
        <f aca="false">J6772*P6772+ROW()*0.00000001</f>
        <v>0.24006772</v>
      </c>
    </row>
    <row r="6773" customFormat="false" ht="15" hidden="false" customHeight="false" outlineLevel="0" collapsed="false">
      <c r="A6773" s="0" t="s">
        <v>3536</v>
      </c>
      <c r="B6773" s="0" t="s">
        <v>172</v>
      </c>
      <c r="C6773" s="0" t="n">
        <v>2014</v>
      </c>
      <c r="D6773" s="0" t="s">
        <v>41</v>
      </c>
      <c r="E6773" s="0" t="s">
        <v>124</v>
      </c>
      <c r="F6773" s="0" t="n">
        <v>0.12</v>
      </c>
      <c r="G6773" s="0" t="n">
        <v>0.1</v>
      </c>
      <c r="H6773" s="0" t="n">
        <v>0</v>
      </c>
      <c r="I6773" s="0" t="n">
        <v>0.02</v>
      </c>
      <c r="J6773" s="0" t="n">
        <v>0.24</v>
      </c>
      <c r="K6773" s="0" t="n">
        <v>80</v>
      </c>
      <c r="L6773" s="0" t="n">
        <v>7.1</v>
      </c>
      <c r="M6773" s="0" t="s">
        <v>125</v>
      </c>
      <c r="N6773" s="0" t="s">
        <v>66</v>
      </c>
      <c r="O6773" s="0" t="s">
        <v>37</v>
      </c>
      <c r="P6773" s="0" t="n">
        <f aca="false">IF(AND(OR(Dashboard!$B$5="All",D6773=Dashboard!$B$5),OR(Dashboard!$D$5="All",N6773=Dashboard!$D$5),OR(AND(C6773&lt;&gt;"",C6773&gt;=Dashboard!$F$5,C6773&lt;=Dashboard!$H$5),AND(C6773="",Dashboard!$F$5&lt;=1980,Dashboard!$H$5&gt;=2016))),1,0)</f>
        <v>1</v>
      </c>
      <c r="Q6773" s="0" t="n">
        <f aca="false">J6773*P6773+ROW()*0.00000001</f>
        <v>0.24006773</v>
      </c>
    </row>
    <row r="6774" customFormat="false" ht="15" hidden="false" customHeight="false" outlineLevel="0" collapsed="false">
      <c r="A6774" s="0" t="s">
        <v>5057</v>
      </c>
      <c r="B6774" s="0" t="s">
        <v>76</v>
      </c>
      <c r="D6774" s="0" t="s">
        <v>52</v>
      </c>
      <c r="E6774" s="0" t="s">
        <v>520</v>
      </c>
      <c r="F6774" s="0" t="n">
        <v>0.12</v>
      </c>
      <c r="G6774" s="0" t="n">
        <v>0.09</v>
      </c>
      <c r="H6774" s="0" t="n">
        <v>0</v>
      </c>
      <c r="I6774" s="0" t="n">
        <v>0.03</v>
      </c>
      <c r="J6774" s="0" t="n">
        <v>0.24</v>
      </c>
      <c r="K6774" s="0" t="n">
        <v>73</v>
      </c>
      <c r="L6774" s="0" t="n">
        <v>8.8</v>
      </c>
      <c r="M6774" s="0" t="s">
        <v>36</v>
      </c>
      <c r="N6774" s="0" t="s">
        <v>74</v>
      </c>
      <c r="O6774" s="0" t="s">
        <v>37</v>
      </c>
      <c r="P6774" s="0" t="n">
        <f aca="false">IF(AND(OR(Dashboard!$B$5="All",D6774=Dashboard!$B$5),OR(Dashboard!$D$5="All",N6774=Dashboard!$D$5),OR(AND(C6774&lt;&gt;"",C6774&gt;=Dashboard!$F$5,C6774&lt;=Dashboard!$H$5),AND(C6774="",Dashboard!$F$5&lt;=1980,Dashboard!$H$5&gt;=2016))),1,0)</f>
        <v>1</v>
      </c>
      <c r="Q6774" s="0" t="n">
        <f aca="false">J6774*P6774+ROW()*0.00000001</f>
        <v>0.24006774</v>
      </c>
    </row>
    <row r="6775" customFormat="false" ht="15" hidden="false" customHeight="false" outlineLevel="0" collapsed="false">
      <c r="A6775" s="0" t="s">
        <v>5058</v>
      </c>
      <c r="B6775" s="0" t="s">
        <v>50</v>
      </c>
      <c r="C6775" s="0" t="n">
        <v>2006</v>
      </c>
      <c r="D6775" s="0" t="s">
        <v>114</v>
      </c>
      <c r="E6775" s="0" t="s">
        <v>487</v>
      </c>
      <c r="F6775" s="0" t="n">
        <v>0.23</v>
      </c>
      <c r="G6775" s="0" t="n">
        <v>0</v>
      </c>
      <c r="H6775" s="0" t="n">
        <v>0</v>
      </c>
      <c r="I6775" s="0" t="n">
        <v>0.02</v>
      </c>
      <c r="J6775" s="0" t="n">
        <v>0.24</v>
      </c>
      <c r="M6775" s="0" t="s">
        <v>36</v>
      </c>
      <c r="N6775" s="0" t="s">
        <v>35</v>
      </c>
      <c r="P6775" s="0" t="n">
        <f aca="false">IF(AND(OR(Dashboard!$B$5="All",D6775=Dashboard!$B$5),OR(Dashboard!$D$5="All",N6775=Dashboard!$D$5),OR(AND(C6775&lt;&gt;"",C6775&gt;=Dashboard!$F$5,C6775&lt;=Dashboard!$H$5),AND(C6775="",Dashboard!$F$5&lt;=1980,Dashboard!$H$5&gt;=2016))),1,0)</f>
        <v>1</v>
      </c>
      <c r="Q6775" s="0" t="n">
        <f aca="false">J6775*P6775+ROW()*0.00000001</f>
        <v>0.24006775</v>
      </c>
    </row>
    <row r="6776" customFormat="false" ht="15" hidden="false" customHeight="false" outlineLevel="0" collapsed="false">
      <c r="A6776" s="0" t="s">
        <v>5059</v>
      </c>
      <c r="B6776" s="0" t="s">
        <v>64</v>
      </c>
      <c r="C6776" s="0" t="n">
        <v>2006</v>
      </c>
      <c r="D6776" s="0" t="s">
        <v>56</v>
      </c>
      <c r="E6776" s="0" t="s">
        <v>124</v>
      </c>
      <c r="F6776" s="0" t="n">
        <v>0.2</v>
      </c>
      <c r="G6776" s="0" t="n">
        <v>0.03</v>
      </c>
      <c r="H6776" s="0" t="n">
        <v>0</v>
      </c>
      <c r="I6776" s="0" t="n">
        <v>0.02</v>
      </c>
      <c r="J6776" s="0" t="n">
        <v>0.24</v>
      </c>
      <c r="K6776" s="0" t="n">
        <v>78</v>
      </c>
      <c r="L6776" s="0" t="n">
        <v>6.2</v>
      </c>
      <c r="M6776" s="0" t="s">
        <v>73</v>
      </c>
      <c r="N6776" s="0" t="s">
        <v>66</v>
      </c>
      <c r="O6776" s="0" t="s">
        <v>37</v>
      </c>
      <c r="P6776" s="0" t="n">
        <f aca="false">IF(AND(OR(Dashboard!$B$5="All",D6776=Dashboard!$B$5),OR(Dashboard!$D$5="All",N6776=Dashboard!$D$5),OR(AND(C6776&lt;&gt;"",C6776&gt;=Dashboard!$F$5,C6776&lt;=Dashboard!$H$5),AND(C6776="",Dashboard!$F$5&lt;=1980,Dashboard!$H$5&gt;=2016))),1,0)</f>
        <v>1</v>
      </c>
      <c r="Q6776" s="0" t="n">
        <f aca="false">J6776*P6776+ROW()*0.00000001</f>
        <v>0.24006776</v>
      </c>
    </row>
    <row r="6777" customFormat="false" ht="15" hidden="false" customHeight="false" outlineLevel="0" collapsed="false">
      <c r="A6777" s="0" t="s">
        <v>5060</v>
      </c>
      <c r="B6777" s="0" t="s">
        <v>50</v>
      </c>
      <c r="C6777" s="0" t="n">
        <v>2011</v>
      </c>
      <c r="D6777" s="0" t="s">
        <v>71</v>
      </c>
      <c r="E6777" s="0" t="s">
        <v>220</v>
      </c>
      <c r="F6777" s="0" t="n">
        <v>0</v>
      </c>
      <c r="G6777" s="0" t="n">
        <v>0</v>
      </c>
      <c r="H6777" s="0" t="n">
        <v>0.24</v>
      </c>
      <c r="I6777" s="0" t="n">
        <v>0</v>
      </c>
      <c r="J6777" s="0" t="n">
        <v>0.24</v>
      </c>
      <c r="N6777" s="0" t="s">
        <v>35</v>
      </c>
      <c r="P6777" s="0" t="n">
        <f aca="false">IF(AND(OR(Dashboard!$B$5="All",D6777=Dashboard!$B$5),OR(Dashboard!$D$5="All",N6777=Dashboard!$D$5),OR(AND(C6777&lt;&gt;"",C6777&gt;=Dashboard!$F$5,C6777&lt;=Dashboard!$H$5),AND(C6777="",Dashboard!$F$5&lt;=1980,Dashboard!$H$5&gt;=2016))),1,0)</f>
        <v>1</v>
      </c>
      <c r="Q6777" s="0" t="n">
        <f aca="false">J6777*P6777+ROW()*0.00000001</f>
        <v>0.24006777</v>
      </c>
    </row>
    <row r="6778" customFormat="false" ht="15" hidden="false" customHeight="false" outlineLevel="0" collapsed="false">
      <c r="A6778" s="0" t="s">
        <v>5061</v>
      </c>
      <c r="B6778" s="0" t="s">
        <v>94</v>
      </c>
      <c r="C6778" s="0" t="n">
        <v>2014</v>
      </c>
      <c r="D6778" s="0" t="s">
        <v>71</v>
      </c>
      <c r="E6778" s="0" t="s">
        <v>2334</v>
      </c>
      <c r="F6778" s="0" t="n">
        <v>0.14</v>
      </c>
      <c r="G6778" s="0" t="n">
        <v>0.03</v>
      </c>
      <c r="H6778" s="0" t="n">
        <v>0.04</v>
      </c>
      <c r="I6778" s="0" t="n">
        <v>0.04</v>
      </c>
      <c r="J6778" s="0" t="n">
        <v>0.24</v>
      </c>
      <c r="K6778" s="0" t="n">
        <v>57</v>
      </c>
      <c r="L6778" s="0" t="n">
        <v>6.5</v>
      </c>
      <c r="M6778" s="0" t="s">
        <v>73</v>
      </c>
      <c r="N6778" s="0" t="s">
        <v>74</v>
      </c>
      <c r="O6778" s="0" t="s">
        <v>53</v>
      </c>
      <c r="P6778" s="0" t="n">
        <f aca="false">IF(AND(OR(Dashboard!$B$5="All",D6778=Dashboard!$B$5),OR(Dashboard!$D$5="All",N6778=Dashboard!$D$5),OR(AND(C6778&lt;&gt;"",C6778&gt;=Dashboard!$F$5,C6778&lt;=Dashboard!$H$5),AND(C6778="",Dashboard!$F$5&lt;=1980,Dashboard!$H$5&gt;=2016))),1,0)</f>
        <v>1</v>
      </c>
      <c r="Q6778" s="0" t="n">
        <f aca="false">J6778*P6778+ROW()*0.00000001</f>
        <v>0.24006778</v>
      </c>
    </row>
    <row r="6779" customFormat="false" ht="15" hidden="false" customHeight="false" outlineLevel="0" collapsed="false">
      <c r="A6779" s="0" t="s">
        <v>4220</v>
      </c>
      <c r="B6779" s="0" t="s">
        <v>70</v>
      </c>
      <c r="C6779" s="0" t="n">
        <v>2010</v>
      </c>
      <c r="D6779" s="0" t="s">
        <v>16</v>
      </c>
      <c r="E6779" s="0" t="s">
        <v>1002</v>
      </c>
      <c r="F6779" s="0" t="n">
        <v>0.12</v>
      </c>
      <c r="G6779" s="0" t="n">
        <v>0.08</v>
      </c>
      <c r="H6779" s="0" t="n">
        <v>0</v>
      </c>
      <c r="I6779" s="0" t="n">
        <v>0.04</v>
      </c>
      <c r="J6779" s="0" t="n">
        <v>0.24</v>
      </c>
      <c r="L6779" s="0" t="n">
        <v>8.6</v>
      </c>
      <c r="M6779" s="0" t="s">
        <v>125</v>
      </c>
      <c r="N6779" s="0" t="s">
        <v>74</v>
      </c>
      <c r="P6779" s="0" t="n">
        <f aca="false">IF(AND(OR(Dashboard!$B$5="All",D6779=Dashboard!$B$5),OR(Dashboard!$D$5="All",N6779=Dashboard!$D$5),OR(AND(C6779&lt;&gt;"",C6779&gt;=Dashboard!$F$5,C6779&lt;=Dashboard!$H$5),AND(C6779="",Dashboard!$F$5&lt;=1980,Dashboard!$H$5&gt;=2016))),1,0)</f>
        <v>1</v>
      </c>
      <c r="Q6779" s="0" t="n">
        <f aca="false">J6779*P6779+ROW()*0.00000001</f>
        <v>0.24006779</v>
      </c>
    </row>
    <row r="6780" customFormat="false" ht="15" hidden="false" customHeight="false" outlineLevel="0" collapsed="false">
      <c r="A6780" s="0" t="s">
        <v>765</v>
      </c>
      <c r="B6780" s="0" t="s">
        <v>97</v>
      </c>
      <c r="C6780" s="0" t="n">
        <v>2013</v>
      </c>
      <c r="D6780" s="0" t="s">
        <v>16</v>
      </c>
      <c r="E6780" s="0" t="s">
        <v>91</v>
      </c>
      <c r="F6780" s="0" t="n">
        <v>0.1</v>
      </c>
      <c r="G6780" s="0" t="n">
        <v>0.12</v>
      </c>
      <c r="H6780" s="0" t="n">
        <v>0</v>
      </c>
      <c r="I6780" s="0" t="n">
        <v>0.02</v>
      </c>
      <c r="J6780" s="0" t="n">
        <v>0.24</v>
      </c>
      <c r="K6780" s="0" t="n">
        <v>68</v>
      </c>
      <c r="L6780" s="0" t="n">
        <v>6.4</v>
      </c>
      <c r="M6780" s="0" t="s">
        <v>125</v>
      </c>
      <c r="N6780" s="0" t="s">
        <v>35</v>
      </c>
      <c r="O6780" s="0" t="s">
        <v>67</v>
      </c>
      <c r="P6780" s="0" t="n">
        <f aca="false">IF(AND(OR(Dashboard!$B$5="All",D6780=Dashboard!$B$5),OR(Dashboard!$D$5="All",N6780=Dashboard!$D$5),OR(AND(C6780&lt;&gt;"",C6780&gt;=Dashboard!$F$5,C6780&lt;=Dashboard!$H$5),AND(C6780="",Dashboard!$F$5&lt;=1980,Dashboard!$H$5&gt;=2016))),1,0)</f>
        <v>1</v>
      </c>
      <c r="Q6780" s="0" t="n">
        <f aca="false">J6780*P6780+ROW()*0.00000001</f>
        <v>0.2400678</v>
      </c>
    </row>
    <row r="6781" customFormat="false" ht="15" hidden="false" customHeight="false" outlineLevel="0" collapsed="false">
      <c r="A6781" s="0" t="s">
        <v>2144</v>
      </c>
      <c r="B6781" s="0" t="s">
        <v>70</v>
      </c>
      <c r="C6781" s="0" t="n">
        <v>2010</v>
      </c>
      <c r="D6781" s="0" t="s">
        <v>52</v>
      </c>
      <c r="E6781" s="0" t="s">
        <v>142</v>
      </c>
      <c r="F6781" s="0" t="n">
        <v>0.18</v>
      </c>
      <c r="G6781" s="0" t="n">
        <v>0.04</v>
      </c>
      <c r="H6781" s="0" t="n">
        <v>0</v>
      </c>
      <c r="I6781" s="0" t="n">
        <v>0.03</v>
      </c>
      <c r="J6781" s="0" t="n">
        <v>0.24</v>
      </c>
      <c r="M6781" s="0" t="s">
        <v>36</v>
      </c>
      <c r="N6781" s="0" t="s">
        <v>74</v>
      </c>
      <c r="P6781" s="0" t="n">
        <f aca="false">IF(AND(OR(Dashboard!$B$5="All",D6781=Dashboard!$B$5),OR(Dashboard!$D$5="All",N6781=Dashboard!$D$5),OR(AND(C6781&lt;&gt;"",C6781&gt;=Dashboard!$F$5,C6781&lt;=Dashboard!$H$5),AND(C6781="",Dashboard!$F$5&lt;=1980,Dashboard!$H$5&gt;=2016))),1,0)</f>
        <v>1</v>
      </c>
      <c r="Q6781" s="0" t="n">
        <f aca="false">J6781*P6781+ROW()*0.00000001</f>
        <v>0.24006781</v>
      </c>
    </row>
    <row r="6782" customFormat="false" ht="15" hidden="false" customHeight="false" outlineLevel="0" collapsed="false">
      <c r="A6782" s="0" t="s">
        <v>5062</v>
      </c>
      <c r="B6782" s="0" t="s">
        <v>117</v>
      </c>
      <c r="C6782" s="0" t="n">
        <v>1995</v>
      </c>
      <c r="D6782" s="0" t="s">
        <v>246</v>
      </c>
      <c r="E6782" s="0" t="s">
        <v>814</v>
      </c>
      <c r="F6782" s="0" t="n">
        <v>0.14</v>
      </c>
      <c r="G6782" s="0" t="n">
        <v>0.09</v>
      </c>
      <c r="H6782" s="0" t="n">
        <v>0</v>
      </c>
      <c r="I6782" s="0" t="n">
        <v>0.02</v>
      </c>
      <c r="J6782" s="0" t="n">
        <v>0.24</v>
      </c>
      <c r="N6782" s="0" t="s">
        <v>74</v>
      </c>
      <c r="P6782" s="0" t="n">
        <f aca="false">IF(AND(OR(Dashboard!$B$5="All",D6782=Dashboard!$B$5),OR(Dashboard!$D$5="All",N6782=Dashboard!$D$5),OR(AND(C6782&lt;&gt;"",C6782&gt;=Dashboard!$F$5,C6782&lt;=Dashboard!$H$5),AND(C6782="",Dashboard!$F$5&lt;=1980,Dashboard!$H$5&gt;=2016))),1,0)</f>
        <v>1</v>
      </c>
      <c r="Q6782" s="0" t="n">
        <f aca="false">J6782*P6782+ROW()*0.00000001</f>
        <v>0.24006782</v>
      </c>
    </row>
    <row r="6783" customFormat="false" ht="15" hidden="false" customHeight="false" outlineLevel="0" collapsed="false">
      <c r="A6783" s="0" t="s">
        <v>5063</v>
      </c>
      <c r="B6783" s="0" t="s">
        <v>117</v>
      </c>
      <c r="C6783" s="0" t="n">
        <v>1996</v>
      </c>
      <c r="D6783" s="0" t="s">
        <v>34</v>
      </c>
      <c r="E6783" s="0" t="s">
        <v>782</v>
      </c>
      <c r="F6783" s="0" t="n">
        <v>0.04</v>
      </c>
      <c r="G6783" s="0" t="n">
        <v>0.03</v>
      </c>
      <c r="H6783" s="0" t="n">
        <v>0.16</v>
      </c>
      <c r="I6783" s="0" t="n">
        <v>0.02</v>
      </c>
      <c r="J6783" s="0" t="n">
        <v>0.24</v>
      </c>
      <c r="N6783" s="0" t="s">
        <v>74</v>
      </c>
      <c r="P6783" s="0" t="n">
        <f aca="false">IF(AND(OR(Dashboard!$B$5="All",D6783=Dashboard!$B$5),OR(Dashboard!$D$5="All",N6783=Dashboard!$D$5),OR(AND(C6783&lt;&gt;"",C6783&gt;=Dashboard!$F$5,C6783&lt;=Dashboard!$H$5),AND(C6783="",Dashboard!$F$5&lt;=1980,Dashboard!$H$5&gt;=2016))),1,0)</f>
        <v>1</v>
      </c>
      <c r="Q6783" s="0" t="n">
        <f aca="false">J6783*P6783+ROW()*0.00000001</f>
        <v>0.24006783</v>
      </c>
    </row>
    <row r="6784" customFormat="false" ht="15" hidden="false" customHeight="false" outlineLevel="0" collapsed="false">
      <c r="A6784" s="0" t="s">
        <v>4362</v>
      </c>
      <c r="B6784" s="0" t="s">
        <v>64</v>
      </c>
      <c r="C6784" s="0" t="n">
        <v>2009</v>
      </c>
      <c r="D6784" s="0" t="s">
        <v>34</v>
      </c>
      <c r="E6784" s="0" t="s">
        <v>91</v>
      </c>
      <c r="F6784" s="0" t="n">
        <v>0.23</v>
      </c>
      <c r="G6784" s="0" t="n">
        <v>0</v>
      </c>
      <c r="H6784" s="0" t="n">
        <v>0</v>
      </c>
      <c r="I6784" s="0" t="n">
        <v>0.02</v>
      </c>
      <c r="J6784" s="0" t="n">
        <v>0.24</v>
      </c>
      <c r="L6784" s="0" t="n">
        <v>7.8</v>
      </c>
      <c r="M6784" s="0" t="s">
        <v>103</v>
      </c>
      <c r="N6784" s="0" t="s">
        <v>66</v>
      </c>
      <c r="P6784" s="0" t="n">
        <f aca="false">IF(AND(OR(Dashboard!$B$5="All",D6784=Dashboard!$B$5),OR(Dashboard!$D$5="All",N6784=Dashboard!$D$5),OR(AND(C6784&lt;&gt;"",C6784&gt;=Dashboard!$F$5,C6784&lt;=Dashboard!$H$5),AND(C6784="",Dashboard!$F$5&lt;=1980,Dashboard!$H$5&gt;=2016))),1,0)</f>
        <v>1</v>
      </c>
      <c r="Q6784" s="0" t="n">
        <f aca="false">J6784*P6784+ROW()*0.00000001</f>
        <v>0.24006784</v>
      </c>
    </row>
    <row r="6785" customFormat="false" ht="15" hidden="false" customHeight="false" outlineLevel="0" collapsed="false">
      <c r="A6785" s="0" t="s">
        <v>5064</v>
      </c>
      <c r="B6785" s="0" t="s">
        <v>117</v>
      </c>
      <c r="C6785" s="0" t="n">
        <v>1997</v>
      </c>
      <c r="D6785" s="0" t="s">
        <v>71</v>
      </c>
      <c r="E6785" s="0" t="s">
        <v>89</v>
      </c>
      <c r="F6785" s="0" t="n">
        <v>0.14</v>
      </c>
      <c r="G6785" s="0" t="n">
        <v>0.09</v>
      </c>
      <c r="H6785" s="0" t="n">
        <v>0</v>
      </c>
      <c r="I6785" s="0" t="n">
        <v>0.02</v>
      </c>
      <c r="J6785" s="0" t="n">
        <v>0.24</v>
      </c>
      <c r="N6785" s="0" t="s">
        <v>74</v>
      </c>
      <c r="P6785" s="0" t="n">
        <f aca="false">IF(AND(OR(Dashboard!$B$5="All",D6785=Dashboard!$B$5),OR(Dashboard!$D$5="All",N6785=Dashboard!$D$5),OR(AND(C6785&lt;&gt;"",C6785&gt;=Dashboard!$F$5,C6785&lt;=Dashboard!$H$5),AND(C6785="",Dashboard!$F$5&lt;=1980,Dashboard!$H$5&gt;=2016))),1,0)</f>
        <v>1</v>
      </c>
      <c r="Q6785" s="0" t="n">
        <f aca="false">J6785*P6785+ROW()*0.00000001</f>
        <v>0.24006785</v>
      </c>
    </row>
    <row r="6786" customFormat="false" ht="15" hidden="false" customHeight="false" outlineLevel="0" collapsed="false">
      <c r="A6786" s="0" t="s">
        <v>3551</v>
      </c>
      <c r="B6786" s="0" t="s">
        <v>117</v>
      </c>
      <c r="C6786" s="0" t="n">
        <v>2000</v>
      </c>
      <c r="D6786" s="0" t="s">
        <v>56</v>
      </c>
      <c r="E6786" s="0" t="s">
        <v>1374</v>
      </c>
      <c r="F6786" s="0" t="n">
        <v>0.14</v>
      </c>
      <c r="G6786" s="0" t="n">
        <v>0.09</v>
      </c>
      <c r="H6786" s="0" t="n">
        <v>0</v>
      </c>
      <c r="I6786" s="0" t="n">
        <v>0.02</v>
      </c>
      <c r="J6786" s="0" t="n">
        <v>0.24</v>
      </c>
      <c r="K6786" s="0" t="n">
        <v>48</v>
      </c>
      <c r="L6786" s="0" t="n">
        <v>7.3</v>
      </c>
      <c r="M6786" s="0" t="s">
        <v>103</v>
      </c>
      <c r="N6786" s="0" t="s">
        <v>74</v>
      </c>
      <c r="O6786" s="0" t="s">
        <v>177</v>
      </c>
      <c r="P6786" s="0" t="n">
        <f aca="false">IF(AND(OR(Dashboard!$B$5="All",D6786=Dashboard!$B$5),OR(Dashboard!$D$5="All",N6786=Dashboard!$D$5),OR(AND(C6786&lt;&gt;"",C6786&gt;=Dashboard!$F$5,C6786&lt;=Dashboard!$H$5),AND(C6786="",Dashboard!$F$5&lt;=1980,Dashboard!$H$5&gt;=2016))),1,0)</f>
        <v>1</v>
      </c>
      <c r="Q6786" s="0" t="n">
        <f aca="false">J6786*P6786+ROW()*0.00000001</f>
        <v>0.24006786</v>
      </c>
    </row>
    <row r="6787" customFormat="false" ht="15" hidden="false" customHeight="false" outlineLevel="0" collapsed="false">
      <c r="A6787" s="0" t="s">
        <v>5065</v>
      </c>
      <c r="B6787" s="0" t="s">
        <v>164</v>
      </c>
      <c r="C6787" s="0" t="n">
        <v>2005</v>
      </c>
      <c r="D6787" s="0" t="s">
        <v>34</v>
      </c>
      <c r="E6787" s="0" t="s">
        <v>89</v>
      </c>
      <c r="F6787" s="0" t="n">
        <v>0.23</v>
      </c>
      <c r="G6787" s="0" t="n">
        <v>0</v>
      </c>
      <c r="H6787" s="0" t="n">
        <v>0</v>
      </c>
      <c r="I6787" s="0" t="n">
        <v>0.02</v>
      </c>
      <c r="J6787" s="0" t="n">
        <v>0.24</v>
      </c>
      <c r="K6787" s="0" t="n">
        <v>80</v>
      </c>
      <c r="L6787" s="0" t="n">
        <v>7.9</v>
      </c>
      <c r="M6787" s="0" t="s">
        <v>36</v>
      </c>
      <c r="N6787" s="0" t="s">
        <v>74</v>
      </c>
      <c r="O6787" s="0" t="s">
        <v>37</v>
      </c>
      <c r="P6787" s="0" t="n">
        <f aca="false">IF(AND(OR(Dashboard!$B$5="All",D6787=Dashboard!$B$5),OR(Dashboard!$D$5="All",N6787=Dashboard!$D$5),OR(AND(C6787&lt;&gt;"",C6787&gt;=Dashboard!$F$5,C6787&lt;=Dashboard!$H$5),AND(C6787="",Dashboard!$F$5&lt;=1980,Dashboard!$H$5&gt;=2016))),1,0)</f>
        <v>1</v>
      </c>
      <c r="Q6787" s="0" t="n">
        <f aca="false">J6787*P6787+ROW()*0.00000001</f>
        <v>0.24006787</v>
      </c>
    </row>
    <row r="6788" customFormat="false" ht="15" hidden="false" customHeight="false" outlineLevel="0" collapsed="false">
      <c r="A6788" s="0" t="s">
        <v>3192</v>
      </c>
      <c r="B6788" s="0" t="s">
        <v>172</v>
      </c>
      <c r="C6788" s="0" t="n">
        <v>2015</v>
      </c>
      <c r="D6788" s="0" t="s">
        <v>71</v>
      </c>
      <c r="E6788" s="0" t="s">
        <v>91</v>
      </c>
      <c r="F6788" s="0" t="n">
        <v>0.17</v>
      </c>
      <c r="G6788" s="0" t="n">
        <v>0.05</v>
      </c>
      <c r="H6788" s="0" t="n">
        <v>0</v>
      </c>
      <c r="I6788" s="0" t="n">
        <v>0.02</v>
      </c>
      <c r="J6788" s="0" t="n">
        <v>0.24</v>
      </c>
      <c r="K6788" s="0" t="n">
        <v>76</v>
      </c>
      <c r="L6788" s="0" t="n">
        <v>5.5</v>
      </c>
      <c r="M6788" s="0" t="s">
        <v>125</v>
      </c>
      <c r="N6788" s="0" t="s">
        <v>66</v>
      </c>
      <c r="O6788" s="0" t="s">
        <v>37</v>
      </c>
      <c r="P6788" s="0" t="n">
        <f aca="false">IF(AND(OR(Dashboard!$B$5="All",D6788=Dashboard!$B$5),OR(Dashboard!$D$5="All",N6788=Dashboard!$D$5),OR(AND(C6788&lt;&gt;"",C6788&gt;=Dashboard!$F$5,C6788&lt;=Dashboard!$H$5),AND(C6788="",Dashboard!$F$5&lt;=1980,Dashboard!$H$5&gt;=2016))),1,0)</f>
        <v>1</v>
      </c>
      <c r="Q6788" s="0" t="n">
        <f aca="false">J6788*P6788+ROW()*0.00000001</f>
        <v>0.24006788</v>
      </c>
    </row>
    <row r="6789" customFormat="false" ht="15" hidden="false" customHeight="false" outlineLevel="0" collapsed="false">
      <c r="A6789" s="0" t="s">
        <v>5066</v>
      </c>
      <c r="B6789" s="0" t="s">
        <v>851</v>
      </c>
      <c r="C6789" s="0" t="n">
        <v>2012</v>
      </c>
      <c r="D6789" s="0" t="s">
        <v>71</v>
      </c>
      <c r="E6789" s="0" t="s">
        <v>5067</v>
      </c>
      <c r="F6789" s="0" t="n">
        <v>0.1</v>
      </c>
      <c r="G6789" s="0" t="n">
        <v>0.01</v>
      </c>
      <c r="H6789" s="0" t="n">
        <v>0.1</v>
      </c>
      <c r="I6789" s="0" t="n">
        <v>0.04</v>
      </c>
      <c r="J6789" s="0" t="n">
        <v>0.24</v>
      </c>
      <c r="K6789" s="0" t="n">
        <v>82</v>
      </c>
      <c r="L6789" s="0" t="n">
        <v>8.8</v>
      </c>
      <c r="M6789" s="0" t="s">
        <v>103</v>
      </c>
      <c r="N6789" s="0" t="s">
        <v>74</v>
      </c>
      <c r="O6789" s="0" t="s">
        <v>42</v>
      </c>
      <c r="P6789" s="0" t="n">
        <f aca="false">IF(AND(OR(Dashboard!$B$5="All",D6789=Dashboard!$B$5),OR(Dashboard!$D$5="All",N6789=Dashboard!$D$5),OR(AND(C6789&lt;&gt;"",C6789&gt;=Dashboard!$F$5,C6789&lt;=Dashboard!$H$5),AND(C6789="",Dashboard!$F$5&lt;=1980,Dashboard!$H$5&gt;=2016))),1,0)</f>
        <v>1</v>
      </c>
      <c r="Q6789" s="0" t="n">
        <f aca="false">J6789*P6789+ROW()*0.00000001</f>
        <v>0.24006789</v>
      </c>
    </row>
    <row r="6790" customFormat="false" ht="15" hidden="false" customHeight="false" outlineLevel="0" collapsed="false">
      <c r="A6790" s="0" t="s">
        <v>5068</v>
      </c>
      <c r="B6790" s="0" t="s">
        <v>76</v>
      </c>
      <c r="C6790" s="0" t="n">
        <v>2002</v>
      </c>
      <c r="D6790" s="0" t="s">
        <v>52</v>
      </c>
      <c r="E6790" s="0" t="s">
        <v>418</v>
      </c>
      <c r="F6790" s="0" t="n">
        <v>0.12</v>
      </c>
      <c r="G6790" s="0" t="n">
        <v>0.09</v>
      </c>
      <c r="H6790" s="0" t="n">
        <v>0</v>
      </c>
      <c r="I6790" s="0" t="n">
        <v>0.03</v>
      </c>
      <c r="J6790" s="0" t="n">
        <v>0.24</v>
      </c>
      <c r="K6790" s="0" t="n">
        <v>63</v>
      </c>
      <c r="L6790" s="0" t="n">
        <v>4.8</v>
      </c>
      <c r="M6790" s="0" t="s">
        <v>36</v>
      </c>
      <c r="N6790" s="0" t="s">
        <v>74</v>
      </c>
      <c r="O6790" s="0" t="s">
        <v>67</v>
      </c>
      <c r="P6790" s="0" t="n">
        <f aca="false">IF(AND(OR(Dashboard!$B$5="All",D6790=Dashboard!$B$5),OR(Dashboard!$D$5="All",N6790=Dashboard!$D$5),OR(AND(C6790&lt;&gt;"",C6790&gt;=Dashboard!$F$5,C6790&lt;=Dashboard!$H$5),AND(C6790="",Dashboard!$F$5&lt;=1980,Dashboard!$H$5&gt;=2016))),1,0)</f>
        <v>1</v>
      </c>
      <c r="Q6790" s="0" t="n">
        <f aca="false">J6790*P6790+ROW()*0.00000001</f>
        <v>0.2400679</v>
      </c>
    </row>
    <row r="6791" customFormat="false" ht="15" hidden="false" customHeight="false" outlineLevel="0" collapsed="false">
      <c r="A6791" s="0" t="s">
        <v>5069</v>
      </c>
      <c r="B6791" s="0" t="s">
        <v>117</v>
      </c>
      <c r="C6791" s="0" t="n">
        <v>1999</v>
      </c>
      <c r="D6791" s="0" t="s">
        <v>58</v>
      </c>
      <c r="E6791" s="0" t="s">
        <v>220</v>
      </c>
      <c r="F6791" s="0" t="n">
        <v>0</v>
      </c>
      <c r="G6791" s="0" t="n">
        <v>0</v>
      </c>
      <c r="H6791" s="0" t="n">
        <v>0.23</v>
      </c>
      <c r="I6791" s="0" t="n">
        <v>0.02</v>
      </c>
      <c r="J6791" s="0" t="n">
        <v>0.24</v>
      </c>
      <c r="N6791" s="0" t="s">
        <v>74</v>
      </c>
      <c r="P6791" s="0" t="n">
        <f aca="false">IF(AND(OR(Dashboard!$B$5="All",D6791=Dashboard!$B$5),OR(Dashboard!$D$5="All",N6791=Dashboard!$D$5),OR(AND(C6791&lt;&gt;"",C6791&gt;=Dashboard!$F$5,C6791&lt;=Dashboard!$H$5),AND(C6791="",Dashboard!$F$5&lt;=1980,Dashboard!$H$5&gt;=2016))),1,0)</f>
        <v>1</v>
      </c>
      <c r="Q6791" s="0" t="n">
        <f aca="false">J6791*P6791+ROW()*0.00000001</f>
        <v>0.24006791</v>
      </c>
    </row>
    <row r="6792" customFormat="false" ht="15" hidden="false" customHeight="false" outlineLevel="0" collapsed="false">
      <c r="A6792" s="0" t="s">
        <v>5070</v>
      </c>
      <c r="B6792" s="0" t="s">
        <v>76</v>
      </c>
      <c r="C6792" s="0" t="n">
        <v>2003</v>
      </c>
      <c r="D6792" s="0" t="s">
        <v>34</v>
      </c>
      <c r="E6792" s="0" t="s">
        <v>220</v>
      </c>
      <c r="F6792" s="0" t="n">
        <v>0.12</v>
      </c>
      <c r="G6792" s="0" t="n">
        <v>0.09</v>
      </c>
      <c r="H6792" s="0" t="n">
        <v>0</v>
      </c>
      <c r="I6792" s="0" t="n">
        <v>0.03</v>
      </c>
      <c r="J6792" s="0" t="n">
        <v>0.24</v>
      </c>
      <c r="N6792" s="0" t="s">
        <v>74</v>
      </c>
      <c r="P6792" s="0" t="n">
        <f aca="false">IF(AND(OR(Dashboard!$B$5="All",D6792=Dashboard!$B$5),OR(Dashboard!$D$5="All",N6792=Dashboard!$D$5),OR(AND(C6792&lt;&gt;"",C6792&gt;=Dashboard!$F$5,C6792&lt;=Dashboard!$H$5),AND(C6792="",Dashboard!$F$5&lt;=1980,Dashboard!$H$5&gt;=2016))),1,0)</f>
        <v>1</v>
      </c>
      <c r="Q6792" s="0" t="n">
        <f aca="false">J6792*P6792+ROW()*0.00000001</f>
        <v>0.24006792</v>
      </c>
    </row>
    <row r="6793" customFormat="false" ht="15" hidden="false" customHeight="false" outlineLevel="0" collapsed="false">
      <c r="A6793" s="0" t="s">
        <v>2931</v>
      </c>
      <c r="B6793" s="0" t="s">
        <v>144</v>
      </c>
      <c r="C6793" s="0" t="n">
        <v>2004</v>
      </c>
      <c r="D6793" s="0" t="s">
        <v>41</v>
      </c>
      <c r="E6793" s="0" t="s">
        <v>328</v>
      </c>
      <c r="F6793" s="0" t="n">
        <v>0.18</v>
      </c>
      <c r="G6793" s="0" t="n">
        <v>0.05</v>
      </c>
      <c r="H6793" s="0" t="n">
        <v>0</v>
      </c>
      <c r="I6793" s="0" t="n">
        <v>0.01</v>
      </c>
      <c r="J6793" s="0" t="n">
        <v>0.24</v>
      </c>
      <c r="N6793" s="0" t="s">
        <v>66</v>
      </c>
      <c r="P6793" s="0" t="n">
        <f aca="false">IF(AND(OR(Dashboard!$B$5="All",D6793=Dashboard!$B$5),OR(Dashboard!$D$5="All",N6793=Dashboard!$D$5),OR(AND(C6793&lt;&gt;"",C6793&gt;=Dashboard!$F$5,C6793&lt;=Dashboard!$H$5),AND(C6793="",Dashboard!$F$5&lt;=1980,Dashboard!$H$5&gt;=2016))),1,0)</f>
        <v>1</v>
      </c>
      <c r="Q6793" s="0" t="n">
        <f aca="false">J6793*P6793+ROW()*0.00000001</f>
        <v>0.24006793</v>
      </c>
    </row>
    <row r="6794" customFormat="false" ht="15" hidden="false" customHeight="false" outlineLevel="0" collapsed="false">
      <c r="A6794" s="0" t="s">
        <v>5071</v>
      </c>
      <c r="B6794" s="0" t="s">
        <v>117</v>
      </c>
      <c r="C6794" s="0" t="n">
        <v>1995</v>
      </c>
      <c r="D6794" s="0" t="s">
        <v>34</v>
      </c>
      <c r="E6794" s="0" t="s">
        <v>89</v>
      </c>
      <c r="F6794" s="0" t="n">
        <v>0</v>
      </c>
      <c r="G6794" s="0" t="n">
        <v>0</v>
      </c>
      <c r="H6794" s="0" t="n">
        <v>0.23</v>
      </c>
      <c r="I6794" s="0" t="n">
        <v>0.02</v>
      </c>
      <c r="J6794" s="0" t="n">
        <v>0.24</v>
      </c>
      <c r="N6794" s="0" t="s">
        <v>74</v>
      </c>
      <c r="P6794" s="0" t="n">
        <f aca="false">IF(AND(OR(Dashboard!$B$5="All",D6794=Dashboard!$B$5),OR(Dashboard!$D$5="All",N6794=Dashboard!$D$5),OR(AND(C6794&lt;&gt;"",C6794&gt;=Dashboard!$F$5,C6794&lt;=Dashboard!$H$5),AND(C6794="",Dashboard!$F$5&lt;=1980,Dashboard!$H$5&gt;=2016))),1,0)</f>
        <v>1</v>
      </c>
      <c r="Q6794" s="0" t="n">
        <f aca="false">J6794*P6794+ROW()*0.00000001</f>
        <v>0.24006794</v>
      </c>
    </row>
    <row r="6795" customFormat="false" ht="15" hidden="false" customHeight="false" outlineLevel="0" collapsed="false">
      <c r="A6795" s="0" t="s">
        <v>5072</v>
      </c>
      <c r="B6795" s="0" t="s">
        <v>76</v>
      </c>
      <c r="C6795" s="0" t="n">
        <v>2003</v>
      </c>
      <c r="D6795" s="0" t="s">
        <v>16</v>
      </c>
      <c r="E6795" s="0" t="s">
        <v>449</v>
      </c>
      <c r="F6795" s="0" t="n">
        <v>0.12</v>
      </c>
      <c r="G6795" s="0" t="n">
        <v>0.09</v>
      </c>
      <c r="H6795" s="0" t="n">
        <v>0</v>
      </c>
      <c r="I6795" s="0" t="n">
        <v>0.03</v>
      </c>
      <c r="J6795" s="0" t="n">
        <v>0.24</v>
      </c>
      <c r="K6795" s="0" t="n">
        <v>63</v>
      </c>
      <c r="L6795" s="0" t="n">
        <v>7.6</v>
      </c>
      <c r="M6795" s="0" t="s">
        <v>103</v>
      </c>
      <c r="N6795" s="0" t="s">
        <v>74</v>
      </c>
      <c r="O6795" s="0" t="s">
        <v>67</v>
      </c>
      <c r="P6795" s="0" t="n">
        <f aca="false">IF(AND(OR(Dashboard!$B$5="All",D6795=Dashboard!$B$5),OR(Dashboard!$D$5="All",N6795=Dashboard!$D$5),OR(AND(C6795&lt;&gt;"",C6795&gt;=Dashboard!$F$5,C6795&lt;=Dashboard!$H$5),AND(C6795="",Dashboard!$F$5&lt;=1980,Dashboard!$H$5&gt;=2016))),1,0)</f>
        <v>1</v>
      </c>
      <c r="Q6795" s="0" t="n">
        <f aca="false">J6795*P6795+ROW()*0.00000001</f>
        <v>0.24006795</v>
      </c>
    </row>
    <row r="6796" customFormat="false" ht="15" hidden="false" customHeight="false" outlineLevel="0" collapsed="false">
      <c r="A6796" s="0" t="s">
        <v>4883</v>
      </c>
      <c r="B6796" s="0" t="s">
        <v>94</v>
      </c>
      <c r="C6796" s="0" t="n">
        <v>2014</v>
      </c>
      <c r="D6796" s="0" t="s">
        <v>71</v>
      </c>
      <c r="E6796" s="0" t="s">
        <v>782</v>
      </c>
      <c r="F6796" s="0" t="n">
        <v>0.08</v>
      </c>
      <c r="G6796" s="0" t="n">
        <v>0.07</v>
      </c>
      <c r="H6796" s="0" t="n">
        <v>0.06</v>
      </c>
      <c r="I6796" s="0" t="n">
        <v>0.03</v>
      </c>
      <c r="J6796" s="0" t="n">
        <v>0.24</v>
      </c>
      <c r="K6796" s="0" t="n">
        <v>76</v>
      </c>
      <c r="L6796" s="0" t="n">
        <v>8.1</v>
      </c>
      <c r="M6796" s="0" t="s">
        <v>103</v>
      </c>
      <c r="N6796" s="0" t="s">
        <v>74</v>
      </c>
      <c r="O6796" s="0" t="s">
        <v>37</v>
      </c>
      <c r="P6796" s="0" t="n">
        <f aca="false">IF(AND(OR(Dashboard!$B$5="All",D6796=Dashboard!$B$5),OR(Dashboard!$D$5="All",N6796=Dashboard!$D$5),OR(AND(C6796&lt;&gt;"",C6796&gt;=Dashboard!$F$5,C6796&lt;=Dashboard!$H$5),AND(C6796="",Dashboard!$F$5&lt;=1980,Dashboard!$H$5&gt;=2016))),1,0)</f>
        <v>1</v>
      </c>
      <c r="Q6796" s="0" t="n">
        <f aca="false">J6796*P6796+ROW()*0.00000001</f>
        <v>0.24006796</v>
      </c>
    </row>
    <row r="6797" customFormat="false" ht="15" hidden="false" customHeight="false" outlineLevel="0" collapsed="false">
      <c r="A6797" s="0" t="s">
        <v>5073</v>
      </c>
      <c r="B6797" s="0" t="s">
        <v>97</v>
      </c>
      <c r="C6797" s="0" t="n">
        <v>2011</v>
      </c>
      <c r="D6797" s="0" t="s">
        <v>58</v>
      </c>
      <c r="E6797" s="0" t="s">
        <v>328</v>
      </c>
      <c r="F6797" s="0" t="n">
        <v>0.1</v>
      </c>
      <c r="G6797" s="0" t="n">
        <v>0.06</v>
      </c>
      <c r="H6797" s="0" t="n">
        <v>0.08</v>
      </c>
      <c r="I6797" s="0" t="n">
        <v>0.01</v>
      </c>
      <c r="J6797" s="0" t="n">
        <v>0.24</v>
      </c>
      <c r="K6797" s="0" t="n">
        <v>71</v>
      </c>
      <c r="L6797" s="0" t="n">
        <v>7.8</v>
      </c>
      <c r="M6797" s="0" t="s">
        <v>103</v>
      </c>
      <c r="N6797" s="0" t="s">
        <v>35</v>
      </c>
      <c r="O6797" s="0" t="s">
        <v>37</v>
      </c>
      <c r="P6797" s="0" t="n">
        <f aca="false">IF(AND(OR(Dashboard!$B$5="All",D6797=Dashboard!$B$5),OR(Dashboard!$D$5="All",N6797=Dashboard!$D$5),OR(AND(C6797&lt;&gt;"",C6797&gt;=Dashboard!$F$5,C6797&lt;=Dashboard!$H$5),AND(C6797="",Dashboard!$F$5&lt;=1980,Dashboard!$H$5&gt;=2016))),1,0)</f>
        <v>1</v>
      </c>
      <c r="Q6797" s="0" t="n">
        <f aca="false">J6797*P6797+ROW()*0.00000001</f>
        <v>0.24006797</v>
      </c>
    </row>
    <row r="6798" customFormat="false" ht="15" hidden="false" customHeight="false" outlineLevel="0" collapsed="false">
      <c r="A6798" s="0" t="s">
        <v>5074</v>
      </c>
      <c r="B6798" s="0" t="s">
        <v>76</v>
      </c>
      <c r="C6798" s="0" t="n">
        <v>2006</v>
      </c>
      <c r="D6798" s="0" t="s">
        <v>102</v>
      </c>
      <c r="E6798" s="0" t="s">
        <v>211</v>
      </c>
      <c r="F6798" s="0" t="n">
        <v>0.11</v>
      </c>
      <c r="G6798" s="0" t="n">
        <v>0.08</v>
      </c>
      <c r="H6798" s="0" t="n">
        <v>0.02</v>
      </c>
      <c r="I6798" s="0" t="n">
        <v>0.03</v>
      </c>
      <c r="J6798" s="0" t="n">
        <v>0.24</v>
      </c>
      <c r="N6798" s="0" t="s">
        <v>74</v>
      </c>
      <c r="P6798" s="0" t="n">
        <f aca="false">IF(AND(OR(Dashboard!$B$5="All",D6798=Dashboard!$B$5),OR(Dashboard!$D$5="All",N6798=Dashboard!$D$5),OR(AND(C6798&lt;&gt;"",C6798&gt;=Dashboard!$F$5,C6798&lt;=Dashboard!$H$5),AND(C6798="",Dashboard!$F$5&lt;=1980,Dashboard!$H$5&gt;=2016))),1,0)</f>
        <v>1</v>
      </c>
      <c r="Q6798" s="0" t="n">
        <f aca="false">J6798*P6798+ROW()*0.00000001</f>
        <v>0.24006798</v>
      </c>
    </row>
    <row r="6799" customFormat="false" ht="15" hidden="false" customHeight="false" outlineLevel="0" collapsed="false">
      <c r="A6799" s="0" t="s">
        <v>5075</v>
      </c>
      <c r="B6799" s="0" t="s">
        <v>164</v>
      </c>
      <c r="C6799" s="0" t="n">
        <v>2011</v>
      </c>
      <c r="D6799" s="0" t="s">
        <v>34</v>
      </c>
      <c r="E6799" s="0" t="s">
        <v>220</v>
      </c>
      <c r="F6799" s="0" t="n">
        <v>0</v>
      </c>
      <c r="G6799" s="0" t="n">
        <v>0</v>
      </c>
      <c r="H6799" s="0" t="n">
        <v>0.24</v>
      </c>
      <c r="I6799" s="0" t="n">
        <v>0</v>
      </c>
      <c r="J6799" s="0" t="n">
        <v>0.24</v>
      </c>
      <c r="N6799" s="0" t="s">
        <v>74</v>
      </c>
      <c r="P6799" s="0" t="n">
        <f aca="false">IF(AND(OR(Dashboard!$B$5="All",D6799=Dashboard!$B$5),OR(Dashboard!$D$5="All",N6799=Dashboard!$D$5),OR(AND(C6799&lt;&gt;"",C6799&gt;=Dashboard!$F$5,C6799&lt;=Dashboard!$H$5),AND(C6799="",Dashboard!$F$5&lt;=1980,Dashboard!$H$5&gt;=2016))),1,0)</f>
        <v>1</v>
      </c>
      <c r="Q6799" s="0" t="n">
        <f aca="false">J6799*P6799+ROW()*0.00000001</f>
        <v>0.24006799</v>
      </c>
    </row>
    <row r="6800" customFormat="false" ht="15" hidden="false" customHeight="false" outlineLevel="0" collapsed="false">
      <c r="A6800" s="0" t="s">
        <v>5076</v>
      </c>
      <c r="B6800" s="0" t="s">
        <v>76</v>
      </c>
      <c r="C6800" s="0" t="n">
        <v>2005</v>
      </c>
      <c r="D6800" s="0" t="s">
        <v>56</v>
      </c>
      <c r="E6800" s="0" t="s">
        <v>142</v>
      </c>
      <c r="F6800" s="0" t="n">
        <v>0.12</v>
      </c>
      <c r="G6800" s="0" t="n">
        <v>0.09</v>
      </c>
      <c r="H6800" s="0" t="n">
        <v>0</v>
      </c>
      <c r="I6800" s="0" t="n">
        <v>0.03</v>
      </c>
      <c r="J6800" s="0" t="n">
        <v>0.24</v>
      </c>
      <c r="K6800" s="0" t="n">
        <v>84</v>
      </c>
      <c r="L6800" s="0" t="n">
        <v>9.1</v>
      </c>
      <c r="M6800" s="0" t="s">
        <v>73</v>
      </c>
      <c r="N6800" s="0" t="s">
        <v>74</v>
      </c>
      <c r="O6800" s="0" t="s">
        <v>42</v>
      </c>
      <c r="P6800" s="0" t="n">
        <f aca="false">IF(AND(OR(Dashboard!$B$5="All",D6800=Dashboard!$B$5),OR(Dashboard!$D$5="All",N6800=Dashboard!$D$5),OR(AND(C6800&lt;&gt;"",C6800&gt;=Dashboard!$F$5,C6800&lt;=Dashboard!$H$5),AND(C6800="",Dashboard!$F$5&lt;=1980,Dashboard!$H$5&gt;=2016))),1,0)</f>
        <v>1</v>
      </c>
      <c r="Q6800" s="0" t="n">
        <f aca="false">J6800*P6800+ROW()*0.00000001</f>
        <v>0.240068</v>
      </c>
    </row>
    <row r="6801" customFormat="false" ht="15" hidden="false" customHeight="false" outlineLevel="0" collapsed="false">
      <c r="A6801" s="0" t="s">
        <v>5077</v>
      </c>
      <c r="B6801" s="0" t="s">
        <v>851</v>
      </c>
      <c r="C6801" s="0" t="n">
        <v>2011</v>
      </c>
      <c r="D6801" s="0" t="s">
        <v>71</v>
      </c>
      <c r="E6801" s="0" t="s">
        <v>782</v>
      </c>
      <c r="F6801" s="0" t="n">
        <v>0.05</v>
      </c>
      <c r="G6801" s="0" t="n">
        <v>0.06</v>
      </c>
      <c r="H6801" s="0" t="n">
        <v>0.11</v>
      </c>
      <c r="I6801" s="0" t="n">
        <v>0.02</v>
      </c>
      <c r="J6801" s="0" t="n">
        <v>0.24</v>
      </c>
      <c r="K6801" s="0" t="n">
        <v>67</v>
      </c>
      <c r="L6801" s="0" t="n">
        <v>7.5</v>
      </c>
      <c r="M6801" s="0" t="s">
        <v>103</v>
      </c>
      <c r="N6801" s="0" t="s">
        <v>74</v>
      </c>
      <c r="O6801" s="0" t="s">
        <v>67</v>
      </c>
      <c r="P6801" s="0" t="n">
        <f aca="false">IF(AND(OR(Dashboard!$B$5="All",D6801=Dashboard!$B$5),OR(Dashboard!$D$5="All",N6801=Dashboard!$D$5),OR(AND(C6801&lt;&gt;"",C6801&gt;=Dashboard!$F$5,C6801&lt;=Dashboard!$H$5),AND(C6801="",Dashboard!$F$5&lt;=1980,Dashboard!$H$5&gt;=2016))),1,0)</f>
        <v>1</v>
      </c>
      <c r="Q6801" s="0" t="n">
        <f aca="false">J6801*P6801+ROW()*0.00000001</f>
        <v>0.24006801</v>
      </c>
    </row>
    <row r="6802" customFormat="false" ht="15" hidden="false" customHeight="false" outlineLevel="0" collapsed="false">
      <c r="A6802" s="0" t="s">
        <v>5078</v>
      </c>
      <c r="B6802" s="0" t="s">
        <v>70</v>
      </c>
      <c r="C6802" s="0" t="n">
        <v>2011</v>
      </c>
      <c r="D6802" s="0" t="s">
        <v>46</v>
      </c>
      <c r="E6802" s="0" t="s">
        <v>2334</v>
      </c>
      <c r="F6802" s="0" t="n">
        <v>0.05</v>
      </c>
      <c r="G6802" s="0" t="n">
        <v>0</v>
      </c>
      <c r="H6802" s="0" t="n">
        <v>0.18</v>
      </c>
      <c r="I6802" s="0" t="n">
        <v>0.01</v>
      </c>
      <c r="J6802" s="0" t="n">
        <v>0.24</v>
      </c>
      <c r="N6802" s="0" t="s">
        <v>74</v>
      </c>
      <c r="P6802" s="0" t="n">
        <f aca="false">IF(AND(OR(Dashboard!$B$5="All",D6802=Dashboard!$B$5),OR(Dashboard!$D$5="All",N6802=Dashboard!$D$5),OR(AND(C6802&lt;&gt;"",C6802&gt;=Dashboard!$F$5,C6802&lt;=Dashboard!$H$5),AND(C6802="",Dashboard!$F$5&lt;=1980,Dashboard!$H$5&gt;=2016))),1,0)</f>
        <v>1</v>
      </c>
      <c r="Q6802" s="0" t="n">
        <f aca="false">J6802*P6802+ROW()*0.00000001</f>
        <v>0.24006802</v>
      </c>
    </row>
    <row r="6803" customFormat="false" ht="15" hidden="false" customHeight="false" outlineLevel="0" collapsed="false">
      <c r="A6803" s="0" t="s">
        <v>4523</v>
      </c>
      <c r="B6803" s="0" t="s">
        <v>186</v>
      </c>
      <c r="C6803" s="0" t="n">
        <v>2005</v>
      </c>
      <c r="D6803" s="0" t="s">
        <v>58</v>
      </c>
      <c r="E6803" s="0" t="s">
        <v>124</v>
      </c>
      <c r="F6803" s="0" t="n">
        <v>0.19</v>
      </c>
      <c r="G6803" s="0" t="n">
        <v>0.05</v>
      </c>
      <c r="H6803" s="0" t="n">
        <v>0</v>
      </c>
      <c r="I6803" s="0" t="n">
        <v>0.01</v>
      </c>
      <c r="J6803" s="0" t="n">
        <v>0.24</v>
      </c>
      <c r="K6803" s="0" t="n">
        <v>83</v>
      </c>
      <c r="L6803" s="0" t="n">
        <v>8.9</v>
      </c>
      <c r="M6803" s="0" t="s">
        <v>36</v>
      </c>
      <c r="N6803" s="0" t="s">
        <v>35</v>
      </c>
      <c r="O6803" s="0" t="s">
        <v>42</v>
      </c>
      <c r="P6803" s="0" t="n">
        <f aca="false">IF(AND(OR(Dashboard!$B$5="All",D6803=Dashboard!$B$5),OR(Dashboard!$D$5="All",N6803=Dashboard!$D$5),OR(AND(C6803&lt;&gt;"",C6803&gt;=Dashboard!$F$5,C6803&lt;=Dashboard!$H$5),AND(C6803="",Dashboard!$F$5&lt;=1980,Dashboard!$H$5&gt;=2016))),1,0)</f>
        <v>1</v>
      </c>
      <c r="Q6803" s="0" t="n">
        <f aca="false">J6803*P6803+ROW()*0.00000001</f>
        <v>0.24006803</v>
      </c>
    </row>
    <row r="6804" customFormat="false" ht="15" hidden="false" customHeight="false" outlineLevel="0" collapsed="false">
      <c r="A6804" s="0" t="s">
        <v>5079</v>
      </c>
      <c r="B6804" s="0" t="s">
        <v>50</v>
      </c>
      <c r="C6804" s="0" t="n">
        <v>2009</v>
      </c>
      <c r="D6804" s="0" t="s">
        <v>52</v>
      </c>
      <c r="E6804" s="0" t="s">
        <v>487</v>
      </c>
      <c r="F6804" s="0" t="n">
        <v>0.07</v>
      </c>
      <c r="G6804" s="0" t="n">
        <v>0</v>
      </c>
      <c r="H6804" s="0" t="n">
        <v>0.16</v>
      </c>
      <c r="I6804" s="0" t="n">
        <v>0.01</v>
      </c>
      <c r="J6804" s="0" t="n">
        <v>0.24</v>
      </c>
      <c r="M6804" s="0" t="s">
        <v>36</v>
      </c>
      <c r="N6804" s="0" t="s">
        <v>35</v>
      </c>
      <c r="P6804" s="0" t="n">
        <f aca="false">IF(AND(OR(Dashboard!$B$5="All",D6804=Dashboard!$B$5),OR(Dashboard!$D$5="All",N6804=Dashboard!$D$5),OR(AND(C6804&lt;&gt;"",C6804&gt;=Dashboard!$F$5,C6804&lt;=Dashboard!$H$5),AND(C6804="",Dashboard!$F$5&lt;=1980,Dashboard!$H$5&gt;=2016))),1,0)</f>
        <v>1</v>
      </c>
      <c r="Q6804" s="0" t="n">
        <f aca="false">J6804*P6804+ROW()*0.00000001</f>
        <v>0.24006804</v>
      </c>
    </row>
    <row r="6805" customFormat="false" ht="15" hidden="false" customHeight="false" outlineLevel="0" collapsed="false">
      <c r="A6805" s="0" t="s">
        <v>5080</v>
      </c>
      <c r="B6805" s="0" t="s">
        <v>144</v>
      </c>
      <c r="C6805" s="0" t="n">
        <v>2002</v>
      </c>
      <c r="D6805" s="0" t="s">
        <v>71</v>
      </c>
      <c r="E6805" s="0" t="s">
        <v>211</v>
      </c>
      <c r="F6805" s="0" t="n">
        <v>0.14</v>
      </c>
      <c r="G6805" s="0" t="n">
        <v>0.04</v>
      </c>
      <c r="H6805" s="0" t="n">
        <v>0.05</v>
      </c>
      <c r="I6805" s="0" t="n">
        <v>0.01</v>
      </c>
      <c r="J6805" s="0" t="n">
        <v>0.24</v>
      </c>
      <c r="K6805" s="0" t="n">
        <v>83</v>
      </c>
      <c r="L6805" s="0" t="n">
        <v>8.6</v>
      </c>
      <c r="M6805" s="0" t="s">
        <v>73</v>
      </c>
      <c r="N6805" s="0" t="s">
        <v>66</v>
      </c>
      <c r="O6805" s="0" t="s">
        <v>42</v>
      </c>
      <c r="P6805" s="0" t="n">
        <f aca="false">IF(AND(OR(Dashboard!$B$5="All",D6805=Dashboard!$B$5),OR(Dashboard!$D$5="All",N6805=Dashboard!$D$5),OR(AND(C6805&lt;&gt;"",C6805&gt;=Dashboard!$F$5,C6805&lt;=Dashboard!$H$5),AND(C6805="",Dashboard!$F$5&lt;=1980,Dashboard!$H$5&gt;=2016))),1,0)</f>
        <v>1</v>
      </c>
      <c r="Q6805" s="0" t="n">
        <f aca="false">J6805*P6805+ROW()*0.00000001</f>
        <v>0.24006805</v>
      </c>
    </row>
    <row r="6806" customFormat="false" ht="15" hidden="false" customHeight="false" outlineLevel="0" collapsed="false">
      <c r="A6806" s="0" t="s">
        <v>5081</v>
      </c>
      <c r="B6806" s="0" t="s">
        <v>85</v>
      </c>
      <c r="C6806" s="0" t="n">
        <v>2005</v>
      </c>
      <c r="D6806" s="0" t="s">
        <v>16</v>
      </c>
      <c r="E6806" s="0" t="s">
        <v>35</v>
      </c>
      <c r="F6806" s="0" t="n">
        <v>0.17</v>
      </c>
      <c r="G6806" s="0" t="n">
        <v>0.06</v>
      </c>
      <c r="H6806" s="0" t="n">
        <v>0</v>
      </c>
      <c r="I6806" s="0" t="n">
        <v>0</v>
      </c>
      <c r="J6806" s="0" t="n">
        <v>0.24</v>
      </c>
      <c r="K6806" s="0" t="n">
        <v>70</v>
      </c>
      <c r="L6806" s="0" t="n">
        <v>5</v>
      </c>
      <c r="M6806" s="0" t="s">
        <v>36</v>
      </c>
      <c r="N6806" s="0" t="s">
        <v>35</v>
      </c>
      <c r="O6806" s="0" t="s">
        <v>67</v>
      </c>
      <c r="P6806" s="0" t="n">
        <f aca="false">IF(AND(OR(Dashboard!$B$5="All",D6806=Dashboard!$B$5),OR(Dashboard!$D$5="All",N6806=Dashboard!$D$5),OR(AND(C6806&lt;&gt;"",C6806&gt;=Dashboard!$F$5,C6806&lt;=Dashboard!$H$5),AND(C6806="",Dashboard!$F$5&lt;=1980,Dashboard!$H$5&gt;=2016))),1,0)</f>
        <v>1</v>
      </c>
      <c r="Q6806" s="0" t="n">
        <f aca="false">J6806*P6806+ROW()*0.00000001</f>
        <v>0.24006806</v>
      </c>
    </row>
    <row r="6807" customFormat="false" ht="15" hidden="false" customHeight="false" outlineLevel="0" collapsed="false">
      <c r="A6807" s="0" t="s">
        <v>5082</v>
      </c>
      <c r="B6807" s="0" t="s">
        <v>117</v>
      </c>
      <c r="C6807" s="0" t="n">
        <v>1997</v>
      </c>
      <c r="D6807" s="0" t="s">
        <v>102</v>
      </c>
      <c r="E6807" s="0" t="s">
        <v>5083</v>
      </c>
      <c r="F6807" s="0" t="n">
        <v>0.04</v>
      </c>
      <c r="G6807" s="0" t="n">
        <v>0.03</v>
      </c>
      <c r="H6807" s="0" t="n">
        <v>0.16</v>
      </c>
      <c r="I6807" s="0" t="n">
        <v>0.02</v>
      </c>
      <c r="J6807" s="0" t="n">
        <v>0.24</v>
      </c>
      <c r="N6807" s="0" t="s">
        <v>74</v>
      </c>
      <c r="P6807" s="0" t="n">
        <f aca="false">IF(AND(OR(Dashboard!$B$5="All",D6807=Dashboard!$B$5),OR(Dashboard!$D$5="All",N6807=Dashboard!$D$5),OR(AND(C6807&lt;&gt;"",C6807&gt;=Dashboard!$F$5,C6807&lt;=Dashboard!$H$5),AND(C6807="",Dashboard!$F$5&lt;=1980,Dashboard!$H$5&gt;=2016))),1,0)</f>
        <v>1</v>
      </c>
      <c r="Q6807" s="0" t="n">
        <f aca="false">J6807*P6807+ROW()*0.00000001</f>
        <v>0.24006807</v>
      </c>
    </row>
    <row r="6808" customFormat="false" ht="15" hidden="false" customHeight="false" outlineLevel="0" collapsed="false">
      <c r="A6808" s="0" t="s">
        <v>4536</v>
      </c>
      <c r="B6808" s="0" t="s">
        <v>70</v>
      </c>
      <c r="C6808" s="0" t="n">
        <v>2008</v>
      </c>
      <c r="D6808" s="0" t="s">
        <v>56</v>
      </c>
      <c r="E6808" s="0" t="s">
        <v>547</v>
      </c>
      <c r="F6808" s="0" t="n">
        <v>0.21</v>
      </c>
      <c r="G6808" s="0" t="n">
        <v>0.01</v>
      </c>
      <c r="H6808" s="0" t="n">
        <v>0</v>
      </c>
      <c r="I6808" s="0" t="n">
        <v>0.02</v>
      </c>
      <c r="J6808" s="0" t="n">
        <v>0.24</v>
      </c>
      <c r="K6808" s="0" t="n">
        <v>42</v>
      </c>
      <c r="L6808" s="0" t="n">
        <v>5.5</v>
      </c>
      <c r="M6808" s="0" t="s">
        <v>103</v>
      </c>
      <c r="N6808" s="0" t="s">
        <v>74</v>
      </c>
      <c r="O6808" s="0" t="s">
        <v>177</v>
      </c>
      <c r="P6808" s="0" t="n">
        <f aca="false">IF(AND(OR(Dashboard!$B$5="All",D6808=Dashboard!$B$5),OR(Dashboard!$D$5="All",N6808=Dashboard!$D$5),OR(AND(C6808&lt;&gt;"",C6808&gt;=Dashboard!$F$5,C6808&lt;=Dashboard!$H$5),AND(C6808="",Dashboard!$F$5&lt;=1980,Dashboard!$H$5&gt;=2016))),1,0)</f>
        <v>1</v>
      </c>
      <c r="Q6808" s="0" t="n">
        <f aca="false">J6808*P6808+ROW()*0.00000001</f>
        <v>0.24006808</v>
      </c>
    </row>
    <row r="6809" customFormat="false" ht="15" hidden="false" customHeight="false" outlineLevel="0" collapsed="false">
      <c r="A6809" s="0" t="s">
        <v>5084</v>
      </c>
      <c r="B6809" s="0" t="s">
        <v>117</v>
      </c>
      <c r="C6809" s="0" t="n">
        <v>1997</v>
      </c>
      <c r="D6809" s="0" t="s">
        <v>71</v>
      </c>
      <c r="E6809" s="0" t="s">
        <v>1530</v>
      </c>
      <c r="F6809" s="0" t="n">
        <v>0.13</v>
      </c>
      <c r="G6809" s="0" t="n">
        <v>0.09</v>
      </c>
      <c r="H6809" s="0" t="n">
        <v>0</v>
      </c>
      <c r="I6809" s="0" t="n">
        <v>0.02</v>
      </c>
      <c r="J6809" s="0" t="n">
        <v>0.24</v>
      </c>
      <c r="N6809" s="0" t="s">
        <v>74</v>
      </c>
      <c r="P6809" s="0" t="n">
        <f aca="false">IF(AND(OR(Dashboard!$B$5="All",D6809=Dashboard!$B$5),OR(Dashboard!$D$5="All",N6809=Dashboard!$D$5),OR(AND(C6809&lt;&gt;"",C6809&gt;=Dashboard!$F$5,C6809&lt;=Dashboard!$H$5),AND(C6809="",Dashboard!$F$5&lt;=1980,Dashboard!$H$5&gt;=2016))),1,0)</f>
        <v>1</v>
      </c>
      <c r="Q6809" s="0" t="n">
        <f aca="false">J6809*P6809+ROW()*0.00000001</f>
        <v>0.24006809</v>
      </c>
    </row>
    <row r="6810" customFormat="false" ht="15" hidden="false" customHeight="false" outlineLevel="0" collapsed="false">
      <c r="A6810" s="0" t="s">
        <v>5085</v>
      </c>
      <c r="B6810" s="0" t="s">
        <v>64</v>
      </c>
      <c r="C6810" s="0" t="n">
        <v>2008</v>
      </c>
      <c r="D6810" s="0" t="s">
        <v>246</v>
      </c>
      <c r="E6810" s="0" t="s">
        <v>142</v>
      </c>
      <c r="F6810" s="0" t="n">
        <v>0.16</v>
      </c>
      <c r="G6810" s="0" t="n">
        <v>0.06</v>
      </c>
      <c r="H6810" s="0" t="n">
        <v>0</v>
      </c>
      <c r="I6810" s="0" t="n">
        <v>0.02</v>
      </c>
      <c r="J6810" s="0" t="n">
        <v>0.24</v>
      </c>
      <c r="N6810" s="0" t="s">
        <v>66</v>
      </c>
      <c r="P6810" s="0" t="n">
        <f aca="false">IF(AND(OR(Dashboard!$B$5="All",D6810=Dashboard!$B$5),OR(Dashboard!$D$5="All",N6810=Dashboard!$D$5),OR(AND(C6810&lt;&gt;"",C6810&gt;=Dashboard!$F$5,C6810&lt;=Dashboard!$H$5),AND(C6810="",Dashboard!$F$5&lt;=1980,Dashboard!$H$5&gt;=2016))),1,0)</f>
        <v>1</v>
      </c>
      <c r="Q6810" s="0" t="n">
        <f aca="false">J6810*P6810+ROW()*0.00000001</f>
        <v>0.2400681</v>
      </c>
    </row>
    <row r="6811" customFormat="false" ht="15" hidden="false" customHeight="false" outlineLevel="0" collapsed="false">
      <c r="A6811" s="0" t="s">
        <v>1216</v>
      </c>
      <c r="B6811" s="0" t="s">
        <v>152</v>
      </c>
      <c r="C6811" s="0" t="n">
        <v>2011</v>
      </c>
      <c r="D6811" s="0" t="s">
        <v>56</v>
      </c>
      <c r="E6811" s="0" t="s">
        <v>418</v>
      </c>
      <c r="F6811" s="0" t="n">
        <v>0.11</v>
      </c>
      <c r="G6811" s="0" t="n">
        <v>0.1</v>
      </c>
      <c r="H6811" s="0" t="n">
        <v>0</v>
      </c>
      <c r="I6811" s="0" t="n">
        <v>0.03</v>
      </c>
      <c r="J6811" s="0" t="n">
        <v>0.24</v>
      </c>
      <c r="K6811" s="0" t="n">
        <v>70</v>
      </c>
      <c r="L6811" s="0" t="n">
        <v>5.5</v>
      </c>
      <c r="M6811" s="0" t="s">
        <v>73</v>
      </c>
      <c r="N6811" s="0" t="s">
        <v>152</v>
      </c>
      <c r="O6811" s="0" t="s">
        <v>67</v>
      </c>
      <c r="P6811" s="0" t="n">
        <f aca="false">IF(AND(OR(Dashboard!$B$5="All",D6811=Dashboard!$B$5),OR(Dashboard!$D$5="All",N6811=Dashboard!$D$5),OR(AND(C6811&lt;&gt;"",C6811&gt;=Dashboard!$F$5,C6811&lt;=Dashboard!$H$5),AND(C6811="",Dashboard!$F$5&lt;=1980,Dashboard!$H$5&gt;=2016))),1,0)</f>
        <v>1</v>
      </c>
      <c r="Q6811" s="0" t="n">
        <f aca="false">J6811*P6811+ROW()*0.00000001</f>
        <v>0.24006811</v>
      </c>
    </row>
    <row r="6812" customFormat="false" ht="15" hidden="false" customHeight="false" outlineLevel="0" collapsed="false">
      <c r="A6812" s="0" t="s">
        <v>1325</v>
      </c>
      <c r="B6812" s="0" t="s">
        <v>144</v>
      </c>
      <c r="C6812" s="0" t="n">
        <v>2003</v>
      </c>
      <c r="D6812" s="0" t="s">
        <v>41</v>
      </c>
      <c r="E6812" s="0" t="s">
        <v>1326</v>
      </c>
      <c r="F6812" s="0" t="n">
        <v>0.18</v>
      </c>
      <c r="G6812" s="0" t="n">
        <v>0.05</v>
      </c>
      <c r="H6812" s="0" t="n">
        <v>0</v>
      </c>
      <c r="I6812" s="0" t="n">
        <v>0.01</v>
      </c>
      <c r="J6812" s="0" t="n">
        <v>0.24</v>
      </c>
      <c r="K6812" s="0" t="n">
        <v>53</v>
      </c>
      <c r="L6812" s="0" t="n">
        <v>8.6</v>
      </c>
      <c r="M6812" s="0" t="s">
        <v>36</v>
      </c>
      <c r="N6812" s="0" t="s">
        <v>66</v>
      </c>
      <c r="O6812" s="0" t="s">
        <v>53</v>
      </c>
      <c r="P6812" s="0" t="n">
        <f aca="false">IF(AND(OR(Dashboard!$B$5="All",D6812=Dashboard!$B$5),OR(Dashboard!$D$5="All",N6812=Dashboard!$D$5),OR(AND(C6812&lt;&gt;"",C6812&gt;=Dashboard!$F$5,C6812&lt;=Dashboard!$H$5),AND(C6812="",Dashboard!$F$5&lt;=1980,Dashboard!$H$5&gt;=2016))),1,0)</f>
        <v>1</v>
      </c>
      <c r="Q6812" s="0" t="n">
        <f aca="false">J6812*P6812+ROW()*0.00000001</f>
        <v>0.24006812</v>
      </c>
    </row>
    <row r="6813" customFormat="false" ht="15" hidden="false" customHeight="false" outlineLevel="0" collapsed="false">
      <c r="A6813" s="0" t="s">
        <v>5086</v>
      </c>
      <c r="B6813" s="0" t="s">
        <v>50</v>
      </c>
      <c r="C6813" s="0" t="n">
        <v>2010</v>
      </c>
      <c r="D6813" s="0" t="s">
        <v>46</v>
      </c>
      <c r="E6813" s="0" t="s">
        <v>91</v>
      </c>
      <c r="F6813" s="0" t="n">
        <v>0.22</v>
      </c>
      <c r="G6813" s="0" t="n">
        <v>0.01</v>
      </c>
      <c r="H6813" s="0" t="n">
        <v>0</v>
      </c>
      <c r="I6813" s="0" t="n">
        <v>0.02</v>
      </c>
      <c r="J6813" s="0" t="n">
        <v>0.24</v>
      </c>
      <c r="K6813" s="0" t="n">
        <v>56</v>
      </c>
      <c r="L6813" s="0" t="n">
        <v>6.9</v>
      </c>
      <c r="M6813" s="0" t="s">
        <v>125</v>
      </c>
      <c r="N6813" s="0" t="s">
        <v>35</v>
      </c>
      <c r="O6813" s="0" t="s">
        <v>53</v>
      </c>
      <c r="P6813" s="0" t="n">
        <f aca="false">IF(AND(OR(Dashboard!$B$5="All",D6813=Dashboard!$B$5),OR(Dashboard!$D$5="All",N6813=Dashboard!$D$5),OR(AND(C6813&lt;&gt;"",C6813&gt;=Dashboard!$F$5,C6813&lt;=Dashboard!$H$5),AND(C6813="",Dashboard!$F$5&lt;=1980,Dashboard!$H$5&gt;=2016))),1,0)</f>
        <v>1</v>
      </c>
      <c r="Q6813" s="0" t="n">
        <f aca="false">J6813*P6813+ROW()*0.00000001</f>
        <v>0.24006813</v>
      </c>
    </row>
    <row r="6814" customFormat="false" ht="15" hidden="false" customHeight="false" outlineLevel="0" collapsed="false">
      <c r="A6814" s="0" t="s">
        <v>4324</v>
      </c>
      <c r="B6814" s="0" t="s">
        <v>70</v>
      </c>
      <c r="C6814" s="0" t="n">
        <v>2009</v>
      </c>
      <c r="D6814" s="0" t="s">
        <v>41</v>
      </c>
      <c r="E6814" s="0" t="s">
        <v>547</v>
      </c>
      <c r="F6814" s="0" t="n">
        <v>0.08</v>
      </c>
      <c r="G6814" s="0" t="n">
        <v>0.11</v>
      </c>
      <c r="H6814" s="0" t="n">
        <v>0</v>
      </c>
      <c r="I6814" s="0" t="n">
        <v>0.04</v>
      </c>
      <c r="J6814" s="0" t="n">
        <v>0.24</v>
      </c>
      <c r="K6814" s="0" t="n">
        <v>67</v>
      </c>
      <c r="L6814" s="0" t="n">
        <v>7.4</v>
      </c>
      <c r="M6814" s="0" t="s">
        <v>36</v>
      </c>
      <c r="N6814" s="0" t="s">
        <v>74</v>
      </c>
      <c r="O6814" s="0" t="s">
        <v>67</v>
      </c>
      <c r="P6814" s="0" t="n">
        <f aca="false">IF(AND(OR(Dashboard!$B$5="All",D6814=Dashboard!$B$5),OR(Dashboard!$D$5="All",N6814=Dashboard!$D$5),OR(AND(C6814&lt;&gt;"",C6814&gt;=Dashboard!$F$5,C6814&lt;=Dashboard!$H$5),AND(C6814="",Dashboard!$F$5&lt;=1980,Dashboard!$H$5&gt;=2016))),1,0)</f>
        <v>1</v>
      </c>
      <c r="Q6814" s="0" t="n">
        <f aca="false">J6814*P6814+ROW()*0.00000001</f>
        <v>0.24006814</v>
      </c>
    </row>
    <row r="6815" customFormat="false" ht="15" hidden="false" customHeight="false" outlineLevel="0" collapsed="false">
      <c r="A6815" s="0" t="s">
        <v>2943</v>
      </c>
      <c r="B6815" s="0" t="s">
        <v>164</v>
      </c>
      <c r="C6815" s="0" t="n">
        <v>2009</v>
      </c>
      <c r="D6815" s="0" t="s">
        <v>34</v>
      </c>
      <c r="E6815" s="0" t="s">
        <v>142</v>
      </c>
      <c r="F6815" s="0" t="n">
        <v>0.21</v>
      </c>
      <c r="G6815" s="0" t="n">
        <v>0</v>
      </c>
      <c r="H6815" s="0" t="n">
        <v>0.01</v>
      </c>
      <c r="I6815" s="0" t="n">
        <v>0.02</v>
      </c>
      <c r="J6815" s="0" t="n">
        <v>0.24</v>
      </c>
      <c r="K6815" s="0" t="n">
        <v>64</v>
      </c>
      <c r="L6815" s="0" t="n">
        <v>4.2</v>
      </c>
      <c r="M6815" s="0" t="s">
        <v>36</v>
      </c>
      <c r="N6815" s="0" t="s">
        <v>74</v>
      </c>
      <c r="O6815" s="0" t="s">
        <v>67</v>
      </c>
      <c r="P6815" s="0" t="n">
        <f aca="false">IF(AND(OR(Dashboard!$B$5="All",D6815=Dashboard!$B$5),OR(Dashboard!$D$5="All",N6815=Dashboard!$D$5),OR(AND(C6815&lt;&gt;"",C6815&gt;=Dashboard!$F$5,C6815&lt;=Dashboard!$H$5),AND(C6815="",Dashboard!$F$5&lt;=1980,Dashboard!$H$5&gt;=2016))),1,0)</f>
        <v>1</v>
      </c>
      <c r="Q6815" s="0" t="n">
        <f aca="false">J6815*P6815+ROW()*0.00000001</f>
        <v>0.24006815</v>
      </c>
    </row>
    <row r="6816" customFormat="false" ht="15" hidden="false" customHeight="false" outlineLevel="0" collapsed="false">
      <c r="A6816" s="0" t="s">
        <v>2050</v>
      </c>
      <c r="B6816" s="0" t="s">
        <v>144</v>
      </c>
      <c r="C6816" s="0" t="n">
        <v>2003</v>
      </c>
      <c r="D6816" s="0" t="s">
        <v>41</v>
      </c>
      <c r="E6816" s="0" t="s">
        <v>449</v>
      </c>
      <c r="F6816" s="0" t="n">
        <v>0.18</v>
      </c>
      <c r="G6816" s="0" t="n">
        <v>0.05</v>
      </c>
      <c r="H6816" s="0" t="n">
        <v>0</v>
      </c>
      <c r="I6816" s="0" t="n">
        <v>0.01</v>
      </c>
      <c r="J6816" s="0" t="n">
        <v>0.24</v>
      </c>
      <c r="K6816" s="0" t="n">
        <v>88</v>
      </c>
      <c r="L6816" s="0" t="n">
        <v>5.1</v>
      </c>
      <c r="M6816" s="0" t="s">
        <v>36</v>
      </c>
      <c r="N6816" s="0" t="s">
        <v>66</v>
      </c>
      <c r="O6816" s="0" t="s">
        <v>42</v>
      </c>
      <c r="P6816" s="0" t="n">
        <f aca="false">IF(AND(OR(Dashboard!$B$5="All",D6816=Dashboard!$B$5),OR(Dashboard!$D$5="All",N6816=Dashboard!$D$5),OR(AND(C6816&lt;&gt;"",C6816&gt;=Dashboard!$F$5,C6816&lt;=Dashboard!$H$5),AND(C6816="",Dashboard!$F$5&lt;=1980,Dashboard!$H$5&gt;=2016))),1,0)</f>
        <v>1</v>
      </c>
      <c r="Q6816" s="0" t="n">
        <f aca="false">J6816*P6816+ROW()*0.00000001</f>
        <v>0.24006816</v>
      </c>
    </row>
    <row r="6817" customFormat="false" ht="15" hidden="false" customHeight="false" outlineLevel="0" collapsed="false">
      <c r="A6817" s="0" t="s">
        <v>5087</v>
      </c>
      <c r="B6817" s="0" t="s">
        <v>76</v>
      </c>
      <c r="C6817" s="0" t="n">
        <v>2005</v>
      </c>
      <c r="D6817" s="0" t="s">
        <v>52</v>
      </c>
      <c r="E6817" s="0" t="s">
        <v>154</v>
      </c>
      <c r="F6817" s="0" t="n">
        <v>0.12</v>
      </c>
      <c r="G6817" s="0" t="n">
        <v>0.09</v>
      </c>
      <c r="H6817" s="0" t="n">
        <v>0</v>
      </c>
      <c r="I6817" s="0" t="n">
        <v>0.03</v>
      </c>
      <c r="J6817" s="0" t="n">
        <v>0.24</v>
      </c>
      <c r="K6817" s="0" t="n">
        <v>78</v>
      </c>
      <c r="L6817" s="0" t="n">
        <v>7.7</v>
      </c>
      <c r="M6817" s="0" t="s">
        <v>36</v>
      </c>
      <c r="N6817" s="0" t="s">
        <v>74</v>
      </c>
      <c r="O6817" s="0" t="s">
        <v>37</v>
      </c>
      <c r="P6817" s="0" t="n">
        <f aca="false">IF(AND(OR(Dashboard!$B$5="All",D6817=Dashboard!$B$5),OR(Dashboard!$D$5="All",N6817=Dashboard!$D$5),OR(AND(C6817&lt;&gt;"",C6817&gt;=Dashboard!$F$5,C6817&lt;=Dashboard!$H$5),AND(C6817="",Dashboard!$F$5&lt;=1980,Dashboard!$H$5&gt;=2016))),1,0)</f>
        <v>1</v>
      </c>
      <c r="Q6817" s="0" t="n">
        <f aca="false">J6817*P6817+ROW()*0.00000001</f>
        <v>0.24006817</v>
      </c>
    </row>
    <row r="6818" customFormat="false" ht="15" hidden="false" customHeight="false" outlineLevel="0" collapsed="false">
      <c r="A6818" s="0" t="s">
        <v>2382</v>
      </c>
      <c r="B6818" s="0" t="s">
        <v>144</v>
      </c>
      <c r="C6818" s="0" t="n">
        <v>2003</v>
      </c>
      <c r="D6818" s="0" t="s">
        <v>56</v>
      </c>
      <c r="E6818" s="0" t="s">
        <v>328</v>
      </c>
      <c r="F6818" s="0" t="n">
        <v>0.18</v>
      </c>
      <c r="G6818" s="0" t="n">
        <v>0.05</v>
      </c>
      <c r="H6818" s="0" t="n">
        <v>0</v>
      </c>
      <c r="I6818" s="0" t="n">
        <v>0.01</v>
      </c>
      <c r="J6818" s="0" t="n">
        <v>0.24</v>
      </c>
      <c r="K6818" s="0" t="n">
        <v>75</v>
      </c>
      <c r="L6818" s="0" t="n">
        <v>8</v>
      </c>
      <c r="M6818" s="0" t="s">
        <v>103</v>
      </c>
      <c r="N6818" s="0" t="s">
        <v>66</v>
      </c>
      <c r="O6818" s="0" t="s">
        <v>37</v>
      </c>
      <c r="P6818" s="0" t="n">
        <f aca="false">IF(AND(OR(Dashboard!$B$5="All",D6818=Dashboard!$B$5),OR(Dashboard!$D$5="All",N6818=Dashboard!$D$5),OR(AND(C6818&lt;&gt;"",C6818&gt;=Dashboard!$F$5,C6818&lt;=Dashboard!$H$5),AND(C6818="",Dashboard!$F$5&lt;=1980,Dashboard!$H$5&gt;=2016))),1,0)</f>
        <v>1</v>
      </c>
      <c r="Q6818" s="0" t="n">
        <f aca="false">J6818*P6818+ROW()*0.00000001</f>
        <v>0.24006818</v>
      </c>
    </row>
    <row r="6819" customFormat="false" ht="15" hidden="false" customHeight="false" outlineLevel="0" collapsed="false">
      <c r="A6819" s="0" t="s">
        <v>747</v>
      </c>
      <c r="B6819" s="0" t="s">
        <v>152</v>
      </c>
      <c r="D6819" s="0" t="s">
        <v>56</v>
      </c>
      <c r="E6819" s="0" t="s">
        <v>72</v>
      </c>
      <c r="F6819" s="0" t="n">
        <v>0.02</v>
      </c>
      <c r="G6819" s="0" t="n">
        <v>0.19</v>
      </c>
      <c r="H6819" s="0" t="n">
        <v>0</v>
      </c>
      <c r="I6819" s="0" t="n">
        <v>0.04</v>
      </c>
      <c r="J6819" s="0" t="n">
        <v>0.24</v>
      </c>
      <c r="K6819" s="0" t="n">
        <v>88</v>
      </c>
      <c r="L6819" s="0" t="n">
        <v>8</v>
      </c>
      <c r="M6819" s="0" t="s">
        <v>73</v>
      </c>
      <c r="N6819" s="0" t="s">
        <v>152</v>
      </c>
      <c r="O6819" s="0" t="s">
        <v>42</v>
      </c>
      <c r="P6819" s="0" t="n">
        <f aca="false">IF(AND(OR(Dashboard!$B$5="All",D6819=Dashboard!$B$5),OR(Dashboard!$D$5="All",N6819=Dashboard!$D$5),OR(AND(C6819&lt;&gt;"",C6819&gt;=Dashboard!$F$5,C6819&lt;=Dashboard!$H$5),AND(C6819="",Dashboard!$F$5&lt;=1980,Dashboard!$H$5&gt;=2016))),1,0)</f>
        <v>1</v>
      </c>
      <c r="Q6819" s="0" t="n">
        <f aca="false">J6819*P6819+ROW()*0.00000001</f>
        <v>0.24006819</v>
      </c>
    </row>
    <row r="6820" customFormat="false" ht="15" hidden="false" customHeight="false" outlineLevel="0" collapsed="false">
      <c r="A6820" s="0" t="s">
        <v>5088</v>
      </c>
      <c r="B6820" s="0" t="s">
        <v>164</v>
      </c>
      <c r="C6820" s="0" t="n">
        <v>2009</v>
      </c>
      <c r="D6820" s="0" t="s">
        <v>46</v>
      </c>
      <c r="E6820" s="0" t="s">
        <v>1160</v>
      </c>
      <c r="F6820" s="0" t="n">
        <v>0.19</v>
      </c>
      <c r="G6820" s="0" t="n">
        <v>0</v>
      </c>
      <c r="H6820" s="0" t="n">
        <v>0.03</v>
      </c>
      <c r="I6820" s="0" t="n">
        <v>0.02</v>
      </c>
      <c r="J6820" s="0" t="n">
        <v>0.24</v>
      </c>
      <c r="K6820" s="0" t="n">
        <v>80</v>
      </c>
      <c r="L6820" s="0" t="n">
        <v>7.7</v>
      </c>
      <c r="M6820" s="0" t="s">
        <v>103</v>
      </c>
      <c r="N6820" s="0" t="s">
        <v>74</v>
      </c>
      <c r="O6820" s="0" t="s">
        <v>37</v>
      </c>
      <c r="P6820" s="0" t="n">
        <f aca="false">IF(AND(OR(Dashboard!$B$5="All",D6820=Dashboard!$B$5),OR(Dashboard!$D$5="All",N6820=Dashboard!$D$5),OR(AND(C6820&lt;&gt;"",C6820&gt;=Dashboard!$F$5,C6820&lt;=Dashboard!$H$5),AND(C6820="",Dashboard!$F$5&lt;=1980,Dashboard!$H$5&gt;=2016))),1,0)</f>
        <v>1</v>
      </c>
      <c r="Q6820" s="0" t="n">
        <f aca="false">J6820*P6820+ROW()*0.00000001</f>
        <v>0.2400682</v>
      </c>
    </row>
    <row r="6821" customFormat="false" ht="15" hidden="false" customHeight="false" outlineLevel="0" collapsed="false">
      <c r="A6821" s="0" t="s">
        <v>826</v>
      </c>
      <c r="B6821" s="0" t="s">
        <v>186</v>
      </c>
      <c r="C6821" s="0" t="n">
        <v>2005</v>
      </c>
      <c r="D6821" s="0" t="s">
        <v>71</v>
      </c>
      <c r="E6821" s="0" t="s">
        <v>124</v>
      </c>
      <c r="F6821" s="0" t="n">
        <v>0.19</v>
      </c>
      <c r="G6821" s="0" t="n">
        <v>0.05</v>
      </c>
      <c r="H6821" s="0" t="n">
        <v>0</v>
      </c>
      <c r="I6821" s="0" t="n">
        <v>0.01</v>
      </c>
      <c r="J6821" s="0" t="n">
        <v>0.24</v>
      </c>
      <c r="K6821" s="0" t="n">
        <v>81</v>
      </c>
      <c r="L6821" s="0" t="n">
        <v>8.3</v>
      </c>
      <c r="M6821" s="0" t="s">
        <v>103</v>
      </c>
      <c r="N6821" s="0" t="s">
        <v>35</v>
      </c>
      <c r="O6821" s="0" t="s">
        <v>42</v>
      </c>
      <c r="P6821" s="0" t="n">
        <f aca="false">IF(AND(OR(Dashboard!$B$5="All",D6821=Dashboard!$B$5),OR(Dashboard!$D$5="All",N6821=Dashboard!$D$5),OR(AND(C6821&lt;&gt;"",C6821&gt;=Dashboard!$F$5,C6821&lt;=Dashboard!$H$5),AND(C6821="",Dashboard!$F$5&lt;=1980,Dashboard!$H$5&gt;=2016))),1,0)</f>
        <v>1</v>
      </c>
      <c r="Q6821" s="0" t="n">
        <f aca="false">J6821*P6821+ROW()*0.00000001</f>
        <v>0.24006821</v>
      </c>
    </row>
    <row r="6822" customFormat="false" ht="15" hidden="false" customHeight="false" outlineLevel="0" collapsed="false">
      <c r="A6822" s="0" t="s">
        <v>5089</v>
      </c>
      <c r="B6822" s="0" t="s">
        <v>33</v>
      </c>
      <c r="C6822" s="0" t="n">
        <v>2007</v>
      </c>
      <c r="D6822" s="0" t="s">
        <v>52</v>
      </c>
      <c r="E6822" s="0" t="s">
        <v>91</v>
      </c>
      <c r="F6822" s="0" t="n">
        <v>0.22</v>
      </c>
      <c r="G6822" s="0" t="n">
        <v>0</v>
      </c>
      <c r="H6822" s="0" t="n">
        <v>0</v>
      </c>
      <c r="I6822" s="0" t="n">
        <v>0.02</v>
      </c>
      <c r="J6822" s="0" t="n">
        <v>0.24</v>
      </c>
      <c r="K6822" s="0" t="n">
        <v>42</v>
      </c>
      <c r="L6822" s="0" t="n">
        <v>6.2</v>
      </c>
      <c r="M6822" s="0" t="s">
        <v>125</v>
      </c>
      <c r="N6822" s="0" t="s">
        <v>35</v>
      </c>
      <c r="O6822" s="0" t="s">
        <v>177</v>
      </c>
      <c r="P6822" s="0" t="n">
        <f aca="false">IF(AND(OR(Dashboard!$B$5="All",D6822=Dashboard!$B$5),OR(Dashboard!$D$5="All",N6822=Dashboard!$D$5),OR(AND(C6822&lt;&gt;"",C6822&gt;=Dashboard!$F$5,C6822&lt;=Dashboard!$H$5),AND(C6822="",Dashboard!$F$5&lt;=1980,Dashboard!$H$5&gt;=2016))),1,0)</f>
        <v>1</v>
      </c>
      <c r="Q6822" s="0" t="n">
        <f aca="false">J6822*P6822+ROW()*0.00000001</f>
        <v>0.24006822</v>
      </c>
    </row>
    <row r="6823" customFormat="false" ht="15" hidden="false" customHeight="false" outlineLevel="0" collapsed="false">
      <c r="A6823" s="0" t="s">
        <v>5090</v>
      </c>
      <c r="B6823" s="0" t="s">
        <v>76</v>
      </c>
      <c r="C6823" s="0" t="n">
        <v>2003</v>
      </c>
      <c r="D6823" s="0" t="s">
        <v>46</v>
      </c>
      <c r="E6823" s="0" t="s">
        <v>996</v>
      </c>
      <c r="F6823" s="0" t="n">
        <v>0</v>
      </c>
      <c r="G6823" s="0" t="n">
        <v>0</v>
      </c>
      <c r="H6823" s="0" t="n">
        <v>0.24</v>
      </c>
      <c r="I6823" s="0" t="n">
        <v>0</v>
      </c>
      <c r="J6823" s="0" t="n">
        <v>0.24</v>
      </c>
      <c r="N6823" s="0" t="s">
        <v>74</v>
      </c>
      <c r="P6823" s="0" t="n">
        <f aca="false">IF(AND(OR(Dashboard!$B$5="All",D6823=Dashboard!$B$5),OR(Dashboard!$D$5="All",N6823=Dashboard!$D$5),OR(AND(C6823&lt;&gt;"",C6823&gt;=Dashboard!$F$5,C6823&lt;=Dashboard!$H$5),AND(C6823="",Dashboard!$F$5&lt;=1980,Dashboard!$H$5&gt;=2016))),1,0)</f>
        <v>1</v>
      </c>
      <c r="Q6823" s="0" t="n">
        <f aca="false">J6823*P6823+ROW()*0.00000001</f>
        <v>0.24006823</v>
      </c>
    </row>
    <row r="6824" customFormat="false" ht="15" hidden="false" customHeight="false" outlineLevel="0" collapsed="false">
      <c r="A6824" s="0" t="s">
        <v>5091</v>
      </c>
      <c r="B6824" s="0" t="s">
        <v>164</v>
      </c>
      <c r="C6824" s="0" t="n">
        <v>2010</v>
      </c>
      <c r="D6824" s="0" t="s">
        <v>34</v>
      </c>
      <c r="E6824" s="0" t="s">
        <v>220</v>
      </c>
      <c r="F6824" s="0" t="n">
        <v>0</v>
      </c>
      <c r="G6824" s="0" t="n">
        <v>0</v>
      </c>
      <c r="H6824" s="0" t="n">
        <v>0.24</v>
      </c>
      <c r="I6824" s="0" t="n">
        <v>0</v>
      </c>
      <c r="J6824" s="0" t="n">
        <v>0.24</v>
      </c>
      <c r="N6824" s="0" t="s">
        <v>74</v>
      </c>
      <c r="P6824" s="0" t="n">
        <f aca="false">IF(AND(OR(Dashboard!$B$5="All",D6824=Dashboard!$B$5),OR(Dashboard!$D$5="All",N6824=Dashboard!$D$5),OR(AND(C6824&lt;&gt;"",C6824&gt;=Dashboard!$F$5,C6824&lt;=Dashboard!$H$5),AND(C6824="",Dashboard!$F$5&lt;=1980,Dashboard!$H$5&gt;=2016))),1,0)</f>
        <v>1</v>
      </c>
      <c r="Q6824" s="0" t="n">
        <f aca="false">J6824*P6824+ROW()*0.00000001</f>
        <v>0.24006824</v>
      </c>
    </row>
    <row r="6825" customFormat="false" ht="15" hidden="false" customHeight="false" outlineLevel="0" collapsed="false">
      <c r="A6825" s="0" t="s">
        <v>411</v>
      </c>
      <c r="B6825" s="0" t="s">
        <v>186</v>
      </c>
      <c r="C6825" s="0" t="n">
        <v>2001</v>
      </c>
      <c r="D6825" s="0" t="s">
        <v>41</v>
      </c>
      <c r="E6825" s="0" t="s">
        <v>142</v>
      </c>
      <c r="F6825" s="0" t="n">
        <v>0.19</v>
      </c>
      <c r="G6825" s="0" t="n">
        <v>0.05</v>
      </c>
      <c r="H6825" s="0" t="n">
        <v>0</v>
      </c>
      <c r="I6825" s="0" t="n">
        <v>0.01</v>
      </c>
      <c r="J6825" s="0" t="n">
        <v>0.24</v>
      </c>
      <c r="K6825" s="0" t="n">
        <v>67</v>
      </c>
      <c r="L6825" s="0" t="n">
        <v>7.7</v>
      </c>
      <c r="M6825" s="0" t="s">
        <v>103</v>
      </c>
      <c r="N6825" s="0" t="s">
        <v>35</v>
      </c>
      <c r="O6825" s="0" t="s">
        <v>67</v>
      </c>
      <c r="P6825" s="0" t="n">
        <f aca="false">IF(AND(OR(Dashboard!$B$5="All",D6825=Dashboard!$B$5),OR(Dashboard!$D$5="All",N6825=Dashboard!$D$5),OR(AND(C6825&lt;&gt;"",C6825&gt;=Dashboard!$F$5,C6825&lt;=Dashboard!$H$5),AND(C6825="",Dashboard!$F$5&lt;=1980,Dashboard!$H$5&gt;=2016))),1,0)</f>
        <v>1</v>
      </c>
      <c r="Q6825" s="0" t="n">
        <f aca="false">J6825*P6825+ROW()*0.00000001</f>
        <v>0.24006825</v>
      </c>
    </row>
    <row r="6826" customFormat="false" ht="15" hidden="false" customHeight="false" outlineLevel="0" collapsed="false">
      <c r="A6826" s="0" t="s">
        <v>5092</v>
      </c>
      <c r="B6826" s="0" t="s">
        <v>97</v>
      </c>
      <c r="C6826" s="0" t="n">
        <v>2015</v>
      </c>
      <c r="D6826" s="0" t="s">
        <v>16</v>
      </c>
      <c r="E6826" s="0" t="s">
        <v>35</v>
      </c>
      <c r="F6826" s="0" t="n">
        <v>0.09</v>
      </c>
      <c r="G6826" s="0" t="n">
        <v>0.08</v>
      </c>
      <c r="H6826" s="0" t="n">
        <v>0.06</v>
      </c>
      <c r="I6826" s="0" t="n">
        <v>0.02</v>
      </c>
      <c r="J6826" s="0" t="n">
        <v>0.24</v>
      </c>
      <c r="N6826" s="0" t="s">
        <v>35</v>
      </c>
      <c r="P6826" s="0" t="n">
        <f aca="false">IF(AND(OR(Dashboard!$B$5="All",D6826=Dashboard!$B$5),OR(Dashboard!$D$5="All",N6826=Dashboard!$D$5),OR(AND(C6826&lt;&gt;"",C6826&gt;=Dashboard!$F$5,C6826&lt;=Dashboard!$H$5),AND(C6826="",Dashboard!$F$5&lt;=1980,Dashboard!$H$5&gt;=2016))),1,0)</f>
        <v>1</v>
      </c>
      <c r="Q6826" s="0" t="n">
        <f aca="false">J6826*P6826+ROW()*0.00000001</f>
        <v>0.24006826</v>
      </c>
    </row>
    <row r="6827" customFormat="false" ht="15" hidden="false" customHeight="false" outlineLevel="0" collapsed="false">
      <c r="A6827" s="0" t="s">
        <v>1933</v>
      </c>
      <c r="B6827" s="0" t="s">
        <v>64</v>
      </c>
      <c r="C6827" s="0" t="n">
        <v>2011</v>
      </c>
      <c r="D6827" s="0" t="s">
        <v>71</v>
      </c>
      <c r="E6827" s="0" t="s">
        <v>782</v>
      </c>
      <c r="F6827" s="0" t="n">
        <v>0.16</v>
      </c>
      <c r="G6827" s="0" t="n">
        <v>0.06</v>
      </c>
      <c r="H6827" s="0" t="n">
        <v>0</v>
      </c>
      <c r="I6827" s="0" t="n">
        <v>0.02</v>
      </c>
      <c r="J6827" s="0" t="n">
        <v>0.24</v>
      </c>
      <c r="K6827" s="0" t="n">
        <v>58</v>
      </c>
      <c r="L6827" s="0" t="n">
        <v>8</v>
      </c>
      <c r="M6827" s="0" t="s">
        <v>103</v>
      </c>
      <c r="N6827" s="0" t="s">
        <v>66</v>
      </c>
      <c r="O6827" s="0" t="s">
        <v>53</v>
      </c>
      <c r="P6827" s="0" t="n">
        <f aca="false">IF(AND(OR(Dashboard!$B$5="All",D6827=Dashboard!$B$5),OR(Dashboard!$D$5="All",N6827=Dashboard!$D$5),OR(AND(C6827&lt;&gt;"",C6827&gt;=Dashboard!$F$5,C6827&lt;=Dashboard!$H$5),AND(C6827="",Dashboard!$F$5&lt;=1980,Dashboard!$H$5&gt;=2016))),1,0)</f>
        <v>1</v>
      </c>
      <c r="Q6827" s="0" t="n">
        <f aca="false">J6827*P6827+ROW()*0.00000001</f>
        <v>0.24006827</v>
      </c>
    </row>
    <row r="6828" customFormat="false" ht="15" hidden="false" customHeight="false" outlineLevel="0" collapsed="false">
      <c r="A6828" s="0" t="s">
        <v>5093</v>
      </c>
      <c r="B6828" s="0" t="s">
        <v>76</v>
      </c>
      <c r="C6828" s="0" t="n">
        <v>2006</v>
      </c>
      <c r="D6828" s="0" t="s">
        <v>52</v>
      </c>
      <c r="E6828" s="0" t="s">
        <v>154</v>
      </c>
      <c r="F6828" s="0" t="n">
        <v>0</v>
      </c>
      <c r="G6828" s="0" t="n">
        <v>0</v>
      </c>
      <c r="H6828" s="0" t="n">
        <v>0.24</v>
      </c>
      <c r="I6828" s="0" t="n">
        <v>0</v>
      </c>
      <c r="J6828" s="0" t="n">
        <v>0.24</v>
      </c>
      <c r="N6828" s="0" t="s">
        <v>74</v>
      </c>
      <c r="P6828" s="0" t="n">
        <f aca="false">IF(AND(OR(Dashboard!$B$5="All",D6828=Dashboard!$B$5),OR(Dashboard!$D$5="All",N6828=Dashboard!$D$5),OR(AND(C6828&lt;&gt;"",C6828&gt;=Dashboard!$F$5,C6828&lt;=Dashboard!$H$5),AND(C6828="",Dashboard!$F$5&lt;=1980,Dashboard!$H$5&gt;=2016))),1,0)</f>
        <v>1</v>
      </c>
      <c r="Q6828" s="0" t="n">
        <f aca="false">J6828*P6828+ROW()*0.00000001</f>
        <v>0.24006828</v>
      </c>
    </row>
    <row r="6829" customFormat="false" ht="15" hidden="false" customHeight="false" outlineLevel="0" collapsed="false">
      <c r="A6829" s="0" t="s">
        <v>5094</v>
      </c>
      <c r="B6829" s="0" t="s">
        <v>152</v>
      </c>
      <c r="C6829" s="0" t="n">
        <v>2015</v>
      </c>
      <c r="D6829" s="0" t="s">
        <v>246</v>
      </c>
      <c r="E6829" s="0" t="s">
        <v>154</v>
      </c>
      <c r="F6829" s="0" t="n">
        <v>0.09</v>
      </c>
      <c r="G6829" s="0" t="n">
        <v>0.13</v>
      </c>
      <c r="H6829" s="0" t="n">
        <v>0</v>
      </c>
      <c r="I6829" s="0" t="n">
        <v>0.02</v>
      </c>
      <c r="J6829" s="0" t="n">
        <v>0.24</v>
      </c>
      <c r="K6829" s="0" t="n">
        <v>80</v>
      </c>
      <c r="L6829" s="0" t="n">
        <v>7.3</v>
      </c>
      <c r="M6829" s="0" t="s">
        <v>103</v>
      </c>
      <c r="N6829" s="0" t="s">
        <v>152</v>
      </c>
      <c r="O6829" s="0" t="s">
        <v>37</v>
      </c>
      <c r="P6829" s="0" t="n">
        <f aca="false">IF(AND(OR(Dashboard!$B$5="All",D6829=Dashboard!$B$5),OR(Dashboard!$D$5="All",N6829=Dashboard!$D$5),OR(AND(C6829&lt;&gt;"",C6829&gt;=Dashboard!$F$5,C6829&lt;=Dashboard!$H$5),AND(C6829="",Dashboard!$F$5&lt;=1980,Dashboard!$H$5&gt;=2016))),1,0)</f>
        <v>1</v>
      </c>
      <c r="Q6829" s="0" t="n">
        <f aca="false">J6829*P6829+ROW()*0.00000001</f>
        <v>0.24006829</v>
      </c>
    </row>
    <row r="6830" customFormat="false" ht="15" hidden="false" customHeight="false" outlineLevel="0" collapsed="false">
      <c r="A6830" s="0" t="s">
        <v>5095</v>
      </c>
      <c r="B6830" s="0" t="s">
        <v>144</v>
      </c>
      <c r="C6830" s="0" t="n">
        <v>2001</v>
      </c>
      <c r="D6830" s="0" t="s">
        <v>71</v>
      </c>
      <c r="E6830" s="0" t="s">
        <v>65</v>
      </c>
      <c r="F6830" s="0" t="n">
        <v>0.18</v>
      </c>
      <c r="G6830" s="0" t="n">
        <v>0.05</v>
      </c>
      <c r="H6830" s="0" t="n">
        <v>0</v>
      </c>
      <c r="I6830" s="0" t="n">
        <v>0.01</v>
      </c>
      <c r="J6830" s="0" t="n">
        <v>0.24</v>
      </c>
      <c r="K6830" s="0" t="n">
        <v>52</v>
      </c>
      <c r="L6830" s="0" t="n">
        <v>8.5</v>
      </c>
      <c r="M6830" s="0" t="s">
        <v>103</v>
      </c>
      <c r="N6830" s="0" t="s">
        <v>66</v>
      </c>
      <c r="O6830" s="0" t="s">
        <v>53</v>
      </c>
      <c r="P6830" s="0" t="n">
        <f aca="false">IF(AND(OR(Dashboard!$B$5="All",D6830=Dashboard!$B$5),OR(Dashboard!$D$5="All",N6830=Dashboard!$D$5),OR(AND(C6830&lt;&gt;"",C6830&gt;=Dashboard!$F$5,C6830&lt;=Dashboard!$H$5),AND(C6830="",Dashboard!$F$5&lt;=1980,Dashboard!$H$5&gt;=2016))),1,0)</f>
        <v>1</v>
      </c>
      <c r="Q6830" s="0" t="n">
        <f aca="false">J6830*P6830+ROW()*0.00000001</f>
        <v>0.2400683</v>
      </c>
    </row>
    <row r="6831" customFormat="false" ht="15" hidden="false" customHeight="false" outlineLevel="0" collapsed="false">
      <c r="A6831" s="0" t="s">
        <v>5096</v>
      </c>
      <c r="B6831" s="0" t="s">
        <v>85</v>
      </c>
      <c r="C6831" s="0" t="n">
        <v>2004</v>
      </c>
      <c r="D6831" s="0" t="s">
        <v>52</v>
      </c>
      <c r="E6831" s="0" t="s">
        <v>520</v>
      </c>
      <c r="F6831" s="0" t="n">
        <v>0.17</v>
      </c>
      <c r="G6831" s="0" t="n">
        <v>0.06</v>
      </c>
      <c r="H6831" s="0" t="n">
        <v>0</v>
      </c>
      <c r="I6831" s="0" t="n">
        <v>0</v>
      </c>
      <c r="J6831" s="0" t="n">
        <v>0.24</v>
      </c>
      <c r="N6831" s="0" t="s">
        <v>35</v>
      </c>
      <c r="P6831" s="0" t="n">
        <f aca="false">IF(AND(OR(Dashboard!$B$5="All",D6831=Dashboard!$B$5),OR(Dashboard!$D$5="All",N6831=Dashboard!$D$5),OR(AND(C6831&lt;&gt;"",C6831&gt;=Dashboard!$F$5,C6831&lt;=Dashboard!$H$5),AND(C6831="",Dashboard!$F$5&lt;=1980,Dashboard!$H$5&gt;=2016))),1,0)</f>
        <v>1</v>
      </c>
      <c r="Q6831" s="0" t="n">
        <f aca="false">J6831*P6831+ROW()*0.00000001</f>
        <v>0.24006831</v>
      </c>
    </row>
    <row r="6832" customFormat="false" ht="15" hidden="false" customHeight="false" outlineLevel="0" collapsed="false">
      <c r="A6832" s="0" t="s">
        <v>5097</v>
      </c>
      <c r="B6832" s="0" t="s">
        <v>50</v>
      </c>
      <c r="C6832" s="0" t="n">
        <v>2008</v>
      </c>
      <c r="D6832" s="0" t="s">
        <v>58</v>
      </c>
      <c r="E6832" s="0" t="s">
        <v>418</v>
      </c>
      <c r="F6832" s="0" t="n">
        <v>0.22</v>
      </c>
      <c r="G6832" s="0" t="n">
        <v>0</v>
      </c>
      <c r="H6832" s="0" t="n">
        <v>0</v>
      </c>
      <c r="I6832" s="0" t="n">
        <v>0.02</v>
      </c>
      <c r="J6832" s="0" t="n">
        <v>0.24</v>
      </c>
      <c r="N6832" s="0" t="s">
        <v>35</v>
      </c>
      <c r="P6832" s="0" t="n">
        <f aca="false">IF(AND(OR(Dashboard!$B$5="All",D6832=Dashboard!$B$5),OR(Dashboard!$D$5="All",N6832=Dashboard!$D$5),OR(AND(C6832&lt;&gt;"",C6832&gt;=Dashboard!$F$5,C6832&lt;=Dashboard!$H$5),AND(C6832="",Dashboard!$F$5&lt;=1980,Dashboard!$H$5&gt;=2016))),1,0)</f>
        <v>1</v>
      </c>
      <c r="Q6832" s="0" t="n">
        <f aca="false">J6832*P6832+ROW()*0.00000001</f>
        <v>0.24006832</v>
      </c>
    </row>
    <row r="6833" customFormat="false" ht="15" hidden="false" customHeight="false" outlineLevel="0" collapsed="false">
      <c r="A6833" s="0" t="s">
        <v>3301</v>
      </c>
      <c r="B6833" s="0" t="s">
        <v>144</v>
      </c>
      <c r="C6833" s="0" t="n">
        <v>2005</v>
      </c>
      <c r="D6833" s="0" t="s">
        <v>102</v>
      </c>
      <c r="E6833" s="0" t="s">
        <v>160</v>
      </c>
      <c r="F6833" s="0" t="n">
        <v>0.18</v>
      </c>
      <c r="G6833" s="0" t="n">
        <v>0.05</v>
      </c>
      <c r="H6833" s="0" t="n">
        <v>0</v>
      </c>
      <c r="I6833" s="0" t="n">
        <v>0.01</v>
      </c>
      <c r="J6833" s="0" t="n">
        <v>0.24</v>
      </c>
      <c r="K6833" s="0" t="n">
        <v>51</v>
      </c>
      <c r="L6833" s="0" t="n">
        <v>6.1</v>
      </c>
      <c r="M6833" s="0" t="s">
        <v>103</v>
      </c>
      <c r="N6833" s="0" t="s">
        <v>66</v>
      </c>
      <c r="O6833" s="0" t="s">
        <v>53</v>
      </c>
      <c r="P6833" s="0" t="n">
        <f aca="false">IF(AND(OR(Dashboard!$B$5="All",D6833=Dashboard!$B$5),OR(Dashboard!$D$5="All",N6833=Dashboard!$D$5),OR(AND(C6833&lt;&gt;"",C6833&gt;=Dashboard!$F$5,C6833&lt;=Dashboard!$H$5),AND(C6833="",Dashboard!$F$5&lt;=1980,Dashboard!$H$5&gt;=2016))),1,0)</f>
        <v>1</v>
      </c>
      <c r="Q6833" s="0" t="n">
        <f aca="false">J6833*P6833+ROW()*0.00000001</f>
        <v>0.24006833</v>
      </c>
    </row>
    <row r="6834" customFormat="false" ht="15" hidden="false" customHeight="false" outlineLevel="0" collapsed="false">
      <c r="A6834" s="0" t="s">
        <v>3657</v>
      </c>
      <c r="B6834" s="0" t="s">
        <v>70</v>
      </c>
      <c r="C6834" s="0" t="n">
        <v>2011</v>
      </c>
      <c r="D6834" s="0" t="s">
        <v>52</v>
      </c>
      <c r="E6834" s="0" t="s">
        <v>124</v>
      </c>
      <c r="F6834" s="0" t="n">
        <v>0.1</v>
      </c>
      <c r="G6834" s="0" t="n">
        <v>0.1</v>
      </c>
      <c r="H6834" s="0" t="n">
        <v>0</v>
      </c>
      <c r="I6834" s="0" t="n">
        <v>0.04</v>
      </c>
      <c r="J6834" s="0" t="n">
        <v>0.24</v>
      </c>
      <c r="M6834" s="0" t="s">
        <v>36</v>
      </c>
      <c r="N6834" s="0" t="s">
        <v>74</v>
      </c>
      <c r="P6834" s="0" t="n">
        <f aca="false">IF(AND(OR(Dashboard!$B$5="All",D6834=Dashboard!$B$5),OR(Dashboard!$D$5="All",N6834=Dashboard!$D$5),OR(AND(C6834&lt;&gt;"",C6834&gt;=Dashboard!$F$5,C6834&lt;=Dashboard!$H$5),AND(C6834="",Dashboard!$F$5&lt;=1980,Dashboard!$H$5&gt;=2016))),1,0)</f>
        <v>1</v>
      </c>
      <c r="Q6834" s="0" t="n">
        <f aca="false">J6834*P6834+ROW()*0.00000001</f>
        <v>0.24006834</v>
      </c>
    </row>
    <row r="6835" customFormat="false" ht="15" hidden="false" customHeight="false" outlineLevel="0" collapsed="false">
      <c r="A6835" s="0" t="s">
        <v>4789</v>
      </c>
      <c r="B6835" s="0" t="s">
        <v>70</v>
      </c>
      <c r="C6835" s="0" t="n">
        <v>2008</v>
      </c>
      <c r="D6835" s="0" t="s">
        <v>52</v>
      </c>
      <c r="E6835" s="0" t="s">
        <v>481</v>
      </c>
      <c r="F6835" s="0" t="n">
        <v>0.21</v>
      </c>
      <c r="G6835" s="0" t="n">
        <v>0.01</v>
      </c>
      <c r="H6835" s="0" t="n">
        <v>0</v>
      </c>
      <c r="I6835" s="0" t="n">
        <v>0.02</v>
      </c>
      <c r="J6835" s="0" t="n">
        <v>0.24</v>
      </c>
      <c r="K6835" s="0" t="n">
        <v>60</v>
      </c>
      <c r="L6835" s="0" t="n">
        <v>5.3</v>
      </c>
      <c r="M6835" s="0" t="s">
        <v>103</v>
      </c>
      <c r="N6835" s="0" t="s">
        <v>74</v>
      </c>
      <c r="O6835" s="0" t="s">
        <v>53</v>
      </c>
      <c r="P6835" s="0" t="n">
        <f aca="false">IF(AND(OR(Dashboard!$B$5="All",D6835=Dashboard!$B$5),OR(Dashboard!$D$5="All",N6835=Dashboard!$D$5),OR(AND(C6835&lt;&gt;"",C6835&gt;=Dashboard!$F$5,C6835&lt;=Dashboard!$H$5),AND(C6835="",Dashboard!$F$5&lt;=1980,Dashboard!$H$5&gt;=2016))),1,0)</f>
        <v>1</v>
      </c>
      <c r="Q6835" s="0" t="n">
        <f aca="false">J6835*P6835+ROW()*0.00000001</f>
        <v>0.24006835</v>
      </c>
    </row>
    <row r="6836" customFormat="false" ht="15" hidden="false" customHeight="false" outlineLevel="0" collapsed="false">
      <c r="A6836" s="0" t="s">
        <v>2926</v>
      </c>
      <c r="B6836" s="0" t="s">
        <v>164</v>
      </c>
      <c r="C6836" s="0" t="n">
        <v>2005</v>
      </c>
      <c r="D6836" s="0" t="s">
        <v>41</v>
      </c>
      <c r="E6836" s="0" t="s">
        <v>293</v>
      </c>
      <c r="F6836" s="0" t="n">
        <v>0.16</v>
      </c>
      <c r="G6836" s="0" t="n">
        <v>0.05</v>
      </c>
      <c r="H6836" s="0" t="n">
        <v>0</v>
      </c>
      <c r="I6836" s="0" t="n">
        <v>0.03</v>
      </c>
      <c r="J6836" s="0" t="n">
        <v>0.24</v>
      </c>
      <c r="K6836" s="0" t="n">
        <v>68</v>
      </c>
      <c r="L6836" s="0" t="n">
        <v>7.1</v>
      </c>
      <c r="M6836" s="0" t="s">
        <v>125</v>
      </c>
      <c r="N6836" s="0" t="s">
        <v>74</v>
      </c>
      <c r="O6836" s="0" t="s">
        <v>67</v>
      </c>
      <c r="P6836" s="0" t="n">
        <f aca="false">IF(AND(OR(Dashboard!$B$5="All",D6836=Dashboard!$B$5),OR(Dashboard!$D$5="All",N6836=Dashboard!$D$5),OR(AND(C6836&lt;&gt;"",C6836&gt;=Dashboard!$F$5,C6836&lt;=Dashboard!$H$5),AND(C6836="",Dashboard!$F$5&lt;=1980,Dashboard!$H$5&gt;=2016))),1,0)</f>
        <v>1</v>
      </c>
      <c r="Q6836" s="0" t="n">
        <f aca="false">J6836*P6836+ROW()*0.00000001</f>
        <v>0.24006836</v>
      </c>
    </row>
    <row r="6837" customFormat="false" ht="15" hidden="false" customHeight="false" outlineLevel="0" collapsed="false">
      <c r="A6837" s="0" t="s">
        <v>5098</v>
      </c>
      <c r="B6837" s="0" t="s">
        <v>76</v>
      </c>
      <c r="C6837" s="0" t="n">
        <v>2003</v>
      </c>
      <c r="D6837" s="0" t="s">
        <v>46</v>
      </c>
      <c r="E6837" s="0" t="s">
        <v>154</v>
      </c>
      <c r="F6837" s="0" t="n">
        <v>0</v>
      </c>
      <c r="G6837" s="0" t="n">
        <v>0</v>
      </c>
      <c r="H6837" s="0" t="n">
        <v>0.24</v>
      </c>
      <c r="I6837" s="0" t="n">
        <v>0</v>
      </c>
      <c r="J6837" s="0" t="n">
        <v>0.24</v>
      </c>
      <c r="N6837" s="0" t="s">
        <v>74</v>
      </c>
      <c r="P6837" s="0" t="n">
        <f aca="false">IF(AND(OR(Dashboard!$B$5="All",D6837=Dashboard!$B$5),OR(Dashboard!$D$5="All",N6837=Dashboard!$D$5),OR(AND(C6837&lt;&gt;"",C6837&gt;=Dashboard!$F$5,C6837&lt;=Dashboard!$H$5),AND(C6837="",Dashboard!$F$5&lt;=1980,Dashboard!$H$5&gt;=2016))),1,0)</f>
        <v>1</v>
      </c>
      <c r="Q6837" s="0" t="n">
        <f aca="false">J6837*P6837+ROW()*0.00000001</f>
        <v>0.24006837</v>
      </c>
    </row>
    <row r="6838" customFormat="false" ht="15" hidden="false" customHeight="false" outlineLevel="0" collapsed="false">
      <c r="A6838" s="0" t="s">
        <v>5099</v>
      </c>
      <c r="B6838" s="0" t="s">
        <v>33</v>
      </c>
      <c r="C6838" s="0" t="n">
        <v>2009</v>
      </c>
      <c r="D6838" s="0" t="s">
        <v>52</v>
      </c>
      <c r="E6838" s="0" t="s">
        <v>124</v>
      </c>
      <c r="F6838" s="0" t="n">
        <v>0.22</v>
      </c>
      <c r="G6838" s="0" t="n">
        <v>0</v>
      </c>
      <c r="H6838" s="0" t="n">
        <v>0</v>
      </c>
      <c r="I6838" s="0" t="n">
        <v>0.02</v>
      </c>
      <c r="J6838" s="0" t="n">
        <v>0.24</v>
      </c>
      <c r="M6838" s="0" t="s">
        <v>36</v>
      </c>
      <c r="N6838" s="0" t="s">
        <v>35</v>
      </c>
      <c r="P6838" s="0" t="n">
        <f aca="false">IF(AND(OR(Dashboard!$B$5="All",D6838=Dashboard!$B$5),OR(Dashboard!$D$5="All",N6838=Dashboard!$D$5),OR(AND(C6838&lt;&gt;"",C6838&gt;=Dashboard!$F$5,C6838&lt;=Dashboard!$H$5),AND(C6838="",Dashboard!$F$5&lt;=1980,Dashboard!$H$5&gt;=2016))),1,0)</f>
        <v>1</v>
      </c>
      <c r="Q6838" s="0" t="n">
        <f aca="false">J6838*P6838+ROW()*0.00000001</f>
        <v>0.24006838</v>
      </c>
    </row>
    <row r="6839" customFormat="false" ht="15" hidden="false" customHeight="false" outlineLevel="0" collapsed="false">
      <c r="A6839" s="0" t="s">
        <v>5100</v>
      </c>
      <c r="B6839" s="0" t="s">
        <v>85</v>
      </c>
      <c r="C6839" s="0" t="n">
        <v>2005</v>
      </c>
      <c r="D6839" s="0" t="s">
        <v>48</v>
      </c>
      <c r="E6839" s="0" t="s">
        <v>328</v>
      </c>
      <c r="F6839" s="0" t="n">
        <v>0.17</v>
      </c>
      <c r="G6839" s="0" t="n">
        <v>0.06</v>
      </c>
      <c r="H6839" s="0" t="n">
        <v>0</v>
      </c>
      <c r="I6839" s="0" t="n">
        <v>0</v>
      </c>
      <c r="J6839" s="0" t="n">
        <v>0.24</v>
      </c>
      <c r="N6839" s="0" t="s">
        <v>35</v>
      </c>
      <c r="P6839" s="0" t="n">
        <f aca="false">IF(AND(OR(Dashboard!$B$5="All",D6839=Dashboard!$B$5),OR(Dashboard!$D$5="All",N6839=Dashboard!$D$5),OR(AND(C6839&lt;&gt;"",C6839&gt;=Dashboard!$F$5,C6839&lt;=Dashboard!$H$5),AND(C6839="",Dashboard!$F$5&lt;=1980,Dashboard!$H$5&gt;=2016))),1,0)</f>
        <v>1</v>
      </c>
      <c r="Q6839" s="0" t="n">
        <f aca="false">J6839*P6839+ROW()*0.00000001</f>
        <v>0.24006839</v>
      </c>
    </row>
    <row r="6840" customFormat="false" ht="15" hidden="false" customHeight="false" outlineLevel="0" collapsed="false">
      <c r="A6840" s="0" t="s">
        <v>5101</v>
      </c>
      <c r="B6840" s="0" t="s">
        <v>76</v>
      </c>
      <c r="C6840" s="0" t="n">
        <v>2005</v>
      </c>
      <c r="D6840" s="0" t="s">
        <v>41</v>
      </c>
      <c r="E6840" s="0" t="s">
        <v>5102</v>
      </c>
      <c r="F6840" s="0" t="n">
        <v>0.12</v>
      </c>
      <c r="G6840" s="0" t="n">
        <v>0.09</v>
      </c>
      <c r="H6840" s="0" t="n">
        <v>0</v>
      </c>
      <c r="I6840" s="0" t="n">
        <v>0.03</v>
      </c>
      <c r="J6840" s="0" t="n">
        <v>0.24</v>
      </c>
      <c r="L6840" s="0" t="n">
        <v>9.1</v>
      </c>
      <c r="M6840" s="0" t="s">
        <v>36</v>
      </c>
      <c r="N6840" s="0" t="s">
        <v>74</v>
      </c>
      <c r="P6840" s="0" t="n">
        <f aca="false">IF(AND(OR(Dashboard!$B$5="All",D6840=Dashboard!$B$5),OR(Dashboard!$D$5="All",N6840=Dashboard!$D$5),OR(AND(C6840&lt;&gt;"",C6840&gt;=Dashboard!$F$5,C6840&lt;=Dashboard!$H$5),AND(C6840="",Dashboard!$F$5&lt;=1980,Dashboard!$H$5&gt;=2016))),1,0)</f>
        <v>1</v>
      </c>
      <c r="Q6840" s="0" t="n">
        <f aca="false">J6840*P6840+ROW()*0.00000001</f>
        <v>0.2400684</v>
      </c>
    </row>
    <row r="6841" customFormat="false" ht="15" hidden="false" customHeight="false" outlineLevel="0" collapsed="false">
      <c r="A6841" s="0" t="s">
        <v>5103</v>
      </c>
      <c r="B6841" s="0" t="s">
        <v>76</v>
      </c>
      <c r="C6841" s="0" t="n">
        <v>2007</v>
      </c>
      <c r="D6841" s="0" t="s">
        <v>41</v>
      </c>
      <c r="E6841" s="0" t="s">
        <v>91</v>
      </c>
      <c r="F6841" s="0" t="n">
        <v>0.12</v>
      </c>
      <c r="G6841" s="0" t="n">
        <v>0.09</v>
      </c>
      <c r="H6841" s="0" t="n">
        <v>0</v>
      </c>
      <c r="I6841" s="0" t="n">
        <v>0.03</v>
      </c>
      <c r="J6841" s="0" t="n">
        <v>0.24</v>
      </c>
      <c r="L6841" s="0" t="n">
        <v>5.9</v>
      </c>
      <c r="M6841" s="0" t="s">
        <v>36</v>
      </c>
      <c r="N6841" s="0" t="s">
        <v>74</v>
      </c>
      <c r="P6841" s="0" t="n">
        <f aca="false">IF(AND(OR(Dashboard!$B$5="All",D6841=Dashboard!$B$5),OR(Dashboard!$D$5="All",N6841=Dashboard!$D$5),OR(AND(C6841&lt;&gt;"",C6841&gt;=Dashboard!$F$5,C6841&lt;=Dashboard!$H$5),AND(C6841="",Dashboard!$F$5&lt;=1980,Dashboard!$H$5&gt;=2016))),1,0)</f>
        <v>1</v>
      </c>
      <c r="Q6841" s="0" t="n">
        <f aca="false">J6841*P6841+ROW()*0.00000001</f>
        <v>0.24006841</v>
      </c>
    </row>
    <row r="6842" customFormat="false" ht="15" hidden="false" customHeight="false" outlineLevel="0" collapsed="false">
      <c r="A6842" s="0" t="s">
        <v>3681</v>
      </c>
      <c r="B6842" s="0" t="s">
        <v>64</v>
      </c>
      <c r="C6842" s="0" t="n">
        <v>2012</v>
      </c>
      <c r="D6842" s="0" t="s">
        <v>71</v>
      </c>
      <c r="E6842" s="0" t="s">
        <v>211</v>
      </c>
      <c r="F6842" s="0" t="n">
        <v>0.15</v>
      </c>
      <c r="G6842" s="0" t="n">
        <v>0.06</v>
      </c>
      <c r="H6842" s="0" t="n">
        <v>0.01</v>
      </c>
      <c r="I6842" s="0" t="n">
        <v>0.02</v>
      </c>
      <c r="J6842" s="0" t="n">
        <v>0.24</v>
      </c>
      <c r="K6842" s="0" t="n">
        <v>71</v>
      </c>
      <c r="L6842" s="0" t="n">
        <v>6.5</v>
      </c>
      <c r="M6842" s="0" t="s">
        <v>103</v>
      </c>
      <c r="N6842" s="0" t="s">
        <v>66</v>
      </c>
      <c r="O6842" s="0" t="s">
        <v>37</v>
      </c>
      <c r="P6842" s="0" t="n">
        <f aca="false">IF(AND(OR(Dashboard!$B$5="All",D6842=Dashboard!$B$5),OR(Dashboard!$D$5="All",N6842=Dashboard!$D$5),OR(AND(C6842&lt;&gt;"",C6842&gt;=Dashboard!$F$5,C6842&lt;=Dashboard!$H$5),AND(C6842="",Dashboard!$F$5&lt;=1980,Dashboard!$H$5&gt;=2016))),1,0)</f>
        <v>1</v>
      </c>
      <c r="Q6842" s="0" t="n">
        <f aca="false">J6842*P6842+ROW()*0.00000001</f>
        <v>0.24006842</v>
      </c>
    </row>
    <row r="6843" customFormat="false" ht="15" hidden="false" customHeight="false" outlineLevel="0" collapsed="false">
      <c r="A6843" s="0" t="s">
        <v>5104</v>
      </c>
      <c r="B6843" s="0" t="s">
        <v>186</v>
      </c>
      <c r="C6843" s="0" t="n">
        <v>2004</v>
      </c>
      <c r="D6843" s="0" t="s">
        <v>46</v>
      </c>
      <c r="E6843" s="0" t="s">
        <v>4303</v>
      </c>
      <c r="F6843" s="0" t="n">
        <v>0.19</v>
      </c>
      <c r="G6843" s="0" t="n">
        <v>0.05</v>
      </c>
      <c r="H6843" s="0" t="n">
        <v>0</v>
      </c>
      <c r="I6843" s="0" t="n">
        <v>0.01</v>
      </c>
      <c r="J6843" s="0" t="n">
        <v>0.24</v>
      </c>
      <c r="K6843" s="0" t="n">
        <v>70</v>
      </c>
      <c r="L6843" s="0" t="n">
        <v>9.2</v>
      </c>
      <c r="M6843" s="0" t="s">
        <v>36</v>
      </c>
      <c r="N6843" s="0" t="s">
        <v>35</v>
      </c>
      <c r="O6843" s="0" t="s">
        <v>67</v>
      </c>
      <c r="P6843" s="0" t="n">
        <f aca="false">IF(AND(OR(Dashboard!$B$5="All",D6843=Dashboard!$B$5),OR(Dashboard!$D$5="All",N6843=Dashboard!$D$5),OR(AND(C6843&lt;&gt;"",C6843&gt;=Dashboard!$F$5,C6843&lt;=Dashboard!$H$5),AND(C6843="",Dashboard!$F$5&lt;=1980,Dashboard!$H$5&gt;=2016))),1,0)</f>
        <v>1</v>
      </c>
      <c r="Q6843" s="0" t="n">
        <f aca="false">J6843*P6843+ROW()*0.00000001</f>
        <v>0.24006843</v>
      </c>
    </row>
    <row r="6844" customFormat="false" ht="15" hidden="false" customHeight="false" outlineLevel="0" collapsed="false">
      <c r="A6844" s="0" t="s">
        <v>5105</v>
      </c>
      <c r="B6844" s="0" t="s">
        <v>76</v>
      </c>
      <c r="C6844" s="0" t="n">
        <v>2008</v>
      </c>
      <c r="D6844" s="0" t="s">
        <v>34</v>
      </c>
      <c r="E6844" s="0" t="s">
        <v>220</v>
      </c>
      <c r="F6844" s="0" t="n">
        <v>0</v>
      </c>
      <c r="G6844" s="0" t="n">
        <v>0</v>
      </c>
      <c r="H6844" s="0" t="n">
        <v>0.24</v>
      </c>
      <c r="I6844" s="0" t="n">
        <v>0</v>
      </c>
      <c r="J6844" s="0" t="n">
        <v>0.24</v>
      </c>
      <c r="N6844" s="0" t="s">
        <v>74</v>
      </c>
      <c r="P6844" s="0" t="n">
        <f aca="false">IF(AND(OR(Dashboard!$B$5="All",D6844=Dashboard!$B$5),OR(Dashboard!$D$5="All",N6844=Dashboard!$D$5),OR(AND(C6844&lt;&gt;"",C6844&gt;=Dashboard!$F$5,C6844&lt;=Dashboard!$H$5),AND(C6844="",Dashboard!$F$5&lt;=1980,Dashboard!$H$5&gt;=2016))),1,0)</f>
        <v>1</v>
      </c>
      <c r="Q6844" s="0" t="n">
        <f aca="false">J6844*P6844+ROW()*0.00000001</f>
        <v>0.24006844</v>
      </c>
    </row>
    <row r="6845" customFormat="false" ht="15" hidden="false" customHeight="false" outlineLevel="0" collapsed="false">
      <c r="A6845" s="0" t="s">
        <v>5106</v>
      </c>
      <c r="B6845" s="0" t="s">
        <v>159</v>
      </c>
      <c r="C6845" s="0" t="n">
        <v>1981</v>
      </c>
      <c r="D6845" s="0" t="s">
        <v>71</v>
      </c>
      <c r="E6845" s="0" t="s">
        <v>1655</v>
      </c>
      <c r="F6845" s="0" t="n">
        <v>0.22</v>
      </c>
      <c r="G6845" s="0" t="n">
        <v>0.01</v>
      </c>
      <c r="H6845" s="0" t="n">
        <v>0</v>
      </c>
      <c r="I6845" s="0" t="n">
        <v>0</v>
      </c>
      <c r="J6845" s="0" t="n">
        <v>0.24</v>
      </c>
      <c r="N6845" s="0" t="s">
        <v>161</v>
      </c>
      <c r="P6845" s="0" t="n">
        <f aca="false">IF(AND(OR(Dashboard!$B$5="All",D6845=Dashboard!$B$5),OR(Dashboard!$D$5="All",N6845=Dashboard!$D$5),OR(AND(C6845&lt;&gt;"",C6845&gt;=Dashboard!$F$5,C6845&lt;=Dashboard!$H$5),AND(C6845="",Dashboard!$F$5&lt;=1980,Dashboard!$H$5&gt;=2016))),1,0)</f>
        <v>1</v>
      </c>
      <c r="Q6845" s="0" t="n">
        <f aca="false">J6845*P6845+ROW()*0.00000001</f>
        <v>0.24006845</v>
      </c>
    </row>
    <row r="6846" customFormat="false" ht="15" hidden="false" customHeight="false" outlineLevel="0" collapsed="false">
      <c r="A6846" s="0" t="s">
        <v>2110</v>
      </c>
      <c r="B6846" s="0" t="s">
        <v>108</v>
      </c>
      <c r="C6846" s="0" t="n">
        <v>2000</v>
      </c>
      <c r="D6846" s="0" t="s">
        <v>102</v>
      </c>
      <c r="E6846" s="0" t="s">
        <v>649</v>
      </c>
      <c r="F6846" s="0" t="n">
        <v>0.19</v>
      </c>
      <c r="G6846" s="0" t="n">
        <v>0.05</v>
      </c>
      <c r="H6846" s="0" t="n">
        <v>0</v>
      </c>
      <c r="I6846" s="0" t="n">
        <v>0</v>
      </c>
      <c r="J6846" s="0" t="n">
        <v>0.24</v>
      </c>
      <c r="N6846" s="0" t="s">
        <v>35</v>
      </c>
      <c r="P6846" s="0" t="n">
        <f aca="false">IF(AND(OR(Dashboard!$B$5="All",D6846=Dashboard!$B$5),OR(Dashboard!$D$5="All",N6846=Dashboard!$D$5),OR(AND(C6846&lt;&gt;"",C6846&gt;=Dashboard!$F$5,C6846&lt;=Dashboard!$H$5),AND(C6846="",Dashboard!$F$5&lt;=1980,Dashboard!$H$5&gt;=2016))),1,0)</f>
        <v>1</v>
      </c>
      <c r="Q6846" s="0" t="n">
        <f aca="false">J6846*P6846+ROW()*0.00000001</f>
        <v>0.24006846</v>
      </c>
    </row>
    <row r="6847" customFormat="false" ht="15" hidden="false" customHeight="false" outlineLevel="0" collapsed="false">
      <c r="A6847" s="0" t="s">
        <v>5107</v>
      </c>
      <c r="B6847" s="0" t="s">
        <v>108</v>
      </c>
      <c r="C6847" s="0" t="n">
        <v>2000</v>
      </c>
      <c r="D6847" s="0" t="s">
        <v>71</v>
      </c>
      <c r="E6847" s="0" t="s">
        <v>1374</v>
      </c>
      <c r="F6847" s="0" t="n">
        <v>0.19</v>
      </c>
      <c r="G6847" s="0" t="n">
        <v>0.05</v>
      </c>
      <c r="H6847" s="0" t="n">
        <v>0</v>
      </c>
      <c r="I6847" s="0" t="n">
        <v>0</v>
      </c>
      <c r="J6847" s="0" t="n">
        <v>0.24</v>
      </c>
      <c r="N6847" s="0" t="s">
        <v>35</v>
      </c>
      <c r="P6847" s="0" t="n">
        <f aca="false">IF(AND(OR(Dashboard!$B$5="All",D6847=Dashboard!$B$5),OR(Dashboard!$D$5="All",N6847=Dashboard!$D$5),OR(AND(C6847&lt;&gt;"",C6847&gt;=Dashboard!$F$5,C6847&lt;=Dashboard!$H$5),AND(C6847="",Dashboard!$F$5&lt;=1980,Dashboard!$H$5&gt;=2016))),1,0)</f>
        <v>1</v>
      </c>
      <c r="Q6847" s="0" t="n">
        <f aca="false">J6847*P6847+ROW()*0.00000001</f>
        <v>0.24006847</v>
      </c>
    </row>
    <row r="6848" customFormat="false" ht="15" hidden="false" customHeight="false" outlineLevel="0" collapsed="false">
      <c r="A6848" s="0" t="s">
        <v>5108</v>
      </c>
      <c r="B6848" s="0" t="s">
        <v>108</v>
      </c>
      <c r="C6848" s="0" t="n">
        <v>1999</v>
      </c>
      <c r="D6848" s="0" t="s">
        <v>71</v>
      </c>
      <c r="E6848" s="0" t="s">
        <v>649</v>
      </c>
      <c r="F6848" s="0" t="n">
        <v>0.19</v>
      </c>
      <c r="G6848" s="0" t="n">
        <v>0.05</v>
      </c>
      <c r="H6848" s="0" t="n">
        <v>0</v>
      </c>
      <c r="I6848" s="0" t="n">
        <v>0</v>
      </c>
      <c r="J6848" s="0" t="n">
        <v>0.24</v>
      </c>
      <c r="N6848" s="0" t="s">
        <v>35</v>
      </c>
      <c r="P6848" s="0" t="n">
        <f aca="false">IF(AND(OR(Dashboard!$B$5="All",D6848=Dashboard!$B$5),OR(Dashboard!$D$5="All",N6848=Dashboard!$D$5),OR(AND(C6848&lt;&gt;"",C6848&gt;=Dashboard!$F$5,C6848&lt;=Dashboard!$H$5),AND(C6848="",Dashboard!$F$5&lt;=1980,Dashboard!$H$5&gt;=2016))),1,0)</f>
        <v>1</v>
      </c>
      <c r="Q6848" s="0" t="n">
        <f aca="false">J6848*P6848+ROW()*0.00000001</f>
        <v>0.24006848</v>
      </c>
    </row>
    <row r="6849" customFormat="false" ht="15" hidden="false" customHeight="false" outlineLevel="0" collapsed="false">
      <c r="A6849" s="0" t="s">
        <v>4361</v>
      </c>
      <c r="B6849" s="0" t="s">
        <v>108</v>
      </c>
      <c r="C6849" s="0" t="n">
        <v>1999</v>
      </c>
      <c r="D6849" s="0" t="s">
        <v>52</v>
      </c>
      <c r="E6849" s="0" t="s">
        <v>449</v>
      </c>
      <c r="F6849" s="0" t="n">
        <v>0.19</v>
      </c>
      <c r="G6849" s="0" t="n">
        <v>0.05</v>
      </c>
      <c r="H6849" s="0" t="n">
        <v>0</v>
      </c>
      <c r="I6849" s="0" t="n">
        <v>0</v>
      </c>
      <c r="J6849" s="0" t="n">
        <v>0.24</v>
      </c>
      <c r="N6849" s="0" t="s">
        <v>35</v>
      </c>
      <c r="P6849" s="0" t="n">
        <f aca="false">IF(AND(OR(Dashboard!$B$5="All",D6849=Dashboard!$B$5),OR(Dashboard!$D$5="All",N6849=Dashboard!$D$5),OR(AND(C6849&lt;&gt;"",C6849&gt;=Dashboard!$F$5,C6849&lt;=Dashboard!$H$5),AND(C6849="",Dashboard!$F$5&lt;=1980,Dashboard!$H$5&gt;=2016))),1,0)</f>
        <v>1</v>
      </c>
      <c r="Q6849" s="0" t="n">
        <f aca="false">J6849*P6849+ROW()*0.00000001</f>
        <v>0.24006849</v>
      </c>
    </row>
    <row r="6850" customFormat="false" ht="15" hidden="false" customHeight="false" outlineLevel="0" collapsed="false">
      <c r="A6850" s="0" t="s">
        <v>5109</v>
      </c>
      <c r="B6850" s="0" t="s">
        <v>108</v>
      </c>
      <c r="C6850" s="0" t="n">
        <v>2000</v>
      </c>
      <c r="D6850" s="0" t="s">
        <v>52</v>
      </c>
      <c r="E6850" s="0" t="s">
        <v>649</v>
      </c>
      <c r="F6850" s="0" t="n">
        <v>0.19</v>
      </c>
      <c r="G6850" s="0" t="n">
        <v>0.05</v>
      </c>
      <c r="H6850" s="0" t="n">
        <v>0</v>
      </c>
      <c r="I6850" s="0" t="n">
        <v>0</v>
      </c>
      <c r="J6850" s="0" t="n">
        <v>0.24</v>
      </c>
      <c r="N6850" s="0" t="s">
        <v>35</v>
      </c>
      <c r="P6850" s="0" t="n">
        <f aca="false">IF(AND(OR(Dashboard!$B$5="All",D6850=Dashboard!$B$5),OR(Dashboard!$D$5="All",N6850=Dashboard!$D$5),OR(AND(C6850&lt;&gt;"",C6850&gt;=Dashboard!$F$5,C6850&lt;=Dashboard!$H$5),AND(C6850="",Dashboard!$F$5&lt;=1980,Dashboard!$H$5&gt;=2016))),1,0)</f>
        <v>1</v>
      </c>
      <c r="Q6850" s="0" t="n">
        <f aca="false">J6850*P6850+ROW()*0.00000001</f>
        <v>0.2400685</v>
      </c>
    </row>
    <row r="6851" customFormat="false" ht="15" hidden="false" customHeight="false" outlineLevel="0" collapsed="false">
      <c r="A6851" s="0" t="s">
        <v>5110</v>
      </c>
      <c r="B6851" s="0" t="s">
        <v>108</v>
      </c>
      <c r="C6851" s="0" t="n">
        <v>1999</v>
      </c>
      <c r="D6851" s="0" t="s">
        <v>41</v>
      </c>
      <c r="E6851" s="0" t="s">
        <v>418</v>
      </c>
      <c r="F6851" s="0" t="n">
        <v>0.19</v>
      </c>
      <c r="G6851" s="0" t="n">
        <v>0.05</v>
      </c>
      <c r="H6851" s="0" t="n">
        <v>0</v>
      </c>
      <c r="I6851" s="0" t="n">
        <v>0</v>
      </c>
      <c r="J6851" s="0" t="n">
        <v>0.24</v>
      </c>
      <c r="N6851" s="0" t="s">
        <v>35</v>
      </c>
      <c r="P6851" s="0" t="n">
        <f aca="false">IF(AND(OR(Dashboard!$B$5="All",D6851=Dashboard!$B$5),OR(Dashboard!$D$5="All",N6851=Dashboard!$D$5),OR(AND(C6851&lt;&gt;"",C6851&gt;=Dashboard!$F$5,C6851&lt;=Dashboard!$H$5),AND(C6851="",Dashboard!$F$5&lt;=1980,Dashboard!$H$5&gt;=2016))),1,0)</f>
        <v>1</v>
      </c>
      <c r="Q6851" s="0" t="n">
        <f aca="false">J6851*P6851+ROW()*0.00000001</f>
        <v>0.24006851</v>
      </c>
    </row>
    <row r="6852" customFormat="false" ht="15" hidden="false" customHeight="false" outlineLevel="0" collapsed="false">
      <c r="A6852" s="0" t="s">
        <v>5111</v>
      </c>
      <c r="B6852" s="0" t="s">
        <v>50</v>
      </c>
      <c r="C6852" s="0" t="n">
        <v>2006</v>
      </c>
      <c r="D6852" s="0" t="s">
        <v>114</v>
      </c>
      <c r="E6852" s="0" t="s">
        <v>124</v>
      </c>
      <c r="F6852" s="0" t="n">
        <v>0.1</v>
      </c>
      <c r="G6852" s="0" t="n">
        <v>0.01</v>
      </c>
      <c r="H6852" s="0" t="n">
        <v>0.12</v>
      </c>
      <c r="I6852" s="0" t="n">
        <v>0.01</v>
      </c>
      <c r="J6852" s="0" t="n">
        <v>0.24</v>
      </c>
      <c r="K6852" s="0" t="n">
        <v>75</v>
      </c>
      <c r="L6852" s="0" t="n">
        <v>7.4</v>
      </c>
      <c r="M6852" s="0" t="s">
        <v>36</v>
      </c>
      <c r="N6852" s="0" t="s">
        <v>35</v>
      </c>
      <c r="O6852" s="0" t="s">
        <v>37</v>
      </c>
      <c r="P6852" s="0" t="n">
        <f aca="false">IF(AND(OR(Dashboard!$B$5="All",D6852=Dashboard!$B$5),OR(Dashboard!$D$5="All",N6852=Dashboard!$D$5),OR(AND(C6852&lt;&gt;"",C6852&gt;=Dashboard!$F$5,C6852&lt;=Dashboard!$H$5),AND(C6852="",Dashboard!$F$5&lt;=1980,Dashboard!$H$5&gt;=2016))),1,0)</f>
        <v>1</v>
      </c>
      <c r="Q6852" s="0" t="n">
        <f aca="false">J6852*P6852+ROW()*0.00000001</f>
        <v>0.24006852</v>
      </c>
    </row>
    <row r="6853" customFormat="false" ht="15" hidden="false" customHeight="false" outlineLevel="0" collapsed="false">
      <c r="A6853" s="0" t="s">
        <v>5112</v>
      </c>
      <c r="B6853" s="0" t="s">
        <v>76</v>
      </c>
      <c r="C6853" s="0" t="n">
        <v>2002</v>
      </c>
      <c r="D6853" s="0" t="s">
        <v>34</v>
      </c>
      <c r="E6853" s="0" t="s">
        <v>154</v>
      </c>
      <c r="F6853" s="0" t="n">
        <v>0.12</v>
      </c>
      <c r="G6853" s="0" t="n">
        <v>0.09</v>
      </c>
      <c r="H6853" s="0" t="n">
        <v>0</v>
      </c>
      <c r="I6853" s="0" t="n">
        <v>0.03</v>
      </c>
      <c r="J6853" s="0" t="n">
        <v>0.24</v>
      </c>
      <c r="K6853" s="0" t="n">
        <v>83</v>
      </c>
      <c r="L6853" s="0" t="n">
        <v>8</v>
      </c>
      <c r="M6853" s="0" t="s">
        <v>36</v>
      </c>
      <c r="N6853" s="0" t="s">
        <v>74</v>
      </c>
      <c r="O6853" s="0" t="s">
        <v>42</v>
      </c>
      <c r="P6853" s="0" t="n">
        <f aca="false">IF(AND(OR(Dashboard!$B$5="All",D6853=Dashboard!$B$5),OR(Dashboard!$D$5="All",N6853=Dashboard!$D$5),OR(AND(C6853&lt;&gt;"",C6853&gt;=Dashboard!$F$5,C6853&lt;=Dashboard!$H$5),AND(C6853="",Dashboard!$F$5&lt;=1980,Dashboard!$H$5&gt;=2016))),1,0)</f>
        <v>1</v>
      </c>
      <c r="Q6853" s="0" t="n">
        <f aca="false">J6853*P6853+ROW()*0.00000001</f>
        <v>0.24006853</v>
      </c>
    </row>
    <row r="6854" customFormat="false" ht="15" hidden="false" customHeight="false" outlineLevel="0" collapsed="false">
      <c r="A6854" s="0" t="s">
        <v>5113</v>
      </c>
      <c r="B6854" s="0" t="s">
        <v>70</v>
      </c>
      <c r="C6854" s="0" t="n">
        <v>2009</v>
      </c>
      <c r="D6854" s="0" t="s">
        <v>71</v>
      </c>
      <c r="E6854" s="0" t="s">
        <v>328</v>
      </c>
      <c r="F6854" s="0" t="n">
        <v>0</v>
      </c>
      <c r="G6854" s="0" t="n">
        <v>0</v>
      </c>
      <c r="H6854" s="0" t="n">
        <v>0.24</v>
      </c>
      <c r="I6854" s="0" t="n">
        <v>0</v>
      </c>
      <c r="J6854" s="0" t="n">
        <v>0.24</v>
      </c>
      <c r="N6854" s="0" t="s">
        <v>74</v>
      </c>
      <c r="P6854" s="0" t="n">
        <f aca="false">IF(AND(OR(Dashboard!$B$5="All",D6854=Dashboard!$B$5),OR(Dashboard!$D$5="All",N6854=Dashboard!$D$5),OR(AND(C6854&lt;&gt;"",C6854&gt;=Dashboard!$F$5,C6854&lt;=Dashboard!$H$5),AND(C6854="",Dashboard!$F$5&lt;=1980,Dashboard!$H$5&gt;=2016))),1,0)</f>
        <v>1</v>
      </c>
      <c r="Q6854" s="0" t="n">
        <f aca="false">J6854*P6854+ROW()*0.00000001</f>
        <v>0.24006854</v>
      </c>
    </row>
    <row r="6855" customFormat="false" ht="15" hidden="false" customHeight="false" outlineLevel="0" collapsed="false">
      <c r="A6855" s="0" t="s">
        <v>4112</v>
      </c>
      <c r="B6855" s="0" t="s">
        <v>172</v>
      </c>
      <c r="C6855" s="0" t="n">
        <v>2016</v>
      </c>
      <c r="D6855" s="0" t="s">
        <v>34</v>
      </c>
      <c r="E6855" s="0" t="s">
        <v>142</v>
      </c>
      <c r="F6855" s="0" t="n">
        <v>0.2</v>
      </c>
      <c r="G6855" s="0" t="n">
        <v>0.01</v>
      </c>
      <c r="H6855" s="0" t="n">
        <v>0</v>
      </c>
      <c r="I6855" s="0" t="n">
        <v>0.03</v>
      </c>
      <c r="J6855" s="0" t="n">
        <v>0.24</v>
      </c>
      <c r="K6855" s="0" t="n">
        <v>77</v>
      </c>
      <c r="L6855" s="0" t="n">
        <v>4</v>
      </c>
      <c r="M6855" s="0" t="s">
        <v>125</v>
      </c>
      <c r="N6855" s="0" t="s">
        <v>66</v>
      </c>
      <c r="O6855" s="0" t="s">
        <v>37</v>
      </c>
      <c r="P6855" s="0" t="n">
        <f aca="false">IF(AND(OR(Dashboard!$B$5="All",D6855=Dashboard!$B$5),OR(Dashboard!$D$5="All",N6855=Dashboard!$D$5),OR(AND(C6855&lt;&gt;"",C6855&gt;=Dashboard!$F$5,C6855&lt;=Dashboard!$H$5),AND(C6855="",Dashboard!$F$5&lt;=1980,Dashboard!$H$5&gt;=2016))),1,0)</f>
        <v>1</v>
      </c>
      <c r="Q6855" s="0" t="n">
        <f aca="false">J6855*P6855+ROW()*0.00000001</f>
        <v>0.24006855</v>
      </c>
    </row>
    <row r="6856" customFormat="false" ht="15" hidden="false" customHeight="false" outlineLevel="0" collapsed="false">
      <c r="A6856" s="0" t="s">
        <v>1748</v>
      </c>
      <c r="B6856" s="0" t="s">
        <v>144</v>
      </c>
      <c r="C6856" s="0" t="n">
        <v>2003</v>
      </c>
      <c r="D6856" s="0" t="s">
        <v>34</v>
      </c>
      <c r="E6856" s="0" t="s">
        <v>142</v>
      </c>
      <c r="F6856" s="0" t="n">
        <v>0.18</v>
      </c>
      <c r="G6856" s="0" t="n">
        <v>0.05</v>
      </c>
      <c r="H6856" s="0" t="n">
        <v>0</v>
      </c>
      <c r="I6856" s="0" t="n">
        <v>0.01</v>
      </c>
      <c r="J6856" s="0" t="n">
        <v>0.24</v>
      </c>
      <c r="K6856" s="0" t="n">
        <v>81</v>
      </c>
      <c r="M6856" s="0" t="s">
        <v>36</v>
      </c>
      <c r="N6856" s="0" t="s">
        <v>66</v>
      </c>
      <c r="O6856" s="0" t="s">
        <v>42</v>
      </c>
      <c r="P6856" s="0" t="n">
        <f aca="false">IF(AND(OR(Dashboard!$B$5="All",D6856=Dashboard!$B$5),OR(Dashboard!$D$5="All",N6856=Dashboard!$D$5),OR(AND(C6856&lt;&gt;"",C6856&gt;=Dashboard!$F$5,C6856&lt;=Dashboard!$H$5),AND(C6856="",Dashboard!$F$5&lt;=1980,Dashboard!$H$5&gt;=2016))),1,0)</f>
        <v>1</v>
      </c>
      <c r="Q6856" s="0" t="n">
        <f aca="false">J6856*P6856+ROW()*0.00000001</f>
        <v>0.24006856</v>
      </c>
    </row>
    <row r="6857" customFormat="false" ht="15" hidden="false" customHeight="false" outlineLevel="0" collapsed="false">
      <c r="A6857" s="0" t="s">
        <v>5114</v>
      </c>
      <c r="B6857" s="0" t="s">
        <v>117</v>
      </c>
      <c r="C6857" s="0" t="n">
        <v>1998</v>
      </c>
      <c r="D6857" s="0" t="s">
        <v>16</v>
      </c>
      <c r="E6857" s="0" t="s">
        <v>1522</v>
      </c>
      <c r="F6857" s="0" t="n">
        <v>0.13</v>
      </c>
      <c r="G6857" s="0" t="n">
        <v>0.09</v>
      </c>
      <c r="H6857" s="0" t="n">
        <v>0</v>
      </c>
      <c r="I6857" s="0" t="n">
        <v>0.02</v>
      </c>
      <c r="J6857" s="0" t="n">
        <v>0.24</v>
      </c>
      <c r="N6857" s="0" t="s">
        <v>74</v>
      </c>
      <c r="P6857" s="0" t="n">
        <f aca="false">IF(AND(OR(Dashboard!$B$5="All",D6857=Dashboard!$B$5),OR(Dashboard!$D$5="All",N6857=Dashboard!$D$5),OR(AND(C6857&lt;&gt;"",C6857&gt;=Dashboard!$F$5,C6857&lt;=Dashboard!$H$5),AND(C6857="",Dashboard!$F$5&lt;=1980,Dashboard!$H$5&gt;=2016))),1,0)</f>
        <v>1</v>
      </c>
      <c r="Q6857" s="0" t="n">
        <f aca="false">J6857*P6857+ROW()*0.00000001</f>
        <v>0.24006857</v>
      </c>
    </row>
    <row r="6858" customFormat="false" ht="15" hidden="false" customHeight="false" outlineLevel="0" collapsed="false">
      <c r="A6858" s="0" t="s">
        <v>1282</v>
      </c>
      <c r="B6858" s="0" t="s">
        <v>64</v>
      </c>
      <c r="C6858" s="0" t="n">
        <v>2009</v>
      </c>
      <c r="D6858" s="0" t="s">
        <v>71</v>
      </c>
      <c r="E6858" s="0" t="s">
        <v>91</v>
      </c>
      <c r="F6858" s="0" t="n">
        <v>0.2</v>
      </c>
      <c r="G6858" s="0" t="n">
        <v>0.02</v>
      </c>
      <c r="H6858" s="0" t="n">
        <v>0</v>
      </c>
      <c r="I6858" s="0" t="n">
        <v>0.02</v>
      </c>
      <c r="J6858" s="0" t="n">
        <v>0.24</v>
      </c>
      <c r="K6858" s="0" t="n">
        <v>60</v>
      </c>
      <c r="L6858" s="0" t="n">
        <v>5.2</v>
      </c>
      <c r="M6858" s="0" t="s">
        <v>36</v>
      </c>
      <c r="N6858" s="0" t="s">
        <v>66</v>
      </c>
      <c r="O6858" s="0" t="s">
        <v>53</v>
      </c>
      <c r="P6858" s="0" t="n">
        <f aca="false">IF(AND(OR(Dashboard!$B$5="All",D6858=Dashboard!$B$5),OR(Dashboard!$D$5="All",N6858=Dashboard!$D$5),OR(AND(C6858&lt;&gt;"",C6858&gt;=Dashboard!$F$5,C6858&lt;=Dashboard!$H$5),AND(C6858="",Dashboard!$F$5&lt;=1980,Dashboard!$H$5&gt;=2016))),1,0)</f>
        <v>1</v>
      </c>
      <c r="Q6858" s="0" t="n">
        <f aca="false">J6858*P6858+ROW()*0.00000001</f>
        <v>0.24006858</v>
      </c>
    </row>
    <row r="6859" customFormat="false" ht="15" hidden="false" customHeight="false" outlineLevel="0" collapsed="false">
      <c r="A6859" s="0" t="s">
        <v>3137</v>
      </c>
      <c r="B6859" s="0" t="s">
        <v>186</v>
      </c>
      <c r="C6859" s="0" t="n">
        <v>2005</v>
      </c>
      <c r="D6859" s="0" t="s">
        <v>71</v>
      </c>
      <c r="E6859" s="0" t="s">
        <v>91</v>
      </c>
      <c r="F6859" s="0" t="n">
        <v>0.19</v>
      </c>
      <c r="G6859" s="0" t="n">
        <v>0.05</v>
      </c>
      <c r="H6859" s="0" t="n">
        <v>0</v>
      </c>
      <c r="I6859" s="0" t="n">
        <v>0.01</v>
      </c>
      <c r="J6859" s="0" t="n">
        <v>0.24</v>
      </c>
      <c r="K6859" s="0" t="n">
        <v>61</v>
      </c>
      <c r="L6859" s="0" t="n">
        <v>4</v>
      </c>
      <c r="M6859" s="0" t="s">
        <v>103</v>
      </c>
      <c r="N6859" s="0" t="s">
        <v>35</v>
      </c>
      <c r="O6859" s="0" t="s">
        <v>67</v>
      </c>
      <c r="P6859" s="0" t="n">
        <f aca="false">IF(AND(OR(Dashboard!$B$5="All",D6859=Dashboard!$B$5),OR(Dashboard!$D$5="All",N6859=Dashboard!$D$5),OR(AND(C6859&lt;&gt;"",C6859&gt;=Dashboard!$F$5,C6859&lt;=Dashboard!$H$5),AND(C6859="",Dashboard!$F$5&lt;=1980,Dashboard!$H$5&gt;=2016))),1,0)</f>
        <v>1</v>
      </c>
      <c r="Q6859" s="0" t="n">
        <f aca="false">J6859*P6859+ROW()*0.00000001</f>
        <v>0.24006859</v>
      </c>
    </row>
    <row r="6860" customFormat="false" ht="15" hidden="false" customHeight="false" outlineLevel="0" collapsed="false">
      <c r="A6860" s="0" t="s">
        <v>2697</v>
      </c>
      <c r="B6860" s="0" t="s">
        <v>97</v>
      </c>
      <c r="C6860" s="0" t="n">
        <v>2014</v>
      </c>
      <c r="D6860" s="0" t="s">
        <v>71</v>
      </c>
      <c r="E6860" s="0" t="s">
        <v>243</v>
      </c>
      <c r="F6860" s="0" t="n">
        <v>0.1</v>
      </c>
      <c r="G6860" s="0" t="n">
        <v>0.12</v>
      </c>
      <c r="H6860" s="0" t="n">
        <v>0</v>
      </c>
      <c r="I6860" s="0" t="n">
        <v>0.02</v>
      </c>
      <c r="J6860" s="0" t="n">
        <v>0.24</v>
      </c>
      <c r="N6860" s="0" t="s">
        <v>35</v>
      </c>
      <c r="P6860" s="0" t="n">
        <f aca="false">IF(AND(OR(Dashboard!$B$5="All",D6860=Dashboard!$B$5),OR(Dashboard!$D$5="All",N6860=Dashboard!$D$5),OR(AND(C6860&lt;&gt;"",C6860&gt;=Dashboard!$F$5,C6860&lt;=Dashboard!$H$5),AND(C6860="",Dashboard!$F$5&lt;=1980,Dashboard!$H$5&gt;=2016))),1,0)</f>
        <v>1</v>
      </c>
      <c r="Q6860" s="0" t="n">
        <f aca="false">J6860*P6860+ROW()*0.00000001</f>
        <v>0.2400686</v>
      </c>
    </row>
    <row r="6861" customFormat="false" ht="15" hidden="false" customHeight="false" outlineLevel="0" collapsed="false">
      <c r="A6861" s="0" t="s">
        <v>5115</v>
      </c>
      <c r="B6861" s="0" t="s">
        <v>85</v>
      </c>
      <c r="C6861" s="0" t="n">
        <v>2005</v>
      </c>
      <c r="D6861" s="0" t="s">
        <v>34</v>
      </c>
      <c r="E6861" s="0" t="s">
        <v>91</v>
      </c>
      <c r="F6861" s="0" t="n">
        <v>0.17</v>
      </c>
      <c r="G6861" s="0" t="n">
        <v>0.06</v>
      </c>
      <c r="H6861" s="0" t="n">
        <v>0</v>
      </c>
      <c r="I6861" s="0" t="n">
        <v>0</v>
      </c>
      <c r="J6861" s="0" t="n">
        <v>0.24</v>
      </c>
      <c r="K6861" s="0" t="n">
        <v>64</v>
      </c>
      <c r="L6861" s="0" t="n">
        <v>5.4</v>
      </c>
      <c r="M6861" s="0" t="s">
        <v>36</v>
      </c>
      <c r="N6861" s="0" t="s">
        <v>35</v>
      </c>
      <c r="O6861" s="0" t="s">
        <v>67</v>
      </c>
      <c r="P6861" s="0" t="n">
        <f aca="false">IF(AND(OR(Dashboard!$B$5="All",D6861=Dashboard!$B$5),OR(Dashboard!$D$5="All",N6861=Dashboard!$D$5),OR(AND(C6861&lt;&gt;"",C6861&gt;=Dashboard!$F$5,C6861&lt;=Dashboard!$H$5),AND(C6861="",Dashboard!$F$5&lt;=1980,Dashboard!$H$5&gt;=2016))),1,0)</f>
        <v>1</v>
      </c>
      <c r="Q6861" s="0" t="n">
        <f aca="false">J6861*P6861+ROW()*0.00000001</f>
        <v>0.24006861</v>
      </c>
    </row>
    <row r="6862" customFormat="false" ht="15" hidden="false" customHeight="false" outlineLevel="0" collapsed="false">
      <c r="A6862" s="0" t="s">
        <v>4240</v>
      </c>
      <c r="B6862" s="0" t="s">
        <v>70</v>
      </c>
      <c r="D6862" s="0" t="s">
        <v>56</v>
      </c>
      <c r="E6862" s="0" t="s">
        <v>520</v>
      </c>
      <c r="F6862" s="0" t="n">
        <v>0.17</v>
      </c>
      <c r="G6862" s="0" t="n">
        <v>0.04</v>
      </c>
      <c r="H6862" s="0" t="n">
        <v>0.01</v>
      </c>
      <c r="I6862" s="0" t="n">
        <v>0.03</v>
      </c>
      <c r="J6862" s="0" t="n">
        <v>0.24</v>
      </c>
      <c r="K6862" s="0" t="n">
        <v>77</v>
      </c>
      <c r="L6862" s="0" t="n">
        <v>7.7</v>
      </c>
      <c r="M6862" s="0" t="s">
        <v>73</v>
      </c>
      <c r="N6862" s="0" t="s">
        <v>74</v>
      </c>
      <c r="O6862" s="0" t="s">
        <v>37</v>
      </c>
      <c r="P6862" s="0" t="n">
        <f aca="false">IF(AND(OR(Dashboard!$B$5="All",D6862=Dashboard!$B$5),OR(Dashboard!$D$5="All",N6862=Dashboard!$D$5),OR(AND(C6862&lt;&gt;"",C6862&gt;=Dashboard!$F$5,C6862&lt;=Dashboard!$H$5),AND(C6862="",Dashboard!$F$5&lt;=1980,Dashboard!$H$5&gt;=2016))),1,0)</f>
        <v>1</v>
      </c>
      <c r="Q6862" s="0" t="n">
        <f aca="false">J6862*P6862+ROW()*0.00000001</f>
        <v>0.24006862</v>
      </c>
    </row>
    <row r="6863" customFormat="false" ht="15" hidden="false" customHeight="false" outlineLevel="0" collapsed="false">
      <c r="A6863" s="0" t="s">
        <v>2944</v>
      </c>
      <c r="B6863" s="0" t="s">
        <v>152</v>
      </c>
      <c r="C6863" s="0" t="n">
        <v>2010</v>
      </c>
      <c r="D6863" s="0" t="s">
        <v>56</v>
      </c>
      <c r="E6863" s="0" t="s">
        <v>418</v>
      </c>
      <c r="F6863" s="0" t="n">
        <v>0</v>
      </c>
      <c r="G6863" s="0" t="n">
        <v>0.19</v>
      </c>
      <c r="H6863" s="0" t="n">
        <v>0</v>
      </c>
      <c r="I6863" s="0" t="n">
        <v>0.05</v>
      </c>
      <c r="J6863" s="0" t="n">
        <v>0.24</v>
      </c>
      <c r="K6863" s="0" t="n">
        <v>81</v>
      </c>
      <c r="L6863" s="0" t="n">
        <v>8.1</v>
      </c>
      <c r="M6863" s="0" t="s">
        <v>73</v>
      </c>
      <c r="N6863" s="0" t="s">
        <v>152</v>
      </c>
      <c r="O6863" s="0" t="s">
        <v>42</v>
      </c>
      <c r="P6863" s="0" t="n">
        <f aca="false">IF(AND(OR(Dashboard!$B$5="All",D6863=Dashboard!$B$5),OR(Dashboard!$D$5="All",N6863=Dashboard!$D$5),OR(AND(C6863&lt;&gt;"",C6863&gt;=Dashboard!$F$5,C6863&lt;=Dashboard!$H$5),AND(C6863="",Dashboard!$F$5&lt;=1980,Dashboard!$H$5&gt;=2016))),1,0)</f>
        <v>1</v>
      </c>
      <c r="Q6863" s="0" t="n">
        <f aca="false">J6863*P6863+ROW()*0.00000001</f>
        <v>0.24006863</v>
      </c>
    </row>
    <row r="6864" customFormat="false" ht="15" hidden="false" customHeight="false" outlineLevel="0" collapsed="false">
      <c r="A6864" s="0" t="s">
        <v>5116</v>
      </c>
      <c r="B6864" s="0" t="s">
        <v>85</v>
      </c>
      <c r="C6864" s="0" t="n">
        <v>2004</v>
      </c>
      <c r="D6864" s="0" t="s">
        <v>16</v>
      </c>
      <c r="E6864" s="0" t="s">
        <v>35</v>
      </c>
      <c r="F6864" s="0" t="n">
        <v>0</v>
      </c>
      <c r="G6864" s="0" t="n">
        <v>0</v>
      </c>
      <c r="H6864" s="0" t="n">
        <v>0.23</v>
      </c>
      <c r="I6864" s="0" t="n">
        <v>0.01</v>
      </c>
      <c r="J6864" s="0" t="n">
        <v>0.24</v>
      </c>
      <c r="N6864" s="0" t="s">
        <v>35</v>
      </c>
      <c r="P6864" s="0" t="n">
        <f aca="false">IF(AND(OR(Dashboard!$B$5="All",D6864=Dashboard!$B$5),OR(Dashboard!$D$5="All",N6864=Dashboard!$D$5),OR(AND(C6864&lt;&gt;"",C6864&gt;=Dashboard!$F$5,C6864&lt;=Dashboard!$H$5),AND(C6864="",Dashboard!$F$5&lt;=1980,Dashboard!$H$5&gt;=2016))),1,0)</f>
        <v>1</v>
      </c>
      <c r="Q6864" s="0" t="n">
        <f aca="false">J6864*P6864+ROW()*0.00000001</f>
        <v>0.24006864</v>
      </c>
    </row>
    <row r="6865" customFormat="false" ht="15" hidden="false" customHeight="false" outlineLevel="0" collapsed="false">
      <c r="A6865" s="0" t="s">
        <v>5117</v>
      </c>
      <c r="B6865" s="0" t="s">
        <v>117</v>
      </c>
      <c r="C6865" s="0" t="n">
        <v>1998</v>
      </c>
      <c r="D6865" s="0" t="s">
        <v>56</v>
      </c>
      <c r="E6865" s="0" t="s">
        <v>449</v>
      </c>
      <c r="F6865" s="0" t="n">
        <v>0.13</v>
      </c>
      <c r="G6865" s="0" t="n">
        <v>0.09</v>
      </c>
      <c r="H6865" s="0" t="n">
        <v>0</v>
      </c>
      <c r="I6865" s="0" t="n">
        <v>0.02</v>
      </c>
      <c r="J6865" s="0" t="n">
        <v>0.24</v>
      </c>
      <c r="N6865" s="0" t="s">
        <v>74</v>
      </c>
      <c r="P6865" s="0" t="n">
        <f aca="false">IF(AND(OR(Dashboard!$B$5="All",D6865=Dashboard!$B$5),OR(Dashboard!$D$5="All",N6865=Dashboard!$D$5),OR(AND(C6865&lt;&gt;"",C6865&gt;=Dashboard!$F$5,C6865&lt;=Dashboard!$H$5),AND(C6865="",Dashboard!$F$5&lt;=1980,Dashboard!$H$5&gt;=2016))),1,0)</f>
        <v>1</v>
      </c>
      <c r="Q6865" s="0" t="n">
        <f aca="false">J6865*P6865+ROW()*0.00000001</f>
        <v>0.24006865</v>
      </c>
    </row>
    <row r="6866" customFormat="false" ht="15" hidden="false" customHeight="false" outlineLevel="0" collapsed="false">
      <c r="A6866" s="0" t="s">
        <v>5118</v>
      </c>
      <c r="B6866" s="0" t="s">
        <v>50</v>
      </c>
      <c r="C6866" s="0" t="n">
        <v>2009</v>
      </c>
      <c r="D6866" s="0" t="s">
        <v>114</v>
      </c>
      <c r="E6866" s="0" t="s">
        <v>124</v>
      </c>
      <c r="F6866" s="0" t="n">
        <v>0.1</v>
      </c>
      <c r="G6866" s="0" t="n">
        <v>0.12</v>
      </c>
      <c r="H6866" s="0" t="n">
        <v>0</v>
      </c>
      <c r="I6866" s="0" t="n">
        <v>0.02</v>
      </c>
      <c r="J6866" s="0" t="n">
        <v>0.24</v>
      </c>
      <c r="M6866" s="0" t="s">
        <v>36</v>
      </c>
      <c r="N6866" s="0" t="s">
        <v>35</v>
      </c>
      <c r="P6866" s="0" t="n">
        <f aca="false">IF(AND(OR(Dashboard!$B$5="All",D6866=Dashboard!$B$5),OR(Dashboard!$D$5="All",N6866=Dashboard!$D$5),OR(AND(C6866&lt;&gt;"",C6866&gt;=Dashboard!$F$5,C6866&lt;=Dashboard!$H$5),AND(C6866="",Dashboard!$F$5&lt;=1980,Dashboard!$H$5&gt;=2016))),1,0)</f>
        <v>1</v>
      </c>
      <c r="Q6866" s="0" t="n">
        <f aca="false">J6866*P6866+ROW()*0.00000001</f>
        <v>0.24006866</v>
      </c>
    </row>
    <row r="6867" customFormat="false" ht="15" hidden="false" customHeight="false" outlineLevel="0" collapsed="false">
      <c r="A6867" s="0" t="s">
        <v>5119</v>
      </c>
      <c r="B6867" s="0" t="s">
        <v>76</v>
      </c>
      <c r="C6867" s="0" t="n">
        <v>2003</v>
      </c>
      <c r="D6867" s="0" t="s">
        <v>71</v>
      </c>
      <c r="E6867" s="0" t="s">
        <v>89</v>
      </c>
      <c r="F6867" s="0" t="n">
        <v>0</v>
      </c>
      <c r="G6867" s="0" t="n">
        <v>0</v>
      </c>
      <c r="H6867" s="0" t="n">
        <v>0.24</v>
      </c>
      <c r="I6867" s="0" t="n">
        <v>0</v>
      </c>
      <c r="J6867" s="0" t="n">
        <v>0.24</v>
      </c>
      <c r="N6867" s="0" t="s">
        <v>74</v>
      </c>
      <c r="P6867" s="0" t="n">
        <f aca="false">IF(AND(OR(Dashboard!$B$5="All",D6867=Dashboard!$B$5),OR(Dashboard!$D$5="All",N6867=Dashboard!$D$5),OR(AND(C6867&lt;&gt;"",C6867&gt;=Dashboard!$F$5,C6867&lt;=Dashboard!$H$5),AND(C6867="",Dashboard!$F$5&lt;=1980,Dashboard!$H$5&gt;=2016))),1,0)</f>
        <v>1</v>
      </c>
      <c r="Q6867" s="0" t="n">
        <f aca="false">J6867*P6867+ROW()*0.00000001</f>
        <v>0.24006867</v>
      </c>
    </row>
    <row r="6868" customFormat="false" ht="15" hidden="false" customHeight="false" outlineLevel="0" collapsed="false">
      <c r="A6868" s="0" t="s">
        <v>1620</v>
      </c>
      <c r="B6868" s="0" t="s">
        <v>64</v>
      </c>
      <c r="C6868" s="0" t="n">
        <v>2015</v>
      </c>
      <c r="D6868" s="0" t="s">
        <v>102</v>
      </c>
      <c r="E6868" s="0" t="s">
        <v>328</v>
      </c>
      <c r="F6868" s="0" t="n">
        <v>0.17</v>
      </c>
      <c r="G6868" s="0" t="n">
        <v>0.04</v>
      </c>
      <c r="H6868" s="0" t="n">
        <v>0</v>
      </c>
      <c r="I6868" s="0" t="n">
        <v>0.02</v>
      </c>
      <c r="J6868" s="0" t="n">
        <v>0.24</v>
      </c>
      <c r="L6868" s="0" t="n">
        <v>6.7</v>
      </c>
      <c r="M6868" s="0" t="s">
        <v>103</v>
      </c>
      <c r="N6868" s="0" t="s">
        <v>66</v>
      </c>
      <c r="P6868" s="0" t="n">
        <f aca="false">IF(AND(OR(Dashboard!$B$5="All",D6868=Dashboard!$B$5),OR(Dashboard!$D$5="All",N6868=Dashboard!$D$5),OR(AND(C6868&lt;&gt;"",C6868&gt;=Dashboard!$F$5,C6868&lt;=Dashboard!$H$5),AND(C6868="",Dashboard!$F$5&lt;=1980,Dashboard!$H$5&gt;=2016))),1,0)</f>
        <v>1</v>
      </c>
      <c r="Q6868" s="0" t="n">
        <f aca="false">J6868*P6868+ROW()*0.00000001</f>
        <v>0.24006868</v>
      </c>
    </row>
    <row r="6869" customFormat="false" ht="15" hidden="false" customHeight="false" outlineLevel="0" collapsed="false">
      <c r="A6869" s="0" t="s">
        <v>5120</v>
      </c>
      <c r="B6869" s="0" t="s">
        <v>164</v>
      </c>
      <c r="C6869" s="0" t="n">
        <v>2006</v>
      </c>
      <c r="D6869" s="0" t="s">
        <v>46</v>
      </c>
      <c r="E6869" s="0" t="s">
        <v>1259</v>
      </c>
      <c r="F6869" s="0" t="n">
        <v>0.15</v>
      </c>
      <c r="G6869" s="0" t="n">
        <v>0</v>
      </c>
      <c r="H6869" s="0" t="n">
        <v>0.07</v>
      </c>
      <c r="I6869" s="0" t="n">
        <v>0.01</v>
      </c>
      <c r="J6869" s="0" t="n">
        <v>0.24</v>
      </c>
      <c r="K6869" s="0" t="n">
        <v>53</v>
      </c>
      <c r="L6869" s="0" t="n">
        <v>6.3</v>
      </c>
      <c r="M6869" s="0" t="s">
        <v>125</v>
      </c>
      <c r="N6869" s="0" t="s">
        <v>74</v>
      </c>
      <c r="O6869" s="0" t="s">
        <v>53</v>
      </c>
      <c r="P6869" s="0" t="n">
        <f aca="false">IF(AND(OR(Dashboard!$B$5="All",D6869=Dashboard!$B$5),OR(Dashboard!$D$5="All",N6869=Dashboard!$D$5),OR(AND(C6869&lt;&gt;"",C6869&gt;=Dashboard!$F$5,C6869&lt;=Dashboard!$H$5),AND(C6869="",Dashboard!$F$5&lt;=1980,Dashboard!$H$5&gt;=2016))),1,0)</f>
        <v>1</v>
      </c>
      <c r="Q6869" s="0" t="n">
        <f aca="false">J6869*P6869+ROW()*0.00000001</f>
        <v>0.24006869</v>
      </c>
    </row>
    <row r="6870" customFormat="false" ht="15" hidden="false" customHeight="false" outlineLevel="0" collapsed="false">
      <c r="A6870" s="0" t="s">
        <v>2963</v>
      </c>
      <c r="B6870" s="0" t="s">
        <v>144</v>
      </c>
      <c r="C6870" s="0" t="n">
        <v>2003</v>
      </c>
      <c r="D6870" s="0" t="s">
        <v>16</v>
      </c>
      <c r="E6870" s="0" t="s">
        <v>293</v>
      </c>
      <c r="F6870" s="0" t="n">
        <v>0.18</v>
      </c>
      <c r="G6870" s="0" t="n">
        <v>0.05</v>
      </c>
      <c r="H6870" s="0" t="n">
        <v>0</v>
      </c>
      <c r="I6870" s="0" t="n">
        <v>0.01</v>
      </c>
      <c r="J6870" s="0" t="n">
        <v>0.24</v>
      </c>
      <c r="N6870" s="0" t="s">
        <v>66</v>
      </c>
      <c r="P6870" s="0" t="n">
        <f aca="false">IF(AND(OR(Dashboard!$B$5="All",D6870=Dashboard!$B$5),OR(Dashboard!$D$5="All",N6870=Dashboard!$D$5),OR(AND(C6870&lt;&gt;"",C6870&gt;=Dashboard!$F$5,C6870&lt;=Dashboard!$H$5),AND(C6870="",Dashboard!$F$5&lt;=1980,Dashboard!$H$5&gt;=2016))),1,0)</f>
        <v>1</v>
      </c>
      <c r="Q6870" s="0" t="n">
        <f aca="false">J6870*P6870+ROW()*0.00000001</f>
        <v>0.2400687</v>
      </c>
    </row>
    <row r="6871" customFormat="false" ht="15" hidden="false" customHeight="false" outlineLevel="0" collapsed="false">
      <c r="A6871" s="0" t="s">
        <v>5121</v>
      </c>
      <c r="B6871" s="0" t="s">
        <v>94</v>
      </c>
      <c r="C6871" s="0" t="n">
        <v>2016</v>
      </c>
      <c r="D6871" s="0" t="s">
        <v>56</v>
      </c>
      <c r="E6871" s="0" t="s">
        <v>91</v>
      </c>
      <c r="F6871" s="0" t="n">
        <v>0.05</v>
      </c>
      <c r="G6871" s="0" t="n">
        <v>0.15</v>
      </c>
      <c r="H6871" s="0" t="n">
        <v>0</v>
      </c>
      <c r="I6871" s="0" t="n">
        <v>0.04</v>
      </c>
      <c r="J6871" s="0" t="n">
        <v>0.24</v>
      </c>
      <c r="L6871" s="0" t="n">
        <v>8.1</v>
      </c>
      <c r="M6871" s="0" t="s">
        <v>103</v>
      </c>
      <c r="N6871" s="0" t="s">
        <v>74</v>
      </c>
      <c r="P6871" s="0" t="n">
        <f aca="false">IF(AND(OR(Dashboard!$B$5="All",D6871=Dashboard!$B$5),OR(Dashboard!$D$5="All",N6871=Dashboard!$D$5),OR(AND(C6871&lt;&gt;"",C6871&gt;=Dashboard!$F$5,C6871&lt;=Dashboard!$H$5),AND(C6871="",Dashboard!$F$5&lt;=1980,Dashboard!$H$5&gt;=2016))),1,0)</f>
        <v>1</v>
      </c>
      <c r="Q6871" s="0" t="n">
        <f aca="false">J6871*P6871+ROW()*0.00000001</f>
        <v>0.24006871</v>
      </c>
    </row>
    <row r="6872" customFormat="false" ht="15" hidden="false" customHeight="false" outlineLevel="0" collapsed="false">
      <c r="A6872" s="0" t="s">
        <v>201</v>
      </c>
      <c r="B6872" s="0" t="s">
        <v>97</v>
      </c>
      <c r="C6872" s="0" t="n">
        <v>2013</v>
      </c>
      <c r="D6872" s="0" t="s">
        <v>34</v>
      </c>
      <c r="E6872" s="0" t="s">
        <v>142</v>
      </c>
      <c r="F6872" s="0" t="n">
        <v>0</v>
      </c>
      <c r="G6872" s="0" t="n">
        <v>0.22</v>
      </c>
      <c r="H6872" s="0" t="n">
        <v>0</v>
      </c>
      <c r="I6872" s="0" t="n">
        <v>0.01</v>
      </c>
      <c r="J6872" s="0" t="n">
        <v>0.24</v>
      </c>
      <c r="N6872" s="0" t="s">
        <v>35</v>
      </c>
      <c r="P6872" s="0" t="n">
        <f aca="false">IF(AND(OR(Dashboard!$B$5="All",D6872=Dashboard!$B$5),OR(Dashboard!$D$5="All",N6872=Dashboard!$D$5),OR(AND(C6872&lt;&gt;"",C6872&gt;=Dashboard!$F$5,C6872&lt;=Dashboard!$H$5),AND(C6872="",Dashboard!$F$5&lt;=1980,Dashboard!$H$5&gt;=2016))),1,0)</f>
        <v>1</v>
      </c>
      <c r="Q6872" s="0" t="n">
        <f aca="false">J6872*P6872+ROW()*0.00000001</f>
        <v>0.24006872</v>
      </c>
    </row>
    <row r="6873" customFormat="false" ht="15" hidden="false" customHeight="false" outlineLevel="0" collapsed="false">
      <c r="A6873" s="0" t="s">
        <v>5122</v>
      </c>
      <c r="B6873" s="0" t="s">
        <v>76</v>
      </c>
      <c r="C6873" s="0" t="n">
        <v>2008</v>
      </c>
      <c r="D6873" s="0" t="s">
        <v>58</v>
      </c>
      <c r="E6873" s="0" t="s">
        <v>220</v>
      </c>
      <c r="F6873" s="0" t="n">
        <v>0.12</v>
      </c>
      <c r="G6873" s="0" t="n">
        <v>0.09</v>
      </c>
      <c r="H6873" s="0" t="n">
        <v>0</v>
      </c>
      <c r="I6873" s="0" t="n">
        <v>0.03</v>
      </c>
      <c r="J6873" s="0" t="n">
        <v>0.24</v>
      </c>
      <c r="K6873" s="0" t="n">
        <v>61</v>
      </c>
      <c r="M6873" s="0" t="s">
        <v>36</v>
      </c>
      <c r="N6873" s="0" t="s">
        <v>74</v>
      </c>
      <c r="O6873" s="0" t="s">
        <v>67</v>
      </c>
      <c r="P6873" s="0" t="n">
        <f aca="false">IF(AND(OR(Dashboard!$B$5="All",D6873=Dashboard!$B$5),OR(Dashboard!$D$5="All",N6873=Dashboard!$D$5),OR(AND(C6873&lt;&gt;"",C6873&gt;=Dashboard!$F$5,C6873&lt;=Dashboard!$H$5),AND(C6873="",Dashboard!$F$5&lt;=1980,Dashboard!$H$5&gt;=2016))),1,0)</f>
        <v>1</v>
      </c>
      <c r="Q6873" s="0" t="n">
        <f aca="false">J6873*P6873+ROW()*0.00000001</f>
        <v>0.24006873</v>
      </c>
    </row>
    <row r="6874" customFormat="false" ht="15" hidden="false" customHeight="false" outlineLevel="0" collapsed="false">
      <c r="A6874" s="0" t="s">
        <v>2823</v>
      </c>
      <c r="B6874" s="0" t="s">
        <v>50</v>
      </c>
      <c r="C6874" s="0" t="n">
        <v>2008</v>
      </c>
      <c r="D6874" s="0" t="s">
        <v>71</v>
      </c>
      <c r="E6874" s="0" t="s">
        <v>154</v>
      </c>
      <c r="F6874" s="0" t="n">
        <v>0.22</v>
      </c>
      <c r="G6874" s="0" t="n">
        <v>0</v>
      </c>
      <c r="H6874" s="0" t="n">
        <v>0</v>
      </c>
      <c r="I6874" s="0" t="n">
        <v>0.02</v>
      </c>
      <c r="J6874" s="0" t="n">
        <v>0.24</v>
      </c>
      <c r="K6874" s="0" t="n">
        <v>50</v>
      </c>
      <c r="M6874" s="0" t="s">
        <v>125</v>
      </c>
      <c r="N6874" s="0" t="s">
        <v>35</v>
      </c>
      <c r="O6874" s="0" t="s">
        <v>177</v>
      </c>
      <c r="P6874" s="0" t="n">
        <f aca="false">IF(AND(OR(Dashboard!$B$5="All",D6874=Dashboard!$B$5),OR(Dashboard!$D$5="All",N6874=Dashboard!$D$5),OR(AND(C6874&lt;&gt;"",C6874&gt;=Dashboard!$F$5,C6874&lt;=Dashboard!$H$5),AND(C6874="",Dashboard!$F$5&lt;=1980,Dashboard!$H$5&gt;=2016))),1,0)</f>
        <v>1</v>
      </c>
      <c r="Q6874" s="0" t="n">
        <f aca="false">J6874*P6874+ROW()*0.00000001</f>
        <v>0.24006874</v>
      </c>
    </row>
    <row r="6875" customFormat="false" ht="15" hidden="false" customHeight="false" outlineLevel="0" collapsed="false">
      <c r="A6875" s="0" t="s">
        <v>4194</v>
      </c>
      <c r="B6875" s="0" t="s">
        <v>64</v>
      </c>
      <c r="C6875" s="0" t="n">
        <v>2011</v>
      </c>
      <c r="D6875" s="0" t="s">
        <v>71</v>
      </c>
      <c r="E6875" s="0" t="s">
        <v>124</v>
      </c>
      <c r="F6875" s="0" t="n">
        <v>0.07</v>
      </c>
      <c r="G6875" s="0" t="n">
        <v>0.13</v>
      </c>
      <c r="H6875" s="0" t="n">
        <v>0</v>
      </c>
      <c r="I6875" s="0" t="n">
        <v>0.03</v>
      </c>
      <c r="J6875" s="0" t="n">
        <v>0.24</v>
      </c>
      <c r="K6875" s="0" t="n">
        <v>63</v>
      </c>
      <c r="L6875" s="0" t="n">
        <v>6.1</v>
      </c>
      <c r="M6875" s="0" t="s">
        <v>125</v>
      </c>
      <c r="N6875" s="0" t="s">
        <v>66</v>
      </c>
      <c r="O6875" s="0" t="s">
        <v>67</v>
      </c>
      <c r="P6875" s="0" t="n">
        <f aca="false">IF(AND(OR(Dashboard!$B$5="All",D6875=Dashboard!$B$5),OR(Dashboard!$D$5="All",N6875=Dashboard!$D$5),OR(AND(C6875&lt;&gt;"",C6875&gt;=Dashboard!$F$5,C6875&lt;=Dashboard!$H$5),AND(C6875="",Dashboard!$F$5&lt;=1980,Dashboard!$H$5&gt;=2016))),1,0)</f>
        <v>1</v>
      </c>
      <c r="Q6875" s="0" t="n">
        <f aca="false">J6875*P6875+ROW()*0.00000001</f>
        <v>0.24006875</v>
      </c>
    </row>
    <row r="6876" customFormat="false" ht="15" hidden="false" customHeight="false" outlineLevel="0" collapsed="false">
      <c r="A6876" s="0" t="s">
        <v>5123</v>
      </c>
      <c r="B6876" s="0" t="s">
        <v>159</v>
      </c>
      <c r="C6876" s="0" t="n">
        <v>1980</v>
      </c>
      <c r="D6876" s="0" t="s">
        <v>52</v>
      </c>
      <c r="E6876" s="0" t="s">
        <v>160</v>
      </c>
      <c r="F6876" s="0" t="n">
        <v>0.22</v>
      </c>
      <c r="G6876" s="0" t="n">
        <v>0.01</v>
      </c>
      <c r="H6876" s="0" t="n">
        <v>0</v>
      </c>
      <c r="I6876" s="0" t="n">
        <v>0</v>
      </c>
      <c r="J6876" s="0" t="n">
        <v>0.24</v>
      </c>
      <c r="N6876" s="0" t="s">
        <v>161</v>
      </c>
      <c r="P6876" s="0" t="n">
        <f aca="false">IF(AND(OR(Dashboard!$B$5="All",D6876=Dashboard!$B$5),OR(Dashboard!$D$5="All",N6876=Dashboard!$D$5),OR(AND(C6876&lt;&gt;"",C6876&gt;=Dashboard!$F$5,C6876&lt;=Dashboard!$H$5),AND(C6876="",Dashboard!$F$5&lt;=1980,Dashboard!$H$5&gt;=2016))),1,0)</f>
        <v>1</v>
      </c>
      <c r="Q6876" s="0" t="n">
        <f aca="false">J6876*P6876+ROW()*0.00000001</f>
        <v>0.24006876</v>
      </c>
    </row>
    <row r="6877" customFormat="false" ht="15" hidden="false" customHeight="false" outlineLevel="0" collapsed="false">
      <c r="A6877" s="0" t="s">
        <v>5124</v>
      </c>
      <c r="B6877" s="0" t="s">
        <v>78</v>
      </c>
      <c r="C6877" s="0" t="n">
        <v>1996</v>
      </c>
      <c r="D6877" s="0" t="s">
        <v>46</v>
      </c>
      <c r="E6877" s="0" t="s">
        <v>157</v>
      </c>
      <c r="F6877" s="0" t="n">
        <v>0</v>
      </c>
      <c r="G6877" s="0" t="n">
        <v>0</v>
      </c>
      <c r="H6877" s="0" t="n">
        <v>0.24</v>
      </c>
      <c r="I6877" s="0" t="n">
        <v>0</v>
      </c>
      <c r="J6877" s="0" t="n">
        <v>0.24</v>
      </c>
      <c r="N6877" s="0" t="s">
        <v>35</v>
      </c>
      <c r="P6877" s="0" t="n">
        <f aca="false">IF(AND(OR(Dashboard!$B$5="All",D6877=Dashboard!$B$5),OR(Dashboard!$D$5="All",N6877=Dashboard!$D$5),OR(AND(C6877&lt;&gt;"",C6877&gt;=Dashboard!$F$5,C6877&lt;=Dashboard!$H$5),AND(C6877="",Dashboard!$F$5&lt;=1980,Dashboard!$H$5&gt;=2016))),1,0)</f>
        <v>1</v>
      </c>
      <c r="Q6877" s="0" t="n">
        <f aca="false">J6877*P6877+ROW()*0.00000001</f>
        <v>0.24006877</v>
      </c>
    </row>
    <row r="6878" customFormat="false" ht="15" hidden="false" customHeight="false" outlineLevel="0" collapsed="false">
      <c r="A6878" s="0" t="s">
        <v>5125</v>
      </c>
      <c r="B6878" s="0" t="s">
        <v>97</v>
      </c>
      <c r="C6878" s="0" t="n">
        <v>2015</v>
      </c>
      <c r="D6878" s="0" t="s">
        <v>46</v>
      </c>
      <c r="E6878" s="0" t="s">
        <v>2334</v>
      </c>
      <c r="F6878" s="0" t="n">
        <v>0.09</v>
      </c>
      <c r="G6878" s="0" t="n">
        <v>0.01</v>
      </c>
      <c r="H6878" s="0" t="n">
        <v>0.13</v>
      </c>
      <c r="I6878" s="0" t="n">
        <v>0.01</v>
      </c>
      <c r="J6878" s="0" t="n">
        <v>0.24</v>
      </c>
      <c r="K6878" s="0" t="n">
        <v>77</v>
      </c>
      <c r="L6878" s="0" t="n">
        <v>7.9</v>
      </c>
      <c r="M6878" s="0" t="s">
        <v>125</v>
      </c>
      <c r="N6878" s="0" t="s">
        <v>35</v>
      </c>
      <c r="O6878" s="0" t="s">
        <v>37</v>
      </c>
      <c r="P6878" s="0" t="n">
        <f aca="false">IF(AND(OR(Dashboard!$B$5="All",D6878=Dashboard!$B$5),OR(Dashboard!$D$5="All",N6878=Dashboard!$D$5),OR(AND(C6878&lt;&gt;"",C6878&gt;=Dashboard!$F$5,C6878&lt;=Dashboard!$H$5),AND(C6878="",Dashboard!$F$5&lt;=1980,Dashboard!$H$5&gt;=2016))),1,0)</f>
        <v>1</v>
      </c>
      <c r="Q6878" s="0" t="n">
        <f aca="false">J6878*P6878+ROW()*0.00000001</f>
        <v>0.24006878</v>
      </c>
    </row>
    <row r="6879" customFormat="false" ht="15" hidden="false" customHeight="false" outlineLevel="0" collapsed="false">
      <c r="A6879" s="0" t="s">
        <v>5126</v>
      </c>
      <c r="B6879" s="0" t="s">
        <v>172</v>
      </c>
      <c r="C6879" s="0" t="n">
        <v>2013</v>
      </c>
      <c r="D6879" s="0" t="s">
        <v>52</v>
      </c>
      <c r="E6879" s="0" t="s">
        <v>560</v>
      </c>
      <c r="F6879" s="0" t="n">
        <v>0.17</v>
      </c>
      <c r="G6879" s="0" t="n">
        <v>0.05</v>
      </c>
      <c r="H6879" s="0" t="n">
        <v>0</v>
      </c>
      <c r="I6879" s="0" t="n">
        <v>0.02</v>
      </c>
      <c r="J6879" s="0" t="n">
        <v>0.24</v>
      </c>
      <c r="K6879" s="0" t="n">
        <v>73</v>
      </c>
      <c r="L6879" s="0" t="n">
        <v>6.2</v>
      </c>
      <c r="M6879" s="0" t="s">
        <v>36</v>
      </c>
      <c r="N6879" s="0" t="s">
        <v>66</v>
      </c>
      <c r="O6879" s="0" t="s">
        <v>37</v>
      </c>
      <c r="P6879" s="0" t="n">
        <f aca="false">IF(AND(OR(Dashboard!$B$5="All",D6879=Dashboard!$B$5),OR(Dashboard!$D$5="All",N6879=Dashboard!$D$5),OR(AND(C6879&lt;&gt;"",C6879&gt;=Dashboard!$F$5,C6879&lt;=Dashboard!$H$5),AND(C6879="",Dashboard!$F$5&lt;=1980,Dashboard!$H$5&gt;=2016))),1,0)</f>
        <v>1</v>
      </c>
      <c r="Q6879" s="0" t="n">
        <f aca="false">J6879*P6879+ROW()*0.00000001</f>
        <v>0.24006879</v>
      </c>
    </row>
    <row r="6880" customFormat="false" ht="15" hidden="false" customHeight="false" outlineLevel="0" collapsed="false">
      <c r="A6880" s="0" t="s">
        <v>5127</v>
      </c>
      <c r="B6880" s="0" t="s">
        <v>50</v>
      </c>
      <c r="C6880" s="0" t="n">
        <v>2007</v>
      </c>
      <c r="D6880" s="0" t="s">
        <v>46</v>
      </c>
      <c r="E6880" s="0" t="s">
        <v>1259</v>
      </c>
      <c r="F6880" s="0" t="n">
        <v>0.16</v>
      </c>
      <c r="G6880" s="0" t="n">
        <v>0</v>
      </c>
      <c r="H6880" s="0" t="n">
        <v>0.06</v>
      </c>
      <c r="I6880" s="0" t="n">
        <v>0.01</v>
      </c>
      <c r="J6880" s="0" t="n">
        <v>0.24</v>
      </c>
      <c r="K6880" s="0" t="n">
        <v>70</v>
      </c>
      <c r="L6880" s="0" t="n">
        <v>7</v>
      </c>
      <c r="M6880" s="0" t="s">
        <v>103</v>
      </c>
      <c r="N6880" s="0" t="s">
        <v>35</v>
      </c>
      <c r="O6880" s="0" t="s">
        <v>67</v>
      </c>
      <c r="P6880" s="0" t="n">
        <f aca="false">IF(AND(OR(Dashboard!$B$5="All",D6880=Dashboard!$B$5),OR(Dashboard!$D$5="All",N6880=Dashboard!$D$5),OR(AND(C6880&lt;&gt;"",C6880&gt;=Dashboard!$F$5,C6880&lt;=Dashboard!$H$5),AND(C6880="",Dashboard!$F$5&lt;=1980,Dashboard!$H$5&gt;=2016))),1,0)</f>
        <v>1</v>
      </c>
      <c r="Q6880" s="0" t="n">
        <f aca="false">J6880*P6880+ROW()*0.00000001</f>
        <v>0.2400688</v>
      </c>
    </row>
    <row r="6881" customFormat="false" ht="15" hidden="false" customHeight="false" outlineLevel="0" collapsed="false">
      <c r="A6881" s="0" t="s">
        <v>5128</v>
      </c>
      <c r="B6881" s="0" t="s">
        <v>33</v>
      </c>
      <c r="C6881" s="0" t="n">
        <v>2008</v>
      </c>
      <c r="D6881" s="0" t="s">
        <v>52</v>
      </c>
      <c r="E6881" s="0" t="s">
        <v>142</v>
      </c>
      <c r="F6881" s="0" t="n">
        <v>0.2</v>
      </c>
      <c r="G6881" s="0" t="n">
        <v>0.02</v>
      </c>
      <c r="H6881" s="0" t="n">
        <v>0</v>
      </c>
      <c r="I6881" s="0" t="n">
        <v>0.02</v>
      </c>
      <c r="J6881" s="0" t="n">
        <v>0.24</v>
      </c>
      <c r="L6881" s="0" t="n">
        <v>8.6</v>
      </c>
      <c r="M6881" s="0" t="s">
        <v>125</v>
      </c>
      <c r="N6881" s="0" t="s">
        <v>35</v>
      </c>
      <c r="P6881" s="0" t="n">
        <f aca="false">IF(AND(OR(Dashboard!$B$5="All",D6881=Dashboard!$B$5),OR(Dashboard!$D$5="All",N6881=Dashboard!$D$5),OR(AND(C6881&lt;&gt;"",C6881&gt;=Dashboard!$F$5,C6881&lt;=Dashboard!$H$5),AND(C6881="",Dashboard!$F$5&lt;=1980,Dashboard!$H$5&gt;=2016))),1,0)</f>
        <v>1</v>
      </c>
      <c r="Q6881" s="0" t="n">
        <f aca="false">J6881*P6881+ROW()*0.00000001</f>
        <v>0.24006881</v>
      </c>
    </row>
    <row r="6882" customFormat="false" ht="15" hidden="false" customHeight="false" outlineLevel="0" collapsed="false">
      <c r="A6882" s="0" t="s">
        <v>5129</v>
      </c>
      <c r="B6882" s="0" t="s">
        <v>144</v>
      </c>
      <c r="C6882" s="0" t="n">
        <v>2001</v>
      </c>
      <c r="D6882" s="0" t="s">
        <v>41</v>
      </c>
      <c r="E6882" s="0" t="s">
        <v>4272</v>
      </c>
      <c r="F6882" s="0" t="n">
        <v>0.18</v>
      </c>
      <c r="G6882" s="0" t="n">
        <v>0.05</v>
      </c>
      <c r="H6882" s="0" t="n">
        <v>0</v>
      </c>
      <c r="I6882" s="0" t="n">
        <v>0.01</v>
      </c>
      <c r="J6882" s="0" t="n">
        <v>0.24</v>
      </c>
      <c r="K6882" s="0" t="n">
        <v>59</v>
      </c>
      <c r="L6882" s="0" t="n">
        <v>6.2</v>
      </c>
      <c r="M6882" s="0" t="s">
        <v>36</v>
      </c>
      <c r="N6882" s="0" t="s">
        <v>66</v>
      </c>
      <c r="O6882" s="0" t="s">
        <v>53</v>
      </c>
      <c r="P6882" s="0" t="n">
        <f aca="false">IF(AND(OR(Dashboard!$B$5="All",D6882=Dashboard!$B$5),OR(Dashboard!$D$5="All",N6882=Dashboard!$D$5),OR(AND(C6882&lt;&gt;"",C6882&gt;=Dashboard!$F$5,C6882&lt;=Dashboard!$H$5),AND(C6882="",Dashboard!$F$5&lt;=1980,Dashboard!$H$5&gt;=2016))),1,0)</f>
        <v>1</v>
      </c>
      <c r="Q6882" s="0" t="n">
        <f aca="false">J6882*P6882+ROW()*0.00000001</f>
        <v>0.24006882</v>
      </c>
    </row>
    <row r="6883" customFormat="false" ht="15" hidden="false" customHeight="false" outlineLevel="0" collapsed="false">
      <c r="A6883" s="0" t="s">
        <v>2580</v>
      </c>
      <c r="B6883" s="0" t="s">
        <v>50</v>
      </c>
      <c r="C6883" s="0" t="n">
        <v>2007</v>
      </c>
      <c r="D6883" s="0" t="s">
        <v>41</v>
      </c>
      <c r="E6883" s="0" t="s">
        <v>418</v>
      </c>
      <c r="F6883" s="0" t="n">
        <v>0.22</v>
      </c>
      <c r="G6883" s="0" t="n">
        <v>0</v>
      </c>
      <c r="H6883" s="0" t="n">
        <v>0</v>
      </c>
      <c r="I6883" s="0" t="n">
        <v>0.02</v>
      </c>
      <c r="J6883" s="0" t="n">
        <v>0.24</v>
      </c>
      <c r="K6883" s="0" t="n">
        <v>72</v>
      </c>
      <c r="M6883" s="0" t="s">
        <v>103</v>
      </c>
      <c r="N6883" s="0" t="s">
        <v>35</v>
      </c>
      <c r="O6883" s="0" t="s">
        <v>37</v>
      </c>
      <c r="P6883" s="0" t="n">
        <f aca="false">IF(AND(OR(Dashboard!$B$5="All",D6883=Dashboard!$B$5),OR(Dashboard!$D$5="All",N6883=Dashboard!$D$5),OR(AND(C6883&lt;&gt;"",C6883&gt;=Dashboard!$F$5,C6883&lt;=Dashboard!$H$5),AND(C6883="",Dashboard!$F$5&lt;=1980,Dashboard!$H$5&gt;=2016))),1,0)</f>
        <v>1</v>
      </c>
      <c r="Q6883" s="0" t="n">
        <f aca="false">J6883*P6883+ROW()*0.00000001</f>
        <v>0.24006883</v>
      </c>
    </row>
    <row r="6884" customFormat="false" ht="15" hidden="false" customHeight="false" outlineLevel="0" collapsed="false">
      <c r="A6884" s="0" t="s">
        <v>5130</v>
      </c>
      <c r="B6884" s="0" t="s">
        <v>117</v>
      </c>
      <c r="C6884" s="0" t="n">
        <v>2002</v>
      </c>
      <c r="D6884" s="0" t="s">
        <v>41</v>
      </c>
      <c r="E6884" s="0" t="s">
        <v>3209</v>
      </c>
      <c r="F6884" s="0" t="n">
        <v>0.13</v>
      </c>
      <c r="G6884" s="0" t="n">
        <v>0.09</v>
      </c>
      <c r="H6884" s="0" t="n">
        <v>0</v>
      </c>
      <c r="I6884" s="0" t="n">
        <v>0.02</v>
      </c>
      <c r="J6884" s="0" t="n">
        <v>0.24</v>
      </c>
      <c r="N6884" s="0" t="s">
        <v>74</v>
      </c>
      <c r="P6884" s="0" t="n">
        <f aca="false">IF(AND(OR(Dashboard!$B$5="All",D6884=Dashboard!$B$5),OR(Dashboard!$D$5="All",N6884=Dashboard!$D$5),OR(AND(C6884&lt;&gt;"",C6884&gt;=Dashboard!$F$5,C6884&lt;=Dashboard!$H$5),AND(C6884="",Dashboard!$F$5&lt;=1980,Dashboard!$H$5&gt;=2016))),1,0)</f>
        <v>1</v>
      </c>
      <c r="Q6884" s="0" t="n">
        <f aca="false">J6884*P6884+ROW()*0.00000001</f>
        <v>0.24006884</v>
      </c>
    </row>
    <row r="6885" customFormat="false" ht="15" hidden="false" customHeight="false" outlineLevel="0" collapsed="false">
      <c r="A6885" s="0" t="s">
        <v>5131</v>
      </c>
      <c r="B6885" s="0" t="s">
        <v>50</v>
      </c>
      <c r="C6885" s="0" t="n">
        <v>2008</v>
      </c>
      <c r="D6885" s="0" t="s">
        <v>48</v>
      </c>
      <c r="E6885" s="0" t="s">
        <v>1259</v>
      </c>
      <c r="F6885" s="0" t="n">
        <v>0.05</v>
      </c>
      <c r="G6885" s="0" t="n">
        <v>0.15</v>
      </c>
      <c r="H6885" s="0" t="n">
        <v>0</v>
      </c>
      <c r="I6885" s="0" t="n">
        <v>0.03</v>
      </c>
      <c r="J6885" s="0" t="n">
        <v>0.24</v>
      </c>
      <c r="K6885" s="0" t="n">
        <v>63</v>
      </c>
      <c r="M6885" s="0" t="s">
        <v>36</v>
      </c>
      <c r="N6885" s="0" t="s">
        <v>35</v>
      </c>
      <c r="O6885" s="0" t="s">
        <v>67</v>
      </c>
      <c r="P6885" s="0" t="n">
        <f aca="false">IF(AND(OR(Dashboard!$B$5="All",D6885=Dashboard!$B$5),OR(Dashboard!$D$5="All",N6885=Dashboard!$D$5),OR(AND(C6885&lt;&gt;"",C6885&gt;=Dashboard!$F$5,C6885&lt;=Dashboard!$H$5),AND(C6885="",Dashboard!$F$5&lt;=1980,Dashboard!$H$5&gt;=2016))),1,0)</f>
        <v>1</v>
      </c>
      <c r="Q6885" s="0" t="n">
        <f aca="false">J6885*P6885+ROW()*0.00000001</f>
        <v>0.24006885</v>
      </c>
    </row>
    <row r="6886" customFormat="false" ht="15" hidden="false" customHeight="false" outlineLevel="0" collapsed="false">
      <c r="A6886" s="0" t="s">
        <v>703</v>
      </c>
      <c r="B6886" s="0" t="s">
        <v>85</v>
      </c>
      <c r="C6886" s="0" t="n">
        <v>2004</v>
      </c>
      <c r="D6886" s="0" t="s">
        <v>71</v>
      </c>
      <c r="E6886" s="0" t="s">
        <v>72</v>
      </c>
      <c r="F6886" s="0" t="n">
        <v>0.17</v>
      </c>
      <c r="G6886" s="0" t="n">
        <v>0.06</v>
      </c>
      <c r="H6886" s="0" t="n">
        <v>0</v>
      </c>
      <c r="I6886" s="0" t="n">
        <v>0</v>
      </c>
      <c r="J6886" s="0" t="n">
        <v>0.24</v>
      </c>
      <c r="K6886" s="0" t="n">
        <v>68</v>
      </c>
      <c r="L6886" s="0" t="n">
        <v>7.1</v>
      </c>
      <c r="M6886" s="0" t="s">
        <v>73</v>
      </c>
      <c r="N6886" s="0" t="s">
        <v>35</v>
      </c>
      <c r="O6886" s="0" t="s">
        <v>67</v>
      </c>
      <c r="P6886" s="0" t="n">
        <f aca="false">IF(AND(OR(Dashboard!$B$5="All",D6886=Dashboard!$B$5),OR(Dashboard!$D$5="All",N6886=Dashboard!$D$5),OR(AND(C6886&lt;&gt;"",C6886&gt;=Dashboard!$F$5,C6886&lt;=Dashboard!$H$5),AND(C6886="",Dashboard!$F$5&lt;=1980,Dashboard!$H$5&gt;=2016))),1,0)</f>
        <v>1</v>
      </c>
      <c r="Q6886" s="0" t="n">
        <f aca="false">J6886*P6886+ROW()*0.00000001</f>
        <v>0.24006886</v>
      </c>
    </row>
    <row r="6887" customFormat="false" ht="15" hidden="false" customHeight="false" outlineLevel="0" collapsed="false">
      <c r="A6887" s="0" t="s">
        <v>5132</v>
      </c>
      <c r="B6887" s="0" t="s">
        <v>50</v>
      </c>
      <c r="C6887" s="0" t="n">
        <v>2008</v>
      </c>
      <c r="D6887" s="0" t="s">
        <v>46</v>
      </c>
      <c r="E6887" s="0" t="s">
        <v>1259</v>
      </c>
      <c r="F6887" s="0" t="n">
        <v>0.11</v>
      </c>
      <c r="G6887" s="0" t="n">
        <v>0</v>
      </c>
      <c r="H6887" s="0" t="n">
        <v>0.12</v>
      </c>
      <c r="I6887" s="0" t="n">
        <v>0.01</v>
      </c>
      <c r="J6887" s="0" t="n">
        <v>0.24</v>
      </c>
      <c r="K6887" s="0" t="n">
        <v>71</v>
      </c>
      <c r="L6887" s="0" t="n">
        <v>7.4</v>
      </c>
      <c r="M6887" s="0" t="s">
        <v>125</v>
      </c>
      <c r="N6887" s="0" t="s">
        <v>35</v>
      </c>
      <c r="O6887" s="0" t="s">
        <v>37</v>
      </c>
      <c r="P6887" s="0" t="n">
        <f aca="false">IF(AND(OR(Dashboard!$B$5="All",D6887=Dashboard!$B$5),OR(Dashboard!$D$5="All",N6887=Dashboard!$D$5),OR(AND(C6887&lt;&gt;"",C6887&gt;=Dashboard!$F$5,C6887&lt;=Dashboard!$H$5),AND(C6887="",Dashboard!$F$5&lt;=1980,Dashboard!$H$5&gt;=2016))),1,0)</f>
        <v>1</v>
      </c>
      <c r="Q6887" s="0" t="n">
        <f aca="false">J6887*P6887+ROW()*0.00000001</f>
        <v>0.24006887</v>
      </c>
    </row>
    <row r="6888" customFormat="false" ht="15" hidden="false" customHeight="false" outlineLevel="0" collapsed="false">
      <c r="A6888" s="0" t="s">
        <v>5133</v>
      </c>
      <c r="B6888" s="0" t="s">
        <v>85</v>
      </c>
      <c r="C6888" s="0" t="n">
        <v>2004</v>
      </c>
      <c r="D6888" s="0" t="s">
        <v>114</v>
      </c>
      <c r="E6888" s="0" t="s">
        <v>1894</v>
      </c>
      <c r="F6888" s="0" t="n">
        <v>0.17</v>
      </c>
      <c r="G6888" s="0" t="n">
        <v>0.06</v>
      </c>
      <c r="H6888" s="0" t="n">
        <v>0</v>
      </c>
      <c r="I6888" s="0" t="n">
        <v>0</v>
      </c>
      <c r="J6888" s="0" t="n">
        <v>0.24</v>
      </c>
      <c r="N6888" s="0" t="s">
        <v>35</v>
      </c>
      <c r="P6888" s="0" t="n">
        <f aca="false">IF(AND(OR(Dashboard!$B$5="All",D6888=Dashboard!$B$5),OR(Dashboard!$D$5="All",N6888=Dashboard!$D$5),OR(AND(C6888&lt;&gt;"",C6888&gt;=Dashboard!$F$5,C6888&lt;=Dashboard!$H$5),AND(C6888="",Dashboard!$F$5&lt;=1980,Dashboard!$H$5&gt;=2016))),1,0)</f>
        <v>1</v>
      </c>
      <c r="Q6888" s="0" t="n">
        <f aca="false">J6888*P6888+ROW()*0.00000001</f>
        <v>0.24006888</v>
      </c>
    </row>
    <row r="6889" customFormat="false" ht="15" hidden="false" customHeight="false" outlineLevel="0" collapsed="false">
      <c r="A6889" s="0" t="s">
        <v>5134</v>
      </c>
      <c r="B6889" s="0" t="s">
        <v>70</v>
      </c>
      <c r="C6889" s="0" t="n">
        <v>2013</v>
      </c>
      <c r="D6889" s="0" t="s">
        <v>71</v>
      </c>
      <c r="E6889" s="0" t="s">
        <v>328</v>
      </c>
      <c r="F6889" s="0" t="n">
        <v>0.1</v>
      </c>
      <c r="G6889" s="0" t="n">
        <v>0.1</v>
      </c>
      <c r="H6889" s="0" t="n">
        <v>0</v>
      </c>
      <c r="I6889" s="0" t="n">
        <v>0.04</v>
      </c>
      <c r="J6889" s="0" t="n">
        <v>0.24</v>
      </c>
      <c r="N6889" s="0" t="s">
        <v>74</v>
      </c>
      <c r="P6889" s="0" t="n">
        <f aca="false">IF(AND(OR(Dashboard!$B$5="All",D6889=Dashboard!$B$5),OR(Dashboard!$D$5="All",N6889=Dashboard!$D$5),OR(AND(C6889&lt;&gt;"",C6889&gt;=Dashboard!$F$5,C6889&lt;=Dashboard!$H$5),AND(C6889="",Dashboard!$F$5&lt;=1980,Dashboard!$H$5&gt;=2016))),1,0)</f>
        <v>1</v>
      </c>
      <c r="Q6889" s="0" t="n">
        <f aca="false">J6889*P6889+ROW()*0.00000001</f>
        <v>0.24006889</v>
      </c>
    </row>
    <row r="6890" customFormat="false" ht="15" hidden="false" customHeight="false" outlineLevel="0" collapsed="false">
      <c r="A6890" s="0" t="s">
        <v>5135</v>
      </c>
      <c r="B6890" s="0" t="s">
        <v>64</v>
      </c>
      <c r="C6890" s="0" t="n">
        <v>2011</v>
      </c>
      <c r="D6890" s="0" t="s">
        <v>52</v>
      </c>
      <c r="E6890" s="0" t="s">
        <v>154</v>
      </c>
      <c r="F6890" s="0" t="n">
        <v>0.16</v>
      </c>
      <c r="G6890" s="0" t="n">
        <v>0.06</v>
      </c>
      <c r="H6890" s="0" t="n">
        <v>0</v>
      </c>
      <c r="I6890" s="0" t="n">
        <v>0.02</v>
      </c>
      <c r="J6890" s="0" t="n">
        <v>0.24</v>
      </c>
      <c r="K6890" s="0" t="n">
        <v>53</v>
      </c>
      <c r="L6890" s="0" t="n">
        <v>5.2</v>
      </c>
      <c r="M6890" s="0" t="s">
        <v>103</v>
      </c>
      <c r="N6890" s="0" t="s">
        <v>66</v>
      </c>
      <c r="O6890" s="0" t="s">
        <v>53</v>
      </c>
      <c r="P6890" s="0" t="n">
        <f aca="false">IF(AND(OR(Dashboard!$B$5="All",D6890=Dashboard!$B$5),OR(Dashboard!$D$5="All",N6890=Dashboard!$D$5),OR(AND(C6890&lt;&gt;"",C6890&gt;=Dashboard!$F$5,C6890&lt;=Dashboard!$H$5),AND(C6890="",Dashboard!$F$5&lt;=1980,Dashboard!$H$5&gt;=2016))),1,0)</f>
        <v>1</v>
      </c>
      <c r="Q6890" s="0" t="n">
        <f aca="false">J6890*P6890+ROW()*0.00000001</f>
        <v>0.2400689</v>
      </c>
    </row>
    <row r="6891" customFormat="false" ht="15" hidden="false" customHeight="false" outlineLevel="0" collapsed="false">
      <c r="A6891" s="0" t="s">
        <v>5136</v>
      </c>
      <c r="B6891" s="0" t="s">
        <v>33</v>
      </c>
      <c r="C6891" s="0" t="n">
        <v>2008</v>
      </c>
      <c r="D6891" s="0" t="s">
        <v>71</v>
      </c>
      <c r="E6891" s="0" t="s">
        <v>211</v>
      </c>
      <c r="F6891" s="0" t="n">
        <v>0.13</v>
      </c>
      <c r="G6891" s="0" t="n">
        <v>0.03</v>
      </c>
      <c r="H6891" s="0" t="n">
        <v>0.06</v>
      </c>
      <c r="I6891" s="0" t="n">
        <v>0.01</v>
      </c>
      <c r="J6891" s="0" t="n">
        <v>0.24</v>
      </c>
      <c r="K6891" s="0" t="n">
        <v>62</v>
      </c>
      <c r="L6891" s="0" t="n">
        <v>8.2</v>
      </c>
      <c r="M6891" s="0" t="s">
        <v>73</v>
      </c>
      <c r="N6891" s="0" t="s">
        <v>35</v>
      </c>
      <c r="O6891" s="0" t="s">
        <v>67</v>
      </c>
      <c r="P6891" s="0" t="n">
        <f aca="false">IF(AND(OR(Dashboard!$B$5="All",D6891=Dashboard!$B$5),OR(Dashboard!$D$5="All",N6891=Dashboard!$D$5),OR(AND(C6891&lt;&gt;"",C6891&gt;=Dashboard!$F$5,C6891&lt;=Dashboard!$H$5),AND(C6891="",Dashboard!$F$5&lt;=1980,Dashboard!$H$5&gt;=2016))),1,0)</f>
        <v>1</v>
      </c>
      <c r="Q6891" s="0" t="n">
        <f aca="false">J6891*P6891+ROW()*0.00000001</f>
        <v>0.24006891</v>
      </c>
    </row>
    <row r="6892" customFormat="false" ht="15" hidden="false" customHeight="false" outlineLevel="0" collapsed="false">
      <c r="A6892" s="0" t="s">
        <v>3884</v>
      </c>
      <c r="B6892" s="0" t="s">
        <v>172</v>
      </c>
      <c r="C6892" s="0" t="n">
        <v>2016</v>
      </c>
      <c r="D6892" s="0" t="s">
        <v>34</v>
      </c>
      <c r="E6892" s="0" t="s">
        <v>195</v>
      </c>
      <c r="F6892" s="0" t="n">
        <v>0.05</v>
      </c>
      <c r="G6892" s="0" t="n">
        <v>0.17</v>
      </c>
      <c r="H6892" s="0" t="n">
        <v>0</v>
      </c>
      <c r="I6892" s="0" t="n">
        <v>0.02</v>
      </c>
      <c r="J6892" s="0" t="n">
        <v>0.24</v>
      </c>
      <c r="K6892" s="0" t="n">
        <v>87</v>
      </c>
      <c r="L6892" s="0" t="n">
        <v>8.3</v>
      </c>
      <c r="M6892" s="0" t="s">
        <v>36</v>
      </c>
      <c r="N6892" s="0" t="s">
        <v>66</v>
      </c>
      <c r="O6892" s="0" t="s">
        <v>42</v>
      </c>
      <c r="P6892" s="0" t="n">
        <f aca="false">IF(AND(OR(Dashboard!$B$5="All",D6892=Dashboard!$B$5),OR(Dashboard!$D$5="All",N6892=Dashboard!$D$5),OR(AND(C6892&lt;&gt;"",C6892&gt;=Dashboard!$F$5,C6892&lt;=Dashboard!$H$5),AND(C6892="",Dashboard!$F$5&lt;=1980,Dashboard!$H$5&gt;=2016))),1,0)</f>
        <v>1</v>
      </c>
      <c r="Q6892" s="0" t="n">
        <f aca="false">J6892*P6892+ROW()*0.00000001</f>
        <v>0.24006892</v>
      </c>
    </row>
    <row r="6893" customFormat="false" ht="15" hidden="false" customHeight="false" outlineLevel="0" collapsed="false">
      <c r="A6893" s="0" t="s">
        <v>5137</v>
      </c>
      <c r="B6893" s="0" t="s">
        <v>76</v>
      </c>
      <c r="C6893" s="0" t="n">
        <v>2003</v>
      </c>
      <c r="D6893" s="0" t="s">
        <v>52</v>
      </c>
      <c r="E6893" s="0" t="s">
        <v>89</v>
      </c>
      <c r="F6893" s="0" t="n">
        <v>0.12</v>
      </c>
      <c r="G6893" s="0" t="n">
        <v>0.09</v>
      </c>
      <c r="H6893" s="0" t="n">
        <v>0</v>
      </c>
      <c r="I6893" s="0" t="n">
        <v>0.03</v>
      </c>
      <c r="J6893" s="0" t="n">
        <v>0.24</v>
      </c>
      <c r="K6893" s="0" t="n">
        <v>46</v>
      </c>
      <c r="L6893" s="0" t="n">
        <v>3.9</v>
      </c>
      <c r="M6893" s="0" t="s">
        <v>36</v>
      </c>
      <c r="N6893" s="0" t="s">
        <v>74</v>
      </c>
      <c r="O6893" s="0" t="s">
        <v>177</v>
      </c>
      <c r="P6893" s="0" t="n">
        <f aca="false">IF(AND(OR(Dashboard!$B$5="All",D6893=Dashboard!$B$5),OR(Dashboard!$D$5="All",N6893=Dashboard!$D$5),OR(AND(C6893&lt;&gt;"",C6893&gt;=Dashboard!$F$5,C6893&lt;=Dashboard!$H$5),AND(C6893="",Dashboard!$F$5&lt;=1980,Dashboard!$H$5&gt;=2016))),1,0)</f>
        <v>1</v>
      </c>
      <c r="Q6893" s="0" t="n">
        <f aca="false">J6893*P6893+ROW()*0.00000001</f>
        <v>0.24006893</v>
      </c>
    </row>
    <row r="6894" customFormat="false" ht="15" hidden="false" customHeight="false" outlineLevel="0" collapsed="false">
      <c r="A6894" s="0" t="s">
        <v>3451</v>
      </c>
      <c r="B6894" s="0" t="s">
        <v>33</v>
      </c>
      <c r="C6894" s="0" t="n">
        <v>2010</v>
      </c>
      <c r="D6894" s="0" t="s">
        <v>71</v>
      </c>
      <c r="E6894" s="0" t="s">
        <v>91</v>
      </c>
      <c r="F6894" s="0" t="n">
        <v>0.12</v>
      </c>
      <c r="G6894" s="0" t="n">
        <v>0.09</v>
      </c>
      <c r="H6894" s="0" t="n">
        <v>0</v>
      </c>
      <c r="I6894" s="0" t="n">
        <v>0.02</v>
      </c>
      <c r="J6894" s="0" t="n">
        <v>0.24</v>
      </c>
      <c r="K6894" s="0" t="n">
        <v>75</v>
      </c>
      <c r="L6894" s="0" t="n">
        <v>7.7</v>
      </c>
      <c r="M6894" s="0" t="s">
        <v>103</v>
      </c>
      <c r="N6894" s="0" t="s">
        <v>35</v>
      </c>
      <c r="O6894" s="0" t="s">
        <v>37</v>
      </c>
      <c r="P6894" s="0" t="n">
        <f aca="false">IF(AND(OR(Dashboard!$B$5="All",D6894=Dashboard!$B$5),OR(Dashboard!$D$5="All",N6894=Dashboard!$D$5),OR(AND(C6894&lt;&gt;"",C6894&gt;=Dashboard!$F$5,C6894&lt;=Dashboard!$H$5),AND(C6894="",Dashboard!$F$5&lt;=1980,Dashboard!$H$5&gt;=2016))),1,0)</f>
        <v>1</v>
      </c>
      <c r="Q6894" s="0" t="n">
        <f aca="false">J6894*P6894+ROW()*0.00000001</f>
        <v>0.24006894</v>
      </c>
    </row>
    <row r="6895" customFormat="false" ht="15" hidden="false" customHeight="false" outlineLevel="0" collapsed="false">
      <c r="A6895" s="0" t="s">
        <v>5138</v>
      </c>
      <c r="B6895" s="0" t="s">
        <v>117</v>
      </c>
      <c r="C6895" s="0" t="n">
        <v>1998</v>
      </c>
      <c r="D6895" s="0" t="s">
        <v>71</v>
      </c>
      <c r="E6895" s="0" t="s">
        <v>2089</v>
      </c>
      <c r="F6895" s="0" t="n">
        <v>0.13</v>
      </c>
      <c r="G6895" s="0" t="n">
        <v>0.09</v>
      </c>
      <c r="H6895" s="0" t="n">
        <v>0</v>
      </c>
      <c r="I6895" s="0" t="n">
        <v>0.02</v>
      </c>
      <c r="J6895" s="0" t="n">
        <v>0.24</v>
      </c>
      <c r="N6895" s="0" t="s">
        <v>74</v>
      </c>
      <c r="P6895" s="0" t="n">
        <f aca="false">IF(AND(OR(Dashboard!$B$5="All",D6895=Dashboard!$B$5),OR(Dashboard!$D$5="All",N6895=Dashboard!$D$5),OR(AND(C6895&lt;&gt;"",C6895&gt;=Dashboard!$F$5,C6895&lt;=Dashboard!$H$5),AND(C6895="",Dashboard!$F$5&lt;=1980,Dashboard!$H$5&gt;=2016))),1,0)</f>
        <v>1</v>
      </c>
      <c r="Q6895" s="0" t="n">
        <f aca="false">J6895*P6895+ROW()*0.00000001</f>
        <v>0.24006895</v>
      </c>
    </row>
    <row r="6896" customFormat="false" ht="15" hidden="false" customHeight="false" outlineLevel="0" collapsed="false">
      <c r="A6896" s="0" t="s">
        <v>5139</v>
      </c>
      <c r="B6896" s="0" t="s">
        <v>164</v>
      </c>
      <c r="C6896" s="0" t="n">
        <v>2007</v>
      </c>
      <c r="D6896" s="0" t="s">
        <v>71</v>
      </c>
      <c r="E6896" s="0" t="s">
        <v>72</v>
      </c>
      <c r="F6896" s="0" t="n">
        <v>0.22</v>
      </c>
      <c r="G6896" s="0" t="n">
        <v>0</v>
      </c>
      <c r="H6896" s="0" t="n">
        <v>0</v>
      </c>
      <c r="I6896" s="0" t="n">
        <v>0.02</v>
      </c>
      <c r="J6896" s="0" t="n">
        <v>0.24</v>
      </c>
      <c r="K6896" s="0" t="n">
        <v>49</v>
      </c>
      <c r="L6896" s="0" t="n">
        <v>5.7</v>
      </c>
      <c r="M6896" s="0" t="s">
        <v>103</v>
      </c>
      <c r="N6896" s="0" t="s">
        <v>74</v>
      </c>
      <c r="O6896" s="0" t="s">
        <v>177</v>
      </c>
      <c r="P6896" s="0" t="n">
        <f aca="false">IF(AND(OR(Dashboard!$B$5="All",D6896=Dashboard!$B$5),OR(Dashboard!$D$5="All",N6896=Dashboard!$D$5),OR(AND(C6896&lt;&gt;"",C6896&gt;=Dashboard!$F$5,C6896&lt;=Dashboard!$H$5),AND(C6896="",Dashboard!$F$5&lt;=1980,Dashboard!$H$5&gt;=2016))),1,0)</f>
        <v>1</v>
      </c>
      <c r="Q6896" s="0" t="n">
        <f aca="false">J6896*P6896+ROW()*0.00000001</f>
        <v>0.24006896</v>
      </c>
    </row>
    <row r="6897" customFormat="false" ht="15" hidden="false" customHeight="false" outlineLevel="0" collapsed="false">
      <c r="A6897" s="0" t="s">
        <v>5140</v>
      </c>
      <c r="B6897" s="0" t="s">
        <v>76</v>
      </c>
      <c r="C6897" s="0" t="n">
        <v>2004</v>
      </c>
      <c r="D6897" s="0" t="s">
        <v>46</v>
      </c>
      <c r="E6897" s="0" t="s">
        <v>649</v>
      </c>
      <c r="F6897" s="0" t="n">
        <v>0.12</v>
      </c>
      <c r="G6897" s="0" t="n">
        <v>0.09</v>
      </c>
      <c r="H6897" s="0" t="n">
        <v>0</v>
      </c>
      <c r="I6897" s="0" t="n">
        <v>0.03</v>
      </c>
      <c r="J6897" s="0" t="n">
        <v>0.24</v>
      </c>
      <c r="K6897" s="0" t="n">
        <v>85</v>
      </c>
      <c r="L6897" s="0" t="n">
        <v>9.1</v>
      </c>
      <c r="M6897" s="0" t="s">
        <v>103</v>
      </c>
      <c r="N6897" s="0" t="s">
        <v>74</v>
      </c>
      <c r="O6897" s="0" t="s">
        <v>42</v>
      </c>
      <c r="P6897" s="0" t="n">
        <f aca="false">IF(AND(OR(Dashboard!$B$5="All",D6897=Dashboard!$B$5),OR(Dashboard!$D$5="All",N6897=Dashboard!$D$5),OR(AND(C6897&lt;&gt;"",C6897&gt;=Dashboard!$F$5,C6897&lt;=Dashboard!$H$5),AND(C6897="",Dashboard!$F$5&lt;=1980,Dashboard!$H$5&gt;=2016))),1,0)</f>
        <v>1</v>
      </c>
      <c r="Q6897" s="0" t="n">
        <f aca="false">J6897*P6897+ROW()*0.00000001</f>
        <v>0.24006897</v>
      </c>
    </row>
    <row r="6898" customFormat="false" ht="15" hidden="false" customHeight="false" outlineLevel="0" collapsed="false">
      <c r="A6898" s="0" t="s">
        <v>5141</v>
      </c>
      <c r="B6898" s="0" t="s">
        <v>70</v>
      </c>
      <c r="C6898" s="0" t="n">
        <v>2011</v>
      </c>
      <c r="D6898" s="0" t="s">
        <v>71</v>
      </c>
      <c r="E6898" s="0" t="s">
        <v>91</v>
      </c>
      <c r="F6898" s="0" t="n">
        <v>0.14</v>
      </c>
      <c r="G6898" s="0" t="n">
        <v>0.07</v>
      </c>
      <c r="H6898" s="0" t="n">
        <v>0</v>
      </c>
      <c r="I6898" s="0" t="n">
        <v>0.03</v>
      </c>
      <c r="J6898" s="0" t="n">
        <v>0.24</v>
      </c>
      <c r="K6898" s="0" t="n">
        <v>50</v>
      </c>
      <c r="L6898" s="0" t="n">
        <v>4.8</v>
      </c>
      <c r="M6898" s="0" t="s">
        <v>103</v>
      </c>
      <c r="N6898" s="0" t="s">
        <v>74</v>
      </c>
      <c r="O6898" s="0" t="s">
        <v>177</v>
      </c>
      <c r="P6898" s="0" t="n">
        <f aca="false">IF(AND(OR(Dashboard!$B$5="All",D6898=Dashboard!$B$5),OR(Dashboard!$D$5="All",N6898=Dashboard!$D$5),OR(AND(C6898&lt;&gt;"",C6898&gt;=Dashboard!$F$5,C6898&lt;=Dashboard!$H$5),AND(C6898="",Dashboard!$F$5&lt;=1980,Dashboard!$H$5&gt;=2016))),1,0)</f>
        <v>1</v>
      </c>
      <c r="Q6898" s="0" t="n">
        <f aca="false">J6898*P6898+ROW()*0.00000001</f>
        <v>0.24006898</v>
      </c>
    </row>
    <row r="6899" customFormat="false" ht="15" hidden="false" customHeight="false" outlineLevel="0" collapsed="false">
      <c r="A6899" s="0" t="s">
        <v>5142</v>
      </c>
      <c r="B6899" s="0" t="s">
        <v>164</v>
      </c>
      <c r="C6899" s="0" t="n">
        <v>2007</v>
      </c>
      <c r="D6899" s="0" t="s">
        <v>41</v>
      </c>
      <c r="E6899" s="0" t="s">
        <v>124</v>
      </c>
      <c r="F6899" s="0" t="n">
        <v>0.03</v>
      </c>
      <c r="G6899" s="0" t="n">
        <v>0.14</v>
      </c>
      <c r="H6899" s="0" t="n">
        <v>0</v>
      </c>
      <c r="I6899" s="0" t="n">
        <v>0.07</v>
      </c>
      <c r="J6899" s="0" t="n">
        <v>0.24</v>
      </c>
      <c r="K6899" s="0" t="n">
        <v>57</v>
      </c>
      <c r="L6899" s="0" t="n">
        <v>7.9</v>
      </c>
      <c r="M6899" s="0" t="s">
        <v>73</v>
      </c>
      <c r="N6899" s="0" t="s">
        <v>74</v>
      </c>
      <c r="O6899" s="0" t="s">
        <v>53</v>
      </c>
      <c r="P6899" s="0" t="n">
        <f aca="false">IF(AND(OR(Dashboard!$B$5="All",D6899=Dashboard!$B$5),OR(Dashboard!$D$5="All",N6899=Dashboard!$D$5),OR(AND(C6899&lt;&gt;"",C6899&gt;=Dashboard!$F$5,C6899&lt;=Dashboard!$H$5),AND(C6899="",Dashboard!$F$5&lt;=1980,Dashboard!$H$5&gt;=2016))),1,0)</f>
        <v>1</v>
      </c>
      <c r="Q6899" s="0" t="n">
        <f aca="false">J6899*P6899+ROW()*0.00000001</f>
        <v>0.24006899</v>
      </c>
    </row>
    <row r="6900" customFormat="false" ht="15" hidden="false" customHeight="false" outlineLevel="0" collapsed="false">
      <c r="A6900" s="0" t="s">
        <v>4169</v>
      </c>
      <c r="B6900" s="0" t="s">
        <v>164</v>
      </c>
      <c r="D6900" s="0" t="s">
        <v>52</v>
      </c>
      <c r="E6900" s="0" t="s">
        <v>520</v>
      </c>
      <c r="F6900" s="0" t="n">
        <v>0</v>
      </c>
      <c r="G6900" s="0" t="n">
        <v>0</v>
      </c>
      <c r="H6900" s="0" t="n">
        <v>0.24</v>
      </c>
      <c r="I6900" s="0" t="n">
        <v>0</v>
      </c>
      <c r="J6900" s="0" t="n">
        <v>0.24</v>
      </c>
      <c r="N6900" s="0" t="s">
        <v>74</v>
      </c>
      <c r="P6900" s="0" t="n">
        <f aca="false">IF(AND(OR(Dashboard!$B$5="All",D6900=Dashboard!$B$5),OR(Dashboard!$D$5="All",N6900=Dashboard!$D$5),OR(AND(C6900&lt;&gt;"",C6900&gt;=Dashboard!$F$5,C6900&lt;=Dashboard!$H$5),AND(C6900="",Dashboard!$F$5&lt;=1980,Dashboard!$H$5&gt;=2016))),1,0)</f>
        <v>1</v>
      </c>
      <c r="Q6900" s="0" t="n">
        <f aca="false">J6900*P6900+ROW()*0.00000001</f>
        <v>0.240069</v>
      </c>
    </row>
    <row r="6901" customFormat="false" ht="15" hidden="false" customHeight="false" outlineLevel="0" collapsed="false">
      <c r="A6901" s="0" t="s">
        <v>2066</v>
      </c>
      <c r="B6901" s="0" t="s">
        <v>70</v>
      </c>
      <c r="C6901" s="0" t="n">
        <v>2007</v>
      </c>
      <c r="D6901" s="0" t="s">
        <v>71</v>
      </c>
      <c r="E6901" s="0" t="s">
        <v>142</v>
      </c>
      <c r="F6901" s="0" t="n">
        <v>0.18</v>
      </c>
      <c r="G6901" s="0" t="n">
        <v>0.03</v>
      </c>
      <c r="H6901" s="0" t="n">
        <v>0</v>
      </c>
      <c r="I6901" s="0" t="n">
        <v>0.03</v>
      </c>
      <c r="J6901" s="0" t="n">
        <v>0.24</v>
      </c>
      <c r="K6901" s="0" t="n">
        <v>67</v>
      </c>
      <c r="L6901" s="0" t="n">
        <v>6.6</v>
      </c>
      <c r="M6901" s="0" t="s">
        <v>125</v>
      </c>
      <c r="N6901" s="0" t="s">
        <v>74</v>
      </c>
      <c r="O6901" s="0" t="s">
        <v>67</v>
      </c>
      <c r="P6901" s="0" t="n">
        <f aca="false">IF(AND(OR(Dashboard!$B$5="All",D6901=Dashboard!$B$5),OR(Dashboard!$D$5="All",N6901=Dashboard!$D$5),OR(AND(C6901&lt;&gt;"",C6901&gt;=Dashboard!$F$5,C6901&lt;=Dashboard!$H$5),AND(C6901="",Dashboard!$F$5&lt;=1980,Dashboard!$H$5&gt;=2016))),1,0)</f>
        <v>1</v>
      </c>
      <c r="Q6901" s="0" t="n">
        <f aca="false">J6901*P6901+ROW()*0.00000001</f>
        <v>0.24006901</v>
      </c>
    </row>
    <row r="6902" customFormat="false" ht="15" hidden="false" customHeight="false" outlineLevel="0" collapsed="false">
      <c r="A6902" s="0" t="s">
        <v>5143</v>
      </c>
      <c r="B6902" s="0" t="s">
        <v>164</v>
      </c>
      <c r="C6902" s="0" t="n">
        <v>2005</v>
      </c>
      <c r="D6902" s="0" t="s">
        <v>52</v>
      </c>
      <c r="E6902" s="0" t="s">
        <v>649</v>
      </c>
      <c r="F6902" s="0" t="n">
        <v>0.21</v>
      </c>
      <c r="G6902" s="0" t="n">
        <v>0</v>
      </c>
      <c r="H6902" s="0" t="n">
        <v>0</v>
      </c>
      <c r="I6902" s="0" t="n">
        <v>0.02</v>
      </c>
      <c r="J6902" s="0" t="n">
        <v>0.24</v>
      </c>
      <c r="K6902" s="0" t="n">
        <v>63</v>
      </c>
      <c r="L6902" s="0" t="n">
        <v>7.8</v>
      </c>
      <c r="M6902" s="0" t="s">
        <v>73</v>
      </c>
      <c r="N6902" s="0" t="s">
        <v>74</v>
      </c>
      <c r="O6902" s="0" t="s">
        <v>67</v>
      </c>
      <c r="P6902" s="0" t="n">
        <f aca="false">IF(AND(OR(Dashboard!$B$5="All",D6902=Dashboard!$B$5),OR(Dashboard!$D$5="All",N6902=Dashboard!$D$5),OR(AND(C6902&lt;&gt;"",C6902&gt;=Dashboard!$F$5,C6902&lt;=Dashboard!$H$5),AND(C6902="",Dashboard!$F$5&lt;=1980,Dashboard!$H$5&gt;=2016))),1,0)</f>
        <v>1</v>
      </c>
      <c r="Q6902" s="0" t="n">
        <f aca="false">J6902*P6902+ROW()*0.00000001</f>
        <v>0.24006902</v>
      </c>
    </row>
    <row r="6903" customFormat="false" ht="15" hidden="false" customHeight="false" outlineLevel="0" collapsed="false">
      <c r="A6903" s="0" t="s">
        <v>5144</v>
      </c>
      <c r="B6903" s="0" t="s">
        <v>33</v>
      </c>
      <c r="C6903" s="0" t="n">
        <v>2011</v>
      </c>
      <c r="D6903" s="0" t="s">
        <v>52</v>
      </c>
      <c r="E6903" s="0" t="s">
        <v>72</v>
      </c>
      <c r="F6903" s="0" t="n">
        <v>0.21</v>
      </c>
      <c r="G6903" s="0" t="n">
        <v>0.01</v>
      </c>
      <c r="H6903" s="0" t="n">
        <v>0</v>
      </c>
      <c r="I6903" s="0" t="n">
        <v>0.01</v>
      </c>
      <c r="J6903" s="0" t="n">
        <v>0.24</v>
      </c>
      <c r="M6903" s="0" t="s">
        <v>36</v>
      </c>
      <c r="N6903" s="0" t="s">
        <v>35</v>
      </c>
      <c r="P6903" s="0" t="n">
        <f aca="false">IF(AND(OR(Dashboard!$B$5="All",D6903=Dashboard!$B$5),OR(Dashboard!$D$5="All",N6903=Dashboard!$D$5),OR(AND(C6903&lt;&gt;"",C6903&gt;=Dashboard!$F$5,C6903&lt;=Dashboard!$H$5),AND(C6903="",Dashboard!$F$5&lt;=1980,Dashboard!$H$5&gt;=2016))),1,0)</f>
        <v>1</v>
      </c>
      <c r="Q6903" s="0" t="n">
        <f aca="false">J6903*P6903+ROW()*0.00000001</f>
        <v>0.24006903</v>
      </c>
    </row>
    <row r="6904" customFormat="false" ht="15" hidden="false" customHeight="false" outlineLevel="0" collapsed="false">
      <c r="A6904" s="0" t="s">
        <v>5145</v>
      </c>
      <c r="B6904" s="0" t="s">
        <v>117</v>
      </c>
      <c r="C6904" s="0" t="n">
        <v>1995</v>
      </c>
      <c r="D6904" s="0" t="s">
        <v>34</v>
      </c>
      <c r="E6904" s="0" t="s">
        <v>142</v>
      </c>
      <c r="F6904" s="0" t="n">
        <v>0.13</v>
      </c>
      <c r="G6904" s="0" t="n">
        <v>0.09</v>
      </c>
      <c r="H6904" s="0" t="n">
        <v>0</v>
      </c>
      <c r="I6904" s="0" t="n">
        <v>0.02</v>
      </c>
      <c r="J6904" s="0" t="n">
        <v>0.24</v>
      </c>
      <c r="N6904" s="0" t="s">
        <v>74</v>
      </c>
      <c r="P6904" s="0" t="n">
        <f aca="false">IF(AND(OR(Dashboard!$B$5="All",D6904=Dashboard!$B$5),OR(Dashboard!$D$5="All",N6904=Dashboard!$D$5),OR(AND(C6904&lt;&gt;"",C6904&gt;=Dashboard!$F$5,C6904&lt;=Dashboard!$H$5),AND(C6904="",Dashboard!$F$5&lt;=1980,Dashboard!$H$5&gt;=2016))),1,0)</f>
        <v>1</v>
      </c>
      <c r="Q6904" s="0" t="n">
        <f aca="false">J6904*P6904+ROW()*0.00000001</f>
        <v>0.24006904</v>
      </c>
    </row>
    <row r="6905" customFormat="false" ht="15" hidden="false" customHeight="false" outlineLevel="0" collapsed="false">
      <c r="A6905" s="0" t="s">
        <v>5146</v>
      </c>
      <c r="B6905" s="0" t="s">
        <v>117</v>
      </c>
      <c r="C6905" s="0" t="n">
        <v>2000</v>
      </c>
      <c r="D6905" s="0" t="s">
        <v>71</v>
      </c>
      <c r="E6905" s="0" t="s">
        <v>89</v>
      </c>
      <c r="F6905" s="0" t="n">
        <v>0.13</v>
      </c>
      <c r="G6905" s="0" t="n">
        <v>0.09</v>
      </c>
      <c r="H6905" s="0" t="n">
        <v>0</v>
      </c>
      <c r="I6905" s="0" t="n">
        <v>0.02</v>
      </c>
      <c r="J6905" s="0" t="n">
        <v>0.24</v>
      </c>
      <c r="N6905" s="0" t="s">
        <v>74</v>
      </c>
      <c r="P6905" s="0" t="n">
        <f aca="false">IF(AND(OR(Dashboard!$B$5="All",D6905=Dashboard!$B$5),OR(Dashboard!$D$5="All",N6905=Dashboard!$D$5),OR(AND(C6905&lt;&gt;"",C6905&gt;=Dashboard!$F$5,C6905&lt;=Dashboard!$H$5),AND(C6905="",Dashboard!$F$5&lt;=1980,Dashboard!$H$5&gt;=2016))),1,0)</f>
        <v>1</v>
      </c>
      <c r="Q6905" s="0" t="n">
        <f aca="false">J6905*P6905+ROW()*0.00000001</f>
        <v>0.24006905</v>
      </c>
    </row>
    <row r="6906" customFormat="false" ht="15" hidden="false" customHeight="false" outlineLevel="0" collapsed="false">
      <c r="A6906" s="0" t="s">
        <v>4220</v>
      </c>
      <c r="B6906" s="0" t="s">
        <v>164</v>
      </c>
      <c r="C6906" s="0" t="n">
        <v>2010</v>
      </c>
      <c r="D6906" s="0" t="s">
        <v>16</v>
      </c>
      <c r="E6906" s="0" t="s">
        <v>1002</v>
      </c>
      <c r="F6906" s="0" t="n">
        <v>0.1</v>
      </c>
      <c r="G6906" s="0" t="n">
        <v>0.09</v>
      </c>
      <c r="H6906" s="0" t="n">
        <v>0</v>
      </c>
      <c r="I6906" s="0" t="n">
        <v>0.05</v>
      </c>
      <c r="J6906" s="0" t="n">
        <v>0.24</v>
      </c>
      <c r="M6906" s="0" t="s">
        <v>125</v>
      </c>
      <c r="N6906" s="0" t="s">
        <v>74</v>
      </c>
      <c r="P6906" s="0" t="n">
        <f aca="false">IF(AND(OR(Dashboard!$B$5="All",D6906=Dashboard!$B$5),OR(Dashboard!$D$5="All",N6906=Dashboard!$D$5),OR(AND(C6906&lt;&gt;"",C6906&gt;=Dashboard!$F$5,C6906&lt;=Dashboard!$H$5),AND(C6906="",Dashboard!$F$5&lt;=1980,Dashboard!$H$5&gt;=2016))),1,0)</f>
        <v>1</v>
      </c>
      <c r="Q6906" s="0" t="n">
        <f aca="false">J6906*P6906+ROW()*0.00000001</f>
        <v>0.24006906</v>
      </c>
    </row>
    <row r="6907" customFormat="false" ht="15" hidden="false" customHeight="false" outlineLevel="0" collapsed="false">
      <c r="A6907" s="0" t="s">
        <v>5147</v>
      </c>
      <c r="B6907" s="0" t="s">
        <v>50</v>
      </c>
      <c r="C6907" s="0" t="n">
        <v>2008</v>
      </c>
      <c r="D6907" s="0" t="s">
        <v>114</v>
      </c>
      <c r="E6907" s="0" t="s">
        <v>4133</v>
      </c>
      <c r="F6907" s="0" t="n">
        <v>0.13</v>
      </c>
      <c r="G6907" s="0" t="n">
        <v>0.08</v>
      </c>
      <c r="H6907" s="0" t="n">
        <v>0</v>
      </c>
      <c r="I6907" s="0" t="n">
        <v>0.02</v>
      </c>
      <c r="J6907" s="0" t="n">
        <v>0.24</v>
      </c>
      <c r="M6907" s="0" t="s">
        <v>36</v>
      </c>
      <c r="N6907" s="0" t="s">
        <v>35</v>
      </c>
      <c r="P6907" s="0" t="n">
        <f aca="false">IF(AND(OR(Dashboard!$B$5="All",D6907=Dashboard!$B$5),OR(Dashboard!$D$5="All",N6907=Dashboard!$D$5),OR(AND(C6907&lt;&gt;"",C6907&gt;=Dashboard!$F$5,C6907&lt;=Dashboard!$H$5),AND(C6907="",Dashboard!$F$5&lt;=1980,Dashboard!$H$5&gt;=2016))),1,0)</f>
        <v>1</v>
      </c>
      <c r="Q6907" s="0" t="n">
        <f aca="false">J6907*P6907+ROW()*0.00000001</f>
        <v>0.24006907</v>
      </c>
    </row>
    <row r="6908" customFormat="false" ht="15" hidden="false" customHeight="false" outlineLevel="0" collapsed="false">
      <c r="A6908" s="0" t="s">
        <v>5148</v>
      </c>
      <c r="B6908" s="0" t="s">
        <v>117</v>
      </c>
      <c r="C6908" s="0" t="n">
        <v>2000</v>
      </c>
      <c r="D6908" s="0" t="s">
        <v>56</v>
      </c>
      <c r="E6908" s="0" t="s">
        <v>342</v>
      </c>
      <c r="F6908" s="0" t="n">
        <v>0.13</v>
      </c>
      <c r="G6908" s="0" t="n">
        <v>0.09</v>
      </c>
      <c r="H6908" s="0" t="n">
        <v>0</v>
      </c>
      <c r="I6908" s="0" t="n">
        <v>0.02</v>
      </c>
      <c r="J6908" s="0" t="n">
        <v>0.24</v>
      </c>
      <c r="L6908" s="0" t="n">
        <v>8</v>
      </c>
      <c r="M6908" s="0" t="s">
        <v>36</v>
      </c>
      <c r="N6908" s="0" t="s">
        <v>74</v>
      </c>
      <c r="P6908" s="0" t="n">
        <f aca="false">IF(AND(OR(Dashboard!$B$5="All",D6908=Dashboard!$B$5),OR(Dashboard!$D$5="All",N6908=Dashboard!$D$5),OR(AND(C6908&lt;&gt;"",C6908&gt;=Dashboard!$F$5,C6908&lt;=Dashboard!$H$5),AND(C6908="",Dashboard!$F$5&lt;=1980,Dashboard!$H$5&gt;=2016))),1,0)</f>
        <v>1</v>
      </c>
      <c r="Q6908" s="0" t="n">
        <f aca="false">J6908*P6908+ROW()*0.00000001</f>
        <v>0.24006908</v>
      </c>
    </row>
    <row r="6909" customFormat="false" ht="15" hidden="false" customHeight="false" outlineLevel="0" collapsed="false">
      <c r="A6909" s="0" t="s">
        <v>4092</v>
      </c>
      <c r="B6909" s="0" t="s">
        <v>64</v>
      </c>
      <c r="C6909" s="0" t="n">
        <v>2009</v>
      </c>
      <c r="D6909" s="0" t="s">
        <v>71</v>
      </c>
      <c r="E6909" s="0" t="s">
        <v>782</v>
      </c>
      <c r="F6909" s="0" t="n">
        <v>0.16</v>
      </c>
      <c r="G6909" s="0" t="n">
        <v>0.01</v>
      </c>
      <c r="H6909" s="0" t="n">
        <v>0.04</v>
      </c>
      <c r="I6909" s="0" t="n">
        <v>0.02</v>
      </c>
      <c r="J6909" s="0" t="n">
        <v>0.24</v>
      </c>
      <c r="K6909" s="0" t="n">
        <v>59</v>
      </c>
      <c r="L6909" s="0" t="n">
        <v>7.3</v>
      </c>
      <c r="M6909" s="0" t="s">
        <v>103</v>
      </c>
      <c r="N6909" s="0" t="s">
        <v>66</v>
      </c>
      <c r="O6909" s="0" t="s">
        <v>53</v>
      </c>
      <c r="P6909" s="0" t="n">
        <f aca="false">IF(AND(OR(Dashboard!$B$5="All",D6909=Dashboard!$B$5),OR(Dashboard!$D$5="All",N6909=Dashboard!$D$5),OR(AND(C6909&lt;&gt;"",C6909&gt;=Dashboard!$F$5,C6909&lt;=Dashboard!$H$5),AND(C6909="",Dashboard!$F$5&lt;=1980,Dashboard!$H$5&gt;=2016))),1,0)</f>
        <v>1</v>
      </c>
      <c r="Q6909" s="0" t="n">
        <f aca="false">J6909*P6909+ROW()*0.00000001</f>
        <v>0.24006909</v>
      </c>
    </row>
    <row r="6910" customFormat="false" ht="15" hidden="false" customHeight="false" outlineLevel="0" collapsed="false">
      <c r="A6910" s="0" t="s">
        <v>5149</v>
      </c>
      <c r="B6910" s="0" t="s">
        <v>70</v>
      </c>
      <c r="C6910" s="0" t="n">
        <v>2012</v>
      </c>
      <c r="D6910" s="0" t="s">
        <v>114</v>
      </c>
      <c r="E6910" s="0" t="s">
        <v>1488</v>
      </c>
      <c r="F6910" s="0" t="n">
        <v>0.05</v>
      </c>
      <c r="G6910" s="0" t="n">
        <v>0.14</v>
      </c>
      <c r="H6910" s="0" t="n">
        <v>0</v>
      </c>
      <c r="I6910" s="0" t="n">
        <v>0.04</v>
      </c>
      <c r="J6910" s="0" t="n">
        <v>0.24</v>
      </c>
      <c r="K6910" s="0" t="n">
        <v>65</v>
      </c>
      <c r="L6910" s="0" t="n">
        <v>7.4</v>
      </c>
      <c r="M6910" s="0" t="s">
        <v>73</v>
      </c>
      <c r="N6910" s="0" t="s">
        <v>74</v>
      </c>
      <c r="O6910" s="0" t="s">
        <v>67</v>
      </c>
      <c r="P6910" s="0" t="n">
        <f aca="false">IF(AND(OR(Dashboard!$B$5="All",D6910=Dashboard!$B$5),OR(Dashboard!$D$5="All",N6910=Dashboard!$D$5),OR(AND(C6910&lt;&gt;"",C6910&gt;=Dashboard!$F$5,C6910&lt;=Dashboard!$H$5),AND(C6910="",Dashboard!$F$5&lt;=1980,Dashboard!$H$5&gt;=2016))),1,0)</f>
        <v>1</v>
      </c>
      <c r="Q6910" s="0" t="n">
        <f aca="false">J6910*P6910+ROW()*0.00000001</f>
        <v>0.2400691</v>
      </c>
    </row>
    <row r="6911" customFormat="false" ht="15" hidden="false" customHeight="false" outlineLevel="0" collapsed="false">
      <c r="A6911" s="0" t="s">
        <v>2801</v>
      </c>
      <c r="B6911" s="0" t="s">
        <v>144</v>
      </c>
      <c r="C6911" s="0" t="n">
        <v>2006</v>
      </c>
      <c r="D6911" s="0" t="s">
        <v>34</v>
      </c>
      <c r="E6911" s="0" t="s">
        <v>142</v>
      </c>
      <c r="F6911" s="0" t="n">
        <v>0.18</v>
      </c>
      <c r="G6911" s="0" t="n">
        <v>0.05</v>
      </c>
      <c r="H6911" s="0" t="n">
        <v>0</v>
      </c>
      <c r="I6911" s="0" t="n">
        <v>0.01</v>
      </c>
      <c r="J6911" s="0" t="n">
        <v>0.24</v>
      </c>
      <c r="K6911" s="0" t="n">
        <v>77</v>
      </c>
      <c r="L6911" s="0" t="n">
        <v>8.4</v>
      </c>
      <c r="M6911" s="0" t="s">
        <v>36</v>
      </c>
      <c r="N6911" s="0" t="s">
        <v>66</v>
      </c>
      <c r="O6911" s="0" t="s">
        <v>37</v>
      </c>
      <c r="P6911" s="0" t="n">
        <f aca="false">IF(AND(OR(Dashboard!$B$5="All",D6911=Dashboard!$B$5),OR(Dashboard!$D$5="All",N6911=Dashboard!$D$5),OR(AND(C6911&lt;&gt;"",C6911&gt;=Dashboard!$F$5,C6911&lt;=Dashboard!$H$5),AND(C6911="",Dashboard!$F$5&lt;=1980,Dashboard!$H$5&gt;=2016))),1,0)</f>
        <v>1</v>
      </c>
      <c r="Q6911" s="0" t="n">
        <f aca="false">J6911*P6911+ROW()*0.00000001</f>
        <v>0.24006911</v>
      </c>
    </row>
    <row r="6912" customFormat="false" ht="15" hidden="false" customHeight="false" outlineLevel="0" collapsed="false">
      <c r="A6912" s="0" t="s">
        <v>5150</v>
      </c>
      <c r="B6912" s="0" t="s">
        <v>94</v>
      </c>
      <c r="C6912" s="0" t="n">
        <v>2013</v>
      </c>
      <c r="D6912" s="0" t="s">
        <v>34</v>
      </c>
      <c r="E6912" s="0" t="s">
        <v>142</v>
      </c>
      <c r="F6912" s="0" t="n">
        <v>0.15</v>
      </c>
      <c r="G6912" s="0" t="n">
        <v>0.05</v>
      </c>
      <c r="H6912" s="0" t="n">
        <v>0</v>
      </c>
      <c r="I6912" s="0" t="n">
        <v>0.04</v>
      </c>
      <c r="J6912" s="0" t="n">
        <v>0.24</v>
      </c>
      <c r="K6912" s="0" t="n">
        <v>43</v>
      </c>
      <c r="L6912" s="0" t="n">
        <v>2.7</v>
      </c>
      <c r="M6912" s="0" t="s">
        <v>36</v>
      </c>
      <c r="N6912" s="0" t="s">
        <v>74</v>
      </c>
      <c r="O6912" s="0" t="s">
        <v>177</v>
      </c>
      <c r="P6912" s="0" t="n">
        <f aca="false">IF(AND(OR(Dashboard!$B$5="All",D6912=Dashboard!$B$5),OR(Dashboard!$D$5="All",N6912=Dashboard!$D$5),OR(AND(C6912&lt;&gt;"",C6912&gt;=Dashboard!$F$5,C6912&lt;=Dashboard!$H$5),AND(C6912="",Dashboard!$F$5&lt;=1980,Dashboard!$H$5&gt;=2016))),1,0)</f>
        <v>1</v>
      </c>
      <c r="Q6912" s="0" t="n">
        <f aca="false">J6912*P6912+ROW()*0.00000001</f>
        <v>0.24006912</v>
      </c>
    </row>
    <row r="6913" customFormat="false" ht="15" hidden="false" customHeight="false" outlineLevel="0" collapsed="false">
      <c r="A6913" s="0" t="s">
        <v>5151</v>
      </c>
      <c r="B6913" s="0" t="s">
        <v>64</v>
      </c>
      <c r="C6913" s="0" t="n">
        <v>2009</v>
      </c>
      <c r="D6913" s="0" t="s">
        <v>71</v>
      </c>
      <c r="E6913" s="0" t="s">
        <v>142</v>
      </c>
      <c r="F6913" s="0" t="n">
        <v>0.17</v>
      </c>
      <c r="G6913" s="0" t="n">
        <v>0.05</v>
      </c>
      <c r="H6913" s="0" t="n">
        <v>0</v>
      </c>
      <c r="I6913" s="0" t="n">
        <v>0.02</v>
      </c>
      <c r="J6913" s="0" t="n">
        <v>0.24</v>
      </c>
      <c r="K6913" s="0" t="n">
        <v>42</v>
      </c>
      <c r="L6913" s="0" t="n">
        <v>4.7</v>
      </c>
      <c r="M6913" s="0" t="s">
        <v>103</v>
      </c>
      <c r="N6913" s="0" t="s">
        <v>66</v>
      </c>
      <c r="O6913" s="0" t="s">
        <v>177</v>
      </c>
      <c r="P6913" s="0" t="n">
        <f aca="false">IF(AND(OR(Dashboard!$B$5="All",D6913=Dashboard!$B$5),OR(Dashboard!$D$5="All",N6913=Dashboard!$D$5),OR(AND(C6913&lt;&gt;"",C6913&gt;=Dashboard!$F$5,C6913&lt;=Dashboard!$H$5),AND(C6913="",Dashboard!$F$5&lt;=1980,Dashboard!$H$5&gt;=2016))),1,0)</f>
        <v>1</v>
      </c>
      <c r="Q6913" s="0" t="n">
        <f aca="false">J6913*P6913+ROW()*0.00000001</f>
        <v>0.24006913</v>
      </c>
    </row>
    <row r="6914" customFormat="false" ht="15" hidden="false" customHeight="false" outlineLevel="0" collapsed="false">
      <c r="A6914" s="0" t="s">
        <v>5152</v>
      </c>
      <c r="B6914" s="0" t="s">
        <v>85</v>
      </c>
      <c r="C6914" s="0" t="n">
        <v>2003</v>
      </c>
      <c r="D6914" s="0" t="s">
        <v>71</v>
      </c>
      <c r="E6914" s="0" t="s">
        <v>3446</v>
      </c>
      <c r="F6914" s="0" t="n">
        <v>0.17</v>
      </c>
      <c r="G6914" s="0" t="n">
        <v>0.06</v>
      </c>
      <c r="H6914" s="0" t="n">
        <v>0</v>
      </c>
      <c r="I6914" s="0" t="n">
        <v>0</v>
      </c>
      <c r="J6914" s="0" t="n">
        <v>0.24</v>
      </c>
      <c r="N6914" s="0" t="s">
        <v>35</v>
      </c>
      <c r="P6914" s="0" t="n">
        <f aca="false">IF(AND(OR(Dashboard!$B$5="All",D6914=Dashboard!$B$5),OR(Dashboard!$D$5="All",N6914=Dashboard!$D$5),OR(AND(C6914&lt;&gt;"",C6914&gt;=Dashboard!$F$5,C6914&lt;=Dashboard!$H$5),AND(C6914="",Dashboard!$F$5&lt;=1980,Dashboard!$H$5&gt;=2016))),1,0)</f>
        <v>1</v>
      </c>
      <c r="Q6914" s="0" t="n">
        <f aca="false">J6914*P6914+ROW()*0.00000001</f>
        <v>0.24006914</v>
      </c>
    </row>
    <row r="6915" customFormat="false" ht="15" hidden="false" customHeight="false" outlineLevel="0" collapsed="false">
      <c r="A6915" s="0" t="s">
        <v>4939</v>
      </c>
      <c r="B6915" s="0" t="s">
        <v>70</v>
      </c>
      <c r="C6915" s="0" t="n">
        <v>2012</v>
      </c>
      <c r="D6915" s="0" t="s">
        <v>46</v>
      </c>
      <c r="E6915" s="0" t="s">
        <v>1488</v>
      </c>
      <c r="F6915" s="0" t="n">
        <v>0.1</v>
      </c>
      <c r="G6915" s="0" t="n">
        <v>0.1</v>
      </c>
      <c r="H6915" s="0" t="n">
        <v>0</v>
      </c>
      <c r="I6915" s="0" t="n">
        <v>0.03</v>
      </c>
      <c r="J6915" s="0" t="n">
        <v>0.24</v>
      </c>
      <c r="K6915" s="0" t="n">
        <v>53</v>
      </c>
      <c r="L6915" s="0" t="n">
        <v>5.5</v>
      </c>
      <c r="M6915" s="0" t="s">
        <v>73</v>
      </c>
      <c r="N6915" s="0" t="s">
        <v>74</v>
      </c>
      <c r="O6915" s="0" t="s">
        <v>53</v>
      </c>
      <c r="P6915" s="0" t="n">
        <f aca="false">IF(AND(OR(Dashboard!$B$5="All",D6915=Dashboard!$B$5),OR(Dashboard!$D$5="All",N6915=Dashboard!$D$5),OR(AND(C6915&lt;&gt;"",C6915&gt;=Dashboard!$F$5,C6915&lt;=Dashboard!$H$5),AND(C6915="",Dashboard!$F$5&lt;=1980,Dashboard!$H$5&gt;=2016))),1,0)</f>
        <v>1</v>
      </c>
      <c r="Q6915" s="0" t="n">
        <f aca="false">J6915*P6915+ROW()*0.00000001</f>
        <v>0.24006915</v>
      </c>
    </row>
    <row r="6916" customFormat="false" ht="15" hidden="false" customHeight="false" outlineLevel="0" collapsed="false">
      <c r="A6916" s="0" t="s">
        <v>3359</v>
      </c>
      <c r="B6916" s="0" t="s">
        <v>164</v>
      </c>
      <c r="C6916" s="0" t="n">
        <v>2013</v>
      </c>
      <c r="D6916" s="0" t="s">
        <v>46</v>
      </c>
      <c r="E6916" s="0" t="s">
        <v>328</v>
      </c>
      <c r="F6916" s="0" t="n">
        <v>0</v>
      </c>
      <c r="G6916" s="0" t="n">
        <v>0</v>
      </c>
      <c r="H6916" s="0" t="n">
        <v>0.24</v>
      </c>
      <c r="I6916" s="0" t="n">
        <v>0</v>
      </c>
      <c r="J6916" s="0" t="n">
        <v>0.24</v>
      </c>
      <c r="N6916" s="0" t="s">
        <v>74</v>
      </c>
      <c r="P6916" s="0" t="n">
        <f aca="false">IF(AND(OR(Dashboard!$B$5="All",D6916=Dashboard!$B$5),OR(Dashboard!$D$5="All",N6916=Dashboard!$D$5),OR(AND(C6916&lt;&gt;"",C6916&gt;=Dashboard!$F$5,C6916&lt;=Dashboard!$H$5),AND(C6916="",Dashboard!$F$5&lt;=1980,Dashboard!$H$5&gt;=2016))),1,0)</f>
        <v>1</v>
      </c>
      <c r="Q6916" s="0" t="n">
        <f aca="false">J6916*P6916+ROW()*0.00000001</f>
        <v>0.24006916</v>
      </c>
    </row>
    <row r="6917" customFormat="false" ht="15" hidden="false" customHeight="false" outlineLevel="0" collapsed="false">
      <c r="A6917" s="0" t="s">
        <v>2309</v>
      </c>
      <c r="B6917" s="0" t="s">
        <v>184</v>
      </c>
      <c r="C6917" s="0" t="n">
        <v>2016</v>
      </c>
      <c r="D6917" s="0" t="s">
        <v>71</v>
      </c>
      <c r="E6917" s="0" t="s">
        <v>243</v>
      </c>
      <c r="F6917" s="0" t="n">
        <v>0.12</v>
      </c>
      <c r="G6917" s="0" t="n">
        <v>0.1</v>
      </c>
      <c r="H6917" s="0" t="n">
        <v>0</v>
      </c>
      <c r="I6917" s="0" t="n">
        <v>0.02</v>
      </c>
      <c r="J6917" s="0" t="n">
        <v>0.24</v>
      </c>
      <c r="K6917" s="0" t="n">
        <v>69</v>
      </c>
      <c r="L6917" s="0" t="n">
        <v>6.8</v>
      </c>
      <c r="M6917" s="0" t="s">
        <v>125</v>
      </c>
      <c r="N6917" s="0" t="s">
        <v>35</v>
      </c>
      <c r="O6917" s="0" t="s">
        <v>67</v>
      </c>
      <c r="P6917" s="0" t="n">
        <f aca="false">IF(AND(OR(Dashboard!$B$5="All",D6917=Dashboard!$B$5),OR(Dashboard!$D$5="All",N6917=Dashboard!$D$5),OR(AND(C6917&lt;&gt;"",C6917&gt;=Dashboard!$F$5,C6917&lt;=Dashboard!$H$5),AND(C6917="",Dashboard!$F$5&lt;=1980,Dashboard!$H$5&gt;=2016))),1,0)</f>
        <v>1</v>
      </c>
      <c r="Q6917" s="0" t="n">
        <f aca="false">J6917*P6917+ROW()*0.00000001</f>
        <v>0.24006917</v>
      </c>
    </row>
    <row r="6918" customFormat="false" ht="15" hidden="false" customHeight="false" outlineLevel="0" collapsed="false">
      <c r="A6918" s="0" t="s">
        <v>5153</v>
      </c>
      <c r="B6918" s="0" t="s">
        <v>33</v>
      </c>
      <c r="C6918" s="0" t="n">
        <v>2008</v>
      </c>
      <c r="D6918" s="0" t="s">
        <v>34</v>
      </c>
      <c r="E6918" s="0" t="s">
        <v>1013</v>
      </c>
      <c r="F6918" s="0" t="n">
        <v>0.02</v>
      </c>
      <c r="G6918" s="0" t="n">
        <v>0.21</v>
      </c>
      <c r="H6918" s="0" t="n">
        <v>0</v>
      </c>
      <c r="I6918" s="0" t="n">
        <v>0.01</v>
      </c>
      <c r="J6918" s="0" t="n">
        <v>0.24</v>
      </c>
      <c r="K6918" s="0" t="n">
        <v>51</v>
      </c>
      <c r="L6918" s="0" t="n">
        <v>5.4</v>
      </c>
      <c r="M6918" s="0" t="s">
        <v>125</v>
      </c>
      <c r="N6918" s="0" t="s">
        <v>35</v>
      </c>
      <c r="O6918" s="0" t="s">
        <v>53</v>
      </c>
      <c r="P6918" s="0" t="n">
        <f aca="false">IF(AND(OR(Dashboard!$B$5="All",D6918=Dashboard!$B$5),OR(Dashboard!$D$5="All",N6918=Dashboard!$D$5),OR(AND(C6918&lt;&gt;"",C6918&gt;=Dashboard!$F$5,C6918&lt;=Dashboard!$H$5),AND(C6918="",Dashboard!$F$5&lt;=1980,Dashboard!$H$5&gt;=2016))),1,0)</f>
        <v>1</v>
      </c>
      <c r="Q6918" s="0" t="n">
        <f aca="false">J6918*P6918+ROW()*0.00000001</f>
        <v>0.24006918</v>
      </c>
    </row>
    <row r="6919" customFormat="false" ht="15" hidden="false" customHeight="false" outlineLevel="0" collapsed="false">
      <c r="A6919" s="0" t="s">
        <v>5141</v>
      </c>
      <c r="B6919" s="0" t="s">
        <v>64</v>
      </c>
      <c r="C6919" s="0" t="n">
        <v>2011</v>
      </c>
      <c r="D6919" s="0" t="s">
        <v>71</v>
      </c>
      <c r="E6919" s="0" t="s">
        <v>91</v>
      </c>
      <c r="F6919" s="0" t="n">
        <v>0.18</v>
      </c>
      <c r="G6919" s="0" t="n">
        <v>0.04</v>
      </c>
      <c r="H6919" s="0" t="n">
        <v>0</v>
      </c>
      <c r="I6919" s="0" t="n">
        <v>0.02</v>
      </c>
      <c r="J6919" s="0" t="n">
        <v>0.24</v>
      </c>
      <c r="K6919" s="0" t="n">
        <v>47</v>
      </c>
      <c r="L6919" s="0" t="n">
        <v>5</v>
      </c>
      <c r="M6919" s="0" t="s">
        <v>103</v>
      </c>
      <c r="N6919" s="0" t="s">
        <v>66</v>
      </c>
      <c r="O6919" s="0" t="s">
        <v>177</v>
      </c>
      <c r="P6919" s="0" t="n">
        <f aca="false">IF(AND(OR(Dashboard!$B$5="All",D6919=Dashboard!$B$5),OR(Dashboard!$D$5="All",N6919=Dashboard!$D$5),OR(AND(C6919&lt;&gt;"",C6919&gt;=Dashboard!$F$5,C6919&lt;=Dashboard!$H$5),AND(C6919="",Dashboard!$F$5&lt;=1980,Dashboard!$H$5&gt;=2016))),1,0)</f>
        <v>1</v>
      </c>
      <c r="Q6919" s="0" t="n">
        <f aca="false">J6919*P6919+ROW()*0.00000001</f>
        <v>0.24006919</v>
      </c>
    </row>
    <row r="6920" customFormat="false" ht="15" hidden="false" customHeight="false" outlineLevel="0" collapsed="false">
      <c r="A6920" s="0" t="s">
        <v>5154</v>
      </c>
      <c r="B6920" s="0" t="s">
        <v>117</v>
      </c>
      <c r="C6920" s="0" t="n">
        <v>1998</v>
      </c>
      <c r="D6920" s="0" t="s">
        <v>52</v>
      </c>
      <c r="E6920" s="0" t="s">
        <v>4298</v>
      </c>
      <c r="F6920" s="0" t="n">
        <v>0.13</v>
      </c>
      <c r="G6920" s="0" t="n">
        <v>0.09</v>
      </c>
      <c r="H6920" s="0" t="n">
        <v>0</v>
      </c>
      <c r="I6920" s="0" t="n">
        <v>0.02</v>
      </c>
      <c r="J6920" s="0" t="n">
        <v>0.24</v>
      </c>
      <c r="N6920" s="0" t="s">
        <v>74</v>
      </c>
      <c r="P6920" s="0" t="n">
        <f aca="false">IF(AND(OR(Dashboard!$B$5="All",D6920=Dashboard!$B$5),OR(Dashboard!$D$5="All",N6920=Dashboard!$D$5),OR(AND(C6920&lt;&gt;"",C6920&gt;=Dashboard!$F$5,C6920&lt;=Dashboard!$H$5),AND(C6920="",Dashboard!$F$5&lt;=1980,Dashboard!$H$5&gt;=2016))),1,0)</f>
        <v>1</v>
      </c>
      <c r="Q6920" s="0" t="n">
        <f aca="false">J6920*P6920+ROW()*0.00000001</f>
        <v>0.2400692</v>
      </c>
    </row>
    <row r="6921" customFormat="false" ht="15" hidden="false" customHeight="false" outlineLevel="0" collapsed="false">
      <c r="A6921" s="0" t="s">
        <v>5155</v>
      </c>
      <c r="B6921" s="0" t="s">
        <v>64</v>
      </c>
      <c r="C6921" s="0" t="n">
        <v>2009</v>
      </c>
      <c r="D6921" s="0" t="s">
        <v>46</v>
      </c>
      <c r="E6921" s="0" t="s">
        <v>139</v>
      </c>
      <c r="F6921" s="0" t="n">
        <v>0.16</v>
      </c>
      <c r="G6921" s="0" t="n">
        <v>0.06</v>
      </c>
      <c r="H6921" s="0" t="n">
        <v>0</v>
      </c>
      <c r="I6921" s="0" t="n">
        <v>0.02</v>
      </c>
      <c r="J6921" s="0" t="n">
        <v>0.24</v>
      </c>
      <c r="M6921" s="0" t="s">
        <v>73</v>
      </c>
      <c r="N6921" s="0" t="s">
        <v>66</v>
      </c>
      <c r="P6921" s="0" t="n">
        <f aca="false">IF(AND(OR(Dashboard!$B$5="All",D6921=Dashboard!$B$5),OR(Dashboard!$D$5="All",N6921=Dashboard!$D$5),OR(AND(C6921&lt;&gt;"",C6921&gt;=Dashboard!$F$5,C6921&lt;=Dashboard!$H$5),AND(C6921="",Dashboard!$F$5&lt;=1980,Dashboard!$H$5&gt;=2016))),1,0)</f>
        <v>1</v>
      </c>
      <c r="Q6921" s="0" t="n">
        <f aca="false">J6921*P6921+ROW()*0.00000001</f>
        <v>0.24006921</v>
      </c>
    </row>
    <row r="6922" customFormat="false" ht="15" hidden="false" customHeight="false" outlineLevel="0" collapsed="false">
      <c r="A6922" s="0" t="s">
        <v>5156</v>
      </c>
      <c r="B6922" s="0" t="s">
        <v>159</v>
      </c>
      <c r="C6922" s="0" t="n">
        <v>1988</v>
      </c>
      <c r="D6922" s="0" t="s">
        <v>71</v>
      </c>
      <c r="E6922" s="0" t="s">
        <v>91</v>
      </c>
      <c r="F6922" s="0" t="n">
        <v>0.22</v>
      </c>
      <c r="G6922" s="0" t="n">
        <v>0.01</v>
      </c>
      <c r="H6922" s="0" t="n">
        <v>0</v>
      </c>
      <c r="I6922" s="0" t="n">
        <v>0</v>
      </c>
      <c r="J6922" s="0" t="n">
        <v>0.24</v>
      </c>
      <c r="N6922" s="0" t="s">
        <v>161</v>
      </c>
      <c r="P6922" s="0" t="n">
        <f aca="false">IF(AND(OR(Dashboard!$B$5="All",D6922=Dashboard!$B$5),OR(Dashboard!$D$5="All",N6922=Dashboard!$D$5),OR(AND(C6922&lt;&gt;"",C6922&gt;=Dashboard!$F$5,C6922&lt;=Dashboard!$H$5),AND(C6922="",Dashboard!$F$5&lt;=1980,Dashboard!$H$5&gt;=2016))),1,0)</f>
        <v>1</v>
      </c>
      <c r="Q6922" s="0" t="n">
        <f aca="false">J6922*P6922+ROW()*0.00000001</f>
        <v>0.24006922</v>
      </c>
    </row>
    <row r="6923" customFormat="false" ht="15" hidden="false" customHeight="false" outlineLevel="0" collapsed="false">
      <c r="A6923" s="0" t="s">
        <v>5157</v>
      </c>
      <c r="B6923" s="0" t="s">
        <v>159</v>
      </c>
      <c r="C6923" s="0" t="n">
        <v>1981</v>
      </c>
      <c r="D6923" s="0" t="s">
        <v>56</v>
      </c>
      <c r="E6923" s="0" t="s">
        <v>2468</v>
      </c>
      <c r="F6923" s="0" t="n">
        <v>0.22</v>
      </c>
      <c r="G6923" s="0" t="n">
        <v>0.01</v>
      </c>
      <c r="H6923" s="0" t="n">
        <v>0</v>
      </c>
      <c r="I6923" s="0" t="n">
        <v>0</v>
      </c>
      <c r="J6923" s="0" t="n">
        <v>0.24</v>
      </c>
      <c r="N6923" s="0" t="s">
        <v>161</v>
      </c>
      <c r="P6923" s="0" t="n">
        <f aca="false">IF(AND(OR(Dashboard!$B$5="All",D6923=Dashboard!$B$5),OR(Dashboard!$D$5="All",N6923=Dashboard!$D$5),OR(AND(C6923&lt;&gt;"",C6923&gt;=Dashboard!$F$5,C6923&lt;=Dashboard!$H$5),AND(C6923="",Dashboard!$F$5&lt;=1980,Dashboard!$H$5&gt;=2016))),1,0)</f>
        <v>1</v>
      </c>
      <c r="Q6923" s="0" t="n">
        <f aca="false">J6923*P6923+ROW()*0.00000001</f>
        <v>0.24006923</v>
      </c>
    </row>
    <row r="6924" customFormat="false" ht="15" hidden="false" customHeight="false" outlineLevel="0" collapsed="false">
      <c r="A6924" s="0" t="s">
        <v>5158</v>
      </c>
      <c r="B6924" s="0" t="s">
        <v>64</v>
      </c>
      <c r="C6924" s="0" t="n">
        <v>2011</v>
      </c>
      <c r="D6924" s="0" t="s">
        <v>52</v>
      </c>
      <c r="E6924" s="0" t="s">
        <v>418</v>
      </c>
      <c r="F6924" s="0" t="n">
        <v>0.16</v>
      </c>
      <c r="G6924" s="0" t="n">
        <v>0.05</v>
      </c>
      <c r="H6924" s="0" t="n">
        <v>0</v>
      </c>
      <c r="I6924" s="0" t="n">
        <v>0.02</v>
      </c>
      <c r="J6924" s="0" t="n">
        <v>0.24</v>
      </c>
      <c r="K6924" s="0" t="n">
        <v>53</v>
      </c>
      <c r="M6924" s="0" t="s">
        <v>36</v>
      </c>
      <c r="N6924" s="0" t="s">
        <v>66</v>
      </c>
      <c r="O6924" s="0" t="s">
        <v>53</v>
      </c>
      <c r="P6924" s="0" t="n">
        <f aca="false">IF(AND(OR(Dashboard!$B$5="All",D6924=Dashboard!$B$5),OR(Dashboard!$D$5="All",N6924=Dashboard!$D$5),OR(AND(C6924&lt;&gt;"",C6924&gt;=Dashboard!$F$5,C6924&lt;=Dashboard!$H$5),AND(C6924="",Dashboard!$F$5&lt;=1980,Dashboard!$H$5&gt;=2016))),1,0)</f>
        <v>1</v>
      </c>
      <c r="Q6924" s="0" t="n">
        <f aca="false">J6924*P6924+ROW()*0.00000001</f>
        <v>0.24006924</v>
      </c>
    </row>
    <row r="6925" customFormat="false" ht="15" hidden="false" customHeight="false" outlineLevel="0" collapsed="false">
      <c r="A6925" s="0" t="s">
        <v>1854</v>
      </c>
      <c r="B6925" s="0" t="s">
        <v>64</v>
      </c>
      <c r="C6925" s="0" t="n">
        <v>2013</v>
      </c>
      <c r="D6925" s="0" t="s">
        <v>71</v>
      </c>
      <c r="E6925" s="0" t="s">
        <v>220</v>
      </c>
      <c r="F6925" s="0" t="n">
        <v>0.07</v>
      </c>
      <c r="G6925" s="0" t="n">
        <v>0.15</v>
      </c>
      <c r="H6925" s="0" t="n">
        <v>0</v>
      </c>
      <c r="I6925" s="0" t="n">
        <v>0.02</v>
      </c>
      <c r="J6925" s="0" t="n">
        <v>0.24</v>
      </c>
      <c r="K6925" s="0" t="n">
        <v>80</v>
      </c>
      <c r="L6925" s="0" t="n">
        <v>4.3</v>
      </c>
      <c r="M6925" s="0" t="s">
        <v>36</v>
      </c>
      <c r="N6925" s="0" t="s">
        <v>66</v>
      </c>
      <c r="O6925" s="0" t="s">
        <v>37</v>
      </c>
      <c r="P6925" s="0" t="n">
        <f aca="false">IF(AND(OR(Dashboard!$B$5="All",D6925=Dashboard!$B$5),OR(Dashboard!$D$5="All",N6925=Dashboard!$D$5),OR(AND(C6925&lt;&gt;"",C6925&gt;=Dashboard!$F$5,C6925&lt;=Dashboard!$H$5),AND(C6925="",Dashboard!$F$5&lt;=1980,Dashboard!$H$5&gt;=2016))),1,0)</f>
        <v>1</v>
      </c>
      <c r="Q6925" s="0" t="n">
        <f aca="false">J6925*P6925+ROW()*0.00000001</f>
        <v>0.24006925</v>
      </c>
    </row>
    <row r="6926" customFormat="false" ht="15" hidden="false" customHeight="false" outlineLevel="0" collapsed="false">
      <c r="A6926" s="0" t="s">
        <v>5159</v>
      </c>
      <c r="B6926" s="0" t="s">
        <v>64</v>
      </c>
      <c r="C6926" s="0" t="n">
        <v>2006</v>
      </c>
      <c r="D6926" s="0" t="s">
        <v>71</v>
      </c>
      <c r="E6926" s="0" t="s">
        <v>142</v>
      </c>
      <c r="F6926" s="0" t="n">
        <v>0.2</v>
      </c>
      <c r="G6926" s="0" t="n">
        <v>0.02</v>
      </c>
      <c r="H6926" s="0" t="n">
        <v>0</v>
      </c>
      <c r="I6926" s="0" t="n">
        <v>0.02</v>
      </c>
      <c r="J6926" s="0" t="n">
        <v>0.24</v>
      </c>
      <c r="N6926" s="0" t="s">
        <v>66</v>
      </c>
      <c r="P6926" s="0" t="n">
        <f aca="false">IF(AND(OR(Dashboard!$B$5="All",D6926=Dashboard!$B$5),OR(Dashboard!$D$5="All",N6926=Dashboard!$D$5),OR(AND(C6926&lt;&gt;"",C6926&gt;=Dashboard!$F$5,C6926&lt;=Dashboard!$H$5),AND(C6926="",Dashboard!$F$5&lt;=1980,Dashboard!$H$5&gt;=2016))),1,0)</f>
        <v>1</v>
      </c>
      <c r="Q6926" s="0" t="n">
        <f aca="false">J6926*P6926+ROW()*0.00000001</f>
        <v>0.24006926</v>
      </c>
    </row>
    <row r="6927" customFormat="false" ht="15" hidden="false" customHeight="false" outlineLevel="0" collapsed="false">
      <c r="A6927" s="0" t="s">
        <v>5160</v>
      </c>
      <c r="B6927" s="0" t="s">
        <v>33</v>
      </c>
      <c r="C6927" s="0" t="n">
        <v>2007</v>
      </c>
      <c r="D6927" s="0" t="s">
        <v>34</v>
      </c>
      <c r="E6927" s="0" t="s">
        <v>211</v>
      </c>
      <c r="F6927" s="0" t="n">
        <v>0.19</v>
      </c>
      <c r="G6927" s="0" t="n">
        <v>0</v>
      </c>
      <c r="H6927" s="0" t="n">
        <v>0.03</v>
      </c>
      <c r="I6927" s="0" t="n">
        <v>0.02</v>
      </c>
      <c r="J6927" s="0" t="n">
        <v>0.24</v>
      </c>
      <c r="N6927" s="0" t="s">
        <v>35</v>
      </c>
      <c r="P6927" s="0" t="n">
        <f aca="false">IF(AND(OR(Dashboard!$B$5="All",D6927=Dashboard!$B$5),OR(Dashboard!$D$5="All",N6927=Dashboard!$D$5),OR(AND(C6927&lt;&gt;"",C6927&gt;=Dashboard!$F$5,C6927&lt;=Dashboard!$H$5),AND(C6927="",Dashboard!$F$5&lt;=1980,Dashboard!$H$5&gt;=2016))),1,0)</f>
        <v>1</v>
      </c>
      <c r="Q6927" s="0" t="n">
        <f aca="false">J6927*P6927+ROW()*0.00000001</f>
        <v>0.24006927</v>
      </c>
    </row>
    <row r="6928" customFormat="false" ht="15" hidden="false" customHeight="false" outlineLevel="0" collapsed="false">
      <c r="A6928" s="0" t="s">
        <v>5161</v>
      </c>
      <c r="B6928" s="0" t="s">
        <v>152</v>
      </c>
      <c r="C6928" s="0" t="n">
        <v>2011</v>
      </c>
      <c r="D6928" s="0" t="s">
        <v>48</v>
      </c>
      <c r="E6928" s="0" t="s">
        <v>1488</v>
      </c>
      <c r="F6928" s="0" t="n">
        <v>0</v>
      </c>
      <c r="G6928" s="0" t="n">
        <v>0.18</v>
      </c>
      <c r="H6928" s="0" t="n">
        <v>0</v>
      </c>
      <c r="I6928" s="0" t="n">
        <v>0.05</v>
      </c>
      <c r="J6928" s="0" t="n">
        <v>0.24</v>
      </c>
      <c r="L6928" s="0" t="n">
        <v>7.3</v>
      </c>
      <c r="M6928" s="0" t="s">
        <v>36</v>
      </c>
      <c r="N6928" s="0" t="s">
        <v>152</v>
      </c>
      <c r="P6928" s="0" t="n">
        <f aca="false">IF(AND(OR(Dashboard!$B$5="All",D6928=Dashboard!$B$5),OR(Dashboard!$D$5="All",N6928=Dashboard!$D$5),OR(AND(C6928&lt;&gt;"",C6928&gt;=Dashboard!$F$5,C6928&lt;=Dashboard!$H$5),AND(C6928="",Dashboard!$F$5&lt;=1980,Dashboard!$H$5&gt;=2016))),1,0)</f>
        <v>1</v>
      </c>
      <c r="Q6928" s="0" t="n">
        <f aca="false">J6928*P6928+ROW()*0.00000001</f>
        <v>0.24006928</v>
      </c>
    </row>
    <row r="6929" customFormat="false" ht="15" hidden="false" customHeight="false" outlineLevel="0" collapsed="false">
      <c r="A6929" s="0" t="s">
        <v>5158</v>
      </c>
      <c r="B6929" s="0" t="s">
        <v>70</v>
      </c>
      <c r="C6929" s="0" t="n">
        <v>2011</v>
      </c>
      <c r="D6929" s="0" t="s">
        <v>52</v>
      </c>
      <c r="E6929" s="0" t="s">
        <v>418</v>
      </c>
      <c r="F6929" s="0" t="n">
        <v>0.15</v>
      </c>
      <c r="G6929" s="0" t="n">
        <v>0.06</v>
      </c>
      <c r="H6929" s="0" t="n">
        <v>0</v>
      </c>
      <c r="I6929" s="0" t="n">
        <v>0.03</v>
      </c>
      <c r="J6929" s="0" t="n">
        <v>0.24</v>
      </c>
      <c r="K6929" s="0" t="n">
        <v>62</v>
      </c>
      <c r="M6929" s="0" t="s">
        <v>36</v>
      </c>
      <c r="N6929" s="0" t="s">
        <v>74</v>
      </c>
      <c r="O6929" s="0" t="s">
        <v>67</v>
      </c>
      <c r="P6929" s="0" t="n">
        <f aca="false">IF(AND(OR(Dashboard!$B$5="All",D6929=Dashboard!$B$5),OR(Dashboard!$D$5="All",N6929=Dashboard!$D$5),OR(AND(C6929&lt;&gt;"",C6929&gt;=Dashboard!$F$5,C6929&lt;=Dashboard!$H$5),AND(C6929="",Dashboard!$F$5&lt;=1980,Dashboard!$H$5&gt;=2016))),1,0)</f>
        <v>1</v>
      </c>
      <c r="Q6929" s="0" t="n">
        <f aca="false">J6929*P6929+ROW()*0.00000001</f>
        <v>0.24006929</v>
      </c>
    </row>
    <row r="6930" customFormat="false" ht="15" hidden="false" customHeight="false" outlineLevel="0" collapsed="false">
      <c r="A6930" s="0" t="s">
        <v>5162</v>
      </c>
      <c r="B6930" s="0" t="s">
        <v>70</v>
      </c>
      <c r="C6930" s="0" t="n">
        <v>2010</v>
      </c>
      <c r="D6930" s="0" t="s">
        <v>34</v>
      </c>
      <c r="E6930" s="0" t="s">
        <v>124</v>
      </c>
      <c r="F6930" s="0" t="n">
        <v>0.06</v>
      </c>
      <c r="G6930" s="0" t="n">
        <v>0.13</v>
      </c>
      <c r="H6930" s="0" t="n">
        <v>0</v>
      </c>
      <c r="I6930" s="0" t="n">
        <v>0.04</v>
      </c>
      <c r="J6930" s="0" t="n">
        <v>0.24</v>
      </c>
      <c r="K6930" s="0" t="n">
        <v>46</v>
      </c>
      <c r="L6930" s="0" t="n">
        <v>7.5</v>
      </c>
      <c r="M6930" s="0" t="s">
        <v>36</v>
      </c>
      <c r="N6930" s="0" t="s">
        <v>74</v>
      </c>
      <c r="O6930" s="0" t="s">
        <v>177</v>
      </c>
      <c r="P6930" s="0" t="n">
        <f aca="false">IF(AND(OR(Dashboard!$B$5="All",D6930=Dashboard!$B$5),OR(Dashboard!$D$5="All",N6930=Dashboard!$D$5),OR(AND(C6930&lt;&gt;"",C6930&gt;=Dashboard!$F$5,C6930&lt;=Dashboard!$H$5),AND(C6930="",Dashboard!$F$5&lt;=1980,Dashboard!$H$5&gt;=2016))),1,0)</f>
        <v>1</v>
      </c>
      <c r="Q6930" s="0" t="n">
        <f aca="false">J6930*P6930+ROW()*0.00000001</f>
        <v>0.2400693</v>
      </c>
    </row>
    <row r="6931" customFormat="false" ht="15" hidden="false" customHeight="false" outlineLevel="0" collapsed="false">
      <c r="A6931" s="0" t="s">
        <v>1684</v>
      </c>
      <c r="B6931" s="0" t="s">
        <v>164</v>
      </c>
      <c r="C6931" s="0" t="n">
        <v>2009</v>
      </c>
      <c r="D6931" s="0" t="s">
        <v>34</v>
      </c>
      <c r="E6931" s="0" t="s">
        <v>142</v>
      </c>
      <c r="F6931" s="0" t="n">
        <v>0.12</v>
      </c>
      <c r="G6931" s="0" t="n">
        <v>0.07</v>
      </c>
      <c r="H6931" s="0" t="n">
        <v>0</v>
      </c>
      <c r="I6931" s="0" t="n">
        <v>0.05</v>
      </c>
      <c r="J6931" s="0" t="n">
        <v>0.24</v>
      </c>
      <c r="K6931" s="0" t="n">
        <v>70</v>
      </c>
      <c r="M6931" s="0" t="s">
        <v>36</v>
      </c>
      <c r="N6931" s="0" t="s">
        <v>74</v>
      </c>
      <c r="O6931" s="0" t="s">
        <v>67</v>
      </c>
      <c r="P6931" s="0" t="n">
        <f aca="false">IF(AND(OR(Dashboard!$B$5="All",D6931=Dashboard!$B$5),OR(Dashboard!$D$5="All",N6931=Dashboard!$D$5),OR(AND(C6931&lt;&gt;"",C6931&gt;=Dashboard!$F$5,C6931&lt;=Dashboard!$H$5),AND(C6931="",Dashboard!$F$5&lt;=1980,Dashboard!$H$5&gt;=2016))),1,0)</f>
        <v>1</v>
      </c>
      <c r="Q6931" s="0" t="n">
        <f aca="false">J6931*P6931+ROW()*0.00000001</f>
        <v>0.24006931</v>
      </c>
    </row>
    <row r="6932" customFormat="false" ht="15" hidden="false" customHeight="false" outlineLevel="0" collapsed="false">
      <c r="A6932" s="0" t="s">
        <v>5163</v>
      </c>
      <c r="B6932" s="0" t="s">
        <v>50</v>
      </c>
      <c r="C6932" s="0" t="n">
        <v>2009</v>
      </c>
      <c r="D6932" s="0" t="s">
        <v>58</v>
      </c>
      <c r="E6932" s="0" t="s">
        <v>124</v>
      </c>
      <c r="F6932" s="0" t="n">
        <v>0.15</v>
      </c>
      <c r="G6932" s="0" t="n">
        <v>0.06</v>
      </c>
      <c r="H6932" s="0" t="n">
        <v>0</v>
      </c>
      <c r="I6932" s="0" t="n">
        <v>0.02</v>
      </c>
      <c r="J6932" s="0" t="n">
        <v>0.24</v>
      </c>
      <c r="M6932" s="0" t="s">
        <v>36</v>
      </c>
      <c r="N6932" s="0" t="s">
        <v>35</v>
      </c>
      <c r="P6932" s="0" t="n">
        <f aca="false">IF(AND(OR(Dashboard!$B$5="All",D6932=Dashboard!$B$5),OR(Dashboard!$D$5="All",N6932=Dashboard!$D$5),OR(AND(C6932&lt;&gt;"",C6932&gt;=Dashboard!$F$5,C6932&lt;=Dashboard!$H$5),AND(C6932="",Dashboard!$F$5&lt;=1980,Dashboard!$H$5&gt;=2016))),1,0)</f>
        <v>1</v>
      </c>
      <c r="Q6932" s="0" t="n">
        <f aca="false">J6932*P6932+ROW()*0.00000001</f>
        <v>0.24006932</v>
      </c>
    </row>
    <row r="6933" customFormat="false" ht="15" hidden="false" customHeight="false" outlineLevel="0" collapsed="false">
      <c r="A6933" s="0" t="s">
        <v>5164</v>
      </c>
      <c r="B6933" s="0" t="s">
        <v>33</v>
      </c>
      <c r="C6933" s="0" t="n">
        <v>2010</v>
      </c>
      <c r="D6933" s="0" t="s">
        <v>16</v>
      </c>
      <c r="E6933" s="0" t="s">
        <v>418</v>
      </c>
      <c r="F6933" s="0" t="n">
        <v>0.21</v>
      </c>
      <c r="G6933" s="0" t="n">
        <v>0.01</v>
      </c>
      <c r="H6933" s="0" t="n">
        <v>0</v>
      </c>
      <c r="I6933" s="0" t="n">
        <v>0.02</v>
      </c>
      <c r="J6933" s="0" t="n">
        <v>0.24</v>
      </c>
      <c r="K6933" s="0" t="n">
        <v>56</v>
      </c>
      <c r="M6933" s="0" t="s">
        <v>36</v>
      </c>
      <c r="N6933" s="0" t="s">
        <v>35</v>
      </c>
      <c r="O6933" s="0" t="s">
        <v>53</v>
      </c>
      <c r="P6933" s="0" t="n">
        <f aca="false">IF(AND(OR(Dashboard!$B$5="All",D6933=Dashboard!$B$5),OR(Dashboard!$D$5="All",N6933=Dashboard!$D$5),OR(AND(C6933&lt;&gt;"",C6933&gt;=Dashboard!$F$5,C6933&lt;=Dashboard!$H$5),AND(C6933="",Dashboard!$F$5&lt;=1980,Dashboard!$H$5&gt;=2016))),1,0)</f>
        <v>1</v>
      </c>
      <c r="Q6933" s="0" t="n">
        <f aca="false">J6933*P6933+ROW()*0.00000001</f>
        <v>0.24006933</v>
      </c>
    </row>
    <row r="6934" customFormat="false" ht="15" hidden="false" customHeight="false" outlineLevel="0" collapsed="false">
      <c r="A6934" s="0" t="s">
        <v>5165</v>
      </c>
      <c r="B6934" s="0" t="s">
        <v>64</v>
      </c>
      <c r="C6934" s="0" t="n">
        <v>2009</v>
      </c>
      <c r="D6934" s="0" t="s">
        <v>71</v>
      </c>
      <c r="E6934" s="0" t="s">
        <v>160</v>
      </c>
      <c r="F6934" s="0" t="n">
        <v>0.16</v>
      </c>
      <c r="G6934" s="0" t="n">
        <v>0.05</v>
      </c>
      <c r="H6934" s="0" t="n">
        <v>0</v>
      </c>
      <c r="I6934" s="0" t="n">
        <v>0.02</v>
      </c>
      <c r="J6934" s="0" t="n">
        <v>0.24</v>
      </c>
      <c r="K6934" s="0" t="n">
        <v>65</v>
      </c>
      <c r="L6934" s="0" t="n">
        <v>6.2</v>
      </c>
      <c r="M6934" s="0" t="s">
        <v>73</v>
      </c>
      <c r="N6934" s="0" t="s">
        <v>66</v>
      </c>
      <c r="O6934" s="0" t="s">
        <v>67</v>
      </c>
      <c r="P6934" s="0" t="n">
        <f aca="false">IF(AND(OR(Dashboard!$B$5="All",D6934=Dashboard!$B$5),OR(Dashboard!$D$5="All",N6934=Dashboard!$D$5),OR(AND(C6934&lt;&gt;"",C6934&gt;=Dashboard!$F$5,C6934&lt;=Dashboard!$H$5),AND(C6934="",Dashboard!$F$5&lt;=1980,Dashboard!$H$5&gt;=2016))),1,0)</f>
        <v>1</v>
      </c>
      <c r="Q6934" s="0" t="n">
        <f aca="false">J6934*P6934+ROW()*0.00000001</f>
        <v>0.24006934</v>
      </c>
    </row>
    <row r="6935" customFormat="false" ht="15" hidden="false" customHeight="false" outlineLevel="0" collapsed="false">
      <c r="A6935" s="0" t="s">
        <v>5166</v>
      </c>
      <c r="B6935" s="0" t="s">
        <v>70</v>
      </c>
      <c r="C6935" s="0" t="n">
        <v>2010</v>
      </c>
      <c r="D6935" s="0" t="s">
        <v>46</v>
      </c>
      <c r="E6935" s="0" t="s">
        <v>782</v>
      </c>
      <c r="F6935" s="0" t="n">
        <v>0.08</v>
      </c>
      <c r="G6935" s="0" t="n">
        <v>0.01</v>
      </c>
      <c r="H6935" s="0" t="n">
        <v>0.13</v>
      </c>
      <c r="I6935" s="0" t="n">
        <v>0.01</v>
      </c>
      <c r="J6935" s="0" t="n">
        <v>0.24</v>
      </c>
      <c r="K6935" s="0" t="n">
        <v>61</v>
      </c>
      <c r="L6935" s="0" t="n">
        <v>5.4</v>
      </c>
      <c r="M6935" s="0" t="s">
        <v>73</v>
      </c>
      <c r="N6935" s="0" t="s">
        <v>74</v>
      </c>
      <c r="O6935" s="0" t="s">
        <v>67</v>
      </c>
      <c r="P6935" s="0" t="n">
        <f aca="false">IF(AND(OR(Dashboard!$B$5="All",D6935=Dashboard!$B$5),OR(Dashboard!$D$5="All",N6935=Dashboard!$D$5),OR(AND(C6935&lt;&gt;"",C6935&gt;=Dashboard!$F$5,C6935&lt;=Dashboard!$H$5),AND(C6935="",Dashboard!$F$5&lt;=1980,Dashboard!$H$5&gt;=2016))),1,0)</f>
        <v>1</v>
      </c>
      <c r="Q6935" s="0" t="n">
        <f aca="false">J6935*P6935+ROW()*0.00000001</f>
        <v>0.24006935</v>
      </c>
    </row>
    <row r="6936" customFormat="false" ht="15" hidden="false" customHeight="false" outlineLevel="0" collapsed="false">
      <c r="A6936" s="0" t="s">
        <v>4570</v>
      </c>
      <c r="B6936" s="0" t="s">
        <v>76</v>
      </c>
      <c r="C6936" s="0" t="n">
        <v>2007</v>
      </c>
      <c r="D6936" s="0" t="s">
        <v>41</v>
      </c>
      <c r="E6936" s="0" t="s">
        <v>142</v>
      </c>
      <c r="F6936" s="0" t="n">
        <v>0.12</v>
      </c>
      <c r="G6936" s="0" t="n">
        <v>0.09</v>
      </c>
      <c r="H6936" s="0" t="n">
        <v>0</v>
      </c>
      <c r="I6936" s="0" t="n">
        <v>0.03</v>
      </c>
      <c r="J6936" s="0" t="n">
        <v>0.24</v>
      </c>
      <c r="K6936" s="0" t="n">
        <v>56</v>
      </c>
      <c r="L6936" s="0" t="n">
        <v>8.2</v>
      </c>
      <c r="M6936" s="0" t="s">
        <v>36</v>
      </c>
      <c r="N6936" s="0" t="s">
        <v>74</v>
      </c>
      <c r="O6936" s="0" t="s">
        <v>53</v>
      </c>
      <c r="P6936" s="0" t="n">
        <f aca="false">IF(AND(OR(Dashboard!$B$5="All",D6936=Dashboard!$B$5),OR(Dashboard!$D$5="All",N6936=Dashboard!$D$5),OR(AND(C6936&lt;&gt;"",C6936&gt;=Dashboard!$F$5,C6936&lt;=Dashboard!$H$5),AND(C6936="",Dashboard!$F$5&lt;=1980,Dashboard!$H$5&gt;=2016))),1,0)</f>
        <v>1</v>
      </c>
      <c r="Q6936" s="0" t="n">
        <f aca="false">J6936*P6936+ROW()*0.00000001</f>
        <v>0.24006936</v>
      </c>
    </row>
    <row r="6937" customFormat="false" ht="15" hidden="false" customHeight="false" outlineLevel="0" collapsed="false">
      <c r="A6937" s="0" t="s">
        <v>5167</v>
      </c>
      <c r="B6937" s="0" t="s">
        <v>33</v>
      </c>
      <c r="C6937" s="0" t="n">
        <v>2009</v>
      </c>
      <c r="D6937" s="0" t="s">
        <v>114</v>
      </c>
      <c r="E6937" s="0" t="s">
        <v>124</v>
      </c>
      <c r="F6937" s="0" t="n">
        <v>0.11</v>
      </c>
      <c r="G6937" s="0" t="n">
        <v>0.1</v>
      </c>
      <c r="H6937" s="0" t="n">
        <v>0</v>
      </c>
      <c r="I6937" s="0" t="n">
        <v>0.02</v>
      </c>
      <c r="J6937" s="0" t="n">
        <v>0.24</v>
      </c>
      <c r="K6937" s="0" t="n">
        <v>74</v>
      </c>
      <c r="L6937" s="0" t="n">
        <v>8.1</v>
      </c>
      <c r="M6937" s="0" t="s">
        <v>103</v>
      </c>
      <c r="N6937" s="0" t="s">
        <v>35</v>
      </c>
      <c r="O6937" s="0" t="s">
        <v>37</v>
      </c>
      <c r="P6937" s="0" t="n">
        <f aca="false">IF(AND(OR(Dashboard!$B$5="All",D6937=Dashboard!$B$5),OR(Dashboard!$D$5="All",N6937=Dashboard!$D$5),OR(AND(C6937&lt;&gt;"",C6937&gt;=Dashboard!$F$5,C6937&lt;=Dashboard!$H$5),AND(C6937="",Dashboard!$F$5&lt;=1980,Dashboard!$H$5&gt;=2016))),1,0)</f>
        <v>1</v>
      </c>
      <c r="Q6937" s="0" t="n">
        <f aca="false">J6937*P6937+ROW()*0.00000001</f>
        <v>0.24006937</v>
      </c>
    </row>
    <row r="6938" customFormat="false" ht="15" hidden="false" customHeight="false" outlineLevel="0" collapsed="false">
      <c r="A6938" s="0" t="s">
        <v>5168</v>
      </c>
      <c r="B6938" s="0" t="s">
        <v>64</v>
      </c>
      <c r="C6938" s="0" t="n">
        <v>2009</v>
      </c>
      <c r="D6938" s="0" t="s">
        <v>46</v>
      </c>
      <c r="E6938" s="0" t="s">
        <v>4798</v>
      </c>
      <c r="F6938" s="0" t="n">
        <v>0.18</v>
      </c>
      <c r="G6938" s="0" t="n">
        <v>0.04</v>
      </c>
      <c r="H6938" s="0" t="n">
        <v>0</v>
      </c>
      <c r="I6938" s="0" t="n">
        <v>0.02</v>
      </c>
      <c r="J6938" s="0" t="n">
        <v>0.24</v>
      </c>
      <c r="K6938" s="0" t="n">
        <v>62</v>
      </c>
      <c r="L6938" s="0" t="n">
        <v>6.4</v>
      </c>
      <c r="M6938" s="0" t="s">
        <v>73</v>
      </c>
      <c r="N6938" s="0" t="s">
        <v>66</v>
      </c>
      <c r="O6938" s="0" t="s">
        <v>67</v>
      </c>
      <c r="P6938" s="0" t="n">
        <f aca="false">IF(AND(OR(Dashboard!$B$5="All",D6938=Dashboard!$B$5),OR(Dashboard!$D$5="All",N6938=Dashboard!$D$5),OR(AND(C6938&lt;&gt;"",C6938&gt;=Dashboard!$F$5,C6938&lt;=Dashboard!$H$5),AND(C6938="",Dashboard!$F$5&lt;=1980,Dashboard!$H$5&gt;=2016))),1,0)</f>
        <v>1</v>
      </c>
      <c r="Q6938" s="0" t="n">
        <f aca="false">J6938*P6938+ROW()*0.00000001</f>
        <v>0.24006938</v>
      </c>
    </row>
    <row r="6939" customFormat="false" ht="15" hidden="false" customHeight="false" outlineLevel="0" collapsed="false">
      <c r="A6939" s="0" t="s">
        <v>5169</v>
      </c>
      <c r="B6939" s="0" t="s">
        <v>70</v>
      </c>
      <c r="C6939" s="0" t="n">
        <v>2012</v>
      </c>
      <c r="D6939" s="0" t="s">
        <v>58</v>
      </c>
      <c r="E6939" s="0" t="s">
        <v>220</v>
      </c>
      <c r="F6939" s="0" t="n">
        <v>0.1</v>
      </c>
      <c r="G6939" s="0" t="n">
        <v>0.08</v>
      </c>
      <c r="H6939" s="0" t="n">
        <v>0.02</v>
      </c>
      <c r="I6939" s="0" t="n">
        <v>0.03</v>
      </c>
      <c r="J6939" s="0" t="n">
        <v>0.23</v>
      </c>
      <c r="K6939" s="0" t="n">
        <v>73</v>
      </c>
      <c r="L6939" s="0" t="n">
        <v>8.4</v>
      </c>
      <c r="M6939" s="0" t="s">
        <v>103</v>
      </c>
      <c r="N6939" s="0" t="s">
        <v>74</v>
      </c>
      <c r="O6939" s="0" t="s">
        <v>37</v>
      </c>
      <c r="P6939" s="0" t="n">
        <f aca="false">IF(AND(OR(Dashboard!$B$5="All",D6939=Dashboard!$B$5),OR(Dashboard!$D$5="All",N6939=Dashboard!$D$5),OR(AND(C6939&lt;&gt;"",C6939&gt;=Dashboard!$F$5,C6939&lt;=Dashboard!$H$5),AND(C6939="",Dashboard!$F$5&lt;=1980,Dashboard!$H$5&gt;=2016))),1,0)</f>
        <v>1</v>
      </c>
      <c r="Q6939" s="0" t="n">
        <f aca="false">J6939*P6939+ROW()*0.00000001</f>
        <v>0.23006939</v>
      </c>
    </row>
    <row r="6940" customFormat="false" ht="15" hidden="false" customHeight="false" outlineLevel="0" collapsed="false">
      <c r="A6940" s="0" t="s">
        <v>3069</v>
      </c>
      <c r="B6940" s="0" t="s">
        <v>152</v>
      </c>
      <c r="C6940" s="0" t="n">
        <v>2011</v>
      </c>
      <c r="D6940" s="0" t="s">
        <v>46</v>
      </c>
      <c r="E6940" s="0" t="s">
        <v>1371</v>
      </c>
      <c r="F6940" s="0" t="n">
        <v>0.16</v>
      </c>
      <c r="G6940" s="0" t="n">
        <v>0.06</v>
      </c>
      <c r="H6940" s="0" t="n">
        <v>0</v>
      </c>
      <c r="I6940" s="0" t="n">
        <v>0.02</v>
      </c>
      <c r="J6940" s="0" t="n">
        <v>0.23</v>
      </c>
      <c r="K6940" s="0" t="n">
        <v>72</v>
      </c>
      <c r="L6940" s="0" t="n">
        <v>6.8</v>
      </c>
      <c r="M6940" s="0" t="s">
        <v>103</v>
      </c>
      <c r="N6940" s="0" t="s">
        <v>152</v>
      </c>
      <c r="O6940" s="0" t="s">
        <v>37</v>
      </c>
      <c r="P6940" s="0" t="n">
        <f aca="false">IF(AND(OR(Dashboard!$B$5="All",D6940=Dashboard!$B$5),OR(Dashboard!$D$5="All",N6940=Dashboard!$D$5),OR(AND(C6940&lt;&gt;"",C6940&gt;=Dashboard!$F$5,C6940&lt;=Dashboard!$H$5),AND(C6940="",Dashboard!$F$5&lt;=1980,Dashboard!$H$5&gt;=2016))),1,0)</f>
        <v>1</v>
      </c>
      <c r="Q6940" s="0" t="n">
        <f aca="false">J6940*P6940+ROW()*0.00000001</f>
        <v>0.2300694</v>
      </c>
    </row>
    <row r="6941" customFormat="false" ht="15" hidden="false" customHeight="false" outlineLevel="0" collapsed="false">
      <c r="A6941" s="0" t="s">
        <v>1282</v>
      </c>
      <c r="B6941" s="0" t="s">
        <v>70</v>
      </c>
      <c r="C6941" s="0" t="n">
        <v>2009</v>
      </c>
      <c r="D6941" s="0" t="s">
        <v>71</v>
      </c>
      <c r="E6941" s="0" t="s">
        <v>91</v>
      </c>
      <c r="F6941" s="0" t="n">
        <v>0.19</v>
      </c>
      <c r="G6941" s="0" t="n">
        <v>0.03</v>
      </c>
      <c r="H6941" s="0" t="n">
        <v>0</v>
      </c>
      <c r="I6941" s="0" t="n">
        <v>0.02</v>
      </c>
      <c r="J6941" s="0" t="n">
        <v>0.23</v>
      </c>
      <c r="K6941" s="0" t="n">
        <v>63</v>
      </c>
      <c r="L6941" s="0" t="n">
        <v>8.2</v>
      </c>
      <c r="M6941" s="0" t="s">
        <v>36</v>
      </c>
      <c r="N6941" s="0" t="s">
        <v>74</v>
      </c>
      <c r="O6941" s="0" t="s">
        <v>67</v>
      </c>
      <c r="P6941" s="0" t="n">
        <f aca="false">IF(AND(OR(Dashboard!$B$5="All",D6941=Dashboard!$B$5),OR(Dashboard!$D$5="All",N6941=Dashboard!$D$5),OR(AND(C6941&lt;&gt;"",C6941&gt;=Dashboard!$F$5,C6941&lt;=Dashboard!$H$5),AND(C6941="",Dashboard!$F$5&lt;=1980,Dashboard!$H$5&gt;=2016))),1,0)</f>
        <v>1</v>
      </c>
      <c r="Q6941" s="0" t="n">
        <f aca="false">J6941*P6941+ROW()*0.00000001</f>
        <v>0.23006941</v>
      </c>
    </row>
    <row r="6942" customFormat="false" ht="15" hidden="false" customHeight="false" outlineLevel="0" collapsed="false">
      <c r="A6942" s="0" t="s">
        <v>5170</v>
      </c>
      <c r="B6942" s="0" t="s">
        <v>50</v>
      </c>
      <c r="C6942" s="0" t="n">
        <v>2006</v>
      </c>
      <c r="D6942" s="0" t="s">
        <v>46</v>
      </c>
      <c r="E6942" s="0" t="s">
        <v>3904</v>
      </c>
      <c r="F6942" s="0" t="n">
        <v>0.22</v>
      </c>
      <c r="G6942" s="0" t="n">
        <v>0</v>
      </c>
      <c r="H6942" s="0" t="n">
        <v>0</v>
      </c>
      <c r="I6942" s="0" t="n">
        <v>0.02</v>
      </c>
      <c r="J6942" s="0" t="n">
        <v>0.23</v>
      </c>
      <c r="K6942" s="0" t="n">
        <v>62</v>
      </c>
      <c r="L6942" s="0" t="n">
        <v>7.5</v>
      </c>
      <c r="M6942" s="0" t="s">
        <v>125</v>
      </c>
      <c r="N6942" s="0" t="s">
        <v>35</v>
      </c>
      <c r="O6942" s="0" t="s">
        <v>67</v>
      </c>
      <c r="P6942" s="0" t="n">
        <f aca="false">IF(AND(OR(Dashboard!$B$5="All",D6942=Dashboard!$B$5),OR(Dashboard!$D$5="All",N6942=Dashboard!$D$5),OR(AND(C6942&lt;&gt;"",C6942&gt;=Dashboard!$F$5,C6942&lt;=Dashboard!$H$5),AND(C6942="",Dashboard!$F$5&lt;=1980,Dashboard!$H$5&gt;=2016))),1,0)</f>
        <v>1</v>
      </c>
      <c r="Q6942" s="0" t="n">
        <f aca="false">J6942*P6942+ROW()*0.00000001</f>
        <v>0.23006942</v>
      </c>
    </row>
    <row r="6943" customFormat="false" ht="15" hidden="false" customHeight="false" outlineLevel="0" collapsed="false">
      <c r="A6943" s="0" t="s">
        <v>5171</v>
      </c>
      <c r="B6943" s="0" t="s">
        <v>76</v>
      </c>
      <c r="C6943" s="0" t="n">
        <v>2004</v>
      </c>
      <c r="D6943" s="0" t="s">
        <v>52</v>
      </c>
      <c r="E6943" s="0" t="s">
        <v>220</v>
      </c>
      <c r="F6943" s="0" t="n">
        <v>0.11</v>
      </c>
      <c r="G6943" s="0" t="n">
        <v>0.09</v>
      </c>
      <c r="H6943" s="0" t="n">
        <v>0</v>
      </c>
      <c r="I6943" s="0" t="n">
        <v>0.03</v>
      </c>
      <c r="J6943" s="0" t="n">
        <v>0.23</v>
      </c>
      <c r="K6943" s="0" t="n">
        <v>76</v>
      </c>
      <c r="L6943" s="0" t="n">
        <v>7</v>
      </c>
      <c r="M6943" s="0" t="s">
        <v>36</v>
      </c>
      <c r="N6943" s="0" t="s">
        <v>74</v>
      </c>
      <c r="O6943" s="0" t="s">
        <v>37</v>
      </c>
      <c r="P6943" s="0" t="n">
        <f aca="false">IF(AND(OR(Dashboard!$B$5="All",D6943=Dashboard!$B$5),OR(Dashboard!$D$5="All",N6943=Dashboard!$D$5),OR(AND(C6943&lt;&gt;"",C6943&gt;=Dashboard!$F$5,C6943&lt;=Dashboard!$H$5),AND(C6943="",Dashboard!$F$5&lt;=1980,Dashboard!$H$5&gt;=2016))),1,0)</f>
        <v>1</v>
      </c>
      <c r="Q6943" s="0" t="n">
        <f aca="false">J6943*P6943+ROW()*0.00000001</f>
        <v>0.23006943</v>
      </c>
    </row>
    <row r="6944" customFormat="false" ht="15" hidden="false" customHeight="false" outlineLevel="0" collapsed="false">
      <c r="A6944" s="0" t="s">
        <v>5172</v>
      </c>
      <c r="B6944" s="0" t="s">
        <v>76</v>
      </c>
      <c r="C6944" s="0" t="n">
        <v>2003</v>
      </c>
      <c r="D6944" s="0" t="s">
        <v>16</v>
      </c>
      <c r="E6944" s="0" t="s">
        <v>3332</v>
      </c>
      <c r="F6944" s="0" t="n">
        <v>0.11</v>
      </c>
      <c r="G6944" s="0" t="n">
        <v>0.09</v>
      </c>
      <c r="H6944" s="0" t="n">
        <v>0</v>
      </c>
      <c r="I6944" s="0" t="n">
        <v>0.03</v>
      </c>
      <c r="J6944" s="0" t="n">
        <v>0.23</v>
      </c>
      <c r="N6944" s="0" t="s">
        <v>74</v>
      </c>
      <c r="P6944" s="0" t="n">
        <f aca="false">IF(AND(OR(Dashboard!$B$5="All",D6944=Dashboard!$B$5),OR(Dashboard!$D$5="All",N6944=Dashboard!$D$5),OR(AND(C6944&lt;&gt;"",C6944&gt;=Dashboard!$F$5,C6944&lt;=Dashboard!$H$5),AND(C6944="",Dashboard!$F$5&lt;=1980,Dashboard!$H$5&gt;=2016))),1,0)</f>
        <v>1</v>
      </c>
      <c r="Q6944" s="0" t="n">
        <f aca="false">J6944*P6944+ROW()*0.00000001</f>
        <v>0.23006944</v>
      </c>
    </row>
    <row r="6945" customFormat="false" ht="15" hidden="false" customHeight="false" outlineLevel="0" collapsed="false">
      <c r="A6945" s="0" t="s">
        <v>4794</v>
      </c>
      <c r="B6945" s="0" t="s">
        <v>50</v>
      </c>
      <c r="C6945" s="0" t="n">
        <v>2009</v>
      </c>
      <c r="D6945" s="0" t="s">
        <v>48</v>
      </c>
      <c r="E6945" s="0" t="s">
        <v>418</v>
      </c>
      <c r="F6945" s="0" t="n">
        <v>0.22</v>
      </c>
      <c r="G6945" s="0" t="n">
        <v>0</v>
      </c>
      <c r="H6945" s="0" t="n">
        <v>0</v>
      </c>
      <c r="I6945" s="0" t="n">
        <v>0.02</v>
      </c>
      <c r="J6945" s="0" t="n">
        <v>0.23</v>
      </c>
      <c r="M6945" s="0" t="s">
        <v>36</v>
      </c>
      <c r="N6945" s="0" t="s">
        <v>35</v>
      </c>
      <c r="P6945" s="0" t="n">
        <f aca="false">IF(AND(OR(Dashboard!$B$5="All",D6945=Dashboard!$B$5),OR(Dashboard!$D$5="All",N6945=Dashboard!$D$5),OR(AND(C6945&lt;&gt;"",C6945&gt;=Dashboard!$F$5,C6945&lt;=Dashboard!$H$5),AND(C6945="",Dashboard!$F$5&lt;=1980,Dashboard!$H$5&gt;=2016))),1,0)</f>
        <v>1</v>
      </c>
      <c r="Q6945" s="0" t="n">
        <f aca="false">J6945*P6945+ROW()*0.00000001</f>
        <v>0.23006945</v>
      </c>
    </row>
    <row r="6946" customFormat="false" ht="15" hidden="false" customHeight="false" outlineLevel="0" collapsed="false">
      <c r="A6946" s="0" t="s">
        <v>5173</v>
      </c>
      <c r="B6946" s="0" t="s">
        <v>97</v>
      </c>
      <c r="C6946" s="0" t="n">
        <v>2015</v>
      </c>
      <c r="D6946" s="0" t="s">
        <v>71</v>
      </c>
      <c r="E6946" s="0" t="s">
        <v>35</v>
      </c>
      <c r="F6946" s="0" t="n">
        <v>0</v>
      </c>
      <c r="G6946" s="0" t="n">
        <v>0</v>
      </c>
      <c r="H6946" s="0" t="n">
        <v>0.23</v>
      </c>
      <c r="I6946" s="0" t="n">
        <v>0</v>
      </c>
      <c r="J6946" s="0" t="n">
        <v>0.23</v>
      </c>
      <c r="N6946" s="0" t="s">
        <v>35</v>
      </c>
      <c r="P6946" s="0" t="n">
        <f aca="false">IF(AND(OR(Dashboard!$B$5="All",D6946=Dashboard!$B$5),OR(Dashboard!$D$5="All",N6946=Dashboard!$D$5),OR(AND(C6946&lt;&gt;"",C6946&gt;=Dashboard!$F$5,C6946&lt;=Dashboard!$H$5),AND(C6946="",Dashboard!$F$5&lt;=1980,Dashboard!$H$5&gt;=2016))),1,0)</f>
        <v>1</v>
      </c>
      <c r="Q6946" s="0" t="n">
        <f aca="false">J6946*P6946+ROW()*0.00000001</f>
        <v>0.23006946</v>
      </c>
    </row>
    <row r="6947" customFormat="false" ht="15" hidden="false" customHeight="false" outlineLevel="0" collapsed="false">
      <c r="A6947" s="0" t="s">
        <v>5174</v>
      </c>
      <c r="B6947" s="0" t="s">
        <v>50</v>
      </c>
      <c r="C6947" s="0" t="n">
        <v>2010</v>
      </c>
      <c r="D6947" s="0" t="s">
        <v>58</v>
      </c>
      <c r="E6947" s="0" t="s">
        <v>220</v>
      </c>
      <c r="F6947" s="0" t="n">
        <v>0</v>
      </c>
      <c r="G6947" s="0" t="n">
        <v>0</v>
      </c>
      <c r="H6947" s="0" t="n">
        <v>0.23</v>
      </c>
      <c r="I6947" s="0" t="n">
        <v>0</v>
      </c>
      <c r="J6947" s="0" t="n">
        <v>0.23</v>
      </c>
      <c r="N6947" s="0" t="s">
        <v>35</v>
      </c>
      <c r="P6947" s="0" t="n">
        <f aca="false">IF(AND(OR(Dashboard!$B$5="All",D6947=Dashboard!$B$5),OR(Dashboard!$D$5="All",N6947=Dashboard!$D$5),OR(AND(C6947&lt;&gt;"",C6947&gt;=Dashboard!$F$5,C6947&lt;=Dashboard!$H$5),AND(C6947="",Dashboard!$F$5&lt;=1980,Dashboard!$H$5&gt;=2016))),1,0)</f>
        <v>1</v>
      </c>
      <c r="Q6947" s="0" t="n">
        <f aca="false">J6947*P6947+ROW()*0.00000001</f>
        <v>0.23006947</v>
      </c>
    </row>
    <row r="6948" customFormat="false" ht="15" hidden="false" customHeight="false" outlineLevel="0" collapsed="false">
      <c r="A6948" s="0" t="s">
        <v>2420</v>
      </c>
      <c r="B6948" s="0" t="s">
        <v>33</v>
      </c>
      <c r="C6948" s="0" t="n">
        <v>2010</v>
      </c>
      <c r="D6948" s="0" t="s">
        <v>71</v>
      </c>
      <c r="E6948" s="0" t="s">
        <v>124</v>
      </c>
      <c r="F6948" s="0" t="n">
        <v>0.1</v>
      </c>
      <c r="G6948" s="0" t="n">
        <v>0.11</v>
      </c>
      <c r="H6948" s="0" t="n">
        <v>0</v>
      </c>
      <c r="I6948" s="0" t="n">
        <v>0.02</v>
      </c>
      <c r="J6948" s="0" t="n">
        <v>0.23</v>
      </c>
      <c r="K6948" s="0" t="n">
        <v>77</v>
      </c>
      <c r="L6948" s="0" t="n">
        <v>8.1</v>
      </c>
      <c r="M6948" s="0" t="s">
        <v>103</v>
      </c>
      <c r="N6948" s="0" t="s">
        <v>35</v>
      </c>
      <c r="O6948" s="0" t="s">
        <v>37</v>
      </c>
      <c r="P6948" s="0" t="n">
        <f aca="false">IF(AND(OR(Dashboard!$B$5="All",D6948=Dashboard!$B$5),OR(Dashboard!$D$5="All",N6948=Dashboard!$D$5),OR(AND(C6948&lt;&gt;"",C6948&gt;=Dashboard!$F$5,C6948&lt;=Dashboard!$H$5),AND(C6948="",Dashboard!$F$5&lt;=1980,Dashboard!$H$5&gt;=2016))),1,0)</f>
        <v>1</v>
      </c>
      <c r="Q6948" s="0" t="n">
        <f aca="false">J6948*P6948+ROW()*0.00000001</f>
        <v>0.23006948</v>
      </c>
    </row>
    <row r="6949" customFormat="false" ht="15" hidden="false" customHeight="false" outlineLevel="0" collapsed="false">
      <c r="A6949" s="0" t="s">
        <v>5175</v>
      </c>
      <c r="B6949" s="0" t="s">
        <v>50</v>
      </c>
      <c r="C6949" s="0" t="n">
        <v>2009</v>
      </c>
      <c r="D6949" s="0" t="s">
        <v>114</v>
      </c>
      <c r="E6949" s="0" t="s">
        <v>487</v>
      </c>
      <c r="F6949" s="0" t="n">
        <v>0.21</v>
      </c>
      <c r="G6949" s="0" t="n">
        <v>0.01</v>
      </c>
      <c r="H6949" s="0" t="n">
        <v>0</v>
      </c>
      <c r="I6949" s="0" t="n">
        <v>0.02</v>
      </c>
      <c r="J6949" s="0" t="n">
        <v>0.23</v>
      </c>
      <c r="K6949" s="0" t="n">
        <v>66</v>
      </c>
      <c r="L6949" s="0" t="n">
        <v>6.5</v>
      </c>
      <c r="M6949" s="0" t="s">
        <v>36</v>
      </c>
      <c r="N6949" s="0" t="s">
        <v>35</v>
      </c>
      <c r="O6949" s="0" t="s">
        <v>67</v>
      </c>
      <c r="P6949" s="0" t="n">
        <f aca="false">IF(AND(OR(Dashboard!$B$5="All",D6949=Dashboard!$B$5),OR(Dashboard!$D$5="All",N6949=Dashboard!$D$5),OR(AND(C6949&lt;&gt;"",C6949&gt;=Dashboard!$F$5,C6949&lt;=Dashboard!$H$5),AND(C6949="",Dashboard!$F$5&lt;=1980,Dashboard!$H$5&gt;=2016))),1,0)</f>
        <v>1</v>
      </c>
      <c r="Q6949" s="0" t="n">
        <f aca="false">J6949*P6949+ROW()*0.00000001</f>
        <v>0.23006949</v>
      </c>
    </row>
    <row r="6950" customFormat="false" ht="15" hidden="false" customHeight="false" outlineLevel="0" collapsed="false">
      <c r="A6950" s="0" t="s">
        <v>5176</v>
      </c>
      <c r="B6950" s="0" t="s">
        <v>76</v>
      </c>
      <c r="C6950" s="0" t="n">
        <v>2006</v>
      </c>
      <c r="D6950" s="0" t="s">
        <v>71</v>
      </c>
      <c r="E6950" s="0" t="s">
        <v>328</v>
      </c>
      <c r="F6950" s="0" t="n">
        <v>0</v>
      </c>
      <c r="G6950" s="0" t="n">
        <v>0</v>
      </c>
      <c r="H6950" s="0" t="n">
        <v>0.23</v>
      </c>
      <c r="I6950" s="0" t="n">
        <v>0</v>
      </c>
      <c r="J6950" s="0" t="n">
        <v>0.23</v>
      </c>
      <c r="N6950" s="0" t="s">
        <v>74</v>
      </c>
      <c r="P6950" s="0" t="n">
        <f aca="false">IF(AND(OR(Dashboard!$B$5="All",D6950=Dashboard!$B$5),OR(Dashboard!$D$5="All",N6950=Dashboard!$D$5),OR(AND(C6950&lt;&gt;"",C6950&gt;=Dashboard!$F$5,C6950&lt;=Dashboard!$H$5),AND(C6950="",Dashboard!$F$5&lt;=1980,Dashboard!$H$5&gt;=2016))),1,0)</f>
        <v>1</v>
      </c>
      <c r="Q6950" s="0" t="n">
        <f aca="false">J6950*P6950+ROW()*0.00000001</f>
        <v>0.2300695</v>
      </c>
    </row>
    <row r="6951" customFormat="false" ht="15" hidden="false" customHeight="false" outlineLevel="0" collapsed="false">
      <c r="A6951" s="0" t="s">
        <v>5177</v>
      </c>
      <c r="B6951" s="0" t="s">
        <v>117</v>
      </c>
      <c r="C6951" s="0" t="n">
        <v>1998</v>
      </c>
      <c r="D6951" s="0" t="s">
        <v>102</v>
      </c>
      <c r="E6951" s="0" t="s">
        <v>229</v>
      </c>
      <c r="F6951" s="0" t="n">
        <v>0.13</v>
      </c>
      <c r="G6951" s="0" t="n">
        <v>0.09</v>
      </c>
      <c r="H6951" s="0" t="n">
        <v>0</v>
      </c>
      <c r="I6951" s="0" t="n">
        <v>0.02</v>
      </c>
      <c r="J6951" s="0" t="n">
        <v>0.23</v>
      </c>
      <c r="N6951" s="0" t="s">
        <v>74</v>
      </c>
      <c r="P6951" s="0" t="n">
        <f aca="false">IF(AND(OR(Dashboard!$B$5="All",D6951=Dashboard!$B$5),OR(Dashboard!$D$5="All",N6951=Dashboard!$D$5),OR(AND(C6951&lt;&gt;"",C6951&gt;=Dashboard!$F$5,C6951&lt;=Dashboard!$H$5),AND(C6951="",Dashboard!$F$5&lt;=1980,Dashboard!$H$5&gt;=2016))),1,0)</f>
        <v>1</v>
      </c>
      <c r="Q6951" s="0" t="n">
        <f aca="false">J6951*P6951+ROW()*0.00000001</f>
        <v>0.23006951</v>
      </c>
    </row>
    <row r="6952" customFormat="false" ht="15" hidden="false" customHeight="false" outlineLevel="0" collapsed="false">
      <c r="A6952" s="0" t="s">
        <v>4579</v>
      </c>
      <c r="B6952" s="0" t="s">
        <v>851</v>
      </c>
      <c r="C6952" s="0" t="n">
        <v>2016</v>
      </c>
      <c r="D6952" s="0" t="s">
        <v>71</v>
      </c>
      <c r="E6952" s="0" t="s">
        <v>157</v>
      </c>
      <c r="F6952" s="0" t="n">
        <v>0</v>
      </c>
      <c r="G6952" s="0" t="n">
        <v>0</v>
      </c>
      <c r="H6952" s="0" t="n">
        <v>0.23</v>
      </c>
      <c r="I6952" s="0" t="n">
        <v>0</v>
      </c>
      <c r="J6952" s="0" t="n">
        <v>0.23</v>
      </c>
      <c r="N6952" s="0" t="s">
        <v>74</v>
      </c>
      <c r="P6952" s="0" t="n">
        <f aca="false">IF(AND(OR(Dashboard!$B$5="All",D6952=Dashboard!$B$5),OR(Dashboard!$D$5="All",N6952=Dashboard!$D$5),OR(AND(C6952&lt;&gt;"",C6952&gt;=Dashboard!$F$5,C6952&lt;=Dashboard!$H$5),AND(C6952="",Dashboard!$F$5&lt;=1980,Dashboard!$H$5&gt;=2016))),1,0)</f>
        <v>1</v>
      </c>
      <c r="Q6952" s="0" t="n">
        <f aca="false">J6952*P6952+ROW()*0.00000001</f>
        <v>0.23006952</v>
      </c>
    </row>
    <row r="6953" customFormat="false" ht="15" hidden="false" customHeight="false" outlineLevel="0" collapsed="false">
      <c r="A6953" s="0" t="s">
        <v>5178</v>
      </c>
      <c r="B6953" s="0" t="s">
        <v>33</v>
      </c>
      <c r="C6953" s="0" t="n">
        <v>2009</v>
      </c>
      <c r="D6953" s="0" t="s">
        <v>52</v>
      </c>
      <c r="E6953" s="0" t="s">
        <v>418</v>
      </c>
      <c r="F6953" s="0" t="n">
        <v>0</v>
      </c>
      <c r="G6953" s="0" t="n">
        <v>0.22</v>
      </c>
      <c r="H6953" s="0" t="n">
        <v>0</v>
      </c>
      <c r="I6953" s="0" t="n">
        <v>0.02</v>
      </c>
      <c r="J6953" s="0" t="n">
        <v>0.23</v>
      </c>
      <c r="N6953" s="0" t="s">
        <v>35</v>
      </c>
      <c r="P6953" s="0" t="n">
        <f aca="false">IF(AND(OR(Dashboard!$B$5="All",D6953=Dashboard!$B$5),OR(Dashboard!$D$5="All",N6953=Dashboard!$D$5),OR(AND(C6953&lt;&gt;"",C6953&gt;=Dashboard!$F$5,C6953&lt;=Dashboard!$H$5),AND(C6953="",Dashboard!$F$5&lt;=1980,Dashboard!$H$5&gt;=2016))),1,0)</f>
        <v>1</v>
      </c>
      <c r="Q6953" s="0" t="n">
        <f aca="false">J6953*P6953+ROW()*0.00000001</f>
        <v>0.23006953</v>
      </c>
    </row>
    <row r="6954" customFormat="false" ht="15" hidden="false" customHeight="false" outlineLevel="0" collapsed="false">
      <c r="A6954" s="0" t="s">
        <v>5179</v>
      </c>
      <c r="B6954" s="0" t="s">
        <v>85</v>
      </c>
      <c r="C6954" s="0" t="n">
        <v>2003</v>
      </c>
      <c r="D6954" s="0" t="s">
        <v>246</v>
      </c>
      <c r="E6954" s="0" t="s">
        <v>996</v>
      </c>
      <c r="F6954" s="0" t="n">
        <v>0</v>
      </c>
      <c r="G6954" s="0" t="n">
        <v>0</v>
      </c>
      <c r="H6954" s="0" t="n">
        <v>0.23</v>
      </c>
      <c r="I6954" s="0" t="n">
        <v>0.01</v>
      </c>
      <c r="J6954" s="0" t="n">
        <v>0.23</v>
      </c>
      <c r="N6954" s="0" t="s">
        <v>35</v>
      </c>
      <c r="P6954" s="0" t="n">
        <f aca="false">IF(AND(OR(Dashboard!$B$5="All",D6954=Dashboard!$B$5),OR(Dashboard!$D$5="All",N6954=Dashboard!$D$5),OR(AND(C6954&lt;&gt;"",C6954&gt;=Dashboard!$F$5,C6954&lt;=Dashboard!$H$5),AND(C6954="",Dashboard!$F$5&lt;=1980,Dashboard!$H$5&gt;=2016))),1,0)</f>
        <v>1</v>
      </c>
      <c r="Q6954" s="0" t="n">
        <f aca="false">J6954*P6954+ROW()*0.00000001</f>
        <v>0.23006954</v>
      </c>
    </row>
    <row r="6955" customFormat="false" ht="15" hidden="false" customHeight="false" outlineLevel="0" collapsed="false">
      <c r="A6955" s="0" t="s">
        <v>5180</v>
      </c>
      <c r="B6955" s="0" t="s">
        <v>76</v>
      </c>
      <c r="D6955" s="0" t="s">
        <v>41</v>
      </c>
      <c r="E6955" s="0" t="s">
        <v>520</v>
      </c>
      <c r="F6955" s="0" t="n">
        <v>0.11</v>
      </c>
      <c r="G6955" s="0" t="n">
        <v>0.09</v>
      </c>
      <c r="H6955" s="0" t="n">
        <v>0</v>
      </c>
      <c r="I6955" s="0" t="n">
        <v>0.03</v>
      </c>
      <c r="J6955" s="0" t="n">
        <v>0.23</v>
      </c>
      <c r="N6955" s="0" t="s">
        <v>74</v>
      </c>
      <c r="P6955" s="0" t="n">
        <f aca="false">IF(AND(OR(Dashboard!$B$5="All",D6955=Dashboard!$B$5),OR(Dashboard!$D$5="All",N6955=Dashboard!$D$5),OR(AND(C6955&lt;&gt;"",C6955&gt;=Dashboard!$F$5,C6955&lt;=Dashboard!$H$5),AND(C6955="",Dashboard!$F$5&lt;=1980,Dashboard!$H$5&gt;=2016))),1,0)</f>
        <v>1</v>
      </c>
      <c r="Q6955" s="0" t="n">
        <f aca="false">J6955*P6955+ROW()*0.00000001</f>
        <v>0.23006955</v>
      </c>
    </row>
    <row r="6956" customFormat="false" ht="15" hidden="false" customHeight="false" outlineLevel="0" collapsed="false">
      <c r="A6956" s="0" t="s">
        <v>5181</v>
      </c>
      <c r="B6956" s="0" t="s">
        <v>94</v>
      </c>
      <c r="C6956" s="0" t="n">
        <v>2014</v>
      </c>
      <c r="D6956" s="0" t="s">
        <v>34</v>
      </c>
      <c r="E6956" s="0" t="s">
        <v>142</v>
      </c>
      <c r="F6956" s="0" t="n">
        <v>0.16</v>
      </c>
      <c r="G6956" s="0" t="n">
        <v>0.04</v>
      </c>
      <c r="H6956" s="0" t="n">
        <v>0</v>
      </c>
      <c r="I6956" s="0" t="n">
        <v>0.04</v>
      </c>
      <c r="J6956" s="0" t="n">
        <v>0.23</v>
      </c>
      <c r="K6956" s="0" t="n">
        <v>59</v>
      </c>
      <c r="L6956" s="0" t="n">
        <v>5.6</v>
      </c>
      <c r="M6956" s="0" t="s">
        <v>36</v>
      </c>
      <c r="N6956" s="0" t="s">
        <v>74</v>
      </c>
      <c r="O6956" s="0" t="s">
        <v>53</v>
      </c>
      <c r="P6956" s="0" t="n">
        <f aca="false">IF(AND(OR(Dashboard!$B$5="All",D6956=Dashboard!$B$5),OR(Dashboard!$D$5="All",N6956=Dashboard!$D$5),OR(AND(C6956&lt;&gt;"",C6956&gt;=Dashboard!$F$5,C6956&lt;=Dashboard!$H$5),AND(C6956="",Dashboard!$F$5&lt;=1980,Dashboard!$H$5&gt;=2016))),1,0)</f>
        <v>1</v>
      </c>
      <c r="Q6956" s="0" t="n">
        <f aca="false">J6956*P6956+ROW()*0.00000001</f>
        <v>0.23006956</v>
      </c>
    </row>
    <row r="6957" customFormat="false" ht="15" hidden="false" customHeight="false" outlineLevel="0" collapsed="false">
      <c r="A6957" s="0" t="s">
        <v>1660</v>
      </c>
      <c r="B6957" s="0" t="s">
        <v>144</v>
      </c>
      <c r="C6957" s="0" t="n">
        <v>2003</v>
      </c>
      <c r="D6957" s="0" t="s">
        <v>41</v>
      </c>
      <c r="E6957" s="0" t="s">
        <v>142</v>
      </c>
      <c r="F6957" s="0" t="n">
        <v>0.18</v>
      </c>
      <c r="G6957" s="0" t="n">
        <v>0.05</v>
      </c>
      <c r="H6957" s="0" t="n">
        <v>0</v>
      </c>
      <c r="I6957" s="0" t="n">
        <v>0.01</v>
      </c>
      <c r="J6957" s="0" t="n">
        <v>0.23</v>
      </c>
      <c r="K6957" s="0" t="n">
        <v>85</v>
      </c>
      <c r="L6957" s="0" t="n">
        <v>9.1</v>
      </c>
      <c r="M6957" s="0" t="s">
        <v>36</v>
      </c>
      <c r="N6957" s="0" t="s">
        <v>66</v>
      </c>
      <c r="O6957" s="0" t="s">
        <v>42</v>
      </c>
      <c r="P6957" s="0" t="n">
        <f aca="false">IF(AND(OR(Dashboard!$B$5="All",D6957=Dashboard!$B$5),OR(Dashboard!$D$5="All",N6957=Dashboard!$D$5),OR(AND(C6957&lt;&gt;"",C6957&gt;=Dashboard!$F$5,C6957&lt;=Dashboard!$H$5),AND(C6957="",Dashboard!$F$5&lt;=1980,Dashboard!$H$5&gt;=2016))),1,0)</f>
        <v>1</v>
      </c>
      <c r="Q6957" s="0" t="n">
        <f aca="false">J6957*P6957+ROW()*0.00000001</f>
        <v>0.23006957</v>
      </c>
    </row>
    <row r="6958" customFormat="false" ht="15" hidden="false" customHeight="false" outlineLevel="0" collapsed="false">
      <c r="A6958" s="0" t="s">
        <v>5182</v>
      </c>
      <c r="B6958" s="0" t="s">
        <v>144</v>
      </c>
      <c r="C6958" s="0" t="n">
        <v>2002</v>
      </c>
      <c r="D6958" s="0" t="s">
        <v>71</v>
      </c>
      <c r="E6958" s="0" t="s">
        <v>142</v>
      </c>
      <c r="F6958" s="0" t="n">
        <v>0.18</v>
      </c>
      <c r="G6958" s="0" t="n">
        <v>0.05</v>
      </c>
      <c r="H6958" s="0" t="n">
        <v>0</v>
      </c>
      <c r="I6958" s="0" t="n">
        <v>0.01</v>
      </c>
      <c r="J6958" s="0" t="n">
        <v>0.23</v>
      </c>
      <c r="K6958" s="0" t="n">
        <v>79</v>
      </c>
      <c r="L6958" s="0" t="n">
        <v>9.1</v>
      </c>
      <c r="M6958" s="0" t="s">
        <v>103</v>
      </c>
      <c r="N6958" s="0" t="s">
        <v>66</v>
      </c>
      <c r="O6958" s="0" t="s">
        <v>37</v>
      </c>
      <c r="P6958" s="0" t="n">
        <f aca="false">IF(AND(OR(Dashboard!$B$5="All",D6958=Dashboard!$B$5),OR(Dashboard!$D$5="All",N6958=Dashboard!$D$5),OR(AND(C6958&lt;&gt;"",C6958&gt;=Dashboard!$F$5,C6958&lt;=Dashboard!$H$5),AND(C6958="",Dashboard!$F$5&lt;=1980,Dashboard!$H$5&gt;=2016))),1,0)</f>
        <v>1</v>
      </c>
      <c r="Q6958" s="0" t="n">
        <f aca="false">J6958*P6958+ROW()*0.00000001</f>
        <v>0.23006958</v>
      </c>
    </row>
    <row r="6959" customFormat="false" ht="15" hidden="false" customHeight="false" outlineLevel="0" collapsed="false">
      <c r="A6959" s="0" t="s">
        <v>1950</v>
      </c>
      <c r="B6959" s="0" t="s">
        <v>164</v>
      </c>
      <c r="C6959" s="0" t="n">
        <v>2009</v>
      </c>
      <c r="D6959" s="0" t="s">
        <v>41</v>
      </c>
      <c r="E6959" s="0" t="s">
        <v>418</v>
      </c>
      <c r="F6959" s="0" t="n">
        <v>0.18</v>
      </c>
      <c r="G6959" s="0" t="n">
        <v>0.03</v>
      </c>
      <c r="H6959" s="0" t="n">
        <v>0</v>
      </c>
      <c r="I6959" s="0" t="n">
        <v>0.03</v>
      </c>
      <c r="J6959" s="0" t="n">
        <v>0.23</v>
      </c>
      <c r="M6959" s="0" t="s">
        <v>36</v>
      </c>
      <c r="N6959" s="0" t="s">
        <v>74</v>
      </c>
      <c r="P6959" s="0" t="n">
        <f aca="false">IF(AND(OR(Dashboard!$B$5="All",D6959=Dashboard!$B$5),OR(Dashboard!$D$5="All",N6959=Dashboard!$D$5),OR(AND(C6959&lt;&gt;"",C6959&gt;=Dashboard!$F$5,C6959&lt;=Dashboard!$H$5),AND(C6959="",Dashboard!$F$5&lt;=1980,Dashboard!$H$5&gt;=2016))),1,0)</f>
        <v>1</v>
      </c>
      <c r="Q6959" s="0" t="n">
        <f aca="false">J6959*P6959+ROW()*0.00000001</f>
        <v>0.23006959</v>
      </c>
    </row>
    <row r="6960" customFormat="false" ht="15" hidden="false" customHeight="false" outlineLevel="0" collapsed="false">
      <c r="A6960" s="0" t="s">
        <v>2534</v>
      </c>
      <c r="B6960" s="0" t="s">
        <v>144</v>
      </c>
      <c r="C6960" s="0" t="n">
        <v>2005</v>
      </c>
      <c r="D6960" s="0" t="s">
        <v>71</v>
      </c>
      <c r="E6960" s="0" t="s">
        <v>142</v>
      </c>
      <c r="F6960" s="0" t="n">
        <v>0.18</v>
      </c>
      <c r="G6960" s="0" t="n">
        <v>0.05</v>
      </c>
      <c r="H6960" s="0" t="n">
        <v>0</v>
      </c>
      <c r="I6960" s="0" t="n">
        <v>0.01</v>
      </c>
      <c r="J6960" s="0" t="n">
        <v>0.23</v>
      </c>
      <c r="K6960" s="0" t="n">
        <v>68</v>
      </c>
      <c r="L6960" s="0" t="n">
        <v>5.8</v>
      </c>
      <c r="M6960" s="0" t="s">
        <v>125</v>
      </c>
      <c r="N6960" s="0" t="s">
        <v>66</v>
      </c>
      <c r="O6960" s="0" t="s">
        <v>67</v>
      </c>
      <c r="P6960" s="0" t="n">
        <f aca="false">IF(AND(OR(Dashboard!$B$5="All",D6960=Dashboard!$B$5),OR(Dashboard!$D$5="All",N6960=Dashboard!$D$5),OR(AND(C6960&lt;&gt;"",C6960&gt;=Dashboard!$F$5,C6960&lt;=Dashboard!$H$5),AND(C6960="",Dashboard!$F$5&lt;=1980,Dashboard!$H$5&gt;=2016))),1,0)</f>
        <v>1</v>
      </c>
      <c r="Q6960" s="0" t="n">
        <f aca="false">J6960*P6960+ROW()*0.00000001</f>
        <v>0.2300696</v>
      </c>
    </row>
    <row r="6961" customFormat="false" ht="15" hidden="false" customHeight="false" outlineLevel="0" collapsed="false">
      <c r="A6961" s="0" t="s">
        <v>5183</v>
      </c>
      <c r="B6961" s="0" t="s">
        <v>50</v>
      </c>
      <c r="C6961" s="0" t="n">
        <v>2010</v>
      </c>
      <c r="D6961" s="0" t="s">
        <v>56</v>
      </c>
      <c r="E6961" s="0" t="s">
        <v>91</v>
      </c>
      <c r="F6961" s="0" t="n">
        <v>0.21</v>
      </c>
      <c r="G6961" s="0" t="n">
        <v>0.01</v>
      </c>
      <c r="H6961" s="0" t="n">
        <v>0</v>
      </c>
      <c r="I6961" s="0" t="n">
        <v>0.02</v>
      </c>
      <c r="J6961" s="0" t="n">
        <v>0.23</v>
      </c>
      <c r="N6961" s="0" t="s">
        <v>35</v>
      </c>
      <c r="P6961" s="0" t="n">
        <f aca="false">IF(AND(OR(Dashboard!$B$5="All",D6961=Dashboard!$B$5),OR(Dashboard!$D$5="All",N6961=Dashboard!$D$5),OR(AND(C6961&lt;&gt;"",C6961&gt;=Dashboard!$F$5,C6961&lt;=Dashboard!$H$5),AND(C6961="",Dashboard!$F$5&lt;=1980,Dashboard!$H$5&gt;=2016))),1,0)</f>
        <v>1</v>
      </c>
      <c r="Q6961" s="0" t="n">
        <f aca="false">J6961*P6961+ROW()*0.00000001</f>
        <v>0.23006961</v>
      </c>
    </row>
    <row r="6962" customFormat="false" ht="15" hidden="false" customHeight="false" outlineLevel="0" collapsed="false">
      <c r="A6962" s="0" t="s">
        <v>5184</v>
      </c>
      <c r="B6962" s="0" t="s">
        <v>50</v>
      </c>
      <c r="C6962" s="0" t="n">
        <v>2008</v>
      </c>
      <c r="D6962" s="0" t="s">
        <v>46</v>
      </c>
      <c r="E6962" s="0" t="s">
        <v>154</v>
      </c>
      <c r="F6962" s="0" t="n">
        <v>0.09</v>
      </c>
      <c r="G6962" s="0" t="n">
        <v>0</v>
      </c>
      <c r="H6962" s="0" t="n">
        <v>0.13</v>
      </c>
      <c r="I6962" s="0" t="n">
        <v>0.01</v>
      </c>
      <c r="J6962" s="0" t="n">
        <v>0.23</v>
      </c>
      <c r="K6962" s="0" t="n">
        <v>63</v>
      </c>
      <c r="L6962" s="0" t="n">
        <v>7.9</v>
      </c>
      <c r="M6962" s="0" t="s">
        <v>103</v>
      </c>
      <c r="N6962" s="0" t="s">
        <v>35</v>
      </c>
      <c r="O6962" s="0" t="s">
        <v>67</v>
      </c>
      <c r="P6962" s="0" t="n">
        <f aca="false">IF(AND(OR(Dashboard!$B$5="All",D6962=Dashboard!$B$5),OR(Dashboard!$D$5="All",N6962=Dashboard!$D$5),OR(AND(C6962&lt;&gt;"",C6962&gt;=Dashboard!$F$5,C6962&lt;=Dashboard!$H$5),AND(C6962="",Dashboard!$F$5&lt;=1980,Dashboard!$H$5&gt;=2016))),1,0)</f>
        <v>1</v>
      </c>
      <c r="Q6962" s="0" t="n">
        <f aca="false">J6962*P6962+ROW()*0.00000001</f>
        <v>0.23006962</v>
      </c>
    </row>
    <row r="6963" customFormat="false" ht="15" hidden="false" customHeight="false" outlineLevel="0" collapsed="false">
      <c r="A6963" s="0" t="s">
        <v>2534</v>
      </c>
      <c r="B6963" s="0" t="s">
        <v>50</v>
      </c>
      <c r="C6963" s="0" t="n">
        <v>2005</v>
      </c>
      <c r="D6963" s="0" t="s">
        <v>71</v>
      </c>
      <c r="E6963" s="0" t="s">
        <v>142</v>
      </c>
      <c r="F6963" s="0" t="n">
        <v>0.2</v>
      </c>
      <c r="G6963" s="0" t="n">
        <v>0.01</v>
      </c>
      <c r="H6963" s="0" t="n">
        <v>0</v>
      </c>
      <c r="I6963" s="0" t="n">
        <v>0.02</v>
      </c>
      <c r="J6963" s="0" t="n">
        <v>0.23</v>
      </c>
      <c r="K6963" s="0" t="n">
        <v>68</v>
      </c>
      <c r="L6963" s="0" t="n">
        <v>6</v>
      </c>
      <c r="M6963" s="0" t="s">
        <v>36</v>
      </c>
      <c r="N6963" s="0" t="s">
        <v>35</v>
      </c>
      <c r="O6963" s="0" t="s">
        <v>67</v>
      </c>
      <c r="P6963" s="0" t="n">
        <f aca="false">IF(AND(OR(Dashboard!$B$5="All",D6963=Dashboard!$B$5),OR(Dashboard!$D$5="All",N6963=Dashboard!$D$5),OR(AND(C6963&lt;&gt;"",C6963&gt;=Dashboard!$F$5,C6963&lt;=Dashboard!$H$5),AND(C6963="",Dashboard!$F$5&lt;=1980,Dashboard!$H$5&gt;=2016))),1,0)</f>
        <v>1</v>
      </c>
      <c r="Q6963" s="0" t="n">
        <f aca="false">J6963*P6963+ROW()*0.00000001</f>
        <v>0.23006963</v>
      </c>
    </row>
    <row r="6964" customFormat="false" ht="15" hidden="false" customHeight="false" outlineLevel="0" collapsed="false">
      <c r="A6964" s="0" t="s">
        <v>5185</v>
      </c>
      <c r="B6964" s="0" t="s">
        <v>64</v>
      </c>
      <c r="C6964" s="0" t="n">
        <v>2007</v>
      </c>
      <c r="D6964" s="0" t="s">
        <v>52</v>
      </c>
      <c r="E6964" s="0" t="s">
        <v>65</v>
      </c>
      <c r="F6964" s="0" t="n">
        <v>0.19</v>
      </c>
      <c r="G6964" s="0" t="n">
        <v>0.02</v>
      </c>
      <c r="H6964" s="0" t="n">
        <v>0</v>
      </c>
      <c r="I6964" s="0" t="n">
        <v>0.02</v>
      </c>
      <c r="J6964" s="0" t="n">
        <v>0.23</v>
      </c>
      <c r="K6964" s="0" t="n">
        <v>56</v>
      </c>
      <c r="L6964" s="0" t="n">
        <v>6.2</v>
      </c>
      <c r="M6964" s="0" t="s">
        <v>36</v>
      </c>
      <c r="N6964" s="0" t="s">
        <v>66</v>
      </c>
      <c r="O6964" s="0" t="s">
        <v>53</v>
      </c>
      <c r="P6964" s="0" t="n">
        <f aca="false">IF(AND(OR(Dashboard!$B$5="All",D6964=Dashboard!$B$5),OR(Dashboard!$D$5="All",N6964=Dashboard!$D$5),OR(AND(C6964&lt;&gt;"",C6964&gt;=Dashboard!$F$5,C6964&lt;=Dashboard!$H$5),AND(C6964="",Dashboard!$F$5&lt;=1980,Dashboard!$H$5&gt;=2016))),1,0)</f>
        <v>1</v>
      </c>
      <c r="Q6964" s="0" t="n">
        <f aca="false">J6964*P6964+ROW()*0.00000001</f>
        <v>0.23006964</v>
      </c>
    </row>
    <row r="6965" customFormat="false" ht="15" hidden="false" customHeight="false" outlineLevel="0" collapsed="false">
      <c r="A6965" s="0" t="s">
        <v>5005</v>
      </c>
      <c r="B6965" s="0" t="s">
        <v>668</v>
      </c>
      <c r="C6965" s="0" t="n">
        <v>1999</v>
      </c>
      <c r="D6965" s="0" t="s">
        <v>34</v>
      </c>
      <c r="E6965" s="0" t="s">
        <v>154</v>
      </c>
      <c r="F6965" s="0" t="n">
        <v>0</v>
      </c>
      <c r="G6965" s="0" t="n">
        <v>0</v>
      </c>
      <c r="H6965" s="0" t="n">
        <v>0.23</v>
      </c>
      <c r="I6965" s="0" t="n">
        <v>0</v>
      </c>
      <c r="J6965" s="0" t="n">
        <v>0.23</v>
      </c>
      <c r="N6965" s="0" t="s">
        <v>154</v>
      </c>
      <c r="P6965" s="0" t="n">
        <f aca="false">IF(AND(OR(Dashboard!$B$5="All",D6965=Dashboard!$B$5),OR(Dashboard!$D$5="All",N6965=Dashboard!$D$5),OR(AND(C6965&lt;&gt;"",C6965&gt;=Dashboard!$F$5,C6965&lt;=Dashboard!$H$5),AND(C6965="",Dashboard!$F$5&lt;=1980,Dashboard!$H$5&gt;=2016))),1,0)</f>
        <v>1</v>
      </c>
      <c r="Q6965" s="0" t="n">
        <f aca="false">J6965*P6965+ROW()*0.00000001</f>
        <v>0.23006965</v>
      </c>
    </row>
    <row r="6966" customFormat="false" ht="15" hidden="false" customHeight="false" outlineLevel="0" collapsed="false">
      <c r="A6966" s="0" t="s">
        <v>4367</v>
      </c>
      <c r="B6966" s="0" t="s">
        <v>50</v>
      </c>
      <c r="C6966" s="0" t="n">
        <v>2008</v>
      </c>
      <c r="D6966" s="0" t="s">
        <v>52</v>
      </c>
      <c r="E6966" s="0" t="s">
        <v>91</v>
      </c>
      <c r="F6966" s="0" t="n">
        <v>0.22</v>
      </c>
      <c r="G6966" s="0" t="n">
        <v>0</v>
      </c>
      <c r="H6966" s="0" t="n">
        <v>0</v>
      </c>
      <c r="I6966" s="0" t="n">
        <v>0.02</v>
      </c>
      <c r="J6966" s="0" t="n">
        <v>0.23</v>
      </c>
      <c r="N6966" s="0" t="s">
        <v>35</v>
      </c>
      <c r="P6966" s="0" t="n">
        <f aca="false">IF(AND(OR(Dashboard!$B$5="All",D6966=Dashboard!$B$5),OR(Dashboard!$D$5="All",N6966=Dashboard!$D$5),OR(AND(C6966&lt;&gt;"",C6966&gt;=Dashboard!$F$5,C6966&lt;=Dashboard!$H$5),AND(C6966="",Dashboard!$F$5&lt;=1980,Dashboard!$H$5&gt;=2016))),1,0)</f>
        <v>1</v>
      </c>
      <c r="Q6966" s="0" t="n">
        <f aca="false">J6966*P6966+ROW()*0.00000001</f>
        <v>0.23006966</v>
      </c>
    </row>
    <row r="6967" customFormat="false" ht="15" hidden="false" customHeight="false" outlineLevel="0" collapsed="false">
      <c r="A6967" s="0" t="s">
        <v>3875</v>
      </c>
      <c r="B6967" s="0" t="s">
        <v>70</v>
      </c>
      <c r="C6967" s="0" t="n">
        <v>2011</v>
      </c>
      <c r="D6967" s="0" t="s">
        <v>34</v>
      </c>
      <c r="E6967" s="0" t="s">
        <v>91</v>
      </c>
      <c r="F6967" s="0" t="n">
        <v>0.17</v>
      </c>
      <c r="G6967" s="0" t="n">
        <v>0.03</v>
      </c>
      <c r="H6967" s="0" t="n">
        <v>0</v>
      </c>
      <c r="I6967" s="0" t="n">
        <v>0.03</v>
      </c>
      <c r="J6967" s="0" t="n">
        <v>0.23</v>
      </c>
      <c r="M6967" s="0" t="s">
        <v>103</v>
      </c>
      <c r="N6967" s="0" t="s">
        <v>74</v>
      </c>
      <c r="P6967" s="0" t="n">
        <f aca="false">IF(AND(OR(Dashboard!$B$5="All",D6967=Dashboard!$B$5),OR(Dashboard!$D$5="All",N6967=Dashboard!$D$5),OR(AND(C6967&lt;&gt;"",C6967&gt;=Dashboard!$F$5,C6967&lt;=Dashboard!$H$5),AND(C6967="",Dashboard!$F$5&lt;=1980,Dashboard!$H$5&gt;=2016))),1,0)</f>
        <v>1</v>
      </c>
      <c r="Q6967" s="0" t="n">
        <f aca="false">J6967*P6967+ROW()*0.00000001</f>
        <v>0.23006967</v>
      </c>
    </row>
    <row r="6968" customFormat="false" ht="15" hidden="false" customHeight="false" outlineLevel="0" collapsed="false">
      <c r="A6968" s="0" t="s">
        <v>5186</v>
      </c>
      <c r="B6968" s="0" t="s">
        <v>50</v>
      </c>
      <c r="C6968" s="0" t="n">
        <v>2008</v>
      </c>
      <c r="D6968" s="0" t="s">
        <v>58</v>
      </c>
      <c r="E6968" s="0" t="s">
        <v>195</v>
      </c>
      <c r="F6968" s="0" t="n">
        <v>0.22</v>
      </c>
      <c r="G6968" s="0" t="n">
        <v>0</v>
      </c>
      <c r="H6968" s="0" t="n">
        <v>0</v>
      </c>
      <c r="I6968" s="0" t="n">
        <v>0.02</v>
      </c>
      <c r="J6968" s="0" t="n">
        <v>0.23</v>
      </c>
      <c r="M6968" s="0" t="s">
        <v>36</v>
      </c>
      <c r="N6968" s="0" t="s">
        <v>35</v>
      </c>
      <c r="P6968" s="0" t="n">
        <f aca="false">IF(AND(OR(Dashboard!$B$5="All",D6968=Dashboard!$B$5),OR(Dashboard!$D$5="All",N6968=Dashboard!$D$5),OR(AND(C6968&lt;&gt;"",C6968&gt;=Dashboard!$F$5,C6968&lt;=Dashboard!$H$5),AND(C6968="",Dashboard!$F$5&lt;=1980,Dashboard!$H$5&gt;=2016))),1,0)</f>
        <v>1</v>
      </c>
      <c r="Q6968" s="0" t="n">
        <f aca="false">J6968*P6968+ROW()*0.00000001</f>
        <v>0.23006968</v>
      </c>
    </row>
    <row r="6969" customFormat="false" ht="15" hidden="false" customHeight="false" outlineLevel="0" collapsed="false">
      <c r="A6969" s="0" t="s">
        <v>5187</v>
      </c>
      <c r="B6969" s="0" t="s">
        <v>50</v>
      </c>
      <c r="C6969" s="0" t="n">
        <v>2009</v>
      </c>
      <c r="D6969" s="0" t="s">
        <v>48</v>
      </c>
      <c r="E6969" s="0" t="s">
        <v>124</v>
      </c>
      <c r="F6969" s="0" t="n">
        <v>0</v>
      </c>
      <c r="G6969" s="0" t="n">
        <v>0.23</v>
      </c>
      <c r="H6969" s="0" t="n">
        <v>0</v>
      </c>
      <c r="I6969" s="0" t="n">
        <v>0</v>
      </c>
      <c r="J6969" s="0" t="n">
        <v>0.23</v>
      </c>
      <c r="N6969" s="0" t="s">
        <v>35</v>
      </c>
      <c r="P6969" s="0" t="n">
        <f aca="false">IF(AND(OR(Dashboard!$B$5="All",D6969=Dashboard!$B$5),OR(Dashboard!$D$5="All",N6969=Dashboard!$D$5),OR(AND(C6969&lt;&gt;"",C6969&gt;=Dashboard!$F$5,C6969&lt;=Dashboard!$H$5),AND(C6969="",Dashboard!$F$5&lt;=1980,Dashboard!$H$5&gt;=2016))),1,0)</f>
        <v>1</v>
      </c>
      <c r="Q6969" s="0" t="n">
        <f aca="false">J6969*P6969+ROW()*0.00000001</f>
        <v>0.23006969</v>
      </c>
    </row>
    <row r="6970" customFormat="false" ht="15" hidden="false" customHeight="false" outlineLevel="0" collapsed="false">
      <c r="A6970" s="0" t="s">
        <v>5188</v>
      </c>
      <c r="B6970" s="0" t="s">
        <v>144</v>
      </c>
      <c r="C6970" s="0" t="n">
        <v>2002</v>
      </c>
      <c r="D6970" s="0" t="s">
        <v>34</v>
      </c>
      <c r="E6970" s="0" t="s">
        <v>154</v>
      </c>
      <c r="F6970" s="0" t="n">
        <v>0.17</v>
      </c>
      <c r="G6970" s="0" t="n">
        <v>0.05</v>
      </c>
      <c r="H6970" s="0" t="n">
        <v>0</v>
      </c>
      <c r="I6970" s="0" t="n">
        <v>0.01</v>
      </c>
      <c r="J6970" s="0" t="n">
        <v>0.23</v>
      </c>
      <c r="K6970" s="0" t="n">
        <v>85</v>
      </c>
      <c r="L6970" s="0" t="n">
        <v>8.8</v>
      </c>
      <c r="M6970" s="0" t="s">
        <v>36</v>
      </c>
      <c r="N6970" s="0" t="s">
        <v>66</v>
      </c>
      <c r="O6970" s="0" t="s">
        <v>42</v>
      </c>
      <c r="P6970" s="0" t="n">
        <f aca="false">IF(AND(OR(Dashboard!$B$5="All",D6970=Dashboard!$B$5),OR(Dashboard!$D$5="All",N6970=Dashboard!$D$5),OR(AND(C6970&lt;&gt;"",C6970&gt;=Dashboard!$F$5,C6970&lt;=Dashboard!$H$5),AND(C6970="",Dashboard!$F$5&lt;=1980,Dashboard!$H$5&gt;=2016))),1,0)</f>
        <v>1</v>
      </c>
      <c r="Q6970" s="0" t="n">
        <f aca="false">J6970*P6970+ROW()*0.00000001</f>
        <v>0.2300697</v>
      </c>
    </row>
    <row r="6971" customFormat="false" ht="15" hidden="false" customHeight="false" outlineLevel="0" collapsed="false">
      <c r="A6971" s="0" t="s">
        <v>5189</v>
      </c>
      <c r="B6971" s="0" t="s">
        <v>76</v>
      </c>
      <c r="C6971" s="0" t="n">
        <v>2004</v>
      </c>
      <c r="D6971" s="0" t="s">
        <v>41</v>
      </c>
      <c r="E6971" s="0" t="s">
        <v>160</v>
      </c>
      <c r="F6971" s="0" t="n">
        <v>0.11</v>
      </c>
      <c r="G6971" s="0" t="n">
        <v>0.09</v>
      </c>
      <c r="H6971" s="0" t="n">
        <v>0</v>
      </c>
      <c r="I6971" s="0" t="n">
        <v>0.03</v>
      </c>
      <c r="J6971" s="0" t="n">
        <v>0.23</v>
      </c>
      <c r="K6971" s="0" t="n">
        <v>73</v>
      </c>
      <c r="L6971" s="0" t="n">
        <v>9.1</v>
      </c>
      <c r="M6971" s="0" t="s">
        <v>103</v>
      </c>
      <c r="N6971" s="0" t="s">
        <v>74</v>
      </c>
      <c r="O6971" s="0" t="s">
        <v>37</v>
      </c>
      <c r="P6971" s="0" t="n">
        <f aca="false">IF(AND(OR(Dashboard!$B$5="All",D6971=Dashboard!$B$5),OR(Dashboard!$D$5="All",N6971=Dashboard!$D$5),OR(AND(C6971&lt;&gt;"",C6971&gt;=Dashboard!$F$5,C6971&lt;=Dashboard!$H$5),AND(C6971="",Dashboard!$F$5&lt;=1980,Dashboard!$H$5&gt;=2016))),1,0)</f>
        <v>1</v>
      </c>
      <c r="Q6971" s="0" t="n">
        <f aca="false">J6971*P6971+ROW()*0.00000001</f>
        <v>0.23006971</v>
      </c>
    </row>
    <row r="6972" customFormat="false" ht="15" hidden="false" customHeight="false" outlineLevel="0" collapsed="false">
      <c r="A6972" s="0" t="s">
        <v>1917</v>
      </c>
      <c r="B6972" s="0" t="s">
        <v>144</v>
      </c>
      <c r="C6972" s="0" t="n">
        <v>2003</v>
      </c>
      <c r="D6972" s="0" t="s">
        <v>41</v>
      </c>
      <c r="E6972" s="0" t="s">
        <v>1551</v>
      </c>
      <c r="F6972" s="0" t="n">
        <v>0.17</v>
      </c>
      <c r="G6972" s="0" t="n">
        <v>0.05</v>
      </c>
      <c r="H6972" s="0" t="n">
        <v>0</v>
      </c>
      <c r="I6972" s="0" t="n">
        <v>0.01</v>
      </c>
      <c r="J6972" s="0" t="n">
        <v>0.23</v>
      </c>
      <c r="N6972" s="0" t="s">
        <v>66</v>
      </c>
      <c r="P6972" s="0" t="n">
        <f aca="false">IF(AND(OR(Dashboard!$B$5="All",D6972=Dashboard!$B$5),OR(Dashboard!$D$5="All",N6972=Dashboard!$D$5),OR(AND(C6972&lt;&gt;"",C6972&gt;=Dashboard!$F$5,C6972&lt;=Dashboard!$H$5),AND(C6972="",Dashboard!$F$5&lt;=1980,Dashboard!$H$5&gt;=2016))),1,0)</f>
        <v>1</v>
      </c>
      <c r="Q6972" s="0" t="n">
        <f aca="false">J6972*P6972+ROW()*0.00000001</f>
        <v>0.23006972</v>
      </c>
    </row>
    <row r="6973" customFormat="false" ht="15" hidden="false" customHeight="false" outlineLevel="0" collapsed="false">
      <c r="A6973" s="0" t="s">
        <v>5190</v>
      </c>
      <c r="B6973" s="0" t="s">
        <v>70</v>
      </c>
      <c r="C6973" s="0" t="n">
        <v>2013</v>
      </c>
      <c r="D6973" s="0" t="s">
        <v>71</v>
      </c>
      <c r="E6973" s="0" t="s">
        <v>782</v>
      </c>
      <c r="F6973" s="0" t="n">
        <v>0</v>
      </c>
      <c r="G6973" s="0" t="n">
        <v>0</v>
      </c>
      <c r="H6973" s="0" t="n">
        <v>0.23</v>
      </c>
      <c r="I6973" s="0" t="n">
        <v>0</v>
      </c>
      <c r="J6973" s="0" t="n">
        <v>0.23</v>
      </c>
      <c r="K6973" s="0" t="n">
        <v>64</v>
      </c>
      <c r="L6973" s="0" t="n">
        <v>7.5</v>
      </c>
      <c r="M6973" s="0" t="s">
        <v>103</v>
      </c>
      <c r="N6973" s="0" t="s">
        <v>74</v>
      </c>
      <c r="O6973" s="0" t="s">
        <v>67</v>
      </c>
      <c r="P6973" s="0" t="n">
        <f aca="false">IF(AND(OR(Dashboard!$B$5="All",D6973=Dashboard!$B$5),OR(Dashboard!$D$5="All",N6973=Dashboard!$D$5),OR(AND(C6973&lt;&gt;"",C6973&gt;=Dashboard!$F$5,C6973&lt;=Dashboard!$H$5),AND(C6973="",Dashboard!$F$5&lt;=1980,Dashboard!$H$5&gt;=2016))),1,0)</f>
        <v>1</v>
      </c>
      <c r="Q6973" s="0" t="n">
        <f aca="false">J6973*P6973+ROW()*0.00000001</f>
        <v>0.23006973</v>
      </c>
    </row>
    <row r="6974" customFormat="false" ht="15" hidden="false" customHeight="false" outlineLevel="0" collapsed="false">
      <c r="A6974" s="0" t="s">
        <v>4597</v>
      </c>
      <c r="B6974" s="0" t="s">
        <v>851</v>
      </c>
      <c r="C6974" s="0" t="n">
        <v>2012</v>
      </c>
      <c r="D6974" s="0" t="s">
        <v>52</v>
      </c>
      <c r="E6974" s="0" t="s">
        <v>154</v>
      </c>
      <c r="F6974" s="0" t="n">
        <v>0</v>
      </c>
      <c r="G6974" s="0" t="n">
        <v>0</v>
      </c>
      <c r="H6974" s="0" t="n">
        <v>0.23</v>
      </c>
      <c r="I6974" s="0" t="n">
        <v>0</v>
      </c>
      <c r="J6974" s="0" t="n">
        <v>0.23</v>
      </c>
      <c r="K6974" s="0" t="n">
        <v>81</v>
      </c>
      <c r="L6974" s="0" t="n">
        <v>8</v>
      </c>
      <c r="M6974" s="0" t="s">
        <v>103</v>
      </c>
      <c r="N6974" s="0" t="s">
        <v>74</v>
      </c>
      <c r="O6974" s="0" t="s">
        <v>42</v>
      </c>
      <c r="P6974" s="0" t="n">
        <f aca="false">IF(AND(OR(Dashboard!$B$5="All",D6974=Dashboard!$B$5),OR(Dashboard!$D$5="All",N6974=Dashboard!$D$5),OR(AND(C6974&lt;&gt;"",C6974&gt;=Dashboard!$F$5,C6974&lt;=Dashboard!$H$5),AND(C6974="",Dashboard!$F$5&lt;=1980,Dashboard!$H$5&gt;=2016))),1,0)</f>
        <v>1</v>
      </c>
      <c r="Q6974" s="0" t="n">
        <f aca="false">J6974*P6974+ROW()*0.00000001</f>
        <v>0.23006974</v>
      </c>
    </row>
    <row r="6975" customFormat="false" ht="15" hidden="false" customHeight="false" outlineLevel="0" collapsed="false">
      <c r="A6975" s="0" t="s">
        <v>5191</v>
      </c>
      <c r="B6975" s="0" t="s">
        <v>851</v>
      </c>
      <c r="C6975" s="0" t="n">
        <v>2013</v>
      </c>
      <c r="D6975" s="0" t="s">
        <v>46</v>
      </c>
      <c r="E6975" s="0" t="s">
        <v>2334</v>
      </c>
      <c r="F6975" s="0" t="n">
        <v>0.05</v>
      </c>
      <c r="G6975" s="0" t="n">
        <v>0.02</v>
      </c>
      <c r="H6975" s="0" t="n">
        <v>0.14</v>
      </c>
      <c r="I6975" s="0" t="n">
        <v>0.02</v>
      </c>
      <c r="J6975" s="0" t="n">
        <v>0.23</v>
      </c>
      <c r="K6975" s="0" t="n">
        <v>77</v>
      </c>
      <c r="L6975" s="0" t="n">
        <v>7.5</v>
      </c>
      <c r="M6975" s="0" t="s">
        <v>103</v>
      </c>
      <c r="N6975" s="0" t="s">
        <v>74</v>
      </c>
      <c r="O6975" s="0" t="s">
        <v>37</v>
      </c>
      <c r="P6975" s="0" t="n">
        <f aca="false">IF(AND(OR(Dashboard!$B$5="All",D6975=Dashboard!$B$5),OR(Dashboard!$D$5="All",N6975=Dashboard!$D$5),OR(AND(C6975&lt;&gt;"",C6975&gt;=Dashboard!$F$5,C6975&lt;=Dashboard!$H$5),AND(C6975="",Dashboard!$F$5&lt;=1980,Dashboard!$H$5&gt;=2016))),1,0)</f>
        <v>1</v>
      </c>
      <c r="Q6975" s="0" t="n">
        <f aca="false">J6975*P6975+ROW()*0.00000001</f>
        <v>0.23006975</v>
      </c>
    </row>
    <row r="6976" customFormat="false" ht="15" hidden="false" customHeight="false" outlineLevel="0" collapsed="false">
      <c r="A6976" s="0" t="s">
        <v>5192</v>
      </c>
      <c r="B6976" s="0" t="s">
        <v>76</v>
      </c>
      <c r="C6976" s="0" t="n">
        <v>2001</v>
      </c>
      <c r="D6976" s="0" t="s">
        <v>41</v>
      </c>
      <c r="E6976" s="0" t="s">
        <v>449</v>
      </c>
      <c r="F6976" s="0" t="n">
        <v>0.11</v>
      </c>
      <c r="G6976" s="0" t="n">
        <v>0.09</v>
      </c>
      <c r="H6976" s="0" t="n">
        <v>0</v>
      </c>
      <c r="I6976" s="0" t="n">
        <v>0.03</v>
      </c>
      <c r="J6976" s="0" t="n">
        <v>0.23</v>
      </c>
      <c r="K6976" s="0" t="n">
        <v>35</v>
      </c>
      <c r="L6976" s="0" t="n">
        <v>3.4</v>
      </c>
      <c r="M6976" s="0" t="s">
        <v>103</v>
      </c>
      <c r="N6976" s="0" t="s">
        <v>74</v>
      </c>
      <c r="O6976" s="0" t="s">
        <v>177</v>
      </c>
      <c r="P6976" s="0" t="n">
        <f aca="false">IF(AND(OR(Dashboard!$B$5="All",D6976=Dashboard!$B$5),OR(Dashboard!$D$5="All",N6976=Dashboard!$D$5),OR(AND(C6976&lt;&gt;"",C6976&gt;=Dashboard!$F$5,C6976&lt;=Dashboard!$H$5),AND(C6976="",Dashboard!$F$5&lt;=1980,Dashboard!$H$5&gt;=2016))),1,0)</f>
        <v>1</v>
      </c>
      <c r="Q6976" s="0" t="n">
        <f aca="false">J6976*P6976+ROW()*0.00000001</f>
        <v>0.23006976</v>
      </c>
    </row>
    <row r="6977" customFormat="false" ht="15" hidden="false" customHeight="false" outlineLevel="0" collapsed="false">
      <c r="A6977" s="0" t="s">
        <v>5193</v>
      </c>
      <c r="B6977" s="0" t="s">
        <v>76</v>
      </c>
      <c r="C6977" s="0" t="n">
        <v>2002</v>
      </c>
      <c r="D6977" s="0" t="s">
        <v>71</v>
      </c>
      <c r="E6977" s="0" t="s">
        <v>248</v>
      </c>
      <c r="F6977" s="0" t="n">
        <v>0.11</v>
      </c>
      <c r="G6977" s="0" t="n">
        <v>0.09</v>
      </c>
      <c r="H6977" s="0" t="n">
        <v>0</v>
      </c>
      <c r="I6977" s="0" t="n">
        <v>0.03</v>
      </c>
      <c r="J6977" s="0" t="n">
        <v>0.23</v>
      </c>
      <c r="K6977" s="0" t="n">
        <v>47</v>
      </c>
      <c r="L6977" s="0" t="n">
        <v>7.2</v>
      </c>
      <c r="M6977" s="0" t="s">
        <v>103</v>
      </c>
      <c r="N6977" s="0" t="s">
        <v>74</v>
      </c>
      <c r="O6977" s="0" t="s">
        <v>177</v>
      </c>
      <c r="P6977" s="0" t="n">
        <f aca="false">IF(AND(OR(Dashboard!$B$5="All",D6977=Dashboard!$B$5),OR(Dashboard!$D$5="All",N6977=Dashboard!$D$5),OR(AND(C6977&lt;&gt;"",C6977&gt;=Dashboard!$F$5,C6977&lt;=Dashboard!$H$5),AND(C6977="",Dashboard!$F$5&lt;=1980,Dashboard!$H$5&gt;=2016))),1,0)</f>
        <v>1</v>
      </c>
      <c r="Q6977" s="0" t="n">
        <f aca="false">J6977*P6977+ROW()*0.00000001</f>
        <v>0.23006977</v>
      </c>
    </row>
    <row r="6978" customFormat="false" ht="15" hidden="false" customHeight="false" outlineLevel="0" collapsed="false">
      <c r="A6978" s="0" t="s">
        <v>3397</v>
      </c>
      <c r="B6978" s="0" t="s">
        <v>64</v>
      </c>
      <c r="C6978" s="0" t="n">
        <v>2009</v>
      </c>
      <c r="D6978" s="0" t="s">
        <v>52</v>
      </c>
      <c r="E6978" s="0" t="s">
        <v>481</v>
      </c>
      <c r="F6978" s="0" t="n">
        <v>0.22</v>
      </c>
      <c r="G6978" s="0" t="n">
        <v>0</v>
      </c>
      <c r="H6978" s="0" t="n">
        <v>0</v>
      </c>
      <c r="I6978" s="0" t="n">
        <v>0.02</v>
      </c>
      <c r="J6978" s="0" t="n">
        <v>0.23</v>
      </c>
      <c r="K6978" s="0" t="n">
        <v>66</v>
      </c>
      <c r="M6978" s="0" t="s">
        <v>125</v>
      </c>
      <c r="N6978" s="0" t="s">
        <v>66</v>
      </c>
      <c r="O6978" s="0" t="s">
        <v>67</v>
      </c>
      <c r="P6978" s="0" t="n">
        <f aca="false">IF(AND(OR(Dashboard!$B$5="All",D6978=Dashboard!$B$5),OR(Dashboard!$D$5="All",N6978=Dashboard!$D$5),OR(AND(C6978&lt;&gt;"",C6978&gt;=Dashboard!$F$5,C6978&lt;=Dashboard!$H$5),AND(C6978="",Dashboard!$F$5&lt;=1980,Dashboard!$H$5&gt;=2016))),1,0)</f>
        <v>1</v>
      </c>
      <c r="Q6978" s="0" t="n">
        <f aca="false">J6978*P6978+ROW()*0.00000001</f>
        <v>0.23006978</v>
      </c>
    </row>
    <row r="6979" customFormat="false" ht="15" hidden="false" customHeight="false" outlineLevel="0" collapsed="false">
      <c r="A6979" s="0" t="s">
        <v>5194</v>
      </c>
      <c r="B6979" s="0" t="s">
        <v>50</v>
      </c>
      <c r="C6979" s="0" t="n">
        <v>2011</v>
      </c>
      <c r="D6979" s="0" t="s">
        <v>52</v>
      </c>
      <c r="E6979" s="0" t="s">
        <v>1259</v>
      </c>
      <c r="F6979" s="0" t="n">
        <v>0.13</v>
      </c>
      <c r="G6979" s="0" t="n">
        <v>0.07</v>
      </c>
      <c r="H6979" s="0" t="n">
        <v>0</v>
      </c>
      <c r="I6979" s="0" t="n">
        <v>0.02</v>
      </c>
      <c r="J6979" s="0" t="n">
        <v>0.23</v>
      </c>
      <c r="N6979" s="0" t="s">
        <v>35</v>
      </c>
      <c r="P6979" s="0" t="n">
        <f aca="false">IF(AND(OR(Dashboard!$B$5="All",D6979=Dashboard!$B$5),OR(Dashboard!$D$5="All",N6979=Dashboard!$D$5),OR(AND(C6979&lt;&gt;"",C6979&gt;=Dashboard!$F$5,C6979&lt;=Dashboard!$H$5),AND(C6979="",Dashboard!$F$5&lt;=1980,Dashboard!$H$5&gt;=2016))),1,0)</f>
        <v>1</v>
      </c>
      <c r="Q6979" s="0" t="n">
        <f aca="false">J6979*P6979+ROW()*0.00000001</f>
        <v>0.23006979</v>
      </c>
    </row>
    <row r="6980" customFormat="false" ht="15" hidden="false" customHeight="false" outlineLevel="0" collapsed="false">
      <c r="A6980" s="0" t="s">
        <v>5195</v>
      </c>
      <c r="B6980" s="0" t="s">
        <v>76</v>
      </c>
      <c r="C6980" s="0" t="n">
        <v>2006</v>
      </c>
      <c r="D6980" s="0" t="s">
        <v>34</v>
      </c>
      <c r="E6980" s="0" t="s">
        <v>154</v>
      </c>
      <c r="F6980" s="0" t="n">
        <v>0</v>
      </c>
      <c r="G6980" s="0" t="n">
        <v>0</v>
      </c>
      <c r="H6980" s="0" t="n">
        <v>0.23</v>
      </c>
      <c r="I6980" s="0" t="n">
        <v>0</v>
      </c>
      <c r="J6980" s="0" t="n">
        <v>0.23</v>
      </c>
      <c r="N6980" s="0" t="s">
        <v>74</v>
      </c>
      <c r="P6980" s="0" t="n">
        <f aca="false">IF(AND(OR(Dashboard!$B$5="All",D6980=Dashboard!$B$5),OR(Dashboard!$D$5="All",N6980=Dashboard!$D$5),OR(AND(C6980&lt;&gt;"",C6980&gt;=Dashboard!$F$5,C6980&lt;=Dashboard!$H$5),AND(C6980="",Dashboard!$F$5&lt;=1980,Dashboard!$H$5&gt;=2016))),1,0)</f>
        <v>1</v>
      </c>
      <c r="Q6980" s="0" t="n">
        <f aca="false">J6980*P6980+ROW()*0.00000001</f>
        <v>0.2300698</v>
      </c>
    </row>
    <row r="6981" customFormat="false" ht="15" hidden="false" customHeight="false" outlineLevel="0" collapsed="false">
      <c r="A6981" s="0" t="s">
        <v>4741</v>
      </c>
      <c r="B6981" s="0" t="s">
        <v>70</v>
      </c>
      <c r="C6981" s="0" t="n">
        <v>2008</v>
      </c>
      <c r="D6981" s="0" t="s">
        <v>56</v>
      </c>
      <c r="E6981" s="0" t="s">
        <v>154</v>
      </c>
      <c r="F6981" s="0" t="n">
        <v>0.14</v>
      </c>
      <c r="G6981" s="0" t="n">
        <v>0.07</v>
      </c>
      <c r="H6981" s="0" t="n">
        <v>0</v>
      </c>
      <c r="I6981" s="0" t="n">
        <v>0.03</v>
      </c>
      <c r="J6981" s="0" t="n">
        <v>0.23</v>
      </c>
      <c r="K6981" s="0" t="n">
        <v>72</v>
      </c>
      <c r="L6981" s="0" t="n">
        <v>6.5</v>
      </c>
      <c r="M6981" s="0" t="s">
        <v>73</v>
      </c>
      <c r="N6981" s="0" t="s">
        <v>74</v>
      </c>
      <c r="O6981" s="0" t="s">
        <v>37</v>
      </c>
      <c r="P6981" s="0" t="n">
        <f aca="false">IF(AND(OR(Dashboard!$B$5="All",D6981=Dashboard!$B$5),OR(Dashboard!$D$5="All",N6981=Dashboard!$D$5),OR(AND(C6981&lt;&gt;"",C6981&gt;=Dashboard!$F$5,C6981&lt;=Dashboard!$H$5),AND(C6981="",Dashboard!$F$5&lt;=1980,Dashboard!$H$5&gt;=2016))),1,0)</f>
        <v>1</v>
      </c>
      <c r="Q6981" s="0" t="n">
        <f aca="false">J6981*P6981+ROW()*0.00000001</f>
        <v>0.23006981</v>
      </c>
    </row>
    <row r="6982" customFormat="false" ht="15" hidden="false" customHeight="false" outlineLevel="0" collapsed="false">
      <c r="A6982" s="0" t="s">
        <v>5031</v>
      </c>
      <c r="B6982" s="0" t="s">
        <v>76</v>
      </c>
      <c r="C6982" s="0" t="n">
        <v>2005</v>
      </c>
      <c r="D6982" s="0" t="s">
        <v>46</v>
      </c>
      <c r="E6982" s="0" t="s">
        <v>211</v>
      </c>
      <c r="F6982" s="0" t="n">
        <v>0</v>
      </c>
      <c r="G6982" s="0" t="n">
        <v>0</v>
      </c>
      <c r="H6982" s="0" t="n">
        <v>0.23</v>
      </c>
      <c r="I6982" s="0" t="n">
        <v>0</v>
      </c>
      <c r="J6982" s="0" t="n">
        <v>0.23</v>
      </c>
      <c r="N6982" s="0" t="s">
        <v>74</v>
      </c>
      <c r="P6982" s="0" t="n">
        <f aca="false">IF(AND(OR(Dashboard!$B$5="All",D6982=Dashboard!$B$5),OR(Dashboard!$D$5="All",N6982=Dashboard!$D$5),OR(AND(C6982&lt;&gt;"",C6982&gt;=Dashboard!$F$5,C6982&lt;=Dashboard!$H$5),AND(C6982="",Dashboard!$F$5&lt;=1980,Dashboard!$H$5&gt;=2016))),1,0)</f>
        <v>1</v>
      </c>
      <c r="Q6982" s="0" t="n">
        <f aca="false">J6982*P6982+ROW()*0.00000001</f>
        <v>0.23006982</v>
      </c>
    </row>
    <row r="6983" customFormat="false" ht="15" hidden="false" customHeight="false" outlineLevel="0" collapsed="false">
      <c r="A6983" s="0" t="s">
        <v>5196</v>
      </c>
      <c r="B6983" s="0" t="s">
        <v>50</v>
      </c>
      <c r="C6983" s="0" t="n">
        <v>2005</v>
      </c>
      <c r="D6983" s="0" t="s">
        <v>48</v>
      </c>
      <c r="E6983" s="0" t="s">
        <v>35</v>
      </c>
      <c r="F6983" s="0" t="n">
        <v>0.15</v>
      </c>
      <c r="G6983" s="0" t="n">
        <v>0.01</v>
      </c>
      <c r="H6983" s="0" t="n">
        <v>0.06</v>
      </c>
      <c r="I6983" s="0" t="n">
        <v>0.01</v>
      </c>
      <c r="J6983" s="0" t="n">
        <v>0.23</v>
      </c>
      <c r="K6983" s="0" t="n">
        <v>88</v>
      </c>
      <c r="L6983" s="0" t="n">
        <v>7.5</v>
      </c>
      <c r="M6983" s="0" t="s">
        <v>36</v>
      </c>
      <c r="N6983" s="0" t="s">
        <v>35</v>
      </c>
      <c r="O6983" s="0" t="s">
        <v>42</v>
      </c>
      <c r="P6983" s="0" t="n">
        <f aca="false">IF(AND(OR(Dashboard!$B$5="All",D6983=Dashboard!$B$5),OR(Dashboard!$D$5="All",N6983=Dashboard!$D$5),OR(AND(C6983&lt;&gt;"",C6983&gt;=Dashboard!$F$5,C6983&lt;=Dashboard!$H$5),AND(C6983="",Dashboard!$F$5&lt;=1980,Dashboard!$H$5&gt;=2016))),1,0)</f>
        <v>1</v>
      </c>
      <c r="Q6983" s="0" t="n">
        <f aca="false">J6983*P6983+ROW()*0.00000001</f>
        <v>0.23006983</v>
      </c>
    </row>
    <row r="6984" customFormat="false" ht="15" hidden="false" customHeight="false" outlineLevel="0" collapsed="false">
      <c r="A6984" s="0" t="s">
        <v>5197</v>
      </c>
      <c r="B6984" s="0" t="s">
        <v>108</v>
      </c>
      <c r="C6984" s="0" t="n">
        <v>2000</v>
      </c>
      <c r="D6984" s="0" t="s">
        <v>34</v>
      </c>
      <c r="E6984" s="0" t="s">
        <v>449</v>
      </c>
      <c r="F6984" s="0" t="n">
        <v>0.22</v>
      </c>
      <c r="G6984" s="0" t="n">
        <v>0.01</v>
      </c>
      <c r="H6984" s="0" t="n">
        <v>0</v>
      </c>
      <c r="I6984" s="0" t="n">
        <v>0</v>
      </c>
      <c r="J6984" s="0" t="n">
        <v>0.23</v>
      </c>
      <c r="N6984" s="0" t="s">
        <v>35</v>
      </c>
      <c r="P6984" s="0" t="n">
        <f aca="false">IF(AND(OR(Dashboard!$B$5="All",D6984=Dashboard!$B$5),OR(Dashboard!$D$5="All",N6984=Dashboard!$D$5),OR(AND(C6984&lt;&gt;"",C6984&gt;=Dashboard!$F$5,C6984&lt;=Dashboard!$H$5),AND(C6984="",Dashboard!$F$5&lt;=1980,Dashboard!$H$5&gt;=2016))),1,0)</f>
        <v>1</v>
      </c>
      <c r="Q6984" s="0" t="n">
        <f aca="false">J6984*P6984+ROW()*0.00000001</f>
        <v>0.23006984</v>
      </c>
    </row>
    <row r="6985" customFormat="false" ht="15" hidden="false" customHeight="false" outlineLevel="0" collapsed="false">
      <c r="A6985" s="0" t="s">
        <v>4342</v>
      </c>
      <c r="B6985" s="0" t="s">
        <v>186</v>
      </c>
      <c r="C6985" s="0" t="n">
        <v>2002</v>
      </c>
      <c r="D6985" s="0" t="s">
        <v>56</v>
      </c>
      <c r="E6985" s="0" t="s">
        <v>91</v>
      </c>
      <c r="F6985" s="0" t="n">
        <v>0.18</v>
      </c>
      <c r="G6985" s="0" t="n">
        <v>0.05</v>
      </c>
      <c r="H6985" s="0" t="n">
        <v>0</v>
      </c>
      <c r="I6985" s="0" t="n">
        <v>0.01</v>
      </c>
      <c r="J6985" s="0" t="n">
        <v>0.23</v>
      </c>
      <c r="K6985" s="0" t="n">
        <v>75</v>
      </c>
      <c r="L6985" s="0" t="n">
        <v>7.8</v>
      </c>
      <c r="M6985" s="0" t="s">
        <v>103</v>
      </c>
      <c r="N6985" s="0" t="s">
        <v>35</v>
      </c>
      <c r="O6985" s="0" t="s">
        <v>37</v>
      </c>
      <c r="P6985" s="0" t="n">
        <f aca="false">IF(AND(OR(Dashboard!$B$5="All",D6985=Dashboard!$B$5),OR(Dashboard!$D$5="All",N6985=Dashboard!$D$5),OR(AND(C6985&lt;&gt;"",C6985&gt;=Dashboard!$F$5,C6985&lt;=Dashboard!$H$5),AND(C6985="",Dashboard!$F$5&lt;=1980,Dashboard!$H$5&gt;=2016))),1,0)</f>
        <v>1</v>
      </c>
      <c r="Q6985" s="0" t="n">
        <f aca="false">J6985*P6985+ROW()*0.00000001</f>
        <v>0.23006985</v>
      </c>
    </row>
    <row r="6986" customFormat="false" ht="15" hidden="false" customHeight="false" outlineLevel="0" collapsed="false">
      <c r="A6986" s="0" t="s">
        <v>512</v>
      </c>
      <c r="B6986" s="0" t="s">
        <v>186</v>
      </c>
      <c r="C6986" s="0" t="n">
        <v>2003</v>
      </c>
      <c r="D6986" s="0" t="s">
        <v>71</v>
      </c>
      <c r="E6986" s="0" t="s">
        <v>124</v>
      </c>
      <c r="F6986" s="0" t="n">
        <v>0.18</v>
      </c>
      <c r="G6986" s="0" t="n">
        <v>0.05</v>
      </c>
      <c r="H6986" s="0" t="n">
        <v>0</v>
      </c>
      <c r="I6986" s="0" t="n">
        <v>0.01</v>
      </c>
      <c r="J6986" s="0" t="n">
        <v>0.23</v>
      </c>
      <c r="K6986" s="0" t="n">
        <v>89</v>
      </c>
      <c r="L6986" s="0" t="n">
        <v>8.7</v>
      </c>
      <c r="M6986" s="0" t="s">
        <v>103</v>
      </c>
      <c r="N6986" s="0" t="s">
        <v>35</v>
      </c>
      <c r="O6986" s="0" t="s">
        <v>42</v>
      </c>
      <c r="P6986" s="0" t="n">
        <f aca="false">IF(AND(OR(Dashboard!$B$5="All",D6986=Dashboard!$B$5),OR(Dashboard!$D$5="All",N6986=Dashboard!$D$5),OR(AND(C6986&lt;&gt;"",C6986&gt;=Dashboard!$F$5,C6986&lt;=Dashboard!$H$5),AND(C6986="",Dashboard!$F$5&lt;=1980,Dashboard!$H$5&gt;=2016))),1,0)</f>
        <v>1</v>
      </c>
      <c r="Q6986" s="0" t="n">
        <f aca="false">J6986*P6986+ROW()*0.00000001</f>
        <v>0.23006986</v>
      </c>
    </row>
    <row r="6987" customFormat="false" ht="15" hidden="false" customHeight="false" outlineLevel="0" collapsed="false">
      <c r="A6987" s="0" t="s">
        <v>3405</v>
      </c>
      <c r="B6987" s="0" t="s">
        <v>64</v>
      </c>
      <c r="C6987" s="0" t="n">
        <v>2011</v>
      </c>
      <c r="D6987" s="0" t="s">
        <v>34</v>
      </c>
      <c r="E6987" s="0" t="s">
        <v>154</v>
      </c>
      <c r="F6987" s="0" t="n">
        <v>0.11</v>
      </c>
      <c r="G6987" s="0" t="n">
        <v>0.09</v>
      </c>
      <c r="H6987" s="0" t="n">
        <v>0.01</v>
      </c>
      <c r="I6987" s="0" t="n">
        <v>0.02</v>
      </c>
      <c r="J6987" s="0" t="n">
        <v>0.23</v>
      </c>
      <c r="K6987" s="0" t="n">
        <v>70</v>
      </c>
      <c r="L6987" s="0" t="n">
        <v>6.2</v>
      </c>
      <c r="M6987" s="0" t="s">
        <v>36</v>
      </c>
      <c r="N6987" s="0" t="s">
        <v>66</v>
      </c>
      <c r="O6987" s="0" t="s">
        <v>67</v>
      </c>
      <c r="P6987" s="0" t="n">
        <f aca="false">IF(AND(OR(Dashboard!$B$5="All",D6987=Dashboard!$B$5),OR(Dashboard!$D$5="All",N6987=Dashboard!$D$5),OR(AND(C6987&lt;&gt;"",C6987&gt;=Dashboard!$F$5,C6987&lt;=Dashboard!$H$5),AND(C6987="",Dashboard!$F$5&lt;=1980,Dashboard!$H$5&gt;=2016))),1,0)</f>
        <v>1</v>
      </c>
      <c r="Q6987" s="0" t="n">
        <f aca="false">J6987*P6987+ROW()*0.00000001</f>
        <v>0.23006987</v>
      </c>
    </row>
    <row r="6988" customFormat="false" ht="15" hidden="false" customHeight="false" outlineLevel="0" collapsed="false">
      <c r="A6988" s="0" t="s">
        <v>5198</v>
      </c>
      <c r="B6988" s="0" t="s">
        <v>76</v>
      </c>
      <c r="C6988" s="0" t="n">
        <v>2003</v>
      </c>
      <c r="D6988" s="0" t="s">
        <v>34</v>
      </c>
      <c r="E6988" s="0" t="s">
        <v>154</v>
      </c>
      <c r="F6988" s="0" t="n">
        <v>0.11</v>
      </c>
      <c r="G6988" s="0" t="n">
        <v>0.09</v>
      </c>
      <c r="H6988" s="0" t="n">
        <v>0</v>
      </c>
      <c r="I6988" s="0" t="n">
        <v>0.03</v>
      </c>
      <c r="J6988" s="0" t="n">
        <v>0.23</v>
      </c>
      <c r="K6988" s="0" t="n">
        <v>90</v>
      </c>
      <c r="L6988" s="0" t="n">
        <v>7</v>
      </c>
      <c r="M6988" s="0" t="s">
        <v>36</v>
      </c>
      <c r="N6988" s="0" t="s">
        <v>74</v>
      </c>
      <c r="O6988" s="0" t="s">
        <v>42</v>
      </c>
      <c r="P6988" s="0" t="n">
        <f aca="false">IF(AND(OR(Dashboard!$B$5="All",D6988=Dashboard!$B$5),OR(Dashboard!$D$5="All",N6988=Dashboard!$D$5),OR(AND(C6988&lt;&gt;"",C6988&gt;=Dashboard!$F$5,C6988&lt;=Dashboard!$H$5),AND(C6988="",Dashboard!$F$5&lt;=1980,Dashboard!$H$5&gt;=2016))),1,0)</f>
        <v>1</v>
      </c>
      <c r="Q6988" s="0" t="n">
        <f aca="false">J6988*P6988+ROW()*0.00000001</f>
        <v>0.23006988</v>
      </c>
    </row>
    <row r="6989" customFormat="false" ht="15" hidden="false" customHeight="false" outlineLevel="0" collapsed="false">
      <c r="A6989" s="0" t="s">
        <v>5199</v>
      </c>
      <c r="B6989" s="0" t="s">
        <v>45</v>
      </c>
      <c r="C6989" s="0" t="n">
        <v>1997</v>
      </c>
      <c r="D6989" s="0" t="s">
        <v>58</v>
      </c>
      <c r="E6989" s="0" t="s">
        <v>5200</v>
      </c>
      <c r="F6989" s="0" t="n">
        <v>0</v>
      </c>
      <c r="G6989" s="0" t="n">
        <v>0</v>
      </c>
      <c r="H6989" s="0" t="n">
        <v>0.23</v>
      </c>
      <c r="I6989" s="0" t="n">
        <v>0</v>
      </c>
      <c r="J6989" s="0" t="n">
        <v>0.23</v>
      </c>
      <c r="N6989" s="0" t="s">
        <v>35</v>
      </c>
      <c r="P6989" s="0" t="n">
        <f aca="false">IF(AND(OR(Dashboard!$B$5="All",D6989=Dashboard!$B$5),OR(Dashboard!$D$5="All",N6989=Dashboard!$D$5),OR(AND(C6989&lt;&gt;"",C6989&gt;=Dashboard!$F$5,C6989&lt;=Dashboard!$H$5),AND(C6989="",Dashboard!$F$5&lt;=1980,Dashboard!$H$5&gt;=2016))),1,0)</f>
        <v>1</v>
      </c>
      <c r="Q6989" s="0" t="n">
        <f aca="false">J6989*P6989+ROW()*0.00000001</f>
        <v>0.23006989</v>
      </c>
    </row>
    <row r="6990" customFormat="false" ht="15" hidden="false" customHeight="false" outlineLevel="0" collapsed="false">
      <c r="A6990" s="0" t="s">
        <v>5201</v>
      </c>
      <c r="B6990" s="0" t="s">
        <v>64</v>
      </c>
      <c r="C6990" s="0" t="n">
        <v>2012</v>
      </c>
      <c r="D6990" s="0" t="s">
        <v>41</v>
      </c>
      <c r="E6990" s="0" t="s">
        <v>547</v>
      </c>
      <c r="F6990" s="0" t="n">
        <v>0.08</v>
      </c>
      <c r="G6990" s="0" t="n">
        <v>0.13</v>
      </c>
      <c r="H6990" s="0" t="n">
        <v>0</v>
      </c>
      <c r="I6990" s="0" t="n">
        <v>0.02</v>
      </c>
      <c r="J6990" s="0" t="n">
        <v>0.23</v>
      </c>
      <c r="K6990" s="0" t="n">
        <v>75</v>
      </c>
      <c r="L6990" s="0" t="n">
        <v>6.4</v>
      </c>
      <c r="M6990" s="0" t="s">
        <v>125</v>
      </c>
      <c r="N6990" s="0" t="s">
        <v>66</v>
      </c>
      <c r="O6990" s="0" t="s">
        <v>37</v>
      </c>
      <c r="P6990" s="0" t="n">
        <f aca="false">IF(AND(OR(Dashboard!$B$5="All",D6990=Dashboard!$B$5),OR(Dashboard!$D$5="All",N6990=Dashboard!$D$5),OR(AND(C6990&lt;&gt;"",C6990&gt;=Dashboard!$F$5,C6990&lt;=Dashboard!$H$5),AND(C6990="",Dashboard!$F$5&lt;=1980,Dashboard!$H$5&gt;=2016))),1,0)</f>
        <v>1</v>
      </c>
      <c r="Q6990" s="0" t="n">
        <f aca="false">J6990*P6990+ROW()*0.00000001</f>
        <v>0.2300699</v>
      </c>
    </row>
    <row r="6991" customFormat="false" ht="15" hidden="false" customHeight="false" outlineLevel="0" collapsed="false">
      <c r="A6991" s="0" t="s">
        <v>2966</v>
      </c>
      <c r="B6991" s="0" t="s">
        <v>144</v>
      </c>
      <c r="C6991" s="0" t="n">
        <v>2005</v>
      </c>
      <c r="D6991" s="0" t="s">
        <v>71</v>
      </c>
      <c r="E6991" s="0" t="s">
        <v>293</v>
      </c>
      <c r="F6991" s="0" t="n">
        <v>0.17</v>
      </c>
      <c r="G6991" s="0" t="n">
        <v>0.05</v>
      </c>
      <c r="H6991" s="0" t="n">
        <v>0</v>
      </c>
      <c r="I6991" s="0" t="n">
        <v>0.01</v>
      </c>
      <c r="J6991" s="0" t="n">
        <v>0.23</v>
      </c>
      <c r="K6991" s="0" t="n">
        <v>84</v>
      </c>
      <c r="L6991" s="0" t="n">
        <v>8</v>
      </c>
      <c r="M6991" s="0" t="s">
        <v>103</v>
      </c>
      <c r="N6991" s="0" t="s">
        <v>66</v>
      </c>
      <c r="O6991" s="0" t="s">
        <v>42</v>
      </c>
      <c r="P6991" s="0" t="n">
        <f aca="false">IF(AND(OR(Dashboard!$B$5="All",D6991=Dashboard!$B$5),OR(Dashboard!$D$5="All",N6991=Dashboard!$D$5),OR(AND(C6991&lt;&gt;"",C6991&gt;=Dashboard!$F$5,C6991&lt;=Dashboard!$H$5),AND(C6991="",Dashboard!$F$5&lt;=1980,Dashboard!$H$5&gt;=2016))),1,0)</f>
        <v>1</v>
      </c>
      <c r="Q6991" s="0" t="n">
        <f aca="false">J6991*P6991+ROW()*0.00000001</f>
        <v>0.23006991</v>
      </c>
    </row>
    <row r="6992" customFormat="false" ht="15" hidden="false" customHeight="false" outlineLevel="0" collapsed="false">
      <c r="A6992" s="0" t="s">
        <v>5202</v>
      </c>
      <c r="B6992" s="0" t="s">
        <v>76</v>
      </c>
      <c r="C6992" s="0" t="n">
        <v>2002</v>
      </c>
      <c r="D6992" s="0" t="s">
        <v>34</v>
      </c>
      <c r="E6992" s="0" t="s">
        <v>89</v>
      </c>
      <c r="F6992" s="0" t="n">
        <v>0.11</v>
      </c>
      <c r="G6992" s="0" t="n">
        <v>0.09</v>
      </c>
      <c r="H6992" s="0" t="n">
        <v>0</v>
      </c>
      <c r="I6992" s="0" t="n">
        <v>0.03</v>
      </c>
      <c r="J6992" s="0" t="n">
        <v>0.23</v>
      </c>
      <c r="K6992" s="0" t="n">
        <v>53</v>
      </c>
      <c r="M6992" s="0" t="s">
        <v>36</v>
      </c>
      <c r="N6992" s="0" t="s">
        <v>74</v>
      </c>
      <c r="O6992" s="0" t="s">
        <v>53</v>
      </c>
      <c r="P6992" s="0" t="n">
        <f aca="false">IF(AND(OR(Dashboard!$B$5="All",D6992=Dashboard!$B$5),OR(Dashboard!$D$5="All",N6992=Dashboard!$D$5),OR(AND(C6992&lt;&gt;"",C6992&gt;=Dashboard!$F$5,C6992&lt;=Dashboard!$H$5),AND(C6992="",Dashboard!$F$5&lt;=1980,Dashboard!$H$5&gt;=2016))),1,0)</f>
        <v>1</v>
      </c>
      <c r="Q6992" s="0" t="n">
        <f aca="false">J6992*P6992+ROW()*0.00000001</f>
        <v>0.23006992</v>
      </c>
    </row>
    <row r="6993" customFormat="false" ht="15" hidden="false" customHeight="false" outlineLevel="0" collapsed="false">
      <c r="A6993" s="0" t="s">
        <v>2896</v>
      </c>
      <c r="B6993" s="0" t="s">
        <v>64</v>
      </c>
      <c r="C6993" s="0" t="n">
        <v>2014</v>
      </c>
      <c r="D6993" s="0" t="s">
        <v>71</v>
      </c>
      <c r="E6993" s="0" t="s">
        <v>91</v>
      </c>
      <c r="F6993" s="0" t="n">
        <v>0.1</v>
      </c>
      <c r="G6993" s="0" t="n">
        <v>0.11</v>
      </c>
      <c r="H6993" s="0" t="n">
        <v>0</v>
      </c>
      <c r="I6993" s="0" t="n">
        <v>0.02</v>
      </c>
      <c r="J6993" s="0" t="n">
        <v>0.23</v>
      </c>
      <c r="N6993" s="0" t="s">
        <v>66</v>
      </c>
      <c r="P6993" s="0" t="n">
        <f aca="false">IF(AND(OR(Dashboard!$B$5="All",D6993=Dashboard!$B$5),OR(Dashboard!$D$5="All",N6993=Dashboard!$D$5),OR(AND(C6993&lt;&gt;"",C6993&gt;=Dashboard!$F$5,C6993&lt;=Dashboard!$H$5),AND(C6993="",Dashboard!$F$5&lt;=1980,Dashboard!$H$5&gt;=2016))),1,0)</f>
        <v>1</v>
      </c>
      <c r="Q6993" s="0" t="n">
        <f aca="false">J6993*P6993+ROW()*0.00000001</f>
        <v>0.23006993</v>
      </c>
    </row>
    <row r="6994" customFormat="false" ht="15" hidden="false" customHeight="false" outlineLevel="0" collapsed="false">
      <c r="A6994" s="0" t="s">
        <v>5203</v>
      </c>
      <c r="B6994" s="0" t="s">
        <v>117</v>
      </c>
      <c r="C6994" s="0" t="n">
        <v>1998</v>
      </c>
      <c r="D6994" s="0" t="s">
        <v>102</v>
      </c>
      <c r="E6994" s="0" t="s">
        <v>328</v>
      </c>
      <c r="F6994" s="0" t="n">
        <v>0.13</v>
      </c>
      <c r="G6994" s="0" t="n">
        <v>0.09</v>
      </c>
      <c r="H6994" s="0" t="n">
        <v>0</v>
      </c>
      <c r="I6994" s="0" t="n">
        <v>0.02</v>
      </c>
      <c r="J6994" s="0" t="n">
        <v>0.23</v>
      </c>
      <c r="K6994" s="0" t="n">
        <v>61</v>
      </c>
      <c r="L6994" s="0" t="n">
        <v>7.8</v>
      </c>
      <c r="M6994" s="0" t="s">
        <v>103</v>
      </c>
      <c r="N6994" s="0" t="s">
        <v>74</v>
      </c>
      <c r="O6994" s="0" t="s">
        <v>67</v>
      </c>
      <c r="P6994" s="0" t="n">
        <f aca="false">IF(AND(OR(Dashboard!$B$5="All",D6994=Dashboard!$B$5),OR(Dashboard!$D$5="All",N6994=Dashboard!$D$5),OR(AND(C6994&lt;&gt;"",C6994&gt;=Dashboard!$F$5,C6994&lt;=Dashboard!$H$5),AND(C6994="",Dashboard!$F$5&lt;=1980,Dashboard!$H$5&gt;=2016))),1,0)</f>
        <v>1</v>
      </c>
      <c r="Q6994" s="0" t="n">
        <f aca="false">J6994*P6994+ROW()*0.00000001</f>
        <v>0.23006994</v>
      </c>
    </row>
    <row r="6995" customFormat="false" ht="15" hidden="false" customHeight="false" outlineLevel="0" collapsed="false">
      <c r="A6995" s="0" t="s">
        <v>5204</v>
      </c>
      <c r="B6995" s="0" t="s">
        <v>873</v>
      </c>
      <c r="C6995" s="0" t="n">
        <v>1995</v>
      </c>
      <c r="D6995" s="0" t="s">
        <v>102</v>
      </c>
      <c r="E6995" s="0" t="s">
        <v>154</v>
      </c>
      <c r="F6995" s="0" t="n">
        <v>0</v>
      </c>
      <c r="G6995" s="0" t="n">
        <v>0</v>
      </c>
      <c r="H6995" s="0" t="n">
        <v>0.23</v>
      </c>
      <c r="I6995" s="0" t="n">
        <v>0</v>
      </c>
      <c r="J6995" s="0" t="n">
        <v>0.23</v>
      </c>
      <c r="N6995" s="0" t="s">
        <v>154</v>
      </c>
      <c r="P6995" s="0" t="n">
        <f aca="false">IF(AND(OR(Dashboard!$B$5="All",D6995=Dashboard!$B$5),OR(Dashboard!$D$5="All",N6995=Dashboard!$D$5),OR(AND(C6995&lt;&gt;"",C6995&gt;=Dashboard!$F$5,C6995&lt;=Dashboard!$H$5),AND(C6995="",Dashboard!$F$5&lt;=1980,Dashboard!$H$5&gt;=2016))),1,0)</f>
        <v>1</v>
      </c>
      <c r="Q6995" s="0" t="n">
        <f aca="false">J6995*P6995+ROW()*0.00000001</f>
        <v>0.23006995</v>
      </c>
    </row>
    <row r="6996" customFormat="false" ht="15" hidden="false" customHeight="false" outlineLevel="0" collapsed="false">
      <c r="A6996" s="0" t="s">
        <v>5205</v>
      </c>
      <c r="B6996" s="0" t="s">
        <v>152</v>
      </c>
      <c r="C6996" s="0" t="n">
        <v>2016</v>
      </c>
      <c r="D6996" s="0" t="s">
        <v>246</v>
      </c>
      <c r="E6996" s="0" t="s">
        <v>72</v>
      </c>
      <c r="F6996" s="0" t="n">
        <v>0.09</v>
      </c>
      <c r="G6996" s="0" t="n">
        <v>0.12</v>
      </c>
      <c r="H6996" s="0" t="n">
        <v>0</v>
      </c>
      <c r="I6996" s="0" t="n">
        <v>0.02</v>
      </c>
      <c r="J6996" s="0" t="n">
        <v>0.23</v>
      </c>
      <c r="K6996" s="0" t="n">
        <v>88</v>
      </c>
      <c r="L6996" s="0" t="n">
        <v>7.1</v>
      </c>
      <c r="M6996" s="0" t="s">
        <v>103</v>
      </c>
      <c r="N6996" s="0" t="s">
        <v>152</v>
      </c>
      <c r="O6996" s="0" t="s">
        <v>42</v>
      </c>
      <c r="P6996" s="0" t="n">
        <f aca="false">IF(AND(OR(Dashboard!$B$5="All",D6996=Dashboard!$B$5),OR(Dashboard!$D$5="All",N6996=Dashboard!$D$5),OR(AND(C6996&lt;&gt;"",C6996&gt;=Dashboard!$F$5,C6996&lt;=Dashboard!$H$5),AND(C6996="",Dashboard!$F$5&lt;=1980,Dashboard!$H$5&gt;=2016))),1,0)</f>
        <v>1</v>
      </c>
      <c r="Q6996" s="0" t="n">
        <f aca="false">J6996*P6996+ROW()*0.00000001</f>
        <v>0.23006996</v>
      </c>
    </row>
    <row r="6997" customFormat="false" ht="15" hidden="false" customHeight="false" outlineLevel="0" collapsed="false">
      <c r="A6997" s="0" t="s">
        <v>5206</v>
      </c>
      <c r="B6997" s="0" t="s">
        <v>873</v>
      </c>
      <c r="C6997" s="0" t="n">
        <v>1996</v>
      </c>
      <c r="D6997" s="0" t="s">
        <v>46</v>
      </c>
      <c r="E6997" s="0" t="s">
        <v>2867</v>
      </c>
      <c r="F6997" s="0" t="n">
        <v>0</v>
      </c>
      <c r="G6997" s="0" t="n">
        <v>0</v>
      </c>
      <c r="H6997" s="0" t="n">
        <v>0.23</v>
      </c>
      <c r="I6997" s="0" t="n">
        <v>0</v>
      </c>
      <c r="J6997" s="0" t="n">
        <v>0.23</v>
      </c>
      <c r="N6997" s="0" t="s">
        <v>154</v>
      </c>
      <c r="P6997" s="0" t="n">
        <f aca="false">IF(AND(OR(Dashboard!$B$5="All",D6997=Dashboard!$B$5),OR(Dashboard!$D$5="All",N6997=Dashboard!$D$5),OR(AND(C6997&lt;&gt;"",C6997&gt;=Dashboard!$F$5,C6997&lt;=Dashboard!$H$5),AND(C6997="",Dashboard!$F$5&lt;=1980,Dashboard!$H$5&gt;=2016))),1,0)</f>
        <v>1</v>
      </c>
      <c r="Q6997" s="0" t="n">
        <f aca="false">J6997*P6997+ROW()*0.00000001</f>
        <v>0.23006997</v>
      </c>
    </row>
    <row r="6998" customFormat="false" ht="15" hidden="false" customHeight="false" outlineLevel="0" collapsed="false">
      <c r="A6998" s="0" t="s">
        <v>2106</v>
      </c>
      <c r="B6998" s="0" t="s">
        <v>186</v>
      </c>
      <c r="C6998" s="0" t="n">
        <v>2002</v>
      </c>
      <c r="D6998" s="0" t="s">
        <v>16</v>
      </c>
      <c r="E6998" s="0" t="s">
        <v>418</v>
      </c>
      <c r="F6998" s="0" t="n">
        <v>0.18</v>
      </c>
      <c r="G6998" s="0" t="n">
        <v>0.05</v>
      </c>
      <c r="H6998" s="0" t="n">
        <v>0</v>
      </c>
      <c r="I6998" s="0" t="n">
        <v>0.01</v>
      </c>
      <c r="J6998" s="0" t="n">
        <v>0.23</v>
      </c>
      <c r="K6998" s="0" t="n">
        <v>53</v>
      </c>
      <c r="M6998" s="0" t="s">
        <v>36</v>
      </c>
      <c r="N6998" s="0" t="s">
        <v>35</v>
      </c>
      <c r="O6998" s="0" t="s">
        <v>53</v>
      </c>
      <c r="P6998" s="0" t="n">
        <f aca="false">IF(AND(OR(Dashboard!$B$5="All",D6998=Dashboard!$B$5),OR(Dashboard!$D$5="All",N6998=Dashboard!$D$5),OR(AND(C6998&lt;&gt;"",C6998&gt;=Dashboard!$F$5,C6998&lt;=Dashboard!$H$5),AND(C6998="",Dashboard!$F$5&lt;=1980,Dashboard!$H$5&gt;=2016))),1,0)</f>
        <v>1</v>
      </c>
      <c r="Q6998" s="0" t="n">
        <f aca="false">J6998*P6998+ROW()*0.00000001</f>
        <v>0.23006998</v>
      </c>
    </row>
    <row r="6999" customFormat="false" ht="15" hidden="false" customHeight="false" outlineLevel="0" collapsed="false">
      <c r="A6999" s="0" t="s">
        <v>2123</v>
      </c>
      <c r="B6999" s="0" t="s">
        <v>50</v>
      </c>
      <c r="C6999" s="0" t="n">
        <v>2008</v>
      </c>
      <c r="D6999" s="0" t="s">
        <v>34</v>
      </c>
      <c r="E6999" s="0" t="s">
        <v>124</v>
      </c>
      <c r="F6999" s="0" t="n">
        <v>0.21</v>
      </c>
      <c r="G6999" s="0" t="n">
        <v>0</v>
      </c>
      <c r="H6999" s="0" t="n">
        <v>0</v>
      </c>
      <c r="I6999" s="0" t="n">
        <v>0.02</v>
      </c>
      <c r="J6999" s="0" t="n">
        <v>0.23</v>
      </c>
      <c r="K6999" s="0" t="n">
        <v>63</v>
      </c>
      <c r="M6999" s="0" t="s">
        <v>36</v>
      </c>
      <c r="N6999" s="0" t="s">
        <v>35</v>
      </c>
      <c r="O6999" s="0" t="s">
        <v>67</v>
      </c>
      <c r="P6999" s="0" t="n">
        <f aca="false">IF(AND(OR(Dashboard!$B$5="All",D6999=Dashboard!$B$5),OR(Dashboard!$D$5="All",N6999=Dashboard!$D$5),OR(AND(C6999&lt;&gt;"",C6999&gt;=Dashboard!$F$5,C6999&lt;=Dashboard!$H$5),AND(C6999="",Dashboard!$F$5&lt;=1980,Dashboard!$H$5&gt;=2016))),1,0)</f>
        <v>1</v>
      </c>
      <c r="Q6999" s="0" t="n">
        <f aca="false">J6999*P6999+ROW()*0.00000001</f>
        <v>0.23006999</v>
      </c>
    </row>
    <row r="7000" customFormat="false" ht="15" hidden="false" customHeight="false" outlineLevel="0" collapsed="false">
      <c r="A7000" s="0" t="s">
        <v>5207</v>
      </c>
      <c r="B7000" s="0" t="s">
        <v>33</v>
      </c>
      <c r="D7000" s="0" t="s">
        <v>34</v>
      </c>
      <c r="E7000" s="0" t="s">
        <v>91</v>
      </c>
      <c r="F7000" s="0" t="n">
        <v>0.21</v>
      </c>
      <c r="G7000" s="0" t="n">
        <v>0</v>
      </c>
      <c r="H7000" s="0" t="n">
        <v>0</v>
      </c>
      <c r="I7000" s="0" t="n">
        <v>0.02</v>
      </c>
      <c r="J7000" s="0" t="n">
        <v>0.23</v>
      </c>
      <c r="K7000" s="0" t="n">
        <v>69</v>
      </c>
      <c r="L7000" s="0" t="n">
        <v>6.2</v>
      </c>
      <c r="M7000" s="0" t="s">
        <v>125</v>
      </c>
      <c r="N7000" s="0" t="s">
        <v>35</v>
      </c>
      <c r="O7000" s="0" t="s">
        <v>67</v>
      </c>
      <c r="P7000" s="0" t="n">
        <f aca="false">IF(AND(OR(Dashboard!$B$5="All",D7000=Dashboard!$B$5),OR(Dashboard!$D$5="All",N7000=Dashboard!$D$5),OR(AND(C7000&lt;&gt;"",C7000&gt;=Dashboard!$F$5,C7000&lt;=Dashboard!$H$5),AND(C7000="",Dashboard!$F$5&lt;=1980,Dashboard!$H$5&gt;=2016))),1,0)</f>
        <v>1</v>
      </c>
      <c r="Q7000" s="0" t="n">
        <f aca="false">J7000*P7000+ROW()*0.00000001</f>
        <v>0.23007</v>
      </c>
    </row>
    <row r="7001" customFormat="false" ht="15" hidden="false" customHeight="false" outlineLevel="0" collapsed="false">
      <c r="A7001" s="0" t="s">
        <v>5208</v>
      </c>
      <c r="B7001" s="0" t="s">
        <v>33</v>
      </c>
      <c r="C7001" s="0" t="n">
        <v>2007</v>
      </c>
      <c r="D7001" s="0" t="s">
        <v>41</v>
      </c>
      <c r="E7001" s="0" t="s">
        <v>1524</v>
      </c>
      <c r="F7001" s="0" t="n">
        <v>0.21</v>
      </c>
      <c r="G7001" s="0" t="n">
        <v>0</v>
      </c>
      <c r="H7001" s="0" t="n">
        <v>0</v>
      </c>
      <c r="I7001" s="0" t="n">
        <v>0.02</v>
      </c>
      <c r="J7001" s="0" t="n">
        <v>0.23</v>
      </c>
      <c r="N7001" s="0" t="s">
        <v>35</v>
      </c>
      <c r="P7001" s="0" t="n">
        <f aca="false">IF(AND(OR(Dashboard!$B$5="All",D7001=Dashboard!$B$5),OR(Dashboard!$D$5="All",N7001=Dashboard!$D$5),OR(AND(C7001&lt;&gt;"",C7001&gt;=Dashboard!$F$5,C7001&lt;=Dashboard!$H$5),AND(C7001="",Dashboard!$F$5&lt;=1980,Dashboard!$H$5&gt;=2016))),1,0)</f>
        <v>1</v>
      </c>
      <c r="Q7001" s="0" t="n">
        <f aca="false">J7001*P7001+ROW()*0.00000001</f>
        <v>0.23007001</v>
      </c>
    </row>
    <row r="7002" customFormat="false" ht="15" hidden="false" customHeight="false" outlineLevel="0" collapsed="false">
      <c r="A7002" s="0" t="s">
        <v>5209</v>
      </c>
      <c r="B7002" s="0" t="s">
        <v>70</v>
      </c>
      <c r="C7002" s="0" t="n">
        <v>2008</v>
      </c>
      <c r="D7002" s="0" t="s">
        <v>46</v>
      </c>
      <c r="E7002" s="0" t="s">
        <v>2334</v>
      </c>
      <c r="F7002" s="0" t="n">
        <v>0.14</v>
      </c>
      <c r="G7002" s="0" t="n">
        <v>0.02</v>
      </c>
      <c r="H7002" s="0" t="n">
        <v>0.05</v>
      </c>
      <c r="I7002" s="0" t="n">
        <v>0.02</v>
      </c>
      <c r="J7002" s="0" t="n">
        <v>0.23</v>
      </c>
      <c r="K7002" s="0" t="n">
        <v>52</v>
      </c>
      <c r="L7002" s="0" t="n">
        <v>7.2</v>
      </c>
      <c r="M7002" s="0" t="s">
        <v>103</v>
      </c>
      <c r="N7002" s="0" t="s">
        <v>74</v>
      </c>
      <c r="O7002" s="0" t="s">
        <v>53</v>
      </c>
      <c r="P7002" s="0" t="n">
        <f aca="false">IF(AND(OR(Dashboard!$B$5="All",D7002=Dashboard!$B$5),OR(Dashboard!$D$5="All",N7002=Dashboard!$D$5),OR(AND(C7002&lt;&gt;"",C7002&gt;=Dashboard!$F$5,C7002&lt;=Dashboard!$H$5),AND(C7002="",Dashboard!$F$5&lt;=1980,Dashboard!$H$5&gt;=2016))),1,0)</f>
        <v>1</v>
      </c>
      <c r="Q7002" s="0" t="n">
        <f aca="false">J7002*P7002+ROW()*0.00000001</f>
        <v>0.23007002</v>
      </c>
    </row>
    <row r="7003" customFormat="false" ht="15" hidden="false" customHeight="false" outlineLevel="0" collapsed="false">
      <c r="A7003" s="0" t="s">
        <v>5210</v>
      </c>
      <c r="B7003" s="0" t="s">
        <v>117</v>
      </c>
      <c r="C7003" s="0" t="n">
        <v>2001</v>
      </c>
      <c r="D7003" s="0" t="s">
        <v>56</v>
      </c>
      <c r="E7003" s="0" t="s">
        <v>124</v>
      </c>
      <c r="F7003" s="0" t="n">
        <v>0.13</v>
      </c>
      <c r="G7003" s="0" t="n">
        <v>0.09</v>
      </c>
      <c r="H7003" s="0" t="n">
        <v>0</v>
      </c>
      <c r="I7003" s="0" t="n">
        <v>0.02</v>
      </c>
      <c r="J7003" s="0" t="n">
        <v>0.23</v>
      </c>
      <c r="N7003" s="0" t="s">
        <v>74</v>
      </c>
      <c r="P7003" s="0" t="n">
        <f aca="false">IF(AND(OR(Dashboard!$B$5="All",D7003=Dashboard!$B$5),OR(Dashboard!$D$5="All",N7003=Dashboard!$D$5),OR(AND(C7003&lt;&gt;"",C7003&gt;=Dashboard!$F$5,C7003&lt;=Dashboard!$H$5),AND(C7003="",Dashboard!$F$5&lt;=1980,Dashboard!$H$5&gt;=2016))),1,0)</f>
        <v>1</v>
      </c>
      <c r="Q7003" s="0" t="n">
        <f aca="false">J7003*P7003+ROW()*0.00000001</f>
        <v>0.23007003</v>
      </c>
    </row>
    <row r="7004" customFormat="false" ht="15" hidden="false" customHeight="false" outlineLevel="0" collapsed="false">
      <c r="A7004" s="0" t="s">
        <v>5211</v>
      </c>
      <c r="B7004" s="0" t="s">
        <v>33</v>
      </c>
      <c r="C7004" s="0" t="n">
        <v>2010</v>
      </c>
      <c r="D7004" s="0" t="s">
        <v>71</v>
      </c>
      <c r="E7004" s="0" t="s">
        <v>243</v>
      </c>
      <c r="F7004" s="0" t="n">
        <v>0.17</v>
      </c>
      <c r="G7004" s="0" t="n">
        <v>0.05</v>
      </c>
      <c r="H7004" s="0" t="n">
        <v>0</v>
      </c>
      <c r="I7004" s="0" t="n">
        <v>0.02</v>
      </c>
      <c r="J7004" s="0" t="n">
        <v>0.23</v>
      </c>
      <c r="K7004" s="0" t="n">
        <v>58</v>
      </c>
      <c r="L7004" s="0" t="n">
        <v>7.8</v>
      </c>
      <c r="M7004" s="0" t="s">
        <v>103</v>
      </c>
      <c r="N7004" s="0" t="s">
        <v>35</v>
      </c>
      <c r="O7004" s="0" t="s">
        <v>53</v>
      </c>
      <c r="P7004" s="0" t="n">
        <f aca="false">IF(AND(OR(Dashboard!$B$5="All",D7004=Dashboard!$B$5),OR(Dashboard!$D$5="All",N7004=Dashboard!$D$5),OR(AND(C7004&lt;&gt;"",C7004&gt;=Dashboard!$F$5,C7004&lt;=Dashboard!$H$5),AND(C7004="",Dashboard!$F$5&lt;=1980,Dashboard!$H$5&gt;=2016))),1,0)</f>
        <v>1</v>
      </c>
      <c r="Q7004" s="0" t="n">
        <f aca="false">J7004*P7004+ROW()*0.00000001</f>
        <v>0.23007004</v>
      </c>
    </row>
    <row r="7005" customFormat="false" ht="15" hidden="false" customHeight="false" outlineLevel="0" collapsed="false">
      <c r="A7005" s="0" t="s">
        <v>5212</v>
      </c>
      <c r="B7005" s="0" t="s">
        <v>117</v>
      </c>
      <c r="C7005" s="0" t="n">
        <v>2000</v>
      </c>
      <c r="D7005" s="0" t="s">
        <v>34</v>
      </c>
      <c r="E7005" s="0" t="s">
        <v>89</v>
      </c>
      <c r="F7005" s="0" t="n">
        <v>0.13</v>
      </c>
      <c r="G7005" s="0" t="n">
        <v>0.09</v>
      </c>
      <c r="H7005" s="0" t="n">
        <v>0</v>
      </c>
      <c r="I7005" s="0" t="n">
        <v>0.02</v>
      </c>
      <c r="J7005" s="0" t="n">
        <v>0.23</v>
      </c>
      <c r="K7005" s="0" t="n">
        <v>78</v>
      </c>
      <c r="M7005" s="0" t="s">
        <v>36</v>
      </c>
      <c r="N7005" s="0" t="s">
        <v>74</v>
      </c>
      <c r="O7005" s="0" t="s">
        <v>37</v>
      </c>
      <c r="P7005" s="0" t="n">
        <f aca="false">IF(AND(OR(Dashboard!$B$5="All",D7005=Dashboard!$B$5),OR(Dashboard!$D$5="All",N7005=Dashboard!$D$5),OR(AND(C7005&lt;&gt;"",C7005&gt;=Dashboard!$F$5,C7005&lt;=Dashboard!$H$5),AND(C7005="",Dashboard!$F$5&lt;=1980,Dashboard!$H$5&gt;=2016))),1,0)</f>
        <v>1</v>
      </c>
      <c r="Q7005" s="0" t="n">
        <f aca="false">J7005*P7005+ROW()*0.00000001</f>
        <v>0.23007005</v>
      </c>
    </row>
    <row r="7006" customFormat="false" ht="15" hidden="false" customHeight="false" outlineLevel="0" collapsed="false">
      <c r="A7006" s="0" t="s">
        <v>4362</v>
      </c>
      <c r="B7006" s="0" t="s">
        <v>70</v>
      </c>
      <c r="C7006" s="0" t="n">
        <v>2009</v>
      </c>
      <c r="D7006" s="0" t="s">
        <v>34</v>
      </c>
      <c r="E7006" s="0" t="s">
        <v>91</v>
      </c>
      <c r="F7006" s="0" t="n">
        <v>0.21</v>
      </c>
      <c r="G7006" s="0" t="n">
        <v>0</v>
      </c>
      <c r="H7006" s="0" t="n">
        <v>0</v>
      </c>
      <c r="I7006" s="0" t="n">
        <v>0.02</v>
      </c>
      <c r="J7006" s="0" t="n">
        <v>0.23</v>
      </c>
      <c r="M7006" s="0" t="s">
        <v>103</v>
      </c>
      <c r="N7006" s="0" t="s">
        <v>74</v>
      </c>
      <c r="P7006" s="0" t="n">
        <f aca="false">IF(AND(OR(Dashboard!$B$5="All",D7006=Dashboard!$B$5),OR(Dashboard!$D$5="All",N7006=Dashboard!$D$5),OR(AND(C7006&lt;&gt;"",C7006&gt;=Dashboard!$F$5,C7006&lt;=Dashboard!$H$5),AND(C7006="",Dashboard!$F$5&lt;=1980,Dashboard!$H$5&gt;=2016))),1,0)</f>
        <v>1</v>
      </c>
      <c r="Q7006" s="0" t="n">
        <f aca="false">J7006*P7006+ROW()*0.00000001</f>
        <v>0.23007006</v>
      </c>
    </row>
    <row r="7007" customFormat="false" ht="15" hidden="false" customHeight="false" outlineLevel="0" collapsed="false">
      <c r="A7007" s="0" t="s">
        <v>5213</v>
      </c>
      <c r="B7007" s="0" t="s">
        <v>64</v>
      </c>
      <c r="C7007" s="0" t="n">
        <v>2011</v>
      </c>
      <c r="D7007" s="0" t="s">
        <v>71</v>
      </c>
      <c r="E7007" s="0" t="s">
        <v>418</v>
      </c>
      <c r="F7007" s="0" t="n">
        <v>0.2</v>
      </c>
      <c r="G7007" s="0" t="n">
        <v>0.02</v>
      </c>
      <c r="H7007" s="0" t="n">
        <v>0</v>
      </c>
      <c r="I7007" s="0" t="n">
        <v>0.02</v>
      </c>
      <c r="J7007" s="0" t="n">
        <v>0.23</v>
      </c>
      <c r="N7007" s="0" t="s">
        <v>66</v>
      </c>
      <c r="P7007" s="0" t="n">
        <f aca="false">IF(AND(OR(Dashboard!$B$5="All",D7007=Dashboard!$B$5),OR(Dashboard!$D$5="All",N7007=Dashboard!$D$5),OR(AND(C7007&lt;&gt;"",C7007&gt;=Dashboard!$F$5,C7007&lt;=Dashboard!$H$5),AND(C7007="",Dashboard!$F$5&lt;=1980,Dashboard!$H$5&gt;=2016))),1,0)</f>
        <v>1</v>
      </c>
      <c r="Q7007" s="0" t="n">
        <f aca="false">J7007*P7007+ROW()*0.00000001</f>
        <v>0.23007007</v>
      </c>
    </row>
    <row r="7008" customFormat="false" ht="15" hidden="false" customHeight="false" outlineLevel="0" collapsed="false">
      <c r="A7008" s="0" t="s">
        <v>5214</v>
      </c>
      <c r="B7008" s="0" t="s">
        <v>85</v>
      </c>
      <c r="C7008" s="0" t="n">
        <v>2005</v>
      </c>
      <c r="D7008" s="0" t="s">
        <v>52</v>
      </c>
      <c r="E7008" s="0" t="s">
        <v>220</v>
      </c>
      <c r="F7008" s="0" t="n">
        <v>0.17</v>
      </c>
      <c r="G7008" s="0" t="n">
        <v>0.06</v>
      </c>
      <c r="H7008" s="0" t="n">
        <v>0</v>
      </c>
      <c r="I7008" s="0" t="n">
        <v>0</v>
      </c>
      <c r="J7008" s="0" t="n">
        <v>0.23</v>
      </c>
      <c r="N7008" s="0" t="s">
        <v>35</v>
      </c>
      <c r="P7008" s="0" t="n">
        <f aca="false">IF(AND(OR(Dashboard!$B$5="All",D7008=Dashboard!$B$5),OR(Dashboard!$D$5="All",N7008=Dashboard!$D$5),OR(AND(C7008&lt;&gt;"",C7008&gt;=Dashboard!$F$5,C7008&lt;=Dashboard!$H$5),AND(C7008="",Dashboard!$F$5&lt;=1980,Dashboard!$H$5&gt;=2016))),1,0)</f>
        <v>1</v>
      </c>
      <c r="Q7008" s="0" t="n">
        <f aca="false">J7008*P7008+ROW()*0.00000001</f>
        <v>0.23007008</v>
      </c>
    </row>
    <row r="7009" customFormat="false" ht="15" hidden="false" customHeight="false" outlineLevel="0" collapsed="false">
      <c r="A7009" s="0" t="s">
        <v>5215</v>
      </c>
      <c r="B7009" s="0" t="s">
        <v>76</v>
      </c>
      <c r="D7009" s="0" t="s">
        <v>56</v>
      </c>
      <c r="E7009" s="0" t="s">
        <v>520</v>
      </c>
      <c r="F7009" s="0" t="n">
        <v>0.11</v>
      </c>
      <c r="G7009" s="0" t="n">
        <v>0.09</v>
      </c>
      <c r="H7009" s="0" t="n">
        <v>0</v>
      </c>
      <c r="I7009" s="0" t="n">
        <v>0.03</v>
      </c>
      <c r="J7009" s="0" t="n">
        <v>0.23</v>
      </c>
      <c r="K7009" s="0" t="n">
        <v>73</v>
      </c>
      <c r="L7009" s="0" t="n">
        <v>8.8</v>
      </c>
      <c r="M7009" s="0" t="s">
        <v>103</v>
      </c>
      <c r="N7009" s="0" t="s">
        <v>74</v>
      </c>
      <c r="O7009" s="0" t="s">
        <v>37</v>
      </c>
      <c r="P7009" s="0" t="n">
        <f aca="false">IF(AND(OR(Dashboard!$B$5="All",D7009=Dashboard!$B$5),OR(Dashboard!$D$5="All",N7009=Dashboard!$D$5),OR(AND(C7009&lt;&gt;"",C7009&gt;=Dashboard!$F$5,C7009&lt;=Dashboard!$H$5),AND(C7009="",Dashboard!$F$5&lt;=1980,Dashboard!$H$5&gt;=2016))),1,0)</f>
        <v>1</v>
      </c>
      <c r="Q7009" s="0" t="n">
        <f aca="false">J7009*P7009+ROW()*0.00000001</f>
        <v>0.23007009</v>
      </c>
    </row>
    <row r="7010" customFormat="false" ht="15" hidden="false" customHeight="false" outlineLevel="0" collapsed="false">
      <c r="A7010" s="0" t="s">
        <v>5216</v>
      </c>
      <c r="B7010" s="0" t="s">
        <v>184</v>
      </c>
      <c r="C7010" s="0" t="n">
        <v>2013</v>
      </c>
      <c r="D7010" s="0" t="s">
        <v>52</v>
      </c>
      <c r="E7010" s="0" t="s">
        <v>35</v>
      </c>
      <c r="F7010" s="0" t="n">
        <v>0.05</v>
      </c>
      <c r="G7010" s="0" t="n">
        <v>0.06</v>
      </c>
      <c r="H7010" s="0" t="n">
        <v>0.12</v>
      </c>
      <c r="I7010" s="0" t="n">
        <v>0.01</v>
      </c>
      <c r="J7010" s="0" t="n">
        <v>0.23</v>
      </c>
      <c r="N7010" s="0" t="s">
        <v>35</v>
      </c>
      <c r="P7010" s="0" t="n">
        <f aca="false">IF(AND(OR(Dashboard!$B$5="All",D7010=Dashboard!$B$5),OR(Dashboard!$D$5="All",N7010=Dashboard!$D$5),OR(AND(C7010&lt;&gt;"",C7010&gt;=Dashboard!$F$5,C7010&lt;=Dashboard!$H$5),AND(C7010="",Dashboard!$F$5&lt;=1980,Dashboard!$H$5&gt;=2016))),1,0)</f>
        <v>1</v>
      </c>
      <c r="Q7010" s="0" t="n">
        <f aca="false">J7010*P7010+ROW()*0.00000001</f>
        <v>0.2300701</v>
      </c>
    </row>
    <row r="7011" customFormat="false" ht="15" hidden="false" customHeight="false" outlineLevel="0" collapsed="false">
      <c r="A7011" s="0" t="s">
        <v>5217</v>
      </c>
      <c r="B7011" s="0" t="s">
        <v>117</v>
      </c>
      <c r="C7011" s="0" t="n">
        <v>1998</v>
      </c>
      <c r="D7011" s="0" t="s">
        <v>58</v>
      </c>
      <c r="E7011" s="0" t="s">
        <v>1530</v>
      </c>
      <c r="F7011" s="0" t="n">
        <v>0.13</v>
      </c>
      <c r="G7011" s="0" t="n">
        <v>0.09</v>
      </c>
      <c r="H7011" s="0" t="n">
        <v>0</v>
      </c>
      <c r="I7011" s="0" t="n">
        <v>0.02</v>
      </c>
      <c r="J7011" s="0" t="n">
        <v>0.23</v>
      </c>
      <c r="N7011" s="0" t="s">
        <v>74</v>
      </c>
      <c r="P7011" s="0" t="n">
        <f aca="false">IF(AND(OR(Dashboard!$B$5="All",D7011=Dashboard!$B$5),OR(Dashboard!$D$5="All",N7011=Dashboard!$D$5),OR(AND(C7011&lt;&gt;"",C7011&gt;=Dashboard!$F$5,C7011&lt;=Dashboard!$H$5),AND(C7011="",Dashboard!$F$5&lt;=1980,Dashboard!$H$5&gt;=2016))),1,0)</f>
        <v>1</v>
      </c>
      <c r="Q7011" s="0" t="n">
        <f aca="false">J7011*P7011+ROW()*0.00000001</f>
        <v>0.23007011</v>
      </c>
    </row>
    <row r="7012" customFormat="false" ht="15" hidden="false" customHeight="false" outlineLevel="0" collapsed="false">
      <c r="A7012" s="0" t="s">
        <v>3787</v>
      </c>
      <c r="B7012" s="0" t="s">
        <v>33</v>
      </c>
      <c r="C7012" s="0" t="n">
        <v>2007</v>
      </c>
      <c r="D7012" s="0" t="s">
        <v>71</v>
      </c>
      <c r="E7012" s="0" t="s">
        <v>243</v>
      </c>
      <c r="F7012" s="0" t="n">
        <v>0.21</v>
      </c>
      <c r="G7012" s="0" t="n">
        <v>0.01</v>
      </c>
      <c r="H7012" s="0" t="n">
        <v>0</v>
      </c>
      <c r="I7012" s="0" t="n">
        <v>0.02</v>
      </c>
      <c r="J7012" s="0" t="n">
        <v>0.23</v>
      </c>
      <c r="K7012" s="0" t="n">
        <v>27</v>
      </c>
      <c r="L7012" s="0" t="n">
        <v>5.1</v>
      </c>
      <c r="M7012" s="0" t="s">
        <v>125</v>
      </c>
      <c r="N7012" s="0" t="s">
        <v>35</v>
      </c>
      <c r="O7012" s="0" t="s">
        <v>177</v>
      </c>
      <c r="P7012" s="0" t="n">
        <f aca="false">IF(AND(OR(Dashboard!$B$5="All",D7012=Dashboard!$B$5),OR(Dashboard!$D$5="All",N7012=Dashboard!$D$5),OR(AND(C7012&lt;&gt;"",C7012&gt;=Dashboard!$F$5,C7012&lt;=Dashboard!$H$5),AND(C7012="",Dashboard!$F$5&lt;=1980,Dashboard!$H$5&gt;=2016))),1,0)</f>
        <v>1</v>
      </c>
      <c r="Q7012" s="0" t="n">
        <f aca="false">J7012*P7012+ROW()*0.00000001</f>
        <v>0.23007012</v>
      </c>
    </row>
    <row r="7013" customFormat="false" ht="15" hidden="false" customHeight="false" outlineLevel="0" collapsed="false">
      <c r="A7013" s="0" t="s">
        <v>5218</v>
      </c>
      <c r="B7013" s="0" t="s">
        <v>50</v>
      </c>
      <c r="C7013" s="0" t="n">
        <v>2010</v>
      </c>
      <c r="D7013" s="0" t="s">
        <v>48</v>
      </c>
      <c r="E7013" s="0" t="s">
        <v>4319</v>
      </c>
      <c r="F7013" s="0" t="n">
        <v>0.11</v>
      </c>
      <c r="G7013" s="0" t="n">
        <v>0.1</v>
      </c>
      <c r="H7013" s="0" t="n">
        <v>0</v>
      </c>
      <c r="I7013" s="0" t="n">
        <v>0.02</v>
      </c>
      <c r="J7013" s="0" t="n">
        <v>0.23</v>
      </c>
      <c r="M7013" s="0" t="s">
        <v>36</v>
      </c>
      <c r="N7013" s="0" t="s">
        <v>35</v>
      </c>
      <c r="P7013" s="0" t="n">
        <f aca="false">IF(AND(OR(Dashboard!$B$5="All",D7013=Dashboard!$B$5),OR(Dashboard!$D$5="All",N7013=Dashboard!$D$5),OR(AND(C7013&lt;&gt;"",C7013&gt;=Dashboard!$F$5,C7013&lt;=Dashboard!$H$5),AND(C7013="",Dashboard!$F$5&lt;=1980,Dashboard!$H$5&gt;=2016))),1,0)</f>
        <v>1</v>
      </c>
      <c r="Q7013" s="0" t="n">
        <f aca="false">J7013*P7013+ROW()*0.00000001</f>
        <v>0.23007013</v>
      </c>
    </row>
    <row r="7014" customFormat="false" ht="15" hidden="false" customHeight="false" outlineLevel="0" collapsed="false">
      <c r="A7014" s="0" t="s">
        <v>5219</v>
      </c>
      <c r="B7014" s="0" t="s">
        <v>50</v>
      </c>
      <c r="C7014" s="0" t="n">
        <v>2010</v>
      </c>
      <c r="D7014" s="0" t="s">
        <v>114</v>
      </c>
      <c r="E7014" s="0" t="s">
        <v>1488</v>
      </c>
      <c r="F7014" s="0" t="n">
        <v>0.07</v>
      </c>
      <c r="G7014" s="0" t="n">
        <v>0.14</v>
      </c>
      <c r="H7014" s="0" t="n">
        <v>0</v>
      </c>
      <c r="I7014" s="0" t="n">
        <v>0.03</v>
      </c>
      <c r="J7014" s="0" t="n">
        <v>0.23</v>
      </c>
      <c r="K7014" s="0" t="n">
        <v>48</v>
      </c>
      <c r="M7014" s="0" t="s">
        <v>125</v>
      </c>
      <c r="N7014" s="0" t="s">
        <v>35</v>
      </c>
      <c r="O7014" s="0" t="s">
        <v>177</v>
      </c>
      <c r="P7014" s="0" t="n">
        <f aca="false">IF(AND(OR(Dashboard!$B$5="All",D7014=Dashboard!$B$5),OR(Dashboard!$D$5="All",N7014=Dashboard!$D$5),OR(AND(C7014&lt;&gt;"",C7014&gt;=Dashboard!$F$5,C7014&lt;=Dashboard!$H$5),AND(C7014="",Dashboard!$F$5&lt;=1980,Dashboard!$H$5&gt;=2016))),1,0)</f>
        <v>1</v>
      </c>
      <c r="Q7014" s="0" t="n">
        <f aca="false">J7014*P7014+ROW()*0.00000001</f>
        <v>0.23007014</v>
      </c>
    </row>
    <row r="7015" customFormat="false" ht="15" hidden="false" customHeight="false" outlineLevel="0" collapsed="false">
      <c r="A7015" s="0" t="s">
        <v>5220</v>
      </c>
      <c r="B7015" s="0" t="s">
        <v>33</v>
      </c>
      <c r="C7015" s="0" t="n">
        <v>2009</v>
      </c>
      <c r="D7015" s="0" t="s">
        <v>34</v>
      </c>
      <c r="E7015" s="0" t="s">
        <v>547</v>
      </c>
      <c r="F7015" s="0" t="n">
        <v>0</v>
      </c>
      <c r="G7015" s="0" t="n">
        <v>0.22</v>
      </c>
      <c r="H7015" s="0" t="n">
        <v>0</v>
      </c>
      <c r="I7015" s="0" t="n">
        <v>0.01</v>
      </c>
      <c r="J7015" s="0" t="n">
        <v>0.23</v>
      </c>
      <c r="N7015" s="0" t="s">
        <v>35</v>
      </c>
      <c r="P7015" s="0" t="n">
        <f aca="false">IF(AND(OR(Dashboard!$B$5="All",D7015=Dashboard!$B$5),OR(Dashboard!$D$5="All",N7015=Dashboard!$D$5),OR(AND(C7015&lt;&gt;"",C7015&gt;=Dashboard!$F$5,C7015&lt;=Dashboard!$H$5),AND(C7015="",Dashboard!$F$5&lt;=1980,Dashboard!$H$5&gt;=2016))),1,0)</f>
        <v>1</v>
      </c>
      <c r="Q7015" s="0" t="n">
        <f aca="false">J7015*P7015+ROW()*0.00000001</f>
        <v>0.23007015</v>
      </c>
    </row>
    <row r="7016" customFormat="false" ht="15" hidden="false" customHeight="false" outlineLevel="0" collapsed="false">
      <c r="A7016" s="0" t="s">
        <v>285</v>
      </c>
      <c r="B7016" s="0" t="s">
        <v>85</v>
      </c>
      <c r="C7016" s="0" t="n">
        <v>2005</v>
      </c>
      <c r="D7016" s="0" t="s">
        <v>34</v>
      </c>
      <c r="E7016" s="0" t="s">
        <v>142</v>
      </c>
      <c r="F7016" s="0" t="n">
        <v>0.17</v>
      </c>
      <c r="G7016" s="0" t="n">
        <v>0.06</v>
      </c>
      <c r="H7016" s="0" t="n">
        <v>0</v>
      </c>
      <c r="I7016" s="0" t="n">
        <v>0</v>
      </c>
      <c r="J7016" s="0" t="n">
        <v>0.23</v>
      </c>
      <c r="K7016" s="0" t="n">
        <v>71</v>
      </c>
      <c r="M7016" s="0" t="s">
        <v>36</v>
      </c>
      <c r="N7016" s="0" t="s">
        <v>35</v>
      </c>
      <c r="O7016" s="0" t="s">
        <v>37</v>
      </c>
      <c r="P7016" s="0" t="n">
        <f aca="false">IF(AND(OR(Dashboard!$B$5="All",D7016=Dashboard!$B$5),OR(Dashboard!$D$5="All",N7016=Dashboard!$D$5),OR(AND(C7016&lt;&gt;"",C7016&gt;=Dashboard!$F$5,C7016&lt;=Dashboard!$H$5),AND(C7016="",Dashboard!$F$5&lt;=1980,Dashboard!$H$5&gt;=2016))),1,0)</f>
        <v>1</v>
      </c>
      <c r="Q7016" s="0" t="n">
        <f aca="false">J7016*P7016+ROW()*0.00000001</f>
        <v>0.23007016</v>
      </c>
    </row>
    <row r="7017" customFormat="false" ht="15" hidden="false" customHeight="false" outlineLevel="0" collapsed="false">
      <c r="A7017" s="0" t="s">
        <v>2293</v>
      </c>
      <c r="B7017" s="0" t="s">
        <v>70</v>
      </c>
      <c r="C7017" s="0" t="n">
        <v>2008</v>
      </c>
      <c r="D7017" s="0" t="s">
        <v>71</v>
      </c>
      <c r="E7017" s="0" t="s">
        <v>91</v>
      </c>
      <c r="F7017" s="0" t="n">
        <v>0.12</v>
      </c>
      <c r="G7017" s="0" t="n">
        <v>0.08</v>
      </c>
      <c r="H7017" s="0" t="n">
        <v>0</v>
      </c>
      <c r="I7017" s="0" t="n">
        <v>0.03</v>
      </c>
      <c r="J7017" s="0" t="n">
        <v>0.23</v>
      </c>
      <c r="K7017" s="0" t="n">
        <v>58</v>
      </c>
      <c r="L7017" s="0" t="n">
        <v>6.8</v>
      </c>
      <c r="M7017" s="0" t="s">
        <v>125</v>
      </c>
      <c r="N7017" s="0" t="s">
        <v>74</v>
      </c>
      <c r="O7017" s="0" t="s">
        <v>53</v>
      </c>
      <c r="P7017" s="0" t="n">
        <f aca="false">IF(AND(OR(Dashboard!$B$5="All",D7017=Dashboard!$B$5),OR(Dashboard!$D$5="All",N7017=Dashboard!$D$5),OR(AND(C7017&lt;&gt;"",C7017&gt;=Dashboard!$F$5,C7017&lt;=Dashboard!$H$5),AND(C7017="",Dashboard!$F$5&lt;=1980,Dashboard!$H$5&gt;=2016))),1,0)</f>
        <v>1</v>
      </c>
      <c r="Q7017" s="0" t="n">
        <f aca="false">J7017*P7017+ROW()*0.00000001</f>
        <v>0.23007017</v>
      </c>
    </row>
    <row r="7018" customFormat="false" ht="15" hidden="false" customHeight="false" outlineLevel="0" collapsed="false">
      <c r="A7018" s="0" t="s">
        <v>5221</v>
      </c>
      <c r="B7018" s="0" t="s">
        <v>4986</v>
      </c>
      <c r="C7018" s="0" t="n">
        <v>1994</v>
      </c>
      <c r="D7018" s="0" t="s">
        <v>102</v>
      </c>
      <c r="E7018" s="0" t="s">
        <v>4987</v>
      </c>
      <c r="F7018" s="0" t="n">
        <v>0</v>
      </c>
      <c r="G7018" s="0" t="n">
        <v>0</v>
      </c>
      <c r="H7018" s="0" t="n">
        <v>0.23</v>
      </c>
      <c r="I7018" s="0" t="n">
        <v>0</v>
      </c>
      <c r="J7018" s="0" t="n">
        <v>0.23</v>
      </c>
      <c r="N7018" s="0" t="s">
        <v>161</v>
      </c>
      <c r="P7018" s="0" t="n">
        <f aca="false">IF(AND(OR(Dashboard!$B$5="All",D7018=Dashboard!$B$5),OR(Dashboard!$D$5="All",N7018=Dashboard!$D$5),OR(AND(C7018&lt;&gt;"",C7018&gt;=Dashboard!$F$5,C7018&lt;=Dashboard!$H$5),AND(C7018="",Dashboard!$F$5&lt;=1980,Dashboard!$H$5&gt;=2016))),1,0)</f>
        <v>1</v>
      </c>
      <c r="Q7018" s="0" t="n">
        <f aca="false">J7018*P7018+ROW()*0.00000001</f>
        <v>0.23007018</v>
      </c>
    </row>
    <row r="7019" customFormat="false" ht="15" hidden="false" customHeight="false" outlineLevel="0" collapsed="false">
      <c r="A7019" s="0" t="s">
        <v>5222</v>
      </c>
      <c r="B7019" s="0" t="s">
        <v>33</v>
      </c>
      <c r="C7019" s="0" t="n">
        <v>2010</v>
      </c>
      <c r="D7019" s="0" t="s">
        <v>114</v>
      </c>
      <c r="E7019" s="0" t="s">
        <v>418</v>
      </c>
      <c r="F7019" s="0" t="n">
        <v>0.15</v>
      </c>
      <c r="G7019" s="0" t="n">
        <v>0.06</v>
      </c>
      <c r="H7019" s="0" t="n">
        <v>0</v>
      </c>
      <c r="I7019" s="0" t="n">
        <v>0.02</v>
      </c>
      <c r="J7019" s="0" t="n">
        <v>0.23</v>
      </c>
      <c r="M7019" s="0" t="s">
        <v>125</v>
      </c>
      <c r="N7019" s="0" t="s">
        <v>35</v>
      </c>
      <c r="P7019" s="0" t="n">
        <f aca="false">IF(AND(OR(Dashboard!$B$5="All",D7019=Dashboard!$B$5),OR(Dashboard!$D$5="All",N7019=Dashboard!$D$5),OR(AND(C7019&lt;&gt;"",C7019&gt;=Dashboard!$F$5,C7019&lt;=Dashboard!$H$5),AND(C7019="",Dashboard!$F$5&lt;=1980,Dashboard!$H$5&gt;=2016))),1,0)</f>
        <v>1</v>
      </c>
      <c r="Q7019" s="0" t="n">
        <f aca="false">J7019*P7019+ROW()*0.00000001</f>
        <v>0.23007019</v>
      </c>
    </row>
    <row r="7020" customFormat="false" ht="15" hidden="false" customHeight="false" outlineLevel="0" collapsed="false">
      <c r="A7020" s="0" t="s">
        <v>5223</v>
      </c>
      <c r="B7020" s="0" t="s">
        <v>117</v>
      </c>
      <c r="C7020" s="0" t="n">
        <v>1996</v>
      </c>
      <c r="D7020" s="0" t="s">
        <v>71</v>
      </c>
      <c r="E7020" s="0" t="s">
        <v>5224</v>
      </c>
      <c r="F7020" s="0" t="n">
        <v>0.13</v>
      </c>
      <c r="G7020" s="0" t="n">
        <v>0.09</v>
      </c>
      <c r="H7020" s="0" t="n">
        <v>0</v>
      </c>
      <c r="I7020" s="0" t="n">
        <v>0.02</v>
      </c>
      <c r="J7020" s="0" t="n">
        <v>0.23</v>
      </c>
      <c r="N7020" s="0" t="s">
        <v>74</v>
      </c>
      <c r="P7020" s="0" t="n">
        <f aca="false">IF(AND(OR(Dashboard!$B$5="All",D7020=Dashboard!$B$5),OR(Dashboard!$D$5="All",N7020=Dashboard!$D$5),OR(AND(C7020&lt;&gt;"",C7020&gt;=Dashboard!$F$5,C7020&lt;=Dashboard!$H$5),AND(C7020="",Dashboard!$F$5&lt;=1980,Dashboard!$H$5&gt;=2016))),1,0)</f>
        <v>1</v>
      </c>
      <c r="Q7020" s="0" t="n">
        <f aca="false">J7020*P7020+ROW()*0.00000001</f>
        <v>0.2300702</v>
      </c>
    </row>
    <row r="7021" customFormat="false" ht="15" hidden="false" customHeight="false" outlineLevel="0" collapsed="false">
      <c r="A7021" s="0" t="s">
        <v>1983</v>
      </c>
      <c r="B7021" s="0" t="s">
        <v>64</v>
      </c>
      <c r="C7021" s="0" t="n">
        <v>2005</v>
      </c>
      <c r="D7021" s="0" t="s">
        <v>71</v>
      </c>
      <c r="E7021" s="0" t="s">
        <v>72</v>
      </c>
      <c r="F7021" s="0" t="n">
        <v>0.21</v>
      </c>
      <c r="G7021" s="0" t="n">
        <v>0.01</v>
      </c>
      <c r="H7021" s="0" t="n">
        <v>0</v>
      </c>
      <c r="I7021" s="0" t="n">
        <v>0.02</v>
      </c>
      <c r="J7021" s="0" t="n">
        <v>0.23</v>
      </c>
      <c r="K7021" s="0" t="n">
        <v>81</v>
      </c>
      <c r="L7021" s="0" t="n">
        <v>8.6</v>
      </c>
      <c r="M7021" s="0" t="s">
        <v>36</v>
      </c>
      <c r="N7021" s="0" t="s">
        <v>66</v>
      </c>
      <c r="O7021" s="0" t="s">
        <v>42</v>
      </c>
      <c r="P7021" s="0" t="n">
        <f aca="false">IF(AND(OR(Dashboard!$B$5="All",D7021=Dashboard!$B$5),OR(Dashboard!$D$5="All",N7021=Dashboard!$D$5),OR(AND(C7021&lt;&gt;"",C7021&gt;=Dashboard!$F$5,C7021&lt;=Dashboard!$H$5),AND(C7021="",Dashboard!$F$5&lt;=1980,Dashboard!$H$5&gt;=2016))),1,0)</f>
        <v>1</v>
      </c>
      <c r="Q7021" s="0" t="n">
        <f aca="false">J7021*P7021+ROW()*0.00000001</f>
        <v>0.23007021</v>
      </c>
    </row>
    <row r="7022" customFormat="false" ht="15" hidden="false" customHeight="false" outlineLevel="0" collapsed="false">
      <c r="A7022" s="0" t="s">
        <v>4570</v>
      </c>
      <c r="B7022" s="0" t="s">
        <v>70</v>
      </c>
      <c r="C7022" s="0" t="n">
        <v>2007</v>
      </c>
      <c r="D7022" s="0" t="s">
        <v>41</v>
      </c>
      <c r="E7022" s="0" t="s">
        <v>142</v>
      </c>
      <c r="F7022" s="0" t="n">
        <v>0.15</v>
      </c>
      <c r="G7022" s="0" t="n">
        <v>0.05</v>
      </c>
      <c r="H7022" s="0" t="n">
        <v>0</v>
      </c>
      <c r="I7022" s="0" t="n">
        <v>0.03</v>
      </c>
      <c r="J7022" s="0" t="n">
        <v>0.23</v>
      </c>
      <c r="K7022" s="0" t="n">
        <v>57</v>
      </c>
      <c r="L7022" s="0" t="n">
        <v>5</v>
      </c>
      <c r="M7022" s="0" t="s">
        <v>36</v>
      </c>
      <c r="N7022" s="0" t="s">
        <v>74</v>
      </c>
      <c r="O7022" s="0" t="s">
        <v>53</v>
      </c>
      <c r="P7022" s="0" t="n">
        <f aca="false">IF(AND(OR(Dashboard!$B$5="All",D7022=Dashboard!$B$5),OR(Dashboard!$D$5="All",N7022=Dashboard!$D$5),OR(AND(C7022&lt;&gt;"",C7022&gt;=Dashboard!$F$5,C7022&lt;=Dashboard!$H$5),AND(C7022="",Dashboard!$F$5&lt;=1980,Dashboard!$H$5&gt;=2016))),1,0)</f>
        <v>1</v>
      </c>
      <c r="Q7022" s="0" t="n">
        <f aca="false">J7022*P7022+ROW()*0.00000001</f>
        <v>0.23007022</v>
      </c>
    </row>
    <row r="7023" customFormat="false" ht="15" hidden="false" customHeight="false" outlineLevel="0" collapsed="false">
      <c r="A7023" s="0" t="s">
        <v>3072</v>
      </c>
      <c r="B7023" s="0" t="s">
        <v>76</v>
      </c>
      <c r="C7023" s="0" t="n">
        <v>2010</v>
      </c>
      <c r="D7023" s="0" t="s">
        <v>34</v>
      </c>
      <c r="E7023" s="0" t="s">
        <v>72</v>
      </c>
      <c r="F7023" s="0" t="n">
        <v>0.11</v>
      </c>
      <c r="G7023" s="0" t="n">
        <v>0.09</v>
      </c>
      <c r="H7023" s="0" t="n">
        <v>0</v>
      </c>
      <c r="I7023" s="0" t="n">
        <v>0.03</v>
      </c>
      <c r="J7023" s="0" t="n">
        <v>0.23</v>
      </c>
      <c r="M7023" s="0" t="s">
        <v>36</v>
      </c>
      <c r="N7023" s="0" t="s">
        <v>74</v>
      </c>
      <c r="P7023" s="0" t="n">
        <f aca="false">IF(AND(OR(Dashboard!$B$5="All",D7023=Dashboard!$B$5),OR(Dashboard!$D$5="All",N7023=Dashboard!$D$5),OR(AND(C7023&lt;&gt;"",C7023&gt;=Dashboard!$F$5,C7023&lt;=Dashboard!$H$5),AND(C7023="",Dashboard!$F$5&lt;=1980,Dashboard!$H$5&gt;=2016))),1,0)</f>
        <v>1</v>
      </c>
      <c r="Q7023" s="0" t="n">
        <f aca="false">J7023*P7023+ROW()*0.00000001</f>
        <v>0.23007023</v>
      </c>
    </row>
    <row r="7024" customFormat="false" ht="15" hidden="false" customHeight="false" outlineLevel="0" collapsed="false">
      <c r="A7024" s="0" t="s">
        <v>5225</v>
      </c>
      <c r="B7024" s="0" t="s">
        <v>33</v>
      </c>
      <c r="C7024" s="0" t="n">
        <v>2008</v>
      </c>
      <c r="D7024" s="0" t="s">
        <v>52</v>
      </c>
      <c r="E7024" s="0" t="s">
        <v>481</v>
      </c>
      <c r="F7024" s="0" t="n">
        <v>0.2</v>
      </c>
      <c r="G7024" s="0" t="n">
        <v>0.01</v>
      </c>
      <c r="H7024" s="0" t="n">
        <v>0</v>
      </c>
      <c r="I7024" s="0" t="n">
        <v>0.02</v>
      </c>
      <c r="J7024" s="0" t="n">
        <v>0.23</v>
      </c>
      <c r="N7024" s="0" t="s">
        <v>35</v>
      </c>
      <c r="P7024" s="0" t="n">
        <f aca="false">IF(AND(OR(Dashboard!$B$5="All",D7024=Dashboard!$B$5),OR(Dashboard!$D$5="All",N7024=Dashboard!$D$5),OR(AND(C7024&lt;&gt;"",C7024&gt;=Dashboard!$F$5,C7024&lt;=Dashboard!$H$5),AND(C7024="",Dashboard!$F$5&lt;=1980,Dashboard!$H$5&gt;=2016))),1,0)</f>
        <v>1</v>
      </c>
      <c r="Q7024" s="0" t="n">
        <f aca="false">J7024*P7024+ROW()*0.00000001</f>
        <v>0.23007024</v>
      </c>
    </row>
    <row r="7025" customFormat="false" ht="15" hidden="false" customHeight="false" outlineLevel="0" collapsed="false">
      <c r="A7025" s="0" t="s">
        <v>4248</v>
      </c>
      <c r="B7025" s="0" t="s">
        <v>97</v>
      </c>
      <c r="C7025" s="0" t="n">
        <v>2011</v>
      </c>
      <c r="D7025" s="0" t="s">
        <v>52</v>
      </c>
      <c r="E7025" s="0" t="s">
        <v>91</v>
      </c>
      <c r="F7025" s="0" t="n">
        <v>0.22</v>
      </c>
      <c r="G7025" s="0" t="n">
        <v>0</v>
      </c>
      <c r="H7025" s="0" t="n">
        <v>0</v>
      </c>
      <c r="I7025" s="0" t="n">
        <v>0.01</v>
      </c>
      <c r="J7025" s="0" t="n">
        <v>0.23</v>
      </c>
      <c r="M7025" s="0" t="s">
        <v>36</v>
      </c>
      <c r="N7025" s="0" t="s">
        <v>35</v>
      </c>
      <c r="P7025" s="0" t="n">
        <f aca="false">IF(AND(OR(Dashboard!$B$5="All",D7025=Dashboard!$B$5),OR(Dashboard!$D$5="All",N7025=Dashboard!$D$5),OR(AND(C7025&lt;&gt;"",C7025&gt;=Dashboard!$F$5,C7025&lt;=Dashboard!$H$5),AND(C7025="",Dashboard!$F$5&lt;=1980,Dashboard!$H$5&gt;=2016))),1,0)</f>
        <v>1</v>
      </c>
      <c r="Q7025" s="0" t="n">
        <f aca="false">J7025*P7025+ROW()*0.00000001</f>
        <v>0.23007025</v>
      </c>
    </row>
    <row r="7026" customFormat="false" ht="15" hidden="false" customHeight="false" outlineLevel="0" collapsed="false">
      <c r="A7026" s="0" t="s">
        <v>2394</v>
      </c>
      <c r="B7026" s="0" t="s">
        <v>144</v>
      </c>
      <c r="C7026" s="0" t="n">
        <v>2004</v>
      </c>
      <c r="D7026" s="0" t="s">
        <v>71</v>
      </c>
      <c r="E7026" s="0" t="s">
        <v>72</v>
      </c>
      <c r="F7026" s="0" t="n">
        <v>0.17</v>
      </c>
      <c r="G7026" s="0" t="n">
        <v>0.05</v>
      </c>
      <c r="H7026" s="0" t="n">
        <v>0</v>
      </c>
      <c r="I7026" s="0" t="n">
        <v>0.01</v>
      </c>
      <c r="J7026" s="0" t="n">
        <v>0.23</v>
      </c>
      <c r="K7026" s="0" t="n">
        <v>66</v>
      </c>
      <c r="L7026" s="0" t="n">
        <v>7.7</v>
      </c>
      <c r="M7026" s="0" t="s">
        <v>73</v>
      </c>
      <c r="N7026" s="0" t="s">
        <v>66</v>
      </c>
      <c r="O7026" s="0" t="s">
        <v>67</v>
      </c>
      <c r="P7026" s="0" t="n">
        <f aca="false">IF(AND(OR(Dashboard!$B$5="All",D7026=Dashboard!$B$5),OR(Dashboard!$D$5="All",N7026=Dashboard!$D$5),OR(AND(C7026&lt;&gt;"",C7026&gt;=Dashboard!$F$5,C7026&lt;=Dashboard!$H$5),AND(C7026="",Dashboard!$F$5&lt;=1980,Dashboard!$H$5&gt;=2016))),1,0)</f>
        <v>1</v>
      </c>
      <c r="Q7026" s="0" t="n">
        <f aca="false">J7026*P7026+ROW()*0.00000001</f>
        <v>0.23007026</v>
      </c>
    </row>
    <row r="7027" customFormat="false" ht="15" hidden="false" customHeight="false" outlineLevel="0" collapsed="false">
      <c r="A7027" s="0" t="s">
        <v>5226</v>
      </c>
      <c r="B7027" s="0" t="s">
        <v>70</v>
      </c>
      <c r="C7027" s="0" t="n">
        <v>2012</v>
      </c>
      <c r="D7027" s="0" t="s">
        <v>34</v>
      </c>
      <c r="E7027" s="0" t="s">
        <v>142</v>
      </c>
      <c r="F7027" s="0" t="n">
        <v>0.09</v>
      </c>
      <c r="G7027" s="0" t="n">
        <v>0.1</v>
      </c>
      <c r="H7027" s="0" t="n">
        <v>0</v>
      </c>
      <c r="I7027" s="0" t="n">
        <v>0.04</v>
      </c>
      <c r="J7027" s="0" t="n">
        <v>0.23</v>
      </c>
      <c r="K7027" s="0" t="n">
        <v>73</v>
      </c>
      <c r="L7027" s="0" t="n">
        <v>5.2</v>
      </c>
      <c r="M7027" s="0" t="s">
        <v>36</v>
      </c>
      <c r="N7027" s="0" t="s">
        <v>74</v>
      </c>
      <c r="O7027" s="0" t="s">
        <v>37</v>
      </c>
      <c r="P7027" s="0" t="n">
        <f aca="false">IF(AND(OR(Dashboard!$B$5="All",D7027=Dashboard!$B$5),OR(Dashboard!$D$5="All",N7027=Dashboard!$D$5),OR(AND(C7027&lt;&gt;"",C7027&gt;=Dashboard!$F$5,C7027&lt;=Dashboard!$H$5),AND(C7027="",Dashboard!$F$5&lt;=1980,Dashboard!$H$5&gt;=2016))),1,0)</f>
        <v>1</v>
      </c>
      <c r="Q7027" s="0" t="n">
        <f aca="false">J7027*P7027+ROW()*0.00000001</f>
        <v>0.23007027</v>
      </c>
    </row>
    <row r="7028" customFormat="false" ht="15" hidden="false" customHeight="false" outlineLevel="0" collapsed="false">
      <c r="A7028" s="0" t="s">
        <v>3350</v>
      </c>
      <c r="B7028" s="0" t="s">
        <v>64</v>
      </c>
      <c r="C7028" s="0" t="n">
        <v>2009</v>
      </c>
      <c r="D7028" s="0" t="s">
        <v>71</v>
      </c>
      <c r="E7028" s="0" t="s">
        <v>782</v>
      </c>
      <c r="F7028" s="0" t="n">
        <v>0.13</v>
      </c>
      <c r="G7028" s="0" t="n">
        <v>0.06</v>
      </c>
      <c r="H7028" s="0" t="n">
        <v>0.02</v>
      </c>
      <c r="I7028" s="0" t="n">
        <v>0.02</v>
      </c>
      <c r="J7028" s="0" t="n">
        <v>0.23</v>
      </c>
      <c r="K7028" s="0" t="n">
        <v>59</v>
      </c>
      <c r="L7028" s="0" t="n">
        <v>5.7</v>
      </c>
      <c r="M7028" s="0" t="s">
        <v>103</v>
      </c>
      <c r="N7028" s="0" t="s">
        <v>66</v>
      </c>
      <c r="O7028" s="0" t="s">
        <v>53</v>
      </c>
      <c r="P7028" s="0" t="n">
        <f aca="false">IF(AND(OR(Dashboard!$B$5="All",D7028=Dashboard!$B$5),OR(Dashboard!$D$5="All",N7028=Dashboard!$D$5),OR(AND(C7028&lt;&gt;"",C7028&gt;=Dashboard!$F$5,C7028&lt;=Dashboard!$H$5),AND(C7028="",Dashboard!$F$5&lt;=1980,Dashboard!$H$5&gt;=2016))),1,0)</f>
        <v>1</v>
      </c>
      <c r="Q7028" s="0" t="n">
        <f aca="false">J7028*P7028+ROW()*0.00000001</f>
        <v>0.23007028</v>
      </c>
    </row>
    <row r="7029" customFormat="false" ht="15" hidden="false" customHeight="false" outlineLevel="0" collapsed="false">
      <c r="A7029" s="0" t="s">
        <v>5227</v>
      </c>
      <c r="B7029" s="0" t="s">
        <v>76</v>
      </c>
      <c r="C7029" s="0" t="n">
        <v>2001</v>
      </c>
      <c r="D7029" s="0" t="s">
        <v>34</v>
      </c>
      <c r="E7029" s="0" t="s">
        <v>89</v>
      </c>
      <c r="F7029" s="0" t="n">
        <v>0.11</v>
      </c>
      <c r="G7029" s="0" t="n">
        <v>0.09</v>
      </c>
      <c r="H7029" s="0" t="n">
        <v>0</v>
      </c>
      <c r="I7029" s="0" t="n">
        <v>0.03</v>
      </c>
      <c r="J7029" s="0" t="n">
        <v>0.23</v>
      </c>
      <c r="K7029" s="0" t="n">
        <v>70</v>
      </c>
      <c r="L7029" s="0" t="n">
        <v>5.8</v>
      </c>
      <c r="M7029" s="0" t="s">
        <v>103</v>
      </c>
      <c r="N7029" s="0" t="s">
        <v>74</v>
      </c>
      <c r="O7029" s="0" t="s">
        <v>67</v>
      </c>
      <c r="P7029" s="0" t="n">
        <f aca="false">IF(AND(OR(Dashboard!$B$5="All",D7029=Dashboard!$B$5),OR(Dashboard!$D$5="All",N7029=Dashboard!$D$5),OR(AND(C7029&lt;&gt;"",C7029&gt;=Dashboard!$F$5,C7029&lt;=Dashboard!$H$5),AND(C7029="",Dashboard!$F$5&lt;=1980,Dashboard!$H$5&gt;=2016))),1,0)</f>
        <v>1</v>
      </c>
      <c r="Q7029" s="0" t="n">
        <f aca="false">J7029*P7029+ROW()*0.00000001</f>
        <v>0.23007029</v>
      </c>
    </row>
    <row r="7030" customFormat="false" ht="15" hidden="false" customHeight="false" outlineLevel="0" collapsed="false">
      <c r="A7030" s="0" t="s">
        <v>5228</v>
      </c>
      <c r="B7030" s="0" t="s">
        <v>85</v>
      </c>
      <c r="C7030" s="0" t="n">
        <v>2002</v>
      </c>
      <c r="D7030" s="0" t="s">
        <v>16</v>
      </c>
      <c r="E7030" s="0" t="s">
        <v>211</v>
      </c>
      <c r="F7030" s="0" t="n">
        <v>0.16</v>
      </c>
      <c r="G7030" s="0" t="n">
        <v>0.06</v>
      </c>
      <c r="H7030" s="0" t="n">
        <v>0</v>
      </c>
      <c r="I7030" s="0" t="n">
        <v>0</v>
      </c>
      <c r="J7030" s="0" t="n">
        <v>0.23</v>
      </c>
      <c r="N7030" s="0" t="s">
        <v>35</v>
      </c>
      <c r="P7030" s="0" t="n">
        <f aca="false">IF(AND(OR(Dashboard!$B$5="All",D7030=Dashboard!$B$5),OR(Dashboard!$D$5="All",N7030=Dashboard!$D$5),OR(AND(C7030&lt;&gt;"",C7030&gt;=Dashboard!$F$5,C7030&lt;=Dashboard!$H$5),AND(C7030="",Dashboard!$F$5&lt;=1980,Dashboard!$H$5&gt;=2016))),1,0)</f>
        <v>1</v>
      </c>
      <c r="Q7030" s="0" t="n">
        <f aca="false">J7030*P7030+ROW()*0.00000001</f>
        <v>0.2300703</v>
      </c>
    </row>
    <row r="7031" customFormat="false" ht="15" hidden="false" customHeight="false" outlineLevel="0" collapsed="false">
      <c r="A7031" s="0" t="s">
        <v>5229</v>
      </c>
      <c r="B7031" s="0" t="s">
        <v>70</v>
      </c>
      <c r="C7031" s="0" t="n">
        <v>2012</v>
      </c>
      <c r="D7031" s="0" t="s">
        <v>114</v>
      </c>
      <c r="E7031" s="0" t="s">
        <v>89</v>
      </c>
      <c r="F7031" s="0" t="n">
        <v>0.19</v>
      </c>
      <c r="G7031" s="0" t="n">
        <v>0.01</v>
      </c>
      <c r="H7031" s="0" t="n">
        <v>0</v>
      </c>
      <c r="I7031" s="0" t="n">
        <v>0.03</v>
      </c>
      <c r="J7031" s="0" t="n">
        <v>0.23</v>
      </c>
      <c r="N7031" s="0" t="s">
        <v>74</v>
      </c>
      <c r="P7031" s="0" t="n">
        <f aca="false">IF(AND(OR(Dashboard!$B$5="All",D7031=Dashboard!$B$5),OR(Dashboard!$D$5="All",N7031=Dashboard!$D$5),OR(AND(C7031&lt;&gt;"",C7031&gt;=Dashboard!$F$5,C7031&lt;=Dashboard!$H$5),AND(C7031="",Dashboard!$F$5&lt;=1980,Dashboard!$H$5&gt;=2016))),1,0)</f>
        <v>1</v>
      </c>
      <c r="Q7031" s="0" t="n">
        <f aca="false">J7031*P7031+ROW()*0.00000001</f>
        <v>0.23007031</v>
      </c>
    </row>
    <row r="7032" customFormat="false" ht="15" hidden="false" customHeight="false" outlineLevel="0" collapsed="false">
      <c r="A7032" s="0" t="s">
        <v>1852</v>
      </c>
      <c r="B7032" s="0" t="s">
        <v>184</v>
      </c>
      <c r="C7032" s="0" t="n">
        <v>2012</v>
      </c>
      <c r="D7032" s="0" t="s">
        <v>71</v>
      </c>
      <c r="E7032" s="0" t="s">
        <v>487</v>
      </c>
      <c r="F7032" s="0" t="n">
        <v>0.13</v>
      </c>
      <c r="G7032" s="0" t="n">
        <v>0.07</v>
      </c>
      <c r="H7032" s="0" t="n">
        <v>0.01</v>
      </c>
      <c r="I7032" s="0" t="n">
        <v>0.02</v>
      </c>
      <c r="J7032" s="0" t="n">
        <v>0.23</v>
      </c>
      <c r="K7032" s="0" t="n">
        <v>57</v>
      </c>
      <c r="L7032" s="0" t="n">
        <v>5.6</v>
      </c>
      <c r="M7032" s="0" t="s">
        <v>36</v>
      </c>
      <c r="N7032" s="0" t="s">
        <v>35</v>
      </c>
      <c r="O7032" s="0" t="s">
        <v>53</v>
      </c>
      <c r="P7032" s="0" t="n">
        <f aca="false">IF(AND(OR(Dashboard!$B$5="All",D7032=Dashboard!$B$5),OR(Dashboard!$D$5="All",N7032=Dashboard!$D$5),OR(AND(C7032&lt;&gt;"",C7032&gt;=Dashboard!$F$5,C7032&lt;=Dashboard!$H$5),AND(C7032="",Dashboard!$F$5&lt;=1980,Dashboard!$H$5&gt;=2016))),1,0)</f>
        <v>1</v>
      </c>
      <c r="Q7032" s="0" t="n">
        <f aca="false">J7032*P7032+ROW()*0.00000001</f>
        <v>0.23007032</v>
      </c>
    </row>
    <row r="7033" customFormat="false" ht="15" hidden="false" customHeight="false" outlineLevel="0" collapsed="false">
      <c r="A7033" s="0" t="s">
        <v>5230</v>
      </c>
      <c r="B7033" s="0" t="s">
        <v>164</v>
      </c>
      <c r="C7033" s="0" t="n">
        <v>2012</v>
      </c>
      <c r="D7033" s="0" t="s">
        <v>114</v>
      </c>
      <c r="E7033" s="0" t="s">
        <v>328</v>
      </c>
      <c r="F7033" s="0" t="n">
        <v>0</v>
      </c>
      <c r="G7033" s="0" t="n">
        <v>0</v>
      </c>
      <c r="H7033" s="0" t="n">
        <v>0.23</v>
      </c>
      <c r="I7033" s="0" t="n">
        <v>0</v>
      </c>
      <c r="J7033" s="0" t="n">
        <v>0.23</v>
      </c>
      <c r="N7033" s="0" t="s">
        <v>74</v>
      </c>
      <c r="P7033" s="0" t="n">
        <f aca="false">IF(AND(OR(Dashboard!$B$5="All",D7033=Dashboard!$B$5),OR(Dashboard!$D$5="All",N7033=Dashboard!$D$5),OR(AND(C7033&lt;&gt;"",C7033&gt;=Dashboard!$F$5,C7033&lt;=Dashboard!$H$5),AND(C7033="",Dashboard!$F$5&lt;=1980,Dashboard!$H$5&gt;=2016))),1,0)</f>
        <v>1</v>
      </c>
      <c r="Q7033" s="0" t="n">
        <f aca="false">J7033*P7033+ROW()*0.00000001</f>
        <v>0.23007033</v>
      </c>
    </row>
    <row r="7034" customFormat="false" ht="15" hidden="false" customHeight="false" outlineLevel="0" collapsed="false">
      <c r="A7034" s="0" t="s">
        <v>5231</v>
      </c>
      <c r="B7034" s="0" t="s">
        <v>45</v>
      </c>
      <c r="C7034" s="0" t="n">
        <v>1992</v>
      </c>
      <c r="D7034" s="0" t="s">
        <v>48</v>
      </c>
      <c r="E7034" s="0" t="s">
        <v>35</v>
      </c>
      <c r="F7034" s="0" t="n">
        <v>0</v>
      </c>
      <c r="G7034" s="0" t="n">
        <v>0</v>
      </c>
      <c r="H7034" s="0" t="n">
        <v>0.23</v>
      </c>
      <c r="I7034" s="0" t="n">
        <v>0</v>
      </c>
      <c r="J7034" s="0" t="n">
        <v>0.23</v>
      </c>
      <c r="N7034" s="0" t="s">
        <v>35</v>
      </c>
      <c r="P7034" s="0" t="n">
        <f aca="false">IF(AND(OR(Dashboard!$B$5="All",D7034=Dashboard!$B$5),OR(Dashboard!$D$5="All",N7034=Dashboard!$D$5),OR(AND(C7034&lt;&gt;"",C7034&gt;=Dashboard!$F$5,C7034&lt;=Dashboard!$H$5),AND(C7034="",Dashboard!$F$5&lt;=1980,Dashboard!$H$5&gt;=2016))),1,0)</f>
        <v>1</v>
      </c>
      <c r="Q7034" s="0" t="n">
        <f aca="false">J7034*P7034+ROW()*0.00000001</f>
        <v>0.23007034</v>
      </c>
    </row>
    <row r="7035" customFormat="false" ht="15" hidden="false" customHeight="false" outlineLevel="0" collapsed="false">
      <c r="A7035" s="0" t="s">
        <v>5232</v>
      </c>
      <c r="B7035" s="0" t="s">
        <v>76</v>
      </c>
      <c r="C7035" s="0" t="n">
        <v>2003</v>
      </c>
      <c r="D7035" s="0" t="s">
        <v>34</v>
      </c>
      <c r="E7035" s="0" t="s">
        <v>154</v>
      </c>
      <c r="F7035" s="0" t="n">
        <v>0</v>
      </c>
      <c r="G7035" s="0" t="n">
        <v>0</v>
      </c>
      <c r="H7035" s="0" t="n">
        <v>0.23</v>
      </c>
      <c r="I7035" s="0" t="n">
        <v>0</v>
      </c>
      <c r="J7035" s="0" t="n">
        <v>0.23</v>
      </c>
      <c r="N7035" s="0" t="s">
        <v>74</v>
      </c>
      <c r="P7035" s="0" t="n">
        <f aca="false">IF(AND(OR(Dashboard!$B$5="All",D7035=Dashboard!$B$5),OR(Dashboard!$D$5="All",N7035=Dashboard!$D$5),OR(AND(C7035&lt;&gt;"",C7035&gt;=Dashboard!$F$5,C7035&lt;=Dashboard!$H$5),AND(C7035="",Dashboard!$F$5&lt;=1980,Dashboard!$H$5&gt;=2016))),1,0)</f>
        <v>1</v>
      </c>
      <c r="Q7035" s="0" t="n">
        <f aca="false">J7035*P7035+ROW()*0.00000001</f>
        <v>0.23007035</v>
      </c>
    </row>
    <row r="7036" customFormat="false" ht="15" hidden="false" customHeight="false" outlineLevel="0" collapsed="false">
      <c r="A7036" s="0" t="s">
        <v>5233</v>
      </c>
      <c r="B7036" s="0" t="s">
        <v>70</v>
      </c>
      <c r="C7036" s="0" t="n">
        <v>2009</v>
      </c>
      <c r="D7036" s="0" t="s">
        <v>71</v>
      </c>
      <c r="E7036" s="0" t="s">
        <v>782</v>
      </c>
      <c r="F7036" s="0" t="n">
        <v>0</v>
      </c>
      <c r="G7036" s="0" t="n">
        <v>0</v>
      </c>
      <c r="H7036" s="0" t="n">
        <v>0.23</v>
      </c>
      <c r="I7036" s="0" t="n">
        <v>0</v>
      </c>
      <c r="J7036" s="0" t="n">
        <v>0.23</v>
      </c>
      <c r="N7036" s="0" t="s">
        <v>74</v>
      </c>
      <c r="P7036" s="0" t="n">
        <f aca="false">IF(AND(OR(Dashboard!$B$5="All",D7036=Dashboard!$B$5),OR(Dashboard!$D$5="All",N7036=Dashboard!$D$5),OR(AND(C7036&lt;&gt;"",C7036&gt;=Dashboard!$F$5,C7036&lt;=Dashboard!$H$5),AND(C7036="",Dashboard!$F$5&lt;=1980,Dashboard!$H$5&gt;=2016))),1,0)</f>
        <v>1</v>
      </c>
      <c r="Q7036" s="0" t="n">
        <f aca="false">J7036*P7036+ROW()*0.00000001</f>
        <v>0.23007036</v>
      </c>
    </row>
    <row r="7037" customFormat="false" ht="15" hidden="false" customHeight="false" outlineLevel="0" collapsed="false">
      <c r="A7037" s="0" t="s">
        <v>5234</v>
      </c>
      <c r="B7037" s="0" t="s">
        <v>76</v>
      </c>
      <c r="C7037" s="0" t="n">
        <v>2007</v>
      </c>
      <c r="D7037" s="0" t="s">
        <v>52</v>
      </c>
      <c r="E7037" s="0" t="s">
        <v>91</v>
      </c>
      <c r="F7037" s="0" t="n">
        <v>0.11</v>
      </c>
      <c r="G7037" s="0" t="n">
        <v>0.09</v>
      </c>
      <c r="H7037" s="0" t="n">
        <v>0</v>
      </c>
      <c r="I7037" s="0" t="n">
        <v>0.03</v>
      </c>
      <c r="J7037" s="0" t="n">
        <v>0.23</v>
      </c>
      <c r="M7037" s="0" t="s">
        <v>103</v>
      </c>
      <c r="N7037" s="0" t="s">
        <v>74</v>
      </c>
      <c r="P7037" s="0" t="n">
        <f aca="false">IF(AND(OR(Dashboard!$B$5="All",D7037=Dashboard!$B$5),OR(Dashboard!$D$5="All",N7037=Dashboard!$D$5),OR(AND(C7037&lt;&gt;"",C7037&gt;=Dashboard!$F$5,C7037&lt;=Dashboard!$H$5),AND(C7037="",Dashboard!$F$5&lt;=1980,Dashboard!$H$5&gt;=2016))),1,0)</f>
        <v>1</v>
      </c>
      <c r="Q7037" s="0" t="n">
        <f aca="false">J7037*P7037+ROW()*0.00000001</f>
        <v>0.23007037</v>
      </c>
    </row>
    <row r="7038" customFormat="false" ht="15" hidden="false" customHeight="false" outlineLevel="0" collapsed="false">
      <c r="A7038" s="0" t="s">
        <v>5235</v>
      </c>
      <c r="B7038" s="0" t="s">
        <v>70</v>
      </c>
      <c r="C7038" s="0" t="n">
        <v>2011</v>
      </c>
      <c r="D7038" s="0" t="s">
        <v>52</v>
      </c>
      <c r="E7038" s="0" t="s">
        <v>89</v>
      </c>
      <c r="F7038" s="0" t="n">
        <v>0.13</v>
      </c>
      <c r="G7038" s="0" t="n">
        <v>0.06</v>
      </c>
      <c r="H7038" s="0" t="n">
        <v>0</v>
      </c>
      <c r="I7038" s="0" t="n">
        <v>0.04</v>
      </c>
      <c r="J7038" s="0" t="n">
        <v>0.23</v>
      </c>
      <c r="K7038" s="0" t="n">
        <v>66</v>
      </c>
      <c r="L7038" s="0" t="n">
        <v>5.2</v>
      </c>
      <c r="M7038" s="0" t="s">
        <v>36</v>
      </c>
      <c r="N7038" s="0" t="s">
        <v>74</v>
      </c>
      <c r="O7038" s="0" t="s">
        <v>67</v>
      </c>
      <c r="P7038" s="0" t="n">
        <f aca="false">IF(AND(OR(Dashboard!$B$5="All",D7038=Dashboard!$B$5),OR(Dashboard!$D$5="All",N7038=Dashboard!$D$5),OR(AND(C7038&lt;&gt;"",C7038&gt;=Dashboard!$F$5,C7038&lt;=Dashboard!$H$5),AND(C7038="",Dashboard!$F$5&lt;=1980,Dashboard!$H$5&gt;=2016))),1,0)</f>
        <v>1</v>
      </c>
      <c r="Q7038" s="0" t="n">
        <f aca="false">J7038*P7038+ROW()*0.00000001</f>
        <v>0.23007038</v>
      </c>
    </row>
    <row r="7039" customFormat="false" ht="15" hidden="false" customHeight="false" outlineLevel="0" collapsed="false">
      <c r="A7039" s="0" t="s">
        <v>740</v>
      </c>
      <c r="B7039" s="0" t="s">
        <v>152</v>
      </c>
      <c r="C7039" s="0" t="n">
        <v>2015</v>
      </c>
      <c r="D7039" s="0" t="s">
        <v>56</v>
      </c>
      <c r="E7039" s="0" t="s">
        <v>124</v>
      </c>
      <c r="F7039" s="0" t="n">
        <v>0.13</v>
      </c>
      <c r="G7039" s="0" t="n">
        <v>0.08</v>
      </c>
      <c r="H7039" s="0" t="n">
        <v>0</v>
      </c>
      <c r="I7039" s="0" t="n">
        <v>0.02</v>
      </c>
      <c r="J7039" s="0" t="n">
        <v>0.23</v>
      </c>
      <c r="K7039" s="0" t="n">
        <v>79</v>
      </c>
      <c r="L7039" s="0" t="n">
        <v>6.9</v>
      </c>
      <c r="M7039" s="0" t="s">
        <v>73</v>
      </c>
      <c r="N7039" s="0" t="s">
        <v>152</v>
      </c>
      <c r="O7039" s="0" t="s">
        <v>37</v>
      </c>
      <c r="P7039" s="0" t="n">
        <f aca="false">IF(AND(OR(Dashboard!$B$5="All",D7039=Dashboard!$B$5),OR(Dashboard!$D$5="All",N7039=Dashboard!$D$5),OR(AND(C7039&lt;&gt;"",C7039&gt;=Dashboard!$F$5,C7039&lt;=Dashboard!$H$5),AND(C7039="",Dashboard!$F$5&lt;=1980,Dashboard!$H$5&gt;=2016))),1,0)</f>
        <v>1</v>
      </c>
      <c r="Q7039" s="0" t="n">
        <f aca="false">J7039*P7039+ROW()*0.00000001</f>
        <v>0.23007039</v>
      </c>
    </row>
    <row r="7040" customFormat="false" ht="15" hidden="false" customHeight="false" outlineLevel="0" collapsed="false">
      <c r="A7040" s="0" t="s">
        <v>5236</v>
      </c>
      <c r="B7040" s="0" t="s">
        <v>164</v>
      </c>
      <c r="C7040" s="0" t="n">
        <v>2005</v>
      </c>
      <c r="D7040" s="0" t="s">
        <v>48</v>
      </c>
      <c r="E7040" s="0" t="s">
        <v>328</v>
      </c>
      <c r="F7040" s="0" t="n">
        <v>0.13</v>
      </c>
      <c r="G7040" s="0" t="n">
        <v>0.01</v>
      </c>
      <c r="H7040" s="0" t="n">
        <v>0.08</v>
      </c>
      <c r="I7040" s="0" t="n">
        <v>0</v>
      </c>
      <c r="J7040" s="0" t="n">
        <v>0.23</v>
      </c>
      <c r="N7040" s="0" t="s">
        <v>74</v>
      </c>
      <c r="P7040" s="0" t="n">
        <f aca="false">IF(AND(OR(Dashboard!$B$5="All",D7040=Dashboard!$B$5),OR(Dashboard!$D$5="All",N7040=Dashboard!$D$5),OR(AND(C7040&lt;&gt;"",C7040&gt;=Dashboard!$F$5,C7040&lt;=Dashboard!$H$5),AND(C7040="",Dashboard!$F$5&lt;=1980,Dashboard!$H$5&gt;=2016))),1,0)</f>
        <v>1</v>
      </c>
      <c r="Q7040" s="0" t="n">
        <f aca="false">J7040*P7040+ROW()*0.00000001</f>
        <v>0.2300704</v>
      </c>
    </row>
    <row r="7041" customFormat="false" ht="15" hidden="false" customHeight="false" outlineLevel="0" collapsed="false">
      <c r="A7041" s="0" t="s">
        <v>5237</v>
      </c>
      <c r="B7041" s="0" t="s">
        <v>50</v>
      </c>
      <c r="C7041" s="0" t="n">
        <v>2008</v>
      </c>
      <c r="D7041" s="0" t="s">
        <v>58</v>
      </c>
      <c r="E7041" s="0" t="s">
        <v>160</v>
      </c>
      <c r="F7041" s="0" t="n">
        <v>0.2</v>
      </c>
      <c r="G7041" s="0" t="n">
        <v>0.01</v>
      </c>
      <c r="H7041" s="0" t="n">
        <v>0</v>
      </c>
      <c r="I7041" s="0" t="n">
        <v>0.02</v>
      </c>
      <c r="J7041" s="0" t="n">
        <v>0.23</v>
      </c>
      <c r="N7041" s="0" t="s">
        <v>35</v>
      </c>
      <c r="P7041" s="0" t="n">
        <f aca="false">IF(AND(OR(Dashboard!$B$5="All",D7041=Dashboard!$B$5),OR(Dashboard!$D$5="All",N7041=Dashboard!$D$5),OR(AND(C7041&lt;&gt;"",C7041&gt;=Dashboard!$F$5,C7041&lt;=Dashboard!$H$5),AND(C7041="",Dashboard!$F$5&lt;=1980,Dashboard!$H$5&gt;=2016))),1,0)</f>
        <v>1</v>
      </c>
      <c r="Q7041" s="0" t="n">
        <f aca="false">J7041*P7041+ROW()*0.00000001</f>
        <v>0.23007041</v>
      </c>
    </row>
    <row r="7042" customFormat="false" ht="15" hidden="false" customHeight="false" outlineLevel="0" collapsed="false">
      <c r="A7042" s="0" t="s">
        <v>5238</v>
      </c>
      <c r="B7042" s="0" t="s">
        <v>76</v>
      </c>
      <c r="C7042" s="0" t="n">
        <v>2005</v>
      </c>
      <c r="D7042" s="0" t="s">
        <v>71</v>
      </c>
      <c r="E7042" s="0" t="s">
        <v>89</v>
      </c>
      <c r="F7042" s="0" t="n">
        <v>0.11</v>
      </c>
      <c r="G7042" s="0" t="n">
        <v>0.09</v>
      </c>
      <c r="H7042" s="0" t="n">
        <v>0</v>
      </c>
      <c r="I7042" s="0" t="n">
        <v>0.03</v>
      </c>
      <c r="J7042" s="0" t="n">
        <v>0.23</v>
      </c>
      <c r="K7042" s="0" t="n">
        <v>74</v>
      </c>
      <c r="L7042" s="0" t="n">
        <v>8.3</v>
      </c>
      <c r="M7042" s="0" t="s">
        <v>73</v>
      </c>
      <c r="N7042" s="0" t="s">
        <v>74</v>
      </c>
      <c r="O7042" s="0" t="s">
        <v>37</v>
      </c>
      <c r="P7042" s="0" t="n">
        <f aca="false">IF(AND(OR(Dashboard!$B$5="All",D7042=Dashboard!$B$5),OR(Dashboard!$D$5="All",N7042=Dashboard!$D$5),OR(AND(C7042&lt;&gt;"",C7042&gt;=Dashboard!$F$5,C7042&lt;=Dashboard!$H$5),AND(C7042="",Dashboard!$F$5&lt;=1980,Dashboard!$H$5&gt;=2016))),1,0)</f>
        <v>1</v>
      </c>
      <c r="Q7042" s="0" t="n">
        <f aca="false">J7042*P7042+ROW()*0.00000001</f>
        <v>0.23007042</v>
      </c>
    </row>
    <row r="7043" customFormat="false" ht="15" hidden="false" customHeight="false" outlineLevel="0" collapsed="false">
      <c r="A7043" s="0" t="s">
        <v>5239</v>
      </c>
      <c r="B7043" s="0" t="s">
        <v>164</v>
      </c>
      <c r="C7043" s="0" t="n">
        <v>2009</v>
      </c>
      <c r="D7043" s="0" t="s">
        <v>114</v>
      </c>
      <c r="E7043" s="0" t="s">
        <v>328</v>
      </c>
      <c r="F7043" s="0" t="n">
        <v>0</v>
      </c>
      <c r="G7043" s="0" t="n">
        <v>0</v>
      </c>
      <c r="H7043" s="0" t="n">
        <v>0.23</v>
      </c>
      <c r="I7043" s="0" t="n">
        <v>0</v>
      </c>
      <c r="J7043" s="0" t="n">
        <v>0.23</v>
      </c>
      <c r="N7043" s="0" t="s">
        <v>74</v>
      </c>
      <c r="P7043" s="0" t="n">
        <f aca="false">IF(AND(OR(Dashboard!$B$5="All",D7043=Dashboard!$B$5),OR(Dashboard!$D$5="All",N7043=Dashboard!$D$5),OR(AND(C7043&lt;&gt;"",C7043&gt;=Dashboard!$F$5,C7043&lt;=Dashboard!$H$5),AND(C7043="",Dashboard!$F$5&lt;=1980,Dashboard!$H$5&gt;=2016))),1,0)</f>
        <v>1</v>
      </c>
      <c r="Q7043" s="0" t="n">
        <f aca="false">J7043*P7043+ROW()*0.00000001</f>
        <v>0.23007043</v>
      </c>
    </row>
    <row r="7044" customFormat="false" ht="15" hidden="false" customHeight="false" outlineLevel="0" collapsed="false">
      <c r="A7044" s="0" t="s">
        <v>5240</v>
      </c>
      <c r="B7044" s="0" t="s">
        <v>117</v>
      </c>
      <c r="C7044" s="0" t="n">
        <v>1997</v>
      </c>
      <c r="D7044" s="0" t="s">
        <v>71</v>
      </c>
      <c r="E7044" s="0" t="s">
        <v>214</v>
      </c>
      <c r="F7044" s="0" t="n">
        <v>0.13</v>
      </c>
      <c r="G7044" s="0" t="n">
        <v>0.09</v>
      </c>
      <c r="H7044" s="0" t="n">
        <v>0</v>
      </c>
      <c r="I7044" s="0" t="n">
        <v>0.01</v>
      </c>
      <c r="J7044" s="0" t="n">
        <v>0.23</v>
      </c>
      <c r="N7044" s="0" t="s">
        <v>74</v>
      </c>
      <c r="P7044" s="0" t="n">
        <f aca="false">IF(AND(OR(Dashboard!$B$5="All",D7044=Dashboard!$B$5),OR(Dashboard!$D$5="All",N7044=Dashboard!$D$5),OR(AND(C7044&lt;&gt;"",C7044&gt;=Dashboard!$F$5,C7044&lt;=Dashboard!$H$5),AND(C7044="",Dashboard!$F$5&lt;=1980,Dashboard!$H$5&gt;=2016))),1,0)</f>
        <v>1</v>
      </c>
      <c r="Q7044" s="0" t="n">
        <f aca="false">J7044*P7044+ROW()*0.00000001</f>
        <v>0.23007044</v>
      </c>
    </row>
    <row r="7045" customFormat="false" ht="15" hidden="false" customHeight="false" outlineLevel="0" collapsed="false">
      <c r="A7045" s="0" t="s">
        <v>3347</v>
      </c>
      <c r="B7045" s="0" t="s">
        <v>85</v>
      </c>
      <c r="C7045" s="0" t="n">
        <v>2007</v>
      </c>
      <c r="D7045" s="0" t="s">
        <v>114</v>
      </c>
      <c r="E7045" s="0" t="s">
        <v>91</v>
      </c>
      <c r="F7045" s="0" t="n">
        <v>0.16</v>
      </c>
      <c r="G7045" s="0" t="n">
        <v>0.06</v>
      </c>
      <c r="H7045" s="0" t="n">
        <v>0</v>
      </c>
      <c r="I7045" s="0" t="n">
        <v>0</v>
      </c>
      <c r="J7045" s="0" t="n">
        <v>0.23</v>
      </c>
      <c r="N7045" s="0" t="s">
        <v>35</v>
      </c>
      <c r="P7045" s="0" t="n">
        <f aca="false">IF(AND(OR(Dashboard!$B$5="All",D7045=Dashboard!$B$5),OR(Dashboard!$D$5="All",N7045=Dashboard!$D$5),OR(AND(C7045&lt;&gt;"",C7045&gt;=Dashboard!$F$5,C7045&lt;=Dashboard!$H$5),AND(C7045="",Dashboard!$F$5&lt;=1980,Dashboard!$H$5&gt;=2016))),1,0)</f>
        <v>1</v>
      </c>
      <c r="Q7045" s="0" t="n">
        <f aca="false">J7045*P7045+ROW()*0.00000001</f>
        <v>0.23007045</v>
      </c>
    </row>
    <row r="7046" customFormat="false" ht="15" hidden="false" customHeight="false" outlineLevel="0" collapsed="false">
      <c r="A7046" s="0" t="s">
        <v>5241</v>
      </c>
      <c r="B7046" s="0" t="s">
        <v>164</v>
      </c>
      <c r="C7046" s="0" t="n">
        <v>2009</v>
      </c>
      <c r="D7046" s="0" t="s">
        <v>102</v>
      </c>
      <c r="E7046" s="0" t="s">
        <v>328</v>
      </c>
      <c r="F7046" s="0" t="n">
        <v>0</v>
      </c>
      <c r="G7046" s="0" t="n">
        <v>0</v>
      </c>
      <c r="H7046" s="0" t="n">
        <v>0.23</v>
      </c>
      <c r="I7046" s="0" t="n">
        <v>0</v>
      </c>
      <c r="J7046" s="0" t="n">
        <v>0.23</v>
      </c>
      <c r="N7046" s="0" t="s">
        <v>74</v>
      </c>
      <c r="P7046" s="0" t="n">
        <f aca="false">IF(AND(OR(Dashboard!$B$5="All",D7046=Dashboard!$B$5),OR(Dashboard!$D$5="All",N7046=Dashboard!$D$5),OR(AND(C7046&lt;&gt;"",C7046&gt;=Dashboard!$F$5,C7046&lt;=Dashboard!$H$5),AND(C7046="",Dashboard!$F$5&lt;=1980,Dashboard!$H$5&gt;=2016))),1,0)</f>
        <v>1</v>
      </c>
      <c r="Q7046" s="0" t="n">
        <f aca="false">J7046*P7046+ROW()*0.00000001</f>
        <v>0.23007046</v>
      </c>
    </row>
    <row r="7047" customFormat="false" ht="15" hidden="false" customHeight="false" outlineLevel="0" collapsed="false">
      <c r="A7047" s="0" t="s">
        <v>5242</v>
      </c>
      <c r="B7047" s="0" t="s">
        <v>50</v>
      </c>
      <c r="C7047" s="0" t="n">
        <v>2008</v>
      </c>
      <c r="D7047" s="0" t="s">
        <v>34</v>
      </c>
      <c r="E7047" s="0" t="s">
        <v>154</v>
      </c>
      <c r="F7047" s="0" t="n">
        <v>0</v>
      </c>
      <c r="G7047" s="0" t="n">
        <v>0</v>
      </c>
      <c r="H7047" s="0" t="n">
        <v>0.23</v>
      </c>
      <c r="I7047" s="0" t="n">
        <v>0</v>
      </c>
      <c r="J7047" s="0" t="n">
        <v>0.23</v>
      </c>
      <c r="N7047" s="0" t="s">
        <v>35</v>
      </c>
      <c r="P7047" s="0" t="n">
        <f aca="false">IF(AND(OR(Dashboard!$B$5="All",D7047=Dashboard!$B$5),OR(Dashboard!$D$5="All",N7047=Dashboard!$D$5),OR(AND(C7047&lt;&gt;"",C7047&gt;=Dashboard!$F$5,C7047&lt;=Dashboard!$H$5),AND(C7047="",Dashboard!$F$5&lt;=1980,Dashboard!$H$5&gt;=2016))),1,0)</f>
        <v>1</v>
      </c>
      <c r="Q7047" s="0" t="n">
        <f aca="false">J7047*P7047+ROW()*0.00000001</f>
        <v>0.23007047</v>
      </c>
    </row>
    <row r="7048" customFormat="false" ht="15" hidden="false" customHeight="false" outlineLevel="0" collapsed="false">
      <c r="A7048" s="0" t="s">
        <v>5243</v>
      </c>
      <c r="B7048" s="0" t="s">
        <v>76</v>
      </c>
      <c r="C7048" s="0" t="n">
        <v>2003</v>
      </c>
      <c r="D7048" s="0" t="s">
        <v>41</v>
      </c>
      <c r="E7048" s="0" t="s">
        <v>257</v>
      </c>
      <c r="F7048" s="0" t="n">
        <v>0.11</v>
      </c>
      <c r="G7048" s="0" t="n">
        <v>0.09</v>
      </c>
      <c r="H7048" s="0" t="n">
        <v>0</v>
      </c>
      <c r="I7048" s="0" t="n">
        <v>0.03</v>
      </c>
      <c r="J7048" s="0" t="n">
        <v>0.23</v>
      </c>
      <c r="K7048" s="0" t="n">
        <v>55</v>
      </c>
      <c r="L7048" s="0" t="n">
        <v>6.3</v>
      </c>
      <c r="M7048" s="0" t="s">
        <v>103</v>
      </c>
      <c r="N7048" s="0" t="s">
        <v>74</v>
      </c>
      <c r="O7048" s="0" t="s">
        <v>53</v>
      </c>
      <c r="P7048" s="0" t="n">
        <f aca="false">IF(AND(OR(Dashboard!$B$5="All",D7048=Dashboard!$B$5),OR(Dashboard!$D$5="All",N7048=Dashboard!$D$5),OR(AND(C7048&lt;&gt;"",C7048&gt;=Dashboard!$F$5,C7048&lt;=Dashboard!$H$5),AND(C7048="",Dashboard!$F$5&lt;=1980,Dashboard!$H$5&gt;=2016))),1,0)</f>
        <v>1</v>
      </c>
      <c r="Q7048" s="0" t="n">
        <f aca="false">J7048*P7048+ROW()*0.00000001</f>
        <v>0.23007048</v>
      </c>
    </row>
    <row r="7049" customFormat="false" ht="15" hidden="false" customHeight="false" outlineLevel="0" collapsed="false">
      <c r="A7049" s="0" t="s">
        <v>5244</v>
      </c>
      <c r="B7049" s="0" t="s">
        <v>85</v>
      </c>
      <c r="C7049" s="0" t="n">
        <v>2004</v>
      </c>
      <c r="D7049" s="0" t="s">
        <v>46</v>
      </c>
      <c r="E7049" s="0" t="s">
        <v>211</v>
      </c>
      <c r="F7049" s="0" t="n">
        <v>0.16</v>
      </c>
      <c r="G7049" s="0" t="n">
        <v>0.06</v>
      </c>
      <c r="H7049" s="0" t="n">
        <v>0</v>
      </c>
      <c r="I7049" s="0" t="n">
        <v>0</v>
      </c>
      <c r="J7049" s="0" t="n">
        <v>0.23</v>
      </c>
      <c r="N7049" s="0" t="s">
        <v>35</v>
      </c>
      <c r="P7049" s="0" t="n">
        <f aca="false">IF(AND(OR(Dashboard!$B$5="All",D7049=Dashboard!$B$5),OR(Dashboard!$D$5="All",N7049=Dashboard!$D$5),OR(AND(C7049&lt;&gt;"",C7049&gt;=Dashboard!$F$5,C7049&lt;=Dashboard!$H$5),AND(C7049="",Dashboard!$F$5&lt;=1980,Dashboard!$H$5&gt;=2016))),1,0)</f>
        <v>1</v>
      </c>
      <c r="Q7049" s="0" t="n">
        <f aca="false">J7049*P7049+ROW()*0.00000001</f>
        <v>0.23007049</v>
      </c>
    </row>
    <row r="7050" customFormat="false" ht="15" hidden="false" customHeight="false" outlineLevel="0" collapsed="false">
      <c r="A7050" s="0" t="s">
        <v>5245</v>
      </c>
      <c r="B7050" s="0" t="s">
        <v>33</v>
      </c>
      <c r="C7050" s="0" t="n">
        <v>2010</v>
      </c>
      <c r="D7050" s="0" t="s">
        <v>41</v>
      </c>
      <c r="E7050" s="0" t="s">
        <v>1488</v>
      </c>
      <c r="F7050" s="0" t="n">
        <v>0.09</v>
      </c>
      <c r="G7050" s="0" t="n">
        <v>0.11</v>
      </c>
      <c r="H7050" s="0" t="n">
        <v>0</v>
      </c>
      <c r="I7050" s="0" t="n">
        <v>0.02</v>
      </c>
      <c r="J7050" s="0" t="n">
        <v>0.23</v>
      </c>
      <c r="K7050" s="0" t="n">
        <v>74</v>
      </c>
      <c r="L7050" s="0" t="n">
        <v>6.8</v>
      </c>
      <c r="M7050" s="0" t="s">
        <v>36</v>
      </c>
      <c r="N7050" s="0" t="s">
        <v>35</v>
      </c>
      <c r="O7050" s="0" t="s">
        <v>37</v>
      </c>
      <c r="P7050" s="0" t="n">
        <f aca="false">IF(AND(OR(Dashboard!$B$5="All",D7050=Dashboard!$B$5),OR(Dashboard!$D$5="All",N7050=Dashboard!$D$5),OR(AND(C7050&lt;&gt;"",C7050&gt;=Dashboard!$F$5,C7050&lt;=Dashboard!$H$5),AND(C7050="",Dashboard!$F$5&lt;=1980,Dashboard!$H$5&gt;=2016))),1,0)</f>
        <v>1</v>
      </c>
      <c r="Q7050" s="0" t="n">
        <f aca="false">J7050*P7050+ROW()*0.00000001</f>
        <v>0.2300705</v>
      </c>
    </row>
    <row r="7051" customFormat="false" ht="15" hidden="false" customHeight="false" outlineLevel="0" collapsed="false">
      <c r="A7051" s="0" t="s">
        <v>5246</v>
      </c>
      <c r="B7051" s="0" t="s">
        <v>33</v>
      </c>
      <c r="C7051" s="0" t="n">
        <v>2008</v>
      </c>
      <c r="D7051" s="0" t="s">
        <v>52</v>
      </c>
      <c r="E7051" s="0" t="s">
        <v>487</v>
      </c>
      <c r="F7051" s="0" t="n">
        <v>0.18</v>
      </c>
      <c r="G7051" s="0" t="n">
        <v>0.03</v>
      </c>
      <c r="H7051" s="0" t="n">
        <v>0</v>
      </c>
      <c r="I7051" s="0" t="n">
        <v>0.02</v>
      </c>
      <c r="J7051" s="0" t="n">
        <v>0.23</v>
      </c>
      <c r="K7051" s="0" t="n">
        <v>59</v>
      </c>
      <c r="L7051" s="0" t="n">
        <v>5.5</v>
      </c>
      <c r="M7051" s="0" t="s">
        <v>125</v>
      </c>
      <c r="N7051" s="0" t="s">
        <v>35</v>
      </c>
      <c r="O7051" s="0" t="s">
        <v>53</v>
      </c>
      <c r="P7051" s="0" t="n">
        <f aca="false">IF(AND(OR(Dashboard!$B$5="All",D7051=Dashboard!$B$5),OR(Dashboard!$D$5="All",N7051=Dashboard!$D$5),OR(AND(C7051&lt;&gt;"",C7051&gt;=Dashboard!$F$5,C7051&lt;=Dashboard!$H$5),AND(C7051="",Dashboard!$F$5&lt;=1980,Dashboard!$H$5&gt;=2016))),1,0)</f>
        <v>1</v>
      </c>
      <c r="Q7051" s="0" t="n">
        <f aca="false">J7051*P7051+ROW()*0.00000001</f>
        <v>0.23007051</v>
      </c>
    </row>
    <row r="7052" customFormat="false" ht="15" hidden="false" customHeight="false" outlineLevel="0" collapsed="false">
      <c r="A7052" s="0" t="s">
        <v>5247</v>
      </c>
      <c r="B7052" s="0" t="s">
        <v>78</v>
      </c>
      <c r="C7052" s="0" t="n">
        <v>1996</v>
      </c>
      <c r="D7052" s="0" t="s">
        <v>46</v>
      </c>
      <c r="E7052" s="0" t="s">
        <v>310</v>
      </c>
      <c r="F7052" s="0" t="n">
        <v>0</v>
      </c>
      <c r="G7052" s="0" t="n">
        <v>0</v>
      </c>
      <c r="H7052" s="0" t="n">
        <v>0.23</v>
      </c>
      <c r="I7052" s="0" t="n">
        <v>0</v>
      </c>
      <c r="J7052" s="0" t="n">
        <v>0.23</v>
      </c>
      <c r="N7052" s="0" t="s">
        <v>35</v>
      </c>
      <c r="P7052" s="0" t="n">
        <f aca="false">IF(AND(OR(Dashboard!$B$5="All",D7052=Dashboard!$B$5),OR(Dashboard!$D$5="All",N7052=Dashboard!$D$5),OR(AND(C7052&lt;&gt;"",C7052&gt;=Dashboard!$F$5,C7052&lt;=Dashboard!$H$5),AND(C7052="",Dashboard!$F$5&lt;=1980,Dashboard!$H$5&gt;=2016))),1,0)</f>
        <v>1</v>
      </c>
      <c r="Q7052" s="0" t="n">
        <f aca="false">J7052*P7052+ROW()*0.00000001</f>
        <v>0.23007052</v>
      </c>
    </row>
    <row r="7053" customFormat="false" ht="15" hidden="false" customHeight="false" outlineLevel="0" collapsed="false">
      <c r="A7053" s="0" t="s">
        <v>3038</v>
      </c>
      <c r="B7053" s="0" t="s">
        <v>144</v>
      </c>
      <c r="C7053" s="0" t="n">
        <v>2003</v>
      </c>
      <c r="D7053" s="0" t="s">
        <v>56</v>
      </c>
      <c r="E7053" s="0" t="s">
        <v>142</v>
      </c>
      <c r="F7053" s="0" t="n">
        <v>0.17</v>
      </c>
      <c r="G7053" s="0" t="n">
        <v>0.05</v>
      </c>
      <c r="H7053" s="0" t="n">
        <v>0</v>
      </c>
      <c r="I7053" s="0" t="n">
        <v>0.01</v>
      </c>
      <c r="J7053" s="0" t="n">
        <v>0.23</v>
      </c>
      <c r="K7053" s="0" t="n">
        <v>82</v>
      </c>
      <c r="L7053" s="0" t="n">
        <v>8.2</v>
      </c>
      <c r="M7053" s="0" t="s">
        <v>103</v>
      </c>
      <c r="N7053" s="0" t="s">
        <v>66</v>
      </c>
      <c r="O7053" s="0" t="s">
        <v>42</v>
      </c>
      <c r="P7053" s="0" t="n">
        <f aca="false">IF(AND(OR(Dashboard!$B$5="All",D7053=Dashboard!$B$5),OR(Dashboard!$D$5="All",N7053=Dashboard!$D$5),OR(AND(C7053&lt;&gt;"",C7053&gt;=Dashboard!$F$5,C7053&lt;=Dashboard!$H$5),AND(C7053="",Dashboard!$F$5&lt;=1980,Dashboard!$H$5&gt;=2016))),1,0)</f>
        <v>1</v>
      </c>
      <c r="Q7053" s="0" t="n">
        <f aca="false">J7053*P7053+ROW()*0.00000001</f>
        <v>0.23007053</v>
      </c>
    </row>
    <row r="7054" customFormat="false" ht="15" hidden="false" customHeight="false" outlineLevel="0" collapsed="false">
      <c r="A7054" s="0" t="s">
        <v>5248</v>
      </c>
      <c r="B7054" s="0" t="s">
        <v>33</v>
      </c>
      <c r="C7054" s="0" t="n">
        <v>2009</v>
      </c>
      <c r="D7054" s="0" t="s">
        <v>114</v>
      </c>
      <c r="E7054" s="0" t="s">
        <v>91</v>
      </c>
      <c r="F7054" s="0" t="n">
        <v>0.21</v>
      </c>
      <c r="G7054" s="0" t="n">
        <v>0</v>
      </c>
      <c r="H7054" s="0" t="n">
        <v>0</v>
      </c>
      <c r="I7054" s="0" t="n">
        <v>0.02</v>
      </c>
      <c r="J7054" s="0" t="n">
        <v>0.23</v>
      </c>
      <c r="M7054" s="0" t="s">
        <v>36</v>
      </c>
      <c r="N7054" s="0" t="s">
        <v>35</v>
      </c>
      <c r="P7054" s="0" t="n">
        <f aca="false">IF(AND(OR(Dashboard!$B$5="All",D7054=Dashboard!$B$5),OR(Dashboard!$D$5="All",N7054=Dashboard!$D$5),OR(AND(C7054&lt;&gt;"",C7054&gt;=Dashboard!$F$5,C7054&lt;=Dashboard!$H$5),AND(C7054="",Dashboard!$F$5&lt;=1980,Dashboard!$H$5&gt;=2016))),1,0)</f>
        <v>1</v>
      </c>
      <c r="Q7054" s="0" t="n">
        <f aca="false">J7054*P7054+ROW()*0.00000001</f>
        <v>0.23007054</v>
      </c>
    </row>
    <row r="7055" customFormat="false" ht="15" hidden="false" customHeight="false" outlineLevel="0" collapsed="false">
      <c r="A7055" s="0" t="s">
        <v>593</v>
      </c>
      <c r="B7055" s="0" t="s">
        <v>164</v>
      </c>
      <c r="C7055" s="0" t="n">
        <v>2011</v>
      </c>
      <c r="D7055" s="0" t="s">
        <v>34</v>
      </c>
      <c r="E7055" s="0" t="s">
        <v>142</v>
      </c>
      <c r="F7055" s="0" t="n">
        <v>0.21</v>
      </c>
      <c r="G7055" s="0" t="n">
        <v>0</v>
      </c>
      <c r="H7055" s="0" t="n">
        <v>0</v>
      </c>
      <c r="I7055" s="0" t="n">
        <v>0.02</v>
      </c>
      <c r="J7055" s="0" t="n">
        <v>0.23</v>
      </c>
      <c r="M7055" s="0" t="s">
        <v>36</v>
      </c>
      <c r="N7055" s="0" t="s">
        <v>74</v>
      </c>
      <c r="P7055" s="0" t="n">
        <f aca="false">IF(AND(OR(Dashboard!$B$5="All",D7055=Dashboard!$B$5),OR(Dashboard!$D$5="All",N7055=Dashboard!$D$5),OR(AND(C7055&lt;&gt;"",C7055&gt;=Dashboard!$F$5,C7055&lt;=Dashboard!$H$5),AND(C7055="",Dashboard!$F$5&lt;=1980,Dashboard!$H$5&gt;=2016))),1,0)</f>
        <v>1</v>
      </c>
      <c r="Q7055" s="0" t="n">
        <f aca="false">J7055*P7055+ROW()*0.00000001</f>
        <v>0.23007055</v>
      </c>
    </row>
    <row r="7056" customFormat="false" ht="15" hidden="false" customHeight="false" outlineLevel="0" collapsed="false">
      <c r="A7056" s="0" t="s">
        <v>5249</v>
      </c>
      <c r="B7056" s="0" t="s">
        <v>144</v>
      </c>
      <c r="C7056" s="0" t="n">
        <v>2003</v>
      </c>
      <c r="D7056" s="0" t="s">
        <v>56</v>
      </c>
      <c r="E7056" s="0" t="s">
        <v>91</v>
      </c>
      <c r="F7056" s="0" t="n">
        <v>0.17</v>
      </c>
      <c r="G7056" s="0" t="n">
        <v>0.05</v>
      </c>
      <c r="H7056" s="0" t="n">
        <v>0</v>
      </c>
      <c r="I7056" s="0" t="n">
        <v>0.01</v>
      </c>
      <c r="J7056" s="0" t="n">
        <v>0.23</v>
      </c>
      <c r="K7056" s="0" t="n">
        <v>61</v>
      </c>
      <c r="L7056" s="0" t="n">
        <v>6.5</v>
      </c>
      <c r="M7056" s="0" t="s">
        <v>73</v>
      </c>
      <c r="N7056" s="0" t="s">
        <v>66</v>
      </c>
      <c r="O7056" s="0" t="s">
        <v>67</v>
      </c>
      <c r="P7056" s="0" t="n">
        <f aca="false">IF(AND(OR(Dashboard!$B$5="All",D7056=Dashboard!$B$5),OR(Dashboard!$D$5="All",N7056=Dashboard!$D$5),OR(AND(C7056&lt;&gt;"",C7056&gt;=Dashboard!$F$5,C7056&lt;=Dashboard!$H$5),AND(C7056="",Dashboard!$F$5&lt;=1980,Dashboard!$H$5&gt;=2016))),1,0)</f>
        <v>1</v>
      </c>
      <c r="Q7056" s="0" t="n">
        <f aca="false">J7056*P7056+ROW()*0.00000001</f>
        <v>0.23007056</v>
      </c>
    </row>
    <row r="7057" customFormat="false" ht="15" hidden="false" customHeight="false" outlineLevel="0" collapsed="false">
      <c r="A7057" s="0" t="s">
        <v>1307</v>
      </c>
      <c r="B7057" s="0" t="s">
        <v>76</v>
      </c>
      <c r="C7057" s="0" t="n">
        <v>2007</v>
      </c>
      <c r="D7057" s="0" t="s">
        <v>114</v>
      </c>
      <c r="E7057" s="0" t="s">
        <v>487</v>
      </c>
      <c r="F7057" s="0" t="n">
        <v>0.11</v>
      </c>
      <c r="G7057" s="0" t="n">
        <v>0.09</v>
      </c>
      <c r="H7057" s="0" t="n">
        <v>0</v>
      </c>
      <c r="I7057" s="0" t="n">
        <v>0.03</v>
      </c>
      <c r="J7057" s="0" t="n">
        <v>0.23</v>
      </c>
      <c r="M7057" s="0" t="s">
        <v>36</v>
      </c>
      <c r="N7057" s="0" t="s">
        <v>74</v>
      </c>
      <c r="P7057" s="0" t="n">
        <f aca="false">IF(AND(OR(Dashboard!$B$5="All",D7057=Dashboard!$B$5),OR(Dashboard!$D$5="All",N7057=Dashboard!$D$5),OR(AND(C7057&lt;&gt;"",C7057&gt;=Dashboard!$F$5,C7057&lt;=Dashboard!$H$5),AND(C7057="",Dashboard!$F$5&lt;=1980,Dashboard!$H$5&gt;=2016))),1,0)</f>
        <v>1</v>
      </c>
      <c r="Q7057" s="0" t="n">
        <f aca="false">J7057*P7057+ROW()*0.00000001</f>
        <v>0.23007057</v>
      </c>
    </row>
    <row r="7058" customFormat="false" ht="15" hidden="false" customHeight="false" outlineLevel="0" collapsed="false">
      <c r="A7058" s="0" t="s">
        <v>5250</v>
      </c>
      <c r="B7058" s="0" t="s">
        <v>33</v>
      </c>
      <c r="C7058" s="0" t="n">
        <v>2008</v>
      </c>
      <c r="D7058" s="0" t="s">
        <v>52</v>
      </c>
      <c r="E7058" s="0" t="s">
        <v>481</v>
      </c>
      <c r="F7058" s="0" t="n">
        <v>0.17</v>
      </c>
      <c r="G7058" s="0" t="n">
        <v>0.04</v>
      </c>
      <c r="H7058" s="0" t="n">
        <v>0</v>
      </c>
      <c r="I7058" s="0" t="n">
        <v>0.02</v>
      </c>
      <c r="J7058" s="0" t="n">
        <v>0.23</v>
      </c>
      <c r="N7058" s="0" t="s">
        <v>35</v>
      </c>
      <c r="P7058" s="0" t="n">
        <f aca="false">IF(AND(OR(Dashboard!$B$5="All",D7058=Dashboard!$B$5),OR(Dashboard!$D$5="All",N7058=Dashboard!$D$5),OR(AND(C7058&lt;&gt;"",C7058&gt;=Dashboard!$F$5,C7058&lt;=Dashboard!$H$5),AND(C7058="",Dashboard!$F$5&lt;=1980,Dashboard!$H$5&gt;=2016))),1,0)</f>
        <v>1</v>
      </c>
      <c r="Q7058" s="0" t="n">
        <f aca="false">J7058*P7058+ROW()*0.00000001</f>
        <v>0.23007058</v>
      </c>
    </row>
    <row r="7059" customFormat="false" ht="15" hidden="false" customHeight="false" outlineLevel="0" collapsed="false">
      <c r="A7059" s="0" t="s">
        <v>5251</v>
      </c>
      <c r="B7059" s="0" t="s">
        <v>50</v>
      </c>
      <c r="C7059" s="0" t="n">
        <v>2006</v>
      </c>
      <c r="D7059" s="0" t="s">
        <v>46</v>
      </c>
      <c r="E7059" s="0" t="s">
        <v>220</v>
      </c>
      <c r="F7059" s="0" t="n">
        <v>0.17</v>
      </c>
      <c r="G7059" s="0" t="n">
        <v>0.01</v>
      </c>
      <c r="H7059" s="0" t="n">
        <v>0.04</v>
      </c>
      <c r="I7059" s="0" t="n">
        <v>0.01</v>
      </c>
      <c r="J7059" s="0" t="n">
        <v>0.23</v>
      </c>
      <c r="K7059" s="0" t="n">
        <v>82</v>
      </c>
      <c r="L7059" s="0" t="n">
        <v>7.8</v>
      </c>
      <c r="M7059" s="0" t="s">
        <v>125</v>
      </c>
      <c r="N7059" s="0" t="s">
        <v>35</v>
      </c>
      <c r="O7059" s="0" t="s">
        <v>42</v>
      </c>
      <c r="P7059" s="0" t="n">
        <f aca="false">IF(AND(OR(Dashboard!$B$5="All",D7059=Dashboard!$B$5),OR(Dashboard!$D$5="All",N7059=Dashboard!$D$5),OR(AND(C7059&lt;&gt;"",C7059&gt;=Dashboard!$F$5,C7059&lt;=Dashboard!$H$5),AND(C7059="",Dashboard!$F$5&lt;=1980,Dashboard!$H$5&gt;=2016))),1,0)</f>
        <v>1</v>
      </c>
      <c r="Q7059" s="0" t="n">
        <f aca="false">J7059*P7059+ROW()*0.00000001</f>
        <v>0.23007059</v>
      </c>
    </row>
    <row r="7060" customFormat="false" ht="15" hidden="false" customHeight="false" outlineLevel="0" collapsed="false">
      <c r="A7060" s="0" t="s">
        <v>3690</v>
      </c>
      <c r="B7060" s="0" t="s">
        <v>50</v>
      </c>
      <c r="C7060" s="0" t="n">
        <v>2007</v>
      </c>
      <c r="D7060" s="0" t="s">
        <v>41</v>
      </c>
      <c r="E7060" s="0" t="s">
        <v>91</v>
      </c>
      <c r="F7060" s="0" t="n">
        <v>0.21</v>
      </c>
      <c r="G7060" s="0" t="n">
        <v>0</v>
      </c>
      <c r="H7060" s="0" t="n">
        <v>0</v>
      </c>
      <c r="I7060" s="0" t="n">
        <v>0.02</v>
      </c>
      <c r="J7060" s="0" t="n">
        <v>0.23</v>
      </c>
      <c r="M7060" s="0" t="s">
        <v>36</v>
      </c>
      <c r="N7060" s="0" t="s">
        <v>35</v>
      </c>
      <c r="P7060" s="0" t="n">
        <f aca="false">IF(AND(OR(Dashboard!$B$5="All",D7060=Dashboard!$B$5),OR(Dashboard!$D$5="All",N7060=Dashboard!$D$5),OR(AND(C7060&lt;&gt;"",C7060&gt;=Dashboard!$F$5,C7060&lt;=Dashboard!$H$5),AND(C7060="",Dashboard!$F$5&lt;=1980,Dashboard!$H$5&gt;=2016))),1,0)</f>
        <v>1</v>
      </c>
      <c r="Q7060" s="0" t="n">
        <f aca="false">J7060*P7060+ROW()*0.00000001</f>
        <v>0.2300706</v>
      </c>
    </row>
    <row r="7061" customFormat="false" ht="15" hidden="false" customHeight="false" outlineLevel="0" collapsed="false">
      <c r="A7061" s="0" t="s">
        <v>5252</v>
      </c>
      <c r="B7061" s="0" t="s">
        <v>50</v>
      </c>
      <c r="C7061" s="0" t="n">
        <v>2005</v>
      </c>
      <c r="D7061" s="0" t="s">
        <v>102</v>
      </c>
      <c r="E7061" s="0" t="s">
        <v>1768</v>
      </c>
      <c r="F7061" s="0" t="n">
        <v>0</v>
      </c>
      <c r="G7061" s="0" t="n">
        <v>0</v>
      </c>
      <c r="H7061" s="0" t="n">
        <v>0.23</v>
      </c>
      <c r="I7061" s="0" t="n">
        <v>0</v>
      </c>
      <c r="J7061" s="0" t="n">
        <v>0.23</v>
      </c>
      <c r="N7061" s="0" t="s">
        <v>35</v>
      </c>
      <c r="P7061" s="0" t="n">
        <f aca="false">IF(AND(OR(Dashboard!$B$5="All",D7061=Dashboard!$B$5),OR(Dashboard!$D$5="All",N7061=Dashboard!$D$5),OR(AND(C7061&lt;&gt;"",C7061&gt;=Dashboard!$F$5,C7061&lt;=Dashboard!$H$5),AND(C7061="",Dashboard!$F$5&lt;=1980,Dashboard!$H$5&gt;=2016))),1,0)</f>
        <v>1</v>
      </c>
      <c r="Q7061" s="0" t="n">
        <f aca="false">J7061*P7061+ROW()*0.00000001</f>
        <v>0.23007061</v>
      </c>
    </row>
    <row r="7062" customFormat="false" ht="15" hidden="false" customHeight="false" outlineLevel="0" collapsed="false">
      <c r="A7062" s="0" t="s">
        <v>5253</v>
      </c>
      <c r="B7062" s="0" t="s">
        <v>76</v>
      </c>
      <c r="C7062" s="0" t="n">
        <v>2006</v>
      </c>
      <c r="D7062" s="0" t="s">
        <v>46</v>
      </c>
      <c r="E7062" s="0" t="s">
        <v>157</v>
      </c>
      <c r="F7062" s="0" t="n">
        <v>0.06</v>
      </c>
      <c r="G7062" s="0" t="n">
        <v>0.05</v>
      </c>
      <c r="H7062" s="0" t="n">
        <v>0.1</v>
      </c>
      <c r="I7062" s="0" t="n">
        <v>0.02</v>
      </c>
      <c r="J7062" s="0" t="n">
        <v>0.23</v>
      </c>
      <c r="K7062" s="0" t="n">
        <v>87</v>
      </c>
      <c r="L7062" s="0" t="n">
        <v>7.1</v>
      </c>
      <c r="M7062" s="0" t="s">
        <v>103</v>
      </c>
      <c r="N7062" s="0" t="s">
        <v>74</v>
      </c>
      <c r="O7062" s="0" t="s">
        <v>42</v>
      </c>
      <c r="P7062" s="0" t="n">
        <f aca="false">IF(AND(OR(Dashboard!$B$5="All",D7062=Dashboard!$B$5),OR(Dashboard!$D$5="All",N7062=Dashboard!$D$5),OR(AND(C7062&lt;&gt;"",C7062&gt;=Dashboard!$F$5,C7062&lt;=Dashboard!$H$5),AND(C7062="",Dashboard!$F$5&lt;=1980,Dashboard!$H$5&gt;=2016))),1,0)</f>
        <v>1</v>
      </c>
      <c r="Q7062" s="0" t="n">
        <f aca="false">J7062*P7062+ROW()*0.00000001</f>
        <v>0.23007062</v>
      </c>
    </row>
    <row r="7063" customFormat="false" ht="15" hidden="false" customHeight="false" outlineLevel="0" collapsed="false">
      <c r="A7063" s="0" t="s">
        <v>3644</v>
      </c>
      <c r="B7063" s="0" t="s">
        <v>97</v>
      </c>
      <c r="C7063" s="0" t="n">
        <v>2011</v>
      </c>
      <c r="D7063" s="0" t="s">
        <v>102</v>
      </c>
      <c r="E7063" s="0" t="s">
        <v>418</v>
      </c>
      <c r="F7063" s="0" t="n">
        <v>0.15</v>
      </c>
      <c r="G7063" s="0" t="n">
        <v>0.06</v>
      </c>
      <c r="H7063" s="0" t="n">
        <v>0</v>
      </c>
      <c r="I7063" s="0" t="n">
        <v>0.02</v>
      </c>
      <c r="J7063" s="0" t="n">
        <v>0.23</v>
      </c>
      <c r="K7063" s="0" t="n">
        <v>71</v>
      </c>
      <c r="L7063" s="0" t="n">
        <v>7.4</v>
      </c>
      <c r="M7063" s="0" t="s">
        <v>103</v>
      </c>
      <c r="N7063" s="0" t="s">
        <v>35</v>
      </c>
      <c r="O7063" s="0" t="s">
        <v>37</v>
      </c>
      <c r="P7063" s="0" t="n">
        <f aca="false">IF(AND(OR(Dashboard!$B$5="All",D7063=Dashboard!$B$5),OR(Dashboard!$D$5="All",N7063=Dashboard!$D$5),OR(AND(C7063&lt;&gt;"",C7063&gt;=Dashboard!$F$5,C7063&lt;=Dashboard!$H$5),AND(C7063="",Dashboard!$F$5&lt;=1980,Dashboard!$H$5&gt;=2016))),1,0)</f>
        <v>1</v>
      </c>
      <c r="Q7063" s="0" t="n">
        <f aca="false">J7063*P7063+ROW()*0.00000001</f>
        <v>0.23007063</v>
      </c>
    </row>
    <row r="7064" customFormat="false" ht="15" hidden="false" customHeight="false" outlineLevel="0" collapsed="false">
      <c r="A7064" s="0" t="s">
        <v>5254</v>
      </c>
      <c r="B7064" s="0" t="s">
        <v>117</v>
      </c>
      <c r="C7064" s="0" t="n">
        <v>1997</v>
      </c>
      <c r="D7064" s="0" t="s">
        <v>46</v>
      </c>
      <c r="E7064" s="0" t="s">
        <v>1530</v>
      </c>
      <c r="F7064" s="0" t="n">
        <v>0.13</v>
      </c>
      <c r="G7064" s="0" t="n">
        <v>0.09</v>
      </c>
      <c r="H7064" s="0" t="n">
        <v>0</v>
      </c>
      <c r="I7064" s="0" t="n">
        <v>0.01</v>
      </c>
      <c r="J7064" s="0" t="n">
        <v>0.23</v>
      </c>
      <c r="K7064" s="0" t="n">
        <v>86</v>
      </c>
      <c r="L7064" s="0" t="n">
        <v>9</v>
      </c>
      <c r="M7064" s="0" t="s">
        <v>103</v>
      </c>
      <c r="N7064" s="0" t="s">
        <v>74</v>
      </c>
      <c r="O7064" s="0" t="s">
        <v>42</v>
      </c>
      <c r="P7064" s="0" t="n">
        <f aca="false">IF(AND(OR(Dashboard!$B$5="All",D7064=Dashboard!$B$5),OR(Dashboard!$D$5="All",N7064=Dashboard!$D$5),OR(AND(C7064&lt;&gt;"",C7064&gt;=Dashboard!$F$5,C7064&lt;=Dashboard!$H$5),AND(C7064="",Dashboard!$F$5&lt;=1980,Dashboard!$H$5&gt;=2016))),1,0)</f>
        <v>1</v>
      </c>
      <c r="Q7064" s="0" t="n">
        <f aca="false">J7064*P7064+ROW()*0.00000001</f>
        <v>0.23007064</v>
      </c>
    </row>
    <row r="7065" customFormat="false" ht="15" hidden="false" customHeight="false" outlineLevel="0" collapsed="false">
      <c r="A7065" s="0" t="s">
        <v>5255</v>
      </c>
      <c r="B7065" s="0" t="s">
        <v>70</v>
      </c>
      <c r="C7065" s="0" t="n">
        <v>2010</v>
      </c>
      <c r="D7065" s="0" t="s">
        <v>34</v>
      </c>
      <c r="E7065" s="0" t="s">
        <v>220</v>
      </c>
      <c r="F7065" s="0" t="n">
        <v>0</v>
      </c>
      <c r="G7065" s="0" t="n">
        <v>0</v>
      </c>
      <c r="H7065" s="0" t="n">
        <v>0.23</v>
      </c>
      <c r="I7065" s="0" t="n">
        <v>0</v>
      </c>
      <c r="J7065" s="0" t="n">
        <v>0.23</v>
      </c>
      <c r="N7065" s="0" t="s">
        <v>74</v>
      </c>
      <c r="P7065" s="0" t="n">
        <f aca="false">IF(AND(OR(Dashboard!$B$5="All",D7065=Dashboard!$B$5),OR(Dashboard!$D$5="All",N7065=Dashboard!$D$5),OR(AND(C7065&lt;&gt;"",C7065&gt;=Dashboard!$F$5,C7065&lt;=Dashboard!$H$5),AND(C7065="",Dashboard!$F$5&lt;=1980,Dashboard!$H$5&gt;=2016))),1,0)</f>
        <v>1</v>
      </c>
      <c r="Q7065" s="0" t="n">
        <f aca="false">J7065*P7065+ROW()*0.00000001</f>
        <v>0.23007065</v>
      </c>
    </row>
    <row r="7066" customFormat="false" ht="15" hidden="false" customHeight="false" outlineLevel="0" collapsed="false">
      <c r="A7066" s="0" t="s">
        <v>1692</v>
      </c>
      <c r="B7066" s="0" t="s">
        <v>33</v>
      </c>
      <c r="C7066" s="0" t="n">
        <v>2007</v>
      </c>
      <c r="D7066" s="0" t="s">
        <v>102</v>
      </c>
      <c r="E7066" s="0" t="s">
        <v>649</v>
      </c>
      <c r="F7066" s="0" t="n">
        <v>0.19</v>
      </c>
      <c r="G7066" s="0" t="n">
        <v>0.02</v>
      </c>
      <c r="H7066" s="0" t="n">
        <v>0</v>
      </c>
      <c r="I7066" s="0" t="n">
        <v>0.02</v>
      </c>
      <c r="J7066" s="0" t="n">
        <v>0.23</v>
      </c>
      <c r="K7066" s="0" t="n">
        <v>71</v>
      </c>
      <c r="L7066" s="0" t="n">
        <v>8.4</v>
      </c>
      <c r="M7066" s="0" t="s">
        <v>73</v>
      </c>
      <c r="N7066" s="0" t="s">
        <v>35</v>
      </c>
      <c r="O7066" s="0" t="s">
        <v>37</v>
      </c>
      <c r="P7066" s="0" t="n">
        <f aca="false">IF(AND(OR(Dashboard!$B$5="All",D7066=Dashboard!$B$5),OR(Dashboard!$D$5="All",N7066=Dashboard!$D$5),OR(AND(C7066&lt;&gt;"",C7066&gt;=Dashboard!$F$5,C7066&lt;=Dashboard!$H$5),AND(C7066="",Dashboard!$F$5&lt;=1980,Dashboard!$H$5&gt;=2016))),1,0)</f>
        <v>1</v>
      </c>
      <c r="Q7066" s="0" t="n">
        <f aca="false">J7066*P7066+ROW()*0.00000001</f>
        <v>0.23007066</v>
      </c>
    </row>
    <row r="7067" customFormat="false" ht="15" hidden="false" customHeight="false" outlineLevel="0" collapsed="false">
      <c r="A7067" s="0" t="s">
        <v>548</v>
      </c>
      <c r="B7067" s="0" t="s">
        <v>184</v>
      </c>
      <c r="C7067" s="0" t="n">
        <v>2012</v>
      </c>
      <c r="D7067" s="0" t="s">
        <v>34</v>
      </c>
      <c r="E7067" s="0" t="s">
        <v>142</v>
      </c>
      <c r="F7067" s="0" t="n">
        <v>0.21</v>
      </c>
      <c r="G7067" s="0" t="n">
        <v>0</v>
      </c>
      <c r="H7067" s="0" t="n">
        <v>0</v>
      </c>
      <c r="I7067" s="0" t="n">
        <v>0.02</v>
      </c>
      <c r="J7067" s="0" t="n">
        <v>0.23</v>
      </c>
      <c r="K7067" s="0" t="n">
        <v>75</v>
      </c>
      <c r="L7067" s="0" t="n">
        <v>6.7</v>
      </c>
      <c r="M7067" s="0" t="s">
        <v>36</v>
      </c>
      <c r="N7067" s="0" t="s">
        <v>35</v>
      </c>
      <c r="O7067" s="0" t="s">
        <v>37</v>
      </c>
      <c r="P7067" s="0" t="n">
        <f aca="false">IF(AND(OR(Dashboard!$B$5="All",D7067=Dashboard!$B$5),OR(Dashboard!$D$5="All",N7067=Dashboard!$D$5),OR(AND(C7067&lt;&gt;"",C7067&gt;=Dashboard!$F$5,C7067&lt;=Dashboard!$H$5),AND(C7067="",Dashboard!$F$5&lt;=1980,Dashboard!$H$5&gt;=2016))),1,0)</f>
        <v>1</v>
      </c>
      <c r="Q7067" s="0" t="n">
        <f aca="false">J7067*P7067+ROW()*0.00000001</f>
        <v>0.23007067</v>
      </c>
    </row>
    <row r="7068" customFormat="false" ht="15" hidden="false" customHeight="false" outlineLevel="0" collapsed="false">
      <c r="A7068" s="0" t="s">
        <v>4201</v>
      </c>
      <c r="B7068" s="0" t="s">
        <v>76</v>
      </c>
      <c r="C7068" s="0" t="n">
        <v>2008</v>
      </c>
      <c r="D7068" s="0" t="s">
        <v>71</v>
      </c>
      <c r="E7068" s="0" t="s">
        <v>418</v>
      </c>
      <c r="F7068" s="0" t="n">
        <v>0.11</v>
      </c>
      <c r="G7068" s="0" t="n">
        <v>0.09</v>
      </c>
      <c r="H7068" s="0" t="n">
        <v>0</v>
      </c>
      <c r="I7068" s="0" t="n">
        <v>0.03</v>
      </c>
      <c r="J7068" s="0" t="n">
        <v>0.23</v>
      </c>
      <c r="L7068" s="0" t="n">
        <v>8.4</v>
      </c>
      <c r="M7068" s="0" t="s">
        <v>36</v>
      </c>
      <c r="N7068" s="0" t="s">
        <v>74</v>
      </c>
      <c r="P7068" s="0" t="n">
        <f aca="false">IF(AND(OR(Dashboard!$B$5="All",D7068=Dashboard!$B$5),OR(Dashboard!$D$5="All",N7068=Dashboard!$D$5),OR(AND(C7068&lt;&gt;"",C7068&gt;=Dashboard!$F$5,C7068&lt;=Dashboard!$H$5),AND(C7068="",Dashboard!$F$5&lt;=1980,Dashboard!$H$5&gt;=2016))),1,0)</f>
        <v>1</v>
      </c>
      <c r="Q7068" s="0" t="n">
        <f aca="false">J7068*P7068+ROW()*0.00000001</f>
        <v>0.23007068</v>
      </c>
    </row>
    <row r="7069" customFormat="false" ht="15" hidden="false" customHeight="false" outlineLevel="0" collapsed="false">
      <c r="A7069" s="0" t="s">
        <v>5256</v>
      </c>
      <c r="B7069" s="0" t="s">
        <v>78</v>
      </c>
      <c r="C7069" s="0" t="n">
        <v>1991</v>
      </c>
      <c r="D7069" s="0" t="s">
        <v>56</v>
      </c>
      <c r="E7069" s="0" t="s">
        <v>35</v>
      </c>
      <c r="F7069" s="0" t="n">
        <v>0</v>
      </c>
      <c r="G7069" s="0" t="n">
        <v>0</v>
      </c>
      <c r="H7069" s="0" t="n">
        <v>0.23</v>
      </c>
      <c r="I7069" s="0" t="n">
        <v>0</v>
      </c>
      <c r="J7069" s="0" t="n">
        <v>0.23</v>
      </c>
      <c r="N7069" s="0" t="s">
        <v>35</v>
      </c>
      <c r="P7069" s="0" t="n">
        <f aca="false">IF(AND(OR(Dashboard!$B$5="All",D7069=Dashboard!$B$5),OR(Dashboard!$D$5="All",N7069=Dashboard!$D$5),OR(AND(C7069&lt;&gt;"",C7069&gt;=Dashboard!$F$5,C7069&lt;=Dashboard!$H$5),AND(C7069="",Dashboard!$F$5&lt;=1980,Dashboard!$H$5&gt;=2016))),1,0)</f>
        <v>1</v>
      </c>
      <c r="Q7069" s="0" t="n">
        <f aca="false">J7069*P7069+ROW()*0.00000001</f>
        <v>0.23007069</v>
      </c>
    </row>
    <row r="7070" customFormat="false" ht="15" hidden="false" customHeight="false" outlineLevel="0" collapsed="false">
      <c r="A7070" s="0" t="s">
        <v>5257</v>
      </c>
      <c r="B7070" s="0" t="s">
        <v>117</v>
      </c>
      <c r="C7070" s="0" t="n">
        <v>1998</v>
      </c>
      <c r="D7070" s="0" t="s">
        <v>71</v>
      </c>
      <c r="E7070" s="0" t="s">
        <v>214</v>
      </c>
      <c r="F7070" s="0" t="n">
        <v>0.13</v>
      </c>
      <c r="G7070" s="0" t="n">
        <v>0.09</v>
      </c>
      <c r="H7070" s="0" t="n">
        <v>0</v>
      </c>
      <c r="I7070" s="0" t="n">
        <v>0.01</v>
      </c>
      <c r="J7070" s="0" t="n">
        <v>0.23</v>
      </c>
      <c r="N7070" s="0" t="s">
        <v>74</v>
      </c>
      <c r="P7070" s="0" t="n">
        <f aca="false">IF(AND(OR(Dashboard!$B$5="All",D7070=Dashboard!$B$5),OR(Dashboard!$D$5="All",N7070=Dashboard!$D$5),OR(AND(C7070&lt;&gt;"",C7070&gt;=Dashboard!$F$5,C7070&lt;=Dashboard!$H$5),AND(C7070="",Dashboard!$F$5&lt;=1980,Dashboard!$H$5&gt;=2016))),1,0)</f>
        <v>1</v>
      </c>
      <c r="Q7070" s="0" t="n">
        <f aca="false">J7070*P7070+ROW()*0.00000001</f>
        <v>0.2300707</v>
      </c>
    </row>
    <row r="7071" customFormat="false" ht="15" hidden="false" customHeight="false" outlineLevel="0" collapsed="false">
      <c r="A7071" s="0" t="s">
        <v>2903</v>
      </c>
      <c r="B7071" s="0" t="s">
        <v>117</v>
      </c>
      <c r="C7071" s="0" t="n">
        <v>1999</v>
      </c>
      <c r="D7071" s="0" t="s">
        <v>246</v>
      </c>
      <c r="E7071" s="0" t="s">
        <v>996</v>
      </c>
      <c r="F7071" s="0" t="n">
        <v>0</v>
      </c>
      <c r="G7071" s="0" t="n">
        <v>0</v>
      </c>
      <c r="H7071" s="0" t="n">
        <v>0.21</v>
      </c>
      <c r="I7071" s="0" t="n">
        <v>0.01</v>
      </c>
      <c r="J7071" s="0" t="n">
        <v>0.23</v>
      </c>
      <c r="N7071" s="0" t="s">
        <v>74</v>
      </c>
      <c r="P7071" s="0" t="n">
        <f aca="false">IF(AND(OR(Dashboard!$B$5="All",D7071=Dashboard!$B$5),OR(Dashboard!$D$5="All",N7071=Dashboard!$D$5),OR(AND(C7071&lt;&gt;"",C7071&gt;=Dashboard!$F$5,C7071&lt;=Dashboard!$H$5),AND(C7071="",Dashboard!$F$5&lt;=1980,Dashboard!$H$5&gt;=2016))),1,0)</f>
        <v>1</v>
      </c>
      <c r="Q7071" s="0" t="n">
        <f aca="false">J7071*P7071+ROW()*0.00000001</f>
        <v>0.23007071</v>
      </c>
    </row>
    <row r="7072" customFormat="false" ht="15" hidden="false" customHeight="false" outlineLevel="0" collapsed="false">
      <c r="A7072" s="0" t="s">
        <v>5258</v>
      </c>
      <c r="B7072" s="0" t="s">
        <v>94</v>
      </c>
      <c r="C7072" s="0" t="n">
        <v>2015</v>
      </c>
      <c r="D7072" s="0" t="s">
        <v>71</v>
      </c>
      <c r="E7072" s="0" t="s">
        <v>91</v>
      </c>
      <c r="F7072" s="0" t="n">
        <v>0.1</v>
      </c>
      <c r="G7072" s="0" t="n">
        <v>0.09</v>
      </c>
      <c r="H7072" s="0" t="n">
        <v>0</v>
      </c>
      <c r="I7072" s="0" t="n">
        <v>0.04</v>
      </c>
      <c r="J7072" s="0" t="n">
        <v>0.23</v>
      </c>
      <c r="K7072" s="0" t="n">
        <v>77</v>
      </c>
      <c r="L7072" s="0" t="n">
        <v>7.5</v>
      </c>
      <c r="M7072" s="0" t="s">
        <v>103</v>
      </c>
      <c r="N7072" s="0" t="s">
        <v>74</v>
      </c>
      <c r="O7072" s="0" t="s">
        <v>37</v>
      </c>
      <c r="P7072" s="0" t="n">
        <f aca="false">IF(AND(OR(Dashboard!$B$5="All",D7072=Dashboard!$B$5),OR(Dashboard!$D$5="All",N7072=Dashboard!$D$5),OR(AND(C7072&lt;&gt;"",C7072&gt;=Dashboard!$F$5,C7072&lt;=Dashboard!$H$5),AND(C7072="",Dashboard!$F$5&lt;=1980,Dashboard!$H$5&gt;=2016))),1,0)</f>
        <v>1</v>
      </c>
      <c r="Q7072" s="0" t="n">
        <f aca="false">J7072*P7072+ROW()*0.00000001</f>
        <v>0.23007072</v>
      </c>
    </row>
    <row r="7073" customFormat="false" ht="15" hidden="false" customHeight="false" outlineLevel="0" collapsed="false">
      <c r="A7073" s="0" t="s">
        <v>1438</v>
      </c>
      <c r="B7073" s="0" t="s">
        <v>97</v>
      </c>
      <c r="C7073" s="0" t="n">
        <v>2011</v>
      </c>
      <c r="D7073" s="0" t="s">
        <v>41</v>
      </c>
      <c r="E7073" s="0" t="s">
        <v>487</v>
      </c>
      <c r="F7073" s="0" t="n">
        <v>0.21</v>
      </c>
      <c r="G7073" s="0" t="n">
        <v>0</v>
      </c>
      <c r="H7073" s="0" t="n">
        <v>0</v>
      </c>
      <c r="I7073" s="0" t="n">
        <v>0.02</v>
      </c>
      <c r="J7073" s="0" t="n">
        <v>0.23</v>
      </c>
      <c r="N7073" s="0" t="s">
        <v>35</v>
      </c>
      <c r="P7073" s="0" t="n">
        <f aca="false">IF(AND(OR(Dashboard!$B$5="All",D7073=Dashboard!$B$5),OR(Dashboard!$D$5="All",N7073=Dashboard!$D$5),OR(AND(C7073&lt;&gt;"",C7073&gt;=Dashboard!$F$5,C7073&lt;=Dashboard!$H$5),AND(C7073="",Dashboard!$F$5&lt;=1980,Dashboard!$H$5&gt;=2016))),1,0)</f>
        <v>1</v>
      </c>
      <c r="Q7073" s="0" t="n">
        <f aca="false">J7073*P7073+ROW()*0.00000001</f>
        <v>0.23007073</v>
      </c>
    </row>
    <row r="7074" customFormat="false" ht="15" hidden="false" customHeight="false" outlineLevel="0" collapsed="false">
      <c r="A7074" s="0" t="s">
        <v>2396</v>
      </c>
      <c r="B7074" s="0" t="s">
        <v>70</v>
      </c>
      <c r="C7074" s="0" t="n">
        <v>2009</v>
      </c>
      <c r="D7074" s="0" t="s">
        <v>114</v>
      </c>
      <c r="E7074" s="0" t="s">
        <v>487</v>
      </c>
      <c r="F7074" s="0" t="n">
        <v>0.14</v>
      </c>
      <c r="G7074" s="0" t="n">
        <v>0.06</v>
      </c>
      <c r="H7074" s="0" t="n">
        <v>0</v>
      </c>
      <c r="I7074" s="0" t="n">
        <v>0.03</v>
      </c>
      <c r="J7074" s="0" t="n">
        <v>0.23</v>
      </c>
      <c r="L7074" s="0" t="n">
        <v>3.4</v>
      </c>
      <c r="M7074" s="0" t="s">
        <v>36</v>
      </c>
      <c r="N7074" s="0" t="s">
        <v>74</v>
      </c>
      <c r="P7074" s="0" t="n">
        <f aca="false">IF(AND(OR(Dashboard!$B$5="All",D7074=Dashboard!$B$5),OR(Dashboard!$D$5="All",N7074=Dashboard!$D$5),OR(AND(C7074&lt;&gt;"",C7074&gt;=Dashboard!$F$5,C7074&lt;=Dashboard!$H$5),AND(C7074="",Dashboard!$F$5&lt;=1980,Dashboard!$H$5&gt;=2016))),1,0)</f>
        <v>1</v>
      </c>
      <c r="Q7074" s="0" t="n">
        <f aca="false">J7074*P7074+ROW()*0.00000001</f>
        <v>0.23007074</v>
      </c>
    </row>
    <row r="7075" customFormat="false" ht="15" hidden="false" customHeight="false" outlineLevel="0" collapsed="false">
      <c r="A7075" s="0" t="s">
        <v>5259</v>
      </c>
      <c r="B7075" s="0" t="s">
        <v>76</v>
      </c>
      <c r="C7075" s="0" t="n">
        <v>2003</v>
      </c>
      <c r="D7075" s="0" t="s">
        <v>56</v>
      </c>
      <c r="E7075" s="0" t="s">
        <v>1524</v>
      </c>
      <c r="F7075" s="0" t="n">
        <v>0.11</v>
      </c>
      <c r="G7075" s="0" t="n">
        <v>0.09</v>
      </c>
      <c r="H7075" s="0" t="n">
        <v>0</v>
      </c>
      <c r="I7075" s="0" t="n">
        <v>0.03</v>
      </c>
      <c r="J7075" s="0" t="n">
        <v>0.23</v>
      </c>
      <c r="K7075" s="0" t="n">
        <v>58</v>
      </c>
      <c r="L7075" s="0" t="n">
        <v>6.2</v>
      </c>
      <c r="M7075" s="0" t="s">
        <v>103</v>
      </c>
      <c r="N7075" s="0" t="s">
        <v>74</v>
      </c>
      <c r="O7075" s="0" t="s">
        <v>53</v>
      </c>
      <c r="P7075" s="0" t="n">
        <f aca="false">IF(AND(OR(Dashboard!$B$5="All",D7075=Dashboard!$B$5),OR(Dashboard!$D$5="All",N7075=Dashboard!$D$5),OR(AND(C7075&lt;&gt;"",C7075&gt;=Dashboard!$F$5,C7075&lt;=Dashboard!$H$5),AND(C7075="",Dashboard!$F$5&lt;=1980,Dashboard!$H$5&gt;=2016))),1,0)</f>
        <v>1</v>
      </c>
      <c r="Q7075" s="0" t="n">
        <f aca="false">J7075*P7075+ROW()*0.00000001</f>
        <v>0.23007075</v>
      </c>
    </row>
    <row r="7076" customFormat="false" ht="15" hidden="false" customHeight="false" outlineLevel="0" collapsed="false">
      <c r="A7076" s="0" t="s">
        <v>5260</v>
      </c>
      <c r="B7076" s="0" t="s">
        <v>76</v>
      </c>
      <c r="C7076" s="0" t="n">
        <v>2003</v>
      </c>
      <c r="D7076" s="0" t="s">
        <v>34</v>
      </c>
      <c r="E7076" s="0" t="s">
        <v>649</v>
      </c>
      <c r="F7076" s="0" t="n">
        <v>0.11</v>
      </c>
      <c r="G7076" s="0" t="n">
        <v>0.09</v>
      </c>
      <c r="H7076" s="0" t="n">
        <v>0</v>
      </c>
      <c r="I7076" s="0" t="n">
        <v>0.03</v>
      </c>
      <c r="J7076" s="0" t="n">
        <v>0.23</v>
      </c>
      <c r="K7076" s="0" t="n">
        <v>73</v>
      </c>
      <c r="L7076" s="0" t="n">
        <v>8.5</v>
      </c>
      <c r="M7076" s="0" t="s">
        <v>36</v>
      </c>
      <c r="N7076" s="0" t="s">
        <v>74</v>
      </c>
      <c r="O7076" s="0" t="s">
        <v>37</v>
      </c>
      <c r="P7076" s="0" t="n">
        <f aca="false">IF(AND(OR(Dashboard!$B$5="All",D7076=Dashboard!$B$5),OR(Dashboard!$D$5="All",N7076=Dashboard!$D$5),OR(AND(C7076&lt;&gt;"",C7076&gt;=Dashboard!$F$5,C7076&lt;=Dashboard!$H$5),AND(C7076="",Dashboard!$F$5&lt;=1980,Dashboard!$H$5&gt;=2016))),1,0)</f>
        <v>1</v>
      </c>
      <c r="Q7076" s="0" t="n">
        <f aca="false">J7076*P7076+ROW()*0.00000001</f>
        <v>0.23007076</v>
      </c>
    </row>
    <row r="7077" customFormat="false" ht="15" hidden="false" customHeight="false" outlineLevel="0" collapsed="false">
      <c r="A7077" s="0" t="s">
        <v>1058</v>
      </c>
      <c r="B7077" s="0" t="s">
        <v>186</v>
      </c>
      <c r="C7077" s="0" t="n">
        <v>2002</v>
      </c>
      <c r="D7077" s="0" t="s">
        <v>34</v>
      </c>
      <c r="E7077" s="0" t="s">
        <v>142</v>
      </c>
      <c r="F7077" s="0" t="n">
        <v>0.18</v>
      </c>
      <c r="G7077" s="0" t="n">
        <v>0.05</v>
      </c>
      <c r="H7077" s="0" t="n">
        <v>0</v>
      </c>
      <c r="I7077" s="0" t="n">
        <v>0.01</v>
      </c>
      <c r="J7077" s="0" t="n">
        <v>0.23</v>
      </c>
      <c r="K7077" s="0" t="n">
        <v>90</v>
      </c>
      <c r="L7077" s="0" t="n">
        <v>8</v>
      </c>
      <c r="M7077" s="0" t="s">
        <v>36</v>
      </c>
      <c r="N7077" s="0" t="s">
        <v>35</v>
      </c>
      <c r="O7077" s="0" t="s">
        <v>42</v>
      </c>
      <c r="P7077" s="0" t="n">
        <f aca="false">IF(AND(OR(Dashboard!$B$5="All",D7077=Dashboard!$B$5),OR(Dashboard!$D$5="All",N7077=Dashboard!$D$5),OR(AND(C7077&lt;&gt;"",C7077&gt;=Dashboard!$F$5,C7077&lt;=Dashboard!$H$5),AND(C7077="",Dashboard!$F$5&lt;=1980,Dashboard!$H$5&gt;=2016))),1,0)</f>
        <v>1</v>
      </c>
      <c r="Q7077" s="0" t="n">
        <f aca="false">J7077*P7077+ROW()*0.00000001</f>
        <v>0.23007077</v>
      </c>
    </row>
    <row r="7078" customFormat="false" ht="15" hidden="false" customHeight="false" outlineLevel="0" collapsed="false">
      <c r="A7078" s="0" t="s">
        <v>5261</v>
      </c>
      <c r="B7078" s="0" t="s">
        <v>117</v>
      </c>
      <c r="C7078" s="0" t="n">
        <v>1995</v>
      </c>
      <c r="D7078" s="0" t="s">
        <v>56</v>
      </c>
      <c r="E7078" s="0" t="s">
        <v>1522</v>
      </c>
      <c r="F7078" s="0" t="n">
        <v>0.06</v>
      </c>
      <c r="G7078" s="0" t="n">
        <v>0.04</v>
      </c>
      <c r="H7078" s="0" t="n">
        <v>0.12</v>
      </c>
      <c r="I7078" s="0" t="n">
        <v>0.01</v>
      </c>
      <c r="J7078" s="0" t="n">
        <v>0.23</v>
      </c>
      <c r="N7078" s="0" t="s">
        <v>74</v>
      </c>
      <c r="P7078" s="0" t="n">
        <f aca="false">IF(AND(OR(Dashboard!$B$5="All",D7078=Dashboard!$B$5),OR(Dashboard!$D$5="All",N7078=Dashboard!$D$5),OR(AND(C7078&lt;&gt;"",C7078&gt;=Dashboard!$F$5,C7078&lt;=Dashboard!$H$5),AND(C7078="",Dashboard!$F$5&lt;=1980,Dashboard!$H$5&gt;=2016))),1,0)</f>
        <v>1</v>
      </c>
      <c r="Q7078" s="0" t="n">
        <f aca="false">J7078*P7078+ROW()*0.00000001</f>
        <v>0.23007078</v>
      </c>
    </row>
    <row r="7079" customFormat="false" ht="15" hidden="false" customHeight="false" outlineLevel="0" collapsed="false">
      <c r="A7079" s="0" t="s">
        <v>5262</v>
      </c>
      <c r="B7079" s="0" t="s">
        <v>94</v>
      </c>
      <c r="C7079" s="0" t="n">
        <v>2016</v>
      </c>
      <c r="D7079" s="0" t="s">
        <v>46</v>
      </c>
      <c r="E7079" s="0" t="s">
        <v>328</v>
      </c>
      <c r="F7079" s="0" t="n">
        <v>0</v>
      </c>
      <c r="G7079" s="0" t="n">
        <v>0</v>
      </c>
      <c r="H7079" s="0" t="n">
        <v>0.23</v>
      </c>
      <c r="I7079" s="0" t="n">
        <v>0</v>
      </c>
      <c r="J7079" s="0" t="n">
        <v>0.23</v>
      </c>
      <c r="M7079" s="0" t="s">
        <v>103</v>
      </c>
      <c r="N7079" s="0" t="s">
        <v>74</v>
      </c>
      <c r="P7079" s="0" t="n">
        <f aca="false">IF(AND(OR(Dashboard!$B$5="All",D7079=Dashboard!$B$5),OR(Dashboard!$D$5="All",N7079=Dashboard!$D$5),OR(AND(C7079&lt;&gt;"",C7079&gt;=Dashboard!$F$5,C7079&lt;=Dashboard!$H$5),AND(C7079="",Dashboard!$F$5&lt;=1980,Dashboard!$H$5&gt;=2016))),1,0)</f>
        <v>1</v>
      </c>
      <c r="Q7079" s="0" t="n">
        <f aca="false">J7079*P7079+ROW()*0.00000001</f>
        <v>0.23007079</v>
      </c>
    </row>
    <row r="7080" customFormat="false" ht="15" hidden="false" customHeight="false" outlineLevel="0" collapsed="false">
      <c r="A7080" s="0" t="s">
        <v>5263</v>
      </c>
      <c r="B7080" s="0" t="s">
        <v>50</v>
      </c>
      <c r="C7080" s="0" t="n">
        <v>2008</v>
      </c>
      <c r="D7080" s="0" t="s">
        <v>58</v>
      </c>
      <c r="E7080" s="0" t="s">
        <v>1754</v>
      </c>
      <c r="F7080" s="0" t="n">
        <v>0.21</v>
      </c>
      <c r="G7080" s="0" t="n">
        <v>0</v>
      </c>
      <c r="H7080" s="0" t="n">
        <v>0</v>
      </c>
      <c r="I7080" s="0" t="n">
        <v>0.01</v>
      </c>
      <c r="J7080" s="0" t="n">
        <v>0.23</v>
      </c>
      <c r="M7080" s="0" t="s">
        <v>36</v>
      </c>
      <c r="N7080" s="0" t="s">
        <v>35</v>
      </c>
      <c r="P7080" s="0" t="n">
        <f aca="false">IF(AND(OR(Dashboard!$B$5="All",D7080=Dashboard!$B$5),OR(Dashboard!$D$5="All",N7080=Dashboard!$D$5),OR(AND(C7080&lt;&gt;"",C7080&gt;=Dashboard!$F$5,C7080&lt;=Dashboard!$H$5),AND(C7080="",Dashboard!$F$5&lt;=1980,Dashboard!$H$5&gt;=2016))),1,0)</f>
        <v>1</v>
      </c>
      <c r="Q7080" s="0" t="n">
        <f aca="false">J7080*P7080+ROW()*0.00000001</f>
        <v>0.2300708</v>
      </c>
    </row>
    <row r="7081" customFormat="false" ht="15" hidden="false" customHeight="false" outlineLevel="0" collapsed="false">
      <c r="A7081" s="0" t="s">
        <v>4183</v>
      </c>
      <c r="B7081" s="0" t="s">
        <v>164</v>
      </c>
      <c r="C7081" s="0" t="n">
        <v>2005</v>
      </c>
      <c r="D7081" s="0" t="s">
        <v>52</v>
      </c>
      <c r="E7081" s="0" t="s">
        <v>1707</v>
      </c>
      <c r="F7081" s="0" t="n">
        <v>0.2</v>
      </c>
      <c r="G7081" s="0" t="n">
        <v>0.01</v>
      </c>
      <c r="H7081" s="0" t="n">
        <v>0</v>
      </c>
      <c r="I7081" s="0" t="n">
        <v>0.02</v>
      </c>
      <c r="J7081" s="0" t="n">
        <v>0.23</v>
      </c>
      <c r="K7081" s="0" t="n">
        <v>73</v>
      </c>
      <c r="L7081" s="0" t="n">
        <v>8.1</v>
      </c>
      <c r="M7081" s="0" t="s">
        <v>36</v>
      </c>
      <c r="N7081" s="0" t="s">
        <v>74</v>
      </c>
      <c r="O7081" s="0" t="s">
        <v>37</v>
      </c>
      <c r="P7081" s="0" t="n">
        <f aca="false">IF(AND(OR(Dashboard!$B$5="All",D7081=Dashboard!$B$5),OR(Dashboard!$D$5="All",N7081=Dashboard!$D$5),OR(AND(C7081&lt;&gt;"",C7081&gt;=Dashboard!$F$5,C7081&lt;=Dashboard!$H$5),AND(C7081="",Dashboard!$F$5&lt;=1980,Dashboard!$H$5&gt;=2016))),1,0)</f>
        <v>1</v>
      </c>
      <c r="Q7081" s="0" t="n">
        <f aca="false">J7081*P7081+ROW()*0.00000001</f>
        <v>0.23007081</v>
      </c>
    </row>
    <row r="7082" customFormat="false" ht="15" hidden="false" customHeight="false" outlineLevel="0" collapsed="false">
      <c r="A7082" s="0" t="s">
        <v>5264</v>
      </c>
      <c r="B7082" s="0" t="s">
        <v>117</v>
      </c>
      <c r="C7082" s="0" t="n">
        <v>1997</v>
      </c>
      <c r="D7082" s="0" t="s">
        <v>102</v>
      </c>
      <c r="E7082" s="0" t="s">
        <v>229</v>
      </c>
      <c r="F7082" s="0" t="n">
        <v>0.06</v>
      </c>
      <c r="G7082" s="0" t="n">
        <v>0.04</v>
      </c>
      <c r="H7082" s="0" t="n">
        <v>0.12</v>
      </c>
      <c r="I7082" s="0" t="n">
        <v>0.01</v>
      </c>
      <c r="J7082" s="0" t="n">
        <v>0.23</v>
      </c>
      <c r="N7082" s="0" t="s">
        <v>74</v>
      </c>
      <c r="P7082" s="0" t="n">
        <f aca="false">IF(AND(OR(Dashboard!$B$5="All",D7082=Dashboard!$B$5),OR(Dashboard!$D$5="All",N7082=Dashboard!$D$5),OR(AND(C7082&lt;&gt;"",C7082&gt;=Dashboard!$F$5,C7082&lt;=Dashboard!$H$5),AND(C7082="",Dashboard!$F$5&lt;=1980,Dashboard!$H$5&gt;=2016))),1,0)</f>
        <v>1</v>
      </c>
      <c r="Q7082" s="0" t="n">
        <f aca="false">J7082*P7082+ROW()*0.00000001</f>
        <v>0.23007082</v>
      </c>
    </row>
    <row r="7083" customFormat="false" ht="15" hidden="false" customHeight="false" outlineLevel="0" collapsed="false">
      <c r="A7083" s="0" t="s">
        <v>5265</v>
      </c>
      <c r="B7083" s="0" t="s">
        <v>164</v>
      </c>
      <c r="C7083" s="0" t="n">
        <v>2006</v>
      </c>
      <c r="D7083" s="0" t="s">
        <v>46</v>
      </c>
      <c r="E7083" s="0" t="s">
        <v>782</v>
      </c>
      <c r="F7083" s="0" t="n">
        <v>0.15</v>
      </c>
      <c r="G7083" s="0" t="n">
        <v>0.01</v>
      </c>
      <c r="H7083" s="0" t="n">
        <v>0.04</v>
      </c>
      <c r="I7083" s="0" t="n">
        <v>0.02</v>
      </c>
      <c r="J7083" s="0" t="n">
        <v>0.23</v>
      </c>
      <c r="K7083" s="0" t="n">
        <v>87</v>
      </c>
      <c r="L7083" s="0" t="n">
        <v>8.2</v>
      </c>
      <c r="M7083" s="0" t="s">
        <v>103</v>
      </c>
      <c r="N7083" s="0" t="s">
        <v>74</v>
      </c>
      <c r="O7083" s="0" t="s">
        <v>42</v>
      </c>
      <c r="P7083" s="0" t="n">
        <f aca="false">IF(AND(OR(Dashboard!$B$5="All",D7083=Dashboard!$B$5),OR(Dashboard!$D$5="All",N7083=Dashboard!$D$5),OR(AND(C7083&lt;&gt;"",C7083&gt;=Dashboard!$F$5,C7083&lt;=Dashboard!$H$5),AND(C7083="",Dashboard!$F$5&lt;=1980,Dashboard!$H$5&gt;=2016))),1,0)</f>
        <v>1</v>
      </c>
      <c r="Q7083" s="0" t="n">
        <f aca="false">J7083*P7083+ROW()*0.00000001</f>
        <v>0.23007083</v>
      </c>
    </row>
    <row r="7084" customFormat="false" ht="15" hidden="false" customHeight="false" outlineLevel="0" collapsed="false">
      <c r="A7084" s="0" t="s">
        <v>5266</v>
      </c>
      <c r="B7084" s="0" t="s">
        <v>144</v>
      </c>
      <c r="C7084" s="0" t="n">
        <v>2004</v>
      </c>
      <c r="D7084" s="0" t="s">
        <v>52</v>
      </c>
      <c r="E7084" s="0" t="s">
        <v>1524</v>
      </c>
      <c r="F7084" s="0" t="n">
        <v>0.17</v>
      </c>
      <c r="G7084" s="0" t="n">
        <v>0.05</v>
      </c>
      <c r="H7084" s="0" t="n">
        <v>0</v>
      </c>
      <c r="I7084" s="0" t="n">
        <v>0.01</v>
      </c>
      <c r="J7084" s="0" t="n">
        <v>0.23</v>
      </c>
      <c r="N7084" s="0" t="s">
        <v>66</v>
      </c>
      <c r="P7084" s="0" t="n">
        <f aca="false">IF(AND(OR(Dashboard!$B$5="All",D7084=Dashboard!$B$5),OR(Dashboard!$D$5="All",N7084=Dashboard!$D$5),OR(AND(C7084&lt;&gt;"",C7084&gt;=Dashboard!$F$5,C7084&lt;=Dashboard!$H$5),AND(C7084="",Dashboard!$F$5&lt;=1980,Dashboard!$H$5&gt;=2016))),1,0)</f>
        <v>1</v>
      </c>
      <c r="Q7084" s="0" t="n">
        <f aca="false">J7084*P7084+ROW()*0.00000001</f>
        <v>0.23007084</v>
      </c>
    </row>
    <row r="7085" customFormat="false" ht="15" hidden="false" customHeight="false" outlineLevel="0" collapsed="false">
      <c r="A7085" s="0" t="s">
        <v>5267</v>
      </c>
      <c r="B7085" s="0" t="s">
        <v>851</v>
      </c>
      <c r="C7085" s="0" t="n">
        <v>2014</v>
      </c>
      <c r="D7085" s="0" t="s">
        <v>71</v>
      </c>
      <c r="E7085" s="0" t="s">
        <v>782</v>
      </c>
      <c r="F7085" s="0" t="n">
        <v>0.02</v>
      </c>
      <c r="G7085" s="0" t="n">
        <v>0.02</v>
      </c>
      <c r="H7085" s="0" t="n">
        <v>0.17</v>
      </c>
      <c r="I7085" s="0" t="n">
        <v>0.01</v>
      </c>
      <c r="J7085" s="0" t="n">
        <v>0.23</v>
      </c>
      <c r="K7085" s="0" t="n">
        <v>82</v>
      </c>
      <c r="L7085" s="0" t="n">
        <v>8.6</v>
      </c>
      <c r="M7085" s="0" t="s">
        <v>103</v>
      </c>
      <c r="N7085" s="0" t="s">
        <v>74</v>
      </c>
      <c r="O7085" s="0" t="s">
        <v>42</v>
      </c>
      <c r="P7085" s="0" t="n">
        <f aca="false">IF(AND(OR(Dashboard!$B$5="All",D7085=Dashboard!$B$5),OR(Dashboard!$D$5="All",N7085=Dashboard!$D$5),OR(AND(C7085&lt;&gt;"",C7085&gt;=Dashboard!$F$5,C7085&lt;=Dashboard!$H$5),AND(C7085="",Dashboard!$F$5&lt;=1980,Dashboard!$H$5&gt;=2016))),1,0)</f>
        <v>1</v>
      </c>
      <c r="Q7085" s="0" t="n">
        <f aca="false">J7085*P7085+ROW()*0.00000001</f>
        <v>0.23007085</v>
      </c>
    </row>
    <row r="7086" customFormat="false" ht="15" hidden="false" customHeight="false" outlineLevel="0" collapsed="false">
      <c r="A7086" s="0" t="s">
        <v>1383</v>
      </c>
      <c r="B7086" s="0" t="s">
        <v>172</v>
      </c>
      <c r="C7086" s="0" t="n">
        <v>2015</v>
      </c>
      <c r="D7086" s="0" t="s">
        <v>46</v>
      </c>
      <c r="E7086" s="0" t="s">
        <v>328</v>
      </c>
      <c r="F7086" s="0" t="n">
        <v>0.14</v>
      </c>
      <c r="G7086" s="0" t="n">
        <v>0.07</v>
      </c>
      <c r="H7086" s="0" t="n">
        <v>0</v>
      </c>
      <c r="I7086" s="0" t="n">
        <v>0.02</v>
      </c>
      <c r="J7086" s="0" t="n">
        <v>0.23</v>
      </c>
      <c r="N7086" s="0" t="s">
        <v>66</v>
      </c>
      <c r="P7086" s="0" t="n">
        <f aca="false">IF(AND(OR(Dashboard!$B$5="All",D7086=Dashboard!$B$5),OR(Dashboard!$D$5="All",N7086=Dashboard!$D$5),OR(AND(C7086&lt;&gt;"",C7086&gt;=Dashboard!$F$5,C7086&lt;=Dashboard!$H$5),AND(C7086="",Dashboard!$F$5&lt;=1980,Dashboard!$H$5&gt;=2016))),1,0)</f>
        <v>1</v>
      </c>
      <c r="Q7086" s="0" t="n">
        <f aca="false">J7086*P7086+ROW()*0.00000001</f>
        <v>0.23007086</v>
      </c>
    </row>
    <row r="7087" customFormat="false" ht="15" hidden="false" customHeight="false" outlineLevel="0" collapsed="false">
      <c r="A7087" s="0" t="s">
        <v>5268</v>
      </c>
      <c r="B7087" s="0" t="s">
        <v>33</v>
      </c>
      <c r="C7087" s="0" t="n">
        <v>2010</v>
      </c>
      <c r="D7087" s="0" t="s">
        <v>114</v>
      </c>
      <c r="E7087" s="0" t="s">
        <v>328</v>
      </c>
      <c r="F7087" s="0" t="n">
        <v>0.15</v>
      </c>
      <c r="G7087" s="0" t="n">
        <v>0.06</v>
      </c>
      <c r="H7087" s="0" t="n">
        <v>0</v>
      </c>
      <c r="I7087" s="0" t="n">
        <v>0.02</v>
      </c>
      <c r="J7087" s="0" t="n">
        <v>0.23</v>
      </c>
      <c r="M7087" s="0" t="s">
        <v>36</v>
      </c>
      <c r="N7087" s="0" t="s">
        <v>35</v>
      </c>
      <c r="P7087" s="0" t="n">
        <f aca="false">IF(AND(OR(Dashboard!$B$5="All",D7087=Dashboard!$B$5),OR(Dashboard!$D$5="All",N7087=Dashboard!$D$5),OR(AND(C7087&lt;&gt;"",C7087&gt;=Dashboard!$F$5,C7087&lt;=Dashboard!$H$5),AND(C7087="",Dashboard!$F$5&lt;=1980,Dashboard!$H$5&gt;=2016))),1,0)</f>
        <v>1</v>
      </c>
      <c r="Q7087" s="0" t="n">
        <f aca="false">J7087*P7087+ROW()*0.00000001</f>
        <v>0.23007087</v>
      </c>
    </row>
    <row r="7088" customFormat="false" ht="15" hidden="false" customHeight="false" outlineLevel="0" collapsed="false">
      <c r="A7088" s="0" t="s">
        <v>5269</v>
      </c>
      <c r="B7088" s="0" t="s">
        <v>76</v>
      </c>
      <c r="C7088" s="0" t="n">
        <v>2006</v>
      </c>
      <c r="D7088" s="0" t="s">
        <v>46</v>
      </c>
      <c r="E7088" s="0" t="s">
        <v>328</v>
      </c>
      <c r="F7088" s="0" t="n">
        <v>0.11</v>
      </c>
      <c r="G7088" s="0" t="n">
        <v>0.09</v>
      </c>
      <c r="H7088" s="0" t="n">
        <v>0</v>
      </c>
      <c r="I7088" s="0" t="n">
        <v>0.03</v>
      </c>
      <c r="J7088" s="0" t="n">
        <v>0.23</v>
      </c>
      <c r="N7088" s="0" t="s">
        <v>74</v>
      </c>
      <c r="P7088" s="0" t="n">
        <f aca="false">IF(AND(OR(Dashboard!$B$5="All",D7088=Dashboard!$B$5),OR(Dashboard!$D$5="All",N7088=Dashboard!$D$5),OR(AND(C7088&lt;&gt;"",C7088&gt;=Dashboard!$F$5,C7088&lt;=Dashboard!$H$5),AND(C7088="",Dashboard!$F$5&lt;=1980,Dashboard!$H$5&gt;=2016))),1,0)</f>
        <v>1</v>
      </c>
      <c r="Q7088" s="0" t="n">
        <f aca="false">J7088*P7088+ROW()*0.00000001</f>
        <v>0.23007088</v>
      </c>
    </row>
    <row r="7089" customFormat="false" ht="15" hidden="false" customHeight="false" outlineLevel="0" collapsed="false">
      <c r="A7089" s="0" t="s">
        <v>3045</v>
      </c>
      <c r="B7089" s="0" t="s">
        <v>164</v>
      </c>
      <c r="C7089" s="0" t="n">
        <v>2005</v>
      </c>
      <c r="D7089" s="0" t="s">
        <v>34</v>
      </c>
      <c r="E7089" s="0" t="s">
        <v>142</v>
      </c>
      <c r="F7089" s="0" t="n">
        <v>0.19</v>
      </c>
      <c r="G7089" s="0" t="n">
        <v>0.02</v>
      </c>
      <c r="H7089" s="0" t="n">
        <v>0</v>
      </c>
      <c r="I7089" s="0" t="n">
        <v>0.02</v>
      </c>
      <c r="J7089" s="0" t="n">
        <v>0.23</v>
      </c>
      <c r="K7089" s="0" t="n">
        <v>79</v>
      </c>
      <c r="L7089" s="0" t="n">
        <v>8.1</v>
      </c>
      <c r="M7089" s="0" t="s">
        <v>36</v>
      </c>
      <c r="N7089" s="0" t="s">
        <v>74</v>
      </c>
      <c r="O7089" s="0" t="s">
        <v>37</v>
      </c>
      <c r="P7089" s="0" t="n">
        <f aca="false">IF(AND(OR(Dashboard!$B$5="All",D7089=Dashboard!$B$5),OR(Dashboard!$D$5="All",N7089=Dashboard!$D$5),OR(AND(C7089&lt;&gt;"",C7089&gt;=Dashboard!$F$5,C7089&lt;=Dashboard!$H$5),AND(C7089="",Dashboard!$F$5&lt;=1980,Dashboard!$H$5&gt;=2016))),1,0)</f>
        <v>1</v>
      </c>
      <c r="Q7089" s="0" t="n">
        <f aca="false">J7089*P7089+ROW()*0.00000001</f>
        <v>0.23007089</v>
      </c>
    </row>
    <row r="7090" customFormat="false" ht="15" hidden="false" customHeight="false" outlineLevel="0" collapsed="false">
      <c r="A7090" s="0" t="s">
        <v>2374</v>
      </c>
      <c r="B7090" s="0" t="s">
        <v>164</v>
      </c>
      <c r="C7090" s="0" t="n">
        <v>2008</v>
      </c>
      <c r="D7090" s="0" t="s">
        <v>34</v>
      </c>
      <c r="E7090" s="0" t="s">
        <v>142</v>
      </c>
      <c r="F7090" s="0" t="n">
        <v>0.21</v>
      </c>
      <c r="G7090" s="0" t="n">
        <v>0</v>
      </c>
      <c r="H7090" s="0" t="n">
        <v>0</v>
      </c>
      <c r="I7090" s="0" t="n">
        <v>0.02</v>
      </c>
      <c r="J7090" s="0" t="n">
        <v>0.23</v>
      </c>
      <c r="M7090" s="0" t="s">
        <v>36</v>
      </c>
      <c r="N7090" s="0" t="s">
        <v>74</v>
      </c>
      <c r="P7090" s="0" t="n">
        <f aca="false">IF(AND(OR(Dashboard!$B$5="All",D7090=Dashboard!$B$5),OR(Dashboard!$D$5="All",N7090=Dashboard!$D$5),OR(AND(C7090&lt;&gt;"",C7090&gt;=Dashboard!$F$5,C7090&lt;=Dashboard!$H$5),AND(C7090="",Dashboard!$F$5&lt;=1980,Dashboard!$H$5&gt;=2016))),1,0)</f>
        <v>1</v>
      </c>
      <c r="Q7090" s="0" t="n">
        <f aca="false">J7090*P7090+ROW()*0.00000001</f>
        <v>0.2300709</v>
      </c>
    </row>
    <row r="7091" customFormat="false" ht="15" hidden="false" customHeight="false" outlineLevel="0" collapsed="false">
      <c r="A7091" s="0" t="s">
        <v>5270</v>
      </c>
      <c r="B7091" s="0" t="s">
        <v>33</v>
      </c>
      <c r="C7091" s="0" t="n">
        <v>2007</v>
      </c>
      <c r="D7091" s="0" t="s">
        <v>34</v>
      </c>
      <c r="E7091" s="0" t="s">
        <v>195</v>
      </c>
      <c r="F7091" s="0" t="n">
        <v>0.21</v>
      </c>
      <c r="G7091" s="0" t="n">
        <v>0</v>
      </c>
      <c r="H7091" s="0" t="n">
        <v>0</v>
      </c>
      <c r="I7091" s="0" t="n">
        <v>0.02</v>
      </c>
      <c r="J7091" s="0" t="n">
        <v>0.23</v>
      </c>
      <c r="N7091" s="0" t="s">
        <v>35</v>
      </c>
      <c r="P7091" s="0" t="n">
        <f aca="false">IF(AND(OR(Dashboard!$B$5="All",D7091=Dashboard!$B$5),OR(Dashboard!$D$5="All",N7091=Dashboard!$D$5),OR(AND(C7091&lt;&gt;"",C7091&gt;=Dashboard!$F$5,C7091&lt;=Dashboard!$H$5),AND(C7091="",Dashboard!$F$5&lt;=1980,Dashboard!$H$5&gt;=2016))),1,0)</f>
        <v>1</v>
      </c>
      <c r="Q7091" s="0" t="n">
        <f aca="false">J7091*P7091+ROW()*0.00000001</f>
        <v>0.23007091</v>
      </c>
    </row>
    <row r="7092" customFormat="false" ht="15" hidden="false" customHeight="false" outlineLevel="0" collapsed="false">
      <c r="A7092" s="0" t="s">
        <v>5271</v>
      </c>
      <c r="B7092" s="0" t="s">
        <v>70</v>
      </c>
      <c r="C7092" s="0" t="n">
        <v>2011</v>
      </c>
      <c r="D7092" s="0" t="s">
        <v>46</v>
      </c>
      <c r="E7092" s="0" t="s">
        <v>4303</v>
      </c>
      <c r="F7092" s="0" t="n">
        <v>0.14</v>
      </c>
      <c r="G7092" s="0" t="n">
        <v>0</v>
      </c>
      <c r="H7092" s="0" t="n">
        <v>0.07</v>
      </c>
      <c r="I7092" s="0" t="n">
        <v>0.02</v>
      </c>
      <c r="J7092" s="0" t="n">
        <v>0.23</v>
      </c>
      <c r="K7092" s="0" t="n">
        <v>55</v>
      </c>
      <c r="L7092" s="0" t="n">
        <v>7.9</v>
      </c>
      <c r="M7092" s="0" t="s">
        <v>125</v>
      </c>
      <c r="N7092" s="0" t="s">
        <v>74</v>
      </c>
      <c r="O7092" s="0" t="s">
        <v>53</v>
      </c>
      <c r="P7092" s="0" t="n">
        <f aca="false">IF(AND(OR(Dashboard!$B$5="All",D7092=Dashboard!$B$5),OR(Dashboard!$D$5="All",N7092=Dashboard!$D$5),OR(AND(C7092&lt;&gt;"",C7092&gt;=Dashboard!$F$5,C7092&lt;=Dashboard!$H$5),AND(C7092="",Dashboard!$F$5&lt;=1980,Dashboard!$H$5&gt;=2016))),1,0)</f>
        <v>1</v>
      </c>
      <c r="Q7092" s="0" t="n">
        <f aca="false">J7092*P7092+ROW()*0.00000001</f>
        <v>0.23007092</v>
      </c>
    </row>
    <row r="7093" customFormat="false" ht="15" hidden="false" customHeight="false" outlineLevel="0" collapsed="false">
      <c r="A7093" s="0" t="s">
        <v>5272</v>
      </c>
      <c r="B7093" s="0" t="s">
        <v>164</v>
      </c>
      <c r="C7093" s="0" t="n">
        <v>2009</v>
      </c>
      <c r="D7093" s="0" t="s">
        <v>46</v>
      </c>
      <c r="E7093" s="0" t="s">
        <v>5273</v>
      </c>
      <c r="F7093" s="0" t="n">
        <v>0.14</v>
      </c>
      <c r="G7093" s="0" t="n">
        <v>0</v>
      </c>
      <c r="H7093" s="0" t="n">
        <v>0.08</v>
      </c>
      <c r="I7093" s="0" t="n">
        <v>0.02</v>
      </c>
      <c r="J7093" s="0" t="n">
        <v>0.23</v>
      </c>
      <c r="K7093" s="0" t="n">
        <v>79</v>
      </c>
      <c r="L7093" s="0" t="n">
        <v>8.5</v>
      </c>
      <c r="M7093" s="0" t="s">
        <v>103</v>
      </c>
      <c r="N7093" s="0" t="s">
        <v>74</v>
      </c>
      <c r="O7093" s="0" t="s">
        <v>37</v>
      </c>
      <c r="P7093" s="0" t="n">
        <f aca="false">IF(AND(OR(Dashboard!$B$5="All",D7093=Dashboard!$B$5),OR(Dashboard!$D$5="All",N7093=Dashboard!$D$5),OR(AND(C7093&lt;&gt;"",C7093&gt;=Dashboard!$F$5,C7093&lt;=Dashboard!$H$5),AND(C7093="",Dashboard!$F$5&lt;=1980,Dashboard!$H$5&gt;=2016))),1,0)</f>
        <v>1</v>
      </c>
      <c r="Q7093" s="0" t="n">
        <f aca="false">J7093*P7093+ROW()*0.00000001</f>
        <v>0.23007093</v>
      </c>
    </row>
    <row r="7094" customFormat="false" ht="15" hidden="false" customHeight="false" outlineLevel="0" collapsed="false">
      <c r="A7094" s="0" t="s">
        <v>5274</v>
      </c>
      <c r="B7094" s="0" t="s">
        <v>76</v>
      </c>
      <c r="C7094" s="0" t="n">
        <v>2003</v>
      </c>
      <c r="D7094" s="0" t="s">
        <v>34</v>
      </c>
      <c r="E7094" s="0" t="s">
        <v>89</v>
      </c>
      <c r="F7094" s="0" t="n">
        <v>0.11</v>
      </c>
      <c r="G7094" s="0" t="n">
        <v>0.09</v>
      </c>
      <c r="H7094" s="0" t="n">
        <v>0</v>
      </c>
      <c r="I7094" s="0" t="n">
        <v>0.03</v>
      </c>
      <c r="J7094" s="0" t="n">
        <v>0.23</v>
      </c>
      <c r="K7094" s="0" t="n">
        <v>61</v>
      </c>
      <c r="M7094" s="0" t="s">
        <v>36</v>
      </c>
      <c r="N7094" s="0" t="s">
        <v>74</v>
      </c>
      <c r="O7094" s="0" t="s">
        <v>67</v>
      </c>
      <c r="P7094" s="0" t="n">
        <f aca="false">IF(AND(OR(Dashboard!$B$5="All",D7094=Dashboard!$B$5),OR(Dashboard!$D$5="All",N7094=Dashboard!$D$5),OR(AND(C7094&lt;&gt;"",C7094&gt;=Dashboard!$F$5,C7094&lt;=Dashboard!$H$5),AND(C7094="",Dashboard!$F$5&lt;=1980,Dashboard!$H$5&gt;=2016))),1,0)</f>
        <v>1</v>
      </c>
      <c r="Q7094" s="0" t="n">
        <f aca="false">J7094*P7094+ROW()*0.00000001</f>
        <v>0.23007094</v>
      </c>
    </row>
    <row r="7095" customFormat="false" ht="15" hidden="false" customHeight="false" outlineLevel="0" collapsed="false">
      <c r="A7095" s="0" t="s">
        <v>1570</v>
      </c>
      <c r="B7095" s="0" t="s">
        <v>851</v>
      </c>
      <c r="C7095" s="0" t="n">
        <v>2012</v>
      </c>
      <c r="D7095" s="0" t="s">
        <v>71</v>
      </c>
      <c r="E7095" s="0" t="s">
        <v>782</v>
      </c>
      <c r="F7095" s="0" t="n">
        <v>0.1</v>
      </c>
      <c r="G7095" s="0" t="n">
        <v>0.05</v>
      </c>
      <c r="H7095" s="0" t="n">
        <v>0.04</v>
      </c>
      <c r="I7095" s="0" t="n">
        <v>0.03</v>
      </c>
      <c r="J7095" s="0" t="n">
        <v>0.23</v>
      </c>
      <c r="N7095" s="0" t="s">
        <v>74</v>
      </c>
      <c r="P7095" s="0" t="n">
        <f aca="false">IF(AND(OR(Dashboard!$B$5="All",D7095=Dashboard!$B$5),OR(Dashboard!$D$5="All",N7095=Dashboard!$D$5),OR(AND(C7095&lt;&gt;"",C7095&gt;=Dashboard!$F$5,C7095&lt;=Dashboard!$H$5),AND(C7095="",Dashboard!$F$5&lt;=1980,Dashboard!$H$5&gt;=2016))),1,0)</f>
        <v>1</v>
      </c>
      <c r="Q7095" s="0" t="n">
        <f aca="false">J7095*P7095+ROW()*0.00000001</f>
        <v>0.23007095</v>
      </c>
    </row>
    <row r="7096" customFormat="false" ht="15" hidden="false" customHeight="false" outlineLevel="0" collapsed="false">
      <c r="A7096" s="0" t="s">
        <v>5275</v>
      </c>
      <c r="B7096" s="0" t="s">
        <v>851</v>
      </c>
      <c r="C7096" s="0" t="n">
        <v>2012</v>
      </c>
      <c r="D7096" s="0" t="s">
        <v>52</v>
      </c>
      <c r="E7096" s="0" t="s">
        <v>124</v>
      </c>
      <c r="F7096" s="0" t="n">
        <v>0.09</v>
      </c>
      <c r="G7096" s="0" t="n">
        <v>0.09</v>
      </c>
      <c r="H7096" s="0" t="n">
        <v>0.01</v>
      </c>
      <c r="I7096" s="0" t="n">
        <v>0.04</v>
      </c>
      <c r="J7096" s="0" t="n">
        <v>0.23</v>
      </c>
      <c r="K7096" s="0" t="n">
        <v>83</v>
      </c>
      <c r="L7096" s="0" t="n">
        <v>7.8</v>
      </c>
      <c r="M7096" s="0" t="s">
        <v>36</v>
      </c>
      <c r="N7096" s="0" t="s">
        <v>74</v>
      </c>
      <c r="O7096" s="0" t="s">
        <v>42</v>
      </c>
      <c r="P7096" s="0" t="n">
        <f aca="false">IF(AND(OR(Dashboard!$B$5="All",D7096=Dashboard!$B$5),OR(Dashboard!$D$5="All",N7096=Dashboard!$D$5),OR(AND(C7096&lt;&gt;"",C7096&gt;=Dashboard!$F$5,C7096&lt;=Dashboard!$H$5),AND(C7096="",Dashboard!$F$5&lt;=1980,Dashboard!$H$5&gt;=2016))),1,0)</f>
        <v>1</v>
      </c>
      <c r="Q7096" s="0" t="n">
        <f aca="false">J7096*P7096+ROW()*0.00000001</f>
        <v>0.23007096</v>
      </c>
    </row>
    <row r="7097" customFormat="false" ht="15" hidden="false" customHeight="false" outlineLevel="0" collapsed="false">
      <c r="A7097" s="0" t="s">
        <v>2477</v>
      </c>
      <c r="B7097" s="0" t="s">
        <v>50</v>
      </c>
      <c r="C7097" s="0" t="n">
        <v>2007</v>
      </c>
      <c r="D7097" s="0" t="s">
        <v>34</v>
      </c>
      <c r="E7097" s="0" t="s">
        <v>91</v>
      </c>
      <c r="F7097" s="0" t="n">
        <v>0.2</v>
      </c>
      <c r="G7097" s="0" t="n">
        <v>0.01</v>
      </c>
      <c r="H7097" s="0" t="n">
        <v>0</v>
      </c>
      <c r="I7097" s="0" t="n">
        <v>0.02</v>
      </c>
      <c r="J7097" s="0" t="n">
        <v>0.23</v>
      </c>
      <c r="K7097" s="0" t="n">
        <v>79</v>
      </c>
      <c r="L7097" s="0" t="n">
        <v>6.7</v>
      </c>
      <c r="M7097" s="0" t="s">
        <v>125</v>
      </c>
      <c r="N7097" s="0" t="s">
        <v>35</v>
      </c>
      <c r="O7097" s="0" t="s">
        <v>37</v>
      </c>
      <c r="P7097" s="0" t="n">
        <f aca="false">IF(AND(OR(Dashboard!$B$5="All",D7097=Dashboard!$B$5),OR(Dashboard!$D$5="All",N7097=Dashboard!$D$5),OR(AND(C7097&lt;&gt;"",C7097&gt;=Dashboard!$F$5,C7097&lt;=Dashboard!$H$5),AND(C7097="",Dashboard!$F$5&lt;=1980,Dashboard!$H$5&gt;=2016))),1,0)</f>
        <v>1</v>
      </c>
      <c r="Q7097" s="0" t="n">
        <f aca="false">J7097*P7097+ROW()*0.00000001</f>
        <v>0.23007097</v>
      </c>
    </row>
    <row r="7098" customFormat="false" ht="15" hidden="false" customHeight="false" outlineLevel="0" collapsed="false">
      <c r="A7098" s="0" t="s">
        <v>5276</v>
      </c>
      <c r="B7098" s="0" t="s">
        <v>76</v>
      </c>
      <c r="C7098" s="0" t="n">
        <v>2004</v>
      </c>
      <c r="D7098" s="0" t="s">
        <v>114</v>
      </c>
      <c r="E7098" s="0" t="s">
        <v>418</v>
      </c>
      <c r="F7098" s="0" t="n">
        <v>0.11</v>
      </c>
      <c r="G7098" s="0" t="n">
        <v>0.09</v>
      </c>
      <c r="H7098" s="0" t="n">
        <v>0</v>
      </c>
      <c r="I7098" s="0" t="n">
        <v>0.03</v>
      </c>
      <c r="J7098" s="0" t="n">
        <v>0.23</v>
      </c>
      <c r="K7098" s="0" t="n">
        <v>39</v>
      </c>
      <c r="L7098" s="0" t="n">
        <v>4.3</v>
      </c>
      <c r="M7098" s="0" t="s">
        <v>36</v>
      </c>
      <c r="N7098" s="0" t="s">
        <v>74</v>
      </c>
      <c r="O7098" s="0" t="s">
        <v>177</v>
      </c>
      <c r="P7098" s="0" t="n">
        <f aca="false">IF(AND(OR(Dashboard!$B$5="All",D7098=Dashboard!$B$5),OR(Dashboard!$D$5="All",N7098=Dashboard!$D$5),OR(AND(C7098&lt;&gt;"",C7098&gt;=Dashboard!$F$5,C7098&lt;=Dashboard!$H$5),AND(C7098="",Dashboard!$F$5&lt;=1980,Dashboard!$H$5&gt;=2016))),1,0)</f>
        <v>1</v>
      </c>
      <c r="Q7098" s="0" t="n">
        <f aca="false">J7098*P7098+ROW()*0.00000001</f>
        <v>0.23007098</v>
      </c>
    </row>
    <row r="7099" customFormat="false" ht="15" hidden="false" customHeight="false" outlineLevel="0" collapsed="false">
      <c r="A7099" s="0" t="s">
        <v>5277</v>
      </c>
      <c r="B7099" s="0" t="s">
        <v>33</v>
      </c>
      <c r="C7099" s="0" t="n">
        <v>2010</v>
      </c>
      <c r="D7099" s="0" t="s">
        <v>34</v>
      </c>
      <c r="E7099" s="0" t="s">
        <v>3209</v>
      </c>
      <c r="F7099" s="0" t="n">
        <v>0.21</v>
      </c>
      <c r="G7099" s="0" t="n">
        <v>0</v>
      </c>
      <c r="H7099" s="0" t="n">
        <v>0</v>
      </c>
      <c r="I7099" s="0" t="n">
        <v>0.01</v>
      </c>
      <c r="J7099" s="0" t="n">
        <v>0.23</v>
      </c>
      <c r="M7099" s="0" t="s">
        <v>103</v>
      </c>
      <c r="N7099" s="0" t="s">
        <v>35</v>
      </c>
      <c r="P7099" s="0" t="n">
        <f aca="false">IF(AND(OR(Dashboard!$B$5="All",D7099=Dashboard!$B$5),OR(Dashboard!$D$5="All",N7099=Dashboard!$D$5),OR(AND(C7099&lt;&gt;"",C7099&gt;=Dashboard!$F$5,C7099&lt;=Dashboard!$H$5),AND(C7099="",Dashboard!$F$5&lt;=1980,Dashboard!$H$5&gt;=2016))),1,0)</f>
        <v>1</v>
      </c>
      <c r="Q7099" s="0" t="n">
        <f aca="false">J7099*P7099+ROW()*0.00000001</f>
        <v>0.23007099</v>
      </c>
    </row>
    <row r="7100" customFormat="false" ht="15" hidden="false" customHeight="false" outlineLevel="0" collapsed="false">
      <c r="A7100" s="0" t="s">
        <v>4789</v>
      </c>
      <c r="B7100" s="0" t="s">
        <v>64</v>
      </c>
      <c r="C7100" s="0" t="n">
        <v>2008</v>
      </c>
      <c r="D7100" s="0" t="s">
        <v>52</v>
      </c>
      <c r="E7100" s="0" t="s">
        <v>481</v>
      </c>
      <c r="F7100" s="0" t="n">
        <v>0.21</v>
      </c>
      <c r="G7100" s="0" t="n">
        <v>0</v>
      </c>
      <c r="H7100" s="0" t="n">
        <v>0</v>
      </c>
      <c r="I7100" s="0" t="n">
        <v>0.02</v>
      </c>
      <c r="J7100" s="0" t="n">
        <v>0.23</v>
      </c>
      <c r="K7100" s="0" t="n">
        <v>63</v>
      </c>
      <c r="L7100" s="0" t="n">
        <v>4.9</v>
      </c>
      <c r="M7100" s="0" t="s">
        <v>103</v>
      </c>
      <c r="N7100" s="0" t="s">
        <v>66</v>
      </c>
      <c r="O7100" s="0" t="s">
        <v>67</v>
      </c>
      <c r="P7100" s="0" t="n">
        <f aca="false">IF(AND(OR(Dashboard!$B$5="All",D7100=Dashboard!$B$5),OR(Dashboard!$D$5="All",N7100=Dashboard!$D$5),OR(AND(C7100&lt;&gt;"",C7100&gt;=Dashboard!$F$5,C7100&lt;=Dashboard!$H$5),AND(C7100="",Dashboard!$F$5&lt;=1980,Dashboard!$H$5&gt;=2016))),1,0)</f>
        <v>1</v>
      </c>
      <c r="Q7100" s="0" t="n">
        <f aca="false">J7100*P7100+ROW()*0.00000001</f>
        <v>0.230071</v>
      </c>
    </row>
    <row r="7101" customFormat="false" ht="15" hidden="false" customHeight="false" outlineLevel="0" collapsed="false">
      <c r="A7101" s="0" t="s">
        <v>5278</v>
      </c>
      <c r="B7101" s="0" t="s">
        <v>76</v>
      </c>
      <c r="C7101" s="0" t="n">
        <v>2007</v>
      </c>
      <c r="D7101" s="0" t="s">
        <v>52</v>
      </c>
      <c r="E7101" s="0" t="s">
        <v>89</v>
      </c>
      <c r="F7101" s="0" t="n">
        <v>0.11</v>
      </c>
      <c r="G7101" s="0" t="n">
        <v>0.09</v>
      </c>
      <c r="H7101" s="0" t="n">
        <v>0</v>
      </c>
      <c r="I7101" s="0" t="n">
        <v>0.03</v>
      </c>
      <c r="J7101" s="0" t="n">
        <v>0.23</v>
      </c>
      <c r="N7101" s="0" t="s">
        <v>74</v>
      </c>
      <c r="P7101" s="0" t="n">
        <f aca="false">IF(AND(OR(Dashboard!$B$5="All",D7101=Dashboard!$B$5),OR(Dashboard!$D$5="All",N7101=Dashboard!$D$5),OR(AND(C7101&lt;&gt;"",C7101&gt;=Dashboard!$F$5,C7101&lt;=Dashboard!$H$5),AND(C7101="",Dashboard!$F$5&lt;=1980,Dashboard!$H$5&gt;=2016))),1,0)</f>
        <v>1</v>
      </c>
      <c r="Q7101" s="0" t="n">
        <f aca="false">J7101*P7101+ROW()*0.00000001</f>
        <v>0.23007101</v>
      </c>
    </row>
    <row r="7102" customFormat="false" ht="15" hidden="false" customHeight="false" outlineLevel="0" collapsed="false">
      <c r="A7102" s="0" t="s">
        <v>5279</v>
      </c>
      <c r="B7102" s="0" t="s">
        <v>164</v>
      </c>
      <c r="C7102" s="0" t="n">
        <v>2008</v>
      </c>
      <c r="D7102" s="0" t="s">
        <v>46</v>
      </c>
      <c r="E7102" s="0" t="s">
        <v>1259</v>
      </c>
      <c r="F7102" s="0" t="n">
        <v>0.09</v>
      </c>
      <c r="G7102" s="0" t="n">
        <v>0</v>
      </c>
      <c r="H7102" s="0" t="n">
        <v>0.12</v>
      </c>
      <c r="I7102" s="0" t="n">
        <v>0.01</v>
      </c>
      <c r="J7102" s="0" t="n">
        <v>0.23</v>
      </c>
      <c r="K7102" s="0" t="n">
        <v>50</v>
      </c>
      <c r="L7102" s="0" t="n">
        <v>5.4</v>
      </c>
      <c r="M7102" s="0" t="s">
        <v>125</v>
      </c>
      <c r="N7102" s="0" t="s">
        <v>74</v>
      </c>
      <c r="O7102" s="0" t="s">
        <v>177</v>
      </c>
      <c r="P7102" s="0" t="n">
        <f aca="false">IF(AND(OR(Dashboard!$B$5="All",D7102=Dashboard!$B$5),OR(Dashboard!$D$5="All",N7102=Dashboard!$D$5),OR(AND(C7102&lt;&gt;"",C7102&gt;=Dashboard!$F$5,C7102&lt;=Dashboard!$H$5),AND(C7102="",Dashboard!$F$5&lt;=1980,Dashboard!$H$5&gt;=2016))),1,0)</f>
        <v>1</v>
      </c>
      <c r="Q7102" s="0" t="n">
        <f aca="false">J7102*P7102+ROW()*0.00000001</f>
        <v>0.23007102</v>
      </c>
    </row>
    <row r="7103" customFormat="false" ht="15" hidden="false" customHeight="false" outlineLevel="0" collapsed="false">
      <c r="A7103" s="0" t="s">
        <v>5280</v>
      </c>
      <c r="B7103" s="0" t="s">
        <v>33</v>
      </c>
      <c r="C7103" s="0" t="n">
        <v>2010</v>
      </c>
      <c r="D7103" s="0" t="s">
        <v>34</v>
      </c>
      <c r="E7103" s="0" t="s">
        <v>1173</v>
      </c>
      <c r="F7103" s="0" t="n">
        <v>0.14</v>
      </c>
      <c r="G7103" s="0" t="n">
        <v>0.07</v>
      </c>
      <c r="H7103" s="0" t="n">
        <v>0</v>
      </c>
      <c r="I7103" s="0" t="n">
        <v>0.02</v>
      </c>
      <c r="J7103" s="0" t="n">
        <v>0.23</v>
      </c>
      <c r="K7103" s="0" t="n">
        <v>41</v>
      </c>
      <c r="M7103" s="0" t="s">
        <v>36</v>
      </c>
      <c r="N7103" s="0" t="s">
        <v>35</v>
      </c>
      <c r="O7103" s="0" t="s">
        <v>177</v>
      </c>
      <c r="P7103" s="0" t="n">
        <f aca="false">IF(AND(OR(Dashboard!$B$5="All",D7103=Dashboard!$B$5),OR(Dashboard!$D$5="All",N7103=Dashboard!$D$5),OR(AND(C7103&lt;&gt;"",C7103&gt;=Dashboard!$F$5,C7103&lt;=Dashboard!$H$5),AND(C7103="",Dashboard!$F$5&lt;=1980,Dashboard!$H$5&gt;=2016))),1,0)</f>
        <v>1</v>
      </c>
      <c r="Q7103" s="0" t="n">
        <f aca="false">J7103*P7103+ROW()*0.00000001</f>
        <v>0.23007103</v>
      </c>
    </row>
    <row r="7104" customFormat="false" ht="15" hidden="false" customHeight="false" outlineLevel="0" collapsed="false">
      <c r="A7104" s="0" t="s">
        <v>5281</v>
      </c>
      <c r="B7104" s="0" t="s">
        <v>45</v>
      </c>
      <c r="C7104" s="0" t="n">
        <v>1996</v>
      </c>
      <c r="D7104" s="0" t="s">
        <v>48</v>
      </c>
      <c r="E7104" s="0" t="s">
        <v>35</v>
      </c>
      <c r="F7104" s="0" t="n">
        <v>0</v>
      </c>
      <c r="G7104" s="0" t="n">
        <v>0</v>
      </c>
      <c r="H7104" s="0" t="n">
        <v>0.23</v>
      </c>
      <c r="I7104" s="0" t="n">
        <v>0</v>
      </c>
      <c r="J7104" s="0" t="n">
        <v>0.23</v>
      </c>
      <c r="N7104" s="0" t="s">
        <v>35</v>
      </c>
      <c r="P7104" s="0" t="n">
        <f aca="false">IF(AND(OR(Dashboard!$B$5="All",D7104=Dashboard!$B$5),OR(Dashboard!$D$5="All",N7104=Dashboard!$D$5),OR(AND(C7104&lt;&gt;"",C7104&gt;=Dashboard!$F$5,C7104&lt;=Dashboard!$H$5),AND(C7104="",Dashboard!$F$5&lt;=1980,Dashboard!$H$5&gt;=2016))),1,0)</f>
        <v>1</v>
      </c>
      <c r="Q7104" s="0" t="n">
        <f aca="false">J7104*P7104+ROW()*0.00000001</f>
        <v>0.23007104</v>
      </c>
    </row>
    <row r="7105" customFormat="false" ht="15" hidden="false" customHeight="false" outlineLevel="0" collapsed="false">
      <c r="A7105" s="0" t="s">
        <v>2917</v>
      </c>
      <c r="B7105" s="0" t="s">
        <v>152</v>
      </c>
      <c r="C7105" s="0" t="n">
        <v>2012</v>
      </c>
      <c r="D7105" s="0" t="s">
        <v>56</v>
      </c>
      <c r="E7105" s="0" t="s">
        <v>72</v>
      </c>
      <c r="F7105" s="0" t="n">
        <v>0.11</v>
      </c>
      <c r="G7105" s="0" t="n">
        <v>0.09</v>
      </c>
      <c r="H7105" s="0" t="n">
        <v>0</v>
      </c>
      <c r="I7105" s="0" t="n">
        <v>0.02</v>
      </c>
      <c r="J7105" s="0" t="n">
        <v>0.23</v>
      </c>
      <c r="K7105" s="0" t="n">
        <v>76</v>
      </c>
      <c r="L7105" s="0" t="n">
        <v>8.2</v>
      </c>
      <c r="M7105" s="0" t="s">
        <v>73</v>
      </c>
      <c r="N7105" s="0" t="s">
        <v>152</v>
      </c>
      <c r="O7105" s="0" t="s">
        <v>37</v>
      </c>
      <c r="P7105" s="0" t="n">
        <f aca="false">IF(AND(OR(Dashboard!$B$5="All",D7105=Dashboard!$B$5),OR(Dashboard!$D$5="All",N7105=Dashboard!$D$5),OR(AND(C7105&lt;&gt;"",C7105&gt;=Dashboard!$F$5,C7105&lt;=Dashboard!$H$5),AND(C7105="",Dashboard!$F$5&lt;=1980,Dashboard!$H$5&gt;=2016))),1,0)</f>
        <v>1</v>
      </c>
      <c r="Q7105" s="0" t="n">
        <f aca="false">J7105*P7105+ROW()*0.00000001</f>
        <v>0.23007105</v>
      </c>
    </row>
    <row r="7106" customFormat="false" ht="15" hidden="false" customHeight="false" outlineLevel="0" collapsed="false">
      <c r="A7106" s="0" t="s">
        <v>5282</v>
      </c>
      <c r="B7106" s="0" t="s">
        <v>70</v>
      </c>
      <c r="C7106" s="0" t="n">
        <v>2011</v>
      </c>
      <c r="D7106" s="0" t="s">
        <v>71</v>
      </c>
      <c r="E7106" s="0" t="s">
        <v>328</v>
      </c>
      <c r="F7106" s="0" t="n">
        <v>0</v>
      </c>
      <c r="G7106" s="0" t="n">
        <v>0.09</v>
      </c>
      <c r="H7106" s="0" t="n">
        <v>0.11</v>
      </c>
      <c r="I7106" s="0" t="n">
        <v>0.02</v>
      </c>
      <c r="J7106" s="0" t="n">
        <v>0.23</v>
      </c>
      <c r="K7106" s="0" t="n">
        <v>62</v>
      </c>
      <c r="L7106" s="0" t="n">
        <v>7.3</v>
      </c>
      <c r="N7106" s="0" t="s">
        <v>74</v>
      </c>
      <c r="O7106" s="0" t="s">
        <v>67</v>
      </c>
      <c r="P7106" s="0" t="n">
        <f aca="false">IF(AND(OR(Dashboard!$B$5="All",D7106=Dashboard!$B$5),OR(Dashboard!$D$5="All",N7106=Dashboard!$D$5),OR(AND(C7106&lt;&gt;"",C7106&gt;=Dashboard!$F$5,C7106&lt;=Dashboard!$H$5),AND(C7106="",Dashboard!$F$5&lt;=1980,Dashboard!$H$5&gt;=2016))),1,0)</f>
        <v>1</v>
      </c>
      <c r="Q7106" s="0" t="n">
        <f aca="false">J7106*P7106+ROW()*0.00000001</f>
        <v>0.23007106</v>
      </c>
    </row>
    <row r="7107" customFormat="false" ht="15" hidden="false" customHeight="false" outlineLevel="0" collapsed="false">
      <c r="A7107" s="0" t="s">
        <v>5283</v>
      </c>
      <c r="B7107" s="0" t="s">
        <v>76</v>
      </c>
      <c r="C7107" s="0" t="n">
        <v>2002</v>
      </c>
      <c r="D7107" s="0" t="s">
        <v>34</v>
      </c>
      <c r="E7107" s="0" t="s">
        <v>89</v>
      </c>
      <c r="F7107" s="0" t="n">
        <v>0.11</v>
      </c>
      <c r="G7107" s="0" t="n">
        <v>0.09</v>
      </c>
      <c r="H7107" s="0" t="n">
        <v>0</v>
      </c>
      <c r="I7107" s="0" t="n">
        <v>0.03</v>
      </c>
      <c r="J7107" s="0" t="n">
        <v>0.23</v>
      </c>
      <c r="K7107" s="0" t="n">
        <v>62</v>
      </c>
      <c r="L7107" s="0" t="n">
        <v>5.9</v>
      </c>
      <c r="M7107" s="0" t="s">
        <v>36</v>
      </c>
      <c r="N7107" s="0" t="s">
        <v>74</v>
      </c>
      <c r="O7107" s="0" t="s">
        <v>67</v>
      </c>
      <c r="P7107" s="0" t="n">
        <f aca="false">IF(AND(OR(Dashboard!$B$5="All",D7107=Dashboard!$B$5),OR(Dashboard!$D$5="All",N7107=Dashboard!$D$5),OR(AND(C7107&lt;&gt;"",C7107&gt;=Dashboard!$F$5,C7107&lt;=Dashboard!$H$5),AND(C7107="",Dashboard!$F$5&lt;=1980,Dashboard!$H$5&gt;=2016))),1,0)</f>
        <v>1</v>
      </c>
      <c r="Q7107" s="0" t="n">
        <f aca="false">J7107*P7107+ROW()*0.00000001</f>
        <v>0.23007107</v>
      </c>
    </row>
    <row r="7108" customFormat="false" ht="15" hidden="false" customHeight="false" outlineLevel="0" collapsed="false">
      <c r="A7108" s="0" t="s">
        <v>5284</v>
      </c>
      <c r="B7108" s="0" t="s">
        <v>117</v>
      </c>
      <c r="C7108" s="0" t="n">
        <v>1998</v>
      </c>
      <c r="D7108" s="0" t="s">
        <v>102</v>
      </c>
      <c r="E7108" s="0" t="s">
        <v>1768</v>
      </c>
      <c r="F7108" s="0" t="n">
        <v>0</v>
      </c>
      <c r="G7108" s="0" t="n">
        <v>0</v>
      </c>
      <c r="H7108" s="0" t="n">
        <v>0.21</v>
      </c>
      <c r="I7108" s="0" t="n">
        <v>0.01</v>
      </c>
      <c r="J7108" s="0" t="n">
        <v>0.23</v>
      </c>
      <c r="N7108" s="0" t="s">
        <v>74</v>
      </c>
      <c r="P7108" s="0" t="n">
        <f aca="false">IF(AND(OR(Dashboard!$B$5="All",D7108=Dashboard!$B$5),OR(Dashboard!$D$5="All",N7108=Dashboard!$D$5),OR(AND(C7108&lt;&gt;"",C7108&gt;=Dashboard!$F$5,C7108&lt;=Dashboard!$H$5),AND(C7108="",Dashboard!$F$5&lt;=1980,Dashboard!$H$5&gt;=2016))),1,0)</f>
        <v>1</v>
      </c>
      <c r="Q7108" s="0" t="n">
        <f aca="false">J7108*P7108+ROW()*0.00000001</f>
        <v>0.23007108</v>
      </c>
    </row>
    <row r="7109" customFormat="false" ht="15" hidden="false" customHeight="false" outlineLevel="0" collapsed="false">
      <c r="A7109" s="0" t="s">
        <v>5285</v>
      </c>
      <c r="B7109" s="0" t="s">
        <v>33</v>
      </c>
      <c r="D7109" s="0" t="s">
        <v>34</v>
      </c>
      <c r="E7109" s="0" t="s">
        <v>418</v>
      </c>
      <c r="F7109" s="0" t="n">
        <v>0.09</v>
      </c>
      <c r="G7109" s="0" t="n">
        <v>0.11</v>
      </c>
      <c r="H7109" s="0" t="n">
        <v>0</v>
      </c>
      <c r="I7109" s="0" t="n">
        <v>0.02</v>
      </c>
      <c r="J7109" s="0" t="n">
        <v>0.23</v>
      </c>
      <c r="M7109" s="0" t="s">
        <v>36</v>
      </c>
      <c r="N7109" s="0" t="s">
        <v>35</v>
      </c>
      <c r="P7109" s="0" t="n">
        <f aca="false">IF(AND(OR(Dashboard!$B$5="All",D7109=Dashboard!$B$5),OR(Dashboard!$D$5="All",N7109=Dashboard!$D$5),OR(AND(C7109&lt;&gt;"",C7109&gt;=Dashboard!$F$5,C7109&lt;=Dashboard!$H$5),AND(C7109="",Dashboard!$F$5&lt;=1980,Dashboard!$H$5&gt;=2016))),1,0)</f>
        <v>1</v>
      </c>
      <c r="Q7109" s="0" t="n">
        <f aca="false">J7109*P7109+ROW()*0.00000001</f>
        <v>0.23007109</v>
      </c>
    </row>
    <row r="7110" customFormat="false" ht="15" hidden="false" customHeight="false" outlineLevel="0" collapsed="false">
      <c r="A7110" s="0" t="s">
        <v>5286</v>
      </c>
      <c r="B7110" s="0" t="s">
        <v>50</v>
      </c>
      <c r="C7110" s="0" t="n">
        <v>2006</v>
      </c>
      <c r="D7110" s="0" t="s">
        <v>46</v>
      </c>
      <c r="E7110" s="0" t="s">
        <v>328</v>
      </c>
      <c r="F7110" s="0" t="n">
        <v>0</v>
      </c>
      <c r="G7110" s="0" t="n">
        <v>0</v>
      </c>
      <c r="H7110" s="0" t="n">
        <v>0.23</v>
      </c>
      <c r="I7110" s="0" t="n">
        <v>0</v>
      </c>
      <c r="J7110" s="0" t="n">
        <v>0.23</v>
      </c>
      <c r="N7110" s="0" t="s">
        <v>35</v>
      </c>
      <c r="P7110" s="0" t="n">
        <f aca="false">IF(AND(OR(Dashboard!$B$5="All",D7110=Dashboard!$B$5),OR(Dashboard!$D$5="All",N7110=Dashboard!$D$5),OR(AND(C7110&lt;&gt;"",C7110&gt;=Dashboard!$F$5,C7110&lt;=Dashboard!$H$5),AND(C7110="",Dashboard!$F$5&lt;=1980,Dashboard!$H$5&gt;=2016))),1,0)</f>
        <v>1</v>
      </c>
      <c r="Q7110" s="0" t="n">
        <f aca="false">J7110*P7110+ROW()*0.00000001</f>
        <v>0.2300711</v>
      </c>
    </row>
    <row r="7111" customFormat="false" ht="15" hidden="false" customHeight="false" outlineLevel="0" collapsed="false">
      <c r="A7111" s="0" t="s">
        <v>5287</v>
      </c>
      <c r="B7111" s="0" t="s">
        <v>76</v>
      </c>
      <c r="C7111" s="0" t="n">
        <v>2002</v>
      </c>
      <c r="D7111" s="0" t="s">
        <v>34</v>
      </c>
      <c r="E7111" s="0" t="s">
        <v>89</v>
      </c>
      <c r="F7111" s="0" t="n">
        <v>0.11</v>
      </c>
      <c r="G7111" s="0" t="n">
        <v>0.09</v>
      </c>
      <c r="H7111" s="0" t="n">
        <v>0</v>
      </c>
      <c r="I7111" s="0" t="n">
        <v>0.03</v>
      </c>
      <c r="J7111" s="0" t="n">
        <v>0.23</v>
      </c>
      <c r="K7111" s="0" t="n">
        <v>55</v>
      </c>
      <c r="M7111" s="0" t="s">
        <v>36</v>
      </c>
      <c r="N7111" s="0" t="s">
        <v>74</v>
      </c>
      <c r="O7111" s="0" t="s">
        <v>53</v>
      </c>
      <c r="P7111" s="0" t="n">
        <f aca="false">IF(AND(OR(Dashboard!$B$5="All",D7111=Dashboard!$B$5),OR(Dashboard!$D$5="All",N7111=Dashboard!$D$5),OR(AND(C7111&lt;&gt;"",C7111&gt;=Dashboard!$F$5,C7111&lt;=Dashboard!$H$5),AND(C7111="",Dashboard!$F$5&lt;=1980,Dashboard!$H$5&gt;=2016))),1,0)</f>
        <v>1</v>
      </c>
      <c r="Q7111" s="0" t="n">
        <f aca="false">J7111*P7111+ROW()*0.00000001</f>
        <v>0.23007111</v>
      </c>
    </row>
    <row r="7112" customFormat="false" ht="15" hidden="false" customHeight="false" outlineLevel="0" collapsed="false">
      <c r="A7112" s="0" t="s">
        <v>5288</v>
      </c>
      <c r="B7112" s="0" t="s">
        <v>117</v>
      </c>
      <c r="C7112" s="0" t="n">
        <v>1997</v>
      </c>
      <c r="D7112" s="0" t="s">
        <v>16</v>
      </c>
      <c r="E7112" s="0" t="s">
        <v>1522</v>
      </c>
      <c r="F7112" s="0" t="n">
        <v>0.13</v>
      </c>
      <c r="G7112" s="0" t="n">
        <v>0.09</v>
      </c>
      <c r="H7112" s="0" t="n">
        <v>0</v>
      </c>
      <c r="I7112" s="0" t="n">
        <v>0.01</v>
      </c>
      <c r="J7112" s="0" t="n">
        <v>0.23</v>
      </c>
      <c r="N7112" s="0" t="s">
        <v>74</v>
      </c>
      <c r="P7112" s="0" t="n">
        <f aca="false">IF(AND(OR(Dashboard!$B$5="All",D7112=Dashboard!$B$5),OR(Dashboard!$D$5="All",N7112=Dashboard!$D$5),OR(AND(C7112&lt;&gt;"",C7112&gt;=Dashboard!$F$5,C7112&lt;=Dashboard!$H$5),AND(C7112="",Dashboard!$F$5&lt;=1980,Dashboard!$H$5&gt;=2016))),1,0)</f>
        <v>1</v>
      </c>
      <c r="Q7112" s="0" t="n">
        <f aca="false">J7112*P7112+ROW()*0.00000001</f>
        <v>0.23007112</v>
      </c>
    </row>
    <row r="7113" customFormat="false" ht="15" hidden="false" customHeight="false" outlineLevel="0" collapsed="false">
      <c r="A7113" s="0" t="s">
        <v>822</v>
      </c>
      <c r="B7113" s="0" t="s">
        <v>50</v>
      </c>
      <c r="C7113" s="0" t="n">
        <v>2008</v>
      </c>
      <c r="D7113" s="0" t="s">
        <v>41</v>
      </c>
      <c r="E7113" s="0" t="s">
        <v>142</v>
      </c>
      <c r="F7113" s="0" t="n">
        <v>0.18</v>
      </c>
      <c r="G7113" s="0" t="n">
        <v>0.03</v>
      </c>
      <c r="H7113" s="0" t="n">
        <v>0</v>
      </c>
      <c r="I7113" s="0" t="n">
        <v>0.02</v>
      </c>
      <c r="J7113" s="0" t="n">
        <v>0.23</v>
      </c>
      <c r="K7113" s="0" t="n">
        <v>59</v>
      </c>
      <c r="L7113" s="0" t="n">
        <v>6.7</v>
      </c>
      <c r="M7113" s="0" t="s">
        <v>125</v>
      </c>
      <c r="N7113" s="0" t="s">
        <v>35</v>
      </c>
      <c r="O7113" s="0" t="s">
        <v>53</v>
      </c>
      <c r="P7113" s="0" t="n">
        <f aca="false">IF(AND(OR(Dashboard!$B$5="All",D7113=Dashboard!$B$5),OR(Dashboard!$D$5="All",N7113=Dashboard!$D$5),OR(AND(C7113&lt;&gt;"",C7113&gt;=Dashboard!$F$5,C7113&lt;=Dashboard!$H$5),AND(C7113="",Dashboard!$F$5&lt;=1980,Dashboard!$H$5&gt;=2016))),1,0)</f>
        <v>1</v>
      </c>
      <c r="Q7113" s="0" t="n">
        <f aca="false">J7113*P7113+ROW()*0.00000001</f>
        <v>0.23007113</v>
      </c>
    </row>
    <row r="7114" customFormat="false" ht="15" hidden="false" customHeight="false" outlineLevel="0" collapsed="false">
      <c r="A7114" s="0" t="s">
        <v>2029</v>
      </c>
      <c r="B7114" s="0" t="s">
        <v>64</v>
      </c>
      <c r="C7114" s="0" t="n">
        <v>2015</v>
      </c>
      <c r="D7114" s="0" t="s">
        <v>52</v>
      </c>
      <c r="E7114" s="0" t="s">
        <v>91</v>
      </c>
      <c r="F7114" s="0" t="n">
        <v>0.13</v>
      </c>
      <c r="G7114" s="0" t="n">
        <v>0.08</v>
      </c>
      <c r="H7114" s="0" t="n">
        <v>0</v>
      </c>
      <c r="I7114" s="0" t="n">
        <v>0.02</v>
      </c>
      <c r="J7114" s="0" t="n">
        <v>0.23</v>
      </c>
      <c r="L7114" s="0" t="n">
        <v>5.5</v>
      </c>
      <c r="M7114" s="0" t="s">
        <v>103</v>
      </c>
      <c r="N7114" s="0" t="s">
        <v>66</v>
      </c>
      <c r="P7114" s="0" t="n">
        <f aca="false">IF(AND(OR(Dashboard!$B$5="All",D7114=Dashboard!$B$5),OR(Dashboard!$D$5="All",N7114=Dashboard!$D$5),OR(AND(C7114&lt;&gt;"",C7114&gt;=Dashboard!$F$5,C7114&lt;=Dashboard!$H$5),AND(C7114="",Dashboard!$F$5&lt;=1980,Dashboard!$H$5&gt;=2016))),1,0)</f>
        <v>1</v>
      </c>
      <c r="Q7114" s="0" t="n">
        <f aca="false">J7114*P7114+ROW()*0.00000001</f>
        <v>0.23007114</v>
      </c>
    </row>
    <row r="7115" customFormat="false" ht="15" hidden="false" customHeight="false" outlineLevel="0" collapsed="false">
      <c r="A7115" s="0" t="s">
        <v>5289</v>
      </c>
      <c r="B7115" s="0" t="s">
        <v>76</v>
      </c>
      <c r="C7115" s="0" t="n">
        <v>2003</v>
      </c>
      <c r="D7115" s="0" t="s">
        <v>71</v>
      </c>
      <c r="E7115" s="0" t="s">
        <v>3686</v>
      </c>
      <c r="F7115" s="0" t="n">
        <v>0.11</v>
      </c>
      <c r="G7115" s="0" t="n">
        <v>0.09</v>
      </c>
      <c r="H7115" s="0" t="n">
        <v>0</v>
      </c>
      <c r="I7115" s="0" t="n">
        <v>0.03</v>
      </c>
      <c r="J7115" s="0" t="n">
        <v>0.23</v>
      </c>
      <c r="K7115" s="0" t="n">
        <v>61</v>
      </c>
      <c r="L7115" s="0" t="n">
        <v>9.2</v>
      </c>
      <c r="M7115" s="0" t="s">
        <v>73</v>
      </c>
      <c r="N7115" s="0" t="s">
        <v>74</v>
      </c>
      <c r="O7115" s="0" t="s">
        <v>67</v>
      </c>
      <c r="P7115" s="0" t="n">
        <f aca="false">IF(AND(OR(Dashboard!$B$5="All",D7115=Dashboard!$B$5),OR(Dashboard!$D$5="All",N7115=Dashboard!$D$5),OR(AND(C7115&lt;&gt;"",C7115&gt;=Dashboard!$F$5,C7115&lt;=Dashboard!$H$5),AND(C7115="",Dashboard!$F$5&lt;=1980,Dashboard!$H$5&gt;=2016))),1,0)</f>
        <v>1</v>
      </c>
      <c r="Q7115" s="0" t="n">
        <f aca="false">J7115*P7115+ROW()*0.00000001</f>
        <v>0.23007115</v>
      </c>
    </row>
    <row r="7116" customFormat="false" ht="15" hidden="false" customHeight="false" outlineLevel="0" collapsed="false">
      <c r="A7116" s="0" t="s">
        <v>4071</v>
      </c>
      <c r="B7116" s="0" t="s">
        <v>64</v>
      </c>
      <c r="C7116" s="0" t="n">
        <v>2010</v>
      </c>
      <c r="D7116" s="0" t="s">
        <v>34</v>
      </c>
      <c r="E7116" s="0" t="s">
        <v>154</v>
      </c>
      <c r="F7116" s="0" t="n">
        <v>0.08</v>
      </c>
      <c r="G7116" s="0" t="n">
        <v>0.12</v>
      </c>
      <c r="H7116" s="0" t="n">
        <v>0</v>
      </c>
      <c r="I7116" s="0" t="n">
        <v>0.02</v>
      </c>
      <c r="J7116" s="0" t="n">
        <v>0.23</v>
      </c>
      <c r="N7116" s="0" t="s">
        <v>66</v>
      </c>
      <c r="P7116" s="0" t="n">
        <f aca="false">IF(AND(OR(Dashboard!$B$5="All",D7116=Dashboard!$B$5),OR(Dashboard!$D$5="All",N7116=Dashboard!$D$5),OR(AND(C7116&lt;&gt;"",C7116&gt;=Dashboard!$F$5,C7116&lt;=Dashboard!$H$5),AND(C7116="",Dashboard!$F$5&lt;=1980,Dashboard!$H$5&gt;=2016))),1,0)</f>
        <v>1</v>
      </c>
      <c r="Q7116" s="0" t="n">
        <f aca="false">J7116*P7116+ROW()*0.00000001</f>
        <v>0.23007116</v>
      </c>
    </row>
    <row r="7117" customFormat="false" ht="15" hidden="false" customHeight="false" outlineLevel="0" collapsed="false">
      <c r="A7117" s="0" t="s">
        <v>5290</v>
      </c>
      <c r="B7117" s="0" t="s">
        <v>70</v>
      </c>
      <c r="C7117" s="0" t="n">
        <v>2014</v>
      </c>
      <c r="D7117" s="0" t="s">
        <v>46</v>
      </c>
      <c r="E7117" s="0" t="s">
        <v>328</v>
      </c>
      <c r="F7117" s="0" t="n">
        <v>0</v>
      </c>
      <c r="G7117" s="0" t="n">
        <v>0</v>
      </c>
      <c r="H7117" s="0" t="n">
        <v>0.23</v>
      </c>
      <c r="I7117" s="0" t="n">
        <v>0</v>
      </c>
      <c r="J7117" s="0" t="n">
        <v>0.23</v>
      </c>
      <c r="N7117" s="0" t="s">
        <v>74</v>
      </c>
      <c r="P7117" s="0" t="n">
        <f aca="false">IF(AND(OR(Dashboard!$B$5="All",D7117=Dashboard!$B$5),OR(Dashboard!$D$5="All",N7117=Dashboard!$D$5),OR(AND(C7117&lt;&gt;"",C7117&gt;=Dashboard!$F$5,C7117&lt;=Dashboard!$H$5),AND(C7117="",Dashboard!$F$5&lt;=1980,Dashboard!$H$5&gt;=2016))),1,0)</f>
        <v>1</v>
      </c>
      <c r="Q7117" s="0" t="n">
        <f aca="false">J7117*P7117+ROW()*0.00000001</f>
        <v>0.23007117</v>
      </c>
    </row>
    <row r="7118" customFormat="false" ht="15" hidden="false" customHeight="false" outlineLevel="0" collapsed="false">
      <c r="A7118" s="0" t="s">
        <v>5291</v>
      </c>
      <c r="B7118" s="0" t="s">
        <v>70</v>
      </c>
      <c r="C7118" s="0" t="n">
        <v>2013</v>
      </c>
      <c r="D7118" s="0" t="s">
        <v>71</v>
      </c>
      <c r="E7118" s="0" t="s">
        <v>689</v>
      </c>
      <c r="F7118" s="0" t="n">
        <v>0.12</v>
      </c>
      <c r="G7118" s="0" t="n">
        <v>0.03</v>
      </c>
      <c r="H7118" s="0" t="n">
        <v>0.05</v>
      </c>
      <c r="I7118" s="0" t="n">
        <v>0.03</v>
      </c>
      <c r="J7118" s="0" t="n">
        <v>0.23</v>
      </c>
      <c r="K7118" s="0" t="n">
        <v>64</v>
      </c>
      <c r="L7118" s="0" t="n">
        <v>7.9</v>
      </c>
      <c r="M7118" s="0" t="s">
        <v>73</v>
      </c>
      <c r="N7118" s="0" t="s">
        <v>74</v>
      </c>
      <c r="O7118" s="0" t="s">
        <v>67</v>
      </c>
      <c r="P7118" s="0" t="n">
        <f aca="false">IF(AND(OR(Dashboard!$B$5="All",D7118=Dashboard!$B$5),OR(Dashboard!$D$5="All",N7118=Dashboard!$D$5),OR(AND(C7118&lt;&gt;"",C7118&gt;=Dashboard!$F$5,C7118&lt;=Dashboard!$H$5),AND(C7118="",Dashboard!$F$5&lt;=1980,Dashboard!$H$5&gt;=2016))),1,0)</f>
        <v>1</v>
      </c>
      <c r="Q7118" s="0" t="n">
        <f aca="false">J7118*P7118+ROW()*0.00000001</f>
        <v>0.23007118</v>
      </c>
    </row>
    <row r="7119" customFormat="false" ht="15" hidden="false" customHeight="false" outlineLevel="0" collapsed="false">
      <c r="A7119" s="0" t="s">
        <v>3618</v>
      </c>
      <c r="B7119" s="0" t="s">
        <v>64</v>
      </c>
      <c r="C7119" s="0" t="n">
        <v>2014</v>
      </c>
      <c r="D7119" s="0" t="s">
        <v>41</v>
      </c>
      <c r="E7119" s="0" t="s">
        <v>547</v>
      </c>
      <c r="F7119" s="0" t="n">
        <v>0.08</v>
      </c>
      <c r="G7119" s="0" t="n">
        <v>0.13</v>
      </c>
      <c r="H7119" s="0" t="n">
        <v>0</v>
      </c>
      <c r="I7119" s="0" t="n">
        <v>0.02</v>
      </c>
      <c r="J7119" s="0" t="n">
        <v>0.23</v>
      </c>
      <c r="K7119" s="0" t="n">
        <v>64</v>
      </c>
      <c r="L7119" s="0" t="n">
        <v>4.1</v>
      </c>
      <c r="M7119" s="0" t="s">
        <v>36</v>
      </c>
      <c r="N7119" s="0" t="s">
        <v>66</v>
      </c>
      <c r="O7119" s="0" t="s">
        <v>67</v>
      </c>
      <c r="P7119" s="0" t="n">
        <f aca="false">IF(AND(OR(Dashboard!$B$5="All",D7119=Dashboard!$B$5),OR(Dashboard!$D$5="All",N7119=Dashboard!$D$5),OR(AND(C7119&lt;&gt;"",C7119&gt;=Dashboard!$F$5,C7119&lt;=Dashboard!$H$5),AND(C7119="",Dashboard!$F$5&lt;=1980,Dashboard!$H$5&gt;=2016))),1,0)</f>
        <v>1</v>
      </c>
      <c r="Q7119" s="0" t="n">
        <f aca="false">J7119*P7119+ROW()*0.00000001</f>
        <v>0.23007119</v>
      </c>
    </row>
    <row r="7120" customFormat="false" ht="15" hidden="false" customHeight="false" outlineLevel="0" collapsed="false">
      <c r="A7120" s="0" t="s">
        <v>2706</v>
      </c>
      <c r="B7120" s="0" t="s">
        <v>50</v>
      </c>
      <c r="C7120" s="0" t="n">
        <v>2010</v>
      </c>
      <c r="D7120" s="0" t="s">
        <v>52</v>
      </c>
      <c r="E7120" s="0" t="s">
        <v>72</v>
      </c>
      <c r="F7120" s="0" t="n">
        <v>0.16</v>
      </c>
      <c r="G7120" s="0" t="n">
        <v>0.05</v>
      </c>
      <c r="H7120" s="0" t="n">
        <v>0</v>
      </c>
      <c r="I7120" s="0" t="n">
        <v>0.02</v>
      </c>
      <c r="J7120" s="0" t="n">
        <v>0.22</v>
      </c>
      <c r="M7120" s="0" t="s">
        <v>36</v>
      </c>
      <c r="N7120" s="0" t="s">
        <v>35</v>
      </c>
      <c r="P7120" s="0" t="n">
        <f aca="false">IF(AND(OR(Dashboard!$B$5="All",D7120=Dashboard!$B$5),OR(Dashboard!$D$5="All",N7120=Dashboard!$D$5),OR(AND(C7120&lt;&gt;"",C7120&gt;=Dashboard!$F$5,C7120&lt;=Dashboard!$H$5),AND(C7120="",Dashboard!$F$5&lt;=1980,Dashboard!$H$5&gt;=2016))),1,0)</f>
        <v>1</v>
      </c>
      <c r="Q7120" s="0" t="n">
        <f aca="false">J7120*P7120+ROW()*0.00000001</f>
        <v>0.2200712</v>
      </c>
    </row>
    <row r="7121" customFormat="false" ht="15" hidden="false" customHeight="false" outlineLevel="0" collapsed="false">
      <c r="A7121" s="0" t="s">
        <v>5292</v>
      </c>
      <c r="B7121" s="0" t="s">
        <v>76</v>
      </c>
      <c r="C7121" s="0" t="n">
        <v>2002</v>
      </c>
      <c r="D7121" s="0" t="s">
        <v>71</v>
      </c>
      <c r="E7121" s="0" t="s">
        <v>649</v>
      </c>
      <c r="F7121" s="0" t="n">
        <v>0.11</v>
      </c>
      <c r="G7121" s="0" t="n">
        <v>0.09</v>
      </c>
      <c r="H7121" s="0" t="n">
        <v>0</v>
      </c>
      <c r="I7121" s="0" t="n">
        <v>0.03</v>
      </c>
      <c r="J7121" s="0" t="n">
        <v>0.22</v>
      </c>
      <c r="K7121" s="0" t="n">
        <v>51</v>
      </c>
      <c r="L7121" s="0" t="n">
        <v>7</v>
      </c>
      <c r="M7121" s="0" t="s">
        <v>73</v>
      </c>
      <c r="N7121" s="0" t="s">
        <v>74</v>
      </c>
      <c r="O7121" s="0" t="s">
        <v>53</v>
      </c>
      <c r="P7121" s="0" t="n">
        <f aca="false">IF(AND(OR(Dashboard!$B$5="All",D7121=Dashboard!$B$5),OR(Dashboard!$D$5="All",N7121=Dashboard!$D$5),OR(AND(C7121&lt;&gt;"",C7121&gt;=Dashboard!$F$5,C7121&lt;=Dashboard!$H$5),AND(C7121="",Dashboard!$F$5&lt;=1980,Dashboard!$H$5&gt;=2016))),1,0)</f>
        <v>1</v>
      </c>
      <c r="Q7121" s="0" t="n">
        <f aca="false">J7121*P7121+ROW()*0.00000001</f>
        <v>0.22007121</v>
      </c>
    </row>
    <row r="7122" customFormat="false" ht="15" hidden="false" customHeight="false" outlineLevel="0" collapsed="false">
      <c r="A7122" s="0" t="s">
        <v>5293</v>
      </c>
      <c r="B7122" s="0" t="s">
        <v>97</v>
      </c>
      <c r="C7122" s="0" t="n">
        <v>2016</v>
      </c>
      <c r="D7122" s="0" t="s">
        <v>71</v>
      </c>
      <c r="E7122" s="0" t="s">
        <v>1160</v>
      </c>
      <c r="F7122" s="0" t="n">
        <v>0</v>
      </c>
      <c r="G7122" s="0" t="n">
        <v>0</v>
      </c>
      <c r="H7122" s="0" t="n">
        <v>0.22</v>
      </c>
      <c r="I7122" s="0" t="n">
        <v>0</v>
      </c>
      <c r="J7122" s="0" t="n">
        <v>0.22</v>
      </c>
      <c r="N7122" s="0" t="s">
        <v>35</v>
      </c>
      <c r="P7122" s="0" t="n">
        <f aca="false">IF(AND(OR(Dashboard!$B$5="All",D7122=Dashboard!$B$5),OR(Dashboard!$D$5="All",N7122=Dashboard!$D$5),OR(AND(C7122&lt;&gt;"",C7122&gt;=Dashboard!$F$5,C7122&lt;=Dashboard!$H$5),AND(C7122="",Dashboard!$F$5&lt;=1980,Dashboard!$H$5&gt;=2016))),1,0)</f>
        <v>1</v>
      </c>
      <c r="Q7122" s="0" t="n">
        <f aca="false">J7122*P7122+ROW()*0.00000001</f>
        <v>0.22007122</v>
      </c>
    </row>
    <row r="7123" customFormat="false" ht="15" hidden="false" customHeight="false" outlineLevel="0" collapsed="false">
      <c r="A7123" s="0" t="s">
        <v>5294</v>
      </c>
      <c r="B7123" s="0" t="s">
        <v>70</v>
      </c>
      <c r="C7123" s="0" t="n">
        <v>2011</v>
      </c>
      <c r="D7123" s="0" t="s">
        <v>71</v>
      </c>
      <c r="E7123" s="0" t="s">
        <v>328</v>
      </c>
      <c r="F7123" s="0" t="n">
        <v>0</v>
      </c>
      <c r="G7123" s="0" t="n">
        <v>0</v>
      </c>
      <c r="H7123" s="0" t="n">
        <v>0.22</v>
      </c>
      <c r="I7123" s="0" t="n">
        <v>0</v>
      </c>
      <c r="J7123" s="0" t="n">
        <v>0.22</v>
      </c>
      <c r="N7123" s="0" t="s">
        <v>74</v>
      </c>
      <c r="P7123" s="0" t="n">
        <f aca="false">IF(AND(OR(Dashboard!$B$5="All",D7123=Dashboard!$B$5),OR(Dashboard!$D$5="All",N7123=Dashboard!$D$5),OR(AND(C7123&lt;&gt;"",C7123&gt;=Dashboard!$F$5,C7123&lt;=Dashboard!$H$5),AND(C7123="",Dashboard!$F$5&lt;=1980,Dashboard!$H$5&gt;=2016))),1,0)</f>
        <v>1</v>
      </c>
      <c r="Q7123" s="0" t="n">
        <f aca="false">J7123*P7123+ROW()*0.00000001</f>
        <v>0.22007123</v>
      </c>
    </row>
    <row r="7124" customFormat="false" ht="15" hidden="false" customHeight="false" outlineLevel="0" collapsed="false">
      <c r="A7124" s="0" t="s">
        <v>3373</v>
      </c>
      <c r="B7124" s="0" t="s">
        <v>76</v>
      </c>
      <c r="C7124" s="0" t="n">
        <v>2008</v>
      </c>
      <c r="D7124" s="0" t="s">
        <v>102</v>
      </c>
      <c r="E7124" s="0" t="s">
        <v>649</v>
      </c>
      <c r="F7124" s="0" t="n">
        <v>0.1</v>
      </c>
      <c r="G7124" s="0" t="n">
        <v>0</v>
      </c>
      <c r="H7124" s="0" t="n">
        <v>0</v>
      </c>
      <c r="I7124" s="0" t="n">
        <v>0.12</v>
      </c>
      <c r="J7124" s="0" t="n">
        <v>0.22</v>
      </c>
      <c r="N7124" s="0" t="s">
        <v>74</v>
      </c>
      <c r="P7124" s="0" t="n">
        <f aca="false">IF(AND(OR(Dashboard!$B$5="All",D7124=Dashboard!$B$5),OR(Dashboard!$D$5="All",N7124=Dashboard!$D$5),OR(AND(C7124&lt;&gt;"",C7124&gt;=Dashboard!$F$5,C7124&lt;=Dashboard!$H$5),AND(C7124="",Dashboard!$F$5&lt;=1980,Dashboard!$H$5&gt;=2016))),1,0)</f>
        <v>1</v>
      </c>
      <c r="Q7124" s="0" t="n">
        <f aca="false">J7124*P7124+ROW()*0.00000001</f>
        <v>0.22007124</v>
      </c>
    </row>
    <row r="7125" customFormat="false" ht="15" hidden="false" customHeight="false" outlineLevel="0" collapsed="false">
      <c r="A7125" s="0" t="s">
        <v>1946</v>
      </c>
      <c r="B7125" s="0" t="s">
        <v>851</v>
      </c>
      <c r="C7125" s="0" t="n">
        <v>2015</v>
      </c>
      <c r="D7125" s="0" t="s">
        <v>71</v>
      </c>
      <c r="E7125" s="0" t="s">
        <v>243</v>
      </c>
      <c r="F7125" s="0" t="n">
        <v>0.05</v>
      </c>
      <c r="G7125" s="0" t="n">
        <v>0.13</v>
      </c>
      <c r="H7125" s="0" t="n">
        <v>0</v>
      </c>
      <c r="I7125" s="0" t="n">
        <v>0.05</v>
      </c>
      <c r="J7125" s="0" t="n">
        <v>0.22</v>
      </c>
      <c r="L7125" s="0" t="n">
        <v>7.6</v>
      </c>
      <c r="M7125" s="0" t="s">
        <v>125</v>
      </c>
      <c r="N7125" s="0" t="s">
        <v>74</v>
      </c>
      <c r="P7125" s="0" t="n">
        <f aca="false">IF(AND(OR(Dashboard!$B$5="All",D7125=Dashboard!$B$5),OR(Dashboard!$D$5="All",N7125=Dashboard!$D$5),OR(AND(C7125&lt;&gt;"",C7125&gt;=Dashboard!$F$5,C7125&lt;=Dashboard!$H$5),AND(C7125="",Dashboard!$F$5&lt;=1980,Dashboard!$H$5&gt;=2016))),1,0)</f>
        <v>1</v>
      </c>
      <c r="Q7125" s="0" t="n">
        <f aca="false">J7125*P7125+ROW()*0.00000001</f>
        <v>0.22007125</v>
      </c>
    </row>
    <row r="7126" customFormat="false" ht="15" hidden="false" customHeight="false" outlineLevel="0" collapsed="false">
      <c r="A7126" s="0" t="s">
        <v>955</v>
      </c>
      <c r="B7126" s="0" t="s">
        <v>186</v>
      </c>
      <c r="C7126" s="0" t="n">
        <v>2004</v>
      </c>
      <c r="D7126" s="0" t="s">
        <v>102</v>
      </c>
      <c r="E7126" s="0" t="s">
        <v>142</v>
      </c>
      <c r="F7126" s="0" t="n">
        <v>0.17</v>
      </c>
      <c r="G7126" s="0" t="n">
        <v>0.05</v>
      </c>
      <c r="H7126" s="0" t="n">
        <v>0</v>
      </c>
      <c r="I7126" s="0" t="n">
        <v>0.01</v>
      </c>
      <c r="J7126" s="0" t="n">
        <v>0.22</v>
      </c>
      <c r="N7126" s="0" t="s">
        <v>35</v>
      </c>
      <c r="P7126" s="0" t="n">
        <f aca="false">IF(AND(OR(Dashboard!$B$5="All",D7126=Dashboard!$B$5),OR(Dashboard!$D$5="All",N7126=Dashboard!$D$5),OR(AND(C7126&lt;&gt;"",C7126&gt;=Dashboard!$F$5,C7126&lt;=Dashboard!$H$5),AND(C7126="",Dashboard!$F$5&lt;=1980,Dashboard!$H$5&gt;=2016))),1,0)</f>
        <v>1</v>
      </c>
      <c r="Q7126" s="0" t="n">
        <f aca="false">J7126*P7126+ROW()*0.00000001</f>
        <v>0.22007126</v>
      </c>
    </row>
    <row r="7127" customFormat="false" ht="15" hidden="false" customHeight="false" outlineLevel="0" collapsed="false">
      <c r="A7127" s="0" t="s">
        <v>5295</v>
      </c>
      <c r="B7127" s="0" t="s">
        <v>164</v>
      </c>
      <c r="C7127" s="0" t="n">
        <v>2013</v>
      </c>
      <c r="D7127" s="0" t="s">
        <v>46</v>
      </c>
      <c r="E7127" s="0" t="s">
        <v>328</v>
      </c>
      <c r="F7127" s="0" t="n">
        <v>0</v>
      </c>
      <c r="G7127" s="0" t="n">
        <v>0</v>
      </c>
      <c r="H7127" s="0" t="n">
        <v>0.22</v>
      </c>
      <c r="I7127" s="0" t="n">
        <v>0</v>
      </c>
      <c r="J7127" s="0" t="n">
        <v>0.22</v>
      </c>
      <c r="N7127" s="0" t="s">
        <v>74</v>
      </c>
      <c r="P7127" s="0" t="n">
        <f aca="false">IF(AND(OR(Dashboard!$B$5="All",D7127=Dashboard!$B$5),OR(Dashboard!$D$5="All",N7127=Dashboard!$D$5),OR(AND(C7127&lt;&gt;"",C7127&gt;=Dashboard!$F$5,C7127&lt;=Dashboard!$H$5),AND(C7127="",Dashboard!$F$5&lt;=1980,Dashboard!$H$5&gt;=2016))),1,0)</f>
        <v>1</v>
      </c>
      <c r="Q7127" s="0" t="n">
        <f aca="false">J7127*P7127+ROW()*0.00000001</f>
        <v>0.22007127</v>
      </c>
    </row>
    <row r="7128" customFormat="false" ht="15" hidden="false" customHeight="false" outlineLevel="0" collapsed="false">
      <c r="A7128" s="0" t="s">
        <v>5296</v>
      </c>
      <c r="B7128" s="0" t="s">
        <v>76</v>
      </c>
      <c r="C7128" s="0" t="n">
        <v>2005</v>
      </c>
      <c r="D7128" s="0" t="s">
        <v>71</v>
      </c>
      <c r="E7128" s="0" t="s">
        <v>154</v>
      </c>
      <c r="F7128" s="0" t="n">
        <v>0.11</v>
      </c>
      <c r="G7128" s="0" t="n">
        <v>0.09</v>
      </c>
      <c r="H7128" s="0" t="n">
        <v>0</v>
      </c>
      <c r="I7128" s="0" t="n">
        <v>0.03</v>
      </c>
      <c r="J7128" s="0" t="n">
        <v>0.22</v>
      </c>
      <c r="K7128" s="0" t="n">
        <v>74</v>
      </c>
      <c r="L7128" s="0" t="n">
        <v>8.4</v>
      </c>
      <c r="M7128" s="0" t="s">
        <v>73</v>
      </c>
      <c r="N7128" s="0" t="s">
        <v>74</v>
      </c>
      <c r="O7128" s="0" t="s">
        <v>37</v>
      </c>
      <c r="P7128" s="0" t="n">
        <f aca="false">IF(AND(OR(Dashboard!$B$5="All",D7128=Dashboard!$B$5),OR(Dashboard!$D$5="All",N7128=Dashboard!$D$5),OR(AND(C7128&lt;&gt;"",C7128&gt;=Dashboard!$F$5,C7128&lt;=Dashboard!$H$5),AND(C7128="",Dashboard!$F$5&lt;=1980,Dashboard!$H$5&gt;=2016))),1,0)</f>
        <v>1</v>
      </c>
      <c r="Q7128" s="0" t="n">
        <f aca="false">J7128*P7128+ROW()*0.00000001</f>
        <v>0.22007128</v>
      </c>
    </row>
    <row r="7129" customFormat="false" ht="15" hidden="false" customHeight="false" outlineLevel="0" collapsed="false">
      <c r="A7129" s="0" t="s">
        <v>5297</v>
      </c>
      <c r="B7129" s="0" t="s">
        <v>85</v>
      </c>
      <c r="C7129" s="0" t="n">
        <v>2001</v>
      </c>
      <c r="D7129" s="0" t="s">
        <v>52</v>
      </c>
      <c r="E7129" s="0" t="s">
        <v>2855</v>
      </c>
      <c r="F7129" s="0" t="n">
        <v>0.16</v>
      </c>
      <c r="G7129" s="0" t="n">
        <v>0.06</v>
      </c>
      <c r="H7129" s="0" t="n">
        <v>0</v>
      </c>
      <c r="I7129" s="0" t="n">
        <v>0</v>
      </c>
      <c r="J7129" s="0" t="n">
        <v>0.22</v>
      </c>
      <c r="N7129" s="0" t="s">
        <v>35</v>
      </c>
      <c r="P7129" s="0" t="n">
        <f aca="false">IF(AND(OR(Dashboard!$B$5="All",D7129=Dashboard!$B$5),OR(Dashboard!$D$5="All",N7129=Dashboard!$D$5),OR(AND(C7129&lt;&gt;"",C7129&gt;=Dashboard!$F$5,C7129&lt;=Dashboard!$H$5),AND(C7129="",Dashboard!$F$5&lt;=1980,Dashboard!$H$5&gt;=2016))),1,0)</f>
        <v>1</v>
      </c>
      <c r="Q7129" s="0" t="n">
        <f aca="false">J7129*P7129+ROW()*0.00000001</f>
        <v>0.22007129</v>
      </c>
    </row>
    <row r="7130" customFormat="false" ht="15" hidden="false" customHeight="false" outlineLevel="0" collapsed="false">
      <c r="A7130" s="0" t="s">
        <v>5298</v>
      </c>
      <c r="B7130" s="0" t="s">
        <v>33</v>
      </c>
      <c r="C7130" s="0" t="n">
        <v>2007</v>
      </c>
      <c r="D7130" s="0" t="s">
        <v>34</v>
      </c>
      <c r="E7130" s="0" t="s">
        <v>5299</v>
      </c>
      <c r="F7130" s="0" t="n">
        <v>0.21</v>
      </c>
      <c r="G7130" s="0" t="n">
        <v>0</v>
      </c>
      <c r="H7130" s="0" t="n">
        <v>0</v>
      </c>
      <c r="I7130" s="0" t="n">
        <v>0.02</v>
      </c>
      <c r="J7130" s="0" t="n">
        <v>0.22</v>
      </c>
      <c r="N7130" s="0" t="s">
        <v>35</v>
      </c>
      <c r="P7130" s="0" t="n">
        <f aca="false">IF(AND(OR(Dashboard!$B$5="All",D7130=Dashboard!$B$5),OR(Dashboard!$D$5="All",N7130=Dashboard!$D$5),OR(AND(C7130&lt;&gt;"",C7130&gt;=Dashboard!$F$5,C7130&lt;=Dashboard!$H$5),AND(C7130="",Dashboard!$F$5&lt;=1980,Dashboard!$H$5&gt;=2016))),1,0)</f>
        <v>1</v>
      </c>
      <c r="Q7130" s="0" t="n">
        <f aca="false">J7130*P7130+ROW()*0.00000001</f>
        <v>0.2200713</v>
      </c>
    </row>
    <row r="7131" customFormat="false" ht="15" hidden="false" customHeight="false" outlineLevel="0" collapsed="false">
      <c r="A7131" s="0" t="s">
        <v>5300</v>
      </c>
      <c r="B7131" s="0" t="s">
        <v>108</v>
      </c>
      <c r="C7131" s="0" t="n">
        <v>1997</v>
      </c>
      <c r="D7131" s="0" t="s">
        <v>52</v>
      </c>
      <c r="E7131" s="0" t="s">
        <v>328</v>
      </c>
      <c r="F7131" s="0" t="n">
        <v>0</v>
      </c>
      <c r="G7131" s="0" t="n">
        <v>0</v>
      </c>
      <c r="H7131" s="0" t="n">
        <v>0.22</v>
      </c>
      <c r="I7131" s="0" t="n">
        <v>0</v>
      </c>
      <c r="J7131" s="0" t="n">
        <v>0.22</v>
      </c>
      <c r="N7131" s="0" t="s">
        <v>35</v>
      </c>
      <c r="P7131" s="0" t="n">
        <f aca="false">IF(AND(OR(Dashboard!$B$5="All",D7131=Dashboard!$B$5),OR(Dashboard!$D$5="All",N7131=Dashboard!$D$5),OR(AND(C7131&lt;&gt;"",C7131&gt;=Dashboard!$F$5,C7131&lt;=Dashboard!$H$5),AND(C7131="",Dashboard!$F$5&lt;=1980,Dashboard!$H$5&gt;=2016))),1,0)</f>
        <v>1</v>
      </c>
      <c r="Q7131" s="0" t="n">
        <f aca="false">J7131*P7131+ROW()*0.00000001</f>
        <v>0.22007131</v>
      </c>
    </row>
    <row r="7132" customFormat="false" ht="15" hidden="false" customHeight="false" outlineLevel="0" collapsed="false">
      <c r="A7132" s="0" t="s">
        <v>5301</v>
      </c>
      <c r="B7132" s="0" t="s">
        <v>33</v>
      </c>
      <c r="C7132" s="0" t="n">
        <v>2010</v>
      </c>
      <c r="D7132" s="0" t="s">
        <v>34</v>
      </c>
      <c r="E7132" s="0" t="s">
        <v>1002</v>
      </c>
      <c r="F7132" s="0" t="n">
        <v>0.21</v>
      </c>
      <c r="G7132" s="0" t="n">
        <v>0</v>
      </c>
      <c r="H7132" s="0" t="n">
        <v>0</v>
      </c>
      <c r="I7132" s="0" t="n">
        <v>0.01</v>
      </c>
      <c r="J7132" s="0" t="n">
        <v>0.22</v>
      </c>
      <c r="M7132" s="0" t="s">
        <v>36</v>
      </c>
      <c r="N7132" s="0" t="s">
        <v>35</v>
      </c>
      <c r="P7132" s="0" t="n">
        <f aca="false">IF(AND(OR(Dashboard!$B$5="All",D7132=Dashboard!$B$5),OR(Dashboard!$D$5="All",N7132=Dashboard!$D$5),OR(AND(C7132&lt;&gt;"",C7132&gt;=Dashboard!$F$5,C7132&lt;=Dashboard!$H$5),AND(C7132="",Dashboard!$F$5&lt;=1980,Dashboard!$H$5&gt;=2016))),1,0)</f>
        <v>1</v>
      </c>
      <c r="Q7132" s="0" t="n">
        <f aca="false">J7132*P7132+ROW()*0.00000001</f>
        <v>0.22007132</v>
      </c>
    </row>
    <row r="7133" customFormat="false" ht="15" hidden="false" customHeight="false" outlineLevel="0" collapsed="false">
      <c r="A7133" s="0" t="s">
        <v>5302</v>
      </c>
      <c r="B7133" s="0" t="s">
        <v>186</v>
      </c>
      <c r="C7133" s="0" t="n">
        <v>2003</v>
      </c>
      <c r="D7133" s="0" t="s">
        <v>52</v>
      </c>
      <c r="E7133" s="0" t="s">
        <v>449</v>
      </c>
      <c r="F7133" s="0" t="n">
        <v>0.17</v>
      </c>
      <c r="G7133" s="0" t="n">
        <v>0.04</v>
      </c>
      <c r="H7133" s="0" t="n">
        <v>0</v>
      </c>
      <c r="I7133" s="0" t="n">
        <v>0.01</v>
      </c>
      <c r="J7133" s="0" t="n">
        <v>0.22</v>
      </c>
      <c r="N7133" s="0" t="s">
        <v>35</v>
      </c>
      <c r="P7133" s="0" t="n">
        <f aca="false">IF(AND(OR(Dashboard!$B$5="All",D7133=Dashboard!$B$5),OR(Dashboard!$D$5="All",N7133=Dashboard!$D$5),OR(AND(C7133&lt;&gt;"",C7133&gt;=Dashboard!$F$5,C7133&lt;=Dashboard!$H$5),AND(C7133="",Dashboard!$F$5&lt;=1980,Dashboard!$H$5&gt;=2016))),1,0)</f>
        <v>1</v>
      </c>
      <c r="Q7133" s="0" t="n">
        <f aca="false">J7133*P7133+ROW()*0.00000001</f>
        <v>0.22007133</v>
      </c>
    </row>
    <row r="7134" customFormat="false" ht="15" hidden="false" customHeight="false" outlineLevel="0" collapsed="false">
      <c r="A7134" s="0" t="s">
        <v>5303</v>
      </c>
      <c r="B7134" s="0" t="s">
        <v>159</v>
      </c>
      <c r="C7134" s="0" t="n">
        <v>1981</v>
      </c>
      <c r="D7134" s="0" t="s">
        <v>56</v>
      </c>
      <c r="E7134" s="0" t="s">
        <v>2148</v>
      </c>
      <c r="F7134" s="0" t="n">
        <v>0.21</v>
      </c>
      <c r="G7134" s="0" t="n">
        <v>0.01</v>
      </c>
      <c r="H7134" s="0" t="n">
        <v>0</v>
      </c>
      <c r="I7134" s="0" t="n">
        <v>0</v>
      </c>
      <c r="J7134" s="0" t="n">
        <v>0.22</v>
      </c>
      <c r="N7134" s="0" t="s">
        <v>161</v>
      </c>
      <c r="P7134" s="0" t="n">
        <f aca="false">IF(AND(OR(Dashboard!$B$5="All",D7134=Dashboard!$B$5),OR(Dashboard!$D$5="All",N7134=Dashboard!$D$5),OR(AND(C7134&lt;&gt;"",C7134&gt;=Dashboard!$F$5,C7134&lt;=Dashboard!$H$5),AND(C7134="",Dashboard!$F$5&lt;=1980,Dashboard!$H$5&gt;=2016))),1,0)</f>
        <v>1</v>
      </c>
      <c r="Q7134" s="0" t="n">
        <f aca="false">J7134*P7134+ROW()*0.00000001</f>
        <v>0.22007134</v>
      </c>
    </row>
    <row r="7135" customFormat="false" ht="15" hidden="false" customHeight="false" outlineLevel="0" collapsed="false">
      <c r="A7135" s="0" t="s">
        <v>5304</v>
      </c>
      <c r="B7135" s="0" t="s">
        <v>159</v>
      </c>
      <c r="C7135" s="0" t="n">
        <v>1982</v>
      </c>
      <c r="D7135" s="0" t="s">
        <v>71</v>
      </c>
      <c r="E7135" s="0" t="s">
        <v>5305</v>
      </c>
      <c r="F7135" s="0" t="n">
        <v>0.21</v>
      </c>
      <c r="G7135" s="0" t="n">
        <v>0.01</v>
      </c>
      <c r="H7135" s="0" t="n">
        <v>0</v>
      </c>
      <c r="I7135" s="0" t="n">
        <v>0</v>
      </c>
      <c r="J7135" s="0" t="n">
        <v>0.22</v>
      </c>
      <c r="N7135" s="0" t="s">
        <v>161</v>
      </c>
      <c r="P7135" s="0" t="n">
        <f aca="false">IF(AND(OR(Dashboard!$B$5="All",D7135=Dashboard!$B$5),OR(Dashboard!$D$5="All",N7135=Dashboard!$D$5),OR(AND(C7135&lt;&gt;"",C7135&gt;=Dashboard!$F$5,C7135&lt;=Dashboard!$H$5),AND(C7135="",Dashboard!$F$5&lt;=1980,Dashboard!$H$5&gt;=2016))),1,0)</f>
        <v>1</v>
      </c>
      <c r="Q7135" s="0" t="n">
        <f aca="false">J7135*P7135+ROW()*0.00000001</f>
        <v>0.22007135</v>
      </c>
    </row>
    <row r="7136" customFormat="false" ht="15" hidden="false" customHeight="false" outlineLevel="0" collapsed="false">
      <c r="A7136" s="0" t="s">
        <v>5306</v>
      </c>
      <c r="B7136" s="0" t="s">
        <v>159</v>
      </c>
      <c r="C7136" s="0" t="n">
        <v>1981</v>
      </c>
      <c r="D7136" s="0" t="s">
        <v>71</v>
      </c>
      <c r="E7136" s="0" t="s">
        <v>742</v>
      </c>
      <c r="F7136" s="0" t="n">
        <v>0.21</v>
      </c>
      <c r="G7136" s="0" t="n">
        <v>0.01</v>
      </c>
      <c r="H7136" s="0" t="n">
        <v>0</v>
      </c>
      <c r="I7136" s="0" t="n">
        <v>0</v>
      </c>
      <c r="J7136" s="0" t="n">
        <v>0.22</v>
      </c>
      <c r="N7136" s="0" t="s">
        <v>161</v>
      </c>
      <c r="P7136" s="0" t="n">
        <f aca="false">IF(AND(OR(Dashboard!$B$5="All",D7136=Dashboard!$B$5),OR(Dashboard!$D$5="All",N7136=Dashboard!$D$5),OR(AND(C7136&lt;&gt;"",C7136&gt;=Dashboard!$F$5,C7136&lt;=Dashboard!$H$5),AND(C7136="",Dashboard!$F$5&lt;=1980,Dashboard!$H$5&gt;=2016))),1,0)</f>
        <v>1</v>
      </c>
      <c r="Q7136" s="0" t="n">
        <f aca="false">J7136*P7136+ROW()*0.00000001</f>
        <v>0.22007136</v>
      </c>
    </row>
    <row r="7137" customFormat="false" ht="15" hidden="false" customHeight="false" outlineLevel="0" collapsed="false">
      <c r="A7137" s="0" t="s">
        <v>5307</v>
      </c>
      <c r="B7137" s="0" t="s">
        <v>164</v>
      </c>
      <c r="C7137" s="0" t="n">
        <v>2007</v>
      </c>
      <c r="D7137" s="0" t="s">
        <v>71</v>
      </c>
      <c r="E7137" s="0" t="s">
        <v>328</v>
      </c>
      <c r="F7137" s="0" t="n">
        <v>0</v>
      </c>
      <c r="G7137" s="0" t="n">
        <v>0</v>
      </c>
      <c r="H7137" s="0" t="n">
        <v>0.22</v>
      </c>
      <c r="I7137" s="0" t="n">
        <v>0</v>
      </c>
      <c r="J7137" s="0" t="n">
        <v>0.22</v>
      </c>
      <c r="N7137" s="0" t="s">
        <v>74</v>
      </c>
      <c r="P7137" s="0" t="n">
        <f aca="false">IF(AND(OR(Dashboard!$B$5="All",D7137=Dashboard!$B$5),OR(Dashboard!$D$5="All",N7137=Dashboard!$D$5),OR(AND(C7137&lt;&gt;"",C7137&gt;=Dashboard!$F$5,C7137&lt;=Dashboard!$H$5),AND(C7137="",Dashboard!$F$5&lt;=1980,Dashboard!$H$5&gt;=2016))),1,0)</f>
        <v>1</v>
      </c>
      <c r="Q7137" s="0" t="n">
        <f aca="false">J7137*P7137+ROW()*0.00000001</f>
        <v>0.22007137</v>
      </c>
    </row>
    <row r="7138" customFormat="false" ht="15" hidden="false" customHeight="false" outlineLevel="0" collapsed="false">
      <c r="A7138" s="0" t="s">
        <v>5126</v>
      </c>
      <c r="B7138" s="0" t="s">
        <v>33</v>
      </c>
      <c r="C7138" s="0" t="n">
        <v>2013</v>
      </c>
      <c r="D7138" s="0" t="s">
        <v>52</v>
      </c>
      <c r="E7138" s="0" t="s">
        <v>560</v>
      </c>
      <c r="F7138" s="0" t="n">
        <v>0.11</v>
      </c>
      <c r="G7138" s="0" t="n">
        <v>0.1</v>
      </c>
      <c r="H7138" s="0" t="n">
        <v>0</v>
      </c>
      <c r="I7138" s="0" t="n">
        <v>0.02</v>
      </c>
      <c r="J7138" s="0" t="n">
        <v>0.22</v>
      </c>
      <c r="M7138" s="0" t="s">
        <v>36</v>
      </c>
      <c r="N7138" s="0" t="s">
        <v>35</v>
      </c>
      <c r="P7138" s="0" t="n">
        <f aca="false">IF(AND(OR(Dashboard!$B$5="All",D7138=Dashboard!$B$5),OR(Dashboard!$D$5="All",N7138=Dashboard!$D$5),OR(AND(C7138&lt;&gt;"",C7138&gt;=Dashboard!$F$5,C7138&lt;=Dashboard!$H$5),AND(C7138="",Dashboard!$F$5&lt;=1980,Dashboard!$H$5&gt;=2016))),1,0)</f>
        <v>1</v>
      </c>
      <c r="Q7138" s="0" t="n">
        <f aca="false">J7138*P7138+ROW()*0.00000001</f>
        <v>0.22007138</v>
      </c>
    </row>
    <row r="7139" customFormat="false" ht="15" hidden="false" customHeight="false" outlineLevel="0" collapsed="false">
      <c r="A7139" s="0" t="s">
        <v>5308</v>
      </c>
      <c r="B7139" s="0" t="s">
        <v>164</v>
      </c>
      <c r="C7139" s="0" t="n">
        <v>2011</v>
      </c>
      <c r="D7139" s="0" t="s">
        <v>71</v>
      </c>
      <c r="E7139" s="0" t="s">
        <v>599</v>
      </c>
      <c r="F7139" s="0" t="n">
        <v>0</v>
      </c>
      <c r="G7139" s="0" t="n">
        <v>0</v>
      </c>
      <c r="H7139" s="0" t="n">
        <v>0.22</v>
      </c>
      <c r="I7139" s="0" t="n">
        <v>0</v>
      </c>
      <c r="J7139" s="0" t="n">
        <v>0.22</v>
      </c>
      <c r="N7139" s="0" t="s">
        <v>74</v>
      </c>
      <c r="P7139" s="0" t="n">
        <f aca="false">IF(AND(OR(Dashboard!$B$5="All",D7139=Dashboard!$B$5),OR(Dashboard!$D$5="All",N7139=Dashboard!$D$5),OR(AND(C7139&lt;&gt;"",C7139&gt;=Dashboard!$F$5,C7139&lt;=Dashboard!$H$5),AND(C7139="",Dashboard!$F$5&lt;=1980,Dashboard!$H$5&gt;=2016))),1,0)</f>
        <v>1</v>
      </c>
      <c r="Q7139" s="0" t="n">
        <f aca="false">J7139*P7139+ROW()*0.00000001</f>
        <v>0.22007139</v>
      </c>
    </row>
    <row r="7140" customFormat="false" ht="15" hidden="false" customHeight="false" outlineLevel="0" collapsed="false">
      <c r="A7140" s="0" t="s">
        <v>5309</v>
      </c>
      <c r="B7140" s="0" t="s">
        <v>164</v>
      </c>
      <c r="C7140" s="0" t="n">
        <v>2006</v>
      </c>
      <c r="D7140" s="0" t="s">
        <v>46</v>
      </c>
      <c r="E7140" s="0" t="s">
        <v>257</v>
      </c>
      <c r="F7140" s="0" t="n">
        <v>0.2</v>
      </c>
      <c r="G7140" s="0" t="n">
        <v>0.01</v>
      </c>
      <c r="H7140" s="0" t="n">
        <v>0</v>
      </c>
      <c r="I7140" s="0" t="n">
        <v>0.02</v>
      </c>
      <c r="J7140" s="0" t="n">
        <v>0.22</v>
      </c>
      <c r="K7140" s="0" t="n">
        <v>72</v>
      </c>
      <c r="L7140" s="0" t="n">
        <v>7.8</v>
      </c>
      <c r="M7140" s="0" t="s">
        <v>103</v>
      </c>
      <c r="N7140" s="0" t="s">
        <v>74</v>
      </c>
      <c r="O7140" s="0" t="s">
        <v>37</v>
      </c>
      <c r="P7140" s="0" t="n">
        <f aca="false">IF(AND(OR(Dashboard!$B$5="All",D7140=Dashboard!$B$5),OR(Dashboard!$D$5="All",N7140=Dashboard!$D$5),OR(AND(C7140&lt;&gt;"",C7140&gt;=Dashboard!$F$5,C7140&lt;=Dashboard!$H$5),AND(C7140="",Dashboard!$F$5&lt;=1980,Dashboard!$H$5&gt;=2016))),1,0)</f>
        <v>1</v>
      </c>
      <c r="Q7140" s="0" t="n">
        <f aca="false">J7140*P7140+ROW()*0.00000001</f>
        <v>0.2200714</v>
      </c>
    </row>
    <row r="7141" customFormat="false" ht="15" hidden="false" customHeight="false" outlineLevel="0" collapsed="false">
      <c r="A7141" s="0" t="s">
        <v>5310</v>
      </c>
      <c r="B7141" s="0" t="s">
        <v>33</v>
      </c>
      <c r="C7141" s="0" t="n">
        <v>2009</v>
      </c>
      <c r="D7141" s="0" t="s">
        <v>52</v>
      </c>
      <c r="E7141" s="0" t="s">
        <v>5311</v>
      </c>
      <c r="F7141" s="0" t="n">
        <v>0.19</v>
      </c>
      <c r="G7141" s="0" t="n">
        <v>0.01</v>
      </c>
      <c r="H7141" s="0" t="n">
        <v>0</v>
      </c>
      <c r="I7141" s="0" t="n">
        <v>0.02</v>
      </c>
      <c r="J7141" s="0" t="n">
        <v>0.22</v>
      </c>
      <c r="N7141" s="0" t="s">
        <v>35</v>
      </c>
      <c r="P7141" s="0" t="n">
        <f aca="false">IF(AND(OR(Dashboard!$B$5="All",D7141=Dashboard!$B$5),OR(Dashboard!$D$5="All",N7141=Dashboard!$D$5),OR(AND(C7141&lt;&gt;"",C7141&gt;=Dashboard!$F$5,C7141&lt;=Dashboard!$H$5),AND(C7141="",Dashboard!$F$5&lt;=1980,Dashboard!$H$5&gt;=2016))),1,0)</f>
        <v>1</v>
      </c>
      <c r="Q7141" s="0" t="n">
        <f aca="false">J7141*P7141+ROW()*0.00000001</f>
        <v>0.22007141</v>
      </c>
    </row>
    <row r="7142" customFormat="false" ht="15" hidden="false" customHeight="false" outlineLevel="0" collapsed="false">
      <c r="A7142" s="0" t="s">
        <v>2982</v>
      </c>
      <c r="B7142" s="0" t="s">
        <v>144</v>
      </c>
      <c r="C7142" s="0" t="n">
        <v>2004</v>
      </c>
      <c r="D7142" s="0" t="s">
        <v>56</v>
      </c>
      <c r="E7142" s="0" t="s">
        <v>2018</v>
      </c>
      <c r="F7142" s="0" t="n">
        <v>0.17</v>
      </c>
      <c r="G7142" s="0" t="n">
        <v>0.05</v>
      </c>
      <c r="H7142" s="0" t="n">
        <v>0</v>
      </c>
      <c r="I7142" s="0" t="n">
        <v>0.01</v>
      </c>
      <c r="J7142" s="0" t="n">
        <v>0.22</v>
      </c>
      <c r="K7142" s="0" t="n">
        <v>60</v>
      </c>
      <c r="L7142" s="0" t="n">
        <v>7.3</v>
      </c>
      <c r="M7142" s="0" t="s">
        <v>73</v>
      </c>
      <c r="N7142" s="0" t="s">
        <v>66</v>
      </c>
      <c r="O7142" s="0" t="s">
        <v>53</v>
      </c>
      <c r="P7142" s="0" t="n">
        <f aca="false">IF(AND(OR(Dashboard!$B$5="All",D7142=Dashboard!$B$5),OR(Dashboard!$D$5="All",N7142=Dashboard!$D$5),OR(AND(C7142&lt;&gt;"",C7142&gt;=Dashboard!$F$5,C7142&lt;=Dashboard!$H$5),AND(C7142="",Dashboard!$F$5&lt;=1980,Dashboard!$H$5&gt;=2016))),1,0)</f>
        <v>1</v>
      </c>
      <c r="Q7142" s="0" t="n">
        <f aca="false">J7142*P7142+ROW()*0.00000001</f>
        <v>0.22007142</v>
      </c>
    </row>
    <row r="7143" customFormat="false" ht="15" hidden="false" customHeight="false" outlineLevel="0" collapsed="false">
      <c r="A7143" s="0" t="s">
        <v>5312</v>
      </c>
      <c r="B7143" s="0" t="s">
        <v>97</v>
      </c>
      <c r="C7143" s="0" t="n">
        <v>2013</v>
      </c>
      <c r="D7143" s="0" t="s">
        <v>71</v>
      </c>
      <c r="E7143" s="0" t="s">
        <v>154</v>
      </c>
      <c r="F7143" s="0" t="n">
        <v>0</v>
      </c>
      <c r="G7143" s="0" t="n">
        <v>0</v>
      </c>
      <c r="H7143" s="0" t="n">
        <v>0.22</v>
      </c>
      <c r="I7143" s="0" t="n">
        <v>0</v>
      </c>
      <c r="J7143" s="0" t="n">
        <v>0.22</v>
      </c>
      <c r="N7143" s="0" t="s">
        <v>35</v>
      </c>
      <c r="P7143" s="0" t="n">
        <f aca="false">IF(AND(OR(Dashboard!$B$5="All",D7143=Dashboard!$B$5),OR(Dashboard!$D$5="All",N7143=Dashboard!$D$5),OR(AND(C7143&lt;&gt;"",C7143&gt;=Dashboard!$F$5,C7143&lt;=Dashboard!$H$5),AND(C7143="",Dashboard!$F$5&lt;=1980,Dashboard!$H$5&gt;=2016))),1,0)</f>
        <v>1</v>
      </c>
      <c r="Q7143" s="0" t="n">
        <f aca="false">J7143*P7143+ROW()*0.00000001</f>
        <v>0.22007143</v>
      </c>
    </row>
    <row r="7144" customFormat="false" ht="15" hidden="false" customHeight="false" outlineLevel="0" collapsed="false">
      <c r="A7144" s="0" t="s">
        <v>5313</v>
      </c>
      <c r="B7144" s="0" t="s">
        <v>76</v>
      </c>
      <c r="C7144" s="0" t="n">
        <v>2002</v>
      </c>
      <c r="D7144" s="0" t="s">
        <v>34</v>
      </c>
      <c r="E7144" s="0" t="s">
        <v>1169</v>
      </c>
      <c r="F7144" s="0" t="n">
        <v>0.11</v>
      </c>
      <c r="G7144" s="0" t="n">
        <v>0.09</v>
      </c>
      <c r="H7144" s="0" t="n">
        <v>0</v>
      </c>
      <c r="I7144" s="0" t="n">
        <v>0.03</v>
      </c>
      <c r="J7144" s="0" t="n">
        <v>0.22</v>
      </c>
      <c r="K7144" s="0" t="n">
        <v>58</v>
      </c>
      <c r="L7144" s="0" t="n">
        <v>7</v>
      </c>
      <c r="M7144" s="0" t="s">
        <v>36</v>
      </c>
      <c r="N7144" s="0" t="s">
        <v>74</v>
      </c>
      <c r="O7144" s="0" t="s">
        <v>53</v>
      </c>
      <c r="P7144" s="0" t="n">
        <f aca="false">IF(AND(OR(Dashboard!$B$5="All",D7144=Dashboard!$B$5),OR(Dashboard!$D$5="All",N7144=Dashboard!$D$5),OR(AND(C7144&lt;&gt;"",C7144&gt;=Dashboard!$F$5,C7144&lt;=Dashboard!$H$5),AND(C7144="",Dashboard!$F$5&lt;=1980,Dashboard!$H$5&gt;=2016))),1,0)</f>
        <v>1</v>
      </c>
      <c r="Q7144" s="0" t="n">
        <f aca="false">J7144*P7144+ROW()*0.00000001</f>
        <v>0.22007144</v>
      </c>
    </row>
    <row r="7145" customFormat="false" ht="15" hidden="false" customHeight="false" outlineLevel="0" collapsed="false">
      <c r="A7145" s="0" t="s">
        <v>5314</v>
      </c>
      <c r="B7145" s="0" t="s">
        <v>76</v>
      </c>
      <c r="C7145" s="0" t="n">
        <v>2004</v>
      </c>
      <c r="D7145" s="0" t="s">
        <v>56</v>
      </c>
      <c r="E7145" s="0" t="s">
        <v>328</v>
      </c>
      <c r="F7145" s="0" t="n">
        <v>0.11</v>
      </c>
      <c r="G7145" s="0" t="n">
        <v>0.09</v>
      </c>
      <c r="H7145" s="0" t="n">
        <v>0</v>
      </c>
      <c r="I7145" s="0" t="n">
        <v>0.03</v>
      </c>
      <c r="J7145" s="0" t="n">
        <v>0.22</v>
      </c>
      <c r="K7145" s="0" t="n">
        <v>66</v>
      </c>
      <c r="M7145" s="0" t="s">
        <v>103</v>
      </c>
      <c r="N7145" s="0" t="s">
        <v>74</v>
      </c>
      <c r="O7145" s="0" t="s">
        <v>67</v>
      </c>
      <c r="P7145" s="0" t="n">
        <f aca="false">IF(AND(OR(Dashboard!$B$5="All",D7145=Dashboard!$B$5),OR(Dashboard!$D$5="All",N7145=Dashboard!$D$5),OR(AND(C7145&lt;&gt;"",C7145&gt;=Dashboard!$F$5,C7145&lt;=Dashboard!$H$5),AND(C7145="",Dashboard!$F$5&lt;=1980,Dashboard!$H$5&gt;=2016))),1,0)</f>
        <v>1</v>
      </c>
      <c r="Q7145" s="0" t="n">
        <f aca="false">J7145*P7145+ROW()*0.00000001</f>
        <v>0.22007145</v>
      </c>
    </row>
    <row r="7146" customFormat="false" ht="15" hidden="false" customHeight="false" outlineLevel="0" collapsed="false">
      <c r="A7146" s="0" t="s">
        <v>5315</v>
      </c>
      <c r="B7146" s="0" t="s">
        <v>76</v>
      </c>
      <c r="C7146" s="0" t="n">
        <v>2005</v>
      </c>
      <c r="D7146" s="0" t="s">
        <v>52</v>
      </c>
      <c r="E7146" s="0" t="s">
        <v>1173</v>
      </c>
      <c r="F7146" s="0" t="n">
        <v>0</v>
      </c>
      <c r="G7146" s="0" t="n">
        <v>0</v>
      </c>
      <c r="H7146" s="0" t="n">
        <v>0.22</v>
      </c>
      <c r="I7146" s="0" t="n">
        <v>0</v>
      </c>
      <c r="J7146" s="0" t="n">
        <v>0.22</v>
      </c>
      <c r="N7146" s="0" t="s">
        <v>74</v>
      </c>
      <c r="P7146" s="0" t="n">
        <f aca="false">IF(AND(OR(Dashboard!$B$5="All",D7146=Dashboard!$B$5),OR(Dashboard!$D$5="All",N7146=Dashboard!$D$5),OR(AND(C7146&lt;&gt;"",C7146&gt;=Dashboard!$F$5,C7146&lt;=Dashboard!$H$5),AND(C7146="",Dashboard!$F$5&lt;=1980,Dashboard!$H$5&gt;=2016))),1,0)</f>
        <v>1</v>
      </c>
      <c r="Q7146" s="0" t="n">
        <f aca="false">J7146*P7146+ROW()*0.00000001</f>
        <v>0.22007146</v>
      </c>
    </row>
    <row r="7147" customFormat="false" ht="15" hidden="false" customHeight="false" outlineLevel="0" collapsed="false">
      <c r="A7147" s="0" t="s">
        <v>4220</v>
      </c>
      <c r="B7147" s="0" t="s">
        <v>76</v>
      </c>
      <c r="C7147" s="0" t="n">
        <v>2010</v>
      </c>
      <c r="D7147" s="0" t="s">
        <v>16</v>
      </c>
      <c r="E7147" s="0" t="s">
        <v>1002</v>
      </c>
      <c r="F7147" s="0" t="n">
        <v>0.13</v>
      </c>
      <c r="G7147" s="0" t="n">
        <v>0.06</v>
      </c>
      <c r="H7147" s="0" t="n">
        <v>0</v>
      </c>
      <c r="I7147" s="0" t="n">
        <v>0.04</v>
      </c>
      <c r="J7147" s="0" t="n">
        <v>0.22</v>
      </c>
      <c r="M7147" s="0" t="s">
        <v>125</v>
      </c>
      <c r="N7147" s="0" t="s">
        <v>74</v>
      </c>
      <c r="P7147" s="0" t="n">
        <f aca="false">IF(AND(OR(Dashboard!$B$5="All",D7147=Dashboard!$B$5),OR(Dashboard!$D$5="All",N7147=Dashboard!$D$5),OR(AND(C7147&lt;&gt;"",C7147&gt;=Dashboard!$F$5,C7147&lt;=Dashboard!$H$5),AND(C7147="",Dashboard!$F$5&lt;=1980,Dashboard!$H$5&gt;=2016))),1,0)</f>
        <v>1</v>
      </c>
      <c r="Q7147" s="0" t="n">
        <f aca="false">J7147*P7147+ROW()*0.00000001</f>
        <v>0.22007147</v>
      </c>
    </row>
    <row r="7148" customFormat="false" ht="15" hidden="false" customHeight="false" outlineLevel="0" collapsed="false">
      <c r="A7148" s="0" t="s">
        <v>5316</v>
      </c>
      <c r="B7148" s="0" t="s">
        <v>164</v>
      </c>
      <c r="C7148" s="0" t="n">
        <v>2005</v>
      </c>
      <c r="D7148" s="0" t="s">
        <v>34</v>
      </c>
      <c r="E7148" s="0" t="s">
        <v>142</v>
      </c>
      <c r="F7148" s="0" t="n">
        <v>0.2</v>
      </c>
      <c r="G7148" s="0" t="n">
        <v>0</v>
      </c>
      <c r="H7148" s="0" t="n">
        <v>0</v>
      </c>
      <c r="I7148" s="0" t="n">
        <v>0.02</v>
      </c>
      <c r="J7148" s="0" t="n">
        <v>0.22</v>
      </c>
      <c r="K7148" s="0" t="n">
        <v>75</v>
      </c>
      <c r="L7148" s="0" t="n">
        <v>8.5</v>
      </c>
      <c r="M7148" s="0" t="s">
        <v>36</v>
      </c>
      <c r="N7148" s="0" t="s">
        <v>74</v>
      </c>
      <c r="O7148" s="0" t="s">
        <v>37</v>
      </c>
      <c r="P7148" s="0" t="n">
        <f aca="false">IF(AND(OR(Dashboard!$B$5="All",D7148=Dashboard!$B$5),OR(Dashboard!$D$5="All",N7148=Dashboard!$D$5),OR(AND(C7148&lt;&gt;"",C7148&gt;=Dashboard!$F$5,C7148&lt;=Dashboard!$H$5),AND(C7148="",Dashboard!$F$5&lt;=1980,Dashboard!$H$5&gt;=2016))),1,0)</f>
        <v>1</v>
      </c>
      <c r="Q7148" s="0" t="n">
        <f aca="false">J7148*P7148+ROW()*0.00000001</f>
        <v>0.22007148</v>
      </c>
    </row>
    <row r="7149" customFormat="false" ht="15" hidden="false" customHeight="false" outlineLevel="0" collapsed="false">
      <c r="A7149" s="0" t="s">
        <v>5317</v>
      </c>
      <c r="B7149" s="0" t="s">
        <v>33</v>
      </c>
      <c r="C7149" s="0" t="n">
        <v>2012</v>
      </c>
      <c r="D7149" s="0" t="s">
        <v>52</v>
      </c>
      <c r="E7149" s="0" t="s">
        <v>2264</v>
      </c>
      <c r="F7149" s="0" t="n">
        <v>0.05</v>
      </c>
      <c r="G7149" s="0" t="n">
        <v>0.15</v>
      </c>
      <c r="H7149" s="0" t="n">
        <v>0</v>
      </c>
      <c r="I7149" s="0" t="n">
        <v>0.02</v>
      </c>
      <c r="J7149" s="0" t="n">
        <v>0.22</v>
      </c>
      <c r="N7149" s="0" t="s">
        <v>35</v>
      </c>
      <c r="P7149" s="0" t="n">
        <f aca="false">IF(AND(OR(Dashboard!$B$5="All",D7149=Dashboard!$B$5),OR(Dashboard!$D$5="All",N7149=Dashboard!$D$5),OR(AND(C7149&lt;&gt;"",C7149&gt;=Dashboard!$F$5,C7149&lt;=Dashboard!$H$5),AND(C7149="",Dashboard!$F$5&lt;=1980,Dashboard!$H$5&gt;=2016))),1,0)</f>
        <v>1</v>
      </c>
      <c r="Q7149" s="0" t="n">
        <f aca="false">J7149*P7149+ROW()*0.00000001</f>
        <v>0.22007149</v>
      </c>
    </row>
    <row r="7150" customFormat="false" ht="15" hidden="false" customHeight="false" outlineLevel="0" collapsed="false">
      <c r="A7150" s="0" t="s">
        <v>674</v>
      </c>
      <c r="B7150" s="0" t="s">
        <v>33</v>
      </c>
      <c r="C7150" s="0" t="n">
        <v>2010</v>
      </c>
      <c r="D7150" s="0" t="s">
        <v>34</v>
      </c>
      <c r="E7150" s="0" t="s">
        <v>220</v>
      </c>
      <c r="F7150" s="0" t="n">
        <v>0.07</v>
      </c>
      <c r="G7150" s="0" t="n">
        <v>0.1</v>
      </c>
      <c r="H7150" s="0" t="n">
        <v>0.03</v>
      </c>
      <c r="I7150" s="0" t="n">
        <v>0.02</v>
      </c>
      <c r="J7150" s="0" t="n">
        <v>0.22</v>
      </c>
      <c r="K7150" s="0" t="n">
        <v>78</v>
      </c>
      <c r="L7150" s="0" t="n">
        <v>5.4</v>
      </c>
      <c r="M7150" s="0" t="s">
        <v>36</v>
      </c>
      <c r="N7150" s="0" t="s">
        <v>35</v>
      </c>
      <c r="O7150" s="0" t="s">
        <v>37</v>
      </c>
      <c r="P7150" s="0" t="n">
        <f aca="false">IF(AND(OR(Dashboard!$B$5="All",D7150=Dashboard!$B$5),OR(Dashboard!$D$5="All",N7150=Dashboard!$D$5),OR(AND(C7150&lt;&gt;"",C7150&gt;=Dashboard!$F$5,C7150&lt;=Dashboard!$H$5),AND(C7150="",Dashboard!$F$5&lt;=1980,Dashboard!$H$5&gt;=2016))),1,0)</f>
        <v>1</v>
      </c>
      <c r="Q7150" s="0" t="n">
        <f aca="false">J7150*P7150+ROW()*0.00000001</f>
        <v>0.2200715</v>
      </c>
    </row>
    <row r="7151" customFormat="false" ht="15" hidden="false" customHeight="false" outlineLevel="0" collapsed="false">
      <c r="A7151" s="0" t="s">
        <v>5318</v>
      </c>
      <c r="B7151" s="0" t="s">
        <v>186</v>
      </c>
      <c r="C7151" s="0" t="n">
        <v>2002</v>
      </c>
      <c r="D7151" s="0" t="s">
        <v>46</v>
      </c>
      <c r="E7151" s="0" t="s">
        <v>160</v>
      </c>
      <c r="F7151" s="0" t="n">
        <v>0.17</v>
      </c>
      <c r="G7151" s="0" t="n">
        <v>0.04</v>
      </c>
      <c r="H7151" s="0" t="n">
        <v>0</v>
      </c>
      <c r="I7151" s="0" t="n">
        <v>0.01</v>
      </c>
      <c r="J7151" s="0" t="n">
        <v>0.22</v>
      </c>
      <c r="K7151" s="0" t="n">
        <v>84</v>
      </c>
      <c r="L7151" s="0" t="n">
        <v>9.2</v>
      </c>
      <c r="M7151" s="0" t="s">
        <v>103</v>
      </c>
      <c r="N7151" s="0" t="s">
        <v>35</v>
      </c>
      <c r="O7151" s="0" t="s">
        <v>42</v>
      </c>
      <c r="P7151" s="0" t="n">
        <f aca="false">IF(AND(OR(Dashboard!$B$5="All",D7151=Dashboard!$B$5),OR(Dashboard!$D$5="All",N7151=Dashboard!$D$5),OR(AND(C7151&lt;&gt;"",C7151&gt;=Dashboard!$F$5,C7151&lt;=Dashboard!$H$5),AND(C7151="",Dashboard!$F$5&lt;=1980,Dashboard!$H$5&gt;=2016))),1,0)</f>
        <v>1</v>
      </c>
      <c r="Q7151" s="0" t="n">
        <f aca="false">J7151*P7151+ROW()*0.00000001</f>
        <v>0.22007151</v>
      </c>
    </row>
    <row r="7152" customFormat="false" ht="15" hidden="false" customHeight="false" outlineLevel="0" collapsed="false">
      <c r="A7152" s="0" t="s">
        <v>3778</v>
      </c>
      <c r="B7152" s="0" t="s">
        <v>76</v>
      </c>
      <c r="C7152" s="0" t="n">
        <v>2008</v>
      </c>
      <c r="D7152" s="0" t="s">
        <v>41</v>
      </c>
      <c r="E7152" s="0" t="s">
        <v>211</v>
      </c>
      <c r="F7152" s="0" t="n">
        <v>0.01</v>
      </c>
      <c r="G7152" s="0" t="n">
        <v>0</v>
      </c>
      <c r="H7152" s="0" t="n">
        <v>0</v>
      </c>
      <c r="I7152" s="0" t="n">
        <v>0.21</v>
      </c>
      <c r="J7152" s="0" t="n">
        <v>0.22</v>
      </c>
      <c r="M7152" s="0" t="s">
        <v>36</v>
      </c>
      <c r="N7152" s="0" t="s">
        <v>74</v>
      </c>
      <c r="P7152" s="0" t="n">
        <f aca="false">IF(AND(OR(Dashboard!$B$5="All",D7152=Dashboard!$B$5),OR(Dashboard!$D$5="All",N7152=Dashboard!$D$5),OR(AND(C7152&lt;&gt;"",C7152&gt;=Dashboard!$F$5,C7152&lt;=Dashboard!$H$5),AND(C7152="",Dashboard!$F$5&lt;=1980,Dashboard!$H$5&gt;=2016))),1,0)</f>
        <v>1</v>
      </c>
      <c r="Q7152" s="0" t="n">
        <f aca="false">J7152*P7152+ROW()*0.00000001</f>
        <v>0.22007152</v>
      </c>
    </row>
    <row r="7153" customFormat="false" ht="15" hidden="false" customHeight="false" outlineLevel="0" collapsed="false">
      <c r="A7153" s="0" t="s">
        <v>5319</v>
      </c>
      <c r="B7153" s="0" t="s">
        <v>70</v>
      </c>
      <c r="C7153" s="0" t="n">
        <v>2011</v>
      </c>
      <c r="D7153" s="0" t="s">
        <v>71</v>
      </c>
      <c r="E7153" s="0" t="s">
        <v>211</v>
      </c>
      <c r="F7153" s="0" t="n">
        <v>0</v>
      </c>
      <c r="G7153" s="0" t="n">
        <v>0</v>
      </c>
      <c r="H7153" s="0" t="n">
        <v>0.22</v>
      </c>
      <c r="I7153" s="0" t="n">
        <v>0</v>
      </c>
      <c r="J7153" s="0" t="n">
        <v>0.22</v>
      </c>
      <c r="N7153" s="0" t="s">
        <v>74</v>
      </c>
      <c r="P7153" s="0" t="n">
        <f aca="false">IF(AND(OR(Dashboard!$B$5="All",D7153=Dashboard!$B$5),OR(Dashboard!$D$5="All",N7153=Dashboard!$D$5),OR(AND(C7153&lt;&gt;"",C7153&gt;=Dashboard!$F$5,C7153&lt;=Dashboard!$H$5),AND(C7153="",Dashboard!$F$5&lt;=1980,Dashboard!$H$5&gt;=2016))),1,0)</f>
        <v>1</v>
      </c>
      <c r="Q7153" s="0" t="n">
        <f aca="false">J7153*P7153+ROW()*0.00000001</f>
        <v>0.22007153</v>
      </c>
    </row>
    <row r="7154" customFormat="false" ht="15" hidden="false" customHeight="false" outlineLevel="0" collapsed="false">
      <c r="A7154" s="0" t="s">
        <v>5320</v>
      </c>
      <c r="B7154" s="0" t="s">
        <v>85</v>
      </c>
      <c r="C7154" s="0" t="n">
        <v>2001</v>
      </c>
      <c r="D7154" s="0" t="s">
        <v>46</v>
      </c>
      <c r="E7154" s="0" t="s">
        <v>124</v>
      </c>
      <c r="F7154" s="0" t="n">
        <v>0.11</v>
      </c>
      <c r="G7154" s="0" t="n">
        <v>0.04</v>
      </c>
      <c r="H7154" s="0" t="n">
        <v>0.06</v>
      </c>
      <c r="I7154" s="0" t="n">
        <v>0</v>
      </c>
      <c r="J7154" s="0" t="n">
        <v>0.22</v>
      </c>
      <c r="K7154" s="0" t="n">
        <v>79</v>
      </c>
      <c r="L7154" s="0" t="n">
        <v>8.8</v>
      </c>
      <c r="M7154" s="0" t="s">
        <v>36</v>
      </c>
      <c r="N7154" s="0" t="s">
        <v>35</v>
      </c>
      <c r="O7154" s="0" t="s">
        <v>37</v>
      </c>
      <c r="P7154" s="0" t="n">
        <f aca="false">IF(AND(OR(Dashboard!$B$5="All",D7154=Dashboard!$B$5),OR(Dashboard!$D$5="All",N7154=Dashboard!$D$5),OR(AND(C7154&lt;&gt;"",C7154&gt;=Dashboard!$F$5,C7154&lt;=Dashboard!$H$5),AND(C7154="",Dashboard!$F$5&lt;=1980,Dashboard!$H$5&gt;=2016))),1,0)</f>
        <v>1</v>
      </c>
      <c r="Q7154" s="0" t="n">
        <f aca="false">J7154*P7154+ROW()*0.00000001</f>
        <v>0.22007154</v>
      </c>
    </row>
    <row r="7155" customFormat="false" ht="15" hidden="false" customHeight="false" outlineLevel="0" collapsed="false">
      <c r="A7155" s="0" t="s">
        <v>5321</v>
      </c>
      <c r="B7155" s="0" t="s">
        <v>50</v>
      </c>
      <c r="C7155" s="0" t="n">
        <v>2010</v>
      </c>
      <c r="D7155" s="0" t="s">
        <v>114</v>
      </c>
      <c r="E7155" s="0" t="s">
        <v>35</v>
      </c>
      <c r="F7155" s="0" t="n">
        <v>0</v>
      </c>
      <c r="G7155" s="0" t="n">
        <v>0.11</v>
      </c>
      <c r="H7155" s="0" t="n">
        <v>0.09</v>
      </c>
      <c r="I7155" s="0" t="n">
        <v>0.02</v>
      </c>
      <c r="J7155" s="0" t="n">
        <v>0.22</v>
      </c>
      <c r="N7155" s="0" t="s">
        <v>35</v>
      </c>
      <c r="P7155" s="0" t="n">
        <f aca="false">IF(AND(OR(Dashboard!$B$5="All",D7155=Dashboard!$B$5),OR(Dashboard!$D$5="All",N7155=Dashboard!$D$5),OR(AND(C7155&lt;&gt;"",C7155&gt;=Dashboard!$F$5,C7155&lt;=Dashboard!$H$5),AND(C7155="",Dashboard!$F$5&lt;=1980,Dashboard!$H$5&gt;=2016))),1,0)</f>
        <v>1</v>
      </c>
      <c r="Q7155" s="0" t="n">
        <f aca="false">J7155*P7155+ROW()*0.00000001</f>
        <v>0.22007155</v>
      </c>
    </row>
    <row r="7156" customFormat="false" ht="15" hidden="false" customHeight="false" outlineLevel="0" collapsed="false">
      <c r="A7156" s="0" t="s">
        <v>5322</v>
      </c>
      <c r="B7156" s="0" t="s">
        <v>152</v>
      </c>
      <c r="C7156" s="0" t="n">
        <v>2012</v>
      </c>
      <c r="D7156" s="0" t="s">
        <v>46</v>
      </c>
      <c r="E7156" s="0" t="s">
        <v>689</v>
      </c>
      <c r="F7156" s="0" t="n">
        <v>0</v>
      </c>
      <c r="G7156" s="0" t="n">
        <v>0.19</v>
      </c>
      <c r="H7156" s="0" t="n">
        <v>0</v>
      </c>
      <c r="I7156" s="0" t="n">
        <v>0.03</v>
      </c>
      <c r="J7156" s="0" t="n">
        <v>0.22</v>
      </c>
      <c r="K7156" s="0" t="n">
        <v>69</v>
      </c>
      <c r="L7156" s="0" t="n">
        <v>5.6</v>
      </c>
      <c r="M7156" s="0" t="s">
        <v>73</v>
      </c>
      <c r="N7156" s="0" t="s">
        <v>152</v>
      </c>
      <c r="O7156" s="0" t="s">
        <v>67</v>
      </c>
      <c r="P7156" s="0" t="n">
        <f aca="false">IF(AND(OR(Dashboard!$B$5="All",D7156=Dashboard!$B$5),OR(Dashboard!$D$5="All",N7156=Dashboard!$D$5),OR(AND(C7156&lt;&gt;"",C7156&gt;=Dashboard!$F$5,C7156&lt;=Dashboard!$H$5),AND(C7156="",Dashboard!$F$5&lt;=1980,Dashboard!$H$5&gt;=2016))),1,0)</f>
        <v>1</v>
      </c>
      <c r="Q7156" s="0" t="n">
        <f aca="false">J7156*P7156+ROW()*0.00000001</f>
        <v>0.22007156</v>
      </c>
    </row>
    <row r="7157" customFormat="false" ht="15" hidden="false" customHeight="false" outlineLevel="0" collapsed="false">
      <c r="A7157" s="0" t="s">
        <v>5323</v>
      </c>
      <c r="B7157" s="0" t="s">
        <v>50</v>
      </c>
      <c r="C7157" s="0" t="n">
        <v>2008</v>
      </c>
      <c r="D7157" s="0" t="s">
        <v>58</v>
      </c>
      <c r="E7157" s="0" t="s">
        <v>124</v>
      </c>
      <c r="F7157" s="0" t="n">
        <v>0.2</v>
      </c>
      <c r="G7157" s="0" t="n">
        <v>0</v>
      </c>
      <c r="H7157" s="0" t="n">
        <v>0</v>
      </c>
      <c r="I7157" s="0" t="n">
        <v>0.02</v>
      </c>
      <c r="J7157" s="0" t="n">
        <v>0.22</v>
      </c>
      <c r="M7157" s="0" t="s">
        <v>36</v>
      </c>
      <c r="N7157" s="0" t="s">
        <v>35</v>
      </c>
      <c r="P7157" s="0" t="n">
        <f aca="false">IF(AND(OR(Dashboard!$B$5="All",D7157=Dashboard!$B$5),OR(Dashboard!$D$5="All",N7157=Dashboard!$D$5),OR(AND(C7157&lt;&gt;"",C7157&gt;=Dashboard!$F$5,C7157&lt;=Dashboard!$H$5),AND(C7157="",Dashboard!$F$5&lt;=1980,Dashboard!$H$5&gt;=2016))),1,0)</f>
        <v>1</v>
      </c>
      <c r="Q7157" s="0" t="n">
        <f aca="false">J7157*P7157+ROW()*0.00000001</f>
        <v>0.22007157</v>
      </c>
    </row>
    <row r="7158" customFormat="false" ht="15" hidden="false" customHeight="false" outlineLevel="0" collapsed="false">
      <c r="A7158" s="0" t="s">
        <v>5324</v>
      </c>
      <c r="B7158" s="0" t="s">
        <v>76</v>
      </c>
      <c r="C7158" s="0" t="n">
        <v>2005</v>
      </c>
      <c r="D7158" s="0" t="s">
        <v>41</v>
      </c>
      <c r="E7158" s="0" t="s">
        <v>1086</v>
      </c>
      <c r="F7158" s="0" t="n">
        <v>0.11</v>
      </c>
      <c r="G7158" s="0" t="n">
        <v>0.09</v>
      </c>
      <c r="H7158" s="0" t="n">
        <v>0</v>
      </c>
      <c r="I7158" s="0" t="n">
        <v>0.03</v>
      </c>
      <c r="J7158" s="0" t="n">
        <v>0.22</v>
      </c>
      <c r="L7158" s="0" t="n">
        <v>8</v>
      </c>
      <c r="M7158" s="0" t="s">
        <v>36</v>
      </c>
      <c r="N7158" s="0" t="s">
        <v>74</v>
      </c>
      <c r="P7158" s="0" t="n">
        <f aca="false">IF(AND(OR(Dashboard!$B$5="All",D7158=Dashboard!$B$5),OR(Dashboard!$D$5="All",N7158=Dashboard!$D$5),OR(AND(C7158&lt;&gt;"",C7158&gt;=Dashboard!$F$5,C7158&lt;=Dashboard!$H$5),AND(C7158="",Dashboard!$F$5&lt;=1980,Dashboard!$H$5&gt;=2016))),1,0)</f>
        <v>1</v>
      </c>
      <c r="Q7158" s="0" t="n">
        <f aca="false">J7158*P7158+ROW()*0.00000001</f>
        <v>0.22007158</v>
      </c>
    </row>
    <row r="7159" customFormat="false" ht="15" hidden="false" customHeight="false" outlineLevel="0" collapsed="false">
      <c r="A7159" s="0" t="s">
        <v>2697</v>
      </c>
      <c r="B7159" s="0" t="s">
        <v>184</v>
      </c>
      <c r="C7159" s="0" t="n">
        <v>2014</v>
      </c>
      <c r="D7159" s="0" t="s">
        <v>71</v>
      </c>
      <c r="E7159" s="0" t="s">
        <v>243</v>
      </c>
      <c r="F7159" s="0" t="n">
        <v>0.09</v>
      </c>
      <c r="G7159" s="0" t="n">
        <v>0.11</v>
      </c>
      <c r="H7159" s="0" t="n">
        <v>0</v>
      </c>
      <c r="I7159" s="0" t="n">
        <v>0.02</v>
      </c>
      <c r="J7159" s="0" t="n">
        <v>0.22</v>
      </c>
      <c r="L7159" s="0" t="n">
        <v>7.8</v>
      </c>
      <c r="M7159" s="0" t="s">
        <v>125</v>
      </c>
      <c r="N7159" s="0" t="s">
        <v>35</v>
      </c>
      <c r="P7159" s="0" t="n">
        <f aca="false">IF(AND(OR(Dashboard!$B$5="All",D7159=Dashboard!$B$5),OR(Dashboard!$D$5="All",N7159=Dashboard!$D$5),OR(AND(C7159&lt;&gt;"",C7159&gt;=Dashboard!$F$5,C7159&lt;=Dashboard!$H$5),AND(C7159="",Dashboard!$F$5&lt;=1980,Dashboard!$H$5&gt;=2016))),1,0)</f>
        <v>1</v>
      </c>
      <c r="Q7159" s="0" t="n">
        <f aca="false">J7159*P7159+ROW()*0.00000001</f>
        <v>0.22007159</v>
      </c>
    </row>
    <row r="7160" customFormat="false" ht="15" hidden="false" customHeight="false" outlineLevel="0" collapsed="false">
      <c r="A7160" s="0" t="s">
        <v>2055</v>
      </c>
      <c r="B7160" s="0" t="s">
        <v>94</v>
      </c>
      <c r="C7160" s="0" t="n">
        <v>2015</v>
      </c>
      <c r="D7160" s="0" t="s">
        <v>71</v>
      </c>
      <c r="E7160" s="0" t="s">
        <v>2264</v>
      </c>
      <c r="F7160" s="0" t="n">
        <v>0.09</v>
      </c>
      <c r="G7160" s="0" t="n">
        <v>0.1</v>
      </c>
      <c r="H7160" s="0" t="n">
        <v>0</v>
      </c>
      <c r="I7160" s="0" t="n">
        <v>0.04</v>
      </c>
      <c r="J7160" s="0" t="n">
        <v>0.22</v>
      </c>
      <c r="N7160" s="0" t="s">
        <v>74</v>
      </c>
      <c r="P7160" s="0" t="n">
        <f aca="false">IF(AND(OR(Dashboard!$B$5="All",D7160=Dashboard!$B$5),OR(Dashboard!$D$5="All",N7160=Dashboard!$D$5),OR(AND(C7160&lt;&gt;"",C7160&gt;=Dashboard!$F$5,C7160&lt;=Dashboard!$H$5),AND(C7160="",Dashboard!$F$5&lt;=1980,Dashboard!$H$5&gt;=2016))),1,0)</f>
        <v>1</v>
      </c>
      <c r="Q7160" s="0" t="n">
        <f aca="false">J7160*P7160+ROW()*0.00000001</f>
        <v>0.2200716</v>
      </c>
    </row>
    <row r="7161" customFormat="false" ht="15" hidden="false" customHeight="false" outlineLevel="0" collapsed="false">
      <c r="A7161" s="0" t="s">
        <v>1065</v>
      </c>
      <c r="B7161" s="0" t="s">
        <v>186</v>
      </c>
      <c r="C7161" s="0" t="n">
        <v>2004</v>
      </c>
      <c r="D7161" s="0" t="s">
        <v>34</v>
      </c>
      <c r="E7161" s="0" t="s">
        <v>142</v>
      </c>
      <c r="F7161" s="0" t="n">
        <v>0.17</v>
      </c>
      <c r="G7161" s="0" t="n">
        <v>0.04</v>
      </c>
      <c r="H7161" s="0" t="n">
        <v>0</v>
      </c>
      <c r="I7161" s="0" t="n">
        <v>0.01</v>
      </c>
      <c r="J7161" s="0" t="n">
        <v>0.22</v>
      </c>
      <c r="K7161" s="0" t="n">
        <v>88</v>
      </c>
      <c r="L7161" s="0" t="n">
        <v>9</v>
      </c>
      <c r="M7161" s="0" t="s">
        <v>36</v>
      </c>
      <c r="N7161" s="0" t="s">
        <v>35</v>
      </c>
      <c r="O7161" s="0" t="s">
        <v>42</v>
      </c>
      <c r="P7161" s="0" t="n">
        <f aca="false">IF(AND(OR(Dashboard!$B$5="All",D7161=Dashboard!$B$5),OR(Dashboard!$D$5="All",N7161=Dashboard!$D$5),OR(AND(C7161&lt;&gt;"",C7161&gt;=Dashboard!$F$5,C7161&lt;=Dashboard!$H$5),AND(C7161="",Dashboard!$F$5&lt;=1980,Dashboard!$H$5&gt;=2016))),1,0)</f>
        <v>1</v>
      </c>
      <c r="Q7161" s="0" t="n">
        <f aca="false">J7161*P7161+ROW()*0.00000001</f>
        <v>0.22007161</v>
      </c>
    </row>
    <row r="7162" customFormat="false" ht="15" hidden="false" customHeight="false" outlineLevel="0" collapsed="false">
      <c r="A7162" s="0" t="s">
        <v>5325</v>
      </c>
      <c r="B7162" s="0" t="s">
        <v>85</v>
      </c>
      <c r="C7162" s="0" t="n">
        <v>2004</v>
      </c>
      <c r="D7162" s="0" t="s">
        <v>34</v>
      </c>
      <c r="E7162" s="0" t="s">
        <v>35</v>
      </c>
      <c r="F7162" s="0" t="n">
        <v>0.16</v>
      </c>
      <c r="G7162" s="0" t="n">
        <v>0.06</v>
      </c>
      <c r="H7162" s="0" t="n">
        <v>0</v>
      </c>
      <c r="I7162" s="0" t="n">
        <v>0</v>
      </c>
      <c r="J7162" s="0" t="n">
        <v>0.22</v>
      </c>
      <c r="K7162" s="0" t="n">
        <v>77</v>
      </c>
      <c r="L7162" s="0" t="n">
        <v>7.8</v>
      </c>
      <c r="M7162" s="0" t="s">
        <v>36</v>
      </c>
      <c r="N7162" s="0" t="s">
        <v>35</v>
      </c>
      <c r="O7162" s="0" t="s">
        <v>37</v>
      </c>
      <c r="P7162" s="0" t="n">
        <f aca="false">IF(AND(OR(Dashboard!$B$5="All",D7162=Dashboard!$B$5),OR(Dashboard!$D$5="All",N7162=Dashboard!$D$5),OR(AND(C7162&lt;&gt;"",C7162&gt;=Dashboard!$F$5,C7162&lt;=Dashboard!$H$5),AND(C7162="",Dashboard!$F$5&lt;=1980,Dashboard!$H$5&gt;=2016))),1,0)</f>
        <v>1</v>
      </c>
      <c r="Q7162" s="0" t="n">
        <f aca="false">J7162*P7162+ROW()*0.00000001</f>
        <v>0.22007162</v>
      </c>
    </row>
    <row r="7163" customFormat="false" ht="15" hidden="false" customHeight="false" outlineLevel="0" collapsed="false">
      <c r="A7163" s="0" t="s">
        <v>5326</v>
      </c>
      <c r="B7163" s="0" t="s">
        <v>85</v>
      </c>
      <c r="C7163" s="0" t="n">
        <v>2005</v>
      </c>
      <c r="D7163" s="0" t="s">
        <v>71</v>
      </c>
      <c r="E7163" s="0" t="s">
        <v>418</v>
      </c>
      <c r="F7163" s="0" t="n">
        <v>0.16</v>
      </c>
      <c r="G7163" s="0" t="n">
        <v>0.06</v>
      </c>
      <c r="H7163" s="0" t="n">
        <v>0</v>
      </c>
      <c r="I7163" s="0" t="n">
        <v>0</v>
      </c>
      <c r="J7163" s="0" t="n">
        <v>0.22</v>
      </c>
      <c r="L7163" s="0" t="n">
        <v>8.8</v>
      </c>
      <c r="M7163" s="0" t="s">
        <v>36</v>
      </c>
      <c r="N7163" s="0" t="s">
        <v>35</v>
      </c>
      <c r="P7163" s="0" t="n">
        <f aca="false">IF(AND(OR(Dashboard!$B$5="All",D7163=Dashboard!$B$5),OR(Dashboard!$D$5="All",N7163=Dashboard!$D$5),OR(AND(C7163&lt;&gt;"",C7163&gt;=Dashboard!$F$5,C7163&lt;=Dashboard!$H$5),AND(C7163="",Dashboard!$F$5&lt;=1980,Dashboard!$H$5&gt;=2016))),1,0)</f>
        <v>1</v>
      </c>
      <c r="Q7163" s="0" t="n">
        <f aca="false">J7163*P7163+ROW()*0.00000001</f>
        <v>0.22007163</v>
      </c>
    </row>
    <row r="7164" customFormat="false" ht="15" hidden="false" customHeight="false" outlineLevel="0" collapsed="false">
      <c r="A7164" s="0" t="s">
        <v>5327</v>
      </c>
      <c r="B7164" s="0" t="s">
        <v>50</v>
      </c>
      <c r="C7164" s="0" t="n">
        <v>2009</v>
      </c>
      <c r="D7164" s="0" t="s">
        <v>16</v>
      </c>
      <c r="E7164" s="0" t="s">
        <v>124</v>
      </c>
      <c r="F7164" s="0" t="n">
        <v>0.2</v>
      </c>
      <c r="G7164" s="0" t="n">
        <v>0.01</v>
      </c>
      <c r="H7164" s="0" t="n">
        <v>0</v>
      </c>
      <c r="I7164" s="0" t="n">
        <v>0.02</v>
      </c>
      <c r="J7164" s="0" t="n">
        <v>0.22</v>
      </c>
      <c r="M7164" s="0" t="s">
        <v>36</v>
      </c>
      <c r="N7164" s="0" t="s">
        <v>35</v>
      </c>
      <c r="P7164" s="0" t="n">
        <f aca="false">IF(AND(OR(Dashboard!$B$5="All",D7164=Dashboard!$B$5),OR(Dashboard!$D$5="All",N7164=Dashboard!$D$5),OR(AND(C7164&lt;&gt;"",C7164&gt;=Dashboard!$F$5,C7164&lt;=Dashboard!$H$5),AND(C7164="",Dashboard!$F$5&lt;=1980,Dashboard!$H$5&gt;=2016))),1,0)</f>
        <v>1</v>
      </c>
      <c r="Q7164" s="0" t="n">
        <f aca="false">J7164*P7164+ROW()*0.00000001</f>
        <v>0.22007164</v>
      </c>
    </row>
    <row r="7165" customFormat="false" ht="15" hidden="false" customHeight="false" outlineLevel="0" collapsed="false">
      <c r="A7165" s="0" t="s">
        <v>5328</v>
      </c>
      <c r="B7165" s="0" t="s">
        <v>851</v>
      </c>
      <c r="C7165" s="0" t="n">
        <v>2014</v>
      </c>
      <c r="D7165" s="0" t="s">
        <v>71</v>
      </c>
      <c r="E7165" s="0" t="s">
        <v>89</v>
      </c>
      <c r="F7165" s="0" t="n">
        <v>0</v>
      </c>
      <c r="G7165" s="0" t="n">
        <v>0.08</v>
      </c>
      <c r="H7165" s="0" t="n">
        <v>0.12</v>
      </c>
      <c r="I7165" s="0" t="n">
        <v>0.02</v>
      </c>
      <c r="J7165" s="0" t="n">
        <v>0.22</v>
      </c>
      <c r="K7165" s="0" t="n">
        <v>82</v>
      </c>
      <c r="L7165" s="0" t="n">
        <v>8.4</v>
      </c>
      <c r="M7165" s="0" t="s">
        <v>73</v>
      </c>
      <c r="N7165" s="0" t="s">
        <v>74</v>
      </c>
      <c r="O7165" s="0" t="s">
        <v>42</v>
      </c>
      <c r="P7165" s="0" t="n">
        <f aca="false">IF(AND(OR(Dashboard!$B$5="All",D7165=Dashboard!$B$5),OR(Dashboard!$D$5="All",N7165=Dashboard!$D$5),OR(AND(C7165&lt;&gt;"",C7165&gt;=Dashboard!$F$5,C7165&lt;=Dashboard!$H$5),AND(C7165="",Dashboard!$F$5&lt;=1980,Dashboard!$H$5&gt;=2016))),1,0)</f>
        <v>1</v>
      </c>
      <c r="Q7165" s="0" t="n">
        <f aca="false">J7165*P7165+ROW()*0.00000001</f>
        <v>0.22007165</v>
      </c>
    </row>
    <row r="7166" customFormat="false" ht="15" hidden="false" customHeight="false" outlineLevel="0" collapsed="false">
      <c r="A7166" s="0" t="s">
        <v>5329</v>
      </c>
      <c r="B7166" s="0" t="s">
        <v>159</v>
      </c>
      <c r="C7166" s="0" t="n">
        <v>1981</v>
      </c>
      <c r="D7166" s="0" t="s">
        <v>71</v>
      </c>
      <c r="E7166" s="0" t="s">
        <v>160</v>
      </c>
      <c r="F7166" s="0" t="n">
        <v>0.21</v>
      </c>
      <c r="G7166" s="0" t="n">
        <v>0.01</v>
      </c>
      <c r="H7166" s="0" t="n">
        <v>0</v>
      </c>
      <c r="I7166" s="0" t="n">
        <v>0</v>
      </c>
      <c r="J7166" s="0" t="n">
        <v>0.22</v>
      </c>
      <c r="N7166" s="0" t="s">
        <v>161</v>
      </c>
      <c r="P7166" s="0" t="n">
        <f aca="false">IF(AND(OR(Dashboard!$B$5="All",D7166=Dashboard!$B$5),OR(Dashboard!$D$5="All",N7166=Dashboard!$D$5),OR(AND(C7166&lt;&gt;"",C7166&gt;=Dashboard!$F$5,C7166&lt;=Dashboard!$H$5),AND(C7166="",Dashboard!$F$5&lt;=1980,Dashboard!$H$5&gt;=2016))),1,0)</f>
        <v>1</v>
      </c>
      <c r="Q7166" s="0" t="n">
        <f aca="false">J7166*P7166+ROW()*0.00000001</f>
        <v>0.22007166</v>
      </c>
    </row>
    <row r="7167" customFormat="false" ht="15" hidden="false" customHeight="false" outlineLevel="0" collapsed="false">
      <c r="A7167" s="0" t="s">
        <v>4393</v>
      </c>
      <c r="B7167" s="0" t="s">
        <v>33</v>
      </c>
      <c r="C7167" s="0" t="n">
        <v>2011</v>
      </c>
      <c r="D7167" s="0" t="s">
        <v>41</v>
      </c>
      <c r="E7167" s="0" t="s">
        <v>91</v>
      </c>
      <c r="F7167" s="0" t="n">
        <v>0.21</v>
      </c>
      <c r="G7167" s="0" t="n">
        <v>0</v>
      </c>
      <c r="H7167" s="0" t="n">
        <v>0</v>
      </c>
      <c r="I7167" s="0" t="n">
        <v>0.01</v>
      </c>
      <c r="J7167" s="0" t="n">
        <v>0.22</v>
      </c>
      <c r="K7167" s="0" t="n">
        <v>42</v>
      </c>
      <c r="L7167" s="0" t="n">
        <v>3.1</v>
      </c>
      <c r="M7167" s="0" t="s">
        <v>36</v>
      </c>
      <c r="N7167" s="0" t="s">
        <v>35</v>
      </c>
      <c r="O7167" s="0" t="s">
        <v>177</v>
      </c>
      <c r="P7167" s="0" t="n">
        <f aca="false">IF(AND(OR(Dashboard!$B$5="All",D7167=Dashboard!$B$5),OR(Dashboard!$D$5="All",N7167=Dashboard!$D$5),OR(AND(C7167&lt;&gt;"",C7167&gt;=Dashboard!$F$5,C7167&lt;=Dashboard!$H$5),AND(C7167="",Dashboard!$F$5&lt;=1980,Dashboard!$H$5&gt;=2016))),1,0)</f>
        <v>1</v>
      </c>
      <c r="Q7167" s="0" t="n">
        <f aca="false">J7167*P7167+ROW()*0.00000001</f>
        <v>0.22007167</v>
      </c>
    </row>
    <row r="7168" customFormat="false" ht="15" hidden="false" customHeight="false" outlineLevel="0" collapsed="false">
      <c r="A7168" s="0" t="s">
        <v>5330</v>
      </c>
      <c r="B7168" s="0" t="s">
        <v>78</v>
      </c>
      <c r="C7168" s="0" t="n">
        <v>1992</v>
      </c>
      <c r="D7168" s="0" t="s">
        <v>16</v>
      </c>
      <c r="E7168" s="0" t="s">
        <v>1173</v>
      </c>
      <c r="F7168" s="0" t="n">
        <v>0</v>
      </c>
      <c r="G7168" s="0" t="n">
        <v>0</v>
      </c>
      <c r="H7168" s="0" t="n">
        <v>0.22</v>
      </c>
      <c r="I7168" s="0" t="n">
        <v>0</v>
      </c>
      <c r="J7168" s="0" t="n">
        <v>0.22</v>
      </c>
      <c r="N7168" s="0" t="s">
        <v>35</v>
      </c>
      <c r="P7168" s="0" t="n">
        <f aca="false">IF(AND(OR(Dashboard!$B$5="All",D7168=Dashboard!$B$5),OR(Dashboard!$D$5="All",N7168=Dashboard!$D$5),OR(AND(C7168&lt;&gt;"",C7168&gt;=Dashboard!$F$5,C7168&lt;=Dashboard!$H$5),AND(C7168="",Dashboard!$F$5&lt;=1980,Dashboard!$H$5&gt;=2016))),1,0)</f>
        <v>1</v>
      </c>
      <c r="Q7168" s="0" t="n">
        <f aca="false">J7168*P7168+ROW()*0.00000001</f>
        <v>0.22007168</v>
      </c>
    </row>
    <row r="7169" customFormat="false" ht="15" hidden="false" customHeight="false" outlineLevel="0" collapsed="false">
      <c r="A7169" s="0" t="s">
        <v>5331</v>
      </c>
      <c r="B7169" s="0" t="s">
        <v>50</v>
      </c>
      <c r="C7169" s="0" t="n">
        <v>2008</v>
      </c>
      <c r="D7169" s="0" t="s">
        <v>58</v>
      </c>
      <c r="E7169" s="0" t="s">
        <v>195</v>
      </c>
      <c r="F7169" s="0" t="n">
        <v>0.2</v>
      </c>
      <c r="G7169" s="0" t="n">
        <v>0</v>
      </c>
      <c r="H7169" s="0" t="n">
        <v>0</v>
      </c>
      <c r="I7169" s="0" t="n">
        <v>0.01</v>
      </c>
      <c r="J7169" s="0" t="n">
        <v>0.22</v>
      </c>
      <c r="M7169" s="0" t="s">
        <v>36</v>
      </c>
      <c r="N7169" s="0" t="s">
        <v>35</v>
      </c>
      <c r="P7169" s="0" t="n">
        <f aca="false">IF(AND(OR(Dashboard!$B$5="All",D7169=Dashboard!$B$5),OR(Dashboard!$D$5="All",N7169=Dashboard!$D$5),OR(AND(C7169&lt;&gt;"",C7169&gt;=Dashboard!$F$5,C7169&lt;=Dashboard!$H$5),AND(C7169="",Dashboard!$F$5&lt;=1980,Dashboard!$H$5&gt;=2016))),1,0)</f>
        <v>1</v>
      </c>
      <c r="Q7169" s="0" t="n">
        <f aca="false">J7169*P7169+ROW()*0.00000001</f>
        <v>0.22007169</v>
      </c>
    </row>
    <row r="7170" customFormat="false" ht="15" hidden="false" customHeight="false" outlineLevel="0" collapsed="false">
      <c r="A7170" s="0" t="s">
        <v>5017</v>
      </c>
      <c r="B7170" s="0" t="s">
        <v>70</v>
      </c>
      <c r="C7170" s="0" t="n">
        <v>2011</v>
      </c>
      <c r="D7170" s="0" t="s">
        <v>71</v>
      </c>
      <c r="E7170" s="0" t="s">
        <v>91</v>
      </c>
      <c r="F7170" s="0" t="n">
        <v>0.13</v>
      </c>
      <c r="G7170" s="0" t="n">
        <v>0.07</v>
      </c>
      <c r="H7170" s="0" t="n">
        <v>0</v>
      </c>
      <c r="I7170" s="0" t="n">
        <v>0.03</v>
      </c>
      <c r="J7170" s="0" t="n">
        <v>0.22</v>
      </c>
      <c r="K7170" s="0" t="n">
        <v>58</v>
      </c>
      <c r="L7170" s="0" t="n">
        <v>7.2</v>
      </c>
      <c r="M7170" s="0" t="s">
        <v>103</v>
      </c>
      <c r="N7170" s="0" t="s">
        <v>74</v>
      </c>
      <c r="O7170" s="0" t="s">
        <v>53</v>
      </c>
      <c r="P7170" s="0" t="n">
        <f aca="false">IF(AND(OR(Dashboard!$B$5="All",D7170=Dashboard!$B$5),OR(Dashboard!$D$5="All",N7170=Dashboard!$D$5),OR(AND(C7170&lt;&gt;"",C7170&gt;=Dashboard!$F$5,C7170&lt;=Dashboard!$H$5),AND(C7170="",Dashboard!$F$5&lt;=1980,Dashboard!$H$5&gt;=2016))),1,0)</f>
        <v>1</v>
      </c>
      <c r="Q7170" s="0" t="n">
        <f aca="false">J7170*P7170+ROW()*0.00000001</f>
        <v>0.2200717</v>
      </c>
    </row>
    <row r="7171" customFormat="false" ht="15" hidden="false" customHeight="false" outlineLevel="0" collapsed="false">
      <c r="A7171" s="0" t="s">
        <v>5332</v>
      </c>
      <c r="B7171" s="0" t="s">
        <v>117</v>
      </c>
      <c r="C7171" s="0" t="n">
        <v>1998</v>
      </c>
      <c r="D7171" s="0" t="s">
        <v>48</v>
      </c>
      <c r="E7171" s="0" t="s">
        <v>449</v>
      </c>
      <c r="F7171" s="0" t="n">
        <v>0.12</v>
      </c>
      <c r="G7171" s="0" t="n">
        <v>0.08</v>
      </c>
      <c r="H7171" s="0" t="n">
        <v>0</v>
      </c>
      <c r="I7171" s="0" t="n">
        <v>0.01</v>
      </c>
      <c r="J7171" s="0" t="n">
        <v>0.22</v>
      </c>
      <c r="N7171" s="0" t="s">
        <v>74</v>
      </c>
      <c r="P7171" s="0" t="n">
        <f aca="false">IF(AND(OR(Dashboard!$B$5="All",D7171=Dashboard!$B$5),OR(Dashboard!$D$5="All",N7171=Dashboard!$D$5),OR(AND(C7171&lt;&gt;"",C7171&gt;=Dashboard!$F$5,C7171&lt;=Dashboard!$H$5),AND(C7171="",Dashboard!$F$5&lt;=1980,Dashboard!$H$5&gt;=2016))),1,0)</f>
        <v>1</v>
      </c>
      <c r="Q7171" s="0" t="n">
        <f aca="false">J7171*P7171+ROW()*0.00000001</f>
        <v>0.22007171</v>
      </c>
    </row>
    <row r="7172" customFormat="false" ht="15" hidden="false" customHeight="false" outlineLevel="0" collapsed="false">
      <c r="A7172" s="0" t="s">
        <v>5333</v>
      </c>
      <c r="B7172" s="0" t="s">
        <v>94</v>
      </c>
      <c r="C7172" s="0" t="n">
        <v>2015</v>
      </c>
      <c r="D7172" s="0" t="s">
        <v>41</v>
      </c>
      <c r="E7172" s="0" t="s">
        <v>5334</v>
      </c>
      <c r="F7172" s="0" t="n">
        <v>0.04</v>
      </c>
      <c r="G7172" s="0" t="n">
        <v>0.13</v>
      </c>
      <c r="H7172" s="0" t="n">
        <v>0.03</v>
      </c>
      <c r="I7172" s="0" t="n">
        <v>0.03</v>
      </c>
      <c r="J7172" s="0" t="n">
        <v>0.22</v>
      </c>
      <c r="K7172" s="0" t="n">
        <v>66</v>
      </c>
      <c r="L7172" s="0" t="n">
        <v>7</v>
      </c>
      <c r="M7172" s="0" t="s">
        <v>36</v>
      </c>
      <c r="N7172" s="0" t="s">
        <v>74</v>
      </c>
      <c r="O7172" s="0" t="s">
        <v>67</v>
      </c>
      <c r="P7172" s="0" t="n">
        <f aca="false">IF(AND(OR(Dashboard!$B$5="All",D7172=Dashboard!$B$5),OR(Dashboard!$D$5="All",N7172=Dashboard!$D$5),OR(AND(C7172&lt;&gt;"",C7172&gt;=Dashboard!$F$5,C7172&lt;=Dashboard!$H$5),AND(C7172="",Dashboard!$F$5&lt;=1980,Dashboard!$H$5&gt;=2016))),1,0)</f>
        <v>1</v>
      </c>
      <c r="Q7172" s="0" t="n">
        <f aca="false">J7172*P7172+ROW()*0.00000001</f>
        <v>0.22007172</v>
      </c>
    </row>
    <row r="7173" customFormat="false" ht="15" hidden="false" customHeight="false" outlineLevel="0" collapsed="false">
      <c r="A7173" s="0" t="s">
        <v>5335</v>
      </c>
      <c r="B7173" s="0" t="s">
        <v>117</v>
      </c>
      <c r="C7173" s="0" t="n">
        <v>1996</v>
      </c>
      <c r="D7173" s="0" t="s">
        <v>34</v>
      </c>
      <c r="E7173" s="0" t="s">
        <v>449</v>
      </c>
      <c r="F7173" s="0" t="n">
        <v>0.12</v>
      </c>
      <c r="G7173" s="0" t="n">
        <v>0.08</v>
      </c>
      <c r="H7173" s="0" t="n">
        <v>0</v>
      </c>
      <c r="I7173" s="0" t="n">
        <v>0.01</v>
      </c>
      <c r="J7173" s="0" t="n">
        <v>0.22</v>
      </c>
      <c r="N7173" s="0" t="s">
        <v>74</v>
      </c>
      <c r="P7173" s="0" t="n">
        <f aca="false">IF(AND(OR(Dashboard!$B$5="All",D7173=Dashboard!$B$5),OR(Dashboard!$D$5="All",N7173=Dashboard!$D$5),OR(AND(C7173&lt;&gt;"",C7173&gt;=Dashboard!$F$5,C7173&lt;=Dashboard!$H$5),AND(C7173="",Dashboard!$F$5&lt;=1980,Dashboard!$H$5&gt;=2016))),1,0)</f>
        <v>1</v>
      </c>
      <c r="Q7173" s="0" t="n">
        <f aca="false">J7173*P7173+ROW()*0.00000001</f>
        <v>0.22007173</v>
      </c>
    </row>
    <row r="7174" customFormat="false" ht="15" hidden="false" customHeight="false" outlineLevel="0" collapsed="false">
      <c r="A7174" s="0" t="s">
        <v>5336</v>
      </c>
      <c r="B7174" s="0" t="s">
        <v>97</v>
      </c>
      <c r="C7174" s="0" t="n">
        <v>2012</v>
      </c>
      <c r="D7174" s="0" t="s">
        <v>114</v>
      </c>
      <c r="E7174" s="0" t="s">
        <v>35</v>
      </c>
      <c r="F7174" s="0" t="n">
        <v>0.13</v>
      </c>
      <c r="G7174" s="0" t="n">
        <v>0.02</v>
      </c>
      <c r="H7174" s="0" t="n">
        <v>0.06</v>
      </c>
      <c r="I7174" s="0" t="n">
        <v>0.01</v>
      </c>
      <c r="J7174" s="0" t="n">
        <v>0.22</v>
      </c>
      <c r="K7174" s="0" t="n">
        <v>54</v>
      </c>
      <c r="L7174" s="0" t="n">
        <v>6.1</v>
      </c>
      <c r="M7174" s="0" t="s">
        <v>103</v>
      </c>
      <c r="N7174" s="0" t="s">
        <v>35</v>
      </c>
      <c r="O7174" s="0" t="s">
        <v>53</v>
      </c>
      <c r="P7174" s="0" t="n">
        <f aca="false">IF(AND(OR(Dashboard!$B$5="All",D7174=Dashboard!$B$5),OR(Dashboard!$D$5="All",N7174=Dashboard!$D$5),OR(AND(C7174&lt;&gt;"",C7174&gt;=Dashboard!$F$5,C7174&lt;=Dashboard!$H$5),AND(C7174="",Dashboard!$F$5&lt;=1980,Dashboard!$H$5&gt;=2016))),1,0)</f>
        <v>1</v>
      </c>
      <c r="Q7174" s="0" t="n">
        <f aca="false">J7174*P7174+ROW()*0.00000001</f>
        <v>0.22007174</v>
      </c>
    </row>
    <row r="7175" customFormat="false" ht="15" hidden="false" customHeight="false" outlineLevel="0" collapsed="false">
      <c r="A7175" s="0" t="s">
        <v>5337</v>
      </c>
      <c r="B7175" s="0" t="s">
        <v>164</v>
      </c>
      <c r="C7175" s="0" t="n">
        <v>2008</v>
      </c>
      <c r="D7175" s="0" t="s">
        <v>246</v>
      </c>
      <c r="E7175" s="0" t="s">
        <v>220</v>
      </c>
      <c r="F7175" s="0" t="n">
        <v>0</v>
      </c>
      <c r="G7175" s="0" t="n">
        <v>0.03</v>
      </c>
      <c r="H7175" s="0" t="n">
        <v>0.18</v>
      </c>
      <c r="I7175" s="0" t="n">
        <v>0.01</v>
      </c>
      <c r="J7175" s="0" t="n">
        <v>0.22</v>
      </c>
      <c r="N7175" s="0" t="s">
        <v>74</v>
      </c>
      <c r="P7175" s="0" t="n">
        <f aca="false">IF(AND(OR(Dashboard!$B$5="All",D7175=Dashboard!$B$5),OR(Dashboard!$D$5="All",N7175=Dashboard!$D$5),OR(AND(C7175&lt;&gt;"",C7175&gt;=Dashboard!$F$5,C7175&lt;=Dashboard!$H$5),AND(C7175="",Dashboard!$F$5&lt;=1980,Dashboard!$H$5&gt;=2016))),1,0)</f>
        <v>1</v>
      </c>
      <c r="Q7175" s="0" t="n">
        <f aca="false">J7175*P7175+ROW()*0.00000001</f>
        <v>0.22007175</v>
      </c>
    </row>
    <row r="7176" customFormat="false" ht="15" hidden="false" customHeight="false" outlineLevel="0" collapsed="false">
      <c r="A7176" s="0" t="s">
        <v>5338</v>
      </c>
      <c r="B7176" s="0" t="s">
        <v>76</v>
      </c>
      <c r="C7176" s="0" t="n">
        <v>2004</v>
      </c>
      <c r="D7176" s="0" t="s">
        <v>102</v>
      </c>
      <c r="E7176" s="0" t="s">
        <v>328</v>
      </c>
      <c r="F7176" s="0" t="n">
        <v>0.03</v>
      </c>
      <c r="G7176" s="0" t="n">
        <v>0.02</v>
      </c>
      <c r="H7176" s="0" t="n">
        <v>0.17</v>
      </c>
      <c r="I7176" s="0" t="n">
        <v>0.01</v>
      </c>
      <c r="J7176" s="0" t="n">
        <v>0.22</v>
      </c>
      <c r="K7176" s="0" t="n">
        <v>61</v>
      </c>
      <c r="L7176" s="0" t="n">
        <v>8</v>
      </c>
      <c r="M7176" s="0" t="s">
        <v>103</v>
      </c>
      <c r="N7176" s="0" t="s">
        <v>74</v>
      </c>
      <c r="O7176" s="0" t="s">
        <v>67</v>
      </c>
      <c r="P7176" s="0" t="n">
        <f aca="false">IF(AND(OR(Dashboard!$B$5="All",D7176=Dashboard!$B$5),OR(Dashboard!$D$5="All",N7176=Dashboard!$D$5),OR(AND(C7176&lt;&gt;"",C7176&gt;=Dashboard!$F$5,C7176&lt;=Dashboard!$H$5),AND(C7176="",Dashboard!$F$5&lt;=1980,Dashboard!$H$5&gt;=2016))),1,0)</f>
        <v>1</v>
      </c>
      <c r="Q7176" s="0" t="n">
        <f aca="false">J7176*P7176+ROW()*0.00000001</f>
        <v>0.22007176</v>
      </c>
    </row>
    <row r="7177" customFormat="false" ht="15" hidden="false" customHeight="false" outlineLevel="0" collapsed="false">
      <c r="A7177" s="0" t="s">
        <v>5339</v>
      </c>
      <c r="B7177" s="0" t="s">
        <v>33</v>
      </c>
      <c r="C7177" s="0" t="n">
        <v>2008</v>
      </c>
      <c r="D7177" s="0" t="s">
        <v>102</v>
      </c>
      <c r="E7177" s="0" t="s">
        <v>142</v>
      </c>
      <c r="F7177" s="0" t="n">
        <v>0.19</v>
      </c>
      <c r="G7177" s="0" t="n">
        <v>0.01</v>
      </c>
      <c r="H7177" s="0" t="n">
        <v>0</v>
      </c>
      <c r="I7177" s="0" t="n">
        <v>0.02</v>
      </c>
      <c r="J7177" s="0" t="n">
        <v>0.22</v>
      </c>
      <c r="K7177" s="0" t="n">
        <v>61</v>
      </c>
      <c r="L7177" s="0" t="n">
        <v>5.6</v>
      </c>
      <c r="M7177" s="0" t="s">
        <v>103</v>
      </c>
      <c r="N7177" s="0" t="s">
        <v>35</v>
      </c>
      <c r="O7177" s="0" t="s">
        <v>67</v>
      </c>
      <c r="P7177" s="0" t="n">
        <f aca="false">IF(AND(OR(Dashboard!$B$5="All",D7177=Dashboard!$B$5),OR(Dashboard!$D$5="All",N7177=Dashboard!$D$5),OR(AND(C7177&lt;&gt;"",C7177&gt;=Dashboard!$F$5,C7177&lt;=Dashboard!$H$5),AND(C7177="",Dashboard!$F$5&lt;=1980,Dashboard!$H$5&gt;=2016))),1,0)</f>
        <v>1</v>
      </c>
      <c r="Q7177" s="0" t="n">
        <f aca="false">J7177*P7177+ROW()*0.00000001</f>
        <v>0.22007177</v>
      </c>
    </row>
    <row r="7178" customFormat="false" ht="15" hidden="false" customHeight="false" outlineLevel="0" collapsed="false">
      <c r="A7178" s="0" t="s">
        <v>5340</v>
      </c>
      <c r="B7178" s="0" t="s">
        <v>76</v>
      </c>
      <c r="C7178" s="0" t="n">
        <v>2002</v>
      </c>
      <c r="D7178" s="0" t="s">
        <v>56</v>
      </c>
      <c r="E7178" s="0" t="s">
        <v>211</v>
      </c>
      <c r="F7178" s="0" t="n">
        <v>0.07</v>
      </c>
      <c r="G7178" s="0" t="n">
        <v>0.06</v>
      </c>
      <c r="H7178" s="0" t="n">
        <v>0.08</v>
      </c>
      <c r="I7178" s="0" t="n">
        <v>0.02</v>
      </c>
      <c r="J7178" s="0" t="n">
        <v>0.22</v>
      </c>
      <c r="K7178" s="0" t="n">
        <v>50</v>
      </c>
      <c r="L7178" s="0" t="n">
        <v>6.3</v>
      </c>
      <c r="M7178" s="0" t="s">
        <v>73</v>
      </c>
      <c r="N7178" s="0" t="s">
        <v>74</v>
      </c>
      <c r="O7178" s="0" t="s">
        <v>177</v>
      </c>
      <c r="P7178" s="0" t="n">
        <f aca="false">IF(AND(OR(Dashboard!$B$5="All",D7178=Dashboard!$B$5),OR(Dashboard!$D$5="All",N7178=Dashboard!$D$5),OR(AND(C7178&lt;&gt;"",C7178&gt;=Dashboard!$F$5,C7178&lt;=Dashboard!$H$5),AND(C7178="",Dashboard!$F$5&lt;=1980,Dashboard!$H$5&gt;=2016))),1,0)</f>
        <v>1</v>
      </c>
      <c r="Q7178" s="0" t="n">
        <f aca="false">J7178*P7178+ROW()*0.00000001</f>
        <v>0.22007178</v>
      </c>
    </row>
    <row r="7179" customFormat="false" ht="15" hidden="false" customHeight="false" outlineLevel="0" collapsed="false">
      <c r="A7179" s="0" t="s">
        <v>5341</v>
      </c>
      <c r="B7179" s="0" t="s">
        <v>76</v>
      </c>
      <c r="C7179" s="0" t="n">
        <v>2003</v>
      </c>
      <c r="D7179" s="0" t="s">
        <v>71</v>
      </c>
      <c r="E7179" s="0" t="s">
        <v>328</v>
      </c>
      <c r="F7179" s="0" t="n">
        <v>0</v>
      </c>
      <c r="G7179" s="0" t="n">
        <v>0</v>
      </c>
      <c r="H7179" s="0" t="n">
        <v>0.22</v>
      </c>
      <c r="I7179" s="0" t="n">
        <v>0</v>
      </c>
      <c r="J7179" s="0" t="n">
        <v>0.22</v>
      </c>
      <c r="N7179" s="0" t="s">
        <v>74</v>
      </c>
      <c r="P7179" s="0" t="n">
        <f aca="false">IF(AND(OR(Dashboard!$B$5="All",D7179=Dashboard!$B$5),OR(Dashboard!$D$5="All",N7179=Dashboard!$D$5),OR(AND(C7179&lt;&gt;"",C7179&gt;=Dashboard!$F$5,C7179&lt;=Dashboard!$H$5),AND(C7179="",Dashboard!$F$5&lt;=1980,Dashboard!$H$5&gt;=2016))),1,0)</f>
        <v>1</v>
      </c>
      <c r="Q7179" s="0" t="n">
        <f aca="false">J7179*P7179+ROW()*0.00000001</f>
        <v>0.22007179</v>
      </c>
    </row>
    <row r="7180" customFormat="false" ht="15" hidden="false" customHeight="false" outlineLevel="0" collapsed="false">
      <c r="A7180" s="0" t="s">
        <v>5342</v>
      </c>
      <c r="B7180" s="0" t="s">
        <v>33</v>
      </c>
      <c r="C7180" s="0" t="n">
        <v>2009</v>
      </c>
      <c r="D7180" s="0" t="s">
        <v>52</v>
      </c>
      <c r="E7180" s="0" t="s">
        <v>481</v>
      </c>
      <c r="F7180" s="0" t="n">
        <v>0.21</v>
      </c>
      <c r="G7180" s="0" t="n">
        <v>0</v>
      </c>
      <c r="H7180" s="0" t="n">
        <v>0</v>
      </c>
      <c r="I7180" s="0" t="n">
        <v>0.02</v>
      </c>
      <c r="J7180" s="0" t="n">
        <v>0.22</v>
      </c>
      <c r="M7180" s="0" t="s">
        <v>103</v>
      </c>
      <c r="N7180" s="0" t="s">
        <v>35</v>
      </c>
      <c r="P7180" s="0" t="n">
        <f aca="false">IF(AND(OR(Dashboard!$B$5="All",D7180=Dashboard!$B$5),OR(Dashboard!$D$5="All",N7180=Dashboard!$D$5),OR(AND(C7180&lt;&gt;"",C7180&gt;=Dashboard!$F$5,C7180&lt;=Dashboard!$H$5),AND(C7180="",Dashboard!$F$5&lt;=1980,Dashboard!$H$5&gt;=2016))),1,0)</f>
        <v>1</v>
      </c>
      <c r="Q7180" s="0" t="n">
        <f aca="false">J7180*P7180+ROW()*0.00000001</f>
        <v>0.2200718</v>
      </c>
    </row>
    <row r="7181" customFormat="false" ht="15" hidden="false" customHeight="false" outlineLevel="0" collapsed="false">
      <c r="A7181" s="0" t="s">
        <v>5343</v>
      </c>
      <c r="B7181" s="0" t="s">
        <v>50</v>
      </c>
      <c r="C7181" s="0" t="n">
        <v>2008</v>
      </c>
      <c r="D7181" s="0" t="s">
        <v>114</v>
      </c>
      <c r="E7181" s="0" t="s">
        <v>124</v>
      </c>
      <c r="F7181" s="0" t="n">
        <v>0.21</v>
      </c>
      <c r="G7181" s="0" t="n">
        <v>0</v>
      </c>
      <c r="H7181" s="0" t="n">
        <v>0</v>
      </c>
      <c r="I7181" s="0" t="n">
        <v>0.02</v>
      </c>
      <c r="J7181" s="0" t="n">
        <v>0.22</v>
      </c>
      <c r="M7181" s="0" t="s">
        <v>36</v>
      </c>
      <c r="N7181" s="0" t="s">
        <v>35</v>
      </c>
      <c r="P7181" s="0" t="n">
        <f aca="false">IF(AND(OR(Dashboard!$B$5="All",D7181=Dashboard!$B$5),OR(Dashboard!$D$5="All",N7181=Dashboard!$D$5),OR(AND(C7181&lt;&gt;"",C7181&gt;=Dashboard!$F$5,C7181&lt;=Dashboard!$H$5),AND(C7181="",Dashboard!$F$5&lt;=1980,Dashboard!$H$5&gt;=2016))),1,0)</f>
        <v>1</v>
      </c>
      <c r="Q7181" s="0" t="n">
        <f aca="false">J7181*P7181+ROW()*0.00000001</f>
        <v>0.22007181</v>
      </c>
    </row>
    <row r="7182" customFormat="false" ht="15" hidden="false" customHeight="false" outlineLevel="0" collapsed="false">
      <c r="A7182" s="0" t="s">
        <v>5344</v>
      </c>
      <c r="B7182" s="0" t="s">
        <v>33</v>
      </c>
      <c r="C7182" s="0" t="n">
        <v>2008</v>
      </c>
      <c r="D7182" s="0" t="s">
        <v>34</v>
      </c>
      <c r="E7182" s="0" t="s">
        <v>91</v>
      </c>
      <c r="F7182" s="0" t="n">
        <v>0.2</v>
      </c>
      <c r="G7182" s="0" t="n">
        <v>0</v>
      </c>
      <c r="H7182" s="0" t="n">
        <v>0</v>
      </c>
      <c r="I7182" s="0" t="n">
        <v>0.02</v>
      </c>
      <c r="J7182" s="0" t="n">
        <v>0.22</v>
      </c>
      <c r="K7182" s="0" t="n">
        <v>61</v>
      </c>
      <c r="M7182" s="0" t="s">
        <v>36</v>
      </c>
      <c r="N7182" s="0" t="s">
        <v>35</v>
      </c>
      <c r="O7182" s="0" t="s">
        <v>67</v>
      </c>
      <c r="P7182" s="0" t="n">
        <f aca="false">IF(AND(OR(Dashboard!$B$5="All",D7182=Dashboard!$B$5),OR(Dashboard!$D$5="All",N7182=Dashboard!$D$5),OR(AND(C7182&lt;&gt;"",C7182&gt;=Dashboard!$F$5,C7182&lt;=Dashboard!$H$5),AND(C7182="",Dashboard!$F$5&lt;=1980,Dashboard!$H$5&gt;=2016))),1,0)</f>
        <v>1</v>
      </c>
      <c r="Q7182" s="0" t="n">
        <f aca="false">J7182*P7182+ROW()*0.00000001</f>
        <v>0.22007182</v>
      </c>
    </row>
    <row r="7183" customFormat="false" ht="15" hidden="false" customHeight="false" outlineLevel="0" collapsed="false">
      <c r="A7183" s="0" t="s">
        <v>5345</v>
      </c>
      <c r="B7183" s="0" t="s">
        <v>85</v>
      </c>
      <c r="C7183" s="0" t="n">
        <v>2004</v>
      </c>
      <c r="D7183" s="0" t="s">
        <v>16</v>
      </c>
      <c r="E7183" s="0" t="s">
        <v>211</v>
      </c>
      <c r="F7183" s="0" t="n">
        <v>0.16</v>
      </c>
      <c r="G7183" s="0" t="n">
        <v>0.06</v>
      </c>
      <c r="H7183" s="0" t="n">
        <v>0</v>
      </c>
      <c r="I7183" s="0" t="n">
        <v>0</v>
      </c>
      <c r="J7183" s="0" t="n">
        <v>0.22</v>
      </c>
      <c r="K7183" s="0" t="n">
        <v>77</v>
      </c>
      <c r="L7183" s="0" t="n">
        <v>9</v>
      </c>
      <c r="M7183" s="0" t="s">
        <v>36</v>
      </c>
      <c r="N7183" s="0" t="s">
        <v>35</v>
      </c>
      <c r="O7183" s="0" t="s">
        <v>37</v>
      </c>
      <c r="P7183" s="0" t="n">
        <f aca="false">IF(AND(OR(Dashboard!$B$5="All",D7183=Dashboard!$B$5),OR(Dashboard!$D$5="All",N7183=Dashboard!$D$5),OR(AND(C7183&lt;&gt;"",C7183&gt;=Dashboard!$F$5,C7183&lt;=Dashboard!$H$5),AND(C7183="",Dashboard!$F$5&lt;=1980,Dashboard!$H$5&gt;=2016))),1,0)</f>
        <v>1</v>
      </c>
      <c r="Q7183" s="0" t="n">
        <f aca="false">J7183*P7183+ROW()*0.00000001</f>
        <v>0.22007183</v>
      </c>
    </row>
    <row r="7184" customFormat="false" ht="15" hidden="false" customHeight="false" outlineLevel="0" collapsed="false">
      <c r="A7184" s="0" t="s">
        <v>5346</v>
      </c>
      <c r="B7184" s="0" t="s">
        <v>33</v>
      </c>
      <c r="C7184" s="0" t="n">
        <v>2006</v>
      </c>
      <c r="D7184" s="0" t="s">
        <v>34</v>
      </c>
      <c r="E7184" s="0" t="s">
        <v>35</v>
      </c>
      <c r="F7184" s="0" t="n">
        <v>0.14</v>
      </c>
      <c r="G7184" s="0" t="n">
        <v>0.01</v>
      </c>
      <c r="H7184" s="0" t="n">
        <v>0.07</v>
      </c>
      <c r="I7184" s="0" t="n">
        <v>0.01</v>
      </c>
      <c r="J7184" s="0" t="n">
        <v>0.22</v>
      </c>
      <c r="K7184" s="0" t="n">
        <v>72</v>
      </c>
      <c r="L7184" s="0" t="n">
        <v>7.8</v>
      </c>
      <c r="M7184" s="0" t="s">
        <v>125</v>
      </c>
      <c r="N7184" s="0" t="s">
        <v>35</v>
      </c>
      <c r="O7184" s="0" t="s">
        <v>37</v>
      </c>
      <c r="P7184" s="0" t="n">
        <f aca="false">IF(AND(OR(Dashboard!$B$5="All",D7184=Dashboard!$B$5),OR(Dashboard!$D$5="All",N7184=Dashboard!$D$5),OR(AND(C7184&lt;&gt;"",C7184&gt;=Dashboard!$F$5,C7184&lt;=Dashboard!$H$5),AND(C7184="",Dashboard!$F$5&lt;=1980,Dashboard!$H$5&gt;=2016))),1,0)</f>
        <v>1</v>
      </c>
      <c r="Q7184" s="0" t="n">
        <f aca="false">J7184*P7184+ROW()*0.00000001</f>
        <v>0.22007184</v>
      </c>
    </row>
    <row r="7185" customFormat="false" ht="15" hidden="false" customHeight="false" outlineLevel="0" collapsed="false">
      <c r="A7185" s="0" t="s">
        <v>3002</v>
      </c>
      <c r="B7185" s="0" t="s">
        <v>70</v>
      </c>
      <c r="C7185" s="0" t="n">
        <v>2009</v>
      </c>
      <c r="D7185" s="0" t="s">
        <v>71</v>
      </c>
      <c r="E7185" s="0" t="s">
        <v>487</v>
      </c>
      <c r="F7185" s="0" t="n">
        <v>0.13</v>
      </c>
      <c r="G7185" s="0" t="n">
        <v>0.06</v>
      </c>
      <c r="H7185" s="0" t="n">
        <v>0</v>
      </c>
      <c r="I7185" s="0" t="n">
        <v>0.03</v>
      </c>
      <c r="J7185" s="0" t="n">
        <v>0.22</v>
      </c>
      <c r="K7185" s="0" t="n">
        <v>68</v>
      </c>
      <c r="L7185" s="0" t="n">
        <v>7.6</v>
      </c>
      <c r="M7185" s="0" t="s">
        <v>125</v>
      </c>
      <c r="N7185" s="0" t="s">
        <v>74</v>
      </c>
      <c r="O7185" s="0" t="s">
        <v>67</v>
      </c>
      <c r="P7185" s="0" t="n">
        <f aca="false">IF(AND(OR(Dashboard!$B$5="All",D7185=Dashboard!$B$5),OR(Dashboard!$D$5="All",N7185=Dashboard!$D$5),OR(AND(C7185&lt;&gt;"",C7185&gt;=Dashboard!$F$5,C7185&lt;=Dashboard!$H$5),AND(C7185="",Dashboard!$F$5&lt;=1980,Dashboard!$H$5&gt;=2016))),1,0)</f>
        <v>1</v>
      </c>
      <c r="Q7185" s="0" t="n">
        <f aca="false">J7185*P7185+ROW()*0.00000001</f>
        <v>0.22007185</v>
      </c>
    </row>
    <row r="7186" customFormat="false" ht="15" hidden="false" customHeight="false" outlineLevel="0" collapsed="false">
      <c r="A7186" s="0" t="s">
        <v>5347</v>
      </c>
      <c r="B7186" s="0" t="s">
        <v>50</v>
      </c>
      <c r="C7186" s="0" t="n">
        <v>2008</v>
      </c>
      <c r="D7186" s="0" t="s">
        <v>46</v>
      </c>
      <c r="E7186" s="0" t="s">
        <v>1259</v>
      </c>
      <c r="F7186" s="0" t="n">
        <v>0.2</v>
      </c>
      <c r="G7186" s="0" t="n">
        <v>0</v>
      </c>
      <c r="H7186" s="0" t="n">
        <v>0</v>
      </c>
      <c r="I7186" s="0" t="n">
        <v>0.02</v>
      </c>
      <c r="J7186" s="0" t="n">
        <v>0.22</v>
      </c>
      <c r="K7186" s="0" t="n">
        <v>73</v>
      </c>
      <c r="L7186" s="0" t="n">
        <v>7.7</v>
      </c>
      <c r="M7186" s="0" t="s">
        <v>103</v>
      </c>
      <c r="N7186" s="0" t="s">
        <v>35</v>
      </c>
      <c r="O7186" s="0" t="s">
        <v>37</v>
      </c>
      <c r="P7186" s="0" t="n">
        <f aca="false">IF(AND(OR(Dashboard!$B$5="All",D7186=Dashboard!$B$5),OR(Dashboard!$D$5="All",N7186=Dashboard!$D$5),OR(AND(C7186&lt;&gt;"",C7186&gt;=Dashboard!$F$5,C7186&lt;=Dashboard!$H$5),AND(C7186="",Dashboard!$F$5&lt;=1980,Dashboard!$H$5&gt;=2016))),1,0)</f>
        <v>1</v>
      </c>
      <c r="Q7186" s="0" t="n">
        <f aca="false">J7186*P7186+ROW()*0.00000001</f>
        <v>0.22007186</v>
      </c>
    </row>
    <row r="7187" customFormat="false" ht="15" hidden="false" customHeight="false" outlineLevel="0" collapsed="false">
      <c r="A7187" s="0" t="s">
        <v>5348</v>
      </c>
      <c r="B7187" s="0" t="s">
        <v>117</v>
      </c>
      <c r="C7187" s="0" t="n">
        <v>1999</v>
      </c>
      <c r="D7187" s="0" t="s">
        <v>34</v>
      </c>
      <c r="E7187" s="0" t="s">
        <v>2468</v>
      </c>
      <c r="F7187" s="0" t="n">
        <v>0.12</v>
      </c>
      <c r="G7187" s="0" t="n">
        <v>0.08</v>
      </c>
      <c r="H7187" s="0" t="n">
        <v>0</v>
      </c>
      <c r="I7187" s="0" t="n">
        <v>0.01</v>
      </c>
      <c r="J7187" s="0" t="n">
        <v>0.22</v>
      </c>
      <c r="N7187" s="0" t="s">
        <v>74</v>
      </c>
      <c r="P7187" s="0" t="n">
        <f aca="false">IF(AND(OR(Dashboard!$B$5="All",D7187=Dashboard!$B$5),OR(Dashboard!$D$5="All",N7187=Dashboard!$D$5),OR(AND(C7187&lt;&gt;"",C7187&gt;=Dashboard!$F$5,C7187&lt;=Dashboard!$H$5),AND(C7187="",Dashboard!$F$5&lt;=1980,Dashboard!$H$5&gt;=2016))),1,0)</f>
        <v>1</v>
      </c>
      <c r="Q7187" s="0" t="n">
        <f aca="false">J7187*P7187+ROW()*0.00000001</f>
        <v>0.22007187</v>
      </c>
    </row>
    <row r="7188" customFormat="false" ht="15" hidden="false" customHeight="false" outlineLevel="0" collapsed="false">
      <c r="A7188" s="0" t="s">
        <v>1842</v>
      </c>
      <c r="B7188" s="0" t="s">
        <v>97</v>
      </c>
      <c r="C7188" s="0" t="n">
        <v>2011</v>
      </c>
      <c r="D7188" s="0" t="s">
        <v>16</v>
      </c>
      <c r="E7188" s="0" t="s">
        <v>154</v>
      </c>
      <c r="F7188" s="0" t="n">
        <v>0.14</v>
      </c>
      <c r="G7188" s="0" t="n">
        <v>0.07</v>
      </c>
      <c r="H7188" s="0" t="n">
        <v>0</v>
      </c>
      <c r="I7188" s="0" t="n">
        <v>0.02</v>
      </c>
      <c r="J7188" s="0" t="n">
        <v>0.22</v>
      </c>
      <c r="K7188" s="0" t="n">
        <v>69</v>
      </c>
      <c r="L7188" s="0" t="n">
        <v>7.3</v>
      </c>
      <c r="M7188" s="0" t="s">
        <v>103</v>
      </c>
      <c r="N7188" s="0" t="s">
        <v>35</v>
      </c>
      <c r="O7188" s="0" t="s">
        <v>67</v>
      </c>
      <c r="P7188" s="0" t="n">
        <f aca="false">IF(AND(OR(Dashboard!$B$5="All",D7188=Dashboard!$B$5),OR(Dashboard!$D$5="All",N7188=Dashboard!$D$5),OR(AND(C7188&lt;&gt;"",C7188&gt;=Dashboard!$F$5,C7188&lt;=Dashboard!$H$5),AND(C7188="",Dashboard!$F$5&lt;=1980,Dashboard!$H$5&gt;=2016))),1,0)</f>
        <v>1</v>
      </c>
      <c r="Q7188" s="0" t="n">
        <f aca="false">J7188*P7188+ROW()*0.00000001</f>
        <v>0.22007188</v>
      </c>
    </row>
    <row r="7189" customFormat="false" ht="15" hidden="false" customHeight="false" outlineLevel="0" collapsed="false">
      <c r="A7189" s="0" t="s">
        <v>5349</v>
      </c>
      <c r="B7189" s="0" t="s">
        <v>85</v>
      </c>
      <c r="C7189" s="0" t="n">
        <v>2004</v>
      </c>
      <c r="D7189" s="0" t="s">
        <v>52</v>
      </c>
      <c r="E7189" s="0" t="s">
        <v>520</v>
      </c>
      <c r="F7189" s="0" t="n">
        <v>0.16</v>
      </c>
      <c r="G7189" s="0" t="n">
        <v>0.06</v>
      </c>
      <c r="H7189" s="0" t="n">
        <v>0</v>
      </c>
      <c r="I7189" s="0" t="n">
        <v>0</v>
      </c>
      <c r="J7189" s="0" t="n">
        <v>0.22</v>
      </c>
      <c r="N7189" s="0" t="s">
        <v>35</v>
      </c>
      <c r="P7189" s="0" t="n">
        <f aca="false">IF(AND(OR(Dashboard!$B$5="All",D7189=Dashboard!$B$5),OR(Dashboard!$D$5="All",N7189=Dashboard!$D$5),OR(AND(C7189&lt;&gt;"",C7189&gt;=Dashboard!$F$5,C7189&lt;=Dashboard!$H$5),AND(C7189="",Dashboard!$F$5&lt;=1980,Dashboard!$H$5&gt;=2016))),1,0)</f>
        <v>1</v>
      </c>
      <c r="Q7189" s="0" t="n">
        <f aca="false">J7189*P7189+ROW()*0.00000001</f>
        <v>0.22007189</v>
      </c>
    </row>
    <row r="7190" customFormat="false" ht="15" hidden="false" customHeight="false" outlineLevel="0" collapsed="false">
      <c r="A7190" s="0" t="s">
        <v>5207</v>
      </c>
      <c r="B7190" s="0" t="s">
        <v>50</v>
      </c>
      <c r="C7190" s="0" t="n">
        <v>2006</v>
      </c>
      <c r="D7190" s="0" t="s">
        <v>34</v>
      </c>
      <c r="E7190" s="0" t="s">
        <v>91</v>
      </c>
      <c r="F7190" s="0" t="n">
        <v>0.2</v>
      </c>
      <c r="G7190" s="0" t="n">
        <v>0</v>
      </c>
      <c r="H7190" s="0" t="n">
        <v>0</v>
      </c>
      <c r="I7190" s="0" t="n">
        <v>0.02</v>
      </c>
      <c r="J7190" s="0" t="n">
        <v>0.22</v>
      </c>
      <c r="K7190" s="0" t="n">
        <v>76</v>
      </c>
      <c r="L7190" s="0" t="n">
        <v>7</v>
      </c>
      <c r="M7190" s="0" t="s">
        <v>36</v>
      </c>
      <c r="N7190" s="0" t="s">
        <v>35</v>
      </c>
      <c r="O7190" s="0" t="s">
        <v>37</v>
      </c>
      <c r="P7190" s="0" t="n">
        <f aca="false">IF(AND(OR(Dashboard!$B$5="All",D7190=Dashboard!$B$5),OR(Dashboard!$D$5="All",N7190=Dashboard!$D$5),OR(AND(C7190&lt;&gt;"",C7190&gt;=Dashboard!$F$5,C7190&lt;=Dashboard!$H$5),AND(C7190="",Dashboard!$F$5&lt;=1980,Dashboard!$H$5&gt;=2016))),1,0)</f>
        <v>1</v>
      </c>
      <c r="Q7190" s="0" t="n">
        <f aca="false">J7190*P7190+ROW()*0.00000001</f>
        <v>0.2200719</v>
      </c>
    </row>
    <row r="7191" customFormat="false" ht="15" hidden="false" customHeight="false" outlineLevel="0" collapsed="false">
      <c r="A7191" s="0" t="s">
        <v>5322</v>
      </c>
      <c r="B7191" s="0" t="s">
        <v>70</v>
      </c>
      <c r="C7191" s="0" t="n">
        <v>2012</v>
      </c>
      <c r="D7191" s="0" t="s">
        <v>46</v>
      </c>
      <c r="E7191" s="0" t="s">
        <v>689</v>
      </c>
      <c r="F7191" s="0" t="n">
        <v>0.04</v>
      </c>
      <c r="G7191" s="0" t="n">
        <v>0.13</v>
      </c>
      <c r="H7191" s="0" t="n">
        <v>0.01</v>
      </c>
      <c r="I7191" s="0" t="n">
        <v>0.04</v>
      </c>
      <c r="J7191" s="0" t="n">
        <v>0.22</v>
      </c>
      <c r="K7191" s="0" t="n">
        <v>47</v>
      </c>
      <c r="L7191" s="0" t="n">
        <v>5.2</v>
      </c>
      <c r="M7191" s="0" t="s">
        <v>73</v>
      </c>
      <c r="N7191" s="0" t="s">
        <v>74</v>
      </c>
      <c r="O7191" s="0" t="s">
        <v>177</v>
      </c>
      <c r="P7191" s="0" t="n">
        <f aca="false">IF(AND(OR(Dashboard!$B$5="All",D7191=Dashboard!$B$5),OR(Dashboard!$D$5="All",N7191=Dashboard!$D$5),OR(AND(C7191&lt;&gt;"",C7191&gt;=Dashboard!$F$5,C7191&lt;=Dashboard!$H$5),AND(C7191="",Dashboard!$F$5&lt;=1980,Dashboard!$H$5&gt;=2016))),1,0)</f>
        <v>1</v>
      </c>
      <c r="Q7191" s="0" t="n">
        <f aca="false">J7191*P7191+ROW()*0.00000001</f>
        <v>0.22007191</v>
      </c>
    </row>
    <row r="7192" customFormat="false" ht="15" hidden="false" customHeight="false" outlineLevel="0" collapsed="false">
      <c r="A7192" s="0" t="s">
        <v>5350</v>
      </c>
      <c r="B7192" s="0" t="s">
        <v>50</v>
      </c>
      <c r="C7192" s="0" t="n">
        <v>2006</v>
      </c>
      <c r="D7192" s="0" t="s">
        <v>246</v>
      </c>
      <c r="E7192" s="0" t="s">
        <v>418</v>
      </c>
      <c r="F7192" s="0" t="n">
        <v>0.18</v>
      </c>
      <c r="G7192" s="0" t="n">
        <v>0.02</v>
      </c>
      <c r="H7192" s="0" t="n">
        <v>0</v>
      </c>
      <c r="I7192" s="0" t="n">
        <v>0.02</v>
      </c>
      <c r="J7192" s="0" t="n">
        <v>0.22</v>
      </c>
      <c r="K7192" s="0" t="n">
        <v>80</v>
      </c>
      <c r="L7192" s="0" t="n">
        <v>7.9</v>
      </c>
      <c r="M7192" s="0" t="s">
        <v>125</v>
      </c>
      <c r="N7192" s="0" t="s">
        <v>35</v>
      </c>
      <c r="O7192" s="0" t="s">
        <v>37</v>
      </c>
      <c r="P7192" s="0" t="n">
        <f aca="false">IF(AND(OR(Dashboard!$B$5="All",D7192=Dashboard!$B$5),OR(Dashboard!$D$5="All",N7192=Dashboard!$D$5),OR(AND(C7192&lt;&gt;"",C7192&gt;=Dashboard!$F$5,C7192&lt;=Dashboard!$H$5),AND(C7192="",Dashboard!$F$5&lt;=1980,Dashboard!$H$5&gt;=2016))),1,0)</f>
        <v>1</v>
      </c>
      <c r="Q7192" s="0" t="n">
        <f aca="false">J7192*P7192+ROW()*0.00000001</f>
        <v>0.22007192</v>
      </c>
    </row>
    <row r="7193" customFormat="false" ht="15" hidden="false" customHeight="false" outlineLevel="0" collapsed="false">
      <c r="A7193" s="0" t="s">
        <v>5351</v>
      </c>
      <c r="B7193" s="0" t="s">
        <v>85</v>
      </c>
      <c r="C7193" s="0" t="n">
        <v>2004</v>
      </c>
      <c r="D7193" s="0" t="s">
        <v>52</v>
      </c>
      <c r="E7193" s="0" t="s">
        <v>160</v>
      </c>
      <c r="F7193" s="0" t="n">
        <v>0.16</v>
      </c>
      <c r="G7193" s="0" t="n">
        <v>0.06</v>
      </c>
      <c r="H7193" s="0" t="n">
        <v>0</v>
      </c>
      <c r="I7193" s="0" t="n">
        <v>0</v>
      </c>
      <c r="J7193" s="0" t="n">
        <v>0.22</v>
      </c>
      <c r="K7193" s="0" t="n">
        <v>66</v>
      </c>
      <c r="M7193" s="0" t="s">
        <v>36</v>
      </c>
      <c r="N7193" s="0" t="s">
        <v>35</v>
      </c>
      <c r="O7193" s="0" t="s">
        <v>67</v>
      </c>
      <c r="P7193" s="0" t="n">
        <f aca="false">IF(AND(OR(Dashboard!$B$5="All",D7193=Dashboard!$B$5),OR(Dashboard!$D$5="All",N7193=Dashboard!$D$5),OR(AND(C7193&lt;&gt;"",C7193&gt;=Dashboard!$F$5,C7193&lt;=Dashboard!$H$5),AND(C7193="",Dashboard!$F$5&lt;=1980,Dashboard!$H$5&gt;=2016))),1,0)</f>
        <v>1</v>
      </c>
      <c r="Q7193" s="0" t="n">
        <f aca="false">J7193*P7193+ROW()*0.00000001</f>
        <v>0.22007193</v>
      </c>
    </row>
    <row r="7194" customFormat="false" ht="15" hidden="false" customHeight="false" outlineLevel="0" collapsed="false">
      <c r="A7194" s="0" t="s">
        <v>2691</v>
      </c>
      <c r="B7194" s="0" t="s">
        <v>851</v>
      </c>
      <c r="C7194" s="0" t="n">
        <v>2013</v>
      </c>
      <c r="D7194" s="0" t="s">
        <v>46</v>
      </c>
      <c r="E7194" s="0" t="s">
        <v>1922</v>
      </c>
      <c r="F7194" s="0" t="n">
        <v>0.1</v>
      </c>
      <c r="G7194" s="0" t="n">
        <v>0</v>
      </c>
      <c r="H7194" s="0" t="n">
        <v>0.1</v>
      </c>
      <c r="I7194" s="0" t="n">
        <v>0.02</v>
      </c>
      <c r="J7194" s="0" t="n">
        <v>0.22</v>
      </c>
      <c r="N7194" s="0" t="s">
        <v>74</v>
      </c>
      <c r="P7194" s="0" t="n">
        <f aca="false">IF(AND(OR(Dashboard!$B$5="All",D7194=Dashboard!$B$5),OR(Dashboard!$D$5="All",N7194=Dashboard!$D$5),OR(AND(C7194&lt;&gt;"",C7194&gt;=Dashboard!$F$5,C7194&lt;=Dashboard!$H$5),AND(C7194="",Dashboard!$F$5&lt;=1980,Dashboard!$H$5&gt;=2016))),1,0)</f>
        <v>1</v>
      </c>
      <c r="Q7194" s="0" t="n">
        <f aca="false">J7194*P7194+ROW()*0.00000001</f>
        <v>0.22007194</v>
      </c>
    </row>
    <row r="7195" customFormat="false" ht="15" hidden="false" customHeight="false" outlineLevel="0" collapsed="false">
      <c r="A7195" s="0" t="s">
        <v>5352</v>
      </c>
      <c r="B7195" s="0" t="s">
        <v>70</v>
      </c>
      <c r="C7195" s="0" t="n">
        <v>2010</v>
      </c>
      <c r="D7195" s="0" t="s">
        <v>41</v>
      </c>
      <c r="E7195" s="0" t="s">
        <v>211</v>
      </c>
      <c r="F7195" s="0" t="n">
        <v>0.05</v>
      </c>
      <c r="G7195" s="0" t="n">
        <v>0.13</v>
      </c>
      <c r="H7195" s="0" t="n">
        <v>0</v>
      </c>
      <c r="I7195" s="0" t="n">
        <v>0.04</v>
      </c>
      <c r="J7195" s="0" t="n">
        <v>0.22</v>
      </c>
      <c r="K7195" s="0" t="n">
        <v>70</v>
      </c>
      <c r="L7195" s="0" t="n">
        <v>5.4</v>
      </c>
      <c r="M7195" s="0" t="s">
        <v>36</v>
      </c>
      <c r="N7195" s="0" t="s">
        <v>74</v>
      </c>
      <c r="O7195" s="0" t="s">
        <v>67</v>
      </c>
      <c r="P7195" s="0" t="n">
        <f aca="false">IF(AND(OR(Dashboard!$B$5="All",D7195=Dashboard!$B$5),OR(Dashboard!$D$5="All",N7195=Dashboard!$D$5),OR(AND(C7195&lt;&gt;"",C7195&gt;=Dashboard!$F$5,C7195&lt;=Dashboard!$H$5),AND(C7195="",Dashboard!$F$5&lt;=1980,Dashboard!$H$5&gt;=2016))),1,0)</f>
        <v>1</v>
      </c>
      <c r="Q7195" s="0" t="n">
        <f aca="false">J7195*P7195+ROW()*0.00000001</f>
        <v>0.22007195</v>
      </c>
    </row>
    <row r="7196" customFormat="false" ht="15" hidden="false" customHeight="false" outlineLevel="0" collapsed="false">
      <c r="A7196" s="0" t="s">
        <v>2743</v>
      </c>
      <c r="B7196" s="0" t="s">
        <v>85</v>
      </c>
      <c r="C7196" s="0" t="n">
        <v>2004</v>
      </c>
      <c r="D7196" s="0" t="s">
        <v>46</v>
      </c>
      <c r="E7196" s="0" t="s">
        <v>142</v>
      </c>
      <c r="F7196" s="0" t="n">
        <v>0.16</v>
      </c>
      <c r="G7196" s="0" t="n">
        <v>0.06</v>
      </c>
      <c r="H7196" s="0" t="n">
        <v>0</v>
      </c>
      <c r="I7196" s="0" t="n">
        <v>0</v>
      </c>
      <c r="J7196" s="0" t="n">
        <v>0.22</v>
      </c>
      <c r="K7196" s="0" t="n">
        <v>67</v>
      </c>
      <c r="L7196" s="0" t="n">
        <v>8.5</v>
      </c>
      <c r="M7196" s="0" t="s">
        <v>103</v>
      </c>
      <c r="N7196" s="0" t="s">
        <v>35</v>
      </c>
      <c r="O7196" s="0" t="s">
        <v>67</v>
      </c>
      <c r="P7196" s="0" t="n">
        <f aca="false">IF(AND(OR(Dashboard!$B$5="All",D7196=Dashboard!$B$5),OR(Dashboard!$D$5="All",N7196=Dashboard!$D$5),OR(AND(C7196&lt;&gt;"",C7196&gt;=Dashboard!$F$5,C7196&lt;=Dashboard!$H$5),AND(C7196="",Dashboard!$F$5&lt;=1980,Dashboard!$H$5&gt;=2016))),1,0)</f>
        <v>1</v>
      </c>
      <c r="Q7196" s="0" t="n">
        <f aca="false">J7196*P7196+ROW()*0.00000001</f>
        <v>0.22007196</v>
      </c>
    </row>
    <row r="7197" customFormat="false" ht="15" hidden="false" customHeight="false" outlineLevel="0" collapsed="false">
      <c r="A7197" s="0" t="s">
        <v>5353</v>
      </c>
      <c r="B7197" s="0" t="s">
        <v>50</v>
      </c>
      <c r="C7197" s="0" t="n">
        <v>2007</v>
      </c>
      <c r="D7197" s="0" t="s">
        <v>246</v>
      </c>
      <c r="E7197" s="0" t="s">
        <v>154</v>
      </c>
      <c r="F7197" s="0" t="n">
        <v>0.2</v>
      </c>
      <c r="G7197" s="0" t="n">
        <v>0</v>
      </c>
      <c r="H7197" s="0" t="n">
        <v>0</v>
      </c>
      <c r="I7197" s="0" t="n">
        <v>0.02</v>
      </c>
      <c r="J7197" s="0" t="n">
        <v>0.22</v>
      </c>
      <c r="K7197" s="0" t="n">
        <v>61</v>
      </c>
      <c r="L7197" s="0" t="n">
        <v>8</v>
      </c>
      <c r="M7197" s="0" t="s">
        <v>36</v>
      </c>
      <c r="N7197" s="0" t="s">
        <v>35</v>
      </c>
      <c r="O7197" s="0" t="s">
        <v>67</v>
      </c>
      <c r="P7197" s="0" t="n">
        <f aca="false">IF(AND(OR(Dashboard!$B$5="All",D7197=Dashboard!$B$5),OR(Dashboard!$D$5="All",N7197=Dashboard!$D$5),OR(AND(C7197&lt;&gt;"",C7197&gt;=Dashboard!$F$5,C7197&lt;=Dashboard!$H$5),AND(C7197="",Dashboard!$F$5&lt;=1980,Dashboard!$H$5&gt;=2016))),1,0)</f>
        <v>1</v>
      </c>
      <c r="Q7197" s="0" t="n">
        <f aca="false">J7197*P7197+ROW()*0.00000001</f>
        <v>0.22007197</v>
      </c>
    </row>
    <row r="7198" customFormat="false" ht="15" hidden="false" customHeight="false" outlineLevel="0" collapsed="false">
      <c r="A7198" s="0" t="s">
        <v>3582</v>
      </c>
      <c r="B7198" s="0" t="s">
        <v>144</v>
      </c>
      <c r="C7198" s="0" t="n">
        <v>2004</v>
      </c>
      <c r="D7198" s="0" t="s">
        <v>71</v>
      </c>
      <c r="E7198" s="0" t="s">
        <v>649</v>
      </c>
      <c r="F7198" s="0" t="n">
        <v>0.16</v>
      </c>
      <c r="G7198" s="0" t="n">
        <v>0.05</v>
      </c>
      <c r="H7198" s="0" t="n">
        <v>0</v>
      </c>
      <c r="I7198" s="0" t="n">
        <v>0.01</v>
      </c>
      <c r="J7198" s="0" t="n">
        <v>0.22</v>
      </c>
      <c r="K7198" s="0" t="n">
        <v>77</v>
      </c>
      <c r="L7198" s="0" t="n">
        <v>8.8</v>
      </c>
      <c r="M7198" s="0" t="s">
        <v>73</v>
      </c>
      <c r="N7198" s="0" t="s">
        <v>66</v>
      </c>
      <c r="O7198" s="0" t="s">
        <v>37</v>
      </c>
      <c r="P7198" s="0" t="n">
        <f aca="false">IF(AND(OR(Dashboard!$B$5="All",D7198=Dashboard!$B$5),OR(Dashboard!$D$5="All",N7198=Dashboard!$D$5),OR(AND(C7198&lt;&gt;"",C7198&gt;=Dashboard!$F$5,C7198&lt;=Dashboard!$H$5),AND(C7198="",Dashboard!$F$5&lt;=1980,Dashboard!$H$5&gt;=2016))),1,0)</f>
        <v>1</v>
      </c>
      <c r="Q7198" s="0" t="n">
        <f aca="false">J7198*P7198+ROW()*0.00000001</f>
        <v>0.22007198</v>
      </c>
    </row>
    <row r="7199" customFormat="false" ht="15" hidden="false" customHeight="false" outlineLevel="0" collapsed="false">
      <c r="A7199" s="0" t="s">
        <v>5354</v>
      </c>
      <c r="B7199" s="0" t="s">
        <v>33</v>
      </c>
      <c r="C7199" s="0" t="n">
        <v>2008</v>
      </c>
      <c r="D7199" s="0" t="s">
        <v>114</v>
      </c>
      <c r="E7199" s="0" t="s">
        <v>91</v>
      </c>
      <c r="F7199" s="0" t="n">
        <v>0.19</v>
      </c>
      <c r="G7199" s="0" t="n">
        <v>0.02</v>
      </c>
      <c r="H7199" s="0" t="n">
        <v>0</v>
      </c>
      <c r="I7199" s="0" t="n">
        <v>0.02</v>
      </c>
      <c r="J7199" s="0" t="n">
        <v>0.22</v>
      </c>
      <c r="L7199" s="0" t="n">
        <v>6.3</v>
      </c>
      <c r="M7199" s="0" t="s">
        <v>36</v>
      </c>
      <c r="N7199" s="0" t="s">
        <v>35</v>
      </c>
      <c r="P7199" s="0" t="n">
        <f aca="false">IF(AND(OR(Dashboard!$B$5="All",D7199=Dashboard!$B$5),OR(Dashboard!$D$5="All",N7199=Dashboard!$D$5),OR(AND(C7199&lt;&gt;"",C7199&gt;=Dashboard!$F$5,C7199&lt;=Dashboard!$H$5),AND(C7199="",Dashboard!$F$5&lt;=1980,Dashboard!$H$5&gt;=2016))),1,0)</f>
        <v>1</v>
      </c>
      <c r="Q7199" s="0" t="n">
        <f aca="false">J7199*P7199+ROW()*0.00000001</f>
        <v>0.22007199</v>
      </c>
    </row>
    <row r="7200" customFormat="false" ht="15" hidden="false" customHeight="false" outlineLevel="0" collapsed="false">
      <c r="A7200" s="0" t="s">
        <v>796</v>
      </c>
      <c r="B7200" s="0" t="s">
        <v>186</v>
      </c>
      <c r="C7200" s="0" t="n">
        <v>2002</v>
      </c>
      <c r="D7200" s="0" t="s">
        <v>48</v>
      </c>
      <c r="E7200" s="0" t="s">
        <v>418</v>
      </c>
      <c r="F7200" s="0" t="n">
        <v>0.17</v>
      </c>
      <c r="G7200" s="0" t="n">
        <v>0.04</v>
      </c>
      <c r="H7200" s="0" t="n">
        <v>0</v>
      </c>
      <c r="I7200" s="0" t="n">
        <v>0.01</v>
      </c>
      <c r="J7200" s="0" t="n">
        <v>0.22</v>
      </c>
      <c r="K7200" s="0" t="n">
        <v>47</v>
      </c>
      <c r="L7200" s="0" t="n">
        <v>5.6</v>
      </c>
      <c r="M7200" s="0" t="s">
        <v>36</v>
      </c>
      <c r="N7200" s="0" t="s">
        <v>35</v>
      </c>
      <c r="O7200" s="0" t="s">
        <v>177</v>
      </c>
      <c r="P7200" s="0" t="n">
        <f aca="false">IF(AND(OR(Dashboard!$B$5="All",D7200=Dashboard!$B$5),OR(Dashboard!$D$5="All",N7200=Dashboard!$D$5),OR(AND(C7200&lt;&gt;"",C7200&gt;=Dashboard!$F$5,C7200&lt;=Dashboard!$H$5),AND(C7200="",Dashboard!$F$5&lt;=1980,Dashboard!$H$5&gt;=2016))),1,0)</f>
        <v>1</v>
      </c>
      <c r="Q7200" s="0" t="n">
        <f aca="false">J7200*P7200+ROW()*0.00000001</f>
        <v>0.220072</v>
      </c>
    </row>
    <row r="7201" customFormat="false" ht="15" hidden="false" customHeight="false" outlineLevel="0" collapsed="false">
      <c r="A7201" s="0" t="s">
        <v>5355</v>
      </c>
      <c r="B7201" s="0" t="s">
        <v>108</v>
      </c>
      <c r="C7201" s="0" t="n">
        <v>1996</v>
      </c>
      <c r="D7201" s="0" t="s">
        <v>34</v>
      </c>
      <c r="E7201" s="0" t="s">
        <v>2924</v>
      </c>
      <c r="F7201" s="0" t="n">
        <v>0</v>
      </c>
      <c r="G7201" s="0" t="n">
        <v>0</v>
      </c>
      <c r="H7201" s="0" t="n">
        <v>0.22</v>
      </c>
      <c r="I7201" s="0" t="n">
        <v>0</v>
      </c>
      <c r="J7201" s="0" t="n">
        <v>0.22</v>
      </c>
      <c r="N7201" s="0" t="s">
        <v>35</v>
      </c>
      <c r="P7201" s="0" t="n">
        <f aca="false">IF(AND(OR(Dashboard!$B$5="All",D7201=Dashboard!$B$5),OR(Dashboard!$D$5="All",N7201=Dashboard!$D$5),OR(AND(C7201&lt;&gt;"",C7201&gt;=Dashboard!$F$5,C7201&lt;=Dashboard!$H$5),AND(C7201="",Dashboard!$F$5&lt;=1980,Dashboard!$H$5&gt;=2016))),1,0)</f>
        <v>1</v>
      </c>
      <c r="Q7201" s="0" t="n">
        <f aca="false">J7201*P7201+ROW()*0.00000001</f>
        <v>0.22007201</v>
      </c>
    </row>
    <row r="7202" customFormat="false" ht="15" hidden="false" customHeight="false" outlineLevel="0" collapsed="false">
      <c r="A7202" s="0" t="s">
        <v>5356</v>
      </c>
      <c r="B7202" s="0" t="s">
        <v>108</v>
      </c>
      <c r="C7202" s="0" t="n">
        <v>2000</v>
      </c>
      <c r="D7202" s="0" t="s">
        <v>71</v>
      </c>
      <c r="E7202" s="0" t="s">
        <v>211</v>
      </c>
      <c r="F7202" s="0" t="n">
        <v>0.14</v>
      </c>
      <c r="G7202" s="0" t="n">
        <v>0.03</v>
      </c>
      <c r="H7202" s="0" t="n">
        <v>0.05</v>
      </c>
      <c r="I7202" s="0" t="n">
        <v>0</v>
      </c>
      <c r="J7202" s="0" t="n">
        <v>0.22</v>
      </c>
      <c r="N7202" s="0" t="s">
        <v>35</v>
      </c>
      <c r="P7202" s="0" t="n">
        <f aca="false">IF(AND(OR(Dashboard!$B$5="All",D7202=Dashboard!$B$5),OR(Dashboard!$D$5="All",N7202=Dashboard!$D$5),OR(AND(C7202&lt;&gt;"",C7202&gt;=Dashboard!$F$5,C7202&lt;=Dashboard!$H$5),AND(C7202="",Dashboard!$F$5&lt;=1980,Dashboard!$H$5&gt;=2016))),1,0)</f>
        <v>1</v>
      </c>
      <c r="Q7202" s="0" t="n">
        <f aca="false">J7202*P7202+ROW()*0.00000001</f>
        <v>0.22007202</v>
      </c>
    </row>
    <row r="7203" customFormat="false" ht="15" hidden="false" customHeight="false" outlineLevel="0" collapsed="false">
      <c r="A7203" s="0" t="s">
        <v>5257</v>
      </c>
      <c r="B7203" s="0" t="s">
        <v>108</v>
      </c>
      <c r="C7203" s="0" t="n">
        <v>1999</v>
      </c>
      <c r="D7203" s="0" t="s">
        <v>71</v>
      </c>
      <c r="E7203" s="0" t="s">
        <v>214</v>
      </c>
      <c r="F7203" s="0" t="n">
        <v>0.18</v>
      </c>
      <c r="G7203" s="0" t="n">
        <v>0.04</v>
      </c>
      <c r="H7203" s="0" t="n">
        <v>0</v>
      </c>
      <c r="I7203" s="0" t="n">
        <v>0</v>
      </c>
      <c r="J7203" s="0" t="n">
        <v>0.22</v>
      </c>
      <c r="N7203" s="0" t="s">
        <v>35</v>
      </c>
      <c r="P7203" s="0" t="n">
        <f aca="false">IF(AND(OR(Dashboard!$B$5="All",D7203=Dashboard!$B$5),OR(Dashboard!$D$5="All",N7203=Dashboard!$D$5),OR(AND(C7203&lt;&gt;"",C7203&gt;=Dashboard!$F$5,C7203&lt;=Dashboard!$H$5),AND(C7203="",Dashboard!$F$5&lt;=1980,Dashboard!$H$5&gt;=2016))),1,0)</f>
        <v>1</v>
      </c>
      <c r="Q7203" s="0" t="n">
        <f aca="false">J7203*P7203+ROW()*0.00000001</f>
        <v>0.22007203</v>
      </c>
    </row>
    <row r="7204" customFormat="false" ht="15" hidden="false" customHeight="false" outlineLevel="0" collapsed="false">
      <c r="A7204" s="0" t="s">
        <v>5357</v>
      </c>
      <c r="B7204" s="0" t="s">
        <v>108</v>
      </c>
      <c r="C7204" s="0" t="n">
        <v>2000</v>
      </c>
      <c r="D7204" s="0" t="s">
        <v>48</v>
      </c>
      <c r="E7204" s="0" t="s">
        <v>328</v>
      </c>
      <c r="F7204" s="0" t="n">
        <v>0.18</v>
      </c>
      <c r="G7204" s="0" t="n">
        <v>0.04</v>
      </c>
      <c r="H7204" s="0" t="n">
        <v>0</v>
      </c>
      <c r="I7204" s="0" t="n">
        <v>0</v>
      </c>
      <c r="J7204" s="0" t="n">
        <v>0.22</v>
      </c>
      <c r="N7204" s="0" t="s">
        <v>35</v>
      </c>
      <c r="P7204" s="0" t="n">
        <f aca="false">IF(AND(OR(Dashboard!$B$5="All",D7204=Dashboard!$B$5),OR(Dashboard!$D$5="All",N7204=Dashboard!$D$5),OR(AND(C7204&lt;&gt;"",C7204&gt;=Dashboard!$F$5,C7204&lt;=Dashboard!$H$5),AND(C7204="",Dashboard!$F$5&lt;=1980,Dashboard!$H$5&gt;=2016))),1,0)</f>
        <v>1</v>
      </c>
      <c r="Q7204" s="0" t="n">
        <f aca="false">J7204*P7204+ROW()*0.00000001</f>
        <v>0.22007204</v>
      </c>
    </row>
    <row r="7205" customFormat="false" ht="15" hidden="false" customHeight="false" outlineLevel="0" collapsed="false">
      <c r="A7205" s="0" t="s">
        <v>3193</v>
      </c>
      <c r="B7205" s="0" t="s">
        <v>108</v>
      </c>
      <c r="C7205" s="0" t="n">
        <v>2000</v>
      </c>
      <c r="D7205" s="0" t="s">
        <v>102</v>
      </c>
      <c r="E7205" s="0" t="s">
        <v>449</v>
      </c>
      <c r="F7205" s="0" t="n">
        <v>0.18</v>
      </c>
      <c r="G7205" s="0" t="n">
        <v>0.04</v>
      </c>
      <c r="H7205" s="0" t="n">
        <v>0</v>
      </c>
      <c r="I7205" s="0" t="n">
        <v>0</v>
      </c>
      <c r="J7205" s="0" t="n">
        <v>0.22</v>
      </c>
      <c r="N7205" s="0" t="s">
        <v>35</v>
      </c>
      <c r="P7205" s="0" t="n">
        <f aca="false">IF(AND(OR(Dashboard!$B$5="All",D7205=Dashboard!$B$5),OR(Dashboard!$D$5="All",N7205=Dashboard!$D$5),OR(AND(C7205&lt;&gt;"",C7205&gt;=Dashboard!$F$5,C7205&lt;=Dashboard!$H$5),AND(C7205="",Dashboard!$F$5&lt;=1980,Dashboard!$H$5&gt;=2016))),1,0)</f>
        <v>1</v>
      </c>
      <c r="Q7205" s="0" t="n">
        <f aca="false">J7205*P7205+ROW()*0.00000001</f>
        <v>0.22007205</v>
      </c>
    </row>
    <row r="7206" customFormat="false" ht="15" hidden="false" customHeight="false" outlineLevel="0" collapsed="false">
      <c r="A7206" s="0" t="s">
        <v>5358</v>
      </c>
      <c r="B7206" s="0" t="s">
        <v>152</v>
      </c>
      <c r="C7206" s="0" t="n">
        <v>2015</v>
      </c>
      <c r="D7206" s="0" t="s">
        <v>58</v>
      </c>
      <c r="E7206" s="0" t="s">
        <v>142</v>
      </c>
      <c r="F7206" s="0" t="n">
        <v>0.05</v>
      </c>
      <c r="G7206" s="0" t="n">
        <v>0.15</v>
      </c>
      <c r="H7206" s="0" t="n">
        <v>0</v>
      </c>
      <c r="I7206" s="0" t="n">
        <v>0.02</v>
      </c>
      <c r="J7206" s="0" t="n">
        <v>0.22</v>
      </c>
      <c r="K7206" s="0" t="n">
        <v>72</v>
      </c>
      <c r="L7206" s="0" t="n">
        <v>7.3</v>
      </c>
      <c r="M7206" s="0" t="s">
        <v>103</v>
      </c>
      <c r="N7206" s="0" t="s">
        <v>152</v>
      </c>
      <c r="O7206" s="0" t="s">
        <v>37</v>
      </c>
      <c r="P7206" s="0" t="n">
        <f aca="false">IF(AND(OR(Dashboard!$B$5="All",D7206=Dashboard!$B$5),OR(Dashboard!$D$5="All",N7206=Dashboard!$D$5),OR(AND(C7206&lt;&gt;"",C7206&gt;=Dashboard!$F$5,C7206&lt;=Dashboard!$H$5),AND(C7206="",Dashboard!$F$5&lt;=1980,Dashboard!$H$5&gt;=2016))),1,0)</f>
        <v>1</v>
      </c>
      <c r="Q7206" s="0" t="n">
        <f aca="false">J7206*P7206+ROW()*0.00000001</f>
        <v>0.22007206</v>
      </c>
    </row>
    <row r="7207" customFormat="false" ht="15" hidden="false" customHeight="false" outlineLevel="0" collapsed="false">
      <c r="A7207" s="0" t="s">
        <v>5359</v>
      </c>
      <c r="B7207" s="0" t="s">
        <v>33</v>
      </c>
      <c r="C7207" s="0" t="n">
        <v>2009</v>
      </c>
      <c r="D7207" s="0" t="s">
        <v>46</v>
      </c>
      <c r="E7207" s="0" t="s">
        <v>328</v>
      </c>
      <c r="F7207" s="0" t="n">
        <v>0</v>
      </c>
      <c r="G7207" s="0" t="n">
        <v>0</v>
      </c>
      <c r="H7207" s="0" t="n">
        <v>0.22</v>
      </c>
      <c r="I7207" s="0" t="n">
        <v>0</v>
      </c>
      <c r="J7207" s="0" t="n">
        <v>0.22</v>
      </c>
      <c r="N7207" s="0" t="s">
        <v>35</v>
      </c>
      <c r="P7207" s="0" t="n">
        <f aca="false">IF(AND(OR(Dashboard!$B$5="All",D7207=Dashboard!$B$5),OR(Dashboard!$D$5="All",N7207=Dashboard!$D$5),OR(AND(C7207&lt;&gt;"",C7207&gt;=Dashboard!$F$5,C7207&lt;=Dashboard!$H$5),AND(C7207="",Dashboard!$F$5&lt;=1980,Dashboard!$H$5&gt;=2016))),1,0)</f>
        <v>1</v>
      </c>
      <c r="Q7207" s="0" t="n">
        <f aca="false">J7207*P7207+ROW()*0.00000001</f>
        <v>0.22007207</v>
      </c>
    </row>
    <row r="7208" customFormat="false" ht="15" hidden="false" customHeight="false" outlineLevel="0" collapsed="false">
      <c r="A7208" s="0" t="s">
        <v>5360</v>
      </c>
      <c r="B7208" s="0" t="s">
        <v>186</v>
      </c>
      <c r="C7208" s="0" t="n">
        <v>2004</v>
      </c>
      <c r="D7208" s="0" t="s">
        <v>71</v>
      </c>
      <c r="E7208" s="0" t="s">
        <v>211</v>
      </c>
      <c r="F7208" s="0" t="n">
        <v>0.17</v>
      </c>
      <c r="G7208" s="0" t="n">
        <v>0.04</v>
      </c>
      <c r="H7208" s="0" t="n">
        <v>0</v>
      </c>
      <c r="I7208" s="0" t="n">
        <v>0.01</v>
      </c>
      <c r="J7208" s="0" t="n">
        <v>0.22</v>
      </c>
      <c r="K7208" s="0" t="n">
        <v>86</v>
      </c>
      <c r="L7208" s="0" t="n">
        <v>8.3</v>
      </c>
      <c r="M7208" s="0" t="s">
        <v>103</v>
      </c>
      <c r="N7208" s="0" t="s">
        <v>35</v>
      </c>
      <c r="O7208" s="0" t="s">
        <v>42</v>
      </c>
      <c r="P7208" s="0" t="n">
        <f aca="false">IF(AND(OR(Dashboard!$B$5="All",D7208=Dashboard!$B$5),OR(Dashboard!$D$5="All",N7208=Dashboard!$D$5),OR(AND(C7208&lt;&gt;"",C7208&gt;=Dashboard!$F$5,C7208&lt;=Dashboard!$H$5),AND(C7208="",Dashboard!$F$5&lt;=1980,Dashboard!$H$5&gt;=2016))),1,0)</f>
        <v>1</v>
      </c>
      <c r="Q7208" s="0" t="n">
        <f aca="false">J7208*P7208+ROW()*0.00000001</f>
        <v>0.22007208</v>
      </c>
    </row>
    <row r="7209" customFormat="false" ht="15" hidden="false" customHeight="false" outlineLevel="0" collapsed="false">
      <c r="A7209" s="0" t="s">
        <v>4565</v>
      </c>
      <c r="B7209" s="0" t="s">
        <v>33</v>
      </c>
      <c r="C7209" s="0" t="n">
        <v>2008</v>
      </c>
      <c r="D7209" s="0" t="s">
        <v>48</v>
      </c>
      <c r="E7209" s="0" t="s">
        <v>211</v>
      </c>
      <c r="F7209" s="0" t="n">
        <v>0.18</v>
      </c>
      <c r="G7209" s="0" t="n">
        <v>0.02</v>
      </c>
      <c r="H7209" s="0" t="n">
        <v>0</v>
      </c>
      <c r="I7209" s="0" t="n">
        <v>0.02</v>
      </c>
      <c r="J7209" s="0" t="n">
        <v>0.22</v>
      </c>
      <c r="K7209" s="0" t="n">
        <v>52</v>
      </c>
      <c r="M7209" s="0" t="s">
        <v>36</v>
      </c>
      <c r="N7209" s="0" t="s">
        <v>35</v>
      </c>
      <c r="O7209" s="0" t="s">
        <v>53</v>
      </c>
      <c r="P7209" s="0" t="n">
        <f aca="false">IF(AND(OR(Dashboard!$B$5="All",D7209=Dashboard!$B$5),OR(Dashboard!$D$5="All",N7209=Dashboard!$D$5),OR(AND(C7209&lt;&gt;"",C7209&gt;=Dashboard!$F$5,C7209&lt;=Dashboard!$H$5),AND(C7209="",Dashboard!$F$5&lt;=1980,Dashboard!$H$5&gt;=2016))),1,0)</f>
        <v>1</v>
      </c>
      <c r="Q7209" s="0" t="n">
        <f aca="false">J7209*P7209+ROW()*0.00000001</f>
        <v>0.22007209</v>
      </c>
    </row>
    <row r="7210" customFormat="false" ht="15" hidden="false" customHeight="false" outlineLevel="0" collapsed="false">
      <c r="A7210" s="0" t="s">
        <v>5302</v>
      </c>
      <c r="B7210" s="0" t="s">
        <v>76</v>
      </c>
      <c r="C7210" s="0" t="n">
        <v>2002</v>
      </c>
      <c r="D7210" s="0" t="s">
        <v>52</v>
      </c>
      <c r="E7210" s="0" t="s">
        <v>449</v>
      </c>
      <c r="F7210" s="0" t="n">
        <v>0.11</v>
      </c>
      <c r="G7210" s="0" t="n">
        <v>0.08</v>
      </c>
      <c r="H7210" s="0" t="n">
        <v>0</v>
      </c>
      <c r="I7210" s="0" t="n">
        <v>0.03</v>
      </c>
      <c r="J7210" s="0" t="n">
        <v>0.22</v>
      </c>
      <c r="N7210" s="0" t="s">
        <v>74</v>
      </c>
      <c r="P7210" s="0" t="n">
        <f aca="false">IF(AND(OR(Dashboard!$B$5="All",D7210=Dashboard!$B$5),OR(Dashboard!$D$5="All",N7210=Dashboard!$D$5),OR(AND(C7210&lt;&gt;"",C7210&gt;=Dashboard!$F$5,C7210&lt;=Dashboard!$H$5),AND(C7210="",Dashboard!$F$5&lt;=1980,Dashboard!$H$5&gt;=2016))),1,0)</f>
        <v>1</v>
      </c>
      <c r="Q7210" s="0" t="n">
        <f aca="false">J7210*P7210+ROW()*0.00000001</f>
        <v>0.2200721</v>
      </c>
    </row>
    <row r="7211" customFormat="false" ht="15" hidden="false" customHeight="false" outlineLevel="0" collapsed="false">
      <c r="A7211" s="0" t="s">
        <v>1433</v>
      </c>
      <c r="B7211" s="0" t="s">
        <v>152</v>
      </c>
      <c r="D7211" s="0" t="s">
        <v>71</v>
      </c>
      <c r="E7211" s="0" t="s">
        <v>243</v>
      </c>
      <c r="F7211" s="0" t="n">
        <v>0.05</v>
      </c>
      <c r="G7211" s="0" t="n">
        <v>0.14</v>
      </c>
      <c r="H7211" s="0" t="n">
        <v>0</v>
      </c>
      <c r="I7211" s="0" t="n">
        <v>0.03</v>
      </c>
      <c r="J7211" s="0" t="n">
        <v>0.22</v>
      </c>
      <c r="K7211" s="0" t="n">
        <v>80</v>
      </c>
      <c r="L7211" s="0" t="n">
        <v>8.5</v>
      </c>
      <c r="M7211" s="0" t="s">
        <v>125</v>
      </c>
      <c r="N7211" s="0" t="s">
        <v>152</v>
      </c>
      <c r="O7211" s="0" t="s">
        <v>37</v>
      </c>
      <c r="P7211" s="0" t="n">
        <f aca="false">IF(AND(OR(Dashboard!$B$5="All",D7211=Dashboard!$B$5),OR(Dashboard!$D$5="All",N7211=Dashboard!$D$5),OR(AND(C7211&lt;&gt;"",C7211&gt;=Dashboard!$F$5,C7211&lt;=Dashboard!$H$5),AND(C7211="",Dashboard!$F$5&lt;=1980,Dashboard!$H$5&gt;=2016))),1,0)</f>
        <v>1</v>
      </c>
      <c r="Q7211" s="0" t="n">
        <f aca="false">J7211*P7211+ROW()*0.00000001</f>
        <v>0.22007211</v>
      </c>
    </row>
    <row r="7212" customFormat="false" ht="15" hidden="false" customHeight="false" outlineLevel="0" collapsed="false">
      <c r="A7212" s="0" t="s">
        <v>3448</v>
      </c>
      <c r="B7212" s="0" t="s">
        <v>70</v>
      </c>
      <c r="C7212" s="0" t="n">
        <v>2011</v>
      </c>
      <c r="D7212" s="0" t="s">
        <v>56</v>
      </c>
      <c r="E7212" s="0" t="s">
        <v>124</v>
      </c>
      <c r="F7212" s="0" t="n">
        <v>0.09</v>
      </c>
      <c r="G7212" s="0" t="n">
        <v>0.1</v>
      </c>
      <c r="H7212" s="0" t="n">
        <v>0</v>
      </c>
      <c r="I7212" s="0" t="n">
        <v>0.04</v>
      </c>
      <c r="J7212" s="0" t="n">
        <v>0.22</v>
      </c>
      <c r="K7212" s="0" t="n">
        <v>81</v>
      </c>
      <c r="L7212" s="0" t="n">
        <v>7.8</v>
      </c>
      <c r="M7212" s="0" t="s">
        <v>125</v>
      </c>
      <c r="N7212" s="0" t="s">
        <v>74</v>
      </c>
      <c r="O7212" s="0" t="s">
        <v>42</v>
      </c>
      <c r="P7212" s="0" t="n">
        <f aca="false">IF(AND(OR(Dashboard!$B$5="All",D7212=Dashboard!$B$5),OR(Dashboard!$D$5="All",N7212=Dashboard!$D$5),OR(AND(C7212&lt;&gt;"",C7212&gt;=Dashboard!$F$5,C7212&lt;=Dashboard!$H$5),AND(C7212="",Dashboard!$F$5&lt;=1980,Dashboard!$H$5&gt;=2016))),1,0)</f>
        <v>1</v>
      </c>
      <c r="Q7212" s="0" t="n">
        <f aca="false">J7212*P7212+ROW()*0.00000001</f>
        <v>0.22007212</v>
      </c>
    </row>
    <row r="7213" customFormat="false" ht="15" hidden="false" customHeight="false" outlineLevel="0" collapsed="false">
      <c r="A7213" s="0" t="s">
        <v>5361</v>
      </c>
      <c r="B7213" s="0" t="s">
        <v>33</v>
      </c>
      <c r="C7213" s="0" t="n">
        <v>2010</v>
      </c>
      <c r="D7213" s="0" t="s">
        <v>71</v>
      </c>
      <c r="E7213" s="0" t="s">
        <v>418</v>
      </c>
      <c r="F7213" s="0" t="n">
        <v>0.13</v>
      </c>
      <c r="G7213" s="0" t="n">
        <v>0.07</v>
      </c>
      <c r="H7213" s="0" t="n">
        <v>0</v>
      </c>
      <c r="I7213" s="0" t="n">
        <v>0.02</v>
      </c>
      <c r="J7213" s="0" t="n">
        <v>0.22</v>
      </c>
      <c r="K7213" s="0" t="n">
        <v>46</v>
      </c>
      <c r="M7213" s="0" t="s">
        <v>125</v>
      </c>
      <c r="N7213" s="0" t="s">
        <v>35</v>
      </c>
      <c r="O7213" s="0" t="s">
        <v>177</v>
      </c>
      <c r="P7213" s="0" t="n">
        <f aca="false">IF(AND(OR(Dashboard!$B$5="All",D7213=Dashboard!$B$5),OR(Dashboard!$D$5="All",N7213=Dashboard!$D$5),OR(AND(C7213&lt;&gt;"",C7213&gt;=Dashboard!$F$5,C7213&lt;=Dashboard!$H$5),AND(C7213="",Dashboard!$F$5&lt;=1980,Dashboard!$H$5&gt;=2016))),1,0)</f>
        <v>1</v>
      </c>
      <c r="Q7213" s="0" t="n">
        <f aca="false">J7213*P7213+ROW()*0.00000001</f>
        <v>0.22007213</v>
      </c>
    </row>
    <row r="7214" customFormat="false" ht="15" hidden="false" customHeight="false" outlineLevel="0" collapsed="false">
      <c r="A7214" s="0" t="s">
        <v>5362</v>
      </c>
      <c r="B7214" s="0" t="s">
        <v>50</v>
      </c>
      <c r="C7214" s="0" t="n">
        <v>2008</v>
      </c>
      <c r="D7214" s="0" t="s">
        <v>114</v>
      </c>
      <c r="E7214" s="0" t="s">
        <v>160</v>
      </c>
      <c r="F7214" s="0" t="n">
        <v>0.04</v>
      </c>
      <c r="G7214" s="0" t="n">
        <v>0</v>
      </c>
      <c r="H7214" s="0" t="n">
        <v>0.17</v>
      </c>
      <c r="I7214" s="0" t="n">
        <v>0</v>
      </c>
      <c r="J7214" s="0" t="n">
        <v>0.22</v>
      </c>
      <c r="N7214" s="0" t="s">
        <v>35</v>
      </c>
      <c r="P7214" s="0" t="n">
        <f aca="false">IF(AND(OR(Dashboard!$B$5="All",D7214=Dashboard!$B$5),OR(Dashboard!$D$5="All",N7214=Dashboard!$D$5),OR(AND(C7214&lt;&gt;"",C7214&gt;=Dashboard!$F$5,C7214&lt;=Dashboard!$H$5),AND(C7214="",Dashboard!$F$5&lt;=1980,Dashboard!$H$5&gt;=2016))),1,0)</f>
        <v>1</v>
      </c>
      <c r="Q7214" s="0" t="n">
        <f aca="false">J7214*P7214+ROW()*0.00000001</f>
        <v>0.22007214</v>
      </c>
    </row>
    <row r="7215" customFormat="false" ht="15" hidden="false" customHeight="false" outlineLevel="0" collapsed="false">
      <c r="A7215" s="0" t="s">
        <v>5363</v>
      </c>
      <c r="B7215" s="0" t="s">
        <v>117</v>
      </c>
      <c r="C7215" s="0" t="n">
        <v>1996</v>
      </c>
      <c r="D7215" s="0" t="s">
        <v>34</v>
      </c>
      <c r="E7215" s="0" t="s">
        <v>449</v>
      </c>
      <c r="F7215" s="0" t="n">
        <v>0.12</v>
      </c>
      <c r="G7215" s="0" t="n">
        <v>0.08</v>
      </c>
      <c r="H7215" s="0" t="n">
        <v>0</v>
      </c>
      <c r="I7215" s="0" t="n">
        <v>0.01</v>
      </c>
      <c r="J7215" s="0" t="n">
        <v>0.22</v>
      </c>
      <c r="N7215" s="0" t="s">
        <v>74</v>
      </c>
      <c r="P7215" s="0" t="n">
        <f aca="false">IF(AND(OR(Dashboard!$B$5="All",D7215=Dashboard!$B$5),OR(Dashboard!$D$5="All",N7215=Dashboard!$D$5),OR(AND(C7215&lt;&gt;"",C7215&gt;=Dashboard!$F$5,C7215&lt;=Dashboard!$H$5),AND(C7215="",Dashboard!$F$5&lt;=1980,Dashboard!$H$5&gt;=2016))),1,0)</f>
        <v>1</v>
      </c>
      <c r="Q7215" s="0" t="n">
        <f aca="false">J7215*P7215+ROW()*0.00000001</f>
        <v>0.22007215</v>
      </c>
    </row>
    <row r="7216" customFormat="false" ht="15" hidden="false" customHeight="false" outlineLevel="0" collapsed="false">
      <c r="A7216" s="0" t="s">
        <v>5364</v>
      </c>
      <c r="B7216" s="0" t="s">
        <v>50</v>
      </c>
      <c r="C7216" s="0" t="n">
        <v>2007</v>
      </c>
      <c r="D7216" s="0" t="s">
        <v>71</v>
      </c>
      <c r="E7216" s="0" t="s">
        <v>35</v>
      </c>
      <c r="F7216" s="0" t="n">
        <v>0.08</v>
      </c>
      <c r="G7216" s="0" t="n">
        <v>0</v>
      </c>
      <c r="H7216" s="0" t="n">
        <v>0.13</v>
      </c>
      <c r="I7216" s="0" t="n">
        <v>0.01</v>
      </c>
      <c r="J7216" s="0" t="n">
        <v>0.22</v>
      </c>
      <c r="K7216" s="0" t="n">
        <v>49</v>
      </c>
      <c r="M7216" s="0" t="s">
        <v>125</v>
      </c>
      <c r="N7216" s="0" t="s">
        <v>35</v>
      </c>
      <c r="O7216" s="0" t="s">
        <v>177</v>
      </c>
      <c r="P7216" s="0" t="n">
        <f aca="false">IF(AND(OR(Dashboard!$B$5="All",D7216=Dashboard!$B$5),OR(Dashboard!$D$5="All",N7216=Dashboard!$D$5),OR(AND(C7216&lt;&gt;"",C7216&gt;=Dashboard!$F$5,C7216&lt;=Dashboard!$H$5),AND(C7216="",Dashboard!$F$5&lt;=1980,Dashboard!$H$5&gt;=2016))),1,0)</f>
        <v>1</v>
      </c>
      <c r="Q7216" s="0" t="n">
        <f aca="false">J7216*P7216+ROW()*0.00000001</f>
        <v>0.22007216</v>
      </c>
    </row>
    <row r="7217" customFormat="false" ht="15" hidden="false" customHeight="false" outlineLevel="0" collapsed="false">
      <c r="A7217" s="0" t="s">
        <v>5365</v>
      </c>
      <c r="B7217" s="0" t="s">
        <v>50</v>
      </c>
      <c r="C7217" s="0" t="n">
        <v>2007</v>
      </c>
      <c r="D7217" s="0" t="s">
        <v>56</v>
      </c>
      <c r="E7217" s="0" t="s">
        <v>257</v>
      </c>
      <c r="F7217" s="0" t="n">
        <v>0.2</v>
      </c>
      <c r="G7217" s="0" t="n">
        <v>0</v>
      </c>
      <c r="H7217" s="0" t="n">
        <v>0</v>
      </c>
      <c r="I7217" s="0" t="n">
        <v>0.02</v>
      </c>
      <c r="J7217" s="0" t="n">
        <v>0.22</v>
      </c>
      <c r="K7217" s="0" t="n">
        <v>56</v>
      </c>
      <c r="L7217" s="0" t="n">
        <v>5.6</v>
      </c>
      <c r="M7217" s="0" t="s">
        <v>73</v>
      </c>
      <c r="N7217" s="0" t="s">
        <v>35</v>
      </c>
      <c r="O7217" s="0" t="s">
        <v>53</v>
      </c>
      <c r="P7217" s="0" t="n">
        <f aca="false">IF(AND(OR(Dashboard!$B$5="All",D7217=Dashboard!$B$5),OR(Dashboard!$D$5="All",N7217=Dashboard!$D$5),OR(AND(C7217&lt;&gt;"",C7217&gt;=Dashboard!$F$5,C7217&lt;=Dashboard!$H$5),AND(C7217="",Dashboard!$F$5&lt;=1980,Dashboard!$H$5&gt;=2016))),1,0)</f>
        <v>1</v>
      </c>
      <c r="Q7217" s="0" t="n">
        <f aca="false">J7217*P7217+ROW()*0.00000001</f>
        <v>0.22007217</v>
      </c>
    </row>
    <row r="7218" customFormat="false" ht="15" hidden="false" customHeight="false" outlineLevel="0" collapsed="false">
      <c r="A7218" s="0" t="s">
        <v>5366</v>
      </c>
      <c r="B7218" s="0" t="s">
        <v>33</v>
      </c>
      <c r="C7218" s="0" t="n">
        <v>2010</v>
      </c>
      <c r="D7218" s="0" t="s">
        <v>246</v>
      </c>
      <c r="E7218" s="0" t="s">
        <v>418</v>
      </c>
      <c r="F7218" s="0" t="n">
        <v>0.1</v>
      </c>
      <c r="G7218" s="0" t="n">
        <v>0.1</v>
      </c>
      <c r="H7218" s="0" t="n">
        <v>0</v>
      </c>
      <c r="I7218" s="0" t="n">
        <v>0.02</v>
      </c>
      <c r="J7218" s="0" t="n">
        <v>0.22</v>
      </c>
      <c r="K7218" s="0" t="n">
        <v>58</v>
      </c>
      <c r="M7218" s="0" t="s">
        <v>125</v>
      </c>
      <c r="N7218" s="0" t="s">
        <v>35</v>
      </c>
      <c r="O7218" s="0" t="s">
        <v>53</v>
      </c>
      <c r="P7218" s="0" t="n">
        <f aca="false">IF(AND(OR(Dashboard!$B$5="All",D7218=Dashboard!$B$5),OR(Dashboard!$D$5="All",N7218=Dashboard!$D$5),OR(AND(C7218&lt;&gt;"",C7218&gt;=Dashboard!$F$5,C7218&lt;=Dashboard!$H$5),AND(C7218="",Dashboard!$F$5&lt;=1980,Dashboard!$H$5&gt;=2016))),1,0)</f>
        <v>1</v>
      </c>
      <c r="Q7218" s="0" t="n">
        <f aca="false">J7218*P7218+ROW()*0.00000001</f>
        <v>0.22007218</v>
      </c>
    </row>
    <row r="7219" customFormat="false" ht="15" hidden="false" customHeight="false" outlineLevel="0" collapsed="false">
      <c r="A7219" s="0" t="s">
        <v>5037</v>
      </c>
      <c r="B7219" s="0" t="s">
        <v>144</v>
      </c>
      <c r="C7219" s="0" t="n">
        <v>2002</v>
      </c>
      <c r="D7219" s="0" t="s">
        <v>52</v>
      </c>
      <c r="E7219" s="0" t="s">
        <v>821</v>
      </c>
      <c r="F7219" s="0" t="n">
        <v>0.16</v>
      </c>
      <c r="G7219" s="0" t="n">
        <v>0.05</v>
      </c>
      <c r="H7219" s="0" t="n">
        <v>0</v>
      </c>
      <c r="I7219" s="0" t="n">
        <v>0.01</v>
      </c>
      <c r="J7219" s="0" t="n">
        <v>0.22</v>
      </c>
      <c r="K7219" s="0" t="n">
        <v>19</v>
      </c>
      <c r="L7219" s="0" t="n">
        <v>4.3</v>
      </c>
      <c r="M7219" s="0" t="s">
        <v>36</v>
      </c>
      <c r="N7219" s="0" t="s">
        <v>66</v>
      </c>
      <c r="O7219" s="0" t="s">
        <v>177</v>
      </c>
      <c r="P7219" s="0" t="n">
        <f aca="false">IF(AND(OR(Dashboard!$B$5="All",D7219=Dashboard!$B$5),OR(Dashboard!$D$5="All",N7219=Dashboard!$D$5),OR(AND(C7219&lt;&gt;"",C7219&gt;=Dashboard!$F$5,C7219&lt;=Dashboard!$H$5),AND(C7219="",Dashboard!$F$5&lt;=1980,Dashboard!$H$5&gt;=2016))),1,0)</f>
        <v>1</v>
      </c>
      <c r="Q7219" s="0" t="n">
        <f aca="false">J7219*P7219+ROW()*0.00000001</f>
        <v>0.22007219</v>
      </c>
    </row>
    <row r="7220" customFormat="false" ht="15" hidden="false" customHeight="false" outlineLevel="0" collapsed="false">
      <c r="A7220" s="0" t="s">
        <v>4622</v>
      </c>
      <c r="B7220" s="0" t="s">
        <v>164</v>
      </c>
      <c r="C7220" s="0" t="n">
        <v>2007</v>
      </c>
      <c r="D7220" s="0" t="s">
        <v>71</v>
      </c>
      <c r="E7220" s="0" t="s">
        <v>1551</v>
      </c>
      <c r="F7220" s="0" t="n">
        <v>0.09</v>
      </c>
      <c r="G7220" s="0" t="n">
        <v>0.08</v>
      </c>
      <c r="H7220" s="0" t="n">
        <v>0</v>
      </c>
      <c r="I7220" s="0" t="n">
        <v>0.05</v>
      </c>
      <c r="J7220" s="0" t="n">
        <v>0.22</v>
      </c>
      <c r="K7220" s="0" t="n">
        <v>58</v>
      </c>
      <c r="L7220" s="0" t="n">
        <v>7</v>
      </c>
      <c r="M7220" s="0" t="s">
        <v>73</v>
      </c>
      <c r="N7220" s="0" t="s">
        <v>74</v>
      </c>
      <c r="O7220" s="0" t="s">
        <v>53</v>
      </c>
      <c r="P7220" s="0" t="n">
        <f aca="false">IF(AND(OR(Dashboard!$B$5="All",D7220=Dashboard!$B$5),OR(Dashboard!$D$5="All",N7220=Dashboard!$D$5),OR(AND(C7220&lt;&gt;"",C7220&gt;=Dashboard!$F$5,C7220&lt;=Dashboard!$H$5),AND(C7220="",Dashboard!$F$5&lt;=1980,Dashboard!$H$5&gt;=2016))),1,0)</f>
        <v>1</v>
      </c>
      <c r="Q7220" s="0" t="n">
        <f aca="false">J7220*P7220+ROW()*0.00000001</f>
        <v>0.2200722</v>
      </c>
    </row>
    <row r="7221" customFormat="false" ht="15" hidden="false" customHeight="false" outlineLevel="0" collapsed="false">
      <c r="A7221" s="0" t="s">
        <v>5367</v>
      </c>
      <c r="B7221" s="0" t="s">
        <v>50</v>
      </c>
      <c r="C7221" s="0" t="n">
        <v>2008</v>
      </c>
      <c r="D7221" s="0" t="s">
        <v>46</v>
      </c>
      <c r="E7221" s="0" t="s">
        <v>1160</v>
      </c>
      <c r="F7221" s="0" t="n">
        <v>0.1</v>
      </c>
      <c r="G7221" s="0" t="n">
        <v>0</v>
      </c>
      <c r="H7221" s="0" t="n">
        <v>0.11</v>
      </c>
      <c r="I7221" s="0" t="n">
        <v>0.01</v>
      </c>
      <c r="J7221" s="0" t="n">
        <v>0.22</v>
      </c>
      <c r="K7221" s="0" t="n">
        <v>53</v>
      </c>
      <c r="L7221" s="0" t="n">
        <v>5.8</v>
      </c>
      <c r="M7221" s="0" t="s">
        <v>125</v>
      </c>
      <c r="N7221" s="0" t="s">
        <v>35</v>
      </c>
      <c r="O7221" s="0" t="s">
        <v>53</v>
      </c>
      <c r="P7221" s="0" t="n">
        <f aca="false">IF(AND(OR(Dashboard!$B$5="All",D7221=Dashboard!$B$5),OR(Dashboard!$D$5="All",N7221=Dashboard!$D$5),OR(AND(C7221&lt;&gt;"",C7221&gt;=Dashboard!$F$5,C7221&lt;=Dashboard!$H$5),AND(C7221="",Dashboard!$F$5&lt;=1980,Dashboard!$H$5&gt;=2016))),1,0)</f>
        <v>1</v>
      </c>
      <c r="Q7221" s="0" t="n">
        <f aca="false">J7221*P7221+ROW()*0.00000001</f>
        <v>0.22007221</v>
      </c>
    </row>
    <row r="7222" customFormat="false" ht="15" hidden="false" customHeight="false" outlineLevel="0" collapsed="false">
      <c r="A7222" s="0" t="s">
        <v>5368</v>
      </c>
      <c r="B7222" s="0" t="s">
        <v>117</v>
      </c>
      <c r="C7222" s="0" t="n">
        <v>1998</v>
      </c>
      <c r="D7222" s="0" t="s">
        <v>34</v>
      </c>
      <c r="E7222" s="0" t="s">
        <v>420</v>
      </c>
      <c r="F7222" s="0" t="n">
        <v>0.12</v>
      </c>
      <c r="G7222" s="0" t="n">
        <v>0.08</v>
      </c>
      <c r="H7222" s="0" t="n">
        <v>0</v>
      </c>
      <c r="I7222" s="0" t="n">
        <v>0.01</v>
      </c>
      <c r="J7222" s="0" t="n">
        <v>0.22</v>
      </c>
      <c r="N7222" s="0" t="s">
        <v>74</v>
      </c>
      <c r="P7222" s="0" t="n">
        <f aca="false">IF(AND(OR(Dashboard!$B$5="All",D7222=Dashboard!$B$5),OR(Dashboard!$D$5="All",N7222=Dashboard!$D$5),OR(AND(C7222&lt;&gt;"",C7222&gt;=Dashboard!$F$5,C7222&lt;=Dashboard!$H$5),AND(C7222="",Dashboard!$F$5&lt;=1980,Dashboard!$H$5&gt;=2016))),1,0)</f>
        <v>1</v>
      </c>
      <c r="Q7222" s="0" t="n">
        <f aca="false">J7222*P7222+ROW()*0.00000001</f>
        <v>0.22007222</v>
      </c>
    </row>
    <row r="7223" customFormat="false" ht="15" hidden="false" customHeight="false" outlineLevel="0" collapsed="false">
      <c r="A7223" s="0" t="s">
        <v>5369</v>
      </c>
      <c r="B7223" s="0" t="s">
        <v>33</v>
      </c>
      <c r="C7223" s="0" t="n">
        <v>2009</v>
      </c>
      <c r="D7223" s="0" t="s">
        <v>41</v>
      </c>
      <c r="E7223" s="0" t="s">
        <v>1524</v>
      </c>
      <c r="F7223" s="0" t="n">
        <v>0.2</v>
      </c>
      <c r="G7223" s="0" t="n">
        <v>0</v>
      </c>
      <c r="H7223" s="0" t="n">
        <v>0</v>
      </c>
      <c r="I7223" s="0" t="n">
        <v>0.01</v>
      </c>
      <c r="J7223" s="0" t="n">
        <v>0.22</v>
      </c>
      <c r="K7223" s="0" t="n">
        <v>33</v>
      </c>
      <c r="M7223" s="0" t="s">
        <v>36</v>
      </c>
      <c r="N7223" s="0" t="s">
        <v>35</v>
      </c>
      <c r="O7223" s="0" t="s">
        <v>177</v>
      </c>
      <c r="P7223" s="0" t="n">
        <f aca="false">IF(AND(OR(Dashboard!$B$5="All",D7223=Dashboard!$B$5),OR(Dashboard!$D$5="All",N7223=Dashboard!$D$5),OR(AND(C7223&lt;&gt;"",C7223&gt;=Dashboard!$F$5,C7223&lt;=Dashboard!$H$5),AND(C7223="",Dashboard!$F$5&lt;=1980,Dashboard!$H$5&gt;=2016))),1,0)</f>
        <v>1</v>
      </c>
      <c r="Q7223" s="0" t="n">
        <f aca="false">J7223*P7223+ROW()*0.00000001</f>
        <v>0.22007223</v>
      </c>
    </row>
    <row r="7224" customFormat="false" ht="15" hidden="false" customHeight="false" outlineLevel="0" collapsed="false">
      <c r="A7224" s="0" t="s">
        <v>5370</v>
      </c>
      <c r="B7224" s="0" t="s">
        <v>144</v>
      </c>
      <c r="C7224" s="0" t="n">
        <v>2004</v>
      </c>
      <c r="D7224" s="0" t="s">
        <v>56</v>
      </c>
      <c r="E7224" s="0" t="s">
        <v>257</v>
      </c>
      <c r="F7224" s="0" t="n">
        <v>0.16</v>
      </c>
      <c r="G7224" s="0" t="n">
        <v>0.05</v>
      </c>
      <c r="H7224" s="0" t="n">
        <v>0</v>
      </c>
      <c r="I7224" s="0" t="n">
        <v>0.01</v>
      </c>
      <c r="J7224" s="0" t="n">
        <v>0.22</v>
      </c>
      <c r="K7224" s="0" t="n">
        <v>58</v>
      </c>
      <c r="L7224" s="0" t="n">
        <v>7</v>
      </c>
      <c r="M7224" s="0" t="s">
        <v>73</v>
      </c>
      <c r="N7224" s="0" t="s">
        <v>66</v>
      </c>
      <c r="O7224" s="0" t="s">
        <v>53</v>
      </c>
      <c r="P7224" s="0" t="n">
        <f aca="false">IF(AND(OR(Dashboard!$B$5="All",D7224=Dashboard!$B$5),OR(Dashboard!$D$5="All",N7224=Dashboard!$D$5),OR(AND(C7224&lt;&gt;"",C7224&gt;=Dashboard!$F$5,C7224&lt;=Dashboard!$H$5),AND(C7224="",Dashboard!$F$5&lt;=1980,Dashboard!$H$5&gt;=2016))),1,0)</f>
        <v>1</v>
      </c>
      <c r="Q7224" s="0" t="n">
        <f aca="false">J7224*P7224+ROW()*0.00000001</f>
        <v>0.22007224</v>
      </c>
    </row>
    <row r="7225" customFormat="false" ht="15" hidden="false" customHeight="false" outlineLevel="0" collapsed="false">
      <c r="A7225" s="0" t="s">
        <v>5246</v>
      </c>
      <c r="B7225" s="0" t="s">
        <v>50</v>
      </c>
      <c r="C7225" s="0" t="n">
        <v>2008</v>
      </c>
      <c r="D7225" s="0" t="s">
        <v>52</v>
      </c>
      <c r="E7225" s="0" t="s">
        <v>487</v>
      </c>
      <c r="F7225" s="0" t="n">
        <v>0.19</v>
      </c>
      <c r="G7225" s="0" t="n">
        <v>0.02</v>
      </c>
      <c r="H7225" s="0" t="n">
        <v>0</v>
      </c>
      <c r="I7225" s="0" t="n">
        <v>0.02</v>
      </c>
      <c r="J7225" s="0" t="n">
        <v>0.22</v>
      </c>
      <c r="K7225" s="0" t="n">
        <v>69</v>
      </c>
      <c r="M7225" s="0" t="s">
        <v>36</v>
      </c>
      <c r="N7225" s="0" t="s">
        <v>35</v>
      </c>
      <c r="O7225" s="0" t="s">
        <v>67</v>
      </c>
      <c r="P7225" s="0" t="n">
        <f aca="false">IF(AND(OR(Dashboard!$B$5="All",D7225=Dashboard!$B$5),OR(Dashboard!$D$5="All",N7225=Dashboard!$D$5),OR(AND(C7225&lt;&gt;"",C7225&gt;=Dashboard!$F$5,C7225&lt;=Dashboard!$H$5),AND(C7225="",Dashboard!$F$5&lt;=1980,Dashboard!$H$5&gt;=2016))),1,0)</f>
        <v>1</v>
      </c>
      <c r="Q7225" s="0" t="n">
        <f aca="false">J7225*P7225+ROW()*0.00000001</f>
        <v>0.22007225</v>
      </c>
    </row>
    <row r="7226" customFormat="false" ht="15" hidden="false" customHeight="false" outlineLevel="0" collapsed="false">
      <c r="A7226" s="0" t="s">
        <v>5371</v>
      </c>
      <c r="B7226" s="0" t="s">
        <v>117</v>
      </c>
      <c r="C7226" s="0" t="n">
        <v>1998</v>
      </c>
      <c r="D7226" s="0" t="s">
        <v>246</v>
      </c>
      <c r="E7226" s="0" t="s">
        <v>220</v>
      </c>
      <c r="F7226" s="0" t="n">
        <v>0.05</v>
      </c>
      <c r="G7226" s="0" t="n">
        <v>0.03</v>
      </c>
      <c r="H7226" s="0" t="n">
        <v>0.12</v>
      </c>
      <c r="I7226" s="0" t="n">
        <v>0.01</v>
      </c>
      <c r="J7226" s="0" t="n">
        <v>0.22</v>
      </c>
      <c r="N7226" s="0" t="s">
        <v>74</v>
      </c>
      <c r="P7226" s="0" t="n">
        <f aca="false">IF(AND(OR(Dashboard!$B$5="All",D7226=Dashboard!$B$5),OR(Dashboard!$D$5="All",N7226=Dashboard!$D$5),OR(AND(C7226&lt;&gt;"",C7226&gt;=Dashboard!$F$5,C7226&lt;=Dashboard!$H$5),AND(C7226="",Dashboard!$F$5&lt;=1980,Dashboard!$H$5&gt;=2016))),1,0)</f>
        <v>1</v>
      </c>
      <c r="Q7226" s="0" t="n">
        <f aca="false">J7226*P7226+ROW()*0.00000001</f>
        <v>0.22007226</v>
      </c>
    </row>
    <row r="7227" customFormat="false" ht="15" hidden="false" customHeight="false" outlineLevel="0" collapsed="false">
      <c r="A7227" s="0" t="s">
        <v>5372</v>
      </c>
      <c r="B7227" s="0" t="s">
        <v>33</v>
      </c>
      <c r="C7227" s="0" t="n">
        <v>2011</v>
      </c>
      <c r="D7227" s="0" t="s">
        <v>52</v>
      </c>
      <c r="E7227" s="0" t="s">
        <v>220</v>
      </c>
      <c r="F7227" s="0" t="n">
        <v>0.14</v>
      </c>
      <c r="G7227" s="0" t="n">
        <v>0.06</v>
      </c>
      <c r="H7227" s="0" t="n">
        <v>0</v>
      </c>
      <c r="I7227" s="0" t="n">
        <v>0.02</v>
      </c>
      <c r="J7227" s="0" t="n">
        <v>0.22</v>
      </c>
      <c r="N7227" s="0" t="s">
        <v>35</v>
      </c>
      <c r="P7227" s="0" t="n">
        <f aca="false">IF(AND(OR(Dashboard!$B$5="All",D7227=Dashboard!$B$5),OR(Dashboard!$D$5="All",N7227=Dashboard!$D$5),OR(AND(C7227&lt;&gt;"",C7227&gt;=Dashboard!$F$5,C7227&lt;=Dashboard!$H$5),AND(C7227="",Dashboard!$F$5&lt;=1980,Dashboard!$H$5&gt;=2016))),1,0)</f>
        <v>1</v>
      </c>
      <c r="Q7227" s="0" t="n">
        <f aca="false">J7227*P7227+ROW()*0.00000001</f>
        <v>0.22007227</v>
      </c>
    </row>
    <row r="7228" customFormat="false" ht="15" hidden="false" customHeight="false" outlineLevel="0" collapsed="false">
      <c r="A7228" s="0" t="s">
        <v>5373</v>
      </c>
      <c r="B7228" s="0" t="s">
        <v>76</v>
      </c>
      <c r="C7228" s="0" t="n">
        <v>2004</v>
      </c>
      <c r="D7228" s="0" t="s">
        <v>46</v>
      </c>
      <c r="E7228" s="0" t="s">
        <v>195</v>
      </c>
      <c r="F7228" s="0" t="n">
        <v>0.11</v>
      </c>
      <c r="G7228" s="0" t="n">
        <v>0.08</v>
      </c>
      <c r="H7228" s="0" t="n">
        <v>0</v>
      </c>
      <c r="I7228" s="0" t="n">
        <v>0.03</v>
      </c>
      <c r="J7228" s="0" t="n">
        <v>0.22</v>
      </c>
      <c r="K7228" s="0" t="n">
        <v>66</v>
      </c>
      <c r="L7228" s="0" t="n">
        <v>7</v>
      </c>
      <c r="M7228" s="0" t="s">
        <v>103</v>
      </c>
      <c r="N7228" s="0" t="s">
        <v>74</v>
      </c>
      <c r="O7228" s="0" t="s">
        <v>67</v>
      </c>
      <c r="P7228" s="0" t="n">
        <f aca="false">IF(AND(OR(Dashboard!$B$5="All",D7228=Dashboard!$B$5),OR(Dashboard!$D$5="All",N7228=Dashboard!$D$5),OR(AND(C7228&lt;&gt;"",C7228&gt;=Dashboard!$F$5,C7228&lt;=Dashboard!$H$5),AND(C7228="",Dashboard!$F$5&lt;=1980,Dashboard!$H$5&gt;=2016))),1,0)</f>
        <v>1</v>
      </c>
      <c r="Q7228" s="0" t="n">
        <f aca="false">J7228*P7228+ROW()*0.00000001</f>
        <v>0.22007228</v>
      </c>
    </row>
    <row r="7229" customFormat="false" ht="15" hidden="false" customHeight="false" outlineLevel="0" collapsed="false">
      <c r="A7229" s="0" t="s">
        <v>2837</v>
      </c>
      <c r="B7229" s="0" t="s">
        <v>186</v>
      </c>
      <c r="C7229" s="0" t="n">
        <v>2001</v>
      </c>
      <c r="D7229" s="0" t="s">
        <v>34</v>
      </c>
      <c r="E7229" s="0" t="s">
        <v>449</v>
      </c>
      <c r="F7229" s="0" t="n">
        <v>0.17</v>
      </c>
      <c r="G7229" s="0" t="n">
        <v>0.04</v>
      </c>
      <c r="H7229" s="0" t="n">
        <v>0</v>
      </c>
      <c r="I7229" s="0" t="n">
        <v>0.01</v>
      </c>
      <c r="J7229" s="0" t="n">
        <v>0.22</v>
      </c>
      <c r="K7229" s="0" t="n">
        <v>66</v>
      </c>
      <c r="L7229" s="0" t="n">
        <v>5.6</v>
      </c>
      <c r="M7229" s="0" t="s">
        <v>36</v>
      </c>
      <c r="N7229" s="0" t="s">
        <v>35</v>
      </c>
      <c r="O7229" s="0" t="s">
        <v>67</v>
      </c>
      <c r="P7229" s="0" t="n">
        <f aca="false">IF(AND(OR(Dashboard!$B$5="All",D7229=Dashboard!$B$5),OR(Dashboard!$D$5="All",N7229=Dashboard!$D$5),OR(AND(C7229&lt;&gt;"",C7229&gt;=Dashboard!$F$5,C7229&lt;=Dashboard!$H$5),AND(C7229="",Dashboard!$F$5&lt;=1980,Dashboard!$H$5&gt;=2016))),1,0)</f>
        <v>1</v>
      </c>
      <c r="Q7229" s="0" t="n">
        <f aca="false">J7229*P7229+ROW()*0.00000001</f>
        <v>0.22007229</v>
      </c>
    </row>
    <row r="7230" customFormat="false" ht="15" hidden="false" customHeight="false" outlineLevel="0" collapsed="false">
      <c r="A7230" s="0" t="s">
        <v>5374</v>
      </c>
      <c r="B7230" s="0" t="s">
        <v>76</v>
      </c>
      <c r="C7230" s="0" t="n">
        <v>2001</v>
      </c>
      <c r="D7230" s="0" t="s">
        <v>58</v>
      </c>
      <c r="E7230" s="0" t="s">
        <v>1788</v>
      </c>
      <c r="F7230" s="0" t="n">
        <v>0.11</v>
      </c>
      <c r="G7230" s="0" t="n">
        <v>0.08</v>
      </c>
      <c r="H7230" s="0" t="n">
        <v>0</v>
      </c>
      <c r="I7230" s="0" t="n">
        <v>0.03</v>
      </c>
      <c r="J7230" s="0" t="n">
        <v>0.22</v>
      </c>
      <c r="K7230" s="0" t="n">
        <v>59</v>
      </c>
      <c r="M7230" s="0" t="s">
        <v>36</v>
      </c>
      <c r="N7230" s="0" t="s">
        <v>74</v>
      </c>
      <c r="O7230" s="0" t="s">
        <v>53</v>
      </c>
      <c r="P7230" s="0" t="n">
        <f aca="false">IF(AND(OR(Dashboard!$B$5="All",D7230=Dashboard!$B$5),OR(Dashboard!$D$5="All",N7230=Dashboard!$D$5),OR(AND(C7230&lt;&gt;"",C7230&gt;=Dashboard!$F$5,C7230&lt;=Dashboard!$H$5),AND(C7230="",Dashboard!$F$5&lt;=1980,Dashboard!$H$5&gt;=2016))),1,0)</f>
        <v>1</v>
      </c>
      <c r="Q7230" s="0" t="n">
        <f aca="false">J7230*P7230+ROW()*0.00000001</f>
        <v>0.2200723</v>
      </c>
    </row>
    <row r="7231" customFormat="false" ht="15" hidden="false" customHeight="false" outlineLevel="0" collapsed="false">
      <c r="A7231" s="0" t="s">
        <v>5375</v>
      </c>
      <c r="B7231" s="0" t="s">
        <v>668</v>
      </c>
      <c r="C7231" s="0" t="n">
        <v>2000</v>
      </c>
      <c r="D7231" s="0" t="s">
        <v>102</v>
      </c>
      <c r="E7231" s="0" t="s">
        <v>229</v>
      </c>
      <c r="F7231" s="0" t="n">
        <v>0</v>
      </c>
      <c r="G7231" s="0" t="n">
        <v>0</v>
      </c>
      <c r="H7231" s="0" t="n">
        <v>0.22</v>
      </c>
      <c r="I7231" s="0" t="n">
        <v>0</v>
      </c>
      <c r="J7231" s="0" t="n">
        <v>0.22</v>
      </c>
      <c r="K7231" s="0" t="n">
        <v>80</v>
      </c>
      <c r="L7231" s="0" t="n">
        <v>9</v>
      </c>
      <c r="M7231" s="0" t="s">
        <v>103</v>
      </c>
      <c r="N7231" s="0" t="s">
        <v>154</v>
      </c>
      <c r="O7231" s="0" t="s">
        <v>37</v>
      </c>
      <c r="P7231" s="0" t="n">
        <f aca="false">IF(AND(OR(Dashboard!$B$5="All",D7231=Dashboard!$B$5),OR(Dashboard!$D$5="All",N7231=Dashboard!$D$5),OR(AND(C7231&lt;&gt;"",C7231&gt;=Dashboard!$F$5,C7231&lt;=Dashboard!$H$5),AND(C7231="",Dashboard!$F$5&lt;=1980,Dashboard!$H$5&gt;=2016))),1,0)</f>
        <v>1</v>
      </c>
      <c r="Q7231" s="0" t="n">
        <f aca="false">J7231*P7231+ROW()*0.00000001</f>
        <v>0.22007231</v>
      </c>
    </row>
    <row r="7232" customFormat="false" ht="15" hidden="false" customHeight="false" outlineLevel="0" collapsed="false">
      <c r="A7232" s="0" t="s">
        <v>3241</v>
      </c>
      <c r="B7232" s="0" t="s">
        <v>70</v>
      </c>
      <c r="C7232" s="0" t="n">
        <v>2009</v>
      </c>
      <c r="D7232" s="0" t="s">
        <v>52</v>
      </c>
      <c r="E7232" s="0" t="s">
        <v>1169</v>
      </c>
      <c r="F7232" s="0" t="n">
        <v>0.2</v>
      </c>
      <c r="G7232" s="0" t="n">
        <v>0</v>
      </c>
      <c r="H7232" s="0" t="n">
        <v>0</v>
      </c>
      <c r="I7232" s="0" t="n">
        <v>0.02</v>
      </c>
      <c r="J7232" s="0" t="n">
        <v>0.22</v>
      </c>
      <c r="K7232" s="0" t="n">
        <v>82</v>
      </c>
      <c r="L7232" s="0" t="n">
        <v>7.9</v>
      </c>
      <c r="M7232" s="0" t="s">
        <v>125</v>
      </c>
      <c r="N7232" s="0" t="s">
        <v>74</v>
      </c>
      <c r="O7232" s="0" t="s">
        <v>42</v>
      </c>
      <c r="P7232" s="0" t="n">
        <f aca="false">IF(AND(OR(Dashboard!$B$5="All",D7232=Dashboard!$B$5),OR(Dashboard!$D$5="All",N7232=Dashboard!$D$5),OR(AND(C7232&lt;&gt;"",C7232&gt;=Dashboard!$F$5,C7232&lt;=Dashboard!$H$5),AND(C7232="",Dashboard!$F$5&lt;=1980,Dashboard!$H$5&gt;=2016))),1,0)</f>
        <v>1</v>
      </c>
      <c r="Q7232" s="0" t="n">
        <f aca="false">J7232*P7232+ROW()*0.00000001</f>
        <v>0.22007232</v>
      </c>
    </row>
    <row r="7233" customFormat="false" ht="15" hidden="false" customHeight="false" outlineLevel="0" collapsed="false">
      <c r="A7233" s="0" t="s">
        <v>5376</v>
      </c>
      <c r="B7233" s="0" t="s">
        <v>164</v>
      </c>
      <c r="C7233" s="0" t="n">
        <v>2007</v>
      </c>
      <c r="D7233" s="0" t="s">
        <v>71</v>
      </c>
      <c r="E7233" s="0" t="s">
        <v>293</v>
      </c>
      <c r="F7233" s="0" t="n">
        <v>0.03</v>
      </c>
      <c r="G7233" s="0" t="n">
        <v>0.12</v>
      </c>
      <c r="H7233" s="0" t="n">
        <v>0</v>
      </c>
      <c r="I7233" s="0" t="n">
        <v>0.07</v>
      </c>
      <c r="J7233" s="0" t="n">
        <v>0.22</v>
      </c>
      <c r="K7233" s="0" t="n">
        <v>49</v>
      </c>
      <c r="L7233" s="0" t="n">
        <v>5.6</v>
      </c>
      <c r="M7233" s="0" t="s">
        <v>103</v>
      </c>
      <c r="N7233" s="0" t="s">
        <v>74</v>
      </c>
      <c r="O7233" s="0" t="s">
        <v>177</v>
      </c>
      <c r="P7233" s="0" t="n">
        <f aca="false">IF(AND(OR(Dashboard!$B$5="All",D7233=Dashboard!$B$5),OR(Dashboard!$D$5="All",N7233=Dashboard!$D$5),OR(AND(C7233&lt;&gt;"",C7233&gt;=Dashboard!$F$5,C7233&lt;=Dashboard!$H$5),AND(C7233="",Dashboard!$F$5&lt;=1980,Dashboard!$H$5&gt;=2016))),1,0)</f>
        <v>1</v>
      </c>
      <c r="Q7233" s="0" t="n">
        <f aca="false">J7233*P7233+ROW()*0.00000001</f>
        <v>0.22007233</v>
      </c>
    </row>
    <row r="7234" customFormat="false" ht="15" hidden="false" customHeight="false" outlineLevel="0" collapsed="false">
      <c r="A7234" s="0" t="s">
        <v>2559</v>
      </c>
      <c r="B7234" s="0" t="s">
        <v>172</v>
      </c>
      <c r="C7234" s="0" t="n">
        <v>2016</v>
      </c>
      <c r="D7234" s="0" t="s">
        <v>71</v>
      </c>
      <c r="E7234" s="0" t="s">
        <v>139</v>
      </c>
      <c r="F7234" s="0" t="n">
        <v>0.12</v>
      </c>
      <c r="G7234" s="0" t="n">
        <v>0.08</v>
      </c>
      <c r="H7234" s="0" t="n">
        <v>0</v>
      </c>
      <c r="I7234" s="0" t="n">
        <v>0.02</v>
      </c>
      <c r="J7234" s="0" t="n">
        <v>0.22</v>
      </c>
      <c r="K7234" s="0" t="n">
        <v>88</v>
      </c>
      <c r="L7234" s="0" t="n">
        <v>6.8</v>
      </c>
      <c r="M7234" s="0" t="s">
        <v>73</v>
      </c>
      <c r="N7234" s="0" t="s">
        <v>66</v>
      </c>
      <c r="O7234" s="0" t="s">
        <v>42</v>
      </c>
      <c r="P7234" s="0" t="n">
        <f aca="false">IF(AND(OR(Dashboard!$B$5="All",D7234=Dashboard!$B$5),OR(Dashboard!$D$5="All",N7234=Dashboard!$D$5),OR(AND(C7234&lt;&gt;"",C7234&gt;=Dashboard!$F$5,C7234&lt;=Dashboard!$H$5),AND(C7234="",Dashboard!$F$5&lt;=1980,Dashboard!$H$5&gt;=2016))),1,0)</f>
        <v>1</v>
      </c>
      <c r="Q7234" s="0" t="n">
        <f aca="false">J7234*P7234+ROW()*0.00000001</f>
        <v>0.22007234</v>
      </c>
    </row>
    <row r="7235" customFormat="false" ht="15" hidden="false" customHeight="false" outlineLevel="0" collapsed="false">
      <c r="A7235" s="0" t="s">
        <v>5377</v>
      </c>
      <c r="B7235" s="0" t="s">
        <v>851</v>
      </c>
      <c r="C7235" s="0" t="n">
        <v>2011</v>
      </c>
      <c r="D7235" s="0" t="s">
        <v>71</v>
      </c>
      <c r="E7235" s="0" t="s">
        <v>124</v>
      </c>
      <c r="F7235" s="0" t="n">
        <v>0.13</v>
      </c>
      <c r="G7235" s="0" t="n">
        <v>0.06</v>
      </c>
      <c r="H7235" s="0" t="n">
        <v>0</v>
      </c>
      <c r="I7235" s="0" t="n">
        <v>0.03</v>
      </c>
      <c r="J7235" s="0" t="n">
        <v>0.22</v>
      </c>
      <c r="K7235" s="0" t="n">
        <v>49</v>
      </c>
      <c r="L7235" s="0" t="n">
        <v>4.8</v>
      </c>
      <c r="M7235" s="0" t="s">
        <v>125</v>
      </c>
      <c r="N7235" s="0" t="s">
        <v>74</v>
      </c>
      <c r="O7235" s="0" t="s">
        <v>177</v>
      </c>
      <c r="P7235" s="0" t="n">
        <f aca="false">IF(AND(OR(Dashboard!$B$5="All",D7235=Dashboard!$B$5),OR(Dashboard!$D$5="All",N7235=Dashboard!$D$5),OR(AND(C7235&lt;&gt;"",C7235&gt;=Dashboard!$F$5,C7235&lt;=Dashboard!$H$5),AND(C7235="",Dashboard!$F$5&lt;=1980,Dashboard!$H$5&gt;=2016))),1,0)</f>
        <v>1</v>
      </c>
      <c r="Q7235" s="0" t="n">
        <f aca="false">J7235*P7235+ROW()*0.00000001</f>
        <v>0.22007235</v>
      </c>
    </row>
    <row r="7236" customFormat="false" ht="15" hidden="false" customHeight="false" outlineLevel="0" collapsed="false">
      <c r="A7236" s="0" t="s">
        <v>5378</v>
      </c>
      <c r="B7236" s="0" t="s">
        <v>50</v>
      </c>
      <c r="C7236" s="0" t="n">
        <v>2008</v>
      </c>
      <c r="D7236" s="0" t="s">
        <v>52</v>
      </c>
      <c r="E7236" s="0" t="s">
        <v>328</v>
      </c>
      <c r="F7236" s="0" t="n">
        <v>0</v>
      </c>
      <c r="G7236" s="0" t="n">
        <v>0</v>
      </c>
      <c r="H7236" s="0" t="n">
        <v>0.22</v>
      </c>
      <c r="I7236" s="0" t="n">
        <v>0</v>
      </c>
      <c r="J7236" s="0" t="n">
        <v>0.22</v>
      </c>
      <c r="N7236" s="0" t="s">
        <v>35</v>
      </c>
      <c r="P7236" s="0" t="n">
        <f aca="false">IF(AND(OR(Dashboard!$B$5="All",D7236=Dashboard!$B$5),OR(Dashboard!$D$5="All",N7236=Dashboard!$D$5),OR(AND(C7236&lt;&gt;"",C7236&gt;=Dashboard!$F$5,C7236&lt;=Dashboard!$H$5),AND(C7236="",Dashboard!$F$5&lt;=1980,Dashboard!$H$5&gt;=2016))),1,0)</f>
        <v>1</v>
      </c>
      <c r="Q7236" s="0" t="n">
        <f aca="false">J7236*P7236+ROW()*0.00000001</f>
        <v>0.22007236</v>
      </c>
    </row>
    <row r="7237" customFormat="false" ht="15" hidden="false" customHeight="false" outlineLevel="0" collapsed="false">
      <c r="A7237" s="0" t="s">
        <v>3646</v>
      </c>
      <c r="B7237" s="0" t="s">
        <v>186</v>
      </c>
      <c r="C7237" s="0" t="n">
        <v>2005</v>
      </c>
      <c r="D7237" s="0" t="s">
        <v>71</v>
      </c>
      <c r="E7237" s="0" t="s">
        <v>142</v>
      </c>
      <c r="F7237" s="0" t="n">
        <v>0.17</v>
      </c>
      <c r="G7237" s="0" t="n">
        <v>0.04</v>
      </c>
      <c r="H7237" s="0" t="n">
        <v>0</v>
      </c>
      <c r="I7237" s="0" t="n">
        <v>0.01</v>
      </c>
      <c r="J7237" s="0" t="n">
        <v>0.22</v>
      </c>
      <c r="K7237" s="0" t="n">
        <v>70</v>
      </c>
      <c r="L7237" s="0" t="n">
        <v>8.5</v>
      </c>
      <c r="M7237" s="0" t="s">
        <v>103</v>
      </c>
      <c r="N7237" s="0" t="s">
        <v>35</v>
      </c>
      <c r="O7237" s="0" t="s">
        <v>67</v>
      </c>
      <c r="P7237" s="0" t="n">
        <f aca="false">IF(AND(OR(Dashboard!$B$5="All",D7237=Dashboard!$B$5),OR(Dashboard!$D$5="All",N7237=Dashboard!$D$5),OR(AND(C7237&lt;&gt;"",C7237&gt;=Dashboard!$F$5,C7237&lt;=Dashboard!$H$5),AND(C7237="",Dashboard!$F$5&lt;=1980,Dashboard!$H$5&gt;=2016))),1,0)</f>
        <v>1</v>
      </c>
      <c r="Q7237" s="0" t="n">
        <f aca="false">J7237*P7237+ROW()*0.00000001</f>
        <v>0.22007237</v>
      </c>
    </row>
    <row r="7238" customFormat="false" ht="15" hidden="false" customHeight="false" outlineLevel="0" collapsed="false">
      <c r="A7238" s="0" t="s">
        <v>5379</v>
      </c>
      <c r="B7238" s="0" t="s">
        <v>33</v>
      </c>
      <c r="C7238" s="0" t="n">
        <v>2008</v>
      </c>
      <c r="D7238" s="0" t="s">
        <v>71</v>
      </c>
      <c r="E7238" s="0" t="s">
        <v>124</v>
      </c>
      <c r="F7238" s="0" t="n">
        <v>0.2</v>
      </c>
      <c r="G7238" s="0" t="n">
        <v>0.01</v>
      </c>
      <c r="H7238" s="0" t="n">
        <v>0</v>
      </c>
      <c r="I7238" s="0" t="n">
        <v>0.02</v>
      </c>
      <c r="J7238" s="0" t="n">
        <v>0.22</v>
      </c>
      <c r="M7238" s="0" t="s">
        <v>125</v>
      </c>
      <c r="N7238" s="0" t="s">
        <v>35</v>
      </c>
      <c r="P7238" s="0" t="n">
        <f aca="false">IF(AND(OR(Dashboard!$B$5="All",D7238=Dashboard!$B$5),OR(Dashboard!$D$5="All",N7238=Dashboard!$D$5),OR(AND(C7238&lt;&gt;"",C7238&gt;=Dashboard!$F$5,C7238&lt;=Dashboard!$H$5),AND(C7238="",Dashboard!$F$5&lt;=1980,Dashboard!$H$5&gt;=2016))),1,0)</f>
        <v>1</v>
      </c>
      <c r="Q7238" s="0" t="n">
        <f aca="false">J7238*P7238+ROW()*0.00000001</f>
        <v>0.22007238</v>
      </c>
    </row>
    <row r="7239" customFormat="false" ht="15" hidden="false" customHeight="false" outlineLevel="0" collapsed="false">
      <c r="A7239" s="0" t="s">
        <v>2751</v>
      </c>
      <c r="B7239" s="0" t="s">
        <v>76</v>
      </c>
      <c r="C7239" s="0" t="n">
        <v>2009</v>
      </c>
      <c r="D7239" s="0" t="s">
        <v>52</v>
      </c>
      <c r="E7239" s="0" t="s">
        <v>91</v>
      </c>
      <c r="F7239" s="0" t="n">
        <v>0.11</v>
      </c>
      <c r="G7239" s="0" t="n">
        <v>0.01</v>
      </c>
      <c r="H7239" s="0" t="n">
        <v>0</v>
      </c>
      <c r="I7239" s="0" t="n">
        <v>0.1</v>
      </c>
      <c r="J7239" s="0" t="n">
        <v>0.22</v>
      </c>
      <c r="K7239" s="0" t="n">
        <v>69</v>
      </c>
      <c r="L7239" s="0" t="n">
        <v>8.3</v>
      </c>
      <c r="M7239" s="0" t="s">
        <v>103</v>
      </c>
      <c r="N7239" s="0" t="s">
        <v>74</v>
      </c>
      <c r="O7239" s="0" t="s">
        <v>67</v>
      </c>
      <c r="P7239" s="0" t="n">
        <f aca="false">IF(AND(OR(Dashboard!$B$5="All",D7239=Dashboard!$B$5),OR(Dashboard!$D$5="All",N7239=Dashboard!$D$5),OR(AND(C7239&lt;&gt;"",C7239&gt;=Dashboard!$F$5,C7239&lt;=Dashboard!$H$5),AND(C7239="",Dashboard!$F$5&lt;=1980,Dashboard!$H$5&gt;=2016))),1,0)</f>
        <v>1</v>
      </c>
      <c r="Q7239" s="0" t="n">
        <f aca="false">J7239*P7239+ROW()*0.00000001</f>
        <v>0.22007239</v>
      </c>
    </row>
    <row r="7240" customFormat="false" ht="15" hidden="false" customHeight="false" outlineLevel="0" collapsed="false">
      <c r="A7240" s="0" t="s">
        <v>5380</v>
      </c>
      <c r="B7240" s="0" t="s">
        <v>33</v>
      </c>
      <c r="C7240" s="0" t="n">
        <v>2008</v>
      </c>
      <c r="D7240" s="0" t="s">
        <v>34</v>
      </c>
      <c r="E7240" s="0" t="s">
        <v>142</v>
      </c>
      <c r="F7240" s="0" t="n">
        <v>0.19</v>
      </c>
      <c r="G7240" s="0" t="n">
        <v>0.01</v>
      </c>
      <c r="H7240" s="0" t="n">
        <v>0</v>
      </c>
      <c r="I7240" s="0" t="n">
        <v>0.02</v>
      </c>
      <c r="J7240" s="0" t="n">
        <v>0.22</v>
      </c>
      <c r="K7240" s="0" t="n">
        <v>51</v>
      </c>
      <c r="L7240" s="0" t="n">
        <v>5.9</v>
      </c>
      <c r="M7240" s="0" t="s">
        <v>36</v>
      </c>
      <c r="N7240" s="0" t="s">
        <v>35</v>
      </c>
      <c r="O7240" s="0" t="s">
        <v>53</v>
      </c>
      <c r="P7240" s="0" t="n">
        <f aca="false">IF(AND(OR(Dashboard!$B$5="All",D7240=Dashboard!$B$5),OR(Dashboard!$D$5="All",N7240=Dashboard!$D$5),OR(AND(C7240&lt;&gt;"",C7240&gt;=Dashboard!$F$5,C7240&lt;=Dashboard!$H$5),AND(C7240="",Dashboard!$F$5&lt;=1980,Dashboard!$H$5&gt;=2016))),1,0)</f>
        <v>1</v>
      </c>
      <c r="Q7240" s="0" t="n">
        <f aca="false">J7240*P7240+ROW()*0.00000001</f>
        <v>0.2200724</v>
      </c>
    </row>
    <row r="7241" customFormat="false" ht="15" hidden="false" customHeight="false" outlineLevel="0" collapsed="false">
      <c r="A7241" s="0" t="s">
        <v>5381</v>
      </c>
      <c r="B7241" s="0" t="s">
        <v>76</v>
      </c>
      <c r="C7241" s="0" t="n">
        <v>2001</v>
      </c>
      <c r="D7241" s="0" t="s">
        <v>34</v>
      </c>
      <c r="E7241" s="0" t="s">
        <v>449</v>
      </c>
      <c r="F7241" s="0" t="n">
        <v>0.11</v>
      </c>
      <c r="G7241" s="0" t="n">
        <v>0.08</v>
      </c>
      <c r="H7241" s="0" t="n">
        <v>0</v>
      </c>
      <c r="I7241" s="0" t="n">
        <v>0.03</v>
      </c>
      <c r="J7241" s="0" t="n">
        <v>0.22</v>
      </c>
      <c r="K7241" s="0" t="n">
        <v>67</v>
      </c>
      <c r="L7241" s="0" t="n">
        <v>7.8</v>
      </c>
      <c r="M7241" s="0" t="s">
        <v>36</v>
      </c>
      <c r="N7241" s="0" t="s">
        <v>74</v>
      </c>
      <c r="O7241" s="0" t="s">
        <v>67</v>
      </c>
      <c r="P7241" s="0" t="n">
        <f aca="false">IF(AND(OR(Dashboard!$B$5="All",D7241=Dashboard!$B$5),OR(Dashboard!$D$5="All",N7241=Dashboard!$D$5),OR(AND(C7241&lt;&gt;"",C7241&gt;=Dashboard!$F$5,C7241&lt;=Dashboard!$H$5),AND(C7241="",Dashboard!$F$5&lt;=1980,Dashboard!$H$5&gt;=2016))),1,0)</f>
        <v>1</v>
      </c>
      <c r="Q7241" s="0" t="n">
        <f aca="false">J7241*P7241+ROW()*0.00000001</f>
        <v>0.22007241</v>
      </c>
    </row>
    <row r="7242" customFormat="false" ht="15" hidden="false" customHeight="false" outlineLevel="0" collapsed="false">
      <c r="A7242" s="0" t="s">
        <v>4673</v>
      </c>
      <c r="B7242" s="0" t="s">
        <v>64</v>
      </c>
      <c r="C7242" s="0" t="n">
        <v>2008</v>
      </c>
      <c r="D7242" s="0" t="s">
        <v>34</v>
      </c>
      <c r="E7242" s="0" t="s">
        <v>142</v>
      </c>
      <c r="F7242" s="0" t="n">
        <v>0.2</v>
      </c>
      <c r="G7242" s="0" t="n">
        <v>0</v>
      </c>
      <c r="H7242" s="0" t="n">
        <v>0</v>
      </c>
      <c r="I7242" s="0" t="n">
        <v>0.02</v>
      </c>
      <c r="J7242" s="0" t="n">
        <v>0.22</v>
      </c>
      <c r="K7242" s="0" t="n">
        <v>70</v>
      </c>
      <c r="L7242" s="0" t="n">
        <v>5.6</v>
      </c>
      <c r="M7242" s="0" t="s">
        <v>36</v>
      </c>
      <c r="N7242" s="0" t="s">
        <v>66</v>
      </c>
      <c r="O7242" s="0" t="s">
        <v>67</v>
      </c>
      <c r="P7242" s="0" t="n">
        <f aca="false">IF(AND(OR(Dashboard!$B$5="All",D7242=Dashboard!$B$5),OR(Dashboard!$D$5="All",N7242=Dashboard!$D$5),OR(AND(C7242&lt;&gt;"",C7242&gt;=Dashboard!$F$5,C7242&lt;=Dashboard!$H$5),AND(C7242="",Dashboard!$F$5&lt;=1980,Dashboard!$H$5&gt;=2016))),1,0)</f>
        <v>1</v>
      </c>
      <c r="Q7242" s="0" t="n">
        <f aca="false">J7242*P7242+ROW()*0.00000001</f>
        <v>0.22007242</v>
      </c>
    </row>
    <row r="7243" customFormat="false" ht="15" hidden="false" customHeight="false" outlineLevel="0" collapsed="false">
      <c r="A7243" s="0" t="s">
        <v>5382</v>
      </c>
      <c r="B7243" s="0" t="s">
        <v>45</v>
      </c>
      <c r="C7243" s="0" t="n">
        <v>1997</v>
      </c>
      <c r="D7243" s="0" t="s">
        <v>48</v>
      </c>
      <c r="E7243" s="0" t="s">
        <v>35</v>
      </c>
      <c r="F7243" s="0" t="n">
        <v>0</v>
      </c>
      <c r="G7243" s="0" t="n">
        <v>0</v>
      </c>
      <c r="H7243" s="0" t="n">
        <v>0.22</v>
      </c>
      <c r="I7243" s="0" t="n">
        <v>0</v>
      </c>
      <c r="J7243" s="0" t="n">
        <v>0.22</v>
      </c>
      <c r="N7243" s="0" t="s">
        <v>35</v>
      </c>
      <c r="P7243" s="0" t="n">
        <f aca="false">IF(AND(OR(Dashboard!$B$5="All",D7243=Dashboard!$B$5),OR(Dashboard!$D$5="All",N7243=Dashboard!$D$5),OR(AND(C7243&lt;&gt;"",C7243&gt;=Dashboard!$F$5,C7243&lt;=Dashboard!$H$5),AND(C7243="",Dashboard!$F$5&lt;=1980,Dashboard!$H$5&gt;=2016))),1,0)</f>
        <v>1</v>
      </c>
      <c r="Q7243" s="0" t="n">
        <f aca="false">J7243*P7243+ROW()*0.00000001</f>
        <v>0.22007243</v>
      </c>
    </row>
    <row r="7244" customFormat="false" ht="15" hidden="false" customHeight="false" outlineLevel="0" collapsed="false">
      <c r="A7244" s="0" t="s">
        <v>5383</v>
      </c>
      <c r="B7244" s="0" t="s">
        <v>164</v>
      </c>
      <c r="C7244" s="0" t="n">
        <v>2009</v>
      </c>
      <c r="D7244" s="0" t="s">
        <v>46</v>
      </c>
      <c r="E7244" s="0" t="s">
        <v>1607</v>
      </c>
      <c r="F7244" s="0" t="n">
        <v>0.08</v>
      </c>
      <c r="G7244" s="0" t="n">
        <v>0</v>
      </c>
      <c r="H7244" s="0" t="n">
        <v>0.13</v>
      </c>
      <c r="I7244" s="0" t="n">
        <v>0.01</v>
      </c>
      <c r="J7244" s="0" t="n">
        <v>0.22</v>
      </c>
      <c r="K7244" s="0" t="n">
        <v>78</v>
      </c>
      <c r="L7244" s="0" t="n">
        <v>8</v>
      </c>
      <c r="M7244" s="0" t="s">
        <v>103</v>
      </c>
      <c r="N7244" s="0" t="s">
        <v>74</v>
      </c>
      <c r="O7244" s="0" t="s">
        <v>37</v>
      </c>
      <c r="P7244" s="0" t="n">
        <f aca="false">IF(AND(OR(Dashboard!$B$5="All",D7244=Dashboard!$B$5),OR(Dashboard!$D$5="All",N7244=Dashboard!$D$5),OR(AND(C7244&lt;&gt;"",C7244&gt;=Dashboard!$F$5,C7244&lt;=Dashboard!$H$5),AND(C7244="",Dashboard!$F$5&lt;=1980,Dashboard!$H$5&gt;=2016))),1,0)</f>
        <v>1</v>
      </c>
      <c r="Q7244" s="0" t="n">
        <f aca="false">J7244*P7244+ROW()*0.00000001</f>
        <v>0.22007244</v>
      </c>
    </row>
    <row r="7245" customFormat="false" ht="15" hidden="false" customHeight="false" outlineLevel="0" collapsed="false">
      <c r="A7245" s="0" t="s">
        <v>5016</v>
      </c>
      <c r="B7245" s="0" t="s">
        <v>50</v>
      </c>
      <c r="C7245" s="0" t="n">
        <v>2011</v>
      </c>
      <c r="D7245" s="0" t="s">
        <v>71</v>
      </c>
      <c r="E7245" s="0" t="s">
        <v>418</v>
      </c>
      <c r="F7245" s="0" t="n">
        <v>0.15</v>
      </c>
      <c r="G7245" s="0" t="n">
        <v>0.05</v>
      </c>
      <c r="H7245" s="0" t="n">
        <v>0</v>
      </c>
      <c r="I7245" s="0" t="n">
        <v>0.02</v>
      </c>
      <c r="J7245" s="0" t="n">
        <v>0.22</v>
      </c>
      <c r="N7245" s="0" t="s">
        <v>35</v>
      </c>
      <c r="P7245" s="0" t="n">
        <f aca="false">IF(AND(OR(Dashboard!$B$5="All",D7245=Dashboard!$B$5),OR(Dashboard!$D$5="All",N7245=Dashboard!$D$5),OR(AND(C7245&lt;&gt;"",C7245&gt;=Dashboard!$F$5,C7245&lt;=Dashboard!$H$5),AND(C7245="",Dashboard!$F$5&lt;=1980,Dashboard!$H$5&gt;=2016))),1,0)</f>
        <v>1</v>
      </c>
      <c r="Q7245" s="0" t="n">
        <f aca="false">J7245*P7245+ROW()*0.00000001</f>
        <v>0.22007245</v>
      </c>
    </row>
    <row r="7246" customFormat="false" ht="15" hidden="false" customHeight="false" outlineLevel="0" collapsed="false">
      <c r="A7246" s="0" t="s">
        <v>3034</v>
      </c>
      <c r="B7246" s="0" t="s">
        <v>172</v>
      </c>
      <c r="C7246" s="0" t="n">
        <v>2014</v>
      </c>
      <c r="D7246" s="0" t="s">
        <v>46</v>
      </c>
      <c r="E7246" s="0" t="s">
        <v>157</v>
      </c>
      <c r="F7246" s="0" t="n">
        <v>0.1</v>
      </c>
      <c r="G7246" s="0" t="n">
        <v>0.1</v>
      </c>
      <c r="H7246" s="0" t="n">
        <v>0</v>
      </c>
      <c r="I7246" s="0" t="n">
        <v>0.02</v>
      </c>
      <c r="J7246" s="0" t="n">
        <v>0.22</v>
      </c>
      <c r="K7246" s="0" t="n">
        <v>71</v>
      </c>
      <c r="L7246" s="0" t="n">
        <v>6.7</v>
      </c>
      <c r="M7246" s="0" t="s">
        <v>73</v>
      </c>
      <c r="N7246" s="0" t="s">
        <v>66</v>
      </c>
      <c r="O7246" s="0" t="s">
        <v>37</v>
      </c>
      <c r="P7246" s="0" t="n">
        <f aca="false">IF(AND(OR(Dashboard!$B$5="All",D7246=Dashboard!$B$5),OR(Dashboard!$D$5="All",N7246=Dashboard!$D$5),OR(AND(C7246&lt;&gt;"",C7246&gt;=Dashboard!$F$5,C7246&lt;=Dashboard!$H$5),AND(C7246="",Dashboard!$F$5&lt;=1980,Dashboard!$H$5&gt;=2016))),1,0)</f>
        <v>1</v>
      </c>
      <c r="Q7246" s="0" t="n">
        <f aca="false">J7246*P7246+ROW()*0.00000001</f>
        <v>0.22007246</v>
      </c>
    </row>
    <row r="7247" customFormat="false" ht="15" hidden="false" customHeight="false" outlineLevel="0" collapsed="false">
      <c r="A7247" s="0" t="s">
        <v>1442</v>
      </c>
      <c r="B7247" s="0" t="s">
        <v>152</v>
      </c>
      <c r="C7247" s="0" t="n">
        <v>2012</v>
      </c>
      <c r="D7247" s="0" t="s">
        <v>71</v>
      </c>
      <c r="E7247" s="0" t="s">
        <v>243</v>
      </c>
      <c r="F7247" s="0" t="n">
        <v>0.07</v>
      </c>
      <c r="G7247" s="0" t="n">
        <v>0.13</v>
      </c>
      <c r="H7247" s="0" t="n">
        <v>0</v>
      </c>
      <c r="I7247" s="0" t="n">
        <v>0.03</v>
      </c>
      <c r="J7247" s="0" t="n">
        <v>0.22</v>
      </c>
      <c r="K7247" s="0" t="n">
        <v>80</v>
      </c>
      <c r="L7247" s="0" t="n">
        <v>8.2</v>
      </c>
      <c r="M7247" s="0" t="s">
        <v>125</v>
      </c>
      <c r="N7247" s="0" t="s">
        <v>152</v>
      </c>
      <c r="O7247" s="0" t="s">
        <v>37</v>
      </c>
      <c r="P7247" s="0" t="n">
        <f aca="false">IF(AND(OR(Dashboard!$B$5="All",D7247=Dashboard!$B$5),OR(Dashboard!$D$5="All",N7247=Dashboard!$D$5),OR(AND(C7247&lt;&gt;"",C7247&gt;=Dashboard!$F$5,C7247&lt;=Dashboard!$H$5),AND(C7247="",Dashboard!$F$5&lt;=1980,Dashboard!$H$5&gt;=2016))),1,0)</f>
        <v>1</v>
      </c>
      <c r="Q7247" s="0" t="n">
        <f aca="false">J7247*P7247+ROW()*0.00000001</f>
        <v>0.22007247</v>
      </c>
    </row>
    <row r="7248" customFormat="false" ht="15" hidden="false" customHeight="false" outlineLevel="0" collapsed="false">
      <c r="A7248" s="0" t="s">
        <v>5384</v>
      </c>
      <c r="B7248" s="0" t="s">
        <v>33</v>
      </c>
      <c r="C7248" s="0" t="n">
        <v>2010</v>
      </c>
      <c r="D7248" s="0" t="s">
        <v>52</v>
      </c>
      <c r="E7248" s="0" t="s">
        <v>1002</v>
      </c>
      <c r="F7248" s="0" t="n">
        <v>0.2</v>
      </c>
      <c r="G7248" s="0" t="n">
        <v>0</v>
      </c>
      <c r="H7248" s="0" t="n">
        <v>0</v>
      </c>
      <c r="I7248" s="0" t="n">
        <v>0.01</v>
      </c>
      <c r="J7248" s="0" t="n">
        <v>0.22</v>
      </c>
      <c r="N7248" s="0" t="s">
        <v>35</v>
      </c>
      <c r="P7248" s="0" t="n">
        <f aca="false">IF(AND(OR(Dashboard!$B$5="All",D7248=Dashboard!$B$5),OR(Dashboard!$D$5="All",N7248=Dashboard!$D$5),OR(AND(C7248&lt;&gt;"",C7248&gt;=Dashboard!$F$5,C7248&lt;=Dashboard!$H$5),AND(C7248="",Dashboard!$F$5&lt;=1980,Dashboard!$H$5&gt;=2016))),1,0)</f>
        <v>1</v>
      </c>
      <c r="Q7248" s="0" t="n">
        <f aca="false">J7248*P7248+ROW()*0.00000001</f>
        <v>0.22007248</v>
      </c>
    </row>
    <row r="7249" customFormat="false" ht="15" hidden="false" customHeight="false" outlineLevel="0" collapsed="false">
      <c r="A7249" s="0" t="s">
        <v>5385</v>
      </c>
      <c r="B7249" s="0" t="s">
        <v>76</v>
      </c>
      <c r="C7249" s="0" t="n">
        <v>2006</v>
      </c>
      <c r="D7249" s="0" t="s">
        <v>46</v>
      </c>
      <c r="E7249" s="0" t="s">
        <v>1259</v>
      </c>
      <c r="F7249" s="0" t="n">
        <v>0.11</v>
      </c>
      <c r="G7249" s="0" t="n">
        <v>0.08</v>
      </c>
      <c r="H7249" s="0" t="n">
        <v>0</v>
      </c>
      <c r="I7249" s="0" t="n">
        <v>0.03</v>
      </c>
      <c r="J7249" s="0" t="n">
        <v>0.22</v>
      </c>
      <c r="K7249" s="0" t="n">
        <v>60</v>
      </c>
      <c r="L7249" s="0" t="n">
        <v>7.9</v>
      </c>
      <c r="M7249" s="0" t="s">
        <v>103</v>
      </c>
      <c r="N7249" s="0" t="s">
        <v>74</v>
      </c>
      <c r="O7249" s="0" t="s">
        <v>53</v>
      </c>
      <c r="P7249" s="0" t="n">
        <f aca="false">IF(AND(OR(Dashboard!$B$5="All",D7249=Dashboard!$B$5),OR(Dashboard!$D$5="All",N7249=Dashboard!$D$5),OR(AND(C7249&lt;&gt;"",C7249&gt;=Dashboard!$F$5,C7249&lt;=Dashboard!$H$5),AND(C7249="",Dashboard!$F$5&lt;=1980,Dashboard!$H$5&gt;=2016))),1,0)</f>
        <v>1</v>
      </c>
      <c r="Q7249" s="0" t="n">
        <f aca="false">J7249*P7249+ROW()*0.00000001</f>
        <v>0.22007249</v>
      </c>
    </row>
    <row r="7250" customFormat="false" ht="15" hidden="false" customHeight="false" outlineLevel="0" collapsed="false">
      <c r="A7250" s="0" t="s">
        <v>3437</v>
      </c>
      <c r="B7250" s="0" t="s">
        <v>64</v>
      </c>
      <c r="C7250" s="0" t="n">
        <v>2009</v>
      </c>
      <c r="D7250" s="0" t="s">
        <v>71</v>
      </c>
      <c r="E7250" s="0" t="s">
        <v>1002</v>
      </c>
      <c r="F7250" s="0" t="n">
        <v>0.11</v>
      </c>
      <c r="G7250" s="0" t="n">
        <v>0.09</v>
      </c>
      <c r="H7250" s="0" t="n">
        <v>0</v>
      </c>
      <c r="I7250" s="0" t="n">
        <v>0.02</v>
      </c>
      <c r="J7250" s="0" t="n">
        <v>0.22</v>
      </c>
      <c r="K7250" s="0" t="n">
        <v>61</v>
      </c>
      <c r="L7250" s="0" t="n">
        <v>8.3</v>
      </c>
      <c r="M7250" s="0" t="s">
        <v>125</v>
      </c>
      <c r="N7250" s="0" t="s">
        <v>66</v>
      </c>
      <c r="O7250" s="0" t="s">
        <v>67</v>
      </c>
      <c r="P7250" s="0" t="n">
        <f aca="false">IF(AND(OR(Dashboard!$B$5="All",D7250=Dashboard!$B$5),OR(Dashboard!$D$5="All",N7250=Dashboard!$D$5),OR(AND(C7250&lt;&gt;"",C7250&gt;=Dashboard!$F$5,C7250&lt;=Dashboard!$H$5),AND(C7250="",Dashboard!$F$5&lt;=1980,Dashboard!$H$5&gt;=2016))),1,0)</f>
        <v>1</v>
      </c>
      <c r="Q7250" s="0" t="n">
        <f aca="false">J7250*P7250+ROW()*0.00000001</f>
        <v>0.2200725</v>
      </c>
    </row>
    <row r="7251" customFormat="false" ht="15" hidden="false" customHeight="false" outlineLevel="0" collapsed="false">
      <c r="A7251" s="0" t="s">
        <v>5386</v>
      </c>
      <c r="B7251" s="0" t="s">
        <v>50</v>
      </c>
      <c r="C7251" s="0" t="n">
        <v>2009</v>
      </c>
      <c r="D7251" s="0" t="s">
        <v>58</v>
      </c>
      <c r="E7251" s="0" t="s">
        <v>124</v>
      </c>
      <c r="F7251" s="0" t="n">
        <v>0.14</v>
      </c>
      <c r="G7251" s="0" t="n">
        <v>0.01</v>
      </c>
      <c r="H7251" s="0" t="n">
        <v>0</v>
      </c>
      <c r="I7251" s="0" t="n">
        <v>0.06</v>
      </c>
      <c r="J7251" s="0" t="n">
        <v>0.22</v>
      </c>
      <c r="M7251" s="0" t="s">
        <v>36</v>
      </c>
      <c r="N7251" s="0" t="s">
        <v>35</v>
      </c>
      <c r="P7251" s="0" t="n">
        <f aca="false">IF(AND(OR(Dashboard!$B$5="All",D7251=Dashboard!$B$5),OR(Dashboard!$D$5="All",N7251=Dashboard!$D$5),OR(AND(C7251&lt;&gt;"",C7251&gt;=Dashboard!$F$5,C7251&lt;=Dashboard!$H$5),AND(C7251="",Dashboard!$F$5&lt;=1980,Dashboard!$H$5&gt;=2016))),1,0)</f>
        <v>1</v>
      </c>
      <c r="Q7251" s="0" t="n">
        <f aca="false">J7251*P7251+ROW()*0.00000001</f>
        <v>0.22007251</v>
      </c>
    </row>
    <row r="7252" customFormat="false" ht="15" hidden="false" customHeight="false" outlineLevel="0" collapsed="false">
      <c r="A7252" s="0" t="s">
        <v>5387</v>
      </c>
      <c r="B7252" s="0" t="s">
        <v>76</v>
      </c>
      <c r="C7252" s="0" t="n">
        <v>2003</v>
      </c>
      <c r="D7252" s="0" t="s">
        <v>34</v>
      </c>
      <c r="E7252" s="0" t="s">
        <v>142</v>
      </c>
      <c r="F7252" s="0" t="n">
        <v>0.11</v>
      </c>
      <c r="G7252" s="0" t="n">
        <v>0.08</v>
      </c>
      <c r="H7252" s="0" t="n">
        <v>0</v>
      </c>
      <c r="I7252" s="0" t="n">
        <v>0.03</v>
      </c>
      <c r="J7252" s="0" t="n">
        <v>0.22</v>
      </c>
      <c r="K7252" s="0" t="n">
        <v>61</v>
      </c>
      <c r="L7252" s="0" t="n">
        <v>6.8</v>
      </c>
      <c r="M7252" s="0" t="s">
        <v>36</v>
      </c>
      <c r="N7252" s="0" t="s">
        <v>74</v>
      </c>
      <c r="O7252" s="0" t="s">
        <v>67</v>
      </c>
      <c r="P7252" s="0" t="n">
        <f aca="false">IF(AND(OR(Dashboard!$B$5="All",D7252=Dashboard!$B$5),OR(Dashboard!$D$5="All",N7252=Dashboard!$D$5),OR(AND(C7252&lt;&gt;"",C7252&gt;=Dashboard!$F$5,C7252&lt;=Dashboard!$H$5),AND(C7252="",Dashboard!$F$5&lt;=1980,Dashboard!$H$5&gt;=2016))),1,0)</f>
        <v>1</v>
      </c>
      <c r="Q7252" s="0" t="n">
        <f aca="false">J7252*P7252+ROW()*0.00000001</f>
        <v>0.22007252</v>
      </c>
    </row>
    <row r="7253" customFormat="false" ht="15" hidden="false" customHeight="false" outlineLevel="0" collapsed="false">
      <c r="A7253" s="0" t="s">
        <v>5388</v>
      </c>
      <c r="B7253" s="0" t="s">
        <v>85</v>
      </c>
      <c r="C7253" s="0" t="n">
        <v>2002</v>
      </c>
      <c r="D7253" s="0" t="s">
        <v>71</v>
      </c>
      <c r="E7253" s="0" t="s">
        <v>35</v>
      </c>
      <c r="F7253" s="0" t="n">
        <v>0.16</v>
      </c>
      <c r="G7253" s="0" t="n">
        <v>0.06</v>
      </c>
      <c r="H7253" s="0" t="n">
        <v>0</v>
      </c>
      <c r="I7253" s="0" t="n">
        <v>0</v>
      </c>
      <c r="J7253" s="0" t="n">
        <v>0.22</v>
      </c>
      <c r="N7253" s="0" t="s">
        <v>35</v>
      </c>
      <c r="P7253" s="0" t="n">
        <f aca="false">IF(AND(OR(Dashboard!$B$5="All",D7253=Dashboard!$B$5),OR(Dashboard!$D$5="All",N7253=Dashboard!$D$5),OR(AND(C7253&lt;&gt;"",C7253&gt;=Dashboard!$F$5,C7253&lt;=Dashboard!$H$5),AND(C7253="",Dashboard!$F$5&lt;=1980,Dashboard!$H$5&gt;=2016))),1,0)</f>
        <v>1</v>
      </c>
      <c r="Q7253" s="0" t="n">
        <f aca="false">J7253*P7253+ROW()*0.00000001</f>
        <v>0.22007253</v>
      </c>
    </row>
    <row r="7254" customFormat="false" ht="15" hidden="false" customHeight="false" outlineLevel="0" collapsed="false">
      <c r="A7254" s="0" t="s">
        <v>2896</v>
      </c>
      <c r="B7254" s="0" t="s">
        <v>172</v>
      </c>
      <c r="C7254" s="0" t="n">
        <v>2014</v>
      </c>
      <c r="D7254" s="0" t="s">
        <v>71</v>
      </c>
      <c r="E7254" s="0" t="s">
        <v>91</v>
      </c>
      <c r="F7254" s="0" t="n">
        <v>0.12</v>
      </c>
      <c r="G7254" s="0" t="n">
        <v>0.08</v>
      </c>
      <c r="H7254" s="0" t="n">
        <v>0</v>
      </c>
      <c r="I7254" s="0" t="n">
        <v>0.02</v>
      </c>
      <c r="J7254" s="0" t="n">
        <v>0.22</v>
      </c>
      <c r="N7254" s="0" t="s">
        <v>66</v>
      </c>
      <c r="P7254" s="0" t="n">
        <f aca="false">IF(AND(OR(Dashboard!$B$5="All",D7254=Dashboard!$B$5),OR(Dashboard!$D$5="All",N7254=Dashboard!$D$5),OR(AND(C7254&lt;&gt;"",C7254&gt;=Dashboard!$F$5,C7254&lt;=Dashboard!$H$5),AND(C7254="",Dashboard!$F$5&lt;=1980,Dashboard!$H$5&gt;=2016))),1,0)</f>
        <v>1</v>
      </c>
      <c r="Q7254" s="0" t="n">
        <f aca="false">J7254*P7254+ROW()*0.00000001</f>
        <v>0.22007254</v>
      </c>
    </row>
    <row r="7255" customFormat="false" ht="15" hidden="false" customHeight="false" outlineLevel="0" collapsed="false">
      <c r="A7255" s="0" t="s">
        <v>5389</v>
      </c>
      <c r="B7255" s="0" t="s">
        <v>97</v>
      </c>
      <c r="C7255" s="0" t="n">
        <v>2014</v>
      </c>
      <c r="D7255" s="0" t="s">
        <v>71</v>
      </c>
      <c r="E7255" s="0" t="s">
        <v>1922</v>
      </c>
      <c r="F7255" s="0" t="n">
        <v>0.1</v>
      </c>
      <c r="G7255" s="0" t="n">
        <v>0.02</v>
      </c>
      <c r="H7255" s="0" t="n">
        <v>0.08</v>
      </c>
      <c r="I7255" s="0" t="n">
        <v>0.01</v>
      </c>
      <c r="J7255" s="0" t="n">
        <v>0.22</v>
      </c>
      <c r="K7255" s="0" t="n">
        <v>58</v>
      </c>
      <c r="L7255" s="0" t="n">
        <v>6.8</v>
      </c>
      <c r="M7255" s="0" t="s">
        <v>73</v>
      </c>
      <c r="N7255" s="0" t="s">
        <v>35</v>
      </c>
      <c r="O7255" s="0" t="s">
        <v>53</v>
      </c>
      <c r="P7255" s="0" t="n">
        <f aca="false">IF(AND(OR(Dashboard!$B$5="All",D7255=Dashboard!$B$5),OR(Dashboard!$D$5="All",N7255=Dashboard!$D$5),OR(AND(C7255&lt;&gt;"",C7255&gt;=Dashboard!$F$5,C7255&lt;=Dashboard!$H$5),AND(C7255="",Dashboard!$F$5&lt;=1980,Dashboard!$H$5&gt;=2016))),1,0)</f>
        <v>1</v>
      </c>
      <c r="Q7255" s="0" t="n">
        <f aca="false">J7255*P7255+ROW()*0.00000001</f>
        <v>0.22007255</v>
      </c>
    </row>
    <row r="7256" customFormat="false" ht="15" hidden="false" customHeight="false" outlineLevel="0" collapsed="false">
      <c r="A7256" s="0" t="s">
        <v>2995</v>
      </c>
      <c r="B7256" s="0" t="s">
        <v>164</v>
      </c>
      <c r="C7256" s="0" t="n">
        <v>2005</v>
      </c>
      <c r="D7256" s="0" t="s">
        <v>34</v>
      </c>
      <c r="E7256" s="0" t="s">
        <v>89</v>
      </c>
      <c r="F7256" s="0" t="n">
        <v>0.2</v>
      </c>
      <c r="G7256" s="0" t="n">
        <v>0</v>
      </c>
      <c r="H7256" s="0" t="n">
        <v>0</v>
      </c>
      <c r="I7256" s="0" t="n">
        <v>0.02</v>
      </c>
      <c r="J7256" s="0" t="n">
        <v>0.22</v>
      </c>
      <c r="K7256" s="0" t="n">
        <v>72</v>
      </c>
      <c r="L7256" s="0" t="n">
        <v>5.4</v>
      </c>
      <c r="M7256" s="0" t="s">
        <v>36</v>
      </c>
      <c r="N7256" s="0" t="s">
        <v>74</v>
      </c>
      <c r="O7256" s="0" t="s">
        <v>37</v>
      </c>
      <c r="P7256" s="0" t="n">
        <f aca="false">IF(AND(OR(Dashboard!$B$5="All",D7256=Dashboard!$B$5),OR(Dashboard!$D$5="All",N7256=Dashboard!$D$5),OR(AND(C7256&lt;&gt;"",C7256&gt;=Dashboard!$F$5,C7256&lt;=Dashboard!$H$5),AND(C7256="",Dashboard!$F$5&lt;=1980,Dashboard!$H$5&gt;=2016))),1,0)</f>
        <v>1</v>
      </c>
      <c r="Q7256" s="0" t="n">
        <f aca="false">J7256*P7256+ROW()*0.00000001</f>
        <v>0.22007256</v>
      </c>
    </row>
    <row r="7257" customFormat="false" ht="15" hidden="false" customHeight="false" outlineLevel="0" collapsed="false">
      <c r="A7257" s="0" t="s">
        <v>5390</v>
      </c>
      <c r="B7257" s="0" t="s">
        <v>50</v>
      </c>
      <c r="C7257" s="0" t="n">
        <v>2008</v>
      </c>
      <c r="D7257" s="0" t="s">
        <v>52</v>
      </c>
      <c r="E7257" s="0" t="s">
        <v>5391</v>
      </c>
      <c r="F7257" s="0" t="n">
        <v>0.19</v>
      </c>
      <c r="G7257" s="0" t="n">
        <v>0.01</v>
      </c>
      <c r="H7257" s="0" t="n">
        <v>0</v>
      </c>
      <c r="I7257" s="0" t="n">
        <v>0.02</v>
      </c>
      <c r="J7257" s="0" t="n">
        <v>0.22</v>
      </c>
      <c r="K7257" s="0" t="n">
        <v>82</v>
      </c>
      <c r="L7257" s="0" t="n">
        <v>8.2</v>
      </c>
      <c r="M7257" s="0" t="s">
        <v>36</v>
      </c>
      <c r="N7257" s="0" t="s">
        <v>35</v>
      </c>
      <c r="O7257" s="0" t="s">
        <v>42</v>
      </c>
      <c r="P7257" s="0" t="n">
        <f aca="false">IF(AND(OR(Dashboard!$B$5="All",D7257=Dashboard!$B$5),OR(Dashboard!$D$5="All",N7257=Dashboard!$D$5),OR(AND(C7257&lt;&gt;"",C7257&gt;=Dashboard!$F$5,C7257&lt;=Dashboard!$H$5),AND(C7257="",Dashboard!$F$5&lt;=1980,Dashboard!$H$5&gt;=2016))),1,0)</f>
        <v>1</v>
      </c>
      <c r="Q7257" s="0" t="n">
        <f aca="false">J7257*P7257+ROW()*0.00000001</f>
        <v>0.22007257</v>
      </c>
    </row>
    <row r="7258" customFormat="false" ht="15" hidden="false" customHeight="false" outlineLevel="0" collapsed="false">
      <c r="A7258" s="0" t="s">
        <v>5392</v>
      </c>
      <c r="B7258" s="0" t="s">
        <v>85</v>
      </c>
      <c r="C7258" s="0" t="n">
        <v>2003</v>
      </c>
      <c r="D7258" s="0" t="s">
        <v>71</v>
      </c>
      <c r="E7258" s="0" t="s">
        <v>1768</v>
      </c>
      <c r="F7258" s="0" t="n">
        <v>0.16</v>
      </c>
      <c r="G7258" s="0" t="n">
        <v>0.06</v>
      </c>
      <c r="H7258" s="0" t="n">
        <v>0</v>
      </c>
      <c r="I7258" s="0" t="n">
        <v>0</v>
      </c>
      <c r="J7258" s="0" t="n">
        <v>0.22</v>
      </c>
      <c r="K7258" s="0" t="n">
        <v>60</v>
      </c>
      <c r="L7258" s="0" t="n">
        <v>7.1</v>
      </c>
      <c r="M7258" s="0" t="s">
        <v>125</v>
      </c>
      <c r="N7258" s="0" t="s">
        <v>35</v>
      </c>
      <c r="O7258" s="0" t="s">
        <v>53</v>
      </c>
      <c r="P7258" s="0" t="n">
        <f aca="false">IF(AND(OR(Dashboard!$B$5="All",D7258=Dashboard!$B$5),OR(Dashboard!$D$5="All",N7258=Dashboard!$D$5),OR(AND(C7258&lt;&gt;"",C7258&gt;=Dashboard!$F$5,C7258&lt;=Dashboard!$H$5),AND(C7258="",Dashboard!$F$5&lt;=1980,Dashboard!$H$5&gt;=2016))),1,0)</f>
        <v>1</v>
      </c>
      <c r="Q7258" s="0" t="n">
        <f aca="false">J7258*P7258+ROW()*0.00000001</f>
        <v>0.22007258</v>
      </c>
    </row>
    <row r="7259" customFormat="false" ht="15" hidden="false" customHeight="false" outlineLevel="0" collapsed="false">
      <c r="A7259" s="0" t="s">
        <v>5393</v>
      </c>
      <c r="B7259" s="0" t="s">
        <v>50</v>
      </c>
      <c r="C7259" s="0" t="n">
        <v>2007</v>
      </c>
      <c r="D7259" s="0" t="s">
        <v>114</v>
      </c>
      <c r="E7259" s="0" t="s">
        <v>782</v>
      </c>
      <c r="F7259" s="0" t="n">
        <v>0</v>
      </c>
      <c r="G7259" s="0" t="n">
        <v>0</v>
      </c>
      <c r="H7259" s="0" t="n">
        <v>0.22</v>
      </c>
      <c r="I7259" s="0" t="n">
        <v>0</v>
      </c>
      <c r="J7259" s="0" t="n">
        <v>0.22</v>
      </c>
      <c r="N7259" s="0" t="s">
        <v>35</v>
      </c>
      <c r="P7259" s="0" t="n">
        <f aca="false">IF(AND(OR(Dashboard!$B$5="All",D7259=Dashboard!$B$5),OR(Dashboard!$D$5="All",N7259=Dashboard!$D$5),OR(AND(C7259&lt;&gt;"",C7259&gt;=Dashboard!$F$5,C7259&lt;=Dashboard!$H$5),AND(C7259="",Dashboard!$F$5&lt;=1980,Dashboard!$H$5&gt;=2016))),1,0)</f>
        <v>1</v>
      </c>
      <c r="Q7259" s="0" t="n">
        <f aca="false">J7259*P7259+ROW()*0.00000001</f>
        <v>0.22007259</v>
      </c>
    </row>
    <row r="7260" customFormat="false" ht="15" hidden="false" customHeight="false" outlineLevel="0" collapsed="false">
      <c r="A7260" s="0" t="s">
        <v>5394</v>
      </c>
      <c r="B7260" s="0" t="s">
        <v>64</v>
      </c>
      <c r="C7260" s="0" t="n">
        <v>2009</v>
      </c>
      <c r="D7260" s="0" t="s">
        <v>246</v>
      </c>
      <c r="E7260" s="0" t="s">
        <v>4034</v>
      </c>
      <c r="F7260" s="0" t="n">
        <v>0.15</v>
      </c>
      <c r="G7260" s="0" t="n">
        <v>0.02</v>
      </c>
      <c r="H7260" s="0" t="n">
        <v>0.03</v>
      </c>
      <c r="I7260" s="0" t="n">
        <v>0.01</v>
      </c>
      <c r="J7260" s="0" t="n">
        <v>0.22</v>
      </c>
      <c r="K7260" s="0" t="n">
        <v>75</v>
      </c>
      <c r="L7260" s="0" t="n">
        <v>6.6</v>
      </c>
      <c r="M7260" s="0" t="s">
        <v>103</v>
      </c>
      <c r="N7260" s="0" t="s">
        <v>66</v>
      </c>
      <c r="O7260" s="0" t="s">
        <v>37</v>
      </c>
      <c r="P7260" s="0" t="n">
        <f aca="false">IF(AND(OR(Dashboard!$B$5="All",D7260=Dashboard!$B$5),OR(Dashboard!$D$5="All",N7260=Dashboard!$D$5),OR(AND(C7260&lt;&gt;"",C7260&gt;=Dashboard!$F$5,C7260&lt;=Dashboard!$H$5),AND(C7260="",Dashboard!$F$5&lt;=1980,Dashboard!$H$5&gt;=2016))),1,0)</f>
        <v>1</v>
      </c>
      <c r="Q7260" s="0" t="n">
        <f aca="false">J7260*P7260+ROW()*0.00000001</f>
        <v>0.2200726</v>
      </c>
    </row>
    <row r="7261" customFormat="false" ht="15" hidden="false" customHeight="false" outlineLevel="0" collapsed="false">
      <c r="A7261" s="0" t="s">
        <v>2802</v>
      </c>
      <c r="B7261" s="0" t="s">
        <v>76</v>
      </c>
      <c r="C7261" s="0" t="n">
        <v>2002</v>
      </c>
      <c r="D7261" s="0" t="s">
        <v>41</v>
      </c>
      <c r="E7261" s="0" t="s">
        <v>91</v>
      </c>
      <c r="F7261" s="0" t="n">
        <v>0.11</v>
      </c>
      <c r="G7261" s="0" t="n">
        <v>0.08</v>
      </c>
      <c r="H7261" s="0" t="n">
        <v>0</v>
      </c>
      <c r="I7261" s="0" t="n">
        <v>0.03</v>
      </c>
      <c r="J7261" s="0" t="n">
        <v>0.22</v>
      </c>
      <c r="K7261" s="0" t="n">
        <v>60</v>
      </c>
      <c r="M7261" s="0" t="s">
        <v>103</v>
      </c>
      <c r="N7261" s="0" t="s">
        <v>74</v>
      </c>
      <c r="O7261" s="0" t="s">
        <v>53</v>
      </c>
      <c r="P7261" s="0" t="n">
        <f aca="false">IF(AND(OR(Dashboard!$B$5="All",D7261=Dashboard!$B$5),OR(Dashboard!$D$5="All",N7261=Dashboard!$D$5),OR(AND(C7261&lt;&gt;"",C7261&gt;=Dashboard!$F$5,C7261&lt;=Dashboard!$H$5),AND(C7261="",Dashboard!$F$5&lt;=1980,Dashboard!$H$5&gt;=2016))),1,0)</f>
        <v>1</v>
      </c>
      <c r="Q7261" s="0" t="n">
        <f aca="false">J7261*P7261+ROW()*0.00000001</f>
        <v>0.22007261</v>
      </c>
    </row>
    <row r="7262" customFormat="false" ht="15" hidden="false" customHeight="false" outlineLevel="0" collapsed="false">
      <c r="A7262" s="0" t="s">
        <v>5395</v>
      </c>
      <c r="B7262" s="0" t="s">
        <v>33</v>
      </c>
      <c r="C7262" s="0" t="n">
        <v>2009</v>
      </c>
      <c r="D7262" s="0" t="s">
        <v>71</v>
      </c>
      <c r="E7262" s="0" t="s">
        <v>418</v>
      </c>
      <c r="F7262" s="0" t="n">
        <v>0.08</v>
      </c>
      <c r="G7262" s="0" t="n">
        <v>0.12</v>
      </c>
      <c r="H7262" s="0" t="n">
        <v>0</v>
      </c>
      <c r="I7262" s="0" t="n">
        <v>0.02</v>
      </c>
      <c r="J7262" s="0" t="n">
        <v>0.22</v>
      </c>
      <c r="K7262" s="0" t="n">
        <v>72</v>
      </c>
      <c r="L7262" s="0" t="n">
        <v>8.8</v>
      </c>
      <c r="M7262" s="0" t="s">
        <v>103</v>
      </c>
      <c r="N7262" s="0" t="s">
        <v>35</v>
      </c>
      <c r="O7262" s="0" t="s">
        <v>37</v>
      </c>
      <c r="P7262" s="0" t="n">
        <f aca="false">IF(AND(OR(Dashboard!$B$5="All",D7262=Dashboard!$B$5),OR(Dashboard!$D$5="All",N7262=Dashboard!$D$5),OR(AND(C7262&lt;&gt;"",C7262&gt;=Dashboard!$F$5,C7262&lt;=Dashboard!$H$5),AND(C7262="",Dashboard!$F$5&lt;=1980,Dashboard!$H$5&gt;=2016))),1,0)</f>
        <v>1</v>
      </c>
      <c r="Q7262" s="0" t="n">
        <f aca="false">J7262*P7262+ROW()*0.00000001</f>
        <v>0.22007262</v>
      </c>
    </row>
    <row r="7263" customFormat="false" ht="15" hidden="false" customHeight="false" outlineLevel="0" collapsed="false">
      <c r="A7263" s="0" t="s">
        <v>3469</v>
      </c>
      <c r="B7263" s="0" t="s">
        <v>64</v>
      </c>
      <c r="C7263" s="0" t="n">
        <v>2014</v>
      </c>
      <c r="D7263" s="0" t="s">
        <v>102</v>
      </c>
      <c r="E7263" s="0" t="s">
        <v>328</v>
      </c>
      <c r="F7263" s="0" t="n">
        <v>0.14</v>
      </c>
      <c r="G7263" s="0" t="n">
        <v>0.06</v>
      </c>
      <c r="H7263" s="0" t="n">
        <v>0</v>
      </c>
      <c r="I7263" s="0" t="n">
        <v>0.02</v>
      </c>
      <c r="J7263" s="0" t="n">
        <v>0.22</v>
      </c>
      <c r="K7263" s="0" t="n">
        <v>62</v>
      </c>
      <c r="L7263" s="0" t="n">
        <v>7.3</v>
      </c>
      <c r="M7263" s="0" t="s">
        <v>103</v>
      </c>
      <c r="N7263" s="0" t="s">
        <v>66</v>
      </c>
      <c r="O7263" s="0" t="s">
        <v>67</v>
      </c>
      <c r="P7263" s="0" t="n">
        <f aca="false">IF(AND(OR(Dashboard!$B$5="All",D7263=Dashboard!$B$5),OR(Dashboard!$D$5="All",N7263=Dashboard!$D$5),OR(AND(C7263&lt;&gt;"",C7263&gt;=Dashboard!$F$5,C7263&lt;=Dashboard!$H$5),AND(C7263="",Dashboard!$F$5&lt;=1980,Dashboard!$H$5&gt;=2016))),1,0)</f>
        <v>1</v>
      </c>
      <c r="Q7263" s="0" t="n">
        <f aca="false">J7263*P7263+ROW()*0.00000001</f>
        <v>0.22007263</v>
      </c>
    </row>
    <row r="7264" customFormat="false" ht="15" hidden="false" customHeight="false" outlineLevel="0" collapsed="false">
      <c r="A7264" s="0" t="s">
        <v>5396</v>
      </c>
      <c r="B7264" s="0" t="s">
        <v>33</v>
      </c>
      <c r="C7264" s="0" t="n">
        <v>2010</v>
      </c>
      <c r="D7264" s="0" t="s">
        <v>114</v>
      </c>
      <c r="E7264" s="0" t="s">
        <v>124</v>
      </c>
      <c r="F7264" s="0" t="n">
        <v>0.12</v>
      </c>
      <c r="G7264" s="0" t="n">
        <v>0.08</v>
      </c>
      <c r="H7264" s="0" t="n">
        <v>0</v>
      </c>
      <c r="I7264" s="0" t="n">
        <v>0.02</v>
      </c>
      <c r="J7264" s="0" t="n">
        <v>0.22</v>
      </c>
      <c r="M7264" s="0" t="s">
        <v>73</v>
      </c>
      <c r="N7264" s="0" t="s">
        <v>35</v>
      </c>
      <c r="P7264" s="0" t="n">
        <f aca="false">IF(AND(OR(Dashboard!$B$5="All",D7264=Dashboard!$B$5),OR(Dashboard!$D$5="All",N7264=Dashboard!$D$5),OR(AND(C7264&lt;&gt;"",C7264&gt;=Dashboard!$F$5,C7264&lt;=Dashboard!$H$5),AND(C7264="",Dashboard!$F$5&lt;=1980,Dashboard!$H$5&gt;=2016))),1,0)</f>
        <v>1</v>
      </c>
      <c r="Q7264" s="0" t="n">
        <f aca="false">J7264*P7264+ROW()*0.00000001</f>
        <v>0.22007264</v>
      </c>
    </row>
    <row r="7265" customFormat="false" ht="15" hidden="false" customHeight="false" outlineLevel="0" collapsed="false">
      <c r="A7265" s="0" t="s">
        <v>5397</v>
      </c>
      <c r="B7265" s="0" t="s">
        <v>76</v>
      </c>
      <c r="C7265" s="0" t="n">
        <v>2006</v>
      </c>
      <c r="D7265" s="0" t="s">
        <v>34</v>
      </c>
      <c r="E7265" s="0" t="s">
        <v>220</v>
      </c>
      <c r="F7265" s="0" t="n">
        <v>0</v>
      </c>
      <c r="G7265" s="0" t="n">
        <v>0</v>
      </c>
      <c r="H7265" s="0" t="n">
        <v>0.22</v>
      </c>
      <c r="I7265" s="0" t="n">
        <v>0</v>
      </c>
      <c r="J7265" s="0" t="n">
        <v>0.22</v>
      </c>
      <c r="N7265" s="0" t="s">
        <v>74</v>
      </c>
      <c r="P7265" s="0" t="n">
        <f aca="false">IF(AND(OR(Dashboard!$B$5="All",D7265=Dashboard!$B$5),OR(Dashboard!$D$5="All",N7265=Dashboard!$D$5),OR(AND(C7265&lt;&gt;"",C7265&gt;=Dashboard!$F$5,C7265&lt;=Dashboard!$H$5),AND(C7265="",Dashboard!$F$5&lt;=1980,Dashboard!$H$5&gt;=2016))),1,0)</f>
        <v>1</v>
      </c>
      <c r="Q7265" s="0" t="n">
        <f aca="false">J7265*P7265+ROW()*0.00000001</f>
        <v>0.22007265</v>
      </c>
    </row>
    <row r="7266" customFormat="false" ht="15" hidden="false" customHeight="false" outlineLevel="0" collapsed="false">
      <c r="A7266" s="0" t="s">
        <v>688</v>
      </c>
      <c r="B7266" s="0" t="s">
        <v>152</v>
      </c>
      <c r="C7266" s="0" t="n">
        <v>2011</v>
      </c>
      <c r="D7266" s="0" t="s">
        <v>71</v>
      </c>
      <c r="E7266" s="0" t="s">
        <v>689</v>
      </c>
      <c r="F7266" s="0" t="n">
        <v>0.12</v>
      </c>
      <c r="G7266" s="0" t="n">
        <v>0.07</v>
      </c>
      <c r="H7266" s="0" t="n">
        <v>0</v>
      </c>
      <c r="I7266" s="0" t="n">
        <v>0.03</v>
      </c>
      <c r="J7266" s="0" t="n">
        <v>0.22</v>
      </c>
      <c r="K7266" s="0" t="n">
        <v>80</v>
      </c>
      <c r="L7266" s="0" t="n">
        <v>6.8</v>
      </c>
      <c r="M7266" s="0" t="s">
        <v>73</v>
      </c>
      <c r="N7266" s="0" t="s">
        <v>152</v>
      </c>
      <c r="O7266" s="0" t="s">
        <v>37</v>
      </c>
      <c r="P7266" s="0" t="n">
        <f aca="false">IF(AND(OR(Dashboard!$B$5="All",D7266=Dashboard!$B$5),OR(Dashboard!$D$5="All",N7266=Dashboard!$D$5),OR(AND(C7266&lt;&gt;"",C7266&gt;=Dashboard!$F$5,C7266&lt;=Dashboard!$H$5),AND(C7266="",Dashboard!$F$5&lt;=1980,Dashboard!$H$5&gt;=2016))),1,0)</f>
        <v>1</v>
      </c>
      <c r="Q7266" s="0" t="n">
        <f aca="false">J7266*P7266+ROW()*0.00000001</f>
        <v>0.22007266</v>
      </c>
    </row>
    <row r="7267" customFormat="false" ht="15" hidden="false" customHeight="false" outlineLevel="0" collapsed="false">
      <c r="A7267" s="0" t="s">
        <v>1331</v>
      </c>
      <c r="B7267" s="0" t="s">
        <v>186</v>
      </c>
      <c r="C7267" s="0" t="n">
        <v>2002</v>
      </c>
      <c r="D7267" s="0" t="s">
        <v>34</v>
      </c>
      <c r="E7267" s="0" t="s">
        <v>154</v>
      </c>
      <c r="F7267" s="0" t="n">
        <v>0.17</v>
      </c>
      <c r="G7267" s="0" t="n">
        <v>0.04</v>
      </c>
      <c r="H7267" s="0" t="n">
        <v>0</v>
      </c>
      <c r="I7267" s="0" t="n">
        <v>0.01</v>
      </c>
      <c r="J7267" s="0" t="n">
        <v>0.22</v>
      </c>
      <c r="K7267" s="0" t="n">
        <v>92</v>
      </c>
      <c r="L7267" s="0" t="n">
        <v>8.3</v>
      </c>
      <c r="M7267" s="0" t="s">
        <v>36</v>
      </c>
      <c r="N7267" s="0" t="s">
        <v>35</v>
      </c>
      <c r="O7267" s="0" t="s">
        <v>60</v>
      </c>
      <c r="P7267" s="0" t="n">
        <f aca="false">IF(AND(OR(Dashboard!$B$5="All",D7267=Dashboard!$B$5),OR(Dashboard!$D$5="All",N7267=Dashboard!$D$5),OR(AND(C7267&lt;&gt;"",C7267&gt;=Dashboard!$F$5,C7267&lt;=Dashboard!$H$5),AND(C7267="",Dashboard!$F$5&lt;=1980,Dashboard!$H$5&gt;=2016))),1,0)</f>
        <v>1</v>
      </c>
      <c r="Q7267" s="0" t="n">
        <f aca="false">J7267*P7267+ROW()*0.00000001</f>
        <v>0.22007267</v>
      </c>
    </row>
    <row r="7268" customFormat="false" ht="15" hidden="false" customHeight="false" outlineLevel="0" collapsed="false">
      <c r="A7268" s="0" t="s">
        <v>5398</v>
      </c>
      <c r="B7268" s="0" t="s">
        <v>117</v>
      </c>
      <c r="C7268" s="0" t="n">
        <v>2001</v>
      </c>
      <c r="D7268" s="0" t="s">
        <v>34</v>
      </c>
      <c r="E7268" s="0" t="s">
        <v>72</v>
      </c>
      <c r="F7268" s="0" t="n">
        <v>0.12</v>
      </c>
      <c r="G7268" s="0" t="n">
        <v>0.08</v>
      </c>
      <c r="H7268" s="0" t="n">
        <v>0</v>
      </c>
      <c r="I7268" s="0" t="n">
        <v>0.01</v>
      </c>
      <c r="J7268" s="0" t="n">
        <v>0.22</v>
      </c>
      <c r="N7268" s="0" t="s">
        <v>74</v>
      </c>
      <c r="P7268" s="0" t="n">
        <f aca="false">IF(AND(OR(Dashboard!$B$5="All",D7268=Dashboard!$B$5),OR(Dashboard!$D$5="All",N7268=Dashboard!$D$5),OR(AND(C7268&lt;&gt;"",C7268&gt;=Dashboard!$F$5,C7268&lt;=Dashboard!$H$5),AND(C7268="",Dashboard!$F$5&lt;=1980,Dashboard!$H$5&gt;=2016))),1,0)</f>
        <v>1</v>
      </c>
      <c r="Q7268" s="0" t="n">
        <f aca="false">J7268*P7268+ROW()*0.00000001</f>
        <v>0.22007268</v>
      </c>
    </row>
    <row r="7269" customFormat="false" ht="15" hidden="false" customHeight="false" outlineLevel="0" collapsed="false">
      <c r="A7269" s="0" t="s">
        <v>1242</v>
      </c>
      <c r="B7269" s="0" t="s">
        <v>50</v>
      </c>
      <c r="C7269" s="0" t="n">
        <v>2009</v>
      </c>
      <c r="D7269" s="0" t="s">
        <v>48</v>
      </c>
      <c r="E7269" s="0" t="s">
        <v>142</v>
      </c>
      <c r="F7269" s="0" t="n">
        <v>0.01</v>
      </c>
      <c r="G7269" s="0" t="n">
        <v>0.19</v>
      </c>
      <c r="H7269" s="0" t="n">
        <v>0</v>
      </c>
      <c r="I7269" s="0" t="n">
        <v>0.02</v>
      </c>
      <c r="J7269" s="0" t="n">
        <v>0.22</v>
      </c>
      <c r="K7269" s="0" t="n">
        <v>57</v>
      </c>
      <c r="M7269" s="0" t="s">
        <v>36</v>
      </c>
      <c r="N7269" s="0" t="s">
        <v>35</v>
      </c>
      <c r="O7269" s="0" t="s">
        <v>53</v>
      </c>
      <c r="P7269" s="0" t="n">
        <f aca="false">IF(AND(OR(Dashboard!$B$5="All",D7269=Dashboard!$B$5),OR(Dashboard!$D$5="All",N7269=Dashboard!$D$5),OR(AND(C7269&lt;&gt;"",C7269&gt;=Dashboard!$F$5,C7269&lt;=Dashboard!$H$5),AND(C7269="",Dashboard!$F$5&lt;=1980,Dashboard!$H$5&gt;=2016))),1,0)</f>
        <v>1</v>
      </c>
      <c r="Q7269" s="0" t="n">
        <f aca="false">J7269*P7269+ROW()*0.00000001</f>
        <v>0.22007269</v>
      </c>
    </row>
    <row r="7270" customFormat="false" ht="15" hidden="false" customHeight="false" outlineLevel="0" collapsed="false">
      <c r="A7270" s="0" t="s">
        <v>5399</v>
      </c>
      <c r="B7270" s="0" t="s">
        <v>50</v>
      </c>
      <c r="C7270" s="0" t="n">
        <v>2005</v>
      </c>
      <c r="D7270" s="0" t="s">
        <v>16</v>
      </c>
      <c r="E7270" s="0" t="s">
        <v>35</v>
      </c>
      <c r="F7270" s="0" t="n">
        <v>0</v>
      </c>
      <c r="G7270" s="0" t="n">
        <v>0</v>
      </c>
      <c r="H7270" s="0" t="n">
        <v>0.22</v>
      </c>
      <c r="I7270" s="0" t="n">
        <v>0</v>
      </c>
      <c r="J7270" s="0" t="n">
        <v>0.22</v>
      </c>
      <c r="N7270" s="0" t="s">
        <v>35</v>
      </c>
      <c r="P7270" s="0" t="n">
        <f aca="false">IF(AND(OR(Dashboard!$B$5="All",D7270=Dashboard!$B$5),OR(Dashboard!$D$5="All",N7270=Dashboard!$D$5),OR(AND(C7270&lt;&gt;"",C7270&gt;=Dashboard!$F$5,C7270&lt;=Dashboard!$H$5),AND(C7270="",Dashboard!$F$5&lt;=1980,Dashboard!$H$5&gt;=2016))),1,0)</f>
        <v>1</v>
      </c>
      <c r="Q7270" s="0" t="n">
        <f aca="false">J7270*P7270+ROW()*0.00000001</f>
        <v>0.2200727</v>
      </c>
    </row>
    <row r="7271" customFormat="false" ht="15" hidden="false" customHeight="false" outlineLevel="0" collapsed="false">
      <c r="A7271" s="0" t="s">
        <v>5400</v>
      </c>
      <c r="B7271" s="0" t="s">
        <v>85</v>
      </c>
      <c r="C7271" s="0" t="n">
        <v>2003</v>
      </c>
      <c r="D7271" s="0" t="s">
        <v>16</v>
      </c>
      <c r="E7271" s="0" t="s">
        <v>1524</v>
      </c>
      <c r="F7271" s="0" t="n">
        <v>0.16</v>
      </c>
      <c r="G7271" s="0" t="n">
        <v>0.06</v>
      </c>
      <c r="H7271" s="0" t="n">
        <v>0</v>
      </c>
      <c r="I7271" s="0" t="n">
        <v>0</v>
      </c>
      <c r="J7271" s="0" t="n">
        <v>0.22</v>
      </c>
      <c r="K7271" s="0" t="n">
        <v>63</v>
      </c>
      <c r="M7271" s="0" t="s">
        <v>103</v>
      </c>
      <c r="N7271" s="0" t="s">
        <v>35</v>
      </c>
      <c r="O7271" s="0" t="s">
        <v>67</v>
      </c>
      <c r="P7271" s="0" t="n">
        <f aca="false">IF(AND(OR(Dashboard!$B$5="All",D7271=Dashboard!$B$5),OR(Dashboard!$D$5="All",N7271=Dashboard!$D$5),OR(AND(C7271&lt;&gt;"",C7271&gt;=Dashboard!$F$5,C7271&lt;=Dashboard!$H$5),AND(C7271="",Dashboard!$F$5&lt;=1980,Dashboard!$H$5&gt;=2016))),1,0)</f>
        <v>1</v>
      </c>
      <c r="Q7271" s="0" t="n">
        <f aca="false">J7271*P7271+ROW()*0.00000001</f>
        <v>0.22007271</v>
      </c>
    </row>
    <row r="7272" customFormat="false" ht="15" hidden="false" customHeight="false" outlineLevel="0" collapsed="false">
      <c r="A7272" s="0" t="s">
        <v>5401</v>
      </c>
      <c r="B7272" s="0" t="s">
        <v>76</v>
      </c>
      <c r="C7272" s="0" t="n">
        <v>2008</v>
      </c>
      <c r="D7272" s="0" t="s">
        <v>34</v>
      </c>
      <c r="E7272" s="0" t="s">
        <v>220</v>
      </c>
      <c r="F7272" s="0" t="n">
        <v>0</v>
      </c>
      <c r="G7272" s="0" t="n">
        <v>0</v>
      </c>
      <c r="H7272" s="0" t="n">
        <v>0.22</v>
      </c>
      <c r="I7272" s="0" t="n">
        <v>0</v>
      </c>
      <c r="J7272" s="0" t="n">
        <v>0.22</v>
      </c>
      <c r="N7272" s="0" t="s">
        <v>74</v>
      </c>
      <c r="P7272" s="0" t="n">
        <f aca="false">IF(AND(OR(Dashboard!$B$5="All",D7272=Dashboard!$B$5),OR(Dashboard!$D$5="All",N7272=Dashboard!$D$5),OR(AND(C7272&lt;&gt;"",C7272&gt;=Dashboard!$F$5,C7272&lt;=Dashboard!$H$5),AND(C7272="",Dashboard!$F$5&lt;=1980,Dashboard!$H$5&gt;=2016))),1,0)</f>
        <v>1</v>
      </c>
      <c r="Q7272" s="0" t="n">
        <f aca="false">J7272*P7272+ROW()*0.00000001</f>
        <v>0.22007272</v>
      </c>
    </row>
    <row r="7273" customFormat="false" ht="15" hidden="false" customHeight="false" outlineLevel="0" collapsed="false">
      <c r="A7273" s="0" t="s">
        <v>5402</v>
      </c>
      <c r="B7273" s="0" t="s">
        <v>117</v>
      </c>
      <c r="C7273" s="0" t="n">
        <v>1999</v>
      </c>
      <c r="D7273" s="0" t="s">
        <v>41</v>
      </c>
      <c r="E7273" s="0" t="s">
        <v>142</v>
      </c>
      <c r="F7273" s="0" t="n">
        <v>0.12</v>
      </c>
      <c r="G7273" s="0" t="n">
        <v>0.08</v>
      </c>
      <c r="H7273" s="0" t="n">
        <v>0</v>
      </c>
      <c r="I7273" s="0" t="n">
        <v>0.01</v>
      </c>
      <c r="J7273" s="0" t="n">
        <v>0.22</v>
      </c>
      <c r="N7273" s="0" t="s">
        <v>74</v>
      </c>
      <c r="P7273" s="0" t="n">
        <f aca="false">IF(AND(OR(Dashboard!$B$5="All",D7273=Dashboard!$B$5),OR(Dashboard!$D$5="All",N7273=Dashboard!$D$5),OR(AND(C7273&lt;&gt;"",C7273&gt;=Dashboard!$F$5,C7273&lt;=Dashboard!$H$5),AND(C7273="",Dashboard!$F$5&lt;=1980,Dashboard!$H$5&gt;=2016))),1,0)</f>
        <v>1</v>
      </c>
      <c r="Q7273" s="0" t="n">
        <f aca="false">J7273*P7273+ROW()*0.00000001</f>
        <v>0.22007273</v>
      </c>
    </row>
    <row r="7274" customFormat="false" ht="15" hidden="false" customHeight="false" outlineLevel="0" collapsed="false">
      <c r="A7274" s="0" t="s">
        <v>5403</v>
      </c>
      <c r="B7274" s="0" t="s">
        <v>117</v>
      </c>
      <c r="C7274" s="0" t="n">
        <v>1999</v>
      </c>
      <c r="D7274" s="0" t="s">
        <v>71</v>
      </c>
      <c r="E7274" s="0" t="s">
        <v>89</v>
      </c>
      <c r="F7274" s="0" t="n">
        <v>0.12</v>
      </c>
      <c r="G7274" s="0" t="n">
        <v>0.08</v>
      </c>
      <c r="H7274" s="0" t="n">
        <v>0</v>
      </c>
      <c r="I7274" s="0" t="n">
        <v>0.01</v>
      </c>
      <c r="J7274" s="0" t="n">
        <v>0.22</v>
      </c>
      <c r="N7274" s="0" t="s">
        <v>74</v>
      </c>
      <c r="P7274" s="0" t="n">
        <f aca="false">IF(AND(OR(Dashboard!$B$5="All",D7274=Dashboard!$B$5),OR(Dashboard!$D$5="All",N7274=Dashboard!$D$5),OR(AND(C7274&lt;&gt;"",C7274&gt;=Dashboard!$F$5,C7274&lt;=Dashboard!$H$5),AND(C7274="",Dashboard!$F$5&lt;=1980,Dashboard!$H$5&gt;=2016))),1,0)</f>
        <v>1</v>
      </c>
      <c r="Q7274" s="0" t="n">
        <f aca="false">J7274*P7274+ROW()*0.00000001</f>
        <v>0.22007274</v>
      </c>
    </row>
    <row r="7275" customFormat="false" ht="15" hidden="false" customHeight="false" outlineLevel="0" collapsed="false">
      <c r="A7275" s="0" t="s">
        <v>4969</v>
      </c>
      <c r="B7275" s="0" t="s">
        <v>64</v>
      </c>
      <c r="C7275" s="0" t="n">
        <v>2011</v>
      </c>
      <c r="D7275" s="0" t="s">
        <v>71</v>
      </c>
      <c r="E7275" s="0" t="s">
        <v>139</v>
      </c>
      <c r="F7275" s="0" t="n">
        <v>0.13</v>
      </c>
      <c r="G7275" s="0" t="n">
        <v>0.06</v>
      </c>
      <c r="H7275" s="0" t="n">
        <v>0</v>
      </c>
      <c r="I7275" s="0" t="n">
        <v>0.02</v>
      </c>
      <c r="J7275" s="0" t="n">
        <v>0.22</v>
      </c>
      <c r="K7275" s="0" t="n">
        <v>61</v>
      </c>
      <c r="L7275" s="0" t="n">
        <v>6</v>
      </c>
      <c r="M7275" s="0" t="s">
        <v>73</v>
      </c>
      <c r="N7275" s="0" t="s">
        <v>66</v>
      </c>
      <c r="O7275" s="0" t="s">
        <v>67</v>
      </c>
      <c r="P7275" s="0" t="n">
        <f aca="false">IF(AND(OR(Dashboard!$B$5="All",D7275=Dashboard!$B$5),OR(Dashboard!$D$5="All",N7275=Dashboard!$D$5),OR(AND(C7275&lt;&gt;"",C7275&gt;=Dashboard!$F$5,C7275&lt;=Dashboard!$H$5),AND(C7275="",Dashboard!$F$5&lt;=1980,Dashboard!$H$5&gt;=2016))),1,0)</f>
        <v>1</v>
      </c>
      <c r="Q7275" s="0" t="n">
        <f aca="false">J7275*P7275+ROW()*0.00000001</f>
        <v>0.22007275</v>
      </c>
    </row>
    <row r="7276" customFormat="false" ht="15" hidden="false" customHeight="false" outlineLevel="0" collapsed="false">
      <c r="A7276" s="0" t="s">
        <v>3390</v>
      </c>
      <c r="B7276" s="0" t="s">
        <v>186</v>
      </c>
      <c r="C7276" s="0" t="n">
        <v>2004</v>
      </c>
      <c r="D7276" s="0" t="s">
        <v>71</v>
      </c>
      <c r="E7276" s="0" t="s">
        <v>418</v>
      </c>
      <c r="F7276" s="0" t="n">
        <v>0.17</v>
      </c>
      <c r="G7276" s="0" t="n">
        <v>0.04</v>
      </c>
      <c r="H7276" s="0" t="n">
        <v>0</v>
      </c>
      <c r="I7276" s="0" t="n">
        <v>0.01</v>
      </c>
      <c r="J7276" s="0" t="n">
        <v>0.22</v>
      </c>
      <c r="N7276" s="0" t="s">
        <v>35</v>
      </c>
      <c r="P7276" s="0" t="n">
        <f aca="false">IF(AND(OR(Dashboard!$B$5="All",D7276=Dashboard!$B$5),OR(Dashboard!$D$5="All",N7276=Dashboard!$D$5),OR(AND(C7276&lt;&gt;"",C7276&gt;=Dashboard!$F$5,C7276&lt;=Dashboard!$H$5),AND(C7276="",Dashboard!$F$5&lt;=1980,Dashboard!$H$5&gt;=2016))),1,0)</f>
        <v>1</v>
      </c>
      <c r="Q7276" s="0" t="n">
        <f aca="false">J7276*P7276+ROW()*0.00000001</f>
        <v>0.22007276</v>
      </c>
    </row>
    <row r="7277" customFormat="false" ht="15" hidden="false" customHeight="false" outlineLevel="0" collapsed="false">
      <c r="A7277" s="0" t="s">
        <v>5404</v>
      </c>
      <c r="B7277" s="0" t="s">
        <v>873</v>
      </c>
      <c r="C7277" s="0" t="n">
        <v>1995</v>
      </c>
      <c r="D7277" s="0" t="s">
        <v>34</v>
      </c>
      <c r="E7277" s="0" t="s">
        <v>154</v>
      </c>
      <c r="F7277" s="0" t="n">
        <v>0</v>
      </c>
      <c r="G7277" s="0" t="n">
        <v>0</v>
      </c>
      <c r="H7277" s="0" t="n">
        <v>0.22</v>
      </c>
      <c r="I7277" s="0" t="n">
        <v>0</v>
      </c>
      <c r="J7277" s="0" t="n">
        <v>0.22</v>
      </c>
      <c r="N7277" s="0" t="s">
        <v>154</v>
      </c>
      <c r="P7277" s="0" t="n">
        <f aca="false">IF(AND(OR(Dashboard!$B$5="All",D7277=Dashboard!$B$5),OR(Dashboard!$D$5="All",N7277=Dashboard!$D$5),OR(AND(C7277&lt;&gt;"",C7277&gt;=Dashboard!$F$5,C7277&lt;=Dashboard!$H$5),AND(C7277="",Dashboard!$F$5&lt;=1980,Dashboard!$H$5&gt;=2016))),1,0)</f>
        <v>1</v>
      </c>
      <c r="Q7277" s="0" t="n">
        <f aca="false">J7277*P7277+ROW()*0.00000001</f>
        <v>0.22007277</v>
      </c>
    </row>
    <row r="7278" customFormat="false" ht="15" hidden="false" customHeight="false" outlineLevel="0" collapsed="false">
      <c r="A7278" s="0" t="s">
        <v>5405</v>
      </c>
      <c r="B7278" s="0" t="s">
        <v>50</v>
      </c>
      <c r="C7278" s="0" t="n">
        <v>2006</v>
      </c>
      <c r="D7278" s="0" t="s">
        <v>52</v>
      </c>
      <c r="E7278" s="0" t="s">
        <v>220</v>
      </c>
      <c r="F7278" s="0" t="n">
        <v>0.18</v>
      </c>
      <c r="G7278" s="0" t="n">
        <v>0.02</v>
      </c>
      <c r="H7278" s="0" t="n">
        <v>0</v>
      </c>
      <c r="I7278" s="0" t="n">
        <v>0.02</v>
      </c>
      <c r="J7278" s="0" t="n">
        <v>0.22</v>
      </c>
      <c r="N7278" s="0" t="s">
        <v>35</v>
      </c>
      <c r="P7278" s="0" t="n">
        <f aca="false">IF(AND(OR(Dashboard!$B$5="All",D7278=Dashboard!$B$5),OR(Dashboard!$D$5="All",N7278=Dashboard!$D$5),OR(AND(C7278&lt;&gt;"",C7278&gt;=Dashboard!$F$5,C7278&lt;=Dashboard!$H$5),AND(C7278="",Dashboard!$F$5&lt;=1980,Dashboard!$H$5&gt;=2016))),1,0)</f>
        <v>1</v>
      </c>
      <c r="Q7278" s="0" t="n">
        <f aca="false">J7278*P7278+ROW()*0.00000001</f>
        <v>0.22007278</v>
      </c>
    </row>
    <row r="7279" customFormat="false" ht="15" hidden="false" customHeight="false" outlineLevel="0" collapsed="false">
      <c r="A7279" s="0" t="s">
        <v>5406</v>
      </c>
      <c r="B7279" s="0" t="s">
        <v>33</v>
      </c>
      <c r="C7279" s="0" t="n">
        <v>2008</v>
      </c>
      <c r="D7279" s="0" t="s">
        <v>34</v>
      </c>
      <c r="E7279" s="0" t="s">
        <v>4798</v>
      </c>
      <c r="F7279" s="0" t="n">
        <v>0</v>
      </c>
      <c r="G7279" s="0" t="n">
        <v>0.2</v>
      </c>
      <c r="H7279" s="0" t="n">
        <v>0</v>
      </c>
      <c r="I7279" s="0" t="n">
        <v>0.01</v>
      </c>
      <c r="J7279" s="0" t="n">
        <v>0.22</v>
      </c>
      <c r="N7279" s="0" t="s">
        <v>35</v>
      </c>
      <c r="P7279" s="0" t="n">
        <f aca="false">IF(AND(OR(Dashboard!$B$5="All",D7279=Dashboard!$B$5),OR(Dashboard!$D$5="All",N7279=Dashboard!$D$5),OR(AND(C7279&lt;&gt;"",C7279&gt;=Dashboard!$F$5,C7279&lt;=Dashboard!$H$5),AND(C7279="",Dashboard!$F$5&lt;=1980,Dashboard!$H$5&gt;=2016))),1,0)</f>
        <v>1</v>
      </c>
      <c r="Q7279" s="0" t="n">
        <f aca="false">J7279*P7279+ROW()*0.00000001</f>
        <v>0.22007279</v>
      </c>
    </row>
    <row r="7280" customFormat="false" ht="15" hidden="false" customHeight="false" outlineLevel="0" collapsed="false">
      <c r="A7280" s="0" t="s">
        <v>2908</v>
      </c>
      <c r="B7280" s="0" t="s">
        <v>85</v>
      </c>
      <c r="C7280" s="0" t="n">
        <v>2003</v>
      </c>
      <c r="D7280" s="0" t="s">
        <v>52</v>
      </c>
      <c r="E7280" s="0" t="s">
        <v>547</v>
      </c>
      <c r="F7280" s="0" t="n">
        <v>0.15</v>
      </c>
      <c r="G7280" s="0" t="n">
        <v>0.06</v>
      </c>
      <c r="H7280" s="0" t="n">
        <v>0</v>
      </c>
      <c r="I7280" s="0" t="n">
        <v>0</v>
      </c>
      <c r="J7280" s="0" t="n">
        <v>0.22</v>
      </c>
      <c r="L7280" s="0" t="n">
        <v>4.8</v>
      </c>
      <c r="M7280" s="0" t="s">
        <v>36</v>
      </c>
      <c r="N7280" s="0" t="s">
        <v>35</v>
      </c>
      <c r="P7280" s="0" t="n">
        <f aca="false">IF(AND(OR(Dashboard!$B$5="All",D7280=Dashboard!$B$5),OR(Dashboard!$D$5="All",N7280=Dashboard!$D$5),OR(AND(C7280&lt;&gt;"",C7280&gt;=Dashboard!$F$5,C7280&lt;=Dashboard!$H$5),AND(C7280="",Dashboard!$F$5&lt;=1980,Dashboard!$H$5&gt;=2016))),1,0)</f>
        <v>1</v>
      </c>
      <c r="Q7280" s="0" t="n">
        <f aca="false">J7280*P7280+ROW()*0.00000001</f>
        <v>0.2200728</v>
      </c>
    </row>
    <row r="7281" customFormat="false" ht="15" hidden="false" customHeight="false" outlineLevel="0" collapsed="false">
      <c r="A7281" s="0" t="s">
        <v>5068</v>
      </c>
      <c r="B7281" s="0" t="s">
        <v>85</v>
      </c>
      <c r="C7281" s="0" t="n">
        <v>2002</v>
      </c>
      <c r="D7281" s="0" t="s">
        <v>52</v>
      </c>
      <c r="E7281" s="0" t="s">
        <v>418</v>
      </c>
      <c r="F7281" s="0" t="n">
        <v>0.15</v>
      </c>
      <c r="G7281" s="0" t="n">
        <v>0.06</v>
      </c>
      <c r="H7281" s="0" t="n">
        <v>0</v>
      </c>
      <c r="I7281" s="0" t="n">
        <v>0</v>
      </c>
      <c r="J7281" s="0" t="n">
        <v>0.22</v>
      </c>
      <c r="K7281" s="0" t="n">
        <v>53</v>
      </c>
      <c r="L7281" s="0" t="n">
        <v>7.4</v>
      </c>
      <c r="M7281" s="0" t="s">
        <v>36</v>
      </c>
      <c r="N7281" s="0" t="s">
        <v>35</v>
      </c>
      <c r="O7281" s="0" t="s">
        <v>53</v>
      </c>
      <c r="P7281" s="0" t="n">
        <f aca="false">IF(AND(OR(Dashboard!$B$5="All",D7281=Dashboard!$B$5),OR(Dashboard!$D$5="All",N7281=Dashboard!$D$5),OR(AND(C7281&lt;&gt;"",C7281&gt;=Dashboard!$F$5,C7281&lt;=Dashboard!$H$5),AND(C7281="",Dashboard!$F$5&lt;=1980,Dashboard!$H$5&gt;=2016))),1,0)</f>
        <v>1</v>
      </c>
      <c r="Q7281" s="0" t="n">
        <f aca="false">J7281*P7281+ROW()*0.00000001</f>
        <v>0.22007281</v>
      </c>
    </row>
    <row r="7282" customFormat="false" ht="15" hidden="false" customHeight="false" outlineLevel="0" collapsed="false">
      <c r="A7282" s="0" t="s">
        <v>3133</v>
      </c>
      <c r="B7282" s="0" t="s">
        <v>186</v>
      </c>
      <c r="C7282" s="0" t="n">
        <v>2005</v>
      </c>
      <c r="D7282" s="0" t="s">
        <v>71</v>
      </c>
      <c r="E7282" s="0" t="s">
        <v>91</v>
      </c>
      <c r="F7282" s="0" t="n">
        <v>0.17</v>
      </c>
      <c r="G7282" s="0" t="n">
        <v>0.04</v>
      </c>
      <c r="H7282" s="0" t="n">
        <v>0</v>
      </c>
      <c r="I7282" s="0" t="n">
        <v>0.01</v>
      </c>
      <c r="J7282" s="0" t="n">
        <v>0.22</v>
      </c>
      <c r="K7282" s="0" t="n">
        <v>70</v>
      </c>
      <c r="L7282" s="0" t="n">
        <v>7.8</v>
      </c>
      <c r="M7282" s="0" t="s">
        <v>125</v>
      </c>
      <c r="N7282" s="0" t="s">
        <v>35</v>
      </c>
      <c r="O7282" s="0" t="s">
        <v>67</v>
      </c>
      <c r="P7282" s="0" t="n">
        <f aca="false">IF(AND(OR(Dashboard!$B$5="All",D7282=Dashboard!$B$5),OR(Dashboard!$D$5="All",N7282=Dashboard!$D$5),OR(AND(C7282&lt;&gt;"",C7282&gt;=Dashboard!$F$5,C7282&lt;=Dashboard!$H$5),AND(C7282="",Dashboard!$F$5&lt;=1980,Dashboard!$H$5&gt;=2016))),1,0)</f>
        <v>1</v>
      </c>
      <c r="Q7282" s="0" t="n">
        <f aca="false">J7282*P7282+ROW()*0.00000001</f>
        <v>0.22007282</v>
      </c>
    </row>
    <row r="7283" customFormat="false" ht="15" hidden="false" customHeight="false" outlineLevel="0" collapsed="false">
      <c r="A7283" s="0" t="s">
        <v>5407</v>
      </c>
      <c r="B7283" s="0" t="s">
        <v>64</v>
      </c>
      <c r="C7283" s="0" t="n">
        <v>2006</v>
      </c>
      <c r="D7283" s="0" t="s">
        <v>56</v>
      </c>
      <c r="E7283" s="0" t="s">
        <v>154</v>
      </c>
      <c r="F7283" s="0" t="n">
        <v>0.19</v>
      </c>
      <c r="G7283" s="0" t="n">
        <v>0.01</v>
      </c>
      <c r="H7283" s="0" t="n">
        <v>0</v>
      </c>
      <c r="I7283" s="0" t="n">
        <v>0.02</v>
      </c>
      <c r="J7283" s="0" t="n">
        <v>0.22</v>
      </c>
      <c r="K7283" s="0" t="n">
        <v>70</v>
      </c>
      <c r="L7283" s="0" t="n">
        <v>7.8</v>
      </c>
      <c r="M7283" s="0" t="s">
        <v>103</v>
      </c>
      <c r="N7283" s="0" t="s">
        <v>66</v>
      </c>
      <c r="O7283" s="0" t="s">
        <v>67</v>
      </c>
      <c r="P7283" s="0" t="n">
        <f aca="false">IF(AND(OR(Dashboard!$B$5="All",D7283=Dashboard!$B$5),OR(Dashboard!$D$5="All",N7283=Dashboard!$D$5),OR(AND(C7283&lt;&gt;"",C7283&gt;=Dashboard!$F$5,C7283&lt;=Dashboard!$H$5),AND(C7283="",Dashboard!$F$5&lt;=1980,Dashboard!$H$5&gt;=2016))),1,0)</f>
        <v>1</v>
      </c>
      <c r="Q7283" s="0" t="n">
        <f aca="false">J7283*P7283+ROW()*0.00000001</f>
        <v>0.22007283</v>
      </c>
    </row>
    <row r="7284" customFormat="false" ht="15" hidden="false" customHeight="false" outlineLevel="0" collapsed="false">
      <c r="A7284" s="0" t="s">
        <v>5408</v>
      </c>
      <c r="B7284" s="0" t="s">
        <v>78</v>
      </c>
      <c r="C7284" s="0" t="n">
        <v>1993</v>
      </c>
      <c r="D7284" s="0" t="s">
        <v>71</v>
      </c>
      <c r="E7284" s="0" t="s">
        <v>328</v>
      </c>
      <c r="F7284" s="0" t="n">
        <v>0</v>
      </c>
      <c r="G7284" s="0" t="n">
        <v>0</v>
      </c>
      <c r="H7284" s="0" t="n">
        <v>0.22</v>
      </c>
      <c r="I7284" s="0" t="n">
        <v>0</v>
      </c>
      <c r="J7284" s="0" t="n">
        <v>0.22</v>
      </c>
      <c r="N7284" s="0" t="s">
        <v>35</v>
      </c>
      <c r="P7284" s="0" t="n">
        <f aca="false">IF(AND(OR(Dashboard!$B$5="All",D7284=Dashboard!$B$5),OR(Dashboard!$D$5="All",N7284=Dashboard!$D$5),OR(AND(C7284&lt;&gt;"",C7284&gt;=Dashboard!$F$5,C7284&lt;=Dashboard!$H$5),AND(C7284="",Dashboard!$F$5&lt;=1980,Dashboard!$H$5&gt;=2016))),1,0)</f>
        <v>1</v>
      </c>
      <c r="Q7284" s="0" t="n">
        <f aca="false">J7284*P7284+ROW()*0.00000001</f>
        <v>0.22007284</v>
      </c>
    </row>
    <row r="7285" customFormat="false" ht="15" hidden="false" customHeight="false" outlineLevel="0" collapsed="false">
      <c r="A7285" s="0" t="s">
        <v>5409</v>
      </c>
      <c r="B7285" s="0" t="s">
        <v>76</v>
      </c>
      <c r="C7285" s="0" t="n">
        <v>2002</v>
      </c>
      <c r="D7285" s="0" t="s">
        <v>114</v>
      </c>
      <c r="E7285" s="0" t="s">
        <v>257</v>
      </c>
      <c r="F7285" s="0" t="n">
        <v>0.11</v>
      </c>
      <c r="G7285" s="0" t="n">
        <v>0.08</v>
      </c>
      <c r="H7285" s="0" t="n">
        <v>0</v>
      </c>
      <c r="I7285" s="0" t="n">
        <v>0.03</v>
      </c>
      <c r="J7285" s="0" t="n">
        <v>0.22</v>
      </c>
      <c r="K7285" s="0" t="n">
        <v>69</v>
      </c>
      <c r="L7285" s="0" t="n">
        <v>5</v>
      </c>
      <c r="M7285" s="0" t="s">
        <v>36</v>
      </c>
      <c r="N7285" s="0" t="s">
        <v>74</v>
      </c>
      <c r="O7285" s="0" t="s">
        <v>67</v>
      </c>
      <c r="P7285" s="0" t="n">
        <f aca="false">IF(AND(OR(Dashboard!$B$5="All",D7285=Dashboard!$B$5),OR(Dashboard!$D$5="All",N7285=Dashboard!$D$5),OR(AND(C7285&lt;&gt;"",C7285&gt;=Dashboard!$F$5,C7285&lt;=Dashboard!$H$5),AND(C7285="",Dashboard!$F$5&lt;=1980,Dashboard!$H$5&gt;=2016))),1,0)</f>
        <v>1</v>
      </c>
      <c r="Q7285" s="0" t="n">
        <f aca="false">J7285*P7285+ROW()*0.00000001</f>
        <v>0.22007285</v>
      </c>
    </row>
    <row r="7286" customFormat="false" ht="15" hidden="false" customHeight="false" outlineLevel="0" collapsed="false">
      <c r="A7286" s="0" t="s">
        <v>5410</v>
      </c>
      <c r="B7286" s="0" t="s">
        <v>50</v>
      </c>
      <c r="C7286" s="0" t="n">
        <v>2008</v>
      </c>
      <c r="D7286" s="0" t="s">
        <v>52</v>
      </c>
      <c r="E7286" s="0" t="s">
        <v>418</v>
      </c>
      <c r="F7286" s="0" t="n">
        <v>0.2</v>
      </c>
      <c r="G7286" s="0" t="n">
        <v>0</v>
      </c>
      <c r="H7286" s="0" t="n">
        <v>0</v>
      </c>
      <c r="I7286" s="0" t="n">
        <v>0.02</v>
      </c>
      <c r="J7286" s="0" t="n">
        <v>0.22</v>
      </c>
      <c r="N7286" s="0" t="s">
        <v>35</v>
      </c>
      <c r="P7286" s="0" t="n">
        <f aca="false">IF(AND(OR(Dashboard!$B$5="All",D7286=Dashboard!$B$5),OR(Dashboard!$D$5="All",N7286=Dashboard!$D$5),OR(AND(C7286&lt;&gt;"",C7286&gt;=Dashboard!$F$5,C7286&lt;=Dashboard!$H$5),AND(C7286="",Dashboard!$F$5&lt;=1980,Dashboard!$H$5&gt;=2016))),1,0)</f>
        <v>1</v>
      </c>
      <c r="Q7286" s="0" t="n">
        <f aca="false">J7286*P7286+ROW()*0.00000001</f>
        <v>0.22007286</v>
      </c>
    </row>
    <row r="7287" customFormat="false" ht="15" hidden="false" customHeight="false" outlineLevel="0" collapsed="false">
      <c r="A7287" s="0" t="s">
        <v>5411</v>
      </c>
      <c r="B7287" s="0" t="s">
        <v>70</v>
      </c>
      <c r="C7287" s="0" t="n">
        <v>2008</v>
      </c>
      <c r="D7287" s="0" t="s">
        <v>114</v>
      </c>
      <c r="E7287" s="0" t="s">
        <v>520</v>
      </c>
      <c r="F7287" s="0" t="n">
        <v>0.12</v>
      </c>
      <c r="G7287" s="0" t="n">
        <v>0</v>
      </c>
      <c r="H7287" s="0" t="n">
        <v>0.08</v>
      </c>
      <c r="I7287" s="0" t="n">
        <v>0.01</v>
      </c>
      <c r="J7287" s="0" t="n">
        <v>0.22</v>
      </c>
      <c r="K7287" s="0" t="n">
        <v>63</v>
      </c>
      <c r="L7287" s="0" t="n">
        <v>6.2</v>
      </c>
      <c r="M7287" s="0" t="s">
        <v>125</v>
      </c>
      <c r="N7287" s="0" t="s">
        <v>74</v>
      </c>
      <c r="O7287" s="0" t="s">
        <v>67</v>
      </c>
      <c r="P7287" s="0" t="n">
        <f aca="false">IF(AND(OR(Dashboard!$B$5="All",D7287=Dashboard!$B$5),OR(Dashboard!$D$5="All",N7287=Dashboard!$D$5),OR(AND(C7287&lt;&gt;"",C7287&gt;=Dashboard!$F$5,C7287&lt;=Dashboard!$H$5),AND(C7287="",Dashboard!$F$5&lt;=1980,Dashboard!$H$5&gt;=2016))),1,0)</f>
        <v>1</v>
      </c>
      <c r="Q7287" s="0" t="n">
        <f aca="false">J7287*P7287+ROW()*0.00000001</f>
        <v>0.22007287</v>
      </c>
    </row>
    <row r="7288" customFormat="false" ht="15" hidden="false" customHeight="false" outlineLevel="0" collapsed="false">
      <c r="A7288" s="0" t="s">
        <v>984</v>
      </c>
      <c r="B7288" s="0" t="s">
        <v>64</v>
      </c>
      <c r="C7288" s="0" t="n">
        <v>2014</v>
      </c>
      <c r="D7288" s="0" t="s">
        <v>41</v>
      </c>
      <c r="E7288" s="0" t="s">
        <v>124</v>
      </c>
      <c r="F7288" s="0" t="n">
        <v>0.06</v>
      </c>
      <c r="G7288" s="0" t="n">
        <v>0.14</v>
      </c>
      <c r="H7288" s="0" t="n">
        <v>0</v>
      </c>
      <c r="I7288" s="0" t="n">
        <v>0.02</v>
      </c>
      <c r="J7288" s="0" t="n">
        <v>0.22</v>
      </c>
      <c r="L7288" s="0" t="n">
        <v>6.4</v>
      </c>
      <c r="M7288" s="0" t="s">
        <v>103</v>
      </c>
      <c r="N7288" s="0" t="s">
        <v>66</v>
      </c>
      <c r="P7288" s="0" t="n">
        <f aca="false">IF(AND(OR(Dashboard!$B$5="All",D7288=Dashboard!$B$5),OR(Dashboard!$D$5="All",N7288=Dashboard!$D$5),OR(AND(C7288&lt;&gt;"",C7288&gt;=Dashboard!$F$5,C7288&lt;=Dashboard!$H$5),AND(C7288="",Dashboard!$F$5&lt;=1980,Dashboard!$H$5&gt;=2016))),1,0)</f>
        <v>1</v>
      </c>
      <c r="Q7288" s="0" t="n">
        <f aca="false">J7288*P7288+ROW()*0.00000001</f>
        <v>0.22007288</v>
      </c>
    </row>
    <row r="7289" customFormat="false" ht="15" hidden="false" customHeight="false" outlineLevel="0" collapsed="false">
      <c r="A7289" s="0" t="s">
        <v>5151</v>
      </c>
      <c r="B7289" s="0" t="s">
        <v>33</v>
      </c>
      <c r="C7289" s="0" t="n">
        <v>2009</v>
      </c>
      <c r="D7289" s="0" t="s">
        <v>71</v>
      </c>
      <c r="E7289" s="0" t="s">
        <v>142</v>
      </c>
      <c r="F7289" s="0" t="n">
        <v>0.17</v>
      </c>
      <c r="G7289" s="0" t="n">
        <v>0.03</v>
      </c>
      <c r="H7289" s="0" t="n">
        <v>0</v>
      </c>
      <c r="I7289" s="0" t="n">
        <v>0.02</v>
      </c>
      <c r="J7289" s="0" t="n">
        <v>0.22</v>
      </c>
      <c r="K7289" s="0" t="n">
        <v>51</v>
      </c>
      <c r="M7289" s="0" t="s">
        <v>103</v>
      </c>
      <c r="N7289" s="0" t="s">
        <v>35</v>
      </c>
      <c r="O7289" s="0" t="s">
        <v>53</v>
      </c>
      <c r="P7289" s="0" t="n">
        <f aca="false">IF(AND(OR(Dashboard!$B$5="All",D7289=Dashboard!$B$5),OR(Dashboard!$D$5="All",N7289=Dashboard!$D$5),OR(AND(C7289&lt;&gt;"",C7289&gt;=Dashboard!$F$5,C7289&lt;=Dashboard!$H$5),AND(C7289="",Dashboard!$F$5&lt;=1980,Dashboard!$H$5&gt;=2016))),1,0)</f>
        <v>1</v>
      </c>
      <c r="Q7289" s="0" t="n">
        <f aca="false">J7289*P7289+ROW()*0.00000001</f>
        <v>0.22007289</v>
      </c>
    </row>
    <row r="7290" customFormat="false" ht="15" hidden="false" customHeight="false" outlineLevel="0" collapsed="false">
      <c r="A7290" s="0" t="s">
        <v>5412</v>
      </c>
      <c r="B7290" s="0" t="s">
        <v>50</v>
      </c>
      <c r="C7290" s="0" t="n">
        <v>2007</v>
      </c>
      <c r="D7290" s="0" t="s">
        <v>48</v>
      </c>
      <c r="E7290" s="0" t="s">
        <v>3802</v>
      </c>
      <c r="F7290" s="0" t="n">
        <v>0.03</v>
      </c>
      <c r="G7290" s="0" t="n">
        <v>0.17</v>
      </c>
      <c r="H7290" s="0" t="n">
        <v>0</v>
      </c>
      <c r="I7290" s="0" t="n">
        <v>0.01</v>
      </c>
      <c r="J7290" s="0" t="n">
        <v>0.22</v>
      </c>
      <c r="K7290" s="0" t="n">
        <v>68</v>
      </c>
      <c r="M7290" s="0" t="s">
        <v>36</v>
      </c>
      <c r="N7290" s="0" t="s">
        <v>35</v>
      </c>
      <c r="O7290" s="0" t="s">
        <v>67</v>
      </c>
      <c r="P7290" s="0" t="n">
        <f aca="false">IF(AND(OR(Dashboard!$B$5="All",D7290=Dashboard!$B$5),OR(Dashboard!$D$5="All",N7290=Dashboard!$D$5),OR(AND(C7290&lt;&gt;"",C7290&gt;=Dashboard!$F$5,C7290&lt;=Dashboard!$H$5),AND(C7290="",Dashboard!$F$5&lt;=1980,Dashboard!$H$5&gt;=2016))),1,0)</f>
        <v>1</v>
      </c>
      <c r="Q7290" s="0" t="n">
        <f aca="false">J7290*P7290+ROW()*0.00000001</f>
        <v>0.2200729</v>
      </c>
    </row>
    <row r="7291" customFormat="false" ht="15" hidden="false" customHeight="false" outlineLevel="0" collapsed="false">
      <c r="A7291" s="0" t="s">
        <v>5413</v>
      </c>
      <c r="B7291" s="0" t="s">
        <v>164</v>
      </c>
      <c r="C7291" s="0" t="n">
        <v>2012</v>
      </c>
      <c r="D7291" s="0" t="s">
        <v>71</v>
      </c>
      <c r="E7291" s="0" t="s">
        <v>328</v>
      </c>
      <c r="F7291" s="0" t="n">
        <v>0</v>
      </c>
      <c r="G7291" s="0" t="n">
        <v>0</v>
      </c>
      <c r="H7291" s="0" t="n">
        <v>0.22</v>
      </c>
      <c r="I7291" s="0" t="n">
        <v>0</v>
      </c>
      <c r="J7291" s="0" t="n">
        <v>0.22</v>
      </c>
      <c r="N7291" s="0" t="s">
        <v>74</v>
      </c>
      <c r="P7291" s="0" t="n">
        <f aca="false">IF(AND(OR(Dashboard!$B$5="All",D7291=Dashboard!$B$5),OR(Dashboard!$D$5="All",N7291=Dashboard!$D$5),OR(AND(C7291&lt;&gt;"",C7291&gt;=Dashboard!$F$5,C7291&lt;=Dashboard!$H$5),AND(C7291="",Dashboard!$F$5&lt;=1980,Dashboard!$H$5&gt;=2016))),1,0)</f>
        <v>1</v>
      </c>
      <c r="Q7291" s="0" t="n">
        <f aca="false">J7291*P7291+ROW()*0.00000001</f>
        <v>0.22007291</v>
      </c>
    </row>
    <row r="7292" customFormat="false" ht="15" hidden="false" customHeight="false" outlineLevel="0" collapsed="false">
      <c r="A7292" s="0" t="s">
        <v>5414</v>
      </c>
      <c r="B7292" s="0" t="s">
        <v>164</v>
      </c>
      <c r="C7292" s="0" t="n">
        <v>2006</v>
      </c>
      <c r="D7292" s="0" t="s">
        <v>46</v>
      </c>
      <c r="E7292" s="0" t="s">
        <v>2595</v>
      </c>
      <c r="F7292" s="0" t="n">
        <v>0.1</v>
      </c>
      <c r="G7292" s="0" t="n">
        <v>0.03</v>
      </c>
      <c r="H7292" s="0" t="n">
        <v>0.06</v>
      </c>
      <c r="I7292" s="0" t="n">
        <v>0.03</v>
      </c>
      <c r="J7292" s="0" t="n">
        <v>0.22</v>
      </c>
      <c r="N7292" s="0" t="s">
        <v>74</v>
      </c>
      <c r="P7292" s="0" t="n">
        <f aca="false">IF(AND(OR(Dashboard!$B$5="All",D7292=Dashboard!$B$5),OR(Dashboard!$D$5="All",N7292=Dashboard!$D$5),OR(AND(C7292&lt;&gt;"",C7292&gt;=Dashboard!$F$5,C7292&lt;=Dashboard!$H$5),AND(C7292="",Dashboard!$F$5&lt;=1980,Dashboard!$H$5&gt;=2016))),1,0)</f>
        <v>1</v>
      </c>
      <c r="Q7292" s="0" t="n">
        <f aca="false">J7292*P7292+ROW()*0.00000001</f>
        <v>0.22007292</v>
      </c>
    </row>
    <row r="7293" customFormat="false" ht="15" hidden="false" customHeight="false" outlineLevel="0" collapsed="false">
      <c r="A7293" s="0" t="s">
        <v>4835</v>
      </c>
      <c r="B7293" s="0" t="s">
        <v>50</v>
      </c>
      <c r="C7293" s="0" t="n">
        <v>2010</v>
      </c>
      <c r="D7293" s="0" t="s">
        <v>71</v>
      </c>
      <c r="E7293" s="0" t="s">
        <v>418</v>
      </c>
      <c r="F7293" s="0" t="n">
        <v>0.17</v>
      </c>
      <c r="G7293" s="0" t="n">
        <v>0.03</v>
      </c>
      <c r="H7293" s="0" t="n">
        <v>0</v>
      </c>
      <c r="I7293" s="0" t="n">
        <v>0.02</v>
      </c>
      <c r="J7293" s="0" t="n">
        <v>0.22</v>
      </c>
      <c r="M7293" s="0" t="s">
        <v>125</v>
      </c>
      <c r="N7293" s="0" t="s">
        <v>35</v>
      </c>
      <c r="P7293" s="0" t="n">
        <f aca="false">IF(AND(OR(Dashboard!$B$5="All",D7293=Dashboard!$B$5),OR(Dashboard!$D$5="All",N7293=Dashboard!$D$5),OR(AND(C7293&lt;&gt;"",C7293&gt;=Dashboard!$F$5,C7293&lt;=Dashboard!$H$5),AND(C7293="",Dashboard!$F$5&lt;=1980,Dashboard!$H$5&gt;=2016))),1,0)</f>
        <v>1</v>
      </c>
      <c r="Q7293" s="0" t="n">
        <f aca="false">J7293*P7293+ROW()*0.00000001</f>
        <v>0.22007293</v>
      </c>
    </row>
    <row r="7294" customFormat="false" ht="15" hidden="false" customHeight="false" outlineLevel="0" collapsed="false">
      <c r="A7294" s="0" t="s">
        <v>5415</v>
      </c>
      <c r="B7294" s="0" t="s">
        <v>64</v>
      </c>
      <c r="C7294" s="0" t="n">
        <v>2006</v>
      </c>
      <c r="D7294" s="0" t="s">
        <v>58</v>
      </c>
      <c r="E7294" s="0" t="s">
        <v>124</v>
      </c>
      <c r="F7294" s="0" t="n">
        <v>0.19</v>
      </c>
      <c r="G7294" s="0" t="n">
        <v>0.01</v>
      </c>
      <c r="H7294" s="0" t="n">
        <v>0</v>
      </c>
      <c r="I7294" s="0" t="n">
        <v>0.02</v>
      </c>
      <c r="J7294" s="0" t="n">
        <v>0.21</v>
      </c>
      <c r="K7294" s="0" t="n">
        <v>49</v>
      </c>
      <c r="L7294" s="0" t="n">
        <v>6</v>
      </c>
      <c r="M7294" s="0" t="s">
        <v>103</v>
      </c>
      <c r="N7294" s="0" t="s">
        <v>66</v>
      </c>
      <c r="O7294" s="0" t="s">
        <v>177</v>
      </c>
      <c r="P7294" s="0" t="n">
        <f aca="false">IF(AND(OR(Dashboard!$B$5="All",D7294=Dashboard!$B$5),OR(Dashboard!$D$5="All",N7294=Dashboard!$D$5),OR(AND(C7294&lt;&gt;"",C7294&gt;=Dashboard!$F$5,C7294&lt;=Dashboard!$H$5),AND(C7294="",Dashboard!$F$5&lt;=1980,Dashboard!$H$5&gt;=2016))),1,0)</f>
        <v>1</v>
      </c>
      <c r="Q7294" s="0" t="n">
        <f aca="false">J7294*P7294+ROW()*0.00000001</f>
        <v>0.21007294</v>
      </c>
    </row>
    <row r="7295" customFormat="false" ht="15" hidden="false" customHeight="false" outlineLevel="0" collapsed="false">
      <c r="A7295" s="0" t="s">
        <v>5416</v>
      </c>
      <c r="B7295" s="0" t="s">
        <v>117</v>
      </c>
      <c r="C7295" s="0" t="n">
        <v>2000</v>
      </c>
      <c r="D7295" s="0" t="s">
        <v>34</v>
      </c>
      <c r="E7295" s="0" t="s">
        <v>220</v>
      </c>
      <c r="F7295" s="0" t="n">
        <v>0.12</v>
      </c>
      <c r="G7295" s="0" t="n">
        <v>0.08</v>
      </c>
      <c r="H7295" s="0" t="n">
        <v>0</v>
      </c>
      <c r="I7295" s="0" t="n">
        <v>0.01</v>
      </c>
      <c r="J7295" s="0" t="n">
        <v>0.21</v>
      </c>
      <c r="N7295" s="0" t="s">
        <v>74</v>
      </c>
      <c r="P7295" s="0" t="n">
        <f aca="false">IF(AND(OR(Dashboard!$B$5="All",D7295=Dashboard!$B$5),OR(Dashboard!$D$5="All",N7295=Dashboard!$D$5),OR(AND(C7295&lt;&gt;"",C7295&gt;=Dashboard!$F$5,C7295&lt;=Dashboard!$H$5),AND(C7295="",Dashboard!$F$5&lt;=1980,Dashboard!$H$5&gt;=2016))),1,0)</f>
        <v>1</v>
      </c>
      <c r="Q7295" s="0" t="n">
        <f aca="false">J7295*P7295+ROW()*0.00000001</f>
        <v>0.21007295</v>
      </c>
    </row>
    <row r="7296" customFormat="false" ht="15" hidden="false" customHeight="false" outlineLevel="0" collapsed="false">
      <c r="A7296" s="0" t="s">
        <v>5417</v>
      </c>
      <c r="B7296" s="0" t="s">
        <v>76</v>
      </c>
      <c r="C7296" s="0" t="n">
        <v>2001</v>
      </c>
      <c r="D7296" s="0" t="s">
        <v>34</v>
      </c>
      <c r="E7296" s="0" t="s">
        <v>418</v>
      </c>
      <c r="F7296" s="0" t="n">
        <v>0.11</v>
      </c>
      <c r="G7296" s="0" t="n">
        <v>0.08</v>
      </c>
      <c r="H7296" s="0" t="n">
        <v>0</v>
      </c>
      <c r="I7296" s="0" t="n">
        <v>0.03</v>
      </c>
      <c r="J7296" s="0" t="n">
        <v>0.21</v>
      </c>
      <c r="K7296" s="0" t="n">
        <v>67</v>
      </c>
      <c r="M7296" s="0" t="s">
        <v>103</v>
      </c>
      <c r="N7296" s="0" t="s">
        <v>74</v>
      </c>
      <c r="O7296" s="0" t="s">
        <v>67</v>
      </c>
      <c r="P7296" s="0" t="n">
        <f aca="false">IF(AND(OR(Dashboard!$B$5="All",D7296=Dashboard!$B$5),OR(Dashboard!$D$5="All",N7296=Dashboard!$D$5),OR(AND(C7296&lt;&gt;"",C7296&gt;=Dashboard!$F$5,C7296&lt;=Dashboard!$H$5),AND(C7296="",Dashboard!$F$5&lt;=1980,Dashboard!$H$5&gt;=2016))),1,0)</f>
        <v>1</v>
      </c>
      <c r="Q7296" s="0" t="n">
        <f aca="false">J7296*P7296+ROW()*0.00000001</f>
        <v>0.21007296</v>
      </c>
    </row>
    <row r="7297" customFormat="false" ht="15" hidden="false" customHeight="false" outlineLevel="0" collapsed="false">
      <c r="A7297" s="0" t="s">
        <v>4101</v>
      </c>
      <c r="B7297" s="0" t="s">
        <v>94</v>
      </c>
      <c r="C7297" s="0" t="n">
        <v>2013</v>
      </c>
      <c r="D7297" s="0" t="s">
        <v>246</v>
      </c>
      <c r="E7297" s="0" t="s">
        <v>91</v>
      </c>
      <c r="F7297" s="0" t="n">
        <v>0.1</v>
      </c>
      <c r="G7297" s="0" t="n">
        <v>0.08</v>
      </c>
      <c r="H7297" s="0" t="n">
        <v>0</v>
      </c>
      <c r="I7297" s="0" t="n">
        <v>0.04</v>
      </c>
      <c r="J7297" s="0" t="n">
        <v>0.21</v>
      </c>
      <c r="K7297" s="0" t="n">
        <v>47</v>
      </c>
      <c r="L7297" s="0" t="n">
        <v>2</v>
      </c>
      <c r="M7297" s="0" t="s">
        <v>36</v>
      </c>
      <c r="N7297" s="0" t="s">
        <v>74</v>
      </c>
      <c r="O7297" s="0" t="s">
        <v>177</v>
      </c>
      <c r="P7297" s="0" t="n">
        <f aca="false">IF(AND(OR(Dashboard!$B$5="All",D7297=Dashboard!$B$5),OR(Dashboard!$D$5="All",N7297=Dashboard!$D$5),OR(AND(C7297&lt;&gt;"",C7297&gt;=Dashboard!$F$5,C7297&lt;=Dashboard!$H$5),AND(C7297="",Dashboard!$F$5&lt;=1980,Dashboard!$H$5&gt;=2016))),1,0)</f>
        <v>1</v>
      </c>
      <c r="Q7297" s="0" t="n">
        <f aca="false">J7297*P7297+ROW()*0.00000001</f>
        <v>0.21007297</v>
      </c>
    </row>
    <row r="7298" customFormat="false" ht="15" hidden="false" customHeight="false" outlineLevel="0" collapsed="false">
      <c r="A7298" s="0" t="s">
        <v>5418</v>
      </c>
      <c r="B7298" s="0" t="s">
        <v>164</v>
      </c>
      <c r="C7298" s="0" t="n">
        <v>2010</v>
      </c>
      <c r="D7298" s="0" t="s">
        <v>34</v>
      </c>
      <c r="E7298" s="0" t="s">
        <v>89</v>
      </c>
      <c r="F7298" s="0" t="n">
        <v>0.07</v>
      </c>
      <c r="G7298" s="0" t="n">
        <v>0</v>
      </c>
      <c r="H7298" s="0" t="n">
        <v>0.13</v>
      </c>
      <c r="I7298" s="0" t="n">
        <v>0.01</v>
      </c>
      <c r="J7298" s="0" t="n">
        <v>0.21</v>
      </c>
      <c r="K7298" s="0" t="n">
        <v>80</v>
      </c>
      <c r="L7298" s="0" t="n">
        <v>8</v>
      </c>
      <c r="M7298" s="0" t="s">
        <v>36</v>
      </c>
      <c r="N7298" s="0" t="s">
        <v>74</v>
      </c>
      <c r="O7298" s="0" t="s">
        <v>37</v>
      </c>
      <c r="P7298" s="0" t="n">
        <f aca="false">IF(AND(OR(Dashboard!$B$5="All",D7298=Dashboard!$B$5),OR(Dashboard!$D$5="All",N7298=Dashboard!$D$5),OR(AND(C7298&lt;&gt;"",C7298&gt;=Dashboard!$F$5,C7298&lt;=Dashboard!$H$5),AND(C7298="",Dashboard!$F$5&lt;=1980,Dashboard!$H$5&gt;=2016))),1,0)</f>
        <v>1</v>
      </c>
      <c r="Q7298" s="0" t="n">
        <f aca="false">J7298*P7298+ROW()*0.00000001</f>
        <v>0.21007298</v>
      </c>
    </row>
    <row r="7299" customFormat="false" ht="15" hidden="false" customHeight="false" outlineLevel="0" collapsed="false">
      <c r="A7299" s="0" t="s">
        <v>5419</v>
      </c>
      <c r="B7299" s="0" t="s">
        <v>117</v>
      </c>
      <c r="C7299" s="0" t="n">
        <v>2001</v>
      </c>
      <c r="D7299" s="0" t="s">
        <v>34</v>
      </c>
      <c r="E7299" s="0" t="s">
        <v>91</v>
      </c>
      <c r="F7299" s="0" t="n">
        <v>0.12</v>
      </c>
      <c r="G7299" s="0" t="n">
        <v>0.08</v>
      </c>
      <c r="H7299" s="0" t="n">
        <v>0</v>
      </c>
      <c r="I7299" s="0" t="n">
        <v>0.01</v>
      </c>
      <c r="J7299" s="0" t="n">
        <v>0.21</v>
      </c>
      <c r="N7299" s="0" t="s">
        <v>74</v>
      </c>
      <c r="P7299" s="0" t="n">
        <f aca="false">IF(AND(OR(Dashboard!$B$5="All",D7299=Dashboard!$B$5),OR(Dashboard!$D$5="All",N7299=Dashboard!$D$5),OR(AND(C7299&lt;&gt;"",C7299&gt;=Dashboard!$F$5,C7299&lt;=Dashboard!$H$5),AND(C7299="",Dashboard!$F$5&lt;=1980,Dashboard!$H$5&gt;=2016))),1,0)</f>
        <v>1</v>
      </c>
      <c r="Q7299" s="0" t="n">
        <f aca="false">J7299*P7299+ROW()*0.00000001</f>
        <v>0.21007299</v>
      </c>
    </row>
    <row r="7300" customFormat="false" ht="15" hidden="false" customHeight="false" outlineLevel="0" collapsed="false">
      <c r="A7300" s="0" t="s">
        <v>4456</v>
      </c>
      <c r="B7300" s="0" t="s">
        <v>33</v>
      </c>
      <c r="C7300" s="0" t="n">
        <v>2009</v>
      </c>
      <c r="D7300" s="0" t="s">
        <v>58</v>
      </c>
      <c r="E7300" s="0" t="s">
        <v>142</v>
      </c>
      <c r="F7300" s="0" t="n">
        <v>0.17</v>
      </c>
      <c r="G7300" s="0" t="n">
        <v>0.02</v>
      </c>
      <c r="H7300" s="0" t="n">
        <v>0</v>
      </c>
      <c r="I7300" s="0" t="n">
        <v>0.02</v>
      </c>
      <c r="J7300" s="0" t="n">
        <v>0.21</v>
      </c>
      <c r="K7300" s="0" t="n">
        <v>56</v>
      </c>
      <c r="M7300" s="0" t="s">
        <v>36</v>
      </c>
      <c r="N7300" s="0" t="s">
        <v>35</v>
      </c>
      <c r="O7300" s="0" t="s">
        <v>53</v>
      </c>
      <c r="P7300" s="0" t="n">
        <f aca="false">IF(AND(OR(Dashboard!$B$5="All",D7300=Dashboard!$B$5),OR(Dashboard!$D$5="All",N7300=Dashboard!$D$5),OR(AND(C7300&lt;&gt;"",C7300&gt;=Dashboard!$F$5,C7300&lt;=Dashboard!$H$5),AND(C7300="",Dashboard!$F$5&lt;=1980,Dashboard!$H$5&gt;=2016))),1,0)</f>
        <v>1</v>
      </c>
      <c r="Q7300" s="0" t="n">
        <f aca="false">J7300*P7300+ROW()*0.00000001</f>
        <v>0.210073</v>
      </c>
    </row>
    <row r="7301" customFormat="false" ht="15" hidden="false" customHeight="false" outlineLevel="0" collapsed="false">
      <c r="A7301" s="0" t="s">
        <v>1178</v>
      </c>
      <c r="B7301" s="0" t="s">
        <v>50</v>
      </c>
      <c r="C7301" s="0" t="n">
        <v>2010</v>
      </c>
      <c r="D7301" s="0" t="s">
        <v>71</v>
      </c>
      <c r="E7301" s="0" t="s">
        <v>234</v>
      </c>
      <c r="F7301" s="0" t="n">
        <v>0.17</v>
      </c>
      <c r="G7301" s="0" t="n">
        <v>0.03</v>
      </c>
      <c r="H7301" s="0" t="n">
        <v>0</v>
      </c>
      <c r="I7301" s="0" t="n">
        <v>0.02</v>
      </c>
      <c r="J7301" s="0" t="n">
        <v>0.21</v>
      </c>
      <c r="K7301" s="0" t="n">
        <v>43</v>
      </c>
      <c r="L7301" s="0" t="n">
        <v>4</v>
      </c>
      <c r="M7301" s="0" t="s">
        <v>103</v>
      </c>
      <c r="N7301" s="0" t="s">
        <v>35</v>
      </c>
      <c r="O7301" s="0" t="s">
        <v>177</v>
      </c>
      <c r="P7301" s="0" t="n">
        <f aca="false">IF(AND(OR(Dashboard!$B$5="All",D7301=Dashboard!$B$5),OR(Dashboard!$D$5="All",N7301=Dashboard!$D$5),OR(AND(C7301&lt;&gt;"",C7301&gt;=Dashboard!$F$5,C7301&lt;=Dashboard!$H$5),AND(C7301="",Dashboard!$F$5&lt;=1980,Dashboard!$H$5&gt;=2016))),1,0)</f>
        <v>1</v>
      </c>
      <c r="Q7301" s="0" t="n">
        <f aca="false">J7301*P7301+ROW()*0.00000001</f>
        <v>0.21007301</v>
      </c>
    </row>
    <row r="7302" customFormat="false" ht="15" hidden="false" customHeight="false" outlineLevel="0" collapsed="false">
      <c r="A7302" s="0" t="s">
        <v>5420</v>
      </c>
      <c r="B7302" s="0" t="s">
        <v>76</v>
      </c>
      <c r="C7302" s="0" t="n">
        <v>2004</v>
      </c>
      <c r="D7302" s="0" t="s">
        <v>41</v>
      </c>
      <c r="E7302" s="0" t="s">
        <v>124</v>
      </c>
      <c r="F7302" s="0" t="n">
        <v>0.11</v>
      </c>
      <c r="G7302" s="0" t="n">
        <v>0.08</v>
      </c>
      <c r="H7302" s="0" t="n">
        <v>0</v>
      </c>
      <c r="I7302" s="0" t="n">
        <v>0.03</v>
      </c>
      <c r="J7302" s="0" t="n">
        <v>0.21</v>
      </c>
      <c r="K7302" s="0" t="n">
        <v>52</v>
      </c>
      <c r="L7302" s="0" t="n">
        <v>6.8</v>
      </c>
      <c r="M7302" s="0" t="s">
        <v>36</v>
      </c>
      <c r="N7302" s="0" t="s">
        <v>74</v>
      </c>
      <c r="O7302" s="0" t="s">
        <v>53</v>
      </c>
      <c r="P7302" s="0" t="n">
        <f aca="false">IF(AND(OR(Dashboard!$B$5="All",D7302=Dashboard!$B$5),OR(Dashboard!$D$5="All",N7302=Dashboard!$D$5),OR(AND(C7302&lt;&gt;"",C7302&gt;=Dashboard!$F$5,C7302&lt;=Dashboard!$H$5),AND(C7302="",Dashboard!$F$5&lt;=1980,Dashboard!$H$5&gt;=2016))),1,0)</f>
        <v>1</v>
      </c>
      <c r="Q7302" s="0" t="n">
        <f aca="false">J7302*P7302+ROW()*0.00000001</f>
        <v>0.21007302</v>
      </c>
    </row>
    <row r="7303" customFormat="false" ht="15" hidden="false" customHeight="false" outlineLevel="0" collapsed="false">
      <c r="A7303" s="0" t="s">
        <v>5421</v>
      </c>
      <c r="B7303" s="0" t="s">
        <v>117</v>
      </c>
      <c r="C7303" s="0" t="n">
        <v>1996</v>
      </c>
      <c r="D7303" s="0" t="s">
        <v>16</v>
      </c>
      <c r="E7303" s="0" t="s">
        <v>2764</v>
      </c>
      <c r="F7303" s="0" t="n">
        <v>0.12</v>
      </c>
      <c r="G7303" s="0" t="n">
        <v>0.08</v>
      </c>
      <c r="H7303" s="0" t="n">
        <v>0</v>
      </c>
      <c r="I7303" s="0" t="n">
        <v>0.01</v>
      </c>
      <c r="J7303" s="0" t="n">
        <v>0.21</v>
      </c>
      <c r="N7303" s="0" t="s">
        <v>74</v>
      </c>
      <c r="P7303" s="0" t="n">
        <f aca="false">IF(AND(OR(Dashboard!$B$5="All",D7303=Dashboard!$B$5),OR(Dashboard!$D$5="All",N7303=Dashboard!$D$5),OR(AND(C7303&lt;&gt;"",C7303&gt;=Dashboard!$F$5,C7303&lt;=Dashboard!$H$5),AND(C7303="",Dashboard!$F$5&lt;=1980,Dashboard!$H$5&gt;=2016))),1,0)</f>
        <v>1</v>
      </c>
      <c r="Q7303" s="0" t="n">
        <f aca="false">J7303*P7303+ROW()*0.00000001</f>
        <v>0.21007303</v>
      </c>
    </row>
    <row r="7304" customFormat="false" ht="15" hidden="false" customHeight="false" outlineLevel="0" collapsed="false">
      <c r="A7304" s="0" t="s">
        <v>4047</v>
      </c>
      <c r="B7304" s="0" t="s">
        <v>97</v>
      </c>
      <c r="C7304" s="0" t="n">
        <v>2011</v>
      </c>
      <c r="D7304" s="0" t="s">
        <v>71</v>
      </c>
      <c r="E7304" s="0" t="s">
        <v>91</v>
      </c>
      <c r="F7304" s="0" t="n">
        <v>0.16</v>
      </c>
      <c r="G7304" s="0" t="n">
        <v>0.04</v>
      </c>
      <c r="H7304" s="0" t="n">
        <v>0</v>
      </c>
      <c r="I7304" s="0" t="n">
        <v>0.02</v>
      </c>
      <c r="J7304" s="0" t="n">
        <v>0.21</v>
      </c>
      <c r="N7304" s="0" t="s">
        <v>35</v>
      </c>
      <c r="P7304" s="0" t="n">
        <f aca="false">IF(AND(OR(Dashboard!$B$5="All",D7304=Dashboard!$B$5),OR(Dashboard!$D$5="All",N7304=Dashboard!$D$5),OR(AND(C7304&lt;&gt;"",C7304&gt;=Dashboard!$F$5,C7304&lt;=Dashboard!$H$5),AND(C7304="",Dashboard!$F$5&lt;=1980,Dashboard!$H$5&gt;=2016))),1,0)</f>
        <v>1</v>
      </c>
      <c r="Q7304" s="0" t="n">
        <f aca="false">J7304*P7304+ROW()*0.00000001</f>
        <v>0.21007304</v>
      </c>
    </row>
    <row r="7305" customFormat="false" ht="15" hidden="false" customHeight="false" outlineLevel="0" collapsed="false">
      <c r="A7305" s="0" t="s">
        <v>361</v>
      </c>
      <c r="B7305" s="0" t="s">
        <v>186</v>
      </c>
      <c r="C7305" s="0" t="n">
        <v>2005</v>
      </c>
      <c r="D7305" s="0" t="s">
        <v>52</v>
      </c>
      <c r="E7305" s="0" t="s">
        <v>328</v>
      </c>
      <c r="F7305" s="0" t="n">
        <v>0.17</v>
      </c>
      <c r="G7305" s="0" t="n">
        <v>0.04</v>
      </c>
      <c r="H7305" s="0" t="n">
        <v>0</v>
      </c>
      <c r="I7305" s="0" t="n">
        <v>0.01</v>
      </c>
      <c r="J7305" s="0" t="n">
        <v>0.21</v>
      </c>
      <c r="K7305" s="0" t="n">
        <v>60</v>
      </c>
      <c r="M7305" s="0" t="s">
        <v>125</v>
      </c>
      <c r="N7305" s="0" t="s">
        <v>35</v>
      </c>
      <c r="O7305" s="0" t="s">
        <v>53</v>
      </c>
      <c r="P7305" s="0" t="n">
        <f aca="false">IF(AND(OR(Dashboard!$B$5="All",D7305=Dashboard!$B$5),OR(Dashboard!$D$5="All",N7305=Dashboard!$D$5),OR(AND(C7305&lt;&gt;"",C7305&gt;=Dashboard!$F$5,C7305&lt;=Dashboard!$H$5),AND(C7305="",Dashboard!$F$5&lt;=1980,Dashboard!$H$5&gt;=2016))),1,0)</f>
        <v>1</v>
      </c>
      <c r="Q7305" s="0" t="n">
        <f aca="false">J7305*P7305+ROW()*0.00000001</f>
        <v>0.21007305</v>
      </c>
    </row>
    <row r="7306" customFormat="false" ht="15" hidden="false" customHeight="false" outlineLevel="0" collapsed="false">
      <c r="A7306" s="0" t="s">
        <v>5422</v>
      </c>
      <c r="B7306" s="0" t="s">
        <v>76</v>
      </c>
      <c r="C7306" s="0" t="n">
        <v>2004</v>
      </c>
      <c r="D7306" s="0" t="s">
        <v>41</v>
      </c>
      <c r="E7306" s="0" t="s">
        <v>257</v>
      </c>
      <c r="F7306" s="0" t="n">
        <v>0.11</v>
      </c>
      <c r="G7306" s="0" t="n">
        <v>0.08</v>
      </c>
      <c r="H7306" s="0" t="n">
        <v>0</v>
      </c>
      <c r="I7306" s="0" t="n">
        <v>0.03</v>
      </c>
      <c r="J7306" s="0" t="n">
        <v>0.21</v>
      </c>
      <c r="K7306" s="0" t="n">
        <v>63</v>
      </c>
      <c r="L7306" s="0" t="n">
        <v>8</v>
      </c>
      <c r="M7306" s="0" t="s">
        <v>103</v>
      </c>
      <c r="N7306" s="0" t="s">
        <v>74</v>
      </c>
      <c r="O7306" s="0" t="s">
        <v>67</v>
      </c>
      <c r="P7306" s="0" t="n">
        <f aca="false">IF(AND(OR(Dashboard!$B$5="All",D7306=Dashboard!$B$5),OR(Dashboard!$D$5="All",N7306=Dashboard!$D$5),OR(AND(C7306&lt;&gt;"",C7306&gt;=Dashboard!$F$5,C7306&lt;=Dashboard!$H$5),AND(C7306="",Dashboard!$F$5&lt;=1980,Dashboard!$H$5&gt;=2016))),1,0)</f>
        <v>1</v>
      </c>
      <c r="Q7306" s="0" t="n">
        <f aca="false">J7306*P7306+ROW()*0.00000001</f>
        <v>0.21007306</v>
      </c>
    </row>
    <row r="7307" customFormat="false" ht="15" hidden="false" customHeight="false" outlineLevel="0" collapsed="false">
      <c r="A7307" s="0" t="s">
        <v>5423</v>
      </c>
      <c r="B7307" s="0" t="s">
        <v>164</v>
      </c>
      <c r="C7307" s="0" t="n">
        <v>2005</v>
      </c>
      <c r="D7307" s="0" t="s">
        <v>34</v>
      </c>
      <c r="E7307" s="0" t="s">
        <v>89</v>
      </c>
      <c r="F7307" s="0" t="n">
        <v>0.2</v>
      </c>
      <c r="G7307" s="0" t="n">
        <v>0</v>
      </c>
      <c r="H7307" s="0" t="n">
        <v>0</v>
      </c>
      <c r="I7307" s="0" t="n">
        <v>0.02</v>
      </c>
      <c r="J7307" s="0" t="n">
        <v>0.21</v>
      </c>
      <c r="K7307" s="0" t="n">
        <v>57</v>
      </c>
      <c r="L7307" s="0" t="n">
        <v>6.9</v>
      </c>
      <c r="M7307" s="0" t="s">
        <v>36</v>
      </c>
      <c r="N7307" s="0" t="s">
        <v>74</v>
      </c>
      <c r="O7307" s="0" t="s">
        <v>53</v>
      </c>
      <c r="P7307" s="0" t="n">
        <f aca="false">IF(AND(OR(Dashboard!$B$5="All",D7307=Dashboard!$B$5),OR(Dashboard!$D$5="All",N7307=Dashboard!$D$5),OR(AND(C7307&lt;&gt;"",C7307&gt;=Dashboard!$F$5,C7307&lt;=Dashboard!$H$5),AND(C7307="",Dashboard!$F$5&lt;=1980,Dashboard!$H$5&gt;=2016))),1,0)</f>
        <v>1</v>
      </c>
      <c r="Q7307" s="0" t="n">
        <f aca="false">J7307*P7307+ROW()*0.00000001</f>
        <v>0.21007307</v>
      </c>
    </row>
    <row r="7308" customFormat="false" ht="15" hidden="false" customHeight="false" outlineLevel="0" collapsed="false">
      <c r="A7308" s="0" t="s">
        <v>4012</v>
      </c>
      <c r="B7308" s="0" t="s">
        <v>76</v>
      </c>
      <c r="C7308" s="0" t="n">
        <v>2009</v>
      </c>
      <c r="D7308" s="0" t="s">
        <v>102</v>
      </c>
      <c r="E7308" s="0" t="s">
        <v>124</v>
      </c>
      <c r="F7308" s="0" t="n">
        <v>0.11</v>
      </c>
      <c r="G7308" s="0" t="n">
        <v>0.08</v>
      </c>
      <c r="H7308" s="0" t="n">
        <v>0</v>
      </c>
      <c r="I7308" s="0" t="n">
        <v>0.03</v>
      </c>
      <c r="J7308" s="0" t="n">
        <v>0.21</v>
      </c>
      <c r="L7308" s="0" t="n">
        <v>8.4</v>
      </c>
      <c r="M7308" s="0" t="s">
        <v>125</v>
      </c>
      <c r="N7308" s="0" t="s">
        <v>74</v>
      </c>
      <c r="P7308" s="0" t="n">
        <f aca="false">IF(AND(OR(Dashboard!$B$5="All",D7308=Dashboard!$B$5),OR(Dashboard!$D$5="All",N7308=Dashboard!$D$5),OR(AND(C7308&lt;&gt;"",C7308&gt;=Dashboard!$F$5,C7308&lt;=Dashboard!$H$5),AND(C7308="",Dashboard!$F$5&lt;=1980,Dashboard!$H$5&gt;=2016))),1,0)</f>
        <v>1</v>
      </c>
      <c r="Q7308" s="0" t="n">
        <f aca="false">J7308*P7308+ROW()*0.00000001</f>
        <v>0.21007308</v>
      </c>
    </row>
    <row r="7309" customFormat="false" ht="15" hidden="false" customHeight="false" outlineLevel="0" collapsed="false">
      <c r="A7309" s="0" t="s">
        <v>5424</v>
      </c>
      <c r="B7309" s="0" t="s">
        <v>873</v>
      </c>
      <c r="C7309" s="0" t="n">
        <v>1997</v>
      </c>
      <c r="D7309" s="0" t="s">
        <v>34</v>
      </c>
      <c r="E7309" s="0" t="s">
        <v>154</v>
      </c>
      <c r="F7309" s="0" t="n">
        <v>0</v>
      </c>
      <c r="G7309" s="0" t="n">
        <v>0</v>
      </c>
      <c r="H7309" s="0" t="n">
        <v>0.21</v>
      </c>
      <c r="I7309" s="0" t="n">
        <v>0</v>
      </c>
      <c r="J7309" s="0" t="n">
        <v>0.21</v>
      </c>
      <c r="N7309" s="0" t="s">
        <v>154</v>
      </c>
      <c r="P7309" s="0" t="n">
        <f aca="false">IF(AND(OR(Dashboard!$B$5="All",D7309=Dashboard!$B$5),OR(Dashboard!$D$5="All",N7309=Dashboard!$D$5),OR(AND(C7309&lt;&gt;"",C7309&gt;=Dashboard!$F$5,C7309&lt;=Dashboard!$H$5),AND(C7309="",Dashboard!$F$5&lt;=1980,Dashboard!$H$5&gt;=2016))),1,0)</f>
        <v>1</v>
      </c>
      <c r="Q7309" s="0" t="n">
        <f aca="false">J7309*P7309+ROW()*0.00000001</f>
        <v>0.21007309</v>
      </c>
    </row>
    <row r="7310" customFormat="false" ht="15" hidden="false" customHeight="false" outlineLevel="0" collapsed="false">
      <c r="A7310" s="0" t="s">
        <v>5425</v>
      </c>
      <c r="B7310" s="0" t="s">
        <v>50</v>
      </c>
      <c r="C7310" s="0" t="n">
        <v>2009</v>
      </c>
      <c r="D7310" s="0" t="s">
        <v>48</v>
      </c>
      <c r="E7310" s="0" t="s">
        <v>35</v>
      </c>
      <c r="F7310" s="0" t="n">
        <v>0</v>
      </c>
      <c r="G7310" s="0" t="n">
        <v>0.19</v>
      </c>
      <c r="H7310" s="0" t="n">
        <v>0</v>
      </c>
      <c r="I7310" s="0" t="n">
        <v>0.02</v>
      </c>
      <c r="J7310" s="0" t="n">
        <v>0.21</v>
      </c>
      <c r="N7310" s="0" t="s">
        <v>35</v>
      </c>
      <c r="P7310" s="0" t="n">
        <f aca="false">IF(AND(OR(Dashboard!$B$5="All",D7310=Dashboard!$B$5),OR(Dashboard!$D$5="All",N7310=Dashboard!$D$5),OR(AND(C7310&lt;&gt;"",C7310&gt;=Dashboard!$F$5,C7310&lt;=Dashboard!$H$5),AND(C7310="",Dashboard!$F$5&lt;=1980,Dashboard!$H$5&gt;=2016))),1,0)</f>
        <v>1</v>
      </c>
      <c r="Q7310" s="0" t="n">
        <f aca="false">J7310*P7310+ROW()*0.00000001</f>
        <v>0.2100731</v>
      </c>
    </row>
    <row r="7311" customFormat="false" ht="15" hidden="false" customHeight="false" outlineLevel="0" collapsed="false">
      <c r="A7311" s="0" t="s">
        <v>5426</v>
      </c>
      <c r="B7311" s="0" t="s">
        <v>64</v>
      </c>
      <c r="C7311" s="0" t="n">
        <v>2011</v>
      </c>
      <c r="D7311" s="0" t="s">
        <v>34</v>
      </c>
      <c r="E7311" s="0" t="s">
        <v>91</v>
      </c>
      <c r="F7311" s="0" t="n">
        <v>0.18</v>
      </c>
      <c r="G7311" s="0" t="n">
        <v>0.01</v>
      </c>
      <c r="H7311" s="0" t="n">
        <v>0</v>
      </c>
      <c r="I7311" s="0" t="n">
        <v>0.02</v>
      </c>
      <c r="J7311" s="0" t="n">
        <v>0.21</v>
      </c>
      <c r="M7311" s="0" t="s">
        <v>36</v>
      </c>
      <c r="N7311" s="0" t="s">
        <v>66</v>
      </c>
      <c r="P7311" s="0" t="n">
        <f aca="false">IF(AND(OR(Dashboard!$B$5="All",D7311=Dashboard!$B$5),OR(Dashboard!$D$5="All",N7311=Dashboard!$D$5),OR(AND(C7311&lt;&gt;"",C7311&gt;=Dashboard!$F$5,C7311&lt;=Dashboard!$H$5),AND(C7311="",Dashboard!$F$5&lt;=1980,Dashboard!$H$5&gt;=2016))),1,0)</f>
        <v>1</v>
      </c>
      <c r="Q7311" s="0" t="n">
        <f aca="false">J7311*P7311+ROW()*0.00000001</f>
        <v>0.21007311</v>
      </c>
    </row>
    <row r="7312" customFormat="false" ht="15" hidden="false" customHeight="false" outlineLevel="0" collapsed="false">
      <c r="A7312" s="0" t="s">
        <v>3842</v>
      </c>
      <c r="B7312" s="0" t="s">
        <v>33</v>
      </c>
      <c r="C7312" s="0" t="n">
        <v>2008</v>
      </c>
      <c r="D7312" s="0" t="s">
        <v>58</v>
      </c>
      <c r="E7312" s="0" t="s">
        <v>124</v>
      </c>
      <c r="F7312" s="0" t="n">
        <v>0.2</v>
      </c>
      <c r="G7312" s="0" t="n">
        <v>0</v>
      </c>
      <c r="H7312" s="0" t="n">
        <v>0</v>
      </c>
      <c r="I7312" s="0" t="n">
        <v>0.02</v>
      </c>
      <c r="J7312" s="0" t="n">
        <v>0.21</v>
      </c>
      <c r="M7312" s="0" t="s">
        <v>36</v>
      </c>
      <c r="N7312" s="0" t="s">
        <v>35</v>
      </c>
      <c r="P7312" s="0" t="n">
        <f aca="false">IF(AND(OR(Dashboard!$B$5="All",D7312=Dashboard!$B$5),OR(Dashboard!$D$5="All",N7312=Dashboard!$D$5),OR(AND(C7312&lt;&gt;"",C7312&gt;=Dashboard!$F$5,C7312&lt;=Dashboard!$H$5),AND(C7312="",Dashboard!$F$5&lt;=1980,Dashboard!$H$5&gt;=2016))),1,0)</f>
        <v>1</v>
      </c>
      <c r="Q7312" s="0" t="n">
        <f aca="false">J7312*P7312+ROW()*0.00000001</f>
        <v>0.21007312</v>
      </c>
    </row>
    <row r="7313" customFormat="false" ht="15" hidden="false" customHeight="false" outlineLevel="0" collapsed="false">
      <c r="A7313" s="0" t="s">
        <v>2866</v>
      </c>
      <c r="B7313" s="0" t="s">
        <v>873</v>
      </c>
      <c r="C7313" s="0" t="n">
        <v>1997</v>
      </c>
      <c r="D7313" s="0" t="s">
        <v>46</v>
      </c>
      <c r="E7313" s="0" t="s">
        <v>2867</v>
      </c>
      <c r="F7313" s="0" t="n">
        <v>0</v>
      </c>
      <c r="G7313" s="0" t="n">
        <v>0</v>
      </c>
      <c r="H7313" s="0" t="n">
        <v>0.21</v>
      </c>
      <c r="I7313" s="0" t="n">
        <v>0</v>
      </c>
      <c r="J7313" s="0" t="n">
        <v>0.21</v>
      </c>
      <c r="N7313" s="0" t="s">
        <v>154</v>
      </c>
      <c r="P7313" s="0" t="n">
        <f aca="false">IF(AND(OR(Dashboard!$B$5="All",D7313=Dashboard!$B$5),OR(Dashboard!$D$5="All",N7313=Dashboard!$D$5),OR(AND(C7313&lt;&gt;"",C7313&gt;=Dashboard!$F$5,C7313&lt;=Dashboard!$H$5),AND(C7313="",Dashboard!$F$5&lt;=1980,Dashboard!$H$5&gt;=2016))),1,0)</f>
        <v>1</v>
      </c>
      <c r="Q7313" s="0" t="n">
        <f aca="false">J7313*P7313+ROW()*0.00000001</f>
        <v>0.21007313</v>
      </c>
    </row>
    <row r="7314" customFormat="false" ht="15" hidden="false" customHeight="false" outlineLevel="0" collapsed="false">
      <c r="A7314" s="0" t="s">
        <v>5427</v>
      </c>
      <c r="B7314" s="0" t="s">
        <v>50</v>
      </c>
      <c r="C7314" s="0" t="n">
        <v>2007</v>
      </c>
      <c r="D7314" s="0" t="s">
        <v>34</v>
      </c>
      <c r="E7314" s="0" t="s">
        <v>328</v>
      </c>
      <c r="F7314" s="0" t="n">
        <v>0</v>
      </c>
      <c r="G7314" s="0" t="n">
        <v>0</v>
      </c>
      <c r="H7314" s="0" t="n">
        <v>0.21</v>
      </c>
      <c r="I7314" s="0" t="n">
        <v>0</v>
      </c>
      <c r="J7314" s="0" t="n">
        <v>0.21</v>
      </c>
      <c r="N7314" s="0" t="s">
        <v>35</v>
      </c>
      <c r="P7314" s="0" t="n">
        <f aca="false">IF(AND(OR(Dashboard!$B$5="All",D7314=Dashboard!$B$5),OR(Dashboard!$D$5="All",N7314=Dashboard!$D$5),OR(AND(C7314&lt;&gt;"",C7314&gt;=Dashboard!$F$5,C7314&lt;=Dashboard!$H$5),AND(C7314="",Dashboard!$F$5&lt;=1980,Dashboard!$H$5&gt;=2016))),1,0)</f>
        <v>1</v>
      </c>
      <c r="Q7314" s="0" t="n">
        <f aca="false">J7314*P7314+ROW()*0.00000001</f>
        <v>0.21007314</v>
      </c>
    </row>
    <row r="7315" customFormat="false" ht="15" hidden="false" customHeight="false" outlineLevel="0" collapsed="false">
      <c r="A7315" s="0" t="s">
        <v>5428</v>
      </c>
      <c r="B7315" s="0" t="s">
        <v>76</v>
      </c>
      <c r="C7315" s="0" t="n">
        <v>2002</v>
      </c>
      <c r="D7315" s="0" t="s">
        <v>71</v>
      </c>
      <c r="E7315" s="0" t="s">
        <v>1664</v>
      </c>
      <c r="F7315" s="0" t="n">
        <v>0.03</v>
      </c>
      <c r="G7315" s="0" t="n">
        <v>0.02</v>
      </c>
      <c r="H7315" s="0" t="n">
        <v>0.15</v>
      </c>
      <c r="I7315" s="0" t="n">
        <v>0.01</v>
      </c>
      <c r="J7315" s="0" t="n">
        <v>0.21</v>
      </c>
      <c r="K7315" s="0" t="n">
        <v>66</v>
      </c>
      <c r="L7315" s="0" t="n">
        <v>8</v>
      </c>
      <c r="M7315" s="0" t="s">
        <v>103</v>
      </c>
      <c r="N7315" s="0" t="s">
        <v>74</v>
      </c>
      <c r="O7315" s="0" t="s">
        <v>67</v>
      </c>
      <c r="P7315" s="0" t="n">
        <f aca="false">IF(AND(OR(Dashboard!$B$5="All",D7315=Dashboard!$B$5),OR(Dashboard!$D$5="All",N7315=Dashboard!$D$5),OR(AND(C7315&lt;&gt;"",C7315&gt;=Dashboard!$F$5,C7315&lt;=Dashboard!$H$5),AND(C7315="",Dashboard!$F$5&lt;=1980,Dashboard!$H$5&gt;=2016))),1,0)</f>
        <v>1</v>
      </c>
      <c r="Q7315" s="0" t="n">
        <f aca="false">J7315*P7315+ROW()*0.00000001</f>
        <v>0.21007315</v>
      </c>
    </row>
    <row r="7316" customFormat="false" ht="15" hidden="false" customHeight="false" outlineLevel="0" collapsed="false">
      <c r="A7316" s="0" t="s">
        <v>5429</v>
      </c>
      <c r="B7316" s="0" t="s">
        <v>873</v>
      </c>
      <c r="C7316" s="0" t="n">
        <v>1997</v>
      </c>
      <c r="D7316" s="0" t="s">
        <v>114</v>
      </c>
      <c r="E7316" s="0" t="s">
        <v>2924</v>
      </c>
      <c r="F7316" s="0" t="n">
        <v>0</v>
      </c>
      <c r="G7316" s="0" t="n">
        <v>0</v>
      </c>
      <c r="H7316" s="0" t="n">
        <v>0.21</v>
      </c>
      <c r="I7316" s="0" t="n">
        <v>0</v>
      </c>
      <c r="J7316" s="0" t="n">
        <v>0.21</v>
      </c>
      <c r="N7316" s="0" t="s">
        <v>154</v>
      </c>
      <c r="P7316" s="0" t="n">
        <f aca="false">IF(AND(OR(Dashboard!$B$5="All",D7316=Dashboard!$B$5),OR(Dashboard!$D$5="All",N7316=Dashboard!$D$5),OR(AND(C7316&lt;&gt;"",C7316&gt;=Dashboard!$F$5,C7316&lt;=Dashboard!$H$5),AND(C7316="",Dashboard!$F$5&lt;=1980,Dashboard!$H$5&gt;=2016))),1,0)</f>
        <v>1</v>
      </c>
      <c r="Q7316" s="0" t="n">
        <f aca="false">J7316*P7316+ROW()*0.00000001</f>
        <v>0.21007316</v>
      </c>
    </row>
    <row r="7317" customFormat="false" ht="15" hidden="false" customHeight="false" outlineLevel="0" collapsed="false">
      <c r="A7317" s="0" t="s">
        <v>3730</v>
      </c>
      <c r="B7317" s="0" t="s">
        <v>64</v>
      </c>
      <c r="C7317" s="0" t="n">
        <v>2012</v>
      </c>
      <c r="D7317" s="0" t="s">
        <v>58</v>
      </c>
      <c r="E7317" s="0" t="s">
        <v>328</v>
      </c>
      <c r="F7317" s="0" t="n">
        <v>0.13</v>
      </c>
      <c r="G7317" s="0" t="n">
        <v>0.03</v>
      </c>
      <c r="H7317" s="0" t="n">
        <v>0.04</v>
      </c>
      <c r="I7317" s="0" t="n">
        <v>0.01</v>
      </c>
      <c r="J7317" s="0" t="n">
        <v>0.21</v>
      </c>
      <c r="K7317" s="0" t="n">
        <v>68</v>
      </c>
      <c r="L7317" s="0" t="n">
        <v>7.2</v>
      </c>
      <c r="M7317" s="0" t="s">
        <v>103</v>
      </c>
      <c r="N7317" s="0" t="s">
        <v>66</v>
      </c>
      <c r="O7317" s="0" t="s">
        <v>67</v>
      </c>
      <c r="P7317" s="0" t="n">
        <f aca="false">IF(AND(OR(Dashboard!$B$5="All",D7317=Dashboard!$B$5),OR(Dashboard!$D$5="All",N7317=Dashboard!$D$5),OR(AND(C7317&lt;&gt;"",C7317&gt;=Dashboard!$F$5,C7317&lt;=Dashboard!$H$5),AND(C7317="",Dashboard!$F$5&lt;=1980,Dashboard!$H$5&gt;=2016))),1,0)</f>
        <v>1</v>
      </c>
      <c r="Q7317" s="0" t="n">
        <f aca="false">J7317*P7317+ROW()*0.00000001</f>
        <v>0.21007317</v>
      </c>
    </row>
    <row r="7318" customFormat="false" ht="15" hidden="false" customHeight="false" outlineLevel="0" collapsed="false">
      <c r="A7318" s="0" t="s">
        <v>5430</v>
      </c>
      <c r="B7318" s="0" t="s">
        <v>33</v>
      </c>
      <c r="C7318" s="0" t="n">
        <v>2008</v>
      </c>
      <c r="D7318" s="0" t="s">
        <v>34</v>
      </c>
      <c r="E7318" s="0" t="s">
        <v>160</v>
      </c>
      <c r="F7318" s="0" t="n">
        <v>0.2</v>
      </c>
      <c r="G7318" s="0" t="n">
        <v>0</v>
      </c>
      <c r="H7318" s="0" t="n">
        <v>0</v>
      </c>
      <c r="I7318" s="0" t="n">
        <v>0.02</v>
      </c>
      <c r="J7318" s="0" t="n">
        <v>0.21</v>
      </c>
      <c r="N7318" s="0" t="s">
        <v>35</v>
      </c>
      <c r="P7318" s="0" t="n">
        <f aca="false">IF(AND(OR(Dashboard!$B$5="All",D7318=Dashboard!$B$5),OR(Dashboard!$D$5="All",N7318=Dashboard!$D$5),OR(AND(C7318&lt;&gt;"",C7318&gt;=Dashboard!$F$5,C7318&lt;=Dashboard!$H$5),AND(C7318="",Dashboard!$F$5&lt;=1980,Dashboard!$H$5&gt;=2016))),1,0)</f>
        <v>1</v>
      </c>
      <c r="Q7318" s="0" t="n">
        <f aca="false">J7318*P7318+ROW()*0.00000001</f>
        <v>0.21007318</v>
      </c>
    </row>
    <row r="7319" customFormat="false" ht="15" hidden="false" customHeight="false" outlineLevel="0" collapsed="false">
      <c r="A7319" s="0" t="s">
        <v>5431</v>
      </c>
      <c r="B7319" s="0" t="s">
        <v>64</v>
      </c>
      <c r="C7319" s="0" t="n">
        <v>2006</v>
      </c>
      <c r="D7319" s="0" t="s">
        <v>34</v>
      </c>
      <c r="E7319" s="0" t="s">
        <v>72</v>
      </c>
      <c r="F7319" s="0" t="n">
        <v>0.2</v>
      </c>
      <c r="G7319" s="0" t="n">
        <v>0</v>
      </c>
      <c r="H7319" s="0" t="n">
        <v>0</v>
      </c>
      <c r="I7319" s="0" t="n">
        <v>0.02</v>
      </c>
      <c r="J7319" s="0" t="n">
        <v>0.21</v>
      </c>
      <c r="K7319" s="0" t="n">
        <v>82</v>
      </c>
      <c r="L7319" s="0" t="n">
        <v>8.2</v>
      </c>
      <c r="M7319" s="0" t="s">
        <v>36</v>
      </c>
      <c r="N7319" s="0" t="s">
        <v>66</v>
      </c>
      <c r="O7319" s="0" t="s">
        <v>42</v>
      </c>
      <c r="P7319" s="0" t="n">
        <f aca="false">IF(AND(OR(Dashboard!$B$5="All",D7319=Dashboard!$B$5),OR(Dashboard!$D$5="All",N7319=Dashboard!$D$5),OR(AND(C7319&lt;&gt;"",C7319&gt;=Dashboard!$F$5,C7319&lt;=Dashboard!$H$5),AND(C7319="",Dashboard!$F$5&lt;=1980,Dashboard!$H$5&gt;=2016))),1,0)</f>
        <v>1</v>
      </c>
      <c r="Q7319" s="0" t="n">
        <f aca="false">J7319*P7319+ROW()*0.00000001</f>
        <v>0.21007319</v>
      </c>
    </row>
    <row r="7320" customFormat="false" ht="15" hidden="false" customHeight="false" outlineLevel="0" collapsed="false">
      <c r="A7320" s="0" t="s">
        <v>3714</v>
      </c>
      <c r="B7320" s="0" t="s">
        <v>76</v>
      </c>
      <c r="C7320" s="0" t="n">
        <v>2008</v>
      </c>
      <c r="D7320" s="0" t="s">
        <v>41</v>
      </c>
      <c r="E7320" s="0" t="s">
        <v>243</v>
      </c>
      <c r="F7320" s="0" t="n">
        <v>0.1</v>
      </c>
      <c r="G7320" s="0" t="n">
        <v>0.08</v>
      </c>
      <c r="H7320" s="0" t="n">
        <v>0</v>
      </c>
      <c r="I7320" s="0" t="n">
        <v>0.03</v>
      </c>
      <c r="J7320" s="0" t="n">
        <v>0.21</v>
      </c>
      <c r="N7320" s="0" t="s">
        <v>74</v>
      </c>
      <c r="P7320" s="0" t="n">
        <f aca="false">IF(AND(OR(Dashboard!$B$5="All",D7320=Dashboard!$B$5),OR(Dashboard!$D$5="All",N7320=Dashboard!$D$5),OR(AND(C7320&lt;&gt;"",C7320&gt;=Dashboard!$F$5,C7320&lt;=Dashboard!$H$5),AND(C7320="",Dashboard!$F$5&lt;=1980,Dashboard!$H$5&gt;=2016))),1,0)</f>
        <v>1</v>
      </c>
      <c r="Q7320" s="0" t="n">
        <f aca="false">J7320*P7320+ROW()*0.00000001</f>
        <v>0.2100732</v>
      </c>
    </row>
    <row r="7321" customFormat="false" ht="15" hidden="false" customHeight="false" outlineLevel="0" collapsed="false">
      <c r="A7321" s="0" t="s">
        <v>1190</v>
      </c>
      <c r="B7321" s="0" t="s">
        <v>186</v>
      </c>
      <c r="C7321" s="0" t="n">
        <v>2006</v>
      </c>
      <c r="D7321" s="0" t="s">
        <v>114</v>
      </c>
      <c r="E7321" s="0" t="s">
        <v>418</v>
      </c>
      <c r="F7321" s="0" t="n">
        <v>0.17</v>
      </c>
      <c r="G7321" s="0" t="n">
        <v>0.04</v>
      </c>
      <c r="H7321" s="0" t="n">
        <v>0</v>
      </c>
      <c r="I7321" s="0" t="n">
        <v>0.01</v>
      </c>
      <c r="J7321" s="0" t="n">
        <v>0.21</v>
      </c>
      <c r="M7321" s="0" t="s">
        <v>36</v>
      </c>
      <c r="N7321" s="0" t="s">
        <v>35</v>
      </c>
      <c r="P7321" s="0" t="n">
        <f aca="false">IF(AND(OR(Dashboard!$B$5="All",D7321=Dashboard!$B$5),OR(Dashboard!$D$5="All",N7321=Dashboard!$D$5),OR(AND(C7321&lt;&gt;"",C7321&gt;=Dashboard!$F$5,C7321&lt;=Dashboard!$H$5),AND(C7321="",Dashboard!$F$5&lt;=1980,Dashboard!$H$5&gt;=2016))),1,0)</f>
        <v>1</v>
      </c>
      <c r="Q7321" s="0" t="n">
        <f aca="false">J7321*P7321+ROW()*0.00000001</f>
        <v>0.21007321</v>
      </c>
    </row>
    <row r="7322" customFormat="false" ht="15" hidden="false" customHeight="false" outlineLevel="0" collapsed="false">
      <c r="A7322" s="0" t="s">
        <v>4866</v>
      </c>
      <c r="B7322" s="0" t="s">
        <v>64</v>
      </c>
      <c r="C7322" s="0" t="n">
        <v>2007</v>
      </c>
      <c r="D7322" s="0" t="s">
        <v>34</v>
      </c>
      <c r="E7322" s="0" t="s">
        <v>142</v>
      </c>
      <c r="F7322" s="0" t="n">
        <v>0.2</v>
      </c>
      <c r="G7322" s="0" t="n">
        <v>0</v>
      </c>
      <c r="H7322" s="0" t="n">
        <v>0</v>
      </c>
      <c r="I7322" s="0" t="n">
        <v>0.02</v>
      </c>
      <c r="J7322" s="0" t="n">
        <v>0.21</v>
      </c>
      <c r="K7322" s="0" t="n">
        <v>69</v>
      </c>
      <c r="M7322" s="0" t="s">
        <v>36</v>
      </c>
      <c r="N7322" s="0" t="s">
        <v>66</v>
      </c>
      <c r="O7322" s="0" t="s">
        <v>67</v>
      </c>
      <c r="P7322" s="0" t="n">
        <f aca="false">IF(AND(OR(Dashboard!$B$5="All",D7322=Dashboard!$B$5),OR(Dashboard!$D$5="All",N7322=Dashboard!$D$5),OR(AND(C7322&lt;&gt;"",C7322&gt;=Dashboard!$F$5,C7322&lt;=Dashboard!$H$5),AND(C7322="",Dashboard!$F$5&lt;=1980,Dashboard!$H$5&gt;=2016))),1,0)</f>
        <v>1</v>
      </c>
      <c r="Q7322" s="0" t="n">
        <f aca="false">J7322*P7322+ROW()*0.00000001</f>
        <v>0.21007322</v>
      </c>
    </row>
    <row r="7323" customFormat="false" ht="15" hidden="false" customHeight="false" outlineLevel="0" collapsed="false">
      <c r="A7323" s="0" t="s">
        <v>5432</v>
      </c>
      <c r="B7323" s="0" t="s">
        <v>117</v>
      </c>
      <c r="C7323" s="0" t="n">
        <v>1999</v>
      </c>
      <c r="D7323" s="0" t="s">
        <v>71</v>
      </c>
      <c r="E7323" s="0" t="s">
        <v>142</v>
      </c>
      <c r="F7323" s="0" t="n">
        <v>0.12</v>
      </c>
      <c r="G7323" s="0" t="n">
        <v>0.08</v>
      </c>
      <c r="H7323" s="0" t="n">
        <v>0</v>
      </c>
      <c r="I7323" s="0" t="n">
        <v>0.01</v>
      </c>
      <c r="J7323" s="0" t="n">
        <v>0.21</v>
      </c>
      <c r="K7323" s="0" t="n">
        <v>40</v>
      </c>
      <c r="M7323" s="0" t="s">
        <v>103</v>
      </c>
      <c r="N7323" s="0" t="s">
        <v>74</v>
      </c>
      <c r="O7323" s="0" t="s">
        <v>177</v>
      </c>
      <c r="P7323" s="0" t="n">
        <f aca="false">IF(AND(OR(Dashboard!$B$5="All",D7323=Dashboard!$B$5),OR(Dashboard!$D$5="All",N7323=Dashboard!$D$5),OR(AND(C7323&lt;&gt;"",C7323&gt;=Dashboard!$F$5,C7323&lt;=Dashboard!$H$5),AND(C7323="",Dashboard!$F$5&lt;=1980,Dashboard!$H$5&gt;=2016))),1,0)</f>
        <v>1</v>
      </c>
      <c r="Q7323" s="0" t="n">
        <f aca="false">J7323*P7323+ROW()*0.00000001</f>
        <v>0.21007323</v>
      </c>
    </row>
    <row r="7324" customFormat="false" ht="15" hidden="false" customHeight="false" outlineLevel="0" collapsed="false">
      <c r="A7324" s="0" t="s">
        <v>3697</v>
      </c>
      <c r="B7324" s="0" t="s">
        <v>33</v>
      </c>
      <c r="C7324" s="0" t="n">
        <v>2006</v>
      </c>
      <c r="D7324" s="0" t="s">
        <v>71</v>
      </c>
      <c r="E7324" s="0" t="s">
        <v>649</v>
      </c>
      <c r="F7324" s="0" t="n">
        <v>0.19</v>
      </c>
      <c r="G7324" s="0" t="n">
        <v>0.01</v>
      </c>
      <c r="H7324" s="0" t="n">
        <v>0</v>
      </c>
      <c r="I7324" s="0" t="n">
        <v>0.02</v>
      </c>
      <c r="J7324" s="0" t="n">
        <v>0.21</v>
      </c>
      <c r="K7324" s="0" t="n">
        <v>46</v>
      </c>
      <c r="L7324" s="0" t="n">
        <v>5.6</v>
      </c>
      <c r="M7324" s="0" t="s">
        <v>125</v>
      </c>
      <c r="N7324" s="0" t="s">
        <v>35</v>
      </c>
      <c r="O7324" s="0" t="s">
        <v>177</v>
      </c>
      <c r="P7324" s="0" t="n">
        <f aca="false">IF(AND(OR(Dashboard!$B$5="All",D7324=Dashboard!$B$5),OR(Dashboard!$D$5="All",N7324=Dashboard!$D$5),OR(AND(C7324&lt;&gt;"",C7324&gt;=Dashboard!$F$5,C7324&lt;=Dashboard!$H$5),AND(C7324="",Dashboard!$F$5&lt;=1980,Dashboard!$H$5&gt;=2016))),1,0)</f>
        <v>1</v>
      </c>
      <c r="Q7324" s="0" t="n">
        <f aca="false">J7324*P7324+ROW()*0.00000001</f>
        <v>0.21007324</v>
      </c>
    </row>
    <row r="7325" customFormat="false" ht="15" hidden="false" customHeight="false" outlineLevel="0" collapsed="false">
      <c r="A7325" s="0" t="s">
        <v>5433</v>
      </c>
      <c r="B7325" s="0" t="s">
        <v>97</v>
      </c>
      <c r="C7325" s="0" t="n">
        <v>2012</v>
      </c>
      <c r="D7325" s="0" t="s">
        <v>58</v>
      </c>
      <c r="E7325" s="0" t="s">
        <v>220</v>
      </c>
      <c r="F7325" s="0" t="n">
        <v>0</v>
      </c>
      <c r="G7325" s="0" t="n">
        <v>0</v>
      </c>
      <c r="H7325" s="0" t="n">
        <v>0.21</v>
      </c>
      <c r="I7325" s="0" t="n">
        <v>0</v>
      </c>
      <c r="J7325" s="0" t="n">
        <v>0.21</v>
      </c>
      <c r="N7325" s="0" t="s">
        <v>35</v>
      </c>
      <c r="P7325" s="0" t="n">
        <f aca="false">IF(AND(OR(Dashboard!$B$5="All",D7325=Dashboard!$B$5),OR(Dashboard!$D$5="All",N7325=Dashboard!$D$5),OR(AND(C7325&lt;&gt;"",C7325&gt;=Dashboard!$F$5,C7325&lt;=Dashboard!$H$5),AND(C7325="",Dashboard!$F$5&lt;=1980,Dashboard!$H$5&gt;=2016))),1,0)</f>
        <v>1</v>
      </c>
      <c r="Q7325" s="0" t="n">
        <f aca="false">J7325*P7325+ROW()*0.00000001</f>
        <v>0.21007325</v>
      </c>
    </row>
    <row r="7326" customFormat="false" ht="15" hidden="false" customHeight="false" outlineLevel="0" collapsed="false">
      <c r="A7326" s="0" t="s">
        <v>5434</v>
      </c>
      <c r="B7326" s="0" t="s">
        <v>76</v>
      </c>
      <c r="C7326" s="0" t="n">
        <v>2000</v>
      </c>
      <c r="D7326" s="0" t="s">
        <v>41</v>
      </c>
      <c r="E7326" s="0" t="s">
        <v>2089</v>
      </c>
      <c r="F7326" s="0" t="n">
        <v>0.1</v>
      </c>
      <c r="G7326" s="0" t="n">
        <v>0.08</v>
      </c>
      <c r="H7326" s="0" t="n">
        <v>0</v>
      </c>
      <c r="I7326" s="0" t="n">
        <v>0.03</v>
      </c>
      <c r="J7326" s="0" t="n">
        <v>0.21</v>
      </c>
      <c r="K7326" s="0" t="n">
        <v>64</v>
      </c>
      <c r="M7326" s="0" t="s">
        <v>36</v>
      </c>
      <c r="N7326" s="0" t="s">
        <v>74</v>
      </c>
      <c r="O7326" s="0" t="s">
        <v>67</v>
      </c>
      <c r="P7326" s="0" t="n">
        <f aca="false">IF(AND(OR(Dashboard!$B$5="All",D7326=Dashboard!$B$5),OR(Dashboard!$D$5="All",N7326=Dashboard!$D$5),OR(AND(C7326&lt;&gt;"",C7326&gt;=Dashboard!$F$5,C7326&lt;=Dashboard!$H$5),AND(C7326="",Dashboard!$F$5&lt;=1980,Dashboard!$H$5&gt;=2016))),1,0)</f>
        <v>1</v>
      </c>
      <c r="Q7326" s="0" t="n">
        <f aca="false">J7326*P7326+ROW()*0.00000001</f>
        <v>0.21007326</v>
      </c>
    </row>
    <row r="7327" customFormat="false" ht="15" hidden="false" customHeight="false" outlineLevel="0" collapsed="false">
      <c r="A7327" s="0" t="s">
        <v>5435</v>
      </c>
      <c r="B7327" s="0" t="s">
        <v>76</v>
      </c>
      <c r="C7327" s="0" t="n">
        <v>2004</v>
      </c>
      <c r="D7327" s="0" t="s">
        <v>46</v>
      </c>
      <c r="E7327" s="0" t="s">
        <v>124</v>
      </c>
      <c r="F7327" s="0" t="n">
        <v>0.1</v>
      </c>
      <c r="G7327" s="0" t="n">
        <v>0.08</v>
      </c>
      <c r="H7327" s="0" t="n">
        <v>0</v>
      </c>
      <c r="I7327" s="0" t="n">
        <v>0.03</v>
      </c>
      <c r="J7327" s="0" t="n">
        <v>0.21</v>
      </c>
      <c r="K7327" s="0" t="n">
        <v>76</v>
      </c>
      <c r="L7327" s="0" t="n">
        <v>8.6</v>
      </c>
      <c r="M7327" s="0" t="s">
        <v>103</v>
      </c>
      <c r="N7327" s="0" t="s">
        <v>74</v>
      </c>
      <c r="O7327" s="0" t="s">
        <v>37</v>
      </c>
      <c r="P7327" s="0" t="n">
        <f aca="false">IF(AND(OR(Dashboard!$B$5="All",D7327=Dashboard!$B$5),OR(Dashboard!$D$5="All",N7327=Dashboard!$D$5),OR(AND(C7327&lt;&gt;"",C7327&gt;=Dashboard!$F$5,C7327&lt;=Dashboard!$H$5),AND(C7327="",Dashboard!$F$5&lt;=1980,Dashboard!$H$5&gt;=2016))),1,0)</f>
        <v>1</v>
      </c>
      <c r="Q7327" s="0" t="n">
        <f aca="false">J7327*P7327+ROW()*0.00000001</f>
        <v>0.21007327</v>
      </c>
    </row>
    <row r="7328" customFormat="false" ht="15" hidden="false" customHeight="false" outlineLevel="0" collapsed="false">
      <c r="A7328" s="0" t="s">
        <v>5436</v>
      </c>
      <c r="B7328" s="0" t="s">
        <v>64</v>
      </c>
      <c r="C7328" s="0" t="n">
        <v>2011</v>
      </c>
      <c r="D7328" s="0" t="s">
        <v>52</v>
      </c>
      <c r="E7328" s="0" t="s">
        <v>520</v>
      </c>
      <c r="F7328" s="0" t="n">
        <v>0.11</v>
      </c>
      <c r="G7328" s="0" t="n">
        <v>0.09</v>
      </c>
      <c r="H7328" s="0" t="n">
        <v>0</v>
      </c>
      <c r="I7328" s="0" t="n">
        <v>0.02</v>
      </c>
      <c r="J7328" s="0" t="n">
        <v>0.21</v>
      </c>
      <c r="N7328" s="0" t="s">
        <v>66</v>
      </c>
      <c r="P7328" s="0" t="n">
        <f aca="false">IF(AND(OR(Dashboard!$B$5="All",D7328=Dashboard!$B$5),OR(Dashboard!$D$5="All",N7328=Dashboard!$D$5),OR(AND(C7328&lt;&gt;"",C7328&gt;=Dashboard!$F$5,C7328&lt;=Dashboard!$H$5),AND(C7328="",Dashboard!$F$5&lt;=1980,Dashboard!$H$5&gt;=2016))),1,0)</f>
        <v>1</v>
      </c>
      <c r="Q7328" s="0" t="n">
        <f aca="false">J7328*P7328+ROW()*0.00000001</f>
        <v>0.21007328</v>
      </c>
    </row>
    <row r="7329" customFormat="false" ht="15" hidden="false" customHeight="false" outlineLevel="0" collapsed="false">
      <c r="A7329" s="0" t="s">
        <v>1184</v>
      </c>
      <c r="B7329" s="0" t="s">
        <v>152</v>
      </c>
      <c r="C7329" s="0" t="n">
        <v>2016</v>
      </c>
      <c r="D7329" s="0" t="s">
        <v>56</v>
      </c>
      <c r="E7329" s="0" t="s">
        <v>139</v>
      </c>
      <c r="F7329" s="0" t="n">
        <v>0.07</v>
      </c>
      <c r="G7329" s="0" t="n">
        <v>0.13</v>
      </c>
      <c r="H7329" s="0" t="n">
        <v>0</v>
      </c>
      <c r="I7329" s="0" t="n">
        <v>0.02</v>
      </c>
      <c r="J7329" s="0" t="n">
        <v>0.21</v>
      </c>
      <c r="N7329" s="0" t="s">
        <v>152</v>
      </c>
      <c r="P7329" s="0" t="n">
        <f aca="false">IF(AND(OR(Dashboard!$B$5="All",D7329=Dashboard!$B$5),OR(Dashboard!$D$5="All",N7329=Dashboard!$D$5),OR(AND(C7329&lt;&gt;"",C7329&gt;=Dashboard!$F$5,C7329&lt;=Dashboard!$H$5),AND(C7329="",Dashboard!$F$5&lt;=1980,Dashboard!$H$5&gt;=2016))),1,0)</f>
        <v>1</v>
      </c>
      <c r="Q7329" s="0" t="n">
        <f aca="false">J7329*P7329+ROW()*0.00000001</f>
        <v>0.21007329</v>
      </c>
    </row>
    <row r="7330" customFormat="false" ht="15" hidden="false" customHeight="false" outlineLevel="0" collapsed="false">
      <c r="A7330" s="0" t="s">
        <v>5437</v>
      </c>
      <c r="B7330" s="0" t="s">
        <v>76</v>
      </c>
      <c r="C7330" s="0" t="n">
        <v>2006</v>
      </c>
      <c r="D7330" s="0" t="s">
        <v>52</v>
      </c>
      <c r="E7330" s="0" t="s">
        <v>1173</v>
      </c>
      <c r="F7330" s="0" t="n">
        <v>0</v>
      </c>
      <c r="G7330" s="0" t="n">
        <v>0</v>
      </c>
      <c r="H7330" s="0" t="n">
        <v>0.21</v>
      </c>
      <c r="I7330" s="0" t="n">
        <v>0</v>
      </c>
      <c r="J7330" s="0" t="n">
        <v>0.21</v>
      </c>
      <c r="N7330" s="0" t="s">
        <v>74</v>
      </c>
      <c r="P7330" s="0" t="n">
        <f aca="false">IF(AND(OR(Dashboard!$B$5="All",D7330=Dashboard!$B$5),OR(Dashboard!$D$5="All",N7330=Dashboard!$D$5),OR(AND(C7330&lt;&gt;"",C7330&gt;=Dashboard!$F$5,C7330&lt;=Dashboard!$H$5),AND(C7330="",Dashboard!$F$5&lt;=1980,Dashboard!$H$5&gt;=2016))),1,0)</f>
        <v>1</v>
      </c>
      <c r="Q7330" s="0" t="n">
        <f aca="false">J7330*P7330+ROW()*0.00000001</f>
        <v>0.2100733</v>
      </c>
    </row>
    <row r="7331" customFormat="false" ht="15" hidden="false" customHeight="false" outlineLevel="0" collapsed="false">
      <c r="A7331" s="0" t="s">
        <v>5438</v>
      </c>
      <c r="B7331" s="0" t="s">
        <v>85</v>
      </c>
      <c r="C7331" s="0" t="n">
        <v>2002</v>
      </c>
      <c r="D7331" s="0" t="s">
        <v>56</v>
      </c>
      <c r="E7331" s="0" t="s">
        <v>1326</v>
      </c>
      <c r="F7331" s="0" t="n">
        <v>0.15</v>
      </c>
      <c r="G7331" s="0" t="n">
        <v>0.06</v>
      </c>
      <c r="H7331" s="0" t="n">
        <v>0</v>
      </c>
      <c r="I7331" s="0" t="n">
        <v>0</v>
      </c>
      <c r="J7331" s="0" t="n">
        <v>0.21</v>
      </c>
      <c r="K7331" s="0" t="n">
        <v>61</v>
      </c>
      <c r="L7331" s="0" t="n">
        <v>6.5</v>
      </c>
      <c r="M7331" s="0" t="s">
        <v>36</v>
      </c>
      <c r="N7331" s="0" t="s">
        <v>35</v>
      </c>
      <c r="O7331" s="0" t="s">
        <v>67</v>
      </c>
      <c r="P7331" s="0" t="n">
        <f aca="false">IF(AND(OR(Dashboard!$B$5="All",D7331=Dashboard!$B$5),OR(Dashboard!$D$5="All",N7331=Dashboard!$D$5),OR(AND(C7331&lt;&gt;"",C7331&gt;=Dashboard!$F$5,C7331&lt;=Dashboard!$H$5),AND(C7331="",Dashboard!$F$5&lt;=1980,Dashboard!$H$5&gt;=2016))),1,0)</f>
        <v>1</v>
      </c>
      <c r="Q7331" s="0" t="n">
        <f aca="false">J7331*P7331+ROW()*0.00000001</f>
        <v>0.21007331</v>
      </c>
    </row>
    <row r="7332" customFormat="false" ht="15" hidden="false" customHeight="false" outlineLevel="0" collapsed="false">
      <c r="A7332" s="0" t="s">
        <v>5439</v>
      </c>
      <c r="B7332" s="0" t="s">
        <v>94</v>
      </c>
      <c r="C7332" s="0" t="n">
        <v>2014</v>
      </c>
      <c r="D7332" s="0" t="s">
        <v>71</v>
      </c>
      <c r="E7332" s="0" t="s">
        <v>91</v>
      </c>
      <c r="F7332" s="0" t="n">
        <v>0.07</v>
      </c>
      <c r="G7332" s="0" t="n">
        <v>0.1</v>
      </c>
      <c r="H7332" s="0" t="n">
        <v>0.01</v>
      </c>
      <c r="I7332" s="0" t="n">
        <v>0.03</v>
      </c>
      <c r="J7332" s="0" t="n">
        <v>0.21</v>
      </c>
      <c r="N7332" s="0" t="s">
        <v>74</v>
      </c>
      <c r="P7332" s="0" t="n">
        <f aca="false">IF(AND(OR(Dashboard!$B$5="All",D7332=Dashboard!$B$5),OR(Dashboard!$D$5="All",N7332=Dashboard!$D$5),OR(AND(C7332&lt;&gt;"",C7332&gt;=Dashboard!$F$5,C7332&lt;=Dashboard!$H$5),AND(C7332="",Dashboard!$F$5&lt;=1980,Dashboard!$H$5&gt;=2016))),1,0)</f>
        <v>1</v>
      </c>
      <c r="Q7332" s="0" t="n">
        <f aca="false">J7332*P7332+ROW()*0.00000001</f>
        <v>0.21007332</v>
      </c>
    </row>
    <row r="7333" customFormat="false" ht="15" hidden="false" customHeight="false" outlineLevel="0" collapsed="false">
      <c r="A7333" s="0" t="s">
        <v>5440</v>
      </c>
      <c r="B7333" s="0" t="s">
        <v>76</v>
      </c>
      <c r="D7333" s="0" t="s">
        <v>102</v>
      </c>
      <c r="E7333" s="0" t="s">
        <v>520</v>
      </c>
      <c r="F7333" s="0" t="n">
        <v>0.1</v>
      </c>
      <c r="G7333" s="0" t="n">
        <v>0.08</v>
      </c>
      <c r="H7333" s="0" t="n">
        <v>0</v>
      </c>
      <c r="I7333" s="0" t="n">
        <v>0.03</v>
      </c>
      <c r="J7333" s="0" t="n">
        <v>0.21</v>
      </c>
      <c r="K7333" s="0" t="n">
        <v>56</v>
      </c>
      <c r="L7333" s="0" t="n">
        <v>8.5</v>
      </c>
      <c r="M7333" s="0" t="s">
        <v>103</v>
      </c>
      <c r="N7333" s="0" t="s">
        <v>74</v>
      </c>
      <c r="O7333" s="0" t="s">
        <v>53</v>
      </c>
      <c r="P7333" s="0" t="n">
        <f aca="false">IF(AND(OR(Dashboard!$B$5="All",D7333=Dashboard!$B$5),OR(Dashboard!$D$5="All",N7333=Dashboard!$D$5),OR(AND(C7333&lt;&gt;"",C7333&gt;=Dashboard!$F$5,C7333&lt;=Dashboard!$H$5),AND(C7333="",Dashboard!$F$5&lt;=1980,Dashboard!$H$5&gt;=2016))),1,0)</f>
        <v>1</v>
      </c>
      <c r="Q7333" s="0" t="n">
        <f aca="false">J7333*P7333+ROW()*0.00000001</f>
        <v>0.21007333</v>
      </c>
    </row>
    <row r="7334" customFormat="false" ht="15" hidden="false" customHeight="false" outlineLevel="0" collapsed="false">
      <c r="A7334" s="0" t="s">
        <v>2229</v>
      </c>
      <c r="B7334" s="0" t="s">
        <v>144</v>
      </c>
      <c r="C7334" s="0" t="n">
        <v>2003</v>
      </c>
      <c r="D7334" s="0" t="s">
        <v>102</v>
      </c>
      <c r="E7334" s="0" t="s">
        <v>1105</v>
      </c>
      <c r="F7334" s="0" t="n">
        <v>0.16</v>
      </c>
      <c r="G7334" s="0" t="n">
        <v>0.05</v>
      </c>
      <c r="H7334" s="0" t="n">
        <v>0</v>
      </c>
      <c r="I7334" s="0" t="n">
        <v>0.01</v>
      </c>
      <c r="J7334" s="0" t="n">
        <v>0.21</v>
      </c>
      <c r="N7334" s="0" t="s">
        <v>66</v>
      </c>
      <c r="P7334" s="0" t="n">
        <f aca="false">IF(AND(OR(Dashboard!$B$5="All",D7334=Dashboard!$B$5),OR(Dashboard!$D$5="All",N7334=Dashboard!$D$5),OR(AND(C7334&lt;&gt;"",C7334&gt;=Dashboard!$F$5,C7334&lt;=Dashboard!$H$5),AND(C7334="",Dashboard!$F$5&lt;=1980,Dashboard!$H$5&gt;=2016))),1,0)</f>
        <v>1</v>
      </c>
      <c r="Q7334" s="0" t="n">
        <f aca="false">J7334*P7334+ROW()*0.00000001</f>
        <v>0.21007334</v>
      </c>
    </row>
    <row r="7335" customFormat="false" ht="15" hidden="false" customHeight="false" outlineLevel="0" collapsed="false">
      <c r="A7335" s="0" t="s">
        <v>5441</v>
      </c>
      <c r="B7335" s="0" t="s">
        <v>70</v>
      </c>
      <c r="C7335" s="0" t="n">
        <v>2010</v>
      </c>
      <c r="D7335" s="0" t="s">
        <v>71</v>
      </c>
      <c r="E7335" s="0" t="s">
        <v>328</v>
      </c>
      <c r="F7335" s="0" t="n">
        <v>0</v>
      </c>
      <c r="G7335" s="0" t="n">
        <v>0</v>
      </c>
      <c r="H7335" s="0" t="n">
        <v>0.21</v>
      </c>
      <c r="I7335" s="0" t="n">
        <v>0</v>
      </c>
      <c r="J7335" s="0" t="n">
        <v>0.21</v>
      </c>
      <c r="N7335" s="0" t="s">
        <v>74</v>
      </c>
      <c r="P7335" s="0" t="n">
        <f aca="false">IF(AND(OR(Dashboard!$B$5="All",D7335=Dashboard!$B$5),OR(Dashboard!$D$5="All",N7335=Dashboard!$D$5),OR(AND(C7335&lt;&gt;"",C7335&gt;=Dashboard!$F$5,C7335&lt;=Dashboard!$H$5),AND(C7335="",Dashboard!$F$5&lt;=1980,Dashboard!$H$5&gt;=2016))),1,0)</f>
        <v>1</v>
      </c>
      <c r="Q7335" s="0" t="n">
        <f aca="false">J7335*P7335+ROW()*0.00000001</f>
        <v>0.21007335</v>
      </c>
    </row>
    <row r="7336" customFormat="false" ht="15" hidden="false" customHeight="false" outlineLevel="0" collapsed="false">
      <c r="A7336" s="0" t="s">
        <v>5442</v>
      </c>
      <c r="B7336" s="0" t="s">
        <v>76</v>
      </c>
      <c r="C7336" s="0" t="n">
        <v>2002</v>
      </c>
      <c r="D7336" s="0" t="s">
        <v>246</v>
      </c>
      <c r="E7336" s="0" t="s">
        <v>124</v>
      </c>
      <c r="F7336" s="0" t="n">
        <v>0.1</v>
      </c>
      <c r="G7336" s="0" t="n">
        <v>0.08</v>
      </c>
      <c r="H7336" s="0" t="n">
        <v>0</v>
      </c>
      <c r="I7336" s="0" t="n">
        <v>0.03</v>
      </c>
      <c r="J7336" s="0" t="n">
        <v>0.21</v>
      </c>
      <c r="K7336" s="0" t="n">
        <v>47</v>
      </c>
      <c r="L7336" s="0" t="n">
        <v>7.4</v>
      </c>
      <c r="M7336" s="0" t="s">
        <v>103</v>
      </c>
      <c r="N7336" s="0" t="s">
        <v>74</v>
      </c>
      <c r="O7336" s="0" t="s">
        <v>177</v>
      </c>
      <c r="P7336" s="0" t="n">
        <f aca="false">IF(AND(OR(Dashboard!$B$5="All",D7336=Dashboard!$B$5),OR(Dashboard!$D$5="All",N7336=Dashboard!$D$5),OR(AND(C7336&lt;&gt;"",C7336&gt;=Dashboard!$F$5,C7336&lt;=Dashboard!$H$5),AND(C7336="",Dashboard!$F$5&lt;=1980,Dashboard!$H$5&gt;=2016))),1,0)</f>
        <v>1</v>
      </c>
      <c r="Q7336" s="0" t="n">
        <f aca="false">J7336*P7336+ROW()*0.00000001</f>
        <v>0.21007336</v>
      </c>
    </row>
    <row r="7337" customFormat="false" ht="15" hidden="false" customHeight="false" outlineLevel="0" collapsed="false">
      <c r="A7337" s="0" t="s">
        <v>5443</v>
      </c>
      <c r="B7337" s="0" t="s">
        <v>33</v>
      </c>
      <c r="C7337" s="0" t="n">
        <v>2008</v>
      </c>
      <c r="D7337" s="0" t="s">
        <v>52</v>
      </c>
      <c r="E7337" s="0" t="s">
        <v>124</v>
      </c>
      <c r="F7337" s="0" t="n">
        <v>0.2</v>
      </c>
      <c r="G7337" s="0" t="n">
        <v>0</v>
      </c>
      <c r="H7337" s="0" t="n">
        <v>0</v>
      </c>
      <c r="I7337" s="0" t="n">
        <v>0.02</v>
      </c>
      <c r="J7337" s="0" t="n">
        <v>0.21</v>
      </c>
      <c r="M7337" s="0" t="s">
        <v>36</v>
      </c>
      <c r="N7337" s="0" t="s">
        <v>35</v>
      </c>
      <c r="P7337" s="0" t="n">
        <f aca="false">IF(AND(OR(Dashboard!$B$5="All",D7337=Dashboard!$B$5),OR(Dashboard!$D$5="All",N7337=Dashboard!$D$5),OR(AND(C7337&lt;&gt;"",C7337&gt;=Dashboard!$F$5,C7337&lt;=Dashboard!$H$5),AND(C7337="",Dashboard!$F$5&lt;=1980,Dashboard!$H$5&gt;=2016))),1,0)</f>
        <v>1</v>
      </c>
      <c r="Q7337" s="0" t="n">
        <f aca="false">J7337*P7337+ROW()*0.00000001</f>
        <v>0.21007337</v>
      </c>
    </row>
    <row r="7338" customFormat="false" ht="15" hidden="false" customHeight="false" outlineLevel="0" collapsed="false">
      <c r="A7338" s="0" t="s">
        <v>5444</v>
      </c>
      <c r="B7338" s="0" t="s">
        <v>97</v>
      </c>
      <c r="C7338" s="0" t="n">
        <v>2015</v>
      </c>
      <c r="D7338" s="0" t="s">
        <v>246</v>
      </c>
      <c r="E7338" s="0" t="s">
        <v>35</v>
      </c>
      <c r="F7338" s="0" t="n">
        <v>0.14</v>
      </c>
      <c r="G7338" s="0" t="n">
        <v>0.05</v>
      </c>
      <c r="H7338" s="0" t="n">
        <v>0.01</v>
      </c>
      <c r="I7338" s="0" t="n">
        <v>0.02</v>
      </c>
      <c r="J7338" s="0" t="n">
        <v>0.21</v>
      </c>
      <c r="K7338" s="0" t="n">
        <v>69</v>
      </c>
      <c r="L7338" s="0" t="n">
        <v>7.7</v>
      </c>
      <c r="M7338" s="0" t="s">
        <v>103</v>
      </c>
      <c r="N7338" s="0" t="s">
        <v>35</v>
      </c>
      <c r="O7338" s="0" t="s">
        <v>67</v>
      </c>
      <c r="P7338" s="0" t="n">
        <f aca="false">IF(AND(OR(Dashboard!$B$5="All",D7338=Dashboard!$B$5),OR(Dashboard!$D$5="All",N7338=Dashboard!$D$5),OR(AND(C7338&lt;&gt;"",C7338&gt;=Dashboard!$F$5,C7338&lt;=Dashboard!$H$5),AND(C7338="",Dashboard!$F$5&lt;=1980,Dashboard!$H$5&gt;=2016))),1,0)</f>
        <v>1</v>
      </c>
      <c r="Q7338" s="0" t="n">
        <f aca="false">J7338*P7338+ROW()*0.00000001</f>
        <v>0.21007338</v>
      </c>
    </row>
    <row r="7339" customFormat="false" ht="15" hidden="false" customHeight="false" outlineLevel="0" collapsed="false">
      <c r="A7339" s="0" t="s">
        <v>5003</v>
      </c>
      <c r="B7339" s="0" t="s">
        <v>64</v>
      </c>
      <c r="C7339" s="0" t="n">
        <v>2013</v>
      </c>
      <c r="D7339" s="0" t="s">
        <v>56</v>
      </c>
      <c r="E7339" s="0" t="s">
        <v>72</v>
      </c>
      <c r="F7339" s="0" t="n">
        <v>0.1</v>
      </c>
      <c r="G7339" s="0" t="n">
        <v>0.1</v>
      </c>
      <c r="H7339" s="0" t="n">
        <v>0</v>
      </c>
      <c r="I7339" s="0" t="n">
        <v>0.02</v>
      </c>
      <c r="J7339" s="0" t="n">
        <v>0.21</v>
      </c>
      <c r="K7339" s="0" t="n">
        <v>68</v>
      </c>
      <c r="L7339" s="0" t="n">
        <v>6.7</v>
      </c>
      <c r="M7339" s="0" t="s">
        <v>73</v>
      </c>
      <c r="N7339" s="0" t="s">
        <v>66</v>
      </c>
      <c r="O7339" s="0" t="s">
        <v>67</v>
      </c>
      <c r="P7339" s="0" t="n">
        <f aca="false">IF(AND(OR(Dashboard!$B$5="All",D7339=Dashboard!$B$5),OR(Dashboard!$D$5="All",N7339=Dashboard!$D$5),OR(AND(C7339&lt;&gt;"",C7339&gt;=Dashboard!$F$5,C7339&lt;=Dashboard!$H$5),AND(C7339="",Dashboard!$F$5&lt;=1980,Dashboard!$H$5&gt;=2016))),1,0)</f>
        <v>1</v>
      </c>
      <c r="Q7339" s="0" t="n">
        <f aca="false">J7339*P7339+ROW()*0.00000001</f>
        <v>0.21007339</v>
      </c>
    </row>
    <row r="7340" customFormat="false" ht="15" hidden="false" customHeight="false" outlineLevel="0" collapsed="false">
      <c r="A7340" s="0" t="s">
        <v>409</v>
      </c>
      <c r="B7340" s="0" t="s">
        <v>152</v>
      </c>
      <c r="C7340" s="0" t="n">
        <v>2004</v>
      </c>
      <c r="D7340" s="0" t="s">
        <v>56</v>
      </c>
      <c r="E7340" s="0" t="s">
        <v>234</v>
      </c>
      <c r="F7340" s="0" t="n">
        <v>0.07</v>
      </c>
      <c r="G7340" s="0" t="n">
        <v>0.13</v>
      </c>
      <c r="H7340" s="0" t="n">
        <v>0</v>
      </c>
      <c r="I7340" s="0" t="n">
        <v>0.02</v>
      </c>
      <c r="J7340" s="0" t="n">
        <v>0.21</v>
      </c>
      <c r="K7340" s="0" t="n">
        <v>72</v>
      </c>
      <c r="L7340" s="0" t="n">
        <v>3.5</v>
      </c>
      <c r="M7340" s="0" t="s">
        <v>103</v>
      </c>
      <c r="N7340" s="0" t="s">
        <v>152</v>
      </c>
      <c r="O7340" s="0" t="s">
        <v>37</v>
      </c>
      <c r="P7340" s="0" t="n">
        <f aca="false">IF(AND(OR(Dashboard!$B$5="All",D7340=Dashboard!$B$5),OR(Dashboard!$D$5="All",N7340=Dashboard!$D$5),OR(AND(C7340&lt;&gt;"",C7340&gt;=Dashboard!$F$5,C7340&lt;=Dashboard!$H$5),AND(C7340="",Dashboard!$F$5&lt;=1980,Dashboard!$H$5&gt;=2016))),1,0)</f>
        <v>1</v>
      </c>
      <c r="Q7340" s="0" t="n">
        <f aca="false">J7340*P7340+ROW()*0.00000001</f>
        <v>0.2100734</v>
      </c>
    </row>
    <row r="7341" customFormat="false" ht="15" hidden="false" customHeight="false" outlineLevel="0" collapsed="false">
      <c r="A7341" s="0" t="s">
        <v>3561</v>
      </c>
      <c r="B7341" s="0" t="s">
        <v>144</v>
      </c>
      <c r="C7341" s="0" t="n">
        <v>2002</v>
      </c>
      <c r="D7341" s="0" t="s">
        <v>56</v>
      </c>
      <c r="E7341" s="0" t="s">
        <v>248</v>
      </c>
      <c r="F7341" s="0" t="n">
        <v>0.16</v>
      </c>
      <c r="G7341" s="0" t="n">
        <v>0.05</v>
      </c>
      <c r="H7341" s="0" t="n">
        <v>0</v>
      </c>
      <c r="I7341" s="0" t="n">
        <v>0.01</v>
      </c>
      <c r="J7341" s="0" t="n">
        <v>0.21</v>
      </c>
      <c r="K7341" s="0" t="n">
        <v>76</v>
      </c>
      <c r="L7341" s="0" t="n">
        <v>7.5</v>
      </c>
      <c r="M7341" s="0" t="s">
        <v>73</v>
      </c>
      <c r="N7341" s="0" t="s">
        <v>66</v>
      </c>
      <c r="O7341" s="0" t="s">
        <v>37</v>
      </c>
      <c r="P7341" s="0" t="n">
        <f aca="false">IF(AND(OR(Dashboard!$B$5="All",D7341=Dashboard!$B$5),OR(Dashboard!$D$5="All",N7341=Dashboard!$D$5),OR(AND(C7341&lt;&gt;"",C7341&gt;=Dashboard!$F$5,C7341&lt;=Dashboard!$H$5),AND(C7341="",Dashboard!$F$5&lt;=1980,Dashboard!$H$5&gt;=2016))),1,0)</f>
        <v>1</v>
      </c>
      <c r="Q7341" s="0" t="n">
        <f aca="false">J7341*P7341+ROW()*0.00000001</f>
        <v>0.21007341</v>
      </c>
    </row>
    <row r="7342" customFormat="false" ht="15" hidden="false" customHeight="false" outlineLevel="0" collapsed="false">
      <c r="A7342" s="0" t="s">
        <v>4121</v>
      </c>
      <c r="B7342" s="0" t="s">
        <v>50</v>
      </c>
      <c r="C7342" s="0" t="n">
        <v>2011</v>
      </c>
      <c r="D7342" s="0" t="s">
        <v>71</v>
      </c>
      <c r="E7342" s="0" t="s">
        <v>142</v>
      </c>
      <c r="F7342" s="0" t="n">
        <v>0.1</v>
      </c>
      <c r="G7342" s="0" t="n">
        <v>0.09</v>
      </c>
      <c r="H7342" s="0" t="n">
        <v>0</v>
      </c>
      <c r="I7342" s="0" t="n">
        <v>0.02</v>
      </c>
      <c r="J7342" s="0" t="n">
        <v>0.21</v>
      </c>
      <c r="K7342" s="0" t="n">
        <v>55</v>
      </c>
      <c r="M7342" s="0" t="s">
        <v>125</v>
      </c>
      <c r="N7342" s="0" t="s">
        <v>35</v>
      </c>
      <c r="O7342" s="0" t="s">
        <v>53</v>
      </c>
      <c r="P7342" s="0" t="n">
        <f aca="false">IF(AND(OR(Dashboard!$B$5="All",D7342=Dashboard!$B$5),OR(Dashboard!$D$5="All",N7342=Dashboard!$D$5),OR(AND(C7342&lt;&gt;"",C7342&gt;=Dashboard!$F$5,C7342&lt;=Dashboard!$H$5),AND(C7342="",Dashboard!$F$5&lt;=1980,Dashboard!$H$5&gt;=2016))),1,0)</f>
        <v>1</v>
      </c>
      <c r="Q7342" s="0" t="n">
        <f aca="false">J7342*P7342+ROW()*0.00000001</f>
        <v>0.21007342</v>
      </c>
    </row>
    <row r="7343" customFormat="false" ht="15" hidden="false" customHeight="false" outlineLevel="0" collapsed="false">
      <c r="A7343" s="0" t="s">
        <v>5213</v>
      </c>
      <c r="B7343" s="0" t="s">
        <v>33</v>
      </c>
      <c r="C7343" s="0" t="n">
        <v>2011</v>
      </c>
      <c r="D7343" s="0" t="s">
        <v>71</v>
      </c>
      <c r="E7343" s="0" t="s">
        <v>418</v>
      </c>
      <c r="F7343" s="0" t="n">
        <v>0.19</v>
      </c>
      <c r="G7343" s="0" t="n">
        <v>0.01</v>
      </c>
      <c r="H7343" s="0" t="n">
        <v>0</v>
      </c>
      <c r="I7343" s="0" t="n">
        <v>0.01</v>
      </c>
      <c r="J7343" s="0" t="n">
        <v>0.21</v>
      </c>
      <c r="M7343" s="0" t="s">
        <v>125</v>
      </c>
      <c r="N7343" s="0" t="s">
        <v>35</v>
      </c>
      <c r="P7343" s="0" t="n">
        <f aca="false">IF(AND(OR(Dashboard!$B$5="All",D7343=Dashboard!$B$5),OR(Dashboard!$D$5="All",N7343=Dashboard!$D$5),OR(AND(C7343&lt;&gt;"",C7343&gt;=Dashboard!$F$5,C7343&lt;=Dashboard!$H$5),AND(C7343="",Dashboard!$F$5&lt;=1980,Dashboard!$H$5&gt;=2016))),1,0)</f>
        <v>1</v>
      </c>
      <c r="Q7343" s="0" t="n">
        <f aca="false">J7343*P7343+ROW()*0.00000001</f>
        <v>0.21007343</v>
      </c>
    </row>
    <row r="7344" customFormat="false" ht="15" hidden="false" customHeight="false" outlineLevel="0" collapsed="false">
      <c r="A7344" s="0" t="s">
        <v>5445</v>
      </c>
      <c r="B7344" s="0" t="s">
        <v>33</v>
      </c>
      <c r="C7344" s="0" t="n">
        <v>2010</v>
      </c>
      <c r="D7344" s="0" t="s">
        <v>41</v>
      </c>
      <c r="E7344" s="0" t="s">
        <v>487</v>
      </c>
      <c r="F7344" s="0" t="n">
        <v>0.17</v>
      </c>
      <c r="G7344" s="0" t="n">
        <v>0.02</v>
      </c>
      <c r="H7344" s="0" t="n">
        <v>0</v>
      </c>
      <c r="I7344" s="0" t="n">
        <v>0.01</v>
      </c>
      <c r="J7344" s="0" t="n">
        <v>0.21</v>
      </c>
      <c r="N7344" s="0" t="s">
        <v>35</v>
      </c>
      <c r="P7344" s="0" t="n">
        <f aca="false">IF(AND(OR(Dashboard!$B$5="All",D7344=Dashboard!$B$5),OR(Dashboard!$D$5="All",N7344=Dashboard!$D$5),OR(AND(C7344&lt;&gt;"",C7344&gt;=Dashboard!$F$5,C7344&lt;=Dashboard!$H$5),AND(C7344="",Dashboard!$F$5&lt;=1980,Dashboard!$H$5&gt;=2016))),1,0)</f>
        <v>1</v>
      </c>
      <c r="Q7344" s="0" t="n">
        <f aca="false">J7344*P7344+ROW()*0.00000001</f>
        <v>0.21007344</v>
      </c>
    </row>
    <row r="7345" customFormat="false" ht="15" hidden="false" customHeight="false" outlineLevel="0" collapsed="false">
      <c r="A7345" s="0" t="s">
        <v>3516</v>
      </c>
      <c r="B7345" s="0" t="s">
        <v>144</v>
      </c>
      <c r="C7345" s="0" t="n">
        <v>2005</v>
      </c>
      <c r="D7345" s="0" t="s">
        <v>34</v>
      </c>
      <c r="E7345" s="0" t="s">
        <v>72</v>
      </c>
      <c r="F7345" s="0" t="n">
        <v>0.16</v>
      </c>
      <c r="G7345" s="0" t="n">
        <v>0.05</v>
      </c>
      <c r="H7345" s="0" t="n">
        <v>0</v>
      </c>
      <c r="I7345" s="0" t="n">
        <v>0.01</v>
      </c>
      <c r="J7345" s="0" t="n">
        <v>0.21</v>
      </c>
      <c r="K7345" s="0" t="n">
        <v>83</v>
      </c>
      <c r="L7345" s="0" t="n">
        <v>7.5</v>
      </c>
      <c r="M7345" s="0" t="s">
        <v>125</v>
      </c>
      <c r="N7345" s="0" t="s">
        <v>66</v>
      </c>
      <c r="O7345" s="0" t="s">
        <v>42</v>
      </c>
      <c r="P7345" s="0" t="n">
        <f aca="false">IF(AND(OR(Dashboard!$B$5="All",D7345=Dashboard!$B$5),OR(Dashboard!$D$5="All",N7345=Dashboard!$D$5),OR(AND(C7345&lt;&gt;"",C7345&gt;=Dashboard!$F$5,C7345&lt;=Dashboard!$H$5),AND(C7345="",Dashboard!$F$5&lt;=1980,Dashboard!$H$5&gt;=2016))),1,0)</f>
        <v>1</v>
      </c>
      <c r="Q7345" s="0" t="n">
        <f aca="false">J7345*P7345+ROW()*0.00000001</f>
        <v>0.21007345</v>
      </c>
    </row>
    <row r="7346" customFormat="false" ht="15" hidden="false" customHeight="false" outlineLevel="0" collapsed="false">
      <c r="A7346" s="0" t="s">
        <v>2396</v>
      </c>
      <c r="B7346" s="0" t="s">
        <v>64</v>
      </c>
      <c r="C7346" s="0" t="n">
        <v>2009</v>
      </c>
      <c r="D7346" s="0" t="s">
        <v>114</v>
      </c>
      <c r="E7346" s="0" t="s">
        <v>487</v>
      </c>
      <c r="F7346" s="0" t="n">
        <v>0.14</v>
      </c>
      <c r="G7346" s="0" t="n">
        <v>0.05</v>
      </c>
      <c r="H7346" s="0" t="n">
        <v>0</v>
      </c>
      <c r="I7346" s="0" t="n">
        <v>0.02</v>
      </c>
      <c r="J7346" s="0" t="n">
        <v>0.21</v>
      </c>
      <c r="K7346" s="0" t="n">
        <v>25</v>
      </c>
      <c r="L7346" s="0" t="n">
        <v>3.8</v>
      </c>
      <c r="M7346" s="0" t="s">
        <v>36</v>
      </c>
      <c r="N7346" s="0" t="s">
        <v>66</v>
      </c>
      <c r="O7346" s="0" t="s">
        <v>177</v>
      </c>
      <c r="P7346" s="0" t="n">
        <f aca="false">IF(AND(OR(Dashboard!$B$5="All",D7346=Dashboard!$B$5),OR(Dashboard!$D$5="All",N7346=Dashboard!$D$5),OR(AND(C7346&lt;&gt;"",C7346&gt;=Dashboard!$F$5,C7346&lt;=Dashboard!$H$5),AND(C7346="",Dashboard!$F$5&lt;=1980,Dashboard!$H$5&gt;=2016))),1,0)</f>
        <v>1</v>
      </c>
      <c r="Q7346" s="0" t="n">
        <f aca="false">J7346*P7346+ROW()*0.00000001</f>
        <v>0.21007346</v>
      </c>
    </row>
    <row r="7347" customFormat="false" ht="15" hidden="false" customHeight="false" outlineLevel="0" collapsed="false">
      <c r="A7347" s="0" t="s">
        <v>5446</v>
      </c>
      <c r="B7347" s="0" t="s">
        <v>144</v>
      </c>
      <c r="C7347" s="0" t="n">
        <v>2004</v>
      </c>
      <c r="D7347" s="0" t="s">
        <v>71</v>
      </c>
      <c r="E7347" s="0" t="s">
        <v>91</v>
      </c>
      <c r="F7347" s="0" t="n">
        <v>0.16</v>
      </c>
      <c r="G7347" s="0" t="n">
        <v>0.05</v>
      </c>
      <c r="H7347" s="0" t="n">
        <v>0</v>
      </c>
      <c r="I7347" s="0" t="n">
        <v>0.01</v>
      </c>
      <c r="J7347" s="0" t="n">
        <v>0.21</v>
      </c>
      <c r="K7347" s="0" t="n">
        <v>70</v>
      </c>
      <c r="L7347" s="0" t="n">
        <v>7</v>
      </c>
      <c r="M7347" s="0" t="s">
        <v>73</v>
      </c>
      <c r="N7347" s="0" t="s">
        <v>66</v>
      </c>
      <c r="O7347" s="0" t="s">
        <v>67</v>
      </c>
      <c r="P7347" s="0" t="n">
        <f aca="false">IF(AND(OR(Dashboard!$B$5="All",D7347=Dashboard!$B$5),OR(Dashboard!$D$5="All",N7347=Dashboard!$D$5),OR(AND(C7347&lt;&gt;"",C7347&gt;=Dashboard!$F$5,C7347&lt;=Dashboard!$H$5),AND(C7347="",Dashboard!$F$5&lt;=1980,Dashboard!$H$5&gt;=2016))),1,0)</f>
        <v>1</v>
      </c>
      <c r="Q7347" s="0" t="n">
        <f aca="false">J7347*P7347+ROW()*0.00000001</f>
        <v>0.21007347</v>
      </c>
    </row>
    <row r="7348" customFormat="false" ht="15" hidden="false" customHeight="false" outlineLevel="0" collapsed="false">
      <c r="A7348" s="0" t="s">
        <v>5447</v>
      </c>
      <c r="B7348" s="0" t="s">
        <v>76</v>
      </c>
      <c r="C7348" s="0" t="n">
        <v>2005</v>
      </c>
      <c r="D7348" s="0" t="s">
        <v>52</v>
      </c>
      <c r="E7348" s="0" t="s">
        <v>72</v>
      </c>
      <c r="F7348" s="0" t="n">
        <v>0.1</v>
      </c>
      <c r="G7348" s="0" t="n">
        <v>0.08</v>
      </c>
      <c r="H7348" s="0" t="n">
        <v>0</v>
      </c>
      <c r="I7348" s="0" t="n">
        <v>0.03</v>
      </c>
      <c r="J7348" s="0" t="n">
        <v>0.21</v>
      </c>
      <c r="K7348" s="0" t="n">
        <v>60</v>
      </c>
      <c r="L7348" s="0" t="n">
        <v>8.6</v>
      </c>
      <c r="M7348" s="0" t="s">
        <v>103</v>
      </c>
      <c r="N7348" s="0" t="s">
        <v>74</v>
      </c>
      <c r="O7348" s="0" t="s">
        <v>53</v>
      </c>
      <c r="P7348" s="0" t="n">
        <f aca="false">IF(AND(OR(Dashboard!$B$5="All",D7348=Dashboard!$B$5),OR(Dashboard!$D$5="All",N7348=Dashboard!$D$5),OR(AND(C7348&lt;&gt;"",C7348&gt;=Dashboard!$F$5,C7348&lt;=Dashboard!$H$5),AND(C7348="",Dashboard!$F$5&lt;=1980,Dashboard!$H$5&gt;=2016))),1,0)</f>
        <v>1</v>
      </c>
      <c r="Q7348" s="0" t="n">
        <f aca="false">J7348*P7348+ROW()*0.00000001</f>
        <v>0.21007348</v>
      </c>
    </row>
    <row r="7349" customFormat="false" ht="15" hidden="false" customHeight="false" outlineLevel="0" collapsed="false">
      <c r="A7349" s="0" t="s">
        <v>5448</v>
      </c>
      <c r="B7349" s="0" t="s">
        <v>76</v>
      </c>
      <c r="C7349" s="0" t="n">
        <v>2004</v>
      </c>
      <c r="D7349" s="0" t="s">
        <v>56</v>
      </c>
      <c r="E7349" s="0" t="s">
        <v>220</v>
      </c>
      <c r="F7349" s="0" t="n">
        <v>0.1</v>
      </c>
      <c r="G7349" s="0" t="n">
        <v>0.08</v>
      </c>
      <c r="H7349" s="0" t="n">
        <v>0</v>
      </c>
      <c r="I7349" s="0" t="n">
        <v>0.03</v>
      </c>
      <c r="J7349" s="0" t="n">
        <v>0.21</v>
      </c>
      <c r="K7349" s="0" t="n">
        <v>65</v>
      </c>
      <c r="L7349" s="0" t="n">
        <v>7.1</v>
      </c>
      <c r="M7349" s="0" t="s">
        <v>73</v>
      </c>
      <c r="N7349" s="0" t="s">
        <v>74</v>
      </c>
      <c r="O7349" s="0" t="s">
        <v>67</v>
      </c>
      <c r="P7349" s="0" t="n">
        <f aca="false">IF(AND(OR(Dashboard!$B$5="All",D7349=Dashboard!$B$5),OR(Dashboard!$D$5="All",N7349=Dashboard!$D$5),OR(AND(C7349&lt;&gt;"",C7349&gt;=Dashboard!$F$5,C7349&lt;=Dashboard!$H$5),AND(C7349="",Dashboard!$F$5&lt;=1980,Dashboard!$H$5&gt;=2016))),1,0)</f>
        <v>1</v>
      </c>
      <c r="Q7349" s="0" t="n">
        <f aca="false">J7349*P7349+ROW()*0.00000001</f>
        <v>0.21007349</v>
      </c>
    </row>
    <row r="7350" customFormat="false" ht="15" hidden="false" customHeight="false" outlineLevel="0" collapsed="false">
      <c r="A7350" s="0" t="s">
        <v>5449</v>
      </c>
      <c r="B7350" s="0" t="s">
        <v>164</v>
      </c>
      <c r="C7350" s="0" t="n">
        <v>2005</v>
      </c>
      <c r="D7350" s="0" t="s">
        <v>34</v>
      </c>
      <c r="E7350" s="0" t="s">
        <v>142</v>
      </c>
      <c r="F7350" s="0" t="n">
        <v>0.2</v>
      </c>
      <c r="G7350" s="0" t="n">
        <v>0</v>
      </c>
      <c r="H7350" s="0" t="n">
        <v>0</v>
      </c>
      <c r="I7350" s="0" t="n">
        <v>0.02</v>
      </c>
      <c r="J7350" s="0" t="n">
        <v>0.21</v>
      </c>
      <c r="K7350" s="0" t="n">
        <v>67</v>
      </c>
      <c r="L7350" s="0" t="n">
        <v>7.7</v>
      </c>
      <c r="M7350" s="0" t="s">
        <v>36</v>
      </c>
      <c r="N7350" s="0" t="s">
        <v>74</v>
      </c>
      <c r="O7350" s="0" t="s">
        <v>67</v>
      </c>
      <c r="P7350" s="0" t="n">
        <f aca="false">IF(AND(OR(Dashboard!$B$5="All",D7350=Dashboard!$B$5),OR(Dashboard!$D$5="All",N7350=Dashboard!$D$5),OR(AND(C7350&lt;&gt;"",C7350&gt;=Dashboard!$F$5,C7350&lt;=Dashboard!$H$5),AND(C7350="",Dashboard!$F$5&lt;=1980,Dashboard!$H$5&gt;=2016))),1,0)</f>
        <v>1</v>
      </c>
      <c r="Q7350" s="0" t="n">
        <f aca="false">J7350*P7350+ROW()*0.00000001</f>
        <v>0.2100735</v>
      </c>
    </row>
    <row r="7351" customFormat="false" ht="15" hidden="false" customHeight="false" outlineLevel="0" collapsed="false">
      <c r="A7351" s="0" t="s">
        <v>5450</v>
      </c>
      <c r="B7351" s="0" t="s">
        <v>50</v>
      </c>
      <c r="C7351" s="0" t="n">
        <v>2009</v>
      </c>
      <c r="D7351" s="0" t="s">
        <v>114</v>
      </c>
      <c r="E7351" s="0" t="s">
        <v>124</v>
      </c>
      <c r="F7351" s="0" t="n">
        <v>0.2</v>
      </c>
      <c r="G7351" s="0" t="n">
        <v>0</v>
      </c>
      <c r="H7351" s="0" t="n">
        <v>0</v>
      </c>
      <c r="I7351" s="0" t="n">
        <v>0.02</v>
      </c>
      <c r="J7351" s="0" t="n">
        <v>0.21</v>
      </c>
      <c r="L7351" s="0" t="n">
        <v>8.9</v>
      </c>
      <c r="M7351" s="0" t="s">
        <v>36</v>
      </c>
      <c r="N7351" s="0" t="s">
        <v>35</v>
      </c>
      <c r="P7351" s="0" t="n">
        <f aca="false">IF(AND(OR(Dashboard!$B$5="All",D7351=Dashboard!$B$5),OR(Dashboard!$D$5="All",N7351=Dashboard!$D$5),OR(AND(C7351&lt;&gt;"",C7351&gt;=Dashboard!$F$5,C7351&lt;=Dashboard!$H$5),AND(C7351="",Dashboard!$F$5&lt;=1980,Dashboard!$H$5&gt;=2016))),1,0)</f>
        <v>1</v>
      </c>
      <c r="Q7351" s="0" t="n">
        <f aca="false">J7351*P7351+ROW()*0.00000001</f>
        <v>0.21007351</v>
      </c>
    </row>
    <row r="7352" customFormat="false" ht="15" hidden="false" customHeight="false" outlineLevel="0" collapsed="false">
      <c r="A7352" s="0" t="s">
        <v>3768</v>
      </c>
      <c r="B7352" s="0" t="s">
        <v>64</v>
      </c>
      <c r="C7352" s="0" t="n">
        <v>2012</v>
      </c>
      <c r="D7352" s="0" t="s">
        <v>71</v>
      </c>
      <c r="E7352" s="0" t="s">
        <v>91</v>
      </c>
      <c r="F7352" s="0" t="n">
        <v>0.2</v>
      </c>
      <c r="G7352" s="0" t="n">
        <v>0</v>
      </c>
      <c r="H7352" s="0" t="n">
        <v>0</v>
      </c>
      <c r="I7352" s="0" t="n">
        <v>0.02</v>
      </c>
      <c r="J7352" s="0" t="n">
        <v>0.21</v>
      </c>
      <c r="N7352" s="0" t="s">
        <v>66</v>
      </c>
      <c r="P7352" s="0" t="n">
        <f aca="false">IF(AND(OR(Dashboard!$B$5="All",D7352=Dashboard!$B$5),OR(Dashboard!$D$5="All",N7352=Dashboard!$D$5),OR(AND(C7352&lt;&gt;"",C7352&gt;=Dashboard!$F$5,C7352&lt;=Dashboard!$H$5),AND(C7352="",Dashboard!$F$5&lt;=1980,Dashboard!$H$5&gt;=2016))),1,0)</f>
        <v>1</v>
      </c>
      <c r="Q7352" s="0" t="n">
        <f aca="false">J7352*P7352+ROW()*0.00000001</f>
        <v>0.21007352</v>
      </c>
    </row>
    <row r="7353" customFormat="false" ht="15" hidden="false" customHeight="false" outlineLevel="0" collapsed="false">
      <c r="A7353" s="0" t="s">
        <v>5115</v>
      </c>
      <c r="B7353" s="0" t="s">
        <v>50</v>
      </c>
      <c r="C7353" s="0" t="n">
        <v>2005</v>
      </c>
      <c r="D7353" s="0" t="s">
        <v>34</v>
      </c>
      <c r="E7353" s="0" t="s">
        <v>91</v>
      </c>
      <c r="F7353" s="0" t="n">
        <v>0.19</v>
      </c>
      <c r="G7353" s="0" t="n">
        <v>0</v>
      </c>
      <c r="H7353" s="0" t="n">
        <v>0</v>
      </c>
      <c r="I7353" s="0" t="n">
        <v>0.02</v>
      </c>
      <c r="J7353" s="0" t="n">
        <v>0.21</v>
      </c>
      <c r="K7353" s="0" t="n">
        <v>84</v>
      </c>
      <c r="L7353" s="0" t="n">
        <v>8.7</v>
      </c>
      <c r="M7353" s="0" t="s">
        <v>36</v>
      </c>
      <c r="N7353" s="0" t="s">
        <v>35</v>
      </c>
      <c r="O7353" s="0" t="s">
        <v>42</v>
      </c>
      <c r="P7353" s="0" t="n">
        <f aca="false">IF(AND(OR(Dashboard!$B$5="All",D7353=Dashboard!$B$5),OR(Dashboard!$D$5="All",N7353=Dashboard!$D$5),OR(AND(C7353&lt;&gt;"",C7353&gt;=Dashboard!$F$5,C7353&lt;=Dashboard!$H$5),AND(C7353="",Dashboard!$F$5&lt;=1980,Dashboard!$H$5&gt;=2016))),1,0)</f>
        <v>1</v>
      </c>
      <c r="Q7353" s="0" t="n">
        <f aca="false">J7353*P7353+ROW()*0.00000001</f>
        <v>0.21007353</v>
      </c>
    </row>
    <row r="7354" customFormat="false" ht="15" hidden="false" customHeight="false" outlineLevel="0" collapsed="false">
      <c r="A7354" s="0" t="s">
        <v>5451</v>
      </c>
      <c r="B7354" s="0" t="s">
        <v>159</v>
      </c>
      <c r="D7354" s="0" t="s">
        <v>71</v>
      </c>
      <c r="E7354" s="0" t="s">
        <v>91</v>
      </c>
      <c r="F7354" s="0" t="n">
        <v>0.2</v>
      </c>
      <c r="G7354" s="0" t="n">
        <v>0.01</v>
      </c>
      <c r="H7354" s="0" t="n">
        <v>0</v>
      </c>
      <c r="I7354" s="0" t="n">
        <v>0</v>
      </c>
      <c r="J7354" s="0" t="n">
        <v>0.21</v>
      </c>
      <c r="N7354" s="0" t="s">
        <v>161</v>
      </c>
      <c r="P7354" s="0" t="n">
        <f aca="false">IF(AND(OR(Dashboard!$B$5="All",D7354=Dashboard!$B$5),OR(Dashboard!$D$5="All",N7354=Dashboard!$D$5),OR(AND(C7354&lt;&gt;"",C7354&gt;=Dashboard!$F$5,C7354&lt;=Dashboard!$H$5),AND(C7354="",Dashboard!$F$5&lt;=1980,Dashboard!$H$5&gt;=2016))),1,0)</f>
        <v>1</v>
      </c>
      <c r="Q7354" s="0" t="n">
        <f aca="false">J7354*P7354+ROW()*0.00000001</f>
        <v>0.21007354</v>
      </c>
    </row>
    <row r="7355" customFormat="false" ht="15" hidden="false" customHeight="false" outlineLevel="0" collapsed="false">
      <c r="A7355" s="0" t="s">
        <v>5452</v>
      </c>
      <c r="B7355" s="0" t="s">
        <v>159</v>
      </c>
      <c r="D7355" s="0" t="s">
        <v>48</v>
      </c>
      <c r="E7355" s="0" t="s">
        <v>5453</v>
      </c>
      <c r="F7355" s="0" t="n">
        <v>0.2</v>
      </c>
      <c r="G7355" s="0" t="n">
        <v>0.01</v>
      </c>
      <c r="H7355" s="0" t="n">
        <v>0</v>
      </c>
      <c r="I7355" s="0" t="n">
        <v>0</v>
      </c>
      <c r="J7355" s="0" t="n">
        <v>0.21</v>
      </c>
      <c r="N7355" s="0" t="s">
        <v>161</v>
      </c>
      <c r="P7355" s="0" t="n">
        <f aca="false">IF(AND(OR(Dashboard!$B$5="All",D7355=Dashboard!$B$5),OR(Dashboard!$D$5="All",N7355=Dashboard!$D$5),OR(AND(C7355&lt;&gt;"",C7355&gt;=Dashboard!$F$5,C7355&lt;=Dashboard!$H$5),AND(C7355="",Dashboard!$F$5&lt;=1980,Dashboard!$H$5&gt;=2016))),1,0)</f>
        <v>1</v>
      </c>
      <c r="Q7355" s="0" t="n">
        <f aca="false">J7355*P7355+ROW()*0.00000001</f>
        <v>0.21007355</v>
      </c>
    </row>
    <row r="7356" customFormat="false" ht="15" hidden="false" customHeight="false" outlineLevel="0" collapsed="false">
      <c r="A7356" s="0" t="s">
        <v>5454</v>
      </c>
      <c r="B7356" s="0" t="s">
        <v>159</v>
      </c>
      <c r="C7356" s="0" t="n">
        <v>1981</v>
      </c>
      <c r="D7356" s="0" t="s">
        <v>34</v>
      </c>
      <c r="E7356" s="0" t="s">
        <v>160</v>
      </c>
      <c r="F7356" s="0" t="n">
        <v>0.2</v>
      </c>
      <c r="G7356" s="0" t="n">
        <v>0.01</v>
      </c>
      <c r="H7356" s="0" t="n">
        <v>0</v>
      </c>
      <c r="I7356" s="0" t="n">
        <v>0</v>
      </c>
      <c r="J7356" s="0" t="n">
        <v>0.21</v>
      </c>
      <c r="N7356" s="0" t="s">
        <v>161</v>
      </c>
      <c r="P7356" s="0" t="n">
        <f aca="false">IF(AND(OR(Dashboard!$B$5="All",D7356=Dashboard!$B$5),OR(Dashboard!$D$5="All",N7356=Dashboard!$D$5),OR(AND(C7356&lt;&gt;"",C7356&gt;=Dashboard!$F$5,C7356&lt;=Dashboard!$H$5),AND(C7356="",Dashboard!$F$5&lt;=1980,Dashboard!$H$5&gt;=2016))),1,0)</f>
        <v>1</v>
      </c>
      <c r="Q7356" s="0" t="n">
        <f aca="false">J7356*P7356+ROW()*0.00000001</f>
        <v>0.21007356</v>
      </c>
    </row>
    <row r="7357" customFormat="false" ht="15" hidden="false" customHeight="false" outlineLevel="0" collapsed="false">
      <c r="A7357" s="0" t="s">
        <v>5455</v>
      </c>
      <c r="B7357" s="0" t="s">
        <v>70</v>
      </c>
      <c r="C7357" s="0" t="n">
        <v>2013</v>
      </c>
      <c r="D7357" s="0" t="s">
        <v>46</v>
      </c>
      <c r="E7357" s="0" t="s">
        <v>782</v>
      </c>
      <c r="F7357" s="0" t="n">
        <v>0.06</v>
      </c>
      <c r="G7357" s="0" t="n">
        <v>0.03</v>
      </c>
      <c r="H7357" s="0" t="n">
        <v>0.1</v>
      </c>
      <c r="I7357" s="0" t="n">
        <v>0.02</v>
      </c>
      <c r="J7357" s="0" t="n">
        <v>0.21</v>
      </c>
      <c r="N7357" s="0" t="s">
        <v>74</v>
      </c>
      <c r="P7357" s="0" t="n">
        <f aca="false">IF(AND(OR(Dashboard!$B$5="All",D7357=Dashboard!$B$5),OR(Dashboard!$D$5="All",N7357=Dashboard!$D$5),OR(AND(C7357&lt;&gt;"",C7357&gt;=Dashboard!$F$5,C7357&lt;=Dashboard!$H$5),AND(C7357="",Dashboard!$F$5&lt;=1980,Dashboard!$H$5&gt;=2016))),1,0)</f>
        <v>1</v>
      </c>
      <c r="Q7357" s="0" t="n">
        <f aca="false">J7357*P7357+ROW()*0.00000001</f>
        <v>0.21007357</v>
      </c>
    </row>
    <row r="7358" customFormat="false" ht="15" hidden="false" customHeight="false" outlineLevel="0" collapsed="false">
      <c r="A7358" s="0" t="s">
        <v>5456</v>
      </c>
      <c r="B7358" s="0" t="s">
        <v>97</v>
      </c>
      <c r="C7358" s="0" t="n">
        <v>2015</v>
      </c>
      <c r="D7358" s="0" t="s">
        <v>71</v>
      </c>
      <c r="E7358" s="0" t="s">
        <v>243</v>
      </c>
      <c r="F7358" s="0" t="n">
        <v>0.05</v>
      </c>
      <c r="G7358" s="0" t="n">
        <v>0.11</v>
      </c>
      <c r="H7358" s="0" t="n">
        <v>0.04</v>
      </c>
      <c r="I7358" s="0" t="n">
        <v>0.01</v>
      </c>
      <c r="J7358" s="0" t="n">
        <v>0.21</v>
      </c>
      <c r="M7358" s="0" t="s">
        <v>125</v>
      </c>
      <c r="N7358" s="0" t="s">
        <v>35</v>
      </c>
      <c r="P7358" s="0" t="n">
        <f aca="false">IF(AND(OR(Dashboard!$B$5="All",D7358=Dashboard!$B$5),OR(Dashboard!$D$5="All",N7358=Dashboard!$D$5),OR(AND(C7358&lt;&gt;"",C7358&gt;=Dashboard!$F$5,C7358&lt;=Dashboard!$H$5),AND(C7358="",Dashboard!$F$5&lt;=1980,Dashboard!$H$5&gt;=2016))),1,0)</f>
        <v>1</v>
      </c>
      <c r="Q7358" s="0" t="n">
        <f aca="false">J7358*P7358+ROW()*0.00000001</f>
        <v>0.21007358</v>
      </c>
    </row>
    <row r="7359" customFormat="false" ht="15" hidden="false" customHeight="false" outlineLevel="0" collapsed="false">
      <c r="A7359" s="0" t="s">
        <v>5360</v>
      </c>
      <c r="B7359" s="0" t="s">
        <v>76</v>
      </c>
      <c r="C7359" s="0" t="n">
        <v>2004</v>
      </c>
      <c r="D7359" s="0" t="s">
        <v>71</v>
      </c>
      <c r="E7359" s="0" t="s">
        <v>211</v>
      </c>
      <c r="F7359" s="0" t="n">
        <v>0.1</v>
      </c>
      <c r="G7359" s="0" t="n">
        <v>0.08</v>
      </c>
      <c r="H7359" s="0" t="n">
        <v>0</v>
      </c>
      <c r="I7359" s="0" t="n">
        <v>0.03</v>
      </c>
      <c r="J7359" s="0" t="n">
        <v>0.21</v>
      </c>
      <c r="K7359" s="0" t="n">
        <v>85</v>
      </c>
      <c r="L7359" s="0" t="n">
        <v>7.7</v>
      </c>
      <c r="M7359" s="0" t="s">
        <v>103</v>
      </c>
      <c r="N7359" s="0" t="s">
        <v>74</v>
      </c>
      <c r="O7359" s="0" t="s">
        <v>42</v>
      </c>
      <c r="P7359" s="0" t="n">
        <f aca="false">IF(AND(OR(Dashboard!$B$5="All",D7359=Dashboard!$B$5),OR(Dashboard!$D$5="All",N7359=Dashboard!$D$5),OR(AND(C7359&lt;&gt;"",C7359&gt;=Dashboard!$F$5,C7359&lt;=Dashboard!$H$5),AND(C7359="",Dashboard!$F$5&lt;=1980,Dashboard!$H$5&gt;=2016))),1,0)</f>
        <v>1</v>
      </c>
      <c r="Q7359" s="0" t="n">
        <f aca="false">J7359*P7359+ROW()*0.00000001</f>
        <v>0.21007359</v>
      </c>
    </row>
    <row r="7360" customFormat="false" ht="15" hidden="false" customHeight="false" outlineLevel="0" collapsed="false">
      <c r="A7360" s="0" t="s">
        <v>4535</v>
      </c>
      <c r="B7360" s="0" t="s">
        <v>64</v>
      </c>
      <c r="C7360" s="0" t="n">
        <v>2009</v>
      </c>
      <c r="D7360" s="0" t="s">
        <v>34</v>
      </c>
      <c r="E7360" s="0" t="s">
        <v>72</v>
      </c>
      <c r="F7360" s="0" t="n">
        <v>0.19</v>
      </c>
      <c r="G7360" s="0" t="n">
        <v>0.01</v>
      </c>
      <c r="H7360" s="0" t="n">
        <v>0</v>
      </c>
      <c r="I7360" s="0" t="n">
        <v>0.02</v>
      </c>
      <c r="J7360" s="0" t="n">
        <v>0.21</v>
      </c>
      <c r="K7360" s="0" t="n">
        <v>76</v>
      </c>
      <c r="L7360" s="0" t="n">
        <v>6.2</v>
      </c>
      <c r="M7360" s="0" t="s">
        <v>125</v>
      </c>
      <c r="N7360" s="0" t="s">
        <v>66</v>
      </c>
      <c r="O7360" s="0" t="s">
        <v>37</v>
      </c>
      <c r="P7360" s="0" t="n">
        <f aca="false">IF(AND(OR(Dashboard!$B$5="All",D7360=Dashboard!$B$5),OR(Dashboard!$D$5="All",N7360=Dashboard!$D$5),OR(AND(C7360&lt;&gt;"",C7360&gt;=Dashboard!$F$5,C7360&lt;=Dashboard!$H$5),AND(C7360="",Dashboard!$F$5&lt;=1980,Dashboard!$H$5&gt;=2016))),1,0)</f>
        <v>1</v>
      </c>
      <c r="Q7360" s="0" t="n">
        <f aca="false">J7360*P7360+ROW()*0.00000001</f>
        <v>0.2100736</v>
      </c>
    </row>
    <row r="7361" customFormat="false" ht="15" hidden="false" customHeight="false" outlineLevel="0" collapsed="false">
      <c r="A7361" s="0" t="s">
        <v>5457</v>
      </c>
      <c r="B7361" s="0" t="s">
        <v>76</v>
      </c>
      <c r="C7361" s="0" t="n">
        <v>2001</v>
      </c>
      <c r="D7361" s="0" t="s">
        <v>56</v>
      </c>
      <c r="E7361" s="0" t="s">
        <v>142</v>
      </c>
      <c r="F7361" s="0" t="n">
        <v>0.1</v>
      </c>
      <c r="G7361" s="0" t="n">
        <v>0.08</v>
      </c>
      <c r="H7361" s="0" t="n">
        <v>0</v>
      </c>
      <c r="I7361" s="0" t="n">
        <v>0.03</v>
      </c>
      <c r="J7361" s="0" t="n">
        <v>0.21</v>
      </c>
      <c r="K7361" s="0" t="n">
        <v>84</v>
      </c>
      <c r="L7361" s="0" t="n">
        <v>7.2</v>
      </c>
      <c r="M7361" s="0" t="s">
        <v>73</v>
      </c>
      <c r="N7361" s="0" t="s">
        <v>74</v>
      </c>
      <c r="O7361" s="0" t="s">
        <v>42</v>
      </c>
      <c r="P7361" s="0" t="n">
        <f aca="false">IF(AND(OR(Dashboard!$B$5="All",D7361=Dashboard!$B$5),OR(Dashboard!$D$5="All",N7361=Dashboard!$D$5),OR(AND(C7361&lt;&gt;"",C7361&gt;=Dashboard!$F$5,C7361&lt;=Dashboard!$H$5),AND(C7361="",Dashboard!$F$5&lt;=1980,Dashboard!$H$5&gt;=2016))),1,0)</f>
        <v>1</v>
      </c>
      <c r="Q7361" s="0" t="n">
        <f aca="false">J7361*P7361+ROW()*0.00000001</f>
        <v>0.21007361</v>
      </c>
    </row>
    <row r="7362" customFormat="false" ht="15" hidden="false" customHeight="false" outlineLevel="0" collapsed="false">
      <c r="A7362" s="0" t="s">
        <v>5458</v>
      </c>
      <c r="B7362" s="0" t="s">
        <v>76</v>
      </c>
      <c r="C7362" s="0" t="n">
        <v>2005</v>
      </c>
      <c r="D7362" s="0" t="s">
        <v>16</v>
      </c>
      <c r="E7362" s="0" t="s">
        <v>328</v>
      </c>
      <c r="F7362" s="0" t="n">
        <v>0.1</v>
      </c>
      <c r="G7362" s="0" t="n">
        <v>0.08</v>
      </c>
      <c r="H7362" s="0" t="n">
        <v>0</v>
      </c>
      <c r="I7362" s="0" t="n">
        <v>0.03</v>
      </c>
      <c r="J7362" s="0" t="n">
        <v>0.21</v>
      </c>
      <c r="K7362" s="0" t="n">
        <v>63</v>
      </c>
      <c r="L7362" s="0" t="n">
        <v>5.2</v>
      </c>
      <c r="M7362" s="0" t="s">
        <v>36</v>
      </c>
      <c r="N7362" s="0" t="s">
        <v>74</v>
      </c>
      <c r="O7362" s="0" t="s">
        <v>67</v>
      </c>
      <c r="P7362" s="0" t="n">
        <f aca="false">IF(AND(OR(Dashboard!$B$5="All",D7362=Dashboard!$B$5),OR(Dashboard!$D$5="All",N7362=Dashboard!$D$5),OR(AND(C7362&lt;&gt;"",C7362&gt;=Dashboard!$F$5,C7362&lt;=Dashboard!$H$5),AND(C7362="",Dashboard!$F$5&lt;=1980,Dashboard!$H$5&gt;=2016))),1,0)</f>
        <v>1</v>
      </c>
      <c r="Q7362" s="0" t="n">
        <f aca="false">J7362*P7362+ROW()*0.00000001</f>
        <v>0.21007362</v>
      </c>
    </row>
    <row r="7363" customFormat="false" ht="15" hidden="false" customHeight="false" outlineLevel="0" collapsed="false">
      <c r="A7363" s="0" t="s">
        <v>5459</v>
      </c>
      <c r="B7363" s="0" t="s">
        <v>64</v>
      </c>
      <c r="C7363" s="0" t="n">
        <v>2009</v>
      </c>
      <c r="D7363" s="0" t="s">
        <v>56</v>
      </c>
      <c r="E7363" s="0" t="s">
        <v>418</v>
      </c>
      <c r="F7363" s="0" t="n">
        <v>0.12</v>
      </c>
      <c r="G7363" s="0" t="n">
        <v>0.07</v>
      </c>
      <c r="H7363" s="0" t="n">
        <v>0</v>
      </c>
      <c r="I7363" s="0" t="n">
        <v>0.02</v>
      </c>
      <c r="J7363" s="0" t="n">
        <v>0.21</v>
      </c>
      <c r="K7363" s="0" t="n">
        <v>71</v>
      </c>
      <c r="L7363" s="0" t="n">
        <v>6.4</v>
      </c>
      <c r="M7363" s="0" t="s">
        <v>73</v>
      </c>
      <c r="N7363" s="0" t="s">
        <v>66</v>
      </c>
      <c r="O7363" s="0" t="s">
        <v>37</v>
      </c>
      <c r="P7363" s="0" t="n">
        <f aca="false">IF(AND(OR(Dashboard!$B$5="All",D7363=Dashboard!$B$5),OR(Dashboard!$D$5="All",N7363=Dashboard!$D$5),OR(AND(C7363&lt;&gt;"",C7363&gt;=Dashboard!$F$5,C7363&lt;=Dashboard!$H$5),AND(C7363="",Dashboard!$F$5&lt;=1980,Dashboard!$H$5&gt;=2016))),1,0)</f>
        <v>1</v>
      </c>
      <c r="Q7363" s="0" t="n">
        <f aca="false">J7363*P7363+ROW()*0.00000001</f>
        <v>0.21007363</v>
      </c>
    </row>
    <row r="7364" customFormat="false" ht="15" hidden="false" customHeight="false" outlineLevel="0" collapsed="false">
      <c r="A7364" s="0" t="s">
        <v>5460</v>
      </c>
      <c r="B7364" s="0" t="s">
        <v>186</v>
      </c>
      <c r="C7364" s="0" t="n">
        <v>2003</v>
      </c>
      <c r="D7364" s="0" t="s">
        <v>102</v>
      </c>
      <c r="E7364" s="0" t="s">
        <v>1768</v>
      </c>
      <c r="F7364" s="0" t="n">
        <v>0</v>
      </c>
      <c r="G7364" s="0" t="n">
        <v>0</v>
      </c>
      <c r="H7364" s="0" t="n">
        <v>0.21</v>
      </c>
      <c r="I7364" s="0" t="n">
        <v>0.01</v>
      </c>
      <c r="J7364" s="0" t="n">
        <v>0.21</v>
      </c>
      <c r="N7364" s="0" t="s">
        <v>35</v>
      </c>
      <c r="P7364" s="0" t="n">
        <f aca="false">IF(AND(OR(Dashboard!$B$5="All",D7364=Dashboard!$B$5),OR(Dashboard!$D$5="All",N7364=Dashboard!$D$5),OR(AND(C7364&lt;&gt;"",C7364&gt;=Dashboard!$F$5,C7364&lt;=Dashboard!$H$5),AND(C7364="",Dashboard!$F$5&lt;=1980,Dashboard!$H$5&gt;=2016))),1,0)</f>
        <v>1</v>
      </c>
      <c r="Q7364" s="0" t="n">
        <f aca="false">J7364*P7364+ROW()*0.00000001</f>
        <v>0.21007364</v>
      </c>
    </row>
    <row r="7365" customFormat="false" ht="15" hidden="false" customHeight="false" outlineLevel="0" collapsed="false">
      <c r="A7365" s="0" t="s">
        <v>5461</v>
      </c>
      <c r="B7365" s="0" t="s">
        <v>70</v>
      </c>
      <c r="C7365" s="0" t="n">
        <v>2012</v>
      </c>
      <c r="D7365" s="0" t="s">
        <v>114</v>
      </c>
      <c r="E7365" s="0" t="s">
        <v>89</v>
      </c>
      <c r="F7365" s="0" t="n">
        <v>0.04</v>
      </c>
      <c r="G7365" s="0" t="n">
        <v>0.13</v>
      </c>
      <c r="H7365" s="0" t="n">
        <v>0</v>
      </c>
      <c r="I7365" s="0" t="n">
        <v>0.04</v>
      </c>
      <c r="J7365" s="0" t="n">
        <v>0.21</v>
      </c>
      <c r="K7365" s="0" t="n">
        <v>92</v>
      </c>
      <c r="L7365" s="0" t="n">
        <v>8.8</v>
      </c>
      <c r="M7365" s="0" t="s">
        <v>36</v>
      </c>
      <c r="N7365" s="0" t="s">
        <v>74</v>
      </c>
      <c r="O7365" s="0" t="s">
        <v>60</v>
      </c>
      <c r="P7365" s="0" t="n">
        <f aca="false">IF(AND(OR(Dashboard!$B$5="All",D7365=Dashboard!$B$5),OR(Dashboard!$D$5="All",N7365=Dashboard!$D$5),OR(AND(C7365&lt;&gt;"",C7365&gt;=Dashboard!$F$5,C7365&lt;=Dashboard!$H$5),AND(C7365="",Dashboard!$F$5&lt;=1980,Dashboard!$H$5&gt;=2016))),1,0)</f>
        <v>1</v>
      </c>
      <c r="Q7365" s="0" t="n">
        <f aca="false">J7365*P7365+ROW()*0.00000001</f>
        <v>0.21007365</v>
      </c>
    </row>
    <row r="7366" customFormat="false" ht="15" hidden="false" customHeight="false" outlineLevel="0" collapsed="false">
      <c r="A7366" s="0" t="s">
        <v>5462</v>
      </c>
      <c r="B7366" s="0" t="s">
        <v>70</v>
      </c>
      <c r="C7366" s="0" t="n">
        <v>2009</v>
      </c>
      <c r="D7366" s="0" t="s">
        <v>52</v>
      </c>
      <c r="E7366" s="0" t="s">
        <v>89</v>
      </c>
      <c r="F7366" s="0" t="n">
        <v>0</v>
      </c>
      <c r="G7366" s="0" t="n">
        <v>0.18</v>
      </c>
      <c r="H7366" s="0" t="n">
        <v>0</v>
      </c>
      <c r="I7366" s="0" t="n">
        <v>0.03</v>
      </c>
      <c r="J7366" s="0" t="n">
        <v>0.21</v>
      </c>
      <c r="N7366" s="0" t="s">
        <v>74</v>
      </c>
      <c r="P7366" s="0" t="n">
        <f aca="false">IF(AND(OR(Dashboard!$B$5="All",D7366=Dashboard!$B$5),OR(Dashboard!$D$5="All",N7366=Dashboard!$D$5),OR(AND(C7366&lt;&gt;"",C7366&gt;=Dashboard!$F$5,C7366&lt;=Dashboard!$H$5),AND(C7366="",Dashboard!$F$5&lt;=1980,Dashboard!$H$5&gt;=2016))),1,0)</f>
        <v>1</v>
      </c>
      <c r="Q7366" s="0" t="n">
        <f aca="false">J7366*P7366+ROW()*0.00000001</f>
        <v>0.21007366</v>
      </c>
    </row>
    <row r="7367" customFormat="false" ht="15" hidden="false" customHeight="false" outlineLevel="0" collapsed="false">
      <c r="A7367" s="0" t="s">
        <v>5463</v>
      </c>
      <c r="B7367" s="0" t="s">
        <v>70</v>
      </c>
      <c r="C7367" s="0" t="n">
        <v>2010</v>
      </c>
      <c r="D7367" s="0" t="s">
        <v>41</v>
      </c>
      <c r="E7367" s="0" t="s">
        <v>3828</v>
      </c>
      <c r="F7367" s="0" t="n">
        <v>0.05</v>
      </c>
      <c r="G7367" s="0" t="n">
        <v>0.12</v>
      </c>
      <c r="H7367" s="0" t="n">
        <v>0</v>
      </c>
      <c r="I7367" s="0" t="n">
        <v>0.04</v>
      </c>
      <c r="J7367" s="0" t="n">
        <v>0.21</v>
      </c>
      <c r="K7367" s="0" t="n">
        <v>73</v>
      </c>
      <c r="L7367" s="0" t="n">
        <v>7.5</v>
      </c>
      <c r="M7367" s="0" t="s">
        <v>125</v>
      </c>
      <c r="N7367" s="0" t="s">
        <v>74</v>
      </c>
      <c r="O7367" s="0" t="s">
        <v>37</v>
      </c>
      <c r="P7367" s="0" t="n">
        <f aca="false">IF(AND(OR(Dashboard!$B$5="All",D7367=Dashboard!$B$5),OR(Dashboard!$D$5="All",N7367=Dashboard!$D$5),OR(AND(C7367&lt;&gt;"",C7367&gt;=Dashboard!$F$5,C7367&lt;=Dashboard!$H$5),AND(C7367="",Dashboard!$F$5&lt;=1980,Dashboard!$H$5&gt;=2016))),1,0)</f>
        <v>1</v>
      </c>
      <c r="Q7367" s="0" t="n">
        <f aca="false">J7367*P7367+ROW()*0.00000001</f>
        <v>0.21007367</v>
      </c>
    </row>
    <row r="7368" customFormat="false" ht="15" hidden="false" customHeight="false" outlineLevel="0" collapsed="false">
      <c r="A7368" s="0" t="s">
        <v>2647</v>
      </c>
      <c r="B7368" s="0" t="s">
        <v>144</v>
      </c>
      <c r="D7368" s="0" t="s">
        <v>56</v>
      </c>
      <c r="E7368" s="0" t="s">
        <v>520</v>
      </c>
      <c r="F7368" s="0" t="n">
        <v>0.16</v>
      </c>
      <c r="G7368" s="0" t="n">
        <v>0.05</v>
      </c>
      <c r="H7368" s="0" t="n">
        <v>0</v>
      </c>
      <c r="I7368" s="0" t="n">
        <v>0.01</v>
      </c>
      <c r="J7368" s="0" t="n">
        <v>0.21</v>
      </c>
      <c r="K7368" s="0" t="n">
        <v>74</v>
      </c>
      <c r="L7368" s="0" t="n">
        <v>7</v>
      </c>
      <c r="M7368" s="0" t="s">
        <v>103</v>
      </c>
      <c r="N7368" s="0" t="s">
        <v>66</v>
      </c>
      <c r="O7368" s="0" t="s">
        <v>37</v>
      </c>
      <c r="P7368" s="0" t="n">
        <f aca="false">IF(AND(OR(Dashboard!$B$5="All",D7368=Dashboard!$B$5),OR(Dashboard!$D$5="All",N7368=Dashboard!$D$5),OR(AND(C7368&lt;&gt;"",C7368&gt;=Dashboard!$F$5,C7368&lt;=Dashboard!$H$5),AND(C7368="",Dashboard!$F$5&lt;=1980,Dashboard!$H$5&gt;=2016))),1,0)</f>
        <v>1</v>
      </c>
      <c r="Q7368" s="0" t="n">
        <f aca="false">J7368*P7368+ROW()*0.00000001</f>
        <v>0.21007368</v>
      </c>
    </row>
    <row r="7369" customFormat="false" ht="15" hidden="false" customHeight="false" outlineLevel="0" collapsed="false">
      <c r="A7369" s="0" t="s">
        <v>5464</v>
      </c>
      <c r="B7369" s="0" t="s">
        <v>117</v>
      </c>
      <c r="C7369" s="0" t="n">
        <v>1996</v>
      </c>
      <c r="D7369" s="0" t="s">
        <v>114</v>
      </c>
      <c r="E7369" s="0" t="s">
        <v>3615</v>
      </c>
      <c r="F7369" s="0" t="n">
        <v>0</v>
      </c>
      <c r="G7369" s="0" t="n">
        <v>0</v>
      </c>
      <c r="H7369" s="0" t="n">
        <v>0.2</v>
      </c>
      <c r="I7369" s="0" t="n">
        <v>0.01</v>
      </c>
      <c r="J7369" s="0" t="n">
        <v>0.21</v>
      </c>
      <c r="N7369" s="0" t="s">
        <v>74</v>
      </c>
      <c r="P7369" s="0" t="n">
        <f aca="false">IF(AND(OR(Dashboard!$B$5="All",D7369=Dashboard!$B$5),OR(Dashboard!$D$5="All",N7369=Dashboard!$D$5),OR(AND(C7369&lt;&gt;"",C7369&gt;=Dashboard!$F$5,C7369&lt;=Dashboard!$H$5),AND(C7369="",Dashboard!$F$5&lt;=1980,Dashboard!$H$5&gt;=2016))),1,0)</f>
        <v>1</v>
      </c>
      <c r="Q7369" s="0" t="n">
        <f aca="false">J7369*P7369+ROW()*0.00000001</f>
        <v>0.21007369</v>
      </c>
    </row>
    <row r="7370" customFormat="false" ht="15" hidden="false" customHeight="false" outlineLevel="0" collapsed="false">
      <c r="A7370" s="0" t="s">
        <v>5465</v>
      </c>
      <c r="B7370" s="0" t="s">
        <v>78</v>
      </c>
      <c r="C7370" s="0" t="n">
        <v>1995</v>
      </c>
      <c r="D7370" s="0" t="s">
        <v>102</v>
      </c>
      <c r="E7370" s="0" t="s">
        <v>328</v>
      </c>
      <c r="F7370" s="0" t="n">
        <v>0</v>
      </c>
      <c r="G7370" s="0" t="n">
        <v>0</v>
      </c>
      <c r="H7370" s="0" t="n">
        <v>0.21</v>
      </c>
      <c r="I7370" s="0" t="n">
        <v>0</v>
      </c>
      <c r="J7370" s="0" t="n">
        <v>0.21</v>
      </c>
      <c r="N7370" s="0" t="s">
        <v>35</v>
      </c>
      <c r="P7370" s="0" t="n">
        <f aca="false">IF(AND(OR(Dashboard!$B$5="All",D7370=Dashboard!$B$5),OR(Dashboard!$D$5="All",N7370=Dashboard!$D$5),OR(AND(C7370&lt;&gt;"",C7370&gt;=Dashboard!$F$5,C7370&lt;=Dashboard!$H$5),AND(C7370="",Dashboard!$F$5&lt;=1980,Dashboard!$H$5&gt;=2016))),1,0)</f>
        <v>1</v>
      </c>
      <c r="Q7370" s="0" t="n">
        <f aca="false">J7370*P7370+ROW()*0.00000001</f>
        <v>0.2100737</v>
      </c>
    </row>
    <row r="7371" customFormat="false" ht="15" hidden="false" customHeight="false" outlineLevel="0" collapsed="false">
      <c r="A7371" s="0" t="s">
        <v>5466</v>
      </c>
      <c r="B7371" s="0" t="s">
        <v>50</v>
      </c>
      <c r="C7371" s="0" t="n">
        <v>2009</v>
      </c>
      <c r="D7371" s="0" t="s">
        <v>58</v>
      </c>
      <c r="E7371" s="0" t="s">
        <v>124</v>
      </c>
      <c r="F7371" s="0" t="n">
        <v>0.2</v>
      </c>
      <c r="G7371" s="0" t="n">
        <v>0</v>
      </c>
      <c r="H7371" s="0" t="n">
        <v>0</v>
      </c>
      <c r="I7371" s="0" t="n">
        <v>0.01</v>
      </c>
      <c r="J7371" s="0" t="n">
        <v>0.21</v>
      </c>
      <c r="M7371" s="0" t="s">
        <v>36</v>
      </c>
      <c r="N7371" s="0" t="s">
        <v>35</v>
      </c>
      <c r="P7371" s="0" t="n">
        <f aca="false">IF(AND(OR(Dashboard!$B$5="All",D7371=Dashboard!$B$5),OR(Dashboard!$D$5="All",N7371=Dashboard!$D$5),OR(AND(C7371&lt;&gt;"",C7371&gt;=Dashboard!$F$5,C7371&lt;=Dashboard!$H$5),AND(C7371="",Dashboard!$F$5&lt;=1980,Dashboard!$H$5&gt;=2016))),1,0)</f>
        <v>1</v>
      </c>
      <c r="Q7371" s="0" t="n">
        <f aca="false">J7371*P7371+ROW()*0.00000001</f>
        <v>0.21007371</v>
      </c>
    </row>
    <row r="7372" customFormat="false" ht="15" hidden="false" customHeight="false" outlineLevel="0" collapsed="false">
      <c r="A7372" s="0" t="s">
        <v>5467</v>
      </c>
      <c r="B7372" s="0" t="s">
        <v>97</v>
      </c>
      <c r="C7372" s="0" t="n">
        <v>2016</v>
      </c>
      <c r="D7372" s="0" t="s">
        <v>46</v>
      </c>
      <c r="E7372" s="0" t="s">
        <v>328</v>
      </c>
      <c r="F7372" s="0" t="n">
        <v>0.02</v>
      </c>
      <c r="G7372" s="0" t="n">
        <v>0</v>
      </c>
      <c r="H7372" s="0" t="n">
        <v>0.19</v>
      </c>
      <c r="I7372" s="0" t="n">
        <v>0</v>
      </c>
      <c r="J7372" s="0" t="n">
        <v>0.21</v>
      </c>
      <c r="K7372" s="0" t="n">
        <v>68</v>
      </c>
      <c r="L7372" s="0" t="n">
        <v>7.6</v>
      </c>
      <c r="M7372" s="0" t="s">
        <v>103</v>
      </c>
      <c r="N7372" s="0" t="s">
        <v>35</v>
      </c>
      <c r="O7372" s="0" t="s">
        <v>67</v>
      </c>
      <c r="P7372" s="0" t="n">
        <f aca="false">IF(AND(OR(Dashboard!$B$5="All",D7372=Dashboard!$B$5),OR(Dashboard!$D$5="All",N7372=Dashboard!$D$5),OR(AND(C7372&lt;&gt;"",C7372&gt;=Dashboard!$F$5,C7372&lt;=Dashboard!$H$5),AND(C7372="",Dashboard!$F$5&lt;=1980,Dashboard!$H$5&gt;=2016))),1,0)</f>
        <v>1</v>
      </c>
      <c r="Q7372" s="0" t="n">
        <f aca="false">J7372*P7372+ROW()*0.00000001</f>
        <v>0.21007372</v>
      </c>
    </row>
    <row r="7373" customFormat="false" ht="15" hidden="false" customHeight="false" outlineLevel="0" collapsed="false">
      <c r="A7373" s="0" t="s">
        <v>306</v>
      </c>
      <c r="B7373" s="0" t="s">
        <v>50</v>
      </c>
      <c r="C7373" s="0" t="n">
        <v>2006</v>
      </c>
      <c r="D7373" s="0" t="s">
        <v>34</v>
      </c>
      <c r="E7373" s="0" t="s">
        <v>142</v>
      </c>
      <c r="F7373" s="0" t="n">
        <v>0.2</v>
      </c>
      <c r="G7373" s="0" t="n">
        <v>0</v>
      </c>
      <c r="H7373" s="0" t="n">
        <v>0</v>
      </c>
      <c r="I7373" s="0" t="n">
        <v>0.02</v>
      </c>
      <c r="J7373" s="0" t="n">
        <v>0.21</v>
      </c>
      <c r="K7373" s="0" t="n">
        <v>70</v>
      </c>
      <c r="L7373" s="0" t="n">
        <v>6.5</v>
      </c>
      <c r="M7373" s="0" t="s">
        <v>36</v>
      </c>
      <c r="N7373" s="0" t="s">
        <v>35</v>
      </c>
      <c r="O7373" s="0" t="s">
        <v>67</v>
      </c>
      <c r="P7373" s="0" t="n">
        <f aca="false">IF(AND(OR(Dashboard!$B$5="All",D7373=Dashboard!$B$5),OR(Dashboard!$D$5="All",N7373=Dashboard!$D$5),OR(AND(C7373&lt;&gt;"",C7373&gt;=Dashboard!$F$5,C7373&lt;=Dashboard!$H$5),AND(C7373="",Dashboard!$F$5&lt;=1980,Dashboard!$H$5&gt;=2016))),1,0)</f>
        <v>1</v>
      </c>
      <c r="Q7373" s="0" t="n">
        <f aca="false">J7373*P7373+ROW()*0.00000001</f>
        <v>0.21007373</v>
      </c>
    </row>
    <row r="7374" customFormat="false" ht="15" hidden="false" customHeight="false" outlineLevel="0" collapsed="false">
      <c r="A7374" s="0" t="s">
        <v>5468</v>
      </c>
      <c r="B7374" s="0" t="s">
        <v>117</v>
      </c>
      <c r="C7374" s="0" t="n">
        <v>2000</v>
      </c>
      <c r="D7374" s="0" t="s">
        <v>102</v>
      </c>
      <c r="E7374" s="0" t="s">
        <v>449</v>
      </c>
      <c r="F7374" s="0" t="n">
        <v>0.12</v>
      </c>
      <c r="G7374" s="0" t="n">
        <v>0.08</v>
      </c>
      <c r="H7374" s="0" t="n">
        <v>0</v>
      </c>
      <c r="I7374" s="0" t="n">
        <v>0.01</v>
      </c>
      <c r="J7374" s="0" t="n">
        <v>0.21</v>
      </c>
      <c r="K7374" s="0" t="n">
        <v>26</v>
      </c>
      <c r="L7374" s="0" t="n">
        <v>4</v>
      </c>
      <c r="M7374" s="0" t="s">
        <v>36</v>
      </c>
      <c r="N7374" s="0" t="s">
        <v>74</v>
      </c>
      <c r="O7374" s="0" t="s">
        <v>177</v>
      </c>
      <c r="P7374" s="0" t="n">
        <f aca="false">IF(AND(OR(Dashboard!$B$5="All",D7374=Dashboard!$B$5),OR(Dashboard!$D$5="All",N7374=Dashboard!$D$5),OR(AND(C7374&lt;&gt;"",C7374&gt;=Dashboard!$F$5,C7374&lt;=Dashboard!$H$5),AND(C7374="",Dashboard!$F$5&lt;=1980,Dashboard!$H$5&gt;=2016))),1,0)</f>
        <v>1</v>
      </c>
      <c r="Q7374" s="0" t="n">
        <f aca="false">J7374*P7374+ROW()*0.00000001</f>
        <v>0.21007374</v>
      </c>
    </row>
    <row r="7375" customFormat="false" ht="15" hidden="false" customHeight="false" outlineLevel="0" collapsed="false">
      <c r="A7375" s="0" t="s">
        <v>2144</v>
      </c>
      <c r="B7375" s="0" t="s">
        <v>64</v>
      </c>
      <c r="C7375" s="0" t="n">
        <v>2010</v>
      </c>
      <c r="D7375" s="0" t="s">
        <v>52</v>
      </c>
      <c r="E7375" s="0" t="s">
        <v>142</v>
      </c>
      <c r="F7375" s="0" t="n">
        <v>0.17</v>
      </c>
      <c r="G7375" s="0" t="n">
        <v>0.03</v>
      </c>
      <c r="H7375" s="0" t="n">
        <v>0</v>
      </c>
      <c r="I7375" s="0" t="n">
        <v>0.02</v>
      </c>
      <c r="J7375" s="0" t="n">
        <v>0.21</v>
      </c>
      <c r="N7375" s="0" t="s">
        <v>66</v>
      </c>
      <c r="P7375" s="0" t="n">
        <f aca="false">IF(AND(OR(Dashboard!$B$5="All",D7375=Dashboard!$B$5),OR(Dashboard!$D$5="All",N7375=Dashboard!$D$5),OR(AND(C7375&lt;&gt;"",C7375&gt;=Dashboard!$F$5,C7375&lt;=Dashboard!$H$5),AND(C7375="",Dashboard!$F$5&lt;=1980,Dashboard!$H$5&gt;=2016))),1,0)</f>
        <v>1</v>
      </c>
      <c r="Q7375" s="0" t="n">
        <f aca="false">J7375*P7375+ROW()*0.00000001</f>
        <v>0.21007375</v>
      </c>
    </row>
    <row r="7376" customFormat="false" ht="15" hidden="false" customHeight="false" outlineLevel="0" collapsed="false">
      <c r="A7376" s="0" t="s">
        <v>5134</v>
      </c>
      <c r="B7376" s="0" t="s">
        <v>64</v>
      </c>
      <c r="C7376" s="0" t="n">
        <v>2013</v>
      </c>
      <c r="D7376" s="0" t="s">
        <v>71</v>
      </c>
      <c r="E7376" s="0" t="s">
        <v>328</v>
      </c>
      <c r="F7376" s="0" t="n">
        <v>0.12</v>
      </c>
      <c r="G7376" s="0" t="n">
        <v>0.08</v>
      </c>
      <c r="H7376" s="0" t="n">
        <v>0</v>
      </c>
      <c r="I7376" s="0" t="n">
        <v>0.02</v>
      </c>
      <c r="J7376" s="0" t="n">
        <v>0.21</v>
      </c>
      <c r="N7376" s="0" t="s">
        <v>66</v>
      </c>
      <c r="P7376" s="0" t="n">
        <f aca="false">IF(AND(OR(Dashboard!$B$5="All",D7376=Dashboard!$B$5),OR(Dashboard!$D$5="All",N7376=Dashboard!$D$5),OR(AND(C7376&lt;&gt;"",C7376&gt;=Dashboard!$F$5,C7376&lt;=Dashboard!$H$5),AND(C7376="",Dashboard!$F$5&lt;=1980,Dashboard!$H$5&gt;=2016))),1,0)</f>
        <v>1</v>
      </c>
      <c r="Q7376" s="0" t="n">
        <f aca="false">J7376*P7376+ROW()*0.00000001</f>
        <v>0.21007376</v>
      </c>
    </row>
    <row r="7377" customFormat="false" ht="15" hidden="false" customHeight="false" outlineLevel="0" collapsed="false">
      <c r="A7377" s="0" t="s">
        <v>3208</v>
      </c>
      <c r="B7377" s="0" t="s">
        <v>64</v>
      </c>
      <c r="C7377" s="0" t="n">
        <v>2009</v>
      </c>
      <c r="D7377" s="0" t="s">
        <v>34</v>
      </c>
      <c r="E7377" s="0" t="s">
        <v>3209</v>
      </c>
      <c r="F7377" s="0" t="n">
        <v>0.2</v>
      </c>
      <c r="G7377" s="0" t="n">
        <v>0</v>
      </c>
      <c r="H7377" s="0" t="n">
        <v>0</v>
      </c>
      <c r="I7377" s="0" t="n">
        <v>0.02</v>
      </c>
      <c r="J7377" s="0" t="n">
        <v>0.21</v>
      </c>
      <c r="K7377" s="0" t="n">
        <v>63</v>
      </c>
      <c r="L7377" s="0" t="n">
        <v>5.8</v>
      </c>
      <c r="M7377" s="0" t="s">
        <v>36</v>
      </c>
      <c r="N7377" s="0" t="s">
        <v>66</v>
      </c>
      <c r="O7377" s="0" t="s">
        <v>67</v>
      </c>
      <c r="P7377" s="0" t="n">
        <f aca="false">IF(AND(OR(Dashboard!$B$5="All",D7377=Dashboard!$B$5),OR(Dashboard!$D$5="All",N7377=Dashboard!$D$5),OR(AND(C7377&lt;&gt;"",C7377&gt;=Dashboard!$F$5,C7377&lt;=Dashboard!$H$5),AND(C7377="",Dashboard!$F$5&lt;=1980,Dashboard!$H$5&gt;=2016))),1,0)</f>
        <v>1</v>
      </c>
      <c r="Q7377" s="0" t="n">
        <f aca="false">J7377*P7377+ROW()*0.00000001</f>
        <v>0.21007377</v>
      </c>
    </row>
    <row r="7378" customFormat="false" ht="15" hidden="false" customHeight="false" outlineLevel="0" collapsed="false">
      <c r="A7378" s="0" t="s">
        <v>4218</v>
      </c>
      <c r="B7378" s="0" t="s">
        <v>144</v>
      </c>
      <c r="C7378" s="0" t="n">
        <v>2005</v>
      </c>
      <c r="D7378" s="0" t="s">
        <v>56</v>
      </c>
      <c r="E7378" s="0" t="s">
        <v>124</v>
      </c>
      <c r="F7378" s="0" t="n">
        <v>0.16</v>
      </c>
      <c r="G7378" s="0" t="n">
        <v>0.05</v>
      </c>
      <c r="H7378" s="0" t="n">
        <v>0</v>
      </c>
      <c r="I7378" s="0" t="n">
        <v>0.01</v>
      </c>
      <c r="J7378" s="0" t="n">
        <v>0.21</v>
      </c>
      <c r="K7378" s="0" t="n">
        <v>75</v>
      </c>
      <c r="L7378" s="0" t="n">
        <v>8.1</v>
      </c>
      <c r="M7378" s="0" t="s">
        <v>73</v>
      </c>
      <c r="N7378" s="0" t="s">
        <v>66</v>
      </c>
      <c r="O7378" s="0" t="s">
        <v>37</v>
      </c>
      <c r="P7378" s="0" t="n">
        <f aca="false">IF(AND(OR(Dashboard!$B$5="All",D7378=Dashboard!$B$5),OR(Dashboard!$D$5="All",N7378=Dashboard!$D$5),OR(AND(C7378&lt;&gt;"",C7378&gt;=Dashboard!$F$5,C7378&lt;=Dashboard!$H$5),AND(C7378="",Dashboard!$F$5&lt;=1980,Dashboard!$H$5&gt;=2016))),1,0)</f>
        <v>1</v>
      </c>
      <c r="Q7378" s="0" t="n">
        <f aca="false">J7378*P7378+ROW()*0.00000001</f>
        <v>0.21007378</v>
      </c>
    </row>
    <row r="7379" customFormat="false" ht="15" hidden="false" customHeight="false" outlineLevel="0" collapsed="false">
      <c r="A7379" s="0" t="s">
        <v>5469</v>
      </c>
      <c r="B7379" s="0" t="s">
        <v>70</v>
      </c>
      <c r="C7379" s="0" t="n">
        <v>2013</v>
      </c>
      <c r="D7379" s="0" t="s">
        <v>46</v>
      </c>
      <c r="E7379" s="0" t="s">
        <v>2334</v>
      </c>
      <c r="F7379" s="0" t="n">
        <v>0.09</v>
      </c>
      <c r="G7379" s="0" t="n">
        <v>0</v>
      </c>
      <c r="H7379" s="0" t="n">
        <v>0.1</v>
      </c>
      <c r="I7379" s="0" t="n">
        <v>0.02</v>
      </c>
      <c r="J7379" s="0" t="n">
        <v>0.21</v>
      </c>
      <c r="K7379" s="0" t="n">
        <v>74</v>
      </c>
      <c r="L7379" s="0" t="n">
        <v>8.1</v>
      </c>
      <c r="M7379" s="0" t="s">
        <v>103</v>
      </c>
      <c r="N7379" s="0" t="s">
        <v>74</v>
      </c>
      <c r="O7379" s="0" t="s">
        <v>37</v>
      </c>
      <c r="P7379" s="0" t="n">
        <f aca="false">IF(AND(OR(Dashboard!$B$5="All",D7379=Dashboard!$B$5),OR(Dashboard!$D$5="All",N7379=Dashboard!$D$5),OR(AND(C7379&lt;&gt;"",C7379&gt;=Dashboard!$F$5,C7379&lt;=Dashboard!$H$5),AND(C7379="",Dashboard!$F$5&lt;=1980,Dashboard!$H$5&gt;=2016))),1,0)</f>
        <v>1</v>
      </c>
      <c r="Q7379" s="0" t="n">
        <f aca="false">J7379*P7379+ROW()*0.00000001</f>
        <v>0.21007379</v>
      </c>
    </row>
    <row r="7380" customFormat="false" ht="15" hidden="false" customHeight="false" outlineLevel="0" collapsed="false">
      <c r="A7380" s="0" t="s">
        <v>5470</v>
      </c>
      <c r="B7380" s="0" t="s">
        <v>76</v>
      </c>
      <c r="C7380" s="0" t="n">
        <v>2005</v>
      </c>
      <c r="D7380" s="0" t="s">
        <v>246</v>
      </c>
      <c r="E7380" s="0" t="s">
        <v>157</v>
      </c>
      <c r="F7380" s="0" t="n">
        <v>0</v>
      </c>
      <c r="G7380" s="0" t="n">
        <v>0</v>
      </c>
      <c r="H7380" s="0" t="n">
        <v>0.21</v>
      </c>
      <c r="I7380" s="0" t="n">
        <v>0</v>
      </c>
      <c r="J7380" s="0" t="n">
        <v>0.21</v>
      </c>
      <c r="N7380" s="0" t="s">
        <v>74</v>
      </c>
      <c r="P7380" s="0" t="n">
        <f aca="false">IF(AND(OR(Dashboard!$B$5="All",D7380=Dashboard!$B$5),OR(Dashboard!$D$5="All",N7380=Dashboard!$D$5),OR(AND(C7380&lt;&gt;"",C7380&gt;=Dashboard!$F$5,C7380&lt;=Dashboard!$H$5),AND(C7380="",Dashboard!$F$5&lt;=1980,Dashboard!$H$5&gt;=2016))),1,0)</f>
        <v>1</v>
      </c>
      <c r="Q7380" s="0" t="n">
        <f aca="false">J7380*P7380+ROW()*0.00000001</f>
        <v>0.2100738</v>
      </c>
    </row>
    <row r="7381" customFormat="false" ht="15" hidden="false" customHeight="false" outlineLevel="0" collapsed="false">
      <c r="A7381" s="0" t="s">
        <v>5471</v>
      </c>
      <c r="B7381" s="0" t="s">
        <v>76</v>
      </c>
      <c r="C7381" s="0" t="n">
        <v>2003</v>
      </c>
      <c r="D7381" s="0" t="s">
        <v>16</v>
      </c>
      <c r="E7381" s="0" t="s">
        <v>211</v>
      </c>
      <c r="F7381" s="0" t="n">
        <v>0.1</v>
      </c>
      <c r="G7381" s="0" t="n">
        <v>0.08</v>
      </c>
      <c r="H7381" s="0" t="n">
        <v>0</v>
      </c>
      <c r="I7381" s="0" t="n">
        <v>0.03</v>
      </c>
      <c r="J7381" s="0" t="n">
        <v>0.21</v>
      </c>
      <c r="K7381" s="0" t="n">
        <v>83</v>
      </c>
      <c r="L7381" s="0" t="n">
        <v>7.8</v>
      </c>
      <c r="M7381" s="0" t="s">
        <v>103</v>
      </c>
      <c r="N7381" s="0" t="s">
        <v>74</v>
      </c>
      <c r="O7381" s="0" t="s">
        <v>42</v>
      </c>
      <c r="P7381" s="0" t="n">
        <f aca="false">IF(AND(OR(Dashboard!$B$5="All",D7381=Dashboard!$B$5),OR(Dashboard!$D$5="All",N7381=Dashboard!$D$5),OR(AND(C7381&lt;&gt;"",C7381&gt;=Dashboard!$F$5,C7381&lt;=Dashboard!$H$5),AND(C7381="",Dashboard!$F$5&lt;=1980,Dashboard!$H$5&gt;=2016))),1,0)</f>
        <v>1</v>
      </c>
      <c r="Q7381" s="0" t="n">
        <f aca="false">J7381*P7381+ROW()*0.00000001</f>
        <v>0.21007381</v>
      </c>
    </row>
    <row r="7382" customFormat="false" ht="15" hidden="false" customHeight="false" outlineLevel="0" collapsed="false">
      <c r="A7382" s="0" t="s">
        <v>4201</v>
      </c>
      <c r="B7382" s="0" t="s">
        <v>33</v>
      </c>
      <c r="C7382" s="0" t="n">
        <v>2008</v>
      </c>
      <c r="D7382" s="0" t="s">
        <v>71</v>
      </c>
      <c r="E7382" s="0" t="s">
        <v>418</v>
      </c>
      <c r="F7382" s="0" t="n">
        <v>0.19</v>
      </c>
      <c r="G7382" s="0" t="n">
        <v>0</v>
      </c>
      <c r="H7382" s="0" t="n">
        <v>0</v>
      </c>
      <c r="I7382" s="0" t="n">
        <v>0.02</v>
      </c>
      <c r="J7382" s="0" t="n">
        <v>0.21</v>
      </c>
      <c r="M7382" s="0" t="s">
        <v>36</v>
      </c>
      <c r="N7382" s="0" t="s">
        <v>35</v>
      </c>
      <c r="P7382" s="0" t="n">
        <f aca="false">IF(AND(OR(Dashboard!$B$5="All",D7382=Dashboard!$B$5),OR(Dashboard!$D$5="All",N7382=Dashboard!$D$5),OR(AND(C7382&lt;&gt;"",C7382&gt;=Dashboard!$F$5,C7382&lt;=Dashboard!$H$5),AND(C7382="",Dashboard!$F$5&lt;=1980,Dashboard!$H$5&gt;=2016))),1,0)</f>
        <v>1</v>
      </c>
      <c r="Q7382" s="0" t="n">
        <f aca="false">J7382*P7382+ROW()*0.00000001</f>
        <v>0.21007382</v>
      </c>
    </row>
    <row r="7383" customFormat="false" ht="15" hidden="false" customHeight="false" outlineLevel="0" collapsed="false">
      <c r="A7383" s="0" t="s">
        <v>5472</v>
      </c>
      <c r="B7383" s="0" t="s">
        <v>186</v>
      </c>
      <c r="C7383" s="0" t="n">
        <v>2003</v>
      </c>
      <c r="D7383" s="0" t="s">
        <v>16</v>
      </c>
      <c r="E7383" s="0" t="s">
        <v>418</v>
      </c>
      <c r="F7383" s="0" t="n">
        <v>0.16</v>
      </c>
      <c r="G7383" s="0" t="n">
        <v>0.04</v>
      </c>
      <c r="H7383" s="0" t="n">
        <v>0</v>
      </c>
      <c r="I7383" s="0" t="n">
        <v>0.01</v>
      </c>
      <c r="J7383" s="0" t="n">
        <v>0.21</v>
      </c>
      <c r="N7383" s="0" t="s">
        <v>35</v>
      </c>
      <c r="P7383" s="0" t="n">
        <f aca="false">IF(AND(OR(Dashboard!$B$5="All",D7383=Dashboard!$B$5),OR(Dashboard!$D$5="All",N7383=Dashboard!$D$5),OR(AND(C7383&lt;&gt;"",C7383&gt;=Dashboard!$F$5,C7383&lt;=Dashboard!$H$5),AND(C7383="",Dashboard!$F$5&lt;=1980,Dashboard!$H$5&gt;=2016))),1,0)</f>
        <v>1</v>
      </c>
      <c r="Q7383" s="0" t="n">
        <f aca="false">J7383*P7383+ROW()*0.00000001</f>
        <v>0.21007383</v>
      </c>
    </row>
    <row r="7384" customFormat="false" ht="15" hidden="false" customHeight="false" outlineLevel="0" collapsed="false">
      <c r="A7384" s="0" t="s">
        <v>446</v>
      </c>
      <c r="B7384" s="0" t="s">
        <v>152</v>
      </c>
      <c r="C7384" s="0" t="n">
        <v>2015</v>
      </c>
      <c r="D7384" s="0" t="s">
        <v>71</v>
      </c>
      <c r="E7384" s="0" t="s">
        <v>124</v>
      </c>
      <c r="F7384" s="0" t="n">
        <v>0.11</v>
      </c>
      <c r="G7384" s="0" t="n">
        <v>0.09</v>
      </c>
      <c r="H7384" s="0" t="n">
        <v>0</v>
      </c>
      <c r="I7384" s="0" t="n">
        <v>0.02</v>
      </c>
      <c r="J7384" s="0" t="n">
        <v>0.21</v>
      </c>
      <c r="K7384" s="0" t="n">
        <v>74</v>
      </c>
      <c r="L7384" s="0" t="n">
        <v>5.9</v>
      </c>
      <c r="M7384" s="0" t="s">
        <v>73</v>
      </c>
      <c r="N7384" s="0" t="s">
        <v>152</v>
      </c>
      <c r="O7384" s="0" t="s">
        <v>37</v>
      </c>
      <c r="P7384" s="0" t="n">
        <f aca="false">IF(AND(OR(Dashboard!$B$5="All",D7384=Dashboard!$B$5),OR(Dashboard!$D$5="All",N7384=Dashboard!$D$5),OR(AND(C7384&lt;&gt;"",C7384&gt;=Dashboard!$F$5,C7384&lt;=Dashboard!$H$5),AND(C7384="",Dashboard!$F$5&lt;=1980,Dashboard!$H$5&gt;=2016))),1,0)</f>
        <v>1</v>
      </c>
      <c r="Q7384" s="0" t="n">
        <f aca="false">J7384*P7384+ROW()*0.00000001</f>
        <v>0.21007384</v>
      </c>
    </row>
    <row r="7385" customFormat="false" ht="15" hidden="false" customHeight="false" outlineLevel="0" collapsed="false">
      <c r="A7385" s="0" t="s">
        <v>3669</v>
      </c>
      <c r="B7385" s="0" t="s">
        <v>50</v>
      </c>
      <c r="C7385" s="0" t="n">
        <v>2008</v>
      </c>
      <c r="D7385" s="0" t="s">
        <v>71</v>
      </c>
      <c r="E7385" s="0" t="s">
        <v>487</v>
      </c>
      <c r="F7385" s="0" t="n">
        <v>0.19</v>
      </c>
      <c r="G7385" s="0" t="n">
        <v>0.01</v>
      </c>
      <c r="H7385" s="0" t="n">
        <v>0</v>
      </c>
      <c r="I7385" s="0" t="n">
        <v>0.02</v>
      </c>
      <c r="J7385" s="0" t="n">
        <v>0.21</v>
      </c>
      <c r="K7385" s="0" t="n">
        <v>54</v>
      </c>
      <c r="M7385" s="0" t="s">
        <v>125</v>
      </c>
      <c r="N7385" s="0" t="s">
        <v>35</v>
      </c>
      <c r="O7385" s="0" t="s">
        <v>53</v>
      </c>
      <c r="P7385" s="0" t="n">
        <f aca="false">IF(AND(OR(Dashboard!$B$5="All",D7385=Dashboard!$B$5),OR(Dashboard!$D$5="All",N7385=Dashboard!$D$5),OR(AND(C7385&lt;&gt;"",C7385&gt;=Dashboard!$F$5,C7385&lt;=Dashboard!$H$5),AND(C7385="",Dashboard!$F$5&lt;=1980,Dashboard!$H$5&gt;=2016))),1,0)</f>
        <v>1</v>
      </c>
      <c r="Q7385" s="0" t="n">
        <f aca="false">J7385*P7385+ROW()*0.00000001</f>
        <v>0.21007385</v>
      </c>
    </row>
    <row r="7386" customFormat="false" ht="15" hidden="false" customHeight="false" outlineLevel="0" collapsed="false">
      <c r="A7386" s="0" t="s">
        <v>5473</v>
      </c>
      <c r="B7386" s="0" t="s">
        <v>76</v>
      </c>
      <c r="C7386" s="0" t="n">
        <v>2002</v>
      </c>
      <c r="D7386" s="0" t="s">
        <v>46</v>
      </c>
      <c r="E7386" s="0" t="s">
        <v>418</v>
      </c>
      <c r="F7386" s="0" t="n">
        <v>0.1</v>
      </c>
      <c r="G7386" s="0" t="n">
        <v>0.08</v>
      </c>
      <c r="H7386" s="0" t="n">
        <v>0</v>
      </c>
      <c r="I7386" s="0" t="n">
        <v>0.03</v>
      </c>
      <c r="J7386" s="0" t="n">
        <v>0.21</v>
      </c>
      <c r="K7386" s="0" t="n">
        <v>76</v>
      </c>
      <c r="L7386" s="0" t="n">
        <v>8.3</v>
      </c>
      <c r="M7386" s="0" t="s">
        <v>103</v>
      </c>
      <c r="N7386" s="0" t="s">
        <v>74</v>
      </c>
      <c r="O7386" s="0" t="s">
        <v>37</v>
      </c>
      <c r="P7386" s="0" t="n">
        <f aca="false">IF(AND(OR(Dashboard!$B$5="All",D7386=Dashboard!$B$5),OR(Dashboard!$D$5="All",N7386=Dashboard!$D$5),OR(AND(C7386&lt;&gt;"",C7386&gt;=Dashboard!$F$5,C7386&lt;=Dashboard!$H$5),AND(C7386="",Dashboard!$F$5&lt;=1980,Dashboard!$H$5&gt;=2016))),1,0)</f>
        <v>1</v>
      </c>
      <c r="Q7386" s="0" t="n">
        <f aca="false">J7386*P7386+ROW()*0.00000001</f>
        <v>0.21007386</v>
      </c>
    </row>
    <row r="7387" customFormat="false" ht="15" hidden="false" customHeight="false" outlineLevel="0" collapsed="false">
      <c r="A7387" s="0" t="s">
        <v>5474</v>
      </c>
      <c r="B7387" s="0" t="s">
        <v>117</v>
      </c>
      <c r="C7387" s="0" t="n">
        <v>2002</v>
      </c>
      <c r="D7387" s="0" t="s">
        <v>16</v>
      </c>
      <c r="E7387" s="0" t="s">
        <v>1326</v>
      </c>
      <c r="F7387" s="0" t="n">
        <v>0.12</v>
      </c>
      <c r="G7387" s="0" t="n">
        <v>0.08</v>
      </c>
      <c r="H7387" s="0" t="n">
        <v>0</v>
      </c>
      <c r="I7387" s="0" t="n">
        <v>0.01</v>
      </c>
      <c r="J7387" s="0" t="n">
        <v>0.21</v>
      </c>
      <c r="N7387" s="0" t="s">
        <v>74</v>
      </c>
      <c r="P7387" s="0" t="n">
        <f aca="false">IF(AND(OR(Dashboard!$B$5="All",D7387=Dashboard!$B$5),OR(Dashboard!$D$5="All",N7387=Dashboard!$D$5),OR(AND(C7387&lt;&gt;"",C7387&gt;=Dashboard!$F$5,C7387&lt;=Dashboard!$H$5),AND(C7387="",Dashboard!$F$5&lt;=1980,Dashboard!$H$5&gt;=2016))),1,0)</f>
        <v>1</v>
      </c>
      <c r="Q7387" s="0" t="n">
        <f aca="false">J7387*P7387+ROW()*0.00000001</f>
        <v>0.21007387</v>
      </c>
    </row>
    <row r="7388" customFormat="false" ht="15" hidden="false" customHeight="false" outlineLevel="0" collapsed="false">
      <c r="A7388" s="0" t="s">
        <v>5475</v>
      </c>
      <c r="B7388" s="0" t="s">
        <v>70</v>
      </c>
      <c r="D7388" s="0" t="s">
        <v>34</v>
      </c>
      <c r="E7388" s="0" t="s">
        <v>89</v>
      </c>
      <c r="F7388" s="0" t="n">
        <v>0</v>
      </c>
      <c r="G7388" s="0" t="n">
        <v>0.16</v>
      </c>
      <c r="H7388" s="0" t="n">
        <v>0</v>
      </c>
      <c r="I7388" s="0" t="n">
        <v>0.05</v>
      </c>
      <c r="J7388" s="0" t="n">
        <v>0.21</v>
      </c>
      <c r="N7388" s="0" t="s">
        <v>74</v>
      </c>
      <c r="P7388" s="0" t="n">
        <f aca="false">IF(AND(OR(Dashboard!$B$5="All",D7388=Dashboard!$B$5),OR(Dashboard!$D$5="All",N7388=Dashboard!$D$5),OR(AND(C7388&lt;&gt;"",C7388&gt;=Dashboard!$F$5,C7388&lt;=Dashboard!$H$5),AND(C7388="",Dashboard!$F$5&lt;=1980,Dashboard!$H$5&gt;=2016))),1,0)</f>
        <v>1</v>
      </c>
      <c r="Q7388" s="0" t="n">
        <f aca="false">J7388*P7388+ROW()*0.00000001</f>
        <v>0.21007388</v>
      </c>
    </row>
    <row r="7389" customFormat="false" ht="15" hidden="false" customHeight="false" outlineLevel="0" collapsed="false">
      <c r="A7389" s="0" t="s">
        <v>5476</v>
      </c>
      <c r="B7389" s="0" t="s">
        <v>33</v>
      </c>
      <c r="C7389" s="0" t="n">
        <v>2008</v>
      </c>
      <c r="D7389" s="0" t="s">
        <v>52</v>
      </c>
      <c r="E7389" s="0" t="s">
        <v>1524</v>
      </c>
      <c r="F7389" s="0" t="n">
        <v>0.19</v>
      </c>
      <c r="G7389" s="0" t="n">
        <v>0.01</v>
      </c>
      <c r="H7389" s="0" t="n">
        <v>0</v>
      </c>
      <c r="I7389" s="0" t="n">
        <v>0.02</v>
      </c>
      <c r="J7389" s="0" t="n">
        <v>0.21</v>
      </c>
      <c r="N7389" s="0" t="s">
        <v>35</v>
      </c>
      <c r="P7389" s="0" t="n">
        <f aca="false">IF(AND(OR(Dashboard!$B$5="All",D7389=Dashboard!$B$5),OR(Dashboard!$D$5="All",N7389=Dashboard!$D$5),OR(AND(C7389&lt;&gt;"",C7389&gt;=Dashboard!$F$5,C7389&lt;=Dashboard!$H$5),AND(C7389="",Dashboard!$F$5&lt;=1980,Dashboard!$H$5&gt;=2016))),1,0)</f>
        <v>1</v>
      </c>
      <c r="Q7389" s="0" t="n">
        <f aca="false">J7389*P7389+ROW()*0.00000001</f>
        <v>0.21007389</v>
      </c>
    </row>
    <row r="7390" customFormat="false" ht="15" hidden="false" customHeight="false" outlineLevel="0" collapsed="false">
      <c r="A7390" s="0" t="s">
        <v>5477</v>
      </c>
      <c r="B7390" s="0" t="s">
        <v>76</v>
      </c>
      <c r="C7390" s="0" t="n">
        <v>2001</v>
      </c>
      <c r="D7390" s="0" t="s">
        <v>114</v>
      </c>
      <c r="E7390" s="0" t="s">
        <v>220</v>
      </c>
      <c r="F7390" s="0" t="n">
        <v>0.09</v>
      </c>
      <c r="G7390" s="0" t="n">
        <v>0.07</v>
      </c>
      <c r="H7390" s="0" t="n">
        <v>0.03</v>
      </c>
      <c r="I7390" s="0" t="n">
        <v>0.02</v>
      </c>
      <c r="J7390" s="0" t="n">
        <v>0.21</v>
      </c>
      <c r="K7390" s="0" t="n">
        <v>78</v>
      </c>
      <c r="L7390" s="0" t="n">
        <v>8.2</v>
      </c>
      <c r="M7390" s="0" t="s">
        <v>103</v>
      </c>
      <c r="N7390" s="0" t="s">
        <v>74</v>
      </c>
      <c r="O7390" s="0" t="s">
        <v>37</v>
      </c>
      <c r="P7390" s="0" t="n">
        <f aca="false">IF(AND(OR(Dashboard!$B$5="All",D7390=Dashboard!$B$5),OR(Dashboard!$D$5="All",N7390=Dashboard!$D$5),OR(AND(C7390&lt;&gt;"",C7390&gt;=Dashboard!$F$5,C7390&lt;=Dashboard!$H$5),AND(C7390="",Dashboard!$F$5&lt;=1980,Dashboard!$H$5&gt;=2016))),1,0)</f>
        <v>1</v>
      </c>
      <c r="Q7390" s="0" t="n">
        <f aca="false">J7390*P7390+ROW()*0.00000001</f>
        <v>0.2100739</v>
      </c>
    </row>
    <row r="7391" customFormat="false" ht="15" hidden="false" customHeight="false" outlineLevel="0" collapsed="false">
      <c r="A7391" s="0" t="s">
        <v>5478</v>
      </c>
      <c r="B7391" s="0" t="s">
        <v>50</v>
      </c>
      <c r="C7391" s="0" t="n">
        <v>2011</v>
      </c>
      <c r="D7391" s="0" t="s">
        <v>114</v>
      </c>
      <c r="E7391" s="0" t="s">
        <v>2100</v>
      </c>
      <c r="F7391" s="0" t="n">
        <v>0.2</v>
      </c>
      <c r="G7391" s="0" t="n">
        <v>0</v>
      </c>
      <c r="H7391" s="0" t="n">
        <v>0</v>
      </c>
      <c r="I7391" s="0" t="n">
        <v>0.02</v>
      </c>
      <c r="J7391" s="0" t="n">
        <v>0.21</v>
      </c>
      <c r="M7391" s="0" t="s">
        <v>36</v>
      </c>
      <c r="N7391" s="0" t="s">
        <v>35</v>
      </c>
      <c r="P7391" s="0" t="n">
        <f aca="false">IF(AND(OR(Dashboard!$B$5="All",D7391=Dashboard!$B$5),OR(Dashboard!$D$5="All",N7391=Dashboard!$D$5),OR(AND(C7391&lt;&gt;"",C7391&gt;=Dashboard!$F$5,C7391&lt;=Dashboard!$H$5),AND(C7391="",Dashboard!$F$5&lt;=1980,Dashboard!$H$5&gt;=2016))),1,0)</f>
        <v>1</v>
      </c>
      <c r="Q7391" s="0" t="n">
        <f aca="false">J7391*P7391+ROW()*0.00000001</f>
        <v>0.21007391</v>
      </c>
    </row>
    <row r="7392" customFormat="false" ht="15" hidden="false" customHeight="false" outlineLevel="0" collapsed="false">
      <c r="A7392" s="0" t="s">
        <v>5479</v>
      </c>
      <c r="B7392" s="0" t="s">
        <v>164</v>
      </c>
      <c r="D7392" s="0" t="s">
        <v>246</v>
      </c>
      <c r="E7392" s="0" t="s">
        <v>154</v>
      </c>
      <c r="F7392" s="0" t="n">
        <v>0</v>
      </c>
      <c r="G7392" s="0" t="n">
        <v>0</v>
      </c>
      <c r="H7392" s="0" t="n">
        <v>0.21</v>
      </c>
      <c r="I7392" s="0" t="n">
        <v>0</v>
      </c>
      <c r="J7392" s="0" t="n">
        <v>0.21</v>
      </c>
      <c r="N7392" s="0" t="s">
        <v>74</v>
      </c>
      <c r="P7392" s="0" t="n">
        <f aca="false">IF(AND(OR(Dashboard!$B$5="All",D7392=Dashboard!$B$5),OR(Dashboard!$D$5="All",N7392=Dashboard!$D$5),OR(AND(C7392&lt;&gt;"",C7392&gt;=Dashboard!$F$5,C7392&lt;=Dashboard!$H$5),AND(C7392="",Dashboard!$F$5&lt;=1980,Dashboard!$H$5&gt;=2016))),1,0)</f>
        <v>1</v>
      </c>
      <c r="Q7392" s="0" t="n">
        <f aca="false">J7392*P7392+ROW()*0.00000001</f>
        <v>0.21007392</v>
      </c>
    </row>
    <row r="7393" customFormat="false" ht="15" hidden="false" customHeight="false" outlineLevel="0" collapsed="false">
      <c r="A7393" s="0" t="s">
        <v>5480</v>
      </c>
      <c r="B7393" s="0" t="s">
        <v>50</v>
      </c>
      <c r="C7393" s="0" t="n">
        <v>2008</v>
      </c>
      <c r="D7393" s="0" t="s">
        <v>71</v>
      </c>
      <c r="E7393" s="0" t="s">
        <v>782</v>
      </c>
      <c r="F7393" s="0" t="n">
        <v>0.16</v>
      </c>
      <c r="G7393" s="0" t="n">
        <v>0.01</v>
      </c>
      <c r="H7393" s="0" t="n">
        <v>0.02</v>
      </c>
      <c r="I7393" s="0" t="n">
        <v>0.02</v>
      </c>
      <c r="J7393" s="0" t="n">
        <v>0.21</v>
      </c>
      <c r="K7393" s="0" t="n">
        <v>83</v>
      </c>
      <c r="L7393" s="0" t="n">
        <v>7.8</v>
      </c>
      <c r="M7393" s="0" t="s">
        <v>103</v>
      </c>
      <c r="N7393" s="0" t="s">
        <v>35</v>
      </c>
      <c r="O7393" s="0" t="s">
        <v>42</v>
      </c>
      <c r="P7393" s="0" t="n">
        <f aca="false">IF(AND(OR(Dashboard!$B$5="All",D7393=Dashboard!$B$5),OR(Dashboard!$D$5="All",N7393=Dashboard!$D$5),OR(AND(C7393&lt;&gt;"",C7393&gt;=Dashboard!$F$5,C7393&lt;=Dashboard!$H$5),AND(C7393="",Dashboard!$F$5&lt;=1980,Dashboard!$H$5&gt;=2016))),1,0)</f>
        <v>1</v>
      </c>
      <c r="Q7393" s="0" t="n">
        <f aca="false">J7393*P7393+ROW()*0.00000001</f>
        <v>0.21007393</v>
      </c>
    </row>
    <row r="7394" customFormat="false" ht="15" hidden="false" customHeight="false" outlineLevel="0" collapsed="false">
      <c r="A7394" s="0" t="s">
        <v>2220</v>
      </c>
      <c r="B7394" s="0" t="s">
        <v>144</v>
      </c>
      <c r="C7394" s="0" t="n">
        <v>2003</v>
      </c>
      <c r="D7394" s="0" t="s">
        <v>34</v>
      </c>
      <c r="E7394" s="0" t="s">
        <v>91</v>
      </c>
      <c r="F7394" s="0" t="n">
        <v>0.16</v>
      </c>
      <c r="G7394" s="0" t="n">
        <v>0.05</v>
      </c>
      <c r="H7394" s="0" t="n">
        <v>0</v>
      </c>
      <c r="I7394" s="0" t="n">
        <v>0.01</v>
      </c>
      <c r="J7394" s="0" t="n">
        <v>0.21</v>
      </c>
      <c r="K7394" s="0" t="n">
        <v>65</v>
      </c>
      <c r="L7394" s="0" t="n">
        <v>8.4</v>
      </c>
      <c r="M7394" s="0" t="s">
        <v>103</v>
      </c>
      <c r="N7394" s="0" t="s">
        <v>66</v>
      </c>
      <c r="O7394" s="0" t="s">
        <v>67</v>
      </c>
      <c r="P7394" s="0" t="n">
        <f aca="false">IF(AND(OR(Dashboard!$B$5="All",D7394=Dashboard!$B$5),OR(Dashboard!$D$5="All",N7394=Dashboard!$D$5),OR(AND(C7394&lt;&gt;"",C7394&gt;=Dashboard!$F$5,C7394&lt;=Dashboard!$H$5),AND(C7394="",Dashboard!$F$5&lt;=1980,Dashboard!$H$5&gt;=2016))),1,0)</f>
        <v>1</v>
      </c>
      <c r="Q7394" s="0" t="n">
        <f aca="false">J7394*P7394+ROW()*0.00000001</f>
        <v>0.21007394</v>
      </c>
    </row>
    <row r="7395" customFormat="false" ht="15" hidden="false" customHeight="false" outlineLevel="0" collapsed="false">
      <c r="A7395" s="0" t="s">
        <v>3399</v>
      </c>
      <c r="B7395" s="0" t="s">
        <v>164</v>
      </c>
      <c r="C7395" s="0" t="n">
        <v>2007</v>
      </c>
      <c r="D7395" s="0" t="s">
        <v>34</v>
      </c>
      <c r="E7395" s="0" t="s">
        <v>195</v>
      </c>
      <c r="F7395" s="0" t="n">
        <v>0.19</v>
      </c>
      <c r="G7395" s="0" t="n">
        <v>0</v>
      </c>
      <c r="H7395" s="0" t="n">
        <v>0</v>
      </c>
      <c r="I7395" s="0" t="n">
        <v>0.02</v>
      </c>
      <c r="J7395" s="0" t="n">
        <v>0.21</v>
      </c>
      <c r="L7395" s="0" t="n">
        <v>7.3</v>
      </c>
      <c r="M7395" s="0" t="s">
        <v>36</v>
      </c>
      <c r="N7395" s="0" t="s">
        <v>74</v>
      </c>
      <c r="P7395" s="0" t="n">
        <f aca="false">IF(AND(OR(Dashboard!$B$5="All",D7395=Dashboard!$B$5),OR(Dashboard!$D$5="All",N7395=Dashboard!$D$5),OR(AND(C7395&lt;&gt;"",C7395&gt;=Dashboard!$F$5,C7395&lt;=Dashboard!$H$5),AND(C7395="",Dashboard!$F$5&lt;=1980,Dashboard!$H$5&gt;=2016))),1,0)</f>
        <v>1</v>
      </c>
      <c r="Q7395" s="0" t="n">
        <f aca="false">J7395*P7395+ROW()*0.00000001</f>
        <v>0.21007395</v>
      </c>
    </row>
    <row r="7396" customFormat="false" ht="15" hidden="false" customHeight="false" outlineLevel="0" collapsed="false">
      <c r="A7396" s="0" t="s">
        <v>2986</v>
      </c>
      <c r="B7396" s="0" t="s">
        <v>108</v>
      </c>
      <c r="C7396" s="0" t="n">
        <v>1999</v>
      </c>
      <c r="D7396" s="0" t="s">
        <v>16</v>
      </c>
      <c r="E7396" s="0" t="s">
        <v>1169</v>
      </c>
      <c r="F7396" s="0" t="n">
        <v>0.17</v>
      </c>
      <c r="G7396" s="0" t="n">
        <v>0.04</v>
      </c>
      <c r="H7396" s="0" t="n">
        <v>0</v>
      </c>
      <c r="I7396" s="0" t="n">
        <v>0</v>
      </c>
      <c r="J7396" s="0" t="n">
        <v>0.21</v>
      </c>
      <c r="N7396" s="0" t="s">
        <v>35</v>
      </c>
      <c r="P7396" s="0" t="n">
        <f aca="false">IF(AND(OR(Dashboard!$B$5="All",D7396=Dashboard!$B$5),OR(Dashboard!$D$5="All",N7396=Dashboard!$D$5),OR(AND(C7396&lt;&gt;"",C7396&gt;=Dashboard!$F$5,C7396&lt;=Dashboard!$H$5),AND(C7396="",Dashboard!$F$5&lt;=1980,Dashboard!$H$5&gt;=2016))),1,0)</f>
        <v>1</v>
      </c>
      <c r="Q7396" s="0" t="n">
        <f aca="false">J7396*P7396+ROW()*0.00000001</f>
        <v>0.21007396</v>
      </c>
    </row>
    <row r="7397" customFormat="false" ht="15" hidden="false" customHeight="false" outlineLevel="0" collapsed="false">
      <c r="A7397" s="0" t="s">
        <v>4482</v>
      </c>
      <c r="B7397" s="0" t="s">
        <v>108</v>
      </c>
      <c r="C7397" s="0" t="n">
        <v>1999</v>
      </c>
      <c r="D7397" s="0" t="s">
        <v>56</v>
      </c>
      <c r="E7397" s="0" t="s">
        <v>229</v>
      </c>
      <c r="F7397" s="0" t="n">
        <v>0.17</v>
      </c>
      <c r="G7397" s="0" t="n">
        <v>0.04</v>
      </c>
      <c r="H7397" s="0" t="n">
        <v>0</v>
      </c>
      <c r="I7397" s="0" t="n">
        <v>0</v>
      </c>
      <c r="J7397" s="0" t="n">
        <v>0.21</v>
      </c>
      <c r="N7397" s="0" t="s">
        <v>35</v>
      </c>
      <c r="P7397" s="0" t="n">
        <f aca="false">IF(AND(OR(Dashboard!$B$5="All",D7397=Dashboard!$B$5),OR(Dashboard!$D$5="All",N7397=Dashboard!$D$5),OR(AND(C7397&lt;&gt;"",C7397&gt;=Dashboard!$F$5,C7397&lt;=Dashboard!$H$5),AND(C7397="",Dashboard!$F$5&lt;=1980,Dashboard!$H$5&gt;=2016))),1,0)</f>
        <v>1</v>
      </c>
      <c r="Q7397" s="0" t="n">
        <f aca="false">J7397*P7397+ROW()*0.00000001</f>
        <v>0.21007397</v>
      </c>
    </row>
    <row r="7398" customFormat="false" ht="15" hidden="false" customHeight="false" outlineLevel="0" collapsed="false">
      <c r="A7398" s="0" t="s">
        <v>5481</v>
      </c>
      <c r="B7398" s="0" t="s">
        <v>108</v>
      </c>
      <c r="C7398" s="0" t="n">
        <v>1997</v>
      </c>
      <c r="D7398" s="0" t="s">
        <v>102</v>
      </c>
      <c r="E7398" s="0" t="s">
        <v>2089</v>
      </c>
      <c r="F7398" s="0" t="n">
        <v>0.17</v>
      </c>
      <c r="G7398" s="0" t="n">
        <v>0.04</v>
      </c>
      <c r="H7398" s="0" t="n">
        <v>0</v>
      </c>
      <c r="I7398" s="0" t="n">
        <v>0</v>
      </c>
      <c r="J7398" s="0" t="n">
        <v>0.21</v>
      </c>
      <c r="N7398" s="0" t="s">
        <v>35</v>
      </c>
      <c r="P7398" s="0" t="n">
        <f aca="false">IF(AND(OR(Dashboard!$B$5="All",D7398=Dashboard!$B$5),OR(Dashboard!$D$5="All",N7398=Dashboard!$D$5),OR(AND(C7398&lt;&gt;"",C7398&gt;=Dashboard!$F$5,C7398&lt;=Dashboard!$H$5),AND(C7398="",Dashboard!$F$5&lt;=1980,Dashboard!$H$5&gt;=2016))),1,0)</f>
        <v>1</v>
      </c>
      <c r="Q7398" s="0" t="n">
        <f aca="false">J7398*P7398+ROW()*0.00000001</f>
        <v>0.21007398</v>
      </c>
    </row>
    <row r="7399" customFormat="false" ht="15" hidden="false" customHeight="false" outlineLevel="0" collapsed="false">
      <c r="A7399" s="0" t="s">
        <v>684</v>
      </c>
      <c r="B7399" s="0" t="s">
        <v>108</v>
      </c>
      <c r="C7399" s="0" t="n">
        <v>1999</v>
      </c>
      <c r="D7399" s="0" t="s">
        <v>52</v>
      </c>
      <c r="E7399" s="0" t="s">
        <v>342</v>
      </c>
      <c r="F7399" s="0" t="n">
        <v>0.17</v>
      </c>
      <c r="G7399" s="0" t="n">
        <v>0.04</v>
      </c>
      <c r="H7399" s="0" t="n">
        <v>0</v>
      </c>
      <c r="I7399" s="0" t="n">
        <v>0</v>
      </c>
      <c r="J7399" s="0" t="n">
        <v>0.21</v>
      </c>
      <c r="N7399" s="0" t="s">
        <v>35</v>
      </c>
      <c r="P7399" s="0" t="n">
        <f aca="false">IF(AND(OR(Dashboard!$B$5="All",D7399=Dashboard!$B$5),OR(Dashboard!$D$5="All",N7399=Dashboard!$D$5),OR(AND(C7399&lt;&gt;"",C7399&gt;=Dashboard!$F$5,C7399&lt;=Dashboard!$H$5),AND(C7399="",Dashboard!$F$5&lt;=1980,Dashboard!$H$5&gt;=2016))),1,0)</f>
        <v>1</v>
      </c>
      <c r="Q7399" s="0" t="n">
        <f aca="false">J7399*P7399+ROW()*0.00000001</f>
        <v>0.21007399</v>
      </c>
    </row>
    <row r="7400" customFormat="false" ht="15" hidden="false" customHeight="false" outlineLevel="0" collapsed="false">
      <c r="A7400" s="0" t="s">
        <v>893</v>
      </c>
      <c r="B7400" s="0" t="s">
        <v>108</v>
      </c>
      <c r="C7400" s="0" t="n">
        <v>1998</v>
      </c>
      <c r="D7400" s="0" t="s">
        <v>102</v>
      </c>
      <c r="E7400" s="0" t="s">
        <v>418</v>
      </c>
      <c r="F7400" s="0" t="n">
        <v>0.17</v>
      </c>
      <c r="G7400" s="0" t="n">
        <v>0.04</v>
      </c>
      <c r="H7400" s="0" t="n">
        <v>0</v>
      </c>
      <c r="I7400" s="0" t="n">
        <v>0</v>
      </c>
      <c r="J7400" s="0" t="n">
        <v>0.21</v>
      </c>
      <c r="N7400" s="0" t="s">
        <v>35</v>
      </c>
      <c r="P7400" s="0" t="n">
        <f aca="false">IF(AND(OR(Dashboard!$B$5="All",D7400=Dashboard!$B$5),OR(Dashboard!$D$5="All",N7400=Dashboard!$D$5),OR(AND(C7400&lt;&gt;"",C7400&gt;=Dashboard!$F$5,C7400&lt;=Dashboard!$H$5),AND(C7400="",Dashboard!$F$5&lt;=1980,Dashboard!$H$5&gt;=2016))),1,0)</f>
        <v>1</v>
      </c>
      <c r="Q7400" s="0" t="n">
        <f aca="false">J7400*P7400+ROW()*0.00000001</f>
        <v>0.210074</v>
      </c>
    </row>
    <row r="7401" customFormat="false" ht="15" hidden="false" customHeight="false" outlineLevel="0" collapsed="false">
      <c r="A7401" s="0" t="s">
        <v>5482</v>
      </c>
      <c r="B7401" s="0" t="s">
        <v>108</v>
      </c>
      <c r="C7401" s="0" t="n">
        <v>2000</v>
      </c>
      <c r="D7401" s="0" t="s">
        <v>41</v>
      </c>
      <c r="E7401" s="0" t="s">
        <v>649</v>
      </c>
      <c r="F7401" s="0" t="n">
        <v>0.17</v>
      </c>
      <c r="G7401" s="0" t="n">
        <v>0.04</v>
      </c>
      <c r="H7401" s="0" t="n">
        <v>0</v>
      </c>
      <c r="I7401" s="0" t="n">
        <v>0</v>
      </c>
      <c r="J7401" s="0" t="n">
        <v>0.21</v>
      </c>
      <c r="N7401" s="0" t="s">
        <v>35</v>
      </c>
      <c r="P7401" s="0" t="n">
        <f aca="false">IF(AND(OR(Dashboard!$B$5="All",D7401=Dashboard!$B$5),OR(Dashboard!$D$5="All",N7401=Dashboard!$D$5),OR(AND(C7401&lt;&gt;"",C7401&gt;=Dashboard!$F$5,C7401&lt;=Dashboard!$H$5),AND(C7401="",Dashboard!$F$5&lt;=1980,Dashboard!$H$5&gt;=2016))),1,0)</f>
        <v>1</v>
      </c>
      <c r="Q7401" s="0" t="n">
        <f aca="false">J7401*P7401+ROW()*0.00000001</f>
        <v>0.21007401</v>
      </c>
    </row>
    <row r="7402" customFormat="false" ht="15" hidden="false" customHeight="false" outlineLevel="0" collapsed="false">
      <c r="A7402" s="0" t="s">
        <v>4107</v>
      </c>
      <c r="B7402" s="0" t="s">
        <v>851</v>
      </c>
      <c r="C7402" s="0" t="n">
        <v>2016</v>
      </c>
      <c r="D7402" s="0" t="s">
        <v>46</v>
      </c>
      <c r="E7402" s="0" t="s">
        <v>157</v>
      </c>
      <c r="F7402" s="0" t="n">
        <v>0.04</v>
      </c>
      <c r="G7402" s="0" t="n">
        <v>0.06</v>
      </c>
      <c r="H7402" s="0" t="n">
        <v>0.08</v>
      </c>
      <c r="I7402" s="0" t="n">
        <v>0.03</v>
      </c>
      <c r="J7402" s="0" t="n">
        <v>0.21</v>
      </c>
      <c r="K7402" s="0" t="n">
        <v>77</v>
      </c>
      <c r="L7402" s="0" t="n">
        <v>8.6</v>
      </c>
      <c r="M7402" s="0" t="s">
        <v>125</v>
      </c>
      <c r="N7402" s="0" t="s">
        <v>74</v>
      </c>
      <c r="O7402" s="0" t="s">
        <v>37</v>
      </c>
      <c r="P7402" s="0" t="n">
        <f aca="false">IF(AND(OR(Dashboard!$B$5="All",D7402=Dashboard!$B$5),OR(Dashboard!$D$5="All",N7402=Dashboard!$D$5),OR(AND(C7402&lt;&gt;"",C7402&gt;=Dashboard!$F$5,C7402&lt;=Dashboard!$H$5),AND(C7402="",Dashboard!$F$5&lt;=1980,Dashboard!$H$5&gt;=2016))),1,0)</f>
        <v>1</v>
      </c>
      <c r="Q7402" s="0" t="n">
        <f aca="false">J7402*P7402+ROW()*0.00000001</f>
        <v>0.21007402</v>
      </c>
    </row>
    <row r="7403" customFormat="false" ht="15" hidden="false" customHeight="false" outlineLevel="0" collapsed="false">
      <c r="A7403" s="0" t="s">
        <v>5483</v>
      </c>
      <c r="B7403" s="0" t="s">
        <v>851</v>
      </c>
      <c r="C7403" s="0" t="n">
        <v>2014</v>
      </c>
      <c r="D7403" s="0" t="s">
        <v>71</v>
      </c>
      <c r="E7403" s="0" t="s">
        <v>2334</v>
      </c>
      <c r="F7403" s="0" t="n">
        <v>0.06</v>
      </c>
      <c r="G7403" s="0" t="n">
        <v>0.01</v>
      </c>
      <c r="H7403" s="0" t="n">
        <v>0.12</v>
      </c>
      <c r="I7403" s="0" t="n">
        <v>0.02</v>
      </c>
      <c r="J7403" s="0" t="n">
        <v>0.21</v>
      </c>
      <c r="K7403" s="0" t="n">
        <v>72</v>
      </c>
      <c r="L7403" s="0" t="n">
        <v>8.4</v>
      </c>
      <c r="M7403" s="0" t="s">
        <v>73</v>
      </c>
      <c r="N7403" s="0" t="s">
        <v>74</v>
      </c>
      <c r="O7403" s="0" t="s">
        <v>37</v>
      </c>
      <c r="P7403" s="0" t="n">
        <f aca="false">IF(AND(OR(Dashboard!$B$5="All",D7403=Dashboard!$B$5),OR(Dashboard!$D$5="All",N7403=Dashboard!$D$5),OR(AND(C7403&lt;&gt;"",C7403&gt;=Dashboard!$F$5,C7403&lt;=Dashboard!$H$5),AND(C7403="",Dashboard!$F$5&lt;=1980,Dashboard!$H$5&gt;=2016))),1,0)</f>
        <v>1</v>
      </c>
      <c r="Q7403" s="0" t="n">
        <f aca="false">J7403*P7403+ROW()*0.00000001</f>
        <v>0.21007403</v>
      </c>
    </row>
    <row r="7404" customFormat="false" ht="15" hidden="false" customHeight="false" outlineLevel="0" collapsed="false">
      <c r="A7404" s="0" t="s">
        <v>752</v>
      </c>
      <c r="B7404" s="0" t="s">
        <v>33</v>
      </c>
      <c r="C7404" s="0" t="n">
        <v>2011</v>
      </c>
      <c r="D7404" s="0" t="s">
        <v>71</v>
      </c>
      <c r="E7404" s="0" t="s">
        <v>220</v>
      </c>
      <c r="F7404" s="0" t="n">
        <v>0.08</v>
      </c>
      <c r="G7404" s="0" t="n">
        <v>0.08</v>
      </c>
      <c r="H7404" s="0" t="n">
        <v>0.03</v>
      </c>
      <c r="I7404" s="0" t="n">
        <v>0.02</v>
      </c>
      <c r="J7404" s="0" t="n">
        <v>0.21</v>
      </c>
      <c r="K7404" s="0" t="n">
        <v>79</v>
      </c>
      <c r="L7404" s="0" t="n">
        <v>7</v>
      </c>
      <c r="M7404" s="0" t="s">
        <v>36</v>
      </c>
      <c r="N7404" s="0" t="s">
        <v>35</v>
      </c>
      <c r="O7404" s="0" t="s">
        <v>37</v>
      </c>
      <c r="P7404" s="0" t="n">
        <f aca="false">IF(AND(OR(Dashboard!$B$5="All",D7404=Dashboard!$B$5),OR(Dashboard!$D$5="All",N7404=Dashboard!$D$5),OR(AND(C7404&lt;&gt;"",C7404&gt;=Dashboard!$F$5,C7404&lt;=Dashboard!$H$5),AND(C7404="",Dashboard!$F$5&lt;=1980,Dashboard!$H$5&gt;=2016))),1,0)</f>
        <v>1</v>
      </c>
      <c r="Q7404" s="0" t="n">
        <f aca="false">J7404*P7404+ROW()*0.00000001</f>
        <v>0.21007404</v>
      </c>
    </row>
    <row r="7405" customFormat="false" ht="15" hidden="false" customHeight="false" outlineLevel="0" collapsed="false">
      <c r="A7405" s="0" t="s">
        <v>3511</v>
      </c>
      <c r="B7405" s="0" t="s">
        <v>33</v>
      </c>
      <c r="C7405" s="0" t="n">
        <v>2007</v>
      </c>
      <c r="D7405" s="0" t="s">
        <v>16</v>
      </c>
      <c r="E7405" s="0" t="s">
        <v>293</v>
      </c>
      <c r="F7405" s="0" t="n">
        <v>0.18</v>
      </c>
      <c r="G7405" s="0" t="n">
        <v>0.02</v>
      </c>
      <c r="H7405" s="0" t="n">
        <v>0</v>
      </c>
      <c r="I7405" s="0" t="n">
        <v>0.02</v>
      </c>
      <c r="J7405" s="0" t="n">
        <v>0.21</v>
      </c>
      <c r="K7405" s="0" t="n">
        <v>60</v>
      </c>
      <c r="L7405" s="0" t="n">
        <v>6.4</v>
      </c>
      <c r="M7405" s="0" t="s">
        <v>125</v>
      </c>
      <c r="N7405" s="0" t="s">
        <v>35</v>
      </c>
      <c r="O7405" s="0" t="s">
        <v>53</v>
      </c>
      <c r="P7405" s="0" t="n">
        <f aca="false">IF(AND(OR(Dashboard!$B$5="All",D7405=Dashboard!$B$5),OR(Dashboard!$D$5="All",N7405=Dashboard!$D$5),OR(AND(C7405&lt;&gt;"",C7405&gt;=Dashboard!$F$5,C7405&lt;=Dashboard!$H$5),AND(C7405="",Dashboard!$F$5&lt;=1980,Dashboard!$H$5&gt;=2016))),1,0)</f>
        <v>1</v>
      </c>
      <c r="Q7405" s="0" t="n">
        <f aca="false">J7405*P7405+ROW()*0.00000001</f>
        <v>0.21007405</v>
      </c>
    </row>
    <row r="7406" customFormat="false" ht="15" hidden="false" customHeight="false" outlineLevel="0" collapsed="false">
      <c r="A7406" s="0" t="s">
        <v>5484</v>
      </c>
      <c r="B7406" s="0" t="s">
        <v>117</v>
      </c>
      <c r="C7406" s="0" t="n">
        <v>1996</v>
      </c>
      <c r="D7406" s="0" t="s">
        <v>46</v>
      </c>
      <c r="E7406" s="0" t="s">
        <v>5485</v>
      </c>
      <c r="F7406" s="0" t="n">
        <v>0</v>
      </c>
      <c r="G7406" s="0" t="n">
        <v>0</v>
      </c>
      <c r="H7406" s="0" t="n">
        <v>0.2</v>
      </c>
      <c r="I7406" s="0" t="n">
        <v>0.01</v>
      </c>
      <c r="J7406" s="0" t="n">
        <v>0.21</v>
      </c>
      <c r="N7406" s="0" t="s">
        <v>74</v>
      </c>
      <c r="P7406" s="0" t="n">
        <f aca="false">IF(AND(OR(Dashboard!$B$5="All",D7406=Dashboard!$B$5),OR(Dashboard!$D$5="All",N7406=Dashboard!$D$5),OR(AND(C7406&lt;&gt;"",C7406&gt;=Dashboard!$F$5,C7406&lt;=Dashboard!$H$5),AND(C7406="",Dashboard!$F$5&lt;=1980,Dashboard!$H$5&gt;=2016))),1,0)</f>
        <v>1</v>
      </c>
      <c r="Q7406" s="0" t="n">
        <f aca="false">J7406*P7406+ROW()*0.00000001</f>
        <v>0.21007406</v>
      </c>
    </row>
    <row r="7407" customFormat="false" ht="15" hidden="false" customHeight="false" outlineLevel="0" collapsed="false">
      <c r="A7407" s="0" t="s">
        <v>5486</v>
      </c>
      <c r="B7407" s="0" t="s">
        <v>33</v>
      </c>
      <c r="D7407" s="0" t="s">
        <v>52</v>
      </c>
      <c r="E7407" s="0" t="s">
        <v>220</v>
      </c>
      <c r="F7407" s="0" t="n">
        <v>0.2</v>
      </c>
      <c r="G7407" s="0" t="n">
        <v>0</v>
      </c>
      <c r="H7407" s="0" t="n">
        <v>0</v>
      </c>
      <c r="I7407" s="0" t="n">
        <v>0.01</v>
      </c>
      <c r="J7407" s="0" t="n">
        <v>0.21</v>
      </c>
      <c r="M7407" s="0" t="s">
        <v>125</v>
      </c>
      <c r="N7407" s="0" t="s">
        <v>35</v>
      </c>
      <c r="P7407" s="0" t="n">
        <f aca="false">IF(AND(OR(Dashboard!$B$5="All",D7407=Dashboard!$B$5),OR(Dashboard!$D$5="All",N7407=Dashboard!$D$5),OR(AND(C7407&lt;&gt;"",C7407&gt;=Dashboard!$F$5,C7407&lt;=Dashboard!$H$5),AND(C7407="",Dashboard!$F$5&lt;=1980,Dashboard!$H$5&gt;=2016))),1,0)</f>
        <v>1</v>
      </c>
      <c r="Q7407" s="0" t="n">
        <f aca="false">J7407*P7407+ROW()*0.00000001</f>
        <v>0.21007407</v>
      </c>
    </row>
    <row r="7408" customFormat="false" ht="15" hidden="false" customHeight="false" outlineLevel="0" collapsed="false">
      <c r="A7408" s="0" t="s">
        <v>5487</v>
      </c>
      <c r="B7408" s="0" t="s">
        <v>94</v>
      </c>
      <c r="C7408" s="0" t="n">
        <v>2014</v>
      </c>
      <c r="D7408" s="0" t="s">
        <v>114</v>
      </c>
      <c r="E7408" s="0" t="s">
        <v>3305</v>
      </c>
      <c r="F7408" s="0" t="n">
        <v>0.1</v>
      </c>
      <c r="G7408" s="0" t="n">
        <v>0.07</v>
      </c>
      <c r="H7408" s="0" t="n">
        <v>0</v>
      </c>
      <c r="I7408" s="0" t="n">
        <v>0.04</v>
      </c>
      <c r="J7408" s="0" t="n">
        <v>0.21</v>
      </c>
      <c r="K7408" s="0" t="n">
        <v>83</v>
      </c>
      <c r="L7408" s="0" t="n">
        <v>8.4</v>
      </c>
      <c r="M7408" s="0" t="s">
        <v>73</v>
      </c>
      <c r="N7408" s="0" t="s">
        <v>74</v>
      </c>
      <c r="O7408" s="0" t="s">
        <v>42</v>
      </c>
      <c r="P7408" s="0" t="n">
        <f aca="false">IF(AND(OR(Dashboard!$B$5="All",D7408=Dashboard!$B$5),OR(Dashboard!$D$5="All",N7408=Dashboard!$D$5),OR(AND(C7408&lt;&gt;"",C7408&gt;=Dashboard!$F$5,C7408&lt;=Dashboard!$H$5),AND(C7408="",Dashboard!$F$5&lt;=1980,Dashboard!$H$5&gt;=2016))),1,0)</f>
        <v>1</v>
      </c>
      <c r="Q7408" s="0" t="n">
        <f aca="false">J7408*P7408+ROW()*0.00000001</f>
        <v>0.21007408</v>
      </c>
    </row>
    <row r="7409" customFormat="false" ht="15" hidden="false" customHeight="false" outlineLevel="0" collapsed="false">
      <c r="A7409" s="0" t="s">
        <v>5488</v>
      </c>
      <c r="B7409" s="0" t="s">
        <v>33</v>
      </c>
      <c r="C7409" s="0" t="n">
        <v>2009</v>
      </c>
      <c r="D7409" s="0" t="s">
        <v>114</v>
      </c>
      <c r="E7409" s="0" t="s">
        <v>689</v>
      </c>
      <c r="F7409" s="0" t="n">
        <v>0.09</v>
      </c>
      <c r="G7409" s="0" t="n">
        <v>0.1</v>
      </c>
      <c r="H7409" s="0" t="n">
        <v>0</v>
      </c>
      <c r="I7409" s="0" t="n">
        <v>0.02</v>
      </c>
      <c r="J7409" s="0" t="n">
        <v>0.21</v>
      </c>
      <c r="K7409" s="0" t="n">
        <v>67</v>
      </c>
      <c r="L7409" s="0" t="n">
        <v>7.6</v>
      </c>
      <c r="M7409" s="0" t="s">
        <v>73</v>
      </c>
      <c r="N7409" s="0" t="s">
        <v>35</v>
      </c>
      <c r="O7409" s="0" t="s">
        <v>67</v>
      </c>
      <c r="P7409" s="0" t="n">
        <f aca="false">IF(AND(OR(Dashboard!$B$5="All",D7409=Dashboard!$B$5),OR(Dashboard!$D$5="All",N7409=Dashboard!$D$5),OR(AND(C7409&lt;&gt;"",C7409&gt;=Dashboard!$F$5,C7409&lt;=Dashboard!$H$5),AND(C7409="",Dashboard!$F$5&lt;=1980,Dashboard!$H$5&gt;=2016))),1,0)</f>
        <v>1</v>
      </c>
      <c r="Q7409" s="0" t="n">
        <f aca="false">J7409*P7409+ROW()*0.00000001</f>
        <v>0.21007409</v>
      </c>
    </row>
    <row r="7410" customFormat="false" ht="15" hidden="false" customHeight="false" outlineLevel="0" collapsed="false">
      <c r="A7410" s="0" t="s">
        <v>5489</v>
      </c>
      <c r="B7410" s="0" t="s">
        <v>33</v>
      </c>
      <c r="C7410" s="0" t="n">
        <v>2011</v>
      </c>
      <c r="D7410" s="0" t="s">
        <v>52</v>
      </c>
      <c r="E7410" s="0" t="s">
        <v>520</v>
      </c>
      <c r="F7410" s="0" t="n">
        <v>0</v>
      </c>
      <c r="G7410" s="0" t="n">
        <v>0.17</v>
      </c>
      <c r="H7410" s="0" t="n">
        <v>0</v>
      </c>
      <c r="I7410" s="0" t="n">
        <v>0.04</v>
      </c>
      <c r="J7410" s="0" t="n">
        <v>0.21</v>
      </c>
      <c r="N7410" s="0" t="s">
        <v>35</v>
      </c>
      <c r="P7410" s="0" t="n">
        <f aca="false">IF(AND(OR(Dashboard!$B$5="All",D7410=Dashboard!$B$5),OR(Dashboard!$D$5="All",N7410=Dashboard!$D$5),OR(AND(C7410&lt;&gt;"",C7410&gt;=Dashboard!$F$5,C7410&lt;=Dashboard!$H$5),AND(C7410="",Dashboard!$F$5&lt;=1980,Dashboard!$H$5&gt;=2016))),1,0)</f>
        <v>1</v>
      </c>
      <c r="Q7410" s="0" t="n">
        <f aca="false">J7410*P7410+ROW()*0.00000001</f>
        <v>0.2100741</v>
      </c>
    </row>
    <row r="7411" customFormat="false" ht="15" hidden="false" customHeight="false" outlineLevel="0" collapsed="false">
      <c r="A7411" s="0" t="s">
        <v>5490</v>
      </c>
      <c r="B7411" s="0" t="s">
        <v>873</v>
      </c>
      <c r="C7411" s="0" t="n">
        <v>1996</v>
      </c>
      <c r="D7411" s="0" t="s">
        <v>102</v>
      </c>
      <c r="E7411" s="0" t="s">
        <v>4987</v>
      </c>
      <c r="F7411" s="0" t="n">
        <v>0</v>
      </c>
      <c r="G7411" s="0" t="n">
        <v>0</v>
      </c>
      <c r="H7411" s="0" t="n">
        <v>0.21</v>
      </c>
      <c r="I7411" s="0" t="n">
        <v>0</v>
      </c>
      <c r="J7411" s="0" t="n">
        <v>0.21</v>
      </c>
      <c r="N7411" s="0" t="s">
        <v>154</v>
      </c>
      <c r="P7411" s="0" t="n">
        <f aca="false">IF(AND(OR(Dashboard!$B$5="All",D7411=Dashboard!$B$5),OR(Dashboard!$D$5="All",N7411=Dashboard!$D$5),OR(AND(C7411&lt;&gt;"",C7411&gt;=Dashboard!$F$5,C7411&lt;=Dashboard!$H$5),AND(C7411="",Dashboard!$F$5&lt;=1980,Dashboard!$H$5&gt;=2016))),1,0)</f>
        <v>1</v>
      </c>
      <c r="Q7411" s="0" t="n">
        <f aca="false">J7411*P7411+ROW()*0.00000001</f>
        <v>0.21007411</v>
      </c>
    </row>
    <row r="7412" customFormat="false" ht="15" hidden="false" customHeight="false" outlineLevel="0" collapsed="false">
      <c r="A7412" s="0" t="s">
        <v>5491</v>
      </c>
      <c r="B7412" s="0" t="s">
        <v>50</v>
      </c>
      <c r="C7412" s="0" t="n">
        <v>2008</v>
      </c>
      <c r="D7412" s="0" t="s">
        <v>246</v>
      </c>
      <c r="E7412" s="0" t="s">
        <v>418</v>
      </c>
      <c r="F7412" s="0" t="n">
        <v>0.16</v>
      </c>
      <c r="G7412" s="0" t="n">
        <v>0.03</v>
      </c>
      <c r="H7412" s="0" t="n">
        <v>0</v>
      </c>
      <c r="I7412" s="0" t="n">
        <v>0.02</v>
      </c>
      <c r="J7412" s="0" t="n">
        <v>0.21</v>
      </c>
      <c r="K7412" s="0" t="n">
        <v>78</v>
      </c>
      <c r="L7412" s="0" t="n">
        <v>6.9</v>
      </c>
      <c r="M7412" s="0" t="s">
        <v>125</v>
      </c>
      <c r="N7412" s="0" t="s">
        <v>35</v>
      </c>
      <c r="O7412" s="0" t="s">
        <v>37</v>
      </c>
      <c r="P7412" s="0" t="n">
        <f aca="false">IF(AND(OR(Dashboard!$B$5="All",D7412=Dashboard!$B$5),OR(Dashboard!$D$5="All",N7412=Dashboard!$D$5),OR(AND(C7412&lt;&gt;"",C7412&gt;=Dashboard!$F$5,C7412&lt;=Dashboard!$H$5),AND(C7412="",Dashboard!$F$5&lt;=1980,Dashboard!$H$5&gt;=2016))),1,0)</f>
        <v>1</v>
      </c>
      <c r="Q7412" s="0" t="n">
        <f aca="false">J7412*P7412+ROW()*0.00000001</f>
        <v>0.21007412</v>
      </c>
    </row>
    <row r="7413" customFormat="false" ht="15" hidden="false" customHeight="false" outlineLevel="0" collapsed="false">
      <c r="A7413" s="0" t="s">
        <v>5032</v>
      </c>
      <c r="B7413" s="0" t="s">
        <v>64</v>
      </c>
      <c r="C7413" s="0" t="n">
        <v>2008</v>
      </c>
      <c r="D7413" s="0" t="s">
        <v>41</v>
      </c>
      <c r="E7413" s="0" t="s">
        <v>3828</v>
      </c>
      <c r="F7413" s="0" t="n">
        <v>0.06</v>
      </c>
      <c r="G7413" s="0" t="n">
        <v>0.14</v>
      </c>
      <c r="H7413" s="0" t="n">
        <v>0</v>
      </c>
      <c r="I7413" s="0" t="n">
        <v>0.01</v>
      </c>
      <c r="J7413" s="0" t="n">
        <v>0.21</v>
      </c>
      <c r="K7413" s="0" t="n">
        <v>63</v>
      </c>
      <c r="L7413" s="0" t="n">
        <v>8</v>
      </c>
      <c r="M7413" s="0" t="s">
        <v>125</v>
      </c>
      <c r="N7413" s="0" t="s">
        <v>66</v>
      </c>
      <c r="O7413" s="0" t="s">
        <v>67</v>
      </c>
      <c r="P7413" s="0" t="n">
        <f aca="false">IF(AND(OR(Dashboard!$B$5="All",D7413=Dashboard!$B$5),OR(Dashboard!$D$5="All",N7413=Dashboard!$D$5),OR(AND(C7413&lt;&gt;"",C7413&gt;=Dashboard!$F$5,C7413&lt;=Dashboard!$H$5),AND(C7413="",Dashboard!$F$5&lt;=1980,Dashboard!$H$5&gt;=2016))),1,0)</f>
        <v>1</v>
      </c>
      <c r="Q7413" s="0" t="n">
        <f aca="false">J7413*P7413+ROW()*0.00000001</f>
        <v>0.21007413</v>
      </c>
    </row>
    <row r="7414" customFormat="false" ht="15" hidden="false" customHeight="false" outlineLevel="0" collapsed="false">
      <c r="A7414" s="0" t="s">
        <v>3467</v>
      </c>
      <c r="B7414" s="0" t="s">
        <v>186</v>
      </c>
      <c r="C7414" s="0" t="n">
        <v>2003</v>
      </c>
      <c r="D7414" s="0" t="s">
        <v>71</v>
      </c>
      <c r="E7414" s="0" t="s">
        <v>142</v>
      </c>
      <c r="F7414" s="0" t="n">
        <v>0.16</v>
      </c>
      <c r="G7414" s="0" t="n">
        <v>0.04</v>
      </c>
      <c r="H7414" s="0" t="n">
        <v>0</v>
      </c>
      <c r="I7414" s="0" t="n">
        <v>0.01</v>
      </c>
      <c r="J7414" s="0" t="n">
        <v>0.21</v>
      </c>
      <c r="K7414" s="0" t="n">
        <v>47</v>
      </c>
      <c r="L7414" s="0" t="n">
        <v>4.2</v>
      </c>
      <c r="M7414" s="0" t="s">
        <v>36</v>
      </c>
      <c r="N7414" s="0" t="s">
        <v>35</v>
      </c>
      <c r="O7414" s="0" t="s">
        <v>177</v>
      </c>
      <c r="P7414" s="0" t="n">
        <f aca="false">IF(AND(OR(Dashboard!$B$5="All",D7414=Dashboard!$B$5),OR(Dashboard!$D$5="All",N7414=Dashboard!$D$5),OR(AND(C7414&lt;&gt;"",C7414&gt;=Dashboard!$F$5,C7414&lt;=Dashboard!$H$5),AND(C7414="",Dashboard!$F$5&lt;=1980,Dashboard!$H$5&gt;=2016))),1,0)</f>
        <v>1</v>
      </c>
      <c r="Q7414" s="0" t="n">
        <f aca="false">J7414*P7414+ROW()*0.00000001</f>
        <v>0.21007414</v>
      </c>
    </row>
    <row r="7415" customFormat="false" ht="15" hidden="false" customHeight="false" outlineLevel="0" collapsed="false">
      <c r="A7415" s="0" t="s">
        <v>5492</v>
      </c>
      <c r="B7415" s="0" t="s">
        <v>50</v>
      </c>
      <c r="C7415" s="0" t="n">
        <v>2010</v>
      </c>
      <c r="D7415" s="0" t="s">
        <v>48</v>
      </c>
      <c r="E7415" s="0" t="s">
        <v>3802</v>
      </c>
      <c r="F7415" s="0" t="n">
        <v>0.13</v>
      </c>
      <c r="G7415" s="0" t="n">
        <v>0.06</v>
      </c>
      <c r="H7415" s="0" t="n">
        <v>0</v>
      </c>
      <c r="I7415" s="0" t="n">
        <v>0.02</v>
      </c>
      <c r="J7415" s="0" t="n">
        <v>0.21</v>
      </c>
      <c r="M7415" s="0" t="s">
        <v>36</v>
      </c>
      <c r="N7415" s="0" t="s">
        <v>35</v>
      </c>
      <c r="P7415" s="0" t="n">
        <f aca="false">IF(AND(OR(Dashboard!$B$5="All",D7415=Dashboard!$B$5),OR(Dashboard!$D$5="All",N7415=Dashboard!$D$5),OR(AND(C7415&lt;&gt;"",C7415&gt;=Dashboard!$F$5,C7415&lt;=Dashboard!$H$5),AND(C7415="",Dashboard!$F$5&lt;=1980,Dashboard!$H$5&gt;=2016))),1,0)</f>
        <v>1</v>
      </c>
      <c r="Q7415" s="0" t="n">
        <f aca="false">J7415*P7415+ROW()*0.00000001</f>
        <v>0.21007415</v>
      </c>
    </row>
    <row r="7416" customFormat="false" ht="15" hidden="false" customHeight="false" outlineLevel="0" collapsed="false">
      <c r="A7416" s="0" t="s">
        <v>5493</v>
      </c>
      <c r="B7416" s="0" t="s">
        <v>97</v>
      </c>
      <c r="C7416" s="0" t="n">
        <v>2012</v>
      </c>
      <c r="D7416" s="0" t="s">
        <v>46</v>
      </c>
      <c r="E7416" s="0" t="s">
        <v>35</v>
      </c>
      <c r="F7416" s="0" t="n">
        <v>0.13</v>
      </c>
      <c r="G7416" s="0" t="n">
        <v>0.07</v>
      </c>
      <c r="H7416" s="0" t="n">
        <v>0</v>
      </c>
      <c r="I7416" s="0" t="n">
        <v>0.02</v>
      </c>
      <c r="J7416" s="0" t="n">
        <v>0.21</v>
      </c>
      <c r="K7416" s="0" t="n">
        <v>69</v>
      </c>
      <c r="L7416" s="0" t="n">
        <v>7.4</v>
      </c>
      <c r="M7416" s="0" t="s">
        <v>103</v>
      </c>
      <c r="N7416" s="0" t="s">
        <v>35</v>
      </c>
      <c r="O7416" s="0" t="s">
        <v>67</v>
      </c>
      <c r="P7416" s="0" t="n">
        <f aca="false">IF(AND(OR(Dashboard!$B$5="All",D7416=Dashboard!$B$5),OR(Dashboard!$D$5="All",N7416=Dashboard!$D$5),OR(AND(C7416&lt;&gt;"",C7416&gt;=Dashboard!$F$5,C7416&lt;=Dashboard!$H$5),AND(C7416="",Dashboard!$F$5&lt;=1980,Dashboard!$H$5&gt;=2016))),1,0)</f>
        <v>1</v>
      </c>
      <c r="Q7416" s="0" t="n">
        <f aca="false">J7416*P7416+ROW()*0.00000001</f>
        <v>0.21007416</v>
      </c>
    </row>
    <row r="7417" customFormat="false" ht="15" hidden="false" customHeight="false" outlineLevel="0" collapsed="false">
      <c r="A7417" s="0" t="s">
        <v>5494</v>
      </c>
      <c r="B7417" s="0" t="s">
        <v>172</v>
      </c>
      <c r="C7417" s="0" t="n">
        <v>2015</v>
      </c>
      <c r="D7417" s="0" t="s">
        <v>246</v>
      </c>
      <c r="E7417" s="0" t="s">
        <v>65</v>
      </c>
      <c r="F7417" s="0" t="n">
        <v>0.14</v>
      </c>
      <c r="G7417" s="0" t="n">
        <v>0.05</v>
      </c>
      <c r="H7417" s="0" t="n">
        <v>0</v>
      </c>
      <c r="I7417" s="0" t="n">
        <v>0.02</v>
      </c>
      <c r="J7417" s="0" t="n">
        <v>0.21</v>
      </c>
      <c r="N7417" s="0" t="s">
        <v>66</v>
      </c>
      <c r="P7417" s="0" t="n">
        <f aca="false">IF(AND(OR(Dashboard!$B$5="All",D7417=Dashboard!$B$5),OR(Dashboard!$D$5="All",N7417=Dashboard!$D$5),OR(AND(C7417&lt;&gt;"",C7417&gt;=Dashboard!$F$5,C7417&lt;=Dashboard!$H$5),AND(C7417="",Dashboard!$F$5&lt;=1980,Dashboard!$H$5&gt;=2016))),1,0)</f>
        <v>1</v>
      </c>
      <c r="Q7417" s="0" t="n">
        <f aca="false">J7417*P7417+ROW()*0.00000001</f>
        <v>0.21007417</v>
      </c>
    </row>
    <row r="7418" customFormat="false" ht="15" hidden="false" customHeight="false" outlineLevel="0" collapsed="false">
      <c r="A7418" s="0" t="s">
        <v>5495</v>
      </c>
      <c r="B7418" s="0" t="s">
        <v>33</v>
      </c>
      <c r="C7418" s="0" t="n">
        <v>2009</v>
      </c>
      <c r="D7418" s="0" t="s">
        <v>16</v>
      </c>
      <c r="E7418" s="0" t="s">
        <v>560</v>
      </c>
      <c r="F7418" s="0" t="n">
        <v>0.18</v>
      </c>
      <c r="G7418" s="0" t="n">
        <v>0.01</v>
      </c>
      <c r="H7418" s="0" t="n">
        <v>0</v>
      </c>
      <c r="I7418" s="0" t="n">
        <v>0.01</v>
      </c>
      <c r="J7418" s="0" t="n">
        <v>0.21</v>
      </c>
      <c r="K7418" s="0" t="n">
        <v>80</v>
      </c>
      <c r="L7418" s="0" t="n">
        <v>8.7</v>
      </c>
      <c r="M7418" s="0" t="s">
        <v>36</v>
      </c>
      <c r="N7418" s="0" t="s">
        <v>35</v>
      </c>
      <c r="O7418" s="0" t="s">
        <v>37</v>
      </c>
      <c r="P7418" s="0" t="n">
        <f aca="false">IF(AND(OR(Dashboard!$B$5="All",D7418=Dashboard!$B$5),OR(Dashboard!$D$5="All",N7418=Dashboard!$D$5),OR(AND(C7418&lt;&gt;"",C7418&gt;=Dashboard!$F$5,C7418&lt;=Dashboard!$H$5),AND(C7418="",Dashboard!$F$5&lt;=1980,Dashboard!$H$5&gt;=2016))),1,0)</f>
        <v>1</v>
      </c>
      <c r="Q7418" s="0" t="n">
        <f aca="false">J7418*P7418+ROW()*0.00000001</f>
        <v>0.21007418</v>
      </c>
    </row>
    <row r="7419" customFormat="false" ht="15" hidden="false" customHeight="false" outlineLevel="0" collapsed="false">
      <c r="A7419" s="0" t="s">
        <v>5496</v>
      </c>
      <c r="B7419" s="0" t="s">
        <v>164</v>
      </c>
      <c r="C7419" s="0" t="n">
        <v>2005</v>
      </c>
      <c r="D7419" s="0" t="s">
        <v>114</v>
      </c>
      <c r="E7419" s="0" t="s">
        <v>124</v>
      </c>
      <c r="F7419" s="0" t="n">
        <v>0.18</v>
      </c>
      <c r="G7419" s="0" t="n">
        <v>0.01</v>
      </c>
      <c r="H7419" s="0" t="n">
        <v>0</v>
      </c>
      <c r="I7419" s="0" t="n">
        <v>0.02</v>
      </c>
      <c r="J7419" s="0" t="n">
        <v>0.21</v>
      </c>
      <c r="N7419" s="0" t="s">
        <v>74</v>
      </c>
      <c r="P7419" s="0" t="n">
        <f aca="false">IF(AND(OR(Dashboard!$B$5="All",D7419=Dashboard!$B$5),OR(Dashboard!$D$5="All",N7419=Dashboard!$D$5),OR(AND(C7419&lt;&gt;"",C7419&gt;=Dashboard!$F$5,C7419&lt;=Dashboard!$H$5),AND(C7419="",Dashboard!$F$5&lt;=1980,Dashboard!$H$5&gt;=2016))),1,0)</f>
        <v>1</v>
      </c>
      <c r="Q7419" s="0" t="n">
        <f aca="false">J7419*P7419+ROW()*0.00000001</f>
        <v>0.21007419</v>
      </c>
    </row>
    <row r="7420" customFormat="false" ht="15" hidden="false" customHeight="false" outlineLevel="0" collapsed="false">
      <c r="A7420" s="0" t="s">
        <v>5497</v>
      </c>
      <c r="B7420" s="0" t="s">
        <v>117</v>
      </c>
      <c r="C7420" s="0" t="n">
        <v>1997</v>
      </c>
      <c r="D7420" s="0" t="s">
        <v>46</v>
      </c>
      <c r="E7420" s="0" t="s">
        <v>5498</v>
      </c>
      <c r="F7420" s="0" t="n">
        <v>0.12</v>
      </c>
      <c r="G7420" s="0" t="n">
        <v>0.08</v>
      </c>
      <c r="H7420" s="0" t="n">
        <v>0</v>
      </c>
      <c r="I7420" s="0" t="n">
        <v>0.01</v>
      </c>
      <c r="J7420" s="0" t="n">
        <v>0.21</v>
      </c>
      <c r="N7420" s="0" t="s">
        <v>74</v>
      </c>
      <c r="P7420" s="0" t="n">
        <f aca="false">IF(AND(OR(Dashboard!$B$5="All",D7420=Dashboard!$B$5),OR(Dashboard!$D$5="All",N7420=Dashboard!$D$5),OR(AND(C7420&lt;&gt;"",C7420&gt;=Dashboard!$F$5,C7420&lt;=Dashboard!$H$5),AND(C7420="",Dashboard!$F$5&lt;=1980,Dashboard!$H$5&gt;=2016))),1,0)</f>
        <v>1</v>
      </c>
      <c r="Q7420" s="0" t="n">
        <f aca="false">J7420*P7420+ROW()*0.00000001</f>
        <v>0.2100742</v>
      </c>
    </row>
    <row r="7421" customFormat="false" ht="15" hidden="false" customHeight="false" outlineLevel="0" collapsed="false">
      <c r="A7421" s="0" t="s">
        <v>5499</v>
      </c>
      <c r="B7421" s="0" t="s">
        <v>117</v>
      </c>
      <c r="C7421" s="0" t="n">
        <v>1999</v>
      </c>
      <c r="D7421" s="0" t="s">
        <v>46</v>
      </c>
      <c r="E7421" s="0" t="s">
        <v>157</v>
      </c>
      <c r="F7421" s="0" t="n">
        <v>0.12</v>
      </c>
      <c r="G7421" s="0" t="n">
        <v>0.08</v>
      </c>
      <c r="H7421" s="0" t="n">
        <v>0</v>
      </c>
      <c r="I7421" s="0" t="n">
        <v>0.01</v>
      </c>
      <c r="J7421" s="0" t="n">
        <v>0.21</v>
      </c>
      <c r="N7421" s="0" t="s">
        <v>74</v>
      </c>
      <c r="P7421" s="0" t="n">
        <f aca="false">IF(AND(OR(Dashboard!$B$5="All",D7421=Dashboard!$B$5),OR(Dashboard!$D$5="All",N7421=Dashboard!$D$5),OR(AND(C7421&lt;&gt;"",C7421&gt;=Dashboard!$F$5,C7421&lt;=Dashboard!$H$5),AND(C7421="",Dashboard!$F$5&lt;=1980,Dashboard!$H$5&gt;=2016))),1,0)</f>
        <v>1</v>
      </c>
      <c r="Q7421" s="0" t="n">
        <f aca="false">J7421*P7421+ROW()*0.00000001</f>
        <v>0.21007421</v>
      </c>
    </row>
    <row r="7422" customFormat="false" ht="15" hidden="false" customHeight="false" outlineLevel="0" collapsed="false">
      <c r="A7422" s="0" t="s">
        <v>5500</v>
      </c>
      <c r="B7422" s="0" t="s">
        <v>70</v>
      </c>
      <c r="C7422" s="0" t="n">
        <v>2008</v>
      </c>
      <c r="D7422" s="0" t="s">
        <v>41</v>
      </c>
      <c r="E7422" s="0" t="s">
        <v>418</v>
      </c>
      <c r="F7422" s="0" t="n">
        <v>0.1</v>
      </c>
      <c r="G7422" s="0" t="n">
        <v>0.08</v>
      </c>
      <c r="H7422" s="0" t="n">
        <v>0</v>
      </c>
      <c r="I7422" s="0" t="n">
        <v>0.03</v>
      </c>
      <c r="J7422" s="0" t="n">
        <v>0.21</v>
      </c>
      <c r="K7422" s="0" t="n">
        <v>61</v>
      </c>
      <c r="L7422" s="0" t="n">
        <v>5</v>
      </c>
      <c r="M7422" s="0" t="s">
        <v>36</v>
      </c>
      <c r="N7422" s="0" t="s">
        <v>74</v>
      </c>
      <c r="O7422" s="0" t="s">
        <v>67</v>
      </c>
      <c r="P7422" s="0" t="n">
        <f aca="false">IF(AND(OR(Dashboard!$B$5="All",D7422=Dashboard!$B$5),OR(Dashboard!$D$5="All",N7422=Dashboard!$D$5),OR(AND(C7422&lt;&gt;"",C7422&gt;=Dashboard!$F$5,C7422&lt;=Dashboard!$H$5),AND(C7422="",Dashboard!$F$5&lt;=1980,Dashboard!$H$5&gt;=2016))),1,0)</f>
        <v>1</v>
      </c>
      <c r="Q7422" s="0" t="n">
        <f aca="false">J7422*P7422+ROW()*0.00000001</f>
        <v>0.21007422</v>
      </c>
    </row>
    <row r="7423" customFormat="false" ht="15" hidden="false" customHeight="false" outlineLevel="0" collapsed="false">
      <c r="A7423" s="0" t="s">
        <v>5151</v>
      </c>
      <c r="B7423" s="0" t="s">
        <v>70</v>
      </c>
      <c r="C7423" s="0" t="n">
        <v>2009</v>
      </c>
      <c r="D7423" s="0" t="s">
        <v>71</v>
      </c>
      <c r="E7423" s="0" t="s">
        <v>142</v>
      </c>
      <c r="F7423" s="0" t="n">
        <v>0.11</v>
      </c>
      <c r="G7423" s="0" t="n">
        <v>0.07</v>
      </c>
      <c r="H7423" s="0" t="n">
        <v>0</v>
      </c>
      <c r="I7423" s="0" t="n">
        <v>0.03</v>
      </c>
      <c r="J7423" s="0" t="n">
        <v>0.21</v>
      </c>
      <c r="K7423" s="0" t="n">
        <v>43</v>
      </c>
      <c r="L7423" s="0" t="n">
        <v>4.8</v>
      </c>
      <c r="M7423" s="0" t="s">
        <v>103</v>
      </c>
      <c r="N7423" s="0" t="s">
        <v>74</v>
      </c>
      <c r="O7423" s="0" t="s">
        <v>177</v>
      </c>
      <c r="P7423" s="0" t="n">
        <f aca="false">IF(AND(OR(Dashboard!$B$5="All",D7423=Dashboard!$B$5),OR(Dashboard!$D$5="All",N7423=Dashboard!$D$5),OR(AND(C7423&lt;&gt;"",C7423&gt;=Dashboard!$F$5,C7423&lt;=Dashboard!$H$5),AND(C7423="",Dashboard!$F$5&lt;=1980,Dashboard!$H$5&gt;=2016))),1,0)</f>
        <v>1</v>
      </c>
      <c r="Q7423" s="0" t="n">
        <f aca="false">J7423*P7423+ROW()*0.00000001</f>
        <v>0.21007423</v>
      </c>
    </row>
    <row r="7424" customFormat="false" ht="15" hidden="false" customHeight="false" outlineLevel="0" collapsed="false">
      <c r="A7424" s="0" t="s">
        <v>5501</v>
      </c>
      <c r="B7424" s="0" t="s">
        <v>117</v>
      </c>
      <c r="C7424" s="0" t="n">
        <v>2000</v>
      </c>
      <c r="D7424" s="0" t="s">
        <v>46</v>
      </c>
      <c r="E7424" s="0" t="s">
        <v>89</v>
      </c>
      <c r="F7424" s="0" t="n">
        <v>0</v>
      </c>
      <c r="G7424" s="0" t="n">
        <v>0</v>
      </c>
      <c r="H7424" s="0" t="n">
        <v>0.2</v>
      </c>
      <c r="I7424" s="0" t="n">
        <v>0.01</v>
      </c>
      <c r="J7424" s="0" t="n">
        <v>0.21</v>
      </c>
      <c r="N7424" s="0" t="s">
        <v>74</v>
      </c>
      <c r="P7424" s="0" t="n">
        <f aca="false">IF(AND(OR(Dashboard!$B$5="All",D7424=Dashboard!$B$5),OR(Dashboard!$D$5="All",N7424=Dashboard!$D$5),OR(AND(C7424&lt;&gt;"",C7424&gt;=Dashboard!$F$5,C7424&lt;=Dashboard!$H$5),AND(C7424="",Dashboard!$F$5&lt;=1980,Dashboard!$H$5&gt;=2016))),1,0)</f>
        <v>1</v>
      </c>
      <c r="Q7424" s="0" t="n">
        <f aca="false">J7424*P7424+ROW()*0.00000001</f>
        <v>0.21007424</v>
      </c>
    </row>
    <row r="7425" customFormat="false" ht="15" hidden="false" customHeight="false" outlineLevel="0" collapsed="false">
      <c r="A7425" s="0" t="s">
        <v>5502</v>
      </c>
      <c r="B7425" s="0" t="s">
        <v>85</v>
      </c>
      <c r="C7425" s="0" t="n">
        <v>2004</v>
      </c>
      <c r="D7425" s="0" t="s">
        <v>16</v>
      </c>
      <c r="E7425" s="0" t="s">
        <v>220</v>
      </c>
      <c r="F7425" s="0" t="n">
        <v>0</v>
      </c>
      <c r="G7425" s="0" t="n">
        <v>0</v>
      </c>
      <c r="H7425" s="0" t="n">
        <v>0.2</v>
      </c>
      <c r="I7425" s="0" t="n">
        <v>0.01</v>
      </c>
      <c r="J7425" s="0" t="n">
        <v>0.21</v>
      </c>
      <c r="N7425" s="0" t="s">
        <v>35</v>
      </c>
      <c r="P7425" s="0" t="n">
        <f aca="false">IF(AND(OR(Dashboard!$B$5="All",D7425=Dashboard!$B$5),OR(Dashboard!$D$5="All",N7425=Dashboard!$D$5),OR(AND(C7425&lt;&gt;"",C7425&gt;=Dashboard!$F$5,C7425&lt;=Dashboard!$H$5),AND(C7425="",Dashboard!$F$5&lt;=1980,Dashboard!$H$5&gt;=2016))),1,0)</f>
        <v>1</v>
      </c>
      <c r="Q7425" s="0" t="n">
        <f aca="false">J7425*P7425+ROW()*0.00000001</f>
        <v>0.21007425</v>
      </c>
    </row>
    <row r="7426" customFormat="false" ht="15" hidden="false" customHeight="false" outlineLevel="0" collapsed="false">
      <c r="A7426" s="0" t="s">
        <v>1256</v>
      </c>
      <c r="B7426" s="0" t="s">
        <v>164</v>
      </c>
      <c r="C7426" s="0" t="n">
        <v>2010</v>
      </c>
      <c r="D7426" s="0" t="s">
        <v>102</v>
      </c>
      <c r="E7426" s="0" t="s">
        <v>418</v>
      </c>
      <c r="F7426" s="0" t="n">
        <v>0.11</v>
      </c>
      <c r="G7426" s="0" t="n">
        <v>0.06</v>
      </c>
      <c r="H7426" s="0" t="n">
        <v>0</v>
      </c>
      <c r="I7426" s="0" t="n">
        <v>0.04</v>
      </c>
      <c r="J7426" s="0" t="n">
        <v>0.21</v>
      </c>
      <c r="K7426" s="0" t="n">
        <v>74</v>
      </c>
      <c r="L7426" s="0" t="n">
        <v>7</v>
      </c>
      <c r="M7426" s="0" t="s">
        <v>103</v>
      </c>
      <c r="N7426" s="0" t="s">
        <v>74</v>
      </c>
      <c r="O7426" s="0" t="s">
        <v>37</v>
      </c>
      <c r="P7426" s="0" t="n">
        <f aca="false">IF(AND(OR(Dashboard!$B$5="All",D7426=Dashboard!$B$5),OR(Dashboard!$D$5="All",N7426=Dashboard!$D$5),OR(AND(C7426&lt;&gt;"",C7426&gt;=Dashboard!$F$5,C7426&lt;=Dashboard!$H$5),AND(C7426="",Dashboard!$F$5&lt;=1980,Dashboard!$H$5&gt;=2016))),1,0)</f>
        <v>1</v>
      </c>
      <c r="Q7426" s="0" t="n">
        <f aca="false">J7426*P7426+ROW()*0.00000001</f>
        <v>0.21007426</v>
      </c>
    </row>
    <row r="7427" customFormat="false" ht="15" hidden="false" customHeight="false" outlineLevel="0" collapsed="false">
      <c r="A7427" s="0" t="s">
        <v>3267</v>
      </c>
      <c r="B7427" s="0" t="s">
        <v>164</v>
      </c>
      <c r="C7427" s="0" t="n">
        <v>2005</v>
      </c>
      <c r="D7427" s="0" t="s">
        <v>52</v>
      </c>
      <c r="E7427" s="0" t="s">
        <v>91</v>
      </c>
      <c r="F7427" s="0" t="n">
        <v>0.19</v>
      </c>
      <c r="G7427" s="0" t="n">
        <v>0</v>
      </c>
      <c r="H7427" s="0" t="n">
        <v>0</v>
      </c>
      <c r="I7427" s="0" t="n">
        <v>0.02</v>
      </c>
      <c r="J7427" s="0" t="n">
        <v>0.21</v>
      </c>
      <c r="K7427" s="0" t="n">
        <v>37</v>
      </c>
      <c r="L7427" s="0" t="n">
        <v>6.4</v>
      </c>
      <c r="M7427" s="0" t="s">
        <v>125</v>
      </c>
      <c r="N7427" s="0" t="s">
        <v>74</v>
      </c>
      <c r="O7427" s="0" t="s">
        <v>177</v>
      </c>
      <c r="P7427" s="0" t="n">
        <f aca="false">IF(AND(OR(Dashboard!$B$5="All",D7427=Dashboard!$B$5),OR(Dashboard!$D$5="All",N7427=Dashboard!$D$5),OR(AND(C7427&lt;&gt;"",C7427&gt;=Dashboard!$F$5,C7427&lt;=Dashboard!$H$5),AND(C7427="",Dashboard!$F$5&lt;=1980,Dashboard!$H$5&gt;=2016))),1,0)</f>
        <v>1</v>
      </c>
      <c r="Q7427" s="0" t="n">
        <f aca="false">J7427*P7427+ROW()*0.00000001</f>
        <v>0.21007427</v>
      </c>
    </row>
    <row r="7428" customFormat="false" ht="15" hidden="false" customHeight="false" outlineLevel="0" collapsed="false">
      <c r="A7428" s="0" t="s">
        <v>1254</v>
      </c>
      <c r="B7428" s="0" t="s">
        <v>64</v>
      </c>
      <c r="C7428" s="0" t="n">
        <v>2007</v>
      </c>
      <c r="D7428" s="0" t="s">
        <v>52</v>
      </c>
      <c r="E7428" s="0" t="s">
        <v>124</v>
      </c>
      <c r="F7428" s="0" t="n">
        <v>0.18</v>
      </c>
      <c r="G7428" s="0" t="n">
        <v>0.01</v>
      </c>
      <c r="H7428" s="0" t="n">
        <v>0</v>
      </c>
      <c r="I7428" s="0" t="n">
        <v>0.02</v>
      </c>
      <c r="J7428" s="0" t="n">
        <v>0.21</v>
      </c>
      <c r="K7428" s="0" t="n">
        <v>67</v>
      </c>
      <c r="L7428" s="0" t="n">
        <v>7.3</v>
      </c>
      <c r="M7428" s="0" t="s">
        <v>36</v>
      </c>
      <c r="N7428" s="0" t="s">
        <v>66</v>
      </c>
      <c r="O7428" s="0" t="s">
        <v>67</v>
      </c>
      <c r="P7428" s="0" t="n">
        <f aca="false">IF(AND(OR(Dashboard!$B$5="All",D7428=Dashboard!$B$5),OR(Dashboard!$D$5="All",N7428=Dashboard!$D$5),OR(AND(C7428&lt;&gt;"",C7428&gt;=Dashboard!$F$5,C7428&lt;=Dashboard!$H$5),AND(C7428="",Dashboard!$F$5&lt;=1980,Dashboard!$H$5&gt;=2016))),1,0)</f>
        <v>1</v>
      </c>
      <c r="Q7428" s="0" t="n">
        <f aca="false">J7428*P7428+ROW()*0.00000001</f>
        <v>0.21007428</v>
      </c>
    </row>
    <row r="7429" customFormat="false" ht="15" hidden="false" customHeight="false" outlineLevel="0" collapsed="false">
      <c r="A7429" s="0" t="s">
        <v>5503</v>
      </c>
      <c r="B7429" s="0" t="s">
        <v>76</v>
      </c>
      <c r="C7429" s="0" t="n">
        <v>2002</v>
      </c>
      <c r="D7429" s="0" t="s">
        <v>71</v>
      </c>
      <c r="E7429" s="0" t="s">
        <v>257</v>
      </c>
      <c r="F7429" s="0" t="n">
        <v>0.1</v>
      </c>
      <c r="G7429" s="0" t="n">
        <v>0.08</v>
      </c>
      <c r="H7429" s="0" t="n">
        <v>0</v>
      </c>
      <c r="I7429" s="0" t="n">
        <v>0.03</v>
      </c>
      <c r="J7429" s="0" t="n">
        <v>0.21</v>
      </c>
      <c r="K7429" s="0" t="n">
        <v>81</v>
      </c>
      <c r="L7429" s="0" t="n">
        <v>8.9</v>
      </c>
      <c r="M7429" s="0" t="s">
        <v>73</v>
      </c>
      <c r="N7429" s="0" t="s">
        <v>74</v>
      </c>
      <c r="O7429" s="0" t="s">
        <v>42</v>
      </c>
      <c r="P7429" s="0" t="n">
        <f aca="false">IF(AND(OR(Dashboard!$B$5="All",D7429=Dashboard!$B$5),OR(Dashboard!$D$5="All",N7429=Dashboard!$D$5),OR(AND(C7429&lt;&gt;"",C7429&gt;=Dashboard!$F$5,C7429&lt;=Dashboard!$H$5),AND(C7429="",Dashboard!$F$5&lt;=1980,Dashboard!$H$5&gt;=2016))),1,0)</f>
        <v>1</v>
      </c>
      <c r="Q7429" s="0" t="n">
        <f aca="false">J7429*P7429+ROW()*0.00000001</f>
        <v>0.21007429</v>
      </c>
    </row>
    <row r="7430" customFormat="false" ht="15" hidden="false" customHeight="false" outlineLevel="0" collapsed="false">
      <c r="A7430" s="0" t="s">
        <v>5504</v>
      </c>
      <c r="B7430" s="0" t="s">
        <v>144</v>
      </c>
      <c r="C7430" s="0" t="n">
        <v>2004</v>
      </c>
      <c r="D7430" s="0" t="s">
        <v>56</v>
      </c>
      <c r="E7430" s="0" t="s">
        <v>160</v>
      </c>
      <c r="F7430" s="0" t="n">
        <v>0.17</v>
      </c>
      <c r="G7430" s="0" t="n">
        <v>0.04</v>
      </c>
      <c r="H7430" s="0" t="n">
        <v>0</v>
      </c>
      <c r="I7430" s="0" t="n">
        <v>0.01</v>
      </c>
      <c r="J7430" s="0" t="n">
        <v>0.21</v>
      </c>
      <c r="K7430" s="0" t="n">
        <v>64</v>
      </c>
      <c r="L7430" s="0" t="n">
        <v>5.3</v>
      </c>
      <c r="M7430" s="0" t="s">
        <v>73</v>
      </c>
      <c r="N7430" s="0" t="s">
        <v>66</v>
      </c>
      <c r="O7430" s="0" t="s">
        <v>67</v>
      </c>
      <c r="P7430" s="0" t="n">
        <f aca="false">IF(AND(OR(Dashboard!$B$5="All",D7430=Dashboard!$B$5),OR(Dashboard!$D$5="All",N7430=Dashboard!$D$5),OR(AND(C7430&lt;&gt;"",C7430&gt;=Dashboard!$F$5,C7430&lt;=Dashboard!$H$5),AND(C7430="",Dashboard!$F$5&lt;=1980,Dashboard!$H$5&gt;=2016))),1,0)</f>
        <v>1</v>
      </c>
      <c r="Q7430" s="0" t="n">
        <f aca="false">J7430*P7430+ROW()*0.00000001</f>
        <v>0.2100743</v>
      </c>
    </row>
    <row r="7431" customFormat="false" ht="15" hidden="false" customHeight="false" outlineLevel="0" collapsed="false">
      <c r="A7431" s="0" t="s">
        <v>5505</v>
      </c>
      <c r="B7431" s="0" t="s">
        <v>76</v>
      </c>
      <c r="C7431" s="0" t="n">
        <v>2001</v>
      </c>
      <c r="D7431" s="0" t="s">
        <v>41</v>
      </c>
      <c r="E7431" s="0" t="s">
        <v>142</v>
      </c>
      <c r="F7431" s="0" t="n">
        <v>0.1</v>
      </c>
      <c r="G7431" s="0" t="n">
        <v>0.08</v>
      </c>
      <c r="H7431" s="0" t="n">
        <v>0</v>
      </c>
      <c r="I7431" s="0" t="n">
        <v>0.03</v>
      </c>
      <c r="J7431" s="0" t="n">
        <v>0.21</v>
      </c>
      <c r="K7431" s="0" t="n">
        <v>85</v>
      </c>
      <c r="L7431" s="0" t="n">
        <v>8.2</v>
      </c>
      <c r="M7431" s="0" t="s">
        <v>36</v>
      </c>
      <c r="N7431" s="0" t="s">
        <v>74</v>
      </c>
      <c r="O7431" s="0" t="s">
        <v>42</v>
      </c>
      <c r="P7431" s="0" t="n">
        <f aca="false">IF(AND(OR(Dashboard!$B$5="All",D7431=Dashboard!$B$5),OR(Dashboard!$D$5="All",N7431=Dashboard!$D$5),OR(AND(C7431&lt;&gt;"",C7431&gt;=Dashboard!$F$5,C7431&lt;=Dashboard!$H$5),AND(C7431="",Dashboard!$F$5&lt;=1980,Dashboard!$H$5&gt;=2016))),1,0)</f>
        <v>1</v>
      </c>
      <c r="Q7431" s="0" t="n">
        <f aca="false">J7431*P7431+ROW()*0.00000001</f>
        <v>0.21007431</v>
      </c>
    </row>
    <row r="7432" customFormat="false" ht="15" hidden="false" customHeight="false" outlineLevel="0" collapsed="false">
      <c r="A7432" s="0" t="s">
        <v>3654</v>
      </c>
      <c r="B7432" s="0" t="s">
        <v>76</v>
      </c>
      <c r="C7432" s="0" t="n">
        <v>2008</v>
      </c>
      <c r="D7432" s="0" t="s">
        <v>71</v>
      </c>
      <c r="E7432" s="0" t="s">
        <v>91</v>
      </c>
      <c r="F7432" s="0" t="n">
        <v>0.1</v>
      </c>
      <c r="G7432" s="0" t="n">
        <v>0.08</v>
      </c>
      <c r="H7432" s="0" t="n">
        <v>0</v>
      </c>
      <c r="I7432" s="0" t="n">
        <v>0.03</v>
      </c>
      <c r="J7432" s="0" t="n">
        <v>0.21</v>
      </c>
      <c r="K7432" s="0" t="n">
        <v>69</v>
      </c>
      <c r="L7432" s="0" t="n">
        <v>4.1</v>
      </c>
      <c r="M7432" s="0" t="s">
        <v>125</v>
      </c>
      <c r="N7432" s="0" t="s">
        <v>74</v>
      </c>
      <c r="O7432" s="0" t="s">
        <v>67</v>
      </c>
      <c r="P7432" s="0" t="n">
        <f aca="false">IF(AND(OR(Dashboard!$B$5="All",D7432=Dashboard!$B$5),OR(Dashboard!$D$5="All",N7432=Dashboard!$D$5),OR(AND(C7432&lt;&gt;"",C7432&gt;=Dashboard!$F$5,C7432&lt;=Dashboard!$H$5),AND(C7432="",Dashboard!$F$5&lt;=1980,Dashboard!$H$5&gt;=2016))),1,0)</f>
        <v>1</v>
      </c>
      <c r="Q7432" s="0" t="n">
        <f aca="false">J7432*P7432+ROW()*0.00000001</f>
        <v>0.21007432</v>
      </c>
    </row>
    <row r="7433" customFormat="false" ht="15" hidden="false" customHeight="false" outlineLevel="0" collapsed="false">
      <c r="A7433" s="0" t="s">
        <v>5506</v>
      </c>
      <c r="B7433" s="0" t="s">
        <v>64</v>
      </c>
      <c r="C7433" s="0" t="n">
        <v>2007</v>
      </c>
      <c r="D7433" s="0" t="s">
        <v>71</v>
      </c>
      <c r="E7433" s="0" t="s">
        <v>65</v>
      </c>
      <c r="F7433" s="0" t="n">
        <v>0.18</v>
      </c>
      <c r="G7433" s="0" t="n">
        <v>0</v>
      </c>
      <c r="H7433" s="0" t="n">
        <v>0.01</v>
      </c>
      <c r="I7433" s="0" t="n">
        <v>0.01</v>
      </c>
      <c r="J7433" s="0" t="n">
        <v>0.21</v>
      </c>
      <c r="K7433" s="0" t="n">
        <v>38</v>
      </c>
      <c r="L7433" s="0" t="n">
        <v>2.9</v>
      </c>
      <c r="M7433" s="0" t="s">
        <v>73</v>
      </c>
      <c r="N7433" s="0" t="s">
        <v>66</v>
      </c>
      <c r="O7433" s="0" t="s">
        <v>177</v>
      </c>
      <c r="P7433" s="0" t="n">
        <f aca="false">IF(AND(OR(Dashboard!$B$5="All",D7433=Dashboard!$B$5),OR(Dashboard!$D$5="All",N7433=Dashboard!$D$5),OR(AND(C7433&lt;&gt;"",C7433&gt;=Dashboard!$F$5,C7433&lt;=Dashboard!$H$5),AND(C7433="",Dashboard!$F$5&lt;=1980,Dashboard!$H$5&gt;=2016))),1,0)</f>
        <v>1</v>
      </c>
      <c r="Q7433" s="0" t="n">
        <f aca="false">J7433*P7433+ROW()*0.00000001</f>
        <v>0.21007433</v>
      </c>
    </row>
    <row r="7434" customFormat="false" ht="15" hidden="false" customHeight="false" outlineLevel="0" collapsed="false">
      <c r="A7434" s="0" t="s">
        <v>2847</v>
      </c>
      <c r="B7434" s="0" t="s">
        <v>144</v>
      </c>
      <c r="C7434" s="0" t="n">
        <v>2005</v>
      </c>
      <c r="D7434" s="0" t="s">
        <v>71</v>
      </c>
      <c r="E7434" s="0" t="s">
        <v>142</v>
      </c>
      <c r="F7434" s="0" t="n">
        <v>0.16</v>
      </c>
      <c r="G7434" s="0" t="n">
        <v>0.04</v>
      </c>
      <c r="H7434" s="0" t="n">
        <v>0</v>
      </c>
      <c r="I7434" s="0" t="n">
        <v>0.01</v>
      </c>
      <c r="J7434" s="0" t="n">
        <v>0.21</v>
      </c>
      <c r="K7434" s="0" t="n">
        <v>65</v>
      </c>
      <c r="L7434" s="0" t="n">
        <v>7.1</v>
      </c>
      <c r="M7434" s="0" t="s">
        <v>103</v>
      </c>
      <c r="N7434" s="0" t="s">
        <v>66</v>
      </c>
      <c r="O7434" s="0" t="s">
        <v>67</v>
      </c>
      <c r="P7434" s="0" t="n">
        <f aca="false">IF(AND(OR(Dashboard!$B$5="All",D7434=Dashboard!$B$5),OR(Dashboard!$D$5="All",N7434=Dashboard!$D$5),OR(AND(C7434&lt;&gt;"",C7434&gt;=Dashboard!$F$5,C7434&lt;=Dashboard!$H$5),AND(C7434="",Dashboard!$F$5&lt;=1980,Dashboard!$H$5&gt;=2016))),1,0)</f>
        <v>1</v>
      </c>
      <c r="Q7434" s="0" t="n">
        <f aca="false">J7434*P7434+ROW()*0.00000001</f>
        <v>0.21007434</v>
      </c>
    </row>
    <row r="7435" customFormat="false" ht="15" hidden="false" customHeight="false" outlineLevel="0" collapsed="false">
      <c r="A7435" s="0" t="s">
        <v>5181</v>
      </c>
      <c r="B7435" s="0" t="s">
        <v>172</v>
      </c>
      <c r="C7435" s="0" t="n">
        <v>2014</v>
      </c>
      <c r="D7435" s="0" t="s">
        <v>34</v>
      </c>
      <c r="E7435" s="0" t="s">
        <v>142</v>
      </c>
      <c r="F7435" s="0" t="n">
        <v>0.17</v>
      </c>
      <c r="G7435" s="0" t="n">
        <v>0.02</v>
      </c>
      <c r="H7435" s="0" t="n">
        <v>0</v>
      </c>
      <c r="I7435" s="0" t="n">
        <v>0.02</v>
      </c>
      <c r="J7435" s="0" t="n">
        <v>0.21</v>
      </c>
      <c r="K7435" s="0" t="n">
        <v>53</v>
      </c>
      <c r="L7435" s="0" t="n">
        <v>6.8</v>
      </c>
      <c r="M7435" s="0" t="s">
        <v>36</v>
      </c>
      <c r="N7435" s="0" t="s">
        <v>66</v>
      </c>
      <c r="O7435" s="0" t="s">
        <v>53</v>
      </c>
      <c r="P7435" s="0" t="n">
        <f aca="false">IF(AND(OR(Dashboard!$B$5="All",D7435=Dashboard!$B$5),OR(Dashboard!$D$5="All",N7435=Dashboard!$D$5),OR(AND(C7435&lt;&gt;"",C7435&gt;=Dashboard!$F$5,C7435&lt;=Dashboard!$H$5),AND(C7435="",Dashboard!$F$5&lt;=1980,Dashboard!$H$5&gt;=2016))),1,0)</f>
        <v>1</v>
      </c>
      <c r="Q7435" s="0" t="n">
        <f aca="false">J7435*P7435+ROW()*0.00000001</f>
        <v>0.21007435</v>
      </c>
    </row>
    <row r="7436" customFormat="false" ht="15" hidden="false" customHeight="false" outlineLevel="0" collapsed="false">
      <c r="A7436" s="0" t="s">
        <v>5507</v>
      </c>
      <c r="B7436" s="0" t="s">
        <v>50</v>
      </c>
      <c r="C7436" s="0" t="n">
        <v>2011</v>
      </c>
      <c r="D7436" s="0" t="s">
        <v>246</v>
      </c>
      <c r="E7436" s="0" t="s">
        <v>220</v>
      </c>
      <c r="F7436" s="0" t="n">
        <v>0.1</v>
      </c>
      <c r="G7436" s="0" t="n">
        <v>0.03</v>
      </c>
      <c r="H7436" s="0" t="n">
        <v>0.07</v>
      </c>
      <c r="I7436" s="0" t="n">
        <v>0.01</v>
      </c>
      <c r="J7436" s="0" t="n">
        <v>0.21</v>
      </c>
      <c r="N7436" s="0" t="s">
        <v>35</v>
      </c>
      <c r="P7436" s="0" t="n">
        <f aca="false">IF(AND(OR(Dashboard!$B$5="All",D7436=Dashboard!$B$5),OR(Dashboard!$D$5="All",N7436=Dashboard!$D$5),OR(AND(C7436&lt;&gt;"",C7436&gt;=Dashboard!$F$5,C7436&lt;=Dashboard!$H$5),AND(C7436="",Dashboard!$F$5&lt;=1980,Dashboard!$H$5&gt;=2016))),1,0)</f>
        <v>1</v>
      </c>
      <c r="Q7436" s="0" t="n">
        <f aca="false">J7436*P7436+ROW()*0.00000001</f>
        <v>0.21007436</v>
      </c>
    </row>
    <row r="7437" customFormat="false" ht="15" hidden="false" customHeight="false" outlineLevel="0" collapsed="false">
      <c r="A7437" s="0" t="s">
        <v>5508</v>
      </c>
      <c r="B7437" s="0" t="s">
        <v>76</v>
      </c>
      <c r="C7437" s="0" t="n">
        <v>2006</v>
      </c>
      <c r="D7437" s="0" t="s">
        <v>34</v>
      </c>
      <c r="E7437" s="0" t="s">
        <v>220</v>
      </c>
      <c r="F7437" s="0" t="n">
        <v>0</v>
      </c>
      <c r="G7437" s="0" t="n">
        <v>0</v>
      </c>
      <c r="H7437" s="0" t="n">
        <v>0.21</v>
      </c>
      <c r="I7437" s="0" t="n">
        <v>0</v>
      </c>
      <c r="J7437" s="0" t="n">
        <v>0.21</v>
      </c>
      <c r="N7437" s="0" t="s">
        <v>74</v>
      </c>
      <c r="P7437" s="0" t="n">
        <f aca="false">IF(AND(OR(Dashboard!$B$5="All",D7437=Dashboard!$B$5),OR(Dashboard!$D$5="All",N7437=Dashboard!$D$5),OR(AND(C7437&lt;&gt;"",C7437&gt;=Dashboard!$F$5,C7437&lt;=Dashboard!$H$5),AND(C7437="",Dashboard!$F$5&lt;=1980,Dashboard!$H$5&gt;=2016))),1,0)</f>
        <v>1</v>
      </c>
      <c r="Q7437" s="0" t="n">
        <f aca="false">J7437*P7437+ROW()*0.00000001</f>
        <v>0.21007437</v>
      </c>
    </row>
    <row r="7438" customFormat="false" ht="15" hidden="false" customHeight="false" outlineLevel="0" collapsed="false">
      <c r="A7438" s="0" t="s">
        <v>5509</v>
      </c>
      <c r="B7438" s="0" t="s">
        <v>85</v>
      </c>
      <c r="C7438" s="0" t="n">
        <v>2003</v>
      </c>
      <c r="D7438" s="0" t="s">
        <v>16</v>
      </c>
      <c r="E7438" s="0" t="s">
        <v>1326</v>
      </c>
      <c r="F7438" s="0" t="n">
        <v>0.15</v>
      </c>
      <c r="G7438" s="0" t="n">
        <v>0.06</v>
      </c>
      <c r="H7438" s="0" t="n">
        <v>0</v>
      </c>
      <c r="I7438" s="0" t="n">
        <v>0</v>
      </c>
      <c r="J7438" s="0" t="n">
        <v>0.21</v>
      </c>
      <c r="K7438" s="0" t="n">
        <v>57</v>
      </c>
      <c r="M7438" s="0" t="s">
        <v>36</v>
      </c>
      <c r="N7438" s="0" t="s">
        <v>35</v>
      </c>
      <c r="O7438" s="0" t="s">
        <v>53</v>
      </c>
      <c r="P7438" s="0" t="n">
        <f aca="false">IF(AND(OR(Dashboard!$B$5="All",D7438=Dashboard!$B$5),OR(Dashboard!$D$5="All",N7438=Dashboard!$D$5),OR(AND(C7438&lt;&gt;"",C7438&gt;=Dashboard!$F$5,C7438&lt;=Dashboard!$H$5),AND(C7438="",Dashboard!$F$5&lt;=1980,Dashboard!$H$5&gt;=2016))),1,0)</f>
        <v>1</v>
      </c>
      <c r="Q7438" s="0" t="n">
        <f aca="false">J7438*P7438+ROW()*0.00000001</f>
        <v>0.21007438</v>
      </c>
    </row>
    <row r="7439" customFormat="false" ht="15" hidden="false" customHeight="false" outlineLevel="0" collapsed="false">
      <c r="A7439" s="0" t="s">
        <v>5510</v>
      </c>
      <c r="B7439" s="0" t="s">
        <v>164</v>
      </c>
      <c r="C7439" s="0" t="n">
        <v>2010</v>
      </c>
      <c r="D7439" s="0" t="s">
        <v>46</v>
      </c>
      <c r="E7439" s="0" t="s">
        <v>328</v>
      </c>
      <c r="F7439" s="0" t="n">
        <v>0</v>
      </c>
      <c r="G7439" s="0" t="n">
        <v>0</v>
      </c>
      <c r="H7439" s="0" t="n">
        <v>0.21</v>
      </c>
      <c r="I7439" s="0" t="n">
        <v>0</v>
      </c>
      <c r="J7439" s="0" t="n">
        <v>0.21</v>
      </c>
      <c r="N7439" s="0" t="s">
        <v>74</v>
      </c>
      <c r="P7439" s="0" t="n">
        <f aca="false">IF(AND(OR(Dashboard!$B$5="All",D7439=Dashboard!$B$5),OR(Dashboard!$D$5="All",N7439=Dashboard!$D$5),OR(AND(C7439&lt;&gt;"",C7439&gt;=Dashboard!$F$5,C7439&lt;=Dashboard!$H$5),AND(C7439="",Dashboard!$F$5&lt;=1980,Dashboard!$H$5&gt;=2016))),1,0)</f>
        <v>1</v>
      </c>
      <c r="Q7439" s="0" t="n">
        <f aca="false">J7439*P7439+ROW()*0.00000001</f>
        <v>0.21007439</v>
      </c>
    </row>
    <row r="7440" customFormat="false" ht="15" hidden="false" customHeight="false" outlineLevel="0" collapsed="false">
      <c r="A7440" s="0" t="s">
        <v>5511</v>
      </c>
      <c r="B7440" s="0" t="s">
        <v>144</v>
      </c>
      <c r="C7440" s="0" t="n">
        <v>2002</v>
      </c>
      <c r="D7440" s="0" t="s">
        <v>71</v>
      </c>
      <c r="E7440" s="0" t="s">
        <v>154</v>
      </c>
      <c r="F7440" s="0" t="n">
        <v>0.13</v>
      </c>
      <c r="G7440" s="0" t="n">
        <v>0.04</v>
      </c>
      <c r="H7440" s="0" t="n">
        <v>0.03</v>
      </c>
      <c r="I7440" s="0" t="n">
        <v>0.01</v>
      </c>
      <c r="J7440" s="0" t="n">
        <v>0.21</v>
      </c>
      <c r="K7440" s="0" t="n">
        <v>88</v>
      </c>
      <c r="L7440" s="0" t="n">
        <v>8.2</v>
      </c>
      <c r="M7440" s="0" t="s">
        <v>103</v>
      </c>
      <c r="N7440" s="0" t="s">
        <v>66</v>
      </c>
      <c r="O7440" s="0" t="s">
        <v>42</v>
      </c>
      <c r="P7440" s="0" t="n">
        <f aca="false">IF(AND(OR(Dashboard!$B$5="All",D7440=Dashboard!$B$5),OR(Dashboard!$D$5="All",N7440=Dashboard!$D$5),OR(AND(C7440&lt;&gt;"",C7440&gt;=Dashboard!$F$5,C7440&lt;=Dashboard!$H$5),AND(C7440="",Dashboard!$F$5&lt;=1980,Dashboard!$H$5&gt;=2016))),1,0)</f>
        <v>1</v>
      </c>
      <c r="Q7440" s="0" t="n">
        <f aca="false">J7440*P7440+ROW()*0.00000001</f>
        <v>0.2100744</v>
      </c>
    </row>
    <row r="7441" customFormat="false" ht="15" hidden="false" customHeight="false" outlineLevel="0" collapsed="false">
      <c r="A7441" s="0" t="s">
        <v>2826</v>
      </c>
      <c r="B7441" s="0" t="s">
        <v>186</v>
      </c>
      <c r="C7441" s="0" t="n">
        <v>2001</v>
      </c>
      <c r="D7441" s="0" t="s">
        <v>34</v>
      </c>
      <c r="E7441" s="0" t="s">
        <v>649</v>
      </c>
      <c r="F7441" s="0" t="n">
        <v>0.16</v>
      </c>
      <c r="G7441" s="0" t="n">
        <v>0.04</v>
      </c>
      <c r="H7441" s="0" t="n">
        <v>0</v>
      </c>
      <c r="I7441" s="0" t="n">
        <v>0.01</v>
      </c>
      <c r="J7441" s="0" t="n">
        <v>0.21</v>
      </c>
      <c r="K7441" s="0" t="n">
        <v>79</v>
      </c>
      <c r="L7441" s="0" t="n">
        <v>8.7</v>
      </c>
      <c r="M7441" s="0" t="s">
        <v>36</v>
      </c>
      <c r="N7441" s="0" t="s">
        <v>35</v>
      </c>
      <c r="O7441" s="0" t="s">
        <v>37</v>
      </c>
      <c r="P7441" s="0" t="n">
        <f aca="false">IF(AND(OR(Dashboard!$B$5="All",D7441=Dashboard!$B$5),OR(Dashboard!$D$5="All",N7441=Dashboard!$D$5),OR(AND(C7441&lt;&gt;"",C7441&gt;=Dashboard!$F$5,C7441&lt;=Dashboard!$H$5),AND(C7441="",Dashboard!$F$5&lt;=1980,Dashboard!$H$5&gt;=2016))),1,0)</f>
        <v>1</v>
      </c>
      <c r="Q7441" s="0" t="n">
        <f aca="false">J7441*P7441+ROW()*0.00000001</f>
        <v>0.21007441</v>
      </c>
    </row>
    <row r="7442" customFormat="false" ht="15" hidden="false" customHeight="false" outlineLevel="0" collapsed="false">
      <c r="A7442" s="0" t="s">
        <v>3047</v>
      </c>
      <c r="B7442" s="0" t="s">
        <v>64</v>
      </c>
      <c r="C7442" s="0" t="n">
        <v>2009</v>
      </c>
      <c r="D7442" s="0" t="s">
        <v>71</v>
      </c>
      <c r="E7442" s="0" t="s">
        <v>3048</v>
      </c>
      <c r="F7442" s="0" t="n">
        <v>0.12</v>
      </c>
      <c r="G7442" s="0" t="n">
        <v>0.05</v>
      </c>
      <c r="H7442" s="0" t="n">
        <v>0.02</v>
      </c>
      <c r="I7442" s="0" t="n">
        <v>0.02</v>
      </c>
      <c r="J7442" s="0" t="n">
        <v>0.21</v>
      </c>
      <c r="K7442" s="0" t="n">
        <v>55</v>
      </c>
      <c r="L7442" s="0" t="n">
        <v>6.8</v>
      </c>
      <c r="M7442" s="0" t="s">
        <v>73</v>
      </c>
      <c r="N7442" s="0" t="s">
        <v>66</v>
      </c>
      <c r="O7442" s="0" t="s">
        <v>53</v>
      </c>
      <c r="P7442" s="0" t="n">
        <f aca="false">IF(AND(OR(Dashboard!$B$5="All",D7442=Dashboard!$B$5),OR(Dashboard!$D$5="All",N7442=Dashboard!$D$5),OR(AND(C7442&lt;&gt;"",C7442&gt;=Dashboard!$F$5,C7442&lt;=Dashboard!$H$5),AND(C7442="",Dashboard!$F$5&lt;=1980,Dashboard!$H$5&gt;=2016))),1,0)</f>
        <v>1</v>
      </c>
      <c r="Q7442" s="0" t="n">
        <f aca="false">J7442*P7442+ROW()*0.00000001</f>
        <v>0.21007442</v>
      </c>
    </row>
    <row r="7443" customFormat="false" ht="15" hidden="false" customHeight="false" outlineLevel="0" collapsed="false">
      <c r="A7443" s="0" t="s">
        <v>1233</v>
      </c>
      <c r="B7443" s="0" t="s">
        <v>186</v>
      </c>
      <c r="C7443" s="0" t="n">
        <v>2002</v>
      </c>
      <c r="D7443" s="0" t="s">
        <v>34</v>
      </c>
      <c r="E7443" s="0" t="s">
        <v>142</v>
      </c>
      <c r="F7443" s="0" t="n">
        <v>0.16</v>
      </c>
      <c r="G7443" s="0" t="n">
        <v>0.04</v>
      </c>
      <c r="H7443" s="0" t="n">
        <v>0</v>
      </c>
      <c r="I7443" s="0" t="n">
        <v>0.01</v>
      </c>
      <c r="J7443" s="0" t="n">
        <v>0.21</v>
      </c>
      <c r="K7443" s="0" t="n">
        <v>91</v>
      </c>
      <c r="L7443" s="0" t="n">
        <v>8.1</v>
      </c>
      <c r="M7443" s="0" t="s">
        <v>36</v>
      </c>
      <c r="N7443" s="0" t="s">
        <v>35</v>
      </c>
      <c r="O7443" s="0" t="s">
        <v>60</v>
      </c>
      <c r="P7443" s="0" t="n">
        <f aca="false">IF(AND(OR(Dashboard!$B$5="All",D7443=Dashboard!$B$5),OR(Dashboard!$D$5="All",N7443=Dashboard!$D$5),OR(AND(C7443&lt;&gt;"",C7443&gt;=Dashboard!$F$5,C7443&lt;=Dashboard!$H$5),AND(C7443="",Dashboard!$F$5&lt;=1980,Dashboard!$H$5&gt;=2016))),1,0)</f>
        <v>1</v>
      </c>
      <c r="Q7443" s="0" t="n">
        <f aca="false">J7443*P7443+ROW()*0.00000001</f>
        <v>0.21007443</v>
      </c>
    </row>
    <row r="7444" customFormat="false" ht="15" hidden="false" customHeight="false" outlineLevel="0" collapsed="false">
      <c r="A7444" s="0" t="s">
        <v>5512</v>
      </c>
      <c r="B7444" s="0" t="s">
        <v>117</v>
      </c>
      <c r="C7444" s="0" t="n">
        <v>1999</v>
      </c>
      <c r="D7444" s="0" t="s">
        <v>41</v>
      </c>
      <c r="E7444" s="0" t="s">
        <v>1530</v>
      </c>
      <c r="F7444" s="0" t="n">
        <v>0.12</v>
      </c>
      <c r="G7444" s="0" t="n">
        <v>0.08</v>
      </c>
      <c r="H7444" s="0" t="n">
        <v>0</v>
      </c>
      <c r="I7444" s="0" t="n">
        <v>0.01</v>
      </c>
      <c r="J7444" s="0" t="n">
        <v>0.21</v>
      </c>
      <c r="N7444" s="0" t="s">
        <v>74</v>
      </c>
      <c r="P7444" s="0" t="n">
        <f aca="false">IF(AND(OR(Dashboard!$B$5="All",D7444=Dashboard!$B$5),OR(Dashboard!$D$5="All",N7444=Dashboard!$D$5),OR(AND(C7444&lt;&gt;"",C7444&gt;=Dashboard!$F$5,C7444&lt;=Dashboard!$H$5),AND(C7444="",Dashboard!$F$5&lt;=1980,Dashboard!$H$5&gt;=2016))),1,0)</f>
        <v>1</v>
      </c>
      <c r="Q7444" s="0" t="n">
        <f aca="false">J7444*P7444+ROW()*0.00000001</f>
        <v>0.21007444</v>
      </c>
    </row>
    <row r="7445" customFormat="false" ht="15" hidden="false" customHeight="false" outlineLevel="0" collapsed="false">
      <c r="A7445" s="0" t="s">
        <v>5513</v>
      </c>
      <c r="B7445" s="0" t="s">
        <v>70</v>
      </c>
      <c r="C7445" s="0" t="n">
        <v>2013</v>
      </c>
      <c r="D7445" s="0" t="s">
        <v>71</v>
      </c>
      <c r="E7445" s="0" t="s">
        <v>157</v>
      </c>
      <c r="F7445" s="0" t="n">
        <v>0.07</v>
      </c>
      <c r="G7445" s="0" t="n">
        <v>0.09</v>
      </c>
      <c r="H7445" s="0" t="n">
        <v>0</v>
      </c>
      <c r="I7445" s="0" t="n">
        <v>0.04</v>
      </c>
      <c r="J7445" s="0" t="n">
        <v>0.21</v>
      </c>
      <c r="K7445" s="0" t="n">
        <v>71</v>
      </c>
      <c r="L7445" s="0" t="n">
        <v>7.6</v>
      </c>
      <c r="M7445" s="0" t="s">
        <v>73</v>
      </c>
      <c r="N7445" s="0" t="s">
        <v>74</v>
      </c>
      <c r="O7445" s="0" t="s">
        <v>37</v>
      </c>
      <c r="P7445" s="0" t="n">
        <f aca="false">IF(AND(OR(Dashboard!$B$5="All",D7445=Dashboard!$B$5),OR(Dashboard!$D$5="All",N7445=Dashboard!$D$5),OR(AND(C7445&lt;&gt;"",C7445&gt;=Dashboard!$F$5,C7445&lt;=Dashboard!$H$5),AND(C7445="",Dashboard!$F$5&lt;=1980,Dashboard!$H$5&gt;=2016))),1,0)</f>
        <v>1</v>
      </c>
      <c r="Q7445" s="0" t="n">
        <f aca="false">J7445*P7445+ROW()*0.00000001</f>
        <v>0.21007445</v>
      </c>
    </row>
    <row r="7446" customFormat="false" ht="15" hidden="false" customHeight="false" outlineLevel="0" collapsed="false">
      <c r="A7446" s="0" t="s">
        <v>3607</v>
      </c>
      <c r="B7446" s="0" t="s">
        <v>164</v>
      </c>
      <c r="C7446" s="0" t="n">
        <v>2009</v>
      </c>
      <c r="D7446" s="0" t="s">
        <v>102</v>
      </c>
      <c r="E7446" s="0" t="s">
        <v>418</v>
      </c>
      <c r="F7446" s="0" t="n">
        <v>0.17</v>
      </c>
      <c r="G7446" s="0" t="n">
        <v>0.01</v>
      </c>
      <c r="H7446" s="0" t="n">
        <v>0</v>
      </c>
      <c r="I7446" s="0" t="n">
        <v>0.02</v>
      </c>
      <c r="J7446" s="0" t="n">
        <v>0.21</v>
      </c>
      <c r="K7446" s="0" t="n">
        <v>51</v>
      </c>
      <c r="M7446" s="0" t="s">
        <v>125</v>
      </c>
      <c r="N7446" s="0" t="s">
        <v>74</v>
      </c>
      <c r="O7446" s="0" t="s">
        <v>53</v>
      </c>
      <c r="P7446" s="0" t="n">
        <f aca="false">IF(AND(OR(Dashboard!$B$5="All",D7446=Dashboard!$B$5),OR(Dashboard!$D$5="All",N7446=Dashboard!$D$5),OR(AND(C7446&lt;&gt;"",C7446&gt;=Dashboard!$F$5,C7446&lt;=Dashboard!$H$5),AND(C7446="",Dashboard!$F$5&lt;=1980,Dashboard!$H$5&gt;=2016))),1,0)</f>
        <v>1</v>
      </c>
      <c r="Q7446" s="0" t="n">
        <f aca="false">J7446*P7446+ROW()*0.00000001</f>
        <v>0.21007446</v>
      </c>
    </row>
    <row r="7447" customFormat="false" ht="15" hidden="false" customHeight="false" outlineLevel="0" collapsed="false">
      <c r="A7447" s="0" t="s">
        <v>4305</v>
      </c>
      <c r="B7447" s="0" t="s">
        <v>851</v>
      </c>
      <c r="C7447" s="0" t="n">
        <v>2014</v>
      </c>
      <c r="D7447" s="0" t="s">
        <v>102</v>
      </c>
      <c r="E7447" s="0" t="s">
        <v>328</v>
      </c>
      <c r="F7447" s="0" t="n">
        <v>0</v>
      </c>
      <c r="G7447" s="0" t="n">
        <v>0.03</v>
      </c>
      <c r="H7447" s="0" t="n">
        <v>0.17</v>
      </c>
      <c r="I7447" s="0" t="n">
        <v>0.01</v>
      </c>
      <c r="J7447" s="0" t="n">
        <v>0.21</v>
      </c>
      <c r="K7447" s="0" t="n">
        <v>74</v>
      </c>
      <c r="L7447" s="0" t="n">
        <v>7.9</v>
      </c>
      <c r="M7447" s="0" t="s">
        <v>103</v>
      </c>
      <c r="N7447" s="0" t="s">
        <v>74</v>
      </c>
      <c r="O7447" s="0" t="s">
        <v>37</v>
      </c>
      <c r="P7447" s="0" t="n">
        <f aca="false">IF(AND(OR(Dashboard!$B$5="All",D7447=Dashboard!$B$5),OR(Dashboard!$D$5="All",N7447=Dashboard!$D$5),OR(AND(C7447&lt;&gt;"",C7447&gt;=Dashboard!$F$5,C7447&lt;=Dashboard!$H$5),AND(C7447="",Dashboard!$F$5&lt;=1980,Dashboard!$H$5&gt;=2016))),1,0)</f>
        <v>1</v>
      </c>
      <c r="Q7447" s="0" t="n">
        <f aca="false">J7447*P7447+ROW()*0.00000001</f>
        <v>0.21007447</v>
      </c>
    </row>
    <row r="7448" customFormat="false" ht="15" hidden="false" customHeight="false" outlineLevel="0" collapsed="false">
      <c r="A7448" s="0" t="s">
        <v>5514</v>
      </c>
      <c r="B7448" s="0" t="s">
        <v>70</v>
      </c>
      <c r="C7448" s="0" t="n">
        <v>2011</v>
      </c>
      <c r="D7448" s="0" t="s">
        <v>16</v>
      </c>
      <c r="E7448" s="0" t="s">
        <v>418</v>
      </c>
      <c r="F7448" s="0" t="n">
        <v>0.11</v>
      </c>
      <c r="G7448" s="0" t="n">
        <v>0.07</v>
      </c>
      <c r="H7448" s="0" t="n">
        <v>0</v>
      </c>
      <c r="I7448" s="0" t="n">
        <v>0.03</v>
      </c>
      <c r="J7448" s="0" t="n">
        <v>0.21</v>
      </c>
      <c r="K7448" s="0" t="n">
        <v>74</v>
      </c>
      <c r="L7448" s="0" t="n">
        <v>7.1</v>
      </c>
      <c r="M7448" s="0" t="s">
        <v>125</v>
      </c>
      <c r="N7448" s="0" t="s">
        <v>74</v>
      </c>
      <c r="O7448" s="0" t="s">
        <v>37</v>
      </c>
      <c r="P7448" s="0" t="n">
        <f aca="false">IF(AND(OR(Dashboard!$B$5="All",D7448=Dashboard!$B$5),OR(Dashboard!$D$5="All",N7448=Dashboard!$D$5),OR(AND(C7448&lt;&gt;"",C7448&gt;=Dashboard!$F$5,C7448&lt;=Dashboard!$H$5),AND(C7448="",Dashboard!$F$5&lt;=1980,Dashboard!$H$5&gt;=2016))),1,0)</f>
        <v>1</v>
      </c>
      <c r="Q7448" s="0" t="n">
        <f aca="false">J7448*P7448+ROW()*0.00000001</f>
        <v>0.21007448</v>
      </c>
    </row>
    <row r="7449" customFormat="false" ht="15" hidden="false" customHeight="false" outlineLevel="0" collapsed="false">
      <c r="A7449" s="0" t="s">
        <v>5515</v>
      </c>
      <c r="B7449" s="0" t="s">
        <v>70</v>
      </c>
      <c r="C7449" s="0" t="n">
        <v>2011</v>
      </c>
      <c r="D7449" s="0" t="s">
        <v>34</v>
      </c>
      <c r="E7449" s="0" t="s">
        <v>782</v>
      </c>
      <c r="F7449" s="0" t="n">
        <v>0.06</v>
      </c>
      <c r="G7449" s="0" t="n">
        <v>0.05</v>
      </c>
      <c r="H7449" s="0" t="n">
        <v>0.08</v>
      </c>
      <c r="I7449" s="0" t="n">
        <v>0.02</v>
      </c>
      <c r="J7449" s="0" t="n">
        <v>0.21</v>
      </c>
      <c r="N7449" s="0" t="s">
        <v>74</v>
      </c>
      <c r="P7449" s="0" t="n">
        <f aca="false">IF(AND(OR(Dashboard!$B$5="All",D7449=Dashboard!$B$5),OR(Dashboard!$D$5="All",N7449=Dashboard!$D$5),OR(AND(C7449&lt;&gt;"",C7449&gt;=Dashboard!$F$5,C7449&lt;=Dashboard!$H$5),AND(C7449="",Dashboard!$F$5&lt;=1980,Dashboard!$H$5&gt;=2016))),1,0)</f>
        <v>1</v>
      </c>
      <c r="Q7449" s="0" t="n">
        <f aca="false">J7449*P7449+ROW()*0.00000001</f>
        <v>0.21007449</v>
      </c>
    </row>
    <row r="7450" customFormat="false" ht="15" hidden="false" customHeight="false" outlineLevel="0" collapsed="false">
      <c r="A7450" s="0" t="s">
        <v>5516</v>
      </c>
      <c r="B7450" s="0" t="s">
        <v>64</v>
      </c>
      <c r="C7450" s="0" t="n">
        <v>2010</v>
      </c>
      <c r="D7450" s="0" t="s">
        <v>56</v>
      </c>
      <c r="E7450" s="0" t="s">
        <v>560</v>
      </c>
      <c r="F7450" s="0" t="n">
        <v>0.19</v>
      </c>
      <c r="G7450" s="0" t="n">
        <v>0</v>
      </c>
      <c r="H7450" s="0" t="n">
        <v>0</v>
      </c>
      <c r="I7450" s="0" t="n">
        <v>0.01</v>
      </c>
      <c r="J7450" s="0" t="n">
        <v>0.21</v>
      </c>
      <c r="L7450" s="0" t="n">
        <v>8.3</v>
      </c>
      <c r="M7450" s="0" t="s">
        <v>125</v>
      </c>
      <c r="N7450" s="0" t="s">
        <v>66</v>
      </c>
      <c r="P7450" s="0" t="n">
        <f aca="false">IF(AND(OR(Dashboard!$B$5="All",D7450=Dashboard!$B$5),OR(Dashboard!$D$5="All",N7450=Dashboard!$D$5),OR(AND(C7450&lt;&gt;"",C7450&gt;=Dashboard!$F$5,C7450&lt;=Dashboard!$H$5),AND(C7450="",Dashboard!$F$5&lt;=1980,Dashboard!$H$5&gt;=2016))),1,0)</f>
        <v>1</v>
      </c>
      <c r="Q7450" s="0" t="n">
        <f aca="false">J7450*P7450+ROW()*0.00000001</f>
        <v>0.2100745</v>
      </c>
    </row>
    <row r="7451" customFormat="false" ht="15" hidden="false" customHeight="false" outlineLevel="0" collapsed="false">
      <c r="A7451" s="0" t="s">
        <v>5517</v>
      </c>
      <c r="B7451" s="0" t="s">
        <v>76</v>
      </c>
      <c r="C7451" s="0" t="n">
        <v>2000</v>
      </c>
      <c r="D7451" s="0" t="s">
        <v>34</v>
      </c>
      <c r="E7451" s="0" t="s">
        <v>220</v>
      </c>
      <c r="F7451" s="0" t="n">
        <v>0.1</v>
      </c>
      <c r="G7451" s="0" t="n">
        <v>0.08</v>
      </c>
      <c r="H7451" s="0" t="n">
        <v>0</v>
      </c>
      <c r="I7451" s="0" t="n">
        <v>0.03</v>
      </c>
      <c r="J7451" s="0" t="n">
        <v>0.21</v>
      </c>
      <c r="K7451" s="0" t="n">
        <v>64</v>
      </c>
      <c r="L7451" s="0" t="n">
        <v>7.9</v>
      </c>
      <c r="M7451" s="0" t="s">
        <v>103</v>
      </c>
      <c r="N7451" s="0" t="s">
        <v>74</v>
      </c>
      <c r="O7451" s="0" t="s">
        <v>67</v>
      </c>
      <c r="P7451" s="0" t="n">
        <f aca="false">IF(AND(OR(Dashboard!$B$5="All",D7451=Dashboard!$B$5),OR(Dashboard!$D$5="All",N7451=Dashboard!$D$5),OR(AND(C7451&lt;&gt;"",C7451&gt;=Dashboard!$F$5,C7451&lt;=Dashboard!$H$5),AND(C7451="",Dashboard!$F$5&lt;=1980,Dashboard!$H$5&gt;=2016))),1,0)</f>
        <v>1</v>
      </c>
      <c r="Q7451" s="0" t="n">
        <f aca="false">J7451*P7451+ROW()*0.00000001</f>
        <v>0.21007451</v>
      </c>
    </row>
    <row r="7452" customFormat="false" ht="15" hidden="false" customHeight="false" outlineLevel="0" collapsed="false">
      <c r="A7452" s="0" t="s">
        <v>5518</v>
      </c>
      <c r="B7452" s="0" t="s">
        <v>33</v>
      </c>
      <c r="C7452" s="0" t="n">
        <v>2007</v>
      </c>
      <c r="D7452" s="0" t="s">
        <v>46</v>
      </c>
      <c r="E7452" s="0" t="s">
        <v>157</v>
      </c>
      <c r="F7452" s="0" t="n">
        <v>0.09</v>
      </c>
      <c r="G7452" s="0" t="n">
        <v>0</v>
      </c>
      <c r="H7452" s="0" t="n">
        <v>0.11</v>
      </c>
      <c r="I7452" s="0" t="n">
        <v>0.01</v>
      </c>
      <c r="J7452" s="0" t="n">
        <v>0.21</v>
      </c>
      <c r="K7452" s="0" t="n">
        <v>76</v>
      </c>
      <c r="L7452" s="0" t="n">
        <v>8</v>
      </c>
      <c r="M7452" s="0" t="s">
        <v>125</v>
      </c>
      <c r="N7452" s="0" t="s">
        <v>35</v>
      </c>
      <c r="O7452" s="0" t="s">
        <v>37</v>
      </c>
      <c r="P7452" s="0" t="n">
        <f aca="false">IF(AND(OR(Dashboard!$B$5="All",D7452=Dashboard!$B$5),OR(Dashboard!$D$5="All",N7452=Dashboard!$D$5),OR(AND(C7452&lt;&gt;"",C7452&gt;=Dashboard!$F$5,C7452&lt;=Dashboard!$H$5),AND(C7452="",Dashboard!$F$5&lt;=1980,Dashboard!$H$5&gt;=2016))),1,0)</f>
        <v>1</v>
      </c>
      <c r="Q7452" s="0" t="n">
        <f aca="false">J7452*P7452+ROW()*0.00000001</f>
        <v>0.21007452</v>
      </c>
    </row>
    <row r="7453" customFormat="false" ht="15" hidden="false" customHeight="false" outlineLevel="0" collapsed="false">
      <c r="A7453" s="0" t="s">
        <v>5519</v>
      </c>
      <c r="B7453" s="0" t="s">
        <v>76</v>
      </c>
      <c r="C7453" s="0" t="n">
        <v>2005</v>
      </c>
      <c r="D7453" s="0" t="s">
        <v>71</v>
      </c>
      <c r="E7453" s="0" t="s">
        <v>257</v>
      </c>
      <c r="F7453" s="0" t="n">
        <v>0.1</v>
      </c>
      <c r="G7453" s="0" t="n">
        <v>0.08</v>
      </c>
      <c r="H7453" s="0" t="n">
        <v>0</v>
      </c>
      <c r="I7453" s="0" t="n">
        <v>0.03</v>
      </c>
      <c r="J7453" s="0" t="n">
        <v>0.21</v>
      </c>
      <c r="K7453" s="0" t="n">
        <v>78</v>
      </c>
      <c r="L7453" s="0" t="n">
        <v>8.3</v>
      </c>
      <c r="M7453" s="0" t="s">
        <v>103</v>
      </c>
      <c r="N7453" s="0" t="s">
        <v>74</v>
      </c>
      <c r="O7453" s="0" t="s">
        <v>37</v>
      </c>
      <c r="P7453" s="0" t="n">
        <f aca="false">IF(AND(OR(Dashboard!$B$5="All",D7453=Dashboard!$B$5),OR(Dashboard!$D$5="All",N7453=Dashboard!$D$5),OR(AND(C7453&lt;&gt;"",C7453&gt;=Dashboard!$F$5,C7453&lt;=Dashboard!$H$5),AND(C7453="",Dashboard!$F$5&lt;=1980,Dashboard!$H$5&gt;=2016))),1,0)</f>
        <v>1</v>
      </c>
      <c r="Q7453" s="0" t="n">
        <f aca="false">J7453*P7453+ROW()*0.00000001</f>
        <v>0.21007453</v>
      </c>
    </row>
    <row r="7454" customFormat="false" ht="15" hidden="false" customHeight="false" outlineLevel="0" collapsed="false">
      <c r="A7454" s="0" t="s">
        <v>4977</v>
      </c>
      <c r="B7454" s="0" t="s">
        <v>64</v>
      </c>
      <c r="C7454" s="0" t="n">
        <v>2010</v>
      </c>
      <c r="D7454" s="0" t="s">
        <v>71</v>
      </c>
      <c r="E7454" s="0" t="s">
        <v>689</v>
      </c>
      <c r="F7454" s="0" t="n">
        <v>0.07</v>
      </c>
      <c r="G7454" s="0" t="n">
        <v>0.11</v>
      </c>
      <c r="H7454" s="0" t="n">
        <v>0</v>
      </c>
      <c r="I7454" s="0" t="n">
        <v>0.02</v>
      </c>
      <c r="J7454" s="0" t="n">
        <v>0.21</v>
      </c>
      <c r="K7454" s="0" t="n">
        <v>40</v>
      </c>
      <c r="L7454" s="0" t="n">
        <v>4.7</v>
      </c>
      <c r="M7454" s="0" t="s">
        <v>103</v>
      </c>
      <c r="N7454" s="0" t="s">
        <v>66</v>
      </c>
      <c r="O7454" s="0" t="s">
        <v>177</v>
      </c>
      <c r="P7454" s="0" t="n">
        <f aca="false">IF(AND(OR(Dashboard!$B$5="All",D7454=Dashboard!$B$5),OR(Dashboard!$D$5="All",N7454=Dashboard!$D$5),OR(AND(C7454&lt;&gt;"",C7454&gt;=Dashboard!$F$5,C7454&lt;=Dashboard!$H$5),AND(C7454="",Dashboard!$F$5&lt;=1980,Dashboard!$H$5&gt;=2016))),1,0)</f>
        <v>1</v>
      </c>
      <c r="Q7454" s="0" t="n">
        <f aca="false">J7454*P7454+ROW()*0.00000001</f>
        <v>0.21007454</v>
      </c>
    </row>
    <row r="7455" customFormat="false" ht="15" hidden="false" customHeight="false" outlineLevel="0" collapsed="false">
      <c r="A7455" s="0" t="s">
        <v>5520</v>
      </c>
      <c r="B7455" s="0" t="s">
        <v>50</v>
      </c>
      <c r="C7455" s="0" t="n">
        <v>2009</v>
      </c>
      <c r="D7455" s="0" t="s">
        <v>246</v>
      </c>
      <c r="E7455" s="0" t="s">
        <v>328</v>
      </c>
      <c r="F7455" s="0" t="n">
        <v>0</v>
      </c>
      <c r="G7455" s="0" t="n">
        <v>0</v>
      </c>
      <c r="H7455" s="0" t="n">
        <v>0.21</v>
      </c>
      <c r="I7455" s="0" t="n">
        <v>0</v>
      </c>
      <c r="J7455" s="0" t="n">
        <v>0.21</v>
      </c>
      <c r="N7455" s="0" t="s">
        <v>35</v>
      </c>
      <c r="P7455" s="0" t="n">
        <f aca="false">IF(AND(OR(Dashboard!$B$5="All",D7455=Dashboard!$B$5),OR(Dashboard!$D$5="All",N7455=Dashboard!$D$5),OR(AND(C7455&lt;&gt;"",C7455&gt;=Dashboard!$F$5,C7455&lt;=Dashboard!$H$5),AND(C7455="",Dashboard!$F$5&lt;=1980,Dashboard!$H$5&gt;=2016))),1,0)</f>
        <v>1</v>
      </c>
      <c r="Q7455" s="0" t="n">
        <f aca="false">J7455*P7455+ROW()*0.00000001</f>
        <v>0.21007455</v>
      </c>
    </row>
    <row r="7456" customFormat="false" ht="15" hidden="false" customHeight="false" outlineLevel="0" collapsed="false">
      <c r="A7456" s="0" t="s">
        <v>3703</v>
      </c>
      <c r="B7456" s="0" t="s">
        <v>33</v>
      </c>
      <c r="C7456" s="0" t="n">
        <v>2011</v>
      </c>
      <c r="D7456" s="0" t="s">
        <v>52</v>
      </c>
      <c r="E7456" s="0" t="s">
        <v>418</v>
      </c>
      <c r="F7456" s="0" t="n">
        <v>0.19</v>
      </c>
      <c r="G7456" s="0" t="n">
        <v>0</v>
      </c>
      <c r="H7456" s="0" t="n">
        <v>0</v>
      </c>
      <c r="I7456" s="0" t="n">
        <v>0.01</v>
      </c>
      <c r="J7456" s="0" t="n">
        <v>0.21</v>
      </c>
      <c r="K7456" s="0" t="n">
        <v>81</v>
      </c>
      <c r="L7456" s="0" t="n">
        <v>7.7</v>
      </c>
      <c r="M7456" s="0" t="s">
        <v>103</v>
      </c>
      <c r="N7456" s="0" t="s">
        <v>35</v>
      </c>
      <c r="O7456" s="0" t="s">
        <v>42</v>
      </c>
      <c r="P7456" s="0" t="n">
        <f aca="false">IF(AND(OR(Dashboard!$B$5="All",D7456=Dashboard!$B$5),OR(Dashboard!$D$5="All",N7456=Dashboard!$D$5),OR(AND(C7456&lt;&gt;"",C7456&gt;=Dashboard!$F$5,C7456&lt;=Dashboard!$H$5),AND(C7456="",Dashboard!$F$5&lt;=1980,Dashboard!$H$5&gt;=2016))),1,0)</f>
        <v>1</v>
      </c>
      <c r="Q7456" s="0" t="n">
        <f aca="false">J7456*P7456+ROW()*0.00000001</f>
        <v>0.21007456</v>
      </c>
    </row>
    <row r="7457" customFormat="false" ht="15" hidden="false" customHeight="false" outlineLevel="0" collapsed="false">
      <c r="A7457" s="0" t="s">
        <v>5521</v>
      </c>
      <c r="B7457" s="0" t="s">
        <v>117</v>
      </c>
      <c r="C7457" s="0" t="n">
        <v>2000</v>
      </c>
      <c r="D7457" s="0" t="s">
        <v>102</v>
      </c>
      <c r="E7457" s="0" t="s">
        <v>649</v>
      </c>
      <c r="F7457" s="0" t="n">
        <v>0.12</v>
      </c>
      <c r="G7457" s="0" t="n">
        <v>0.08</v>
      </c>
      <c r="H7457" s="0" t="n">
        <v>0</v>
      </c>
      <c r="I7457" s="0" t="n">
        <v>0.01</v>
      </c>
      <c r="J7457" s="0" t="n">
        <v>0.21</v>
      </c>
      <c r="K7457" s="0" t="n">
        <v>28</v>
      </c>
      <c r="L7457" s="0" t="n">
        <v>2.4</v>
      </c>
      <c r="M7457" s="0" t="s">
        <v>73</v>
      </c>
      <c r="N7457" s="0" t="s">
        <v>74</v>
      </c>
      <c r="O7457" s="0" t="s">
        <v>177</v>
      </c>
      <c r="P7457" s="0" t="n">
        <f aca="false">IF(AND(OR(Dashboard!$B$5="All",D7457=Dashboard!$B$5),OR(Dashboard!$D$5="All",N7457=Dashboard!$D$5),OR(AND(C7457&lt;&gt;"",C7457&gt;=Dashboard!$F$5,C7457&lt;=Dashboard!$H$5),AND(C7457="",Dashboard!$F$5&lt;=1980,Dashboard!$H$5&gt;=2016))),1,0)</f>
        <v>1</v>
      </c>
      <c r="Q7457" s="0" t="n">
        <f aca="false">J7457*P7457+ROW()*0.00000001</f>
        <v>0.21007457</v>
      </c>
    </row>
    <row r="7458" customFormat="false" ht="15" hidden="false" customHeight="false" outlineLevel="0" collapsed="false">
      <c r="A7458" s="0" t="s">
        <v>5522</v>
      </c>
      <c r="B7458" s="0" t="s">
        <v>97</v>
      </c>
      <c r="C7458" s="0" t="n">
        <v>2016</v>
      </c>
      <c r="D7458" s="0" t="s">
        <v>16</v>
      </c>
      <c r="E7458" s="0" t="s">
        <v>211</v>
      </c>
      <c r="F7458" s="0" t="n">
        <v>0.14</v>
      </c>
      <c r="G7458" s="0" t="n">
        <v>0</v>
      </c>
      <c r="H7458" s="0" t="n">
        <v>0.05</v>
      </c>
      <c r="I7458" s="0" t="n">
        <v>0.02</v>
      </c>
      <c r="J7458" s="0" t="n">
        <v>0.21</v>
      </c>
      <c r="K7458" s="0" t="n">
        <v>77</v>
      </c>
      <c r="L7458" s="0" t="n">
        <v>7.1</v>
      </c>
      <c r="M7458" s="0" t="s">
        <v>36</v>
      </c>
      <c r="N7458" s="0" t="s">
        <v>35</v>
      </c>
      <c r="O7458" s="0" t="s">
        <v>37</v>
      </c>
      <c r="P7458" s="0" t="n">
        <f aca="false">IF(AND(OR(Dashboard!$B$5="All",D7458=Dashboard!$B$5),OR(Dashboard!$D$5="All",N7458=Dashboard!$D$5),OR(AND(C7458&lt;&gt;"",C7458&gt;=Dashboard!$F$5,C7458&lt;=Dashboard!$H$5),AND(C7458="",Dashboard!$F$5&lt;=1980,Dashboard!$H$5&gt;=2016))),1,0)</f>
        <v>1</v>
      </c>
      <c r="Q7458" s="0" t="n">
        <f aca="false">J7458*P7458+ROW()*0.00000001</f>
        <v>0.21007458</v>
      </c>
    </row>
    <row r="7459" customFormat="false" ht="15" hidden="false" customHeight="false" outlineLevel="0" collapsed="false">
      <c r="A7459" s="0" t="s">
        <v>5523</v>
      </c>
      <c r="B7459" s="0" t="s">
        <v>33</v>
      </c>
      <c r="C7459" s="0" t="n">
        <v>2010</v>
      </c>
      <c r="D7459" s="0" t="s">
        <v>71</v>
      </c>
      <c r="E7459" s="0" t="s">
        <v>418</v>
      </c>
      <c r="F7459" s="0" t="n">
        <v>0.12</v>
      </c>
      <c r="G7459" s="0" t="n">
        <v>0.07</v>
      </c>
      <c r="H7459" s="0" t="n">
        <v>0</v>
      </c>
      <c r="I7459" s="0" t="n">
        <v>0.02</v>
      </c>
      <c r="J7459" s="0" t="n">
        <v>0.21</v>
      </c>
      <c r="K7459" s="0" t="n">
        <v>53</v>
      </c>
      <c r="L7459" s="0" t="n">
        <v>6.6</v>
      </c>
      <c r="M7459" s="0" t="s">
        <v>103</v>
      </c>
      <c r="N7459" s="0" t="s">
        <v>35</v>
      </c>
      <c r="O7459" s="0" t="s">
        <v>53</v>
      </c>
      <c r="P7459" s="0" t="n">
        <f aca="false">IF(AND(OR(Dashboard!$B$5="All",D7459=Dashboard!$B$5),OR(Dashboard!$D$5="All",N7459=Dashboard!$D$5),OR(AND(C7459&lt;&gt;"",C7459&gt;=Dashboard!$F$5,C7459&lt;=Dashboard!$H$5),AND(C7459="",Dashboard!$F$5&lt;=1980,Dashboard!$H$5&gt;=2016))),1,0)</f>
        <v>1</v>
      </c>
      <c r="Q7459" s="0" t="n">
        <f aca="false">J7459*P7459+ROW()*0.00000001</f>
        <v>0.21007459</v>
      </c>
    </row>
    <row r="7460" customFormat="false" ht="15" hidden="false" customHeight="false" outlineLevel="0" collapsed="false">
      <c r="A7460" s="0" t="s">
        <v>5524</v>
      </c>
      <c r="B7460" s="0" t="s">
        <v>50</v>
      </c>
      <c r="C7460" s="0" t="n">
        <v>2008</v>
      </c>
      <c r="D7460" s="0" t="s">
        <v>34</v>
      </c>
      <c r="E7460" s="0" t="s">
        <v>91</v>
      </c>
      <c r="F7460" s="0" t="n">
        <v>0.19</v>
      </c>
      <c r="G7460" s="0" t="n">
        <v>0</v>
      </c>
      <c r="H7460" s="0" t="n">
        <v>0</v>
      </c>
      <c r="I7460" s="0" t="n">
        <v>0.02</v>
      </c>
      <c r="J7460" s="0" t="n">
        <v>0.21</v>
      </c>
      <c r="K7460" s="0" t="n">
        <v>39</v>
      </c>
      <c r="M7460" s="0" t="s">
        <v>36</v>
      </c>
      <c r="N7460" s="0" t="s">
        <v>35</v>
      </c>
      <c r="O7460" s="0" t="s">
        <v>177</v>
      </c>
      <c r="P7460" s="0" t="n">
        <f aca="false">IF(AND(OR(Dashboard!$B$5="All",D7460=Dashboard!$B$5),OR(Dashboard!$D$5="All",N7460=Dashboard!$D$5),OR(AND(C7460&lt;&gt;"",C7460&gt;=Dashboard!$F$5,C7460&lt;=Dashboard!$H$5),AND(C7460="",Dashboard!$F$5&lt;=1980,Dashboard!$H$5&gt;=2016))),1,0)</f>
        <v>1</v>
      </c>
      <c r="Q7460" s="0" t="n">
        <f aca="false">J7460*P7460+ROW()*0.00000001</f>
        <v>0.2100746</v>
      </c>
    </row>
    <row r="7461" customFormat="false" ht="15" hidden="false" customHeight="false" outlineLevel="0" collapsed="false">
      <c r="A7461" s="0" t="s">
        <v>5525</v>
      </c>
      <c r="B7461" s="0" t="s">
        <v>50</v>
      </c>
      <c r="C7461" s="0" t="n">
        <v>2013</v>
      </c>
      <c r="D7461" s="0" t="s">
        <v>58</v>
      </c>
      <c r="E7461" s="0" t="s">
        <v>487</v>
      </c>
      <c r="F7461" s="0" t="n">
        <v>0.11</v>
      </c>
      <c r="G7461" s="0" t="n">
        <v>0.08</v>
      </c>
      <c r="H7461" s="0" t="n">
        <v>0</v>
      </c>
      <c r="I7461" s="0" t="n">
        <v>0.02</v>
      </c>
      <c r="J7461" s="0" t="n">
        <v>0.21</v>
      </c>
      <c r="M7461" s="0" t="s">
        <v>36</v>
      </c>
      <c r="N7461" s="0" t="s">
        <v>35</v>
      </c>
      <c r="P7461" s="0" t="n">
        <f aca="false">IF(AND(OR(Dashboard!$B$5="All",D7461=Dashboard!$B$5),OR(Dashboard!$D$5="All",N7461=Dashboard!$D$5),OR(AND(C7461&lt;&gt;"",C7461&gt;=Dashboard!$F$5,C7461&lt;=Dashboard!$H$5),AND(C7461="",Dashboard!$F$5&lt;=1980,Dashboard!$H$5&gt;=2016))),1,0)</f>
        <v>1</v>
      </c>
      <c r="Q7461" s="0" t="n">
        <f aca="false">J7461*P7461+ROW()*0.00000001</f>
        <v>0.21007461</v>
      </c>
    </row>
    <row r="7462" customFormat="false" ht="15" hidden="false" customHeight="false" outlineLevel="0" collapsed="false">
      <c r="A7462" s="0" t="s">
        <v>2829</v>
      </c>
      <c r="B7462" s="0" t="s">
        <v>64</v>
      </c>
      <c r="C7462" s="0" t="n">
        <v>2007</v>
      </c>
      <c r="D7462" s="0" t="s">
        <v>34</v>
      </c>
      <c r="E7462" s="0" t="s">
        <v>142</v>
      </c>
      <c r="F7462" s="0" t="n">
        <v>0.19</v>
      </c>
      <c r="G7462" s="0" t="n">
        <v>0</v>
      </c>
      <c r="H7462" s="0" t="n">
        <v>0</v>
      </c>
      <c r="I7462" s="0" t="n">
        <v>0.02</v>
      </c>
      <c r="J7462" s="0" t="n">
        <v>0.21</v>
      </c>
      <c r="K7462" s="0" t="n">
        <v>67</v>
      </c>
      <c r="L7462" s="0" t="n">
        <v>7.1</v>
      </c>
      <c r="M7462" s="0" t="s">
        <v>36</v>
      </c>
      <c r="N7462" s="0" t="s">
        <v>66</v>
      </c>
      <c r="O7462" s="0" t="s">
        <v>67</v>
      </c>
      <c r="P7462" s="0" t="n">
        <f aca="false">IF(AND(OR(Dashboard!$B$5="All",D7462=Dashboard!$B$5),OR(Dashboard!$D$5="All",N7462=Dashboard!$D$5),OR(AND(C7462&lt;&gt;"",C7462&gt;=Dashboard!$F$5,C7462&lt;=Dashboard!$H$5),AND(C7462="",Dashboard!$F$5&lt;=1980,Dashboard!$H$5&gt;=2016))),1,0)</f>
        <v>1</v>
      </c>
      <c r="Q7462" s="0" t="n">
        <f aca="false">J7462*P7462+ROW()*0.00000001</f>
        <v>0.21007462</v>
      </c>
    </row>
    <row r="7463" customFormat="false" ht="15" hidden="false" customHeight="false" outlineLevel="0" collapsed="false">
      <c r="A7463" s="0" t="s">
        <v>5526</v>
      </c>
      <c r="B7463" s="0" t="s">
        <v>64</v>
      </c>
      <c r="C7463" s="0" t="n">
        <v>2009</v>
      </c>
      <c r="D7463" s="0" t="s">
        <v>34</v>
      </c>
      <c r="E7463" s="0" t="s">
        <v>3948</v>
      </c>
      <c r="F7463" s="0" t="n">
        <v>0.18</v>
      </c>
      <c r="G7463" s="0" t="n">
        <v>0.01</v>
      </c>
      <c r="H7463" s="0" t="n">
        <v>0</v>
      </c>
      <c r="I7463" s="0" t="n">
        <v>0.01</v>
      </c>
      <c r="J7463" s="0" t="n">
        <v>0.21</v>
      </c>
      <c r="K7463" s="0" t="n">
        <v>68</v>
      </c>
      <c r="L7463" s="0" t="n">
        <v>8.6</v>
      </c>
      <c r="M7463" s="0" t="s">
        <v>103</v>
      </c>
      <c r="N7463" s="0" t="s">
        <v>66</v>
      </c>
      <c r="O7463" s="0" t="s">
        <v>67</v>
      </c>
      <c r="P7463" s="0" t="n">
        <f aca="false">IF(AND(OR(Dashboard!$B$5="All",D7463=Dashboard!$B$5),OR(Dashboard!$D$5="All",N7463=Dashboard!$D$5),OR(AND(C7463&lt;&gt;"",C7463&gt;=Dashboard!$F$5,C7463&lt;=Dashboard!$H$5),AND(C7463="",Dashboard!$F$5&lt;=1980,Dashboard!$H$5&gt;=2016))),1,0)</f>
        <v>1</v>
      </c>
      <c r="Q7463" s="0" t="n">
        <f aca="false">J7463*P7463+ROW()*0.00000001</f>
        <v>0.21007463</v>
      </c>
    </row>
    <row r="7464" customFormat="false" ht="15" hidden="false" customHeight="false" outlineLevel="0" collapsed="false">
      <c r="A7464" s="0" t="s">
        <v>5527</v>
      </c>
      <c r="B7464" s="0" t="s">
        <v>76</v>
      </c>
      <c r="C7464" s="0" t="n">
        <v>2006</v>
      </c>
      <c r="D7464" s="0" t="s">
        <v>46</v>
      </c>
      <c r="E7464" s="0" t="s">
        <v>782</v>
      </c>
      <c r="F7464" s="0" t="n">
        <v>0</v>
      </c>
      <c r="G7464" s="0" t="n">
        <v>0</v>
      </c>
      <c r="H7464" s="0" t="n">
        <v>0.21</v>
      </c>
      <c r="I7464" s="0" t="n">
        <v>0</v>
      </c>
      <c r="J7464" s="0" t="n">
        <v>0.21</v>
      </c>
      <c r="N7464" s="0" t="s">
        <v>74</v>
      </c>
      <c r="P7464" s="0" t="n">
        <f aca="false">IF(AND(OR(Dashboard!$B$5="All",D7464=Dashboard!$B$5),OR(Dashboard!$D$5="All",N7464=Dashboard!$D$5),OR(AND(C7464&lt;&gt;"",C7464&gt;=Dashboard!$F$5,C7464&lt;=Dashboard!$H$5),AND(C7464="",Dashboard!$F$5&lt;=1980,Dashboard!$H$5&gt;=2016))),1,0)</f>
        <v>1</v>
      </c>
      <c r="Q7464" s="0" t="n">
        <f aca="false">J7464*P7464+ROW()*0.00000001</f>
        <v>0.21007464</v>
      </c>
    </row>
    <row r="7465" customFormat="false" ht="15" hidden="false" customHeight="false" outlineLevel="0" collapsed="false">
      <c r="A7465" s="0" t="s">
        <v>5528</v>
      </c>
      <c r="B7465" s="0" t="s">
        <v>76</v>
      </c>
      <c r="C7465" s="0" t="n">
        <v>2005</v>
      </c>
      <c r="D7465" s="0" t="s">
        <v>71</v>
      </c>
      <c r="E7465" s="0" t="s">
        <v>418</v>
      </c>
      <c r="F7465" s="0" t="n">
        <v>0.1</v>
      </c>
      <c r="G7465" s="0" t="n">
        <v>0.08</v>
      </c>
      <c r="H7465" s="0" t="n">
        <v>0</v>
      </c>
      <c r="I7465" s="0" t="n">
        <v>0.03</v>
      </c>
      <c r="J7465" s="0" t="n">
        <v>0.21</v>
      </c>
      <c r="K7465" s="0" t="n">
        <v>68</v>
      </c>
      <c r="L7465" s="0" t="n">
        <v>8.5</v>
      </c>
      <c r="M7465" s="0" t="s">
        <v>73</v>
      </c>
      <c r="N7465" s="0" t="s">
        <v>74</v>
      </c>
      <c r="O7465" s="0" t="s">
        <v>67</v>
      </c>
      <c r="P7465" s="0" t="n">
        <f aca="false">IF(AND(OR(Dashboard!$B$5="All",D7465=Dashboard!$B$5),OR(Dashboard!$D$5="All",N7465=Dashboard!$D$5),OR(AND(C7465&lt;&gt;"",C7465&gt;=Dashboard!$F$5,C7465&lt;=Dashboard!$H$5),AND(C7465="",Dashboard!$F$5&lt;=1980,Dashboard!$H$5&gt;=2016))),1,0)</f>
        <v>1</v>
      </c>
      <c r="Q7465" s="0" t="n">
        <f aca="false">J7465*P7465+ROW()*0.00000001</f>
        <v>0.21007465</v>
      </c>
    </row>
    <row r="7466" customFormat="false" ht="15" hidden="false" customHeight="false" outlineLevel="0" collapsed="false">
      <c r="A7466" s="0" t="s">
        <v>4449</v>
      </c>
      <c r="B7466" s="0" t="s">
        <v>50</v>
      </c>
      <c r="C7466" s="0" t="n">
        <v>2008</v>
      </c>
      <c r="D7466" s="0" t="s">
        <v>41</v>
      </c>
      <c r="E7466" s="0" t="s">
        <v>257</v>
      </c>
      <c r="F7466" s="0" t="n">
        <v>0.19</v>
      </c>
      <c r="G7466" s="0" t="n">
        <v>0</v>
      </c>
      <c r="H7466" s="0" t="n">
        <v>0</v>
      </c>
      <c r="I7466" s="0" t="n">
        <v>0.01</v>
      </c>
      <c r="J7466" s="0" t="n">
        <v>0.21</v>
      </c>
      <c r="N7466" s="0" t="s">
        <v>35</v>
      </c>
      <c r="P7466" s="0" t="n">
        <f aca="false">IF(AND(OR(Dashboard!$B$5="All",D7466=Dashboard!$B$5),OR(Dashboard!$D$5="All",N7466=Dashboard!$D$5),OR(AND(C7466&lt;&gt;"",C7466&gt;=Dashboard!$F$5,C7466&lt;=Dashboard!$H$5),AND(C7466="",Dashboard!$F$5&lt;=1980,Dashboard!$H$5&gt;=2016))),1,0)</f>
        <v>1</v>
      </c>
      <c r="Q7466" s="0" t="n">
        <f aca="false">J7466*P7466+ROW()*0.00000001</f>
        <v>0.21007466</v>
      </c>
    </row>
    <row r="7467" customFormat="false" ht="15" hidden="false" customHeight="false" outlineLevel="0" collapsed="false">
      <c r="A7467" s="0" t="s">
        <v>2804</v>
      </c>
      <c r="B7467" s="0" t="s">
        <v>152</v>
      </c>
      <c r="C7467" s="0" t="n">
        <v>2013</v>
      </c>
      <c r="D7467" s="0" t="s">
        <v>56</v>
      </c>
      <c r="E7467" s="0" t="s">
        <v>2805</v>
      </c>
      <c r="F7467" s="0" t="n">
        <v>0.14</v>
      </c>
      <c r="G7467" s="0" t="n">
        <v>0.04</v>
      </c>
      <c r="H7467" s="0" t="n">
        <v>0</v>
      </c>
      <c r="I7467" s="0" t="n">
        <v>0.02</v>
      </c>
      <c r="J7467" s="0" t="n">
        <v>0.21</v>
      </c>
      <c r="K7467" s="0" t="n">
        <v>64</v>
      </c>
      <c r="L7467" s="0" t="n">
        <v>6.5</v>
      </c>
      <c r="M7467" s="0" t="s">
        <v>73</v>
      </c>
      <c r="N7467" s="0" t="s">
        <v>152</v>
      </c>
      <c r="O7467" s="0" t="s">
        <v>67</v>
      </c>
      <c r="P7467" s="0" t="n">
        <f aca="false">IF(AND(OR(Dashboard!$B$5="All",D7467=Dashboard!$B$5),OR(Dashboard!$D$5="All",N7467=Dashboard!$D$5),OR(AND(C7467&lt;&gt;"",C7467&gt;=Dashboard!$F$5,C7467&lt;=Dashboard!$H$5),AND(C7467="",Dashboard!$F$5&lt;=1980,Dashboard!$H$5&gt;=2016))),1,0)</f>
        <v>1</v>
      </c>
      <c r="Q7467" s="0" t="n">
        <f aca="false">J7467*P7467+ROW()*0.00000001</f>
        <v>0.21007467</v>
      </c>
    </row>
    <row r="7468" customFormat="false" ht="15" hidden="false" customHeight="false" outlineLevel="0" collapsed="false">
      <c r="A7468" s="0" t="s">
        <v>1882</v>
      </c>
      <c r="B7468" s="0" t="s">
        <v>144</v>
      </c>
      <c r="C7468" s="0" t="n">
        <v>2002</v>
      </c>
      <c r="D7468" s="0" t="s">
        <v>34</v>
      </c>
      <c r="E7468" s="0" t="s">
        <v>142</v>
      </c>
      <c r="F7468" s="0" t="n">
        <v>0.15</v>
      </c>
      <c r="G7468" s="0" t="n">
        <v>0.04</v>
      </c>
      <c r="H7468" s="0" t="n">
        <v>0</v>
      </c>
      <c r="I7468" s="0" t="n">
        <v>0.01</v>
      </c>
      <c r="J7468" s="0" t="n">
        <v>0.21</v>
      </c>
      <c r="K7468" s="0" t="n">
        <v>80</v>
      </c>
      <c r="L7468" s="0" t="n">
        <v>7.9</v>
      </c>
      <c r="M7468" s="0" t="s">
        <v>36</v>
      </c>
      <c r="N7468" s="0" t="s">
        <v>66</v>
      </c>
      <c r="O7468" s="0" t="s">
        <v>37</v>
      </c>
      <c r="P7468" s="0" t="n">
        <f aca="false">IF(AND(OR(Dashboard!$B$5="All",D7468=Dashboard!$B$5),OR(Dashboard!$D$5="All",N7468=Dashboard!$D$5),OR(AND(C7468&lt;&gt;"",C7468&gt;=Dashboard!$F$5,C7468&lt;=Dashboard!$H$5),AND(C7468="",Dashboard!$F$5&lt;=1980,Dashboard!$H$5&gt;=2016))),1,0)</f>
        <v>1</v>
      </c>
      <c r="Q7468" s="0" t="n">
        <f aca="false">J7468*P7468+ROW()*0.00000001</f>
        <v>0.21007468</v>
      </c>
    </row>
    <row r="7469" customFormat="false" ht="15" hidden="false" customHeight="false" outlineLevel="0" collapsed="false">
      <c r="A7469" s="0" t="s">
        <v>5529</v>
      </c>
      <c r="B7469" s="0" t="s">
        <v>873</v>
      </c>
      <c r="C7469" s="0" t="n">
        <v>1995</v>
      </c>
      <c r="D7469" s="0" t="s">
        <v>102</v>
      </c>
      <c r="E7469" s="0" t="s">
        <v>449</v>
      </c>
      <c r="F7469" s="0" t="n">
        <v>0</v>
      </c>
      <c r="G7469" s="0" t="n">
        <v>0</v>
      </c>
      <c r="H7469" s="0" t="n">
        <v>0.21</v>
      </c>
      <c r="I7469" s="0" t="n">
        <v>0</v>
      </c>
      <c r="J7469" s="0" t="n">
        <v>0.21</v>
      </c>
      <c r="N7469" s="0" t="s">
        <v>154</v>
      </c>
      <c r="P7469" s="0" t="n">
        <f aca="false">IF(AND(OR(Dashboard!$B$5="All",D7469=Dashboard!$B$5),OR(Dashboard!$D$5="All",N7469=Dashboard!$D$5),OR(AND(C7469&lt;&gt;"",C7469&gt;=Dashboard!$F$5,C7469&lt;=Dashboard!$H$5),AND(C7469="",Dashboard!$F$5&lt;=1980,Dashboard!$H$5&gt;=2016))),1,0)</f>
        <v>1</v>
      </c>
      <c r="Q7469" s="0" t="n">
        <f aca="false">J7469*P7469+ROW()*0.00000001</f>
        <v>0.21007469</v>
      </c>
    </row>
    <row r="7470" customFormat="false" ht="15" hidden="false" customHeight="false" outlineLevel="0" collapsed="false">
      <c r="A7470" s="0" t="s">
        <v>5530</v>
      </c>
      <c r="B7470" s="0" t="s">
        <v>164</v>
      </c>
      <c r="C7470" s="0" t="n">
        <v>2005</v>
      </c>
      <c r="D7470" s="0" t="s">
        <v>34</v>
      </c>
      <c r="E7470" s="0" t="s">
        <v>142</v>
      </c>
      <c r="F7470" s="0" t="n">
        <v>0.19</v>
      </c>
      <c r="G7470" s="0" t="n">
        <v>0</v>
      </c>
      <c r="H7470" s="0" t="n">
        <v>0</v>
      </c>
      <c r="I7470" s="0" t="n">
        <v>0.02</v>
      </c>
      <c r="J7470" s="0" t="n">
        <v>0.21</v>
      </c>
      <c r="K7470" s="0" t="n">
        <v>78</v>
      </c>
      <c r="L7470" s="0" t="n">
        <v>7.4</v>
      </c>
      <c r="M7470" s="0" t="s">
        <v>36</v>
      </c>
      <c r="N7470" s="0" t="s">
        <v>74</v>
      </c>
      <c r="O7470" s="0" t="s">
        <v>37</v>
      </c>
      <c r="P7470" s="0" t="n">
        <f aca="false">IF(AND(OR(Dashboard!$B$5="All",D7470=Dashboard!$B$5),OR(Dashboard!$D$5="All",N7470=Dashboard!$D$5),OR(AND(C7470&lt;&gt;"",C7470&gt;=Dashboard!$F$5,C7470&lt;=Dashboard!$H$5),AND(C7470="",Dashboard!$F$5&lt;=1980,Dashboard!$H$5&gt;=2016))),1,0)</f>
        <v>1</v>
      </c>
      <c r="Q7470" s="0" t="n">
        <f aca="false">J7470*P7470+ROW()*0.00000001</f>
        <v>0.2100747</v>
      </c>
    </row>
    <row r="7471" customFormat="false" ht="15" hidden="false" customHeight="false" outlineLevel="0" collapsed="false">
      <c r="A7471" s="0" t="s">
        <v>5531</v>
      </c>
      <c r="B7471" s="0" t="s">
        <v>76</v>
      </c>
      <c r="C7471" s="0" t="n">
        <v>2002</v>
      </c>
      <c r="D7471" s="0" t="s">
        <v>34</v>
      </c>
      <c r="E7471" s="0" t="s">
        <v>154</v>
      </c>
      <c r="F7471" s="0" t="n">
        <v>0.1</v>
      </c>
      <c r="G7471" s="0" t="n">
        <v>0.08</v>
      </c>
      <c r="H7471" s="0" t="n">
        <v>0</v>
      </c>
      <c r="I7471" s="0" t="n">
        <v>0.03</v>
      </c>
      <c r="J7471" s="0" t="n">
        <v>0.21</v>
      </c>
      <c r="K7471" s="0" t="n">
        <v>89</v>
      </c>
      <c r="L7471" s="0" t="n">
        <v>7.8</v>
      </c>
      <c r="M7471" s="0" t="s">
        <v>36</v>
      </c>
      <c r="N7471" s="0" t="s">
        <v>74</v>
      </c>
      <c r="O7471" s="0" t="s">
        <v>42</v>
      </c>
      <c r="P7471" s="0" t="n">
        <f aca="false">IF(AND(OR(Dashboard!$B$5="All",D7471=Dashboard!$B$5),OR(Dashboard!$D$5="All",N7471=Dashboard!$D$5),OR(AND(C7471&lt;&gt;"",C7471&gt;=Dashboard!$F$5,C7471&lt;=Dashboard!$H$5),AND(C7471="",Dashboard!$F$5&lt;=1980,Dashboard!$H$5&gt;=2016))),1,0)</f>
        <v>1</v>
      </c>
      <c r="Q7471" s="0" t="n">
        <f aca="false">J7471*P7471+ROW()*0.00000001</f>
        <v>0.21007471</v>
      </c>
    </row>
    <row r="7472" customFormat="false" ht="15" hidden="false" customHeight="false" outlineLevel="0" collapsed="false">
      <c r="A7472" s="0" t="s">
        <v>5532</v>
      </c>
      <c r="B7472" s="0" t="s">
        <v>117</v>
      </c>
      <c r="C7472" s="0" t="n">
        <v>1998</v>
      </c>
      <c r="D7472" s="0" t="s">
        <v>114</v>
      </c>
      <c r="E7472" s="0" t="s">
        <v>89</v>
      </c>
      <c r="F7472" s="0" t="n">
        <v>0</v>
      </c>
      <c r="G7472" s="0" t="n">
        <v>0</v>
      </c>
      <c r="H7472" s="0" t="n">
        <v>0.19</v>
      </c>
      <c r="I7472" s="0" t="n">
        <v>0.01</v>
      </c>
      <c r="J7472" s="0" t="n">
        <v>0.21</v>
      </c>
      <c r="N7472" s="0" t="s">
        <v>74</v>
      </c>
      <c r="P7472" s="0" t="n">
        <f aca="false">IF(AND(OR(Dashboard!$B$5="All",D7472=Dashboard!$B$5),OR(Dashboard!$D$5="All",N7472=Dashboard!$D$5),OR(AND(C7472&lt;&gt;"",C7472&gt;=Dashboard!$F$5,C7472&lt;=Dashboard!$H$5),AND(C7472="",Dashboard!$F$5&lt;=1980,Dashboard!$H$5&gt;=2016))),1,0)</f>
        <v>1</v>
      </c>
      <c r="Q7472" s="0" t="n">
        <f aca="false">J7472*P7472+ROW()*0.00000001</f>
        <v>0.21007472</v>
      </c>
    </row>
    <row r="7473" customFormat="false" ht="15" hidden="false" customHeight="false" outlineLevel="0" collapsed="false">
      <c r="A7473" s="0" t="s">
        <v>1876</v>
      </c>
      <c r="B7473" s="0" t="s">
        <v>164</v>
      </c>
      <c r="C7473" s="0" t="n">
        <v>2009</v>
      </c>
      <c r="D7473" s="0" t="s">
        <v>34</v>
      </c>
      <c r="E7473" s="0" t="s">
        <v>142</v>
      </c>
      <c r="F7473" s="0" t="n">
        <v>0.19</v>
      </c>
      <c r="G7473" s="0" t="n">
        <v>0</v>
      </c>
      <c r="H7473" s="0" t="n">
        <v>0</v>
      </c>
      <c r="I7473" s="0" t="n">
        <v>0.02</v>
      </c>
      <c r="J7473" s="0" t="n">
        <v>0.21</v>
      </c>
      <c r="M7473" s="0" t="s">
        <v>36</v>
      </c>
      <c r="N7473" s="0" t="s">
        <v>74</v>
      </c>
      <c r="P7473" s="0" t="n">
        <f aca="false">IF(AND(OR(Dashboard!$B$5="All",D7473=Dashboard!$B$5),OR(Dashboard!$D$5="All",N7473=Dashboard!$D$5),OR(AND(C7473&lt;&gt;"",C7473&gt;=Dashboard!$F$5,C7473&lt;=Dashboard!$H$5),AND(C7473="",Dashboard!$F$5&lt;=1980,Dashboard!$H$5&gt;=2016))),1,0)</f>
        <v>1</v>
      </c>
      <c r="Q7473" s="0" t="n">
        <f aca="false">J7473*P7473+ROW()*0.00000001</f>
        <v>0.21007473</v>
      </c>
    </row>
    <row r="7474" customFormat="false" ht="15" hidden="false" customHeight="false" outlineLevel="0" collapsed="false">
      <c r="A7474" s="0" t="s">
        <v>5533</v>
      </c>
      <c r="B7474" s="0" t="s">
        <v>50</v>
      </c>
      <c r="C7474" s="0" t="n">
        <v>2006</v>
      </c>
      <c r="D7474" s="0" t="s">
        <v>52</v>
      </c>
      <c r="E7474" s="0" t="s">
        <v>328</v>
      </c>
      <c r="F7474" s="0" t="n">
        <v>0</v>
      </c>
      <c r="G7474" s="0" t="n">
        <v>0</v>
      </c>
      <c r="H7474" s="0" t="n">
        <v>0.21</v>
      </c>
      <c r="I7474" s="0" t="n">
        <v>0</v>
      </c>
      <c r="J7474" s="0" t="n">
        <v>0.21</v>
      </c>
      <c r="N7474" s="0" t="s">
        <v>35</v>
      </c>
      <c r="P7474" s="0" t="n">
        <f aca="false">IF(AND(OR(Dashboard!$B$5="All",D7474=Dashboard!$B$5),OR(Dashboard!$D$5="All",N7474=Dashboard!$D$5),OR(AND(C7474&lt;&gt;"",C7474&gt;=Dashboard!$F$5,C7474&lt;=Dashboard!$H$5),AND(C7474="",Dashboard!$F$5&lt;=1980,Dashboard!$H$5&gt;=2016))),1,0)</f>
        <v>1</v>
      </c>
      <c r="Q7474" s="0" t="n">
        <f aca="false">J7474*P7474+ROW()*0.00000001</f>
        <v>0.21007474</v>
      </c>
    </row>
    <row r="7475" customFormat="false" ht="15" hidden="false" customHeight="false" outlineLevel="0" collapsed="false">
      <c r="A7475" s="0" t="s">
        <v>3703</v>
      </c>
      <c r="B7475" s="0" t="s">
        <v>64</v>
      </c>
      <c r="C7475" s="0" t="n">
        <v>2011</v>
      </c>
      <c r="D7475" s="0" t="s">
        <v>52</v>
      </c>
      <c r="E7475" s="0" t="s">
        <v>418</v>
      </c>
      <c r="F7475" s="0" t="n">
        <v>0.19</v>
      </c>
      <c r="G7475" s="0" t="n">
        <v>0</v>
      </c>
      <c r="H7475" s="0" t="n">
        <v>0</v>
      </c>
      <c r="I7475" s="0" t="n">
        <v>0.01</v>
      </c>
      <c r="J7475" s="0" t="n">
        <v>0.21</v>
      </c>
      <c r="K7475" s="0" t="n">
        <v>82</v>
      </c>
      <c r="L7475" s="0" t="n">
        <v>7.9</v>
      </c>
      <c r="M7475" s="0" t="s">
        <v>103</v>
      </c>
      <c r="N7475" s="0" t="s">
        <v>66</v>
      </c>
      <c r="O7475" s="0" t="s">
        <v>42</v>
      </c>
      <c r="P7475" s="0" t="n">
        <f aca="false">IF(AND(OR(Dashboard!$B$5="All",D7475=Dashboard!$B$5),OR(Dashboard!$D$5="All",N7475=Dashboard!$D$5),OR(AND(C7475&lt;&gt;"",C7475&gt;=Dashboard!$F$5,C7475&lt;=Dashboard!$H$5),AND(C7475="",Dashboard!$F$5&lt;=1980,Dashboard!$H$5&gt;=2016))),1,0)</f>
        <v>1</v>
      </c>
      <c r="Q7475" s="0" t="n">
        <f aca="false">J7475*P7475+ROW()*0.00000001</f>
        <v>0.21007475</v>
      </c>
    </row>
    <row r="7476" customFormat="false" ht="15" hidden="false" customHeight="false" outlineLevel="0" collapsed="false">
      <c r="A7476" s="0" t="s">
        <v>5534</v>
      </c>
      <c r="B7476" s="0" t="s">
        <v>33</v>
      </c>
      <c r="C7476" s="0" t="n">
        <v>2008</v>
      </c>
      <c r="D7476" s="0" t="s">
        <v>52</v>
      </c>
      <c r="E7476" s="0" t="s">
        <v>418</v>
      </c>
      <c r="F7476" s="0" t="n">
        <v>0.19</v>
      </c>
      <c r="G7476" s="0" t="n">
        <v>0</v>
      </c>
      <c r="H7476" s="0" t="n">
        <v>0</v>
      </c>
      <c r="I7476" s="0" t="n">
        <v>0.01</v>
      </c>
      <c r="J7476" s="0" t="n">
        <v>0.21</v>
      </c>
      <c r="N7476" s="0" t="s">
        <v>35</v>
      </c>
      <c r="P7476" s="0" t="n">
        <f aca="false">IF(AND(OR(Dashboard!$B$5="All",D7476=Dashboard!$B$5),OR(Dashboard!$D$5="All",N7476=Dashboard!$D$5),OR(AND(C7476&lt;&gt;"",C7476&gt;=Dashboard!$F$5,C7476&lt;=Dashboard!$H$5),AND(C7476="",Dashboard!$F$5&lt;=1980,Dashboard!$H$5&gt;=2016))),1,0)</f>
        <v>1</v>
      </c>
      <c r="Q7476" s="0" t="n">
        <f aca="false">J7476*P7476+ROW()*0.00000001</f>
        <v>0.21007476</v>
      </c>
    </row>
    <row r="7477" customFormat="false" ht="15" hidden="false" customHeight="false" outlineLevel="0" collapsed="false">
      <c r="A7477" s="0" t="s">
        <v>5535</v>
      </c>
      <c r="B7477" s="0" t="s">
        <v>85</v>
      </c>
      <c r="C7477" s="0" t="n">
        <v>2004</v>
      </c>
      <c r="D7477" s="0" t="s">
        <v>52</v>
      </c>
      <c r="E7477" s="0" t="s">
        <v>520</v>
      </c>
      <c r="F7477" s="0" t="n">
        <v>0.15</v>
      </c>
      <c r="G7477" s="0" t="n">
        <v>0.05</v>
      </c>
      <c r="H7477" s="0" t="n">
        <v>0</v>
      </c>
      <c r="I7477" s="0" t="n">
        <v>0</v>
      </c>
      <c r="J7477" s="0" t="n">
        <v>0.21</v>
      </c>
      <c r="N7477" s="0" t="s">
        <v>35</v>
      </c>
      <c r="P7477" s="0" t="n">
        <f aca="false">IF(AND(OR(Dashboard!$B$5="All",D7477=Dashboard!$B$5),OR(Dashboard!$D$5="All",N7477=Dashboard!$D$5),OR(AND(C7477&lt;&gt;"",C7477&gt;=Dashboard!$F$5,C7477&lt;=Dashboard!$H$5),AND(C7477="",Dashboard!$F$5&lt;=1980,Dashboard!$H$5&gt;=2016))),1,0)</f>
        <v>1</v>
      </c>
      <c r="Q7477" s="0" t="n">
        <f aca="false">J7477*P7477+ROW()*0.00000001</f>
        <v>0.21007477</v>
      </c>
    </row>
    <row r="7478" customFormat="false" ht="15" hidden="false" customHeight="false" outlineLevel="0" collapsed="false">
      <c r="A7478" s="0" t="s">
        <v>5091</v>
      </c>
      <c r="B7478" s="0" t="s">
        <v>70</v>
      </c>
      <c r="C7478" s="0" t="n">
        <v>2010</v>
      </c>
      <c r="D7478" s="0" t="s">
        <v>34</v>
      </c>
      <c r="E7478" s="0" t="s">
        <v>220</v>
      </c>
      <c r="F7478" s="0" t="n">
        <v>0</v>
      </c>
      <c r="G7478" s="0" t="n">
        <v>0</v>
      </c>
      <c r="H7478" s="0" t="n">
        <v>0.21</v>
      </c>
      <c r="I7478" s="0" t="n">
        <v>0</v>
      </c>
      <c r="J7478" s="0" t="n">
        <v>0.21</v>
      </c>
      <c r="N7478" s="0" t="s">
        <v>74</v>
      </c>
      <c r="P7478" s="0" t="n">
        <f aca="false">IF(AND(OR(Dashboard!$B$5="All",D7478=Dashboard!$B$5),OR(Dashboard!$D$5="All",N7478=Dashboard!$D$5),OR(AND(C7478&lt;&gt;"",C7478&gt;=Dashboard!$F$5,C7478&lt;=Dashboard!$H$5),AND(C7478="",Dashboard!$F$5&lt;=1980,Dashboard!$H$5&gt;=2016))),1,0)</f>
        <v>1</v>
      </c>
      <c r="Q7478" s="0" t="n">
        <f aca="false">J7478*P7478+ROW()*0.00000001</f>
        <v>0.21007478</v>
      </c>
    </row>
    <row r="7479" customFormat="false" ht="15" hidden="false" customHeight="false" outlineLevel="0" collapsed="false">
      <c r="A7479" s="0" t="s">
        <v>5536</v>
      </c>
      <c r="B7479" s="0" t="s">
        <v>85</v>
      </c>
      <c r="C7479" s="0" t="n">
        <v>2001</v>
      </c>
      <c r="D7479" s="0" t="s">
        <v>102</v>
      </c>
      <c r="E7479" s="0" t="s">
        <v>124</v>
      </c>
      <c r="F7479" s="0" t="n">
        <v>0.09</v>
      </c>
      <c r="G7479" s="0" t="n">
        <v>0.03</v>
      </c>
      <c r="H7479" s="0" t="n">
        <v>0.08</v>
      </c>
      <c r="I7479" s="0" t="n">
        <v>0</v>
      </c>
      <c r="J7479" s="0" t="n">
        <v>0.21</v>
      </c>
      <c r="K7479" s="0" t="n">
        <v>82</v>
      </c>
      <c r="L7479" s="0" t="n">
        <v>7.8</v>
      </c>
      <c r="M7479" s="0" t="s">
        <v>36</v>
      </c>
      <c r="N7479" s="0" t="s">
        <v>35</v>
      </c>
      <c r="O7479" s="0" t="s">
        <v>42</v>
      </c>
      <c r="P7479" s="0" t="n">
        <f aca="false">IF(AND(OR(Dashboard!$B$5="All",D7479=Dashboard!$B$5),OR(Dashboard!$D$5="All",N7479=Dashboard!$D$5),OR(AND(C7479&lt;&gt;"",C7479&gt;=Dashboard!$F$5,C7479&lt;=Dashboard!$H$5),AND(C7479="",Dashboard!$F$5&lt;=1980,Dashboard!$H$5&gt;=2016))),1,0)</f>
        <v>1</v>
      </c>
      <c r="Q7479" s="0" t="n">
        <f aca="false">J7479*P7479+ROW()*0.00000001</f>
        <v>0.21007479</v>
      </c>
    </row>
    <row r="7480" customFormat="false" ht="15" hidden="false" customHeight="false" outlineLevel="0" collapsed="false">
      <c r="A7480" s="0" t="s">
        <v>5537</v>
      </c>
      <c r="B7480" s="0" t="s">
        <v>94</v>
      </c>
      <c r="C7480" s="0" t="n">
        <v>2015</v>
      </c>
      <c r="D7480" s="0" t="s">
        <v>34</v>
      </c>
      <c r="E7480" s="0" t="s">
        <v>91</v>
      </c>
      <c r="F7480" s="0" t="n">
        <v>0.09</v>
      </c>
      <c r="G7480" s="0" t="n">
        <v>0.08</v>
      </c>
      <c r="H7480" s="0" t="n">
        <v>0</v>
      </c>
      <c r="I7480" s="0" t="n">
        <v>0.03</v>
      </c>
      <c r="J7480" s="0" t="n">
        <v>0.21</v>
      </c>
      <c r="K7480" s="0" t="n">
        <v>32</v>
      </c>
      <c r="L7480" s="0" t="n">
        <v>1.5</v>
      </c>
      <c r="M7480" s="0" t="s">
        <v>103</v>
      </c>
      <c r="N7480" s="0" t="s">
        <v>74</v>
      </c>
      <c r="O7480" s="0" t="s">
        <v>177</v>
      </c>
      <c r="P7480" s="0" t="n">
        <f aca="false">IF(AND(OR(Dashboard!$B$5="All",D7480=Dashboard!$B$5),OR(Dashboard!$D$5="All",N7480=Dashboard!$D$5),OR(AND(C7480&lt;&gt;"",C7480&gt;=Dashboard!$F$5,C7480&lt;=Dashboard!$H$5),AND(C7480="",Dashboard!$F$5&lt;=1980,Dashboard!$H$5&gt;=2016))),1,0)</f>
        <v>1</v>
      </c>
      <c r="Q7480" s="0" t="n">
        <f aca="false">J7480*P7480+ROW()*0.00000001</f>
        <v>0.2100748</v>
      </c>
    </row>
    <row r="7481" customFormat="false" ht="15" hidden="false" customHeight="false" outlineLevel="0" collapsed="false">
      <c r="A7481" s="0" t="s">
        <v>2345</v>
      </c>
      <c r="B7481" s="0" t="s">
        <v>164</v>
      </c>
      <c r="C7481" s="0" t="n">
        <v>2010</v>
      </c>
      <c r="D7481" s="0" t="s">
        <v>34</v>
      </c>
      <c r="E7481" s="0" t="s">
        <v>89</v>
      </c>
      <c r="F7481" s="0" t="n">
        <v>0.19</v>
      </c>
      <c r="G7481" s="0" t="n">
        <v>0</v>
      </c>
      <c r="H7481" s="0" t="n">
        <v>0</v>
      </c>
      <c r="I7481" s="0" t="n">
        <v>0.02</v>
      </c>
      <c r="J7481" s="0" t="n">
        <v>0.21</v>
      </c>
      <c r="K7481" s="0" t="n">
        <v>79</v>
      </c>
      <c r="L7481" s="0" t="n">
        <v>6.6</v>
      </c>
      <c r="M7481" s="0" t="s">
        <v>36</v>
      </c>
      <c r="N7481" s="0" t="s">
        <v>74</v>
      </c>
      <c r="O7481" s="0" t="s">
        <v>37</v>
      </c>
      <c r="P7481" s="0" t="n">
        <f aca="false">IF(AND(OR(Dashboard!$B$5="All",D7481=Dashboard!$B$5),OR(Dashboard!$D$5="All",N7481=Dashboard!$D$5),OR(AND(C7481&lt;&gt;"",C7481&gt;=Dashboard!$F$5,C7481&lt;=Dashboard!$H$5),AND(C7481="",Dashboard!$F$5&lt;=1980,Dashboard!$H$5&gt;=2016))),1,0)</f>
        <v>1</v>
      </c>
      <c r="Q7481" s="0" t="n">
        <f aca="false">J7481*P7481+ROW()*0.00000001</f>
        <v>0.21007481</v>
      </c>
    </row>
    <row r="7482" customFormat="false" ht="15" hidden="false" customHeight="false" outlineLevel="0" collapsed="false">
      <c r="A7482" s="0" t="s">
        <v>5538</v>
      </c>
      <c r="B7482" s="0" t="s">
        <v>76</v>
      </c>
      <c r="C7482" s="0" t="n">
        <v>2002</v>
      </c>
      <c r="D7482" s="0" t="s">
        <v>34</v>
      </c>
      <c r="E7482" s="0" t="s">
        <v>1524</v>
      </c>
      <c r="F7482" s="0" t="n">
        <v>0.04</v>
      </c>
      <c r="G7482" s="0" t="n">
        <v>0.03</v>
      </c>
      <c r="H7482" s="0" t="n">
        <v>0.12</v>
      </c>
      <c r="I7482" s="0" t="n">
        <v>0.01</v>
      </c>
      <c r="J7482" s="0" t="n">
        <v>0.21</v>
      </c>
      <c r="K7482" s="0" t="n">
        <v>68</v>
      </c>
      <c r="L7482" s="0" t="n">
        <v>8.5</v>
      </c>
      <c r="M7482" s="0" t="s">
        <v>36</v>
      </c>
      <c r="N7482" s="0" t="s">
        <v>74</v>
      </c>
      <c r="O7482" s="0" t="s">
        <v>67</v>
      </c>
      <c r="P7482" s="0" t="n">
        <f aca="false">IF(AND(OR(Dashboard!$B$5="All",D7482=Dashboard!$B$5),OR(Dashboard!$D$5="All",N7482=Dashboard!$D$5),OR(AND(C7482&lt;&gt;"",C7482&gt;=Dashboard!$F$5,C7482&lt;=Dashboard!$H$5),AND(C7482="",Dashboard!$F$5&lt;=1980,Dashboard!$H$5&gt;=2016))),1,0)</f>
        <v>1</v>
      </c>
      <c r="Q7482" s="0" t="n">
        <f aca="false">J7482*P7482+ROW()*0.00000001</f>
        <v>0.21007482</v>
      </c>
    </row>
    <row r="7483" customFormat="false" ht="15" hidden="false" customHeight="false" outlineLevel="0" collapsed="false">
      <c r="A7483" s="0" t="s">
        <v>5539</v>
      </c>
      <c r="B7483" s="0" t="s">
        <v>97</v>
      </c>
      <c r="C7483" s="0" t="n">
        <v>2011</v>
      </c>
      <c r="D7483" s="0" t="s">
        <v>71</v>
      </c>
      <c r="E7483" s="0" t="s">
        <v>220</v>
      </c>
      <c r="F7483" s="0" t="n">
        <v>0.16</v>
      </c>
      <c r="G7483" s="0" t="n">
        <v>0.03</v>
      </c>
      <c r="H7483" s="0" t="n">
        <v>0</v>
      </c>
      <c r="I7483" s="0" t="n">
        <v>0.01</v>
      </c>
      <c r="J7483" s="0" t="n">
        <v>0.21</v>
      </c>
      <c r="K7483" s="0" t="n">
        <v>54</v>
      </c>
      <c r="L7483" s="0" t="n">
        <v>5.5</v>
      </c>
      <c r="M7483" s="0" t="s">
        <v>36</v>
      </c>
      <c r="N7483" s="0" t="s">
        <v>35</v>
      </c>
      <c r="O7483" s="0" t="s">
        <v>53</v>
      </c>
      <c r="P7483" s="0" t="n">
        <f aca="false">IF(AND(OR(Dashboard!$B$5="All",D7483=Dashboard!$B$5),OR(Dashboard!$D$5="All",N7483=Dashboard!$D$5),OR(AND(C7483&lt;&gt;"",C7483&gt;=Dashboard!$F$5,C7483&lt;=Dashboard!$H$5),AND(C7483="",Dashboard!$F$5&lt;=1980,Dashboard!$H$5&gt;=2016))),1,0)</f>
        <v>1</v>
      </c>
      <c r="Q7483" s="0" t="n">
        <f aca="false">J7483*P7483+ROW()*0.00000001</f>
        <v>0.21007483</v>
      </c>
    </row>
    <row r="7484" customFormat="false" ht="15" hidden="false" customHeight="false" outlineLevel="0" collapsed="false">
      <c r="A7484" s="0" t="s">
        <v>5540</v>
      </c>
      <c r="B7484" s="0" t="s">
        <v>50</v>
      </c>
      <c r="C7484" s="0" t="n">
        <v>2008</v>
      </c>
      <c r="D7484" s="0" t="s">
        <v>46</v>
      </c>
      <c r="E7484" s="0" t="s">
        <v>2860</v>
      </c>
      <c r="F7484" s="0" t="n">
        <v>0.12</v>
      </c>
      <c r="G7484" s="0" t="n">
        <v>0.03</v>
      </c>
      <c r="H7484" s="0" t="n">
        <v>0.05</v>
      </c>
      <c r="I7484" s="0" t="n">
        <v>0.01</v>
      </c>
      <c r="J7484" s="0" t="n">
        <v>0.21</v>
      </c>
      <c r="K7484" s="0" t="n">
        <v>69</v>
      </c>
      <c r="L7484" s="0" t="n">
        <v>6.5</v>
      </c>
      <c r="M7484" s="0" t="s">
        <v>36</v>
      </c>
      <c r="N7484" s="0" t="s">
        <v>35</v>
      </c>
      <c r="O7484" s="0" t="s">
        <v>67</v>
      </c>
      <c r="P7484" s="0" t="n">
        <f aca="false">IF(AND(OR(Dashboard!$B$5="All",D7484=Dashboard!$B$5),OR(Dashboard!$D$5="All",N7484=Dashboard!$D$5),OR(AND(C7484&lt;&gt;"",C7484&gt;=Dashboard!$F$5,C7484&lt;=Dashboard!$H$5),AND(C7484="",Dashboard!$F$5&lt;=1980,Dashboard!$H$5&gt;=2016))),1,0)</f>
        <v>1</v>
      </c>
      <c r="Q7484" s="0" t="n">
        <f aca="false">J7484*P7484+ROW()*0.00000001</f>
        <v>0.21007484</v>
      </c>
    </row>
    <row r="7485" customFormat="false" ht="15" hidden="false" customHeight="false" outlineLevel="0" collapsed="false">
      <c r="A7485" s="0" t="s">
        <v>3993</v>
      </c>
      <c r="B7485" s="0" t="s">
        <v>144</v>
      </c>
      <c r="C7485" s="0" t="n">
        <v>2004</v>
      </c>
      <c r="D7485" s="0" t="s">
        <v>34</v>
      </c>
      <c r="E7485" s="0" t="s">
        <v>1086</v>
      </c>
      <c r="F7485" s="0" t="n">
        <v>0.15</v>
      </c>
      <c r="G7485" s="0" t="n">
        <v>0.04</v>
      </c>
      <c r="H7485" s="0" t="n">
        <v>0</v>
      </c>
      <c r="I7485" s="0" t="n">
        <v>0.01</v>
      </c>
      <c r="J7485" s="0" t="n">
        <v>0.21</v>
      </c>
      <c r="K7485" s="0" t="n">
        <v>74</v>
      </c>
      <c r="M7485" s="0" t="s">
        <v>73</v>
      </c>
      <c r="N7485" s="0" t="s">
        <v>66</v>
      </c>
      <c r="O7485" s="0" t="s">
        <v>37</v>
      </c>
      <c r="P7485" s="0" t="n">
        <f aca="false">IF(AND(OR(Dashboard!$B$5="All",D7485=Dashboard!$B$5),OR(Dashboard!$D$5="All",N7485=Dashboard!$D$5),OR(AND(C7485&lt;&gt;"",C7485&gt;=Dashboard!$F$5,C7485&lt;=Dashboard!$H$5),AND(C7485="",Dashboard!$F$5&lt;=1980,Dashboard!$H$5&gt;=2016))),1,0)</f>
        <v>1</v>
      </c>
      <c r="Q7485" s="0" t="n">
        <f aca="false">J7485*P7485+ROW()*0.00000001</f>
        <v>0.21007485</v>
      </c>
    </row>
    <row r="7486" customFormat="false" ht="15" hidden="false" customHeight="false" outlineLevel="0" collapsed="false">
      <c r="A7486" s="0" t="s">
        <v>5541</v>
      </c>
      <c r="B7486" s="0" t="s">
        <v>186</v>
      </c>
      <c r="C7486" s="0" t="n">
        <v>2002</v>
      </c>
      <c r="D7486" s="0" t="s">
        <v>71</v>
      </c>
      <c r="E7486" s="0" t="s">
        <v>160</v>
      </c>
      <c r="F7486" s="0" t="n">
        <v>0.16</v>
      </c>
      <c r="G7486" s="0" t="n">
        <v>0.04</v>
      </c>
      <c r="H7486" s="0" t="n">
        <v>0</v>
      </c>
      <c r="I7486" s="0" t="n">
        <v>0.01</v>
      </c>
      <c r="J7486" s="0" t="n">
        <v>0.21</v>
      </c>
      <c r="K7486" s="0" t="n">
        <v>33</v>
      </c>
      <c r="L7486" s="0" t="n">
        <v>7.5</v>
      </c>
      <c r="M7486" s="0" t="s">
        <v>36</v>
      </c>
      <c r="N7486" s="0" t="s">
        <v>35</v>
      </c>
      <c r="O7486" s="0" t="s">
        <v>177</v>
      </c>
      <c r="P7486" s="0" t="n">
        <f aca="false">IF(AND(OR(Dashboard!$B$5="All",D7486=Dashboard!$B$5),OR(Dashboard!$D$5="All",N7486=Dashboard!$D$5),OR(AND(C7486&lt;&gt;"",C7486&gt;=Dashboard!$F$5,C7486&lt;=Dashboard!$H$5),AND(C7486="",Dashboard!$F$5&lt;=1980,Dashboard!$H$5&gt;=2016))),1,0)</f>
        <v>1</v>
      </c>
      <c r="Q7486" s="0" t="n">
        <f aca="false">J7486*P7486+ROW()*0.00000001</f>
        <v>0.21007486</v>
      </c>
    </row>
    <row r="7487" customFormat="false" ht="15" hidden="false" customHeight="false" outlineLevel="0" collapsed="false">
      <c r="A7487" s="0" t="s">
        <v>5542</v>
      </c>
      <c r="B7487" s="0" t="s">
        <v>97</v>
      </c>
      <c r="C7487" s="0" t="n">
        <v>2012</v>
      </c>
      <c r="D7487" s="0" t="s">
        <v>71</v>
      </c>
      <c r="E7487" s="0" t="s">
        <v>35</v>
      </c>
      <c r="F7487" s="0" t="n">
        <v>0</v>
      </c>
      <c r="G7487" s="0" t="n">
        <v>0</v>
      </c>
      <c r="H7487" s="0" t="n">
        <v>0.21</v>
      </c>
      <c r="I7487" s="0" t="n">
        <v>0</v>
      </c>
      <c r="J7487" s="0" t="n">
        <v>0.21</v>
      </c>
      <c r="N7487" s="0" t="s">
        <v>35</v>
      </c>
      <c r="P7487" s="0" t="n">
        <f aca="false">IF(AND(OR(Dashboard!$B$5="All",D7487=Dashboard!$B$5),OR(Dashboard!$D$5="All",N7487=Dashboard!$D$5),OR(AND(C7487&lt;&gt;"",C7487&gt;=Dashboard!$F$5,C7487&lt;=Dashboard!$H$5),AND(C7487="",Dashboard!$F$5&lt;=1980,Dashboard!$H$5&gt;=2016))),1,0)</f>
        <v>1</v>
      </c>
      <c r="Q7487" s="0" t="n">
        <f aca="false">J7487*P7487+ROW()*0.00000001</f>
        <v>0.21007487</v>
      </c>
    </row>
    <row r="7488" customFormat="false" ht="15" hidden="false" customHeight="false" outlineLevel="0" collapsed="false">
      <c r="A7488" s="0" t="s">
        <v>5543</v>
      </c>
      <c r="B7488" s="0" t="s">
        <v>164</v>
      </c>
      <c r="C7488" s="0" t="n">
        <v>2011</v>
      </c>
      <c r="D7488" s="0" t="s">
        <v>34</v>
      </c>
      <c r="E7488" s="0" t="s">
        <v>154</v>
      </c>
      <c r="F7488" s="0" t="n">
        <v>0</v>
      </c>
      <c r="G7488" s="0" t="n">
        <v>0</v>
      </c>
      <c r="H7488" s="0" t="n">
        <v>0.21</v>
      </c>
      <c r="I7488" s="0" t="n">
        <v>0</v>
      </c>
      <c r="J7488" s="0" t="n">
        <v>0.21</v>
      </c>
      <c r="N7488" s="0" t="s">
        <v>74</v>
      </c>
      <c r="P7488" s="0" t="n">
        <f aca="false">IF(AND(OR(Dashboard!$B$5="All",D7488=Dashboard!$B$5),OR(Dashboard!$D$5="All",N7488=Dashboard!$D$5),OR(AND(C7488&lt;&gt;"",C7488&gt;=Dashboard!$F$5,C7488&lt;=Dashboard!$H$5),AND(C7488="",Dashboard!$F$5&lt;=1980,Dashboard!$H$5&gt;=2016))),1,0)</f>
        <v>1</v>
      </c>
      <c r="Q7488" s="0" t="n">
        <f aca="false">J7488*P7488+ROW()*0.00000001</f>
        <v>0.21007488</v>
      </c>
    </row>
    <row r="7489" customFormat="false" ht="15" hidden="false" customHeight="false" outlineLevel="0" collapsed="false">
      <c r="A7489" s="0" t="s">
        <v>4637</v>
      </c>
      <c r="B7489" s="0" t="s">
        <v>64</v>
      </c>
      <c r="C7489" s="0" t="n">
        <v>2010</v>
      </c>
      <c r="D7489" s="0" t="s">
        <v>56</v>
      </c>
      <c r="E7489" s="0" t="s">
        <v>328</v>
      </c>
      <c r="F7489" s="0" t="n">
        <v>0.11</v>
      </c>
      <c r="G7489" s="0" t="n">
        <v>0.08</v>
      </c>
      <c r="H7489" s="0" t="n">
        <v>0</v>
      </c>
      <c r="I7489" s="0" t="n">
        <v>0.02</v>
      </c>
      <c r="J7489" s="0" t="n">
        <v>0.21</v>
      </c>
      <c r="K7489" s="0" t="n">
        <v>61</v>
      </c>
      <c r="L7489" s="0" t="n">
        <v>7</v>
      </c>
      <c r="M7489" s="0" t="s">
        <v>73</v>
      </c>
      <c r="N7489" s="0" t="s">
        <v>66</v>
      </c>
      <c r="O7489" s="0" t="s">
        <v>67</v>
      </c>
      <c r="P7489" s="0" t="n">
        <f aca="false">IF(AND(OR(Dashboard!$B$5="All",D7489=Dashboard!$B$5),OR(Dashboard!$D$5="All",N7489=Dashboard!$D$5),OR(AND(C7489&lt;&gt;"",C7489&gt;=Dashboard!$F$5,C7489&lt;=Dashboard!$H$5),AND(C7489="",Dashboard!$F$5&lt;=1980,Dashboard!$H$5&gt;=2016))),1,0)</f>
        <v>1</v>
      </c>
      <c r="Q7489" s="0" t="n">
        <f aca="false">J7489*P7489+ROW()*0.00000001</f>
        <v>0.21007489</v>
      </c>
    </row>
    <row r="7490" customFormat="false" ht="15" hidden="false" customHeight="false" outlineLevel="0" collapsed="false">
      <c r="A7490" s="0" t="s">
        <v>5544</v>
      </c>
      <c r="B7490" s="0" t="s">
        <v>117</v>
      </c>
      <c r="C7490" s="0" t="n">
        <v>2000</v>
      </c>
      <c r="D7490" s="0" t="s">
        <v>114</v>
      </c>
      <c r="E7490" s="0" t="s">
        <v>821</v>
      </c>
      <c r="F7490" s="0" t="n">
        <v>0.11</v>
      </c>
      <c r="G7490" s="0" t="n">
        <v>0.08</v>
      </c>
      <c r="H7490" s="0" t="n">
        <v>0</v>
      </c>
      <c r="I7490" s="0" t="n">
        <v>0.01</v>
      </c>
      <c r="J7490" s="0" t="n">
        <v>0.21</v>
      </c>
      <c r="N7490" s="0" t="s">
        <v>74</v>
      </c>
      <c r="P7490" s="0" t="n">
        <f aca="false">IF(AND(OR(Dashboard!$B$5="All",D7490=Dashboard!$B$5),OR(Dashboard!$D$5="All",N7490=Dashboard!$D$5),OR(AND(C7490&lt;&gt;"",C7490&gt;=Dashboard!$F$5,C7490&lt;=Dashboard!$H$5),AND(C7490="",Dashboard!$F$5&lt;=1980,Dashboard!$H$5&gt;=2016))),1,0)</f>
        <v>1</v>
      </c>
      <c r="Q7490" s="0" t="n">
        <f aca="false">J7490*P7490+ROW()*0.00000001</f>
        <v>0.2100749</v>
      </c>
    </row>
    <row r="7491" customFormat="false" ht="15" hidden="false" customHeight="false" outlineLevel="0" collapsed="false">
      <c r="A7491" s="0" t="s">
        <v>5545</v>
      </c>
      <c r="B7491" s="0" t="s">
        <v>50</v>
      </c>
      <c r="C7491" s="0" t="n">
        <v>2009</v>
      </c>
      <c r="D7491" s="0" t="s">
        <v>58</v>
      </c>
      <c r="E7491" s="0" t="s">
        <v>195</v>
      </c>
      <c r="F7491" s="0" t="n">
        <v>0.19</v>
      </c>
      <c r="G7491" s="0" t="n">
        <v>0</v>
      </c>
      <c r="H7491" s="0" t="n">
        <v>0</v>
      </c>
      <c r="I7491" s="0" t="n">
        <v>0.01</v>
      </c>
      <c r="J7491" s="0" t="n">
        <v>0.21</v>
      </c>
      <c r="M7491" s="0" t="s">
        <v>36</v>
      </c>
      <c r="N7491" s="0" t="s">
        <v>35</v>
      </c>
      <c r="P7491" s="0" t="n">
        <f aca="false">IF(AND(OR(Dashboard!$B$5="All",D7491=Dashboard!$B$5),OR(Dashboard!$D$5="All",N7491=Dashboard!$D$5),OR(AND(C7491&lt;&gt;"",C7491&gt;=Dashboard!$F$5,C7491&lt;=Dashboard!$H$5),AND(C7491="",Dashboard!$F$5&lt;=1980,Dashboard!$H$5&gt;=2016))),1,0)</f>
        <v>1</v>
      </c>
      <c r="Q7491" s="0" t="n">
        <f aca="false">J7491*P7491+ROW()*0.00000001</f>
        <v>0.21007491</v>
      </c>
    </row>
    <row r="7492" customFormat="false" ht="15" hidden="false" customHeight="false" outlineLevel="0" collapsed="false">
      <c r="A7492" s="0" t="s">
        <v>5546</v>
      </c>
      <c r="B7492" s="0" t="s">
        <v>70</v>
      </c>
      <c r="C7492" s="0" t="n">
        <v>2012</v>
      </c>
      <c r="D7492" s="0" t="s">
        <v>71</v>
      </c>
      <c r="E7492" s="0" t="s">
        <v>220</v>
      </c>
      <c r="F7492" s="0" t="n">
        <v>0</v>
      </c>
      <c r="G7492" s="0" t="n">
        <v>0</v>
      </c>
      <c r="H7492" s="0" t="n">
        <v>0.21</v>
      </c>
      <c r="I7492" s="0" t="n">
        <v>0</v>
      </c>
      <c r="J7492" s="0" t="n">
        <v>0.21</v>
      </c>
      <c r="N7492" s="0" t="s">
        <v>74</v>
      </c>
      <c r="P7492" s="0" t="n">
        <f aca="false">IF(AND(OR(Dashboard!$B$5="All",D7492=Dashboard!$B$5),OR(Dashboard!$D$5="All",N7492=Dashboard!$D$5),OR(AND(C7492&lt;&gt;"",C7492&gt;=Dashboard!$F$5,C7492&lt;=Dashboard!$H$5),AND(C7492="",Dashboard!$F$5&lt;=1980,Dashboard!$H$5&gt;=2016))),1,0)</f>
        <v>1</v>
      </c>
      <c r="Q7492" s="0" t="n">
        <f aca="false">J7492*P7492+ROW()*0.00000001</f>
        <v>0.21007492</v>
      </c>
    </row>
    <row r="7493" customFormat="false" ht="15" hidden="false" customHeight="false" outlineLevel="0" collapsed="false">
      <c r="A7493" s="0" t="s">
        <v>3301</v>
      </c>
      <c r="B7493" s="0" t="s">
        <v>186</v>
      </c>
      <c r="C7493" s="0" t="n">
        <v>2005</v>
      </c>
      <c r="D7493" s="0" t="s">
        <v>102</v>
      </c>
      <c r="E7493" s="0" t="s">
        <v>160</v>
      </c>
      <c r="F7493" s="0" t="n">
        <v>0.16</v>
      </c>
      <c r="G7493" s="0" t="n">
        <v>0.04</v>
      </c>
      <c r="H7493" s="0" t="n">
        <v>0</v>
      </c>
      <c r="I7493" s="0" t="n">
        <v>0.01</v>
      </c>
      <c r="J7493" s="0" t="n">
        <v>0.21</v>
      </c>
      <c r="K7493" s="0" t="n">
        <v>48</v>
      </c>
      <c r="L7493" s="0" t="n">
        <v>6.6</v>
      </c>
      <c r="M7493" s="0" t="s">
        <v>103</v>
      </c>
      <c r="N7493" s="0" t="s">
        <v>35</v>
      </c>
      <c r="O7493" s="0" t="s">
        <v>177</v>
      </c>
      <c r="P7493" s="0" t="n">
        <f aca="false">IF(AND(OR(Dashboard!$B$5="All",D7493=Dashboard!$B$5),OR(Dashboard!$D$5="All",N7493=Dashboard!$D$5),OR(AND(C7493&lt;&gt;"",C7493&gt;=Dashboard!$F$5,C7493&lt;=Dashboard!$H$5),AND(C7493="",Dashboard!$F$5&lt;=1980,Dashboard!$H$5&gt;=2016))),1,0)</f>
        <v>1</v>
      </c>
      <c r="Q7493" s="0" t="n">
        <f aca="false">J7493*P7493+ROW()*0.00000001</f>
        <v>0.21007493</v>
      </c>
    </row>
    <row r="7494" customFormat="false" ht="15" hidden="false" customHeight="false" outlineLevel="0" collapsed="false">
      <c r="A7494" s="0" t="s">
        <v>2547</v>
      </c>
      <c r="B7494" s="0" t="s">
        <v>144</v>
      </c>
      <c r="C7494" s="0" t="n">
        <v>2003</v>
      </c>
      <c r="D7494" s="0" t="s">
        <v>16</v>
      </c>
      <c r="E7494" s="0" t="s">
        <v>91</v>
      </c>
      <c r="F7494" s="0" t="n">
        <v>0.15</v>
      </c>
      <c r="G7494" s="0" t="n">
        <v>0.04</v>
      </c>
      <c r="H7494" s="0" t="n">
        <v>0</v>
      </c>
      <c r="I7494" s="0" t="n">
        <v>0.01</v>
      </c>
      <c r="J7494" s="0" t="n">
        <v>0.21</v>
      </c>
      <c r="K7494" s="0" t="n">
        <v>58</v>
      </c>
      <c r="L7494" s="0" t="n">
        <v>6.4</v>
      </c>
      <c r="M7494" s="0" t="s">
        <v>103</v>
      </c>
      <c r="N7494" s="0" t="s">
        <v>66</v>
      </c>
      <c r="O7494" s="0" t="s">
        <v>53</v>
      </c>
      <c r="P7494" s="0" t="n">
        <f aca="false">IF(AND(OR(Dashboard!$B$5="All",D7494=Dashboard!$B$5),OR(Dashboard!$D$5="All",N7494=Dashboard!$D$5),OR(AND(C7494&lt;&gt;"",C7494&gt;=Dashboard!$F$5,C7494&lt;=Dashboard!$H$5),AND(C7494="",Dashboard!$F$5&lt;=1980,Dashboard!$H$5&gt;=2016))),1,0)</f>
        <v>1</v>
      </c>
      <c r="Q7494" s="0" t="n">
        <f aca="false">J7494*P7494+ROW()*0.00000001</f>
        <v>0.21007494</v>
      </c>
    </row>
    <row r="7495" customFormat="false" ht="15" hidden="false" customHeight="false" outlineLevel="0" collapsed="false">
      <c r="A7495" s="0" t="s">
        <v>5547</v>
      </c>
      <c r="B7495" s="0" t="s">
        <v>85</v>
      </c>
      <c r="C7495" s="0" t="n">
        <v>2002</v>
      </c>
      <c r="D7495" s="0" t="s">
        <v>71</v>
      </c>
      <c r="E7495" s="0" t="s">
        <v>418</v>
      </c>
      <c r="F7495" s="0" t="n">
        <v>0.15</v>
      </c>
      <c r="G7495" s="0" t="n">
        <v>0.05</v>
      </c>
      <c r="H7495" s="0" t="n">
        <v>0</v>
      </c>
      <c r="I7495" s="0" t="n">
        <v>0</v>
      </c>
      <c r="J7495" s="0" t="n">
        <v>0.21</v>
      </c>
      <c r="K7495" s="0" t="n">
        <v>55</v>
      </c>
      <c r="L7495" s="0" t="n">
        <v>6.9</v>
      </c>
      <c r="M7495" s="0" t="s">
        <v>36</v>
      </c>
      <c r="N7495" s="0" t="s">
        <v>35</v>
      </c>
      <c r="O7495" s="0" t="s">
        <v>53</v>
      </c>
      <c r="P7495" s="0" t="n">
        <f aca="false">IF(AND(OR(Dashboard!$B$5="All",D7495=Dashboard!$B$5),OR(Dashboard!$D$5="All",N7495=Dashboard!$D$5),OR(AND(C7495&lt;&gt;"",C7495&gt;=Dashboard!$F$5,C7495&lt;=Dashboard!$H$5),AND(C7495="",Dashboard!$F$5&lt;=1980,Dashboard!$H$5&gt;=2016))),1,0)</f>
        <v>1</v>
      </c>
      <c r="Q7495" s="0" t="n">
        <f aca="false">J7495*P7495+ROW()*0.00000001</f>
        <v>0.21007495</v>
      </c>
    </row>
    <row r="7496" customFormat="false" ht="15" hidden="false" customHeight="false" outlineLevel="0" collapsed="false">
      <c r="A7496" s="0" t="s">
        <v>5548</v>
      </c>
      <c r="B7496" s="0" t="s">
        <v>33</v>
      </c>
      <c r="C7496" s="0" t="n">
        <v>2008</v>
      </c>
      <c r="D7496" s="0" t="s">
        <v>71</v>
      </c>
      <c r="E7496" s="0" t="s">
        <v>124</v>
      </c>
      <c r="F7496" s="0" t="n">
        <v>0.15</v>
      </c>
      <c r="G7496" s="0" t="n">
        <v>0.01</v>
      </c>
      <c r="H7496" s="0" t="n">
        <v>0.03</v>
      </c>
      <c r="I7496" s="0" t="n">
        <v>0.01</v>
      </c>
      <c r="J7496" s="0" t="n">
        <v>0.21</v>
      </c>
      <c r="K7496" s="0" t="n">
        <v>70</v>
      </c>
      <c r="L7496" s="0" t="n">
        <v>7.8</v>
      </c>
      <c r="M7496" s="0" t="s">
        <v>73</v>
      </c>
      <c r="N7496" s="0" t="s">
        <v>35</v>
      </c>
      <c r="O7496" s="0" t="s">
        <v>67</v>
      </c>
      <c r="P7496" s="0" t="n">
        <f aca="false">IF(AND(OR(Dashboard!$B$5="All",D7496=Dashboard!$B$5),OR(Dashboard!$D$5="All",N7496=Dashboard!$D$5),OR(AND(C7496&lt;&gt;"",C7496&gt;=Dashboard!$F$5,C7496&lt;=Dashboard!$H$5),AND(C7496="",Dashboard!$F$5&lt;=1980,Dashboard!$H$5&gt;=2016))),1,0)</f>
        <v>1</v>
      </c>
      <c r="Q7496" s="0" t="n">
        <f aca="false">J7496*P7496+ROW()*0.00000001</f>
        <v>0.21007496</v>
      </c>
    </row>
    <row r="7497" customFormat="false" ht="15" hidden="false" customHeight="false" outlineLevel="0" collapsed="false">
      <c r="A7497" s="0" t="s">
        <v>3496</v>
      </c>
      <c r="B7497" s="0" t="s">
        <v>33</v>
      </c>
      <c r="C7497" s="0" t="n">
        <v>2010</v>
      </c>
      <c r="D7497" s="0" t="s">
        <v>71</v>
      </c>
      <c r="E7497" s="0" t="s">
        <v>418</v>
      </c>
      <c r="F7497" s="0" t="n">
        <v>0.18</v>
      </c>
      <c r="G7497" s="0" t="n">
        <v>0.02</v>
      </c>
      <c r="H7497" s="0" t="n">
        <v>0</v>
      </c>
      <c r="I7497" s="0" t="n">
        <v>0.01</v>
      </c>
      <c r="J7497" s="0" t="n">
        <v>0.21</v>
      </c>
      <c r="M7497" s="0" t="s">
        <v>36</v>
      </c>
      <c r="N7497" s="0" t="s">
        <v>35</v>
      </c>
      <c r="P7497" s="0" t="n">
        <f aca="false">IF(AND(OR(Dashboard!$B$5="All",D7497=Dashboard!$B$5),OR(Dashboard!$D$5="All",N7497=Dashboard!$D$5),OR(AND(C7497&lt;&gt;"",C7497&gt;=Dashboard!$F$5,C7497&lt;=Dashboard!$H$5),AND(C7497="",Dashboard!$F$5&lt;=1980,Dashboard!$H$5&gt;=2016))),1,0)</f>
        <v>1</v>
      </c>
      <c r="Q7497" s="0" t="n">
        <f aca="false">J7497*P7497+ROW()*0.00000001</f>
        <v>0.21007497</v>
      </c>
    </row>
    <row r="7498" customFormat="false" ht="15" hidden="false" customHeight="false" outlineLevel="0" collapsed="false">
      <c r="A7498" s="0" t="s">
        <v>5549</v>
      </c>
      <c r="B7498" s="0" t="s">
        <v>70</v>
      </c>
      <c r="C7498" s="0" t="n">
        <v>2013</v>
      </c>
      <c r="D7498" s="0" t="s">
        <v>56</v>
      </c>
      <c r="E7498" s="0" t="s">
        <v>211</v>
      </c>
      <c r="F7498" s="0" t="n">
        <v>0.07</v>
      </c>
      <c r="G7498" s="0" t="n">
        <v>0.05</v>
      </c>
      <c r="H7498" s="0" t="n">
        <v>0.06</v>
      </c>
      <c r="I7498" s="0" t="n">
        <v>0.02</v>
      </c>
      <c r="J7498" s="0" t="n">
        <v>0.21</v>
      </c>
      <c r="K7498" s="0" t="n">
        <v>61</v>
      </c>
      <c r="L7498" s="0" t="n">
        <v>5.5</v>
      </c>
      <c r="M7498" s="0" t="s">
        <v>103</v>
      </c>
      <c r="N7498" s="0" t="s">
        <v>74</v>
      </c>
      <c r="O7498" s="0" t="s">
        <v>67</v>
      </c>
      <c r="P7498" s="0" t="n">
        <f aca="false">IF(AND(OR(Dashboard!$B$5="All",D7498=Dashboard!$B$5),OR(Dashboard!$D$5="All",N7498=Dashboard!$D$5),OR(AND(C7498&lt;&gt;"",C7498&gt;=Dashboard!$F$5,C7498&lt;=Dashboard!$H$5),AND(C7498="",Dashboard!$F$5&lt;=1980,Dashboard!$H$5&gt;=2016))),1,0)</f>
        <v>1</v>
      </c>
      <c r="Q7498" s="0" t="n">
        <f aca="false">J7498*P7498+ROW()*0.00000001</f>
        <v>0.21007498</v>
      </c>
    </row>
    <row r="7499" customFormat="false" ht="15" hidden="false" customHeight="false" outlineLevel="0" collapsed="false">
      <c r="A7499" s="0" t="s">
        <v>5550</v>
      </c>
      <c r="B7499" s="0" t="s">
        <v>85</v>
      </c>
      <c r="C7499" s="0" t="n">
        <v>2002</v>
      </c>
      <c r="D7499" s="0" t="s">
        <v>52</v>
      </c>
      <c r="E7499" s="0" t="s">
        <v>449</v>
      </c>
      <c r="F7499" s="0" t="n">
        <v>0.15</v>
      </c>
      <c r="G7499" s="0" t="n">
        <v>0.05</v>
      </c>
      <c r="H7499" s="0" t="n">
        <v>0</v>
      </c>
      <c r="I7499" s="0" t="n">
        <v>0</v>
      </c>
      <c r="J7499" s="0" t="n">
        <v>0.2</v>
      </c>
      <c r="K7499" s="0" t="n">
        <v>75</v>
      </c>
      <c r="M7499" s="0" t="s">
        <v>36</v>
      </c>
      <c r="N7499" s="0" t="s">
        <v>35</v>
      </c>
      <c r="O7499" s="0" t="s">
        <v>37</v>
      </c>
      <c r="P7499" s="0" t="n">
        <f aca="false">IF(AND(OR(Dashboard!$B$5="All",D7499=Dashboard!$B$5),OR(Dashboard!$D$5="All",N7499=Dashboard!$D$5),OR(AND(C7499&lt;&gt;"",C7499&gt;=Dashboard!$F$5,C7499&lt;=Dashboard!$H$5),AND(C7499="",Dashboard!$F$5&lt;=1980,Dashboard!$H$5&gt;=2016))),1,0)</f>
        <v>1</v>
      </c>
      <c r="Q7499" s="0" t="n">
        <f aca="false">J7499*P7499+ROW()*0.00000001</f>
        <v>0.20007499</v>
      </c>
    </row>
    <row r="7500" customFormat="false" ht="15" hidden="false" customHeight="false" outlineLevel="0" collapsed="false">
      <c r="A7500" s="0" t="s">
        <v>4600</v>
      </c>
      <c r="B7500" s="0" t="s">
        <v>4986</v>
      </c>
      <c r="C7500" s="0" t="n">
        <v>1995</v>
      </c>
      <c r="D7500" s="0" t="s">
        <v>102</v>
      </c>
      <c r="E7500" s="0" t="s">
        <v>4987</v>
      </c>
      <c r="F7500" s="0" t="n">
        <v>0</v>
      </c>
      <c r="G7500" s="0" t="n">
        <v>0</v>
      </c>
      <c r="H7500" s="0" t="n">
        <v>0.2</v>
      </c>
      <c r="I7500" s="0" t="n">
        <v>0</v>
      </c>
      <c r="J7500" s="0" t="n">
        <v>0.2</v>
      </c>
      <c r="N7500" s="0" t="s">
        <v>161</v>
      </c>
      <c r="P7500" s="0" t="n">
        <f aca="false">IF(AND(OR(Dashboard!$B$5="All",D7500=Dashboard!$B$5),OR(Dashboard!$D$5="All",N7500=Dashboard!$D$5),OR(AND(C7500&lt;&gt;"",C7500&gt;=Dashboard!$F$5,C7500&lt;=Dashboard!$H$5),AND(C7500="",Dashboard!$F$5&lt;=1980,Dashboard!$H$5&gt;=2016))),1,0)</f>
        <v>1</v>
      </c>
      <c r="Q7500" s="0" t="n">
        <f aca="false">J7500*P7500+ROW()*0.00000001</f>
        <v>0.200075</v>
      </c>
    </row>
    <row r="7501" customFormat="false" ht="15" hidden="false" customHeight="false" outlineLevel="0" collapsed="false">
      <c r="A7501" s="0" t="s">
        <v>5551</v>
      </c>
      <c r="B7501" s="0" t="s">
        <v>50</v>
      </c>
      <c r="C7501" s="0" t="n">
        <v>2009</v>
      </c>
      <c r="D7501" s="0" t="s">
        <v>71</v>
      </c>
      <c r="E7501" s="0" t="s">
        <v>1364</v>
      </c>
      <c r="F7501" s="0" t="n">
        <v>0.19</v>
      </c>
      <c r="G7501" s="0" t="n">
        <v>0</v>
      </c>
      <c r="H7501" s="0" t="n">
        <v>0</v>
      </c>
      <c r="I7501" s="0" t="n">
        <v>0.01</v>
      </c>
      <c r="J7501" s="0" t="n">
        <v>0.2</v>
      </c>
      <c r="M7501" s="0" t="s">
        <v>36</v>
      </c>
      <c r="N7501" s="0" t="s">
        <v>35</v>
      </c>
      <c r="P7501" s="0" t="n">
        <f aca="false">IF(AND(OR(Dashboard!$B$5="All",D7501=Dashboard!$B$5),OR(Dashboard!$D$5="All",N7501=Dashboard!$D$5),OR(AND(C7501&lt;&gt;"",C7501&gt;=Dashboard!$F$5,C7501&lt;=Dashboard!$H$5),AND(C7501="",Dashboard!$F$5&lt;=1980,Dashboard!$H$5&gt;=2016))),1,0)</f>
        <v>1</v>
      </c>
      <c r="Q7501" s="0" t="n">
        <f aca="false">J7501*P7501+ROW()*0.00000001</f>
        <v>0.20007501</v>
      </c>
    </row>
    <row r="7502" customFormat="false" ht="15" hidden="false" customHeight="false" outlineLevel="0" collapsed="false">
      <c r="A7502" s="0" t="s">
        <v>5552</v>
      </c>
      <c r="B7502" s="0" t="s">
        <v>85</v>
      </c>
      <c r="C7502" s="0" t="n">
        <v>2004</v>
      </c>
      <c r="D7502" s="0" t="s">
        <v>71</v>
      </c>
      <c r="E7502" s="0" t="s">
        <v>160</v>
      </c>
      <c r="F7502" s="0" t="n">
        <v>0.15</v>
      </c>
      <c r="G7502" s="0" t="n">
        <v>0.05</v>
      </c>
      <c r="H7502" s="0" t="n">
        <v>0</v>
      </c>
      <c r="I7502" s="0" t="n">
        <v>0</v>
      </c>
      <c r="J7502" s="0" t="n">
        <v>0.2</v>
      </c>
      <c r="K7502" s="0" t="n">
        <v>40</v>
      </c>
      <c r="L7502" s="0" t="n">
        <v>7.8</v>
      </c>
      <c r="M7502" s="0" t="s">
        <v>36</v>
      </c>
      <c r="N7502" s="0" t="s">
        <v>35</v>
      </c>
      <c r="O7502" s="0" t="s">
        <v>177</v>
      </c>
      <c r="P7502" s="0" t="n">
        <f aca="false">IF(AND(OR(Dashboard!$B$5="All",D7502=Dashboard!$B$5),OR(Dashboard!$D$5="All",N7502=Dashboard!$D$5),OR(AND(C7502&lt;&gt;"",C7502&gt;=Dashboard!$F$5,C7502&lt;=Dashboard!$H$5),AND(C7502="",Dashboard!$F$5&lt;=1980,Dashboard!$H$5&gt;=2016))),1,0)</f>
        <v>1</v>
      </c>
      <c r="Q7502" s="0" t="n">
        <f aca="false">J7502*P7502+ROW()*0.00000001</f>
        <v>0.20007502</v>
      </c>
    </row>
    <row r="7503" customFormat="false" ht="15" hidden="false" customHeight="false" outlineLevel="0" collapsed="false">
      <c r="A7503" s="0" t="s">
        <v>5553</v>
      </c>
      <c r="B7503" s="0" t="s">
        <v>45</v>
      </c>
      <c r="C7503" s="0" t="n">
        <v>2000</v>
      </c>
      <c r="D7503" s="0" t="s">
        <v>246</v>
      </c>
      <c r="E7503" s="0" t="s">
        <v>35</v>
      </c>
      <c r="F7503" s="0" t="n">
        <v>0</v>
      </c>
      <c r="G7503" s="0" t="n">
        <v>0</v>
      </c>
      <c r="H7503" s="0" t="n">
        <v>0.2</v>
      </c>
      <c r="I7503" s="0" t="n">
        <v>0</v>
      </c>
      <c r="J7503" s="0" t="n">
        <v>0.2</v>
      </c>
      <c r="N7503" s="0" t="s">
        <v>35</v>
      </c>
      <c r="P7503" s="0" t="n">
        <f aca="false">IF(AND(OR(Dashboard!$B$5="All",D7503=Dashboard!$B$5),OR(Dashboard!$D$5="All",N7503=Dashboard!$D$5),OR(AND(C7503&lt;&gt;"",C7503&gt;=Dashboard!$F$5,C7503&lt;=Dashboard!$H$5),AND(C7503="",Dashboard!$F$5&lt;=1980,Dashboard!$H$5&gt;=2016))),1,0)</f>
        <v>1</v>
      </c>
      <c r="Q7503" s="0" t="n">
        <f aca="false">J7503*P7503+ROW()*0.00000001</f>
        <v>0.20007503</v>
      </c>
    </row>
    <row r="7504" customFormat="false" ht="15" hidden="false" customHeight="false" outlineLevel="0" collapsed="false">
      <c r="A7504" s="0" t="s">
        <v>5554</v>
      </c>
      <c r="B7504" s="0" t="s">
        <v>164</v>
      </c>
      <c r="C7504" s="0" t="n">
        <v>2008</v>
      </c>
      <c r="D7504" s="0" t="s">
        <v>52</v>
      </c>
      <c r="E7504" s="0" t="s">
        <v>1169</v>
      </c>
      <c r="F7504" s="0" t="n">
        <v>0.19</v>
      </c>
      <c r="G7504" s="0" t="n">
        <v>0</v>
      </c>
      <c r="H7504" s="0" t="n">
        <v>0</v>
      </c>
      <c r="I7504" s="0" t="n">
        <v>0.02</v>
      </c>
      <c r="J7504" s="0" t="n">
        <v>0.2</v>
      </c>
      <c r="M7504" s="0" t="s">
        <v>36</v>
      </c>
      <c r="N7504" s="0" t="s">
        <v>74</v>
      </c>
      <c r="P7504" s="0" t="n">
        <f aca="false">IF(AND(OR(Dashboard!$B$5="All",D7504=Dashboard!$B$5),OR(Dashboard!$D$5="All",N7504=Dashboard!$D$5),OR(AND(C7504&lt;&gt;"",C7504&gt;=Dashboard!$F$5,C7504&lt;=Dashboard!$H$5),AND(C7504="",Dashboard!$F$5&lt;=1980,Dashboard!$H$5&gt;=2016))),1,0)</f>
        <v>1</v>
      </c>
      <c r="Q7504" s="0" t="n">
        <f aca="false">J7504*P7504+ROW()*0.00000001</f>
        <v>0.20007504</v>
      </c>
    </row>
    <row r="7505" customFormat="false" ht="15" hidden="false" customHeight="false" outlineLevel="0" collapsed="false">
      <c r="A7505" s="0" t="s">
        <v>5555</v>
      </c>
      <c r="B7505" s="0" t="s">
        <v>76</v>
      </c>
      <c r="C7505" s="0" t="n">
        <v>2004</v>
      </c>
      <c r="D7505" s="0" t="s">
        <v>102</v>
      </c>
      <c r="E7505" s="0" t="s">
        <v>211</v>
      </c>
      <c r="F7505" s="0" t="n">
        <v>0.1</v>
      </c>
      <c r="G7505" s="0" t="n">
        <v>0.08</v>
      </c>
      <c r="H7505" s="0" t="n">
        <v>0</v>
      </c>
      <c r="I7505" s="0" t="n">
        <v>0.03</v>
      </c>
      <c r="J7505" s="0" t="n">
        <v>0.2</v>
      </c>
      <c r="K7505" s="0" t="n">
        <v>57</v>
      </c>
      <c r="L7505" s="0" t="n">
        <v>4.8</v>
      </c>
      <c r="M7505" s="0" t="s">
        <v>103</v>
      </c>
      <c r="N7505" s="0" t="s">
        <v>74</v>
      </c>
      <c r="O7505" s="0" t="s">
        <v>53</v>
      </c>
      <c r="P7505" s="0" t="n">
        <f aca="false">IF(AND(OR(Dashboard!$B$5="All",D7505=Dashboard!$B$5),OR(Dashboard!$D$5="All",N7505=Dashboard!$D$5),OR(AND(C7505&lt;&gt;"",C7505&gt;=Dashboard!$F$5,C7505&lt;=Dashboard!$H$5),AND(C7505="",Dashboard!$F$5&lt;=1980,Dashboard!$H$5&gt;=2016))),1,0)</f>
        <v>1</v>
      </c>
      <c r="Q7505" s="0" t="n">
        <f aca="false">J7505*P7505+ROW()*0.00000001</f>
        <v>0.20007505</v>
      </c>
    </row>
    <row r="7506" customFormat="false" ht="15" hidden="false" customHeight="false" outlineLevel="0" collapsed="false">
      <c r="A7506" s="0" t="s">
        <v>5556</v>
      </c>
      <c r="B7506" s="0" t="s">
        <v>94</v>
      </c>
      <c r="C7506" s="0" t="n">
        <v>2016</v>
      </c>
      <c r="D7506" s="0" t="s">
        <v>71</v>
      </c>
      <c r="E7506" s="0" t="s">
        <v>124</v>
      </c>
      <c r="F7506" s="0" t="n">
        <v>0.04</v>
      </c>
      <c r="G7506" s="0" t="n">
        <v>0.13</v>
      </c>
      <c r="H7506" s="0" t="n">
        <v>0</v>
      </c>
      <c r="I7506" s="0" t="n">
        <v>0.03</v>
      </c>
      <c r="J7506" s="0" t="n">
        <v>0.2</v>
      </c>
      <c r="K7506" s="0" t="n">
        <v>72</v>
      </c>
      <c r="L7506" s="0" t="n">
        <v>7.4</v>
      </c>
      <c r="M7506" s="0" t="s">
        <v>73</v>
      </c>
      <c r="N7506" s="0" t="s">
        <v>74</v>
      </c>
      <c r="O7506" s="0" t="s">
        <v>37</v>
      </c>
      <c r="P7506" s="0" t="n">
        <f aca="false">IF(AND(OR(Dashboard!$B$5="All",D7506=Dashboard!$B$5),OR(Dashboard!$D$5="All",N7506=Dashboard!$D$5),OR(AND(C7506&lt;&gt;"",C7506&gt;=Dashboard!$F$5,C7506&lt;=Dashboard!$H$5),AND(C7506="",Dashboard!$F$5&lt;=1980,Dashboard!$H$5&gt;=2016))),1,0)</f>
        <v>1</v>
      </c>
      <c r="Q7506" s="0" t="n">
        <f aca="false">J7506*P7506+ROW()*0.00000001</f>
        <v>0.20007506</v>
      </c>
    </row>
    <row r="7507" customFormat="false" ht="15" hidden="false" customHeight="false" outlineLevel="0" collapsed="false">
      <c r="A7507" s="0" t="s">
        <v>5557</v>
      </c>
      <c r="B7507" s="0" t="s">
        <v>78</v>
      </c>
      <c r="C7507" s="0" t="n">
        <v>1995</v>
      </c>
      <c r="D7507" s="0" t="s">
        <v>246</v>
      </c>
      <c r="E7507" s="0" t="s">
        <v>328</v>
      </c>
      <c r="F7507" s="0" t="n">
        <v>0</v>
      </c>
      <c r="G7507" s="0" t="n">
        <v>0</v>
      </c>
      <c r="H7507" s="0" t="n">
        <v>0.2</v>
      </c>
      <c r="I7507" s="0" t="n">
        <v>0</v>
      </c>
      <c r="J7507" s="0" t="n">
        <v>0.2</v>
      </c>
      <c r="N7507" s="0" t="s">
        <v>35</v>
      </c>
      <c r="P7507" s="0" t="n">
        <f aca="false">IF(AND(OR(Dashboard!$B$5="All",D7507=Dashboard!$B$5),OR(Dashboard!$D$5="All",N7507=Dashboard!$D$5),OR(AND(C7507&lt;&gt;"",C7507&gt;=Dashboard!$F$5,C7507&lt;=Dashboard!$H$5),AND(C7507="",Dashboard!$F$5&lt;=1980,Dashboard!$H$5&gt;=2016))),1,0)</f>
        <v>1</v>
      </c>
      <c r="Q7507" s="0" t="n">
        <f aca="false">J7507*P7507+ROW()*0.00000001</f>
        <v>0.20007507</v>
      </c>
    </row>
    <row r="7508" customFormat="false" ht="15" hidden="false" customHeight="false" outlineLevel="0" collapsed="false">
      <c r="A7508" s="0" t="s">
        <v>619</v>
      </c>
      <c r="B7508" s="0" t="s">
        <v>851</v>
      </c>
      <c r="C7508" s="0" t="n">
        <v>2014</v>
      </c>
      <c r="D7508" s="0" t="s">
        <v>71</v>
      </c>
      <c r="E7508" s="0" t="s">
        <v>89</v>
      </c>
      <c r="F7508" s="0" t="n">
        <v>0.08</v>
      </c>
      <c r="G7508" s="0" t="n">
        <v>0.06</v>
      </c>
      <c r="H7508" s="0" t="n">
        <v>0.01</v>
      </c>
      <c r="I7508" s="0" t="n">
        <v>0.05</v>
      </c>
      <c r="J7508" s="0" t="n">
        <v>0.2</v>
      </c>
      <c r="K7508" s="0" t="n">
        <v>73</v>
      </c>
      <c r="L7508" s="0" t="n">
        <v>7.4</v>
      </c>
      <c r="M7508" s="0" t="s">
        <v>73</v>
      </c>
      <c r="N7508" s="0" t="s">
        <v>74</v>
      </c>
      <c r="O7508" s="0" t="s">
        <v>37</v>
      </c>
      <c r="P7508" s="0" t="n">
        <f aca="false">IF(AND(OR(Dashboard!$B$5="All",D7508=Dashboard!$B$5),OR(Dashboard!$D$5="All",N7508=Dashboard!$D$5),OR(AND(C7508&lt;&gt;"",C7508&gt;=Dashboard!$F$5,C7508&lt;=Dashboard!$H$5),AND(C7508="",Dashboard!$F$5&lt;=1980,Dashboard!$H$5&gt;=2016))),1,0)</f>
        <v>1</v>
      </c>
      <c r="Q7508" s="0" t="n">
        <f aca="false">J7508*P7508+ROW()*0.00000001</f>
        <v>0.20007508</v>
      </c>
    </row>
    <row r="7509" customFormat="false" ht="15" hidden="false" customHeight="false" outlineLevel="0" collapsed="false">
      <c r="A7509" s="0" t="s">
        <v>5558</v>
      </c>
      <c r="B7509" s="0" t="s">
        <v>76</v>
      </c>
      <c r="C7509" s="0" t="n">
        <v>2005</v>
      </c>
      <c r="D7509" s="0" t="s">
        <v>34</v>
      </c>
      <c r="E7509" s="0" t="s">
        <v>160</v>
      </c>
      <c r="F7509" s="0" t="n">
        <v>0.1</v>
      </c>
      <c r="G7509" s="0" t="n">
        <v>0.08</v>
      </c>
      <c r="H7509" s="0" t="n">
        <v>0</v>
      </c>
      <c r="I7509" s="0" t="n">
        <v>0.03</v>
      </c>
      <c r="J7509" s="0" t="n">
        <v>0.2</v>
      </c>
      <c r="N7509" s="0" t="s">
        <v>74</v>
      </c>
      <c r="P7509" s="0" t="n">
        <f aca="false">IF(AND(OR(Dashboard!$B$5="All",D7509=Dashboard!$B$5),OR(Dashboard!$D$5="All",N7509=Dashboard!$D$5),OR(AND(C7509&lt;&gt;"",C7509&gt;=Dashboard!$F$5,C7509&lt;=Dashboard!$H$5),AND(C7509="",Dashboard!$F$5&lt;=1980,Dashboard!$H$5&gt;=2016))),1,0)</f>
        <v>1</v>
      </c>
      <c r="Q7509" s="0" t="n">
        <f aca="false">J7509*P7509+ROW()*0.00000001</f>
        <v>0.20007509</v>
      </c>
    </row>
    <row r="7510" customFormat="false" ht="15" hidden="false" customHeight="false" outlineLevel="0" collapsed="false">
      <c r="A7510" s="0" t="s">
        <v>2687</v>
      </c>
      <c r="B7510" s="0" t="s">
        <v>144</v>
      </c>
      <c r="C7510" s="0" t="n">
        <v>2001</v>
      </c>
      <c r="D7510" s="0" t="s">
        <v>41</v>
      </c>
      <c r="E7510" s="0" t="s">
        <v>821</v>
      </c>
      <c r="F7510" s="0" t="n">
        <v>0.15</v>
      </c>
      <c r="G7510" s="0" t="n">
        <v>0.04</v>
      </c>
      <c r="H7510" s="0" t="n">
        <v>0</v>
      </c>
      <c r="I7510" s="0" t="n">
        <v>0.01</v>
      </c>
      <c r="J7510" s="0" t="n">
        <v>0.2</v>
      </c>
      <c r="K7510" s="0" t="n">
        <v>78</v>
      </c>
      <c r="M7510" s="0" t="s">
        <v>36</v>
      </c>
      <c r="N7510" s="0" t="s">
        <v>66</v>
      </c>
      <c r="O7510" s="0" t="s">
        <v>37</v>
      </c>
      <c r="P7510" s="0" t="n">
        <f aca="false">IF(AND(OR(Dashboard!$B$5="All",D7510=Dashboard!$B$5),OR(Dashboard!$D$5="All",N7510=Dashboard!$D$5),OR(AND(C7510&lt;&gt;"",C7510&gt;=Dashboard!$F$5,C7510&lt;=Dashboard!$H$5),AND(C7510="",Dashboard!$F$5&lt;=1980,Dashboard!$H$5&gt;=2016))),1,0)</f>
        <v>1</v>
      </c>
      <c r="Q7510" s="0" t="n">
        <f aca="false">J7510*P7510+ROW()*0.00000001</f>
        <v>0.2000751</v>
      </c>
    </row>
    <row r="7511" customFormat="false" ht="15" hidden="false" customHeight="false" outlineLevel="0" collapsed="false">
      <c r="A7511" s="0" t="s">
        <v>5559</v>
      </c>
      <c r="B7511" s="0" t="s">
        <v>50</v>
      </c>
      <c r="C7511" s="0" t="n">
        <v>2009</v>
      </c>
      <c r="D7511" s="0" t="s">
        <v>48</v>
      </c>
      <c r="E7511" s="0" t="s">
        <v>599</v>
      </c>
      <c r="F7511" s="0" t="n">
        <v>0</v>
      </c>
      <c r="G7511" s="0" t="n">
        <v>0</v>
      </c>
      <c r="H7511" s="0" t="n">
        <v>0.2</v>
      </c>
      <c r="I7511" s="0" t="n">
        <v>0</v>
      </c>
      <c r="J7511" s="0" t="n">
        <v>0.2</v>
      </c>
      <c r="N7511" s="0" t="s">
        <v>35</v>
      </c>
      <c r="P7511" s="0" t="n">
        <f aca="false">IF(AND(OR(Dashboard!$B$5="All",D7511=Dashboard!$B$5),OR(Dashboard!$D$5="All",N7511=Dashboard!$D$5),OR(AND(C7511&lt;&gt;"",C7511&gt;=Dashboard!$F$5,C7511&lt;=Dashboard!$H$5),AND(C7511="",Dashboard!$F$5&lt;=1980,Dashboard!$H$5&gt;=2016))),1,0)</f>
        <v>1</v>
      </c>
      <c r="Q7511" s="0" t="n">
        <f aca="false">J7511*P7511+ROW()*0.00000001</f>
        <v>0.20007511</v>
      </c>
    </row>
    <row r="7512" customFormat="false" ht="15" hidden="false" customHeight="false" outlineLevel="0" collapsed="false">
      <c r="A7512" s="0" t="s">
        <v>5560</v>
      </c>
      <c r="B7512" s="0" t="s">
        <v>70</v>
      </c>
      <c r="C7512" s="0" t="n">
        <v>2012</v>
      </c>
      <c r="D7512" s="0" t="s">
        <v>71</v>
      </c>
      <c r="E7512" s="0" t="s">
        <v>154</v>
      </c>
      <c r="F7512" s="0" t="n">
        <v>0.1</v>
      </c>
      <c r="G7512" s="0" t="n">
        <v>0.03</v>
      </c>
      <c r="H7512" s="0" t="n">
        <v>0.06</v>
      </c>
      <c r="I7512" s="0" t="n">
        <v>0.02</v>
      </c>
      <c r="J7512" s="0" t="n">
        <v>0.2</v>
      </c>
      <c r="K7512" s="0" t="n">
        <v>71</v>
      </c>
      <c r="L7512" s="0" t="n">
        <v>8.2</v>
      </c>
      <c r="M7512" s="0" t="s">
        <v>73</v>
      </c>
      <c r="N7512" s="0" t="s">
        <v>74</v>
      </c>
      <c r="O7512" s="0" t="s">
        <v>37</v>
      </c>
      <c r="P7512" s="0" t="n">
        <f aca="false">IF(AND(OR(Dashboard!$B$5="All",D7512=Dashboard!$B$5),OR(Dashboard!$D$5="All",N7512=Dashboard!$D$5),OR(AND(C7512&lt;&gt;"",C7512&gt;=Dashboard!$F$5,C7512&lt;=Dashboard!$H$5),AND(C7512="",Dashboard!$F$5&lt;=1980,Dashboard!$H$5&gt;=2016))),1,0)</f>
        <v>1</v>
      </c>
      <c r="Q7512" s="0" t="n">
        <f aca="false">J7512*P7512+ROW()*0.00000001</f>
        <v>0.20007512</v>
      </c>
    </row>
    <row r="7513" customFormat="false" ht="15" hidden="false" customHeight="false" outlineLevel="0" collapsed="false">
      <c r="A7513" s="0" t="s">
        <v>5561</v>
      </c>
      <c r="B7513" s="0" t="s">
        <v>70</v>
      </c>
      <c r="C7513" s="0" t="n">
        <v>2006</v>
      </c>
      <c r="D7513" s="0" t="s">
        <v>58</v>
      </c>
      <c r="E7513" s="0" t="s">
        <v>328</v>
      </c>
      <c r="F7513" s="0" t="n">
        <v>0.06</v>
      </c>
      <c r="G7513" s="0" t="n">
        <v>0</v>
      </c>
      <c r="H7513" s="0" t="n">
        <v>0.14</v>
      </c>
      <c r="I7513" s="0" t="n">
        <v>0.01</v>
      </c>
      <c r="J7513" s="0" t="n">
        <v>0.2</v>
      </c>
      <c r="K7513" s="0" t="n">
        <v>33</v>
      </c>
      <c r="L7513" s="0" t="n">
        <v>5.1</v>
      </c>
      <c r="M7513" s="0" t="s">
        <v>103</v>
      </c>
      <c r="N7513" s="0" t="s">
        <v>74</v>
      </c>
      <c r="O7513" s="0" t="s">
        <v>177</v>
      </c>
      <c r="P7513" s="0" t="n">
        <f aca="false">IF(AND(OR(Dashboard!$B$5="All",D7513=Dashboard!$B$5),OR(Dashboard!$D$5="All",N7513=Dashboard!$D$5),OR(AND(C7513&lt;&gt;"",C7513&gt;=Dashboard!$F$5,C7513&lt;=Dashboard!$H$5),AND(C7513="",Dashboard!$F$5&lt;=1980,Dashboard!$H$5&gt;=2016))),1,0)</f>
        <v>1</v>
      </c>
      <c r="Q7513" s="0" t="n">
        <f aca="false">J7513*P7513+ROW()*0.00000001</f>
        <v>0.20007513</v>
      </c>
    </row>
    <row r="7514" customFormat="false" ht="15" hidden="false" customHeight="false" outlineLevel="0" collapsed="false">
      <c r="A7514" s="0" t="s">
        <v>1040</v>
      </c>
      <c r="B7514" s="0" t="s">
        <v>172</v>
      </c>
      <c r="C7514" s="0" t="n">
        <v>2015</v>
      </c>
      <c r="D7514" s="0" t="s">
        <v>71</v>
      </c>
      <c r="E7514" s="0" t="s">
        <v>689</v>
      </c>
      <c r="F7514" s="0" t="n">
        <v>0.1</v>
      </c>
      <c r="G7514" s="0" t="n">
        <v>0.09</v>
      </c>
      <c r="H7514" s="0" t="n">
        <v>0</v>
      </c>
      <c r="I7514" s="0" t="n">
        <v>0.02</v>
      </c>
      <c r="J7514" s="0" t="n">
        <v>0.2</v>
      </c>
      <c r="N7514" s="0" t="s">
        <v>66</v>
      </c>
      <c r="P7514" s="0" t="n">
        <f aca="false">IF(AND(OR(Dashboard!$B$5="All",D7514=Dashboard!$B$5),OR(Dashboard!$D$5="All",N7514=Dashboard!$D$5),OR(AND(C7514&lt;&gt;"",C7514&gt;=Dashboard!$F$5,C7514&lt;=Dashboard!$H$5),AND(C7514="",Dashboard!$F$5&lt;=1980,Dashboard!$H$5&gt;=2016))),1,0)</f>
        <v>1</v>
      </c>
      <c r="Q7514" s="0" t="n">
        <f aca="false">J7514*P7514+ROW()*0.00000001</f>
        <v>0.20007514</v>
      </c>
    </row>
    <row r="7515" customFormat="false" ht="15" hidden="false" customHeight="false" outlineLevel="0" collapsed="false">
      <c r="A7515" s="0" t="s">
        <v>5562</v>
      </c>
      <c r="B7515" s="0" t="s">
        <v>76</v>
      </c>
      <c r="C7515" s="0" t="n">
        <v>2007</v>
      </c>
      <c r="D7515" s="0" t="s">
        <v>71</v>
      </c>
      <c r="E7515" s="0" t="s">
        <v>211</v>
      </c>
      <c r="F7515" s="0" t="n">
        <v>0</v>
      </c>
      <c r="G7515" s="0" t="n">
        <v>0</v>
      </c>
      <c r="H7515" s="0" t="n">
        <v>0.2</v>
      </c>
      <c r="I7515" s="0" t="n">
        <v>0</v>
      </c>
      <c r="J7515" s="0" t="n">
        <v>0.2</v>
      </c>
      <c r="N7515" s="0" t="s">
        <v>74</v>
      </c>
      <c r="P7515" s="0" t="n">
        <f aca="false">IF(AND(OR(Dashboard!$B$5="All",D7515=Dashboard!$B$5),OR(Dashboard!$D$5="All",N7515=Dashboard!$D$5),OR(AND(C7515&lt;&gt;"",C7515&gt;=Dashboard!$F$5,C7515&lt;=Dashboard!$H$5),AND(C7515="",Dashboard!$F$5&lt;=1980,Dashboard!$H$5&gt;=2016))),1,0)</f>
        <v>1</v>
      </c>
      <c r="Q7515" s="0" t="n">
        <f aca="false">J7515*P7515+ROW()*0.00000001</f>
        <v>0.20007515</v>
      </c>
    </row>
    <row r="7516" customFormat="false" ht="15" hidden="false" customHeight="false" outlineLevel="0" collapsed="false">
      <c r="A7516" s="0" t="s">
        <v>5563</v>
      </c>
      <c r="B7516" s="0" t="s">
        <v>76</v>
      </c>
      <c r="C7516" s="0" t="n">
        <v>2008</v>
      </c>
      <c r="D7516" s="0" t="s">
        <v>52</v>
      </c>
      <c r="E7516" s="0" t="s">
        <v>89</v>
      </c>
      <c r="F7516" s="0" t="n">
        <v>0</v>
      </c>
      <c r="G7516" s="0" t="n">
        <v>0.02</v>
      </c>
      <c r="H7516" s="0" t="n">
        <v>0</v>
      </c>
      <c r="I7516" s="0" t="n">
        <v>0.19</v>
      </c>
      <c r="J7516" s="0" t="n">
        <v>0.2</v>
      </c>
      <c r="N7516" s="0" t="s">
        <v>74</v>
      </c>
      <c r="P7516" s="0" t="n">
        <f aca="false">IF(AND(OR(Dashboard!$B$5="All",D7516=Dashboard!$B$5),OR(Dashboard!$D$5="All",N7516=Dashboard!$D$5),OR(AND(C7516&lt;&gt;"",C7516&gt;=Dashboard!$F$5,C7516&lt;=Dashboard!$H$5),AND(C7516="",Dashboard!$F$5&lt;=1980,Dashboard!$H$5&gt;=2016))),1,0)</f>
        <v>1</v>
      </c>
      <c r="Q7516" s="0" t="n">
        <f aca="false">J7516*P7516+ROW()*0.00000001</f>
        <v>0.20007516</v>
      </c>
    </row>
    <row r="7517" customFormat="false" ht="15" hidden="false" customHeight="false" outlineLevel="0" collapsed="false">
      <c r="A7517" s="0" t="s">
        <v>5564</v>
      </c>
      <c r="B7517" s="0" t="s">
        <v>76</v>
      </c>
      <c r="C7517" s="0" t="n">
        <v>2005</v>
      </c>
      <c r="D7517" s="0" t="s">
        <v>246</v>
      </c>
      <c r="E7517" s="0" t="s">
        <v>220</v>
      </c>
      <c r="F7517" s="0" t="n">
        <v>0.06</v>
      </c>
      <c r="G7517" s="0" t="n">
        <v>0.05</v>
      </c>
      <c r="H7517" s="0" t="n">
        <v>0.07</v>
      </c>
      <c r="I7517" s="0" t="n">
        <v>0.02</v>
      </c>
      <c r="J7517" s="0" t="n">
        <v>0.2</v>
      </c>
      <c r="K7517" s="0" t="n">
        <v>68</v>
      </c>
      <c r="L7517" s="0" t="n">
        <v>8.6</v>
      </c>
      <c r="M7517" s="0" t="s">
        <v>103</v>
      </c>
      <c r="N7517" s="0" t="s">
        <v>74</v>
      </c>
      <c r="O7517" s="0" t="s">
        <v>67</v>
      </c>
      <c r="P7517" s="0" t="n">
        <f aca="false">IF(AND(OR(Dashboard!$B$5="All",D7517=Dashboard!$B$5),OR(Dashboard!$D$5="All",N7517=Dashboard!$D$5),OR(AND(C7517&lt;&gt;"",C7517&gt;=Dashboard!$F$5,C7517&lt;=Dashboard!$H$5),AND(C7517="",Dashboard!$F$5&lt;=1980,Dashboard!$H$5&gt;=2016))),1,0)</f>
        <v>1</v>
      </c>
      <c r="Q7517" s="0" t="n">
        <f aca="false">J7517*P7517+ROW()*0.00000001</f>
        <v>0.20007517</v>
      </c>
    </row>
    <row r="7518" customFormat="false" ht="15" hidden="false" customHeight="false" outlineLevel="0" collapsed="false">
      <c r="A7518" s="0" t="s">
        <v>2973</v>
      </c>
      <c r="B7518" s="0" t="s">
        <v>144</v>
      </c>
      <c r="C7518" s="0" t="n">
        <v>2005</v>
      </c>
      <c r="D7518" s="0" t="s">
        <v>34</v>
      </c>
      <c r="E7518" s="0" t="s">
        <v>142</v>
      </c>
      <c r="F7518" s="0" t="n">
        <v>0.15</v>
      </c>
      <c r="G7518" s="0" t="n">
        <v>0.04</v>
      </c>
      <c r="H7518" s="0" t="n">
        <v>0</v>
      </c>
      <c r="I7518" s="0" t="n">
        <v>0.01</v>
      </c>
      <c r="J7518" s="0" t="n">
        <v>0.2</v>
      </c>
      <c r="K7518" s="0" t="n">
        <v>76</v>
      </c>
      <c r="L7518" s="0" t="n">
        <v>7.2</v>
      </c>
      <c r="M7518" s="0" t="s">
        <v>36</v>
      </c>
      <c r="N7518" s="0" t="s">
        <v>66</v>
      </c>
      <c r="O7518" s="0" t="s">
        <v>37</v>
      </c>
      <c r="P7518" s="0" t="n">
        <f aca="false">IF(AND(OR(Dashboard!$B$5="All",D7518=Dashboard!$B$5),OR(Dashboard!$D$5="All",N7518=Dashboard!$D$5),OR(AND(C7518&lt;&gt;"",C7518&gt;=Dashboard!$F$5,C7518&lt;=Dashboard!$H$5),AND(C7518="",Dashboard!$F$5&lt;=1980,Dashboard!$H$5&gt;=2016))),1,0)</f>
        <v>1</v>
      </c>
      <c r="Q7518" s="0" t="n">
        <f aca="false">J7518*P7518+ROW()*0.00000001</f>
        <v>0.20007518</v>
      </c>
    </row>
    <row r="7519" customFormat="false" ht="15" hidden="false" customHeight="false" outlineLevel="0" collapsed="false">
      <c r="A7519" s="0" t="s">
        <v>4135</v>
      </c>
      <c r="B7519" s="0" t="s">
        <v>64</v>
      </c>
      <c r="C7519" s="0" t="n">
        <v>2013</v>
      </c>
      <c r="D7519" s="0" t="s">
        <v>56</v>
      </c>
      <c r="E7519" s="0" t="s">
        <v>1545</v>
      </c>
      <c r="F7519" s="0" t="n">
        <v>0.06</v>
      </c>
      <c r="G7519" s="0" t="n">
        <v>0.12</v>
      </c>
      <c r="H7519" s="0" t="n">
        <v>0</v>
      </c>
      <c r="I7519" s="0" t="n">
        <v>0.02</v>
      </c>
      <c r="J7519" s="0" t="n">
        <v>0.2</v>
      </c>
      <c r="K7519" s="0" t="n">
        <v>52</v>
      </c>
      <c r="L7519" s="0" t="n">
        <v>5.7</v>
      </c>
      <c r="M7519" s="0" t="s">
        <v>73</v>
      </c>
      <c r="N7519" s="0" t="s">
        <v>66</v>
      </c>
      <c r="O7519" s="0" t="s">
        <v>53</v>
      </c>
      <c r="P7519" s="0" t="n">
        <f aca="false">IF(AND(OR(Dashboard!$B$5="All",D7519=Dashboard!$B$5),OR(Dashboard!$D$5="All",N7519=Dashboard!$D$5),OR(AND(C7519&lt;&gt;"",C7519&gt;=Dashboard!$F$5,C7519&lt;=Dashboard!$H$5),AND(C7519="",Dashboard!$F$5&lt;=1980,Dashboard!$H$5&gt;=2016))),1,0)</f>
        <v>1</v>
      </c>
      <c r="Q7519" s="0" t="n">
        <f aca="false">J7519*P7519+ROW()*0.00000001</f>
        <v>0.20007519</v>
      </c>
    </row>
    <row r="7520" customFormat="false" ht="15" hidden="false" customHeight="false" outlineLevel="0" collapsed="false">
      <c r="A7520" s="0" t="s">
        <v>5565</v>
      </c>
      <c r="B7520" s="0" t="s">
        <v>152</v>
      </c>
      <c r="C7520" s="0" t="n">
        <v>2003</v>
      </c>
      <c r="D7520" s="0" t="s">
        <v>46</v>
      </c>
      <c r="E7520" s="0" t="s">
        <v>5566</v>
      </c>
      <c r="F7520" s="0" t="n">
        <v>0</v>
      </c>
      <c r="G7520" s="0" t="n">
        <v>0.19</v>
      </c>
      <c r="H7520" s="0" t="n">
        <v>0</v>
      </c>
      <c r="I7520" s="0" t="n">
        <v>0.01</v>
      </c>
      <c r="J7520" s="0" t="n">
        <v>0.2</v>
      </c>
      <c r="K7520" s="0" t="n">
        <v>69</v>
      </c>
      <c r="L7520" s="0" t="n">
        <v>7.5</v>
      </c>
      <c r="M7520" s="0" t="s">
        <v>103</v>
      </c>
      <c r="N7520" s="0" t="s">
        <v>152</v>
      </c>
      <c r="O7520" s="0" t="s">
        <v>67</v>
      </c>
      <c r="P7520" s="0" t="n">
        <f aca="false">IF(AND(OR(Dashboard!$B$5="All",D7520=Dashboard!$B$5),OR(Dashboard!$D$5="All",N7520=Dashboard!$D$5),OR(AND(C7520&lt;&gt;"",C7520&gt;=Dashboard!$F$5,C7520&lt;=Dashboard!$H$5),AND(C7520="",Dashboard!$F$5&lt;=1980,Dashboard!$H$5&gt;=2016))),1,0)</f>
        <v>1</v>
      </c>
      <c r="Q7520" s="0" t="n">
        <f aca="false">J7520*P7520+ROW()*0.00000001</f>
        <v>0.2000752</v>
      </c>
    </row>
    <row r="7521" customFormat="false" ht="15" hidden="false" customHeight="false" outlineLevel="0" collapsed="false">
      <c r="A7521" s="0" t="s">
        <v>5567</v>
      </c>
      <c r="B7521" s="0" t="s">
        <v>668</v>
      </c>
      <c r="C7521" s="0" t="n">
        <v>2000</v>
      </c>
      <c r="D7521" s="0" t="s">
        <v>46</v>
      </c>
      <c r="E7521" s="0" t="s">
        <v>154</v>
      </c>
      <c r="F7521" s="0" t="n">
        <v>0</v>
      </c>
      <c r="G7521" s="0" t="n">
        <v>0</v>
      </c>
      <c r="H7521" s="0" t="n">
        <v>0.2</v>
      </c>
      <c r="I7521" s="0" t="n">
        <v>0</v>
      </c>
      <c r="J7521" s="0" t="n">
        <v>0.2</v>
      </c>
      <c r="K7521" s="0" t="n">
        <v>89</v>
      </c>
      <c r="L7521" s="0" t="n">
        <v>9.1</v>
      </c>
      <c r="M7521" s="0" t="s">
        <v>103</v>
      </c>
      <c r="N7521" s="0" t="s">
        <v>154</v>
      </c>
      <c r="O7521" s="0" t="s">
        <v>42</v>
      </c>
      <c r="P7521" s="0" t="n">
        <f aca="false">IF(AND(OR(Dashboard!$B$5="All",D7521=Dashboard!$B$5),OR(Dashboard!$D$5="All",N7521=Dashboard!$D$5),OR(AND(C7521&lt;&gt;"",C7521&gt;=Dashboard!$F$5,C7521&lt;=Dashboard!$H$5),AND(C7521="",Dashboard!$F$5&lt;=1980,Dashboard!$H$5&gt;=2016))),1,0)</f>
        <v>1</v>
      </c>
      <c r="Q7521" s="0" t="n">
        <f aca="false">J7521*P7521+ROW()*0.00000001</f>
        <v>0.20007521</v>
      </c>
    </row>
    <row r="7522" customFormat="false" ht="15" hidden="false" customHeight="false" outlineLevel="0" collapsed="false">
      <c r="A7522" s="0" t="s">
        <v>5568</v>
      </c>
      <c r="B7522" s="0" t="s">
        <v>144</v>
      </c>
      <c r="C7522" s="0" t="n">
        <v>2002</v>
      </c>
      <c r="D7522" s="0" t="s">
        <v>41</v>
      </c>
      <c r="E7522" s="0" t="s">
        <v>154</v>
      </c>
      <c r="F7522" s="0" t="n">
        <v>0.14</v>
      </c>
      <c r="G7522" s="0" t="n">
        <v>0.04</v>
      </c>
      <c r="H7522" s="0" t="n">
        <v>0.02</v>
      </c>
      <c r="I7522" s="0" t="n">
        <v>0.01</v>
      </c>
      <c r="J7522" s="0" t="n">
        <v>0.2</v>
      </c>
      <c r="K7522" s="0" t="n">
        <v>69</v>
      </c>
      <c r="L7522" s="0" t="n">
        <v>8.5</v>
      </c>
      <c r="M7522" s="0" t="s">
        <v>103</v>
      </c>
      <c r="N7522" s="0" t="s">
        <v>66</v>
      </c>
      <c r="O7522" s="0" t="s">
        <v>67</v>
      </c>
      <c r="P7522" s="0" t="n">
        <f aca="false">IF(AND(OR(Dashboard!$B$5="All",D7522=Dashboard!$B$5),OR(Dashboard!$D$5="All",N7522=Dashboard!$D$5),OR(AND(C7522&lt;&gt;"",C7522&gt;=Dashboard!$F$5,C7522&lt;=Dashboard!$H$5),AND(C7522="",Dashboard!$F$5&lt;=1980,Dashboard!$H$5&gt;=2016))),1,0)</f>
        <v>1</v>
      </c>
      <c r="Q7522" s="0" t="n">
        <f aca="false">J7522*P7522+ROW()*0.00000001</f>
        <v>0.20007522</v>
      </c>
    </row>
    <row r="7523" customFormat="false" ht="15" hidden="false" customHeight="false" outlineLevel="0" collapsed="false">
      <c r="A7523" s="0" t="s">
        <v>1532</v>
      </c>
      <c r="B7523" s="0" t="s">
        <v>144</v>
      </c>
      <c r="C7523" s="0" t="n">
        <v>2006</v>
      </c>
      <c r="D7523" s="0" t="s">
        <v>41</v>
      </c>
      <c r="E7523" s="0" t="s">
        <v>72</v>
      </c>
      <c r="F7523" s="0" t="n">
        <v>0.15</v>
      </c>
      <c r="G7523" s="0" t="n">
        <v>0.04</v>
      </c>
      <c r="H7523" s="0" t="n">
        <v>0</v>
      </c>
      <c r="I7523" s="0" t="n">
        <v>0.01</v>
      </c>
      <c r="J7523" s="0" t="n">
        <v>0.2</v>
      </c>
      <c r="K7523" s="0" t="n">
        <v>87</v>
      </c>
      <c r="L7523" s="0" t="n">
        <v>5.3</v>
      </c>
      <c r="M7523" s="0" t="s">
        <v>125</v>
      </c>
      <c r="N7523" s="0" t="s">
        <v>66</v>
      </c>
      <c r="O7523" s="0" t="s">
        <v>42</v>
      </c>
      <c r="P7523" s="0" t="n">
        <f aca="false">IF(AND(OR(Dashboard!$B$5="All",D7523=Dashboard!$B$5),OR(Dashboard!$D$5="All",N7523=Dashboard!$D$5),OR(AND(C7523&lt;&gt;"",C7523&gt;=Dashboard!$F$5,C7523&lt;=Dashboard!$H$5),AND(C7523="",Dashboard!$F$5&lt;=1980,Dashboard!$H$5&gt;=2016))),1,0)</f>
        <v>1</v>
      </c>
      <c r="Q7523" s="0" t="n">
        <f aca="false">J7523*P7523+ROW()*0.00000001</f>
        <v>0.20007523</v>
      </c>
    </row>
    <row r="7524" customFormat="false" ht="15" hidden="false" customHeight="false" outlineLevel="0" collapsed="false">
      <c r="A7524" s="0" t="s">
        <v>5569</v>
      </c>
      <c r="B7524" s="0" t="s">
        <v>76</v>
      </c>
      <c r="C7524" s="0" t="n">
        <v>2000</v>
      </c>
      <c r="D7524" s="0" t="s">
        <v>34</v>
      </c>
      <c r="E7524" s="0" t="s">
        <v>220</v>
      </c>
      <c r="F7524" s="0" t="n">
        <v>0</v>
      </c>
      <c r="G7524" s="0" t="n">
        <v>0</v>
      </c>
      <c r="H7524" s="0" t="n">
        <v>0.2</v>
      </c>
      <c r="I7524" s="0" t="n">
        <v>0</v>
      </c>
      <c r="J7524" s="0" t="n">
        <v>0.2</v>
      </c>
      <c r="N7524" s="0" t="s">
        <v>74</v>
      </c>
      <c r="P7524" s="0" t="n">
        <f aca="false">IF(AND(OR(Dashboard!$B$5="All",D7524=Dashboard!$B$5),OR(Dashboard!$D$5="All",N7524=Dashboard!$D$5),OR(AND(C7524&lt;&gt;"",C7524&gt;=Dashboard!$F$5,C7524&lt;=Dashboard!$H$5),AND(C7524="",Dashboard!$F$5&lt;=1980,Dashboard!$H$5&gt;=2016))),1,0)</f>
        <v>1</v>
      </c>
      <c r="Q7524" s="0" t="n">
        <f aca="false">J7524*P7524+ROW()*0.00000001</f>
        <v>0.20007524</v>
      </c>
    </row>
    <row r="7525" customFormat="false" ht="15" hidden="false" customHeight="false" outlineLevel="0" collapsed="false">
      <c r="A7525" s="0" t="s">
        <v>5570</v>
      </c>
      <c r="B7525" s="0" t="s">
        <v>85</v>
      </c>
      <c r="C7525" s="0" t="n">
        <v>2005</v>
      </c>
      <c r="D7525" s="0" t="s">
        <v>52</v>
      </c>
      <c r="E7525" s="0" t="s">
        <v>1524</v>
      </c>
      <c r="F7525" s="0" t="n">
        <v>0.15</v>
      </c>
      <c r="G7525" s="0" t="n">
        <v>0.05</v>
      </c>
      <c r="H7525" s="0" t="n">
        <v>0</v>
      </c>
      <c r="I7525" s="0" t="n">
        <v>0</v>
      </c>
      <c r="J7525" s="0" t="n">
        <v>0.2</v>
      </c>
      <c r="N7525" s="0" t="s">
        <v>35</v>
      </c>
      <c r="P7525" s="0" t="n">
        <f aca="false">IF(AND(OR(Dashboard!$B$5="All",D7525=Dashboard!$B$5),OR(Dashboard!$D$5="All",N7525=Dashboard!$D$5),OR(AND(C7525&lt;&gt;"",C7525&gt;=Dashboard!$F$5,C7525&lt;=Dashboard!$H$5),AND(C7525="",Dashboard!$F$5&lt;=1980,Dashboard!$H$5&gt;=2016))),1,0)</f>
        <v>1</v>
      </c>
      <c r="Q7525" s="0" t="n">
        <f aca="false">J7525*P7525+ROW()*0.00000001</f>
        <v>0.20007525</v>
      </c>
    </row>
    <row r="7526" customFormat="false" ht="15" hidden="false" customHeight="false" outlineLevel="0" collapsed="false">
      <c r="A7526" s="0" t="s">
        <v>5571</v>
      </c>
      <c r="B7526" s="0" t="s">
        <v>76</v>
      </c>
      <c r="C7526" s="0" t="n">
        <v>2005</v>
      </c>
      <c r="D7526" s="0" t="s">
        <v>52</v>
      </c>
      <c r="E7526" s="0" t="s">
        <v>1169</v>
      </c>
      <c r="F7526" s="0" t="n">
        <v>0.1</v>
      </c>
      <c r="G7526" s="0" t="n">
        <v>0.08</v>
      </c>
      <c r="H7526" s="0" t="n">
        <v>0</v>
      </c>
      <c r="I7526" s="0" t="n">
        <v>0.03</v>
      </c>
      <c r="J7526" s="0" t="n">
        <v>0.2</v>
      </c>
      <c r="L7526" s="0" t="n">
        <v>5.4</v>
      </c>
      <c r="M7526" s="0" t="s">
        <v>36</v>
      </c>
      <c r="N7526" s="0" t="s">
        <v>74</v>
      </c>
      <c r="P7526" s="0" t="n">
        <f aca="false">IF(AND(OR(Dashboard!$B$5="All",D7526=Dashboard!$B$5),OR(Dashboard!$D$5="All",N7526=Dashboard!$D$5),OR(AND(C7526&lt;&gt;"",C7526&gt;=Dashboard!$F$5,C7526&lt;=Dashboard!$H$5),AND(C7526="",Dashboard!$F$5&lt;=1980,Dashboard!$H$5&gt;=2016))),1,0)</f>
        <v>1</v>
      </c>
      <c r="Q7526" s="0" t="n">
        <f aca="false">J7526*P7526+ROW()*0.00000001</f>
        <v>0.20007526</v>
      </c>
    </row>
    <row r="7527" customFormat="false" ht="15" hidden="false" customHeight="false" outlineLevel="0" collapsed="false">
      <c r="A7527" s="0" t="s">
        <v>2487</v>
      </c>
      <c r="B7527" s="0" t="s">
        <v>164</v>
      </c>
      <c r="C7527" s="0" t="n">
        <v>2006</v>
      </c>
      <c r="D7527" s="0" t="s">
        <v>246</v>
      </c>
      <c r="E7527" s="0" t="s">
        <v>160</v>
      </c>
      <c r="F7527" s="0" t="n">
        <v>0.18</v>
      </c>
      <c r="G7527" s="0" t="n">
        <v>0</v>
      </c>
      <c r="H7527" s="0" t="n">
        <v>0</v>
      </c>
      <c r="I7527" s="0" t="n">
        <v>0.02</v>
      </c>
      <c r="J7527" s="0" t="n">
        <v>0.2</v>
      </c>
      <c r="K7527" s="0" t="n">
        <v>72</v>
      </c>
      <c r="L7527" s="0" t="n">
        <v>2.8</v>
      </c>
      <c r="M7527" s="0" t="s">
        <v>125</v>
      </c>
      <c r="N7527" s="0" t="s">
        <v>74</v>
      </c>
      <c r="O7527" s="0" t="s">
        <v>37</v>
      </c>
      <c r="P7527" s="0" t="n">
        <f aca="false">IF(AND(OR(Dashboard!$B$5="All",D7527=Dashboard!$B$5),OR(Dashboard!$D$5="All",N7527=Dashboard!$D$5),OR(AND(C7527&lt;&gt;"",C7527&gt;=Dashboard!$F$5,C7527&lt;=Dashboard!$H$5),AND(C7527="",Dashboard!$F$5&lt;=1980,Dashboard!$H$5&gt;=2016))),1,0)</f>
        <v>1</v>
      </c>
      <c r="Q7527" s="0" t="n">
        <f aca="false">J7527*P7527+ROW()*0.00000001</f>
        <v>0.20007527</v>
      </c>
    </row>
    <row r="7528" customFormat="false" ht="15" hidden="false" customHeight="false" outlineLevel="0" collapsed="false">
      <c r="A7528" s="0" t="s">
        <v>5572</v>
      </c>
      <c r="B7528" s="0" t="s">
        <v>78</v>
      </c>
      <c r="C7528" s="0" t="n">
        <v>1994</v>
      </c>
      <c r="D7528" s="0" t="s">
        <v>41</v>
      </c>
      <c r="E7528" s="0" t="s">
        <v>4251</v>
      </c>
      <c r="F7528" s="0" t="n">
        <v>0</v>
      </c>
      <c r="G7528" s="0" t="n">
        <v>0</v>
      </c>
      <c r="H7528" s="0" t="n">
        <v>0.2</v>
      </c>
      <c r="I7528" s="0" t="n">
        <v>0</v>
      </c>
      <c r="J7528" s="0" t="n">
        <v>0.2</v>
      </c>
      <c r="N7528" s="0" t="s">
        <v>35</v>
      </c>
      <c r="P7528" s="0" t="n">
        <f aca="false">IF(AND(OR(Dashboard!$B$5="All",D7528=Dashboard!$B$5),OR(Dashboard!$D$5="All",N7528=Dashboard!$D$5),OR(AND(C7528&lt;&gt;"",C7528&gt;=Dashboard!$F$5,C7528&lt;=Dashboard!$H$5),AND(C7528="",Dashboard!$F$5&lt;=1980,Dashboard!$H$5&gt;=2016))),1,0)</f>
        <v>1</v>
      </c>
      <c r="Q7528" s="0" t="n">
        <f aca="false">J7528*P7528+ROW()*0.00000001</f>
        <v>0.20007528</v>
      </c>
    </row>
    <row r="7529" customFormat="false" ht="15" hidden="false" customHeight="false" outlineLevel="0" collapsed="false">
      <c r="A7529" s="0" t="s">
        <v>2831</v>
      </c>
      <c r="B7529" s="0" t="s">
        <v>152</v>
      </c>
      <c r="C7529" s="0" t="n">
        <v>2011</v>
      </c>
      <c r="D7529" s="0" t="s">
        <v>56</v>
      </c>
      <c r="E7529" s="0" t="s">
        <v>418</v>
      </c>
      <c r="F7529" s="0" t="n">
        <v>0.09</v>
      </c>
      <c r="G7529" s="0" t="n">
        <v>0.09</v>
      </c>
      <c r="H7529" s="0" t="n">
        <v>0</v>
      </c>
      <c r="I7529" s="0" t="n">
        <v>0.03</v>
      </c>
      <c r="J7529" s="0" t="n">
        <v>0.2</v>
      </c>
      <c r="K7529" s="0" t="n">
        <v>74</v>
      </c>
      <c r="L7529" s="0" t="n">
        <v>7.4</v>
      </c>
      <c r="M7529" s="0" t="s">
        <v>73</v>
      </c>
      <c r="N7529" s="0" t="s">
        <v>152</v>
      </c>
      <c r="O7529" s="0" t="s">
        <v>37</v>
      </c>
      <c r="P7529" s="0" t="n">
        <f aca="false">IF(AND(OR(Dashboard!$B$5="All",D7529=Dashboard!$B$5),OR(Dashboard!$D$5="All",N7529=Dashboard!$D$5),OR(AND(C7529&lt;&gt;"",C7529&gt;=Dashboard!$F$5,C7529&lt;=Dashboard!$H$5),AND(C7529="",Dashboard!$F$5&lt;=1980,Dashboard!$H$5&gt;=2016))),1,0)</f>
        <v>1</v>
      </c>
      <c r="Q7529" s="0" t="n">
        <f aca="false">J7529*P7529+ROW()*0.00000001</f>
        <v>0.20007529</v>
      </c>
    </row>
    <row r="7530" customFormat="false" ht="15" hidden="false" customHeight="false" outlineLevel="0" collapsed="false">
      <c r="A7530" s="0" t="s">
        <v>5573</v>
      </c>
      <c r="B7530" s="0" t="s">
        <v>164</v>
      </c>
      <c r="C7530" s="0" t="n">
        <v>2012</v>
      </c>
      <c r="D7530" s="0" t="s">
        <v>46</v>
      </c>
      <c r="E7530" s="0" t="s">
        <v>154</v>
      </c>
      <c r="F7530" s="0" t="n">
        <v>0</v>
      </c>
      <c r="G7530" s="0" t="n">
        <v>0</v>
      </c>
      <c r="H7530" s="0" t="n">
        <v>0.2</v>
      </c>
      <c r="I7530" s="0" t="n">
        <v>0</v>
      </c>
      <c r="J7530" s="0" t="n">
        <v>0.2</v>
      </c>
      <c r="N7530" s="0" t="s">
        <v>74</v>
      </c>
      <c r="P7530" s="0" t="n">
        <f aca="false">IF(AND(OR(Dashboard!$B$5="All",D7530=Dashboard!$B$5),OR(Dashboard!$D$5="All",N7530=Dashboard!$D$5),OR(AND(C7530&lt;&gt;"",C7530&gt;=Dashboard!$F$5,C7530&lt;=Dashboard!$H$5),AND(C7530="",Dashboard!$F$5&lt;=1980,Dashboard!$H$5&gt;=2016))),1,0)</f>
        <v>1</v>
      </c>
      <c r="Q7530" s="0" t="n">
        <f aca="false">J7530*P7530+ROW()*0.00000001</f>
        <v>0.2000753</v>
      </c>
    </row>
    <row r="7531" customFormat="false" ht="15" hidden="false" customHeight="false" outlineLevel="0" collapsed="false">
      <c r="A7531" s="0" t="s">
        <v>5574</v>
      </c>
      <c r="B7531" s="0" t="s">
        <v>33</v>
      </c>
      <c r="C7531" s="0" t="n">
        <v>2009</v>
      </c>
      <c r="D7531" s="0" t="s">
        <v>52</v>
      </c>
      <c r="E7531" s="0" t="s">
        <v>814</v>
      </c>
      <c r="F7531" s="0" t="n">
        <v>0</v>
      </c>
      <c r="G7531" s="0" t="n">
        <v>0.19</v>
      </c>
      <c r="H7531" s="0" t="n">
        <v>0</v>
      </c>
      <c r="I7531" s="0" t="n">
        <v>0.01</v>
      </c>
      <c r="J7531" s="0" t="n">
        <v>0.2</v>
      </c>
      <c r="N7531" s="0" t="s">
        <v>35</v>
      </c>
      <c r="P7531" s="0" t="n">
        <f aca="false">IF(AND(OR(Dashboard!$B$5="All",D7531=Dashboard!$B$5),OR(Dashboard!$D$5="All",N7531=Dashboard!$D$5),OR(AND(C7531&lt;&gt;"",C7531&gt;=Dashboard!$F$5,C7531&lt;=Dashboard!$H$5),AND(C7531="",Dashboard!$F$5&lt;=1980,Dashboard!$H$5&gt;=2016))),1,0)</f>
        <v>1</v>
      </c>
      <c r="Q7531" s="0" t="n">
        <f aca="false">J7531*P7531+ROW()*0.00000001</f>
        <v>0.20007531</v>
      </c>
    </row>
    <row r="7532" customFormat="false" ht="15" hidden="false" customHeight="false" outlineLevel="0" collapsed="false">
      <c r="A7532" s="0" t="s">
        <v>5575</v>
      </c>
      <c r="B7532" s="0" t="s">
        <v>76</v>
      </c>
      <c r="C7532" s="0" t="n">
        <v>2006</v>
      </c>
      <c r="D7532" s="0" t="s">
        <v>102</v>
      </c>
      <c r="E7532" s="0" t="s">
        <v>2860</v>
      </c>
      <c r="F7532" s="0" t="n">
        <v>0.1</v>
      </c>
      <c r="G7532" s="0" t="n">
        <v>0.08</v>
      </c>
      <c r="H7532" s="0" t="n">
        <v>0</v>
      </c>
      <c r="I7532" s="0" t="n">
        <v>0.03</v>
      </c>
      <c r="J7532" s="0" t="n">
        <v>0.2</v>
      </c>
      <c r="K7532" s="0" t="n">
        <v>67</v>
      </c>
      <c r="L7532" s="0" t="n">
        <v>8.5</v>
      </c>
      <c r="M7532" s="0" t="s">
        <v>103</v>
      </c>
      <c r="N7532" s="0" t="s">
        <v>74</v>
      </c>
      <c r="O7532" s="0" t="s">
        <v>67</v>
      </c>
      <c r="P7532" s="0" t="n">
        <f aca="false">IF(AND(OR(Dashboard!$B$5="All",D7532=Dashboard!$B$5),OR(Dashboard!$D$5="All",N7532=Dashboard!$D$5),OR(AND(C7532&lt;&gt;"",C7532&gt;=Dashboard!$F$5,C7532&lt;=Dashboard!$H$5),AND(C7532="",Dashboard!$F$5&lt;=1980,Dashboard!$H$5&gt;=2016))),1,0)</f>
        <v>1</v>
      </c>
      <c r="Q7532" s="0" t="n">
        <f aca="false">J7532*P7532+ROW()*0.00000001</f>
        <v>0.20007532</v>
      </c>
    </row>
    <row r="7533" customFormat="false" ht="15" hidden="false" customHeight="false" outlineLevel="0" collapsed="false">
      <c r="A7533" s="0" t="s">
        <v>5576</v>
      </c>
      <c r="B7533" s="0" t="s">
        <v>76</v>
      </c>
      <c r="C7533" s="0" t="n">
        <v>2008</v>
      </c>
      <c r="D7533" s="0" t="s">
        <v>34</v>
      </c>
      <c r="E7533" s="0" t="s">
        <v>1169</v>
      </c>
      <c r="F7533" s="0" t="n">
        <v>0.1</v>
      </c>
      <c r="G7533" s="0" t="n">
        <v>0.08</v>
      </c>
      <c r="H7533" s="0" t="n">
        <v>0</v>
      </c>
      <c r="I7533" s="0" t="n">
        <v>0.03</v>
      </c>
      <c r="J7533" s="0" t="n">
        <v>0.2</v>
      </c>
      <c r="N7533" s="0" t="s">
        <v>74</v>
      </c>
      <c r="P7533" s="0" t="n">
        <f aca="false">IF(AND(OR(Dashboard!$B$5="All",D7533=Dashboard!$B$5),OR(Dashboard!$D$5="All",N7533=Dashboard!$D$5),OR(AND(C7533&lt;&gt;"",C7533&gt;=Dashboard!$F$5,C7533&lt;=Dashboard!$H$5),AND(C7533="",Dashboard!$F$5&lt;=1980,Dashboard!$H$5&gt;=2016))),1,0)</f>
        <v>1</v>
      </c>
      <c r="Q7533" s="0" t="n">
        <f aca="false">J7533*P7533+ROW()*0.00000001</f>
        <v>0.20007533</v>
      </c>
    </row>
    <row r="7534" customFormat="false" ht="15" hidden="false" customHeight="false" outlineLevel="0" collapsed="false">
      <c r="A7534" s="0" t="s">
        <v>5577</v>
      </c>
      <c r="B7534" s="0" t="s">
        <v>76</v>
      </c>
      <c r="C7534" s="0" t="n">
        <v>2003</v>
      </c>
      <c r="D7534" s="0" t="s">
        <v>34</v>
      </c>
      <c r="E7534" s="0" t="s">
        <v>220</v>
      </c>
      <c r="F7534" s="0" t="n">
        <v>0</v>
      </c>
      <c r="G7534" s="0" t="n">
        <v>0</v>
      </c>
      <c r="H7534" s="0" t="n">
        <v>0.2</v>
      </c>
      <c r="I7534" s="0" t="n">
        <v>0</v>
      </c>
      <c r="J7534" s="0" t="n">
        <v>0.2</v>
      </c>
      <c r="N7534" s="0" t="s">
        <v>74</v>
      </c>
      <c r="P7534" s="0" t="n">
        <f aca="false">IF(AND(OR(Dashboard!$B$5="All",D7534=Dashboard!$B$5),OR(Dashboard!$D$5="All",N7534=Dashboard!$D$5),OR(AND(C7534&lt;&gt;"",C7534&gt;=Dashboard!$F$5,C7534&lt;=Dashboard!$H$5),AND(C7534="",Dashboard!$F$5&lt;=1980,Dashboard!$H$5&gt;=2016))),1,0)</f>
        <v>1</v>
      </c>
      <c r="Q7534" s="0" t="n">
        <f aca="false">J7534*P7534+ROW()*0.00000001</f>
        <v>0.20007534</v>
      </c>
    </row>
    <row r="7535" customFormat="false" ht="15" hidden="false" customHeight="false" outlineLevel="0" collapsed="false">
      <c r="A7535" s="0" t="s">
        <v>1394</v>
      </c>
      <c r="B7535" s="0" t="s">
        <v>94</v>
      </c>
      <c r="C7535" s="0" t="n">
        <v>2016</v>
      </c>
      <c r="D7535" s="0" t="s">
        <v>46</v>
      </c>
      <c r="E7535" s="0" t="s">
        <v>154</v>
      </c>
      <c r="F7535" s="0" t="n">
        <v>0.07</v>
      </c>
      <c r="G7535" s="0" t="n">
        <v>0.05</v>
      </c>
      <c r="H7535" s="0" t="n">
        <v>0.05</v>
      </c>
      <c r="I7535" s="0" t="n">
        <v>0.03</v>
      </c>
      <c r="J7535" s="0" t="n">
        <v>0.2</v>
      </c>
      <c r="N7535" s="0" t="s">
        <v>74</v>
      </c>
      <c r="P7535" s="0" t="n">
        <f aca="false">IF(AND(OR(Dashboard!$B$5="All",D7535=Dashboard!$B$5),OR(Dashboard!$D$5="All",N7535=Dashboard!$D$5),OR(AND(C7535&lt;&gt;"",C7535&gt;=Dashboard!$F$5,C7535&lt;=Dashboard!$H$5),AND(C7535="",Dashboard!$F$5&lt;=1980,Dashboard!$H$5&gt;=2016))),1,0)</f>
        <v>1</v>
      </c>
      <c r="Q7535" s="0" t="n">
        <f aca="false">J7535*P7535+ROW()*0.00000001</f>
        <v>0.20007535</v>
      </c>
    </row>
    <row r="7536" customFormat="false" ht="15" hidden="false" customHeight="false" outlineLevel="0" collapsed="false">
      <c r="A7536" s="0" t="s">
        <v>5525</v>
      </c>
      <c r="B7536" s="0" t="s">
        <v>184</v>
      </c>
      <c r="C7536" s="0" t="n">
        <v>2013</v>
      </c>
      <c r="D7536" s="0" t="s">
        <v>58</v>
      </c>
      <c r="E7536" s="0" t="s">
        <v>487</v>
      </c>
      <c r="F7536" s="0" t="n">
        <v>0.14</v>
      </c>
      <c r="G7536" s="0" t="n">
        <v>0.04</v>
      </c>
      <c r="H7536" s="0" t="n">
        <v>0</v>
      </c>
      <c r="I7536" s="0" t="n">
        <v>0.02</v>
      </c>
      <c r="J7536" s="0" t="n">
        <v>0.2</v>
      </c>
      <c r="K7536" s="0" t="n">
        <v>51</v>
      </c>
      <c r="L7536" s="0" t="n">
        <v>5.3</v>
      </c>
      <c r="M7536" s="0" t="s">
        <v>36</v>
      </c>
      <c r="N7536" s="0" t="s">
        <v>35</v>
      </c>
      <c r="O7536" s="0" t="s">
        <v>53</v>
      </c>
      <c r="P7536" s="0" t="n">
        <f aca="false">IF(AND(OR(Dashboard!$B$5="All",D7536=Dashboard!$B$5),OR(Dashboard!$D$5="All",N7536=Dashboard!$D$5),OR(AND(C7536&lt;&gt;"",C7536&gt;=Dashboard!$F$5,C7536&lt;=Dashboard!$H$5),AND(C7536="",Dashboard!$F$5&lt;=1980,Dashboard!$H$5&gt;=2016))),1,0)</f>
        <v>1</v>
      </c>
      <c r="Q7536" s="0" t="n">
        <f aca="false">J7536*P7536+ROW()*0.00000001</f>
        <v>0.20007536</v>
      </c>
    </row>
    <row r="7537" customFormat="false" ht="15" hidden="false" customHeight="false" outlineLevel="0" collapsed="false">
      <c r="A7537" s="0" t="s">
        <v>5578</v>
      </c>
      <c r="B7537" s="0" t="s">
        <v>76</v>
      </c>
      <c r="C7537" s="0" t="n">
        <v>2004</v>
      </c>
      <c r="D7537" s="0" t="s">
        <v>41</v>
      </c>
      <c r="E7537" s="0" t="s">
        <v>1707</v>
      </c>
      <c r="F7537" s="0" t="n">
        <v>0.1</v>
      </c>
      <c r="G7537" s="0" t="n">
        <v>0.08</v>
      </c>
      <c r="H7537" s="0" t="n">
        <v>0</v>
      </c>
      <c r="I7537" s="0" t="n">
        <v>0.03</v>
      </c>
      <c r="J7537" s="0" t="n">
        <v>0.2</v>
      </c>
      <c r="L7537" s="0" t="n">
        <v>8.7</v>
      </c>
      <c r="M7537" s="0" t="s">
        <v>36</v>
      </c>
      <c r="N7537" s="0" t="s">
        <v>74</v>
      </c>
      <c r="P7537" s="0" t="n">
        <f aca="false">IF(AND(OR(Dashboard!$B$5="All",D7537=Dashboard!$B$5),OR(Dashboard!$D$5="All",N7537=Dashboard!$D$5),OR(AND(C7537&lt;&gt;"",C7537&gt;=Dashboard!$F$5,C7537&lt;=Dashboard!$H$5),AND(C7537="",Dashboard!$F$5&lt;=1980,Dashboard!$H$5&gt;=2016))),1,0)</f>
        <v>1</v>
      </c>
      <c r="Q7537" s="0" t="n">
        <f aca="false">J7537*P7537+ROW()*0.00000001</f>
        <v>0.20007537</v>
      </c>
    </row>
    <row r="7538" customFormat="false" ht="15" hidden="false" customHeight="false" outlineLevel="0" collapsed="false">
      <c r="A7538" s="0" t="s">
        <v>2952</v>
      </c>
      <c r="B7538" s="0" t="s">
        <v>186</v>
      </c>
      <c r="C7538" s="0" t="n">
        <v>2005</v>
      </c>
      <c r="D7538" s="0" t="s">
        <v>52</v>
      </c>
      <c r="E7538" s="0" t="s">
        <v>418</v>
      </c>
      <c r="F7538" s="0" t="n">
        <v>0.16</v>
      </c>
      <c r="G7538" s="0" t="n">
        <v>0.04</v>
      </c>
      <c r="H7538" s="0" t="n">
        <v>0</v>
      </c>
      <c r="I7538" s="0" t="n">
        <v>0.01</v>
      </c>
      <c r="J7538" s="0" t="n">
        <v>0.2</v>
      </c>
      <c r="M7538" s="0" t="s">
        <v>36</v>
      </c>
      <c r="N7538" s="0" t="s">
        <v>35</v>
      </c>
      <c r="P7538" s="0" t="n">
        <f aca="false">IF(AND(OR(Dashboard!$B$5="All",D7538=Dashboard!$B$5),OR(Dashboard!$D$5="All",N7538=Dashboard!$D$5),OR(AND(C7538&lt;&gt;"",C7538&gt;=Dashboard!$F$5,C7538&lt;=Dashboard!$H$5),AND(C7538="",Dashboard!$F$5&lt;=1980,Dashboard!$H$5&gt;=2016))),1,0)</f>
        <v>1</v>
      </c>
      <c r="Q7538" s="0" t="n">
        <f aca="false">J7538*P7538+ROW()*0.00000001</f>
        <v>0.20007538</v>
      </c>
    </row>
    <row r="7539" customFormat="false" ht="15" hidden="false" customHeight="false" outlineLevel="0" collapsed="false">
      <c r="A7539" s="0" t="s">
        <v>5579</v>
      </c>
      <c r="B7539" s="0" t="s">
        <v>873</v>
      </c>
      <c r="C7539" s="0" t="n">
        <v>1996</v>
      </c>
      <c r="D7539" s="0" t="s">
        <v>246</v>
      </c>
      <c r="E7539" s="0" t="s">
        <v>5580</v>
      </c>
      <c r="F7539" s="0" t="n">
        <v>0</v>
      </c>
      <c r="G7539" s="0" t="n">
        <v>0</v>
      </c>
      <c r="H7539" s="0" t="n">
        <v>0.2</v>
      </c>
      <c r="I7539" s="0" t="n">
        <v>0</v>
      </c>
      <c r="J7539" s="0" t="n">
        <v>0.2</v>
      </c>
      <c r="N7539" s="0" t="s">
        <v>154</v>
      </c>
      <c r="P7539" s="0" t="n">
        <f aca="false">IF(AND(OR(Dashboard!$B$5="All",D7539=Dashboard!$B$5),OR(Dashboard!$D$5="All",N7539=Dashboard!$D$5),OR(AND(C7539&lt;&gt;"",C7539&gt;=Dashboard!$F$5,C7539&lt;=Dashboard!$H$5),AND(C7539="",Dashboard!$F$5&lt;=1980,Dashboard!$H$5&gt;=2016))),1,0)</f>
        <v>1</v>
      </c>
      <c r="Q7539" s="0" t="n">
        <f aca="false">J7539*P7539+ROW()*0.00000001</f>
        <v>0.20007539</v>
      </c>
    </row>
    <row r="7540" customFormat="false" ht="15" hidden="false" customHeight="false" outlineLevel="0" collapsed="false">
      <c r="A7540" s="0" t="s">
        <v>5581</v>
      </c>
      <c r="B7540" s="0" t="s">
        <v>94</v>
      </c>
      <c r="C7540" s="0" t="n">
        <v>2015</v>
      </c>
      <c r="D7540" s="0" t="s">
        <v>56</v>
      </c>
      <c r="E7540" s="0" t="s">
        <v>5582</v>
      </c>
      <c r="F7540" s="0" t="n">
        <v>0.05</v>
      </c>
      <c r="G7540" s="0" t="n">
        <v>0.12</v>
      </c>
      <c r="H7540" s="0" t="n">
        <v>0</v>
      </c>
      <c r="I7540" s="0" t="n">
        <v>0.03</v>
      </c>
      <c r="J7540" s="0" t="n">
        <v>0.2</v>
      </c>
      <c r="K7540" s="0" t="n">
        <v>62</v>
      </c>
      <c r="L7540" s="0" t="n">
        <v>6.8</v>
      </c>
      <c r="N7540" s="0" t="s">
        <v>74</v>
      </c>
      <c r="O7540" s="0" t="s">
        <v>67</v>
      </c>
      <c r="P7540" s="0" t="n">
        <f aca="false">IF(AND(OR(Dashboard!$B$5="All",D7540=Dashboard!$B$5),OR(Dashboard!$D$5="All",N7540=Dashboard!$D$5),OR(AND(C7540&lt;&gt;"",C7540&gt;=Dashboard!$F$5,C7540&lt;=Dashboard!$H$5),AND(C7540="",Dashboard!$F$5&lt;=1980,Dashboard!$H$5&gt;=2016))),1,0)</f>
        <v>1</v>
      </c>
      <c r="Q7540" s="0" t="n">
        <f aca="false">J7540*P7540+ROW()*0.00000001</f>
        <v>0.2000754</v>
      </c>
    </row>
    <row r="7541" customFormat="false" ht="15" hidden="false" customHeight="false" outlineLevel="0" collapsed="false">
      <c r="A7541" s="0" t="s">
        <v>4659</v>
      </c>
      <c r="B7541" s="0" t="s">
        <v>64</v>
      </c>
      <c r="C7541" s="0" t="n">
        <v>2009</v>
      </c>
      <c r="D7541" s="0" t="s">
        <v>114</v>
      </c>
      <c r="E7541" s="0" t="s">
        <v>124</v>
      </c>
      <c r="F7541" s="0" t="n">
        <v>0.1</v>
      </c>
      <c r="G7541" s="0" t="n">
        <v>0.08</v>
      </c>
      <c r="H7541" s="0" t="n">
        <v>0</v>
      </c>
      <c r="I7541" s="0" t="n">
        <v>0.02</v>
      </c>
      <c r="J7541" s="0" t="n">
        <v>0.2</v>
      </c>
      <c r="N7541" s="0" t="s">
        <v>66</v>
      </c>
      <c r="P7541" s="0" t="n">
        <f aca="false">IF(AND(OR(Dashboard!$B$5="All",D7541=Dashboard!$B$5),OR(Dashboard!$D$5="All",N7541=Dashboard!$D$5),OR(AND(C7541&lt;&gt;"",C7541&gt;=Dashboard!$F$5,C7541&lt;=Dashboard!$H$5),AND(C7541="",Dashboard!$F$5&lt;=1980,Dashboard!$H$5&gt;=2016))),1,0)</f>
        <v>1</v>
      </c>
      <c r="Q7541" s="0" t="n">
        <f aca="false">J7541*P7541+ROW()*0.00000001</f>
        <v>0.20007541</v>
      </c>
    </row>
    <row r="7542" customFormat="false" ht="15" hidden="false" customHeight="false" outlineLevel="0" collapsed="false">
      <c r="A7542" s="0" t="s">
        <v>2084</v>
      </c>
      <c r="B7542" s="0" t="s">
        <v>144</v>
      </c>
      <c r="C7542" s="0" t="n">
        <v>2002</v>
      </c>
      <c r="D7542" s="0" t="s">
        <v>34</v>
      </c>
      <c r="E7542" s="0" t="s">
        <v>649</v>
      </c>
      <c r="F7542" s="0" t="n">
        <v>0.15</v>
      </c>
      <c r="G7542" s="0" t="n">
        <v>0.04</v>
      </c>
      <c r="H7542" s="0" t="n">
        <v>0</v>
      </c>
      <c r="I7542" s="0" t="n">
        <v>0.01</v>
      </c>
      <c r="J7542" s="0" t="n">
        <v>0.2</v>
      </c>
      <c r="K7542" s="0" t="n">
        <v>79</v>
      </c>
      <c r="L7542" s="0" t="n">
        <v>7.8</v>
      </c>
      <c r="M7542" s="0" t="s">
        <v>36</v>
      </c>
      <c r="N7542" s="0" t="s">
        <v>66</v>
      </c>
      <c r="O7542" s="0" t="s">
        <v>37</v>
      </c>
      <c r="P7542" s="0" t="n">
        <f aca="false">IF(AND(OR(Dashboard!$B$5="All",D7542=Dashboard!$B$5),OR(Dashboard!$D$5="All",N7542=Dashboard!$D$5),OR(AND(C7542&lt;&gt;"",C7542&gt;=Dashboard!$F$5,C7542&lt;=Dashboard!$H$5),AND(C7542="",Dashboard!$F$5&lt;=1980,Dashboard!$H$5&gt;=2016))),1,0)</f>
        <v>1</v>
      </c>
      <c r="Q7542" s="0" t="n">
        <f aca="false">J7542*P7542+ROW()*0.00000001</f>
        <v>0.20007542</v>
      </c>
    </row>
    <row r="7543" customFormat="false" ht="15" hidden="false" customHeight="false" outlineLevel="0" collapsed="false">
      <c r="A7543" s="0" t="s">
        <v>5583</v>
      </c>
      <c r="B7543" s="0" t="s">
        <v>4986</v>
      </c>
      <c r="C7543" s="0" t="n">
        <v>1994</v>
      </c>
      <c r="D7543" s="0" t="s">
        <v>102</v>
      </c>
      <c r="E7543" s="0" t="s">
        <v>4987</v>
      </c>
      <c r="F7543" s="0" t="n">
        <v>0</v>
      </c>
      <c r="G7543" s="0" t="n">
        <v>0</v>
      </c>
      <c r="H7543" s="0" t="n">
        <v>0.2</v>
      </c>
      <c r="I7543" s="0" t="n">
        <v>0</v>
      </c>
      <c r="J7543" s="0" t="n">
        <v>0.2</v>
      </c>
      <c r="N7543" s="0" t="s">
        <v>161</v>
      </c>
      <c r="P7543" s="0" t="n">
        <f aca="false">IF(AND(OR(Dashboard!$B$5="All",D7543=Dashboard!$B$5),OR(Dashboard!$D$5="All",N7543=Dashboard!$D$5),OR(AND(C7543&lt;&gt;"",C7543&gt;=Dashboard!$F$5,C7543&lt;=Dashboard!$H$5),AND(C7543="",Dashboard!$F$5&lt;=1980,Dashboard!$H$5&gt;=2016))),1,0)</f>
        <v>1</v>
      </c>
      <c r="Q7543" s="0" t="n">
        <f aca="false">J7543*P7543+ROW()*0.00000001</f>
        <v>0.20007543</v>
      </c>
    </row>
    <row r="7544" customFormat="false" ht="15" hidden="false" customHeight="false" outlineLevel="0" collapsed="false">
      <c r="A7544" s="0" t="s">
        <v>5584</v>
      </c>
      <c r="B7544" s="0" t="s">
        <v>164</v>
      </c>
      <c r="C7544" s="0" t="n">
        <v>2005</v>
      </c>
      <c r="D7544" s="0" t="s">
        <v>102</v>
      </c>
      <c r="E7544" s="0" t="s">
        <v>89</v>
      </c>
      <c r="F7544" s="0" t="n">
        <v>0.18</v>
      </c>
      <c r="G7544" s="0" t="n">
        <v>0</v>
      </c>
      <c r="H7544" s="0" t="n">
        <v>0</v>
      </c>
      <c r="I7544" s="0" t="n">
        <v>0.02</v>
      </c>
      <c r="J7544" s="0" t="n">
        <v>0.2</v>
      </c>
      <c r="K7544" s="0" t="n">
        <v>63</v>
      </c>
      <c r="L7544" s="0" t="n">
        <v>7.3</v>
      </c>
      <c r="M7544" s="0" t="s">
        <v>103</v>
      </c>
      <c r="N7544" s="0" t="s">
        <v>74</v>
      </c>
      <c r="O7544" s="0" t="s">
        <v>67</v>
      </c>
      <c r="P7544" s="0" t="n">
        <f aca="false">IF(AND(OR(Dashboard!$B$5="All",D7544=Dashboard!$B$5),OR(Dashboard!$D$5="All",N7544=Dashboard!$D$5),OR(AND(C7544&lt;&gt;"",C7544&gt;=Dashboard!$F$5,C7544&lt;=Dashboard!$H$5),AND(C7544="",Dashboard!$F$5&lt;=1980,Dashboard!$H$5&gt;=2016))),1,0)</f>
        <v>1</v>
      </c>
      <c r="Q7544" s="0" t="n">
        <f aca="false">J7544*P7544+ROW()*0.00000001</f>
        <v>0.20007544</v>
      </c>
    </row>
    <row r="7545" customFormat="false" ht="15" hidden="false" customHeight="false" outlineLevel="0" collapsed="false">
      <c r="A7545" s="0" t="s">
        <v>5585</v>
      </c>
      <c r="B7545" s="0" t="s">
        <v>76</v>
      </c>
      <c r="C7545" s="0" t="n">
        <v>2004</v>
      </c>
      <c r="D7545" s="0" t="s">
        <v>16</v>
      </c>
      <c r="E7545" s="0" t="s">
        <v>91</v>
      </c>
      <c r="F7545" s="0" t="n">
        <v>0.1</v>
      </c>
      <c r="G7545" s="0" t="n">
        <v>0.08</v>
      </c>
      <c r="H7545" s="0" t="n">
        <v>0</v>
      </c>
      <c r="I7545" s="0" t="n">
        <v>0.03</v>
      </c>
      <c r="J7545" s="0" t="n">
        <v>0.2</v>
      </c>
      <c r="K7545" s="0" t="n">
        <v>70</v>
      </c>
      <c r="L7545" s="0" t="n">
        <v>8.9</v>
      </c>
      <c r="M7545" s="0" t="s">
        <v>36</v>
      </c>
      <c r="N7545" s="0" t="s">
        <v>74</v>
      </c>
      <c r="O7545" s="0" t="s">
        <v>67</v>
      </c>
      <c r="P7545" s="0" t="n">
        <f aca="false">IF(AND(OR(Dashboard!$B$5="All",D7545=Dashboard!$B$5),OR(Dashboard!$D$5="All",N7545=Dashboard!$D$5),OR(AND(C7545&lt;&gt;"",C7545&gt;=Dashboard!$F$5,C7545&lt;=Dashboard!$H$5),AND(C7545="",Dashboard!$F$5&lt;=1980,Dashboard!$H$5&gt;=2016))),1,0)</f>
        <v>1</v>
      </c>
      <c r="Q7545" s="0" t="n">
        <f aca="false">J7545*P7545+ROW()*0.00000001</f>
        <v>0.20007545</v>
      </c>
    </row>
    <row r="7546" customFormat="false" ht="15" hidden="false" customHeight="false" outlineLevel="0" collapsed="false">
      <c r="A7546" s="0" t="s">
        <v>4262</v>
      </c>
      <c r="B7546" s="0" t="s">
        <v>186</v>
      </c>
      <c r="C7546" s="0" t="n">
        <v>2003</v>
      </c>
      <c r="D7546" s="0" t="s">
        <v>102</v>
      </c>
      <c r="E7546" s="0" t="s">
        <v>328</v>
      </c>
      <c r="F7546" s="0" t="n">
        <v>0</v>
      </c>
      <c r="G7546" s="0" t="n">
        <v>0</v>
      </c>
      <c r="H7546" s="0" t="n">
        <v>0.2</v>
      </c>
      <c r="I7546" s="0" t="n">
        <v>0.01</v>
      </c>
      <c r="J7546" s="0" t="n">
        <v>0.2</v>
      </c>
      <c r="N7546" s="0" t="s">
        <v>35</v>
      </c>
      <c r="P7546" s="0" t="n">
        <f aca="false">IF(AND(OR(Dashboard!$B$5="All",D7546=Dashboard!$B$5),OR(Dashboard!$D$5="All",N7546=Dashboard!$D$5),OR(AND(C7546&lt;&gt;"",C7546&gt;=Dashboard!$F$5,C7546&lt;=Dashboard!$H$5),AND(C7546="",Dashboard!$F$5&lt;=1980,Dashboard!$H$5&gt;=2016))),1,0)</f>
        <v>1</v>
      </c>
      <c r="Q7546" s="0" t="n">
        <f aca="false">J7546*P7546+ROW()*0.00000001</f>
        <v>0.20007546</v>
      </c>
    </row>
    <row r="7547" customFormat="false" ht="15" hidden="false" customHeight="false" outlineLevel="0" collapsed="false">
      <c r="A7547" s="0" t="s">
        <v>672</v>
      </c>
      <c r="B7547" s="0" t="s">
        <v>50</v>
      </c>
      <c r="C7547" s="0" t="n">
        <v>2006</v>
      </c>
      <c r="D7547" s="0" t="s">
        <v>41</v>
      </c>
      <c r="E7547" s="0" t="s">
        <v>142</v>
      </c>
      <c r="F7547" s="0" t="n">
        <v>0.17</v>
      </c>
      <c r="G7547" s="0" t="n">
        <v>0.01</v>
      </c>
      <c r="H7547" s="0" t="n">
        <v>0</v>
      </c>
      <c r="I7547" s="0" t="n">
        <v>0.02</v>
      </c>
      <c r="J7547" s="0" t="n">
        <v>0.2</v>
      </c>
      <c r="K7547" s="0" t="n">
        <v>70</v>
      </c>
      <c r="L7547" s="0" t="n">
        <v>7.5</v>
      </c>
      <c r="M7547" s="0" t="s">
        <v>36</v>
      </c>
      <c r="N7547" s="0" t="s">
        <v>35</v>
      </c>
      <c r="O7547" s="0" t="s">
        <v>67</v>
      </c>
      <c r="P7547" s="0" t="n">
        <f aca="false">IF(AND(OR(Dashboard!$B$5="All",D7547=Dashboard!$B$5),OR(Dashboard!$D$5="All",N7547=Dashboard!$D$5),OR(AND(C7547&lt;&gt;"",C7547&gt;=Dashboard!$F$5,C7547&lt;=Dashboard!$H$5),AND(C7547="",Dashboard!$F$5&lt;=1980,Dashboard!$H$5&gt;=2016))),1,0)</f>
        <v>1</v>
      </c>
      <c r="Q7547" s="0" t="n">
        <f aca="false">J7547*P7547+ROW()*0.00000001</f>
        <v>0.20007547</v>
      </c>
    </row>
    <row r="7548" customFormat="false" ht="15" hidden="false" customHeight="false" outlineLevel="0" collapsed="false">
      <c r="A7548" s="0" t="s">
        <v>5586</v>
      </c>
      <c r="B7548" s="0" t="s">
        <v>50</v>
      </c>
      <c r="C7548" s="0" t="n">
        <v>2008</v>
      </c>
      <c r="D7548" s="0" t="s">
        <v>52</v>
      </c>
      <c r="E7548" s="0" t="s">
        <v>814</v>
      </c>
      <c r="F7548" s="0" t="n">
        <v>0</v>
      </c>
      <c r="G7548" s="0" t="n">
        <v>0.2</v>
      </c>
      <c r="H7548" s="0" t="n">
        <v>0</v>
      </c>
      <c r="I7548" s="0" t="n">
        <v>0</v>
      </c>
      <c r="J7548" s="0" t="n">
        <v>0.2</v>
      </c>
      <c r="N7548" s="0" t="s">
        <v>35</v>
      </c>
      <c r="P7548" s="0" t="n">
        <f aca="false">IF(AND(OR(Dashboard!$B$5="All",D7548=Dashboard!$B$5),OR(Dashboard!$D$5="All",N7548=Dashboard!$D$5),OR(AND(C7548&lt;&gt;"",C7548&gt;=Dashboard!$F$5,C7548&lt;=Dashboard!$H$5),AND(C7548="",Dashboard!$F$5&lt;=1980,Dashboard!$H$5&gt;=2016))),1,0)</f>
        <v>1</v>
      </c>
      <c r="Q7548" s="0" t="n">
        <f aca="false">J7548*P7548+ROW()*0.00000001</f>
        <v>0.20007548</v>
      </c>
    </row>
    <row r="7549" customFormat="false" ht="15" hidden="false" customHeight="false" outlineLevel="0" collapsed="false">
      <c r="A7549" s="0" t="s">
        <v>5587</v>
      </c>
      <c r="B7549" s="0" t="s">
        <v>85</v>
      </c>
      <c r="C7549" s="0" t="n">
        <v>2003</v>
      </c>
      <c r="D7549" s="0" t="s">
        <v>34</v>
      </c>
      <c r="E7549" s="0" t="s">
        <v>418</v>
      </c>
      <c r="F7549" s="0" t="n">
        <v>0.14</v>
      </c>
      <c r="G7549" s="0" t="n">
        <v>0.05</v>
      </c>
      <c r="H7549" s="0" t="n">
        <v>0</v>
      </c>
      <c r="I7549" s="0" t="n">
        <v>0</v>
      </c>
      <c r="J7549" s="0" t="n">
        <v>0.2</v>
      </c>
      <c r="N7549" s="0" t="s">
        <v>35</v>
      </c>
      <c r="P7549" s="0" t="n">
        <f aca="false">IF(AND(OR(Dashboard!$B$5="All",D7549=Dashboard!$B$5),OR(Dashboard!$D$5="All",N7549=Dashboard!$D$5),OR(AND(C7549&lt;&gt;"",C7549&gt;=Dashboard!$F$5,C7549&lt;=Dashboard!$H$5),AND(C7549="",Dashboard!$F$5&lt;=1980,Dashboard!$H$5&gt;=2016))),1,0)</f>
        <v>1</v>
      </c>
      <c r="Q7549" s="0" t="n">
        <f aca="false">J7549*P7549+ROW()*0.00000001</f>
        <v>0.20007549</v>
      </c>
    </row>
    <row r="7550" customFormat="false" ht="15" hidden="false" customHeight="false" outlineLevel="0" collapsed="false">
      <c r="A7550" s="0" t="s">
        <v>5588</v>
      </c>
      <c r="B7550" s="0" t="s">
        <v>70</v>
      </c>
      <c r="C7550" s="0" t="n">
        <v>2007</v>
      </c>
      <c r="D7550" s="0" t="s">
        <v>46</v>
      </c>
      <c r="E7550" s="0" t="s">
        <v>124</v>
      </c>
      <c r="F7550" s="0" t="n">
        <v>0.17</v>
      </c>
      <c r="G7550" s="0" t="n">
        <v>0.01</v>
      </c>
      <c r="H7550" s="0" t="n">
        <v>0</v>
      </c>
      <c r="I7550" s="0" t="n">
        <v>0.02</v>
      </c>
      <c r="J7550" s="0" t="n">
        <v>0.2</v>
      </c>
      <c r="K7550" s="0" t="n">
        <v>64</v>
      </c>
      <c r="L7550" s="0" t="n">
        <v>5.9</v>
      </c>
      <c r="M7550" s="0" t="s">
        <v>103</v>
      </c>
      <c r="N7550" s="0" t="s">
        <v>74</v>
      </c>
      <c r="O7550" s="0" t="s">
        <v>67</v>
      </c>
      <c r="P7550" s="0" t="n">
        <f aca="false">IF(AND(OR(Dashboard!$B$5="All",D7550=Dashboard!$B$5),OR(Dashboard!$D$5="All",N7550=Dashboard!$D$5),OR(AND(C7550&lt;&gt;"",C7550&gt;=Dashboard!$F$5,C7550&lt;=Dashboard!$H$5),AND(C7550="",Dashboard!$F$5&lt;=1980,Dashboard!$H$5&gt;=2016))),1,0)</f>
        <v>1</v>
      </c>
      <c r="Q7550" s="0" t="n">
        <f aca="false">J7550*P7550+ROW()*0.00000001</f>
        <v>0.2000755</v>
      </c>
    </row>
    <row r="7551" customFormat="false" ht="15" hidden="false" customHeight="false" outlineLevel="0" collapsed="false">
      <c r="A7551" s="0" t="s">
        <v>5589</v>
      </c>
      <c r="B7551" s="0" t="s">
        <v>76</v>
      </c>
      <c r="C7551" s="0" t="n">
        <v>2001</v>
      </c>
      <c r="D7551" s="0" t="s">
        <v>41</v>
      </c>
      <c r="E7551" s="0" t="s">
        <v>821</v>
      </c>
      <c r="F7551" s="0" t="n">
        <v>0.09</v>
      </c>
      <c r="G7551" s="0" t="n">
        <v>0.07</v>
      </c>
      <c r="H7551" s="0" t="n">
        <v>0.02</v>
      </c>
      <c r="I7551" s="0" t="n">
        <v>0.02</v>
      </c>
      <c r="J7551" s="0" t="n">
        <v>0.2</v>
      </c>
      <c r="K7551" s="0" t="n">
        <v>75</v>
      </c>
      <c r="L7551" s="0" t="n">
        <v>7.6</v>
      </c>
      <c r="M7551" s="0" t="s">
        <v>36</v>
      </c>
      <c r="N7551" s="0" t="s">
        <v>74</v>
      </c>
      <c r="O7551" s="0" t="s">
        <v>37</v>
      </c>
      <c r="P7551" s="0" t="n">
        <f aca="false">IF(AND(OR(Dashboard!$B$5="All",D7551=Dashboard!$B$5),OR(Dashboard!$D$5="All",N7551=Dashboard!$D$5),OR(AND(C7551&lt;&gt;"",C7551&gt;=Dashboard!$F$5,C7551&lt;=Dashboard!$H$5),AND(C7551="",Dashboard!$F$5&lt;=1980,Dashboard!$H$5&gt;=2016))),1,0)</f>
        <v>1</v>
      </c>
      <c r="Q7551" s="0" t="n">
        <f aca="false">J7551*P7551+ROW()*0.00000001</f>
        <v>0.20007551</v>
      </c>
    </row>
    <row r="7552" customFormat="false" ht="15" hidden="false" customHeight="false" outlineLevel="0" collapsed="false">
      <c r="A7552" s="0" t="s">
        <v>3768</v>
      </c>
      <c r="B7552" s="0" t="s">
        <v>97</v>
      </c>
      <c r="C7552" s="0" t="n">
        <v>2012</v>
      </c>
      <c r="D7552" s="0" t="s">
        <v>71</v>
      </c>
      <c r="E7552" s="0" t="s">
        <v>91</v>
      </c>
      <c r="F7552" s="0" t="n">
        <v>0.18</v>
      </c>
      <c r="G7552" s="0" t="n">
        <v>0</v>
      </c>
      <c r="H7552" s="0" t="n">
        <v>0</v>
      </c>
      <c r="I7552" s="0" t="n">
        <v>0.02</v>
      </c>
      <c r="J7552" s="0" t="n">
        <v>0.2</v>
      </c>
      <c r="N7552" s="0" t="s">
        <v>35</v>
      </c>
      <c r="P7552" s="0" t="n">
        <f aca="false">IF(AND(OR(Dashboard!$B$5="All",D7552=Dashboard!$B$5),OR(Dashboard!$D$5="All",N7552=Dashboard!$D$5),OR(AND(C7552&lt;&gt;"",C7552&gt;=Dashboard!$F$5,C7552&lt;=Dashboard!$H$5),AND(C7552="",Dashboard!$F$5&lt;=1980,Dashboard!$H$5&gt;=2016))),1,0)</f>
        <v>1</v>
      </c>
      <c r="Q7552" s="0" t="n">
        <f aca="false">J7552*P7552+ROW()*0.00000001</f>
        <v>0.20007552</v>
      </c>
    </row>
    <row r="7553" customFormat="false" ht="15" hidden="false" customHeight="false" outlineLevel="0" collapsed="false">
      <c r="A7553" s="0" t="s">
        <v>5590</v>
      </c>
      <c r="B7553" s="0" t="s">
        <v>70</v>
      </c>
      <c r="C7553" s="0" t="n">
        <v>2013</v>
      </c>
      <c r="D7553" s="0" t="s">
        <v>46</v>
      </c>
      <c r="E7553" s="0" t="s">
        <v>2334</v>
      </c>
      <c r="F7553" s="0" t="n">
        <v>0.07</v>
      </c>
      <c r="G7553" s="0" t="n">
        <v>0.02</v>
      </c>
      <c r="H7553" s="0" t="n">
        <v>0.1</v>
      </c>
      <c r="I7553" s="0" t="n">
        <v>0.02</v>
      </c>
      <c r="J7553" s="0" t="n">
        <v>0.2</v>
      </c>
      <c r="K7553" s="0" t="n">
        <v>53</v>
      </c>
      <c r="L7553" s="0" t="n">
        <v>7.5</v>
      </c>
      <c r="M7553" s="0" t="s">
        <v>103</v>
      </c>
      <c r="N7553" s="0" t="s">
        <v>74</v>
      </c>
      <c r="O7553" s="0" t="s">
        <v>53</v>
      </c>
      <c r="P7553" s="0" t="n">
        <f aca="false">IF(AND(OR(Dashboard!$B$5="All",D7553=Dashboard!$B$5),OR(Dashboard!$D$5="All",N7553=Dashboard!$D$5),OR(AND(C7553&lt;&gt;"",C7553&gt;=Dashboard!$F$5,C7553&lt;=Dashboard!$H$5),AND(C7553="",Dashboard!$F$5&lt;=1980,Dashboard!$H$5&gt;=2016))),1,0)</f>
        <v>1</v>
      </c>
      <c r="Q7553" s="0" t="n">
        <f aca="false">J7553*P7553+ROW()*0.00000001</f>
        <v>0.20007553</v>
      </c>
    </row>
    <row r="7554" customFormat="false" ht="15" hidden="false" customHeight="false" outlineLevel="0" collapsed="false">
      <c r="A7554" s="0" t="s">
        <v>5591</v>
      </c>
      <c r="B7554" s="0" t="s">
        <v>76</v>
      </c>
      <c r="C7554" s="0" t="n">
        <v>2004</v>
      </c>
      <c r="D7554" s="0" t="s">
        <v>34</v>
      </c>
      <c r="E7554" s="0" t="s">
        <v>154</v>
      </c>
      <c r="F7554" s="0" t="n">
        <v>0.1</v>
      </c>
      <c r="G7554" s="0" t="n">
        <v>0.08</v>
      </c>
      <c r="H7554" s="0" t="n">
        <v>0</v>
      </c>
      <c r="I7554" s="0" t="n">
        <v>0.03</v>
      </c>
      <c r="J7554" s="0" t="n">
        <v>0.2</v>
      </c>
      <c r="N7554" s="0" t="s">
        <v>74</v>
      </c>
      <c r="P7554" s="0" t="n">
        <f aca="false">IF(AND(OR(Dashboard!$B$5="All",D7554=Dashboard!$B$5),OR(Dashboard!$D$5="All",N7554=Dashboard!$D$5),OR(AND(C7554&lt;&gt;"",C7554&gt;=Dashboard!$F$5,C7554&lt;=Dashboard!$H$5),AND(C7554="",Dashboard!$F$5&lt;=1980,Dashboard!$H$5&gt;=2016))),1,0)</f>
        <v>1</v>
      </c>
      <c r="Q7554" s="0" t="n">
        <f aca="false">J7554*P7554+ROW()*0.00000001</f>
        <v>0.20007554</v>
      </c>
    </row>
    <row r="7555" customFormat="false" ht="15" hidden="false" customHeight="false" outlineLevel="0" collapsed="false">
      <c r="A7555" s="0" t="s">
        <v>5592</v>
      </c>
      <c r="B7555" s="0" t="s">
        <v>76</v>
      </c>
      <c r="C7555" s="0" t="n">
        <v>2000</v>
      </c>
      <c r="D7555" s="0" t="s">
        <v>102</v>
      </c>
      <c r="E7555" s="0" t="s">
        <v>157</v>
      </c>
      <c r="F7555" s="0" t="n">
        <v>0</v>
      </c>
      <c r="G7555" s="0" t="n">
        <v>0</v>
      </c>
      <c r="H7555" s="0" t="n">
        <v>0.2</v>
      </c>
      <c r="I7555" s="0" t="n">
        <v>0</v>
      </c>
      <c r="J7555" s="0" t="n">
        <v>0.2</v>
      </c>
      <c r="N7555" s="0" t="s">
        <v>74</v>
      </c>
      <c r="P7555" s="0" t="n">
        <f aca="false">IF(AND(OR(Dashboard!$B$5="All",D7555=Dashboard!$B$5),OR(Dashboard!$D$5="All",N7555=Dashboard!$D$5),OR(AND(C7555&lt;&gt;"",C7555&gt;=Dashboard!$F$5,C7555&lt;=Dashboard!$H$5),AND(C7555="",Dashboard!$F$5&lt;=1980,Dashboard!$H$5&gt;=2016))),1,0)</f>
        <v>1</v>
      </c>
      <c r="Q7555" s="0" t="n">
        <f aca="false">J7555*P7555+ROW()*0.00000001</f>
        <v>0.20007555</v>
      </c>
    </row>
    <row r="7556" customFormat="false" ht="15" hidden="false" customHeight="false" outlineLevel="0" collapsed="false">
      <c r="A7556" s="0" t="s">
        <v>5593</v>
      </c>
      <c r="B7556" s="0" t="s">
        <v>50</v>
      </c>
      <c r="C7556" s="0" t="n">
        <v>2007</v>
      </c>
      <c r="D7556" s="0" t="s">
        <v>46</v>
      </c>
      <c r="E7556" s="0" t="s">
        <v>328</v>
      </c>
      <c r="F7556" s="0" t="n">
        <v>0.19</v>
      </c>
      <c r="G7556" s="0" t="n">
        <v>0</v>
      </c>
      <c r="H7556" s="0" t="n">
        <v>0</v>
      </c>
      <c r="I7556" s="0" t="n">
        <v>0.02</v>
      </c>
      <c r="J7556" s="0" t="n">
        <v>0.2</v>
      </c>
      <c r="K7556" s="0" t="n">
        <v>57</v>
      </c>
      <c r="L7556" s="0" t="n">
        <v>6.2</v>
      </c>
      <c r="M7556" s="0" t="s">
        <v>36</v>
      </c>
      <c r="N7556" s="0" t="s">
        <v>35</v>
      </c>
      <c r="O7556" s="0" t="s">
        <v>53</v>
      </c>
      <c r="P7556" s="0" t="n">
        <f aca="false">IF(AND(OR(Dashboard!$B$5="All",D7556=Dashboard!$B$5),OR(Dashboard!$D$5="All",N7556=Dashboard!$D$5),OR(AND(C7556&lt;&gt;"",C7556&gt;=Dashboard!$F$5,C7556&lt;=Dashboard!$H$5),AND(C7556="",Dashboard!$F$5&lt;=1980,Dashboard!$H$5&gt;=2016))),1,0)</f>
        <v>1</v>
      </c>
      <c r="Q7556" s="0" t="n">
        <f aca="false">J7556*P7556+ROW()*0.00000001</f>
        <v>0.20007556</v>
      </c>
    </row>
    <row r="7557" customFormat="false" ht="15" hidden="false" customHeight="false" outlineLevel="0" collapsed="false">
      <c r="A7557" s="0" t="s">
        <v>5594</v>
      </c>
      <c r="B7557" s="0" t="s">
        <v>85</v>
      </c>
      <c r="C7557" s="0" t="n">
        <v>2003</v>
      </c>
      <c r="D7557" s="0" t="s">
        <v>58</v>
      </c>
      <c r="E7557" s="0" t="s">
        <v>124</v>
      </c>
      <c r="F7557" s="0" t="n">
        <v>0.14</v>
      </c>
      <c r="G7557" s="0" t="n">
        <v>0.05</v>
      </c>
      <c r="H7557" s="0" t="n">
        <v>0</v>
      </c>
      <c r="I7557" s="0" t="n">
        <v>0</v>
      </c>
      <c r="J7557" s="0" t="n">
        <v>0.2</v>
      </c>
      <c r="K7557" s="0" t="n">
        <v>82</v>
      </c>
      <c r="L7557" s="0" t="n">
        <v>9.2</v>
      </c>
      <c r="M7557" s="0" t="s">
        <v>36</v>
      </c>
      <c r="N7557" s="0" t="s">
        <v>35</v>
      </c>
      <c r="O7557" s="0" t="s">
        <v>42</v>
      </c>
      <c r="P7557" s="0" t="n">
        <f aca="false">IF(AND(OR(Dashboard!$B$5="All",D7557=Dashboard!$B$5),OR(Dashboard!$D$5="All",N7557=Dashboard!$D$5),OR(AND(C7557&lt;&gt;"",C7557&gt;=Dashboard!$F$5,C7557&lt;=Dashboard!$H$5),AND(C7557="",Dashboard!$F$5&lt;=1980,Dashboard!$H$5&gt;=2016))),1,0)</f>
        <v>1</v>
      </c>
      <c r="Q7557" s="0" t="n">
        <f aca="false">J7557*P7557+ROW()*0.00000001</f>
        <v>0.20007557</v>
      </c>
    </row>
    <row r="7558" customFormat="false" ht="15" hidden="false" customHeight="false" outlineLevel="0" collapsed="false">
      <c r="A7558" s="0" t="s">
        <v>4019</v>
      </c>
      <c r="B7558" s="0" t="s">
        <v>186</v>
      </c>
      <c r="C7558" s="0" t="n">
        <v>2004</v>
      </c>
      <c r="D7558" s="0" t="s">
        <v>16</v>
      </c>
      <c r="E7558" s="0" t="s">
        <v>418</v>
      </c>
      <c r="F7558" s="0" t="n">
        <v>0.16</v>
      </c>
      <c r="G7558" s="0" t="n">
        <v>0.04</v>
      </c>
      <c r="H7558" s="0" t="n">
        <v>0</v>
      </c>
      <c r="I7558" s="0" t="n">
        <v>0.01</v>
      </c>
      <c r="J7558" s="0" t="n">
        <v>0.2</v>
      </c>
      <c r="N7558" s="0" t="s">
        <v>35</v>
      </c>
      <c r="P7558" s="0" t="n">
        <f aca="false">IF(AND(OR(Dashboard!$B$5="All",D7558=Dashboard!$B$5),OR(Dashboard!$D$5="All",N7558=Dashboard!$D$5),OR(AND(C7558&lt;&gt;"",C7558&gt;=Dashboard!$F$5,C7558&lt;=Dashboard!$H$5),AND(C7558="",Dashboard!$F$5&lt;=1980,Dashboard!$H$5&gt;=2016))),1,0)</f>
        <v>1</v>
      </c>
      <c r="Q7558" s="0" t="n">
        <f aca="false">J7558*P7558+ROW()*0.00000001</f>
        <v>0.20007558</v>
      </c>
    </row>
    <row r="7559" customFormat="false" ht="15" hidden="false" customHeight="false" outlineLevel="0" collapsed="false">
      <c r="A7559" s="0" t="s">
        <v>5595</v>
      </c>
      <c r="B7559" s="0" t="s">
        <v>97</v>
      </c>
      <c r="C7559" s="0" t="n">
        <v>2016</v>
      </c>
      <c r="D7559" s="0" t="s">
        <v>58</v>
      </c>
      <c r="E7559" s="0" t="s">
        <v>4303</v>
      </c>
      <c r="F7559" s="0" t="n">
        <v>0</v>
      </c>
      <c r="G7559" s="0" t="n">
        <v>0</v>
      </c>
      <c r="H7559" s="0" t="n">
        <v>0.2</v>
      </c>
      <c r="I7559" s="0" t="n">
        <v>0</v>
      </c>
      <c r="J7559" s="0" t="n">
        <v>0.2</v>
      </c>
      <c r="N7559" s="0" t="s">
        <v>35</v>
      </c>
      <c r="P7559" s="0" t="n">
        <f aca="false">IF(AND(OR(Dashboard!$B$5="All",D7559=Dashboard!$B$5),OR(Dashboard!$D$5="All",N7559=Dashboard!$D$5),OR(AND(C7559&lt;&gt;"",C7559&gt;=Dashboard!$F$5,C7559&lt;=Dashboard!$H$5),AND(C7559="",Dashboard!$F$5&lt;=1980,Dashboard!$H$5&gt;=2016))),1,0)</f>
        <v>1</v>
      </c>
      <c r="Q7559" s="0" t="n">
        <f aca="false">J7559*P7559+ROW()*0.00000001</f>
        <v>0.20007559</v>
      </c>
    </row>
    <row r="7560" customFormat="false" ht="15" hidden="false" customHeight="false" outlineLevel="0" collapsed="false">
      <c r="A7560" s="0" t="s">
        <v>5596</v>
      </c>
      <c r="B7560" s="0" t="s">
        <v>873</v>
      </c>
      <c r="C7560" s="0" t="n">
        <v>1996</v>
      </c>
      <c r="D7560" s="0" t="s">
        <v>56</v>
      </c>
      <c r="E7560" s="0" t="s">
        <v>328</v>
      </c>
      <c r="F7560" s="0" t="n">
        <v>0</v>
      </c>
      <c r="G7560" s="0" t="n">
        <v>0</v>
      </c>
      <c r="H7560" s="0" t="n">
        <v>0.2</v>
      </c>
      <c r="I7560" s="0" t="n">
        <v>0</v>
      </c>
      <c r="J7560" s="0" t="n">
        <v>0.2</v>
      </c>
      <c r="N7560" s="0" t="s">
        <v>154</v>
      </c>
      <c r="P7560" s="0" t="n">
        <f aca="false">IF(AND(OR(Dashboard!$B$5="All",D7560=Dashboard!$B$5),OR(Dashboard!$D$5="All",N7560=Dashboard!$D$5),OR(AND(C7560&lt;&gt;"",C7560&gt;=Dashboard!$F$5,C7560&lt;=Dashboard!$H$5),AND(C7560="",Dashboard!$F$5&lt;=1980,Dashboard!$H$5&gt;=2016))),1,0)</f>
        <v>1</v>
      </c>
      <c r="Q7560" s="0" t="n">
        <f aca="false">J7560*P7560+ROW()*0.00000001</f>
        <v>0.2000756</v>
      </c>
    </row>
    <row r="7561" customFormat="false" ht="15" hidden="false" customHeight="false" outlineLevel="0" collapsed="false">
      <c r="A7561" s="0" t="s">
        <v>5597</v>
      </c>
      <c r="B7561" s="0" t="s">
        <v>64</v>
      </c>
      <c r="C7561" s="0" t="n">
        <v>2011</v>
      </c>
      <c r="D7561" s="0" t="s">
        <v>52</v>
      </c>
      <c r="E7561" s="0" t="s">
        <v>195</v>
      </c>
      <c r="F7561" s="0" t="n">
        <v>0.17</v>
      </c>
      <c r="G7561" s="0" t="n">
        <v>0.02</v>
      </c>
      <c r="H7561" s="0" t="n">
        <v>0</v>
      </c>
      <c r="I7561" s="0" t="n">
        <v>0.01</v>
      </c>
      <c r="J7561" s="0" t="n">
        <v>0.2</v>
      </c>
      <c r="M7561" s="0" t="s">
        <v>36</v>
      </c>
      <c r="N7561" s="0" t="s">
        <v>66</v>
      </c>
      <c r="P7561" s="0" t="n">
        <f aca="false">IF(AND(OR(Dashboard!$B$5="All",D7561=Dashboard!$B$5),OR(Dashboard!$D$5="All",N7561=Dashboard!$D$5),OR(AND(C7561&lt;&gt;"",C7561&gt;=Dashboard!$F$5,C7561&lt;=Dashboard!$H$5),AND(C7561="",Dashboard!$F$5&lt;=1980,Dashboard!$H$5&gt;=2016))),1,0)</f>
        <v>1</v>
      </c>
      <c r="Q7561" s="0" t="n">
        <f aca="false">J7561*P7561+ROW()*0.00000001</f>
        <v>0.20007561</v>
      </c>
    </row>
    <row r="7562" customFormat="false" ht="15" hidden="false" customHeight="false" outlineLevel="0" collapsed="false">
      <c r="A7562" s="0" t="s">
        <v>5598</v>
      </c>
      <c r="B7562" s="0" t="s">
        <v>164</v>
      </c>
      <c r="C7562" s="0" t="n">
        <v>2012</v>
      </c>
      <c r="D7562" s="0" t="s">
        <v>71</v>
      </c>
      <c r="E7562" s="0" t="s">
        <v>154</v>
      </c>
      <c r="F7562" s="0" t="n">
        <v>0</v>
      </c>
      <c r="G7562" s="0" t="n">
        <v>0</v>
      </c>
      <c r="H7562" s="0" t="n">
        <v>0.2</v>
      </c>
      <c r="I7562" s="0" t="n">
        <v>0</v>
      </c>
      <c r="J7562" s="0" t="n">
        <v>0.2</v>
      </c>
      <c r="N7562" s="0" t="s">
        <v>74</v>
      </c>
      <c r="P7562" s="0" t="n">
        <f aca="false">IF(AND(OR(Dashboard!$B$5="All",D7562=Dashboard!$B$5),OR(Dashboard!$D$5="All",N7562=Dashboard!$D$5),OR(AND(C7562&lt;&gt;"",C7562&gt;=Dashboard!$F$5,C7562&lt;=Dashboard!$H$5),AND(C7562="",Dashboard!$F$5&lt;=1980,Dashboard!$H$5&gt;=2016))),1,0)</f>
        <v>1</v>
      </c>
      <c r="Q7562" s="0" t="n">
        <f aca="false">J7562*P7562+ROW()*0.00000001</f>
        <v>0.20007562</v>
      </c>
    </row>
    <row r="7563" customFormat="false" ht="15" hidden="false" customHeight="false" outlineLevel="0" collapsed="false">
      <c r="A7563" s="0" t="s">
        <v>2547</v>
      </c>
      <c r="B7563" s="0" t="s">
        <v>85</v>
      </c>
      <c r="C7563" s="0" t="n">
        <v>2003</v>
      </c>
      <c r="D7563" s="0" t="s">
        <v>16</v>
      </c>
      <c r="E7563" s="0" t="s">
        <v>91</v>
      </c>
      <c r="F7563" s="0" t="n">
        <v>0.14</v>
      </c>
      <c r="G7563" s="0" t="n">
        <v>0.05</v>
      </c>
      <c r="H7563" s="0" t="n">
        <v>0</v>
      </c>
      <c r="I7563" s="0" t="n">
        <v>0</v>
      </c>
      <c r="J7563" s="0" t="n">
        <v>0.2</v>
      </c>
      <c r="K7563" s="0" t="n">
        <v>72</v>
      </c>
      <c r="L7563" s="0" t="n">
        <v>7.2</v>
      </c>
      <c r="M7563" s="0" t="s">
        <v>36</v>
      </c>
      <c r="N7563" s="0" t="s">
        <v>35</v>
      </c>
      <c r="O7563" s="0" t="s">
        <v>37</v>
      </c>
      <c r="P7563" s="0" t="n">
        <f aca="false">IF(AND(OR(Dashboard!$B$5="All",D7563=Dashboard!$B$5),OR(Dashboard!$D$5="All",N7563=Dashboard!$D$5),OR(AND(C7563&lt;&gt;"",C7563&gt;=Dashboard!$F$5,C7563&lt;=Dashboard!$H$5),AND(C7563="",Dashboard!$F$5&lt;=1980,Dashboard!$H$5&gt;=2016))),1,0)</f>
        <v>1</v>
      </c>
      <c r="Q7563" s="0" t="n">
        <f aca="false">J7563*P7563+ROW()*0.00000001</f>
        <v>0.20007563</v>
      </c>
    </row>
    <row r="7564" customFormat="false" ht="15" hidden="false" customHeight="false" outlineLevel="0" collapsed="false">
      <c r="A7564" s="0" t="s">
        <v>1462</v>
      </c>
      <c r="B7564" s="0" t="s">
        <v>144</v>
      </c>
      <c r="C7564" s="0" t="n">
        <v>2002</v>
      </c>
      <c r="D7564" s="0" t="s">
        <v>34</v>
      </c>
      <c r="E7564" s="0" t="s">
        <v>154</v>
      </c>
      <c r="F7564" s="0" t="n">
        <v>0.15</v>
      </c>
      <c r="G7564" s="0" t="n">
        <v>0.04</v>
      </c>
      <c r="H7564" s="0" t="n">
        <v>0</v>
      </c>
      <c r="I7564" s="0" t="n">
        <v>0.01</v>
      </c>
      <c r="J7564" s="0" t="n">
        <v>0.2</v>
      </c>
      <c r="K7564" s="0" t="n">
        <v>90</v>
      </c>
      <c r="L7564" s="0" t="n">
        <v>7.6</v>
      </c>
      <c r="M7564" s="0" t="s">
        <v>36</v>
      </c>
      <c r="N7564" s="0" t="s">
        <v>66</v>
      </c>
      <c r="O7564" s="0" t="s">
        <v>42</v>
      </c>
      <c r="P7564" s="0" t="n">
        <f aca="false">IF(AND(OR(Dashboard!$B$5="All",D7564=Dashboard!$B$5),OR(Dashboard!$D$5="All",N7564=Dashboard!$D$5),OR(AND(C7564&lt;&gt;"",C7564&gt;=Dashboard!$F$5,C7564&lt;=Dashboard!$H$5),AND(C7564="",Dashboard!$F$5&lt;=1980,Dashboard!$H$5&gt;=2016))),1,0)</f>
        <v>1</v>
      </c>
      <c r="Q7564" s="0" t="n">
        <f aca="false">J7564*P7564+ROW()*0.00000001</f>
        <v>0.20007564</v>
      </c>
    </row>
    <row r="7565" customFormat="false" ht="15" hidden="false" customHeight="false" outlineLevel="0" collapsed="false">
      <c r="A7565" s="0" t="s">
        <v>5599</v>
      </c>
      <c r="B7565" s="0" t="s">
        <v>97</v>
      </c>
      <c r="C7565" s="0" t="n">
        <v>2012</v>
      </c>
      <c r="D7565" s="0" t="s">
        <v>71</v>
      </c>
      <c r="E7565" s="0" t="s">
        <v>5600</v>
      </c>
      <c r="F7565" s="0" t="n">
        <v>0.16</v>
      </c>
      <c r="G7565" s="0" t="n">
        <v>0</v>
      </c>
      <c r="H7565" s="0" t="n">
        <v>0.03</v>
      </c>
      <c r="I7565" s="0" t="n">
        <v>0.01</v>
      </c>
      <c r="J7565" s="0" t="n">
        <v>0.2</v>
      </c>
      <c r="K7565" s="0" t="n">
        <v>67</v>
      </c>
      <c r="L7565" s="0" t="n">
        <v>7.6</v>
      </c>
      <c r="M7565" s="0" t="s">
        <v>103</v>
      </c>
      <c r="N7565" s="0" t="s">
        <v>35</v>
      </c>
      <c r="O7565" s="0" t="s">
        <v>67</v>
      </c>
      <c r="P7565" s="0" t="n">
        <f aca="false">IF(AND(OR(Dashboard!$B$5="All",D7565=Dashboard!$B$5),OR(Dashboard!$D$5="All",N7565=Dashboard!$D$5),OR(AND(C7565&lt;&gt;"",C7565&gt;=Dashboard!$F$5,C7565&lt;=Dashboard!$H$5),AND(C7565="",Dashboard!$F$5&lt;=1980,Dashboard!$H$5&gt;=2016))),1,0)</f>
        <v>1</v>
      </c>
      <c r="Q7565" s="0" t="n">
        <f aca="false">J7565*P7565+ROW()*0.00000001</f>
        <v>0.20007565</v>
      </c>
    </row>
    <row r="7566" customFormat="false" ht="15" hidden="false" customHeight="false" outlineLevel="0" collapsed="false">
      <c r="A7566" s="0" t="s">
        <v>3353</v>
      </c>
      <c r="B7566" s="0" t="s">
        <v>70</v>
      </c>
      <c r="C7566" s="0" t="n">
        <v>2011</v>
      </c>
      <c r="D7566" s="0" t="s">
        <v>34</v>
      </c>
      <c r="E7566" s="0" t="s">
        <v>72</v>
      </c>
      <c r="F7566" s="0" t="n">
        <v>0.15</v>
      </c>
      <c r="G7566" s="0" t="n">
        <v>0.03</v>
      </c>
      <c r="H7566" s="0" t="n">
        <v>0</v>
      </c>
      <c r="I7566" s="0" t="n">
        <v>0.02</v>
      </c>
      <c r="J7566" s="0" t="n">
        <v>0.2</v>
      </c>
      <c r="K7566" s="0" t="n">
        <v>72</v>
      </c>
      <c r="L7566" s="0" t="n">
        <v>6.3</v>
      </c>
      <c r="M7566" s="0" t="s">
        <v>36</v>
      </c>
      <c r="N7566" s="0" t="s">
        <v>74</v>
      </c>
      <c r="O7566" s="0" t="s">
        <v>37</v>
      </c>
      <c r="P7566" s="0" t="n">
        <f aca="false">IF(AND(OR(Dashboard!$B$5="All",D7566=Dashboard!$B$5),OR(Dashboard!$D$5="All",N7566=Dashboard!$D$5),OR(AND(C7566&lt;&gt;"",C7566&gt;=Dashboard!$F$5,C7566&lt;=Dashboard!$H$5),AND(C7566="",Dashboard!$F$5&lt;=1980,Dashboard!$H$5&gt;=2016))),1,0)</f>
        <v>1</v>
      </c>
      <c r="Q7566" s="0" t="n">
        <f aca="false">J7566*P7566+ROW()*0.00000001</f>
        <v>0.20007566</v>
      </c>
    </row>
    <row r="7567" customFormat="false" ht="15" hidden="false" customHeight="false" outlineLevel="0" collapsed="false">
      <c r="A7567" s="0" t="s">
        <v>5601</v>
      </c>
      <c r="B7567" s="0" t="s">
        <v>164</v>
      </c>
      <c r="C7567" s="0" t="n">
        <v>2011</v>
      </c>
      <c r="D7567" s="0" t="s">
        <v>46</v>
      </c>
      <c r="E7567" s="0" t="s">
        <v>154</v>
      </c>
      <c r="F7567" s="0" t="n">
        <v>0</v>
      </c>
      <c r="G7567" s="0" t="n">
        <v>0</v>
      </c>
      <c r="H7567" s="0" t="n">
        <v>0.2</v>
      </c>
      <c r="I7567" s="0" t="n">
        <v>0</v>
      </c>
      <c r="J7567" s="0" t="n">
        <v>0.2</v>
      </c>
      <c r="N7567" s="0" t="s">
        <v>74</v>
      </c>
      <c r="P7567" s="0" t="n">
        <f aca="false">IF(AND(OR(Dashboard!$B$5="All",D7567=Dashboard!$B$5),OR(Dashboard!$D$5="All",N7567=Dashboard!$D$5),OR(AND(C7567&lt;&gt;"",C7567&gt;=Dashboard!$F$5,C7567&lt;=Dashboard!$H$5),AND(C7567="",Dashboard!$F$5&lt;=1980,Dashboard!$H$5&gt;=2016))),1,0)</f>
        <v>1</v>
      </c>
      <c r="Q7567" s="0" t="n">
        <f aca="false">J7567*P7567+ROW()*0.00000001</f>
        <v>0.20007567</v>
      </c>
    </row>
    <row r="7568" customFormat="false" ht="15" hidden="false" customHeight="false" outlineLevel="0" collapsed="false">
      <c r="A7568" s="0" t="s">
        <v>1464</v>
      </c>
      <c r="B7568" s="0" t="s">
        <v>144</v>
      </c>
      <c r="C7568" s="0" t="n">
        <v>2006</v>
      </c>
      <c r="D7568" s="0" t="s">
        <v>41</v>
      </c>
      <c r="E7568" s="0" t="s">
        <v>418</v>
      </c>
      <c r="F7568" s="0" t="n">
        <v>0.15</v>
      </c>
      <c r="G7568" s="0" t="n">
        <v>0.04</v>
      </c>
      <c r="H7568" s="0" t="n">
        <v>0</v>
      </c>
      <c r="I7568" s="0" t="n">
        <v>0.01</v>
      </c>
      <c r="J7568" s="0" t="n">
        <v>0.2</v>
      </c>
      <c r="K7568" s="0" t="n">
        <v>70</v>
      </c>
      <c r="M7568" s="0" t="s">
        <v>36</v>
      </c>
      <c r="N7568" s="0" t="s">
        <v>66</v>
      </c>
      <c r="O7568" s="0" t="s">
        <v>67</v>
      </c>
      <c r="P7568" s="0" t="n">
        <f aca="false">IF(AND(OR(Dashboard!$B$5="All",D7568=Dashboard!$B$5),OR(Dashboard!$D$5="All",N7568=Dashboard!$D$5),OR(AND(C7568&lt;&gt;"",C7568&gt;=Dashboard!$F$5,C7568&lt;=Dashboard!$H$5),AND(C7568="",Dashboard!$F$5&lt;=1980,Dashboard!$H$5&gt;=2016))),1,0)</f>
        <v>1</v>
      </c>
      <c r="Q7568" s="0" t="n">
        <f aca="false">J7568*P7568+ROW()*0.00000001</f>
        <v>0.20007568</v>
      </c>
    </row>
    <row r="7569" customFormat="false" ht="15" hidden="false" customHeight="false" outlineLevel="0" collapsed="false">
      <c r="A7569" s="0" t="s">
        <v>5602</v>
      </c>
      <c r="B7569" s="0" t="s">
        <v>76</v>
      </c>
      <c r="C7569" s="0" t="n">
        <v>2003</v>
      </c>
      <c r="D7569" s="0" t="s">
        <v>52</v>
      </c>
      <c r="E7569" s="0" t="s">
        <v>328</v>
      </c>
      <c r="F7569" s="0" t="n">
        <v>0</v>
      </c>
      <c r="G7569" s="0" t="n">
        <v>0</v>
      </c>
      <c r="H7569" s="0" t="n">
        <v>0.2</v>
      </c>
      <c r="I7569" s="0" t="n">
        <v>0</v>
      </c>
      <c r="J7569" s="0" t="n">
        <v>0.2</v>
      </c>
      <c r="N7569" s="0" t="s">
        <v>74</v>
      </c>
      <c r="P7569" s="0" t="n">
        <f aca="false">IF(AND(OR(Dashboard!$B$5="All",D7569=Dashboard!$B$5),OR(Dashboard!$D$5="All",N7569=Dashboard!$D$5),OR(AND(C7569&lt;&gt;"",C7569&gt;=Dashboard!$F$5,C7569&lt;=Dashboard!$H$5),AND(C7569="",Dashboard!$F$5&lt;=1980,Dashboard!$H$5&gt;=2016))),1,0)</f>
        <v>1</v>
      </c>
      <c r="Q7569" s="0" t="n">
        <f aca="false">J7569*P7569+ROW()*0.00000001</f>
        <v>0.20007569</v>
      </c>
    </row>
    <row r="7570" customFormat="false" ht="15" hidden="false" customHeight="false" outlineLevel="0" collapsed="false">
      <c r="A7570" s="0" t="s">
        <v>1029</v>
      </c>
      <c r="B7570" s="0" t="s">
        <v>186</v>
      </c>
      <c r="C7570" s="0" t="n">
        <v>2002</v>
      </c>
      <c r="D7570" s="0" t="s">
        <v>41</v>
      </c>
      <c r="E7570" s="0" t="s">
        <v>649</v>
      </c>
      <c r="F7570" s="0" t="n">
        <v>0.16</v>
      </c>
      <c r="G7570" s="0" t="n">
        <v>0.04</v>
      </c>
      <c r="H7570" s="0" t="n">
        <v>0</v>
      </c>
      <c r="I7570" s="0" t="n">
        <v>0.01</v>
      </c>
      <c r="J7570" s="0" t="n">
        <v>0.2</v>
      </c>
      <c r="K7570" s="0" t="n">
        <v>71</v>
      </c>
      <c r="M7570" s="0" t="s">
        <v>103</v>
      </c>
      <c r="N7570" s="0" t="s">
        <v>35</v>
      </c>
      <c r="O7570" s="0" t="s">
        <v>37</v>
      </c>
      <c r="P7570" s="0" t="n">
        <f aca="false">IF(AND(OR(Dashboard!$B$5="All",D7570=Dashboard!$B$5),OR(Dashboard!$D$5="All",N7570=Dashboard!$D$5),OR(AND(C7570&lt;&gt;"",C7570&gt;=Dashboard!$F$5,C7570&lt;=Dashboard!$H$5),AND(C7570="",Dashboard!$F$5&lt;=1980,Dashboard!$H$5&gt;=2016))),1,0)</f>
        <v>1</v>
      </c>
      <c r="Q7570" s="0" t="n">
        <f aca="false">J7570*P7570+ROW()*0.00000001</f>
        <v>0.2000757</v>
      </c>
    </row>
    <row r="7571" customFormat="false" ht="15" hidden="false" customHeight="false" outlineLevel="0" collapsed="false">
      <c r="A7571" s="0" t="s">
        <v>5603</v>
      </c>
      <c r="B7571" s="0" t="s">
        <v>33</v>
      </c>
      <c r="C7571" s="0" t="n">
        <v>2010</v>
      </c>
      <c r="D7571" s="0" t="s">
        <v>52</v>
      </c>
      <c r="E7571" s="0" t="s">
        <v>2264</v>
      </c>
      <c r="F7571" s="0" t="n">
        <v>0</v>
      </c>
      <c r="G7571" s="0" t="n">
        <v>0.18</v>
      </c>
      <c r="H7571" s="0" t="n">
        <v>0</v>
      </c>
      <c r="I7571" s="0" t="n">
        <v>0.03</v>
      </c>
      <c r="J7571" s="0" t="n">
        <v>0.2</v>
      </c>
      <c r="N7571" s="0" t="s">
        <v>35</v>
      </c>
      <c r="P7571" s="0" t="n">
        <f aca="false">IF(AND(OR(Dashboard!$B$5="All",D7571=Dashboard!$B$5),OR(Dashboard!$D$5="All",N7571=Dashboard!$D$5),OR(AND(C7571&lt;&gt;"",C7571&gt;=Dashboard!$F$5,C7571&lt;=Dashboard!$H$5),AND(C7571="",Dashboard!$F$5&lt;=1980,Dashboard!$H$5&gt;=2016))),1,0)</f>
        <v>1</v>
      </c>
      <c r="Q7571" s="0" t="n">
        <f aca="false">J7571*P7571+ROW()*0.00000001</f>
        <v>0.20007571</v>
      </c>
    </row>
    <row r="7572" customFormat="false" ht="15" hidden="false" customHeight="false" outlineLevel="0" collapsed="false">
      <c r="A7572" s="0" t="s">
        <v>5604</v>
      </c>
      <c r="B7572" s="0" t="s">
        <v>64</v>
      </c>
      <c r="C7572" s="0" t="n">
        <v>2008</v>
      </c>
      <c r="D7572" s="0" t="s">
        <v>46</v>
      </c>
      <c r="E7572" s="0" t="s">
        <v>124</v>
      </c>
      <c r="F7572" s="0" t="n">
        <v>0.16</v>
      </c>
      <c r="G7572" s="0" t="n">
        <v>0.02</v>
      </c>
      <c r="H7572" s="0" t="n">
        <v>0.01</v>
      </c>
      <c r="I7572" s="0" t="n">
        <v>0.02</v>
      </c>
      <c r="J7572" s="0" t="n">
        <v>0.2</v>
      </c>
      <c r="K7572" s="0" t="n">
        <v>52</v>
      </c>
      <c r="L7572" s="0" t="n">
        <v>7</v>
      </c>
      <c r="M7572" s="0" t="s">
        <v>73</v>
      </c>
      <c r="N7572" s="0" t="s">
        <v>66</v>
      </c>
      <c r="O7572" s="0" t="s">
        <v>53</v>
      </c>
      <c r="P7572" s="0" t="n">
        <f aca="false">IF(AND(OR(Dashboard!$B$5="All",D7572=Dashboard!$B$5),OR(Dashboard!$D$5="All",N7572=Dashboard!$D$5),OR(AND(C7572&lt;&gt;"",C7572&gt;=Dashboard!$F$5,C7572&lt;=Dashboard!$H$5),AND(C7572="",Dashboard!$F$5&lt;=1980,Dashboard!$H$5&gt;=2016))),1,0)</f>
        <v>1</v>
      </c>
      <c r="Q7572" s="0" t="n">
        <f aca="false">J7572*P7572+ROW()*0.00000001</f>
        <v>0.20007572</v>
      </c>
    </row>
    <row r="7573" customFormat="false" ht="15" hidden="false" customHeight="false" outlineLevel="0" collapsed="false">
      <c r="A7573" s="0" t="s">
        <v>3724</v>
      </c>
      <c r="B7573" s="0" t="s">
        <v>33</v>
      </c>
      <c r="C7573" s="0" t="n">
        <v>2009</v>
      </c>
      <c r="D7573" s="0" t="s">
        <v>71</v>
      </c>
      <c r="E7573" s="0" t="s">
        <v>154</v>
      </c>
      <c r="F7573" s="0" t="n">
        <v>0.17</v>
      </c>
      <c r="G7573" s="0" t="n">
        <v>0.01</v>
      </c>
      <c r="H7573" s="0" t="n">
        <v>0</v>
      </c>
      <c r="I7573" s="0" t="n">
        <v>0.02</v>
      </c>
      <c r="J7573" s="0" t="n">
        <v>0.2</v>
      </c>
      <c r="K7573" s="0" t="n">
        <v>53</v>
      </c>
      <c r="L7573" s="0" t="n">
        <v>5.8</v>
      </c>
      <c r="M7573" s="0" t="s">
        <v>36</v>
      </c>
      <c r="N7573" s="0" t="s">
        <v>35</v>
      </c>
      <c r="O7573" s="0" t="s">
        <v>53</v>
      </c>
      <c r="P7573" s="0" t="n">
        <f aca="false">IF(AND(OR(Dashboard!$B$5="All",D7573=Dashboard!$B$5),OR(Dashboard!$D$5="All",N7573=Dashboard!$D$5),OR(AND(C7573&lt;&gt;"",C7573&gt;=Dashboard!$F$5,C7573&lt;=Dashboard!$H$5),AND(C7573="",Dashboard!$F$5&lt;=1980,Dashboard!$H$5&gt;=2016))),1,0)</f>
        <v>1</v>
      </c>
      <c r="Q7573" s="0" t="n">
        <f aca="false">J7573*P7573+ROW()*0.00000001</f>
        <v>0.20007573</v>
      </c>
    </row>
    <row r="7574" customFormat="false" ht="15" hidden="false" customHeight="false" outlineLevel="0" collapsed="false">
      <c r="A7574" s="0" t="s">
        <v>5605</v>
      </c>
      <c r="B7574" s="0" t="s">
        <v>76</v>
      </c>
      <c r="C7574" s="0" t="n">
        <v>2005</v>
      </c>
      <c r="D7574" s="0" t="s">
        <v>56</v>
      </c>
      <c r="E7574" s="0" t="s">
        <v>142</v>
      </c>
      <c r="F7574" s="0" t="n">
        <v>0.1</v>
      </c>
      <c r="G7574" s="0" t="n">
        <v>0.08</v>
      </c>
      <c r="H7574" s="0" t="n">
        <v>0</v>
      </c>
      <c r="I7574" s="0" t="n">
        <v>0.03</v>
      </c>
      <c r="J7574" s="0" t="n">
        <v>0.2</v>
      </c>
      <c r="K7574" s="0" t="n">
        <v>51</v>
      </c>
      <c r="L7574" s="0" t="n">
        <v>5.3</v>
      </c>
      <c r="M7574" s="0" t="s">
        <v>73</v>
      </c>
      <c r="N7574" s="0" t="s">
        <v>74</v>
      </c>
      <c r="O7574" s="0" t="s">
        <v>53</v>
      </c>
      <c r="P7574" s="0" t="n">
        <f aca="false">IF(AND(OR(Dashboard!$B$5="All",D7574=Dashboard!$B$5),OR(Dashboard!$D$5="All",N7574=Dashboard!$D$5),OR(AND(C7574&lt;&gt;"",C7574&gt;=Dashboard!$F$5,C7574&lt;=Dashboard!$H$5),AND(C7574="",Dashboard!$F$5&lt;=1980,Dashboard!$H$5&gt;=2016))),1,0)</f>
        <v>1</v>
      </c>
      <c r="Q7574" s="0" t="n">
        <f aca="false">J7574*P7574+ROW()*0.00000001</f>
        <v>0.20007574</v>
      </c>
    </row>
    <row r="7575" customFormat="false" ht="15" hidden="false" customHeight="false" outlineLevel="0" collapsed="false">
      <c r="A7575" s="0" t="s">
        <v>5606</v>
      </c>
      <c r="B7575" s="0" t="s">
        <v>85</v>
      </c>
      <c r="C7575" s="0" t="n">
        <v>2001</v>
      </c>
      <c r="D7575" s="0" t="s">
        <v>34</v>
      </c>
      <c r="E7575" s="0" t="s">
        <v>124</v>
      </c>
      <c r="F7575" s="0" t="n">
        <v>0.14</v>
      </c>
      <c r="G7575" s="0" t="n">
        <v>0.05</v>
      </c>
      <c r="H7575" s="0" t="n">
        <v>0</v>
      </c>
      <c r="I7575" s="0" t="n">
        <v>0</v>
      </c>
      <c r="J7575" s="0" t="n">
        <v>0.2</v>
      </c>
      <c r="K7575" s="0" t="n">
        <v>79</v>
      </c>
      <c r="M7575" s="0" t="s">
        <v>36</v>
      </c>
      <c r="N7575" s="0" t="s">
        <v>35</v>
      </c>
      <c r="O7575" s="0" t="s">
        <v>37</v>
      </c>
      <c r="P7575" s="0" t="n">
        <f aca="false">IF(AND(OR(Dashboard!$B$5="All",D7575=Dashboard!$B$5),OR(Dashboard!$D$5="All",N7575=Dashboard!$D$5),OR(AND(C7575&lt;&gt;"",C7575&gt;=Dashboard!$F$5,C7575&lt;=Dashboard!$H$5),AND(C7575="",Dashboard!$F$5&lt;=1980,Dashboard!$H$5&gt;=2016))),1,0)</f>
        <v>1</v>
      </c>
      <c r="Q7575" s="0" t="n">
        <f aca="false">J7575*P7575+ROW()*0.00000001</f>
        <v>0.20007575</v>
      </c>
    </row>
    <row r="7576" customFormat="false" ht="15" hidden="false" customHeight="false" outlineLevel="0" collapsed="false">
      <c r="A7576" s="0" t="s">
        <v>141</v>
      </c>
      <c r="B7576" s="0" t="s">
        <v>152</v>
      </c>
      <c r="C7576" s="0" t="n">
        <v>2015</v>
      </c>
      <c r="D7576" s="0" t="s">
        <v>34</v>
      </c>
      <c r="E7576" s="0" t="s">
        <v>142</v>
      </c>
      <c r="F7576" s="0" t="n">
        <v>0.06</v>
      </c>
      <c r="G7576" s="0" t="n">
        <v>0.13</v>
      </c>
      <c r="H7576" s="0" t="n">
        <v>0</v>
      </c>
      <c r="I7576" s="0" t="n">
        <v>0.01</v>
      </c>
      <c r="J7576" s="0" t="n">
        <v>0.2</v>
      </c>
      <c r="K7576" s="0" t="n">
        <v>81</v>
      </c>
      <c r="L7576" s="0" t="n">
        <v>4.4</v>
      </c>
      <c r="M7576" s="0" t="s">
        <v>36</v>
      </c>
      <c r="N7576" s="0" t="s">
        <v>152</v>
      </c>
      <c r="O7576" s="0" t="s">
        <v>42</v>
      </c>
      <c r="P7576" s="0" t="n">
        <f aca="false">IF(AND(OR(Dashboard!$B$5="All",D7576=Dashboard!$B$5),OR(Dashboard!$D$5="All",N7576=Dashboard!$D$5),OR(AND(C7576&lt;&gt;"",C7576&gt;=Dashboard!$F$5,C7576&lt;=Dashboard!$H$5),AND(C7576="",Dashboard!$F$5&lt;=1980,Dashboard!$H$5&gt;=2016))),1,0)</f>
        <v>1</v>
      </c>
      <c r="Q7576" s="0" t="n">
        <f aca="false">J7576*P7576+ROW()*0.00000001</f>
        <v>0.20007576</v>
      </c>
    </row>
    <row r="7577" customFormat="false" ht="15" hidden="false" customHeight="false" outlineLevel="0" collapsed="false">
      <c r="A7577" s="0" t="s">
        <v>5041</v>
      </c>
      <c r="B7577" s="0" t="s">
        <v>64</v>
      </c>
      <c r="C7577" s="0" t="n">
        <v>2014</v>
      </c>
      <c r="D7577" s="0" t="s">
        <v>114</v>
      </c>
      <c r="E7577" s="0" t="s">
        <v>91</v>
      </c>
      <c r="F7577" s="0" t="n">
        <v>0.11</v>
      </c>
      <c r="G7577" s="0" t="n">
        <v>0.07</v>
      </c>
      <c r="H7577" s="0" t="n">
        <v>0</v>
      </c>
      <c r="I7577" s="0" t="n">
        <v>0.02</v>
      </c>
      <c r="J7577" s="0" t="n">
        <v>0.2</v>
      </c>
      <c r="L7577" s="0" t="n">
        <v>6.4</v>
      </c>
      <c r="M7577" s="0" t="s">
        <v>125</v>
      </c>
      <c r="N7577" s="0" t="s">
        <v>66</v>
      </c>
      <c r="P7577" s="0" t="n">
        <f aca="false">IF(AND(OR(Dashboard!$B$5="All",D7577=Dashboard!$B$5),OR(Dashboard!$D$5="All",N7577=Dashboard!$D$5),OR(AND(C7577&lt;&gt;"",C7577&gt;=Dashboard!$F$5,C7577&lt;=Dashboard!$H$5),AND(C7577="",Dashboard!$F$5&lt;=1980,Dashboard!$H$5&gt;=2016))),1,0)</f>
        <v>1</v>
      </c>
      <c r="Q7577" s="0" t="n">
        <f aca="false">J7577*P7577+ROW()*0.00000001</f>
        <v>0.20007577</v>
      </c>
    </row>
    <row r="7578" customFormat="false" ht="15" hidden="false" customHeight="false" outlineLevel="0" collapsed="false">
      <c r="A7578" s="0" t="s">
        <v>5607</v>
      </c>
      <c r="B7578" s="0" t="s">
        <v>117</v>
      </c>
      <c r="C7578" s="0" t="n">
        <v>1996</v>
      </c>
      <c r="D7578" s="0" t="s">
        <v>46</v>
      </c>
      <c r="E7578" s="0" t="s">
        <v>4949</v>
      </c>
      <c r="F7578" s="0" t="n">
        <v>0.06</v>
      </c>
      <c r="G7578" s="0" t="n">
        <v>0.04</v>
      </c>
      <c r="H7578" s="0" t="n">
        <v>0.09</v>
      </c>
      <c r="I7578" s="0" t="n">
        <v>0.01</v>
      </c>
      <c r="J7578" s="0" t="n">
        <v>0.2</v>
      </c>
      <c r="N7578" s="0" t="s">
        <v>74</v>
      </c>
      <c r="P7578" s="0" t="n">
        <f aca="false">IF(AND(OR(Dashboard!$B$5="All",D7578=Dashboard!$B$5),OR(Dashboard!$D$5="All",N7578=Dashboard!$D$5),OR(AND(C7578&lt;&gt;"",C7578&gt;=Dashboard!$F$5,C7578&lt;=Dashboard!$H$5),AND(C7578="",Dashboard!$F$5&lt;=1980,Dashboard!$H$5&gt;=2016))),1,0)</f>
        <v>1</v>
      </c>
      <c r="Q7578" s="0" t="n">
        <f aca="false">J7578*P7578+ROW()*0.00000001</f>
        <v>0.20007578</v>
      </c>
    </row>
    <row r="7579" customFormat="false" ht="15" hidden="false" customHeight="false" outlineLevel="0" collapsed="false">
      <c r="A7579" s="0" t="s">
        <v>5608</v>
      </c>
      <c r="B7579" s="0" t="s">
        <v>94</v>
      </c>
      <c r="C7579" s="0" t="n">
        <v>2016</v>
      </c>
      <c r="D7579" s="0" t="s">
        <v>71</v>
      </c>
      <c r="E7579" s="0" t="s">
        <v>89</v>
      </c>
      <c r="F7579" s="0" t="n">
        <v>0</v>
      </c>
      <c r="G7579" s="0" t="n">
        <v>0.17</v>
      </c>
      <c r="H7579" s="0" t="n">
        <v>0</v>
      </c>
      <c r="I7579" s="0" t="n">
        <v>0.03</v>
      </c>
      <c r="J7579" s="0" t="n">
        <v>0.2</v>
      </c>
      <c r="N7579" s="0" t="s">
        <v>74</v>
      </c>
      <c r="P7579" s="0" t="n">
        <f aca="false">IF(AND(OR(Dashboard!$B$5="All",D7579=Dashboard!$B$5),OR(Dashboard!$D$5="All",N7579=Dashboard!$D$5),OR(AND(C7579&lt;&gt;"",C7579&gt;=Dashboard!$F$5,C7579&lt;=Dashboard!$H$5),AND(C7579="",Dashboard!$F$5&lt;=1980,Dashboard!$H$5&gt;=2016))),1,0)</f>
        <v>1</v>
      </c>
      <c r="Q7579" s="0" t="n">
        <f aca="false">J7579*P7579+ROW()*0.00000001</f>
        <v>0.20007579</v>
      </c>
    </row>
    <row r="7580" customFormat="false" ht="15" hidden="false" customHeight="false" outlineLevel="0" collapsed="false">
      <c r="A7580" s="0" t="s">
        <v>5150</v>
      </c>
      <c r="B7580" s="0" t="s">
        <v>172</v>
      </c>
      <c r="C7580" s="0" t="n">
        <v>2013</v>
      </c>
      <c r="D7580" s="0" t="s">
        <v>34</v>
      </c>
      <c r="E7580" s="0" t="s">
        <v>142</v>
      </c>
      <c r="F7580" s="0" t="n">
        <v>0.16</v>
      </c>
      <c r="G7580" s="0" t="n">
        <v>0.02</v>
      </c>
      <c r="H7580" s="0" t="n">
        <v>0</v>
      </c>
      <c r="I7580" s="0" t="n">
        <v>0.02</v>
      </c>
      <c r="J7580" s="0" t="n">
        <v>0.2</v>
      </c>
      <c r="K7580" s="0" t="n">
        <v>36</v>
      </c>
      <c r="L7580" s="0" t="n">
        <v>3.1</v>
      </c>
      <c r="M7580" s="0" t="s">
        <v>36</v>
      </c>
      <c r="N7580" s="0" t="s">
        <v>66</v>
      </c>
      <c r="O7580" s="0" t="s">
        <v>177</v>
      </c>
      <c r="P7580" s="0" t="n">
        <f aca="false">IF(AND(OR(Dashboard!$B$5="All",D7580=Dashboard!$B$5),OR(Dashboard!$D$5="All",N7580=Dashboard!$D$5),OR(AND(C7580&lt;&gt;"",C7580&gt;=Dashboard!$F$5,C7580&lt;=Dashboard!$H$5),AND(C7580="",Dashboard!$F$5&lt;=1980,Dashboard!$H$5&gt;=2016))),1,0)</f>
        <v>1</v>
      </c>
      <c r="Q7580" s="0" t="n">
        <f aca="false">J7580*P7580+ROW()*0.00000001</f>
        <v>0.2000758</v>
      </c>
    </row>
    <row r="7581" customFormat="false" ht="15" hidden="false" customHeight="false" outlineLevel="0" collapsed="false">
      <c r="A7581" s="0" t="s">
        <v>5609</v>
      </c>
      <c r="B7581" s="0" t="s">
        <v>70</v>
      </c>
      <c r="C7581" s="0" t="n">
        <v>2010</v>
      </c>
      <c r="D7581" s="0" t="s">
        <v>71</v>
      </c>
      <c r="E7581" s="0" t="s">
        <v>89</v>
      </c>
      <c r="F7581" s="0" t="n">
        <v>0.06</v>
      </c>
      <c r="G7581" s="0" t="n">
        <v>0.09</v>
      </c>
      <c r="H7581" s="0" t="n">
        <v>0.01</v>
      </c>
      <c r="I7581" s="0" t="n">
        <v>0.03</v>
      </c>
      <c r="J7581" s="0" t="n">
        <v>0.2</v>
      </c>
      <c r="K7581" s="0" t="n">
        <v>36</v>
      </c>
      <c r="L7581" s="0" t="n">
        <v>3.7</v>
      </c>
      <c r="M7581" s="0" t="s">
        <v>125</v>
      </c>
      <c r="N7581" s="0" t="s">
        <v>74</v>
      </c>
      <c r="O7581" s="0" t="s">
        <v>177</v>
      </c>
      <c r="P7581" s="0" t="n">
        <f aca="false">IF(AND(OR(Dashboard!$B$5="All",D7581=Dashboard!$B$5),OR(Dashboard!$D$5="All",N7581=Dashboard!$D$5),OR(AND(C7581&lt;&gt;"",C7581&gt;=Dashboard!$F$5,C7581&lt;=Dashboard!$H$5),AND(C7581="",Dashboard!$F$5&lt;=1980,Dashboard!$H$5&gt;=2016))),1,0)</f>
        <v>1</v>
      </c>
      <c r="Q7581" s="0" t="n">
        <f aca="false">J7581*P7581+ROW()*0.00000001</f>
        <v>0.20007581</v>
      </c>
    </row>
    <row r="7582" customFormat="false" ht="15" hidden="false" customHeight="false" outlineLevel="0" collapsed="false">
      <c r="A7582" s="0" t="s">
        <v>5610</v>
      </c>
      <c r="B7582" s="0" t="s">
        <v>117</v>
      </c>
      <c r="C7582" s="0" t="n">
        <v>1997</v>
      </c>
      <c r="D7582" s="0" t="s">
        <v>56</v>
      </c>
      <c r="E7582" s="0" t="s">
        <v>2089</v>
      </c>
      <c r="F7582" s="0" t="n">
        <v>0.11</v>
      </c>
      <c r="G7582" s="0" t="n">
        <v>0.08</v>
      </c>
      <c r="H7582" s="0" t="n">
        <v>0</v>
      </c>
      <c r="I7582" s="0" t="n">
        <v>0.01</v>
      </c>
      <c r="J7582" s="0" t="n">
        <v>0.2</v>
      </c>
      <c r="N7582" s="0" t="s">
        <v>74</v>
      </c>
      <c r="P7582" s="0" t="n">
        <f aca="false">IF(AND(OR(Dashboard!$B$5="All",D7582=Dashboard!$B$5),OR(Dashboard!$D$5="All",N7582=Dashboard!$D$5),OR(AND(C7582&lt;&gt;"",C7582&gt;=Dashboard!$F$5,C7582&lt;=Dashboard!$H$5),AND(C7582="",Dashboard!$F$5&lt;=1980,Dashboard!$H$5&gt;=2016))),1,0)</f>
        <v>1</v>
      </c>
      <c r="Q7582" s="0" t="n">
        <f aca="false">J7582*P7582+ROW()*0.00000001</f>
        <v>0.20007582</v>
      </c>
    </row>
    <row r="7583" customFormat="false" ht="15" hidden="false" customHeight="false" outlineLevel="0" collapsed="false">
      <c r="A7583" s="0" t="s">
        <v>5611</v>
      </c>
      <c r="B7583" s="0" t="s">
        <v>64</v>
      </c>
      <c r="C7583" s="0" t="n">
        <v>2010</v>
      </c>
      <c r="D7583" s="0" t="s">
        <v>58</v>
      </c>
      <c r="E7583" s="0" t="s">
        <v>4034</v>
      </c>
      <c r="F7583" s="0" t="n">
        <v>0.11</v>
      </c>
      <c r="G7583" s="0" t="n">
        <v>0.07</v>
      </c>
      <c r="H7583" s="0" t="n">
        <v>0</v>
      </c>
      <c r="I7583" s="0" t="n">
        <v>0.02</v>
      </c>
      <c r="J7583" s="0" t="n">
        <v>0.2</v>
      </c>
      <c r="K7583" s="0" t="n">
        <v>63</v>
      </c>
      <c r="L7583" s="0" t="n">
        <v>7.2</v>
      </c>
      <c r="M7583" s="0" t="s">
        <v>103</v>
      </c>
      <c r="N7583" s="0" t="s">
        <v>66</v>
      </c>
      <c r="O7583" s="0" t="s">
        <v>67</v>
      </c>
      <c r="P7583" s="0" t="n">
        <f aca="false">IF(AND(OR(Dashboard!$B$5="All",D7583=Dashboard!$B$5),OR(Dashboard!$D$5="All",N7583=Dashboard!$D$5),OR(AND(C7583&lt;&gt;"",C7583&gt;=Dashboard!$F$5,C7583&lt;=Dashboard!$H$5),AND(C7583="",Dashboard!$F$5&lt;=1980,Dashboard!$H$5&gt;=2016))),1,0)</f>
        <v>1</v>
      </c>
      <c r="Q7583" s="0" t="n">
        <f aca="false">J7583*P7583+ROW()*0.00000001</f>
        <v>0.20007583</v>
      </c>
    </row>
    <row r="7584" customFormat="false" ht="15" hidden="false" customHeight="false" outlineLevel="0" collapsed="false">
      <c r="A7584" s="0" t="s">
        <v>2371</v>
      </c>
      <c r="B7584" s="0" t="s">
        <v>172</v>
      </c>
      <c r="C7584" s="0" t="n">
        <v>2016</v>
      </c>
      <c r="D7584" s="0" t="s">
        <v>71</v>
      </c>
      <c r="E7584" s="0" t="s">
        <v>328</v>
      </c>
      <c r="F7584" s="0" t="n">
        <v>0.11</v>
      </c>
      <c r="G7584" s="0" t="n">
        <v>0.07</v>
      </c>
      <c r="H7584" s="0" t="n">
        <v>0</v>
      </c>
      <c r="I7584" s="0" t="n">
        <v>0.02</v>
      </c>
      <c r="J7584" s="0" t="n">
        <v>0.2</v>
      </c>
      <c r="K7584" s="0" t="n">
        <v>73</v>
      </c>
      <c r="L7584" s="0" t="n">
        <v>7.3</v>
      </c>
      <c r="M7584" s="0" t="s">
        <v>103</v>
      </c>
      <c r="N7584" s="0" t="s">
        <v>66</v>
      </c>
      <c r="O7584" s="0" t="s">
        <v>37</v>
      </c>
      <c r="P7584" s="0" t="n">
        <f aca="false">IF(AND(OR(Dashboard!$B$5="All",D7584=Dashboard!$B$5),OR(Dashboard!$D$5="All",N7584=Dashboard!$D$5),OR(AND(C7584&lt;&gt;"",C7584&gt;=Dashboard!$F$5,C7584&lt;=Dashboard!$H$5),AND(C7584="",Dashboard!$F$5&lt;=1980,Dashboard!$H$5&gt;=2016))),1,0)</f>
        <v>1</v>
      </c>
      <c r="Q7584" s="0" t="n">
        <f aca="false">J7584*P7584+ROW()*0.00000001</f>
        <v>0.20007584</v>
      </c>
    </row>
    <row r="7585" customFormat="false" ht="15" hidden="false" customHeight="false" outlineLevel="0" collapsed="false">
      <c r="A7585" s="0" t="s">
        <v>5612</v>
      </c>
      <c r="B7585" s="0" t="s">
        <v>70</v>
      </c>
      <c r="D7585" s="0" t="s">
        <v>41</v>
      </c>
      <c r="E7585" s="0" t="s">
        <v>3828</v>
      </c>
      <c r="F7585" s="0" t="n">
        <v>0</v>
      </c>
      <c r="G7585" s="0" t="n">
        <v>0.14</v>
      </c>
      <c r="H7585" s="0" t="n">
        <v>0.01</v>
      </c>
      <c r="I7585" s="0" t="n">
        <v>0.04</v>
      </c>
      <c r="J7585" s="0" t="n">
        <v>0.2</v>
      </c>
      <c r="K7585" s="0" t="n">
        <v>68</v>
      </c>
      <c r="L7585" s="0" t="n">
        <v>4.5</v>
      </c>
      <c r="N7585" s="0" t="s">
        <v>74</v>
      </c>
      <c r="O7585" s="0" t="s">
        <v>67</v>
      </c>
      <c r="P7585" s="0" t="n">
        <f aca="false">IF(AND(OR(Dashboard!$B$5="All",D7585=Dashboard!$B$5),OR(Dashboard!$D$5="All",N7585=Dashboard!$D$5),OR(AND(C7585&lt;&gt;"",C7585&gt;=Dashboard!$F$5,C7585&lt;=Dashboard!$H$5),AND(C7585="",Dashboard!$F$5&lt;=1980,Dashboard!$H$5&gt;=2016))),1,0)</f>
        <v>1</v>
      </c>
      <c r="Q7585" s="0" t="n">
        <f aca="false">J7585*P7585+ROW()*0.00000001</f>
        <v>0.20007585</v>
      </c>
    </row>
    <row r="7586" customFormat="false" ht="15" hidden="false" customHeight="false" outlineLevel="0" collapsed="false">
      <c r="A7586" s="0" t="s">
        <v>5613</v>
      </c>
      <c r="B7586" s="0" t="s">
        <v>94</v>
      </c>
      <c r="C7586" s="0" t="n">
        <v>2016</v>
      </c>
      <c r="D7586" s="0" t="s">
        <v>46</v>
      </c>
      <c r="E7586" s="0" t="s">
        <v>2334</v>
      </c>
      <c r="F7586" s="0" t="n">
        <v>0.07</v>
      </c>
      <c r="G7586" s="0" t="n">
        <v>0.04</v>
      </c>
      <c r="H7586" s="0" t="n">
        <v>0.07</v>
      </c>
      <c r="I7586" s="0" t="n">
        <v>0.02</v>
      </c>
      <c r="J7586" s="0" t="n">
        <v>0.2</v>
      </c>
      <c r="K7586" s="0" t="n">
        <v>87</v>
      </c>
      <c r="L7586" s="0" t="n">
        <v>8.2</v>
      </c>
      <c r="M7586" s="0" t="s">
        <v>103</v>
      </c>
      <c r="N7586" s="0" t="s">
        <v>74</v>
      </c>
      <c r="O7586" s="0" t="s">
        <v>42</v>
      </c>
      <c r="P7586" s="0" t="n">
        <f aca="false">IF(AND(OR(Dashboard!$B$5="All",D7586=Dashboard!$B$5),OR(Dashboard!$D$5="All",N7586=Dashboard!$D$5),OR(AND(C7586&lt;&gt;"",C7586&gt;=Dashboard!$F$5,C7586&lt;=Dashboard!$H$5),AND(C7586="",Dashboard!$F$5&lt;=1980,Dashboard!$H$5&gt;=2016))),1,0)</f>
        <v>1</v>
      </c>
      <c r="Q7586" s="0" t="n">
        <f aca="false">J7586*P7586+ROW()*0.00000001</f>
        <v>0.20007586</v>
      </c>
    </row>
    <row r="7587" customFormat="false" ht="15" hidden="false" customHeight="false" outlineLevel="0" collapsed="false">
      <c r="A7587" s="0" t="s">
        <v>5614</v>
      </c>
      <c r="B7587" s="0" t="s">
        <v>50</v>
      </c>
      <c r="C7587" s="0" t="n">
        <v>2009</v>
      </c>
      <c r="D7587" s="0" t="s">
        <v>52</v>
      </c>
      <c r="E7587" s="0" t="s">
        <v>72</v>
      </c>
      <c r="F7587" s="0" t="n">
        <v>0.19</v>
      </c>
      <c r="G7587" s="0" t="n">
        <v>0</v>
      </c>
      <c r="H7587" s="0" t="n">
        <v>0</v>
      </c>
      <c r="I7587" s="0" t="n">
        <v>0.01</v>
      </c>
      <c r="J7587" s="0" t="n">
        <v>0.2</v>
      </c>
      <c r="M7587" s="0" t="s">
        <v>3341</v>
      </c>
      <c r="N7587" s="0" t="s">
        <v>35</v>
      </c>
      <c r="P7587" s="0" t="n">
        <f aca="false">IF(AND(OR(Dashboard!$B$5="All",D7587=Dashboard!$B$5),OR(Dashboard!$D$5="All",N7587=Dashboard!$D$5),OR(AND(C7587&lt;&gt;"",C7587&gt;=Dashboard!$F$5,C7587&lt;=Dashboard!$H$5),AND(C7587="",Dashboard!$F$5&lt;=1980,Dashboard!$H$5&gt;=2016))),1,0)</f>
        <v>1</v>
      </c>
      <c r="Q7587" s="0" t="n">
        <f aca="false">J7587*P7587+ROW()*0.00000001</f>
        <v>0.20007587</v>
      </c>
    </row>
    <row r="7588" customFormat="false" ht="15" hidden="false" customHeight="false" outlineLevel="0" collapsed="false">
      <c r="A7588" s="0" t="s">
        <v>5342</v>
      </c>
      <c r="B7588" s="0" t="s">
        <v>76</v>
      </c>
      <c r="C7588" s="0" t="n">
        <v>2009</v>
      </c>
      <c r="D7588" s="0" t="s">
        <v>52</v>
      </c>
      <c r="E7588" s="0" t="s">
        <v>481</v>
      </c>
      <c r="F7588" s="0" t="n">
        <v>0.1</v>
      </c>
      <c r="G7588" s="0" t="n">
        <v>0.08</v>
      </c>
      <c r="H7588" s="0" t="n">
        <v>0</v>
      </c>
      <c r="I7588" s="0" t="n">
        <v>0.03</v>
      </c>
      <c r="J7588" s="0" t="n">
        <v>0.2</v>
      </c>
      <c r="M7588" s="0" t="s">
        <v>103</v>
      </c>
      <c r="N7588" s="0" t="s">
        <v>74</v>
      </c>
      <c r="P7588" s="0" t="n">
        <f aca="false">IF(AND(OR(Dashboard!$B$5="All",D7588=Dashboard!$B$5),OR(Dashboard!$D$5="All",N7588=Dashboard!$D$5),OR(AND(C7588&lt;&gt;"",C7588&gt;=Dashboard!$F$5,C7588&lt;=Dashboard!$H$5),AND(C7588="",Dashboard!$F$5&lt;=1980,Dashboard!$H$5&gt;=2016))),1,0)</f>
        <v>1</v>
      </c>
      <c r="Q7588" s="0" t="n">
        <f aca="false">J7588*P7588+ROW()*0.00000001</f>
        <v>0.20007588</v>
      </c>
    </row>
    <row r="7589" customFormat="false" ht="15" hidden="false" customHeight="false" outlineLevel="0" collapsed="false">
      <c r="A7589" s="0" t="s">
        <v>2994</v>
      </c>
      <c r="B7589" s="0" t="s">
        <v>186</v>
      </c>
      <c r="C7589" s="0" t="n">
        <v>2004</v>
      </c>
      <c r="D7589" s="0" t="s">
        <v>16</v>
      </c>
      <c r="E7589" s="0" t="s">
        <v>142</v>
      </c>
      <c r="F7589" s="0" t="n">
        <v>0.15</v>
      </c>
      <c r="G7589" s="0" t="n">
        <v>0.04</v>
      </c>
      <c r="H7589" s="0" t="n">
        <v>0</v>
      </c>
      <c r="I7589" s="0" t="n">
        <v>0.01</v>
      </c>
      <c r="J7589" s="0" t="n">
        <v>0.2</v>
      </c>
      <c r="K7589" s="0" t="n">
        <v>70</v>
      </c>
      <c r="L7589" s="0" t="n">
        <v>8.6</v>
      </c>
      <c r="M7589" s="0" t="s">
        <v>36</v>
      </c>
      <c r="N7589" s="0" t="s">
        <v>35</v>
      </c>
      <c r="O7589" s="0" t="s">
        <v>67</v>
      </c>
      <c r="P7589" s="0" t="n">
        <f aca="false">IF(AND(OR(Dashboard!$B$5="All",D7589=Dashboard!$B$5),OR(Dashboard!$D$5="All",N7589=Dashboard!$D$5),OR(AND(C7589&lt;&gt;"",C7589&gt;=Dashboard!$F$5,C7589&lt;=Dashboard!$H$5),AND(C7589="",Dashboard!$F$5&lt;=1980,Dashboard!$H$5&gt;=2016))),1,0)</f>
        <v>1</v>
      </c>
      <c r="Q7589" s="0" t="n">
        <f aca="false">J7589*P7589+ROW()*0.00000001</f>
        <v>0.20007589</v>
      </c>
    </row>
    <row r="7590" customFormat="false" ht="15" hidden="false" customHeight="false" outlineLevel="0" collapsed="false">
      <c r="A7590" s="0" t="s">
        <v>5615</v>
      </c>
      <c r="B7590" s="0" t="s">
        <v>64</v>
      </c>
      <c r="C7590" s="0" t="n">
        <v>2010</v>
      </c>
      <c r="D7590" s="0" t="s">
        <v>52</v>
      </c>
      <c r="E7590" s="0" t="s">
        <v>328</v>
      </c>
      <c r="F7590" s="0" t="n">
        <v>0.1</v>
      </c>
      <c r="G7590" s="0" t="n">
        <v>0.08</v>
      </c>
      <c r="H7590" s="0" t="n">
        <v>0</v>
      </c>
      <c r="I7590" s="0" t="n">
        <v>0.02</v>
      </c>
      <c r="J7590" s="0" t="n">
        <v>0.2</v>
      </c>
      <c r="K7590" s="0" t="n">
        <v>57</v>
      </c>
      <c r="L7590" s="0" t="n">
        <v>4.8</v>
      </c>
      <c r="M7590" s="0" t="s">
        <v>36</v>
      </c>
      <c r="N7590" s="0" t="s">
        <v>66</v>
      </c>
      <c r="O7590" s="0" t="s">
        <v>53</v>
      </c>
      <c r="P7590" s="0" t="n">
        <f aca="false">IF(AND(OR(Dashboard!$B$5="All",D7590=Dashboard!$B$5),OR(Dashboard!$D$5="All",N7590=Dashboard!$D$5),OR(AND(C7590&lt;&gt;"",C7590&gt;=Dashboard!$F$5,C7590&lt;=Dashboard!$H$5),AND(C7590="",Dashboard!$F$5&lt;=1980,Dashboard!$H$5&gt;=2016))),1,0)</f>
        <v>1</v>
      </c>
      <c r="Q7590" s="0" t="n">
        <f aca="false">J7590*P7590+ROW()*0.00000001</f>
        <v>0.2000759</v>
      </c>
    </row>
    <row r="7591" customFormat="false" ht="15" hidden="false" customHeight="false" outlineLevel="0" collapsed="false">
      <c r="A7591" s="0" t="s">
        <v>5616</v>
      </c>
      <c r="B7591" s="0" t="s">
        <v>117</v>
      </c>
      <c r="C7591" s="0" t="n">
        <v>1998</v>
      </c>
      <c r="D7591" s="0" t="s">
        <v>41</v>
      </c>
      <c r="E7591" s="0" t="s">
        <v>89</v>
      </c>
      <c r="F7591" s="0" t="n">
        <v>0.11</v>
      </c>
      <c r="G7591" s="0" t="n">
        <v>0.08</v>
      </c>
      <c r="H7591" s="0" t="n">
        <v>0</v>
      </c>
      <c r="I7591" s="0" t="n">
        <v>0.01</v>
      </c>
      <c r="J7591" s="0" t="n">
        <v>0.2</v>
      </c>
      <c r="N7591" s="0" t="s">
        <v>74</v>
      </c>
      <c r="P7591" s="0" t="n">
        <f aca="false">IF(AND(OR(Dashboard!$B$5="All",D7591=Dashboard!$B$5),OR(Dashboard!$D$5="All",N7591=Dashboard!$D$5),OR(AND(C7591&lt;&gt;"",C7591&gt;=Dashboard!$F$5,C7591&lt;=Dashboard!$H$5),AND(C7591="",Dashboard!$F$5&lt;=1980,Dashboard!$H$5&gt;=2016))),1,0)</f>
        <v>1</v>
      </c>
      <c r="Q7591" s="0" t="n">
        <f aca="false">J7591*P7591+ROW()*0.00000001</f>
        <v>0.20007591</v>
      </c>
    </row>
    <row r="7592" customFormat="false" ht="15" hidden="false" customHeight="false" outlineLevel="0" collapsed="false">
      <c r="A7592" s="0" t="s">
        <v>5617</v>
      </c>
      <c r="B7592" s="0" t="s">
        <v>33</v>
      </c>
      <c r="C7592" s="0" t="n">
        <v>2009</v>
      </c>
      <c r="D7592" s="0" t="s">
        <v>71</v>
      </c>
      <c r="E7592" s="0" t="s">
        <v>328</v>
      </c>
      <c r="F7592" s="0" t="n">
        <v>0.12</v>
      </c>
      <c r="G7592" s="0" t="n">
        <v>0.03</v>
      </c>
      <c r="H7592" s="0" t="n">
        <v>0.03</v>
      </c>
      <c r="I7592" s="0" t="n">
        <v>0.02</v>
      </c>
      <c r="J7592" s="0" t="n">
        <v>0.2</v>
      </c>
      <c r="K7592" s="0" t="n">
        <v>65</v>
      </c>
      <c r="L7592" s="0" t="n">
        <v>7.3</v>
      </c>
      <c r="M7592" s="0" t="s">
        <v>125</v>
      </c>
      <c r="N7592" s="0" t="s">
        <v>35</v>
      </c>
      <c r="O7592" s="0" t="s">
        <v>67</v>
      </c>
      <c r="P7592" s="0" t="n">
        <f aca="false">IF(AND(OR(Dashboard!$B$5="All",D7592=Dashboard!$B$5),OR(Dashboard!$D$5="All",N7592=Dashboard!$D$5),OR(AND(C7592&lt;&gt;"",C7592&gt;=Dashboard!$F$5,C7592&lt;=Dashboard!$H$5),AND(C7592="",Dashboard!$F$5&lt;=1980,Dashboard!$H$5&gt;=2016))),1,0)</f>
        <v>1</v>
      </c>
      <c r="Q7592" s="0" t="n">
        <f aca="false">J7592*P7592+ROW()*0.00000001</f>
        <v>0.20007592</v>
      </c>
    </row>
    <row r="7593" customFormat="false" ht="15" hidden="false" customHeight="false" outlineLevel="0" collapsed="false">
      <c r="A7593" s="0" t="s">
        <v>5618</v>
      </c>
      <c r="B7593" s="0" t="s">
        <v>164</v>
      </c>
      <c r="C7593" s="0" t="n">
        <v>2011</v>
      </c>
      <c r="D7593" s="0" t="s">
        <v>46</v>
      </c>
      <c r="E7593" s="0" t="s">
        <v>5273</v>
      </c>
      <c r="F7593" s="0" t="n">
        <v>0</v>
      </c>
      <c r="G7593" s="0" t="n">
        <v>0</v>
      </c>
      <c r="H7593" s="0" t="n">
        <v>0.2</v>
      </c>
      <c r="I7593" s="0" t="n">
        <v>0</v>
      </c>
      <c r="J7593" s="0" t="n">
        <v>0.2</v>
      </c>
      <c r="N7593" s="0" t="s">
        <v>74</v>
      </c>
      <c r="P7593" s="0" t="n">
        <f aca="false">IF(AND(OR(Dashboard!$B$5="All",D7593=Dashboard!$B$5),OR(Dashboard!$D$5="All",N7593=Dashboard!$D$5),OR(AND(C7593&lt;&gt;"",C7593&gt;=Dashboard!$F$5,C7593&lt;=Dashboard!$H$5),AND(C7593="",Dashboard!$F$5&lt;=1980,Dashboard!$H$5&gt;=2016))),1,0)</f>
        <v>1</v>
      </c>
      <c r="Q7593" s="0" t="n">
        <f aca="false">J7593*P7593+ROW()*0.00000001</f>
        <v>0.20007593</v>
      </c>
    </row>
    <row r="7594" customFormat="false" ht="15" hidden="false" customHeight="false" outlineLevel="0" collapsed="false">
      <c r="A7594" s="0" t="s">
        <v>1360</v>
      </c>
      <c r="B7594" s="0" t="s">
        <v>64</v>
      </c>
      <c r="C7594" s="0" t="n">
        <v>2008</v>
      </c>
      <c r="D7594" s="0" t="s">
        <v>52</v>
      </c>
      <c r="E7594" s="0" t="s">
        <v>487</v>
      </c>
      <c r="F7594" s="0" t="n">
        <v>0.18</v>
      </c>
      <c r="G7594" s="0" t="n">
        <v>0</v>
      </c>
      <c r="H7594" s="0" t="n">
        <v>0</v>
      </c>
      <c r="I7594" s="0" t="n">
        <v>0.02</v>
      </c>
      <c r="J7594" s="0" t="n">
        <v>0.2</v>
      </c>
      <c r="N7594" s="0" t="s">
        <v>66</v>
      </c>
      <c r="P7594" s="0" t="n">
        <f aca="false">IF(AND(OR(Dashboard!$B$5="All",D7594=Dashboard!$B$5),OR(Dashboard!$D$5="All",N7594=Dashboard!$D$5),OR(AND(C7594&lt;&gt;"",C7594&gt;=Dashboard!$F$5,C7594&lt;=Dashboard!$H$5),AND(C7594="",Dashboard!$F$5&lt;=1980,Dashboard!$H$5&gt;=2016))),1,0)</f>
        <v>1</v>
      </c>
      <c r="Q7594" s="0" t="n">
        <f aca="false">J7594*P7594+ROW()*0.00000001</f>
        <v>0.20007594</v>
      </c>
    </row>
    <row r="7595" customFormat="false" ht="15" hidden="false" customHeight="false" outlineLevel="0" collapsed="false">
      <c r="A7595" s="0" t="s">
        <v>2022</v>
      </c>
      <c r="B7595" s="0" t="s">
        <v>164</v>
      </c>
      <c r="C7595" s="0" t="n">
        <v>2008</v>
      </c>
      <c r="D7595" s="0" t="s">
        <v>71</v>
      </c>
      <c r="E7595" s="0" t="s">
        <v>782</v>
      </c>
      <c r="F7595" s="0" t="n">
        <v>0.02</v>
      </c>
      <c r="G7595" s="0" t="n">
        <v>0</v>
      </c>
      <c r="H7595" s="0" t="n">
        <v>0.18</v>
      </c>
      <c r="I7595" s="0" t="n">
        <v>0</v>
      </c>
      <c r="J7595" s="0" t="n">
        <v>0.2</v>
      </c>
      <c r="K7595" s="0" t="n">
        <v>62</v>
      </c>
      <c r="L7595" s="0" t="n">
        <v>6.6</v>
      </c>
      <c r="M7595" s="0" t="s">
        <v>103</v>
      </c>
      <c r="N7595" s="0" t="s">
        <v>74</v>
      </c>
      <c r="O7595" s="0" t="s">
        <v>67</v>
      </c>
      <c r="P7595" s="0" t="n">
        <f aca="false">IF(AND(OR(Dashboard!$B$5="All",D7595=Dashboard!$B$5),OR(Dashboard!$D$5="All",N7595=Dashboard!$D$5),OR(AND(C7595&lt;&gt;"",C7595&gt;=Dashboard!$F$5,C7595&lt;=Dashboard!$H$5),AND(C7595="",Dashboard!$F$5&lt;=1980,Dashboard!$H$5&gt;=2016))),1,0)</f>
        <v>1</v>
      </c>
      <c r="Q7595" s="0" t="n">
        <f aca="false">J7595*P7595+ROW()*0.00000001</f>
        <v>0.20007595</v>
      </c>
    </row>
    <row r="7596" customFormat="false" ht="15" hidden="false" customHeight="false" outlineLevel="0" collapsed="false">
      <c r="A7596" s="0" t="s">
        <v>1728</v>
      </c>
      <c r="B7596" s="0" t="s">
        <v>144</v>
      </c>
      <c r="C7596" s="0" t="n">
        <v>2003</v>
      </c>
      <c r="D7596" s="0" t="s">
        <v>34</v>
      </c>
      <c r="E7596" s="0" t="s">
        <v>142</v>
      </c>
      <c r="F7596" s="0" t="n">
        <v>0.15</v>
      </c>
      <c r="G7596" s="0" t="n">
        <v>0.04</v>
      </c>
      <c r="H7596" s="0" t="n">
        <v>0</v>
      </c>
      <c r="I7596" s="0" t="n">
        <v>0.01</v>
      </c>
      <c r="J7596" s="0" t="n">
        <v>0.2</v>
      </c>
      <c r="K7596" s="0" t="n">
        <v>82</v>
      </c>
      <c r="L7596" s="0" t="n">
        <v>9</v>
      </c>
      <c r="M7596" s="0" t="s">
        <v>36</v>
      </c>
      <c r="N7596" s="0" t="s">
        <v>66</v>
      </c>
      <c r="O7596" s="0" t="s">
        <v>42</v>
      </c>
      <c r="P7596" s="0" t="n">
        <f aca="false">IF(AND(OR(Dashboard!$B$5="All",D7596=Dashboard!$B$5),OR(Dashboard!$D$5="All",N7596=Dashboard!$D$5),OR(AND(C7596&lt;&gt;"",C7596&gt;=Dashboard!$F$5,C7596&lt;=Dashboard!$H$5),AND(C7596="",Dashboard!$F$5&lt;=1980,Dashboard!$H$5&gt;=2016))),1,0)</f>
        <v>1</v>
      </c>
      <c r="Q7596" s="0" t="n">
        <f aca="false">J7596*P7596+ROW()*0.00000001</f>
        <v>0.20007596</v>
      </c>
    </row>
    <row r="7597" customFormat="false" ht="15" hidden="false" customHeight="false" outlineLevel="0" collapsed="false">
      <c r="A7597" s="0" t="s">
        <v>5103</v>
      </c>
      <c r="B7597" s="0" t="s">
        <v>64</v>
      </c>
      <c r="C7597" s="0" t="n">
        <v>2007</v>
      </c>
      <c r="D7597" s="0" t="s">
        <v>41</v>
      </c>
      <c r="E7597" s="0" t="s">
        <v>91</v>
      </c>
      <c r="F7597" s="0" t="n">
        <v>0.18</v>
      </c>
      <c r="G7597" s="0" t="n">
        <v>0</v>
      </c>
      <c r="H7597" s="0" t="n">
        <v>0</v>
      </c>
      <c r="I7597" s="0" t="n">
        <v>0.02</v>
      </c>
      <c r="J7597" s="0" t="n">
        <v>0.2</v>
      </c>
      <c r="K7597" s="0" t="n">
        <v>43</v>
      </c>
      <c r="L7597" s="0" t="n">
        <v>6.4</v>
      </c>
      <c r="M7597" s="0" t="s">
        <v>36</v>
      </c>
      <c r="N7597" s="0" t="s">
        <v>66</v>
      </c>
      <c r="O7597" s="0" t="s">
        <v>177</v>
      </c>
      <c r="P7597" s="0" t="n">
        <f aca="false">IF(AND(OR(Dashboard!$B$5="All",D7597=Dashboard!$B$5),OR(Dashboard!$D$5="All",N7597=Dashboard!$D$5),OR(AND(C7597&lt;&gt;"",C7597&gt;=Dashboard!$F$5,C7597&lt;=Dashboard!$H$5),AND(C7597="",Dashboard!$F$5&lt;=1980,Dashboard!$H$5&gt;=2016))),1,0)</f>
        <v>1</v>
      </c>
      <c r="Q7597" s="0" t="n">
        <f aca="false">J7597*P7597+ROW()*0.00000001</f>
        <v>0.20007597</v>
      </c>
    </row>
    <row r="7598" customFormat="false" ht="15" hidden="false" customHeight="false" outlineLevel="0" collapsed="false">
      <c r="A7598" s="0" t="s">
        <v>5619</v>
      </c>
      <c r="B7598" s="0" t="s">
        <v>50</v>
      </c>
      <c r="C7598" s="0" t="n">
        <v>2009</v>
      </c>
      <c r="D7598" s="0" t="s">
        <v>46</v>
      </c>
      <c r="E7598" s="0" t="s">
        <v>154</v>
      </c>
      <c r="F7598" s="0" t="n">
        <v>0.06</v>
      </c>
      <c r="G7598" s="0" t="n">
        <v>0.05</v>
      </c>
      <c r="H7598" s="0" t="n">
        <v>0.07</v>
      </c>
      <c r="I7598" s="0" t="n">
        <v>0.01</v>
      </c>
      <c r="J7598" s="0" t="n">
        <v>0.2</v>
      </c>
      <c r="K7598" s="0" t="n">
        <v>75</v>
      </c>
      <c r="L7598" s="0" t="n">
        <v>9</v>
      </c>
      <c r="M7598" s="0" t="s">
        <v>103</v>
      </c>
      <c r="N7598" s="0" t="s">
        <v>35</v>
      </c>
      <c r="O7598" s="0" t="s">
        <v>37</v>
      </c>
      <c r="P7598" s="0" t="n">
        <f aca="false">IF(AND(OR(Dashboard!$B$5="All",D7598=Dashboard!$B$5),OR(Dashboard!$D$5="All",N7598=Dashboard!$D$5),OR(AND(C7598&lt;&gt;"",C7598&gt;=Dashboard!$F$5,C7598&lt;=Dashboard!$H$5),AND(C7598="",Dashboard!$F$5&lt;=1980,Dashboard!$H$5&gt;=2016))),1,0)</f>
        <v>1</v>
      </c>
      <c r="Q7598" s="0" t="n">
        <f aca="false">J7598*P7598+ROW()*0.00000001</f>
        <v>0.20007598</v>
      </c>
    </row>
    <row r="7599" customFormat="false" ht="15" hidden="false" customHeight="false" outlineLevel="0" collapsed="false">
      <c r="A7599" s="0" t="s">
        <v>5620</v>
      </c>
      <c r="B7599" s="0" t="s">
        <v>76</v>
      </c>
      <c r="C7599" s="0" t="n">
        <v>2003</v>
      </c>
      <c r="D7599" s="0" t="s">
        <v>34</v>
      </c>
      <c r="E7599" s="0" t="s">
        <v>89</v>
      </c>
      <c r="F7599" s="0" t="n">
        <v>0.1</v>
      </c>
      <c r="G7599" s="0" t="n">
        <v>0.08</v>
      </c>
      <c r="H7599" s="0" t="n">
        <v>0</v>
      </c>
      <c r="I7599" s="0" t="n">
        <v>0.03</v>
      </c>
      <c r="J7599" s="0" t="n">
        <v>0.2</v>
      </c>
      <c r="K7599" s="0" t="n">
        <v>45</v>
      </c>
      <c r="M7599" s="0" t="s">
        <v>36</v>
      </c>
      <c r="N7599" s="0" t="s">
        <v>74</v>
      </c>
      <c r="O7599" s="0" t="s">
        <v>177</v>
      </c>
      <c r="P7599" s="0" t="n">
        <f aca="false">IF(AND(OR(Dashboard!$B$5="All",D7599=Dashboard!$B$5),OR(Dashboard!$D$5="All",N7599=Dashboard!$D$5),OR(AND(C7599&lt;&gt;"",C7599&gt;=Dashboard!$F$5,C7599&lt;=Dashboard!$H$5),AND(C7599="",Dashboard!$F$5&lt;=1980,Dashboard!$H$5&gt;=2016))),1,0)</f>
        <v>1</v>
      </c>
      <c r="Q7599" s="0" t="n">
        <f aca="false">J7599*P7599+ROW()*0.00000001</f>
        <v>0.20007599</v>
      </c>
    </row>
    <row r="7600" customFormat="false" ht="15" hidden="false" customHeight="false" outlineLevel="0" collapsed="false">
      <c r="A7600" s="0" t="s">
        <v>2470</v>
      </c>
      <c r="B7600" s="0" t="s">
        <v>144</v>
      </c>
      <c r="C7600" s="0" t="n">
        <v>2005</v>
      </c>
      <c r="D7600" s="0" t="s">
        <v>71</v>
      </c>
      <c r="E7600" s="0" t="s">
        <v>487</v>
      </c>
      <c r="F7600" s="0" t="n">
        <v>0.15</v>
      </c>
      <c r="G7600" s="0" t="n">
        <v>0.04</v>
      </c>
      <c r="H7600" s="0" t="n">
        <v>0</v>
      </c>
      <c r="I7600" s="0" t="n">
        <v>0.01</v>
      </c>
      <c r="J7600" s="0" t="n">
        <v>0.2</v>
      </c>
      <c r="K7600" s="0" t="n">
        <v>72</v>
      </c>
      <c r="L7600" s="0" t="n">
        <v>6</v>
      </c>
      <c r="M7600" s="0" t="s">
        <v>103</v>
      </c>
      <c r="N7600" s="0" t="s">
        <v>66</v>
      </c>
      <c r="O7600" s="0" t="s">
        <v>37</v>
      </c>
      <c r="P7600" s="0" t="n">
        <f aca="false">IF(AND(OR(Dashboard!$B$5="All",D7600=Dashboard!$B$5),OR(Dashboard!$D$5="All",N7600=Dashboard!$D$5),OR(AND(C7600&lt;&gt;"",C7600&gt;=Dashboard!$F$5,C7600&lt;=Dashboard!$H$5),AND(C7600="",Dashboard!$F$5&lt;=1980,Dashboard!$H$5&gt;=2016))),1,0)</f>
        <v>1</v>
      </c>
      <c r="Q7600" s="0" t="n">
        <f aca="false">J7600*P7600+ROW()*0.00000001</f>
        <v>0.200076</v>
      </c>
    </row>
    <row r="7601" customFormat="false" ht="15" hidden="false" customHeight="false" outlineLevel="0" collapsed="false">
      <c r="A7601" s="0" t="s">
        <v>5621</v>
      </c>
      <c r="B7601" s="0" t="s">
        <v>108</v>
      </c>
      <c r="C7601" s="0" t="n">
        <v>1998</v>
      </c>
      <c r="D7601" s="0" t="s">
        <v>56</v>
      </c>
      <c r="E7601" s="0" t="s">
        <v>5622</v>
      </c>
      <c r="F7601" s="0" t="n">
        <v>0.16</v>
      </c>
      <c r="G7601" s="0" t="n">
        <v>0.04</v>
      </c>
      <c r="H7601" s="0" t="n">
        <v>0</v>
      </c>
      <c r="I7601" s="0" t="n">
        <v>0</v>
      </c>
      <c r="J7601" s="0" t="n">
        <v>0.2</v>
      </c>
      <c r="N7601" s="0" t="s">
        <v>35</v>
      </c>
      <c r="P7601" s="0" t="n">
        <f aca="false">IF(AND(OR(Dashboard!$B$5="All",D7601=Dashboard!$B$5),OR(Dashboard!$D$5="All",N7601=Dashboard!$D$5),OR(AND(C7601&lt;&gt;"",C7601&gt;=Dashboard!$F$5,C7601&lt;=Dashboard!$H$5),AND(C7601="",Dashboard!$F$5&lt;=1980,Dashboard!$H$5&gt;=2016))),1,0)</f>
        <v>1</v>
      </c>
      <c r="Q7601" s="0" t="n">
        <f aca="false">J7601*P7601+ROW()*0.00000001</f>
        <v>0.20007601</v>
      </c>
    </row>
    <row r="7602" customFormat="false" ht="15" hidden="false" customHeight="false" outlineLevel="0" collapsed="false">
      <c r="A7602" s="0" t="s">
        <v>5623</v>
      </c>
      <c r="B7602" s="0" t="s">
        <v>108</v>
      </c>
      <c r="C7602" s="0" t="n">
        <v>2000</v>
      </c>
      <c r="D7602" s="0" t="s">
        <v>41</v>
      </c>
      <c r="E7602" s="0" t="s">
        <v>649</v>
      </c>
      <c r="F7602" s="0" t="n">
        <v>0.16</v>
      </c>
      <c r="G7602" s="0" t="n">
        <v>0.04</v>
      </c>
      <c r="H7602" s="0" t="n">
        <v>0</v>
      </c>
      <c r="I7602" s="0" t="n">
        <v>0</v>
      </c>
      <c r="J7602" s="0" t="n">
        <v>0.2</v>
      </c>
      <c r="N7602" s="0" t="s">
        <v>35</v>
      </c>
      <c r="P7602" s="0" t="n">
        <f aca="false">IF(AND(OR(Dashboard!$B$5="All",D7602=Dashboard!$B$5),OR(Dashboard!$D$5="All",N7602=Dashboard!$D$5),OR(AND(C7602&lt;&gt;"",C7602&gt;=Dashboard!$F$5,C7602&lt;=Dashboard!$H$5),AND(C7602="",Dashboard!$F$5&lt;=1980,Dashboard!$H$5&gt;=2016))),1,0)</f>
        <v>1</v>
      </c>
      <c r="Q7602" s="0" t="n">
        <f aca="false">J7602*P7602+ROW()*0.00000001</f>
        <v>0.20007602</v>
      </c>
    </row>
    <row r="7603" customFormat="false" ht="15" hidden="false" customHeight="false" outlineLevel="0" collapsed="false">
      <c r="A7603" s="0" t="s">
        <v>5624</v>
      </c>
      <c r="B7603" s="0" t="s">
        <v>108</v>
      </c>
      <c r="C7603" s="0" t="n">
        <v>1999</v>
      </c>
      <c r="D7603" s="0" t="s">
        <v>246</v>
      </c>
      <c r="E7603" s="0" t="s">
        <v>996</v>
      </c>
      <c r="F7603" s="0" t="n">
        <v>0</v>
      </c>
      <c r="G7603" s="0" t="n">
        <v>0</v>
      </c>
      <c r="H7603" s="0" t="n">
        <v>0.2</v>
      </c>
      <c r="I7603" s="0" t="n">
        <v>0</v>
      </c>
      <c r="J7603" s="0" t="n">
        <v>0.2</v>
      </c>
      <c r="N7603" s="0" t="s">
        <v>35</v>
      </c>
      <c r="P7603" s="0" t="n">
        <f aca="false">IF(AND(OR(Dashboard!$B$5="All",D7603=Dashboard!$B$5),OR(Dashboard!$D$5="All",N7603=Dashboard!$D$5),OR(AND(C7603&lt;&gt;"",C7603&gt;=Dashboard!$F$5,C7603&lt;=Dashboard!$H$5),AND(C7603="",Dashboard!$F$5&lt;=1980,Dashboard!$H$5&gt;=2016))),1,0)</f>
        <v>1</v>
      </c>
      <c r="Q7603" s="0" t="n">
        <f aca="false">J7603*P7603+ROW()*0.00000001</f>
        <v>0.20007603</v>
      </c>
    </row>
    <row r="7604" customFormat="false" ht="15" hidden="false" customHeight="false" outlineLevel="0" collapsed="false">
      <c r="A7604" s="0" t="s">
        <v>5625</v>
      </c>
      <c r="B7604" s="0" t="s">
        <v>108</v>
      </c>
      <c r="C7604" s="0" t="n">
        <v>1996</v>
      </c>
      <c r="D7604" s="0" t="s">
        <v>34</v>
      </c>
      <c r="E7604" s="0" t="s">
        <v>1607</v>
      </c>
      <c r="F7604" s="0" t="n">
        <v>0.16</v>
      </c>
      <c r="G7604" s="0" t="n">
        <v>0.04</v>
      </c>
      <c r="H7604" s="0" t="n">
        <v>0</v>
      </c>
      <c r="I7604" s="0" t="n">
        <v>0</v>
      </c>
      <c r="J7604" s="0" t="n">
        <v>0.2</v>
      </c>
      <c r="N7604" s="0" t="s">
        <v>35</v>
      </c>
      <c r="P7604" s="0" t="n">
        <f aca="false">IF(AND(OR(Dashboard!$B$5="All",D7604=Dashboard!$B$5),OR(Dashboard!$D$5="All",N7604=Dashboard!$D$5),OR(AND(C7604&lt;&gt;"",C7604&gt;=Dashboard!$F$5,C7604&lt;=Dashboard!$H$5),AND(C7604="",Dashboard!$F$5&lt;=1980,Dashboard!$H$5&gt;=2016))),1,0)</f>
        <v>1</v>
      </c>
      <c r="Q7604" s="0" t="n">
        <f aca="false">J7604*P7604+ROW()*0.00000001</f>
        <v>0.20007604</v>
      </c>
    </row>
    <row r="7605" customFormat="false" ht="15" hidden="false" customHeight="false" outlineLevel="0" collapsed="false">
      <c r="A7605" s="0" t="s">
        <v>4588</v>
      </c>
      <c r="B7605" s="0" t="s">
        <v>108</v>
      </c>
      <c r="C7605" s="0" t="n">
        <v>2000</v>
      </c>
      <c r="D7605" s="0" t="s">
        <v>16</v>
      </c>
      <c r="E7605" s="0" t="s">
        <v>124</v>
      </c>
      <c r="F7605" s="0" t="n">
        <v>0.16</v>
      </c>
      <c r="G7605" s="0" t="n">
        <v>0.04</v>
      </c>
      <c r="H7605" s="0" t="n">
        <v>0</v>
      </c>
      <c r="I7605" s="0" t="n">
        <v>0</v>
      </c>
      <c r="J7605" s="0" t="n">
        <v>0.2</v>
      </c>
      <c r="N7605" s="0" t="s">
        <v>35</v>
      </c>
      <c r="P7605" s="0" t="n">
        <f aca="false">IF(AND(OR(Dashboard!$B$5="All",D7605=Dashboard!$B$5),OR(Dashboard!$D$5="All",N7605=Dashboard!$D$5),OR(AND(C7605&lt;&gt;"",C7605&gt;=Dashboard!$F$5,C7605&lt;=Dashboard!$H$5),AND(C7605="",Dashboard!$F$5&lt;=1980,Dashboard!$H$5&gt;=2016))),1,0)</f>
        <v>1</v>
      </c>
      <c r="Q7605" s="0" t="n">
        <f aca="false">J7605*P7605+ROW()*0.00000001</f>
        <v>0.20007605</v>
      </c>
    </row>
    <row r="7606" customFormat="false" ht="15" hidden="false" customHeight="false" outlineLevel="0" collapsed="false">
      <c r="A7606" s="0" t="s">
        <v>5626</v>
      </c>
      <c r="B7606" s="0" t="s">
        <v>108</v>
      </c>
      <c r="D7606" s="0" t="s">
        <v>34</v>
      </c>
      <c r="E7606" s="0" t="s">
        <v>328</v>
      </c>
      <c r="F7606" s="0" t="n">
        <v>0</v>
      </c>
      <c r="G7606" s="0" t="n">
        <v>0</v>
      </c>
      <c r="H7606" s="0" t="n">
        <v>0.17</v>
      </c>
      <c r="I7606" s="0" t="n">
        <v>0.03</v>
      </c>
      <c r="J7606" s="0" t="n">
        <v>0.2</v>
      </c>
      <c r="N7606" s="0" t="s">
        <v>35</v>
      </c>
      <c r="P7606" s="0" t="n">
        <f aca="false">IF(AND(OR(Dashboard!$B$5="All",D7606=Dashboard!$B$5),OR(Dashboard!$D$5="All",N7606=Dashboard!$D$5),OR(AND(C7606&lt;&gt;"",C7606&gt;=Dashboard!$F$5,C7606&lt;=Dashboard!$H$5),AND(C7606="",Dashboard!$F$5&lt;=1980,Dashboard!$H$5&gt;=2016))),1,0)</f>
        <v>1</v>
      </c>
      <c r="Q7606" s="0" t="n">
        <f aca="false">J7606*P7606+ROW()*0.00000001</f>
        <v>0.20007606</v>
      </c>
    </row>
    <row r="7607" customFormat="false" ht="15" hidden="false" customHeight="false" outlineLevel="0" collapsed="false">
      <c r="A7607" s="0" t="s">
        <v>5627</v>
      </c>
      <c r="B7607" s="0" t="s">
        <v>108</v>
      </c>
      <c r="C7607" s="0" t="n">
        <v>1999</v>
      </c>
      <c r="D7607" s="0" t="s">
        <v>41</v>
      </c>
      <c r="E7607" s="0" t="s">
        <v>1904</v>
      </c>
      <c r="F7607" s="0" t="n">
        <v>0.06</v>
      </c>
      <c r="G7607" s="0" t="n">
        <v>0.13</v>
      </c>
      <c r="H7607" s="0" t="n">
        <v>0</v>
      </c>
      <c r="I7607" s="0" t="n">
        <v>0.01</v>
      </c>
      <c r="J7607" s="0" t="n">
        <v>0.2</v>
      </c>
      <c r="N7607" s="0" t="s">
        <v>35</v>
      </c>
      <c r="P7607" s="0" t="n">
        <f aca="false">IF(AND(OR(Dashboard!$B$5="All",D7607=Dashboard!$B$5),OR(Dashboard!$D$5="All",N7607=Dashboard!$D$5),OR(AND(C7607&lt;&gt;"",C7607&gt;=Dashboard!$F$5,C7607&lt;=Dashboard!$H$5),AND(C7607="",Dashboard!$F$5&lt;=1980,Dashboard!$H$5&gt;=2016))),1,0)</f>
        <v>1</v>
      </c>
      <c r="Q7607" s="0" t="n">
        <f aca="false">J7607*P7607+ROW()*0.00000001</f>
        <v>0.20007607</v>
      </c>
    </row>
    <row r="7608" customFormat="false" ht="15" hidden="false" customHeight="false" outlineLevel="0" collapsed="false">
      <c r="A7608" s="0" t="s">
        <v>5628</v>
      </c>
      <c r="B7608" s="0" t="s">
        <v>108</v>
      </c>
      <c r="C7608" s="0" t="n">
        <v>1997</v>
      </c>
      <c r="D7608" s="0" t="s">
        <v>48</v>
      </c>
      <c r="E7608" s="0" t="s">
        <v>91</v>
      </c>
      <c r="F7608" s="0" t="n">
        <v>0.13</v>
      </c>
      <c r="G7608" s="0" t="n">
        <v>0.02</v>
      </c>
      <c r="H7608" s="0" t="n">
        <v>0.05</v>
      </c>
      <c r="I7608" s="0" t="n">
        <v>0</v>
      </c>
      <c r="J7608" s="0" t="n">
        <v>0.2</v>
      </c>
      <c r="N7608" s="0" t="s">
        <v>35</v>
      </c>
      <c r="P7608" s="0" t="n">
        <f aca="false">IF(AND(OR(Dashboard!$B$5="All",D7608=Dashboard!$B$5),OR(Dashboard!$D$5="All",N7608=Dashboard!$D$5),OR(AND(C7608&lt;&gt;"",C7608&gt;=Dashboard!$F$5,C7608&lt;=Dashboard!$H$5),AND(C7608="",Dashboard!$F$5&lt;=1980,Dashboard!$H$5&gt;=2016))),1,0)</f>
        <v>1</v>
      </c>
      <c r="Q7608" s="0" t="n">
        <f aca="false">J7608*P7608+ROW()*0.00000001</f>
        <v>0.20007608</v>
      </c>
    </row>
    <row r="7609" customFormat="false" ht="15" hidden="false" customHeight="false" outlineLevel="0" collapsed="false">
      <c r="A7609" s="0" t="s">
        <v>5629</v>
      </c>
      <c r="B7609" s="0" t="s">
        <v>108</v>
      </c>
      <c r="C7609" s="0" t="n">
        <v>1998</v>
      </c>
      <c r="D7609" s="0" t="s">
        <v>34</v>
      </c>
      <c r="E7609" s="0" t="s">
        <v>3686</v>
      </c>
      <c r="F7609" s="0" t="n">
        <v>0.16</v>
      </c>
      <c r="G7609" s="0" t="n">
        <v>0.04</v>
      </c>
      <c r="H7609" s="0" t="n">
        <v>0</v>
      </c>
      <c r="I7609" s="0" t="n">
        <v>0</v>
      </c>
      <c r="J7609" s="0" t="n">
        <v>0.2</v>
      </c>
      <c r="N7609" s="0" t="s">
        <v>35</v>
      </c>
      <c r="P7609" s="0" t="n">
        <f aca="false">IF(AND(OR(Dashboard!$B$5="All",D7609=Dashboard!$B$5),OR(Dashboard!$D$5="All",N7609=Dashboard!$D$5),OR(AND(C7609&lt;&gt;"",C7609&gt;=Dashboard!$F$5,C7609&lt;=Dashboard!$H$5),AND(C7609="",Dashboard!$F$5&lt;=1980,Dashboard!$H$5&gt;=2016))),1,0)</f>
        <v>1</v>
      </c>
      <c r="Q7609" s="0" t="n">
        <f aca="false">J7609*P7609+ROW()*0.00000001</f>
        <v>0.20007609</v>
      </c>
    </row>
    <row r="7610" customFormat="false" ht="15" hidden="false" customHeight="false" outlineLevel="0" collapsed="false">
      <c r="A7610" s="0" t="s">
        <v>5630</v>
      </c>
      <c r="B7610" s="0" t="s">
        <v>108</v>
      </c>
      <c r="C7610" s="0" t="n">
        <v>2000</v>
      </c>
      <c r="D7610" s="0" t="s">
        <v>16</v>
      </c>
      <c r="E7610" s="0" t="s">
        <v>91</v>
      </c>
      <c r="F7610" s="0" t="n">
        <v>0.16</v>
      </c>
      <c r="G7610" s="0" t="n">
        <v>0.04</v>
      </c>
      <c r="H7610" s="0" t="n">
        <v>0</v>
      </c>
      <c r="I7610" s="0" t="n">
        <v>0</v>
      </c>
      <c r="J7610" s="0" t="n">
        <v>0.2</v>
      </c>
      <c r="N7610" s="0" t="s">
        <v>35</v>
      </c>
      <c r="P7610" s="0" t="n">
        <f aca="false">IF(AND(OR(Dashboard!$B$5="All",D7610=Dashboard!$B$5),OR(Dashboard!$D$5="All",N7610=Dashboard!$D$5),OR(AND(C7610&lt;&gt;"",C7610&gt;=Dashboard!$F$5,C7610&lt;=Dashboard!$H$5),AND(C7610="",Dashboard!$F$5&lt;=1980,Dashboard!$H$5&gt;=2016))),1,0)</f>
        <v>1</v>
      </c>
      <c r="Q7610" s="0" t="n">
        <f aca="false">J7610*P7610+ROW()*0.00000001</f>
        <v>0.2000761</v>
      </c>
    </row>
    <row r="7611" customFormat="false" ht="15" hidden="false" customHeight="false" outlineLevel="0" collapsed="false">
      <c r="A7611" s="0" t="s">
        <v>3971</v>
      </c>
      <c r="B7611" s="0" t="s">
        <v>108</v>
      </c>
      <c r="C7611" s="0" t="n">
        <v>2000</v>
      </c>
      <c r="D7611" s="0" t="s">
        <v>41</v>
      </c>
      <c r="E7611" s="0" t="s">
        <v>449</v>
      </c>
      <c r="F7611" s="0" t="n">
        <v>0.16</v>
      </c>
      <c r="G7611" s="0" t="n">
        <v>0.04</v>
      </c>
      <c r="H7611" s="0" t="n">
        <v>0</v>
      </c>
      <c r="I7611" s="0" t="n">
        <v>0</v>
      </c>
      <c r="J7611" s="0" t="n">
        <v>0.2</v>
      </c>
      <c r="N7611" s="0" t="s">
        <v>35</v>
      </c>
      <c r="P7611" s="0" t="n">
        <f aca="false">IF(AND(OR(Dashboard!$B$5="All",D7611=Dashboard!$B$5),OR(Dashboard!$D$5="All",N7611=Dashboard!$D$5),OR(AND(C7611&lt;&gt;"",C7611&gt;=Dashboard!$F$5,C7611&lt;=Dashboard!$H$5),AND(C7611="",Dashboard!$F$5&lt;=1980,Dashboard!$H$5&gt;=2016))),1,0)</f>
        <v>1</v>
      </c>
      <c r="Q7611" s="0" t="n">
        <f aca="false">J7611*P7611+ROW()*0.00000001</f>
        <v>0.20007611</v>
      </c>
    </row>
    <row r="7612" customFormat="false" ht="15" hidden="false" customHeight="false" outlineLevel="0" collapsed="false">
      <c r="A7612" s="0" t="s">
        <v>4792</v>
      </c>
      <c r="B7612" s="0" t="s">
        <v>164</v>
      </c>
      <c r="C7612" s="0" t="n">
        <v>2006</v>
      </c>
      <c r="D7612" s="0" t="s">
        <v>34</v>
      </c>
      <c r="E7612" s="0" t="s">
        <v>89</v>
      </c>
      <c r="F7612" s="0" t="n">
        <v>0.18</v>
      </c>
      <c r="G7612" s="0" t="n">
        <v>0</v>
      </c>
      <c r="H7612" s="0" t="n">
        <v>0</v>
      </c>
      <c r="I7612" s="0" t="n">
        <v>0.02</v>
      </c>
      <c r="J7612" s="0" t="n">
        <v>0.2</v>
      </c>
      <c r="K7612" s="0" t="n">
        <v>68</v>
      </c>
      <c r="L7612" s="0" t="n">
        <v>7</v>
      </c>
      <c r="M7612" s="0" t="s">
        <v>36</v>
      </c>
      <c r="N7612" s="0" t="s">
        <v>74</v>
      </c>
      <c r="O7612" s="0" t="s">
        <v>67</v>
      </c>
      <c r="P7612" s="0" t="n">
        <f aca="false">IF(AND(OR(Dashboard!$B$5="All",D7612=Dashboard!$B$5),OR(Dashboard!$D$5="All",N7612=Dashboard!$D$5),OR(AND(C7612&lt;&gt;"",C7612&gt;=Dashboard!$F$5,C7612&lt;=Dashboard!$H$5),AND(C7612="",Dashboard!$F$5&lt;=1980,Dashboard!$H$5&gt;=2016))),1,0)</f>
        <v>1</v>
      </c>
      <c r="Q7612" s="0" t="n">
        <f aca="false">J7612*P7612+ROW()*0.00000001</f>
        <v>0.20007612</v>
      </c>
    </row>
    <row r="7613" customFormat="false" ht="15" hidden="false" customHeight="false" outlineLevel="0" collapsed="false">
      <c r="A7613" s="0" t="s">
        <v>2956</v>
      </c>
      <c r="B7613" s="0" t="s">
        <v>152</v>
      </c>
      <c r="C7613" s="0" t="n">
        <v>2011</v>
      </c>
      <c r="D7613" s="0" t="s">
        <v>46</v>
      </c>
      <c r="E7613" s="0" t="s">
        <v>520</v>
      </c>
      <c r="F7613" s="0" t="n">
        <v>0.09</v>
      </c>
      <c r="G7613" s="0" t="n">
        <v>0.09</v>
      </c>
      <c r="H7613" s="0" t="n">
        <v>0</v>
      </c>
      <c r="I7613" s="0" t="n">
        <v>0.02</v>
      </c>
      <c r="J7613" s="0" t="n">
        <v>0.2</v>
      </c>
      <c r="K7613" s="0" t="n">
        <v>76</v>
      </c>
      <c r="L7613" s="0" t="n">
        <v>6.5</v>
      </c>
      <c r="M7613" s="0" t="s">
        <v>73</v>
      </c>
      <c r="N7613" s="0" t="s">
        <v>152</v>
      </c>
      <c r="O7613" s="0" t="s">
        <v>37</v>
      </c>
      <c r="P7613" s="0" t="n">
        <f aca="false">IF(AND(OR(Dashboard!$B$5="All",D7613=Dashboard!$B$5),OR(Dashboard!$D$5="All",N7613=Dashboard!$D$5),OR(AND(C7613&lt;&gt;"",C7613&gt;=Dashboard!$F$5,C7613&lt;=Dashboard!$H$5),AND(C7613="",Dashboard!$F$5&lt;=1980,Dashboard!$H$5&gt;=2016))),1,0)</f>
        <v>1</v>
      </c>
      <c r="Q7613" s="0" t="n">
        <f aca="false">J7613*P7613+ROW()*0.00000001</f>
        <v>0.20007613</v>
      </c>
    </row>
    <row r="7614" customFormat="false" ht="15" hidden="false" customHeight="false" outlineLevel="0" collapsed="false">
      <c r="A7614" s="0" t="s">
        <v>5631</v>
      </c>
      <c r="B7614" s="0" t="s">
        <v>144</v>
      </c>
      <c r="C7614" s="0" t="n">
        <v>2003</v>
      </c>
      <c r="D7614" s="0" t="s">
        <v>41</v>
      </c>
      <c r="E7614" s="0" t="s">
        <v>139</v>
      </c>
      <c r="F7614" s="0" t="n">
        <v>0.15</v>
      </c>
      <c r="G7614" s="0" t="n">
        <v>0.04</v>
      </c>
      <c r="H7614" s="0" t="n">
        <v>0</v>
      </c>
      <c r="I7614" s="0" t="n">
        <v>0.01</v>
      </c>
      <c r="J7614" s="0" t="n">
        <v>0.2</v>
      </c>
      <c r="K7614" s="0" t="n">
        <v>40</v>
      </c>
      <c r="L7614" s="0" t="n">
        <v>7.4</v>
      </c>
      <c r="M7614" s="0" t="s">
        <v>36</v>
      </c>
      <c r="N7614" s="0" t="s">
        <v>66</v>
      </c>
      <c r="O7614" s="0" t="s">
        <v>177</v>
      </c>
      <c r="P7614" s="0" t="n">
        <f aca="false">IF(AND(OR(Dashboard!$B$5="All",D7614=Dashboard!$B$5),OR(Dashboard!$D$5="All",N7614=Dashboard!$D$5),OR(AND(C7614&lt;&gt;"",C7614&gt;=Dashboard!$F$5,C7614&lt;=Dashboard!$H$5),AND(C7614="",Dashboard!$F$5&lt;=1980,Dashboard!$H$5&gt;=2016))),1,0)</f>
        <v>1</v>
      </c>
      <c r="Q7614" s="0" t="n">
        <f aca="false">J7614*P7614+ROW()*0.00000001</f>
        <v>0.20007614</v>
      </c>
    </row>
    <row r="7615" customFormat="false" ht="15" hidden="false" customHeight="false" outlineLevel="0" collapsed="false">
      <c r="A7615" s="0" t="s">
        <v>5632</v>
      </c>
      <c r="B7615" s="0" t="s">
        <v>164</v>
      </c>
      <c r="C7615" s="0" t="n">
        <v>2010</v>
      </c>
      <c r="D7615" s="0" t="s">
        <v>46</v>
      </c>
      <c r="E7615" s="0" t="s">
        <v>154</v>
      </c>
      <c r="F7615" s="0" t="n">
        <v>0</v>
      </c>
      <c r="G7615" s="0" t="n">
        <v>0</v>
      </c>
      <c r="H7615" s="0" t="n">
        <v>0.2</v>
      </c>
      <c r="I7615" s="0" t="n">
        <v>0</v>
      </c>
      <c r="J7615" s="0" t="n">
        <v>0.2</v>
      </c>
      <c r="N7615" s="0" t="s">
        <v>74</v>
      </c>
      <c r="P7615" s="0" t="n">
        <f aca="false">IF(AND(OR(Dashboard!$B$5="All",D7615=Dashboard!$B$5),OR(Dashboard!$D$5="All",N7615=Dashboard!$D$5),OR(AND(C7615&lt;&gt;"",C7615&gt;=Dashboard!$F$5,C7615&lt;=Dashboard!$H$5),AND(C7615="",Dashboard!$F$5&lt;=1980,Dashboard!$H$5&gt;=2016))),1,0)</f>
        <v>1</v>
      </c>
      <c r="Q7615" s="0" t="n">
        <f aca="false">J7615*P7615+ROW()*0.00000001</f>
        <v>0.20007615</v>
      </c>
    </row>
    <row r="7616" customFormat="false" ht="15" hidden="false" customHeight="false" outlineLevel="0" collapsed="false">
      <c r="A7616" s="0" t="s">
        <v>5191</v>
      </c>
      <c r="B7616" s="0" t="s">
        <v>70</v>
      </c>
      <c r="C7616" s="0" t="n">
        <v>2013</v>
      </c>
      <c r="D7616" s="0" t="s">
        <v>46</v>
      </c>
      <c r="E7616" s="0" t="s">
        <v>2334</v>
      </c>
      <c r="F7616" s="0" t="n">
        <v>0.05</v>
      </c>
      <c r="G7616" s="0" t="n">
        <v>0.02</v>
      </c>
      <c r="H7616" s="0" t="n">
        <v>0.12</v>
      </c>
      <c r="I7616" s="0" t="n">
        <v>0.01</v>
      </c>
      <c r="J7616" s="0" t="n">
        <v>0.2</v>
      </c>
      <c r="K7616" s="0" t="n">
        <v>86</v>
      </c>
      <c r="L7616" s="0" t="n">
        <v>7.7</v>
      </c>
      <c r="M7616" s="0" t="s">
        <v>103</v>
      </c>
      <c r="N7616" s="0" t="s">
        <v>74</v>
      </c>
      <c r="O7616" s="0" t="s">
        <v>42</v>
      </c>
      <c r="P7616" s="0" t="n">
        <f aca="false">IF(AND(OR(Dashboard!$B$5="All",D7616=Dashboard!$B$5),OR(Dashboard!$D$5="All",N7616=Dashboard!$D$5),OR(AND(C7616&lt;&gt;"",C7616&gt;=Dashboard!$F$5,C7616&lt;=Dashboard!$H$5),AND(C7616="",Dashboard!$F$5&lt;=1980,Dashboard!$H$5&gt;=2016))),1,0)</f>
        <v>1</v>
      </c>
      <c r="Q7616" s="0" t="n">
        <f aca="false">J7616*P7616+ROW()*0.00000001</f>
        <v>0.20007616</v>
      </c>
    </row>
    <row r="7617" customFormat="false" ht="15" hidden="false" customHeight="false" outlineLevel="0" collapsed="false">
      <c r="A7617" s="0" t="s">
        <v>4273</v>
      </c>
      <c r="B7617" s="0" t="s">
        <v>70</v>
      </c>
      <c r="C7617" s="0" t="n">
        <v>2007</v>
      </c>
      <c r="D7617" s="0" t="s">
        <v>56</v>
      </c>
      <c r="E7617" s="0" t="s">
        <v>547</v>
      </c>
      <c r="F7617" s="0" t="n">
        <v>0.17</v>
      </c>
      <c r="G7617" s="0" t="n">
        <v>0.01</v>
      </c>
      <c r="H7617" s="0" t="n">
        <v>0</v>
      </c>
      <c r="I7617" s="0" t="n">
        <v>0.02</v>
      </c>
      <c r="J7617" s="0" t="n">
        <v>0.2</v>
      </c>
      <c r="K7617" s="0" t="n">
        <v>60</v>
      </c>
      <c r="L7617" s="0" t="n">
        <v>7.1</v>
      </c>
      <c r="M7617" s="0" t="s">
        <v>73</v>
      </c>
      <c r="N7617" s="0" t="s">
        <v>74</v>
      </c>
      <c r="O7617" s="0" t="s">
        <v>53</v>
      </c>
      <c r="P7617" s="0" t="n">
        <f aca="false">IF(AND(OR(Dashboard!$B$5="All",D7617=Dashboard!$B$5),OR(Dashboard!$D$5="All",N7617=Dashboard!$D$5),OR(AND(C7617&lt;&gt;"",C7617&gt;=Dashboard!$F$5,C7617&lt;=Dashboard!$H$5),AND(C7617="",Dashboard!$F$5&lt;=1980,Dashboard!$H$5&gt;=2016))),1,0)</f>
        <v>1</v>
      </c>
      <c r="Q7617" s="0" t="n">
        <f aca="false">J7617*P7617+ROW()*0.00000001</f>
        <v>0.20007617</v>
      </c>
    </row>
    <row r="7618" customFormat="false" ht="15" hidden="false" customHeight="false" outlineLevel="0" collapsed="false">
      <c r="A7618" s="0" t="s">
        <v>5633</v>
      </c>
      <c r="B7618" s="0" t="s">
        <v>97</v>
      </c>
      <c r="C7618" s="0" t="n">
        <v>2012</v>
      </c>
      <c r="D7618" s="0" t="s">
        <v>102</v>
      </c>
      <c r="E7618" s="0" t="s">
        <v>35</v>
      </c>
      <c r="F7618" s="0" t="n">
        <v>0.06</v>
      </c>
      <c r="G7618" s="0" t="n">
        <v>0.07</v>
      </c>
      <c r="H7618" s="0" t="n">
        <v>0.05</v>
      </c>
      <c r="I7618" s="0" t="n">
        <v>0.01</v>
      </c>
      <c r="J7618" s="0" t="n">
        <v>0.2</v>
      </c>
      <c r="K7618" s="0" t="n">
        <v>64</v>
      </c>
      <c r="L7618" s="0" t="n">
        <v>5.9</v>
      </c>
      <c r="M7618" s="0" t="s">
        <v>103</v>
      </c>
      <c r="N7618" s="0" t="s">
        <v>35</v>
      </c>
      <c r="O7618" s="0" t="s">
        <v>67</v>
      </c>
      <c r="P7618" s="0" t="n">
        <f aca="false">IF(AND(OR(Dashboard!$B$5="All",D7618=Dashboard!$B$5),OR(Dashboard!$D$5="All",N7618=Dashboard!$D$5),OR(AND(C7618&lt;&gt;"",C7618&gt;=Dashboard!$F$5,C7618&lt;=Dashboard!$H$5),AND(C7618="",Dashboard!$F$5&lt;=1980,Dashboard!$H$5&gt;=2016))),1,0)</f>
        <v>1</v>
      </c>
      <c r="Q7618" s="0" t="n">
        <f aca="false">J7618*P7618+ROW()*0.00000001</f>
        <v>0.20007618</v>
      </c>
    </row>
    <row r="7619" customFormat="false" ht="15" hidden="false" customHeight="false" outlineLevel="0" collapsed="false">
      <c r="A7619" s="0" t="s">
        <v>1942</v>
      </c>
      <c r="B7619" s="0" t="s">
        <v>50</v>
      </c>
      <c r="C7619" s="0" t="n">
        <v>2009</v>
      </c>
      <c r="D7619" s="0" t="s">
        <v>46</v>
      </c>
      <c r="E7619" s="0" t="s">
        <v>91</v>
      </c>
      <c r="F7619" s="0" t="n">
        <v>0.16</v>
      </c>
      <c r="G7619" s="0" t="n">
        <v>0.03</v>
      </c>
      <c r="H7619" s="0" t="n">
        <v>0</v>
      </c>
      <c r="I7619" s="0" t="n">
        <v>0.02</v>
      </c>
      <c r="J7619" s="0" t="n">
        <v>0.2</v>
      </c>
      <c r="K7619" s="0" t="n">
        <v>65</v>
      </c>
      <c r="L7619" s="0" t="n">
        <v>6.7</v>
      </c>
      <c r="M7619" s="0" t="s">
        <v>125</v>
      </c>
      <c r="N7619" s="0" t="s">
        <v>35</v>
      </c>
      <c r="O7619" s="0" t="s">
        <v>67</v>
      </c>
      <c r="P7619" s="0" t="n">
        <f aca="false">IF(AND(OR(Dashboard!$B$5="All",D7619=Dashboard!$B$5),OR(Dashboard!$D$5="All",N7619=Dashboard!$D$5),OR(AND(C7619&lt;&gt;"",C7619&gt;=Dashboard!$F$5,C7619&lt;=Dashboard!$H$5),AND(C7619="",Dashboard!$F$5&lt;=1980,Dashboard!$H$5&gt;=2016))),1,0)</f>
        <v>1</v>
      </c>
      <c r="Q7619" s="0" t="n">
        <f aca="false">J7619*P7619+ROW()*0.00000001</f>
        <v>0.20007619</v>
      </c>
    </row>
    <row r="7620" customFormat="false" ht="15" hidden="false" customHeight="false" outlineLevel="0" collapsed="false">
      <c r="A7620" s="0" t="s">
        <v>5634</v>
      </c>
      <c r="B7620" s="0" t="s">
        <v>50</v>
      </c>
      <c r="C7620" s="0" t="n">
        <v>2009</v>
      </c>
      <c r="D7620" s="0" t="s">
        <v>58</v>
      </c>
      <c r="E7620" s="0" t="s">
        <v>5635</v>
      </c>
      <c r="F7620" s="0" t="n">
        <v>0.18</v>
      </c>
      <c r="G7620" s="0" t="n">
        <v>0</v>
      </c>
      <c r="H7620" s="0" t="n">
        <v>0</v>
      </c>
      <c r="I7620" s="0" t="n">
        <v>0.01</v>
      </c>
      <c r="J7620" s="0" t="n">
        <v>0.2</v>
      </c>
      <c r="K7620" s="0" t="n">
        <v>68</v>
      </c>
      <c r="M7620" s="0" t="s">
        <v>36</v>
      </c>
      <c r="N7620" s="0" t="s">
        <v>35</v>
      </c>
      <c r="O7620" s="0" t="s">
        <v>67</v>
      </c>
      <c r="P7620" s="0" t="n">
        <f aca="false">IF(AND(OR(Dashboard!$B$5="All",D7620=Dashboard!$B$5),OR(Dashboard!$D$5="All",N7620=Dashboard!$D$5),OR(AND(C7620&lt;&gt;"",C7620&gt;=Dashboard!$F$5,C7620&lt;=Dashboard!$H$5),AND(C7620="",Dashboard!$F$5&lt;=1980,Dashboard!$H$5&gt;=2016))),1,0)</f>
        <v>1</v>
      </c>
      <c r="Q7620" s="0" t="n">
        <f aca="false">J7620*P7620+ROW()*0.00000001</f>
        <v>0.2000762</v>
      </c>
    </row>
    <row r="7621" customFormat="false" ht="15" hidden="false" customHeight="false" outlineLevel="0" collapsed="false">
      <c r="A7621" s="0" t="s">
        <v>5636</v>
      </c>
      <c r="B7621" s="0" t="s">
        <v>70</v>
      </c>
      <c r="C7621" s="0" t="n">
        <v>2011</v>
      </c>
      <c r="D7621" s="0" t="s">
        <v>52</v>
      </c>
      <c r="E7621" s="0" t="s">
        <v>89</v>
      </c>
      <c r="F7621" s="0" t="n">
        <v>0</v>
      </c>
      <c r="G7621" s="0" t="n">
        <v>0.16</v>
      </c>
      <c r="H7621" s="0" t="n">
        <v>0</v>
      </c>
      <c r="I7621" s="0" t="n">
        <v>0.04</v>
      </c>
      <c r="J7621" s="0" t="n">
        <v>0.2</v>
      </c>
      <c r="N7621" s="0" t="s">
        <v>74</v>
      </c>
      <c r="P7621" s="0" t="n">
        <f aca="false">IF(AND(OR(Dashboard!$B$5="All",D7621=Dashboard!$B$5),OR(Dashboard!$D$5="All",N7621=Dashboard!$D$5),OR(AND(C7621&lt;&gt;"",C7621&gt;=Dashboard!$F$5,C7621&lt;=Dashboard!$H$5),AND(C7621="",Dashboard!$F$5&lt;=1980,Dashboard!$H$5&gt;=2016))),1,0)</f>
        <v>1</v>
      </c>
      <c r="Q7621" s="0" t="n">
        <f aca="false">J7621*P7621+ROW()*0.00000001</f>
        <v>0.20007621</v>
      </c>
    </row>
    <row r="7622" customFormat="false" ht="15" hidden="false" customHeight="false" outlineLevel="0" collapsed="false">
      <c r="A7622" s="0" t="s">
        <v>5637</v>
      </c>
      <c r="B7622" s="0" t="s">
        <v>76</v>
      </c>
      <c r="C7622" s="0" t="n">
        <v>2002</v>
      </c>
      <c r="D7622" s="0" t="s">
        <v>52</v>
      </c>
      <c r="E7622" s="0" t="s">
        <v>1788</v>
      </c>
      <c r="F7622" s="0" t="n">
        <v>0</v>
      </c>
      <c r="G7622" s="0" t="n">
        <v>0</v>
      </c>
      <c r="H7622" s="0" t="n">
        <v>0.2</v>
      </c>
      <c r="I7622" s="0" t="n">
        <v>0</v>
      </c>
      <c r="J7622" s="0" t="n">
        <v>0.2</v>
      </c>
      <c r="N7622" s="0" t="s">
        <v>74</v>
      </c>
      <c r="P7622" s="0" t="n">
        <f aca="false">IF(AND(OR(Dashboard!$B$5="All",D7622=Dashboard!$B$5),OR(Dashboard!$D$5="All",N7622=Dashboard!$D$5),OR(AND(C7622&lt;&gt;"",C7622&gt;=Dashboard!$F$5,C7622&lt;=Dashboard!$H$5),AND(C7622="",Dashboard!$F$5&lt;=1980,Dashboard!$H$5&gt;=2016))),1,0)</f>
        <v>1</v>
      </c>
      <c r="Q7622" s="0" t="n">
        <f aca="false">J7622*P7622+ROW()*0.00000001</f>
        <v>0.20007622</v>
      </c>
    </row>
    <row r="7623" customFormat="false" ht="15" hidden="false" customHeight="false" outlineLevel="0" collapsed="false">
      <c r="A7623" s="0" t="s">
        <v>3235</v>
      </c>
      <c r="B7623" s="0" t="s">
        <v>76</v>
      </c>
      <c r="C7623" s="0" t="n">
        <v>2008</v>
      </c>
      <c r="D7623" s="0" t="s">
        <v>41</v>
      </c>
      <c r="E7623" s="0" t="s">
        <v>3236</v>
      </c>
      <c r="F7623" s="0" t="n">
        <v>0.1</v>
      </c>
      <c r="G7623" s="0" t="n">
        <v>0.08</v>
      </c>
      <c r="H7623" s="0" t="n">
        <v>0</v>
      </c>
      <c r="I7623" s="0" t="n">
        <v>0.03</v>
      </c>
      <c r="J7623" s="0" t="n">
        <v>0.2</v>
      </c>
      <c r="K7623" s="0" t="n">
        <v>37</v>
      </c>
      <c r="M7623" s="0" t="s">
        <v>36</v>
      </c>
      <c r="N7623" s="0" t="s">
        <v>74</v>
      </c>
      <c r="O7623" s="0" t="s">
        <v>177</v>
      </c>
      <c r="P7623" s="0" t="n">
        <f aca="false">IF(AND(OR(Dashboard!$B$5="All",D7623=Dashboard!$B$5),OR(Dashboard!$D$5="All",N7623=Dashboard!$D$5),OR(AND(C7623&lt;&gt;"",C7623&gt;=Dashboard!$F$5,C7623&lt;=Dashboard!$H$5),AND(C7623="",Dashboard!$F$5&lt;=1980,Dashboard!$H$5&gt;=2016))),1,0)</f>
        <v>1</v>
      </c>
      <c r="Q7623" s="0" t="n">
        <f aca="false">J7623*P7623+ROW()*0.00000001</f>
        <v>0.20007623</v>
      </c>
    </row>
    <row r="7624" customFormat="false" ht="15" hidden="false" customHeight="false" outlineLevel="0" collapsed="false">
      <c r="A7624" s="0" t="s">
        <v>361</v>
      </c>
      <c r="B7624" s="0" t="s">
        <v>85</v>
      </c>
      <c r="C7624" s="0" t="n">
        <v>2005</v>
      </c>
      <c r="D7624" s="0" t="s">
        <v>52</v>
      </c>
      <c r="E7624" s="0" t="s">
        <v>328</v>
      </c>
      <c r="F7624" s="0" t="n">
        <v>0.14</v>
      </c>
      <c r="G7624" s="0" t="n">
        <v>0.05</v>
      </c>
      <c r="H7624" s="0" t="n">
        <v>0</v>
      </c>
      <c r="I7624" s="0" t="n">
        <v>0</v>
      </c>
      <c r="J7624" s="0" t="n">
        <v>0.2</v>
      </c>
      <c r="K7624" s="0" t="n">
        <v>60</v>
      </c>
      <c r="M7624" s="0" t="s">
        <v>36</v>
      </c>
      <c r="N7624" s="0" t="s">
        <v>35</v>
      </c>
      <c r="O7624" s="0" t="s">
        <v>53</v>
      </c>
      <c r="P7624" s="0" t="n">
        <f aca="false">IF(AND(OR(Dashboard!$B$5="All",D7624=Dashboard!$B$5),OR(Dashboard!$D$5="All",N7624=Dashboard!$D$5),OR(AND(C7624&lt;&gt;"",C7624&gt;=Dashboard!$F$5,C7624&lt;=Dashboard!$H$5),AND(C7624="",Dashboard!$F$5&lt;=1980,Dashboard!$H$5&gt;=2016))),1,0)</f>
        <v>1</v>
      </c>
      <c r="Q7624" s="0" t="n">
        <f aca="false">J7624*P7624+ROW()*0.00000001</f>
        <v>0.20007624</v>
      </c>
    </row>
    <row r="7625" customFormat="false" ht="15" hidden="false" customHeight="false" outlineLevel="0" collapsed="false">
      <c r="A7625" s="0" t="s">
        <v>5638</v>
      </c>
      <c r="B7625" s="0" t="s">
        <v>117</v>
      </c>
      <c r="C7625" s="0" t="n">
        <v>1999</v>
      </c>
      <c r="D7625" s="0" t="s">
        <v>246</v>
      </c>
      <c r="E7625" s="0" t="s">
        <v>782</v>
      </c>
      <c r="F7625" s="0" t="n">
        <v>0</v>
      </c>
      <c r="G7625" s="0" t="n">
        <v>0</v>
      </c>
      <c r="H7625" s="0" t="n">
        <v>0.19</v>
      </c>
      <c r="I7625" s="0" t="n">
        <v>0.01</v>
      </c>
      <c r="J7625" s="0" t="n">
        <v>0.2</v>
      </c>
      <c r="N7625" s="0" t="s">
        <v>74</v>
      </c>
      <c r="P7625" s="0" t="n">
        <f aca="false">IF(AND(OR(Dashboard!$B$5="All",D7625=Dashboard!$B$5),OR(Dashboard!$D$5="All",N7625=Dashboard!$D$5),OR(AND(C7625&lt;&gt;"",C7625&gt;=Dashboard!$F$5,C7625&lt;=Dashboard!$H$5),AND(C7625="",Dashboard!$F$5&lt;=1980,Dashboard!$H$5&gt;=2016))),1,0)</f>
        <v>1</v>
      </c>
      <c r="Q7625" s="0" t="n">
        <f aca="false">J7625*P7625+ROW()*0.00000001</f>
        <v>0.20007625</v>
      </c>
    </row>
    <row r="7626" customFormat="false" ht="15" hidden="false" customHeight="false" outlineLevel="0" collapsed="false">
      <c r="A7626" s="0" t="s">
        <v>4535</v>
      </c>
      <c r="B7626" s="0" t="s">
        <v>76</v>
      </c>
      <c r="C7626" s="0" t="n">
        <v>2009</v>
      </c>
      <c r="D7626" s="0" t="s">
        <v>34</v>
      </c>
      <c r="E7626" s="0" t="s">
        <v>72</v>
      </c>
      <c r="F7626" s="0" t="n">
        <v>0.1</v>
      </c>
      <c r="G7626" s="0" t="n">
        <v>0.08</v>
      </c>
      <c r="H7626" s="0" t="n">
        <v>0</v>
      </c>
      <c r="I7626" s="0" t="n">
        <v>0.03</v>
      </c>
      <c r="J7626" s="0" t="n">
        <v>0.2</v>
      </c>
      <c r="M7626" s="0" t="s">
        <v>125</v>
      </c>
      <c r="N7626" s="0" t="s">
        <v>74</v>
      </c>
      <c r="P7626" s="0" t="n">
        <f aca="false">IF(AND(OR(Dashboard!$B$5="All",D7626=Dashboard!$B$5),OR(Dashboard!$D$5="All",N7626=Dashboard!$D$5),OR(AND(C7626&lt;&gt;"",C7626&gt;=Dashboard!$F$5,C7626&lt;=Dashboard!$H$5),AND(C7626="",Dashboard!$F$5&lt;=1980,Dashboard!$H$5&gt;=2016))),1,0)</f>
        <v>1</v>
      </c>
      <c r="Q7626" s="0" t="n">
        <f aca="false">J7626*P7626+ROW()*0.00000001</f>
        <v>0.20007626</v>
      </c>
    </row>
    <row r="7627" customFormat="false" ht="15" hidden="false" customHeight="false" outlineLevel="0" collapsed="false">
      <c r="A7627" s="0" t="s">
        <v>4494</v>
      </c>
      <c r="B7627" s="0" t="s">
        <v>64</v>
      </c>
      <c r="C7627" s="0" t="n">
        <v>2010</v>
      </c>
      <c r="D7627" s="0" t="s">
        <v>56</v>
      </c>
      <c r="E7627" s="0" t="s">
        <v>157</v>
      </c>
      <c r="F7627" s="0" t="n">
        <v>0.1</v>
      </c>
      <c r="G7627" s="0" t="n">
        <v>0.07</v>
      </c>
      <c r="H7627" s="0" t="n">
        <v>0.02</v>
      </c>
      <c r="I7627" s="0" t="n">
        <v>0.02</v>
      </c>
      <c r="J7627" s="0" t="n">
        <v>0.2</v>
      </c>
      <c r="K7627" s="0" t="n">
        <v>58</v>
      </c>
      <c r="L7627" s="0" t="n">
        <v>6.1</v>
      </c>
      <c r="M7627" s="0" t="s">
        <v>103</v>
      </c>
      <c r="N7627" s="0" t="s">
        <v>66</v>
      </c>
      <c r="O7627" s="0" t="s">
        <v>53</v>
      </c>
      <c r="P7627" s="0" t="n">
        <f aca="false">IF(AND(OR(Dashboard!$B$5="All",D7627=Dashboard!$B$5),OR(Dashboard!$D$5="All",N7627=Dashboard!$D$5),OR(AND(C7627&lt;&gt;"",C7627&gt;=Dashboard!$F$5,C7627&lt;=Dashboard!$H$5),AND(C7627="",Dashboard!$F$5&lt;=1980,Dashboard!$H$5&gt;=2016))),1,0)</f>
        <v>1</v>
      </c>
      <c r="Q7627" s="0" t="n">
        <f aca="false">J7627*P7627+ROW()*0.00000001</f>
        <v>0.20007627</v>
      </c>
    </row>
    <row r="7628" customFormat="false" ht="15" hidden="false" customHeight="false" outlineLevel="0" collapsed="false">
      <c r="A7628" s="0" t="s">
        <v>3116</v>
      </c>
      <c r="B7628" s="0" t="s">
        <v>33</v>
      </c>
      <c r="C7628" s="0" t="n">
        <v>2009</v>
      </c>
      <c r="D7628" s="0" t="s">
        <v>114</v>
      </c>
      <c r="E7628" s="0" t="s">
        <v>1754</v>
      </c>
      <c r="F7628" s="0" t="n">
        <v>0.11</v>
      </c>
      <c r="G7628" s="0" t="n">
        <v>0.07</v>
      </c>
      <c r="H7628" s="0" t="n">
        <v>0</v>
      </c>
      <c r="I7628" s="0" t="n">
        <v>0.02</v>
      </c>
      <c r="J7628" s="0" t="n">
        <v>0.2</v>
      </c>
      <c r="N7628" s="0" t="s">
        <v>35</v>
      </c>
      <c r="P7628" s="0" t="n">
        <f aca="false">IF(AND(OR(Dashboard!$B$5="All",D7628=Dashboard!$B$5),OR(Dashboard!$D$5="All",N7628=Dashboard!$D$5),OR(AND(C7628&lt;&gt;"",C7628&gt;=Dashboard!$F$5,C7628&lt;=Dashboard!$H$5),AND(C7628="",Dashboard!$F$5&lt;=1980,Dashboard!$H$5&gt;=2016))),1,0)</f>
        <v>1</v>
      </c>
      <c r="Q7628" s="0" t="n">
        <f aca="false">J7628*P7628+ROW()*0.00000001</f>
        <v>0.20007628</v>
      </c>
    </row>
    <row r="7629" customFormat="false" ht="15" hidden="false" customHeight="false" outlineLevel="0" collapsed="false">
      <c r="A7629" s="0" t="s">
        <v>3278</v>
      </c>
      <c r="B7629" s="0" t="s">
        <v>144</v>
      </c>
      <c r="C7629" s="0" t="n">
        <v>2002</v>
      </c>
      <c r="D7629" s="0" t="s">
        <v>34</v>
      </c>
      <c r="E7629" s="0" t="s">
        <v>91</v>
      </c>
      <c r="F7629" s="0" t="n">
        <v>0.15</v>
      </c>
      <c r="G7629" s="0" t="n">
        <v>0.04</v>
      </c>
      <c r="H7629" s="0" t="n">
        <v>0</v>
      </c>
      <c r="I7629" s="0" t="n">
        <v>0.01</v>
      </c>
      <c r="J7629" s="0" t="n">
        <v>0.2</v>
      </c>
      <c r="K7629" s="0" t="n">
        <v>75</v>
      </c>
      <c r="M7629" s="0" t="s">
        <v>103</v>
      </c>
      <c r="N7629" s="0" t="s">
        <v>66</v>
      </c>
      <c r="O7629" s="0" t="s">
        <v>37</v>
      </c>
      <c r="P7629" s="0" t="n">
        <f aca="false">IF(AND(OR(Dashboard!$B$5="All",D7629=Dashboard!$B$5),OR(Dashboard!$D$5="All",N7629=Dashboard!$D$5),OR(AND(C7629&lt;&gt;"",C7629&gt;=Dashboard!$F$5,C7629&lt;=Dashboard!$H$5),AND(C7629="",Dashboard!$F$5&lt;=1980,Dashboard!$H$5&gt;=2016))),1,0)</f>
        <v>1</v>
      </c>
      <c r="Q7629" s="0" t="n">
        <f aca="false">J7629*P7629+ROW()*0.00000001</f>
        <v>0.20007629</v>
      </c>
    </row>
    <row r="7630" customFormat="false" ht="15" hidden="false" customHeight="false" outlineLevel="0" collapsed="false">
      <c r="A7630" s="0" t="s">
        <v>5639</v>
      </c>
      <c r="B7630" s="0" t="s">
        <v>78</v>
      </c>
      <c r="C7630" s="0" t="n">
        <v>1996</v>
      </c>
      <c r="D7630" s="0" t="s">
        <v>46</v>
      </c>
      <c r="E7630" s="0" t="s">
        <v>157</v>
      </c>
      <c r="F7630" s="0" t="n">
        <v>0</v>
      </c>
      <c r="G7630" s="0" t="n">
        <v>0</v>
      </c>
      <c r="H7630" s="0" t="n">
        <v>0.2</v>
      </c>
      <c r="I7630" s="0" t="n">
        <v>0</v>
      </c>
      <c r="J7630" s="0" t="n">
        <v>0.2</v>
      </c>
      <c r="N7630" s="0" t="s">
        <v>35</v>
      </c>
      <c r="P7630" s="0" t="n">
        <f aca="false">IF(AND(OR(Dashboard!$B$5="All",D7630=Dashboard!$B$5),OR(Dashboard!$D$5="All",N7630=Dashboard!$D$5),OR(AND(C7630&lt;&gt;"",C7630&gt;=Dashboard!$F$5,C7630&lt;=Dashboard!$H$5),AND(C7630="",Dashboard!$F$5&lt;=1980,Dashboard!$H$5&gt;=2016))),1,0)</f>
        <v>1</v>
      </c>
      <c r="Q7630" s="0" t="n">
        <f aca="false">J7630*P7630+ROW()*0.00000001</f>
        <v>0.2000763</v>
      </c>
    </row>
    <row r="7631" customFormat="false" ht="15" hidden="false" customHeight="false" outlineLevel="0" collapsed="false">
      <c r="A7631" s="0" t="s">
        <v>5220</v>
      </c>
      <c r="B7631" s="0" t="s">
        <v>64</v>
      </c>
      <c r="C7631" s="0" t="n">
        <v>2009</v>
      </c>
      <c r="D7631" s="0" t="s">
        <v>34</v>
      </c>
      <c r="E7631" s="0" t="s">
        <v>547</v>
      </c>
      <c r="F7631" s="0" t="n">
        <v>0</v>
      </c>
      <c r="G7631" s="0" t="n">
        <v>0.19</v>
      </c>
      <c r="H7631" s="0" t="n">
        <v>0</v>
      </c>
      <c r="I7631" s="0" t="n">
        <v>0.01</v>
      </c>
      <c r="J7631" s="0" t="n">
        <v>0.2</v>
      </c>
      <c r="N7631" s="0" t="s">
        <v>66</v>
      </c>
      <c r="P7631" s="0" t="n">
        <f aca="false">IF(AND(OR(Dashboard!$B$5="All",D7631=Dashboard!$B$5),OR(Dashboard!$D$5="All",N7631=Dashboard!$D$5),OR(AND(C7631&lt;&gt;"",C7631&gt;=Dashboard!$F$5,C7631&lt;=Dashboard!$H$5),AND(C7631="",Dashboard!$F$5&lt;=1980,Dashboard!$H$5&gt;=2016))),1,0)</f>
        <v>1</v>
      </c>
      <c r="Q7631" s="0" t="n">
        <f aca="false">J7631*P7631+ROW()*0.00000001</f>
        <v>0.20007631</v>
      </c>
    </row>
    <row r="7632" customFormat="false" ht="15" hidden="false" customHeight="false" outlineLevel="0" collapsed="false">
      <c r="A7632" s="0" t="s">
        <v>3646</v>
      </c>
      <c r="B7632" s="0" t="s">
        <v>144</v>
      </c>
      <c r="C7632" s="0" t="n">
        <v>2005</v>
      </c>
      <c r="D7632" s="0" t="s">
        <v>71</v>
      </c>
      <c r="E7632" s="0" t="s">
        <v>142</v>
      </c>
      <c r="F7632" s="0" t="n">
        <v>0.15</v>
      </c>
      <c r="G7632" s="0" t="n">
        <v>0.04</v>
      </c>
      <c r="H7632" s="0" t="n">
        <v>0</v>
      </c>
      <c r="I7632" s="0" t="n">
        <v>0.01</v>
      </c>
      <c r="J7632" s="0" t="n">
        <v>0.2</v>
      </c>
      <c r="K7632" s="0" t="n">
        <v>71</v>
      </c>
      <c r="L7632" s="0" t="n">
        <v>8.8</v>
      </c>
      <c r="M7632" s="0" t="s">
        <v>103</v>
      </c>
      <c r="N7632" s="0" t="s">
        <v>66</v>
      </c>
      <c r="O7632" s="0" t="s">
        <v>37</v>
      </c>
      <c r="P7632" s="0" t="n">
        <f aca="false">IF(AND(OR(Dashboard!$B$5="All",D7632=Dashboard!$B$5),OR(Dashboard!$D$5="All",N7632=Dashboard!$D$5),OR(AND(C7632&lt;&gt;"",C7632&gt;=Dashboard!$F$5,C7632&lt;=Dashboard!$H$5),AND(C7632="",Dashboard!$F$5&lt;=1980,Dashboard!$H$5&gt;=2016))),1,0)</f>
        <v>1</v>
      </c>
      <c r="Q7632" s="0" t="n">
        <f aca="false">J7632*P7632+ROW()*0.00000001</f>
        <v>0.20007632</v>
      </c>
    </row>
    <row r="7633" customFormat="false" ht="15" hidden="false" customHeight="false" outlineLevel="0" collapsed="false">
      <c r="A7633" s="0" t="s">
        <v>1732</v>
      </c>
      <c r="B7633" s="0" t="s">
        <v>172</v>
      </c>
      <c r="C7633" s="0" t="n">
        <v>2014</v>
      </c>
      <c r="D7633" s="0" t="s">
        <v>71</v>
      </c>
      <c r="E7633" s="0" t="s">
        <v>157</v>
      </c>
      <c r="F7633" s="0" t="n">
        <v>0.1</v>
      </c>
      <c r="G7633" s="0" t="n">
        <v>0.09</v>
      </c>
      <c r="H7633" s="0" t="n">
        <v>0</v>
      </c>
      <c r="I7633" s="0" t="n">
        <v>0.02</v>
      </c>
      <c r="J7633" s="0" t="n">
        <v>0.2</v>
      </c>
      <c r="N7633" s="0" t="s">
        <v>66</v>
      </c>
      <c r="P7633" s="0" t="n">
        <f aca="false">IF(AND(OR(Dashboard!$B$5="All",D7633=Dashboard!$B$5),OR(Dashboard!$D$5="All",N7633=Dashboard!$D$5),OR(AND(C7633&lt;&gt;"",C7633&gt;=Dashboard!$F$5,C7633&lt;=Dashboard!$H$5),AND(C7633="",Dashboard!$F$5&lt;=1980,Dashboard!$H$5&gt;=2016))),1,0)</f>
        <v>1</v>
      </c>
      <c r="Q7633" s="0" t="n">
        <f aca="false">J7633*P7633+ROW()*0.00000001</f>
        <v>0.20007633</v>
      </c>
    </row>
    <row r="7634" customFormat="false" ht="15" hidden="false" customHeight="false" outlineLevel="0" collapsed="false">
      <c r="A7634" s="0" t="s">
        <v>5640</v>
      </c>
      <c r="B7634" s="0" t="s">
        <v>873</v>
      </c>
      <c r="C7634" s="0" t="n">
        <v>1994</v>
      </c>
      <c r="D7634" s="0" t="s">
        <v>56</v>
      </c>
      <c r="E7634" s="0" t="s">
        <v>154</v>
      </c>
      <c r="F7634" s="0" t="n">
        <v>0</v>
      </c>
      <c r="G7634" s="0" t="n">
        <v>0</v>
      </c>
      <c r="H7634" s="0" t="n">
        <v>0.2</v>
      </c>
      <c r="I7634" s="0" t="n">
        <v>0</v>
      </c>
      <c r="J7634" s="0" t="n">
        <v>0.2</v>
      </c>
      <c r="N7634" s="0" t="s">
        <v>154</v>
      </c>
      <c r="P7634" s="0" t="n">
        <f aca="false">IF(AND(OR(Dashboard!$B$5="All",D7634=Dashboard!$B$5),OR(Dashboard!$D$5="All",N7634=Dashboard!$D$5),OR(AND(C7634&lt;&gt;"",C7634&gt;=Dashboard!$F$5,C7634&lt;=Dashboard!$H$5),AND(C7634="",Dashboard!$F$5&lt;=1980,Dashboard!$H$5&gt;=2016))),1,0)</f>
        <v>1</v>
      </c>
      <c r="Q7634" s="0" t="n">
        <f aca="false">J7634*P7634+ROW()*0.00000001</f>
        <v>0.20007634</v>
      </c>
    </row>
    <row r="7635" customFormat="false" ht="15" hidden="false" customHeight="false" outlineLevel="0" collapsed="false">
      <c r="A7635" s="0" t="s">
        <v>3986</v>
      </c>
      <c r="B7635" s="0" t="s">
        <v>50</v>
      </c>
      <c r="C7635" s="0" t="n">
        <v>2009</v>
      </c>
      <c r="D7635" s="0" t="s">
        <v>52</v>
      </c>
      <c r="E7635" s="0" t="s">
        <v>124</v>
      </c>
      <c r="F7635" s="0" t="n">
        <v>0.18</v>
      </c>
      <c r="G7635" s="0" t="n">
        <v>0</v>
      </c>
      <c r="H7635" s="0" t="n">
        <v>0</v>
      </c>
      <c r="I7635" s="0" t="n">
        <v>0.01</v>
      </c>
      <c r="J7635" s="0" t="n">
        <v>0.2</v>
      </c>
      <c r="M7635" s="0" t="s">
        <v>36</v>
      </c>
      <c r="N7635" s="0" t="s">
        <v>35</v>
      </c>
      <c r="P7635" s="0" t="n">
        <f aca="false">IF(AND(OR(Dashboard!$B$5="All",D7635=Dashboard!$B$5),OR(Dashboard!$D$5="All",N7635=Dashboard!$D$5),OR(AND(C7635&lt;&gt;"",C7635&gt;=Dashboard!$F$5,C7635&lt;=Dashboard!$H$5),AND(C7635="",Dashboard!$F$5&lt;=1980,Dashboard!$H$5&gt;=2016))),1,0)</f>
        <v>1</v>
      </c>
      <c r="Q7635" s="0" t="n">
        <f aca="false">J7635*P7635+ROW()*0.00000001</f>
        <v>0.20007635</v>
      </c>
    </row>
    <row r="7636" customFormat="false" ht="15" hidden="false" customHeight="false" outlineLevel="0" collapsed="false">
      <c r="A7636" s="0" t="s">
        <v>5641</v>
      </c>
      <c r="B7636" s="0" t="s">
        <v>70</v>
      </c>
      <c r="C7636" s="0" t="n">
        <v>2010</v>
      </c>
      <c r="D7636" s="0" t="s">
        <v>58</v>
      </c>
      <c r="E7636" s="0" t="s">
        <v>91</v>
      </c>
      <c r="F7636" s="0" t="n">
        <v>0.11</v>
      </c>
      <c r="G7636" s="0" t="n">
        <v>0.06</v>
      </c>
      <c r="H7636" s="0" t="n">
        <v>0</v>
      </c>
      <c r="I7636" s="0" t="n">
        <v>0.03</v>
      </c>
      <c r="J7636" s="0" t="n">
        <v>0.2</v>
      </c>
      <c r="K7636" s="0" t="n">
        <v>66</v>
      </c>
      <c r="L7636" s="0" t="n">
        <v>6.1</v>
      </c>
      <c r="M7636" s="0" t="s">
        <v>103</v>
      </c>
      <c r="N7636" s="0" t="s">
        <v>74</v>
      </c>
      <c r="O7636" s="0" t="s">
        <v>67</v>
      </c>
      <c r="P7636" s="0" t="n">
        <f aca="false">IF(AND(OR(Dashboard!$B$5="All",D7636=Dashboard!$B$5),OR(Dashboard!$D$5="All",N7636=Dashboard!$D$5),OR(AND(C7636&lt;&gt;"",C7636&gt;=Dashboard!$F$5,C7636&lt;=Dashboard!$H$5),AND(C7636="",Dashboard!$F$5&lt;=1980,Dashboard!$H$5&gt;=2016))),1,0)</f>
        <v>1</v>
      </c>
      <c r="Q7636" s="0" t="n">
        <f aca="false">J7636*P7636+ROW()*0.00000001</f>
        <v>0.20007636</v>
      </c>
    </row>
    <row r="7637" customFormat="false" ht="15" hidden="false" customHeight="false" outlineLevel="0" collapsed="false">
      <c r="A7637" s="0" t="s">
        <v>5642</v>
      </c>
      <c r="B7637" s="0" t="s">
        <v>70</v>
      </c>
      <c r="C7637" s="0" t="n">
        <v>2013</v>
      </c>
      <c r="D7637" s="0" t="s">
        <v>34</v>
      </c>
      <c r="E7637" s="0" t="s">
        <v>220</v>
      </c>
      <c r="F7637" s="0" t="n">
        <v>0</v>
      </c>
      <c r="G7637" s="0" t="n">
        <v>0</v>
      </c>
      <c r="H7637" s="0" t="n">
        <v>0.2</v>
      </c>
      <c r="I7637" s="0" t="n">
        <v>0</v>
      </c>
      <c r="J7637" s="0" t="n">
        <v>0.2</v>
      </c>
      <c r="N7637" s="0" t="s">
        <v>74</v>
      </c>
      <c r="P7637" s="0" t="n">
        <f aca="false">IF(AND(OR(Dashboard!$B$5="All",D7637=Dashboard!$B$5),OR(Dashboard!$D$5="All",N7637=Dashboard!$D$5),OR(AND(C7637&lt;&gt;"",C7637&gt;=Dashboard!$F$5,C7637&lt;=Dashboard!$H$5),AND(C7637="",Dashboard!$F$5&lt;=1980,Dashboard!$H$5&gt;=2016))),1,0)</f>
        <v>1</v>
      </c>
      <c r="Q7637" s="0" t="n">
        <f aca="false">J7637*P7637+ROW()*0.00000001</f>
        <v>0.20007637</v>
      </c>
    </row>
    <row r="7638" customFormat="false" ht="15" hidden="false" customHeight="false" outlineLevel="0" collapsed="false">
      <c r="A7638" s="0" t="s">
        <v>5643</v>
      </c>
      <c r="B7638" s="0" t="s">
        <v>33</v>
      </c>
      <c r="C7638" s="0" t="n">
        <v>2010</v>
      </c>
      <c r="D7638" s="0" t="s">
        <v>34</v>
      </c>
      <c r="E7638" s="0" t="s">
        <v>91</v>
      </c>
      <c r="F7638" s="0" t="n">
        <v>0.19</v>
      </c>
      <c r="G7638" s="0" t="n">
        <v>0</v>
      </c>
      <c r="H7638" s="0" t="n">
        <v>0</v>
      </c>
      <c r="I7638" s="0" t="n">
        <v>0.01</v>
      </c>
      <c r="J7638" s="0" t="n">
        <v>0.2</v>
      </c>
      <c r="M7638" s="0" t="s">
        <v>103</v>
      </c>
      <c r="N7638" s="0" t="s">
        <v>35</v>
      </c>
      <c r="P7638" s="0" t="n">
        <f aca="false">IF(AND(OR(Dashboard!$B$5="All",D7638=Dashboard!$B$5),OR(Dashboard!$D$5="All",N7638=Dashboard!$D$5),OR(AND(C7638&lt;&gt;"",C7638&gt;=Dashboard!$F$5,C7638&lt;=Dashboard!$H$5),AND(C7638="",Dashboard!$F$5&lt;=1980,Dashboard!$H$5&gt;=2016))),1,0)</f>
        <v>1</v>
      </c>
      <c r="Q7638" s="0" t="n">
        <f aca="false">J7638*P7638+ROW()*0.00000001</f>
        <v>0.20007638</v>
      </c>
    </row>
    <row r="7639" customFormat="false" ht="15" hidden="false" customHeight="false" outlineLevel="0" collapsed="false">
      <c r="A7639" s="0" t="s">
        <v>5644</v>
      </c>
      <c r="B7639" s="0" t="s">
        <v>50</v>
      </c>
      <c r="C7639" s="0" t="n">
        <v>2010</v>
      </c>
      <c r="D7639" s="0" t="s">
        <v>52</v>
      </c>
      <c r="E7639" s="0" t="s">
        <v>487</v>
      </c>
      <c r="F7639" s="0" t="n">
        <v>0.16</v>
      </c>
      <c r="G7639" s="0" t="n">
        <v>0.03</v>
      </c>
      <c r="H7639" s="0" t="n">
        <v>0</v>
      </c>
      <c r="I7639" s="0" t="n">
        <v>0.01</v>
      </c>
      <c r="J7639" s="0" t="n">
        <v>0.2</v>
      </c>
      <c r="M7639" s="0" t="s">
        <v>36</v>
      </c>
      <c r="N7639" s="0" t="s">
        <v>35</v>
      </c>
      <c r="P7639" s="0" t="n">
        <f aca="false">IF(AND(OR(Dashboard!$B$5="All",D7639=Dashboard!$B$5),OR(Dashboard!$D$5="All",N7639=Dashboard!$D$5),OR(AND(C7639&lt;&gt;"",C7639&gt;=Dashboard!$F$5,C7639&lt;=Dashboard!$H$5),AND(C7639="",Dashboard!$F$5&lt;=1980,Dashboard!$H$5&gt;=2016))),1,0)</f>
        <v>1</v>
      </c>
      <c r="Q7639" s="0" t="n">
        <f aca="false">J7639*P7639+ROW()*0.00000001</f>
        <v>0.20007639</v>
      </c>
    </row>
    <row r="7640" customFormat="false" ht="15" hidden="false" customHeight="false" outlineLevel="0" collapsed="false">
      <c r="A7640" s="0" t="s">
        <v>792</v>
      </c>
      <c r="B7640" s="0" t="s">
        <v>152</v>
      </c>
      <c r="C7640" s="0" t="n">
        <v>2015</v>
      </c>
      <c r="D7640" s="0" t="s">
        <v>71</v>
      </c>
      <c r="E7640" s="0" t="s">
        <v>243</v>
      </c>
      <c r="F7640" s="0" t="n">
        <v>0.12</v>
      </c>
      <c r="G7640" s="0" t="n">
        <v>0.06</v>
      </c>
      <c r="H7640" s="0" t="n">
        <v>0</v>
      </c>
      <c r="I7640" s="0" t="n">
        <v>0.02</v>
      </c>
      <c r="J7640" s="0" t="n">
        <v>0.2</v>
      </c>
      <c r="K7640" s="0" t="n">
        <v>75</v>
      </c>
      <c r="L7640" s="0" t="n">
        <v>7.9</v>
      </c>
      <c r="M7640" s="0" t="s">
        <v>73</v>
      </c>
      <c r="N7640" s="0" t="s">
        <v>152</v>
      </c>
      <c r="O7640" s="0" t="s">
        <v>37</v>
      </c>
      <c r="P7640" s="0" t="n">
        <f aca="false">IF(AND(OR(Dashboard!$B$5="All",D7640=Dashboard!$B$5),OR(Dashboard!$D$5="All",N7640=Dashboard!$D$5),OR(AND(C7640&lt;&gt;"",C7640&gt;=Dashboard!$F$5,C7640&lt;=Dashboard!$H$5),AND(C7640="",Dashboard!$F$5&lt;=1980,Dashboard!$H$5&gt;=2016))),1,0)</f>
        <v>1</v>
      </c>
      <c r="Q7640" s="0" t="n">
        <f aca="false">J7640*P7640+ROW()*0.00000001</f>
        <v>0.2000764</v>
      </c>
    </row>
    <row r="7641" customFormat="false" ht="15" hidden="false" customHeight="false" outlineLevel="0" collapsed="false">
      <c r="A7641" s="0" t="s">
        <v>2599</v>
      </c>
      <c r="B7641" s="0" t="s">
        <v>76</v>
      </c>
      <c r="C7641" s="0" t="n">
        <v>2007</v>
      </c>
      <c r="D7641" s="0" t="s">
        <v>34</v>
      </c>
      <c r="E7641" s="0" t="s">
        <v>91</v>
      </c>
      <c r="F7641" s="0" t="n">
        <v>0.1</v>
      </c>
      <c r="G7641" s="0" t="n">
        <v>0.08</v>
      </c>
      <c r="H7641" s="0" t="n">
        <v>0</v>
      </c>
      <c r="I7641" s="0" t="n">
        <v>0.03</v>
      </c>
      <c r="J7641" s="0" t="n">
        <v>0.2</v>
      </c>
      <c r="M7641" s="0" t="s">
        <v>103</v>
      </c>
      <c r="N7641" s="0" t="s">
        <v>74</v>
      </c>
      <c r="P7641" s="0" t="n">
        <f aca="false">IF(AND(OR(Dashboard!$B$5="All",D7641=Dashboard!$B$5),OR(Dashboard!$D$5="All",N7641=Dashboard!$D$5),OR(AND(C7641&lt;&gt;"",C7641&gt;=Dashboard!$F$5,C7641&lt;=Dashboard!$H$5),AND(C7641="",Dashboard!$F$5&lt;=1980,Dashboard!$H$5&gt;=2016))),1,0)</f>
        <v>1</v>
      </c>
      <c r="Q7641" s="0" t="n">
        <f aca="false">J7641*P7641+ROW()*0.00000001</f>
        <v>0.20007641</v>
      </c>
    </row>
    <row r="7642" customFormat="false" ht="15" hidden="false" customHeight="false" outlineLevel="0" collapsed="false">
      <c r="A7642" s="0" t="s">
        <v>5645</v>
      </c>
      <c r="B7642" s="0" t="s">
        <v>50</v>
      </c>
      <c r="C7642" s="0" t="n">
        <v>2008</v>
      </c>
      <c r="D7642" s="0" t="s">
        <v>52</v>
      </c>
      <c r="E7642" s="0" t="s">
        <v>487</v>
      </c>
      <c r="F7642" s="0" t="n">
        <v>0.18</v>
      </c>
      <c r="G7642" s="0" t="n">
        <v>0</v>
      </c>
      <c r="H7642" s="0" t="n">
        <v>0</v>
      </c>
      <c r="I7642" s="0" t="n">
        <v>0.01</v>
      </c>
      <c r="J7642" s="0" t="n">
        <v>0.2</v>
      </c>
      <c r="M7642" s="0" t="s">
        <v>36</v>
      </c>
      <c r="N7642" s="0" t="s">
        <v>35</v>
      </c>
      <c r="P7642" s="0" t="n">
        <f aca="false">IF(AND(OR(Dashboard!$B$5="All",D7642=Dashboard!$B$5),OR(Dashboard!$D$5="All",N7642=Dashboard!$D$5),OR(AND(C7642&lt;&gt;"",C7642&gt;=Dashboard!$F$5,C7642&lt;=Dashboard!$H$5),AND(C7642="",Dashboard!$F$5&lt;=1980,Dashboard!$H$5&gt;=2016))),1,0)</f>
        <v>1</v>
      </c>
      <c r="Q7642" s="0" t="n">
        <f aca="false">J7642*P7642+ROW()*0.00000001</f>
        <v>0.20007642</v>
      </c>
    </row>
    <row r="7643" customFormat="false" ht="15" hidden="false" customHeight="false" outlineLevel="0" collapsed="false">
      <c r="A7643" s="0" t="s">
        <v>4470</v>
      </c>
      <c r="B7643" s="0" t="s">
        <v>668</v>
      </c>
      <c r="C7643" s="0" t="n">
        <v>2000</v>
      </c>
      <c r="D7643" s="0" t="s">
        <v>46</v>
      </c>
      <c r="E7643" s="0" t="s">
        <v>124</v>
      </c>
      <c r="F7643" s="0" t="n">
        <v>0</v>
      </c>
      <c r="G7643" s="0" t="n">
        <v>0</v>
      </c>
      <c r="H7643" s="0" t="n">
        <v>0.2</v>
      </c>
      <c r="I7643" s="0" t="n">
        <v>0</v>
      </c>
      <c r="J7643" s="0" t="n">
        <v>0.2</v>
      </c>
      <c r="K7643" s="0" t="n">
        <v>90</v>
      </c>
      <c r="L7643" s="0" t="n">
        <v>8.8</v>
      </c>
      <c r="M7643" s="0" t="s">
        <v>103</v>
      </c>
      <c r="N7643" s="0" t="s">
        <v>154</v>
      </c>
      <c r="O7643" s="0" t="s">
        <v>42</v>
      </c>
      <c r="P7643" s="0" t="n">
        <f aca="false">IF(AND(OR(Dashboard!$B$5="All",D7643=Dashboard!$B$5),OR(Dashboard!$D$5="All",N7643=Dashboard!$D$5),OR(AND(C7643&lt;&gt;"",C7643&gt;=Dashboard!$F$5,C7643&lt;=Dashboard!$H$5),AND(C7643="",Dashboard!$F$5&lt;=1980,Dashboard!$H$5&gt;=2016))),1,0)</f>
        <v>1</v>
      </c>
      <c r="Q7643" s="0" t="n">
        <f aca="false">J7643*P7643+ROW()*0.00000001</f>
        <v>0.20007643</v>
      </c>
    </row>
    <row r="7644" customFormat="false" ht="15" hidden="false" customHeight="false" outlineLevel="0" collapsed="false">
      <c r="A7644" s="0" t="s">
        <v>5646</v>
      </c>
      <c r="B7644" s="0" t="s">
        <v>117</v>
      </c>
      <c r="C7644" s="0" t="n">
        <v>1996</v>
      </c>
      <c r="D7644" s="0" t="s">
        <v>52</v>
      </c>
      <c r="E7644" s="0" t="s">
        <v>89</v>
      </c>
      <c r="F7644" s="0" t="n">
        <v>0.02</v>
      </c>
      <c r="G7644" s="0" t="n">
        <v>0.01</v>
      </c>
      <c r="H7644" s="0" t="n">
        <v>0.16</v>
      </c>
      <c r="I7644" s="0" t="n">
        <v>0.01</v>
      </c>
      <c r="J7644" s="0" t="n">
        <v>0.2</v>
      </c>
      <c r="N7644" s="0" t="s">
        <v>74</v>
      </c>
      <c r="P7644" s="0" t="n">
        <f aca="false">IF(AND(OR(Dashboard!$B$5="All",D7644=Dashboard!$B$5),OR(Dashboard!$D$5="All",N7644=Dashboard!$D$5),OR(AND(C7644&lt;&gt;"",C7644&gt;=Dashboard!$F$5,C7644&lt;=Dashboard!$H$5),AND(C7644="",Dashboard!$F$5&lt;=1980,Dashboard!$H$5&gt;=2016))),1,0)</f>
        <v>1</v>
      </c>
      <c r="Q7644" s="0" t="n">
        <f aca="false">J7644*P7644+ROW()*0.00000001</f>
        <v>0.20007644</v>
      </c>
    </row>
    <row r="7645" customFormat="false" ht="15" hidden="false" customHeight="false" outlineLevel="0" collapsed="false">
      <c r="A7645" s="0" t="s">
        <v>5647</v>
      </c>
      <c r="B7645" s="0" t="s">
        <v>64</v>
      </c>
      <c r="C7645" s="0" t="n">
        <v>2005</v>
      </c>
      <c r="D7645" s="0" t="s">
        <v>41</v>
      </c>
      <c r="E7645" s="0" t="s">
        <v>328</v>
      </c>
      <c r="F7645" s="0" t="n">
        <v>0.1</v>
      </c>
      <c r="G7645" s="0" t="n">
        <v>0.02</v>
      </c>
      <c r="H7645" s="0" t="n">
        <v>0.07</v>
      </c>
      <c r="I7645" s="0" t="n">
        <v>0.01</v>
      </c>
      <c r="J7645" s="0" t="n">
        <v>0.2</v>
      </c>
      <c r="K7645" s="0" t="n">
        <v>74</v>
      </c>
      <c r="L7645" s="0" t="n">
        <v>7.1</v>
      </c>
      <c r="M7645" s="0" t="s">
        <v>36</v>
      </c>
      <c r="N7645" s="0" t="s">
        <v>66</v>
      </c>
      <c r="O7645" s="0" t="s">
        <v>37</v>
      </c>
      <c r="P7645" s="0" t="n">
        <f aca="false">IF(AND(OR(Dashboard!$B$5="All",D7645=Dashboard!$B$5),OR(Dashboard!$D$5="All",N7645=Dashboard!$D$5),OR(AND(C7645&lt;&gt;"",C7645&gt;=Dashboard!$F$5,C7645&lt;=Dashboard!$H$5),AND(C7645="",Dashboard!$F$5&lt;=1980,Dashboard!$H$5&gt;=2016))),1,0)</f>
        <v>1</v>
      </c>
      <c r="Q7645" s="0" t="n">
        <f aca="false">J7645*P7645+ROW()*0.00000001</f>
        <v>0.20007645</v>
      </c>
    </row>
    <row r="7646" customFormat="false" ht="15" hidden="false" customHeight="false" outlineLevel="0" collapsed="false">
      <c r="A7646" s="0" t="s">
        <v>2256</v>
      </c>
      <c r="B7646" s="0" t="s">
        <v>144</v>
      </c>
      <c r="C7646" s="0" t="n">
        <v>2004</v>
      </c>
      <c r="D7646" s="0" t="s">
        <v>71</v>
      </c>
      <c r="E7646" s="0" t="s">
        <v>91</v>
      </c>
      <c r="F7646" s="0" t="n">
        <v>0.15</v>
      </c>
      <c r="G7646" s="0" t="n">
        <v>0.04</v>
      </c>
      <c r="H7646" s="0" t="n">
        <v>0</v>
      </c>
      <c r="I7646" s="0" t="n">
        <v>0.01</v>
      </c>
      <c r="J7646" s="0" t="n">
        <v>0.2</v>
      </c>
      <c r="K7646" s="0" t="n">
        <v>67</v>
      </c>
      <c r="M7646" s="0" t="s">
        <v>36</v>
      </c>
      <c r="N7646" s="0" t="s">
        <v>66</v>
      </c>
      <c r="O7646" s="0" t="s">
        <v>67</v>
      </c>
      <c r="P7646" s="0" t="n">
        <f aca="false">IF(AND(OR(Dashboard!$B$5="All",D7646=Dashboard!$B$5),OR(Dashboard!$D$5="All",N7646=Dashboard!$D$5),OR(AND(C7646&lt;&gt;"",C7646&gt;=Dashboard!$F$5,C7646&lt;=Dashboard!$H$5),AND(C7646="",Dashboard!$F$5&lt;=1980,Dashboard!$H$5&gt;=2016))),1,0)</f>
        <v>1</v>
      </c>
      <c r="Q7646" s="0" t="n">
        <f aca="false">J7646*P7646+ROW()*0.00000001</f>
        <v>0.20007646</v>
      </c>
    </row>
    <row r="7647" customFormat="false" ht="15" hidden="false" customHeight="false" outlineLevel="0" collapsed="false">
      <c r="A7647" s="0" t="s">
        <v>1072</v>
      </c>
      <c r="B7647" s="0" t="s">
        <v>186</v>
      </c>
      <c r="C7647" s="0" t="n">
        <v>2004</v>
      </c>
      <c r="D7647" s="0" t="s">
        <v>34</v>
      </c>
      <c r="E7647" s="0" t="s">
        <v>142</v>
      </c>
      <c r="F7647" s="0" t="n">
        <v>0.15</v>
      </c>
      <c r="G7647" s="0" t="n">
        <v>0.04</v>
      </c>
      <c r="H7647" s="0" t="n">
        <v>0</v>
      </c>
      <c r="I7647" s="0" t="n">
        <v>0.01</v>
      </c>
      <c r="J7647" s="0" t="n">
        <v>0.2</v>
      </c>
      <c r="K7647" s="0" t="n">
        <v>77</v>
      </c>
      <c r="M7647" s="0" t="s">
        <v>36</v>
      </c>
      <c r="N7647" s="0" t="s">
        <v>35</v>
      </c>
      <c r="O7647" s="0" t="s">
        <v>37</v>
      </c>
      <c r="P7647" s="0" t="n">
        <f aca="false">IF(AND(OR(Dashboard!$B$5="All",D7647=Dashboard!$B$5),OR(Dashboard!$D$5="All",N7647=Dashboard!$D$5),OR(AND(C7647&lt;&gt;"",C7647&gt;=Dashboard!$F$5,C7647&lt;=Dashboard!$H$5),AND(C7647="",Dashboard!$F$5&lt;=1980,Dashboard!$H$5&gt;=2016))),1,0)</f>
        <v>1</v>
      </c>
      <c r="Q7647" s="0" t="n">
        <f aca="false">J7647*P7647+ROW()*0.00000001</f>
        <v>0.20007647</v>
      </c>
    </row>
    <row r="7648" customFormat="false" ht="15" hidden="false" customHeight="false" outlineLevel="0" collapsed="false">
      <c r="A7648" s="0" t="s">
        <v>5642</v>
      </c>
      <c r="B7648" s="0" t="s">
        <v>164</v>
      </c>
      <c r="C7648" s="0" t="n">
        <v>2013</v>
      </c>
      <c r="D7648" s="0" t="s">
        <v>34</v>
      </c>
      <c r="E7648" s="0" t="s">
        <v>220</v>
      </c>
      <c r="F7648" s="0" t="n">
        <v>0</v>
      </c>
      <c r="G7648" s="0" t="n">
        <v>0</v>
      </c>
      <c r="H7648" s="0" t="n">
        <v>0.2</v>
      </c>
      <c r="I7648" s="0" t="n">
        <v>0</v>
      </c>
      <c r="J7648" s="0" t="n">
        <v>0.2</v>
      </c>
      <c r="N7648" s="0" t="s">
        <v>74</v>
      </c>
      <c r="P7648" s="0" t="n">
        <f aca="false">IF(AND(OR(Dashboard!$B$5="All",D7648=Dashboard!$B$5),OR(Dashboard!$D$5="All",N7648=Dashboard!$D$5),OR(AND(C7648&lt;&gt;"",C7648&gt;=Dashboard!$F$5,C7648&lt;=Dashboard!$H$5),AND(C7648="",Dashboard!$F$5&lt;=1980,Dashboard!$H$5&gt;=2016))),1,0)</f>
        <v>1</v>
      </c>
      <c r="Q7648" s="0" t="n">
        <f aca="false">J7648*P7648+ROW()*0.00000001</f>
        <v>0.20007648</v>
      </c>
    </row>
    <row r="7649" customFormat="false" ht="15" hidden="false" customHeight="false" outlineLevel="0" collapsed="false">
      <c r="A7649" s="0" t="s">
        <v>5648</v>
      </c>
      <c r="B7649" s="0" t="s">
        <v>50</v>
      </c>
      <c r="C7649" s="0" t="n">
        <v>2008</v>
      </c>
      <c r="D7649" s="0" t="s">
        <v>52</v>
      </c>
      <c r="E7649" s="0" t="s">
        <v>124</v>
      </c>
      <c r="F7649" s="0" t="n">
        <v>0</v>
      </c>
      <c r="G7649" s="0" t="n">
        <v>0.2</v>
      </c>
      <c r="H7649" s="0" t="n">
        <v>0</v>
      </c>
      <c r="I7649" s="0" t="n">
        <v>0</v>
      </c>
      <c r="J7649" s="0" t="n">
        <v>0.2</v>
      </c>
      <c r="L7649" s="0" t="n">
        <v>8.8</v>
      </c>
      <c r="M7649" s="0" t="s">
        <v>36</v>
      </c>
      <c r="N7649" s="0" t="s">
        <v>35</v>
      </c>
      <c r="P7649" s="0" t="n">
        <f aca="false">IF(AND(OR(Dashboard!$B$5="All",D7649=Dashboard!$B$5),OR(Dashboard!$D$5="All",N7649=Dashboard!$D$5),OR(AND(C7649&lt;&gt;"",C7649&gt;=Dashboard!$F$5,C7649&lt;=Dashboard!$H$5),AND(C7649="",Dashboard!$F$5&lt;=1980,Dashboard!$H$5&gt;=2016))),1,0)</f>
        <v>1</v>
      </c>
      <c r="Q7649" s="0" t="n">
        <f aca="false">J7649*P7649+ROW()*0.00000001</f>
        <v>0.20007649</v>
      </c>
    </row>
    <row r="7650" customFormat="false" ht="15" hidden="false" customHeight="false" outlineLevel="0" collapsed="false">
      <c r="A7650" s="0" t="s">
        <v>5649</v>
      </c>
      <c r="B7650" s="0" t="s">
        <v>76</v>
      </c>
      <c r="C7650" s="0" t="n">
        <v>2005</v>
      </c>
      <c r="D7650" s="0" t="s">
        <v>71</v>
      </c>
      <c r="E7650" s="0" t="s">
        <v>220</v>
      </c>
      <c r="F7650" s="0" t="n">
        <v>0.1</v>
      </c>
      <c r="G7650" s="0" t="n">
        <v>0.08</v>
      </c>
      <c r="H7650" s="0" t="n">
        <v>0</v>
      </c>
      <c r="I7650" s="0" t="n">
        <v>0.03</v>
      </c>
      <c r="J7650" s="0" t="n">
        <v>0.2</v>
      </c>
      <c r="K7650" s="0" t="n">
        <v>53</v>
      </c>
      <c r="L7650" s="0" t="n">
        <v>7</v>
      </c>
      <c r="M7650" s="0" t="s">
        <v>125</v>
      </c>
      <c r="N7650" s="0" t="s">
        <v>74</v>
      </c>
      <c r="O7650" s="0" t="s">
        <v>53</v>
      </c>
      <c r="P7650" s="0" t="n">
        <f aca="false">IF(AND(OR(Dashboard!$B$5="All",D7650=Dashboard!$B$5),OR(Dashboard!$D$5="All",N7650=Dashboard!$D$5),OR(AND(C7650&lt;&gt;"",C7650&gt;=Dashboard!$F$5,C7650&lt;=Dashboard!$H$5),AND(C7650="",Dashboard!$F$5&lt;=1980,Dashboard!$H$5&gt;=2016))),1,0)</f>
        <v>1</v>
      </c>
      <c r="Q7650" s="0" t="n">
        <f aca="false">J7650*P7650+ROW()*0.00000001</f>
        <v>0.2000765</v>
      </c>
    </row>
    <row r="7651" customFormat="false" ht="15" hidden="false" customHeight="false" outlineLevel="0" collapsed="false">
      <c r="A7651" s="0" t="s">
        <v>3529</v>
      </c>
      <c r="B7651" s="0" t="s">
        <v>64</v>
      </c>
      <c r="C7651" s="0" t="n">
        <v>2012</v>
      </c>
      <c r="D7651" s="0" t="s">
        <v>58</v>
      </c>
      <c r="E7651" s="0" t="s">
        <v>220</v>
      </c>
      <c r="F7651" s="0" t="n">
        <v>0.14</v>
      </c>
      <c r="G7651" s="0" t="n">
        <v>0.03</v>
      </c>
      <c r="H7651" s="0" t="n">
        <v>0.01</v>
      </c>
      <c r="I7651" s="0" t="n">
        <v>0.02</v>
      </c>
      <c r="J7651" s="0" t="n">
        <v>0.2</v>
      </c>
      <c r="K7651" s="0" t="n">
        <v>75</v>
      </c>
      <c r="L7651" s="0" t="n">
        <v>8.8</v>
      </c>
      <c r="M7651" s="0" t="s">
        <v>73</v>
      </c>
      <c r="N7651" s="0" t="s">
        <v>66</v>
      </c>
      <c r="O7651" s="0" t="s">
        <v>37</v>
      </c>
      <c r="P7651" s="0" t="n">
        <f aca="false">IF(AND(OR(Dashboard!$B$5="All",D7651=Dashboard!$B$5),OR(Dashboard!$D$5="All",N7651=Dashboard!$D$5),OR(AND(C7651&lt;&gt;"",C7651&gt;=Dashboard!$F$5,C7651&lt;=Dashboard!$H$5),AND(C7651="",Dashboard!$F$5&lt;=1980,Dashboard!$H$5&gt;=2016))),1,0)</f>
        <v>1</v>
      </c>
      <c r="Q7651" s="0" t="n">
        <f aca="false">J7651*P7651+ROW()*0.00000001</f>
        <v>0.20007651</v>
      </c>
    </row>
    <row r="7652" customFormat="false" ht="15" hidden="false" customHeight="false" outlineLevel="0" collapsed="false">
      <c r="A7652" s="0" t="s">
        <v>5650</v>
      </c>
      <c r="B7652" s="0" t="s">
        <v>64</v>
      </c>
      <c r="C7652" s="0" t="n">
        <v>2008</v>
      </c>
      <c r="D7652" s="0" t="s">
        <v>46</v>
      </c>
      <c r="E7652" s="0" t="s">
        <v>5651</v>
      </c>
      <c r="F7652" s="0" t="n">
        <v>0.18</v>
      </c>
      <c r="G7652" s="0" t="n">
        <v>0</v>
      </c>
      <c r="H7652" s="0" t="n">
        <v>0.01</v>
      </c>
      <c r="I7652" s="0" t="n">
        <v>0.01</v>
      </c>
      <c r="J7652" s="0" t="n">
        <v>0.2</v>
      </c>
      <c r="K7652" s="0" t="n">
        <v>71</v>
      </c>
      <c r="L7652" s="0" t="n">
        <v>7</v>
      </c>
      <c r="M7652" s="0" t="s">
        <v>103</v>
      </c>
      <c r="N7652" s="0" t="s">
        <v>66</v>
      </c>
      <c r="O7652" s="0" t="s">
        <v>37</v>
      </c>
      <c r="P7652" s="0" t="n">
        <f aca="false">IF(AND(OR(Dashboard!$B$5="All",D7652=Dashboard!$B$5),OR(Dashboard!$D$5="All",N7652=Dashboard!$D$5),OR(AND(C7652&lt;&gt;"",C7652&gt;=Dashboard!$F$5,C7652&lt;=Dashboard!$H$5),AND(C7652="",Dashboard!$F$5&lt;=1980,Dashboard!$H$5&gt;=2016))),1,0)</f>
        <v>1</v>
      </c>
      <c r="Q7652" s="0" t="n">
        <f aca="false">J7652*P7652+ROW()*0.00000001</f>
        <v>0.20007652</v>
      </c>
    </row>
    <row r="7653" customFormat="false" ht="15" hidden="false" customHeight="false" outlineLevel="0" collapsed="false">
      <c r="A7653" s="0" t="s">
        <v>5652</v>
      </c>
      <c r="B7653" s="0" t="s">
        <v>76</v>
      </c>
      <c r="C7653" s="0" t="n">
        <v>2003</v>
      </c>
      <c r="D7653" s="0" t="s">
        <v>246</v>
      </c>
      <c r="E7653" s="0" t="s">
        <v>91</v>
      </c>
      <c r="F7653" s="0" t="n">
        <v>0.1</v>
      </c>
      <c r="G7653" s="0" t="n">
        <v>0.08</v>
      </c>
      <c r="H7653" s="0" t="n">
        <v>0</v>
      </c>
      <c r="I7653" s="0" t="n">
        <v>0.03</v>
      </c>
      <c r="J7653" s="0" t="n">
        <v>0.2</v>
      </c>
      <c r="K7653" s="0" t="n">
        <v>78</v>
      </c>
      <c r="L7653" s="0" t="n">
        <v>8</v>
      </c>
      <c r="M7653" s="0" t="s">
        <v>103</v>
      </c>
      <c r="N7653" s="0" t="s">
        <v>74</v>
      </c>
      <c r="O7653" s="0" t="s">
        <v>37</v>
      </c>
      <c r="P7653" s="0" t="n">
        <f aca="false">IF(AND(OR(Dashboard!$B$5="All",D7653=Dashboard!$B$5),OR(Dashboard!$D$5="All",N7653=Dashboard!$D$5),OR(AND(C7653&lt;&gt;"",C7653&gt;=Dashboard!$F$5,C7653&lt;=Dashboard!$H$5),AND(C7653="",Dashboard!$F$5&lt;=1980,Dashboard!$H$5&gt;=2016))),1,0)</f>
        <v>1</v>
      </c>
      <c r="Q7653" s="0" t="n">
        <f aca="false">J7653*P7653+ROW()*0.00000001</f>
        <v>0.20007653</v>
      </c>
    </row>
    <row r="7654" customFormat="false" ht="15" hidden="false" customHeight="false" outlineLevel="0" collapsed="false">
      <c r="A7654" s="0" t="s">
        <v>5653</v>
      </c>
      <c r="B7654" s="0" t="s">
        <v>70</v>
      </c>
      <c r="C7654" s="0" t="n">
        <v>2011</v>
      </c>
      <c r="D7654" s="0" t="s">
        <v>56</v>
      </c>
      <c r="E7654" s="0" t="s">
        <v>1002</v>
      </c>
      <c r="F7654" s="0" t="n">
        <v>0.06</v>
      </c>
      <c r="G7654" s="0" t="n">
        <v>0.04</v>
      </c>
      <c r="H7654" s="0" t="n">
        <v>0.08</v>
      </c>
      <c r="I7654" s="0" t="n">
        <v>0.02</v>
      </c>
      <c r="J7654" s="0" t="n">
        <v>0.2</v>
      </c>
      <c r="K7654" s="0" t="n">
        <v>63</v>
      </c>
      <c r="L7654" s="0" t="n">
        <v>7</v>
      </c>
      <c r="M7654" s="0" t="s">
        <v>103</v>
      </c>
      <c r="N7654" s="0" t="s">
        <v>74</v>
      </c>
      <c r="O7654" s="0" t="s">
        <v>67</v>
      </c>
      <c r="P7654" s="0" t="n">
        <f aca="false">IF(AND(OR(Dashboard!$B$5="All",D7654=Dashboard!$B$5),OR(Dashboard!$D$5="All",N7654=Dashboard!$D$5),OR(AND(C7654&lt;&gt;"",C7654&gt;=Dashboard!$F$5,C7654&lt;=Dashboard!$H$5),AND(C7654="",Dashboard!$F$5&lt;=1980,Dashboard!$H$5&gt;=2016))),1,0)</f>
        <v>1</v>
      </c>
      <c r="Q7654" s="0" t="n">
        <f aca="false">J7654*P7654+ROW()*0.00000001</f>
        <v>0.20007654</v>
      </c>
    </row>
    <row r="7655" customFormat="false" ht="15" hidden="false" customHeight="false" outlineLevel="0" collapsed="false">
      <c r="A7655" s="0" t="s">
        <v>1281</v>
      </c>
      <c r="B7655" s="0" t="s">
        <v>144</v>
      </c>
      <c r="C7655" s="0" t="n">
        <v>2001</v>
      </c>
      <c r="D7655" s="0" t="s">
        <v>34</v>
      </c>
      <c r="E7655" s="0" t="s">
        <v>449</v>
      </c>
      <c r="F7655" s="0" t="n">
        <v>0.15</v>
      </c>
      <c r="G7655" s="0" t="n">
        <v>0.04</v>
      </c>
      <c r="H7655" s="0" t="n">
        <v>0</v>
      </c>
      <c r="I7655" s="0" t="n">
        <v>0.01</v>
      </c>
      <c r="J7655" s="0" t="n">
        <v>0.2</v>
      </c>
      <c r="K7655" s="0" t="n">
        <v>76</v>
      </c>
      <c r="L7655" s="0" t="n">
        <v>8.2</v>
      </c>
      <c r="M7655" s="0" t="s">
        <v>103</v>
      </c>
      <c r="N7655" s="0" t="s">
        <v>66</v>
      </c>
      <c r="O7655" s="0" t="s">
        <v>37</v>
      </c>
      <c r="P7655" s="0" t="n">
        <f aca="false">IF(AND(OR(Dashboard!$B$5="All",D7655=Dashboard!$B$5),OR(Dashboard!$D$5="All",N7655=Dashboard!$D$5),OR(AND(C7655&lt;&gt;"",C7655&gt;=Dashboard!$F$5,C7655&lt;=Dashboard!$H$5),AND(C7655="",Dashboard!$F$5&lt;=1980,Dashboard!$H$5&gt;=2016))),1,0)</f>
        <v>1</v>
      </c>
      <c r="Q7655" s="0" t="n">
        <f aca="false">J7655*P7655+ROW()*0.00000001</f>
        <v>0.20007655</v>
      </c>
    </row>
    <row r="7656" customFormat="false" ht="15" hidden="false" customHeight="false" outlineLevel="0" collapsed="false">
      <c r="A7656" s="0" t="s">
        <v>5654</v>
      </c>
      <c r="B7656" s="0" t="s">
        <v>164</v>
      </c>
      <c r="C7656" s="0" t="n">
        <v>2012</v>
      </c>
      <c r="D7656" s="0" t="s">
        <v>34</v>
      </c>
      <c r="E7656" s="0" t="s">
        <v>220</v>
      </c>
      <c r="F7656" s="0" t="n">
        <v>0</v>
      </c>
      <c r="G7656" s="0" t="n">
        <v>0</v>
      </c>
      <c r="H7656" s="0" t="n">
        <v>0.2</v>
      </c>
      <c r="I7656" s="0" t="n">
        <v>0</v>
      </c>
      <c r="J7656" s="0" t="n">
        <v>0.2</v>
      </c>
      <c r="N7656" s="0" t="s">
        <v>74</v>
      </c>
      <c r="P7656" s="0" t="n">
        <f aca="false">IF(AND(OR(Dashboard!$B$5="All",D7656=Dashboard!$B$5),OR(Dashboard!$D$5="All",N7656=Dashboard!$D$5),OR(AND(C7656&lt;&gt;"",C7656&gt;=Dashboard!$F$5,C7656&lt;=Dashboard!$H$5),AND(C7656="",Dashboard!$F$5&lt;=1980,Dashboard!$H$5&gt;=2016))),1,0)</f>
        <v>1</v>
      </c>
      <c r="Q7656" s="0" t="n">
        <f aca="false">J7656*P7656+ROW()*0.00000001</f>
        <v>0.20007656</v>
      </c>
    </row>
    <row r="7657" customFormat="false" ht="15" hidden="false" customHeight="false" outlineLevel="0" collapsed="false">
      <c r="A7657" s="0" t="s">
        <v>1498</v>
      </c>
      <c r="B7657" s="0" t="s">
        <v>186</v>
      </c>
      <c r="C7657" s="0" t="n">
        <v>2002</v>
      </c>
      <c r="D7657" s="0" t="s">
        <v>16</v>
      </c>
      <c r="E7657" s="0" t="s">
        <v>418</v>
      </c>
      <c r="F7657" s="0" t="n">
        <v>0.15</v>
      </c>
      <c r="G7657" s="0" t="n">
        <v>0.04</v>
      </c>
      <c r="H7657" s="0" t="n">
        <v>0</v>
      </c>
      <c r="I7657" s="0" t="n">
        <v>0.01</v>
      </c>
      <c r="J7657" s="0" t="n">
        <v>0.2</v>
      </c>
      <c r="K7657" s="0" t="n">
        <v>66</v>
      </c>
      <c r="L7657" s="0" t="n">
        <v>8.3</v>
      </c>
      <c r="M7657" s="0" t="s">
        <v>36</v>
      </c>
      <c r="N7657" s="0" t="s">
        <v>35</v>
      </c>
      <c r="O7657" s="0" t="s">
        <v>67</v>
      </c>
      <c r="P7657" s="0" t="n">
        <f aca="false">IF(AND(OR(Dashboard!$B$5="All",D7657=Dashboard!$B$5),OR(Dashboard!$D$5="All",N7657=Dashboard!$D$5),OR(AND(C7657&lt;&gt;"",C7657&gt;=Dashboard!$F$5,C7657&lt;=Dashboard!$H$5),AND(C7657="",Dashboard!$F$5&lt;=1980,Dashboard!$H$5&gt;=2016))),1,0)</f>
        <v>1</v>
      </c>
      <c r="Q7657" s="0" t="n">
        <f aca="false">J7657*P7657+ROW()*0.00000001</f>
        <v>0.20007657</v>
      </c>
    </row>
    <row r="7658" customFormat="false" ht="15" hidden="false" customHeight="false" outlineLevel="0" collapsed="false">
      <c r="A7658" s="0" t="s">
        <v>5655</v>
      </c>
      <c r="B7658" s="0" t="s">
        <v>76</v>
      </c>
      <c r="C7658" s="0" t="n">
        <v>2004</v>
      </c>
      <c r="D7658" s="0" t="s">
        <v>52</v>
      </c>
      <c r="E7658" s="0" t="s">
        <v>328</v>
      </c>
      <c r="F7658" s="0" t="n">
        <v>0</v>
      </c>
      <c r="G7658" s="0" t="n">
        <v>0</v>
      </c>
      <c r="H7658" s="0" t="n">
        <v>0.2</v>
      </c>
      <c r="I7658" s="0" t="n">
        <v>0</v>
      </c>
      <c r="J7658" s="0" t="n">
        <v>0.2</v>
      </c>
      <c r="N7658" s="0" t="s">
        <v>74</v>
      </c>
      <c r="P7658" s="0" t="n">
        <f aca="false">IF(AND(OR(Dashboard!$B$5="All",D7658=Dashboard!$B$5),OR(Dashboard!$D$5="All",N7658=Dashboard!$D$5),OR(AND(C7658&lt;&gt;"",C7658&gt;=Dashboard!$F$5,C7658&lt;=Dashboard!$H$5),AND(C7658="",Dashboard!$F$5&lt;=1980,Dashboard!$H$5&gt;=2016))),1,0)</f>
        <v>1</v>
      </c>
      <c r="Q7658" s="0" t="n">
        <f aca="false">J7658*P7658+ROW()*0.00000001</f>
        <v>0.20007658</v>
      </c>
    </row>
    <row r="7659" customFormat="false" ht="15" hidden="false" customHeight="false" outlineLevel="0" collapsed="false">
      <c r="A7659" s="0" t="s">
        <v>5656</v>
      </c>
      <c r="B7659" s="0" t="s">
        <v>76</v>
      </c>
      <c r="C7659" s="0" t="n">
        <v>2004</v>
      </c>
      <c r="D7659" s="0" t="s">
        <v>52</v>
      </c>
      <c r="E7659" s="0" t="s">
        <v>328</v>
      </c>
      <c r="F7659" s="0" t="n">
        <v>0.1</v>
      </c>
      <c r="G7659" s="0" t="n">
        <v>0.08</v>
      </c>
      <c r="H7659" s="0" t="n">
        <v>0</v>
      </c>
      <c r="I7659" s="0" t="n">
        <v>0.03</v>
      </c>
      <c r="J7659" s="0" t="n">
        <v>0.2</v>
      </c>
      <c r="K7659" s="0" t="n">
        <v>77</v>
      </c>
      <c r="L7659" s="0" t="n">
        <v>8.1</v>
      </c>
      <c r="M7659" s="0" t="s">
        <v>36</v>
      </c>
      <c r="N7659" s="0" t="s">
        <v>74</v>
      </c>
      <c r="O7659" s="0" t="s">
        <v>37</v>
      </c>
      <c r="P7659" s="0" t="n">
        <f aca="false">IF(AND(OR(Dashboard!$B$5="All",D7659=Dashboard!$B$5),OR(Dashboard!$D$5="All",N7659=Dashboard!$D$5),OR(AND(C7659&lt;&gt;"",C7659&gt;=Dashboard!$F$5,C7659&lt;=Dashboard!$H$5),AND(C7659="",Dashboard!$F$5&lt;=1980,Dashboard!$H$5&gt;=2016))),1,0)</f>
        <v>1</v>
      </c>
      <c r="Q7659" s="0" t="n">
        <f aca="false">J7659*P7659+ROW()*0.00000001</f>
        <v>0.20007659</v>
      </c>
    </row>
    <row r="7660" customFormat="false" ht="15" hidden="false" customHeight="false" outlineLevel="0" collapsed="false">
      <c r="A7660" s="0" t="s">
        <v>5657</v>
      </c>
      <c r="B7660" s="0" t="s">
        <v>117</v>
      </c>
      <c r="C7660" s="0" t="n">
        <v>1995</v>
      </c>
      <c r="D7660" s="0" t="s">
        <v>48</v>
      </c>
      <c r="E7660" s="0" t="s">
        <v>449</v>
      </c>
      <c r="F7660" s="0" t="n">
        <v>0.11</v>
      </c>
      <c r="G7660" s="0" t="n">
        <v>0.07</v>
      </c>
      <c r="H7660" s="0" t="n">
        <v>0</v>
      </c>
      <c r="I7660" s="0" t="n">
        <v>0.01</v>
      </c>
      <c r="J7660" s="0" t="n">
        <v>0.2</v>
      </c>
      <c r="N7660" s="0" t="s">
        <v>74</v>
      </c>
      <c r="P7660" s="0" t="n">
        <f aca="false">IF(AND(OR(Dashboard!$B$5="All",D7660=Dashboard!$B$5),OR(Dashboard!$D$5="All",N7660=Dashboard!$D$5),OR(AND(C7660&lt;&gt;"",C7660&gt;=Dashboard!$F$5,C7660&lt;=Dashboard!$H$5),AND(C7660="",Dashboard!$F$5&lt;=1980,Dashboard!$H$5&gt;=2016))),1,0)</f>
        <v>1</v>
      </c>
      <c r="Q7660" s="0" t="n">
        <f aca="false">J7660*P7660+ROW()*0.00000001</f>
        <v>0.2000766</v>
      </c>
    </row>
    <row r="7661" customFormat="false" ht="15" hidden="false" customHeight="false" outlineLevel="0" collapsed="false">
      <c r="A7661" s="0" t="s">
        <v>5658</v>
      </c>
      <c r="B7661" s="0" t="s">
        <v>144</v>
      </c>
      <c r="C7661" s="0" t="n">
        <v>2003</v>
      </c>
      <c r="D7661" s="0" t="s">
        <v>48</v>
      </c>
      <c r="E7661" s="0" t="s">
        <v>418</v>
      </c>
      <c r="F7661" s="0" t="n">
        <v>0.15</v>
      </c>
      <c r="G7661" s="0" t="n">
        <v>0.04</v>
      </c>
      <c r="H7661" s="0" t="n">
        <v>0</v>
      </c>
      <c r="I7661" s="0" t="n">
        <v>0.01</v>
      </c>
      <c r="J7661" s="0" t="n">
        <v>0.2</v>
      </c>
      <c r="K7661" s="0" t="n">
        <v>62</v>
      </c>
      <c r="M7661" s="0" t="s">
        <v>36</v>
      </c>
      <c r="N7661" s="0" t="s">
        <v>66</v>
      </c>
      <c r="O7661" s="0" t="s">
        <v>67</v>
      </c>
      <c r="P7661" s="0" t="n">
        <f aca="false">IF(AND(OR(Dashboard!$B$5="All",D7661=Dashboard!$B$5),OR(Dashboard!$D$5="All",N7661=Dashboard!$D$5),OR(AND(C7661&lt;&gt;"",C7661&gt;=Dashboard!$F$5,C7661&lt;=Dashboard!$H$5),AND(C7661="",Dashboard!$F$5&lt;=1980,Dashboard!$H$5&gt;=2016))),1,0)</f>
        <v>1</v>
      </c>
      <c r="Q7661" s="0" t="n">
        <f aca="false">J7661*P7661+ROW()*0.00000001</f>
        <v>0.20007661</v>
      </c>
    </row>
    <row r="7662" customFormat="false" ht="15" hidden="false" customHeight="false" outlineLevel="0" collapsed="false">
      <c r="A7662" s="0" t="s">
        <v>5659</v>
      </c>
      <c r="B7662" s="0" t="s">
        <v>152</v>
      </c>
      <c r="C7662" s="0" t="n">
        <v>2012</v>
      </c>
      <c r="D7662" s="0" t="s">
        <v>246</v>
      </c>
      <c r="E7662" s="0" t="s">
        <v>154</v>
      </c>
      <c r="F7662" s="0" t="n">
        <v>0.07</v>
      </c>
      <c r="G7662" s="0" t="n">
        <v>0.1</v>
      </c>
      <c r="H7662" s="0" t="n">
        <v>0</v>
      </c>
      <c r="I7662" s="0" t="n">
        <v>0.02</v>
      </c>
      <c r="J7662" s="0" t="n">
        <v>0.2</v>
      </c>
      <c r="N7662" s="0" t="s">
        <v>152</v>
      </c>
      <c r="P7662" s="0" t="n">
        <f aca="false">IF(AND(OR(Dashboard!$B$5="All",D7662=Dashboard!$B$5),OR(Dashboard!$D$5="All",N7662=Dashboard!$D$5),OR(AND(C7662&lt;&gt;"",C7662&gt;=Dashboard!$F$5,C7662&lt;=Dashboard!$H$5),AND(C7662="",Dashboard!$F$5&lt;=1980,Dashboard!$H$5&gt;=2016))),1,0)</f>
        <v>1</v>
      </c>
      <c r="Q7662" s="0" t="n">
        <f aca="false">J7662*P7662+ROW()*0.00000001</f>
        <v>0.20007662</v>
      </c>
    </row>
    <row r="7663" customFormat="false" ht="15" hidden="false" customHeight="false" outlineLevel="0" collapsed="false">
      <c r="A7663" s="0" t="s">
        <v>5660</v>
      </c>
      <c r="B7663" s="0" t="s">
        <v>851</v>
      </c>
      <c r="C7663" s="0" t="n">
        <v>2012</v>
      </c>
      <c r="D7663" s="0" t="s">
        <v>71</v>
      </c>
      <c r="E7663" s="0" t="s">
        <v>124</v>
      </c>
      <c r="F7663" s="0" t="n">
        <v>0.07</v>
      </c>
      <c r="G7663" s="0" t="n">
        <v>0.09</v>
      </c>
      <c r="H7663" s="0" t="n">
        <v>0</v>
      </c>
      <c r="I7663" s="0" t="n">
        <v>0.03</v>
      </c>
      <c r="J7663" s="0" t="n">
        <v>0.2</v>
      </c>
      <c r="K7663" s="0" t="n">
        <v>49</v>
      </c>
      <c r="L7663" s="0" t="n">
        <v>6.4</v>
      </c>
      <c r="M7663" s="0" t="s">
        <v>103</v>
      </c>
      <c r="N7663" s="0" t="s">
        <v>74</v>
      </c>
      <c r="O7663" s="0" t="s">
        <v>177</v>
      </c>
      <c r="P7663" s="0" t="n">
        <f aca="false">IF(AND(OR(Dashboard!$B$5="All",D7663=Dashboard!$B$5),OR(Dashboard!$D$5="All",N7663=Dashboard!$D$5),OR(AND(C7663&lt;&gt;"",C7663&gt;=Dashboard!$F$5,C7663&lt;=Dashboard!$H$5),AND(C7663="",Dashboard!$F$5&lt;=1980,Dashboard!$H$5&gt;=2016))),1,0)</f>
        <v>1</v>
      </c>
      <c r="Q7663" s="0" t="n">
        <f aca="false">J7663*P7663+ROW()*0.00000001</f>
        <v>0.20007663</v>
      </c>
    </row>
    <row r="7664" customFormat="false" ht="15" hidden="false" customHeight="false" outlineLevel="0" collapsed="false">
      <c r="A7664" s="0" t="s">
        <v>5661</v>
      </c>
      <c r="B7664" s="0" t="s">
        <v>76</v>
      </c>
      <c r="C7664" s="0" t="n">
        <v>2004</v>
      </c>
      <c r="D7664" s="0" t="s">
        <v>71</v>
      </c>
      <c r="E7664" s="0" t="s">
        <v>160</v>
      </c>
      <c r="F7664" s="0" t="n">
        <v>0.1</v>
      </c>
      <c r="G7664" s="0" t="n">
        <v>0.08</v>
      </c>
      <c r="H7664" s="0" t="n">
        <v>0</v>
      </c>
      <c r="I7664" s="0" t="n">
        <v>0.03</v>
      </c>
      <c r="J7664" s="0" t="n">
        <v>0.2</v>
      </c>
      <c r="K7664" s="0" t="n">
        <v>71</v>
      </c>
      <c r="L7664" s="0" t="n">
        <v>6.8</v>
      </c>
      <c r="M7664" s="0" t="s">
        <v>103</v>
      </c>
      <c r="N7664" s="0" t="s">
        <v>74</v>
      </c>
      <c r="O7664" s="0" t="s">
        <v>37</v>
      </c>
      <c r="P7664" s="0" t="n">
        <f aca="false">IF(AND(OR(Dashboard!$B$5="All",D7664=Dashboard!$B$5),OR(Dashboard!$D$5="All",N7664=Dashboard!$D$5),OR(AND(C7664&lt;&gt;"",C7664&gt;=Dashboard!$F$5,C7664&lt;=Dashboard!$H$5),AND(C7664="",Dashboard!$F$5&lt;=1980,Dashboard!$H$5&gt;=2016))),1,0)</f>
        <v>1</v>
      </c>
      <c r="Q7664" s="0" t="n">
        <f aca="false">J7664*P7664+ROW()*0.00000001</f>
        <v>0.20007664</v>
      </c>
    </row>
    <row r="7665" customFormat="false" ht="15" hidden="false" customHeight="false" outlineLevel="0" collapsed="false">
      <c r="A7665" s="0" t="s">
        <v>5662</v>
      </c>
      <c r="B7665" s="0" t="s">
        <v>78</v>
      </c>
      <c r="C7665" s="0" t="n">
        <v>1991</v>
      </c>
      <c r="D7665" s="0" t="s">
        <v>34</v>
      </c>
      <c r="E7665" s="0" t="s">
        <v>5663</v>
      </c>
      <c r="F7665" s="0" t="n">
        <v>0</v>
      </c>
      <c r="G7665" s="0" t="n">
        <v>0</v>
      </c>
      <c r="H7665" s="0" t="n">
        <v>0.2</v>
      </c>
      <c r="I7665" s="0" t="n">
        <v>0</v>
      </c>
      <c r="J7665" s="0" t="n">
        <v>0.2</v>
      </c>
      <c r="N7665" s="0" t="s">
        <v>35</v>
      </c>
      <c r="P7665" s="0" t="n">
        <f aca="false">IF(AND(OR(Dashboard!$B$5="All",D7665=Dashboard!$B$5),OR(Dashboard!$D$5="All",N7665=Dashboard!$D$5),OR(AND(C7665&lt;&gt;"",C7665&gt;=Dashboard!$F$5,C7665&lt;=Dashboard!$H$5),AND(C7665="",Dashboard!$F$5&lt;=1980,Dashboard!$H$5&gt;=2016))),1,0)</f>
        <v>1</v>
      </c>
      <c r="Q7665" s="0" t="n">
        <f aca="false">J7665*P7665+ROW()*0.00000001</f>
        <v>0.20007665</v>
      </c>
    </row>
    <row r="7666" customFormat="false" ht="15" hidden="false" customHeight="false" outlineLevel="0" collapsed="false">
      <c r="A7666" s="0" t="s">
        <v>5664</v>
      </c>
      <c r="B7666" s="0" t="s">
        <v>64</v>
      </c>
      <c r="C7666" s="0" t="n">
        <v>2007</v>
      </c>
      <c r="D7666" s="0" t="s">
        <v>56</v>
      </c>
      <c r="E7666" s="0" t="s">
        <v>91</v>
      </c>
      <c r="F7666" s="0" t="n">
        <v>0.18</v>
      </c>
      <c r="G7666" s="0" t="n">
        <v>0</v>
      </c>
      <c r="H7666" s="0" t="n">
        <v>0</v>
      </c>
      <c r="I7666" s="0" t="n">
        <v>0.02</v>
      </c>
      <c r="J7666" s="0" t="n">
        <v>0.2</v>
      </c>
      <c r="K7666" s="0" t="n">
        <v>50</v>
      </c>
      <c r="L7666" s="0" t="n">
        <v>5.6</v>
      </c>
      <c r="M7666" s="0" t="s">
        <v>73</v>
      </c>
      <c r="N7666" s="0" t="s">
        <v>66</v>
      </c>
      <c r="O7666" s="0" t="s">
        <v>177</v>
      </c>
      <c r="P7666" s="0" t="n">
        <f aca="false">IF(AND(OR(Dashboard!$B$5="All",D7666=Dashboard!$B$5),OR(Dashboard!$D$5="All",N7666=Dashboard!$D$5),OR(AND(C7666&lt;&gt;"",C7666&gt;=Dashboard!$F$5,C7666&lt;=Dashboard!$H$5),AND(C7666="",Dashboard!$F$5&lt;=1980,Dashboard!$H$5&gt;=2016))),1,0)</f>
        <v>1</v>
      </c>
      <c r="Q7666" s="0" t="n">
        <f aca="false">J7666*P7666+ROW()*0.00000001</f>
        <v>0.20007666</v>
      </c>
    </row>
    <row r="7667" customFormat="false" ht="15" hidden="false" customHeight="false" outlineLevel="0" collapsed="false">
      <c r="A7667" s="0" t="s">
        <v>5165</v>
      </c>
      <c r="B7667" s="0" t="s">
        <v>70</v>
      </c>
      <c r="C7667" s="0" t="n">
        <v>2009</v>
      </c>
      <c r="D7667" s="0" t="s">
        <v>71</v>
      </c>
      <c r="E7667" s="0" t="s">
        <v>160</v>
      </c>
      <c r="F7667" s="0" t="n">
        <v>0.12</v>
      </c>
      <c r="G7667" s="0" t="n">
        <v>0.05</v>
      </c>
      <c r="H7667" s="0" t="n">
        <v>0</v>
      </c>
      <c r="I7667" s="0" t="n">
        <v>0.03</v>
      </c>
      <c r="J7667" s="0" t="n">
        <v>0.2</v>
      </c>
      <c r="K7667" s="0" t="n">
        <v>65</v>
      </c>
      <c r="L7667" s="0" t="n">
        <v>6.1</v>
      </c>
      <c r="M7667" s="0" t="s">
        <v>73</v>
      </c>
      <c r="N7667" s="0" t="s">
        <v>74</v>
      </c>
      <c r="O7667" s="0" t="s">
        <v>67</v>
      </c>
      <c r="P7667" s="0" t="n">
        <f aca="false">IF(AND(OR(Dashboard!$B$5="All",D7667=Dashboard!$B$5),OR(Dashboard!$D$5="All",N7667=Dashboard!$D$5),OR(AND(C7667&lt;&gt;"",C7667&gt;=Dashboard!$F$5,C7667&lt;=Dashboard!$H$5),AND(C7667="",Dashboard!$F$5&lt;=1980,Dashboard!$H$5&gt;=2016))),1,0)</f>
        <v>1</v>
      </c>
      <c r="Q7667" s="0" t="n">
        <f aca="false">J7667*P7667+ROW()*0.00000001</f>
        <v>0.20007667</v>
      </c>
    </row>
    <row r="7668" customFormat="false" ht="15" hidden="false" customHeight="false" outlineLevel="0" collapsed="false">
      <c r="A7668" s="0" t="s">
        <v>5665</v>
      </c>
      <c r="B7668" s="0" t="s">
        <v>76</v>
      </c>
      <c r="C7668" s="0" t="n">
        <v>2002</v>
      </c>
      <c r="D7668" s="0" t="s">
        <v>41</v>
      </c>
      <c r="E7668" s="0" t="s">
        <v>821</v>
      </c>
      <c r="F7668" s="0" t="n">
        <v>0.1</v>
      </c>
      <c r="G7668" s="0" t="n">
        <v>0.08</v>
      </c>
      <c r="H7668" s="0" t="n">
        <v>0</v>
      </c>
      <c r="I7668" s="0" t="n">
        <v>0.03</v>
      </c>
      <c r="J7668" s="0" t="n">
        <v>0.2</v>
      </c>
      <c r="K7668" s="0" t="n">
        <v>62</v>
      </c>
      <c r="M7668" s="0" t="s">
        <v>36</v>
      </c>
      <c r="N7668" s="0" t="s">
        <v>74</v>
      </c>
      <c r="O7668" s="0" t="s">
        <v>67</v>
      </c>
      <c r="P7668" s="0" t="n">
        <f aca="false">IF(AND(OR(Dashboard!$B$5="All",D7668=Dashboard!$B$5),OR(Dashboard!$D$5="All",N7668=Dashboard!$D$5),OR(AND(C7668&lt;&gt;"",C7668&gt;=Dashboard!$F$5,C7668&lt;=Dashboard!$H$5),AND(C7668="",Dashboard!$F$5&lt;=1980,Dashboard!$H$5&gt;=2016))),1,0)</f>
        <v>1</v>
      </c>
      <c r="Q7668" s="0" t="n">
        <f aca="false">J7668*P7668+ROW()*0.00000001</f>
        <v>0.20007668</v>
      </c>
    </row>
    <row r="7669" customFormat="false" ht="15" hidden="false" customHeight="false" outlineLevel="0" collapsed="false">
      <c r="A7669" s="0" t="s">
        <v>5666</v>
      </c>
      <c r="B7669" s="0" t="s">
        <v>164</v>
      </c>
      <c r="C7669" s="0" t="n">
        <v>2006</v>
      </c>
      <c r="D7669" s="0" t="s">
        <v>48</v>
      </c>
      <c r="E7669" s="0" t="s">
        <v>1169</v>
      </c>
      <c r="F7669" s="0" t="n">
        <v>0.18</v>
      </c>
      <c r="G7669" s="0" t="n">
        <v>0</v>
      </c>
      <c r="H7669" s="0" t="n">
        <v>0</v>
      </c>
      <c r="I7669" s="0" t="n">
        <v>0.01</v>
      </c>
      <c r="J7669" s="0" t="n">
        <v>0.2</v>
      </c>
      <c r="N7669" s="0" t="s">
        <v>74</v>
      </c>
      <c r="P7669" s="0" t="n">
        <f aca="false">IF(AND(OR(Dashboard!$B$5="All",D7669=Dashboard!$B$5),OR(Dashboard!$D$5="All",N7669=Dashboard!$D$5),OR(AND(C7669&lt;&gt;"",C7669&gt;=Dashboard!$F$5,C7669&lt;=Dashboard!$H$5),AND(C7669="",Dashboard!$F$5&lt;=1980,Dashboard!$H$5&gt;=2016))),1,0)</f>
        <v>1</v>
      </c>
      <c r="Q7669" s="0" t="n">
        <f aca="false">J7669*P7669+ROW()*0.00000001</f>
        <v>0.20007669</v>
      </c>
    </row>
    <row r="7670" customFormat="false" ht="15" hidden="false" customHeight="false" outlineLevel="0" collapsed="false">
      <c r="A7670" s="0" t="s">
        <v>5667</v>
      </c>
      <c r="B7670" s="0" t="s">
        <v>33</v>
      </c>
      <c r="C7670" s="0" t="n">
        <v>2009</v>
      </c>
      <c r="D7670" s="0" t="s">
        <v>52</v>
      </c>
      <c r="E7670" s="0" t="s">
        <v>418</v>
      </c>
      <c r="F7670" s="0" t="n">
        <v>0.17</v>
      </c>
      <c r="G7670" s="0" t="n">
        <v>0.02</v>
      </c>
      <c r="H7670" s="0" t="n">
        <v>0</v>
      </c>
      <c r="I7670" s="0" t="n">
        <v>0.01</v>
      </c>
      <c r="J7670" s="0" t="n">
        <v>0.2</v>
      </c>
      <c r="K7670" s="0" t="n">
        <v>49</v>
      </c>
      <c r="M7670" s="0" t="s">
        <v>36</v>
      </c>
      <c r="N7670" s="0" t="s">
        <v>35</v>
      </c>
      <c r="O7670" s="0" t="s">
        <v>177</v>
      </c>
      <c r="P7670" s="0" t="n">
        <f aca="false">IF(AND(OR(Dashboard!$B$5="All",D7670=Dashboard!$B$5),OR(Dashboard!$D$5="All",N7670=Dashboard!$D$5),OR(AND(C7670&lt;&gt;"",C7670&gt;=Dashboard!$F$5,C7670&lt;=Dashboard!$H$5),AND(C7670="",Dashboard!$F$5&lt;=1980,Dashboard!$H$5&gt;=2016))),1,0)</f>
        <v>1</v>
      </c>
      <c r="Q7670" s="0" t="n">
        <f aca="false">J7670*P7670+ROW()*0.00000001</f>
        <v>0.2000767</v>
      </c>
    </row>
    <row r="7671" customFormat="false" ht="15" hidden="false" customHeight="false" outlineLevel="0" collapsed="false">
      <c r="A7671" s="0" t="s">
        <v>5668</v>
      </c>
      <c r="B7671" s="0" t="s">
        <v>85</v>
      </c>
      <c r="C7671" s="0" t="n">
        <v>2003</v>
      </c>
      <c r="D7671" s="0" t="s">
        <v>34</v>
      </c>
      <c r="E7671" s="0" t="s">
        <v>160</v>
      </c>
      <c r="F7671" s="0" t="n">
        <v>0.14</v>
      </c>
      <c r="G7671" s="0" t="n">
        <v>0.05</v>
      </c>
      <c r="H7671" s="0" t="n">
        <v>0</v>
      </c>
      <c r="I7671" s="0" t="n">
        <v>0</v>
      </c>
      <c r="J7671" s="0" t="n">
        <v>0.2</v>
      </c>
      <c r="M7671" s="0" t="s">
        <v>36</v>
      </c>
      <c r="N7671" s="0" t="s">
        <v>35</v>
      </c>
      <c r="P7671" s="0" t="n">
        <f aca="false">IF(AND(OR(Dashboard!$B$5="All",D7671=Dashboard!$B$5),OR(Dashboard!$D$5="All",N7671=Dashboard!$D$5),OR(AND(C7671&lt;&gt;"",C7671&gt;=Dashboard!$F$5,C7671&lt;=Dashboard!$H$5),AND(C7671="",Dashboard!$F$5&lt;=1980,Dashboard!$H$5&gt;=2016))),1,0)</f>
        <v>1</v>
      </c>
      <c r="Q7671" s="0" t="n">
        <f aca="false">J7671*P7671+ROW()*0.00000001</f>
        <v>0.20007671</v>
      </c>
    </row>
    <row r="7672" customFormat="false" ht="15" hidden="false" customHeight="false" outlineLevel="0" collapsed="false">
      <c r="A7672" s="0" t="s">
        <v>2164</v>
      </c>
      <c r="B7672" s="0" t="s">
        <v>50</v>
      </c>
      <c r="C7672" s="0" t="n">
        <v>2012</v>
      </c>
      <c r="D7672" s="0" t="s">
        <v>71</v>
      </c>
      <c r="E7672" s="0" t="s">
        <v>91</v>
      </c>
      <c r="F7672" s="0" t="n">
        <v>0.15</v>
      </c>
      <c r="G7672" s="0" t="n">
        <v>0.03</v>
      </c>
      <c r="H7672" s="0" t="n">
        <v>0</v>
      </c>
      <c r="I7672" s="0" t="n">
        <v>0.01</v>
      </c>
      <c r="J7672" s="0" t="n">
        <v>0.2</v>
      </c>
      <c r="N7672" s="0" t="s">
        <v>35</v>
      </c>
      <c r="P7672" s="0" t="n">
        <f aca="false">IF(AND(OR(Dashboard!$B$5="All",D7672=Dashboard!$B$5),OR(Dashboard!$D$5="All",N7672=Dashboard!$D$5),OR(AND(C7672&lt;&gt;"",C7672&gt;=Dashboard!$F$5,C7672&lt;=Dashboard!$H$5),AND(C7672="",Dashboard!$F$5&lt;=1980,Dashboard!$H$5&gt;=2016))),1,0)</f>
        <v>1</v>
      </c>
      <c r="Q7672" s="0" t="n">
        <f aca="false">J7672*P7672+ROW()*0.00000001</f>
        <v>0.20007672</v>
      </c>
    </row>
    <row r="7673" customFormat="false" ht="15" hidden="false" customHeight="false" outlineLevel="0" collapsed="false">
      <c r="A7673" s="0" t="s">
        <v>1487</v>
      </c>
      <c r="B7673" s="0" t="s">
        <v>172</v>
      </c>
      <c r="C7673" s="0" t="n">
        <v>2015</v>
      </c>
      <c r="D7673" s="0" t="s">
        <v>58</v>
      </c>
      <c r="E7673" s="0" t="s">
        <v>1862</v>
      </c>
      <c r="F7673" s="0" t="n">
        <v>0.1</v>
      </c>
      <c r="G7673" s="0" t="n">
        <v>0.08</v>
      </c>
      <c r="H7673" s="0" t="n">
        <v>0</v>
      </c>
      <c r="I7673" s="0" t="n">
        <v>0.02</v>
      </c>
      <c r="J7673" s="0" t="n">
        <v>0.2</v>
      </c>
      <c r="N7673" s="0" t="s">
        <v>66</v>
      </c>
      <c r="P7673" s="0" t="n">
        <f aca="false">IF(AND(OR(Dashboard!$B$5="All",D7673=Dashboard!$B$5),OR(Dashboard!$D$5="All",N7673=Dashboard!$D$5),OR(AND(C7673&lt;&gt;"",C7673&gt;=Dashboard!$F$5,C7673&lt;=Dashboard!$H$5),AND(C7673="",Dashboard!$F$5&lt;=1980,Dashboard!$H$5&gt;=2016))),1,0)</f>
        <v>1</v>
      </c>
      <c r="Q7673" s="0" t="n">
        <f aca="false">J7673*P7673+ROW()*0.00000001</f>
        <v>0.20007673</v>
      </c>
    </row>
    <row r="7674" customFormat="false" ht="15" hidden="false" customHeight="false" outlineLevel="0" collapsed="false">
      <c r="A7674" s="0" t="s">
        <v>5669</v>
      </c>
      <c r="B7674" s="0" t="s">
        <v>851</v>
      </c>
      <c r="C7674" s="0" t="n">
        <v>2012</v>
      </c>
      <c r="D7674" s="0" t="s">
        <v>71</v>
      </c>
      <c r="E7674" s="0" t="s">
        <v>220</v>
      </c>
      <c r="F7674" s="0" t="n">
        <v>0.1</v>
      </c>
      <c r="G7674" s="0" t="n">
        <v>0.05</v>
      </c>
      <c r="H7674" s="0" t="n">
        <v>0</v>
      </c>
      <c r="I7674" s="0" t="n">
        <v>0.04</v>
      </c>
      <c r="J7674" s="0" t="n">
        <v>0.2</v>
      </c>
      <c r="K7674" s="0" t="n">
        <v>58</v>
      </c>
      <c r="L7674" s="0" t="n">
        <v>5.1</v>
      </c>
      <c r="M7674" s="0" t="s">
        <v>73</v>
      </c>
      <c r="N7674" s="0" t="s">
        <v>74</v>
      </c>
      <c r="O7674" s="0" t="s">
        <v>53</v>
      </c>
      <c r="P7674" s="0" t="n">
        <f aca="false">IF(AND(OR(Dashboard!$B$5="All",D7674=Dashboard!$B$5),OR(Dashboard!$D$5="All",N7674=Dashboard!$D$5),OR(AND(C7674&lt;&gt;"",C7674&gt;=Dashboard!$F$5,C7674&lt;=Dashboard!$H$5),AND(C7674="",Dashboard!$F$5&lt;=1980,Dashboard!$H$5&gt;=2016))),1,0)</f>
        <v>1</v>
      </c>
      <c r="Q7674" s="0" t="n">
        <f aca="false">J7674*P7674+ROW()*0.00000001</f>
        <v>0.20007674</v>
      </c>
    </row>
    <row r="7675" customFormat="false" ht="15" hidden="false" customHeight="false" outlineLevel="0" collapsed="false">
      <c r="A7675" s="0" t="s">
        <v>5670</v>
      </c>
      <c r="B7675" s="0" t="s">
        <v>76</v>
      </c>
      <c r="C7675" s="0" t="n">
        <v>2005</v>
      </c>
      <c r="D7675" s="0" t="s">
        <v>58</v>
      </c>
      <c r="E7675" s="0" t="s">
        <v>124</v>
      </c>
      <c r="F7675" s="0" t="n">
        <v>0.1</v>
      </c>
      <c r="G7675" s="0" t="n">
        <v>0.08</v>
      </c>
      <c r="H7675" s="0" t="n">
        <v>0</v>
      </c>
      <c r="I7675" s="0" t="n">
        <v>0.03</v>
      </c>
      <c r="J7675" s="0" t="n">
        <v>0.2</v>
      </c>
      <c r="K7675" s="0" t="n">
        <v>59</v>
      </c>
      <c r="L7675" s="0" t="n">
        <v>7.5</v>
      </c>
      <c r="M7675" s="0" t="s">
        <v>73</v>
      </c>
      <c r="N7675" s="0" t="s">
        <v>74</v>
      </c>
      <c r="O7675" s="0" t="s">
        <v>53</v>
      </c>
      <c r="P7675" s="0" t="n">
        <f aca="false">IF(AND(OR(Dashboard!$B$5="All",D7675=Dashboard!$B$5),OR(Dashboard!$D$5="All",N7675=Dashboard!$D$5),OR(AND(C7675&lt;&gt;"",C7675&gt;=Dashboard!$F$5,C7675&lt;=Dashboard!$H$5),AND(C7675="",Dashboard!$F$5&lt;=1980,Dashboard!$H$5&gt;=2016))),1,0)</f>
        <v>1</v>
      </c>
      <c r="Q7675" s="0" t="n">
        <f aca="false">J7675*P7675+ROW()*0.00000001</f>
        <v>0.20007675</v>
      </c>
    </row>
    <row r="7676" customFormat="false" ht="15" hidden="false" customHeight="false" outlineLevel="0" collapsed="false">
      <c r="A7676" s="0" t="s">
        <v>4790</v>
      </c>
      <c r="B7676" s="0" t="s">
        <v>164</v>
      </c>
      <c r="C7676" s="0" t="n">
        <v>2010</v>
      </c>
      <c r="D7676" s="0" t="s">
        <v>34</v>
      </c>
      <c r="E7676" s="0" t="s">
        <v>220</v>
      </c>
      <c r="F7676" s="0" t="n">
        <v>0</v>
      </c>
      <c r="G7676" s="0" t="n">
        <v>0</v>
      </c>
      <c r="H7676" s="0" t="n">
        <v>0.2</v>
      </c>
      <c r="I7676" s="0" t="n">
        <v>0</v>
      </c>
      <c r="J7676" s="0" t="n">
        <v>0.2</v>
      </c>
      <c r="N7676" s="0" t="s">
        <v>74</v>
      </c>
      <c r="P7676" s="0" t="n">
        <f aca="false">IF(AND(OR(Dashboard!$B$5="All",D7676=Dashboard!$B$5),OR(Dashboard!$D$5="All",N7676=Dashboard!$D$5),OR(AND(C7676&lt;&gt;"",C7676&gt;=Dashboard!$F$5,C7676&lt;=Dashboard!$H$5),AND(C7676="",Dashboard!$F$5&lt;=1980,Dashboard!$H$5&gt;=2016))),1,0)</f>
        <v>1</v>
      </c>
      <c r="Q7676" s="0" t="n">
        <f aca="false">J7676*P7676+ROW()*0.00000001</f>
        <v>0.20007676</v>
      </c>
    </row>
    <row r="7677" customFormat="false" ht="15" hidden="false" customHeight="false" outlineLevel="0" collapsed="false">
      <c r="A7677" s="0" t="s">
        <v>5671</v>
      </c>
      <c r="B7677" s="0" t="s">
        <v>164</v>
      </c>
      <c r="C7677" s="0" t="n">
        <v>2007</v>
      </c>
      <c r="D7677" s="0" t="s">
        <v>246</v>
      </c>
      <c r="E7677" s="0" t="s">
        <v>72</v>
      </c>
      <c r="F7677" s="0" t="n">
        <v>0.16</v>
      </c>
      <c r="G7677" s="0" t="n">
        <v>0.01</v>
      </c>
      <c r="H7677" s="0" t="n">
        <v>0</v>
      </c>
      <c r="I7677" s="0" t="n">
        <v>0.02</v>
      </c>
      <c r="J7677" s="0" t="n">
        <v>0.2</v>
      </c>
      <c r="N7677" s="0" t="s">
        <v>74</v>
      </c>
      <c r="P7677" s="0" t="n">
        <f aca="false">IF(AND(OR(Dashboard!$B$5="All",D7677=Dashboard!$B$5),OR(Dashboard!$D$5="All",N7677=Dashboard!$D$5),OR(AND(C7677&lt;&gt;"",C7677&gt;=Dashboard!$F$5,C7677&lt;=Dashboard!$H$5),AND(C7677="",Dashboard!$F$5&lt;=1980,Dashboard!$H$5&gt;=2016))),1,0)</f>
        <v>1</v>
      </c>
      <c r="Q7677" s="0" t="n">
        <f aca="false">J7677*P7677+ROW()*0.00000001</f>
        <v>0.20007677</v>
      </c>
    </row>
    <row r="7678" customFormat="false" ht="15" hidden="false" customHeight="false" outlineLevel="0" collapsed="false">
      <c r="A7678" s="0" t="s">
        <v>5672</v>
      </c>
      <c r="B7678" s="0" t="s">
        <v>164</v>
      </c>
      <c r="C7678" s="0" t="n">
        <v>2011</v>
      </c>
      <c r="D7678" s="0" t="s">
        <v>46</v>
      </c>
      <c r="E7678" s="0" t="s">
        <v>89</v>
      </c>
      <c r="F7678" s="0" t="n">
        <v>0</v>
      </c>
      <c r="G7678" s="0" t="n">
        <v>0</v>
      </c>
      <c r="H7678" s="0" t="n">
        <v>0.2</v>
      </c>
      <c r="I7678" s="0" t="n">
        <v>0</v>
      </c>
      <c r="J7678" s="0" t="n">
        <v>0.2</v>
      </c>
      <c r="N7678" s="0" t="s">
        <v>74</v>
      </c>
      <c r="P7678" s="0" t="n">
        <f aca="false">IF(AND(OR(Dashboard!$B$5="All",D7678=Dashboard!$B$5),OR(Dashboard!$D$5="All",N7678=Dashboard!$D$5),OR(AND(C7678&lt;&gt;"",C7678&gt;=Dashboard!$F$5,C7678&lt;=Dashboard!$H$5),AND(C7678="",Dashboard!$F$5&lt;=1980,Dashboard!$H$5&gt;=2016))),1,0)</f>
        <v>1</v>
      </c>
      <c r="Q7678" s="0" t="n">
        <f aca="false">J7678*P7678+ROW()*0.00000001</f>
        <v>0.20007678</v>
      </c>
    </row>
    <row r="7679" customFormat="false" ht="15" hidden="false" customHeight="false" outlineLevel="0" collapsed="false">
      <c r="A7679" s="0" t="s">
        <v>5500</v>
      </c>
      <c r="B7679" s="0" t="s">
        <v>64</v>
      </c>
      <c r="C7679" s="0" t="n">
        <v>2008</v>
      </c>
      <c r="D7679" s="0" t="s">
        <v>41</v>
      </c>
      <c r="E7679" s="0" t="s">
        <v>418</v>
      </c>
      <c r="F7679" s="0" t="n">
        <v>0.12</v>
      </c>
      <c r="G7679" s="0" t="n">
        <v>0.06</v>
      </c>
      <c r="H7679" s="0" t="n">
        <v>0</v>
      </c>
      <c r="I7679" s="0" t="n">
        <v>0.02</v>
      </c>
      <c r="J7679" s="0" t="n">
        <v>0.2</v>
      </c>
      <c r="K7679" s="0" t="n">
        <v>65</v>
      </c>
      <c r="L7679" s="0" t="n">
        <v>7.1</v>
      </c>
      <c r="M7679" s="0" t="s">
        <v>36</v>
      </c>
      <c r="N7679" s="0" t="s">
        <v>66</v>
      </c>
      <c r="O7679" s="0" t="s">
        <v>67</v>
      </c>
      <c r="P7679" s="0" t="n">
        <f aca="false">IF(AND(OR(Dashboard!$B$5="All",D7679=Dashboard!$B$5),OR(Dashboard!$D$5="All",N7679=Dashboard!$D$5),OR(AND(C7679&lt;&gt;"",C7679&gt;=Dashboard!$F$5,C7679&lt;=Dashboard!$H$5),AND(C7679="",Dashboard!$F$5&lt;=1980,Dashboard!$H$5&gt;=2016))),1,0)</f>
        <v>1</v>
      </c>
      <c r="Q7679" s="0" t="n">
        <f aca="false">J7679*P7679+ROW()*0.00000001</f>
        <v>0.20007679</v>
      </c>
    </row>
    <row r="7680" customFormat="false" ht="15" hidden="false" customHeight="false" outlineLevel="0" collapsed="false">
      <c r="A7680" s="0" t="s">
        <v>1957</v>
      </c>
      <c r="B7680" s="0" t="s">
        <v>164</v>
      </c>
      <c r="C7680" s="0" t="n">
        <v>2005</v>
      </c>
      <c r="D7680" s="0" t="s">
        <v>34</v>
      </c>
      <c r="E7680" s="0" t="s">
        <v>142</v>
      </c>
      <c r="F7680" s="0" t="n">
        <v>0.18</v>
      </c>
      <c r="G7680" s="0" t="n">
        <v>0</v>
      </c>
      <c r="H7680" s="0" t="n">
        <v>0</v>
      </c>
      <c r="I7680" s="0" t="n">
        <v>0.01</v>
      </c>
      <c r="J7680" s="0" t="n">
        <v>0.2</v>
      </c>
      <c r="K7680" s="0" t="n">
        <v>80</v>
      </c>
      <c r="L7680" s="0" t="n">
        <v>7.9</v>
      </c>
      <c r="M7680" s="0" t="s">
        <v>36</v>
      </c>
      <c r="N7680" s="0" t="s">
        <v>74</v>
      </c>
      <c r="O7680" s="0" t="s">
        <v>37</v>
      </c>
      <c r="P7680" s="0" t="n">
        <f aca="false">IF(AND(OR(Dashboard!$B$5="All",D7680=Dashboard!$B$5),OR(Dashboard!$D$5="All",N7680=Dashboard!$D$5),OR(AND(C7680&lt;&gt;"",C7680&gt;=Dashboard!$F$5,C7680&lt;=Dashboard!$H$5),AND(C7680="",Dashboard!$F$5&lt;=1980,Dashboard!$H$5&gt;=2016))),1,0)</f>
        <v>1</v>
      </c>
      <c r="Q7680" s="0" t="n">
        <f aca="false">J7680*P7680+ROW()*0.00000001</f>
        <v>0.2000768</v>
      </c>
    </row>
    <row r="7681" customFormat="false" ht="15" hidden="false" customHeight="false" outlineLevel="0" collapsed="false">
      <c r="A7681" s="0" t="s">
        <v>5673</v>
      </c>
      <c r="B7681" s="0" t="s">
        <v>117</v>
      </c>
      <c r="C7681" s="0" t="n">
        <v>2002</v>
      </c>
      <c r="D7681" s="0" t="s">
        <v>71</v>
      </c>
      <c r="E7681" s="0" t="s">
        <v>328</v>
      </c>
      <c r="F7681" s="0" t="n">
        <v>0</v>
      </c>
      <c r="G7681" s="0" t="n">
        <v>0</v>
      </c>
      <c r="H7681" s="0" t="n">
        <v>0.18</v>
      </c>
      <c r="I7681" s="0" t="n">
        <v>0.01</v>
      </c>
      <c r="J7681" s="0" t="n">
        <v>0.2</v>
      </c>
      <c r="N7681" s="0" t="s">
        <v>74</v>
      </c>
      <c r="P7681" s="0" t="n">
        <f aca="false">IF(AND(OR(Dashboard!$B$5="All",D7681=Dashboard!$B$5),OR(Dashboard!$D$5="All",N7681=Dashboard!$D$5),OR(AND(C7681&lt;&gt;"",C7681&gt;=Dashboard!$F$5,C7681&lt;=Dashboard!$H$5),AND(C7681="",Dashboard!$F$5&lt;=1980,Dashboard!$H$5&gt;=2016))),1,0)</f>
        <v>1</v>
      </c>
      <c r="Q7681" s="0" t="n">
        <f aca="false">J7681*P7681+ROW()*0.00000001</f>
        <v>0.20007681</v>
      </c>
    </row>
    <row r="7682" customFormat="false" ht="15" hidden="false" customHeight="false" outlineLevel="0" collapsed="false">
      <c r="A7682" s="0" t="s">
        <v>1422</v>
      </c>
      <c r="B7682" s="0" t="s">
        <v>85</v>
      </c>
      <c r="C7682" s="0" t="n">
        <v>2007</v>
      </c>
      <c r="D7682" s="0" t="s">
        <v>71</v>
      </c>
      <c r="E7682" s="0" t="s">
        <v>418</v>
      </c>
      <c r="F7682" s="0" t="n">
        <v>0.14</v>
      </c>
      <c r="G7682" s="0" t="n">
        <v>0.05</v>
      </c>
      <c r="H7682" s="0" t="n">
        <v>0</v>
      </c>
      <c r="I7682" s="0" t="n">
        <v>0</v>
      </c>
      <c r="J7682" s="0" t="n">
        <v>0.2</v>
      </c>
      <c r="K7682" s="0" t="n">
        <v>65</v>
      </c>
      <c r="M7682" s="0" t="s">
        <v>36</v>
      </c>
      <c r="N7682" s="0" t="s">
        <v>35</v>
      </c>
      <c r="O7682" s="0" t="s">
        <v>67</v>
      </c>
      <c r="P7682" s="0" t="n">
        <f aca="false">IF(AND(OR(Dashboard!$B$5="All",D7682=Dashboard!$B$5),OR(Dashboard!$D$5="All",N7682=Dashboard!$D$5),OR(AND(C7682&lt;&gt;"",C7682&gt;=Dashboard!$F$5,C7682&lt;=Dashboard!$H$5),AND(C7682="",Dashboard!$F$5&lt;=1980,Dashboard!$H$5&gt;=2016))),1,0)</f>
        <v>1</v>
      </c>
      <c r="Q7682" s="0" t="n">
        <f aca="false">J7682*P7682+ROW()*0.00000001</f>
        <v>0.20007682</v>
      </c>
    </row>
    <row r="7683" customFormat="false" ht="15" hidden="false" customHeight="false" outlineLevel="0" collapsed="false">
      <c r="A7683" s="0" t="s">
        <v>5674</v>
      </c>
      <c r="B7683" s="0" t="s">
        <v>50</v>
      </c>
      <c r="C7683" s="0" t="n">
        <v>2008</v>
      </c>
      <c r="D7683" s="0" t="s">
        <v>46</v>
      </c>
      <c r="E7683" s="0" t="s">
        <v>154</v>
      </c>
      <c r="F7683" s="0" t="n">
        <v>0.1</v>
      </c>
      <c r="G7683" s="0" t="n">
        <v>0.02</v>
      </c>
      <c r="H7683" s="0" t="n">
        <v>0.07</v>
      </c>
      <c r="I7683" s="0" t="n">
        <v>0.01</v>
      </c>
      <c r="J7683" s="0" t="n">
        <v>0.2</v>
      </c>
      <c r="K7683" s="0" t="n">
        <v>59</v>
      </c>
      <c r="L7683" s="0" t="n">
        <v>8</v>
      </c>
      <c r="M7683" s="0" t="s">
        <v>103</v>
      </c>
      <c r="N7683" s="0" t="s">
        <v>35</v>
      </c>
      <c r="O7683" s="0" t="s">
        <v>53</v>
      </c>
      <c r="P7683" s="0" t="n">
        <f aca="false">IF(AND(OR(Dashboard!$B$5="All",D7683=Dashboard!$B$5),OR(Dashboard!$D$5="All",N7683=Dashboard!$D$5),OR(AND(C7683&lt;&gt;"",C7683&gt;=Dashboard!$F$5,C7683&lt;=Dashboard!$H$5),AND(C7683="",Dashboard!$F$5&lt;=1980,Dashboard!$H$5&gt;=2016))),1,0)</f>
        <v>1</v>
      </c>
      <c r="Q7683" s="0" t="n">
        <f aca="false">J7683*P7683+ROW()*0.00000001</f>
        <v>0.20007683</v>
      </c>
    </row>
    <row r="7684" customFormat="false" ht="15" hidden="false" customHeight="false" outlineLevel="0" collapsed="false">
      <c r="A7684" s="0" t="s">
        <v>5675</v>
      </c>
      <c r="B7684" s="0" t="s">
        <v>85</v>
      </c>
      <c r="C7684" s="0" t="n">
        <v>2002</v>
      </c>
      <c r="D7684" s="0" t="s">
        <v>16</v>
      </c>
      <c r="E7684" s="0" t="s">
        <v>418</v>
      </c>
      <c r="F7684" s="0" t="n">
        <v>0.14</v>
      </c>
      <c r="G7684" s="0" t="n">
        <v>0.05</v>
      </c>
      <c r="H7684" s="0" t="n">
        <v>0</v>
      </c>
      <c r="I7684" s="0" t="n">
        <v>0</v>
      </c>
      <c r="J7684" s="0" t="n">
        <v>0.2</v>
      </c>
      <c r="N7684" s="0" t="s">
        <v>35</v>
      </c>
      <c r="P7684" s="0" t="n">
        <f aca="false">IF(AND(OR(Dashboard!$B$5="All",D7684=Dashboard!$B$5),OR(Dashboard!$D$5="All",N7684=Dashboard!$D$5),OR(AND(C7684&lt;&gt;"",C7684&gt;=Dashboard!$F$5,C7684&lt;=Dashboard!$H$5),AND(C7684="",Dashboard!$F$5&lt;=1980,Dashboard!$H$5&gt;=2016))),1,0)</f>
        <v>1</v>
      </c>
      <c r="Q7684" s="0" t="n">
        <f aca="false">J7684*P7684+ROW()*0.00000001</f>
        <v>0.20007684</v>
      </c>
    </row>
    <row r="7685" customFormat="false" ht="15" hidden="false" customHeight="false" outlineLevel="0" collapsed="false">
      <c r="A7685" s="0" t="s">
        <v>5676</v>
      </c>
      <c r="B7685" s="0" t="s">
        <v>186</v>
      </c>
      <c r="C7685" s="0" t="n">
        <v>2004</v>
      </c>
      <c r="D7685" s="0" t="s">
        <v>52</v>
      </c>
      <c r="E7685" s="0" t="s">
        <v>5677</v>
      </c>
      <c r="F7685" s="0" t="n">
        <v>0.15</v>
      </c>
      <c r="G7685" s="0" t="n">
        <v>0.04</v>
      </c>
      <c r="H7685" s="0" t="n">
        <v>0</v>
      </c>
      <c r="I7685" s="0" t="n">
        <v>0.01</v>
      </c>
      <c r="J7685" s="0" t="n">
        <v>0.2</v>
      </c>
      <c r="K7685" s="0" t="n">
        <v>42</v>
      </c>
      <c r="L7685" s="0" t="n">
        <v>6.8</v>
      </c>
      <c r="M7685" s="0" t="s">
        <v>36</v>
      </c>
      <c r="N7685" s="0" t="s">
        <v>35</v>
      </c>
      <c r="O7685" s="0" t="s">
        <v>177</v>
      </c>
      <c r="P7685" s="0" t="n">
        <f aca="false">IF(AND(OR(Dashboard!$B$5="All",D7685=Dashboard!$B$5),OR(Dashboard!$D$5="All",N7685=Dashboard!$D$5),OR(AND(C7685&lt;&gt;"",C7685&gt;=Dashboard!$F$5,C7685&lt;=Dashboard!$H$5),AND(C7685="",Dashboard!$F$5&lt;=1980,Dashboard!$H$5&gt;=2016))),1,0)</f>
        <v>1</v>
      </c>
      <c r="Q7685" s="0" t="n">
        <f aca="false">J7685*P7685+ROW()*0.00000001</f>
        <v>0.20007685</v>
      </c>
    </row>
    <row r="7686" customFormat="false" ht="15" hidden="false" customHeight="false" outlineLevel="0" collapsed="false">
      <c r="A7686" s="0" t="s">
        <v>3402</v>
      </c>
      <c r="B7686" s="0" t="s">
        <v>144</v>
      </c>
      <c r="C7686" s="0" t="n">
        <v>2002</v>
      </c>
      <c r="D7686" s="0" t="s">
        <v>114</v>
      </c>
      <c r="E7686" s="0" t="s">
        <v>293</v>
      </c>
      <c r="F7686" s="0" t="n">
        <v>0.15</v>
      </c>
      <c r="G7686" s="0" t="n">
        <v>0.04</v>
      </c>
      <c r="H7686" s="0" t="n">
        <v>0</v>
      </c>
      <c r="I7686" s="0" t="n">
        <v>0.01</v>
      </c>
      <c r="J7686" s="0" t="n">
        <v>0.2</v>
      </c>
      <c r="K7686" s="0" t="n">
        <v>78</v>
      </c>
      <c r="L7686" s="0" t="n">
        <v>6.6</v>
      </c>
      <c r="M7686" s="0" t="s">
        <v>73</v>
      </c>
      <c r="N7686" s="0" t="s">
        <v>66</v>
      </c>
      <c r="O7686" s="0" t="s">
        <v>37</v>
      </c>
      <c r="P7686" s="0" t="n">
        <f aca="false">IF(AND(OR(Dashboard!$B$5="All",D7686=Dashboard!$B$5),OR(Dashboard!$D$5="All",N7686=Dashboard!$D$5),OR(AND(C7686&lt;&gt;"",C7686&gt;=Dashboard!$F$5,C7686&lt;=Dashboard!$H$5),AND(C7686="",Dashboard!$F$5&lt;=1980,Dashboard!$H$5&gt;=2016))),1,0)</f>
        <v>1</v>
      </c>
      <c r="Q7686" s="0" t="n">
        <f aca="false">J7686*P7686+ROW()*0.00000001</f>
        <v>0.20007686</v>
      </c>
    </row>
    <row r="7687" customFormat="false" ht="15" hidden="false" customHeight="false" outlineLevel="0" collapsed="false">
      <c r="A7687" s="0" t="s">
        <v>5678</v>
      </c>
      <c r="B7687" s="0" t="s">
        <v>117</v>
      </c>
      <c r="C7687" s="0" t="n">
        <v>2000</v>
      </c>
      <c r="D7687" s="0" t="s">
        <v>71</v>
      </c>
      <c r="E7687" s="0" t="s">
        <v>124</v>
      </c>
      <c r="F7687" s="0" t="n">
        <v>0.11</v>
      </c>
      <c r="G7687" s="0" t="n">
        <v>0.07</v>
      </c>
      <c r="H7687" s="0" t="n">
        <v>0</v>
      </c>
      <c r="I7687" s="0" t="n">
        <v>0.01</v>
      </c>
      <c r="J7687" s="0" t="n">
        <v>0.2</v>
      </c>
      <c r="N7687" s="0" t="s">
        <v>74</v>
      </c>
      <c r="P7687" s="0" t="n">
        <f aca="false">IF(AND(OR(Dashboard!$B$5="All",D7687=Dashboard!$B$5),OR(Dashboard!$D$5="All",N7687=Dashboard!$D$5),OR(AND(C7687&lt;&gt;"",C7687&gt;=Dashboard!$F$5,C7687&lt;=Dashboard!$H$5),AND(C7687="",Dashboard!$F$5&lt;=1980,Dashboard!$H$5&gt;=2016))),1,0)</f>
        <v>1</v>
      </c>
      <c r="Q7687" s="0" t="n">
        <f aca="false">J7687*P7687+ROW()*0.00000001</f>
        <v>0.20007687</v>
      </c>
    </row>
    <row r="7688" customFormat="false" ht="15" hidden="false" customHeight="false" outlineLevel="0" collapsed="false">
      <c r="A7688" s="0" t="s">
        <v>4275</v>
      </c>
      <c r="B7688" s="0" t="s">
        <v>85</v>
      </c>
      <c r="C7688" s="0" t="n">
        <v>2001</v>
      </c>
      <c r="D7688" s="0" t="s">
        <v>71</v>
      </c>
      <c r="E7688" s="0" t="s">
        <v>418</v>
      </c>
      <c r="F7688" s="0" t="n">
        <v>0.14</v>
      </c>
      <c r="G7688" s="0" t="n">
        <v>0.05</v>
      </c>
      <c r="H7688" s="0" t="n">
        <v>0</v>
      </c>
      <c r="I7688" s="0" t="n">
        <v>0</v>
      </c>
      <c r="J7688" s="0" t="n">
        <v>0.2</v>
      </c>
      <c r="N7688" s="0" t="s">
        <v>35</v>
      </c>
      <c r="P7688" s="0" t="n">
        <f aca="false">IF(AND(OR(Dashboard!$B$5="All",D7688=Dashboard!$B$5),OR(Dashboard!$D$5="All",N7688=Dashboard!$D$5),OR(AND(C7688&lt;&gt;"",C7688&gt;=Dashboard!$F$5,C7688&lt;=Dashboard!$H$5),AND(C7688="",Dashboard!$F$5&lt;=1980,Dashboard!$H$5&gt;=2016))),1,0)</f>
        <v>1</v>
      </c>
      <c r="Q7688" s="0" t="n">
        <f aca="false">J7688*P7688+ROW()*0.00000001</f>
        <v>0.20007688</v>
      </c>
    </row>
    <row r="7689" customFormat="false" ht="15" hidden="false" customHeight="false" outlineLevel="0" collapsed="false">
      <c r="A7689" s="0" t="s">
        <v>5679</v>
      </c>
      <c r="B7689" s="0" t="s">
        <v>70</v>
      </c>
      <c r="C7689" s="0" t="n">
        <v>2006</v>
      </c>
      <c r="D7689" s="0" t="s">
        <v>46</v>
      </c>
      <c r="E7689" s="0" t="s">
        <v>142</v>
      </c>
      <c r="F7689" s="0" t="n">
        <v>0.14</v>
      </c>
      <c r="G7689" s="0" t="n">
        <v>0.02</v>
      </c>
      <c r="H7689" s="0" t="n">
        <v>0.02</v>
      </c>
      <c r="I7689" s="0" t="n">
        <v>0.02</v>
      </c>
      <c r="J7689" s="0" t="n">
        <v>0.2</v>
      </c>
      <c r="K7689" s="0" t="n">
        <v>58</v>
      </c>
      <c r="L7689" s="0" t="n">
        <v>7.2</v>
      </c>
      <c r="M7689" s="0" t="s">
        <v>103</v>
      </c>
      <c r="N7689" s="0" t="s">
        <v>74</v>
      </c>
      <c r="O7689" s="0" t="s">
        <v>53</v>
      </c>
      <c r="P7689" s="0" t="n">
        <f aca="false">IF(AND(OR(Dashboard!$B$5="All",D7689=Dashboard!$B$5),OR(Dashboard!$D$5="All",N7689=Dashboard!$D$5),OR(AND(C7689&lt;&gt;"",C7689&gt;=Dashboard!$F$5,C7689&lt;=Dashboard!$H$5),AND(C7689="",Dashboard!$F$5&lt;=1980,Dashboard!$H$5&gt;=2016))),1,0)</f>
        <v>1</v>
      </c>
      <c r="Q7689" s="0" t="n">
        <f aca="false">J7689*P7689+ROW()*0.00000001</f>
        <v>0.20007689</v>
      </c>
    </row>
    <row r="7690" customFormat="false" ht="15" hidden="false" customHeight="false" outlineLevel="0" collapsed="false">
      <c r="A7690" s="0" t="s">
        <v>4852</v>
      </c>
      <c r="B7690" s="0" t="s">
        <v>164</v>
      </c>
      <c r="C7690" s="0" t="n">
        <v>2011</v>
      </c>
      <c r="D7690" s="0" t="s">
        <v>34</v>
      </c>
      <c r="E7690" s="0" t="s">
        <v>220</v>
      </c>
      <c r="F7690" s="0" t="n">
        <v>0</v>
      </c>
      <c r="G7690" s="0" t="n">
        <v>0</v>
      </c>
      <c r="H7690" s="0" t="n">
        <v>0.2</v>
      </c>
      <c r="I7690" s="0" t="n">
        <v>0</v>
      </c>
      <c r="J7690" s="0" t="n">
        <v>0.2</v>
      </c>
      <c r="N7690" s="0" t="s">
        <v>74</v>
      </c>
      <c r="P7690" s="0" t="n">
        <f aca="false">IF(AND(OR(Dashboard!$B$5="All",D7690=Dashboard!$B$5),OR(Dashboard!$D$5="All",N7690=Dashboard!$D$5),OR(AND(C7690&lt;&gt;"",C7690&gt;=Dashboard!$F$5,C7690&lt;=Dashboard!$H$5),AND(C7690="",Dashboard!$F$5&lt;=1980,Dashboard!$H$5&gt;=2016))),1,0)</f>
        <v>1</v>
      </c>
      <c r="Q7690" s="0" t="n">
        <f aca="false">J7690*P7690+ROW()*0.00000001</f>
        <v>0.2000769</v>
      </c>
    </row>
    <row r="7691" customFormat="false" ht="15" hidden="false" customHeight="false" outlineLevel="0" collapsed="false">
      <c r="A7691" s="0" t="s">
        <v>5680</v>
      </c>
      <c r="B7691" s="0" t="s">
        <v>50</v>
      </c>
      <c r="C7691" s="0" t="n">
        <v>2006</v>
      </c>
      <c r="D7691" s="0" t="s">
        <v>52</v>
      </c>
      <c r="E7691" s="0" t="s">
        <v>5681</v>
      </c>
      <c r="F7691" s="0" t="n">
        <v>0</v>
      </c>
      <c r="G7691" s="0" t="n">
        <v>0</v>
      </c>
      <c r="H7691" s="0" t="n">
        <v>0.2</v>
      </c>
      <c r="I7691" s="0" t="n">
        <v>0</v>
      </c>
      <c r="J7691" s="0" t="n">
        <v>0.2</v>
      </c>
      <c r="N7691" s="0" t="s">
        <v>35</v>
      </c>
      <c r="P7691" s="0" t="n">
        <f aca="false">IF(AND(OR(Dashboard!$B$5="All",D7691=Dashboard!$B$5),OR(Dashboard!$D$5="All",N7691=Dashboard!$D$5),OR(AND(C7691&lt;&gt;"",C7691&gt;=Dashboard!$F$5,C7691&lt;=Dashboard!$H$5),AND(C7691="",Dashboard!$F$5&lt;=1980,Dashboard!$H$5&gt;=2016))),1,0)</f>
        <v>1</v>
      </c>
      <c r="Q7691" s="0" t="n">
        <f aca="false">J7691*P7691+ROW()*0.00000001</f>
        <v>0.20007691</v>
      </c>
    </row>
    <row r="7692" customFormat="false" ht="15" hidden="false" customHeight="false" outlineLevel="0" collapsed="false">
      <c r="A7692" s="0" t="s">
        <v>1626</v>
      </c>
      <c r="B7692" s="0" t="s">
        <v>70</v>
      </c>
      <c r="C7692" s="0" t="n">
        <v>2011</v>
      </c>
      <c r="D7692" s="0" t="s">
        <v>246</v>
      </c>
      <c r="E7692" s="0" t="s">
        <v>4133</v>
      </c>
      <c r="F7692" s="0" t="n">
        <v>0.18</v>
      </c>
      <c r="G7692" s="0" t="n">
        <v>0</v>
      </c>
      <c r="H7692" s="0" t="n">
        <v>0</v>
      </c>
      <c r="I7692" s="0" t="n">
        <v>0.02</v>
      </c>
      <c r="J7692" s="0" t="n">
        <v>0.2</v>
      </c>
      <c r="K7692" s="0" t="n">
        <v>85</v>
      </c>
      <c r="L7692" s="0" t="n">
        <v>7.9</v>
      </c>
      <c r="M7692" s="0" t="s">
        <v>125</v>
      </c>
      <c r="N7692" s="0" t="s">
        <v>74</v>
      </c>
      <c r="O7692" s="0" t="s">
        <v>42</v>
      </c>
      <c r="P7692" s="0" t="n">
        <f aca="false">IF(AND(OR(Dashboard!$B$5="All",D7692=Dashboard!$B$5),OR(Dashboard!$D$5="All",N7692=Dashboard!$D$5),OR(AND(C7692&lt;&gt;"",C7692&gt;=Dashboard!$F$5,C7692&lt;=Dashboard!$H$5),AND(C7692="",Dashboard!$F$5&lt;=1980,Dashboard!$H$5&gt;=2016))),1,0)</f>
        <v>1</v>
      </c>
      <c r="Q7692" s="0" t="n">
        <f aca="false">J7692*P7692+ROW()*0.00000001</f>
        <v>0.20007692</v>
      </c>
    </row>
    <row r="7693" customFormat="false" ht="15" hidden="false" customHeight="false" outlineLevel="0" collapsed="false">
      <c r="A7693" s="0" t="s">
        <v>1428</v>
      </c>
      <c r="B7693" s="0" t="s">
        <v>144</v>
      </c>
      <c r="C7693" s="0" t="n">
        <v>2002</v>
      </c>
      <c r="D7693" s="0" t="s">
        <v>46</v>
      </c>
      <c r="E7693" s="0" t="s">
        <v>229</v>
      </c>
      <c r="F7693" s="0" t="n">
        <v>0.15</v>
      </c>
      <c r="G7693" s="0" t="n">
        <v>0.04</v>
      </c>
      <c r="H7693" s="0" t="n">
        <v>0</v>
      </c>
      <c r="I7693" s="0" t="n">
        <v>0.01</v>
      </c>
      <c r="J7693" s="0" t="n">
        <v>0.2</v>
      </c>
      <c r="K7693" s="0" t="n">
        <v>83</v>
      </c>
      <c r="L7693" s="0" t="n">
        <v>8.3</v>
      </c>
      <c r="M7693" s="0" t="s">
        <v>103</v>
      </c>
      <c r="N7693" s="0" t="s">
        <v>66</v>
      </c>
      <c r="O7693" s="0" t="s">
        <v>42</v>
      </c>
      <c r="P7693" s="0" t="n">
        <f aca="false">IF(AND(OR(Dashboard!$B$5="All",D7693=Dashboard!$B$5),OR(Dashboard!$D$5="All",N7693=Dashboard!$D$5),OR(AND(C7693&lt;&gt;"",C7693&gt;=Dashboard!$F$5,C7693&lt;=Dashboard!$H$5),AND(C7693="",Dashboard!$F$5&lt;=1980,Dashboard!$H$5&gt;=2016))),1,0)</f>
        <v>1</v>
      </c>
      <c r="Q7693" s="0" t="n">
        <f aca="false">J7693*P7693+ROW()*0.00000001</f>
        <v>0.20007693</v>
      </c>
    </row>
    <row r="7694" customFormat="false" ht="15" hidden="false" customHeight="false" outlineLevel="0" collapsed="false">
      <c r="A7694" s="0" t="s">
        <v>1060</v>
      </c>
      <c r="B7694" s="0" t="s">
        <v>186</v>
      </c>
      <c r="C7694" s="0" t="n">
        <v>2004</v>
      </c>
      <c r="D7694" s="0" t="s">
        <v>71</v>
      </c>
      <c r="E7694" s="0" t="s">
        <v>124</v>
      </c>
      <c r="F7694" s="0" t="n">
        <v>0.15</v>
      </c>
      <c r="G7694" s="0" t="n">
        <v>0.04</v>
      </c>
      <c r="H7694" s="0" t="n">
        <v>0</v>
      </c>
      <c r="I7694" s="0" t="n">
        <v>0.01</v>
      </c>
      <c r="J7694" s="0" t="n">
        <v>0.2</v>
      </c>
      <c r="K7694" s="0" t="n">
        <v>83</v>
      </c>
      <c r="L7694" s="0" t="n">
        <v>8.6</v>
      </c>
      <c r="M7694" s="0" t="s">
        <v>73</v>
      </c>
      <c r="N7694" s="0" t="s">
        <v>35</v>
      </c>
      <c r="O7694" s="0" t="s">
        <v>42</v>
      </c>
      <c r="P7694" s="0" t="n">
        <f aca="false">IF(AND(OR(Dashboard!$B$5="All",D7694=Dashboard!$B$5),OR(Dashboard!$D$5="All",N7694=Dashboard!$D$5),OR(AND(C7694&lt;&gt;"",C7694&gt;=Dashboard!$F$5,C7694&lt;=Dashboard!$H$5),AND(C7694="",Dashboard!$F$5&lt;=1980,Dashboard!$H$5&gt;=2016))),1,0)</f>
        <v>1</v>
      </c>
      <c r="Q7694" s="0" t="n">
        <f aca="false">J7694*P7694+ROW()*0.00000001</f>
        <v>0.20007694</v>
      </c>
    </row>
    <row r="7695" customFormat="false" ht="15" hidden="false" customHeight="false" outlineLevel="0" collapsed="false">
      <c r="A7695" s="0" t="s">
        <v>5682</v>
      </c>
      <c r="B7695" s="0" t="s">
        <v>50</v>
      </c>
      <c r="C7695" s="0" t="n">
        <v>2010</v>
      </c>
      <c r="D7695" s="0" t="s">
        <v>48</v>
      </c>
      <c r="E7695" s="0" t="s">
        <v>3802</v>
      </c>
      <c r="F7695" s="0" t="n">
        <v>0.07</v>
      </c>
      <c r="G7695" s="0" t="n">
        <v>0.11</v>
      </c>
      <c r="H7695" s="0" t="n">
        <v>0</v>
      </c>
      <c r="I7695" s="0" t="n">
        <v>0.02</v>
      </c>
      <c r="J7695" s="0" t="n">
        <v>0.2</v>
      </c>
      <c r="N7695" s="0" t="s">
        <v>35</v>
      </c>
      <c r="P7695" s="0" t="n">
        <f aca="false">IF(AND(OR(Dashboard!$B$5="All",D7695=Dashboard!$B$5),OR(Dashboard!$D$5="All",N7695=Dashboard!$D$5),OR(AND(C7695&lt;&gt;"",C7695&gt;=Dashboard!$F$5,C7695&lt;=Dashboard!$H$5),AND(C7695="",Dashboard!$F$5&lt;=1980,Dashboard!$H$5&gt;=2016))),1,0)</f>
        <v>1</v>
      </c>
      <c r="Q7695" s="0" t="n">
        <f aca="false">J7695*P7695+ROW()*0.00000001</f>
        <v>0.20007695</v>
      </c>
    </row>
    <row r="7696" customFormat="false" ht="15" hidden="false" customHeight="false" outlineLevel="0" collapsed="false">
      <c r="A7696" s="0" t="s">
        <v>5683</v>
      </c>
      <c r="B7696" s="0" t="s">
        <v>97</v>
      </c>
      <c r="C7696" s="0" t="n">
        <v>2012</v>
      </c>
      <c r="D7696" s="0" t="s">
        <v>46</v>
      </c>
      <c r="E7696" s="0" t="s">
        <v>328</v>
      </c>
      <c r="F7696" s="0" t="n">
        <v>0</v>
      </c>
      <c r="G7696" s="0" t="n">
        <v>0</v>
      </c>
      <c r="H7696" s="0" t="n">
        <v>0.2</v>
      </c>
      <c r="I7696" s="0" t="n">
        <v>0</v>
      </c>
      <c r="J7696" s="0" t="n">
        <v>0.2</v>
      </c>
      <c r="N7696" s="0" t="s">
        <v>35</v>
      </c>
      <c r="P7696" s="0" t="n">
        <f aca="false">IF(AND(OR(Dashboard!$B$5="All",D7696=Dashboard!$B$5),OR(Dashboard!$D$5="All",N7696=Dashboard!$D$5),OR(AND(C7696&lt;&gt;"",C7696&gt;=Dashboard!$F$5,C7696&lt;=Dashboard!$H$5),AND(C7696="",Dashboard!$F$5&lt;=1980,Dashboard!$H$5&gt;=2016))),1,0)</f>
        <v>1</v>
      </c>
      <c r="Q7696" s="0" t="n">
        <f aca="false">J7696*P7696+ROW()*0.00000001</f>
        <v>0.20007696</v>
      </c>
    </row>
    <row r="7697" customFormat="false" ht="15" hidden="false" customHeight="false" outlineLevel="0" collapsed="false">
      <c r="A7697" s="0" t="s">
        <v>5684</v>
      </c>
      <c r="B7697" s="0" t="s">
        <v>144</v>
      </c>
      <c r="C7697" s="0" t="n">
        <v>2002</v>
      </c>
      <c r="D7697" s="0" t="s">
        <v>102</v>
      </c>
      <c r="E7697" s="0" t="s">
        <v>1169</v>
      </c>
      <c r="F7697" s="0" t="n">
        <v>0.14</v>
      </c>
      <c r="G7697" s="0" t="n">
        <v>0.05</v>
      </c>
      <c r="H7697" s="0" t="n">
        <v>0</v>
      </c>
      <c r="I7697" s="0" t="n">
        <v>0.01</v>
      </c>
      <c r="J7697" s="0" t="n">
        <v>0.2</v>
      </c>
      <c r="N7697" s="0" t="s">
        <v>66</v>
      </c>
      <c r="P7697" s="0" t="n">
        <f aca="false">IF(AND(OR(Dashboard!$B$5="All",D7697=Dashboard!$B$5),OR(Dashboard!$D$5="All",N7697=Dashboard!$D$5),OR(AND(C7697&lt;&gt;"",C7697&gt;=Dashboard!$F$5,C7697&lt;=Dashboard!$H$5),AND(C7697="",Dashboard!$F$5&lt;=1980,Dashboard!$H$5&gt;=2016))),1,0)</f>
        <v>1</v>
      </c>
      <c r="Q7697" s="0" t="n">
        <f aca="false">J7697*P7697+ROW()*0.00000001</f>
        <v>0.20007697</v>
      </c>
    </row>
    <row r="7698" customFormat="false" ht="15" hidden="false" customHeight="false" outlineLevel="0" collapsed="false">
      <c r="A7698" s="0" t="s">
        <v>2022</v>
      </c>
      <c r="B7698" s="0" t="s">
        <v>64</v>
      </c>
      <c r="C7698" s="0" t="n">
        <v>2007</v>
      </c>
      <c r="D7698" s="0" t="s">
        <v>71</v>
      </c>
      <c r="E7698" s="0" t="s">
        <v>782</v>
      </c>
      <c r="F7698" s="0" t="n">
        <v>0.17</v>
      </c>
      <c r="G7698" s="0" t="n">
        <v>0.01</v>
      </c>
      <c r="H7698" s="0" t="n">
        <v>0</v>
      </c>
      <c r="I7698" s="0" t="n">
        <v>0.02</v>
      </c>
      <c r="J7698" s="0" t="n">
        <v>0.2</v>
      </c>
      <c r="K7698" s="0" t="n">
        <v>53</v>
      </c>
      <c r="L7698" s="0" t="n">
        <v>7.4</v>
      </c>
      <c r="M7698" s="0" t="s">
        <v>103</v>
      </c>
      <c r="N7698" s="0" t="s">
        <v>66</v>
      </c>
      <c r="O7698" s="0" t="s">
        <v>53</v>
      </c>
      <c r="P7698" s="0" t="n">
        <f aca="false">IF(AND(OR(Dashboard!$B$5="All",D7698=Dashboard!$B$5),OR(Dashboard!$D$5="All",N7698=Dashboard!$D$5),OR(AND(C7698&lt;&gt;"",C7698&gt;=Dashboard!$F$5,C7698&lt;=Dashboard!$H$5),AND(C7698="",Dashboard!$F$5&lt;=1980,Dashboard!$H$5&gt;=2016))),1,0)</f>
        <v>1</v>
      </c>
      <c r="Q7698" s="0" t="n">
        <f aca="false">J7698*P7698+ROW()*0.00000001</f>
        <v>0.20007698</v>
      </c>
    </row>
    <row r="7699" customFormat="false" ht="15" hidden="false" customHeight="false" outlineLevel="0" collapsed="false">
      <c r="A7699" s="0" t="s">
        <v>5685</v>
      </c>
      <c r="B7699" s="0" t="s">
        <v>76</v>
      </c>
      <c r="C7699" s="0" t="n">
        <v>2005</v>
      </c>
      <c r="D7699" s="0" t="s">
        <v>71</v>
      </c>
      <c r="E7699" s="0" t="s">
        <v>293</v>
      </c>
      <c r="F7699" s="0" t="n">
        <v>0.1</v>
      </c>
      <c r="G7699" s="0" t="n">
        <v>0.07</v>
      </c>
      <c r="H7699" s="0" t="n">
        <v>0</v>
      </c>
      <c r="I7699" s="0" t="n">
        <v>0.03</v>
      </c>
      <c r="J7699" s="0" t="n">
        <v>0.2</v>
      </c>
      <c r="K7699" s="0" t="n">
        <v>47</v>
      </c>
      <c r="L7699" s="0" t="n">
        <v>8.8</v>
      </c>
      <c r="M7699" s="0" t="s">
        <v>73</v>
      </c>
      <c r="N7699" s="0" t="s">
        <v>74</v>
      </c>
      <c r="O7699" s="0" t="s">
        <v>177</v>
      </c>
      <c r="P7699" s="0" t="n">
        <f aca="false">IF(AND(OR(Dashboard!$B$5="All",D7699=Dashboard!$B$5),OR(Dashboard!$D$5="All",N7699=Dashboard!$D$5),OR(AND(C7699&lt;&gt;"",C7699&gt;=Dashboard!$F$5,C7699&lt;=Dashboard!$H$5),AND(C7699="",Dashboard!$F$5&lt;=1980,Dashboard!$H$5&gt;=2016))),1,0)</f>
        <v>1</v>
      </c>
      <c r="Q7699" s="0" t="n">
        <f aca="false">J7699*P7699+ROW()*0.00000001</f>
        <v>0.20007699</v>
      </c>
    </row>
    <row r="7700" customFormat="false" ht="15" hidden="false" customHeight="false" outlineLevel="0" collapsed="false">
      <c r="A7700" s="0" t="s">
        <v>5686</v>
      </c>
      <c r="B7700" s="0" t="s">
        <v>33</v>
      </c>
      <c r="C7700" s="0" t="n">
        <v>2011</v>
      </c>
      <c r="D7700" s="0" t="s">
        <v>34</v>
      </c>
      <c r="E7700" s="0" t="s">
        <v>91</v>
      </c>
      <c r="F7700" s="0" t="n">
        <v>0.14</v>
      </c>
      <c r="G7700" s="0" t="n">
        <v>0.04</v>
      </c>
      <c r="H7700" s="0" t="n">
        <v>0</v>
      </c>
      <c r="I7700" s="0" t="n">
        <v>0.01</v>
      </c>
      <c r="J7700" s="0" t="n">
        <v>0.2</v>
      </c>
      <c r="L7700" s="0" t="n">
        <v>8</v>
      </c>
      <c r="M7700" s="0" t="s">
        <v>103</v>
      </c>
      <c r="N7700" s="0" t="s">
        <v>35</v>
      </c>
      <c r="P7700" s="0" t="n">
        <f aca="false">IF(AND(OR(Dashboard!$B$5="All",D7700=Dashboard!$B$5),OR(Dashboard!$D$5="All",N7700=Dashboard!$D$5),OR(AND(C7700&lt;&gt;"",C7700&gt;=Dashboard!$F$5,C7700&lt;=Dashboard!$H$5),AND(C7700="",Dashboard!$F$5&lt;=1980,Dashboard!$H$5&gt;=2016))),1,0)</f>
        <v>1</v>
      </c>
      <c r="Q7700" s="0" t="n">
        <f aca="false">J7700*P7700+ROW()*0.00000001</f>
        <v>0.200077</v>
      </c>
    </row>
    <row r="7701" customFormat="false" ht="15" hidden="false" customHeight="false" outlineLevel="0" collapsed="false">
      <c r="A7701" s="0" t="s">
        <v>5687</v>
      </c>
      <c r="B7701" s="0" t="s">
        <v>70</v>
      </c>
      <c r="C7701" s="0" t="n">
        <v>2011</v>
      </c>
      <c r="D7701" s="0" t="s">
        <v>102</v>
      </c>
      <c r="E7701" s="0" t="s">
        <v>2792</v>
      </c>
      <c r="F7701" s="0" t="n">
        <v>0.04</v>
      </c>
      <c r="G7701" s="0" t="n">
        <v>0.04</v>
      </c>
      <c r="H7701" s="0" t="n">
        <v>0.1</v>
      </c>
      <c r="I7701" s="0" t="n">
        <v>0.02</v>
      </c>
      <c r="J7701" s="0" t="n">
        <v>0.2</v>
      </c>
      <c r="K7701" s="0" t="n">
        <v>73</v>
      </c>
      <c r="L7701" s="0" t="n">
        <v>7.5</v>
      </c>
      <c r="M7701" s="0" t="s">
        <v>103</v>
      </c>
      <c r="N7701" s="0" t="s">
        <v>74</v>
      </c>
      <c r="O7701" s="0" t="s">
        <v>37</v>
      </c>
      <c r="P7701" s="0" t="n">
        <f aca="false">IF(AND(OR(Dashboard!$B$5="All",D7701=Dashboard!$B$5),OR(Dashboard!$D$5="All",N7701=Dashboard!$D$5),OR(AND(C7701&lt;&gt;"",C7701&gt;=Dashboard!$F$5,C7701&lt;=Dashboard!$H$5),AND(C7701="",Dashboard!$F$5&lt;=1980,Dashboard!$H$5&gt;=2016))),1,0)</f>
        <v>1</v>
      </c>
      <c r="Q7701" s="0" t="n">
        <f aca="false">J7701*P7701+ROW()*0.00000001</f>
        <v>0.20007701</v>
      </c>
    </row>
    <row r="7702" customFormat="false" ht="15" hidden="false" customHeight="false" outlineLevel="0" collapsed="false">
      <c r="A7702" s="0" t="s">
        <v>5033</v>
      </c>
      <c r="B7702" s="0" t="s">
        <v>50</v>
      </c>
      <c r="C7702" s="0" t="n">
        <v>2009</v>
      </c>
      <c r="D7702" s="0" t="s">
        <v>71</v>
      </c>
      <c r="E7702" s="0" t="s">
        <v>91</v>
      </c>
      <c r="F7702" s="0" t="n">
        <v>0.15</v>
      </c>
      <c r="G7702" s="0" t="n">
        <v>0.03</v>
      </c>
      <c r="H7702" s="0" t="n">
        <v>0</v>
      </c>
      <c r="I7702" s="0" t="n">
        <v>0.02</v>
      </c>
      <c r="J7702" s="0" t="n">
        <v>0.2</v>
      </c>
      <c r="K7702" s="0" t="n">
        <v>55</v>
      </c>
      <c r="L7702" s="0" t="n">
        <v>8.1</v>
      </c>
      <c r="M7702" s="0" t="s">
        <v>125</v>
      </c>
      <c r="N7702" s="0" t="s">
        <v>35</v>
      </c>
      <c r="O7702" s="0" t="s">
        <v>53</v>
      </c>
      <c r="P7702" s="0" t="n">
        <f aca="false">IF(AND(OR(Dashboard!$B$5="All",D7702=Dashboard!$B$5),OR(Dashboard!$D$5="All",N7702=Dashboard!$D$5),OR(AND(C7702&lt;&gt;"",C7702&gt;=Dashboard!$F$5,C7702&lt;=Dashboard!$H$5),AND(C7702="",Dashboard!$F$5&lt;=1980,Dashboard!$H$5&gt;=2016))),1,0)</f>
        <v>1</v>
      </c>
      <c r="Q7702" s="0" t="n">
        <f aca="false">J7702*P7702+ROW()*0.00000001</f>
        <v>0.20007702</v>
      </c>
    </row>
    <row r="7703" customFormat="false" ht="15" hidden="false" customHeight="false" outlineLevel="0" collapsed="false">
      <c r="A7703" s="0" t="s">
        <v>5688</v>
      </c>
      <c r="B7703" s="0" t="s">
        <v>76</v>
      </c>
      <c r="C7703" s="0" t="n">
        <v>2005</v>
      </c>
      <c r="D7703" s="0" t="s">
        <v>41</v>
      </c>
      <c r="E7703" s="0" t="s">
        <v>3236</v>
      </c>
      <c r="F7703" s="0" t="n">
        <v>0.1</v>
      </c>
      <c r="G7703" s="0" t="n">
        <v>0.07</v>
      </c>
      <c r="H7703" s="0" t="n">
        <v>0</v>
      </c>
      <c r="I7703" s="0" t="n">
        <v>0.03</v>
      </c>
      <c r="J7703" s="0" t="n">
        <v>0.2</v>
      </c>
      <c r="K7703" s="0" t="n">
        <v>51</v>
      </c>
      <c r="L7703" s="0" t="n">
        <v>2.1</v>
      </c>
      <c r="M7703" s="0" t="s">
        <v>73</v>
      </c>
      <c r="N7703" s="0" t="s">
        <v>74</v>
      </c>
      <c r="O7703" s="0" t="s">
        <v>53</v>
      </c>
      <c r="P7703" s="0" t="n">
        <f aca="false">IF(AND(OR(Dashboard!$B$5="All",D7703=Dashboard!$B$5),OR(Dashboard!$D$5="All",N7703=Dashboard!$D$5),OR(AND(C7703&lt;&gt;"",C7703&gt;=Dashboard!$F$5,C7703&lt;=Dashboard!$H$5),AND(C7703="",Dashboard!$F$5&lt;=1980,Dashboard!$H$5&gt;=2016))),1,0)</f>
        <v>1</v>
      </c>
      <c r="Q7703" s="0" t="n">
        <f aca="false">J7703*P7703+ROW()*0.00000001</f>
        <v>0.20007703</v>
      </c>
    </row>
    <row r="7704" customFormat="false" ht="15" hidden="false" customHeight="false" outlineLevel="0" collapsed="false">
      <c r="A7704" s="0" t="s">
        <v>5029</v>
      </c>
      <c r="B7704" s="0" t="s">
        <v>70</v>
      </c>
      <c r="C7704" s="0" t="n">
        <v>2006</v>
      </c>
      <c r="D7704" s="0" t="s">
        <v>58</v>
      </c>
      <c r="E7704" s="0" t="s">
        <v>195</v>
      </c>
      <c r="F7704" s="0" t="n">
        <v>0.09</v>
      </c>
      <c r="G7704" s="0" t="n">
        <v>0</v>
      </c>
      <c r="H7704" s="0" t="n">
        <v>0.09</v>
      </c>
      <c r="I7704" s="0" t="n">
        <v>0.01</v>
      </c>
      <c r="J7704" s="0" t="n">
        <v>0.2</v>
      </c>
      <c r="K7704" s="0" t="n">
        <v>65</v>
      </c>
      <c r="L7704" s="0" t="n">
        <v>6.8</v>
      </c>
      <c r="M7704" s="0" t="s">
        <v>103</v>
      </c>
      <c r="N7704" s="0" t="s">
        <v>74</v>
      </c>
      <c r="O7704" s="0" t="s">
        <v>67</v>
      </c>
      <c r="P7704" s="0" t="n">
        <f aca="false">IF(AND(OR(Dashboard!$B$5="All",D7704=Dashboard!$B$5),OR(Dashboard!$D$5="All",N7704=Dashboard!$D$5),OR(AND(C7704&lt;&gt;"",C7704&gt;=Dashboard!$F$5,C7704&lt;=Dashboard!$H$5),AND(C7704="",Dashboard!$F$5&lt;=1980,Dashboard!$H$5&gt;=2016))),1,0)</f>
        <v>1</v>
      </c>
      <c r="Q7704" s="0" t="n">
        <f aca="false">J7704*P7704+ROW()*0.00000001</f>
        <v>0.20007704</v>
      </c>
    </row>
    <row r="7705" customFormat="false" ht="15" hidden="false" customHeight="false" outlineLevel="0" collapsed="false">
      <c r="A7705" s="0" t="s">
        <v>5689</v>
      </c>
      <c r="B7705" s="0" t="s">
        <v>152</v>
      </c>
      <c r="C7705" s="0" t="n">
        <v>2009</v>
      </c>
      <c r="D7705" s="0" t="s">
        <v>114</v>
      </c>
      <c r="E7705" s="0" t="s">
        <v>5690</v>
      </c>
      <c r="F7705" s="0" t="n">
        <v>0</v>
      </c>
      <c r="G7705" s="0" t="n">
        <v>0.17</v>
      </c>
      <c r="H7705" s="0" t="n">
        <v>0</v>
      </c>
      <c r="I7705" s="0" t="n">
        <v>0.03</v>
      </c>
      <c r="J7705" s="0" t="n">
        <v>0.2</v>
      </c>
      <c r="M7705" s="0" t="s">
        <v>103</v>
      </c>
      <c r="N7705" s="0" t="s">
        <v>152</v>
      </c>
      <c r="P7705" s="0" t="n">
        <f aca="false">IF(AND(OR(Dashboard!$B$5="All",D7705=Dashboard!$B$5),OR(Dashboard!$D$5="All",N7705=Dashboard!$D$5),OR(AND(C7705&lt;&gt;"",C7705&gt;=Dashboard!$F$5,C7705&lt;=Dashboard!$H$5),AND(C7705="",Dashboard!$F$5&lt;=1980,Dashboard!$H$5&gt;=2016))),1,0)</f>
        <v>1</v>
      </c>
      <c r="Q7705" s="0" t="n">
        <f aca="false">J7705*P7705+ROW()*0.00000001</f>
        <v>0.20007705</v>
      </c>
    </row>
    <row r="7706" customFormat="false" ht="15" hidden="false" customHeight="false" outlineLevel="0" collapsed="false">
      <c r="A7706" s="0" t="s">
        <v>5691</v>
      </c>
      <c r="B7706" s="0" t="s">
        <v>50</v>
      </c>
      <c r="C7706" s="0" t="n">
        <v>2010</v>
      </c>
      <c r="D7706" s="0" t="s">
        <v>46</v>
      </c>
      <c r="E7706" s="0" t="s">
        <v>35</v>
      </c>
      <c r="F7706" s="0" t="n">
        <v>0.08</v>
      </c>
      <c r="G7706" s="0" t="n">
        <v>0.04</v>
      </c>
      <c r="H7706" s="0" t="n">
        <v>0.07</v>
      </c>
      <c r="I7706" s="0" t="n">
        <v>0.01</v>
      </c>
      <c r="J7706" s="0" t="n">
        <v>0.2</v>
      </c>
      <c r="K7706" s="0" t="n">
        <v>76</v>
      </c>
      <c r="L7706" s="0" t="n">
        <v>7.9</v>
      </c>
      <c r="M7706" s="0" t="s">
        <v>125</v>
      </c>
      <c r="N7706" s="0" t="s">
        <v>35</v>
      </c>
      <c r="O7706" s="0" t="s">
        <v>37</v>
      </c>
      <c r="P7706" s="0" t="n">
        <f aca="false">IF(AND(OR(Dashboard!$B$5="All",D7706=Dashboard!$B$5),OR(Dashboard!$D$5="All",N7706=Dashboard!$D$5),OR(AND(C7706&lt;&gt;"",C7706&gt;=Dashboard!$F$5,C7706&lt;=Dashboard!$H$5),AND(C7706="",Dashboard!$F$5&lt;=1980,Dashboard!$H$5&gt;=2016))),1,0)</f>
        <v>1</v>
      </c>
      <c r="Q7706" s="0" t="n">
        <f aca="false">J7706*P7706+ROW()*0.00000001</f>
        <v>0.20007706</v>
      </c>
    </row>
    <row r="7707" customFormat="false" ht="15" hidden="false" customHeight="false" outlineLevel="0" collapsed="false">
      <c r="A7707" s="0" t="s">
        <v>5212</v>
      </c>
      <c r="B7707" s="0" t="s">
        <v>76</v>
      </c>
      <c r="C7707" s="0" t="n">
        <v>2001</v>
      </c>
      <c r="D7707" s="0" t="s">
        <v>34</v>
      </c>
      <c r="E7707" s="0" t="s">
        <v>89</v>
      </c>
      <c r="F7707" s="0" t="n">
        <v>0.1</v>
      </c>
      <c r="G7707" s="0" t="n">
        <v>0.07</v>
      </c>
      <c r="H7707" s="0" t="n">
        <v>0</v>
      </c>
      <c r="I7707" s="0" t="n">
        <v>0.02</v>
      </c>
      <c r="J7707" s="0" t="n">
        <v>0.2</v>
      </c>
      <c r="K7707" s="0" t="n">
        <v>57</v>
      </c>
      <c r="L7707" s="0" t="n">
        <v>4</v>
      </c>
      <c r="M7707" s="0" t="s">
        <v>36</v>
      </c>
      <c r="N7707" s="0" t="s">
        <v>74</v>
      </c>
      <c r="O7707" s="0" t="s">
        <v>53</v>
      </c>
      <c r="P7707" s="0" t="n">
        <f aca="false">IF(AND(OR(Dashboard!$B$5="All",D7707=Dashboard!$B$5),OR(Dashboard!$D$5="All",N7707=Dashboard!$D$5),OR(AND(C7707&lt;&gt;"",C7707&gt;=Dashboard!$F$5,C7707&lt;=Dashboard!$H$5),AND(C7707="",Dashboard!$F$5&lt;=1980,Dashboard!$H$5&gt;=2016))),1,0)</f>
        <v>1</v>
      </c>
      <c r="Q7707" s="0" t="n">
        <f aca="false">J7707*P7707+ROW()*0.00000001</f>
        <v>0.20007707</v>
      </c>
    </row>
    <row r="7708" customFormat="false" ht="15" hidden="false" customHeight="false" outlineLevel="0" collapsed="false">
      <c r="A7708" s="0" t="s">
        <v>5692</v>
      </c>
      <c r="B7708" s="0" t="s">
        <v>76</v>
      </c>
      <c r="C7708" s="0" t="n">
        <v>2008</v>
      </c>
      <c r="D7708" s="0" t="s">
        <v>46</v>
      </c>
      <c r="E7708" s="0" t="s">
        <v>4979</v>
      </c>
      <c r="F7708" s="0" t="n">
        <v>0.07</v>
      </c>
      <c r="G7708" s="0" t="n">
        <v>0.05</v>
      </c>
      <c r="H7708" s="0" t="n">
        <v>0.05</v>
      </c>
      <c r="I7708" s="0" t="n">
        <v>0.02</v>
      </c>
      <c r="J7708" s="0" t="n">
        <v>0.2</v>
      </c>
      <c r="K7708" s="0" t="n">
        <v>70</v>
      </c>
      <c r="L7708" s="0" t="n">
        <v>8.2</v>
      </c>
      <c r="M7708" s="0" t="s">
        <v>103</v>
      </c>
      <c r="N7708" s="0" t="s">
        <v>74</v>
      </c>
      <c r="O7708" s="0" t="s">
        <v>67</v>
      </c>
      <c r="P7708" s="0" t="n">
        <f aca="false">IF(AND(OR(Dashboard!$B$5="All",D7708=Dashboard!$B$5),OR(Dashboard!$D$5="All",N7708=Dashboard!$D$5),OR(AND(C7708&lt;&gt;"",C7708&gt;=Dashboard!$F$5,C7708&lt;=Dashboard!$H$5),AND(C7708="",Dashboard!$F$5&lt;=1980,Dashboard!$H$5&gt;=2016))),1,0)</f>
        <v>1</v>
      </c>
      <c r="Q7708" s="0" t="n">
        <f aca="false">J7708*P7708+ROW()*0.00000001</f>
        <v>0.20007708</v>
      </c>
    </row>
    <row r="7709" customFormat="false" ht="15" hidden="false" customHeight="false" outlineLevel="0" collapsed="false">
      <c r="A7709" s="0" t="s">
        <v>5693</v>
      </c>
      <c r="B7709" s="0" t="s">
        <v>76</v>
      </c>
      <c r="C7709" s="0" t="n">
        <v>2003</v>
      </c>
      <c r="D7709" s="0" t="s">
        <v>71</v>
      </c>
      <c r="E7709" s="0" t="s">
        <v>2018</v>
      </c>
      <c r="F7709" s="0" t="n">
        <v>0.1</v>
      </c>
      <c r="G7709" s="0" t="n">
        <v>0.07</v>
      </c>
      <c r="H7709" s="0" t="n">
        <v>0</v>
      </c>
      <c r="I7709" s="0" t="n">
        <v>0.02</v>
      </c>
      <c r="J7709" s="0" t="n">
        <v>0.2</v>
      </c>
      <c r="K7709" s="0" t="n">
        <v>57</v>
      </c>
      <c r="L7709" s="0" t="n">
        <v>8</v>
      </c>
      <c r="M7709" s="0" t="s">
        <v>103</v>
      </c>
      <c r="N7709" s="0" t="s">
        <v>74</v>
      </c>
      <c r="O7709" s="0" t="s">
        <v>53</v>
      </c>
      <c r="P7709" s="0" t="n">
        <f aca="false">IF(AND(OR(Dashboard!$B$5="All",D7709=Dashboard!$B$5),OR(Dashboard!$D$5="All",N7709=Dashboard!$D$5),OR(AND(C7709&lt;&gt;"",C7709&gt;=Dashboard!$F$5,C7709&lt;=Dashboard!$H$5),AND(C7709="",Dashboard!$F$5&lt;=1980,Dashboard!$H$5&gt;=2016))),1,0)</f>
        <v>1</v>
      </c>
      <c r="Q7709" s="0" t="n">
        <f aca="false">J7709*P7709+ROW()*0.00000001</f>
        <v>0.20007709</v>
      </c>
    </row>
    <row r="7710" customFormat="false" ht="15" hidden="false" customHeight="false" outlineLevel="0" collapsed="false">
      <c r="A7710" s="0" t="s">
        <v>5694</v>
      </c>
      <c r="B7710" s="0" t="s">
        <v>33</v>
      </c>
      <c r="C7710" s="0" t="n">
        <v>2011</v>
      </c>
      <c r="D7710" s="0" t="s">
        <v>52</v>
      </c>
      <c r="E7710" s="0" t="s">
        <v>124</v>
      </c>
      <c r="F7710" s="0" t="n">
        <v>0</v>
      </c>
      <c r="G7710" s="0" t="n">
        <v>0.17</v>
      </c>
      <c r="H7710" s="0" t="n">
        <v>0</v>
      </c>
      <c r="I7710" s="0" t="n">
        <v>0.03</v>
      </c>
      <c r="J7710" s="0" t="n">
        <v>0.2</v>
      </c>
      <c r="N7710" s="0" t="s">
        <v>35</v>
      </c>
      <c r="P7710" s="0" t="n">
        <f aca="false">IF(AND(OR(Dashboard!$B$5="All",D7710=Dashboard!$B$5),OR(Dashboard!$D$5="All",N7710=Dashboard!$D$5),OR(AND(C7710&lt;&gt;"",C7710&gt;=Dashboard!$F$5,C7710&lt;=Dashboard!$H$5),AND(C7710="",Dashboard!$F$5&lt;=1980,Dashboard!$H$5&gt;=2016))),1,0)</f>
        <v>1</v>
      </c>
      <c r="Q7710" s="0" t="n">
        <f aca="false">J7710*P7710+ROW()*0.00000001</f>
        <v>0.2000771</v>
      </c>
    </row>
    <row r="7711" customFormat="false" ht="15" hidden="false" customHeight="false" outlineLevel="0" collapsed="false">
      <c r="A7711" s="0" t="s">
        <v>5695</v>
      </c>
      <c r="B7711" s="0" t="s">
        <v>70</v>
      </c>
      <c r="C7711" s="0" t="n">
        <v>2014</v>
      </c>
      <c r="D7711" s="0" t="s">
        <v>71</v>
      </c>
      <c r="E7711" s="0" t="s">
        <v>220</v>
      </c>
      <c r="F7711" s="0" t="n">
        <v>0.03</v>
      </c>
      <c r="G7711" s="0" t="n">
        <v>0.12</v>
      </c>
      <c r="H7711" s="0" t="n">
        <v>0.02</v>
      </c>
      <c r="I7711" s="0" t="n">
        <v>0.03</v>
      </c>
      <c r="J7711" s="0" t="n">
        <v>0.2</v>
      </c>
      <c r="K7711" s="0" t="n">
        <v>63</v>
      </c>
      <c r="L7711" s="0" t="n">
        <v>7.8</v>
      </c>
      <c r="M7711" s="0" t="s">
        <v>73</v>
      </c>
      <c r="N7711" s="0" t="s">
        <v>74</v>
      </c>
      <c r="O7711" s="0" t="s">
        <v>67</v>
      </c>
      <c r="P7711" s="0" t="n">
        <f aca="false">IF(AND(OR(Dashboard!$B$5="All",D7711=Dashboard!$B$5),OR(Dashboard!$D$5="All",N7711=Dashboard!$D$5),OR(AND(C7711&lt;&gt;"",C7711&gt;=Dashboard!$F$5,C7711&lt;=Dashboard!$H$5),AND(C7711="",Dashboard!$F$5&lt;=1980,Dashboard!$H$5&gt;=2016))),1,0)</f>
        <v>1</v>
      </c>
      <c r="Q7711" s="0" t="n">
        <f aca="false">J7711*P7711+ROW()*0.00000001</f>
        <v>0.20007711</v>
      </c>
    </row>
    <row r="7712" customFormat="false" ht="15" hidden="false" customHeight="false" outlineLevel="0" collapsed="false">
      <c r="A7712" s="0" t="s">
        <v>5696</v>
      </c>
      <c r="B7712" s="0" t="s">
        <v>85</v>
      </c>
      <c r="C7712" s="0" t="n">
        <v>2002</v>
      </c>
      <c r="D7712" s="0" t="s">
        <v>52</v>
      </c>
      <c r="E7712" s="0" t="s">
        <v>3332</v>
      </c>
      <c r="F7712" s="0" t="n">
        <v>0.14</v>
      </c>
      <c r="G7712" s="0" t="n">
        <v>0.05</v>
      </c>
      <c r="H7712" s="0" t="n">
        <v>0</v>
      </c>
      <c r="I7712" s="0" t="n">
        <v>0</v>
      </c>
      <c r="J7712" s="0" t="n">
        <v>0.2</v>
      </c>
      <c r="N7712" s="0" t="s">
        <v>35</v>
      </c>
      <c r="P7712" s="0" t="n">
        <f aca="false">IF(AND(OR(Dashboard!$B$5="All",D7712=Dashboard!$B$5),OR(Dashboard!$D$5="All",N7712=Dashboard!$D$5),OR(AND(C7712&lt;&gt;"",C7712&gt;=Dashboard!$F$5,C7712&lt;=Dashboard!$H$5),AND(C7712="",Dashboard!$F$5&lt;=1980,Dashboard!$H$5&gt;=2016))),1,0)</f>
        <v>1</v>
      </c>
      <c r="Q7712" s="0" t="n">
        <f aca="false">J7712*P7712+ROW()*0.00000001</f>
        <v>0.20007712</v>
      </c>
    </row>
    <row r="7713" customFormat="false" ht="15" hidden="false" customHeight="false" outlineLevel="0" collapsed="false">
      <c r="A7713" s="0" t="s">
        <v>5697</v>
      </c>
      <c r="B7713" s="0" t="s">
        <v>50</v>
      </c>
      <c r="C7713" s="0" t="n">
        <v>2010</v>
      </c>
      <c r="D7713" s="0" t="s">
        <v>114</v>
      </c>
      <c r="E7713" s="0" t="s">
        <v>124</v>
      </c>
      <c r="F7713" s="0" t="n">
        <v>0.13</v>
      </c>
      <c r="G7713" s="0" t="n">
        <v>0.05</v>
      </c>
      <c r="H7713" s="0" t="n">
        <v>0</v>
      </c>
      <c r="I7713" s="0" t="n">
        <v>0.02</v>
      </c>
      <c r="J7713" s="0" t="n">
        <v>0.2</v>
      </c>
      <c r="N7713" s="0" t="s">
        <v>35</v>
      </c>
      <c r="P7713" s="0" t="n">
        <f aca="false">IF(AND(OR(Dashboard!$B$5="All",D7713=Dashboard!$B$5),OR(Dashboard!$D$5="All",N7713=Dashboard!$D$5),OR(AND(C7713&lt;&gt;"",C7713&gt;=Dashboard!$F$5,C7713&lt;=Dashboard!$H$5),AND(C7713="",Dashboard!$F$5&lt;=1980,Dashboard!$H$5&gt;=2016))),1,0)</f>
        <v>1</v>
      </c>
      <c r="Q7713" s="0" t="n">
        <f aca="false">J7713*P7713+ROW()*0.00000001</f>
        <v>0.20007713</v>
      </c>
    </row>
    <row r="7714" customFormat="false" ht="15" hidden="false" customHeight="false" outlineLevel="0" collapsed="false">
      <c r="A7714" s="0" t="s">
        <v>2063</v>
      </c>
      <c r="B7714" s="0" t="s">
        <v>144</v>
      </c>
      <c r="C7714" s="0" t="n">
        <v>2002</v>
      </c>
      <c r="D7714" s="0" t="s">
        <v>41</v>
      </c>
      <c r="E7714" s="0" t="s">
        <v>1551</v>
      </c>
      <c r="F7714" s="0" t="n">
        <v>0.15</v>
      </c>
      <c r="G7714" s="0" t="n">
        <v>0.04</v>
      </c>
      <c r="H7714" s="0" t="n">
        <v>0</v>
      </c>
      <c r="I7714" s="0" t="n">
        <v>0.01</v>
      </c>
      <c r="J7714" s="0" t="n">
        <v>0.19</v>
      </c>
      <c r="K7714" s="0" t="n">
        <v>59</v>
      </c>
      <c r="L7714" s="0" t="n">
        <v>4.3</v>
      </c>
      <c r="M7714" s="0" t="s">
        <v>103</v>
      </c>
      <c r="N7714" s="0" t="s">
        <v>66</v>
      </c>
      <c r="O7714" s="0" t="s">
        <v>53</v>
      </c>
      <c r="P7714" s="0" t="n">
        <f aca="false">IF(AND(OR(Dashboard!$B$5="All",D7714=Dashboard!$B$5),OR(Dashboard!$D$5="All",N7714=Dashboard!$D$5),OR(AND(C7714&lt;&gt;"",C7714&gt;=Dashboard!$F$5,C7714&lt;=Dashboard!$H$5),AND(C7714="",Dashboard!$F$5&lt;=1980,Dashboard!$H$5&gt;=2016))),1,0)</f>
        <v>1</v>
      </c>
      <c r="Q7714" s="0" t="n">
        <f aca="false">J7714*P7714+ROW()*0.00000001</f>
        <v>0.19007714</v>
      </c>
    </row>
    <row r="7715" customFormat="false" ht="15" hidden="false" customHeight="false" outlineLevel="0" collapsed="false">
      <c r="A7715" s="0" t="s">
        <v>5698</v>
      </c>
      <c r="B7715" s="0" t="s">
        <v>70</v>
      </c>
      <c r="C7715" s="0" t="n">
        <v>2011</v>
      </c>
      <c r="D7715" s="0" t="s">
        <v>71</v>
      </c>
      <c r="E7715" s="0" t="s">
        <v>2334</v>
      </c>
      <c r="F7715" s="0" t="n">
        <v>0</v>
      </c>
      <c r="G7715" s="0" t="n">
        <v>0.03</v>
      </c>
      <c r="H7715" s="0" t="n">
        <v>0.16</v>
      </c>
      <c r="I7715" s="0" t="n">
        <v>0.01</v>
      </c>
      <c r="J7715" s="0" t="n">
        <v>0.19</v>
      </c>
      <c r="K7715" s="0" t="n">
        <v>58</v>
      </c>
      <c r="L7715" s="0" t="n">
        <v>6.5</v>
      </c>
      <c r="M7715" s="0" t="s">
        <v>73</v>
      </c>
      <c r="N7715" s="0" t="s">
        <v>74</v>
      </c>
      <c r="O7715" s="0" t="s">
        <v>53</v>
      </c>
      <c r="P7715" s="0" t="n">
        <f aca="false">IF(AND(OR(Dashboard!$B$5="All",D7715=Dashboard!$B$5),OR(Dashboard!$D$5="All",N7715=Dashboard!$D$5),OR(AND(C7715&lt;&gt;"",C7715&gt;=Dashboard!$F$5,C7715&lt;=Dashboard!$H$5),AND(C7715="",Dashboard!$F$5&lt;=1980,Dashboard!$H$5&gt;=2016))),1,0)</f>
        <v>1</v>
      </c>
      <c r="Q7715" s="0" t="n">
        <f aca="false">J7715*P7715+ROW()*0.00000001</f>
        <v>0.19007715</v>
      </c>
    </row>
    <row r="7716" customFormat="false" ht="15" hidden="false" customHeight="false" outlineLevel="0" collapsed="false">
      <c r="A7716" s="0" t="s">
        <v>5699</v>
      </c>
      <c r="B7716" s="0" t="s">
        <v>76</v>
      </c>
      <c r="C7716" s="0" t="n">
        <v>2005</v>
      </c>
      <c r="D7716" s="0" t="s">
        <v>52</v>
      </c>
      <c r="E7716" s="0" t="s">
        <v>89</v>
      </c>
      <c r="F7716" s="0" t="n">
        <v>0.1</v>
      </c>
      <c r="G7716" s="0" t="n">
        <v>0.07</v>
      </c>
      <c r="H7716" s="0" t="n">
        <v>0</v>
      </c>
      <c r="I7716" s="0" t="n">
        <v>0.02</v>
      </c>
      <c r="J7716" s="0" t="n">
        <v>0.19</v>
      </c>
      <c r="N7716" s="0" t="s">
        <v>74</v>
      </c>
      <c r="P7716" s="0" t="n">
        <f aca="false">IF(AND(OR(Dashboard!$B$5="All",D7716=Dashboard!$B$5),OR(Dashboard!$D$5="All",N7716=Dashboard!$D$5),OR(AND(C7716&lt;&gt;"",C7716&gt;=Dashboard!$F$5,C7716&lt;=Dashboard!$H$5),AND(C7716="",Dashboard!$F$5&lt;=1980,Dashboard!$H$5&gt;=2016))),1,0)</f>
        <v>1</v>
      </c>
      <c r="Q7716" s="0" t="n">
        <f aca="false">J7716*P7716+ROW()*0.00000001</f>
        <v>0.19007716</v>
      </c>
    </row>
    <row r="7717" customFormat="false" ht="15" hidden="false" customHeight="false" outlineLevel="0" collapsed="false">
      <c r="A7717" s="0" t="s">
        <v>2963</v>
      </c>
      <c r="B7717" s="0" t="s">
        <v>85</v>
      </c>
      <c r="C7717" s="0" t="n">
        <v>2003</v>
      </c>
      <c r="D7717" s="0" t="s">
        <v>16</v>
      </c>
      <c r="E7717" s="0" t="s">
        <v>293</v>
      </c>
      <c r="F7717" s="0" t="n">
        <v>0.14</v>
      </c>
      <c r="G7717" s="0" t="n">
        <v>0.05</v>
      </c>
      <c r="H7717" s="0" t="n">
        <v>0</v>
      </c>
      <c r="I7717" s="0" t="n">
        <v>0</v>
      </c>
      <c r="J7717" s="0" t="n">
        <v>0.19</v>
      </c>
      <c r="K7717" s="0" t="n">
        <v>67</v>
      </c>
      <c r="L7717" s="0" t="n">
        <v>9.2</v>
      </c>
      <c r="M7717" s="0" t="s">
        <v>36</v>
      </c>
      <c r="N7717" s="0" t="s">
        <v>35</v>
      </c>
      <c r="O7717" s="0" t="s">
        <v>67</v>
      </c>
      <c r="P7717" s="0" t="n">
        <f aca="false">IF(AND(OR(Dashboard!$B$5="All",D7717=Dashboard!$B$5),OR(Dashboard!$D$5="All",N7717=Dashboard!$D$5),OR(AND(C7717&lt;&gt;"",C7717&gt;=Dashboard!$F$5,C7717&lt;=Dashboard!$H$5),AND(C7717="",Dashboard!$F$5&lt;=1980,Dashboard!$H$5&gt;=2016))),1,0)</f>
        <v>1</v>
      </c>
      <c r="Q7717" s="0" t="n">
        <f aca="false">J7717*P7717+ROW()*0.00000001</f>
        <v>0.19007717</v>
      </c>
    </row>
    <row r="7718" customFormat="false" ht="15" hidden="false" customHeight="false" outlineLevel="0" collapsed="false">
      <c r="A7718" s="0" t="s">
        <v>5700</v>
      </c>
      <c r="B7718" s="0" t="s">
        <v>76</v>
      </c>
      <c r="C7718" s="0" t="n">
        <v>2006</v>
      </c>
      <c r="D7718" s="0" t="s">
        <v>102</v>
      </c>
      <c r="E7718" s="0" t="s">
        <v>2860</v>
      </c>
      <c r="F7718" s="0" t="n">
        <v>0.07</v>
      </c>
      <c r="G7718" s="0" t="n">
        <v>0.06</v>
      </c>
      <c r="H7718" s="0" t="n">
        <v>0.04</v>
      </c>
      <c r="I7718" s="0" t="n">
        <v>0.02</v>
      </c>
      <c r="J7718" s="0" t="n">
        <v>0.19</v>
      </c>
      <c r="K7718" s="0" t="n">
        <v>75</v>
      </c>
      <c r="L7718" s="0" t="n">
        <v>8.5</v>
      </c>
      <c r="M7718" s="0" t="s">
        <v>103</v>
      </c>
      <c r="N7718" s="0" t="s">
        <v>74</v>
      </c>
      <c r="O7718" s="0" t="s">
        <v>37</v>
      </c>
      <c r="P7718" s="0" t="n">
        <f aca="false">IF(AND(OR(Dashboard!$B$5="All",D7718=Dashboard!$B$5),OR(Dashboard!$D$5="All",N7718=Dashboard!$D$5),OR(AND(C7718&lt;&gt;"",C7718&gt;=Dashboard!$F$5,C7718&lt;=Dashboard!$H$5),AND(C7718="",Dashboard!$F$5&lt;=1980,Dashboard!$H$5&gt;=2016))),1,0)</f>
        <v>1</v>
      </c>
      <c r="Q7718" s="0" t="n">
        <f aca="false">J7718*P7718+ROW()*0.00000001</f>
        <v>0.19007718</v>
      </c>
    </row>
    <row r="7719" customFormat="false" ht="15" hidden="false" customHeight="false" outlineLevel="0" collapsed="false">
      <c r="A7719" s="0" t="s">
        <v>5701</v>
      </c>
      <c r="B7719" s="0" t="s">
        <v>164</v>
      </c>
      <c r="C7719" s="0" t="n">
        <v>2006</v>
      </c>
      <c r="D7719" s="0" t="s">
        <v>56</v>
      </c>
      <c r="E7719" s="0" t="s">
        <v>124</v>
      </c>
      <c r="F7719" s="0" t="n">
        <v>0.17</v>
      </c>
      <c r="G7719" s="0" t="n">
        <v>0.01</v>
      </c>
      <c r="H7719" s="0" t="n">
        <v>0</v>
      </c>
      <c r="I7719" s="0" t="n">
        <v>0.02</v>
      </c>
      <c r="J7719" s="0" t="n">
        <v>0.19</v>
      </c>
      <c r="K7719" s="0" t="n">
        <v>58</v>
      </c>
      <c r="L7719" s="0" t="n">
        <v>7.5</v>
      </c>
      <c r="M7719" s="0" t="s">
        <v>73</v>
      </c>
      <c r="N7719" s="0" t="s">
        <v>74</v>
      </c>
      <c r="O7719" s="0" t="s">
        <v>53</v>
      </c>
      <c r="P7719" s="0" t="n">
        <f aca="false">IF(AND(OR(Dashboard!$B$5="All",D7719=Dashboard!$B$5),OR(Dashboard!$D$5="All",N7719=Dashboard!$D$5),OR(AND(C7719&lt;&gt;"",C7719&gt;=Dashboard!$F$5,C7719&lt;=Dashboard!$H$5),AND(C7719="",Dashboard!$F$5&lt;=1980,Dashboard!$H$5&gt;=2016))),1,0)</f>
        <v>1</v>
      </c>
      <c r="Q7719" s="0" t="n">
        <f aca="false">J7719*P7719+ROW()*0.00000001</f>
        <v>0.19007719</v>
      </c>
    </row>
    <row r="7720" customFormat="false" ht="15" hidden="false" customHeight="false" outlineLevel="0" collapsed="false">
      <c r="A7720" s="0" t="s">
        <v>5534</v>
      </c>
      <c r="B7720" s="0" t="s">
        <v>50</v>
      </c>
      <c r="C7720" s="0" t="n">
        <v>2008</v>
      </c>
      <c r="D7720" s="0" t="s">
        <v>52</v>
      </c>
      <c r="E7720" s="0" t="s">
        <v>418</v>
      </c>
      <c r="F7720" s="0" t="n">
        <v>0.18</v>
      </c>
      <c r="G7720" s="0" t="n">
        <v>0</v>
      </c>
      <c r="H7720" s="0" t="n">
        <v>0</v>
      </c>
      <c r="I7720" s="0" t="n">
        <v>0.01</v>
      </c>
      <c r="J7720" s="0" t="n">
        <v>0.19</v>
      </c>
      <c r="N7720" s="0" t="s">
        <v>35</v>
      </c>
      <c r="P7720" s="0" t="n">
        <f aca="false">IF(AND(OR(Dashboard!$B$5="All",D7720=Dashboard!$B$5),OR(Dashboard!$D$5="All",N7720=Dashboard!$D$5),OR(AND(C7720&lt;&gt;"",C7720&gt;=Dashboard!$F$5,C7720&lt;=Dashboard!$H$5),AND(C7720="",Dashboard!$F$5&lt;=1980,Dashboard!$H$5&gt;=2016))),1,0)</f>
        <v>1</v>
      </c>
      <c r="Q7720" s="0" t="n">
        <f aca="false">J7720*P7720+ROW()*0.00000001</f>
        <v>0.1900772</v>
      </c>
    </row>
    <row r="7721" customFormat="false" ht="15" hidden="false" customHeight="false" outlineLevel="0" collapsed="false">
      <c r="A7721" s="0" t="s">
        <v>5702</v>
      </c>
      <c r="B7721" s="0" t="s">
        <v>50</v>
      </c>
      <c r="C7721" s="0" t="n">
        <v>2009</v>
      </c>
      <c r="D7721" s="0" t="s">
        <v>114</v>
      </c>
      <c r="E7721" s="0" t="s">
        <v>1545</v>
      </c>
      <c r="F7721" s="0" t="n">
        <v>0.07</v>
      </c>
      <c r="G7721" s="0" t="n">
        <v>0.1</v>
      </c>
      <c r="H7721" s="0" t="n">
        <v>0</v>
      </c>
      <c r="I7721" s="0" t="n">
        <v>0.02</v>
      </c>
      <c r="J7721" s="0" t="n">
        <v>0.19</v>
      </c>
      <c r="K7721" s="0" t="n">
        <v>57</v>
      </c>
      <c r="M7721" s="0" t="s">
        <v>36</v>
      </c>
      <c r="N7721" s="0" t="s">
        <v>35</v>
      </c>
      <c r="O7721" s="0" t="s">
        <v>53</v>
      </c>
      <c r="P7721" s="0" t="n">
        <f aca="false">IF(AND(OR(Dashboard!$B$5="All",D7721=Dashboard!$B$5),OR(Dashboard!$D$5="All",N7721=Dashboard!$D$5),OR(AND(C7721&lt;&gt;"",C7721&gt;=Dashboard!$F$5,C7721&lt;=Dashboard!$H$5),AND(C7721="",Dashboard!$F$5&lt;=1980,Dashboard!$H$5&gt;=2016))),1,0)</f>
        <v>1</v>
      </c>
      <c r="Q7721" s="0" t="n">
        <f aca="false">J7721*P7721+ROW()*0.00000001</f>
        <v>0.19007721</v>
      </c>
    </row>
    <row r="7722" customFormat="false" ht="15" hidden="false" customHeight="false" outlineLevel="0" collapsed="false">
      <c r="A7722" s="0" t="s">
        <v>5703</v>
      </c>
      <c r="B7722" s="0" t="s">
        <v>117</v>
      </c>
      <c r="C7722" s="0" t="n">
        <v>1996</v>
      </c>
      <c r="D7722" s="0" t="s">
        <v>102</v>
      </c>
      <c r="E7722" s="0" t="s">
        <v>328</v>
      </c>
      <c r="F7722" s="0" t="n">
        <v>0</v>
      </c>
      <c r="G7722" s="0" t="n">
        <v>0</v>
      </c>
      <c r="H7722" s="0" t="n">
        <v>0.18</v>
      </c>
      <c r="I7722" s="0" t="n">
        <v>0.01</v>
      </c>
      <c r="J7722" s="0" t="n">
        <v>0.19</v>
      </c>
      <c r="N7722" s="0" t="s">
        <v>74</v>
      </c>
      <c r="P7722" s="0" t="n">
        <f aca="false">IF(AND(OR(Dashboard!$B$5="All",D7722=Dashboard!$B$5),OR(Dashboard!$D$5="All",N7722=Dashboard!$D$5),OR(AND(C7722&lt;&gt;"",C7722&gt;=Dashboard!$F$5,C7722&lt;=Dashboard!$H$5),AND(C7722="",Dashboard!$F$5&lt;=1980,Dashboard!$H$5&gt;=2016))),1,0)</f>
        <v>1</v>
      </c>
      <c r="Q7722" s="0" t="n">
        <f aca="false">J7722*P7722+ROW()*0.00000001</f>
        <v>0.19007722</v>
      </c>
    </row>
    <row r="7723" customFormat="false" ht="15" hidden="false" customHeight="false" outlineLevel="0" collapsed="false">
      <c r="A7723" s="0" t="s">
        <v>3125</v>
      </c>
      <c r="B7723" s="0" t="s">
        <v>70</v>
      </c>
      <c r="C7723" s="0" t="n">
        <v>2012</v>
      </c>
      <c r="D7723" s="0" t="s">
        <v>34</v>
      </c>
      <c r="E7723" s="0" t="s">
        <v>72</v>
      </c>
      <c r="F7723" s="0" t="n">
        <v>0.18</v>
      </c>
      <c r="G7723" s="0" t="n">
        <v>0</v>
      </c>
      <c r="H7723" s="0" t="n">
        <v>0</v>
      </c>
      <c r="I7723" s="0" t="n">
        <v>0.02</v>
      </c>
      <c r="J7723" s="0" t="n">
        <v>0.19</v>
      </c>
      <c r="K7723" s="0" t="n">
        <v>68</v>
      </c>
      <c r="L7723" s="0" t="n">
        <v>4.4</v>
      </c>
      <c r="M7723" s="0" t="s">
        <v>36</v>
      </c>
      <c r="N7723" s="0" t="s">
        <v>74</v>
      </c>
      <c r="O7723" s="0" t="s">
        <v>67</v>
      </c>
      <c r="P7723" s="0" t="n">
        <f aca="false">IF(AND(OR(Dashboard!$B$5="All",D7723=Dashboard!$B$5),OR(Dashboard!$D$5="All",N7723=Dashboard!$D$5),OR(AND(C7723&lt;&gt;"",C7723&gt;=Dashboard!$F$5,C7723&lt;=Dashboard!$H$5),AND(C7723="",Dashboard!$F$5&lt;=1980,Dashboard!$H$5&gt;=2016))),1,0)</f>
        <v>1</v>
      </c>
      <c r="Q7723" s="0" t="n">
        <f aca="false">J7723*P7723+ROW()*0.00000001</f>
        <v>0.19007723</v>
      </c>
    </row>
    <row r="7724" customFormat="false" ht="15" hidden="false" customHeight="false" outlineLevel="0" collapsed="false">
      <c r="A7724" s="0" t="s">
        <v>5704</v>
      </c>
      <c r="B7724" s="0" t="s">
        <v>164</v>
      </c>
      <c r="C7724" s="0" t="n">
        <v>2006</v>
      </c>
      <c r="D7724" s="0" t="s">
        <v>71</v>
      </c>
      <c r="E7724" s="0" t="s">
        <v>72</v>
      </c>
      <c r="F7724" s="0" t="n">
        <v>0.18</v>
      </c>
      <c r="G7724" s="0" t="n">
        <v>0</v>
      </c>
      <c r="H7724" s="0" t="n">
        <v>0</v>
      </c>
      <c r="I7724" s="0" t="n">
        <v>0.02</v>
      </c>
      <c r="J7724" s="0" t="n">
        <v>0.19</v>
      </c>
      <c r="K7724" s="0" t="n">
        <v>51</v>
      </c>
      <c r="L7724" s="0" t="n">
        <v>6.3</v>
      </c>
      <c r="M7724" s="0" t="s">
        <v>73</v>
      </c>
      <c r="N7724" s="0" t="s">
        <v>74</v>
      </c>
      <c r="O7724" s="0" t="s">
        <v>53</v>
      </c>
      <c r="P7724" s="0" t="n">
        <f aca="false">IF(AND(OR(Dashboard!$B$5="All",D7724=Dashboard!$B$5),OR(Dashboard!$D$5="All",N7724=Dashboard!$D$5),OR(AND(C7724&lt;&gt;"",C7724&gt;=Dashboard!$F$5,C7724&lt;=Dashboard!$H$5),AND(C7724="",Dashboard!$F$5&lt;=1980,Dashboard!$H$5&gt;=2016))),1,0)</f>
        <v>1</v>
      </c>
      <c r="Q7724" s="0" t="n">
        <f aca="false">J7724*P7724+ROW()*0.00000001</f>
        <v>0.19007724</v>
      </c>
    </row>
    <row r="7725" customFormat="false" ht="15" hidden="false" customHeight="false" outlineLevel="0" collapsed="false">
      <c r="A7725" s="0" t="s">
        <v>1817</v>
      </c>
      <c r="B7725" s="0" t="s">
        <v>152</v>
      </c>
      <c r="D7725" s="0" t="s">
        <v>71</v>
      </c>
      <c r="E7725" s="0" t="s">
        <v>142</v>
      </c>
      <c r="F7725" s="0" t="n">
        <v>0.02</v>
      </c>
      <c r="G7725" s="0" t="n">
        <v>0.16</v>
      </c>
      <c r="H7725" s="0" t="n">
        <v>0</v>
      </c>
      <c r="I7725" s="0" t="n">
        <v>0.02</v>
      </c>
      <c r="J7725" s="0" t="n">
        <v>0.19</v>
      </c>
      <c r="K7725" s="0" t="n">
        <v>78</v>
      </c>
      <c r="L7725" s="0" t="n">
        <v>6</v>
      </c>
      <c r="M7725" s="0" t="s">
        <v>73</v>
      </c>
      <c r="N7725" s="0" t="s">
        <v>152</v>
      </c>
      <c r="O7725" s="0" t="s">
        <v>37</v>
      </c>
      <c r="P7725" s="0" t="n">
        <f aca="false">IF(AND(OR(Dashboard!$B$5="All",D7725=Dashboard!$B$5),OR(Dashboard!$D$5="All",N7725=Dashboard!$D$5),OR(AND(C7725&lt;&gt;"",C7725&gt;=Dashboard!$F$5,C7725&lt;=Dashboard!$H$5),AND(C7725="",Dashboard!$F$5&lt;=1980,Dashboard!$H$5&gt;=2016))),1,0)</f>
        <v>1</v>
      </c>
      <c r="Q7725" s="0" t="n">
        <f aca="false">J7725*P7725+ROW()*0.00000001</f>
        <v>0.19007725</v>
      </c>
    </row>
    <row r="7726" customFormat="false" ht="15" hidden="false" customHeight="false" outlineLevel="0" collapsed="false">
      <c r="A7726" s="0" t="s">
        <v>5705</v>
      </c>
      <c r="B7726" s="0" t="s">
        <v>76</v>
      </c>
      <c r="C7726" s="0" t="n">
        <v>2005</v>
      </c>
      <c r="D7726" s="0" t="s">
        <v>56</v>
      </c>
      <c r="E7726" s="0" t="s">
        <v>124</v>
      </c>
      <c r="F7726" s="0" t="n">
        <v>0.1</v>
      </c>
      <c r="G7726" s="0" t="n">
        <v>0.07</v>
      </c>
      <c r="H7726" s="0" t="n">
        <v>0</v>
      </c>
      <c r="I7726" s="0" t="n">
        <v>0.02</v>
      </c>
      <c r="J7726" s="0" t="n">
        <v>0.19</v>
      </c>
      <c r="K7726" s="0" t="n">
        <v>76</v>
      </c>
      <c r="L7726" s="0" t="n">
        <v>8.9</v>
      </c>
      <c r="M7726" s="0" t="s">
        <v>73</v>
      </c>
      <c r="N7726" s="0" t="s">
        <v>74</v>
      </c>
      <c r="O7726" s="0" t="s">
        <v>37</v>
      </c>
      <c r="P7726" s="0" t="n">
        <f aca="false">IF(AND(OR(Dashboard!$B$5="All",D7726=Dashboard!$B$5),OR(Dashboard!$D$5="All",N7726=Dashboard!$D$5),OR(AND(C7726&lt;&gt;"",C7726&gt;=Dashboard!$F$5,C7726&lt;=Dashboard!$H$5),AND(C7726="",Dashboard!$F$5&lt;=1980,Dashboard!$H$5&gt;=2016))),1,0)</f>
        <v>1</v>
      </c>
      <c r="Q7726" s="0" t="n">
        <f aca="false">J7726*P7726+ROW()*0.00000001</f>
        <v>0.19007726</v>
      </c>
    </row>
    <row r="7727" customFormat="false" ht="15" hidden="false" customHeight="false" outlineLevel="0" collapsed="false">
      <c r="A7727" s="0" t="s">
        <v>5706</v>
      </c>
      <c r="B7727" s="0" t="s">
        <v>33</v>
      </c>
      <c r="C7727" s="0" t="n">
        <v>2009</v>
      </c>
      <c r="D7727" s="0" t="s">
        <v>34</v>
      </c>
      <c r="E7727" s="0" t="s">
        <v>5707</v>
      </c>
      <c r="F7727" s="0" t="n">
        <v>0.14</v>
      </c>
      <c r="G7727" s="0" t="n">
        <v>0.04</v>
      </c>
      <c r="H7727" s="0" t="n">
        <v>0</v>
      </c>
      <c r="I7727" s="0" t="n">
        <v>0.02</v>
      </c>
      <c r="J7727" s="0" t="n">
        <v>0.19</v>
      </c>
      <c r="N7727" s="0" t="s">
        <v>35</v>
      </c>
      <c r="P7727" s="0" t="n">
        <f aca="false">IF(AND(OR(Dashboard!$B$5="All",D7727=Dashboard!$B$5),OR(Dashboard!$D$5="All",N7727=Dashboard!$D$5),OR(AND(C7727&lt;&gt;"",C7727&gt;=Dashboard!$F$5,C7727&lt;=Dashboard!$H$5),AND(C7727="",Dashboard!$F$5&lt;=1980,Dashboard!$H$5&gt;=2016))),1,0)</f>
        <v>1</v>
      </c>
      <c r="Q7727" s="0" t="n">
        <f aca="false">J7727*P7727+ROW()*0.00000001</f>
        <v>0.19007727</v>
      </c>
    </row>
    <row r="7728" customFormat="false" ht="15" hidden="false" customHeight="false" outlineLevel="0" collapsed="false">
      <c r="A7728" s="0" t="s">
        <v>1962</v>
      </c>
      <c r="B7728" s="0" t="s">
        <v>70</v>
      </c>
      <c r="C7728" s="0" t="n">
        <v>2016</v>
      </c>
      <c r="D7728" s="0" t="s">
        <v>71</v>
      </c>
      <c r="E7728" s="0" t="s">
        <v>89</v>
      </c>
      <c r="F7728" s="0" t="n">
        <v>0.16</v>
      </c>
      <c r="G7728" s="0" t="n">
        <v>0</v>
      </c>
      <c r="H7728" s="0" t="n">
        <v>0</v>
      </c>
      <c r="I7728" s="0" t="n">
        <v>0.04</v>
      </c>
      <c r="J7728" s="0" t="n">
        <v>0.19</v>
      </c>
      <c r="N7728" s="0" t="s">
        <v>74</v>
      </c>
      <c r="P7728" s="0" t="n">
        <f aca="false">IF(AND(OR(Dashboard!$B$5="All",D7728=Dashboard!$B$5),OR(Dashboard!$D$5="All",N7728=Dashboard!$D$5),OR(AND(C7728&lt;&gt;"",C7728&gt;=Dashboard!$F$5,C7728&lt;=Dashboard!$H$5),AND(C7728="",Dashboard!$F$5&lt;=1980,Dashboard!$H$5&gt;=2016))),1,0)</f>
        <v>1</v>
      </c>
      <c r="Q7728" s="0" t="n">
        <f aca="false">J7728*P7728+ROW()*0.00000001</f>
        <v>0.19007728</v>
      </c>
    </row>
    <row r="7729" customFormat="false" ht="15" hidden="false" customHeight="false" outlineLevel="0" collapsed="false">
      <c r="A7729" s="0" t="s">
        <v>2534</v>
      </c>
      <c r="B7729" s="0" t="s">
        <v>164</v>
      </c>
      <c r="C7729" s="0" t="n">
        <v>2005</v>
      </c>
      <c r="D7729" s="0" t="s">
        <v>71</v>
      </c>
      <c r="E7729" s="0" t="s">
        <v>142</v>
      </c>
      <c r="F7729" s="0" t="n">
        <v>0.17</v>
      </c>
      <c r="G7729" s="0" t="n">
        <v>0</v>
      </c>
      <c r="H7729" s="0" t="n">
        <v>0</v>
      </c>
      <c r="I7729" s="0" t="n">
        <v>0.02</v>
      </c>
      <c r="J7729" s="0" t="n">
        <v>0.19</v>
      </c>
      <c r="K7729" s="0" t="n">
        <v>70</v>
      </c>
      <c r="L7729" s="0" t="n">
        <v>7.4</v>
      </c>
      <c r="M7729" s="0" t="s">
        <v>125</v>
      </c>
      <c r="N7729" s="0" t="s">
        <v>74</v>
      </c>
      <c r="O7729" s="0" t="s">
        <v>67</v>
      </c>
      <c r="P7729" s="0" t="n">
        <f aca="false">IF(AND(OR(Dashboard!$B$5="All",D7729=Dashboard!$B$5),OR(Dashboard!$D$5="All",N7729=Dashboard!$D$5),OR(AND(C7729&lt;&gt;"",C7729&gt;=Dashboard!$F$5,C7729&lt;=Dashboard!$H$5),AND(C7729="",Dashboard!$F$5&lt;=1980,Dashboard!$H$5&gt;=2016))),1,0)</f>
        <v>1</v>
      </c>
      <c r="Q7729" s="0" t="n">
        <f aca="false">J7729*P7729+ROW()*0.00000001</f>
        <v>0.19007729</v>
      </c>
    </row>
    <row r="7730" customFormat="false" ht="15" hidden="false" customHeight="false" outlineLevel="0" collapsed="false">
      <c r="A7730" s="0" t="s">
        <v>5708</v>
      </c>
      <c r="B7730" s="0" t="s">
        <v>50</v>
      </c>
      <c r="C7730" s="0" t="n">
        <v>2005</v>
      </c>
      <c r="D7730" s="0" t="s">
        <v>71</v>
      </c>
      <c r="E7730" s="0" t="s">
        <v>154</v>
      </c>
      <c r="F7730" s="0" t="n">
        <v>0</v>
      </c>
      <c r="G7730" s="0" t="n">
        <v>0</v>
      </c>
      <c r="H7730" s="0" t="n">
        <v>0.19</v>
      </c>
      <c r="I7730" s="0" t="n">
        <v>0</v>
      </c>
      <c r="J7730" s="0" t="n">
        <v>0.19</v>
      </c>
      <c r="N7730" s="0" t="s">
        <v>35</v>
      </c>
      <c r="P7730" s="0" t="n">
        <f aca="false">IF(AND(OR(Dashboard!$B$5="All",D7730=Dashboard!$B$5),OR(Dashboard!$D$5="All",N7730=Dashboard!$D$5),OR(AND(C7730&lt;&gt;"",C7730&gt;=Dashboard!$F$5,C7730&lt;=Dashboard!$H$5),AND(C7730="",Dashboard!$F$5&lt;=1980,Dashboard!$H$5&gt;=2016))),1,0)</f>
        <v>1</v>
      </c>
      <c r="Q7730" s="0" t="n">
        <f aca="false">J7730*P7730+ROW()*0.00000001</f>
        <v>0.1900773</v>
      </c>
    </row>
    <row r="7731" customFormat="false" ht="15" hidden="false" customHeight="false" outlineLevel="0" collapsed="false">
      <c r="A7731" s="0" t="s">
        <v>5709</v>
      </c>
      <c r="B7731" s="0" t="s">
        <v>78</v>
      </c>
      <c r="C7731" s="0" t="n">
        <v>1996</v>
      </c>
      <c r="D7731" s="0" t="s">
        <v>52</v>
      </c>
      <c r="E7731" s="0" t="s">
        <v>5710</v>
      </c>
      <c r="F7731" s="0" t="n">
        <v>0</v>
      </c>
      <c r="G7731" s="0" t="n">
        <v>0</v>
      </c>
      <c r="H7731" s="0" t="n">
        <v>0.19</v>
      </c>
      <c r="I7731" s="0" t="n">
        <v>0</v>
      </c>
      <c r="J7731" s="0" t="n">
        <v>0.19</v>
      </c>
      <c r="N7731" s="0" t="s">
        <v>35</v>
      </c>
      <c r="P7731" s="0" t="n">
        <f aca="false">IF(AND(OR(Dashboard!$B$5="All",D7731=Dashboard!$B$5),OR(Dashboard!$D$5="All",N7731=Dashboard!$D$5),OR(AND(C7731&lt;&gt;"",C7731&gt;=Dashboard!$F$5,C7731&lt;=Dashboard!$H$5),AND(C7731="",Dashboard!$F$5&lt;=1980,Dashboard!$H$5&gt;=2016))),1,0)</f>
        <v>1</v>
      </c>
      <c r="Q7731" s="0" t="n">
        <f aca="false">J7731*P7731+ROW()*0.00000001</f>
        <v>0.19007731</v>
      </c>
    </row>
    <row r="7732" customFormat="false" ht="15" hidden="false" customHeight="false" outlineLevel="0" collapsed="false">
      <c r="A7732" s="0" t="s">
        <v>3954</v>
      </c>
      <c r="B7732" s="0" t="s">
        <v>85</v>
      </c>
      <c r="C7732" s="0" t="n">
        <v>2001</v>
      </c>
      <c r="D7732" s="0" t="s">
        <v>46</v>
      </c>
      <c r="E7732" s="0" t="s">
        <v>124</v>
      </c>
      <c r="F7732" s="0" t="n">
        <v>0.14</v>
      </c>
      <c r="G7732" s="0" t="n">
        <v>0.05</v>
      </c>
      <c r="H7732" s="0" t="n">
        <v>0</v>
      </c>
      <c r="I7732" s="0" t="n">
        <v>0</v>
      </c>
      <c r="J7732" s="0" t="n">
        <v>0.19</v>
      </c>
      <c r="K7732" s="0" t="n">
        <v>81</v>
      </c>
      <c r="L7732" s="0" t="n">
        <v>8.8</v>
      </c>
      <c r="M7732" s="0" t="s">
        <v>36</v>
      </c>
      <c r="N7732" s="0" t="s">
        <v>35</v>
      </c>
      <c r="O7732" s="0" t="s">
        <v>42</v>
      </c>
      <c r="P7732" s="0" t="n">
        <f aca="false">IF(AND(OR(Dashboard!$B$5="All",D7732=Dashboard!$B$5),OR(Dashboard!$D$5="All",N7732=Dashboard!$D$5),OR(AND(C7732&lt;&gt;"",C7732&gt;=Dashboard!$F$5,C7732&lt;=Dashboard!$H$5),AND(C7732="",Dashboard!$F$5&lt;=1980,Dashboard!$H$5&gt;=2016))),1,0)</f>
        <v>1</v>
      </c>
      <c r="Q7732" s="0" t="n">
        <f aca="false">J7732*P7732+ROW()*0.00000001</f>
        <v>0.19007732</v>
      </c>
    </row>
    <row r="7733" customFormat="false" ht="15" hidden="false" customHeight="false" outlineLevel="0" collapsed="false">
      <c r="A7733" s="0" t="s">
        <v>2164</v>
      </c>
      <c r="B7733" s="0" t="s">
        <v>97</v>
      </c>
      <c r="C7733" s="0" t="n">
        <v>2012</v>
      </c>
      <c r="D7733" s="0" t="s">
        <v>71</v>
      </c>
      <c r="E7733" s="0" t="s">
        <v>91</v>
      </c>
      <c r="F7733" s="0" t="n">
        <v>0.15</v>
      </c>
      <c r="G7733" s="0" t="n">
        <v>0.03</v>
      </c>
      <c r="H7733" s="0" t="n">
        <v>0</v>
      </c>
      <c r="I7733" s="0" t="n">
        <v>0.01</v>
      </c>
      <c r="J7733" s="0" t="n">
        <v>0.19</v>
      </c>
      <c r="N7733" s="0" t="s">
        <v>35</v>
      </c>
      <c r="P7733" s="0" t="n">
        <f aca="false">IF(AND(OR(Dashboard!$B$5="All",D7733=Dashboard!$B$5),OR(Dashboard!$D$5="All",N7733=Dashboard!$D$5),OR(AND(C7733&lt;&gt;"",C7733&gt;=Dashboard!$F$5,C7733&lt;=Dashboard!$H$5),AND(C7733="",Dashboard!$F$5&lt;=1980,Dashboard!$H$5&gt;=2016))),1,0)</f>
        <v>1</v>
      </c>
      <c r="Q7733" s="0" t="n">
        <f aca="false">J7733*P7733+ROW()*0.00000001</f>
        <v>0.19007733</v>
      </c>
    </row>
    <row r="7734" customFormat="false" ht="15" hidden="false" customHeight="false" outlineLevel="0" collapsed="false">
      <c r="A7734" s="0" t="s">
        <v>5711</v>
      </c>
      <c r="B7734" s="0" t="s">
        <v>164</v>
      </c>
      <c r="C7734" s="0" t="n">
        <v>2012</v>
      </c>
      <c r="D7734" s="0" t="s">
        <v>52</v>
      </c>
      <c r="E7734" s="0" t="s">
        <v>2331</v>
      </c>
      <c r="F7734" s="0" t="n">
        <v>0</v>
      </c>
      <c r="G7734" s="0" t="n">
        <v>0</v>
      </c>
      <c r="H7734" s="0" t="n">
        <v>0.19</v>
      </c>
      <c r="I7734" s="0" t="n">
        <v>0</v>
      </c>
      <c r="J7734" s="0" t="n">
        <v>0.19</v>
      </c>
      <c r="N7734" s="0" t="s">
        <v>74</v>
      </c>
      <c r="P7734" s="0" t="n">
        <f aca="false">IF(AND(OR(Dashboard!$B$5="All",D7734=Dashboard!$B$5),OR(Dashboard!$D$5="All",N7734=Dashboard!$D$5),OR(AND(C7734&lt;&gt;"",C7734&gt;=Dashboard!$F$5,C7734&lt;=Dashboard!$H$5),AND(C7734="",Dashboard!$F$5&lt;=1980,Dashboard!$H$5&gt;=2016))),1,0)</f>
        <v>1</v>
      </c>
      <c r="Q7734" s="0" t="n">
        <f aca="false">J7734*P7734+ROW()*0.00000001</f>
        <v>0.19007734</v>
      </c>
    </row>
    <row r="7735" customFormat="false" ht="15" hidden="false" customHeight="false" outlineLevel="0" collapsed="false">
      <c r="A7735" s="0" t="s">
        <v>5712</v>
      </c>
      <c r="B7735" s="0" t="s">
        <v>50</v>
      </c>
      <c r="C7735" s="0" t="n">
        <v>2008</v>
      </c>
      <c r="D7735" s="0" t="s">
        <v>58</v>
      </c>
      <c r="E7735" s="0" t="s">
        <v>2960</v>
      </c>
      <c r="F7735" s="0" t="n">
        <v>0.18</v>
      </c>
      <c r="G7735" s="0" t="n">
        <v>0</v>
      </c>
      <c r="H7735" s="0" t="n">
        <v>0</v>
      </c>
      <c r="I7735" s="0" t="n">
        <v>0.01</v>
      </c>
      <c r="J7735" s="0" t="n">
        <v>0.19</v>
      </c>
      <c r="M7735" s="0" t="s">
        <v>125</v>
      </c>
      <c r="N7735" s="0" t="s">
        <v>35</v>
      </c>
      <c r="P7735" s="0" t="n">
        <f aca="false">IF(AND(OR(Dashboard!$B$5="All",D7735=Dashboard!$B$5),OR(Dashboard!$D$5="All",N7735=Dashboard!$D$5),OR(AND(C7735&lt;&gt;"",C7735&gt;=Dashboard!$F$5,C7735&lt;=Dashboard!$H$5),AND(C7735="",Dashboard!$F$5&lt;=1980,Dashboard!$H$5&gt;=2016))),1,0)</f>
        <v>1</v>
      </c>
      <c r="Q7735" s="0" t="n">
        <f aca="false">J7735*P7735+ROW()*0.00000001</f>
        <v>0.19007735</v>
      </c>
    </row>
    <row r="7736" customFormat="false" ht="15" hidden="false" customHeight="false" outlineLevel="0" collapsed="false">
      <c r="A7736" s="0" t="s">
        <v>2426</v>
      </c>
      <c r="B7736" s="0" t="s">
        <v>152</v>
      </c>
      <c r="D7736" s="0" t="s">
        <v>41</v>
      </c>
      <c r="E7736" s="0" t="s">
        <v>160</v>
      </c>
      <c r="F7736" s="0" t="n">
        <v>0.05</v>
      </c>
      <c r="G7736" s="0" t="n">
        <v>0.11</v>
      </c>
      <c r="H7736" s="0" t="n">
        <v>0</v>
      </c>
      <c r="I7736" s="0" t="n">
        <v>0.03</v>
      </c>
      <c r="J7736" s="0" t="n">
        <v>0.19</v>
      </c>
      <c r="K7736" s="0" t="n">
        <v>72</v>
      </c>
      <c r="L7736" s="0" t="n">
        <v>5.7</v>
      </c>
      <c r="M7736" s="0" t="s">
        <v>103</v>
      </c>
      <c r="N7736" s="0" t="s">
        <v>152</v>
      </c>
      <c r="O7736" s="0" t="s">
        <v>37</v>
      </c>
      <c r="P7736" s="0" t="n">
        <f aca="false">IF(AND(OR(Dashboard!$B$5="All",D7736=Dashboard!$B$5),OR(Dashboard!$D$5="All",N7736=Dashboard!$D$5),OR(AND(C7736&lt;&gt;"",C7736&gt;=Dashboard!$F$5,C7736&lt;=Dashboard!$H$5),AND(C7736="",Dashboard!$F$5&lt;=1980,Dashboard!$H$5&gt;=2016))),1,0)</f>
        <v>1</v>
      </c>
      <c r="Q7736" s="0" t="n">
        <f aca="false">J7736*P7736+ROW()*0.00000001</f>
        <v>0.19007736</v>
      </c>
    </row>
    <row r="7737" customFormat="false" ht="15" hidden="false" customHeight="false" outlineLevel="0" collapsed="false">
      <c r="A7737" s="0" t="s">
        <v>2203</v>
      </c>
      <c r="B7737" s="0" t="s">
        <v>70</v>
      </c>
      <c r="C7737" s="0" t="n">
        <v>2011</v>
      </c>
      <c r="D7737" s="0" t="s">
        <v>34</v>
      </c>
      <c r="E7737" s="0" t="s">
        <v>418</v>
      </c>
      <c r="F7737" s="0" t="n">
        <v>0.08</v>
      </c>
      <c r="G7737" s="0" t="n">
        <v>0.08</v>
      </c>
      <c r="H7737" s="0" t="n">
        <v>0</v>
      </c>
      <c r="I7737" s="0" t="n">
        <v>0.03</v>
      </c>
      <c r="J7737" s="0" t="n">
        <v>0.19</v>
      </c>
      <c r="K7737" s="0" t="n">
        <v>65</v>
      </c>
      <c r="L7737" s="0" t="n">
        <v>2.4</v>
      </c>
      <c r="M7737" s="0" t="s">
        <v>36</v>
      </c>
      <c r="N7737" s="0" t="s">
        <v>74</v>
      </c>
      <c r="O7737" s="0" t="s">
        <v>67</v>
      </c>
      <c r="P7737" s="0" t="n">
        <f aca="false">IF(AND(OR(Dashboard!$B$5="All",D7737=Dashboard!$B$5),OR(Dashboard!$D$5="All",N7737=Dashboard!$D$5),OR(AND(C7737&lt;&gt;"",C7737&gt;=Dashboard!$F$5,C7737&lt;=Dashboard!$H$5),AND(C7737="",Dashboard!$F$5&lt;=1980,Dashboard!$H$5&gt;=2016))),1,0)</f>
        <v>1</v>
      </c>
      <c r="Q7737" s="0" t="n">
        <f aca="false">J7737*P7737+ROW()*0.00000001</f>
        <v>0.19007737</v>
      </c>
    </row>
    <row r="7738" customFormat="false" ht="15" hidden="false" customHeight="false" outlineLevel="0" collapsed="false">
      <c r="A7738" s="0" t="s">
        <v>3764</v>
      </c>
      <c r="B7738" s="0" t="s">
        <v>186</v>
      </c>
      <c r="C7738" s="0" t="n">
        <v>2006</v>
      </c>
      <c r="D7738" s="0" t="s">
        <v>16</v>
      </c>
      <c r="E7738" s="0" t="s">
        <v>293</v>
      </c>
      <c r="F7738" s="0" t="n">
        <v>0.15</v>
      </c>
      <c r="G7738" s="0" t="n">
        <v>0.04</v>
      </c>
      <c r="H7738" s="0" t="n">
        <v>0</v>
      </c>
      <c r="I7738" s="0" t="n">
        <v>0.01</v>
      </c>
      <c r="J7738" s="0" t="n">
        <v>0.19</v>
      </c>
      <c r="K7738" s="0" t="n">
        <v>67</v>
      </c>
      <c r="M7738" s="0" t="s">
        <v>125</v>
      </c>
      <c r="N7738" s="0" t="s">
        <v>35</v>
      </c>
      <c r="O7738" s="0" t="s">
        <v>67</v>
      </c>
      <c r="P7738" s="0" t="n">
        <f aca="false">IF(AND(OR(Dashboard!$B$5="All",D7738=Dashboard!$B$5),OR(Dashboard!$D$5="All",N7738=Dashboard!$D$5),OR(AND(C7738&lt;&gt;"",C7738&gt;=Dashboard!$F$5,C7738&lt;=Dashboard!$H$5),AND(C7738="",Dashboard!$F$5&lt;=1980,Dashboard!$H$5&gt;=2016))),1,0)</f>
        <v>1</v>
      </c>
      <c r="Q7738" s="0" t="n">
        <f aca="false">J7738*P7738+ROW()*0.00000001</f>
        <v>0.19007738</v>
      </c>
    </row>
    <row r="7739" customFormat="false" ht="15" hidden="false" customHeight="false" outlineLevel="0" collapsed="false">
      <c r="A7739" s="0" t="s">
        <v>4076</v>
      </c>
      <c r="B7739" s="0" t="s">
        <v>64</v>
      </c>
      <c r="C7739" s="0" t="n">
        <v>2007</v>
      </c>
      <c r="D7739" s="0" t="s">
        <v>71</v>
      </c>
      <c r="E7739" s="0" t="s">
        <v>418</v>
      </c>
      <c r="F7739" s="0" t="n">
        <v>0.16</v>
      </c>
      <c r="G7739" s="0" t="n">
        <v>0.02</v>
      </c>
      <c r="H7739" s="0" t="n">
        <v>0</v>
      </c>
      <c r="I7739" s="0" t="n">
        <v>0.01</v>
      </c>
      <c r="J7739" s="0" t="n">
        <v>0.19</v>
      </c>
      <c r="K7739" s="0" t="n">
        <v>69</v>
      </c>
      <c r="L7739" s="0" t="n">
        <v>7.3</v>
      </c>
      <c r="M7739" s="0" t="s">
        <v>73</v>
      </c>
      <c r="N7739" s="0" t="s">
        <v>66</v>
      </c>
      <c r="O7739" s="0" t="s">
        <v>67</v>
      </c>
      <c r="P7739" s="0" t="n">
        <f aca="false">IF(AND(OR(Dashboard!$B$5="All",D7739=Dashboard!$B$5),OR(Dashboard!$D$5="All",N7739=Dashboard!$D$5),OR(AND(C7739&lt;&gt;"",C7739&gt;=Dashboard!$F$5,C7739&lt;=Dashboard!$H$5),AND(C7739="",Dashboard!$F$5&lt;=1980,Dashboard!$H$5&gt;=2016))),1,0)</f>
        <v>1</v>
      </c>
      <c r="Q7739" s="0" t="n">
        <f aca="false">J7739*P7739+ROW()*0.00000001</f>
        <v>0.19007739</v>
      </c>
    </row>
    <row r="7740" customFormat="false" ht="15" hidden="false" customHeight="false" outlineLevel="0" collapsed="false">
      <c r="A7740" s="0" t="s">
        <v>5713</v>
      </c>
      <c r="B7740" s="0" t="s">
        <v>164</v>
      </c>
      <c r="C7740" s="0" t="n">
        <v>2011</v>
      </c>
      <c r="D7740" s="0" t="s">
        <v>114</v>
      </c>
      <c r="E7740" s="0" t="s">
        <v>2867</v>
      </c>
      <c r="F7740" s="0" t="n">
        <v>0</v>
      </c>
      <c r="G7740" s="0" t="n">
        <v>0</v>
      </c>
      <c r="H7740" s="0" t="n">
        <v>0.19</v>
      </c>
      <c r="I7740" s="0" t="n">
        <v>0</v>
      </c>
      <c r="J7740" s="0" t="n">
        <v>0.19</v>
      </c>
      <c r="N7740" s="0" t="s">
        <v>74</v>
      </c>
      <c r="P7740" s="0" t="n">
        <f aca="false">IF(AND(OR(Dashboard!$B$5="All",D7740=Dashboard!$B$5),OR(Dashboard!$D$5="All",N7740=Dashboard!$D$5),OR(AND(C7740&lt;&gt;"",C7740&gt;=Dashboard!$F$5,C7740&lt;=Dashboard!$H$5),AND(C7740="",Dashboard!$F$5&lt;=1980,Dashboard!$H$5&gt;=2016))),1,0)</f>
        <v>1</v>
      </c>
      <c r="Q7740" s="0" t="n">
        <f aca="false">J7740*P7740+ROW()*0.00000001</f>
        <v>0.1900774</v>
      </c>
    </row>
    <row r="7741" customFormat="false" ht="15" hidden="false" customHeight="false" outlineLevel="0" collapsed="false">
      <c r="A7741" s="0" t="s">
        <v>5714</v>
      </c>
      <c r="B7741" s="0" t="s">
        <v>85</v>
      </c>
      <c r="C7741" s="0" t="n">
        <v>2002</v>
      </c>
      <c r="D7741" s="0" t="s">
        <v>71</v>
      </c>
      <c r="E7741" s="0" t="s">
        <v>5715</v>
      </c>
      <c r="F7741" s="0" t="n">
        <v>0.14</v>
      </c>
      <c r="G7741" s="0" t="n">
        <v>0.05</v>
      </c>
      <c r="H7741" s="0" t="n">
        <v>0</v>
      </c>
      <c r="I7741" s="0" t="n">
        <v>0</v>
      </c>
      <c r="J7741" s="0" t="n">
        <v>0.19</v>
      </c>
      <c r="K7741" s="0" t="n">
        <v>64</v>
      </c>
      <c r="M7741" s="0" t="s">
        <v>36</v>
      </c>
      <c r="N7741" s="0" t="s">
        <v>35</v>
      </c>
      <c r="O7741" s="0" t="s">
        <v>67</v>
      </c>
      <c r="P7741" s="0" t="n">
        <f aca="false">IF(AND(OR(Dashboard!$B$5="All",D7741=Dashboard!$B$5),OR(Dashboard!$D$5="All",N7741=Dashboard!$D$5),OR(AND(C7741&lt;&gt;"",C7741&gt;=Dashboard!$F$5,C7741&lt;=Dashboard!$H$5),AND(C7741="",Dashboard!$F$5&lt;=1980,Dashboard!$H$5&gt;=2016))),1,0)</f>
        <v>1</v>
      </c>
      <c r="Q7741" s="0" t="n">
        <f aca="false">J7741*P7741+ROW()*0.00000001</f>
        <v>0.19007741</v>
      </c>
    </row>
    <row r="7742" customFormat="false" ht="15" hidden="false" customHeight="false" outlineLevel="0" collapsed="false">
      <c r="A7742" s="0" t="s">
        <v>5716</v>
      </c>
      <c r="B7742" s="0" t="s">
        <v>50</v>
      </c>
      <c r="C7742" s="0" t="n">
        <v>2009</v>
      </c>
      <c r="D7742" s="0" t="s">
        <v>34</v>
      </c>
      <c r="E7742" s="0" t="s">
        <v>220</v>
      </c>
      <c r="F7742" s="0" t="n">
        <v>0</v>
      </c>
      <c r="G7742" s="0" t="n">
        <v>0</v>
      </c>
      <c r="H7742" s="0" t="n">
        <v>0.19</v>
      </c>
      <c r="I7742" s="0" t="n">
        <v>0</v>
      </c>
      <c r="J7742" s="0" t="n">
        <v>0.19</v>
      </c>
      <c r="N7742" s="0" t="s">
        <v>35</v>
      </c>
      <c r="P7742" s="0" t="n">
        <f aca="false">IF(AND(OR(Dashboard!$B$5="All",D7742=Dashboard!$B$5),OR(Dashboard!$D$5="All",N7742=Dashboard!$D$5),OR(AND(C7742&lt;&gt;"",C7742&gt;=Dashboard!$F$5,C7742&lt;=Dashboard!$H$5),AND(C7742="",Dashboard!$F$5&lt;=1980,Dashboard!$H$5&gt;=2016))),1,0)</f>
        <v>1</v>
      </c>
      <c r="Q7742" s="0" t="n">
        <f aca="false">J7742*P7742+ROW()*0.00000001</f>
        <v>0.19007742</v>
      </c>
    </row>
    <row r="7743" customFormat="false" ht="15" hidden="false" customHeight="false" outlineLevel="0" collapsed="false">
      <c r="A7743" s="0" t="s">
        <v>5717</v>
      </c>
      <c r="B7743" s="0" t="s">
        <v>50</v>
      </c>
      <c r="C7743" s="0" t="n">
        <v>2009</v>
      </c>
      <c r="D7743" s="0" t="s">
        <v>58</v>
      </c>
      <c r="E7743" s="0" t="s">
        <v>124</v>
      </c>
      <c r="F7743" s="0" t="n">
        <v>0.18</v>
      </c>
      <c r="G7743" s="0" t="n">
        <v>0</v>
      </c>
      <c r="H7743" s="0" t="n">
        <v>0</v>
      </c>
      <c r="I7743" s="0" t="n">
        <v>0.01</v>
      </c>
      <c r="J7743" s="0" t="n">
        <v>0.19</v>
      </c>
      <c r="M7743" s="0" t="s">
        <v>36</v>
      </c>
      <c r="N7743" s="0" t="s">
        <v>35</v>
      </c>
      <c r="P7743" s="0" t="n">
        <f aca="false">IF(AND(OR(Dashboard!$B$5="All",D7743=Dashboard!$B$5),OR(Dashboard!$D$5="All",N7743=Dashboard!$D$5),OR(AND(C7743&lt;&gt;"",C7743&gt;=Dashboard!$F$5,C7743&lt;=Dashboard!$H$5),AND(C7743="",Dashboard!$F$5&lt;=1980,Dashboard!$H$5&gt;=2016))),1,0)</f>
        <v>1</v>
      </c>
      <c r="Q7743" s="0" t="n">
        <f aca="false">J7743*P7743+ROW()*0.00000001</f>
        <v>0.19007743</v>
      </c>
    </row>
    <row r="7744" customFormat="false" ht="15" hidden="false" customHeight="false" outlineLevel="0" collapsed="false">
      <c r="A7744" s="0" t="s">
        <v>5271</v>
      </c>
      <c r="B7744" s="0" t="s">
        <v>33</v>
      </c>
      <c r="C7744" s="0" t="n">
        <v>2011</v>
      </c>
      <c r="D7744" s="0" t="s">
        <v>46</v>
      </c>
      <c r="E7744" s="0" t="s">
        <v>4303</v>
      </c>
      <c r="F7744" s="0" t="n">
        <v>0.13</v>
      </c>
      <c r="G7744" s="0" t="n">
        <v>0</v>
      </c>
      <c r="H7744" s="0" t="n">
        <v>0.06</v>
      </c>
      <c r="I7744" s="0" t="n">
        <v>0.01</v>
      </c>
      <c r="J7744" s="0" t="n">
        <v>0.19</v>
      </c>
      <c r="L7744" s="0" t="n">
        <v>7</v>
      </c>
      <c r="M7744" s="0" t="s">
        <v>125</v>
      </c>
      <c r="N7744" s="0" t="s">
        <v>35</v>
      </c>
      <c r="P7744" s="0" t="n">
        <f aca="false">IF(AND(OR(Dashboard!$B$5="All",D7744=Dashboard!$B$5),OR(Dashboard!$D$5="All",N7744=Dashboard!$D$5),OR(AND(C7744&lt;&gt;"",C7744&gt;=Dashboard!$F$5,C7744&lt;=Dashboard!$H$5),AND(C7744="",Dashboard!$F$5&lt;=1980,Dashboard!$H$5&gt;=2016))),1,0)</f>
        <v>1</v>
      </c>
      <c r="Q7744" s="0" t="n">
        <f aca="false">J7744*P7744+ROW()*0.00000001</f>
        <v>0.19007744</v>
      </c>
    </row>
    <row r="7745" customFormat="false" ht="15" hidden="false" customHeight="false" outlineLevel="0" collapsed="false">
      <c r="A7745" s="0" t="s">
        <v>5718</v>
      </c>
      <c r="B7745" s="0" t="s">
        <v>117</v>
      </c>
      <c r="C7745" s="0" t="n">
        <v>1997</v>
      </c>
      <c r="D7745" s="0" t="s">
        <v>34</v>
      </c>
      <c r="E7745" s="0" t="s">
        <v>220</v>
      </c>
      <c r="F7745" s="0" t="n">
        <v>0</v>
      </c>
      <c r="G7745" s="0" t="n">
        <v>0</v>
      </c>
      <c r="H7745" s="0" t="n">
        <v>0.18</v>
      </c>
      <c r="I7745" s="0" t="n">
        <v>0.01</v>
      </c>
      <c r="J7745" s="0" t="n">
        <v>0.19</v>
      </c>
      <c r="N7745" s="0" t="s">
        <v>74</v>
      </c>
      <c r="P7745" s="0" t="n">
        <f aca="false">IF(AND(OR(Dashboard!$B$5="All",D7745=Dashboard!$B$5),OR(Dashboard!$D$5="All",N7745=Dashboard!$D$5),OR(AND(C7745&lt;&gt;"",C7745&gt;=Dashboard!$F$5,C7745&lt;=Dashboard!$H$5),AND(C7745="",Dashboard!$F$5&lt;=1980,Dashboard!$H$5&gt;=2016))),1,0)</f>
        <v>1</v>
      </c>
      <c r="Q7745" s="0" t="n">
        <f aca="false">J7745*P7745+ROW()*0.00000001</f>
        <v>0.19007745</v>
      </c>
    </row>
    <row r="7746" customFormat="false" ht="15" hidden="false" customHeight="false" outlineLevel="0" collapsed="false">
      <c r="A7746" s="0" t="s">
        <v>5719</v>
      </c>
      <c r="B7746" s="0" t="s">
        <v>70</v>
      </c>
      <c r="C7746" s="0" t="n">
        <v>2010</v>
      </c>
      <c r="D7746" s="0" t="s">
        <v>71</v>
      </c>
      <c r="E7746" s="0" t="s">
        <v>220</v>
      </c>
      <c r="F7746" s="0" t="n">
        <v>0.1</v>
      </c>
      <c r="G7746" s="0" t="n">
        <v>0.04</v>
      </c>
      <c r="H7746" s="0" t="n">
        <v>0.04</v>
      </c>
      <c r="I7746" s="0" t="n">
        <v>0.02</v>
      </c>
      <c r="J7746" s="0" t="n">
        <v>0.19</v>
      </c>
      <c r="K7746" s="0" t="n">
        <v>72</v>
      </c>
      <c r="L7746" s="0" t="n">
        <v>7.3</v>
      </c>
      <c r="M7746" s="0" t="s">
        <v>73</v>
      </c>
      <c r="N7746" s="0" t="s">
        <v>74</v>
      </c>
      <c r="O7746" s="0" t="s">
        <v>37</v>
      </c>
      <c r="P7746" s="0" t="n">
        <f aca="false">IF(AND(OR(Dashboard!$B$5="All",D7746=Dashboard!$B$5),OR(Dashboard!$D$5="All",N7746=Dashboard!$D$5),OR(AND(C7746&lt;&gt;"",C7746&gt;=Dashboard!$F$5,C7746&lt;=Dashboard!$H$5),AND(C7746="",Dashboard!$F$5&lt;=1980,Dashboard!$H$5&gt;=2016))),1,0)</f>
        <v>1</v>
      </c>
      <c r="Q7746" s="0" t="n">
        <f aca="false">J7746*P7746+ROW()*0.00000001</f>
        <v>0.19007746</v>
      </c>
    </row>
    <row r="7747" customFormat="false" ht="15" hidden="false" customHeight="false" outlineLevel="0" collapsed="false">
      <c r="A7747" s="0" t="s">
        <v>5720</v>
      </c>
      <c r="B7747" s="0" t="s">
        <v>78</v>
      </c>
      <c r="C7747" s="0" t="n">
        <v>1993</v>
      </c>
      <c r="D7747" s="0" t="s">
        <v>52</v>
      </c>
      <c r="E7747" s="0" t="s">
        <v>1788</v>
      </c>
      <c r="F7747" s="0" t="n">
        <v>0</v>
      </c>
      <c r="G7747" s="0" t="n">
        <v>0</v>
      </c>
      <c r="H7747" s="0" t="n">
        <v>0.19</v>
      </c>
      <c r="I7747" s="0" t="n">
        <v>0</v>
      </c>
      <c r="J7747" s="0" t="n">
        <v>0.19</v>
      </c>
      <c r="N7747" s="0" t="s">
        <v>35</v>
      </c>
      <c r="P7747" s="0" t="n">
        <f aca="false">IF(AND(OR(Dashboard!$B$5="All",D7747=Dashboard!$B$5),OR(Dashboard!$D$5="All",N7747=Dashboard!$D$5),OR(AND(C7747&lt;&gt;"",C7747&gt;=Dashboard!$F$5,C7747&lt;=Dashboard!$H$5),AND(C7747="",Dashboard!$F$5&lt;=1980,Dashboard!$H$5&gt;=2016))),1,0)</f>
        <v>1</v>
      </c>
      <c r="Q7747" s="0" t="n">
        <f aca="false">J7747*P7747+ROW()*0.00000001</f>
        <v>0.19007747</v>
      </c>
    </row>
    <row r="7748" customFormat="false" ht="15" hidden="false" customHeight="false" outlineLevel="0" collapsed="false">
      <c r="A7748" s="0" t="s">
        <v>5721</v>
      </c>
      <c r="B7748" s="0" t="s">
        <v>97</v>
      </c>
      <c r="C7748" s="0" t="n">
        <v>2016</v>
      </c>
      <c r="D7748" s="0" t="s">
        <v>46</v>
      </c>
      <c r="E7748" s="0" t="s">
        <v>689</v>
      </c>
      <c r="F7748" s="0" t="n">
        <v>0.05</v>
      </c>
      <c r="G7748" s="0" t="n">
        <v>0</v>
      </c>
      <c r="H7748" s="0" t="n">
        <v>0.14</v>
      </c>
      <c r="I7748" s="0" t="n">
        <v>0.01</v>
      </c>
      <c r="J7748" s="0" t="n">
        <v>0.19</v>
      </c>
      <c r="N7748" s="0" t="s">
        <v>35</v>
      </c>
      <c r="P7748" s="0" t="n">
        <f aca="false">IF(AND(OR(Dashboard!$B$5="All",D7748=Dashboard!$B$5),OR(Dashboard!$D$5="All",N7748=Dashboard!$D$5),OR(AND(C7748&lt;&gt;"",C7748&gt;=Dashboard!$F$5,C7748&lt;=Dashboard!$H$5),AND(C7748="",Dashboard!$F$5&lt;=1980,Dashboard!$H$5&gt;=2016))),1,0)</f>
        <v>1</v>
      </c>
      <c r="Q7748" s="0" t="n">
        <f aca="false">J7748*P7748+ROW()*0.00000001</f>
        <v>0.19007748</v>
      </c>
    </row>
    <row r="7749" customFormat="false" ht="15" hidden="false" customHeight="false" outlineLevel="0" collapsed="false">
      <c r="A7749" s="0" t="s">
        <v>1703</v>
      </c>
      <c r="B7749" s="0" t="s">
        <v>152</v>
      </c>
      <c r="C7749" s="0" t="n">
        <v>2010</v>
      </c>
      <c r="D7749" s="0" t="s">
        <v>56</v>
      </c>
      <c r="E7749" s="0" t="s">
        <v>154</v>
      </c>
      <c r="F7749" s="0" t="n">
        <v>0</v>
      </c>
      <c r="G7749" s="0" t="n">
        <v>0.17</v>
      </c>
      <c r="H7749" s="0" t="n">
        <v>0</v>
      </c>
      <c r="I7749" s="0" t="n">
        <v>0.02</v>
      </c>
      <c r="J7749" s="0" t="n">
        <v>0.19</v>
      </c>
      <c r="K7749" s="0" t="n">
        <v>68</v>
      </c>
      <c r="L7749" s="0" t="n">
        <v>7.4</v>
      </c>
      <c r="M7749" s="0" t="s">
        <v>73</v>
      </c>
      <c r="N7749" s="0" t="s">
        <v>152</v>
      </c>
      <c r="O7749" s="0" t="s">
        <v>67</v>
      </c>
      <c r="P7749" s="0" t="n">
        <f aca="false">IF(AND(OR(Dashboard!$B$5="All",D7749=Dashboard!$B$5),OR(Dashboard!$D$5="All",N7749=Dashboard!$D$5),OR(AND(C7749&lt;&gt;"",C7749&gt;=Dashboard!$F$5,C7749&lt;=Dashboard!$H$5),AND(C7749="",Dashboard!$F$5&lt;=1980,Dashboard!$H$5&gt;=2016))),1,0)</f>
        <v>1</v>
      </c>
      <c r="Q7749" s="0" t="n">
        <f aca="false">J7749*P7749+ROW()*0.00000001</f>
        <v>0.19007749</v>
      </c>
    </row>
    <row r="7750" customFormat="false" ht="15" hidden="false" customHeight="false" outlineLevel="0" collapsed="false">
      <c r="A7750" s="0" t="s">
        <v>5722</v>
      </c>
      <c r="B7750" s="0" t="s">
        <v>70</v>
      </c>
      <c r="C7750" s="0" t="n">
        <v>2011</v>
      </c>
      <c r="D7750" s="0" t="s">
        <v>71</v>
      </c>
      <c r="E7750" s="0" t="s">
        <v>154</v>
      </c>
      <c r="F7750" s="0" t="n">
        <v>0.1</v>
      </c>
      <c r="G7750" s="0" t="n">
        <v>0.06</v>
      </c>
      <c r="H7750" s="0" t="n">
        <v>0</v>
      </c>
      <c r="I7750" s="0" t="n">
        <v>0.03</v>
      </c>
      <c r="J7750" s="0" t="n">
        <v>0.19</v>
      </c>
      <c r="K7750" s="0" t="n">
        <v>61</v>
      </c>
      <c r="L7750" s="0" t="n">
        <v>7.3</v>
      </c>
      <c r="M7750" s="0" t="s">
        <v>103</v>
      </c>
      <c r="N7750" s="0" t="s">
        <v>74</v>
      </c>
      <c r="O7750" s="0" t="s">
        <v>67</v>
      </c>
      <c r="P7750" s="0" t="n">
        <f aca="false">IF(AND(OR(Dashboard!$B$5="All",D7750=Dashboard!$B$5),OR(Dashboard!$D$5="All",N7750=Dashboard!$D$5),OR(AND(C7750&lt;&gt;"",C7750&gt;=Dashboard!$F$5,C7750&lt;=Dashboard!$H$5),AND(C7750="",Dashboard!$F$5&lt;=1980,Dashboard!$H$5&gt;=2016))),1,0)</f>
        <v>1</v>
      </c>
      <c r="Q7750" s="0" t="n">
        <f aca="false">J7750*P7750+ROW()*0.00000001</f>
        <v>0.1900775</v>
      </c>
    </row>
    <row r="7751" customFormat="false" ht="15" hidden="false" customHeight="false" outlineLevel="0" collapsed="false">
      <c r="A7751" s="0" t="s">
        <v>5723</v>
      </c>
      <c r="B7751" s="0" t="s">
        <v>97</v>
      </c>
      <c r="C7751" s="0" t="n">
        <v>2011</v>
      </c>
      <c r="D7751" s="0" t="s">
        <v>52</v>
      </c>
      <c r="E7751" s="0" t="s">
        <v>328</v>
      </c>
      <c r="F7751" s="0" t="n">
        <v>0.1</v>
      </c>
      <c r="G7751" s="0" t="n">
        <v>0.04</v>
      </c>
      <c r="H7751" s="0" t="n">
        <v>0.04</v>
      </c>
      <c r="I7751" s="0" t="n">
        <v>0.01</v>
      </c>
      <c r="J7751" s="0" t="n">
        <v>0.19</v>
      </c>
      <c r="N7751" s="0" t="s">
        <v>35</v>
      </c>
      <c r="P7751" s="0" t="n">
        <f aca="false">IF(AND(OR(Dashboard!$B$5="All",D7751=Dashboard!$B$5),OR(Dashboard!$D$5="All",N7751=Dashboard!$D$5),OR(AND(C7751&lt;&gt;"",C7751&gt;=Dashboard!$F$5,C7751&lt;=Dashboard!$H$5),AND(C7751="",Dashboard!$F$5&lt;=1980,Dashboard!$H$5&gt;=2016))),1,0)</f>
        <v>1</v>
      </c>
      <c r="Q7751" s="0" t="n">
        <f aca="false">J7751*P7751+ROW()*0.00000001</f>
        <v>0.19007751</v>
      </c>
    </row>
    <row r="7752" customFormat="false" ht="15" hidden="false" customHeight="false" outlineLevel="0" collapsed="false">
      <c r="A7752" s="0" t="s">
        <v>1377</v>
      </c>
      <c r="B7752" s="0" t="s">
        <v>144</v>
      </c>
      <c r="C7752" s="0" t="n">
        <v>2004</v>
      </c>
      <c r="D7752" s="0" t="s">
        <v>71</v>
      </c>
      <c r="E7752" s="0" t="s">
        <v>72</v>
      </c>
      <c r="F7752" s="0" t="n">
        <v>0.14</v>
      </c>
      <c r="G7752" s="0" t="n">
        <v>0.04</v>
      </c>
      <c r="H7752" s="0" t="n">
        <v>0</v>
      </c>
      <c r="I7752" s="0" t="n">
        <v>0.01</v>
      </c>
      <c r="J7752" s="0" t="n">
        <v>0.19</v>
      </c>
      <c r="K7752" s="0" t="n">
        <v>74</v>
      </c>
      <c r="L7752" s="0" t="n">
        <v>7.9</v>
      </c>
      <c r="M7752" s="0" t="s">
        <v>73</v>
      </c>
      <c r="N7752" s="0" t="s">
        <v>66</v>
      </c>
      <c r="O7752" s="0" t="s">
        <v>37</v>
      </c>
      <c r="P7752" s="0" t="n">
        <f aca="false">IF(AND(OR(Dashboard!$B$5="All",D7752=Dashboard!$B$5),OR(Dashboard!$D$5="All",N7752=Dashboard!$D$5),OR(AND(C7752&lt;&gt;"",C7752&gt;=Dashboard!$F$5,C7752&lt;=Dashboard!$H$5),AND(C7752="",Dashboard!$F$5&lt;=1980,Dashboard!$H$5&gt;=2016))),1,0)</f>
        <v>1</v>
      </c>
      <c r="Q7752" s="0" t="n">
        <f aca="false">J7752*P7752+ROW()*0.00000001</f>
        <v>0.19007752</v>
      </c>
    </row>
    <row r="7753" customFormat="false" ht="15" hidden="false" customHeight="false" outlineLevel="0" collapsed="false">
      <c r="A7753" s="0" t="s">
        <v>5724</v>
      </c>
      <c r="B7753" s="0" t="s">
        <v>76</v>
      </c>
      <c r="C7753" s="0" t="n">
        <v>2002</v>
      </c>
      <c r="D7753" s="0" t="s">
        <v>34</v>
      </c>
      <c r="E7753" s="0" t="s">
        <v>89</v>
      </c>
      <c r="F7753" s="0" t="n">
        <v>0.09</v>
      </c>
      <c r="G7753" s="0" t="n">
        <v>0.07</v>
      </c>
      <c r="H7753" s="0" t="n">
        <v>0</v>
      </c>
      <c r="I7753" s="0" t="n">
        <v>0.02</v>
      </c>
      <c r="J7753" s="0" t="n">
        <v>0.19</v>
      </c>
      <c r="K7753" s="0" t="n">
        <v>57</v>
      </c>
      <c r="L7753" s="0" t="n">
        <v>6</v>
      </c>
      <c r="M7753" s="0" t="s">
        <v>36</v>
      </c>
      <c r="N7753" s="0" t="s">
        <v>74</v>
      </c>
      <c r="O7753" s="0" t="s">
        <v>53</v>
      </c>
      <c r="P7753" s="0" t="n">
        <f aca="false">IF(AND(OR(Dashboard!$B$5="All",D7753=Dashboard!$B$5),OR(Dashboard!$D$5="All",N7753=Dashboard!$D$5),OR(AND(C7753&lt;&gt;"",C7753&gt;=Dashboard!$F$5,C7753&lt;=Dashboard!$H$5),AND(C7753="",Dashboard!$F$5&lt;=1980,Dashboard!$H$5&gt;=2016))),1,0)</f>
        <v>1</v>
      </c>
      <c r="Q7753" s="0" t="n">
        <f aca="false">J7753*P7753+ROW()*0.00000001</f>
        <v>0.19007753</v>
      </c>
    </row>
    <row r="7754" customFormat="false" ht="15" hidden="false" customHeight="false" outlineLevel="0" collapsed="false">
      <c r="A7754" s="0" t="s">
        <v>3146</v>
      </c>
      <c r="B7754" s="0" t="s">
        <v>64</v>
      </c>
      <c r="C7754" s="0" t="n">
        <v>2008</v>
      </c>
      <c r="D7754" s="0" t="s">
        <v>71</v>
      </c>
      <c r="E7754" s="0" t="s">
        <v>328</v>
      </c>
      <c r="F7754" s="0" t="n">
        <v>0.07</v>
      </c>
      <c r="G7754" s="0" t="n">
        <v>0.03</v>
      </c>
      <c r="H7754" s="0" t="n">
        <v>0.08</v>
      </c>
      <c r="I7754" s="0" t="n">
        <v>0.01</v>
      </c>
      <c r="J7754" s="0" t="n">
        <v>0.19</v>
      </c>
      <c r="K7754" s="0" t="n">
        <v>49</v>
      </c>
      <c r="L7754" s="0" t="n">
        <v>7</v>
      </c>
      <c r="M7754" s="0" t="s">
        <v>103</v>
      </c>
      <c r="N7754" s="0" t="s">
        <v>66</v>
      </c>
      <c r="O7754" s="0" t="s">
        <v>177</v>
      </c>
      <c r="P7754" s="0" t="n">
        <f aca="false">IF(AND(OR(Dashboard!$B$5="All",D7754=Dashboard!$B$5),OR(Dashboard!$D$5="All",N7754=Dashboard!$D$5),OR(AND(C7754&lt;&gt;"",C7754&gt;=Dashboard!$F$5,C7754&lt;=Dashboard!$H$5),AND(C7754="",Dashboard!$F$5&lt;=1980,Dashboard!$H$5&gt;=2016))),1,0)</f>
        <v>1</v>
      </c>
      <c r="Q7754" s="0" t="n">
        <f aca="false">J7754*P7754+ROW()*0.00000001</f>
        <v>0.19007754</v>
      </c>
    </row>
    <row r="7755" customFormat="false" ht="15" hidden="false" customHeight="false" outlineLevel="0" collapsed="false">
      <c r="A7755" s="0" t="s">
        <v>5725</v>
      </c>
      <c r="B7755" s="0" t="s">
        <v>50</v>
      </c>
      <c r="C7755" s="0" t="n">
        <v>2009</v>
      </c>
      <c r="D7755" s="0" t="s">
        <v>52</v>
      </c>
      <c r="E7755" s="0" t="s">
        <v>1524</v>
      </c>
      <c r="F7755" s="0" t="n">
        <v>0.18</v>
      </c>
      <c r="G7755" s="0" t="n">
        <v>0</v>
      </c>
      <c r="H7755" s="0" t="n">
        <v>0</v>
      </c>
      <c r="I7755" s="0" t="n">
        <v>0.01</v>
      </c>
      <c r="J7755" s="0" t="n">
        <v>0.19</v>
      </c>
      <c r="M7755" s="0" t="s">
        <v>36</v>
      </c>
      <c r="N7755" s="0" t="s">
        <v>35</v>
      </c>
      <c r="P7755" s="0" t="n">
        <f aca="false">IF(AND(OR(Dashboard!$B$5="All",D7755=Dashboard!$B$5),OR(Dashboard!$D$5="All",N7755=Dashboard!$D$5),OR(AND(C7755&lt;&gt;"",C7755&gt;=Dashboard!$F$5,C7755&lt;=Dashboard!$H$5),AND(C7755="",Dashboard!$F$5&lt;=1980,Dashboard!$H$5&gt;=2016))),1,0)</f>
        <v>1</v>
      </c>
      <c r="Q7755" s="0" t="n">
        <f aca="false">J7755*P7755+ROW()*0.00000001</f>
        <v>0.19007755</v>
      </c>
    </row>
    <row r="7756" customFormat="false" ht="15" hidden="false" customHeight="false" outlineLevel="0" collapsed="false">
      <c r="A7756" s="0" t="s">
        <v>5726</v>
      </c>
      <c r="B7756" s="0" t="s">
        <v>94</v>
      </c>
      <c r="C7756" s="0" t="n">
        <v>2014</v>
      </c>
      <c r="D7756" s="0" t="s">
        <v>46</v>
      </c>
      <c r="E7756" s="0" t="s">
        <v>1488</v>
      </c>
      <c r="F7756" s="0" t="n">
        <v>0.08</v>
      </c>
      <c r="G7756" s="0" t="n">
        <v>0.09</v>
      </c>
      <c r="H7756" s="0" t="n">
        <v>0</v>
      </c>
      <c r="I7756" s="0" t="n">
        <v>0.03</v>
      </c>
      <c r="J7756" s="0" t="n">
        <v>0.19</v>
      </c>
      <c r="K7756" s="0" t="n">
        <v>53</v>
      </c>
      <c r="L7756" s="0" t="n">
        <v>5.9</v>
      </c>
      <c r="M7756" s="0" t="s">
        <v>73</v>
      </c>
      <c r="N7756" s="0" t="s">
        <v>74</v>
      </c>
      <c r="O7756" s="0" t="s">
        <v>53</v>
      </c>
      <c r="P7756" s="0" t="n">
        <f aca="false">IF(AND(OR(Dashboard!$B$5="All",D7756=Dashboard!$B$5),OR(Dashboard!$D$5="All",N7756=Dashboard!$D$5),OR(AND(C7756&lt;&gt;"",C7756&gt;=Dashboard!$F$5,C7756&lt;=Dashboard!$H$5),AND(C7756="",Dashboard!$F$5&lt;=1980,Dashboard!$H$5&gt;=2016))),1,0)</f>
        <v>1</v>
      </c>
      <c r="Q7756" s="0" t="n">
        <f aca="false">J7756*P7756+ROW()*0.00000001</f>
        <v>0.19007756</v>
      </c>
    </row>
    <row r="7757" customFormat="false" ht="15" hidden="false" customHeight="false" outlineLevel="0" collapsed="false">
      <c r="A7757" s="0" t="s">
        <v>5727</v>
      </c>
      <c r="B7757" s="0" t="s">
        <v>33</v>
      </c>
      <c r="C7757" s="0" t="n">
        <v>2009</v>
      </c>
      <c r="D7757" s="0" t="s">
        <v>71</v>
      </c>
      <c r="E7757" s="0" t="s">
        <v>2960</v>
      </c>
      <c r="F7757" s="0" t="n">
        <v>0.13</v>
      </c>
      <c r="G7757" s="0" t="n">
        <v>0.04</v>
      </c>
      <c r="H7757" s="0" t="n">
        <v>0</v>
      </c>
      <c r="I7757" s="0" t="n">
        <v>0.02</v>
      </c>
      <c r="J7757" s="0" t="n">
        <v>0.19</v>
      </c>
      <c r="M7757" s="0" t="s">
        <v>36</v>
      </c>
      <c r="N7757" s="0" t="s">
        <v>35</v>
      </c>
      <c r="P7757" s="0" t="n">
        <f aca="false">IF(AND(OR(Dashboard!$B$5="All",D7757=Dashboard!$B$5),OR(Dashboard!$D$5="All",N7757=Dashboard!$D$5),OR(AND(C7757&lt;&gt;"",C7757&gt;=Dashboard!$F$5,C7757&lt;=Dashboard!$H$5),AND(C7757="",Dashboard!$F$5&lt;=1980,Dashboard!$H$5&gt;=2016))),1,0)</f>
        <v>1</v>
      </c>
      <c r="Q7757" s="0" t="n">
        <f aca="false">J7757*P7757+ROW()*0.00000001</f>
        <v>0.19007757</v>
      </c>
    </row>
    <row r="7758" customFormat="false" ht="15" hidden="false" customHeight="false" outlineLevel="0" collapsed="false">
      <c r="A7758" s="0" t="s">
        <v>5728</v>
      </c>
      <c r="B7758" s="0" t="s">
        <v>33</v>
      </c>
      <c r="C7758" s="0" t="n">
        <v>2009</v>
      </c>
      <c r="D7758" s="0" t="s">
        <v>46</v>
      </c>
      <c r="E7758" s="0" t="s">
        <v>487</v>
      </c>
      <c r="F7758" s="0" t="n">
        <v>0.16</v>
      </c>
      <c r="G7758" s="0" t="n">
        <v>0.02</v>
      </c>
      <c r="H7758" s="0" t="n">
        <v>0</v>
      </c>
      <c r="I7758" s="0" t="n">
        <v>0.01</v>
      </c>
      <c r="J7758" s="0" t="n">
        <v>0.19</v>
      </c>
      <c r="K7758" s="0" t="n">
        <v>71</v>
      </c>
      <c r="L7758" s="0" t="n">
        <v>8.4</v>
      </c>
      <c r="M7758" s="0" t="s">
        <v>125</v>
      </c>
      <c r="N7758" s="0" t="s">
        <v>35</v>
      </c>
      <c r="O7758" s="0" t="s">
        <v>37</v>
      </c>
      <c r="P7758" s="0" t="n">
        <f aca="false">IF(AND(OR(Dashboard!$B$5="All",D7758=Dashboard!$B$5),OR(Dashboard!$D$5="All",N7758=Dashboard!$D$5),OR(AND(C7758&lt;&gt;"",C7758&gt;=Dashboard!$F$5,C7758&lt;=Dashboard!$H$5),AND(C7758="",Dashboard!$F$5&lt;=1980,Dashboard!$H$5&gt;=2016))),1,0)</f>
        <v>1</v>
      </c>
      <c r="Q7758" s="0" t="n">
        <f aca="false">J7758*P7758+ROW()*0.00000001</f>
        <v>0.19007758</v>
      </c>
    </row>
    <row r="7759" customFormat="false" ht="15" hidden="false" customHeight="false" outlineLevel="0" collapsed="false">
      <c r="A7759" s="0" t="s">
        <v>3397</v>
      </c>
      <c r="B7759" s="0" t="s">
        <v>70</v>
      </c>
      <c r="C7759" s="0" t="n">
        <v>2009</v>
      </c>
      <c r="D7759" s="0" t="s">
        <v>52</v>
      </c>
      <c r="E7759" s="0" t="s">
        <v>481</v>
      </c>
      <c r="F7759" s="0" t="n">
        <v>0.18</v>
      </c>
      <c r="G7759" s="0" t="n">
        <v>0</v>
      </c>
      <c r="H7759" s="0" t="n">
        <v>0</v>
      </c>
      <c r="I7759" s="0" t="n">
        <v>0.02</v>
      </c>
      <c r="J7759" s="0" t="n">
        <v>0.19</v>
      </c>
      <c r="M7759" s="0" t="s">
        <v>125</v>
      </c>
      <c r="N7759" s="0" t="s">
        <v>74</v>
      </c>
      <c r="P7759" s="0" t="n">
        <f aca="false">IF(AND(OR(Dashboard!$B$5="All",D7759=Dashboard!$B$5),OR(Dashboard!$D$5="All",N7759=Dashboard!$D$5),OR(AND(C7759&lt;&gt;"",C7759&gt;=Dashboard!$F$5,C7759&lt;=Dashboard!$H$5),AND(C7759="",Dashboard!$F$5&lt;=1980,Dashboard!$H$5&gt;=2016))),1,0)</f>
        <v>1</v>
      </c>
      <c r="Q7759" s="0" t="n">
        <f aca="false">J7759*P7759+ROW()*0.00000001</f>
        <v>0.19007759</v>
      </c>
    </row>
    <row r="7760" customFormat="false" ht="15" hidden="false" customHeight="false" outlineLevel="0" collapsed="false">
      <c r="A7760" s="0" t="s">
        <v>5729</v>
      </c>
      <c r="B7760" s="0" t="s">
        <v>97</v>
      </c>
      <c r="C7760" s="0" t="n">
        <v>2015</v>
      </c>
      <c r="D7760" s="0" t="s">
        <v>71</v>
      </c>
      <c r="E7760" s="0" t="s">
        <v>211</v>
      </c>
      <c r="F7760" s="0" t="n">
        <v>0</v>
      </c>
      <c r="G7760" s="0" t="n">
        <v>0</v>
      </c>
      <c r="H7760" s="0" t="n">
        <v>0.19</v>
      </c>
      <c r="I7760" s="0" t="n">
        <v>0</v>
      </c>
      <c r="J7760" s="0" t="n">
        <v>0.19</v>
      </c>
      <c r="N7760" s="0" t="s">
        <v>35</v>
      </c>
      <c r="P7760" s="0" t="n">
        <f aca="false">IF(AND(OR(Dashboard!$B$5="All",D7760=Dashboard!$B$5),OR(Dashboard!$D$5="All",N7760=Dashboard!$D$5),OR(AND(C7760&lt;&gt;"",C7760&gt;=Dashboard!$F$5,C7760&lt;=Dashboard!$H$5),AND(C7760="",Dashboard!$F$5&lt;=1980,Dashboard!$H$5&gt;=2016))),1,0)</f>
        <v>1</v>
      </c>
      <c r="Q7760" s="0" t="n">
        <f aca="false">J7760*P7760+ROW()*0.00000001</f>
        <v>0.1900776</v>
      </c>
    </row>
    <row r="7761" customFormat="false" ht="15" hidden="false" customHeight="false" outlineLevel="0" collapsed="false">
      <c r="A7761" s="0" t="s">
        <v>5730</v>
      </c>
      <c r="B7761" s="0" t="s">
        <v>78</v>
      </c>
      <c r="C7761" s="0" t="n">
        <v>1996</v>
      </c>
      <c r="D7761" s="0" t="s">
        <v>34</v>
      </c>
      <c r="E7761" s="0" t="s">
        <v>3328</v>
      </c>
      <c r="F7761" s="0" t="n">
        <v>0</v>
      </c>
      <c r="G7761" s="0" t="n">
        <v>0</v>
      </c>
      <c r="H7761" s="0" t="n">
        <v>0.19</v>
      </c>
      <c r="I7761" s="0" t="n">
        <v>0</v>
      </c>
      <c r="J7761" s="0" t="n">
        <v>0.19</v>
      </c>
      <c r="N7761" s="0" t="s">
        <v>35</v>
      </c>
      <c r="P7761" s="0" t="n">
        <f aca="false">IF(AND(OR(Dashboard!$B$5="All",D7761=Dashboard!$B$5),OR(Dashboard!$D$5="All",N7761=Dashboard!$D$5),OR(AND(C7761&lt;&gt;"",C7761&gt;=Dashboard!$F$5,C7761&lt;=Dashboard!$H$5),AND(C7761="",Dashboard!$F$5&lt;=1980,Dashboard!$H$5&gt;=2016))),1,0)</f>
        <v>1</v>
      </c>
      <c r="Q7761" s="0" t="n">
        <f aca="false">J7761*P7761+ROW()*0.00000001</f>
        <v>0.19007761</v>
      </c>
    </row>
    <row r="7762" customFormat="false" ht="15" hidden="false" customHeight="false" outlineLevel="0" collapsed="false">
      <c r="A7762" s="0" t="s">
        <v>5731</v>
      </c>
      <c r="B7762" s="0" t="s">
        <v>33</v>
      </c>
      <c r="C7762" s="0" t="n">
        <v>2012</v>
      </c>
      <c r="D7762" s="0" t="s">
        <v>52</v>
      </c>
      <c r="E7762" s="0" t="s">
        <v>124</v>
      </c>
      <c r="F7762" s="0" t="n">
        <v>0.14</v>
      </c>
      <c r="G7762" s="0" t="n">
        <v>0.04</v>
      </c>
      <c r="H7762" s="0" t="n">
        <v>0</v>
      </c>
      <c r="I7762" s="0" t="n">
        <v>0.01</v>
      </c>
      <c r="J7762" s="0" t="n">
        <v>0.19</v>
      </c>
      <c r="M7762" s="0" t="s">
        <v>125</v>
      </c>
      <c r="N7762" s="0" t="s">
        <v>35</v>
      </c>
      <c r="P7762" s="0" t="n">
        <f aca="false">IF(AND(OR(Dashboard!$B$5="All",D7762=Dashboard!$B$5),OR(Dashboard!$D$5="All",N7762=Dashboard!$D$5),OR(AND(C7762&lt;&gt;"",C7762&gt;=Dashboard!$F$5,C7762&lt;=Dashboard!$H$5),AND(C7762="",Dashboard!$F$5&lt;=1980,Dashboard!$H$5&gt;=2016))),1,0)</f>
        <v>1</v>
      </c>
      <c r="Q7762" s="0" t="n">
        <f aca="false">J7762*P7762+ROW()*0.00000001</f>
        <v>0.19007762</v>
      </c>
    </row>
    <row r="7763" customFormat="false" ht="15" hidden="false" customHeight="false" outlineLevel="0" collapsed="false">
      <c r="A7763" s="0" t="s">
        <v>5732</v>
      </c>
      <c r="B7763" s="0" t="s">
        <v>97</v>
      </c>
      <c r="C7763" s="0" t="n">
        <v>2012</v>
      </c>
      <c r="D7763" s="0" t="s">
        <v>58</v>
      </c>
      <c r="E7763" s="0" t="s">
        <v>220</v>
      </c>
      <c r="F7763" s="0" t="n">
        <v>0</v>
      </c>
      <c r="G7763" s="0" t="n">
        <v>0</v>
      </c>
      <c r="H7763" s="0" t="n">
        <v>0.19</v>
      </c>
      <c r="I7763" s="0" t="n">
        <v>0</v>
      </c>
      <c r="J7763" s="0" t="n">
        <v>0.19</v>
      </c>
      <c r="N7763" s="0" t="s">
        <v>35</v>
      </c>
      <c r="P7763" s="0" t="n">
        <f aca="false">IF(AND(OR(Dashboard!$B$5="All",D7763=Dashboard!$B$5),OR(Dashboard!$D$5="All",N7763=Dashboard!$D$5),OR(AND(C7763&lt;&gt;"",C7763&gt;=Dashboard!$F$5,C7763&lt;=Dashboard!$H$5),AND(C7763="",Dashboard!$F$5&lt;=1980,Dashboard!$H$5&gt;=2016))),1,0)</f>
        <v>1</v>
      </c>
      <c r="Q7763" s="0" t="n">
        <f aca="false">J7763*P7763+ROW()*0.00000001</f>
        <v>0.19007763</v>
      </c>
    </row>
    <row r="7764" customFormat="false" ht="15" hidden="false" customHeight="false" outlineLevel="0" collapsed="false">
      <c r="A7764" s="0" t="s">
        <v>5733</v>
      </c>
      <c r="B7764" s="0" t="s">
        <v>64</v>
      </c>
      <c r="C7764" s="0" t="n">
        <v>2010</v>
      </c>
      <c r="D7764" s="0" t="s">
        <v>52</v>
      </c>
      <c r="E7764" s="0" t="s">
        <v>220</v>
      </c>
      <c r="F7764" s="0" t="n">
        <v>0.15</v>
      </c>
      <c r="G7764" s="0" t="n">
        <v>0.02</v>
      </c>
      <c r="H7764" s="0" t="n">
        <v>0.02</v>
      </c>
      <c r="I7764" s="0" t="n">
        <v>0.01</v>
      </c>
      <c r="J7764" s="0" t="n">
        <v>0.19</v>
      </c>
      <c r="K7764" s="0" t="n">
        <v>63</v>
      </c>
      <c r="L7764" s="0" t="n">
        <v>5.9</v>
      </c>
      <c r="M7764" s="0" t="s">
        <v>125</v>
      </c>
      <c r="N7764" s="0" t="s">
        <v>66</v>
      </c>
      <c r="O7764" s="0" t="s">
        <v>67</v>
      </c>
      <c r="P7764" s="0" t="n">
        <f aca="false">IF(AND(OR(Dashboard!$B$5="All",D7764=Dashboard!$B$5),OR(Dashboard!$D$5="All",N7764=Dashboard!$D$5),OR(AND(C7764&lt;&gt;"",C7764&gt;=Dashboard!$F$5,C7764&lt;=Dashboard!$H$5),AND(C7764="",Dashboard!$F$5&lt;=1980,Dashboard!$H$5&gt;=2016))),1,0)</f>
        <v>1</v>
      </c>
      <c r="Q7764" s="0" t="n">
        <f aca="false">J7764*P7764+ROW()*0.00000001</f>
        <v>0.19007764</v>
      </c>
    </row>
    <row r="7765" customFormat="false" ht="15" hidden="false" customHeight="false" outlineLevel="0" collapsed="false">
      <c r="A7765" s="0" t="s">
        <v>5734</v>
      </c>
      <c r="B7765" s="0" t="s">
        <v>76</v>
      </c>
      <c r="C7765" s="0" t="n">
        <v>2002</v>
      </c>
      <c r="D7765" s="0" t="s">
        <v>46</v>
      </c>
      <c r="E7765" s="0" t="s">
        <v>211</v>
      </c>
      <c r="F7765" s="0" t="n">
        <v>0.09</v>
      </c>
      <c r="G7765" s="0" t="n">
        <v>0.07</v>
      </c>
      <c r="H7765" s="0" t="n">
        <v>0</v>
      </c>
      <c r="I7765" s="0" t="n">
        <v>0.02</v>
      </c>
      <c r="J7765" s="0" t="n">
        <v>0.19</v>
      </c>
      <c r="K7765" s="0" t="n">
        <v>78</v>
      </c>
      <c r="L7765" s="0" t="n">
        <v>6.9</v>
      </c>
      <c r="M7765" s="0" t="s">
        <v>103</v>
      </c>
      <c r="N7765" s="0" t="s">
        <v>74</v>
      </c>
      <c r="O7765" s="0" t="s">
        <v>37</v>
      </c>
      <c r="P7765" s="0" t="n">
        <f aca="false">IF(AND(OR(Dashboard!$B$5="All",D7765=Dashboard!$B$5),OR(Dashboard!$D$5="All",N7765=Dashboard!$D$5),OR(AND(C7765&lt;&gt;"",C7765&gt;=Dashboard!$F$5,C7765&lt;=Dashboard!$H$5),AND(C7765="",Dashboard!$F$5&lt;=1980,Dashboard!$H$5&gt;=2016))),1,0)</f>
        <v>1</v>
      </c>
      <c r="Q7765" s="0" t="n">
        <f aca="false">J7765*P7765+ROW()*0.00000001</f>
        <v>0.19007765</v>
      </c>
    </row>
    <row r="7766" customFormat="false" ht="15" hidden="false" customHeight="false" outlineLevel="0" collapsed="false">
      <c r="A7766" s="0" t="s">
        <v>5735</v>
      </c>
      <c r="B7766" s="0" t="s">
        <v>108</v>
      </c>
      <c r="C7766" s="0" t="n">
        <v>1996</v>
      </c>
      <c r="D7766" s="0" t="s">
        <v>34</v>
      </c>
      <c r="E7766" s="0" t="s">
        <v>220</v>
      </c>
      <c r="F7766" s="0" t="n">
        <v>0</v>
      </c>
      <c r="G7766" s="0" t="n">
        <v>0</v>
      </c>
      <c r="H7766" s="0" t="n">
        <v>0.19</v>
      </c>
      <c r="I7766" s="0" t="n">
        <v>0</v>
      </c>
      <c r="J7766" s="0" t="n">
        <v>0.19</v>
      </c>
      <c r="N7766" s="0" t="s">
        <v>35</v>
      </c>
      <c r="P7766" s="0" t="n">
        <f aca="false">IF(AND(OR(Dashboard!$B$5="All",D7766=Dashboard!$B$5),OR(Dashboard!$D$5="All",N7766=Dashboard!$D$5),OR(AND(C7766&lt;&gt;"",C7766&gt;=Dashboard!$F$5,C7766&lt;=Dashboard!$H$5),AND(C7766="",Dashboard!$F$5&lt;=1980,Dashboard!$H$5&gt;=2016))),1,0)</f>
        <v>1</v>
      </c>
      <c r="Q7766" s="0" t="n">
        <f aca="false">J7766*P7766+ROW()*0.00000001</f>
        <v>0.19007766</v>
      </c>
    </row>
    <row r="7767" customFormat="false" ht="15" hidden="false" customHeight="false" outlineLevel="0" collapsed="false">
      <c r="A7767" s="0" t="s">
        <v>5736</v>
      </c>
      <c r="B7767" s="0" t="s">
        <v>76</v>
      </c>
      <c r="C7767" s="0" t="n">
        <v>2003</v>
      </c>
      <c r="D7767" s="0" t="s">
        <v>246</v>
      </c>
      <c r="E7767" s="0" t="s">
        <v>996</v>
      </c>
      <c r="F7767" s="0" t="n">
        <v>0</v>
      </c>
      <c r="G7767" s="0" t="n">
        <v>0</v>
      </c>
      <c r="H7767" s="0" t="n">
        <v>0.19</v>
      </c>
      <c r="I7767" s="0" t="n">
        <v>0</v>
      </c>
      <c r="J7767" s="0" t="n">
        <v>0.19</v>
      </c>
      <c r="N7767" s="0" t="s">
        <v>74</v>
      </c>
      <c r="P7767" s="0" t="n">
        <f aca="false">IF(AND(OR(Dashboard!$B$5="All",D7767=Dashboard!$B$5),OR(Dashboard!$D$5="All",N7767=Dashboard!$D$5),OR(AND(C7767&lt;&gt;"",C7767&gt;=Dashboard!$F$5,C7767&lt;=Dashboard!$H$5),AND(C7767="",Dashboard!$F$5&lt;=1980,Dashboard!$H$5&gt;=2016))),1,0)</f>
        <v>1</v>
      </c>
      <c r="Q7767" s="0" t="n">
        <f aca="false">J7767*P7767+ROW()*0.00000001</f>
        <v>0.19007767</v>
      </c>
    </row>
    <row r="7768" customFormat="false" ht="15" hidden="false" customHeight="false" outlineLevel="0" collapsed="false">
      <c r="A7768" s="0" t="s">
        <v>5737</v>
      </c>
      <c r="B7768" s="0" t="s">
        <v>33</v>
      </c>
      <c r="C7768" s="0" t="n">
        <v>2008</v>
      </c>
      <c r="D7768" s="0" t="s">
        <v>46</v>
      </c>
      <c r="E7768" s="0" t="s">
        <v>154</v>
      </c>
      <c r="F7768" s="0" t="n">
        <v>0.08</v>
      </c>
      <c r="G7768" s="0" t="n">
        <v>0</v>
      </c>
      <c r="H7768" s="0" t="n">
        <v>0.11</v>
      </c>
      <c r="I7768" s="0" t="n">
        <v>0.01</v>
      </c>
      <c r="J7768" s="0" t="n">
        <v>0.19</v>
      </c>
      <c r="K7768" s="0" t="n">
        <v>71</v>
      </c>
      <c r="L7768" s="0" t="n">
        <v>7.6</v>
      </c>
      <c r="M7768" s="0" t="s">
        <v>103</v>
      </c>
      <c r="N7768" s="0" t="s">
        <v>35</v>
      </c>
      <c r="O7768" s="0" t="s">
        <v>37</v>
      </c>
      <c r="P7768" s="0" t="n">
        <f aca="false">IF(AND(OR(Dashboard!$B$5="All",D7768=Dashboard!$B$5),OR(Dashboard!$D$5="All",N7768=Dashboard!$D$5),OR(AND(C7768&lt;&gt;"",C7768&gt;=Dashboard!$F$5,C7768&lt;=Dashboard!$H$5),AND(C7768="",Dashboard!$F$5&lt;=1980,Dashboard!$H$5&gt;=2016))),1,0)</f>
        <v>1</v>
      </c>
      <c r="Q7768" s="0" t="n">
        <f aca="false">J7768*P7768+ROW()*0.00000001</f>
        <v>0.19007768</v>
      </c>
    </row>
    <row r="7769" customFormat="false" ht="15" hidden="false" customHeight="false" outlineLevel="0" collapsed="false">
      <c r="A7769" s="0" t="s">
        <v>5738</v>
      </c>
      <c r="B7769" s="0" t="s">
        <v>117</v>
      </c>
      <c r="C7769" s="0" t="n">
        <v>1998</v>
      </c>
      <c r="D7769" s="0" t="s">
        <v>41</v>
      </c>
      <c r="E7769" s="0" t="s">
        <v>449</v>
      </c>
      <c r="F7769" s="0" t="n">
        <v>0.11</v>
      </c>
      <c r="G7769" s="0" t="n">
        <v>0.07</v>
      </c>
      <c r="H7769" s="0" t="n">
        <v>0</v>
      </c>
      <c r="I7769" s="0" t="n">
        <v>0.01</v>
      </c>
      <c r="J7769" s="0" t="n">
        <v>0.19</v>
      </c>
      <c r="N7769" s="0" t="s">
        <v>74</v>
      </c>
      <c r="P7769" s="0" t="n">
        <f aca="false">IF(AND(OR(Dashboard!$B$5="All",D7769=Dashboard!$B$5),OR(Dashboard!$D$5="All",N7769=Dashboard!$D$5),OR(AND(C7769&lt;&gt;"",C7769&gt;=Dashboard!$F$5,C7769&lt;=Dashboard!$H$5),AND(C7769="",Dashboard!$F$5&lt;=1980,Dashboard!$H$5&gt;=2016))),1,0)</f>
        <v>1</v>
      </c>
      <c r="Q7769" s="0" t="n">
        <f aca="false">J7769*P7769+ROW()*0.00000001</f>
        <v>0.19007769</v>
      </c>
    </row>
    <row r="7770" customFormat="false" ht="15" hidden="false" customHeight="false" outlineLevel="0" collapsed="false">
      <c r="A7770" s="0" t="s">
        <v>5739</v>
      </c>
      <c r="B7770" s="0" t="s">
        <v>851</v>
      </c>
      <c r="C7770" s="0" t="n">
        <v>2016</v>
      </c>
      <c r="D7770" s="0" t="s">
        <v>71</v>
      </c>
      <c r="E7770" s="0" t="s">
        <v>5740</v>
      </c>
      <c r="F7770" s="0" t="n">
        <v>0</v>
      </c>
      <c r="G7770" s="0" t="n">
        <v>0</v>
      </c>
      <c r="H7770" s="0" t="n">
        <v>0.19</v>
      </c>
      <c r="I7770" s="0" t="n">
        <v>0</v>
      </c>
      <c r="J7770" s="0" t="n">
        <v>0.19</v>
      </c>
      <c r="N7770" s="0" t="s">
        <v>74</v>
      </c>
      <c r="P7770" s="0" t="n">
        <f aca="false">IF(AND(OR(Dashboard!$B$5="All",D7770=Dashboard!$B$5),OR(Dashboard!$D$5="All",N7770=Dashboard!$D$5),OR(AND(C7770&lt;&gt;"",C7770&gt;=Dashboard!$F$5,C7770&lt;=Dashboard!$H$5),AND(C7770="",Dashboard!$F$5&lt;=1980,Dashboard!$H$5&gt;=2016))),1,0)</f>
        <v>1</v>
      </c>
      <c r="Q7770" s="0" t="n">
        <f aca="false">J7770*P7770+ROW()*0.00000001</f>
        <v>0.1900777</v>
      </c>
    </row>
    <row r="7771" customFormat="false" ht="15" hidden="false" customHeight="false" outlineLevel="0" collapsed="false">
      <c r="A7771" s="0" t="s">
        <v>5741</v>
      </c>
      <c r="B7771" s="0" t="s">
        <v>117</v>
      </c>
      <c r="C7771" s="0" t="n">
        <v>1996</v>
      </c>
      <c r="D7771" s="0" t="s">
        <v>56</v>
      </c>
      <c r="E7771" s="0" t="s">
        <v>2089</v>
      </c>
      <c r="F7771" s="0" t="n">
        <v>0.11</v>
      </c>
      <c r="G7771" s="0" t="n">
        <v>0.07</v>
      </c>
      <c r="H7771" s="0" t="n">
        <v>0</v>
      </c>
      <c r="I7771" s="0" t="n">
        <v>0.01</v>
      </c>
      <c r="J7771" s="0" t="n">
        <v>0.19</v>
      </c>
      <c r="N7771" s="0" t="s">
        <v>74</v>
      </c>
      <c r="P7771" s="0" t="n">
        <f aca="false">IF(AND(OR(Dashboard!$B$5="All",D7771=Dashboard!$B$5),OR(Dashboard!$D$5="All",N7771=Dashboard!$D$5),OR(AND(C7771&lt;&gt;"",C7771&gt;=Dashboard!$F$5,C7771&lt;=Dashboard!$H$5),AND(C7771="",Dashboard!$F$5&lt;=1980,Dashboard!$H$5&gt;=2016))),1,0)</f>
        <v>1</v>
      </c>
      <c r="Q7771" s="0" t="n">
        <f aca="false">J7771*P7771+ROW()*0.00000001</f>
        <v>0.19007771</v>
      </c>
    </row>
    <row r="7772" customFormat="false" ht="15" hidden="false" customHeight="false" outlineLevel="0" collapsed="false">
      <c r="A7772" s="0" t="s">
        <v>2309</v>
      </c>
      <c r="B7772" s="0" t="s">
        <v>97</v>
      </c>
      <c r="C7772" s="0" t="n">
        <v>2016</v>
      </c>
      <c r="D7772" s="0" t="s">
        <v>71</v>
      </c>
      <c r="E7772" s="0" t="s">
        <v>243</v>
      </c>
      <c r="F7772" s="0" t="n">
        <v>0.07</v>
      </c>
      <c r="G7772" s="0" t="n">
        <v>0.09</v>
      </c>
      <c r="H7772" s="0" t="n">
        <v>0.01</v>
      </c>
      <c r="I7772" s="0" t="n">
        <v>0.01</v>
      </c>
      <c r="J7772" s="0" t="n">
        <v>0.19</v>
      </c>
      <c r="K7772" s="0" t="n">
        <v>60</v>
      </c>
      <c r="L7772" s="0" t="n">
        <v>7.1</v>
      </c>
      <c r="M7772" s="0" t="s">
        <v>125</v>
      </c>
      <c r="N7772" s="0" t="s">
        <v>35</v>
      </c>
      <c r="O7772" s="0" t="s">
        <v>53</v>
      </c>
      <c r="P7772" s="0" t="n">
        <f aca="false">IF(AND(OR(Dashboard!$B$5="All",D7772=Dashboard!$B$5),OR(Dashboard!$D$5="All",N7772=Dashboard!$D$5),OR(AND(C7772&lt;&gt;"",C7772&gt;=Dashboard!$F$5,C7772&lt;=Dashboard!$H$5),AND(C7772="",Dashboard!$F$5&lt;=1980,Dashboard!$H$5&gt;=2016))),1,0)</f>
        <v>1</v>
      </c>
      <c r="Q7772" s="0" t="n">
        <f aca="false">J7772*P7772+ROW()*0.00000001</f>
        <v>0.19007772</v>
      </c>
    </row>
    <row r="7773" customFormat="false" ht="15" hidden="false" customHeight="false" outlineLevel="0" collapsed="false">
      <c r="A7773" s="0" t="s">
        <v>1864</v>
      </c>
      <c r="B7773" s="0" t="s">
        <v>70</v>
      </c>
      <c r="C7773" s="0" t="n">
        <v>2015</v>
      </c>
      <c r="D7773" s="0" t="s">
        <v>52</v>
      </c>
      <c r="E7773" s="0" t="s">
        <v>124</v>
      </c>
      <c r="F7773" s="0" t="n">
        <v>0.1</v>
      </c>
      <c r="G7773" s="0" t="n">
        <v>0.06</v>
      </c>
      <c r="H7773" s="0" t="n">
        <v>0</v>
      </c>
      <c r="I7773" s="0" t="n">
        <v>0.03</v>
      </c>
      <c r="J7773" s="0" t="n">
        <v>0.19</v>
      </c>
      <c r="L7773" s="0" t="n">
        <v>4.2</v>
      </c>
      <c r="M7773" s="0" t="s">
        <v>125</v>
      </c>
      <c r="N7773" s="0" t="s">
        <v>74</v>
      </c>
      <c r="P7773" s="0" t="n">
        <f aca="false">IF(AND(OR(Dashboard!$B$5="All",D7773=Dashboard!$B$5),OR(Dashboard!$D$5="All",N7773=Dashboard!$D$5),OR(AND(C7773&lt;&gt;"",C7773&gt;=Dashboard!$F$5,C7773&lt;=Dashboard!$H$5),AND(C7773="",Dashboard!$F$5&lt;=1980,Dashboard!$H$5&gt;=2016))),1,0)</f>
        <v>1</v>
      </c>
      <c r="Q7773" s="0" t="n">
        <f aca="false">J7773*P7773+ROW()*0.00000001</f>
        <v>0.19007773</v>
      </c>
    </row>
    <row r="7774" customFormat="false" ht="15" hidden="false" customHeight="false" outlineLevel="0" collapsed="false">
      <c r="A7774" s="0" t="s">
        <v>5742</v>
      </c>
      <c r="B7774" s="0" t="s">
        <v>50</v>
      </c>
      <c r="C7774" s="0" t="n">
        <v>2009</v>
      </c>
      <c r="D7774" s="0" t="s">
        <v>58</v>
      </c>
      <c r="E7774" s="0" t="s">
        <v>142</v>
      </c>
      <c r="F7774" s="0" t="n">
        <v>0.18</v>
      </c>
      <c r="G7774" s="0" t="n">
        <v>0</v>
      </c>
      <c r="H7774" s="0" t="n">
        <v>0</v>
      </c>
      <c r="I7774" s="0" t="n">
        <v>0.01</v>
      </c>
      <c r="J7774" s="0" t="n">
        <v>0.19</v>
      </c>
      <c r="K7774" s="0" t="n">
        <v>49</v>
      </c>
      <c r="L7774" s="0" t="n">
        <v>2.6</v>
      </c>
      <c r="M7774" s="0" t="s">
        <v>36</v>
      </c>
      <c r="N7774" s="0" t="s">
        <v>35</v>
      </c>
      <c r="O7774" s="0" t="s">
        <v>177</v>
      </c>
      <c r="P7774" s="0" t="n">
        <f aca="false">IF(AND(OR(Dashboard!$B$5="All",D7774=Dashboard!$B$5),OR(Dashboard!$D$5="All",N7774=Dashboard!$D$5),OR(AND(C7774&lt;&gt;"",C7774&gt;=Dashboard!$F$5,C7774&lt;=Dashboard!$H$5),AND(C7774="",Dashboard!$F$5&lt;=1980,Dashboard!$H$5&gt;=2016))),1,0)</f>
        <v>1</v>
      </c>
      <c r="Q7774" s="0" t="n">
        <f aca="false">J7774*P7774+ROW()*0.00000001</f>
        <v>0.19007774</v>
      </c>
    </row>
    <row r="7775" customFormat="false" ht="15" hidden="false" customHeight="false" outlineLevel="0" collapsed="false">
      <c r="A7775" s="0" t="s">
        <v>5743</v>
      </c>
      <c r="B7775" s="0" t="s">
        <v>186</v>
      </c>
      <c r="C7775" s="0" t="n">
        <v>2002</v>
      </c>
      <c r="D7775" s="0" t="s">
        <v>114</v>
      </c>
      <c r="E7775" s="0" t="s">
        <v>35</v>
      </c>
      <c r="F7775" s="0" t="n">
        <v>0.15</v>
      </c>
      <c r="G7775" s="0" t="n">
        <v>0.04</v>
      </c>
      <c r="H7775" s="0" t="n">
        <v>0</v>
      </c>
      <c r="I7775" s="0" t="n">
        <v>0.01</v>
      </c>
      <c r="J7775" s="0" t="n">
        <v>0.19</v>
      </c>
      <c r="K7775" s="0" t="n">
        <v>50</v>
      </c>
      <c r="L7775" s="0" t="n">
        <v>8.9</v>
      </c>
      <c r="M7775" s="0" t="s">
        <v>36</v>
      </c>
      <c r="N7775" s="0" t="s">
        <v>35</v>
      </c>
      <c r="O7775" s="0" t="s">
        <v>177</v>
      </c>
      <c r="P7775" s="0" t="n">
        <f aca="false">IF(AND(OR(Dashboard!$B$5="All",D7775=Dashboard!$B$5),OR(Dashboard!$D$5="All",N7775=Dashboard!$D$5),OR(AND(C7775&lt;&gt;"",C7775&gt;=Dashboard!$F$5,C7775&lt;=Dashboard!$H$5),AND(C7775="",Dashboard!$F$5&lt;=1980,Dashboard!$H$5&gt;=2016))),1,0)</f>
        <v>1</v>
      </c>
      <c r="Q7775" s="0" t="n">
        <f aca="false">J7775*P7775+ROW()*0.00000001</f>
        <v>0.19007775</v>
      </c>
    </row>
    <row r="7776" customFormat="false" ht="15" hidden="false" customHeight="false" outlineLevel="0" collapsed="false">
      <c r="A7776" s="0" t="s">
        <v>5588</v>
      </c>
      <c r="B7776" s="0" t="s">
        <v>64</v>
      </c>
      <c r="C7776" s="0" t="n">
        <v>2006</v>
      </c>
      <c r="D7776" s="0" t="s">
        <v>46</v>
      </c>
      <c r="E7776" s="0" t="s">
        <v>124</v>
      </c>
      <c r="F7776" s="0" t="n">
        <v>0.16</v>
      </c>
      <c r="G7776" s="0" t="n">
        <v>0.02</v>
      </c>
      <c r="H7776" s="0" t="n">
        <v>0</v>
      </c>
      <c r="I7776" s="0" t="n">
        <v>0.02</v>
      </c>
      <c r="J7776" s="0" t="n">
        <v>0.19</v>
      </c>
      <c r="K7776" s="0" t="n">
        <v>69</v>
      </c>
      <c r="L7776" s="0" t="n">
        <v>6.9</v>
      </c>
      <c r="M7776" s="0" t="s">
        <v>103</v>
      </c>
      <c r="N7776" s="0" t="s">
        <v>66</v>
      </c>
      <c r="O7776" s="0" t="s">
        <v>67</v>
      </c>
      <c r="P7776" s="0" t="n">
        <f aca="false">IF(AND(OR(Dashboard!$B$5="All",D7776=Dashboard!$B$5),OR(Dashboard!$D$5="All",N7776=Dashboard!$D$5),OR(AND(C7776&lt;&gt;"",C7776&gt;=Dashboard!$F$5,C7776&lt;=Dashboard!$H$5),AND(C7776="",Dashboard!$F$5&lt;=1980,Dashboard!$H$5&gt;=2016))),1,0)</f>
        <v>1</v>
      </c>
      <c r="Q7776" s="0" t="n">
        <f aca="false">J7776*P7776+ROW()*0.00000001</f>
        <v>0.19007776</v>
      </c>
    </row>
    <row r="7777" customFormat="false" ht="15" hidden="false" customHeight="false" outlineLevel="0" collapsed="false">
      <c r="A7777" s="0" t="s">
        <v>5744</v>
      </c>
      <c r="B7777" s="0" t="s">
        <v>33</v>
      </c>
      <c r="C7777" s="0" t="n">
        <v>2010</v>
      </c>
      <c r="D7777" s="0" t="s">
        <v>52</v>
      </c>
      <c r="E7777" s="0" t="s">
        <v>35</v>
      </c>
      <c r="F7777" s="0" t="n">
        <v>0.18</v>
      </c>
      <c r="G7777" s="0" t="n">
        <v>0</v>
      </c>
      <c r="H7777" s="0" t="n">
        <v>0</v>
      </c>
      <c r="I7777" s="0" t="n">
        <v>0.01</v>
      </c>
      <c r="J7777" s="0" t="n">
        <v>0.19</v>
      </c>
      <c r="M7777" s="0" t="s">
        <v>36</v>
      </c>
      <c r="N7777" s="0" t="s">
        <v>35</v>
      </c>
      <c r="P7777" s="0" t="n">
        <f aca="false">IF(AND(OR(Dashboard!$B$5="All",D7777=Dashboard!$B$5),OR(Dashboard!$D$5="All",N7777=Dashboard!$D$5),OR(AND(C7777&lt;&gt;"",C7777&gt;=Dashboard!$F$5,C7777&lt;=Dashboard!$H$5),AND(C7777="",Dashboard!$F$5&lt;=1980,Dashboard!$H$5&gt;=2016))),1,0)</f>
        <v>1</v>
      </c>
      <c r="Q7777" s="0" t="n">
        <f aca="false">J7777*P7777+ROW()*0.00000001</f>
        <v>0.19007777</v>
      </c>
    </row>
    <row r="7778" customFormat="false" ht="15" hidden="false" customHeight="false" outlineLevel="0" collapsed="false">
      <c r="A7778" s="0" t="s">
        <v>5745</v>
      </c>
      <c r="B7778" s="0" t="s">
        <v>64</v>
      </c>
      <c r="C7778" s="0" t="n">
        <v>2008</v>
      </c>
      <c r="D7778" s="0" t="s">
        <v>56</v>
      </c>
      <c r="E7778" s="0" t="s">
        <v>257</v>
      </c>
      <c r="F7778" s="0" t="n">
        <v>0.08</v>
      </c>
      <c r="G7778" s="0" t="n">
        <v>0.09</v>
      </c>
      <c r="H7778" s="0" t="n">
        <v>0</v>
      </c>
      <c r="I7778" s="0" t="n">
        <v>0.02</v>
      </c>
      <c r="J7778" s="0" t="n">
        <v>0.19</v>
      </c>
      <c r="K7778" s="0" t="n">
        <v>52</v>
      </c>
      <c r="L7778" s="0" t="n">
        <v>4.9</v>
      </c>
      <c r="M7778" s="0" t="s">
        <v>73</v>
      </c>
      <c r="N7778" s="0" t="s">
        <v>66</v>
      </c>
      <c r="O7778" s="0" t="s">
        <v>53</v>
      </c>
      <c r="P7778" s="0" t="n">
        <f aca="false">IF(AND(OR(Dashboard!$B$5="All",D7778=Dashboard!$B$5),OR(Dashboard!$D$5="All",N7778=Dashboard!$D$5),OR(AND(C7778&lt;&gt;"",C7778&gt;=Dashboard!$F$5,C7778&lt;=Dashboard!$H$5),AND(C7778="",Dashboard!$F$5&lt;=1980,Dashboard!$H$5&gt;=2016))),1,0)</f>
        <v>1</v>
      </c>
      <c r="Q7778" s="0" t="n">
        <f aca="false">J7778*P7778+ROW()*0.00000001</f>
        <v>0.19007778</v>
      </c>
    </row>
    <row r="7779" customFormat="false" ht="15" hidden="false" customHeight="false" outlineLevel="0" collapsed="false">
      <c r="A7779" s="0" t="s">
        <v>931</v>
      </c>
      <c r="B7779" s="0" t="s">
        <v>152</v>
      </c>
      <c r="C7779" s="0" t="n">
        <v>2016</v>
      </c>
      <c r="D7779" s="0" t="s">
        <v>71</v>
      </c>
      <c r="E7779" s="0" t="s">
        <v>72</v>
      </c>
      <c r="F7779" s="0" t="n">
        <v>0.08</v>
      </c>
      <c r="G7779" s="0" t="n">
        <v>0.1</v>
      </c>
      <c r="H7779" s="0" t="n">
        <v>0</v>
      </c>
      <c r="I7779" s="0" t="n">
        <v>0.02</v>
      </c>
      <c r="J7779" s="0" t="n">
        <v>0.19</v>
      </c>
      <c r="K7779" s="0" t="n">
        <v>63</v>
      </c>
      <c r="L7779" s="0" t="n">
        <v>3.2</v>
      </c>
      <c r="M7779" s="0" t="s">
        <v>73</v>
      </c>
      <c r="N7779" s="0" t="s">
        <v>152</v>
      </c>
      <c r="O7779" s="0" t="s">
        <v>67</v>
      </c>
      <c r="P7779" s="0" t="n">
        <f aca="false">IF(AND(OR(Dashboard!$B$5="All",D7779=Dashboard!$B$5),OR(Dashboard!$D$5="All",N7779=Dashboard!$D$5),OR(AND(C7779&lt;&gt;"",C7779&gt;=Dashboard!$F$5,C7779&lt;=Dashboard!$H$5),AND(C7779="",Dashboard!$F$5&lt;=1980,Dashboard!$H$5&gt;=2016))),1,0)</f>
        <v>1</v>
      </c>
      <c r="Q7779" s="0" t="n">
        <f aca="false">J7779*P7779+ROW()*0.00000001</f>
        <v>0.19007779</v>
      </c>
    </row>
    <row r="7780" customFormat="false" ht="15" hidden="false" customHeight="false" outlineLevel="0" collapsed="false">
      <c r="A7780" s="0" t="s">
        <v>5746</v>
      </c>
      <c r="B7780" s="0" t="s">
        <v>70</v>
      </c>
      <c r="C7780" s="0" t="n">
        <v>2008</v>
      </c>
      <c r="D7780" s="0" t="s">
        <v>46</v>
      </c>
      <c r="E7780" s="0" t="s">
        <v>547</v>
      </c>
      <c r="F7780" s="0" t="n">
        <v>0.05</v>
      </c>
      <c r="G7780" s="0" t="n">
        <v>0.11</v>
      </c>
      <c r="H7780" s="0" t="n">
        <v>0</v>
      </c>
      <c r="I7780" s="0" t="n">
        <v>0.03</v>
      </c>
      <c r="J7780" s="0" t="n">
        <v>0.19</v>
      </c>
      <c r="N7780" s="0" t="s">
        <v>74</v>
      </c>
      <c r="P7780" s="0" t="n">
        <f aca="false">IF(AND(OR(Dashboard!$B$5="All",D7780=Dashboard!$B$5),OR(Dashboard!$D$5="All",N7780=Dashboard!$D$5),OR(AND(C7780&lt;&gt;"",C7780&gt;=Dashboard!$F$5,C7780&lt;=Dashboard!$H$5),AND(C7780="",Dashboard!$F$5&lt;=1980,Dashboard!$H$5&gt;=2016))),1,0)</f>
        <v>1</v>
      </c>
      <c r="Q7780" s="0" t="n">
        <f aca="false">J7780*P7780+ROW()*0.00000001</f>
        <v>0.1900778</v>
      </c>
    </row>
    <row r="7781" customFormat="false" ht="15" hidden="false" customHeight="false" outlineLevel="0" collapsed="false">
      <c r="A7781" s="0" t="s">
        <v>5747</v>
      </c>
      <c r="B7781" s="0" t="s">
        <v>50</v>
      </c>
      <c r="C7781" s="0" t="n">
        <v>2008</v>
      </c>
      <c r="D7781" s="0" t="s">
        <v>52</v>
      </c>
      <c r="E7781" s="0" t="s">
        <v>91</v>
      </c>
      <c r="F7781" s="0" t="n">
        <v>0.18</v>
      </c>
      <c r="G7781" s="0" t="n">
        <v>0</v>
      </c>
      <c r="H7781" s="0" t="n">
        <v>0</v>
      </c>
      <c r="I7781" s="0" t="n">
        <v>0.01</v>
      </c>
      <c r="J7781" s="0" t="n">
        <v>0.19</v>
      </c>
      <c r="N7781" s="0" t="s">
        <v>35</v>
      </c>
      <c r="P7781" s="0" t="n">
        <f aca="false">IF(AND(OR(Dashboard!$B$5="All",D7781=Dashboard!$B$5),OR(Dashboard!$D$5="All",N7781=Dashboard!$D$5),OR(AND(C7781&lt;&gt;"",C7781&gt;=Dashboard!$F$5,C7781&lt;=Dashboard!$H$5),AND(C7781="",Dashboard!$F$5&lt;=1980,Dashboard!$H$5&gt;=2016))),1,0)</f>
        <v>1</v>
      </c>
      <c r="Q7781" s="0" t="n">
        <f aca="false">J7781*P7781+ROW()*0.00000001</f>
        <v>0.19007781</v>
      </c>
    </row>
    <row r="7782" customFormat="false" ht="15" hidden="false" customHeight="false" outlineLevel="0" collapsed="false">
      <c r="A7782" s="0" t="s">
        <v>5748</v>
      </c>
      <c r="B7782" s="0" t="s">
        <v>76</v>
      </c>
      <c r="C7782" s="0" t="n">
        <v>2004</v>
      </c>
      <c r="D7782" s="0" t="s">
        <v>41</v>
      </c>
      <c r="E7782" s="0" t="s">
        <v>139</v>
      </c>
      <c r="F7782" s="0" t="n">
        <v>0.09</v>
      </c>
      <c r="G7782" s="0" t="n">
        <v>0.07</v>
      </c>
      <c r="H7782" s="0" t="n">
        <v>0</v>
      </c>
      <c r="I7782" s="0" t="n">
        <v>0.02</v>
      </c>
      <c r="J7782" s="0" t="n">
        <v>0.19</v>
      </c>
      <c r="M7782" s="0" t="s">
        <v>36</v>
      </c>
      <c r="N7782" s="0" t="s">
        <v>74</v>
      </c>
      <c r="P7782" s="0" t="n">
        <f aca="false">IF(AND(OR(Dashboard!$B$5="All",D7782=Dashboard!$B$5),OR(Dashboard!$D$5="All",N7782=Dashboard!$D$5),OR(AND(C7782&lt;&gt;"",C7782&gt;=Dashboard!$F$5,C7782&lt;=Dashboard!$H$5),AND(C7782="",Dashboard!$F$5&lt;=1980,Dashboard!$H$5&gt;=2016))),1,0)</f>
        <v>1</v>
      </c>
      <c r="Q7782" s="0" t="n">
        <f aca="false">J7782*P7782+ROW()*0.00000001</f>
        <v>0.19007782</v>
      </c>
    </row>
    <row r="7783" customFormat="false" ht="15" hidden="false" customHeight="false" outlineLevel="0" collapsed="false">
      <c r="A7783" s="0" t="s">
        <v>5749</v>
      </c>
      <c r="B7783" s="0" t="s">
        <v>76</v>
      </c>
      <c r="C7783" s="0" t="n">
        <v>2003</v>
      </c>
      <c r="D7783" s="0" t="s">
        <v>56</v>
      </c>
      <c r="E7783" s="0" t="s">
        <v>142</v>
      </c>
      <c r="F7783" s="0" t="n">
        <v>0.09</v>
      </c>
      <c r="G7783" s="0" t="n">
        <v>0.07</v>
      </c>
      <c r="H7783" s="0" t="n">
        <v>0</v>
      </c>
      <c r="I7783" s="0" t="n">
        <v>0.02</v>
      </c>
      <c r="J7783" s="0" t="n">
        <v>0.19</v>
      </c>
      <c r="K7783" s="0" t="n">
        <v>62</v>
      </c>
      <c r="L7783" s="0" t="n">
        <v>8.3</v>
      </c>
      <c r="M7783" s="0" t="s">
        <v>73</v>
      </c>
      <c r="N7783" s="0" t="s">
        <v>74</v>
      </c>
      <c r="O7783" s="0" t="s">
        <v>67</v>
      </c>
      <c r="P7783" s="0" t="n">
        <f aca="false">IF(AND(OR(Dashboard!$B$5="All",D7783=Dashboard!$B$5),OR(Dashboard!$D$5="All",N7783=Dashboard!$D$5),OR(AND(C7783&lt;&gt;"",C7783&gt;=Dashboard!$F$5,C7783&lt;=Dashboard!$H$5),AND(C7783="",Dashboard!$F$5&lt;=1980,Dashboard!$H$5&gt;=2016))),1,0)</f>
        <v>1</v>
      </c>
      <c r="Q7783" s="0" t="n">
        <f aca="false">J7783*P7783+ROW()*0.00000001</f>
        <v>0.19007783</v>
      </c>
    </row>
    <row r="7784" customFormat="false" ht="15" hidden="false" customHeight="false" outlineLevel="0" collapsed="false">
      <c r="A7784" s="0" t="s">
        <v>5750</v>
      </c>
      <c r="B7784" s="0" t="s">
        <v>50</v>
      </c>
      <c r="C7784" s="0" t="n">
        <v>2008</v>
      </c>
      <c r="D7784" s="0" t="s">
        <v>48</v>
      </c>
      <c r="E7784" s="0" t="s">
        <v>5311</v>
      </c>
      <c r="F7784" s="0" t="n">
        <v>0.05</v>
      </c>
      <c r="G7784" s="0" t="n">
        <v>0.12</v>
      </c>
      <c r="H7784" s="0" t="n">
        <v>0</v>
      </c>
      <c r="I7784" s="0" t="n">
        <v>0.02</v>
      </c>
      <c r="J7784" s="0" t="n">
        <v>0.19</v>
      </c>
      <c r="K7784" s="0" t="n">
        <v>46</v>
      </c>
      <c r="M7784" s="0" t="s">
        <v>36</v>
      </c>
      <c r="N7784" s="0" t="s">
        <v>35</v>
      </c>
      <c r="O7784" s="0" t="s">
        <v>177</v>
      </c>
      <c r="P7784" s="0" t="n">
        <f aca="false">IF(AND(OR(Dashboard!$B$5="All",D7784=Dashboard!$B$5),OR(Dashboard!$D$5="All",N7784=Dashboard!$D$5),OR(AND(C7784&lt;&gt;"",C7784&gt;=Dashboard!$F$5,C7784&lt;=Dashboard!$H$5),AND(C7784="",Dashboard!$F$5&lt;=1980,Dashboard!$H$5&gt;=2016))),1,0)</f>
        <v>1</v>
      </c>
      <c r="Q7784" s="0" t="n">
        <f aca="false">J7784*P7784+ROW()*0.00000001</f>
        <v>0.19007784</v>
      </c>
    </row>
    <row r="7785" customFormat="false" ht="15" hidden="false" customHeight="false" outlineLevel="0" collapsed="false">
      <c r="A7785" s="0" t="s">
        <v>2978</v>
      </c>
      <c r="B7785" s="0" t="s">
        <v>144</v>
      </c>
      <c r="C7785" s="0" t="n">
        <v>2003</v>
      </c>
      <c r="D7785" s="0" t="s">
        <v>71</v>
      </c>
      <c r="E7785" s="0" t="s">
        <v>257</v>
      </c>
      <c r="F7785" s="0" t="n">
        <v>0.14</v>
      </c>
      <c r="G7785" s="0" t="n">
        <v>0.04</v>
      </c>
      <c r="H7785" s="0" t="n">
        <v>0</v>
      </c>
      <c r="I7785" s="0" t="n">
        <v>0.01</v>
      </c>
      <c r="J7785" s="0" t="n">
        <v>0.19</v>
      </c>
      <c r="K7785" s="0" t="n">
        <v>74</v>
      </c>
      <c r="L7785" s="0" t="n">
        <v>7.9</v>
      </c>
      <c r="M7785" s="0" t="s">
        <v>73</v>
      </c>
      <c r="N7785" s="0" t="s">
        <v>66</v>
      </c>
      <c r="O7785" s="0" t="s">
        <v>37</v>
      </c>
      <c r="P7785" s="0" t="n">
        <f aca="false">IF(AND(OR(Dashboard!$B$5="All",D7785=Dashboard!$B$5),OR(Dashboard!$D$5="All",N7785=Dashboard!$D$5),OR(AND(C7785&lt;&gt;"",C7785&gt;=Dashboard!$F$5,C7785&lt;=Dashboard!$H$5),AND(C7785="",Dashboard!$F$5&lt;=1980,Dashboard!$H$5&gt;=2016))),1,0)</f>
        <v>1</v>
      </c>
      <c r="Q7785" s="0" t="n">
        <f aca="false">J7785*P7785+ROW()*0.00000001</f>
        <v>0.19007785</v>
      </c>
    </row>
    <row r="7786" customFormat="false" ht="15" hidden="false" customHeight="false" outlineLevel="0" collapsed="false">
      <c r="A7786" s="0" t="s">
        <v>4212</v>
      </c>
      <c r="B7786" s="0" t="s">
        <v>64</v>
      </c>
      <c r="C7786" s="0" t="n">
        <v>2006</v>
      </c>
      <c r="D7786" s="0" t="s">
        <v>46</v>
      </c>
      <c r="E7786" s="0" t="s">
        <v>157</v>
      </c>
      <c r="F7786" s="0" t="n">
        <v>0.17</v>
      </c>
      <c r="G7786" s="0" t="n">
        <v>0.01</v>
      </c>
      <c r="H7786" s="0" t="n">
        <v>0</v>
      </c>
      <c r="I7786" s="0" t="n">
        <v>0.01</v>
      </c>
      <c r="J7786" s="0" t="n">
        <v>0.19</v>
      </c>
      <c r="K7786" s="0" t="n">
        <v>66</v>
      </c>
      <c r="L7786" s="0" t="n">
        <v>6.5</v>
      </c>
      <c r="M7786" s="0" t="s">
        <v>103</v>
      </c>
      <c r="N7786" s="0" t="s">
        <v>66</v>
      </c>
      <c r="O7786" s="0" t="s">
        <v>67</v>
      </c>
      <c r="P7786" s="0" t="n">
        <f aca="false">IF(AND(OR(Dashboard!$B$5="All",D7786=Dashboard!$B$5),OR(Dashboard!$D$5="All",N7786=Dashboard!$D$5),OR(AND(C7786&lt;&gt;"",C7786&gt;=Dashboard!$F$5,C7786&lt;=Dashboard!$H$5),AND(C7786="",Dashboard!$F$5&lt;=1980,Dashboard!$H$5&gt;=2016))),1,0)</f>
        <v>1</v>
      </c>
      <c r="Q7786" s="0" t="n">
        <f aca="false">J7786*P7786+ROW()*0.00000001</f>
        <v>0.19007786</v>
      </c>
    </row>
    <row r="7787" customFormat="false" ht="15" hidden="false" customHeight="false" outlineLevel="0" collapsed="false">
      <c r="A7787" s="0" t="s">
        <v>4874</v>
      </c>
      <c r="B7787" s="0" t="s">
        <v>50</v>
      </c>
      <c r="C7787" s="0" t="n">
        <v>2010</v>
      </c>
      <c r="D7787" s="0" t="s">
        <v>52</v>
      </c>
      <c r="E7787" s="0" t="s">
        <v>220</v>
      </c>
      <c r="F7787" s="0" t="n">
        <v>0.11</v>
      </c>
      <c r="G7787" s="0" t="n">
        <v>0.06</v>
      </c>
      <c r="H7787" s="0" t="n">
        <v>0</v>
      </c>
      <c r="I7787" s="0" t="n">
        <v>0.02</v>
      </c>
      <c r="J7787" s="0" t="n">
        <v>0.19</v>
      </c>
      <c r="M7787" s="0" t="s">
        <v>103</v>
      </c>
      <c r="N7787" s="0" t="s">
        <v>35</v>
      </c>
      <c r="P7787" s="0" t="n">
        <f aca="false">IF(AND(OR(Dashboard!$B$5="All",D7787=Dashboard!$B$5),OR(Dashboard!$D$5="All",N7787=Dashboard!$D$5),OR(AND(C7787&lt;&gt;"",C7787&gt;=Dashboard!$F$5,C7787&lt;=Dashboard!$H$5),AND(C7787="",Dashboard!$F$5&lt;=1980,Dashboard!$H$5&gt;=2016))),1,0)</f>
        <v>1</v>
      </c>
      <c r="Q7787" s="0" t="n">
        <f aca="false">J7787*P7787+ROW()*0.00000001</f>
        <v>0.19007787</v>
      </c>
    </row>
    <row r="7788" customFormat="false" ht="15" hidden="false" customHeight="false" outlineLevel="0" collapsed="false">
      <c r="A7788" s="0" t="s">
        <v>5751</v>
      </c>
      <c r="B7788" s="0" t="s">
        <v>76</v>
      </c>
      <c r="C7788" s="0" t="n">
        <v>2004</v>
      </c>
      <c r="D7788" s="0" t="s">
        <v>52</v>
      </c>
      <c r="E7788" s="0" t="s">
        <v>160</v>
      </c>
      <c r="F7788" s="0" t="n">
        <v>0.09</v>
      </c>
      <c r="G7788" s="0" t="n">
        <v>0.07</v>
      </c>
      <c r="H7788" s="0" t="n">
        <v>0</v>
      </c>
      <c r="I7788" s="0" t="n">
        <v>0.02</v>
      </c>
      <c r="J7788" s="0" t="n">
        <v>0.19</v>
      </c>
      <c r="K7788" s="0" t="n">
        <v>51</v>
      </c>
      <c r="M7788" s="0" t="s">
        <v>103</v>
      </c>
      <c r="N7788" s="0" t="s">
        <v>74</v>
      </c>
      <c r="O7788" s="0" t="s">
        <v>53</v>
      </c>
      <c r="P7788" s="0" t="n">
        <f aca="false">IF(AND(OR(Dashboard!$B$5="All",D7788=Dashboard!$B$5),OR(Dashboard!$D$5="All",N7788=Dashboard!$D$5),OR(AND(C7788&lt;&gt;"",C7788&gt;=Dashboard!$F$5,C7788&lt;=Dashboard!$H$5),AND(C7788="",Dashboard!$F$5&lt;=1980,Dashboard!$H$5&gt;=2016))),1,0)</f>
        <v>1</v>
      </c>
      <c r="Q7788" s="0" t="n">
        <f aca="false">J7788*P7788+ROW()*0.00000001</f>
        <v>0.19007788</v>
      </c>
    </row>
    <row r="7789" customFormat="false" ht="15" hidden="false" customHeight="false" outlineLevel="0" collapsed="false">
      <c r="A7789" s="0" t="s">
        <v>5752</v>
      </c>
      <c r="B7789" s="0" t="s">
        <v>85</v>
      </c>
      <c r="C7789" s="0" t="n">
        <v>2002</v>
      </c>
      <c r="D7789" s="0" t="s">
        <v>46</v>
      </c>
      <c r="E7789" s="0" t="s">
        <v>328</v>
      </c>
      <c r="F7789" s="0" t="n">
        <v>0</v>
      </c>
      <c r="G7789" s="0" t="n">
        <v>0</v>
      </c>
      <c r="H7789" s="0" t="n">
        <v>0.19</v>
      </c>
      <c r="I7789" s="0" t="n">
        <v>0</v>
      </c>
      <c r="J7789" s="0" t="n">
        <v>0.19</v>
      </c>
      <c r="N7789" s="0" t="s">
        <v>35</v>
      </c>
      <c r="P7789" s="0" t="n">
        <f aca="false">IF(AND(OR(Dashboard!$B$5="All",D7789=Dashboard!$B$5),OR(Dashboard!$D$5="All",N7789=Dashboard!$D$5),OR(AND(C7789&lt;&gt;"",C7789&gt;=Dashboard!$F$5,C7789&lt;=Dashboard!$H$5),AND(C7789="",Dashboard!$F$5&lt;=1980,Dashboard!$H$5&gt;=2016))),1,0)</f>
        <v>1</v>
      </c>
      <c r="Q7789" s="0" t="n">
        <f aca="false">J7789*P7789+ROW()*0.00000001</f>
        <v>0.19007789</v>
      </c>
    </row>
    <row r="7790" customFormat="false" ht="15" hidden="false" customHeight="false" outlineLevel="0" collapsed="false">
      <c r="A7790" s="0" t="s">
        <v>826</v>
      </c>
      <c r="B7790" s="0" t="s">
        <v>164</v>
      </c>
      <c r="C7790" s="0" t="n">
        <v>2005</v>
      </c>
      <c r="D7790" s="0" t="s">
        <v>71</v>
      </c>
      <c r="E7790" s="0" t="s">
        <v>124</v>
      </c>
      <c r="F7790" s="0" t="n">
        <v>0.16</v>
      </c>
      <c r="G7790" s="0" t="n">
        <v>0.01</v>
      </c>
      <c r="H7790" s="0" t="n">
        <v>0</v>
      </c>
      <c r="I7790" s="0" t="n">
        <v>0.02</v>
      </c>
      <c r="J7790" s="0" t="n">
        <v>0.19</v>
      </c>
      <c r="K7790" s="0" t="n">
        <v>56</v>
      </c>
      <c r="L7790" s="0" t="n">
        <v>6.4</v>
      </c>
      <c r="M7790" s="0" t="s">
        <v>103</v>
      </c>
      <c r="N7790" s="0" t="s">
        <v>74</v>
      </c>
      <c r="O7790" s="0" t="s">
        <v>53</v>
      </c>
      <c r="P7790" s="0" t="n">
        <f aca="false">IF(AND(OR(Dashboard!$B$5="All",D7790=Dashboard!$B$5),OR(Dashboard!$D$5="All",N7790=Dashboard!$D$5),OR(AND(C7790&lt;&gt;"",C7790&gt;=Dashboard!$F$5,C7790&lt;=Dashboard!$H$5),AND(C7790="",Dashboard!$F$5&lt;=1980,Dashboard!$H$5&gt;=2016))),1,0)</f>
        <v>1</v>
      </c>
      <c r="Q7790" s="0" t="n">
        <f aca="false">J7790*P7790+ROW()*0.00000001</f>
        <v>0.1900779</v>
      </c>
    </row>
    <row r="7791" customFormat="false" ht="15" hidden="false" customHeight="false" outlineLevel="0" collapsed="false">
      <c r="A7791" s="0" t="s">
        <v>5753</v>
      </c>
      <c r="B7791" s="0" t="s">
        <v>172</v>
      </c>
      <c r="C7791" s="0" t="n">
        <v>2013</v>
      </c>
      <c r="D7791" s="0" t="s">
        <v>102</v>
      </c>
      <c r="E7791" s="0" t="s">
        <v>124</v>
      </c>
      <c r="F7791" s="0" t="n">
        <v>0.11</v>
      </c>
      <c r="G7791" s="0" t="n">
        <v>0.07</v>
      </c>
      <c r="H7791" s="0" t="n">
        <v>0</v>
      </c>
      <c r="I7791" s="0" t="n">
        <v>0.02</v>
      </c>
      <c r="J7791" s="0" t="n">
        <v>0.19</v>
      </c>
      <c r="K7791" s="0" t="n">
        <v>23</v>
      </c>
      <c r="L7791" s="0" t="n">
        <v>3</v>
      </c>
      <c r="M7791" s="0" t="s">
        <v>103</v>
      </c>
      <c r="N7791" s="0" t="s">
        <v>66</v>
      </c>
      <c r="O7791" s="0" t="s">
        <v>177</v>
      </c>
      <c r="P7791" s="0" t="n">
        <f aca="false">IF(AND(OR(Dashboard!$B$5="All",D7791=Dashboard!$B$5),OR(Dashboard!$D$5="All",N7791=Dashboard!$D$5),OR(AND(C7791&lt;&gt;"",C7791&gt;=Dashboard!$F$5,C7791&lt;=Dashboard!$H$5),AND(C7791="",Dashboard!$F$5&lt;=1980,Dashboard!$H$5&gt;=2016))),1,0)</f>
        <v>1</v>
      </c>
      <c r="Q7791" s="0" t="n">
        <f aca="false">J7791*P7791+ROW()*0.00000001</f>
        <v>0.19007791</v>
      </c>
    </row>
    <row r="7792" customFormat="false" ht="15" hidden="false" customHeight="false" outlineLevel="0" collapsed="false">
      <c r="A7792" s="0" t="s">
        <v>5754</v>
      </c>
      <c r="B7792" s="0" t="s">
        <v>76</v>
      </c>
      <c r="C7792" s="0" t="n">
        <v>2003</v>
      </c>
      <c r="D7792" s="0" t="s">
        <v>246</v>
      </c>
      <c r="E7792" s="0" t="s">
        <v>142</v>
      </c>
      <c r="F7792" s="0" t="n">
        <v>0.09</v>
      </c>
      <c r="G7792" s="0" t="n">
        <v>0.07</v>
      </c>
      <c r="H7792" s="0" t="n">
        <v>0</v>
      </c>
      <c r="I7792" s="0" t="n">
        <v>0.02</v>
      </c>
      <c r="J7792" s="0" t="n">
        <v>0.19</v>
      </c>
      <c r="K7792" s="0" t="n">
        <v>66</v>
      </c>
      <c r="L7792" s="0" t="n">
        <v>8.4</v>
      </c>
      <c r="M7792" s="0" t="s">
        <v>103</v>
      </c>
      <c r="N7792" s="0" t="s">
        <v>74</v>
      </c>
      <c r="O7792" s="0" t="s">
        <v>67</v>
      </c>
      <c r="P7792" s="0" t="n">
        <f aca="false">IF(AND(OR(Dashboard!$B$5="All",D7792=Dashboard!$B$5),OR(Dashboard!$D$5="All",N7792=Dashboard!$D$5),OR(AND(C7792&lt;&gt;"",C7792&gt;=Dashboard!$F$5,C7792&lt;=Dashboard!$H$5),AND(C7792="",Dashboard!$F$5&lt;=1980,Dashboard!$H$5&gt;=2016))),1,0)</f>
        <v>1</v>
      </c>
      <c r="Q7792" s="0" t="n">
        <f aca="false">J7792*P7792+ROW()*0.00000001</f>
        <v>0.19007792</v>
      </c>
    </row>
    <row r="7793" customFormat="false" ht="15" hidden="false" customHeight="false" outlineLevel="0" collapsed="false">
      <c r="A7793" s="0" t="s">
        <v>4409</v>
      </c>
      <c r="B7793" s="0" t="s">
        <v>70</v>
      </c>
      <c r="C7793" s="0" t="n">
        <v>2010</v>
      </c>
      <c r="D7793" s="0" t="s">
        <v>16</v>
      </c>
      <c r="E7793" s="0" t="s">
        <v>91</v>
      </c>
      <c r="F7793" s="0" t="n">
        <v>0.16</v>
      </c>
      <c r="G7793" s="0" t="n">
        <v>0.02</v>
      </c>
      <c r="H7793" s="0" t="n">
        <v>0</v>
      </c>
      <c r="I7793" s="0" t="n">
        <v>0.02</v>
      </c>
      <c r="J7793" s="0" t="n">
        <v>0.19</v>
      </c>
      <c r="K7793" s="0" t="n">
        <v>57</v>
      </c>
      <c r="L7793" s="0" t="n">
        <v>4.5</v>
      </c>
      <c r="M7793" s="0" t="s">
        <v>125</v>
      </c>
      <c r="N7793" s="0" t="s">
        <v>74</v>
      </c>
      <c r="O7793" s="0" t="s">
        <v>53</v>
      </c>
      <c r="P7793" s="0" t="n">
        <f aca="false">IF(AND(OR(Dashboard!$B$5="All",D7793=Dashboard!$B$5),OR(Dashboard!$D$5="All",N7793=Dashboard!$D$5),OR(AND(C7793&lt;&gt;"",C7793&gt;=Dashboard!$F$5,C7793&lt;=Dashboard!$H$5),AND(C7793="",Dashboard!$F$5&lt;=1980,Dashboard!$H$5&gt;=2016))),1,0)</f>
        <v>1</v>
      </c>
      <c r="Q7793" s="0" t="n">
        <f aca="false">J7793*P7793+ROW()*0.00000001</f>
        <v>0.19007793</v>
      </c>
    </row>
    <row r="7794" customFormat="false" ht="15" hidden="false" customHeight="false" outlineLevel="0" collapsed="false">
      <c r="A7794" s="0" t="s">
        <v>5755</v>
      </c>
      <c r="B7794" s="0" t="s">
        <v>76</v>
      </c>
      <c r="C7794" s="0" t="n">
        <v>2001</v>
      </c>
      <c r="D7794" s="0" t="s">
        <v>56</v>
      </c>
      <c r="E7794" s="0" t="s">
        <v>220</v>
      </c>
      <c r="F7794" s="0" t="n">
        <v>0.09</v>
      </c>
      <c r="G7794" s="0" t="n">
        <v>0.07</v>
      </c>
      <c r="H7794" s="0" t="n">
        <v>0</v>
      </c>
      <c r="I7794" s="0" t="n">
        <v>0.02</v>
      </c>
      <c r="J7794" s="0" t="n">
        <v>0.19</v>
      </c>
      <c r="K7794" s="0" t="n">
        <v>64</v>
      </c>
      <c r="M7794" s="0" t="s">
        <v>73</v>
      </c>
      <c r="N7794" s="0" t="s">
        <v>74</v>
      </c>
      <c r="O7794" s="0" t="s">
        <v>67</v>
      </c>
      <c r="P7794" s="0" t="n">
        <f aca="false">IF(AND(OR(Dashboard!$B$5="All",D7794=Dashboard!$B$5),OR(Dashboard!$D$5="All",N7794=Dashboard!$D$5),OR(AND(C7794&lt;&gt;"",C7794&gt;=Dashboard!$F$5,C7794&lt;=Dashboard!$H$5),AND(C7794="",Dashboard!$F$5&lt;=1980,Dashboard!$H$5&gt;=2016))),1,0)</f>
        <v>1</v>
      </c>
      <c r="Q7794" s="0" t="n">
        <f aca="false">J7794*P7794+ROW()*0.00000001</f>
        <v>0.19007794</v>
      </c>
    </row>
    <row r="7795" customFormat="false" ht="15" hidden="false" customHeight="false" outlineLevel="0" collapsed="false">
      <c r="A7795" s="0" t="s">
        <v>5756</v>
      </c>
      <c r="B7795" s="0" t="s">
        <v>33</v>
      </c>
      <c r="C7795" s="0" t="n">
        <v>2008</v>
      </c>
      <c r="D7795" s="0" t="s">
        <v>71</v>
      </c>
      <c r="E7795" s="0" t="s">
        <v>293</v>
      </c>
      <c r="F7795" s="0" t="n">
        <v>0.17</v>
      </c>
      <c r="G7795" s="0" t="n">
        <v>0</v>
      </c>
      <c r="H7795" s="0" t="n">
        <v>0</v>
      </c>
      <c r="I7795" s="0" t="n">
        <v>0.01</v>
      </c>
      <c r="J7795" s="0" t="n">
        <v>0.19</v>
      </c>
      <c r="K7795" s="0" t="n">
        <v>62</v>
      </c>
      <c r="M7795" s="0" t="s">
        <v>125</v>
      </c>
      <c r="N7795" s="0" t="s">
        <v>35</v>
      </c>
      <c r="O7795" s="0" t="s">
        <v>67</v>
      </c>
      <c r="P7795" s="0" t="n">
        <f aca="false">IF(AND(OR(Dashboard!$B$5="All",D7795=Dashboard!$B$5),OR(Dashboard!$D$5="All",N7795=Dashboard!$D$5),OR(AND(C7795&lt;&gt;"",C7795&gt;=Dashboard!$F$5,C7795&lt;=Dashboard!$H$5),AND(C7795="",Dashboard!$F$5&lt;=1980,Dashboard!$H$5&gt;=2016))),1,0)</f>
        <v>1</v>
      </c>
      <c r="Q7795" s="0" t="n">
        <f aca="false">J7795*P7795+ROW()*0.00000001</f>
        <v>0.19007795</v>
      </c>
    </row>
    <row r="7796" customFormat="false" ht="15" hidden="false" customHeight="false" outlineLevel="0" collapsed="false">
      <c r="A7796" s="0" t="s">
        <v>1281</v>
      </c>
      <c r="B7796" s="0" t="s">
        <v>85</v>
      </c>
      <c r="C7796" s="0" t="n">
        <v>2001</v>
      </c>
      <c r="D7796" s="0" t="s">
        <v>34</v>
      </c>
      <c r="E7796" s="0" t="s">
        <v>449</v>
      </c>
      <c r="F7796" s="0" t="n">
        <v>0.14</v>
      </c>
      <c r="G7796" s="0" t="n">
        <v>0.05</v>
      </c>
      <c r="H7796" s="0" t="n">
        <v>0</v>
      </c>
      <c r="I7796" s="0" t="n">
        <v>0</v>
      </c>
      <c r="J7796" s="0" t="n">
        <v>0.19</v>
      </c>
      <c r="K7796" s="0" t="n">
        <v>85</v>
      </c>
      <c r="M7796" s="0" t="s">
        <v>36</v>
      </c>
      <c r="N7796" s="0" t="s">
        <v>35</v>
      </c>
      <c r="O7796" s="0" t="s">
        <v>42</v>
      </c>
      <c r="P7796" s="0" t="n">
        <f aca="false">IF(AND(OR(Dashboard!$B$5="All",D7796=Dashboard!$B$5),OR(Dashboard!$D$5="All",N7796=Dashboard!$D$5),OR(AND(C7796&lt;&gt;"",C7796&gt;=Dashboard!$F$5,C7796&lt;=Dashboard!$H$5),AND(C7796="",Dashboard!$F$5&lt;=1980,Dashboard!$H$5&gt;=2016))),1,0)</f>
        <v>1</v>
      </c>
      <c r="Q7796" s="0" t="n">
        <f aca="false">J7796*P7796+ROW()*0.00000001</f>
        <v>0.19007796</v>
      </c>
    </row>
    <row r="7797" customFormat="false" ht="15" hidden="false" customHeight="false" outlineLevel="0" collapsed="false">
      <c r="A7797" s="0" t="s">
        <v>5033</v>
      </c>
      <c r="B7797" s="0" t="s">
        <v>164</v>
      </c>
      <c r="C7797" s="0" t="n">
        <v>2009</v>
      </c>
      <c r="D7797" s="0" t="s">
        <v>71</v>
      </c>
      <c r="E7797" s="0" t="s">
        <v>91</v>
      </c>
      <c r="F7797" s="0" t="n">
        <v>0.13</v>
      </c>
      <c r="G7797" s="0" t="n">
        <v>0.03</v>
      </c>
      <c r="H7797" s="0" t="n">
        <v>0</v>
      </c>
      <c r="I7797" s="0" t="n">
        <v>0.03</v>
      </c>
      <c r="J7797" s="0" t="n">
        <v>0.19</v>
      </c>
      <c r="K7797" s="0" t="n">
        <v>60</v>
      </c>
      <c r="L7797" s="0" t="n">
        <v>7.5</v>
      </c>
      <c r="M7797" s="0" t="s">
        <v>103</v>
      </c>
      <c r="N7797" s="0" t="s">
        <v>74</v>
      </c>
      <c r="O7797" s="0" t="s">
        <v>53</v>
      </c>
      <c r="P7797" s="0" t="n">
        <f aca="false">IF(AND(OR(Dashboard!$B$5="All",D7797=Dashboard!$B$5),OR(Dashboard!$D$5="All",N7797=Dashboard!$D$5),OR(AND(C7797&lt;&gt;"",C7797&gt;=Dashboard!$F$5,C7797&lt;=Dashboard!$H$5),AND(C7797="",Dashboard!$F$5&lt;=1980,Dashboard!$H$5&gt;=2016))),1,0)</f>
        <v>1</v>
      </c>
      <c r="Q7797" s="0" t="n">
        <f aca="false">J7797*P7797+ROW()*0.00000001</f>
        <v>0.19007797</v>
      </c>
    </row>
    <row r="7798" customFormat="false" ht="15" hidden="false" customHeight="false" outlineLevel="0" collapsed="false">
      <c r="A7798" s="0" t="s">
        <v>5757</v>
      </c>
      <c r="B7798" s="0" t="s">
        <v>78</v>
      </c>
      <c r="C7798" s="0" t="n">
        <v>1996</v>
      </c>
      <c r="D7798" s="0" t="s">
        <v>34</v>
      </c>
      <c r="E7798" s="0" t="s">
        <v>220</v>
      </c>
      <c r="F7798" s="0" t="n">
        <v>0</v>
      </c>
      <c r="G7798" s="0" t="n">
        <v>0</v>
      </c>
      <c r="H7798" s="0" t="n">
        <v>0.19</v>
      </c>
      <c r="I7798" s="0" t="n">
        <v>0</v>
      </c>
      <c r="J7798" s="0" t="n">
        <v>0.19</v>
      </c>
      <c r="N7798" s="0" t="s">
        <v>35</v>
      </c>
      <c r="P7798" s="0" t="n">
        <f aca="false">IF(AND(OR(Dashboard!$B$5="All",D7798=Dashboard!$B$5),OR(Dashboard!$D$5="All",N7798=Dashboard!$D$5),OR(AND(C7798&lt;&gt;"",C7798&gt;=Dashboard!$F$5,C7798&lt;=Dashboard!$H$5),AND(C7798="",Dashboard!$F$5&lt;=1980,Dashboard!$H$5&gt;=2016))),1,0)</f>
        <v>1</v>
      </c>
      <c r="Q7798" s="0" t="n">
        <f aca="false">J7798*P7798+ROW()*0.00000001</f>
        <v>0.19007798</v>
      </c>
    </row>
    <row r="7799" customFormat="false" ht="15" hidden="false" customHeight="false" outlineLevel="0" collapsed="false">
      <c r="A7799" s="0" t="s">
        <v>5758</v>
      </c>
      <c r="B7799" s="0" t="s">
        <v>50</v>
      </c>
      <c r="C7799" s="0" t="n">
        <v>2010</v>
      </c>
      <c r="D7799" s="0" t="s">
        <v>114</v>
      </c>
      <c r="E7799" s="0" t="s">
        <v>220</v>
      </c>
      <c r="F7799" s="0" t="n">
        <v>0</v>
      </c>
      <c r="G7799" s="0" t="n">
        <v>0</v>
      </c>
      <c r="H7799" s="0" t="n">
        <v>0.19</v>
      </c>
      <c r="I7799" s="0" t="n">
        <v>0</v>
      </c>
      <c r="J7799" s="0" t="n">
        <v>0.19</v>
      </c>
      <c r="N7799" s="0" t="s">
        <v>35</v>
      </c>
      <c r="P7799" s="0" t="n">
        <f aca="false">IF(AND(OR(Dashboard!$B$5="All",D7799=Dashboard!$B$5),OR(Dashboard!$D$5="All",N7799=Dashboard!$D$5),OR(AND(C7799&lt;&gt;"",C7799&gt;=Dashboard!$F$5,C7799&lt;=Dashboard!$H$5),AND(C7799="",Dashboard!$F$5&lt;=1980,Dashboard!$H$5&gt;=2016))),1,0)</f>
        <v>1</v>
      </c>
      <c r="Q7799" s="0" t="n">
        <f aca="false">J7799*P7799+ROW()*0.00000001</f>
        <v>0.19007799</v>
      </c>
    </row>
    <row r="7800" customFormat="false" ht="15" hidden="false" customHeight="false" outlineLevel="0" collapsed="false">
      <c r="A7800" s="0" t="s">
        <v>5759</v>
      </c>
      <c r="B7800" s="0" t="s">
        <v>76</v>
      </c>
      <c r="C7800" s="0" t="n">
        <v>2003</v>
      </c>
      <c r="D7800" s="0" t="s">
        <v>34</v>
      </c>
      <c r="E7800" s="0" t="s">
        <v>649</v>
      </c>
      <c r="F7800" s="0" t="n">
        <v>0.09</v>
      </c>
      <c r="G7800" s="0" t="n">
        <v>0.07</v>
      </c>
      <c r="H7800" s="0" t="n">
        <v>0</v>
      </c>
      <c r="I7800" s="0" t="n">
        <v>0.02</v>
      </c>
      <c r="J7800" s="0" t="n">
        <v>0.19</v>
      </c>
      <c r="K7800" s="0" t="n">
        <v>79</v>
      </c>
      <c r="L7800" s="0" t="n">
        <v>8.9</v>
      </c>
      <c r="M7800" s="0" t="s">
        <v>36</v>
      </c>
      <c r="N7800" s="0" t="s">
        <v>74</v>
      </c>
      <c r="O7800" s="0" t="s">
        <v>37</v>
      </c>
      <c r="P7800" s="0" t="n">
        <f aca="false">IF(AND(OR(Dashboard!$B$5="All",D7800=Dashboard!$B$5),OR(Dashboard!$D$5="All",N7800=Dashboard!$D$5),OR(AND(C7800&lt;&gt;"",C7800&gt;=Dashboard!$F$5,C7800&lt;=Dashboard!$H$5),AND(C7800="",Dashboard!$F$5&lt;=1980,Dashboard!$H$5&gt;=2016))),1,0)</f>
        <v>1</v>
      </c>
      <c r="Q7800" s="0" t="n">
        <f aca="false">J7800*P7800+ROW()*0.00000001</f>
        <v>0.190078</v>
      </c>
    </row>
    <row r="7801" customFormat="false" ht="15" hidden="false" customHeight="false" outlineLevel="0" collapsed="false">
      <c r="A7801" s="0" t="s">
        <v>5760</v>
      </c>
      <c r="B7801" s="0" t="s">
        <v>117</v>
      </c>
      <c r="C7801" s="0" t="n">
        <v>1996</v>
      </c>
      <c r="D7801" s="0" t="s">
        <v>246</v>
      </c>
      <c r="E7801" s="0" t="s">
        <v>5761</v>
      </c>
      <c r="F7801" s="0" t="n">
        <v>0.11</v>
      </c>
      <c r="G7801" s="0" t="n">
        <v>0.07</v>
      </c>
      <c r="H7801" s="0" t="n">
        <v>0</v>
      </c>
      <c r="I7801" s="0" t="n">
        <v>0.01</v>
      </c>
      <c r="J7801" s="0" t="n">
        <v>0.19</v>
      </c>
      <c r="N7801" s="0" t="s">
        <v>74</v>
      </c>
      <c r="P7801" s="0" t="n">
        <f aca="false">IF(AND(OR(Dashboard!$B$5="All",D7801=Dashboard!$B$5),OR(Dashboard!$D$5="All",N7801=Dashboard!$D$5),OR(AND(C7801&lt;&gt;"",C7801&gt;=Dashboard!$F$5,C7801&lt;=Dashboard!$H$5),AND(C7801="",Dashboard!$F$5&lt;=1980,Dashboard!$H$5&gt;=2016))),1,0)</f>
        <v>1</v>
      </c>
      <c r="Q7801" s="0" t="n">
        <f aca="false">J7801*P7801+ROW()*0.00000001</f>
        <v>0.19007801</v>
      </c>
    </row>
    <row r="7802" customFormat="false" ht="15" hidden="false" customHeight="false" outlineLevel="0" collapsed="false">
      <c r="A7802" s="0" t="s">
        <v>5762</v>
      </c>
      <c r="B7802" s="0" t="s">
        <v>70</v>
      </c>
      <c r="C7802" s="0" t="n">
        <v>2011</v>
      </c>
      <c r="D7802" s="0" t="s">
        <v>71</v>
      </c>
      <c r="E7802" s="0" t="s">
        <v>418</v>
      </c>
      <c r="F7802" s="0" t="n">
        <v>0.11</v>
      </c>
      <c r="G7802" s="0" t="n">
        <v>0.05</v>
      </c>
      <c r="H7802" s="0" t="n">
        <v>0</v>
      </c>
      <c r="I7802" s="0" t="n">
        <v>0.03</v>
      </c>
      <c r="J7802" s="0" t="n">
        <v>0.19</v>
      </c>
      <c r="M7802" s="0" t="s">
        <v>125</v>
      </c>
      <c r="N7802" s="0" t="s">
        <v>74</v>
      </c>
      <c r="P7802" s="0" t="n">
        <f aca="false">IF(AND(OR(Dashboard!$B$5="All",D7802=Dashboard!$B$5),OR(Dashboard!$D$5="All",N7802=Dashboard!$D$5),OR(AND(C7802&lt;&gt;"",C7802&gt;=Dashboard!$F$5,C7802&lt;=Dashboard!$H$5),AND(C7802="",Dashboard!$F$5&lt;=1980,Dashboard!$H$5&gt;=2016))),1,0)</f>
        <v>1</v>
      </c>
      <c r="Q7802" s="0" t="n">
        <f aca="false">J7802*P7802+ROW()*0.00000001</f>
        <v>0.19007802</v>
      </c>
    </row>
    <row r="7803" customFormat="false" ht="15" hidden="false" customHeight="false" outlineLevel="0" collapsed="false">
      <c r="A7803" s="0" t="s">
        <v>5763</v>
      </c>
      <c r="B7803" s="0" t="s">
        <v>70</v>
      </c>
      <c r="C7803" s="0" t="n">
        <v>2013</v>
      </c>
      <c r="D7803" s="0" t="s">
        <v>71</v>
      </c>
      <c r="E7803" s="0" t="s">
        <v>328</v>
      </c>
      <c r="F7803" s="0" t="n">
        <v>0</v>
      </c>
      <c r="G7803" s="0" t="n">
        <v>0</v>
      </c>
      <c r="H7803" s="0" t="n">
        <v>0.19</v>
      </c>
      <c r="I7803" s="0" t="n">
        <v>0</v>
      </c>
      <c r="J7803" s="0" t="n">
        <v>0.19</v>
      </c>
      <c r="N7803" s="0" t="s">
        <v>74</v>
      </c>
      <c r="P7803" s="0" t="n">
        <f aca="false">IF(AND(OR(Dashboard!$B$5="All",D7803=Dashboard!$B$5),OR(Dashboard!$D$5="All",N7803=Dashboard!$D$5),OR(AND(C7803&lt;&gt;"",C7803&gt;=Dashboard!$F$5,C7803&lt;=Dashboard!$H$5),AND(C7803="",Dashboard!$F$5&lt;=1980,Dashboard!$H$5&gt;=2016))),1,0)</f>
        <v>1</v>
      </c>
      <c r="Q7803" s="0" t="n">
        <f aca="false">J7803*P7803+ROW()*0.00000001</f>
        <v>0.19007803</v>
      </c>
    </row>
    <row r="7804" customFormat="false" ht="15" hidden="false" customHeight="false" outlineLevel="0" collapsed="false">
      <c r="A7804" s="0" t="s">
        <v>5764</v>
      </c>
      <c r="B7804" s="0" t="s">
        <v>117</v>
      </c>
      <c r="C7804" s="0" t="n">
        <v>1999</v>
      </c>
      <c r="D7804" s="0" t="s">
        <v>102</v>
      </c>
      <c r="E7804" s="0" t="s">
        <v>3757</v>
      </c>
      <c r="F7804" s="0" t="n">
        <v>0</v>
      </c>
      <c r="G7804" s="0" t="n">
        <v>0</v>
      </c>
      <c r="H7804" s="0" t="n">
        <v>0.18</v>
      </c>
      <c r="I7804" s="0" t="n">
        <v>0.01</v>
      </c>
      <c r="J7804" s="0" t="n">
        <v>0.19</v>
      </c>
      <c r="N7804" s="0" t="s">
        <v>74</v>
      </c>
      <c r="P7804" s="0" t="n">
        <f aca="false">IF(AND(OR(Dashboard!$B$5="All",D7804=Dashboard!$B$5),OR(Dashboard!$D$5="All",N7804=Dashboard!$D$5),OR(AND(C7804&lt;&gt;"",C7804&gt;=Dashboard!$F$5,C7804&lt;=Dashboard!$H$5),AND(C7804="",Dashboard!$F$5&lt;=1980,Dashboard!$H$5&gt;=2016))),1,0)</f>
        <v>1</v>
      </c>
      <c r="Q7804" s="0" t="n">
        <f aca="false">J7804*P7804+ROW()*0.00000001</f>
        <v>0.19007804</v>
      </c>
    </row>
    <row r="7805" customFormat="false" ht="15" hidden="false" customHeight="false" outlineLevel="0" collapsed="false">
      <c r="A7805" s="0" t="s">
        <v>5765</v>
      </c>
      <c r="B7805" s="0" t="s">
        <v>50</v>
      </c>
      <c r="C7805" s="0" t="n">
        <v>2009</v>
      </c>
      <c r="D7805" s="0" t="s">
        <v>56</v>
      </c>
      <c r="E7805" s="0" t="s">
        <v>157</v>
      </c>
      <c r="F7805" s="0" t="n">
        <v>0.17</v>
      </c>
      <c r="G7805" s="0" t="n">
        <v>0.01</v>
      </c>
      <c r="H7805" s="0" t="n">
        <v>0</v>
      </c>
      <c r="I7805" s="0" t="n">
        <v>0.01</v>
      </c>
      <c r="J7805" s="0" t="n">
        <v>0.19</v>
      </c>
      <c r="K7805" s="0" t="n">
        <v>82</v>
      </c>
      <c r="L7805" s="0" t="n">
        <v>7.1</v>
      </c>
      <c r="M7805" s="0" t="s">
        <v>36</v>
      </c>
      <c r="N7805" s="0" t="s">
        <v>35</v>
      </c>
      <c r="O7805" s="0" t="s">
        <v>42</v>
      </c>
      <c r="P7805" s="0" t="n">
        <f aca="false">IF(AND(OR(Dashboard!$B$5="All",D7805=Dashboard!$B$5),OR(Dashboard!$D$5="All",N7805=Dashboard!$D$5),OR(AND(C7805&lt;&gt;"",C7805&gt;=Dashboard!$F$5,C7805&lt;=Dashboard!$H$5),AND(C7805="",Dashboard!$F$5&lt;=1980,Dashboard!$H$5&gt;=2016))),1,0)</f>
        <v>1</v>
      </c>
      <c r="Q7805" s="0" t="n">
        <f aca="false">J7805*P7805+ROW()*0.00000001</f>
        <v>0.19007805</v>
      </c>
    </row>
    <row r="7806" customFormat="false" ht="15" hidden="false" customHeight="false" outlineLevel="0" collapsed="false">
      <c r="A7806" s="0" t="s">
        <v>836</v>
      </c>
      <c r="B7806" s="0" t="s">
        <v>97</v>
      </c>
      <c r="C7806" s="0" t="n">
        <v>2011</v>
      </c>
      <c r="D7806" s="0" t="s">
        <v>71</v>
      </c>
      <c r="E7806" s="0" t="s">
        <v>142</v>
      </c>
      <c r="F7806" s="0" t="n">
        <v>0.09</v>
      </c>
      <c r="G7806" s="0" t="n">
        <v>0.09</v>
      </c>
      <c r="H7806" s="0" t="n">
        <v>0</v>
      </c>
      <c r="I7806" s="0" t="n">
        <v>0.02</v>
      </c>
      <c r="J7806" s="0" t="n">
        <v>0.19</v>
      </c>
      <c r="K7806" s="0" t="n">
        <v>65</v>
      </c>
      <c r="L7806" s="0" t="n">
        <v>6</v>
      </c>
      <c r="M7806" s="0" t="s">
        <v>125</v>
      </c>
      <c r="N7806" s="0" t="s">
        <v>35</v>
      </c>
      <c r="O7806" s="0" t="s">
        <v>67</v>
      </c>
      <c r="P7806" s="0" t="n">
        <f aca="false">IF(AND(OR(Dashboard!$B$5="All",D7806=Dashboard!$B$5),OR(Dashboard!$D$5="All",N7806=Dashboard!$D$5),OR(AND(C7806&lt;&gt;"",C7806&gt;=Dashboard!$F$5,C7806&lt;=Dashboard!$H$5),AND(C7806="",Dashboard!$F$5&lt;=1980,Dashboard!$H$5&gt;=2016))),1,0)</f>
        <v>1</v>
      </c>
      <c r="Q7806" s="0" t="n">
        <f aca="false">J7806*P7806+ROW()*0.00000001</f>
        <v>0.19007806</v>
      </c>
    </row>
    <row r="7807" customFormat="false" ht="15" hidden="false" customHeight="false" outlineLevel="0" collapsed="false">
      <c r="A7807" s="0" t="s">
        <v>4060</v>
      </c>
      <c r="B7807" s="0" t="s">
        <v>152</v>
      </c>
      <c r="C7807" s="0" t="n">
        <v>2010</v>
      </c>
      <c r="D7807" s="0" t="s">
        <v>246</v>
      </c>
      <c r="E7807" s="0" t="s">
        <v>157</v>
      </c>
      <c r="F7807" s="0" t="n">
        <v>0</v>
      </c>
      <c r="G7807" s="0" t="n">
        <v>0.15</v>
      </c>
      <c r="H7807" s="0" t="n">
        <v>0</v>
      </c>
      <c r="I7807" s="0" t="n">
        <v>0.04</v>
      </c>
      <c r="J7807" s="0" t="n">
        <v>0.19</v>
      </c>
      <c r="K7807" s="0" t="n">
        <v>77</v>
      </c>
      <c r="L7807" s="0" t="n">
        <v>6.2</v>
      </c>
      <c r="M7807" s="0" t="s">
        <v>125</v>
      </c>
      <c r="N7807" s="0" t="s">
        <v>152</v>
      </c>
      <c r="O7807" s="0" t="s">
        <v>37</v>
      </c>
      <c r="P7807" s="0" t="n">
        <f aca="false">IF(AND(OR(Dashboard!$B$5="All",D7807=Dashboard!$B$5),OR(Dashboard!$D$5="All",N7807=Dashboard!$D$5),OR(AND(C7807&lt;&gt;"",C7807&gt;=Dashboard!$F$5,C7807&lt;=Dashboard!$H$5),AND(C7807="",Dashboard!$F$5&lt;=1980,Dashboard!$H$5&gt;=2016))),1,0)</f>
        <v>1</v>
      </c>
      <c r="Q7807" s="0" t="n">
        <f aca="false">J7807*P7807+ROW()*0.00000001</f>
        <v>0.19007807</v>
      </c>
    </row>
    <row r="7808" customFormat="false" ht="15" hidden="false" customHeight="false" outlineLevel="0" collapsed="false">
      <c r="A7808" s="0" t="s">
        <v>5052</v>
      </c>
      <c r="B7808" s="0" t="s">
        <v>33</v>
      </c>
      <c r="C7808" s="0" t="n">
        <v>2008</v>
      </c>
      <c r="D7808" s="0" t="s">
        <v>114</v>
      </c>
      <c r="E7808" s="0" t="s">
        <v>418</v>
      </c>
      <c r="F7808" s="0" t="n">
        <v>0.17</v>
      </c>
      <c r="G7808" s="0" t="n">
        <v>0.01</v>
      </c>
      <c r="H7808" s="0" t="n">
        <v>0</v>
      </c>
      <c r="I7808" s="0" t="n">
        <v>0.01</v>
      </c>
      <c r="J7808" s="0" t="n">
        <v>0.19</v>
      </c>
      <c r="N7808" s="0" t="s">
        <v>35</v>
      </c>
      <c r="P7808" s="0" t="n">
        <f aca="false">IF(AND(OR(Dashboard!$B$5="All",D7808=Dashboard!$B$5),OR(Dashboard!$D$5="All",N7808=Dashboard!$D$5),OR(AND(C7808&lt;&gt;"",C7808&gt;=Dashboard!$F$5,C7808&lt;=Dashboard!$H$5),AND(C7808="",Dashboard!$F$5&lt;=1980,Dashboard!$H$5&gt;=2016))),1,0)</f>
        <v>1</v>
      </c>
      <c r="Q7808" s="0" t="n">
        <f aca="false">J7808*P7808+ROW()*0.00000001</f>
        <v>0.19007808</v>
      </c>
    </row>
    <row r="7809" customFormat="false" ht="15" hidden="false" customHeight="false" outlineLevel="0" collapsed="false">
      <c r="A7809" s="0" t="s">
        <v>5766</v>
      </c>
      <c r="B7809" s="0" t="s">
        <v>70</v>
      </c>
      <c r="C7809" s="0" t="n">
        <v>2010</v>
      </c>
      <c r="D7809" s="0" t="s">
        <v>56</v>
      </c>
      <c r="E7809" s="0" t="s">
        <v>782</v>
      </c>
      <c r="F7809" s="0" t="n">
        <v>0.05</v>
      </c>
      <c r="G7809" s="0" t="n">
        <v>0.09</v>
      </c>
      <c r="H7809" s="0" t="n">
        <v>0.02</v>
      </c>
      <c r="I7809" s="0" t="n">
        <v>0.03</v>
      </c>
      <c r="J7809" s="0" t="n">
        <v>0.19</v>
      </c>
      <c r="K7809" s="0" t="n">
        <v>43</v>
      </c>
      <c r="L7809" s="0" t="n">
        <v>5.3</v>
      </c>
      <c r="M7809" s="0" t="s">
        <v>73</v>
      </c>
      <c r="N7809" s="0" t="s">
        <v>74</v>
      </c>
      <c r="O7809" s="0" t="s">
        <v>177</v>
      </c>
      <c r="P7809" s="0" t="n">
        <f aca="false">IF(AND(OR(Dashboard!$B$5="All",D7809=Dashboard!$B$5),OR(Dashboard!$D$5="All",N7809=Dashboard!$D$5),OR(AND(C7809&lt;&gt;"",C7809&gt;=Dashboard!$F$5,C7809&lt;=Dashboard!$H$5),AND(C7809="",Dashboard!$F$5&lt;=1980,Dashboard!$H$5&gt;=2016))),1,0)</f>
        <v>1</v>
      </c>
      <c r="Q7809" s="0" t="n">
        <f aca="false">J7809*P7809+ROW()*0.00000001</f>
        <v>0.19007809</v>
      </c>
    </row>
    <row r="7810" customFormat="false" ht="15" hidden="false" customHeight="false" outlineLevel="0" collapsed="false">
      <c r="A7810" s="0" t="s">
        <v>3824</v>
      </c>
      <c r="B7810" s="0" t="s">
        <v>33</v>
      </c>
      <c r="C7810" s="0" t="n">
        <v>2009</v>
      </c>
      <c r="D7810" s="0" t="s">
        <v>58</v>
      </c>
      <c r="E7810" s="0" t="s">
        <v>124</v>
      </c>
      <c r="F7810" s="0" t="n">
        <v>0.12</v>
      </c>
      <c r="G7810" s="0" t="n">
        <v>0.06</v>
      </c>
      <c r="H7810" s="0" t="n">
        <v>0</v>
      </c>
      <c r="I7810" s="0" t="n">
        <v>0.02</v>
      </c>
      <c r="J7810" s="0" t="n">
        <v>0.19</v>
      </c>
      <c r="K7810" s="0" t="n">
        <v>81</v>
      </c>
      <c r="L7810" s="0" t="n">
        <v>8.5</v>
      </c>
      <c r="M7810" s="0" t="s">
        <v>125</v>
      </c>
      <c r="N7810" s="0" t="s">
        <v>35</v>
      </c>
      <c r="O7810" s="0" t="s">
        <v>42</v>
      </c>
      <c r="P7810" s="0" t="n">
        <f aca="false">IF(AND(OR(Dashboard!$B$5="All",D7810=Dashboard!$B$5),OR(Dashboard!$D$5="All",N7810=Dashboard!$D$5),OR(AND(C7810&lt;&gt;"",C7810&gt;=Dashboard!$F$5,C7810&lt;=Dashboard!$H$5),AND(C7810="",Dashboard!$F$5&lt;=1980,Dashboard!$H$5&gt;=2016))),1,0)</f>
        <v>1</v>
      </c>
      <c r="Q7810" s="0" t="n">
        <f aca="false">J7810*P7810+ROW()*0.00000001</f>
        <v>0.1900781</v>
      </c>
    </row>
    <row r="7811" customFormat="false" ht="15" hidden="false" customHeight="false" outlineLevel="0" collapsed="false">
      <c r="A7811" s="0" t="s">
        <v>2029</v>
      </c>
      <c r="B7811" s="0" t="s">
        <v>184</v>
      </c>
      <c r="C7811" s="0" t="n">
        <v>2015</v>
      </c>
      <c r="D7811" s="0" t="s">
        <v>52</v>
      </c>
      <c r="E7811" s="0" t="s">
        <v>91</v>
      </c>
      <c r="F7811" s="0" t="n">
        <v>0.12</v>
      </c>
      <c r="G7811" s="0" t="n">
        <v>0.05</v>
      </c>
      <c r="H7811" s="0" t="n">
        <v>0</v>
      </c>
      <c r="I7811" s="0" t="n">
        <v>0.02</v>
      </c>
      <c r="J7811" s="0" t="n">
        <v>0.19</v>
      </c>
      <c r="K7811" s="0" t="n">
        <v>84</v>
      </c>
      <c r="L7811" s="0" t="n">
        <v>6.1</v>
      </c>
      <c r="M7811" s="0" t="s">
        <v>103</v>
      </c>
      <c r="N7811" s="0" t="s">
        <v>35</v>
      </c>
      <c r="O7811" s="0" t="s">
        <v>42</v>
      </c>
      <c r="P7811" s="0" t="n">
        <f aca="false">IF(AND(OR(Dashboard!$B$5="All",D7811=Dashboard!$B$5),OR(Dashboard!$D$5="All",N7811=Dashboard!$D$5),OR(AND(C7811&lt;&gt;"",C7811&gt;=Dashboard!$F$5,C7811&lt;=Dashboard!$H$5),AND(C7811="",Dashboard!$F$5&lt;=1980,Dashboard!$H$5&gt;=2016))),1,0)</f>
        <v>1</v>
      </c>
      <c r="Q7811" s="0" t="n">
        <f aca="false">J7811*P7811+ROW()*0.00000001</f>
        <v>0.19007811</v>
      </c>
    </row>
    <row r="7812" customFormat="false" ht="15" hidden="false" customHeight="false" outlineLevel="0" collapsed="false">
      <c r="A7812" s="0" t="s">
        <v>5767</v>
      </c>
      <c r="B7812" s="0" t="s">
        <v>873</v>
      </c>
      <c r="C7812" s="0" t="n">
        <v>1995</v>
      </c>
      <c r="D7812" s="0" t="s">
        <v>58</v>
      </c>
      <c r="E7812" s="0" t="s">
        <v>154</v>
      </c>
      <c r="F7812" s="0" t="n">
        <v>0</v>
      </c>
      <c r="G7812" s="0" t="n">
        <v>0</v>
      </c>
      <c r="H7812" s="0" t="n">
        <v>0.19</v>
      </c>
      <c r="I7812" s="0" t="n">
        <v>0</v>
      </c>
      <c r="J7812" s="0" t="n">
        <v>0.19</v>
      </c>
      <c r="N7812" s="0" t="s">
        <v>154</v>
      </c>
      <c r="P7812" s="0" t="n">
        <f aca="false">IF(AND(OR(Dashboard!$B$5="All",D7812=Dashboard!$B$5),OR(Dashboard!$D$5="All",N7812=Dashboard!$D$5),OR(AND(C7812&lt;&gt;"",C7812&gt;=Dashboard!$F$5,C7812&lt;=Dashboard!$H$5),AND(C7812="",Dashboard!$F$5&lt;=1980,Dashboard!$H$5&gt;=2016))),1,0)</f>
        <v>1</v>
      </c>
      <c r="Q7812" s="0" t="n">
        <f aca="false">J7812*P7812+ROW()*0.00000001</f>
        <v>0.19007812</v>
      </c>
    </row>
    <row r="7813" customFormat="false" ht="15" hidden="false" customHeight="false" outlineLevel="0" collapsed="false">
      <c r="A7813" s="0" t="s">
        <v>5768</v>
      </c>
      <c r="B7813" s="0" t="s">
        <v>76</v>
      </c>
      <c r="C7813" s="0" t="n">
        <v>2008</v>
      </c>
      <c r="D7813" s="0" t="s">
        <v>52</v>
      </c>
      <c r="E7813" s="0" t="s">
        <v>89</v>
      </c>
      <c r="F7813" s="0" t="n">
        <v>0.09</v>
      </c>
      <c r="G7813" s="0" t="n">
        <v>0.07</v>
      </c>
      <c r="H7813" s="0" t="n">
        <v>0</v>
      </c>
      <c r="I7813" s="0" t="n">
        <v>0.02</v>
      </c>
      <c r="J7813" s="0" t="n">
        <v>0.19</v>
      </c>
      <c r="N7813" s="0" t="s">
        <v>74</v>
      </c>
      <c r="P7813" s="0" t="n">
        <f aca="false">IF(AND(OR(Dashboard!$B$5="All",D7813=Dashboard!$B$5),OR(Dashboard!$D$5="All",N7813=Dashboard!$D$5),OR(AND(C7813&lt;&gt;"",C7813&gt;=Dashboard!$F$5,C7813&lt;=Dashboard!$H$5),AND(C7813="",Dashboard!$F$5&lt;=1980,Dashboard!$H$5&gt;=2016))),1,0)</f>
        <v>1</v>
      </c>
      <c r="Q7813" s="0" t="n">
        <f aca="false">J7813*P7813+ROW()*0.00000001</f>
        <v>0.19007813</v>
      </c>
    </row>
    <row r="7814" customFormat="false" ht="15" hidden="false" customHeight="false" outlineLevel="0" collapsed="false">
      <c r="A7814" s="0" t="s">
        <v>5769</v>
      </c>
      <c r="B7814" s="0" t="s">
        <v>76</v>
      </c>
      <c r="C7814" s="0" t="n">
        <v>2008</v>
      </c>
      <c r="D7814" s="0" t="s">
        <v>52</v>
      </c>
      <c r="E7814" s="0" t="s">
        <v>2860</v>
      </c>
      <c r="F7814" s="0" t="n">
        <v>0.09</v>
      </c>
      <c r="G7814" s="0" t="n">
        <v>0.07</v>
      </c>
      <c r="H7814" s="0" t="n">
        <v>0</v>
      </c>
      <c r="I7814" s="0" t="n">
        <v>0.02</v>
      </c>
      <c r="J7814" s="0" t="n">
        <v>0.19</v>
      </c>
      <c r="K7814" s="0" t="n">
        <v>69</v>
      </c>
      <c r="M7814" s="0" t="s">
        <v>103</v>
      </c>
      <c r="N7814" s="0" t="s">
        <v>74</v>
      </c>
      <c r="O7814" s="0" t="s">
        <v>67</v>
      </c>
      <c r="P7814" s="0" t="n">
        <f aca="false">IF(AND(OR(Dashboard!$B$5="All",D7814=Dashboard!$B$5),OR(Dashboard!$D$5="All",N7814=Dashboard!$D$5),OR(AND(C7814&lt;&gt;"",C7814&gt;=Dashboard!$F$5,C7814&lt;=Dashboard!$H$5),AND(C7814="",Dashboard!$F$5&lt;=1980,Dashboard!$H$5&gt;=2016))),1,0)</f>
        <v>1</v>
      </c>
      <c r="Q7814" s="0" t="n">
        <f aca="false">J7814*P7814+ROW()*0.00000001</f>
        <v>0.19007814</v>
      </c>
    </row>
    <row r="7815" customFormat="false" ht="15" hidden="false" customHeight="false" outlineLevel="0" collapsed="false">
      <c r="A7815" s="0" t="s">
        <v>5770</v>
      </c>
      <c r="B7815" s="0" t="s">
        <v>117</v>
      </c>
      <c r="C7815" s="0" t="n">
        <v>1998</v>
      </c>
      <c r="D7815" s="0" t="s">
        <v>102</v>
      </c>
      <c r="E7815" s="0" t="s">
        <v>211</v>
      </c>
      <c r="F7815" s="0" t="n">
        <v>0.11</v>
      </c>
      <c r="G7815" s="0" t="n">
        <v>0.07</v>
      </c>
      <c r="H7815" s="0" t="n">
        <v>0</v>
      </c>
      <c r="I7815" s="0" t="n">
        <v>0.01</v>
      </c>
      <c r="J7815" s="0" t="n">
        <v>0.19</v>
      </c>
      <c r="N7815" s="0" t="s">
        <v>74</v>
      </c>
      <c r="P7815" s="0" t="n">
        <f aca="false">IF(AND(OR(Dashboard!$B$5="All",D7815=Dashboard!$B$5),OR(Dashboard!$D$5="All",N7815=Dashboard!$D$5),OR(AND(C7815&lt;&gt;"",C7815&gt;=Dashboard!$F$5,C7815&lt;=Dashboard!$H$5),AND(C7815="",Dashboard!$F$5&lt;=1980,Dashboard!$H$5&gt;=2016))),1,0)</f>
        <v>1</v>
      </c>
      <c r="Q7815" s="0" t="n">
        <f aca="false">J7815*P7815+ROW()*0.00000001</f>
        <v>0.19007815</v>
      </c>
    </row>
    <row r="7816" customFormat="false" ht="15" hidden="false" customHeight="false" outlineLevel="0" collapsed="false">
      <c r="A7816" s="0" t="s">
        <v>5771</v>
      </c>
      <c r="B7816" s="0" t="s">
        <v>70</v>
      </c>
      <c r="C7816" s="0" t="n">
        <v>2010</v>
      </c>
      <c r="D7816" s="0" t="s">
        <v>34</v>
      </c>
      <c r="E7816" s="0" t="s">
        <v>547</v>
      </c>
      <c r="F7816" s="0" t="n">
        <v>0</v>
      </c>
      <c r="G7816" s="0" t="n">
        <v>0.15</v>
      </c>
      <c r="H7816" s="0" t="n">
        <v>0</v>
      </c>
      <c r="I7816" s="0" t="n">
        <v>0.04</v>
      </c>
      <c r="J7816" s="0" t="n">
        <v>0.19</v>
      </c>
      <c r="N7816" s="0" t="s">
        <v>74</v>
      </c>
      <c r="P7816" s="0" t="n">
        <f aca="false">IF(AND(OR(Dashboard!$B$5="All",D7816=Dashboard!$B$5),OR(Dashboard!$D$5="All",N7816=Dashboard!$D$5),OR(AND(C7816&lt;&gt;"",C7816&gt;=Dashboard!$F$5,C7816&lt;=Dashboard!$H$5),AND(C7816="",Dashboard!$F$5&lt;=1980,Dashboard!$H$5&gt;=2016))),1,0)</f>
        <v>1</v>
      </c>
      <c r="Q7816" s="0" t="n">
        <f aca="false">J7816*P7816+ROW()*0.00000001</f>
        <v>0.19007816</v>
      </c>
    </row>
    <row r="7817" customFormat="false" ht="15" hidden="false" customHeight="false" outlineLevel="0" collapsed="false">
      <c r="A7817" s="0" t="s">
        <v>5772</v>
      </c>
      <c r="B7817" s="0" t="s">
        <v>76</v>
      </c>
      <c r="C7817" s="0" t="n">
        <v>2001</v>
      </c>
      <c r="D7817" s="0" t="s">
        <v>52</v>
      </c>
      <c r="E7817" s="0" t="s">
        <v>89</v>
      </c>
      <c r="F7817" s="0" t="n">
        <v>0.09</v>
      </c>
      <c r="G7817" s="0" t="n">
        <v>0.07</v>
      </c>
      <c r="H7817" s="0" t="n">
        <v>0</v>
      </c>
      <c r="I7817" s="0" t="n">
        <v>0.02</v>
      </c>
      <c r="J7817" s="0" t="n">
        <v>0.19</v>
      </c>
      <c r="K7817" s="0" t="n">
        <v>83</v>
      </c>
      <c r="L7817" s="0" t="n">
        <v>9</v>
      </c>
      <c r="M7817" s="0" t="s">
        <v>36</v>
      </c>
      <c r="N7817" s="0" t="s">
        <v>74</v>
      </c>
      <c r="O7817" s="0" t="s">
        <v>42</v>
      </c>
      <c r="P7817" s="0" t="n">
        <f aca="false">IF(AND(OR(Dashboard!$B$5="All",D7817=Dashboard!$B$5),OR(Dashboard!$D$5="All",N7817=Dashboard!$D$5),OR(AND(C7817&lt;&gt;"",C7817&gt;=Dashboard!$F$5,C7817&lt;=Dashboard!$H$5),AND(C7817="",Dashboard!$F$5&lt;=1980,Dashboard!$H$5&gt;=2016))),1,0)</f>
        <v>1</v>
      </c>
      <c r="Q7817" s="0" t="n">
        <f aca="false">J7817*P7817+ROW()*0.00000001</f>
        <v>0.19007817</v>
      </c>
    </row>
    <row r="7818" customFormat="false" ht="15" hidden="false" customHeight="false" outlineLevel="0" collapsed="false">
      <c r="A7818" s="0" t="s">
        <v>5773</v>
      </c>
      <c r="B7818" s="0" t="s">
        <v>33</v>
      </c>
      <c r="C7818" s="0" t="n">
        <v>2011</v>
      </c>
      <c r="D7818" s="0" t="s">
        <v>46</v>
      </c>
      <c r="E7818" s="0" t="s">
        <v>599</v>
      </c>
      <c r="F7818" s="0" t="n">
        <v>0</v>
      </c>
      <c r="G7818" s="0" t="n">
        <v>0</v>
      </c>
      <c r="H7818" s="0" t="n">
        <v>0.19</v>
      </c>
      <c r="I7818" s="0" t="n">
        <v>0</v>
      </c>
      <c r="J7818" s="0" t="n">
        <v>0.19</v>
      </c>
      <c r="N7818" s="0" t="s">
        <v>35</v>
      </c>
      <c r="P7818" s="0" t="n">
        <f aca="false">IF(AND(OR(Dashboard!$B$5="All",D7818=Dashboard!$B$5),OR(Dashboard!$D$5="All",N7818=Dashboard!$D$5),OR(AND(C7818&lt;&gt;"",C7818&gt;=Dashboard!$F$5,C7818&lt;=Dashboard!$H$5),AND(C7818="",Dashboard!$F$5&lt;=1980,Dashboard!$H$5&gt;=2016))),1,0)</f>
        <v>1</v>
      </c>
      <c r="Q7818" s="0" t="n">
        <f aca="false">J7818*P7818+ROW()*0.00000001</f>
        <v>0.19007818</v>
      </c>
    </row>
    <row r="7819" customFormat="false" ht="15" hidden="false" customHeight="false" outlineLevel="0" collapsed="false">
      <c r="A7819" s="0" t="s">
        <v>5276</v>
      </c>
      <c r="B7819" s="0" t="s">
        <v>85</v>
      </c>
      <c r="C7819" s="0" t="n">
        <v>2004</v>
      </c>
      <c r="D7819" s="0" t="s">
        <v>114</v>
      </c>
      <c r="E7819" s="0" t="s">
        <v>418</v>
      </c>
      <c r="F7819" s="0" t="n">
        <v>0.14</v>
      </c>
      <c r="G7819" s="0" t="n">
        <v>0.05</v>
      </c>
      <c r="H7819" s="0" t="n">
        <v>0</v>
      </c>
      <c r="I7819" s="0" t="n">
        <v>0</v>
      </c>
      <c r="J7819" s="0" t="n">
        <v>0.19</v>
      </c>
      <c r="M7819" s="0" t="s">
        <v>36</v>
      </c>
      <c r="N7819" s="0" t="s">
        <v>35</v>
      </c>
      <c r="P7819" s="0" t="n">
        <f aca="false">IF(AND(OR(Dashboard!$B$5="All",D7819=Dashboard!$B$5),OR(Dashboard!$D$5="All",N7819=Dashboard!$D$5),OR(AND(C7819&lt;&gt;"",C7819&gt;=Dashboard!$F$5,C7819&lt;=Dashboard!$H$5),AND(C7819="",Dashboard!$F$5&lt;=1980,Dashboard!$H$5&gt;=2016))),1,0)</f>
        <v>1</v>
      </c>
      <c r="Q7819" s="0" t="n">
        <f aca="false">J7819*P7819+ROW()*0.00000001</f>
        <v>0.19007819</v>
      </c>
    </row>
    <row r="7820" customFormat="false" ht="15" hidden="false" customHeight="false" outlineLevel="0" collapsed="false">
      <c r="A7820" s="0" t="s">
        <v>5774</v>
      </c>
      <c r="B7820" s="0" t="s">
        <v>94</v>
      </c>
      <c r="C7820" s="0" t="n">
        <v>2014</v>
      </c>
      <c r="D7820" s="0" t="s">
        <v>71</v>
      </c>
      <c r="E7820" s="0" t="s">
        <v>782</v>
      </c>
      <c r="F7820" s="0" t="n">
        <v>0.06</v>
      </c>
      <c r="G7820" s="0" t="n">
        <v>0.07</v>
      </c>
      <c r="H7820" s="0" t="n">
        <v>0.03</v>
      </c>
      <c r="I7820" s="0" t="n">
        <v>0.03</v>
      </c>
      <c r="J7820" s="0" t="n">
        <v>0.19</v>
      </c>
      <c r="K7820" s="0" t="n">
        <v>63</v>
      </c>
      <c r="L7820" s="0" t="n">
        <v>7.5</v>
      </c>
      <c r="M7820" s="0" t="s">
        <v>103</v>
      </c>
      <c r="N7820" s="0" t="s">
        <v>74</v>
      </c>
      <c r="O7820" s="0" t="s">
        <v>67</v>
      </c>
      <c r="P7820" s="0" t="n">
        <f aca="false">IF(AND(OR(Dashboard!$B$5="All",D7820=Dashboard!$B$5),OR(Dashboard!$D$5="All",N7820=Dashboard!$D$5),OR(AND(C7820&lt;&gt;"",C7820&gt;=Dashboard!$F$5,C7820&lt;=Dashboard!$H$5),AND(C7820="",Dashboard!$F$5&lt;=1980,Dashboard!$H$5&gt;=2016))),1,0)</f>
        <v>1</v>
      </c>
      <c r="Q7820" s="0" t="n">
        <f aca="false">J7820*P7820+ROW()*0.00000001</f>
        <v>0.1900782</v>
      </c>
    </row>
    <row r="7821" customFormat="false" ht="15" hidden="false" customHeight="false" outlineLevel="0" collapsed="false">
      <c r="A7821" s="0" t="s">
        <v>2717</v>
      </c>
      <c r="B7821" s="0" t="s">
        <v>144</v>
      </c>
      <c r="C7821" s="0" t="n">
        <v>2002</v>
      </c>
      <c r="D7821" s="0" t="s">
        <v>34</v>
      </c>
      <c r="E7821" s="0" t="s">
        <v>142</v>
      </c>
      <c r="F7821" s="0" t="n">
        <v>0.14</v>
      </c>
      <c r="G7821" s="0" t="n">
        <v>0.04</v>
      </c>
      <c r="H7821" s="0" t="n">
        <v>0</v>
      </c>
      <c r="I7821" s="0" t="n">
        <v>0.01</v>
      </c>
      <c r="J7821" s="0" t="n">
        <v>0.19</v>
      </c>
      <c r="K7821" s="0" t="n">
        <v>79</v>
      </c>
      <c r="L7821" s="0" t="n">
        <v>9</v>
      </c>
      <c r="M7821" s="0" t="s">
        <v>36</v>
      </c>
      <c r="N7821" s="0" t="s">
        <v>66</v>
      </c>
      <c r="O7821" s="0" t="s">
        <v>37</v>
      </c>
      <c r="P7821" s="0" t="n">
        <f aca="false">IF(AND(OR(Dashboard!$B$5="All",D7821=Dashboard!$B$5),OR(Dashboard!$D$5="All",N7821=Dashboard!$D$5),OR(AND(C7821&lt;&gt;"",C7821&gt;=Dashboard!$F$5,C7821&lt;=Dashboard!$H$5),AND(C7821="",Dashboard!$F$5&lt;=1980,Dashboard!$H$5&gt;=2016))),1,0)</f>
        <v>1</v>
      </c>
      <c r="Q7821" s="0" t="n">
        <f aca="false">J7821*P7821+ROW()*0.00000001</f>
        <v>0.19007821</v>
      </c>
    </row>
    <row r="7822" customFormat="false" ht="15" hidden="false" customHeight="false" outlineLevel="0" collapsed="false">
      <c r="A7822" s="0" t="s">
        <v>5775</v>
      </c>
      <c r="B7822" s="0" t="s">
        <v>97</v>
      </c>
      <c r="C7822" s="0" t="n">
        <v>2011</v>
      </c>
      <c r="D7822" s="0" t="s">
        <v>52</v>
      </c>
      <c r="E7822" s="0" t="s">
        <v>418</v>
      </c>
      <c r="F7822" s="0" t="n">
        <v>0.13</v>
      </c>
      <c r="G7822" s="0" t="n">
        <v>0.05</v>
      </c>
      <c r="H7822" s="0" t="n">
        <v>0</v>
      </c>
      <c r="I7822" s="0" t="n">
        <v>0.02</v>
      </c>
      <c r="J7822" s="0" t="n">
        <v>0.19</v>
      </c>
      <c r="K7822" s="0" t="n">
        <v>64</v>
      </c>
      <c r="L7822" s="0" t="n">
        <v>6</v>
      </c>
      <c r="M7822" s="0" t="s">
        <v>36</v>
      </c>
      <c r="N7822" s="0" t="s">
        <v>35</v>
      </c>
      <c r="O7822" s="0" t="s">
        <v>67</v>
      </c>
      <c r="P7822" s="0" t="n">
        <f aca="false">IF(AND(OR(Dashboard!$B$5="All",D7822=Dashboard!$B$5),OR(Dashboard!$D$5="All",N7822=Dashboard!$D$5),OR(AND(C7822&lt;&gt;"",C7822&gt;=Dashboard!$F$5,C7822&lt;=Dashboard!$H$5),AND(C7822="",Dashboard!$F$5&lt;=1980,Dashboard!$H$5&gt;=2016))),1,0)</f>
        <v>1</v>
      </c>
      <c r="Q7822" s="0" t="n">
        <f aca="false">J7822*P7822+ROW()*0.00000001</f>
        <v>0.19007822</v>
      </c>
    </row>
    <row r="7823" customFormat="false" ht="15" hidden="false" customHeight="false" outlineLevel="0" collapsed="false">
      <c r="A7823" s="0" t="s">
        <v>5776</v>
      </c>
      <c r="B7823" s="0" t="s">
        <v>76</v>
      </c>
      <c r="C7823" s="0" t="n">
        <v>2003</v>
      </c>
      <c r="D7823" s="0" t="s">
        <v>52</v>
      </c>
      <c r="E7823" s="0" t="s">
        <v>89</v>
      </c>
      <c r="F7823" s="0" t="n">
        <v>0.09</v>
      </c>
      <c r="G7823" s="0" t="n">
        <v>0.07</v>
      </c>
      <c r="H7823" s="0" t="n">
        <v>0</v>
      </c>
      <c r="I7823" s="0" t="n">
        <v>0.02</v>
      </c>
      <c r="J7823" s="0" t="n">
        <v>0.19</v>
      </c>
      <c r="N7823" s="0" t="s">
        <v>74</v>
      </c>
      <c r="P7823" s="0" t="n">
        <f aca="false">IF(AND(OR(Dashboard!$B$5="All",D7823=Dashboard!$B$5),OR(Dashboard!$D$5="All",N7823=Dashboard!$D$5),OR(AND(C7823&lt;&gt;"",C7823&gt;=Dashboard!$F$5,C7823&lt;=Dashboard!$H$5),AND(C7823="",Dashboard!$F$5&lt;=1980,Dashboard!$H$5&gt;=2016))),1,0)</f>
        <v>1</v>
      </c>
      <c r="Q7823" s="0" t="n">
        <f aca="false">J7823*P7823+ROW()*0.00000001</f>
        <v>0.19007823</v>
      </c>
    </row>
    <row r="7824" customFormat="false" ht="15" hidden="false" customHeight="false" outlineLevel="0" collapsed="false">
      <c r="A7824" s="0" t="s">
        <v>5777</v>
      </c>
      <c r="B7824" s="0" t="s">
        <v>85</v>
      </c>
      <c r="C7824" s="0" t="n">
        <v>2002</v>
      </c>
      <c r="D7824" s="0" t="s">
        <v>114</v>
      </c>
      <c r="E7824" s="0" t="s">
        <v>220</v>
      </c>
      <c r="F7824" s="0" t="n">
        <v>0.14</v>
      </c>
      <c r="G7824" s="0" t="n">
        <v>0.05</v>
      </c>
      <c r="H7824" s="0" t="n">
        <v>0</v>
      </c>
      <c r="I7824" s="0" t="n">
        <v>0</v>
      </c>
      <c r="J7824" s="0" t="n">
        <v>0.19</v>
      </c>
      <c r="K7824" s="0" t="n">
        <v>75</v>
      </c>
      <c r="M7824" s="0" t="s">
        <v>36</v>
      </c>
      <c r="N7824" s="0" t="s">
        <v>35</v>
      </c>
      <c r="O7824" s="0" t="s">
        <v>37</v>
      </c>
      <c r="P7824" s="0" t="n">
        <f aca="false">IF(AND(OR(Dashboard!$B$5="All",D7824=Dashboard!$B$5),OR(Dashboard!$D$5="All",N7824=Dashboard!$D$5),OR(AND(C7824&lt;&gt;"",C7824&gt;=Dashboard!$F$5,C7824&lt;=Dashboard!$H$5),AND(C7824="",Dashboard!$F$5&lt;=1980,Dashboard!$H$5&gt;=2016))),1,0)</f>
        <v>1</v>
      </c>
      <c r="Q7824" s="0" t="n">
        <f aca="false">J7824*P7824+ROW()*0.00000001</f>
        <v>0.19007824</v>
      </c>
    </row>
    <row r="7825" customFormat="false" ht="15" hidden="false" customHeight="false" outlineLevel="0" collapsed="false">
      <c r="A7825" s="0" t="s">
        <v>5778</v>
      </c>
      <c r="B7825" s="0" t="s">
        <v>144</v>
      </c>
      <c r="C7825" s="0" t="n">
        <v>2004</v>
      </c>
      <c r="D7825" s="0" t="s">
        <v>46</v>
      </c>
      <c r="E7825" s="0" t="s">
        <v>65</v>
      </c>
      <c r="F7825" s="0" t="n">
        <v>0.14</v>
      </c>
      <c r="G7825" s="0" t="n">
        <v>0.04</v>
      </c>
      <c r="H7825" s="0" t="n">
        <v>0</v>
      </c>
      <c r="I7825" s="0" t="n">
        <v>0.01</v>
      </c>
      <c r="J7825" s="0" t="n">
        <v>0.19</v>
      </c>
      <c r="K7825" s="0" t="n">
        <v>72</v>
      </c>
      <c r="L7825" s="0" t="n">
        <v>8.4</v>
      </c>
      <c r="M7825" s="0" t="s">
        <v>73</v>
      </c>
      <c r="N7825" s="0" t="s">
        <v>66</v>
      </c>
      <c r="O7825" s="0" t="s">
        <v>37</v>
      </c>
      <c r="P7825" s="0" t="n">
        <f aca="false">IF(AND(OR(Dashboard!$B$5="All",D7825=Dashboard!$B$5),OR(Dashboard!$D$5="All",N7825=Dashboard!$D$5),OR(AND(C7825&lt;&gt;"",C7825&gt;=Dashboard!$F$5,C7825&lt;=Dashboard!$H$5),AND(C7825="",Dashboard!$F$5&lt;=1980,Dashboard!$H$5&gt;=2016))),1,0)</f>
        <v>1</v>
      </c>
      <c r="Q7825" s="0" t="n">
        <f aca="false">J7825*P7825+ROW()*0.00000001</f>
        <v>0.19007825</v>
      </c>
    </row>
    <row r="7826" customFormat="false" ht="15" hidden="false" customHeight="false" outlineLevel="0" collapsed="false">
      <c r="A7826" s="0" t="s">
        <v>4576</v>
      </c>
      <c r="B7826" s="0" t="s">
        <v>64</v>
      </c>
      <c r="C7826" s="0" t="n">
        <v>2010</v>
      </c>
      <c r="D7826" s="0" t="s">
        <v>114</v>
      </c>
      <c r="E7826" s="0" t="s">
        <v>328</v>
      </c>
      <c r="F7826" s="0" t="n">
        <v>0.14</v>
      </c>
      <c r="G7826" s="0" t="n">
        <v>0.03</v>
      </c>
      <c r="H7826" s="0" t="n">
        <v>0</v>
      </c>
      <c r="I7826" s="0" t="n">
        <v>0.01</v>
      </c>
      <c r="J7826" s="0" t="n">
        <v>0.19</v>
      </c>
      <c r="K7826" s="0" t="n">
        <v>74</v>
      </c>
      <c r="L7826" s="0" t="n">
        <v>8.1</v>
      </c>
      <c r="M7826" s="0" t="s">
        <v>103</v>
      </c>
      <c r="N7826" s="0" t="s">
        <v>66</v>
      </c>
      <c r="O7826" s="0" t="s">
        <v>37</v>
      </c>
      <c r="P7826" s="0" t="n">
        <f aca="false">IF(AND(OR(Dashboard!$B$5="All",D7826=Dashboard!$B$5),OR(Dashboard!$D$5="All",N7826=Dashboard!$D$5),OR(AND(C7826&lt;&gt;"",C7826&gt;=Dashboard!$F$5,C7826&lt;=Dashboard!$H$5),AND(C7826="",Dashboard!$F$5&lt;=1980,Dashboard!$H$5&gt;=2016))),1,0)</f>
        <v>1</v>
      </c>
      <c r="Q7826" s="0" t="n">
        <f aca="false">J7826*P7826+ROW()*0.00000001</f>
        <v>0.19007826</v>
      </c>
    </row>
    <row r="7827" customFormat="false" ht="15" hidden="false" customHeight="false" outlineLevel="0" collapsed="false">
      <c r="A7827" s="0" t="s">
        <v>4238</v>
      </c>
      <c r="B7827" s="0" t="s">
        <v>64</v>
      </c>
      <c r="C7827" s="0" t="n">
        <v>2012</v>
      </c>
      <c r="D7827" s="0" t="s">
        <v>71</v>
      </c>
      <c r="E7827" s="0" t="s">
        <v>220</v>
      </c>
      <c r="F7827" s="0" t="n">
        <v>0.11</v>
      </c>
      <c r="G7827" s="0" t="n">
        <v>0.06</v>
      </c>
      <c r="H7827" s="0" t="n">
        <v>0.01</v>
      </c>
      <c r="I7827" s="0" t="n">
        <v>0.02</v>
      </c>
      <c r="J7827" s="0" t="n">
        <v>0.19</v>
      </c>
      <c r="K7827" s="0" t="n">
        <v>69</v>
      </c>
      <c r="L7827" s="0" t="n">
        <v>5.6</v>
      </c>
      <c r="M7827" s="0" t="s">
        <v>73</v>
      </c>
      <c r="N7827" s="0" t="s">
        <v>66</v>
      </c>
      <c r="O7827" s="0" t="s">
        <v>67</v>
      </c>
      <c r="P7827" s="0" t="n">
        <f aca="false">IF(AND(OR(Dashboard!$B$5="All",D7827=Dashboard!$B$5),OR(Dashboard!$D$5="All",N7827=Dashboard!$D$5),OR(AND(C7827&lt;&gt;"",C7827&gt;=Dashboard!$F$5,C7827&lt;=Dashboard!$H$5),AND(C7827="",Dashboard!$F$5&lt;=1980,Dashboard!$H$5&gt;=2016))),1,0)</f>
        <v>1</v>
      </c>
      <c r="Q7827" s="0" t="n">
        <f aca="false">J7827*P7827+ROW()*0.00000001</f>
        <v>0.19007827</v>
      </c>
    </row>
    <row r="7828" customFormat="false" ht="15" hidden="false" customHeight="false" outlineLevel="0" collapsed="false">
      <c r="A7828" s="0" t="s">
        <v>5779</v>
      </c>
      <c r="B7828" s="0" t="s">
        <v>33</v>
      </c>
      <c r="C7828" s="0" t="n">
        <v>2009</v>
      </c>
      <c r="D7828" s="0" t="s">
        <v>46</v>
      </c>
      <c r="E7828" s="0" t="s">
        <v>4303</v>
      </c>
      <c r="F7828" s="0" t="n">
        <v>0.12</v>
      </c>
      <c r="G7828" s="0" t="n">
        <v>0</v>
      </c>
      <c r="H7828" s="0" t="n">
        <v>0.06</v>
      </c>
      <c r="I7828" s="0" t="n">
        <v>0.01</v>
      </c>
      <c r="J7828" s="0" t="n">
        <v>0.19</v>
      </c>
      <c r="K7828" s="0" t="n">
        <v>64</v>
      </c>
      <c r="L7828" s="0" t="n">
        <v>7.8</v>
      </c>
      <c r="M7828" s="0" t="s">
        <v>103</v>
      </c>
      <c r="N7828" s="0" t="s">
        <v>35</v>
      </c>
      <c r="O7828" s="0" t="s">
        <v>67</v>
      </c>
      <c r="P7828" s="0" t="n">
        <f aca="false">IF(AND(OR(Dashboard!$B$5="All",D7828=Dashboard!$B$5),OR(Dashboard!$D$5="All",N7828=Dashboard!$D$5),OR(AND(C7828&lt;&gt;"",C7828&gt;=Dashboard!$F$5,C7828&lt;=Dashboard!$H$5),AND(C7828="",Dashboard!$F$5&lt;=1980,Dashboard!$H$5&gt;=2016))),1,0)</f>
        <v>1</v>
      </c>
      <c r="Q7828" s="0" t="n">
        <f aca="false">J7828*P7828+ROW()*0.00000001</f>
        <v>0.19007828</v>
      </c>
    </row>
    <row r="7829" customFormat="false" ht="15" hidden="false" customHeight="false" outlineLevel="0" collapsed="false">
      <c r="A7829" s="0" t="s">
        <v>5780</v>
      </c>
      <c r="B7829" s="0" t="s">
        <v>164</v>
      </c>
      <c r="C7829" s="0" t="n">
        <v>2009</v>
      </c>
      <c r="D7829" s="0" t="s">
        <v>114</v>
      </c>
      <c r="E7829" s="0" t="s">
        <v>89</v>
      </c>
      <c r="F7829" s="0" t="n">
        <v>0</v>
      </c>
      <c r="G7829" s="0" t="n">
        <v>0</v>
      </c>
      <c r="H7829" s="0" t="n">
        <v>0.19</v>
      </c>
      <c r="I7829" s="0" t="n">
        <v>0</v>
      </c>
      <c r="J7829" s="0" t="n">
        <v>0.19</v>
      </c>
      <c r="N7829" s="0" t="s">
        <v>74</v>
      </c>
      <c r="P7829" s="0" t="n">
        <f aca="false">IF(AND(OR(Dashboard!$B$5="All",D7829=Dashboard!$B$5),OR(Dashboard!$D$5="All",N7829=Dashboard!$D$5),OR(AND(C7829&lt;&gt;"",C7829&gt;=Dashboard!$F$5,C7829&lt;=Dashboard!$H$5),AND(C7829="",Dashboard!$F$5&lt;=1980,Dashboard!$H$5&gt;=2016))),1,0)</f>
        <v>1</v>
      </c>
      <c r="Q7829" s="0" t="n">
        <f aca="false">J7829*P7829+ROW()*0.00000001</f>
        <v>0.19007829</v>
      </c>
    </row>
    <row r="7830" customFormat="false" ht="15" hidden="false" customHeight="false" outlineLevel="0" collapsed="false">
      <c r="A7830" s="0" t="s">
        <v>4717</v>
      </c>
      <c r="B7830" s="0" t="s">
        <v>33</v>
      </c>
      <c r="C7830" s="0" t="n">
        <v>2010</v>
      </c>
      <c r="D7830" s="0" t="s">
        <v>41</v>
      </c>
      <c r="E7830" s="0" t="s">
        <v>418</v>
      </c>
      <c r="F7830" s="0" t="n">
        <v>0.14</v>
      </c>
      <c r="G7830" s="0" t="n">
        <v>0.03</v>
      </c>
      <c r="H7830" s="0" t="n">
        <v>0</v>
      </c>
      <c r="I7830" s="0" t="n">
        <v>0.01</v>
      </c>
      <c r="J7830" s="0" t="n">
        <v>0.19</v>
      </c>
      <c r="M7830" s="0" t="s">
        <v>36</v>
      </c>
      <c r="N7830" s="0" t="s">
        <v>35</v>
      </c>
      <c r="P7830" s="0" t="n">
        <f aca="false">IF(AND(OR(Dashboard!$B$5="All",D7830=Dashboard!$B$5),OR(Dashboard!$D$5="All",N7830=Dashboard!$D$5),OR(AND(C7830&lt;&gt;"",C7830&gt;=Dashboard!$F$5,C7830&lt;=Dashboard!$H$5),AND(C7830="",Dashboard!$F$5&lt;=1980,Dashboard!$H$5&gt;=2016))),1,0)</f>
        <v>1</v>
      </c>
      <c r="Q7830" s="0" t="n">
        <f aca="false">J7830*P7830+ROW()*0.00000001</f>
        <v>0.1900783</v>
      </c>
    </row>
    <row r="7831" customFormat="false" ht="15" hidden="false" customHeight="false" outlineLevel="0" collapsed="false">
      <c r="A7831" s="0" t="s">
        <v>5781</v>
      </c>
      <c r="B7831" s="0" t="s">
        <v>108</v>
      </c>
      <c r="C7831" s="0" t="n">
        <v>1998</v>
      </c>
      <c r="D7831" s="0" t="s">
        <v>56</v>
      </c>
      <c r="E7831" s="0" t="s">
        <v>214</v>
      </c>
      <c r="F7831" s="0" t="n">
        <v>0.15</v>
      </c>
      <c r="G7831" s="0" t="n">
        <v>0.04</v>
      </c>
      <c r="H7831" s="0" t="n">
        <v>0</v>
      </c>
      <c r="I7831" s="0" t="n">
        <v>0</v>
      </c>
      <c r="J7831" s="0" t="n">
        <v>0.19</v>
      </c>
      <c r="N7831" s="0" t="s">
        <v>35</v>
      </c>
      <c r="P7831" s="0" t="n">
        <f aca="false">IF(AND(OR(Dashboard!$B$5="All",D7831=Dashboard!$B$5),OR(Dashboard!$D$5="All",N7831=Dashboard!$D$5),OR(AND(C7831&lt;&gt;"",C7831&gt;=Dashboard!$F$5,C7831&lt;=Dashboard!$H$5),AND(C7831="",Dashboard!$F$5&lt;=1980,Dashboard!$H$5&gt;=2016))),1,0)</f>
        <v>1</v>
      </c>
      <c r="Q7831" s="0" t="n">
        <f aca="false">J7831*P7831+ROW()*0.00000001</f>
        <v>0.19007831</v>
      </c>
    </row>
    <row r="7832" customFormat="false" ht="15" hidden="false" customHeight="false" outlineLevel="0" collapsed="false">
      <c r="A7832" s="0" t="s">
        <v>5782</v>
      </c>
      <c r="B7832" s="0" t="s">
        <v>64</v>
      </c>
      <c r="C7832" s="0" t="n">
        <v>2011</v>
      </c>
      <c r="D7832" s="0" t="s">
        <v>71</v>
      </c>
      <c r="E7832" s="0" t="s">
        <v>418</v>
      </c>
      <c r="F7832" s="0" t="n">
        <v>0.15</v>
      </c>
      <c r="G7832" s="0" t="n">
        <v>0.03</v>
      </c>
      <c r="H7832" s="0" t="n">
        <v>0</v>
      </c>
      <c r="I7832" s="0" t="n">
        <v>0.01</v>
      </c>
      <c r="J7832" s="0" t="n">
        <v>0.19</v>
      </c>
      <c r="N7832" s="0" t="s">
        <v>66</v>
      </c>
      <c r="P7832" s="0" t="n">
        <f aca="false">IF(AND(OR(Dashboard!$B$5="All",D7832=Dashboard!$B$5),OR(Dashboard!$D$5="All",N7832=Dashboard!$D$5),OR(AND(C7832&lt;&gt;"",C7832&gt;=Dashboard!$F$5,C7832&lt;=Dashboard!$H$5),AND(C7832="",Dashboard!$F$5&lt;=1980,Dashboard!$H$5&gt;=2016))),1,0)</f>
        <v>1</v>
      </c>
      <c r="Q7832" s="0" t="n">
        <f aca="false">J7832*P7832+ROW()*0.00000001</f>
        <v>0.19007832</v>
      </c>
    </row>
    <row r="7833" customFormat="false" ht="15" hidden="false" customHeight="false" outlineLevel="0" collapsed="false">
      <c r="A7833" s="0" t="s">
        <v>5154</v>
      </c>
      <c r="B7833" s="0" t="s">
        <v>108</v>
      </c>
      <c r="C7833" s="0" t="n">
        <v>1999</v>
      </c>
      <c r="D7833" s="0" t="s">
        <v>52</v>
      </c>
      <c r="E7833" s="0" t="s">
        <v>4298</v>
      </c>
      <c r="F7833" s="0" t="n">
        <v>0.15</v>
      </c>
      <c r="G7833" s="0" t="n">
        <v>0.04</v>
      </c>
      <c r="H7833" s="0" t="n">
        <v>0</v>
      </c>
      <c r="I7833" s="0" t="n">
        <v>0</v>
      </c>
      <c r="J7833" s="0" t="n">
        <v>0.19</v>
      </c>
      <c r="N7833" s="0" t="s">
        <v>35</v>
      </c>
      <c r="P7833" s="0" t="n">
        <f aca="false">IF(AND(OR(Dashboard!$B$5="All",D7833=Dashboard!$B$5),OR(Dashboard!$D$5="All",N7833=Dashboard!$D$5),OR(AND(C7833&lt;&gt;"",C7833&gt;=Dashboard!$F$5,C7833&lt;=Dashboard!$H$5),AND(C7833="",Dashboard!$F$5&lt;=1980,Dashboard!$H$5&gt;=2016))),1,0)</f>
        <v>1</v>
      </c>
      <c r="Q7833" s="0" t="n">
        <f aca="false">J7833*P7833+ROW()*0.00000001</f>
        <v>0.19007833</v>
      </c>
    </row>
    <row r="7834" customFormat="false" ht="15" hidden="false" customHeight="false" outlineLevel="0" collapsed="false">
      <c r="A7834" s="0" t="s">
        <v>5783</v>
      </c>
      <c r="B7834" s="0" t="s">
        <v>108</v>
      </c>
      <c r="C7834" s="0" t="n">
        <v>1996</v>
      </c>
      <c r="D7834" s="0" t="s">
        <v>56</v>
      </c>
      <c r="E7834" s="0" t="s">
        <v>214</v>
      </c>
      <c r="F7834" s="0" t="n">
        <v>0.15</v>
      </c>
      <c r="G7834" s="0" t="n">
        <v>0.04</v>
      </c>
      <c r="H7834" s="0" t="n">
        <v>0</v>
      </c>
      <c r="I7834" s="0" t="n">
        <v>0</v>
      </c>
      <c r="J7834" s="0" t="n">
        <v>0.19</v>
      </c>
      <c r="N7834" s="0" t="s">
        <v>35</v>
      </c>
      <c r="P7834" s="0" t="n">
        <f aca="false">IF(AND(OR(Dashboard!$B$5="All",D7834=Dashboard!$B$5),OR(Dashboard!$D$5="All",N7834=Dashboard!$D$5),OR(AND(C7834&lt;&gt;"",C7834&gt;=Dashboard!$F$5,C7834&lt;=Dashboard!$H$5),AND(C7834="",Dashboard!$F$5&lt;=1980,Dashboard!$H$5&gt;=2016))),1,0)</f>
        <v>1</v>
      </c>
      <c r="Q7834" s="0" t="n">
        <f aca="false">J7834*P7834+ROW()*0.00000001</f>
        <v>0.19007834</v>
      </c>
    </row>
    <row r="7835" customFormat="false" ht="15" hidden="false" customHeight="false" outlineLevel="0" collapsed="false">
      <c r="A7835" s="0" t="s">
        <v>5784</v>
      </c>
      <c r="B7835" s="0" t="s">
        <v>108</v>
      </c>
      <c r="C7835" s="0" t="n">
        <v>1997</v>
      </c>
      <c r="D7835" s="0" t="s">
        <v>102</v>
      </c>
      <c r="E7835" s="0" t="s">
        <v>214</v>
      </c>
      <c r="F7835" s="0" t="n">
        <v>0.15</v>
      </c>
      <c r="G7835" s="0" t="n">
        <v>0.04</v>
      </c>
      <c r="H7835" s="0" t="n">
        <v>0</v>
      </c>
      <c r="I7835" s="0" t="n">
        <v>0</v>
      </c>
      <c r="J7835" s="0" t="n">
        <v>0.19</v>
      </c>
      <c r="N7835" s="0" t="s">
        <v>35</v>
      </c>
      <c r="P7835" s="0" t="n">
        <f aca="false">IF(AND(OR(Dashboard!$B$5="All",D7835=Dashboard!$B$5),OR(Dashboard!$D$5="All",N7835=Dashboard!$D$5),OR(AND(C7835&lt;&gt;"",C7835&gt;=Dashboard!$F$5,C7835&lt;=Dashboard!$H$5),AND(C7835="",Dashboard!$F$5&lt;=1980,Dashboard!$H$5&gt;=2016))),1,0)</f>
        <v>1</v>
      </c>
      <c r="Q7835" s="0" t="n">
        <f aca="false">J7835*P7835+ROW()*0.00000001</f>
        <v>0.19007835</v>
      </c>
    </row>
    <row r="7836" customFormat="false" ht="15" hidden="false" customHeight="false" outlineLevel="0" collapsed="false">
      <c r="A7836" s="0" t="s">
        <v>5785</v>
      </c>
      <c r="B7836" s="0" t="s">
        <v>108</v>
      </c>
      <c r="C7836" s="0" t="n">
        <v>1997</v>
      </c>
      <c r="D7836" s="0" t="s">
        <v>48</v>
      </c>
      <c r="E7836" s="0" t="s">
        <v>1565</v>
      </c>
      <c r="F7836" s="0" t="n">
        <v>0</v>
      </c>
      <c r="G7836" s="0" t="n">
        <v>0</v>
      </c>
      <c r="H7836" s="0" t="n">
        <v>0.16</v>
      </c>
      <c r="I7836" s="0" t="n">
        <v>0.03</v>
      </c>
      <c r="J7836" s="0" t="n">
        <v>0.19</v>
      </c>
      <c r="N7836" s="0" t="s">
        <v>35</v>
      </c>
      <c r="P7836" s="0" t="n">
        <f aca="false">IF(AND(OR(Dashboard!$B$5="All",D7836=Dashboard!$B$5),OR(Dashboard!$D$5="All",N7836=Dashboard!$D$5),OR(AND(C7836&lt;&gt;"",C7836&gt;=Dashboard!$F$5,C7836&lt;=Dashboard!$H$5),AND(C7836="",Dashboard!$F$5&lt;=1980,Dashboard!$H$5&gt;=2016))),1,0)</f>
        <v>1</v>
      </c>
      <c r="Q7836" s="0" t="n">
        <f aca="false">J7836*P7836+ROW()*0.00000001</f>
        <v>0.19007836</v>
      </c>
    </row>
    <row r="7837" customFormat="false" ht="15" hidden="false" customHeight="false" outlineLevel="0" collapsed="false">
      <c r="A7837" s="0" t="s">
        <v>5786</v>
      </c>
      <c r="B7837" s="0" t="s">
        <v>108</v>
      </c>
      <c r="C7837" s="0" t="n">
        <v>1997</v>
      </c>
      <c r="D7837" s="0" t="s">
        <v>71</v>
      </c>
      <c r="E7837" s="0" t="s">
        <v>1081</v>
      </c>
      <c r="F7837" s="0" t="n">
        <v>0.15</v>
      </c>
      <c r="G7837" s="0" t="n">
        <v>0.04</v>
      </c>
      <c r="H7837" s="0" t="n">
        <v>0</v>
      </c>
      <c r="I7837" s="0" t="n">
        <v>0</v>
      </c>
      <c r="J7837" s="0" t="n">
        <v>0.19</v>
      </c>
      <c r="N7837" s="0" t="s">
        <v>35</v>
      </c>
      <c r="P7837" s="0" t="n">
        <f aca="false">IF(AND(OR(Dashboard!$B$5="All",D7837=Dashboard!$B$5),OR(Dashboard!$D$5="All",N7837=Dashboard!$D$5),OR(AND(C7837&lt;&gt;"",C7837&gt;=Dashboard!$F$5,C7837&lt;=Dashboard!$H$5),AND(C7837="",Dashboard!$F$5&lt;=1980,Dashboard!$H$5&gt;=2016))),1,0)</f>
        <v>1</v>
      </c>
      <c r="Q7837" s="0" t="n">
        <f aca="false">J7837*P7837+ROW()*0.00000001</f>
        <v>0.19007837</v>
      </c>
    </row>
    <row r="7838" customFormat="false" ht="15" hidden="false" customHeight="false" outlineLevel="0" collapsed="false">
      <c r="A7838" s="0" t="s">
        <v>5787</v>
      </c>
      <c r="B7838" s="0" t="s">
        <v>108</v>
      </c>
      <c r="C7838" s="0" t="n">
        <v>1996</v>
      </c>
      <c r="D7838" s="0" t="s">
        <v>34</v>
      </c>
      <c r="E7838" s="0" t="s">
        <v>2924</v>
      </c>
      <c r="F7838" s="0" t="n">
        <v>0</v>
      </c>
      <c r="G7838" s="0" t="n">
        <v>0</v>
      </c>
      <c r="H7838" s="0" t="n">
        <v>0.19</v>
      </c>
      <c r="I7838" s="0" t="n">
        <v>0</v>
      </c>
      <c r="J7838" s="0" t="n">
        <v>0.19</v>
      </c>
      <c r="N7838" s="0" t="s">
        <v>35</v>
      </c>
      <c r="P7838" s="0" t="n">
        <f aca="false">IF(AND(OR(Dashboard!$B$5="All",D7838=Dashboard!$B$5),OR(Dashboard!$D$5="All",N7838=Dashboard!$D$5),OR(AND(C7838&lt;&gt;"",C7838&gt;=Dashboard!$F$5,C7838&lt;=Dashboard!$H$5),AND(C7838="",Dashboard!$F$5&lt;=1980,Dashboard!$H$5&gt;=2016))),1,0)</f>
        <v>1</v>
      </c>
      <c r="Q7838" s="0" t="n">
        <f aca="false">J7838*P7838+ROW()*0.00000001</f>
        <v>0.19007838</v>
      </c>
    </row>
    <row r="7839" customFormat="false" ht="15" hidden="false" customHeight="false" outlineLevel="0" collapsed="false">
      <c r="A7839" s="0" t="s">
        <v>1909</v>
      </c>
      <c r="B7839" s="0" t="s">
        <v>152</v>
      </c>
      <c r="C7839" s="0" t="n">
        <v>2014</v>
      </c>
      <c r="D7839" s="0" t="s">
        <v>46</v>
      </c>
      <c r="E7839" s="0" t="s">
        <v>124</v>
      </c>
      <c r="F7839" s="0" t="n">
        <v>0.07</v>
      </c>
      <c r="G7839" s="0" t="n">
        <v>0.1</v>
      </c>
      <c r="H7839" s="0" t="n">
        <v>0</v>
      </c>
      <c r="I7839" s="0" t="n">
        <v>0.01</v>
      </c>
      <c r="J7839" s="0" t="n">
        <v>0.19</v>
      </c>
      <c r="K7839" s="0" t="n">
        <v>85</v>
      </c>
      <c r="L7839" s="0" t="n">
        <v>8.6</v>
      </c>
      <c r="M7839" s="0" t="s">
        <v>73</v>
      </c>
      <c r="N7839" s="0" t="s">
        <v>152</v>
      </c>
      <c r="O7839" s="0" t="s">
        <v>42</v>
      </c>
      <c r="P7839" s="0" t="n">
        <f aca="false">IF(AND(OR(Dashboard!$B$5="All",D7839=Dashboard!$B$5),OR(Dashboard!$D$5="All",N7839=Dashboard!$D$5),OR(AND(C7839&lt;&gt;"",C7839&gt;=Dashboard!$F$5,C7839&lt;=Dashboard!$H$5),AND(C7839="",Dashboard!$F$5&lt;=1980,Dashboard!$H$5&gt;=2016))),1,0)</f>
        <v>1</v>
      </c>
      <c r="Q7839" s="0" t="n">
        <f aca="false">J7839*P7839+ROW()*0.00000001</f>
        <v>0.19007839</v>
      </c>
    </row>
    <row r="7840" customFormat="false" ht="15" hidden="false" customHeight="false" outlineLevel="0" collapsed="false">
      <c r="A7840" s="0" t="s">
        <v>5788</v>
      </c>
      <c r="B7840" s="0" t="s">
        <v>50</v>
      </c>
      <c r="C7840" s="0" t="n">
        <v>2008</v>
      </c>
      <c r="D7840" s="0" t="s">
        <v>114</v>
      </c>
      <c r="E7840" s="0" t="s">
        <v>328</v>
      </c>
      <c r="F7840" s="0" t="n">
        <v>0</v>
      </c>
      <c r="G7840" s="0" t="n">
        <v>0</v>
      </c>
      <c r="H7840" s="0" t="n">
        <v>0.19</v>
      </c>
      <c r="I7840" s="0" t="n">
        <v>0</v>
      </c>
      <c r="J7840" s="0" t="n">
        <v>0.19</v>
      </c>
      <c r="N7840" s="0" t="s">
        <v>35</v>
      </c>
      <c r="P7840" s="0" t="n">
        <f aca="false">IF(AND(OR(Dashboard!$B$5="All",D7840=Dashboard!$B$5),OR(Dashboard!$D$5="All",N7840=Dashboard!$D$5),OR(AND(C7840&lt;&gt;"",C7840&gt;=Dashboard!$F$5,C7840&lt;=Dashboard!$H$5),AND(C7840="",Dashboard!$F$5&lt;=1980,Dashboard!$H$5&gt;=2016))),1,0)</f>
        <v>1</v>
      </c>
      <c r="Q7840" s="0" t="n">
        <f aca="false">J7840*P7840+ROW()*0.00000001</f>
        <v>0.1900784</v>
      </c>
    </row>
    <row r="7841" customFormat="false" ht="15" hidden="false" customHeight="false" outlineLevel="0" collapsed="false">
      <c r="A7841" s="0" t="s">
        <v>3401</v>
      </c>
      <c r="B7841" s="0" t="s">
        <v>186</v>
      </c>
      <c r="C7841" s="0" t="n">
        <v>2004</v>
      </c>
      <c r="D7841" s="0" t="s">
        <v>71</v>
      </c>
      <c r="E7841" s="0" t="s">
        <v>220</v>
      </c>
      <c r="F7841" s="0" t="n">
        <v>0.15</v>
      </c>
      <c r="G7841" s="0" t="n">
        <v>0.04</v>
      </c>
      <c r="H7841" s="0" t="n">
        <v>0</v>
      </c>
      <c r="I7841" s="0" t="n">
        <v>0.01</v>
      </c>
      <c r="J7841" s="0" t="n">
        <v>0.19</v>
      </c>
      <c r="K7841" s="0" t="n">
        <v>49</v>
      </c>
      <c r="L7841" s="0" t="n">
        <v>4.6</v>
      </c>
      <c r="M7841" s="0" t="s">
        <v>103</v>
      </c>
      <c r="N7841" s="0" t="s">
        <v>35</v>
      </c>
      <c r="O7841" s="0" t="s">
        <v>177</v>
      </c>
      <c r="P7841" s="0" t="n">
        <f aca="false">IF(AND(OR(Dashboard!$B$5="All",D7841=Dashboard!$B$5),OR(Dashboard!$D$5="All",N7841=Dashboard!$D$5),OR(AND(C7841&lt;&gt;"",C7841&gt;=Dashboard!$F$5,C7841&lt;=Dashboard!$H$5),AND(C7841="",Dashboard!$F$5&lt;=1980,Dashboard!$H$5&gt;=2016))),1,0)</f>
        <v>1</v>
      </c>
      <c r="Q7841" s="0" t="n">
        <f aca="false">J7841*P7841+ROW()*0.00000001</f>
        <v>0.19007841</v>
      </c>
    </row>
    <row r="7842" customFormat="false" ht="15" hidden="false" customHeight="false" outlineLevel="0" collapsed="false">
      <c r="A7842" s="0" t="s">
        <v>2910</v>
      </c>
      <c r="B7842" s="0" t="s">
        <v>76</v>
      </c>
      <c r="C7842" s="0" t="n">
        <v>2008</v>
      </c>
      <c r="D7842" s="0" t="s">
        <v>34</v>
      </c>
      <c r="E7842" s="0" t="s">
        <v>91</v>
      </c>
      <c r="F7842" s="0" t="n">
        <v>0.09</v>
      </c>
      <c r="G7842" s="0" t="n">
        <v>0.07</v>
      </c>
      <c r="H7842" s="0" t="n">
        <v>0</v>
      </c>
      <c r="I7842" s="0" t="n">
        <v>0.02</v>
      </c>
      <c r="J7842" s="0" t="n">
        <v>0.19</v>
      </c>
      <c r="M7842" s="0" t="s">
        <v>36</v>
      </c>
      <c r="N7842" s="0" t="s">
        <v>74</v>
      </c>
      <c r="P7842" s="0" t="n">
        <f aca="false">IF(AND(OR(Dashboard!$B$5="All",D7842=Dashboard!$B$5),OR(Dashboard!$D$5="All",N7842=Dashboard!$D$5),OR(AND(C7842&lt;&gt;"",C7842&gt;=Dashboard!$F$5,C7842&lt;=Dashboard!$H$5),AND(C7842="",Dashboard!$F$5&lt;=1980,Dashboard!$H$5&gt;=2016))),1,0)</f>
        <v>1</v>
      </c>
      <c r="Q7842" s="0" t="n">
        <f aca="false">J7842*P7842+ROW()*0.00000001</f>
        <v>0.19007842</v>
      </c>
    </row>
    <row r="7843" customFormat="false" ht="15" hidden="false" customHeight="false" outlineLevel="0" collapsed="false">
      <c r="A7843" s="0" t="s">
        <v>1913</v>
      </c>
      <c r="B7843" s="0" t="s">
        <v>851</v>
      </c>
      <c r="C7843" s="0" t="n">
        <v>2012</v>
      </c>
      <c r="D7843" s="0" t="s">
        <v>34</v>
      </c>
      <c r="E7843" s="0" t="s">
        <v>89</v>
      </c>
      <c r="F7843" s="0" t="n">
        <v>0.17</v>
      </c>
      <c r="G7843" s="0" t="n">
        <v>0</v>
      </c>
      <c r="H7843" s="0" t="n">
        <v>0</v>
      </c>
      <c r="I7843" s="0" t="n">
        <v>0.02</v>
      </c>
      <c r="J7843" s="0" t="n">
        <v>0.19</v>
      </c>
      <c r="K7843" s="0" t="n">
        <v>76</v>
      </c>
      <c r="L7843" s="0" t="n">
        <v>7.8</v>
      </c>
      <c r="M7843" s="0" t="s">
        <v>36</v>
      </c>
      <c r="N7843" s="0" t="s">
        <v>74</v>
      </c>
      <c r="O7843" s="0" t="s">
        <v>37</v>
      </c>
      <c r="P7843" s="0" t="n">
        <f aca="false">IF(AND(OR(Dashboard!$B$5="All",D7843=Dashboard!$B$5),OR(Dashboard!$D$5="All",N7843=Dashboard!$D$5),OR(AND(C7843&lt;&gt;"",C7843&gt;=Dashboard!$F$5,C7843&lt;=Dashboard!$H$5),AND(C7843="",Dashboard!$F$5&lt;=1980,Dashboard!$H$5&gt;=2016))),1,0)</f>
        <v>1</v>
      </c>
      <c r="Q7843" s="0" t="n">
        <f aca="false">J7843*P7843+ROW()*0.00000001</f>
        <v>0.19007843</v>
      </c>
    </row>
    <row r="7844" customFormat="false" ht="15" hidden="false" customHeight="false" outlineLevel="0" collapsed="false">
      <c r="A7844" s="0" t="s">
        <v>5789</v>
      </c>
      <c r="B7844" s="0" t="s">
        <v>851</v>
      </c>
      <c r="C7844" s="0" t="n">
        <v>2015</v>
      </c>
      <c r="D7844" s="0" t="s">
        <v>71</v>
      </c>
      <c r="E7844" s="0" t="s">
        <v>328</v>
      </c>
      <c r="F7844" s="0" t="n">
        <v>0</v>
      </c>
      <c r="G7844" s="0" t="n">
        <v>0</v>
      </c>
      <c r="H7844" s="0" t="n">
        <v>0.19</v>
      </c>
      <c r="I7844" s="0" t="n">
        <v>0</v>
      </c>
      <c r="J7844" s="0" t="n">
        <v>0.19</v>
      </c>
      <c r="L7844" s="0" t="n">
        <v>8.8</v>
      </c>
      <c r="M7844" s="0" t="s">
        <v>103</v>
      </c>
      <c r="N7844" s="0" t="s">
        <v>74</v>
      </c>
      <c r="P7844" s="0" t="n">
        <f aca="false">IF(AND(OR(Dashboard!$B$5="All",D7844=Dashboard!$B$5),OR(Dashboard!$D$5="All",N7844=Dashboard!$D$5),OR(AND(C7844&lt;&gt;"",C7844&gt;=Dashboard!$F$5,C7844&lt;=Dashboard!$H$5),AND(C7844="",Dashboard!$F$5&lt;=1980,Dashboard!$H$5&gt;=2016))),1,0)</f>
        <v>1</v>
      </c>
      <c r="Q7844" s="0" t="n">
        <f aca="false">J7844*P7844+ROW()*0.00000001</f>
        <v>0.19007844</v>
      </c>
    </row>
    <row r="7845" customFormat="false" ht="15" hidden="false" customHeight="false" outlineLevel="0" collapsed="false">
      <c r="A7845" s="0" t="s">
        <v>979</v>
      </c>
      <c r="B7845" s="0" t="s">
        <v>85</v>
      </c>
      <c r="C7845" s="0" t="n">
        <v>2002</v>
      </c>
      <c r="D7845" s="0" t="s">
        <v>34</v>
      </c>
      <c r="E7845" s="0" t="s">
        <v>142</v>
      </c>
      <c r="F7845" s="0" t="n">
        <v>0.14</v>
      </c>
      <c r="G7845" s="0" t="n">
        <v>0.05</v>
      </c>
      <c r="H7845" s="0" t="n">
        <v>0</v>
      </c>
      <c r="I7845" s="0" t="n">
        <v>0</v>
      </c>
      <c r="J7845" s="0" t="n">
        <v>0.19</v>
      </c>
      <c r="K7845" s="0" t="n">
        <v>66</v>
      </c>
      <c r="M7845" s="0" t="s">
        <v>36</v>
      </c>
      <c r="N7845" s="0" t="s">
        <v>35</v>
      </c>
      <c r="O7845" s="0" t="s">
        <v>67</v>
      </c>
      <c r="P7845" s="0" t="n">
        <f aca="false">IF(AND(OR(Dashboard!$B$5="All",D7845=Dashboard!$B$5),OR(Dashboard!$D$5="All",N7845=Dashboard!$D$5),OR(AND(C7845&lt;&gt;"",C7845&gt;=Dashboard!$F$5,C7845&lt;=Dashboard!$H$5),AND(C7845="",Dashboard!$F$5&lt;=1980,Dashboard!$H$5&gt;=2016))),1,0)</f>
        <v>1</v>
      </c>
      <c r="Q7845" s="0" t="n">
        <f aca="false">J7845*P7845+ROW()*0.00000001</f>
        <v>0.19007845</v>
      </c>
    </row>
    <row r="7846" customFormat="false" ht="15" hidden="false" customHeight="false" outlineLevel="0" collapsed="false">
      <c r="A7846" s="0" t="s">
        <v>5790</v>
      </c>
      <c r="B7846" s="0" t="s">
        <v>164</v>
      </c>
      <c r="C7846" s="0" t="n">
        <v>2010</v>
      </c>
      <c r="D7846" s="0" t="s">
        <v>71</v>
      </c>
      <c r="E7846" s="0" t="s">
        <v>2331</v>
      </c>
      <c r="F7846" s="0" t="n">
        <v>0</v>
      </c>
      <c r="G7846" s="0" t="n">
        <v>0</v>
      </c>
      <c r="H7846" s="0" t="n">
        <v>0.19</v>
      </c>
      <c r="I7846" s="0" t="n">
        <v>0</v>
      </c>
      <c r="J7846" s="0" t="n">
        <v>0.19</v>
      </c>
      <c r="N7846" s="0" t="s">
        <v>74</v>
      </c>
      <c r="P7846" s="0" t="n">
        <f aca="false">IF(AND(OR(Dashboard!$B$5="All",D7846=Dashboard!$B$5),OR(Dashboard!$D$5="All",N7846=Dashboard!$D$5),OR(AND(C7846&lt;&gt;"",C7846&gt;=Dashboard!$F$5,C7846&lt;=Dashboard!$H$5),AND(C7846="",Dashboard!$F$5&lt;=1980,Dashboard!$H$5&gt;=2016))),1,0)</f>
        <v>1</v>
      </c>
      <c r="Q7846" s="0" t="n">
        <f aca="false">J7846*P7846+ROW()*0.00000001</f>
        <v>0.19007846</v>
      </c>
    </row>
    <row r="7847" customFormat="false" ht="15" hidden="false" customHeight="false" outlineLevel="0" collapsed="false">
      <c r="A7847" s="0" t="s">
        <v>5791</v>
      </c>
      <c r="B7847" s="0" t="s">
        <v>117</v>
      </c>
      <c r="C7847" s="0" t="n">
        <v>1996</v>
      </c>
      <c r="D7847" s="0" t="s">
        <v>246</v>
      </c>
      <c r="E7847" s="0" t="s">
        <v>814</v>
      </c>
      <c r="F7847" s="0" t="n">
        <v>0.11</v>
      </c>
      <c r="G7847" s="0" t="n">
        <v>0.07</v>
      </c>
      <c r="H7847" s="0" t="n">
        <v>0</v>
      </c>
      <c r="I7847" s="0" t="n">
        <v>0.01</v>
      </c>
      <c r="J7847" s="0" t="n">
        <v>0.19</v>
      </c>
      <c r="N7847" s="0" t="s">
        <v>74</v>
      </c>
      <c r="P7847" s="0" t="n">
        <f aca="false">IF(AND(OR(Dashboard!$B$5="All",D7847=Dashboard!$B$5),OR(Dashboard!$D$5="All",N7847=Dashboard!$D$5),OR(AND(C7847&lt;&gt;"",C7847&gt;=Dashboard!$F$5,C7847&lt;=Dashboard!$H$5),AND(C7847="",Dashboard!$F$5&lt;=1980,Dashboard!$H$5&gt;=2016))),1,0)</f>
        <v>1</v>
      </c>
      <c r="Q7847" s="0" t="n">
        <f aca="false">J7847*P7847+ROW()*0.00000001</f>
        <v>0.19007847</v>
      </c>
    </row>
    <row r="7848" customFormat="false" ht="15" hidden="false" customHeight="false" outlineLevel="0" collapsed="false">
      <c r="A7848" s="0" t="s">
        <v>791</v>
      </c>
      <c r="B7848" s="0" t="s">
        <v>152</v>
      </c>
      <c r="C7848" s="0" t="n">
        <v>2010</v>
      </c>
      <c r="D7848" s="0" t="s">
        <v>71</v>
      </c>
      <c r="E7848" s="0" t="s">
        <v>72</v>
      </c>
      <c r="F7848" s="0" t="n">
        <v>0.18</v>
      </c>
      <c r="G7848" s="0" t="n">
        <v>0</v>
      </c>
      <c r="H7848" s="0" t="n">
        <v>0</v>
      </c>
      <c r="I7848" s="0" t="n">
        <v>0.01</v>
      </c>
      <c r="J7848" s="0" t="n">
        <v>0.19</v>
      </c>
      <c r="K7848" s="0" t="n">
        <v>82</v>
      </c>
      <c r="L7848" s="0" t="n">
        <v>8.6</v>
      </c>
      <c r="M7848" s="0" t="s">
        <v>36</v>
      </c>
      <c r="N7848" s="0" t="s">
        <v>152</v>
      </c>
      <c r="O7848" s="0" t="s">
        <v>42</v>
      </c>
      <c r="P7848" s="0" t="n">
        <f aca="false">IF(AND(OR(Dashboard!$B$5="All",D7848=Dashboard!$B$5),OR(Dashboard!$D$5="All",N7848=Dashboard!$D$5),OR(AND(C7848&lt;&gt;"",C7848&gt;=Dashboard!$F$5,C7848&lt;=Dashboard!$H$5),AND(C7848="",Dashboard!$F$5&lt;=1980,Dashboard!$H$5&gt;=2016))),1,0)</f>
        <v>1</v>
      </c>
      <c r="Q7848" s="0" t="n">
        <f aca="false">J7848*P7848+ROW()*0.00000001</f>
        <v>0.19007848</v>
      </c>
    </row>
    <row r="7849" customFormat="false" ht="15" hidden="false" customHeight="false" outlineLevel="0" collapsed="false">
      <c r="A7849" s="0" t="s">
        <v>5792</v>
      </c>
      <c r="B7849" s="0" t="s">
        <v>97</v>
      </c>
      <c r="D7849" s="0" t="s">
        <v>58</v>
      </c>
      <c r="E7849" s="0" t="s">
        <v>560</v>
      </c>
      <c r="F7849" s="0" t="n">
        <v>0.18</v>
      </c>
      <c r="G7849" s="0" t="n">
        <v>0</v>
      </c>
      <c r="H7849" s="0" t="n">
        <v>0</v>
      </c>
      <c r="I7849" s="0" t="n">
        <v>0.01</v>
      </c>
      <c r="J7849" s="0" t="n">
        <v>0.19</v>
      </c>
      <c r="M7849" s="0" t="s">
        <v>103</v>
      </c>
      <c r="N7849" s="0" t="s">
        <v>35</v>
      </c>
      <c r="P7849" s="0" t="n">
        <f aca="false">IF(AND(OR(Dashboard!$B$5="All",D7849=Dashboard!$B$5),OR(Dashboard!$D$5="All",N7849=Dashboard!$D$5),OR(AND(C7849&lt;&gt;"",C7849&gt;=Dashboard!$F$5,C7849&lt;=Dashboard!$H$5),AND(C7849="",Dashboard!$F$5&lt;=1980,Dashboard!$H$5&gt;=2016))),1,0)</f>
        <v>1</v>
      </c>
      <c r="Q7849" s="0" t="n">
        <f aca="false">J7849*P7849+ROW()*0.00000001</f>
        <v>0.19007849</v>
      </c>
    </row>
    <row r="7850" customFormat="false" ht="15" hidden="false" customHeight="false" outlineLevel="0" collapsed="false">
      <c r="A7850" s="0" t="s">
        <v>5005</v>
      </c>
      <c r="B7850" s="0" t="s">
        <v>50</v>
      </c>
      <c r="C7850" s="0" t="n">
        <v>2008</v>
      </c>
      <c r="D7850" s="0" t="s">
        <v>34</v>
      </c>
      <c r="E7850" s="0" t="s">
        <v>154</v>
      </c>
      <c r="F7850" s="0" t="n">
        <v>0</v>
      </c>
      <c r="G7850" s="0" t="n">
        <v>0</v>
      </c>
      <c r="H7850" s="0" t="n">
        <v>0.19</v>
      </c>
      <c r="I7850" s="0" t="n">
        <v>0</v>
      </c>
      <c r="J7850" s="0" t="n">
        <v>0.19</v>
      </c>
      <c r="N7850" s="0" t="s">
        <v>35</v>
      </c>
      <c r="P7850" s="0" t="n">
        <f aca="false">IF(AND(OR(Dashboard!$B$5="All",D7850=Dashboard!$B$5),OR(Dashboard!$D$5="All",N7850=Dashboard!$D$5),OR(AND(C7850&lt;&gt;"",C7850&gt;=Dashboard!$F$5,C7850&lt;=Dashboard!$H$5),AND(C7850="",Dashboard!$F$5&lt;=1980,Dashboard!$H$5&gt;=2016))),1,0)</f>
        <v>1</v>
      </c>
      <c r="Q7850" s="0" t="n">
        <f aca="false">J7850*P7850+ROW()*0.00000001</f>
        <v>0.1900785</v>
      </c>
    </row>
    <row r="7851" customFormat="false" ht="15" hidden="false" customHeight="false" outlineLevel="0" collapsed="false">
      <c r="A7851" s="0" t="s">
        <v>3644</v>
      </c>
      <c r="B7851" s="0" t="s">
        <v>33</v>
      </c>
      <c r="C7851" s="0" t="n">
        <v>2011</v>
      </c>
      <c r="D7851" s="0" t="s">
        <v>102</v>
      </c>
      <c r="E7851" s="0" t="s">
        <v>418</v>
      </c>
      <c r="F7851" s="0" t="n">
        <v>0.1</v>
      </c>
      <c r="G7851" s="0" t="n">
        <v>0.07</v>
      </c>
      <c r="H7851" s="0" t="n">
        <v>0</v>
      </c>
      <c r="I7851" s="0" t="n">
        <v>0.02</v>
      </c>
      <c r="J7851" s="0" t="n">
        <v>0.19</v>
      </c>
      <c r="K7851" s="0" t="n">
        <v>68</v>
      </c>
      <c r="L7851" s="0" t="n">
        <v>7</v>
      </c>
      <c r="M7851" s="0" t="s">
        <v>103</v>
      </c>
      <c r="N7851" s="0" t="s">
        <v>35</v>
      </c>
      <c r="O7851" s="0" t="s">
        <v>67</v>
      </c>
      <c r="P7851" s="0" t="n">
        <f aca="false">IF(AND(OR(Dashboard!$B$5="All",D7851=Dashboard!$B$5),OR(Dashboard!$D$5="All",N7851=Dashboard!$D$5),OR(AND(C7851&lt;&gt;"",C7851&gt;=Dashboard!$F$5,C7851&lt;=Dashboard!$H$5),AND(C7851="",Dashboard!$F$5&lt;=1980,Dashboard!$H$5&gt;=2016))),1,0)</f>
        <v>1</v>
      </c>
      <c r="Q7851" s="0" t="n">
        <f aca="false">J7851*P7851+ROW()*0.00000001</f>
        <v>0.19007851</v>
      </c>
    </row>
    <row r="7852" customFormat="false" ht="15" hidden="false" customHeight="false" outlineLevel="0" collapsed="false">
      <c r="A7852" s="0" t="s">
        <v>5793</v>
      </c>
      <c r="B7852" s="0" t="s">
        <v>50</v>
      </c>
      <c r="C7852" s="0" t="n">
        <v>2006</v>
      </c>
      <c r="D7852" s="0" t="s">
        <v>102</v>
      </c>
      <c r="E7852" s="0" t="s">
        <v>328</v>
      </c>
      <c r="F7852" s="0" t="n">
        <v>0.02</v>
      </c>
      <c r="G7852" s="0" t="n">
        <v>0.01</v>
      </c>
      <c r="H7852" s="0" t="n">
        <v>0.16</v>
      </c>
      <c r="I7852" s="0" t="n">
        <v>0</v>
      </c>
      <c r="J7852" s="0" t="n">
        <v>0.19</v>
      </c>
      <c r="K7852" s="0" t="n">
        <v>61</v>
      </c>
      <c r="L7852" s="0" t="n">
        <v>4.4</v>
      </c>
      <c r="M7852" s="0" t="s">
        <v>103</v>
      </c>
      <c r="N7852" s="0" t="s">
        <v>35</v>
      </c>
      <c r="O7852" s="0" t="s">
        <v>67</v>
      </c>
      <c r="P7852" s="0" t="n">
        <f aca="false">IF(AND(OR(Dashboard!$B$5="All",D7852=Dashboard!$B$5),OR(Dashboard!$D$5="All",N7852=Dashboard!$D$5),OR(AND(C7852&lt;&gt;"",C7852&gt;=Dashboard!$F$5,C7852&lt;=Dashboard!$H$5),AND(C7852="",Dashboard!$F$5&lt;=1980,Dashboard!$H$5&gt;=2016))),1,0)</f>
        <v>1</v>
      </c>
      <c r="Q7852" s="0" t="n">
        <f aca="false">J7852*P7852+ROW()*0.00000001</f>
        <v>0.19007852</v>
      </c>
    </row>
    <row r="7853" customFormat="false" ht="15" hidden="false" customHeight="false" outlineLevel="0" collapsed="false">
      <c r="A7853" s="0" t="s">
        <v>5794</v>
      </c>
      <c r="B7853" s="0" t="s">
        <v>64</v>
      </c>
      <c r="C7853" s="0" t="n">
        <v>2008</v>
      </c>
      <c r="D7853" s="0" t="s">
        <v>102</v>
      </c>
      <c r="E7853" s="0" t="s">
        <v>142</v>
      </c>
      <c r="F7853" s="0" t="n">
        <v>0.15</v>
      </c>
      <c r="G7853" s="0" t="n">
        <v>0.02</v>
      </c>
      <c r="H7853" s="0" t="n">
        <v>0</v>
      </c>
      <c r="I7853" s="0" t="n">
        <v>0.02</v>
      </c>
      <c r="J7853" s="0" t="n">
        <v>0.19</v>
      </c>
      <c r="K7853" s="0" t="n">
        <v>54</v>
      </c>
      <c r="L7853" s="0" t="n">
        <v>6.3</v>
      </c>
      <c r="M7853" s="0" t="s">
        <v>103</v>
      </c>
      <c r="N7853" s="0" t="s">
        <v>66</v>
      </c>
      <c r="O7853" s="0" t="s">
        <v>53</v>
      </c>
      <c r="P7853" s="0" t="n">
        <f aca="false">IF(AND(OR(Dashboard!$B$5="All",D7853=Dashboard!$B$5),OR(Dashboard!$D$5="All",N7853=Dashboard!$D$5),OR(AND(C7853&lt;&gt;"",C7853&gt;=Dashboard!$F$5,C7853&lt;=Dashboard!$H$5),AND(C7853="",Dashboard!$F$5&lt;=1980,Dashboard!$H$5&gt;=2016))),1,0)</f>
        <v>1</v>
      </c>
      <c r="Q7853" s="0" t="n">
        <f aca="false">J7853*P7853+ROW()*0.00000001</f>
        <v>0.19007853</v>
      </c>
    </row>
    <row r="7854" customFormat="false" ht="15" hidden="false" customHeight="false" outlineLevel="0" collapsed="false">
      <c r="A7854" s="0" t="s">
        <v>5795</v>
      </c>
      <c r="B7854" s="0" t="s">
        <v>76</v>
      </c>
      <c r="C7854" s="0" t="n">
        <v>2000</v>
      </c>
      <c r="D7854" s="0" t="s">
        <v>34</v>
      </c>
      <c r="E7854" s="0" t="s">
        <v>220</v>
      </c>
      <c r="F7854" s="0" t="n">
        <v>0.09</v>
      </c>
      <c r="G7854" s="0" t="n">
        <v>0.07</v>
      </c>
      <c r="H7854" s="0" t="n">
        <v>0</v>
      </c>
      <c r="I7854" s="0" t="n">
        <v>0.02</v>
      </c>
      <c r="J7854" s="0" t="n">
        <v>0.19</v>
      </c>
      <c r="N7854" s="0" t="s">
        <v>74</v>
      </c>
      <c r="P7854" s="0" t="n">
        <f aca="false">IF(AND(OR(Dashboard!$B$5="All",D7854=Dashboard!$B$5),OR(Dashboard!$D$5="All",N7854=Dashboard!$D$5),OR(AND(C7854&lt;&gt;"",C7854&gt;=Dashboard!$F$5,C7854&lt;=Dashboard!$H$5),AND(C7854="",Dashboard!$F$5&lt;=1980,Dashboard!$H$5&gt;=2016))),1,0)</f>
        <v>1</v>
      </c>
      <c r="Q7854" s="0" t="n">
        <f aca="false">J7854*P7854+ROW()*0.00000001</f>
        <v>0.19007854</v>
      </c>
    </row>
    <row r="7855" customFormat="false" ht="15" hidden="false" customHeight="false" outlineLevel="0" collapsed="false">
      <c r="A7855" s="0" t="s">
        <v>3451</v>
      </c>
      <c r="B7855" s="0" t="s">
        <v>50</v>
      </c>
      <c r="C7855" s="0" t="n">
        <v>2010</v>
      </c>
      <c r="D7855" s="0" t="s">
        <v>71</v>
      </c>
      <c r="E7855" s="0" t="s">
        <v>91</v>
      </c>
      <c r="F7855" s="0" t="n">
        <v>0.17</v>
      </c>
      <c r="G7855" s="0" t="n">
        <v>0.01</v>
      </c>
      <c r="H7855" s="0" t="n">
        <v>0</v>
      </c>
      <c r="I7855" s="0" t="n">
        <v>0.01</v>
      </c>
      <c r="J7855" s="0" t="n">
        <v>0.19</v>
      </c>
      <c r="K7855" s="0" t="n">
        <v>73</v>
      </c>
      <c r="L7855" s="0" t="n">
        <v>7</v>
      </c>
      <c r="M7855" s="0" t="s">
        <v>125</v>
      </c>
      <c r="N7855" s="0" t="s">
        <v>35</v>
      </c>
      <c r="O7855" s="0" t="s">
        <v>37</v>
      </c>
      <c r="P7855" s="0" t="n">
        <f aca="false">IF(AND(OR(Dashboard!$B$5="All",D7855=Dashboard!$B$5),OR(Dashboard!$D$5="All",N7855=Dashboard!$D$5),OR(AND(C7855&lt;&gt;"",C7855&gt;=Dashboard!$F$5,C7855&lt;=Dashboard!$H$5),AND(C7855="",Dashboard!$F$5&lt;=1980,Dashboard!$H$5&gt;=2016))),1,0)</f>
        <v>1</v>
      </c>
      <c r="Q7855" s="0" t="n">
        <f aca="false">J7855*P7855+ROW()*0.00000001</f>
        <v>0.19007855</v>
      </c>
    </row>
    <row r="7856" customFormat="false" ht="15" hidden="false" customHeight="false" outlineLevel="0" collapsed="false">
      <c r="A7856" s="0" t="s">
        <v>5796</v>
      </c>
      <c r="B7856" s="0" t="s">
        <v>85</v>
      </c>
      <c r="C7856" s="0" t="n">
        <v>2002</v>
      </c>
      <c r="D7856" s="0" t="s">
        <v>46</v>
      </c>
      <c r="E7856" s="0" t="s">
        <v>3909</v>
      </c>
      <c r="F7856" s="0" t="n">
        <v>0.14</v>
      </c>
      <c r="G7856" s="0" t="n">
        <v>0.05</v>
      </c>
      <c r="H7856" s="0" t="n">
        <v>0</v>
      </c>
      <c r="I7856" s="0" t="n">
        <v>0</v>
      </c>
      <c r="J7856" s="0" t="n">
        <v>0.19</v>
      </c>
      <c r="K7856" s="0" t="n">
        <v>79</v>
      </c>
      <c r="L7856" s="0" t="n">
        <v>7.8</v>
      </c>
      <c r="M7856" s="0" t="s">
        <v>36</v>
      </c>
      <c r="N7856" s="0" t="s">
        <v>35</v>
      </c>
      <c r="O7856" s="0" t="s">
        <v>37</v>
      </c>
      <c r="P7856" s="0" t="n">
        <f aca="false">IF(AND(OR(Dashboard!$B$5="All",D7856=Dashboard!$B$5),OR(Dashboard!$D$5="All",N7856=Dashboard!$D$5),OR(AND(C7856&lt;&gt;"",C7856&gt;=Dashboard!$F$5,C7856&lt;=Dashboard!$H$5),AND(C7856="",Dashboard!$F$5&lt;=1980,Dashboard!$H$5&gt;=2016))),1,0)</f>
        <v>1</v>
      </c>
      <c r="Q7856" s="0" t="n">
        <f aca="false">J7856*P7856+ROW()*0.00000001</f>
        <v>0.19007856</v>
      </c>
    </row>
    <row r="7857" customFormat="false" ht="15" hidden="false" customHeight="false" outlineLevel="0" collapsed="false">
      <c r="A7857" s="0" t="s">
        <v>5797</v>
      </c>
      <c r="B7857" s="0" t="s">
        <v>76</v>
      </c>
      <c r="C7857" s="0" t="n">
        <v>2005</v>
      </c>
      <c r="D7857" s="0" t="s">
        <v>56</v>
      </c>
      <c r="E7857" s="0" t="s">
        <v>257</v>
      </c>
      <c r="F7857" s="0" t="n">
        <v>0.09</v>
      </c>
      <c r="G7857" s="0" t="n">
        <v>0.07</v>
      </c>
      <c r="H7857" s="0" t="n">
        <v>0</v>
      </c>
      <c r="I7857" s="0" t="n">
        <v>0.02</v>
      </c>
      <c r="J7857" s="0" t="n">
        <v>0.19</v>
      </c>
      <c r="K7857" s="0" t="n">
        <v>62</v>
      </c>
      <c r="L7857" s="0" t="n">
        <v>8.5</v>
      </c>
      <c r="M7857" s="0" t="s">
        <v>73</v>
      </c>
      <c r="N7857" s="0" t="s">
        <v>74</v>
      </c>
      <c r="O7857" s="0" t="s">
        <v>67</v>
      </c>
      <c r="P7857" s="0" t="n">
        <f aca="false">IF(AND(OR(Dashboard!$B$5="All",D7857=Dashboard!$B$5),OR(Dashboard!$D$5="All",N7857=Dashboard!$D$5),OR(AND(C7857&lt;&gt;"",C7857&gt;=Dashboard!$F$5,C7857&lt;=Dashboard!$H$5),AND(C7857="",Dashboard!$F$5&lt;=1980,Dashboard!$H$5&gt;=2016))),1,0)</f>
        <v>1</v>
      </c>
      <c r="Q7857" s="0" t="n">
        <f aca="false">J7857*P7857+ROW()*0.00000001</f>
        <v>0.19007857</v>
      </c>
    </row>
    <row r="7858" customFormat="false" ht="15" hidden="false" customHeight="false" outlineLevel="0" collapsed="false">
      <c r="A7858" s="0" t="s">
        <v>1667</v>
      </c>
      <c r="B7858" s="0" t="s">
        <v>164</v>
      </c>
      <c r="C7858" s="0" t="n">
        <v>2010</v>
      </c>
      <c r="D7858" s="0" t="s">
        <v>71</v>
      </c>
      <c r="E7858" s="0" t="s">
        <v>142</v>
      </c>
      <c r="F7858" s="0" t="n">
        <v>0.12</v>
      </c>
      <c r="G7858" s="0" t="n">
        <v>0.03</v>
      </c>
      <c r="H7858" s="0" t="n">
        <v>0.01</v>
      </c>
      <c r="I7858" s="0" t="n">
        <v>0.02</v>
      </c>
      <c r="J7858" s="0" t="n">
        <v>0.19</v>
      </c>
      <c r="K7858" s="0" t="n">
        <v>70</v>
      </c>
      <c r="L7858" s="0" t="n">
        <v>8.1</v>
      </c>
      <c r="M7858" s="0" t="s">
        <v>73</v>
      </c>
      <c r="N7858" s="0" t="s">
        <v>74</v>
      </c>
      <c r="O7858" s="0" t="s">
        <v>67</v>
      </c>
      <c r="P7858" s="0" t="n">
        <f aca="false">IF(AND(OR(Dashboard!$B$5="All",D7858=Dashboard!$B$5),OR(Dashboard!$D$5="All",N7858=Dashboard!$D$5),OR(AND(C7858&lt;&gt;"",C7858&gt;=Dashboard!$F$5,C7858&lt;=Dashboard!$H$5),AND(C7858="",Dashboard!$F$5&lt;=1980,Dashboard!$H$5&gt;=2016))),1,0)</f>
        <v>1</v>
      </c>
      <c r="Q7858" s="0" t="n">
        <f aca="false">J7858*P7858+ROW()*0.00000001</f>
        <v>0.19007858</v>
      </c>
    </row>
    <row r="7859" customFormat="false" ht="15" hidden="false" customHeight="false" outlineLevel="0" collapsed="false">
      <c r="A7859" s="0" t="s">
        <v>5798</v>
      </c>
      <c r="B7859" s="0" t="s">
        <v>50</v>
      </c>
      <c r="C7859" s="0" t="n">
        <v>2010</v>
      </c>
      <c r="D7859" s="0" t="s">
        <v>48</v>
      </c>
      <c r="E7859" s="0" t="s">
        <v>5799</v>
      </c>
      <c r="F7859" s="0" t="n">
        <v>0.01</v>
      </c>
      <c r="G7859" s="0" t="n">
        <v>0.15</v>
      </c>
      <c r="H7859" s="0" t="n">
        <v>0</v>
      </c>
      <c r="I7859" s="0" t="n">
        <v>0.02</v>
      </c>
      <c r="J7859" s="0" t="n">
        <v>0.19</v>
      </c>
      <c r="N7859" s="0" t="s">
        <v>35</v>
      </c>
      <c r="P7859" s="0" t="n">
        <f aca="false">IF(AND(OR(Dashboard!$B$5="All",D7859=Dashboard!$B$5),OR(Dashboard!$D$5="All",N7859=Dashboard!$D$5),OR(AND(C7859&lt;&gt;"",C7859&gt;=Dashboard!$F$5,C7859&lt;=Dashboard!$H$5),AND(C7859="",Dashboard!$F$5&lt;=1980,Dashboard!$H$5&gt;=2016))),1,0)</f>
        <v>1</v>
      </c>
      <c r="Q7859" s="0" t="n">
        <f aca="false">J7859*P7859+ROW()*0.00000001</f>
        <v>0.19007859</v>
      </c>
    </row>
    <row r="7860" customFormat="false" ht="15" hidden="false" customHeight="false" outlineLevel="0" collapsed="false">
      <c r="A7860" s="0" t="s">
        <v>1274</v>
      </c>
      <c r="B7860" s="0" t="s">
        <v>184</v>
      </c>
      <c r="C7860" s="0" t="n">
        <v>2013</v>
      </c>
      <c r="D7860" s="0" t="s">
        <v>102</v>
      </c>
      <c r="E7860" s="0" t="s">
        <v>243</v>
      </c>
      <c r="F7860" s="0" t="n">
        <v>0.09</v>
      </c>
      <c r="G7860" s="0" t="n">
        <v>0.08</v>
      </c>
      <c r="H7860" s="0" t="n">
        <v>0</v>
      </c>
      <c r="I7860" s="0" t="n">
        <v>0.02</v>
      </c>
      <c r="J7860" s="0" t="n">
        <v>0.19</v>
      </c>
      <c r="K7860" s="0" t="n">
        <v>82</v>
      </c>
      <c r="L7860" s="0" t="n">
        <v>7.9</v>
      </c>
      <c r="M7860" s="0" t="s">
        <v>103</v>
      </c>
      <c r="N7860" s="0" t="s">
        <v>35</v>
      </c>
      <c r="O7860" s="0" t="s">
        <v>42</v>
      </c>
      <c r="P7860" s="0" t="n">
        <f aca="false">IF(AND(OR(Dashboard!$B$5="All",D7860=Dashboard!$B$5),OR(Dashboard!$D$5="All",N7860=Dashboard!$D$5),OR(AND(C7860&lt;&gt;"",C7860&gt;=Dashboard!$F$5,C7860&lt;=Dashboard!$H$5),AND(C7860="",Dashboard!$F$5&lt;=1980,Dashboard!$H$5&gt;=2016))),1,0)</f>
        <v>1</v>
      </c>
      <c r="Q7860" s="0" t="n">
        <f aca="false">J7860*P7860+ROW()*0.00000001</f>
        <v>0.1900786</v>
      </c>
    </row>
    <row r="7861" customFormat="false" ht="15" hidden="false" customHeight="false" outlineLevel="0" collapsed="false">
      <c r="A7861" s="0" t="s">
        <v>5800</v>
      </c>
      <c r="B7861" s="0" t="s">
        <v>76</v>
      </c>
      <c r="C7861" s="0" t="n">
        <v>2006</v>
      </c>
      <c r="D7861" s="0" t="s">
        <v>52</v>
      </c>
      <c r="E7861" s="0" t="s">
        <v>1002</v>
      </c>
      <c r="F7861" s="0" t="n">
        <v>0</v>
      </c>
      <c r="G7861" s="0" t="n">
        <v>0</v>
      </c>
      <c r="H7861" s="0" t="n">
        <v>0.19</v>
      </c>
      <c r="I7861" s="0" t="n">
        <v>0</v>
      </c>
      <c r="J7861" s="0" t="n">
        <v>0.19</v>
      </c>
      <c r="N7861" s="0" t="s">
        <v>74</v>
      </c>
      <c r="P7861" s="0" t="n">
        <f aca="false">IF(AND(OR(Dashboard!$B$5="All",D7861=Dashboard!$B$5),OR(Dashboard!$D$5="All",N7861=Dashboard!$D$5),OR(AND(C7861&lt;&gt;"",C7861&gt;=Dashboard!$F$5,C7861&lt;=Dashboard!$H$5),AND(C7861="",Dashboard!$F$5&lt;=1980,Dashboard!$H$5&gt;=2016))),1,0)</f>
        <v>1</v>
      </c>
      <c r="Q7861" s="0" t="n">
        <f aca="false">J7861*P7861+ROW()*0.00000001</f>
        <v>0.19007861</v>
      </c>
    </row>
    <row r="7862" customFormat="false" ht="15" hidden="false" customHeight="false" outlineLevel="0" collapsed="false">
      <c r="A7862" s="0" t="s">
        <v>5801</v>
      </c>
      <c r="B7862" s="0" t="s">
        <v>97</v>
      </c>
      <c r="C7862" s="0" t="n">
        <v>2011</v>
      </c>
      <c r="D7862" s="0" t="s">
        <v>41</v>
      </c>
      <c r="E7862" s="0" t="s">
        <v>91</v>
      </c>
      <c r="F7862" s="0" t="n">
        <v>0.18</v>
      </c>
      <c r="G7862" s="0" t="n">
        <v>0</v>
      </c>
      <c r="H7862" s="0" t="n">
        <v>0</v>
      </c>
      <c r="I7862" s="0" t="n">
        <v>0.01</v>
      </c>
      <c r="J7862" s="0" t="n">
        <v>0.19</v>
      </c>
      <c r="M7862" s="0" t="s">
        <v>36</v>
      </c>
      <c r="N7862" s="0" t="s">
        <v>35</v>
      </c>
      <c r="P7862" s="0" t="n">
        <f aca="false">IF(AND(OR(Dashboard!$B$5="All",D7862=Dashboard!$B$5),OR(Dashboard!$D$5="All",N7862=Dashboard!$D$5),OR(AND(C7862&lt;&gt;"",C7862&gt;=Dashboard!$F$5,C7862&lt;=Dashboard!$H$5),AND(C7862="",Dashboard!$F$5&lt;=1980,Dashboard!$H$5&gt;=2016))),1,0)</f>
        <v>1</v>
      </c>
      <c r="Q7862" s="0" t="n">
        <f aca="false">J7862*P7862+ROW()*0.00000001</f>
        <v>0.19007862</v>
      </c>
    </row>
    <row r="7863" customFormat="false" ht="15" hidden="false" customHeight="false" outlineLevel="0" collapsed="false">
      <c r="A7863" s="0" t="s">
        <v>1408</v>
      </c>
      <c r="B7863" s="0" t="s">
        <v>50</v>
      </c>
      <c r="C7863" s="0" t="n">
        <v>2008</v>
      </c>
      <c r="D7863" s="0" t="s">
        <v>71</v>
      </c>
      <c r="E7863" s="0" t="s">
        <v>257</v>
      </c>
      <c r="F7863" s="0" t="n">
        <v>0.15</v>
      </c>
      <c r="G7863" s="0" t="n">
        <v>0.02</v>
      </c>
      <c r="H7863" s="0" t="n">
        <v>0</v>
      </c>
      <c r="I7863" s="0" t="n">
        <v>0.01</v>
      </c>
      <c r="J7863" s="0" t="n">
        <v>0.19</v>
      </c>
      <c r="K7863" s="0" t="n">
        <v>70</v>
      </c>
      <c r="L7863" s="0" t="n">
        <v>8.4</v>
      </c>
      <c r="M7863" s="0" t="s">
        <v>103</v>
      </c>
      <c r="N7863" s="0" t="s">
        <v>35</v>
      </c>
      <c r="O7863" s="0" t="s">
        <v>67</v>
      </c>
      <c r="P7863" s="0" t="n">
        <f aca="false">IF(AND(OR(Dashboard!$B$5="All",D7863=Dashboard!$B$5),OR(Dashboard!$D$5="All",N7863=Dashboard!$D$5),OR(AND(C7863&lt;&gt;"",C7863&gt;=Dashboard!$F$5,C7863&lt;=Dashboard!$H$5),AND(C7863="",Dashboard!$F$5&lt;=1980,Dashboard!$H$5&gt;=2016))),1,0)</f>
        <v>1</v>
      </c>
      <c r="Q7863" s="0" t="n">
        <f aca="false">J7863*P7863+ROW()*0.00000001</f>
        <v>0.19007863</v>
      </c>
    </row>
    <row r="7864" customFormat="false" ht="15" hidden="false" customHeight="false" outlineLevel="0" collapsed="false">
      <c r="A7864" s="0" t="s">
        <v>5802</v>
      </c>
      <c r="B7864" s="0" t="s">
        <v>164</v>
      </c>
      <c r="C7864" s="0" t="n">
        <v>2005</v>
      </c>
      <c r="D7864" s="0" t="s">
        <v>16</v>
      </c>
      <c r="E7864" s="0" t="s">
        <v>220</v>
      </c>
      <c r="F7864" s="0" t="n">
        <v>0.17</v>
      </c>
      <c r="G7864" s="0" t="n">
        <v>0</v>
      </c>
      <c r="H7864" s="0" t="n">
        <v>0</v>
      </c>
      <c r="I7864" s="0" t="n">
        <v>0.01</v>
      </c>
      <c r="J7864" s="0" t="n">
        <v>0.19</v>
      </c>
      <c r="K7864" s="0" t="n">
        <v>61</v>
      </c>
      <c r="L7864" s="0" t="n">
        <v>7.3</v>
      </c>
      <c r="M7864" s="0" t="s">
        <v>103</v>
      </c>
      <c r="N7864" s="0" t="s">
        <v>74</v>
      </c>
      <c r="O7864" s="0" t="s">
        <v>67</v>
      </c>
      <c r="P7864" s="0" t="n">
        <f aca="false">IF(AND(OR(Dashboard!$B$5="All",D7864=Dashboard!$B$5),OR(Dashboard!$D$5="All",N7864=Dashboard!$D$5),OR(AND(C7864&lt;&gt;"",C7864&gt;=Dashboard!$F$5,C7864&lt;=Dashboard!$H$5),AND(C7864="",Dashboard!$F$5&lt;=1980,Dashboard!$H$5&gt;=2016))),1,0)</f>
        <v>1</v>
      </c>
      <c r="Q7864" s="0" t="n">
        <f aca="false">J7864*P7864+ROW()*0.00000001</f>
        <v>0.19007864</v>
      </c>
    </row>
    <row r="7865" customFormat="false" ht="15" hidden="false" customHeight="false" outlineLevel="0" collapsed="false">
      <c r="A7865" s="0" t="s">
        <v>1701</v>
      </c>
      <c r="B7865" s="0" t="s">
        <v>186</v>
      </c>
      <c r="C7865" s="0" t="n">
        <v>2003</v>
      </c>
      <c r="D7865" s="0" t="s">
        <v>71</v>
      </c>
      <c r="E7865" s="0" t="s">
        <v>248</v>
      </c>
      <c r="F7865" s="0" t="n">
        <v>0.15</v>
      </c>
      <c r="G7865" s="0" t="n">
        <v>0.04</v>
      </c>
      <c r="H7865" s="0" t="n">
        <v>0</v>
      </c>
      <c r="I7865" s="0" t="n">
        <v>0.01</v>
      </c>
      <c r="J7865" s="0" t="n">
        <v>0.19</v>
      </c>
      <c r="K7865" s="0" t="n">
        <v>71</v>
      </c>
      <c r="L7865" s="0" t="n">
        <v>7.4</v>
      </c>
      <c r="M7865" s="0" t="s">
        <v>103</v>
      </c>
      <c r="N7865" s="0" t="s">
        <v>35</v>
      </c>
      <c r="O7865" s="0" t="s">
        <v>37</v>
      </c>
      <c r="P7865" s="0" t="n">
        <f aca="false">IF(AND(OR(Dashboard!$B$5="All",D7865=Dashboard!$B$5),OR(Dashboard!$D$5="All",N7865=Dashboard!$D$5),OR(AND(C7865&lt;&gt;"",C7865&gt;=Dashboard!$F$5,C7865&lt;=Dashboard!$H$5),AND(C7865="",Dashboard!$F$5&lt;=1980,Dashboard!$H$5&gt;=2016))),1,0)</f>
        <v>1</v>
      </c>
      <c r="Q7865" s="0" t="n">
        <f aca="false">J7865*P7865+ROW()*0.00000001</f>
        <v>0.19007865</v>
      </c>
    </row>
    <row r="7866" customFormat="false" ht="15" hidden="false" customHeight="false" outlineLevel="0" collapsed="false">
      <c r="A7866" s="0" t="s">
        <v>3157</v>
      </c>
      <c r="B7866" s="0" t="s">
        <v>76</v>
      </c>
      <c r="C7866" s="0" t="n">
        <v>2007</v>
      </c>
      <c r="D7866" s="0" t="s">
        <v>52</v>
      </c>
      <c r="E7866" s="0" t="s">
        <v>142</v>
      </c>
      <c r="F7866" s="0" t="n">
        <v>0.09</v>
      </c>
      <c r="G7866" s="0" t="n">
        <v>0.07</v>
      </c>
      <c r="H7866" s="0" t="n">
        <v>0</v>
      </c>
      <c r="I7866" s="0" t="n">
        <v>0.02</v>
      </c>
      <c r="J7866" s="0" t="n">
        <v>0.19</v>
      </c>
      <c r="K7866" s="0" t="n">
        <v>52</v>
      </c>
      <c r="M7866" s="0" t="s">
        <v>125</v>
      </c>
      <c r="N7866" s="0" t="s">
        <v>74</v>
      </c>
      <c r="O7866" s="0" t="s">
        <v>53</v>
      </c>
      <c r="P7866" s="0" t="n">
        <f aca="false">IF(AND(OR(Dashboard!$B$5="All",D7866=Dashboard!$B$5),OR(Dashboard!$D$5="All",N7866=Dashboard!$D$5),OR(AND(C7866&lt;&gt;"",C7866&gt;=Dashboard!$F$5,C7866&lt;=Dashboard!$H$5),AND(C7866="",Dashboard!$F$5&lt;=1980,Dashboard!$H$5&gt;=2016))),1,0)</f>
        <v>1</v>
      </c>
      <c r="Q7866" s="0" t="n">
        <f aca="false">J7866*P7866+ROW()*0.00000001</f>
        <v>0.19007866</v>
      </c>
    </row>
    <row r="7867" customFormat="false" ht="15" hidden="false" customHeight="false" outlineLevel="0" collapsed="false">
      <c r="A7867" s="0" t="s">
        <v>5803</v>
      </c>
      <c r="B7867" s="0" t="s">
        <v>33</v>
      </c>
      <c r="C7867" s="0" t="n">
        <v>2008</v>
      </c>
      <c r="D7867" s="0" t="s">
        <v>56</v>
      </c>
      <c r="E7867" s="0" t="s">
        <v>1364</v>
      </c>
      <c r="F7867" s="0" t="n">
        <v>0.18</v>
      </c>
      <c r="G7867" s="0" t="n">
        <v>0</v>
      </c>
      <c r="H7867" s="0" t="n">
        <v>0</v>
      </c>
      <c r="I7867" s="0" t="n">
        <v>0.01</v>
      </c>
      <c r="J7867" s="0" t="n">
        <v>0.19</v>
      </c>
      <c r="M7867" s="0" t="s">
        <v>125</v>
      </c>
      <c r="N7867" s="0" t="s">
        <v>35</v>
      </c>
      <c r="P7867" s="0" t="n">
        <f aca="false">IF(AND(OR(Dashboard!$B$5="All",D7867=Dashboard!$B$5),OR(Dashboard!$D$5="All",N7867=Dashboard!$D$5),OR(AND(C7867&lt;&gt;"",C7867&gt;=Dashboard!$F$5,C7867&lt;=Dashboard!$H$5),AND(C7867="",Dashboard!$F$5&lt;=1980,Dashboard!$H$5&gt;=2016))),1,0)</f>
        <v>1</v>
      </c>
      <c r="Q7867" s="0" t="n">
        <f aca="false">J7867*P7867+ROW()*0.00000001</f>
        <v>0.19007867</v>
      </c>
    </row>
    <row r="7868" customFormat="false" ht="15" hidden="false" customHeight="false" outlineLevel="0" collapsed="false">
      <c r="A7868" s="0" t="s">
        <v>5804</v>
      </c>
      <c r="B7868" s="0" t="s">
        <v>76</v>
      </c>
      <c r="C7868" s="0" t="n">
        <v>2006</v>
      </c>
      <c r="D7868" s="0" t="s">
        <v>46</v>
      </c>
      <c r="E7868" s="0" t="s">
        <v>154</v>
      </c>
      <c r="F7868" s="0" t="n">
        <v>0</v>
      </c>
      <c r="G7868" s="0" t="n">
        <v>0</v>
      </c>
      <c r="H7868" s="0" t="n">
        <v>0.19</v>
      </c>
      <c r="I7868" s="0" t="n">
        <v>0</v>
      </c>
      <c r="J7868" s="0" t="n">
        <v>0.19</v>
      </c>
      <c r="K7868" s="0" t="n">
        <v>68</v>
      </c>
      <c r="L7868" s="0" t="n">
        <v>8.5</v>
      </c>
      <c r="M7868" s="0" t="s">
        <v>103</v>
      </c>
      <c r="N7868" s="0" t="s">
        <v>74</v>
      </c>
      <c r="O7868" s="0" t="s">
        <v>67</v>
      </c>
      <c r="P7868" s="0" t="n">
        <f aca="false">IF(AND(OR(Dashboard!$B$5="All",D7868=Dashboard!$B$5),OR(Dashboard!$D$5="All",N7868=Dashboard!$D$5),OR(AND(C7868&lt;&gt;"",C7868&gt;=Dashboard!$F$5,C7868&lt;=Dashboard!$H$5),AND(C7868="",Dashboard!$F$5&lt;=1980,Dashboard!$H$5&gt;=2016))),1,0)</f>
        <v>1</v>
      </c>
      <c r="Q7868" s="0" t="n">
        <f aca="false">J7868*P7868+ROW()*0.00000001</f>
        <v>0.19007868</v>
      </c>
    </row>
    <row r="7869" customFormat="false" ht="15" hidden="false" customHeight="false" outlineLevel="0" collapsed="false">
      <c r="A7869" s="0" t="s">
        <v>5805</v>
      </c>
      <c r="B7869" s="0" t="s">
        <v>76</v>
      </c>
      <c r="C7869" s="0" t="n">
        <v>2002</v>
      </c>
      <c r="D7869" s="0" t="s">
        <v>56</v>
      </c>
      <c r="E7869" s="0" t="s">
        <v>91</v>
      </c>
      <c r="F7869" s="0" t="n">
        <v>0.09</v>
      </c>
      <c r="G7869" s="0" t="n">
        <v>0.07</v>
      </c>
      <c r="H7869" s="0" t="n">
        <v>0</v>
      </c>
      <c r="I7869" s="0" t="n">
        <v>0.02</v>
      </c>
      <c r="J7869" s="0" t="n">
        <v>0.19</v>
      </c>
      <c r="K7869" s="0" t="n">
        <v>65</v>
      </c>
      <c r="L7869" s="0" t="n">
        <v>8.6</v>
      </c>
      <c r="M7869" s="0" t="s">
        <v>73</v>
      </c>
      <c r="N7869" s="0" t="s">
        <v>74</v>
      </c>
      <c r="O7869" s="0" t="s">
        <v>67</v>
      </c>
      <c r="P7869" s="0" t="n">
        <f aca="false">IF(AND(OR(Dashboard!$B$5="All",D7869=Dashboard!$B$5),OR(Dashboard!$D$5="All",N7869=Dashboard!$D$5),OR(AND(C7869&lt;&gt;"",C7869&gt;=Dashboard!$F$5,C7869&lt;=Dashboard!$H$5),AND(C7869="",Dashboard!$F$5&lt;=1980,Dashboard!$H$5&gt;=2016))),1,0)</f>
        <v>1</v>
      </c>
      <c r="Q7869" s="0" t="n">
        <f aca="false">J7869*P7869+ROW()*0.00000001</f>
        <v>0.19007869</v>
      </c>
    </row>
    <row r="7870" customFormat="false" ht="15" hidden="false" customHeight="false" outlineLevel="0" collapsed="false">
      <c r="A7870" s="0" t="s">
        <v>5806</v>
      </c>
      <c r="B7870" s="0" t="s">
        <v>33</v>
      </c>
      <c r="C7870" s="0" t="n">
        <v>2010</v>
      </c>
      <c r="D7870" s="0" t="s">
        <v>52</v>
      </c>
      <c r="E7870" s="0" t="s">
        <v>328</v>
      </c>
      <c r="F7870" s="0" t="n">
        <v>0</v>
      </c>
      <c r="G7870" s="0" t="n">
        <v>0.16</v>
      </c>
      <c r="H7870" s="0" t="n">
        <v>0</v>
      </c>
      <c r="I7870" s="0" t="n">
        <v>0.02</v>
      </c>
      <c r="J7870" s="0" t="n">
        <v>0.19</v>
      </c>
      <c r="N7870" s="0" t="s">
        <v>35</v>
      </c>
      <c r="P7870" s="0" t="n">
        <f aca="false">IF(AND(OR(Dashboard!$B$5="All",D7870=Dashboard!$B$5),OR(Dashboard!$D$5="All",N7870=Dashboard!$D$5),OR(AND(C7870&lt;&gt;"",C7870&gt;=Dashboard!$F$5,C7870&lt;=Dashboard!$H$5),AND(C7870="",Dashboard!$F$5&lt;=1980,Dashboard!$H$5&gt;=2016))),1,0)</f>
        <v>1</v>
      </c>
      <c r="Q7870" s="0" t="n">
        <f aca="false">J7870*P7870+ROW()*0.00000001</f>
        <v>0.1900787</v>
      </c>
    </row>
    <row r="7871" customFormat="false" ht="15" hidden="false" customHeight="false" outlineLevel="0" collapsed="false">
      <c r="A7871" s="0" t="s">
        <v>5807</v>
      </c>
      <c r="B7871" s="0" t="s">
        <v>76</v>
      </c>
      <c r="C7871" s="0" t="n">
        <v>2002</v>
      </c>
      <c r="D7871" s="0" t="s">
        <v>34</v>
      </c>
      <c r="E7871" s="0" t="s">
        <v>160</v>
      </c>
      <c r="F7871" s="0" t="n">
        <v>0.09</v>
      </c>
      <c r="G7871" s="0" t="n">
        <v>0.07</v>
      </c>
      <c r="H7871" s="0" t="n">
        <v>0</v>
      </c>
      <c r="I7871" s="0" t="n">
        <v>0.02</v>
      </c>
      <c r="J7871" s="0" t="n">
        <v>0.19</v>
      </c>
      <c r="K7871" s="0" t="n">
        <v>76</v>
      </c>
      <c r="L7871" s="0" t="n">
        <v>8.5</v>
      </c>
      <c r="M7871" s="0" t="s">
        <v>103</v>
      </c>
      <c r="N7871" s="0" t="s">
        <v>74</v>
      </c>
      <c r="O7871" s="0" t="s">
        <v>37</v>
      </c>
      <c r="P7871" s="0" t="n">
        <f aca="false">IF(AND(OR(Dashboard!$B$5="All",D7871=Dashboard!$B$5),OR(Dashboard!$D$5="All",N7871=Dashboard!$D$5),OR(AND(C7871&lt;&gt;"",C7871&gt;=Dashboard!$F$5,C7871&lt;=Dashboard!$H$5),AND(C7871="",Dashboard!$F$5&lt;=1980,Dashboard!$H$5&gt;=2016))),1,0)</f>
        <v>1</v>
      </c>
      <c r="Q7871" s="0" t="n">
        <f aca="false">J7871*P7871+ROW()*0.00000001</f>
        <v>0.19007871</v>
      </c>
    </row>
    <row r="7872" customFormat="false" ht="15" hidden="false" customHeight="false" outlineLevel="0" collapsed="false">
      <c r="A7872" s="0" t="s">
        <v>5808</v>
      </c>
      <c r="B7872" s="0" t="s">
        <v>76</v>
      </c>
      <c r="C7872" s="0" t="n">
        <v>2004</v>
      </c>
      <c r="D7872" s="0" t="s">
        <v>71</v>
      </c>
      <c r="E7872" s="0" t="s">
        <v>154</v>
      </c>
      <c r="F7872" s="0" t="n">
        <v>0.09</v>
      </c>
      <c r="G7872" s="0" t="n">
        <v>0.07</v>
      </c>
      <c r="H7872" s="0" t="n">
        <v>0</v>
      </c>
      <c r="I7872" s="0" t="n">
        <v>0.02</v>
      </c>
      <c r="J7872" s="0" t="n">
        <v>0.19</v>
      </c>
      <c r="K7872" s="0" t="n">
        <v>58</v>
      </c>
      <c r="L7872" s="0" t="n">
        <v>8</v>
      </c>
      <c r="M7872" s="0" t="s">
        <v>73</v>
      </c>
      <c r="N7872" s="0" t="s">
        <v>74</v>
      </c>
      <c r="O7872" s="0" t="s">
        <v>53</v>
      </c>
      <c r="P7872" s="0" t="n">
        <f aca="false">IF(AND(OR(Dashboard!$B$5="All",D7872=Dashboard!$B$5),OR(Dashboard!$D$5="All",N7872=Dashboard!$D$5),OR(AND(C7872&lt;&gt;"",C7872&gt;=Dashboard!$F$5,C7872&lt;=Dashboard!$H$5),AND(C7872="",Dashboard!$F$5&lt;=1980,Dashboard!$H$5&gt;=2016))),1,0)</f>
        <v>1</v>
      </c>
      <c r="Q7872" s="0" t="n">
        <f aca="false">J7872*P7872+ROW()*0.00000001</f>
        <v>0.19007872</v>
      </c>
    </row>
    <row r="7873" customFormat="false" ht="15" hidden="false" customHeight="false" outlineLevel="0" collapsed="false">
      <c r="A7873" s="0" t="s">
        <v>5459</v>
      </c>
      <c r="B7873" s="0" t="s">
        <v>70</v>
      </c>
      <c r="C7873" s="0" t="n">
        <v>2009</v>
      </c>
      <c r="D7873" s="0" t="s">
        <v>56</v>
      </c>
      <c r="E7873" s="0" t="s">
        <v>418</v>
      </c>
      <c r="F7873" s="0" t="n">
        <v>0.1</v>
      </c>
      <c r="G7873" s="0" t="n">
        <v>0.06</v>
      </c>
      <c r="H7873" s="0" t="n">
        <v>0.01</v>
      </c>
      <c r="I7873" s="0" t="n">
        <v>0.03</v>
      </c>
      <c r="J7873" s="0" t="n">
        <v>0.19</v>
      </c>
      <c r="K7873" s="0" t="n">
        <v>72</v>
      </c>
      <c r="L7873" s="0" t="n">
        <v>7.2</v>
      </c>
      <c r="M7873" s="0" t="s">
        <v>73</v>
      </c>
      <c r="N7873" s="0" t="s">
        <v>74</v>
      </c>
      <c r="O7873" s="0" t="s">
        <v>37</v>
      </c>
      <c r="P7873" s="0" t="n">
        <f aca="false">IF(AND(OR(Dashboard!$B$5="All",D7873=Dashboard!$B$5),OR(Dashboard!$D$5="All",N7873=Dashboard!$D$5),OR(AND(C7873&lt;&gt;"",C7873&gt;=Dashboard!$F$5,C7873&lt;=Dashboard!$H$5),AND(C7873="",Dashboard!$F$5&lt;=1980,Dashboard!$H$5&gt;=2016))),1,0)</f>
        <v>1</v>
      </c>
      <c r="Q7873" s="0" t="n">
        <f aca="false">J7873*P7873+ROW()*0.00000001</f>
        <v>0.19007873</v>
      </c>
    </row>
    <row r="7874" customFormat="false" ht="15" hidden="false" customHeight="false" outlineLevel="0" collapsed="false">
      <c r="A7874" s="0" t="s">
        <v>2501</v>
      </c>
      <c r="B7874" s="0" t="s">
        <v>152</v>
      </c>
      <c r="C7874" s="0" t="n">
        <v>2013</v>
      </c>
      <c r="D7874" s="0" t="s">
        <v>71</v>
      </c>
      <c r="E7874" s="0" t="s">
        <v>689</v>
      </c>
      <c r="F7874" s="0" t="n">
        <v>0.06</v>
      </c>
      <c r="G7874" s="0" t="n">
        <v>0.11</v>
      </c>
      <c r="H7874" s="0" t="n">
        <v>0</v>
      </c>
      <c r="I7874" s="0" t="n">
        <v>0.02</v>
      </c>
      <c r="J7874" s="0" t="n">
        <v>0.19</v>
      </c>
      <c r="K7874" s="0" t="n">
        <v>82</v>
      </c>
      <c r="L7874" s="0" t="n">
        <v>8.6</v>
      </c>
      <c r="M7874" s="0" t="s">
        <v>73</v>
      </c>
      <c r="N7874" s="0" t="s">
        <v>152</v>
      </c>
      <c r="O7874" s="0" t="s">
        <v>42</v>
      </c>
      <c r="P7874" s="0" t="n">
        <f aca="false">IF(AND(OR(Dashboard!$B$5="All",D7874=Dashboard!$B$5),OR(Dashboard!$D$5="All",N7874=Dashboard!$D$5),OR(AND(C7874&lt;&gt;"",C7874&gt;=Dashboard!$F$5,C7874&lt;=Dashboard!$H$5),AND(C7874="",Dashboard!$F$5&lt;=1980,Dashboard!$H$5&gt;=2016))),1,0)</f>
        <v>1</v>
      </c>
      <c r="Q7874" s="0" t="n">
        <f aca="false">J7874*P7874+ROW()*0.00000001</f>
        <v>0.19007874</v>
      </c>
    </row>
    <row r="7875" customFormat="false" ht="15" hidden="false" customHeight="false" outlineLevel="0" collapsed="false">
      <c r="A7875" s="0" t="s">
        <v>1832</v>
      </c>
      <c r="B7875" s="0" t="s">
        <v>152</v>
      </c>
      <c r="C7875" s="0" t="n">
        <v>2015</v>
      </c>
      <c r="D7875" s="0" t="s">
        <v>56</v>
      </c>
      <c r="E7875" s="0" t="s">
        <v>72</v>
      </c>
      <c r="F7875" s="0" t="n">
        <v>0.08</v>
      </c>
      <c r="G7875" s="0" t="n">
        <v>0.1</v>
      </c>
      <c r="H7875" s="0" t="n">
        <v>0</v>
      </c>
      <c r="I7875" s="0" t="n">
        <v>0.02</v>
      </c>
      <c r="J7875" s="0" t="n">
        <v>0.19</v>
      </c>
      <c r="K7875" s="0" t="n">
        <v>77</v>
      </c>
      <c r="L7875" s="0" t="n">
        <v>4.3</v>
      </c>
      <c r="M7875" s="0" t="s">
        <v>73</v>
      </c>
      <c r="N7875" s="0" t="s">
        <v>152</v>
      </c>
      <c r="O7875" s="0" t="s">
        <v>37</v>
      </c>
      <c r="P7875" s="0" t="n">
        <f aca="false">IF(AND(OR(Dashboard!$B$5="All",D7875=Dashboard!$B$5),OR(Dashboard!$D$5="All",N7875=Dashboard!$D$5),OR(AND(C7875&lt;&gt;"",C7875&gt;=Dashboard!$F$5,C7875&lt;=Dashboard!$H$5),AND(C7875="",Dashboard!$F$5&lt;=1980,Dashboard!$H$5&gt;=2016))),1,0)</f>
        <v>1</v>
      </c>
      <c r="Q7875" s="0" t="n">
        <f aca="false">J7875*P7875+ROW()*0.00000001</f>
        <v>0.19007875</v>
      </c>
    </row>
    <row r="7876" customFormat="false" ht="15" hidden="false" customHeight="false" outlineLevel="0" collapsed="false">
      <c r="A7876" s="0" t="s">
        <v>201</v>
      </c>
      <c r="B7876" s="0" t="s">
        <v>164</v>
      </c>
      <c r="C7876" s="0" t="n">
        <v>2013</v>
      </c>
      <c r="D7876" s="0" t="s">
        <v>34</v>
      </c>
      <c r="E7876" s="0" t="s">
        <v>142</v>
      </c>
      <c r="F7876" s="0" t="n">
        <v>0</v>
      </c>
      <c r="G7876" s="0" t="n">
        <v>0.15</v>
      </c>
      <c r="H7876" s="0" t="n">
        <v>0</v>
      </c>
      <c r="I7876" s="0" t="n">
        <v>0.04</v>
      </c>
      <c r="J7876" s="0" t="n">
        <v>0.19</v>
      </c>
      <c r="L7876" s="0" t="n">
        <v>3.4</v>
      </c>
      <c r="M7876" s="0" t="s">
        <v>36</v>
      </c>
      <c r="N7876" s="0" t="s">
        <v>74</v>
      </c>
      <c r="P7876" s="0" t="n">
        <f aca="false">IF(AND(OR(Dashboard!$B$5="All",D7876=Dashboard!$B$5),OR(Dashboard!$D$5="All",N7876=Dashboard!$D$5),OR(AND(C7876&lt;&gt;"",C7876&gt;=Dashboard!$F$5,C7876&lt;=Dashboard!$H$5),AND(C7876="",Dashboard!$F$5&lt;=1980,Dashboard!$H$5&gt;=2016))),1,0)</f>
        <v>1</v>
      </c>
      <c r="Q7876" s="0" t="n">
        <f aca="false">J7876*P7876+ROW()*0.00000001</f>
        <v>0.19007876</v>
      </c>
    </row>
    <row r="7877" customFormat="false" ht="15" hidden="false" customHeight="false" outlineLevel="0" collapsed="false">
      <c r="A7877" s="0" t="s">
        <v>1989</v>
      </c>
      <c r="B7877" s="0" t="s">
        <v>184</v>
      </c>
      <c r="C7877" s="0" t="n">
        <v>2013</v>
      </c>
      <c r="D7877" s="0" t="s">
        <v>71</v>
      </c>
      <c r="E7877" s="0" t="s">
        <v>211</v>
      </c>
      <c r="F7877" s="0" t="n">
        <v>0.07</v>
      </c>
      <c r="G7877" s="0" t="n">
        <v>0.07</v>
      </c>
      <c r="H7877" s="0" t="n">
        <v>0.03</v>
      </c>
      <c r="I7877" s="0" t="n">
        <v>0.01</v>
      </c>
      <c r="J7877" s="0" t="n">
        <v>0.19</v>
      </c>
      <c r="K7877" s="0" t="n">
        <v>80</v>
      </c>
      <c r="L7877" s="0" t="n">
        <v>7.5</v>
      </c>
      <c r="M7877" s="0" t="s">
        <v>73</v>
      </c>
      <c r="N7877" s="0" t="s">
        <v>35</v>
      </c>
      <c r="O7877" s="0" t="s">
        <v>37</v>
      </c>
      <c r="P7877" s="0" t="n">
        <f aca="false">IF(AND(OR(Dashboard!$B$5="All",D7877=Dashboard!$B$5),OR(Dashboard!$D$5="All",N7877=Dashboard!$D$5),OR(AND(C7877&lt;&gt;"",C7877&gt;=Dashboard!$F$5,C7877&lt;=Dashboard!$H$5),AND(C7877="",Dashboard!$F$5&lt;=1980,Dashboard!$H$5&gt;=2016))),1,0)</f>
        <v>1</v>
      </c>
      <c r="Q7877" s="0" t="n">
        <f aca="false">J7877*P7877+ROW()*0.00000001</f>
        <v>0.19007877</v>
      </c>
    </row>
    <row r="7878" customFormat="false" ht="15" hidden="false" customHeight="false" outlineLevel="0" collapsed="false">
      <c r="A7878" s="0" t="s">
        <v>5809</v>
      </c>
      <c r="B7878" s="0" t="s">
        <v>33</v>
      </c>
      <c r="C7878" s="0" t="n">
        <v>2010</v>
      </c>
      <c r="D7878" s="0" t="s">
        <v>52</v>
      </c>
      <c r="E7878" s="0" t="s">
        <v>328</v>
      </c>
      <c r="F7878" s="0" t="n">
        <v>0.17</v>
      </c>
      <c r="G7878" s="0" t="n">
        <v>0</v>
      </c>
      <c r="H7878" s="0" t="n">
        <v>0</v>
      </c>
      <c r="I7878" s="0" t="n">
        <v>0.01</v>
      </c>
      <c r="J7878" s="0" t="n">
        <v>0.19</v>
      </c>
      <c r="K7878" s="0" t="n">
        <v>53</v>
      </c>
      <c r="M7878" s="0" t="s">
        <v>36</v>
      </c>
      <c r="N7878" s="0" t="s">
        <v>35</v>
      </c>
      <c r="O7878" s="0" t="s">
        <v>53</v>
      </c>
      <c r="P7878" s="0" t="n">
        <f aca="false">IF(AND(OR(Dashboard!$B$5="All",D7878=Dashboard!$B$5),OR(Dashboard!$D$5="All",N7878=Dashboard!$D$5),OR(AND(C7878&lt;&gt;"",C7878&gt;=Dashboard!$F$5,C7878&lt;=Dashboard!$H$5),AND(C7878="",Dashboard!$F$5&lt;=1980,Dashboard!$H$5&gt;=2016))),1,0)</f>
        <v>1</v>
      </c>
      <c r="Q7878" s="0" t="n">
        <f aca="false">J7878*P7878+ROW()*0.00000001</f>
        <v>0.19007878</v>
      </c>
    </row>
    <row r="7879" customFormat="false" ht="15" hidden="false" customHeight="false" outlineLevel="0" collapsed="false">
      <c r="A7879" s="0" t="s">
        <v>5810</v>
      </c>
      <c r="B7879" s="0" t="s">
        <v>33</v>
      </c>
      <c r="C7879" s="0" t="n">
        <v>2009</v>
      </c>
      <c r="D7879" s="0" t="s">
        <v>71</v>
      </c>
      <c r="E7879" s="0" t="s">
        <v>91</v>
      </c>
      <c r="F7879" s="0" t="n">
        <v>0.18</v>
      </c>
      <c r="G7879" s="0" t="n">
        <v>0</v>
      </c>
      <c r="H7879" s="0" t="n">
        <v>0</v>
      </c>
      <c r="I7879" s="0" t="n">
        <v>0.01</v>
      </c>
      <c r="J7879" s="0" t="n">
        <v>0.19</v>
      </c>
      <c r="M7879" s="0" t="s">
        <v>125</v>
      </c>
      <c r="N7879" s="0" t="s">
        <v>35</v>
      </c>
      <c r="P7879" s="0" t="n">
        <f aca="false">IF(AND(OR(Dashboard!$B$5="All",D7879=Dashboard!$B$5),OR(Dashboard!$D$5="All",N7879=Dashboard!$D$5),OR(AND(C7879&lt;&gt;"",C7879&gt;=Dashboard!$F$5,C7879&lt;=Dashboard!$H$5),AND(C7879="",Dashboard!$F$5&lt;=1980,Dashboard!$H$5&gt;=2016))),1,0)</f>
        <v>1</v>
      </c>
      <c r="Q7879" s="0" t="n">
        <f aca="false">J7879*P7879+ROW()*0.00000001</f>
        <v>0.19007879</v>
      </c>
    </row>
    <row r="7880" customFormat="false" ht="15" hidden="false" customHeight="false" outlineLevel="0" collapsed="false">
      <c r="A7880" s="0" t="s">
        <v>3886</v>
      </c>
      <c r="B7880" s="0" t="s">
        <v>186</v>
      </c>
      <c r="C7880" s="0" t="n">
        <v>2006</v>
      </c>
      <c r="D7880" s="0" t="s">
        <v>16</v>
      </c>
      <c r="E7880" s="0" t="s">
        <v>293</v>
      </c>
      <c r="F7880" s="0" t="n">
        <v>0.15</v>
      </c>
      <c r="G7880" s="0" t="n">
        <v>0.04</v>
      </c>
      <c r="H7880" s="0" t="n">
        <v>0</v>
      </c>
      <c r="I7880" s="0" t="n">
        <v>0.01</v>
      </c>
      <c r="J7880" s="0" t="n">
        <v>0.19</v>
      </c>
      <c r="K7880" s="0" t="n">
        <v>67</v>
      </c>
      <c r="L7880" s="0" t="n">
        <v>7.3</v>
      </c>
      <c r="M7880" s="0" t="s">
        <v>125</v>
      </c>
      <c r="N7880" s="0" t="s">
        <v>35</v>
      </c>
      <c r="O7880" s="0" t="s">
        <v>67</v>
      </c>
      <c r="P7880" s="0" t="n">
        <f aca="false">IF(AND(OR(Dashboard!$B$5="All",D7880=Dashboard!$B$5),OR(Dashboard!$D$5="All",N7880=Dashboard!$D$5),OR(AND(C7880&lt;&gt;"",C7880&gt;=Dashboard!$F$5,C7880&lt;=Dashboard!$H$5),AND(C7880="",Dashboard!$F$5&lt;=1980,Dashboard!$H$5&gt;=2016))),1,0)</f>
        <v>1</v>
      </c>
      <c r="Q7880" s="0" t="n">
        <f aca="false">J7880*P7880+ROW()*0.00000001</f>
        <v>0.1900788</v>
      </c>
    </row>
    <row r="7881" customFormat="false" ht="15" hidden="false" customHeight="false" outlineLevel="0" collapsed="false">
      <c r="A7881" s="0" t="s">
        <v>5811</v>
      </c>
      <c r="B7881" s="0" t="s">
        <v>159</v>
      </c>
      <c r="C7881" s="0" t="n">
        <v>1981</v>
      </c>
      <c r="D7881" s="0" t="s">
        <v>34</v>
      </c>
      <c r="E7881" s="0" t="s">
        <v>2468</v>
      </c>
      <c r="F7881" s="0" t="n">
        <v>0.18</v>
      </c>
      <c r="G7881" s="0" t="n">
        <v>0.01</v>
      </c>
      <c r="H7881" s="0" t="n">
        <v>0</v>
      </c>
      <c r="I7881" s="0" t="n">
        <v>0</v>
      </c>
      <c r="J7881" s="0" t="n">
        <v>0.19</v>
      </c>
      <c r="N7881" s="0" t="s">
        <v>161</v>
      </c>
      <c r="P7881" s="0" t="n">
        <f aca="false">IF(AND(OR(Dashboard!$B$5="All",D7881=Dashboard!$B$5),OR(Dashboard!$D$5="All",N7881=Dashboard!$D$5),OR(AND(C7881&lt;&gt;"",C7881&gt;=Dashboard!$F$5,C7881&lt;=Dashboard!$H$5),AND(C7881="",Dashboard!$F$5&lt;=1980,Dashboard!$H$5&gt;=2016))),1,0)</f>
        <v>1</v>
      </c>
      <c r="Q7881" s="0" t="n">
        <f aca="false">J7881*P7881+ROW()*0.00000001</f>
        <v>0.19007881</v>
      </c>
    </row>
    <row r="7882" customFormat="false" ht="15" hidden="false" customHeight="false" outlineLevel="0" collapsed="false">
      <c r="A7882" s="0" t="s">
        <v>5812</v>
      </c>
      <c r="B7882" s="0" t="s">
        <v>117</v>
      </c>
      <c r="C7882" s="0" t="n">
        <v>1997</v>
      </c>
      <c r="D7882" s="0" t="s">
        <v>246</v>
      </c>
      <c r="E7882" s="0" t="s">
        <v>89</v>
      </c>
      <c r="F7882" s="0" t="n">
        <v>0</v>
      </c>
      <c r="G7882" s="0" t="n">
        <v>0</v>
      </c>
      <c r="H7882" s="0" t="n">
        <v>0.18</v>
      </c>
      <c r="I7882" s="0" t="n">
        <v>0.01</v>
      </c>
      <c r="J7882" s="0" t="n">
        <v>0.19</v>
      </c>
      <c r="N7882" s="0" t="s">
        <v>74</v>
      </c>
      <c r="P7882" s="0" t="n">
        <f aca="false">IF(AND(OR(Dashboard!$B$5="All",D7882=Dashboard!$B$5),OR(Dashboard!$D$5="All",N7882=Dashboard!$D$5),OR(AND(C7882&lt;&gt;"",C7882&gt;=Dashboard!$F$5,C7882&lt;=Dashboard!$H$5),AND(C7882="",Dashboard!$F$5&lt;=1980,Dashboard!$H$5&gt;=2016))),1,0)</f>
        <v>1</v>
      </c>
      <c r="Q7882" s="0" t="n">
        <f aca="false">J7882*P7882+ROW()*0.00000001</f>
        <v>0.19007882</v>
      </c>
    </row>
    <row r="7883" customFormat="false" ht="15" hidden="false" customHeight="false" outlineLevel="0" collapsed="false">
      <c r="A7883" s="0" t="s">
        <v>5813</v>
      </c>
      <c r="B7883" s="0" t="s">
        <v>851</v>
      </c>
      <c r="C7883" s="0" t="n">
        <v>2015</v>
      </c>
      <c r="D7883" s="0" t="s">
        <v>71</v>
      </c>
      <c r="E7883" s="0" t="s">
        <v>328</v>
      </c>
      <c r="F7883" s="0" t="n">
        <v>0</v>
      </c>
      <c r="G7883" s="0" t="n">
        <v>0</v>
      </c>
      <c r="H7883" s="0" t="n">
        <v>0.19</v>
      </c>
      <c r="I7883" s="0" t="n">
        <v>0</v>
      </c>
      <c r="J7883" s="0" t="n">
        <v>0.19</v>
      </c>
      <c r="N7883" s="0" t="s">
        <v>74</v>
      </c>
      <c r="P7883" s="0" t="n">
        <f aca="false">IF(AND(OR(Dashboard!$B$5="All",D7883=Dashboard!$B$5),OR(Dashboard!$D$5="All",N7883=Dashboard!$D$5),OR(AND(C7883&lt;&gt;"",C7883&gt;=Dashboard!$F$5,C7883&lt;=Dashboard!$H$5),AND(C7883="",Dashboard!$F$5&lt;=1980,Dashboard!$H$5&gt;=2016))),1,0)</f>
        <v>1</v>
      </c>
      <c r="Q7883" s="0" t="n">
        <f aca="false">J7883*P7883+ROW()*0.00000001</f>
        <v>0.19007883</v>
      </c>
    </row>
    <row r="7884" customFormat="false" ht="15" hidden="false" customHeight="false" outlineLevel="0" collapsed="false">
      <c r="A7884" s="0" t="s">
        <v>5814</v>
      </c>
      <c r="B7884" s="0" t="s">
        <v>70</v>
      </c>
      <c r="C7884" s="0" t="n">
        <v>2008</v>
      </c>
      <c r="D7884" s="0" t="s">
        <v>58</v>
      </c>
      <c r="E7884" s="0" t="s">
        <v>124</v>
      </c>
      <c r="F7884" s="0" t="n">
        <v>0.06</v>
      </c>
      <c r="G7884" s="0" t="n">
        <v>0.02</v>
      </c>
      <c r="H7884" s="0" t="n">
        <v>0.1</v>
      </c>
      <c r="I7884" s="0" t="n">
        <v>0.01</v>
      </c>
      <c r="J7884" s="0" t="n">
        <v>0.19</v>
      </c>
      <c r="K7884" s="0" t="n">
        <v>62</v>
      </c>
      <c r="L7884" s="0" t="n">
        <v>7.6</v>
      </c>
      <c r="M7884" s="0" t="s">
        <v>103</v>
      </c>
      <c r="N7884" s="0" t="s">
        <v>74</v>
      </c>
      <c r="O7884" s="0" t="s">
        <v>67</v>
      </c>
      <c r="P7884" s="0" t="n">
        <f aca="false">IF(AND(OR(Dashboard!$B$5="All",D7884=Dashboard!$B$5),OR(Dashboard!$D$5="All",N7884=Dashboard!$D$5),OR(AND(C7884&lt;&gt;"",C7884&gt;=Dashboard!$F$5,C7884&lt;=Dashboard!$H$5),AND(C7884="",Dashboard!$F$5&lt;=1980,Dashboard!$H$5&gt;=2016))),1,0)</f>
        <v>1</v>
      </c>
      <c r="Q7884" s="0" t="n">
        <f aca="false">J7884*P7884+ROW()*0.00000001</f>
        <v>0.19007884</v>
      </c>
    </row>
    <row r="7885" customFormat="false" ht="15" hidden="false" customHeight="false" outlineLevel="0" collapsed="false">
      <c r="A7885" s="0" t="s">
        <v>5815</v>
      </c>
      <c r="B7885" s="0" t="s">
        <v>117</v>
      </c>
      <c r="C7885" s="0" t="n">
        <v>1999</v>
      </c>
      <c r="D7885" s="0" t="s">
        <v>34</v>
      </c>
      <c r="E7885" s="0" t="s">
        <v>1355</v>
      </c>
      <c r="F7885" s="0" t="n">
        <v>0.1</v>
      </c>
      <c r="G7885" s="0" t="n">
        <v>0.07</v>
      </c>
      <c r="H7885" s="0" t="n">
        <v>0</v>
      </c>
      <c r="I7885" s="0" t="n">
        <v>0.01</v>
      </c>
      <c r="J7885" s="0" t="n">
        <v>0.19</v>
      </c>
      <c r="N7885" s="0" t="s">
        <v>74</v>
      </c>
      <c r="P7885" s="0" t="n">
        <f aca="false">IF(AND(OR(Dashboard!$B$5="All",D7885=Dashboard!$B$5),OR(Dashboard!$D$5="All",N7885=Dashboard!$D$5),OR(AND(C7885&lt;&gt;"",C7885&gt;=Dashboard!$F$5,C7885&lt;=Dashboard!$H$5),AND(C7885="",Dashboard!$F$5&lt;=1980,Dashboard!$H$5&gt;=2016))),1,0)</f>
        <v>1</v>
      </c>
      <c r="Q7885" s="0" t="n">
        <f aca="false">J7885*P7885+ROW()*0.00000001</f>
        <v>0.19007885</v>
      </c>
    </row>
    <row r="7886" customFormat="false" ht="15" hidden="false" customHeight="false" outlineLevel="0" collapsed="false">
      <c r="A7886" s="0" t="s">
        <v>5816</v>
      </c>
      <c r="B7886" s="0" t="s">
        <v>222</v>
      </c>
      <c r="C7886" s="0" t="n">
        <v>1993</v>
      </c>
      <c r="D7886" s="0" t="s">
        <v>246</v>
      </c>
      <c r="E7886" s="0" t="s">
        <v>154</v>
      </c>
      <c r="F7886" s="0" t="n">
        <v>0</v>
      </c>
      <c r="G7886" s="0" t="n">
        <v>0</v>
      </c>
      <c r="H7886" s="0" t="n">
        <v>0.19</v>
      </c>
      <c r="I7886" s="0" t="n">
        <v>0</v>
      </c>
      <c r="J7886" s="0" t="n">
        <v>0.19</v>
      </c>
      <c r="N7886" s="0" t="s">
        <v>154</v>
      </c>
      <c r="P7886" s="0" t="n">
        <f aca="false">IF(AND(OR(Dashboard!$B$5="All",D7886=Dashboard!$B$5),OR(Dashboard!$D$5="All",N7886=Dashboard!$D$5),OR(AND(C7886&lt;&gt;"",C7886&gt;=Dashboard!$F$5,C7886&lt;=Dashboard!$H$5),AND(C7886="",Dashboard!$F$5&lt;=1980,Dashboard!$H$5&gt;=2016))),1,0)</f>
        <v>1</v>
      </c>
      <c r="Q7886" s="0" t="n">
        <f aca="false">J7886*P7886+ROW()*0.00000001</f>
        <v>0.19007886</v>
      </c>
    </row>
    <row r="7887" customFormat="false" ht="15" hidden="false" customHeight="false" outlineLevel="0" collapsed="false">
      <c r="A7887" s="0" t="s">
        <v>5817</v>
      </c>
      <c r="B7887" s="0" t="s">
        <v>184</v>
      </c>
      <c r="C7887" s="0" t="n">
        <v>2013</v>
      </c>
      <c r="D7887" s="0" t="s">
        <v>52</v>
      </c>
      <c r="E7887" s="0" t="s">
        <v>328</v>
      </c>
      <c r="F7887" s="0" t="n">
        <v>0</v>
      </c>
      <c r="G7887" s="0" t="n">
        <v>0</v>
      </c>
      <c r="H7887" s="0" t="n">
        <v>0.19</v>
      </c>
      <c r="I7887" s="0" t="n">
        <v>0</v>
      </c>
      <c r="J7887" s="0" t="n">
        <v>0.19</v>
      </c>
      <c r="N7887" s="0" t="s">
        <v>35</v>
      </c>
      <c r="P7887" s="0" t="n">
        <f aca="false">IF(AND(OR(Dashboard!$B$5="All",D7887=Dashboard!$B$5),OR(Dashboard!$D$5="All",N7887=Dashboard!$D$5),OR(AND(C7887&lt;&gt;"",C7887&gt;=Dashboard!$F$5,C7887&lt;=Dashboard!$H$5),AND(C7887="",Dashboard!$F$5&lt;=1980,Dashboard!$H$5&gt;=2016))),1,0)</f>
        <v>1</v>
      </c>
      <c r="Q7887" s="0" t="n">
        <f aca="false">J7887*P7887+ROW()*0.00000001</f>
        <v>0.19007887</v>
      </c>
    </row>
    <row r="7888" customFormat="false" ht="15" hidden="false" customHeight="false" outlineLevel="0" collapsed="false">
      <c r="A7888" s="0" t="s">
        <v>5818</v>
      </c>
      <c r="B7888" s="0" t="s">
        <v>117</v>
      </c>
      <c r="C7888" s="0" t="n">
        <v>1999</v>
      </c>
      <c r="D7888" s="0" t="s">
        <v>34</v>
      </c>
      <c r="E7888" s="0" t="s">
        <v>782</v>
      </c>
      <c r="F7888" s="0" t="n">
        <v>0</v>
      </c>
      <c r="G7888" s="0" t="n">
        <v>0</v>
      </c>
      <c r="H7888" s="0" t="n">
        <v>0.18</v>
      </c>
      <c r="I7888" s="0" t="n">
        <v>0.01</v>
      </c>
      <c r="J7888" s="0" t="n">
        <v>0.19</v>
      </c>
      <c r="N7888" s="0" t="s">
        <v>74</v>
      </c>
      <c r="P7888" s="0" t="n">
        <f aca="false">IF(AND(OR(Dashboard!$B$5="All",D7888=Dashboard!$B$5),OR(Dashboard!$D$5="All",N7888=Dashboard!$D$5),OR(AND(C7888&lt;&gt;"",C7888&gt;=Dashboard!$F$5,C7888&lt;=Dashboard!$H$5),AND(C7888="",Dashboard!$F$5&lt;=1980,Dashboard!$H$5&gt;=2016))),1,0)</f>
        <v>1</v>
      </c>
      <c r="Q7888" s="0" t="n">
        <f aca="false">J7888*P7888+ROW()*0.00000001</f>
        <v>0.19007888</v>
      </c>
    </row>
    <row r="7889" customFormat="false" ht="15" hidden="false" customHeight="false" outlineLevel="0" collapsed="false">
      <c r="A7889" s="0" t="s">
        <v>5047</v>
      </c>
      <c r="B7889" s="0" t="s">
        <v>70</v>
      </c>
      <c r="C7889" s="0" t="n">
        <v>2014</v>
      </c>
      <c r="D7889" s="0" t="s">
        <v>114</v>
      </c>
      <c r="E7889" s="0" t="s">
        <v>3305</v>
      </c>
      <c r="F7889" s="0" t="n">
        <v>0.09</v>
      </c>
      <c r="G7889" s="0" t="n">
        <v>0.06</v>
      </c>
      <c r="H7889" s="0" t="n">
        <v>0</v>
      </c>
      <c r="I7889" s="0" t="n">
        <v>0.03</v>
      </c>
      <c r="J7889" s="0" t="n">
        <v>0.19</v>
      </c>
      <c r="N7889" s="0" t="s">
        <v>74</v>
      </c>
      <c r="P7889" s="0" t="n">
        <f aca="false">IF(AND(OR(Dashboard!$B$5="All",D7889=Dashboard!$B$5),OR(Dashboard!$D$5="All",N7889=Dashboard!$D$5),OR(AND(C7889&lt;&gt;"",C7889&gt;=Dashboard!$F$5,C7889&lt;=Dashboard!$H$5),AND(C7889="",Dashboard!$F$5&lt;=1980,Dashboard!$H$5&gt;=2016))),1,0)</f>
        <v>1</v>
      </c>
      <c r="Q7889" s="0" t="n">
        <f aca="false">J7889*P7889+ROW()*0.00000001</f>
        <v>0.19007889</v>
      </c>
    </row>
    <row r="7890" customFormat="false" ht="15" hidden="false" customHeight="false" outlineLevel="0" collapsed="false">
      <c r="A7890" s="0" t="s">
        <v>1764</v>
      </c>
      <c r="B7890" s="0" t="s">
        <v>144</v>
      </c>
      <c r="C7890" s="0" t="n">
        <v>2004</v>
      </c>
      <c r="D7890" s="0" t="s">
        <v>71</v>
      </c>
      <c r="E7890" s="0" t="s">
        <v>142</v>
      </c>
      <c r="F7890" s="0" t="n">
        <v>0.14</v>
      </c>
      <c r="G7890" s="0" t="n">
        <v>0.04</v>
      </c>
      <c r="H7890" s="0" t="n">
        <v>0</v>
      </c>
      <c r="I7890" s="0" t="n">
        <v>0.01</v>
      </c>
      <c r="J7890" s="0" t="n">
        <v>0.19</v>
      </c>
      <c r="K7890" s="0" t="n">
        <v>67</v>
      </c>
      <c r="L7890" s="0" t="n">
        <v>8.8</v>
      </c>
      <c r="M7890" s="0" t="s">
        <v>36</v>
      </c>
      <c r="N7890" s="0" t="s">
        <v>66</v>
      </c>
      <c r="O7890" s="0" t="s">
        <v>67</v>
      </c>
      <c r="P7890" s="0" t="n">
        <f aca="false">IF(AND(OR(Dashboard!$B$5="All",D7890=Dashboard!$B$5),OR(Dashboard!$D$5="All",N7890=Dashboard!$D$5),OR(AND(C7890&lt;&gt;"",C7890&gt;=Dashboard!$F$5,C7890&lt;=Dashboard!$H$5),AND(C7890="",Dashboard!$F$5&lt;=1980,Dashboard!$H$5&gt;=2016))),1,0)</f>
        <v>1</v>
      </c>
      <c r="Q7890" s="0" t="n">
        <f aca="false">J7890*P7890+ROW()*0.00000001</f>
        <v>0.1900789</v>
      </c>
    </row>
    <row r="7891" customFormat="false" ht="15" hidden="false" customHeight="false" outlineLevel="0" collapsed="false">
      <c r="A7891" s="0" t="s">
        <v>5290</v>
      </c>
      <c r="B7891" s="0" t="s">
        <v>851</v>
      </c>
      <c r="C7891" s="0" t="n">
        <v>2014</v>
      </c>
      <c r="D7891" s="0" t="s">
        <v>46</v>
      </c>
      <c r="E7891" s="0" t="s">
        <v>328</v>
      </c>
      <c r="F7891" s="0" t="n">
        <v>0</v>
      </c>
      <c r="G7891" s="0" t="n">
        <v>0</v>
      </c>
      <c r="H7891" s="0" t="n">
        <v>0.19</v>
      </c>
      <c r="I7891" s="0" t="n">
        <v>0</v>
      </c>
      <c r="J7891" s="0" t="n">
        <v>0.19</v>
      </c>
      <c r="N7891" s="0" t="s">
        <v>74</v>
      </c>
      <c r="P7891" s="0" t="n">
        <f aca="false">IF(AND(OR(Dashboard!$B$5="All",D7891=Dashboard!$B$5),OR(Dashboard!$D$5="All",N7891=Dashboard!$D$5),OR(AND(C7891&lt;&gt;"",C7891&gt;=Dashboard!$F$5,C7891&lt;=Dashboard!$H$5),AND(C7891="",Dashboard!$F$5&lt;=1980,Dashboard!$H$5&gt;=2016))),1,0)</f>
        <v>1</v>
      </c>
      <c r="Q7891" s="0" t="n">
        <f aca="false">J7891*P7891+ROW()*0.00000001</f>
        <v>0.19007891</v>
      </c>
    </row>
    <row r="7892" customFormat="false" ht="15" hidden="false" customHeight="false" outlineLevel="0" collapsed="false">
      <c r="A7892" s="0" t="s">
        <v>5450</v>
      </c>
      <c r="B7892" s="0" t="s">
        <v>33</v>
      </c>
      <c r="C7892" s="0" t="n">
        <v>2009</v>
      </c>
      <c r="D7892" s="0" t="s">
        <v>114</v>
      </c>
      <c r="E7892" s="0" t="s">
        <v>124</v>
      </c>
      <c r="F7892" s="0" t="n">
        <v>0.17</v>
      </c>
      <c r="G7892" s="0" t="n">
        <v>0</v>
      </c>
      <c r="H7892" s="0" t="n">
        <v>0</v>
      </c>
      <c r="I7892" s="0" t="n">
        <v>0.01</v>
      </c>
      <c r="J7892" s="0" t="n">
        <v>0.19</v>
      </c>
      <c r="M7892" s="0" t="s">
        <v>36</v>
      </c>
      <c r="N7892" s="0" t="s">
        <v>35</v>
      </c>
      <c r="P7892" s="0" t="n">
        <f aca="false">IF(AND(OR(Dashboard!$B$5="All",D7892=Dashboard!$B$5),OR(Dashboard!$D$5="All",N7892=Dashboard!$D$5),OR(AND(C7892&lt;&gt;"",C7892&gt;=Dashboard!$F$5,C7892&lt;=Dashboard!$H$5),AND(C7892="",Dashboard!$F$5&lt;=1980,Dashboard!$H$5&gt;=2016))),1,0)</f>
        <v>1</v>
      </c>
      <c r="Q7892" s="0" t="n">
        <f aca="false">J7892*P7892+ROW()*0.00000001</f>
        <v>0.19007892</v>
      </c>
    </row>
    <row r="7893" customFormat="false" ht="15" hidden="false" customHeight="false" outlineLevel="0" collapsed="false">
      <c r="A7893" s="0" t="s">
        <v>5819</v>
      </c>
      <c r="B7893" s="0" t="s">
        <v>50</v>
      </c>
      <c r="C7893" s="0" t="n">
        <v>2006</v>
      </c>
      <c r="D7893" s="0" t="s">
        <v>48</v>
      </c>
      <c r="E7893" s="0" t="s">
        <v>35</v>
      </c>
      <c r="F7893" s="0" t="n">
        <v>0</v>
      </c>
      <c r="G7893" s="0" t="n">
        <v>0</v>
      </c>
      <c r="H7893" s="0" t="n">
        <v>0.19</v>
      </c>
      <c r="I7893" s="0" t="n">
        <v>0</v>
      </c>
      <c r="J7893" s="0" t="n">
        <v>0.19</v>
      </c>
      <c r="N7893" s="0" t="s">
        <v>35</v>
      </c>
      <c r="P7893" s="0" t="n">
        <f aca="false">IF(AND(OR(Dashboard!$B$5="All",D7893=Dashboard!$B$5),OR(Dashboard!$D$5="All",N7893=Dashboard!$D$5),OR(AND(C7893&lt;&gt;"",C7893&gt;=Dashboard!$F$5,C7893&lt;=Dashboard!$H$5),AND(C7893="",Dashboard!$F$5&lt;=1980,Dashboard!$H$5&gt;=2016))),1,0)</f>
        <v>1</v>
      </c>
      <c r="Q7893" s="0" t="n">
        <f aca="false">J7893*P7893+ROW()*0.00000001</f>
        <v>0.19007893</v>
      </c>
    </row>
    <row r="7894" customFormat="false" ht="15" hidden="false" customHeight="false" outlineLevel="0" collapsed="false">
      <c r="A7894" s="0" t="s">
        <v>3097</v>
      </c>
      <c r="B7894" s="0" t="s">
        <v>76</v>
      </c>
      <c r="C7894" s="0" t="n">
        <v>2009</v>
      </c>
      <c r="D7894" s="0" t="s">
        <v>71</v>
      </c>
      <c r="E7894" s="0" t="s">
        <v>91</v>
      </c>
      <c r="F7894" s="0" t="n">
        <v>0.11</v>
      </c>
      <c r="G7894" s="0" t="n">
        <v>0</v>
      </c>
      <c r="H7894" s="0" t="n">
        <v>0</v>
      </c>
      <c r="I7894" s="0" t="n">
        <v>0.08</v>
      </c>
      <c r="J7894" s="0" t="n">
        <v>0.19</v>
      </c>
      <c r="K7894" s="0" t="n">
        <v>64</v>
      </c>
      <c r="M7894" s="0" t="s">
        <v>125</v>
      </c>
      <c r="N7894" s="0" t="s">
        <v>74</v>
      </c>
      <c r="O7894" s="0" t="s">
        <v>67</v>
      </c>
      <c r="P7894" s="0" t="n">
        <f aca="false">IF(AND(OR(Dashboard!$B$5="All",D7894=Dashboard!$B$5),OR(Dashboard!$D$5="All",N7894=Dashboard!$D$5),OR(AND(C7894&lt;&gt;"",C7894&gt;=Dashboard!$F$5,C7894&lt;=Dashboard!$H$5),AND(C7894="",Dashboard!$F$5&lt;=1980,Dashboard!$H$5&gt;=2016))),1,0)</f>
        <v>1</v>
      </c>
      <c r="Q7894" s="0" t="n">
        <f aca="false">J7894*P7894+ROW()*0.00000001</f>
        <v>0.19007894</v>
      </c>
    </row>
    <row r="7895" customFormat="false" ht="15" hidden="false" customHeight="false" outlineLevel="0" collapsed="false">
      <c r="A7895" s="0" t="s">
        <v>5820</v>
      </c>
      <c r="B7895" s="0" t="s">
        <v>117</v>
      </c>
      <c r="C7895" s="0" t="n">
        <v>1995</v>
      </c>
      <c r="D7895" s="0" t="s">
        <v>34</v>
      </c>
      <c r="E7895" s="0" t="s">
        <v>449</v>
      </c>
      <c r="F7895" s="0" t="n">
        <v>0.1</v>
      </c>
      <c r="G7895" s="0" t="n">
        <v>0.07</v>
      </c>
      <c r="H7895" s="0" t="n">
        <v>0</v>
      </c>
      <c r="I7895" s="0" t="n">
        <v>0.01</v>
      </c>
      <c r="J7895" s="0" t="n">
        <v>0.19</v>
      </c>
      <c r="N7895" s="0" t="s">
        <v>74</v>
      </c>
      <c r="P7895" s="0" t="n">
        <f aca="false">IF(AND(OR(Dashboard!$B$5="All",D7895=Dashboard!$B$5),OR(Dashboard!$D$5="All",N7895=Dashboard!$D$5),OR(AND(C7895&lt;&gt;"",C7895&gt;=Dashboard!$F$5,C7895&lt;=Dashboard!$H$5),AND(C7895="",Dashboard!$F$5&lt;=1980,Dashboard!$H$5&gt;=2016))),1,0)</f>
        <v>1</v>
      </c>
      <c r="Q7895" s="0" t="n">
        <f aca="false">J7895*P7895+ROW()*0.00000001</f>
        <v>0.19007895</v>
      </c>
    </row>
    <row r="7896" customFormat="false" ht="15" hidden="false" customHeight="false" outlineLevel="0" collapsed="false">
      <c r="A7896" s="0" t="s">
        <v>2086</v>
      </c>
      <c r="B7896" s="0" t="s">
        <v>851</v>
      </c>
      <c r="C7896" s="0" t="n">
        <v>2012</v>
      </c>
      <c r="D7896" s="0" t="s">
        <v>102</v>
      </c>
      <c r="E7896" s="0" t="s">
        <v>211</v>
      </c>
      <c r="F7896" s="0" t="n">
        <v>0.1</v>
      </c>
      <c r="G7896" s="0" t="n">
        <v>0.04</v>
      </c>
      <c r="H7896" s="0" t="n">
        <v>0.01</v>
      </c>
      <c r="I7896" s="0" t="n">
        <v>0.03</v>
      </c>
      <c r="J7896" s="0" t="n">
        <v>0.19</v>
      </c>
      <c r="K7896" s="0" t="n">
        <v>79</v>
      </c>
      <c r="L7896" s="0" t="n">
        <v>7.5</v>
      </c>
      <c r="M7896" s="0" t="s">
        <v>103</v>
      </c>
      <c r="N7896" s="0" t="s">
        <v>74</v>
      </c>
      <c r="O7896" s="0" t="s">
        <v>37</v>
      </c>
      <c r="P7896" s="0" t="n">
        <f aca="false">IF(AND(OR(Dashboard!$B$5="All",D7896=Dashboard!$B$5),OR(Dashboard!$D$5="All",N7896=Dashboard!$D$5),OR(AND(C7896&lt;&gt;"",C7896&gt;=Dashboard!$F$5,C7896&lt;=Dashboard!$H$5),AND(C7896="",Dashboard!$F$5&lt;=1980,Dashboard!$H$5&gt;=2016))),1,0)</f>
        <v>1</v>
      </c>
      <c r="Q7896" s="0" t="n">
        <f aca="false">J7896*P7896+ROW()*0.00000001</f>
        <v>0.19007896</v>
      </c>
    </row>
    <row r="7897" customFormat="false" ht="15" hidden="false" customHeight="false" outlineLevel="0" collapsed="false">
      <c r="A7897" s="0" t="s">
        <v>5821</v>
      </c>
      <c r="B7897" s="0" t="s">
        <v>70</v>
      </c>
      <c r="C7897" s="0" t="n">
        <v>2013</v>
      </c>
      <c r="D7897" s="0" t="s">
        <v>246</v>
      </c>
      <c r="E7897" s="0" t="s">
        <v>782</v>
      </c>
      <c r="F7897" s="0" t="n">
        <v>0</v>
      </c>
      <c r="G7897" s="0" t="n">
        <v>0</v>
      </c>
      <c r="H7897" s="0" t="n">
        <v>0.19</v>
      </c>
      <c r="I7897" s="0" t="n">
        <v>0</v>
      </c>
      <c r="J7897" s="0" t="n">
        <v>0.19</v>
      </c>
      <c r="N7897" s="0" t="s">
        <v>74</v>
      </c>
      <c r="P7897" s="0" t="n">
        <f aca="false">IF(AND(OR(Dashboard!$B$5="All",D7897=Dashboard!$B$5),OR(Dashboard!$D$5="All",N7897=Dashboard!$D$5),OR(AND(C7897&lt;&gt;"",C7897&gt;=Dashboard!$F$5,C7897&lt;=Dashboard!$H$5),AND(C7897="",Dashboard!$F$5&lt;=1980,Dashboard!$H$5&gt;=2016))),1,0)</f>
        <v>1</v>
      </c>
      <c r="Q7897" s="0" t="n">
        <f aca="false">J7897*P7897+ROW()*0.00000001</f>
        <v>0.19007897</v>
      </c>
    </row>
    <row r="7898" customFormat="false" ht="15" hidden="false" customHeight="false" outlineLevel="0" collapsed="false">
      <c r="A7898" s="0" t="s">
        <v>5822</v>
      </c>
      <c r="B7898" s="0" t="s">
        <v>851</v>
      </c>
      <c r="C7898" s="0" t="n">
        <v>2014</v>
      </c>
      <c r="D7898" s="0" t="s">
        <v>46</v>
      </c>
      <c r="E7898" s="0" t="s">
        <v>2334</v>
      </c>
      <c r="F7898" s="0" t="n">
        <v>0.02</v>
      </c>
      <c r="G7898" s="0" t="n">
        <v>0.02</v>
      </c>
      <c r="H7898" s="0" t="n">
        <v>0.13</v>
      </c>
      <c r="I7898" s="0" t="n">
        <v>0.01</v>
      </c>
      <c r="J7898" s="0" t="n">
        <v>0.19</v>
      </c>
      <c r="K7898" s="0" t="n">
        <v>80</v>
      </c>
      <c r="L7898" s="0" t="n">
        <v>7.3</v>
      </c>
      <c r="M7898" s="0" t="s">
        <v>103</v>
      </c>
      <c r="N7898" s="0" t="s">
        <v>74</v>
      </c>
      <c r="O7898" s="0" t="s">
        <v>37</v>
      </c>
      <c r="P7898" s="0" t="n">
        <f aca="false">IF(AND(OR(Dashboard!$B$5="All",D7898=Dashboard!$B$5),OR(Dashboard!$D$5="All",N7898=Dashboard!$D$5),OR(AND(C7898&lt;&gt;"",C7898&gt;=Dashboard!$F$5,C7898&lt;=Dashboard!$H$5),AND(C7898="",Dashboard!$F$5&lt;=1980,Dashboard!$H$5&gt;=2016))),1,0)</f>
        <v>1</v>
      </c>
      <c r="Q7898" s="0" t="n">
        <f aca="false">J7898*P7898+ROW()*0.00000001</f>
        <v>0.19007898</v>
      </c>
    </row>
    <row r="7899" customFormat="false" ht="15" hidden="false" customHeight="false" outlineLevel="0" collapsed="false">
      <c r="A7899" s="0" t="s">
        <v>5823</v>
      </c>
      <c r="B7899" s="0" t="s">
        <v>76</v>
      </c>
      <c r="C7899" s="0" t="n">
        <v>2007</v>
      </c>
      <c r="D7899" s="0" t="s">
        <v>34</v>
      </c>
      <c r="E7899" s="0" t="s">
        <v>220</v>
      </c>
      <c r="F7899" s="0" t="n">
        <v>0</v>
      </c>
      <c r="G7899" s="0" t="n">
        <v>0</v>
      </c>
      <c r="H7899" s="0" t="n">
        <v>0.19</v>
      </c>
      <c r="I7899" s="0" t="n">
        <v>0</v>
      </c>
      <c r="J7899" s="0" t="n">
        <v>0.19</v>
      </c>
      <c r="N7899" s="0" t="s">
        <v>74</v>
      </c>
      <c r="P7899" s="0" t="n">
        <f aca="false">IF(AND(OR(Dashboard!$B$5="All",D7899=Dashboard!$B$5),OR(Dashboard!$D$5="All",N7899=Dashboard!$D$5),OR(AND(C7899&lt;&gt;"",C7899&gt;=Dashboard!$F$5,C7899&lt;=Dashboard!$H$5),AND(C7899="",Dashboard!$F$5&lt;=1980,Dashboard!$H$5&gt;=2016))),1,0)</f>
        <v>1</v>
      </c>
      <c r="Q7899" s="0" t="n">
        <f aca="false">J7899*P7899+ROW()*0.00000001</f>
        <v>0.19007899</v>
      </c>
    </row>
    <row r="7900" customFormat="false" ht="15" hidden="false" customHeight="false" outlineLevel="0" collapsed="false">
      <c r="A7900" s="0" t="s">
        <v>5225</v>
      </c>
      <c r="B7900" s="0" t="s">
        <v>64</v>
      </c>
      <c r="C7900" s="0" t="n">
        <v>2008</v>
      </c>
      <c r="D7900" s="0" t="s">
        <v>52</v>
      </c>
      <c r="E7900" s="0" t="s">
        <v>481</v>
      </c>
      <c r="F7900" s="0" t="n">
        <v>0.17</v>
      </c>
      <c r="G7900" s="0" t="n">
        <v>0.01</v>
      </c>
      <c r="H7900" s="0" t="n">
        <v>0</v>
      </c>
      <c r="I7900" s="0" t="n">
        <v>0.01</v>
      </c>
      <c r="J7900" s="0" t="n">
        <v>0.19</v>
      </c>
      <c r="M7900" s="0" t="s">
        <v>103</v>
      </c>
      <c r="N7900" s="0" t="s">
        <v>66</v>
      </c>
      <c r="P7900" s="0" t="n">
        <f aca="false">IF(AND(OR(Dashboard!$B$5="All",D7900=Dashboard!$B$5),OR(Dashboard!$D$5="All",N7900=Dashboard!$D$5),OR(AND(C7900&lt;&gt;"",C7900&gt;=Dashboard!$F$5,C7900&lt;=Dashboard!$H$5),AND(C7900="",Dashboard!$F$5&lt;=1980,Dashboard!$H$5&gt;=2016))),1,0)</f>
        <v>1</v>
      </c>
      <c r="Q7900" s="0" t="n">
        <f aca="false">J7900*P7900+ROW()*0.00000001</f>
        <v>0.190079</v>
      </c>
    </row>
    <row r="7901" customFormat="false" ht="15" hidden="false" customHeight="false" outlineLevel="0" collapsed="false">
      <c r="A7901" s="0" t="s">
        <v>2463</v>
      </c>
      <c r="B7901" s="0" t="s">
        <v>152</v>
      </c>
      <c r="C7901" s="0" t="n">
        <v>2011</v>
      </c>
      <c r="D7901" s="0" t="s">
        <v>41</v>
      </c>
      <c r="E7901" s="0" t="s">
        <v>142</v>
      </c>
      <c r="F7901" s="0" t="n">
        <v>0.05</v>
      </c>
      <c r="G7901" s="0" t="n">
        <v>0.11</v>
      </c>
      <c r="H7901" s="0" t="n">
        <v>0</v>
      </c>
      <c r="I7901" s="0" t="n">
        <v>0.03</v>
      </c>
      <c r="J7901" s="0" t="n">
        <v>0.19</v>
      </c>
      <c r="N7901" s="0" t="s">
        <v>152</v>
      </c>
      <c r="P7901" s="0" t="n">
        <f aca="false">IF(AND(OR(Dashboard!$B$5="All",D7901=Dashboard!$B$5),OR(Dashboard!$D$5="All",N7901=Dashboard!$D$5),OR(AND(C7901&lt;&gt;"",C7901&gt;=Dashboard!$F$5,C7901&lt;=Dashboard!$H$5),AND(C7901="",Dashboard!$F$5&lt;=1980,Dashboard!$H$5&gt;=2016))),1,0)</f>
        <v>1</v>
      </c>
      <c r="Q7901" s="0" t="n">
        <f aca="false">J7901*P7901+ROW()*0.00000001</f>
        <v>0.19007901</v>
      </c>
    </row>
    <row r="7902" customFormat="false" ht="15" hidden="false" customHeight="false" outlineLevel="0" collapsed="false">
      <c r="A7902" s="0" t="s">
        <v>5824</v>
      </c>
      <c r="B7902" s="0" t="s">
        <v>33</v>
      </c>
      <c r="C7902" s="0" t="n">
        <v>2006</v>
      </c>
      <c r="D7902" s="0" t="s">
        <v>52</v>
      </c>
      <c r="E7902" s="0" t="s">
        <v>328</v>
      </c>
      <c r="F7902" s="0" t="n">
        <v>0.12</v>
      </c>
      <c r="G7902" s="0" t="n">
        <v>0</v>
      </c>
      <c r="H7902" s="0" t="n">
        <v>0.06</v>
      </c>
      <c r="I7902" s="0" t="n">
        <v>0.01</v>
      </c>
      <c r="J7902" s="0" t="n">
        <v>0.19</v>
      </c>
      <c r="N7902" s="0" t="s">
        <v>35</v>
      </c>
      <c r="P7902" s="0" t="n">
        <f aca="false">IF(AND(OR(Dashboard!$B$5="All",D7902=Dashboard!$B$5),OR(Dashboard!$D$5="All",N7902=Dashboard!$D$5),OR(AND(C7902&lt;&gt;"",C7902&gt;=Dashboard!$F$5,C7902&lt;=Dashboard!$H$5),AND(C7902="",Dashboard!$F$5&lt;=1980,Dashboard!$H$5&gt;=2016))),1,0)</f>
        <v>1</v>
      </c>
      <c r="Q7902" s="0" t="n">
        <f aca="false">J7902*P7902+ROW()*0.00000001</f>
        <v>0.19007902</v>
      </c>
    </row>
    <row r="7903" customFormat="false" ht="15" hidden="false" customHeight="false" outlineLevel="0" collapsed="false">
      <c r="A7903" s="0" t="s">
        <v>5825</v>
      </c>
      <c r="B7903" s="0" t="s">
        <v>50</v>
      </c>
      <c r="C7903" s="0" t="n">
        <v>2004</v>
      </c>
      <c r="D7903" s="0" t="s">
        <v>52</v>
      </c>
      <c r="E7903" s="0" t="s">
        <v>35</v>
      </c>
      <c r="F7903" s="0" t="n">
        <v>0</v>
      </c>
      <c r="G7903" s="0" t="n">
        <v>0</v>
      </c>
      <c r="H7903" s="0" t="n">
        <v>0.19</v>
      </c>
      <c r="I7903" s="0" t="n">
        <v>0</v>
      </c>
      <c r="J7903" s="0" t="n">
        <v>0.19</v>
      </c>
      <c r="N7903" s="0" t="s">
        <v>35</v>
      </c>
      <c r="P7903" s="0" t="n">
        <f aca="false">IF(AND(OR(Dashboard!$B$5="All",D7903=Dashboard!$B$5),OR(Dashboard!$D$5="All",N7903=Dashboard!$D$5),OR(AND(C7903&lt;&gt;"",C7903&gt;=Dashboard!$F$5,C7903&lt;=Dashboard!$H$5),AND(C7903="",Dashboard!$F$5&lt;=1980,Dashboard!$H$5&gt;=2016))),1,0)</f>
        <v>1</v>
      </c>
      <c r="Q7903" s="0" t="n">
        <f aca="false">J7903*P7903+ROW()*0.00000001</f>
        <v>0.19007903</v>
      </c>
    </row>
    <row r="7904" customFormat="false" ht="15" hidden="false" customHeight="false" outlineLevel="0" collapsed="false">
      <c r="A7904" s="0" t="s">
        <v>5826</v>
      </c>
      <c r="B7904" s="0" t="s">
        <v>76</v>
      </c>
      <c r="C7904" s="0" t="n">
        <v>2005</v>
      </c>
      <c r="D7904" s="0" t="s">
        <v>71</v>
      </c>
      <c r="E7904" s="0" t="s">
        <v>89</v>
      </c>
      <c r="F7904" s="0" t="n">
        <v>0.09</v>
      </c>
      <c r="G7904" s="0" t="n">
        <v>0.07</v>
      </c>
      <c r="H7904" s="0" t="n">
        <v>0</v>
      </c>
      <c r="I7904" s="0" t="n">
        <v>0.02</v>
      </c>
      <c r="J7904" s="0" t="n">
        <v>0.19</v>
      </c>
      <c r="K7904" s="0" t="n">
        <v>68</v>
      </c>
      <c r="L7904" s="0" t="n">
        <v>8</v>
      </c>
      <c r="M7904" s="0" t="s">
        <v>73</v>
      </c>
      <c r="N7904" s="0" t="s">
        <v>74</v>
      </c>
      <c r="O7904" s="0" t="s">
        <v>67</v>
      </c>
      <c r="P7904" s="0" t="n">
        <f aca="false">IF(AND(OR(Dashboard!$B$5="All",D7904=Dashboard!$B$5),OR(Dashboard!$D$5="All",N7904=Dashboard!$D$5),OR(AND(C7904&lt;&gt;"",C7904&gt;=Dashboard!$F$5,C7904&lt;=Dashboard!$H$5),AND(C7904="",Dashboard!$F$5&lt;=1980,Dashboard!$H$5&gt;=2016))),1,0)</f>
        <v>1</v>
      </c>
      <c r="Q7904" s="0" t="n">
        <f aca="false">J7904*P7904+ROW()*0.00000001</f>
        <v>0.19007904</v>
      </c>
    </row>
    <row r="7905" customFormat="false" ht="15" hidden="false" customHeight="false" outlineLevel="0" collapsed="false">
      <c r="A7905" s="0" t="s">
        <v>5827</v>
      </c>
      <c r="B7905" s="0" t="s">
        <v>78</v>
      </c>
      <c r="C7905" s="0" t="n">
        <v>1993</v>
      </c>
      <c r="D7905" s="0" t="s">
        <v>58</v>
      </c>
      <c r="E7905" s="0" t="s">
        <v>4757</v>
      </c>
      <c r="F7905" s="0" t="n">
        <v>0</v>
      </c>
      <c r="G7905" s="0" t="n">
        <v>0</v>
      </c>
      <c r="H7905" s="0" t="n">
        <v>0.19</v>
      </c>
      <c r="I7905" s="0" t="n">
        <v>0</v>
      </c>
      <c r="J7905" s="0" t="n">
        <v>0.19</v>
      </c>
      <c r="N7905" s="0" t="s">
        <v>35</v>
      </c>
      <c r="P7905" s="0" t="n">
        <f aca="false">IF(AND(OR(Dashboard!$B$5="All",D7905=Dashboard!$B$5),OR(Dashboard!$D$5="All",N7905=Dashboard!$D$5),OR(AND(C7905&lt;&gt;"",C7905&gt;=Dashboard!$F$5,C7905&lt;=Dashboard!$H$5),AND(C7905="",Dashboard!$F$5&lt;=1980,Dashboard!$H$5&gt;=2016))),1,0)</f>
        <v>1</v>
      </c>
      <c r="Q7905" s="0" t="n">
        <f aca="false">J7905*P7905+ROW()*0.00000001</f>
        <v>0.19007905</v>
      </c>
    </row>
    <row r="7906" customFormat="false" ht="15" hidden="false" customHeight="false" outlineLevel="0" collapsed="false">
      <c r="A7906" s="0" t="s">
        <v>5828</v>
      </c>
      <c r="B7906" s="0" t="s">
        <v>50</v>
      </c>
      <c r="C7906" s="0" t="n">
        <v>2010</v>
      </c>
      <c r="D7906" s="0" t="s">
        <v>52</v>
      </c>
      <c r="E7906" s="0" t="s">
        <v>1173</v>
      </c>
      <c r="F7906" s="0" t="n">
        <v>0</v>
      </c>
      <c r="G7906" s="0" t="n">
        <v>0</v>
      </c>
      <c r="H7906" s="0" t="n">
        <v>0.19</v>
      </c>
      <c r="I7906" s="0" t="n">
        <v>0</v>
      </c>
      <c r="J7906" s="0" t="n">
        <v>0.19</v>
      </c>
      <c r="N7906" s="0" t="s">
        <v>35</v>
      </c>
      <c r="P7906" s="0" t="n">
        <f aca="false">IF(AND(OR(Dashboard!$B$5="All",D7906=Dashboard!$B$5),OR(Dashboard!$D$5="All",N7906=Dashboard!$D$5),OR(AND(C7906&lt;&gt;"",C7906&gt;=Dashboard!$F$5,C7906&lt;=Dashboard!$H$5),AND(C7906="",Dashboard!$F$5&lt;=1980,Dashboard!$H$5&gt;=2016))),1,0)</f>
        <v>1</v>
      </c>
      <c r="Q7906" s="0" t="n">
        <f aca="false">J7906*P7906+ROW()*0.00000001</f>
        <v>0.19007906</v>
      </c>
    </row>
    <row r="7907" customFormat="false" ht="15" hidden="false" customHeight="false" outlineLevel="0" collapsed="false">
      <c r="A7907" s="0" t="s">
        <v>5829</v>
      </c>
      <c r="B7907" s="0" t="s">
        <v>94</v>
      </c>
      <c r="C7907" s="0" t="n">
        <v>2014</v>
      </c>
      <c r="D7907" s="0" t="s">
        <v>52</v>
      </c>
      <c r="E7907" s="0" t="s">
        <v>89</v>
      </c>
      <c r="F7907" s="0" t="n">
        <v>0</v>
      </c>
      <c r="G7907" s="0" t="n">
        <v>0.16</v>
      </c>
      <c r="H7907" s="0" t="n">
        <v>0</v>
      </c>
      <c r="I7907" s="0" t="n">
        <v>0.03</v>
      </c>
      <c r="J7907" s="0" t="n">
        <v>0.19</v>
      </c>
      <c r="K7907" s="0" t="n">
        <v>47</v>
      </c>
      <c r="L7907" s="0" t="n">
        <v>4.1</v>
      </c>
      <c r="N7907" s="0" t="s">
        <v>74</v>
      </c>
      <c r="O7907" s="0" t="s">
        <v>177</v>
      </c>
      <c r="P7907" s="0" t="n">
        <f aca="false">IF(AND(OR(Dashboard!$B$5="All",D7907=Dashboard!$B$5),OR(Dashboard!$D$5="All",N7907=Dashboard!$D$5),OR(AND(C7907&lt;&gt;"",C7907&gt;=Dashboard!$F$5,C7907&lt;=Dashboard!$H$5),AND(C7907="",Dashboard!$F$5&lt;=1980,Dashboard!$H$5&gt;=2016))),1,0)</f>
        <v>1</v>
      </c>
      <c r="Q7907" s="0" t="n">
        <f aca="false">J7907*P7907+ROW()*0.00000001</f>
        <v>0.19007907</v>
      </c>
    </row>
    <row r="7908" customFormat="false" ht="15" hidden="false" customHeight="false" outlineLevel="0" collapsed="false">
      <c r="A7908" s="0" t="s">
        <v>5830</v>
      </c>
      <c r="B7908" s="0" t="s">
        <v>33</v>
      </c>
      <c r="C7908" s="0" t="n">
        <v>2009</v>
      </c>
      <c r="D7908" s="0" t="s">
        <v>71</v>
      </c>
      <c r="E7908" s="0" t="s">
        <v>220</v>
      </c>
      <c r="F7908" s="0" t="n">
        <v>0.15</v>
      </c>
      <c r="G7908" s="0" t="n">
        <v>0</v>
      </c>
      <c r="H7908" s="0" t="n">
        <v>0.03</v>
      </c>
      <c r="I7908" s="0" t="n">
        <v>0.01</v>
      </c>
      <c r="J7908" s="0" t="n">
        <v>0.19</v>
      </c>
      <c r="N7908" s="0" t="s">
        <v>35</v>
      </c>
      <c r="P7908" s="0" t="n">
        <f aca="false">IF(AND(OR(Dashboard!$B$5="All",D7908=Dashboard!$B$5),OR(Dashboard!$D$5="All",N7908=Dashboard!$D$5),OR(AND(C7908&lt;&gt;"",C7908&gt;=Dashboard!$F$5,C7908&lt;=Dashboard!$H$5),AND(C7908="",Dashboard!$F$5&lt;=1980,Dashboard!$H$5&gt;=2016))),1,0)</f>
        <v>1</v>
      </c>
      <c r="Q7908" s="0" t="n">
        <f aca="false">J7908*P7908+ROW()*0.00000001</f>
        <v>0.19007908</v>
      </c>
    </row>
    <row r="7909" customFormat="false" ht="15" hidden="false" customHeight="false" outlineLevel="0" collapsed="false">
      <c r="A7909" s="0" t="s">
        <v>5831</v>
      </c>
      <c r="B7909" s="0" t="s">
        <v>64</v>
      </c>
      <c r="C7909" s="0" t="n">
        <v>2009</v>
      </c>
      <c r="D7909" s="0" t="s">
        <v>46</v>
      </c>
      <c r="E7909" s="0" t="s">
        <v>689</v>
      </c>
      <c r="F7909" s="0" t="n">
        <v>0.07</v>
      </c>
      <c r="G7909" s="0" t="n">
        <v>0.11</v>
      </c>
      <c r="H7909" s="0" t="n">
        <v>0</v>
      </c>
      <c r="I7909" s="0" t="n">
        <v>0.01</v>
      </c>
      <c r="J7909" s="0" t="n">
        <v>0.19</v>
      </c>
      <c r="K7909" s="0" t="n">
        <v>60</v>
      </c>
      <c r="L7909" s="0" t="n">
        <v>6.4</v>
      </c>
      <c r="M7909" s="0" t="s">
        <v>73</v>
      </c>
      <c r="N7909" s="0" t="s">
        <v>66</v>
      </c>
      <c r="O7909" s="0" t="s">
        <v>53</v>
      </c>
      <c r="P7909" s="0" t="n">
        <f aca="false">IF(AND(OR(Dashboard!$B$5="All",D7909=Dashboard!$B$5),OR(Dashboard!$D$5="All",N7909=Dashboard!$D$5),OR(AND(C7909&lt;&gt;"",C7909&gt;=Dashboard!$F$5,C7909&lt;=Dashboard!$H$5),AND(C7909="",Dashboard!$F$5&lt;=1980,Dashboard!$H$5&gt;=2016))),1,0)</f>
        <v>1</v>
      </c>
      <c r="Q7909" s="0" t="n">
        <f aca="false">J7909*P7909+ROW()*0.00000001</f>
        <v>0.19007909</v>
      </c>
    </row>
    <row r="7910" customFormat="false" ht="15" hidden="false" customHeight="false" outlineLevel="0" collapsed="false">
      <c r="A7910" s="0" t="s">
        <v>5832</v>
      </c>
      <c r="B7910" s="0" t="s">
        <v>50</v>
      </c>
      <c r="C7910" s="0" t="n">
        <v>2008</v>
      </c>
      <c r="D7910" s="0" t="s">
        <v>46</v>
      </c>
      <c r="E7910" s="0" t="s">
        <v>782</v>
      </c>
      <c r="F7910" s="0" t="n">
        <v>0.16</v>
      </c>
      <c r="G7910" s="0" t="n">
        <v>0</v>
      </c>
      <c r="H7910" s="0" t="n">
        <v>0.02</v>
      </c>
      <c r="I7910" s="0" t="n">
        <v>0.01</v>
      </c>
      <c r="J7910" s="0" t="n">
        <v>0.19</v>
      </c>
      <c r="K7910" s="0" t="n">
        <v>72</v>
      </c>
      <c r="L7910" s="0" t="n">
        <v>7.6</v>
      </c>
      <c r="M7910" s="0" t="s">
        <v>125</v>
      </c>
      <c r="N7910" s="0" t="s">
        <v>35</v>
      </c>
      <c r="O7910" s="0" t="s">
        <v>37</v>
      </c>
      <c r="P7910" s="0" t="n">
        <f aca="false">IF(AND(OR(Dashboard!$B$5="All",D7910=Dashboard!$B$5),OR(Dashboard!$D$5="All",N7910=Dashboard!$D$5),OR(AND(C7910&lt;&gt;"",C7910&gt;=Dashboard!$F$5,C7910&lt;=Dashboard!$H$5),AND(C7910="",Dashboard!$F$5&lt;=1980,Dashboard!$H$5&gt;=2016))),1,0)</f>
        <v>1</v>
      </c>
      <c r="Q7910" s="0" t="n">
        <f aca="false">J7910*P7910+ROW()*0.00000001</f>
        <v>0.1900791</v>
      </c>
    </row>
    <row r="7911" customFormat="false" ht="15" hidden="false" customHeight="false" outlineLevel="0" collapsed="false">
      <c r="A7911" s="0" t="s">
        <v>3227</v>
      </c>
      <c r="B7911" s="0" t="s">
        <v>64</v>
      </c>
      <c r="C7911" s="0" t="n">
        <v>2007</v>
      </c>
      <c r="D7911" s="0" t="s">
        <v>71</v>
      </c>
      <c r="E7911" s="0" t="s">
        <v>328</v>
      </c>
      <c r="F7911" s="0" t="n">
        <v>0.15</v>
      </c>
      <c r="G7911" s="0" t="n">
        <v>0.01</v>
      </c>
      <c r="H7911" s="0" t="n">
        <v>0.02</v>
      </c>
      <c r="I7911" s="0" t="n">
        <v>0.01</v>
      </c>
      <c r="J7911" s="0" t="n">
        <v>0.19</v>
      </c>
      <c r="K7911" s="0" t="n">
        <v>55</v>
      </c>
      <c r="L7911" s="0" t="n">
        <v>6.8</v>
      </c>
      <c r="M7911" s="0" t="s">
        <v>103</v>
      </c>
      <c r="N7911" s="0" t="s">
        <v>66</v>
      </c>
      <c r="O7911" s="0" t="s">
        <v>53</v>
      </c>
      <c r="P7911" s="0" t="n">
        <f aca="false">IF(AND(OR(Dashboard!$B$5="All",D7911=Dashboard!$B$5),OR(Dashboard!$D$5="All",N7911=Dashboard!$D$5),OR(AND(C7911&lt;&gt;"",C7911&gt;=Dashboard!$F$5,C7911&lt;=Dashboard!$H$5),AND(C7911="",Dashboard!$F$5&lt;=1980,Dashboard!$H$5&gt;=2016))),1,0)</f>
        <v>1</v>
      </c>
      <c r="Q7911" s="0" t="n">
        <f aca="false">J7911*P7911+ROW()*0.00000001</f>
        <v>0.19007911</v>
      </c>
    </row>
    <row r="7912" customFormat="false" ht="15" hidden="false" customHeight="false" outlineLevel="0" collapsed="false">
      <c r="A7912" s="0" t="s">
        <v>5833</v>
      </c>
      <c r="B7912" s="0" t="s">
        <v>50</v>
      </c>
      <c r="C7912" s="0" t="n">
        <v>2007</v>
      </c>
      <c r="D7912" s="0" t="s">
        <v>114</v>
      </c>
      <c r="E7912" s="0" t="s">
        <v>520</v>
      </c>
      <c r="F7912" s="0" t="n">
        <v>0</v>
      </c>
      <c r="G7912" s="0" t="n">
        <v>0</v>
      </c>
      <c r="H7912" s="0" t="n">
        <v>0.19</v>
      </c>
      <c r="I7912" s="0" t="n">
        <v>0</v>
      </c>
      <c r="J7912" s="0" t="n">
        <v>0.19</v>
      </c>
      <c r="K7912" s="0" t="n">
        <v>78</v>
      </c>
      <c r="L7912" s="0" t="n">
        <v>7.5</v>
      </c>
      <c r="M7912" s="0" t="s">
        <v>36</v>
      </c>
      <c r="N7912" s="0" t="s">
        <v>35</v>
      </c>
      <c r="O7912" s="0" t="s">
        <v>37</v>
      </c>
      <c r="P7912" s="0" t="n">
        <f aca="false">IF(AND(OR(Dashboard!$B$5="All",D7912=Dashboard!$B$5),OR(Dashboard!$D$5="All",N7912=Dashboard!$D$5),OR(AND(C7912&lt;&gt;"",C7912&gt;=Dashboard!$F$5,C7912&lt;=Dashboard!$H$5),AND(C7912="",Dashboard!$F$5&lt;=1980,Dashboard!$H$5&gt;=2016))),1,0)</f>
        <v>1</v>
      </c>
      <c r="Q7912" s="0" t="n">
        <f aca="false">J7912*P7912+ROW()*0.00000001</f>
        <v>0.19007912</v>
      </c>
    </row>
    <row r="7913" customFormat="false" ht="15" hidden="false" customHeight="false" outlineLevel="0" collapsed="false">
      <c r="A7913" s="0" t="s">
        <v>5834</v>
      </c>
      <c r="B7913" s="0" t="s">
        <v>70</v>
      </c>
      <c r="C7913" s="0" t="n">
        <v>2009</v>
      </c>
      <c r="D7913" s="0" t="s">
        <v>56</v>
      </c>
      <c r="E7913" s="0" t="s">
        <v>91</v>
      </c>
      <c r="F7913" s="0" t="n">
        <v>0.17</v>
      </c>
      <c r="G7913" s="0" t="n">
        <v>0</v>
      </c>
      <c r="H7913" s="0" t="n">
        <v>0</v>
      </c>
      <c r="I7913" s="0" t="n">
        <v>0.02</v>
      </c>
      <c r="J7913" s="0" t="n">
        <v>0.19</v>
      </c>
      <c r="L7913" s="0" t="n">
        <v>4.5</v>
      </c>
      <c r="M7913" s="0" t="s">
        <v>103</v>
      </c>
      <c r="N7913" s="0" t="s">
        <v>74</v>
      </c>
      <c r="P7913" s="0" t="n">
        <f aca="false">IF(AND(OR(Dashboard!$B$5="All",D7913=Dashboard!$B$5),OR(Dashboard!$D$5="All",N7913=Dashboard!$D$5),OR(AND(C7913&lt;&gt;"",C7913&gt;=Dashboard!$F$5,C7913&lt;=Dashboard!$H$5),AND(C7913="",Dashboard!$F$5&lt;=1980,Dashboard!$H$5&gt;=2016))),1,0)</f>
        <v>1</v>
      </c>
      <c r="Q7913" s="0" t="n">
        <f aca="false">J7913*P7913+ROW()*0.00000001</f>
        <v>0.19007913</v>
      </c>
    </row>
    <row r="7914" customFormat="false" ht="15" hidden="false" customHeight="false" outlineLevel="0" collapsed="false">
      <c r="A7914" s="0" t="s">
        <v>5835</v>
      </c>
      <c r="B7914" s="0" t="s">
        <v>50</v>
      </c>
      <c r="C7914" s="0" t="n">
        <v>2010</v>
      </c>
      <c r="D7914" s="0" t="s">
        <v>58</v>
      </c>
      <c r="E7914" s="0" t="s">
        <v>195</v>
      </c>
      <c r="F7914" s="0" t="n">
        <v>0.18</v>
      </c>
      <c r="G7914" s="0" t="n">
        <v>0</v>
      </c>
      <c r="H7914" s="0" t="n">
        <v>0</v>
      </c>
      <c r="I7914" s="0" t="n">
        <v>0.01</v>
      </c>
      <c r="J7914" s="0" t="n">
        <v>0.19</v>
      </c>
      <c r="M7914" s="0" t="s">
        <v>36</v>
      </c>
      <c r="N7914" s="0" t="s">
        <v>35</v>
      </c>
      <c r="P7914" s="0" t="n">
        <f aca="false">IF(AND(OR(Dashboard!$B$5="All",D7914=Dashboard!$B$5),OR(Dashboard!$D$5="All",N7914=Dashboard!$D$5),OR(AND(C7914&lt;&gt;"",C7914&gt;=Dashboard!$F$5,C7914&lt;=Dashboard!$H$5),AND(C7914="",Dashboard!$F$5&lt;=1980,Dashboard!$H$5&gt;=2016))),1,0)</f>
        <v>1</v>
      </c>
      <c r="Q7914" s="0" t="n">
        <f aca="false">J7914*P7914+ROW()*0.00000001</f>
        <v>0.19007914</v>
      </c>
    </row>
    <row r="7915" customFormat="false" ht="15" hidden="false" customHeight="false" outlineLevel="0" collapsed="false">
      <c r="A7915" s="0" t="s">
        <v>4068</v>
      </c>
      <c r="B7915" s="0" t="s">
        <v>70</v>
      </c>
      <c r="C7915" s="0" t="n">
        <v>2010</v>
      </c>
      <c r="D7915" s="0" t="s">
        <v>58</v>
      </c>
      <c r="E7915" s="0" t="s">
        <v>220</v>
      </c>
      <c r="F7915" s="0" t="n">
        <v>0.12</v>
      </c>
      <c r="G7915" s="0" t="n">
        <v>0.05</v>
      </c>
      <c r="H7915" s="0" t="n">
        <v>0</v>
      </c>
      <c r="I7915" s="0" t="n">
        <v>0.02</v>
      </c>
      <c r="J7915" s="0" t="n">
        <v>0.19</v>
      </c>
      <c r="K7915" s="0" t="n">
        <v>60</v>
      </c>
      <c r="M7915" s="0" t="s">
        <v>125</v>
      </c>
      <c r="N7915" s="0" t="s">
        <v>74</v>
      </c>
      <c r="O7915" s="0" t="s">
        <v>53</v>
      </c>
      <c r="P7915" s="0" t="n">
        <f aca="false">IF(AND(OR(Dashboard!$B$5="All",D7915=Dashboard!$B$5),OR(Dashboard!$D$5="All",N7915=Dashboard!$D$5),OR(AND(C7915&lt;&gt;"",C7915&gt;=Dashboard!$F$5,C7915&lt;=Dashboard!$H$5),AND(C7915="",Dashboard!$F$5&lt;=1980,Dashboard!$H$5&gt;=2016))),1,0)</f>
        <v>1</v>
      </c>
      <c r="Q7915" s="0" t="n">
        <f aca="false">J7915*P7915+ROW()*0.00000001</f>
        <v>0.19007915</v>
      </c>
    </row>
    <row r="7916" customFormat="false" ht="15" hidden="false" customHeight="false" outlineLevel="0" collapsed="false">
      <c r="A7916" s="0" t="s">
        <v>1820</v>
      </c>
      <c r="B7916" s="0" t="s">
        <v>152</v>
      </c>
      <c r="C7916" s="0" t="n">
        <v>2013</v>
      </c>
      <c r="D7916" s="0" t="s">
        <v>71</v>
      </c>
      <c r="E7916" s="0" t="s">
        <v>124</v>
      </c>
      <c r="F7916" s="0" t="n">
        <v>0.04</v>
      </c>
      <c r="G7916" s="0" t="n">
        <v>0.13</v>
      </c>
      <c r="H7916" s="0" t="n">
        <v>0</v>
      </c>
      <c r="I7916" s="0" t="n">
        <v>0.01</v>
      </c>
      <c r="J7916" s="0" t="n">
        <v>0.19</v>
      </c>
      <c r="K7916" s="0" t="n">
        <v>82</v>
      </c>
      <c r="L7916" s="0" t="n">
        <v>7.4</v>
      </c>
      <c r="M7916" s="0" t="s">
        <v>73</v>
      </c>
      <c r="N7916" s="0" t="s">
        <v>152</v>
      </c>
      <c r="O7916" s="0" t="s">
        <v>42</v>
      </c>
      <c r="P7916" s="0" t="n">
        <f aca="false">IF(AND(OR(Dashboard!$B$5="All",D7916=Dashboard!$B$5),OR(Dashboard!$D$5="All",N7916=Dashboard!$D$5),OR(AND(C7916&lt;&gt;"",C7916&gt;=Dashboard!$F$5,C7916&lt;=Dashboard!$H$5),AND(C7916="",Dashboard!$F$5&lt;=1980,Dashboard!$H$5&gt;=2016))),1,0)</f>
        <v>1</v>
      </c>
      <c r="Q7916" s="0" t="n">
        <f aca="false">J7916*P7916+ROW()*0.00000001</f>
        <v>0.19007916</v>
      </c>
    </row>
    <row r="7917" customFormat="false" ht="15" hidden="false" customHeight="false" outlineLevel="0" collapsed="false">
      <c r="A7917" s="0" t="s">
        <v>5836</v>
      </c>
      <c r="B7917" s="0" t="s">
        <v>33</v>
      </c>
      <c r="C7917" s="0" t="n">
        <v>2009</v>
      </c>
      <c r="D7917" s="0" t="s">
        <v>52</v>
      </c>
      <c r="E7917" s="0" t="s">
        <v>72</v>
      </c>
      <c r="F7917" s="0" t="n">
        <v>0.17</v>
      </c>
      <c r="G7917" s="0" t="n">
        <v>0</v>
      </c>
      <c r="H7917" s="0" t="n">
        <v>0</v>
      </c>
      <c r="I7917" s="0" t="n">
        <v>0.01</v>
      </c>
      <c r="J7917" s="0" t="n">
        <v>0.19</v>
      </c>
      <c r="L7917" s="0" t="n">
        <v>8.5</v>
      </c>
      <c r="M7917" s="0" t="s">
        <v>36</v>
      </c>
      <c r="N7917" s="0" t="s">
        <v>35</v>
      </c>
      <c r="P7917" s="0" t="n">
        <f aca="false">IF(AND(OR(Dashboard!$B$5="All",D7917=Dashboard!$B$5),OR(Dashboard!$D$5="All",N7917=Dashboard!$D$5),OR(AND(C7917&lt;&gt;"",C7917&gt;=Dashboard!$F$5,C7917&lt;=Dashboard!$H$5),AND(C7917="",Dashboard!$F$5&lt;=1980,Dashboard!$H$5&gt;=2016))),1,0)</f>
        <v>1</v>
      </c>
      <c r="Q7917" s="0" t="n">
        <f aca="false">J7917*P7917+ROW()*0.00000001</f>
        <v>0.19007917</v>
      </c>
    </row>
    <row r="7918" customFormat="false" ht="15" hidden="false" customHeight="false" outlineLevel="0" collapsed="false">
      <c r="A7918" s="0" t="s">
        <v>5837</v>
      </c>
      <c r="B7918" s="0" t="s">
        <v>33</v>
      </c>
      <c r="C7918" s="0" t="n">
        <v>2007</v>
      </c>
      <c r="D7918" s="0" t="s">
        <v>114</v>
      </c>
      <c r="E7918" s="0" t="s">
        <v>328</v>
      </c>
      <c r="F7918" s="0" t="n">
        <v>0.07</v>
      </c>
      <c r="G7918" s="0" t="n">
        <v>0</v>
      </c>
      <c r="H7918" s="0" t="n">
        <v>0.11</v>
      </c>
      <c r="I7918" s="0" t="n">
        <v>0.01</v>
      </c>
      <c r="J7918" s="0" t="n">
        <v>0.19</v>
      </c>
      <c r="K7918" s="0" t="n">
        <v>67</v>
      </c>
      <c r="L7918" s="0" t="n">
        <v>8.5</v>
      </c>
      <c r="M7918" s="0" t="s">
        <v>103</v>
      </c>
      <c r="N7918" s="0" t="s">
        <v>35</v>
      </c>
      <c r="O7918" s="0" t="s">
        <v>67</v>
      </c>
      <c r="P7918" s="0" t="n">
        <f aca="false">IF(AND(OR(Dashboard!$B$5="All",D7918=Dashboard!$B$5),OR(Dashboard!$D$5="All",N7918=Dashboard!$D$5),OR(AND(C7918&lt;&gt;"",C7918&gt;=Dashboard!$F$5,C7918&lt;=Dashboard!$H$5),AND(C7918="",Dashboard!$F$5&lt;=1980,Dashboard!$H$5&gt;=2016))),1,0)</f>
        <v>1</v>
      </c>
      <c r="Q7918" s="0" t="n">
        <f aca="false">J7918*P7918+ROW()*0.00000001</f>
        <v>0.19007918</v>
      </c>
    </row>
    <row r="7919" customFormat="false" ht="15" hidden="false" customHeight="false" outlineLevel="0" collapsed="false">
      <c r="A7919" s="0" t="s">
        <v>5838</v>
      </c>
      <c r="B7919" s="0" t="s">
        <v>70</v>
      </c>
      <c r="C7919" s="0" t="n">
        <v>2010</v>
      </c>
      <c r="D7919" s="0" t="s">
        <v>34</v>
      </c>
      <c r="E7919" s="0" t="s">
        <v>124</v>
      </c>
      <c r="F7919" s="0" t="n">
        <v>0.11</v>
      </c>
      <c r="G7919" s="0" t="n">
        <v>0.05</v>
      </c>
      <c r="H7919" s="0" t="n">
        <v>0</v>
      </c>
      <c r="I7919" s="0" t="n">
        <v>0.03</v>
      </c>
      <c r="J7919" s="0" t="n">
        <v>0.19</v>
      </c>
      <c r="K7919" s="0" t="n">
        <v>61</v>
      </c>
      <c r="L7919" s="0" t="n">
        <v>6.5</v>
      </c>
      <c r="M7919" s="0" t="s">
        <v>103</v>
      </c>
      <c r="N7919" s="0" t="s">
        <v>74</v>
      </c>
      <c r="O7919" s="0" t="s">
        <v>67</v>
      </c>
      <c r="P7919" s="0" t="n">
        <f aca="false">IF(AND(OR(Dashboard!$B$5="All",D7919=Dashboard!$B$5),OR(Dashboard!$D$5="All",N7919=Dashboard!$D$5),OR(AND(C7919&lt;&gt;"",C7919&gt;=Dashboard!$F$5,C7919&lt;=Dashboard!$H$5),AND(C7919="",Dashboard!$F$5&lt;=1980,Dashboard!$H$5&gt;=2016))),1,0)</f>
        <v>1</v>
      </c>
      <c r="Q7919" s="0" t="n">
        <f aca="false">J7919*P7919+ROW()*0.00000001</f>
        <v>0.19007919</v>
      </c>
    </row>
    <row r="7920" customFormat="false" ht="15" hidden="false" customHeight="false" outlineLevel="0" collapsed="false">
      <c r="A7920" s="0" t="s">
        <v>5839</v>
      </c>
      <c r="B7920" s="0" t="s">
        <v>85</v>
      </c>
      <c r="C7920" s="0" t="n">
        <v>2005</v>
      </c>
      <c r="D7920" s="0" t="s">
        <v>16</v>
      </c>
      <c r="E7920" s="0" t="s">
        <v>293</v>
      </c>
      <c r="F7920" s="0" t="n">
        <v>0.13</v>
      </c>
      <c r="G7920" s="0" t="n">
        <v>0.05</v>
      </c>
      <c r="H7920" s="0" t="n">
        <v>0</v>
      </c>
      <c r="I7920" s="0" t="n">
        <v>0</v>
      </c>
      <c r="J7920" s="0" t="n">
        <v>0.19</v>
      </c>
      <c r="N7920" s="0" t="s">
        <v>35</v>
      </c>
      <c r="P7920" s="0" t="n">
        <f aca="false">IF(AND(OR(Dashboard!$B$5="All",D7920=Dashboard!$B$5),OR(Dashboard!$D$5="All",N7920=Dashboard!$D$5),OR(AND(C7920&lt;&gt;"",C7920&gt;=Dashboard!$F$5,C7920&lt;=Dashboard!$H$5),AND(C7920="",Dashboard!$F$5&lt;=1980,Dashboard!$H$5&gt;=2016))),1,0)</f>
        <v>1</v>
      </c>
      <c r="Q7920" s="0" t="n">
        <f aca="false">J7920*P7920+ROW()*0.00000001</f>
        <v>0.1900792</v>
      </c>
    </row>
    <row r="7921" customFormat="false" ht="15" hidden="false" customHeight="false" outlineLevel="0" collapsed="false">
      <c r="A7921" s="0" t="s">
        <v>5840</v>
      </c>
      <c r="B7921" s="0" t="s">
        <v>97</v>
      </c>
      <c r="C7921" s="0" t="n">
        <v>2011</v>
      </c>
      <c r="D7921" s="0" t="s">
        <v>34</v>
      </c>
      <c r="E7921" s="0" t="s">
        <v>4303</v>
      </c>
      <c r="F7921" s="0" t="n">
        <v>0.12</v>
      </c>
      <c r="G7921" s="0" t="n">
        <v>0</v>
      </c>
      <c r="H7921" s="0" t="n">
        <v>0.06</v>
      </c>
      <c r="I7921" s="0" t="n">
        <v>0.01</v>
      </c>
      <c r="J7921" s="0" t="n">
        <v>0.19</v>
      </c>
      <c r="K7921" s="0" t="n">
        <v>57</v>
      </c>
      <c r="M7921" s="0" t="s">
        <v>36</v>
      </c>
      <c r="N7921" s="0" t="s">
        <v>35</v>
      </c>
      <c r="O7921" s="0" t="s">
        <v>53</v>
      </c>
      <c r="P7921" s="0" t="n">
        <f aca="false">IF(AND(OR(Dashboard!$B$5="All",D7921=Dashboard!$B$5),OR(Dashboard!$D$5="All",N7921=Dashboard!$D$5),OR(AND(C7921&lt;&gt;"",C7921&gt;=Dashboard!$F$5,C7921&lt;=Dashboard!$H$5),AND(C7921="",Dashboard!$F$5&lt;=1980,Dashboard!$H$5&gt;=2016))),1,0)</f>
        <v>1</v>
      </c>
      <c r="Q7921" s="0" t="n">
        <f aca="false">J7921*P7921+ROW()*0.00000001</f>
        <v>0.19007921</v>
      </c>
    </row>
    <row r="7922" customFormat="false" ht="15" hidden="false" customHeight="false" outlineLevel="0" collapsed="false">
      <c r="A7922" s="0" t="s">
        <v>5745</v>
      </c>
      <c r="B7922" s="0" t="s">
        <v>70</v>
      </c>
      <c r="C7922" s="0" t="n">
        <v>2008</v>
      </c>
      <c r="D7922" s="0" t="s">
        <v>56</v>
      </c>
      <c r="E7922" s="0" t="s">
        <v>257</v>
      </c>
      <c r="F7922" s="0" t="n">
        <v>0.05</v>
      </c>
      <c r="G7922" s="0" t="n">
        <v>0.1</v>
      </c>
      <c r="H7922" s="0" t="n">
        <v>0</v>
      </c>
      <c r="I7922" s="0" t="n">
        <v>0.03</v>
      </c>
      <c r="J7922" s="0" t="n">
        <v>0.19</v>
      </c>
      <c r="K7922" s="0" t="n">
        <v>51</v>
      </c>
      <c r="L7922" s="0" t="n">
        <v>3.1</v>
      </c>
      <c r="M7922" s="0" t="s">
        <v>73</v>
      </c>
      <c r="N7922" s="0" t="s">
        <v>74</v>
      </c>
      <c r="O7922" s="0" t="s">
        <v>53</v>
      </c>
      <c r="P7922" s="0" t="n">
        <f aca="false">IF(AND(OR(Dashboard!$B$5="All",D7922=Dashboard!$B$5),OR(Dashboard!$D$5="All",N7922=Dashboard!$D$5),OR(AND(C7922&lt;&gt;"",C7922&gt;=Dashboard!$F$5,C7922&lt;=Dashboard!$H$5),AND(C7922="",Dashboard!$F$5&lt;=1980,Dashboard!$H$5&gt;=2016))),1,0)</f>
        <v>1</v>
      </c>
      <c r="Q7922" s="0" t="n">
        <f aca="false">J7922*P7922+ROW()*0.00000001</f>
        <v>0.19007922</v>
      </c>
    </row>
    <row r="7923" customFormat="false" ht="15" hidden="false" customHeight="false" outlineLevel="0" collapsed="false">
      <c r="A7923" s="0" t="s">
        <v>4175</v>
      </c>
      <c r="B7923" s="0" t="s">
        <v>64</v>
      </c>
      <c r="C7923" s="0" t="n">
        <v>2012</v>
      </c>
      <c r="D7923" s="0" t="s">
        <v>71</v>
      </c>
      <c r="E7923" s="0" t="s">
        <v>154</v>
      </c>
      <c r="F7923" s="0" t="n">
        <v>0.09</v>
      </c>
      <c r="G7923" s="0" t="n">
        <v>0.06</v>
      </c>
      <c r="H7923" s="0" t="n">
        <v>0.02</v>
      </c>
      <c r="I7923" s="0" t="n">
        <v>0.02</v>
      </c>
      <c r="J7923" s="0" t="n">
        <v>0.19</v>
      </c>
      <c r="K7923" s="0" t="n">
        <v>74</v>
      </c>
      <c r="L7923" s="0" t="n">
        <v>8</v>
      </c>
      <c r="M7923" s="0" t="s">
        <v>73</v>
      </c>
      <c r="N7923" s="0" t="s">
        <v>66</v>
      </c>
      <c r="O7923" s="0" t="s">
        <v>37</v>
      </c>
      <c r="P7923" s="0" t="n">
        <f aca="false">IF(AND(OR(Dashboard!$B$5="All",D7923=Dashboard!$B$5),OR(Dashboard!$D$5="All",N7923=Dashboard!$D$5),OR(AND(C7923&lt;&gt;"",C7923&gt;=Dashboard!$F$5,C7923&lt;=Dashboard!$H$5),AND(C7923="",Dashboard!$F$5&lt;=1980,Dashboard!$H$5&gt;=2016))),1,0)</f>
        <v>1</v>
      </c>
      <c r="Q7923" s="0" t="n">
        <f aca="false">J7923*P7923+ROW()*0.00000001</f>
        <v>0.19007923</v>
      </c>
    </row>
    <row r="7924" customFormat="false" ht="15" hidden="false" customHeight="false" outlineLevel="0" collapsed="false">
      <c r="A7924" s="0" t="s">
        <v>5841</v>
      </c>
      <c r="B7924" s="0" t="s">
        <v>97</v>
      </c>
      <c r="C7924" s="0" t="n">
        <v>2013</v>
      </c>
      <c r="D7924" s="0" t="s">
        <v>52</v>
      </c>
      <c r="E7924" s="0" t="s">
        <v>328</v>
      </c>
      <c r="F7924" s="0" t="n">
        <v>0</v>
      </c>
      <c r="G7924" s="0" t="n">
        <v>0</v>
      </c>
      <c r="H7924" s="0" t="n">
        <v>0.19</v>
      </c>
      <c r="I7924" s="0" t="n">
        <v>0</v>
      </c>
      <c r="J7924" s="0" t="n">
        <v>0.19</v>
      </c>
      <c r="N7924" s="0" t="s">
        <v>35</v>
      </c>
      <c r="P7924" s="0" t="n">
        <f aca="false">IF(AND(OR(Dashboard!$B$5="All",D7924=Dashboard!$B$5),OR(Dashboard!$D$5="All",N7924=Dashboard!$D$5),OR(AND(C7924&lt;&gt;"",C7924&gt;=Dashboard!$F$5,C7924&lt;=Dashboard!$H$5),AND(C7924="",Dashboard!$F$5&lt;=1980,Dashboard!$H$5&gt;=2016))),1,0)</f>
        <v>1</v>
      </c>
      <c r="Q7924" s="0" t="n">
        <f aca="false">J7924*P7924+ROW()*0.00000001</f>
        <v>0.19007924</v>
      </c>
    </row>
    <row r="7925" customFormat="false" ht="15" hidden="false" customHeight="false" outlineLevel="0" collapsed="false">
      <c r="A7925" s="0" t="s">
        <v>2425</v>
      </c>
      <c r="B7925" s="0" t="s">
        <v>164</v>
      </c>
      <c r="C7925" s="0" t="n">
        <v>2009</v>
      </c>
      <c r="D7925" s="0" t="s">
        <v>58</v>
      </c>
      <c r="E7925" s="0" t="s">
        <v>195</v>
      </c>
      <c r="F7925" s="0" t="n">
        <v>0.08</v>
      </c>
      <c r="G7925" s="0" t="n">
        <v>0.07</v>
      </c>
      <c r="H7925" s="0" t="n">
        <v>0</v>
      </c>
      <c r="I7925" s="0" t="n">
        <v>0.04</v>
      </c>
      <c r="J7925" s="0" t="n">
        <v>0.19</v>
      </c>
      <c r="L7925" s="0" t="n">
        <v>3</v>
      </c>
      <c r="M7925" s="0" t="s">
        <v>103</v>
      </c>
      <c r="N7925" s="0" t="s">
        <v>74</v>
      </c>
      <c r="P7925" s="0" t="n">
        <f aca="false">IF(AND(OR(Dashboard!$B$5="All",D7925=Dashboard!$B$5),OR(Dashboard!$D$5="All",N7925=Dashboard!$D$5),OR(AND(C7925&lt;&gt;"",C7925&gt;=Dashboard!$F$5,C7925&lt;=Dashboard!$H$5),AND(C7925="",Dashboard!$F$5&lt;=1980,Dashboard!$H$5&gt;=2016))),1,0)</f>
        <v>1</v>
      </c>
      <c r="Q7925" s="0" t="n">
        <f aca="false">J7925*P7925+ROW()*0.00000001</f>
        <v>0.19007925</v>
      </c>
    </row>
    <row r="7926" customFormat="false" ht="15" hidden="false" customHeight="false" outlineLevel="0" collapsed="false">
      <c r="A7926" s="0" t="s">
        <v>5842</v>
      </c>
      <c r="B7926" s="0" t="s">
        <v>117</v>
      </c>
      <c r="C7926" s="0" t="n">
        <v>1994</v>
      </c>
      <c r="D7926" s="0" t="s">
        <v>58</v>
      </c>
      <c r="E7926" s="0" t="s">
        <v>5843</v>
      </c>
      <c r="F7926" s="0" t="n">
        <v>0.1</v>
      </c>
      <c r="G7926" s="0" t="n">
        <v>0.07</v>
      </c>
      <c r="H7926" s="0" t="n">
        <v>0</v>
      </c>
      <c r="I7926" s="0" t="n">
        <v>0.01</v>
      </c>
      <c r="J7926" s="0" t="n">
        <v>0.19</v>
      </c>
      <c r="N7926" s="0" t="s">
        <v>74</v>
      </c>
      <c r="P7926" s="0" t="n">
        <f aca="false">IF(AND(OR(Dashboard!$B$5="All",D7926=Dashboard!$B$5),OR(Dashboard!$D$5="All",N7926=Dashboard!$D$5),OR(AND(C7926&lt;&gt;"",C7926&gt;=Dashboard!$F$5,C7926&lt;=Dashboard!$H$5),AND(C7926="",Dashboard!$F$5&lt;=1980,Dashboard!$H$5&gt;=2016))),1,0)</f>
        <v>1</v>
      </c>
      <c r="Q7926" s="0" t="n">
        <f aca="false">J7926*P7926+ROW()*0.00000001</f>
        <v>0.19007926</v>
      </c>
    </row>
    <row r="7927" customFormat="false" ht="15" hidden="false" customHeight="false" outlineLevel="0" collapsed="false">
      <c r="A7927" s="0" t="s">
        <v>5844</v>
      </c>
      <c r="B7927" s="0" t="s">
        <v>50</v>
      </c>
      <c r="C7927" s="0" t="n">
        <v>2011</v>
      </c>
      <c r="D7927" s="0" t="s">
        <v>58</v>
      </c>
      <c r="E7927" s="0" t="s">
        <v>91</v>
      </c>
      <c r="F7927" s="0" t="n">
        <v>0.13</v>
      </c>
      <c r="G7927" s="0" t="n">
        <v>0.04</v>
      </c>
      <c r="H7927" s="0" t="n">
        <v>0</v>
      </c>
      <c r="I7927" s="0" t="n">
        <v>0.01</v>
      </c>
      <c r="J7927" s="0" t="n">
        <v>0.19</v>
      </c>
      <c r="N7927" s="0" t="s">
        <v>35</v>
      </c>
      <c r="P7927" s="0" t="n">
        <f aca="false">IF(AND(OR(Dashboard!$B$5="All",D7927=Dashboard!$B$5),OR(Dashboard!$D$5="All",N7927=Dashboard!$D$5),OR(AND(C7927&lt;&gt;"",C7927&gt;=Dashboard!$F$5,C7927&lt;=Dashboard!$H$5),AND(C7927="",Dashboard!$F$5&lt;=1980,Dashboard!$H$5&gt;=2016))),1,0)</f>
        <v>1</v>
      </c>
      <c r="Q7927" s="0" t="n">
        <f aca="false">J7927*P7927+ROW()*0.00000001</f>
        <v>0.19007927</v>
      </c>
    </row>
    <row r="7928" customFormat="false" ht="15" hidden="false" customHeight="false" outlineLevel="0" collapsed="false">
      <c r="A7928" s="0" t="s">
        <v>5654</v>
      </c>
      <c r="B7928" s="0" t="s">
        <v>70</v>
      </c>
      <c r="C7928" s="0" t="n">
        <v>2012</v>
      </c>
      <c r="D7928" s="0" t="s">
        <v>34</v>
      </c>
      <c r="E7928" s="0" t="s">
        <v>220</v>
      </c>
      <c r="F7928" s="0" t="n">
        <v>0</v>
      </c>
      <c r="G7928" s="0" t="n">
        <v>0</v>
      </c>
      <c r="H7928" s="0" t="n">
        <v>0.19</v>
      </c>
      <c r="I7928" s="0" t="n">
        <v>0</v>
      </c>
      <c r="J7928" s="0" t="n">
        <v>0.19</v>
      </c>
      <c r="N7928" s="0" t="s">
        <v>74</v>
      </c>
      <c r="P7928" s="0" t="n">
        <f aca="false">IF(AND(OR(Dashboard!$B$5="All",D7928=Dashboard!$B$5),OR(Dashboard!$D$5="All",N7928=Dashboard!$D$5),OR(AND(C7928&lt;&gt;"",C7928&gt;=Dashboard!$F$5,C7928&lt;=Dashboard!$H$5),AND(C7928="",Dashboard!$F$5&lt;=1980,Dashboard!$H$5&gt;=2016))),1,0)</f>
        <v>1</v>
      </c>
      <c r="Q7928" s="0" t="n">
        <f aca="false">J7928*P7928+ROW()*0.00000001</f>
        <v>0.19007928</v>
      </c>
    </row>
    <row r="7929" customFormat="false" ht="15" hidden="false" customHeight="false" outlineLevel="0" collapsed="false">
      <c r="A7929" s="0" t="s">
        <v>5845</v>
      </c>
      <c r="B7929" s="0" t="s">
        <v>873</v>
      </c>
      <c r="C7929" s="0" t="n">
        <v>1995</v>
      </c>
      <c r="D7929" s="0" t="s">
        <v>52</v>
      </c>
      <c r="E7929" s="0" t="s">
        <v>5485</v>
      </c>
      <c r="F7929" s="0" t="n">
        <v>0</v>
      </c>
      <c r="G7929" s="0" t="n">
        <v>0</v>
      </c>
      <c r="H7929" s="0" t="n">
        <v>0.19</v>
      </c>
      <c r="I7929" s="0" t="n">
        <v>0</v>
      </c>
      <c r="J7929" s="0" t="n">
        <v>0.19</v>
      </c>
      <c r="N7929" s="0" t="s">
        <v>154</v>
      </c>
      <c r="P7929" s="0" t="n">
        <f aca="false">IF(AND(OR(Dashboard!$B$5="All",D7929=Dashboard!$B$5),OR(Dashboard!$D$5="All",N7929=Dashboard!$D$5),OR(AND(C7929&lt;&gt;"",C7929&gt;=Dashboard!$F$5,C7929&lt;=Dashboard!$H$5),AND(C7929="",Dashboard!$F$5&lt;=1980,Dashboard!$H$5&gt;=2016))),1,0)</f>
        <v>1</v>
      </c>
      <c r="Q7929" s="0" t="n">
        <f aca="false">J7929*P7929+ROW()*0.00000001</f>
        <v>0.19007929</v>
      </c>
    </row>
    <row r="7930" customFormat="false" ht="15" hidden="false" customHeight="false" outlineLevel="0" collapsed="false">
      <c r="A7930" s="0" t="s">
        <v>5846</v>
      </c>
      <c r="B7930" s="0" t="s">
        <v>85</v>
      </c>
      <c r="C7930" s="0" t="n">
        <v>2004</v>
      </c>
      <c r="D7930" s="0" t="s">
        <v>114</v>
      </c>
      <c r="E7930" s="0" t="s">
        <v>520</v>
      </c>
      <c r="F7930" s="0" t="n">
        <v>0.13</v>
      </c>
      <c r="G7930" s="0" t="n">
        <v>0.05</v>
      </c>
      <c r="H7930" s="0" t="n">
        <v>0</v>
      </c>
      <c r="I7930" s="0" t="n">
        <v>0</v>
      </c>
      <c r="J7930" s="0" t="n">
        <v>0.19</v>
      </c>
      <c r="N7930" s="0" t="s">
        <v>35</v>
      </c>
      <c r="P7930" s="0" t="n">
        <f aca="false">IF(AND(OR(Dashboard!$B$5="All",D7930=Dashboard!$B$5),OR(Dashboard!$D$5="All",N7930=Dashboard!$D$5),OR(AND(C7930&lt;&gt;"",C7930&gt;=Dashboard!$F$5,C7930&lt;=Dashboard!$H$5),AND(C7930="",Dashboard!$F$5&lt;=1980,Dashboard!$H$5&gt;=2016))),1,0)</f>
        <v>1</v>
      </c>
      <c r="Q7930" s="0" t="n">
        <f aca="false">J7930*P7930+ROW()*0.00000001</f>
        <v>0.1900793</v>
      </c>
    </row>
    <row r="7931" customFormat="false" ht="15" hidden="false" customHeight="false" outlineLevel="0" collapsed="false">
      <c r="A7931" s="0" t="s">
        <v>5847</v>
      </c>
      <c r="B7931" s="0" t="s">
        <v>50</v>
      </c>
      <c r="C7931" s="0" t="n">
        <v>2009</v>
      </c>
      <c r="D7931" s="0" t="s">
        <v>71</v>
      </c>
      <c r="E7931" s="0" t="s">
        <v>220</v>
      </c>
      <c r="F7931" s="0" t="n">
        <v>0</v>
      </c>
      <c r="G7931" s="0" t="n">
        <v>0</v>
      </c>
      <c r="H7931" s="0" t="n">
        <v>0.19</v>
      </c>
      <c r="I7931" s="0" t="n">
        <v>0</v>
      </c>
      <c r="J7931" s="0" t="n">
        <v>0.19</v>
      </c>
      <c r="N7931" s="0" t="s">
        <v>35</v>
      </c>
      <c r="P7931" s="0" t="n">
        <f aca="false">IF(AND(OR(Dashboard!$B$5="All",D7931=Dashboard!$B$5),OR(Dashboard!$D$5="All",N7931=Dashboard!$D$5),OR(AND(C7931&lt;&gt;"",C7931&gt;=Dashboard!$F$5,C7931&lt;=Dashboard!$H$5),AND(C7931="",Dashboard!$F$5&lt;=1980,Dashboard!$H$5&gt;=2016))),1,0)</f>
        <v>1</v>
      </c>
      <c r="Q7931" s="0" t="n">
        <f aca="false">J7931*P7931+ROW()*0.00000001</f>
        <v>0.19007931</v>
      </c>
    </row>
    <row r="7932" customFormat="false" ht="15" hidden="false" customHeight="false" outlineLevel="0" collapsed="false">
      <c r="A7932" s="0" t="s">
        <v>5848</v>
      </c>
      <c r="B7932" s="0" t="s">
        <v>85</v>
      </c>
      <c r="C7932" s="0" t="n">
        <v>2002</v>
      </c>
      <c r="D7932" s="0" t="s">
        <v>71</v>
      </c>
      <c r="E7932" s="0" t="s">
        <v>293</v>
      </c>
      <c r="F7932" s="0" t="n">
        <v>0.13</v>
      </c>
      <c r="G7932" s="0" t="n">
        <v>0.05</v>
      </c>
      <c r="H7932" s="0" t="n">
        <v>0</v>
      </c>
      <c r="I7932" s="0" t="n">
        <v>0</v>
      </c>
      <c r="J7932" s="0" t="n">
        <v>0.19</v>
      </c>
      <c r="K7932" s="0" t="n">
        <v>72</v>
      </c>
      <c r="M7932" s="0" t="s">
        <v>36</v>
      </c>
      <c r="N7932" s="0" t="s">
        <v>35</v>
      </c>
      <c r="O7932" s="0" t="s">
        <v>37</v>
      </c>
      <c r="P7932" s="0" t="n">
        <f aca="false">IF(AND(OR(Dashboard!$B$5="All",D7932=Dashboard!$B$5),OR(Dashboard!$D$5="All",N7932=Dashboard!$D$5),OR(AND(C7932&lt;&gt;"",C7932&gt;=Dashboard!$F$5,C7932&lt;=Dashboard!$H$5),AND(C7932="",Dashboard!$F$5&lt;=1980,Dashboard!$H$5&gt;=2016))),1,0)</f>
        <v>1</v>
      </c>
      <c r="Q7932" s="0" t="n">
        <f aca="false">J7932*P7932+ROW()*0.00000001</f>
        <v>0.19007932</v>
      </c>
    </row>
    <row r="7933" customFormat="false" ht="15" hidden="false" customHeight="false" outlineLevel="0" collapsed="false">
      <c r="A7933" s="0" t="s">
        <v>5849</v>
      </c>
      <c r="B7933" s="0" t="s">
        <v>33</v>
      </c>
      <c r="C7933" s="0" t="n">
        <v>2008</v>
      </c>
      <c r="D7933" s="0" t="s">
        <v>41</v>
      </c>
      <c r="E7933" s="0" t="s">
        <v>1524</v>
      </c>
      <c r="F7933" s="0" t="n">
        <v>0.17</v>
      </c>
      <c r="G7933" s="0" t="n">
        <v>0</v>
      </c>
      <c r="H7933" s="0" t="n">
        <v>0</v>
      </c>
      <c r="I7933" s="0" t="n">
        <v>0.01</v>
      </c>
      <c r="J7933" s="0" t="n">
        <v>0.19</v>
      </c>
      <c r="L7933" s="0" t="n">
        <v>5.7</v>
      </c>
      <c r="M7933" s="0" t="s">
        <v>36</v>
      </c>
      <c r="N7933" s="0" t="s">
        <v>35</v>
      </c>
      <c r="P7933" s="0" t="n">
        <f aca="false">IF(AND(OR(Dashboard!$B$5="All",D7933=Dashboard!$B$5),OR(Dashboard!$D$5="All",N7933=Dashboard!$D$5),OR(AND(C7933&lt;&gt;"",C7933&gt;=Dashboard!$F$5,C7933&lt;=Dashboard!$H$5),AND(C7933="",Dashboard!$F$5&lt;=1980,Dashboard!$H$5&gt;=2016))),1,0)</f>
        <v>1</v>
      </c>
      <c r="Q7933" s="0" t="n">
        <f aca="false">J7933*P7933+ROW()*0.00000001</f>
        <v>0.19007933</v>
      </c>
    </row>
    <row r="7934" customFormat="false" ht="15" hidden="false" customHeight="false" outlineLevel="0" collapsed="false">
      <c r="A7934" s="0" t="s">
        <v>3829</v>
      </c>
      <c r="B7934" s="0" t="s">
        <v>70</v>
      </c>
      <c r="C7934" s="0" t="n">
        <v>2009</v>
      </c>
      <c r="D7934" s="0" t="s">
        <v>71</v>
      </c>
      <c r="E7934" s="0" t="s">
        <v>91</v>
      </c>
      <c r="F7934" s="0" t="n">
        <v>0.13</v>
      </c>
      <c r="G7934" s="0" t="n">
        <v>0.03</v>
      </c>
      <c r="H7934" s="0" t="n">
        <v>0</v>
      </c>
      <c r="I7934" s="0" t="n">
        <v>0.02</v>
      </c>
      <c r="J7934" s="0" t="n">
        <v>0.19</v>
      </c>
      <c r="K7934" s="0" t="n">
        <v>67</v>
      </c>
      <c r="L7934" s="0" t="n">
        <v>7.3</v>
      </c>
      <c r="M7934" s="0" t="s">
        <v>125</v>
      </c>
      <c r="N7934" s="0" t="s">
        <v>74</v>
      </c>
      <c r="O7934" s="0" t="s">
        <v>67</v>
      </c>
      <c r="P7934" s="0" t="n">
        <f aca="false">IF(AND(OR(Dashboard!$B$5="All",D7934=Dashboard!$B$5),OR(Dashboard!$D$5="All",N7934=Dashboard!$D$5),OR(AND(C7934&lt;&gt;"",C7934&gt;=Dashboard!$F$5,C7934&lt;=Dashboard!$H$5),AND(C7934="",Dashboard!$F$5&lt;=1980,Dashboard!$H$5&gt;=2016))),1,0)</f>
        <v>1</v>
      </c>
      <c r="Q7934" s="0" t="n">
        <f aca="false">J7934*P7934+ROW()*0.00000001</f>
        <v>0.19007934</v>
      </c>
    </row>
    <row r="7935" customFormat="false" ht="15" hidden="false" customHeight="false" outlineLevel="0" collapsed="false">
      <c r="A7935" s="0" t="s">
        <v>5850</v>
      </c>
      <c r="B7935" s="0" t="s">
        <v>117</v>
      </c>
      <c r="C7935" s="0" t="n">
        <v>1996</v>
      </c>
      <c r="D7935" s="0" t="s">
        <v>16</v>
      </c>
      <c r="E7935" s="0" t="s">
        <v>1355</v>
      </c>
      <c r="F7935" s="0" t="n">
        <v>0.1</v>
      </c>
      <c r="G7935" s="0" t="n">
        <v>0.07</v>
      </c>
      <c r="H7935" s="0" t="n">
        <v>0</v>
      </c>
      <c r="I7935" s="0" t="n">
        <v>0.01</v>
      </c>
      <c r="J7935" s="0" t="n">
        <v>0.19</v>
      </c>
      <c r="N7935" s="0" t="s">
        <v>74</v>
      </c>
      <c r="P7935" s="0" t="n">
        <f aca="false">IF(AND(OR(Dashboard!$B$5="All",D7935=Dashboard!$B$5),OR(Dashboard!$D$5="All",N7935=Dashboard!$D$5),OR(AND(C7935&lt;&gt;"",C7935&gt;=Dashboard!$F$5,C7935&lt;=Dashboard!$H$5),AND(C7935="",Dashboard!$F$5&lt;=1980,Dashboard!$H$5&gt;=2016))),1,0)</f>
        <v>1</v>
      </c>
      <c r="Q7935" s="0" t="n">
        <f aca="false">J7935*P7935+ROW()*0.00000001</f>
        <v>0.19007935</v>
      </c>
    </row>
    <row r="7936" customFormat="false" ht="15" hidden="false" customHeight="false" outlineLevel="0" collapsed="false">
      <c r="A7936" s="0" t="s">
        <v>5851</v>
      </c>
      <c r="B7936" s="0" t="s">
        <v>76</v>
      </c>
      <c r="C7936" s="0" t="n">
        <v>2000</v>
      </c>
      <c r="D7936" s="0" t="s">
        <v>34</v>
      </c>
      <c r="E7936" s="0" t="s">
        <v>89</v>
      </c>
      <c r="F7936" s="0" t="n">
        <v>0.09</v>
      </c>
      <c r="G7936" s="0" t="n">
        <v>0.07</v>
      </c>
      <c r="H7936" s="0" t="n">
        <v>0</v>
      </c>
      <c r="I7936" s="0" t="n">
        <v>0.02</v>
      </c>
      <c r="J7936" s="0" t="n">
        <v>0.19</v>
      </c>
      <c r="K7936" s="0" t="n">
        <v>49</v>
      </c>
      <c r="M7936" s="0" t="s">
        <v>36</v>
      </c>
      <c r="N7936" s="0" t="s">
        <v>74</v>
      </c>
      <c r="O7936" s="0" t="s">
        <v>177</v>
      </c>
      <c r="P7936" s="0" t="n">
        <f aca="false">IF(AND(OR(Dashboard!$B$5="All",D7936=Dashboard!$B$5),OR(Dashboard!$D$5="All",N7936=Dashboard!$D$5),OR(AND(C7936&lt;&gt;"",C7936&gt;=Dashboard!$F$5,C7936&lt;=Dashboard!$H$5),AND(C7936="",Dashboard!$F$5&lt;=1980,Dashboard!$H$5&gt;=2016))),1,0)</f>
        <v>1</v>
      </c>
      <c r="Q7936" s="0" t="n">
        <f aca="false">J7936*P7936+ROW()*0.00000001</f>
        <v>0.19007936</v>
      </c>
    </row>
    <row r="7937" customFormat="false" ht="15" hidden="false" customHeight="false" outlineLevel="0" collapsed="false">
      <c r="A7937" s="0" t="s">
        <v>5852</v>
      </c>
      <c r="B7937" s="0" t="s">
        <v>76</v>
      </c>
      <c r="C7937" s="0" t="n">
        <v>2003</v>
      </c>
      <c r="D7937" s="0" t="s">
        <v>246</v>
      </c>
      <c r="E7937" s="0" t="s">
        <v>211</v>
      </c>
      <c r="F7937" s="0" t="n">
        <v>0.09</v>
      </c>
      <c r="G7937" s="0" t="n">
        <v>0.07</v>
      </c>
      <c r="H7937" s="0" t="n">
        <v>0</v>
      </c>
      <c r="I7937" s="0" t="n">
        <v>0.02</v>
      </c>
      <c r="J7937" s="0" t="n">
        <v>0.19</v>
      </c>
      <c r="K7937" s="0" t="n">
        <v>59</v>
      </c>
      <c r="L7937" s="0" t="n">
        <v>5.6</v>
      </c>
      <c r="M7937" s="0" t="s">
        <v>103</v>
      </c>
      <c r="N7937" s="0" t="s">
        <v>74</v>
      </c>
      <c r="O7937" s="0" t="s">
        <v>53</v>
      </c>
      <c r="P7937" s="0" t="n">
        <f aca="false">IF(AND(OR(Dashboard!$B$5="All",D7937=Dashboard!$B$5),OR(Dashboard!$D$5="All",N7937=Dashboard!$D$5),OR(AND(C7937&lt;&gt;"",C7937&gt;=Dashboard!$F$5,C7937&lt;=Dashboard!$H$5),AND(C7937="",Dashboard!$F$5&lt;=1980,Dashboard!$H$5&gt;=2016))),1,0)</f>
        <v>1</v>
      </c>
      <c r="Q7937" s="0" t="n">
        <f aca="false">J7937*P7937+ROW()*0.00000001</f>
        <v>0.19007937</v>
      </c>
    </row>
    <row r="7938" customFormat="false" ht="15" hidden="false" customHeight="false" outlineLevel="0" collapsed="false">
      <c r="A7938" s="0" t="s">
        <v>5853</v>
      </c>
      <c r="B7938" s="0" t="s">
        <v>50</v>
      </c>
      <c r="C7938" s="0" t="n">
        <v>2007</v>
      </c>
      <c r="D7938" s="0" t="s">
        <v>52</v>
      </c>
      <c r="E7938" s="0" t="s">
        <v>35</v>
      </c>
      <c r="F7938" s="0" t="n">
        <v>0</v>
      </c>
      <c r="G7938" s="0" t="n">
        <v>0</v>
      </c>
      <c r="H7938" s="0" t="n">
        <v>0.19</v>
      </c>
      <c r="I7938" s="0" t="n">
        <v>0</v>
      </c>
      <c r="J7938" s="0" t="n">
        <v>0.19</v>
      </c>
      <c r="N7938" s="0" t="s">
        <v>35</v>
      </c>
      <c r="P7938" s="0" t="n">
        <f aca="false">IF(AND(OR(Dashboard!$B$5="All",D7938=Dashboard!$B$5),OR(Dashboard!$D$5="All",N7938=Dashboard!$D$5),OR(AND(C7938&lt;&gt;"",C7938&gt;=Dashboard!$F$5,C7938&lt;=Dashboard!$H$5),AND(C7938="",Dashboard!$F$5&lt;=1980,Dashboard!$H$5&gt;=2016))),1,0)</f>
        <v>1</v>
      </c>
      <c r="Q7938" s="0" t="n">
        <f aca="false">J7938*P7938+ROW()*0.00000001</f>
        <v>0.19007938</v>
      </c>
    </row>
    <row r="7939" customFormat="false" ht="15" hidden="false" customHeight="false" outlineLevel="0" collapsed="false">
      <c r="A7939" s="0" t="s">
        <v>2910</v>
      </c>
      <c r="B7939" s="0" t="s">
        <v>33</v>
      </c>
      <c r="C7939" s="0" t="n">
        <v>2008</v>
      </c>
      <c r="D7939" s="0" t="s">
        <v>34</v>
      </c>
      <c r="E7939" s="0" t="s">
        <v>91</v>
      </c>
      <c r="F7939" s="0" t="n">
        <v>0.17</v>
      </c>
      <c r="G7939" s="0" t="n">
        <v>0</v>
      </c>
      <c r="H7939" s="0" t="n">
        <v>0</v>
      </c>
      <c r="I7939" s="0" t="n">
        <v>0.01</v>
      </c>
      <c r="J7939" s="0" t="n">
        <v>0.19</v>
      </c>
      <c r="M7939" s="0" t="s">
        <v>36</v>
      </c>
      <c r="N7939" s="0" t="s">
        <v>35</v>
      </c>
      <c r="P7939" s="0" t="n">
        <f aca="false">IF(AND(OR(Dashboard!$B$5="All",D7939=Dashboard!$B$5),OR(Dashboard!$D$5="All",N7939=Dashboard!$D$5),OR(AND(C7939&lt;&gt;"",C7939&gt;=Dashboard!$F$5,C7939&lt;=Dashboard!$H$5),AND(C7939="",Dashboard!$F$5&lt;=1980,Dashboard!$H$5&gt;=2016))),1,0)</f>
        <v>1</v>
      </c>
      <c r="Q7939" s="0" t="n">
        <f aca="false">J7939*P7939+ROW()*0.00000001</f>
        <v>0.19007939</v>
      </c>
    </row>
    <row r="7940" customFormat="false" ht="15" hidden="false" customHeight="false" outlineLevel="0" collapsed="false">
      <c r="A7940" s="0" t="s">
        <v>5854</v>
      </c>
      <c r="B7940" s="0" t="s">
        <v>78</v>
      </c>
      <c r="C7940" s="0" t="n">
        <v>1994</v>
      </c>
      <c r="D7940" s="0" t="s">
        <v>246</v>
      </c>
      <c r="E7940" s="0" t="s">
        <v>328</v>
      </c>
      <c r="F7940" s="0" t="n">
        <v>0</v>
      </c>
      <c r="G7940" s="0" t="n">
        <v>0</v>
      </c>
      <c r="H7940" s="0" t="n">
        <v>0.19</v>
      </c>
      <c r="I7940" s="0" t="n">
        <v>0</v>
      </c>
      <c r="J7940" s="0" t="n">
        <v>0.19</v>
      </c>
      <c r="N7940" s="0" t="s">
        <v>35</v>
      </c>
      <c r="P7940" s="0" t="n">
        <f aca="false">IF(AND(OR(Dashboard!$B$5="All",D7940=Dashboard!$B$5),OR(Dashboard!$D$5="All",N7940=Dashboard!$D$5),OR(AND(C7940&lt;&gt;"",C7940&gt;=Dashboard!$F$5,C7940&lt;=Dashboard!$H$5),AND(C7940="",Dashboard!$F$5&lt;=1980,Dashboard!$H$5&gt;=2016))),1,0)</f>
        <v>1</v>
      </c>
      <c r="Q7940" s="0" t="n">
        <f aca="false">J7940*P7940+ROW()*0.00000001</f>
        <v>0.1900794</v>
      </c>
    </row>
    <row r="7941" customFormat="false" ht="15" hidden="false" customHeight="false" outlineLevel="0" collapsed="false">
      <c r="A7941" s="0" t="s">
        <v>5855</v>
      </c>
      <c r="B7941" s="0" t="s">
        <v>76</v>
      </c>
      <c r="C7941" s="0" t="n">
        <v>2003</v>
      </c>
      <c r="D7941" s="0" t="s">
        <v>56</v>
      </c>
      <c r="E7941" s="0" t="s">
        <v>2455</v>
      </c>
      <c r="F7941" s="0" t="n">
        <v>0.09</v>
      </c>
      <c r="G7941" s="0" t="n">
        <v>0.07</v>
      </c>
      <c r="H7941" s="0" t="n">
        <v>0</v>
      </c>
      <c r="I7941" s="0" t="n">
        <v>0.02</v>
      </c>
      <c r="J7941" s="0" t="n">
        <v>0.19</v>
      </c>
      <c r="K7941" s="0" t="n">
        <v>79</v>
      </c>
      <c r="L7941" s="0" t="n">
        <v>9.1</v>
      </c>
      <c r="M7941" s="0" t="s">
        <v>36</v>
      </c>
      <c r="N7941" s="0" t="s">
        <v>74</v>
      </c>
      <c r="O7941" s="0" t="s">
        <v>37</v>
      </c>
      <c r="P7941" s="0" t="n">
        <f aca="false">IF(AND(OR(Dashboard!$B$5="All",D7941=Dashboard!$B$5),OR(Dashboard!$D$5="All",N7941=Dashboard!$D$5),OR(AND(C7941&lt;&gt;"",C7941&gt;=Dashboard!$F$5,C7941&lt;=Dashboard!$H$5),AND(C7941="",Dashboard!$F$5&lt;=1980,Dashboard!$H$5&gt;=2016))),1,0)</f>
        <v>1</v>
      </c>
      <c r="Q7941" s="0" t="n">
        <f aca="false">J7941*P7941+ROW()*0.00000001</f>
        <v>0.19007941</v>
      </c>
    </row>
    <row r="7942" customFormat="false" ht="15" hidden="false" customHeight="false" outlineLevel="0" collapsed="false">
      <c r="A7942" s="0" t="s">
        <v>5856</v>
      </c>
      <c r="B7942" s="0" t="s">
        <v>85</v>
      </c>
      <c r="C7942" s="0" t="n">
        <v>2001</v>
      </c>
      <c r="D7942" s="0" t="s">
        <v>71</v>
      </c>
      <c r="E7942" s="0" t="s">
        <v>91</v>
      </c>
      <c r="F7942" s="0" t="n">
        <v>0.13</v>
      </c>
      <c r="G7942" s="0" t="n">
        <v>0.05</v>
      </c>
      <c r="H7942" s="0" t="n">
        <v>0</v>
      </c>
      <c r="I7942" s="0" t="n">
        <v>0</v>
      </c>
      <c r="J7942" s="0" t="n">
        <v>0.19</v>
      </c>
      <c r="N7942" s="0" t="s">
        <v>35</v>
      </c>
      <c r="P7942" s="0" t="n">
        <f aca="false">IF(AND(OR(Dashboard!$B$5="All",D7942=Dashboard!$B$5),OR(Dashboard!$D$5="All",N7942=Dashboard!$D$5),OR(AND(C7942&lt;&gt;"",C7942&gt;=Dashboard!$F$5,C7942&lt;=Dashboard!$H$5),AND(C7942="",Dashboard!$F$5&lt;=1980,Dashboard!$H$5&gt;=2016))),1,0)</f>
        <v>1</v>
      </c>
      <c r="Q7942" s="0" t="n">
        <f aca="false">J7942*P7942+ROW()*0.00000001</f>
        <v>0.19007942</v>
      </c>
    </row>
    <row r="7943" customFormat="false" ht="15" hidden="false" customHeight="false" outlineLevel="0" collapsed="false">
      <c r="A7943" s="0" t="s">
        <v>2621</v>
      </c>
      <c r="B7943" s="0" t="s">
        <v>70</v>
      </c>
      <c r="C7943" s="0" t="n">
        <v>2008</v>
      </c>
      <c r="D7943" s="0" t="s">
        <v>114</v>
      </c>
      <c r="E7943" s="0" t="s">
        <v>487</v>
      </c>
      <c r="F7943" s="0" t="n">
        <v>0.12</v>
      </c>
      <c r="G7943" s="0" t="n">
        <v>0.04</v>
      </c>
      <c r="H7943" s="0" t="n">
        <v>0</v>
      </c>
      <c r="I7943" s="0" t="n">
        <v>0.02</v>
      </c>
      <c r="J7943" s="0" t="n">
        <v>0.19</v>
      </c>
      <c r="K7943" s="0" t="n">
        <v>59</v>
      </c>
      <c r="L7943" s="0" t="n">
        <v>6.8</v>
      </c>
      <c r="M7943" s="0" t="s">
        <v>125</v>
      </c>
      <c r="N7943" s="0" t="s">
        <v>74</v>
      </c>
      <c r="O7943" s="0" t="s">
        <v>53</v>
      </c>
      <c r="P7943" s="0" t="n">
        <f aca="false">IF(AND(OR(Dashboard!$B$5="All",D7943=Dashboard!$B$5),OR(Dashboard!$D$5="All",N7943=Dashboard!$D$5),OR(AND(C7943&lt;&gt;"",C7943&gt;=Dashboard!$F$5,C7943&lt;=Dashboard!$H$5),AND(C7943="",Dashboard!$F$5&lt;=1980,Dashboard!$H$5&gt;=2016))),1,0)</f>
        <v>1</v>
      </c>
      <c r="Q7943" s="0" t="n">
        <f aca="false">J7943*P7943+ROW()*0.00000001</f>
        <v>0.19007943</v>
      </c>
    </row>
    <row r="7944" customFormat="false" ht="15" hidden="false" customHeight="false" outlineLevel="0" collapsed="false">
      <c r="A7944" s="0" t="s">
        <v>5857</v>
      </c>
      <c r="B7944" s="0" t="s">
        <v>33</v>
      </c>
      <c r="C7944" s="0" t="n">
        <v>2010</v>
      </c>
      <c r="D7944" s="0" t="s">
        <v>34</v>
      </c>
      <c r="E7944" s="0" t="s">
        <v>1364</v>
      </c>
      <c r="F7944" s="0" t="n">
        <v>0.18</v>
      </c>
      <c r="G7944" s="0" t="n">
        <v>0</v>
      </c>
      <c r="H7944" s="0" t="n">
        <v>0</v>
      </c>
      <c r="I7944" s="0" t="n">
        <v>0.01</v>
      </c>
      <c r="J7944" s="0" t="n">
        <v>0.19</v>
      </c>
      <c r="M7944" s="0" t="s">
        <v>103</v>
      </c>
      <c r="N7944" s="0" t="s">
        <v>35</v>
      </c>
      <c r="P7944" s="0" t="n">
        <f aca="false">IF(AND(OR(Dashboard!$B$5="All",D7944=Dashboard!$B$5),OR(Dashboard!$D$5="All",N7944=Dashboard!$D$5),OR(AND(C7944&lt;&gt;"",C7944&gt;=Dashboard!$F$5,C7944&lt;=Dashboard!$H$5),AND(C7944="",Dashboard!$F$5&lt;=1980,Dashboard!$H$5&gt;=2016))),1,0)</f>
        <v>1</v>
      </c>
      <c r="Q7944" s="0" t="n">
        <f aca="false">J7944*P7944+ROW()*0.00000001</f>
        <v>0.19007944</v>
      </c>
    </row>
    <row r="7945" customFormat="false" ht="15" hidden="false" customHeight="false" outlineLevel="0" collapsed="false">
      <c r="A7945" s="0" t="s">
        <v>5858</v>
      </c>
      <c r="B7945" s="0" t="s">
        <v>851</v>
      </c>
      <c r="C7945" s="0" t="n">
        <v>2014</v>
      </c>
      <c r="D7945" s="0" t="s">
        <v>46</v>
      </c>
      <c r="E7945" s="0" t="s">
        <v>154</v>
      </c>
      <c r="F7945" s="0" t="n">
        <v>0</v>
      </c>
      <c r="G7945" s="0" t="n">
        <v>0</v>
      </c>
      <c r="H7945" s="0" t="n">
        <v>0.19</v>
      </c>
      <c r="I7945" s="0" t="n">
        <v>0</v>
      </c>
      <c r="J7945" s="0" t="n">
        <v>0.19</v>
      </c>
      <c r="N7945" s="0" t="s">
        <v>74</v>
      </c>
      <c r="P7945" s="0" t="n">
        <f aca="false">IF(AND(OR(Dashboard!$B$5="All",D7945=Dashboard!$B$5),OR(Dashboard!$D$5="All",N7945=Dashboard!$D$5),OR(AND(C7945&lt;&gt;"",C7945&gt;=Dashboard!$F$5,C7945&lt;=Dashboard!$H$5),AND(C7945="",Dashboard!$F$5&lt;=1980,Dashboard!$H$5&gt;=2016))),1,0)</f>
        <v>1</v>
      </c>
      <c r="Q7945" s="0" t="n">
        <f aca="false">J7945*P7945+ROW()*0.00000001</f>
        <v>0.19007945</v>
      </c>
    </row>
    <row r="7946" customFormat="false" ht="15" hidden="false" customHeight="false" outlineLevel="0" collapsed="false">
      <c r="A7946" s="0" t="s">
        <v>1854</v>
      </c>
      <c r="B7946" s="0" t="s">
        <v>97</v>
      </c>
      <c r="C7946" s="0" t="n">
        <v>2013</v>
      </c>
      <c r="D7946" s="0" t="s">
        <v>71</v>
      </c>
      <c r="E7946" s="0" t="s">
        <v>220</v>
      </c>
      <c r="F7946" s="0" t="n">
        <v>0</v>
      </c>
      <c r="G7946" s="0" t="n">
        <v>0</v>
      </c>
      <c r="H7946" s="0" t="n">
        <v>0.19</v>
      </c>
      <c r="I7946" s="0" t="n">
        <v>0</v>
      </c>
      <c r="J7946" s="0" t="n">
        <v>0.19</v>
      </c>
      <c r="M7946" s="0" t="s">
        <v>36</v>
      </c>
      <c r="N7946" s="0" t="s">
        <v>35</v>
      </c>
      <c r="P7946" s="0" t="n">
        <f aca="false">IF(AND(OR(Dashboard!$B$5="All",D7946=Dashboard!$B$5),OR(Dashboard!$D$5="All",N7946=Dashboard!$D$5),OR(AND(C7946&lt;&gt;"",C7946&gt;=Dashboard!$F$5,C7946&lt;=Dashboard!$H$5),AND(C7946="",Dashboard!$F$5&lt;=1980,Dashboard!$H$5&gt;=2016))),1,0)</f>
        <v>1</v>
      </c>
      <c r="Q7946" s="0" t="n">
        <f aca="false">J7946*P7946+ROW()*0.00000001</f>
        <v>0.19007946</v>
      </c>
    </row>
    <row r="7947" customFormat="false" ht="15" hidden="false" customHeight="false" outlineLevel="0" collapsed="false">
      <c r="A7947" s="0" t="s">
        <v>5859</v>
      </c>
      <c r="B7947" s="0" t="s">
        <v>144</v>
      </c>
      <c r="C7947" s="0" t="n">
        <v>2002</v>
      </c>
      <c r="D7947" s="0" t="s">
        <v>41</v>
      </c>
      <c r="E7947" s="0" t="s">
        <v>154</v>
      </c>
      <c r="F7947" s="0" t="n">
        <v>0.12</v>
      </c>
      <c r="G7947" s="0" t="n">
        <v>0.03</v>
      </c>
      <c r="H7947" s="0" t="n">
        <v>0.03</v>
      </c>
      <c r="I7947" s="0" t="n">
        <v>0.01</v>
      </c>
      <c r="J7947" s="0" t="n">
        <v>0.19</v>
      </c>
      <c r="K7947" s="0" t="n">
        <v>82</v>
      </c>
      <c r="L7947" s="0" t="n">
        <v>8.2</v>
      </c>
      <c r="M7947" s="0" t="s">
        <v>36</v>
      </c>
      <c r="N7947" s="0" t="s">
        <v>66</v>
      </c>
      <c r="O7947" s="0" t="s">
        <v>42</v>
      </c>
      <c r="P7947" s="0" t="n">
        <f aca="false">IF(AND(OR(Dashboard!$B$5="All",D7947=Dashboard!$B$5),OR(Dashboard!$D$5="All",N7947=Dashboard!$D$5),OR(AND(C7947&lt;&gt;"",C7947&gt;=Dashboard!$F$5,C7947&lt;=Dashboard!$H$5),AND(C7947="",Dashboard!$F$5&lt;=1980,Dashboard!$H$5&gt;=2016))),1,0)</f>
        <v>1</v>
      </c>
      <c r="Q7947" s="0" t="n">
        <f aca="false">J7947*P7947+ROW()*0.00000001</f>
        <v>0.19007947</v>
      </c>
    </row>
    <row r="7948" customFormat="false" ht="15" hidden="false" customHeight="false" outlineLevel="0" collapsed="false">
      <c r="A7948" s="0" t="s">
        <v>1486</v>
      </c>
      <c r="B7948" s="0" t="s">
        <v>152</v>
      </c>
      <c r="C7948" s="0" t="n">
        <v>2011</v>
      </c>
      <c r="D7948" s="0" t="s">
        <v>41</v>
      </c>
      <c r="E7948" s="0" t="s">
        <v>547</v>
      </c>
      <c r="F7948" s="0" t="n">
        <v>0</v>
      </c>
      <c r="G7948" s="0" t="n">
        <v>0.15</v>
      </c>
      <c r="H7948" s="0" t="n">
        <v>0</v>
      </c>
      <c r="I7948" s="0" t="n">
        <v>0.04</v>
      </c>
      <c r="J7948" s="0" t="n">
        <v>0.19</v>
      </c>
      <c r="K7948" s="0" t="n">
        <v>83</v>
      </c>
      <c r="L7948" s="0" t="n">
        <v>7.2</v>
      </c>
      <c r="M7948" s="0" t="s">
        <v>36</v>
      </c>
      <c r="N7948" s="0" t="s">
        <v>152</v>
      </c>
      <c r="O7948" s="0" t="s">
        <v>42</v>
      </c>
      <c r="P7948" s="0" t="n">
        <f aca="false">IF(AND(OR(Dashboard!$B$5="All",D7948=Dashboard!$B$5),OR(Dashboard!$D$5="All",N7948=Dashboard!$D$5),OR(AND(C7948&lt;&gt;"",C7948&gt;=Dashboard!$F$5,C7948&lt;=Dashboard!$H$5),AND(C7948="",Dashboard!$F$5&lt;=1980,Dashboard!$H$5&gt;=2016))),1,0)</f>
        <v>1</v>
      </c>
      <c r="Q7948" s="0" t="n">
        <f aca="false">J7948*P7948+ROW()*0.00000001</f>
        <v>0.19007948</v>
      </c>
    </row>
    <row r="7949" customFormat="false" ht="15" hidden="false" customHeight="false" outlineLevel="0" collapsed="false">
      <c r="A7949" s="0" t="s">
        <v>5860</v>
      </c>
      <c r="B7949" s="0" t="s">
        <v>70</v>
      </c>
      <c r="C7949" s="0" t="n">
        <v>2011</v>
      </c>
      <c r="D7949" s="0" t="s">
        <v>58</v>
      </c>
      <c r="E7949" s="0" t="s">
        <v>5861</v>
      </c>
      <c r="F7949" s="0" t="n">
        <v>0.1</v>
      </c>
      <c r="G7949" s="0" t="n">
        <v>0.06</v>
      </c>
      <c r="H7949" s="0" t="n">
        <v>0</v>
      </c>
      <c r="I7949" s="0" t="n">
        <v>0.03</v>
      </c>
      <c r="J7949" s="0" t="n">
        <v>0.19</v>
      </c>
      <c r="K7949" s="0" t="n">
        <v>51</v>
      </c>
      <c r="M7949" s="0" t="s">
        <v>103</v>
      </c>
      <c r="N7949" s="0" t="s">
        <v>74</v>
      </c>
      <c r="O7949" s="0" t="s">
        <v>53</v>
      </c>
      <c r="P7949" s="0" t="n">
        <f aca="false">IF(AND(OR(Dashboard!$B$5="All",D7949=Dashboard!$B$5),OR(Dashboard!$D$5="All",N7949=Dashboard!$D$5),OR(AND(C7949&lt;&gt;"",C7949&gt;=Dashboard!$F$5,C7949&lt;=Dashboard!$H$5),AND(C7949="",Dashboard!$F$5&lt;=1980,Dashboard!$H$5&gt;=2016))),1,0)</f>
        <v>1</v>
      </c>
      <c r="Q7949" s="0" t="n">
        <f aca="false">J7949*P7949+ROW()*0.00000001</f>
        <v>0.19007949</v>
      </c>
    </row>
    <row r="7950" customFormat="false" ht="15" hidden="false" customHeight="false" outlineLevel="0" collapsed="false">
      <c r="A7950" s="0" t="s">
        <v>5862</v>
      </c>
      <c r="B7950" s="0" t="s">
        <v>76</v>
      </c>
      <c r="C7950" s="0" t="n">
        <v>2005</v>
      </c>
      <c r="D7950" s="0" t="s">
        <v>71</v>
      </c>
      <c r="E7950" s="0" t="s">
        <v>91</v>
      </c>
      <c r="F7950" s="0" t="n">
        <v>0.09</v>
      </c>
      <c r="G7950" s="0" t="n">
        <v>0.07</v>
      </c>
      <c r="H7950" s="0" t="n">
        <v>0</v>
      </c>
      <c r="I7950" s="0" t="n">
        <v>0.02</v>
      </c>
      <c r="J7950" s="0" t="n">
        <v>0.19</v>
      </c>
      <c r="K7950" s="0" t="n">
        <v>68</v>
      </c>
      <c r="L7950" s="0" t="n">
        <v>8.1</v>
      </c>
      <c r="M7950" s="0" t="s">
        <v>125</v>
      </c>
      <c r="N7950" s="0" t="s">
        <v>74</v>
      </c>
      <c r="O7950" s="0" t="s">
        <v>67</v>
      </c>
      <c r="P7950" s="0" t="n">
        <f aca="false">IF(AND(OR(Dashboard!$B$5="All",D7950=Dashboard!$B$5),OR(Dashboard!$D$5="All",N7950=Dashboard!$D$5),OR(AND(C7950&lt;&gt;"",C7950&gt;=Dashboard!$F$5,C7950&lt;=Dashboard!$H$5),AND(C7950="",Dashboard!$F$5&lt;=1980,Dashboard!$H$5&gt;=2016))),1,0)</f>
        <v>1</v>
      </c>
      <c r="Q7950" s="0" t="n">
        <f aca="false">J7950*P7950+ROW()*0.00000001</f>
        <v>0.1900795</v>
      </c>
    </row>
    <row r="7951" customFormat="false" ht="15" hidden="false" customHeight="false" outlineLevel="0" collapsed="false">
      <c r="A7951" s="0" t="s">
        <v>5863</v>
      </c>
      <c r="B7951" s="0" t="s">
        <v>33</v>
      </c>
      <c r="C7951" s="0" t="n">
        <v>2011</v>
      </c>
      <c r="D7951" s="0" t="s">
        <v>52</v>
      </c>
      <c r="E7951" s="0" t="s">
        <v>124</v>
      </c>
      <c r="F7951" s="0" t="n">
        <v>0.17</v>
      </c>
      <c r="G7951" s="0" t="n">
        <v>0</v>
      </c>
      <c r="H7951" s="0" t="n">
        <v>0</v>
      </c>
      <c r="I7951" s="0" t="n">
        <v>0.01</v>
      </c>
      <c r="J7951" s="0" t="n">
        <v>0.19</v>
      </c>
      <c r="M7951" s="0" t="s">
        <v>125</v>
      </c>
      <c r="N7951" s="0" t="s">
        <v>35</v>
      </c>
      <c r="P7951" s="0" t="n">
        <f aca="false">IF(AND(OR(Dashboard!$B$5="All",D7951=Dashboard!$B$5),OR(Dashboard!$D$5="All",N7951=Dashboard!$D$5),OR(AND(C7951&lt;&gt;"",C7951&gt;=Dashboard!$F$5,C7951&lt;=Dashboard!$H$5),AND(C7951="",Dashboard!$F$5&lt;=1980,Dashboard!$H$5&gt;=2016))),1,0)</f>
        <v>1</v>
      </c>
      <c r="Q7951" s="0" t="n">
        <f aca="false">J7951*P7951+ROW()*0.00000001</f>
        <v>0.19007951</v>
      </c>
    </row>
    <row r="7952" customFormat="false" ht="15" hidden="false" customHeight="false" outlineLevel="0" collapsed="false">
      <c r="A7952" s="0" t="s">
        <v>5864</v>
      </c>
      <c r="B7952" s="0" t="s">
        <v>76</v>
      </c>
      <c r="C7952" s="0" t="n">
        <v>2006</v>
      </c>
      <c r="D7952" s="0" t="s">
        <v>71</v>
      </c>
      <c r="E7952" s="0" t="s">
        <v>782</v>
      </c>
      <c r="F7952" s="0" t="n">
        <v>0</v>
      </c>
      <c r="G7952" s="0" t="n">
        <v>0</v>
      </c>
      <c r="H7952" s="0" t="n">
        <v>0.19</v>
      </c>
      <c r="I7952" s="0" t="n">
        <v>0</v>
      </c>
      <c r="J7952" s="0" t="n">
        <v>0.19</v>
      </c>
      <c r="K7952" s="0" t="n">
        <v>55</v>
      </c>
      <c r="L7952" s="0" t="n">
        <v>7.3</v>
      </c>
      <c r="M7952" s="0" t="s">
        <v>103</v>
      </c>
      <c r="N7952" s="0" t="s">
        <v>74</v>
      </c>
      <c r="O7952" s="0" t="s">
        <v>53</v>
      </c>
      <c r="P7952" s="0" t="n">
        <f aca="false">IF(AND(OR(Dashboard!$B$5="All",D7952=Dashboard!$B$5),OR(Dashboard!$D$5="All",N7952=Dashboard!$D$5),OR(AND(C7952&lt;&gt;"",C7952&gt;=Dashboard!$F$5,C7952&lt;=Dashboard!$H$5),AND(C7952="",Dashboard!$F$5&lt;=1980,Dashboard!$H$5&gt;=2016))),1,0)</f>
        <v>1</v>
      </c>
      <c r="Q7952" s="0" t="n">
        <f aca="false">J7952*P7952+ROW()*0.00000001</f>
        <v>0.19007952</v>
      </c>
    </row>
    <row r="7953" customFormat="false" ht="15" hidden="false" customHeight="false" outlineLevel="0" collapsed="false">
      <c r="A7953" s="0" t="s">
        <v>3755</v>
      </c>
      <c r="B7953" s="0" t="s">
        <v>144</v>
      </c>
      <c r="C7953" s="0" t="n">
        <v>2002</v>
      </c>
      <c r="D7953" s="0" t="s">
        <v>71</v>
      </c>
      <c r="E7953" s="0" t="s">
        <v>257</v>
      </c>
      <c r="F7953" s="0" t="n">
        <v>0.14</v>
      </c>
      <c r="G7953" s="0" t="n">
        <v>0.04</v>
      </c>
      <c r="H7953" s="0" t="n">
        <v>0</v>
      </c>
      <c r="I7953" s="0" t="n">
        <v>0.01</v>
      </c>
      <c r="J7953" s="0" t="n">
        <v>0.19</v>
      </c>
      <c r="K7953" s="0" t="n">
        <v>76</v>
      </c>
      <c r="L7953" s="0" t="n">
        <v>9</v>
      </c>
      <c r="M7953" s="0" t="s">
        <v>73</v>
      </c>
      <c r="N7953" s="0" t="s">
        <v>66</v>
      </c>
      <c r="O7953" s="0" t="s">
        <v>37</v>
      </c>
      <c r="P7953" s="0" t="n">
        <f aca="false">IF(AND(OR(Dashboard!$B$5="All",D7953=Dashboard!$B$5),OR(Dashboard!$D$5="All",N7953=Dashboard!$D$5),OR(AND(C7953&lt;&gt;"",C7953&gt;=Dashboard!$F$5,C7953&lt;=Dashboard!$H$5),AND(C7953="",Dashboard!$F$5&lt;=1980,Dashboard!$H$5&gt;=2016))),1,0)</f>
        <v>1</v>
      </c>
      <c r="Q7953" s="0" t="n">
        <f aca="false">J7953*P7953+ROW()*0.00000001</f>
        <v>0.19007953</v>
      </c>
    </row>
    <row r="7954" customFormat="false" ht="15" hidden="false" customHeight="false" outlineLevel="0" collapsed="false">
      <c r="A7954" s="0" t="s">
        <v>5653</v>
      </c>
      <c r="B7954" s="0" t="s">
        <v>64</v>
      </c>
      <c r="C7954" s="0" t="n">
        <v>2011</v>
      </c>
      <c r="D7954" s="0" t="s">
        <v>56</v>
      </c>
      <c r="E7954" s="0" t="s">
        <v>1002</v>
      </c>
      <c r="F7954" s="0" t="n">
        <v>0.1</v>
      </c>
      <c r="G7954" s="0" t="n">
        <v>0.04</v>
      </c>
      <c r="H7954" s="0" t="n">
        <v>0.03</v>
      </c>
      <c r="I7954" s="0" t="n">
        <v>0.01</v>
      </c>
      <c r="J7954" s="0" t="n">
        <v>0.19</v>
      </c>
      <c r="K7954" s="0" t="n">
        <v>68</v>
      </c>
      <c r="L7954" s="0" t="n">
        <v>8.2</v>
      </c>
      <c r="M7954" s="0" t="s">
        <v>103</v>
      </c>
      <c r="N7954" s="0" t="s">
        <v>66</v>
      </c>
      <c r="O7954" s="0" t="s">
        <v>67</v>
      </c>
      <c r="P7954" s="0" t="n">
        <f aca="false">IF(AND(OR(Dashboard!$B$5="All",D7954=Dashboard!$B$5),OR(Dashboard!$D$5="All",N7954=Dashboard!$D$5),OR(AND(C7954&lt;&gt;"",C7954&gt;=Dashboard!$F$5,C7954&lt;=Dashboard!$H$5),AND(C7954="",Dashboard!$F$5&lt;=1980,Dashboard!$H$5&gt;=2016))),1,0)</f>
        <v>1</v>
      </c>
      <c r="Q7954" s="0" t="n">
        <f aca="false">J7954*P7954+ROW()*0.00000001</f>
        <v>0.19007954</v>
      </c>
    </row>
    <row r="7955" customFormat="false" ht="15" hidden="false" customHeight="false" outlineLevel="0" collapsed="false">
      <c r="A7955" s="0" t="s">
        <v>3072</v>
      </c>
      <c r="B7955" s="0" t="s">
        <v>70</v>
      </c>
      <c r="C7955" s="0" t="n">
        <v>2010</v>
      </c>
      <c r="D7955" s="0" t="s">
        <v>34</v>
      </c>
      <c r="E7955" s="0" t="s">
        <v>72</v>
      </c>
      <c r="F7955" s="0" t="n">
        <v>0.17</v>
      </c>
      <c r="G7955" s="0" t="n">
        <v>0</v>
      </c>
      <c r="H7955" s="0" t="n">
        <v>0</v>
      </c>
      <c r="I7955" s="0" t="n">
        <v>0.01</v>
      </c>
      <c r="J7955" s="0" t="n">
        <v>0.19</v>
      </c>
      <c r="K7955" s="0" t="n">
        <v>74</v>
      </c>
      <c r="L7955" s="0" t="n">
        <v>5.3</v>
      </c>
      <c r="M7955" s="0" t="s">
        <v>36</v>
      </c>
      <c r="N7955" s="0" t="s">
        <v>74</v>
      </c>
      <c r="O7955" s="0" t="s">
        <v>37</v>
      </c>
      <c r="P7955" s="0" t="n">
        <f aca="false">IF(AND(OR(Dashboard!$B$5="All",D7955=Dashboard!$B$5),OR(Dashboard!$D$5="All",N7955=Dashboard!$D$5),OR(AND(C7955&lt;&gt;"",C7955&gt;=Dashboard!$F$5,C7955&lt;=Dashboard!$H$5),AND(C7955="",Dashboard!$F$5&lt;=1980,Dashboard!$H$5&gt;=2016))),1,0)</f>
        <v>1</v>
      </c>
      <c r="Q7955" s="0" t="n">
        <f aca="false">J7955*P7955+ROW()*0.00000001</f>
        <v>0.19007955</v>
      </c>
    </row>
    <row r="7956" customFormat="false" ht="15" hidden="false" customHeight="false" outlineLevel="0" collapsed="false">
      <c r="A7956" s="0" t="s">
        <v>1040</v>
      </c>
      <c r="B7956" s="0" t="s">
        <v>152</v>
      </c>
      <c r="C7956" s="0" t="n">
        <v>2013</v>
      </c>
      <c r="D7956" s="0" t="s">
        <v>71</v>
      </c>
      <c r="E7956" s="0" t="s">
        <v>689</v>
      </c>
      <c r="F7956" s="0" t="n">
        <v>0.11</v>
      </c>
      <c r="G7956" s="0" t="n">
        <v>0.06</v>
      </c>
      <c r="H7956" s="0" t="n">
        <v>0</v>
      </c>
      <c r="I7956" s="0" t="n">
        <v>0.02</v>
      </c>
      <c r="J7956" s="0" t="n">
        <v>0.19</v>
      </c>
      <c r="K7956" s="0" t="n">
        <v>86</v>
      </c>
      <c r="L7956" s="0" t="n">
        <v>7.4</v>
      </c>
      <c r="M7956" s="0" t="s">
        <v>73</v>
      </c>
      <c r="N7956" s="0" t="s">
        <v>152</v>
      </c>
      <c r="O7956" s="0" t="s">
        <v>42</v>
      </c>
      <c r="P7956" s="0" t="n">
        <f aca="false">IF(AND(OR(Dashboard!$B$5="All",D7956=Dashboard!$B$5),OR(Dashboard!$D$5="All",N7956=Dashboard!$D$5),OR(AND(C7956&lt;&gt;"",C7956&gt;=Dashboard!$F$5,C7956&lt;=Dashboard!$H$5),AND(C7956="",Dashboard!$F$5&lt;=1980,Dashboard!$H$5&gt;=2016))),1,0)</f>
        <v>1</v>
      </c>
      <c r="Q7956" s="0" t="n">
        <f aca="false">J7956*P7956+ROW()*0.00000001</f>
        <v>0.19007956</v>
      </c>
    </row>
    <row r="7957" customFormat="false" ht="15" hidden="false" customHeight="false" outlineLevel="0" collapsed="false">
      <c r="A7957" s="0" t="s">
        <v>5865</v>
      </c>
      <c r="B7957" s="0" t="s">
        <v>76</v>
      </c>
      <c r="C7957" s="0" t="n">
        <v>2007</v>
      </c>
      <c r="D7957" s="0" t="s">
        <v>34</v>
      </c>
      <c r="E7957" s="0" t="s">
        <v>154</v>
      </c>
      <c r="F7957" s="0" t="n">
        <v>0</v>
      </c>
      <c r="G7957" s="0" t="n">
        <v>0</v>
      </c>
      <c r="H7957" s="0" t="n">
        <v>0.19</v>
      </c>
      <c r="I7957" s="0" t="n">
        <v>0</v>
      </c>
      <c r="J7957" s="0" t="n">
        <v>0.19</v>
      </c>
      <c r="N7957" s="0" t="s">
        <v>74</v>
      </c>
      <c r="P7957" s="0" t="n">
        <f aca="false">IF(AND(OR(Dashboard!$B$5="All",D7957=Dashboard!$B$5),OR(Dashboard!$D$5="All",N7957=Dashboard!$D$5),OR(AND(C7957&lt;&gt;"",C7957&gt;=Dashboard!$F$5,C7957&lt;=Dashboard!$H$5),AND(C7957="",Dashboard!$F$5&lt;=1980,Dashboard!$H$5&gt;=2016))),1,0)</f>
        <v>1</v>
      </c>
      <c r="Q7957" s="0" t="n">
        <f aca="false">J7957*P7957+ROW()*0.00000001</f>
        <v>0.19007957</v>
      </c>
    </row>
    <row r="7958" customFormat="false" ht="15" hidden="false" customHeight="false" outlineLevel="0" collapsed="false">
      <c r="A7958" s="0" t="s">
        <v>1952</v>
      </c>
      <c r="B7958" s="0" t="s">
        <v>144</v>
      </c>
      <c r="C7958" s="0" t="n">
        <v>2003</v>
      </c>
      <c r="D7958" s="0" t="s">
        <v>34</v>
      </c>
      <c r="E7958" s="0" t="s">
        <v>142</v>
      </c>
      <c r="F7958" s="0" t="n">
        <v>0.14</v>
      </c>
      <c r="G7958" s="0" t="n">
        <v>0.04</v>
      </c>
      <c r="H7958" s="0" t="n">
        <v>0</v>
      </c>
      <c r="I7958" s="0" t="n">
        <v>0.01</v>
      </c>
      <c r="J7958" s="0" t="n">
        <v>0.19</v>
      </c>
      <c r="K7958" s="0" t="n">
        <v>69</v>
      </c>
      <c r="L7958" s="0" t="n">
        <v>7.5</v>
      </c>
      <c r="M7958" s="0" t="s">
        <v>36</v>
      </c>
      <c r="N7958" s="0" t="s">
        <v>66</v>
      </c>
      <c r="O7958" s="0" t="s">
        <v>67</v>
      </c>
      <c r="P7958" s="0" t="n">
        <f aca="false">IF(AND(OR(Dashboard!$B$5="All",D7958=Dashboard!$B$5),OR(Dashboard!$D$5="All",N7958=Dashboard!$D$5),OR(AND(C7958&lt;&gt;"",C7958&gt;=Dashboard!$F$5,C7958&lt;=Dashboard!$H$5),AND(C7958="",Dashboard!$F$5&lt;=1980,Dashboard!$H$5&gt;=2016))),1,0)</f>
        <v>1</v>
      </c>
      <c r="Q7958" s="0" t="n">
        <f aca="false">J7958*P7958+ROW()*0.00000001</f>
        <v>0.19007958</v>
      </c>
    </row>
    <row r="7959" customFormat="false" ht="15" hidden="false" customHeight="false" outlineLevel="0" collapsed="false">
      <c r="A7959" s="0" t="s">
        <v>5866</v>
      </c>
      <c r="B7959" s="0" t="s">
        <v>172</v>
      </c>
      <c r="C7959" s="0" t="n">
        <v>2014</v>
      </c>
      <c r="D7959" s="0" t="s">
        <v>52</v>
      </c>
      <c r="E7959" s="0" t="s">
        <v>65</v>
      </c>
      <c r="F7959" s="0" t="n">
        <v>0.15</v>
      </c>
      <c r="G7959" s="0" t="n">
        <v>0.03</v>
      </c>
      <c r="H7959" s="0" t="n">
        <v>0</v>
      </c>
      <c r="I7959" s="0" t="n">
        <v>0</v>
      </c>
      <c r="J7959" s="0" t="n">
        <v>0.19</v>
      </c>
      <c r="K7959" s="0" t="n">
        <v>74</v>
      </c>
      <c r="L7959" s="0" t="n">
        <v>7</v>
      </c>
      <c r="M7959" s="0" t="s">
        <v>103</v>
      </c>
      <c r="N7959" s="0" t="s">
        <v>66</v>
      </c>
      <c r="O7959" s="0" t="s">
        <v>37</v>
      </c>
      <c r="P7959" s="0" t="n">
        <f aca="false">IF(AND(OR(Dashboard!$B$5="All",D7959=Dashboard!$B$5),OR(Dashboard!$D$5="All",N7959=Dashboard!$D$5),OR(AND(C7959&lt;&gt;"",C7959&gt;=Dashboard!$F$5,C7959&lt;=Dashboard!$H$5),AND(C7959="",Dashboard!$F$5&lt;=1980,Dashboard!$H$5&gt;=2016))),1,0)</f>
        <v>1</v>
      </c>
      <c r="Q7959" s="0" t="n">
        <f aca="false">J7959*P7959+ROW()*0.00000001</f>
        <v>0.19007959</v>
      </c>
    </row>
    <row r="7960" customFormat="false" ht="15" hidden="false" customHeight="false" outlineLevel="0" collapsed="false">
      <c r="A7960" s="0" t="s">
        <v>5867</v>
      </c>
      <c r="B7960" s="0" t="s">
        <v>164</v>
      </c>
      <c r="C7960" s="0" t="n">
        <v>2012</v>
      </c>
      <c r="D7960" s="0" t="s">
        <v>46</v>
      </c>
      <c r="E7960" s="0" t="s">
        <v>599</v>
      </c>
      <c r="F7960" s="0" t="n">
        <v>0</v>
      </c>
      <c r="G7960" s="0" t="n">
        <v>0</v>
      </c>
      <c r="H7960" s="0" t="n">
        <v>0.19</v>
      </c>
      <c r="I7960" s="0" t="n">
        <v>0</v>
      </c>
      <c r="J7960" s="0" t="n">
        <v>0.19</v>
      </c>
      <c r="N7960" s="0" t="s">
        <v>74</v>
      </c>
      <c r="P7960" s="0" t="n">
        <f aca="false">IF(AND(OR(Dashboard!$B$5="All",D7960=Dashboard!$B$5),OR(Dashboard!$D$5="All",N7960=Dashboard!$D$5),OR(AND(C7960&lt;&gt;"",C7960&gt;=Dashboard!$F$5,C7960&lt;=Dashboard!$H$5),AND(C7960="",Dashboard!$F$5&lt;=1980,Dashboard!$H$5&gt;=2016))),1,0)</f>
        <v>1</v>
      </c>
      <c r="Q7960" s="0" t="n">
        <f aca="false">J7960*P7960+ROW()*0.00000001</f>
        <v>0.1900796</v>
      </c>
    </row>
    <row r="7961" customFormat="false" ht="15" hidden="false" customHeight="false" outlineLevel="0" collapsed="false">
      <c r="A7961" s="0" t="s">
        <v>5868</v>
      </c>
      <c r="B7961" s="0" t="s">
        <v>70</v>
      </c>
      <c r="C7961" s="0" t="n">
        <v>2011</v>
      </c>
      <c r="D7961" s="0" t="s">
        <v>71</v>
      </c>
      <c r="E7961" s="0" t="s">
        <v>782</v>
      </c>
      <c r="F7961" s="0" t="n">
        <v>0.06</v>
      </c>
      <c r="G7961" s="0" t="n">
        <v>0.04</v>
      </c>
      <c r="H7961" s="0" t="n">
        <v>0.07</v>
      </c>
      <c r="I7961" s="0" t="n">
        <v>0.02</v>
      </c>
      <c r="J7961" s="0" t="n">
        <v>0.19</v>
      </c>
      <c r="K7961" s="0" t="n">
        <v>44</v>
      </c>
      <c r="L7961" s="0" t="n">
        <v>7</v>
      </c>
      <c r="M7961" s="0" t="s">
        <v>73</v>
      </c>
      <c r="N7961" s="0" t="s">
        <v>74</v>
      </c>
      <c r="O7961" s="0" t="s">
        <v>177</v>
      </c>
      <c r="P7961" s="0" t="n">
        <f aca="false">IF(AND(OR(Dashboard!$B$5="All",D7961=Dashboard!$B$5),OR(Dashboard!$D$5="All",N7961=Dashboard!$D$5),OR(AND(C7961&lt;&gt;"",C7961&gt;=Dashboard!$F$5,C7961&lt;=Dashboard!$H$5),AND(C7961="",Dashboard!$F$5&lt;=1980,Dashboard!$H$5&gt;=2016))),1,0)</f>
        <v>1</v>
      </c>
      <c r="Q7961" s="0" t="n">
        <f aca="false">J7961*P7961+ROW()*0.00000001</f>
        <v>0.19007961</v>
      </c>
    </row>
    <row r="7962" customFormat="false" ht="15" hidden="false" customHeight="false" outlineLevel="0" collapsed="false">
      <c r="A7962" s="0" t="s">
        <v>5869</v>
      </c>
      <c r="B7962" s="0" t="s">
        <v>76</v>
      </c>
      <c r="C7962" s="0" t="n">
        <v>2002</v>
      </c>
      <c r="D7962" s="0" t="s">
        <v>46</v>
      </c>
      <c r="E7962" s="0" t="s">
        <v>782</v>
      </c>
      <c r="F7962" s="0" t="n">
        <v>0.09</v>
      </c>
      <c r="G7962" s="0" t="n">
        <v>0.07</v>
      </c>
      <c r="H7962" s="0" t="n">
        <v>0</v>
      </c>
      <c r="I7962" s="0" t="n">
        <v>0.02</v>
      </c>
      <c r="J7962" s="0" t="n">
        <v>0.19</v>
      </c>
      <c r="K7962" s="0" t="n">
        <v>79</v>
      </c>
      <c r="L7962" s="0" t="n">
        <v>8.5</v>
      </c>
      <c r="M7962" s="0" t="s">
        <v>103</v>
      </c>
      <c r="N7962" s="0" t="s">
        <v>74</v>
      </c>
      <c r="O7962" s="0" t="s">
        <v>37</v>
      </c>
      <c r="P7962" s="0" t="n">
        <f aca="false">IF(AND(OR(Dashboard!$B$5="All",D7962=Dashboard!$B$5),OR(Dashboard!$D$5="All",N7962=Dashboard!$D$5),OR(AND(C7962&lt;&gt;"",C7962&gt;=Dashboard!$F$5,C7962&lt;=Dashboard!$H$5),AND(C7962="",Dashboard!$F$5&lt;=1980,Dashboard!$H$5&gt;=2016))),1,0)</f>
        <v>1</v>
      </c>
      <c r="Q7962" s="0" t="n">
        <f aca="false">J7962*P7962+ROW()*0.00000001</f>
        <v>0.19007962</v>
      </c>
    </row>
    <row r="7963" customFormat="false" ht="15" hidden="false" customHeight="false" outlineLevel="0" collapsed="false">
      <c r="A7963" s="0" t="s">
        <v>5870</v>
      </c>
      <c r="B7963" s="0" t="s">
        <v>152</v>
      </c>
      <c r="C7963" s="0" t="n">
        <v>2010</v>
      </c>
      <c r="D7963" s="0" t="s">
        <v>46</v>
      </c>
      <c r="E7963" s="0" t="s">
        <v>5707</v>
      </c>
      <c r="F7963" s="0" t="n">
        <v>0.09</v>
      </c>
      <c r="G7963" s="0" t="n">
        <v>0.08</v>
      </c>
      <c r="H7963" s="0" t="n">
        <v>0</v>
      </c>
      <c r="I7963" s="0" t="n">
        <v>0.02</v>
      </c>
      <c r="J7963" s="0" t="n">
        <v>0.19</v>
      </c>
      <c r="K7963" s="0" t="n">
        <v>63</v>
      </c>
      <c r="L7963" s="0" t="n">
        <v>4.4</v>
      </c>
      <c r="M7963" s="0" t="s">
        <v>103</v>
      </c>
      <c r="N7963" s="0" t="s">
        <v>152</v>
      </c>
      <c r="O7963" s="0" t="s">
        <v>67</v>
      </c>
      <c r="P7963" s="0" t="n">
        <f aca="false">IF(AND(OR(Dashboard!$B$5="All",D7963=Dashboard!$B$5),OR(Dashboard!$D$5="All",N7963=Dashboard!$D$5),OR(AND(C7963&lt;&gt;"",C7963&gt;=Dashboard!$F$5,C7963&lt;=Dashboard!$H$5),AND(C7963="",Dashboard!$F$5&lt;=1980,Dashboard!$H$5&gt;=2016))),1,0)</f>
        <v>1</v>
      </c>
      <c r="Q7963" s="0" t="n">
        <f aca="false">J7963*P7963+ROW()*0.00000001</f>
        <v>0.19007963</v>
      </c>
    </row>
    <row r="7964" customFormat="false" ht="15" hidden="false" customHeight="false" outlineLevel="0" collapsed="false">
      <c r="A7964" s="0" t="s">
        <v>5871</v>
      </c>
      <c r="B7964" s="0" t="s">
        <v>64</v>
      </c>
      <c r="C7964" s="0" t="n">
        <v>2008</v>
      </c>
      <c r="D7964" s="0" t="s">
        <v>34</v>
      </c>
      <c r="E7964" s="0" t="s">
        <v>649</v>
      </c>
      <c r="F7964" s="0" t="n">
        <v>0.17</v>
      </c>
      <c r="G7964" s="0" t="n">
        <v>0</v>
      </c>
      <c r="H7964" s="0" t="n">
        <v>0</v>
      </c>
      <c r="I7964" s="0" t="n">
        <v>0.01</v>
      </c>
      <c r="J7964" s="0" t="n">
        <v>0.19</v>
      </c>
      <c r="K7964" s="0" t="n">
        <v>55</v>
      </c>
      <c r="L7964" s="0" t="n">
        <v>4.2</v>
      </c>
      <c r="M7964" s="0" t="s">
        <v>36</v>
      </c>
      <c r="N7964" s="0" t="s">
        <v>66</v>
      </c>
      <c r="O7964" s="0" t="s">
        <v>53</v>
      </c>
      <c r="P7964" s="0" t="n">
        <f aca="false">IF(AND(OR(Dashboard!$B$5="All",D7964=Dashboard!$B$5),OR(Dashboard!$D$5="All",N7964=Dashboard!$D$5),OR(AND(C7964&lt;&gt;"",C7964&gt;=Dashboard!$F$5,C7964&lt;=Dashboard!$H$5),AND(C7964="",Dashboard!$F$5&lt;=1980,Dashboard!$H$5&gt;=2016))),1,0)</f>
        <v>1</v>
      </c>
      <c r="Q7964" s="0" t="n">
        <f aca="false">J7964*P7964+ROW()*0.00000001</f>
        <v>0.19007964</v>
      </c>
    </row>
    <row r="7965" customFormat="false" ht="15" hidden="false" customHeight="false" outlineLevel="0" collapsed="false">
      <c r="A7965" s="0" t="s">
        <v>2327</v>
      </c>
      <c r="B7965" s="0" t="s">
        <v>144</v>
      </c>
      <c r="C7965" s="0" t="n">
        <v>2006</v>
      </c>
      <c r="D7965" s="0" t="s">
        <v>34</v>
      </c>
      <c r="E7965" s="0" t="s">
        <v>142</v>
      </c>
      <c r="F7965" s="0" t="n">
        <v>0.13</v>
      </c>
      <c r="G7965" s="0" t="n">
        <v>0.05</v>
      </c>
      <c r="H7965" s="0" t="n">
        <v>0</v>
      </c>
      <c r="I7965" s="0" t="n">
        <v>0.01</v>
      </c>
      <c r="J7965" s="0" t="n">
        <v>0.19</v>
      </c>
      <c r="K7965" s="0" t="n">
        <v>81</v>
      </c>
      <c r="L7965" s="0" t="n">
        <v>6.8</v>
      </c>
      <c r="M7965" s="0" t="s">
        <v>36</v>
      </c>
      <c r="N7965" s="0" t="s">
        <v>66</v>
      </c>
      <c r="O7965" s="0" t="s">
        <v>42</v>
      </c>
      <c r="P7965" s="0" t="n">
        <f aca="false">IF(AND(OR(Dashboard!$B$5="All",D7965=Dashboard!$B$5),OR(Dashboard!$D$5="All",N7965=Dashboard!$D$5),OR(AND(C7965&lt;&gt;"",C7965&gt;=Dashboard!$F$5,C7965&lt;=Dashboard!$H$5),AND(C7965="",Dashboard!$F$5&lt;=1980,Dashboard!$H$5&gt;=2016))),1,0)</f>
        <v>1</v>
      </c>
      <c r="Q7965" s="0" t="n">
        <f aca="false">J7965*P7965+ROW()*0.00000001</f>
        <v>0.19007965</v>
      </c>
    </row>
    <row r="7966" customFormat="false" ht="15" hidden="false" customHeight="false" outlineLevel="0" collapsed="false">
      <c r="A7966" s="0" t="s">
        <v>5872</v>
      </c>
      <c r="B7966" s="0" t="s">
        <v>33</v>
      </c>
      <c r="C7966" s="0" t="n">
        <v>2007</v>
      </c>
      <c r="D7966" s="0" t="s">
        <v>71</v>
      </c>
      <c r="E7966" s="0" t="s">
        <v>487</v>
      </c>
      <c r="F7966" s="0" t="n">
        <v>0.17</v>
      </c>
      <c r="G7966" s="0" t="n">
        <v>0</v>
      </c>
      <c r="H7966" s="0" t="n">
        <v>0</v>
      </c>
      <c r="I7966" s="0" t="n">
        <v>0.01</v>
      </c>
      <c r="J7966" s="0" t="n">
        <v>0.19</v>
      </c>
      <c r="K7966" s="0" t="n">
        <v>62</v>
      </c>
      <c r="L7966" s="0" t="n">
        <v>6.3</v>
      </c>
      <c r="M7966" s="0" t="s">
        <v>125</v>
      </c>
      <c r="N7966" s="0" t="s">
        <v>35</v>
      </c>
      <c r="O7966" s="0" t="s">
        <v>67</v>
      </c>
      <c r="P7966" s="0" t="n">
        <f aca="false">IF(AND(OR(Dashboard!$B$5="All",D7966=Dashboard!$B$5),OR(Dashboard!$D$5="All",N7966=Dashboard!$D$5),OR(AND(C7966&lt;&gt;"",C7966&gt;=Dashboard!$F$5,C7966&lt;=Dashboard!$H$5),AND(C7966="",Dashboard!$F$5&lt;=1980,Dashboard!$H$5&gt;=2016))),1,0)</f>
        <v>1</v>
      </c>
      <c r="Q7966" s="0" t="n">
        <f aca="false">J7966*P7966+ROW()*0.00000001</f>
        <v>0.19007966</v>
      </c>
    </row>
    <row r="7967" customFormat="false" ht="15" hidden="false" customHeight="false" outlineLevel="0" collapsed="false">
      <c r="A7967" s="0" t="s">
        <v>5873</v>
      </c>
      <c r="B7967" s="0" t="s">
        <v>94</v>
      </c>
      <c r="C7967" s="0" t="n">
        <v>2016</v>
      </c>
      <c r="D7967" s="0" t="s">
        <v>46</v>
      </c>
      <c r="E7967" s="0" t="s">
        <v>328</v>
      </c>
      <c r="F7967" s="0" t="n">
        <v>0.06</v>
      </c>
      <c r="G7967" s="0" t="n">
        <v>0.02</v>
      </c>
      <c r="H7967" s="0" t="n">
        <v>0.1</v>
      </c>
      <c r="I7967" s="0" t="n">
        <v>0.02</v>
      </c>
      <c r="J7967" s="0" t="n">
        <v>0.19</v>
      </c>
      <c r="K7967" s="0" t="n">
        <v>69</v>
      </c>
      <c r="L7967" s="0" t="n">
        <v>7.7</v>
      </c>
      <c r="M7967" s="0" t="s">
        <v>103</v>
      </c>
      <c r="N7967" s="0" t="s">
        <v>74</v>
      </c>
      <c r="O7967" s="0" t="s">
        <v>67</v>
      </c>
      <c r="P7967" s="0" t="n">
        <f aca="false">IF(AND(OR(Dashboard!$B$5="All",D7967=Dashboard!$B$5),OR(Dashboard!$D$5="All",N7967=Dashboard!$D$5),OR(AND(C7967&lt;&gt;"",C7967&gt;=Dashboard!$F$5,C7967&lt;=Dashboard!$H$5),AND(C7967="",Dashboard!$F$5&lt;=1980,Dashboard!$H$5&gt;=2016))),1,0)</f>
        <v>1</v>
      </c>
      <c r="Q7967" s="0" t="n">
        <f aca="false">J7967*P7967+ROW()*0.00000001</f>
        <v>0.19007967</v>
      </c>
    </row>
    <row r="7968" customFormat="false" ht="15" hidden="false" customHeight="false" outlineLevel="0" collapsed="false">
      <c r="A7968" s="0" t="s">
        <v>5874</v>
      </c>
      <c r="B7968" s="0" t="s">
        <v>144</v>
      </c>
      <c r="C7968" s="0" t="n">
        <v>2002</v>
      </c>
      <c r="D7968" s="0" t="s">
        <v>52</v>
      </c>
      <c r="E7968" s="0" t="s">
        <v>65</v>
      </c>
      <c r="F7968" s="0" t="n">
        <v>0.14</v>
      </c>
      <c r="G7968" s="0" t="n">
        <v>0.04</v>
      </c>
      <c r="H7968" s="0" t="n">
        <v>0</v>
      </c>
      <c r="I7968" s="0" t="n">
        <v>0.01</v>
      </c>
      <c r="J7968" s="0" t="n">
        <v>0.19</v>
      </c>
      <c r="N7968" s="0" t="s">
        <v>66</v>
      </c>
      <c r="P7968" s="0" t="n">
        <f aca="false">IF(AND(OR(Dashboard!$B$5="All",D7968=Dashboard!$B$5),OR(Dashboard!$D$5="All",N7968=Dashboard!$D$5),OR(AND(C7968&lt;&gt;"",C7968&gt;=Dashboard!$F$5,C7968&lt;=Dashboard!$H$5),AND(C7968="",Dashboard!$F$5&lt;=1980,Dashboard!$H$5&gt;=2016))),1,0)</f>
        <v>1</v>
      </c>
      <c r="Q7968" s="0" t="n">
        <f aca="false">J7968*P7968+ROW()*0.00000001</f>
        <v>0.19007968</v>
      </c>
    </row>
    <row r="7969" customFormat="false" ht="15" hidden="false" customHeight="false" outlineLevel="0" collapsed="false">
      <c r="A7969" s="0" t="s">
        <v>2056</v>
      </c>
      <c r="B7969" s="0" t="s">
        <v>152</v>
      </c>
      <c r="C7969" s="0" t="n">
        <v>2011</v>
      </c>
      <c r="D7969" s="0" t="s">
        <v>71</v>
      </c>
      <c r="E7969" s="0" t="s">
        <v>243</v>
      </c>
      <c r="F7969" s="0" t="n">
        <v>0.05</v>
      </c>
      <c r="G7969" s="0" t="n">
        <v>0.11</v>
      </c>
      <c r="H7969" s="0" t="n">
        <v>0</v>
      </c>
      <c r="I7969" s="0" t="n">
        <v>0.03</v>
      </c>
      <c r="J7969" s="0" t="n">
        <v>0.19</v>
      </c>
      <c r="K7969" s="0" t="n">
        <v>66</v>
      </c>
      <c r="L7969" s="0" t="n">
        <v>7.1</v>
      </c>
      <c r="M7969" s="0" t="s">
        <v>73</v>
      </c>
      <c r="N7969" s="0" t="s">
        <v>152</v>
      </c>
      <c r="O7969" s="0" t="s">
        <v>67</v>
      </c>
      <c r="P7969" s="0" t="n">
        <f aca="false">IF(AND(OR(Dashboard!$B$5="All",D7969=Dashboard!$B$5),OR(Dashboard!$D$5="All",N7969=Dashboard!$D$5),OR(AND(C7969&lt;&gt;"",C7969&gt;=Dashboard!$F$5,C7969&lt;=Dashboard!$H$5),AND(C7969="",Dashboard!$F$5&lt;=1980,Dashboard!$H$5&gt;=2016))),1,0)</f>
        <v>1</v>
      </c>
      <c r="Q7969" s="0" t="n">
        <f aca="false">J7969*P7969+ROW()*0.00000001</f>
        <v>0.19007969</v>
      </c>
    </row>
    <row r="7970" customFormat="false" ht="15" hidden="false" customHeight="false" outlineLevel="0" collapsed="false">
      <c r="A7970" s="0" t="s">
        <v>5875</v>
      </c>
      <c r="B7970" s="0" t="s">
        <v>50</v>
      </c>
      <c r="C7970" s="0" t="n">
        <v>2007</v>
      </c>
      <c r="D7970" s="0" t="s">
        <v>114</v>
      </c>
      <c r="E7970" s="0" t="s">
        <v>649</v>
      </c>
      <c r="F7970" s="0" t="n">
        <v>0.17</v>
      </c>
      <c r="G7970" s="0" t="n">
        <v>0</v>
      </c>
      <c r="H7970" s="0" t="n">
        <v>0</v>
      </c>
      <c r="I7970" s="0" t="n">
        <v>0.01</v>
      </c>
      <c r="J7970" s="0" t="n">
        <v>0.19</v>
      </c>
      <c r="M7970" s="0" t="s">
        <v>36</v>
      </c>
      <c r="N7970" s="0" t="s">
        <v>35</v>
      </c>
      <c r="P7970" s="0" t="n">
        <f aca="false">IF(AND(OR(Dashboard!$B$5="All",D7970=Dashboard!$B$5),OR(Dashboard!$D$5="All",N7970=Dashboard!$D$5),OR(AND(C7970&lt;&gt;"",C7970&gt;=Dashboard!$F$5,C7970&lt;=Dashboard!$H$5),AND(C7970="",Dashboard!$F$5&lt;=1980,Dashboard!$H$5&gt;=2016))),1,0)</f>
        <v>1</v>
      </c>
      <c r="Q7970" s="0" t="n">
        <f aca="false">J7970*P7970+ROW()*0.00000001</f>
        <v>0.1900797</v>
      </c>
    </row>
    <row r="7971" customFormat="false" ht="15" hidden="false" customHeight="false" outlineLevel="0" collapsed="false">
      <c r="A7971" s="0" t="s">
        <v>5463</v>
      </c>
      <c r="B7971" s="0" t="s">
        <v>64</v>
      </c>
      <c r="C7971" s="0" t="n">
        <v>2010</v>
      </c>
      <c r="D7971" s="0" t="s">
        <v>41</v>
      </c>
      <c r="E7971" s="0" t="s">
        <v>3828</v>
      </c>
      <c r="F7971" s="0" t="n">
        <v>0.1</v>
      </c>
      <c r="G7971" s="0" t="n">
        <v>0.07</v>
      </c>
      <c r="H7971" s="0" t="n">
        <v>0</v>
      </c>
      <c r="I7971" s="0" t="n">
        <v>0.02</v>
      </c>
      <c r="J7971" s="0" t="n">
        <v>0.19</v>
      </c>
      <c r="K7971" s="0" t="n">
        <v>74</v>
      </c>
      <c r="L7971" s="0" t="n">
        <v>8.3</v>
      </c>
      <c r="M7971" s="0" t="s">
        <v>125</v>
      </c>
      <c r="N7971" s="0" t="s">
        <v>66</v>
      </c>
      <c r="O7971" s="0" t="s">
        <v>37</v>
      </c>
      <c r="P7971" s="0" t="n">
        <f aca="false">IF(AND(OR(Dashboard!$B$5="All",D7971=Dashboard!$B$5),OR(Dashboard!$D$5="All",N7971=Dashboard!$D$5),OR(AND(C7971&lt;&gt;"",C7971&gt;=Dashboard!$F$5,C7971&lt;=Dashboard!$H$5),AND(C7971="",Dashboard!$F$5&lt;=1980,Dashboard!$H$5&gt;=2016))),1,0)</f>
        <v>1</v>
      </c>
      <c r="Q7971" s="0" t="n">
        <f aca="false">J7971*P7971+ROW()*0.00000001</f>
        <v>0.19007971</v>
      </c>
    </row>
    <row r="7972" customFormat="false" ht="15" hidden="false" customHeight="false" outlineLevel="0" collapsed="false">
      <c r="A7972" s="0" t="s">
        <v>5876</v>
      </c>
      <c r="B7972" s="0" t="s">
        <v>70</v>
      </c>
      <c r="C7972" s="0" t="n">
        <v>2011</v>
      </c>
      <c r="D7972" s="0" t="s">
        <v>71</v>
      </c>
      <c r="E7972" s="0" t="s">
        <v>142</v>
      </c>
      <c r="F7972" s="0" t="n">
        <v>0.07</v>
      </c>
      <c r="G7972" s="0" t="n">
        <v>0.09</v>
      </c>
      <c r="H7972" s="0" t="n">
        <v>0</v>
      </c>
      <c r="I7972" s="0" t="n">
        <v>0.03</v>
      </c>
      <c r="J7972" s="0" t="n">
        <v>0.19</v>
      </c>
      <c r="K7972" s="0" t="n">
        <v>65</v>
      </c>
      <c r="L7972" s="0" t="n">
        <v>6.4</v>
      </c>
      <c r="M7972" s="0" t="s">
        <v>125</v>
      </c>
      <c r="N7972" s="0" t="s">
        <v>74</v>
      </c>
      <c r="O7972" s="0" t="s">
        <v>67</v>
      </c>
      <c r="P7972" s="0" t="n">
        <f aca="false">IF(AND(OR(Dashboard!$B$5="All",D7972=Dashboard!$B$5),OR(Dashboard!$D$5="All",N7972=Dashboard!$D$5),OR(AND(C7972&lt;&gt;"",C7972&gt;=Dashboard!$F$5,C7972&lt;=Dashboard!$H$5),AND(C7972="",Dashboard!$F$5&lt;=1980,Dashboard!$H$5&gt;=2016))),1,0)</f>
        <v>1</v>
      </c>
      <c r="Q7972" s="0" t="n">
        <f aca="false">J7972*P7972+ROW()*0.00000001</f>
        <v>0.19007972</v>
      </c>
    </row>
    <row r="7973" customFormat="false" ht="15" hidden="false" customHeight="false" outlineLevel="0" collapsed="false">
      <c r="A7973" s="0" t="s">
        <v>5877</v>
      </c>
      <c r="B7973" s="0" t="s">
        <v>76</v>
      </c>
      <c r="C7973" s="0" t="n">
        <v>2003</v>
      </c>
      <c r="D7973" s="0" t="s">
        <v>46</v>
      </c>
      <c r="E7973" s="0" t="s">
        <v>1371</v>
      </c>
      <c r="F7973" s="0" t="n">
        <v>0.09</v>
      </c>
      <c r="G7973" s="0" t="n">
        <v>0.07</v>
      </c>
      <c r="H7973" s="0" t="n">
        <v>0</v>
      </c>
      <c r="I7973" s="0" t="n">
        <v>0.02</v>
      </c>
      <c r="J7973" s="0" t="n">
        <v>0.19</v>
      </c>
      <c r="K7973" s="0" t="n">
        <v>77</v>
      </c>
      <c r="L7973" s="0" t="n">
        <v>8.5</v>
      </c>
      <c r="M7973" s="0" t="s">
        <v>103</v>
      </c>
      <c r="N7973" s="0" t="s">
        <v>74</v>
      </c>
      <c r="O7973" s="0" t="s">
        <v>37</v>
      </c>
      <c r="P7973" s="0" t="n">
        <f aca="false">IF(AND(OR(Dashboard!$B$5="All",D7973=Dashboard!$B$5),OR(Dashboard!$D$5="All",N7973=Dashboard!$D$5),OR(AND(C7973&lt;&gt;"",C7973&gt;=Dashboard!$F$5,C7973&lt;=Dashboard!$H$5),AND(C7973="",Dashboard!$F$5&lt;=1980,Dashboard!$H$5&gt;=2016))),1,0)</f>
        <v>1</v>
      </c>
      <c r="Q7973" s="0" t="n">
        <f aca="false">J7973*P7973+ROW()*0.00000001</f>
        <v>0.19007973</v>
      </c>
    </row>
    <row r="7974" customFormat="false" ht="15" hidden="false" customHeight="false" outlineLevel="0" collapsed="false">
      <c r="A7974" s="0" t="s">
        <v>5878</v>
      </c>
      <c r="B7974" s="0" t="s">
        <v>94</v>
      </c>
      <c r="C7974" s="0" t="n">
        <v>2014</v>
      </c>
      <c r="D7974" s="0" t="s">
        <v>71</v>
      </c>
      <c r="E7974" s="0" t="s">
        <v>328</v>
      </c>
      <c r="F7974" s="0" t="n">
        <v>0.11</v>
      </c>
      <c r="G7974" s="0" t="n">
        <v>0.03</v>
      </c>
      <c r="H7974" s="0" t="n">
        <v>0.02</v>
      </c>
      <c r="I7974" s="0" t="n">
        <v>0.03</v>
      </c>
      <c r="J7974" s="0" t="n">
        <v>0.19</v>
      </c>
      <c r="N7974" s="0" t="s">
        <v>74</v>
      </c>
      <c r="P7974" s="0" t="n">
        <f aca="false">IF(AND(OR(Dashboard!$B$5="All",D7974=Dashboard!$B$5),OR(Dashboard!$D$5="All",N7974=Dashboard!$D$5),OR(AND(C7974&lt;&gt;"",C7974&gt;=Dashboard!$F$5,C7974&lt;=Dashboard!$H$5),AND(C7974="",Dashboard!$F$5&lt;=1980,Dashboard!$H$5&gt;=2016))),1,0)</f>
        <v>1</v>
      </c>
      <c r="Q7974" s="0" t="n">
        <f aca="false">J7974*P7974+ROW()*0.00000001</f>
        <v>0.19007974</v>
      </c>
    </row>
    <row r="7975" customFormat="false" ht="15" hidden="false" customHeight="false" outlineLevel="0" collapsed="false">
      <c r="A7975" s="0" t="s">
        <v>5879</v>
      </c>
      <c r="B7975" s="0" t="s">
        <v>70</v>
      </c>
      <c r="C7975" s="0" t="n">
        <v>2013</v>
      </c>
      <c r="D7975" s="0" t="s">
        <v>46</v>
      </c>
      <c r="E7975" s="0" t="s">
        <v>2334</v>
      </c>
      <c r="F7975" s="0" t="n">
        <v>0.05</v>
      </c>
      <c r="G7975" s="0" t="n">
        <v>0.03</v>
      </c>
      <c r="H7975" s="0" t="n">
        <v>0.09</v>
      </c>
      <c r="I7975" s="0" t="n">
        <v>0.02</v>
      </c>
      <c r="J7975" s="0" t="n">
        <v>0.19</v>
      </c>
      <c r="K7975" s="0" t="n">
        <v>65</v>
      </c>
      <c r="L7975" s="0" t="n">
        <v>7.4</v>
      </c>
      <c r="M7975" s="0" t="s">
        <v>103</v>
      </c>
      <c r="N7975" s="0" t="s">
        <v>74</v>
      </c>
      <c r="O7975" s="0" t="s">
        <v>67</v>
      </c>
      <c r="P7975" s="0" t="n">
        <f aca="false">IF(AND(OR(Dashboard!$B$5="All",D7975=Dashboard!$B$5),OR(Dashboard!$D$5="All",N7975=Dashboard!$D$5),OR(AND(C7975&lt;&gt;"",C7975&gt;=Dashboard!$F$5,C7975&lt;=Dashboard!$H$5),AND(C7975="",Dashboard!$F$5&lt;=1980,Dashboard!$H$5&gt;=2016))),1,0)</f>
        <v>1</v>
      </c>
      <c r="Q7975" s="0" t="n">
        <f aca="false">J7975*P7975+ROW()*0.00000001</f>
        <v>0.19007975</v>
      </c>
    </row>
    <row r="7976" customFormat="false" ht="15" hidden="false" customHeight="false" outlineLevel="0" collapsed="false">
      <c r="A7976" s="0" t="s">
        <v>4754</v>
      </c>
      <c r="B7976" s="0" t="s">
        <v>64</v>
      </c>
      <c r="C7976" s="0" t="n">
        <v>2011</v>
      </c>
      <c r="D7976" s="0" t="s">
        <v>71</v>
      </c>
      <c r="E7976" s="0" t="s">
        <v>142</v>
      </c>
      <c r="F7976" s="0" t="n">
        <v>0.1</v>
      </c>
      <c r="G7976" s="0" t="n">
        <v>0.06</v>
      </c>
      <c r="H7976" s="0" t="n">
        <v>0.01</v>
      </c>
      <c r="I7976" s="0" t="n">
        <v>0.02</v>
      </c>
      <c r="J7976" s="0" t="n">
        <v>0.19</v>
      </c>
      <c r="K7976" s="0" t="n">
        <v>76</v>
      </c>
      <c r="L7976" s="0" t="n">
        <v>8.4</v>
      </c>
      <c r="M7976" s="0" t="s">
        <v>73</v>
      </c>
      <c r="N7976" s="0" t="s">
        <v>66</v>
      </c>
      <c r="O7976" s="0" t="s">
        <v>37</v>
      </c>
      <c r="P7976" s="0" t="n">
        <f aca="false">IF(AND(OR(Dashboard!$B$5="All",D7976=Dashboard!$B$5),OR(Dashboard!$D$5="All",N7976=Dashboard!$D$5),OR(AND(C7976&lt;&gt;"",C7976&gt;=Dashboard!$F$5,C7976&lt;=Dashboard!$H$5),AND(C7976="",Dashboard!$F$5&lt;=1980,Dashboard!$H$5&gt;=2016))),1,0)</f>
        <v>1</v>
      </c>
      <c r="Q7976" s="0" t="n">
        <f aca="false">J7976*P7976+ROW()*0.00000001</f>
        <v>0.19007976</v>
      </c>
    </row>
    <row r="7977" customFormat="false" ht="15" hidden="false" customHeight="false" outlineLevel="0" collapsed="false">
      <c r="A7977" s="0" t="s">
        <v>5880</v>
      </c>
      <c r="B7977" s="0" t="s">
        <v>117</v>
      </c>
      <c r="C7977" s="0" t="n">
        <v>1997</v>
      </c>
      <c r="D7977" s="0" t="s">
        <v>71</v>
      </c>
      <c r="E7977" s="0" t="s">
        <v>328</v>
      </c>
      <c r="F7977" s="0" t="n">
        <v>0.1</v>
      </c>
      <c r="G7977" s="0" t="n">
        <v>0.07</v>
      </c>
      <c r="H7977" s="0" t="n">
        <v>0</v>
      </c>
      <c r="I7977" s="0" t="n">
        <v>0.01</v>
      </c>
      <c r="J7977" s="0" t="n">
        <v>0.19</v>
      </c>
      <c r="N7977" s="0" t="s">
        <v>74</v>
      </c>
      <c r="P7977" s="0" t="n">
        <f aca="false">IF(AND(OR(Dashboard!$B$5="All",D7977=Dashboard!$B$5),OR(Dashboard!$D$5="All",N7977=Dashboard!$D$5),OR(AND(C7977&lt;&gt;"",C7977&gt;=Dashboard!$F$5,C7977&lt;=Dashboard!$H$5),AND(C7977="",Dashboard!$F$5&lt;=1980,Dashboard!$H$5&gt;=2016))),1,0)</f>
        <v>1</v>
      </c>
      <c r="Q7977" s="0" t="n">
        <f aca="false">J7977*P7977+ROW()*0.00000001</f>
        <v>0.19007977</v>
      </c>
    </row>
    <row r="7978" customFormat="false" ht="15" hidden="false" customHeight="false" outlineLevel="0" collapsed="false">
      <c r="A7978" s="0" t="s">
        <v>5881</v>
      </c>
      <c r="B7978" s="0" t="s">
        <v>668</v>
      </c>
      <c r="C7978" s="0" t="n">
        <v>2001</v>
      </c>
      <c r="D7978" s="0" t="s">
        <v>46</v>
      </c>
      <c r="E7978" s="0" t="s">
        <v>154</v>
      </c>
      <c r="F7978" s="0" t="n">
        <v>0</v>
      </c>
      <c r="G7978" s="0" t="n">
        <v>0</v>
      </c>
      <c r="H7978" s="0" t="n">
        <v>0.19</v>
      </c>
      <c r="I7978" s="0" t="n">
        <v>0</v>
      </c>
      <c r="J7978" s="0" t="n">
        <v>0.19</v>
      </c>
      <c r="K7978" s="0" t="n">
        <v>80</v>
      </c>
      <c r="L7978" s="0" t="n">
        <v>8.9</v>
      </c>
      <c r="M7978" s="0" t="s">
        <v>103</v>
      </c>
      <c r="N7978" s="0" t="s">
        <v>154</v>
      </c>
      <c r="O7978" s="0" t="s">
        <v>37</v>
      </c>
      <c r="P7978" s="0" t="n">
        <f aca="false">IF(AND(OR(Dashboard!$B$5="All",D7978=Dashboard!$B$5),OR(Dashboard!$D$5="All",N7978=Dashboard!$D$5),OR(AND(C7978&lt;&gt;"",C7978&gt;=Dashboard!$F$5,C7978&lt;=Dashboard!$H$5),AND(C7978="",Dashboard!$F$5&lt;=1980,Dashboard!$H$5&gt;=2016))),1,0)</f>
        <v>1</v>
      </c>
      <c r="Q7978" s="0" t="n">
        <f aca="false">J7978*P7978+ROW()*0.00000001</f>
        <v>0.19007978</v>
      </c>
    </row>
    <row r="7979" customFormat="false" ht="15" hidden="false" customHeight="false" outlineLevel="0" collapsed="false">
      <c r="A7979" s="0" t="s">
        <v>5686</v>
      </c>
      <c r="B7979" s="0" t="s">
        <v>70</v>
      </c>
      <c r="C7979" s="0" t="n">
        <v>2011</v>
      </c>
      <c r="D7979" s="0" t="s">
        <v>34</v>
      </c>
      <c r="E7979" s="0" t="s">
        <v>91</v>
      </c>
      <c r="F7979" s="0" t="n">
        <v>0.11</v>
      </c>
      <c r="G7979" s="0" t="n">
        <v>0.05</v>
      </c>
      <c r="H7979" s="0" t="n">
        <v>0</v>
      </c>
      <c r="I7979" s="0" t="n">
        <v>0.02</v>
      </c>
      <c r="J7979" s="0" t="n">
        <v>0.18</v>
      </c>
      <c r="L7979" s="0" t="n">
        <v>7.4</v>
      </c>
      <c r="M7979" s="0" t="s">
        <v>103</v>
      </c>
      <c r="N7979" s="0" t="s">
        <v>74</v>
      </c>
      <c r="P7979" s="0" t="n">
        <f aca="false">IF(AND(OR(Dashboard!$B$5="All",D7979=Dashboard!$B$5),OR(Dashboard!$D$5="All",N7979=Dashboard!$D$5),OR(AND(C7979&lt;&gt;"",C7979&gt;=Dashboard!$F$5,C7979&lt;=Dashboard!$H$5),AND(C7979="",Dashboard!$F$5&lt;=1980,Dashboard!$H$5&gt;=2016))),1,0)</f>
        <v>1</v>
      </c>
      <c r="Q7979" s="0" t="n">
        <f aca="false">J7979*P7979+ROW()*0.00000001</f>
        <v>0.18007979</v>
      </c>
    </row>
    <row r="7980" customFormat="false" ht="15" hidden="false" customHeight="false" outlineLevel="0" collapsed="false">
      <c r="A7980" s="0" t="s">
        <v>5882</v>
      </c>
      <c r="B7980" s="0" t="s">
        <v>33</v>
      </c>
      <c r="C7980" s="0" t="n">
        <v>2009</v>
      </c>
      <c r="D7980" s="0" t="s">
        <v>41</v>
      </c>
      <c r="E7980" s="0" t="s">
        <v>91</v>
      </c>
      <c r="F7980" s="0" t="n">
        <v>0.17</v>
      </c>
      <c r="G7980" s="0" t="n">
        <v>0</v>
      </c>
      <c r="H7980" s="0" t="n">
        <v>0</v>
      </c>
      <c r="I7980" s="0" t="n">
        <v>0.01</v>
      </c>
      <c r="J7980" s="0" t="n">
        <v>0.18</v>
      </c>
      <c r="M7980" s="0" t="s">
        <v>125</v>
      </c>
      <c r="N7980" s="0" t="s">
        <v>35</v>
      </c>
      <c r="P7980" s="0" t="n">
        <f aca="false">IF(AND(OR(Dashboard!$B$5="All",D7980=Dashboard!$B$5),OR(Dashboard!$D$5="All",N7980=Dashboard!$D$5),OR(AND(C7980&lt;&gt;"",C7980&gt;=Dashboard!$F$5,C7980&lt;=Dashboard!$H$5),AND(C7980="",Dashboard!$F$5&lt;=1980,Dashboard!$H$5&gt;=2016))),1,0)</f>
        <v>1</v>
      </c>
      <c r="Q7980" s="0" t="n">
        <f aca="false">J7980*P7980+ROW()*0.00000001</f>
        <v>0.1800798</v>
      </c>
    </row>
    <row r="7981" customFormat="false" ht="15" hidden="false" customHeight="false" outlineLevel="0" collapsed="false">
      <c r="A7981" s="0" t="s">
        <v>5883</v>
      </c>
      <c r="B7981" s="0" t="s">
        <v>33</v>
      </c>
      <c r="C7981" s="0" t="n">
        <v>2009</v>
      </c>
      <c r="D7981" s="0" t="s">
        <v>58</v>
      </c>
      <c r="E7981" s="0" t="s">
        <v>560</v>
      </c>
      <c r="F7981" s="0" t="n">
        <v>0.17</v>
      </c>
      <c r="G7981" s="0" t="n">
        <v>0</v>
      </c>
      <c r="H7981" s="0" t="n">
        <v>0</v>
      </c>
      <c r="I7981" s="0" t="n">
        <v>0.01</v>
      </c>
      <c r="J7981" s="0" t="n">
        <v>0.18</v>
      </c>
      <c r="M7981" s="0" t="s">
        <v>36</v>
      </c>
      <c r="N7981" s="0" t="s">
        <v>35</v>
      </c>
      <c r="P7981" s="0" t="n">
        <f aca="false">IF(AND(OR(Dashboard!$B$5="All",D7981=Dashboard!$B$5),OR(Dashboard!$D$5="All",N7981=Dashboard!$D$5),OR(AND(C7981&lt;&gt;"",C7981&gt;=Dashboard!$F$5,C7981&lt;=Dashboard!$H$5),AND(C7981="",Dashboard!$F$5&lt;=1980,Dashboard!$H$5&gt;=2016))),1,0)</f>
        <v>1</v>
      </c>
      <c r="Q7981" s="0" t="n">
        <f aca="false">J7981*P7981+ROW()*0.00000001</f>
        <v>0.18007981</v>
      </c>
    </row>
    <row r="7982" customFormat="false" ht="15" hidden="false" customHeight="false" outlineLevel="0" collapsed="false">
      <c r="A7982" s="0" t="s">
        <v>5884</v>
      </c>
      <c r="B7982" s="0" t="s">
        <v>76</v>
      </c>
      <c r="C7982" s="0" t="n">
        <v>2004</v>
      </c>
      <c r="D7982" s="0" t="s">
        <v>102</v>
      </c>
      <c r="E7982" s="0" t="s">
        <v>293</v>
      </c>
      <c r="F7982" s="0" t="n">
        <v>0.09</v>
      </c>
      <c r="G7982" s="0" t="n">
        <v>0.07</v>
      </c>
      <c r="H7982" s="0" t="n">
        <v>0</v>
      </c>
      <c r="I7982" s="0" t="n">
        <v>0.02</v>
      </c>
      <c r="J7982" s="0" t="n">
        <v>0.18</v>
      </c>
      <c r="K7982" s="0" t="n">
        <v>36</v>
      </c>
      <c r="L7982" s="0" t="n">
        <v>4.4</v>
      </c>
      <c r="M7982" s="0" t="s">
        <v>73</v>
      </c>
      <c r="N7982" s="0" t="s">
        <v>74</v>
      </c>
      <c r="O7982" s="0" t="s">
        <v>177</v>
      </c>
      <c r="P7982" s="0" t="n">
        <f aca="false">IF(AND(OR(Dashboard!$B$5="All",D7982=Dashboard!$B$5),OR(Dashboard!$D$5="All",N7982=Dashboard!$D$5),OR(AND(C7982&lt;&gt;"",C7982&gt;=Dashboard!$F$5,C7982&lt;=Dashboard!$H$5),AND(C7982="",Dashboard!$F$5&lt;=1980,Dashboard!$H$5&gt;=2016))),1,0)</f>
        <v>1</v>
      </c>
      <c r="Q7982" s="0" t="n">
        <f aca="false">J7982*P7982+ROW()*0.00000001</f>
        <v>0.18007982</v>
      </c>
    </row>
    <row r="7983" customFormat="false" ht="15" hidden="false" customHeight="false" outlineLevel="0" collapsed="false">
      <c r="A7983" s="0" t="s">
        <v>5885</v>
      </c>
      <c r="B7983" s="0" t="s">
        <v>164</v>
      </c>
      <c r="C7983" s="0" t="n">
        <v>2005</v>
      </c>
      <c r="D7983" s="0" t="s">
        <v>71</v>
      </c>
      <c r="E7983" s="0" t="s">
        <v>782</v>
      </c>
      <c r="F7983" s="0" t="n">
        <v>0.07</v>
      </c>
      <c r="G7983" s="0" t="n">
        <v>0</v>
      </c>
      <c r="H7983" s="0" t="n">
        <v>0.11</v>
      </c>
      <c r="I7983" s="0" t="n">
        <v>0.01</v>
      </c>
      <c r="J7983" s="0" t="n">
        <v>0.18</v>
      </c>
      <c r="K7983" s="0" t="n">
        <v>64</v>
      </c>
      <c r="L7983" s="0" t="n">
        <v>6.4</v>
      </c>
      <c r="M7983" s="0" t="s">
        <v>103</v>
      </c>
      <c r="N7983" s="0" t="s">
        <v>74</v>
      </c>
      <c r="O7983" s="0" t="s">
        <v>67</v>
      </c>
      <c r="P7983" s="0" t="n">
        <f aca="false">IF(AND(OR(Dashboard!$B$5="All",D7983=Dashboard!$B$5),OR(Dashboard!$D$5="All",N7983=Dashboard!$D$5),OR(AND(C7983&lt;&gt;"",C7983&gt;=Dashboard!$F$5,C7983&lt;=Dashboard!$H$5),AND(C7983="",Dashboard!$F$5&lt;=1980,Dashboard!$H$5&gt;=2016))),1,0)</f>
        <v>1</v>
      </c>
      <c r="Q7983" s="0" t="n">
        <f aca="false">J7983*P7983+ROW()*0.00000001</f>
        <v>0.18007983</v>
      </c>
    </row>
    <row r="7984" customFormat="false" ht="15" hidden="false" customHeight="false" outlineLevel="0" collapsed="false">
      <c r="A7984" s="0" t="s">
        <v>5686</v>
      </c>
      <c r="B7984" s="0" t="s">
        <v>64</v>
      </c>
      <c r="C7984" s="0" t="n">
        <v>2011</v>
      </c>
      <c r="D7984" s="0" t="s">
        <v>34</v>
      </c>
      <c r="E7984" s="0" t="s">
        <v>91</v>
      </c>
      <c r="F7984" s="0" t="n">
        <v>0.14</v>
      </c>
      <c r="G7984" s="0" t="n">
        <v>0.03</v>
      </c>
      <c r="H7984" s="0" t="n">
        <v>0</v>
      </c>
      <c r="I7984" s="0" t="n">
        <v>0.01</v>
      </c>
      <c r="J7984" s="0" t="n">
        <v>0.18</v>
      </c>
      <c r="L7984" s="0" t="n">
        <v>3.5</v>
      </c>
      <c r="M7984" s="0" t="s">
        <v>103</v>
      </c>
      <c r="N7984" s="0" t="s">
        <v>66</v>
      </c>
      <c r="P7984" s="0" t="n">
        <f aca="false">IF(AND(OR(Dashboard!$B$5="All",D7984=Dashboard!$B$5),OR(Dashboard!$D$5="All",N7984=Dashboard!$D$5),OR(AND(C7984&lt;&gt;"",C7984&gt;=Dashboard!$F$5,C7984&lt;=Dashboard!$H$5),AND(C7984="",Dashboard!$F$5&lt;=1980,Dashboard!$H$5&gt;=2016))),1,0)</f>
        <v>1</v>
      </c>
      <c r="Q7984" s="0" t="n">
        <f aca="false">J7984*P7984+ROW()*0.00000001</f>
        <v>0.18007984</v>
      </c>
    </row>
    <row r="7985" customFormat="false" ht="15" hidden="false" customHeight="false" outlineLevel="0" collapsed="false">
      <c r="A7985" s="0" t="s">
        <v>5886</v>
      </c>
      <c r="B7985" s="0" t="s">
        <v>33</v>
      </c>
      <c r="C7985" s="0" t="n">
        <v>2007</v>
      </c>
      <c r="D7985" s="0" t="s">
        <v>71</v>
      </c>
      <c r="E7985" s="0" t="s">
        <v>1002</v>
      </c>
      <c r="F7985" s="0" t="n">
        <v>0.17</v>
      </c>
      <c r="G7985" s="0" t="n">
        <v>0</v>
      </c>
      <c r="H7985" s="0" t="n">
        <v>0</v>
      </c>
      <c r="I7985" s="0" t="n">
        <v>0.01</v>
      </c>
      <c r="J7985" s="0" t="n">
        <v>0.18</v>
      </c>
      <c r="K7985" s="0" t="n">
        <v>51</v>
      </c>
      <c r="L7985" s="0" t="n">
        <v>7.5</v>
      </c>
      <c r="M7985" s="0" t="s">
        <v>103</v>
      </c>
      <c r="N7985" s="0" t="s">
        <v>35</v>
      </c>
      <c r="O7985" s="0" t="s">
        <v>53</v>
      </c>
      <c r="P7985" s="0" t="n">
        <f aca="false">IF(AND(OR(Dashboard!$B$5="All",D7985=Dashboard!$B$5),OR(Dashboard!$D$5="All",N7985=Dashboard!$D$5),OR(AND(C7985&lt;&gt;"",C7985&gt;=Dashboard!$F$5,C7985&lt;=Dashboard!$H$5),AND(C7985="",Dashboard!$F$5&lt;=1980,Dashboard!$H$5&gt;=2016))),1,0)</f>
        <v>1</v>
      </c>
      <c r="Q7985" s="0" t="n">
        <f aca="false">J7985*P7985+ROW()*0.00000001</f>
        <v>0.18007985</v>
      </c>
    </row>
    <row r="7986" customFormat="false" ht="15" hidden="false" customHeight="false" outlineLevel="0" collapsed="false">
      <c r="A7986" s="0" t="s">
        <v>5887</v>
      </c>
      <c r="B7986" s="0" t="s">
        <v>70</v>
      </c>
      <c r="C7986" s="0" t="n">
        <v>2014</v>
      </c>
      <c r="D7986" s="0" t="s">
        <v>102</v>
      </c>
      <c r="E7986" s="0" t="s">
        <v>4395</v>
      </c>
      <c r="F7986" s="0" t="n">
        <v>0.1</v>
      </c>
      <c r="G7986" s="0" t="n">
        <v>0</v>
      </c>
      <c r="H7986" s="0" t="n">
        <v>0.07</v>
      </c>
      <c r="I7986" s="0" t="n">
        <v>0.02</v>
      </c>
      <c r="J7986" s="0" t="n">
        <v>0.18</v>
      </c>
      <c r="N7986" s="0" t="s">
        <v>74</v>
      </c>
      <c r="P7986" s="0" t="n">
        <f aca="false">IF(AND(OR(Dashboard!$B$5="All",D7986=Dashboard!$B$5),OR(Dashboard!$D$5="All",N7986=Dashboard!$D$5),OR(AND(C7986&lt;&gt;"",C7986&gt;=Dashboard!$F$5,C7986&lt;=Dashboard!$H$5),AND(C7986="",Dashboard!$F$5&lt;=1980,Dashboard!$H$5&gt;=2016))),1,0)</f>
        <v>1</v>
      </c>
      <c r="Q7986" s="0" t="n">
        <f aca="false">J7986*P7986+ROW()*0.00000001</f>
        <v>0.18007986</v>
      </c>
    </row>
    <row r="7987" customFormat="false" ht="15" hidden="false" customHeight="false" outlineLevel="0" collapsed="false">
      <c r="A7987" s="0" t="s">
        <v>5888</v>
      </c>
      <c r="B7987" s="0" t="s">
        <v>33</v>
      </c>
      <c r="C7987" s="0" t="n">
        <v>2009</v>
      </c>
      <c r="D7987" s="0" t="s">
        <v>58</v>
      </c>
      <c r="E7987" s="0" t="s">
        <v>220</v>
      </c>
      <c r="F7987" s="0" t="n">
        <v>0.17</v>
      </c>
      <c r="G7987" s="0" t="n">
        <v>0</v>
      </c>
      <c r="H7987" s="0" t="n">
        <v>0</v>
      </c>
      <c r="I7987" s="0" t="n">
        <v>0.01</v>
      </c>
      <c r="J7987" s="0" t="n">
        <v>0.18</v>
      </c>
      <c r="M7987" s="0" t="s">
        <v>36</v>
      </c>
      <c r="N7987" s="0" t="s">
        <v>35</v>
      </c>
      <c r="P7987" s="0" t="n">
        <f aca="false">IF(AND(OR(Dashboard!$B$5="All",D7987=Dashboard!$B$5),OR(Dashboard!$D$5="All",N7987=Dashboard!$D$5),OR(AND(C7987&lt;&gt;"",C7987&gt;=Dashboard!$F$5,C7987&lt;=Dashboard!$H$5),AND(C7987="",Dashboard!$F$5&lt;=1980,Dashboard!$H$5&gt;=2016))),1,0)</f>
        <v>1</v>
      </c>
      <c r="Q7987" s="0" t="n">
        <f aca="false">J7987*P7987+ROW()*0.00000001</f>
        <v>0.18007987</v>
      </c>
    </row>
    <row r="7988" customFormat="false" ht="15" hidden="false" customHeight="false" outlineLevel="0" collapsed="false">
      <c r="A7988" s="0" t="s">
        <v>5889</v>
      </c>
      <c r="B7988" s="0" t="s">
        <v>50</v>
      </c>
      <c r="C7988" s="0" t="n">
        <v>2011</v>
      </c>
      <c r="D7988" s="0" t="s">
        <v>58</v>
      </c>
      <c r="E7988" s="0" t="s">
        <v>195</v>
      </c>
      <c r="F7988" s="0" t="n">
        <v>0.12</v>
      </c>
      <c r="G7988" s="0" t="n">
        <v>0.05</v>
      </c>
      <c r="H7988" s="0" t="n">
        <v>0</v>
      </c>
      <c r="I7988" s="0" t="n">
        <v>0.02</v>
      </c>
      <c r="J7988" s="0" t="n">
        <v>0.18</v>
      </c>
      <c r="K7988" s="0" t="n">
        <v>51</v>
      </c>
      <c r="M7988" s="0" t="s">
        <v>36</v>
      </c>
      <c r="N7988" s="0" t="s">
        <v>35</v>
      </c>
      <c r="O7988" s="0" t="s">
        <v>53</v>
      </c>
      <c r="P7988" s="0" t="n">
        <f aca="false">IF(AND(OR(Dashboard!$B$5="All",D7988=Dashboard!$B$5),OR(Dashboard!$D$5="All",N7988=Dashboard!$D$5),OR(AND(C7988&lt;&gt;"",C7988&gt;=Dashboard!$F$5,C7988&lt;=Dashboard!$H$5),AND(C7988="",Dashboard!$F$5&lt;=1980,Dashboard!$H$5&gt;=2016))),1,0)</f>
        <v>1</v>
      </c>
      <c r="Q7988" s="0" t="n">
        <f aca="false">J7988*P7988+ROW()*0.00000001</f>
        <v>0.18007988</v>
      </c>
    </row>
    <row r="7989" customFormat="false" ht="15" hidden="false" customHeight="false" outlineLevel="0" collapsed="false">
      <c r="A7989" s="0" t="s">
        <v>5890</v>
      </c>
      <c r="B7989" s="0" t="s">
        <v>76</v>
      </c>
      <c r="C7989" s="0" t="n">
        <v>2004</v>
      </c>
      <c r="D7989" s="0" t="s">
        <v>58</v>
      </c>
      <c r="E7989" s="0" t="s">
        <v>195</v>
      </c>
      <c r="F7989" s="0" t="n">
        <v>0.09</v>
      </c>
      <c r="G7989" s="0" t="n">
        <v>0.07</v>
      </c>
      <c r="H7989" s="0" t="n">
        <v>0</v>
      </c>
      <c r="I7989" s="0" t="n">
        <v>0.02</v>
      </c>
      <c r="J7989" s="0" t="n">
        <v>0.18</v>
      </c>
      <c r="L7989" s="0" t="n">
        <v>8.9</v>
      </c>
      <c r="M7989" s="0" t="s">
        <v>36</v>
      </c>
      <c r="N7989" s="0" t="s">
        <v>74</v>
      </c>
      <c r="P7989" s="0" t="n">
        <f aca="false">IF(AND(OR(Dashboard!$B$5="All",D7989=Dashboard!$B$5),OR(Dashboard!$D$5="All",N7989=Dashboard!$D$5),OR(AND(C7989&lt;&gt;"",C7989&gt;=Dashboard!$F$5,C7989&lt;=Dashboard!$H$5),AND(C7989="",Dashboard!$F$5&lt;=1980,Dashboard!$H$5&gt;=2016))),1,0)</f>
        <v>1</v>
      </c>
      <c r="Q7989" s="0" t="n">
        <f aca="false">J7989*P7989+ROW()*0.00000001</f>
        <v>0.18007989</v>
      </c>
    </row>
    <row r="7990" customFormat="false" ht="15" hidden="false" customHeight="false" outlineLevel="0" collapsed="false">
      <c r="A7990" s="0" t="s">
        <v>5891</v>
      </c>
      <c r="B7990" s="0" t="s">
        <v>85</v>
      </c>
      <c r="C7990" s="0" t="n">
        <v>2003</v>
      </c>
      <c r="D7990" s="0" t="s">
        <v>34</v>
      </c>
      <c r="E7990" s="0" t="s">
        <v>3332</v>
      </c>
      <c r="F7990" s="0" t="n">
        <v>0.13</v>
      </c>
      <c r="G7990" s="0" t="n">
        <v>0.05</v>
      </c>
      <c r="H7990" s="0" t="n">
        <v>0</v>
      </c>
      <c r="I7990" s="0" t="n">
        <v>0</v>
      </c>
      <c r="J7990" s="0" t="n">
        <v>0.18</v>
      </c>
      <c r="N7990" s="0" t="s">
        <v>35</v>
      </c>
      <c r="P7990" s="0" t="n">
        <f aca="false">IF(AND(OR(Dashboard!$B$5="All",D7990=Dashboard!$B$5),OR(Dashboard!$D$5="All",N7990=Dashboard!$D$5),OR(AND(C7990&lt;&gt;"",C7990&gt;=Dashboard!$F$5,C7990&lt;=Dashboard!$H$5),AND(C7990="",Dashboard!$F$5&lt;=1980,Dashboard!$H$5&gt;=2016))),1,0)</f>
        <v>1</v>
      </c>
      <c r="Q7990" s="0" t="n">
        <f aca="false">J7990*P7990+ROW()*0.00000001</f>
        <v>0.1800799</v>
      </c>
    </row>
    <row r="7991" customFormat="false" ht="15" hidden="false" customHeight="false" outlineLevel="0" collapsed="false">
      <c r="A7991" s="0" t="s">
        <v>5892</v>
      </c>
      <c r="B7991" s="0" t="s">
        <v>33</v>
      </c>
      <c r="C7991" s="0" t="n">
        <v>2009</v>
      </c>
      <c r="D7991" s="0" t="s">
        <v>71</v>
      </c>
      <c r="E7991" s="0" t="s">
        <v>328</v>
      </c>
      <c r="F7991" s="0" t="n">
        <v>0.17</v>
      </c>
      <c r="G7991" s="0" t="n">
        <v>0</v>
      </c>
      <c r="H7991" s="0" t="n">
        <v>0</v>
      </c>
      <c r="I7991" s="0" t="n">
        <v>0.01</v>
      </c>
      <c r="J7991" s="0" t="n">
        <v>0.18</v>
      </c>
      <c r="K7991" s="0" t="n">
        <v>71</v>
      </c>
      <c r="L7991" s="0" t="n">
        <v>8.2</v>
      </c>
      <c r="M7991" s="0" t="s">
        <v>36</v>
      </c>
      <c r="N7991" s="0" t="s">
        <v>35</v>
      </c>
      <c r="O7991" s="0" t="s">
        <v>37</v>
      </c>
      <c r="P7991" s="0" t="n">
        <f aca="false">IF(AND(OR(Dashboard!$B$5="All",D7991=Dashboard!$B$5),OR(Dashboard!$D$5="All",N7991=Dashboard!$D$5),OR(AND(C7991&lt;&gt;"",C7991&gt;=Dashboard!$F$5,C7991&lt;=Dashboard!$H$5),AND(C7991="",Dashboard!$F$5&lt;=1980,Dashboard!$H$5&gt;=2016))),1,0)</f>
        <v>1</v>
      </c>
      <c r="Q7991" s="0" t="n">
        <f aca="false">J7991*P7991+ROW()*0.00000001</f>
        <v>0.18007991</v>
      </c>
    </row>
    <row r="7992" customFormat="false" ht="15" hidden="false" customHeight="false" outlineLevel="0" collapsed="false">
      <c r="A7992" s="0" t="s">
        <v>4959</v>
      </c>
      <c r="B7992" s="0" t="s">
        <v>33</v>
      </c>
      <c r="C7992" s="0" t="n">
        <v>2014</v>
      </c>
      <c r="D7992" s="0" t="s">
        <v>114</v>
      </c>
      <c r="E7992" s="0" t="s">
        <v>4960</v>
      </c>
      <c r="F7992" s="0" t="n">
        <v>0.04</v>
      </c>
      <c r="G7992" s="0" t="n">
        <v>0.13</v>
      </c>
      <c r="H7992" s="0" t="n">
        <v>0</v>
      </c>
      <c r="I7992" s="0" t="n">
        <v>0.01</v>
      </c>
      <c r="J7992" s="0" t="n">
        <v>0.18</v>
      </c>
      <c r="M7992" s="0" t="s">
        <v>125</v>
      </c>
      <c r="N7992" s="0" t="s">
        <v>35</v>
      </c>
      <c r="P7992" s="0" t="n">
        <f aca="false">IF(AND(OR(Dashboard!$B$5="All",D7992=Dashboard!$B$5),OR(Dashboard!$D$5="All",N7992=Dashboard!$D$5),OR(AND(C7992&lt;&gt;"",C7992&gt;=Dashboard!$F$5,C7992&lt;=Dashboard!$H$5),AND(C7992="",Dashboard!$F$5&lt;=1980,Dashboard!$H$5&gt;=2016))),1,0)</f>
        <v>1</v>
      </c>
      <c r="Q7992" s="0" t="n">
        <f aca="false">J7992*P7992+ROW()*0.00000001</f>
        <v>0.18007992</v>
      </c>
    </row>
    <row r="7993" customFormat="false" ht="15" hidden="false" customHeight="false" outlineLevel="0" collapsed="false">
      <c r="A7993" s="0" t="s">
        <v>5893</v>
      </c>
      <c r="B7993" s="0" t="s">
        <v>76</v>
      </c>
      <c r="C7993" s="0" t="n">
        <v>2003</v>
      </c>
      <c r="D7993" s="0" t="s">
        <v>46</v>
      </c>
      <c r="E7993" s="0" t="s">
        <v>160</v>
      </c>
      <c r="F7993" s="0" t="n">
        <v>0.09</v>
      </c>
      <c r="G7993" s="0" t="n">
        <v>0.07</v>
      </c>
      <c r="H7993" s="0" t="n">
        <v>0</v>
      </c>
      <c r="I7993" s="0" t="n">
        <v>0.02</v>
      </c>
      <c r="J7993" s="0" t="n">
        <v>0.18</v>
      </c>
      <c r="N7993" s="0" t="s">
        <v>74</v>
      </c>
      <c r="P7993" s="0" t="n">
        <f aca="false">IF(AND(OR(Dashboard!$B$5="All",D7993=Dashboard!$B$5),OR(Dashboard!$D$5="All",N7993=Dashboard!$D$5),OR(AND(C7993&lt;&gt;"",C7993&gt;=Dashboard!$F$5,C7993&lt;=Dashboard!$H$5),AND(C7993="",Dashboard!$F$5&lt;=1980,Dashboard!$H$5&gt;=2016))),1,0)</f>
        <v>1</v>
      </c>
      <c r="Q7993" s="0" t="n">
        <f aca="false">J7993*P7993+ROW()*0.00000001</f>
        <v>0.18007993</v>
      </c>
    </row>
    <row r="7994" customFormat="false" ht="15" hidden="false" customHeight="false" outlineLevel="0" collapsed="false">
      <c r="A7994" s="0" t="s">
        <v>5894</v>
      </c>
      <c r="B7994" s="0" t="s">
        <v>50</v>
      </c>
      <c r="C7994" s="0" t="n">
        <v>2013</v>
      </c>
      <c r="D7994" s="0" t="s">
        <v>16</v>
      </c>
      <c r="E7994" s="0" t="s">
        <v>124</v>
      </c>
      <c r="F7994" s="0" t="n">
        <v>0</v>
      </c>
      <c r="G7994" s="0" t="n">
        <v>0.17</v>
      </c>
      <c r="H7994" s="0" t="n">
        <v>0</v>
      </c>
      <c r="I7994" s="0" t="n">
        <v>0.01</v>
      </c>
      <c r="J7994" s="0" t="n">
        <v>0.18</v>
      </c>
      <c r="M7994" s="0" t="s">
        <v>36</v>
      </c>
      <c r="N7994" s="0" t="s">
        <v>35</v>
      </c>
      <c r="P7994" s="0" t="n">
        <f aca="false">IF(AND(OR(Dashboard!$B$5="All",D7994=Dashboard!$B$5),OR(Dashboard!$D$5="All",N7994=Dashboard!$D$5),OR(AND(C7994&lt;&gt;"",C7994&gt;=Dashboard!$F$5,C7994&lt;=Dashboard!$H$5),AND(C7994="",Dashboard!$F$5&lt;=1980,Dashboard!$H$5&gt;=2016))),1,0)</f>
        <v>1</v>
      </c>
      <c r="Q7994" s="0" t="n">
        <f aca="false">J7994*P7994+ROW()*0.00000001</f>
        <v>0.18007994</v>
      </c>
    </row>
    <row r="7995" customFormat="false" ht="15" hidden="false" customHeight="false" outlineLevel="0" collapsed="false">
      <c r="A7995" s="0" t="s">
        <v>5895</v>
      </c>
      <c r="B7995" s="0" t="s">
        <v>144</v>
      </c>
      <c r="C7995" s="0" t="n">
        <v>2005</v>
      </c>
      <c r="D7995" s="0" t="s">
        <v>56</v>
      </c>
      <c r="E7995" s="0" t="s">
        <v>72</v>
      </c>
      <c r="F7995" s="0" t="n">
        <v>0.14</v>
      </c>
      <c r="G7995" s="0" t="n">
        <v>0.04</v>
      </c>
      <c r="H7995" s="0" t="n">
        <v>0</v>
      </c>
      <c r="I7995" s="0" t="n">
        <v>0.01</v>
      </c>
      <c r="J7995" s="0" t="n">
        <v>0.18</v>
      </c>
      <c r="K7995" s="0" t="n">
        <v>69</v>
      </c>
      <c r="L7995" s="0" t="n">
        <v>7.8</v>
      </c>
      <c r="M7995" s="0" t="s">
        <v>103</v>
      </c>
      <c r="N7995" s="0" t="s">
        <v>66</v>
      </c>
      <c r="O7995" s="0" t="s">
        <v>67</v>
      </c>
      <c r="P7995" s="0" t="n">
        <f aca="false">IF(AND(OR(Dashboard!$B$5="All",D7995=Dashboard!$B$5),OR(Dashboard!$D$5="All",N7995=Dashboard!$D$5),OR(AND(C7995&lt;&gt;"",C7995&gt;=Dashboard!$F$5,C7995&lt;=Dashboard!$H$5),AND(C7995="",Dashboard!$F$5&lt;=1980,Dashboard!$H$5&gt;=2016))),1,0)</f>
        <v>1</v>
      </c>
      <c r="Q7995" s="0" t="n">
        <f aca="false">J7995*P7995+ROW()*0.00000001</f>
        <v>0.18007995</v>
      </c>
    </row>
    <row r="7996" customFormat="false" ht="15" hidden="false" customHeight="false" outlineLevel="0" collapsed="false">
      <c r="A7996" s="0" t="s">
        <v>5896</v>
      </c>
      <c r="B7996" s="0" t="s">
        <v>144</v>
      </c>
      <c r="C7996" s="0" t="n">
        <v>2003</v>
      </c>
      <c r="D7996" s="0" t="s">
        <v>71</v>
      </c>
      <c r="E7996" s="0" t="s">
        <v>234</v>
      </c>
      <c r="F7996" s="0" t="n">
        <v>0.14</v>
      </c>
      <c r="G7996" s="0" t="n">
        <v>0.04</v>
      </c>
      <c r="H7996" s="0" t="n">
        <v>0</v>
      </c>
      <c r="I7996" s="0" t="n">
        <v>0.01</v>
      </c>
      <c r="J7996" s="0" t="n">
        <v>0.18</v>
      </c>
      <c r="K7996" s="0" t="n">
        <v>73</v>
      </c>
      <c r="L7996" s="0" t="n">
        <v>8.6</v>
      </c>
      <c r="M7996" s="0" t="s">
        <v>103</v>
      </c>
      <c r="N7996" s="0" t="s">
        <v>66</v>
      </c>
      <c r="O7996" s="0" t="s">
        <v>37</v>
      </c>
      <c r="P7996" s="0" t="n">
        <f aca="false">IF(AND(OR(Dashboard!$B$5="All",D7996=Dashboard!$B$5),OR(Dashboard!$D$5="All",N7996=Dashboard!$D$5),OR(AND(C7996&lt;&gt;"",C7996&gt;=Dashboard!$F$5,C7996&lt;=Dashboard!$H$5),AND(C7996="",Dashboard!$F$5&lt;=1980,Dashboard!$H$5&gt;=2016))),1,0)</f>
        <v>1</v>
      </c>
      <c r="Q7996" s="0" t="n">
        <f aca="false">J7996*P7996+ROW()*0.00000001</f>
        <v>0.18007996</v>
      </c>
    </row>
    <row r="7997" customFormat="false" ht="15" hidden="false" customHeight="false" outlineLevel="0" collapsed="false">
      <c r="A7997" s="0" t="s">
        <v>5897</v>
      </c>
      <c r="B7997" s="0" t="s">
        <v>76</v>
      </c>
      <c r="C7997" s="0" t="n">
        <v>2003</v>
      </c>
      <c r="D7997" s="0" t="s">
        <v>71</v>
      </c>
      <c r="E7997" s="0" t="s">
        <v>293</v>
      </c>
      <c r="F7997" s="0" t="n">
        <v>0.09</v>
      </c>
      <c r="G7997" s="0" t="n">
        <v>0.07</v>
      </c>
      <c r="H7997" s="0" t="n">
        <v>0</v>
      </c>
      <c r="I7997" s="0" t="n">
        <v>0.02</v>
      </c>
      <c r="J7997" s="0" t="n">
        <v>0.18</v>
      </c>
      <c r="K7997" s="0" t="n">
        <v>72</v>
      </c>
      <c r="L7997" s="0" t="n">
        <v>8.9</v>
      </c>
      <c r="M7997" s="0" t="s">
        <v>103</v>
      </c>
      <c r="N7997" s="0" t="s">
        <v>74</v>
      </c>
      <c r="O7997" s="0" t="s">
        <v>37</v>
      </c>
      <c r="P7997" s="0" t="n">
        <f aca="false">IF(AND(OR(Dashboard!$B$5="All",D7997=Dashboard!$B$5),OR(Dashboard!$D$5="All",N7997=Dashboard!$D$5),OR(AND(C7997&lt;&gt;"",C7997&gt;=Dashboard!$F$5,C7997&lt;=Dashboard!$H$5),AND(C7997="",Dashboard!$F$5&lt;=1980,Dashboard!$H$5&gt;=2016))),1,0)</f>
        <v>1</v>
      </c>
      <c r="Q7997" s="0" t="n">
        <f aca="false">J7997*P7997+ROW()*0.00000001</f>
        <v>0.18007997</v>
      </c>
    </row>
    <row r="7998" customFormat="false" ht="15" hidden="false" customHeight="false" outlineLevel="0" collapsed="false">
      <c r="A7998" s="0" t="s">
        <v>5898</v>
      </c>
      <c r="B7998" s="0" t="s">
        <v>33</v>
      </c>
      <c r="C7998" s="0" t="n">
        <v>2010</v>
      </c>
      <c r="D7998" s="0" t="s">
        <v>34</v>
      </c>
      <c r="E7998" s="0" t="s">
        <v>3501</v>
      </c>
      <c r="F7998" s="0" t="n">
        <v>0.17</v>
      </c>
      <c r="G7998" s="0" t="n">
        <v>0</v>
      </c>
      <c r="H7998" s="0" t="n">
        <v>0</v>
      </c>
      <c r="I7998" s="0" t="n">
        <v>0.01</v>
      </c>
      <c r="J7998" s="0" t="n">
        <v>0.18</v>
      </c>
      <c r="M7998" s="0" t="s">
        <v>103</v>
      </c>
      <c r="N7998" s="0" t="s">
        <v>35</v>
      </c>
      <c r="P7998" s="0" t="n">
        <f aca="false">IF(AND(OR(Dashboard!$B$5="All",D7998=Dashboard!$B$5),OR(Dashboard!$D$5="All",N7998=Dashboard!$D$5),OR(AND(C7998&lt;&gt;"",C7998&gt;=Dashboard!$F$5,C7998&lt;=Dashboard!$H$5),AND(C7998="",Dashboard!$F$5&lt;=1980,Dashboard!$H$5&gt;=2016))),1,0)</f>
        <v>1</v>
      </c>
      <c r="Q7998" s="0" t="n">
        <f aca="false">J7998*P7998+ROW()*0.00000001</f>
        <v>0.18007998</v>
      </c>
    </row>
    <row r="7999" customFormat="false" ht="15" hidden="false" customHeight="false" outlineLevel="0" collapsed="false">
      <c r="A7999" s="0" t="s">
        <v>5899</v>
      </c>
      <c r="B7999" s="0" t="s">
        <v>117</v>
      </c>
      <c r="C7999" s="0" t="n">
        <v>2000</v>
      </c>
      <c r="D7999" s="0" t="s">
        <v>34</v>
      </c>
      <c r="E7999" s="0" t="s">
        <v>5200</v>
      </c>
      <c r="F7999" s="0" t="n">
        <v>0.1</v>
      </c>
      <c r="G7999" s="0" t="n">
        <v>0.07</v>
      </c>
      <c r="H7999" s="0" t="n">
        <v>0</v>
      </c>
      <c r="I7999" s="0" t="n">
        <v>0.01</v>
      </c>
      <c r="J7999" s="0" t="n">
        <v>0.18</v>
      </c>
      <c r="N7999" s="0" t="s">
        <v>74</v>
      </c>
      <c r="P7999" s="0" t="n">
        <f aca="false">IF(AND(OR(Dashboard!$B$5="All",D7999=Dashboard!$B$5),OR(Dashboard!$D$5="All",N7999=Dashboard!$D$5),OR(AND(C7999&lt;&gt;"",C7999&gt;=Dashboard!$F$5,C7999&lt;=Dashboard!$H$5),AND(C7999="",Dashboard!$F$5&lt;=1980,Dashboard!$H$5&gt;=2016))),1,0)</f>
        <v>1</v>
      </c>
      <c r="Q7999" s="0" t="n">
        <f aca="false">J7999*P7999+ROW()*0.00000001</f>
        <v>0.18007999</v>
      </c>
    </row>
    <row r="8000" customFormat="false" ht="15" hidden="false" customHeight="false" outlineLevel="0" collapsed="false">
      <c r="A8000" s="0" t="s">
        <v>5900</v>
      </c>
      <c r="B8000" s="0" t="s">
        <v>33</v>
      </c>
      <c r="C8000" s="0" t="n">
        <v>2010</v>
      </c>
      <c r="D8000" s="0" t="s">
        <v>246</v>
      </c>
      <c r="E8000" s="0" t="s">
        <v>124</v>
      </c>
      <c r="F8000" s="0" t="n">
        <v>0.14</v>
      </c>
      <c r="G8000" s="0" t="n">
        <v>0.03</v>
      </c>
      <c r="H8000" s="0" t="n">
        <v>0</v>
      </c>
      <c r="I8000" s="0" t="n">
        <v>0.01</v>
      </c>
      <c r="J8000" s="0" t="n">
        <v>0.18</v>
      </c>
      <c r="M8000" s="0" t="s">
        <v>125</v>
      </c>
      <c r="N8000" s="0" t="s">
        <v>35</v>
      </c>
      <c r="P8000" s="0" t="n">
        <f aca="false">IF(AND(OR(Dashboard!$B$5="All",D8000=Dashboard!$B$5),OR(Dashboard!$D$5="All",N8000=Dashboard!$D$5),OR(AND(C8000&lt;&gt;"",C8000&gt;=Dashboard!$F$5,C8000&lt;=Dashboard!$H$5),AND(C8000="",Dashboard!$F$5&lt;=1980,Dashboard!$H$5&gt;=2016))),1,0)</f>
        <v>1</v>
      </c>
      <c r="Q8000" s="0" t="n">
        <f aca="false">J8000*P8000+ROW()*0.00000001</f>
        <v>0.18008</v>
      </c>
    </row>
    <row r="8001" customFormat="false" ht="15" hidden="false" customHeight="false" outlineLevel="0" collapsed="false">
      <c r="A8001" s="0" t="s">
        <v>1515</v>
      </c>
      <c r="B8001" s="0" t="s">
        <v>144</v>
      </c>
      <c r="C8001" s="0" t="n">
        <v>2002</v>
      </c>
      <c r="D8001" s="0" t="s">
        <v>16</v>
      </c>
      <c r="E8001" s="0" t="s">
        <v>142</v>
      </c>
      <c r="F8001" s="0" t="n">
        <v>0.14</v>
      </c>
      <c r="G8001" s="0" t="n">
        <v>0.04</v>
      </c>
      <c r="H8001" s="0" t="n">
        <v>0</v>
      </c>
      <c r="I8001" s="0" t="n">
        <v>0.01</v>
      </c>
      <c r="J8001" s="0" t="n">
        <v>0.18</v>
      </c>
      <c r="K8001" s="0" t="n">
        <v>68</v>
      </c>
      <c r="L8001" s="0" t="n">
        <v>8.5</v>
      </c>
      <c r="M8001" s="0" t="s">
        <v>36</v>
      </c>
      <c r="N8001" s="0" t="s">
        <v>66</v>
      </c>
      <c r="O8001" s="0" t="s">
        <v>67</v>
      </c>
      <c r="P8001" s="0" t="n">
        <f aca="false">IF(AND(OR(Dashboard!$B$5="All",D8001=Dashboard!$B$5),OR(Dashboard!$D$5="All",N8001=Dashboard!$D$5),OR(AND(C8001&lt;&gt;"",C8001&gt;=Dashboard!$F$5,C8001&lt;=Dashboard!$H$5),AND(C8001="",Dashboard!$F$5&lt;=1980,Dashboard!$H$5&gt;=2016))),1,0)</f>
        <v>1</v>
      </c>
      <c r="Q8001" s="0" t="n">
        <f aca="false">J8001*P8001+ROW()*0.00000001</f>
        <v>0.18008001</v>
      </c>
    </row>
    <row r="8002" customFormat="false" ht="15" hidden="false" customHeight="false" outlineLevel="0" collapsed="false">
      <c r="A8002" s="0" t="s">
        <v>5901</v>
      </c>
      <c r="B8002" s="0" t="s">
        <v>50</v>
      </c>
      <c r="C8002" s="0" t="n">
        <v>2009</v>
      </c>
      <c r="D8002" s="0" t="s">
        <v>58</v>
      </c>
      <c r="E8002" s="0" t="s">
        <v>124</v>
      </c>
      <c r="F8002" s="0" t="n">
        <v>0.17</v>
      </c>
      <c r="G8002" s="0" t="n">
        <v>0</v>
      </c>
      <c r="H8002" s="0" t="n">
        <v>0</v>
      </c>
      <c r="I8002" s="0" t="n">
        <v>0.01</v>
      </c>
      <c r="J8002" s="0" t="n">
        <v>0.18</v>
      </c>
      <c r="M8002" s="0" t="s">
        <v>36</v>
      </c>
      <c r="N8002" s="0" t="s">
        <v>35</v>
      </c>
      <c r="P8002" s="0" t="n">
        <f aca="false">IF(AND(OR(Dashboard!$B$5="All",D8002=Dashboard!$B$5),OR(Dashboard!$D$5="All",N8002=Dashboard!$D$5),OR(AND(C8002&lt;&gt;"",C8002&gt;=Dashboard!$F$5,C8002&lt;=Dashboard!$H$5),AND(C8002="",Dashboard!$F$5&lt;=1980,Dashboard!$H$5&gt;=2016))),1,0)</f>
        <v>1</v>
      </c>
      <c r="Q8002" s="0" t="n">
        <f aca="false">J8002*P8002+ROW()*0.00000001</f>
        <v>0.18008002</v>
      </c>
    </row>
    <row r="8003" customFormat="false" ht="15" hidden="false" customHeight="false" outlineLevel="0" collapsed="false">
      <c r="A8003" s="0" t="s">
        <v>4636</v>
      </c>
      <c r="B8003" s="0" t="s">
        <v>873</v>
      </c>
      <c r="C8003" s="0" t="n">
        <v>1997</v>
      </c>
      <c r="D8003" s="0" t="s">
        <v>102</v>
      </c>
      <c r="E8003" s="0" t="s">
        <v>782</v>
      </c>
      <c r="F8003" s="0" t="n">
        <v>0</v>
      </c>
      <c r="G8003" s="0" t="n">
        <v>0</v>
      </c>
      <c r="H8003" s="0" t="n">
        <v>0.18</v>
      </c>
      <c r="I8003" s="0" t="n">
        <v>0</v>
      </c>
      <c r="J8003" s="0" t="n">
        <v>0.18</v>
      </c>
      <c r="N8003" s="0" t="s">
        <v>154</v>
      </c>
      <c r="P8003" s="0" t="n">
        <f aca="false">IF(AND(OR(Dashboard!$B$5="All",D8003=Dashboard!$B$5),OR(Dashboard!$D$5="All",N8003=Dashboard!$D$5),OR(AND(C8003&lt;&gt;"",C8003&gt;=Dashboard!$F$5,C8003&lt;=Dashboard!$H$5),AND(C8003="",Dashboard!$F$5&lt;=1980,Dashboard!$H$5&gt;=2016))),1,0)</f>
        <v>1</v>
      </c>
      <c r="Q8003" s="0" t="n">
        <f aca="false">J8003*P8003+ROW()*0.00000001</f>
        <v>0.18008003</v>
      </c>
    </row>
    <row r="8004" customFormat="false" ht="15" hidden="false" customHeight="false" outlineLevel="0" collapsed="false">
      <c r="A8004" s="0" t="s">
        <v>5902</v>
      </c>
      <c r="B8004" s="0" t="s">
        <v>50</v>
      </c>
      <c r="C8004" s="0" t="n">
        <v>2009</v>
      </c>
      <c r="D8004" s="0" t="s">
        <v>34</v>
      </c>
      <c r="E8004" s="0" t="s">
        <v>35</v>
      </c>
      <c r="F8004" s="0" t="n">
        <v>0</v>
      </c>
      <c r="G8004" s="0" t="n">
        <v>0.18</v>
      </c>
      <c r="H8004" s="0" t="n">
        <v>0</v>
      </c>
      <c r="I8004" s="0" t="n">
        <v>0.01</v>
      </c>
      <c r="J8004" s="0" t="n">
        <v>0.18</v>
      </c>
      <c r="N8004" s="0" t="s">
        <v>35</v>
      </c>
      <c r="P8004" s="0" t="n">
        <f aca="false">IF(AND(OR(Dashboard!$B$5="All",D8004=Dashboard!$B$5),OR(Dashboard!$D$5="All",N8004=Dashboard!$D$5),OR(AND(C8004&lt;&gt;"",C8004&gt;=Dashboard!$F$5,C8004&lt;=Dashboard!$H$5),AND(C8004="",Dashboard!$F$5&lt;=1980,Dashboard!$H$5&gt;=2016))),1,0)</f>
        <v>1</v>
      </c>
      <c r="Q8004" s="0" t="n">
        <f aca="false">J8004*P8004+ROW()*0.00000001</f>
        <v>0.18008004</v>
      </c>
    </row>
    <row r="8005" customFormat="false" ht="15" hidden="false" customHeight="false" outlineLevel="0" collapsed="false">
      <c r="A8005" s="0" t="s">
        <v>5903</v>
      </c>
      <c r="B8005" s="0" t="s">
        <v>76</v>
      </c>
      <c r="C8005" s="0" t="n">
        <v>2000</v>
      </c>
      <c r="D8005" s="0" t="s">
        <v>41</v>
      </c>
      <c r="E8005" s="0" t="s">
        <v>142</v>
      </c>
      <c r="F8005" s="0" t="n">
        <v>0.04</v>
      </c>
      <c r="G8005" s="0" t="n">
        <v>0.03</v>
      </c>
      <c r="H8005" s="0" t="n">
        <v>0.11</v>
      </c>
      <c r="I8005" s="0" t="n">
        <v>0.01</v>
      </c>
      <c r="J8005" s="0" t="n">
        <v>0.18</v>
      </c>
      <c r="K8005" s="0" t="n">
        <v>55</v>
      </c>
      <c r="M8005" s="0" t="s">
        <v>36</v>
      </c>
      <c r="N8005" s="0" t="s">
        <v>74</v>
      </c>
      <c r="O8005" s="0" t="s">
        <v>53</v>
      </c>
      <c r="P8005" s="0" t="n">
        <f aca="false">IF(AND(OR(Dashboard!$B$5="All",D8005=Dashboard!$B$5),OR(Dashboard!$D$5="All",N8005=Dashboard!$D$5),OR(AND(C8005&lt;&gt;"",C8005&gt;=Dashboard!$F$5,C8005&lt;=Dashboard!$H$5),AND(C8005="",Dashboard!$F$5&lt;=1980,Dashboard!$H$5&gt;=2016))),1,0)</f>
        <v>1</v>
      </c>
      <c r="Q8005" s="0" t="n">
        <f aca="false">J8005*P8005+ROW()*0.00000001</f>
        <v>0.18008005</v>
      </c>
    </row>
    <row r="8006" customFormat="false" ht="15" hidden="false" customHeight="false" outlineLevel="0" collapsed="false">
      <c r="A8006" s="0" t="s">
        <v>5904</v>
      </c>
      <c r="B8006" s="0" t="s">
        <v>70</v>
      </c>
      <c r="C8006" s="0" t="n">
        <v>2011</v>
      </c>
      <c r="D8006" s="0" t="s">
        <v>56</v>
      </c>
      <c r="E8006" s="0" t="s">
        <v>520</v>
      </c>
      <c r="F8006" s="0" t="n">
        <v>0.17</v>
      </c>
      <c r="G8006" s="0" t="n">
        <v>0</v>
      </c>
      <c r="H8006" s="0" t="n">
        <v>0</v>
      </c>
      <c r="I8006" s="0" t="n">
        <v>0.02</v>
      </c>
      <c r="J8006" s="0" t="n">
        <v>0.18</v>
      </c>
      <c r="K8006" s="0" t="n">
        <v>39</v>
      </c>
      <c r="L8006" s="0" t="n">
        <v>3.3</v>
      </c>
      <c r="M8006" s="0" t="s">
        <v>103</v>
      </c>
      <c r="N8006" s="0" t="s">
        <v>74</v>
      </c>
      <c r="O8006" s="0" t="s">
        <v>177</v>
      </c>
      <c r="P8006" s="0" t="n">
        <f aca="false">IF(AND(OR(Dashboard!$B$5="All",D8006=Dashboard!$B$5),OR(Dashboard!$D$5="All",N8006=Dashboard!$D$5),OR(AND(C8006&lt;&gt;"",C8006&gt;=Dashboard!$F$5,C8006&lt;=Dashboard!$H$5),AND(C8006="",Dashboard!$F$5&lt;=1980,Dashboard!$H$5&gt;=2016))),1,0)</f>
        <v>1</v>
      </c>
      <c r="Q8006" s="0" t="n">
        <f aca="false">J8006*P8006+ROW()*0.00000001</f>
        <v>0.18008006</v>
      </c>
    </row>
    <row r="8007" customFormat="false" ht="15" hidden="false" customHeight="false" outlineLevel="0" collapsed="false">
      <c r="A8007" s="0" t="s">
        <v>5905</v>
      </c>
      <c r="B8007" s="0" t="s">
        <v>76</v>
      </c>
      <c r="C8007" s="0" t="n">
        <v>2003</v>
      </c>
      <c r="D8007" s="0" t="s">
        <v>114</v>
      </c>
      <c r="E8007" s="0" t="s">
        <v>89</v>
      </c>
      <c r="F8007" s="0" t="n">
        <v>0.09</v>
      </c>
      <c r="G8007" s="0" t="n">
        <v>0.07</v>
      </c>
      <c r="H8007" s="0" t="n">
        <v>0</v>
      </c>
      <c r="I8007" s="0" t="n">
        <v>0.02</v>
      </c>
      <c r="J8007" s="0" t="n">
        <v>0.18</v>
      </c>
      <c r="K8007" s="0" t="n">
        <v>72</v>
      </c>
      <c r="L8007" s="0" t="n">
        <v>7.8</v>
      </c>
      <c r="M8007" s="0" t="s">
        <v>73</v>
      </c>
      <c r="N8007" s="0" t="s">
        <v>74</v>
      </c>
      <c r="O8007" s="0" t="s">
        <v>37</v>
      </c>
      <c r="P8007" s="0" t="n">
        <f aca="false">IF(AND(OR(Dashboard!$B$5="All",D8007=Dashboard!$B$5),OR(Dashboard!$D$5="All",N8007=Dashboard!$D$5),OR(AND(C8007&lt;&gt;"",C8007&gt;=Dashboard!$F$5,C8007&lt;=Dashboard!$H$5),AND(C8007="",Dashboard!$F$5&lt;=1980,Dashboard!$H$5&gt;=2016))),1,0)</f>
        <v>1</v>
      </c>
      <c r="Q8007" s="0" t="n">
        <f aca="false">J8007*P8007+ROW()*0.00000001</f>
        <v>0.18008007</v>
      </c>
    </row>
    <row r="8008" customFormat="false" ht="15" hidden="false" customHeight="false" outlineLevel="0" collapsed="false">
      <c r="A8008" s="0" t="s">
        <v>3926</v>
      </c>
      <c r="B8008" s="0" t="s">
        <v>144</v>
      </c>
      <c r="C8008" s="0" t="n">
        <v>2005</v>
      </c>
      <c r="D8008" s="0" t="s">
        <v>56</v>
      </c>
      <c r="E8008" s="0" t="s">
        <v>649</v>
      </c>
      <c r="F8008" s="0" t="n">
        <v>0.14</v>
      </c>
      <c r="G8008" s="0" t="n">
        <v>0.04</v>
      </c>
      <c r="H8008" s="0" t="n">
        <v>0</v>
      </c>
      <c r="I8008" s="0" t="n">
        <v>0.01</v>
      </c>
      <c r="J8008" s="0" t="n">
        <v>0.18</v>
      </c>
      <c r="K8008" s="0" t="n">
        <v>51</v>
      </c>
      <c r="L8008" s="0" t="n">
        <v>2.8</v>
      </c>
      <c r="M8008" s="0" t="s">
        <v>73</v>
      </c>
      <c r="N8008" s="0" t="s">
        <v>66</v>
      </c>
      <c r="O8008" s="0" t="s">
        <v>53</v>
      </c>
      <c r="P8008" s="0" t="n">
        <f aca="false">IF(AND(OR(Dashboard!$B$5="All",D8008=Dashboard!$B$5),OR(Dashboard!$D$5="All",N8008=Dashboard!$D$5),OR(AND(C8008&lt;&gt;"",C8008&gt;=Dashboard!$F$5,C8008&lt;=Dashboard!$H$5),AND(C8008="",Dashboard!$F$5&lt;=1980,Dashboard!$H$5&gt;=2016))),1,0)</f>
        <v>1</v>
      </c>
      <c r="Q8008" s="0" t="n">
        <f aca="false">J8008*P8008+ROW()*0.00000001</f>
        <v>0.18008008</v>
      </c>
    </row>
    <row r="8009" customFormat="false" ht="15" hidden="false" customHeight="false" outlineLevel="0" collapsed="false">
      <c r="A8009" s="0" t="s">
        <v>1858</v>
      </c>
      <c r="B8009" s="0" t="s">
        <v>152</v>
      </c>
      <c r="C8009" s="0" t="n">
        <v>2011</v>
      </c>
      <c r="D8009" s="0" t="s">
        <v>41</v>
      </c>
      <c r="E8009" s="0" t="s">
        <v>124</v>
      </c>
      <c r="F8009" s="0" t="n">
        <v>0.05</v>
      </c>
      <c r="G8009" s="0" t="n">
        <v>0.1</v>
      </c>
      <c r="H8009" s="0" t="n">
        <v>0</v>
      </c>
      <c r="I8009" s="0" t="n">
        <v>0.03</v>
      </c>
      <c r="J8009" s="0" t="n">
        <v>0.18</v>
      </c>
      <c r="K8009" s="0" t="n">
        <v>80</v>
      </c>
      <c r="L8009" s="0" t="n">
        <v>7</v>
      </c>
      <c r="M8009" s="0" t="s">
        <v>103</v>
      </c>
      <c r="N8009" s="0" t="s">
        <v>152</v>
      </c>
      <c r="O8009" s="0" t="s">
        <v>37</v>
      </c>
      <c r="P8009" s="0" t="n">
        <f aca="false">IF(AND(OR(Dashboard!$B$5="All",D8009=Dashboard!$B$5),OR(Dashboard!$D$5="All",N8009=Dashboard!$D$5),OR(AND(C8009&lt;&gt;"",C8009&gt;=Dashboard!$F$5,C8009&lt;=Dashboard!$H$5),AND(C8009="",Dashboard!$F$5&lt;=1980,Dashboard!$H$5&gt;=2016))),1,0)</f>
        <v>1</v>
      </c>
      <c r="Q8009" s="0" t="n">
        <f aca="false">J8009*P8009+ROW()*0.00000001</f>
        <v>0.18008009</v>
      </c>
    </row>
    <row r="8010" customFormat="false" ht="15" hidden="false" customHeight="false" outlineLevel="0" collapsed="false">
      <c r="A8010" s="0" t="s">
        <v>5906</v>
      </c>
      <c r="B8010" s="0" t="s">
        <v>33</v>
      </c>
      <c r="C8010" s="0" t="n">
        <v>2016</v>
      </c>
      <c r="D8010" s="0" t="s">
        <v>52</v>
      </c>
      <c r="E8010" s="0" t="s">
        <v>124</v>
      </c>
      <c r="F8010" s="0" t="n">
        <v>0.06</v>
      </c>
      <c r="G8010" s="0" t="n">
        <v>0.11</v>
      </c>
      <c r="H8010" s="0" t="n">
        <v>0</v>
      </c>
      <c r="I8010" s="0" t="n">
        <v>0.01</v>
      </c>
      <c r="J8010" s="0" t="n">
        <v>0.18</v>
      </c>
      <c r="M8010" s="0" t="s">
        <v>125</v>
      </c>
      <c r="N8010" s="0" t="s">
        <v>35</v>
      </c>
      <c r="P8010" s="0" t="n">
        <f aca="false">IF(AND(OR(Dashboard!$B$5="All",D8010=Dashboard!$B$5),OR(Dashboard!$D$5="All",N8010=Dashboard!$D$5),OR(AND(C8010&lt;&gt;"",C8010&gt;=Dashboard!$F$5,C8010&lt;=Dashboard!$H$5),AND(C8010="",Dashboard!$F$5&lt;=1980,Dashboard!$H$5&gt;=2016))),1,0)</f>
        <v>1</v>
      </c>
      <c r="Q8010" s="0" t="n">
        <f aca="false">J8010*P8010+ROW()*0.00000001</f>
        <v>0.1800801</v>
      </c>
    </row>
    <row r="8011" customFormat="false" ht="15" hidden="false" customHeight="false" outlineLevel="0" collapsed="false">
      <c r="A8011" s="0" t="s">
        <v>5801</v>
      </c>
      <c r="B8011" s="0" t="s">
        <v>33</v>
      </c>
      <c r="C8011" s="0" t="n">
        <v>2011</v>
      </c>
      <c r="D8011" s="0" t="s">
        <v>41</v>
      </c>
      <c r="E8011" s="0" t="s">
        <v>91</v>
      </c>
      <c r="F8011" s="0" t="n">
        <v>0.17</v>
      </c>
      <c r="G8011" s="0" t="n">
        <v>0</v>
      </c>
      <c r="H8011" s="0" t="n">
        <v>0</v>
      </c>
      <c r="I8011" s="0" t="n">
        <v>0.01</v>
      </c>
      <c r="J8011" s="0" t="n">
        <v>0.18</v>
      </c>
      <c r="M8011" s="0" t="s">
        <v>36</v>
      </c>
      <c r="N8011" s="0" t="s">
        <v>35</v>
      </c>
      <c r="P8011" s="0" t="n">
        <f aca="false">IF(AND(OR(Dashboard!$B$5="All",D8011=Dashboard!$B$5),OR(Dashboard!$D$5="All",N8011=Dashboard!$D$5),OR(AND(C8011&lt;&gt;"",C8011&gt;=Dashboard!$F$5,C8011&lt;=Dashboard!$H$5),AND(C8011="",Dashboard!$F$5&lt;=1980,Dashboard!$H$5&gt;=2016))),1,0)</f>
        <v>1</v>
      </c>
      <c r="Q8011" s="0" t="n">
        <f aca="false">J8011*P8011+ROW()*0.00000001</f>
        <v>0.18008011</v>
      </c>
    </row>
    <row r="8012" customFormat="false" ht="15" hidden="false" customHeight="false" outlineLevel="0" collapsed="false">
      <c r="A8012" s="0" t="s">
        <v>5907</v>
      </c>
      <c r="B8012" s="0" t="s">
        <v>85</v>
      </c>
      <c r="C8012" s="0" t="n">
        <v>2005</v>
      </c>
      <c r="D8012" s="0" t="s">
        <v>246</v>
      </c>
      <c r="E8012" s="0" t="s">
        <v>996</v>
      </c>
      <c r="F8012" s="0" t="n">
        <v>0</v>
      </c>
      <c r="G8012" s="0" t="n">
        <v>0</v>
      </c>
      <c r="H8012" s="0" t="n">
        <v>0.18</v>
      </c>
      <c r="I8012" s="0" t="n">
        <v>0</v>
      </c>
      <c r="J8012" s="0" t="n">
        <v>0.18</v>
      </c>
      <c r="N8012" s="0" t="s">
        <v>35</v>
      </c>
      <c r="P8012" s="0" t="n">
        <f aca="false">IF(AND(OR(Dashboard!$B$5="All",D8012=Dashboard!$B$5),OR(Dashboard!$D$5="All",N8012=Dashboard!$D$5),OR(AND(C8012&lt;&gt;"",C8012&gt;=Dashboard!$F$5,C8012&lt;=Dashboard!$H$5),AND(C8012="",Dashboard!$F$5&lt;=1980,Dashboard!$H$5&gt;=2016))),1,0)</f>
        <v>1</v>
      </c>
      <c r="Q8012" s="0" t="n">
        <f aca="false">J8012*P8012+ROW()*0.00000001</f>
        <v>0.18008012</v>
      </c>
    </row>
    <row r="8013" customFormat="false" ht="15" hidden="false" customHeight="false" outlineLevel="0" collapsed="false">
      <c r="A8013" s="0" t="s">
        <v>5908</v>
      </c>
      <c r="B8013" s="0" t="s">
        <v>172</v>
      </c>
      <c r="C8013" s="0" t="n">
        <v>2014</v>
      </c>
      <c r="D8013" s="0" t="s">
        <v>52</v>
      </c>
      <c r="E8013" s="0" t="s">
        <v>124</v>
      </c>
      <c r="F8013" s="0" t="n">
        <v>0.08</v>
      </c>
      <c r="G8013" s="0" t="n">
        <v>0.09</v>
      </c>
      <c r="H8013" s="0" t="n">
        <v>0</v>
      </c>
      <c r="I8013" s="0" t="n">
        <v>0.01</v>
      </c>
      <c r="J8013" s="0" t="n">
        <v>0.18</v>
      </c>
      <c r="K8013" s="0" t="n">
        <v>58</v>
      </c>
      <c r="L8013" s="0" t="n">
        <v>8.3</v>
      </c>
      <c r="M8013" s="0" t="s">
        <v>36</v>
      </c>
      <c r="N8013" s="0" t="s">
        <v>66</v>
      </c>
      <c r="O8013" s="0" t="s">
        <v>53</v>
      </c>
      <c r="P8013" s="0" t="n">
        <f aca="false">IF(AND(OR(Dashboard!$B$5="All",D8013=Dashboard!$B$5),OR(Dashboard!$D$5="All",N8013=Dashboard!$D$5),OR(AND(C8013&lt;&gt;"",C8013&gt;=Dashboard!$F$5,C8013&lt;=Dashboard!$H$5),AND(C8013="",Dashboard!$F$5&lt;=1980,Dashboard!$H$5&gt;=2016))),1,0)</f>
        <v>1</v>
      </c>
      <c r="Q8013" s="0" t="n">
        <f aca="false">J8013*P8013+ROW()*0.00000001</f>
        <v>0.18008013</v>
      </c>
    </row>
    <row r="8014" customFormat="false" ht="15" hidden="false" customHeight="false" outlineLevel="0" collapsed="false">
      <c r="A8014" s="0" t="s">
        <v>5909</v>
      </c>
      <c r="B8014" s="0" t="s">
        <v>50</v>
      </c>
      <c r="C8014" s="0" t="n">
        <v>2007</v>
      </c>
      <c r="D8014" s="0" t="s">
        <v>34</v>
      </c>
      <c r="E8014" s="0" t="s">
        <v>3122</v>
      </c>
      <c r="F8014" s="0" t="n">
        <v>0</v>
      </c>
      <c r="G8014" s="0" t="n">
        <v>0</v>
      </c>
      <c r="H8014" s="0" t="n">
        <v>0.18</v>
      </c>
      <c r="I8014" s="0" t="n">
        <v>0</v>
      </c>
      <c r="J8014" s="0" t="n">
        <v>0.18</v>
      </c>
      <c r="N8014" s="0" t="s">
        <v>35</v>
      </c>
      <c r="P8014" s="0" t="n">
        <f aca="false">IF(AND(OR(Dashboard!$B$5="All",D8014=Dashboard!$B$5),OR(Dashboard!$D$5="All",N8014=Dashboard!$D$5),OR(AND(C8014&lt;&gt;"",C8014&gt;=Dashboard!$F$5,C8014&lt;=Dashboard!$H$5),AND(C8014="",Dashboard!$F$5&lt;=1980,Dashboard!$H$5&gt;=2016))),1,0)</f>
        <v>1</v>
      </c>
      <c r="Q8014" s="0" t="n">
        <f aca="false">J8014*P8014+ROW()*0.00000001</f>
        <v>0.18008014</v>
      </c>
    </row>
    <row r="8015" customFormat="false" ht="15" hidden="false" customHeight="false" outlineLevel="0" collapsed="false">
      <c r="A8015" s="0" t="s">
        <v>5910</v>
      </c>
      <c r="B8015" s="0" t="s">
        <v>50</v>
      </c>
      <c r="C8015" s="0" t="n">
        <v>2006</v>
      </c>
      <c r="D8015" s="0" t="s">
        <v>58</v>
      </c>
      <c r="E8015" s="0" t="s">
        <v>124</v>
      </c>
      <c r="F8015" s="0" t="n">
        <v>0.17</v>
      </c>
      <c r="G8015" s="0" t="n">
        <v>0</v>
      </c>
      <c r="H8015" s="0" t="n">
        <v>0</v>
      </c>
      <c r="I8015" s="0" t="n">
        <v>0.01</v>
      </c>
      <c r="J8015" s="0" t="n">
        <v>0.18</v>
      </c>
      <c r="M8015" s="0" t="s">
        <v>36</v>
      </c>
      <c r="N8015" s="0" t="s">
        <v>35</v>
      </c>
      <c r="P8015" s="0" t="n">
        <f aca="false">IF(AND(OR(Dashboard!$B$5="All",D8015=Dashboard!$B$5),OR(Dashboard!$D$5="All",N8015=Dashboard!$D$5),OR(AND(C8015&lt;&gt;"",C8015&gt;=Dashboard!$F$5,C8015&lt;=Dashboard!$H$5),AND(C8015="",Dashboard!$F$5&lt;=1980,Dashboard!$H$5&gt;=2016))),1,0)</f>
        <v>1</v>
      </c>
      <c r="Q8015" s="0" t="n">
        <f aca="false">J8015*P8015+ROW()*0.00000001</f>
        <v>0.18008015</v>
      </c>
    </row>
    <row r="8016" customFormat="false" ht="15" hidden="false" customHeight="false" outlineLevel="0" collapsed="false">
      <c r="A8016" s="0" t="s">
        <v>5911</v>
      </c>
      <c r="B8016" s="0" t="s">
        <v>76</v>
      </c>
      <c r="C8016" s="0" t="n">
        <v>2007</v>
      </c>
      <c r="D8016" s="0" t="s">
        <v>46</v>
      </c>
      <c r="E8016" s="0" t="s">
        <v>2334</v>
      </c>
      <c r="F8016" s="0" t="n">
        <v>0.04</v>
      </c>
      <c r="G8016" s="0" t="n">
        <v>0.03</v>
      </c>
      <c r="H8016" s="0" t="n">
        <v>0.11</v>
      </c>
      <c r="I8016" s="0" t="n">
        <v>0.01</v>
      </c>
      <c r="J8016" s="0" t="n">
        <v>0.18</v>
      </c>
      <c r="N8016" s="0" t="s">
        <v>74</v>
      </c>
      <c r="P8016" s="0" t="n">
        <f aca="false">IF(AND(OR(Dashboard!$B$5="All",D8016=Dashboard!$B$5),OR(Dashboard!$D$5="All",N8016=Dashboard!$D$5),OR(AND(C8016&lt;&gt;"",C8016&gt;=Dashboard!$F$5,C8016&lt;=Dashboard!$H$5),AND(C8016="",Dashboard!$F$5&lt;=1980,Dashboard!$H$5&gt;=2016))),1,0)</f>
        <v>1</v>
      </c>
      <c r="Q8016" s="0" t="n">
        <f aca="false">J8016*P8016+ROW()*0.00000001</f>
        <v>0.18008016</v>
      </c>
    </row>
    <row r="8017" customFormat="false" ht="15" hidden="false" customHeight="false" outlineLevel="0" collapsed="false">
      <c r="A8017" s="0" t="s">
        <v>1807</v>
      </c>
      <c r="B8017" s="0" t="s">
        <v>70</v>
      </c>
      <c r="C8017" s="0" t="n">
        <v>2009</v>
      </c>
      <c r="D8017" s="0" t="s">
        <v>41</v>
      </c>
      <c r="E8017" s="0" t="s">
        <v>418</v>
      </c>
      <c r="F8017" s="0" t="n">
        <v>0.14</v>
      </c>
      <c r="G8017" s="0" t="n">
        <v>0.03</v>
      </c>
      <c r="H8017" s="0" t="n">
        <v>0</v>
      </c>
      <c r="I8017" s="0" t="n">
        <v>0.02</v>
      </c>
      <c r="J8017" s="0" t="n">
        <v>0.18</v>
      </c>
      <c r="K8017" s="0" t="n">
        <v>61</v>
      </c>
      <c r="M8017" s="0" t="s">
        <v>36</v>
      </c>
      <c r="N8017" s="0" t="s">
        <v>74</v>
      </c>
      <c r="O8017" s="0" t="s">
        <v>67</v>
      </c>
      <c r="P8017" s="0" t="n">
        <f aca="false">IF(AND(OR(Dashboard!$B$5="All",D8017=Dashboard!$B$5),OR(Dashboard!$D$5="All",N8017=Dashboard!$D$5),OR(AND(C8017&lt;&gt;"",C8017&gt;=Dashboard!$F$5,C8017&lt;=Dashboard!$H$5),AND(C8017="",Dashboard!$F$5&lt;=1980,Dashboard!$H$5&gt;=2016))),1,0)</f>
        <v>1</v>
      </c>
      <c r="Q8017" s="0" t="n">
        <f aca="false">J8017*P8017+ROW()*0.00000001</f>
        <v>0.18008017</v>
      </c>
    </row>
    <row r="8018" customFormat="false" ht="15" hidden="false" customHeight="false" outlineLevel="0" collapsed="false">
      <c r="A8018" s="0" t="s">
        <v>5912</v>
      </c>
      <c r="B8018" s="0" t="s">
        <v>50</v>
      </c>
      <c r="C8018" s="0" t="n">
        <v>2010</v>
      </c>
      <c r="D8018" s="0" t="s">
        <v>48</v>
      </c>
      <c r="E8018" s="0" t="s">
        <v>4319</v>
      </c>
      <c r="F8018" s="0" t="n">
        <v>0.17</v>
      </c>
      <c r="G8018" s="0" t="n">
        <v>0</v>
      </c>
      <c r="H8018" s="0" t="n">
        <v>0</v>
      </c>
      <c r="I8018" s="0" t="n">
        <v>0.01</v>
      </c>
      <c r="J8018" s="0" t="n">
        <v>0.18</v>
      </c>
      <c r="M8018" s="0" t="s">
        <v>125</v>
      </c>
      <c r="N8018" s="0" t="s">
        <v>35</v>
      </c>
      <c r="P8018" s="0" t="n">
        <f aca="false">IF(AND(OR(Dashboard!$B$5="All",D8018=Dashboard!$B$5),OR(Dashboard!$D$5="All",N8018=Dashboard!$D$5),OR(AND(C8018&lt;&gt;"",C8018&gt;=Dashboard!$F$5,C8018&lt;=Dashboard!$H$5),AND(C8018="",Dashboard!$F$5&lt;=1980,Dashboard!$H$5&gt;=2016))),1,0)</f>
        <v>1</v>
      </c>
      <c r="Q8018" s="0" t="n">
        <f aca="false">J8018*P8018+ROW()*0.00000001</f>
        <v>0.18008018</v>
      </c>
    </row>
    <row r="8019" customFormat="false" ht="15" hidden="false" customHeight="false" outlineLevel="0" collapsed="false">
      <c r="A8019" s="0" t="s">
        <v>5913</v>
      </c>
      <c r="B8019" s="0" t="s">
        <v>70</v>
      </c>
      <c r="C8019" s="0" t="n">
        <v>2010</v>
      </c>
      <c r="D8019" s="0" t="s">
        <v>71</v>
      </c>
      <c r="E8019" s="0" t="s">
        <v>220</v>
      </c>
      <c r="F8019" s="0" t="n">
        <v>0.1</v>
      </c>
      <c r="G8019" s="0" t="n">
        <v>0.06</v>
      </c>
      <c r="H8019" s="0" t="n">
        <v>0</v>
      </c>
      <c r="I8019" s="0" t="n">
        <v>0.02</v>
      </c>
      <c r="J8019" s="0" t="n">
        <v>0.18</v>
      </c>
      <c r="N8019" s="0" t="s">
        <v>74</v>
      </c>
      <c r="P8019" s="0" t="n">
        <f aca="false">IF(AND(OR(Dashboard!$B$5="All",D8019=Dashboard!$B$5),OR(Dashboard!$D$5="All",N8019=Dashboard!$D$5),OR(AND(C8019&lt;&gt;"",C8019&gt;=Dashboard!$F$5,C8019&lt;=Dashboard!$H$5),AND(C8019="",Dashboard!$F$5&lt;=1980,Dashboard!$H$5&gt;=2016))),1,0)</f>
        <v>1</v>
      </c>
      <c r="Q8019" s="0" t="n">
        <f aca="false">J8019*P8019+ROW()*0.00000001</f>
        <v>0.18008019</v>
      </c>
    </row>
    <row r="8020" customFormat="false" ht="15" hidden="false" customHeight="false" outlineLevel="0" collapsed="false">
      <c r="A8020" s="0" t="s">
        <v>5914</v>
      </c>
      <c r="B8020" s="0" t="s">
        <v>50</v>
      </c>
      <c r="C8020" s="0" t="n">
        <v>2010</v>
      </c>
      <c r="D8020" s="0" t="s">
        <v>114</v>
      </c>
      <c r="E8020" s="0" t="s">
        <v>5915</v>
      </c>
      <c r="F8020" s="0" t="n">
        <v>0.06</v>
      </c>
      <c r="G8020" s="0" t="n">
        <v>0.11</v>
      </c>
      <c r="H8020" s="0" t="n">
        <v>0</v>
      </c>
      <c r="I8020" s="0" t="n">
        <v>0.02</v>
      </c>
      <c r="J8020" s="0" t="n">
        <v>0.18</v>
      </c>
      <c r="M8020" s="0" t="s">
        <v>125</v>
      </c>
      <c r="N8020" s="0" t="s">
        <v>35</v>
      </c>
      <c r="P8020" s="0" t="n">
        <f aca="false">IF(AND(OR(Dashboard!$B$5="All",D8020=Dashboard!$B$5),OR(Dashboard!$D$5="All",N8020=Dashboard!$D$5),OR(AND(C8020&lt;&gt;"",C8020&gt;=Dashboard!$F$5,C8020&lt;=Dashboard!$H$5),AND(C8020="",Dashboard!$F$5&lt;=1980,Dashboard!$H$5&gt;=2016))),1,0)</f>
        <v>1</v>
      </c>
      <c r="Q8020" s="0" t="n">
        <f aca="false">J8020*P8020+ROW()*0.00000001</f>
        <v>0.1800802</v>
      </c>
    </row>
    <row r="8021" customFormat="false" ht="15" hidden="false" customHeight="false" outlineLevel="0" collapsed="false">
      <c r="A8021" s="0" t="s">
        <v>5916</v>
      </c>
      <c r="B8021" s="0" t="s">
        <v>117</v>
      </c>
      <c r="C8021" s="0" t="n">
        <v>2000</v>
      </c>
      <c r="D8021" s="0" t="s">
        <v>71</v>
      </c>
      <c r="E8021" s="0" t="s">
        <v>5715</v>
      </c>
      <c r="F8021" s="0" t="n">
        <v>0.1</v>
      </c>
      <c r="G8021" s="0" t="n">
        <v>0.07</v>
      </c>
      <c r="H8021" s="0" t="n">
        <v>0</v>
      </c>
      <c r="I8021" s="0" t="n">
        <v>0.01</v>
      </c>
      <c r="J8021" s="0" t="n">
        <v>0.18</v>
      </c>
      <c r="N8021" s="0" t="s">
        <v>74</v>
      </c>
      <c r="P8021" s="0" t="n">
        <f aca="false">IF(AND(OR(Dashboard!$B$5="All",D8021=Dashboard!$B$5),OR(Dashboard!$D$5="All",N8021=Dashboard!$D$5),OR(AND(C8021&lt;&gt;"",C8021&gt;=Dashboard!$F$5,C8021&lt;=Dashboard!$H$5),AND(C8021="",Dashboard!$F$5&lt;=1980,Dashboard!$H$5&gt;=2016))),1,0)</f>
        <v>1</v>
      </c>
      <c r="Q8021" s="0" t="n">
        <f aca="false">J8021*P8021+ROW()*0.00000001</f>
        <v>0.18008021</v>
      </c>
    </row>
    <row r="8022" customFormat="false" ht="15" hidden="false" customHeight="false" outlineLevel="0" collapsed="false">
      <c r="A8022" s="0" t="s">
        <v>5917</v>
      </c>
      <c r="B8022" s="0" t="s">
        <v>85</v>
      </c>
      <c r="C8022" s="0" t="n">
        <v>2001</v>
      </c>
      <c r="D8022" s="0" t="s">
        <v>114</v>
      </c>
      <c r="E8022" s="0" t="s">
        <v>220</v>
      </c>
      <c r="F8022" s="0" t="n">
        <v>0.13</v>
      </c>
      <c r="G8022" s="0" t="n">
        <v>0.05</v>
      </c>
      <c r="H8022" s="0" t="n">
        <v>0</v>
      </c>
      <c r="I8022" s="0" t="n">
        <v>0</v>
      </c>
      <c r="J8022" s="0" t="n">
        <v>0.18</v>
      </c>
      <c r="K8022" s="0" t="n">
        <v>57</v>
      </c>
      <c r="M8022" s="0" t="s">
        <v>36</v>
      </c>
      <c r="N8022" s="0" t="s">
        <v>35</v>
      </c>
      <c r="O8022" s="0" t="s">
        <v>53</v>
      </c>
      <c r="P8022" s="0" t="n">
        <f aca="false">IF(AND(OR(Dashboard!$B$5="All",D8022=Dashboard!$B$5),OR(Dashboard!$D$5="All",N8022=Dashboard!$D$5),OR(AND(C8022&lt;&gt;"",C8022&gt;=Dashboard!$F$5,C8022&lt;=Dashboard!$H$5),AND(C8022="",Dashboard!$F$5&lt;=1980,Dashboard!$H$5&gt;=2016))),1,0)</f>
        <v>1</v>
      </c>
      <c r="Q8022" s="0" t="n">
        <f aca="false">J8022*P8022+ROW()*0.00000001</f>
        <v>0.18008022</v>
      </c>
    </row>
    <row r="8023" customFormat="false" ht="15" hidden="false" customHeight="false" outlineLevel="0" collapsed="false">
      <c r="A8023" s="0" t="s">
        <v>5918</v>
      </c>
      <c r="B8023" s="0" t="s">
        <v>851</v>
      </c>
      <c r="C8023" s="0" t="n">
        <v>2016</v>
      </c>
      <c r="D8023" s="0" t="s">
        <v>34</v>
      </c>
      <c r="E8023" s="0" t="s">
        <v>220</v>
      </c>
      <c r="F8023" s="0" t="n">
        <v>0</v>
      </c>
      <c r="G8023" s="0" t="n">
        <v>0</v>
      </c>
      <c r="H8023" s="0" t="n">
        <v>0.18</v>
      </c>
      <c r="I8023" s="0" t="n">
        <v>0</v>
      </c>
      <c r="J8023" s="0" t="n">
        <v>0.18</v>
      </c>
      <c r="N8023" s="0" t="s">
        <v>74</v>
      </c>
      <c r="P8023" s="0" t="n">
        <f aca="false">IF(AND(OR(Dashboard!$B$5="All",D8023=Dashboard!$B$5),OR(Dashboard!$D$5="All",N8023=Dashboard!$D$5),OR(AND(C8023&lt;&gt;"",C8023&gt;=Dashboard!$F$5,C8023&lt;=Dashboard!$H$5),AND(C8023="",Dashboard!$F$5&lt;=1980,Dashboard!$H$5&gt;=2016))),1,0)</f>
        <v>1</v>
      </c>
      <c r="Q8023" s="0" t="n">
        <f aca="false">J8023*P8023+ROW()*0.00000001</f>
        <v>0.18008023</v>
      </c>
    </row>
    <row r="8024" customFormat="false" ht="15" hidden="false" customHeight="false" outlineLevel="0" collapsed="false">
      <c r="A8024" s="0" t="s">
        <v>5919</v>
      </c>
      <c r="B8024" s="0" t="s">
        <v>64</v>
      </c>
      <c r="D8024" s="0" t="s">
        <v>58</v>
      </c>
      <c r="E8024" s="0" t="s">
        <v>124</v>
      </c>
      <c r="F8024" s="0" t="n">
        <v>0.14</v>
      </c>
      <c r="G8024" s="0" t="n">
        <v>0.02</v>
      </c>
      <c r="H8024" s="0" t="n">
        <v>0</v>
      </c>
      <c r="I8024" s="0" t="n">
        <v>0.01</v>
      </c>
      <c r="J8024" s="0" t="n">
        <v>0.18</v>
      </c>
      <c r="K8024" s="0" t="n">
        <v>64</v>
      </c>
      <c r="L8024" s="0" t="n">
        <v>5.5</v>
      </c>
      <c r="M8024" s="0" t="s">
        <v>125</v>
      </c>
      <c r="N8024" s="0" t="s">
        <v>66</v>
      </c>
      <c r="O8024" s="0" t="s">
        <v>67</v>
      </c>
      <c r="P8024" s="0" t="n">
        <f aca="false">IF(AND(OR(Dashboard!$B$5="All",D8024=Dashboard!$B$5),OR(Dashboard!$D$5="All",N8024=Dashboard!$D$5),OR(AND(C8024&lt;&gt;"",C8024&gt;=Dashboard!$F$5,C8024&lt;=Dashboard!$H$5),AND(C8024="",Dashboard!$F$5&lt;=1980,Dashboard!$H$5&gt;=2016))),1,0)</f>
        <v>1</v>
      </c>
      <c r="Q8024" s="0" t="n">
        <f aca="false">J8024*P8024+ROW()*0.00000001</f>
        <v>0.18008024</v>
      </c>
    </row>
    <row r="8025" customFormat="false" ht="15" hidden="false" customHeight="false" outlineLevel="0" collapsed="false">
      <c r="A8025" s="0" t="s">
        <v>2047</v>
      </c>
      <c r="B8025" s="0" t="s">
        <v>184</v>
      </c>
      <c r="C8025" s="0" t="n">
        <v>2012</v>
      </c>
      <c r="D8025" s="0" t="s">
        <v>102</v>
      </c>
      <c r="E8025" s="0" t="s">
        <v>328</v>
      </c>
      <c r="F8025" s="0" t="n">
        <v>0.09</v>
      </c>
      <c r="G8025" s="0" t="n">
        <v>0.07</v>
      </c>
      <c r="H8025" s="0" t="n">
        <v>0.01</v>
      </c>
      <c r="I8025" s="0" t="n">
        <v>0.01</v>
      </c>
      <c r="J8025" s="0" t="n">
        <v>0.18</v>
      </c>
      <c r="N8025" s="0" t="s">
        <v>35</v>
      </c>
      <c r="P8025" s="0" t="n">
        <f aca="false">IF(AND(OR(Dashboard!$B$5="All",D8025=Dashboard!$B$5),OR(Dashboard!$D$5="All",N8025=Dashboard!$D$5),OR(AND(C8025&lt;&gt;"",C8025&gt;=Dashboard!$F$5,C8025&lt;=Dashboard!$H$5),AND(C8025="",Dashboard!$F$5&lt;=1980,Dashboard!$H$5&gt;=2016))),1,0)</f>
        <v>1</v>
      </c>
      <c r="Q8025" s="0" t="n">
        <f aca="false">J8025*P8025+ROW()*0.00000001</f>
        <v>0.18008025</v>
      </c>
    </row>
    <row r="8026" customFormat="false" ht="15" hidden="false" customHeight="false" outlineLevel="0" collapsed="false">
      <c r="A8026" s="0" t="s">
        <v>5920</v>
      </c>
      <c r="B8026" s="0" t="s">
        <v>45</v>
      </c>
      <c r="C8026" s="0" t="n">
        <v>1991</v>
      </c>
      <c r="D8026" s="0" t="s">
        <v>246</v>
      </c>
      <c r="E8026" s="0" t="s">
        <v>35</v>
      </c>
      <c r="F8026" s="0" t="n">
        <v>0</v>
      </c>
      <c r="G8026" s="0" t="n">
        <v>0</v>
      </c>
      <c r="H8026" s="0" t="n">
        <v>0.18</v>
      </c>
      <c r="I8026" s="0" t="n">
        <v>0</v>
      </c>
      <c r="J8026" s="0" t="n">
        <v>0.18</v>
      </c>
      <c r="N8026" s="0" t="s">
        <v>35</v>
      </c>
      <c r="P8026" s="0" t="n">
        <f aca="false">IF(AND(OR(Dashboard!$B$5="All",D8026=Dashboard!$B$5),OR(Dashboard!$D$5="All",N8026=Dashboard!$D$5),OR(AND(C8026&lt;&gt;"",C8026&gt;=Dashboard!$F$5,C8026&lt;=Dashboard!$H$5),AND(C8026="",Dashboard!$F$5&lt;=1980,Dashboard!$H$5&gt;=2016))),1,0)</f>
        <v>1</v>
      </c>
      <c r="Q8026" s="0" t="n">
        <f aca="false">J8026*P8026+ROW()*0.00000001</f>
        <v>0.18008026</v>
      </c>
    </row>
    <row r="8027" customFormat="false" ht="15" hidden="false" customHeight="false" outlineLevel="0" collapsed="false">
      <c r="A8027" s="0" t="s">
        <v>5921</v>
      </c>
      <c r="B8027" s="0" t="s">
        <v>76</v>
      </c>
      <c r="C8027" s="0" t="n">
        <v>2003</v>
      </c>
      <c r="D8027" s="0" t="s">
        <v>52</v>
      </c>
      <c r="E8027" s="0" t="s">
        <v>89</v>
      </c>
      <c r="F8027" s="0" t="n">
        <v>0.09</v>
      </c>
      <c r="G8027" s="0" t="n">
        <v>0.07</v>
      </c>
      <c r="H8027" s="0" t="n">
        <v>0</v>
      </c>
      <c r="I8027" s="0" t="n">
        <v>0.02</v>
      </c>
      <c r="J8027" s="0" t="n">
        <v>0.18</v>
      </c>
      <c r="K8027" s="0" t="n">
        <v>86</v>
      </c>
      <c r="L8027" s="0" t="n">
        <v>8.8</v>
      </c>
      <c r="M8027" s="0" t="s">
        <v>103</v>
      </c>
      <c r="N8027" s="0" t="s">
        <v>74</v>
      </c>
      <c r="O8027" s="0" t="s">
        <v>42</v>
      </c>
      <c r="P8027" s="0" t="n">
        <f aca="false">IF(AND(OR(Dashboard!$B$5="All",D8027=Dashboard!$B$5),OR(Dashboard!$D$5="All",N8027=Dashboard!$D$5),OR(AND(C8027&lt;&gt;"",C8027&gt;=Dashboard!$F$5,C8027&lt;=Dashboard!$H$5),AND(C8027="",Dashboard!$F$5&lt;=1980,Dashboard!$H$5&gt;=2016))),1,0)</f>
        <v>1</v>
      </c>
      <c r="Q8027" s="0" t="n">
        <f aca="false">J8027*P8027+ROW()*0.00000001</f>
        <v>0.18008027</v>
      </c>
    </row>
    <row r="8028" customFormat="false" ht="15" hidden="false" customHeight="false" outlineLevel="0" collapsed="false">
      <c r="A8028" s="0" t="s">
        <v>5922</v>
      </c>
      <c r="B8028" s="0" t="s">
        <v>50</v>
      </c>
      <c r="C8028" s="0" t="n">
        <v>2008</v>
      </c>
      <c r="D8028" s="0" t="s">
        <v>46</v>
      </c>
      <c r="E8028" s="0" t="s">
        <v>157</v>
      </c>
      <c r="F8028" s="0" t="n">
        <v>0.11</v>
      </c>
      <c r="G8028" s="0" t="n">
        <v>0.01</v>
      </c>
      <c r="H8028" s="0" t="n">
        <v>0.05</v>
      </c>
      <c r="I8028" s="0" t="n">
        <v>0.01</v>
      </c>
      <c r="J8028" s="0" t="n">
        <v>0.18</v>
      </c>
      <c r="K8028" s="0" t="n">
        <v>82</v>
      </c>
      <c r="L8028" s="0" t="n">
        <v>7.5</v>
      </c>
      <c r="M8028" s="0" t="s">
        <v>103</v>
      </c>
      <c r="N8028" s="0" t="s">
        <v>35</v>
      </c>
      <c r="O8028" s="0" t="s">
        <v>42</v>
      </c>
      <c r="P8028" s="0" t="n">
        <f aca="false">IF(AND(OR(Dashboard!$B$5="All",D8028=Dashboard!$B$5),OR(Dashboard!$D$5="All",N8028=Dashboard!$D$5),OR(AND(C8028&lt;&gt;"",C8028&gt;=Dashboard!$F$5,C8028&lt;=Dashboard!$H$5),AND(C8028="",Dashboard!$F$5&lt;=1980,Dashboard!$H$5&gt;=2016))),1,0)</f>
        <v>1</v>
      </c>
      <c r="Q8028" s="0" t="n">
        <f aca="false">J8028*P8028+ROW()*0.00000001</f>
        <v>0.18008028</v>
      </c>
    </row>
    <row r="8029" customFormat="false" ht="15" hidden="false" customHeight="false" outlineLevel="0" collapsed="false">
      <c r="A8029" s="0" t="s">
        <v>3666</v>
      </c>
      <c r="B8029" s="0" t="s">
        <v>144</v>
      </c>
      <c r="C8029" s="0" t="n">
        <v>2005</v>
      </c>
      <c r="D8029" s="0" t="s">
        <v>46</v>
      </c>
      <c r="E8029" s="0" t="s">
        <v>649</v>
      </c>
      <c r="F8029" s="0" t="n">
        <v>0.14</v>
      </c>
      <c r="G8029" s="0" t="n">
        <v>0.04</v>
      </c>
      <c r="H8029" s="0" t="n">
        <v>0</v>
      </c>
      <c r="I8029" s="0" t="n">
        <v>0.01</v>
      </c>
      <c r="J8029" s="0" t="n">
        <v>0.18</v>
      </c>
      <c r="K8029" s="0" t="n">
        <v>61</v>
      </c>
      <c r="L8029" s="0" t="n">
        <v>7.8</v>
      </c>
      <c r="M8029" s="0" t="s">
        <v>103</v>
      </c>
      <c r="N8029" s="0" t="s">
        <v>66</v>
      </c>
      <c r="O8029" s="0" t="s">
        <v>67</v>
      </c>
      <c r="P8029" s="0" t="n">
        <f aca="false">IF(AND(OR(Dashboard!$B$5="All",D8029=Dashboard!$B$5),OR(Dashboard!$D$5="All",N8029=Dashboard!$D$5),OR(AND(C8029&lt;&gt;"",C8029&gt;=Dashboard!$F$5,C8029&lt;=Dashboard!$H$5),AND(C8029="",Dashboard!$F$5&lt;=1980,Dashboard!$H$5&gt;=2016))),1,0)</f>
        <v>1</v>
      </c>
      <c r="Q8029" s="0" t="n">
        <f aca="false">J8029*P8029+ROW()*0.00000001</f>
        <v>0.18008029</v>
      </c>
    </row>
    <row r="8030" customFormat="false" ht="15" hidden="false" customHeight="false" outlineLevel="0" collapsed="false">
      <c r="A8030" s="0" t="s">
        <v>5923</v>
      </c>
      <c r="B8030" s="0" t="s">
        <v>144</v>
      </c>
      <c r="C8030" s="0" t="n">
        <v>2001</v>
      </c>
      <c r="D8030" s="0" t="s">
        <v>56</v>
      </c>
      <c r="E8030" s="0" t="s">
        <v>220</v>
      </c>
      <c r="F8030" s="0" t="n">
        <v>0.14</v>
      </c>
      <c r="G8030" s="0" t="n">
        <v>0.04</v>
      </c>
      <c r="H8030" s="0" t="n">
        <v>0</v>
      </c>
      <c r="I8030" s="0" t="n">
        <v>0.01</v>
      </c>
      <c r="J8030" s="0" t="n">
        <v>0.18</v>
      </c>
      <c r="K8030" s="0" t="n">
        <v>61</v>
      </c>
      <c r="L8030" s="0" t="n">
        <v>7.1</v>
      </c>
      <c r="M8030" s="0" t="s">
        <v>36</v>
      </c>
      <c r="N8030" s="0" t="s">
        <v>66</v>
      </c>
      <c r="O8030" s="0" t="s">
        <v>67</v>
      </c>
      <c r="P8030" s="0" t="n">
        <f aca="false">IF(AND(OR(Dashboard!$B$5="All",D8030=Dashboard!$B$5),OR(Dashboard!$D$5="All",N8030=Dashboard!$D$5),OR(AND(C8030&lt;&gt;"",C8030&gt;=Dashboard!$F$5,C8030&lt;=Dashboard!$H$5),AND(C8030="",Dashboard!$F$5&lt;=1980,Dashboard!$H$5&gt;=2016))),1,0)</f>
        <v>1</v>
      </c>
      <c r="Q8030" s="0" t="n">
        <f aca="false">J8030*P8030+ROW()*0.00000001</f>
        <v>0.1800803</v>
      </c>
    </row>
    <row r="8031" customFormat="false" ht="15" hidden="false" customHeight="false" outlineLevel="0" collapsed="false">
      <c r="A8031" s="0" t="s">
        <v>440</v>
      </c>
      <c r="B8031" s="0" t="s">
        <v>64</v>
      </c>
      <c r="C8031" s="0" t="n">
        <v>2015</v>
      </c>
      <c r="D8031" s="0" t="s">
        <v>71</v>
      </c>
      <c r="E8031" s="0" t="s">
        <v>220</v>
      </c>
      <c r="F8031" s="0" t="n">
        <v>0.12</v>
      </c>
      <c r="G8031" s="0" t="n">
        <v>0.04</v>
      </c>
      <c r="H8031" s="0" t="n">
        <v>0</v>
      </c>
      <c r="I8031" s="0" t="n">
        <v>0.02</v>
      </c>
      <c r="J8031" s="0" t="n">
        <v>0.18</v>
      </c>
      <c r="L8031" s="0" t="n">
        <v>7.2</v>
      </c>
      <c r="M8031" s="0" t="s">
        <v>73</v>
      </c>
      <c r="N8031" s="0" t="s">
        <v>66</v>
      </c>
      <c r="P8031" s="0" t="n">
        <f aca="false">IF(AND(OR(Dashboard!$B$5="All",D8031=Dashboard!$B$5),OR(Dashboard!$D$5="All",N8031=Dashboard!$D$5),OR(AND(C8031&lt;&gt;"",C8031&gt;=Dashboard!$F$5,C8031&lt;=Dashboard!$H$5),AND(C8031="",Dashboard!$F$5&lt;=1980,Dashboard!$H$5&gt;=2016))),1,0)</f>
        <v>1</v>
      </c>
      <c r="Q8031" s="0" t="n">
        <f aca="false">J8031*P8031+ROW()*0.00000001</f>
        <v>0.18008031</v>
      </c>
    </row>
    <row r="8032" customFormat="false" ht="15" hidden="false" customHeight="false" outlineLevel="0" collapsed="false">
      <c r="A8032" s="0" t="s">
        <v>3092</v>
      </c>
      <c r="B8032" s="0" t="s">
        <v>144</v>
      </c>
      <c r="C8032" s="0" t="n">
        <v>2002</v>
      </c>
      <c r="D8032" s="0" t="s">
        <v>52</v>
      </c>
      <c r="E8032" s="0" t="s">
        <v>821</v>
      </c>
      <c r="F8032" s="0" t="n">
        <v>0.14</v>
      </c>
      <c r="G8032" s="0" t="n">
        <v>0.04</v>
      </c>
      <c r="H8032" s="0" t="n">
        <v>0</v>
      </c>
      <c r="I8032" s="0" t="n">
        <v>0.01</v>
      </c>
      <c r="J8032" s="0" t="n">
        <v>0.18</v>
      </c>
      <c r="N8032" s="0" t="s">
        <v>66</v>
      </c>
      <c r="P8032" s="0" t="n">
        <f aca="false">IF(AND(OR(Dashboard!$B$5="All",D8032=Dashboard!$B$5),OR(Dashboard!$D$5="All",N8032=Dashboard!$D$5),OR(AND(C8032&lt;&gt;"",C8032&gt;=Dashboard!$F$5,C8032&lt;=Dashboard!$H$5),AND(C8032="",Dashboard!$F$5&lt;=1980,Dashboard!$H$5&gt;=2016))),1,0)</f>
        <v>1</v>
      </c>
      <c r="Q8032" s="0" t="n">
        <f aca="false">J8032*P8032+ROW()*0.00000001</f>
        <v>0.18008032</v>
      </c>
    </row>
    <row r="8033" customFormat="false" ht="15" hidden="false" customHeight="false" outlineLevel="0" collapsed="false">
      <c r="A8033" s="0" t="s">
        <v>5924</v>
      </c>
      <c r="B8033" s="0" t="s">
        <v>117</v>
      </c>
      <c r="C8033" s="0" t="n">
        <v>2001</v>
      </c>
      <c r="D8033" s="0" t="s">
        <v>71</v>
      </c>
      <c r="E8033" s="0" t="s">
        <v>257</v>
      </c>
      <c r="F8033" s="0" t="n">
        <v>0.1</v>
      </c>
      <c r="G8033" s="0" t="n">
        <v>0.07</v>
      </c>
      <c r="H8033" s="0" t="n">
        <v>0</v>
      </c>
      <c r="I8033" s="0" t="n">
        <v>0.01</v>
      </c>
      <c r="J8033" s="0" t="n">
        <v>0.18</v>
      </c>
      <c r="K8033" s="0" t="n">
        <v>84</v>
      </c>
      <c r="L8033" s="0" t="n">
        <v>8.9</v>
      </c>
      <c r="M8033" s="0" t="s">
        <v>73</v>
      </c>
      <c r="N8033" s="0" t="s">
        <v>74</v>
      </c>
      <c r="O8033" s="0" t="s">
        <v>42</v>
      </c>
      <c r="P8033" s="0" t="n">
        <f aca="false">IF(AND(OR(Dashboard!$B$5="All",D8033=Dashboard!$B$5),OR(Dashboard!$D$5="All",N8033=Dashboard!$D$5),OR(AND(C8033&lt;&gt;"",C8033&gt;=Dashboard!$F$5,C8033&lt;=Dashboard!$H$5),AND(C8033="",Dashboard!$F$5&lt;=1980,Dashboard!$H$5&gt;=2016))),1,0)</f>
        <v>1</v>
      </c>
      <c r="Q8033" s="0" t="n">
        <f aca="false">J8033*P8033+ROW()*0.00000001</f>
        <v>0.18008033</v>
      </c>
    </row>
    <row r="8034" customFormat="false" ht="15" hidden="false" customHeight="false" outlineLevel="0" collapsed="false">
      <c r="A8034" s="0" t="s">
        <v>5810</v>
      </c>
      <c r="B8034" s="0" t="s">
        <v>50</v>
      </c>
      <c r="C8034" s="0" t="n">
        <v>2009</v>
      </c>
      <c r="D8034" s="0" t="s">
        <v>71</v>
      </c>
      <c r="E8034" s="0" t="s">
        <v>91</v>
      </c>
      <c r="F8034" s="0" t="n">
        <v>0.17</v>
      </c>
      <c r="G8034" s="0" t="n">
        <v>0</v>
      </c>
      <c r="H8034" s="0" t="n">
        <v>0</v>
      </c>
      <c r="I8034" s="0" t="n">
        <v>0.01</v>
      </c>
      <c r="J8034" s="0" t="n">
        <v>0.18</v>
      </c>
      <c r="M8034" s="0" t="s">
        <v>125</v>
      </c>
      <c r="N8034" s="0" t="s">
        <v>35</v>
      </c>
      <c r="P8034" s="0" t="n">
        <f aca="false">IF(AND(OR(Dashboard!$B$5="All",D8034=Dashboard!$B$5),OR(Dashboard!$D$5="All",N8034=Dashboard!$D$5),OR(AND(C8034&lt;&gt;"",C8034&gt;=Dashboard!$F$5,C8034&lt;=Dashboard!$H$5),AND(C8034="",Dashboard!$F$5&lt;=1980,Dashboard!$H$5&gt;=2016))),1,0)</f>
        <v>1</v>
      </c>
      <c r="Q8034" s="0" t="n">
        <f aca="false">J8034*P8034+ROW()*0.00000001</f>
        <v>0.18008034</v>
      </c>
    </row>
    <row r="8035" customFormat="false" ht="15" hidden="false" customHeight="false" outlineLevel="0" collapsed="false">
      <c r="A8035" s="0" t="s">
        <v>3460</v>
      </c>
      <c r="B8035" s="0" t="s">
        <v>184</v>
      </c>
      <c r="C8035" s="0" t="n">
        <v>2012</v>
      </c>
      <c r="D8035" s="0" t="s">
        <v>71</v>
      </c>
      <c r="E8035" s="0" t="s">
        <v>35</v>
      </c>
      <c r="F8035" s="0" t="n">
        <v>0.14</v>
      </c>
      <c r="G8035" s="0" t="n">
        <v>0.03</v>
      </c>
      <c r="H8035" s="0" t="n">
        <v>0</v>
      </c>
      <c r="I8035" s="0" t="n">
        <v>0.02</v>
      </c>
      <c r="J8035" s="0" t="n">
        <v>0.18</v>
      </c>
      <c r="N8035" s="0" t="s">
        <v>35</v>
      </c>
      <c r="P8035" s="0" t="n">
        <f aca="false">IF(AND(OR(Dashboard!$B$5="All",D8035=Dashboard!$B$5),OR(Dashboard!$D$5="All",N8035=Dashboard!$D$5),OR(AND(C8035&lt;&gt;"",C8035&gt;=Dashboard!$F$5,C8035&lt;=Dashboard!$H$5),AND(C8035="",Dashboard!$F$5&lt;=1980,Dashboard!$H$5&gt;=2016))),1,0)</f>
        <v>1</v>
      </c>
      <c r="Q8035" s="0" t="n">
        <f aca="false">J8035*P8035+ROW()*0.00000001</f>
        <v>0.18008035</v>
      </c>
    </row>
    <row r="8036" customFormat="false" ht="15" hidden="false" customHeight="false" outlineLevel="0" collapsed="false">
      <c r="A8036" s="0" t="s">
        <v>5925</v>
      </c>
      <c r="B8036" s="0" t="s">
        <v>70</v>
      </c>
      <c r="C8036" s="0" t="n">
        <v>2014</v>
      </c>
      <c r="D8036" s="0" t="s">
        <v>46</v>
      </c>
      <c r="E8036" s="0" t="s">
        <v>782</v>
      </c>
      <c r="F8036" s="0" t="n">
        <v>0.06</v>
      </c>
      <c r="G8036" s="0" t="n">
        <v>0.02</v>
      </c>
      <c r="H8036" s="0" t="n">
        <v>0.08</v>
      </c>
      <c r="I8036" s="0" t="n">
        <v>0.02</v>
      </c>
      <c r="J8036" s="0" t="n">
        <v>0.18</v>
      </c>
      <c r="K8036" s="0" t="n">
        <v>76</v>
      </c>
      <c r="L8036" s="0" t="n">
        <v>7.7</v>
      </c>
      <c r="M8036" s="0" t="s">
        <v>125</v>
      </c>
      <c r="N8036" s="0" t="s">
        <v>74</v>
      </c>
      <c r="O8036" s="0" t="s">
        <v>37</v>
      </c>
      <c r="P8036" s="0" t="n">
        <f aca="false">IF(AND(OR(Dashboard!$B$5="All",D8036=Dashboard!$B$5),OR(Dashboard!$D$5="All",N8036=Dashboard!$D$5),OR(AND(C8036&lt;&gt;"",C8036&gt;=Dashboard!$F$5,C8036&lt;=Dashboard!$H$5),AND(C8036="",Dashboard!$F$5&lt;=1980,Dashboard!$H$5&gt;=2016))),1,0)</f>
        <v>1</v>
      </c>
      <c r="Q8036" s="0" t="n">
        <f aca="false">J8036*P8036+ROW()*0.00000001</f>
        <v>0.18008036</v>
      </c>
    </row>
    <row r="8037" customFormat="false" ht="15" hidden="false" customHeight="false" outlineLevel="0" collapsed="false">
      <c r="A8037" s="0" t="s">
        <v>5926</v>
      </c>
      <c r="B8037" s="0" t="s">
        <v>50</v>
      </c>
      <c r="C8037" s="0" t="n">
        <v>2008</v>
      </c>
      <c r="D8037" s="0" t="s">
        <v>48</v>
      </c>
      <c r="E8037" s="0" t="s">
        <v>2558</v>
      </c>
      <c r="F8037" s="0" t="n">
        <v>0.15</v>
      </c>
      <c r="G8037" s="0" t="n">
        <v>0.02</v>
      </c>
      <c r="H8037" s="0" t="n">
        <v>0</v>
      </c>
      <c r="I8037" s="0" t="n">
        <v>0.01</v>
      </c>
      <c r="J8037" s="0" t="n">
        <v>0.18</v>
      </c>
      <c r="M8037" s="0" t="s">
        <v>36</v>
      </c>
      <c r="N8037" s="0" t="s">
        <v>35</v>
      </c>
      <c r="P8037" s="0" t="n">
        <f aca="false">IF(AND(OR(Dashboard!$B$5="All",D8037=Dashboard!$B$5),OR(Dashboard!$D$5="All",N8037=Dashboard!$D$5),OR(AND(C8037&lt;&gt;"",C8037&gt;=Dashboard!$F$5,C8037&lt;=Dashboard!$H$5),AND(C8037="",Dashboard!$F$5&lt;=1980,Dashboard!$H$5&gt;=2016))),1,0)</f>
        <v>1</v>
      </c>
      <c r="Q8037" s="0" t="n">
        <f aca="false">J8037*P8037+ROW()*0.00000001</f>
        <v>0.18008037</v>
      </c>
    </row>
    <row r="8038" customFormat="false" ht="15" hidden="false" customHeight="false" outlineLevel="0" collapsed="false">
      <c r="A8038" s="0" t="s">
        <v>173</v>
      </c>
      <c r="B8038" s="0" t="s">
        <v>152</v>
      </c>
      <c r="C8038" s="0" t="n">
        <v>2008</v>
      </c>
      <c r="D8038" s="0" t="s">
        <v>56</v>
      </c>
      <c r="E8038" s="0" t="s">
        <v>91</v>
      </c>
      <c r="F8038" s="0" t="n">
        <v>0.02</v>
      </c>
      <c r="G8038" s="0" t="n">
        <v>0.14</v>
      </c>
      <c r="H8038" s="0" t="n">
        <v>0</v>
      </c>
      <c r="I8038" s="0" t="n">
        <v>0.03</v>
      </c>
      <c r="J8038" s="0" t="n">
        <v>0.18</v>
      </c>
      <c r="K8038" s="0" t="n">
        <v>83</v>
      </c>
      <c r="L8038" s="0" t="n">
        <v>7.5</v>
      </c>
      <c r="M8038" s="0" t="s">
        <v>73</v>
      </c>
      <c r="N8038" s="0" t="s">
        <v>152</v>
      </c>
      <c r="O8038" s="0" t="s">
        <v>42</v>
      </c>
      <c r="P8038" s="0" t="n">
        <f aca="false">IF(AND(OR(Dashboard!$B$5="All",D8038=Dashboard!$B$5),OR(Dashboard!$D$5="All",N8038=Dashboard!$D$5),OR(AND(C8038&lt;&gt;"",C8038&gt;=Dashboard!$F$5,C8038&lt;=Dashboard!$H$5),AND(C8038="",Dashboard!$F$5&lt;=1980,Dashboard!$H$5&gt;=2016))),1,0)</f>
        <v>1</v>
      </c>
      <c r="Q8038" s="0" t="n">
        <f aca="false">J8038*P8038+ROW()*0.00000001</f>
        <v>0.18008038</v>
      </c>
    </row>
    <row r="8039" customFormat="false" ht="15" hidden="false" customHeight="false" outlineLevel="0" collapsed="false">
      <c r="A8039" s="0" t="s">
        <v>5396</v>
      </c>
      <c r="B8039" s="0" t="s">
        <v>70</v>
      </c>
      <c r="C8039" s="0" t="n">
        <v>2010</v>
      </c>
      <c r="D8039" s="0" t="s">
        <v>114</v>
      </c>
      <c r="E8039" s="0" t="s">
        <v>124</v>
      </c>
      <c r="F8039" s="0" t="n">
        <v>0.11</v>
      </c>
      <c r="G8039" s="0" t="n">
        <v>0.05</v>
      </c>
      <c r="H8039" s="0" t="n">
        <v>0</v>
      </c>
      <c r="I8039" s="0" t="n">
        <v>0.02</v>
      </c>
      <c r="J8039" s="0" t="n">
        <v>0.18</v>
      </c>
      <c r="K8039" s="0" t="n">
        <v>39</v>
      </c>
      <c r="L8039" s="0" t="n">
        <v>5.6</v>
      </c>
      <c r="M8039" s="0" t="s">
        <v>73</v>
      </c>
      <c r="N8039" s="0" t="s">
        <v>74</v>
      </c>
      <c r="O8039" s="0" t="s">
        <v>177</v>
      </c>
      <c r="P8039" s="0" t="n">
        <f aca="false">IF(AND(OR(Dashboard!$B$5="All",D8039=Dashboard!$B$5),OR(Dashboard!$D$5="All",N8039=Dashboard!$D$5),OR(AND(C8039&lt;&gt;"",C8039&gt;=Dashboard!$F$5,C8039&lt;=Dashboard!$H$5),AND(C8039="",Dashboard!$F$5&lt;=1980,Dashboard!$H$5&gt;=2016))),1,0)</f>
        <v>1</v>
      </c>
      <c r="Q8039" s="0" t="n">
        <f aca="false">J8039*P8039+ROW()*0.00000001</f>
        <v>0.18008039</v>
      </c>
    </row>
    <row r="8040" customFormat="false" ht="15" hidden="false" customHeight="false" outlineLevel="0" collapsed="false">
      <c r="A8040" s="0" t="s">
        <v>5927</v>
      </c>
      <c r="B8040" s="0" t="s">
        <v>3087</v>
      </c>
      <c r="C8040" s="0" t="n">
        <v>1999</v>
      </c>
      <c r="D8040" s="0" t="s">
        <v>46</v>
      </c>
      <c r="E8040" s="0" t="s">
        <v>328</v>
      </c>
      <c r="F8040" s="0" t="n">
        <v>0</v>
      </c>
      <c r="G8040" s="0" t="n">
        <v>0</v>
      </c>
      <c r="H8040" s="0" t="n">
        <v>0.18</v>
      </c>
      <c r="I8040" s="0" t="n">
        <v>0</v>
      </c>
      <c r="J8040" s="0" t="n">
        <v>0.18</v>
      </c>
      <c r="N8040" s="0" t="s">
        <v>161</v>
      </c>
      <c r="P8040" s="0" t="n">
        <f aca="false">IF(AND(OR(Dashboard!$B$5="All",D8040=Dashboard!$B$5),OR(Dashboard!$D$5="All",N8040=Dashboard!$D$5),OR(AND(C8040&lt;&gt;"",C8040&gt;=Dashboard!$F$5,C8040&lt;=Dashboard!$H$5),AND(C8040="",Dashboard!$F$5&lt;=1980,Dashboard!$H$5&gt;=2016))),1,0)</f>
        <v>1</v>
      </c>
      <c r="Q8040" s="0" t="n">
        <f aca="false">J8040*P8040+ROW()*0.00000001</f>
        <v>0.1800804</v>
      </c>
    </row>
    <row r="8041" customFormat="false" ht="15" hidden="false" customHeight="false" outlineLevel="0" collapsed="false">
      <c r="A8041" s="0" t="s">
        <v>5928</v>
      </c>
      <c r="B8041" s="0" t="s">
        <v>108</v>
      </c>
      <c r="C8041" s="0" t="n">
        <v>1999</v>
      </c>
      <c r="D8041" s="0" t="s">
        <v>34</v>
      </c>
      <c r="E8041" s="0" t="s">
        <v>220</v>
      </c>
      <c r="F8041" s="0" t="n">
        <v>0</v>
      </c>
      <c r="G8041" s="0" t="n">
        <v>0</v>
      </c>
      <c r="H8041" s="0" t="n">
        <v>0.18</v>
      </c>
      <c r="I8041" s="0" t="n">
        <v>0</v>
      </c>
      <c r="J8041" s="0" t="n">
        <v>0.18</v>
      </c>
      <c r="N8041" s="0" t="s">
        <v>35</v>
      </c>
      <c r="P8041" s="0" t="n">
        <f aca="false">IF(AND(OR(Dashboard!$B$5="All",D8041=Dashboard!$B$5),OR(Dashboard!$D$5="All",N8041=Dashboard!$D$5),OR(AND(C8041&lt;&gt;"",C8041&gt;=Dashboard!$F$5,C8041&lt;=Dashboard!$H$5),AND(C8041="",Dashboard!$F$5&lt;=1980,Dashboard!$H$5&gt;=2016))),1,0)</f>
        <v>1</v>
      </c>
      <c r="Q8041" s="0" t="n">
        <f aca="false">J8041*P8041+ROW()*0.00000001</f>
        <v>0.18008041</v>
      </c>
    </row>
    <row r="8042" customFormat="false" ht="15" hidden="false" customHeight="false" outlineLevel="0" collapsed="false">
      <c r="A8042" s="0" t="s">
        <v>5929</v>
      </c>
      <c r="B8042" s="0" t="s">
        <v>33</v>
      </c>
      <c r="C8042" s="0" t="n">
        <v>2009</v>
      </c>
      <c r="D8042" s="0" t="s">
        <v>71</v>
      </c>
      <c r="E8042" s="0" t="s">
        <v>72</v>
      </c>
      <c r="F8042" s="0" t="n">
        <v>0.17</v>
      </c>
      <c r="G8042" s="0" t="n">
        <v>0</v>
      </c>
      <c r="H8042" s="0" t="n">
        <v>0</v>
      </c>
      <c r="I8042" s="0" t="n">
        <v>0.01</v>
      </c>
      <c r="J8042" s="0" t="n">
        <v>0.18</v>
      </c>
      <c r="N8042" s="0" t="s">
        <v>35</v>
      </c>
      <c r="P8042" s="0" t="n">
        <f aca="false">IF(AND(OR(Dashboard!$B$5="All",D8042=Dashboard!$B$5),OR(Dashboard!$D$5="All",N8042=Dashboard!$D$5),OR(AND(C8042&lt;&gt;"",C8042&gt;=Dashboard!$F$5,C8042&lt;=Dashboard!$H$5),AND(C8042="",Dashboard!$F$5&lt;=1980,Dashboard!$H$5&gt;=2016))),1,0)</f>
        <v>1</v>
      </c>
      <c r="Q8042" s="0" t="n">
        <f aca="false">J8042*P8042+ROW()*0.00000001</f>
        <v>0.18008042</v>
      </c>
    </row>
    <row r="8043" customFormat="false" ht="15" hidden="false" customHeight="false" outlineLevel="0" collapsed="false">
      <c r="A8043" s="0" t="s">
        <v>5930</v>
      </c>
      <c r="B8043" s="0" t="s">
        <v>117</v>
      </c>
      <c r="C8043" s="0" t="n">
        <v>1997</v>
      </c>
      <c r="D8043" s="0" t="s">
        <v>16</v>
      </c>
      <c r="E8043" s="0" t="s">
        <v>89</v>
      </c>
      <c r="F8043" s="0" t="n">
        <v>0</v>
      </c>
      <c r="G8043" s="0" t="n">
        <v>0</v>
      </c>
      <c r="H8043" s="0" t="n">
        <v>0.17</v>
      </c>
      <c r="I8043" s="0" t="n">
        <v>0.01</v>
      </c>
      <c r="J8043" s="0" t="n">
        <v>0.18</v>
      </c>
      <c r="N8043" s="0" t="s">
        <v>74</v>
      </c>
      <c r="P8043" s="0" t="n">
        <f aca="false">IF(AND(OR(Dashboard!$B$5="All",D8043=Dashboard!$B$5),OR(Dashboard!$D$5="All",N8043=Dashboard!$D$5),OR(AND(C8043&lt;&gt;"",C8043&gt;=Dashboard!$F$5,C8043&lt;=Dashboard!$H$5),AND(C8043="",Dashboard!$F$5&lt;=1980,Dashboard!$H$5&gt;=2016))),1,0)</f>
        <v>1</v>
      </c>
      <c r="Q8043" s="0" t="n">
        <f aca="false">J8043*P8043+ROW()*0.00000001</f>
        <v>0.18008043</v>
      </c>
    </row>
    <row r="8044" customFormat="false" ht="15" hidden="false" customHeight="false" outlineLevel="0" collapsed="false">
      <c r="A8044" s="0" t="s">
        <v>5931</v>
      </c>
      <c r="B8044" s="0" t="s">
        <v>76</v>
      </c>
      <c r="C8044" s="0" t="n">
        <v>2004</v>
      </c>
      <c r="D8044" s="0" t="s">
        <v>56</v>
      </c>
      <c r="E8044" s="0" t="s">
        <v>4272</v>
      </c>
      <c r="F8044" s="0" t="n">
        <v>0.09</v>
      </c>
      <c r="G8044" s="0" t="n">
        <v>0.07</v>
      </c>
      <c r="H8044" s="0" t="n">
        <v>0</v>
      </c>
      <c r="I8044" s="0" t="n">
        <v>0.02</v>
      </c>
      <c r="J8044" s="0" t="n">
        <v>0.18</v>
      </c>
      <c r="K8044" s="0" t="n">
        <v>48</v>
      </c>
      <c r="L8044" s="0" t="n">
        <v>4.3</v>
      </c>
      <c r="M8044" s="0" t="s">
        <v>73</v>
      </c>
      <c r="N8044" s="0" t="s">
        <v>74</v>
      </c>
      <c r="O8044" s="0" t="s">
        <v>177</v>
      </c>
      <c r="P8044" s="0" t="n">
        <f aca="false">IF(AND(OR(Dashboard!$B$5="All",D8044=Dashboard!$B$5),OR(Dashboard!$D$5="All",N8044=Dashboard!$D$5),OR(AND(C8044&lt;&gt;"",C8044&gt;=Dashboard!$F$5,C8044&lt;=Dashboard!$H$5),AND(C8044="",Dashboard!$F$5&lt;=1980,Dashboard!$H$5&gt;=2016))),1,0)</f>
        <v>1</v>
      </c>
      <c r="Q8044" s="0" t="n">
        <f aca="false">J8044*P8044+ROW()*0.00000001</f>
        <v>0.18008044</v>
      </c>
    </row>
    <row r="8045" customFormat="false" ht="15" hidden="false" customHeight="false" outlineLevel="0" collapsed="false">
      <c r="A8045" s="0" t="s">
        <v>5932</v>
      </c>
      <c r="B8045" s="0" t="s">
        <v>85</v>
      </c>
      <c r="C8045" s="0" t="n">
        <v>2002</v>
      </c>
      <c r="D8045" s="0" t="s">
        <v>52</v>
      </c>
      <c r="E8045" s="0" t="s">
        <v>160</v>
      </c>
      <c r="F8045" s="0" t="n">
        <v>0.13</v>
      </c>
      <c r="G8045" s="0" t="n">
        <v>0.05</v>
      </c>
      <c r="H8045" s="0" t="n">
        <v>0</v>
      </c>
      <c r="I8045" s="0" t="n">
        <v>0</v>
      </c>
      <c r="J8045" s="0" t="n">
        <v>0.18</v>
      </c>
      <c r="K8045" s="0" t="n">
        <v>75</v>
      </c>
      <c r="M8045" s="0" t="s">
        <v>36</v>
      </c>
      <c r="N8045" s="0" t="s">
        <v>35</v>
      </c>
      <c r="O8045" s="0" t="s">
        <v>37</v>
      </c>
      <c r="P8045" s="0" t="n">
        <f aca="false">IF(AND(OR(Dashboard!$B$5="All",D8045=Dashboard!$B$5),OR(Dashboard!$D$5="All",N8045=Dashboard!$D$5),OR(AND(C8045&lt;&gt;"",C8045&gt;=Dashboard!$F$5,C8045&lt;=Dashboard!$H$5),AND(C8045="",Dashboard!$F$5&lt;=1980,Dashboard!$H$5&gt;=2016))),1,0)</f>
        <v>1</v>
      </c>
      <c r="Q8045" s="0" t="n">
        <f aca="false">J8045*P8045+ROW()*0.00000001</f>
        <v>0.18008045</v>
      </c>
    </row>
    <row r="8046" customFormat="false" ht="15" hidden="false" customHeight="false" outlineLevel="0" collapsed="false">
      <c r="A8046" s="0" t="s">
        <v>5933</v>
      </c>
      <c r="B8046" s="0" t="s">
        <v>76</v>
      </c>
      <c r="C8046" s="0" t="n">
        <v>2008</v>
      </c>
      <c r="D8046" s="0" t="s">
        <v>34</v>
      </c>
      <c r="E8046" s="0" t="s">
        <v>4798</v>
      </c>
      <c r="F8046" s="0" t="n">
        <v>0</v>
      </c>
      <c r="G8046" s="0" t="n">
        <v>0</v>
      </c>
      <c r="H8046" s="0" t="n">
        <v>0</v>
      </c>
      <c r="I8046" s="0" t="n">
        <v>0.18</v>
      </c>
      <c r="J8046" s="0" t="n">
        <v>0.18</v>
      </c>
      <c r="M8046" s="0" t="s">
        <v>36</v>
      </c>
      <c r="N8046" s="0" t="s">
        <v>74</v>
      </c>
      <c r="P8046" s="0" t="n">
        <f aca="false">IF(AND(OR(Dashboard!$B$5="All",D8046=Dashboard!$B$5),OR(Dashboard!$D$5="All",N8046=Dashboard!$D$5),OR(AND(C8046&lt;&gt;"",C8046&gt;=Dashboard!$F$5,C8046&lt;=Dashboard!$H$5),AND(C8046="",Dashboard!$F$5&lt;=1980,Dashboard!$H$5&gt;=2016))),1,0)</f>
        <v>1</v>
      </c>
      <c r="Q8046" s="0" t="n">
        <f aca="false">J8046*P8046+ROW()*0.00000001</f>
        <v>0.18008046</v>
      </c>
    </row>
    <row r="8047" customFormat="false" ht="15" hidden="false" customHeight="false" outlineLevel="0" collapsed="false">
      <c r="A8047" s="0" t="s">
        <v>5934</v>
      </c>
      <c r="B8047" s="0" t="s">
        <v>97</v>
      </c>
      <c r="C8047" s="0" t="n">
        <v>2012</v>
      </c>
      <c r="D8047" s="0" t="s">
        <v>52</v>
      </c>
      <c r="E8047" s="0" t="s">
        <v>154</v>
      </c>
      <c r="F8047" s="0" t="n">
        <v>0</v>
      </c>
      <c r="G8047" s="0" t="n">
        <v>0</v>
      </c>
      <c r="H8047" s="0" t="n">
        <v>0.18</v>
      </c>
      <c r="I8047" s="0" t="n">
        <v>0</v>
      </c>
      <c r="J8047" s="0" t="n">
        <v>0.18</v>
      </c>
      <c r="N8047" s="0" t="s">
        <v>35</v>
      </c>
      <c r="P8047" s="0" t="n">
        <f aca="false">IF(AND(OR(Dashboard!$B$5="All",D8047=Dashboard!$B$5),OR(Dashboard!$D$5="All",N8047=Dashboard!$D$5),OR(AND(C8047&lt;&gt;"",C8047&gt;=Dashboard!$F$5,C8047&lt;=Dashboard!$H$5),AND(C8047="",Dashboard!$F$5&lt;=1980,Dashboard!$H$5&gt;=2016))),1,0)</f>
        <v>1</v>
      </c>
      <c r="Q8047" s="0" t="n">
        <f aca="false">J8047*P8047+ROW()*0.00000001</f>
        <v>0.18008047</v>
      </c>
    </row>
    <row r="8048" customFormat="false" ht="15" hidden="false" customHeight="false" outlineLevel="0" collapsed="false">
      <c r="A8048" s="0" t="s">
        <v>5033</v>
      </c>
      <c r="B8048" s="0" t="s">
        <v>76</v>
      </c>
      <c r="C8048" s="0" t="n">
        <v>2009</v>
      </c>
      <c r="D8048" s="0" t="s">
        <v>71</v>
      </c>
      <c r="E8048" s="0" t="s">
        <v>91</v>
      </c>
      <c r="F8048" s="0" t="n">
        <v>0.13</v>
      </c>
      <c r="G8048" s="0" t="n">
        <v>0</v>
      </c>
      <c r="H8048" s="0" t="n">
        <v>0</v>
      </c>
      <c r="I8048" s="0" t="n">
        <v>0.05</v>
      </c>
      <c r="J8048" s="0" t="n">
        <v>0.18</v>
      </c>
      <c r="L8048" s="0" t="n">
        <v>6.8</v>
      </c>
      <c r="M8048" s="0" t="s">
        <v>103</v>
      </c>
      <c r="N8048" s="0" t="s">
        <v>74</v>
      </c>
      <c r="P8048" s="0" t="n">
        <f aca="false">IF(AND(OR(Dashboard!$B$5="All",D8048=Dashboard!$B$5),OR(Dashboard!$D$5="All",N8048=Dashboard!$D$5),OR(AND(C8048&lt;&gt;"",C8048&gt;=Dashboard!$F$5,C8048&lt;=Dashboard!$H$5),AND(C8048="",Dashboard!$F$5&lt;=1980,Dashboard!$H$5&gt;=2016))),1,0)</f>
        <v>1</v>
      </c>
      <c r="Q8048" s="0" t="n">
        <f aca="false">J8048*P8048+ROW()*0.00000001</f>
        <v>0.18008048</v>
      </c>
    </row>
    <row r="8049" customFormat="false" ht="15" hidden="false" customHeight="false" outlineLevel="0" collapsed="false">
      <c r="A8049" s="0" t="s">
        <v>5935</v>
      </c>
      <c r="B8049" s="0" t="s">
        <v>64</v>
      </c>
      <c r="C8049" s="0" t="n">
        <v>2012</v>
      </c>
      <c r="D8049" s="0" t="s">
        <v>56</v>
      </c>
      <c r="E8049" s="0" t="s">
        <v>142</v>
      </c>
      <c r="F8049" s="0" t="n">
        <v>0.1</v>
      </c>
      <c r="G8049" s="0" t="n">
        <v>0.06</v>
      </c>
      <c r="H8049" s="0" t="n">
        <v>0</v>
      </c>
      <c r="I8049" s="0" t="n">
        <v>0.02</v>
      </c>
      <c r="J8049" s="0" t="n">
        <v>0.18</v>
      </c>
      <c r="K8049" s="0" t="n">
        <v>74</v>
      </c>
      <c r="L8049" s="0" t="n">
        <v>7.1</v>
      </c>
      <c r="M8049" s="0" t="s">
        <v>73</v>
      </c>
      <c r="N8049" s="0" t="s">
        <v>66</v>
      </c>
      <c r="O8049" s="0" t="s">
        <v>37</v>
      </c>
      <c r="P8049" s="0" t="n">
        <f aca="false">IF(AND(OR(Dashboard!$B$5="All",D8049=Dashboard!$B$5),OR(Dashboard!$D$5="All",N8049=Dashboard!$D$5),OR(AND(C8049&lt;&gt;"",C8049&gt;=Dashboard!$F$5,C8049&lt;=Dashboard!$H$5),AND(C8049="",Dashboard!$F$5&lt;=1980,Dashboard!$H$5&gt;=2016))),1,0)</f>
        <v>1</v>
      </c>
      <c r="Q8049" s="0" t="n">
        <f aca="false">J8049*P8049+ROW()*0.00000001</f>
        <v>0.18008049</v>
      </c>
    </row>
    <row r="8050" customFormat="false" ht="15" hidden="false" customHeight="false" outlineLevel="0" collapsed="false">
      <c r="A8050" s="0" t="s">
        <v>5936</v>
      </c>
      <c r="B8050" s="0" t="s">
        <v>64</v>
      </c>
      <c r="C8050" s="0" t="n">
        <v>2012</v>
      </c>
      <c r="D8050" s="0" t="s">
        <v>34</v>
      </c>
      <c r="E8050" s="0" t="s">
        <v>195</v>
      </c>
      <c r="F8050" s="0" t="n">
        <v>0</v>
      </c>
      <c r="G8050" s="0" t="n">
        <v>0.16</v>
      </c>
      <c r="H8050" s="0" t="n">
        <v>0</v>
      </c>
      <c r="I8050" s="0" t="n">
        <v>0.02</v>
      </c>
      <c r="J8050" s="0" t="n">
        <v>0.18</v>
      </c>
      <c r="K8050" s="0" t="n">
        <v>73</v>
      </c>
      <c r="L8050" s="0" t="n">
        <v>6.2</v>
      </c>
      <c r="M8050" s="0" t="s">
        <v>125</v>
      </c>
      <c r="N8050" s="0" t="s">
        <v>66</v>
      </c>
      <c r="O8050" s="0" t="s">
        <v>37</v>
      </c>
      <c r="P8050" s="0" t="n">
        <f aca="false">IF(AND(OR(Dashboard!$B$5="All",D8050=Dashboard!$B$5),OR(Dashboard!$D$5="All",N8050=Dashboard!$D$5),OR(AND(C8050&lt;&gt;"",C8050&gt;=Dashboard!$F$5,C8050&lt;=Dashboard!$H$5),AND(C8050="",Dashboard!$F$5&lt;=1980,Dashboard!$H$5&gt;=2016))),1,0)</f>
        <v>1</v>
      </c>
      <c r="Q8050" s="0" t="n">
        <f aca="false">J8050*P8050+ROW()*0.00000001</f>
        <v>0.1800805</v>
      </c>
    </row>
    <row r="8051" customFormat="false" ht="15" hidden="false" customHeight="false" outlineLevel="0" collapsed="false">
      <c r="A8051" s="0" t="s">
        <v>5937</v>
      </c>
      <c r="B8051" s="0" t="s">
        <v>64</v>
      </c>
      <c r="C8051" s="0" t="n">
        <v>2007</v>
      </c>
      <c r="D8051" s="0" t="s">
        <v>56</v>
      </c>
      <c r="E8051" s="0" t="s">
        <v>124</v>
      </c>
      <c r="F8051" s="0" t="n">
        <v>0.14</v>
      </c>
      <c r="G8051" s="0" t="n">
        <v>0.02</v>
      </c>
      <c r="H8051" s="0" t="n">
        <v>0</v>
      </c>
      <c r="I8051" s="0" t="n">
        <v>0.01</v>
      </c>
      <c r="J8051" s="0" t="n">
        <v>0.18</v>
      </c>
      <c r="K8051" s="0" t="n">
        <v>71</v>
      </c>
      <c r="L8051" s="0" t="n">
        <v>6.9</v>
      </c>
      <c r="M8051" s="0" t="s">
        <v>73</v>
      </c>
      <c r="N8051" s="0" t="s">
        <v>66</v>
      </c>
      <c r="O8051" s="0" t="s">
        <v>37</v>
      </c>
      <c r="P8051" s="0" t="n">
        <f aca="false">IF(AND(OR(Dashboard!$B$5="All",D8051=Dashboard!$B$5),OR(Dashboard!$D$5="All",N8051=Dashboard!$D$5),OR(AND(C8051&lt;&gt;"",C8051&gt;=Dashboard!$F$5,C8051&lt;=Dashboard!$H$5),AND(C8051="",Dashboard!$F$5&lt;=1980,Dashboard!$H$5&gt;=2016))),1,0)</f>
        <v>1</v>
      </c>
      <c r="Q8051" s="0" t="n">
        <f aca="false">J8051*P8051+ROW()*0.00000001</f>
        <v>0.18008051</v>
      </c>
    </row>
    <row r="8052" customFormat="false" ht="15" hidden="false" customHeight="false" outlineLevel="0" collapsed="false">
      <c r="A8052" s="0" t="s">
        <v>5938</v>
      </c>
      <c r="B8052" s="0" t="s">
        <v>164</v>
      </c>
      <c r="C8052" s="0" t="n">
        <v>2005</v>
      </c>
      <c r="D8052" s="0" t="s">
        <v>52</v>
      </c>
      <c r="E8052" s="0" t="s">
        <v>89</v>
      </c>
      <c r="F8052" s="0" t="n">
        <v>0</v>
      </c>
      <c r="G8052" s="0" t="n">
        <v>0</v>
      </c>
      <c r="H8052" s="0" t="n">
        <v>0.18</v>
      </c>
      <c r="I8052" s="0" t="n">
        <v>0</v>
      </c>
      <c r="J8052" s="0" t="n">
        <v>0.18</v>
      </c>
      <c r="N8052" s="0" t="s">
        <v>74</v>
      </c>
      <c r="P8052" s="0" t="n">
        <f aca="false">IF(AND(OR(Dashboard!$B$5="All",D8052=Dashboard!$B$5),OR(Dashboard!$D$5="All",N8052=Dashboard!$D$5),OR(AND(C8052&lt;&gt;"",C8052&gt;=Dashboard!$F$5,C8052&lt;=Dashboard!$H$5),AND(C8052="",Dashboard!$F$5&lt;=1980,Dashboard!$H$5&gt;=2016))),1,0)</f>
        <v>1</v>
      </c>
      <c r="Q8052" s="0" t="n">
        <f aca="false">J8052*P8052+ROW()*0.00000001</f>
        <v>0.18008052</v>
      </c>
    </row>
    <row r="8053" customFormat="false" ht="15" hidden="false" customHeight="false" outlineLevel="0" collapsed="false">
      <c r="A8053" s="0" t="s">
        <v>2027</v>
      </c>
      <c r="B8053" s="0" t="s">
        <v>164</v>
      </c>
      <c r="C8053" s="0" t="n">
        <v>2009</v>
      </c>
      <c r="D8053" s="0" t="s">
        <v>71</v>
      </c>
      <c r="E8053" s="0" t="s">
        <v>160</v>
      </c>
      <c r="F8053" s="0" t="n">
        <v>0.16</v>
      </c>
      <c r="G8053" s="0" t="n">
        <v>0.01</v>
      </c>
      <c r="H8053" s="0" t="n">
        <v>0</v>
      </c>
      <c r="I8053" s="0" t="n">
        <v>0.02</v>
      </c>
      <c r="J8053" s="0" t="n">
        <v>0.18</v>
      </c>
      <c r="K8053" s="0" t="n">
        <v>54</v>
      </c>
      <c r="L8053" s="0" t="n">
        <v>4.7</v>
      </c>
      <c r="M8053" s="0" t="s">
        <v>125</v>
      </c>
      <c r="N8053" s="0" t="s">
        <v>74</v>
      </c>
      <c r="O8053" s="0" t="s">
        <v>53</v>
      </c>
      <c r="P8053" s="0" t="n">
        <f aca="false">IF(AND(OR(Dashboard!$B$5="All",D8053=Dashboard!$B$5),OR(Dashboard!$D$5="All",N8053=Dashboard!$D$5),OR(AND(C8053&lt;&gt;"",C8053&gt;=Dashboard!$F$5,C8053&lt;=Dashboard!$H$5),AND(C8053="",Dashboard!$F$5&lt;=1980,Dashboard!$H$5&gt;=2016))),1,0)</f>
        <v>1</v>
      </c>
      <c r="Q8053" s="0" t="n">
        <f aca="false">J8053*P8053+ROW()*0.00000001</f>
        <v>0.18008053</v>
      </c>
    </row>
    <row r="8054" customFormat="false" ht="15" hidden="false" customHeight="false" outlineLevel="0" collapsed="false">
      <c r="A8054" s="0" t="s">
        <v>5939</v>
      </c>
      <c r="B8054" s="0" t="s">
        <v>186</v>
      </c>
      <c r="C8054" s="0" t="n">
        <v>2002</v>
      </c>
      <c r="D8054" s="0" t="s">
        <v>102</v>
      </c>
      <c r="E8054" s="0" t="s">
        <v>91</v>
      </c>
      <c r="F8054" s="0" t="n">
        <v>0.14</v>
      </c>
      <c r="G8054" s="0" t="n">
        <v>0.04</v>
      </c>
      <c r="H8054" s="0" t="n">
        <v>0</v>
      </c>
      <c r="I8054" s="0" t="n">
        <v>0</v>
      </c>
      <c r="J8054" s="0" t="n">
        <v>0.18</v>
      </c>
      <c r="K8054" s="0" t="n">
        <v>75</v>
      </c>
      <c r="L8054" s="0" t="n">
        <v>8.5</v>
      </c>
      <c r="M8054" s="0" t="s">
        <v>103</v>
      </c>
      <c r="N8054" s="0" t="s">
        <v>35</v>
      </c>
      <c r="O8054" s="0" t="s">
        <v>37</v>
      </c>
      <c r="P8054" s="0" t="n">
        <f aca="false">IF(AND(OR(Dashboard!$B$5="All",D8054=Dashboard!$B$5),OR(Dashboard!$D$5="All",N8054=Dashboard!$D$5),OR(AND(C8054&lt;&gt;"",C8054&gt;=Dashboard!$F$5,C8054&lt;=Dashboard!$H$5),AND(C8054="",Dashboard!$F$5&lt;=1980,Dashboard!$H$5&gt;=2016))),1,0)</f>
        <v>1</v>
      </c>
      <c r="Q8054" s="0" t="n">
        <f aca="false">J8054*P8054+ROW()*0.00000001</f>
        <v>0.18008054</v>
      </c>
    </row>
    <row r="8055" customFormat="false" ht="15" hidden="false" customHeight="false" outlineLevel="0" collapsed="false">
      <c r="A8055" s="0" t="s">
        <v>5940</v>
      </c>
      <c r="B8055" s="0" t="s">
        <v>78</v>
      </c>
      <c r="C8055" s="0" t="n">
        <v>1993</v>
      </c>
      <c r="D8055" s="0" t="s">
        <v>34</v>
      </c>
      <c r="E8055" s="0" t="s">
        <v>211</v>
      </c>
      <c r="F8055" s="0" t="n">
        <v>0.04</v>
      </c>
      <c r="G8055" s="0" t="n">
        <v>0.01</v>
      </c>
      <c r="H8055" s="0" t="n">
        <v>0.13</v>
      </c>
      <c r="I8055" s="0" t="n">
        <v>0</v>
      </c>
      <c r="J8055" s="0" t="n">
        <v>0.18</v>
      </c>
      <c r="N8055" s="0" t="s">
        <v>35</v>
      </c>
      <c r="P8055" s="0" t="n">
        <f aca="false">IF(AND(OR(Dashboard!$B$5="All",D8055=Dashboard!$B$5),OR(Dashboard!$D$5="All",N8055=Dashboard!$D$5),OR(AND(C8055&lt;&gt;"",C8055&gt;=Dashboard!$F$5,C8055&lt;=Dashboard!$H$5),AND(C8055="",Dashboard!$F$5&lt;=1980,Dashboard!$H$5&gt;=2016))),1,0)</f>
        <v>1</v>
      </c>
      <c r="Q8055" s="0" t="n">
        <f aca="false">J8055*P8055+ROW()*0.00000001</f>
        <v>0.18008055</v>
      </c>
    </row>
    <row r="8056" customFormat="false" ht="15" hidden="false" customHeight="false" outlineLevel="0" collapsed="false">
      <c r="A8056" s="0" t="s">
        <v>4752</v>
      </c>
      <c r="B8056" s="0" t="s">
        <v>33</v>
      </c>
      <c r="C8056" s="0" t="n">
        <v>2009</v>
      </c>
      <c r="D8056" s="0" t="s">
        <v>41</v>
      </c>
      <c r="E8056" s="0" t="s">
        <v>211</v>
      </c>
      <c r="F8056" s="0" t="n">
        <v>0.05</v>
      </c>
      <c r="G8056" s="0" t="n">
        <v>0.11</v>
      </c>
      <c r="H8056" s="0" t="n">
        <v>0</v>
      </c>
      <c r="I8056" s="0" t="n">
        <v>0.02</v>
      </c>
      <c r="J8056" s="0" t="n">
        <v>0.18</v>
      </c>
      <c r="K8056" s="0" t="n">
        <v>44</v>
      </c>
      <c r="L8056" s="0" t="n">
        <v>5.4</v>
      </c>
      <c r="M8056" s="0" t="s">
        <v>36</v>
      </c>
      <c r="N8056" s="0" t="s">
        <v>35</v>
      </c>
      <c r="O8056" s="0" t="s">
        <v>177</v>
      </c>
      <c r="P8056" s="0" t="n">
        <f aca="false">IF(AND(OR(Dashboard!$B$5="All",D8056=Dashboard!$B$5),OR(Dashboard!$D$5="All",N8056=Dashboard!$D$5),OR(AND(C8056&lt;&gt;"",C8056&gt;=Dashboard!$F$5,C8056&lt;=Dashboard!$H$5),AND(C8056="",Dashboard!$F$5&lt;=1980,Dashboard!$H$5&gt;=2016))),1,0)</f>
        <v>1</v>
      </c>
      <c r="Q8056" s="0" t="n">
        <f aca="false">J8056*P8056+ROW()*0.00000001</f>
        <v>0.18008056</v>
      </c>
    </row>
    <row r="8057" customFormat="false" ht="15" hidden="false" customHeight="false" outlineLevel="0" collapsed="false">
      <c r="A8057" s="0" t="s">
        <v>5941</v>
      </c>
      <c r="B8057" s="0" t="s">
        <v>33</v>
      </c>
      <c r="C8057" s="0" t="n">
        <v>2008</v>
      </c>
      <c r="D8057" s="0" t="s">
        <v>71</v>
      </c>
      <c r="E8057" s="0" t="s">
        <v>1485</v>
      </c>
      <c r="F8057" s="0" t="n">
        <v>0.16</v>
      </c>
      <c r="G8057" s="0" t="n">
        <v>0.01</v>
      </c>
      <c r="H8057" s="0" t="n">
        <v>0</v>
      </c>
      <c r="I8057" s="0" t="n">
        <v>0.01</v>
      </c>
      <c r="J8057" s="0" t="n">
        <v>0.18</v>
      </c>
      <c r="K8057" s="0" t="n">
        <v>72</v>
      </c>
      <c r="L8057" s="0" t="n">
        <v>8.7</v>
      </c>
      <c r="M8057" s="0" t="s">
        <v>125</v>
      </c>
      <c r="N8057" s="0" t="s">
        <v>35</v>
      </c>
      <c r="O8057" s="0" t="s">
        <v>37</v>
      </c>
      <c r="P8057" s="0" t="n">
        <f aca="false">IF(AND(OR(Dashboard!$B$5="All",D8057=Dashboard!$B$5),OR(Dashboard!$D$5="All",N8057=Dashboard!$D$5),OR(AND(C8057&lt;&gt;"",C8057&gt;=Dashboard!$F$5,C8057&lt;=Dashboard!$H$5),AND(C8057="",Dashboard!$F$5&lt;=1980,Dashboard!$H$5&gt;=2016))),1,0)</f>
        <v>1</v>
      </c>
      <c r="Q8057" s="0" t="n">
        <f aca="false">J8057*P8057+ROW()*0.00000001</f>
        <v>0.18008057</v>
      </c>
    </row>
    <row r="8058" customFormat="false" ht="15" hidden="false" customHeight="false" outlineLevel="0" collapsed="false">
      <c r="A8058" s="0" t="s">
        <v>5942</v>
      </c>
      <c r="B8058" s="0" t="s">
        <v>94</v>
      </c>
      <c r="C8058" s="0" t="n">
        <v>2015</v>
      </c>
      <c r="D8058" s="0" t="s">
        <v>102</v>
      </c>
      <c r="E8058" s="0" t="s">
        <v>328</v>
      </c>
      <c r="F8058" s="0" t="n">
        <v>0</v>
      </c>
      <c r="G8058" s="0" t="n">
        <v>0.12</v>
      </c>
      <c r="H8058" s="0" t="n">
        <v>0.04</v>
      </c>
      <c r="I8058" s="0" t="n">
        <v>0.02</v>
      </c>
      <c r="J8058" s="0" t="n">
        <v>0.18</v>
      </c>
      <c r="K8058" s="0" t="n">
        <v>59</v>
      </c>
      <c r="L8058" s="0" t="n">
        <v>7.8</v>
      </c>
      <c r="M8058" s="0" t="s">
        <v>103</v>
      </c>
      <c r="N8058" s="0" t="s">
        <v>74</v>
      </c>
      <c r="O8058" s="0" t="s">
        <v>53</v>
      </c>
      <c r="P8058" s="0" t="n">
        <f aca="false">IF(AND(OR(Dashboard!$B$5="All",D8058=Dashboard!$B$5),OR(Dashboard!$D$5="All",N8058=Dashboard!$D$5),OR(AND(C8058&lt;&gt;"",C8058&gt;=Dashboard!$F$5,C8058&lt;=Dashboard!$H$5),AND(C8058="",Dashboard!$F$5&lt;=1980,Dashboard!$H$5&gt;=2016))),1,0)</f>
        <v>1</v>
      </c>
      <c r="Q8058" s="0" t="n">
        <f aca="false">J8058*P8058+ROW()*0.00000001</f>
        <v>0.18008058</v>
      </c>
    </row>
    <row r="8059" customFormat="false" ht="15" hidden="false" customHeight="false" outlineLevel="0" collapsed="false">
      <c r="A8059" s="0" t="s">
        <v>3399</v>
      </c>
      <c r="B8059" s="0" t="s">
        <v>70</v>
      </c>
      <c r="C8059" s="0" t="n">
        <v>2010</v>
      </c>
      <c r="D8059" s="0" t="s">
        <v>34</v>
      </c>
      <c r="E8059" s="0" t="s">
        <v>195</v>
      </c>
      <c r="F8059" s="0" t="n">
        <v>0.1</v>
      </c>
      <c r="G8059" s="0" t="n">
        <v>0.05</v>
      </c>
      <c r="H8059" s="0" t="n">
        <v>0</v>
      </c>
      <c r="I8059" s="0" t="n">
        <v>0.02</v>
      </c>
      <c r="J8059" s="0" t="n">
        <v>0.18</v>
      </c>
      <c r="K8059" s="0" t="n">
        <v>47</v>
      </c>
      <c r="M8059" s="0" t="s">
        <v>36</v>
      </c>
      <c r="N8059" s="0" t="s">
        <v>74</v>
      </c>
      <c r="O8059" s="0" t="s">
        <v>177</v>
      </c>
      <c r="P8059" s="0" t="n">
        <f aca="false">IF(AND(OR(Dashboard!$B$5="All",D8059=Dashboard!$B$5),OR(Dashboard!$D$5="All",N8059=Dashboard!$D$5),OR(AND(C8059&lt;&gt;"",C8059&gt;=Dashboard!$F$5,C8059&lt;=Dashboard!$H$5),AND(C8059="",Dashboard!$F$5&lt;=1980,Dashboard!$H$5&gt;=2016))),1,0)</f>
        <v>1</v>
      </c>
      <c r="Q8059" s="0" t="n">
        <f aca="false">J8059*P8059+ROW()*0.00000001</f>
        <v>0.18008059</v>
      </c>
    </row>
    <row r="8060" customFormat="false" ht="15" hidden="false" customHeight="false" outlineLevel="0" collapsed="false">
      <c r="A8060" s="0" t="s">
        <v>1433</v>
      </c>
      <c r="B8060" s="0" t="s">
        <v>851</v>
      </c>
      <c r="C8060" s="0" t="n">
        <v>2012</v>
      </c>
      <c r="D8060" s="0" t="s">
        <v>71</v>
      </c>
      <c r="E8060" s="0" t="s">
        <v>243</v>
      </c>
      <c r="F8060" s="0" t="n">
        <v>0.07</v>
      </c>
      <c r="G8060" s="0" t="n">
        <v>0.07</v>
      </c>
      <c r="H8060" s="0" t="n">
        <v>0</v>
      </c>
      <c r="I8060" s="0" t="n">
        <v>0.03</v>
      </c>
      <c r="J8060" s="0" t="n">
        <v>0.18</v>
      </c>
      <c r="K8060" s="0" t="n">
        <v>64</v>
      </c>
      <c r="L8060" s="0" t="n">
        <v>6.8</v>
      </c>
      <c r="M8060" s="0" t="s">
        <v>125</v>
      </c>
      <c r="N8060" s="0" t="s">
        <v>74</v>
      </c>
      <c r="O8060" s="0" t="s">
        <v>67</v>
      </c>
      <c r="P8060" s="0" t="n">
        <f aca="false">IF(AND(OR(Dashboard!$B$5="All",D8060=Dashboard!$B$5),OR(Dashboard!$D$5="All",N8060=Dashboard!$D$5),OR(AND(C8060&lt;&gt;"",C8060&gt;=Dashboard!$F$5,C8060&lt;=Dashboard!$H$5),AND(C8060="",Dashboard!$F$5&lt;=1980,Dashboard!$H$5&gt;=2016))),1,0)</f>
        <v>1</v>
      </c>
      <c r="Q8060" s="0" t="n">
        <f aca="false">J8060*P8060+ROW()*0.00000001</f>
        <v>0.1800806</v>
      </c>
    </row>
    <row r="8061" customFormat="false" ht="15" hidden="false" customHeight="false" outlineLevel="0" collapsed="false">
      <c r="A8061" s="0" t="s">
        <v>346</v>
      </c>
      <c r="B8061" s="0" t="s">
        <v>186</v>
      </c>
      <c r="C8061" s="0" t="n">
        <v>2006</v>
      </c>
      <c r="D8061" s="0" t="s">
        <v>34</v>
      </c>
      <c r="E8061" s="0" t="s">
        <v>142</v>
      </c>
      <c r="F8061" s="0" t="n">
        <v>0.14</v>
      </c>
      <c r="G8061" s="0" t="n">
        <v>0.04</v>
      </c>
      <c r="H8061" s="0" t="n">
        <v>0</v>
      </c>
      <c r="I8061" s="0" t="n">
        <v>0</v>
      </c>
      <c r="J8061" s="0" t="n">
        <v>0.18</v>
      </c>
      <c r="N8061" s="0" t="s">
        <v>35</v>
      </c>
      <c r="P8061" s="0" t="n">
        <f aca="false">IF(AND(OR(Dashboard!$B$5="All",D8061=Dashboard!$B$5),OR(Dashboard!$D$5="All",N8061=Dashboard!$D$5),OR(AND(C8061&lt;&gt;"",C8061&gt;=Dashboard!$F$5,C8061&lt;=Dashboard!$H$5),AND(C8061="",Dashboard!$F$5&lt;=1980,Dashboard!$H$5&gt;=2016))),1,0)</f>
        <v>1</v>
      </c>
      <c r="Q8061" s="0" t="n">
        <f aca="false">J8061*P8061+ROW()*0.00000001</f>
        <v>0.18008061</v>
      </c>
    </row>
    <row r="8062" customFormat="false" ht="15" hidden="false" customHeight="false" outlineLevel="0" collapsed="false">
      <c r="A8062" s="0" t="s">
        <v>5943</v>
      </c>
      <c r="B8062" s="0" t="s">
        <v>33</v>
      </c>
      <c r="C8062" s="0" t="n">
        <v>2010</v>
      </c>
      <c r="D8062" s="0" t="s">
        <v>52</v>
      </c>
      <c r="E8062" s="0" t="s">
        <v>124</v>
      </c>
      <c r="F8062" s="0" t="n">
        <v>0</v>
      </c>
      <c r="G8062" s="0" t="n">
        <v>0.16</v>
      </c>
      <c r="H8062" s="0" t="n">
        <v>0</v>
      </c>
      <c r="I8062" s="0" t="n">
        <v>0.02</v>
      </c>
      <c r="J8062" s="0" t="n">
        <v>0.18</v>
      </c>
      <c r="N8062" s="0" t="s">
        <v>35</v>
      </c>
      <c r="P8062" s="0" t="n">
        <f aca="false">IF(AND(OR(Dashboard!$B$5="All",D8062=Dashboard!$B$5),OR(Dashboard!$D$5="All",N8062=Dashboard!$D$5),OR(AND(C8062&lt;&gt;"",C8062&gt;=Dashboard!$F$5,C8062&lt;=Dashboard!$H$5),AND(C8062="",Dashboard!$F$5&lt;=1980,Dashboard!$H$5&gt;=2016))),1,0)</f>
        <v>1</v>
      </c>
      <c r="Q8062" s="0" t="n">
        <f aca="false">J8062*P8062+ROW()*0.00000001</f>
        <v>0.18008062</v>
      </c>
    </row>
    <row r="8063" customFormat="false" ht="15" hidden="false" customHeight="false" outlineLevel="0" collapsed="false">
      <c r="A8063" s="0" t="s">
        <v>5944</v>
      </c>
      <c r="B8063" s="0" t="s">
        <v>851</v>
      </c>
      <c r="C8063" s="0" t="n">
        <v>2014</v>
      </c>
      <c r="D8063" s="0" t="s">
        <v>114</v>
      </c>
      <c r="E8063" s="0" t="s">
        <v>4303</v>
      </c>
      <c r="F8063" s="0" t="n">
        <v>0.08</v>
      </c>
      <c r="G8063" s="0" t="n">
        <v>0.01</v>
      </c>
      <c r="H8063" s="0" t="n">
        <v>0.06</v>
      </c>
      <c r="I8063" s="0" t="n">
        <v>0.03</v>
      </c>
      <c r="J8063" s="0" t="n">
        <v>0.18</v>
      </c>
      <c r="K8063" s="0" t="n">
        <v>60</v>
      </c>
      <c r="L8063" s="0" t="n">
        <v>7.4</v>
      </c>
      <c r="M8063" s="0" t="s">
        <v>73</v>
      </c>
      <c r="N8063" s="0" t="s">
        <v>74</v>
      </c>
      <c r="O8063" s="0" t="s">
        <v>53</v>
      </c>
      <c r="P8063" s="0" t="n">
        <f aca="false">IF(AND(OR(Dashboard!$B$5="All",D8063=Dashboard!$B$5),OR(Dashboard!$D$5="All",N8063=Dashboard!$D$5),OR(AND(C8063&lt;&gt;"",C8063&gt;=Dashboard!$F$5,C8063&lt;=Dashboard!$H$5),AND(C8063="",Dashboard!$F$5&lt;=1980,Dashboard!$H$5&gt;=2016))),1,0)</f>
        <v>1</v>
      </c>
      <c r="Q8063" s="0" t="n">
        <f aca="false">J8063*P8063+ROW()*0.00000001</f>
        <v>0.18008063</v>
      </c>
    </row>
    <row r="8064" customFormat="false" ht="15" hidden="false" customHeight="false" outlineLevel="0" collapsed="false">
      <c r="A8064" s="0" t="s">
        <v>5523</v>
      </c>
      <c r="B8064" s="0" t="s">
        <v>50</v>
      </c>
      <c r="C8064" s="0" t="n">
        <v>2010</v>
      </c>
      <c r="D8064" s="0" t="s">
        <v>71</v>
      </c>
      <c r="E8064" s="0" t="s">
        <v>418</v>
      </c>
      <c r="F8064" s="0" t="n">
        <v>0.13</v>
      </c>
      <c r="G8064" s="0" t="n">
        <v>0.04</v>
      </c>
      <c r="H8064" s="0" t="n">
        <v>0</v>
      </c>
      <c r="I8064" s="0" t="n">
        <v>0.01</v>
      </c>
      <c r="J8064" s="0" t="n">
        <v>0.18</v>
      </c>
      <c r="K8064" s="0" t="n">
        <v>69</v>
      </c>
      <c r="L8064" s="0" t="n">
        <v>7</v>
      </c>
      <c r="M8064" s="0" t="s">
        <v>125</v>
      </c>
      <c r="N8064" s="0" t="s">
        <v>35</v>
      </c>
      <c r="O8064" s="0" t="s">
        <v>67</v>
      </c>
      <c r="P8064" s="0" t="n">
        <f aca="false">IF(AND(OR(Dashboard!$B$5="All",D8064=Dashboard!$B$5),OR(Dashboard!$D$5="All",N8064=Dashboard!$D$5),OR(AND(C8064&lt;&gt;"",C8064&gt;=Dashboard!$F$5,C8064&lt;=Dashboard!$H$5),AND(C8064="",Dashboard!$F$5&lt;=1980,Dashboard!$H$5&gt;=2016))),1,0)</f>
        <v>1</v>
      </c>
      <c r="Q8064" s="0" t="n">
        <f aca="false">J8064*P8064+ROW()*0.00000001</f>
        <v>0.18008064</v>
      </c>
    </row>
    <row r="8065" customFormat="false" ht="15" hidden="false" customHeight="false" outlineLevel="0" collapsed="false">
      <c r="A8065" s="0" t="s">
        <v>5945</v>
      </c>
      <c r="B8065" s="0" t="s">
        <v>33</v>
      </c>
      <c r="C8065" s="0" t="n">
        <v>2009</v>
      </c>
      <c r="D8065" s="0" t="s">
        <v>34</v>
      </c>
      <c r="E8065" s="0" t="s">
        <v>3828</v>
      </c>
      <c r="F8065" s="0" t="n">
        <v>0.13</v>
      </c>
      <c r="G8065" s="0" t="n">
        <v>0.03</v>
      </c>
      <c r="H8065" s="0" t="n">
        <v>0</v>
      </c>
      <c r="I8065" s="0" t="n">
        <v>0.01</v>
      </c>
      <c r="J8065" s="0" t="n">
        <v>0.18</v>
      </c>
      <c r="N8065" s="0" t="s">
        <v>35</v>
      </c>
      <c r="P8065" s="0" t="n">
        <f aca="false">IF(AND(OR(Dashboard!$B$5="All",D8065=Dashboard!$B$5),OR(Dashboard!$D$5="All",N8065=Dashboard!$D$5),OR(AND(C8065&lt;&gt;"",C8065&gt;=Dashboard!$F$5,C8065&lt;=Dashboard!$H$5),AND(C8065="",Dashboard!$F$5&lt;=1980,Dashboard!$H$5&gt;=2016))),1,0)</f>
        <v>1</v>
      </c>
      <c r="Q8065" s="0" t="n">
        <f aca="false">J8065*P8065+ROW()*0.00000001</f>
        <v>0.18008065</v>
      </c>
    </row>
    <row r="8066" customFormat="false" ht="15" hidden="false" customHeight="false" outlineLevel="0" collapsed="false">
      <c r="A8066" s="0" t="s">
        <v>5946</v>
      </c>
      <c r="B8066" s="0" t="s">
        <v>85</v>
      </c>
      <c r="C8066" s="0" t="n">
        <v>2004</v>
      </c>
      <c r="D8066" s="0" t="s">
        <v>52</v>
      </c>
      <c r="E8066" s="0" t="s">
        <v>35</v>
      </c>
      <c r="F8066" s="0" t="n">
        <v>0.13</v>
      </c>
      <c r="G8066" s="0" t="n">
        <v>0.05</v>
      </c>
      <c r="H8066" s="0" t="n">
        <v>0</v>
      </c>
      <c r="I8066" s="0" t="n">
        <v>0</v>
      </c>
      <c r="J8066" s="0" t="n">
        <v>0.18</v>
      </c>
      <c r="N8066" s="0" t="s">
        <v>35</v>
      </c>
      <c r="P8066" s="0" t="n">
        <f aca="false">IF(AND(OR(Dashboard!$B$5="All",D8066=Dashboard!$B$5),OR(Dashboard!$D$5="All",N8066=Dashboard!$D$5),OR(AND(C8066&lt;&gt;"",C8066&gt;=Dashboard!$F$5,C8066&lt;=Dashboard!$H$5),AND(C8066="",Dashboard!$F$5&lt;=1980,Dashboard!$H$5&gt;=2016))),1,0)</f>
        <v>1</v>
      </c>
      <c r="Q8066" s="0" t="n">
        <f aca="false">J8066*P8066+ROW()*0.00000001</f>
        <v>0.18008066</v>
      </c>
    </row>
    <row r="8067" customFormat="false" ht="15" hidden="false" customHeight="false" outlineLevel="0" collapsed="false">
      <c r="A8067" s="0" t="s">
        <v>5947</v>
      </c>
      <c r="B8067" s="0" t="s">
        <v>873</v>
      </c>
      <c r="C8067" s="0" t="n">
        <v>1998</v>
      </c>
      <c r="D8067" s="0" t="s">
        <v>102</v>
      </c>
      <c r="E8067" s="0" t="s">
        <v>211</v>
      </c>
      <c r="F8067" s="0" t="n">
        <v>0</v>
      </c>
      <c r="G8067" s="0" t="n">
        <v>0</v>
      </c>
      <c r="H8067" s="0" t="n">
        <v>0.18</v>
      </c>
      <c r="I8067" s="0" t="n">
        <v>0</v>
      </c>
      <c r="J8067" s="0" t="n">
        <v>0.18</v>
      </c>
      <c r="N8067" s="0" t="s">
        <v>154</v>
      </c>
      <c r="P8067" s="0" t="n">
        <f aca="false">IF(AND(OR(Dashboard!$B$5="All",D8067=Dashboard!$B$5),OR(Dashboard!$D$5="All",N8067=Dashboard!$D$5),OR(AND(C8067&lt;&gt;"",C8067&gt;=Dashboard!$F$5,C8067&lt;=Dashboard!$H$5),AND(C8067="",Dashboard!$F$5&lt;=1980,Dashboard!$H$5&gt;=2016))),1,0)</f>
        <v>1</v>
      </c>
      <c r="Q8067" s="0" t="n">
        <f aca="false">J8067*P8067+ROW()*0.00000001</f>
        <v>0.18008067</v>
      </c>
    </row>
    <row r="8068" customFormat="false" ht="15" hidden="false" customHeight="false" outlineLevel="0" collapsed="false">
      <c r="A8068" s="0" t="s">
        <v>5948</v>
      </c>
      <c r="B8068" s="0" t="s">
        <v>64</v>
      </c>
      <c r="D8068" s="0" t="s">
        <v>34</v>
      </c>
      <c r="E8068" s="0" t="s">
        <v>520</v>
      </c>
      <c r="F8068" s="0" t="n">
        <v>0.17</v>
      </c>
      <c r="G8068" s="0" t="n">
        <v>0</v>
      </c>
      <c r="H8068" s="0" t="n">
        <v>0</v>
      </c>
      <c r="I8068" s="0" t="n">
        <v>0.01</v>
      </c>
      <c r="J8068" s="0" t="n">
        <v>0.18</v>
      </c>
      <c r="K8068" s="0" t="n">
        <v>54</v>
      </c>
      <c r="L8068" s="0" t="n">
        <v>7.6</v>
      </c>
      <c r="M8068" s="0" t="s">
        <v>36</v>
      </c>
      <c r="N8068" s="0" t="s">
        <v>66</v>
      </c>
      <c r="O8068" s="0" t="s">
        <v>53</v>
      </c>
      <c r="P8068" s="0" t="n">
        <f aca="false">IF(AND(OR(Dashboard!$B$5="All",D8068=Dashboard!$B$5),OR(Dashboard!$D$5="All",N8068=Dashboard!$D$5),OR(AND(C8068&lt;&gt;"",C8068&gt;=Dashboard!$F$5,C8068&lt;=Dashboard!$H$5),AND(C8068="",Dashboard!$F$5&lt;=1980,Dashboard!$H$5&gt;=2016))),1,0)</f>
        <v>1</v>
      </c>
      <c r="Q8068" s="0" t="n">
        <f aca="false">J8068*P8068+ROW()*0.00000001</f>
        <v>0.18008068</v>
      </c>
    </row>
    <row r="8069" customFormat="false" ht="15" hidden="false" customHeight="false" outlineLevel="0" collapsed="false">
      <c r="A8069" s="0" t="s">
        <v>2203</v>
      </c>
      <c r="B8069" s="0" t="s">
        <v>33</v>
      </c>
      <c r="C8069" s="0" t="n">
        <v>2011</v>
      </c>
      <c r="D8069" s="0" t="s">
        <v>34</v>
      </c>
      <c r="E8069" s="0" t="s">
        <v>418</v>
      </c>
      <c r="F8069" s="0" t="n">
        <v>0.11</v>
      </c>
      <c r="G8069" s="0" t="n">
        <v>0.06</v>
      </c>
      <c r="H8069" s="0" t="n">
        <v>0</v>
      </c>
      <c r="I8069" s="0" t="n">
        <v>0.02</v>
      </c>
      <c r="J8069" s="0" t="n">
        <v>0.18</v>
      </c>
      <c r="K8069" s="0" t="n">
        <v>54</v>
      </c>
      <c r="M8069" s="0" t="s">
        <v>36</v>
      </c>
      <c r="N8069" s="0" t="s">
        <v>35</v>
      </c>
      <c r="O8069" s="0" t="s">
        <v>53</v>
      </c>
      <c r="P8069" s="0" t="n">
        <f aca="false">IF(AND(OR(Dashboard!$B$5="All",D8069=Dashboard!$B$5),OR(Dashboard!$D$5="All",N8069=Dashboard!$D$5),OR(AND(C8069&lt;&gt;"",C8069&gt;=Dashboard!$F$5,C8069&lt;=Dashboard!$H$5),AND(C8069="",Dashboard!$F$5&lt;=1980,Dashboard!$H$5&gt;=2016))),1,0)</f>
        <v>1</v>
      </c>
      <c r="Q8069" s="0" t="n">
        <f aca="false">J8069*P8069+ROW()*0.00000001</f>
        <v>0.18008069</v>
      </c>
    </row>
    <row r="8070" customFormat="false" ht="15" hidden="false" customHeight="false" outlineLevel="0" collapsed="false">
      <c r="A8070" s="0" t="s">
        <v>5949</v>
      </c>
      <c r="B8070" s="0" t="s">
        <v>94</v>
      </c>
      <c r="C8070" s="0" t="n">
        <v>2014</v>
      </c>
      <c r="D8070" s="0" t="s">
        <v>41</v>
      </c>
      <c r="E8070" s="0" t="s">
        <v>5334</v>
      </c>
      <c r="F8070" s="0" t="n">
        <v>0.04</v>
      </c>
      <c r="G8070" s="0" t="n">
        <v>0.11</v>
      </c>
      <c r="H8070" s="0" t="n">
        <v>0</v>
      </c>
      <c r="I8070" s="0" t="n">
        <v>0.03</v>
      </c>
      <c r="J8070" s="0" t="n">
        <v>0.18</v>
      </c>
      <c r="K8070" s="0" t="n">
        <v>73</v>
      </c>
      <c r="L8070" s="0" t="n">
        <v>6.4</v>
      </c>
      <c r="M8070" s="0" t="s">
        <v>36</v>
      </c>
      <c r="N8070" s="0" t="s">
        <v>74</v>
      </c>
      <c r="O8070" s="0" t="s">
        <v>37</v>
      </c>
      <c r="P8070" s="0" t="n">
        <f aca="false">IF(AND(OR(Dashboard!$B$5="All",D8070=Dashboard!$B$5),OR(Dashboard!$D$5="All",N8070=Dashboard!$D$5),OR(AND(C8070&lt;&gt;"",C8070&gt;=Dashboard!$F$5,C8070&lt;=Dashboard!$H$5),AND(C8070="",Dashboard!$F$5&lt;=1980,Dashboard!$H$5&gt;=2016))),1,0)</f>
        <v>1</v>
      </c>
      <c r="Q8070" s="0" t="n">
        <f aca="false">J8070*P8070+ROW()*0.00000001</f>
        <v>0.1800807</v>
      </c>
    </row>
    <row r="8071" customFormat="false" ht="15" hidden="false" customHeight="false" outlineLevel="0" collapsed="false">
      <c r="A8071" s="0" t="s">
        <v>3133</v>
      </c>
      <c r="B8071" s="0" t="s">
        <v>50</v>
      </c>
      <c r="C8071" s="0" t="n">
        <v>2005</v>
      </c>
      <c r="D8071" s="0" t="s">
        <v>71</v>
      </c>
      <c r="E8071" s="0" t="s">
        <v>91</v>
      </c>
      <c r="F8071" s="0" t="n">
        <v>0.17</v>
      </c>
      <c r="G8071" s="0" t="n">
        <v>0</v>
      </c>
      <c r="H8071" s="0" t="n">
        <v>0</v>
      </c>
      <c r="I8071" s="0" t="n">
        <v>0.01</v>
      </c>
      <c r="J8071" s="0" t="n">
        <v>0.18</v>
      </c>
      <c r="N8071" s="0" t="s">
        <v>35</v>
      </c>
      <c r="P8071" s="0" t="n">
        <f aca="false">IF(AND(OR(Dashboard!$B$5="All",D8071=Dashboard!$B$5),OR(Dashboard!$D$5="All",N8071=Dashboard!$D$5),OR(AND(C8071&lt;&gt;"",C8071&gt;=Dashboard!$F$5,C8071&lt;=Dashboard!$H$5),AND(C8071="",Dashboard!$F$5&lt;=1980,Dashboard!$H$5&gt;=2016))),1,0)</f>
        <v>1</v>
      </c>
      <c r="Q8071" s="0" t="n">
        <f aca="false">J8071*P8071+ROW()*0.00000001</f>
        <v>0.18008071</v>
      </c>
    </row>
    <row r="8072" customFormat="false" ht="15" hidden="false" customHeight="false" outlineLevel="0" collapsed="false">
      <c r="A8072" s="0" t="s">
        <v>3182</v>
      </c>
      <c r="B8072" s="0" t="s">
        <v>33</v>
      </c>
      <c r="C8072" s="0" t="n">
        <v>2008</v>
      </c>
      <c r="D8072" s="0" t="s">
        <v>114</v>
      </c>
      <c r="E8072" s="0" t="s">
        <v>160</v>
      </c>
      <c r="F8072" s="0" t="n">
        <v>0.09</v>
      </c>
      <c r="G8072" s="0" t="n">
        <v>0.08</v>
      </c>
      <c r="H8072" s="0" t="n">
        <v>0</v>
      </c>
      <c r="I8072" s="0" t="n">
        <v>0.02</v>
      </c>
      <c r="J8072" s="0" t="n">
        <v>0.18</v>
      </c>
      <c r="K8072" s="0" t="n">
        <v>39</v>
      </c>
      <c r="L8072" s="0" t="n">
        <v>4.4</v>
      </c>
      <c r="M8072" s="0" t="s">
        <v>73</v>
      </c>
      <c r="N8072" s="0" t="s">
        <v>35</v>
      </c>
      <c r="O8072" s="0" t="s">
        <v>177</v>
      </c>
      <c r="P8072" s="0" t="n">
        <f aca="false">IF(AND(OR(Dashboard!$B$5="All",D8072=Dashboard!$B$5),OR(Dashboard!$D$5="All",N8072=Dashboard!$D$5),OR(AND(C8072&lt;&gt;"",C8072&gt;=Dashboard!$F$5,C8072&lt;=Dashboard!$H$5),AND(C8072="",Dashboard!$F$5&lt;=1980,Dashboard!$H$5&gt;=2016))),1,0)</f>
        <v>1</v>
      </c>
      <c r="Q8072" s="0" t="n">
        <f aca="false">J8072*P8072+ROW()*0.00000001</f>
        <v>0.18008072</v>
      </c>
    </row>
    <row r="8073" customFormat="false" ht="15" hidden="false" customHeight="false" outlineLevel="0" collapsed="false">
      <c r="A8073" s="0" t="s">
        <v>5950</v>
      </c>
      <c r="B8073" s="0" t="s">
        <v>97</v>
      </c>
      <c r="C8073" s="0" t="n">
        <v>2013</v>
      </c>
      <c r="D8073" s="0" t="s">
        <v>46</v>
      </c>
      <c r="E8073" s="0" t="s">
        <v>328</v>
      </c>
      <c r="F8073" s="0" t="n">
        <v>0</v>
      </c>
      <c r="G8073" s="0" t="n">
        <v>0</v>
      </c>
      <c r="H8073" s="0" t="n">
        <v>0.18</v>
      </c>
      <c r="I8073" s="0" t="n">
        <v>0</v>
      </c>
      <c r="J8073" s="0" t="n">
        <v>0.18</v>
      </c>
      <c r="N8073" s="0" t="s">
        <v>35</v>
      </c>
      <c r="P8073" s="0" t="n">
        <f aca="false">IF(AND(OR(Dashboard!$B$5="All",D8073=Dashboard!$B$5),OR(Dashboard!$D$5="All",N8073=Dashboard!$D$5),OR(AND(C8073&lt;&gt;"",C8073&gt;=Dashboard!$F$5,C8073&lt;=Dashboard!$H$5),AND(C8073="",Dashboard!$F$5&lt;=1980,Dashboard!$H$5&gt;=2016))),1,0)</f>
        <v>1</v>
      </c>
      <c r="Q8073" s="0" t="n">
        <f aca="false">J8073*P8073+ROW()*0.00000001</f>
        <v>0.18008073</v>
      </c>
    </row>
    <row r="8074" customFormat="false" ht="15" hidden="false" customHeight="false" outlineLevel="0" collapsed="false">
      <c r="A8074" s="0" t="s">
        <v>5951</v>
      </c>
      <c r="B8074" s="0" t="s">
        <v>184</v>
      </c>
      <c r="C8074" s="0" t="n">
        <v>2016</v>
      </c>
      <c r="D8074" s="0" t="s">
        <v>16</v>
      </c>
      <c r="E8074" s="0" t="s">
        <v>91</v>
      </c>
      <c r="F8074" s="0" t="n">
        <v>0.09</v>
      </c>
      <c r="G8074" s="0" t="n">
        <v>0.08</v>
      </c>
      <c r="H8074" s="0" t="n">
        <v>0</v>
      </c>
      <c r="I8074" s="0" t="n">
        <v>0.02</v>
      </c>
      <c r="J8074" s="0" t="n">
        <v>0.18</v>
      </c>
      <c r="K8074" s="0" t="n">
        <v>76</v>
      </c>
      <c r="M8074" s="0" t="s">
        <v>125</v>
      </c>
      <c r="N8074" s="0" t="s">
        <v>35</v>
      </c>
      <c r="O8074" s="0" t="s">
        <v>37</v>
      </c>
      <c r="P8074" s="0" t="n">
        <f aca="false">IF(AND(OR(Dashboard!$B$5="All",D8074=Dashboard!$B$5),OR(Dashboard!$D$5="All",N8074=Dashboard!$D$5),OR(AND(C8074&lt;&gt;"",C8074&gt;=Dashboard!$F$5,C8074&lt;=Dashboard!$H$5),AND(C8074="",Dashboard!$F$5&lt;=1980,Dashboard!$H$5&gt;=2016))),1,0)</f>
        <v>1</v>
      </c>
      <c r="Q8074" s="0" t="n">
        <f aca="false">J8074*P8074+ROW()*0.00000001</f>
        <v>0.18008074</v>
      </c>
    </row>
    <row r="8075" customFormat="false" ht="15" hidden="false" customHeight="false" outlineLevel="0" collapsed="false">
      <c r="A8075" s="0" t="s">
        <v>3656</v>
      </c>
      <c r="B8075" s="0" t="s">
        <v>50</v>
      </c>
      <c r="C8075" s="0" t="n">
        <v>2008</v>
      </c>
      <c r="D8075" s="0" t="s">
        <v>52</v>
      </c>
      <c r="E8075" s="0" t="s">
        <v>4028</v>
      </c>
      <c r="F8075" s="0" t="n">
        <v>0.17</v>
      </c>
      <c r="G8075" s="0" t="n">
        <v>0</v>
      </c>
      <c r="H8075" s="0" t="n">
        <v>0</v>
      </c>
      <c r="I8075" s="0" t="n">
        <v>0.01</v>
      </c>
      <c r="J8075" s="0" t="n">
        <v>0.18</v>
      </c>
      <c r="K8075" s="0" t="n">
        <v>34</v>
      </c>
      <c r="L8075" s="0" t="n">
        <v>7</v>
      </c>
      <c r="M8075" s="0" t="s">
        <v>36</v>
      </c>
      <c r="N8075" s="0" t="s">
        <v>35</v>
      </c>
      <c r="O8075" s="0" t="s">
        <v>177</v>
      </c>
      <c r="P8075" s="0" t="n">
        <f aca="false">IF(AND(OR(Dashboard!$B$5="All",D8075=Dashboard!$B$5),OR(Dashboard!$D$5="All",N8075=Dashboard!$D$5),OR(AND(C8075&lt;&gt;"",C8075&gt;=Dashboard!$F$5,C8075&lt;=Dashboard!$H$5),AND(C8075="",Dashboard!$F$5&lt;=1980,Dashboard!$H$5&gt;=2016))),1,0)</f>
        <v>1</v>
      </c>
      <c r="Q8075" s="0" t="n">
        <f aca="false">J8075*P8075+ROW()*0.00000001</f>
        <v>0.18008075</v>
      </c>
    </row>
    <row r="8076" customFormat="false" ht="15" hidden="false" customHeight="false" outlineLevel="0" collapsed="false">
      <c r="A8076" s="0" t="s">
        <v>5952</v>
      </c>
      <c r="B8076" s="0" t="s">
        <v>144</v>
      </c>
      <c r="C8076" s="0" t="n">
        <v>2001</v>
      </c>
      <c r="D8076" s="0" t="s">
        <v>41</v>
      </c>
      <c r="E8076" s="0" t="s">
        <v>821</v>
      </c>
      <c r="F8076" s="0" t="n">
        <v>0.15</v>
      </c>
      <c r="G8076" s="0" t="n">
        <v>0.03</v>
      </c>
      <c r="H8076" s="0" t="n">
        <v>0</v>
      </c>
      <c r="I8076" s="0" t="n">
        <v>0.01</v>
      </c>
      <c r="J8076" s="0" t="n">
        <v>0.18</v>
      </c>
      <c r="K8076" s="0" t="n">
        <v>64</v>
      </c>
      <c r="L8076" s="0" t="n">
        <v>8.3</v>
      </c>
      <c r="M8076" s="0" t="s">
        <v>36</v>
      </c>
      <c r="N8076" s="0" t="s">
        <v>66</v>
      </c>
      <c r="O8076" s="0" t="s">
        <v>67</v>
      </c>
      <c r="P8076" s="0" t="n">
        <f aca="false">IF(AND(OR(Dashboard!$B$5="All",D8076=Dashboard!$B$5),OR(Dashboard!$D$5="All",N8076=Dashboard!$D$5),OR(AND(C8076&lt;&gt;"",C8076&gt;=Dashboard!$F$5,C8076&lt;=Dashboard!$H$5),AND(C8076="",Dashboard!$F$5&lt;=1980,Dashboard!$H$5&gt;=2016))),1,0)</f>
        <v>1</v>
      </c>
      <c r="Q8076" s="0" t="n">
        <f aca="false">J8076*P8076+ROW()*0.00000001</f>
        <v>0.18008076</v>
      </c>
    </row>
    <row r="8077" customFormat="false" ht="15" hidden="false" customHeight="false" outlineLevel="0" collapsed="false">
      <c r="A8077" s="0" t="s">
        <v>2373</v>
      </c>
      <c r="B8077" s="0" t="s">
        <v>50</v>
      </c>
      <c r="C8077" s="0" t="n">
        <v>2010</v>
      </c>
      <c r="D8077" s="0" t="s">
        <v>52</v>
      </c>
      <c r="E8077" s="0" t="s">
        <v>418</v>
      </c>
      <c r="F8077" s="0" t="n">
        <v>0.17</v>
      </c>
      <c r="G8077" s="0" t="n">
        <v>0</v>
      </c>
      <c r="H8077" s="0" t="n">
        <v>0</v>
      </c>
      <c r="I8077" s="0" t="n">
        <v>0.01</v>
      </c>
      <c r="J8077" s="0" t="n">
        <v>0.18</v>
      </c>
      <c r="N8077" s="0" t="s">
        <v>35</v>
      </c>
      <c r="P8077" s="0" t="n">
        <f aca="false">IF(AND(OR(Dashboard!$B$5="All",D8077=Dashboard!$B$5),OR(Dashboard!$D$5="All",N8077=Dashboard!$D$5),OR(AND(C8077&lt;&gt;"",C8077&gt;=Dashboard!$F$5,C8077&lt;=Dashboard!$H$5),AND(C8077="",Dashboard!$F$5&lt;=1980,Dashboard!$H$5&gt;=2016))),1,0)</f>
        <v>1</v>
      </c>
      <c r="Q8077" s="0" t="n">
        <f aca="false">J8077*P8077+ROW()*0.00000001</f>
        <v>0.18008077</v>
      </c>
    </row>
    <row r="8078" customFormat="false" ht="15" hidden="false" customHeight="false" outlineLevel="0" collapsed="false">
      <c r="A8078" s="0" t="s">
        <v>5075</v>
      </c>
      <c r="B8078" s="0" t="s">
        <v>70</v>
      </c>
      <c r="C8078" s="0" t="n">
        <v>2011</v>
      </c>
      <c r="D8078" s="0" t="s">
        <v>34</v>
      </c>
      <c r="E8078" s="0" t="s">
        <v>220</v>
      </c>
      <c r="F8078" s="0" t="n">
        <v>0</v>
      </c>
      <c r="G8078" s="0" t="n">
        <v>0</v>
      </c>
      <c r="H8078" s="0" t="n">
        <v>0.18</v>
      </c>
      <c r="I8078" s="0" t="n">
        <v>0</v>
      </c>
      <c r="J8078" s="0" t="n">
        <v>0.18</v>
      </c>
      <c r="N8078" s="0" t="s">
        <v>74</v>
      </c>
      <c r="P8078" s="0" t="n">
        <f aca="false">IF(AND(OR(Dashboard!$B$5="All",D8078=Dashboard!$B$5),OR(Dashboard!$D$5="All",N8078=Dashboard!$D$5),OR(AND(C8078&lt;&gt;"",C8078&gt;=Dashboard!$F$5,C8078&lt;=Dashboard!$H$5),AND(C8078="",Dashboard!$F$5&lt;=1980,Dashboard!$H$5&gt;=2016))),1,0)</f>
        <v>1</v>
      </c>
      <c r="Q8078" s="0" t="n">
        <f aca="false">J8078*P8078+ROW()*0.00000001</f>
        <v>0.18008078</v>
      </c>
    </row>
    <row r="8079" customFormat="false" ht="15" hidden="false" customHeight="false" outlineLevel="0" collapsed="false">
      <c r="A8079" s="0" t="s">
        <v>5953</v>
      </c>
      <c r="B8079" s="0" t="s">
        <v>33</v>
      </c>
      <c r="C8079" s="0" t="n">
        <v>2010</v>
      </c>
      <c r="D8079" s="0" t="s">
        <v>114</v>
      </c>
      <c r="E8079" s="0" t="s">
        <v>5954</v>
      </c>
      <c r="F8079" s="0" t="n">
        <v>0</v>
      </c>
      <c r="G8079" s="0" t="n">
        <v>0.16</v>
      </c>
      <c r="H8079" s="0" t="n">
        <v>0</v>
      </c>
      <c r="I8079" s="0" t="n">
        <v>0.02</v>
      </c>
      <c r="J8079" s="0" t="n">
        <v>0.18</v>
      </c>
      <c r="N8079" s="0" t="s">
        <v>35</v>
      </c>
      <c r="P8079" s="0" t="n">
        <f aca="false">IF(AND(OR(Dashboard!$B$5="All",D8079=Dashboard!$B$5),OR(Dashboard!$D$5="All",N8079=Dashboard!$D$5),OR(AND(C8079&lt;&gt;"",C8079&gt;=Dashboard!$F$5,C8079&lt;=Dashboard!$H$5),AND(C8079="",Dashboard!$F$5&lt;=1980,Dashboard!$H$5&gt;=2016))),1,0)</f>
        <v>1</v>
      </c>
      <c r="Q8079" s="0" t="n">
        <f aca="false">J8079*P8079+ROW()*0.00000001</f>
        <v>0.18008079</v>
      </c>
    </row>
    <row r="8080" customFormat="false" ht="15" hidden="false" customHeight="false" outlineLevel="0" collapsed="false">
      <c r="A8080" s="0" t="s">
        <v>5955</v>
      </c>
      <c r="B8080" s="0" t="s">
        <v>78</v>
      </c>
      <c r="C8080" s="0" t="n">
        <v>1991</v>
      </c>
      <c r="D8080" s="0" t="s">
        <v>246</v>
      </c>
      <c r="E8080" s="0" t="s">
        <v>996</v>
      </c>
      <c r="F8080" s="0" t="n">
        <v>0</v>
      </c>
      <c r="G8080" s="0" t="n">
        <v>0</v>
      </c>
      <c r="H8080" s="0" t="n">
        <v>0.18</v>
      </c>
      <c r="I8080" s="0" t="n">
        <v>0</v>
      </c>
      <c r="J8080" s="0" t="n">
        <v>0.18</v>
      </c>
      <c r="N8080" s="0" t="s">
        <v>35</v>
      </c>
      <c r="P8080" s="0" t="n">
        <f aca="false">IF(AND(OR(Dashboard!$B$5="All",D8080=Dashboard!$B$5),OR(Dashboard!$D$5="All",N8080=Dashboard!$D$5),OR(AND(C8080&lt;&gt;"",C8080&gt;=Dashboard!$F$5,C8080&lt;=Dashboard!$H$5),AND(C8080="",Dashboard!$F$5&lt;=1980,Dashboard!$H$5&gt;=2016))),1,0)</f>
        <v>1</v>
      </c>
      <c r="Q8080" s="0" t="n">
        <f aca="false">J8080*P8080+ROW()*0.00000001</f>
        <v>0.1800808</v>
      </c>
    </row>
    <row r="8081" customFormat="false" ht="15" hidden="false" customHeight="false" outlineLevel="0" collapsed="false">
      <c r="A8081" s="0" t="s">
        <v>3644</v>
      </c>
      <c r="B8081" s="0" t="s">
        <v>164</v>
      </c>
      <c r="C8081" s="0" t="n">
        <v>2011</v>
      </c>
      <c r="D8081" s="0" t="s">
        <v>102</v>
      </c>
      <c r="E8081" s="0" t="s">
        <v>418</v>
      </c>
      <c r="F8081" s="0" t="n">
        <v>0.12</v>
      </c>
      <c r="G8081" s="0" t="n">
        <v>0.04</v>
      </c>
      <c r="H8081" s="0" t="n">
        <v>0</v>
      </c>
      <c r="I8081" s="0" t="n">
        <v>0.03</v>
      </c>
      <c r="J8081" s="0" t="n">
        <v>0.18</v>
      </c>
      <c r="K8081" s="0" t="n">
        <v>70</v>
      </c>
      <c r="L8081" s="0" t="n">
        <v>6.6</v>
      </c>
      <c r="M8081" s="0" t="s">
        <v>103</v>
      </c>
      <c r="N8081" s="0" t="s">
        <v>74</v>
      </c>
      <c r="O8081" s="0" t="s">
        <v>67</v>
      </c>
      <c r="P8081" s="0" t="n">
        <f aca="false">IF(AND(OR(Dashboard!$B$5="All",D8081=Dashboard!$B$5),OR(Dashboard!$D$5="All",N8081=Dashboard!$D$5),OR(AND(C8081&lt;&gt;"",C8081&gt;=Dashboard!$F$5,C8081&lt;=Dashboard!$H$5),AND(C8081="",Dashboard!$F$5&lt;=1980,Dashboard!$H$5&gt;=2016))),1,0)</f>
        <v>1</v>
      </c>
      <c r="Q8081" s="0" t="n">
        <f aca="false">J8081*P8081+ROW()*0.00000001</f>
        <v>0.18008081</v>
      </c>
    </row>
    <row r="8082" customFormat="false" ht="15" hidden="false" customHeight="false" outlineLevel="0" collapsed="false">
      <c r="A8082" s="0" t="s">
        <v>5956</v>
      </c>
      <c r="B8082" s="0" t="s">
        <v>117</v>
      </c>
      <c r="C8082" s="0" t="n">
        <v>1996</v>
      </c>
      <c r="D8082" s="0" t="s">
        <v>52</v>
      </c>
      <c r="E8082" s="0" t="s">
        <v>89</v>
      </c>
      <c r="F8082" s="0" t="n">
        <v>0.1</v>
      </c>
      <c r="G8082" s="0" t="n">
        <v>0.07</v>
      </c>
      <c r="H8082" s="0" t="n">
        <v>0</v>
      </c>
      <c r="I8082" s="0" t="n">
        <v>0.01</v>
      </c>
      <c r="J8082" s="0" t="n">
        <v>0.18</v>
      </c>
      <c r="N8082" s="0" t="s">
        <v>74</v>
      </c>
      <c r="P8082" s="0" t="n">
        <f aca="false">IF(AND(OR(Dashboard!$B$5="All",D8082=Dashboard!$B$5),OR(Dashboard!$D$5="All",N8082=Dashboard!$D$5),OR(AND(C8082&lt;&gt;"",C8082&gt;=Dashboard!$F$5,C8082&lt;=Dashboard!$H$5),AND(C8082="",Dashboard!$F$5&lt;=1980,Dashboard!$H$5&gt;=2016))),1,0)</f>
        <v>1</v>
      </c>
      <c r="Q8082" s="0" t="n">
        <f aca="false">J8082*P8082+ROW()*0.00000001</f>
        <v>0.18008082</v>
      </c>
    </row>
    <row r="8083" customFormat="false" ht="15" hidden="false" customHeight="false" outlineLevel="0" collapsed="false">
      <c r="A8083" s="0" t="s">
        <v>1550</v>
      </c>
      <c r="B8083" s="0" t="s">
        <v>144</v>
      </c>
      <c r="C8083" s="0" t="n">
        <v>2004</v>
      </c>
      <c r="D8083" s="0" t="s">
        <v>56</v>
      </c>
      <c r="E8083" s="0" t="s">
        <v>1551</v>
      </c>
      <c r="F8083" s="0" t="n">
        <v>0.14</v>
      </c>
      <c r="G8083" s="0" t="n">
        <v>0.04</v>
      </c>
      <c r="H8083" s="0" t="n">
        <v>0</v>
      </c>
      <c r="I8083" s="0" t="n">
        <v>0.01</v>
      </c>
      <c r="J8083" s="0" t="n">
        <v>0.18</v>
      </c>
      <c r="K8083" s="0" t="n">
        <v>35</v>
      </c>
      <c r="L8083" s="0" t="n">
        <v>5.9</v>
      </c>
      <c r="M8083" s="0" t="s">
        <v>73</v>
      </c>
      <c r="N8083" s="0" t="s">
        <v>66</v>
      </c>
      <c r="O8083" s="0" t="s">
        <v>177</v>
      </c>
      <c r="P8083" s="0" t="n">
        <f aca="false">IF(AND(OR(Dashboard!$B$5="All",D8083=Dashboard!$B$5),OR(Dashboard!$D$5="All",N8083=Dashboard!$D$5),OR(AND(C8083&lt;&gt;"",C8083&gt;=Dashboard!$F$5,C8083&lt;=Dashboard!$H$5),AND(C8083="",Dashboard!$F$5&lt;=1980,Dashboard!$H$5&gt;=2016))),1,0)</f>
        <v>1</v>
      </c>
      <c r="Q8083" s="0" t="n">
        <f aca="false">J8083*P8083+ROW()*0.00000001</f>
        <v>0.18008083</v>
      </c>
    </row>
    <row r="8084" customFormat="false" ht="15" hidden="false" customHeight="false" outlineLevel="0" collapsed="false">
      <c r="A8084" s="0" t="s">
        <v>5957</v>
      </c>
      <c r="B8084" s="0" t="s">
        <v>851</v>
      </c>
      <c r="C8084" s="0" t="n">
        <v>2013</v>
      </c>
      <c r="D8084" s="0" t="s">
        <v>46</v>
      </c>
      <c r="E8084" s="0" t="s">
        <v>2817</v>
      </c>
      <c r="F8084" s="0" t="n">
        <v>0.04</v>
      </c>
      <c r="G8084" s="0" t="n">
        <v>0.01</v>
      </c>
      <c r="H8084" s="0" t="n">
        <v>0.12</v>
      </c>
      <c r="I8084" s="0" t="n">
        <v>0.01</v>
      </c>
      <c r="J8084" s="0" t="n">
        <v>0.18</v>
      </c>
      <c r="K8084" s="0" t="n">
        <v>48</v>
      </c>
      <c r="L8084" s="0" t="n">
        <v>6.8</v>
      </c>
      <c r="M8084" s="0" t="s">
        <v>73</v>
      </c>
      <c r="N8084" s="0" t="s">
        <v>74</v>
      </c>
      <c r="O8084" s="0" t="s">
        <v>177</v>
      </c>
      <c r="P8084" s="0" t="n">
        <f aca="false">IF(AND(OR(Dashboard!$B$5="All",D8084=Dashboard!$B$5),OR(Dashboard!$D$5="All",N8084=Dashboard!$D$5),OR(AND(C8084&lt;&gt;"",C8084&gt;=Dashboard!$F$5,C8084&lt;=Dashboard!$H$5),AND(C8084="",Dashboard!$F$5&lt;=1980,Dashboard!$H$5&gt;=2016))),1,0)</f>
        <v>1</v>
      </c>
      <c r="Q8084" s="0" t="n">
        <f aca="false">J8084*P8084+ROW()*0.00000001</f>
        <v>0.18008084</v>
      </c>
    </row>
    <row r="8085" customFormat="false" ht="15" hidden="false" customHeight="false" outlineLevel="0" collapsed="false">
      <c r="A8085" s="0" t="s">
        <v>5958</v>
      </c>
      <c r="B8085" s="0" t="s">
        <v>76</v>
      </c>
      <c r="C8085" s="0" t="n">
        <v>2004</v>
      </c>
      <c r="D8085" s="0" t="s">
        <v>46</v>
      </c>
      <c r="E8085" s="0" t="s">
        <v>211</v>
      </c>
      <c r="F8085" s="0" t="n">
        <v>0.09</v>
      </c>
      <c r="G8085" s="0" t="n">
        <v>0.07</v>
      </c>
      <c r="H8085" s="0" t="n">
        <v>0</v>
      </c>
      <c r="I8085" s="0" t="n">
        <v>0.02</v>
      </c>
      <c r="J8085" s="0" t="n">
        <v>0.18</v>
      </c>
      <c r="K8085" s="0" t="n">
        <v>69</v>
      </c>
      <c r="L8085" s="0" t="n">
        <v>7.1</v>
      </c>
      <c r="M8085" s="0" t="s">
        <v>36</v>
      </c>
      <c r="N8085" s="0" t="s">
        <v>74</v>
      </c>
      <c r="O8085" s="0" t="s">
        <v>67</v>
      </c>
      <c r="P8085" s="0" t="n">
        <f aca="false">IF(AND(OR(Dashboard!$B$5="All",D8085=Dashboard!$B$5),OR(Dashboard!$D$5="All",N8085=Dashboard!$D$5),OR(AND(C8085&lt;&gt;"",C8085&gt;=Dashboard!$F$5,C8085&lt;=Dashboard!$H$5),AND(C8085="",Dashboard!$F$5&lt;=1980,Dashboard!$H$5&gt;=2016))),1,0)</f>
        <v>1</v>
      </c>
      <c r="Q8085" s="0" t="n">
        <f aca="false">J8085*P8085+ROW()*0.00000001</f>
        <v>0.18008085</v>
      </c>
    </row>
    <row r="8086" customFormat="false" ht="15" hidden="false" customHeight="false" outlineLevel="0" collapsed="false">
      <c r="A8086" s="0" t="s">
        <v>5959</v>
      </c>
      <c r="B8086" s="0" t="s">
        <v>76</v>
      </c>
      <c r="C8086" s="0" t="n">
        <v>2003</v>
      </c>
      <c r="D8086" s="0" t="s">
        <v>41</v>
      </c>
      <c r="E8086" s="0" t="s">
        <v>1929</v>
      </c>
      <c r="F8086" s="0" t="n">
        <v>0.09</v>
      </c>
      <c r="G8086" s="0" t="n">
        <v>0.07</v>
      </c>
      <c r="H8086" s="0" t="n">
        <v>0</v>
      </c>
      <c r="I8086" s="0" t="n">
        <v>0.02</v>
      </c>
      <c r="J8086" s="0" t="n">
        <v>0.18</v>
      </c>
      <c r="K8086" s="0" t="n">
        <v>59</v>
      </c>
      <c r="L8086" s="0" t="n">
        <v>8.6</v>
      </c>
      <c r="M8086" s="0" t="s">
        <v>36</v>
      </c>
      <c r="N8086" s="0" t="s">
        <v>74</v>
      </c>
      <c r="O8086" s="0" t="s">
        <v>53</v>
      </c>
      <c r="P8086" s="0" t="n">
        <f aca="false">IF(AND(OR(Dashboard!$B$5="All",D8086=Dashboard!$B$5),OR(Dashboard!$D$5="All",N8086=Dashboard!$D$5),OR(AND(C8086&lt;&gt;"",C8086&gt;=Dashboard!$F$5,C8086&lt;=Dashboard!$H$5),AND(C8086="",Dashboard!$F$5&lt;=1980,Dashboard!$H$5&gt;=2016))),1,0)</f>
        <v>1</v>
      </c>
      <c r="Q8086" s="0" t="n">
        <f aca="false">J8086*P8086+ROW()*0.00000001</f>
        <v>0.18008086</v>
      </c>
    </row>
    <row r="8087" customFormat="false" ht="15" hidden="false" customHeight="false" outlineLevel="0" collapsed="false">
      <c r="A8087" s="0" t="s">
        <v>5960</v>
      </c>
      <c r="B8087" s="0" t="s">
        <v>117</v>
      </c>
      <c r="C8087" s="0" t="n">
        <v>1997</v>
      </c>
      <c r="D8087" s="0" t="s">
        <v>114</v>
      </c>
      <c r="E8087" s="0" t="s">
        <v>790</v>
      </c>
      <c r="F8087" s="0" t="n">
        <v>0</v>
      </c>
      <c r="G8087" s="0" t="n">
        <v>0</v>
      </c>
      <c r="H8087" s="0" t="n">
        <v>0.17</v>
      </c>
      <c r="I8087" s="0" t="n">
        <v>0.01</v>
      </c>
      <c r="J8087" s="0" t="n">
        <v>0.18</v>
      </c>
      <c r="N8087" s="0" t="s">
        <v>74</v>
      </c>
      <c r="P8087" s="0" t="n">
        <f aca="false">IF(AND(OR(Dashboard!$B$5="All",D8087=Dashboard!$B$5),OR(Dashboard!$D$5="All",N8087=Dashboard!$D$5),OR(AND(C8087&lt;&gt;"",C8087&gt;=Dashboard!$F$5,C8087&lt;=Dashboard!$H$5),AND(C8087="",Dashboard!$F$5&lt;=1980,Dashboard!$H$5&gt;=2016))),1,0)</f>
        <v>1</v>
      </c>
      <c r="Q8087" s="0" t="n">
        <f aca="false">J8087*P8087+ROW()*0.00000001</f>
        <v>0.18008087</v>
      </c>
    </row>
    <row r="8088" customFormat="false" ht="15" hidden="false" customHeight="false" outlineLevel="0" collapsed="false">
      <c r="A8088" s="0" t="s">
        <v>2470</v>
      </c>
      <c r="B8088" s="0" t="s">
        <v>50</v>
      </c>
      <c r="C8088" s="0" t="n">
        <v>2005</v>
      </c>
      <c r="D8088" s="0" t="s">
        <v>71</v>
      </c>
      <c r="E8088" s="0" t="s">
        <v>487</v>
      </c>
      <c r="F8088" s="0" t="n">
        <v>0.15</v>
      </c>
      <c r="G8088" s="0" t="n">
        <v>0.01</v>
      </c>
      <c r="H8088" s="0" t="n">
        <v>0</v>
      </c>
      <c r="I8088" s="0" t="n">
        <v>0.01</v>
      </c>
      <c r="J8088" s="0" t="n">
        <v>0.18</v>
      </c>
      <c r="K8088" s="0" t="n">
        <v>65</v>
      </c>
      <c r="L8088" s="0" t="n">
        <v>7.5</v>
      </c>
      <c r="M8088" s="0" t="s">
        <v>125</v>
      </c>
      <c r="N8088" s="0" t="s">
        <v>35</v>
      </c>
      <c r="O8088" s="0" t="s">
        <v>67</v>
      </c>
      <c r="P8088" s="0" t="n">
        <f aca="false">IF(AND(OR(Dashboard!$B$5="All",D8088=Dashboard!$B$5),OR(Dashboard!$D$5="All",N8088=Dashboard!$D$5),OR(AND(C8088&lt;&gt;"",C8088&gt;=Dashboard!$F$5,C8088&lt;=Dashboard!$H$5),AND(C8088="",Dashboard!$F$5&lt;=1980,Dashboard!$H$5&gt;=2016))),1,0)</f>
        <v>1</v>
      </c>
      <c r="Q8088" s="0" t="n">
        <f aca="false">J8088*P8088+ROW()*0.00000001</f>
        <v>0.18008088</v>
      </c>
    </row>
    <row r="8089" customFormat="false" ht="15" hidden="false" customHeight="false" outlineLevel="0" collapsed="false">
      <c r="A8089" s="0" t="s">
        <v>2834</v>
      </c>
      <c r="B8089" s="0" t="s">
        <v>144</v>
      </c>
      <c r="C8089" s="0" t="n">
        <v>2004</v>
      </c>
      <c r="D8089" s="0" t="s">
        <v>34</v>
      </c>
      <c r="E8089" s="0" t="s">
        <v>91</v>
      </c>
      <c r="F8089" s="0" t="n">
        <v>0.13</v>
      </c>
      <c r="G8089" s="0" t="n">
        <v>0.04</v>
      </c>
      <c r="H8089" s="0" t="n">
        <v>0</v>
      </c>
      <c r="I8089" s="0" t="n">
        <v>0.01</v>
      </c>
      <c r="J8089" s="0" t="n">
        <v>0.18</v>
      </c>
      <c r="K8089" s="0" t="n">
        <v>65</v>
      </c>
      <c r="L8089" s="0" t="n">
        <v>8.3</v>
      </c>
      <c r="M8089" s="0" t="s">
        <v>103</v>
      </c>
      <c r="N8089" s="0" t="s">
        <v>66</v>
      </c>
      <c r="O8089" s="0" t="s">
        <v>67</v>
      </c>
      <c r="P8089" s="0" t="n">
        <f aca="false">IF(AND(OR(Dashboard!$B$5="All",D8089=Dashboard!$B$5),OR(Dashboard!$D$5="All",N8089=Dashboard!$D$5),OR(AND(C8089&lt;&gt;"",C8089&gt;=Dashboard!$F$5,C8089&lt;=Dashboard!$H$5),AND(C8089="",Dashboard!$F$5&lt;=1980,Dashboard!$H$5&gt;=2016))),1,0)</f>
        <v>1</v>
      </c>
      <c r="Q8089" s="0" t="n">
        <f aca="false">J8089*P8089+ROW()*0.00000001</f>
        <v>0.18008089</v>
      </c>
    </row>
    <row r="8090" customFormat="false" ht="15" hidden="false" customHeight="false" outlineLevel="0" collapsed="false">
      <c r="A8090" s="0" t="s">
        <v>5738</v>
      </c>
      <c r="B8090" s="0" t="s">
        <v>108</v>
      </c>
      <c r="C8090" s="0" t="n">
        <v>1999</v>
      </c>
      <c r="D8090" s="0" t="s">
        <v>41</v>
      </c>
      <c r="E8090" s="0" t="s">
        <v>449</v>
      </c>
      <c r="F8090" s="0" t="n">
        <v>0.14</v>
      </c>
      <c r="G8090" s="0" t="n">
        <v>0.04</v>
      </c>
      <c r="H8090" s="0" t="n">
        <v>0</v>
      </c>
      <c r="I8090" s="0" t="n">
        <v>0</v>
      </c>
      <c r="J8090" s="0" t="n">
        <v>0.18</v>
      </c>
      <c r="N8090" s="0" t="s">
        <v>35</v>
      </c>
      <c r="P8090" s="0" t="n">
        <f aca="false">IF(AND(OR(Dashboard!$B$5="All",D8090=Dashboard!$B$5),OR(Dashboard!$D$5="All",N8090=Dashboard!$D$5),OR(AND(C8090&lt;&gt;"",C8090&gt;=Dashboard!$F$5,C8090&lt;=Dashboard!$H$5),AND(C8090="",Dashboard!$F$5&lt;=1980,Dashboard!$H$5&gt;=2016))),1,0)</f>
        <v>1</v>
      </c>
      <c r="Q8090" s="0" t="n">
        <f aca="false">J8090*P8090+ROW()*0.00000001</f>
        <v>0.1800809</v>
      </c>
    </row>
    <row r="8091" customFormat="false" ht="15" hidden="false" customHeight="false" outlineLevel="0" collapsed="false">
      <c r="A8091" s="0" t="s">
        <v>4297</v>
      </c>
      <c r="B8091" s="0" t="s">
        <v>108</v>
      </c>
      <c r="C8091" s="0" t="n">
        <v>1999</v>
      </c>
      <c r="D8091" s="0" t="s">
        <v>52</v>
      </c>
      <c r="E8091" s="0" t="s">
        <v>4298</v>
      </c>
      <c r="F8091" s="0" t="n">
        <v>0.14</v>
      </c>
      <c r="G8091" s="0" t="n">
        <v>0.04</v>
      </c>
      <c r="H8091" s="0" t="n">
        <v>0</v>
      </c>
      <c r="I8091" s="0" t="n">
        <v>0</v>
      </c>
      <c r="J8091" s="0" t="n">
        <v>0.18</v>
      </c>
      <c r="N8091" s="0" t="s">
        <v>35</v>
      </c>
      <c r="P8091" s="0" t="n">
        <f aca="false">IF(AND(OR(Dashboard!$B$5="All",D8091=Dashboard!$B$5),OR(Dashboard!$D$5="All",N8091=Dashboard!$D$5),OR(AND(C8091&lt;&gt;"",C8091&gt;=Dashboard!$F$5,C8091&lt;=Dashboard!$H$5),AND(C8091="",Dashboard!$F$5&lt;=1980,Dashboard!$H$5&gt;=2016))),1,0)</f>
        <v>1</v>
      </c>
      <c r="Q8091" s="0" t="n">
        <f aca="false">J8091*P8091+ROW()*0.00000001</f>
        <v>0.18008091</v>
      </c>
    </row>
    <row r="8092" customFormat="false" ht="15" hidden="false" customHeight="false" outlineLevel="0" collapsed="false">
      <c r="A8092" s="0" t="s">
        <v>5961</v>
      </c>
      <c r="B8092" s="0" t="s">
        <v>851</v>
      </c>
      <c r="C8092" s="0" t="n">
        <v>2015</v>
      </c>
      <c r="D8092" s="0" t="s">
        <v>71</v>
      </c>
      <c r="E8092" s="0" t="s">
        <v>4303</v>
      </c>
      <c r="F8092" s="0" t="n">
        <v>0.04</v>
      </c>
      <c r="G8092" s="0" t="n">
        <v>0.02</v>
      </c>
      <c r="H8092" s="0" t="n">
        <v>0.09</v>
      </c>
      <c r="I8092" s="0" t="n">
        <v>0.02</v>
      </c>
      <c r="J8092" s="0" t="n">
        <v>0.18</v>
      </c>
      <c r="K8092" s="0" t="n">
        <v>71</v>
      </c>
      <c r="L8092" s="0" t="n">
        <v>7.4</v>
      </c>
      <c r="M8092" s="0" t="s">
        <v>73</v>
      </c>
      <c r="N8092" s="0" t="s">
        <v>74</v>
      </c>
      <c r="O8092" s="0" t="s">
        <v>37</v>
      </c>
      <c r="P8092" s="0" t="n">
        <f aca="false">IF(AND(OR(Dashboard!$B$5="All",D8092=Dashboard!$B$5),OR(Dashboard!$D$5="All",N8092=Dashboard!$D$5),OR(AND(C8092&lt;&gt;"",C8092&gt;=Dashboard!$F$5,C8092&lt;=Dashboard!$H$5),AND(C8092="",Dashboard!$F$5&lt;=1980,Dashboard!$H$5&gt;=2016))),1,0)</f>
        <v>1</v>
      </c>
      <c r="Q8092" s="0" t="n">
        <f aca="false">J8092*P8092+ROW()*0.00000001</f>
        <v>0.18008092</v>
      </c>
    </row>
    <row r="8093" customFormat="false" ht="15" hidden="false" customHeight="false" outlineLevel="0" collapsed="false">
      <c r="A8093" s="0" t="s">
        <v>5962</v>
      </c>
      <c r="B8093" s="0" t="s">
        <v>50</v>
      </c>
      <c r="C8093" s="0" t="n">
        <v>2009</v>
      </c>
      <c r="D8093" s="0" t="s">
        <v>46</v>
      </c>
      <c r="E8093" s="0" t="s">
        <v>124</v>
      </c>
      <c r="F8093" s="0" t="n">
        <v>0.15</v>
      </c>
      <c r="G8093" s="0" t="n">
        <v>0.02</v>
      </c>
      <c r="H8093" s="0" t="n">
        <v>0</v>
      </c>
      <c r="I8093" s="0" t="n">
        <v>0.01</v>
      </c>
      <c r="J8093" s="0" t="n">
        <v>0.18</v>
      </c>
      <c r="N8093" s="0" t="s">
        <v>35</v>
      </c>
      <c r="P8093" s="0" t="n">
        <f aca="false">IF(AND(OR(Dashboard!$B$5="All",D8093=Dashboard!$B$5),OR(Dashboard!$D$5="All",N8093=Dashboard!$D$5),OR(AND(C8093&lt;&gt;"",C8093&gt;=Dashboard!$F$5,C8093&lt;=Dashboard!$H$5),AND(C8093="",Dashboard!$F$5&lt;=1980,Dashboard!$H$5&gt;=2016))),1,0)</f>
        <v>1</v>
      </c>
      <c r="Q8093" s="0" t="n">
        <f aca="false">J8093*P8093+ROW()*0.00000001</f>
        <v>0.18008093</v>
      </c>
    </row>
    <row r="8094" customFormat="false" ht="15" hidden="false" customHeight="false" outlineLevel="0" collapsed="false">
      <c r="A8094" s="0" t="s">
        <v>5963</v>
      </c>
      <c r="B8094" s="0" t="s">
        <v>70</v>
      </c>
      <c r="C8094" s="0" t="n">
        <v>2014</v>
      </c>
      <c r="D8094" s="0" t="s">
        <v>41</v>
      </c>
      <c r="E8094" s="0" t="s">
        <v>547</v>
      </c>
      <c r="F8094" s="0" t="n">
        <v>0.05</v>
      </c>
      <c r="G8094" s="0" t="n">
        <v>0.09</v>
      </c>
      <c r="H8094" s="0" t="n">
        <v>0.01</v>
      </c>
      <c r="I8094" s="0" t="n">
        <v>0.03</v>
      </c>
      <c r="J8094" s="0" t="n">
        <v>0.18</v>
      </c>
      <c r="K8094" s="0" t="n">
        <v>75</v>
      </c>
      <c r="L8094" s="0" t="n">
        <v>6.8</v>
      </c>
      <c r="M8094" s="0" t="s">
        <v>36</v>
      </c>
      <c r="N8094" s="0" t="s">
        <v>74</v>
      </c>
      <c r="O8094" s="0" t="s">
        <v>37</v>
      </c>
      <c r="P8094" s="0" t="n">
        <f aca="false">IF(AND(OR(Dashboard!$B$5="All",D8094=Dashboard!$B$5),OR(Dashboard!$D$5="All",N8094=Dashboard!$D$5),OR(AND(C8094&lt;&gt;"",C8094&gt;=Dashboard!$F$5,C8094&lt;=Dashboard!$H$5),AND(C8094="",Dashboard!$F$5&lt;=1980,Dashboard!$H$5&gt;=2016))),1,0)</f>
        <v>1</v>
      </c>
      <c r="Q8094" s="0" t="n">
        <f aca="false">J8094*P8094+ROW()*0.00000001</f>
        <v>0.18008094</v>
      </c>
    </row>
    <row r="8095" customFormat="false" ht="15" hidden="false" customHeight="false" outlineLevel="0" collapsed="false">
      <c r="A8095" s="0" t="s">
        <v>5964</v>
      </c>
      <c r="B8095" s="0" t="s">
        <v>78</v>
      </c>
      <c r="C8095" s="0" t="n">
        <v>1994</v>
      </c>
      <c r="D8095" s="0" t="s">
        <v>56</v>
      </c>
      <c r="E8095" s="0" t="s">
        <v>220</v>
      </c>
      <c r="F8095" s="0" t="n">
        <v>0</v>
      </c>
      <c r="G8095" s="0" t="n">
        <v>0</v>
      </c>
      <c r="H8095" s="0" t="n">
        <v>0.18</v>
      </c>
      <c r="I8095" s="0" t="n">
        <v>0</v>
      </c>
      <c r="J8095" s="0" t="n">
        <v>0.18</v>
      </c>
      <c r="N8095" s="0" t="s">
        <v>35</v>
      </c>
      <c r="P8095" s="0" t="n">
        <f aca="false">IF(AND(OR(Dashboard!$B$5="All",D8095=Dashboard!$B$5),OR(Dashboard!$D$5="All",N8095=Dashboard!$D$5),OR(AND(C8095&lt;&gt;"",C8095&gt;=Dashboard!$F$5,C8095&lt;=Dashboard!$H$5),AND(C8095="",Dashboard!$F$5&lt;=1980,Dashboard!$H$5&gt;=2016))),1,0)</f>
        <v>1</v>
      </c>
      <c r="Q8095" s="0" t="n">
        <f aca="false">J8095*P8095+ROW()*0.00000001</f>
        <v>0.18008095</v>
      </c>
    </row>
    <row r="8096" customFormat="false" ht="15" hidden="false" customHeight="false" outlineLevel="0" collapsed="false">
      <c r="A8096" s="0" t="s">
        <v>5965</v>
      </c>
      <c r="B8096" s="0" t="s">
        <v>164</v>
      </c>
      <c r="C8096" s="0" t="n">
        <v>2009</v>
      </c>
      <c r="D8096" s="0" t="s">
        <v>46</v>
      </c>
      <c r="E8096" s="0" t="s">
        <v>1259</v>
      </c>
      <c r="F8096" s="0" t="n">
        <v>0.08</v>
      </c>
      <c r="G8096" s="0" t="n">
        <v>0.01</v>
      </c>
      <c r="H8096" s="0" t="n">
        <v>0.07</v>
      </c>
      <c r="I8096" s="0" t="n">
        <v>0.01</v>
      </c>
      <c r="J8096" s="0" t="n">
        <v>0.18</v>
      </c>
      <c r="K8096" s="0" t="n">
        <v>84</v>
      </c>
      <c r="L8096" s="0" t="n">
        <v>7.8</v>
      </c>
      <c r="M8096" s="0" t="s">
        <v>125</v>
      </c>
      <c r="N8096" s="0" t="s">
        <v>74</v>
      </c>
      <c r="O8096" s="0" t="s">
        <v>42</v>
      </c>
      <c r="P8096" s="0" t="n">
        <f aca="false">IF(AND(OR(Dashboard!$B$5="All",D8096=Dashboard!$B$5),OR(Dashboard!$D$5="All",N8096=Dashboard!$D$5),OR(AND(C8096&lt;&gt;"",C8096&gt;=Dashboard!$F$5,C8096&lt;=Dashboard!$H$5),AND(C8096="",Dashboard!$F$5&lt;=1980,Dashboard!$H$5&gt;=2016))),1,0)</f>
        <v>1</v>
      </c>
      <c r="Q8096" s="0" t="n">
        <f aca="false">J8096*P8096+ROW()*0.00000001</f>
        <v>0.18008096</v>
      </c>
    </row>
    <row r="8097" customFormat="false" ht="15" hidden="false" customHeight="false" outlineLevel="0" collapsed="false">
      <c r="A8097" s="0" t="s">
        <v>1548</v>
      </c>
      <c r="B8097" s="0" t="s">
        <v>186</v>
      </c>
      <c r="C8097" s="0" t="n">
        <v>2002</v>
      </c>
      <c r="D8097" s="0" t="s">
        <v>71</v>
      </c>
      <c r="E8097" s="0" t="s">
        <v>649</v>
      </c>
      <c r="F8097" s="0" t="n">
        <v>0.14</v>
      </c>
      <c r="G8097" s="0" t="n">
        <v>0.04</v>
      </c>
      <c r="H8097" s="0" t="n">
        <v>0</v>
      </c>
      <c r="I8097" s="0" t="n">
        <v>0</v>
      </c>
      <c r="J8097" s="0" t="n">
        <v>0.18</v>
      </c>
      <c r="K8097" s="0" t="n">
        <v>60</v>
      </c>
      <c r="L8097" s="0" t="n">
        <v>9.1</v>
      </c>
      <c r="M8097" s="0" t="s">
        <v>103</v>
      </c>
      <c r="N8097" s="0" t="s">
        <v>35</v>
      </c>
      <c r="O8097" s="0" t="s">
        <v>53</v>
      </c>
      <c r="P8097" s="0" t="n">
        <f aca="false">IF(AND(OR(Dashboard!$B$5="All",D8097=Dashboard!$B$5),OR(Dashboard!$D$5="All",N8097=Dashboard!$D$5),OR(AND(C8097&lt;&gt;"",C8097&gt;=Dashboard!$F$5,C8097&lt;=Dashboard!$H$5),AND(C8097="",Dashboard!$F$5&lt;=1980,Dashboard!$H$5&gt;=2016))),1,0)</f>
        <v>1</v>
      </c>
      <c r="Q8097" s="0" t="n">
        <f aca="false">J8097*P8097+ROW()*0.00000001</f>
        <v>0.18008097</v>
      </c>
    </row>
    <row r="8098" customFormat="false" ht="15" hidden="false" customHeight="false" outlineLevel="0" collapsed="false">
      <c r="A8098" s="0" t="s">
        <v>5966</v>
      </c>
      <c r="B8098" s="0" t="s">
        <v>76</v>
      </c>
      <c r="C8098" s="0" t="n">
        <v>2006</v>
      </c>
      <c r="D8098" s="0" t="s">
        <v>58</v>
      </c>
      <c r="E8098" s="0" t="s">
        <v>996</v>
      </c>
      <c r="F8098" s="0" t="n">
        <v>0</v>
      </c>
      <c r="G8098" s="0" t="n">
        <v>0</v>
      </c>
      <c r="H8098" s="0" t="n">
        <v>0.18</v>
      </c>
      <c r="I8098" s="0" t="n">
        <v>0</v>
      </c>
      <c r="J8098" s="0" t="n">
        <v>0.18</v>
      </c>
      <c r="N8098" s="0" t="s">
        <v>74</v>
      </c>
      <c r="P8098" s="0" t="n">
        <f aca="false">IF(AND(OR(Dashboard!$B$5="All",D8098=Dashboard!$B$5),OR(Dashboard!$D$5="All",N8098=Dashboard!$D$5),OR(AND(C8098&lt;&gt;"",C8098&gt;=Dashboard!$F$5,C8098&lt;=Dashboard!$H$5),AND(C8098="",Dashboard!$F$5&lt;=1980,Dashboard!$H$5&gt;=2016))),1,0)</f>
        <v>1</v>
      </c>
      <c r="Q8098" s="0" t="n">
        <f aca="false">J8098*P8098+ROW()*0.00000001</f>
        <v>0.18008098</v>
      </c>
    </row>
    <row r="8099" customFormat="false" ht="15" hidden="false" customHeight="false" outlineLevel="0" collapsed="false">
      <c r="A8099" s="0" t="s">
        <v>3669</v>
      </c>
      <c r="B8099" s="0" t="s">
        <v>64</v>
      </c>
      <c r="C8099" s="0" t="n">
        <v>2008</v>
      </c>
      <c r="D8099" s="0" t="s">
        <v>71</v>
      </c>
      <c r="E8099" s="0" t="s">
        <v>487</v>
      </c>
      <c r="F8099" s="0" t="n">
        <v>0.16</v>
      </c>
      <c r="G8099" s="0" t="n">
        <v>0.01</v>
      </c>
      <c r="H8099" s="0" t="n">
        <v>0</v>
      </c>
      <c r="I8099" s="0" t="n">
        <v>0.01</v>
      </c>
      <c r="J8099" s="0" t="n">
        <v>0.18</v>
      </c>
      <c r="K8099" s="0" t="n">
        <v>56</v>
      </c>
      <c r="L8099" s="0" t="n">
        <v>7.5</v>
      </c>
      <c r="M8099" s="0" t="s">
        <v>103</v>
      </c>
      <c r="N8099" s="0" t="s">
        <v>66</v>
      </c>
      <c r="O8099" s="0" t="s">
        <v>53</v>
      </c>
      <c r="P8099" s="0" t="n">
        <f aca="false">IF(AND(OR(Dashboard!$B$5="All",D8099=Dashboard!$B$5),OR(Dashboard!$D$5="All",N8099=Dashboard!$D$5),OR(AND(C8099&lt;&gt;"",C8099&gt;=Dashboard!$F$5,C8099&lt;=Dashboard!$H$5),AND(C8099="",Dashboard!$F$5&lt;=1980,Dashboard!$H$5&gt;=2016))),1,0)</f>
        <v>1</v>
      </c>
      <c r="Q8099" s="0" t="n">
        <f aca="false">J8099*P8099+ROW()*0.00000001</f>
        <v>0.18008099</v>
      </c>
    </row>
    <row r="8100" customFormat="false" ht="15" hidden="false" customHeight="false" outlineLevel="0" collapsed="false">
      <c r="A8100" s="0" t="s">
        <v>5967</v>
      </c>
      <c r="B8100" s="0" t="s">
        <v>152</v>
      </c>
      <c r="C8100" s="0" t="n">
        <v>2009</v>
      </c>
      <c r="D8100" s="0" t="s">
        <v>246</v>
      </c>
      <c r="E8100" s="0" t="s">
        <v>418</v>
      </c>
      <c r="F8100" s="0" t="n">
        <v>0</v>
      </c>
      <c r="G8100" s="0" t="n">
        <v>0.15</v>
      </c>
      <c r="H8100" s="0" t="n">
        <v>0</v>
      </c>
      <c r="I8100" s="0" t="n">
        <v>0.03</v>
      </c>
      <c r="J8100" s="0" t="n">
        <v>0.18</v>
      </c>
      <c r="N8100" s="0" t="s">
        <v>152</v>
      </c>
      <c r="P8100" s="0" t="n">
        <f aca="false">IF(AND(OR(Dashboard!$B$5="All",D8100=Dashboard!$B$5),OR(Dashboard!$D$5="All",N8100=Dashboard!$D$5),OR(AND(C8100&lt;&gt;"",C8100&gt;=Dashboard!$F$5,C8100&lt;=Dashboard!$H$5),AND(C8100="",Dashboard!$F$5&lt;=1980,Dashboard!$H$5&gt;=2016))),1,0)</f>
        <v>1</v>
      </c>
      <c r="Q8100" s="0" t="n">
        <f aca="false">J8100*P8100+ROW()*0.00000001</f>
        <v>0.180081</v>
      </c>
    </row>
    <row r="8101" customFormat="false" ht="15" hidden="false" customHeight="false" outlineLevel="0" collapsed="false">
      <c r="A8101" s="0" t="s">
        <v>1803</v>
      </c>
      <c r="B8101" s="0" t="s">
        <v>144</v>
      </c>
      <c r="C8101" s="0" t="n">
        <v>2005</v>
      </c>
      <c r="D8101" s="0" t="s">
        <v>16</v>
      </c>
      <c r="E8101" s="0" t="s">
        <v>154</v>
      </c>
      <c r="F8101" s="0" t="n">
        <v>0.13</v>
      </c>
      <c r="G8101" s="0" t="n">
        <v>0.04</v>
      </c>
      <c r="H8101" s="0" t="n">
        <v>0</v>
      </c>
      <c r="I8101" s="0" t="n">
        <v>0.01</v>
      </c>
      <c r="J8101" s="0" t="n">
        <v>0.18</v>
      </c>
      <c r="K8101" s="0" t="n">
        <v>49</v>
      </c>
      <c r="L8101" s="0" t="n">
        <v>5.5</v>
      </c>
      <c r="M8101" s="0" t="s">
        <v>125</v>
      </c>
      <c r="N8101" s="0" t="s">
        <v>66</v>
      </c>
      <c r="O8101" s="0" t="s">
        <v>177</v>
      </c>
      <c r="P8101" s="0" t="n">
        <f aca="false">IF(AND(OR(Dashboard!$B$5="All",D8101=Dashboard!$B$5),OR(Dashboard!$D$5="All",N8101=Dashboard!$D$5),OR(AND(C8101&lt;&gt;"",C8101&gt;=Dashboard!$F$5,C8101&lt;=Dashboard!$H$5),AND(C8101="",Dashboard!$F$5&lt;=1980,Dashboard!$H$5&gt;=2016))),1,0)</f>
        <v>1</v>
      </c>
      <c r="Q8101" s="0" t="n">
        <f aca="false">J8101*P8101+ROW()*0.00000001</f>
        <v>0.18008101</v>
      </c>
    </row>
    <row r="8102" customFormat="false" ht="15" hidden="false" customHeight="false" outlineLevel="0" collapsed="false">
      <c r="A8102" s="0" t="s">
        <v>5968</v>
      </c>
      <c r="B8102" s="0" t="s">
        <v>97</v>
      </c>
      <c r="C8102" s="0" t="n">
        <v>2013</v>
      </c>
      <c r="D8102" s="0" t="s">
        <v>52</v>
      </c>
      <c r="E8102" s="0" t="s">
        <v>35</v>
      </c>
      <c r="F8102" s="0" t="n">
        <v>0</v>
      </c>
      <c r="G8102" s="0" t="n">
        <v>0</v>
      </c>
      <c r="H8102" s="0" t="n">
        <v>0.18</v>
      </c>
      <c r="I8102" s="0" t="n">
        <v>0</v>
      </c>
      <c r="J8102" s="0" t="n">
        <v>0.18</v>
      </c>
      <c r="N8102" s="0" t="s">
        <v>35</v>
      </c>
      <c r="P8102" s="0" t="n">
        <f aca="false">IF(AND(OR(Dashboard!$B$5="All",D8102=Dashboard!$B$5),OR(Dashboard!$D$5="All",N8102=Dashboard!$D$5),OR(AND(C8102&lt;&gt;"",C8102&gt;=Dashboard!$F$5,C8102&lt;=Dashboard!$H$5),AND(C8102="",Dashboard!$F$5&lt;=1980,Dashboard!$H$5&gt;=2016))),1,0)</f>
        <v>1</v>
      </c>
      <c r="Q8102" s="0" t="n">
        <f aca="false">J8102*P8102+ROW()*0.00000001</f>
        <v>0.18008102</v>
      </c>
    </row>
    <row r="8103" customFormat="false" ht="15" hidden="false" customHeight="false" outlineLevel="0" collapsed="false">
      <c r="A8103" s="0" t="s">
        <v>2887</v>
      </c>
      <c r="B8103" s="0" t="s">
        <v>85</v>
      </c>
      <c r="C8103" s="0" t="n">
        <v>2001</v>
      </c>
      <c r="D8103" s="0" t="s">
        <v>114</v>
      </c>
      <c r="E8103" s="0" t="s">
        <v>124</v>
      </c>
      <c r="F8103" s="0" t="n">
        <v>0.13</v>
      </c>
      <c r="G8103" s="0" t="n">
        <v>0.05</v>
      </c>
      <c r="H8103" s="0" t="n">
        <v>0</v>
      </c>
      <c r="I8103" s="0" t="n">
        <v>0</v>
      </c>
      <c r="J8103" s="0" t="n">
        <v>0.18</v>
      </c>
      <c r="K8103" s="0" t="n">
        <v>68</v>
      </c>
      <c r="M8103" s="0" t="s">
        <v>36</v>
      </c>
      <c r="N8103" s="0" t="s">
        <v>35</v>
      </c>
      <c r="O8103" s="0" t="s">
        <v>67</v>
      </c>
      <c r="P8103" s="0" t="n">
        <f aca="false">IF(AND(OR(Dashboard!$B$5="All",D8103=Dashboard!$B$5),OR(Dashboard!$D$5="All",N8103=Dashboard!$D$5),OR(AND(C8103&lt;&gt;"",C8103&gt;=Dashboard!$F$5,C8103&lt;=Dashboard!$H$5),AND(C8103="",Dashboard!$F$5&lt;=1980,Dashboard!$H$5&gt;=2016))),1,0)</f>
        <v>1</v>
      </c>
      <c r="Q8103" s="0" t="n">
        <f aca="false">J8103*P8103+ROW()*0.00000001</f>
        <v>0.18008103</v>
      </c>
    </row>
    <row r="8104" customFormat="false" ht="15" hidden="false" customHeight="false" outlineLevel="0" collapsed="false">
      <c r="A8104" s="0" t="s">
        <v>5969</v>
      </c>
      <c r="B8104" s="0" t="s">
        <v>668</v>
      </c>
      <c r="C8104" s="0" t="n">
        <v>2000</v>
      </c>
      <c r="D8104" s="0" t="s">
        <v>34</v>
      </c>
      <c r="E8104" s="0" t="s">
        <v>154</v>
      </c>
      <c r="F8104" s="0" t="n">
        <v>0</v>
      </c>
      <c r="G8104" s="0" t="n">
        <v>0</v>
      </c>
      <c r="H8104" s="0" t="n">
        <v>0.18</v>
      </c>
      <c r="I8104" s="0" t="n">
        <v>0</v>
      </c>
      <c r="J8104" s="0" t="n">
        <v>0.18</v>
      </c>
      <c r="N8104" s="0" t="s">
        <v>154</v>
      </c>
      <c r="P8104" s="0" t="n">
        <f aca="false">IF(AND(OR(Dashboard!$B$5="All",D8104=Dashboard!$B$5),OR(Dashboard!$D$5="All",N8104=Dashboard!$D$5),OR(AND(C8104&lt;&gt;"",C8104&gt;=Dashboard!$F$5,C8104&lt;=Dashboard!$H$5),AND(C8104="",Dashboard!$F$5&lt;=1980,Dashboard!$H$5&gt;=2016))),1,0)</f>
        <v>1</v>
      </c>
      <c r="Q8104" s="0" t="n">
        <f aca="false">J8104*P8104+ROW()*0.00000001</f>
        <v>0.18008104</v>
      </c>
    </row>
    <row r="8105" customFormat="false" ht="15" hidden="false" customHeight="false" outlineLevel="0" collapsed="false">
      <c r="A8105" s="0" t="s">
        <v>5970</v>
      </c>
      <c r="B8105" s="0" t="s">
        <v>76</v>
      </c>
      <c r="C8105" s="0" t="n">
        <v>2000</v>
      </c>
      <c r="D8105" s="0" t="s">
        <v>48</v>
      </c>
      <c r="E8105" s="0" t="s">
        <v>1551</v>
      </c>
      <c r="F8105" s="0" t="n">
        <v>0.09</v>
      </c>
      <c r="G8105" s="0" t="n">
        <v>0.07</v>
      </c>
      <c r="H8105" s="0" t="n">
        <v>0</v>
      </c>
      <c r="I8105" s="0" t="n">
        <v>0.02</v>
      </c>
      <c r="J8105" s="0" t="n">
        <v>0.18</v>
      </c>
      <c r="N8105" s="0" t="s">
        <v>74</v>
      </c>
      <c r="P8105" s="0" t="n">
        <f aca="false">IF(AND(OR(Dashboard!$B$5="All",D8105=Dashboard!$B$5),OR(Dashboard!$D$5="All",N8105=Dashboard!$D$5),OR(AND(C8105&lt;&gt;"",C8105&gt;=Dashboard!$F$5,C8105&lt;=Dashboard!$H$5),AND(C8105="",Dashboard!$F$5&lt;=1980,Dashboard!$H$5&gt;=2016))),1,0)</f>
        <v>1</v>
      </c>
      <c r="Q8105" s="0" t="n">
        <f aca="false">J8105*P8105+ROW()*0.00000001</f>
        <v>0.18008105</v>
      </c>
    </row>
    <row r="8106" customFormat="false" ht="15" hidden="false" customHeight="false" outlineLevel="0" collapsed="false">
      <c r="A8106" s="0" t="s">
        <v>5971</v>
      </c>
      <c r="B8106" s="0" t="s">
        <v>64</v>
      </c>
      <c r="C8106" s="0" t="n">
        <v>2010</v>
      </c>
      <c r="D8106" s="0" t="s">
        <v>41</v>
      </c>
      <c r="E8106" s="0" t="s">
        <v>418</v>
      </c>
      <c r="F8106" s="0" t="n">
        <v>0.17</v>
      </c>
      <c r="G8106" s="0" t="n">
        <v>0</v>
      </c>
      <c r="H8106" s="0" t="n">
        <v>0</v>
      </c>
      <c r="I8106" s="0" t="n">
        <v>0.01</v>
      </c>
      <c r="J8106" s="0" t="n">
        <v>0.18</v>
      </c>
      <c r="K8106" s="0" t="n">
        <v>57</v>
      </c>
      <c r="L8106" s="0" t="n">
        <v>8.1</v>
      </c>
      <c r="M8106" s="0" t="s">
        <v>36</v>
      </c>
      <c r="N8106" s="0" t="s">
        <v>66</v>
      </c>
      <c r="O8106" s="0" t="s">
        <v>53</v>
      </c>
      <c r="P8106" s="0" t="n">
        <f aca="false">IF(AND(OR(Dashboard!$B$5="All",D8106=Dashboard!$B$5),OR(Dashboard!$D$5="All",N8106=Dashboard!$D$5),OR(AND(C8106&lt;&gt;"",C8106&gt;=Dashboard!$F$5,C8106&lt;=Dashboard!$H$5),AND(C8106="",Dashboard!$F$5&lt;=1980,Dashboard!$H$5&gt;=2016))),1,0)</f>
        <v>1</v>
      </c>
      <c r="Q8106" s="0" t="n">
        <f aca="false">J8106*P8106+ROW()*0.00000001</f>
        <v>0.18008106</v>
      </c>
    </row>
    <row r="8107" customFormat="false" ht="15" hidden="false" customHeight="false" outlineLevel="0" collapsed="false">
      <c r="A8107" s="0" t="s">
        <v>3403</v>
      </c>
      <c r="B8107" s="0" t="s">
        <v>144</v>
      </c>
      <c r="C8107" s="0" t="n">
        <v>2007</v>
      </c>
      <c r="D8107" s="0" t="s">
        <v>71</v>
      </c>
      <c r="E8107" s="0" t="s">
        <v>91</v>
      </c>
      <c r="F8107" s="0" t="n">
        <v>0.13</v>
      </c>
      <c r="G8107" s="0" t="n">
        <v>0.04</v>
      </c>
      <c r="H8107" s="0" t="n">
        <v>0</v>
      </c>
      <c r="I8107" s="0" t="n">
        <v>0.01</v>
      </c>
      <c r="J8107" s="0" t="n">
        <v>0.18</v>
      </c>
      <c r="K8107" s="0" t="n">
        <v>63</v>
      </c>
      <c r="L8107" s="0" t="n">
        <v>7.6</v>
      </c>
      <c r="M8107" s="0" t="s">
        <v>103</v>
      </c>
      <c r="N8107" s="0" t="s">
        <v>66</v>
      </c>
      <c r="O8107" s="0" t="s">
        <v>67</v>
      </c>
      <c r="P8107" s="0" t="n">
        <f aca="false">IF(AND(OR(Dashboard!$B$5="All",D8107=Dashboard!$B$5),OR(Dashboard!$D$5="All",N8107=Dashboard!$D$5),OR(AND(C8107&lt;&gt;"",C8107&gt;=Dashboard!$F$5,C8107&lt;=Dashboard!$H$5),AND(C8107="",Dashboard!$F$5&lt;=1980,Dashboard!$H$5&gt;=2016))),1,0)</f>
        <v>1</v>
      </c>
      <c r="Q8107" s="0" t="n">
        <f aca="false">J8107*P8107+ROW()*0.00000001</f>
        <v>0.18008107</v>
      </c>
    </row>
    <row r="8108" customFormat="false" ht="15" hidden="false" customHeight="false" outlineLevel="0" collapsed="false">
      <c r="A8108" s="0" t="s">
        <v>5226</v>
      </c>
      <c r="B8108" s="0" t="s">
        <v>64</v>
      </c>
      <c r="C8108" s="0" t="n">
        <v>2012</v>
      </c>
      <c r="D8108" s="0" t="s">
        <v>34</v>
      </c>
      <c r="E8108" s="0" t="s">
        <v>142</v>
      </c>
      <c r="F8108" s="0" t="n">
        <v>0.1</v>
      </c>
      <c r="G8108" s="0" t="n">
        <v>0.06</v>
      </c>
      <c r="H8108" s="0" t="n">
        <v>0</v>
      </c>
      <c r="I8108" s="0" t="n">
        <v>0.02</v>
      </c>
      <c r="J8108" s="0" t="n">
        <v>0.18</v>
      </c>
      <c r="K8108" s="0" t="n">
        <v>71</v>
      </c>
      <c r="L8108" s="0" t="n">
        <v>5.1</v>
      </c>
      <c r="M8108" s="0" t="s">
        <v>36</v>
      </c>
      <c r="N8108" s="0" t="s">
        <v>66</v>
      </c>
      <c r="O8108" s="0" t="s">
        <v>37</v>
      </c>
      <c r="P8108" s="0" t="n">
        <f aca="false">IF(AND(OR(Dashboard!$B$5="All",D8108=Dashboard!$B$5),OR(Dashboard!$D$5="All",N8108=Dashboard!$D$5),OR(AND(C8108&lt;&gt;"",C8108&gt;=Dashboard!$F$5,C8108&lt;=Dashboard!$H$5),AND(C8108="",Dashboard!$F$5&lt;=1980,Dashboard!$H$5&gt;=2016))),1,0)</f>
        <v>1</v>
      </c>
      <c r="Q8108" s="0" t="n">
        <f aca="false">J8108*P8108+ROW()*0.00000001</f>
        <v>0.18008108</v>
      </c>
    </row>
    <row r="8109" customFormat="false" ht="15" hidden="false" customHeight="false" outlineLevel="0" collapsed="false">
      <c r="A8109" s="0" t="s">
        <v>4220</v>
      </c>
      <c r="B8109" s="0" t="s">
        <v>64</v>
      </c>
      <c r="C8109" s="0" t="n">
        <v>2010</v>
      </c>
      <c r="D8109" s="0" t="s">
        <v>16</v>
      </c>
      <c r="E8109" s="0" t="s">
        <v>1002</v>
      </c>
      <c r="F8109" s="0" t="n">
        <v>0.1</v>
      </c>
      <c r="G8109" s="0" t="n">
        <v>0.06</v>
      </c>
      <c r="H8109" s="0" t="n">
        <v>0</v>
      </c>
      <c r="I8109" s="0" t="n">
        <v>0.02</v>
      </c>
      <c r="J8109" s="0" t="n">
        <v>0.18</v>
      </c>
      <c r="K8109" s="0" t="n">
        <v>51</v>
      </c>
      <c r="L8109" s="0" t="n">
        <v>5.3</v>
      </c>
      <c r="M8109" s="0" t="s">
        <v>125</v>
      </c>
      <c r="N8109" s="0" t="s">
        <v>66</v>
      </c>
      <c r="O8109" s="0" t="s">
        <v>53</v>
      </c>
      <c r="P8109" s="0" t="n">
        <f aca="false">IF(AND(OR(Dashboard!$B$5="All",D8109=Dashboard!$B$5),OR(Dashboard!$D$5="All",N8109=Dashboard!$D$5),OR(AND(C8109&lt;&gt;"",C8109&gt;=Dashboard!$F$5,C8109&lt;=Dashboard!$H$5),AND(C8109="",Dashboard!$F$5&lt;=1980,Dashboard!$H$5&gt;=2016))),1,0)</f>
        <v>1</v>
      </c>
      <c r="Q8109" s="0" t="n">
        <f aca="false">J8109*P8109+ROW()*0.00000001</f>
        <v>0.18008109</v>
      </c>
    </row>
    <row r="8110" customFormat="false" ht="15" hidden="false" customHeight="false" outlineLevel="0" collapsed="false">
      <c r="A8110" s="0" t="s">
        <v>5162</v>
      </c>
      <c r="B8110" s="0" t="s">
        <v>64</v>
      </c>
      <c r="C8110" s="0" t="n">
        <v>2010</v>
      </c>
      <c r="D8110" s="0" t="s">
        <v>34</v>
      </c>
      <c r="E8110" s="0" t="s">
        <v>124</v>
      </c>
      <c r="F8110" s="0" t="n">
        <v>0.08</v>
      </c>
      <c r="G8110" s="0" t="n">
        <v>0.08</v>
      </c>
      <c r="H8110" s="0" t="n">
        <v>0</v>
      </c>
      <c r="I8110" s="0" t="n">
        <v>0.02</v>
      </c>
      <c r="J8110" s="0" t="n">
        <v>0.18</v>
      </c>
      <c r="K8110" s="0" t="n">
        <v>38</v>
      </c>
      <c r="L8110" s="0" t="n">
        <v>7.9</v>
      </c>
      <c r="M8110" s="0" t="s">
        <v>36</v>
      </c>
      <c r="N8110" s="0" t="s">
        <v>66</v>
      </c>
      <c r="O8110" s="0" t="s">
        <v>177</v>
      </c>
      <c r="P8110" s="0" t="n">
        <f aca="false">IF(AND(OR(Dashboard!$B$5="All",D8110=Dashboard!$B$5),OR(Dashboard!$D$5="All",N8110=Dashboard!$D$5),OR(AND(C8110&lt;&gt;"",C8110&gt;=Dashboard!$F$5,C8110&lt;=Dashboard!$H$5),AND(C8110="",Dashboard!$F$5&lt;=1980,Dashboard!$H$5&gt;=2016))),1,0)</f>
        <v>1</v>
      </c>
      <c r="Q8110" s="0" t="n">
        <f aca="false">J8110*P8110+ROW()*0.00000001</f>
        <v>0.1800811</v>
      </c>
    </row>
    <row r="8111" customFormat="false" ht="15" hidden="false" customHeight="false" outlineLevel="0" collapsed="false">
      <c r="A8111" s="0" t="s">
        <v>3266</v>
      </c>
      <c r="B8111" s="0" t="s">
        <v>164</v>
      </c>
      <c r="C8111" s="0" t="n">
        <v>2007</v>
      </c>
      <c r="D8111" s="0" t="s">
        <v>71</v>
      </c>
      <c r="E8111" s="0" t="s">
        <v>91</v>
      </c>
      <c r="F8111" s="0" t="n">
        <v>0.16</v>
      </c>
      <c r="G8111" s="0" t="n">
        <v>0</v>
      </c>
      <c r="H8111" s="0" t="n">
        <v>0</v>
      </c>
      <c r="I8111" s="0" t="n">
        <v>0.01</v>
      </c>
      <c r="J8111" s="0" t="n">
        <v>0.18</v>
      </c>
      <c r="K8111" s="0" t="n">
        <v>58</v>
      </c>
      <c r="L8111" s="0" t="n">
        <v>4.4</v>
      </c>
      <c r="M8111" s="0" t="s">
        <v>125</v>
      </c>
      <c r="N8111" s="0" t="s">
        <v>74</v>
      </c>
      <c r="O8111" s="0" t="s">
        <v>53</v>
      </c>
      <c r="P8111" s="0" t="n">
        <f aca="false">IF(AND(OR(Dashboard!$B$5="All",D8111=Dashboard!$B$5),OR(Dashboard!$D$5="All",N8111=Dashboard!$D$5),OR(AND(C8111&lt;&gt;"",C8111&gt;=Dashboard!$F$5,C8111&lt;=Dashboard!$H$5),AND(C8111="",Dashboard!$F$5&lt;=1980,Dashboard!$H$5&gt;=2016))),1,0)</f>
        <v>1</v>
      </c>
      <c r="Q8111" s="0" t="n">
        <f aca="false">J8111*P8111+ROW()*0.00000001</f>
        <v>0.18008111</v>
      </c>
    </row>
    <row r="8112" customFormat="false" ht="15" hidden="false" customHeight="false" outlineLevel="0" collapsed="false">
      <c r="A8112" s="0" t="s">
        <v>5972</v>
      </c>
      <c r="B8112" s="0" t="s">
        <v>33</v>
      </c>
      <c r="C8112" s="0" t="n">
        <v>2011</v>
      </c>
      <c r="D8112" s="0" t="s">
        <v>52</v>
      </c>
      <c r="E8112" s="0" t="s">
        <v>1169</v>
      </c>
      <c r="F8112" s="0" t="n">
        <v>0.17</v>
      </c>
      <c r="G8112" s="0" t="n">
        <v>0</v>
      </c>
      <c r="H8112" s="0" t="n">
        <v>0</v>
      </c>
      <c r="I8112" s="0" t="n">
        <v>0.01</v>
      </c>
      <c r="J8112" s="0" t="n">
        <v>0.18</v>
      </c>
      <c r="M8112" s="0" t="s">
        <v>103</v>
      </c>
      <c r="N8112" s="0" t="s">
        <v>35</v>
      </c>
      <c r="P8112" s="0" t="n">
        <f aca="false">IF(AND(OR(Dashboard!$B$5="All",D8112=Dashboard!$B$5),OR(Dashboard!$D$5="All",N8112=Dashboard!$D$5),OR(AND(C8112&lt;&gt;"",C8112&gt;=Dashboard!$F$5,C8112&lt;=Dashboard!$H$5),AND(C8112="",Dashboard!$F$5&lt;=1980,Dashboard!$H$5&gt;=2016))),1,0)</f>
        <v>1</v>
      </c>
      <c r="Q8112" s="0" t="n">
        <f aca="false">J8112*P8112+ROW()*0.00000001</f>
        <v>0.18008112</v>
      </c>
    </row>
    <row r="8113" customFormat="false" ht="15" hidden="false" customHeight="false" outlineLevel="0" collapsed="false">
      <c r="A8113" s="0" t="s">
        <v>1514</v>
      </c>
      <c r="B8113" s="0" t="s">
        <v>186</v>
      </c>
      <c r="C8113" s="0" t="n">
        <v>2005</v>
      </c>
      <c r="D8113" s="0" t="s">
        <v>56</v>
      </c>
      <c r="E8113" s="0" t="s">
        <v>91</v>
      </c>
      <c r="F8113" s="0" t="n">
        <v>0.14</v>
      </c>
      <c r="G8113" s="0" t="n">
        <v>0.04</v>
      </c>
      <c r="H8113" s="0" t="n">
        <v>0</v>
      </c>
      <c r="I8113" s="0" t="n">
        <v>0</v>
      </c>
      <c r="J8113" s="0" t="n">
        <v>0.18</v>
      </c>
      <c r="K8113" s="0" t="n">
        <v>77</v>
      </c>
      <c r="L8113" s="0" t="n">
        <v>8.6</v>
      </c>
      <c r="M8113" s="0" t="s">
        <v>73</v>
      </c>
      <c r="N8113" s="0" t="s">
        <v>35</v>
      </c>
      <c r="O8113" s="0" t="s">
        <v>37</v>
      </c>
      <c r="P8113" s="0" t="n">
        <f aca="false">IF(AND(OR(Dashboard!$B$5="All",D8113=Dashboard!$B$5),OR(Dashboard!$D$5="All",N8113=Dashboard!$D$5),OR(AND(C8113&lt;&gt;"",C8113&gt;=Dashboard!$F$5,C8113&lt;=Dashboard!$H$5),AND(C8113="",Dashboard!$F$5&lt;=1980,Dashboard!$H$5&gt;=2016))),1,0)</f>
        <v>1</v>
      </c>
      <c r="Q8113" s="0" t="n">
        <f aca="false">J8113*P8113+ROW()*0.00000001</f>
        <v>0.18008113</v>
      </c>
    </row>
    <row r="8114" customFormat="false" ht="15" hidden="false" customHeight="false" outlineLevel="0" collapsed="false">
      <c r="A8114" s="0" t="s">
        <v>5973</v>
      </c>
      <c r="B8114" s="0" t="s">
        <v>33</v>
      </c>
      <c r="C8114" s="0" t="n">
        <v>2007</v>
      </c>
      <c r="D8114" s="0" t="s">
        <v>71</v>
      </c>
      <c r="E8114" s="0" t="s">
        <v>328</v>
      </c>
      <c r="F8114" s="0" t="n">
        <v>0.16</v>
      </c>
      <c r="G8114" s="0" t="n">
        <v>0.01</v>
      </c>
      <c r="H8114" s="0" t="n">
        <v>0</v>
      </c>
      <c r="I8114" s="0" t="n">
        <v>0.01</v>
      </c>
      <c r="J8114" s="0" t="n">
        <v>0.18</v>
      </c>
      <c r="K8114" s="0" t="n">
        <v>52</v>
      </c>
      <c r="L8114" s="0" t="n">
        <v>5.7</v>
      </c>
      <c r="M8114" s="0" t="s">
        <v>103</v>
      </c>
      <c r="N8114" s="0" t="s">
        <v>35</v>
      </c>
      <c r="O8114" s="0" t="s">
        <v>53</v>
      </c>
      <c r="P8114" s="0" t="n">
        <f aca="false">IF(AND(OR(Dashboard!$B$5="All",D8114=Dashboard!$B$5),OR(Dashboard!$D$5="All",N8114=Dashboard!$D$5),OR(AND(C8114&lt;&gt;"",C8114&gt;=Dashboard!$F$5,C8114&lt;=Dashboard!$H$5),AND(C8114="",Dashboard!$F$5&lt;=1980,Dashboard!$H$5&gt;=2016))),1,0)</f>
        <v>1</v>
      </c>
      <c r="Q8114" s="0" t="n">
        <f aca="false">J8114*P8114+ROW()*0.00000001</f>
        <v>0.18008114</v>
      </c>
    </row>
    <row r="8115" customFormat="false" ht="15" hidden="false" customHeight="false" outlineLevel="0" collapsed="false">
      <c r="A8115" s="0" t="s">
        <v>5974</v>
      </c>
      <c r="B8115" s="0" t="s">
        <v>33</v>
      </c>
      <c r="C8115" s="0" t="n">
        <v>2011</v>
      </c>
      <c r="D8115" s="0" t="s">
        <v>52</v>
      </c>
      <c r="E8115" s="0" t="s">
        <v>418</v>
      </c>
      <c r="F8115" s="0" t="n">
        <v>0.13</v>
      </c>
      <c r="G8115" s="0" t="n">
        <v>0.03</v>
      </c>
      <c r="H8115" s="0" t="n">
        <v>0</v>
      </c>
      <c r="I8115" s="0" t="n">
        <v>0.01</v>
      </c>
      <c r="J8115" s="0" t="n">
        <v>0.18</v>
      </c>
      <c r="M8115" s="0" t="s">
        <v>125</v>
      </c>
      <c r="N8115" s="0" t="s">
        <v>35</v>
      </c>
      <c r="P8115" s="0" t="n">
        <f aca="false">IF(AND(OR(Dashboard!$B$5="All",D8115=Dashboard!$B$5),OR(Dashboard!$D$5="All",N8115=Dashboard!$D$5),OR(AND(C8115&lt;&gt;"",C8115&gt;=Dashboard!$F$5,C8115&lt;=Dashboard!$H$5),AND(C8115="",Dashboard!$F$5&lt;=1980,Dashboard!$H$5&gt;=2016))),1,0)</f>
        <v>1</v>
      </c>
      <c r="Q8115" s="0" t="n">
        <f aca="false">J8115*P8115+ROW()*0.00000001</f>
        <v>0.18008115</v>
      </c>
    </row>
    <row r="8116" customFormat="false" ht="15" hidden="false" customHeight="false" outlineLevel="0" collapsed="false">
      <c r="A8116" s="0" t="s">
        <v>5975</v>
      </c>
      <c r="B8116" s="0" t="s">
        <v>873</v>
      </c>
      <c r="C8116" s="0" t="n">
        <v>1994</v>
      </c>
      <c r="D8116" s="0" t="s">
        <v>41</v>
      </c>
      <c r="E8116" s="0" t="s">
        <v>154</v>
      </c>
      <c r="F8116" s="0" t="n">
        <v>0</v>
      </c>
      <c r="G8116" s="0" t="n">
        <v>0</v>
      </c>
      <c r="H8116" s="0" t="n">
        <v>0.18</v>
      </c>
      <c r="I8116" s="0" t="n">
        <v>0</v>
      </c>
      <c r="J8116" s="0" t="n">
        <v>0.18</v>
      </c>
      <c r="N8116" s="0" t="s">
        <v>154</v>
      </c>
      <c r="P8116" s="0" t="n">
        <f aca="false">IF(AND(OR(Dashboard!$B$5="All",D8116=Dashboard!$B$5),OR(Dashboard!$D$5="All",N8116=Dashboard!$D$5),OR(AND(C8116&lt;&gt;"",C8116&gt;=Dashboard!$F$5,C8116&lt;=Dashboard!$H$5),AND(C8116="",Dashboard!$F$5&lt;=1980,Dashboard!$H$5&gt;=2016))),1,0)</f>
        <v>1</v>
      </c>
      <c r="Q8116" s="0" t="n">
        <f aca="false">J8116*P8116+ROW()*0.00000001</f>
        <v>0.18008116</v>
      </c>
    </row>
    <row r="8117" customFormat="false" ht="15" hidden="false" customHeight="false" outlineLevel="0" collapsed="false">
      <c r="A8117" s="0" t="s">
        <v>5976</v>
      </c>
      <c r="B8117" s="0" t="s">
        <v>33</v>
      </c>
      <c r="C8117" s="0" t="n">
        <v>2009</v>
      </c>
      <c r="D8117" s="0" t="s">
        <v>48</v>
      </c>
      <c r="E8117" s="0" t="s">
        <v>5977</v>
      </c>
      <c r="F8117" s="0" t="n">
        <v>0.17</v>
      </c>
      <c r="G8117" s="0" t="n">
        <v>0</v>
      </c>
      <c r="H8117" s="0" t="n">
        <v>0</v>
      </c>
      <c r="I8117" s="0" t="n">
        <v>0.01</v>
      </c>
      <c r="J8117" s="0" t="n">
        <v>0.18</v>
      </c>
      <c r="K8117" s="0" t="n">
        <v>59</v>
      </c>
      <c r="M8117" s="0" t="s">
        <v>125</v>
      </c>
      <c r="N8117" s="0" t="s">
        <v>35</v>
      </c>
      <c r="O8117" s="0" t="s">
        <v>53</v>
      </c>
      <c r="P8117" s="0" t="n">
        <f aca="false">IF(AND(OR(Dashboard!$B$5="All",D8117=Dashboard!$B$5),OR(Dashboard!$D$5="All",N8117=Dashboard!$D$5),OR(AND(C8117&lt;&gt;"",C8117&gt;=Dashboard!$F$5,C8117&lt;=Dashboard!$H$5),AND(C8117="",Dashboard!$F$5&lt;=1980,Dashboard!$H$5&gt;=2016))),1,0)</f>
        <v>1</v>
      </c>
      <c r="Q8117" s="0" t="n">
        <f aca="false">J8117*P8117+ROW()*0.00000001</f>
        <v>0.18008117</v>
      </c>
    </row>
    <row r="8118" customFormat="false" ht="15" hidden="false" customHeight="false" outlineLevel="0" collapsed="false">
      <c r="A8118" s="0" t="s">
        <v>5978</v>
      </c>
      <c r="B8118" s="0" t="s">
        <v>164</v>
      </c>
      <c r="C8118" s="0" t="n">
        <v>2005</v>
      </c>
      <c r="D8118" s="0" t="s">
        <v>246</v>
      </c>
      <c r="E8118" s="0" t="s">
        <v>220</v>
      </c>
      <c r="F8118" s="0" t="n">
        <v>0.11</v>
      </c>
      <c r="G8118" s="0" t="n">
        <v>0</v>
      </c>
      <c r="H8118" s="0" t="n">
        <v>0.05</v>
      </c>
      <c r="I8118" s="0" t="n">
        <v>0.01</v>
      </c>
      <c r="J8118" s="0" t="n">
        <v>0.18</v>
      </c>
      <c r="N8118" s="0" t="s">
        <v>74</v>
      </c>
      <c r="P8118" s="0" t="n">
        <f aca="false">IF(AND(OR(Dashboard!$B$5="All",D8118=Dashboard!$B$5),OR(Dashboard!$D$5="All",N8118=Dashboard!$D$5),OR(AND(C8118&lt;&gt;"",C8118&gt;=Dashboard!$F$5,C8118&lt;=Dashboard!$H$5),AND(C8118="",Dashboard!$F$5&lt;=1980,Dashboard!$H$5&gt;=2016))),1,0)</f>
        <v>1</v>
      </c>
      <c r="Q8118" s="0" t="n">
        <f aca="false">J8118*P8118+ROW()*0.00000001</f>
        <v>0.18008118</v>
      </c>
    </row>
    <row r="8119" customFormat="false" ht="15" hidden="false" customHeight="false" outlineLevel="0" collapsed="false">
      <c r="A8119" s="0" t="s">
        <v>5979</v>
      </c>
      <c r="B8119" s="0" t="s">
        <v>117</v>
      </c>
      <c r="C8119" s="0" t="n">
        <v>1999</v>
      </c>
      <c r="D8119" s="0" t="s">
        <v>71</v>
      </c>
      <c r="E8119" s="0" t="s">
        <v>1169</v>
      </c>
      <c r="F8119" s="0" t="n">
        <v>0.1</v>
      </c>
      <c r="G8119" s="0" t="n">
        <v>0.07</v>
      </c>
      <c r="H8119" s="0" t="n">
        <v>0</v>
      </c>
      <c r="I8119" s="0" t="n">
        <v>0.01</v>
      </c>
      <c r="J8119" s="0" t="n">
        <v>0.18</v>
      </c>
      <c r="N8119" s="0" t="s">
        <v>74</v>
      </c>
      <c r="P8119" s="0" t="n">
        <f aca="false">IF(AND(OR(Dashboard!$B$5="All",D8119=Dashboard!$B$5),OR(Dashboard!$D$5="All",N8119=Dashboard!$D$5),OR(AND(C8119&lt;&gt;"",C8119&gt;=Dashboard!$F$5,C8119&lt;=Dashboard!$H$5),AND(C8119="",Dashboard!$F$5&lt;=1980,Dashboard!$H$5&gt;=2016))),1,0)</f>
        <v>1</v>
      </c>
      <c r="Q8119" s="0" t="n">
        <f aca="false">J8119*P8119+ROW()*0.00000001</f>
        <v>0.18008119</v>
      </c>
    </row>
    <row r="8120" customFormat="false" ht="15" hidden="false" customHeight="false" outlineLevel="0" collapsed="false">
      <c r="A8120" s="0" t="s">
        <v>2191</v>
      </c>
      <c r="B8120" s="0" t="s">
        <v>152</v>
      </c>
      <c r="C8120" s="0" t="n">
        <v>2013</v>
      </c>
      <c r="D8120" s="0" t="s">
        <v>56</v>
      </c>
      <c r="E8120" s="0" t="s">
        <v>154</v>
      </c>
      <c r="F8120" s="0" t="n">
        <v>0.1</v>
      </c>
      <c r="G8120" s="0" t="n">
        <v>0.06</v>
      </c>
      <c r="H8120" s="0" t="n">
        <v>0</v>
      </c>
      <c r="I8120" s="0" t="n">
        <v>0.02</v>
      </c>
      <c r="J8120" s="0" t="n">
        <v>0.18</v>
      </c>
      <c r="K8120" s="0" t="n">
        <v>45</v>
      </c>
      <c r="L8120" s="0" t="n">
        <v>3.5</v>
      </c>
      <c r="M8120" s="0" t="s">
        <v>73</v>
      </c>
      <c r="N8120" s="0" t="s">
        <v>152</v>
      </c>
      <c r="O8120" s="0" t="s">
        <v>177</v>
      </c>
      <c r="P8120" s="0" t="n">
        <f aca="false">IF(AND(OR(Dashboard!$B$5="All",D8120=Dashboard!$B$5),OR(Dashboard!$D$5="All",N8120=Dashboard!$D$5),OR(AND(C8120&lt;&gt;"",C8120&gt;=Dashboard!$F$5,C8120&lt;=Dashboard!$H$5),AND(C8120="",Dashboard!$F$5&lt;=1980,Dashboard!$H$5&gt;=2016))),1,0)</f>
        <v>1</v>
      </c>
      <c r="Q8120" s="0" t="n">
        <f aca="false">J8120*P8120+ROW()*0.00000001</f>
        <v>0.1800812</v>
      </c>
    </row>
    <row r="8121" customFormat="false" ht="15" hidden="false" customHeight="false" outlineLevel="0" collapsed="false">
      <c r="A8121" s="0" t="s">
        <v>1063</v>
      </c>
      <c r="B8121" s="0" t="s">
        <v>85</v>
      </c>
      <c r="C8121" s="0" t="n">
        <v>2003</v>
      </c>
      <c r="D8121" s="0" t="s">
        <v>34</v>
      </c>
      <c r="E8121" s="0" t="s">
        <v>142</v>
      </c>
      <c r="F8121" s="0" t="n">
        <v>0.13</v>
      </c>
      <c r="G8121" s="0" t="n">
        <v>0.05</v>
      </c>
      <c r="H8121" s="0" t="n">
        <v>0</v>
      </c>
      <c r="I8121" s="0" t="n">
        <v>0</v>
      </c>
      <c r="J8121" s="0" t="n">
        <v>0.18</v>
      </c>
      <c r="K8121" s="0" t="n">
        <v>75</v>
      </c>
      <c r="L8121" s="0" t="n">
        <v>7.5</v>
      </c>
      <c r="M8121" s="0" t="s">
        <v>36</v>
      </c>
      <c r="N8121" s="0" t="s">
        <v>35</v>
      </c>
      <c r="O8121" s="0" t="s">
        <v>37</v>
      </c>
      <c r="P8121" s="0" t="n">
        <f aca="false">IF(AND(OR(Dashboard!$B$5="All",D8121=Dashboard!$B$5),OR(Dashboard!$D$5="All",N8121=Dashboard!$D$5),OR(AND(C8121&lt;&gt;"",C8121&gt;=Dashboard!$F$5,C8121&lt;=Dashboard!$H$5),AND(C8121="",Dashboard!$F$5&lt;=1980,Dashboard!$H$5&gt;=2016))),1,0)</f>
        <v>1</v>
      </c>
      <c r="Q8121" s="0" t="n">
        <f aca="false">J8121*P8121+ROW()*0.00000001</f>
        <v>0.18008121</v>
      </c>
    </row>
    <row r="8122" customFormat="false" ht="15" hidden="false" customHeight="false" outlineLevel="0" collapsed="false">
      <c r="A8122" s="0" t="s">
        <v>5980</v>
      </c>
      <c r="B8122" s="0" t="s">
        <v>85</v>
      </c>
      <c r="C8122" s="0" t="n">
        <v>2005</v>
      </c>
      <c r="D8122" s="0" t="s">
        <v>52</v>
      </c>
      <c r="E8122" s="0" t="s">
        <v>1524</v>
      </c>
      <c r="F8122" s="0" t="n">
        <v>0.13</v>
      </c>
      <c r="G8122" s="0" t="n">
        <v>0.05</v>
      </c>
      <c r="H8122" s="0" t="n">
        <v>0</v>
      </c>
      <c r="I8122" s="0" t="n">
        <v>0</v>
      </c>
      <c r="J8122" s="0" t="n">
        <v>0.18</v>
      </c>
      <c r="N8122" s="0" t="s">
        <v>35</v>
      </c>
      <c r="P8122" s="0" t="n">
        <f aca="false">IF(AND(OR(Dashboard!$B$5="All",D8122=Dashboard!$B$5),OR(Dashboard!$D$5="All",N8122=Dashboard!$D$5),OR(AND(C8122&lt;&gt;"",C8122&gt;=Dashboard!$F$5,C8122&lt;=Dashboard!$H$5),AND(C8122="",Dashboard!$F$5&lt;=1980,Dashboard!$H$5&gt;=2016))),1,0)</f>
        <v>1</v>
      </c>
      <c r="Q8122" s="0" t="n">
        <f aca="false">J8122*P8122+ROW()*0.00000001</f>
        <v>0.18008122</v>
      </c>
    </row>
    <row r="8123" customFormat="false" ht="15" hidden="false" customHeight="false" outlineLevel="0" collapsed="false">
      <c r="A8123" s="0" t="s">
        <v>274</v>
      </c>
      <c r="B8123" s="0" t="s">
        <v>152</v>
      </c>
      <c r="C8123" s="0" t="n">
        <v>2010</v>
      </c>
      <c r="D8123" s="0" t="s">
        <v>34</v>
      </c>
      <c r="E8123" s="0" t="s">
        <v>142</v>
      </c>
      <c r="F8123" s="0" t="n">
        <v>0</v>
      </c>
      <c r="G8123" s="0" t="n">
        <v>0.14</v>
      </c>
      <c r="H8123" s="0" t="n">
        <v>0</v>
      </c>
      <c r="I8123" s="0" t="n">
        <v>0.04</v>
      </c>
      <c r="J8123" s="0" t="n">
        <v>0.18</v>
      </c>
      <c r="K8123" s="0" t="n">
        <v>83</v>
      </c>
      <c r="L8123" s="0" t="n">
        <v>7.7</v>
      </c>
      <c r="M8123" s="0" t="s">
        <v>36</v>
      </c>
      <c r="N8123" s="0" t="s">
        <v>152</v>
      </c>
      <c r="O8123" s="0" t="s">
        <v>42</v>
      </c>
      <c r="P8123" s="0" t="n">
        <f aca="false">IF(AND(OR(Dashboard!$B$5="All",D8123=Dashboard!$B$5),OR(Dashboard!$D$5="All",N8123=Dashboard!$D$5),OR(AND(C8123&lt;&gt;"",C8123&gt;=Dashboard!$F$5,C8123&lt;=Dashboard!$H$5),AND(C8123="",Dashboard!$F$5&lt;=1980,Dashboard!$H$5&gt;=2016))),1,0)</f>
        <v>1</v>
      </c>
      <c r="Q8123" s="0" t="n">
        <f aca="false">J8123*P8123+ROW()*0.00000001</f>
        <v>0.18008123</v>
      </c>
    </row>
    <row r="8124" customFormat="false" ht="15" hidden="false" customHeight="false" outlineLevel="0" collapsed="false">
      <c r="A8124" s="0" t="s">
        <v>5981</v>
      </c>
      <c r="B8124" s="0" t="s">
        <v>76</v>
      </c>
      <c r="C8124" s="0" t="n">
        <v>2005</v>
      </c>
      <c r="D8124" s="0" t="s">
        <v>41</v>
      </c>
      <c r="E8124" s="0" t="s">
        <v>1524</v>
      </c>
      <c r="F8124" s="0" t="n">
        <v>0.09</v>
      </c>
      <c r="G8124" s="0" t="n">
        <v>0.07</v>
      </c>
      <c r="H8124" s="0" t="n">
        <v>0</v>
      </c>
      <c r="I8124" s="0" t="n">
        <v>0.02</v>
      </c>
      <c r="J8124" s="0" t="n">
        <v>0.18</v>
      </c>
      <c r="L8124" s="0" t="n">
        <v>8.1</v>
      </c>
      <c r="M8124" s="0" t="s">
        <v>103</v>
      </c>
      <c r="N8124" s="0" t="s">
        <v>74</v>
      </c>
      <c r="P8124" s="0" t="n">
        <f aca="false">IF(AND(OR(Dashboard!$B$5="All",D8124=Dashboard!$B$5),OR(Dashboard!$D$5="All",N8124=Dashboard!$D$5),OR(AND(C8124&lt;&gt;"",C8124&gt;=Dashboard!$F$5,C8124&lt;=Dashboard!$H$5),AND(C8124="",Dashboard!$F$5&lt;=1980,Dashboard!$H$5&gt;=2016))),1,0)</f>
        <v>1</v>
      </c>
      <c r="Q8124" s="0" t="n">
        <f aca="false">J8124*P8124+ROW()*0.00000001</f>
        <v>0.18008124</v>
      </c>
    </row>
    <row r="8125" customFormat="false" ht="15" hidden="false" customHeight="false" outlineLevel="0" collapsed="false">
      <c r="A8125" s="0" t="s">
        <v>436</v>
      </c>
      <c r="B8125" s="0" t="s">
        <v>152</v>
      </c>
      <c r="C8125" s="0" t="n">
        <v>2009</v>
      </c>
      <c r="D8125" s="0" t="s">
        <v>56</v>
      </c>
      <c r="E8125" s="0" t="s">
        <v>72</v>
      </c>
      <c r="F8125" s="0" t="n">
        <v>0.01</v>
      </c>
      <c r="G8125" s="0" t="n">
        <v>0.14</v>
      </c>
      <c r="H8125" s="0" t="n">
        <v>0</v>
      </c>
      <c r="I8125" s="0" t="n">
        <v>0.03</v>
      </c>
      <c r="J8125" s="0" t="n">
        <v>0.18</v>
      </c>
      <c r="K8125" s="0" t="n">
        <v>81</v>
      </c>
      <c r="L8125" s="0" t="n">
        <v>7.8</v>
      </c>
      <c r="M8125" s="0" t="s">
        <v>73</v>
      </c>
      <c r="N8125" s="0" t="s">
        <v>152</v>
      </c>
      <c r="O8125" s="0" t="s">
        <v>42</v>
      </c>
      <c r="P8125" s="0" t="n">
        <f aca="false">IF(AND(OR(Dashboard!$B$5="All",D8125=Dashboard!$B$5),OR(Dashboard!$D$5="All",N8125=Dashboard!$D$5),OR(AND(C8125&lt;&gt;"",C8125&gt;=Dashboard!$F$5,C8125&lt;=Dashboard!$H$5),AND(C8125="",Dashboard!$F$5&lt;=1980,Dashboard!$H$5&gt;=2016))),1,0)</f>
        <v>1</v>
      </c>
      <c r="Q8125" s="0" t="n">
        <f aca="false">J8125*P8125+ROW()*0.00000001</f>
        <v>0.18008125</v>
      </c>
    </row>
    <row r="8126" customFormat="false" ht="15" hidden="false" customHeight="false" outlineLevel="0" collapsed="false">
      <c r="A8126" s="0" t="s">
        <v>5514</v>
      </c>
      <c r="B8126" s="0" t="s">
        <v>33</v>
      </c>
      <c r="C8126" s="0" t="n">
        <v>2011</v>
      </c>
      <c r="D8126" s="0" t="s">
        <v>16</v>
      </c>
      <c r="E8126" s="0" t="s">
        <v>418</v>
      </c>
      <c r="F8126" s="0" t="n">
        <v>0.11</v>
      </c>
      <c r="G8126" s="0" t="n">
        <v>0.06</v>
      </c>
      <c r="H8126" s="0" t="n">
        <v>0</v>
      </c>
      <c r="I8126" s="0" t="n">
        <v>0.02</v>
      </c>
      <c r="J8126" s="0" t="n">
        <v>0.18</v>
      </c>
      <c r="K8126" s="0" t="n">
        <v>79</v>
      </c>
      <c r="L8126" s="0" t="n">
        <v>8.1</v>
      </c>
      <c r="M8126" s="0" t="s">
        <v>125</v>
      </c>
      <c r="N8126" s="0" t="s">
        <v>35</v>
      </c>
      <c r="O8126" s="0" t="s">
        <v>37</v>
      </c>
      <c r="P8126" s="0" t="n">
        <f aca="false">IF(AND(OR(Dashboard!$B$5="All",D8126=Dashboard!$B$5),OR(Dashboard!$D$5="All",N8126=Dashboard!$D$5),OR(AND(C8126&lt;&gt;"",C8126&gt;=Dashboard!$F$5,C8126&lt;=Dashboard!$H$5),AND(C8126="",Dashboard!$F$5&lt;=1980,Dashboard!$H$5&gt;=2016))),1,0)</f>
        <v>1</v>
      </c>
      <c r="Q8126" s="0" t="n">
        <f aca="false">J8126*P8126+ROW()*0.00000001</f>
        <v>0.18008126</v>
      </c>
    </row>
    <row r="8127" customFormat="false" ht="15" hidden="false" customHeight="false" outlineLevel="0" collapsed="false">
      <c r="A8127" s="0" t="s">
        <v>3089</v>
      </c>
      <c r="B8127" s="0" t="s">
        <v>144</v>
      </c>
      <c r="C8127" s="0" t="n">
        <v>2004</v>
      </c>
      <c r="D8127" s="0" t="s">
        <v>71</v>
      </c>
      <c r="E8127" s="0" t="s">
        <v>220</v>
      </c>
      <c r="F8127" s="0" t="n">
        <v>0.14</v>
      </c>
      <c r="G8127" s="0" t="n">
        <v>0.04</v>
      </c>
      <c r="H8127" s="0" t="n">
        <v>0</v>
      </c>
      <c r="I8127" s="0" t="n">
        <v>0.01</v>
      </c>
      <c r="J8127" s="0" t="n">
        <v>0.18</v>
      </c>
      <c r="K8127" s="0" t="n">
        <v>76</v>
      </c>
      <c r="L8127" s="0" t="n">
        <v>8.3</v>
      </c>
      <c r="M8127" s="0" t="s">
        <v>73</v>
      </c>
      <c r="N8127" s="0" t="s">
        <v>66</v>
      </c>
      <c r="O8127" s="0" t="s">
        <v>37</v>
      </c>
      <c r="P8127" s="0" t="n">
        <f aca="false">IF(AND(OR(Dashboard!$B$5="All",D8127=Dashboard!$B$5),OR(Dashboard!$D$5="All",N8127=Dashboard!$D$5),OR(AND(C8127&lt;&gt;"",C8127&gt;=Dashboard!$F$5,C8127&lt;=Dashboard!$H$5),AND(C8127="",Dashboard!$F$5&lt;=1980,Dashboard!$H$5&gt;=2016))),1,0)</f>
        <v>1</v>
      </c>
      <c r="Q8127" s="0" t="n">
        <f aca="false">J8127*P8127+ROW()*0.00000001</f>
        <v>0.18008127</v>
      </c>
    </row>
    <row r="8128" customFormat="false" ht="15" hidden="false" customHeight="false" outlineLevel="0" collapsed="false">
      <c r="A8128" s="0" t="s">
        <v>5982</v>
      </c>
      <c r="B8128" s="0" t="s">
        <v>76</v>
      </c>
      <c r="C8128" s="0" t="n">
        <v>2002</v>
      </c>
      <c r="D8128" s="0" t="s">
        <v>246</v>
      </c>
      <c r="E8128" s="0" t="s">
        <v>257</v>
      </c>
      <c r="F8128" s="0" t="n">
        <v>0.09</v>
      </c>
      <c r="G8128" s="0" t="n">
        <v>0.07</v>
      </c>
      <c r="H8128" s="0" t="n">
        <v>0</v>
      </c>
      <c r="I8128" s="0" t="n">
        <v>0.02</v>
      </c>
      <c r="J8128" s="0" t="n">
        <v>0.18</v>
      </c>
      <c r="K8128" s="0" t="n">
        <v>67</v>
      </c>
      <c r="L8128" s="0" t="n">
        <v>6.8</v>
      </c>
      <c r="M8128" s="0" t="s">
        <v>103</v>
      </c>
      <c r="N8128" s="0" t="s">
        <v>74</v>
      </c>
      <c r="O8128" s="0" t="s">
        <v>67</v>
      </c>
      <c r="P8128" s="0" t="n">
        <f aca="false">IF(AND(OR(Dashboard!$B$5="All",D8128=Dashboard!$B$5),OR(Dashboard!$D$5="All",N8128=Dashboard!$D$5),OR(AND(C8128&lt;&gt;"",C8128&gt;=Dashboard!$F$5,C8128&lt;=Dashboard!$H$5),AND(C8128="",Dashboard!$F$5&lt;=1980,Dashboard!$H$5&gt;=2016))),1,0)</f>
        <v>1</v>
      </c>
      <c r="Q8128" s="0" t="n">
        <f aca="false">J8128*P8128+ROW()*0.00000001</f>
        <v>0.18008128</v>
      </c>
    </row>
    <row r="8129" customFormat="false" ht="15" hidden="false" customHeight="false" outlineLevel="0" collapsed="false">
      <c r="A8129" s="0" t="s">
        <v>4206</v>
      </c>
      <c r="B8129" s="0" t="s">
        <v>64</v>
      </c>
      <c r="C8129" s="0" t="n">
        <v>2013</v>
      </c>
      <c r="D8129" s="0" t="s">
        <v>71</v>
      </c>
      <c r="E8129" s="0" t="s">
        <v>211</v>
      </c>
      <c r="F8129" s="0" t="n">
        <v>0.1</v>
      </c>
      <c r="G8129" s="0" t="n">
        <v>0.06</v>
      </c>
      <c r="H8129" s="0" t="n">
        <v>0</v>
      </c>
      <c r="I8129" s="0" t="n">
        <v>0.02</v>
      </c>
      <c r="J8129" s="0" t="n">
        <v>0.18</v>
      </c>
      <c r="K8129" s="0" t="n">
        <v>70</v>
      </c>
      <c r="L8129" s="0" t="n">
        <v>7.5</v>
      </c>
      <c r="M8129" s="0" t="s">
        <v>73</v>
      </c>
      <c r="N8129" s="0" t="s">
        <v>66</v>
      </c>
      <c r="O8129" s="0" t="s">
        <v>67</v>
      </c>
      <c r="P8129" s="0" t="n">
        <f aca="false">IF(AND(OR(Dashboard!$B$5="All",D8129=Dashboard!$B$5),OR(Dashboard!$D$5="All",N8129=Dashboard!$D$5),OR(AND(C8129&lt;&gt;"",C8129&gt;=Dashboard!$F$5,C8129&lt;=Dashboard!$H$5),AND(C8129="",Dashboard!$F$5&lt;=1980,Dashboard!$H$5&gt;=2016))),1,0)</f>
        <v>1</v>
      </c>
      <c r="Q8129" s="0" t="n">
        <f aca="false">J8129*P8129+ROW()*0.00000001</f>
        <v>0.18008129</v>
      </c>
    </row>
    <row r="8130" customFormat="false" ht="15" hidden="false" customHeight="false" outlineLevel="0" collapsed="false">
      <c r="A8130" s="0" t="s">
        <v>1741</v>
      </c>
      <c r="B8130" s="0" t="s">
        <v>152</v>
      </c>
      <c r="C8130" s="0" t="n">
        <v>2011</v>
      </c>
      <c r="D8130" s="0" t="s">
        <v>56</v>
      </c>
      <c r="E8130" s="0" t="s">
        <v>139</v>
      </c>
      <c r="F8130" s="0" t="n">
        <v>0.06</v>
      </c>
      <c r="G8130" s="0" t="n">
        <v>0.09</v>
      </c>
      <c r="H8130" s="0" t="n">
        <v>0</v>
      </c>
      <c r="I8130" s="0" t="n">
        <v>0.03</v>
      </c>
      <c r="J8130" s="0" t="n">
        <v>0.18</v>
      </c>
      <c r="K8130" s="0" t="n">
        <v>70</v>
      </c>
      <c r="L8130" s="0" t="n">
        <v>6</v>
      </c>
      <c r="M8130" s="0" t="s">
        <v>103</v>
      </c>
      <c r="N8130" s="0" t="s">
        <v>152</v>
      </c>
      <c r="O8130" s="0" t="s">
        <v>67</v>
      </c>
      <c r="P8130" s="0" t="n">
        <f aca="false">IF(AND(OR(Dashboard!$B$5="All",D8130=Dashboard!$B$5),OR(Dashboard!$D$5="All",N8130=Dashboard!$D$5),OR(AND(C8130&lt;&gt;"",C8130&gt;=Dashboard!$F$5,C8130&lt;=Dashboard!$H$5),AND(C8130="",Dashboard!$F$5&lt;=1980,Dashboard!$H$5&gt;=2016))),1,0)</f>
        <v>1</v>
      </c>
      <c r="Q8130" s="0" t="n">
        <f aca="false">J8130*P8130+ROW()*0.00000001</f>
        <v>0.1800813</v>
      </c>
    </row>
    <row r="8131" customFormat="false" ht="15" hidden="false" customHeight="false" outlineLevel="0" collapsed="false">
      <c r="A8131" s="0" t="s">
        <v>2589</v>
      </c>
      <c r="B8131" s="0" t="s">
        <v>186</v>
      </c>
      <c r="C8131" s="0" t="n">
        <v>2001</v>
      </c>
      <c r="D8131" s="0" t="s">
        <v>34</v>
      </c>
      <c r="E8131" s="0" t="s">
        <v>142</v>
      </c>
      <c r="F8131" s="0" t="n">
        <v>0.14</v>
      </c>
      <c r="G8131" s="0" t="n">
        <v>0.04</v>
      </c>
      <c r="H8131" s="0" t="n">
        <v>0</v>
      </c>
      <c r="I8131" s="0" t="n">
        <v>0</v>
      </c>
      <c r="J8131" s="0" t="n">
        <v>0.18</v>
      </c>
      <c r="K8131" s="0" t="n">
        <v>81</v>
      </c>
      <c r="L8131" s="0" t="n">
        <v>8</v>
      </c>
      <c r="M8131" s="0" t="s">
        <v>36</v>
      </c>
      <c r="N8131" s="0" t="s">
        <v>35</v>
      </c>
      <c r="O8131" s="0" t="s">
        <v>42</v>
      </c>
      <c r="P8131" s="0" t="n">
        <f aca="false">IF(AND(OR(Dashboard!$B$5="All",D8131=Dashboard!$B$5),OR(Dashboard!$D$5="All",N8131=Dashboard!$D$5),OR(AND(C8131&lt;&gt;"",C8131&gt;=Dashboard!$F$5,C8131&lt;=Dashboard!$H$5),AND(C8131="",Dashboard!$F$5&lt;=1980,Dashboard!$H$5&gt;=2016))),1,0)</f>
        <v>1</v>
      </c>
      <c r="Q8131" s="0" t="n">
        <f aca="false">J8131*P8131+ROW()*0.00000001</f>
        <v>0.18008131</v>
      </c>
    </row>
    <row r="8132" customFormat="false" ht="15" hidden="false" customHeight="false" outlineLevel="0" collapsed="false">
      <c r="A8132" s="0" t="s">
        <v>1139</v>
      </c>
      <c r="B8132" s="0" t="s">
        <v>97</v>
      </c>
      <c r="C8132" s="0" t="n">
        <v>2012</v>
      </c>
      <c r="D8132" s="0" t="s">
        <v>34</v>
      </c>
      <c r="E8132" s="0" t="s">
        <v>220</v>
      </c>
      <c r="F8132" s="0" t="n">
        <v>0.05</v>
      </c>
      <c r="G8132" s="0" t="n">
        <v>0.02</v>
      </c>
      <c r="H8132" s="0" t="n">
        <v>0.1</v>
      </c>
      <c r="I8132" s="0" t="n">
        <v>0.01</v>
      </c>
      <c r="J8132" s="0" t="n">
        <v>0.18</v>
      </c>
      <c r="N8132" s="0" t="s">
        <v>35</v>
      </c>
      <c r="P8132" s="0" t="n">
        <f aca="false">IF(AND(OR(Dashboard!$B$5="All",D8132=Dashboard!$B$5),OR(Dashboard!$D$5="All",N8132=Dashboard!$D$5),OR(AND(C8132&lt;&gt;"",C8132&gt;=Dashboard!$F$5,C8132&lt;=Dashboard!$H$5),AND(C8132="",Dashboard!$F$5&lt;=1980,Dashboard!$H$5&gt;=2016))),1,0)</f>
        <v>1</v>
      </c>
      <c r="Q8132" s="0" t="n">
        <f aca="false">J8132*P8132+ROW()*0.00000001</f>
        <v>0.18008132</v>
      </c>
    </row>
    <row r="8133" customFormat="false" ht="15" hidden="false" customHeight="false" outlineLevel="0" collapsed="false">
      <c r="A8133" s="0" t="s">
        <v>5983</v>
      </c>
      <c r="B8133" s="0" t="s">
        <v>117</v>
      </c>
      <c r="C8133" s="0" t="n">
        <v>2000</v>
      </c>
      <c r="D8133" s="0" t="s">
        <v>52</v>
      </c>
      <c r="E8133" s="0" t="s">
        <v>821</v>
      </c>
      <c r="F8133" s="0" t="n">
        <v>0.1</v>
      </c>
      <c r="G8133" s="0" t="n">
        <v>0.07</v>
      </c>
      <c r="H8133" s="0" t="n">
        <v>0</v>
      </c>
      <c r="I8133" s="0" t="n">
        <v>0.01</v>
      </c>
      <c r="J8133" s="0" t="n">
        <v>0.18</v>
      </c>
      <c r="K8133" s="0" t="n">
        <v>72</v>
      </c>
      <c r="M8133" s="0" t="s">
        <v>36</v>
      </c>
      <c r="N8133" s="0" t="s">
        <v>74</v>
      </c>
      <c r="O8133" s="0" t="s">
        <v>37</v>
      </c>
      <c r="P8133" s="0" t="n">
        <f aca="false">IF(AND(OR(Dashboard!$B$5="All",D8133=Dashboard!$B$5),OR(Dashboard!$D$5="All",N8133=Dashboard!$D$5),OR(AND(C8133&lt;&gt;"",C8133&gt;=Dashboard!$F$5,C8133&lt;=Dashboard!$H$5),AND(C8133="",Dashboard!$F$5&lt;=1980,Dashboard!$H$5&gt;=2016))),1,0)</f>
        <v>1</v>
      </c>
      <c r="Q8133" s="0" t="n">
        <f aca="false">J8133*P8133+ROW()*0.00000001</f>
        <v>0.18008133</v>
      </c>
    </row>
    <row r="8134" customFormat="false" ht="15" hidden="false" customHeight="false" outlineLevel="0" collapsed="false">
      <c r="A8134" s="0" t="s">
        <v>5984</v>
      </c>
      <c r="B8134" s="0" t="s">
        <v>64</v>
      </c>
      <c r="C8134" s="0" t="n">
        <v>2010</v>
      </c>
      <c r="D8134" s="0" t="s">
        <v>52</v>
      </c>
      <c r="E8134" s="0" t="s">
        <v>65</v>
      </c>
      <c r="F8134" s="0" t="n">
        <v>0.05</v>
      </c>
      <c r="G8134" s="0" t="n">
        <v>0.11</v>
      </c>
      <c r="H8134" s="0" t="n">
        <v>0</v>
      </c>
      <c r="I8134" s="0" t="n">
        <v>0.02</v>
      </c>
      <c r="J8134" s="0" t="n">
        <v>0.18</v>
      </c>
      <c r="K8134" s="0" t="n">
        <v>69</v>
      </c>
      <c r="M8134" s="0" t="s">
        <v>103</v>
      </c>
      <c r="N8134" s="0" t="s">
        <v>66</v>
      </c>
      <c r="O8134" s="0" t="s">
        <v>67</v>
      </c>
      <c r="P8134" s="0" t="n">
        <f aca="false">IF(AND(OR(Dashboard!$B$5="All",D8134=Dashboard!$B$5),OR(Dashboard!$D$5="All",N8134=Dashboard!$D$5),OR(AND(C8134&lt;&gt;"",C8134&gt;=Dashboard!$F$5,C8134&lt;=Dashboard!$H$5),AND(C8134="",Dashboard!$F$5&lt;=1980,Dashboard!$H$5&gt;=2016))),1,0)</f>
        <v>1</v>
      </c>
      <c r="Q8134" s="0" t="n">
        <f aca="false">J8134*P8134+ROW()*0.00000001</f>
        <v>0.18008134</v>
      </c>
    </row>
    <row r="8135" customFormat="false" ht="15" hidden="false" customHeight="false" outlineLevel="0" collapsed="false">
      <c r="A8135" s="0" t="s">
        <v>4013</v>
      </c>
      <c r="B8135" s="0" t="s">
        <v>164</v>
      </c>
      <c r="C8135" s="0" t="n">
        <v>2013</v>
      </c>
      <c r="D8135" s="0" t="s">
        <v>71</v>
      </c>
      <c r="E8135" s="0" t="s">
        <v>782</v>
      </c>
      <c r="F8135" s="0" t="n">
        <v>0</v>
      </c>
      <c r="G8135" s="0" t="n">
        <v>0</v>
      </c>
      <c r="H8135" s="0" t="n">
        <v>0.18</v>
      </c>
      <c r="I8135" s="0" t="n">
        <v>0</v>
      </c>
      <c r="J8135" s="0" t="n">
        <v>0.18</v>
      </c>
      <c r="N8135" s="0" t="s">
        <v>74</v>
      </c>
      <c r="P8135" s="0" t="n">
        <f aca="false">IF(AND(OR(Dashboard!$B$5="All",D8135=Dashboard!$B$5),OR(Dashboard!$D$5="All",N8135=Dashboard!$D$5),OR(AND(C8135&lt;&gt;"",C8135&gt;=Dashboard!$F$5,C8135&lt;=Dashboard!$H$5),AND(C8135="",Dashboard!$F$5&lt;=1980,Dashboard!$H$5&gt;=2016))),1,0)</f>
        <v>1</v>
      </c>
      <c r="Q8135" s="0" t="n">
        <f aca="false">J8135*P8135+ROW()*0.00000001</f>
        <v>0.18008135</v>
      </c>
    </row>
    <row r="8136" customFormat="false" ht="15" hidden="false" customHeight="false" outlineLevel="0" collapsed="false">
      <c r="A8136" s="0" t="s">
        <v>5985</v>
      </c>
      <c r="B8136" s="0" t="s">
        <v>76</v>
      </c>
      <c r="C8136" s="0" t="n">
        <v>2002</v>
      </c>
      <c r="D8136" s="0" t="s">
        <v>71</v>
      </c>
      <c r="E8136" s="0" t="s">
        <v>649</v>
      </c>
      <c r="F8136" s="0" t="n">
        <v>0.09</v>
      </c>
      <c r="G8136" s="0" t="n">
        <v>0.07</v>
      </c>
      <c r="H8136" s="0" t="n">
        <v>0</v>
      </c>
      <c r="I8136" s="0" t="n">
        <v>0.02</v>
      </c>
      <c r="J8136" s="0" t="n">
        <v>0.18</v>
      </c>
      <c r="N8136" s="0" t="s">
        <v>74</v>
      </c>
      <c r="P8136" s="0" t="n">
        <f aca="false">IF(AND(OR(Dashboard!$B$5="All",D8136=Dashboard!$B$5),OR(Dashboard!$D$5="All",N8136=Dashboard!$D$5),OR(AND(C8136&lt;&gt;"",C8136&gt;=Dashboard!$F$5,C8136&lt;=Dashboard!$H$5),AND(C8136="",Dashboard!$F$5&lt;=1980,Dashboard!$H$5&gt;=2016))),1,0)</f>
        <v>1</v>
      </c>
      <c r="Q8136" s="0" t="n">
        <f aca="false">J8136*P8136+ROW()*0.00000001</f>
        <v>0.18008136</v>
      </c>
    </row>
    <row r="8137" customFormat="false" ht="15" hidden="false" customHeight="false" outlineLevel="0" collapsed="false">
      <c r="A8137" s="0" t="s">
        <v>3643</v>
      </c>
      <c r="B8137" s="0" t="s">
        <v>186</v>
      </c>
      <c r="C8137" s="0" t="n">
        <v>2001</v>
      </c>
      <c r="D8137" s="0" t="s">
        <v>16</v>
      </c>
      <c r="E8137" s="0" t="s">
        <v>124</v>
      </c>
      <c r="F8137" s="0" t="n">
        <v>0.14</v>
      </c>
      <c r="G8137" s="0" t="n">
        <v>0.04</v>
      </c>
      <c r="H8137" s="0" t="n">
        <v>0</v>
      </c>
      <c r="I8137" s="0" t="n">
        <v>0</v>
      </c>
      <c r="J8137" s="0" t="n">
        <v>0.18</v>
      </c>
      <c r="K8137" s="0" t="n">
        <v>61</v>
      </c>
      <c r="L8137" s="0" t="n">
        <v>7.4</v>
      </c>
      <c r="M8137" s="0" t="s">
        <v>36</v>
      </c>
      <c r="N8137" s="0" t="s">
        <v>35</v>
      </c>
      <c r="O8137" s="0" t="s">
        <v>67</v>
      </c>
      <c r="P8137" s="0" t="n">
        <f aca="false">IF(AND(OR(Dashboard!$B$5="All",D8137=Dashboard!$B$5),OR(Dashboard!$D$5="All",N8137=Dashboard!$D$5),OR(AND(C8137&lt;&gt;"",C8137&gt;=Dashboard!$F$5,C8137&lt;=Dashboard!$H$5),AND(C8137="",Dashboard!$F$5&lt;=1980,Dashboard!$H$5&gt;=2016))),1,0)</f>
        <v>1</v>
      </c>
      <c r="Q8137" s="0" t="n">
        <f aca="false">J8137*P8137+ROW()*0.00000001</f>
        <v>0.18008137</v>
      </c>
    </row>
    <row r="8138" customFormat="false" ht="15" hidden="false" customHeight="false" outlineLevel="0" collapsed="false">
      <c r="A8138" s="0" t="s">
        <v>5986</v>
      </c>
      <c r="B8138" s="0" t="s">
        <v>117</v>
      </c>
      <c r="C8138" s="0" t="n">
        <v>1998</v>
      </c>
      <c r="D8138" s="0" t="s">
        <v>34</v>
      </c>
      <c r="E8138" s="0" t="s">
        <v>418</v>
      </c>
      <c r="F8138" s="0" t="n">
        <v>0.1</v>
      </c>
      <c r="G8138" s="0" t="n">
        <v>0.07</v>
      </c>
      <c r="H8138" s="0" t="n">
        <v>0</v>
      </c>
      <c r="I8138" s="0" t="n">
        <v>0.01</v>
      </c>
      <c r="J8138" s="0" t="n">
        <v>0.18</v>
      </c>
      <c r="N8138" s="0" t="s">
        <v>74</v>
      </c>
      <c r="P8138" s="0" t="n">
        <f aca="false">IF(AND(OR(Dashboard!$B$5="All",D8138=Dashboard!$B$5),OR(Dashboard!$D$5="All",N8138=Dashboard!$D$5),OR(AND(C8138&lt;&gt;"",C8138&gt;=Dashboard!$F$5,C8138&lt;=Dashboard!$H$5),AND(C8138="",Dashboard!$F$5&lt;=1980,Dashboard!$H$5&gt;=2016))),1,0)</f>
        <v>1</v>
      </c>
      <c r="Q8138" s="0" t="n">
        <f aca="false">J8138*P8138+ROW()*0.00000001</f>
        <v>0.18008138</v>
      </c>
    </row>
    <row r="8139" customFormat="false" ht="15" hidden="false" customHeight="false" outlineLevel="0" collapsed="false">
      <c r="A8139" s="0" t="s">
        <v>5762</v>
      </c>
      <c r="B8139" s="0" t="s">
        <v>33</v>
      </c>
      <c r="C8139" s="0" t="n">
        <v>2011</v>
      </c>
      <c r="D8139" s="0" t="s">
        <v>71</v>
      </c>
      <c r="E8139" s="0" t="s">
        <v>418</v>
      </c>
      <c r="F8139" s="0" t="n">
        <v>0.14</v>
      </c>
      <c r="G8139" s="0" t="n">
        <v>0.03</v>
      </c>
      <c r="H8139" s="0" t="n">
        <v>0</v>
      </c>
      <c r="I8139" s="0" t="n">
        <v>0.01</v>
      </c>
      <c r="J8139" s="0" t="n">
        <v>0.18</v>
      </c>
      <c r="M8139" s="0" t="s">
        <v>125</v>
      </c>
      <c r="N8139" s="0" t="s">
        <v>35</v>
      </c>
      <c r="P8139" s="0" t="n">
        <f aca="false">IF(AND(OR(Dashboard!$B$5="All",D8139=Dashboard!$B$5),OR(Dashboard!$D$5="All",N8139=Dashboard!$D$5),OR(AND(C8139&lt;&gt;"",C8139&gt;=Dashboard!$F$5,C8139&lt;=Dashboard!$H$5),AND(C8139="",Dashboard!$F$5&lt;=1980,Dashboard!$H$5&gt;=2016))),1,0)</f>
        <v>1</v>
      </c>
      <c r="Q8139" s="0" t="n">
        <f aca="false">J8139*P8139+ROW()*0.00000001</f>
        <v>0.18008139</v>
      </c>
    </row>
    <row r="8140" customFormat="false" ht="15" hidden="false" customHeight="false" outlineLevel="0" collapsed="false">
      <c r="A8140" s="0" t="s">
        <v>5987</v>
      </c>
      <c r="B8140" s="0" t="s">
        <v>70</v>
      </c>
      <c r="C8140" s="0" t="n">
        <v>2009</v>
      </c>
      <c r="D8140" s="0" t="s">
        <v>46</v>
      </c>
      <c r="E8140" s="0" t="s">
        <v>2334</v>
      </c>
      <c r="F8140" s="0" t="n">
        <v>0.07</v>
      </c>
      <c r="G8140" s="0" t="n">
        <v>0.05</v>
      </c>
      <c r="H8140" s="0" t="n">
        <v>0.03</v>
      </c>
      <c r="I8140" s="0" t="n">
        <v>0.02</v>
      </c>
      <c r="J8140" s="0" t="n">
        <v>0.18</v>
      </c>
      <c r="K8140" s="0" t="n">
        <v>62</v>
      </c>
      <c r="L8140" s="0" t="n">
        <v>7.2</v>
      </c>
      <c r="M8140" s="0" t="s">
        <v>103</v>
      </c>
      <c r="N8140" s="0" t="s">
        <v>74</v>
      </c>
      <c r="O8140" s="0" t="s">
        <v>67</v>
      </c>
      <c r="P8140" s="0" t="n">
        <f aca="false">IF(AND(OR(Dashboard!$B$5="All",D8140=Dashboard!$B$5),OR(Dashboard!$D$5="All",N8140=Dashboard!$D$5),OR(AND(C8140&lt;&gt;"",C8140&gt;=Dashboard!$F$5,C8140&lt;=Dashboard!$H$5),AND(C8140="",Dashboard!$F$5&lt;=1980,Dashboard!$H$5&gt;=2016))),1,0)</f>
        <v>1</v>
      </c>
      <c r="Q8140" s="0" t="n">
        <f aca="false">J8140*P8140+ROW()*0.00000001</f>
        <v>0.1800814</v>
      </c>
    </row>
    <row r="8141" customFormat="false" ht="15" hidden="false" customHeight="false" outlineLevel="0" collapsed="false">
      <c r="A8141" s="0" t="s">
        <v>2783</v>
      </c>
      <c r="B8141" s="0" t="s">
        <v>172</v>
      </c>
      <c r="C8141" s="0" t="n">
        <v>2015</v>
      </c>
      <c r="D8141" s="0" t="s">
        <v>56</v>
      </c>
      <c r="E8141" s="0" t="s">
        <v>195</v>
      </c>
      <c r="F8141" s="0" t="n">
        <v>0.09</v>
      </c>
      <c r="G8141" s="0" t="n">
        <v>0.07</v>
      </c>
      <c r="H8141" s="0" t="n">
        <v>0</v>
      </c>
      <c r="I8141" s="0" t="n">
        <v>0.02</v>
      </c>
      <c r="J8141" s="0" t="n">
        <v>0.18</v>
      </c>
      <c r="N8141" s="0" t="s">
        <v>66</v>
      </c>
      <c r="P8141" s="0" t="n">
        <f aca="false">IF(AND(OR(Dashboard!$B$5="All",D8141=Dashboard!$B$5),OR(Dashboard!$D$5="All",N8141=Dashboard!$D$5),OR(AND(C8141&lt;&gt;"",C8141&gt;=Dashboard!$F$5,C8141&lt;=Dashboard!$H$5),AND(C8141="",Dashboard!$F$5&lt;=1980,Dashboard!$H$5&gt;=2016))),1,0)</f>
        <v>1</v>
      </c>
      <c r="Q8141" s="0" t="n">
        <f aca="false">J8141*P8141+ROW()*0.00000001</f>
        <v>0.18008141</v>
      </c>
    </row>
    <row r="8142" customFormat="false" ht="15" hidden="false" customHeight="false" outlineLevel="0" collapsed="false">
      <c r="A8142" s="0" t="s">
        <v>5988</v>
      </c>
      <c r="B8142" s="0" t="s">
        <v>33</v>
      </c>
      <c r="C8142" s="0" t="n">
        <v>2008</v>
      </c>
      <c r="D8142" s="0" t="s">
        <v>114</v>
      </c>
      <c r="E8142" s="0" t="s">
        <v>91</v>
      </c>
      <c r="F8142" s="0" t="n">
        <v>0.08</v>
      </c>
      <c r="G8142" s="0" t="n">
        <v>0.08</v>
      </c>
      <c r="H8142" s="0" t="n">
        <v>0</v>
      </c>
      <c r="I8142" s="0" t="n">
        <v>0.02</v>
      </c>
      <c r="J8142" s="0" t="n">
        <v>0.18</v>
      </c>
      <c r="M8142" s="0" t="s">
        <v>36</v>
      </c>
      <c r="N8142" s="0" t="s">
        <v>35</v>
      </c>
      <c r="P8142" s="0" t="n">
        <f aca="false">IF(AND(OR(Dashboard!$B$5="All",D8142=Dashboard!$B$5),OR(Dashboard!$D$5="All",N8142=Dashboard!$D$5),OR(AND(C8142&lt;&gt;"",C8142&gt;=Dashboard!$F$5,C8142&lt;=Dashboard!$H$5),AND(C8142="",Dashboard!$F$5&lt;=1980,Dashboard!$H$5&gt;=2016))),1,0)</f>
        <v>1</v>
      </c>
      <c r="Q8142" s="0" t="n">
        <f aca="false">J8142*P8142+ROW()*0.00000001</f>
        <v>0.18008142</v>
      </c>
    </row>
    <row r="8143" customFormat="false" ht="15" hidden="false" customHeight="false" outlineLevel="0" collapsed="false">
      <c r="A8143" s="0" t="s">
        <v>3841</v>
      </c>
      <c r="B8143" s="0" t="s">
        <v>76</v>
      </c>
      <c r="C8143" s="0" t="n">
        <v>2008</v>
      </c>
      <c r="D8143" s="0" t="s">
        <v>34</v>
      </c>
      <c r="E8143" s="0" t="s">
        <v>91</v>
      </c>
      <c r="F8143" s="0" t="n">
        <v>0.09</v>
      </c>
      <c r="G8143" s="0" t="n">
        <v>0.07</v>
      </c>
      <c r="H8143" s="0" t="n">
        <v>0</v>
      </c>
      <c r="I8143" s="0" t="n">
        <v>0.02</v>
      </c>
      <c r="J8143" s="0" t="n">
        <v>0.18</v>
      </c>
      <c r="L8143" s="0" t="n">
        <v>9.2</v>
      </c>
      <c r="M8143" s="0" t="s">
        <v>103</v>
      </c>
      <c r="N8143" s="0" t="s">
        <v>74</v>
      </c>
      <c r="P8143" s="0" t="n">
        <f aca="false">IF(AND(OR(Dashboard!$B$5="All",D8143=Dashboard!$B$5),OR(Dashboard!$D$5="All",N8143=Dashboard!$D$5),OR(AND(C8143&lt;&gt;"",C8143&gt;=Dashboard!$F$5,C8143&lt;=Dashboard!$H$5),AND(C8143="",Dashboard!$F$5&lt;=1980,Dashboard!$H$5&gt;=2016))),1,0)</f>
        <v>1</v>
      </c>
      <c r="Q8143" s="0" t="n">
        <f aca="false">J8143*P8143+ROW()*0.00000001</f>
        <v>0.18008143</v>
      </c>
    </row>
    <row r="8144" customFormat="false" ht="15" hidden="false" customHeight="false" outlineLevel="0" collapsed="false">
      <c r="A8144" s="0" t="s">
        <v>5961</v>
      </c>
      <c r="B8144" s="0" t="s">
        <v>94</v>
      </c>
      <c r="C8144" s="0" t="n">
        <v>2015</v>
      </c>
      <c r="D8144" s="0" t="s">
        <v>71</v>
      </c>
      <c r="E8144" s="0" t="s">
        <v>4303</v>
      </c>
      <c r="F8144" s="0" t="n">
        <v>0.08</v>
      </c>
      <c r="G8144" s="0" t="n">
        <v>0</v>
      </c>
      <c r="H8144" s="0" t="n">
        <v>0.08</v>
      </c>
      <c r="I8144" s="0" t="n">
        <v>0.02</v>
      </c>
      <c r="J8144" s="0" t="n">
        <v>0.18</v>
      </c>
      <c r="K8144" s="0" t="n">
        <v>67</v>
      </c>
      <c r="L8144" s="0" t="n">
        <v>8</v>
      </c>
      <c r="M8144" s="0" t="s">
        <v>73</v>
      </c>
      <c r="N8144" s="0" t="s">
        <v>74</v>
      </c>
      <c r="O8144" s="0" t="s">
        <v>67</v>
      </c>
      <c r="P8144" s="0" t="n">
        <f aca="false">IF(AND(OR(Dashboard!$B$5="All",D8144=Dashboard!$B$5),OR(Dashboard!$D$5="All",N8144=Dashboard!$D$5),OR(AND(C8144&lt;&gt;"",C8144&gt;=Dashboard!$F$5,C8144&lt;=Dashboard!$H$5),AND(C8144="",Dashboard!$F$5&lt;=1980,Dashboard!$H$5&gt;=2016))),1,0)</f>
        <v>1</v>
      </c>
      <c r="Q8144" s="0" t="n">
        <f aca="false">J8144*P8144+ROW()*0.00000001</f>
        <v>0.18008144</v>
      </c>
    </row>
    <row r="8145" customFormat="false" ht="15" hidden="false" customHeight="false" outlineLevel="0" collapsed="false">
      <c r="A8145" s="0" t="s">
        <v>5989</v>
      </c>
      <c r="B8145" s="0" t="s">
        <v>117</v>
      </c>
      <c r="C8145" s="0" t="n">
        <v>2000</v>
      </c>
      <c r="D8145" s="0" t="s">
        <v>71</v>
      </c>
      <c r="E8145" s="0" t="s">
        <v>72</v>
      </c>
      <c r="F8145" s="0" t="n">
        <v>0.1</v>
      </c>
      <c r="G8145" s="0" t="n">
        <v>0.07</v>
      </c>
      <c r="H8145" s="0" t="n">
        <v>0</v>
      </c>
      <c r="I8145" s="0" t="n">
        <v>0.01</v>
      </c>
      <c r="J8145" s="0" t="n">
        <v>0.18</v>
      </c>
      <c r="K8145" s="0" t="n">
        <v>68</v>
      </c>
      <c r="L8145" s="0" t="n">
        <v>5.3</v>
      </c>
      <c r="M8145" s="0" t="s">
        <v>36</v>
      </c>
      <c r="N8145" s="0" t="s">
        <v>74</v>
      </c>
      <c r="O8145" s="0" t="s">
        <v>67</v>
      </c>
      <c r="P8145" s="0" t="n">
        <f aca="false">IF(AND(OR(Dashboard!$B$5="All",D8145=Dashboard!$B$5),OR(Dashboard!$D$5="All",N8145=Dashboard!$D$5),OR(AND(C8145&lt;&gt;"",C8145&gt;=Dashboard!$F$5,C8145&lt;=Dashboard!$H$5),AND(C8145="",Dashboard!$F$5&lt;=1980,Dashboard!$H$5&gt;=2016))),1,0)</f>
        <v>1</v>
      </c>
      <c r="Q8145" s="0" t="n">
        <f aca="false">J8145*P8145+ROW()*0.00000001</f>
        <v>0.18008145</v>
      </c>
    </row>
    <row r="8146" customFormat="false" ht="15" hidden="false" customHeight="false" outlineLevel="0" collapsed="false">
      <c r="A8146" s="0" t="s">
        <v>5990</v>
      </c>
      <c r="B8146" s="0" t="s">
        <v>76</v>
      </c>
      <c r="C8146" s="0" t="n">
        <v>2005</v>
      </c>
      <c r="D8146" s="0" t="s">
        <v>71</v>
      </c>
      <c r="E8146" s="0" t="s">
        <v>328</v>
      </c>
      <c r="F8146" s="0" t="n">
        <v>0</v>
      </c>
      <c r="G8146" s="0" t="n">
        <v>0</v>
      </c>
      <c r="H8146" s="0" t="n">
        <v>0.18</v>
      </c>
      <c r="I8146" s="0" t="n">
        <v>0</v>
      </c>
      <c r="J8146" s="0" t="n">
        <v>0.18</v>
      </c>
      <c r="N8146" s="0" t="s">
        <v>74</v>
      </c>
      <c r="P8146" s="0" t="n">
        <f aca="false">IF(AND(OR(Dashboard!$B$5="All",D8146=Dashboard!$B$5),OR(Dashboard!$D$5="All",N8146=Dashboard!$D$5),OR(AND(C8146&lt;&gt;"",C8146&gt;=Dashboard!$F$5,C8146&lt;=Dashboard!$H$5),AND(C8146="",Dashboard!$F$5&lt;=1980,Dashboard!$H$5&gt;=2016))),1,0)</f>
        <v>1</v>
      </c>
      <c r="Q8146" s="0" t="n">
        <f aca="false">J8146*P8146+ROW()*0.00000001</f>
        <v>0.18008146</v>
      </c>
    </row>
    <row r="8147" customFormat="false" ht="15" hidden="false" customHeight="false" outlineLevel="0" collapsed="false">
      <c r="A8147" s="0" t="s">
        <v>5991</v>
      </c>
      <c r="B8147" s="0" t="s">
        <v>64</v>
      </c>
      <c r="C8147" s="0" t="n">
        <v>2010</v>
      </c>
      <c r="D8147" s="0" t="s">
        <v>71</v>
      </c>
      <c r="E8147" s="0" t="s">
        <v>328</v>
      </c>
      <c r="F8147" s="0" t="n">
        <v>0.14</v>
      </c>
      <c r="G8147" s="0" t="n">
        <v>0.03</v>
      </c>
      <c r="H8147" s="0" t="n">
        <v>0</v>
      </c>
      <c r="I8147" s="0" t="n">
        <v>0.01</v>
      </c>
      <c r="J8147" s="0" t="n">
        <v>0.18</v>
      </c>
      <c r="K8147" s="0" t="n">
        <v>62</v>
      </c>
      <c r="L8147" s="0" t="n">
        <v>7.6</v>
      </c>
      <c r="M8147" s="0" t="s">
        <v>73</v>
      </c>
      <c r="N8147" s="0" t="s">
        <v>66</v>
      </c>
      <c r="O8147" s="0" t="s">
        <v>67</v>
      </c>
      <c r="P8147" s="0" t="n">
        <f aca="false">IF(AND(OR(Dashboard!$B$5="All",D8147=Dashboard!$B$5),OR(Dashboard!$D$5="All",N8147=Dashboard!$D$5),OR(AND(C8147&lt;&gt;"",C8147&gt;=Dashboard!$F$5,C8147&lt;=Dashboard!$H$5),AND(C8147="",Dashboard!$F$5&lt;=1980,Dashboard!$H$5&gt;=2016))),1,0)</f>
        <v>1</v>
      </c>
      <c r="Q8147" s="0" t="n">
        <f aca="false">J8147*P8147+ROW()*0.00000001</f>
        <v>0.18008147</v>
      </c>
    </row>
    <row r="8148" customFormat="false" ht="15" hidden="false" customHeight="false" outlineLevel="0" collapsed="false">
      <c r="A8148" s="0" t="s">
        <v>5992</v>
      </c>
      <c r="B8148" s="0" t="s">
        <v>76</v>
      </c>
      <c r="C8148" s="0" t="n">
        <v>2003</v>
      </c>
      <c r="D8148" s="0" t="s">
        <v>52</v>
      </c>
      <c r="E8148" s="0" t="s">
        <v>89</v>
      </c>
      <c r="F8148" s="0" t="n">
        <v>0.09</v>
      </c>
      <c r="G8148" s="0" t="n">
        <v>0.07</v>
      </c>
      <c r="H8148" s="0" t="n">
        <v>0</v>
      </c>
      <c r="I8148" s="0" t="n">
        <v>0.02</v>
      </c>
      <c r="J8148" s="0" t="n">
        <v>0.18</v>
      </c>
      <c r="K8148" s="0" t="n">
        <v>73</v>
      </c>
      <c r="L8148" s="0" t="n">
        <v>8</v>
      </c>
      <c r="M8148" s="0" t="s">
        <v>36</v>
      </c>
      <c r="N8148" s="0" t="s">
        <v>74</v>
      </c>
      <c r="O8148" s="0" t="s">
        <v>37</v>
      </c>
      <c r="P8148" s="0" t="n">
        <f aca="false">IF(AND(OR(Dashboard!$B$5="All",D8148=Dashboard!$B$5),OR(Dashboard!$D$5="All",N8148=Dashboard!$D$5),OR(AND(C8148&lt;&gt;"",C8148&gt;=Dashboard!$F$5,C8148&lt;=Dashboard!$H$5),AND(C8148="",Dashboard!$F$5&lt;=1980,Dashboard!$H$5&gt;=2016))),1,0)</f>
        <v>1</v>
      </c>
      <c r="Q8148" s="0" t="n">
        <f aca="false">J8148*P8148+ROW()*0.00000001</f>
        <v>0.18008148</v>
      </c>
    </row>
    <row r="8149" customFormat="false" ht="15" hidden="false" customHeight="false" outlineLevel="0" collapsed="false">
      <c r="A8149" s="0" t="s">
        <v>3703</v>
      </c>
      <c r="B8149" s="0" t="s">
        <v>70</v>
      </c>
      <c r="C8149" s="0" t="n">
        <v>2011</v>
      </c>
      <c r="D8149" s="0" t="s">
        <v>52</v>
      </c>
      <c r="E8149" s="0" t="s">
        <v>418</v>
      </c>
      <c r="F8149" s="0" t="n">
        <v>0.16</v>
      </c>
      <c r="G8149" s="0" t="n">
        <v>0</v>
      </c>
      <c r="H8149" s="0" t="n">
        <v>0</v>
      </c>
      <c r="I8149" s="0" t="n">
        <v>0.01</v>
      </c>
      <c r="J8149" s="0" t="n">
        <v>0.18</v>
      </c>
      <c r="K8149" s="0" t="n">
        <v>82</v>
      </c>
      <c r="L8149" s="0" t="n">
        <v>7.3</v>
      </c>
      <c r="M8149" s="0" t="s">
        <v>103</v>
      </c>
      <c r="N8149" s="0" t="s">
        <v>74</v>
      </c>
      <c r="O8149" s="0" t="s">
        <v>42</v>
      </c>
      <c r="P8149" s="0" t="n">
        <f aca="false">IF(AND(OR(Dashboard!$B$5="All",D8149=Dashboard!$B$5),OR(Dashboard!$D$5="All",N8149=Dashboard!$D$5),OR(AND(C8149&lt;&gt;"",C8149&gt;=Dashboard!$F$5,C8149&lt;=Dashboard!$H$5),AND(C8149="",Dashboard!$F$5&lt;=1980,Dashboard!$H$5&gt;=2016))),1,0)</f>
        <v>1</v>
      </c>
      <c r="Q8149" s="0" t="n">
        <f aca="false">J8149*P8149+ROW()*0.00000001</f>
        <v>0.18008149</v>
      </c>
    </row>
    <row r="8150" customFormat="false" ht="15" hidden="false" customHeight="false" outlineLevel="0" collapsed="false">
      <c r="A8150" s="0" t="s">
        <v>5993</v>
      </c>
      <c r="B8150" s="0" t="s">
        <v>50</v>
      </c>
      <c r="C8150" s="0" t="n">
        <v>2010</v>
      </c>
      <c r="D8150" s="0" t="s">
        <v>52</v>
      </c>
      <c r="E8150" s="0" t="s">
        <v>5994</v>
      </c>
      <c r="F8150" s="0" t="n">
        <v>0.17</v>
      </c>
      <c r="G8150" s="0" t="n">
        <v>0</v>
      </c>
      <c r="H8150" s="0" t="n">
        <v>0</v>
      </c>
      <c r="I8150" s="0" t="n">
        <v>0.01</v>
      </c>
      <c r="J8150" s="0" t="n">
        <v>0.18</v>
      </c>
      <c r="M8150" s="0" t="s">
        <v>36</v>
      </c>
      <c r="N8150" s="0" t="s">
        <v>35</v>
      </c>
      <c r="P8150" s="0" t="n">
        <f aca="false">IF(AND(OR(Dashboard!$B$5="All",D8150=Dashboard!$B$5),OR(Dashboard!$D$5="All",N8150=Dashboard!$D$5),OR(AND(C8150&lt;&gt;"",C8150&gt;=Dashboard!$F$5,C8150&lt;=Dashboard!$H$5),AND(C8150="",Dashboard!$F$5&lt;=1980,Dashboard!$H$5&gt;=2016))),1,0)</f>
        <v>1</v>
      </c>
      <c r="Q8150" s="0" t="n">
        <f aca="false">J8150*P8150+ROW()*0.00000001</f>
        <v>0.1800815</v>
      </c>
    </row>
    <row r="8151" customFormat="false" ht="15" hidden="false" customHeight="false" outlineLevel="0" collapsed="false">
      <c r="A8151" s="0" t="s">
        <v>5995</v>
      </c>
      <c r="B8151" s="0" t="s">
        <v>117</v>
      </c>
      <c r="D8151" s="0" t="s">
        <v>71</v>
      </c>
      <c r="E8151" s="0" t="s">
        <v>520</v>
      </c>
      <c r="F8151" s="0" t="n">
        <v>0.1</v>
      </c>
      <c r="G8151" s="0" t="n">
        <v>0.07</v>
      </c>
      <c r="H8151" s="0" t="n">
        <v>0</v>
      </c>
      <c r="I8151" s="0" t="n">
        <v>0.01</v>
      </c>
      <c r="J8151" s="0" t="n">
        <v>0.18</v>
      </c>
      <c r="K8151" s="0" t="n">
        <v>51</v>
      </c>
      <c r="L8151" s="0" t="n">
        <v>7.6</v>
      </c>
      <c r="M8151" s="0" t="s">
        <v>103</v>
      </c>
      <c r="N8151" s="0" t="s">
        <v>74</v>
      </c>
      <c r="O8151" s="0" t="s">
        <v>53</v>
      </c>
      <c r="P8151" s="0" t="n">
        <f aca="false">IF(AND(OR(Dashboard!$B$5="All",D8151=Dashboard!$B$5),OR(Dashboard!$D$5="All",N8151=Dashboard!$D$5),OR(AND(C8151&lt;&gt;"",C8151&gt;=Dashboard!$F$5,C8151&lt;=Dashboard!$H$5),AND(C8151="",Dashboard!$F$5&lt;=1980,Dashboard!$H$5&gt;=2016))),1,0)</f>
        <v>1</v>
      </c>
      <c r="Q8151" s="0" t="n">
        <f aca="false">J8151*P8151+ROW()*0.00000001</f>
        <v>0.18008151</v>
      </c>
    </row>
    <row r="8152" customFormat="false" ht="15" hidden="false" customHeight="false" outlineLevel="0" collapsed="false">
      <c r="A8152" s="0" t="s">
        <v>5996</v>
      </c>
      <c r="B8152" s="0" t="s">
        <v>64</v>
      </c>
      <c r="D8152" s="0" t="s">
        <v>56</v>
      </c>
      <c r="E8152" s="0" t="s">
        <v>520</v>
      </c>
      <c r="F8152" s="0" t="n">
        <v>0.13</v>
      </c>
      <c r="G8152" s="0" t="n">
        <v>0</v>
      </c>
      <c r="H8152" s="0" t="n">
        <v>0.04</v>
      </c>
      <c r="I8152" s="0" t="n">
        <v>0.01</v>
      </c>
      <c r="J8152" s="0" t="n">
        <v>0.18</v>
      </c>
      <c r="K8152" s="0" t="n">
        <v>48</v>
      </c>
      <c r="L8152" s="0" t="n">
        <v>8.1</v>
      </c>
      <c r="M8152" s="0" t="s">
        <v>103</v>
      </c>
      <c r="N8152" s="0" t="s">
        <v>66</v>
      </c>
      <c r="O8152" s="0" t="s">
        <v>177</v>
      </c>
      <c r="P8152" s="0" t="n">
        <f aca="false">IF(AND(OR(Dashboard!$B$5="All",D8152=Dashboard!$B$5),OR(Dashboard!$D$5="All",N8152=Dashboard!$D$5),OR(AND(C8152&lt;&gt;"",C8152&gt;=Dashboard!$F$5,C8152&lt;=Dashboard!$H$5),AND(C8152="",Dashboard!$F$5&lt;=1980,Dashboard!$H$5&gt;=2016))),1,0)</f>
        <v>1</v>
      </c>
      <c r="Q8152" s="0" t="n">
        <f aca="false">J8152*P8152+ROW()*0.00000001</f>
        <v>0.18008152</v>
      </c>
    </row>
    <row r="8153" customFormat="false" ht="15" hidden="false" customHeight="false" outlineLevel="0" collapsed="false">
      <c r="A8153" s="0" t="s">
        <v>4040</v>
      </c>
      <c r="B8153" s="0" t="s">
        <v>186</v>
      </c>
      <c r="C8153" s="0" t="n">
        <v>2005</v>
      </c>
      <c r="D8153" s="0" t="s">
        <v>114</v>
      </c>
      <c r="E8153" s="0" t="s">
        <v>1086</v>
      </c>
      <c r="F8153" s="0" t="n">
        <v>0.14</v>
      </c>
      <c r="G8153" s="0" t="n">
        <v>0.04</v>
      </c>
      <c r="H8153" s="0" t="n">
        <v>0</v>
      </c>
      <c r="I8153" s="0" t="n">
        <v>0</v>
      </c>
      <c r="J8153" s="0" t="n">
        <v>0.18</v>
      </c>
      <c r="K8153" s="0" t="n">
        <v>39</v>
      </c>
      <c r="L8153" s="0" t="n">
        <v>3.2</v>
      </c>
      <c r="M8153" s="0" t="s">
        <v>36</v>
      </c>
      <c r="N8153" s="0" t="s">
        <v>35</v>
      </c>
      <c r="O8153" s="0" t="s">
        <v>177</v>
      </c>
      <c r="P8153" s="0" t="n">
        <f aca="false">IF(AND(OR(Dashboard!$B$5="All",D8153=Dashboard!$B$5),OR(Dashboard!$D$5="All",N8153=Dashboard!$D$5),OR(AND(C8153&lt;&gt;"",C8153&gt;=Dashboard!$F$5,C8153&lt;=Dashboard!$H$5),AND(C8153="",Dashboard!$F$5&lt;=1980,Dashboard!$H$5&gt;=2016))),1,0)</f>
        <v>1</v>
      </c>
      <c r="Q8153" s="0" t="n">
        <f aca="false">J8153*P8153+ROW()*0.00000001</f>
        <v>0.18008153</v>
      </c>
    </row>
    <row r="8154" customFormat="false" ht="15" hidden="false" customHeight="false" outlineLevel="0" collapsed="false">
      <c r="A8154" s="0" t="s">
        <v>5997</v>
      </c>
      <c r="B8154" s="0" t="s">
        <v>76</v>
      </c>
      <c r="C8154" s="0" t="n">
        <v>2005</v>
      </c>
      <c r="D8154" s="0" t="s">
        <v>58</v>
      </c>
      <c r="E8154" s="0" t="s">
        <v>195</v>
      </c>
      <c r="F8154" s="0" t="n">
        <v>0.05</v>
      </c>
      <c r="G8154" s="0" t="n">
        <v>0.04</v>
      </c>
      <c r="H8154" s="0" t="n">
        <v>0.08</v>
      </c>
      <c r="I8154" s="0" t="n">
        <v>0.01</v>
      </c>
      <c r="J8154" s="0" t="n">
        <v>0.18</v>
      </c>
      <c r="K8154" s="0" t="n">
        <v>59</v>
      </c>
      <c r="L8154" s="0" t="n">
        <v>8.9</v>
      </c>
      <c r="M8154" s="0" t="s">
        <v>103</v>
      </c>
      <c r="N8154" s="0" t="s">
        <v>74</v>
      </c>
      <c r="O8154" s="0" t="s">
        <v>53</v>
      </c>
      <c r="P8154" s="0" t="n">
        <f aca="false">IF(AND(OR(Dashboard!$B$5="All",D8154=Dashboard!$B$5),OR(Dashboard!$D$5="All",N8154=Dashboard!$D$5),OR(AND(C8154&lt;&gt;"",C8154&gt;=Dashboard!$F$5,C8154&lt;=Dashboard!$H$5),AND(C8154="",Dashboard!$F$5&lt;=1980,Dashboard!$H$5&gt;=2016))),1,0)</f>
        <v>1</v>
      </c>
      <c r="Q8154" s="0" t="n">
        <f aca="false">J8154*P8154+ROW()*0.00000001</f>
        <v>0.18008154</v>
      </c>
    </row>
    <row r="8155" customFormat="false" ht="15" hidden="false" customHeight="false" outlineLevel="0" collapsed="false">
      <c r="A8155" s="0" t="s">
        <v>2068</v>
      </c>
      <c r="B8155" s="0" t="s">
        <v>50</v>
      </c>
      <c r="C8155" s="0" t="n">
        <v>2005</v>
      </c>
      <c r="D8155" s="0" t="s">
        <v>41</v>
      </c>
      <c r="E8155" s="0" t="s">
        <v>142</v>
      </c>
      <c r="F8155" s="0" t="n">
        <v>0.15</v>
      </c>
      <c r="G8155" s="0" t="n">
        <v>0.02</v>
      </c>
      <c r="H8155" s="0" t="n">
        <v>0</v>
      </c>
      <c r="I8155" s="0" t="n">
        <v>0.01</v>
      </c>
      <c r="J8155" s="0" t="n">
        <v>0.18</v>
      </c>
      <c r="K8155" s="0" t="n">
        <v>38</v>
      </c>
      <c r="L8155" s="0" t="n">
        <v>6</v>
      </c>
      <c r="M8155" s="0" t="s">
        <v>36</v>
      </c>
      <c r="N8155" s="0" t="s">
        <v>35</v>
      </c>
      <c r="O8155" s="0" t="s">
        <v>177</v>
      </c>
      <c r="P8155" s="0" t="n">
        <f aca="false">IF(AND(OR(Dashboard!$B$5="All",D8155=Dashboard!$B$5),OR(Dashboard!$D$5="All",N8155=Dashboard!$D$5),OR(AND(C8155&lt;&gt;"",C8155&gt;=Dashboard!$F$5,C8155&lt;=Dashboard!$H$5),AND(C8155="",Dashboard!$F$5&lt;=1980,Dashboard!$H$5&gt;=2016))),1,0)</f>
        <v>1</v>
      </c>
      <c r="Q8155" s="0" t="n">
        <f aca="false">J8155*P8155+ROW()*0.00000001</f>
        <v>0.18008155</v>
      </c>
    </row>
    <row r="8156" customFormat="false" ht="15" hidden="false" customHeight="false" outlineLevel="0" collapsed="false">
      <c r="A8156" s="0" t="s">
        <v>1408</v>
      </c>
      <c r="B8156" s="0" t="s">
        <v>76</v>
      </c>
      <c r="C8156" s="0" t="n">
        <v>2009</v>
      </c>
      <c r="D8156" s="0" t="s">
        <v>71</v>
      </c>
      <c r="E8156" s="0" t="s">
        <v>257</v>
      </c>
      <c r="F8156" s="0" t="n">
        <v>0.09</v>
      </c>
      <c r="G8156" s="0" t="n">
        <v>0.04</v>
      </c>
      <c r="H8156" s="0" t="n">
        <v>0</v>
      </c>
      <c r="I8156" s="0" t="n">
        <v>0.05</v>
      </c>
      <c r="J8156" s="0" t="n">
        <v>0.18</v>
      </c>
      <c r="L8156" s="0" t="n">
        <v>5.8</v>
      </c>
      <c r="M8156" s="0" t="s">
        <v>103</v>
      </c>
      <c r="N8156" s="0" t="s">
        <v>74</v>
      </c>
      <c r="P8156" s="0" t="n">
        <f aca="false">IF(AND(OR(Dashboard!$B$5="All",D8156=Dashboard!$B$5),OR(Dashboard!$D$5="All",N8156=Dashboard!$D$5),OR(AND(C8156&lt;&gt;"",C8156&gt;=Dashboard!$F$5,C8156&lt;=Dashboard!$H$5),AND(C8156="",Dashboard!$F$5&lt;=1980,Dashboard!$H$5&gt;=2016))),1,0)</f>
        <v>1</v>
      </c>
      <c r="Q8156" s="0" t="n">
        <f aca="false">J8156*P8156+ROW()*0.00000001</f>
        <v>0.18008156</v>
      </c>
    </row>
    <row r="8157" customFormat="false" ht="15" hidden="false" customHeight="false" outlineLevel="0" collapsed="false">
      <c r="A8157" s="0" t="s">
        <v>5431</v>
      </c>
      <c r="B8157" s="0" t="s">
        <v>70</v>
      </c>
      <c r="C8157" s="0" t="n">
        <v>2007</v>
      </c>
      <c r="D8157" s="0" t="s">
        <v>34</v>
      </c>
      <c r="E8157" s="0" t="s">
        <v>72</v>
      </c>
      <c r="F8157" s="0" t="n">
        <v>0.16</v>
      </c>
      <c r="G8157" s="0" t="n">
        <v>0</v>
      </c>
      <c r="H8157" s="0" t="n">
        <v>0</v>
      </c>
      <c r="I8157" s="0" t="n">
        <v>0.01</v>
      </c>
      <c r="J8157" s="0" t="n">
        <v>0.18</v>
      </c>
      <c r="K8157" s="0" t="n">
        <v>81</v>
      </c>
      <c r="L8157" s="0" t="n">
        <v>7.1</v>
      </c>
      <c r="M8157" s="0" t="s">
        <v>36</v>
      </c>
      <c r="N8157" s="0" t="s">
        <v>74</v>
      </c>
      <c r="O8157" s="0" t="s">
        <v>42</v>
      </c>
      <c r="P8157" s="0" t="n">
        <f aca="false">IF(AND(OR(Dashboard!$B$5="All",D8157=Dashboard!$B$5),OR(Dashboard!$D$5="All",N8157=Dashboard!$D$5),OR(AND(C8157&lt;&gt;"",C8157&gt;=Dashboard!$F$5,C8157&lt;=Dashboard!$H$5),AND(C8157="",Dashboard!$F$5&lt;=1980,Dashboard!$H$5&gt;=2016))),1,0)</f>
        <v>1</v>
      </c>
      <c r="Q8157" s="0" t="n">
        <f aca="false">J8157*P8157+ROW()*0.00000001</f>
        <v>0.18008157</v>
      </c>
    </row>
    <row r="8158" customFormat="false" ht="15" hidden="false" customHeight="false" outlineLevel="0" collapsed="false">
      <c r="A8158" s="0" t="s">
        <v>5998</v>
      </c>
      <c r="B8158" s="0" t="s">
        <v>50</v>
      </c>
      <c r="C8158" s="0" t="n">
        <v>2010</v>
      </c>
      <c r="D8158" s="0" t="s">
        <v>114</v>
      </c>
      <c r="E8158" s="0" t="s">
        <v>328</v>
      </c>
      <c r="F8158" s="0" t="n">
        <v>0.06</v>
      </c>
      <c r="G8158" s="0" t="n">
        <v>0.1</v>
      </c>
      <c r="H8158" s="0" t="n">
        <v>0</v>
      </c>
      <c r="I8158" s="0" t="n">
        <v>0.02</v>
      </c>
      <c r="J8158" s="0" t="n">
        <v>0.18</v>
      </c>
      <c r="M8158" s="0" t="s">
        <v>36</v>
      </c>
      <c r="N8158" s="0" t="s">
        <v>35</v>
      </c>
      <c r="P8158" s="0" t="n">
        <f aca="false">IF(AND(OR(Dashboard!$B$5="All",D8158=Dashboard!$B$5),OR(Dashboard!$D$5="All",N8158=Dashboard!$D$5),OR(AND(C8158&lt;&gt;"",C8158&gt;=Dashboard!$F$5,C8158&lt;=Dashboard!$H$5),AND(C8158="",Dashboard!$F$5&lt;=1980,Dashboard!$H$5&gt;=2016))),1,0)</f>
        <v>1</v>
      </c>
      <c r="Q8158" s="0" t="n">
        <f aca="false">J8158*P8158+ROW()*0.00000001</f>
        <v>0.18008158</v>
      </c>
    </row>
    <row r="8159" customFormat="false" ht="15" hidden="false" customHeight="false" outlineLevel="0" collapsed="false">
      <c r="A8159" s="0" t="s">
        <v>5999</v>
      </c>
      <c r="B8159" s="0" t="s">
        <v>85</v>
      </c>
      <c r="C8159" s="0" t="n">
        <v>2004</v>
      </c>
      <c r="D8159" s="0" t="s">
        <v>52</v>
      </c>
      <c r="E8159" s="0" t="s">
        <v>418</v>
      </c>
      <c r="F8159" s="0" t="n">
        <v>0.13</v>
      </c>
      <c r="G8159" s="0" t="n">
        <v>0.05</v>
      </c>
      <c r="H8159" s="0" t="n">
        <v>0</v>
      </c>
      <c r="I8159" s="0" t="n">
        <v>0</v>
      </c>
      <c r="J8159" s="0" t="n">
        <v>0.18</v>
      </c>
      <c r="N8159" s="0" t="s">
        <v>35</v>
      </c>
      <c r="P8159" s="0" t="n">
        <f aca="false">IF(AND(OR(Dashboard!$B$5="All",D8159=Dashboard!$B$5),OR(Dashboard!$D$5="All",N8159=Dashboard!$D$5),OR(AND(C8159&lt;&gt;"",C8159&gt;=Dashboard!$F$5,C8159&lt;=Dashboard!$H$5),AND(C8159="",Dashboard!$F$5&lt;=1980,Dashboard!$H$5&gt;=2016))),1,0)</f>
        <v>1</v>
      </c>
      <c r="Q8159" s="0" t="n">
        <f aca="false">J8159*P8159+ROW()*0.00000001</f>
        <v>0.18008159</v>
      </c>
    </row>
    <row r="8160" customFormat="false" ht="15" hidden="false" customHeight="false" outlineLevel="0" collapsed="false">
      <c r="A8160" s="0" t="s">
        <v>6000</v>
      </c>
      <c r="B8160" s="0" t="s">
        <v>50</v>
      </c>
      <c r="C8160" s="0" t="n">
        <v>2010</v>
      </c>
      <c r="D8160" s="0" t="s">
        <v>114</v>
      </c>
      <c r="E8160" s="0" t="s">
        <v>5915</v>
      </c>
      <c r="F8160" s="0" t="n">
        <v>0.04</v>
      </c>
      <c r="G8160" s="0" t="n">
        <v>0.12</v>
      </c>
      <c r="H8160" s="0" t="n">
        <v>0</v>
      </c>
      <c r="I8160" s="0" t="n">
        <v>0.02</v>
      </c>
      <c r="J8160" s="0" t="n">
        <v>0.18</v>
      </c>
      <c r="M8160" s="0" t="s">
        <v>36</v>
      </c>
      <c r="N8160" s="0" t="s">
        <v>35</v>
      </c>
      <c r="P8160" s="0" t="n">
        <f aca="false">IF(AND(OR(Dashboard!$B$5="All",D8160=Dashboard!$B$5),OR(Dashboard!$D$5="All",N8160=Dashboard!$D$5),OR(AND(C8160&lt;&gt;"",C8160&gt;=Dashboard!$F$5,C8160&lt;=Dashboard!$H$5),AND(C8160="",Dashboard!$F$5&lt;=1980,Dashboard!$H$5&gt;=2016))),1,0)</f>
        <v>1</v>
      </c>
      <c r="Q8160" s="0" t="n">
        <f aca="false">J8160*P8160+ROW()*0.00000001</f>
        <v>0.1800816</v>
      </c>
    </row>
    <row r="8161" customFormat="false" ht="15" hidden="false" customHeight="false" outlineLevel="0" collapsed="false">
      <c r="A8161" s="0" t="s">
        <v>6001</v>
      </c>
      <c r="B8161" s="0" t="s">
        <v>76</v>
      </c>
      <c r="C8161" s="0" t="n">
        <v>2002</v>
      </c>
      <c r="D8161" s="0" t="s">
        <v>34</v>
      </c>
      <c r="E8161" s="0" t="s">
        <v>220</v>
      </c>
      <c r="F8161" s="0" t="n">
        <v>0.04</v>
      </c>
      <c r="G8161" s="0" t="n">
        <v>0.03</v>
      </c>
      <c r="H8161" s="0" t="n">
        <v>0.1</v>
      </c>
      <c r="I8161" s="0" t="n">
        <v>0.01</v>
      </c>
      <c r="J8161" s="0" t="n">
        <v>0.18</v>
      </c>
      <c r="K8161" s="0" t="n">
        <v>67</v>
      </c>
      <c r="L8161" s="0" t="n">
        <v>9</v>
      </c>
      <c r="M8161" s="0" t="s">
        <v>103</v>
      </c>
      <c r="N8161" s="0" t="s">
        <v>74</v>
      </c>
      <c r="O8161" s="0" t="s">
        <v>67</v>
      </c>
      <c r="P8161" s="0" t="n">
        <f aca="false">IF(AND(OR(Dashboard!$B$5="All",D8161=Dashboard!$B$5),OR(Dashboard!$D$5="All",N8161=Dashboard!$D$5),OR(AND(C8161&lt;&gt;"",C8161&gt;=Dashboard!$F$5,C8161&lt;=Dashboard!$H$5),AND(C8161="",Dashboard!$F$5&lt;=1980,Dashboard!$H$5&gt;=2016))),1,0)</f>
        <v>1</v>
      </c>
      <c r="Q8161" s="0" t="n">
        <f aca="false">J8161*P8161+ROW()*0.00000001</f>
        <v>0.18008161</v>
      </c>
    </row>
    <row r="8162" customFormat="false" ht="15" hidden="false" customHeight="false" outlineLevel="0" collapsed="false">
      <c r="A8162" s="0" t="s">
        <v>6002</v>
      </c>
      <c r="B8162" s="0" t="s">
        <v>164</v>
      </c>
      <c r="C8162" s="0" t="n">
        <v>2009</v>
      </c>
      <c r="D8162" s="0" t="s">
        <v>246</v>
      </c>
      <c r="E8162" s="0" t="s">
        <v>328</v>
      </c>
      <c r="F8162" s="0" t="n">
        <v>0</v>
      </c>
      <c r="G8162" s="0" t="n">
        <v>0</v>
      </c>
      <c r="H8162" s="0" t="n">
        <v>0.18</v>
      </c>
      <c r="I8162" s="0" t="n">
        <v>0</v>
      </c>
      <c r="J8162" s="0" t="n">
        <v>0.18</v>
      </c>
      <c r="N8162" s="0" t="s">
        <v>74</v>
      </c>
      <c r="P8162" s="0" t="n">
        <f aca="false">IF(AND(OR(Dashboard!$B$5="All",D8162=Dashboard!$B$5),OR(Dashboard!$D$5="All",N8162=Dashboard!$D$5),OR(AND(C8162&lt;&gt;"",C8162&gt;=Dashboard!$F$5,C8162&lt;=Dashboard!$H$5),AND(C8162="",Dashboard!$F$5&lt;=1980,Dashboard!$H$5&gt;=2016))),1,0)</f>
        <v>1</v>
      </c>
      <c r="Q8162" s="0" t="n">
        <f aca="false">J8162*P8162+ROW()*0.00000001</f>
        <v>0.18008162</v>
      </c>
    </row>
    <row r="8163" customFormat="false" ht="15" hidden="false" customHeight="false" outlineLevel="0" collapsed="false">
      <c r="A8163" s="0" t="s">
        <v>6003</v>
      </c>
      <c r="B8163" s="0" t="s">
        <v>164</v>
      </c>
      <c r="C8163" s="0" t="n">
        <v>2008</v>
      </c>
      <c r="D8163" s="0" t="s">
        <v>246</v>
      </c>
      <c r="E8163" s="0" t="s">
        <v>328</v>
      </c>
      <c r="F8163" s="0" t="n">
        <v>0</v>
      </c>
      <c r="G8163" s="0" t="n">
        <v>0</v>
      </c>
      <c r="H8163" s="0" t="n">
        <v>0.18</v>
      </c>
      <c r="I8163" s="0" t="n">
        <v>0</v>
      </c>
      <c r="J8163" s="0" t="n">
        <v>0.18</v>
      </c>
      <c r="N8163" s="0" t="s">
        <v>74</v>
      </c>
      <c r="P8163" s="0" t="n">
        <f aca="false">IF(AND(OR(Dashboard!$B$5="All",D8163=Dashboard!$B$5),OR(Dashboard!$D$5="All",N8163=Dashboard!$D$5),OR(AND(C8163&lt;&gt;"",C8163&gt;=Dashboard!$F$5,C8163&lt;=Dashboard!$H$5),AND(C8163="",Dashboard!$F$5&lt;=1980,Dashboard!$H$5&gt;=2016))),1,0)</f>
        <v>1</v>
      </c>
      <c r="Q8163" s="0" t="n">
        <f aca="false">J8163*P8163+ROW()*0.00000001</f>
        <v>0.18008163</v>
      </c>
    </row>
    <row r="8164" customFormat="false" ht="15" hidden="false" customHeight="false" outlineLevel="0" collapsed="false">
      <c r="A8164" s="0" t="s">
        <v>3010</v>
      </c>
      <c r="B8164" s="0" t="s">
        <v>144</v>
      </c>
      <c r="C8164" s="0" t="n">
        <v>2005</v>
      </c>
      <c r="D8164" s="0" t="s">
        <v>41</v>
      </c>
      <c r="E8164" s="0" t="s">
        <v>418</v>
      </c>
      <c r="F8164" s="0" t="n">
        <v>0.13</v>
      </c>
      <c r="G8164" s="0" t="n">
        <v>0.04</v>
      </c>
      <c r="H8164" s="0" t="n">
        <v>0</v>
      </c>
      <c r="I8164" s="0" t="n">
        <v>0.01</v>
      </c>
      <c r="J8164" s="0" t="n">
        <v>0.18</v>
      </c>
      <c r="K8164" s="0" t="n">
        <v>68</v>
      </c>
      <c r="L8164" s="0" t="n">
        <v>9.1</v>
      </c>
      <c r="M8164" s="0" t="s">
        <v>103</v>
      </c>
      <c r="N8164" s="0" t="s">
        <v>66</v>
      </c>
      <c r="O8164" s="0" t="s">
        <v>67</v>
      </c>
      <c r="P8164" s="0" t="n">
        <f aca="false">IF(AND(OR(Dashboard!$B$5="All",D8164=Dashboard!$B$5),OR(Dashboard!$D$5="All",N8164=Dashboard!$D$5),OR(AND(C8164&lt;&gt;"",C8164&gt;=Dashboard!$F$5,C8164&lt;=Dashboard!$H$5),AND(C8164="",Dashboard!$F$5&lt;=1980,Dashboard!$H$5&gt;=2016))),1,0)</f>
        <v>1</v>
      </c>
      <c r="Q8164" s="0" t="n">
        <f aca="false">J8164*P8164+ROW()*0.00000001</f>
        <v>0.18008164</v>
      </c>
    </row>
    <row r="8165" customFormat="false" ht="15" hidden="false" customHeight="false" outlineLevel="0" collapsed="false">
      <c r="A8165" s="0" t="s">
        <v>6004</v>
      </c>
      <c r="B8165" s="0" t="s">
        <v>33</v>
      </c>
      <c r="C8165" s="0" t="n">
        <v>2009</v>
      </c>
      <c r="D8165" s="0" t="s">
        <v>71</v>
      </c>
      <c r="E8165" s="0" t="s">
        <v>195</v>
      </c>
      <c r="F8165" s="0" t="n">
        <v>0.11</v>
      </c>
      <c r="G8165" s="0" t="n">
        <v>0.01</v>
      </c>
      <c r="H8165" s="0" t="n">
        <v>0.05</v>
      </c>
      <c r="I8165" s="0" t="n">
        <v>0.01</v>
      </c>
      <c r="J8165" s="0" t="n">
        <v>0.18</v>
      </c>
      <c r="K8165" s="0" t="n">
        <v>38</v>
      </c>
      <c r="L8165" s="0" t="n">
        <v>3</v>
      </c>
      <c r="M8165" s="0" t="s">
        <v>125</v>
      </c>
      <c r="N8165" s="0" t="s">
        <v>35</v>
      </c>
      <c r="O8165" s="0" t="s">
        <v>177</v>
      </c>
      <c r="P8165" s="0" t="n">
        <f aca="false">IF(AND(OR(Dashboard!$B$5="All",D8165=Dashboard!$B$5),OR(Dashboard!$D$5="All",N8165=Dashboard!$D$5),OR(AND(C8165&lt;&gt;"",C8165&gt;=Dashboard!$F$5,C8165&lt;=Dashboard!$H$5),AND(C8165="",Dashboard!$F$5&lt;=1980,Dashboard!$H$5&gt;=2016))),1,0)</f>
        <v>1</v>
      </c>
      <c r="Q8165" s="0" t="n">
        <f aca="false">J8165*P8165+ROW()*0.00000001</f>
        <v>0.18008165</v>
      </c>
    </row>
    <row r="8166" customFormat="false" ht="15" hidden="false" customHeight="false" outlineLevel="0" collapsed="false">
      <c r="A8166" s="0" t="s">
        <v>3096</v>
      </c>
      <c r="B8166" s="0" t="s">
        <v>85</v>
      </c>
      <c r="C8166" s="0" t="n">
        <v>2003</v>
      </c>
      <c r="D8166" s="0" t="s">
        <v>16</v>
      </c>
      <c r="E8166" s="0" t="s">
        <v>142</v>
      </c>
      <c r="F8166" s="0" t="n">
        <v>0.13</v>
      </c>
      <c r="G8166" s="0" t="n">
        <v>0.05</v>
      </c>
      <c r="H8166" s="0" t="n">
        <v>0</v>
      </c>
      <c r="I8166" s="0" t="n">
        <v>0</v>
      </c>
      <c r="J8166" s="0" t="n">
        <v>0.18</v>
      </c>
      <c r="K8166" s="0" t="n">
        <v>47</v>
      </c>
      <c r="M8166" s="0" t="s">
        <v>36</v>
      </c>
      <c r="N8166" s="0" t="s">
        <v>35</v>
      </c>
      <c r="O8166" s="0" t="s">
        <v>177</v>
      </c>
      <c r="P8166" s="0" t="n">
        <f aca="false">IF(AND(OR(Dashboard!$B$5="All",D8166=Dashboard!$B$5),OR(Dashboard!$D$5="All",N8166=Dashboard!$D$5),OR(AND(C8166&lt;&gt;"",C8166&gt;=Dashboard!$F$5,C8166&lt;=Dashboard!$H$5),AND(C8166="",Dashboard!$F$5&lt;=1980,Dashboard!$H$5&gt;=2016))),1,0)</f>
        <v>1</v>
      </c>
      <c r="Q8166" s="0" t="n">
        <f aca="false">J8166*P8166+ROW()*0.00000001</f>
        <v>0.18008166</v>
      </c>
    </row>
    <row r="8167" customFormat="false" ht="15" hidden="false" customHeight="false" outlineLevel="0" collapsed="false">
      <c r="A8167" s="0" t="s">
        <v>5838</v>
      </c>
      <c r="B8167" s="0" t="s">
        <v>33</v>
      </c>
      <c r="C8167" s="0" t="n">
        <v>2010</v>
      </c>
      <c r="D8167" s="0" t="s">
        <v>34</v>
      </c>
      <c r="E8167" s="0" t="s">
        <v>124</v>
      </c>
      <c r="F8167" s="0" t="n">
        <v>0.13</v>
      </c>
      <c r="G8167" s="0" t="n">
        <v>0.03</v>
      </c>
      <c r="H8167" s="0" t="n">
        <v>0</v>
      </c>
      <c r="I8167" s="0" t="n">
        <v>0.01</v>
      </c>
      <c r="J8167" s="0" t="n">
        <v>0.18</v>
      </c>
      <c r="K8167" s="0" t="n">
        <v>59</v>
      </c>
      <c r="M8167" s="0" t="s">
        <v>125</v>
      </c>
      <c r="N8167" s="0" t="s">
        <v>35</v>
      </c>
      <c r="O8167" s="0" t="s">
        <v>53</v>
      </c>
      <c r="P8167" s="0" t="n">
        <f aca="false">IF(AND(OR(Dashboard!$B$5="All",D8167=Dashboard!$B$5),OR(Dashboard!$D$5="All",N8167=Dashboard!$D$5),OR(AND(C8167&lt;&gt;"",C8167&gt;=Dashboard!$F$5,C8167&lt;=Dashboard!$H$5),AND(C8167="",Dashboard!$F$5&lt;=1980,Dashboard!$H$5&gt;=2016))),1,0)</f>
        <v>1</v>
      </c>
      <c r="Q8167" s="0" t="n">
        <f aca="false">J8167*P8167+ROW()*0.00000001</f>
        <v>0.18008167</v>
      </c>
    </row>
    <row r="8168" customFormat="false" ht="15" hidden="false" customHeight="false" outlineLevel="0" collapsed="false">
      <c r="A8168" s="0" t="s">
        <v>5201</v>
      </c>
      <c r="B8168" s="0" t="s">
        <v>70</v>
      </c>
      <c r="C8168" s="0" t="n">
        <v>2012</v>
      </c>
      <c r="D8168" s="0" t="s">
        <v>41</v>
      </c>
      <c r="E8168" s="0" t="s">
        <v>547</v>
      </c>
      <c r="F8168" s="0" t="n">
        <v>0.02</v>
      </c>
      <c r="G8168" s="0" t="n">
        <v>0.12</v>
      </c>
      <c r="H8168" s="0" t="n">
        <v>0</v>
      </c>
      <c r="I8168" s="0" t="n">
        <v>0.03</v>
      </c>
      <c r="J8168" s="0" t="n">
        <v>0.18</v>
      </c>
      <c r="K8168" s="0" t="n">
        <v>75</v>
      </c>
      <c r="L8168" s="0" t="n">
        <v>6.3</v>
      </c>
      <c r="M8168" s="0" t="s">
        <v>125</v>
      </c>
      <c r="N8168" s="0" t="s">
        <v>74</v>
      </c>
      <c r="O8168" s="0" t="s">
        <v>37</v>
      </c>
      <c r="P8168" s="0" t="n">
        <f aca="false">IF(AND(OR(Dashboard!$B$5="All",D8168=Dashboard!$B$5),OR(Dashboard!$D$5="All",N8168=Dashboard!$D$5),OR(AND(C8168&lt;&gt;"",C8168&gt;=Dashboard!$F$5,C8168&lt;=Dashboard!$H$5),AND(C8168="",Dashboard!$F$5&lt;=1980,Dashboard!$H$5&gt;=2016))),1,0)</f>
        <v>1</v>
      </c>
      <c r="Q8168" s="0" t="n">
        <f aca="false">J8168*P8168+ROW()*0.00000001</f>
        <v>0.18008168</v>
      </c>
    </row>
    <row r="8169" customFormat="false" ht="15" hidden="false" customHeight="false" outlineLevel="0" collapsed="false">
      <c r="A8169" s="0" t="s">
        <v>6005</v>
      </c>
      <c r="B8169" s="0" t="s">
        <v>85</v>
      </c>
      <c r="C8169" s="0" t="n">
        <v>2002</v>
      </c>
      <c r="D8169" s="0" t="s">
        <v>34</v>
      </c>
      <c r="E8169" s="0" t="s">
        <v>160</v>
      </c>
      <c r="F8169" s="0" t="n">
        <v>0.13</v>
      </c>
      <c r="G8169" s="0" t="n">
        <v>0.05</v>
      </c>
      <c r="H8169" s="0" t="n">
        <v>0</v>
      </c>
      <c r="I8169" s="0" t="n">
        <v>0</v>
      </c>
      <c r="J8169" s="0" t="n">
        <v>0.18</v>
      </c>
      <c r="K8169" s="0" t="n">
        <v>83</v>
      </c>
      <c r="M8169" s="0" t="s">
        <v>36</v>
      </c>
      <c r="N8169" s="0" t="s">
        <v>35</v>
      </c>
      <c r="O8169" s="0" t="s">
        <v>42</v>
      </c>
      <c r="P8169" s="0" t="n">
        <f aca="false">IF(AND(OR(Dashboard!$B$5="All",D8169=Dashboard!$B$5),OR(Dashboard!$D$5="All",N8169=Dashboard!$D$5),OR(AND(C8169&lt;&gt;"",C8169&gt;=Dashboard!$F$5,C8169&lt;=Dashboard!$H$5),AND(C8169="",Dashboard!$F$5&lt;=1980,Dashboard!$H$5&gt;=2016))),1,0)</f>
        <v>1</v>
      </c>
      <c r="Q8169" s="0" t="n">
        <f aca="false">J8169*P8169+ROW()*0.00000001</f>
        <v>0.18008169</v>
      </c>
    </row>
    <row r="8170" customFormat="false" ht="15" hidden="false" customHeight="false" outlineLevel="0" collapsed="false">
      <c r="A8170" s="0" t="s">
        <v>6006</v>
      </c>
      <c r="B8170" s="0" t="s">
        <v>64</v>
      </c>
      <c r="C8170" s="0" t="n">
        <v>2011</v>
      </c>
      <c r="D8170" s="0" t="s">
        <v>34</v>
      </c>
      <c r="E8170" s="0" t="s">
        <v>91</v>
      </c>
      <c r="F8170" s="0" t="n">
        <v>0.16</v>
      </c>
      <c r="G8170" s="0" t="n">
        <v>0</v>
      </c>
      <c r="H8170" s="0" t="n">
        <v>0</v>
      </c>
      <c r="I8170" s="0" t="n">
        <v>0.02</v>
      </c>
      <c r="J8170" s="0" t="n">
        <v>0.18</v>
      </c>
      <c r="L8170" s="0" t="n">
        <v>5</v>
      </c>
      <c r="N8170" s="0" t="s">
        <v>66</v>
      </c>
      <c r="P8170" s="0" t="n">
        <f aca="false">IF(AND(OR(Dashboard!$B$5="All",D8170=Dashboard!$B$5),OR(Dashboard!$D$5="All",N8170=Dashboard!$D$5),OR(AND(C8170&lt;&gt;"",C8170&gt;=Dashboard!$F$5,C8170&lt;=Dashboard!$H$5),AND(C8170="",Dashboard!$F$5&lt;=1980,Dashboard!$H$5&gt;=2016))),1,0)</f>
        <v>1</v>
      </c>
      <c r="Q8170" s="0" t="n">
        <f aca="false">J8170*P8170+ROW()*0.00000001</f>
        <v>0.1800817</v>
      </c>
    </row>
    <row r="8171" customFormat="false" ht="15" hidden="false" customHeight="false" outlineLevel="0" collapsed="false">
      <c r="A8171" s="0" t="s">
        <v>6007</v>
      </c>
      <c r="B8171" s="0" t="s">
        <v>50</v>
      </c>
      <c r="C8171" s="0" t="n">
        <v>2006</v>
      </c>
      <c r="D8171" s="0" t="s">
        <v>46</v>
      </c>
      <c r="E8171" s="0" t="s">
        <v>328</v>
      </c>
      <c r="F8171" s="0" t="n">
        <v>0</v>
      </c>
      <c r="G8171" s="0" t="n">
        <v>0</v>
      </c>
      <c r="H8171" s="0" t="n">
        <v>0.18</v>
      </c>
      <c r="I8171" s="0" t="n">
        <v>0</v>
      </c>
      <c r="J8171" s="0" t="n">
        <v>0.18</v>
      </c>
      <c r="N8171" s="0" t="s">
        <v>35</v>
      </c>
      <c r="P8171" s="0" t="n">
        <f aca="false">IF(AND(OR(Dashboard!$B$5="All",D8171=Dashboard!$B$5),OR(Dashboard!$D$5="All",N8171=Dashboard!$D$5),OR(AND(C8171&lt;&gt;"",C8171&gt;=Dashboard!$F$5,C8171&lt;=Dashboard!$H$5),AND(C8171="",Dashboard!$F$5&lt;=1980,Dashboard!$H$5&gt;=2016))),1,0)</f>
        <v>1</v>
      </c>
      <c r="Q8171" s="0" t="n">
        <f aca="false">J8171*P8171+ROW()*0.00000001</f>
        <v>0.18008171</v>
      </c>
    </row>
    <row r="8172" customFormat="false" ht="15" hidden="false" customHeight="false" outlineLevel="0" collapsed="false">
      <c r="A8172" s="0" t="s">
        <v>6008</v>
      </c>
      <c r="B8172" s="0" t="s">
        <v>50</v>
      </c>
      <c r="C8172" s="0" t="n">
        <v>2008</v>
      </c>
      <c r="D8172" s="0" t="s">
        <v>58</v>
      </c>
      <c r="E8172" s="0" t="s">
        <v>142</v>
      </c>
      <c r="F8172" s="0" t="n">
        <v>0</v>
      </c>
      <c r="G8172" s="0" t="n">
        <v>0</v>
      </c>
      <c r="H8172" s="0" t="n">
        <v>0.18</v>
      </c>
      <c r="I8172" s="0" t="n">
        <v>0</v>
      </c>
      <c r="J8172" s="0" t="n">
        <v>0.18</v>
      </c>
      <c r="N8172" s="0" t="s">
        <v>35</v>
      </c>
      <c r="P8172" s="0" t="n">
        <f aca="false">IF(AND(OR(Dashboard!$B$5="All",D8172=Dashboard!$B$5),OR(Dashboard!$D$5="All",N8172=Dashboard!$D$5),OR(AND(C8172&lt;&gt;"",C8172&gt;=Dashboard!$F$5,C8172&lt;=Dashboard!$H$5),AND(C8172="",Dashboard!$F$5&lt;=1980,Dashboard!$H$5&gt;=2016))),1,0)</f>
        <v>1</v>
      </c>
      <c r="Q8172" s="0" t="n">
        <f aca="false">J8172*P8172+ROW()*0.00000001</f>
        <v>0.18008172</v>
      </c>
    </row>
    <row r="8173" customFormat="false" ht="15" hidden="false" customHeight="false" outlineLevel="0" collapsed="false">
      <c r="A8173" s="0" t="s">
        <v>6009</v>
      </c>
      <c r="B8173" s="0" t="s">
        <v>70</v>
      </c>
      <c r="C8173" s="0" t="n">
        <v>2011</v>
      </c>
      <c r="D8173" s="0" t="s">
        <v>71</v>
      </c>
      <c r="E8173" s="0" t="s">
        <v>211</v>
      </c>
      <c r="F8173" s="0" t="n">
        <v>0</v>
      </c>
      <c r="G8173" s="0" t="n">
        <v>0</v>
      </c>
      <c r="H8173" s="0" t="n">
        <v>0.18</v>
      </c>
      <c r="I8173" s="0" t="n">
        <v>0</v>
      </c>
      <c r="J8173" s="0" t="n">
        <v>0.18</v>
      </c>
      <c r="N8173" s="0" t="s">
        <v>74</v>
      </c>
      <c r="P8173" s="0" t="n">
        <f aca="false">IF(AND(OR(Dashboard!$B$5="All",D8173=Dashboard!$B$5),OR(Dashboard!$D$5="All",N8173=Dashboard!$D$5),OR(AND(C8173&lt;&gt;"",C8173&gt;=Dashboard!$F$5,C8173&lt;=Dashboard!$H$5),AND(C8173="",Dashboard!$F$5&lt;=1980,Dashboard!$H$5&gt;=2016))),1,0)</f>
        <v>1</v>
      </c>
      <c r="Q8173" s="0" t="n">
        <f aca="false">J8173*P8173+ROW()*0.00000001</f>
        <v>0.18008173</v>
      </c>
    </row>
    <row r="8174" customFormat="false" ht="15" hidden="false" customHeight="false" outlineLevel="0" collapsed="false">
      <c r="A8174" s="0" t="s">
        <v>1934</v>
      </c>
      <c r="B8174" s="0" t="s">
        <v>76</v>
      </c>
      <c r="C8174" s="0" t="n">
        <v>2008</v>
      </c>
      <c r="D8174" s="0" t="s">
        <v>41</v>
      </c>
      <c r="E8174" s="0" t="s">
        <v>154</v>
      </c>
      <c r="F8174" s="0" t="n">
        <v>0.09</v>
      </c>
      <c r="G8174" s="0" t="n">
        <v>0.07</v>
      </c>
      <c r="H8174" s="0" t="n">
        <v>0</v>
      </c>
      <c r="I8174" s="0" t="n">
        <v>0.02</v>
      </c>
      <c r="J8174" s="0" t="n">
        <v>0.18</v>
      </c>
      <c r="K8174" s="0" t="n">
        <v>56</v>
      </c>
      <c r="L8174" s="0" t="n">
        <v>8.3</v>
      </c>
      <c r="M8174" s="0" t="s">
        <v>36</v>
      </c>
      <c r="N8174" s="0" t="s">
        <v>74</v>
      </c>
      <c r="O8174" s="0" t="s">
        <v>53</v>
      </c>
      <c r="P8174" s="0" t="n">
        <f aca="false">IF(AND(OR(Dashboard!$B$5="All",D8174=Dashboard!$B$5),OR(Dashboard!$D$5="All",N8174=Dashboard!$D$5),OR(AND(C8174&lt;&gt;"",C8174&gt;=Dashboard!$F$5,C8174&lt;=Dashboard!$H$5),AND(C8174="",Dashboard!$F$5&lt;=1980,Dashboard!$H$5&gt;=2016))),1,0)</f>
        <v>1</v>
      </c>
      <c r="Q8174" s="0" t="n">
        <f aca="false">J8174*P8174+ROW()*0.00000001</f>
        <v>0.18008174</v>
      </c>
    </row>
    <row r="8175" customFormat="false" ht="15" hidden="false" customHeight="false" outlineLevel="0" collapsed="false">
      <c r="A8175" s="0" t="s">
        <v>6010</v>
      </c>
      <c r="B8175" s="0" t="s">
        <v>76</v>
      </c>
      <c r="C8175" s="0" t="n">
        <v>2004</v>
      </c>
      <c r="D8175" s="0" t="s">
        <v>102</v>
      </c>
      <c r="E8175" s="0" t="s">
        <v>1086</v>
      </c>
      <c r="F8175" s="0" t="n">
        <v>0.09</v>
      </c>
      <c r="G8175" s="0" t="n">
        <v>0.07</v>
      </c>
      <c r="H8175" s="0" t="n">
        <v>0</v>
      </c>
      <c r="I8175" s="0" t="n">
        <v>0.02</v>
      </c>
      <c r="J8175" s="0" t="n">
        <v>0.18</v>
      </c>
      <c r="K8175" s="0" t="n">
        <v>54</v>
      </c>
      <c r="L8175" s="0" t="n">
        <v>7.7</v>
      </c>
      <c r="M8175" s="0" t="s">
        <v>103</v>
      </c>
      <c r="N8175" s="0" t="s">
        <v>74</v>
      </c>
      <c r="O8175" s="0" t="s">
        <v>53</v>
      </c>
      <c r="P8175" s="0" t="n">
        <f aca="false">IF(AND(OR(Dashboard!$B$5="All",D8175=Dashboard!$B$5),OR(Dashboard!$D$5="All",N8175=Dashboard!$D$5),OR(AND(C8175&lt;&gt;"",C8175&gt;=Dashboard!$F$5,C8175&lt;=Dashboard!$H$5),AND(C8175="",Dashboard!$F$5&lt;=1980,Dashboard!$H$5&gt;=2016))),1,0)</f>
        <v>1</v>
      </c>
      <c r="Q8175" s="0" t="n">
        <f aca="false">J8175*P8175+ROW()*0.00000001</f>
        <v>0.18008175</v>
      </c>
    </row>
    <row r="8176" customFormat="false" ht="15" hidden="false" customHeight="false" outlineLevel="0" collapsed="false">
      <c r="A8176" s="0" t="s">
        <v>6011</v>
      </c>
      <c r="B8176" s="0" t="s">
        <v>76</v>
      </c>
      <c r="C8176" s="0" t="n">
        <v>2001</v>
      </c>
      <c r="D8176" s="0" t="s">
        <v>34</v>
      </c>
      <c r="E8176" s="0" t="s">
        <v>649</v>
      </c>
      <c r="F8176" s="0" t="n">
        <v>0.09</v>
      </c>
      <c r="G8176" s="0" t="n">
        <v>0.07</v>
      </c>
      <c r="H8176" s="0" t="n">
        <v>0</v>
      </c>
      <c r="I8176" s="0" t="n">
        <v>0.02</v>
      </c>
      <c r="J8176" s="0" t="n">
        <v>0.18</v>
      </c>
      <c r="K8176" s="0" t="n">
        <v>63</v>
      </c>
      <c r="M8176" s="0" t="s">
        <v>36</v>
      </c>
      <c r="N8176" s="0" t="s">
        <v>74</v>
      </c>
      <c r="O8176" s="0" t="s">
        <v>67</v>
      </c>
      <c r="P8176" s="0" t="n">
        <f aca="false">IF(AND(OR(Dashboard!$B$5="All",D8176=Dashboard!$B$5),OR(Dashboard!$D$5="All",N8176=Dashboard!$D$5),OR(AND(C8176&lt;&gt;"",C8176&gt;=Dashboard!$F$5,C8176&lt;=Dashboard!$H$5),AND(C8176="",Dashboard!$F$5&lt;=1980,Dashboard!$H$5&gt;=2016))),1,0)</f>
        <v>1</v>
      </c>
      <c r="Q8176" s="0" t="n">
        <f aca="false">J8176*P8176+ROW()*0.00000001</f>
        <v>0.18008176</v>
      </c>
    </row>
    <row r="8177" customFormat="false" ht="15" hidden="false" customHeight="false" outlineLevel="0" collapsed="false">
      <c r="A8177" s="0" t="s">
        <v>3914</v>
      </c>
      <c r="B8177" s="0" t="s">
        <v>85</v>
      </c>
      <c r="C8177" s="0" t="n">
        <v>2001</v>
      </c>
      <c r="D8177" s="0" t="s">
        <v>34</v>
      </c>
      <c r="E8177" s="0" t="s">
        <v>220</v>
      </c>
      <c r="F8177" s="0" t="n">
        <v>0.13</v>
      </c>
      <c r="G8177" s="0" t="n">
        <v>0.05</v>
      </c>
      <c r="H8177" s="0" t="n">
        <v>0</v>
      </c>
      <c r="I8177" s="0" t="n">
        <v>0</v>
      </c>
      <c r="J8177" s="0" t="n">
        <v>0.18</v>
      </c>
      <c r="M8177" s="0" t="s">
        <v>36</v>
      </c>
      <c r="N8177" s="0" t="s">
        <v>35</v>
      </c>
      <c r="P8177" s="0" t="n">
        <f aca="false">IF(AND(OR(Dashboard!$B$5="All",D8177=Dashboard!$B$5),OR(Dashboard!$D$5="All",N8177=Dashboard!$D$5),OR(AND(C8177&lt;&gt;"",C8177&gt;=Dashboard!$F$5,C8177&lt;=Dashboard!$H$5),AND(C8177="",Dashboard!$F$5&lt;=1980,Dashboard!$H$5&gt;=2016))),1,0)</f>
        <v>1</v>
      </c>
      <c r="Q8177" s="0" t="n">
        <f aca="false">J8177*P8177+ROW()*0.00000001</f>
        <v>0.18008177</v>
      </c>
    </row>
    <row r="8178" customFormat="false" ht="15" hidden="false" customHeight="false" outlineLevel="0" collapsed="false">
      <c r="A8178" s="0" t="s">
        <v>6012</v>
      </c>
      <c r="B8178" s="0" t="s">
        <v>50</v>
      </c>
      <c r="C8178" s="0" t="n">
        <v>2008</v>
      </c>
      <c r="D8178" s="0" t="s">
        <v>114</v>
      </c>
      <c r="E8178" s="0" t="s">
        <v>418</v>
      </c>
      <c r="F8178" s="0" t="n">
        <v>0.16</v>
      </c>
      <c r="G8178" s="0" t="n">
        <v>0</v>
      </c>
      <c r="H8178" s="0" t="n">
        <v>0</v>
      </c>
      <c r="I8178" s="0" t="n">
        <v>0.01</v>
      </c>
      <c r="J8178" s="0" t="n">
        <v>0.18</v>
      </c>
      <c r="L8178" s="0" t="n">
        <v>6</v>
      </c>
      <c r="M8178" s="0" t="s">
        <v>36</v>
      </c>
      <c r="N8178" s="0" t="s">
        <v>35</v>
      </c>
      <c r="P8178" s="0" t="n">
        <f aca="false">IF(AND(OR(Dashboard!$B$5="All",D8178=Dashboard!$B$5),OR(Dashboard!$D$5="All",N8178=Dashboard!$D$5),OR(AND(C8178&lt;&gt;"",C8178&gt;=Dashboard!$F$5,C8178&lt;=Dashboard!$H$5),AND(C8178="",Dashboard!$F$5&lt;=1980,Dashboard!$H$5&gt;=2016))),1,0)</f>
        <v>1</v>
      </c>
      <c r="Q8178" s="0" t="n">
        <f aca="false">J8178*P8178+ROW()*0.00000001</f>
        <v>0.18008178</v>
      </c>
    </row>
    <row r="8179" customFormat="false" ht="15" hidden="false" customHeight="false" outlineLevel="0" collapsed="false">
      <c r="A8179" s="0" t="s">
        <v>6013</v>
      </c>
      <c r="B8179" s="0" t="s">
        <v>117</v>
      </c>
      <c r="C8179" s="0" t="n">
        <v>2000</v>
      </c>
      <c r="D8179" s="0" t="s">
        <v>34</v>
      </c>
      <c r="E8179" s="0" t="s">
        <v>1551</v>
      </c>
      <c r="F8179" s="0" t="n">
        <v>0.1</v>
      </c>
      <c r="G8179" s="0" t="n">
        <v>0.07</v>
      </c>
      <c r="H8179" s="0" t="n">
        <v>0</v>
      </c>
      <c r="I8179" s="0" t="n">
        <v>0.01</v>
      </c>
      <c r="J8179" s="0" t="n">
        <v>0.18</v>
      </c>
      <c r="K8179" s="0" t="n">
        <v>60</v>
      </c>
      <c r="M8179" s="0" t="s">
        <v>36</v>
      </c>
      <c r="N8179" s="0" t="s">
        <v>74</v>
      </c>
      <c r="O8179" s="0" t="s">
        <v>53</v>
      </c>
      <c r="P8179" s="0" t="n">
        <f aca="false">IF(AND(OR(Dashboard!$B$5="All",D8179=Dashboard!$B$5),OR(Dashboard!$D$5="All",N8179=Dashboard!$D$5),OR(AND(C8179&lt;&gt;"",C8179&gt;=Dashboard!$F$5,C8179&lt;=Dashboard!$H$5),AND(C8179="",Dashboard!$F$5&lt;=1980,Dashboard!$H$5&gt;=2016))),1,0)</f>
        <v>1</v>
      </c>
      <c r="Q8179" s="0" t="n">
        <f aca="false">J8179*P8179+ROW()*0.00000001</f>
        <v>0.18008179</v>
      </c>
    </row>
    <row r="8180" customFormat="false" ht="15" hidden="false" customHeight="false" outlineLevel="0" collapsed="false">
      <c r="A8180" s="0" t="s">
        <v>6014</v>
      </c>
      <c r="B8180" s="0" t="s">
        <v>70</v>
      </c>
      <c r="C8180" s="0" t="n">
        <v>2006</v>
      </c>
      <c r="D8180" s="0" t="s">
        <v>41</v>
      </c>
      <c r="E8180" s="0" t="s">
        <v>154</v>
      </c>
      <c r="F8180" s="0" t="n">
        <v>0.14</v>
      </c>
      <c r="G8180" s="0" t="n">
        <v>0.02</v>
      </c>
      <c r="H8180" s="0" t="n">
        <v>0</v>
      </c>
      <c r="I8180" s="0" t="n">
        <v>0.02</v>
      </c>
      <c r="J8180" s="0" t="n">
        <v>0.18</v>
      </c>
      <c r="K8180" s="0" t="n">
        <v>67</v>
      </c>
      <c r="L8180" s="0" t="n">
        <v>7.6</v>
      </c>
      <c r="M8180" s="0" t="s">
        <v>103</v>
      </c>
      <c r="N8180" s="0" t="s">
        <v>74</v>
      </c>
      <c r="O8180" s="0" t="s">
        <v>67</v>
      </c>
      <c r="P8180" s="0" t="n">
        <f aca="false">IF(AND(OR(Dashboard!$B$5="All",D8180=Dashboard!$B$5),OR(Dashboard!$D$5="All",N8180=Dashboard!$D$5),OR(AND(C8180&lt;&gt;"",C8180&gt;=Dashboard!$F$5,C8180&lt;=Dashboard!$H$5),AND(C8180="",Dashboard!$F$5&lt;=1980,Dashboard!$H$5&gt;=2016))),1,0)</f>
        <v>1</v>
      </c>
      <c r="Q8180" s="0" t="n">
        <f aca="false">J8180*P8180+ROW()*0.00000001</f>
        <v>0.1800818</v>
      </c>
    </row>
    <row r="8181" customFormat="false" ht="15" hidden="false" customHeight="false" outlineLevel="0" collapsed="false">
      <c r="A8181" s="0" t="s">
        <v>4022</v>
      </c>
      <c r="B8181" s="0" t="s">
        <v>64</v>
      </c>
      <c r="C8181" s="0" t="n">
        <v>2007</v>
      </c>
      <c r="D8181" s="0" t="s">
        <v>34</v>
      </c>
      <c r="E8181" s="0" t="s">
        <v>72</v>
      </c>
      <c r="F8181" s="0" t="n">
        <v>0.16</v>
      </c>
      <c r="G8181" s="0" t="n">
        <v>0</v>
      </c>
      <c r="H8181" s="0" t="n">
        <v>0</v>
      </c>
      <c r="I8181" s="0" t="n">
        <v>0.01</v>
      </c>
      <c r="J8181" s="0" t="n">
        <v>0.18</v>
      </c>
      <c r="K8181" s="0" t="n">
        <v>81</v>
      </c>
      <c r="L8181" s="0" t="n">
        <v>6.9</v>
      </c>
      <c r="M8181" s="0" t="s">
        <v>36</v>
      </c>
      <c r="N8181" s="0" t="s">
        <v>66</v>
      </c>
      <c r="O8181" s="0" t="s">
        <v>42</v>
      </c>
      <c r="P8181" s="0" t="n">
        <f aca="false">IF(AND(OR(Dashboard!$B$5="All",D8181=Dashboard!$B$5),OR(Dashboard!$D$5="All",N8181=Dashboard!$D$5),OR(AND(C8181&lt;&gt;"",C8181&gt;=Dashboard!$F$5,C8181&lt;=Dashboard!$H$5),AND(C8181="",Dashboard!$F$5&lt;=1980,Dashboard!$H$5&gt;=2016))),1,0)</f>
        <v>1</v>
      </c>
      <c r="Q8181" s="0" t="n">
        <f aca="false">J8181*P8181+ROW()*0.00000001</f>
        <v>0.18008181</v>
      </c>
    </row>
    <row r="8182" customFormat="false" ht="15" hidden="false" customHeight="false" outlineLevel="0" collapsed="false">
      <c r="A8182" s="0" t="s">
        <v>6015</v>
      </c>
      <c r="B8182" s="0" t="s">
        <v>117</v>
      </c>
      <c r="C8182" s="0" t="n">
        <v>2001</v>
      </c>
      <c r="D8182" s="0" t="s">
        <v>114</v>
      </c>
      <c r="E8182" s="0" t="s">
        <v>2365</v>
      </c>
      <c r="F8182" s="0" t="n">
        <v>0.1</v>
      </c>
      <c r="G8182" s="0" t="n">
        <v>0.07</v>
      </c>
      <c r="H8182" s="0" t="n">
        <v>0</v>
      </c>
      <c r="I8182" s="0" t="n">
        <v>0.01</v>
      </c>
      <c r="J8182" s="0" t="n">
        <v>0.18</v>
      </c>
      <c r="N8182" s="0" t="s">
        <v>74</v>
      </c>
      <c r="P8182" s="0" t="n">
        <f aca="false">IF(AND(OR(Dashboard!$B$5="All",D8182=Dashboard!$B$5),OR(Dashboard!$D$5="All",N8182=Dashboard!$D$5),OR(AND(C8182&lt;&gt;"",C8182&gt;=Dashboard!$F$5,C8182&lt;=Dashboard!$H$5),AND(C8182="",Dashboard!$F$5&lt;=1980,Dashboard!$H$5&gt;=2016))),1,0)</f>
        <v>1</v>
      </c>
      <c r="Q8182" s="0" t="n">
        <f aca="false">J8182*P8182+ROW()*0.00000001</f>
        <v>0.18008182</v>
      </c>
    </row>
    <row r="8183" customFormat="false" ht="15" hidden="false" customHeight="false" outlineLevel="0" collapsed="false">
      <c r="A8183" s="0" t="s">
        <v>3009</v>
      </c>
      <c r="B8183" s="0" t="s">
        <v>70</v>
      </c>
      <c r="C8183" s="0" t="n">
        <v>2010</v>
      </c>
      <c r="D8183" s="0" t="s">
        <v>71</v>
      </c>
      <c r="E8183" s="0" t="s">
        <v>91</v>
      </c>
      <c r="F8183" s="0" t="n">
        <v>0.12</v>
      </c>
      <c r="G8183" s="0" t="n">
        <v>0.03</v>
      </c>
      <c r="H8183" s="0" t="n">
        <v>0</v>
      </c>
      <c r="I8183" s="0" t="n">
        <v>0.02</v>
      </c>
      <c r="J8183" s="0" t="n">
        <v>0.18</v>
      </c>
      <c r="K8183" s="0" t="n">
        <v>51</v>
      </c>
      <c r="L8183" s="0" t="n">
        <v>7</v>
      </c>
      <c r="M8183" s="0" t="s">
        <v>125</v>
      </c>
      <c r="N8183" s="0" t="s">
        <v>74</v>
      </c>
      <c r="O8183" s="0" t="s">
        <v>53</v>
      </c>
      <c r="P8183" s="0" t="n">
        <f aca="false">IF(AND(OR(Dashboard!$B$5="All",D8183=Dashboard!$B$5),OR(Dashboard!$D$5="All",N8183=Dashboard!$D$5),OR(AND(C8183&lt;&gt;"",C8183&gt;=Dashboard!$F$5,C8183&lt;=Dashboard!$H$5),AND(C8183="",Dashboard!$F$5&lt;=1980,Dashboard!$H$5&gt;=2016))),1,0)</f>
        <v>1</v>
      </c>
      <c r="Q8183" s="0" t="n">
        <f aca="false">J8183*P8183+ROW()*0.00000001</f>
        <v>0.18008183</v>
      </c>
    </row>
    <row r="8184" customFormat="false" ht="15" hidden="false" customHeight="false" outlineLevel="0" collapsed="false">
      <c r="A8184" s="0" t="s">
        <v>6016</v>
      </c>
      <c r="B8184" s="0" t="s">
        <v>85</v>
      </c>
      <c r="C8184" s="0" t="n">
        <v>2004</v>
      </c>
      <c r="D8184" s="0" t="s">
        <v>34</v>
      </c>
      <c r="E8184" s="0" t="s">
        <v>160</v>
      </c>
      <c r="F8184" s="0" t="n">
        <v>0.13</v>
      </c>
      <c r="G8184" s="0" t="n">
        <v>0.05</v>
      </c>
      <c r="H8184" s="0" t="n">
        <v>0</v>
      </c>
      <c r="I8184" s="0" t="n">
        <v>0</v>
      </c>
      <c r="J8184" s="0" t="n">
        <v>0.18</v>
      </c>
      <c r="M8184" s="0" t="s">
        <v>36</v>
      </c>
      <c r="N8184" s="0" t="s">
        <v>35</v>
      </c>
      <c r="P8184" s="0" t="n">
        <f aca="false">IF(AND(OR(Dashboard!$B$5="All",D8184=Dashboard!$B$5),OR(Dashboard!$D$5="All",N8184=Dashboard!$D$5),OR(AND(C8184&lt;&gt;"",C8184&gt;=Dashboard!$F$5,C8184&lt;=Dashboard!$H$5),AND(C8184="",Dashboard!$F$5&lt;=1980,Dashboard!$H$5&gt;=2016))),1,0)</f>
        <v>1</v>
      </c>
      <c r="Q8184" s="0" t="n">
        <f aca="false">J8184*P8184+ROW()*0.00000001</f>
        <v>0.18008184</v>
      </c>
    </row>
    <row r="8185" customFormat="false" ht="15" hidden="false" customHeight="false" outlineLevel="0" collapsed="false">
      <c r="A8185" s="0" t="s">
        <v>635</v>
      </c>
      <c r="B8185" s="0" t="s">
        <v>144</v>
      </c>
      <c r="C8185" s="0" t="n">
        <v>2008</v>
      </c>
      <c r="D8185" s="0" t="s">
        <v>34</v>
      </c>
      <c r="E8185" s="0" t="s">
        <v>142</v>
      </c>
      <c r="F8185" s="0" t="n">
        <v>0.13</v>
      </c>
      <c r="G8185" s="0" t="n">
        <v>0.04</v>
      </c>
      <c r="H8185" s="0" t="n">
        <v>0</v>
      </c>
      <c r="I8185" s="0" t="n">
        <v>0.01</v>
      </c>
      <c r="J8185" s="0" t="n">
        <v>0.18</v>
      </c>
      <c r="L8185" s="0" t="n">
        <v>5.5</v>
      </c>
      <c r="M8185" s="0" t="s">
        <v>36</v>
      </c>
      <c r="N8185" s="0" t="s">
        <v>66</v>
      </c>
      <c r="P8185" s="0" t="n">
        <f aca="false">IF(AND(OR(Dashboard!$B$5="All",D8185=Dashboard!$B$5),OR(Dashboard!$D$5="All",N8185=Dashboard!$D$5),OR(AND(C8185&lt;&gt;"",C8185&gt;=Dashboard!$F$5,C8185&lt;=Dashboard!$H$5),AND(C8185="",Dashboard!$F$5&lt;=1980,Dashboard!$H$5&gt;=2016))),1,0)</f>
        <v>1</v>
      </c>
      <c r="Q8185" s="0" t="n">
        <f aca="false">J8185*P8185+ROW()*0.00000001</f>
        <v>0.18008185</v>
      </c>
    </row>
    <row r="8186" customFormat="false" ht="15" hidden="false" customHeight="false" outlineLevel="0" collapsed="false">
      <c r="A8186" s="0" t="s">
        <v>2934</v>
      </c>
      <c r="B8186" s="0" t="s">
        <v>64</v>
      </c>
      <c r="C8186" s="0" t="n">
        <v>2010</v>
      </c>
      <c r="D8186" s="0" t="s">
        <v>71</v>
      </c>
      <c r="E8186" s="0" t="s">
        <v>782</v>
      </c>
      <c r="F8186" s="0" t="n">
        <v>0.11</v>
      </c>
      <c r="G8186" s="0" t="n">
        <v>0.03</v>
      </c>
      <c r="H8186" s="0" t="n">
        <v>0.02</v>
      </c>
      <c r="I8186" s="0" t="n">
        <v>0.01</v>
      </c>
      <c r="J8186" s="0" t="n">
        <v>0.18</v>
      </c>
      <c r="K8186" s="0" t="n">
        <v>65</v>
      </c>
      <c r="L8186" s="0" t="n">
        <v>7.8</v>
      </c>
      <c r="M8186" s="0" t="s">
        <v>103</v>
      </c>
      <c r="N8186" s="0" t="s">
        <v>66</v>
      </c>
      <c r="O8186" s="0" t="s">
        <v>67</v>
      </c>
      <c r="P8186" s="0" t="n">
        <f aca="false">IF(AND(OR(Dashboard!$B$5="All",D8186=Dashboard!$B$5),OR(Dashboard!$D$5="All",N8186=Dashboard!$D$5),OR(AND(C8186&lt;&gt;"",C8186&gt;=Dashboard!$F$5,C8186&lt;=Dashboard!$H$5),AND(C8186="",Dashboard!$F$5&lt;=1980,Dashboard!$H$5&gt;=2016))),1,0)</f>
        <v>1</v>
      </c>
      <c r="Q8186" s="0" t="n">
        <f aca="false">J8186*P8186+ROW()*0.00000001</f>
        <v>0.18008186</v>
      </c>
    </row>
    <row r="8187" customFormat="false" ht="15" hidden="false" customHeight="false" outlineLevel="0" collapsed="false">
      <c r="A8187" s="0" t="s">
        <v>5000</v>
      </c>
      <c r="B8187" s="0" t="s">
        <v>85</v>
      </c>
      <c r="C8187" s="0" t="n">
        <v>2005</v>
      </c>
      <c r="D8187" s="0" t="s">
        <v>16</v>
      </c>
      <c r="E8187" s="0" t="s">
        <v>418</v>
      </c>
      <c r="F8187" s="0" t="n">
        <v>0.13</v>
      </c>
      <c r="G8187" s="0" t="n">
        <v>0.05</v>
      </c>
      <c r="H8187" s="0" t="n">
        <v>0</v>
      </c>
      <c r="I8187" s="0" t="n">
        <v>0</v>
      </c>
      <c r="J8187" s="0" t="n">
        <v>0.18</v>
      </c>
      <c r="N8187" s="0" t="s">
        <v>35</v>
      </c>
      <c r="P8187" s="0" t="n">
        <f aca="false">IF(AND(OR(Dashboard!$B$5="All",D8187=Dashboard!$B$5),OR(Dashboard!$D$5="All",N8187=Dashboard!$D$5),OR(AND(C8187&lt;&gt;"",C8187&gt;=Dashboard!$F$5,C8187&lt;=Dashboard!$H$5),AND(C8187="",Dashboard!$F$5&lt;=1980,Dashboard!$H$5&gt;=2016))),1,0)</f>
        <v>1</v>
      </c>
      <c r="Q8187" s="0" t="n">
        <f aca="false">J8187*P8187+ROW()*0.00000001</f>
        <v>0.18008187</v>
      </c>
    </row>
    <row r="8188" customFormat="false" ht="15" hidden="false" customHeight="false" outlineLevel="0" collapsed="false">
      <c r="A8188" s="0" t="s">
        <v>6017</v>
      </c>
      <c r="B8188" s="0" t="s">
        <v>76</v>
      </c>
      <c r="C8188" s="0" t="n">
        <v>2006</v>
      </c>
      <c r="D8188" s="0" t="s">
        <v>46</v>
      </c>
      <c r="E8188" s="0" t="s">
        <v>996</v>
      </c>
      <c r="F8188" s="0" t="n">
        <v>0</v>
      </c>
      <c r="G8188" s="0" t="n">
        <v>0</v>
      </c>
      <c r="H8188" s="0" t="n">
        <v>0.18</v>
      </c>
      <c r="I8188" s="0" t="n">
        <v>0</v>
      </c>
      <c r="J8188" s="0" t="n">
        <v>0.18</v>
      </c>
      <c r="N8188" s="0" t="s">
        <v>74</v>
      </c>
      <c r="P8188" s="0" t="n">
        <f aca="false">IF(AND(OR(Dashboard!$B$5="All",D8188=Dashboard!$B$5),OR(Dashboard!$D$5="All",N8188=Dashboard!$D$5),OR(AND(C8188&lt;&gt;"",C8188&gt;=Dashboard!$F$5,C8188&lt;=Dashboard!$H$5),AND(C8188="",Dashboard!$F$5&lt;=1980,Dashboard!$H$5&gt;=2016))),1,0)</f>
        <v>1</v>
      </c>
      <c r="Q8188" s="0" t="n">
        <f aca="false">J8188*P8188+ROW()*0.00000001</f>
        <v>0.18008188</v>
      </c>
    </row>
    <row r="8189" customFormat="false" ht="15" hidden="false" customHeight="false" outlineLevel="0" collapsed="false">
      <c r="A8189" s="0" t="s">
        <v>1825</v>
      </c>
      <c r="B8189" s="0" t="s">
        <v>144</v>
      </c>
      <c r="C8189" s="0" t="n">
        <v>2003</v>
      </c>
      <c r="D8189" s="0" t="s">
        <v>34</v>
      </c>
      <c r="E8189" s="0" t="s">
        <v>142</v>
      </c>
      <c r="F8189" s="0" t="n">
        <v>0.13</v>
      </c>
      <c r="G8189" s="0" t="n">
        <v>0.04</v>
      </c>
      <c r="H8189" s="0" t="n">
        <v>0</v>
      </c>
      <c r="I8189" s="0" t="n">
        <v>0.01</v>
      </c>
      <c r="J8189" s="0" t="n">
        <v>0.18</v>
      </c>
      <c r="K8189" s="0" t="n">
        <v>85</v>
      </c>
      <c r="L8189" s="0" t="n">
        <v>6.5</v>
      </c>
      <c r="M8189" s="0" t="s">
        <v>36</v>
      </c>
      <c r="N8189" s="0" t="s">
        <v>66</v>
      </c>
      <c r="O8189" s="0" t="s">
        <v>42</v>
      </c>
      <c r="P8189" s="0" t="n">
        <f aca="false">IF(AND(OR(Dashboard!$B$5="All",D8189=Dashboard!$B$5),OR(Dashboard!$D$5="All",N8189=Dashboard!$D$5),OR(AND(C8189&lt;&gt;"",C8189&gt;=Dashboard!$F$5,C8189&lt;=Dashboard!$H$5),AND(C8189="",Dashboard!$F$5&lt;=1980,Dashboard!$H$5&gt;=2016))),1,0)</f>
        <v>1</v>
      </c>
      <c r="Q8189" s="0" t="n">
        <f aca="false">J8189*P8189+ROW()*0.00000001</f>
        <v>0.18008189</v>
      </c>
    </row>
    <row r="8190" customFormat="false" ht="15" hidden="false" customHeight="false" outlineLevel="0" collapsed="false">
      <c r="A8190" s="0" t="s">
        <v>6018</v>
      </c>
      <c r="B8190" s="0" t="s">
        <v>76</v>
      </c>
      <c r="C8190" s="0" t="n">
        <v>2008</v>
      </c>
      <c r="D8190" s="0" t="s">
        <v>34</v>
      </c>
      <c r="E8190" s="0" t="s">
        <v>220</v>
      </c>
      <c r="F8190" s="0" t="n">
        <v>0</v>
      </c>
      <c r="G8190" s="0" t="n">
        <v>0</v>
      </c>
      <c r="H8190" s="0" t="n">
        <v>0.18</v>
      </c>
      <c r="I8190" s="0" t="n">
        <v>0</v>
      </c>
      <c r="J8190" s="0" t="n">
        <v>0.18</v>
      </c>
      <c r="N8190" s="0" t="s">
        <v>74</v>
      </c>
      <c r="P8190" s="0" t="n">
        <f aca="false">IF(AND(OR(Dashboard!$B$5="All",D8190=Dashboard!$B$5),OR(Dashboard!$D$5="All",N8190=Dashboard!$D$5),OR(AND(C8190&lt;&gt;"",C8190&gt;=Dashboard!$F$5,C8190&lt;=Dashboard!$H$5),AND(C8190="",Dashboard!$F$5&lt;=1980,Dashboard!$H$5&gt;=2016))),1,0)</f>
        <v>1</v>
      </c>
      <c r="Q8190" s="0" t="n">
        <f aca="false">J8190*P8190+ROW()*0.00000001</f>
        <v>0.1800819</v>
      </c>
    </row>
    <row r="8191" customFormat="false" ht="15" hidden="false" customHeight="false" outlineLevel="0" collapsed="false">
      <c r="A8191" s="0" t="s">
        <v>6019</v>
      </c>
      <c r="B8191" s="0" t="s">
        <v>94</v>
      </c>
      <c r="C8191" s="0" t="n">
        <v>2015</v>
      </c>
      <c r="D8191" s="0" t="s">
        <v>114</v>
      </c>
      <c r="E8191" s="0" t="s">
        <v>3305</v>
      </c>
      <c r="F8191" s="0" t="n">
        <v>0.1</v>
      </c>
      <c r="G8191" s="0" t="n">
        <v>0.05</v>
      </c>
      <c r="H8191" s="0" t="n">
        <v>0</v>
      </c>
      <c r="I8191" s="0" t="n">
        <v>0.03</v>
      </c>
      <c r="J8191" s="0" t="n">
        <v>0.18</v>
      </c>
      <c r="L8191" s="0" t="n">
        <v>7.1</v>
      </c>
      <c r="M8191" s="0" t="s">
        <v>103</v>
      </c>
      <c r="N8191" s="0" t="s">
        <v>74</v>
      </c>
      <c r="P8191" s="0" t="n">
        <f aca="false">IF(AND(OR(Dashboard!$B$5="All",D8191=Dashboard!$B$5),OR(Dashboard!$D$5="All",N8191=Dashboard!$D$5),OR(AND(C8191&lt;&gt;"",C8191&gt;=Dashboard!$F$5,C8191&lt;=Dashboard!$H$5),AND(C8191="",Dashboard!$F$5&lt;=1980,Dashboard!$H$5&gt;=2016))),1,0)</f>
        <v>1</v>
      </c>
      <c r="Q8191" s="0" t="n">
        <f aca="false">J8191*P8191+ROW()*0.00000001</f>
        <v>0.18008191</v>
      </c>
    </row>
    <row r="8192" customFormat="false" ht="15" hidden="false" customHeight="false" outlineLevel="0" collapsed="false">
      <c r="A8192" s="0" t="s">
        <v>361</v>
      </c>
      <c r="B8192" s="0" t="s">
        <v>144</v>
      </c>
      <c r="C8192" s="0" t="n">
        <v>2005</v>
      </c>
      <c r="D8192" s="0" t="s">
        <v>52</v>
      </c>
      <c r="E8192" s="0" t="s">
        <v>328</v>
      </c>
      <c r="F8192" s="0" t="n">
        <v>0.13</v>
      </c>
      <c r="G8192" s="0" t="n">
        <v>0.04</v>
      </c>
      <c r="H8192" s="0" t="n">
        <v>0</v>
      </c>
      <c r="I8192" s="0" t="n">
        <v>0.01</v>
      </c>
      <c r="J8192" s="0" t="n">
        <v>0.18</v>
      </c>
      <c r="K8192" s="0" t="n">
        <v>62</v>
      </c>
      <c r="M8192" s="0" t="s">
        <v>125</v>
      </c>
      <c r="N8192" s="0" t="s">
        <v>66</v>
      </c>
      <c r="O8192" s="0" t="s">
        <v>67</v>
      </c>
      <c r="P8192" s="0" t="n">
        <f aca="false">IF(AND(OR(Dashboard!$B$5="All",D8192=Dashboard!$B$5),OR(Dashboard!$D$5="All",N8192=Dashboard!$D$5),OR(AND(C8192&lt;&gt;"",C8192&gt;=Dashboard!$F$5,C8192&lt;=Dashboard!$H$5),AND(C8192="",Dashboard!$F$5&lt;=1980,Dashboard!$H$5&gt;=2016))),1,0)</f>
        <v>1</v>
      </c>
      <c r="Q8192" s="0" t="n">
        <f aca="false">J8192*P8192+ROW()*0.00000001</f>
        <v>0.18008192</v>
      </c>
    </row>
    <row r="8193" customFormat="false" ht="15" hidden="false" customHeight="false" outlineLevel="0" collapsed="false">
      <c r="A8193" s="0" t="s">
        <v>6020</v>
      </c>
      <c r="B8193" s="0" t="s">
        <v>33</v>
      </c>
      <c r="C8193" s="0" t="n">
        <v>2009</v>
      </c>
      <c r="D8193" s="0" t="s">
        <v>41</v>
      </c>
      <c r="E8193" s="0" t="s">
        <v>124</v>
      </c>
      <c r="F8193" s="0" t="n">
        <v>0.16</v>
      </c>
      <c r="G8193" s="0" t="n">
        <v>0</v>
      </c>
      <c r="H8193" s="0" t="n">
        <v>0</v>
      </c>
      <c r="I8193" s="0" t="n">
        <v>0.01</v>
      </c>
      <c r="J8193" s="0" t="n">
        <v>0.18</v>
      </c>
      <c r="L8193" s="0" t="n">
        <v>5.2</v>
      </c>
      <c r="M8193" s="0" t="s">
        <v>36</v>
      </c>
      <c r="N8193" s="0" t="s">
        <v>35</v>
      </c>
      <c r="P8193" s="0" t="n">
        <f aca="false">IF(AND(OR(Dashboard!$B$5="All",D8193=Dashboard!$B$5),OR(Dashboard!$D$5="All",N8193=Dashboard!$D$5),OR(AND(C8193&lt;&gt;"",C8193&gt;=Dashboard!$F$5,C8193&lt;=Dashboard!$H$5),AND(C8193="",Dashboard!$F$5&lt;=1980,Dashboard!$H$5&gt;=2016))),1,0)</f>
        <v>1</v>
      </c>
      <c r="Q8193" s="0" t="n">
        <f aca="false">J8193*P8193+ROW()*0.00000001</f>
        <v>0.18008193</v>
      </c>
    </row>
    <row r="8194" customFormat="false" ht="15" hidden="false" customHeight="false" outlineLevel="0" collapsed="false">
      <c r="A8194" s="0" t="s">
        <v>6021</v>
      </c>
      <c r="B8194" s="0" t="s">
        <v>64</v>
      </c>
      <c r="C8194" s="0" t="n">
        <v>2009</v>
      </c>
      <c r="D8194" s="0" t="s">
        <v>56</v>
      </c>
      <c r="E8194" s="0" t="s">
        <v>4798</v>
      </c>
      <c r="F8194" s="0" t="n">
        <v>0.14</v>
      </c>
      <c r="G8194" s="0" t="n">
        <v>0.02</v>
      </c>
      <c r="H8194" s="0" t="n">
        <v>0.01</v>
      </c>
      <c r="I8194" s="0" t="n">
        <v>0.01</v>
      </c>
      <c r="J8194" s="0" t="n">
        <v>0.18</v>
      </c>
      <c r="K8194" s="0" t="n">
        <v>56</v>
      </c>
      <c r="L8194" s="0" t="n">
        <v>7.1</v>
      </c>
      <c r="M8194" s="0" t="s">
        <v>73</v>
      </c>
      <c r="N8194" s="0" t="s">
        <v>66</v>
      </c>
      <c r="O8194" s="0" t="s">
        <v>53</v>
      </c>
      <c r="P8194" s="0" t="n">
        <f aca="false">IF(AND(OR(Dashboard!$B$5="All",D8194=Dashboard!$B$5),OR(Dashboard!$D$5="All",N8194=Dashboard!$D$5),OR(AND(C8194&lt;&gt;"",C8194&gt;=Dashboard!$F$5,C8194&lt;=Dashboard!$H$5),AND(C8194="",Dashboard!$F$5&lt;=1980,Dashboard!$H$5&gt;=2016))),1,0)</f>
        <v>1</v>
      </c>
      <c r="Q8194" s="0" t="n">
        <f aca="false">J8194*P8194+ROW()*0.00000001</f>
        <v>0.18008194</v>
      </c>
    </row>
    <row r="8195" customFormat="false" ht="15" hidden="false" customHeight="false" outlineLevel="0" collapsed="false">
      <c r="A8195" s="0" t="s">
        <v>1965</v>
      </c>
      <c r="B8195" s="0" t="s">
        <v>144</v>
      </c>
      <c r="C8195" s="0" t="n">
        <v>2002</v>
      </c>
      <c r="D8195" s="0" t="s">
        <v>34</v>
      </c>
      <c r="E8195" s="0" t="s">
        <v>154</v>
      </c>
      <c r="F8195" s="0" t="n">
        <v>0.13</v>
      </c>
      <c r="G8195" s="0" t="n">
        <v>0.04</v>
      </c>
      <c r="H8195" s="0" t="n">
        <v>0</v>
      </c>
      <c r="I8195" s="0" t="n">
        <v>0.01</v>
      </c>
      <c r="J8195" s="0" t="n">
        <v>0.18</v>
      </c>
      <c r="K8195" s="0" t="n">
        <v>87</v>
      </c>
      <c r="M8195" s="0" t="s">
        <v>36</v>
      </c>
      <c r="N8195" s="0" t="s">
        <v>66</v>
      </c>
      <c r="O8195" s="0" t="s">
        <v>42</v>
      </c>
      <c r="P8195" s="0" t="n">
        <f aca="false">IF(AND(OR(Dashboard!$B$5="All",D8195=Dashboard!$B$5),OR(Dashboard!$D$5="All",N8195=Dashboard!$D$5),OR(AND(C8195&lt;&gt;"",C8195&gt;=Dashboard!$F$5,C8195&lt;=Dashboard!$H$5),AND(C8195="",Dashboard!$F$5&lt;=1980,Dashboard!$H$5&gt;=2016))),1,0)</f>
        <v>1</v>
      </c>
      <c r="Q8195" s="0" t="n">
        <f aca="false">J8195*P8195+ROW()*0.00000001</f>
        <v>0.18008195</v>
      </c>
    </row>
    <row r="8196" customFormat="false" ht="15" hidden="false" customHeight="false" outlineLevel="0" collapsed="false">
      <c r="A8196" s="0" t="s">
        <v>6022</v>
      </c>
      <c r="B8196" s="0" t="s">
        <v>70</v>
      </c>
      <c r="C8196" s="0" t="n">
        <v>2011</v>
      </c>
      <c r="D8196" s="0" t="s">
        <v>56</v>
      </c>
      <c r="E8196" s="0" t="s">
        <v>157</v>
      </c>
      <c r="F8196" s="0" t="n">
        <v>0.07</v>
      </c>
      <c r="G8196" s="0" t="n">
        <v>0.07</v>
      </c>
      <c r="H8196" s="0" t="n">
        <v>0</v>
      </c>
      <c r="I8196" s="0" t="n">
        <v>0.03</v>
      </c>
      <c r="J8196" s="0" t="n">
        <v>0.18</v>
      </c>
      <c r="K8196" s="0" t="n">
        <v>44</v>
      </c>
      <c r="L8196" s="0" t="n">
        <v>1.7</v>
      </c>
      <c r="M8196" s="0" t="s">
        <v>73</v>
      </c>
      <c r="N8196" s="0" t="s">
        <v>74</v>
      </c>
      <c r="O8196" s="0" t="s">
        <v>177</v>
      </c>
      <c r="P8196" s="0" t="n">
        <f aca="false">IF(AND(OR(Dashboard!$B$5="All",D8196=Dashboard!$B$5),OR(Dashboard!$D$5="All",N8196=Dashboard!$D$5),OR(AND(C8196&lt;&gt;"",C8196&gt;=Dashboard!$F$5,C8196&lt;=Dashboard!$H$5),AND(C8196="",Dashboard!$F$5&lt;=1980,Dashboard!$H$5&gt;=2016))),1,0)</f>
        <v>1</v>
      </c>
      <c r="Q8196" s="0" t="n">
        <f aca="false">J8196*P8196+ROW()*0.00000001</f>
        <v>0.18008196</v>
      </c>
    </row>
    <row r="8197" customFormat="false" ht="15" hidden="false" customHeight="false" outlineLevel="0" collapsed="false">
      <c r="A8197" s="0" t="s">
        <v>5762</v>
      </c>
      <c r="B8197" s="0" t="s">
        <v>64</v>
      </c>
      <c r="C8197" s="0" t="n">
        <v>2011</v>
      </c>
      <c r="D8197" s="0" t="s">
        <v>71</v>
      </c>
      <c r="E8197" s="0" t="s">
        <v>418</v>
      </c>
      <c r="F8197" s="0" t="n">
        <v>0.13</v>
      </c>
      <c r="G8197" s="0" t="n">
        <v>0.04</v>
      </c>
      <c r="H8197" s="0" t="n">
        <v>0</v>
      </c>
      <c r="I8197" s="0" t="n">
        <v>0.01</v>
      </c>
      <c r="J8197" s="0" t="n">
        <v>0.18</v>
      </c>
      <c r="M8197" s="0" t="s">
        <v>125</v>
      </c>
      <c r="N8197" s="0" t="s">
        <v>66</v>
      </c>
      <c r="P8197" s="0" t="n">
        <f aca="false">IF(AND(OR(Dashboard!$B$5="All",D8197=Dashboard!$B$5),OR(Dashboard!$D$5="All",N8197=Dashboard!$D$5),OR(AND(C8197&lt;&gt;"",C8197&gt;=Dashboard!$F$5,C8197&lt;=Dashboard!$H$5),AND(C8197="",Dashboard!$F$5&lt;=1980,Dashboard!$H$5&gt;=2016))),1,0)</f>
        <v>1</v>
      </c>
      <c r="Q8197" s="0" t="n">
        <f aca="false">J8197*P8197+ROW()*0.00000001</f>
        <v>0.18008197</v>
      </c>
    </row>
    <row r="8198" customFormat="false" ht="15" hidden="false" customHeight="false" outlineLevel="0" collapsed="false">
      <c r="A8198" s="0" t="s">
        <v>6023</v>
      </c>
      <c r="B8198" s="0" t="s">
        <v>76</v>
      </c>
      <c r="D8198" s="0" t="s">
        <v>34</v>
      </c>
      <c r="E8198" s="0" t="s">
        <v>520</v>
      </c>
      <c r="F8198" s="0" t="n">
        <v>0.09</v>
      </c>
      <c r="G8198" s="0" t="n">
        <v>0.07</v>
      </c>
      <c r="H8198" s="0" t="n">
        <v>0</v>
      </c>
      <c r="I8198" s="0" t="n">
        <v>0.02</v>
      </c>
      <c r="J8198" s="0" t="n">
        <v>0.18</v>
      </c>
      <c r="K8198" s="0" t="n">
        <v>53</v>
      </c>
      <c r="L8198" s="0" t="n">
        <v>7.3</v>
      </c>
      <c r="M8198" s="0" t="s">
        <v>36</v>
      </c>
      <c r="N8198" s="0" t="s">
        <v>74</v>
      </c>
      <c r="O8198" s="0" t="s">
        <v>53</v>
      </c>
      <c r="P8198" s="0" t="n">
        <f aca="false">IF(AND(OR(Dashboard!$B$5="All",D8198=Dashboard!$B$5),OR(Dashboard!$D$5="All",N8198=Dashboard!$D$5),OR(AND(C8198&lt;&gt;"",C8198&gt;=Dashboard!$F$5,C8198&lt;=Dashboard!$H$5),AND(C8198="",Dashboard!$F$5&lt;=1980,Dashboard!$H$5&gt;=2016))),1,0)</f>
        <v>1</v>
      </c>
      <c r="Q8198" s="0" t="n">
        <f aca="false">J8198*P8198+ROW()*0.00000001</f>
        <v>0.18008198</v>
      </c>
    </row>
    <row r="8199" customFormat="false" ht="15" hidden="false" customHeight="false" outlineLevel="0" collapsed="false">
      <c r="A8199" s="0" t="s">
        <v>6024</v>
      </c>
      <c r="B8199" s="0" t="s">
        <v>94</v>
      </c>
      <c r="C8199" s="0" t="n">
        <v>2015</v>
      </c>
      <c r="D8199" s="0" t="s">
        <v>34</v>
      </c>
      <c r="E8199" s="0" t="s">
        <v>142</v>
      </c>
      <c r="F8199" s="0" t="n">
        <v>0.1</v>
      </c>
      <c r="G8199" s="0" t="n">
        <v>0.04</v>
      </c>
      <c r="H8199" s="0" t="n">
        <v>0</v>
      </c>
      <c r="I8199" s="0" t="n">
        <v>0.03</v>
      </c>
      <c r="J8199" s="0" t="n">
        <v>0.18</v>
      </c>
      <c r="K8199" s="0" t="n">
        <v>59</v>
      </c>
      <c r="L8199" s="0" t="n">
        <v>6.1</v>
      </c>
      <c r="M8199" s="0" t="s">
        <v>36</v>
      </c>
      <c r="N8199" s="0" t="s">
        <v>74</v>
      </c>
      <c r="O8199" s="0" t="s">
        <v>53</v>
      </c>
      <c r="P8199" s="0" t="n">
        <f aca="false">IF(AND(OR(Dashboard!$B$5="All",D8199=Dashboard!$B$5),OR(Dashboard!$D$5="All",N8199=Dashboard!$D$5),OR(AND(C8199&lt;&gt;"",C8199&gt;=Dashboard!$F$5,C8199&lt;=Dashboard!$H$5),AND(C8199="",Dashboard!$F$5&lt;=1980,Dashboard!$H$5&gt;=2016))),1,0)</f>
        <v>1</v>
      </c>
      <c r="Q8199" s="0" t="n">
        <f aca="false">J8199*P8199+ROW()*0.00000001</f>
        <v>0.18008199</v>
      </c>
    </row>
    <row r="8200" customFormat="false" ht="15" hidden="false" customHeight="false" outlineLevel="0" collapsed="false">
      <c r="A8200" s="0" t="s">
        <v>1431</v>
      </c>
      <c r="B8200" s="0" t="s">
        <v>50</v>
      </c>
      <c r="C8200" s="0" t="n">
        <v>2008</v>
      </c>
      <c r="D8200" s="0" t="s">
        <v>102</v>
      </c>
      <c r="E8200" s="0" t="s">
        <v>418</v>
      </c>
      <c r="F8200" s="0" t="n">
        <v>0.14</v>
      </c>
      <c r="G8200" s="0" t="n">
        <v>0.02</v>
      </c>
      <c r="H8200" s="0" t="n">
        <v>0</v>
      </c>
      <c r="I8200" s="0" t="n">
        <v>0.01</v>
      </c>
      <c r="J8200" s="0" t="n">
        <v>0.18</v>
      </c>
      <c r="K8200" s="0" t="n">
        <v>58</v>
      </c>
      <c r="L8200" s="0" t="n">
        <v>7.8</v>
      </c>
      <c r="M8200" s="0" t="s">
        <v>103</v>
      </c>
      <c r="N8200" s="0" t="s">
        <v>35</v>
      </c>
      <c r="O8200" s="0" t="s">
        <v>53</v>
      </c>
      <c r="P8200" s="0" t="n">
        <f aca="false">IF(AND(OR(Dashboard!$B$5="All",D8200=Dashboard!$B$5),OR(Dashboard!$D$5="All",N8200=Dashboard!$D$5),OR(AND(C8200&lt;&gt;"",C8200&gt;=Dashboard!$F$5,C8200&lt;=Dashboard!$H$5),AND(C8200="",Dashboard!$F$5&lt;=1980,Dashboard!$H$5&gt;=2016))),1,0)</f>
        <v>1</v>
      </c>
      <c r="Q8200" s="0" t="n">
        <f aca="false">J8200*P8200+ROW()*0.00000001</f>
        <v>0.180082</v>
      </c>
    </row>
    <row r="8201" customFormat="false" ht="15" hidden="false" customHeight="false" outlineLevel="0" collapsed="false">
      <c r="A8201" s="0" t="s">
        <v>6025</v>
      </c>
      <c r="B8201" s="0" t="s">
        <v>164</v>
      </c>
      <c r="C8201" s="0" t="n">
        <v>2010</v>
      </c>
      <c r="D8201" s="0" t="s">
        <v>52</v>
      </c>
      <c r="E8201" s="0" t="s">
        <v>124</v>
      </c>
      <c r="F8201" s="0" t="n">
        <v>0.07</v>
      </c>
      <c r="G8201" s="0" t="n">
        <v>0.02</v>
      </c>
      <c r="H8201" s="0" t="n">
        <v>0.07</v>
      </c>
      <c r="I8201" s="0" t="n">
        <v>0.02</v>
      </c>
      <c r="J8201" s="0" t="n">
        <v>0.18</v>
      </c>
      <c r="K8201" s="0" t="n">
        <v>38</v>
      </c>
      <c r="L8201" s="0" t="n">
        <v>5.6</v>
      </c>
      <c r="M8201" s="0" t="s">
        <v>73</v>
      </c>
      <c r="N8201" s="0" t="s">
        <v>74</v>
      </c>
      <c r="O8201" s="0" t="s">
        <v>177</v>
      </c>
      <c r="P8201" s="0" t="n">
        <f aca="false">IF(AND(OR(Dashboard!$B$5="All",D8201=Dashboard!$B$5),OR(Dashboard!$D$5="All",N8201=Dashboard!$D$5),OR(AND(C8201&lt;&gt;"",C8201&gt;=Dashboard!$F$5,C8201&lt;=Dashboard!$H$5),AND(C8201="",Dashboard!$F$5&lt;=1980,Dashboard!$H$5&gt;=2016))),1,0)</f>
        <v>1</v>
      </c>
      <c r="Q8201" s="0" t="n">
        <f aca="false">J8201*P8201+ROW()*0.00000001</f>
        <v>0.18008201</v>
      </c>
    </row>
    <row r="8202" customFormat="false" ht="15" hidden="false" customHeight="false" outlineLevel="0" collapsed="false">
      <c r="A8202" s="0" t="s">
        <v>1383</v>
      </c>
      <c r="B8202" s="0" t="s">
        <v>152</v>
      </c>
      <c r="C8202" s="0" t="n">
        <v>2014</v>
      </c>
      <c r="D8202" s="0" t="s">
        <v>46</v>
      </c>
      <c r="E8202" s="0" t="s">
        <v>328</v>
      </c>
      <c r="F8202" s="0" t="n">
        <v>0.08</v>
      </c>
      <c r="G8202" s="0" t="n">
        <v>0.08</v>
      </c>
      <c r="H8202" s="0" t="n">
        <v>0</v>
      </c>
      <c r="I8202" s="0" t="n">
        <v>0.01</v>
      </c>
      <c r="J8202" s="0" t="n">
        <v>0.17</v>
      </c>
      <c r="K8202" s="0" t="n">
        <v>91</v>
      </c>
      <c r="L8202" s="0" t="n">
        <v>7.1</v>
      </c>
      <c r="M8202" s="0" t="s">
        <v>103</v>
      </c>
      <c r="N8202" s="0" t="s">
        <v>152</v>
      </c>
      <c r="O8202" s="0" t="s">
        <v>60</v>
      </c>
      <c r="P8202" s="0" t="n">
        <f aca="false">IF(AND(OR(Dashboard!$B$5="All",D8202=Dashboard!$B$5),OR(Dashboard!$D$5="All",N8202=Dashboard!$D$5),OR(AND(C8202&lt;&gt;"",C8202&gt;=Dashboard!$F$5,C8202&lt;=Dashboard!$H$5),AND(C8202="",Dashboard!$F$5&lt;=1980,Dashboard!$H$5&gt;=2016))),1,0)</f>
        <v>1</v>
      </c>
      <c r="Q8202" s="0" t="n">
        <f aca="false">J8202*P8202+ROW()*0.00000001</f>
        <v>0.17008202</v>
      </c>
    </row>
    <row r="8203" customFormat="false" ht="15" hidden="false" customHeight="false" outlineLevel="0" collapsed="false">
      <c r="A8203" s="0" t="s">
        <v>6026</v>
      </c>
      <c r="B8203" s="0" t="s">
        <v>76</v>
      </c>
      <c r="C8203" s="0" t="n">
        <v>2005</v>
      </c>
      <c r="D8203" s="0" t="s">
        <v>71</v>
      </c>
      <c r="E8203" s="0" t="s">
        <v>649</v>
      </c>
      <c r="F8203" s="0" t="n">
        <v>0.09</v>
      </c>
      <c r="G8203" s="0" t="n">
        <v>0.07</v>
      </c>
      <c r="H8203" s="0" t="n">
        <v>0</v>
      </c>
      <c r="I8203" s="0" t="n">
        <v>0.02</v>
      </c>
      <c r="J8203" s="0" t="n">
        <v>0.17</v>
      </c>
      <c r="K8203" s="0" t="n">
        <v>75</v>
      </c>
      <c r="L8203" s="0" t="n">
        <v>8</v>
      </c>
      <c r="M8203" s="0" t="s">
        <v>73</v>
      </c>
      <c r="N8203" s="0" t="s">
        <v>74</v>
      </c>
      <c r="O8203" s="0" t="s">
        <v>37</v>
      </c>
      <c r="P8203" s="0" t="n">
        <f aca="false">IF(AND(OR(Dashboard!$B$5="All",D8203=Dashboard!$B$5),OR(Dashboard!$D$5="All",N8203=Dashboard!$D$5),OR(AND(C8203&lt;&gt;"",C8203&gt;=Dashboard!$F$5,C8203&lt;=Dashboard!$H$5),AND(C8203="",Dashboard!$F$5&lt;=1980,Dashboard!$H$5&gt;=2016))),1,0)</f>
        <v>1</v>
      </c>
      <c r="Q8203" s="0" t="n">
        <f aca="false">J8203*P8203+ROW()*0.00000001</f>
        <v>0.17008203</v>
      </c>
    </row>
    <row r="8204" customFormat="false" ht="15" hidden="false" customHeight="false" outlineLevel="0" collapsed="false">
      <c r="A8204" s="0" t="s">
        <v>6027</v>
      </c>
      <c r="B8204" s="0" t="s">
        <v>76</v>
      </c>
      <c r="C8204" s="0" t="n">
        <v>2005</v>
      </c>
      <c r="D8204" s="0" t="s">
        <v>34</v>
      </c>
      <c r="E8204" s="0" t="s">
        <v>89</v>
      </c>
      <c r="F8204" s="0" t="n">
        <v>0.09</v>
      </c>
      <c r="G8204" s="0" t="n">
        <v>0.07</v>
      </c>
      <c r="H8204" s="0" t="n">
        <v>0</v>
      </c>
      <c r="I8204" s="0" t="n">
        <v>0.02</v>
      </c>
      <c r="J8204" s="0" t="n">
        <v>0.17</v>
      </c>
      <c r="K8204" s="0" t="n">
        <v>78</v>
      </c>
      <c r="L8204" s="0" t="n">
        <v>8.3</v>
      </c>
      <c r="M8204" s="0" t="s">
        <v>36</v>
      </c>
      <c r="N8204" s="0" t="s">
        <v>74</v>
      </c>
      <c r="O8204" s="0" t="s">
        <v>37</v>
      </c>
      <c r="P8204" s="0" t="n">
        <f aca="false">IF(AND(OR(Dashboard!$B$5="All",D8204=Dashboard!$B$5),OR(Dashboard!$D$5="All",N8204=Dashboard!$D$5),OR(AND(C8204&lt;&gt;"",C8204&gt;=Dashboard!$F$5,C8204&lt;=Dashboard!$H$5),AND(C8204="",Dashboard!$F$5&lt;=1980,Dashboard!$H$5&gt;=2016))),1,0)</f>
        <v>1</v>
      </c>
      <c r="Q8204" s="0" t="n">
        <f aca="false">J8204*P8204+ROW()*0.00000001</f>
        <v>0.17008204</v>
      </c>
    </row>
    <row r="8205" customFormat="false" ht="15" hidden="false" customHeight="false" outlineLevel="0" collapsed="false">
      <c r="A8205" s="0" t="s">
        <v>6028</v>
      </c>
      <c r="B8205" s="0" t="s">
        <v>97</v>
      </c>
      <c r="C8205" s="0" t="n">
        <v>2012</v>
      </c>
      <c r="D8205" s="0" t="s">
        <v>71</v>
      </c>
      <c r="E8205" s="0" t="s">
        <v>91</v>
      </c>
      <c r="F8205" s="0" t="n">
        <v>0.13</v>
      </c>
      <c r="G8205" s="0" t="n">
        <v>0.02</v>
      </c>
      <c r="H8205" s="0" t="n">
        <v>0</v>
      </c>
      <c r="I8205" s="0" t="n">
        <v>0.02</v>
      </c>
      <c r="J8205" s="0" t="n">
        <v>0.17</v>
      </c>
      <c r="N8205" s="0" t="s">
        <v>35</v>
      </c>
      <c r="P8205" s="0" t="n">
        <f aca="false">IF(AND(OR(Dashboard!$B$5="All",D8205=Dashboard!$B$5),OR(Dashboard!$D$5="All",N8205=Dashboard!$D$5),OR(AND(C8205&lt;&gt;"",C8205&gt;=Dashboard!$F$5,C8205&lt;=Dashboard!$H$5),AND(C8205="",Dashboard!$F$5&lt;=1980,Dashboard!$H$5&gt;=2016))),1,0)</f>
        <v>1</v>
      </c>
      <c r="Q8205" s="0" t="n">
        <f aca="false">J8205*P8205+ROW()*0.00000001</f>
        <v>0.17008205</v>
      </c>
    </row>
    <row r="8206" customFormat="false" ht="15" hidden="false" customHeight="false" outlineLevel="0" collapsed="false">
      <c r="A8206" s="0" t="s">
        <v>6029</v>
      </c>
      <c r="B8206" s="0" t="s">
        <v>50</v>
      </c>
      <c r="C8206" s="0" t="n">
        <v>2010</v>
      </c>
      <c r="D8206" s="0" t="s">
        <v>114</v>
      </c>
      <c r="E8206" s="0" t="s">
        <v>418</v>
      </c>
      <c r="F8206" s="0" t="n">
        <v>0.16</v>
      </c>
      <c r="G8206" s="0" t="n">
        <v>0</v>
      </c>
      <c r="H8206" s="0" t="n">
        <v>0</v>
      </c>
      <c r="I8206" s="0" t="n">
        <v>0.01</v>
      </c>
      <c r="J8206" s="0" t="n">
        <v>0.17</v>
      </c>
      <c r="M8206" s="0" t="s">
        <v>36</v>
      </c>
      <c r="N8206" s="0" t="s">
        <v>35</v>
      </c>
      <c r="P8206" s="0" t="n">
        <f aca="false">IF(AND(OR(Dashboard!$B$5="All",D8206=Dashboard!$B$5),OR(Dashboard!$D$5="All",N8206=Dashboard!$D$5),OR(AND(C8206&lt;&gt;"",C8206&gt;=Dashboard!$F$5,C8206&lt;=Dashboard!$H$5),AND(C8206="",Dashboard!$F$5&lt;=1980,Dashboard!$H$5&gt;=2016))),1,0)</f>
        <v>1</v>
      </c>
      <c r="Q8206" s="0" t="n">
        <f aca="false">J8206*P8206+ROW()*0.00000001</f>
        <v>0.17008206</v>
      </c>
    </row>
    <row r="8207" customFormat="false" ht="15" hidden="false" customHeight="false" outlineLevel="0" collapsed="false">
      <c r="A8207" s="0" t="s">
        <v>6030</v>
      </c>
      <c r="B8207" s="0" t="s">
        <v>172</v>
      </c>
      <c r="C8207" s="0" t="n">
        <v>2014</v>
      </c>
      <c r="D8207" s="0" t="s">
        <v>52</v>
      </c>
      <c r="E8207" s="0" t="s">
        <v>65</v>
      </c>
      <c r="F8207" s="0" t="n">
        <v>0.11</v>
      </c>
      <c r="G8207" s="0" t="n">
        <v>0.05</v>
      </c>
      <c r="H8207" s="0" t="n">
        <v>0</v>
      </c>
      <c r="I8207" s="0" t="n">
        <v>0.02</v>
      </c>
      <c r="J8207" s="0" t="n">
        <v>0.17</v>
      </c>
      <c r="K8207" s="0" t="n">
        <v>73</v>
      </c>
      <c r="L8207" s="0" t="n">
        <v>7</v>
      </c>
      <c r="M8207" s="0" t="s">
        <v>125</v>
      </c>
      <c r="N8207" s="0" t="s">
        <v>66</v>
      </c>
      <c r="O8207" s="0" t="s">
        <v>37</v>
      </c>
      <c r="P8207" s="0" t="n">
        <f aca="false">IF(AND(OR(Dashboard!$B$5="All",D8207=Dashboard!$B$5),OR(Dashboard!$D$5="All",N8207=Dashboard!$D$5),OR(AND(C8207&lt;&gt;"",C8207&gt;=Dashboard!$F$5,C8207&lt;=Dashboard!$H$5),AND(C8207="",Dashboard!$F$5&lt;=1980,Dashboard!$H$5&gt;=2016))),1,0)</f>
        <v>1</v>
      </c>
      <c r="Q8207" s="0" t="n">
        <f aca="false">J8207*P8207+ROW()*0.00000001</f>
        <v>0.17008207</v>
      </c>
    </row>
    <row r="8208" customFormat="false" ht="15" hidden="false" customHeight="false" outlineLevel="0" collapsed="false">
      <c r="A8208" s="0" t="s">
        <v>3551</v>
      </c>
      <c r="B8208" s="0" t="s">
        <v>76</v>
      </c>
      <c r="C8208" s="0" t="n">
        <v>2001</v>
      </c>
      <c r="D8208" s="0" t="s">
        <v>56</v>
      </c>
      <c r="E8208" s="0" t="s">
        <v>3063</v>
      </c>
      <c r="F8208" s="0" t="n">
        <v>0.09</v>
      </c>
      <c r="G8208" s="0" t="n">
        <v>0.07</v>
      </c>
      <c r="H8208" s="0" t="n">
        <v>0</v>
      </c>
      <c r="I8208" s="0" t="n">
        <v>0.02</v>
      </c>
      <c r="J8208" s="0" t="n">
        <v>0.17</v>
      </c>
      <c r="K8208" s="0" t="n">
        <v>54</v>
      </c>
      <c r="L8208" s="0" t="n">
        <v>4.6</v>
      </c>
      <c r="M8208" s="0" t="s">
        <v>103</v>
      </c>
      <c r="N8208" s="0" t="s">
        <v>74</v>
      </c>
      <c r="O8208" s="0" t="s">
        <v>53</v>
      </c>
      <c r="P8208" s="0" t="n">
        <f aca="false">IF(AND(OR(Dashboard!$B$5="All",D8208=Dashboard!$B$5),OR(Dashboard!$D$5="All",N8208=Dashboard!$D$5),OR(AND(C8208&lt;&gt;"",C8208&gt;=Dashboard!$F$5,C8208&lt;=Dashboard!$H$5),AND(C8208="",Dashboard!$F$5&lt;=1980,Dashboard!$H$5&gt;=2016))),1,0)</f>
        <v>1</v>
      </c>
      <c r="Q8208" s="0" t="n">
        <f aca="false">J8208*P8208+ROW()*0.00000001</f>
        <v>0.17008208</v>
      </c>
    </row>
    <row r="8209" customFormat="false" ht="15" hidden="false" customHeight="false" outlineLevel="0" collapsed="false">
      <c r="A8209" s="0" t="s">
        <v>5012</v>
      </c>
      <c r="B8209" s="0" t="s">
        <v>94</v>
      </c>
      <c r="C8209" s="0" t="n">
        <v>2015</v>
      </c>
      <c r="D8209" s="0" t="s">
        <v>71</v>
      </c>
      <c r="E8209" s="0" t="s">
        <v>154</v>
      </c>
      <c r="F8209" s="0" t="n">
        <v>0</v>
      </c>
      <c r="G8209" s="0" t="n">
        <v>0</v>
      </c>
      <c r="H8209" s="0" t="n">
        <v>0.17</v>
      </c>
      <c r="I8209" s="0" t="n">
        <v>0</v>
      </c>
      <c r="J8209" s="0" t="n">
        <v>0.17</v>
      </c>
      <c r="N8209" s="0" t="s">
        <v>74</v>
      </c>
      <c r="P8209" s="0" t="n">
        <f aca="false">IF(AND(OR(Dashboard!$B$5="All",D8209=Dashboard!$B$5),OR(Dashboard!$D$5="All",N8209=Dashboard!$D$5),OR(AND(C8209&lt;&gt;"",C8209&gt;=Dashboard!$F$5,C8209&lt;=Dashboard!$H$5),AND(C8209="",Dashboard!$F$5&lt;=1980,Dashboard!$H$5&gt;=2016))),1,0)</f>
        <v>1</v>
      </c>
      <c r="Q8209" s="0" t="n">
        <f aca="false">J8209*P8209+ROW()*0.00000001</f>
        <v>0.17008209</v>
      </c>
    </row>
    <row r="8210" customFormat="false" ht="15" hidden="false" customHeight="false" outlineLevel="0" collapsed="false">
      <c r="A8210" s="0" t="s">
        <v>6031</v>
      </c>
      <c r="B8210" s="0" t="s">
        <v>117</v>
      </c>
      <c r="C8210" s="0" t="n">
        <v>2000</v>
      </c>
      <c r="D8210" s="0" t="s">
        <v>114</v>
      </c>
      <c r="E8210" s="0" t="s">
        <v>2468</v>
      </c>
      <c r="F8210" s="0" t="n">
        <v>0.1</v>
      </c>
      <c r="G8210" s="0" t="n">
        <v>0.07</v>
      </c>
      <c r="H8210" s="0" t="n">
        <v>0</v>
      </c>
      <c r="I8210" s="0" t="n">
        <v>0.01</v>
      </c>
      <c r="J8210" s="0" t="n">
        <v>0.17</v>
      </c>
      <c r="N8210" s="0" t="s">
        <v>74</v>
      </c>
      <c r="P8210" s="0" t="n">
        <f aca="false">IF(AND(OR(Dashboard!$B$5="All",D8210=Dashboard!$B$5),OR(Dashboard!$D$5="All",N8210=Dashboard!$D$5),OR(AND(C8210&lt;&gt;"",C8210&gt;=Dashboard!$F$5,C8210&lt;=Dashboard!$H$5),AND(C8210="",Dashboard!$F$5&lt;=1980,Dashboard!$H$5&gt;=2016))),1,0)</f>
        <v>1</v>
      </c>
      <c r="Q8210" s="0" t="n">
        <f aca="false">J8210*P8210+ROW()*0.00000001</f>
        <v>0.1700821</v>
      </c>
    </row>
    <row r="8211" customFormat="false" ht="15" hidden="false" customHeight="false" outlineLevel="0" collapsed="false">
      <c r="A8211" s="0" t="s">
        <v>6032</v>
      </c>
      <c r="B8211" s="0" t="s">
        <v>33</v>
      </c>
      <c r="C8211" s="0" t="n">
        <v>2011</v>
      </c>
      <c r="D8211" s="0" t="s">
        <v>52</v>
      </c>
      <c r="E8211" s="0" t="s">
        <v>91</v>
      </c>
      <c r="F8211" s="0" t="n">
        <v>0.14</v>
      </c>
      <c r="G8211" s="0" t="n">
        <v>0.02</v>
      </c>
      <c r="H8211" s="0" t="n">
        <v>0</v>
      </c>
      <c r="I8211" s="0" t="n">
        <v>0.02</v>
      </c>
      <c r="J8211" s="0" t="n">
        <v>0.17</v>
      </c>
      <c r="M8211" s="0" t="s">
        <v>36</v>
      </c>
      <c r="N8211" s="0" t="s">
        <v>35</v>
      </c>
      <c r="P8211" s="0" t="n">
        <f aca="false">IF(AND(OR(Dashboard!$B$5="All",D8211=Dashboard!$B$5),OR(Dashboard!$D$5="All",N8211=Dashboard!$D$5),OR(AND(C8211&lt;&gt;"",C8211&gt;=Dashboard!$F$5,C8211&lt;=Dashboard!$H$5),AND(C8211="",Dashboard!$F$5&lt;=1980,Dashboard!$H$5&gt;=2016))),1,0)</f>
        <v>1</v>
      </c>
      <c r="Q8211" s="0" t="n">
        <f aca="false">J8211*P8211+ROW()*0.00000001</f>
        <v>0.17008211</v>
      </c>
    </row>
    <row r="8212" customFormat="false" ht="15" hidden="false" customHeight="false" outlineLevel="0" collapsed="false">
      <c r="A8212" s="0" t="s">
        <v>6033</v>
      </c>
      <c r="B8212" s="0" t="s">
        <v>76</v>
      </c>
      <c r="C8212" s="0" t="n">
        <v>2002</v>
      </c>
      <c r="D8212" s="0" t="s">
        <v>34</v>
      </c>
      <c r="E8212" s="0" t="s">
        <v>154</v>
      </c>
      <c r="F8212" s="0" t="n">
        <v>0.09</v>
      </c>
      <c r="G8212" s="0" t="n">
        <v>0.07</v>
      </c>
      <c r="H8212" s="0" t="n">
        <v>0</v>
      </c>
      <c r="I8212" s="0" t="n">
        <v>0.02</v>
      </c>
      <c r="J8212" s="0" t="n">
        <v>0.17</v>
      </c>
      <c r="K8212" s="0" t="n">
        <v>68</v>
      </c>
      <c r="M8212" s="0" t="s">
        <v>36</v>
      </c>
      <c r="N8212" s="0" t="s">
        <v>74</v>
      </c>
      <c r="O8212" s="0" t="s">
        <v>67</v>
      </c>
      <c r="P8212" s="0" t="n">
        <f aca="false">IF(AND(OR(Dashboard!$B$5="All",D8212=Dashboard!$B$5),OR(Dashboard!$D$5="All",N8212=Dashboard!$D$5),OR(AND(C8212&lt;&gt;"",C8212&gt;=Dashboard!$F$5,C8212&lt;=Dashboard!$H$5),AND(C8212="",Dashboard!$F$5&lt;=1980,Dashboard!$H$5&gt;=2016))),1,0)</f>
        <v>1</v>
      </c>
      <c r="Q8212" s="0" t="n">
        <f aca="false">J8212*P8212+ROW()*0.00000001</f>
        <v>0.17008212</v>
      </c>
    </row>
    <row r="8213" customFormat="false" ht="15" hidden="false" customHeight="false" outlineLevel="0" collapsed="false">
      <c r="A8213" s="0" t="s">
        <v>4172</v>
      </c>
      <c r="B8213" s="0" t="s">
        <v>85</v>
      </c>
      <c r="D8213" s="0" t="s">
        <v>71</v>
      </c>
      <c r="E8213" s="0" t="s">
        <v>520</v>
      </c>
      <c r="F8213" s="0" t="n">
        <v>0.13</v>
      </c>
      <c r="G8213" s="0" t="n">
        <v>0.05</v>
      </c>
      <c r="H8213" s="0" t="n">
        <v>0</v>
      </c>
      <c r="I8213" s="0" t="n">
        <v>0</v>
      </c>
      <c r="J8213" s="0" t="n">
        <v>0.17</v>
      </c>
      <c r="K8213" s="0" t="n">
        <v>61</v>
      </c>
      <c r="M8213" s="0" t="s">
        <v>125</v>
      </c>
      <c r="N8213" s="0" t="s">
        <v>35</v>
      </c>
      <c r="O8213" s="0" t="s">
        <v>67</v>
      </c>
      <c r="P8213" s="0" t="n">
        <f aca="false">IF(AND(OR(Dashboard!$B$5="All",D8213=Dashboard!$B$5),OR(Dashboard!$D$5="All",N8213=Dashboard!$D$5),OR(AND(C8213&lt;&gt;"",C8213&gt;=Dashboard!$F$5,C8213&lt;=Dashboard!$H$5),AND(C8213="",Dashboard!$F$5&lt;=1980,Dashboard!$H$5&gt;=2016))),1,0)</f>
        <v>1</v>
      </c>
      <c r="Q8213" s="0" t="n">
        <f aca="false">J8213*P8213+ROW()*0.00000001</f>
        <v>0.17008213</v>
      </c>
    </row>
    <row r="8214" customFormat="false" ht="15" hidden="false" customHeight="false" outlineLevel="0" collapsed="false">
      <c r="A8214" s="0" t="s">
        <v>6034</v>
      </c>
      <c r="B8214" s="0" t="s">
        <v>85</v>
      </c>
      <c r="C8214" s="0" t="n">
        <v>2001</v>
      </c>
      <c r="D8214" s="0" t="s">
        <v>34</v>
      </c>
      <c r="E8214" s="0" t="s">
        <v>3332</v>
      </c>
      <c r="F8214" s="0" t="n">
        <v>0.12</v>
      </c>
      <c r="G8214" s="0" t="n">
        <v>0.05</v>
      </c>
      <c r="H8214" s="0" t="n">
        <v>0</v>
      </c>
      <c r="I8214" s="0" t="n">
        <v>0</v>
      </c>
      <c r="J8214" s="0" t="n">
        <v>0.17</v>
      </c>
      <c r="K8214" s="0" t="n">
        <v>39</v>
      </c>
      <c r="M8214" s="0" t="s">
        <v>36</v>
      </c>
      <c r="N8214" s="0" t="s">
        <v>35</v>
      </c>
      <c r="O8214" s="0" t="s">
        <v>177</v>
      </c>
      <c r="P8214" s="0" t="n">
        <f aca="false">IF(AND(OR(Dashboard!$B$5="All",D8214=Dashboard!$B$5),OR(Dashboard!$D$5="All",N8214=Dashboard!$D$5),OR(AND(C8214&lt;&gt;"",C8214&gt;=Dashboard!$F$5,C8214&lt;=Dashboard!$H$5),AND(C8214="",Dashboard!$F$5&lt;=1980,Dashboard!$H$5&gt;=2016))),1,0)</f>
        <v>1</v>
      </c>
      <c r="Q8214" s="0" t="n">
        <f aca="false">J8214*P8214+ROW()*0.00000001</f>
        <v>0.17008214</v>
      </c>
    </row>
    <row r="8215" customFormat="false" ht="15" hidden="false" customHeight="false" outlineLevel="0" collapsed="false">
      <c r="A8215" s="0" t="s">
        <v>6035</v>
      </c>
      <c r="B8215" s="0" t="s">
        <v>76</v>
      </c>
      <c r="C8215" s="0" t="n">
        <v>2002</v>
      </c>
      <c r="D8215" s="0" t="s">
        <v>34</v>
      </c>
      <c r="E8215" s="0" t="s">
        <v>1416</v>
      </c>
      <c r="F8215" s="0" t="n">
        <v>0.09</v>
      </c>
      <c r="G8215" s="0" t="n">
        <v>0.07</v>
      </c>
      <c r="H8215" s="0" t="n">
        <v>0</v>
      </c>
      <c r="I8215" s="0" t="n">
        <v>0.02</v>
      </c>
      <c r="J8215" s="0" t="n">
        <v>0.17</v>
      </c>
      <c r="M8215" s="0" t="s">
        <v>36</v>
      </c>
      <c r="N8215" s="0" t="s">
        <v>74</v>
      </c>
      <c r="P8215" s="0" t="n">
        <f aca="false">IF(AND(OR(Dashboard!$B$5="All",D8215=Dashboard!$B$5),OR(Dashboard!$D$5="All",N8215=Dashboard!$D$5),OR(AND(C8215&lt;&gt;"",C8215&gt;=Dashboard!$F$5,C8215&lt;=Dashboard!$H$5),AND(C8215="",Dashboard!$F$5&lt;=1980,Dashboard!$H$5&gt;=2016))),1,0)</f>
        <v>1</v>
      </c>
      <c r="Q8215" s="0" t="n">
        <f aca="false">J8215*P8215+ROW()*0.00000001</f>
        <v>0.17008215</v>
      </c>
    </row>
    <row r="8216" customFormat="false" ht="15" hidden="false" customHeight="false" outlineLevel="0" collapsed="false">
      <c r="A8216" s="0" t="s">
        <v>4039</v>
      </c>
      <c r="B8216" s="0" t="s">
        <v>186</v>
      </c>
      <c r="C8216" s="0" t="n">
        <v>2002</v>
      </c>
      <c r="D8216" s="0" t="s">
        <v>16</v>
      </c>
      <c r="E8216" s="0" t="s">
        <v>418</v>
      </c>
      <c r="F8216" s="0" t="n">
        <v>0.13</v>
      </c>
      <c r="G8216" s="0" t="n">
        <v>0.03</v>
      </c>
      <c r="H8216" s="0" t="n">
        <v>0</v>
      </c>
      <c r="I8216" s="0" t="n">
        <v>0</v>
      </c>
      <c r="J8216" s="0" t="n">
        <v>0.17</v>
      </c>
      <c r="L8216" s="0" t="n">
        <v>6.7</v>
      </c>
      <c r="M8216" s="0" t="s">
        <v>36</v>
      </c>
      <c r="N8216" s="0" t="s">
        <v>35</v>
      </c>
      <c r="P8216" s="0" t="n">
        <f aca="false">IF(AND(OR(Dashboard!$B$5="All",D8216=Dashboard!$B$5),OR(Dashboard!$D$5="All",N8216=Dashboard!$D$5),OR(AND(C8216&lt;&gt;"",C8216&gt;=Dashboard!$F$5,C8216&lt;=Dashboard!$H$5),AND(C8216="",Dashboard!$F$5&lt;=1980,Dashboard!$H$5&gt;=2016))),1,0)</f>
        <v>1</v>
      </c>
      <c r="Q8216" s="0" t="n">
        <f aca="false">J8216*P8216+ROW()*0.00000001</f>
        <v>0.17008216</v>
      </c>
    </row>
    <row r="8217" customFormat="false" ht="15" hidden="false" customHeight="false" outlineLevel="0" collapsed="false">
      <c r="A8217" s="0" t="s">
        <v>316</v>
      </c>
      <c r="B8217" s="0" t="s">
        <v>50</v>
      </c>
      <c r="C8217" s="0" t="n">
        <v>2006</v>
      </c>
      <c r="D8217" s="0" t="s">
        <v>34</v>
      </c>
      <c r="E8217" s="0" t="s">
        <v>220</v>
      </c>
      <c r="F8217" s="0" t="n">
        <v>0</v>
      </c>
      <c r="G8217" s="0" t="n">
        <v>0</v>
      </c>
      <c r="H8217" s="0" t="n">
        <v>0.17</v>
      </c>
      <c r="I8217" s="0" t="n">
        <v>0</v>
      </c>
      <c r="J8217" s="0" t="n">
        <v>0.17</v>
      </c>
      <c r="K8217" s="0" t="n">
        <v>63</v>
      </c>
      <c r="L8217" s="0" t="n">
        <v>7.9</v>
      </c>
      <c r="M8217" s="0" t="s">
        <v>36</v>
      </c>
      <c r="N8217" s="0" t="s">
        <v>35</v>
      </c>
      <c r="O8217" s="0" t="s">
        <v>67</v>
      </c>
      <c r="P8217" s="0" t="n">
        <f aca="false">IF(AND(OR(Dashboard!$B$5="All",D8217=Dashboard!$B$5),OR(Dashboard!$D$5="All",N8217=Dashboard!$D$5),OR(AND(C8217&lt;&gt;"",C8217&gt;=Dashboard!$F$5,C8217&lt;=Dashboard!$H$5),AND(C8217="",Dashboard!$F$5&lt;=1980,Dashboard!$H$5&gt;=2016))),1,0)</f>
        <v>1</v>
      </c>
      <c r="Q8217" s="0" t="n">
        <f aca="false">J8217*P8217+ROW()*0.00000001</f>
        <v>0.17008217</v>
      </c>
    </row>
    <row r="8218" customFormat="false" ht="15" hidden="false" customHeight="false" outlineLevel="0" collapsed="false">
      <c r="A8218" s="0" t="s">
        <v>6036</v>
      </c>
      <c r="B8218" s="0" t="s">
        <v>76</v>
      </c>
      <c r="C8218" s="0" t="n">
        <v>2001</v>
      </c>
      <c r="D8218" s="0" t="s">
        <v>114</v>
      </c>
      <c r="E8218" s="0" t="s">
        <v>1374</v>
      </c>
      <c r="F8218" s="0" t="n">
        <v>0.09</v>
      </c>
      <c r="G8218" s="0" t="n">
        <v>0.07</v>
      </c>
      <c r="H8218" s="0" t="n">
        <v>0</v>
      </c>
      <c r="I8218" s="0" t="n">
        <v>0.02</v>
      </c>
      <c r="J8218" s="0" t="n">
        <v>0.17</v>
      </c>
      <c r="K8218" s="0" t="n">
        <v>49</v>
      </c>
      <c r="L8218" s="0" t="n">
        <v>4.5</v>
      </c>
      <c r="M8218" s="0" t="s">
        <v>103</v>
      </c>
      <c r="N8218" s="0" t="s">
        <v>74</v>
      </c>
      <c r="O8218" s="0" t="s">
        <v>177</v>
      </c>
      <c r="P8218" s="0" t="n">
        <f aca="false">IF(AND(OR(Dashboard!$B$5="All",D8218=Dashboard!$B$5),OR(Dashboard!$D$5="All",N8218=Dashboard!$D$5),OR(AND(C8218&lt;&gt;"",C8218&gt;=Dashboard!$F$5,C8218&lt;=Dashboard!$H$5),AND(C8218="",Dashboard!$F$5&lt;=1980,Dashboard!$H$5&gt;=2016))),1,0)</f>
        <v>1</v>
      </c>
      <c r="Q8218" s="0" t="n">
        <f aca="false">J8218*P8218+ROW()*0.00000001</f>
        <v>0.17008218</v>
      </c>
    </row>
    <row r="8219" customFormat="false" ht="15" hidden="false" customHeight="false" outlineLevel="0" collapsed="false">
      <c r="A8219" s="0" t="s">
        <v>6037</v>
      </c>
      <c r="B8219" s="0" t="s">
        <v>70</v>
      </c>
      <c r="C8219" s="0" t="n">
        <v>2008</v>
      </c>
      <c r="D8219" s="0" t="s">
        <v>34</v>
      </c>
      <c r="E8219" s="0" t="s">
        <v>91</v>
      </c>
      <c r="F8219" s="0" t="n">
        <v>0.16</v>
      </c>
      <c r="G8219" s="0" t="n">
        <v>0</v>
      </c>
      <c r="H8219" s="0" t="n">
        <v>0</v>
      </c>
      <c r="I8219" s="0" t="n">
        <v>0.01</v>
      </c>
      <c r="J8219" s="0" t="n">
        <v>0.17</v>
      </c>
      <c r="K8219" s="0" t="n">
        <v>31</v>
      </c>
      <c r="L8219" s="0" t="n">
        <v>4.4</v>
      </c>
      <c r="M8219" s="0" t="s">
        <v>36</v>
      </c>
      <c r="N8219" s="0" t="s">
        <v>74</v>
      </c>
      <c r="O8219" s="0" t="s">
        <v>177</v>
      </c>
      <c r="P8219" s="0" t="n">
        <f aca="false">IF(AND(OR(Dashboard!$B$5="All",D8219=Dashboard!$B$5),OR(Dashboard!$D$5="All",N8219=Dashboard!$D$5),OR(AND(C8219&lt;&gt;"",C8219&gt;=Dashboard!$F$5,C8219&lt;=Dashboard!$H$5),AND(C8219="",Dashboard!$F$5&lt;=1980,Dashboard!$H$5&gt;=2016))),1,0)</f>
        <v>1</v>
      </c>
      <c r="Q8219" s="0" t="n">
        <f aca="false">J8219*P8219+ROW()*0.00000001</f>
        <v>0.17008219</v>
      </c>
    </row>
    <row r="8220" customFormat="false" ht="15" hidden="false" customHeight="false" outlineLevel="0" collapsed="false">
      <c r="A8220" s="0" t="s">
        <v>6038</v>
      </c>
      <c r="B8220" s="0" t="s">
        <v>50</v>
      </c>
      <c r="C8220" s="0" t="n">
        <v>2009</v>
      </c>
      <c r="D8220" s="0" t="s">
        <v>114</v>
      </c>
      <c r="E8220" s="0" t="s">
        <v>124</v>
      </c>
      <c r="F8220" s="0" t="n">
        <v>0.16</v>
      </c>
      <c r="G8220" s="0" t="n">
        <v>0</v>
      </c>
      <c r="H8220" s="0" t="n">
        <v>0</v>
      </c>
      <c r="I8220" s="0" t="n">
        <v>0.01</v>
      </c>
      <c r="J8220" s="0" t="n">
        <v>0.17</v>
      </c>
      <c r="N8220" s="0" t="s">
        <v>35</v>
      </c>
      <c r="P8220" s="0" t="n">
        <f aca="false">IF(AND(OR(Dashboard!$B$5="All",D8220=Dashboard!$B$5),OR(Dashboard!$D$5="All",N8220=Dashboard!$D$5),OR(AND(C8220&lt;&gt;"",C8220&gt;=Dashboard!$F$5,C8220&lt;=Dashboard!$H$5),AND(C8220="",Dashboard!$F$5&lt;=1980,Dashboard!$H$5&gt;=2016))),1,0)</f>
        <v>1</v>
      </c>
      <c r="Q8220" s="0" t="n">
        <f aca="false">J8220*P8220+ROW()*0.00000001</f>
        <v>0.1700822</v>
      </c>
    </row>
    <row r="8221" customFormat="false" ht="15" hidden="false" customHeight="false" outlineLevel="0" collapsed="false">
      <c r="A8221" s="0" t="s">
        <v>6039</v>
      </c>
      <c r="B8221" s="0" t="s">
        <v>186</v>
      </c>
      <c r="C8221" s="0" t="n">
        <v>2006</v>
      </c>
      <c r="D8221" s="0" t="s">
        <v>16</v>
      </c>
      <c r="E8221" s="0" t="s">
        <v>124</v>
      </c>
      <c r="F8221" s="0" t="n">
        <v>0.13</v>
      </c>
      <c r="G8221" s="0" t="n">
        <v>0.03</v>
      </c>
      <c r="H8221" s="0" t="n">
        <v>0</v>
      </c>
      <c r="I8221" s="0" t="n">
        <v>0</v>
      </c>
      <c r="J8221" s="0" t="n">
        <v>0.17</v>
      </c>
      <c r="K8221" s="0" t="n">
        <v>59</v>
      </c>
      <c r="M8221" s="0" t="s">
        <v>125</v>
      </c>
      <c r="N8221" s="0" t="s">
        <v>35</v>
      </c>
      <c r="O8221" s="0" t="s">
        <v>53</v>
      </c>
      <c r="P8221" s="0" t="n">
        <f aca="false">IF(AND(OR(Dashboard!$B$5="All",D8221=Dashboard!$B$5),OR(Dashboard!$D$5="All",N8221=Dashboard!$D$5),OR(AND(C8221&lt;&gt;"",C8221&gt;=Dashboard!$F$5,C8221&lt;=Dashboard!$H$5),AND(C8221="",Dashboard!$F$5&lt;=1980,Dashboard!$H$5&gt;=2016))),1,0)</f>
        <v>1</v>
      </c>
      <c r="Q8221" s="0" t="n">
        <f aca="false">J8221*P8221+ROW()*0.00000001</f>
        <v>0.17008221</v>
      </c>
    </row>
    <row r="8222" customFormat="false" ht="15" hidden="false" customHeight="false" outlineLevel="0" collapsed="false">
      <c r="A8222" s="0" t="s">
        <v>1266</v>
      </c>
      <c r="B8222" s="0" t="s">
        <v>851</v>
      </c>
      <c r="C8222" s="0" t="n">
        <v>2011</v>
      </c>
      <c r="D8222" s="0" t="s">
        <v>41</v>
      </c>
      <c r="E8222" s="0" t="s">
        <v>328</v>
      </c>
      <c r="F8222" s="0" t="n">
        <v>0.03</v>
      </c>
      <c r="G8222" s="0" t="n">
        <v>0.07</v>
      </c>
      <c r="H8222" s="0" t="n">
        <v>0.05</v>
      </c>
      <c r="I8222" s="0" t="n">
        <v>0.02</v>
      </c>
      <c r="J8222" s="0" t="n">
        <v>0.17</v>
      </c>
      <c r="K8222" s="0" t="n">
        <v>44</v>
      </c>
      <c r="L8222" s="0" t="n">
        <v>3.7</v>
      </c>
      <c r="M8222" s="0" t="s">
        <v>125</v>
      </c>
      <c r="N8222" s="0" t="s">
        <v>74</v>
      </c>
      <c r="O8222" s="0" t="s">
        <v>177</v>
      </c>
      <c r="P8222" s="0" t="n">
        <f aca="false">IF(AND(OR(Dashboard!$B$5="All",D8222=Dashboard!$B$5),OR(Dashboard!$D$5="All",N8222=Dashboard!$D$5),OR(AND(C8222&lt;&gt;"",C8222&gt;=Dashboard!$F$5,C8222&lt;=Dashboard!$H$5),AND(C8222="",Dashboard!$F$5&lt;=1980,Dashboard!$H$5&gt;=2016))),1,0)</f>
        <v>1</v>
      </c>
      <c r="Q8222" s="0" t="n">
        <f aca="false">J8222*P8222+ROW()*0.00000001</f>
        <v>0.17008222</v>
      </c>
    </row>
    <row r="8223" customFormat="false" ht="15" hidden="false" customHeight="false" outlineLevel="0" collapsed="false">
      <c r="A8223" s="0" t="s">
        <v>6040</v>
      </c>
      <c r="B8223" s="0" t="s">
        <v>70</v>
      </c>
      <c r="C8223" s="0" t="n">
        <v>2011</v>
      </c>
      <c r="D8223" s="0" t="s">
        <v>58</v>
      </c>
      <c r="E8223" s="0" t="s">
        <v>89</v>
      </c>
      <c r="F8223" s="0" t="n">
        <v>0.06</v>
      </c>
      <c r="G8223" s="0" t="n">
        <v>0.08</v>
      </c>
      <c r="H8223" s="0" t="n">
        <v>0</v>
      </c>
      <c r="I8223" s="0" t="n">
        <v>0.03</v>
      </c>
      <c r="J8223" s="0" t="n">
        <v>0.17</v>
      </c>
      <c r="N8223" s="0" t="s">
        <v>74</v>
      </c>
      <c r="P8223" s="0" t="n">
        <f aca="false">IF(AND(OR(Dashboard!$B$5="All",D8223=Dashboard!$B$5),OR(Dashboard!$D$5="All",N8223=Dashboard!$D$5),OR(AND(C8223&lt;&gt;"",C8223&gt;=Dashboard!$F$5,C8223&lt;=Dashboard!$H$5),AND(C8223="",Dashboard!$F$5&lt;=1980,Dashboard!$H$5&gt;=2016))),1,0)</f>
        <v>1</v>
      </c>
      <c r="Q8223" s="0" t="n">
        <f aca="false">J8223*P8223+ROW()*0.00000001</f>
        <v>0.17008223</v>
      </c>
    </row>
    <row r="8224" customFormat="false" ht="15" hidden="false" customHeight="false" outlineLevel="0" collapsed="false">
      <c r="A8224" s="0" t="s">
        <v>6041</v>
      </c>
      <c r="B8224" s="0" t="s">
        <v>117</v>
      </c>
      <c r="C8224" s="0" t="n">
        <v>1995</v>
      </c>
      <c r="D8224" s="0" t="s">
        <v>102</v>
      </c>
      <c r="E8224" s="0" t="s">
        <v>449</v>
      </c>
      <c r="F8224" s="0" t="n">
        <v>0.1</v>
      </c>
      <c r="G8224" s="0" t="n">
        <v>0.07</v>
      </c>
      <c r="H8224" s="0" t="n">
        <v>0</v>
      </c>
      <c r="I8224" s="0" t="n">
        <v>0.01</v>
      </c>
      <c r="J8224" s="0" t="n">
        <v>0.17</v>
      </c>
      <c r="N8224" s="0" t="s">
        <v>74</v>
      </c>
      <c r="P8224" s="0" t="n">
        <f aca="false">IF(AND(OR(Dashboard!$B$5="All",D8224=Dashboard!$B$5),OR(Dashboard!$D$5="All",N8224=Dashboard!$D$5),OR(AND(C8224&lt;&gt;"",C8224&gt;=Dashboard!$F$5,C8224&lt;=Dashboard!$H$5),AND(C8224="",Dashboard!$F$5&lt;=1980,Dashboard!$H$5&gt;=2016))),1,0)</f>
        <v>1</v>
      </c>
      <c r="Q8224" s="0" t="n">
        <f aca="false">J8224*P8224+ROW()*0.00000001</f>
        <v>0.17008224</v>
      </c>
    </row>
    <row r="8225" customFormat="false" ht="15" hidden="false" customHeight="false" outlineLevel="0" collapsed="false">
      <c r="A8225" s="0" t="s">
        <v>2660</v>
      </c>
      <c r="B8225" s="0" t="s">
        <v>70</v>
      </c>
      <c r="C8225" s="0" t="n">
        <v>2009</v>
      </c>
      <c r="D8225" s="0" t="s">
        <v>34</v>
      </c>
      <c r="E8225" s="0" t="s">
        <v>2331</v>
      </c>
      <c r="F8225" s="0" t="n">
        <v>0.16</v>
      </c>
      <c r="G8225" s="0" t="n">
        <v>0</v>
      </c>
      <c r="H8225" s="0" t="n">
        <v>0</v>
      </c>
      <c r="I8225" s="0" t="n">
        <v>0.01</v>
      </c>
      <c r="J8225" s="0" t="n">
        <v>0.17</v>
      </c>
      <c r="K8225" s="0" t="n">
        <v>61</v>
      </c>
      <c r="L8225" s="0" t="n">
        <v>4</v>
      </c>
      <c r="M8225" s="0" t="s">
        <v>36</v>
      </c>
      <c r="N8225" s="0" t="s">
        <v>74</v>
      </c>
      <c r="O8225" s="0" t="s">
        <v>67</v>
      </c>
      <c r="P8225" s="0" t="n">
        <f aca="false">IF(AND(OR(Dashboard!$B$5="All",D8225=Dashboard!$B$5),OR(Dashboard!$D$5="All",N8225=Dashboard!$D$5),OR(AND(C8225&lt;&gt;"",C8225&gt;=Dashboard!$F$5,C8225&lt;=Dashboard!$H$5),AND(C8225="",Dashboard!$F$5&lt;=1980,Dashboard!$H$5&gt;=2016))),1,0)</f>
        <v>1</v>
      </c>
      <c r="Q8225" s="0" t="n">
        <f aca="false">J8225*P8225+ROW()*0.00000001</f>
        <v>0.17008225</v>
      </c>
    </row>
    <row r="8226" customFormat="false" ht="15" hidden="false" customHeight="false" outlineLevel="0" collapsed="false">
      <c r="A8226" s="0" t="s">
        <v>1848</v>
      </c>
      <c r="B8226" s="0" t="s">
        <v>85</v>
      </c>
      <c r="C8226" s="0" t="n">
        <v>2004</v>
      </c>
      <c r="D8226" s="0" t="s">
        <v>52</v>
      </c>
      <c r="E8226" s="0" t="s">
        <v>1169</v>
      </c>
      <c r="F8226" s="0" t="n">
        <v>0.12</v>
      </c>
      <c r="G8226" s="0" t="n">
        <v>0.05</v>
      </c>
      <c r="H8226" s="0" t="n">
        <v>0</v>
      </c>
      <c r="I8226" s="0" t="n">
        <v>0</v>
      </c>
      <c r="J8226" s="0" t="n">
        <v>0.17</v>
      </c>
      <c r="K8226" s="0" t="n">
        <v>66</v>
      </c>
      <c r="M8226" s="0" t="s">
        <v>36</v>
      </c>
      <c r="N8226" s="0" t="s">
        <v>35</v>
      </c>
      <c r="O8226" s="0" t="s">
        <v>67</v>
      </c>
      <c r="P8226" s="0" t="n">
        <f aca="false">IF(AND(OR(Dashboard!$B$5="All",D8226=Dashboard!$B$5),OR(Dashboard!$D$5="All",N8226=Dashboard!$D$5),OR(AND(C8226&lt;&gt;"",C8226&gt;=Dashboard!$F$5,C8226&lt;=Dashboard!$H$5),AND(C8226="",Dashboard!$F$5&lt;=1980,Dashboard!$H$5&gt;=2016))),1,0)</f>
        <v>1</v>
      </c>
      <c r="Q8226" s="0" t="n">
        <f aca="false">J8226*P8226+ROW()*0.00000001</f>
        <v>0.17008226</v>
      </c>
    </row>
    <row r="8227" customFormat="false" ht="15" hidden="false" customHeight="false" outlineLevel="0" collapsed="false">
      <c r="A8227" s="0" t="s">
        <v>6042</v>
      </c>
      <c r="B8227" s="0" t="s">
        <v>76</v>
      </c>
      <c r="C8227" s="0" t="n">
        <v>2005</v>
      </c>
      <c r="D8227" s="0" t="s">
        <v>56</v>
      </c>
      <c r="E8227" s="0" t="s">
        <v>6043</v>
      </c>
      <c r="F8227" s="0" t="n">
        <v>0</v>
      </c>
      <c r="G8227" s="0" t="n">
        <v>0</v>
      </c>
      <c r="H8227" s="0" t="n">
        <v>0.17</v>
      </c>
      <c r="I8227" s="0" t="n">
        <v>0</v>
      </c>
      <c r="J8227" s="0" t="n">
        <v>0.17</v>
      </c>
      <c r="N8227" s="0" t="s">
        <v>74</v>
      </c>
      <c r="P8227" s="0" t="n">
        <f aca="false">IF(AND(OR(Dashboard!$B$5="All",D8227=Dashboard!$B$5),OR(Dashboard!$D$5="All",N8227=Dashboard!$D$5),OR(AND(C8227&lt;&gt;"",C8227&gt;=Dashboard!$F$5,C8227&lt;=Dashboard!$H$5),AND(C8227="",Dashboard!$F$5&lt;=1980,Dashboard!$H$5&gt;=2016))),1,0)</f>
        <v>1</v>
      </c>
      <c r="Q8227" s="0" t="n">
        <f aca="false">J8227*P8227+ROW()*0.00000001</f>
        <v>0.17008227</v>
      </c>
    </row>
    <row r="8228" customFormat="false" ht="15" hidden="false" customHeight="false" outlineLevel="0" collapsed="false">
      <c r="A8228" s="0" t="s">
        <v>3398</v>
      </c>
      <c r="B8228" s="0" t="s">
        <v>186</v>
      </c>
      <c r="C8228" s="0" t="n">
        <v>2006</v>
      </c>
      <c r="D8228" s="0" t="s">
        <v>34</v>
      </c>
      <c r="E8228" s="0" t="s">
        <v>72</v>
      </c>
      <c r="F8228" s="0" t="n">
        <v>0.13</v>
      </c>
      <c r="G8228" s="0" t="n">
        <v>0.03</v>
      </c>
      <c r="H8228" s="0" t="n">
        <v>0</v>
      </c>
      <c r="I8228" s="0" t="n">
        <v>0</v>
      </c>
      <c r="J8228" s="0" t="n">
        <v>0.17</v>
      </c>
      <c r="K8228" s="0" t="n">
        <v>66</v>
      </c>
      <c r="M8228" s="0" t="s">
        <v>36</v>
      </c>
      <c r="N8228" s="0" t="s">
        <v>35</v>
      </c>
      <c r="O8228" s="0" t="s">
        <v>67</v>
      </c>
      <c r="P8228" s="0" t="n">
        <f aca="false">IF(AND(OR(Dashboard!$B$5="All",D8228=Dashboard!$B$5),OR(Dashboard!$D$5="All",N8228=Dashboard!$D$5),OR(AND(C8228&lt;&gt;"",C8228&gt;=Dashboard!$F$5,C8228&lt;=Dashboard!$H$5),AND(C8228="",Dashboard!$F$5&lt;=1980,Dashboard!$H$5&gt;=2016))),1,0)</f>
        <v>1</v>
      </c>
      <c r="Q8228" s="0" t="n">
        <f aca="false">J8228*P8228+ROW()*0.00000001</f>
        <v>0.17008228</v>
      </c>
    </row>
    <row r="8229" customFormat="false" ht="15" hidden="false" customHeight="false" outlineLevel="0" collapsed="false">
      <c r="A8229" s="0" t="s">
        <v>6044</v>
      </c>
      <c r="B8229" s="0" t="s">
        <v>33</v>
      </c>
      <c r="C8229" s="0" t="n">
        <v>2008</v>
      </c>
      <c r="D8229" s="0" t="s">
        <v>48</v>
      </c>
      <c r="E8229" s="0" t="s">
        <v>2960</v>
      </c>
      <c r="F8229" s="0" t="n">
        <v>0.16</v>
      </c>
      <c r="G8229" s="0" t="n">
        <v>0</v>
      </c>
      <c r="H8229" s="0" t="n">
        <v>0</v>
      </c>
      <c r="I8229" s="0" t="n">
        <v>0.01</v>
      </c>
      <c r="J8229" s="0" t="n">
        <v>0.17</v>
      </c>
      <c r="M8229" s="0" t="s">
        <v>36</v>
      </c>
      <c r="N8229" s="0" t="s">
        <v>35</v>
      </c>
      <c r="P8229" s="0" t="n">
        <f aca="false">IF(AND(OR(Dashboard!$B$5="All",D8229=Dashboard!$B$5),OR(Dashboard!$D$5="All",N8229=Dashboard!$D$5),OR(AND(C8229&lt;&gt;"",C8229&gt;=Dashboard!$F$5,C8229&lt;=Dashboard!$H$5),AND(C8229="",Dashboard!$F$5&lt;=1980,Dashboard!$H$5&gt;=2016))),1,0)</f>
        <v>1</v>
      </c>
      <c r="Q8229" s="0" t="n">
        <f aca="false">J8229*P8229+ROW()*0.00000001</f>
        <v>0.17008229</v>
      </c>
    </row>
    <row r="8230" customFormat="false" ht="15" hidden="false" customHeight="false" outlineLevel="0" collapsed="false">
      <c r="A8230" s="0" t="s">
        <v>6045</v>
      </c>
      <c r="B8230" s="0" t="s">
        <v>50</v>
      </c>
      <c r="C8230" s="0" t="n">
        <v>2009</v>
      </c>
      <c r="D8230" s="0" t="s">
        <v>46</v>
      </c>
      <c r="E8230" s="0" t="s">
        <v>157</v>
      </c>
      <c r="F8230" s="0" t="n">
        <v>0</v>
      </c>
      <c r="G8230" s="0" t="n">
        <v>0</v>
      </c>
      <c r="H8230" s="0" t="n">
        <v>0.17</v>
      </c>
      <c r="I8230" s="0" t="n">
        <v>0</v>
      </c>
      <c r="J8230" s="0" t="n">
        <v>0.17</v>
      </c>
      <c r="N8230" s="0" t="s">
        <v>35</v>
      </c>
      <c r="P8230" s="0" t="n">
        <f aca="false">IF(AND(OR(Dashboard!$B$5="All",D8230=Dashboard!$B$5),OR(Dashboard!$D$5="All",N8230=Dashboard!$D$5),OR(AND(C8230&lt;&gt;"",C8230&gt;=Dashboard!$F$5,C8230&lt;=Dashboard!$H$5),AND(C8230="",Dashboard!$F$5&lt;=1980,Dashboard!$H$5&gt;=2016))),1,0)</f>
        <v>1</v>
      </c>
      <c r="Q8230" s="0" t="n">
        <f aca="false">J8230*P8230+ROW()*0.00000001</f>
        <v>0.1700823</v>
      </c>
    </row>
    <row r="8231" customFormat="false" ht="15" hidden="false" customHeight="false" outlineLevel="0" collapsed="false">
      <c r="A8231" s="0" t="s">
        <v>6046</v>
      </c>
      <c r="B8231" s="0" t="s">
        <v>76</v>
      </c>
      <c r="C8231" s="0" t="n">
        <v>2002</v>
      </c>
      <c r="D8231" s="0" t="s">
        <v>34</v>
      </c>
      <c r="E8231" s="0" t="s">
        <v>89</v>
      </c>
      <c r="F8231" s="0" t="n">
        <v>0.08</v>
      </c>
      <c r="G8231" s="0" t="n">
        <v>0.07</v>
      </c>
      <c r="H8231" s="0" t="n">
        <v>0</v>
      </c>
      <c r="I8231" s="0" t="n">
        <v>0.02</v>
      </c>
      <c r="J8231" s="0" t="n">
        <v>0.17</v>
      </c>
      <c r="K8231" s="0" t="n">
        <v>73</v>
      </c>
      <c r="L8231" s="0" t="n">
        <v>7.4</v>
      </c>
      <c r="M8231" s="0" t="s">
        <v>36</v>
      </c>
      <c r="N8231" s="0" t="s">
        <v>74</v>
      </c>
      <c r="O8231" s="0" t="s">
        <v>37</v>
      </c>
      <c r="P8231" s="0" t="n">
        <f aca="false">IF(AND(OR(Dashboard!$B$5="All",D8231=Dashboard!$B$5),OR(Dashboard!$D$5="All",N8231=Dashboard!$D$5),OR(AND(C8231&lt;&gt;"",C8231&gt;=Dashboard!$F$5,C8231&lt;=Dashboard!$H$5),AND(C8231="",Dashboard!$F$5&lt;=1980,Dashboard!$H$5&gt;=2016))),1,0)</f>
        <v>1</v>
      </c>
      <c r="Q8231" s="0" t="n">
        <f aca="false">J8231*P8231+ROW()*0.00000001</f>
        <v>0.17008231</v>
      </c>
    </row>
    <row r="8232" customFormat="false" ht="15" hidden="false" customHeight="false" outlineLevel="0" collapsed="false">
      <c r="A8232" s="0" t="s">
        <v>6047</v>
      </c>
      <c r="B8232" s="0" t="s">
        <v>50</v>
      </c>
      <c r="C8232" s="0" t="n">
        <v>2010</v>
      </c>
      <c r="D8232" s="0" t="s">
        <v>246</v>
      </c>
      <c r="E8232" s="0" t="s">
        <v>328</v>
      </c>
      <c r="F8232" s="0" t="n">
        <v>0</v>
      </c>
      <c r="G8232" s="0" t="n">
        <v>0</v>
      </c>
      <c r="H8232" s="0" t="n">
        <v>0.17</v>
      </c>
      <c r="I8232" s="0" t="n">
        <v>0</v>
      </c>
      <c r="J8232" s="0" t="n">
        <v>0.17</v>
      </c>
      <c r="N8232" s="0" t="s">
        <v>35</v>
      </c>
      <c r="P8232" s="0" t="n">
        <f aca="false">IF(AND(OR(Dashboard!$B$5="All",D8232=Dashboard!$B$5),OR(Dashboard!$D$5="All",N8232=Dashboard!$D$5),OR(AND(C8232&lt;&gt;"",C8232&gt;=Dashboard!$F$5,C8232&lt;=Dashboard!$H$5),AND(C8232="",Dashboard!$F$5&lt;=1980,Dashboard!$H$5&gt;=2016))),1,0)</f>
        <v>1</v>
      </c>
      <c r="Q8232" s="0" t="n">
        <f aca="false">J8232*P8232+ROW()*0.00000001</f>
        <v>0.17008232</v>
      </c>
    </row>
    <row r="8233" customFormat="false" ht="15" hidden="false" customHeight="false" outlineLevel="0" collapsed="false">
      <c r="A8233" s="0" t="s">
        <v>6048</v>
      </c>
      <c r="B8233" s="0" t="s">
        <v>64</v>
      </c>
      <c r="C8233" s="0" t="n">
        <v>2009</v>
      </c>
      <c r="D8233" s="0" t="s">
        <v>41</v>
      </c>
      <c r="E8233" s="0" t="s">
        <v>160</v>
      </c>
      <c r="F8233" s="0" t="n">
        <v>0.06</v>
      </c>
      <c r="G8233" s="0" t="n">
        <v>0.09</v>
      </c>
      <c r="H8233" s="0" t="n">
        <v>0</v>
      </c>
      <c r="I8233" s="0" t="n">
        <v>0.02</v>
      </c>
      <c r="J8233" s="0" t="n">
        <v>0.17</v>
      </c>
      <c r="K8233" s="0" t="n">
        <v>72</v>
      </c>
      <c r="L8233" s="0" t="n">
        <v>7</v>
      </c>
      <c r="M8233" s="0" t="s">
        <v>36</v>
      </c>
      <c r="N8233" s="0" t="s">
        <v>66</v>
      </c>
      <c r="O8233" s="0" t="s">
        <v>37</v>
      </c>
      <c r="P8233" s="0" t="n">
        <f aca="false">IF(AND(OR(Dashboard!$B$5="All",D8233=Dashboard!$B$5),OR(Dashboard!$D$5="All",N8233=Dashboard!$D$5),OR(AND(C8233&lt;&gt;"",C8233&gt;=Dashboard!$F$5,C8233&lt;=Dashboard!$H$5),AND(C8233="",Dashboard!$F$5&lt;=1980,Dashboard!$H$5&gt;=2016))),1,0)</f>
        <v>1</v>
      </c>
      <c r="Q8233" s="0" t="n">
        <f aca="false">J8233*P8233+ROW()*0.00000001</f>
        <v>0.17008233</v>
      </c>
    </row>
    <row r="8234" customFormat="false" ht="15" hidden="false" customHeight="false" outlineLevel="0" collapsed="false">
      <c r="A8234" s="0" t="s">
        <v>6049</v>
      </c>
      <c r="B8234" s="0" t="s">
        <v>186</v>
      </c>
      <c r="C8234" s="0" t="n">
        <v>2006</v>
      </c>
      <c r="D8234" s="0" t="s">
        <v>71</v>
      </c>
      <c r="E8234" s="0" t="s">
        <v>649</v>
      </c>
      <c r="F8234" s="0" t="n">
        <v>0.13</v>
      </c>
      <c r="G8234" s="0" t="n">
        <v>0.03</v>
      </c>
      <c r="H8234" s="0" t="n">
        <v>0</v>
      </c>
      <c r="I8234" s="0" t="n">
        <v>0</v>
      </c>
      <c r="J8234" s="0" t="n">
        <v>0.17</v>
      </c>
      <c r="N8234" s="0" t="s">
        <v>35</v>
      </c>
      <c r="P8234" s="0" t="n">
        <f aca="false">IF(AND(OR(Dashboard!$B$5="All",D8234=Dashboard!$B$5),OR(Dashboard!$D$5="All",N8234=Dashboard!$D$5),OR(AND(C8234&lt;&gt;"",C8234&gt;=Dashboard!$F$5,C8234&lt;=Dashboard!$H$5),AND(C8234="",Dashboard!$F$5&lt;=1980,Dashboard!$H$5&gt;=2016))),1,0)</f>
        <v>1</v>
      </c>
      <c r="Q8234" s="0" t="n">
        <f aca="false">J8234*P8234+ROW()*0.00000001</f>
        <v>0.17008234</v>
      </c>
    </row>
    <row r="8235" customFormat="false" ht="15" hidden="false" customHeight="false" outlineLevel="0" collapsed="false">
      <c r="A8235" s="0" t="s">
        <v>6050</v>
      </c>
      <c r="B8235" s="0" t="s">
        <v>144</v>
      </c>
      <c r="C8235" s="0" t="n">
        <v>2003</v>
      </c>
      <c r="D8235" s="0" t="s">
        <v>34</v>
      </c>
      <c r="E8235" s="0" t="s">
        <v>65</v>
      </c>
      <c r="F8235" s="0" t="n">
        <v>0.13</v>
      </c>
      <c r="G8235" s="0" t="n">
        <v>0.04</v>
      </c>
      <c r="H8235" s="0" t="n">
        <v>0</v>
      </c>
      <c r="I8235" s="0" t="n">
        <v>0.01</v>
      </c>
      <c r="J8235" s="0" t="n">
        <v>0.17</v>
      </c>
      <c r="K8235" s="0" t="n">
        <v>71</v>
      </c>
      <c r="L8235" s="0" t="n">
        <v>8.2</v>
      </c>
      <c r="M8235" s="0" t="s">
        <v>36</v>
      </c>
      <c r="N8235" s="0" t="s">
        <v>66</v>
      </c>
      <c r="O8235" s="0" t="s">
        <v>37</v>
      </c>
      <c r="P8235" s="0" t="n">
        <f aca="false">IF(AND(OR(Dashboard!$B$5="All",D8235=Dashboard!$B$5),OR(Dashboard!$D$5="All",N8235=Dashboard!$D$5),OR(AND(C8235&lt;&gt;"",C8235&gt;=Dashboard!$F$5,C8235&lt;=Dashboard!$H$5),AND(C8235="",Dashboard!$F$5&lt;=1980,Dashboard!$H$5&gt;=2016))),1,0)</f>
        <v>1</v>
      </c>
      <c r="Q8235" s="0" t="n">
        <f aca="false">J8235*P8235+ROW()*0.00000001</f>
        <v>0.17008235</v>
      </c>
    </row>
    <row r="8236" customFormat="false" ht="15" hidden="false" customHeight="false" outlineLevel="0" collapsed="false">
      <c r="A8236" s="0" t="s">
        <v>6051</v>
      </c>
      <c r="B8236" s="0" t="s">
        <v>117</v>
      </c>
      <c r="C8236" s="0" t="n">
        <v>1998</v>
      </c>
      <c r="D8236" s="0" t="s">
        <v>102</v>
      </c>
      <c r="E8236" s="0" t="s">
        <v>4987</v>
      </c>
      <c r="F8236" s="0" t="n">
        <v>0</v>
      </c>
      <c r="G8236" s="0" t="n">
        <v>0</v>
      </c>
      <c r="H8236" s="0" t="n">
        <v>0.16</v>
      </c>
      <c r="I8236" s="0" t="n">
        <v>0.01</v>
      </c>
      <c r="J8236" s="0" t="n">
        <v>0.17</v>
      </c>
      <c r="N8236" s="0" t="s">
        <v>74</v>
      </c>
      <c r="P8236" s="0" t="n">
        <f aca="false">IF(AND(OR(Dashboard!$B$5="All",D8236=Dashboard!$B$5),OR(Dashboard!$D$5="All",N8236=Dashboard!$D$5),OR(AND(C8236&lt;&gt;"",C8236&gt;=Dashboard!$F$5,C8236&lt;=Dashboard!$H$5),AND(C8236="",Dashboard!$F$5&lt;=1980,Dashboard!$H$5&gt;=2016))),1,0)</f>
        <v>1</v>
      </c>
      <c r="Q8236" s="0" t="n">
        <f aca="false">J8236*P8236+ROW()*0.00000001</f>
        <v>0.17008236</v>
      </c>
    </row>
    <row r="8237" customFormat="false" ht="15" hidden="false" customHeight="false" outlineLevel="0" collapsed="false">
      <c r="A8237" s="0" t="s">
        <v>6052</v>
      </c>
      <c r="B8237" s="0" t="s">
        <v>117</v>
      </c>
      <c r="C8237" s="0" t="n">
        <v>1996</v>
      </c>
      <c r="D8237" s="0" t="s">
        <v>71</v>
      </c>
      <c r="E8237" s="0" t="s">
        <v>6053</v>
      </c>
      <c r="F8237" s="0" t="n">
        <v>0.1</v>
      </c>
      <c r="G8237" s="0" t="n">
        <v>0.07</v>
      </c>
      <c r="H8237" s="0" t="n">
        <v>0</v>
      </c>
      <c r="I8237" s="0" t="n">
        <v>0.01</v>
      </c>
      <c r="J8237" s="0" t="n">
        <v>0.17</v>
      </c>
      <c r="N8237" s="0" t="s">
        <v>74</v>
      </c>
      <c r="P8237" s="0" t="n">
        <f aca="false">IF(AND(OR(Dashboard!$B$5="All",D8237=Dashboard!$B$5),OR(Dashboard!$D$5="All",N8237=Dashboard!$D$5),OR(AND(C8237&lt;&gt;"",C8237&gt;=Dashboard!$F$5,C8237&lt;=Dashboard!$H$5),AND(C8237="",Dashboard!$F$5&lt;=1980,Dashboard!$H$5&gt;=2016))),1,0)</f>
        <v>1</v>
      </c>
      <c r="Q8237" s="0" t="n">
        <f aca="false">J8237*P8237+ROW()*0.00000001</f>
        <v>0.17008237</v>
      </c>
    </row>
    <row r="8238" customFormat="false" ht="15" hidden="false" customHeight="false" outlineLevel="0" collapsed="false">
      <c r="A8238" s="0" t="s">
        <v>6054</v>
      </c>
      <c r="B8238" s="0" t="s">
        <v>50</v>
      </c>
      <c r="C8238" s="0" t="n">
        <v>2007</v>
      </c>
      <c r="D8238" s="0" t="s">
        <v>34</v>
      </c>
      <c r="E8238" s="0" t="s">
        <v>195</v>
      </c>
      <c r="F8238" s="0" t="n">
        <v>0.16</v>
      </c>
      <c r="G8238" s="0" t="n">
        <v>0</v>
      </c>
      <c r="H8238" s="0" t="n">
        <v>0</v>
      </c>
      <c r="I8238" s="0" t="n">
        <v>0.01</v>
      </c>
      <c r="J8238" s="0" t="n">
        <v>0.17</v>
      </c>
      <c r="M8238" s="0" t="s">
        <v>36</v>
      </c>
      <c r="N8238" s="0" t="s">
        <v>35</v>
      </c>
      <c r="P8238" s="0" t="n">
        <f aca="false">IF(AND(OR(Dashboard!$B$5="All",D8238=Dashboard!$B$5),OR(Dashboard!$D$5="All",N8238=Dashboard!$D$5),OR(AND(C8238&lt;&gt;"",C8238&gt;=Dashboard!$F$5,C8238&lt;=Dashboard!$H$5),AND(C8238="",Dashboard!$F$5&lt;=1980,Dashboard!$H$5&gt;=2016))),1,0)</f>
        <v>1</v>
      </c>
      <c r="Q8238" s="0" t="n">
        <f aca="false">J8238*P8238+ROW()*0.00000001</f>
        <v>0.17008238</v>
      </c>
    </row>
    <row r="8239" customFormat="false" ht="15" hidden="false" customHeight="false" outlineLevel="0" collapsed="false">
      <c r="A8239" s="0" t="s">
        <v>6055</v>
      </c>
      <c r="B8239" s="0" t="s">
        <v>50</v>
      </c>
      <c r="C8239" s="0" t="n">
        <v>2007</v>
      </c>
      <c r="D8239" s="0" t="s">
        <v>71</v>
      </c>
      <c r="E8239" s="0" t="s">
        <v>328</v>
      </c>
      <c r="F8239" s="0" t="n">
        <v>0</v>
      </c>
      <c r="G8239" s="0" t="n">
        <v>0</v>
      </c>
      <c r="H8239" s="0" t="n">
        <v>0.17</v>
      </c>
      <c r="I8239" s="0" t="n">
        <v>0</v>
      </c>
      <c r="J8239" s="0" t="n">
        <v>0.17</v>
      </c>
      <c r="N8239" s="0" t="s">
        <v>35</v>
      </c>
      <c r="P8239" s="0" t="n">
        <f aca="false">IF(AND(OR(Dashboard!$B$5="All",D8239=Dashboard!$B$5),OR(Dashboard!$D$5="All",N8239=Dashboard!$D$5),OR(AND(C8239&lt;&gt;"",C8239&gt;=Dashboard!$F$5,C8239&lt;=Dashboard!$H$5),AND(C8239="",Dashboard!$F$5&lt;=1980,Dashboard!$H$5&gt;=2016))),1,0)</f>
        <v>1</v>
      </c>
      <c r="Q8239" s="0" t="n">
        <f aca="false">J8239*P8239+ROW()*0.00000001</f>
        <v>0.17008239</v>
      </c>
    </row>
    <row r="8240" customFormat="false" ht="15" hidden="false" customHeight="false" outlineLevel="0" collapsed="false">
      <c r="A8240" s="0" t="s">
        <v>6056</v>
      </c>
      <c r="B8240" s="0" t="s">
        <v>76</v>
      </c>
      <c r="C8240" s="0" t="n">
        <v>2004</v>
      </c>
      <c r="D8240" s="0" t="s">
        <v>34</v>
      </c>
      <c r="E8240" s="0" t="s">
        <v>89</v>
      </c>
      <c r="F8240" s="0" t="n">
        <v>0.08</v>
      </c>
      <c r="G8240" s="0" t="n">
        <v>0.07</v>
      </c>
      <c r="H8240" s="0" t="n">
        <v>0</v>
      </c>
      <c r="I8240" s="0" t="n">
        <v>0.02</v>
      </c>
      <c r="J8240" s="0" t="n">
        <v>0.17</v>
      </c>
      <c r="K8240" s="0" t="n">
        <v>66</v>
      </c>
      <c r="L8240" s="0" t="n">
        <v>9.1</v>
      </c>
      <c r="M8240" s="0" t="s">
        <v>36</v>
      </c>
      <c r="N8240" s="0" t="s">
        <v>74</v>
      </c>
      <c r="O8240" s="0" t="s">
        <v>67</v>
      </c>
      <c r="P8240" s="0" t="n">
        <f aca="false">IF(AND(OR(Dashboard!$B$5="All",D8240=Dashboard!$B$5),OR(Dashboard!$D$5="All",N8240=Dashboard!$D$5),OR(AND(C8240&lt;&gt;"",C8240&gt;=Dashboard!$F$5,C8240&lt;=Dashboard!$H$5),AND(C8240="",Dashboard!$F$5&lt;=1980,Dashboard!$H$5&gt;=2016))),1,0)</f>
        <v>1</v>
      </c>
      <c r="Q8240" s="0" t="n">
        <f aca="false">J8240*P8240+ROW()*0.00000001</f>
        <v>0.1700824</v>
      </c>
    </row>
    <row r="8241" customFormat="false" ht="15" hidden="false" customHeight="false" outlineLevel="0" collapsed="false">
      <c r="A8241" s="0" t="s">
        <v>3779</v>
      </c>
      <c r="B8241" s="0" t="s">
        <v>152</v>
      </c>
      <c r="C8241" s="0" t="n">
        <v>2011</v>
      </c>
      <c r="D8241" s="0" t="s">
        <v>46</v>
      </c>
      <c r="E8241" s="0" t="s">
        <v>157</v>
      </c>
      <c r="F8241" s="0" t="n">
        <v>0.08</v>
      </c>
      <c r="G8241" s="0" t="n">
        <v>0.08</v>
      </c>
      <c r="H8241" s="0" t="n">
        <v>0</v>
      </c>
      <c r="I8241" s="0" t="n">
        <v>0.02</v>
      </c>
      <c r="J8241" s="0" t="n">
        <v>0.17</v>
      </c>
      <c r="K8241" s="0" t="n">
        <v>72</v>
      </c>
      <c r="L8241" s="0" t="n">
        <v>4.7</v>
      </c>
      <c r="M8241" s="0" t="s">
        <v>103</v>
      </c>
      <c r="N8241" s="0" t="s">
        <v>152</v>
      </c>
      <c r="O8241" s="0" t="s">
        <v>37</v>
      </c>
      <c r="P8241" s="0" t="n">
        <f aca="false">IF(AND(OR(Dashboard!$B$5="All",D8241=Dashboard!$B$5),OR(Dashboard!$D$5="All",N8241=Dashboard!$D$5),OR(AND(C8241&lt;&gt;"",C8241&gt;=Dashboard!$F$5,C8241&lt;=Dashboard!$H$5),AND(C8241="",Dashboard!$F$5&lt;=1980,Dashboard!$H$5&gt;=2016))),1,0)</f>
        <v>1</v>
      </c>
      <c r="Q8241" s="0" t="n">
        <f aca="false">J8241*P8241+ROW()*0.00000001</f>
        <v>0.17008241</v>
      </c>
    </row>
    <row r="8242" customFormat="false" ht="15" hidden="false" customHeight="false" outlineLevel="0" collapsed="false">
      <c r="A8242" s="0" t="s">
        <v>2963</v>
      </c>
      <c r="B8242" s="0" t="s">
        <v>186</v>
      </c>
      <c r="C8242" s="0" t="n">
        <v>2003</v>
      </c>
      <c r="D8242" s="0" t="s">
        <v>16</v>
      </c>
      <c r="E8242" s="0" t="s">
        <v>293</v>
      </c>
      <c r="F8242" s="0" t="n">
        <v>0.13</v>
      </c>
      <c r="G8242" s="0" t="n">
        <v>0.03</v>
      </c>
      <c r="H8242" s="0" t="n">
        <v>0</v>
      </c>
      <c r="I8242" s="0" t="n">
        <v>0</v>
      </c>
      <c r="J8242" s="0" t="n">
        <v>0.17</v>
      </c>
      <c r="K8242" s="0" t="n">
        <v>61</v>
      </c>
      <c r="L8242" s="0" t="n">
        <v>7.3</v>
      </c>
      <c r="M8242" s="0" t="s">
        <v>36</v>
      </c>
      <c r="N8242" s="0" t="s">
        <v>35</v>
      </c>
      <c r="O8242" s="0" t="s">
        <v>67</v>
      </c>
      <c r="P8242" s="0" t="n">
        <f aca="false">IF(AND(OR(Dashboard!$B$5="All",D8242=Dashboard!$B$5),OR(Dashboard!$D$5="All",N8242=Dashboard!$D$5),OR(AND(C8242&lt;&gt;"",C8242&gt;=Dashboard!$F$5,C8242&lt;=Dashboard!$H$5),AND(C8242="",Dashboard!$F$5&lt;=1980,Dashboard!$H$5&gt;=2016))),1,0)</f>
        <v>1</v>
      </c>
      <c r="Q8242" s="0" t="n">
        <f aca="false">J8242*P8242+ROW()*0.00000001</f>
        <v>0.17008242</v>
      </c>
    </row>
    <row r="8243" customFormat="false" ht="15" hidden="false" customHeight="false" outlineLevel="0" collapsed="false">
      <c r="A8243" s="0" t="s">
        <v>6057</v>
      </c>
      <c r="B8243" s="0" t="s">
        <v>94</v>
      </c>
      <c r="C8243" s="0" t="n">
        <v>2015</v>
      </c>
      <c r="D8243" s="0" t="s">
        <v>41</v>
      </c>
      <c r="E8243" s="0" t="s">
        <v>5334</v>
      </c>
      <c r="F8243" s="0" t="n">
        <v>0</v>
      </c>
      <c r="G8243" s="0" t="n">
        <v>0.12</v>
      </c>
      <c r="H8243" s="0" t="n">
        <v>0.03</v>
      </c>
      <c r="I8243" s="0" t="n">
        <v>0.02</v>
      </c>
      <c r="J8243" s="0" t="n">
        <v>0.17</v>
      </c>
      <c r="K8243" s="0" t="n">
        <v>66</v>
      </c>
      <c r="N8243" s="0" t="s">
        <v>74</v>
      </c>
      <c r="O8243" s="0" t="s">
        <v>67</v>
      </c>
      <c r="P8243" s="0" t="n">
        <f aca="false">IF(AND(OR(Dashboard!$B$5="All",D8243=Dashboard!$B$5),OR(Dashboard!$D$5="All",N8243=Dashboard!$D$5),OR(AND(C8243&lt;&gt;"",C8243&gt;=Dashboard!$F$5,C8243&lt;=Dashboard!$H$5),AND(C8243="",Dashboard!$F$5&lt;=1980,Dashboard!$H$5&gt;=2016))),1,0)</f>
        <v>1</v>
      </c>
      <c r="Q8243" s="0" t="n">
        <f aca="false">J8243*P8243+ROW()*0.00000001</f>
        <v>0.17008243</v>
      </c>
    </row>
    <row r="8244" customFormat="false" ht="15" hidden="false" customHeight="false" outlineLevel="0" collapsed="false">
      <c r="A8244" s="0" t="s">
        <v>6058</v>
      </c>
      <c r="B8244" s="0" t="s">
        <v>50</v>
      </c>
      <c r="C8244" s="0" t="n">
        <v>2010</v>
      </c>
      <c r="D8244" s="0" t="s">
        <v>34</v>
      </c>
      <c r="E8244" s="0" t="s">
        <v>160</v>
      </c>
      <c r="F8244" s="0" t="n">
        <v>0.16</v>
      </c>
      <c r="G8244" s="0" t="n">
        <v>0</v>
      </c>
      <c r="H8244" s="0" t="n">
        <v>0</v>
      </c>
      <c r="I8244" s="0" t="n">
        <v>0.01</v>
      </c>
      <c r="J8244" s="0" t="n">
        <v>0.17</v>
      </c>
      <c r="N8244" s="0" t="s">
        <v>35</v>
      </c>
      <c r="P8244" s="0" t="n">
        <f aca="false">IF(AND(OR(Dashboard!$B$5="All",D8244=Dashboard!$B$5),OR(Dashboard!$D$5="All",N8244=Dashboard!$D$5),OR(AND(C8244&lt;&gt;"",C8244&gt;=Dashboard!$F$5,C8244&lt;=Dashboard!$H$5),AND(C8244="",Dashboard!$F$5&lt;=1980,Dashboard!$H$5&gt;=2016))),1,0)</f>
        <v>1</v>
      </c>
      <c r="Q8244" s="0" t="n">
        <f aca="false">J8244*P8244+ROW()*0.00000001</f>
        <v>0.17008244</v>
      </c>
    </row>
    <row r="8245" customFormat="false" ht="15" hidden="false" customHeight="false" outlineLevel="0" collapsed="false">
      <c r="A8245" s="0" t="s">
        <v>2778</v>
      </c>
      <c r="B8245" s="0" t="s">
        <v>50</v>
      </c>
      <c r="C8245" s="0" t="n">
        <v>2008</v>
      </c>
      <c r="D8245" s="0" t="s">
        <v>34</v>
      </c>
      <c r="E8245" s="0" t="s">
        <v>142</v>
      </c>
      <c r="F8245" s="0" t="n">
        <v>0.14</v>
      </c>
      <c r="G8245" s="0" t="n">
        <v>0.02</v>
      </c>
      <c r="H8245" s="0" t="n">
        <v>0</v>
      </c>
      <c r="I8245" s="0" t="n">
        <v>0.01</v>
      </c>
      <c r="J8245" s="0" t="n">
        <v>0.17</v>
      </c>
      <c r="K8245" s="0" t="n">
        <v>72</v>
      </c>
      <c r="L8245" s="0" t="n">
        <v>7.8</v>
      </c>
      <c r="M8245" s="0" t="s">
        <v>36</v>
      </c>
      <c r="N8245" s="0" t="s">
        <v>35</v>
      </c>
      <c r="O8245" s="0" t="s">
        <v>37</v>
      </c>
      <c r="P8245" s="0" t="n">
        <f aca="false">IF(AND(OR(Dashboard!$B$5="All",D8245=Dashboard!$B$5),OR(Dashboard!$D$5="All",N8245=Dashboard!$D$5),OR(AND(C8245&lt;&gt;"",C8245&gt;=Dashboard!$F$5,C8245&lt;=Dashboard!$H$5),AND(C8245="",Dashboard!$F$5&lt;=1980,Dashboard!$H$5&gt;=2016))),1,0)</f>
        <v>1</v>
      </c>
      <c r="Q8245" s="0" t="n">
        <f aca="false">J8245*P8245+ROW()*0.00000001</f>
        <v>0.17008245</v>
      </c>
    </row>
    <row r="8246" customFormat="false" ht="15" hidden="false" customHeight="false" outlineLevel="0" collapsed="false">
      <c r="A8246" s="0" t="s">
        <v>3557</v>
      </c>
      <c r="B8246" s="0" t="s">
        <v>33</v>
      </c>
      <c r="C8246" s="0" t="n">
        <v>2008</v>
      </c>
      <c r="D8246" s="0" t="s">
        <v>34</v>
      </c>
      <c r="E8246" s="0" t="s">
        <v>91</v>
      </c>
      <c r="F8246" s="0" t="n">
        <v>0.16</v>
      </c>
      <c r="G8246" s="0" t="n">
        <v>0</v>
      </c>
      <c r="H8246" s="0" t="n">
        <v>0</v>
      </c>
      <c r="I8246" s="0" t="n">
        <v>0.01</v>
      </c>
      <c r="J8246" s="0" t="n">
        <v>0.17</v>
      </c>
      <c r="M8246" s="0" t="s">
        <v>103</v>
      </c>
      <c r="N8246" s="0" t="s">
        <v>35</v>
      </c>
      <c r="P8246" s="0" t="n">
        <f aca="false">IF(AND(OR(Dashboard!$B$5="All",D8246=Dashboard!$B$5),OR(Dashboard!$D$5="All",N8246=Dashboard!$D$5),OR(AND(C8246&lt;&gt;"",C8246&gt;=Dashboard!$F$5,C8246&lt;=Dashboard!$H$5),AND(C8246="",Dashboard!$F$5&lt;=1980,Dashboard!$H$5&gt;=2016))),1,0)</f>
        <v>1</v>
      </c>
      <c r="Q8246" s="0" t="n">
        <f aca="false">J8246*P8246+ROW()*0.00000001</f>
        <v>0.17008246</v>
      </c>
    </row>
    <row r="8247" customFormat="false" ht="15" hidden="false" customHeight="false" outlineLevel="0" collapsed="false">
      <c r="A8247" s="0" t="s">
        <v>2242</v>
      </c>
      <c r="B8247" s="0" t="s">
        <v>186</v>
      </c>
      <c r="C8247" s="0" t="n">
        <v>2005</v>
      </c>
      <c r="D8247" s="0" t="s">
        <v>71</v>
      </c>
      <c r="E8247" s="0" t="s">
        <v>91</v>
      </c>
      <c r="F8247" s="0" t="n">
        <v>0.13</v>
      </c>
      <c r="G8247" s="0" t="n">
        <v>0.03</v>
      </c>
      <c r="H8247" s="0" t="n">
        <v>0</v>
      </c>
      <c r="I8247" s="0" t="n">
        <v>0</v>
      </c>
      <c r="J8247" s="0" t="n">
        <v>0.17</v>
      </c>
      <c r="K8247" s="0" t="n">
        <v>59</v>
      </c>
      <c r="L8247" s="0" t="n">
        <v>8.8</v>
      </c>
      <c r="M8247" s="0" t="s">
        <v>73</v>
      </c>
      <c r="N8247" s="0" t="s">
        <v>35</v>
      </c>
      <c r="O8247" s="0" t="s">
        <v>53</v>
      </c>
      <c r="P8247" s="0" t="n">
        <f aca="false">IF(AND(OR(Dashboard!$B$5="All",D8247=Dashboard!$B$5),OR(Dashboard!$D$5="All",N8247=Dashboard!$D$5),OR(AND(C8247&lt;&gt;"",C8247&gt;=Dashboard!$F$5,C8247&lt;=Dashboard!$H$5),AND(C8247="",Dashboard!$F$5&lt;=1980,Dashboard!$H$5&gt;=2016))),1,0)</f>
        <v>1</v>
      </c>
      <c r="Q8247" s="0" t="n">
        <f aca="false">J8247*P8247+ROW()*0.00000001</f>
        <v>0.17008247</v>
      </c>
    </row>
    <row r="8248" customFormat="false" ht="15" hidden="false" customHeight="false" outlineLevel="0" collapsed="false">
      <c r="A8248" s="0" t="s">
        <v>4032</v>
      </c>
      <c r="B8248" s="0" t="s">
        <v>144</v>
      </c>
      <c r="C8248" s="0" t="n">
        <v>2003</v>
      </c>
      <c r="D8248" s="0" t="s">
        <v>56</v>
      </c>
      <c r="E8248" s="0" t="s">
        <v>293</v>
      </c>
      <c r="F8248" s="0" t="n">
        <v>0.13</v>
      </c>
      <c r="G8248" s="0" t="n">
        <v>0.04</v>
      </c>
      <c r="H8248" s="0" t="n">
        <v>0</v>
      </c>
      <c r="I8248" s="0" t="n">
        <v>0.01</v>
      </c>
      <c r="J8248" s="0" t="n">
        <v>0.17</v>
      </c>
      <c r="K8248" s="0" t="n">
        <v>82</v>
      </c>
      <c r="L8248" s="0" t="n">
        <v>8.7</v>
      </c>
      <c r="M8248" s="0" t="s">
        <v>103</v>
      </c>
      <c r="N8248" s="0" t="s">
        <v>66</v>
      </c>
      <c r="O8248" s="0" t="s">
        <v>42</v>
      </c>
      <c r="P8248" s="0" t="n">
        <f aca="false">IF(AND(OR(Dashboard!$B$5="All",D8248=Dashboard!$B$5),OR(Dashboard!$D$5="All",N8248=Dashboard!$D$5),OR(AND(C8248&lt;&gt;"",C8248&gt;=Dashboard!$F$5,C8248&lt;=Dashboard!$H$5),AND(C8248="",Dashboard!$F$5&lt;=1980,Dashboard!$H$5&gt;=2016))),1,0)</f>
        <v>1</v>
      </c>
      <c r="Q8248" s="0" t="n">
        <f aca="false">J8248*P8248+ROW()*0.00000001</f>
        <v>0.17008248</v>
      </c>
    </row>
    <row r="8249" customFormat="false" ht="15" hidden="false" customHeight="false" outlineLevel="0" collapsed="false">
      <c r="A8249" s="0" t="s">
        <v>6059</v>
      </c>
      <c r="B8249" s="0" t="s">
        <v>164</v>
      </c>
      <c r="C8249" s="0" t="n">
        <v>2012</v>
      </c>
      <c r="D8249" s="0" t="s">
        <v>71</v>
      </c>
      <c r="E8249" s="0" t="s">
        <v>328</v>
      </c>
      <c r="F8249" s="0" t="n">
        <v>0</v>
      </c>
      <c r="G8249" s="0" t="n">
        <v>0</v>
      </c>
      <c r="H8249" s="0" t="n">
        <v>0.17</v>
      </c>
      <c r="I8249" s="0" t="n">
        <v>0</v>
      </c>
      <c r="J8249" s="0" t="n">
        <v>0.17</v>
      </c>
      <c r="N8249" s="0" t="s">
        <v>74</v>
      </c>
      <c r="P8249" s="0" t="n">
        <f aca="false">IF(AND(OR(Dashboard!$B$5="All",D8249=Dashboard!$B$5),OR(Dashboard!$D$5="All",N8249=Dashboard!$D$5),OR(AND(C8249&lt;&gt;"",C8249&gt;=Dashboard!$F$5,C8249&lt;=Dashboard!$H$5),AND(C8249="",Dashboard!$F$5&lt;=1980,Dashboard!$H$5&gt;=2016))),1,0)</f>
        <v>1</v>
      </c>
      <c r="Q8249" s="0" t="n">
        <f aca="false">J8249*P8249+ROW()*0.00000001</f>
        <v>0.17008249</v>
      </c>
    </row>
    <row r="8250" customFormat="false" ht="15" hidden="false" customHeight="false" outlineLevel="0" collapsed="false">
      <c r="A8250" s="0" t="s">
        <v>5267</v>
      </c>
      <c r="B8250" s="0" t="s">
        <v>94</v>
      </c>
      <c r="C8250" s="0" t="n">
        <v>2015</v>
      </c>
      <c r="D8250" s="0" t="s">
        <v>71</v>
      </c>
      <c r="E8250" s="0" t="s">
        <v>782</v>
      </c>
      <c r="F8250" s="0" t="n">
        <v>0.05</v>
      </c>
      <c r="G8250" s="0" t="n">
        <v>0.07</v>
      </c>
      <c r="H8250" s="0" t="n">
        <v>0.02</v>
      </c>
      <c r="I8250" s="0" t="n">
        <v>0.02</v>
      </c>
      <c r="J8250" s="0" t="n">
        <v>0.17</v>
      </c>
      <c r="K8250" s="0" t="n">
        <v>74</v>
      </c>
      <c r="L8250" s="0" t="n">
        <v>7.6</v>
      </c>
      <c r="M8250" s="0" t="s">
        <v>103</v>
      </c>
      <c r="N8250" s="0" t="s">
        <v>74</v>
      </c>
      <c r="O8250" s="0" t="s">
        <v>37</v>
      </c>
      <c r="P8250" s="0" t="n">
        <f aca="false">IF(AND(OR(Dashboard!$B$5="All",D8250=Dashboard!$B$5),OR(Dashboard!$D$5="All",N8250=Dashboard!$D$5),OR(AND(C8250&lt;&gt;"",C8250&gt;=Dashboard!$F$5,C8250&lt;=Dashboard!$H$5),AND(C8250="",Dashboard!$F$5&lt;=1980,Dashboard!$H$5&gt;=2016))),1,0)</f>
        <v>1</v>
      </c>
      <c r="Q8250" s="0" t="n">
        <f aca="false">J8250*P8250+ROW()*0.00000001</f>
        <v>0.1700825</v>
      </c>
    </row>
    <row r="8251" customFormat="false" ht="15" hidden="false" customHeight="false" outlineLevel="0" collapsed="false">
      <c r="A8251" s="0" t="s">
        <v>6060</v>
      </c>
      <c r="B8251" s="0" t="s">
        <v>33</v>
      </c>
      <c r="D8251" s="0" t="s">
        <v>58</v>
      </c>
      <c r="E8251" s="0" t="s">
        <v>520</v>
      </c>
      <c r="F8251" s="0" t="n">
        <v>0.14</v>
      </c>
      <c r="G8251" s="0" t="n">
        <v>0</v>
      </c>
      <c r="H8251" s="0" t="n">
        <v>0.02</v>
      </c>
      <c r="I8251" s="0" t="n">
        <v>0.01</v>
      </c>
      <c r="J8251" s="0" t="n">
        <v>0.17</v>
      </c>
      <c r="K8251" s="0" t="n">
        <v>82</v>
      </c>
      <c r="L8251" s="0" t="n">
        <v>8.8</v>
      </c>
      <c r="M8251" s="0" t="s">
        <v>103</v>
      </c>
      <c r="N8251" s="0" t="s">
        <v>35</v>
      </c>
      <c r="O8251" s="0" t="s">
        <v>42</v>
      </c>
      <c r="P8251" s="0" t="n">
        <f aca="false">IF(AND(OR(Dashboard!$B$5="All",D8251=Dashboard!$B$5),OR(Dashboard!$D$5="All",N8251=Dashboard!$D$5),OR(AND(C8251&lt;&gt;"",C8251&gt;=Dashboard!$F$5,C8251&lt;=Dashboard!$H$5),AND(C8251="",Dashboard!$F$5&lt;=1980,Dashboard!$H$5&gt;=2016))),1,0)</f>
        <v>1</v>
      </c>
      <c r="Q8251" s="0" t="n">
        <f aca="false">J8251*P8251+ROW()*0.00000001</f>
        <v>0.17008251</v>
      </c>
    </row>
    <row r="8252" customFormat="false" ht="15" hidden="false" customHeight="false" outlineLevel="0" collapsed="false">
      <c r="A8252" s="0" t="s">
        <v>6061</v>
      </c>
      <c r="B8252" s="0" t="s">
        <v>152</v>
      </c>
      <c r="C8252" s="0" t="n">
        <v>2012</v>
      </c>
      <c r="D8252" s="0" t="s">
        <v>46</v>
      </c>
      <c r="E8252" s="0" t="s">
        <v>6062</v>
      </c>
      <c r="F8252" s="0" t="n">
        <v>0.07</v>
      </c>
      <c r="G8252" s="0" t="n">
        <v>0.08</v>
      </c>
      <c r="H8252" s="0" t="n">
        <v>0</v>
      </c>
      <c r="I8252" s="0" t="n">
        <v>0.02</v>
      </c>
      <c r="J8252" s="0" t="n">
        <v>0.17</v>
      </c>
      <c r="K8252" s="0" t="n">
        <v>74</v>
      </c>
      <c r="L8252" s="0" t="n">
        <v>8.2</v>
      </c>
      <c r="M8252" s="0" t="s">
        <v>73</v>
      </c>
      <c r="N8252" s="0" t="s">
        <v>152</v>
      </c>
      <c r="O8252" s="0" t="s">
        <v>37</v>
      </c>
      <c r="P8252" s="0" t="n">
        <f aca="false">IF(AND(OR(Dashboard!$B$5="All",D8252=Dashboard!$B$5),OR(Dashboard!$D$5="All",N8252=Dashboard!$D$5),OR(AND(C8252&lt;&gt;"",C8252&gt;=Dashboard!$F$5,C8252&lt;=Dashboard!$H$5),AND(C8252="",Dashboard!$F$5&lt;=1980,Dashboard!$H$5&gt;=2016))),1,0)</f>
        <v>1</v>
      </c>
      <c r="Q8252" s="0" t="n">
        <f aca="false">J8252*P8252+ROW()*0.00000001</f>
        <v>0.17008252</v>
      </c>
    </row>
    <row r="8253" customFormat="false" ht="15" hidden="false" customHeight="false" outlineLevel="0" collapsed="false">
      <c r="A8253" s="0" t="s">
        <v>3829</v>
      </c>
      <c r="B8253" s="0" t="s">
        <v>76</v>
      </c>
      <c r="C8253" s="0" t="n">
        <v>2009</v>
      </c>
      <c r="D8253" s="0" t="s">
        <v>71</v>
      </c>
      <c r="E8253" s="0" t="s">
        <v>91</v>
      </c>
      <c r="F8253" s="0" t="n">
        <v>0.08</v>
      </c>
      <c r="G8253" s="0" t="n">
        <v>0.07</v>
      </c>
      <c r="H8253" s="0" t="n">
        <v>0</v>
      </c>
      <c r="I8253" s="0" t="n">
        <v>0.02</v>
      </c>
      <c r="J8253" s="0" t="n">
        <v>0.17</v>
      </c>
      <c r="M8253" s="0" t="s">
        <v>125</v>
      </c>
      <c r="N8253" s="0" t="s">
        <v>74</v>
      </c>
      <c r="P8253" s="0" t="n">
        <f aca="false">IF(AND(OR(Dashboard!$B$5="All",D8253=Dashboard!$B$5),OR(Dashboard!$D$5="All",N8253=Dashboard!$D$5),OR(AND(C8253&lt;&gt;"",C8253&gt;=Dashboard!$F$5,C8253&lt;=Dashboard!$H$5),AND(C8253="",Dashboard!$F$5&lt;=1980,Dashboard!$H$5&gt;=2016))),1,0)</f>
        <v>1</v>
      </c>
      <c r="Q8253" s="0" t="n">
        <f aca="false">J8253*P8253+ROW()*0.00000001</f>
        <v>0.17008253</v>
      </c>
    </row>
    <row r="8254" customFormat="false" ht="15" hidden="false" customHeight="false" outlineLevel="0" collapsed="false">
      <c r="A8254" s="0" t="s">
        <v>6063</v>
      </c>
      <c r="B8254" s="0" t="s">
        <v>85</v>
      </c>
      <c r="C8254" s="0" t="n">
        <v>2001</v>
      </c>
      <c r="D8254" s="0" t="s">
        <v>34</v>
      </c>
      <c r="E8254" s="0" t="s">
        <v>220</v>
      </c>
      <c r="F8254" s="0" t="n">
        <v>0.12</v>
      </c>
      <c r="G8254" s="0" t="n">
        <v>0.05</v>
      </c>
      <c r="H8254" s="0" t="n">
        <v>0</v>
      </c>
      <c r="I8254" s="0" t="n">
        <v>0</v>
      </c>
      <c r="J8254" s="0" t="n">
        <v>0.17</v>
      </c>
      <c r="K8254" s="0" t="n">
        <v>70</v>
      </c>
      <c r="M8254" s="0" t="s">
        <v>36</v>
      </c>
      <c r="N8254" s="0" t="s">
        <v>35</v>
      </c>
      <c r="O8254" s="0" t="s">
        <v>67</v>
      </c>
      <c r="P8254" s="0" t="n">
        <f aca="false">IF(AND(OR(Dashboard!$B$5="All",D8254=Dashboard!$B$5),OR(Dashboard!$D$5="All",N8254=Dashboard!$D$5),OR(AND(C8254&lt;&gt;"",C8254&gt;=Dashboard!$F$5,C8254&lt;=Dashboard!$H$5),AND(C8254="",Dashboard!$F$5&lt;=1980,Dashboard!$H$5&gt;=2016))),1,0)</f>
        <v>1</v>
      </c>
      <c r="Q8254" s="0" t="n">
        <f aca="false">J8254*P8254+ROW()*0.00000001</f>
        <v>0.17008254</v>
      </c>
    </row>
    <row r="8255" customFormat="false" ht="15" hidden="false" customHeight="false" outlineLevel="0" collapsed="false">
      <c r="A8255" s="0" t="s">
        <v>5712</v>
      </c>
      <c r="B8255" s="0" t="s">
        <v>33</v>
      </c>
      <c r="C8255" s="0" t="n">
        <v>2008</v>
      </c>
      <c r="D8255" s="0" t="s">
        <v>58</v>
      </c>
      <c r="E8255" s="0" t="s">
        <v>2960</v>
      </c>
      <c r="F8255" s="0" t="n">
        <v>0.16</v>
      </c>
      <c r="G8255" s="0" t="n">
        <v>0</v>
      </c>
      <c r="H8255" s="0" t="n">
        <v>0</v>
      </c>
      <c r="I8255" s="0" t="n">
        <v>0.01</v>
      </c>
      <c r="J8255" s="0" t="n">
        <v>0.17</v>
      </c>
      <c r="K8255" s="0" t="n">
        <v>42</v>
      </c>
      <c r="M8255" s="0" t="s">
        <v>125</v>
      </c>
      <c r="N8255" s="0" t="s">
        <v>35</v>
      </c>
      <c r="O8255" s="0" t="s">
        <v>177</v>
      </c>
      <c r="P8255" s="0" t="n">
        <f aca="false">IF(AND(OR(Dashboard!$B$5="All",D8255=Dashboard!$B$5),OR(Dashboard!$D$5="All",N8255=Dashboard!$D$5),OR(AND(C8255&lt;&gt;"",C8255&gt;=Dashboard!$F$5,C8255&lt;=Dashboard!$H$5),AND(C8255="",Dashboard!$F$5&lt;=1980,Dashboard!$H$5&gt;=2016))),1,0)</f>
        <v>1</v>
      </c>
      <c r="Q8255" s="0" t="n">
        <f aca="false">J8255*P8255+ROW()*0.00000001</f>
        <v>0.17008255</v>
      </c>
    </row>
    <row r="8256" customFormat="false" ht="15" hidden="false" customHeight="false" outlineLevel="0" collapsed="false">
      <c r="A8256" s="0" t="s">
        <v>6064</v>
      </c>
      <c r="B8256" s="0" t="s">
        <v>76</v>
      </c>
      <c r="C8256" s="0" t="n">
        <v>2001</v>
      </c>
      <c r="D8256" s="0" t="s">
        <v>56</v>
      </c>
      <c r="E8256" s="0" t="s">
        <v>229</v>
      </c>
      <c r="F8256" s="0" t="n">
        <v>0.08</v>
      </c>
      <c r="G8256" s="0" t="n">
        <v>0.07</v>
      </c>
      <c r="H8256" s="0" t="n">
        <v>0</v>
      </c>
      <c r="I8256" s="0" t="n">
        <v>0.02</v>
      </c>
      <c r="J8256" s="0" t="n">
        <v>0.17</v>
      </c>
      <c r="K8256" s="0" t="n">
        <v>80</v>
      </c>
      <c r="L8256" s="0" t="n">
        <v>8.3</v>
      </c>
      <c r="M8256" s="0" t="s">
        <v>103</v>
      </c>
      <c r="N8256" s="0" t="s">
        <v>74</v>
      </c>
      <c r="O8256" s="0" t="s">
        <v>37</v>
      </c>
      <c r="P8256" s="0" t="n">
        <f aca="false">IF(AND(OR(Dashboard!$B$5="All",D8256=Dashboard!$B$5),OR(Dashboard!$D$5="All",N8256=Dashboard!$D$5),OR(AND(C8256&lt;&gt;"",C8256&gt;=Dashboard!$F$5,C8256&lt;=Dashboard!$H$5),AND(C8256="",Dashboard!$F$5&lt;=1980,Dashboard!$H$5&gt;=2016))),1,0)</f>
        <v>1</v>
      </c>
      <c r="Q8256" s="0" t="n">
        <f aca="false">J8256*P8256+ROW()*0.00000001</f>
        <v>0.17008256</v>
      </c>
    </row>
    <row r="8257" customFormat="false" ht="15" hidden="false" customHeight="false" outlineLevel="0" collapsed="false">
      <c r="A8257" s="0" t="s">
        <v>6065</v>
      </c>
      <c r="B8257" s="0" t="s">
        <v>144</v>
      </c>
      <c r="C8257" s="0" t="n">
        <v>2003</v>
      </c>
      <c r="D8257" s="0" t="s">
        <v>52</v>
      </c>
      <c r="E8257" s="0" t="s">
        <v>65</v>
      </c>
      <c r="F8257" s="0" t="n">
        <v>0.13</v>
      </c>
      <c r="G8257" s="0" t="n">
        <v>0.04</v>
      </c>
      <c r="H8257" s="0" t="n">
        <v>0</v>
      </c>
      <c r="I8257" s="0" t="n">
        <v>0.01</v>
      </c>
      <c r="J8257" s="0" t="n">
        <v>0.17</v>
      </c>
      <c r="N8257" s="0" t="s">
        <v>66</v>
      </c>
      <c r="P8257" s="0" t="n">
        <f aca="false">IF(AND(OR(Dashboard!$B$5="All",D8257=Dashboard!$B$5),OR(Dashboard!$D$5="All",N8257=Dashboard!$D$5),OR(AND(C8257&lt;&gt;"",C8257&gt;=Dashboard!$F$5,C8257&lt;=Dashboard!$H$5),AND(C8257="",Dashboard!$F$5&lt;=1980,Dashboard!$H$5&gt;=2016))),1,0)</f>
        <v>1</v>
      </c>
      <c r="Q8257" s="0" t="n">
        <f aca="false">J8257*P8257+ROW()*0.00000001</f>
        <v>0.17008257</v>
      </c>
    </row>
    <row r="8258" customFormat="false" ht="15" hidden="false" customHeight="false" outlineLevel="0" collapsed="false">
      <c r="A8258" s="0" t="s">
        <v>6066</v>
      </c>
      <c r="B8258" s="0" t="s">
        <v>64</v>
      </c>
      <c r="C8258" s="0" t="n">
        <v>2008</v>
      </c>
      <c r="D8258" s="0" t="s">
        <v>34</v>
      </c>
      <c r="E8258" s="0" t="s">
        <v>72</v>
      </c>
      <c r="F8258" s="0" t="n">
        <v>0.15</v>
      </c>
      <c r="G8258" s="0" t="n">
        <v>0.01</v>
      </c>
      <c r="H8258" s="0" t="n">
        <v>0</v>
      </c>
      <c r="I8258" s="0" t="n">
        <v>0.01</v>
      </c>
      <c r="J8258" s="0" t="n">
        <v>0.17</v>
      </c>
      <c r="K8258" s="0" t="n">
        <v>69</v>
      </c>
      <c r="L8258" s="0" t="n">
        <v>6.7</v>
      </c>
      <c r="M8258" s="0" t="s">
        <v>125</v>
      </c>
      <c r="N8258" s="0" t="s">
        <v>66</v>
      </c>
      <c r="O8258" s="0" t="s">
        <v>67</v>
      </c>
      <c r="P8258" s="0" t="n">
        <f aca="false">IF(AND(OR(Dashboard!$B$5="All",D8258=Dashboard!$B$5),OR(Dashboard!$D$5="All",N8258=Dashboard!$D$5),OR(AND(C8258&lt;&gt;"",C8258&gt;=Dashboard!$F$5,C8258&lt;=Dashboard!$H$5),AND(C8258="",Dashboard!$F$5&lt;=1980,Dashboard!$H$5&gt;=2016))),1,0)</f>
        <v>1</v>
      </c>
      <c r="Q8258" s="0" t="n">
        <f aca="false">J8258*P8258+ROW()*0.00000001</f>
        <v>0.17008258</v>
      </c>
    </row>
    <row r="8259" customFormat="false" ht="15" hidden="false" customHeight="false" outlineLevel="0" collapsed="false">
      <c r="A8259" s="0" t="s">
        <v>6067</v>
      </c>
      <c r="B8259" s="0" t="s">
        <v>50</v>
      </c>
      <c r="C8259" s="0" t="n">
        <v>2011</v>
      </c>
      <c r="D8259" s="0" t="s">
        <v>48</v>
      </c>
      <c r="E8259" s="0" t="s">
        <v>2100</v>
      </c>
      <c r="F8259" s="0" t="n">
        <v>0.16</v>
      </c>
      <c r="G8259" s="0" t="n">
        <v>0</v>
      </c>
      <c r="H8259" s="0" t="n">
        <v>0</v>
      </c>
      <c r="I8259" s="0" t="n">
        <v>0.01</v>
      </c>
      <c r="J8259" s="0" t="n">
        <v>0.17</v>
      </c>
      <c r="M8259" s="0" t="s">
        <v>36</v>
      </c>
      <c r="N8259" s="0" t="s">
        <v>35</v>
      </c>
      <c r="P8259" s="0" t="n">
        <f aca="false">IF(AND(OR(Dashboard!$B$5="All",D8259=Dashboard!$B$5),OR(Dashboard!$D$5="All",N8259=Dashboard!$D$5),OR(AND(C8259&lt;&gt;"",C8259&gt;=Dashboard!$F$5,C8259&lt;=Dashboard!$H$5),AND(C8259="",Dashboard!$F$5&lt;=1980,Dashboard!$H$5&gt;=2016))),1,0)</f>
        <v>1</v>
      </c>
      <c r="Q8259" s="0" t="n">
        <f aca="false">J8259*P8259+ROW()*0.00000001</f>
        <v>0.17008259</v>
      </c>
    </row>
    <row r="8260" customFormat="false" ht="15" hidden="false" customHeight="false" outlineLevel="0" collapsed="false">
      <c r="A8260" s="0" t="s">
        <v>2017</v>
      </c>
      <c r="B8260" s="0" t="s">
        <v>186</v>
      </c>
      <c r="C8260" s="0" t="n">
        <v>2005</v>
      </c>
      <c r="D8260" s="0" t="s">
        <v>102</v>
      </c>
      <c r="E8260" s="0" t="s">
        <v>142</v>
      </c>
      <c r="F8260" s="0" t="n">
        <v>0.13</v>
      </c>
      <c r="G8260" s="0" t="n">
        <v>0.03</v>
      </c>
      <c r="H8260" s="0" t="n">
        <v>0</v>
      </c>
      <c r="I8260" s="0" t="n">
        <v>0</v>
      </c>
      <c r="J8260" s="0" t="n">
        <v>0.17</v>
      </c>
      <c r="K8260" s="0" t="n">
        <v>87</v>
      </c>
      <c r="L8260" s="0" t="n">
        <v>7.9</v>
      </c>
      <c r="M8260" s="0" t="s">
        <v>103</v>
      </c>
      <c r="N8260" s="0" t="s">
        <v>35</v>
      </c>
      <c r="O8260" s="0" t="s">
        <v>42</v>
      </c>
      <c r="P8260" s="0" t="n">
        <f aca="false">IF(AND(OR(Dashboard!$B$5="All",D8260=Dashboard!$B$5),OR(Dashboard!$D$5="All",N8260=Dashboard!$D$5),OR(AND(C8260&lt;&gt;"",C8260&gt;=Dashboard!$F$5,C8260&lt;=Dashboard!$H$5),AND(C8260="",Dashboard!$F$5&lt;=1980,Dashboard!$H$5&gt;=2016))),1,0)</f>
        <v>1</v>
      </c>
      <c r="Q8260" s="0" t="n">
        <f aca="false">J8260*P8260+ROW()*0.00000001</f>
        <v>0.1700826</v>
      </c>
    </row>
    <row r="8261" customFormat="false" ht="15" hidden="false" customHeight="false" outlineLevel="0" collapsed="false">
      <c r="A8261" s="0" t="s">
        <v>5948</v>
      </c>
      <c r="B8261" s="0" t="s">
        <v>70</v>
      </c>
      <c r="D8261" s="0" t="s">
        <v>34</v>
      </c>
      <c r="E8261" s="0" t="s">
        <v>520</v>
      </c>
      <c r="F8261" s="0" t="n">
        <v>0.16</v>
      </c>
      <c r="G8261" s="0" t="n">
        <v>0</v>
      </c>
      <c r="H8261" s="0" t="n">
        <v>0</v>
      </c>
      <c r="I8261" s="0" t="n">
        <v>0.01</v>
      </c>
      <c r="J8261" s="0" t="n">
        <v>0.17</v>
      </c>
      <c r="K8261" s="0" t="n">
        <v>58</v>
      </c>
      <c r="L8261" s="0" t="n">
        <v>7</v>
      </c>
      <c r="M8261" s="0" t="s">
        <v>36</v>
      </c>
      <c r="N8261" s="0" t="s">
        <v>74</v>
      </c>
      <c r="O8261" s="0" t="s">
        <v>53</v>
      </c>
      <c r="P8261" s="0" t="n">
        <f aca="false">IF(AND(OR(Dashboard!$B$5="All",D8261=Dashboard!$B$5),OR(Dashboard!$D$5="All",N8261=Dashboard!$D$5),OR(AND(C8261&lt;&gt;"",C8261&gt;=Dashboard!$F$5,C8261&lt;=Dashboard!$H$5),AND(C8261="",Dashboard!$F$5&lt;=1980,Dashboard!$H$5&gt;=2016))),1,0)</f>
        <v>1</v>
      </c>
      <c r="Q8261" s="0" t="n">
        <f aca="false">J8261*P8261+ROW()*0.00000001</f>
        <v>0.17008261</v>
      </c>
    </row>
    <row r="8262" customFormat="false" ht="15" hidden="false" customHeight="false" outlineLevel="0" collapsed="false">
      <c r="A8262" s="0" t="s">
        <v>6068</v>
      </c>
      <c r="B8262" s="0" t="s">
        <v>117</v>
      </c>
      <c r="C8262" s="0" t="n">
        <v>2001</v>
      </c>
      <c r="D8262" s="0" t="s">
        <v>16</v>
      </c>
      <c r="E8262" s="0" t="s">
        <v>89</v>
      </c>
      <c r="F8262" s="0" t="n">
        <v>0.1</v>
      </c>
      <c r="G8262" s="0" t="n">
        <v>0.07</v>
      </c>
      <c r="H8262" s="0" t="n">
        <v>0</v>
      </c>
      <c r="I8262" s="0" t="n">
        <v>0.01</v>
      </c>
      <c r="J8262" s="0" t="n">
        <v>0.17</v>
      </c>
      <c r="K8262" s="0" t="n">
        <v>73</v>
      </c>
      <c r="L8262" s="0" t="n">
        <v>8.5</v>
      </c>
      <c r="M8262" s="0" t="s">
        <v>36</v>
      </c>
      <c r="N8262" s="0" t="s">
        <v>74</v>
      </c>
      <c r="O8262" s="0" t="s">
        <v>37</v>
      </c>
      <c r="P8262" s="0" t="n">
        <f aca="false">IF(AND(OR(Dashboard!$B$5="All",D8262=Dashboard!$B$5),OR(Dashboard!$D$5="All",N8262=Dashboard!$D$5),OR(AND(C8262&lt;&gt;"",C8262&gt;=Dashboard!$F$5,C8262&lt;=Dashboard!$H$5),AND(C8262="",Dashboard!$F$5&lt;=1980,Dashboard!$H$5&gt;=2016))),1,0)</f>
        <v>1</v>
      </c>
      <c r="Q8262" s="0" t="n">
        <f aca="false">J8262*P8262+ROW()*0.00000001</f>
        <v>0.17008262</v>
      </c>
    </row>
    <row r="8263" customFormat="false" ht="15" hidden="false" customHeight="false" outlineLevel="0" collapsed="false">
      <c r="A8263" s="0" t="s">
        <v>6069</v>
      </c>
      <c r="B8263" s="0" t="s">
        <v>45</v>
      </c>
      <c r="C8263" s="0" t="n">
        <v>1999</v>
      </c>
      <c r="D8263" s="0" t="s">
        <v>34</v>
      </c>
      <c r="E8263" s="0" t="s">
        <v>220</v>
      </c>
      <c r="F8263" s="0" t="n">
        <v>0</v>
      </c>
      <c r="G8263" s="0" t="n">
        <v>0</v>
      </c>
      <c r="H8263" s="0" t="n">
        <v>0.17</v>
      </c>
      <c r="I8263" s="0" t="n">
        <v>0</v>
      </c>
      <c r="J8263" s="0" t="n">
        <v>0.17</v>
      </c>
      <c r="N8263" s="0" t="s">
        <v>35</v>
      </c>
      <c r="P8263" s="0" t="n">
        <f aca="false">IF(AND(OR(Dashboard!$B$5="All",D8263=Dashboard!$B$5),OR(Dashboard!$D$5="All",N8263=Dashboard!$D$5),OR(AND(C8263&lt;&gt;"",C8263&gt;=Dashboard!$F$5,C8263&lt;=Dashboard!$H$5),AND(C8263="",Dashboard!$F$5&lt;=1980,Dashboard!$H$5&gt;=2016))),1,0)</f>
        <v>1</v>
      </c>
      <c r="Q8263" s="0" t="n">
        <f aca="false">J8263*P8263+ROW()*0.00000001</f>
        <v>0.17008263</v>
      </c>
    </row>
    <row r="8264" customFormat="false" ht="15" hidden="false" customHeight="false" outlineLevel="0" collapsed="false">
      <c r="A8264" s="0" t="s">
        <v>6051</v>
      </c>
      <c r="B8264" s="0" t="s">
        <v>873</v>
      </c>
      <c r="C8264" s="0" t="n">
        <v>1998</v>
      </c>
      <c r="D8264" s="0" t="s">
        <v>102</v>
      </c>
      <c r="E8264" s="0" t="s">
        <v>4987</v>
      </c>
      <c r="F8264" s="0" t="n">
        <v>0</v>
      </c>
      <c r="G8264" s="0" t="n">
        <v>0</v>
      </c>
      <c r="H8264" s="0" t="n">
        <v>0.17</v>
      </c>
      <c r="I8264" s="0" t="n">
        <v>0</v>
      </c>
      <c r="J8264" s="0" t="n">
        <v>0.17</v>
      </c>
      <c r="N8264" s="0" t="s">
        <v>154</v>
      </c>
      <c r="P8264" s="0" t="n">
        <f aca="false">IF(AND(OR(Dashboard!$B$5="All",D8264=Dashboard!$B$5),OR(Dashboard!$D$5="All",N8264=Dashboard!$D$5),OR(AND(C8264&lt;&gt;"",C8264&gt;=Dashboard!$F$5,C8264&lt;=Dashboard!$H$5),AND(C8264="",Dashboard!$F$5&lt;=1980,Dashboard!$H$5&gt;=2016))),1,0)</f>
        <v>1</v>
      </c>
      <c r="Q8264" s="0" t="n">
        <f aca="false">J8264*P8264+ROW()*0.00000001</f>
        <v>0.17008264</v>
      </c>
    </row>
    <row r="8265" customFormat="false" ht="15" hidden="false" customHeight="false" outlineLevel="0" collapsed="false">
      <c r="A8265" s="0" t="s">
        <v>6070</v>
      </c>
      <c r="B8265" s="0" t="s">
        <v>50</v>
      </c>
      <c r="C8265" s="0" t="n">
        <v>2010</v>
      </c>
      <c r="D8265" s="0" t="s">
        <v>71</v>
      </c>
      <c r="E8265" s="0" t="s">
        <v>328</v>
      </c>
      <c r="F8265" s="0" t="n">
        <v>0</v>
      </c>
      <c r="G8265" s="0" t="n">
        <v>0</v>
      </c>
      <c r="H8265" s="0" t="n">
        <v>0.17</v>
      </c>
      <c r="I8265" s="0" t="n">
        <v>0</v>
      </c>
      <c r="J8265" s="0" t="n">
        <v>0.17</v>
      </c>
      <c r="N8265" s="0" t="s">
        <v>35</v>
      </c>
      <c r="P8265" s="0" t="n">
        <f aca="false">IF(AND(OR(Dashboard!$B$5="All",D8265=Dashboard!$B$5),OR(Dashboard!$D$5="All",N8265=Dashboard!$D$5),OR(AND(C8265&lt;&gt;"",C8265&gt;=Dashboard!$F$5,C8265&lt;=Dashboard!$H$5),AND(C8265="",Dashboard!$F$5&lt;=1980,Dashboard!$H$5&gt;=2016))),1,0)</f>
        <v>1</v>
      </c>
      <c r="Q8265" s="0" t="n">
        <f aca="false">J8265*P8265+ROW()*0.00000001</f>
        <v>0.17008265</v>
      </c>
    </row>
    <row r="8266" customFormat="false" ht="15" hidden="false" customHeight="false" outlineLevel="0" collapsed="false">
      <c r="A8266" s="0" t="s">
        <v>962</v>
      </c>
      <c r="B8266" s="0" t="s">
        <v>64</v>
      </c>
      <c r="C8266" s="0" t="n">
        <v>2016</v>
      </c>
      <c r="D8266" s="0" t="s">
        <v>34</v>
      </c>
      <c r="E8266" s="0" t="s">
        <v>142</v>
      </c>
      <c r="F8266" s="0" t="n">
        <v>0.14</v>
      </c>
      <c r="G8266" s="0" t="n">
        <v>0.02</v>
      </c>
      <c r="H8266" s="0" t="n">
        <v>0</v>
      </c>
      <c r="I8266" s="0" t="n">
        <v>0.02</v>
      </c>
      <c r="J8266" s="0" t="n">
        <v>0.17</v>
      </c>
      <c r="L8266" s="0" t="n">
        <v>0.7</v>
      </c>
      <c r="M8266" s="0" t="s">
        <v>36</v>
      </c>
      <c r="N8266" s="0" t="s">
        <v>66</v>
      </c>
      <c r="P8266" s="0" t="n">
        <f aca="false">IF(AND(OR(Dashboard!$B$5="All",D8266=Dashboard!$B$5),OR(Dashboard!$D$5="All",N8266=Dashboard!$D$5),OR(AND(C8266&lt;&gt;"",C8266&gt;=Dashboard!$F$5,C8266&lt;=Dashboard!$H$5),AND(C8266="",Dashboard!$F$5&lt;=1980,Dashboard!$H$5&gt;=2016))),1,0)</f>
        <v>1</v>
      </c>
      <c r="Q8266" s="0" t="n">
        <f aca="false">J8266*P8266+ROW()*0.00000001</f>
        <v>0.17008266</v>
      </c>
    </row>
    <row r="8267" customFormat="false" ht="15" hidden="false" customHeight="false" outlineLevel="0" collapsed="false">
      <c r="A8267" s="0" t="s">
        <v>6071</v>
      </c>
      <c r="B8267" s="0" t="s">
        <v>50</v>
      </c>
      <c r="C8267" s="0" t="n">
        <v>2010</v>
      </c>
      <c r="D8267" s="0" t="s">
        <v>48</v>
      </c>
      <c r="E8267" s="0" t="s">
        <v>6072</v>
      </c>
      <c r="F8267" s="0" t="n">
        <v>0.05</v>
      </c>
      <c r="G8267" s="0" t="n">
        <v>0.11</v>
      </c>
      <c r="H8267" s="0" t="n">
        <v>0</v>
      </c>
      <c r="I8267" s="0" t="n">
        <v>0.02</v>
      </c>
      <c r="J8267" s="0" t="n">
        <v>0.17</v>
      </c>
      <c r="M8267" s="0" t="s">
        <v>36</v>
      </c>
      <c r="N8267" s="0" t="s">
        <v>35</v>
      </c>
      <c r="P8267" s="0" t="n">
        <f aca="false">IF(AND(OR(Dashboard!$B$5="All",D8267=Dashboard!$B$5),OR(Dashboard!$D$5="All",N8267=Dashboard!$D$5),OR(AND(C8267&lt;&gt;"",C8267&gt;=Dashboard!$F$5,C8267&lt;=Dashboard!$H$5),AND(C8267="",Dashboard!$F$5&lt;=1980,Dashboard!$H$5&gt;=2016))),1,0)</f>
        <v>1</v>
      </c>
      <c r="Q8267" s="0" t="n">
        <f aca="false">J8267*P8267+ROW()*0.00000001</f>
        <v>0.17008267</v>
      </c>
    </row>
    <row r="8268" customFormat="false" ht="15" hidden="false" customHeight="false" outlineLevel="0" collapsed="false">
      <c r="A8268" s="0" t="s">
        <v>6073</v>
      </c>
      <c r="B8268" s="0" t="s">
        <v>117</v>
      </c>
      <c r="C8268" s="0" t="n">
        <v>1999</v>
      </c>
      <c r="D8268" s="0" t="s">
        <v>246</v>
      </c>
      <c r="E8268" s="0" t="s">
        <v>328</v>
      </c>
      <c r="F8268" s="0" t="n">
        <v>0</v>
      </c>
      <c r="G8268" s="0" t="n">
        <v>0</v>
      </c>
      <c r="H8268" s="0" t="n">
        <v>0.16</v>
      </c>
      <c r="I8268" s="0" t="n">
        <v>0.01</v>
      </c>
      <c r="J8268" s="0" t="n">
        <v>0.17</v>
      </c>
      <c r="N8268" s="0" t="s">
        <v>74</v>
      </c>
      <c r="P8268" s="0" t="n">
        <f aca="false">IF(AND(OR(Dashboard!$B$5="All",D8268=Dashboard!$B$5),OR(Dashboard!$D$5="All",N8268=Dashboard!$D$5),OR(AND(C8268&lt;&gt;"",C8268&gt;=Dashboard!$F$5,C8268&lt;=Dashboard!$H$5),AND(C8268="",Dashboard!$F$5&lt;=1980,Dashboard!$H$5&gt;=2016))),1,0)</f>
        <v>1</v>
      </c>
      <c r="Q8268" s="0" t="n">
        <f aca="false">J8268*P8268+ROW()*0.00000001</f>
        <v>0.17008268</v>
      </c>
    </row>
    <row r="8269" customFormat="false" ht="15" hidden="false" customHeight="false" outlineLevel="0" collapsed="false">
      <c r="A8269" s="0" t="s">
        <v>6074</v>
      </c>
      <c r="B8269" s="0" t="s">
        <v>50</v>
      </c>
      <c r="C8269" s="0" t="n">
        <v>2007</v>
      </c>
      <c r="D8269" s="0" t="s">
        <v>114</v>
      </c>
      <c r="E8269" s="0" t="s">
        <v>220</v>
      </c>
      <c r="F8269" s="0" t="n">
        <v>0.09</v>
      </c>
      <c r="G8269" s="0" t="n">
        <v>0.02</v>
      </c>
      <c r="H8269" s="0" t="n">
        <v>0.06</v>
      </c>
      <c r="I8269" s="0" t="n">
        <v>0.01</v>
      </c>
      <c r="J8269" s="0" t="n">
        <v>0.17</v>
      </c>
      <c r="K8269" s="0" t="n">
        <v>59</v>
      </c>
      <c r="M8269" s="0" t="s">
        <v>125</v>
      </c>
      <c r="N8269" s="0" t="s">
        <v>35</v>
      </c>
      <c r="O8269" s="0" t="s">
        <v>53</v>
      </c>
      <c r="P8269" s="0" t="n">
        <f aca="false">IF(AND(OR(Dashboard!$B$5="All",D8269=Dashboard!$B$5),OR(Dashboard!$D$5="All",N8269=Dashboard!$D$5),OR(AND(C8269&lt;&gt;"",C8269&gt;=Dashboard!$F$5,C8269&lt;=Dashboard!$H$5),AND(C8269="",Dashboard!$F$5&lt;=1980,Dashboard!$H$5&gt;=2016))),1,0)</f>
        <v>1</v>
      </c>
      <c r="Q8269" s="0" t="n">
        <f aca="false">J8269*P8269+ROW()*0.00000001</f>
        <v>0.17008269</v>
      </c>
    </row>
    <row r="8270" customFormat="false" ht="15" hidden="false" customHeight="false" outlineLevel="0" collapsed="false">
      <c r="A8270" s="0" t="s">
        <v>6075</v>
      </c>
      <c r="B8270" s="0" t="s">
        <v>117</v>
      </c>
      <c r="C8270" s="0" t="n">
        <v>1999</v>
      </c>
      <c r="D8270" s="0" t="s">
        <v>114</v>
      </c>
      <c r="E8270" s="0" t="s">
        <v>2113</v>
      </c>
      <c r="F8270" s="0" t="n">
        <v>0</v>
      </c>
      <c r="G8270" s="0" t="n">
        <v>0</v>
      </c>
      <c r="H8270" s="0" t="n">
        <v>0.16</v>
      </c>
      <c r="I8270" s="0" t="n">
        <v>0.01</v>
      </c>
      <c r="J8270" s="0" t="n">
        <v>0.17</v>
      </c>
      <c r="N8270" s="0" t="s">
        <v>74</v>
      </c>
      <c r="P8270" s="0" t="n">
        <f aca="false">IF(AND(OR(Dashboard!$B$5="All",D8270=Dashboard!$B$5),OR(Dashboard!$D$5="All",N8270=Dashboard!$D$5),OR(AND(C8270&lt;&gt;"",C8270&gt;=Dashboard!$F$5,C8270&lt;=Dashboard!$H$5),AND(C8270="",Dashboard!$F$5&lt;=1980,Dashboard!$H$5&gt;=2016))),1,0)</f>
        <v>1</v>
      </c>
      <c r="Q8270" s="0" t="n">
        <f aca="false">J8270*P8270+ROW()*0.00000001</f>
        <v>0.1700827</v>
      </c>
    </row>
    <row r="8271" customFormat="false" ht="15" hidden="false" customHeight="false" outlineLevel="0" collapsed="false">
      <c r="A8271" s="0" t="s">
        <v>6076</v>
      </c>
      <c r="B8271" s="0" t="s">
        <v>70</v>
      </c>
      <c r="C8271" s="0" t="n">
        <v>2009</v>
      </c>
      <c r="D8271" s="0" t="s">
        <v>246</v>
      </c>
      <c r="E8271" s="0" t="s">
        <v>154</v>
      </c>
      <c r="F8271" s="0" t="n">
        <v>0.13</v>
      </c>
      <c r="G8271" s="0" t="n">
        <v>0.02</v>
      </c>
      <c r="H8271" s="0" t="n">
        <v>0</v>
      </c>
      <c r="I8271" s="0" t="n">
        <v>0.02</v>
      </c>
      <c r="J8271" s="0" t="n">
        <v>0.17</v>
      </c>
      <c r="K8271" s="0" t="n">
        <v>51</v>
      </c>
      <c r="L8271" s="0" t="n">
        <v>5.3</v>
      </c>
      <c r="M8271" s="0" t="s">
        <v>73</v>
      </c>
      <c r="N8271" s="0" t="s">
        <v>74</v>
      </c>
      <c r="O8271" s="0" t="s">
        <v>53</v>
      </c>
      <c r="P8271" s="0" t="n">
        <f aca="false">IF(AND(OR(Dashboard!$B$5="All",D8271=Dashboard!$B$5),OR(Dashboard!$D$5="All",N8271=Dashboard!$D$5),OR(AND(C8271&lt;&gt;"",C8271&gt;=Dashboard!$F$5,C8271&lt;=Dashboard!$H$5),AND(C8271="",Dashboard!$F$5&lt;=1980,Dashboard!$H$5&gt;=2016))),1,0)</f>
        <v>1</v>
      </c>
      <c r="Q8271" s="0" t="n">
        <f aca="false">J8271*P8271+ROW()*0.00000001</f>
        <v>0.17008271</v>
      </c>
    </row>
    <row r="8272" customFormat="false" ht="15" hidden="false" customHeight="false" outlineLevel="0" collapsed="false">
      <c r="A8272" s="0" t="s">
        <v>4562</v>
      </c>
      <c r="B8272" s="0" t="s">
        <v>144</v>
      </c>
      <c r="C8272" s="0" t="n">
        <v>2004</v>
      </c>
      <c r="D8272" s="0" t="s">
        <v>56</v>
      </c>
      <c r="E8272" s="0" t="s">
        <v>649</v>
      </c>
      <c r="F8272" s="0" t="n">
        <v>0.13</v>
      </c>
      <c r="G8272" s="0" t="n">
        <v>0.04</v>
      </c>
      <c r="H8272" s="0" t="n">
        <v>0</v>
      </c>
      <c r="I8272" s="0" t="n">
        <v>0.01</v>
      </c>
      <c r="J8272" s="0" t="n">
        <v>0.17</v>
      </c>
      <c r="K8272" s="0" t="n">
        <v>84</v>
      </c>
      <c r="L8272" s="0" t="n">
        <v>7.9</v>
      </c>
      <c r="M8272" s="0" t="s">
        <v>73</v>
      </c>
      <c r="N8272" s="0" t="s">
        <v>66</v>
      </c>
      <c r="O8272" s="0" t="s">
        <v>42</v>
      </c>
      <c r="P8272" s="0" t="n">
        <f aca="false">IF(AND(OR(Dashboard!$B$5="All",D8272=Dashboard!$B$5),OR(Dashboard!$D$5="All",N8272=Dashboard!$D$5),OR(AND(C8272&lt;&gt;"",C8272&gt;=Dashboard!$F$5,C8272&lt;=Dashboard!$H$5),AND(C8272="",Dashboard!$F$5&lt;=1980,Dashboard!$H$5&gt;=2016))),1,0)</f>
        <v>1</v>
      </c>
      <c r="Q8272" s="0" t="n">
        <f aca="false">J8272*P8272+ROW()*0.00000001</f>
        <v>0.17008272</v>
      </c>
    </row>
    <row r="8273" customFormat="false" ht="15" hidden="false" customHeight="false" outlineLevel="0" collapsed="false">
      <c r="A8273" s="0" t="s">
        <v>3604</v>
      </c>
      <c r="B8273" s="0" t="s">
        <v>64</v>
      </c>
      <c r="C8273" s="0" t="n">
        <v>2006</v>
      </c>
      <c r="D8273" s="0" t="s">
        <v>71</v>
      </c>
      <c r="E8273" s="0" t="s">
        <v>91</v>
      </c>
      <c r="F8273" s="0" t="n">
        <v>0.16</v>
      </c>
      <c r="G8273" s="0" t="n">
        <v>0</v>
      </c>
      <c r="H8273" s="0" t="n">
        <v>0</v>
      </c>
      <c r="I8273" s="0" t="n">
        <v>0.01</v>
      </c>
      <c r="J8273" s="0" t="n">
        <v>0.17</v>
      </c>
      <c r="K8273" s="0" t="n">
        <v>52</v>
      </c>
      <c r="L8273" s="0" t="n">
        <v>6.1</v>
      </c>
      <c r="M8273" s="0" t="s">
        <v>103</v>
      </c>
      <c r="N8273" s="0" t="s">
        <v>66</v>
      </c>
      <c r="O8273" s="0" t="s">
        <v>53</v>
      </c>
      <c r="P8273" s="0" t="n">
        <f aca="false">IF(AND(OR(Dashboard!$B$5="All",D8273=Dashboard!$B$5),OR(Dashboard!$D$5="All",N8273=Dashboard!$D$5),OR(AND(C8273&lt;&gt;"",C8273&gt;=Dashboard!$F$5,C8273&lt;=Dashboard!$H$5),AND(C8273="",Dashboard!$F$5&lt;=1980,Dashboard!$H$5&gt;=2016))),1,0)</f>
        <v>1</v>
      </c>
      <c r="Q8273" s="0" t="n">
        <f aca="false">J8273*P8273+ROW()*0.00000001</f>
        <v>0.17008273</v>
      </c>
    </row>
    <row r="8274" customFormat="false" ht="15" hidden="false" customHeight="false" outlineLevel="0" collapsed="false">
      <c r="A8274" s="0" t="s">
        <v>4192</v>
      </c>
      <c r="B8274" s="0" t="s">
        <v>144</v>
      </c>
      <c r="C8274" s="0" t="n">
        <v>2003</v>
      </c>
      <c r="D8274" s="0" t="s">
        <v>56</v>
      </c>
      <c r="E8274" s="0" t="s">
        <v>293</v>
      </c>
      <c r="F8274" s="0" t="n">
        <v>0.13</v>
      </c>
      <c r="G8274" s="0" t="n">
        <v>0.04</v>
      </c>
      <c r="H8274" s="0" t="n">
        <v>0</v>
      </c>
      <c r="I8274" s="0" t="n">
        <v>0.01</v>
      </c>
      <c r="J8274" s="0" t="n">
        <v>0.17</v>
      </c>
      <c r="K8274" s="0" t="n">
        <v>69</v>
      </c>
      <c r="L8274" s="0" t="n">
        <v>6.3</v>
      </c>
      <c r="M8274" s="0" t="s">
        <v>73</v>
      </c>
      <c r="N8274" s="0" t="s">
        <v>66</v>
      </c>
      <c r="O8274" s="0" t="s">
        <v>67</v>
      </c>
      <c r="P8274" s="0" t="n">
        <f aca="false">IF(AND(OR(Dashboard!$B$5="All",D8274=Dashboard!$B$5),OR(Dashboard!$D$5="All",N8274=Dashboard!$D$5),OR(AND(C8274&lt;&gt;"",C8274&gt;=Dashboard!$F$5,C8274&lt;=Dashboard!$H$5),AND(C8274="",Dashboard!$F$5&lt;=1980,Dashboard!$H$5&gt;=2016))),1,0)</f>
        <v>1</v>
      </c>
      <c r="Q8274" s="0" t="n">
        <f aca="false">J8274*P8274+ROW()*0.00000001</f>
        <v>0.17008274</v>
      </c>
    </row>
    <row r="8275" customFormat="false" ht="15" hidden="false" customHeight="false" outlineLevel="0" collapsed="false">
      <c r="A8275" s="0" t="s">
        <v>6077</v>
      </c>
      <c r="B8275" s="0" t="s">
        <v>50</v>
      </c>
      <c r="C8275" s="0" t="n">
        <v>2010</v>
      </c>
      <c r="D8275" s="0" t="s">
        <v>114</v>
      </c>
      <c r="E8275" s="0" t="s">
        <v>1485</v>
      </c>
      <c r="F8275" s="0" t="n">
        <v>0.01</v>
      </c>
      <c r="G8275" s="0" t="n">
        <v>0.14</v>
      </c>
      <c r="H8275" s="0" t="n">
        <v>0</v>
      </c>
      <c r="I8275" s="0" t="n">
        <v>0.02</v>
      </c>
      <c r="J8275" s="0" t="n">
        <v>0.17</v>
      </c>
      <c r="M8275" s="0" t="s">
        <v>36</v>
      </c>
      <c r="N8275" s="0" t="s">
        <v>35</v>
      </c>
      <c r="P8275" s="0" t="n">
        <f aca="false">IF(AND(OR(Dashboard!$B$5="All",D8275=Dashboard!$B$5),OR(Dashboard!$D$5="All",N8275=Dashboard!$D$5),OR(AND(C8275&lt;&gt;"",C8275&gt;=Dashboard!$F$5,C8275&lt;=Dashboard!$H$5),AND(C8275="",Dashboard!$F$5&lt;=1980,Dashboard!$H$5&gt;=2016))),1,0)</f>
        <v>1</v>
      </c>
      <c r="Q8275" s="0" t="n">
        <f aca="false">J8275*P8275+ROW()*0.00000001</f>
        <v>0.17008275</v>
      </c>
    </row>
    <row r="8276" customFormat="false" ht="15" hidden="false" customHeight="false" outlineLevel="0" collapsed="false">
      <c r="A8276" s="0" t="s">
        <v>3557</v>
      </c>
      <c r="B8276" s="0" t="s">
        <v>164</v>
      </c>
      <c r="C8276" s="0" t="n">
        <v>2008</v>
      </c>
      <c r="D8276" s="0" t="s">
        <v>34</v>
      </c>
      <c r="E8276" s="0" t="s">
        <v>91</v>
      </c>
      <c r="F8276" s="0" t="n">
        <v>0.16</v>
      </c>
      <c r="G8276" s="0" t="n">
        <v>0</v>
      </c>
      <c r="H8276" s="0" t="n">
        <v>0</v>
      </c>
      <c r="I8276" s="0" t="n">
        <v>0.02</v>
      </c>
      <c r="J8276" s="0" t="n">
        <v>0.17</v>
      </c>
      <c r="M8276" s="0" t="s">
        <v>103</v>
      </c>
      <c r="N8276" s="0" t="s">
        <v>74</v>
      </c>
      <c r="P8276" s="0" t="n">
        <f aca="false">IF(AND(OR(Dashboard!$B$5="All",D8276=Dashboard!$B$5),OR(Dashboard!$D$5="All",N8276=Dashboard!$D$5),OR(AND(C8276&lt;&gt;"",C8276&gt;=Dashboard!$F$5,C8276&lt;=Dashboard!$H$5),AND(C8276="",Dashboard!$F$5&lt;=1980,Dashboard!$H$5&gt;=2016))),1,0)</f>
        <v>1</v>
      </c>
      <c r="Q8276" s="0" t="n">
        <f aca="false">J8276*P8276+ROW()*0.00000001</f>
        <v>0.17008276</v>
      </c>
    </row>
    <row r="8277" customFormat="false" ht="15" hidden="false" customHeight="false" outlineLevel="0" collapsed="false">
      <c r="A8277" s="0" t="s">
        <v>2038</v>
      </c>
      <c r="B8277" s="0" t="s">
        <v>50</v>
      </c>
      <c r="C8277" s="0" t="n">
        <v>2010</v>
      </c>
      <c r="D8277" s="0" t="s">
        <v>48</v>
      </c>
      <c r="E8277" s="0" t="s">
        <v>418</v>
      </c>
      <c r="F8277" s="0" t="n">
        <v>0.09</v>
      </c>
      <c r="G8277" s="0" t="n">
        <v>0.06</v>
      </c>
      <c r="H8277" s="0" t="n">
        <v>0</v>
      </c>
      <c r="I8277" s="0" t="n">
        <v>0.02</v>
      </c>
      <c r="J8277" s="0" t="n">
        <v>0.17</v>
      </c>
      <c r="M8277" s="0" t="s">
        <v>36</v>
      </c>
      <c r="N8277" s="0" t="s">
        <v>35</v>
      </c>
      <c r="P8277" s="0" t="n">
        <f aca="false">IF(AND(OR(Dashboard!$B$5="All",D8277=Dashboard!$B$5),OR(Dashboard!$D$5="All",N8277=Dashboard!$D$5),OR(AND(C8277&lt;&gt;"",C8277&gt;=Dashboard!$F$5,C8277&lt;=Dashboard!$H$5),AND(C8277="",Dashboard!$F$5&lt;=1980,Dashboard!$H$5&gt;=2016))),1,0)</f>
        <v>1</v>
      </c>
      <c r="Q8277" s="0" t="n">
        <f aca="false">J8277*P8277+ROW()*0.00000001</f>
        <v>0.17008277</v>
      </c>
    </row>
    <row r="8278" customFormat="false" ht="15" hidden="false" customHeight="false" outlineLevel="0" collapsed="false">
      <c r="A8278" s="0" t="s">
        <v>5513</v>
      </c>
      <c r="B8278" s="0" t="s">
        <v>64</v>
      </c>
      <c r="C8278" s="0" t="n">
        <v>2013</v>
      </c>
      <c r="D8278" s="0" t="s">
        <v>71</v>
      </c>
      <c r="E8278" s="0" t="s">
        <v>157</v>
      </c>
      <c r="F8278" s="0" t="n">
        <v>0.07</v>
      </c>
      <c r="G8278" s="0" t="n">
        <v>0.08</v>
      </c>
      <c r="H8278" s="0" t="n">
        <v>0</v>
      </c>
      <c r="I8278" s="0" t="n">
        <v>0.02</v>
      </c>
      <c r="J8278" s="0" t="n">
        <v>0.17</v>
      </c>
      <c r="K8278" s="0" t="n">
        <v>69</v>
      </c>
      <c r="L8278" s="0" t="n">
        <v>7.2</v>
      </c>
      <c r="M8278" s="0" t="s">
        <v>73</v>
      </c>
      <c r="N8278" s="0" t="s">
        <v>66</v>
      </c>
      <c r="O8278" s="0" t="s">
        <v>67</v>
      </c>
      <c r="P8278" s="0" t="n">
        <f aca="false">IF(AND(OR(Dashboard!$B$5="All",D8278=Dashboard!$B$5),OR(Dashboard!$D$5="All",N8278=Dashboard!$D$5),OR(AND(C8278&lt;&gt;"",C8278&gt;=Dashboard!$F$5,C8278&lt;=Dashboard!$H$5),AND(C8278="",Dashboard!$F$5&lt;=1980,Dashboard!$H$5&gt;=2016))),1,0)</f>
        <v>1</v>
      </c>
      <c r="Q8278" s="0" t="n">
        <f aca="false">J8278*P8278+ROW()*0.00000001</f>
        <v>0.17008278</v>
      </c>
    </row>
    <row r="8279" customFormat="false" ht="15" hidden="false" customHeight="false" outlineLevel="0" collapsed="false">
      <c r="A8279" s="0" t="s">
        <v>6078</v>
      </c>
      <c r="B8279" s="0" t="s">
        <v>76</v>
      </c>
      <c r="C8279" s="0" t="n">
        <v>2005</v>
      </c>
      <c r="D8279" s="0" t="s">
        <v>41</v>
      </c>
      <c r="E8279" s="0" t="s">
        <v>1707</v>
      </c>
      <c r="F8279" s="0" t="n">
        <v>0.08</v>
      </c>
      <c r="G8279" s="0" t="n">
        <v>0.07</v>
      </c>
      <c r="H8279" s="0" t="n">
        <v>0</v>
      </c>
      <c r="I8279" s="0" t="n">
        <v>0.02</v>
      </c>
      <c r="J8279" s="0" t="n">
        <v>0.17</v>
      </c>
      <c r="K8279" s="0" t="n">
        <v>52</v>
      </c>
      <c r="M8279" s="0" t="s">
        <v>36</v>
      </c>
      <c r="N8279" s="0" t="s">
        <v>74</v>
      </c>
      <c r="O8279" s="0" t="s">
        <v>53</v>
      </c>
      <c r="P8279" s="0" t="n">
        <f aca="false">IF(AND(OR(Dashboard!$B$5="All",D8279=Dashboard!$B$5),OR(Dashboard!$D$5="All",N8279=Dashboard!$D$5),OR(AND(C8279&lt;&gt;"",C8279&gt;=Dashboard!$F$5,C8279&lt;=Dashboard!$H$5),AND(C8279="",Dashboard!$F$5&lt;=1980,Dashboard!$H$5&gt;=2016))),1,0)</f>
        <v>1</v>
      </c>
      <c r="Q8279" s="0" t="n">
        <f aca="false">J8279*P8279+ROW()*0.00000001</f>
        <v>0.17008279</v>
      </c>
    </row>
    <row r="8280" customFormat="false" ht="15" hidden="false" customHeight="false" outlineLevel="0" collapsed="false">
      <c r="A8280" s="0" t="s">
        <v>6079</v>
      </c>
      <c r="B8280" s="0" t="s">
        <v>76</v>
      </c>
      <c r="C8280" s="0" t="n">
        <v>2003</v>
      </c>
      <c r="D8280" s="0" t="s">
        <v>246</v>
      </c>
      <c r="E8280" s="0" t="s">
        <v>3122</v>
      </c>
      <c r="F8280" s="0" t="n">
        <v>0.08</v>
      </c>
      <c r="G8280" s="0" t="n">
        <v>0.07</v>
      </c>
      <c r="H8280" s="0" t="n">
        <v>0</v>
      </c>
      <c r="I8280" s="0" t="n">
        <v>0.02</v>
      </c>
      <c r="J8280" s="0" t="n">
        <v>0.17</v>
      </c>
      <c r="K8280" s="0" t="n">
        <v>68</v>
      </c>
      <c r="L8280" s="0" t="n">
        <v>8.7</v>
      </c>
      <c r="M8280" s="0" t="s">
        <v>103</v>
      </c>
      <c r="N8280" s="0" t="s">
        <v>74</v>
      </c>
      <c r="O8280" s="0" t="s">
        <v>67</v>
      </c>
      <c r="P8280" s="0" t="n">
        <f aca="false">IF(AND(OR(Dashboard!$B$5="All",D8280=Dashboard!$B$5),OR(Dashboard!$D$5="All",N8280=Dashboard!$D$5),OR(AND(C8280&lt;&gt;"",C8280&gt;=Dashboard!$F$5,C8280&lt;=Dashboard!$H$5),AND(C8280="",Dashboard!$F$5&lt;=1980,Dashboard!$H$5&gt;=2016))),1,0)</f>
        <v>1</v>
      </c>
      <c r="Q8280" s="0" t="n">
        <f aca="false">J8280*P8280+ROW()*0.00000001</f>
        <v>0.1700828</v>
      </c>
    </row>
    <row r="8281" customFormat="false" ht="15" hidden="false" customHeight="false" outlineLevel="0" collapsed="false">
      <c r="A8281" s="0" t="s">
        <v>6080</v>
      </c>
      <c r="B8281" s="0" t="s">
        <v>33</v>
      </c>
      <c r="C8281" s="0" t="n">
        <v>2011</v>
      </c>
      <c r="D8281" s="0" t="s">
        <v>52</v>
      </c>
      <c r="E8281" s="0" t="s">
        <v>418</v>
      </c>
      <c r="F8281" s="0" t="n">
        <v>0.06</v>
      </c>
      <c r="G8281" s="0" t="n">
        <v>0.09</v>
      </c>
      <c r="H8281" s="0" t="n">
        <v>0</v>
      </c>
      <c r="I8281" s="0" t="n">
        <v>0.02</v>
      </c>
      <c r="J8281" s="0" t="n">
        <v>0.17</v>
      </c>
      <c r="M8281" s="0" t="s">
        <v>36</v>
      </c>
      <c r="N8281" s="0" t="s">
        <v>35</v>
      </c>
      <c r="P8281" s="0" t="n">
        <f aca="false">IF(AND(OR(Dashboard!$B$5="All",D8281=Dashboard!$B$5),OR(Dashboard!$D$5="All",N8281=Dashboard!$D$5),OR(AND(C8281&lt;&gt;"",C8281&gt;=Dashboard!$F$5,C8281&lt;=Dashboard!$H$5),AND(C8281="",Dashboard!$F$5&lt;=1980,Dashboard!$H$5&gt;=2016))),1,0)</f>
        <v>1</v>
      </c>
      <c r="Q8281" s="0" t="n">
        <f aca="false">J8281*P8281+ROW()*0.00000001</f>
        <v>0.17008281</v>
      </c>
    </row>
    <row r="8282" customFormat="false" ht="15" hidden="false" customHeight="false" outlineLevel="0" collapsed="false">
      <c r="A8282" s="0" t="s">
        <v>6081</v>
      </c>
      <c r="B8282" s="0" t="s">
        <v>85</v>
      </c>
      <c r="C8282" s="0" t="n">
        <v>2005</v>
      </c>
      <c r="D8282" s="0" t="s">
        <v>52</v>
      </c>
      <c r="E8282" s="0" t="s">
        <v>418</v>
      </c>
      <c r="F8282" s="0" t="n">
        <v>0.12</v>
      </c>
      <c r="G8282" s="0" t="n">
        <v>0.05</v>
      </c>
      <c r="H8282" s="0" t="n">
        <v>0</v>
      </c>
      <c r="I8282" s="0" t="n">
        <v>0</v>
      </c>
      <c r="J8282" s="0" t="n">
        <v>0.17</v>
      </c>
      <c r="N8282" s="0" t="s">
        <v>35</v>
      </c>
      <c r="P8282" s="0" t="n">
        <f aca="false">IF(AND(OR(Dashboard!$B$5="All",D8282=Dashboard!$B$5),OR(Dashboard!$D$5="All",N8282=Dashboard!$D$5),OR(AND(C8282&lt;&gt;"",C8282&gt;=Dashboard!$F$5,C8282&lt;=Dashboard!$H$5),AND(C8282="",Dashboard!$F$5&lt;=1980,Dashboard!$H$5&gt;=2016))),1,0)</f>
        <v>1</v>
      </c>
      <c r="Q8282" s="0" t="n">
        <f aca="false">J8282*P8282+ROW()*0.00000001</f>
        <v>0.17008282</v>
      </c>
    </row>
    <row r="8283" customFormat="false" ht="15" hidden="false" customHeight="false" outlineLevel="0" collapsed="false">
      <c r="A8283" s="0" t="s">
        <v>5918</v>
      </c>
      <c r="B8283" s="0" t="s">
        <v>94</v>
      </c>
      <c r="C8283" s="0" t="n">
        <v>2016</v>
      </c>
      <c r="D8283" s="0" t="s">
        <v>34</v>
      </c>
      <c r="E8283" s="0" t="s">
        <v>220</v>
      </c>
      <c r="F8283" s="0" t="n">
        <v>0</v>
      </c>
      <c r="G8283" s="0" t="n">
        <v>0</v>
      </c>
      <c r="H8283" s="0" t="n">
        <v>0.17</v>
      </c>
      <c r="I8283" s="0" t="n">
        <v>0</v>
      </c>
      <c r="J8283" s="0" t="n">
        <v>0.17</v>
      </c>
      <c r="N8283" s="0" t="s">
        <v>74</v>
      </c>
      <c r="P8283" s="0" t="n">
        <f aca="false">IF(AND(OR(Dashboard!$B$5="All",D8283=Dashboard!$B$5),OR(Dashboard!$D$5="All",N8283=Dashboard!$D$5),OR(AND(C8283&lt;&gt;"",C8283&gt;=Dashboard!$F$5,C8283&lt;=Dashboard!$H$5),AND(C8283="",Dashboard!$F$5&lt;=1980,Dashboard!$H$5&gt;=2016))),1,0)</f>
        <v>1</v>
      </c>
      <c r="Q8283" s="0" t="n">
        <f aca="false">J8283*P8283+ROW()*0.00000001</f>
        <v>0.17008283</v>
      </c>
    </row>
    <row r="8284" customFormat="false" ht="15" hidden="false" customHeight="false" outlineLevel="0" collapsed="false">
      <c r="A8284" s="0" t="s">
        <v>5430</v>
      </c>
      <c r="B8284" s="0" t="s">
        <v>76</v>
      </c>
      <c r="C8284" s="0" t="n">
        <v>2008</v>
      </c>
      <c r="D8284" s="0" t="s">
        <v>34</v>
      </c>
      <c r="E8284" s="0" t="s">
        <v>160</v>
      </c>
      <c r="F8284" s="0" t="n">
        <v>0.08</v>
      </c>
      <c r="G8284" s="0" t="n">
        <v>0.07</v>
      </c>
      <c r="H8284" s="0" t="n">
        <v>0</v>
      </c>
      <c r="I8284" s="0" t="n">
        <v>0.02</v>
      </c>
      <c r="J8284" s="0" t="n">
        <v>0.17</v>
      </c>
      <c r="N8284" s="0" t="s">
        <v>74</v>
      </c>
      <c r="P8284" s="0" t="n">
        <f aca="false">IF(AND(OR(Dashboard!$B$5="All",D8284=Dashboard!$B$5),OR(Dashboard!$D$5="All",N8284=Dashboard!$D$5),OR(AND(C8284&lt;&gt;"",C8284&gt;=Dashboard!$F$5,C8284&lt;=Dashboard!$H$5),AND(C8284="",Dashboard!$F$5&lt;=1980,Dashboard!$H$5&gt;=2016))),1,0)</f>
        <v>1</v>
      </c>
      <c r="Q8284" s="0" t="n">
        <f aca="false">J8284*P8284+ROW()*0.00000001</f>
        <v>0.17008284</v>
      </c>
    </row>
    <row r="8285" customFormat="false" ht="15" hidden="false" customHeight="false" outlineLevel="0" collapsed="false">
      <c r="A8285" s="0" t="s">
        <v>6082</v>
      </c>
      <c r="B8285" s="0" t="s">
        <v>76</v>
      </c>
      <c r="C8285" s="0" t="n">
        <v>2000</v>
      </c>
      <c r="D8285" s="0" t="s">
        <v>71</v>
      </c>
      <c r="E8285" s="0" t="s">
        <v>1374</v>
      </c>
      <c r="F8285" s="0" t="n">
        <v>0.08</v>
      </c>
      <c r="G8285" s="0" t="n">
        <v>0.07</v>
      </c>
      <c r="H8285" s="0" t="n">
        <v>0</v>
      </c>
      <c r="I8285" s="0" t="n">
        <v>0.02</v>
      </c>
      <c r="J8285" s="0" t="n">
        <v>0.17</v>
      </c>
      <c r="K8285" s="0" t="n">
        <v>65</v>
      </c>
      <c r="L8285" s="0" t="n">
        <v>5.9</v>
      </c>
      <c r="M8285" s="0" t="s">
        <v>103</v>
      </c>
      <c r="N8285" s="0" t="s">
        <v>74</v>
      </c>
      <c r="O8285" s="0" t="s">
        <v>67</v>
      </c>
      <c r="P8285" s="0" t="n">
        <f aca="false">IF(AND(OR(Dashboard!$B$5="All",D8285=Dashboard!$B$5),OR(Dashboard!$D$5="All",N8285=Dashboard!$D$5),OR(AND(C8285&lt;&gt;"",C8285&gt;=Dashboard!$F$5,C8285&lt;=Dashboard!$H$5),AND(C8285="",Dashboard!$F$5&lt;=1980,Dashboard!$H$5&gt;=2016))),1,0)</f>
        <v>1</v>
      </c>
      <c r="Q8285" s="0" t="n">
        <f aca="false">J8285*P8285+ROW()*0.00000001</f>
        <v>0.17008285</v>
      </c>
    </row>
    <row r="8286" customFormat="false" ht="15" hidden="false" customHeight="false" outlineLevel="0" collapsed="false">
      <c r="A8286" s="0" t="s">
        <v>1203</v>
      </c>
      <c r="B8286" s="0" t="s">
        <v>152</v>
      </c>
      <c r="C8286" s="0" t="n">
        <v>2012</v>
      </c>
      <c r="D8286" s="0" t="s">
        <v>56</v>
      </c>
      <c r="E8286" s="0" t="s">
        <v>124</v>
      </c>
      <c r="F8286" s="0" t="n">
        <v>0.05</v>
      </c>
      <c r="G8286" s="0" t="n">
        <v>0.1</v>
      </c>
      <c r="H8286" s="0" t="n">
        <v>0</v>
      </c>
      <c r="I8286" s="0" t="n">
        <v>0.02</v>
      </c>
      <c r="J8286" s="0" t="n">
        <v>0.17</v>
      </c>
      <c r="K8286" s="0" t="n">
        <v>71</v>
      </c>
      <c r="L8286" s="0" t="n">
        <v>4.9</v>
      </c>
      <c r="M8286" s="0" t="s">
        <v>73</v>
      </c>
      <c r="N8286" s="0" t="s">
        <v>152</v>
      </c>
      <c r="O8286" s="0" t="s">
        <v>37</v>
      </c>
      <c r="P8286" s="0" t="n">
        <f aca="false">IF(AND(OR(Dashboard!$B$5="All",D8286=Dashboard!$B$5),OR(Dashboard!$D$5="All",N8286=Dashboard!$D$5),OR(AND(C8286&lt;&gt;"",C8286&gt;=Dashboard!$F$5,C8286&lt;=Dashboard!$H$5),AND(C8286="",Dashboard!$F$5&lt;=1980,Dashboard!$H$5&gt;=2016))),1,0)</f>
        <v>1</v>
      </c>
      <c r="Q8286" s="0" t="n">
        <f aca="false">J8286*P8286+ROW()*0.00000001</f>
        <v>0.17008286</v>
      </c>
    </row>
    <row r="8287" customFormat="false" ht="15" hidden="false" customHeight="false" outlineLevel="0" collapsed="false">
      <c r="A8287" s="0" t="s">
        <v>6083</v>
      </c>
      <c r="B8287" s="0" t="s">
        <v>76</v>
      </c>
      <c r="C8287" s="0" t="n">
        <v>2009</v>
      </c>
      <c r="D8287" s="0" t="s">
        <v>34</v>
      </c>
      <c r="E8287" s="0" t="s">
        <v>160</v>
      </c>
      <c r="F8287" s="0" t="n">
        <v>0.08</v>
      </c>
      <c r="G8287" s="0" t="n">
        <v>0.07</v>
      </c>
      <c r="H8287" s="0" t="n">
        <v>0</v>
      </c>
      <c r="I8287" s="0" t="n">
        <v>0.02</v>
      </c>
      <c r="J8287" s="0" t="n">
        <v>0.17</v>
      </c>
      <c r="M8287" s="0" t="s">
        <v>36</v>
      </c>
      <c r="N8287" s="0" t="s">
        <v>74</v>
      </c>
      <c r="P8287" s="0" t="n">
        <f aca="false">IF(AND(OR(Dashboard!$B$5="All",D8287=Dashboard!$B$5),OR(Dashboard!$D$5="All",N8287=Dashboard!$D$5),OR(AND(C8287&lt;&gt;"",C8287&gt;=Dashboard!$F$5,C8287&lt;=Dashboard!$H$5),AND(C8287="",Dashboard!$F$5&lt;=1980,Dashboard!$H$5&gt;=2016))),1,0)</f>
        <v>1</v>
      </c>
      <c r="Q8287" s="0" t="n">
        <f aca="false">J8287*P8287+ROW()*0.00000001</f>
        <v>0.17008287</v>
      </c>
    </row>
    <row r="8288" customFormat="false" ht="15" hidden="false" customHeight="false" outlineLevel="0" collapsed="false">
      <c r="A8288" s="0" t="s">
        <v>6084</v>
      </c>
      <c r="B8288" s="0" t="s">
        <v>117</v>
      </c>
      <c r="C8288" s="0" t="n">
        <v>1997</v>
      </c>
      <c r="D8288" s="0" t="s">
        <v>71</v>
      </c>
      <c r="E8288" s="0" t="s">
        <v>211</v>
      </c>
      <c r="F8288" s="0" t="n">
        <v>0</v>
      </c>
      <c r="G8288" s="0" t="n">
        <v>0</v>
      </c>
      <c r="H8288" s="0" t="n">
        <v>0.16</v>
      </c>
      <c r="I8288" s="0" t="n">
        <v>0.01</v>
      </c>
      <c r="J8288" s="0" t="n">
        <v>0.17</v>
      </c>
      <c r="N8288" s="0" t="s">
        <v>74</v>
      </c>
      <c r="P8288" s="0" t="n">
        <f aca="false">IF(AND(OR(Dashboard!$B$5="All",D8288=Dashboard!$B$5),OR(Dashboard!$D$5="All",N8288=Dashboard!$D$5),OR(AND(C8288&lt;&gt;"",C8288&gt;=Dashboard!$F$5,C8288&lt;=Dashboard!$H$5),AND(C8288="",Dashboard!$F$5&lt;=1980,Dashboard!$H$5&gt;=2016))),1,0)</f>
        <v>1</v>
      </c>
      <c r="Q8288" s="0" t="n">
        <f aca="false">J8288*P8288+ROW()*0.00000001</f>
        <v>0.17008288</v>
      </c>
    </row>
    <row r="8289" customFormat="false" ht="15" hidden="false" customHeight="false" outlineLevel="0" collapsed="false">
      <c r="A8289" s="0" t="s">
        <v>6085</v>
      </c>
      <c r="B8289" s="0" t="s">
        <v>50</v>
      </c>
      <c r="C8289" s="0" t="n">
        <v>2009</v>
      </c>
      <c r="D8289" s="0" t="s">
        <v>114</v>
      </c>
      <c r="E8289" s="0" t="s">
        <v>124</v>
      </c>
      <c r="F8289" s="0" t="n">
        <v>0.07</v>
      </c>
      <c r="G8289" s="0" t="n">
        <v>0.08</v>
      </c>
      <c r="H8289" s="0" t="n">
        <v>0</v>
      </c>
      <c r="I8289" s="0" t="n">
        <v>0.02</v>
      </c>
      <c r="J8289" s="0" t="n">
        <v>0.17</v>
      </c>
      <c r="N8289" s="0" t="s">
        <v>35</v>
      </c>
      <c r="P8289" s="0" t="n">
        <f aca="false">IF(AND(OR(Dashboard!$B$5="All",D8289=Dashboard!$B$5),OR(Dashboard!$D$5="All",N8289=Dashboard!$D$5),OR(AND(C8289&lt;&gt;"",C8289&gt;=Dashboard!$F$5,C8289&lt;=Dashboard!$H$5),AND(C8289="",Dashboard!$F$5&lt;=1980,Dashboard!$H$5&gt;=2016))),1,0)</f>
        <v>1</v>
      </c>
      <c r="Q8289" s="0" t="n">
        <f aca="false">J8289*P8289+ROW()*0.00000001</f>
        <v>0.17008289</v>
      </c>
    </row>
    <row r="8290" customFormat="false" ht="15" hidden="false" customHeight="false" outlineLevel="0" collapsed="false">
      <c r="A8290" s="0" t="s">
        <v>6086</v>
      </c>
      <c r="B8290" s="0" t="s">
        <v>70</v>
      </c>
      <c r="C8290" s="0" t="n">
        <v>2011</v>
      </c>
      <c r="D8290" s="0" t="s">
        <v>16</v>
      </c>
      <c r="E8290" s="0" t="s">
        <v>89</v>
      </c>
      <c r="F8290" s="0" t="n">
        <v>0.08</v>
      </c>
      <c r="G8290" s="0" t="n">
        <v>0.06</v>
      </c>
      <c r="H8290" s="0" t="n">
        <v>0</v>
      </c>
      <c r="I8290" s="0" t="n">
        <v>0.03</v>
      </c>
      <c r="J8290" s="0" t="n">
        <v>0.17</v>
      </c>
      <c r="K8290" s="0" t="n">
        <v>53</v>
      </c>
      <c r="L8290" s="0" t="n">
        <v>6.1</v>
      </c>
      <c r="M8290" s="0" t="s">
        <v>125</v>
      </c>
      <c r="N8290" s="0" t="s">
        <v>74</v>
      </c>
      <c r="O8290" s="0" t="s">
        <v>53</v>
      </c>
      <c r="P8290" s="0" t="n">
        <f aca="false">IF(AND(OR(Dashboard!$B$5="All",D8290=Dashboard!$B$5),OR(Dashboard!$D$5="All",N8290=Dashboard!$D$5),OR(AND(C8290&lt;&gt;"",C8290&gt;=Dashboard!$F$5,C8290&lt;=Dashboard!$H$5),AND(C8290="",Dashboard!$F$5&lt;=1980,Dashboard!$H$5&gt;=2016))),1,0)</f>
        <v>1</v>
      </c>
      <c r="Q8290" s="0" t="n">
        <f aca="false">J8290*P8290+ROW()*0.00000001</f>
        <v>0.1700829</v>
      </c>
    </row>
    <row r="8291" customFormat="false" ht="15" hidden="false" customHeight="false" outlineLevel="0" collapsed="false">
      <c r="A8291" s="0" t="s">
        <v>4600</v>
      </c>
      <c r="B8291" s="0" t="s">
        <v>117</v>
      </c>
      <c r="C8291" s="0" t="n">
        <v>1996</v>
      </c>
      <c r="D8291" s="0" t="s">
        <v>102</v>
      </c>
      <c r="E8291" s="0" t="s">
        <v>89</v>
      </c>
      <c r="F8291" s="0" t="n">
        <v>0</v>
      </c>
      <c r="G8291" s="0" t="n">
        <v>0</v>
      </c>
      <c r="H8291" s="0" t="n">
        <v>0.16</v>
      </c>
      <c r="I8291" s="0" t="n">
        <v>0.01</v>
      </c>
      <c r="J8291" s="0" t="n">
        <v>0.17</v>
      </c>
      <c r="N8291" s="0" t="s">
        <v>74</v>
      </c>
      <c r="P8291" s="0" t="n">
        <f aca="false">IF(AND(OR(Dashboard!$B$5="All",D8291=Dashboard!$B$5),OR(Dashboard!$D$5="All",N8291=Dashboard!$D$5),OR(AND(C8291&lt;&gt;"",C8291&gt;=Dashboard!$F$5,C8291&lt;=Dashboard!$H$5),AND(C8291="",Dashboard!$F$5&lt;=1980,Dashboard!$H$5&gt;=2016))),1,0)</f>
        <v>1</v>
      </c>
      <c r="Q8291" s="0" t="n">
        <f aca="false">J8291*P8291+ROW()*0.00000001</f>
        <v>0.17008291</v>
      </c>
    </row>
    <row r="8292" customFormat="false" ht="15" hidden="false" customHeight="false" outlineLevel="0" collapsed="false">
      <c r="A8292" s="0" t="s">
        <v>6087</v>
      </c>
      <c r="B8292" s="0" t="s">
        <v>76</v>
      </c>
      <c r="C8292" s="0" t="n">
        <v>2003</v>
      </c>
      <c r="D8292" s="0" t="s">
        <v>71</v>
      </c>
      <c r="E8292" s="0" t="s">
        <v>649</v>
      </c>
      <c r="F8292" s="0" t="n">
        <v>0.08</v>
      </c>
      <c r="G8292" s="0" t="n">
        <v>0.07</v>
      </c>
      <c r="H8292" s="0" t="n">
        <v>0</v>
      </c>
      <c r="I8292" s="0" t="n">
        <v>0.02</v>
      </c>
      <c r="J8292" s="0" t="n">
        <v>0.17</v>
      </c>
      <c r="K8292" s="0" t="n">
        <v>71</v>
      </c>
      <c r="L8292" s="0" t="n">
        <v>7.9</v>
      </c>
      <c r="M8292" s="0" t="s">
        <v>73</v>
      </c>
      <c r="N8292" s="0" t="s">
        <v>74</v>
      </c>
      <c r="O8292" s="0" t="s">
        <v>37</v>
      </c>
      <c r="P8292" s="0" t="n">
        <f aca="false">IF(AND(OR(Dashboard!$B$5="All",D8292=Dashboard!$B$5),OR(Dashboard!$D$5="All",N8292=Dashboard!$D$5),OR(AND(C8292&lt;&gt;"",C8292&gt;=Dashboard!$F$5,C8292&lt;=Dashboard!$H$5),AND(C8292="",Dashboard!$F$5&lt;=1980,Dashboard!$H$5&gt;=2016))),1,0)</f>
        <v>1</v>
      </c>
      <c r="Q8292" s="0" t="n">
        <f aca="false">J8292*P8292+ROW()*0.00000001</f>
        <v>0.17008292</v>
      </c>
    </row>
    <row r="8293" customFormat="false" ht="15" hidden="false" customHeight="false" outlineLevel="0" collapsed="false">
      <c r="A8293" s="0" t="s">
        <v>6088</v>
      </c>
      <c r="B8293" s="0" t="s">
        <v>76</v>
      </c>
      <c r="C8293" s="0" t="n">
        <v>2003</v>
      </c>
      <c r="D8293" s="0" t="s">
        <v>46</v>
      </c>
      <c r="E8293" s="0" t="s">
        <v>157</v>
      </c>
      <c r="F8293" s="0" t="n">
        <v>0</v>
      </c>
      <c r="G8293" s="0" t="n">
        <v>0</v>
      </c>
      <c r="H8293" s="0" t="n">
        <v>0.17</v>
      </c>
      <c r="I8293" s="0" t="n">
        <v>0</v>
      </c>
      <c r="J8293" s="0" t="n">
        <v>0.17</v>
      </c>
      <c r="N8293" s="0" t="s">
        <v>74</v>
      </c>
      <c r="P8293" s="0" t="n">
        <f aca="false">IF(AND(OR(Dashboard!$B$5="All",D8293=Dashboard!$B$5),OR(Dashboard!$D$5="All",N8293=Dashboard!$D$5),OR(AND(C8293&lt;&gt;"",C8293&gt;=Dashboard!$F$5,C8293&lt;=Dashboard!$H$5),AND(C8293="",Dashboard!$F$5&lt;=1980,Dashboard!$H$5&gt;=2016))),1,0)</f>
        <v>1</v>
      </c>
      <c r="Q8293" s="0" t="n">
        <f aca="false">J8293*P8293+ROW()*0.00000001</f>
        <v>0.17008293</v>
      </c>
    </row>
    <row r="8294" customFormat="false" ht="15" hidden="false" customHeight="false" outlineLevel="0" collapsed="false">
      <c r="A8294" s="0" t="s">
        <v>6089</v>
      </c>
      <c r="B8294" s="0" t="s">
        <v>76</v>
      </c>
      <c r="C8294" s="0" t="n">
        <v>2007</v>
      </c>
      <c r="D8294" s="0" t="s">
        <v>46</v>
      </c>
      <c r="E8294" s="0" t="s">
        <v>328</v>
      </c>
      <c r="F8294" s="0" t="n">
        <v>0</v>
      </c>
      <c r="G8294" s="0" t="n">
        <v>0</v>
      </c>
      <c r="H8294" s="0" t="n">
        <v>0.17</v>
      </c>
      <c r="I8294" s="0" t="n">
        <v>0</v>
      </c>
      <c r="J8294" s="0" t="n">
        <v>0.17</v>
      </c>
      <c r="N8294" s="0" t="s">
        <v>74</v>
      </c>
      <c r="P8294" s="0" t="n">
        <f aca="false">IF(AND(OR(Dashboard!$B$5="All",D8294=Dashboard!$B$5),OR(Dashboard!$D$5="All",N8294=Dashboard!$D$5),OR(AND(C8294&lt;&gt;"",C8294&gt;=Dashboard!$F$5,C8294&lt;=Dashboard!$H$5),AND(C8294="",Dashboard!$F$5&lt;=1980,Dashboard!$H$5&gt;=2016))),1,0)</f>
        <v>1</v>
      </c>
      <c r="Q8294" s="0" t="n">
        <f aca="false">J8294*P8294+ROW()*0.00000001</f>
        <v>0.17008294</v>
      </c>
    </row>
    <row r="8295" customFormat="false" ht="15" hidden="false" customHeight="false" outlineLevel="0" collapsed="false">
      <c r="A8295" s="0" t="s">
        <v>6090</v>
      </c>
      <c r="B8295" s="0" t="s">
        <v>3087</v>
      </c>
      <c r="C8295" s="0" t="n">
        <v>2000</v>
      </c>
      <c r="D8295" s="0" t="s">
        <v>246</v>
      </c>
      <c r="E8295" s="0" t="s">
        <v>328</v>
      </c>
      <c r="F8295" s="0" t="n">
        <v>0</v>
      </c>
      <c r="G8295" s="0" t="n">
        <v>0</v>
      </c>
      <c r="H8295" s="0" t="n">
        <v>0.17</v>
      </c>
      <c r="I8295" s="0" t="n">
        <v>0</v>
      </c>
      <c r="J8295" s="0" t="n">
        <v>0.17</v>
      </c>
      <c r="N8295" s="0" t="s">
        <v>161</v>
      </c>
      <c r="P8295" s="0" t="n">
        <f aca="false">IF(AND(OR(Dashboard!$B$5="All",D8295=Dashboard!$B$5),OR(Dashboard!$D$5="All",N8295=Dashboard!$D$5),OR(AND(C8295&lt;&gt;"",C8295&gt;=Dashboard!$F$5,C8295&lt;=Dashboard!$H$5),AND(C8295="",Dashboard!$F$5&lt;=1980,Dashboard!$H$5&gt;=2016))),1,0)</f>
        <v>1</v>
      </c>
      <c r="Q8295" s="0" t="n">
        <f aca="false">J8295*P8295+ROW()*0.00000001</f>
        <v>0.17008295</v>
      </c>
    </row>
    <row r="8296" customFormat="false" ht="15" hidden="false" customHeight="false" outlineLevel="0" collapsed="false">
      <c r="A8296" s="0" t="s">
        <v>3096</v>
      </c>
      <c r="B8296" s="0" t="s">
        <v>186</v>
      </c>
      <c r="C8296" s="0" t="n">
        <v>2003</v>
      </c>
      <c r="D8296" s="0" t="s">
        <v>16</v>
      </c>
      <c r="E8296" s="0" t="s">
        <v>243</v>
      </c>
      <c r="F8296" s="0" t="n">
        <v>0.13</v>
      </c>
      <c r="G8296" s="0" t="n">
        <v>0.03</v>
      </c>
      <c r="H8296" s="0" t="n">
        <v>0</v>
      </c>
      <c r="I8296" s="0" t="n">
        <v>0</v>
      </c>
      <c r="J8296" s="0" t="n">
        <v>0.17</v>
      </c>
      <c r="K8296" s="0" t="n">
        <v>64</v>
      </c>
      <c r="L8296" s="0" t="n">
        <v>5</v>
      </c>
      <c r="M8296" s="0" t="s">
        <v>36</v>
      </c>
      <c r="N8296" s="0" t="s">
        <v>35</v>
      </c>
      <c r="O8296" s="0" t="s">
        <v>67</v>
      </c>
      <c r="P8296" s="0" t="n">
        <f aca="false">IF(AND(OR(Dashboard!$B$5="All",D8296=Dashboard!$B$5),OR(Dashboard!$D$5="All",N8296=Dashboard!$D$5),OR(AND(C8296&lt;&gt;"",C8296&gt;=Dashboard!$F$5,C8296&lt;=Dashboard!$H$5),AND(C8296="",Dashboard!$F$5&lt;=1980,Dashboard!$H$5&gt;=2016))),1,0)</f>
        <v>1</v>
      </c>
      <c r="Q8296" s="0" t="n">
        <f aca="false">J8296*P8296+ROW()*0.00000001</f>
        <v>0.17008296</v>
      </c>
    </row>
    <row r="8297" customFormat="false" ht="15" hidden="false" customHeight="false" outlineLevel="0" collapsed="false">
      <c r="A8297" s="0" t="s">
        <v>4835</v>
      </c>
      <c r="B8297" s="0" t="s">
        <v>70</v>
      </c>
      <c r="C8297" s="0" t="n">
        <v>2010</v>
      </c>
      <c r="D8297" s="0" t="s">
        <v>71</v>
      </c>
      <c r="E8297" s="0" t="s">
        <v>418</v>
      </c>
      <c r="F8297" s="0" t="n">
        <v>0.12</v>
      </c>
      <c r="G8297" s="0" t="n">
        <v>0.03</v>
      </c>
      <c r="H8297" s="0" t="n">
        <v>0</v>
      </c>
      <c r="I8297" s="0" t="n">
        <v>0.02</v>
      </c>
      <c r="J8297" s="0" t="n">
        <v>0.17</v>
      </c>
      <c r="K8297" s="0" t="n">
        <v>54</v>
      </c>
      <c r="M8297" s="0" t="s">
        <v>125</v>
      </c>
      <c r="N8297" s="0" t="s">
        <v>74</v>
      </c>
      <c r="O8297" s="0" t="s">
        <v>53</v>
      </c>
      <c r="P8297" s="0" t="n">
        <f aca="false">IF(AND(OR(Dashboard!$B$5="All",D8297=Dashboard!$B$5),OR(Dashboard!$D$5="All",N8297=Dashboard!$D$5),OR(AND(C8297&lt;&gt;"",C8297&gt;=Dashboard!$F$5,C8297&lt;=Dashboard!$H$5),AND(C8297="",Dashboard!$F$5&lt;=1980,Dashboard!$H$5&gt;=2016))),1,0)</f>
        <v>1</v>
      </c>
      <c r="Q8297" s="0" t="n">
        <f aca="false">J8297*P8297+ROW()*0.00000001</f>
        <v>0.17008297</v>
      </c>
    </row>
    <row r="8298" customFormat="false" ht="15" hidden="false" customHeight="false" outlineLevel="0" collapsed="false">
      <c r="A8298" s="0" t="s">
        <v>3669</v>
      </c>
      <c r="B8298" s="0" t="s">
        <v>70</v>
      </c>
      <c r="C8298" s="0" t="n">
        <v>2008</v>
      </c>
      <c r="D8298" s="0" t="s">
        <v>71</v>
      </c>
      <c r="E8298" s="0" t="s">
        <v>487</v>
      </c>
      <c r="F8298" s="0" t="n">
        <v>0.14</v>
      </c>
      <c r="G8298" s="0" t="n">
        <v>0.01</v>
      </c>
      <c r="H8298" s="0" t="n">
        <v>0</v>
      </c>
      <c r="I8298" s="0" t="n">
        <v>0.02</v>
      </c>
      <c r="J8298" s="0" t="n">
        <v>0.17</v>
      </c>
      <c r="K8298" s="0" t="n">
        <v>56</v>
      </c>
      <c r="L8298" s="0" t="n">
        <v>5.6</v>
      </c>
      <c r="M8298" s="0" t="s">
        <v>103</v>
      </c>
      <c r="N8298" s="0" t="s">
        <v>74</v>
      </c>
      <c r="O8298" s="0" t="s">
        <v>53</v>
      </c>
      <c r="P8298" s="0" t="n">
        <f aca="false">IF(AND(OR(Dashboard!$B$5="All",D8298=Dashboard!$B$5),OR(Dashboard!$D$5="All",N8298=Dashboard!$D$5),OR(AND(C8298&lt;&gt;"",C8298&gt;=Dashboard!$F$5,C8298&lt;=Dashboard!$H$5),AND(C8298="",Dashboard!$F$5&lt;=1980,Dashboard!$H$5&gt;=2016))),1,0)</f>
        <v>1</v>
      </c>
      <c r="Q8298" s="0" t="n">
        <f aca="false">J8298*P8298+ROW()*0.00000001</f>
        <v>0.17008298</v>
      </c>
    </row>
    <row r="8299" customFormat="false" ht="15" hidden="false" customHeight="false" outlineLevel="0" collapsed="false">
      <c r="A8299" s="0" t="s">
        <v>6091</v>
      </c>
      <c r="B8299" s="0" t="s">
        <v>85</v>
      </c>
      <c r="C8299" s="0" t="n">
        <v>2005</v>
      </c>
      <c r="D8299" s="0" t="s">
        <v>16</v>
      </c>
      <c r="E8299" s="0" t="s">
        <v>418</v>
      </c>
      <c r="F8299" s="0" t="n">
        <v>0.12</v>
      </c>
      <c r="G8299" s="0" t="n">
        <v>0.05</v>
      </c>
      <c r="H8299" s="0" t="n">
        <v>0</v>
      </c>
      <c r="I8299" s="0" t="n">
        <v>0</v>
      </c>
      <c r="J8299" s="0" t="n">
        <v>0.17</v>
      </c>
      <c r="K8299" s="0" t="n">
        <v>52</v>
      </c>
      <c r="M8299" s="0" t="s">
        <v>36</v>
      </c>
      <c r="N8299" s="0" t="s">
        <v>35</v>
      </c>
      <c r="O8299" s="0" t="s">
        <v>53</v>
      </c>
      <c r="P8299" s="0" t="n">
        <f aca="false">IF(AND(OR(Dashboard!$B$5="All",D8299=Dashboard!$B$5),OR(Dashboard!$D$5="All",N8299=Dashboard!$D$5),OR(AND(C8299&lt;&gt;"",C8299&gt;=Dashboard!$F$5,C8299&lt;=Dashboard!$H$5),AND(C8299="",Dashboard!$F$5&lt;=1980,Dashboard!$H$5&gt;=2016))),1,0)</f>
        <v>1</v>
      </c>
      <c r="Q8299" s="0" t="n">
        <f aca="false">J8299*P8299+ROW()*0.00000001</f>
        <v>0.17008299</v>
      </c>
    </row>
    <row r="8300" customFormat="false" ht="15" hidden="false" customHeight="false" outlineLevel="0" collapsed="false">
      <c r="A8300" s="0" t="s">
        <v>6092</v>
      </c>
      <c r="B8300" s="0" t="s">
        <v>97</v>
      </c>
      <c r="C8300" s="0" t="n">
        <v>2013</v>
      </c>
      <c r="D8300" s="0" t="s">
        <v>52</v>
      </c>
      <c r="E8300" s="0" t="s">
        <v>220</v>
      </c>
      <c r="F8300" s="0" t="n">
        <v>0</v>
      </c>
      <c r="G8300" s="0" t="n">
        <v>0.08</v>
      </c>
      <c r="H8300" s="0" t="n">
        <v>0.08</v>
      </c>
      <c r="I8300" s="0" t="n">
        <v>0.01</v>
      </c>
      <c r="J8300" s="0" t="n">
        <v>0.17</v>
      </c>
      <c r="N8300" s="0" t="s">
        <v>35</v>
      </c>
      <c r="P8300" s="0" t="n">
        <f aca="false">IF(AND(OR(Dashboard!$B$5="All",D8300=Dashboard!$B$5),OR(Dashboard!$D$5="All",N8300=Dashboard!$D$5),OR(AND(C8300&lt;&gt;"",C8300&gt;=Dashboard!$F$5,C8300&lt;=Dashboard!$H$5),AND(C8300="",Dashboard!$F$5&lt;=1980,Dashboard!$H$5&gt;=2016))),1,0)</f>
        <v>1</v>
      </c>
      <c r="Q8300" s="0" t="n">
        <f aca="false">J8300*P8300+ROW()*0.00000001</f>
        <v>0.170083</v>
      </c>
    </row>
    <row r="8301" customFormat="false" ht="15" hidden="false" customHeight="false" outlineLevel="0" collapsed="false">
      <c r="A8301" s="0" t="s">
        <v>3447</v>
      </c>
      <c r="B8301" s="0" t="s">
        <v>70</v>
      </c>
      <c r="C8301" s="0" t="n">
        <v>2009</v>
      </c>
      <c r="D8301" s="0" t="s">
        <v>52</v>
      </c>
      <c r="E8301" s="0" t="s">
        <v>89</v>
      </c>
      <c r="F8301" s="0" t="n">
        <v>0</v>
      </c>
      <c r="G8301" s="0" t="n">
        <v>0.15</v>
      </c>
      <c r="H8301" s="0" t="n">
        <v>0</v>
      </c>
      <c r="I8301" s="0" t="n">
        <v>0.02</v>
      </c>
      <c r="J8301" s="0" t="n">
        <v>0.17</v>
      </c>
      <c r="N8301" s="0" t="s">
        <v>74</v>
      </c>
      <c r="P8301" s="0" t="n">
        <f aca="false">IF(AND(OR(Dashboard!$B$5="All",D8301=Dashboard!$B$5),OR(Dashboard!$D$5="All",N8301=Dashboard!$D$5),OR(AND(C8301&lt;&gt;"",C8301&gt;=Dashboard!$F$5,C8301&lt;=Dashboard!$H$5),AND(C8301="",Dashboard!$F$5&lt;=1980,Dashboard!$H$5&gt;=2016))),1,0)</f>
        <v>1</v>
      </c>
      <c r="Q8301" s="0" t="n">
        <f aca="false">J8301*P8301+ROW()*0.00000001</f>
        <v>0.17008301</v>
      </c>
    </row>
    <row r="8302" customFormat="false" ht="15" hidden="false" customHeight="false" outlineLevel="0" collapsed="false">
      <c r="A8302" s="0" t="s">
        <v>6093</v>
      </c>
      <c r="B8302" s="0" t="s">
        <v>164</v>
      </c>
      <c r="C8302" s="0" t="n">
        <v>2009</v>
      </c>
      <c r="D8302" s="0" t="s">
        <v>71</v>
      </c>
      <c r="E8302" s="0" t="s">
        <v>328</v>
      </c>
      <c r="F8302" s="0" t="n">
        <v>0</v>
      </c>
      <c r="G8302" s="0" t="n">
        <v>0</v>
      </c>
      <c r="H8302" s="0" t="n">
        <v>0.17</v>
      </c>
      <c r="I8302" s="0" t="n">
        <v>0</v>
      </c>
      <c r="J8302" s="0" t="n">
        <v>0.17</v>
      </c>
      <c r="N8302" s="0" t="s">
        <v>74</v>
      </c>
      <c r="P8302" s="0" t="n">
        <f aca="false">IF(AND(OR(Dashboard!$B$5="All",D8302=Dashboard!$B$5),OR(Dashboard!$D$5="All",N8302=Dashboard!$D$5),OR(AND(C8302&lt;&gt;"",C8302&gt;=Dashboard!$F$5,C8302&lt;=Dashboard!$H$5),AND(C8302="",Dashboard!$F$5&lt;=1980,Dashboard!$H$5&gt;=2016))),1,0)</f>
        <v>1</v>
      </c>
      <c r="Q8302" s="0" t="n">
        <f aca="false">J8302*P8302+ROW()*0.00000001</f>
        <v>0.17008302</v>
      </c>
    </row>
    <row r="8303" customFormat="false" ht="15" hidden="false" customHeight="false" outlineLevel="0" collapsed="false">
      <c r="A8303" s="0" t="s">
        <v>6094</v>
      </c>
      <c r="B8303" s="0" t="s">
        <v>64</v>
      </c>
      <c r="C8303" s="0" t="n">
        <v>2006</v>
      </c>
      <c r="D8303" s="0" t="s">
        <v>34</v>
      </c>
      <c r="E8303" s="0" t="s">
        <v>72</v>
      </c>
      <c r="F8303" s="0" t="n">
        <v>0.15</v>
      </c>
      <c r="G8303" s="0" t="n">
        <v>0</v>
      </c>
      <c r="H8303" s="0" t="n">
        <v>0</v>
      </c>
      <c r="I8303" s="0" t="n">
        <v>0.01</v>
      </c>
      <c r="J8303" s="0" t="n">
        <v>0.17</v>
      </c>
      <c r="K8303" s="0" t="n">
        <v>75</v>
      </c>
      <c r="L8303" s="0" t="n">
        <v>6.8</v>
      </c>
      <c r="M8303" s="0" t="s">
        <v>36</v>
      </c>
      <c r="N8303" s="0" t="s">
        <v>66</v>
      </c>
      <c r="O8303" s="0" t="s">
        <v>37</v>
      </c>
      <c r="P8303" s="0" t="n">
        <f aca="false">IF(AND(OR(Dashboard!$B$5="All",D8303=Dashboard!$B$5),OR(Dashboard!$D$5="All",N8303=Dashboard!$D$5),OR(AND(C8303&lt;&gt;"",C8303&gt;=Dashboard!$F$5,C8303&lt;=Dashboard!$H$5),AND(C8303="",Dashboard!$F$5&lt;=1980,Dashboard!$H$5&gt;=2016))),1,0)</f>
        <v>1</v>
      </c>
      <c r="Q8303" s="0" t="n">
        <f aca="false">J8303*P8303+ROW()*0.00000001</f>
        <v>0.17008303</v>
      </c>
    </row>
    <row r="8304" customFormat="false" ht="15" hidden="false" customHeight="false" outlineLevel="0" collapsed="false">
      <c r="A8304" s="0" t="s">
        <v>6095</v>
      </c>
      <c r="B8304" s="0" t="s">
        <v>144</v>
      </c>
      <c r="C8304" s="0" t="n">
        <v>2003</v>
      </c>
      <c r="D8304" s="0" t="s">
        <v>71</v>
      </c>
      <c r="E8304" s="0" t="s">
        <v>2089</v>
      </c>
      <c r="F8304" s="0" t="n">
        <v>0.13</v>
      </c>
      <c r="G8304" s="0" t="n">
        <v>0.04</v>
      </c>
      <c r="H8304" s="0" t="n">
        <v>0</v>
      </c>
      <c r="I8304" s="0" t="n">
        <v>0.01</v>
      </c>
      <c r="J8304" s="0" t="n">
        <v>0.17</v>
      </c>
      <c r="K8304" s="0" t="n">
        <v>72</v>
      </c>
      <c r="L8304" s="0" t="n">
        <v>8.6</v>
      </c>
      <c r="M8304" s="0" t="s">
        <v>73</v>
      </c>
      <c r="N8304" s="0" t="s">
        <v>66</v>
      </c>
      <c r="O8304" s="0" t="s">
        <v>37</v>
      </c>
      <c r="P8304" s="0" t="n">
        <f aca="false">IF(AND(OR(Dashboard!$B$5="All",D8304=Dashboard!$B$5),OR(Dashboard!$D$5="All",N8304=Dashboard!$D$5),OR(AND(C8304&lt;&gt;"",C8304&gt;=Dashboard!$F$5,C8304&lt;=Dashboard!$H$5),AND(C8304="",Dashboard!$F$5&lt;=1980,Dashboard!$H$5&gt;=2016))),1,0)</f>
        <v>1</v>
      </c>
      <c r="Q8304" s="0" t="n">
        <f aca="false">J8304*P8304+ROW()*0.00000001</f>
        <v>0.17008304</v>
      </c>
    </row>
    <row r="8305" customFormat="false" ht="15" hidden="false" customHeight="false" outlineLevel="0" collapsed="false">
      <c r="A8305" s="0" t="s">
        <v>6096</v>
      </c>
      <c r="B8305" s="0" t="s">
        <v>152</v>
      </c>
      <c r="C8305" s="0" t="n">
        <v>2009</v>
      </c>
      <c r="D8305" s="0" t="s">
        <v>246</v>
      </c>
      <c r="E8305" s="0" t="s">
        <v>65</v>
      </c>
      <c r="F8305" s="0" t="n">
        <v>0.01</v>
      </c>
      <c r="G8305" s="0" t="n">
        <v>0.12</v>
      </c>
      <c r="H8305" s="0" t="n">
        <v>0</v>
      </c>
      <c r="I8305" s="0" t="n">
        <v>0.03</v>
      </c>
      <c r="J8305" s="0" t="n">
        <v>0.17</v>
      </c>
      <c r="L8305" s="0" t="n">
        <v>8.5</v>
      </c>
      <c r="M8305" s="0" t="s">
        <v>103</v>
      </c>
      <c r="N8305" s="0" t="s">
        <v>152</v>
      </c>
      <c r="P8305" s="0" t="n">
        <f aca="false">IF(AND(OR(Dashboard!$B$5="All",D8305=Dashboard!$B$5),OR(Dashboard!$D$5="All",N8305=Dashboard!$D$5),OR(AND(C8305&lt;&gt;"",C8305&gt;=Dashboard!$F$5,C8305&lt;=Dashboard!$H$5),AND(C8305="",Dashboard!$F$5&lt;=1980,Dashboard!$H$5&gt;=2016))),1,0)</f>
        <v>1</v>
      </c>
      <c r="Q8305" s="0" t="n">
        <f aca="false">J8305*P8305+ROW()*0.00000001</f>
        <v>0.17008305</v>
      </c>
    </row>
    <row r="8306" customFormat="false" ht="15" hidden="false" customHeight="false" outlineLevel="0" collapsed="false">
      <c r="A8306" s="0" t="s">
        <v>5722</v>
      </c>
      <c r="B8306" s="0" t="s">
        <v>64</v>
      </c>
      <c r="C8306" s="0" t="n">
        <v>2011</v>
      </c>
      <c r="D8306" s="0" t="s">
        <v>71</v>
      </c>
      <c r="E8306" s="0" t="s">
        <v>154</v>
      </c>
      <c r="F8306" s="0" t="n">
        <v>0.11</v>
      </c>
      <c r="G8306" s="0" t="n">
        <v>0.05</v>
      </c>
      <c r="H8306" s="0" t="n">
        <v>0</v>
      </c>
      <c r="I8306" s="0" t="n">
        <v>0.01</v>
      </c>
      <c r="J8306" s="0" t="n">
        <v>0.17</v>
      </c>
      <c r="K8306" s="0" t="n">
        <v>60</v>
      </c>
      <c r="L8306" s="0" t="n">
        <v>6.4</v>
      </c>
      <c r="M8306" s="0" t="s">
        <v>103</v>
      </c>
      <c r="N8306" s="0" t="s">
        <v>66</v>
      </c>
      <c r="O8306" s="0" t="s">
        <v>53</v>
      </c>
      <c r="P8306" s="0" t="n">
        <f aca="false">IF(AND(OR(Dashboard!$B$5="All",D8306=Dashboard!$B$5),OR(Dashboard!$D$5="All",N8306=Dashboard!$D$5),OR(AND(C8306&lt;&gt;"",C8306&gt;=Dashboard!$F$5,C8306&lt;=Dashboard!$H$5),AND(C8306="",Dashboard!$F$5&lt;=1980,Dashboard!$H$5&gt;=2016))),1,0)</f>
        <v>1</v>
      </c>
      <c r="Q8306" s="0" t="n">
        <f aca="false">J8306*P8306+ROW()*0.00000001</f>
        <v>0.17008306</v>
      </c>
    </row>
    <row r="8307" customFormat="false" ht="15" hidden="false" customHeight="false" outlineLevel="0" collapsed="false">
      <c r="A8307" s="0" t="s">
        <v>6097</v>
      </c>
      <c r="B8307" s="0" t="s">
        <v>668</v>
      </c>
      <c r="C8307" s="0" t="n">
        <v>1999</v>
      </c>
      <c r="D8307" s="0" t="s">
        <v>41</v>
      </c>
      <c r="E8307" s="0" t="s">
        <v>1929</v>
      </c>
      <c r="F8307" s="0" t="n">
        <v>0</v>
      </c>
      <c r="G8307" s="0" t="n">
        <v>0</v>
      </c>
      <c r="H8307" s="0" t="n">
        <v>0.17</v>
      </c>
      <c r="I8307" s="0" t="n">
        <v>0</v>
      </c>
      <c r="J8307" s="0" t="n">
        <v>0.17</v>
      </c>
      <c r="N8307" s="0" t="s">
        <v>154</v>
      </c>
      <c r="P8307" s="0" t="n">
        <f aca="false">IF(AND(OR(Dashboard!$B$5="All",D8307=Dashboard!$B$5),OR(Dashboard!$D$5="All",N8307=Dashboard!$D$5),OR(AND(C8307&lt;&gt;"",C8307&gt;=Dashboard!$F$5,C8307&lt;=Dashboard!$H$5),AND(C8307="",Dashboard!$F$5&lt;=1980,Dashboard!$H$5&gt;=2016))),1,0)</f>
        <v>1</v>
      </c>
      <c r="Q8307" s="0" t="n">
        <f aca="false">J8307*P8307+ROW()*0.00000001</f>
        <v>0.17008307</v>
      </c>
    </row>
    <row r="8308" customFormat="false" ht="15" hidden="false" customHeight="false" outlineLevel="0" collapsed="false">
      <c r="A8308" s="0" t="s">
        <v>6098</v>
      </c>
      <c r="B8308" s="0" t="s">
        <v>117</v>
      </c>
      <c r="C8308" s="0" t="n">
        <v>1998</v>
      </c>
      <c r="D8308" s="0" t="s">
        <v>102</v>
      </c>
      <c r="E8308" s="0" t="s">
        <v>1664</v>
      </c>
      <c r="F8308" s="0" t="n">
        <v>0.05</v>
      </c>
      <c r="G8308" s="0" t="n">
        <v>0.04</v>
      </c>
      <c r="H8308" s="0" t="n">
        <v>0.07</v>
      </c>
      <c r="I8308" s="0" t="n">
        <v>0.01</v>
      </c>
      <c r="J8308" s="0" t="n">
        <v>0.17</v>
      </c>
      <c r="N8308" s="0" t="s">
        <v>74</v>
      </c>
      <c r="P8308" s="0" t="n">
        <f aca="false">IF(AND(OR(Dashboard!$B$5="All",D8308=Dashboard!$B$5),OR(Dashboard!$D$5="All",N8308=Dashboard!$D$5),OR(AND(C8308&lt;&gt;"",C8308&gt;=Dashboard!$F$5,C8308&lt;=Dashboard!$H$5),AND(C8308="",Dashboard!$F$5&lt;=1980,Dashboard!$H$5&gt;=2016))),1,0)</f>
        <v>1</v>
      </c>
      <c r="Q8308" s="0" t="n">
        <f aca="false">J8308*P8308+ROW()*0.00000001</f>
        <v>0.17008308</v>
      </c>
    </row>
    <row r="8309" customFormat="false" ht="15" hidden="false" customHeight="false" outlineLevel="0" collapsed="false">
      <c r="A8309" s="0" t="s">
        <v>5711</v>
      </c>
      <c r="B8309" s="0" t="s">
        <v>851</v>
      </c>
      <c r="C8309" s="0" t="n">
        <v>2014</v>
      </c>
      <c r="D8309" s="0" t="s">
        <v>52</v>
      </c>
      <c r="E8309" s="0" t="s">
        <v>2334</v>
      </c>
      <c r="F8309" s="0" t="n">
        <v>0.08</v>
      </c>
      <c r="G8309" s="0" t="n">
        <v>0.05</v>
      </c>
      <c r="H8309" s="0" t="n">
        <v>0</v>
      </c>
      <c r="I8309" s="0" t="n">
        <v>0.04</v>
      </c>
      <c r="J8309" s="0" t="n">
        <v>0.17</v>
      </c>
      <c r="K8309" s="0" t="n">
        <v>81</v>
      </c>
      <c r="L8309" s="0" t="n">
        <v>8.7</v>
      </c>
      <c r="M8309" s="0" t="s">
        <v>73</v>
      </c>
      <c r="N8309" s="0" t="s">
        <v>74</v>
      </c>
      <c r="O8309" s="0" t="s">
        <v>42</v>
      </c>
      <c r="P8309" s="0" t="n">
        <f aca="false">IF(AND(OR(Dashboard!$B$5="All",D8309=Dashboard!$B$5),OR(Dashboard!$D$5="All",N8309=Dashboard!$D$5),OR(AND(C8309&lt;&gt;"",C8309&gt;=Dashboard!$F$5,C8309&lt;=Dashboard!$H$5),AND(C8309="",Dashboard!$F$5&lt;=1980,Dashboard!$H$5&gt;=2016))),1,0)</f>
        <v>1</v>
      </c>
      <c r="Q8309" s="0" t="n">
        <f aca="false">J8309*P8309+ROW()*0.00000001</f>
        <v>0.17008309</v>
      </c>
    </row>
    <row r="8310" customFormat="false" ht="15" hidden="false" customHeight="false" outlineLevel="0" collapsed="false">
      <c r="A8310" s="0" t="s">
        <v>6099</v>
      </c>
      <c r="B8310" s="0" t="s">
        <v>144</v>
      </c>
      <c r="C8310" s="0" t="n">
        <v>2004</v>
      </c>
      <c r="D8310" s="0" t="s">
        <v>71</v>
      </c>
      <c r="E8310" s="0" t="s">
        <v>257</v>
      </c>
      <c r="F8310" s="0" t="n">
        <v>0.13</v>
      </c>
      <c r="G8310" s="0" t="n">
        <v>0.04</v>
      </c>
      <c r="H8310" s="0" t="n">
        <v>0</v>
      </c>
      <c r="I8310" s="0" t="n">
        <v>0.01</v>
      </c>
      <c r="J8310" s="0" t="n">
        <v>0.17</v>
      </c>
      <c r="K8310" s="0" t="n">
        <v>82</v>
      </c>
      <c r="L8310" s="0" t="n">
        <v>7.3</v>
      </c>
      <c r="M8310" s="0" t="s">
        <v>73</v>
      </c>
      <c r="N8310" s="0" t="s">
        <v>66</v>
      </c>
      <c r="O8310" s="0" t="s">
        <v>42</v>
      </c>
      <c r="P8310" s="0" t="n">
        <f aca="false">IF(AND(OR(Dashboard!$B$5="All",D8310=Dashboard!$B$5),OR(Dashboard!$D$5="All",N8310=Dashboard!$D$5),OR(AND(C8310&lt;&gt;"",C8310&gt;=Dashboard!$F$5,C8310&lt;=Dashboard!$H$5),AND(C8310="",Dashboard!$F$5&lt;=1980,Dashboard!$H$5&gt;=2016))),1,0)</f>
        <v>1</v>
      </c>
      <c r="Q8310" s="0" t="n">
        <f aca="false">J8310*P8310+ROW()*0.00000001</f>
        <v>0.1700831</v>
      </c>
    </row>
    <row r="8311" customFormat="false" ht="15" hidden="false" customHeight="false" outlineLevel="0" collapsed="false">
      <c r="A8311" s="0" t="s">
        <v>6100</v>
      </c>
      <c r="B8311" s="0" t="s">
        <v>152</v>
      </c>
      <c r="C8311" s="0" t="n">
        <v>2011</v>
      </c>
      <c r="D8311" s="0" t="s">
        <v>114</v>
      </c>
      <c r="E8311" s="0" t="s">
        <v>234</v>
      </c>
      <c r="F8311" s="0" t="n">
        <v>0</v>
      </c>
      <c r="G8311" s="0" t="n">
        <v>0.14</v>
      </c>
      <c r="H8311" s="0" t="n">
        <v>0</v>
      </c>
      <c r="I8311" s="0" t="n">
        <v>0.03</v>
      </c>
      <c r="J8311" s="0" t="n">
        <v>0.17</v>
      </c>
      <c r="N8311" s="0" t="s">
        <v>152</v>
      </c>
      <c r="P8311" s="0" t="n">
        <f aca="false">IF(AND(OR(Dashboard!$B$5="All",D8311=Dashboard!$B$5),OR(Dashboard!$D$5="All",N8311=Dashboard!$D$5),OR(AND(C8311&lt;&gt;"",C8311&gt;=Dashboard!$F$5,C8311&lt;=Dashboard!$H$5),AND(C8311="",Dashboard!$F$5&lt;=1980,Dashboard!$H$5&gt;=2016))),1,0)</f>
        <v>1</v>
      </c>
      <c r="Q8311" s="0" t="n">
        <f aca="false">J8311*P8311+ROW()*0.00000001</f>
        <v>0.17008311</v>
      </c>
    </row>
    <row r="8312" customFormat="false" ht="15" hidden="false" customHeight="false" outlineLevel="0" collapsed="false">
      <c r="A8312" s="0" t="s">
        <v>6101</v>
      </c>
      <c r="B8312" s="0" t="s">
        <v>70</v>
      </c>
      <c r="C8312" s="0" t="n">
        <v>2011</v>
      </c>
      <c r="D8312" s="0" t="s">
        <v>41</v>
      </c>
      <c r="E8312" s="0" t="s">
        <v>211</v>
      </c>
      <c r="F8312" s="0" t="n">
        <v>0.04</v>
      </c>
      <c r="G8312" s="0" t="n">
        <v>0.1</v>
      </c>
      <c r="H8312" s="0" t="n">
        <v>0</v>
      </c>
      <c r="I8312" s="0" t="n">
        <v>0.03</v>
      </c>
      <c r="J8312" s="0" t="n">
        <v>0.17</v>
      </c>
      <c r="K8312" s="0" t="n">
        <v>68</v>
      </c>
      <c r="L8312" s="0" t="n">
        <v>6.1</v>
      </c>
      <c r="M8312" s="0" t="s">
        <v>36</v>
      </c>
      <c r="N8312" s="0" t="s">
        <v>74</v>
      </c>
      <c r="O8312" s="0" t="s">
        <v>67</v>
      </c>
      <c r="P8312" s="0" t="n">
        <f aca="false">IF(AND(OR(Dashboard!$B$5="All",D8312=Dashboard!$B$5),OR(Dashboard!$D$5="All",N8312=Dashboard!$D$5),OR(AND(C8312&lt;&gt;"",C8312&gt;=Dashboard!$F$5,C8312&lt;=Dashboard!$H$5),AND(C8312="",Dashboard!$F$5&lt;=1980,Dashboard!$H$5&gt;=2016))),1,0)</f>
        <v>1</v>
      </c>
      <c r="Q8312" s="0" t="n">
        <f aca="false">J8312*P8312+ROW()*0.00000001</f>
        <v>0.17008312</v>
      </c>
    </row>
    <row r="8313" customFormat="false" ht="15" hidden="false" customHeight="false" outlineLevel="0" collapsed="false">
      <c r="A8313" s="0" t="s">
        <v>6102</v>
      </c>
      <c r="B8313" s="0" t="s">
        <v>164</v>
      </c>
      <c r="C8313" s="0" t="n">
        <v>2008</v>
      </c>
      <c r="D8313" s="0" t="s">
        <v>34</v>
      </c>
      <c r="E8313" s="0" t="s">
        <v>89</v>
      </c>
      <c r="F8313" s="0" t="n">
        <v>0.16</v>
      </c>
      <c r="G8313" s="0" t="n">
        <v>0</v>
      </c>
      <c r="H8313" s="0" t="n">
        <v>0</v>
      </c>
      <c r="I8313" s="0" t="n">
        <v>0.01</v>
      </c>
      <c r="J8313" s="0" t="n">
        <v>0.17</v>
      </c>
      <c r="K8313" s="0" t="n">
        <v>79</v>
      </c>
      <c r="L8313" s="0" t="n">
        <v>7.4</v>
      </c>
      <c r="M8313" s="0" t="s">
        <v>36</v>
      </c>
      <c r="N8313" s="0" t="s">
        <v>74</v>
      </c>
      <c r="O8313" s="0" t="s">
        <v>37</v>
      </c>
      <c r="P8313" s="0" t="n">
        <f aca="false">IF(AND(OR(Dashboard!$B$5="All",D8313=Dashboard!$B$5),OR(Dashboard!$D$5="All",N8313=Dashboard!$D$5),OR(AND(C8313&lt;&gt;"",C8313&gt;=Dashboard!$F$5,C8313&lt;=Dashboard!$H$5),AND(C8313="",Dashboard!$F$5&lt;=1980,Dashboard!$H$5&gt;=2016))),1,0)</f>
        <v>1</v>
      </c>
      <c r="Q8313" s="0" t="n">
        <f aca="false">J8313*P8313+ROW()*0.00000001</f>
        <v>0.17008313</v>
      </c>
    </row>
    <row r="8314" customFormat="false" ht="15" hidden="false" customHeight="false" outlineLevel="0" collapsed="false">
      <c r="A8314" s="0" t="s">
        <v>2847</v>
      </c>
      <c r="B8314" s="0" t="s">
        <v>85</v>
      </c>
      <c r="C8314" s="0" t="n">
        <v>2005</v>
      </c>
      <c r="D8314" s="0" t="s">
        <v>71</v>
      </c>
      <c r="E8314" s="0" t="s">
        <v>142</v>
      </c>
      <c r="F8314" s="0" t="n">
        <v>0.12</v>
      </c>
      <c r="G8314" s="0" t="n">
        <v>0.05</v>
      </c>
      <c r="H8314" s="0" t="n">
        <v>0</v>
      </c>
      <c r="I8314" s="0" t="n">
        <v>0</v>
      </c>
      <c r="J8314" s="0" t="n">
        <v>0.17</v>
      </c>
      <c r="K8314" s="0" t="n">
        <v>61</v>
      </c>
      <c r="L8314" s="0" t="n">
        <v>6.9</v>
      </c>
      <c r="M8314" s="0" t="s">
        <v>125</v>
      </c>
      <c r="N8314" s="0" t="s">
        <v>35</v>
      </c>
      <c r="O8314" s="0" t="s">
        <v>67</v>
      </c>
      <c r="P8314" s="0" t="n">
        <f aca="false">IF(AND(OR(Dashboard!$B$5="All",D8314=Dashboard!$B$5),OR(Dashboard!$D$5="All",N8314=Dashboard!$D$5),OR(AND(C8314&lt;&gt;"",C8314&gt;=Dashboard!$F$5,C8314&lt;=Dashboard!$H$5),AND(C8314="",Dashboard!$F$5&lt;=1980,Dashboard!$H$5&gt;=2016))),1,0)</f>
        <v>1</v>
      </c>
      <c r="Q8314" s="0" t="n">
        <f aca="false">J8314*P8314+ROW()*0.00000001</f>
        <v>0.17008314</v>
      </c>
    </row>
    <row r="8315" customFormat="false" ht="15" hidden="false" customHeight="false" outlineLevel="0" collapsed="false">
      <c r="A8315" s="0" t="s">
        <v>6103</v>
      </c>
      <c r="B8315" s="0" t="s">
        <v>33</v>
      </c>
      <c r="C8315" s="0" t="n">
        <v>2007</v>
      </c>
      <c r="D8315" s="0" t="s">
        <v>71</v>
      </c>
      <c r="E8315" s="0" t="s">
        <v>2860</v>
      </c>
      <c r="F8315" s="0" t="n">
        <v>0.16</v>
      </c>
      <c r="G8315" s="0" t="n">
        <v>0</v>
      </c>
      <c r="H8315" s="0" t="n">
        <v>0</v>
      </c>
      <c r="I8315" s="0" t="n">
        <v>0.01</v>
      </c>
      <c r="J8315" s="0" t="n">
        <v>0.17</v>
      </c>
      <c r="K8315" s="0" t="n">
        <v>77</v>
      </c>
      <c r="L8315" s="0" t="n">
        <v>7.4</v>
      </c>
      <c r="M8315" s="0" t="s">
        <v>36</v>
      </c>
      <c r="N8315" s="0" t="s">
        <v>35</v>
      </c>
      <c r="O8315" s="0" t="s">
        <v>37</v>
      </c>
      <c r="P8315" s="0" t="n">
        <f aca="false">IF(AND(OR(Dashboard!$B$5="All",D8315=Dashboard!$B$5),OR(Dashboard!$D$5="All",N8315=Dashboard!$D$5),OR(AND(C8315&lt;&gt;"",C8315&gt;=Dashboard!$F$5,C8315&lt;=Dashboard!$H$5),AND(C8315="",Dashboard!$F$5&lt;=1980,Dashboard!$H$5&gt;=2016))),1,0)</f>
        <v>1</v>
      </c>
      <c r="Q8315" s="0" t="n">
        <f aca="false">J8315*P8315+ROW()*0.00000001</f>
        <v>0.17008315</v>
      </c>
    </row>
    <row r="8316" customFormat="false" ht="15" hidden="false" customHeight="false" outlineLevel="0" collapsed="false">
      <c r="A8316" s="0" t="s">
        <v>1931</v>
      </c>
      <c r="B8316" s="0" t="s">
        <v>117</v>
      </c>
      <c r="C8316" s="0" t="n">
        <v>1999</v>
      </c>
      <c r="D8316" s="0" t="s">
        <v>16</v>
      </c>
      <c r="E8316" s="0" t="s">
        <v>160</v>
      </c>
      <c r="F8316" s="0" t="n">
        <v>0.09</v>
      </c>
      <c r="G8316" s="0" t="n">
        <v>0.06</v>
      </c>
      <c r="H8316" s="0" t="n">
        <v>0</v>
      </c>
      <c r="I8316" s="0" t="n">
        <v>0.01</v>
      </c>
      <c r="J8316" s="0" t="n">
        <v>0.17</v>
      </c>
      <c r="N8316" s="0" t="s">
        <v>74</v>
      </c>
      <c r="P8316" s="0" t="n">
        <f aca="false">IF(AND(OR(Dashboard!$B$5="All",D8316=Dashboard!$B$5),OR(Dashboard!$D$5="All",N8316=Dashboard!$D$5),OR(AND(C8316&lt;&gt;"",C8316&gt;=Dashboard!$F$5,C8316&lt;=Dashboard!$H$5),AND(C8316="",Dashboard!$F$5&lt;=1980,Dashboard!$H$5&gt;=2016))),1,0)</f>
        <v>1</v>
      </c>
      <c r="Q8316" s="0" t="n">
        <f aca="false">J8316*P8316+ROW()*0.00000001</f>
        <v>0.17008316</v>
      </c>
    </row>
    <row r="8317" customFormat="false" ht="15" hidden="false" customHeight="false" outlineLevel="0" collapsed="false">
      <c r="A8317" s="0" t="s">
        <v>6104</v>
      </c>
      <c r="B8317" s="0" t="s">
        <v>85</v>
      </c>
      <c r="C8317" s="0" t="n">
        <v>2004</v>
      </c>
      <c r="D8317" s="0" t="s">
        <v>52</v>
      </c>
      <c r="E8317" s="0" t="s">
        <v>520</v>
      </c>
      <c r="F8317" s="0" t="n">
        <v>0.12</v>
      </c>
      <c r="G8317" s="0" t="n">
        <v>0.05</v>
      </c>
      <c r="H8317" s="0" t="n">
        <v>0</v>
      </c>
      <c r="I8317" s="0" t="n">
        <v>0</v>
      </c>
      <c r="J8317" s="0" t="n">
        <v>0.17</v>
      </c>
      <c r="N8317" s="0" t="s">
        <v>35</v>
      </c>
      <c r="P8317" s="0" t="n">
        <f aca="false">IF(AND(OR(Dashboard!$B$5="All",D8317=Dashboard!$B$5),OR(Dashboard!$D$5="All",N8317=Dashboard!$D$5),OR(AND(C8317&lt;&gt;"",C8317&gt;=Dashboard!$F$5,C8317&lt;=Dashboard!$H$5),AND(C8317="",Dashboard!$F$5&lt;=1980,Dashboard!$H$5&gt;=2016))),1,0)</f>
        <v>1</v>
      </c>
      <c r="Q8317" s="0" t="n">
        <f aca="false">J8317*P8317+ROW()*0.00000001</f>
        <v>0.17008317</v>
      </c>
    </row>
    <row r="8318" customFormat="false" ht="15" hidden="false" customHeight="false" outlineLevel="0" collapsed="false">
      <c r="A8318" s="0" t="s">
        <v>6105</v>
      </c>
      <c r="B8318" s="0" t="s">
        <v>64</v>
      </c>
      <c r="C8318" s="0" t="n">
        <v>2012</v>
      </c>
      <c r="D8318" s="0" t="s">
        <v>71</v>
      </c>
      <c r="E8318" s="0" t="s">
        <v>3336</v>
      </c>
      <c r="F8318" s="0" t="n">
        <v>0.16</v>
      </c>
      <c r="G8318" s="0" t="n">
        <v>0</v>
      </c>
      <c r="H8318" s="0" t="n">
        <v>0</v>
      </c>
      <c r="I8318" s="0" t="n">
        <v>0.01</v>
      </c>
      <c r="J8318" s="0" t="n">
        <v>0.17</v>
      </c>
      <c r="L8318" s="0" t="n">
        <v>5.2</v>
      </c>
      <c r="M8318" s="0" t="s">
        <v>125</v>
      </c>
      <c r="N8318" s="0" t="s">
        <v>66</v>
      </c>
      <c r="P8318" s="0" t="n">
        <f aca="false">IF(AND(OR(Dashboard!$B$5="All",D8318=Dashboard!$B$5),OR(Dashboard!$D$5="All",N8318=Dashboard!$D$5),OR(AND(C8318&lt;&gt;"",C8318&gt;=Dashboard!$F$5,C8318&lt;=Dashboard!$H$5),AND(C8318="",Dashboard!$F$5&lt;=1980,Dashboard!$H$5&gt;=2016))),1,0)</f>
        <v>1</v>
      </c>
      <c r="Q8318" s="0" t="n">
        <f aca="false">J8318*P8318+ROW()*0.00000001</f>
        <v>0.17008318</v>
      </c>
    </row>
    <row r="8319" customFormat="false" ht="15" hidden="false" customHeight="false" outlineLevel="0" collapsed="false">
      <c r="A8319" s="0" t="s">
        <v>6106</v>
      </c>
      <c r="B8319" s="0" t="s">
        <v>33</v>
      </c>
      <c r="C8319" s="0" t="n">
        <v>2008</v>
      </c>
      <c r="D8319" s="0" t="s">
        <v>52</v>
      </c>
      <c r="E8319" s="0" t="s">
        <v>154</v>
      </c>
      <c r="F8319" s="0" t="n">
        <v>0.08</v>
      </c>
      <c r="G8319" s="0" t="n">
        <v>0.06</v>
      </c>
      <c r="H8319" s="0" t="n">
        <v>0.01</v>
      </c>
      <c r="I8319" s="0" t="n">
        <v>0.02</v>
      </c>
      <c r="J8319" s="0" t="n">
        <v>0.17</v>
      </c>
      <c r="K8319" s="0" t="n">
        <v>70</v>
      </c>
      <c r="L8319" s="0" t="n">
        <v>6.6</v>
      </c>
      <c r="M8319" s="0" t="s">
        <v>36</v>
      </c>
      <c r="N8319" s="0" t="s">
        <v>35</v>
      </c>
      <c r="O8319" s="0" t="s">
        <v>67</v>
      </c>
      <c r="P8319" s="0" t="n">
        <f aca="false">IF(AND(OR(Dashboard!$B$5="All",D8319=Dashboard!$B$5),OR(Dashboard!$D$5="All",N8319=Dashboard!$D$5),OR(AND(C8319&lt;&gt;"",C8319&gt;=Dashboard!$F$5,C8319&lt;=Dashboard!$H$5),AND(C8319="",Dashboard!$F$5&lt;=1980,Dashboard!$H$5&gt;=2016))),1,0)</f>
        <v>1</v>
      </c>
      <c r="Q8319" s="0" t="n">
        <f aca="false">J8319*P8319+ROW()*0.00000001</f>
        <v>0.17008319</v>
      </c>
    </row>
    <row r="8320" customFormat="false" ht="15" hidden="false" customHeight="false" outlineLevel="0" collapsed="false">
      <c r="A8320" s="0" t="s">
        <v>6107</v>
      </c>
      <c r="B8320" s="0" t="s">
        <v>76</v>
      </c>
      <c r="D8320" s="0" t="s">
        <v>71</v>
      </c>
      <c r="E8320" s="0" t="s">
        <v>248</v>
      </c>
      <c r="F8320" s="0" t="n">
        <v>0.08</v>
      </c>
      <c r="G8320" s="0" t="n">
        <v>0.07</v>
      </c>
      <c r="H8320" s="0" t="n">
        <v>0</v>
      </c>
      <c r="I8320" s="0" t="n">
        <v>0.02</v>
      </c>
      <c r="J8320" s="0" t="n">
        <v>0.17</v>
      </c>
      <c r="K8320" s="0" t="n">
        <v>48</v>
      </c>
      <c r="L8320" s="0" t="n">
        <v>6.5</v>
      </c>
      <c r="M8320" s="0" t="s">
        <v>103</v>
      </c>
      <c r="N8320" s="0" t="s">
        <v>74</v>
      </c>
      <c r="O8320" s="0" t="s">
        <v>177</v>
      </c>
      <c r="P8320" s="0" t="n">
        <f aca="false">IF(AND(OR(Dashboard!$B$5="All",D8320=Dashboard!$B$5),OR(Dashboard!$D$5="All",N8320=Dashboard!$D$5),OR(AND(C8320&lt;&gt;"",C8320&gt;=Dashboard!$F$5,C8320&lt;=Dashboard!$H$5),AND(C8320="",Dashboard!$F$5&lt;=1980,Dashboard!$H$5&gt;=2016))),1,0)</f>
        <v>1</v>
      </c>
      <c r="Q8320" s="0" t="n">
        <f aca="false">J8320*P8320+ROW()*0.00000001</f>
        <v>0.1700832</v>
      </c>
    </row>
    <row r="8321" customFormat="false" ht="15" hidden="false" customHeight="false" outlineLevel="0" collapsed="false">
      <c r="A8321" s="0" t="s">
        <v>6108</v>
      </c>
      <c r="B8321" s="0" t="s">
        <v>164</v>
      </c>
      <c r="C8321" s="0" t="n">
        <v>2004</v>
      </c>
      <c r="D8321" s="0" t="s">
        <v>52</v>
      </c>
      <c r="E8321" s="0" t="s">
        <v>220</v>
      </c>
      <c r="F8321" s="0" t="n">
        <v>0</v>
      </c>
      <c r="G8321" s="0" t="n">
        <v>0</v>
      </c>
      <c r="H8321" s="0" t="n">
        <v>0.17</v>
      </c>
      <c r="I8321" s="0" t="n">
        <v>0</v>
      </c>
      <c r="J8321" s="0" t="n">
        <v>0.17</v>
      </c>
      <c r="N8321" s="0" t="s">
        <v>74</v>
      </c>
      <c r="P8321" s="0" t="n">
        <f aca="false">IF(AND(OR(Dashboard!$B$5="All",D8321=Dashboard!$B$5),OR(Dashboard!$D$5="All",N8321=Dashboard!$D$5),OR(AND(C8321&lt;&gt;"",C8321&gt;=Dashboard!$F$5,C8321&lt;=Dashboard!$H$5),AND(C8321="",Dashboard!$F$5&lt;=1980,Dashboard!$H$5&gt;=2016))),1,0)</f>
        <v>1</v>
      </c>
      <c r="Q8321" s="0" t="n">
        <f aca="false">J8321*P8321+ROW()*0.00000001</f>
        <v>0.17008321</v>
      </c>
    </row>
    <row r="8322" customFormat="false" ht="15" hidden="false" customHeight="false" outlineLevel="0" collapsed="false">
      <c r="A8322" s="0" t="s">
        <v>6109</v>
      </c>
      <c r="B8322" s="0" t="s">
        <v>108</v>
      </c>
      <c r="C8322" s="0" t="n">
        <v>2000</v>
      </c>
      <c r="D8322" s="0" t="s">
        <v>56</v>
      </c>
      <c r="E8322" s="0" t="s">
        <v>449</v>
      </c>
      <c r="F8322" s="0" t="n">
        <v>0.12</v>
      </c>
      <c r="G8322" s="0" t="n">
        <v>0.05</v>
      </c>
      <c r="H8322" s="0" t="n">
        <v>0</v>
      </c>
      <c r="I8322" s="0" t="n">
        <v>0</v>
      </c>
      <c r="J8322" s="0" t="n">
        <v>0.17</v>
      </c>
      <c r="N8322" s="0" t="s">
        <v>35</v>
      </c>
      <c r="P8322" s="0" t="n">
        <f aca="false">IF(AND(OR(Dashboard!$B$5="All",D8322=Dashboard!$B$5),OR(Dashboard!$D$5="All",N8322=Dashboard!$D$5),OR(AND(C8322&lt;&gt;"",C8322&gt;=Dashboard!$F$5,C8322&lt;=Dashboard!$H$5),AND(C8322="",Dashboard!$F$5&lt;=1980,Dashboard!$H$5&gt;=2016))),1,0)</f>
        <v>1</v>
      </c>
      <c r="Q8322" s="0" t="n">
        <f aca="false">J8322*P8322+ROW()*0.00000001</f>
        <v>0.17008322</v>
      </c>
    </row>
    <row r="8323" customFormat="false" ht="15" hidden="false" customHeight="false" outlineLevel="0" collapsed="false">
      <c r="A8323" s="0" t="s">
        <v>6110</v>
      </c>
      <c r="B8323" s="0" t="s">
        <v>108</v>
      </c>
      <c r="C8323" s="0" t="n">
        <v>1999</v>
      </c>
      <c r="D8323" s="0" t="s">
        <v>114</v>
      </c>
      <c r="E8323" s="0" t="s">
        <v>1173</v>
      </c>
      <c r="F8323" s="0" t="n">
        <v>0.05</v>
      </c>
      <c r="G8323" s="0" t="n">
        <v>0.01</v>
      </c>
      <c r="H8323" s="0" t="n">
        <v>0.11</v>
      </c>
      <c r="I8323" s="0" t="n">
        <v>0</v>
      </c>
      <c r="J8323" s="0" t="n">
        <v>0.17</v>
      </c>
      <c r="N8323" s="0" t="s">
        <v>35</v>
      </c>
      <c r="P8323" s="0" t="n">
        <f aca="false">IF(AND(OR(Dashboard!$B$5="All",D8323=Dashboard!$B$5),OR(Dashboard!$D$5="All",N8323=Dashboard!$D$5),OR(AND(C8323&lt;&gt;"",C8323&gt;=Dashboard!$F$5,C8323&lt;=Dashboard!$H$5),AND(C8323="",Dashboard!$F$5&lt;=1980,Dashboard!$H$5&gt;=2016))),1,0)</f>
        <v>1</v>
      </c>
      <c r="Q8323" s="0" t="n">
        <f aca="false">J8323*P8323+ROW()*0.00000001</f>
        <v>0.17008323</v>
      </c>
    </row>
    <row r="8324" customFormat="false" ht="15" hidden="false" customHeight="false" outlineLevel="0" collapsed="false">
      <c r="A8324" s="0" t="s">
        <v>6111</v>
      </c>
      <c r="B8324" s="0" t="s">
        <v>108</v>
      </c>
      <c r="C8324" s="0" t="n">
        <v>1999</v>
      </c>
      <c r="D8324" s="0" t="s">
        <v>41</v>
      </c>
      <c r="E8324" s="0" t="s">
        <v>649</v>
      </c>
      <c r="F8324" s="0" t="n">
        <v>0.14</v>
      </c>
      <c r="G8324" s="0" t="n">
        <v>0.03</v>
      </c>
      <c r="H8324" s="0" t="n">
        <v>0</v>
      </c>
      <c r="I8324" s="0" t="n">
        <v>0</v>
      </c>
      <c r="J8324" s="0" t="n">
        <v>0.17</v>
      </c>
      <c r="N8324" s="0" t="s">
        <v>35</v>
      </c>
      <c r="P8324" s="0" t="n">
        <f aca="false">IF(AND(OR(Dashboard!$B$5="All",D8324=Dashboard!$B$5),OR(Dashboard!$D$5="All",N8324=Dashboard!$D$5),OR(AND(C8324&lt;&gt;"",C8324&gt;=Dashboard!$F$5,C8324&lt;=Dashboard!$H$5),AND(C8324="",Dashboard!$F$5&lt;=1980,Dashboard!$H$5&gt;=2016))),1,0)</f>
        <v>1</v>
      </c>
      <c r="Q8324" s="0" t="n">
        <f aca="false">J8324*P8324+ROW()*0.00000001</f>
        <v>0.17008324</v>
      </c>
    </row>
    <row r="8325" customFormat="false" ht="15" hidden="false" customHeight="false" outlineLevel="0" collapsed="false">
      <c r="A8325" s="0" t="s">
        <v>5211</v>
      </c>
      <c r="B8325" s="0" t="s">
        <v>70</v>
      </c>
      <c r="C8325" s="0" t="n">
        <v>2010</v>
      </c>
      <c r="D8325" s="0" t="s">
        <v>71</v>
      </c>
      <c r="E8325" s="0" t="s">
        <v>243</v>
      </c>
      <c r="F8325" s="0" t="n">
        <v>0.1</v>
      </c>
      <c r="G8325" s="0" t="n">
        <v>0.04</v>
      </c>
      <c r="H8325" s="0" t="n">
        <v>0</v>
      </c>
      <c r="I8325" s="0" t="n">
        <v>0.02</v>
      </c>
      <c r="J8325" s="0" t="n">
        <v>0.17</v>
      </c>
      <c r="K8325" s="0" t="n">
        <v>58</v>
      </c>
      <c r="L8325" s="0" t="n">
        <v>6</v>
      </c>
      <c r="M8325" s="0" t="s">
        <v>103</v>
      </c>
      <c r="N8325" s="0" t="s">
        <v>74</v>
      </c>
      <c r="O8325" s="0" t="s">
        <v>53</v>
      </c>
      <c r="P8325" s="0" t="n">
        <f aca="false">IF(AND(OR(Dashboard!$B$5="All",D8325=Dashboard!$B$5),OR(Dashboard!$D$5="All",N8325=Dashboard!$D$5),OR(AND(C8325&lt;&gt;"",C8325&gt;=Dashboard!$F$5,C8325&lt;=Dashboard!$H$5),AND(C8325="",Dashboard!$F$5&lt;=1980,Dashboard!$H$5&gt;=2016))),1,0)</f>
        <v>1</v>
      </c>
      <c r="Q8325" s="0" t="n">
        <f aca="false">J8325*P8325+ROW()*0.00000001</f>
        <v>0.17008325</v>
      </c>
    </row>
    <row r="8326" customFormat="false" ht="15" hidden="false" customHeight="false" outlineLevel="0" collapsed="false">
      <c r="A8326" s="0" t="s">
        <v>3408</v>
      </c>
      <c r="B8326" s="0" t="s">
        <v>144</v>
      </c>
      <c r="C8326" s="0" t="n">
        <v>2003</v>
      </c>
      <c r="D8326" s="0" t="s">
        <v>71</v>
      </c>
      <c r="E8326" s="0" t="s">
        <v>142</v>
      </c>
      <c r="F8326" s="0" t="n">
        <v>0.13</v>
      </c>
      <c r="G8326" s="0" t="n">
        <v>0.04</v>
      </c>
      <c r="H8326" s="0" t="n">
        <v>0</v>
      </c>
      <c r="I8326" s="0" t="n">
        <v>0.01</v>
      </c>
      <c r="J8326" s="0" t="n">
        <v>0.17</v>
      </c>
      <c r="K8326" s="0" t="n">
        <v>57</v>
      </c>
      <c r="L8326" s="0" t="n">
        <v>9.2</v>
      </c>
      <c r="M8326" s="0" t="s">
        <v>73</v>
      </c>
      <c r="N8326" s="0" t="s">
        <v>66</v>
      </c>
      <c r="O8326" s="0" t="s">
        <v>53</v>
      </c>
      <c r="P8326" s="0" t="n">
        <f aca="false">IF(AND(OR(Dashboard!$B$5="All",D8326=Dashboard!$B$5),OR(Dashboard!$D$5="All",N8326=Dashboard!$D$5),OR(AND(C8326&lt;&gt;"",C8326&gt;=Dashboard!$F$5,C8326&lt;=Dashboard!$H$5),AND(C8326="",Dashboard!$F$5&lt;=1980,Dashboard!$H$5&gt;=2016))),1,0)</f>
        <v>1</v>
      </c>
      <c r="Q8326" s="0" t="n">
        <f aca="false">J8326*P8326+ROW()*0.00000001</f>
        <v>0.17008326</v>
      </c>
    </row>
    <row r="8327" customFormat="false" ht="15" hidden="false" customHeight="false" outlineLevel="0" collapsed="false">
      <c r="A8327" s="0" t="s">
        <v>6112</v>
      </c>
      <c r="B8327" s="0" t="s">
        <v>97</v>
      </c>
      <c r="C8327" s="0" t="n">
        <v>2015</v>
      </c>
      <c r="D8327" s="0" t="s">
        <v>46</v>
      </c>
      <c r="E8327" s="0" t="s">
        <v>328</v>
      </c>
      <c r="F8327" s="0" t="n">
        <v>0.05</v>
      </c>
      <c r="G8327" s="0" t="n">
        <v>0.03</v>
      </c>
      <c r="H8327" s="0" t="n">
        <v>0.08</v>
      </c>
      <c r="I8327" s="0" t="n">
        <v>0.01</v>
      </c>
      <c r="J8327" s="0" t="n">
        <v>0.17</v>
      </c>
      <c r="N8327" s="0" t="s">
        <v>35</v>
      </c>
      <c r="P8327" s="0" t="n">
        <f aca="false">IF(AND(OR(Dashboard!$B$5="All",D8327=Dashboard!$B$5),OR(Dashboard!$D$5="All",N8327=Dashboard!$D$5),OR(AND(C8327&lt;&gt;"",C8327&gt;=Dashboard!$F$5,C8327&lt;=Dashboard!$H$5),AND(C8327="",Dashboard!$F$5&lt;=1980,Dashboard!$H$5&gt;=2016))),1,0)</f>
        <v>1</v>
      </c>
      <c r="Q8327" s="0" t="n">
        <f aca="false">J8327*P8327+ROW()*0.00000001</f>
        <v>0.17008327</v>
      </c>
    </row>
    <row r="8328" customFormat="false" ht="15" hidden="false" customHeight="false" outlineLevel="0" collapsed="false">
      <c r="A8328" s="0" t="s">
        <v>6113</v>
      </c>
      <c r="B8328" s="0" t="s">
        <v>85</v>
      </c>
      <c r="C8328" s="0" t="n">
        <v>2004</v>
      </c>
      <c r="D8328" s="0" t="s">
        <v>52</v>
      </c>
      <c r="E8328" s="0" t="s">
        <v>520</v>
      </c>
      <c r="F8328" s="0" t="n">
        <v>0.12</v>
      </c>
      <c r="G8328" s="0" t="n">
        <v>0.05</v>
      </c>
      <c r="H8328" s="0" t="n">
        <v>0</v>
      </c>
      <c r="I8328" s="0" t="n">
        <v>0</v>
      </c>
      <c r="J8328" s="0" t="n">
        <v>0.17</v>
      </c>
      <c r="N8328" s="0" t="s">
        <v>35</v>
      </c>
      <c r="P8328" s="0" t="n">
        <f aca="false">IF(AND(OR(Dashboard!$B$5="All",D8328=Dashboard!$B$5),OR(Dashboard!$D$5="All",N8328=Dashboard!$D$5),OR(AND(C8328&lt;&gt;"",C8328&gt;=Dashboard!$F$5,C8328&lt;=Dashboard!$H$5),AND(C8328="",Dashboard!$F$5&lt;=1980,Dashboard!$H$5&gt;=2016))),1,0)</f>
        <v>1</v>
      </c>
      <c r="Q8328" s="0" t="n">
        <f aca="false">J8328*P8328+ROW()*0.00000001</f>
        <v>0.17008328</v>
      </c>
    </row>
    <row r="8329" customFormat="false" ht="15" hidden="false" customHeight="false" outlineLevel="0" collapsed="false">
      <c r="A8329" s="0" t="s">
        <v>6114</v>
      </c>
      <c r="B8329" s="0" t="s">
        <v>85</v>
      </c>
      <c r="C8329" s="0" t="n">
        <v>2004</v>
      </c>
      <c r="D8329" s="0" t="s">
        <v>52</v>
      </c>
      <c r="E8329" s="0" t="s">
        <v>35</v>
      </c>
      <c r="F8329" s="0" t="n">
        <v>0.12</v>
      </c>
      <c r="G8329" s="0" t="n">
        <v>0.05</v>
      </c>
      <c r="H8329" s="0" t="n">
        <v>0</v>
      </c>
      <c r="I8329" s="0" t="n">
        <v>0</v>
      </c>
      <c r="J8329" s="0" t="n">
        <v>0.17</v>
      </c>
      <c r="N8329" s="0" t="s">
        <v>35</v>
      </c>
      <c r="P8329" s="0" t="n">
        <f aca="false">IF(AND(OR(Dashboard!$B$5="All",D8329=Dashboard!$B$5),OR(Dashboard!$D$5="All",N8329=Dashboard!$D$5),OR(AND(C8329&lt;&gt;"",C8329&gt;=Dashboard!$F$5,C8329&lt;=Dashboard!$H$5),AND(C8329="",Dashboard!$F$5&lt;=1980,Dashboard!$H$5&gt;=2016))),1,0)</f>
        <v>1</v>
      </c>
      <c r="Q8329" s="0" t="n">
        <f aca="false">J8329*P8329+ROW()*0.00000001</f>
        <v>0.17008329</v>
      </c>
    </row>
    <row r="8330" customFormat="false" ht="15" hidden="false" customHeight="false" outlineLevel="0" collapsed="false">
      <c r="A8330" s="0" t="s">
        <v>2660</v>
      </c>
      <c r="B8330" s="0" t="s">
        <v>76</v>
      </c>
      <c r="C8330" s="0" t="n">
        <v>2009</v>
      </c>
      <c r="D8330" s="0" t="s">
        <v>34</v>
      </c>
      <c r="E8330" s="0" t="s">
        <v>2331</v>
      </c>
      <c r="F8330" s="0" t="n">
        <v>0.08</v>
      </c>
      <c r="G8330" s="0" t="n">
        <v>0.06</v>
      </c>
      <c r="H8330" s="0" t="n">
        <v>0</v>
      </c>
      <c r="I8330" s="0" t="n">
        <v>0.02</v>
      </c>
      <c r="J8330" s="0" t="n">
        <v>0.17</v>
      </c>
      <c r="L8330" s="0" t="n">
        <v>5.4</v>
      </c>
      <c r="M8330" s="0" t="s">
        <v>36</v>
      </c>
      <c r="N8330" s="0" t="s">
        <v>74</v>
      </c>
      <c r="P8330" s="0" t="n">
        <f aca="false">IF(AND(OR(Dashboard!$B$5="All",D8330=Dashboard!$B$5),OR(Dashboard!$D$5="All",N8330=Dashboard!$D$5),OR(AND(C8330&lt;&gt;"",C8330&gt;=Dashboard!$F$5,C8330&lt;=Dashboard!$H$5),AND(C8330="",Dashboard!$F$5&lt;=1980,Dashboard!$H$5&gt;=2016))),1,0)</f>
        <v>1</v>
      </c>
      <c r="Q8330" s="0" t="n">
        <f aca="false">J8330*P8330+ROW()*0.00000001</f>
        <v>0.1700833</v>
      </c>
    </row>
    <row r="8331" customFormat="false" ht="15" hidden="false" customHeight="false" outlineLevel="0" collapsed="false">
      <c r="A8331" s="0" t="s">
        <v>6115</v>
      </c>
      <c r="B8331" s="0" t="s">
        <v>164</v>
      </c>
      <c r="C8331" s="0" t="n">
        <v>2010</v>
      </c>
      <c r="D8331" s="0" t="s">
        <v>71</v>
      </c>
      <c r="E8331" s="0" t="s">
        <v>328</v>
      </c>
      <c r="F8331" s="0" t="n">
        <v>0</v>
      </c>
      <c r="G8331" s="0" t="n">
        <v>0</v>
      </c>
      <c r="H8331" s="0" t="n">
        <v>0.17</v>
      </c>
      <c r="I8331" s="0" t="n">
        <v>0</v>
      </c>
      <c r="J8331" s="0" t="n">
        <v>0.17</v>
      </c>
      <c r="N8331" s="0" t="s">
        <v>74</v>
      </c>
      <c r="P8331" s="0" t="n">
        <f aca="false">IF(AND(OR(Dashboard!$B$5="All",D8331=Dashboard!$B$5),OR(Dashboard!$D$5="All",N8331=Dashboard!$D$5),OR(AND(C8331&lt;&gt;"",C8331&gt;=Dashboard!$F$5,C8331&lt;=Dashboard!$H$5),AND(C8331="",Dashboard!$F$5&lt;=1980,Dashboard!$H$5&gt;=2016))),1,0)</f>
        <v>1</v>
      </c>
      <c r="Q8331" s="0" t="n">
        <f aca="false">J8331*P8331+ROW()*0.00000001</f>
        <v>0.17008331</v>
      </c>
    </row>
    <row r="8332" customFormat="false" ht="15" hidden="false" customHeight="false" outlineLevel="0" collapsed="false">
      <c r="A8332" s="0" t="s">
        <v>3374</v>
      </c>
      <c r="B8332" s="0" t="s">
        <v>64</v>
      </c>
      <c r="C8332" s="0" t="n">
        <v>2007</v>
      </c>
      <c r="D8332" s="0" t="s">
        <v>71</v>
      </c>
      <c r="E8332" s="0" t="s">
        <v>91</v>
      </c>
      <c r="F8332" s="0" t="n">
        <v>0.16</v>
      </c>
      <c r="G8332" s="0" t="n">
        <v>0</v>
      </c>
      <c r="H8332" s="0" t="n">
        <v>0</v>
      </c>
      <c r="I8332" s="0" t="n">
        <v>0.01</v>
      </c>
      <c r="J8332" s="0" t="n">
        <v>0.17</v>
      </c>
      <c r="K8332" s="0" t="n">
        <v>71</v>
      </c>
      <c r="L8332" s="0" t="n">
        <v>5.8</v>
      </c>
      <c r="M8332" s="0" t="s">
        <v>36</v>
      </c>
      <c r="N8332" s="0" t="s">
        <v>66</v>
      </c>
      <c r="O8332" s="0" t="s">
        <v>37</v>
      </c>
      <c r="P8332" s="0" t="n">
        <f aca="false">IF(AND(OR(Dashboard!$B$5="All",D8332=Dashboard!$B$5),OR(Dashboard!$D$5="All",N8332=Dashboard!$D$5),OR(AND(C8332&lt;&gt;"",C8332&gt;=Dashboard!$F$5,C8332&lt;=Dashboard!$H$5),AND(C8332="",Dashboard!$F$5&lt;=1980,Dashboard!$H$5&gt;=2016))),1,0)</f>
        <v>1</v>
      </c>
      <c r="Q8332" s="0" t="n">
        <f aca="false">J8332*P8332+ROW()*0.00000001</f>
        <v>0.17008332</v>
      </c>
    </row>
    <row r="8333" customFormat="false" ht="15" hidden="false" customHeight="false" outlineLevel="0" collapsed="false">
      <c r="A8333" s="0" t="s">
        <v>6116</v>
      </c>
      <c r="B8333" s="0" t="s">
        <v>33</v>
      </c>
      <c r="C8333" s="0" t="n">
        <v>2008</v>
      </c>
      <c r="D8333" s="0" t="s">
        <v>48</v>
      </c>
      <c r="E8333" s="0" t="s">
        <v>4786</v>
      </c>
      <c r="F8333" s="0" t="n">
        <v>0.16</v>
      </c>
      <c r="G8333" s="0" t="n">
        <v>0</v>
      </c>
      <c r="H8333" s="0" t="n">
        <v>0</v>
      </c>
      <c r="I8333" s="0" t="n">
        <v>0.01</v>
      </c>
      <c r="J8333" s="0" t="n">
        <v>0.17</v>
      </c>
      <c r="M8333" s="0" t="s">
        <v>36</v>
      </c>
      <c r="N8333" s="0" t="s">
        <v>35</v>
      </c>
      <c r="P8333" s="0" t="n">
        <f aca="false">IF(AND(OR(Dashboard!$B$5="All",D8333=Dashboard!$B$5),OR(Dashboard!$D$5="All",N8333=Dashboard!$D$5),OR(AND(C8333&lt;&gt;"",C8333&gt;=Dashboard!$F$5,C8333&lt;=Dashboard!$H$5),AND(C8333="",Dashboard!$F$5&lt;=1980,Dashboard!$H$5&gt;=2016))),1,0)</f>
        <v>1</v>
      </c>
      <c r="Q8333" s="0" t="n">
        <f aca="false">J8333*P8333+ROW()*0.00000001</f>
        <v>0.17008333</v>
      </c>
    </row>
    <row r="8334" customFormat="false" ht="15" hidden="false" customHeight="false" outlineLevel="0" collapsed="false">
      <c r="A8334" s="0" t="s">
        <v>2692</v>
      </c>
      <c r="B8334" s="0" t="s">
        <v>76</v>
      </c>
      <c r="C8334" s="0" t="n">
        <v>2008</v>
      </c>
      <c r="D8334" s="0" t="s">
        <v>52</v>
      </c>
      <c r="E8334" s="0" t="s">
        <v>487</v>
      </c>
      <c r="F8334" s="0" t="n">
        <v>0.08</v>
      </c>
      <c r="G8334" s="0" t="n">
        <v>0.06</v>
      </c>
      <c r="H8334" s="0" t="n">
        <v>0</v>
      </c>
      <c r="I8334" s="0" t="n">
        <v>0.02</v>
      </c>
      <c r="J8334" s="0" t="n">
        <v>0.17</v>
      </c>
      <c r="N8334" s="0" t="s">
        <v>74</v>
      </c>
      <c r="P8334" s="0" t="n">
        <f aca="false">IF(AND(OR(Dashboard!$B$5="All",D8334=Dashboard!$B$5),OR(Dashboard!$D$5="All",N8334=Dashboard!$D$5),OR(AND(C8334&lt;&gt;"",C8334&gt;=Dashboard!$F$5,C8334&lt;=Dashboard!$H$5),AND(C8334="",Dashboard!$F$5&lt;=1980,Dashboard!$H$5&gt;=2016))),1,0)</f>
        <v>1</v>
      </c>
      <c r="Q8334" s="0" t="n">
        <f aca="false">J8334*P8334+ROW()*0.00000001</f>
        <v>0.17008334</v>
      </c>
    </row>
    <row r="8335" customFormat="false" ht="15" hidden="false" customHeight="false" outlineLevel="0" collapsed="false">
      <c r="A8335" s="0" t="s">
        <v>4839</v>
      </c>
      <c r="B8335" s="0" t="s">
        <v>164</v>
      </c>
      <c r="C8335" s="0" t="n">
        <v>2013</v>
      </c>
      <c r="D8335" s="0" t="s">
        <v>34</v>
      </c>
      <c r="E8335" s="0" t="s">
        <v>220</v>
      </c>
      <c r="F8335" s="0" t="n">
        <v>0</v>
      </c>
      <c r="G8335" s="0" t="n">
        <v>0</v>
      </c>
      <c r="H8335" s="0" t="n">
        <v>0.17</v>
      </c>
      <c r="I8335" s="0" t="n">
        <v>0</v>
      </c>
      <c r="J8335" s="0" t="n">
        <v>0.17</v>
      </c>
      <c r="N8335" s="0" t="s">
        <v>74</v>
      </c>
      <c r="P8335" s="0" t="n">
        <f aca="false">IF(AND(OR(Dashboard!$B$5="All",D8335=Dashboard!$B$5),OR(Dashboard!$D$5="All",N8335=Dashboard!$D$5),OR(AND(C8335&lt;&gt;"",C8335&gt;=Dashboard!$F$5,C8335&lt;=Dashboard!$H$5),AND(C8335="",Dashboard!$F$5&lt;=1980,Dashboard!$H$5&gt;=2016))),1,0)</f>
        <v>1</v>
      </c>
      <c r="Q8335" s="0" t="n">
        <f aca="false">J8335*P8335+ROW()*0.00000001</f>
        <v>0.17008335</v>
      </c>
    </row>
    <row r="8336" customFormat="false" ht="15" hidden="false" customHeight="false" outlineLevel="0" collapsed="false">
      <c r="A8336" s="0" t="s">
        <v>6117</v>
      </c>
      <c r="B8336" s="0" t="s">
        <v>76</v>
      </c>
      <c r="C8336" s="0" t="n">
        <v>2007</v>
      </c>
      <c r="D8336" s="0" t="s">
        <v>114</v>
      </c>
      <c r="E8336" s="0" t="s">
        <v>2867</v>
      </c>
      <c r="F8336" s="0" t="n">
        <v>0</v>
      </c>
      <c r="G8336" s="0" t="n">
        <v>0</v>
      </c>
      <c r="H8336" s="0" t="n">
        <v>0.17</v>
      </c>
      <c r="I8336" s="0" t="n">
        <v>0</v>
      </c>
      <c r="J8336" s="0" t="n">
        <v>0.17</v>
      </c>
      <c r="N8336" s="0" t="s">
        <v>74</v>
      </c>
      <c r="P8336" s="0" t="n">
        <f aca="false">IF(AND(OR(Dashboard!$B$5="All",D8336=Dashboard!$B$5),OR(Dashboard!$D$5="All",N8336=Dashboard!$D$5),OR(AND(C8336&lt;&gt;"",C8336&gt;=Dashboard!$F$5,C8336&lt;=Dashboard!$H$5),AND(C8336="",Dashboard!$F$5&lt;=1980,Dashboard!$H$5&gt;=2016))),1,0)</f>
        <v>1</v>
      </c>
      <c r="Q8336" s="0" t="n">
        <f aca="false">J8336*P8336+ROW()*0.00000001</f>
        <v>0.17008336</v>
      </c>
    </row>
    <row r="8337" customFormat="false" ht="15" hidden="false" customHeight="false" outlineLevel="0" collapsed="false">
      <c r="A8337" s="0" t="s">
        <v>6118</v>
      </c>
      <c r="B8337" s="0" t="s">
        <v>85</v>
      </c>
      <c r="C8337" s="0" t="n">
        <v>2004</v>
      </c>
      <c r="D8337" s="0" t="s">
        <v>71</v>
      </c>
      <c r="E8337" s="0" t="s">
        <v>487</v>
      </c>
      <c r="F8337" s="0" t="n">
        <v>0.12</v>
      </c>
      <c r="G8337" s="0" t="n">
        <v>0.04</v>
      </c>
      <c r="H8337" s="0" t="n">
        <v>0</v>
      </c>
      <c r="I8337" s="0" t="n">
        <v>0</v>
      </c>
      <c r="J8337" s="0" t="n">
        <v>0.17</v>
      </c>
      <c r="K8337" s="0" t="n">
        <v>65</v>
      </c>
      <c r="M8337" s="0" t="s">
        <v>36</v>
      </c>
      <c r="N8337" s="0" t="s">
        <v>35</v>
      </c>
      <c r="O8337" s="0" t="s">
        <v>67</v>
      </c>
      <c r="P8337" s="0" t="n">
        <f aca="false">IF(AND(OR(Dashboard!$B$5="All",D8337=Dashboard!$B$5),OR(Dashboard!$D$5="All",N8337=Dashboard!$D$5),OR(AND(C8337&lt;&gt;"",C8337&gt;=Dashboard!$F$5,C8337&lt;=Dashboard!$H$5),AND(C8337="",Dashboard!$F$5&lt;=1980,Dashboard!$H$5&gt;=2016))),1,0)</f>
        <v>1</v>
      </c>
      <c r="Q8337" s="0" t="n">
        <f aca="false">J8337*P8337+ROW()*0.00000001</f>
        <v>0.17008337</v>
      </c>
    </row>
    <row r="8338" customFormat="false" ht="15" hidden="false" customHeight="false" outlineLevel="0" collapsed="false">
      <c r="A8338" s="0" t="s">
        <v>5746</v>
      </c>
      <c r="B8338" s="0" t="s">
        <v>64</v>
      </c>
      <c r="C8338" s="0" t="n">
        <v>2008</v>
      </c>
      <c r="D8338" s="0" t="s">
        <v>46</v>
      </c>
      <c r="E8338" s="0" t="s">
        <v>547</v>
      </c>
      <c r="F8338" s="0" t="n">
        <v>0.03</v>
      </c>
      <c r="G8338" s="0" t="n">
        <v>0.12</v>
      </c>
      <c r="H8338" s="0" t="n">
        <v>0</v>
      </c>
      <c r="I8338" s="0" t="n">
        <v>0.01</v>
      </c>
      <c r="J8338" s="0" t="n">
        <v>0.17</v>
      </c>
      <c r="N8338" s="0" t="s">
        <v>66</v>
      </c>
      <c r="P8338" s="0" t="n">
        <f aca="false">IF(AND(OR(Dashboard!$B$5="All",D8338=Dashboard!$B$5),OR(Dashboard!$D$5="All",N8338=Dashboard!$D$5),OR(AND(C8338&lt;&gt;"",C8338&gt;=Dashboard!$F$5,C8338&lt;=Dashboard!$H$5),AND(C8338="",Dashboard!$F$5&lt;=1980,Dashboard!$H$5&gt;=2016))),1,0)</f>
        <v>1</v>
      </c>
      <c r="Q8338" s="0" t="n">
        <f aca="false">J8338*P8338+ROW()*0.00000001</f>
        <v>0.17008338</v>
      </c>
    </row>
    <row r="8339" customFormat="false" ht="15" hidden="false" customHeight="false" outlineLevel="0" collapsed="false">
      <c r="A8339" s="0" t="s">
        <v>6119</v>
      </c>
      <c r="B8339" s="0" t="s">
        <v>851</v>
      </c>
      <c r="C8339" s="0" t="n">
        <v>2013</v>
      </c>
      <c r="D8339" s="0" t="s">
        <v>46</v>
      </c>
      <c r="E8339" s="0" t="s">
        <v>3581</v>
      </c>
      <c r="F8339" s="0" t="n">
        <v>0.1</v>
      </c>
      <c r="G8339" s="0" t="n">
        <v>0</v>
      </c>
      <c r="H8339" s="0" t="n">
        <v>0.04</v>
      </c>
      <c r="I8339" s="0" t="n">
        <v>0.03</v>
      </c>
      <c r="J8339" s="0" t="n">
        <v>0.17</v>
      </c>
      <c r="K8339" s="0" t="n">
        <v>62</v>
      </c>
      <c r="L8339" s="0" t="n">
        <v>7.6</v>
      </c>
      <c r="M8339" s="0" t="s">
        <v>73</v>
      </c>
      <c r="N8339" s="0" t="s">
        <v>74</v>
      </c>
      <c r="O8339" s="0" t="s">
        <v>67</v>
      </c>
      <c r="P8339" s="0" t="n">
        <f aca="false">IF(AND(OR(Dashboard!$B$5="All",D8339=Dashboard!$B$5),OR(Dashboard!$D$5="All",N8339=Dashboard!$D$5),OR(AND(C8339&lt;&gt;"",C8339&gt;=Dashboard!$F$5,C8339&lt;=Dashboard!$H$5),AND(C8339="",Dashboard!$F$5&lt;=1980,Dashboard!$H$5&gt;=2016))),1,0)</f>
        <v>1</v>
      </c>
      <c r="Q8339" s="0" t="n">
        <f aca="false">J8339*P8339+ROW()*0.00000001</f>
        <v>0.17008339</v>
      </c>
    </row>
    <row r="8340" customFormat="false" ht="15" hidden="false" customHeight="false" outlineLevel="0" collapsed="false">
      <c r="A8340" s="0" t="s">
        <v>3813</v>
      </c>
      <c r="B8340" s="0" t="s">
        <v>172</v>
      </c>
      <c r="C8340" s="0" t="n">
        <v>2016</v>
      </c>
      <c r="D8340" s="0" t="s">
        <v>46</v>
      </c>
      <c r="E8340" s="0" t="s">
        <v>157</v>
      </c>
      <c r="F8340" s="0" t="n">
        <v>0.09</v>
      </c>
      <c r="G8340" s="0" t="n">
        <v>0.06</v>
      </c>
      <c r="H8340" s="0" t="n">
        <v>0</v>
      </c>
      <c r="I8340" s="0" t="n">
        <v>0.01</v>
      </c>
      <c r="J8340" s="0" t="n">
        <v>0.17</v>
      </c>
      <c r="K8340" s="0" t="n">
        <v>83</v>
      </c>
      <c r="L8340" s="0" t="n">
        <v>7.2</v>
      </c>
      <c r="M8340" s="0" t="s">
        <v>73</v>
      </c>
      <c r="N8340" s="0" t="s">
        <v>66</v>
      </c>
      <c r="O8340" s="0" t="s">
        <v>42</v>
      </c>
      <c r="P8340" s="0" t="n">
        <f aca="false">IF(AND(OR(Dashboard!$B$5="All",D8340=Dashboard!$B$5),OR(Dashboard!$D$5="All",N8340=Dashboard!$D$5),OR(AND(C8340&lt;&gt;"",C8340&gt;=Dashboard!$F$5,C8340&lt;=Dashboard!$H$5),AND(C8340="",Dashboard!$F$5&lt;=1980,Dashboard!$H$5&gt;=2016))),1,0)</f>
        <v>1</v>
      </c>
      <c r="Q8340" s="0" t="n">
        <f aca="false">J8340*P8340+ROW()*0.00000001</f>
        <v>0.1700834</v>
      </c>
    </row>
    <row r="8341" customFormat="false" ht="15" hidden="false" customHeight="false" outlineLevel="0" collapsed="false">
      <c r="A8341" s="0" t="s">
        <v>6120</v>
      </c>
      <c r="B8341" s="0" t="s">
        <v>117</v>
      </c>
      <c r="C8341" s="0" t="n">
        <v>1995</v>
      </c>
      <c r="D8341" s="0" t="s">
        <v>46</v>
      </c>
      <c r="E8341" s="0" t="s">
        <v>6121</v>
      </c>
      <c r="F8341" s="0" t="n">
        <v>0.02</v>
      </c>
      <c r="G8341" s="0" t="n">
        <v>0.02</v>
      </c>
      <c r="H8341" s="0" t="n">
        <v>0.12</v>
      </c>
      <c r="I8341" s="0" t="n">
        <v>0.01</v>
      </c>
      <c r="J8341" s="0" t="n">
        <v>0.17</v>
      </c>
      <c r="N8341" s="0" t="s">
        <v>74</v>
      </c>
      <c r="P8341" s="0" t="n">
        <f aca="false">IF(AND(OR(Dashboard!$B$5="All",D8341=Dashboard!$B$5),OR(Dashboard!$D$5="All",N8341=Dashboard!$D$5),OR(AND(C8341&lt;&gt;"",C8341&gt;=Dashboard!$F$5,C8341&lt;=Dashboard!$H$5),AND(C8341="",Dashboard!$F$5&lt;=1980,Dashboard!$H$5&gt;=2016))),1,0)</f>
        <v>1</v>
      </c>
      <c r="Q8341" s="0" t="n">
        <f aca="false">J8341*P8341+ROW()*0.00000001</f>
        <v>0.17008341</v>
      </c>
    </row>
    <row r="8342" customFormat="false" ht="15" hidden="false" customHeight="false" outlineLevel="0" collapsed="false">
      <c r="A8342" s="0" t="s">
        <v>6122</v>
      </c>
      <c r="B8342" s="0" t="s">
        <v>33</v>
      </c>
      <c r="C8342" s="0" t="n">
        <v>2008</v>
      </c>
      <c r="D8342" s="0" t="s">
        <v>48</v>
      </c>
      <c r="E8342" s="0" t="s">
        <v>689</v>
      </c>
      <c r="F8342" s="0" t="n">
        <v>0.04</v>
      </c>
      <c r="G8342" s="0" t="n">
        <v>0.12</v>
      </c>
      <c r="H8342" s="0" t="n">
        <v>0</v>
      </c>
      <c r="I8342" s="0" t="n">
        <v>0.02</v>
      </c>
      <c r="J8342" s="0" t="n">
        <v>0.17</v>
      </c>
      <c r="K8342" s="0" t="n">
        <v>63</v>
      </c>
      <c r="L8342" s="0" t="n">
        <v>7.7</v>
      </c>
      <c r="M8342" s="0" t="s">
        <v>36</v>
      </c>
      <c r="N8342" s="0" t="s">
        <v>35</v>
      </c>
      <c r="O8342" s="0" t="s">
        <v>67</v>
      </c>
      <c r="P8342" s="0" t="n">
        <f aca="false">IF(AND(OR(Dashboard!$B$5="All",D8342=Dashboard!$B$5),OR(Dashboard!$D$5="All",N8342=Dashboard!$D$5),OR(AND(C8342&lt;&gt;"",C8342&gt;=Dashboard!$F$5,C8342&lt;=Dashboard!$H$5),AND(C8342="",Dashboard!$F$5&lt;=1980,Dashboard!$H$5&gt;=2016))),1,0)</f>
        <v>1</v>
      </c>
      <c r="Q8342" s="0" t="n">
        <f aca="false">J8342*P8342+ROW()*0.00000001</f>
        <v>0.17008342</v>
      </c>
    </row>
    <row r="8343" customFormat="false" ht="15" hidden="false" customHeight="false" outlineLevel="0" collapsed="false">
      <c r="A8343" s="0" t="s">
        <v>6123</v>
      </c>
      <c r="B8343" s="0" t="s">
        <v>76</v>
      </c>
      <c r="C8343" s="0" t="n">
        <v>2006</v>
      </c>
      <c r="D8343" s="0" t="s">
        <v>46</v>
      </c>
      <c r="E8343" s="0" t="s">
        <v>328</v>
      </c>
      <c r="F8343" s="0" t="n">
        <v>0</v>
      </c>
      <c r="G8343" s="0" t="n">
        <v>0</v>
      </c>
      <c r="H8343" s="0" t="n">
        <v>0.17</v>
      </c>
      <c r="I8343" s="0" t="n">
        <v>0</v>
      </c>
      <c r="J8343" s="0" t="n">
        <v>0.17</v>
      </c>
      <c r="N8343" s="0" t="s">
        <v>74</v>
      </c>
      <c r="P8343" s="0" t="n">
        <f aca="false">IF(AND(OR(Dashboard!$B$5="All",D8343=Dashboard!$B$5),OR(Dashboard!$D$5="All",N8343=Dashboard!$D$5),OR(AND(C8343&lt;&gt;"",C8343&gt;=Dashboard!$F$5,C8343&lt;=Dashboard!$H$5),AND(C8343="",Dashboard!$F$5&lt;=1980,Dashboard!$H$5&gt;=2016))),1,0)</f>
        <v>1</v>
      </c>
      <c r="Q8343" s="0" t="n">
        <f aca="false">J8343*P8343+ROW()*0.00000001</f>
        <v>0.17008343</v>
      </c>
    </row>
    <row r="8344" customFormat="false" ht="15" hidden="false" customHeight="false" outlineLevel="0" collapsed="false">
      <c r="A8344" s="0" t="s">
        <v>4047</v>
      </c>
      <c r="B8344" s="0" t="s">
        <v>33</v>
      </c>
      <c r="C8344" s="0" t="n">
        <v>2011</v>
      </c>
      <c r="D8344" s="0" t="s">
        <v>71</v>
      </c>
      <c r="E8344" s="0" t="s">
        <v>91</v>
      </c>
      <c r="F8344" s="0" t="n">
        <v>0.09</v>
      </c>
      <c r="G8344" s="0" t="n">
        <v>0.06</v>
      </c>
      <c r="H8344" s="0" t="n">
        <v>0</v>
      </c>
      <c r="I8344" s="0" t="n">
        <v>0.02</v>
      </c>
      <c r="J8344" s="0" t="n">
        <v>0.17</v>
      </c>
      <c r="N8344" s="0" t="s">
        <v>35</v>
      </c>
      <c r="P8344" s="0" t="n">
        <f aca="false">IF(AND(OR(Dashboard!$B$5="All",D8344=Dashboard!$B$5),OR(Dashboard!$D$5="All",N8344=Dashboard!$D$5),OR(AND(C8344&lt;&gt;"",C8344&gt;=Dashboard!$F$5,C8344&lt;=Dashboard!$H$5),AND(C8344="",Dashboard!$F$5&lt;=1980,Dashboard!$H$5&gt;=2016))),1,0)</f>
        <v>1</v>
      </c>
      <c r="Q8344" s="0" t="n">
        <f aca="false">J8344*P8344+ROW()*0.00000001</f>
        <v>0.17008344</v>
      </c>
    </row>
    <row r="8345" customFormat="false" ht="15" hidden="false" customHeight="false" outlineLevel="0" collapsed="false">
      <c r="A8345" s="0" t="s">
        <v>5794</v>
      </c>
      <c r="B8345" s="0" t="s">
        <v>70</v>
      </c>
      <c r="C8345" s="0" t="n">
        <v>2008</v>
      </c>
      <c r="D8345" s="0" t="s">
        <v>102</v>
      </c>
      <c r="E8345" s="0" t="s">
        <v>142</v>
      </c>
      <c r="F8345" s="0" t="n">
        <v>0.13</v>
      </c>
      <c r="G8345" s="0" t="n">
        <v>0.02</v>
      </c>
      <c r="H8345" s="0" t="n">
        <v>0</v>
      </c>
      <c r="I8345" s="0" t="n">
        <v>0.02</v>
      </c>
      <c r="J8345" s="0" t="n">
        <v>0.17</v>
      </c>
      <c r="K8345" s="0" t="n">
        <v>53</v>
      </c>
      <c r="L8345" s="0" t="n">
        <v>3.8</v>
      </c>
      <c r="M8345" s="0" t="s">
        <v>103</v>
      </c>
      <c r="N8345" s="0" t="s">
        <v>74</v>
      </c>
      <c r="O8345" s="0" t="s">
        <v>53</v>
      </c>
      <c r="P8345" s="0" t="n">
        <f aca="false">IF(AND(OR(Dashboard!$B$5="All",D8345=Dashboard!$B$5),OR(Dashboard!$D$5="All",N8345=Dashboard!$D$5),OR(AND(C8345&lt;&gt;"",C8345&gt;=Dashboard!$F$5,C8345&lt;=Dashboard!$H$5),AND(C8345="",Dashboard!$F$5&lt;=1980,Dashboard!$H$5&gt;=2016))),1,0)</f>
        <v>1</v>
      </c>
      <c r="Q8345" s="0" t="n">
        <f aca="false">J8345*P8345+ROW()*0.00000001</f>
        <v>0.17008345</v>
      </c>
    </row>
    <row r="8346" customFormat="false" ht="15" hidden="false" customHeight="false" outlineLevel="0" collapsed="false">
      <c r="A8346" s="0" t="s">
        <v>414</v>
      </c>
      <c r="B8346" s="0" t="s">
        <v>152</v>
      </c>
      <c r="C8346" s="0" t="n">
        <v>2005</v>
      </c>
      <c r="D8346" s="0" t="s">
        <v>56</v>
      </c>
      <c r="E8346" s="0" t="s">
        <v>234</v>
      </c>
      <c r="F8346" s="0" t="n">
        <v>0.02</v>
      </c>
      <c r="G8346" s="0" t="n">
        <v>0.13</v>
      </c>
      <c r="H8346" s="0" t="n">
        <v>0</v>
      </c>
      <c r="I8346" s="0" t="n">
        <v>0.02</v>
      </c>
      <c r="J8346" s="0" t="n">
        <v>0.17</v>
      </c>
      <c r="K8346" s="0" t="n">
        <v>78</v>
      </c>
      <c r="L8346" s="0" t="n">
        <v>8.8</v>
      </c>
      <c r="M8346" s="0" t="s">
        <v>103</v>
      </c>
      <c r="N8346" s="0" t="s">
        <v>152</v>
      </c>
      <c r="O8346" s="0" t="s">
        <v>37</v>
      </c>
      <c r="P8346" s="0" t="n">
        <f aca="false">IF(AND(OR(Dashboard!$B$5="All",D8346=Dashboard!$B$5),OR(Dashboard!$D$5="All",N8346=Dashboard!$D$5),OR(AND(C8346&lt;&gt;"",C8346&gt;=Dashboard!$F$5,C8346&lt;=Dashboard!$H$5),AND(C8346="",Dashboard!$F$5&lt;=1980,Dashboard!$H$5&gt;=2016))),1,0)</f>
        <v>1</v>
      </c>
      <c r="Q8346" s="0" t="n">
        <f aca="false">J8346*P8346+ROW()*0.00000001</f>
        <v>0.17008346</v>
      </c>
    </row>
    <row r="8347" customFormat="false" ht="15" hidden="false" customHeight="false" outlineLevel="0" collapsed="false">
      <c r="A8347" s="0" t="s">
        <v>6124</v>
      </c>
      <c r="B8347" s="0" t="s">
        <v>97</v>
      </c>
      <c r="C8347" s="0" t="n">
        <v>2011</v>
      </c>
      <c r="D8347" s="0" t="s">
        <v>52</v>
      </c>
      <c r="E8347" s="0" t="s">
        <v>124</v>
      </c>
      <c r="F8347" s="0" t="n">
        <v>0.13</v>
      </c>
      <c r="G8347" s="0" t="n">
        <v>0.03</v>
      </c>
      <c r="H8347" s="0" t="n">
        <v>0</v>
      </c>
      <c r="I8347" s="0" t="n">
        <v>0.01</v>
      </c>
      <c r="J8347" s="0" t="n">
        <v>0.17</v>
      </c>
      <c r="N8347" s="0" t="s">
        <v>35</v>
      </c>
      <c r="P8347" s="0" t="n">
        <f aca="false">IF(AND(OR(Dashboard!$B$5="All",D8347=Dashboard!$B$5),OR(Dashboard!$D$5="All",N8347=Dashboard!$D$5),OR(AND(C8347&lt;&gt;"",C8347&gt;=Dashboard!$F$5,C8347&lt;=Dashboard!$H$5),AND(C8347="",Dashboard!$F$5&lt;=1980,Dashboard!$H$5&gt;=2016))),1,0)</f>
        <v>1</v>
      </c>
      <c r="Q8347" s="0" t="n">
        <f aca="false">J8347*P8347+ROW()*0.00000001</f>
        <v>0.17008347</v>
      </c>
    </row>
    <row r="8348" customFormat="false" ht="15" hidden="false" customHeight="false" outlineLevel="0" collapsed="false">
      <c r="A8348" s="0" t="s">
        <v>6125</v>
      </c>
      <c r="B8348" s="0" t="s">
        <v>85</v>
      </c>
      <c r="C8348" s="0" t="n">
        <v>2004</v>
      </c>
      <c r="D8348" s="0" t="s">
        <v>114</v>
      </c>
      <c r="E8348" s="0" t="s">
        <v>211</v>
      </c>
      <c r="F8348" s="0" t="n">
        <v>0</v>
      </c>
      <c r="G8348" s="0" t="n">
        <v>0</v>
      </c>
      <c r="H8348" s="0" t="n">
        <v>0.16</v>
      </c>
      <c r="I8348" s="0" t="n">
        <v>0</v>
      </c>
      <c r="J8348" s="0" t="n">
        <v>0.17</v>
      </c>
      <c r="N8348" s="0" t="s">
        <v>35</v>
      </c>
      <c r="P8348" s="0" t="n">
        <f aca="false">IF(AND(OR(Dashboard!$B$5="All",D8348=Dashboard!$B$5),OR(Dashboard!$D$5="All",N8348=Dashboard!$D$5),OR(AND(C8348&lt;&gt;"",C8348&gt;=Dashboard!$F$5,C8348&lt;=Dashboard!$H$5),AND(C8348="",Dashboard!$F$5&lt;=1980,Dashboard!$H$5&gt;=2016))),1,0)</f>
        <v>1</v>
      </c>
      <c r="Q8348" s="0" t="n">
        <f aca="false">J8348*P8348+ROW()*0.00000001</f>
        <v>0.17008348</v>
      </c>
    </row>
    <row r="8349" customFormat="false" ht="15" hidden="false" customHeight="false" outlineLevel="0" collapsed="false">
      <c r="A8349" s="0" t="s">
        <v>6126</v>
      </c>
      <c r="B8349" s="0" t="s">
        <v>851</v>
      </c>
      <c r="C8349" s="0" t="n">
        <v>2015</v>
      </c>
      <c r="D8349" s="0" t="s">
        <v>46</v>
      </c>
      <c r="E8349" s="0" t="s">
        <v>328</v>
      </c>
      <c r="F8349" s="0" t="n">
        <v>0</v>
      </c>
      <c r="G8349" s="0" t="n">
        <v>0</v>
      </c>
      <c r="H8349" s="0" t="n">
        <v>0.17</v>
      </c>
      <c r="I8349" s="0" t="n">
        <v>0</v>
      </c>
      <c r="J8349" s="0" t="n">
        <v>0.17</v>
      </c>
      <c r="L8349" s="0" t="n">
        <v>8.8</v>
      </c>
      <c r="M8349" s="0" t="s">
        <v>103</v>
      </c>
      <c r="N8349" s="0" t="s">
        <v>74</v>
      </c>
      <c r="P8349" s="0" t="n">
        <f aca="false">IF(AND(OR(Dashboard!$B$5="All",D8349=Dashboard!$B$5),OR(Dashboard!$D$5="All",N8349=Dashboard!$D$5),OR(AND(C8349&lt;&gt;"",C8349&gt;=Dashboard!$F$5,C8349&lt;=Dashboard!$H$5),AND(C8349="",Dashboard!$F$5&lt;=1980,Dashboard!$H$5&gt;=2016))),1,0)</f>
        <v>1</v>
      </c>
      <c r="Q8349" s="0" t="n">
        <f aca="false">J8349*P8349+ROW()*0.00000001</f>
        <v>0.17008349</v>
      </c>
    </row>
    <row r="8350" customFormat="false" ht="15" hidden="false" customHeight="false" outlineLevel="0" collapsed="false">
      <c r="A8350" s="0" t="s">
        <v>6127</v>
      </c>
      <c r="B8350" s="0" t="s">
        <v>76</v>
      </c>
      <c r="C8350" s="0" t="n">
        <v>2001</v>
      </c>
      <c r="D8350" s="0" t="s">
        <v>34</v>
      </c>
      <c r="E8350" s="0" t="s">
        <v>782</v>
      </c>
      <c r="F8350" s="0" t="n">
        <v>0.05</v>
      </c>
      <c r="G8350" s="0" t="n">
        <v>0.04</v>
      </c>
      <c r="H8350" s="0" t="n">
        <v>0.06</v>
      </c>
      <c r="I8350" s="0" t="n">
        <v>0.01</v>
      </c>
      <c r="J8350" s="0" t="n">
        <v>0.17</v>
      </c>
      <c r="K8350" s="0" t="n">
        <v>71</v>
      </c>
      <c r="L8350" s="0" t="n">
        <v>9.1</v>
      </c>
      <c r="M8350" s="0" t="s">
        <v>36</v>
      </c>
      <c r="N8350" s="0" t="s">
        <v>74</v>
      </c>
      <c r="O8350" s="0" t="s">
        <v>37</v>
      </c>
      <c r="P8350" s="0" t="n">
        <f aca="false">IF(AND(OR(Dashboard!$B$5="All",D8350=Dashboard!$B$5),OR(Dashboard!$D$5="All",N8350=Dashboard!$D$5),OR(AND(C8350&lt;&gt;"",C8350&gt;=Dashboard!$F$5,C8350&lt;=Dashboard!$H$5),AND(C8350="",Dashboard!$F$5&lt;=1980,Dashboard!$H$5&gt;=2016))),1,0)</f>
        <v>1</v>
      </c>
      <c r="Q8350" s="0" t="n">
        <f aca="false">J8350*P8350+ROW()*0.00000001</f>
        <v>0.1700835</v>
      </c>
    </row>
    <row r="8351" customFormat="false" ht="15" hidden="false" customHeight="false" outlineLevel="0" collapsed="false">
      <c r="A8351" s="0" t="s">
        <v>6128</v>
      </c>
      <c r="B8351" s="0" t="s">
        <v>70</v>
      </c>
      <c r="C8351" s="0" t="n">
        <v>2008</v>
      </c>
      <c r="D8351" s="0" t="s">
        <v>71</v>
      </c>
      <c r="E8351" s="0" t="s">
        <v>220</v>
      </c>
      <c r="F8351" s="0" t="n">
        <v>0.13</v>
      </c>
      <c r="G8351" s="0" t="n">
        <v>0.02</v>
      </c>
      <c r="H8351" s="0" t="n">
        <v>0</v>
      </c>
      <c r="I8351" s="0" t="n">
        <v>0.02</v>
      </c>
      <c r="J8351" s="0" t="n">
        <v>0.17</v>
      </c>
      <c r="K8351" s="0" t="n">
        <v>47</v>
      </c>
      <c r="L8351" s="0" t="n">
        <v>6.1</v>
      </c>
      <c r="M8351" s="0" t="s">
        <v>103</v>
      </c>
      <c r="N8351" s="0" t="s">
        <v>74</v>
      </c>
      <c r="O8351" s="0" t="s">
        <v>177</v>
      </c>
      <c r="P8351" s="0" t="n">
        <f aca="false">IF(AND(OR(Dashboard!$B$5="All",D8351=Dashboard!$B$5),OR(Dashboard!$D$5="All",N8351=Dashboard!$D$5),OR(AND(C8351&lt;&gt;"",C8351&gt;=Dashboard!$F$5,C8351&lt;=Dashboard!$H$5),AND(C8351="",Dashboard!$F$5&lt;=1980,Dashboard!$H$5&gt;=2016))),1,0)</f>
        <v>1</v>
      </c>
      <c r="Q8351" s="0" t="n">
        <f aca="false">J8351*P8351+ROW()*0.00000001</f>
        <v>0.17008351</v>
      </c>
    </row>
    <row r="8352" customFormat="false" ht="15" hidden="false" customHeight="false" outlineLevel="0" collapsed="false">
      <c r="A8352" s="0" t="s">
        <v>6129</v>
      </c>
      <c r="B8352" s="0" t="s">
        <v>117</v>
      </c>
      <c r="C8352" s="0" t="n">
        <v>2000</v>
      </c>
      <c r="D8352" s="0" t="s">
        <v>71</v>
      </c>
      <c r="E8352" s="0" t="s">
        <v>220</v>
      </c>
      <c r="F8352" s="0" t="n">
        <v>0.09</v>
      </c>
      <c r="G8352" s="0" t="n">
        <v>0.06</v>
      </c>
      <c r="H8352" s="0" t="n">
        <v>0</v>
      </c>
      <c r="I8352" s="0" t="n">
        <v>0.01</v>
      </c>
      <c r="J8352" s="0" t="n">
        <v>0.17</v>
      </c>
      <c r="N8352" s="0" t="s">
        <v>74</v>
      </c>
      <c r="P8352" s="0" t="n">
        <f aca="false">IF(AND(OR(Dashboard!$B$5="All",D8352=Dashboard!$B$5),OR(Dashboard!$D$5="All",N8352=Dashboard!$D$5),OR(AND(C8352&lt;&gt;"",C8352&gt;=Dashboard!$F$5,C8352&lt;=Dashboard!$H$5),AND(C8352="",Dashboard!$F$5&lt;=1980,Dashboard!$H$5&gt;=2016))),1,0)</f>
        <v>1</v>
      </c>
      <c r="Q8352" s="0" t="n">
        <f aca="false">J8352*P8352+ROW()*0.00000001</f>
        <v>0.17008352</v>
      </c>
    </row>
    <row r="8353" customFormat="false" ht="15" hidden="false" customHeight="false" outlineLevel="0" collapsed="false">
      <c r="A8353" s="0" t="s">
        <v>5352</v>
      </c>
      <c r="B8353" s="0" t="s">
        <v>64</v>
      </c>
      <c r="C8353" s="0" t="n">
        <v>2010</v>
      </c>
      <c r="D8353" s="0" t="s">
        <v>41</v>
      </c>
      <c r="E8353" s="0" t="s">
        <v>211</v>
      </c>
      <c r="F8353" s="0" t="n">
        <v>0.07</v>
      </c>
      <c r="G8353" s="0" t="n">
        <v>0.09</v>
      </c>
      <c r="H8353" s="0" t="n">
        <v>0</v>
      </c>
      <c r="I8353" s="0" t="n">
        <v>0.02</v>
      </c>
      <c r="J8353" s="0" t="n">
        <v>0.17</v>
      </c>
      <c r="K8353" s="0" t="n">
        <v>69</v>
      </c>
      <c r="L8353" s="0" t="n">
        <v>5.7</v>
      </c>
      <c r="M8353" s="0" t="s">
        <v>36</v>
      </c>
      <c r="N8353" s="0" t="s">
        <v>66</v>
      </c>
      <c r="O8353" s="0" t="s">
        <v>67</v>
      </c>
      <c r="P8353" s="0" t="n">
        <f aca="false">IF(AND(OR(Dashboard!$B$5="All",D8353=Dashboard!$B$5),OR(Dashboard!$D$5="All",N8353=Dashboard!$D$5),OR(AND(C8353&lt;&gt;"",C8353&gt;=Dashboard!$F$5,C8353&lt;=Dashboard!$H$5),AND(C8353="",Dashboard!$F$5&lt;=1980,Dashboard!$H$5&gt;=2016))),1,0)</f>
        <v>1</v>
      </c>
      <c r="Q8353" s="0" t="n">
        <f aca="false">J8353*P8353+ROW()*0.00000001</f>
        <v>0.17008353</v>
      </c>
    </row>
    <row r="8354" customFormat="false" ht="15" hidden="false" customHeight="false" outlineLevel="0" collapsed="false">
      <c r="A8354" s="0" t="s">
        <v>6130</v>
      </c>
      <c r="B8354" s="0" t="s">
        <v>33</v>
      </c>
      <c r="C8354" s="0" t="n">
        <v>2008</v>
      </c>
      <c r="D8354" s="0" t="s">
        <v>52</v>
      </c>
      <c r="E8354" s="0" t="s">
        <v>1894</v>
      </c>
      <c r="F8354" s="0" t="n">
        <v>0.16</v>
      </c>
      <c r="G8354" s="0" t="n">
        <v>0</v>
      </c>
      <c r="H8354" s="0" t="n">
        <v>0</v>
      </c>
      <c r="I8354" s="0" t="n">
        <v>0.01</v>
      </c>
      <c r="J8354" s="0" t="n">
        <v>0.17</v>
      </c>
      <c r="M8354" s="0" t="s">
        <v>36</v>
      </c>
      <c r="N8354" s="0" t="s">
        <v>35</v>
      </c>
      <c r="P8354" s="0" t="n">
        <f aca="false">IF(AND(OR(Dashboard!$B$5="All",D8354=Dashboard!$B$5),OR(Dashboard!$D$5="All",N8354=Dashboard!$D$5),OR(AND(C8354&lt;&gt;"",C8354&gt;=Dashboard!$F$5,C8354&lt;=Dashboard!$H$5),AND(C8354="",Dashboard!$F$5&lt;=1980,Dashboard!$H$5&gt;=2016))),1,0)</f>
        <v>1</v>
      </c>
      <c r="Q8354" s="0" t="n">
        <f aca="false">J8354*P8354+ROW()*0.00000001</f>
        <v>0.17008354</v>
      </c>
    </row>
    <row r="8355" customFormat="false" ht="15" hidden="false" customHeight="false" outlineLevel="0" collapsed="false">
      <c r="A8355" s="0" t="s">
        <v>6131</v>
      </c>
      <c r="B8355" s="0" t="s">
        <v>64</v>
      </c>
      <c r="C8355" s="0" t="n">
        <v>2010</v>
      </c>
      <c r="D8355" s="0" t="s">
        <v>71</v>
      </c>
      <c r="E8355" s="0" t="s">
        <v>65</v>
      </c>
      <c r="F8355" s="0" t="n">
        <v>0.06</v>
      </c>
      <c r="G8355" s="0" t="n">
        <v>0.06</v>
      </c>
      <c r="H8355" s="0" t="n">
        <v>0.04</v>
      </c>
      <c r="I8355" s="0" t="n">
        <v>0.01</v>
      </c>
      <c r="J8355" s="0" t="n">
        <v>0.17</v>
      </c>
      <c r="N8355" s="0" t="s">
        <v>66</v>
      </c>
      <c r="P8355" s="0" t="n">
        <f aca="false">IF(AND(OR(Dashboard!$B$5="All",D8355=Dashboard!$B$5),OR(Dashboard!$D$5="All",N8355=Dashboard!$D$5),OR(AND(C8355&lt;&gt;"",C8355&gt;=Dashboard!$F$5,C8355&lt;=Dashboard!$H$5),AND(C8355="",Dashboard!$F$5&lt;=1980,Dashboard!$H$5&gt;=2016))),1,0)</f>
        <v>1</v>
      </c>
      <c r="Q8355" s="0" t="n">
        <f aca="false">J8355*P8355+ROW()*0.00000001</f>
        <v>0.17008355</v>
      </c>
    </row>
    <row r="8356" customFormat="false" ht="15" hidden="false" customHeight="false" outlineLevel="0" collapsed="false">
      <c r="A8356" s="0" t="s">
        <v>6132</v>
      </c>
      <c r="B8356" s="0" t="s">
        <v>76</v>
      </c>
      <c r="C8356" s="0" t="n">
        <v>2004</v>
      </c>
      <c r="D8356" s="0" t="s">
        <v>71</v>
      </c>
      <c r="E8356" s="0" t="s">
        <v>142</v>
      </c>
      <c r="F8356" s="0" t="n">
        <v>0.08</v>
      </c>
      <c r="G8356" s="0" t="n">
        <v>0.06</v>
      </c>
      <c r="H8356" s="0" t="n">
        <v>0</v>
      </c>
      <c r="I8356" s="0" t="n">
        <v>0.02</v>
      </c>
      <c r="J8356" s="0" t="n">
        <v>0.17</v>
      </c>
      <c r="K8356" s="0" t="n">
        <v>46</v>
      </c>
      <c r="L8356" s="0" t="n">
        <v>6.9</v>
      </c>
      <c r="M8356" s="0" t="s">
        <v>103</v>
      </c>
      <c r="N8356" s="0" t="s">
        <v>74</v>
      </c>
      <c r="O8356" s="0" t="s">
        <v>177</v>
      </c>
      <c r="P8356" s="0" t="n">
        <f aca="false">IF(AND(OR(Dashboard!$B$5="All",D8356=Dashboard!$B$5),OR(Dashboard!$D$5="All",N8356=Dashboard!$D$5),OR(AND(C8356&lt;&gt;"",C8356&gt;=Dashboard!$F$5,C8356&lt;=Dashboard!$H$5),AND(C8356="",Dashboard!$F$5&lt;=1980,Dashboard!$H$5&gt;=2016))),1,0)</f>
        <v>1</v>
      </c>
      <c r="Q8356" s="0" t="n">
        <f aca="false">J8356*P8356+ROW()*0.00000001</f>
        <v>0.17008356</v>
      </c>
    </row>
    <row r="8357" customFormat="false" ht="15" hidden="false" customHeight="false" outlineLevel="0" collapsed="false">
      <c r="A8357" s="0" t="s">
        <v>6133</v>
      </c>
      <c r="B8357" s="0" t="s">
        <v>76</v>
      </c>
      <c r="C8357" s="0" t="n">
        <v>2007</v>
      </c>
      <c r="D8357" s="0" t="s">
        <v>71</v>
      </c>
      <c r="E8357" s="0" t="s">
        <v>6134</v>
      </c>
      <c r="F8357" s="0" t="n">
        <v>0.08</v>
      </c>
      <c r="G8357" s="0" t="n">
        <v>0.06</v>
      </c>
      <c r="H8357" s="0" t="n">
        <v>0</v>
      </c>
      <c r="I8357" s="0" t="n">
        <v>0.02</v>
      </c>
      <c r="J8357" s="0" t="n">
        <v>0.17</v>
      </c>
      <c r="M8357" s="0" t="s">
        <v>36</v>
      </c>
      <c r="N8357" s="0" t="s">
        <v>74</v>
      </c>
      <c r="P8357" s="0" t="n">
        <f aca="false">IF(AND(OR(Dashboard!$B$5="All",D8357=Dashboard!$B$5),OR(Dashboard!$D$5="All",N8357=Dashboard!$D$5),OR(AND(C8357&lt;&gt;"",C8357&gt;=Dashboard!$F$5,C8357&lt;=Dashboard!$H$5),AND(C8357="",Dashboard!$F$5&lt;=1980,Dashboard!$H$5&gt;=2016))),1,0)</f>
        <v>1</v>
      </c>
      <c r="Q8357" s="0" t="n">
        <f aca="false">J8357*P8357+ROW()*0.00000001</f>
        <v>0.17008357</v>
      </c>
    </row>
    <row r="8358" customFormat="false" ht="15" hidden="false" customHeight="false" outlineLevel="0" collapsed="false">
      <c r="A8358" s="0" t="s">
        <v>6135</v>
      </c>
      <c r="B8358" s="0" t="s">
        <v>85</v>
      </c>
      <c r="C8358" s="0" t="n">
        <v>2004</v>
      </c>
      <c r="D8358" s="0" t="s">
        <v>52</v>
      </c>
      <c r="E8358" s="0" t="s">
        <v>520</v>
      </c>
      <c r="F8358" s="0" t="n">
        <v>0.12</v>
      </c>
      <c r="G8358" s="0" t="n">
        <v>0.04</v>
      </c>
      <c r="H8358" s="0" t="n">
        <v>0</v>
      </c>
      <c r="I8358" s="0" t="n">
        <v>0</v>
      </c>
      <c r="J8358" s="0" t="n">
        <v>0.17</v>
      </c>
      <c r="N8358" s="0" t="s">
        <v>35</v>
      </c>
      <c r="P8358" s="0" t="n">
        <f aca="false">IF(AND(OR(Dashboard!$B$5="All",D8358=Dashboard!$B$5),OR(Dashboard!$D$5="All",N8358=Dashboard!$D$5),OR(AND(C8358&lt;&gt;"",C8358&gt;=Dashboard!$F$5,C8358&lt;=Dashboard!$H$5),AND(C8358="",Dashboard!$F$5&lt;=1980,Dashboard!$H$5&gt;=2016))),1,0)</f>
        <v>1</v>
      </c>
      <c r="Q8358" s="0" t="n">
        <f aca="false">J8358*P8358+ROW()*0.00000001</f>
        <v>0.17008358</v>
      </c>
    </row>
    <row r="8359" customFormat="false" ht="15" hidden="false" customHeight="false" outlineLevel="0" collapsed="false">
      <c r="A8359" s="0" t="s">
        <v>6136</v>
      </c>
      <c r="B8359" s="0" t="s">
        <v>78</v>
      </c>
      <c r="C8359" s="0" t="n">
        <v>1996</v>
      </c>
      <c r="D8359" s="0" t="s">
        <v>56</v>
      </c>
      <c r="E8359" s="0" t="s">
        <v>1173</v>
      </c>
      <c r="F8359" s="0" t="n">
        <v>0</v>
      </c>
      <c r="G8359" s="0" t="n">
        <v>0</v>
      </c>
      <c r="H8359" s="0" t="n">
        <v>0.17</v>
      </c>
      <c r="I8359" s="0" t="n">
        <v>0</v>
      </c>
      <c r="J8359" s="0" t="n">
        <v>0.17</v>
      </c>
      <c r="N8359" s="0" t="s">
        <v>35</v>
      </c>
      <c r="P8359" s="0" t="n">
        <f aca="false">IF(AND(OR(Dashboard!$B$5="All",D8359=Dashboard!$B$5),OR(Dashboard!$D$5="All",N8359=Dashboard!$D$5),OR(AND(C8359&lt;&gt;"",C8359&gt;=Dashboard!$F$5,C8359&lt;=Dashboard!$H$5),AND(C8359="",Dashboard!$F$5&lt;=1980,Dashboard!$H$5&gt;=2016))),1,0)</f>
        <v>1</v>
      </c>
      <c r="Q8359" s="0" t="n">
        <f aca="false">J8359*P8359+ROW()*0.00000001</f>
        <v>0.17008359</v>
      </c>
    </row>
    <row r="8360" customFormat="false" ht="15" hidden="false" customHeight="false" outlineLevel="0" collapsed="false">
      <c r="A8360" s="0" t="s">
        <v>3097</v>
      </c>
      <c r="B8360" s="0" t="s">
        <v>64</v>
      </c>
      <c r="C8360" s="0" t="n">
        <v>2009</v>
      </c>
      <c r="D8360" s="0" t="s">
        <v>71</v>
      </c>
      <c r="E8360" s="0" t="s">
        <v>91</v>
      </c>
      <c r="F8360" s="0" t="n">
        <v>0.12</v>
      </c>
      <c r="G8360" s="0" t="n">
        <v>0.03</v>
      </c>
      <c r="H8360" s="0" t="n">
        <v>0</v>
      </c>
      <c r="I8360" s="0" t="n">
        <v>0.01</v>
      </c>
      <c r="J8360" s="0" t="n">
        <v>0.17</v>
      </c>
      <c r="K8360" s="0" t="n">
        <v>63</v>
      </c>
      <c r="L8360" s="0" t="n">
        <v>6.6</v>
      </c>
      <c r="M8360" s="0" t="s">
        <v>125</v>
      </c>
      <c r="N8360" s="0" t="s">
        <v>66</v>
      </c>
      <c r="O8360" s="0" t="s">
        <v>67</v>
      </c>
      <c r="P8360" s="0" t="n">
        <f aca="false">IF(AND(OR(Dashboard!$B$5="All",D8360=Dashboard!$B$5),OR(Dashboard!$D$5="All",N8360=Dashboard!$D$5),OR(AND(C8360&lt;&gt;"",C8360&gt;=Dashboard!$F$5,C8360&lt;=Dashboard!$H$5),AND(C8360="",Dashboard!$F$5&lt;=1980,Dashboard!$H$5&gt;=2016))),1,0)</f>
        <v>1</v>
      </c>
      <c r="Q8360" s="0" t="n">
        <f aca="false">J8360*P8360+ROW()*0.00000001</f>
        <v>0.1700836</v>
      </c>
    </row>
    <row r="8361" customFormat="false" ht="15" hidden="false" customHeight="false" outlineLevel="0" collapsed="false">
      <c r="A8361" s="0" t="s">
        <v>6137</v>
      </c>
      <c r="B8361" s="0" t="s">
        <v>76</v>
      </c>
      <c r="C8361" s="0" t="n">
        <v>2005</v>
      </c>
      <c r="D8361" s="0" t="s">
        <v>71</v>
      </c>
      <c r="E8361" s="0" t="s">
        <v>211</v>
      </c>
      <c r="F8361" s="0" t="n">
        <v>0.04</v>
      </c>
      <c r="G8361" s="0" t="n">
        <v>0.03</v>
      </c>
      <c r="H8361" s="0" t="n">
        <v>0.09</v>
      </c>
      <c r="I8361" s="0" t="n">
        <v>0.01</v>
      </c>
      <c r="J8361" s="0" t="n">
        <v>0.17</v>
      </c>
      <c r="K8361" s="0" t="n">
        <v>48</v>
      </c>
      <c r="L8361" s="0" t="n">
        <v>8.1</v>
      </c>
      <c r="M8361" s="0" t="s">
        <v>73</v>
      </c>
      <c r="N8361" s="0" t="s">
        <v>74</v>
      </c>
      <c r="O8361" s="0" t="s">
        <v>177</v>
      </c>
      <c r="P8361" s="0" t="n">
        <f aca="false">IF(AND(OR(Dashboard!$B$5="All",D8361=Dashboard!$B$5),OR(Dashboard!$D$5="All",N8361=Dashboard!$D$5),OR(AND(C8361&lt;&gt;"",C8361&gt;=Dashboard!$F$5,C8361&lt;=Dashboard!$H$5),AND(C8361="",Dashboard!$F$5&lt;=1980,Dashboard!$H$5&gt;=2016))),1,0)</f>
        <v>1</v>
      </c>
      <c r="Q8361" s="0" t="n">
        <f aca="false">J8361*P8361+ROW()*0.00000001</f>
        <v>0.17008361</v>
      </c>
    </row>
    <row r="8362" customFormat="false" ht="15" hidden="false" customHeight="false" outlineLevel="0" collapsed="false">
      <c r="A8362" s="0" t="s">
        <v>6082</v>
      </c>
      <c r="B8362" s="0" t="s">
        <v>117</v>
      </c>
      <c r="C8362" s="0" t="n">
        <v>2000</v>
      </c>
      <c r="D8362" s="0" t="s">
        <v>71</v>
      </c>
      <c r="E8362" s="0" t="s">
        <v>1374</v>
      </c>
      <c r="F8362" s="0" t="n">
        <v>0.09</v>
      </c>
      <c r="G8362" s="0" t="n">
        <v>0.06</v>
      </c>
      <c r="H8362" s="0" t="n">
        <v>0</v>
      </c>
      <c r="I8362" s="0" t="n">
        <v>0.01</v>
      </c>
      <c r="J8362" s="0" t="n">
        <v>0.17</v>
      </c>
      <c r="K8362" s="0" t="n">
        <v>35</v>
      </c>
      <c r="L8362" s="0" t="n">
        <v>1.2</v>
      </c>
      <c r="M8362" s="0" t="s">
        <v>103</v>
      </c>
      <c r="N8362" s="0" t="s">
        <v>74</v>
      </c>
      <c r="O8362" s="0" t="s">
        <v>177</v>
      </c>
      <c r="P8362" s="0" t="n">
        <f aca="false">IF(AND(OR(Dashboard!$B$5="All",D8362=Dashboard!$B$5),OR(Dashboard!$D$5="All",N8362=Dashboard!$D$5),OR(AND(C8362&lt;&gt;"",C8362&gt;=Dashboard!$F$5,C8362&lt;=Dashboard!$H$5),AND(C8362="",Dashboard!$F$5&lt;=1980,Dashboard!$H$5&gt;=2016))),1,0)</f>
        <v>1</v>
      </c>
      <c r="Q8362" s="0" t="n">
        <f aca="false">J8362*P8362+ROW()*0.00000001</f>
        <v>0.17008362</v>
      </c>
    </row>
    <row r="8363" customFormat="false" ht="15" hidden="false" customHeight="false" outlineLevel="0" collapsed="false">
      <c r="A8363" s="0" t="s">
        <v>6138</v>
      </c>
      <c r="B8363" s="0" t="s">
        <v>76</v>
      </c>
      <c r="C8363" s="0" t="n">
        <v>2004</v>
      </c>
      <c r="D8363" s="0" t="s">
        <v>56</v>
      </c>
      <c r="E8363" s="0" t="s">
        <v>160</v>
      </c>
      <c r="F8363" s="0" t="n">
        <v>0.08</v>
      </c>
      <c r="G8363" s="0" t="n">
        <v>0.06</v>
      </c>
      <c r="H8363" s="0" t="n">
        <v>0</v>
      </c>
      <c r="I8363" s="0" t="n">
        <v>0.02</v>
      </c>
      <c r="J8363" s="0" t="n">
        <v>0.17</v>
      </c>
      <c r="K8363" s="0" t="n">
        <v>68</v>
      </c>
      <c r="L8363" s="0" t="n">
        <v>8</v>
      </c>
      <c r="M8363" s="0" t="s">
        <v>103</v>
      </c>
      <c r="N8363" s="0" t="s">
        <v>74</v>
      </c>
      <c r="O8363" s="0" t="s">
        <v>67</v>
      </c>
      <c r="P8363" s="0" t="n">
        <f aca="false">IF(AND(OR(Dashboard!$B$5="All",D8363=Dashboard!$B$5),OR(Dashboard!$D$5="All",N8363=Dashboard!$D$5),OR(AND(C8363&lt;&gt;"",C8363&gt;=Dashboard!$F$5,C8363&lt;=Dashboard!$H$5),AND(C8363="",Dashboard!$F$5&lt;=1980,Dashboard!$H$5&gt;=2016))),1,0)</f>
        <v>1</v>
      </c>
      <c r="Q8363" s="0" t="n">
        <f aca="false">J8363*P8363+ROW()*0.00000001</f>
        <v>0.17008363</v>
      </c>
    </row>
    <row r="8364" customFormat="false" ht="15" hidden="false" customHeight="false" outlineLevel="0" collapsed="false">
      <c r="A8364" s="0" t="s">
        <v>6139</v>
      </c>
      <c r="B8364" s="0" t="s">
        <v>117</v>
      </c>
      <c r="C8364" s="0" t="n">
        <v>1996</v>
      </c>
      <c r="D8364" s="0" t="s">
        <v>71</v>
      </c>
      <c r="E8364" s="0" t="s">
        <v>5622</v>
      </c>
      <c r="F8364" s="0" t="n">
        <v>0.09</v>
      </c>
      <c r="G8364" s="0" t="n">
        <v>0.06</v>
      </c>
      <c r="H8364" s="0" t="n">
        <v>0</v>
      </c>
      <c r="I8364" s="0" t="n">
        <v>0.01</v>
      </c>
      <c r="J8364" s="0" t="n">
        <v>0.17</v>
      </c>
      <c r="N8364" s="0" t="s">
        <v>74</v>
      </c>
      <c r="P8364" s="0" t="n">
        <f aca="false">IF(AND(OR(Dashboard!$B$5="All",D8364=Dashboard!$B$5),OR(Dashboard!$D$5="All",N8364=Dashboard!$D$5),OR(AND(C8364&lt;&gt;"",C8364&gt;=Dashboard!$F$5,C8364&lt;=Dashboard!$H$5),AND(C8364="",Dashboard!$F$5&lt;=1980,Dashboard!$H$5&gt;=2016))),1,0)</f>
        <v>1</v>
      </c>
      <c r="Q8364" s="0" t="n">
        <f aca="false">J8364*P8364+ROW()*0.00000001</f>
        <v>0.17008364</v>
      </c>
    </row>
    <row r="8365" customFormat="false" ht="15" hidden="false" customHeight="false" outlineLevel="0" collapsed="false">
      <c r="A8365" s="0" t="s">
        <v>6140</v>
      </c>
      <c r="B8365" s="0" t="s">
        <v>76</v>
      </c>
      <c r="D8365" s="0" t="s">
        <v>102</v>
      </c>
      <c r="E8365" s="0" t="s">
        <v>124</v>
      </c>
      <c r="F8365" s="0" t="n">
        <v>0</v>
      </c>
      <c r="G8365" s="0" t="n">
        <v>0</v>
      </c>
      <c r="H8365" s="0" t="n">
        <v>0.17</v>
      </c>
      <c r="I8365" s="0" t="n">
        <v>0</v>
      </c>
      <c r="J8365" s="0" t="n">
        <v>0.17</v>
      </c>
      <c r="N8365" s="0" t="s">
        <v>74</v>
      </c>
      <c r="P8365" s="0" t="n">
        <f aca="false">IF(AND(OR(Dashboard!$B$5="All",D8365=Dashboard!$B$5),OR(Dashboard!$D$5="All",N8365=Dashboard!$D$5),OR(AND(C8365&lt;&gt;"",C8365&gt;=Dashboard!$F$5,C8365&lt;=Dashboard!$H$5),AND(C8365="",Dashboard!$F$5&lt;=1980,Dashboard!$H$5&gt;=2016))),1,0)</f>
        <v>1</v>
      </c>
      <c r="Q8365" s="0" t="n">
        <f aca="false">J8365*P8365+ROW()*0.00000001</f>
        <v>0.17008365</v>
      </c>
    </row>
    <row r="8366" customFormat="false" ht="15" hidden="false" customHeight="false" outlineLevel="0" collapsed="false">
      <c r="A8366" s="0" t="s">
        <v>5560</v>
      </c>
      <c r="B8366" s="0" t="s">
        <v>64</v>
      </c>
      <c r="C8366" s="0" t="n">
        <v>2012</v>
      </c>
      <c r="D8366" s="0" t="s">
        <v>71</v>
      </c>
      <c r="E8366" s="0" t="s">
        <v>154</v>
      </c>
      <c r="F8366" s="0" t="n">
        <v>0.12</v>
      </c>
      <c r="G8366" s="0" t="n">
        <v>0.02</v>
      </c>
      <c r="H8366" s="0" t="n">
        <v>0.02</v>
      </c>
      <c r="I8366" s="0" t="n">
        <v>0.01</v>
      </c>
      <c r="J8366" s="0" t="n">
        <v>0.17</v>
      </c>
      <c r="K8366" s="0" t="n">
        <v>73</v>
      </c>
      <c r="L8366" s="0" t="n">
        <v>7.9</v>
      </c>
      <c r="M8366" s="0" t="s">
        <v>73</v>
      </c>
      <c r="N8366" s="0" t="s">
        <v>66</v>
      </c>
      <c r="O8366" s="0" t="s">
        <v>37</v>
      </c>
      <c r="P8366" s="0" t="n">
        <f aca="false">IF(AND(OR(Dashboard!$B$5="All",D8366=Dashboard!$B$5),OR(Dashboard!$D$5="All",N8366=Dashboard!$D$5),OR(AND(C8366&lt;&gt;"",C8366&gt;=Dashboard!$F$5,C8366&lt;=Dashboard!$H$5),AND(C8366="",Dashboard!$F$5&lt;=1980,Dashboard!$H$5&gt;=2016))),1,0)</f>
        <v>1</v>
      </c>
      <c r="Q8366" s="0" t="n">
        <f aca="false">J8366*P8366+ROW()*0.00000001</f>
        <v>0.17008366</v>
      </c>
    </row>
    <row r="8367" customFormat="false" ht="15" hidden="false" customHeight="false" outlineLevel="0" collapsed="false">
      <c r="A8367" s="0" t="s">
        <v>3045</v>
      </c>
      <c r="B8367" s="0" t="s">
        <v>186</v>
      </c>
      <c r="C8367" s="0" t="n">
        <v>2005</v>
      </c>
      <c r="D8367" s="0" t="s">
        <v>34</v>
      </c>
      <c r="E8367" s="0" t="s">
        <v>142</v>
      </c>
      <c r="F8367" s="0" t="n">
        <v>0.13</v>
      </c>
      <c r="G8367" s="0" t="n">
        <v>0.03</v>
      </c>
      <c r="H8367" s="0" t="n">
        <v>0</v>
      </c>
      <c r="I8367" s="0" t="n">
        <v>0</v>
      </c>
      <c r="J8367" s="0" t="n">
        <v>0.17</v>
      </c>
      <c r="K8367" s="0" t="n">
        <v>80</v>
      </c>
      <c r="L8367" s="0" t="n">
        <v>7.5</v>
      </c>
      <c r="M8367" s="0" t="s">
        <v>36</v>
      </c>
      <c r="N8367" s="0" t="s">
        <v>35</v>
      </c>
      <c r="O8367" s="0" t="s">
        <v>37</v>
      </c>
      <c r="P8367" s="0" t="n">
        <f aca="false">IF(AND(OR(Dashboard!$B$5="All",D8367=Dashboard!$B$5),OR(Dashboard!$D$5="All",N8367=Dashboard!$D$5),OR(AND(C8367&lt;&gt;"",C8367&gt;=Dashboard!$F$5,C8367&lt;=Dashboard!$H$5),AND(C8367="",Dashboard!$F$5&lt;=1980,Dashboard!$H$5&gt;=2016))),1,0)</f>
        <v>1</v>
      </c>
      <c r="Q8367" s="0" t="n">
        <f aca="false">J8367*P8367+ROW()*0.00000001</f>
        <v>0.17008367</v>
      </c>
    </row>
    <row r="8368" customFormat="false" ht="15" hidden="false" customHeight="false" outlineLevel="0" collapsed="false">
      <c r="A8368" s="0" t="s">
        <v>6141</v>
      </c>
      <c r="B8368" s="0" t="s">
        <v>94</v>
      </c>
      <c r="C8368" s="0" t="n">
        <v>2015</v>
      </c>
      <c r="D8368" s="0" t="s">
        <v>71</v>
      </c>
      <c r="E8368" s="0" t="s">
        <v>782</v>
      </c>
      <c r="F8368" s="0" t="n">
        <v>0.08</v>
      </c>
      <c r="G8368" s="0" t="n">
        <v>0.04</v>
      </c>
      <c r="H8368" s="0" t="n">
        <v>0.03</v>
      </c>
      <c r="I8368" s="0" t="n">
        <v>0.02</v>
      </c>
      <c r="J8368" s="0" t="n">
        <v>0.17</v>
      </c>
      <c r="K8368" s="0" t="n">
        <v>58</v>
      </c>
      <c r="L8368" s="0" t="n">
        <v>6.5</v>
      </c>
      <c r="M8368" s="0" t="s">
        <v>103</v>
      </c>
      <c r="N8368" s="0" t="s">
        <v>74</v>
      </c>
      <c r="O8368" s="0" t="s">
        <v>53</v>
      </c>
      <c r="P8368" s="0" t="n">
        <f aca="false">IF(AND(OR(Dashboard!$B$5="All",D8368=Dashboard!$B$5),OR(Dashboard!$D$5="All",N8368=Dashboard!$D$5),OR(AND(C8368&lt;&gt;"",C8368&gt;=Dashboard!$F$5,C8368&lt;=Dashboard!$H$5),AND(C8368="",Dashboard!$F$5&lt;=1980,Dashboard!$H$5&gt;=2016))),1,0)</f>
        <v>1</v>
      </c>
      <c r="Q8368" s="0" t="n">
        <f aca="false">J8368*P8368+ROW()*0.00000001</f>
        <v>0.17008368</v>
      </c>
    </row>
    <row r="8369" customFormat="false" ht="15" hidden="false" customHeight="false" outlineLevel="0" collapsed="false">
      <c r="A8369" s="0" t="s">
        <v>6142</v>
      </c>
      <c r="B8369" s="0" t="s">
        <v>64</v>
      </c>
      <c r="C8369" s="0" t="n">
        <v>2009</v>
      </c>
      <c r="D8369" s="0" t="s">
        <v>71</v>
      </c>
      <c r="E8369" s="0" t="s">
        <v>6143</v>
      </c>
      <c r="F8369" s="0" t="n">
        <v>0.14</v>
      </c>
      <c r="G8369" s="0" t="n">
        <v>0.02</v>
      </c>
      <c r="H8369" s="0" t="n">
        <v>0</v>
      </c>
      <c r="I8369" s="0" t="n">
        <v>0.01</v>
      </c>
      <c r="J8369" s="0" t="n">
        <v>0.17</v>
      </c>
      <c r="K8369" s="0" t="n">
        <v>51</v>
      </c>
      <c r="L8369" s="0" t="n">
        <v>6.2</v>
      </c>
      <c r="M8369" s="0" t="s">
        <v>73</v>
      </c>
      <c r="N8369" s="0" t="s">
        <v>66</v>
      </c>
      <c r="O8369" s="0" t="s">
        <v>53</v>
      </c>
      <c r="P8369" s="0" t="n">
        <f aca="false">IF(AND(OR(Dashboard!$B$5="All",D8369=Dashboard!$B$5),OR(Dashboard!$D$5="All",N8369=Dashboard!$D$5),OR(AND(C8369&lt;&gt;"",C8369&gt;=Dashboard!$F$5,C8369&lt;=Dashboard!$H$5),AND(C8369="",Dashboard!$F$5&lt;=1980,Dashboard!$H$5&gt;=2016))),1,0)</f>
        <v>1</v>
      </c>
      <c r="Q8369" s="0" t="n">
        <f aca="false">J8369*P8369+ROW()*0.00000001</f>
        <v>0.17008369</v>
      </c>
    </row>
    <row r="8370" customFormat="false" ht="15" hidden="false" customHeight="false" outlineLevel="0" collapsed="false">
      <c r="A8370" s="0" t="s">
        <v>738</v>
      </c>
      <c r="B8370" s="0" t="s">
        <v>152</v>
      </c>
      <c r="C8370" s="0" t="n">
        <v>2013</v>
      </c>
      <c r="D8370" s="0" t="s">
        <v>71</v>
      </c>
      <c r="E8370" s="0" t="s">
        <v>243</v>
      </c>
      <c r="F8370" s="0" t="n">
        <v>0.04</v>
      </c>
      <c r="G8370" s="0" t="n">
        <v>0.12</v>
      </c>
      <c r="H8370" s="0" t="n">
        <v>0</v>
      </c>
      <c r="I8370" s="0" t="n">
        <v>0.01</v>
      </c>
      <c r="J8370" s="0" t="n">
        <v>0.17</v>
      </c>
      <c r="K8370" s="0" t="n">
        <v>78</v>
      </c>
      <c r="L8370" s="0" t="n">
        <v>8.1</v>
      </c>
      <c r="M8370" s="0" t="s">
        <v>125</v>
      </c>
      <c r="N8370" s="0" t="s">
        <v>152</v>
      </c>
      <c r="O8370" s="0" t="s">
        <v>37</v>
      </c>
      <c r="P8370" s="0" t="n">
        <f aca="false">IF(AND(OR(Dashboard!$B$5="All",D8370=Dashboard!$B$5),OR(Dashboard!$D$5="All",N8370=Dashboard!$D$5),OR(AND(C8370&lt;&gt;"",C8370&gt;=Dashboard!$F$5,C8370&lt;=Dashboard!$H$5),AND(C8370="",Dashboard!$F$5&lt;=1980,Dashboard!$H$5&gt;=2016))),1,0)</f>
        <v>1</v>
      </c>
      <c r="Q8370" s="0" t="n">
        <f aca="false">J8370*P8370+ROW()*0.00000001</f>
        <v>0.1700837</v>
      </c>
    </row>
    <row r="8371" customFormat="false" ht="15" hidden="false" customHeight="false" outlineLevel="0" collapsed="false">
      <c r="A8371" s="0" t="s">
        <v>3690</v>
      </c>
      <c r="B8371" s="0" t="s">
        <v>64</v>
      </c>
      <c r="C8371" s="0" t="n">
        <v>2007</v>
      </c>
      <c r="D8371" s="0" t="s">
        <v>41</v>
      </c>
      <c r="E8371" s="0" t="s">
        <v>91</v>
      </c>
      <c r="F8371" s="0" t="n">
        <v>0.15</v>
      </c>
      <c r="G8371" s="0" t="n">
        <v>0</v>
      </c>
      <c r="H8371" s="0" t="n">
        <v>0</v>
      </c>
      <c r="I8371" s="0" t="n">
        <v>0.01</v>
      </c>
      <c r="J8371" s="0" t="n">
        <v>0.17</v>
      </c>
      <c r="N8371" s="0" t="s">
        <v>66</v>
      </c>
      <c r="P8371" s="0" t="n">
        <f aca="false">IF(AND(OR(Dashboard!$B$5="All",D8371=Dashboard!$B$5),OR(Dashboard!$D$5="All",N8371=Dashboard!$D$5),OR(AND(C8371&lt;&gt;"",C8371&gt;=Dashboard!$F$5,C8371&lt;=Dashboard!$H$5),AND(C8371="",Dashboard!$F$5&lt;=1980,Dashboard!$H$5&gt;=2016))),1,0)</f>
        <v>1</v>
      </c>
      <c r="Q8371" s="0" t="n">
        <f aca="false">J8371*P8371+ROW()*0.00000001</f>
        <v>0.17008371</v>
      </c>
    </row>
    <row r="8372" customFormat="false" ht="15" hidden="false" customHeight="false" outlineLevel="0" collapsed="false">
      <c r="A8372" s="0" t="s">
        <v>5220</v>
      </c>
      <c r="B8372" s="0" t="s">
        <v>70</v>
      </c>
      <c r="C8372" s="0" t="n">
        <v>2009</v>
      </c>
      <c r="D8372" s="0" t="s">
        <v>34</v>
      </c>
      <c r="E8372" s="0" t="s">
        <v>547</v>
      </c>
      <c r="F8372" s="0" t="n">
        <v>0</v>
      </c>
      <c r="G8372" s="0" t="n">
        <v>0.15</v>
      </c>
      <c r="H8372" s="0" t="n">
        <v>0</v>
      </c>
      <c r="I8372" s="0" t="n">
        <v>0.01</v>
      </c>
      <c r="J8372" s="0" t="n">
        <v>0.17</v>
      </c>
      <c r="N8372" s="0" t="s">
        <v>74</v>
      </c>
      <c r="P8372" s="0" t="n">
        <f aca="false">IF(AND(OR(Dashboard!$B$5="All",D8372=Dashboard!$B$5),OR(Dashboard!$D$5="All",N8372=Dashboard!$D$5),OR(AND(C8372&lt;&gt;"",C8372&gt;=Dashboard!$F$5,C8372&lt;=Dashboard!$H$5),AND(C8372="",Dashboard!$F$5&lt;=1980,Dashboard!$H$5&gt;=2016))),1,0)</f>
        <v>1</v>
      </c>
      <c r="Q8372" s="0" t="n">
        <f aca="false">J8372*P8372+ROW()*0.00000001</f>
        <v>0.17008372</v>
      </c>
    </row>
    <row r="8373" customFormat="false" ht="15" hidden="false" customHeight="false" outlineLevel="0" collapsed="false">
      <c r="A8373" s="0" t="s">
        <v>704</v>
      </c>
      <c r="B8373" s="0" t="s">
        <v>85</v>
      </c>
      <c r="C8373" s="0" t="n">
        <v>2003</v>
      </c>
      <c r="D8373" s="0" t="s">
        <v>56</v>
      </c>
      <c r="E8373" s="0" t="s">
        <v>142</v>
      </c>
      <c r="F8373" s="0" t="n">
        <v>0.12</v>
      </c>
      <c r="G8373" s="0" t="n">
        <v>0.04</v>
      </c>
      <c r="H8373" s="0" t="n">
        <v>0</v>
      </c>
      <c r="I8373" s="0" t="n">
        <v>0</v>
      </c>
      <c r="J8373" s="0" t="n">
        <v>0.17</v>
      </c>
      <c r="K8373" s="0" t="n">
        <v>73</v>
      </c>
      <c r="L8373" s="0" t="n">
        <v>8.3</v>
      </c>
      <c r="M8373" s="0" t="s">
        <v>103</v>
      </c>
      <c r="N8373" s="0" t="s">
        <v>35</v>
      </c>
      <c r="O8373" s="0" t="s">
        <v>37</v>
      </c>
      <c r="P8373" s="0" t="n">
        <f aca="false">IF(AND(OR(Dashboard!$B$5="All",D8373=Dashboard!$B$5),OR(Dashboard!$D$5="All",N8373=Dashboard!$D$5),OR(AND(C8373&lt;&gt;"",C8373&gt;=Dashboard!$F$5,C8373&lt;=Dashboard!$H$5),AND(C8373="",Dashboard!$F$5&lt;=1980,Dashboard!$H$5&gt;=2016))),1,0)</f>
        <v>1</v>
      </c>
      <c r="Q8373" s="0" t="n">
        <f aca="false">J8373*P8373+ROW()*0.00000001</f>
        <v>0.17008373</v>
      </c>
    </row>
    <row r="8374" customFormat="false" ht="15" hidden="false" customHeight="false" outlineLevel="0" collapsed="false">
      <c r="A8374" s="0" t="s">
        <v>6144</v>
      </c>
      <c r="B8374" s="0" t="s">
        <v>76</v>
      </c>
      <c r="C8374" s="0" t="n">
        <v>2007</v>
      </c>
      <c r="D8374" s="0" t="s">
        <v>102</v>
      </c>
      <c r="E8374" s="0" t="s">
        <v>328</v>
      </c>
      <c r="F8374" s="0" t="n">
        <v>0</v>
      </c>
      <c r="G8374" s="0" t="n">
        <v>0</v>
      </c>
      <c r="H8374" s="0" t="n">
        <v>0.17</v>
      </c>
      <c r="I8374" s="0" t="n">
        <v>0</v>
      </c>
      <c r="J8374" s="0" t="n">
        <v>0.17</v>
      </c>
      <c r="N8374" s="0" t="s">
        <v>74</v>
      </c>
      <c r="P8374" s="0" t="n">
        <f aca="false">IF(AND(OR(Dashboard!$B$5="All",D8374=Dashboard!$B$5),OR(Dashboard!$D$5="All",N8374=Dashboard!$D$5),OR(AND(C8374&lt;&gt;"",C8374&gt;=Dashboard!$F$5,C8374&lt;=Dashboard!$H$5),AND(C8374="",Dashboard!$F$5&lt;=1980,Dashboard!$H$5&gt;=2016))),1,0)</f>
        <v>1</v>
      </c>
      <c r="Q8374" s="0" t="n">
        <f aca="false">J8374*P8374+ROW()*0.00000001</f>
        <v>0.17008374</v>
      </c>
    </row>
    <row r="8375" customFormat="false" ht="15" hidden="false" customHeight="false" outlineLevel="0" collapsed="false">
      <c r="A8375" s="0" t="s">
        <v>6145</v>
      </c>
      <c r="B8375" s="0" t="s">
        <v>186</v>
      </c>
      <c r="C8375" s="0" t="n">
        <v>2002</v>
      </c>
      <c r="D8375" s="0" t="s">
        <v>16</v>
      </c>
      <c r="E8375" s="0" t="s">
        <v>1326</v>
      </c>
      <c r="F8375" s="0" t="n">
        <v>0.13</v>
      </c>
      <c r="G8375" s="0" t="n">
        <v>0.03</v>
      </c>
      <c r="H8375" s="0" t="n">
        <v>0</v>
      </c>
      <c r="I8375" s="0" t="n">
        <v>0</v>
      </c>
      <c r="J8375" s="0" t="n">
        <v>0.17</v>
      </c>
      <c r="K8375" s="0" t="n">
        <v>36</v>
      </c>
      <c r="L8375" s="0" t="n">
        <v>5.6</v>
      </c>
      <c r="M8375" s="0" t="s">
        <v>103</v>
      </c>
      <c r="N8375" s="0" t="s">
        <v>35</v>
      </c>
      <c r="O8375" s="0" t="s">
        <v>177</v>
      </c>
      <c r="P8375" s="0" t="n">
        <f aca="false">IF(AND(OR(Dashboard!$B$5="All",D8375=Dashboard!$B$5),OR(Dashboard!$D$5="All",N8375=Dashboard!$D$5),OR(AND(C8375&lt;&gt;"",C8375&gt;=Dashboard!$F$5,C8375&lt;=Dashboard!$H$5),AND(C8375="",Dashboard!$F$5&lt;=1980,Dashboard!$H$5&gt;=2016))),1,0)</f>
        <v>1</v>
      </c>
      <c r="Q8375" s="0" t="n">
        <f aca="false">J8375*P8375+ROW()*0.00000001</f>
        <v>0.17008375</v>
      </c>
    </row>
    <row r="8376" customFormat="false" ht="15" hidden="false" customHeight="false" outlineLevel="0" collapsed="false">
      <c r="A8376" s="0" t="s">
        <v>658</v>
      </c>
      <c r="B8376" s="0" t="s">
        <v>117</v>
      </c>
      <c r="C8376" s="0" t="n">
        <v>1998</v>
      </c>
      <c r="D8376" s="0" t="s">
        <v>46</v>
      </c>
      <c r="E8376" s="0" t="s">
        <v>157</v>
      </c>
      <c r="F8376" s="0" t="n">
        <v>0</v>
      </c>
      <c r="G8376" s="0" t="n">
        <v>0</v>
      </c>
      <c r="H8376" s="0" t="n">
        <v>0.16</v>
      </c>
      <c r="I8376" s="0" t="n">
        <v>0.01</v>
      </c>
      <c r="J8376" s="0" t="n">
        <v>0.17</v>
      </c>
      <c r="N8376" s="0" t="s">
        <v>74</v>
      </c>
      <c r="P8376" s="0" t="n">
        <f aca="false">IF(AND(OR(Dashboard!$B$5="All",D8376=Dashboard!$B$5),OR(Dashboard!$D$5="All",N8376=Dashboard!$D$5),OR(AND(C8376&lt;&gt;"",C8376&gt;=Dashboard!$F$5,C8376&lt;=Dashboard!$H$5),AND(C8376="",Dashboard!$F$5&lt;=1980,Dashboard!$H$5&gt;=2016))),1,0)</f>
        <v>1</v>
      </c>
      <c r="Q8376" s="0" t="n">
        <f aca="false">J8376*P8376+ROW()*0.00000001</f>
        <v>0.17008376</v>
      </c>
    </row>
    <row r="8377" customFormat="false" ht="15" hidden="false" customHeight="false" outlineLevel="0" collapsed="false">
      <c r="A8377" s="0" t="s">
        <v>6146</v>
      </c>
      <c r="B8377" s="0" t="s">
        <v>76</v>
      </c>
      <c r="C8377" s="0" t="n">
        <v>2004</v>
      </c>
      <c r="D8377" s="0" t="s">
        <v>34</v>
      </c>
      <c r="E8377" s="0" t="s">
        <v>89</v>
      </c>
      <c r="F8377" s="0" t="n">
        <v>0.08</v>
      </c>
      <c r="G8377" s="0" t="n">
        <v>0.06</v>
      </c>
      <c r="H8377" s="0" t="n">
        <v>0</v>
      </c>
      <c r="I8377" s="0" t="n">
        <v>0.02</v>
      </c>
      <c r="J8377" s="0" t="n">
        <v>0.17</v>
      </c>
      <c r="K8377" s="0" t="n">
        <v>56</v>
      </c>
      <c r="L8377" s="0" t="n">
        <v>6</v>
      </c>
      <c r="M8377" s="0" t="s">
        <v>36</v>
      </c>
      <c r="N8377" s="0" t="s">
        <v>74</v>
      </c>
      <c r="O8377" s="0" t="s">
        <v>53</v>
      </c>
      <c r="P8377" s="0" t="n">
        <f aca="false">IF(AND(OR(Dashboard!$B$5="All",D8377=Dashboard!$B$5),OR(Dashboard!$D$5="All",N8377=Dashboard!$D$5),OR(AND(C8377&lt;&gt;"",C8377&gt;=Dashboard!$F$5,C8377&lt;=Dashboard!$H$5),AND(C8377="",Dashboard!$F$5&lt;=1980,Dashboard!$H$5&gt;=2016))),1,0)</f>
        <v>1</v>
      </c>
      <c r="Q8377" s="0" t="n">
        <f aca="false">J8377*P8377+ROW()*0.00000001</f>
        <v>0.17008377</v>
      </c>
    </row>
    <row r="8378" customFormat="false" ht="15" hidden="false" customHeight="false" outlineLevel="0" collapsed="false">
      <c r="A8378" s="0" t="s">
        <v>6147</v>
      </c>
      <c r="B8378" s="0" t="s">
        <v>144</v>
      </c>
      <c r="C8378" s="0" t="n">
        <v>2002</v>
      </c>
      <c r="D8378" s="0" t="s">
        <v>56</v>
      </c>
      <c r="E8378" s="0" t="s">
        <v>821</v>
      </c>
      <c r="F8378" s="0" t="n">
        <v>0.13</v>
      </c>
      <c r="G8378" s="0" t="n">
        <v>0.04</v>
      </c>
      <c r="H8378" s="0" t="n">
        <v>0</v>
      </c>
      <c r="I8378" s="0" t="n">
        <v>0.01</v>
      </c>
      <c r="J8378" s="0" t="n">
        <v>0.17</v>
      </c>
      <c r="K8378" s="0" t="n">
        <v>73</v>
      </c>
      <c r="L8378" s="0" t="n">
        <v>7.3</v>
      </c>
      <c r="M8378" s="0" t="s">
        <v>103</v>
      </c>
      <c r="N8378" s="0" t="s">
        <v>66</v>
      </c>
      <c r="O8378" s="0" t="s">
        <v>37</v>
      </c>
      <c r="P8378" s="0" t="n">
        <f aca="false">IF(AND(OR(Dashboard!$B$5="All",D8378=Dashboard!$B$5),OR(Dashboard!$D$5="All",N8378=Dashboard!$D$5),OR(AND(C8378&lt;&gt;"",C8378&gt;=Dashboard!$F$5,C8378&lt;=Dashboard!$H$5),AND(C8378="",Dashboard!$F$5&lt;=1980,Dashboard!$H$5&gt;=2016))),1,0)</f>
        <v>1</v>
      </c>
      <c r="Q8378" s="0" t="n">
        <f aca="false">J8378*P8378+ROW()*0.00000001</f>
        <v>0.17008378</v>
      </c>
    </row>
    <row r="8379" customFormat="false" ht="15" hidden="false" customHeight="false" outlineLevel="0" collapsed="false">
      <c r="A8379" s="0" t="s">
        <v>6148</v>
      </c>
      <c r="B8379" s="0" t="s">
        <v>50</v>
      </c>
      <c r="C8379" s="0" t="n">
        <v>2010</v>
      </c>
      <c r="D8379" s="0" t="s">
        <v>52</v>
      </c>
      <c r="E8379" s="0" t="s">
        <v>487</v>
      </c>
      <c r="F8379" s="0" t="n">
        <v>0.14</v>
      </c>
      <c r="G8379" s="0" t="n">
        <v>0.02</v>
      </c>
      <c r="H8379" s="0" t="n">
        <v>0</v>
      </c>
      <c r="I8379" s="0" t="n">
        <v>0.01</v>
      </c>
      <c r="J8379" s="0" t="n">
        <v>0.17</v>
      </c>
      <c r="N8379" s="0" t="s">
        <v>35</v>
      </c>
      <c r="P8379" s="0" t="n">
        <f aca="false">IF(AND(OR(Dashboard!$B$5="All",D8379=Dashboard!$B$5),OR(Dashboard!$D$5="All",N8379=Dashboard!$D$5),OR(AND(C8379&lt;&gt;"",C8379&gt;=Dashboard!$F$5,C8379&lt;=Dashboard!$H$5),AND(C8379="",Dashboard!$F$5&lt;=1980,Dashboard!$H$5&gt;=2016))),1,0)</f>
        <v>1</v>
      </c>
      <c r="Q8379" s="0" t="n">
        <f aca="false">J8379*P8379+ROW()*0.00000001</f>
        <v>0.17008379</v>
      </c>
    </row>
    <row r="8380" customFormat="false" ht="15" hidden="false" customHeight="false" outlineLevel="0" collapsed="false">
      <c r="A8380" s="0" t="s">
        <v>4723</v>
      </c>
      <c r="B8380" s="0" t="s">
        <v>117</v>
      </c>
      <c r="C8380" s="0" t="n">
        <v>2001</v>
      </c>
      <c r="D8380" s="0" t="s">
        <v>41</v>
      </c>
      <c r="E8380" s="0" t="s">
        <v>342</v>
      </c>
      <c r="F8380" s="0" t="n">
        <v>0.09</v>
      </c>
      <c r="G8380" s="0" t="n">
        <v>0.06</v>
      </c>
      <c r="H8380" s="0" t="n">
        <v>0</v>
      </c>
      <c r="I8380" s="0" t="n">
        <v>0.01</v>
      </c>
      <c r="J8380" s="0" t="n">
        <v>0.17</v>
      </c>
      <c r="N8380" s="0" t="s">
        <v>74</v>
      </c>
      <c r="P8380" s="0" t="n">
        <f aca="false">IF(AND(OR(Dashboard!$B$5="All",D8380=Dashboard!$B$5),OR(Dashboard!$D$5="All",N8380=Dashboard!$D$5),OR(AND(C8380&lt;&gt;"",C8380&gt;=Dashboard!$F$5,C8380&lt;=Dashboard!$H$5),AND(C8380="",Dashboard!$F$5&lt;=1980,Dashboard!$H$5&gt;=2016))),1,0)</f>
        <v>1</v>
      </c>
      <c r="Q8380" s="0" t="n">
        <f aca="false">J8380*P8380+ROW()*0.00000001</f>
        <v>0.1700838</v>
      </c>
    </row>
    <row r="8381" customFormat="false" ht="15" hidden="false" customHeight="false" outlineLevel="0" collapsed="false">
      <c r="A8381" s="0" t="s">
        <v>6149</v>
      </c>
      <c r="B8381" s="0" t="s">
        <v>33</v>
      </c>
      <c r="C8381" s="0" t="n">
        <v>2010</v>
      </c>
      <c r="D8381" s="0" t="s">
        <v>34</v>
      </c>
      <c r="E8381" s="0" t="s">
        <v>1002</v>
      </c>
      <c r="F8381" s="0" t="n">
        <v>0.16</v>
      </c>
      <c r="G8381" s="0" t="n">
        <v>0</v>
      </c>
      <c r="H8381" s="0" t="n">
        <v>0</v>
      </c>
      <c r="I8381" s="0" t="n">
        <v>0.01</v>
      </c>
      <c r="J8381" s="0" t="n">
        <v>0.17</v>
      </c>
      <c r="M8381" s="0" t="s">
        <v>36</v>
      </c>
      <c r="N8381" s="0" t="s">
        <v>35</v>
      </c>
      <c r="P8381" s="0" t="n">
        <f aca="false">IF(AND(OR(Dashboard!$B$5="All",D8381=Dashboard!$B$5),OR(Dashboard!$D$5="All",N8381=Dashboard!$D$5),OR(AND(C8381&lt;&gt;"",C8381&gt;=Dashboard!$F$5,C8381&lt;=Dashboard!$H$5),AND(C8381="",Dashboard!$F$5&lt;=1980,Dashboard!$H$5&gt;=2016))),1,0)</f>
        <v>1</v>
      </c>
      <c r="Q8381" s="0" t="n">
        <f aca="false">J8381*P8381+ROW()*0.00000001</f>
        <v>0.17008381</v>
      </c>
    </row>
    <row r="8382" customFormat="false" ht="15" hidden="false" customHeight="false" outlineLevel="0" collapsed="false">
      <c r="A8382" s="0" t="s">
        <v>6150</v>
      </c>
      <c r="B8382" s="0" t="s">
        <v>117</v>
      </c>
      <c r="C8382" s="0" t="n">
        <v>1996</v>
      </c>
      <c r="D8382" s="0" t="s">
        <v>34</v>
      </c>
      <c r="E8382" s="0" t="s">
        <v>5622</v>
      </c>
      <c r="F8382" s="0" t="n">
        <v>0.09</v>
      </c>
      <c r="G8382" s="0" t="n">
        <v>0.06</v>
      </c>
      <c r="H8382" s="0" t="n">
        <v>0</v>
      </c>
      <c r="I8382" s="0" t="n">
        <v>0.01</v>
      </c>
      <c r="J8382" s="0" t="n">
        <v>0.17</v>
      </c>
      <c r="N8382" s="0" t="s">
        <v>74</v>
      </c>
      <c r="P8382" s="0" t="n">
        <f aca="false">IF(AND(OR(Dashboard!$B$5="All",D8382=Dashboard!$B$5),OR(Dashboard!$D$5="All",N8382=Dashboard!$D$5),OR(AND(C8382&lt;&gt;"",C8382&gt;=Dashboard!$F$5,C8382&lt;=Dashboard!$H$5),AND(C8382="",Dashboard!$F$5&lt;=1980,Dashboard!$H$5&gt;=2016))),1,0)</f>
        <v>1</v>
      </c>
      <c r="Q8382" s="0" t="n">
        <f aca="false">J8382*P8382+ROW()*0.00000001</f>
        <v>0.17008382</v>
      </c>
    </row>
    <row r="8383" customFormat="false" ht="15" hidden="false" customHeight="false" outlineLevel="0" collapsed="false">
      <c r="A8383" s="0" t="s">
        <v>956</v>
      </c>
      <c r="B8383" s="0" t="s">
        <v>144</v>
      </c>
      <c r="C8383" s="0" t="n">
        <v>2003</v>
      </c>
      <c r="D8383" s="0" t="s">
        <v>71</v>
      </c>
      <c r="E8383" s="0" t="s">
        <v>72</v>
      </c>
      <c r="F8383" s="0" t="n">
        <v>0.13</v>
      </c>
      <c r="G8383" s="0" t="n">
        <v>0.04</v>
      </c>
      <c r="H8383" s="0" t="n">
        <v>0</v>
      </c>
      <c r="I8383" s="0" t="n">
        <v>0.01</v>
      </c>
      <c r="J8383" s="0" t="n">
        <v>0.17</v>
      </c>
      <c r="K8383" s="0" t="n">
        <v>67</v>
      </c>
      <c r="L8383" s="0" t="n">
        <v>6.3</v>
      </c>
      <c r="M8383" s="0" t="s">
        <v>73</v>
      </c>
      <c r="N8383" s="0" t="s">
        <v>66</v>
      </c>
      <c r="O8383" s="0" t="s">
        <v>67</v>
      </c>
      <c r="P8383" s="0" t="n">
        <f aca="false">IF(AND(OR(Dashboard!$B$5="All",D8383=Dashboard!$B$5),OR(Dashboard!$D$5="All",N8383=Dashboard!$D$5),OR(AND(C8383&lt;&gt;"",C8383&gt;=Dashboard!$F$5,C8383&lt;=Dashboard!$H$5),AND(C8383="",Dashboard!$F$5&lt;=1980,Dashboard!$H$5&gt;=2016))),1,0)</f>
        <v>1</v>
      </c>
      <c r="Q8383" s="0" t="n">
        <f aca="false">J8383*P8383+ROW()*0.00000001</f>
        <v>0.17008383</v>
      </c>
    </row>
    <row r="8384" customFormat="false" ht="15" hidden="false" customHeight="false" outlineLevel="0" collapsed="false">
      <c r="A8384" s="0" t="s">
        <v>6151</v>
      </c>
      <c r="B8384" s="0" t="s">
        <v>117</v>
      </c>
      <c r="C8384" s="0" t="n">
        <v>1995</v>
      </c>
      <c r="D8384" s="0" t="s">
        <v>41</v>
      </c>
      <c r="E8384" s="0" t="s">
        <v>1998</v>
      </c>
      <c r="F8384" s="0" t="n">
        <v>0.09</v>
      </c>
      <c r="G8384" s="0" t="n">
        <v>0.06</v>
      </c>
      <c r="H8384" s="0" t="n">
        <v>0</v>
      </c>
      <c r="I8384" s="0" t="n">
        <v>0.01</v>
      </c>
      <c r="J8384" s="0" t="n">
        <v>0.17</v>
      </c>
      <c r="N8384" s="0" t="s">
        <v>74</v>
      </c>
      <c r="P8384" s="0" t="n">
        <f aca="false">IF(AND(OR(Dashboard!$B$5="All",D8384=Dashboard!$B$5),OR(Dashboard!$D$5="All",N8384=Dashboard!$D$5),OR(AND(C8384&lt;&gt;"",C8384&gt;=Dashboard!$F$5,C8384&lt;=Dashboard!$H$5),AND(C8384="",Dashboard!$F$5&lt;=1980,Dashboard!$H$5&gt;=2016))),1,0)</f>
        <v>1</v>
      </c>
      <c r="Q8384" s="0" t="n">
        <f aca="false">J8384*P8384+ROW()*0.00000001</f>
        <v>0.17008384</v>
      </c>
    </row>
    <row r="8385" customFormat="false" ht="15" hidden="false" customHeight="false" outlineLevel="0" collapsed="false">
      <c r="A8385" s="0" t="s">
        <v>6152</v>
      </c>
      <c r="B8385" s="0" t="s">
        <v>97</v>
      </c>
      <c r="C8385" s="0" t="n">
        <v>2014</v>
      </c>
      <c r="D8385" s="0" t="s">
        <v>71</v>
      </c>
      <c r="E8385" s="0" t="s">
        <v>4684</v>
      </c>
      <c r="F8385" s="0" t="n">
        <v>0</v>
      </c>
      <c r="G8385" s="0" t="n">
        <v>0</v>
      </c>
      <c r="H8385" s="0" t="n">
        <v>0.17</v>
      </c>
      <c r="I8385" s="0" t="n">
        <v>0</v>
      </c>
      <c r="J8385" s="0" t="n">
        <v>0.17</v>
      </c>
      <c r="N8385" s="0" t="s">
        <v>35</v>
      </c>
      <c r="P8385" s="0" t="n">
        <f aca="false">IF(AND(OR(Dashboard!$B$5="All",D8385=Dashboard!$B$5),OR(Dashboard!$D$5="All",N8385=Dashboard!$D$5),OR(AND(C8385&lt;&gt;"",C8385&gt;=Dashboard!$F$5,C8385&lt;=Dashboard!$H$5),AND(C8385="",Dashboard!$F$5&lt;=1980,Dashboard!$H$5&gt;=2016))),1,0)</f>
        <v>1</v>
      </c>
      <c r="Q8385" s="0" t="n">
        <f aca="false">J8385*P8385+ROW()*0.00000001</f>
        <v>0.17008385</v>
      </c>
    </row>
    <row r="8386" customFormat="false" ht="15" hidden="false" customHeight="false" outlineLevel="0" collapsed="false">
      <c r="A8386" s="0" t="s">
        <v>6153</v>
      </c>
      <c r="B8386" s="0" t="s">
        <v>76</v>
      </c>
      <c r="C8386" s="0" t="n">
        <v>2002</v>
      </c>
      <c r="D8386" s="0" t="s">
        <v>34</v>
      </c>
      <c r="E8386" s="0" t="s">
        <v>142</v>
      </c>
      <c r="F8386" s="0" t="n">
        <v>0.07</v>
      </c>
      <c r="G8386" s="0" t="n">
        <v>0.06</v>
      </c>
      <c r="H8386" s="0" t="n">
        <v>0.02</v>
      </c>
      <c r="I8386" s="0" t="n">
        <v>0.02</v>
      </c>
      <c r="J8386" s="0" t="n">
        <v>0.17</v>
      </c>
      <c r="K8386" s="0" t="n">
        <v>72</v>
      </c>
      <c r="L8386" s="0" t="n">
        <v>8.3</v>
      </c>
      <c r="M8386" s="0" t="s">
        <v>36</v>
      </c>
      <c r="N8386" s="0" t="s">
        <v>74</v>
      </c>
      <c r="O8386" s="0" t="s">
        <v>37</v>
      </c>
      <c r="P8386" s="0" t="n">
        <f aca="false">IF(AND(OR(Dashboard!$B$5="All",D8386=Dashboard!$B$5),OR(Dashboard!$D$5="All",N8386=Dashboard!$D$5),OR(AND(C8386&lt;&gt;"",C8386&gt;=Dashboard!$F$5,C8386&lt;=Dashboard!$H$5),AND(C8386="",Dashboard!$F$5&lt;=1980,Dashboard!$H$5&gt;=2016))),1,0)</f>
        <v>1</v>
      </c>
      <c r="Q8386" s="0" t="n">
        <f aca="false">J8386*P8386+ROW()*0.00000001</f>
        <v>0.17008386</v>
      </c>
    </row>
    <row r="8387" customFormat="false" ht="15" hidden="false" customHeight="false" outlineLevel="0" collapsed="false">
      <c r="A8387" s="0" t="s">
        <v>5534</v>
      </c>
      <c r="B8387" s="0" t="s">
        <v>76</v>
      </c>
      <c r="C8387" s="0" t="n">
        <v>2008</v>
      </c>
      <c r="D8387" s="0" t="s">
        <v>52</v>
      </c>
      <c r="E8387" s="0" t="s">
        <v>418</v>
      </c>
      <c r="F8387" s="0" t="n">
        <v>0.08</v>
      </c>
      <c r="G8387" s="0" t="n">
        <v>0.06</v>
      </c>
      <c r="H8387" s="0" t="n">
        <v>0</v>
      </c>
      <c r="I8387" s="0" t="n">
        <v>0.02</v>
      </c>
      <c r="J8387" s="0" t="n">
        <v>0.17</v>
      </c>
      <c r="N8387" s="0" t="s">
        <v>74</v>
      </c>
      <c r="P8387" s="0" t="n">
        <f aca="false">IF(AND(OR(Dashboard!$B$5="All",D8387=Dashboard!$B$5),OR(Dashboard!$D$5="All",N8387=Dashboard!$D$5),OR(AND(C8387&lt;&gt;"",C8387&gt;=Dashboard!$F$5,C8387&lt;=Dashboard!$H$5),AND(C8387="",Dashboard!$F$5&lt;=1980,Dashboard!$H$5&gt;=2016))),1,0)</f>
        <v>1</v>
      </c>
      <c r="Q8387" s="0" t="n">
        <f aca="false">J8387*P8387+ROW()*0.00000001</f>
        <v>0.17008387</v>
      </c>
    </row>
    <row r="8388" customFormat="false" ht="15" hidden="false" customHeight="false" outlineLevel="0" collapsed="false">
      <c r="A8388" s="0" t="s">
        <v>6154</v>
      </c>
      <c r="B8388" s="0" t="s">
        <v>64</v>
      </c>
      <c r="C8388" s="0" t="n">
        <v>2007</v>
      </c>
      <c r="D8388" s="0" t="s">
        <v>52</v>
      </c>
      <c r="E8388" s="0" t="s">
        <v>65</v>
      </c>
      <c r="F8388" s="0" t="n">
        <v>0.14</v>
      </c>
      <c r="G8388" s="0" t="n">
        <v>0.01</v>
      </c>
      <c r="H8388" s="0" t="n">
        <v>0</v>
      </c>
      <c r="I8388" s="0" t="n">
        <v>0.01</v>
      </c>
      <c r="J8388" s="0" t="n">
        <v>0.17</v>
      </c>
      <c r="K8388" s="0" t="n">
        <v>49</v>
      </c>
      <c r="L8388" s="0" t="n">
        <v>5.2</v>
      </c>
      <c r="M8388" s="0" t="s">
        <v>125</v>
      </c>
      <c r="N8388" s="0" t="s">
        <v>66</v>
      </c>
      <c r="O8388" s="0" t="s">
        <v>177</v>
      </c>
      <c r="P8388" s="0" t="n">
        <f aca="false">IF(AND(OR(Dashboard!$B$5="All",D8388=Dashboard!$B$5),OR(Dashboard!$D$5="All",N8388=Dashboard!$D$5),OR(AND(C8388&lt;&gt;"",C8388&gt;=Dashboard!$F$5,C8388&lt;=Dashboard!$H$5),AND(C8388="",Dashboard!$F$5&lt;=1980,Dashboard!$H$5&gt;=2016))),1,0)</f>
        <v>1</v>
      </c>
      <c r="Q8388" s="0" t="n">
        <f aca="false">J8388*P8388+ROW()*0.00000001</f>
        <v>0.17008388</v>
      </c>
    </row>
    <row r="8389" customFormat="false" ht="15" hidden="false" customHeight="false" outlineLevel="0" collapsed="false">
      <c r="A8389" s="0" t="s">
        <v>6155</v>
      </c>
      <c r="B8389" s="0" t="s">
        <v>851</v>
      </c>
      <c r="C8389" s="0" t="n">
        <v>2013</v>
      </c>
      <c r="D8389" s="0" t="s">
        <v>46</v>
      </c>
      <c r="E8389" s="0" t="s">
        <v>2334</v>
      </c>
      <c r="F8389" s="0" t="n">
        <v>0.04</v>
      </c>
      <c r="G8389" s="0" t="n">
        <v>0.02</v>
      </c>
      <c r="H8389" s="0" t="n">
        <v>0.08</v>
      </c>
      <c r="I8389" s="0" t="n">
        <v>0.02</v>
      </c>
      <c r="J8389" s="0" t="n">
        <v>0.17</v>
      </c>
      <c r="K8389" s="0" t="n">
        <v>70</v>
      </c>
      <c r="L8389" s="0" t="n">
        <v>7.4</v>
      </c>
      <c r="M8389" s="0" t="s">
        <v>103</v>
      </c>
      <c r="N8389" s="0" t="s">
        <v>74</v>
      </c>
      <c r="O8389" s="0" t="s">
        <v>67</v>
      </c>
      <c r="P8389" s="0" t="n">
        <f aca="false">IF(AND(OR(Dashboard!$B$5="All",D8389=Dashboard!$B$5),OR(Dashboard!$D$5="All",N8389=Dashboard!$D$5),OR(AND(C8389&lt;&gt;"",C8389&gt;=Dashboard!$F$5,C8389&lt;=Dashboard!$H$5),AND(C8389="",Dashboard!$F$5&lt;=1980,Dashboard!$H$5&gt;=2016))),1,0)</f>
        <v>1</v>
      </c>
      <c r="Q8389" s="0" t="n">
        <f aca="false">J8389*P8389+ROW()*0.00000001</f>
        <v>0.17008389</v>
      </c>
    </row>
    <row r="8390" customFormat="false" ht="15" hidden="false" customHeight="false" outlineLevel="0" collapsed="false">
      <c r="A8390" s="0" t="s">
        <v>6156</v>
      </c>
      <c r="B8390" s="0" t="s">
        <v>117</v>
      </c>
      <c r="C8390" s="0" t="n">
        <v>1998</v>
      </c>
      <c r="D8390" s="0" t="s">
        <v>114</v>
      </c>
      <c r="E8390" s="0" t="s">
        <v>3757</v>
      </c>
      <c r="F8390" s="0" t="n">
        <v>0.02</v>
      </c>
      <c r="G8390" s="0" t="n">
        <v>0.01</v>
      </c>
      <c r="H8390" s="0" t="n">
        <v>0.12</v>
      </c>
      <c r="I8390" s="0" t="n">
        <v>0.01</v>
      </c>
      <c r="J8390" s="0" t="n">
        <v>0.17</v>
      </c>
      <c r="K8390" s="0" t="n">
        <v>49</v>
      </c>
      <c r="L8390" s="0" t="n">
        <v>5.7</v>
      </c>
      <c r="M8390" s="0" t="s">
        <v>73</v>
      </c>
      <c r="N8390" s="0" t="s">
        <v>74</v>
      </c>
      <c r="O8390" s="0" t="s">
        <v>177</v>
      </c>
      <c r="P8390" s="0" t="n">
        <f aca="false">IF(AND(OR(Dashboard!$B$5="All",D8390=Dashboard!$B$5),OR(Dashboard!$D$5="All",N8390=Dashboard!$D$5),OR(AND(C8390&lt;&gt;"",C8390&gt;=Dashboard!$F$5,C8390&lt;=Dashboard!$H$5),AND(C8390="",Dashboard!$F$5&lt;=1980,Dashboard!$H$5&gt;=2016))),1,0)</f>
        <v>1</v>
      </c>
      <c r="Q8390" s="0" t="n">
        <f aca="false">J8390*P8390+ROW()*0.00000001</f>
        <v>0.1700839</v>
      </c>
    </row>
    <row r="8391" customFormat="false" ht="15" hidden="false" customHeight="false" outlineLevel="0" collapsed="false">
      <c r="A8391" s="0" t="s">
        <v>6157</v>
      </c>
      <c r="B8391" s="0" t="s">
        <v>117</v>
      </c>
      <c r="C8391" s="0" t="n">
        <v>2000</v>
      </c>
      <c r="D8391" s="0" t="s">
        <v>71</v>
      </c>
      <c r="E8391" s="0" t="s">
        <v>124</v>
      </c>
      <c r="F8391" s="0" t="n">
        <v>0.09</v>
      </c>
      <c r="G8391" s="0" t="n">
        <v>0.06</v>
      </c>
      <c r="H8391" s="0" t="n">
        <v>0</v>
      </c>
      <c r="I8391" s="0" t="n">
        <v>0.01</v>
      </c>
      <c r="J8391" s="0" t="n">
        <v>0.17</v>
      </c>
      <c r="L8391" s="0" t="n">
        <v>4.3</v>
      </c>
      <c r="N8391" s="0" t="s">
        <v>74</v>
      </c>
      <c r="P8391" s="0" t="n">
        <f aca="false">IF(AND(OR(Dashboard!$B$5="All",D8391=Dashboard!$B$5),OR(Dashboard!$D$5="All",N8391=Dashboard!$D$5),OR(AND(C8391&lt;&gt;"",C8391&gt;=Dashboard!$F$5,C8391&lt;=Dashboard!$H$5),AND(C8391="",Dashboard!$F$5&lt;=1980,Dashboard!$H$5&gt;=2016))),1,0)</f>
        <v>1</v>
      </c>
      <c r="Q8391" s="0" t="n">
        <f aca="false">J8391*P8391+ROW()*0.00000001</f>
        <v>0.17008391</v>
      </c>
    </row>
    <row r="8392" customFormat="false" ht="15" hidden="false" customHeight="false" outlineLevel="0" collapsed="false">
      <c r="A8392" s="0" t="s">
        <v>6158</v>
      </c>
      <c r="B8392" s="0" t="s">
        <v>50</v>
      </c>
      <c r="C8392" s="0" t="n">
        <v>2007</v>
      </c>
      <c r="D8392" s="0" t="s">
        <v>52</v>
      </c>
      <c r="E8392" s="0" t="s">
        <v>124</v>
      </c>
      <c r="F8392" s="0" t="n">
        <v>0.14</v>
      </c>
      <c r="G8392" s="0" t="n">
        <v>0.01</v>
      </c>
      <c r="H8392" s="0" t="n">
        <v>0</v>
      </c>
      <c r="I8392" s="0" t="n">
        <v>0.01</v>
      </c>
      <c r="J8392" s="0" t="n">
        <v>0.17</v>
      </c>
      <c r="M8392" s="0" t="s">
        <v>36</v>
      </c>
      <c r="N8392" s="0" t="s">
        <v>35</v>
      </c>
      <c r="P8392" s="0" t="n">
        <f aca="false">IF(AND(OR(Dashboard!$B$5="All",D8392=Dashboard!$B$5),OR(Dashboard!$D$5="All",N8392=Dashboard!$D$5),OR(AND(C8392&lt;&gt;"",C8392&gt;=Dashboard!$F$5,C8392&lt;=Dashboard!$H$5),AND(C8392="",Dashboard!$F$5&lt;=1980,Dashboard!$H$5&gt;=2016))),1,0)</f>
        <v>1</v>
      </c>
      <c r="Q8392" s="0" t="n">
        <f aca="false">J8392*P8392+ROW()*0.00000001</f>
        <v>0.17008392</v>
      </c>
    </row>
    <row r="8393" customFormat="false" ht="15" hidden="false" customHeight="false" outlineLevel="0" collapsed="false">
      <c r="A8393" s="0" t="s">
        <v>6159</v>
      </c>
      <c r="B8393" s="0" t="s">
        <v>33</v>
      </c>
      <c r="C8393" s="0" t="n">
        <v>2009</v>
      </c>
      <c r="D8393" s="0" t="s">
        <v>34</v>
      </c>
      <c r="E8393" s="0" t="s">
        <v>160</v>
      </c>
      <c r="F8393" s="0" t="n">
        <v>0.16</v>
      </c>
      <c r="G8393" s="0" t="n">
        <v>0</v>
      </c>
      <c r="H8393" s="0" t="n">
        <v>0</v>
      </c>
      <c r="I8393" s="0" t="n">
        <v>0.01</v>
      </c>
      <c r="J8393" s="0" t="n">
        <v>0.17</v>
      </c>
      <c r="N8393" s="0" t="s">
        <v>35</v>
      </c>
      <c r="P8393" s="0" t="n">
        <f aca="false">IF(AND(OR(Dashboard!$B$5="All",D8393=Dashboard!$B$5),OR(Dashboard!$D$5="All",N8393=Dashboard!$D$5),OR(AND(C8393&lt;&gt;"",C8393&gt;=Dashboard!$F$5,C8393&lt;=Dashboard!$H$5),AND(C8393="",Dashboard!$F$5&lt;=1980,Dashboard!$H$5&gt;=2016))),1,0)</f>
        <v>1</v>
      </c>
      <c r="Q8393" s="0" t="n">
        <f aca="false">J8393*P8393+ROW()*0.00000001</f>
        <v>0.17008393</v>
      </c>
    </row>
    <row r="8394" customFormat="false" ht="15" hidden="false" customHeight="false" outlineLevel="0" collapsed="false">
      <c r="A8394" s="0" t="s">
        <v>5396</v>
      </c>
      <c r="B8394" s="0" t="s">
        <v>64</v>
      </c>
      <c r="C8394" s="0" t="n">
        <v>2010</v>
      </c>
      <c r="D8394" s="0" t="s">
        <v>114</v>
      </c>
      <c r="E8394" s="0" t="s">
        <v>124</v>
      </c>
      <c r="F8394" s="0" t="n">
        <v>0.11</v>
      </c>
      <c r="G8394" s="0" t="n">
        <v>0.04</v>
      </c>
      <c r="H8394" s="0" t="n">
        <v>0</v>
      </c>
      <c r="I8394" s="0" t="n">
        <v>0.01</v>
      </c>
      <c r="J8394" s="0" t="n">
        <v>0.17</v>
      </c>
      <c r="K8394" s="0" t="n">
        <v>42</v>
      </c>
      <c r="L8394" s="0" t="n">
        <v>4.8</v>
      </c>
      <c r="M8394" s="0" t="s">
        <v>73</v>
      </c>
      <c r="N8394" s="0" t="s">
        <v>66</v>
      </c>
      <c r="O8394" s="0" t="s">
        <v>177</v>
      </c>
      <c r="P8394" s="0" t="n">
        <f aca="false">IF(AND(OR(Dashboard!$B$5="All",D8394=Dashboard!$B$5),OR(Dashboard!$D$5="All",N8394=Dashboard!$D$5),OR(AND(C8394&lt;&gt;"",C8394&gt;=Dashboard!$F$5,C8394&lt;=Dashboard!$H$5),AND(C8394="",Dashboard!$F$5&lt;=1980,Dashboard!$H$5&gt;=2016))),1,0)</f>
        <v>1</v>
      </c>
      <c r="Q8394" s="0" t="n">
        <f aca="false">J8394*P8394+ROW()*0.00000001</f>
        <v>0.17008394</v>
      </c>
    </row>
    <row r="8395" customFormat="false" ht="15" hidden="false" customHeight="false" outlineLevel="0" collapsed="false">
      <c r="A8395" s="0" t="s">
        <v>6160</v>
      </c>
      <c r="B8395" s="0" t="s">
        <v>186</v>
      </c>
      <c r="C8395" s="0" t="n">
        <v>2003</v>
      </c>
      <c r="D8395" s="0" t="s">
        <v>16</v>
      </c>
      <c r="E8395" s="0" t="s">
        <v>211</v>
      </c>
      <c r="F8395" s="0" t="n">
        <v>0.13</v>
      </c>
      <c r="G8395" s="0" t="n">
        <v>0.03</v>
      </c>
      <c r="H8395" s="0" t="n">
        <v>0</v>
      </c>
      <c r="I8395" s="0" t="n">
        <v>0</v>
      </c>
      <c r="J8395" s="0" t="n">
        <v>0.17</v>
      </c>
      <c r="K8395" s="0" t="n">
        <v>65</v>
      </c>
      <c r="L8395" s="0" t="n">
        <v>7.6</v>
      </c>
      <c r="M8395" s="0" t="s">
        <v>36</v>
      </c>
      <c r="N8395" s="0" t="s">
        <v>35</v>
      </c>
      <c r="O8395" s="0" t="s">
        <v>67</v>
      </c>
      <c r="P8395" s="0" t="n">
        <f aca="false">IF(AND(OR(Dashboard!$B$5="All",D8395=Dashboard!$B$5),OR(Dashboard!$D$5="All",N8395=Dashboard!$D$5),OR(AND(C8395&lt;&gt;"",C8395&gt;=Dashboard!$F$5,C8395&lt;=Dashboard!$H$5),AND(C8395="",Dashboard!$F$5&lt;=1980,Dashboard!$H$5&gt;=2016))),1,0)</f>
        <v>1</v>
      </c>
      <c r="Q8395" s="0" t="n">
        <f aca="false">J8395*P8395+ROW()*0.00000001</f>
        <v>0.17008395</v>
      </c>
    </row>
    <row r="8396" customFormat="false" ht="15" hidden="false" customHeight="false" outlineLevel="0" collapsed="false">
      <c r="A8396" s="0" t="s">
        <v>6161</v>
      </c>
      <c r="B8396" s="0" t="s">
        <v>50</v>
      </c>
      <c r="C8396" s="0" t="n">
        <v>2006</v>
      </c>
      <c r="D8396" s="0" t="s">
        <v>16</v>
      </c>
      <c r="E8396" s="0" t="s">
        <v>35</v>
      </c>
      <c r="F8396" s="0" t="n">
        <v>0</v>
      </c>
      <c r="G8396" s="0" t="n">
        <v>0</v>
      </c>
      <c r="H8396" s="0" t="n">
        <v>0.17</v>
      </c>
      <c r="I8396" s="0" t="n">
        <v>0</v>
      </c>
      <c r="J8396" s="0" t="n">
        <v>0.17</v>
      </c>
      <c r="N8396" s="0" t="s">
        <v>35</v>
      </c>
      <c r="P8396" s="0" t="n">
        <f aca="false">IF(AND(OR(Dashboard!$B$5="All",D8396=Dashboard!$B$5),OR(Dashboard!$D$5="All",N8396=Dashboard!$D$5),OR(AND(C8396&lt;&gt;"",C8396&gt;=Dashboard!$F$5,C8396&lt;=Dashboard!$H$5),AND(C8396="",Dashboard!$F$5&lt;=1980,Dashboard!$H$5&gt;=2016))),1,0)</f>
        <v>1</v>
      </c>
      <c r="Q8396" s="0" t="n">
        <f aca="false">J8396*P8396+ROW()*0.00000001</f>
        <v>0.17008396</v>
      </c>
    </row>
    <row r="8397" customFormat="false" ht="15" hidden="false" customHeight="false" outlineLevel="0" collapsed="false">
      <c r="A8397" s="0" t="s">
        <v>6162</v>
      </c>
      <c r="B8397" s="0" t="s">
        <v>76</v>
      </c>
      <c r="C8397" s="0" t="n">
        <v>2008</v>
      </c>
      <c r="D8397" s="0" t="s">
        <v>46</v>
      </c>
      <c r="E8397" s="0" t="s">
        <v>1607</v>
      </c>
      <c r="F8397" s="0" t="n">
        <v>0</v>
      </c>
      <c r="G8397" s="0" t="n">
        <v>0</v>
      </c>
      <c r="H8397" s="0" t="n">
        <v>0.17</v>
      </c>
      <c r="I8397" s="0" t="n">
        <v>0</v>
      </c>
      <c r="J8397" s="0" t="n">
        <v>0.17</v>
      </c>
      <c r="N8397" s="0" t="s">
        <v>74</v>
      </c>
      <c r="P8397" s="0" t="n">
        <f aca="false">IF(AND(OR(Dashboard!$B$5="All",D8397=Dashboard!$B$5),OR(Dashboard!$D$5="All",N8397=Dashboard!$D$5),OR(AND(C8397&lt;&gt;"",C8397&gt;=Dashboard!$F$5,C8397&lt;=Dashboard!$H$5),AND(C8397="",Dashboard!$F$5&lt;=1980,Dashboard!$H$5&gt;=2016))),1,0)</f>
        <v>1</v>
      </c>
      <c r="Q8397" s="0" t="n">
        <f aca="false">J8397*P8397+ROW()*0.00000001</f>
        <v>0.17008397</v>
      </c>
    </row>
    <row r="8398" customFormat="false" ht="15" hidden="false" customHeight="false" outlineLevel="0" collapsed="false">
      <c r="A8398" s="0" t="s">
        <v>6142</v>
      </c>
      <c r="B8398" s="0" t="s">
        <v>70</v>
      </c>
      <c r="C8398" s="0" t="n">
        <v>2009</v>
      </c>
      <c r="D8398" s="0" t="s">
        <v>71</v>
      </c>
      <c r="E8398" s="0" t="s">
        <v>6143</v>
      </c>
      <c r="F8398" s="0" t="n">
        <v>0.11</v>
      </c>
      <c r="G8398" s="0" t="n">
        <v>0.03</v>
      </c>
      <c r="H8398" s="0" t="n">
        <v>0</v>
      </c>
      <c r="I8398" s="0" t="n">
        <v>0.02</v>
      </c>
      <c r="J8398" s="0" t="n">
        <v>0.17</v>
      </c>
      <c r="K8398" s="0" t="n">
        <v>53</v>
      </c>
      <c r="L8398" s="0" t="n">
        <v>6</v>
      </c>
      <c r="M8398" s="0" t="s">
        <v>73</v>
      </c>
      <c r="N8398" s="0" t="s">
        <v>74</v>
      </c>
      <c r="O8398" s="0" t="s">
        <v>53</v>
      </c>
      <c r="P8398" s="0" t="n">
        <f aca="false">IF(AND(OR(Dashboard!$B$5="All",D8398=Dashboard!$B$5),OR(Dashboard!$D$5="All",N8398=Dashboard!$D$5),OR(AND(C8398&lt;&gt;"",C8398&gt;=Dashboard!$F$5,C8398&lt;=Dashboard!$H$5),AND(C8398="",Dashboard!$F$5&lt;=1980,Dashboard!$H$5&gt;=2016))),1,0)</f>
        <v>1</v>
      </c>
      <c r="Q8398" s="0" t="n">
        <f aca="false">J8398*P8398+ROW()*0.00000001</f>
        <v>0.17008398</v>
      </c>
    </row>
    <row r="8399" customFormat="false" ht="15" hidden="false" customHeight="false" outlineLevel="0" collapsed="false">
      <c r="A8399" s="0" t="s">
        <v>4959</v>
      </c>
      <c r="B8399" s="0" t="s">
        <v>64</v>
      </c>
      <c r="C8399" s="0" t="n">
        <v>2014</v>
      </c>
      <c r="D8399" s="0" t="s">
        <v>114</v>
      </c>
      <c r="E8399" s="0" t="s">
        <v>4960</v>
      </c>
      <c r="F8399" s="0" t="n">
        <v>0.05</v>
      </c>
      <c r="G8399" s="0" t="n">
        <v>0.1</v>
      </c>
      <c r="H8399" s="0" t="n">
        <v>0</v>
      </c>
      <c r="I8399" s="0" t="n">
        <v>0.01</v>
      </c>
      <c r="J8399" s="0" t="n">
        <v>0.17</v>
      </c>
      <c r="L8399" s="0" t="n">
        <v>2.9</v>
      </c>
      <c r="M8399" s="0" t="s">
        <v>125</v>
      </c>
      <c r="N8399" s="0" t="s">
        <v>66</v>
      </c>
      <c r="P8399" s="0" t="n">
        <f aca="false">IF(AND(OR(Dashboard!$B$5="All",D8399=Dashboard!$B$5),OR(Dashboard!$D$5="All",N8399=Dashboard!$D$5),OR(AND(C8399&lt;&gt;"",C8399&gt;=Dashboard!$F$5,C8399&lt;=Dashboard!$H$5),AND(C8399="",Dashboard!$F$5&lt;=1980,Dashboard!$H$5&gt;=2016))),1,0)</f>
        <v>1</v>
      </c>
      <c r="Q8399" s="0" t="n">
        <f aca="false">J8399*P8399+ROW()*0.00000001</f>
        <v>0.17008399</v>
      </c>
    </row>
    <row r="8400" customFormat="false" ht="15" hidden="false" customHeight="false" outlineLevel="0" collapsed="false">
      <c r="A8400" s="0" t="s">
        <v>6163</v>
      </c>
      <c r="B8400" s="0" t="s">
        <v>117</v>
      </c>
      <c r="C8400" s="0" t="n">
        <v>1996</v>
      </c>
      <c r="D8400" s="0" t="s">
        <v>52</v>
      </c>
      <c r="E8400" s="0" t="s">
        <v>220</v>
      </c>
      <c r="F8400" s="0" t="n">
        <v>0</v>
      </c>
      <c r="G8400" s="0" t="n">
        <v>0</v>
      </c>
      <c r="H8400" s="0" t="n">
        <v>0.16</v>
      </c>
      <c r="I8400" s="0" t="n">
        <v>0.01</v>
      </c>
      <c r="J8400" s="0" t="n">
        <v>0.17</v>
      </c>
      <c r="N8400" s="0" t="s">
        <v>74</v>
      </c>
      <c r="P8400" s="0" t="n">
        <f aca="false">IF(AND(OR(Dashboard!$B$5="All",D8400=Dashboard!$B$5),OR(Dashboard!$D$5="All",N8400=Dashboard!$D$5),OR(AND(C8400&lt;&gt;"",C8400&gt;=Dashboard!$F$5,C8400&lt;=Dashboard!$H$5),AND(C8400="",Dashboard!$F$5&lt;=1980,Dashboard!$H$5&gt;=2016))),1,0)</f>
        <v>1</v>
      </c>
      <c r="Q8400" s="0" t="n">
        <f aca="false">J8400*P8400+ROW()*0.00000001</f>
        <v>0.170084</v>
      </c>
    </row>
    <row r="8401" customFormat="false" ht="15" hidden="false" customHeight="false" outlineLevel="0" collapsed="false">
      <c r="A8401" s="0" t="s">
        <v>6164</v>
      </c>
      <c r="B8401" s="0" t="s">
        <v>50</v>
      </c>
      <c r="C8401" s="0" t="n">
        <v>2006</v>
      </c>
      <c r="D8401" s="0" t="s">
        <v>46</v>
      </c>
      <c r="E8401" s="0" t="s">
        <v>35</v>
      </c>
      <c r="F8401" s="0" t="n">
        <v>0.14</v>
      </c>
      <c r="G8401" s="0" t="n">
        <v>0.02</v>
      </c>
      <c r="H8401" s="0" t="n">
        <v>0</v>
      </c>
      <c r="I8401" s="0" t="n">
        <v>0</v>
      </c>
      <c r="J8401" s="0" t="n">
        <v>0.17</v>
      </c>
      <c r="N8401" s="0" t="s">
        <v>35</v>
      </c>
      <c r="P8401" s="0" t="n">
        <f aca="false">IF(AND(OR(Dashboard!$B$5="All",D8401=Dashboard!$B$5),OR(Dashboard!$D$5="All",N8401=Dashboard!$D$5),OR(AND(C8401&lt;&gt;"",C8401&gt;=Dashboard!$F$5,C8401&lt;=Dashboard!$H$5),AND(C8401="",Dashboard!$F$5&lt;=1980,Dashboard!$H$5&gt;=2016))),1,0)</f>
        <v>1</v>
      </c>
      <c r="Q8401" s="0" t="n">
        <f aca="false">J8401*P8401+ROW()*0.00000001</f>
        <v>0.17008401</v>
      </c>
    </row>
    <row r="8402" customFormat="false" ht="15" hidden="false" customHeight="false" outlineLevel="0" collapsed="false">
      <c r="A8402" s="0" t="s">
        <v>6165</v>
      </c>
      <c r="B8402" s="0" t="s">
        <v>76</v>
      </c>
      <c r="C8402" s="0" t="n">
        <v>2000</v>
      </c>
      <c r="D8402" s="0" t="s">
        <v>41</v>
      </c>
      <c r="E8402" s="0" t="s">
        <v>449</v>
      </c>
      <c r="F8402" s="0" t="n">
        <v>0.08</v>
      </c>
      <c r="G8402" s="0" t="n">
        <v>0.06</v>
      </c>
      <c r="H8402" s="0" t="n">
        <v>0</v>
      </c>
      <c r="I8402" s="0" t="n">
        <v>0.02</v>
      </c>
      <c r="J8402" s="0" t="n">
        <v>0.17</v>
      </c>
      <c r="K8402" s="0" t="n">
        <v>49</v>
      </c>
      <c r="L8402" s="0" t="n">
        <v>7.6</v>
      </c>
      <c r="M8402" s="0" t="s">
        <v>36</v>
      </c>
      <c r="N8402" s="0" t="s">
        <v>74</v>
      </c>
      <c r="O8402" s="0" t="s">
        <v>177</v>
      </c>
      <c r="P8402" s="0" t="n">
        <f aca="false">IF(AND(OR(Dashboard!$B$5="All",D8402=Dashboard!$B$5),OR(Dashboard!$D$5="All",N8402=Dashboard!$D$5),OR(AND(C8402&lt;&gt;"",C8402&gt;=Dashboard!$F$5,C8402&lt;=Dashboard!$H$5),AND(C8402="",Dashboard!$F$5&lt;=1980,Dashboard!$H$5&gt;=2016))),1,0)</f>
        <v>1</v>
      </c>
      <c r="Q8402" s="0" t="n">
        <f aca="false">J8402*P8402+ROW()*0.00000001</f>
        <v>0.17008402</v>
      </c>
    </row>
    <row r="8403" customFormat="false" ht="15" hidden="false" customHeight="false" outlineLevel="0" collapsed="false">
      <c r="A8403" s="0" t="s">
        <v>3002</v>
      </c>
      <c r="B8403" s="0" t="s">
        <v>64</v>
      </c>
      <c r="C8403" s="0" t="n">
        <v>2009</v>
      </c>
      <c r="D8403" s="0" t="s">
        <v>71</v>
      </c>
      <c r="E8403" s="0" t="s">
        <v>487</v>
      </c>
      <c r="F8403" s="0" t="n">
        <v>0.11</v>
      </c>
      <c r="G8403" s="0" t="n">
        <v>0.05</v>
      </c>
      <c r="H8403" s="0" t="n">
        <v>0</v>
      </c>
      <c r="I8403" s="0" t="n">
        <v>0.01</v>
      </c>
      <c r="J8403" s="0" t="n">
        <v>0.17</v>
      </c>
      <c r="K8403" s="0" t="n">
        <v>68</v>
      </c>
      <c r="L8403" s="0" t="n">
        <v>7</v>
      </c>
      <c r="M8403" s="0" t="s">
        <v>125</v>
      </c>
      <c r="N8403" s="0" t="s">
        <v>66</v>
      </c>
      <c r="O8403" s="0" t="s">
        <v>67</v>
      </c>
      <c r="P8403" s="0" t="n">
        <f aca="false">IF(AND(OR(Dashboard!$B$5="All",D8403=Dashboard!$B$5),OR(Dashboard!$D$5="All",N8403=Dashboard!$D$5),OR(AND(C8403&lt;&gt;"",C8403&gt;=Dashboard!$F$5,C8403&lt;=Dashboard!$H$5),AND(C8403="",Dashboard!$F$5&lt;=1980,Dashboard!$H$5&gt;=2016))),1,0)</f>
        <v>1</v>
      </c>
      <c r="Q8403" s="0" t="n">
        <f aca="false">J8403*P8403+ROW()*0.00000001</f>
        <v>0.17008403</v>
      </c>
    </row>
    <row r="8404" customFormat="false" ht="15" hidden="false" customHeight="false" outlineLevel="0" collapsed="false">
      <c r="A8404" s="0" t="s">
        <v>4553</v>
      </c>
      <c r="B8404" s="0" t="s">
        <v>33</v>
      </c>
      <c r="C8404" s="0" t="n">
        <v>2007</v>
      </c>
      <c r="D8404" s="0" t="s">
        <v>34</v>
      </c>
      <c r="E8404" s="0" t="s">
        <v>124</v>
      </c>
      <c r="F8404" s="0" t="n">
        <v>0.15</v>
      </c>
      <c r="G8404" s="0" t="n">
        <v>0</v>
      </c>
      <c r="H8404" s="0" t="n">
        <v>0</v>
      </c>
      <c r="I8404" s="0" t="n">
        <v>0.01</v>
      </c>
      <c r="J8404" s="0" t="n">
        <v>0.17</v>
      </c>
      <c r="K8404" s="0" t="n">
        <v>64</v>
      </c>
      <c r="M8404" s="0" t="s">
        <v>125</v>
      </c>
      <c r="N8404" s="0" t="s">
        <v>35</v>
      </c>
      <c r="O8404" s="0" t="s">
        <v>67</v>
      </c>
      <c r="P8404" s="0" t="n">
        <f aca="false">IF(AND(OR(Dashboard!$B$5="All",D8404=Dashboard!$B$5),OR(Dashboard!$D$5="All",N8404=Dashboard!$D$5),OR(AND(C8404&lt;&gt;"",C8404&gt;=Dashboard!$F$5,C8404&lt;=Dashboard!$H$5),AND(C8404="",Dashboard!$F$5&lt;=1980,Dashboard!$H$5&gt;=2016))),1,0)</f>
        <v>1</v>
      </c>
      <c r="Q8404" s="0" t="n">
        <f aca="false">J8404*P8404+ROW()*0.00000001</f>
        <v>0.17008404</v>
      </c>
    </row>
    <row r="8405" customFormat="false" ht="15" hidden="false" customHeight="false" outlineLevel="0" collapsed="false">
      <c r="A8405" s="0" t="s">
        <v>6166</v>
      </c>
      <c r="B8405" s="0" t="s">
        <v>70</v>
      </c>
      <c r="C8405" s="0" t="n">
        <v>2009</v>
      </c>
      <c r="D8405" s="0" t="s">
        <v>52</v>
      </c>
      <c r="E8405" s="0" t="s">
        <v>89</v>
      </c>
      <c r="F8405" s="0" t="n">
        <v>0</v>
      </c>
      <c r="G8405" s="0" t="n">
        <v>0.15</v>
      </c>
      <c r="H8405" s="0" t="n">
        <v>0</v>
      </c>
      <c r="I8405" s="0" t="n">
        <v>0.01</v>
      </c>
      <c r="J8405" s="0" t="n">
        <v>0.17</v>
      </c>
      <c r="N8405" s="0" t="s">
        <v>74</v>
      </c>
      <c r="P8405" s="0" t="n">
        <f aca="false">IF(AND(OR(Dashboard!$B$5="All",D8405=Dashboard!$B$5),OR(Dashboard!$D$5="All",N8405=Dashboard!$D$5),OR(AND(C8405&lt;&gt;"",C8405&gt;=Dashboard!$F$5,C8405&lt;=Dashboard!$H$5),AND(C8405="",Dashboard!$F$5&lt;=1980,Dashboard!$H$5&gt;=2016))),1,0)</f>
        <v>1</v>
      </c>
      <c r="Q8405" s="0" t="n">
        <f aca="false">J8405*P8405+ROW()*0.00000001</f>
        <v>0.17008405</v>
      </c>
    </row>
    <row r="8406" customFormat="false" ht="15" hidden="false" customHeight="false" outlineLevel="0" collapsed="false">
      <c r="A8406" s="0" t="s">
        <v>2674</v>
      </c>
      <c r="B8406" s="0" t="s">
        <v>144</v>
      </c>
      <c r="C8406" s="0" t="n">
        <v>2003</v>
      </c>
      <c r="D8406" s="0" t="s">
        <v>102</v>
      </c>
      <c r="E8406" s="0" t="s">
        <v>257</v>
      </c>
      <c r="F8406" s="0" t="n">
        <v>0.13</v>
      </c>
      <c r="G8406" s="0" t="n">
        <v>0.04</v>
      </c>
      <c r="H8406" s="0" t="n">
        <v>0</v>
      </c>
      <c r="I8406" s="0" t="n">
        <v>0.01</v>
      </c>
      <c r="J8406" s="0" t="n">
        <v>0.17</v>
      </c>
      <c r="K8406" s="0" t="n">
        <v>50</v>
      </c>
      <c r="L8406" s="0" t="n">
        <v>5</v>
      </c>
      <c r="M8406" s="0" t="s">
        <v>73</v>
      </c>
      <c r="N8406" s="0" t="s">
        <v>66</v>
      </c>
      <c r="O8406" s="0" t="s">
        <v>177</v>
      </c>
      <c r="P8406" s="0" t="n">
        <f aca="false">IF(AND(OR(Dashboard!$B$5="All",D8406=Dashboard!$B$5),OR(Dashboard!$D$5="All",N8406=Dashboard!$D$5),OR(AND(C8406&lt;&gt;"",C8406&gt;=Dashboard!$F$5,C8406&lt;=Dashboard!$H$5),AND(C8406="",Dashboard!$F$5&lt;=1980,Dashboard!$H$5&gt;=2016))),1,0)</f>
        <v>1</v>
      </c>
      <c r="Q8406" s="0" t="n">
        <f aca="false">J8406*P8406+ROW()*0.00000001</f>
        <v>0.17008406</v>
      </c>
    </row>
    <row r="8407" customFormat="false" ht="15" hidden="false" customHeight="false" outlineLevel="0" collapsed="false">
      <c r="A8407" s="0" t="s">
        <v>1548</v>
      </c>
      <c r="B8407" s="0" t="s">
        <v>144</v>
      </c>
      <c r="C8407" s="0" t="n">
        <v>2002</v>
      </c>
      <c r="D8407" s="0" t="s">
        <v>71</v>
      </c>
      <c r="E8407" s="0" t="s">
        <v>649</v>
      </c>
      <c r="F8407" s="0" t="n">
        <v>0.13</v>
      </c>
      <c r="G8407" s="0" t="n">
        <v>0.04</v>
      </c>
      <c r="H8407" s="0" t="n">
        <v>0</v>
      </c>
      <c r="I8407" s="0" t="n">
        <v>0.01</v>
      </c>
      <c r="J8407" s="0" t="n">
        <v>0.17</v>
      </c>
      <c r="K8407" s="0" t="n">
        <v>54</v>
      </c>
      <c r="L8407" s="0" t="n">
        <v>8.9</v>
      </c>
      <c r="M8407" s="0" t="s">
        <v>103</v>
      </c>
      <c r="N8407" s="0" t="s">
        <v>66</v>
      </c>
      <c r="O8407" s="0" t="s">
        <v>53</v>
      </c>
      <c r="P8407" s="0" t="n">
        <f aca="false">IF(AND(OR(Dashboard!$B$5="All",D8407=Dashboard!$B$5),OR(Dashboard!$D$5="All",N8407=Dashboard!$D$5),OR(AND(C8407&lt;&gt;"",C8407&gt;=Dashboard!$F$5,C8407&lt;=Dashboard!$H$5),AND(C8407="",Dashboard!$F$5&lt;=1980,Dashboard!$H$5&gt;=2016))),1,0)</f>
        <v>1</v>
      </c>
      <c r="Q8407" s="0" t="n">
        <f aca="false">J8407*P8407+ROW()*0.00000001</f>
        <v>0.17008407</v>
      </c>
    </row>
    <row r="8408" customFormat="false" ht="15" hidden="false" customHeight="false" outlineLevel="0" collapsed="false">
      <c r="A8408" s="0" t="s">
        <v>6167</v>
      </c>
      <c r="B8408" s="0" t="s">
        <v>76</v>
      </c>
      <c r="C8408" s="0" t="n">
        <v>2003</v>
      </c>
      <c r="D8408" s="0" t="s">
        <v>46</v>
      </c>
      <c r="E8408" s="0" t="s">
        <v>1173</v>
      </c>
      <c r="F8408" s="0" t="n">
        <v>0</v>
      </c>
      <c r="G8408" s="0" t="n">
        <v>0</v>
      </c>
      <c r="H8408" s="0" t="n">
        <v>0.17</v>
      </c>
      <c r="I8408" s="0" t="n">
        <v>0</v>
      </c>
      <c r="J8408" s="0" t="n">
        <v>0.17</v>
      </c>
      <c r="N8408" s="0" t="s">
        <v>74</v>
      </c>
      <c r="P8408" s="0" t="n">
        <f aca="false">IF(AND(OR(Dashboard!$B$5="All",D8408=Dashboard!$B$5),OR(Dashboard!$D$5="All",N8408=Dashboard!$D$5),OR(AND(C8408&lt;&gt;"",C8408&gt;=Dashboard!$F$5,C8408&lt;=Dashboard!$H$5),AND(C8408="",Dashboard!$F$5&lt;=1980,Dashboard!$H$5&gt;=2016))),1,0)</f>
        <v>1</v>
      </c>
      <c r="Q8408" s="0" t="n">
        <f aca="false">J8408*P8408+ROW()*0.00000001</f>
        <v>0.17008408</v>
      </c>
    </row>
    <row r="8409" customFormat="false" ht="15" hidden="false" customHeight="false" outlineLevel="0" collapsed="false">
      <c r="A8409" s="0" t="s">
        <v>6168</v>
      </c>
      <c r="B8409" s="0" t="s">
        <v>70</v>
      </c>
      <c r="C8409" s="0" t="n">
        <v>2012</v>
      </c>
      <c r="D8409" s="0" t="s">
        <v>46</v>
      </c>
      <c r="E8409" s="0" t="s">
        <v>2334</v>
      </c>
      <c r="F8409" s="0" t="n">
        <v>0.06</v>
      </c>
      <c r="G8409" s="0" t="n">
        <v>0.03</v>
      </c>
      <c r="H8409" s="0" t="n">
        <v>0.06</v>
      </c>
      <c r="I8409" s="0" t="n">
        <v>0.02</v>
      </c>
      <c r="J8409" s="0" t="n">
        <v>0.17</v>
      </c>
      <c r="K8409" s="0" t="n">
        <v>42</v>
      </c>
      <c r="L8409" s="0" t="n">
        <v>5</v>
      </c>
      <c r="M8409" s="0" t="s">
        <v>103</v>
      </c>
      <c r="N8409" s="0" t="s">
        <v>74</v>
      </c>
      <c r="O8409" s="0" t="s">
        <v>177</v>
      </c>
      <c r="P8409" s="0" t="n">
        <f aca="false">IF(AND(OR(Dashboard!$B$5="All",D8409=Dashboard!$B$5),OR(Dashboard!$D$5="All",N8409=Dashboard!$D$5),OR(AND(C8409&lt;&gt;"",C8409&gt;=Dashboard!$F$5,C8409&lt;=Dashboard!$H$5),AND(C8409="",Dashboard!$F$5&lt;=1980,Dashboard!$H$5&gt;=2016))),1,0)</f>
        <v>1</v>
      </c>
      <c r="Q8409" s="0" t="n">
        <f aca="false">J8409*P8409+ROW()*0.00000001</f>
        <v>0.17008409</v>
      </c>
    </row>
    <row r="8410" customFormat="false" ht="15" hidden="false" customHeight="false" outlineLevel="0" collapsed="false">
      <c r="A8410" s="0" t="s">
        <v>6169</v>
      </c>
      <c r="B8410" s="0" t="s">
        <v>186</v>
      </c>
      <c r="C8410" s="0" t="n">
        <v>2002</v>
      </c>
      <c r="D8410" s="0" t="s">
        <v>46</v>
      </c>
      <c r="E8410" s="0" t="s">
        <v>91</v>
      </c>
      <c r="F8410" s="0" t="n">
        <v>0.1</v>
      </c>
      <c r="G8410" s="0" t="n">
        <v>0.02</v>
      </c>
      <c r="H8410" s="0" t="n">
        <v>0.04</v>
      </c>
      <c r="I8410" s="0" t="n">
        <v>0</v>
      </c>
      <c r="J8410" s="0" t="n">
        <v>0.17</v>
      </c>
      <c r="K8410" s="0" t="n">
        <v>72</v>
      </c>
      <c r="L8410" s="0" t="n">
        <v>8</v>
      </c>
      <c r="M8410" s="0" t="s">
        <v>103</v>
      </c>
      <c r="N8410" s="0" t="s">
        <v>35</v>
      </c>
      <c r="O8410" s="0" t="s">
        <v>37</v>
      </c>
      <c r="P8410" s="0" t="n">
        <f aca="false">IF(AND(OR(Dashboard!$B$5="All",D8410=Dashboard!$B$5),OR(Dashboard!$D$5="All",N8410=Dashboard!$D$5),OR(AND(C8410&lt;&gt;"",C8410&gt;=Dashboard!$F$5,C8410&lt;=Dashboard!$H$5),AND(C8410="",Dashboard!$F$5&lt;=1980,Dashboard!$H$5&gt;=2016))),1,0)</f>
        <v>1</v>
      </c>
      <c r="Q8410" s="0" t="n">
        <f aca="false">J8410*P8410+ROW()*0.00000001</f>
        <v>0.1700841</v>
      </c>
    </row>
    <row r="8411" customFormat="false" ht="15" hidden="false" customHeight="false" outlineLevel="0" collapsed="false">
      <c r="A8411" s="0" t="s">
        <v>6170</v>
      </c>
      <c r="B8411" s="0" t="s">
        <v>33</v>
      </c>
      <c r="C8411" s="0" t="n">
        <v>2010</v>
      </c>
      <c r="D8411" s="0" t="s">
        <v>34</v>
      </c>
      <c r="E8411" s="0" t="s">
        <v>3336</v>
      </c>
      <c r="F8411" s="0" t="n">
        <v>0.16</v>
      </c>
      <c r="G8411" s="0" t="n">
        <v>0</v>
      </c>
      <c r="H8411" s="0" t="n">
        <v>0</v>
      </c>
      <c r="I8411" s="0" t="n">
        <v>0.01</v>
      </c>
      <c r="J8411" s="0" t="n">
        <v>0.17</v>
      </c>
      <c r="M8411" s="0" t="s">
        <v>36</v>
      </c>
      <c r="N8411" s="0" t="s">
        <v>35</v>
      </c>
      <c r="P8411" s="0" t="n">
        <f aca="false">IF(AND(OR(Dashboard!$B$5="All",D8411=Dashboard!$B$5),OR(Dashboard!$D$5="All",N8411=Dashboard!$D$5),OR(AND(C8411&lt;&gt;"",C8411&gt;=Dashboard!$F$5,C8411&lt;=Dashboard!$H$5),AND(C8411="",Dashboard!$F$5&lt;=1980,Dashboard!$H$5&gt;=2016))),1,0)</f>
        <v>1</v>
      </c>
      <c r="Q8411" s="0" t="n">
        <f aca="false">J8411*P8411+ROW()*0.00000001</f>
        <v>0.17008411</v>
      </c>
    </row>
    <row r="8412" customFormat="false" ht="15" hidden="false" customHeight="false" outlineLevel="0" collapsed="false">
      <c r="A8412" s="0" t="s">
        <v>6171</v>
      </c>
      <c r="B8412" s="0" t="s">
        <v>164</v>
      </c>
      <c r="C8412" s="0" t="n">
        <v>2007</v>
      </c>
      <c r="D8412" s="0" t="s">
        <v>71</v>
      </c>
      <c r="E8412" s="0" t="s">
        <v>89</v>
      </c>
      <c r="F8412" s="0" t="n">
        <v>0.07</v>
      </c>
      <c r="G8412" s="0" t="n">
        <v>0.06</v>
      </c>
      <c r="H8412" s="0" t="n">
        <v>0</v>
      </c>
      <c r="I8412" s="0" t="n">
        <v>0.03</v>
      </c>
      <c r="J8412" s="0" t="n">
        <v>0.17</v>
      </c>
      <c r="K8412" s="0" t="n">
        <v>73</v>
      </c>
      <c r="L8412" s="0" t="n">
        <v>7.6</v>
      </c>
      <c r="M8412" s="0" t="s">
        <v>103</v>
      </c>
      <c r="N8412" s="0" t="s">
        <v>74</v>
      </c>
      <c r="O8412" s="0" t="s">
        <v>37</v>
      </c>
      <c r="P8412" s="0" t="n">
        <f aca="false">IF(AND(OR(Dashboard!$B$5="All",D8412=Dashboard!$B$5),OR(Dashboard!$D$5="All",N8412=Dashboard!$D$5),OR(AND(C8412&lt;&gt;"",C8412&gt;=Dashboard!$F$5,C8412&lt;=Dashboard!$H$5),AND(C8412="",Dashboard!$F$5&lt;=1980,Dashboard!$H$5&gt;=2016))),1,0)</f>
        <v>1</v>
      </c>
      <c r="Q8412" s="0" t="n">
        <f aca="false">J8412*P8412+ROW()*0.00000001</f>
        <v>0.17008412</v>
      </c>
    </row>
    <row r="8413" customFormat="false" ht="15" hidden="false" customHeight="false" outlineLevel="0" collapsed="false">
      <c r="A8413" s="0" t="s">
        <v>2725</v>
      </c>
      <c r="B8413" s="0" t="s">
        <v>70</v>
      </c>
      <c r="C8413" s="0" t="n">
        <v>2010</v>
      </c>
      <c r="D8413" s="0" t="s">
        <v>52</v>
      </c>
      <c r="E8413" s="0" t="s">
        <v>487</v>
      </c>
      <c r="F8413" s="0" t="n">
        <v>0.11</v>
      </c>
      <c r="G8413" s="0" t="n">
        <v>0.03</v>
      </c>
      <c r="H8413" s="0" t="n">
        <v>0</v>
      </c>
      <c r="I8413" s="0" t="n">
        <v>0.02</v>
      </c>
      <c r="J8413" s="0" t="n">
        <v>0.17</v>
      </c>
      <c r="K8413" s="0" t="n">
        <v>72</v>
      </c>
      <c r="M8413" s="0" t="s">
        <v>36</v>
      </c>
      <c r="N8413" s="0" t="s">
        <v>74</v>
      </c>
      <c r="O8413" s="0" t="s">
        <v>37</v>
      </c>
      <c r="P8413" s="0" t="n">
        <f aca="false">IF(AND(OR(Dashboard!$B$5="All",D8413=Dashboard!$B$5),OR(Dashboard!$D$5="All",N8413=Dashboard!$D$5),OR(AND(C8413&lt;&gt;"",C8413&gt;=Dashboard!$F$5,C8413&lt;=Dashboard!$H$5),AND(C8413="",Dashboard!$F$5&lt;=1980,Dashboard!$H$5&gt;=2016))),1,0)</f>
        <v>1</v>
      </c>
      <c r="Q8413" s="0" t="n">
        <f aca="false">J8413*P8413+ROW()*0.00000001</f>
        <v>0.17008413</v>
      </c>
    </row>
    <row r="8414" customFormat="false" ht="15" hidden="false" customHeight="false" outlineLevel="0" collapsed="false">
      <c r="A8414" s="0" t="s">
        <v>6172</v>
      </c>
      <c r="B8414" s="0" t="s">
        <v>85</v>
      </c>
      <c r="C8414" s="0" t="n">
        <v>2002</v>
      </c>
      <c r="D8414" s="0" t="s">
        <v>41</v>
      </c>
      <c r="E8414" s="0" t="s">
        <v>418</v>
      </c>
      <c r="F8414" s="0" t="n">
        <v>0.12</v>
      </c>
      <c r="G8414" s="0" t="n">
        <v>0.04</v>
      </c>
      <c r="H8414" s="0" t="n">
        <v>0</v>
      </c>
      <c r="I8414" s="0" t="n">
        <v>0</v>
      </c>
      <c r="J8414" s="0" t="n">
        <v>0.17</v>
      </c>
      <c r="N8414" s="0" t="s">
        <v>35</v>
      </c>
      <c r="P8414" s="0" t="n">
        <f aca="false">IF(AND(OR(Dashboard!$B$5="All",D8414=Dashboard!$B$5),OR(Dashboard!$D$5="All",N8414=Dashboard!$D$5),OR(AND(C8414&lt;&gt;"",C8414&gt;=Dashboard!$F$5,C8414&lt;=Dashboard!$H$5),AND(C8414="",Dashboard!$F$5&lt;=1980,Dashboard!$H$5&gt;=2016))),1,0)</f>
        <v>1</v>
      </c>
      <c r="Q8414" s="0" t="n">
        <f aca="false">J8414*P8414+ROW()*0.00000001</f>
        <v>0.17008414</v>
      </c>
    </row>
    <row r="8415" customFormat="false" ht="15" hidden="false" customHeight="false" outlineLevel="0" collapsed="false">
      <c r="A8415" s="0" t="s">
        <v>6173</v>
      </c>
      <c r="B8415" s="0" t="s">
        <v>70</v>
      </c>
      <c r="C8415" s="0" t="n">
        <v>2011</v>
      </c>
      <c r="D8415" s="0" t="s">
        <v>71</v>
      </c>
      <c r="E8415" s="0" t="s">
        <v>4798</v>
      </c>
      <c r="F8415" s="0" t="n">
        <v>0.07</v>
      </c>
      <c r="G8415" s="0" t="n">
        <v>0.06</v>
      </c>
      <c r="H8415" s="0" t="n">
        <v>0.01</v>
      </c>
      <c r="I8415" s="0" t="n">
        <v>0.03</v>
      </c>
      <c r="J8415" s="0" t="n">
        <v>0.17</v>
      </c>
      <c r="K8415" s="0" t="n">
        <v>45</v>
      </c>
      <c r="L8415" s="0" t="n">
        <v>5</v>
      </c>
      <c r="M8415" s="0" t="s">
        <v>73</v>
      </c>
      <c r="N8415" s="0" t="s">
        <v>74</v>
      </c>
      <c r="O8415" s="0" t="s">
        <v>177</v>
      </c>
      <c r="P8415" s="0" t="n">
        <f aca="false">IF(AND(OR(Dashboard!$B$5="All",D8415=Dashboard!$B$5),OR(Dashboard!$D$5="All",N8415=Dashboard!$D$5),OR(AND(C8415&lt;&gt;"",C8415&gt;=Dashboard!$F$5,C8415&lt;=Dashboard!$H$5),AND(C8415="",Dashboard!$F$5&lt;=1980,Dashboard!$H$5&gt;=2016))),1,0)</f>
        <v>1</v>
      </c>
      <c r="Q8415" s="0" t="n">
        <f aca="false">J8415*P8415+ROW()*0.00000001</f>
        <v>0.17008415</v>
      </c>
    </row>
    <row r="8416" customFormat="false" ht="15" hidden="false" customHeight="false" outlineLevel="0" collapsed="false">
      <c r="A8416" s="0" t="s">
        <v>6174</v>
      </c>
      <c r="B8416" s="0" t="s">
        <v>70</v>
      </c>
      <c r="C8416" s="0" t="n">
        <v>2012</v>
      </c>
      <c r="D8416" s="0" t="s">
        <v>41</v>
      </c>
      <c r="E8416" s="0" t="s">
        <v>328</v>
      </c>
      <c r="F8416" s="0" t="n">
        <v>0.05</v>
      </c>
      <c r="G8416" s="0" t="n">
        <v>0.09</v>
      </c>
      <c r="H8416" s="0" t="n">
        <v>0</v>
      </c>
      <c r="I8416" s="0" t="n">
        <v>0.03</v>
      </c>
      <c r="J8416" s="0" t="n">
        <v>0.17</v>
      </c>
      <c r="K8416" s="0" t="n">
        <v>72</v>
      </c>
      <c r="L8416" s="0" t="n">
        <v>6</v>
      </c>
      <c r="M8416" s="0" t="s">
        <v>103</v>
      </c>
      <c r="N8416" s="0" t="s">
        <v>74</v>
      </c>
      <c r="O8416" s="0" t="s">
        <v>37</v>
      </c>
      <c r="P8416" s="0" t="n">
        <f aca="false">IF(AND(OR(Dashboard!$B$5="All",D8416=Dashboard!$B$5),OR(Dashboard!$D$5="All",N8416=Dashboard!$D$5),OR(AND(C8416&lt;&gt;"",C8416&gt;=Dashboard!$F$5,C8416&lt;=Dashboard!$H$5),AND(C8416="",Dashboard!$F$5&lt;=1980,Dashboard!$H$5&gt;=2016))),1,0)</f>
        <v>1</v>
      </c>
      <c r="Q8416" s="0" t="n">
        <f aca="false">J8416*P8416+ROW()*0.00000001</f>
        <v>0.17008416</v>
      </c>
    </row>
    <row r="8417" customFormat="false" ht="15" hidden="false" customHeight="false" outlineLevel="0" collapsed="false">
      <c r="A8417" s="0" t="s">
        <v>6175</v>
      </c>
      <c r="B8417" s="0" t="s">
        <v>85</v>
      </c>
      <c r="C8417" s="0" t="n">
        <v>2002</v>
      </c>
      <c r="D8417" s="0" t="s">
        <v>56</v>
      </c>
      <c r="E8417" s="0" t="s">
        <v>3332</v>
      </c>
      <c r="F8417" s="0" t="n">
        <v>0.12</v>
      </c>
      <c r="G8417" s="0" t="n">
        <v>0.04</v>
      </c>
      <c r="H8417" s="0" t="n">
        <v>0</v>
      </c>
      <c r="I8417" s="0" t="n">
        <v>0</v>
      </c>
      <c r="J8417" s="0" t="n">
        <v>0.17</v>
      </c>
      <c r="K8417" s="0" t="n">
        <v>57</v>
      </c>
      <c r="L8417" s="0" t="n">
        <v>6</v>
      </c>
      <c r="M8417" s="0" t="s">
        <v>73</v>
      </c>
      <c r="N8417" s="0" t="s">
        <v>35</v>
      </c>
      <c r="O8417" s="0" t="s">
        <v>53</v>
      </c>
      <c r="P8417" s="0" t="n">
        <f aca="false">IF(AND(OR(Dashboard!$B$5="All",D8417=Dashboard!$B$5),OR(Dashboard!$D$5="All",N8417=Dashboard!$D$5),OR(AND(C8417&lt;&gt;"",C8417&gt;=Dashboard!$F$5,C8417&lt;=Dashboard!$H$5),AND(C8417="",Dashboard!$F$5&lt;=1980,Dashboard!$H$5&gt;=2016))),1,0)</f>
        <v>1</v>
      </c>
      <c r="Q8417" s="0" t="n">
        <f aca="false">J8417*P8417+ROW()*0.00000001</f>
        <v>0.17008417</v>
      </c>
    </row>
    <row r="8418" customFormat="false" ht="15" hidden="false" customHeight="false" outlineLevel="0" collapsed="false">
      <c r="A8418" s="0" t="s">
        <v>6176</v>
      </c>
      <c r="B8418" s="0" t="s">
        <v>78</v>
      </c>
      <c r="C8418" s="0" t="n">
        <v>1996</v>
      </c>
      <c r="D8418" s="0" t="s">
        <v>246</v>
      </c>
      <c r="E8418" s="0" t="s">
        <v>782</v>
      </c>
      <c r="F8418" s="0" t="n">
        <v>0</v>
      </c>
      <c r="G8418" s="0" t="n">
        <v>0</v>
      </c>
      <c r="H8418" s="0" t="n">
        <v>0.17</v>
      </c>
      <c r="I8418" s="0" t="n">
        <v>0</v>
      </c>
      <c r="J8418" s="0" t="n">
        <v>0.17</v>
      </c>
      <c r="N8418" s="0" t="s">
        <v>35</v>
      </c>
      <c r="P8418" s="0" t="n">
        <f aca="false">IF(AND(OR(Dashboard!$B$5="All",D8418=Dashboard!$B$5),OR(Dashboard!$D$5="All",N8418=Dashboard!$D$5),OR(AND(C8418&lt;&gt;"",C8418&gt;=Dashboard!$F$5,C8418&lt;=Dashboard!$H$5),AND(C8418="",Dashboard!$F$5&lt;=1980,Dashboard!$H$5&gt;=2016))),1,0)</f>
        <v>1</v>
      </c>
      <c r="Q8418" s="0" t="n">
        <f aca="false">J8418*P8418+ROW()*0.00000001</f>
        <v>0.17008418</v>
      </c>
    </row>
    <row r="8419" customFormat="false" ht="15" hidden="false" customHeight="false" outlineLevel="0" collapsed="false">
      <c r="A8419" s="0" t="s">
        <v>3083</v>
      </c>
      <c r="B8419" s="0" t="s">
        <v>164</v>
      </c>
      <c r="C8419" s="0" t="n">
        <v>2006</v>
      </c>
      <c r="D8419" s="0" t="s">
        <v>34</v>
      </c>
      <c r="E8419" s="0" t="s">
        <v>142</v>
      </c>
      <c r="F8419" s="0" t="n">
        <v>0.13</v>
      </c>
      <c r="G8419" s="0" t="n">
        <v>0.02</v>
      </c>
      <c r="H8419" s="0" t="n">
        <v>0</v>
      </c>
      <c r="I8419" s="0" t="n">
        <v>0.02</v>
      </c>
      <c r="J8419" s="0" t="n">
        <v>0.17</v>
      </c>
      <c r="K8419" s="0" t="n">
        <v>76</v>
      </c>
      <c r="L8419" s="0" t="n">
        <v>6.6</v>
      </c>
      <c r="M8419" s="0" t="s">
        <v>125</v>
      </c>
      <c r="N8419" s="0" t="s">
        <v>74</v>
      </c>
      <c r="O8419" s="0" t="s">
        <v>37</v>
      </c>
      <c r="P8419" s="0" t="n">
        <f aca="false">IF(AND(OR(Dashboard!$B$5="All",D8419=Dashboard!$B$5),OR(Dashboard!$D$5="All",N8419=Dashboard!$D$5),OR(AND(C8419&lt;&gt;"",C8419&gt;=Dashboard!$F$5,C8419&lt;=Dashboard!$H$5),AND(C8419="",Dashboard!$F$5&lt;=1980,Dashboard!$H$5&gt;=2016))),1,0)</f>
        <v>1</v>
      </c>
      <c r="Q8419" s="0" t="n">
        <f aca="false">J8419*P8419+ROW()*0.00000001</f>
        <v>0.17008419</v>
      </c>
    </row>
    <row r="8420" customFormat="false" ht="15" hidden="false" customHeight="false" outlineLevel="0" collapsed="false">
      <c r="A8420" s="0" t="s">
        <v>6177</v>
      </c>
      <c r="B8420" s="0" t="s">
        <v>33</v>
      </c>
      <c r="C8420" s="0" t="n">
        <v>2009</v>
      </c>
      <c r="D8420" s="0" t="s">
        <v>52</v>
      </c>
      <c r="E8420" s="0" t="s">
        <v>814</v>
      </c>
      <c r="F8420" s="0" t="n">
        <v>0</v>
      </c>
      <c r="G8420" s="0" t="n">
        <v>0.16</v>
      </c>
      <c r="H8420" s="0" t="n">
        <v>0</v>
      </c>
      <c r="I8420" s="0" t="n">
        <v>0.01</v>
      </c>
      <c r="J8420" s="0" t="n">
        <v>0.17</v>
      </c>
      <c r="N8420" s="0" t="s">
        <v>35</v>
      </c>
      <c r="P8420" s="0" t="n">
        <f aca="false">IF(AND(OR(Dashboard!$B$5="All",D8420=Dashboard!$B$5),OR(Dashboard!$D$5="All",N8420=Dashboard!$D$5),OR(AND(C8420&lt;&gt;"",C8420&gt;=Dashboard!$F$5,C8420&lt;=Dashboard!$H$5),AND(C8420="",Dashboard!$F$5&lt;=1980,Dashboard!$H$5&gt;=2016))),1,0)</f>
        <v>1</v>
      </c>
      <c r="Q8420" s="0" t="n">
        <f aca="false">J8420*P8420+ROW()*0.00000001</f>
        <v>0.1700842</v>
      </c>
    </row>
    <row r="8421" customFormat="false" ht="15" hidden="false" customHeight="false" outlineLevel="0" collapsed="false">
      <c r="A8421" s="0" t="s">
        <v>6178</v>
      </c>
      <c r="B8421" s="0" t="s">
        <v>50</v>
      </c>
      <c r="C8421" s="0" t="n">
        <v>2007</v>
      </c>
      <c r="D8421" s="0" t="s">
        <v>56</v>
      </c>
      <c r="E8421" s="0" t="s">
        <v>1485</v>
      </c>
      <c r="F8421" s="0" t="n">
        <v>0.15</v>
      </c>
      <c r="G8421" s="0" t="n">
        <v>0.01</v>
      </c>
      <c r="H8421" s="0" t="n">
        <v>0</v>
      </c>
      <c r="I8421" s="0" t="n">
        <v>0.01</v>
      </c>
      <c r="J8421" s="0" t="n">
        <v>0.17</v>
      </c>
      <c r="K8421" s="0" t="n">
        <v>72</v>
      </c>
      <c r="L8421" s="0" t="n">
        <v>7.9</v>
      </c>
      <c r="M8421" s="0" t="s">
        <v>73</v>
      </c>
      <c r="N8421" s="0" t="s">
        <v>35</v>
      </c>
      <c r="O8421" s="0" t="s">
        <v>37</v>
      </c>
      <c r="P8421" s="0" t="n">
        <f aca="false">IF(AND(OR(Dashboard!$B$5="All",D8421=Dashboard!$B$5),OR(Dashboard!$D$5="All",N8421=Dashboard!$D$5),OR(AND(C8421&lt;&gt;"",C8421&gt;=Dashboard!$F$5,C8421&lt;=Dashboard!$H$5),AND(C8421="",Dashboard!$F$5&lt;=1980,Dashboard!$H$5&gt;=2016))),1,0)</f>
        <v>1</v>
      </c>
      <c r="Q8421" s="0" t="n">
        <f aca="false">J8421*P8421+ROW()*0.00000001</f>
        <v>0.17008421</v>
      </c>
    </row>
    <row r="8422" customFormat="false" ht="15" hidden="false" customHeight="false" outlineLevel="0" collapsed="false">
      <c r="A8422" s="0" t="s">
        <v>6179</v>
      </c>
      <c r="B8422" s="0" t="s">
        <v>851</v>
      </c>
      <c r="C8422" s="0" t="n">
        <v>2015</v>
      </c>
      <c r="D8422" s="0" t="s">
        <v>71</v>
      </c>
      <c r="E8422" s="0" t="s">
        <v>328</v>
      </c>
      <c r="F8422" s="0" t="n">
        <v>0</v>
      </c>
      <c r="G8422" s="0" t="n">
        <v>0</v>
      </c>
      <c r="H8422" s="0" t="n">
        <v>0.17</v>
      </c>
      <c r="I8422" s="0" t="n">
        <v>0</v>
      </c>
      <c r="J8422" s="0" t="n">
        <v>0.17</v>
      </c>
      <c r="K8422" s="0" t="n">
        <v>57</v>
      </c>
      <c r="L8422" s="0" t="n">
        <v>7.3</v>
      </c>
      <c r="M8422" s="0" t="s">
        <v>125</v>
      </c>
      <c r="N8422" s="0" t="s">
        <v>74</v>
      </c>
      <c r="O8422" s="0" t="s">
        <v>53</v>
      </c>
      <c r="P8422" s="0" t="n">
        <f aca="false">IF(AND(OR(Dashboard!$B$5="All",D8422=Dashboard!$B$5),OR(Dashboard!$D$5="All",N8422=Dashboard!$D$5),OR(AND(C8422&lt;&gt;"",C8422&gt;=Dashboard!$F$5,C8422&lt;=Dashboard!$H$5),AND(C8422="",Dashboard!$F$5&lt;=1980,Dashboard!$H$5&gt;=2016))),1,0)</f>
        <v>1</v>
      </c>
      <c r="Q8422" s="0" t="n">
        <f aca="false">J8422*P8422+ROW()*0.00000001</f>
        <v>0.17008422</v>
      </c>
    </row>
    <row r="8423" customFormat="false" ht="15" hidden="false" customHeight="false" outlineLevel="0" collapsed="false">
      <c r="A8423" s="0" t="s">
        <v>1833</v>
      </c>
      <c r="B8423" s="0" t="s">
        <v>97</v>
      </c>
      <c r="C8423" s="0" t="n">
        <v>2014</v>
      </c>
      <c r="D8423" s="0" t="s">
        <v>46</v>
      </c>
      <c r="E8423" s="0" t="s">
        <v>157</v>
      </c>
      <c r="F8423" s="0" t="n">
        <v>0</v>
      </c>
      <c r="G8423" s="0" t="n">
        <v>0</v>
      </c>
      <c r="H8423" s="0" t="n">
        <v>0.17</v>
      </c>
      <c r="I8423" s="0" t="n">
        <v>0</v>
      </c>
      <c r="J8423" s="0" t="n">
        <v>0.17</v>
      </c>
      <c r="N8423" s="0" t="s">
        <v>35</v>
      </c>
      <c r="P8423" s="0" t="n">
        <f aca="false">IF(AND(OR(Dashboard!$B$5="All",D8423=Dashboard!$B$5),OR(Dashboard!$D$5="All",N8423=Dashboard!$D$5),OR(AND(C8423&lt;&gt;"",C8423&gt;=Dashboard!$F$5,C8423&lt;=Dashboard!$H$5),AND(C8423="",Dashboard!$F$5&lt;=1980,Dashboard!$H$5&gt;=2016))),1,0)</f>
        <v>1</v>
      </c>
      <c r="Q8423" s="0" t="n">
        <f aca="false">J8423*P8423+ROW()*0.00000001</f>
        <v>0.17008423</v>
      </c>
    </row>
    <row r="8424" customFormat="false" ht="15" hidden="false" customHeight="false" outlineLevel="0" collapsed="false">
      <c r="A8424" s="0" t="s">
        <v>6180</v>
      </c>
      <c r="B8424" s="0" t="s">
        <v>50</v>
      </c>
      <c r="C8424" s="0" t="n">
        <v>2010</v>
      </c>
      <c r="D8424" s="0" t="s">
        <v>52</v>
      </c>
      <c r="E8424" s="0" t="s">
        <v>195</v>
      </c>
      <c r="F8424" s="0" t="n">
        <v>0.16</v>
      </c>
      <c r="G8424" s="0" t="n">
        <v>0</v>
      </c>
      <c r="H8424" s="0" t="n">
        <v>0</v>
      </c>
      <c r="I8424" s="0" t="n">
        <v>0.01</v>
      </c>
      <c r="J8424" s="0" t="n">
        <v>0.17</v>
      </c>
      <c r="M8424" s="0" t="s">
        <v>36</v>
      </c>
      <c r="N8424" s="0" t="s">
        <v>35</v>
      </c>
      <c r="P8424" s="0" t="n">
        <f aca="false">IF(AND(OR(Dashboard!$B$5="All",D8424=Dashboard!$B$5),OR(Dashboard!$D$5="All",N8424=Dashboard!$D$5),OR(AND(C8424&lt;&gt;"",C8424&gt;=Dashboard!$F$5,C8424&lt;=Dashboard!$H$5),AND(C8424="",Dashboard!$F$5&lt;=1980,Dashboard!$H$5&gt;=2016))),1,0)</f>
        <v>1</v>
      </c>
      <c r="Q8424" s="0" t="n">
        <f aca="false">J8424*P8424+ROW()*0.00000001</f>
        <v>0.17008424</v>
      </c>
    </row>
    <row r="8425" customFormat="false" ht="15" hidden="false" customHeight="false" outlineLevel="0" collapsed="false">
      <c r="A8425" s="0" t="s">
        <v>3572</v>
      </c>
      <c r="B8425" s="0" t="s">
        <v>50</v>
      </c>
      <c r="C8425" s="0" t="n">
        <v>2010</v>
      </c>
      <c r="D8425" s="0" t="s">
        <v>71</v>
      </c>
      <c r="E8425" s="0" t="s">
        <v>487</v>
      </c>
      <c r="F8425" s="0" t="n">
        <v>0.11</v>
      </c>
      <c r="G8425" s="0" t="n">
        <v>0.04</v>
      </c>
      <c r="H8425" s="0" t="n">
        <v>0</v>
      </c>
      <c r="I8425" s="0" t="n">
        <v>0.01</v>
      </c>
      <c r="J8425" s="0" t="n">
        <v>0.17</v>
      </c>
      <c r="K8425" s="0" t="n">
        <v>58</v>
      </c>
      <c r="M8425" s="0" t="s">
        <v>125</v>
      </c>
      <c r="N8425" s="0" t="s">
        <v>35</v>
      </c>
      <c r="O8425" s="0" t="s">
        <v>53</v>
      </c>
      <c r="P8425" s="0" t="n">
        <f aca="false">IF(AND(OR(Dashboard!$B$5="All",D8425=Dashboard!$B$5),OR(Dashboard!$D$5="All",N8425=Dashboard!$D$5),OR(AND(C8425&lt;&gt;"",C8425&gt;=Dashboard!$F$5,C8425&lt;=Dashboard!$H$5),AND(C8425="",Dashboard!$F$5&lt;=1980,Dashboard!$H$5&gt;=2016))),1,0)</f>
        <v>1</v>
      </c>
      <c r="Q8425" s="0" t="n">
        <f aca="false">J8425*P8425+ROW()*0.00000001</f>
        <v>0.17008425</v>
      </c>
    </row>
    <row r="8426" customFormat="false" ht="15" hidden="false" customHeight="false" outlineLevel="0" collapsed="false">
      <c r="A8426" s="0" t="s">
        <v>6181</v>
      </c>
      <c r="B8426" s="0" t="s">
        <v>50</v>
      </c>
      <c r="C8426" s="0" t="n">
        <v>2006</v>
      </c>
      <c r="D8426" s="0" t="s">
        <v>48</v>
      </c>
      <c r="E8426" s="0" t="s">
        <v>35</v>
      </c>
      <c r="F8426" s="0" t="n">
        <v>0.13</v>
      </c>
      <c r="G8426" s="0" t="n">
        <v>0.02</v>
      </c>
      <c r="H8426" s="0" t="n">
        <v>0</v>
      </c>
      <c r="I8426" s="0" t="n">
        <v>0.01</v>
      </c>
      <c r="J8426" s="0" t="n">
        <v>0.17</v>
      </c>
      <c r="K8426" s="0" t="n">
        <v>62</v>
      </c>
      <c r="M8426" s="0" t="s">
        <v>36</v>
      </c>
      <c r="N8426" s="0" t="s">
        <v>35</v>
      </c>
      <c r="O8426" s="0" t="s">
        <v>67</v>
      </c>
      <c r="P8426" s="0" t="n">
        <f aca="false">IF(AND(OR(Dashboard!$B$5="All",D8426=Dashboard!$B$5),OR(Dashboard!$D$5="All",N8426=Dashboard!$D$5),OR(AND(C8426&lt;&gt;"",C8426&gt;=Dashboard!$F$5,C8426&lt;=Dashboard!$H$5),AND(C8426="",Dashboard!$F$5&lt;=1980,Dashboard!$H$5&gt;=2016))),1,0)</f>
        <v>1</v>
      </c>
      <c r="Q8426" s="0" t="n">
        <f aca="false">J8426*P8426+ROW()*0.00000001</f>
        <v>0.17008426</v>
      </c>
    </row>
    <row r="8427" customFormat="false" ht="15" hidden="false" customHeight="false" outlineLevel="0" collapsed="false">
      <c r="A8427" s="0" t="s">
        <v>6182</v>
      </c>
      <c r="B8427" s="0" t="s">
        <v>64</v>
      </c>
      <c r="C8427" s="0" t="n">
        <v>2014</v>
      </c>
      <c r="D8427" s="0" t="s">
        <v>41</v>
      </c>
      <c r="E8427" s="0" t="s">
        <v>689</v>
      </c>
      <c r="F8427" s="0" t="n">
        <v>0.15</v>
      </c>
      <c r="G8427" s="0" t="n">
        <v>0</v>
      </c>
      <c r="H8427" s="0" t="n">
        <v>0</v>
      </c>
      <c r="I8427" s="0" t="n">
        <v>0.02</v>
      </c>
      <c r="J8427" s="0" t="n">
        <v>0.17</v>
      </c>
      <c r="K8427" s="0" t="n">
        <v>65</v>
      </c>
      <c r="L8427" s="0" t="n">
        <v>5.1</v>
      </c>
      <c r="M8427" s="0" t="s">
        <v>36</v>
      </c>
      <c r="N8427" s="0" t="s">
        <v>66</v>
      </c>
      <c r="O8427" s="0" t="s">
        <v>67</v>
      </c>
      <c r="P8427" s="0" t="n">
        <f aca="false">IF(AND(OR(Dashboard!$B$5="All",D8427=Dashboard!$B$5),OR(Dashboard!$D$5="All",N8427=Dashboard!$D$5),OR(AND(C8427&lt;&gt;"",C8427&gt;=Dashboard!$F$5,C8427&lt;=Dashboard!$H$5),AND(C8427="",Dashboard!$F$5&lt;=1980,Dashboard!$H$5&gt;=2016))),1,0)</f>
        <v>1</v>
      </c>
      <c r="Q8427" s="0" t="n">
        <f aca="false">J8427*P8427+ROW()*0.00000001</f>
        <v>0.17008427</v>
      </c>
    </row>
    <row r="8428" customFormat="false" ht="15" hidden="false" customHeight="false" outlineLevel="0" collapsed="false">
      <c r="A8428" s="0" t="s">
        <v>6183</v>
      </c>
      <c r="B8428" s="0" t="s">
        <v>78</v>
      </c>
      <c r="C8428" s="0" t="n">
        <v>1993</v>
      </c>
      <c r="D8428" s="0" t="s">
        <v>34</v>
      </c>
      <c r="E8428" s="0" t="s">
        <v>1173</v>
      </c>
      <c r="F8428" s="0" t="n">
        <v>0</v>
      </c>
      <c r="G8428" s="0" t="n">
        <v>0</v>
      </c>
      <c r="H8428" s="0" t="n">
        <v>0.17</v>
      </c>
      <c r="I8428" s="0" t="n">
        <v>0</v>
      </c>
      <c r="J8428" s="0" t="n">
        <v>0.17</v>
      </c>
      <c r="N8428" s="0" t="s">
        <v>35</v>
      </c>
      <c r="P8428" s="0" t="n">
        <f aca="false">IF(AND(OR(Dashboard!$B$5="All",D8428=Dashboard!$B$5),OR(Dashboard!$D$5="All",N8428=Dashboard!$D$5),OR(AND(C8428&lt;&gt;"",C8428&gt;=Dashboard!$F$5,C8428&lt;=Dashboard!$H$5),AND(C8428="",Dashboard!$F$5&lt;=1980,Dashboard!$H$5&gt;=2016))),1,0)</f>
        <v>1</v>
      </c>
      <c r="Q8428" s="0" t="n">
        <f aca="false">J8428*P8428+ROW()*0.00000001</f>
        <v>0.17008428</v>
      </c>
    </row>
    <row r="8429" customFormat="false" ht="15" hidden="false" customHeight="false" outlineLevel="0" collapsed="false">
      <c r="A8429" s="0" t="s">
        <v>3210</v>
      </c>
      <c r="B8429" s="0" t="s">
        <v>70</v>
      </c>
      <c r="C8429" s="0" t="n">
        <v>2010</v>
      </c>
      <c r="D8429" s="0" t="s">
        <v>71</v>
      </c>
      <c r="E8429" s="0" t="s">
        <v>91</v>
      </c>
      <c r="F8429" s="0" t="n">
        <v>0.14</v>
      </c>
      <c r="G8429" s="0" t="n">
        <v>0.01</v>
      </c>
      <c r="H8429" s="0" t="n">
        <v>0</v>
      </c>
      <c r="I8429" s="0" t="n">
        <v>0.02</v>
      </c>
      <c r="J8429" s="0" t="n">
        <v>0.17</v>
      </c>
      <c r="K8429" s="0" t="n">
        <v>50</v>
      </c>
      <c r="M8429" s="0" t="s">
        <v>125</v>
      </c>
      <c r="N8429" s="0" t="s">
        <v>74</v>
      </c>
      <c r="O8429" s="0" t="s">
        <v>177</v>
      </c>
      <c r="P8429" s="0" t="n">
        <f aca="false">IF(AND(OR(Dashboard!$B$5="All",D8429=Dashboard!$B$5),OR(Dashboard!$D$5="All",N8429=Dashboard!$D$5),OR(AND(C8429&lt;&gt;"",C8429&gt;=Dashboard!$F$5,C8429&lt;=Dashboard!$H$5),AND(C8429="",Dashboard!$F$5&lt;=1980,Dashboard!$H$5&gt;=2016))),1,0)</f>
        <v>1</v>
      </c>
      <c r="Q8429" s="0" t="n">
        <f aca="false">J8429*P8429+ROW()*0.00000001</f>
        <v>0.17008429</v>
      </c>
    </row>
    <row r="8430" customFormat="false" ht="15" hidden="false" customHeight="false" outlineLevel="0" collapsed="false">
      <c r="A8430" s="0" t="s">
        <v>6184</v>
      </c>
      <c r="B8430" s="0" t="s">
        <v>70</v>
      </c>
      <c r="C8430" s="0" t="n">
        <v>2011</v>
      </c>
      <c r="D8430" s="0" t="s">
        <v>71</v>
      </c>
      <c r="E8430" s="0" t="s">
        <v>243</v>
      </c>
      <c r="F8430" s="0" t="n">
        <v>0.09</v>
      </c>
      <c r="G8430" s="0" t="n">
        <v>0.05</v>
      </c>
      <c r="H8430" s="0" t="n">
        <v>0</v>
      </c>
      <c r="I8430" s="0" t="n">
        <v>0.02</v>
      </c>
      <c r="J8430" s="0" t="n">
        <v>0.17</v>
      </c>
      <c r="K8430" s="0" t="n">
        <v>61</v>
      </c>
      <c r="L8430" s="0" t="n">
        <v>6.7</v>
      </c>
      <c r="M8430" s="0" t="s">
        <v>103</v>
      </c>
      <c r="N8430" s="0" t="s">
        <v>74</v>
      </c>
      <c r="O8430" s="0" t="s">
        <v>67</v>
      </c>
      <c r="P8430" s="0" t="n">
        <f aca="false">IF(AND(OR(Dashboard!$B$5="All",D8430=Dashboard!$B$5),OR(Dashboard!$D$5="All",N8430=Dashboard!$D$5),OR(AND(C8430&lt;&gt;"",C8430&gt;=Dashboard!$F$5,C8430&lt;=Dashboard!$H$5),AND(C8430="",Dashboard!$F$5&lt;=1980,Dashboard!$H$5&gt;=2016))),1,0)</f>
        <v>1</v>
      </c>
      <c r="Q8430" s="0" t="n">
        <f aca="false">J8430*P8430+ROW()*0.00000001</f>
        <v>0.1700843</v>
      </c>
    </row>
    <row r="8431" customFormat="false" ht="15" hidden="false" customHeight="false" outlineLevel="0" collapsed="false">
      <c r="A8431" s="0" t="s">
        <v>2042</v>
      </c>
      <c r="B8431" s="0" t="s">
        <v>78</v>
      </c>
      <c r="C8431" s="0" t="n">
        <v>1996</v>
      </c>
      <c r="D8431" s="0" t="s">
        <v>102</v>
      </c>
      <c r="E8431" s="0" t="s">
        <v>35</v>
      </c>
      <c r="F8431" s="0" t="n">
        <v>0</v>
      </c>
      <c r="G8431" s="0" t="n">
        <v>0</v>
      </c>
      <c r="H8431" s="0" t="n">
        <v>0.17</v>
      </c>
      <c r="I8431" s="0" t="n">
        <v>0</v>
      </c>
      <c r="J8431" s="0" t="n">
        <v>0.17</v>
      </c>
      <c r="N8431" s="0" t="s">
        <v>35</v>
      </c>
      <c r="P8431" s="0" t="n">
        <f aca="false">IF(AND(OR(Dashboard!$B$5="All",D8431=Dashboard!$B$5),OR(Dashboard!$D$5="All",N8431=Dashboard!$D$5),OR(AND(C8431&lt;&gt;"",C8431&gt;=Dashboard!$F$5,C8431&lt;=Dashboard!$H$5),AND(C8431="",Dashboard!$F$5&lt;=1980,Dashboard!$H$5&gt;=2016))),1,0)</f>
        <v>1</v>
      </c>
      <c r="Q8431" s="0" t="n">
        <f aca="false">J8431*P8431+ROW()*0.00000001</f>
        <v>0.17008431</v>
      </c>
    </row>
    <row r="8432" customFormat="false" ht="15" hidden="false" customHeight="false" outlineLevel="0" collapsed="false">
      <c r="A8432" s="0" t="s">
        <v>3515</v>
      </c>
      <c r="B8432" s="0" t="s">
        <v>144</v>
      </c>
      <c r="C8432" s="0" t="n">
        <v>2006</v>
      </c>
      <c r="D8432" s="0" t="s">
        <v>56</v>
      </c>
      <c r="E8432" s="0" t="s">
        <v>257</v>
      </c>
      <c r="F8432" s="0" t="n">
        <v>0.12</v>
      </c>
      <c r="G8432" s="0" t="n">
        <v>0.04</v>
      </c>
      <c r="H8432" s="0" t="n">
        <v>0</v>
      </c>
      <c r="I8432" s="0" t="n">
        <v>0.01</v>
      </c>
      <c r="J8432" s="0" t="n">
        <v>0.17</v>
      </c>
      <c r="K8432" s="0" t="n">
        <v>41</v>
      </c>
      <c r="L8432" s="0" t="n">
        <v>7.2</v>
      </c>
      <c r="M8432" s="0" t="s">
        <v>73</v>
      </c>
      <c r="N8432" s="0" t="s">
        <v>66</v>
      </c>
      <c r="O8432" s="0" t="s">
        <v>177</v>
      </c>
      <c r="P8432" s="0" t="n">
        <f aca="false">IF(AND(OR(Dashboard!$B$5="All",D8432=Dashboard!$B$5),OR(Dashboard!$D$5="All",N8432=Dashboard!$D$5),OR(AND(C8432&lt;&gt;"",C8432&gt;=Dashboard!$F$5,C8432&lt;=Dashboard!$H$5),AND(C8432="",Dashboard!$F$5&lt;=1980,Dashboard!$H$5&gt;=2016))),1,0)</f>
        <v>1</v>
      </c>
      <c r="Q8432" s="0" t="n">
        <f aca="false">J8432*P8432+ROW()*0.00000001</f>
        <v>0.17008432</v>
      </c>
    </row>
    <row r="8433" customFormat="false" ht="15" hidden="false" customHeight="false" outlineLevel="0" collapsed="false">
      <c r="A8433" s="0" t="s">
        <v>5976</v>
      </c>
      <c r="B8433" s="0" t="s">
        <v>50</v>
      </c>
      <c r="C8433" s="0" t="n">
        <v>2009</v>
      </c>
      <c r="D8433" s="0" t="s">
        <v>48</v>
      </c>
      <c r="E8433" s="0" t="s">
        <v>5977</v>
      </c>
      <c r="F8433" s="0" t="n">
        <v>0.15</v>
      </c>
      <c r="G8433" s="0" t="n">
        <v>0</v>
      </c>
      <c r="H8433" s="0" t="n">
        <v>0</v>
      </c>
      <c r="I8433" s="0" t="n">
        <v>0.01</v>
      </c>
      <c r="J8433" s="0" t="n">
        <v>0.17</v>
      </c>
      <c r="M8433" s="0" t="s">
        <v>125</v>
      </c>
      <c r="N8433" s="0" t="s">
        <v>35</v>
      </c>
      <c r="P8433" s="0" t="n">
        <f aca="false">IF(AND(OR(Dashboard!$B$5="All",D8433=Dashboard!$B$5),OR(Dashboard!$D$5="All",N8433=Dashboard!$D$5),OR(AND(C8433&lt;&gt;"",C8433&gt;=Dashboard!$F$5,C8433&lt;=Dashboard!$H$5),AND(C8433="",Dashboard!$F$5&lt;=1980,Dashboard!$H$5&gt;=2016))),1,0)</f>
        <v>1</v>
      </c>
      <c r="Q8433" s="0" t="n">
        <f aca="false">J8433*P8433+ROW()*0.00000001</f>
        <v>0.17008433</v>
      </c>
    </row>
    <row r="8434" customFormat="false" ht="15" hidden="false" customHeight="false" outlineLevel="0" collapsed="false">
      <c r="A8434" s="0" t="s">
        <v>6185</v>
      </c>
      <c r="B8434" s="0" t="s">
        <v>64</v>
      </c>
      <c r="C8434" s="0" t="n">
        <v>2010</v>
      </c>
      <c r="D8434" s="0" t="s">
        <v>58</v>
      </c>
      <c r="E8434" s="0" t="s">
        <v>195</v>
      </c>
      <c r="F8434" s="0" t="n">
        <v>0.08</v>
      </c>
      <c r="G8434" s="0" t="n">
        <v>0.07</v>
      </c>
      <c r="H8434" s="0" t="n">
        <v>0</v>
      </c>
      <c r="I8434" s="0" t="n">
        <v>0.02</v>
      </c>
      <c r="J8434" s="0" t="n">
        <v>0.17</v>
      </c>
      <c r="K8434" s="0" t="n">
        <v>40</v>
      </c>
      <c r="L8434" s="0" t="n">
        <v>4.2</v>
      </c>
      <c r="M8434" s="0" t="s">
        <v>103</v>
      </c>
      <c r="N8434" s="0" t="s">
        <v>66</v>
      </c>
      <c r="O8434" s="0" t="s">
        <v>177</v>
      </c>
      <c r="P8434" s="0" t="n">
        <f aca="false">IF(AND(OR(Dashboard!$B$5="All",D8434=Dashboard!$B$5),OR(Dashboard!$D$5="All",N8434=Dashboard!$D$5),OR(AND(C8434&lt;&gt;"",C8434&gt;=Dashboard!$F$5,C8434&lt;=Dashboard!$H$5),AND(C8434="",Dashboard!$F$5&lt;=1980,Dashboard!$H$5&gt;=2016))),1,0)</f>
        <v>1</v>
      </c>
      <c r="Q8434" s="0" t="n">
        <f aca="false">J8434*P8434+ROW()*0.00000001</f>
        <v>0.17008434</v>
      </c>
    </row>
    <row r="8435" customFormat="false" ht="15" hidden="false" customHeight="false" outlineLevel="0" collapsed="false">
      <c r="A8435" s="0" t="s">
        <v>6186</v>
      </c>
      <c r="B8435" s="0" t="s">
        <v>64</v>
      </c>
      <c r="C8435" s="0" t="n">
        <v>2015</v>
      </c>
      <c r="D8435" s="0" t="s">
        <v>34</v>
      </c>
      <c r="E8435" s="0" t="s">
        <v>689</v>
      </c>
      <c r="F8435" s="0" t="n">
        <v>0.15</v>
      </c>
      <c r="G8435" s="0" t="n">
        <v>0</v>
      </c>
      <c r="H8435" s="0" t="n">
        <v>0</v>
      </c>
      <c r="I8435" s="0" t="n">
        <v>0.02</v>
      </c>
      <c r="J8435" s="0" t="n">
        <v>0.17</v>
      </c>
      <c r="L8435" s="0" t="n">
        <v>3.8</v>
      </c>
      <c r="M8435" s="0" t="s">
        <v>36</v>
      </c>
      <c r="N8435" s="0" t="s">
        <v>66</v>
      </c>
      <c r="P8435" s="0" t="n">
        <f aca="false">IF(AND(OR(Dashboard!$B$5="All",D8435=Dashboard!$B$5),OR(Dashboard!$D$5="All",N8435=Dashboard!$D$5),OR(AND(C8435&lt;&gt;"",C8435&gt;=Dashboard!$F$5,C8435&lt;=Dashboard!$H$5),AND(C8435="",Dashboard!$F$5&lt;=1980,Dashboard!$H$5&gt;=2016))),1,0)</f>
        <v>1</v>
      </c>
      <c r="Q8435" s="0" t="n">
        <f aca="false">J8435*P8435+ROW()*0.00000001</f>
        <v>0.17008435</v>
      </c>
    </row>
    <row r="8436" customFormat="false" ht="15" hidden="false" customHeight="false" outlineLevel="0" collapsed="false">
      <c r="A8436" s="0" t="s">
        <v>4673</v>
      </c>
      <c r="B8436" s="0" t="s">
        <v>70</v>
      </c>
      <c r="C8436" s="0" t="n">
        <v>2008</v>
      </c>
      <c r="D8436" s="0" t="s">
        <v>34</v>
      </c>
      <c r="E8436" s="0" t="s">
        <v>142</v>
      </c>
      <c r="F8436" s="0" t="n">
        <v>0.15</v>
      </c>
      <c r="G8436" s="0" t="n">
        <v>0</v>
      </c>
      <c r="H8436" s="0" t="n">
        <v>0</v>
      </c>
      <c r="I8436" s="0" t="n">
        <v>0.01</v>
      </c>
      <c r="J8436" s="0" t="n">
        <v>0.17</v>
      </c>
      <c r="K8436" s="0" t="n">
        <v>68</v>
      </c>
      <c r="M8436" s="0" t="s">
        <v>36</v>
      </c>
      <c r="N8436" s="0" t="s">
        <v>74</v>
      </c>
      <c r="O8436" s="0" t="s">
        <v>67</v>
      </c>
      <c r="P8436" s="0" t="n">
        <f aca="false">IF(AND(OR(Dashboard!$B$5="All",D8436=Dashboard!$B$5),OR(Dashboard!$D$5="All",N8436=Dashboard!$D$5),OR(AND(C8436&lt;&gt;"",C8436&gt;=Dashboard!$F$5,C8436&lt;=Dashboard!$H$5),AND(C8436="",Dashboard!$F$5&lt;=1980,Dashboard!$H$5&gt;=2016))),1,0)</f>
        <v>1</v>
      </c>
      <c r="Q8436" s="0" t="n">
        <f aca="false">J8436*P8436+ROW()*0.00000001</f>
        <v>0.17008436</v>
      </c>
    </row>
    <row r="8437" customFormat="false" ht="15" hidden="false" customHeight="false" outlineLevel="0" collapsed="false">
      <c r="A8437" s="0" t="s">
        <v>6187</v>
      </c>
      <c r="B8437" s="0" t="s">
        <v>76</v>
      </c>
      <c r="C8437" s="0" t="n">
        <v>2004</v>
      </c>
      <c r="D8437" s="0" t="s">
        <v>52</v>
      </c>
      <c r="E8437" s="0" t="s">
        <v>154</v>
      </c>
      <c r="F8437" s="0" t="n">
        <v>0.08</v>
      </c>
      <c r="G8437" s="0" t="n">
        <v>0.06</v>
      </c>
      <c r="H8437" s="0" t="n">
        <v>0</v>
      </c>
      <c r="I8437" s="0" t="n">
        <v>0.02</v>
      </c>
      <c r="J8437" s="0" t="n">
        <v>0.17</v>
      </c>
      <c r="K8437" s="0" t="n">
        <v>72</v>
      </c>
      <c r="L8437" s="0" t="n">
        <v>7</v>
      </c>
      <c r="M8437" s="0" t="s">
        <v>103</v>
      </c>
      <c r="N8437" s="0" t="s">
        <v>74</v>
      </c>
      <c r="O8437" s="0" t="s">
        <v>37</v>
      </c>
      <c r="P8437" s="0" t="n">
        <f aca="false">IF(AND(OR(Dashboard!$B$5="All",D8437=Dashboard!$B$5),OR(Dashboard!$D$5="All",N8437=Dashboard!$D$5),OR(AND(C8437&lt;&gt;"",C8437&gt;=Dashboard!$F$5,C8437&lt;=Dashboard!$H$5),AND(C8437="",Dashboard!$F$5&lt;=1980,Dashboard!$H$5&gt;=2016))),1,0)</f>
        <v>1</v>
      </c>
      <c r="Q8437" s="0" t="n">
        <f aca="false">J8437*P8437+ROW()*0.00000001</f>
        <v>0.17008437</v>
      </c>
    </row>
    <row r="8438" customFormat="false" ht="15" hidden="false" customHeight="false" outlineLevel="0" collapsed="false">
      <c r="A8438" s="0" t="s">
        <v>2746</v>
      </c>
      <c r="B8438" s="0" t="s">
        <v>164</v>
      </c>
      <c r="C8438" s="0" t="n">
        <v>2011</v>
      </c>
      <c r="D8438" s="0" t="s">
        <v>34</v>
      </c>
      <c r="E8438" s="0" t="s">
        <v>89</v>
      </c>
      <c r="F8438" s="0" t="n">
        <v>0.15</v>
      </c>
      <c r="G8438" s="0" t="n">
        <v>0</v>
      </c>
      <c r="H8438" s="0" t="n">
        <v>0</v>
      </c>
      <c r="I8438" s="0" t="n">
        <v>0.02</v>
      </c>
      <c r="J8438" s="0" t="n">
        <v>0.17</v>
      </c>
      <c r="K8438" s="0" t="n">
        <v>77</v>
      </c>
      <c r="L8438" s="0" t="n">
        <v>6</v>
      </c>
      <c r="M8438" s="0" t="s">
        <v>36</v>
      </c>
      <c r="N8438" s="0" t="s">
        <v>74</v>
      </c>
      <c r="O8438" s="0" t="s">
        <v>37</v>
      </c>
      <c r="P8438" s="0" t="n">
        <f aca="false">IF(AND(OR(Dashboard!$B$5="All",D8438=Dashboard!$B$5),OR(Dashboard!$D$5="All",N8438=Dashboard!$D$5),OR(AND(C8438&lt;&gt;"",C8438&gt;=Dashboard!$F$5,C8438&lt;=Dashboard!$H$5),AND(C8438="",Dashboard!$F$5&lt;=1980,Dashboard!$H$5&gt;=2016))),1,0)</f>
        <v>1</v>
      </c>
      <c r="Q8438" s="0" t="n">
        <f aca="false">J8438*P8438+ROW()*0.00000001</f>
        <v>0.17008438</v>
      </c>
    </row>
    <row r="8439" customFormat="false" ht="15" hidden="false" customHeight="false" outlineLevel="0" collapsed="false">
      <c r="A8439" s="0" t="s">
        <v>6188</v>
      </c>
      <c r="B8439" s="0" t="s">
        <v>33</v>
      </c>
      <c r="C8439" s="0" t="n">
        <v>2007</v>
      </c>
      <c r="D8439" s="0" t="s">
        <v>52</v>
      </c>
      <c r="E8439" s="0" t="s">
        <v>1259</v>
      </c>
      <c r="F8439" s="0" t="n">
        <v>0.11</v>
      </c>
      <c r="G8439" s="0" t="n">
        <v>0.01</v>
      </c>
      <c r="H8439" s="0" t="n">
        <v>0.03</v>
      </c>
      <c r="I8439" s="0" t="n">
        <v>0.01</v>
      </c>
      <c r="J8439" s="0" t="n">
        <v>0.17</v>
      </c>
      <c r="K8439" s="0" t="n">
        <v>57</v>
      </c>
      <c r="L8439" s="0" t="n">
        <v>8</v>
      </c>
      <c r="M8439" s="0" t="s">
        <v>36</v>
      </c>
      <c r="N8439" s="0" t="s">
        <v>35</v>
      </c>
      <c r="O8439" s="0" t="s">
        <v>53</v>
      </c>
      <c r="P8439" s="0" t="n">
        <f aca="false">IF(AND(OR(Dashboard!$B$5="All",D8439=Dashboard!$B$5),OR(Dashboard!$D$5="All",N8439=Dashboard!$D$5),OR(AND(C8439&lt;&gt;"",C8439&gt;=Dashboard!$F$5,C8439&lt;=Dashboard!$H$5),AND(C8439="",Dashboard!$F$5&lt;=1980,Dashboard!$H$5&gt;=2016))),1,0)</f>
        <v>1</v>
      </c>
      <c r="Q8439" s="0" t="n">
        <f aca="false">J8439*P8439+ROW()*0.00000001</f>
        <v>0.17008439</v>
      </c>
    </row>
    <row r="8440" customFormat="false" ht="15" hidden="false" customHeight="false" outlineLevel="0" collapsed="false">
      <c r="A8440" s="0" t="s">
        <v>6189</v>
      </c>
      <c r="B8440" s="0" t="s">
        <v>50</v>
      </c>
      <c r="C8440" s="0" t="n">
        <v>2009</v>
      </c>
      <c r="D8440" s="0" t="s">
        <v>71</v>
      </c>
      <c r="E8440" s="0" t="s">
        <v>72</v>
      </c>
      <c r="F8440" s="0" t="n">
        <v>0.15</v>
      </c>
      <c r="G8440" s="0" t="n">
        <v>0</v>
      </c>
      <c r="H8440" s="0" t="n">
        <v>0</v>
      </c>
      <c r="I8440" s="0" t="n">
        <v>0.01</v>
      </c>
      <c r="J8440" s="0" t="n">
        <v>0.17</v>
      </c>
      <c r="N8440" s="0" t="s">
        <v>35</v>
      </c>
      <c r="P8440" s="0" t="n">
        <f aca="false">IF(AND(OR(Dashboard!$B$5="All",D8440=Dashboard!$B$5),OR(Dashboard!$D$5="All",N8440=Dashboard!$D$5),OR(AND(C8440&lt;&gt;"",C8440&gt;=Dashboard!$F$5,C8440&lt;=Dashboard!$H$5),AND(C8440="",Dashboard!$F$5&lt;=1980,Dashboard!$H$5&gt;=2016))),1,0)</f>
        <v>1</v>
      </c>
      <c r="Q8440" s="0" t="n">
        <f aca="false">J8440*P8440+ROW()*0.00000001</f>
        <v>0.1700844</v>
      </c>
    </row>
    <row r="8441" customFormat="false" ht="15" hidden="false" customHeight="false" outlineLevel="0" collapsed="false">
      <c r="A8441" s="0" t="s">
        <v>1206</v>
      </c>
      <c r="B8441" s="0" t="s">
        <v>186</v>
      </c>
      <c r="C8441" s="0" t="n">
        <v>2003</v>
      </c>
      <c r="D8441" s="0" t="s">
        <v>52</v>
      </c>
      <c r="E8441" s="0" t="s">
        <v>649</v>
      </c>
      <c r="F8441" s="0" t="n">
        <v>0.13</v>
      </c>
      <c r="G8441" s="0" t="n">
        <v>0.03</v>
      </c>
      <c r="H8441" s="0" t="n">
        <v>0</v>
      </c>
      <c r="I8441" s="0" t="n">
        <v>0</v>
      </c>
      <c r="J8441" s="0" t="n">
        <v>0.17</v>
      </c>
      <c r="K8441" s="0" t="n">
        <v>72</v>
      </c>
      <c r="L8441" s="0" t="n">
        <v>8.2</v>
      </c>
      <c r="M8441" s="0" t="s">
        <v>103</v>
      </c>
      <c r="N8441" s="0" t="s">
        <v>35</v>
      </c>
      <c r="O8441" s="0" t="s">
        <v>37</v>
      </c>
      <c r="P8441" s="0" t="n">
        <f aca="false">IF(AND(OR(Dashboard!$B$5="All",D8441=Dashboard!$B$5),OR(Dashboard!$D$5="All",N8441=Dashboard!$D$5),OR(AND(C8441&lt;&gt;"",C8441&gt;=Dashboard!$F$5,C8441&lt;=Dashboard!$H$5),AND(C8441="",Dashboard!$F$5&lt;=1980,Dashboard!$H$5&gt;=2016))),1,0)</f>
        <v>1</v>
      </c>
      <c r="Q8441" s="0" t="n">
        <f aca="false">J8441*P8441+ROW()*0.00000001</f>
        <v>0.17008441</v>
      </c>
    </row>
    <row r="8442" customFormat="false" ht="15" hidden="false" customHeight="false" outlineLevel="0" collapsed="false">
      <c r="A8442" s="0" t="s">
        <v>4079</v>
      </c>
      <c r="B8442" s="0" t="s">
        <v>144</v>
      </c>
      <c r="C8442" s="0" t="n">
        <v>2004</v>
      </c>
      <c r="D8442" s="0" t="s">
        <v>114</v>
      </c>
      <c r="E8442" s="0" t="s">
        <v>293</v>
      </c>
      <c r="F8442" s="0" t="n">
        <v>0.12</v>
      </c>
      <c r="G8442" s="0" t="n">
        <v>0.04</v>
      </c>
      <c r="H8442" s="0" t="n">
        <v>0</v>
      </c>
      <c r="I8442" s="0" t="n">
        <v>0.01</v>
      </c>
      <c r="J8442" s="0" t="n">
        <v>0.17</v>
      </c>
      <c r="K8442" s="0" t="n">
        <v>62</v>
      </c>
      <c r="L8442" s="0" t="n">
        <v>6.4</v>
      </c>
      <c r="M8442" s="0" t="s">
        <v>73</v>
      </c>
      <c r="N8442" s="0" t="s">
        <v>66</v>
      </c>
      <c r="O8442" s="0" t="s">
        <v>67</v>
      </c>
      <c r="P8442" s="0" t="n">
        <f aca="false">IF(AND(OR(Dashboard!$B$5="All",D8442=Dashboard!$B$5),OR(Dashboard!$D$5="All",N8442=Dashboard!$D$5),OR(AND(C8442&lt;&gt;"",C8442&gt;=Dashboard!$F$5,C8442&lt;=Dashboard!$H$5),AND(C8442="",Dashboard!$F$5&lt;=1980,Dashboard!$H$5&gt;=2016))),1,0)</f>
        <v>1</v>
      </c>
      <c r="Q8442" s="0" t="n">
        <f aca="false">J8442*P8442+ROW()*0.00000001</f>
        <v>0.17008442</v>
      </c>
    </row>
    <row r="8443" customFormat="false" ht="15" hidden="false" customHeight="false" outlineLevel="0" collapsed="false">
      <c r="A8443" s="0" t="s">
        <v>6190</v>
      </c>
      <c r="B8443" s="0" t="s">
        <v>85</v>
      </c>
      <c r="C8443" s="0" t="n">
        <v>2005</v>
      </c>
      <c r="D8443" s="0" t="s">
        <v>52</v>
      </c>
      <c r="E8443" s="0" t="s">
        <v>6191</v>
      </c>
      <c r="F8443" s="0" t="n">
        <v>0.12</v>
      </c>
      <c r="G8443" s="0" t="n">
        <v>0.04</v>
      </c>
      <c r="H8443" s="0" t="n">
        <v>0</v>
      </c>
      <c r="I8443" s="0" t="n">
        <v>0</v>
      </c>
      <c r="J8443" s="0" t="n">
        <v>0.17</v>
      </c>
      <c r="N8443" s="0" t="s">
        <v>35</v>
      </c>
      <c r="P8443" s="0" t="n">
        <f aca="false">IF(AND(OR(Dashboard!$B$5="All",D8443=Dashboard!$B$5),OR(Dashboard!$D$5="All",N8443=Dashboard!$D$5),OR(AND(C8443&lt;&gt;"",C8443&gt;=Dashboard!$F$5,C8443&lt;=Dashboard!$H$5),AND(C8443="",Dashboard!$F$5&lt;=1980,Dashboard!$H$5&gt;=2016))),1,0)</f>
        <v>1</v>
      </c>
      <c r="Q8443" s="0" t="n">
        <f aca="false">J8443*P8443+ROW()*0.00000001</f>
        <v>0.17008443</v>
      </c>
    </row>
    <row r="8444" customFormat="false" ht="15" hidden="false" customHeight="false" outlineLevel="0" collapsed="false">
      <c r="A8444" s="0" t="s">
        <v>5458</v>
      </c>
      <c r="B8444" s="0" t="s">
        <v>50</v>
      </c>
      <c r="C8444" s="0" t="n">
        <v>2005</v>
      </c>
      <c r="D8444" s="0" t="s">
        <v>16</v>
      </c>
      <c r="E8444" s="0" t="s">
        <v>328</v>
      </c>
      <c r="F8444" s="0" t="n">
        <v>0.15</v>
      </c>
      <c r="G8444" s="0" t="n">
        <v>0</v>
      </c>
      <c r="H8444" s="0" t="n">
        <v>0</v>
      </c>
      <c r="I8444" s="0" t="n">
        <v>0.01</v>
      </c>
      <c r="J8444" s="0" t="n">
        <v>0.17</v>
      </c>
      <c r="K8444" s="0" t="n">
        <v>44</v>
      </c>
      <c r="M8444" s="0" t="s">
        <v>36</v>
      </c>
      <c r="N8444" s="0" t="s">
        <v>35</v>
      </c>
      <c r="O8444" s="0" t="s">
        <v>177</v>
      </c>
      <c r="P8444" s="0" t="n">
        <f aca="false">IF(AND(OR(Dashboard!$B$5="All",D8444=Dashboard!$B$5),OR(Dashboard!$D$5="All",N8444=Dashboard!$D$5),OR(AND(C8444&lt;&gt;"",C8444&gt;=Dashboard!$F$5,C8444&lt;=Dashboard!$H$5),AND(C8444="",Dashboard!$F$5&lt;=1980,Dashboard!$H$5&gt;=2016))),1,0)</f>
        <v>1</v>
      </c>
      <c r="Q8444" s="0" t="n">
        <f aca="false">J8444*P8444+ROW()*0.00000001</f>
        <v>0.17008444</v>
      </c>
    </row>
    <row r="8445" customFormat="false" ht="15" hidden="false" customHeight="false" outlineLevel="0" collapsed="false">
      <c r="A8445" s="0" t="s">
        <v>6192</v>
      </c>
      <c r="B8445" s="0" t="s">
        <v>33</v>
      </c>
      <c r="C8445" s="0" t="n">
        <v>2010</v>
      </c>
      <c r="D8445" s="0" t="s">
        <v>34</v>
      </c>
      <c r="E8445" s="0" t="s">
        <v>1364</v>
      </c>
      <c r="F8445" s="0" t="n">
        <v>0.16</v>
      </c>
      <c r="G8445" s="0" t="n">
        <v>0</v>
      </c>
      <c r="H8445" s="0" t="n">
        <v>0</v>
      </c>
      <c r="I8445" s="0" t="n">
        <v>0.01</v>
      </c>
      <c r="J8445" s="0" t="n">
        <v>0.17</v>
      </c>
      <c r="M8445" s="0" t="s">
        <v>36</v>
      </c>
      <c r="N8445" s="0" t="s">
        <v>35</v>
      </c>
      <c r="P8445" s="0" t="n">
        <f aca="false">IF(AND(OR(Dashboard!$B$5="All",D8445=Dashboard!$B$5),OR(Dashboard!$D$5="All",N8445=Dashboard!$D$5),OR(AND(C8445&lt;&gt;"",C8445&gt;=Dashboard!$F$5,C8445&lt;=Dashboard!$H$5),AND(C8445="",Dashboard!$F$5&lt;=1980,Dashboard!$H$5&gt;=2016))),1,0)</f>
        <v>1</v>
      </c>
      <c r="Q8445" s="0" t="n">
        <f aca="false">J8445*P8445+ROW()*0.00000001</f>
        <v>0.17008445</v>
      </c>
    </row>
    <row r="8446" customFormat="false" ht="15" hidden="false" customHeight="false" outlineLevel="0" collapsed="false">
      <c r="A8446" s="0" t="s">
        <v>6102</v>
      </c>
      <c r="B8446" s="0" t="s">
        <v>76</v>
      </c>
      <c r="C8446" s="0" t="n">
        <v>2008</v>
      </c>
      <c r="D8446" s="0" t="s">
        <v>34</v>
      </c>
      <c r="E8446" s="0" t="s">
        <v>89</v>
      </c>
      <c r="F8446" s="0" t="n">
        <v>0.08</v>
      </c>
      <c r="G8446" s="0" t="n">
        <v>0.06</v>
      </c>
      <c r="H8446" s="0" t="n">
        <v>0</v>
      </c>
      <c r="I8446" s="0" t="n">
        <v>0.02</v>
      </c>
      <c r="J8446" s="0" t="n">
        <v>0.17</v>
      </c>
      <c r="M8446" s="0" t="s">
        <v>36</v>
      </c>
      <c r="N8446" s="0" t="s">
        <v>74</v>
      </c>
      <c r="P8446" s="0" t="n">
        <f aca="false">IF(AND(OR(Dashboard!$B$5="All",D8446=Dashboard!$B$5),OR(Dashboard!$D$5="All",N8446=Dashboard!$D$5),OR(AND(C8446&lt;&gt;"",C8446&gt;=Dashboard!$F$5,C8446&lt;=Dashboard!$H$5),AND(C8446="",Dashboard!$F$5&lt;=1980,Dashboard!$H$5&gt;=2016))),1,0)</f>
        <v>1</v>
      </c>
      <c r="Q8446" s="0" t="n">
        <f aca="false">J8446*P8446+ROW()*0.00000001</f>
        <v>0.17008446</v>
      </c>
    </row>
    <row r="8447" customFormat="false" ht="15" hidden="false" customHeight="false" outlineLevel="0" collapsed="false">
      <c r="A8447" s="0" t="s">
        <v>3280</v>
      </c>
      <c r="B8447" s="0" t="s">
        <v>851</v>
      </c>
      <c r="C8447" s="0" t="n">
        <v>2015</v>
      </c>
      <c r="D8447" s="0" t="s">
        <v>71</v>
      </c>
      <c r="E8447" s="0" t="s">
        <v>328</v>
      </c>
      <c r="F8447" s="0" t="n">
        <v>0</v>
      </c>
      <c r="G8447" s="0" t="n">
        <v>0.03</v>
      </c>
      <c r="H8447" s="0" t="n">
        <v>0.13</v>
      </c>
      <c r="I8447" s="0" t="n">
        <v>0.01</v>
      </c>
      <c r="J8447" s="0" t="n">
        <v>0.17</v>
      </c>
      <c r="K8447" s="0" t="n">
        <v>76</v>
      </c>
      <c r="L8447" s="0" t="n">
        <v>6.3</v>
      </c>
      <c r="M8447" s="0" t="s">
        <v>103</v>
      </c>
      <c r="N8447" s="0" t="s">
        <v>74</v>
      </c>
      <c r="O8447" s="0" t="s">
        <v>37</v>
      </c>
      <c r="P8447" s="0" t="n">
        <f aca="false">IF(AND(OR(Dashboard!$B$5="All",D8447=Dashboard!$B$5),OR(Dashboard!$D$5="All",N8447=Dashboard!$D$5),OR(AND(C8447&lt;&gt;"",C8447&gt;=Dashboard!$F$5,C8447&lt;=Dashboard!$H$5),AND(C8447="",Dashboard!$F$5&lt;=1980,Dashboard!$H$5&gt;=2016))),1,0)</f>
        <v>1</v>
      </c>
      <c r="Q8447" s="0" t="n">
        <f aca="false">J8447*P8447+ROW()*0.00000001</f>
        <v>0.17008447</v>
      </c>
    </row>
    <row r="8448" customFormat="false" ht="15" hidden="false" customHeight="false" outlineLevel="0" collapsed="false">
      <c r="A8448" s="0" t="s">
        <v>6193</v>
      </c>
      <c r="B8448" s="0" t="s">
        <v>70</v>
      </c>
      <c r="C8448" s="0" t="n">
        <v>2014</v>
      </c>
      <c r="D8448" s="0" t="s">
        <v>34</v>
      </c>
      <c r="E8448" s="0" t="s">
        <v>220</v>
      </c>
      <c r="F8448" s="0" t="n">
        <v>0</v>
      </c>
      <c r="G8448" s="0" t="n">
        <v>0</v>
      </c>
      <c r="H8448" s="0" t="n">
        <v>0.17</v>
      </c>
      <c r="I8448" s="0" t="n">
        <v>0</v>
      </c>
      <c r="J8448" s="0" t="n">
        <v>0.17</v>
      </c>
      <c r="N8448" s="0" t="s">
        <v>74</v>
      </c>
      <c r="P8448" s="0" t="n">
        <f aca="false">IF(AND(OR(Dashboard!$B$5="All",D8448=Dashboard!$B$5),OR(Dashboard!$D$5="All",N8448=Dashboard!$D$5),OR(AND(C8448&lt;&gt;"",C8448&gt;=Dashboard!$F$5,C8448&lt;=Dashboard!$H$5),AND(C8448="",Dashboard!$F$5&lt;=1980,Dashboard!$H$5&gt;=2016))),1,0)</f>
        <v>1</v>
      </c>
      <c r="Q8448" s="0" t="n">
        <f aca="false">J8448*P8448+ROW()*0.00000001</f>
        <v>0.17008448</v>
      </c>
    </row>
    <row r="8449" customFormat="false" ht="15" hidden="false" customHeight="false" outlineLevel="0" collapsed="false">
      <c r="A8449" s="0" t="s">
        <v>275</v>
      </c>
      <c r="B8449" s="0" t="s">
        <v>873</v>
      </c>
      <c r="C8449" s="0" t="n">
        <v>1997</v>
      </c>
      <c r="D8449" s="0" t="s">
        <v>71</v>
      </c>
      <c r="E8449" s="0" t="s">
        <v>211</v>
      </c>
      <c r="F8449" s="0" t="n">
        <v>0</v>
      </c>
      <c r="G8449" s="0" t="n">
        <v>0</v>
      </c>
      <c r="H8449" s="0" t="n">
        <v>0.17</v>
      </c>
      <c r="I8449" s="0" t="n">
        <v>0</v>
      </c>
      <c r="J8449" s="0" t="n">
        <v>0.17</v>
      </c>
      <c r="N8449" s="0" t="s">
        <v>154</v>
      </c>
      <c r="P8449" s="0" t="n">
        <f aca="false">IF(AND(OR(Dashboard!$B$5="All",D8449=Dashboard!$B$5),OR(Dashboard!$D$5="All",N8449=Dashboard!$D$5),OR(AND(C8449&lt;&gt;"",C8449&gt;=Dashboard!$F$5,C8449&lt;=Dashboard!$H$5),AND(C8449="",Dashboard!$F$5&lt;=1980,Dashboard!$H$5&gt;=2016))),1,0)</f>
        <v>1</v>
      </c>
      <c r="Q8449" s="0" t="n">
        <f aca="false">J8449*P8449+ROW()*0.00000001</f>
        <v>0.17008449</v>
      </c>
    </row>
    <row r="8450" customFormat="false" ht="15" hidden="false" customHeight="false" outlineLevel="0" collapsed="false">
      <c r="A8450" s="0" t="s">
        <v>6194</v>
      </c>
      <c r="B8450" s="0" t="s">
        <v>50</v>
      </c>
      <c r="C8450" s="0" t="n">
        <v>2007</v>
      </c>
      <c r="D8450" s="0" t="s">
        <v>52</v>
      </c>
      <c r="E8450" s="0" t="s">
        <v>2473</v>
      </c>
      <c r="F8450" s="0" t="n">
        <v>0</v>
      </c>
      <c r="G8450" s="0" t="n">
        <v>0</v>
      </c>
      <c r="H8450" s="0" t="n">
        <v>0.17</v>
      </c>
      <c r="I8450" s="0" t="n">
        <v>0</v>
      </c>
      <c r="J8450" s="0" t="n">
        <v>0.17</v>
      </c>
      <c r="N8450" s="0" t="s">
        <v>35</v>
      </c>
      <c r="P8450" s="0" t="n">
        <f aca="false">IF(AND(OR(Dashboard!$B$5="All",D8450=Dashboard!$B$5),OR(Dashboard!$D$5="All",N8450=Dashboard!$D$5),OR(AND(C8450&lt;&gt;"",C8450&gt;=Dashboard!$F$5,C8450&lt;=Dashboard!$H$5),AND(C8450="",Dashboard!$F$5&lt;=1980,Dashboard!$H$5&gt;=2016))),1,0)</f>
        <v>1</v>
      </c>
      <c r="Q8450" s="0" t="n">
        <f aca="false">J8450*P8450+ROW()*0.00000001</f>
        <v>0.1700845</v>
      </c>
    </row>
    <row r="8451" customFormat="false" ht="15" hidden="false" customHeight="false" outlineLevel="0" collapsed="false">
      <c r="A8451" s="0" t="s">
        <v>6195</v>
      </c>
      <c r="B8451" s="0" t="s">
        <v>78</v>
      </c>
      <c r="C8451" s="0" t="n">
        <v>1997</v>
      </c>
      <c r="D8451" s="0" t="s">
        <v>34</v>
      </c>
      <c r="E8451" s="0" t="s">
        <v>35</v>
      </c>
      <c r="F8451" s="0" t="n">
        <v>0</v>
      </c>
      <c r="G8451" s="0" t="n">
        <v>0</v>
      </c>
      <c r="H8451" s="0" t="n">
        <v>0.17</v>
      </c>
      <c r="I8451" s="0" t="n">
        <v>0</v>
      </c>
      <c r="J8451" s="0" t="n">
        <v>0.17</v>
      </c>
      <c r="N8451" s="0" t="s">
        <v>35</v>
      </c>
      <c r="P8451" s="0" t="n">
        <f aca="false">IF(AND(OR(Dashboard!$B$5="All",D8451=Dashboard!$B$5),OR(Dashboard!$D$5="All",N8451=Dashboard!$D$5),OR(AND(C8451&lt;&gt;"",C8451&gt;=Dashboard!$F$5,C8451&lt;=Dashboard!$H$5),AND(C8451="",Dashboard!$F$5&lt;=1980,Dashboard!$H$5&gt;=2016))),1,0)</f>
        <v>1</v>
      </c>
      <c r="Q8451" s="0" t="n">
        <f aca="false">J8451*P8451+ROW()*0.00000001</f>
        <v>0.17008451</v>
      </c>
    </row>
    <row r="8452" customFormat="false" ht="15" hidden="false" customHeight="false" outlineLevel="0" collapsed="false">
      <c r="A8452" s="0" t="s">
        <v>6196</v>
      </c>
      <c r="B8452" s="0" t="s">
        <v>50</v>
      </c>
      <c r="C8452" s="0" t="n">
        <v>2011</v>
      </c>
      <c r="D8452" s="0" t="s">
        <v>58</v>
      </c>
      <c r="E8452" s="0" t="s">
        <v>91</v>
      </c>
      <c r="F8452" s="0" t="n">
        <v>0.12</v>
      </c>
      <c r="G8452" s="0" t="n">
        <v>0.03</v>
      </c>
      <c r="H8452" s="0" t="n">
        <v>0</v>
      </c>
      <c r="I8452" s="0" t="n">
        <v>0.01</v>
      </c>
      <c r="J8452" s="0" t="n">
        <v>0.17</v>
      </c>
      <c r="M8452" s="0" t="s">
        <v>36</v>
      </c>
      <c r="N8452" s="0" t="s">
        <v>35</v>
      </c>
      <c r="P8452" s="0" t="n">
        <f aca="false">IF(AND(OR(Dashboard!$B$5="All",D8452=Dashboard!$B$5),OR(Dashboard!$D$5="All",N8452=Dashboard!$D$5),OR(AND(C8452&lt;&gt;"",C8452&gt;=Dashboard!$F$5,C8452&lt;=Dashboard!$H$5),AND(C8452="",Dashboard!$F$5&lt;=1980,Dashboard!$H$5&gt;=2016))),1,0)</f>
        <v>1</v>
      </c>
      <c r="Q8452" s="0" t="n">
        <f aca="false">J8452*P8452+ROW()*0.00000001</f>
        <v>0.17008452</v>
      </c>
    </row>
    <row r="8453" customFormat="false" ht="15" hidden="false" customHeight="false" outlineLevel="0" collapsed="false">
      <c r="A8453" s="0" t="s">
        <v>6197</v>
      </c>
      <c r="B8453" s="0" t="s">
        <v>186</v>
      </c>
      <c r="C8453" s="0" t="n">
        <v>2002</v>
      </c>
      <c r="D8453" s="0" t="s">
        <v>114</v>
      </c>
      <c r="E8453" s="0" t="s">
        <v>35</v>
      </c>
      <c r="F8453" s="0" t="n">
        <v>0.01</v>
      </c>
      <c r="G8453" s="0" t="n">
        <v>0</v>
      </c>
      <c r="H8453" s="0" t="n">
        <v>0.15</v>
      </c>
      <c r="I8453" s="0" t="n">
        <v>0</v>
      </c>
      <c r="J8453" s="0" t="n">
        <v>0.17</v>
      </c>
      <c r="K8453" s="0" t="n">
        <v>71</v>
      </c>
      <c r="L8453" s="0" t="n">
        <v>8.5</v>
      </c>
      <c r="M8453" s="0" t="s">
        <v>36</v>
      </c>
      <c r="N8453" s="0" t="s">
        <v>35</v>
      </c>
      <c r="O8453" s="0" t="s">
        <v>37</v>
      </c>
      <c r="P8453" s="0" t="n">
        <f aca="false">IF(AND(OR(Dashboard!$B$5="All",D8453=Dashboard!$B$5),OR(Dashboard!$D$5="All",N8453=Dashboard!$D$5),OR(AND(C8453&lt;&gt;"",C8453&gt;=Dashboard!$F$5,C8453&lt;=Dashboard!$H$5),AND(C8453="",Dashboard!$F$5&lt;=1980,Dashboard!$H$5&gt;=2016))),1,0)</f>
        <v>1</v>
      </c>
      <c r="Q8453" s="0" t="n">
        <f aca="false">J8453*P8453+ROW()*0.00000001</f>
        <v>0.17008453</v>
      </c>
    </row>
    <row r="8454" customFormat="false" ht="15" hidden="false" customHeight="false" outlineLevel="0" collapsed="false">
      <c r="A8454" s="0" t="s">
        <v>6198</v>
      </c>
      <c r="B8454" s="0" t="s">
        <v>97</v>
      </c>
      <c r="C8454" s="0" t="n">
        <v>2015</v>
      </c>
      <c r="D8454" s="0" t="s">
        <v>46</v>
      </c>
      <c r="E8454" s="0" t="s">
        <v>154</v>
      </c>
      <c r="F8454" s="0" t="n">
        <v>0.04</v>
      </c>
      <c r="G8454" s="0" t="n">
        <v>0</v>
      </c>
      <c r="H8454" s="0" t="n">
        <v>0.12</v>
      </c>
      <c r="I8454" s="0" t="n">
        <v>0</v>
      </c>
      <c r="J8454" s="0" t="n">
        <v>0.17</v>
      </c>
      <c r="K8454" s="0" t="n">
        <v>77</v>
      </c>
      <c r="L8454" s="0" t="n">
        <v>8.2</v>
      </c>
      <c r="M8454" s="0" t="s">
        <v>103</v>
      </c>
      <c r="N8454" s="0" t="s">
        <v>35</v>
      </c>
      <c r="O8454" s="0" t="s">
        <v>37</v>
      </c>
      <c r="P8454" s="0" t="n">
        <f aca="false">IF(AND(OR(Dashboard!$B$5="All",D8454=Dashboard!$B$5),OR(Dashboard!$D$5="All",N8454=Dashboard!$D$5),OR(AND(C8454&lt;&gt;"",C8454&gt;=Dashboard!$F$5,C8454&lt;=Dashboard!$H$5),AND(C8454="",Dashboard!$F$5&lt;=1980,Dashboard!$H$5&gt;=2016))),1,0)</f>
        <v>1</v>
      </c>
      <c r="Q8454" s="0" t="n">
        <f aca="false">J8454*P8454+ROW()*0.00000001</f>
        <v>0.17008454</v>
      </c>
    </row>
    <row r="8455" customFormat="false" ht="15" hidden="false" customHeight="false" outlineLevel="0" collapsed="false">
      <c r="A8455" s="0" t="s">
        <v>3806</v>
      </c>
      <c r="B8455" s="0" t="s">
        <v>144</v>
      </c>
      <c r="C8455" s="0" t="n">
        <v>2004</v>
      </c>
      <c r="D8455" s="0" t="s">
        <v>41</v>
      </c>
      <c r="E8455" s="0" t="s">
        <v>1551</v>
      </c>
      <c r="F8455" s="0" t="n">
        <v>0.12</v>
      </c>
      <c r="G8455" s="0" t="n">
        <v>0.04</v>
      </c>
      <c r="H8455" s="0" t="n">
        <v>0</v>
      </c>
      <c r="I8455" s="0" t="n">
        <v>0.01</v>
      </c>
      <c r="J8455" s="0" t="n">
        <v>0.17</v>
      </c>
      <c r="K8455" s="0" t="n">
        <v>71</v>
      </c>
      <c r="L8455" s="0" t="n">
        <v>8.2</v>
      </c>
      <c r="M8455" s="0" t="s">
        <v>103</v>
      </c>
      <c r="N8455" s="0" t="s">
        <v>66</v>
      </c>
      <c r="O8455" s="0" t="s">
        <v>37</v>
      </c>
      <c r="P8455" s="0" t="n">
        <f aca="false">IF(AND(OR(Dashboard!$B$5="All",D8455=Dashboard!$B$5),OR(Dashboard!$D$5="All",N8455=Dashboard!$D$5),OR(AND(C8455&lt;&gt;"",C8455&gt;=Dashboard!$F$5,C8455&lt;=Dashboard!$H$5),AND(C8455="",Dashboard!$F$5&lt;=1980,Dashboard!$H$5&gt;=2016))),1,0)</f>
        <v>1</v>
      </c>
      <c r="Q8455" s="0" t="n">
        <f aca="false">J8455*P8455+ROW()*0.00000001</f>
        <v>0.17008455</v>
      </c>
    </row>
    <row r="8456" customFormat="false" ht="15" hidden="false" customHeight="false" outlineLevel="0" collapsed="false">
      <c r="A8456" s="0" t="s">
        <v>5810</v>
      </c>
      <c r="B8456" s="0" t="s">
        <v>70</v>
      </c>
      <c r="C8456" s="0" t="n">
        <v>2009</v>
      </c>
      <c r="D8456" s="0" t="s">
        <v>71</v>
      </c>
      <c r="E8456" s="0" t="s">
        <v>91</v>
      </c>
      <c r="F8456" s="0" t="n">
        <v>0.15</v>
      </c>
      <c r="G8456" s="0" t="n">
        <v>0</v>
      </c>
      <c r="H8456" s="0" t="n">
        <v>0</v>
      </c>
      <c r="I8456" s="0" t="n">
        <v>0.02</v>
      </c>
      <c r="J8456" s="0" t="n">
        <v>0.17</v>
      </c>
      <c r="M8456" s="0" t="s">
        <v>125</v>
      </c>
      <c r="N8456" s="0" t="s">
        <v>74</v>
      </c>
      <c r="P8456" s="0" t="n">
        <f aca="false">IF(AND(OR(Dashboard!$B$5="All",D8456=Dashboard!$B$5),OR(Dashboard!$D$5="All",N8456=Dashboard!$D$5),OR(AND(C8456&lt;&gt;"",C8456&gt;=Dashboard!$F$5,C8456&lt;=Dashboard!$H$5),AND(C8456="",Dashboard!$F$5&lt;=1980,Dashboard!$H$5&gt;=2016))),1,0)</f>
        <v>1</v>
      </c>
      <c r="Q8456" s="0" t="n">
        <f aca="false">J8456*P8456+ROW()*0.00000001</f>
        <v>0.17008456</v>
      </c>
    </row>
    <row r="8457" customFormat="false" ht="15" hidden="false" customHeight="false" outlineLevel="0" collapsed="false">
      <c r="A8457" s="0" t="s">
        <v>6199</v>
      </c>
      <c r="B8457" s="0" t="s">
        <v>159</v>
      </c>
      <c r="C8457" s="0" t="n">
        <v>1983</v>
      </c>
      <c r="D8457" s="0" t="s">
        <v>71</v>
      </c>
      <c r="E8457" s="0" t="s">
        <v>742</v>
      </c>
      <c r="F8457" s="0" t="n">
        <v>0.15</v>
      </c>
      <c r="G8457" s="0" t="n">
        <v>0.01</v>
      </c>
      <c r="H8457" s="0" t="n">
        <v>0</v>
      </c>
      <c r="I8457" s="0" t="n">
        <v>0</v>
      </c>
      <c r="J8457" s="0" t="n">
        <v>0.17</v>
      </c>
      <c r="N8457" s="0" t="s">
        <v>161</v>
      </c>
      <c r="P8457" s="0" t="n">
        <f aca="false">IF(AND(OR(Dashboard!$B$5="All",D8457=Dashboard!$B$5),OR(Dashboard!$D$5="All",N8457=Dashboard!$D$5),OR(AND(C8457&lt;&gt;"",C8457&gt;=Dashboard!$F$5,C8457&lt;=Dashboard!$H$5),AND(C8457="",Dashboard!$F$5&lt;=1980,Dashboard!$H$5&gt;=2016))),1,0)</f>
        <v>1</v>
      </c>
      <c r="Q8457" s="0" t="n">
        <f aca="false">J8457*P8457+ROW()*0.00000001</f>
        <v>0.17008457</v>
      </c>
    </row>
    <row r="8458" customFormat="false" ht="15" hidden="false" customHeight="false" outlineLevel="0" collapsed="false">
      <c r="A8458" s="0" t="s">
        <v>6200</v>
      </c>
      <c r="B8458" s="0" t="s">
        <v>159</v>
      </c>
      <c r="C8458" s="0" t="n">
        <v>1982</v>
      </c>
      <c r="D8458" s="0" t="s">
        <v>71</v>
      </c>
      <c r="E8458" s="0" t="s">
        <v>6201</v>
      </c>
      <c r="F8458" s="0" t="n">
        <v>0.15</v>
      </c>
      <c r="G8458" s="0" t="n">
        <v>0.01</v>
      </c>
      <c r="H8458" s="0" t="n">
        <v>0</v>
      </c>
      <c r="I8458" s="0" t="n">
        <v>0</v>
      </c>
      <c r="J8458" s="0" t="n">
        <v>0.17</v>
      </c>
      <c r="N8458" s="0" t="s">
        <v>161</v>
      </c>
      <c r="P8458" s="0" t="n">
        <f aca="false">IF(AND(OR(Dashboard!$B$5="All",D8458=Dashboard!$B$5),OR(Dashboard!$D$5="All",N8458=Dashboard!$D$5),OR(AND(C8458&lt;&gt;"",C8458&gt;=Dashboard!$F$5,C8458&lt;=Dashboard!$H$5),AND(C8458="",Dashboard!$F$5&lt;=1980,Dashboard!$H$5&gt;=2016))),1,0)</f>
        <v>1</v>
      </c>
      <c r="Q8458" s="0" t="n">
        <f aca="false">J8458*P8458+ROW()*0.00000001</f>
        <v>0.17008458</v>
      </c>
    </row>
    <row r="8459" customFormat="false" ht="15" hidden="false" customHeight="false" outlineLevel="0" collapsed="false">
      <c r="A8459" s="0" t="s">
        <v>6202</v>
      </c>
      <c r="B8459" s="0" t="s">
        <v>159</v>
      </c>
      <c r="C8459" s="0" t="n">
        <v>1981</v>
      </c>
      <c r="D8459" s="0" t="s">
        <v>71</v>
      </c>
      <c r="E8459" s="0" t="s">
        <v>2468</v>
      </c>
      <c r="F8459" s="0" t="n">
        <v>0.15</v>
      </c>
      <c r="G8459" s="0" t="n">
        <v>0.01</v>
      </c>
      <c r="H8459" s="0" t="n">
        <v>0</v>
      </c>
      <c r="I8459" s="0" t="n">
        <v>0</v>
      </c>
      <c r="J8459" s="0" t="n">
        <v>0.17</v>
      </c>
      <c r="N8459" s="0" t="s">
        <v>161</v>
      </c>
      <c r="P8459" s="0" t="n">
        <f aca="false">IF(AND(OR(Dashboard!$B$5="All",D8459=Dashboard!$B$5),OR(Dashboard!$D$5="All",N8459=Dashboard!$D$5),OR(AND(C8459&lt;&gt;"",C8459&gt;=Dashboard!$F$5,C8459&lt;=Dashboard!$H$5),AND(C8459="",Dashboard!$F$5&lt;=1980,Dashboard!$H$5&gt;=2016))),1,0)</f>
        <v>1</v>
      </c>
      <c r="Q8459" s="0" t="n">
        <f aca="false">J8459*P8459+ROW()*0.00000001</f>
        <v>0.17008459</v>
      </c>
    </row>
    <row r="8460" customFormat="false" ht="15" hidden="false" customHeight="false" outlineLevel="0" collapsed="false">
      <c r="A8460" s="0" t="s">
        <v>4157</v>
      </c>
      <c r="B8460" s="0" t="s">
        <v>873</v>
      </c>
      <c r="C8460" s="0" t="n">
        <v>1995</v>
      </c>
      <c r="D8460" s="0" t="s">
        <v>56</v>
      </c>
      <c r="E8460" s="0" t="s">
        <v>220</v>
      </c>
      <c r="F8460" s="0" t="n">
        <v>0</v>
      </c>
      <c r="G8460" s="0" t="n">
        <v>0</v>
      </c>
      <c r="H8460" s="0" t="n">
        <v>0.16</v>
      </c>
      <c r="I8460" s="0" t="n">
        <v>0</v>
      </c>
      <c r="J8460" s="0" t="n">
        <v>0.17</v>
      </c>
      <c r="N8460" s="0" t="s">
        <v>154</v>
      </c>
      <c r="P8460" s="0" t="n">
        <f aca="false">IF(AND(OR(Dashboard!$B$5="All",D8460=Dashboard!$B$5),OR(Dashboard!$D$5="All",N8460=Dashboard!$D$5),OR(AND(C8460&lt;&gt;"",C8460&gt;=Dashboard!$F$5,C8460&lt;=Dashboard!$H$5),AND(C8460="",Dashboard!$F$5&lt;=1980,Dashboard!$H$5&gt;=2016))),1,0)</f>
        <v>1</v>
      </c>
      <c r="Q8460" s="0" t="n">
        <f aca="false">J8460*P8460+ROW()*0.00000001</f>
        <v>0.1700846</v>
      </c>
    </row>
    <row r="8461" customFormat="false" ht="15" hidden="false" customHeight="false" outlineLevel="0" collapsed="false">
      <c r="A8461" s="0" t="s">
        <v>6203</v>
      </c>
      <c r="B8461" s="0" t="s">
        <v>50</v>
      </c>
      <c r="C8461" s="0" t="n">
        <v>2009</v>
      </c>
      <c r="D8461" s="0" t="s">
        <v>52</v>
      </c>
      <c r="E8461" s="0" t="s">
        <v>6204</v>
      </c>
      <c r="F8461" s="0" t="n">
        <v>0.04</v>
      </c>
      <c r="G8461" s="0" t="n">
        <v>0.11</v>
      </c>
      <c r="H8461" s="0" t="n">
        <v>0</v>
      </c>
      <c r="I8461" s="0" t="n">
        <v>0.02</v>
      </c>
      <c r="J8461" s="0" t="n">
        <v>0.16</v>
      </c>
      <c r="K8461" s="0" t="n">
        <v>52</v>
      </c>
      <c r="M8461" s="0" t="s">
        <v>36</v>
      </c>
      <c r="N8461" s="0" t="s">
        <v>35</v>
      </c>
      <c r="O8461" s="0" t="s">
        <v>53</v>
      </c>
      <c r="P8461" s="0" t="n">
        <f aca="false">IF(AND(OR(Dashboard!$B$5="All",D8461=Dashboard!$B$5),OR(Dashboard!$D$5="All",N8461=Dashboard!$D$5),OR(AND(C8461&lt;&gt;"",C8461&gt;=Dashboard!$F$5,C8461&lt;=Dashboard!$H$5),AND(C8461="",Dashboard!$F$5&lt;=1980,Dashboard!$H$5&gt;=2016))),1,0)</f>
        <v>1</v>
      </c>
      <c r="Q8461" s="0" t="n">
        <f aca="false">J8461*P8461+ROW()*0.00000001</f>
        <v>0.16008461</v>
      </c>
    </row>
    <row r="8462" customFormat="false" ht="15" hidden="false" customHeight="false" outlineLevel="0" collapsed="false">
      <c r="A8462" s="0" t="s">
        <v>6205</v>
      </c>
      <c r="B8462" s="0" t="s">
        <v>64</v>
      </c>
      <c r="C8462" s="0" t="n">
        <v>2009</v>
      </c>
      <c r="D8462" s="0" t="s">
        <v>34</v>
      </c>
      <c r="E8462" s="0" t="s">
        <v>1488</v>
      </c>
      <c r="F8462" s="0" t="n">
        <v>0.13</v>
      </c>
      <c r="G8462" s="0" t="n">
        <v>0.02</v>
      </c>
      <c r="H8462" s="0" t="n">
        <v>0</v>
      </c>
      <c r="I8462" s="0" t="n">
        <v>0.01</v>
      </c>
      <c r="J8462" s="0" t="n">
        <v>0.16</v>
      </c>
      <c r="K8462" s="0" t="n">
        <v>61</v>
      </c>
      <c r="L8462" s="0" t="n">
        <v>5.1</v>
      </c>
      <c r="M8462" s="0" t="s">
        <v>103</v>
      </c>
      <c r="N8462" s="0" t="s">
        <v>66</v>
      </c>
      <c r="O8462" s="0" t="s">
        <v>67</v>
      </c>
      <c r="P8462" s="0" t="n">
        <f aca="false">IF(AND(OR(Dashboard!$B$5="All",D8462=Dashboard!$B$5),OR(Dashboard!$D$5="All",N8462=Dashboard!$D$5),OR(AND(C8462&lt;&gt;"",C8462&gt;=Dashboard!$F$5,C8462&lt;=Dashboard!$H$5),AND(C8462="",Dashboard!$F$5&lt;=1980,Dashboard!$H$5&gt;=2016))),1,0)</f>
        <v>1</v>
      </c>
      <c r="Q8462" s="0" t="n">
        <f aca="false">J8462*P8462+ROW()*0.00000001</f>
        <v>0.16008462</v>
      </c>
    </row>
    <row r="8463" customFormat="false" ht="15" hidden="false" customHeight="false" outlineLevel="0" collapsed="false">
      <c r="A8463" s="0" t="s">
        <v>6206</v>
      </c>
      <c r="B8463" s="0" t="s">
        <v>76</v>
      </c>
      <c r="C8463" s="0" t="n">
        <v>2002</v>
      </c>
      <c r="D8463" s="0" t="s">
        <v>16</v>
      </c>
      <c r="E8463" s="0" t="s">
        <v>160</v>
      </c>
      <c r="F8463" s="0" t="n">
        <v>0.08</v>
      </c>
      <c r="G8463" s="0" t="n">
        <v>0.06</v>
      </c>
      <c r="H8463" s="0" t="n">
        <v>0</v>
      </c>
      <c r="I8463" s="0" t="n">
        <v>0.02</v>
      </c>
      <c r="J8463" s="0" t="n">
        <v>0.16</v>
      </c>
      <c r="K8463" s="0" t="n">
        <v>65</v>
      </c>
      <c r="L8463" s="0" t="n">
        <v>8.7</v>
      </c>
      <c r="M8463" s="0" t="s">
        <v>36</v>
      </c>
      <c r="N8463" s="0" t="s">
        <v>74</v>
      </c>
      <c r="O8463" s="0" t="s">
        <v>67</v>
      </c>
      <c r="P8463" s="0" t="n">
        <f aca="false">IF(AND(OR(Dashboard!$B$5="All",D8463=Dashboard!$B$5),OR(Dashboard!$D$5="All",N8463=Dashboard!$D$5),OR(AND(C8463&lt;&gt;"",C8463&gt;=Dashboard!$F$5,C8463&lt;=Dashboard!$H$5),AND(C8463="",Dashboard!$F$5&lt;=1980,Dashboard!$H$5&gt;=2016))),1,0)</f>
        <v>1</v>
      </c>
      <c r="Q8463" s="0" t="n">
        <f aca="false">J8463*P8463+ROW()*0.00000001</f>
        <v>0.16008463</v>
      </c>
    </row>
    <row r="8464" customFormat="false" ht="15" hidden="false" customHeight="false" outlineLevel="0" collapsed="false">
      <c r="A8464" s="0" t="s">
        <v>722</v>
      </c>
      <c r="B8464" s="0" t="s">
        <v>152</v>
      </c>
      <c r="C8464" s="0" t="n">
        <v>2016</v>
      </c>
      <c r="D8464" s="0" t="s">
        <v>71</v>
      </c>
      <c r="E8464" s="0" t="s">
        <v>124</v>
      </c>
      <c r="F8464" s="0" t="n">
        <v>0.04</v>
      </c>
      <c r="G8464" s="0" t="n">
        <v>0.11</v>
      </c>
      <c r="H8464" s="0" t="n">
        <v>0</v>
      </c>
      <c r="I8464" s="0" t="n">
        <v>0.01</v>
      </c>
      <c r="J8464" s="0" t="n">
        <v>0.16</v>
      </c>
      <c r="K8464" s="0" t="n">
        <v>74</v>
      </c>
      <c r="L8464" s="0" t="n">
        <v>4.8</v>
      </c>
      <c r="M8464" s="0" t="s">
        <v>73</v>
      </c>
      <c r="N8464" s="0" t="s">
        <v>152</v>
      </c>
      <c r="O8464" s="0" t="s">
        <v>37</v>
      </c>
      <c r="P8464" s="0" t="n">
        <f aca="false">IF(AND(OR(Dashboard!$B$5="All",D8464=Dashboard!$B$5),OR(Dashboard!$D$5="All",N8464=Dashboard!$D$5),OR(AND(C8464&lt;&gt;"",C8464&gt;=Dashboard!$F$5,C8464&lt;=Dashboard!$H$5),AND(C8464="",Dashboard!$F$5&lt;=1980,Dashboard!$H$5&gt;=2016))),1,0)</f>
        <v>1</v>
      </c>
      <c r="Q8464" s="0" t="n">
        <f aca="false">J8464*P8464+ROW()*0.00000001</f>
        <v>0.16008464</v>
      </c>
    </row>
    <row r="8465" customFormat="false" ht="15" hidden="false" customHeight="false" outlineLevel="0" collapsed="false">
      <c r="A8465" s="0" t="s">
        <v>6207</v>
      </c>
      <c r="B8465" s="0" t="s">
        <v>152</v>
      </c>
      <c r="C8465" s="0" t="n">
        <v>2005</v>
      </c>
      <c r="D8465" s="0" t="s">
        <v>246</v>
      </c>
      <c r="E8465" s="0" t="s">
        <v>72</v>
      </c>
      <c r="F8465" s="0" t="n">
        <v>0.02</v>
      </c>
      <c r="G8465" s="0" t="n">
        <v>0.12</v>
      </c>
      <c r="H8465" s="0" t="n">
        <v>0</v>
      </c>
      <c r="I8465" s="0" t="n">
        <v>0.03</v>
      </c>
      <c r="J8465" s="0" t="n">
        <v>0.16</v>
      </c>
      <c r="K8465" s="0" t="n">
        <v>94</v>
      </c>
      <c r="L8465" s="0" t="n">
        <v>8.3</v>
      </c>
      <c r="M8465" s="0" t="s">
        <v>125</v>
      </c>
      <c r="N8465" s="0" t="s">
        <v>152</v>
      </c>
      <c r="O8465" s="0" t="s">
        <v>60</v>
      </c>
      <c r="P8465" s="0" t="n">
        <f aca="false">IF(AND(OR(Dashboard!$B$5="All",D8465=Dashboard!$B$5),OR(Dashboard!$D$5="All",N8465=Dashboard!$D$5),OR(AND(C8465&lt;&gt;"",C8465&gt;=Dashboard!$F$5,C8465&lt;=Dashboard!$H$5),AND(C8465="",Dashboard!$F$5&lt;=1980,Dashboard!$H$5&gt;=2016))),1,0)</f>
        <v>1</v>
      </c>
      <c r="Q8465" s="0" t="n">
        <f aca="false">J8465*P8465+ROW()*0.00000001</f>
        <v>0.16008465</v>
      </c>
    </row>
    <row r="8466" customFormat="false" ht="15" hidden="false" customHeight="false" outlineLevel="0" collapsed="false">
      <c r="A8466" s="0" t="s">
        <v>6208</v>
      </c>
      <c r="B8466" s="0" t="s">
        <v>50</v>
      </c>
      <c r="C8466" s="0" t="n">
        <v>2004</v>
      </c>
      <c r="D8466" s="0" t="s">
        <v>48</v>
      </c>
      <c r="E8466" s="0" t="s">
        <v>2860</v>
      </c>
      <c r="F8466" s="0" t="n">
        <v>0.1</v>
      </c>
      <c r="G8466" s="0" t="n">
        <v>0.01</v>
      </c>
      <c r="H8466" s="0" t="n">
        <v>0.05</v>
      </c>
      <c r="I8466" s="0" t="n">
        <v>0.01</v>
      </c>
      <c r="J8466" s="0" t="n">
        <v>0.16</v>
      </c>
      <c r="K8466" s="0" t="n">
        <v>74</v>
      </c>
      <c r="L8466" s="0" t="n">
        <v>7.5</v>
      </c>
      <c r="M8466" s="0" t="s">
        <v>36</v>
      </c>
      <c r="N8466" s="0" t="s">
        <v>35</v>
      </c>
      <c r="O8466" s="0" t="s">
        <v>37</v>
      </c>
      <c r="P8466" s="0" t="n">
        <f aca="false">IF(AND(OR(Dashboard!$B$5="All",D8466=Dashboard!$B$5),OR(Dashboard!$D$5="All",N8466=Dashboard!$D$5),OR(AND(C8466&lt;&gt;"",C8466&gt;=Dashboard!$F$5,C8466&lt;=Dashboard!$H$5),AND(C8466="",Dashboard!$F$5&lt;=1980,Dashboard!$H$5&gt;=2016))),1,0)</f>
        <v>1</v>
      </c>
      <c r="Q8466" s="0" t="n">
        <f aca="false">J8466*P8466+ROW()*0.00000001</f>
        <v>0.16008466</v>
      </c>
    </row>
    <row r="8467" customFormat="false" ht="15" hidden="false" customHeight="false" outlineLevel="0" collapsed="false">
      <c r="A8467" s="0" t="s">
        <v>6209</v>
      </c>
      <c r="B8467" s="0" t="s">
        <v>851</v>
      </c>
      <c r="C8467" s="0" t="n">
        <v>2013</v>
      </c>
      <c r="D8467" s="0" t="s">
        <v>46</v>
      </c>
      <c r="E8467" s="0" t="s">
        <v>154</v>
      </c>
      <c r="F8467" s="0" t="n">
        <v>0</v>
      </c>
      <c r="G8467" s="0" t="n">
        <v>0</v>
      </c>
      <c r="H8467" s="0" t="n">
        <v>0.16</v>
      </c>
      <c r="I8467" s="0" t="n">
        <v>0</v>
      </c>
      <c r="J8467" s="0" t="n">
        <v>0.16</v>
      </c>
      <c r="N8467" s="0" t="s">
        <v>74</v>
      </c>
      <c r="P8467" s="0" t="n">
        <f aca="false">IF(AND(OR(Dashboard!$B$5="All",D8467=Dashboard!$B$5),OR(Dashboard!$D$5="All",N8467=Dashboard!$D$5),OR(AND(C8467&lt;&gt;"",C8467&gt;=Dashboard!$F$5,C8467&lt;=Dashboard!$H$5),AND(C8467="",Dashboard!$F$5&lt;=1980,Dashboard!$H$5&gt;=2016))),1,0)</f>
        <v>1</v>
      </c>
      <c r="Q8467" s="0" t="n">
        <f aca="false">J8467*P8467+ROW()*0.00000001</f>
        <v>0.16008467</v>
      </c>
    </row>
    <row r="8468" customFormat="false" ht="15" hidden="false" customHeight="false" outlineLevel="0" collapsed="false">
      <c r="A8468" s="0" t="s">
        <v>6210</v>
      </c>
      <c r="B8468" s="0" t="s">
        <v>76</v>
      </c>
      <c r="C8468" s="0" t="n">
        <v>2001</v>
      </c>
      <c r="D8468" s="0" t="s">
        <v>41</v>
      </c>
      <c r="E8468" s="0" t="s">
        <v>160</v>
      </c>
      <c r="F8468" s="0" t="n">
        <v>0.08</v>
      </c>
      <c r="G8468" s="0" t="n">
        <v>0.06</v>
      </c>
      <c r="H8468" s="0" t="n">
        <v>0</v>
      </c>
      <c r="I8468" s="0" t="n">
        <v>0.02</v>
      </c>
      <c r="J8468" s="0" t="n">
        <v>0.16</v>
      </c>
      <c r="N8468" s="0" t="s">
        <v>74</v>
      </c>
      <c r="P8468" s="0" t="n">
        <f aca="false">IF(AND(OR(Dashboard!$B$5="All",D8468=Dashboard!$B$5),OR(Dashboard!$D$5="All",N8468=Dashboard!$D$5),OR(AND(C8468&lt;&gt;"",C8468&gt;=Dashboard!$F$5,C8468&lt;=Dashboard!$H$5),AND(C8468="",Dashboard!$F$5&lt;=1980,Dashboard!$H$5&gt;=2016))),1,0)</f>
        <v>1</v>
      </c>
      <c r="Q8468" s="0" t="n">
        <f aca="false">J8468*P8468+ROW()*0.00000001</f>
        <v>0.16008468</v>
      </c>
    </row>
    <row r="8469" customFormat="false" ht="15" hidden="false" customHeight="false" outlineLevel="0" collapsed="false">
      <c r="A8469" s="0" t="s">
        <v>5993</v>
      </c>
      <c r="B8469" s="0" t="s">
        <v>33</v>
      </c>
      <c r="C8469" s="0" t="n">
        <v>2010</v>
      </c>
      <c r="D8469" s="0" t="s">
        <v>52</v>
      </c>
      <c r="E8469" s="0" t="s">
        <v>5994</v>
      </c>
      <c r="F8469" s="0" t="n">
        <v>0.15</v>
      </c>
      <c r="G8469" s="0" t="n">
        <v>0</v>
      </c>
      <c r="H8469" s="0" t="n">
        <v>0</v>
      </c>
      <c r="I8469" s="0" t="n">
        <v>0.01</v>
      </c>
      <c r="J8469" s="0" t="n">
        <v>0.16</v>
      </c>
      <c r="M8469" s="0" t="s">
        <v>36</v>
      </c>
      <c r="N8469" s="0" t="s">
        <v>35</v>
      </c>
      <c r="P8469" s="0" t="n">
        <f aca="false">IF(AND(OR(Dashboard!$B$5="All",D8469=Dashboard!$B$5),OR(Dashboard!$D$5="All",N8469=Dashboard!$D$5),OR(AND(C8469&lt;&gt;"",C8469&gt;=Dashboard!$F$5,C8469&lt;=Dashboard!$H$5),AND(C8469="",Dashboard!$F$5&lt;=1980,Dashboard!$H$5&gt;=2016))),1,0)</f>
        <v>1</v>
      </c>
      <c r="Q8469" s="0" t="n">
        <f aca="false">J8469*P8469+ROW()*0.00000001</f>
        <v>0.16008469</v>
      </c>
    </row>
    <row r="8470" customFormat="false" ht="15" hidden="false" customHeight="false" outlineLevel="0" collapsed="false">
      <c r="A8470" s="0" t="s">
        <v>6211</v>
      </c>
      <c r="B8470" s="0" t="s">
        <v>164</v>
      </c>
      <c r="C8470" s="0" t="n">
        <v>2005</v>
      </c>
      <c r="D8470" s="0" t="s">
        <v>41</v>
      </c>
      <c r="E8470" s="0" t="s">
        <v>89</v>
      </c>
      <c r="F8470" s="0" t="n">
        <v>0.14</v>
      </c>
      <c r="G8470" s="0" t="n">
        <v>0.01</v>
      </c>
      <c r="H8470" s="0" t="n">
        <v>0</v>
      </c>
      <c r="I8470" s="0" t="n">
        <v>0.01</v>
      </c>
      <c r="J8470" s="0" t="n">
        <v>0.16</v>
      </c>
      <c r="K8470" s="0" t="n">
        <v>75</v>
      </c>
      <c r="L8470" s="0" t="n">
        <v>7.8</v>
      </c>
      <c r="M8470" s="0" t="s">
        <v>103</v>
      </c>
      <c r="N8470" s="0" t="s">
        <v>74</v>
      </c>
      <c r="O8470" s="0" t="s">
        <v>37</v>
      </c>
      <c r="P8470" s="0" t="n">
        <f aca="false">IF(AND(OR(Dashboard!$B$5="All",D8470=Dashboard!$B$5),OR(Dashboard!$D$5="All",N8470=Dashboard!$D$5),OR(AND(C8470&lt;&gt;"",C8470&gt;=Dashboard!$F$5,C8470&lt;=Dashboard!$H$5),AND(C8470="",Dashboard!$F$5&lt;=1980,Dashboard!$H$5&gt;=2016))),1,0)</f>
        <v>1</v>
      </c>
      <c r="Q8470" s="0" t="n">
        <f aca="false">J8470*P8470+ROW()*0.00000001</f>
        <v>0.1600847</v>
      </c>
    </row>
    <row r="8471" customFormat="false" ht="15" hidden="false" customHeight="false" outlineLevel="0" collapsed="false">
      <c r="A8471" s="0" t="s">
        <v>6212</v>
      </c>
      <c r="B8471" s="0" t="s">
        <v>76</v>
      </c>
      <c r="C8471" s="0" t="n">
        <v>2002</v>
      </c>
      <c r="D8471" s="0" t="s">
        <v>46</v>
      </c>
      <c r="E8471" s="0" t="s">
        <v>89</v>
      </c>
      <c r="F8471" s="0" t="n">
        <v>0</v>
      </c>
      <c r="G8471" s="0" t="n">
        <v>0</v>
      </c>
      <c r="H8471" s="0" t="n">
        <v>0.16</v>
      </c>
      <c r="I8471" s="0" t="n">
        <v>0</v>
      </c>
      <c r="J8471" s="0" t="n">
        <v>0.16</v>
      </c>
      <c r="N8471" s="0" t="s">
        <v>74</v>
      </c>
      <c r="P8471" s="0" t="n">
        <f aca="false">IF(AND(OR(Dashboard!$B$5="All",D8471=Dashboard!$B$5),OR(Dashboard!$D$5="All",N8471=Dashboard!$D$5),OR(AND(C8471&lt;&gt;"",C8471&gt;=Dashboard!$F$5,C8471&lt;=Dashboard!$H$5),AND(C8471="",Dashboard!$F$5&lt;=1980,Dashboard!$H$5&gt;=2016))),1,0)</f>
        <v>1</v>
      </c>
      <c r="Q8471" s="0" t="n">
        <f aca="false">J8471*P8471+ROW()*0.00000001</f>
        <v>0.16008471</v>
      </c>
    </row>
    <row r="8472" customFormat="false" ht="15" hidden="false" customHeight="false" outlineLevel="0" collapsed="false">
      <c r="A8472" s="0" t="s">
        <v>6213</v>
      </c>
      <c r="B8472" s="0" t="s">
        <v>76</v>
      </c>
      <c r="C8472" s="0" t="n">
        <v>2001</v>
      </c>
      <c r="D8472" s="0" t="s">
        <v>41</v>
      </c>
      <c r="E8472" s="0" t="s">
        <v>234</v>
      </c>
      <c r="F8472" s="0" t="n">
        <v>0.08</v>
      </c>
      <c r="G8472" s="0" t="n">
        <v>0.06</v>
      </c>
      <c r="H8472" s="0" t="n">
        <v>0</v>
      </c>
      <c r="I8472" s="0" t="n">
        <v>0.02</v>
      </c>
      <c r="J8472" s="0" t="n">
        <v>0.16</v>
      </c>
      <c r="K8472" s="0" t="n">
        <v>71</v>
      </c>
      <c r="L8472" s="0" t="n">
        <v>4.9</v>
      </c>
      <c r="M8472" s="0" t="s">
        <v>36</v>
      </c>
      <c r="N8472" s="0" t="s">
        <v>74</v>
      </c>
      <c r="O8472" s="0" t="s">
        <v>37</v>
      </c>
      <c r="P8472" s="0" t="n">
        <f aca="false">IF(AND(OR(Dashboard!$B$5="All",D8472=Dashboard!$B$5),OR(Dashboard!$D$5="All",N8472=Dashboard!$D$5),OR(AND(C8472&lt;&gt;"",C8472&gt;=Dashboard!$F$5,C8472&lt;=Dashboard!$H$5),AND(C8472="",Dashboard!$F$5&lt;=1980,Dashboard!$H$5&gt;=2016))),1,0)</f>
        <v>1</v>
      </c>
      <c r="Q8472" s="0" t="n">
        <f aca="false">J8472*P8472+ROW()*0.00000001</f>
        <v>0.16008472</v>
      </c>
    </row>
    <row r="8473" customFormat="false" ht="15" hidden="false" customHeight="false" outlineLevel="0" collapsed="false">
      <c r="A8473" s="0" t="s">
        <v>6214</v>
      </c>
      <c r="B8473" s="0" t="s">
        <v>50</v>
      </c>
      <c r="C8473" s="0" t="n">
        <v>2008</v>
      </c>
      <c r="D8473" s="0" t="s">
        <v>71</v>
      </c>
      <c r="E8473" s="0" t="s">
        <v>91</v>
      </c>
      <c r="F8473" s="0" t="n">
        <v>0.15</v>
      </c>
      <c r="G8473" s="0" t="n">
        <v>0</v>
      </c>
      <c r="H8473" s="0" t="n">
        <v>0</v>
      </c>
      <c r="I8473" s="0" t="n">
        <v>0.01</v>
      </c>
      <c r="J8473" s="0" t="n">
        <v>0.16</v>
      </c>
      <c r="K8473" s="0" t="n">
        <v>69</v>
      </c>
      <c r="M8473" s="0" t="s">
        <v>36</v>
      </c>
      <c r="N8473" s="0" t="s">
        <v>35</v>
      </c>
      <c r="O8473" s="0" t="s">
        <v>67</v>
      </c>
      <c r="P8473" s="0" t="n">
        <f aca="false">IF(AND(OR(Dashboard!$B$5="All",D8473=Dashboard!$B$5),OR(Dashboard!$D$5="All",N8473=Dashboard!$D$5),OR(AND(C8473&lt;&gt;"",C8473&gt;=Dashboard!$F$5,C8473&lt;=Dashboard!$H$5),AND(C8473="",Dashboard!$F$5&lt;=1980,Dashboard!$H$5&gt;=2016))),1,0)</f>
        <v>1</v>
      </c>
      <c r="Q8473" s="0" t="n">
        <f aca="false">J8473*P8473+ROW()*0.00000001</f>
        <v>0.16008473</v>
      </c>
    </row>
    <row r="8474" customFormat="false" ht="15" hidden="false" customHeight="false" outlineLevel="0" collapsed="false">
      <c r="A8474" s="0" t="s">
        <v>6215</v>
      </c>
      <c r="B8474" s="0" t="s">
        <v>33</v>
      </c>
      <c r="C8474" s="0" t="n">
        <v>2008</v>
      </c>
      <c r="D8474" s="0" t="s">
        <v>48</v>
      </c>
      <c r="E8474" s="0" t="s">
        <v>6216</v>
      </c>
      <c r="F8474" s="0" t="n">
        <v>0.16</v>
      </c>
      <c r="G8474" s="0" t="n">
        <v>0</v>
      </c>
      <c r="H8474" s="0" t="n">
        <v>0</v>
      </c>
      <c r="I8474" s="0" t="n">
        <v>0</v>
      </c>
      <c r="J8474" s="0" t="n">
        <v>0.16</v>
      </c>
      <c r="N8474" s="0" t="s">
        <v>35</v>
      </c>
      <c r="P8474" s="0" t="n">
        <f aca="false">IF(AND(OR(Dashboard!$B$5="All",D8474=Dashboard!$B$5),OR(Dashboard!$D$5="All",N8474=Dashboard!$D$5),OR(AND(C8474&lt;&gt;"",C8474&gt;=Dashboard!$F$5,C8474&lt;=Dashboard!$H$5),AND(C8474="",Dashboard!$F$5&lt;=1980,Dashboard!$H$5&gt;=2016))),1,0)</f>
        <v>1</v>
      </c>
      <c r="Q8474" s="0" t="n">
        <f aca="false">J8474*P8474+ROW()*0.00000001</f>
        <v>0.16008474</v>
      </c>
    </row>
    <row r="8475" customFormat="false" ht="15" hidden="false" customHeight="false" outlineLevel="0" collapsed="false">
      <c r="A8475" s="0" t="s">
        <v>3242</v>
      </c>
      <c r="B8475" s="0" t="s">
        <v>85</v>
      </c>
      <c r="C8475" s="0" t="n">
        <v>2002</v>
      </c>
      <c r="D8475" s="0" t="s">
        <v>41</v>
      </c>
      <c r="E8475" s="0" t="s">
        <v>418</v>
      </c>
      <c r="F8475" s="0" t="n">
        <v>0.12</v>
      </c>
      <c r="G8475" s="0" t="n">
        <v>0.04</v>
      </c>
      <c r="H8475" s="0" t="n">
        <v>0</v>
      </c>
      <c r="I8475" s="0" t="n">
        <v>0</v>
      </c>
      <c r="J8475" s="0" t="n">
        <v>0.16</v>
      </c>
      <c r="N8475" s="0" t="s">
        <v>35</v>
      </c>
      <c r="P8475" s="0" t="n">
        <f aca="false">IF(AND(OR(Dashboard!$B$5="All",D8475=Dashboard!$B$5),OR(Dashboard!$D$5="All",N8475=Dashboard!$D$5),OR(AND(C8475&lt;&gt;"",C8475&gt;=Dashboard!$F$5,C8475&lt;=Dashboard!$H$5),AND(C8475="",Dashboard!$F$5&lt;=1980,Dashboard!$H$5&gt;=2016))),1,0)</f>
        <v>1</v>
      </c>
      <c r="Q8475" s="0" t="n">
        <f aca="false">J8475*P8475+ROW()*0.00000001</f>
        <v>0.16008475</v>
      </c>
    </row>
    <row r="8476" customFormat="false" ht="15" hidden="false" customHeight="false" outlineLevel="0" collapsed="false">
      <c r="A8476" s="0" t="s">
        <v>1858</v>
      </c>
      <c r="B8476" s="0" t="s">
        <v>33</v>
      </c>
      <c r="C8476" s="0" t="n">
        <v>2011</v>
      </c>
      <c r="D8476" s="0" t="s">
        <v>41</v>
      </c>
      <c r="E8476" s="0" t="s">
        <v>124</v>
      </c>
      <c r="F8476" s="0" t="n">
        <v>0.06</v>
      </c>
      <c r="G8476" s="0" t="n">
        <v>0.09</v>
      </c>
      <c r="H8476" s="0" t="n">
        <v>0</v>
      </c>
      <c r="I8476" s="0" t="n">
        <v>0.02</v>
      </c>
      <c r="J8476" s="0" t="n">
        <v>0.16</v>
      </c>
      <c r="K8476" s="0" t="n">
        <v>64</v>
      </c>
      <c r="L8476" s="0" t="n">
        <v>6.2</v>
      </c>
      <c r="M8476" s="0" t="s">
        <v>103</v>
      </c>
      <c r="N8476" s="0" t="s">
        <v>35</v>
      </c>
      <c r="O8476" s="0" t="s">
        <v>67</v>
      </c>
      <c r="P8476" s="0" t="n">
        <f aca="false">IF(AND(OR(Dashboard!$B$5="All",D8476=Dashboard!$B$5),OR(Dashboard!$D$5="All",N8476=Dashboard!$D$5),OR(AND(C8476&lt;&gt;"",C8476&gt;=Dashboard!$F$5,C8476&lt;=Dashboard!$H$5),AND(C8476="",Dashboard!$F$5&lt;=1980,Dashboard!$H$5&gt;=2016))),1,0)</f>
        <v>1</v>
      </c>
      <c r="Q8476" s="0" t="n">
        <f aca="false">J8476*P8476+ROW()*0.00000001</f>
        <v>0.16008476</v>
      </c>
    </row>
    <row r="8477" customFormat="false" ht="15" hidden="false" customHeight="false" outlineLevel="0" collapsed="false">
      <c r="A8477" s="0" t="s">
        <v>6217</v>
      </c>
      <c r="B8477" s="0" t="s">
        <v>117</v>
      </c>
      <c r="C8477" s="0" t="n">
        <v>2000</v>
      </c>
      <c r="D8477" s="0" t="s">
        <v>56</v>
      </c>
      <c r="E8477" s="0" t="s">
        <v>420</v>
      </c>
      <c r="F8477" s="0" t="n">
        <v>0.09</v>
      </c>
      <c r="G8477" s="0" t="n">
        <v>0.06</v>
      </c>
      <c r="H8477" s="0" t="n">
        <v>0</v>
      </c>
      <c r="I8477" s="0" t="n">
        <v>0.01</v>
      </c>
      <c r="J8477" s="0" t="n">
        <v>0.16</v>
      </c>
      <c r="K8477" s="0" t="n">
        <v>61</v>
      </c>
      <c r="L8477" s="0" t="n">
        <v>7.5</v>
      </c>
      <c r="M8477" s="0" t="s">
        <v>73</v>
      </c>
      <c r="N8477" s="0" t="s">
        <v>74</v>
      </c>
      <c r="O8477" s="0" t="s">
        <v>67</v>
      </c>
      <c r="P8477" s="0" t="n">
        <f aca="false">IF(AND(OR(Dashboard!$B$5="All",D8477=Dashboard!$B$5),OR(Dashboard!$D$5="All",N8477=Dashboard!$D$5),OR(AND(C8477&lt;&gt;"",C8477&gt;=Dashboard!$F$5,C8477&lt;=Dashboard!$H$5),AND(C8477="",Dashboard!$F$5&lt;=1980,Dashboard!$H$5&gt;=2016))),1,0)</f>
        <v>1</v>
      </c>
      <c r="Q8477" s="0" t="n">
        <f aca="false">J8477*P8477+ROW()*0.00000001</f>
        <v>0.16008477</v>
      </c>
    </row>
    <row r="8478" customFormat="false" ht="15" hidden="false" customHeight="false" outlineLevel="0" collapsed="false">
      <c r="A8478" s="0" t="s">
        <v>6218</v>
      </c>
      <c r="B8478" s="0" t="s">
        <v>76</v>
      </c>
      <c r="C8478" s="0" t="n">
        <v>2004</v>
      </c>
      <c r="D8478" s="0" t="s">
        <v>34</v>
      </c>
      <c r="E8478" s="0" t="s">
        <v>89</v>
      </c>
      <c r="F8478" s="0" t="n">
        <v>0.08</v>
      </c>
      <c r="G8478" s="0" t="n">
        <v>0.06</v>
      </c>
      <c r="H8478" s="0" t="n">
        <v>0</v>
      </c>
      <c r="I8478" s="0" t="n">
        <v>0.02</v>
      </c>
      <c r="J8478" s="0" t="n">
        <v>0.16</v>
      </c>
      <c r="K8478" s="0" t="n">
        <v>68</v>
      </c>
      <c r="L8478" s="0" t="n">
        <v>9</v>
      </c>
      <c r="M8478" s="0" t="s">
        <v>36</v>
      </c>
      <c r="N8478" s="0" t="s">
        <v>74</v>
      </c>
      <c r="O8478" s="0" t="s">
        <v>67</v>
      </c>
      <c r="P8478" s="0" t="n">
        <f aca="false">IF(AND(OR(Dashboard!$B$5="All",D8478=Dashboard!$B$5),OR(Dashboard!$D$5="All",N8478=Dashboard!$D$5),OR(AND(C8478&lt;&gt;"",C8478&gt;=Dashboard!$F$5,C8478&lt;=Dashboard!$H$5),AND(C8478="",Dashboard!$F$5&lt;=1980,Dashboard!$H$5&gt;=2016))),1,0)</f>
        <v>1</v>
      </c>
      <c r="Q8478" s="0" t="n">
        <f aca="false">J8478*P8478+ROW()*0.00000001</f>
        <v>0.16008478</v>
      </c>
    </row>
    <row r="8479" customFormat="false" ht="15" hidden="false" customHeight="false" outlineLevel="0" collapsed="false">
      <c r="A8479" s="0" t="s">
        <v>6219</v>
      </c>
      <c r="B8479" s="0" t="s">
        <v>50</v>
      </c>
      <c r="C8479" s="0" t="n">
        <v>2007</v>
      </c>
      <c r="D8479" s="0" t="s">
        <v>58</v>
      </c>
      <c r="E8479" s="0" t="s">
        <v>487</v>
      </c>
      <c r="F8479" s="0" t="n">
        <v>0.12</v>
      </c>
      <c r="G8479" s="0" t="n">
        <v>0.03</v>
      </c>
      <c r="H8479" s="0" t="n">
        <v>0</v>
      </c>
      <c r="I8479" s="0" t="n">
        <v>0.01</v>
      </c>
      <c r="J8479" s="0" t="n">
        <v>0.16</v>
      </c>
      <c r="L8479" s="0" t="n">
        <v>7.3</v>
      </c>
      <c r="M8479" s="0" t="s">
        <v>36</v>
      </c>
      <c r="N8479" s="0" t="s">
        <v>35</v>
      </c>
      <c r="P8479" s="0" t="n">
        <f aca="false">IF(AND(OR(Dashboard!$B$5="All",D8479=Dashboard!$B$5),OR(Dashboard!$D$5="All",N8479=Dashboard!$D$5),OR(AND(C8479&lt;&gt;"",C8479&gt;=Dashboard!$F$5,C8479&lt;=Dashboard!$H$5),AND(C8479="",Dashboard!$F$5&lt;=1980,Dashboard!$H$5&gt;=2016))),1,0)</f>
        <v>1</v>
      </c>
      <c r="Q8479" s="0" t="n">
        <f aca="false">J8479*P8479+ROW()*0.00000001</f>
        <v>0.16008479</v>
      </c>
    </row>
    <row r="8480" customFormat="false" ht="15" hidden="false" customHeight="false" outlineLevel="0" collapsed="false">
      <c r="A8480" s="0" t="s">
        <v>6220</v>
      </c>
      <c r="B8480" s="0" t="s">
        <v>76</v>
      </c>
      <c r="C8480" s="0" t="n">
        <v>2003</v>
      </c>
      <c r="D8480" s="0" t="s">
        <v>34</v>
      </c>
      <c r="E8480" s="0" t="s">
        <v>154</v>
      </c>
      <c r="F8480" s="0" t="n">
        <v>0.08</v>
      </c>
      <c r="G8480" s="0" t="n">
        <v>0.06</v>
      </c>
      <c r="H8480" s="0" t="n">
        <v>0</v>
      </c>
      <c r="I8480" s="0" t="n">
        <v>0.02</v>
      </c>
      <c r="J8480" s="0" t="n">
        <v>0.16</v>
      </c>
      <c r="K8480" s="0" t="n">
        <v>83</v>
      </c>
      <c r="L8480" s="0" t="n">
        <v>8.5</v>
      </c>
      <c r="M8480" s="0" t="s">
        <v>36</v>
      </c>
      <c r="N8480" s="0" t="s">
        <v>74</v>
      </c>
      <c r="O8480" s="0" t="s">
        <v>42</v>
      </c>
      <c r="P8480" s="0" t="n">
        <f aca="false">IF(AND(OR(Dashboard!$B$5="All",D8480=Dashboard!$B$5),OR(Dashboard!$D$5="All",N8480=Dashboard!$D$5),OR(AND(C8480&lt;&gt;"",C8480&gt;=Dashboard!$F$5,C8480&lt;=Dashboard!$H$5),AND(C8480="",Dashboard!$F$5&lt;=1980,Dashboard!$H$5&gt;=2016))),1,0)</f>
        <v>1</v>
      </c>
      <c r="Q8480" s="0" t="n">
        <f aca="false">J8480*P8480+ROW()*0.00000001</f>
        <v>0.1600848</v>
      </c>
    </row>
    <row r="8481" customFormat="false" ht="15" hidden="false" customHeight="false" outlineLevel="0" collapsed="false">
      <c r="A8481" s="0" t="s">
        <v>6221</v>
      </c>
      <c r="B8481" s="0" t="s">
        <v>70</v>
      </c>
      <c r="C8481" s="0" t="n">
        <v>2014</v>
      </c>
      <c r="D8481" s="0" t="s">
        <v>102</v>
      </c>
      <c r="E8481" s="0" t="s">
        <v>154</v>
      </c>
      <c r="F8481" s="0" t="n">
        <v>0.05</v>
      </c>
      <c r="G8481" s="0" t="n">
        <v>0</v>
      </c>
      <c r="H8481" s="0" t="n">
        <v>0.09</v>
      </c>
      <c r="I8481" s="0" t="n">
        <v>0.01</v>
      </c>
      <c r="J8481" s="0" t="n">
        <v>0.16</v>
      </c>
      <c r="K8481" s="0" t="n">
        <v>66</v>
      </c>
      <c r="L8481" s="0" t="n">
        <v>8.2</v>
      </c>
      <c r="M8481" s="0" t="s">
        <v>103</v>
      </c>
      <c r="N8481" s="0" t="s">
        <v>74</v>
      </c>
      <c r="O8481" s="0" t="s">
        <v>67</v>
      </c>
      <c r="P8481" s="0" t="n">
        <f aca="false">IF(AND(OR(Dashboard!$B$5="All",D8481=Dashboard!$B$5),OR(Dashboard!$D$5="All",N8481=Dashboard!$D$5),OR(AND(C8481&lt;&gt;"",C8481&gt;=Dashboard!$F$5,C8481&lt;=Dashboard!$H$5),AND(C8481="",Dashboard!$F$5&lt;=1980,Dashboard!$H$5&gt;=2016))),1,0)</f>
        <v>1</v>
      </c>
      <c r="Q8481" s="0" t="n">
        <f aca="false">J8481*P8481+ROW()*0.00000001</f>
        <v>0.16008481</v>
      </c>
    </row>
    <row r="8482" customFormat="false" ht="15" hidden="false" customHeight="false" outlineLevel="0" collapsed="false">
      <c r="A8482" s="0" t="s">
        <v>6222</v>
      </c>
      <c r="B8482" s="0" t="s">
        <v>76</v>
      </c>
      <c r="C8482" s="0" t="n">
        <v>2000</v>
      </c>
      <c r="D8482" s="0" t="s">
        <v>41</v>
      </c>
      <c r="E8482" s="0" t="s">
        <v>142</v>
      </c>
      <c r="F8482" s="0" t="n">
        <v>0.06</v>
      </c>
      <c r="G8482" s="0" t="n">
        <v>0.05</v>
      </c>
      <c r="H8482" s="0" t="n">
        <v>0.03</v>
      </c>
      <c r="I8482" s="0" t="n">
        <v>0.02</v>
      </c>
      <c r="J8482" s="0" t="n">
        <v>0.16</v>
      </c>
      <c r="K8482" s="0" t="n">
        <v>71</v>
      </c>
      <c r="M8482" s="0" t="s">
        <v>36</v>
      </c>
      <c r="N8482" s="0" t="s">
        <v>74</v>
      </c>
      <c r="O8482" s="0" t="s">
        <v>37</v>
      </c>
      <c r="P8482" s="0" t="n">
        <f aca="false">IF(AND(OR(Dashboard!$B$5="All",D8482=Dashboard!$B$5),OR(Dashboard!$D$5="All",N8482=Dashboard!$D$5),OR(AND(C8482&lt;&gt;"",C8482&gt;=Dashboard!$F$5,C8482&lt;=Dashboard!$H$5),AND(C8482="",Dashboard!$F$5&lt;=1980,Dashboard!$H$5&gt;=2016))),1,0)</f>
        <v>1</v>
      </c>
      <c r="Q8482" s="0" t="n">
        <f aca="false">J8482*P8482+ROW()*0.00000001</f>
        <v>0.16008482</v>
      </c>
    </row>
    <row r="8483" customFormat="false" ht="15" hidden="false" customHeight="false" outlineLevel="0" collapsed="false">
      <c r="A8483" s="0" t="s">
        <v>6223</v>
      </c>
      <c r="B8483" s="0" t="s">
        <v>64</v>
      </c>
      <c r="C8483" s="0" t="n">
        <v>2009</v>
      </c>
      <c r="D8483" s="0" t="s">
        <v>114</v>
      </c>
      <c r="E8483" s="0" t="s">
        <v>547</v>
      </c>
      <c r="F8483" s="0" t="n">
        <v>0.14</v>
      </c>
      <c r="G8483" s="0" t="n">
        <v>0.01</v>
      </c>
      <c r="H8483" s="0" t="n">
        <v>0</v>
      </c>
      <c r="I8483" s="0" t="n">
        <v>0.01</v>
      </c>
      <c r="J8483" s="0" t="n">
        <v>0.16</v>
      </c>
      <c r="K8483" s="0" t="n">
        <v>25</v>
      </c>
      <c r="L8483" s="0" t="n">
        <v>2.5</v>
      </c>
      <c r="M8483" s="0" t="s">
        <v>73</v>
      </c>
      <c r="N8483" s="0" t="s">
        <v>66</v>
      </c>
      <c r="O8483" s="0" t="s">
        <v>177</v>
      </c>
      <c r="P8483" s="0" t="n">
        <f aca="false">IF(AND(OR(Dashboard!$B$5="All",D8483=Dashboard!$B$5),OR(Dashboard!$D$5="All",N8483=Dashboard!$D$5),OR(AND(C8483&lt;&gt;"",C8483&gt;=Dashboard!$F$5,C8483&lt;=Dashboard!$H$5),AND(C8483="",Dashboard!$F$5&lt;=1980,Dashboard!$H$5&gt;=2016))),1,0)</f>
        <v>1</v>
      </c>
      <c r="Q8483" s="0" t="n">
        <f aca="false">J8483*P8483+ROW()*0.00000001</f>
        <v>0.16008483</v>
      </c>
    </row>
    <row r="8484" customFormat="false" ht="15" hidden="false" customHeight="false" outlineLevel="0" collapsed="false">
      <c r="A8484" s="0" t="s">
        <v>6224</v>
      </c>
      <c r="B8484" s="0" t="s">
        <v>50</v>
      </c>
      <c r="C8484" s="0" t="n">
        <v>2009</v>
      </c>
      <c r="D8484" s="0" t="s">
        <v>102</v>
      </c>
      <c r="E8484" s="0" t="s">
        <v>220</v>
      </c>
      <c r="F8484" s="0" t="n">
        <v>0</v>
      </c>
      <c r="G8484" s="0" t="n">
        <v>0</v>
      </c>
      <c r="H8484" s="0" t="n">
        <v>0.16</v>
      </c>
      <c r="I8484" s="0" t="n">
        <v>0</v>
      </c>
      <c r="J8484" s="0" t="n">
        <v>0.16</v>
      </c>
      <c r="N8484" s="0" t="s">
        <v>35</v>
      </c>
      <c r="P8484" s="0" t="n">
        <f aca="false">IF(AND(OR(Dashboard!$B$5="All",D8484=Dashboard!$B$5),OR(Dashboard!$D$5="All",N8484=Dashboard!$D$5),OR(AND(C8484&lt;&gt;"",C8484&gt;=Dashboard!$F$5,C8484&lt;=Dashboard!$H$5),AND(C8484="",Dashboard!$F$5&lt;=1980,Dashboard!$H$5&gt;=2016))),1,0)</f>
        <v>1</v>
      </c>
      <c r="Q8484" s="0" t="n">
        <f aca="false">J8484*P8484+ROW()*0.00000001</f>
        <v>0.16008484</v>
      </c>
    </row>
    <row r="8485" customFormat="false" ht="15" hidden="false" customHeight="false" outlineLevel="0" collapsed="false">
      <c r="A8485" s="0" t="s">
        <v>2647</v>
      </c>
      <c r="B8485" s="0" t="s">
        <v>186</v>
      </c>
      <c r="C8485" s="0" t="n">
        <v>2002</v>
      </c>
      <c r="D8485" s="0" t="s">
        <v>56</v>
      </c>
      <c r="E8485" s="0" t="s">
        <v>1326</v>
      </c>
      <c r="F8485" s="0" t="n">
        <v>0.13</v>
      </c>
      <c r="G8485" s="0" t="n">
        <v>0.03</v>
      </c>
      <c r="H8485" s="0" t="n">
        <v>0</v>
      </c>
      <c r="I8485" s="0" t="n">
        <v>0</v>
      </c>
      <c r="J8485" s="0" t="n">
        <v>0.16</v>
      </c>
      <c r="K8485" s="0" t="n">
        <v>74</v>
      </c>
      <c r="L8485" s="0" t="n">
        <v>8.4</v>
      </c>
      <c r="M8485" s="0" t="s">
        <v>103</v>
      </c>
      <c r="N8485" s="0" t="s">
        <v>35</v>
      </c>
      <c r="O8485" s="0" t="s">
        <v>37</v>
      </c>
      <c r="P8485" s="0" t="n">
        <f aca="false">IF(AND(OR(Dashboard!$B$5="All",D8485=Dashboard!$B$5),OR(Dashboard!$D$5="All",N8485=Dashboard!$D$5),OR(AND(C8485&lt;&gt;"",C8485&gt;=Dashboard!$F$5,C8485&lt;=Dashboard!$H$5),AND(C8485="",Dashboard!$F$5&lt;=1980,Dashboard!$H$5&gt;=2016))),1,0)</f>
        <v>1</v>
      </c>
      <c r="Q8485" s="0" t="n">
        <f aca="false">J8485*P8485+ROW()*0.00000001</f>
        <v>0.16008485</v>
      </c>
    </row>
    <row r="8486" customFormat="false" ht="15" hidden="false" customHeight="false" outlineLevel="0" collapsed="false">
      <c r="A8486" s="0" t="s">
        <v>6225</v>
      </c>
      <c r="B8486" s="0" t="s">
        <v>76</v>
      </c>
      <c r="C8486" s="0" t="n">
        <v>2002</v>
      </c>
      <c r="D8486" s="0" t="s">
        <v>16</v>
      </c>
      <c r="E8486" s="0" t="s">
        <v>821</v>
      </c>
      <c r="F8486" s="0" t="n">
        <v>0.08</v>
      </c>
      <c r="G8486" s="0" t="n">
        <v>0.06</v>
      </c>
      <c r="H8486" s="0" t="n">
        <v>0</v>
      </c>
      <c r="I8486" s="0" t="n">
        <v>0.02</v>
      </c>
      <c r="J8486" s="0" t="n">
        <v>0.16</v>
      </c>
      <c r="N8486" s="0" t="s">
        <v>74</v>
      </c>
      <c r="P8486" s="0" t="n">
        <f aca="false">IF(AND(OR(Dashboard!$B$5="All",D8486=Dashboard!$B$5),OR(Dashboard!$D$5="All",N8486=Dashboard!$D$5),OR(AND(C8486&lt;&gt;"",C8486&gt;=Dashboard!$F$5,C8486&lt;=Dashboard!$H$5),AND(C8486="",Dashboard!$F$5&lt;=1980,Dashboard!$H$5&gt;=2016))),1,0)</f>
        <v>1</v>
      </c>
      <c r="Q8486" s="0" t="n">
        <f aca="false">J8486*P8486+ROW()*0.00000001</f>
        <v>0.16008486</v>
      </c>
    </row>
    <row r="8487" customFormat="false" ht="15" hidden="false" customHeight="false" outlineLevel="0" collapsed="false">
      <c r="A8487" s="0" t="s">
        <v>6188</v>
      </c>
      <c r="B8487" s="0" t="s">
        <v>117</v>
      </c>
      <c r="C8487" s="0" t="n">
        <v>2000</v>
      </c>
      <c r="D8487" s="0" t="s">
        <v>52</v>
      </c>
      <c r="E8487" s="0" t="s">
        <v>1173</v>
      </c>
      <c r="F8487" s="0" t="n">
        <v>0</v>
      </c>
      <c r="G8487" s="0" t="n">
        <v>0</v>
      </c>
      <c r="H8487" s="0" t="n">
        <v>0.15</v>
      </c>
      <c r="I8487" s="0" t="n">
        <v>0.01</v>
      </c>
      <c r="J8487" s="0" t="n">
        <v>0.16</v>
      </c>
      <c r="N8487" s="0" t="s">
        <v>74</v>
      </c>
      <c r="P8487" s="0" t="n">
        <f aca="false">IF(AND(OR(Dashboard!$B$5="All",D8487=Dashboard!$B$5),OR(Dashboard!$D$5="All",N8487=Dashboard!$D$5),OR(AND(C8487&lt;&gt;"",C8487&gt;=Dashboard!$F$5,C8487&lt;=Dashboard!$H$5),AND(C8487="",Dashboard!$F$5&lt;=1980,Dashboard!$H$5&gt;=2016))),1,0)</f>
        <v>1</v>
      </c>
      <c r="Q8487" s="0" t="n">
        <f aca="false">J8487*P8487+ROW()*0.00000001</f>
        <v>0.16008487</v>
      </c>
    </row>
    <row r="8488" customFormat="false" ht="15" hidden="false" customHeight="false" outlineLevel="0" collapsed="false">
      <c r="A8488" s="0" t="s">
        <v>4343</v>
      </c>
      <c r="B8488" s="0" t="s">
        <v>64</v>
      </c>
      <c r="C8488" s="0" t="n">
        <v>2010</v>
      </c>
      <c r="D8488" s="0" t="s">
        <v>71</v>
      </c>
      <c r="E8488" s="0" t="s">
        <v>328</v>
      </c>
      <c r="F8488" s="0" t="n">
        <v>0.08</v>
      </c>
      <c r="G8488" s="0" t="n">
        <v>0.06</v>
      </c>
      <c r="H8488" s="0" t="n">
        <v>0</v>
      </c>
      <c r="I8488" s="0" t="n">
        <v>0.02</v>
      </c>
      <c r="J8488" s="0" t="n">
        <v>0.16</v>
      </c>
      <c r="K8488" s="0" t="n">
        <v>42</v>
      </c>
      <c r="L8488" s="0" t="n">
        <v>4.1</v>
      </c>
      <c r="M8488" s="0" t="s">
        <v>103</v>
      </c>
      <c r="N8488" s="0" t="s">
        <v>66</v>
      </c>
      <c r="O8488" s="0" t="s">
        <v>177</v>
      </c>
      <c r="P8488" s="0" t="n">
        <f aca="false">IF(AND(OR(Dashboard!$B$5="All",D8488=Dashboard!$B$5),OR(Dashboard!$D$5="All",N8488=Dashboard!$D$5),OR(AND(C8488&lt;&gt;"",C8488&gt;=Dashboard!$F$5,C8488&lt;=Dashboard!$H$5),AND(C8488="",Dashboard!$F$5&lt;=1980,Dashboard!$H$5&gt;=2016))),1,0)</f>
        <v>1</v>
      </c>
      <c r="Q8488" s="0" t="n">
        <f aca="false">J8488*P8488+ROW()*0.00000001</f>
        <v>0.16008488</v>
      </c>
    </row>
    <row r="8489" customFormat="false" ht="15" hidden="false" customHeight="false" outlineLevel="0" collapsed="false">
      <c r="A8489" s="0" t="s">
        <v>1854</v>
      </c>
      <c r="B8489" s="0" t="s">
        <v>164</v>
      </c>
      <c r="C8489" s="0" t="n">
        <v>2013</v>
      </c>
      <c r="D8489" s="0" t="s">
        <v>71</v>
      </c>
      <c r="E8489" s="0" t="s">
        <v>220</v>
      </c>
      <c r="F8489" s="0" t="n">
        <v>0</v>
      </c>
      <c r="G8489" s="0" t="n">
        <v>0.02</v>
      </c>
      <c r="H8489" s="0" t="n">
        <v>0.14</v>
      </c>
      <c r="I8489" s="0" t="n">
        <v>0</v>
      </c>
      <c r="J8489" s="0" t="n">
        <v>0.16</v>
      </c>
      <c r="M8489" s="0" t="s">
        <v>36</v>
      </c>
      <c r="N8489" s="0" t="s">
        <v>74</v>
      </c>
      <c r="P8489" s="0" t="n">
        <f aca="false">IF(AND(OR(Dashboard!$B$5="All",D8489=Dashboard!$B$5),OR(Dashboard!$D$5="All",N8489=Dashboard!$D$5),OR(AND(C8489&lt;&gt;"",C8489&gt;=Dashboard!$F$5,C8489&lt;=Dashboard!$H$5),AND(C8489="",Dashboard!$F$5&lt;=1980,Dashboard!$H$5&gt;=2016))),1,0)</f>
        <v>1</v>
      </c>
      <c r="Q8489" s="0" t="n">
        <f aca="false">J8489*P8489+ROW()*0.00000001</f>
        <v>0.16008489</v>
      </c>
    </row>
    <row r="8490" customFormat="false" ht="15" hidden="false" customHeight="false" outlineLevel="0" collapsed="false">
      <c r="A8490" s="0" t="s">
        <v>5097</v>
      </c>
      <c r="B8490" s="0" t="s">
        <v>85</v>
      </c>
      <c r="C8490" s="0" t="n">
        <v>2006</v>
      </c>
      <c r="D8490" s="0" t="s">
        <v>58</v>
      </c>
      <c r="E8490" s="0" t="s">
        <v>418</v>
      </c>
      <c r="F8490" s="0" t="n">
        <v>0.12</v>
      </c>
      <c r="G8490" s="0" t="n">
        <v>0.04</v>
      </c>
      <c r="H8490" s="0" t="n">
        <v>0</v>
      </c>
      <c r="I8490" s="0" t="n">
        <v>0</v>
      </c>
      <c r="J8490" s="0" t="n">
        <v>0.16</v>
      </c>
      <c r="N8490" s="0" t="s">
        <v>35</v>
      </c>
      <c r="P8490" s="0" t="n">
        <f aca="false">IF(AND(OR(Dashboard!$B$5="All",D8490=Dashboard!$B$5),OR(Dashboard!$D$5="All",N8490=Dashboard!$D$5),OR(AND(C8490&lt;&gt;"",C8490&gt;=Dashboard!$F$5,C8490&lt;=Dashboard!$H$5),AND(C8490="",Dashboard!$F$5&lt;=1980,Dashboard!$H$5&gt;=2016))),1,0)</f>
        <v>1</v>
      </c>
      <c r="Q8490" s="0" t="n">
        <f aca="false">J8490*P8490+ROW()*0.00000001</f>
        <v>0.1600849</v>
      </c>
    </row>
    <row r="8491" customFormat="false" ht="15" hidden="false" customHeight="false" outlineLevel="0" collapsed="false">
      <c r="A8491" s="0" t="s">
        <v>6226</v>
      </c>
      <c r="B8491" s="0" t="s">
        <v>76</v>
      </c>
      <c r="C8491" s="0" t="n">
        <v>2003</v>
      </c>
      <c r="D8491" s="0" t="s">
        <v>114</v>
      </c>
      <c r="E8491" s="0" t="s">
        <v>160</v>
      </c>
      <c r="F8491" s="0" t="n">
        <v>0.08</v>
      </c>
      <c r="G8491" s="0" t="n">
        <v>0.06</v>
      </c>
      <c r="H8491" s="0" t="n">
        <v>0</v>
      </c>
      <c r="I8491" s="0" t="n">
        <v>0.02</v>
      </c>
      <c r="J8491" s="0" t="n">
        <v>0.16</v>
      </c>
      <c r="K8491" s="0" t="n">
        <v>69</v>
      </c>
      <c r="L8491" s="0" t="n">
        <v>8.9</v>
      </c>
      <c r="M8491" s="0" t="s">
        <v>103</v>
      </c>
      <c r="N8491" s="0" t="s">
        <v>74</v>
      </c>
      <c r="O8491" s="0" t="s">
        <v>67</v>
      </c>
      <c r="P8491" s="0" t="n">
        <f aca="false">IF(AND(OR(Dashboard!$B$5="All",D8491=Dashboard!$B$5),OR(Dashboard!$D$5="All",N8491=Dashboard!$D$5),OR(AND(C8491&lt;&gt;"",C8491&gt;=Dashboard!$F$5,C8491&lt;=Dashboard!$H$5),AND(C8491="",Dashboard!$F$5&lt;=1980,Dashboard!$H$5&gt;=2016))),1,0)</f>
        <v>1</v>
      </c>
      <c r="Q8491" s="0" t="n">
        <f aca="false">J8491*P8491+ROW()*0.00000001</f>
        <v>0.16008491</v>
      </c>
    </row>
    <row r="8492" customFormat="false" ht="15" hidden="false" customHeight="false" outlineLevel="0" collapsed="false">
      <c r="A8492" s="0" t="s">
        <v>4030</v>
      </c>
      <c r="B8492" s="0" t="s">
        <v>172</v>
      </c>
      <c r="C8492" s="0" t="n">
        <v>2016</v>
      </c>
      <c r="D8492" s="0" t="s">
        <v>16</v>
      </c>
      <c r="E8492" s="0" t="s">
        <v>142</v>
      </c>
      <c r="F8492" s="0" t="n">
        <v>0.09</v>
      </c>
      <c r="G8492" s="0" t="n">
        <v>0.06</v>
      </c>
      <c r="H8492" s="0" t="n">
        <v>0</v>
      </c>
      <c r="I8492" s="0" t="n">
        <v>0.01</v>
      </c>
      <c r="J8492" s="0" t="n">
        <v>0.16</v>
      </c>
      <c r="K8492" s="0" t="n">
        <v>72</v>
      </c>
      <c r="L8492" s="0" t="n">
        <v>4.4</v>
      </c>
      <c r="M8492" s="0" t="s">
        <v>103</v>
      </c>
      <c r="N8492" s="0" t="s">
        <v>66</v>
      </c>
      <c r="O8492" s="0" t="s">
        <v>37</v>
      </c>
      <c r="P8492" s="0" t="n">
        <f aca="false">IF(AND(OR(Dashboard!$B$5="All",D8492=Dashboard!$B$5),OR(Dashboard!$D$5="All",N8492=Dashboard!$D$5),OR(AND(C8492&lt;&gt;"",C8492&gt;=Dashboard!$F$5,C8492&lt;=Dashboard!$H$5),AND(C8492="",Dashboard!$F$5&lt;=1980,Dashboard!$H$5&gt;=2016))),1,0)</f>
        <v>1</v>
      </c>
      <c r="Q8492" s="0" t="n">
        <f aca="false">J8492*P8492+ROW()*0.00000001</f>
        <v>0.16008492</v>
      </c>
    </row>
    <row r="8493" customFormat="false" ht="15" hidden="false" customHeight="false" outlineLevel="0" collapsed="false">
      <c r="A8493" s="0" t="s">
        <v>6227</v>
      </c>
      <c r="B8493" s="0" t="s">
        <v>85</v>
      </c>
      <c r="C8493" s="0" t="n">
        <v>2006</v>
      </c>
      <c r="D8493" s="0" t="s">
        <v>71</v>
      </c>
      <c r="E8493" s="0" t="s">
        <v>328</v>
      </c>
      <c r="F8493" s="0" t="n">
        <v>0.12</v>
      </c>
      <c r="G8493" s="0" t="n">
        <v>0.04</v>
      </c>
      <c r="H8493" s="0" t="n">
        <v>0</v>
      </c>
      <c r="I8493" s="0" t="n">
        <v>0</v>
      </c>
      <c r="J8493" s="0" t="n">
        <v>0.16</v>
      </c>
      <c r="K8493" s="0" t="n">
        <v>65</v>
      </c>
      <c r="M8493" s="0" t="s">
        <v>36</v>
      </c>
      <c r="N8493" s="0" t="s">
        <v>35</v>
      </c>
      <c r="O8493" s="0" t="s">
        <v>67</v>
      </c>
      <c r="P8493" s="0" t="n">
        <f aca="false">IF(AND(OR(Dashboard!$B$5="All",D8493=Dashboard!$B$5),OR(Dashboard!$D$5="All",N8493=Dashboard!$D$5),OR(AND(C8493&lt;&gt;"",C8493&gt;=Dashboard!$F$5,C8493&lt;=Dashboard!$H$5),AND(C8493="",Dashboard!$F$5&lt;=1980,Dashboard!$H$5&gt;=2016))),1,0)</f>
        <v>1</v>
      </c>
      <c r="Q8493" s="0" t="n">
        <f aca="false">J8493*P8493+ROW()*0.00000001</f>
        <v>0.16008493</v>
      </c>
    </row>
    <row r="8494" customFormat="false" ht="15" hidden="false" customHeight="false" outlineLevel="0" collapsed="false">
      <c r="A8494" s="0" t="s">
        <v>6228</v>
      </c>
      <c r="B8494" s="0" t="s">
        <v>152</v>
      </c>
      <c r="C8494" s="0" t="n">
        <v>2011</v>
      </c>
      <c r="D8494" s="0" t="s">
        <v>246</v>
      </c>
      <c r="E8494" s="0" t="s">
        <v>520</v>
      </c>
      <c r="F8494" s="0" t="n">
        <v>0.06</v>
      </c>
      <c r="G8494" s="0" t="n">
        <v>0.1</v>
      </c>
      <c r="H8494" s="0" t="n">
        <v>0</v>
      </c>
      <c r="I8494" s="0" t="n">
        <v>0</v>
      </c>
      <c r="J8494" s="0" t="n">
        <v>0.16</v>
      </c>
      <c r="K8494" s="0" t="n">
        <v>47</v>
      </c>
      <c r="L8494" s="0" t="n">
        <v>3</v>
      </c>
      <c r="M8494" s="0" t="s">
        <v>103</v>
      </c>
      <c r="N8494" s="0" t="s">
        <v>152</v>
      </c>
      <c r="O8494" s="0" t="s">
        <v>177</v>
      </c>
      <c r="P8494" s="0" t="n">
        <f aca="false">IF(AND(OR(Dashboard!$B$5="All",D8494=Dashboard!$B$5),OR(Dashboard!$D$5="All",N8494=Dashboard!$D$5),OR(AND(C8494&lt;&gt;"",C8494&gt;=Dashboard!$F$5,C8494&lt;=Dashboard!$H$5),AND(C8494="",Dashboard!$F$5&lt;=1980,Dashboard!$H$5&gt;=2016))),1,0)</f>
        <v>1</v>
      </c>
      <c r="Q8494" s="0" t="n">
        <f aca="false">J8494*P8494+ROW()*0.00000001</f>
        <v>0.16008494</v>
      </c>
    </row>
    <row r="8495" customFormat="false" ht="15" hidden="false" customHeight="false" outlineLevel="0" collapsed="false">
      <c r="A8495" s="0" t="s">
        <v>6229</v>
      </c>
      <c r="B8495" s="0" t="s">
        <v>76</v>
      </c>
      <c r="C8495" s="0" t="n">
        <v>2003</v>
      </c>
      <c r="D8495" s="0" t="s">
        <v>58</v>
      </c>
      <c r="E8495" s="0" t="s">
        <v>1788</v>
      </c>
      <c r="F8495" s="0" t="n">
        <v>0.08</v>
      </c>
      <c r="G8495" s="0" t="n">
        <v>0.06</v>
      </c>
      <c r="H8495" s="0" t="n">
        <v>0</v>
      </c>
      <c r="I8495" s="0" t="n">
        <v>0.02</v>
      </c>
      <c r="J8495" s="0" t="n">
        <v>0.16</v>
      </c>
      <c r="K8495" s="0" t="n">
        <v>73</v>
      </c>
      <c r="M8495" s="0" t="s">
        <v>103</v>
      </c>
      <c r="N8495" s="0" t="s">
        <v>74</v>
      </c>
      <c r="O8495" s="0" t="s">
        <v>37</v>
      </c>
      <c r="P8495" s="0" t="n">
        <f aca="false">IF(AND(OR(Dashboard!$B$5="All",D8495=Dashboard!$B$5),OR(Dashboard!$D$5="All",N8495=Dashboard!$D$5),OR(AND(C8495&lt;&gt;"",C8495&gt;=Dashboard!$F$5,C8495&lt;=Dashboard!$H$5),AND(C8495="",Dashboard!$F$5&lt;=1980,Dashboard!$H$5&gt;=2016))),1,0)</f>
        <v>1</v>
      </c>
      <c r="Q8495" s="0" t="n">
        <f aca="false">J8495*P8495+ROW()*0.00000001</f>
        <v>0.16008495</v>
      </c>
    </row>
    <row r="8496" customFormat="false" ht="15" hidden="false" customHeight="false" outlineLevel="0" collapsed="false">
      <c r="A8496" s="0" t="s">
        <v>1486</v>
      </c>
      <c r="B8496" s="0" t="s">
        <v>97</v>
      </c>
      <c r="C8496" s="0" t="n">
        <v>2011</v>
      </c>
      <c r="D8496" s="0" t="s">
        <v>41</v>
      </c>
      <c r="E8496" s="0" t="s">
        <v>547</v>
      </c>
      <c r="F8496" s="0" t="n">
        <v>0.07</v>
      </c>
      <c r="G8496" s="0" t="n">
        <v>0.08</v>
      </c>
      <c r="H8496" s="0" t="n">
        <v>0</v>
      </c>
      <c r="I8496" s="0" t="n">
        <v>0.02</v>
      </c>
      <c r="J8496" s="0" t="n">
        <v>0.16</v>
      </c>
      <c r="K8496" s="0" t="n">
        <v>59</v>
      </c>
      <c r="L8496" s="0" t="n">
        <v>6.8</v>
      </c>
      <c r="M8496" s="0" t="s">
        <v>36</v>
      </c>
      <c r="N8496" s="0" t="s">
        <v>35</v>
      </c>
      <c r="O8496" s="0" t="s">
        <v>53</v>
      </c>
      <c r="P8496" s="0" t="n">
        <f aca="false">IF(AND(OR(Dashboard!$B$5="All",D8496=Dashboard!$B$5),OR(Dashboard!$D$5="All",N8496=Dashboard!$D$5),OR(AND(C8496&lt;&gt;"",C8496&gt;=Dashboard!$F$5,C8496&lt;=Dashboard!$H$5),AND(C8496="",Dashboard!$F$5&lt;=1980,Dashboard!$H$5&gt;=2016))),1,0)</f>
        <v>1</v>
      </c>
      <c r="Q8496" s="0" t="n">
        <f aca="false">J8496*P8496+ROW()*0.00000001</f>
        <v>0.16008496</v>
      </c>
    </row>
    <row r="8497" customFormat="false" ht="15" hidden="false" customHeight="false" outlineLevel="0" collapsed="false">
      <c r="A8497" s="0" t="s">
        <v>6230</v>
      </c>
      <c r="B8497" s="0" t="s">
        <v>76</v>
      </c>
      <c r="C8497" s="0" t="n">
        <v>2006</v>
      </c>
      <c r="D8497" s="0" t="s">
        <v>114</v>
      </c>
      <c r="E8497" s="0" t="s">
        <v>154</v>
      </c>
      <c r="F8497" s="0" t="n">
        <v>0</v>
      </c>
      <c r="G8497" s="0" t="n">
        <v>0</v>
      </c>
      <c r="H8497" s="0" t="n">
        <v>0.16</v>
      </c>
      <c r="I8497" s="0" t="n">
        <v>0</v>
      </c>
      <c r="J8497" s="0" t="n">
        <v>0.16</v>
      </c>
      <c r="N8497" s="0" t="s">
        <v>74</v>
      </c>
      <c r="P8497" s="0" t="n">
        <f aca="false">IF(AND(OR(Dashboard!$B$5="All",D8497=Dashboard!$B$5),OR(Dashboard!$D$5="All",N8497=Dashboard!$D$5),OR(AND(C8497&lt;&gt;"",C8497&gt;=Dashboard!$F$5,C8497&lt;=Dashboard!$H$5),AND(C8497="",Dashboard!$F$5&lt;=1980,Dashboard!$H$5&gt;=2016))),1,0)</f>
        <v>1</v>
      </c>
      <c r="Q8497" s="0" t="n">
        <f aca="false">J8497*P8497+ROW()*0.00000001</f>
        <v>0.16008497</v>
      </c>
    </row>
    <row r="8498" customFormat="false" ht="15" hidden="false" customHeight="false" outlineLevel="0" collapsed="false">
      <c r="A8498" s="0" t="s">
        <v>6231</v>
      </c>
      <c r="B8498" s="0" t="s">
        <v>164</v>
      </c>
      <c r="C8498" s="0" t="n">
        <v>2006</v>
      </c>
      <c r="D8498" s="0" t="s">
        <v>102</v>
      </c>
      <c r="E8498" s="0" t="s">
        <v>560</v>
      </c>
      <c r="F8498" s="0" t="n">
        <v>0.13</v>
      </c>
      <c r="G8498" s="0" t="n">
        <v>0</v>
      </c>
      <c r="H8498" s="0" t="n">
        <v>0.02</v>
      </c>
      <c r="I8498" s="0" t="n">
        <v>0.01</v>
      </c>
      <c r="J8498" s="0" t="n">
        <v>0.16</v>
      </c>
      <c r="K8498" s="0" t="n">
        <v>77</v>
      </c>
      <c r="L8498" s="0" t="n">
        <v>6.6</v>
      </c>
      <c r="M8498" s="0" t="s">
        <v>103</v>
      </c>
      <c r="N8498" s="0" t="s">
        <v>74</v>
      </c>
      <c r="O8498" s="0" t="s">
        <v>37</v>
      </c>
      <c r="P8498" s="0" t="n">
        <f aca="false">IF(AND(OR(Dashboard!$B$5="All",D8498=Dashboard!$B$5),OR(Dashboard!$D$5="All",N8498=Dashboard!$D$5),OR(AND(C8498&lt;&gt;"",C8498&gt;=Dashboard!$F$5,C8498&lt;=Dashboard!$H$5),AND(C8498="",Dashboard!$F$5&lt;=1980,Dashboard!$H$5&gt;=2016))),1,0)</f>
        <v>1</v>
      </c>
      <c r="Q8498" s="0" t="n">
        <f aca="false">J8498*P8498+ROW()*0.00000001</f>
        <v>0.16008498</v>
      </c>
    </row>
    <row r="8499" customFormat="false" ht="15" hidden="false" customHeight="false" outlineLevel="0" collapsed="false">
      <c r="A8499" s="0" t="s">
        <v>6232</v>
      </c>
      <c r="B8499" s="0" t="s">
        <v>85</v>
      </c>
      <c r="C8499" s="0" t="n">
        <v>2003</v>
      </c>
      <c r="D8499" s="0" t="s">
        <v>71</v>
      </c>
      <c r="E8499" s="0" t="s">
        <v>124</v>
      </c>
      <c r="F8499" s="0" t="n">
        <v>0.12</v>
      </c>
      <c r="G8499" s="0" t="n">
        <v>0.04</v>
      </c>
      <c r="H8499" s="0" t="n">
        <v>0</v>
      </c>
      <c r="I8499" s="0" t="n">
        <v>0</v>
      </c>
      <c r="J8499" s="0" t="n">
        <v>0.16</v>
      </c>
      <c r="N8499" s="0" t="s">
        <v>35</v>
      </c>
      <c r="P8499" s="0" t="n">
        <f aca="false">IF(AND(OR(Dashboard!$B$5="All",D8499=Dashboard!$B$5),OR(Dashboard!$D$5="All",N8499=Dashboard!$D$5),OR(AND(C8499&lt;&gt;"",C8499&gt;=Dashboard!$F$5,C8499&lt;=Dashboard!$H$5),AND(C8499="",Dashboard!$F$5&lt;=1980,Dashboard!$H$5&gt;=2016))),1,0)</f>
        <v>1</v>
      </c>
      <c r="Q8499" s="0" t="n">
        <f aca="false">J8499*P8499+ROW()*0.00000001</f>
        <v>0.16008499</v>
      </c>
    </row>
    <row r="8500" customFormat="false" ht="15" hidden="false" customHeight="false" outlineLevel="0" collapsed="false">
      <c r="A8500" s="0" t="s">
        <v>6233</v>
      </c>
      <c r="B8500" s="0" t="s">
        <v>33</v>
      </c>
      <c r="C8500" s="0" t="n">
        <v>2008</v>
      </c>
      <c r="D8500" s="0" t="s">
        <v>34</v>
      </c>
      <c r="E8500" s="0" t="s">
        <v>142</v>
      </c>
      <c r="F8500" s="0" t="n">
        <v>0.15</v>
      </c>
      <c r="G8500" s="0" t="n">
        <v>0</v>
      </c>
      <c r="H8500" s="0" t="n">
        <v>0</v>
      </c>
      <c r="I8500" s="0" t="n">
        <v>0.01</v>
      </c>
      <c r="J8500" s="0" t="n">
        <v>0.16</v>
      </c>
      <c r="K8500" s="0" t="n">
        <v>49</v>
      </c>
      <c r="L8500" s="0" t="n">
        <v>5.8</v>
      </c>
      <c r="M8500" s="0" t="s">
        <v>36</v>
      </c>
      <c r="N8500" s="0" t="s">
        <v>35</v>
      </c>
      <c r="O8500" s="0" t="s">
        <v>177</v>
      </c>
      <c r="P8500" s="0" t="n">
        <f aca="false">IF(AND(OR(Dashboard!$B$5="All",D8500=Dashboard!$B$5),OR(Dashboard!$D$5="All",N8500=Dashboard!$D$5),OR(AND(C8500&lt;&gt;"",C8500&gt;=Dashboard!$F$5,C8500&lt;=Dashboard!$H$5),AND(C8500="",Dashboard!$F$5&lt;=1980,Dashboard!$H$5&gt;=2016))),1,0)</f>
        <v>1</v>
      </c>
      <c r="Q8500" s="0" t="n">
        <f aca="false">J8500*P8500+ROW()*0.00000001</f>
        <v>0.160085</v>
      </c>
    </row>
    <row r="8501" customFormat="false" ht="15" hidden="false" customHeight="false" outlineLevel="0" collapsed="false">
      <c r="A8501" s="0" t="s">
        <v>5991</v>
      </c>
      <c r="B8501" s="0" t="s">
        <v>70</v>
      </c>
      <c r="D8501" s="0" t="s">
        <v>71</v>
      </c>
      <c r="E8501" s="0" t="s">
        <v>328</v>
      </c>
      <c r="F8501" s="0" t="n">
        <v>0.13</v>
      </c>
      <c r="G8501" s="0" t="n">
        <v>0.02</v>
      </c>
      <c r="H8501" s="0" t="n">
        <v>0</v>
      </c>
      <c r="I8501" s="0" t="n">
        <v>0.02</v>
      </c>
      <c r="J8501" s="0" t="n">
        <v>0.16</v>
      </c>
      <c r="K8501" s="0" t="n">
        <v>59</v>
      </c>
      <c r="L8501" s="0" t="n">
        <v>7.7</v>
      </c>
      <c r="M8501" s="0" t="s">
        <v>73</v>
      </c>
      <c r="N8501" s="0" t="s">
        <v>74</v>
      </c>
      <c r="O8501" s="0" t="s">
        <v>53</v>
      </c>
      <c r="P8501" s="0" t="n">
        <f aca="false">IF(AND(OR(Dashboard!$B$5="All",D8501=Dashboard!$B$5),OR(Dashboard!$D$5="All",N8501=Dashboard!$D$5),OR(AND(C8501&lt;&gt;"",C8501&gt;=Dashboard!$F$5,C8501&lt;=Dashboard!$H$5),AND(C8501="",Dashboard!$F$5&lt;=1980,Dashboard!$H$5&gt;=2016))),1,0)</f>
        <v>1</v>
      </c>
      <c r="Q8501" s="0" t="n">
        <f aca="false">J8501*P8501+ROW()*0.00000001</f>
        <v>0.16008501</v>
      </c>
    </row>
    <row r="8502" customFormat="false" ht="15" hidden="false" customHeight="false" outlineLevel="0" collapsed="false">
      <c r="A8502" s="0" t="s">
        <v>6234</v>
      </c>
      <c r="B8502" s="0" t="s">
        <v>164</v>
      </c>
      <c r="C8502" s="0" t="n">
        <v>2010</v>
      </c>
      <c r="D8502" s="0" t="s">
        <v>46</v>
      </c>
      <c r="E8502" s="0" t="s">
        <v>5273</v>
      </c>
      <c r="F8502" s="0" t="n">
        <v>0</v>
      </c>
      <c r="G8502" s="0" t="n">
        <v>0</v>
      </c>
      <c r="H8502" s="0" t="n">
        <v>0.16</v>
      </c>
      <c r="I8502" s="0" t="n">
        <v>0</v>
      </c>
      <c r="J8502" s="0" t="n">
        <v>0.16</v>
      </c>
      <c r="N8502" s="0" t="s">
        <v>74</v>
      </c>
      <c r="P8502" s="0" t="n">
        <f aca="false">IF(AND(OR(Dashboard!$B$5="All",D8502=Dashboard!$B$5),OR(Dashboard!$D$5="All",N8502=Dashboard!$D$5),OR(AND(C8502&lt;&gt;"",C8502&gt;=Dashboard!$F$5,C8502&lt;=Dashboard!$H$5),AND(C8502="",Dashboard!$F$5&lt;=1980,Dashboard!$H$5&gt;=2016))),1,0)</f>
        <v>1</v>
      </c>
      <c r="Q8502" s="0" t="n">
        <f aca="false">J8502*P8502+ROW()*0.00000001</f>
        <v>0.16008502</v>
      </c>
    </row>
    <row r="8503" customFormat="false" ht="15" hidden="false" customHeight="false" outlineLevel="0" collapsed="false">
      <c r="A8503" s="0" t="s">
        <v>6235</v>
      </c>
      <c r="B8503" s="0" t="s">
        <v>97</v>
      </c>
      <c r="C8503" s="0" t="n">
        <v>2011</v>
      </c>
      <c r="D8503" s="0" t="s">
        <v>114</v>
      </c>
      <c r="E8503" s="0" t="s">
        <v>220</v>
      </c>
      <c r="F8503" s="0" t="n">
        <v>0.07</v>
      </c>
      <c r="G8503" s="0" t="n">
        <v>0.05</v>
      </c>
      <c r="H8503" s="0" t="n">
        <v>0.03</v>
      </c>
      <c r="I8503" s="0" t="n">
        <v>0.01</v>
      </c>
      <c r="J8503" s="0" t="n">
        <v>0.16</v>
      </c>
      <c r="K8503" s="0" t="n">
        <v>53</v>
      </c>
      <c r="L8503" s="0" t="n">
        <v>6.1</v>
      </c>
      <c r="M8503" s="0" t="s">
        <v>125</v>
      </c>
      <c r="N8503" s="0" t="s">
        <v>35</v>
      </c>
      <c r="O8503" s="0" t="s">
        <v>53</v>
      </c>
      <c r="P8503" s="0" t="n">
        <f aca="false">IF(AND(OR(Dashboard!$B$5="All",D8503=Dashboard!$B$5),OR(Dashboard!$D$5="All",N8503=Dashboard!$D$5),OR(AND(C8503&lt;&gt;"",C8503&gt;=Dashboard!$F$5,C8503&lt;=Dashboard!$H$5),AND(C8503="",Dashboard!$F$5&lt;=1980,Dashboard!$H$5&gt;=2016))),1,0)</f>
        <v>1</v>
      </c>
      <c r="Q8503" s="0" t="n">
        <f aca="false">J8503*P8503+ROW()*0.00000001</f>
        <v>0.16008503</v>
      </c>
    </row>
    <row r="8504" customFormat="false" ht="15" hidden="false" customHeight="false" outlineLevel="0" collapsed="false">
      <c r="A8504" s="0" t="s">
        <v>6236</v>
      </c>
      <c r="B8504" s="0" t="s">
        <v>117</v>
      </c>
      <c r="C8504" s="0" t="n">
        <v>1995</v>
      </c>
      <c r="D8504" s="0" t="s">
        <v>46</v>
      </c>
      <c r="E8504" s="0" t="s">
        <v>89</v>
      </c>
      <c r="F8504" s="0" t="n">
        <v>0.09</v>
      </c>
      <c r="G8504" s="0" t="n">
        <v>0.06</v>
      </c>
      <c r="H8504" s="0" t="n">
        <v>0</v>
      </c>
      <c r="I8504" s="0" t="n">
        <v>0.01</v>
      </c>
      <c r="J8504" s="0" t="n">
        <v>0.16</v>
      </c>
      <c r="N8504" s="0" t="s">
        <v>74</v>
      </c>
      <c r="P8504" s="0" t="n">
        <f aca="false">IF(AND(OR(Dashboard!$B$5="All",D8504=Dashboard!$B$5),OR(Dashboard!$D$5="All",N8504=Dashboard!$D$5),OR(AND(C8504&lt;&gt;"",C8504&gt;=Dashboard!$F$5,C8504&lt;=Dashboard!$H$5),AND(C8504="",Dashboard!$F$5&lt;=1980,Dashboard!$H$5&gt;=2016))),1,0)</f>
        <v>1</v>
      </c>
      <c r="Q8504" s="0" t="n">
        <f aca="false">J8504*P8504+ROW()*0.00000001</f>
        <v>0.16008504</v>
      </c>
    </row>
    <row r="8505" customFormat="false" ht="15" hidden="false" customHeight="false" outlineLevel="0" collapsed="false">
      <c r="A8505" s="0" t="s">
        <v>6237</v>
      </c>
      <c r="B8505" s="0" t="s">
        <v>85</v>
      </c>
      <c r="C8505" s="0" t="n">
        <v>2005</v>
      </c>
      <c r="D8505" s="0" t="s">
        <v>34</v>
      </c>
      <c r="E8505" s="0" t="s">
        <v>4798</v>
      </c>
      <c r="F8505" s="0" t="n">
        <v>0.12</v>
      </c>
      <c r="G8505" s="0" t="n">
        <v>0.04</v>
      </c>
      <c r="H8505" s="0" t="n">
        <v>0</v>
      </c>
      <c r="I8505" s="0" t="n">
        <v>0</v>
      </c>
      <c r="J8505" s="0" t="n">
        <v>0.16</v>
      </c>
      <c r="N8505" s="0" t="s">
        <v>35</v>
      </c>
      <c r="P8505" s="0" t="n">
        <f aca="false">IF(AND(OR(Dashboard!$B$5="All",D8505=Dashboard!$B$5),OR(Dashboard!$D$5="All",N8505=Dashboard!$D$5),OR(AND(C8505&lt;&gt;"",C8505&gt;=Dashboard!$F$5,C8505&lt;=Dashboard!$H$5),AND(C8505="",Dashboard!$F$5&lt;=1980,Dashboard!$H$5&gt;=2016))),1,0)</f>
        <v>1</v>
      </c>
      <c r="Q8505" s="0" t="n">
        <f aca="false">J8505*P8505+ROW()*0.00000001</f>
        <v>0.16008505</v>
      </c>
    </row>
    <row r="8506" customFormat="false" ht="15" hidden="false" customHeight="false" outlineLevel="0" collapsed="false">
      <c r="A8506" s="0" t="s">
        <v>6238</v>
      </c>
      <c r="B8506" s="0" t="s">
        <v>117</v>
      </c>
      <c r="C8506" s="0" t="n">
        <v>2000</v>
      </c>
      <c r="D8506" s="0" t="s">
        <v>34</v>
      </c>
      <c r="E8506" s="0" t="s">
        <v>328</v>
      </c>
      <c r="F8506" s="0" t="n">
        <v>0</v>
      </c>
      <c r="G8506" s="0" t="n">
        <v>0</v>
      </c>
      <c r="H8506" s="0" t="n">
        <v>0.15</v>
      </c>
      <c r="I8506" s="0" t="n">
        <v>0.01</v>
      </c>
      <c r="J8506" s="0" t="n">
        <v>0.16</v>
      </c>
      <c r="N8506" s="0" t="s">
        <v>74</v>
      </c>
      <c r="P8506" s="0" t="n">
        <f aca="false">IF(AND(OR(Dashboard!$B$5="All",D8506=Dashboard!$B$5),OR(Dashboard!$D$5="All",N8506=Dashboard!$D$5),OR(AND(C8506&lt;&gt;"",C8506&gt;=Dashboard!$F$5,C8506&lt;=Dashboard!$H$5),AND(C8506="",Dashboard!$F$5&lt;=1980,Dashboard!$H$5&gt;=2016))),1,0)</f>
        <v>1</v>
      </c>
      <c r="Q8506" s="0" t="n">
        <f aca="false">J8506*P8506+ROW()*0.00000001</f>
        <v>0.16008506</v>
      </c>
    </row>
    <row r="8507" customFormat="false" ht="15" hidden="false" customHeight="false" outlineLevel="0" collapsed="false">
      <c r="A8507" s="0" t="s">
        <v>6239</v>
      </c>
      <c r="B8507" s="0" t="s">
        <v>50</v>
      </c>
      <c r="C8507" s="0" t="n">
        <v>2006</v>
      </c>
      <c r="D8507" s="0" t="s">
        <v>71</v>
      </c>
      <c r="E8507" s="0" t="s">
        <v>487</v>
      </c>
      <c r="F8507" s="0" t="n">
        <v>0.15</v>
      </c>
      <c r="G8507" s="0" t="n">
        <v>0</v>
      </c>
      <c r="H8507" s="0" t="n">
        <v>0</v>
      </c>
      <c r="I8507" s="0" t="n">
        <v>0.01</v>
      </c>
      <c r="J8507" s="0" t="n">
        <v>0.16</v>
      </c>
      <c r="M8507" s="0" t="s">
        <v>36</v>
      </c>
      <c r="N8507" s="0" t="s">
        <v>35</v>
      </c>
      <c r="P8507" s="0" t="n">
        <f aca="false">IF(AND(OR(Dashboard!$B$5="All",D8507=Dashboard!$B$5),OR(Dashboard!$D$5="All",N8507=Dashboard!$D$5),OR(AND(C8507&lt;&gt;"",C8507&gt;=Dashboard!$F$5,C8507&lt;=Dashboard!$H$5),AND(C8507="",Dashboard!$F$5&lt;=1980,Dashboard!$H$5&gt;=2016))),1,0)</f>
        <v>1</v>
      </c>
      <c r="Q8507" s="0" t="n">
        <f aca="false">J8507*P8507+ROW()*0.00000001</f>
        <v>0.16008507</v>
      </c>
    </row>
    <row r="8508" customFormat="false" ht="15" hidden="false" customHeight="false" outlineLevel="0" collapsed="false">
      <c r="A8508" s="0" t="s">
        <v>2443</v>
      </c>
      <c r="B8508" s="0" t="s">
        <v>186</v>
      </c>
      <c r="C8508" s="0" t="n">
        <v>2004</v>
      </c>
      <c r="D8508" s="0" t="s">
        <v>52</v>
      </c>
      <c r="E8508" s="0" t="s">
        <v>649</v>
      </c>
      <c r="F8508" s="0" t="n">
        <v>0.13</v>
      </c>
      <c r="G8508" s="0" t="n">
        <v>0.03</v>
      </c>
      <c r="H8508" s="0" t="n">
        <v>0</v>
      </c>
      <c r="I8508" s="0" t="n">
        <v>0</v>
      </c>
      <c r="J8508" s="0" t="n">
        <v>0.16</v>
      </c>
      <c r="K8508" s="0" t="n">
        <v>74</v>
      </c>
      <c r="M8508" s="0" t="s">
        <v>73</v>
      </c>
      <c r="N8508" s="0" t="s">
        <v>35</v>
      </c>
      <c r="O8508" s="0" t="s">
        <v>37</v>
      </c>
      <c r="P8508" s="0" t="n">
        <f aca="false">IF(AND(OR(Dashboard!$B$5="All",D8508=Dashboard!$B$5),OR(Dashboard!$D$5="All",N8508=Dashboard!$D$5),OR(AND(C8508&lt;&gt;"",C8508&gt;=Dashboard!$F$5,C8508&lt;=Dashboard!$H$5),AND(C8508="",Dashboard!$F$5&lt;=1980,Dashboard!$H$5&gt;=2016))),1,0)</f>
        <v>1</v>
      </c>
      <c r="Q8508" s="0" t="n">
        <f aca="false">J8508*P8508+ROW()*0.00000001</f>
        <v>0.16008508</v>
      </c>
    </row>
    <row r="8509" customFormat="false" ht="15" hidden="false" customHeight="false" outlineLevel="0" collapsed="false">
      <c r="A8509" s="0" t="s">
        <v>3533</v>
      </c>
      <c r="B8509" s="0" t="s">
        <v>186</v>
      </c>
      <c r="C8509" s="0" t="n">
        <v>2003</v>
      </c>
      <c r="D8509" s="0" t="s">
        <v>41</v>
      </c>
      <c r="E8509" s="0" t="s">
        <v>418</v>
      </c>
      <c r="F8509" s="0" t="n">
        <v>0.13</v>
      </c>
      <c r="G8509" s="0" t="n">
        <v>0.03</v>
      </c>
      <c r="H8509" s="0" t="n">
        <v>0</v>
      </c>
      <c r="I8509" s="0" t="n">
        <v>0</v>
      </c>
      <c r="J8509" s="0" t="n">
        <v>0.16</v>
      </c>
      <c r="K8509" s="0" t="n">
        <v>59</v>
      </c>
      <c r="L8509" s="0" t="n">
        <v>7</v>
      </c>
      <c r="M8509" s="0" t="s">
        <v>36</v>
      </c>
      <c r="N8509" s="0" t="s">
        <v>35</v>
      </c>
      <c r="O8509" s="0" t="s">
        <v>53</v>
      </c>
      <c r="P8509" s="0" t="n">
        <f aca="false">IF(AND(OR(Dashboard!$B$5="All",D8509=Dashboard!$B$5),OR(Dashboard!$D$5="All",N8509=Dashboard!$D$5),OR(AND(C8509&lt;&gt;"",C8509&gt;=Dashboard!$F$5,C8509&lt;=Dashboard!$H$5),AND(C8509="",Dashboard!$F$5&lt;=1980,Dashboard!$H$5&gt;=2016))),1,0)</f>
        <v>1</v>
      </c>
      <c r="Q8509" s="0" t="n">
        <f aca="false">J8509*P8509+ROW()*0.00000001</f>
        <v>0.16008509</v>
      </c>
    </row>
    <row r="8510" customFormat="false" ht="15" hidden="false" customHeight="false" outlineLevel="0" collapsed="false">
      <c r="A8510" s="0" t="s">
        <v>6240</v>
      </c>
      <c r="B8510" s="0" t="s">
        <v>50</v>
      </c>
      <c r="C8510" s="0" t="n">
        <v>2007</v>
      </c>
      <c r="D8510" s="0" t="s">
        <v>246</v>
      </c>
      <c r="E8510" s="0" t="s">
        <v>154</v>
      </c>
      <c r="F8510" s="0" t="n">
        <v>0</v>
      </c>
      <c r="G8510" s="0" t="n">
        <v>0</v>
      </c>
      <c r="H8510" s="0" t="n">
        <v>0.16</v>
      </c>
      <c r="I8510" s="0" t="n">
        <v>0</v>
      </c>
      <c r="J8510" s="0" t="n">
        <v>0.16</v>
      </c>
      <c r="N8510" s="0" t="s">
        <v>35</v>
      </c>
      <c r="P8510" s="0" t="n">
        <f aca="false">IF(AND(OR(Dashboard!$B$5="All",D8510=Dashboard!$B$5),OR(Dashboard!$D$5="All",N8510=Dashboard!$D$5),OR(AND(C8510&lt;&gt;"",C8510&gt;=Dashboard!$F$5,C8510&lt;=Dashboard!$H$5),AND(C8510="",Dashboard!$F$5&lt;=1980,Dashboard!$H$5&gt;=2016))),1,0)</f>
        <v>1</v>
      </c>
      <c r="Q8510" s="0" t="n">
        <f aca="false">J8510*P8510+ROW()*0.00000001</f>
        <v>0.1600851</v>
      </c>
    </row>
    <row r="8511" customFormat="false" ht="15" hidden="false" customHeight="false" outlineLevel="0" collapsed="false">
      <c r="A8511" s="0" t="s">
        <v>5103</v>
      </c>
      <c r="B8511" s="0" t="s">
        <v>33</v>
      </c>
      <c r="C8511" s="0" t="n">
        <v>2007</v>
      </c>
      <c r="D8511" s="0" t="s">
        <v>41</v>
      </c>
      <c r="E8511" s="0" t="s">
        <v>91</v>
      </c>
      <c r="F8511" s="0" t="n">
        <v>0.15</v>
      </c>
      <c r="G8511" s="0" t="n">
        <v>0</v>
      </c>
      <c r="H8511" s="0" t="n">
        <v>0</v>
      </c>
      <c r="I8511" s="0" t="n">
        <v>0.01</v>
      </c>
      <c r="J8511" s="0" t="n">
        <v>0.16</v>
      </c>
      <c r="L8511" s="0" t="n">
        <v>7.8</v>
      </c>
      <c r="M8511" s="0" t="s">
        <v>36</v>
      </c>
      <c r="N8511" s="0" t="s">
        <v>35</v>
      </c>
      <c r="P8511" s="0" t="n">
        <f aca="false">IF(AND(OR(Dashboard!$B$5="All",D8511=Dashboard!$B$5),OR(Dashboard!$D$5="All",N8511=Dashboard!$D$5),OR(AND(C8511&lt;&gt;"",C8511&gt;=Dashboard!$F$5,C8511&lt;=Dashboard!$H$5),AND(C8511="",Dashboard!$F$5&lt;=1980,Dashboard!$H$5&gt;=2016))),1,0)</f>
        <v>1</v>
      </c>
      <c r="Q8511" s="0" t="n">
        <f aca="false">J8511*P8511+ROW()*0.00000001</f>
        <v>0.16008511</v>
      </c>
    </row>
    <row r="8512" customFormat="false" ht="15" hidden="false" customHeight="false" outlineLevel="0" collapsed="false">
      <c r="A8512" s="0" t="s">
        <v>6241</v>
      </c>
      <c r="B8512" s="0" t="s">
        <v>117</v>
      </c>
      <c r="C8512" s="0" t="n">
        <v>1998</v>
      </c>
      <c r="D8512" s="0" t="s">
        <v>34</v>
      </c>
      <c r="E8512" s="0" t="s">
        <v>5200</v>
      </c>
      <c r="F8512" s="0" t="n">
        <v>0</v>
      </c>
      <c r="G8512" s="0" t="n">
        <v>0</v>
      </c>
      <c r="H8512" s="0" t="n">
        <v>0.15</v>
      </c>
      <c r="I8512" s="0" t="n">
        <v>0.01</v>
      </c>
      <c r="J8512" s="0" t="n">
        <v>0.16</v>
      </c>
      <c r="N8512" s="0" t="s">
        <v>74</v>
      </c>
      <c r="P8512" s="0" t="n">
        <f aca="false">IF(AND(OR(Dashboard!$B$5="All",D8512=Dashboard!$B$5),OR(Dashboard!$D$5="All",N8512=Dashboard!$D$5),OR(AND(C8512&lt;&gt;"",C8512&gt;=Dashboard!$F$5,C8512&lt;=Dashboard!$H$5),AND(C8512="",Dashboard!$F$5&lt;=1980,Dashboard!$H$5&gt;=2016))),1,0)</f>
        <v>1</v>
      </c>
      <c r="Q8512" s="0" t="n">
        <f aca="false">J8512*P8512+ROW()*0.00000001</f>
        <v>0.16008512</v>
      </c>
    </row>
    <row r="8513" customFormat="false" ht="15" hidden="false" customHeight="false" outlineLevel="0" collapsed="false">
      <c r="A8513" s="0" t="s">
        <v>6242</v>
      </c>
      <c r="B8513" s="0" t="s">
        <v>33</v>
      </c>
      <c r="C8513" s="0" t="n">
        <v>2008</v>
      </c>
      <c r="D8513" s="0" t="s">
        <v>102</v>
      </c>
      <c r="E8513" s="0" t="s">
        <v>220</v>
      </c>
      <c r="F8513" s="0" t="n">
        <v>0.12</v>
      </c>
      <c r="G8513" s="0" t="n">
        <v>0.02</v>
      </c>
      <c r="H8513" s="0" t="n">
        <v>0.01</v>
      </c>
      <c r="I8513" s="0" t="n">
        <v>0.01</v>
      </c>
      <c r="J8513" s="0" t="n">
        <v>0.16</v>
      </c>
      <c r="K8513" s="0" t="n">
        <v>49</v>
      </c>
      <c r="L8513" s="0" t="n">
        <v>5.9</v>
      </c>
      <c r="M8513" s="0" t="s">
        <v>103</v>
      </c>
      <c r="N8513" s="0" t="s">
        <v>35</v>
      </c>
      <c r="O8513" s="0" t="s">
        <v>177</v>
      </c>
      <c r="P8513" s="0" t="n">
        <f aca="false">IF(AND(OR(Dashboard!$B$5="All",D8513=Dashboard!$B$5),OR(Dashboard!$D$5="All",N8513=Dashboard!$D$5),OR(AND(C8513&lt;&gt;"",C8513&gt;=Dashboard!$F$5,C8513&lt;=Dashboard!$H$5),AND(C8513="",Dashboard!$F$5&lt;=1980,Dashboard!$H$5&gt;=2016))),1,0)</f>
        <v>1</v>
      </c>
      <c r="Q8513" s="0" t="n">
        <f aca="false">J8513*P8513+ROW()*0.00000001</f>
        <v>0.16008513</v>
      </c>
    </row>
    <row r="8514" customFormat="false" ht="15" hidden="false" customHeight="false" outlineLevel="0" collapsed="false">
      <c r="A8514" s="0" t="s">
        <v>6243</v>
      </c>
      <c r="B8514" s="0" t="s">
        <v>144</v>
      </c>
      <c r="C8514" s="0" t="n">
        <v>2003</v>
      </c>
      <c r="D8514" s="0" t="s">
        <v>246</v>
      </c>
      <c r="E8514" s="0" t="s">
        <v>160</v>
      </c>
      <c r="F8514" s="0" t="n">
        <v>0.12</v>
      </c>
      <c r="G8514" s="0" t="n">
        <v>0.03</v>
      </c>
      <c r="H8514" s="0" t="n">
        <v>0</v>
      </c>
      <c r="I8514" s="0" t="n">
        <v>0.01</v>
      </c>
      <c r="J8514" s="0" t="n">
        <v>0.16</v>
      </c>
      <c r="N8514" s="0" t="s">
        <v>66</v>
      </c>
      <c r="P8514" s="0" t="n">
        <f aca="false">IF(AND(OR(Dashboard!$B$5="All",D8514=Dashboard!$B$5),OR(Dashboard!$D$5="All",N8514=Dashboard!$D$5),OR(AND(C8514&lt;&gt;"",C8514&gt;=Dashboard!$F$5,C8514&lt;=Dashboard!$H$5),AND(C8514="",Dashboard!$F$5&lt;=1980,Dashboard!$H$5&gt;=2016))),1,0)</f>
        <v>1</v>
      </c>
      <c r="Q8514" s="0" t="n">
        <f aca="false">J8514*P8514+ROW()*0.00000001</f>
        <v>0.16008514</v>
      </c>
    </row>
    <row r="8515" customFormat="false" ht="15" hidden="false" customHeight="false" outlineLevel="0" collapsed="false">
      <c r="A8515" s="0" t="s">
        <v>6244</v>
      </c>
      <c r="B8515" s="0" t="s">
        <v>117</v>
      </c>
      <c r="C8515" s="0" t="n">
        <v>1998</v>
      </c>
      <c r="D8515" s="0" t="s">
        <v>41</v>
      </c>
      <c r="E8515" s="0" t="s">
        <v>5622</v>
      </c>
      <c r="F8515" s="0" t="n">
        <v>0.09</v>
      </c>
      <c r="G8515" s="0" t="n">
        <v>0.06</v>
      </c>
      <c r="H8515" s="0" t="n">
        <v>0</v>
      </c>
      <c r="I8515" s="0" t="n">
        <v>0.01</v>
      </c>
      <c r="J8515" s="0" t="n">
        <v>0.16</v>
      </c>
      <c r="N8515" s="0" t="s">
        <v>74</v>
      </c>
      <c r="P8515" s="0" t="n">
        <f aca="false">IF(AND(OR(Dashboard!$B$5="All",D8515=Dashboard!$B$5),OR(Dashboard!$D$5="All",N8515=Dashboard!$D$5),OR(AND(C8515&lt;&gt;"",C8515&gt;=Dashboard!$F$5,C8515&lt;=Dashboard!$H$5),AND(C8515="",Dashboard!$F$5&lt;=1980,Dashboard!$H$5&gt;=2016))),1,0)</f>
        <v>1</v>
      </c>
      <c r="Q8515" s="0" t="n">
        <f aca="false">J8515*P8515+ROW()*0.00000001</f>
        <v>0.16008515</v>
      </c>
    </row>
    <row r="8516" customFormat="false" ht="15" hidden="false" customHeight="false" outlineLevel="0" collapsed="false">
      <c r="A8516" s="0" t="s">
        <v>5089</v>
      </c>
      <c r="B8516" s="0" t="s">
        <v>76</v>
      </c>
      <c r="C8516" s="0" t="n">
        <v>2007</v>
      </c>
      <c r="D8516" s="0" t="s">
        <v>52</v>
      </c>
      <c r="E8516" s="0" t="s">
        <v>91</v>
      </c>
      <c r="F8516" s="0" t="n">
        <v>0.08</v>
      </c>
      <c r="G8516" s="0" t="n">
        <v>0.06</v>
      </c>
      <c r="H8516" s="0" t="n">
        <v>0</v>
      </c>
      <c r="I8516" s="0" t="n">
        <v>0.02</v>
      </c>
      <c r="J8516" s="0" t="n">
        <v>0.16</v>
      </c>
      <c r="M8516" s="0" t="s">
        <v>125</v>
      </c>
      <c r="N8516" s="0" t="s">
        <v>74</v>
      </c>
      <c r="P8516" s="0" t="n">
        <f aca="false">IF(AND(OR(Dashboard!$B$5="All",D8516=Dashboard!$B$5),OR(Dashboard!$D$5="All",N8516=Dashboard!$D$5),OR(AND(C8516&lt;&gt;"",C8516&gt;=Dashboard!$F$5,C8516&lt;=Dashboard!$H$5),AND(C8516="",Dashboard!$F$5&lt;=1980,Dashboard!$H$5&gt;=2016))),1,0)</f>
        <v>1</v>
      </c>
      <c r="Q8516" s="0" t="n">
        <f aca="false">J8516*P8516+ROW()*0.00000001</f>
        <v>0.16008516</v>
      </c>
    </row>
    <row r="8517" customFormat="false" ht="15" hidden="false" customHeight="false" outlineLevel="0" collapsed="false">
      <c r="A8517" s="0" t="s">
        <v>5641</v>
      </c>
      <c r="B8517" s="0" t="s">
        <v>64</v>
      </c>
      <c r="C8517" s="0" t="n">
        <v>2010</v>
      </c>
      <c r="D8517" s="0" t="s">
        <v>58</v>
      </c>
      <c r="E8517" s="0" t="s">
        <v>91</v>
      </c>
      <c r="F8517" s="0" t="n">
        <v>0.12</v>
      </c>
      <c r="G8517" s="0" t="n">
        <v>0.03</v>
      </c>
      <c r="H8517" s="0" t="n">
        <v>0</v>
      </c>
      <c r="I8517" s="0" t="n">
        <v>0.01</v>
      </c>
      <c r="J8517" s="0" t="n">
        <v>0.16</v>
      </c>
      <c r="K8517" s="0" t="n">
        <v>70</v>
      </c>
      <c r="L8517" s="0" t="n">
        <v>6.4</v>
      </c>
      <c r="M8517" s="0" t="s">
        <v>103</v>
      </c>
      <c r="N8517" s="0" t="s">
        <v>66</v>
      </c>
      <c r="O8517" s="0" t="s">
        <v>67</v>
      </c>
      <c r="P8517" s="0" t="n">
        <f aca="false">IF(AND(OR(Dashboard!$B$5="All",D8517=Dashboard!$B$5),OR(Dashboard!$D$5="All",N8517=Dashboard!$D$5),OR(AND(C8517&lt;&gt;"",C8517&gt;=Dashboard!$F$5,C8517&lt;=Dashboard!$H$5),AND(C8517="",Dashboard!$F$5&lt;=1980,Dashboard!$H$5&gt;=2016))),1,0)</f>
        <v>1</v>
      </c>
      <c r="Q8517" s="0" t="n">
        <f aca="false">J8517*P8517+ROW()*0.00000001</f>
        <v>0.16008517</v>
      </c>
    </row>
    <row r="8518" customFormat="false" ht="15" hidden="false" customHeight="false" outlineLevel="0" collapsed="false">
      <c r="A8518" s="0" t="s">
        <v>6245</v>
      </c>
      <c r="B8518" s="0" t="s">
        <v>50</v>
      </c>
      <c r="C8518" s="0" t="n">
        <v>2011</v>
      </c>
      <c r="D8518" s="0" t="s">
        <v>71</v>
      </c>
      <c r="E8518" s="0" t="s">
        <v>154</v>
      </c>
      <c r="F8518" s="0" t="n">
        <v>0.09</v>
      </c>
      <c r="G8518" s="0" t="n">
        <v>0.05</v>
      </c>
      <c r="H8518" s="0" t="n">
        <v>0</v>
      </c>
      <c r="I8518" s="0" t="n">
        <v>0.02</v>
      </c>
      <c r="J8518" s="0" t="n">
        <v>0.16</v>
      </c>
      <c r="K8518" s="0" t="n">
        <v>76</v>
      </c>
      <c r="L8518" s="0" t="n">
        <v>8.2</v>
      </c>
      <c r="M8518" s="0" t="s">
        <v>103</v>
      </c>
      <c r="N8518" s="0" t="s">
        <v>35</v>
      </c>
      <c r="O8518" s="0" t="s">
        <v>37</v>
      </c>
      <c r="P8518" s="0" t="n">
        <f aca="false">IF(AND(OR(Dashboard!$B$5="All",D8518=Dashboard!$B$5),OR(Dashboard!$D$5="All",N8518=Dashboard!$D$5),OR(AND(C8518&lt;&gt;"",C8518&gt;=Dashboard!$F$5,C8518&lt;=Dashboard!$H$5),AND(C8518="",Dashboard!$F$5&lt;=1980,Dashboard!$H$5&gt;=2016))),1,0)</f>
        <v>1</v>
      </c>
      <c r="Q8518" s="0" t="n">
        <f aca="false">J8518*P8518+ROW()*0.00000001</f>
        <v>0.16008518</v>
      </c>
    </row>
    <row r="8519" customFormat="false" ht="15" hidden="false" customHeight="false" outlineLevel="0" collapsed="false">
      <c r="A8519" s="0" t="s">
        <v>6246</v>
      </c>
      <c r="B8519" s="0" t="s">
        <v>97</v>
      </c>
      <c r="C8519" s="0" t="n">
        <v>2015</v>
      </c>
      <c r="D8519" s="0" t="s">
        <v>58</v>
      </c>
      <c r="E8519" s="0" t="s">
        <v>1922</v>
      </c>
      <c r="F8519" s="0" t="n">
        <v>0.05</v>
      </c>
      <c r="G8519" s="0" t="n">
        <v>0</v>
      </c>
      <c r="H8519" s="0" t="n">
        <v>0.1</v>
      </c>
      <c r="I8519" s="0" t="n">
        <v>0.01</v>
      </c>
      <c r="J8519" s="0" t="n">
        <v>0.16</v>
      </c>
      <c r="K8519" s="0" t="n">
        <v>72</v>
      </c>
      <c r="L8519" s="0" t="n">
        <v>6.8</v>
      </c>
      <c r="M8519" s="0" t="s">
        <v>125</v>
      </c>
      <c r="N8519" s="0" t="s">
        <v>35</v>
      </c>
      <c r="O8519" s="0" t="s">
        <v>37</v>
      </c>
      <c r="P8519" s="0" t="n">
        <f aca="false">IF(AND(OR(Dashboard!$B$5="All",D8519=Dashboard!$B$5),OR(Dashboard!$D$5="All",N8519=Dashboard!$D$5),OR(AND(C8519&lt;&gt;"",C8519&gt;=Dashboard!$F$5,C8519&lt;=Dashboard!$H$5),AND(C8519="",Dashboard!$F$5&lt;=1980,Dashboard!$H$5&gt;=2016))),1,0)</f>
        <v>1</v>
      </c>
      <c r="Q8519" s="0" t="n">
        <f aca="false">J8519*P8519+ROW()*0.00000001</f>
        <v>0.16008519</v>
      </c>
    </row>
    <row r="8520" customFormat="false" ht="15" hidden="false" customHeight="false" outlineLevel="0" collapsed="false">
      <c r="A8520" s="0" t="s">
        <v>2590</v>
      </c>
      <c r="B8520" s="0" t="s">
        <v>70</v>
      </c>
      <c r="C8520" s="0" t="n">
        <v>2012</v>
      </c>
      <c r="D8520" s="0" t="s">
        <v>71</v>
      </c>
      <c r="E8520" s="0" t="s">
        <v>91</v>
      </c>
      <c r="F8520" s="0" t="n">
        <v>0.12</v>
      </c>
      <c r="G8520" s="0" t="n">
        <v>0.02</v>
      </c>
      <c r="H8520" s="0" t="n">
        <v>0</v>
      </c>
      <c r="I8520" s="0" t="n">
        <v>0.03</v>
      </c>
      <c r="J8520" s="0" t="n">
        <v>0.16</v>
      </c>
      <c r="K8520" s="0" t="n">
        <v>66</v>
      </c>
      <c r="L8520" s="0" t="n">
        <v>3.7</v>
      </c>
      <c r="M8520" s="0" t="s">
        <v>36</v>
      </c>
      <c r="N8520" s="0" t="s">
        <v>74</v>
      </c>
      <c r="O8520" s="0" t="s">
        <v>67</v>
      </c>
      <c r="P8520" s="0" t="n">
        <f aca="false">IF(AND(OR(Dashboard!$B$5="All",D8520=Dashboard!$B$5),OR(Dashboard!$D$5="All",N8520=Dashboard!$D$5),OR(AND(C8520&lt;&gt;"",C8520&gt;=Dashboard!$F$5,C8520&lt;=Dashboard!$H$5),AND(C8520="",Dashboard!$F$5&lt;=1980,Dashboard!$H$5&gt;=2016))),1,0)</f>
        <v>1</v>
      </c>
      <c r="Q8520" s="0" t="n">
        <f aca="false">J8520*P8520+ROW()*0.00000001</f>
        <v>0.1600852</v>
      </c>
    </row>
    <row r="8521" customFormat="false" ht="15" hidden="false" customHeight="false" outlineLevel="0" collapsed="false">
      <c r="A8521" s="0" t="s">
        <v>6247</v>
      </c>
      <c r="B8521" s="0" t="s">
        <v>78</v>
      </c>
      <c r="C8521" s="0" t="n">
        <v>1992</v>
      </c>
      <c r="D8521" s="0" t="s">
        <v>114</v>
      </c>
      <c r="E8521" s="0" t="s">
        <v>2113</v>
      </c>
      <c r="F8521" s="0" t="n">
        <v>0</v>
      </c>
      <c r="G8521" s="0" t="n">
        <v>0</v>
      </c>
      <c r="H8521" s="0" t="n">
        <v>0.16</v>
      </c>
      <c r="I8521" s="0" t="n">
        <v>0</v>
      </c>
      <c r="J8521" s="0" t="n">
        <v>0.16</v>
      </c>
      <c r="N8521" s="0" t="s">
        <v>35</v>
      </c>
      <c r="P8521" s="0" t="n">
        <f aca="false">IF(AND(OR(Dashboard!$B$5="All",D8521=Dashboard!$B$5),OR(Dashboard!$D$5="All",N8521=Dashboard!$D$5),OR(AND(C8521&lt;&gt;"",C8521&gt;=Dashboard!$F$5,C8521&lt;=Dashboard!$H$5),AND(C8521="",Dashboard!$F$5&lt;=1980,Dashboard!$H$5&gt;=2016))),1,0)</f>
        <v>1</v>
      </c>
      <c r="Q8521" s="0" t="n">
        <f aca="false">J8521*P8521+ROW()*0.00000001</f>
        <v>0.16008521</v>
      </c>
    </row>
    <row r="8522" customFormat="false" ht="15" hidden="false" customHeight="false" outlineLevel="0" collapsed="false">
      <c r="A8522" s="0" t="s">
        <v>6248</v>
      </c>
      <c r="B8522" s="0" t="s">
        <v>97</v>
      </c>
      <c r="C8522" s="0" t="n">
        <v>2011</v>
      </c>
      <c r="D8522" s="0" t="s">
        <v>46</v>
      </c>
      <c r="E8522" s="0" t="s">
        <v>328</v>
      </c>
      <c r="F8522" s="0" t="n">
        <v>0</v>
      </c>
      <c r="G8522" s="0" t="n">
        <v>0</v>
      </c>
      <c r="H8522" s="0" t="n">
        <v>0.16</v>
      </c>
      <c r="I8522" s="0" t="n">
        <v>0</v>
      </c>
      <c r="J8522" s="0" t="n">
        <v>0.16</v>
      </c>
      <c r="N8522" s="0" t="s">
        <v>35</v>
      </c>
      <c r="P8522" s="0" t="n">
        <f aca="false">IF(AND(OR(Dashboard!$B$5="All",D8522=Dashboard!$B$5),OR(Dashboard!$D$5="All",N8522=Dashboard!$D$5),OR(AND(C8522&lt;&gt;"",C8522&gt;=Dashboard!$F$5,C8522&lt;=Dashboard!$H$5),AND(C8522="",Dashboard!$F$5&lt;=1980,Dashboard!$H$5&gt;=2016))),1,0)</f>
        <v>1</v>
      </c>
      <c r="Q8522" s="0" t="n">
        <f aca="false">J8522*P8522+ROW()*0.00000001</f>
        <v>0.16008522</v>
      </c>
    </row>
    <row r="8523" customFormat="false" ht="15" hidden="false" customHeight="false" outlineLevel="0" collapsed="false">
      <c r="A8523" s="0" t="s">
        <v>2926</v>
      </c>
      <c r="B8523" s="0" t="s">
        <v>186</v>
      </c>
      <c r="C8523" s="0" t="n">
        <v>2005</v>
      </c>
      <c r="D8523" s="0" t="s">
        <v>41</v>
      </c>
      <c r="E8523" s="0" t="s">
        <v>293</v>
      </c>
      <c r="F8523" s="0" t="n">
        <v>0.12</v>
      </c>
      <c r="G8523" s="0" t="n">
        <v>0.03</v>
      </c>
      <c r="H8523" s="0" t="n">
        <v>0</v>
      </c>
      <c r="I8523" s="0" t="n">
        <v>0</v>
      </c>
      <c r="J8523" s="0" t="n">
        <v>0.16</v>
      </c>
      <c r="K8523" s="0" t="n">
        <v>66</v>
      </c>
      <c r="L8523" s="0" t="n">
        <v>7.3</v>
      </c>
      <c r="M8523" s="0" t="s">
        <v>125</v>
      </c>
      <c r="N8523" s="0" t="s">
        <v>35</v>
      </c>
      <c r="O8523" s="0" t="s">
        <v>67</v>
      </c>
      <c r="P8523" s="0" t="n">
        <f aca="false">IF(AND(OR(Dashboard!$B$5="All",D8523=Dashboard!$B$5),OR(Dashboard!$D$5="All",N8523=Dashboard!$D$5),OR(AND(C8523&lt;&gt;"",C8523&gt;=Dashboard!$F$5,C8523&lt;=Dashboard!$H$5),AND(C8523="",Dashboard!$F$5&lt;=1980,Dashboard!$H$5&gt;=2016))),1,0)</f>
        <v>1</v>
      </c>
      <c r="Q8523" s="0" t="n">
        <f aca="false">J8523*P8523+ROW()*0.00000001</f>
        <v>0.16008523</v>
      </c>
    </row>
    <row r="8524" customFormat="false" ht="15" hidden="false" customHeight="false" outlineLevel="0" collapsed="false">
      <c r="A8524" s="0" t="s">
        <v>4641</v>
      </c>
      <c r="B8524" s="0" t="s">
        <v>64</v>
      </c>
      <c r="C8524" s="0" t="n">
        <v>2011</v>
      </c>
      <c r="D8524" s="0" t="s">
        <v>71</v>
      </c>
      <c r="E8524" s="0" t="s">
        <v>2860</v>
      </c>
      <c r="F8524" s="0" t="n">
        <v>0.07</v>
      </c>
      <c r="G8524" s="0" t="n">
        <v>0.05</v>
      </c>
      <c r="H8524" s="0" t="n">
        <v>0.03</v>
      </c>
      <c r="I8524" s="0" t="n">
        <v>0.01</v>
      </c>
      <c r="J8524" s="0" t="n">
        <v>0.16</v>
      </c>
      <c r="K8524" s="0" t="n">
        <v>75</v>
      </c>
      <c r="L8524" s="0" t="n">
        <v>7</v>
      </c>
      <c r="M8524" s="0" t="s">
        <v>103</v>
      </c>
      <c r="N8524" s="0" t="s">
        <v>66</v>
      </c>
      <c r="O8524" s="0" t="s">
        <v>37</v>
      </c>
      <c r="P8524" s="0" t="n">
        <f aca="false">IF(AND(OR(Dashboard!$B$5="All",D8524=Dashboard!$B$5),OR(Dashboard!$D$5="All",N8524=Dashboard!$D$5),OR(AND(C8524&lt;&gt;"",C8524&gt;=Dashboard!$F$5,C8524&lt;=Dashboard!$H$5),AND(C8524="",Dashboard!$F$5&lt;=1980,Dashboard!$H$5&gt;=2016))),1,0)</f>
        <v>1</v>
      </c>
      <c r="Q8524" s="0" t="n">
        <f aca="false">J8524*P8524+ROW()*0.00000001</f>
        <v>0.16008524</v>
      </c>
    </row>
    <row r="8525" customFormat="false" ht="15" hidden="false" customHeight="false" outlineLevel="0" collapsed="false">
      <c r="A8525" s="0" t="s">
        <v>4820</v>
      </c>
      <c r="B8525" s="0" t="s">
        <v>70</v>
      </c>
      <c r="C8525" s="0" t="n">
        <v>2008</v>
      </c>
      <c r="D8525" s="0" t="s">
        <v>56</v>
      </c>
      <c r="E8525" s="0" t="s">
        <v>91</v>
      </c>
      <c r="F8525" s="0" t="n">
        <v>0.15</v>
      </c>
      <c r="G8525" s="0" t="n">
        <v>0</v>
      </c>
      <c r="H8525" s="0" t="n">
        <v>0</v>
      </c>
      <c r="I8525" s="0" t="n">
        <v>0.01</v>
      </c>
      <c r="J8525" s="0" t="n">
        <v>0.16</v>
      </c>
      <c r="K8525" s="0" t="n">
        <v>45</v>
      </c>
      <c r="L8525" s="0" t="n">
        <v>7.4</v>
      </c>
      <c r="M8525" s="0" t="s">
        <v>125</v>
      </c>
      <c r="N8525" s="0" t="s">
        <v>74</v>
      </c>
      <c r="O8525" s="0" t="s">
        <v>177</v>
      </c>
      <c r="P8525" s="0" t="n">
        <f aca="false">IF(AND(OR(Dashboard!$B$5="All",D8525=Dashboard!$B$5),OR(Dashboard!$D$5="All",N8525=Dashboard!$D$5),OR(AND(C8525&lt;&gt;"",C8525&gt;=Dashboard!$F$5,C8525&lt;=Dashboard!$H$5),AND(C8525="",Dashboard!$F$5&lt;=1980,Dashboard!$H$5&gt;=2016))),1,0)</f>
        <v>1</v>
      </c>
      <c r="Q8525" s="0" t="n">
        <f aca="false">J8525*P8525+ROW()*0.00000001</f>
        <v>0.16008525</v>
      </c>
    </row>
    <row r="8526" customFormat="false" ht="15" hidden="false" customHeight="false" outlineLevel="0" collapsed="false">
      <c r="A8526" s="0" t="s">
        <v>6249</v>
      </c>
      <c r="B8526" s="0" t="s">
        <v>50</v>
      </c>
      <c r="C8526" s="0" t="n">
        <v>2005</v>
      </c>
      <c r="D8526" s="0" t="s">
        <v>34</v>
      </c>
      <c r="E8526" s="0" t="s">
        <v>35</v>
      </c>
      <c r="F8526" s="0" t="n">
        <v>0.11</v>
      </c>
      <c r="G8526" s="0" t="n">
        <v>0</v>
      </c>
      <c r="H8526" s="0" t="n">
        <v>0.04</v>
      </c>
      <c r="I8526" s="0" t="n">
        <v>0.01</v>
      </c>
      <c r="J8526" s="0" t="n">
        <v>0.16</v>
      </c>
      <c r="K8526" s="0" t="n">
        <v>66</v>
      </c>
      <c r="L8526" s="0" t="n">
        <v>7.7</v>
      </c>
      <c r="M8526" s="0" t="s">
        <v>36</v>
      </c>
      <c r="N8526" s="0" t="s">
        <v>35</v>
      </c>
      <c r="O8526" s="0" t="s">
        <v>67</v>
      </c>
      <c r="P8526" s="0" t="n">
        <f aca="false">IF(AND(OR(Dashboard!$B$5="All",D8526=Dashboard!$B$5),OR(Dashboard!$D$5="All",N8526=Dashboard!$D$5),OR(AND(C8526&lt;&gt;"",C8526&gt;=Dashboard!$F$5,C8526&lt;=Dashboard!$H$5),AND(C8526="",Dashboard!$F$5&lt;=1980,Dashboard!$H$5&gt;=2016))),1,0)</f>
        <v>1</v>
      </c>
      <c r="Q8526" s="0" t="n">
        <f aca="false">J8526*P8526+ROW()*0.00000001</f>
        <v>0.16008526</v>
      </c>
    </row>
    <row r="8527" customFormat="false" ht="15" hidden="false" customHeight="false" outlineLevel="0" collapsed="false">
      <c r="A8527" s="0" t="s">
        <v>5076</v>
      </c>
      <c r="B8527" s="0" t="s">
        <v>144</v>
      </c>
      <c r="C8527" s="0" t="n">
        <v>2005</v>
      </c>
      <c r="D8527" s="0" t="s">
        <v>56</v>
      </c>
      <c r="E8527" s="0" t="s">
        <v>142</v>
      </c>
      <c r="F8527" s="0" t="n">
        <v>0.12</v>
      </c>
      <c r="G8527" s="0" t="n">
        <v>0.03</v>
      </c>
      <c r="H8527" s="0" t="n">
        <v>0</v>
      </c>
      <c r="I8527" s="0" t="n">
        <v>0.01</v>
      </c>
      <c r="J8527" s="0" t="n">
        <v>0.16</v>
      </c>
      <c r="K8527" s="0" t="n">
        <v>83</v>
      </c>
      <c r="L8527" s="0" t="n">
        <v>8.9</v>
      </c>
      <c r="M8527" s="0" t="s">
        <v>73</v>
      </c>
      <c r="N8527" s="0" t="s">
        <v>66</v>
      </c>
      <c r="O8527" s="0" t="s">
        <v>42</v>
      </c>
      <c r="P8527" s="0" t="n">
        <f aca="false">IF(AND(OR(Dashboard!$B$5="All",D8527=Dashboard!$B$5),OR(Dashboard!$D$5="All",N8527=Dashboard!$D$5),OR(AND(C8527&lt;&gt;"",C8527&gt;=Dashboard!$F$5,C8527&lt;=Dashboard!$H$5),AND(C8527="",Dashboard!$F$5&lt;=1980,Dashboard!$H$5&gt;=2016))),1,0)</f>
        <v>1</v>
      </c>
      <c r="Q8527" s="0" t="n">
        <f aca="false">J8527*P8527+ROW()*0.00000001</f>
        <v>0.16008527</v>
      </c>
    </row>
    <row r="8528" customFormat="false" ht="15" hidden="false" customHeight="false" outlineLevel="0" collapsed="false">
      <c r="A8528" s="0" t="s">
        <v>6250</v>
      </c>
      <c r="B8528" s="0" t="s">
        <v>164</v>
      </c>
      <c r="C8528" s="0" t="n">
        <v>2009</v>
      </c>
      <c r="D8528" s="0" t="s">
        <v>52</v>
      </c>
      <c r="E8528" s="0" t="s">
        <v>487</v>
      </c>
      <c r="F8528" s="0" t="n">
        <v>0.13</v>
      </c>
      <c r="G8528" s="0" t="n">
        <v>0.01</v>
      </c>
      <c r="H8528" s="0" t="n">
        <v>0</v>
      </c>
      <c r="I8528" s="0" t="n">
        <v>0.02</v>
      </c>
      <c r="J8528" s="0" t="n">
        <v>0.16</v>
      </c>
      <c r="N8528" s="0" t="s">
        <v>74</v>
      </c>
      <c r="P8528" s="0" t="n">
        <f aca="false">IF(AND(OR(Dashboard!$B$5="All",D8528=Dashboard!$B$5),OR(Dashboard!$D$5="All",N8528=Dashboard!$D$5),OR(AND(C8528&lt;&gt;"",C8528&gt;=Dashboard!$F$5,C8528&lt;=Dashboard!$H$5),AND(C8528="",Dashboard!$F$5&lt;=1980,Dashboard!$H$5&gt;=2016))),1,0)</f>
        <v>1</v>
      </c>
      <c r="Q8528" s="0" t="n">
        <f aca="false">J8528*P8528+ROW()*0.00000001</f>
        <v>0.16008528</v>
      </c>
    </row>
    <row r="8529" customFormat="false" ht="15" hidden="false" customHeight="false" outlineLevel="0" collapsed="false">
      <c r="A8529" s="0" t="s">
        <v>6251</v>
      </c>
      <c r="B8529" s="0" t="s">
        <v>33</v>
      </c>
      <c r="C8529" s="0" t="n">
        <v>2008</v>
      </c>
      <c r="D8529" s="0" t="s">
        <v>58</v>
      </c>
      <c r="E8529" s="0" t="s">
        <v>560</v>
      </c>
      <c r="F8529" s="0" t="n">
        <v>0.14</v>
      </c>
      <c r="G8529" s="0" t="n">
        <v>0.01</v>
      </c>
      <c r="H8529" s="0" t="n">
        <v>0</v>
      </c>
      <c r="I8529" s="0" t="n">
        <v>0.01</v>
      </c>
      <c r="J8529" s="0" t="n">
        <v>0.16</v>
      </c>
      <c r="K8529" s="0" t="n">
        <v>61</v>
      </c>
      <c r="M8529" s="0" t="s">
        <v>36</v>
      </c>
      <c r="N8529" s="0" t="s">
        <v>35</v>
      </c>
      <c r="O8529" s="0" t="s">
        <v>67</v>
      </c>
      <c r="P8529" s="0" t="n">
        <f aca="false">IF(AND(OR(Dashboard!$B$5="All",D8529=Dashboard!$B$5),OR(Dashboard!$D$5="All",N8529=Dashboard!$D$5),OR(AND(C8529&lt;&gt;"",C8529&gt;=Dashboard!$F$5,C8529&lt;=Dashboard!$H$5),AND(C8529="",Dashboard!$F$5&lt;=1980,Dashboard!$H$5&gt;=2016))),1,0)</f>
        <v>1</v>
      </c>
      <c r="Q8529" s="0" t="n">
        <f aca="false">J8529*P8529+ROW()*0.00000001</f>
        <v>0.16008529</v>
      </c>
    </row>
    <row r="8530" customFormat="false" ht="15" hidden="false" customHeight="false" outlineLevel="0" collapsed="false">
      <c r="A8530" s="0" t="s">
        <v>6252</v>
      </c>
      <c r="B8530" s="0" t="s">
        <v>33</v>
      </c>
      <c r="C8530" s="0" t="n">
        <v>2010</v>
      </c>
      <c r="D8530" s="0" t="s">
        <v>52</v>
      </c>
      <c r="E8530" s="0" t="s">
        <v>124</v>
      </c>
      <c r="F8530" s="0" t="n">
        <v>0.15</v>
      </c>
      <c r="G8530" s="0" t="n">
        <v>0</v>
      </c>
      <c r="H8530" s="0" t="n">
        <v>0</v>
      </c>
      <c r="I8530" s="0" t="n">
        <v>0.01</v>
      </c>
      <c r="J8530" s="0" t="n">
        <v>0.16</v>
      </c>
      <c r="M8530" s="0" t="s">
        <v>125</v>
      </c>
      <c r="N8530" s="0" t="s">
        <v>35</v>
      </c>
      <c r="P8530" s="0" t="n">
        <f aca="false">IF(AND(OR(Dashboard!$B$5="All",D8530=Dashboard!$B$5),OR(Dashboard!$D$5="All",N8530=Dashboard!$D$5),OR(AND(C8530&lt;&gt;"",C8530&gt;=Dashboard!$F$5,C8530&lt;=Dashboard!$H$5),AND(C8530="",Dashboard!$F$5&lt;=1980,Dashboard!$H$5&gt;=2016))),1,0)</f>
        <v>1</v>
      </c>
      <c r="Q8530" s="0" t="n">
        <f aca="false">J8530*P8530+ROW()*0.00000001</f>
        <v>0.1600853</v>
      </c>
    </row>
    <row r="8531" customFormat="false" ht="15" hidden="false" customHeight="false" outlineLevel="0" collapsed="false">
      <c r="A8531" s="0" t="s">
        <v>6253</v>
      </c>
      <c r="B8531" s="0" t="s">
        <v>76</v>
      </c>
      <c r="C8531" s="0" t="n">
        <v>2005</v>
      </c>
      <c r="D8531" s="0" t="s">
        <v>52</v>
      </c>
      <c r="E8531" s="0" t="s">
        <v>649</v>
      </c>
      <c r="F8531" s="0" t="n">
        <v>0.08</v>
      </c>
      <c r="G8531" s="0" t="n">
        <v>0.06</v>
      </c>
      <c r="H8531" s="0" t="n">
        <v>0</v>
      </c>
      <c r="I8531" s="0" t="n">
        <v>0.02</v>
      </c>
      <c r="J8531" s="0" t="n">
        <v>0.16</v>
      </c>
      <c r="K8531" s="0" t="n">
        <v>67</v>
      </c>
      <c r="M8531" s="0" t="s">
        <v>36</v>
      </c>
      <c r="N8531" s="0" t="s">
        <v>74</v>
      </c>
      <c r="O8531" s="0" t="s">
        <v>67</v>
      </c>
      <c r="P8531" s="0" t="n">
        <f aca="false">IF(AND(OR(Dashboard!$B$5="All",D8531=Dashboard!$B$5),OR(Dashboard!$D$5="All",N8531=Dashboard!$D$5),OR(AND(C8531&lt;&gt;"",C8531&gt;=Dashboard!$F$5,C8531&lt;=Dashboard!$H$5),AND(C8531="",Dashboard!$F$5&lt;=1980,Dashboard!$H$5&gt;=2016))),1,0)</f>
        <v>1</v>
      </c>
      <c r="Q8531" s="0" t="n">
        <f aca="false">J8531*P8531+ROW()*0.00000001</f>
        <v>0.16008531</v>
      </c>
    </row>
    <row r="8532" customFormat="false" ht="15" hidden="false" customHeight="false" outlineLevel="0" collapsed="false">
      <c r="A8532" s="0" t="s">
        <v>4277</v>
      </c>
      <c r="B8532" s="0" t="s">
        <v>33</v>
      </c>
      <c r="C8532" s="0" t="n">
        <v>2008</v>
      </c>
      <c r="D8532" s="0" t="s">
        <v>114</v>
      </c>
      <c r="E8532" s="0" t="s">
        <v>2100</v>
      </c>
      <c r="F8532" s="0" t="n">
        <v>0.15</v>
      </c>
      <c r="G8532" s="0" t="n">
        <v>0</v>
      </c>
      <c r="H8532" s="0" t="n">
        <v>0</v>
      </c>
      <c r="I8532" s="0" t="n">
        <v>0.01</v>
      </c>
      <c r="J8532" s="0" t="n">
        <v>0.16</v>
      </c>
      <c r="K8532" s="0" t="n">
        <v>37</v>
      </c>
      <c r="L8532" s="0" t="n">
        <v>3.5</v>
      </c>
      <c r="M8532" s="0" t="s">
        <v>125</v>
      </c>
      <c r="N8532" s="0" t="s">
        <v>35</v>
      </c>
      <c r="O8532" s="0" t="s">
        <v>177</v>
      </c>
      <c r="P8532" s="0" t="n">
        <f aca="false">IF(AND(OR(Dashboard!$B$5="All",D8532=Dashboard!$B$5),OR(Dashboard!$D$5="All",N8532=Dashboard!$D$5),OR(AND(C8532&lt;&gt;"",C8532&gt;=Dashboard!$F$5,C8532&lt;=Dashboard!$H$5),AND(C8532="",Dashboard!$F$5&lt;=1980,Dashboard!$H$5&gt;=2016))),1,0)</f>
        <v>1</v>
      </c>
      <c r="Q8532" s="0" t="n">
        <f aca="false">J8532*P8532+ROW()*0.00000001</f>
        <v>0.16008532</v>
      </c>
    </row>
    <row r="8533" customFormat="false" ht="15" hidden="false" customHeight="false" outlineLevel="0" collapsed="false">
      <c r="A8533" s="0" t="s">
        <v>6254</v>
      </c>
      <c r="B8533" s="0" t="s">
        <v>76</v>
      </c>
      <c r="C8533" s="0" t="n">
        <v>2002</v>
      </c>
      <c r="D8533" s="0" t="s">
        <v>16</v>
      </c>
      <c r="E8533" s="0" t="s">
        <v>649</v>
      </c>
      <c r="F8533" s="0" t="n">
        <v>0.08</v>
      </c>
      <c r="G8533" s="0" t="n">
        <v>0.06</v>
      </c>
      <c r="H8533" s="0" t="n">
        <v>0</v>
      </c>
      <c r="I8533" s="0" t="n">
        <v>0.02</v>
      </c>
      <c r="J8533" s="0" t="n">
        <v>0.16</v>
      </c>
      <c r="N8533" s="0" t="s">
        <v>74</v>
      </c>
      <c r="P8533" s="0" t="n">
        <f aca="false">IF(AND(OR(Dashboard!$B$5="All",D8533=Dashboard!$B$5),OR(Dashboard!$D$5="All",N8533=Dashboard!$D$5),OR(AND(C8533&lt;&gt;"",C8533&gt;=Dashboard!$F$5,C8533&lt;=Dashboard!$H$5),AND(C8533="",Dashboard!$F$5&lt;=1980,Dashboard!$H$5&gt;=2016))),1,0)</f>
        <v>1</v>
      </c>
      <c r="Q8533" s="0" t="n">
        <f aca="false">J8533*P8533+ROW()*0.00000001</f>
        <v>0.16008533</v>
      </c>
    </row>
    <row r="8534" customFormat="false" ht="15" hidden="false" customHeight="false" outlineLevel="0" collapsed="false">
      <c r="A8534" s="0" t="s">
        <v>3444</v>
      </c>
      <c r="B8534" s="0" t="s">
        <v>64</v>
      </c>
      <c r="C8534" s="0" t="n">
        <v>2007</v>
      </c>
      <c r="D8534" s="0" t="s">
        <v>246</v>
      </c>
      <c r="E8534" s="0" t="s">
        <v>234</v>
      </c>
      <c r="F8534" s="0" t="n">
        <v>0.13</v>
      </c>
      <c r="G8534" s="0" t="n">
        <v>0.02</v>
      </c>
      <c r="H8534" s="0" t="n">
        <v>0</v>
      </c>
      <c r="I8534" s="0" t="n">
        <v>0.01</v>
      </c>
      <c r="J8534" s="0" t="n">
        <v>0.16</v>
      </c>
      <c r="K8534" s="0" t="n">
        <v>73</v>
      </c>
      <c r="L8534" s="0" t="n">
        <v>2.8</v>
      </c>
      <c r="M8534" s="0" t="s">
        <v>125</v>
      </c>
      <c r="N8534" s="0" t="s">
        <v>66</v>
      </c>
      <c r="O8534" s="0" t="s">
        <v>37</v>
      </c>
      <c r="P8534" s="0" t="n">
        <f aca="false">IF(AND(OR(Dashboard!$B$5="All",D8534=Dashboard!$B$5),OR(Dashboard!$D$5="All",N8534=Dashboard!$D$5),OR(AND(C8534&lt;&gt;"",C8534&gt;=Dashboard!$F$5,C8534&lt;=Dashboard!$H$5),AND(C8534="",Dashboard!$F$5&lt;=1980,Dashboard!$H$5&gt;=2016))),1,0)</f>
        <v>1</v>
      </c>
      <c r="Q8534" s="0" t="n">
        <f aca="false">J8534*P8534+ROW()*0.00000001</f>
        <v>0.16008534</v>
      </c>
    </row>
    <row r="8535" customFormat="false" ht="15" hidden="false" customHeight="false" outlineLevel="0" collapsed="false">
      <c r="A8535" s="0" t="s">
        <v>6255</v>
      </c>
      <c r="B8535" s="0" t="s">
        <v>50</v>
      </c>
      <c r="C8535" s="0" t="n">
        <v>2005</v>
      </c>
      <c r="D8535" s="0" t="s">
        <v>52</v>
      </c>
      <c r="E8535" s="0" t="s">
        <v>35</v>
      </c>
      <c r="F8535" s="0" t="n">
        <v>0</v>
      </c>
      <c r="G8535" s="0" t="n">
        <v>0</v>
      </c>
      <c r="H8535" s="0" t="n">
        <v>0.16</v>
      </c>
      <c r="I8535" s="0" t="n">
        <v>0</v>
      </c>
      <c r="J8535" s="0" t="n">
        <v>0.16</v>
      </c>
      <c r="N8535" s="0" t="s">
        <v>35</v>
      </c>
      <c r="P8535" s="0" t="n">
        <f aca="false">IF(AND(OR(Dashboard!$B$5="All",D8535=Dashboard!$B$5),OR(Dashboard!$D$5="All",N8535=Dashboard!$D$5),OR(AND(C8535&lt;&gt;"",C8535&gt;=Dashboard!$F$5,C8535&lt;=Dashboard!$H$5),AND(C8535="",Dashboard!$F$5&lt;=1980,Dashboard!$H$5&gt;=2016))),1,0)</f>
        <v>1</v>
      </c>
      <c r="Q8535" s="0" t="n">
        <f aca="false">J8535*P8535+ROW()*0.00000001</f>
        <v>0.16008535</v>
      </c>
    </row>
    <row r="8536" customFormat="false" ht="15" hidden="false" customHeight="false" outlineLevel="0" collapsed="false">
      <c r="A8536" s="0" t="s">
        <v>6256</v>
      </c>
      <c r="B8536" s="0" t="s">
        <v>76</v>
      </c>
      <c r="C8536" s="0" t="n">
        <v>2005</v>
      </c>
      <c r="D8536" s="0" t="s">
        <v>114</v>
      </c>
      <c r="E8536" s="0" t="s">
        <v>91</v>
      </c>
      <c r="F8536" s="0" t="n">
        <v>0.08</v>
      </c>
      <c r="G8536" s="0" t="n">
        <v>0.06</v>
      </c>
      <c r="H8536" s="0" t="n">
        <v>0</v>
      </c>
      <c r="I8536" s="0" t="n">
        <v>0.02</v>
      </c>
      <c r="J8536" s="0" t="n">
        <v>0.16</v>
      </c>
      <c r="N8536" s="0" t="s">
        <v>74</v>
      </c>
      <c r="P8536" s="0" t="n">
        <f aca="false">IF(AND(OR(Dashboard!$B$5="All",D8536=Dashboard!$B$5),OR(Dashboard!$D$5="All",N8536=Dashboard!$D$5),OR(AND(C8536&lt;&gt;"",C8536&gt;=Dashboard!$F$5,C8536&lt;=Dashboard!$H$5),AND(C8536="",Dashboard!$F$5&lt;=1980,Dashboard!$H$5&gt;=2016))),1,0)</f>
        <v>1</v>
      </c>
      <c r="Q8536" s="0" t="n">
        <f aca="false">J8536*P8536+ROW()*0.00000001</f>
        <v>0.16008536</v>
      </c>
    </row>
    <row r="8537" customFormat="false" ht="15" hidden="false" customHeight="false" outlineLevel="0" collapsed="false">
      <c r="A8537" s="0" t="s">
        <v>6257</v>
      </c>
      <c r="B8537" s="0" t="s">
        <v>76</v>
      </c>
      <c r="C8537" s="0" t="n">
        <v>2003</v>
      </c>
      <c r="D8537" s="0" t="s">
        <v>71</v>
      </c>
      <c r="E8537" s="0" t="s">
        <v>124</v>
      </c>
      <c r="F8537" s="0" t="n">
        <v>0.08</v>
      </c>
      <c r="G8537" s="0" t="n">
        <v>0.06</v>
      </c>
      <c r="H8537" s="0" t="n">
        <v>0</v>
      </c>
      <c r="I8537" s="0" t="n">
        <v>0.02</v>
      </c>
      <c r="J8537" s="0" t="n">
        <v>0.16</v>
      </c>
      <c r="K8537" s="0" t="n">
        <v>81</v>
      </c>
      <c r="L8537" s="0" t="n">
        <v>9.2</v>
      </c>
      <c r="M8537" s="0" t="s">
        <v>73</v>
      </c>
      <c r="N8537" s="0" t="s">
        <v>74</v>
      </c>
      <c r="O8537" s="0" t="s">
        <v>42</v>
      </c>
      <c r="P8537" s="0" t="n">
        <f aca="false">IF(AND(OR(Dashboard!$B$5="All",D8537=Dashboard!$B$5),OR(Dashboard!$D$5="All",N8537=Dashboard!$D$5),OR(AND(C8537&lt;&gt;"",C8537&gt;=Dashboard!$F$5,C8537&lt;=Dashboard!$H$5),AND(C8537="",Dashboard!$F$5&lt;=1980,Dashboard!$H$5&gt;=2016))),1,0)</f>
        <v>1</v>
      </c>
      <c r="Q8537" s="0" t="n">
        <f aca="false">J8537*P8537+ROW()*0.00000001</f>
        <v>0.16008537</v>
      </c>
    </row>
    <row r="8538" customFormat="false" ht="15" hidden="false" customHeight="false" outlineLevel="0" collapsed="false">
      <c r="A8538" s="0" t="s">
        <v>4259</v>
      </c>
      <c r="B8538" s="0" t="s">
        <v>172</v>
      </c>
      <c r="C8538" s="0" t="n">
        <v>2014</v>
      </c>
      <c r="D8538" s="0" t="s">
        <v>71</v>
      </c>
      <c r="E8538" s="0" t="s">
        <v>157</v>
      </c>
      <c r="F8538" s="0" t="n">
        <v>0.08</v>
      </c>
      <c r="G8538" s="0" t="n">
        <v>0.07</v>
      </c>
      <c r="H8538" s="0" t="n">
        <v>0</v>
      </c>
      <c r="I8538" s="0" t="n">
        <v>0.01</v>
      </c>
      <c r="J8538" s="0" t="n">
        <v>0.16</v>
      </c>
      <c r="K8538" s="0" t="n">
        <v>51</v>
      </c>
      <c r="L8538" s="0" t="n">
        <v>7</v>
      </c>
      <c r="M8538" s="0" t="s">
        <v>73</v>
      </c>
      <c r="N8538" s="0" t="s">
        <v>66</v>
      </c>
      <c r="O8538" s="0" t="s">
        <v>53</v>
      </c>
      <c r="P8538" s="0" t="n">
        <f aca="false">IF(AND(OR(Dashboard!$B$5="All",D8538=Dashboard!$B$5),OR(Dashboard!$D$5="All",N8538=Dashboard!$D$5),OR(AND(C8538&lt;&gt;"",C8538&gt;=Dashboard!$F$5,C8538&lt;=Dashboard!$H$5),AND(C8538="",Dashboard!$F$5&lt;=1980,Dashboard!$H$5&gt;=2016))),1,0)</f>
        <v>1</v>
      </c>
      <c r="Q8538" s="0" t="n">
        <f aca="false">J8538*P8538+ROW()*0.00000001</f>
        <v>0.16008538</v>
      </c>
    </row>
    <row r="8539" customFormat="false" ht="15" hidden="false" customHeight="false" outlineLevel="0" collapsed="false">
      <c r="A8539" s="0" t="s">
        <v>6258</v>
      </c>
      <c r="B8539" s="0" t="s">
        <v>76</v>
      </c>
      <c r="C8539" s="0" t="n">
        <v>2002</v>
      </c>
      <c r="D8539" s="0" t="s">
        <v>114</v>
      </c>
      <c r="E8539" s="0" t="s">
        <v>449</v>
      </c>
      <c r="F8539" s="0" t="n">
        <v>0.08</v>
      </c>
      <c r="G8539" s="0" t="n">
        <v>0.06</v>
      </c>
      <c r="H8539" s="0" t="n">
        <v>0</v>
      </c>
      <c r="I8539" s="0" t="n">
        <v>0.02</v>
      </c>
      <c r="J8539" s="0" t="n">
        <v>0.16</v>
      </c>
      <c r="K8539" s="0" t="n">
        <v>68</v>
      </c>
      <c r="L8539" s="0" t="n">
        <v>7.6</v>
      </c>
      <c r="M8539" s="0" t="s">
        <v>73</v>
      </c>
      <c r="N8539" s="0" t="s">
        <v>74</v>
      </c>
      <c r="O8539" s="0" t="s">
        <v>67</v>
      </c>
      <c r="P8539" s="0" t="n">
        <f aca="false">IF(AND(OR(Dashboard!$B$5="All",D8539=Dashboard!$B$5),OR(Dashboard!$D$5="All",N8539=Dashboard!$D$5),OR(AND(C8539&lt;&gt;"",C8539&gt;=Dashboard!$F$5,C8539&lt;=Dashboard!$H$5),AND(C8539="",Dashboard!$F$5&lt;=1980,Dashboard!$H$5&gt;=2016))),1,0)</f>
        <v>1</v>
      </c>
      <c r="Q8539" s="0" t="n">
        <f aca="false">J8539*P8539+ROW()*0.00000001</f>
        <v>0.16008539</v>
      </c>
    </row>
    <row r="8540" customFormat="false" ht="15" hidden="false" customHeight="false" outlineLevel="0" collapsed="false">
      <c r="A8540" s="0" t="s">
        <v>6259</v>
      </c>
      <c r="B8540" s="0" t="s">
        <v>164</v>
      </c>
      <c r="C8540" s="0" t="n">
        <v>2011</v>
      </c>
      <c r="D8540" s="0" t="s">
        <v>246</v>
      </c>
      <c r="E8540" s="0" t="s">
        <v>220</v>
      </c>
      <c r="F8540" s="0" t="n">
        <v>0</v>
      </c>
      <c r="G8540" s="0" t="n">
        <v>0</v>
      </c>
      <c r="H8540" s="0" t="n">
        <v>0.16</v>
      </c>
      <c r="I8540" s="0" t="n">
        <v>0</v>
      </c>
      <c r="J8540" s="0" t="n">
        <v>0.16</v>
      </c>
      <c r="N8540" s="0" t="s">
        <v>74</v>
      </c>
      <c r="P8540" s="0" t="n">
        <f aca="false">IF(AND(OR(Dashboard!$B$5="All",D8540=Dashboard!$B$5),OR(Dashboard!$D$5="All",N8540=Dashboard!$D$5),OR(AND(C8540&lt;&gt;"",C8540&gt;=Dashboard!$F$5,C8540&lt;=Dashboard!$H$5),AND(C8540="",Dashboard!$F$5&lt;=1980,Dashboard!$H$5&gt;=2016))),1,0)</f>
        <v>1</v>
      </c>
      <c r="Q8540" s="0" t="n">
        <f aca="false">J8540*P8540+ROW()*0.00000001</f>
        <v>0.1600854</v>
      </c>
    </row>
    <row r="8541" customFormat="false" ht="15" hidden="false" customHeight="false" outlineLevel="0" collapsed="false">
      <c r="A8541" s="0" t="s">
        <v>781</v>
      </c>
      <c r="B8541" s="0" t="s">
        <v>144</v>
      </c>
      <c r="C8541" s="0" t="n">
        <v>2003</v>
      </c>
      <c r="D8541" s="0" t="s">
        <v>71</v>
      </c>
      <c r="E8541" s="0" t="s">
        <v>782</v>
      </c>
      <c r="F8541" s="0" t="n">
        <v>0.12</v>
      </c>
      <c r="G8541" s="0" t="n">
        <v>0.03</v>
      </c>
      <c r="H8541" s="0" t="n">
        <v>0</v>
      </c>
      <c r="I8541" s="0" t="n">
        <v>0.01</v>
      </c>
      <c r="J8541" s="0" t="n">
        <v>0.16</v>
      </c>
      <c r="K8541" s="0" t="n">
        <v>75</v>
      </c>
      <c r="L8541" s="0" t="n">
        <v>8.8</v>
      </c>
      <c r="M8541" s="0" t="s">
        <v>103</v>
      </c>
      <c r="N8541" s="0" t="s">
        <v>66</v>
      </c>
      <c r="O8541" s="0" t="s">
        <v>37</v>
      </c>
      <c r="P8541" s="0" t="n">
        <f aca="false">IF(AND(OR(Dashboard!$B$5="All",D8541=Dashboard!$B$5),OR(Dashboard!$D$5="All",N8541=Dashboard!$D$5),OR(AND(C8541&lt;&gt;"",C8541&gt;=Dashboard!$F$5,C8541&lt;=Dashboard!$H$5),AND(C8541="",Dashboard!$F$5&lt;=1980,Dashboard!$H$5&gt;=2016))),1,0)</f>
        <v>1</v>
      </c>
      <c r="Q8541" s="0" t="n">
        <f aca="false">J8541*P8541+ROW()*0.00000001</f>
        <v>0.16008541</v>
      </c>
    </row>
    <row r="8542" customFormat="false" ht="15" hidden="false" customHeight="false" outlineLevel="0" collapsed="false">
      <c r="A8542" s="0" t="s">
        <v>2626</v>
      </c>
      <c r="B8542" s="0" t="s">
        <v>64</v>
      </c>
      <c r="C8542" s="0" t="n">
        <v>2011</v>
      </c>
      <c r="D8542" s="0" t="s">
        <v>71</v>
      </c>
      <c r="E8542" s="0" t="s">
        <v>124</v>
      </c>
      <c r="F8542" s="0" t="n">
        <v>0.09</v>
      </c>
      <c r="G8542" s="0" t="n">
        <v>0.03</v>
      </c>
      <c r="H8542" s="0" t="n">
        <v>0.03</v>
      </c>
      <c r="I8542" s="0" t="n">
        <v>0.01</v>
      </c>
      <c r="J8542" s="0" t="n">
        <v>0.16</v>
      </c>
      <c r="K8542" s="0" t="n">
        <v>71</v>
      </c>
      <c r="L8542" s="0" t="n">
        <v>8.1</v>
      </c>
      <c r="M8542" s="0" t="s">
        <v>103</v>
      </c>
      <c r="N8542" s="0" t="s">
        <v>66</v>
      </c>
      <c r="O8542" s="0" t="s">
        <v>37</v>
      </c>
      <c r="P8542" s="0" t="n">
        <f aca="false">IF(AND(OR(Dashboard!$B$5="All",D8542=Dashboard!$B$5),OR(Dashboard!$D$5="All",N8542=Dashboard!$D$5),OR(AND(C8542&lt;&gt;"",C8542&gt;=Dashboard!$F$5,C8542&lt;=Dashboard!$H$5),AND(C8542="",Dashboard!$F$5&lt;=1980,Dashboard!$H$5&gt;=2016))),1,0)</f>
        <v>1</v>
      </c>
      <c r="Q8542" s="0" t="n">
        <f aca="false">J8542*P8542+ROW()*0.00000001</f>
        <v>0.16008542</v>
      </c>
    </row>
    <row r="8543" customFormat="false" ht="15" hidden="false" customHeight="false" outlineLevel="0" collapsed="false">
      <c r="A8543" s="0" t="s">
        <v>6260</v>
      </c>
      <c r="B8543" s="0" t="s">
        <v>76</v>
      </c>
      <c r="C8543" s="0" t="n">
        <v>2003</v>
      </c>
      <c r="D8543" s="0" t="s">
        <v>34</v>
      </c>
      <c r="E8543" s="0" t="s">
        <v>91</v>
      </c>
      <c r="F8543" s="0" t="n">
        <v>0.08</v>
      </c>
      <c r="G8543" s="0" t="n">
        <v>0.06</v>
      </c>
      <c r="H8543" s="0" t="n">
        <v>0</v>
      </c>
      <c r="I8543" s="0" t="n">
        <v>0.02</v>
      </c>
      <c r="J8543" s="0" t="n">
        <v>0.16</v>
      </c>
      <c r="K8543" s="0" t="n">
        <v>83</v>
      </c>
      <c r="L8543" s="0" t="n">
        <v>9</v>
      </c>
      <c r="M8543" s="0" t="s">
        <v>36</v>
      </c>
      <c r="N8543" s="0" t="s">
        <v>74</v>
      </c>
      <c r="O8543" s="0" t="s">
        <v>42</v>
      </c>
      <c r="P8543" s="0" t="n">
        <f aca="false">IF(AND(OR(Dashboard!$B$5="All",D8543=Dashboard!$B$5),OR(Dashboard!$D$5="All",N8543=Dashboard!$D$5),OR(AND(C8543&lt;&gt;"",C8543&gt;=Dashboard!$F$5,C8543&lt;=Dashboard!$H$5),AND(C8543="",Dashboard!$F$5&lt;=1980,Dashboard!$H$5&gt;=2016))),1,0)</f>
        <v>1</v>
      </c>
      <c r="Q8543" s="0" t="n">
        <f aca="false">J8543*P8543+ROW()*0.00000001</f>
        <v>0.16008543</v>
      </c>
    </row>
    <row r="8544" customFormat="false" ht="15" hidden="false" customHeight="false" outlineLevel="0" collapsed="false">
      <c r="A8544" s="0" t="s">
        <v>3670</v>
      </c>
      <c r="B8544" s="0" t="s">
        <v>186</v>
      </c>
      <c r="C8544" s="0" t="n">
        <v>2005</v>
      </c>
      <c r="D8544" s="0" t="s">
        <v>71</v>
      </c>
      <c r="E8544" s="0" t="s">
        <v>418</v>
      </c>
      <c r="F8544" s="0" t="n">
        <v>0.12</v>
      </c>
      <c r="G8544" s="0" t="n">
        <v>0.03</v>
      </c>
      <c r="H8544" s="0" t="n">
        <v>0</v>
      </c>
      <c r="I8544" s="0" t="n">
        <v>0</v>
      </c>
      <c r="J8544" s="0" t="n">
        <v>0.16</v>
      </c>
      <c r="K8544" s="0" t="n">
        <v>67</v>
      </c>
      <c r="L8544" s="0" t="n">
        <v>6.6</v>
      </c>
      <c r="M8544" s="0" t="s">
        <v>125</v>
      </c>
      <c r="N8544" s="0" t="s">
        <v>35</v>
      </c>
      <c r="O8544" s="0" t="s">
        <v>67</v>
      </c>
      <c r="P8544" s="0" t="n">
        <f aca="false">IF(AND(OR(Dashboard!$B$5="All",D8544=Dashboard!$B$5),OR(Dashboard!$D$5="All",N8544=Dashboard!$D$5),OR(AND(C8544&lt;&gt;"",C8544&gt;=Dashboard!$F$5,C8544&lt;=Dashboard!$H$5),AND(C8544="",Dashboard!$F$5&lt;=1980,Dashboard!$H$5&gt;=2016))),1,0)</f>
        <v>1</v>
      </c>
      <c r="Q8544" s="0" t="n">
        <f aca="false">J8544*P8544+ROW()*0.00000001</f>
        <v>0.16008544</v>
      </c>
    </row>
    <row r="8545" customFormat="false" ht="15" hidden="false" customHeight="false" outlineLevel="0" collapsed="false">
      <c r="A8545" s="0" t="s">
        <v>3658</v>
      </c>
      <c r="B8545" s="0" t="s">
        <v>70</v>
      </c>
      <c r="C8545" s="0" t="n">
        <v>2007</v>
      </c>
      <c r="D8545" s="0" t="s">
        <v>71</v>
      </c>
      <c r="E8545" s="0" t="s">
        <v>124</v>
      </c>
      <c r="F8545" s="0" t="n">
        <v>0.14</v>
      </c>
      <c r="G8545" s="0" t="n">
        <v>0.01</v>
      </c>
      <c r="H8545" s="0" t="n">
        <v>0</v>
      </c>
      <c r="I8545" s="0" t="n">
        <v>0.01</v>
      </c>
      <c r="J8545" s="0" t="n">
        <v>0.16</v>
      </c>
      <c r="K8545" s="0" t="n">
        <v>51</v>
      </c>
      <c r="L8545" s="0" t="n">
        <v>5.2</v>
      </c>
      <c r="M8545" s="0" t="s">
        <v>73</v>
      </c>
      <c r="N8545" s="0" t="s">
        <v>74</v>
      </c>
      <c r="O8545" s="0" t="s">
        <v>53</v>
      </c>
      <c r="P8545" s="0" t="n">
        <f aca="false">IF(AND(OR(Dashboard!$B$5="All",D8545=Dashboard!$B$5),OR(Dashboard!$D$5="All",N8545=Dashboard!$D$5),OR(AND(C8545&lt;&gt;"",C8545&gt;=Dashboard!$F$5,C8545&lt;=Dashboard!$H$5),AND(C8545="",Dashboard!$F$5&lt;=1980,Dashboard!$H$5&gt;=2016))),1,0)</f>
        <v>1</v>
      </c>
      <c r="Q8545" s="0" t="n">
        <f aca="false">J8545*P8545+ROW()*0.00000001</f>
        <v>0.16008545</v>
      </c>
    </row>
    <row r="8546" customFormat="false" ht="15" hidden="false" customHeight="false" outlineLevel="0" collapsed="false">
      <c r="A8546" s="0" t="s">
        <v>6261</v>
      </c>
      <c r="B8546" s="0" t="s">
        <v>33</v>
      </c>
      <c r="C8546" s="0" t="n">
        <v>2007</v>
      </c>
      <c r="D8546" s="0" t="s">
        <v>16</v>
      </c>
      <c r="E8546" s="0" t="s">
        <v>220</v>
      </c>
      <c r="F8546" s="0" t="n">
        <v>0.14</v>
      </c>
      <c r="G8546" s="0" t="n">
        <v>0</v>
      </c>
      <c r="H8546" s="0" t="n">
        <v>0.01</v>
      </c>
      <c r="I8546" s="0" t="n">
        <v>0.01</v>
      </c>
      <c r="J8546" s="0" t="n">
        <v>0.16</v>
      </c>
      <c r="K8546" s="0" t="n">
        <v>67</v>
      </c>
      <c r="L8546" s="0" t="n">
        <v>6.3</v>
      </c>
      <c r="M8546" s="0" t="s">
        <v>36</v>
      </c>
      <c r="N8546" s="0" t="s">
        <v>35</v>
      </c>
      <c r="O8546" s="0" t="s">
        <v>67</v>
      </c>
      <c r="P8546" s="0" t="n">
        <f aca="false">IF(AND(OR(Dashboard!$B$5="All",D8546=Dashboard!$B$5),OR(Dashboard!$D$5="All",N8546=Dashboard!$D$5),OR(AND(C8546&lt;&gt;"",C8546&gt;=Dashboard!$F$5,C8546&lt;=Dashboard!$H$5),AND(C8546="",Dashboard!$F$5&lt;=1980,Dashboard!$H$5&gt;=2016))),1,0)</f>
        <v>1</v>
      </c>
      <c r="Q8546" s="0" t="n">
        <f aca="false">J8546*P8546+ROW()*0.00000001</f>
        <v>0.16008546</v>
      </c>
    </row>
    <row r="8547" customFormat="false" ht="15" hidden="false" customHeight="false" outlineLevel="0" collapsed="false">
      <c r="A8547" s="0" t="s">
        <v>6262</v>
      </c>
      <c r="B8547" s="0" t="s">
        <v>78</v>
      </c>
      <c r="C8547" s="0" t="n">
        <v>1997</v>
      </c>
      <c r="D8547" s="0" t="s">
        <v>34</v>
      </c>
      <c r="E8547" s="0" t="s">
        <v>220</v>
      </c>
      <c r="F8547" s="0" t="n">
        <v>0</v>
      </c>
      <c r="G8547" s="0" t="n">
        <v>0</v>
      </c>
      <c r="H8547" s="0" t="n">
        <v>0.16</v>
      </c>
      <c r="I8547" s="0" t="n">
        <v>0</v>
      </c>
      <c r="J8547" s="0" t="n">
        <v>0.16</v>
      </c>
      <c r="N8547" s="0" t="s">
        <v>35</v>
      </c>
      <c r="P8547" s="0" t="n">
        <f aca="false">IF(AND(OR(Dashboard!$B$5="All",D8547=Dashboard!$B$5),OR(Dashboard!$D$5="All",N8547=Dashboard!$D$5),OR(AND(C8547&lt;&gt;"",C8547&gt;=Dashboard!$F$5,C8547&lt;=Dashboard!$H$5),AND(C8547="",Dashboard!$F$5&lt;=1980,Dashboard!$H$5&gt;=2016))),1,0)</f>
        <v>1</v>
      </c>
      <c r="Q8547" s="0" t="n">
        <f aca="false">J8547*P8547+ROW()*0.00000001</f>
        <v>0.16008547</v>
      </c>
    </row>
    <row r="8548" customFormat="false" ht="15" hidden="false" customHeight="false" outlineLevel="0" collapsed="false">
      <c r="A8548" s="0" t="s">
        <v>6263</v>
      </c>
      <c r="B8548" s="0" t="s">
        <v>117</v>
      </c>
      <c r="D8548" s="0" t="s">
        <v>114</v>
      </c>
      <c r="E8548" s="0" t="s">
        <v>821</v>
      </c>
      <c r="F8548" s="0" t="n">
        <v>0.09</v>
      </c>
      <c r="G8548" s="0" t="n">
        <v>0.06</v>
      </c>
      <c r="H8548" s="0" t="n">
        <v>0</v>
      </c>
      <c r="I8548" s="0" t="n">
        <v>0.01</v>
      </c>
      <c r="J8548" s="0" t="n">
        <v>0.16</v>
      </c>
      <c r="K8548" s="0" t="n">
        <v>77</v>
      </c>
      <c r="L8548" s="0" t="n">
        <v>8.1</v>
      </c>
      <c r="M8548" s="0" t="s">
        <v>73</v>
      </c>
      <c r="N8548" s="0" t="s">
        <v>74</v>
      </c>
      <c r="O8548" s="0" t="s">
        <v>37</v>
      </c>
      <c r="P8548" s="0" t="n">
        <f aca="false">IF(AND(OR(Dashboard!$B$5="All",D8548=Dashboard!$B$5),OR(Dashboard!$D$5="All",N8548=Dashboard!$D$5),OR(AND(C8548&lt;&gt;"",C8548&gt;=Dashboard!$F$5,C8548&lt;=Dashboard!$H$5),AND(C8548="",Dashboard!$F$5&lt;=1980,Dashboard!$H$5&gt;=2016))),1,0)</f>
        <v>1</v>
      </c>
      <c r="Q8548" s="0" t="n">
        <f aca="false">J8548*P8548+ROW()*0.00000001</f>
        <v>0.16008548</v>
      </c>
    </row>
    <row r="8549" customFormat="false" ht="15" hidden="false" customHeight="false" outlineLevel="0" collapsed="false">
      <c r="A8549" s="0" t="s">
        <v>3086</v>
      </c>
      <c r="B8549" s="0" t="s">
        <v>70</v>
      </c>
      <c r="C8549" s="0" t="n">
        <v>2007</v>
      </c>
      <c r="D8549" s="0" t="s">
        <v>34</v>
      </c>
      <c r="E8549" s="0" t="s">
        <v>72</v>
      </c>
      <c r="F8549" s="0" t="n">
        <v>0.15</v>
      </c>
      <c r="G8549" s="0" t="n">
        <v>0</v>
      </c>
      <c r="H8549" s="0" t="n">
        <v>0</v>
      </c>
      <c r="I8549" s="0" t="n">
        <v>0.01</v>
      </c>
      <c r="J8549" s="0" t="n">
        <v>0.16</v>
      </c>
      <c r="K8549" s="0" t="n">
        <v>77</v>
      </c>
      <c r="L8549" s="0" t="n">
        <v>7.2</v>
      </c>
      <c r="M8549" s="0" t="s">
        <v>36</v>
      </c>
      <c r="N8549" s="0" t="s">
        <v>74</v>
      </c>
      <c r="O8549" s="0" t="s">
        <v>37</v>
      </c>
      <c r="P8549" s="0" t="n">
        <f aca="false">IF(AND(OR(Dashboard!$B$5="All",D8549=Dashboard!$B$5),OR(Dashboard!$D$5="All",N8549=Dashboard!$D$5),OR(AND(C8549&lt;&gt;"",C8549&gt;=Dashboard!$F$5,C8549&lt;=Dashboard!$H$5),AND(C8549="",Dashboard!$F$5&lt;=1980,Dashboard!$H$5&gt;=2016))),1,0)</f>
        <v>1</v>
      </c>
      <c r="Q8549" s="0" t="n">
        <f aca="false">J8549*P8549+ROW()*0.00000001</f>
        <v>0.16008549</v>
      </c>
    </row>
    <row r="8550" customFormat="false" ht="15" hidden="false" customHeight="false" outlineLevel="0" collapsed="false">
      <c r="A8550" s="0" t="s">
        <v>4130</v>
      </c>
      <c r="B8550" s="0" t="s">
        <v>70</v>
      </c>
      <c r="C8550" s="0" t="n">
        <v>2008</v>
      </c>
      <c r="D8550" s="0" t="s">
        <v>56</v>
      </c>
      <c r="E8550" s="0" t="s">
        <v>234</v>
      </c>
      <c r="F8550" s="0" t="n">
        <v>0.11</v>
      </c>
      <c r="G8550" s="0" t="n">
        <v>0.04</v>
      </c>
      <c r="H8550" s="0" t="n">
        <v>0</v>
      </c>
      <c r="I8550" s="0" t="n">
        <v>0.02</v>
      </c>
      <c r="J8550" s="0" t="n">
        <v>0.16</v>
      </c>
      <c r="K8550" s="0" t="n">
        <v>62</v>
      </c>
      <c r="L8550" s="0" t="n">
        <v>5.8</v>
      </c>
      <c r="M8550" s="0" t="s">
        <v>103</v>
      </c>
      <c r="N8550" s="0" t="s">
        <v>74</v>
      </c>
      <c r="O8550" s="0" t="s">
        <v>67</v>
      </c>
      <c r="P8550" s="0" t="n">
        <f aca="false">IF(AND(OR(Dashboard!$B$5="All",D8550=Dashboard!$B$5),OR(Dashboard!$D$5="All",N8550=Dashboard!$D$5),OR(AND(C8550&lt;&gt;"",C8550&gt;=Dashboard!$F$5,C8550&lt;=Dashboard!$H$5),AND(C8550="",Dashboard!$F$5&lt;=1980,Dashboard!$H$5&gt;=2016))),1,0)</f>
        <v>1</v>
      </c>
      <c r="Q8550" s="0" t="n">
        <f aca="false">J8550*P8550+ROW()*0.00000001</f>
        <v>0.1600855</v>
      </c>
    </row>
    <row r="8551" customFormat="false" ht="15" hidden="false" customHeight="false" outlineLevel="0" collapsed="false">
      <c r="A8551" s="0" t="s">
        <v>6264</v>
      </c>
      <c r="B8551" s="0" t="s">
        <v>186</v>
      </c>
      <c r="C8551" s="0" t="n">
        <v>2006</v>
      </c>
      <c r="D8551" s="0" t="s">
        <v>16</v>
      </c>
      <c r="E8551" s="0" t="s">
        <v>1002</v>
      </c>
      <c r="F8551" s="0" t="n">
        <v>0.12</v>
      </c>
      <c r="G8551" s="0" t="n">
        <v>0.03</v>
      </c>
      <c r="H8551" s="0" t="n">
        <v>0</v>
      </c>
      <c r="I8551" s="0" t="n">
        <v>0</v>
      </c>
      <c r="J8551" s="0" t="n">
        <v>0.16</v>
      </c>
      <c r="K8551" s="0" t="n">
        <v>47</v>
      </c>
      <c r="M8551" s="0" t="s">
        <v>36</v>
      </c>
      <c r="N8551" s="0" t="s">
        <v>35</v>
      </c>
      <c r="O8551" s="0" t="s">
        <v>177</v>
      </c>
      <c r="P8551" s="0" t="n">
        <f aca="false">IF(AND(OR(Dashboard!$B$5="All",D8551=Dashboard!$B$5),OR(Dashboard!$D$5="All",N8551=Dashboard!$D$5),OR(AND(C8551&lt;&gt;"",C8551&gt;=Dashboard!$F$5,C8551&lt;=Dashboard!$H$5),AND(C8551="",Dashboard!$F$5&lt;=1980,Dashboard!$H$5&gt;=2016))),1,0)</f>
        <v>1</v>
      </c>
      <c r="Q8551" s="0" t="n">
        <f aca="false">J8551*P8551+ROW()*0.00000001</f>
        <v>0.16008551</v>
      </c>
    </row>
    <row r="8552" customFormat="false" ht="15" hidden="false" customHeight="false" outlineLevel="0" collapsed="false">
      <c r="A8552" s="0" t="s">
        <v>2324</v>
      </c>
      <c r="B8552" s="0" t="s">
        <v>33</v>
      </c>
      <c r="C8552" s="0" t="n">
        <v>2007</v>
      </c>
      <c r="D8552" s="0" t="s">
        <v>34</v>
      </c>
      <c r="E8552" s="0" t="s">
        <v>142</v>
      </c>
      <c r="F8552" s="0" t="n">
        <v>0.14</v>
      </c>
      <c r="G8552" s="0" t="n">
        <v>0</v>
      </c>
      <c r="H8552" s="0" t="n">
        <v>0</v>
      </c>
      <c r="I8552" s="0" t="n">
        <v>0.01</v>
      </c>
      <c r="J8552" s="0" t="n">
        <v>0.16</v>
      </c>
      <c r="K8552" s="0" t="n">
        <v>52</v>
      </c>
      <c r="L8552" s="0" t="n">
        <v>7.1</v>
      </c>
      <c r="M8552" s="0" t="s">
        <v>36</v>
      </c>
      <c r="N8552" s="0" t="s">
        <v>35</v>
      </c>
      <c r="O8552" s="0" t="s">
        <v>53</v>
      </c>
      <c r="P8552" s="0" t="n">
        <f aca="false">IF(AND(OR(Dashboard!$B$5="All",D8552=Dashboard!$B$5),OR(Dashboard!$D$5="All",N8552=Dashboard!$D$5),OR(AND(C8552&lt;&gt;"",C8552&gt;=Dashboard!$F$5,C8552&lt;=Dashboard!$H$5),AND(C8552="",Dashboard!$F$5&lt;=1980,Dashboard!$H$5&gt;=2016))),1,0)</f>
        <v>1</v>
      </c>
      <c r="Q8552" s="0" t="n">
        <f aca="false">J8552*P8552+ROW()*0.00000001</f>
        <v>0.16008552</v>
      </c>
    </row>
    <row r="8553" customFormat="false" ht="15" hidden="false" customHeight="false" outlineLevel="0" collapsed="false">
      <c r="A8553" s="0" t="s">
        <v>6265</v>
      </c>
      <c r="B8553" s="0" t="s">
        <v>76</v>
      </c>
      <c r="C8553" s="0" t="n">
        <v>2005</v>
      </c>
      <c r="D8553" s="0" t="s">
        <v>46</v>
      </c>
      <c r="E8553" s="0" t="s">
        <v>996</v>
      </c>
      <c r="F8553" s="0" t="n">
        <v>0</v>
      </c>
      <c r="G8553" s="0" t="n">
        <v>0</v>
      </c>
      <c r="H8553" s="0" t="n">
        <v>0.16</v>
      </c>
      <c r="I8553" s="0" t="n">
        <v>0</v>
      </c>
      <c r="J8553" s="0" t="n">
        <v>0.16</v>
      </c>
      <c r="N8553" s="0" t="s">
        <v>74</v>
      </c>
      <c r="P8553" s="0" t="n">
        <f aca="false">IF(AND(OR(Dashboard!$B$5="All",D8553=Dashboard!$B$5),OR(Dashboard!$D$5="All",N8553=Dashboard!$D$5),OR(AND(C8553&lt;&gt;"",C8553&gt;=Dashboard!$F$5,C8553&lt;=Dashboard!$H$5),AND(C8553="",Dashboard!$F$5&lt;=1980,Dashboard!$H$5&gt;=2016))),1,0)</f>
        <v>1</v>
      </c>
      <c r="Q8553" s="0" t="n">
        <f aca="false">J8553*P8553+ROW()*0.00000001</f>
        <v>0.16008553</v>
      </c>
    </row>
    <row r="8554" customFormat="false" ht="15" hidden="false" customHeight="false" outlineLevel="0" collapsed="false">
      <c r="A8554" s="0" t="s">
        <v>6266</v>
      </c>
      <c r="B8554" s="0" t="s">
        <v>70</v>
      </c>
      <c r="C8554" s="0" t="n">
        <v>2012</v>
      </c>
      <c r="D8554" s="0" t="s">
        <v>46</v>
      </c>
      <c r="E8554" s="0" t="s">
        <v>5651</v>
      </c>
      <c r="F8554" s="0" t="n">
        <v>0.05</v>
      </c>
      <c r="G8554" s="0" t="n">
        <v>0.03</v>
      </c>
      <c r="H8554" s="0" t="n">
        <v>0.06</v>
      </c>
      <c r="I8554" s="0" t="n">
        <v>0.02</v>
      </c>
      <c r="J8554" s="0" t="n">
        <v>0.16</v>
      </c>
      <c r="K8554" s="0" t="n">
        <v>55</v>
      </c>
      <c r="L8554" s="0" t="n">
        <v>7.8</v>
      </c>
      <c r="M8554" s="0" t="s">
        <v>103</v>
      </c>
      <c r="N8554" s="0" t="s">
        <v>74</v>
      </c>
      <c r="O8554" s="0" t="s">
        <v>53</v>
      </c>
      <c r="P8554" s="0" t="n">
        <f aca="false">IF(AND(OR(Dashboard!$B$5="All",D8554=Dashboard!$B$5),OR(Dashboard!$D$5="All",N8554=Dashboard!$D$5),OR(AND(C8554&lt;&gt;"",C8554&gt;=Dashboard!$F$5,C8554&lt;=Dashboard!$H$5),AND(C8554="",Dashboard!$F$5&lt;=1980,Dashboard!$H$5&gt;=2016))),1,0)</f>
        <v>1</v>
      </c>
      <c r="Q8554" s="0" t="n">
        <f aca="false">J8554*P8554+ROW()*0.00000001</f>
        <v>0.16008554</v>
      </c>
    </row>
    <row r="8555" customFormat="false" ht="15" hidden="false" customHeight="false" outlineLevel="0" collapsed="false">
      <c r="A8555" s="0" t="s">
        <v>6267</v>
      </c>
      <c r="B8555" s="0" t="s">
        <v>76</v>
      </c>
      <c r="C8555" s="0" t="n">
        <v>2006</v>
      </c>
      <c r="D8555" s="0" t="s">
        <v>34</v>
      </c>
      <c r="E8555" s="0" t="s">
        <v>220</v>
      </c>
      <c r="F8555" s="0" t="n">
        <v>0</v>
      </c>
      <c r="G8555" s="0" t="n">
        <v>0</v>
      </c>
      <c r="H8555" s="0" t="n">
        <v>0.16</v>
      </c>
      <c r="I8555" s="0" t="n">
        <v>0</v>
      </c>
      <c r="J8555" s="0" t="n">
        <v>0.16</v>
      </c>
      <c r="N8555" s="0" t="s">
        <v>74</v>
      </c>
      <c r="P8555" s="0" t="n">
        <f aca="false">IF(AND(OR(Dashboard!$B$5="All",D8555=Dashboard!$B$5),OR(Dashboard!$D$5="All",N8555=Dashboard!$D$5),OR(AND(C8555&lt;&gt;"",C8555&gt;=Dashboard!$F$5,C8555&lt;=Dashboard!$H$5),AND(C8555="",Dashboard!$F$5&lt;=1980,Dashboard!$H$5&gt;=2016))),1,0)</f>
        <v>1</v>
      </c>
      <c r="Q8555" s="0" t="n">
        <f aca="false">J8555*P8555+ROW()*0.00000001</f>
        <v>0.16008555</v>
      </c>
    </row>
    <row r="8556" customFormat="false" ht="15" hidden="false" customHeight="false" outlineLevel="0" collapsed="false">
      <c r="A8556" s="0" t="s">
        <v>6268</v>
      </c>
      <c r="B8556" s="0" t="s">
        <v>76</v>
      </c>
      <c r="C8556" s="0" t="n">
        <v>2002</v>
      </c>
      <c r="D8556" s="0" t="s">
        <v>56</v>
      </c>
      <c r="E8556" s="0" t="s">
        <v>220</v>
      </c>
      <c r="F8556" s="0" t="n">
        <v>0.08</v>
      </c>
      <c r="G8556" s="0" t="n">
        <v>0.06</v>
      </c>
      <c r="H8556" s="0" t="n">
        <v>0</v>
      </c>
      <c r="I8556" s="0" t="n">
        <v>0.02</v>
      </c>
      <c r="J8556" s="0" t="n">
        <v>0.16</v>
      </c>
      <c r="K8556" s="0" t="n">
        <v>61</v>
      </c>
      <c r="M8556" s="0" t="s">
        <v>73</v>
      </c>
      <c r="N8556" s="0" t="s">
        <v>74</v>
      </c>
      <c r="O8556" s="0" t="s">
        <v>67</v>
      </c>
      <c r="P8556" s="0" t="n">
        <f aca="false">IF(AND(OR(Dashboard!$B$5="All",D8556=Dashboard!$B$5),OR(Dashboard!$D$5="All",N8556=Dashboard!$D$5),OR(AND(C8556&lt;&gt;"",C8556&gt;=Dashboard!$F$5,C8556&lt;=Dashboard!$H$5),AND(C8556="",Dashboard!$F$5&lt;=1980,Dashboard!$H$5&gt;=2016))),1,0)</f>
        <v>1</v>
      </c>
      <c r="Q8556" s="0" t="n">
        <f aca="false">J8556*P8556+ROW()*0.00000001</f>
        <v>0.16008556</v>
      </c>
    </row>
    <row r="8557" customFormat="false" ht="15" hidden="false" customHeight="false" outlineLevel="0" collapsed="false">
      <c r="A8557" s="0" t="s">
        <v>2687</v>
      </c>
      <c r="B8557" s="0" t="s">
        <v>85</v>
      </c>
      <c r="C8557" s="0" t="n">
        <v>2002</v>
      </c>
      <c r="D8557" s="0" t="s">
        <v>41</v>
      </c>
      <c r="E8557" s="0" t="s">
        <v>821</v>
      </c>
      <c r="F8557" s="0" t="n">
        <v>0.12</v>
      </c>
      <c r="G8557" s="0" t="n">
        <v>0.04</v>
      </c>
      <c r="H8557" s="0" t="n">
        <v>0</v>
      </c>
      <c r="I8557" s="0" t="n">
        <v>0</v>
      </c>
      <c r="J8557" s="0" t="n">
        <v>0.16</v>
      </c>
      <c r="K8557" s="0" t="n">
        <v>52</v>
      </c>
      <c r="M8557" s="0" t="s">
        <v>36</v>
      </c>
      <c r="N8557" s="0" t="s">
        <v>35</v>
      </c>
      <c r="O8557" s="0" t="s">
        <v>53</v>
      </c>
      <c r="P8557" s="0" t="n">
        <f aca="false">IF(AND(OR(Dashboard!$B$5="All",D8557=Dashboard!$B$5),OR(Dashboard!$D$5="All",N8557=Dashboard!$D$5),OR(AND(C8557&lt;&gt;"",C8557&gt;=Dashboard!$F$5,C8557&lt;=Dashboard!$H$5),AND(C8557="",Dashboard!$F$5&lt;=1980,Dashboard!$H$5&gt;=2016))),1,0)</f>
        <v>1</v>
      </c>
      <c r="Q8557" s="0" t="n">
        <f aca="false">J8557*P8557+ROW()*0.00000001</f>
        <v>0.16008557</v>
      </c>
    </row>
    <row r="8558" customFormat="false" ht="15" hidden="false" customHeight="false" outlineLevel="0" collapsed="false">
      <c r="A8558" s="0" t="s">
        <v>6269</v>
      </c>
      <c r="B8558" s="0" t="s">
        <v>33</v>
      </c>
      <c r="C8558" s="0" t="n">
        <v>2009</v>
      </c>
      <c r="D8558" s="0" t="s">
        <v>48</v>
      </c>
      <c r="E8558" s="0" t="s">
        <v>220</v>
      </c>
      <c r="F8558" s="0" t="n">
        <v>0.09</v>
      </c>
      <c r="G8558" s="0" t="n">
        <v>0.05</v>
      </c>
      <c r="H8558" s="0" t="n">
        <v>0</v>
      </c>
      <c r="I8558" s="0" t="n">
        <v>0.01</v>
      </c>
      <c r="J8558" s="0" t="n">
        <v>0.16</v>
      </c>
      <c r="K8558" s="0" t="n">
        <v>74</v>
      </c>
      <c r="L8558" s="0" t="n">
        <v>7.3</v>
      </c>
      <c r="M8558" s="0" t="s">
        <v>36</v>
      </c>
      <c r="N8558" s="0" t="s">
        <v>35</v>
      </c>
      <c r="O8558" s="0" t="s">
        <v>37</v>
      </c>
      <c r="P8558" s="0" t="n">
        <f aca="false">IF(AND(OR(Dashboard!$B$5="All",D8558=Dashboard!$B$5),OR(Dashboard!$D$5="All",N8558=Dashboard!$D$5),OR(AND(C8558&lt;&gt;"",C8558&gt;=Dashboard!$F$5,C8558&lt;=Dashboard!$H$5),AND(C8558="",Dashboard!$F$5&lt;=1980,Dashboard!$H$5&gt;=2016))),1,0)</f>
        <v>1</v>
      </c>
      <c r="Q8558" s="0" t="n">
        <f aca="false">J8558*P8558+ROW()*0.00000001</f>
        <v>0.16008558</v>
      </c>
    </row>
    <row r="8559" customFormat="false" ht="15" hidden="false" customHeight="false" outlineLevel="0" collapsed="false">
      <c r="A8559" s="0" t="s">
        <v>6270</v>
      </c>
      <c r="B8559" s="0" t="s">
        <v>76</v>
      </c>
      <c r="C8559" s="0" t="n">
        <v>2008</v>
      </c>
      <c r="D8559" s="0" t="s">
        <v>102</v>
      </c>
      <c r="E8559" s="0" t="s">
        <v>328</v>
      </c>
      <c r="F8559" s="0" t="n">
        <v>0.08</v>
      </c>
      <c r="G8559" s="0" t="n">
        <v>0.06</v>
      </c>
      <c r="H8559" s="0" t="n">
        <v>0</v>
      </c>
      <c r="I8559" s="0" t="n">
        <v>0.02</v>
      </c>
      <c r="J8559" s="0" t="n">
        <v>0.16</v>
      </c>
      <c r="M8559" s="0" t="s">
        <v>103</v>
      </c>
      <c r="N8559" s="0" t="s">
        <v>74</v>
      </c>
      <c r="P8559" s="0" t="n">
        <f aca="false">IF(AND(OR(Dashboard!$B$5="All",D8559=Dashboard!$B$5),OR(Dashboard!$D$5="All",N8559=Dashboard!$D$5),OR(AND(C8559&lt;&gt;"",C8559&gt;=Dashboard!$F$5,C8559&lt;=Dashboard!$H$5),AND(C8559="",Dashboard!$F$5&lt;=1980,Dashboard!$H$5&gt;=2016))),1,0)</f>
        <v>1</v>
      </c>
      <c r="Q8559" s="0" t="n">
        <f aca="false">J8559*P8559+ROW()*0.00000001</f>
        <v>0.16008559</v>
      </c>
    </row>
    <row r="8560" customFormat="false" ht="15" hidden="false" customHeight="false" outlineLevel="0" collapsed="false">
      <c r="A8560" s="0" t="s">
        <v>6271</v>
      </c>
      <c r="B8560" s="0" t="s">
        <v>78</v>
      </c>
      <c r="C8560" s="0" t="n">
        <v>1995</v>
      </c>
      <c r="D8560" s="0" t="s">
        <v>34</v>
      </c>
      <c r="E8560" s="0" t="s">
        <v>220</v>
      </c>
      <c r="F8560" s="0" t="n">
        <v>0</v>
      </c>
      <c r="G8560" s="0" t="n">
        <v>0</v>
      </c>
      <c r="H8560" s="0" t="n">
        <v>0.16</v>
      </c>
      <c r="I8560" s="0" t="n">
        <v>0</v>
      </c>
      <c r="J8560" s="0" t="n">
        <v>0.16</v>
      </c>
      <c r="N8560" s="0" t="s">
        <v>35</v>
      </c>
      <c r="P8560" s="0" t="n">
        <f aca="false">IF(AND(OR(Dashboard!$B$5="All",D8560=Dashboard!$B$5),OR(Dashboard!$D$5="All",N8560=Dashboard!$D$5),OR(AND(C8560&lt;&gt;"",C8560&gt;=Dashboard!$F$5,C8560&lt;=Dashboard!$H$5),AND(C8560="",Dashboard!$F$5&lt;=1980,Dashboard!$H$5&gt;=2016))),1,0)</f>
        <v>1</v>
      </c>
      <c r="Q8560" s="0" t="n">
        <f aca="false">J8560*P8560+ROW()*0.00000001</f>
        <v>0.1600856</v>
      </c>
    </row>
    <row r="8561" customFormat="false" ht="15" hidden="false" customHeight="false" outlineLevel="0" collapsed="false">
      <c r="A8561" s="0" t="s">
        <v>6272</v>
      </c>
      <c r="B8561" s="0" t="s">
        <v>33</v>
      </c>
      <c r="C8561" s="0" t="n">
        <v>2011</v>
      </c>
      <c r="D8561" s="0" t="s">
        <v>52</v>
      </c>
      <c r="E8561" s="0" t="s">
        <v>142</v>
      </c>
      <c r="F8561" s="0" t="n">
        <v>0.12</v>
      </c>
      <c r="G8561" s="0" t="n">
        <v>0.03</v>
      </c>
      <c r="H8561" s="0" t="n">
        <v>0</v>
      </c>
      <c r="I8561" s="0" t="n">
        <v>0.01</v>
      </c>
      <c r="J8561" s="0" t="n">
        <v>0.16</v>
      </c>
      <c r="M8561" s="0" t="s">
        <v>36</v>
      </c>
      <c r="N8561" s="0" t="s">
        <v>35</v>
      </c>
      <c r="P8561" s="0" t="n">
        <f aca="false">IF(AND(OR(Dashboard!$B$5="All",D8561=Dashboard!$B$5),OR(Dashboard!$D$5="All",N8561=Dashboard!$D$5),OR(AND(C8561&lt;&gt;"",C8561&gt;=Dashboard!$F$5,C8561&lt;=Dashboard!$H$5),AND(C8561="",Dashboard!$F$5&lt;=1980,Dashboard!$H$5&gt;=2016))),1,0)</f>
        <v>1</v>
      </c>
      <c r="Q8561" s="0" t="n">
        <f aca="false">J8561*P8561+ROW()*0.00000001</f>
        <v>0.16008561</v>
      </c>
    </row>
    <row r="8562" customFormat="false" ht="15" hidden="false" customHeight="false" outlineLevel="0" collapsed="false">
      <c r="A8562" s="0" t="s">
        <v>6273</v>
      </c>
      <c r="B8562" s="0" t="s">
        <v>76</v>
      </c>
      <c r="C8562" s="0" t="n">
        <v>2003</v>
      </c>
      <c r="D8562" s="0" t="s">
        <v>52</v>
      </c>
      <c r="E8562" s="0" t="s">
        <v>1707</v>
      </c>
      <c r="F8562" s="0" t="n">
        <v>0.08</v>
      </c>
      <c r="G8562" s="0" t="n">
        <v>0.06</v>
      </c>
      <c r="H8562" s="0" t="n">
        <v>0</v>
      </c>
      <c r="I8562" s="0" t="n">
        <v>0.02</v>
      </c>
      <c r="J8562" s="0" t="n">
        <v>0.16</v>
      </c>
      <c r="N8562" s="0" t="s">
        <v>74</v>
      </c>
      <c r="P8562" s="0" t="n">
        <f aca="false">IF(AND(OR(Dashboard!$B$5="All",D8562=Dashboard!$B$5),OR(Dashboard!$D$5="All",N8562=Dashboard!$D$5),OR(AND(C8562&lt;&gt;"",C8562&gt;=Dashboard!$F$5,C8562&lt;=Dashboard!$H$5),AND(C8562="",Dashboard!$F$5&lt;=1980,Dashboard!$H$5&gt;=2016))),1,0)</f>
        <v>1</v>
      </c>
      <c r="Q8562" s="0" t="n">
        <f aca="false">J8562*P8562+ROW()*0.00000001</f>
        <v>0.16008562</v>
      </c>
    </row>
    <row r="8563" customFormat="false" ht="15" hidden="false" customHeight="false" outlineLevel="0" collapsed="false">
      <c r="A8563" s="0" t="s">
        <v>3925</v>
      </c>
      <c r="B8563" s="0" t="s">
        <v>186</v>
      </c>
      <c r="C8563" s="0" t="n">
        <v>2005</v>
      </c>
      <c r="D8563" s="0" t="s">
        <v>71</v>
      </c>
      <c r="E8563" s="0" t="s">
        <v>293</v>
      </c>
      <c r="F8563" s="0" t="n">
        <v>0.12</v>
      </c>
      <c r="G8563" s="0" t="n">
        <v>0.03</v>
      </c>
      <c r="H8563" s="0" t="n">
        <v>0</v>
      </c>
      <c r="I8563" s="0" t="n">
        <v>0</v>
      </c>
      <c r="J8563" s="0" t="n">
        <v>0.16</v>
      </c>
      <c r="K8563" s="0" t="n">
        <v>56</v>
      </c>
      <c r="M8563" s="0" t="s">
        <v>36</v>
      </c>
      <c r="N8563" s="0" t="s">
        <v>35</v>
      </c>
      <c r="O8563" s="0" t="s">
        <v>53</v>
      </c>
      <c r="P8563" s="0" t="n">
        <f aca="false">IF(AND(OR(Dashboard!$B$5="All",D8563=Dashboard!$B$5),OR(Dashboard!$D$5="All",N8563=Dashboard!$D$5),OR(AND(C8563&lt;&gt;"",C8563&gt;=Dashboard!$F$5,C8563&lt;=Dashboard!$H$5),AND(C8563="",Dashboard!$F$5&lt;=1980,Dashboard!$H$5&gt;=2016))),1,0)</f>
        <v>1</v>
      </c>
      <c r="Q8563" s="0" t="n">
        <f aca="false">J8563*P8563+ROW()*0.00000001</f>
        <v>0.16008563</v>
      </c>
    </row>
    <row r="8564" customFormat="false" ht="15" hidden="false" customHeight="false" outlineLevel="0" collapsed="false">
      <c r="A8564" s="0" t="s">
        <v>6274</v>
      </c>
      <c r="B8564" s="0" t="s">
        <v>70</v>
      </c>
      <c r="C8564" s="0" t="n">
        <v>2011</v>
      </c>
      <c r="D8564" s="0" t="s">
        <v>41</v>
      </c>
      <c r="E8564" s="0" t="s">
        <v>124</v>
      </c>
      <c r="F8564" s="0" t="n">
        <v>0</v>
      </c>
      <c r="G8564" s="0" t="n">
        <v>0.12</v>
      </c>
      <c r="H8564" s="0" t="n">
        <v>0</v>
      </c>
      <c r="I8564" s="0" t="n">
        <v>0.04</v>
      </c>
      <c r="J8564" s="0" t="n">
        <v>0.16</v>
      </c>
      <c r="N8564" s="0" t="s">
        <v>74</v>
      </c>
      <c r="P8564" s="0" t="n">
        <f aca="false">IF(AND(OR(Dashboard!$B$5="All",D8564=Dashboard!$B$5),OR(Dashboard!$D$5="All",N8564=Dashboard!$D$5),OR(AND(C8564&lt;&gt;"",C8564&gt;=Dashboard!$F$5,C8564&lt;=Dashboard!$H$5),AND(C8564="",Dashboard!$F$5&lt;=1980,Dashboard!$H$5&gt;=2016))),1,0)</f>
        <v>1</v>
      </c>
      <c r="Q8564" s="0" t="n">
        <f aca="false">J8564*P8564+ROW()*0.00000001</f>
        <v>0.16008564</v>
      </c>
    </row>
    <row r="8565" customFormat="false" ht="15" hidden="false" customHeight="false" outlineLevel="0" collapsed="false">
      <c r="A8565" s="0" t="s">
        <v>6275</v>
      </c>
      <c r="B8565" s="0" t="s">
        <v>70</v>
      </c>
      <c r="C8565" s="0" t="n">
        <v>2009</v>
      </c>
      <c r="D8565" s="0" t="s">
        <v>102</v>
      </c>
      <c r="E8565" s="0" t="s">
        <v>2860</v>
      </c>
      <c r="F8565" s="0" t="n">
        <v>0.11</v>
      </c>
      <c r="G8565" s="0" t="n">
        <v>0.01</v>
      </c>
      <c r="H8565" s="0" t="n">
        <v>0.03</v>
      </c>
      <c r="I8565" s="0" t="n">
        <v>0.01</v>
      </c>
      <c r="J8565" s="0" t="n">
        <v>0.16</v>
      </c>
      <c r="K8565" s="0" t="n">
        <v>57</v>
      </c>
      <c r="L8565" s="0" t="n">
        <v>5.3</v>
      </c>
      <c r="M8565" s="0" t="s">
        <v>103</v>
      </c>
      <c r="N8565" s="0" t="s">
        <v>74</v>
      </c>
      <c r="O8565" s="0" t="s">
        <v>53</v>
      </c>
      <c r="P8565" s="0" t="n">
        <f aca="false">IF(AND(OR(Dashboard!$B$5="All",D8565=Dashboard!$B$5),OR(Dashboard!$D$5="All",N8565=Dashboard!$D$5),OR(AND(C8565&lt;&gt;"",C8565&gt;=Dashboard!$F$5,C8565&lt;=Dashboard!$H$5),AND(C8565="",Dashboard!$F$5&lt;=1980,Dashboard!$H$5&gt;=2016))),1,0)</f>
        <v>1</v>
      </c>
      <c r="Q8565" s="0" t="n">
        <f aca="false">J8565*P8565+ROW()*0.00000001</f>
        <v>0.16008565</v>
      </c>
    </row>
    <row r="8566" customFormat="false" ht="15" hidden="false" customHeight="false" outlineLevel="0" collapsed="false">
      <c r="A8566" s="0" t="s">
        <v>6276</v>
      </c>
      <c r="B8566" s="0" t="s">
        <v>50</v>
      </c>
      <c r="C8566" s="0" t="n">
        <v>2008</v>
      </c>
      <c r="D8566" s="0" t="s">
        <v>71</v>
      </c>
      <c r="E8566" s="0" t="s">
        <v>418</v>
      </c>
      <c r="F8566" s="0" t="n">
        <v>0.15</v>
      </c>
      <c r="G8566" s="0" t="n">
        <v>0</v>
      </c>
      <c r="H8566" s="0" t="n">
        <v>0</v>
      </c>
      <c r="I8566" s="0" t="n">
        <v>0.01</v>
      </c>
      <c r="J8566" s="0" t="n">
        <v>0.16</v>
      </c>
      <c r="M8566" s="0" t="s">
        <v>36</v>
      </c>
      <c r="N8566" s="0" t="s">
        <v>35</v>
      </c>
      <c r="P8566" s="0" t="n">
        <f aca="false">IF(AND(OR(Dashboard!$B$5="All",D8566=Dashboard!$B$5),OR(Dashboard!$D$5="All",N8566=Dashboard!$D$5),OR(AND(C8566&lt;&gt;"",C8566&gt;=Dashboard!$F$5,C8566&lt;=Dashboard!$H$5),AND(C8566="",Dashboard!$F$5&lt;=1980,Dashboard!$H$5&gt;=2016))),1,0)</f>
        <v>1</v>
      </c>
      <c r="Q8566" s="0" t="n">
        <f aca="false">J8566*P8566+ROW()*0.00000001</f>
        <v>0.16008566</v>
      </c>
    </row>
    <row r="8567" customFormat="false" ht="15" hidden="false" customHeight="false" outlineLevel="0" collapsed="false">
      <c r="A8567" s="0" t="s">
        <v>2390</v>
      </c>
      <c r="B8567" s="0" t="s">
        <v>70</v>
      </c>
      <c r="C8567" s="0" t="n">
        <v>2016</v>
      </c>
      <c r="D8567" s="0" t="s">
        <v>71</v>
      </c>
      <c r="E8567" s="0" t="s">
        <v>243</v>
      </c>
      <c r="F8567" s="0" t="n">
        <v>0.04</v>
      </c>
      <c r="G8567" s="0" t="n">
        <v>0.1</v>
      </c>
      <c r="H8567" s="0" t="n">
        <v>0</v>
      </c>
      <c r="I8567" s="0" t="n">
        <v>0.03</v>
      </c>
      <c r="J8567" s="0" t="n">
        <v>0.16</v>
      </c>
      <c r="M8567" s="0" t="s">
        <v>125</v>
      </c>
      <c r="N8567" s="0" t="s">
        <v>74</v>
      </c>
      <c r="P8567" s="0" t="n">
        <f aca="false">IF(AND(OR(Dashboard!$B$5="All",D8567=Dashboard!$B$5),OR(Dashboard!$D$5="All",N8567=Dashboard!$D$5),OR(AND(C8567&lt;&gt;"",C8567&gt;=Dashboard!$F$5,C8567&lt;=Dashboard!$H$5),AND(C8567="",Dashboard!$F$5&lt;=1980,Dashboard!$H$5&gt;=2016))),1,0)</f>
        <v>1</v>
      </c>
      <c r="Q8567" s="0" t="n">
        <f aca="false">J8567*P8567+ROW()*0.00000001</f>
        <v>0.16008567</v>
      </c>
    </row>
    <row r="8568" customFormat="false" ht="15" hidden="false" customHeight="false" outlineLevel="0" collapsed="false">
      <c r="A8568" s="0" t="s">
        <v>6277</v>
      </c>
      <c r="B8568" s="0" t="s">
        <v>164</v>
      </c>
      <c r="C8568" s="0" t="n">
        <v>2006</v>
      </c>
      <c r="D8568" s="0" t="s">
        <v>46</v>
      </c>
      <c r="E8568" s="0" t="s">
        <v>72</v>
      </c>
      <c r="F8568" s="0" t="n">
        <v>0.13</v>
      </c>
      <c r="G8568" s="0" t="n">
        <v>0.02</v>
      </c>
      <c r="H8568" s="0" t="n">
        <v>0</v>
      </c>
      <c r="I8568" s="0" t="n">
        <v>0.02</v>
      </c>
      <c r="J8568" s="0" t="n">
        <v>0.16</v>
      </c>
      <c r="K8568" s="0" t="n">
        <v>74</v>
      </c>
      <c r="L8568" s="0" t="n">
        <v>8.1</v>
      </c>
      <c r="M8568" s="0" t="s">
        <v>103</v>
      </c>
      <c r="N8568" s="0" t="s">
        <v>74</v>
      </c>
      <c r="O8568" s="0" t="s">
        <v>37</v>
      </c>
      <c r="P8568" s="0" t="n">
        <f aca="false">IF(AND(OR(Dashboard!$B$5="All",D8568=Dashboard!$B$5),OR(Dashboard!$D$5="All",N8568=Dashboard!$D$5),OR(AND(C8568&lt;&gt;"",C8568&gt;=Dashboard!$F$5,C8568&lt;=Dashboard!$H$5),AND(C8568="",Dashboard!$F$5&lt;=1980,Dashboard!$H$5&gt;=2016))),1,0)</f>
        <v>1</v>
      </c>
      <c r="Q8568" s="0" t="n">
        <f aca="false">J8568*P8568+ROW()*0.00000001</f>
        <v>0.16008568</v>
      </c>
    </row>
    <row r="8569" customFormat="false" ht="15" hidden="false" customHeight="false" outlineLevel="0" collapsed="false">
      <c r="A8569" s="0" t="s">
        <v>5974</v>
      </c>
      <c r="B8569" s="0" t="s">
        <v>50</v>
      </c>
      <c r="C8569" s="0" t="n">
        <v>2011</v>
      </c>
      <c r="D8569" s="0" t="s">
        <v>52</v>
      </c>
      <c r="E8569" s="0" t="s">
        <v>418</v>
      </c>
      <c r="F8569" s="0" t="n">
        <v>0.12</v>
      </c>
      <c r="G8569" s="0" t="n">
        <v>0.03</v>
      </c>
      <c r="H8569" s="0" t="n">
        <v>0</v>
      </c>
      <c r="I8569" s="0" t="n">
        <v>0.01</v>
      </c>
      <c r="J8569" s="0" t="n">
        <v>0.16</v>
      </c>
      <c r="K8569" s="0" t="n">
        <v>59</v>
      </c>
      <c r="M8569" s="0" t="s">
        <v>36</v>
      </c>
      <c r="N8569" s="0" t="s">
        <v>35</v>
      </c>
      <c r="O8569" s="0" t="s">
        <v>53</v>
      </c>
      <c r="P8569" s="0" t="n">
        <f aca="false">IF(AND(OR(Dashboard!$B$5="All",D8569=Dashboard!$B$5),OR(Dashboard!$D$5="All",N8569=Dashboard!$D$5),OR(AND(C8569&lt;&gt;"",C8569&gt;=Dashboard!$F$5,C8569&lt;=Dashboard!$H$5),AND(C8569="",Dashboard!$F$5&lt;=1980,Dashboard!$H$5&gt;=2016))),1,0)</f>
        <v>1</v>
      </c>
      <c r="Q8569" s="0" t="n">
        <f aca="false">J8569*P8569+ROW()*0.00000001</f>
        <v>0.16008569</v>
      </c>
    </row>
    <row r="8570" customFormat="false" ht="15" hidden="false" customHeight="false" outlineLevel="0" collapsed="false">
      <c r="A8570" s="0" t="s">
        <v>6278</v>
      </c>
      <c r="B8570" s="0" t="s">
        <v>78</v>
      </c>
      <c r="C8570" s="0" t="n">
        <v>1991</v>
      </c>
      <c r="D8570" s="0" t="s">
        <v>58</v>
      </c>
      <c r="E8570" s="0" t="s">
        <v>2924</v>
      </c>
      <c r="F8570" s="0" t="n">
        <v>0</v>
      </c>
      <c r="G8570" s="0" t="n">
        <v>0</v>
      </c>
      <c r="H8570" s="0" t="n">
        <v>0.16</v>
      </c>
      <c r="I8570" s="0" t="n">
        <v>0</v>
      </c>
      <c r="J8570" s="0" t="n">
        <v>0.16</v>
      </c>
      <c r="N8570" s="0" t="s">
        <v>35</v>
      </c>
      <c r="P8570" s="0" t="n">
        <f aca="false">IF(AND(OR(Dashboard!$B$5="All",D8570=Dashboard!$B$5),OR(Dashboard!$D$5="All",N8570=Dashboard!$D$5),OR(AND(C8570&lt;&gt;"",C8570&gt;=Dashboard!$F$5,C8570&lt;=Dashboard!$H$5),AND(C8570="",Dashboard!$F$5&lt;=1980,Dashboard!$H$5&gt;=2016))),1,0)</f>
        <v>1</v>
      </c>
      <c r="Q8570" s="0" t="n">
        <f aca="false">J8570*P8570+ROW()*0.00000001</f>
        <v>0.1600857</v>
      </c>
    </row>
    <row r="8571" customFormat="false" ht="15" hidden="false" customHeight="false" outlineLevel="0" collapsed="false">
      <c r="A8571" s="0" t="s">
        <v>6279</v>
      </c>
      <c r="B8571" s="0" t="s">
        <v>50</v>
      </c>
      <c r="C8571" s="0" t="n">
        <v>2006</v>
      </c>
      <c r="D8571" s="0" t="s">
        <v>71</v>
      </c>
      <c r="E8571" s="0" t="s">
        <v>418</v>
      </c>
      <c r="F8571" s="0" t="n">
        <v>0.12</v>
      </c>
      <c r="G8571" s="0" t="n">
        <v>0.03</v>
      </c>
      <c r="H8571" s="0" t="n">
        <v>0</v>
      </c>
      <c r="I8571" s="0" t="n">
        <v>0.01</v>
      </c>
      <c r="J8571" s="0" t="n">
        <v>0.16</v>
      </c>
      <c r="K8571" s="0" t="n">
        <v>66</v>
      </c>
      <c r="M8571" s="0" t="s">
        <v>36</v>
      </c>
      <c r="N8571" s="0" t="s">
        <v>35</v>
      </c>
      <c r="O8571" s="0" t="s">
        <v>67</v>
      </c>
      <c r="P8571" s="0" t="n">
        <f aca="false">IF(AND(OR(Dashboard!$B$5="All",D8571=Dashboard!$B$5),OR(Dashboard!$D$5="All",N8571=Dashboard!$D$5),OR(AND(C8571&lt;&gt;"",C8571&gt;=Dashboard!$F$5,C8571&lt;=Dashboard!$H$5),AND(C8571="",Dashboard!$F$5&lt;=1980,Dashboard!$H$5&gt;=2016))),1,0)</f>
        <v>1</v>
      </c>
      <c r="Q8571" s="0" t="n">
        <f aca="false">J8571*P8571+ROW()*0.00000001</f>
        <v>0.16008571</v>
      </c>
    </row>
    <row r="8572" customFormat="false" ht="15" hidden="false" customHeight="false" outlineLevel="0" collapsed="false">
      <c r="A8572" s="0" t="s">
        <v>6280</v>
      </c>
      <c r="B8572" s="0" t="s">
        <v>164</v>
      </c>
      <c r="C8572" s="0" t="n">
        <v>2011</v>
      </c>
      <c r="D8572" s="0" t="s">
        <v>71</v>
      </c>
      <c r="E8572" s="0" t="s">
        <v>211</v>
      </c>
      <c r="F8572" s="0" t="n">
        <v>0</v>
      </c>
      <c r="G8572" s="0" t="n">
        <v>0</v>
      </c>
      <c r="H8572" s="0" t="n">
        <v>0.16</v>
      </c>
      <c r="I8572" s="0" t="n">
        <v>0</v>
      </c>
      <c r="J8572" s="0" t="n">
        <v>0.16</v>
      </c>
      <c r="N8572" s="0" t="s">
        <v>74</v>
      </c>
      <c r="P8572" s="0" t="n">
        <f aca="false">IF(AND(OR(Dashboard!$B$5="All",D8572=Dashboard!$B$5),OR(Dashboard!$D$5="All",N8572=Dashboard!$D$5),OR(AND(C8572&lt;&gt;"",C8572&gt;=Dashboard!$F$5,C8572&lt;=Dashboard!$H$5),AND(C8572="",Dashboard!$F$5&lt;=1980,Dashboard!$H$5&gt;=2016))),1,0)</f>
        <v>1</v>
      </c>
      <c r="Q8572" s="0" t="n">
        <f aca="false">J8572*P8572+ROW()*0.00000001</f>
        <v>0.16008572</v>
      </c>
    </row>
    <row r="8573" customFormat="false" ht="15" hidden="false" customHeight="false" outlineLevel="0" collapsed="false">
      <c r="A8573" s="0" t="s">
        <v>6281</v>
      </c>
      <c r="B8573" s="0" t="s">
        <v>64</v>
      </c>
      <c r="C8573" s="0" t="n">
        <v>2011</v>
      </c>
      <c r="D8573" s="0" t="s">
        <v>52</v>
      </c>
      <c r="E8573" s="0" t="s">
        <v>195</v>
      </c>
      <c r="F8573" s="0" t="n">
        <v>0.11</v>
      </c>
      <c r="G8573" s="0" t="n">
        <v>0.03</v>
      </c>
      <c r="H8573" s="0" t="n">
        <v>0</v>
      </c>
      <c r="I8573" s="0" t="n">
        <v>0.01</v>
      </c>
      <c r="J8573" s="0" t="n">
        <v>0.16</v>
      </c>
      <c r="M8573" s="0" t="s">
        <v>103</v>
      </c>
      <c r="N8573" s="0" t="s">
        <v>66</v>
      </c>
      <c r="P8573" s="0" t="n">
        <f aca="false">IF(AND(OR(Dashboard!$B$5="All",D8573=Dashboard!$B$5),OR(Dashboard!$D$5="All",N8573=Dashboard!$D$5),OR(AND(C8573&lt;&gt;"",C8573&gt;=Dashboard!$F$5,C8573&lt;=Dashboard!$H$5),AND(C8573="",Dashboard!$F$5&lt;=1980,Dashboard!$H$5&gt;=2016))),1,0)</f>
        <v>1</v>
      </c>
      <c r="Q8573" s="0" t="n">
        <f aca="false">J8573*P8573+ROW()*0.00000001</f>
        <v>0.16008573</v>
      </c>
    </row>
    <row r="8574" customFormat="false" ht="15" hidden="false" customHeight="false" outlineLevel="0" collapsed="false">
      <c r="A8574" s="0" t="s">
        <v>6282</v>
      </c>
      <c r="B8574" s="0" t="s">
        <v>64</v>
      </c>
      <c r="C8574" s="0" t="n">
        <v>2006</v>
      </c>
      <c r="D8574" s="0" t="s">
        <v>46</v>
      </c>
      <c r="E8574" s="0" t="s">
        <v>328</v>
      </c>
      <c r="F8574" s="0" t="n">
        <v>0.12</v>
      </c>
      <c r="G8574" s="0" t="n">
        <v>0</v>
      </c>
      <c r="H8574" s="0" t="n">
        <v>0.03</v>
      </c>
      <c r="I8574" s="0" t="n">
        <v>0.01</v>
      </c>
      <c r="J8574" s="0" t="n">
        <v>0.16</v>
      </c>
      <c r="K8574" s="0" t="n">
        <v>75</v>
      </c>
      <c r="L8574" s="0" t="n">
        <v>8.7</v>
      </c>
      <c r="M8574" s="0" t="s">
        <v>103</v>
      </c>
      <c r="N8574" s="0" t="s">
        <v>66</v>
      </c>
      <c r="O8574" s="0" t="s">
        <v>37</v>
      </c>
      <c r="P8574" s="0" t="n">
        <f aca="false">IF(AND(OR(Dashboard!$B$5="All",D8574=Dashboard!$B$5),OR(Dashboard!$D$5="All",N8574=Dashboard!$D$5),OR(AND(C8574&lt;&gt;"",C8574&gt;=Dashboard!$F$5,C8574&lt;=Dashboard!$H$5),AND(C8574="",Dashboard!$F$5&lt;=1980,Dashboard!$H$5&gt;=2016))),1,0)</f>
        <v>1</v>
      </c>
      <c r="Q8574" s="0" t="n">
        <f aca="false">J8574*P8574+ROW()*0.00000001</f>
        <v>0.16008574</v>
      </c>
    </row>
    <row r="8575" customFormat="false" ht="15" hidden="false" customHeight="false" outlineLevel="0" collapsed="false">
      <c r="A8575" s="0" t="s">
        <v>6283</v>
      </c>
      <c r="B8575" s="0" t="s">
        <v>85</v>
      </c>
      <c r="C8575" s="0" t="n">
        <v>2001</v>
      </c>
      <c r="D8575" s="0" t="s">
        <v>71</v>
      </c>
      <c r="E8575" s="0" t="s">
        <v>418</v>
      </c>
      <c r="F8575" s="0" t="n">
        <v>0.11</v>
      </c>
      <c r="G8575" s="0" t="n">
        <v>0.04</v>
      </c>
      <c r="H8575" s="0" t="n">
        <v>0</v>
      </c>
      <c r="I8575" s="0" t="n">
        <v>0</v>
      </c>
      <c r="J8575" s="0" t="n">
        <v>0.16</v>
      </c>
      <c r="M8575" s="0" t="s">
        <v>36</v>
      </c>
      <c r="N8575" s="0" t="s">
        <v>35</v>
      </c>
      <c r="P8575" s="0" t="n">
        <f aca="false">IF(AND(OR(Dashboard!$B$5="All",D8575=Dashboard!$B$5),OR(Dashboard!$D$5="All",N8575=Dashboard!$D$5),OR(AND(C8575&lt;&gt;"",C8575&gt;=Dashboard!$F$5,C8575&lt;=Dashboard!$H$5),AND(C8575="",Dashboard!$F$5&lt;=1980,Dashboard!$H$5&gt;=2016))),1,0)</f>
        <v>1</v>
      </c>
      <c r="Q8575" s="0" t="n">
        <f aca="false">J8575*P8575+ROW()*0.00000001</f>
        <v>0.16008575</v>
      </c>
    </row>
    <row r="8576" customFormat="false" ht="15" hidden="false" customHeight="false" outlineLevel="0" collapsed="false">
      <c r="A8576" s="0" t="s">
        <v>6284</v>
      </c>
      <c r="B8576" s="0" t="s">
        <v>117</v>
      </c>
      <c r="C8576" s="0" t="n">
        <v>1997</v>
      </c>
      <c r="D8576" s="0" t="s">
        <v>34</v>
      </c>
      <c r="E8576" s="0" t="s">
        <v>6285</v>
      </c>
      <c r="F8576" s="0" t="n">
        <v>0</v>
      </c>
      <c r="G8576" s="0" t="n">
        <v>0</v>
      </c>
      <c r="H8576" s="0" t="n">
        <v>0.15</v>
      </c>
      <c r="I8576" s="0" t="n">
        <v>0.01</v>
      </c>
      <c r="J8576" s="0" t="n">
        <v>0.16</v>
      </c>
      <c r="N8576" s="0" t="s">
        <v>74</v>
      </c>
      <c r="P8576" s="0" t="n">
        <f aca="false">IF(AND(OR(Dashboard!$B$5="All",D8576=Dashboard!$B$5),OR(Dashboard!$D$5="All",N8576=Dashboard!$D$5),OR(AND(C8576&lt;&gt;"",C8576&gt;=Dashboard!$F$5,C8576&lt;=Dashboard!$H$5),AND(C8576="",Dashboard!$F$5&lt;=1980,Dashboard!$H$5&gt;=2016))),1,0)</f>
        <v>1</v>
      </c>
      <c r="Q8576" s="0" t="n">
        <f aca="false">J8576*P8576+ROW()*0.00000001</f>
        <v>0.16008576</v>
      </c>
    </row>
    <row r="8577" customFormat="false" ht="15" hidden="false" customHeight="false" outlineLevel="0" collapsed="false">
      <c r="A8577" s="0" t="s">
        <v>6286</v>
      </c>
      <c r="B8577" s="0" t="s">
        <v>64</v>
      </c>
      <c r="C8577" s="0" t="n">
        <v>2006</v>
      </c>
      <c r="D8577" s="0" t="s">
        <v>52</v>
      </c>
      <c r="E8577" s="0" t="s">
        <v>91</v>
      </c>
      <c r="F8577" s="0" t="n">
        <v>0.15</v>
      </c>
      <c r="G8577" s="0" t="n">
        <v>0</v>
      </c>
      <c r="H8577" s="0" t="n">
        <v>0</v>
      </c>
      <c r="I8577" s="0" t="n">
        <v>0.01</v>
      </c>
      <c r="J8577" s="0" t="n">
        <v>0.16</v>
      </c>
      <c r="N8577" s="0" t="s">
        <v>66</v>
      </c>
      <c r="P8577" s="0" t="n">
        <f aca="false">IF(AND(OR(Dashboard!$B$5="All",D8577=Dashboard!$B$5),OR(Dashboard!$D$5="All",N8577=Dashboard!$D$5),OR(AND(C8577&lt;&gt;"",C8577&gt;=Dashboard!$F$5,C8577&lt;=Dashboard!$H$5),AND(C8577="",Dashboard!$F$5&lt;=1980,Dashboard!$H$5&gt;=2016))),1,0)</f>
        <v>1</v>
      </c>
      <c r="Q8577" s="0" t="n">
        <f aca="false">J8577*P8577+ROW()*0.00000001</f>
        <v>0.16008577</v>
      </c>
    </row>
    <row r="8578" customFormat="false" ht="15" hidden="false" customHeight="false" outlineLevel="0" collapsed="false">
      <c r="A8578" s="0" t="s">
        <v>6287</v>
      </c>
      <c r="B8578" s="0" t="s">
        <v>108</v>
      </c>
      <c r="C8578" s="0" t="n">
        <v>2000</v>
      </c>
      <c r="D8578" s="0" t="s">
        <v>102</v>
      </c>
      <c r="E8578" s="0" t="s">
        <v>124</v>
      </c>
      <c r="F8578" s="0" t="n">
        <v>0.13</v>
      </c>
      <c r="G8578" s="0" t="n">
        <v>0.03</v>
      </c>
      <c r="H8578" s="0" t="n">
        <v>0</v>
      </c>
      <c r="I8578" s="0" t="n">
        <v>0</v>
      </c>
      <c r="J8578" s="0" t="n">
        <v>0.16</v>
      </c>
      <c r="N8578" s="0" t="s">
        <v>35</v>
      </c>
      <c r="P8578" s="0" t="n">
        <f aca="false">IF(AND(OR(Dashboard!$B$5="All",D8578=Dashboard!$B$5),OR(Dashboard!$D$5="All",N8578=Dashboard!$D$5),OR(AND(C8578&lt;&gt;"",C8578&gt;=Dashboard!$F$5,C8578&lt;=Dashboard!$H$5),AND(C8578="",Dashboard!$F$5&lt;=1980,Dashboard!$H$5&gt;=2016))),1,0)</f>
        <v>1</v>
      </c>
      <c r="Q8578" s="0" t="n">
        <f aca="false">J8578*P8578+ROW()*0.00000001</f>
        <v>0.16008578</v>
      </c>
    </row>
    <row r="8579" customFormat="false" ht="15" hidden="false" customHeight="false" outlineLevel="0" collapsed="false">
      <c r="A8579" s="0" t="s">
        <v>3303</v>
      </c>
      <c r="B8579" s="0" t="s">
        <v>108</v>
      </c>
      <c r="C8579" s="0" t="n">
        <v>2000</v>
      </c>
      <c r="D8579" s="0" t="s">
        <v>41</v>
      </c>
      <c r="E8579" s="0" t="s">
        <v>649</v>
      </c>
      <c r="F8579" s="0" t="n">
        <v>0.13</v>
      </c>
      <c r="G8579" s="0" t="n">
        <v>0.03</v>
      </c>
      <c r="H8579" s="0" t="n">
        <v>0</v>
      </c>
      <c r="I8579" s="0" t="n">
        <v>0</v>
      </c>
      <c r="J8579" s="0" t="n">
        <v>0.16</v>
      </c>
      <c r="N8579" s="0" t="s">
        <v>35</v>
      </c>
      <c r="P8579" s="0" t="n">
        <f aca="false">IF(AND(OR(Dashboard!$B$5="All",D8579=Dashboard!$B$5),OR(Dashboard!$D$5="All",N8579=Dashboard!$D$5),OR(AND(C8579&lt;&gt;"",C8579&gt;=Dashboard!$F$5,C8579&lt;=Dashboard!$H$5),AND(C8579="",Dashboard!$F$5&lt;=1980,Dashboard!$H$5&gt;=2016))),1,0)</f>
        <v>1</v>
      </c>
      <c r="Q8579" s="0" t="n">
        <f aca="false">J8579*P8579+ROW()*0.00000001</f>
        <v>0.16008579</v>
      </c>
    </row>
    <row r="8580" customFormat="false" ht="15" hidden="false" customHeight="false" outlineLevel="0" collapsed="false">
      <c r="A8580" s="0" t="s">
        <v>6288</v>
      </c>
      <c r="B8580" s="0" t="s">
        <v>108</v>
      </c>
      <c r="C8580" s="0" t="n">
        <v>1999</v>
      </c>
      <c r="D8580" s="0" t="s">
        <v>41</v>
      </c>
      <c r="E8580" s="0" t="s">
        <v>418</v>
      </c>
      <c r="F8580" s="0" t="n">
        <v>0.13</v>
      </c>
      <c r="G8580" s="0" t="n">
        <v>0.03</v>
      </c>
      <c r="H8580" s="0" t="n">
        <v>0</v>
      </c>
      <c r="I8580" s="0" t="n">
        <v>0</v>
      </c>
      <c r="J8580" s="0" t="n">
        <v>0.16</v>
      </c>
      <c r="N8580" s="0" t="s">
        <v>35</v>
      </c>
      <c r="P8580" s="0" t="n">
        <f aca="false">IF(AND(OR(Dashboard!$B$5="All",D8580=Dashboard!$B$5),OR(Dashboard!$D$5="All",N8580=Dashboard!$D$5),OR(AND(C8580&lt;&gt;"",C8580&gt;=Dashboard!$F$5,C8580&lt;=Dashboard!$H$5),AND(C8580="",Dashboard!$F$5&lt;=1980,Dashboard!$H$5&gt;=2016))),1,0)</f>
        <v>1</v>
      </c>
      <c r="Q8580" s="0" t="n">
        <f aca="false">J8580*P8580+ROW()*0.00000001</f>
        <v>0.1600858</v>
      </c>
    </row>
    <row r="8581" customFormat="false" ht="15" hidden="false" customHeight="false" outlineLevel="0" collapsed="false">
      <c r="A8581" s="0" t="s">
        <v>636</v>
      </c>
      <c r="B8581" s="0" t="s">
        <v>108</v>
      </c>
      <c r="C8581" s="0" t="n">
        <v>1999</v>
      </c>
      <c r="D8581" s="0" t="s">
        <v>56</v>
      </c>
      <c r="E8581" s="0" t="s">
        <v>91</v>
      </c>
      <c r="F8581" s="0" t="n">
        <v>0.13</v>
      </c>
      <c r="G8581" s="0" t="n">
        <v>0.03</v>
      </c>
      <c r="H8581" s="0" t="n">
        <v>0</v>
      </c>
      <c r="I8581" s="0" t="n">
        <v>0</v>
      </c>
      <c r="J8581" s="0" t="n">
        <v>0.16</v>
      </c>
      <c r="N8581" s="0" t="s">
        <v>35</v>
      </c>
      <c r="P8581" s="0" t="n">
        <f aca="false">IF(AND(OR(Dashboard!$B$5="All",D8581=Dashboard!$B$5),OR(Dashboard!$D$5="All",N8581=Dashboard!$D$5),OR(AND(C8581&lt;&gt;"",C8581&gt;=Dashboard!$F$5,C8581&lt;=Dashboard!$H$5),AND(C8581="",Dashboard!$F$5&lt;=1980,Dashboard!$H$5&gt;=2016))),1,0)</f>
        <v>1</v>
      </c>
      <c r="Q8581" s="0" t="n">
        <f aca="false">J8581*P8581+ROW()*0.00000001</f>
        <v>0.16008581</v>
      </c>
    </row>
    <row r="8582" customFormat="false" ht="15" hidden="false" customHeight="false" outlineLevel="0" collapsed="false">
      <c r="A8582" s="0" t="s">
        <v>6289</v>
      </c>
      <c r="B8582" s="0" t="s">
        <v>108</v>
      </c>
      <c r="C8582" s="0" t="n">
        <v>2000</v>
      </c>
      <c r="D8582" s="0" t="s">
        <v>246</v>
      </c>
      <c r="E8582" s="0" t="s">
        <v>35</v>
      </c>
      <c r="F8582" s="0" t="n">
        <v>0.13</v>
      </c>
      <c r="G8582" s="0" t="n">
        <v>0.03</v>
      </c>
      <c r="H8582" s="0" t="n">
        <v>0</v>
      </c>
      <c r="I8582" s="0" t="n">
        <v>0</v>
      </c>
      <c r="J8582" s="0" t="n">
        <v>0.16</v>
      </c>
      <c r="N8582" s="0" t="s">
        <v>35</v>
      </c>
      <c r="P8582" s="0" t="n">
        <f aca="false">IF(AND(OR(Dashboard!$B$5="All",D8582=Dashboard!$B$5),OR(Dashboard!$D$5="All",N8582=Dashboard!$D$5),OR(AND(C8582&lt;&gt;"",C8582&gt;=Dashboard!$F$5,C8582&lt;=Dashboard!$H$5),AND(C8582="",Dashboard!$F$5&lt;=1980,Dashboard!$H$5&gt;=2016))),1,0)</f>
        <v>1</v>
      </c>
      <c r="Q8582" s="0" t="n">
        <f aca="false">J8582*P8582+ROW()*0.00000001</f>
        <v>0.16008582</v>
      </c>
    </row>
    <row r="8583" customFormat="false" ht="15" hidden="false" customHeight="false" outlineLevel="0" collapsed="false">
      <c r="A8583" s="0" t="s">
        <v>6290</v>
      </c>
      <c r="B8583" s="0" t="s">
        <v>108</v>
      </c>
      <c r="C8583" s="0" t="n">
        <v>1998</v>
      </c>
      <c r="D8583" s="0" t="s">
        <v>71</v>
      </c>
      <c r="E8583" s="0" t="s">
        <v>124</v>
      </c>
      <c r="F8583" s="0" t="n">
        <v>0.13</v>
      </c>
      <c r="G8583" s="0" t="n">
        <v>0.03</v>
      </c>
      <c r="H8583" s="0" t="n">
        <v>0</v>
      </c>
      <c r="I8583" s="0" t="n">
        <v>0</v>
      </c>
      <c r="J8583" s="0" t="n">
        <v>0.16</v>
      </c>
      <c r="N8583" s="0" t="s">
        <v>35</v>
      </c>
      <c r="P8583" s="0" t="n">
        <f aca="false">IF(AND(OR(Dashboard!$B$5="All",D8583=Dashboard!$B$5),OR(Dashboard!$D$5="All",N8583=Dashboard!$D$5),OR(AND(C8583&lt;&gt;"",C8583&gt;=Dashboard!$F$5,C8583&lt;=Dashboard!$H$5),AND(C8583="",Dashboard!$F$5&lt;=1980,Dashboard!$H$5&gt;=2016))),1,0)</f>
        <v>1</v>
      </c>
      <c r="Q8583" s="0" t="n">
        <f aca="false">J8583*P8583+ROW()*0.00000001</f>
        <v>0.16008583</v>
      </c>
    </row>
    <row r="8584" customFormat="false" ht="15" hidden="false" customHeight="false" outlineLevel="0" collapsed="false">
      <c r="A8584" s="0" t="s">
        <v>6291</v>
      </c>
      <c r="B8584" s="0" t="s">
        <v>108</v>
      </c>
      <c r="C8584" s="0" t="n">
        <v>1999</v>
      </c>
      <c r="D8584" s="0" t="s">
        <v>52</v>
      </c>
      <c r="E8584" s="0" t="s">
        <v>649</v>
      </c>
      <c r="F8584" s="0" t="n">
        <v>0.13</v>
      </c>
      <c r="G8584" s="0" t="n">
        <v>0.03</v>
      </c>
      <c r="H8584" s="0" t="n">
        <v>0</v>
      </c>
      <c r="I8584" s="0" t="n">
        <v>0</v>
      </c>
      <c r="J8584" s="0" t="n">
        <v>0.16</v>
      </c>
      <c r="N8584" s="0" t="s">
        <v>35</v>
      </c>
      <c r="P8584" s="0" t="n">
        <f aca="false">IF(AND(OR(Dashboard!$B$5="All",D8584=Dashboard!$B$5),OR(Dashboard!$D$5="All",N8584=Dashboard!$D$5),OR(AND(C8584&lt;&gt;"",C8584&gt;=Dashboard!$F$5,C8584&lt;=Dashboard!$H$5),AND(C8584="",Dashboard!$F$5&lt;=1980,Dashboard!$H$5&gt;=2016))),1,0)</f>
        <v>1</v>
      </c>
      <c r="Q8584" s="0" t="n">
        <f aca="false">J8584*P8584+ROW()*0.00000001</f>
        <v>0.16008584</v>
      </c>
    </row>
    <row r="8585" customFormat="false" ht="15" hidden="false" customHeight="false" outlineLevel="0" collapsed="false">
      <c r="A8585" s="0" t="s">
        <v>6292</v>
      </c>
      <c r="B8585" s="0" t="s">
        <v>108</v>
      </c>
      <c r="C8585" s="0" t="n">
        <v>1996</v>
      </c>
      <c r="D8585" s="0" t="s">
        <v>58</v>
      </c>
      <c r="E8585" s="0" t="s">
        <v>310</v>
      </c>
      <c r="F8585" s="0" t="n">
        <v>0</v>
      </c>
      <c r="G8585" s="0" t="n">
        <v>0</v>
      </c>
      <c r="H8585" s="0" t="n">
        <v>0.12</v>
      </c>
      <c r="I8585" s="0" t="n">
        <v>0.04</v>
      </c>
      <c r="J8585" s="0" t="n">
        <v>0.16</v>
      </c>
      <c r="N8585" s="0" t="s">
        <v>35</v>
      </c>
      <c r="P8585" s="0" t="n">
        <f aca="false">IF(AND(OR(Dashboard!$B$5="All",D8585=Dashboard!$B$5),OR(Dashboard!$D$5="All",N8585=Dashboard!$D$5),OR(AND(C8585&lt;&gt;"",C8585&gt;=Dashboard!$F$5,C8585&lt;=Dashboard!$H$5),AND(C8585="",Dashboard!$F$5&lt;=1980,Dashboard!$H$5&gt;=2016))),1,0)</f>
        <v>1</v>
      </c>
      <c r="Q8585" s="0" t="n">
        <f aca="false">J8585*P8585+ROW()*0.00000001</f>
        <v>0.16008585</v>
      </c>
    </row>
    <row r="8586" customFormat="false" ht="15" hidden="false" customHeight="false" outlineLevel="0" collapsed="false">
      <c r="A8586" s="0" t="s">
        <v>6293</v>
      </c>
      <c r="B8586" s="0" t="s">
        <v>108</v>
      </c>
      <c r="C8586" s="0" t="n">
        <v>1999</v>
      </c>
      <c r="D8586" s="0" t="s">
        <v>56</v>
      </c>
      <c r="E8586" s="0" t="s">
        <v>1169</v>
      </c>
      <c r="F8586" s="0" t="n">
        <v>0.13</v>
      </c>
      <c r="G8586" s="0" t="n">
        <v>0.03</v>
      </c>
      <c r="H8586" s="0" t="n">
        <v>0</v>
      </c>
      <c r="I8586" s="0" t="n">
        <v>0</v>
      </c>
      <c r="J8586" s="0" t="n">
        <v>0.16</v>
      </c>
      <c r="N8586" s="0" t="s">
        <v>35</v>
      </c>
      <c r="P8586" s="0" t="n">
        <f aca="false">IF(AND(OR(Dashboard!$B$5="All",D8586=Dashboard!$B$5),OR(Dashboard!$D$5="All",N8586=Dashboard!$D$5),OR(AND(C8586&lt;&gt;"",C8586&gt;=Dashboard!$F$5,C8586&lt;=Dashboard!$H$5),AND(C8586="",Dashboard!$F$5&lt;=1980,Dashboard!$H$5&gt;=2016))),1,0)</f>
        <v>1</v>
      </c>
      <c r="Q8586" s="0" t="n">
        <f aca="false">J8586*P8586+ROW()*0.00000001</f>
        <v>0.16008586</v>
      </c>
    </row>
    <row r="8587" customFormat="false" ht="15" hidden="false" customHeight="false" outlineLevel="0" collapsed="false">
      <c r="A8587" s="0" t="s">
        <v>4964</v>
      </c>
      <c r="B8587" s="0" t="s">
        <v>108</v>
      </c>
      <c r="C8587" s="0" t="n">
        <v>2001</v>
      </c>
      <c r="D8587" s="0" t="s">
        <v>71</v>
      </c>
      <c r="E8587" s="0" t="s">
        <v>3332</v>
      </c>
      <c r="F8587" s="0" t="n">
        <v>0.13</v>
      </c>
      <c r="G8587" s="0" t="n">
        <v>0.03</v>
      </c>
      <c r="H8587" s="0" t="n">
        <v>0</v>
      </c>
      <c r="I8587" s="0" t="n">
        <v>0</v>
      </c>
      <c r="J8587" s="0" t="n">
        <v>0.16</v>
      </c>
      <c r="N8587" s="0" t="s">
        <v>35</v>
      </c>
      <c r="P8587" s="0" t="n">
        <f aca="false">IF(AND(OR(Dashboard!$B$5="All",D8587=Dashboard!$B$5),OR(Dashboard!$D$5="All",N8587=Dashboard!$D$5),OR(AND(C8587&lt;&gt;"",C8587&gt;=Dashboard!$F$5,C8587&lt;=Dashboard!$H$5),AND(C8587="",Dashboard!$F$5&lt;=1980,Dashboard!$H$5&gt;=2016))),1,0)</f>
        <v>1</v>
      </c>
      <c r="Q8587" s="0" t="n">
        <f aca="false">J8587*P8587+ROW()*0.00000001</f>
        <v>0.16008587</v>
      </c>
    </row>
    <row r="8588" customFormat="false" ht="15" hidden="false" customHeight="false" outlineLevel="0" collapsed="false">
      <c r="A8588" s="0" t="s">
        <v>6294</v>
      </c>
      <c r="B8588" s="0" t="s">
        <v>108</v>
      </c>
      <c r="C8588" s="0" t="n">
        <v>1998</v>
      </c>
      <c r="D8588" s="0" t="s">
        <v>102</v>
      </c>
      <c r="E8588" s="0" t="s">
        <v>1522</v>
      </c>
      <c r="F8588" s="0" t="n">
        <v>0.13</v>
      </c>
      <c r="G8588" s="0" t="n">
        <v>0.03</v>
      </c>
      <c r="H8588" s="0" t="n">
        <v>0</v>
      </c>
      <c r="I8588" s="0" t="n">
        <v>0</v>
      </c>
      <c r="J8588" s="0" t="n">
        <v>0.16</v>
      </c>
      <c r="N8588" s="0" t="s">
        <v>35</v>
      </c>
      <c r="P8588" s="0" t="n">
        <f aca="false">IF(AND(OR(Dashboard!$B$5="All",D8588=Dashboard!$B$5),OR(Dashboard!$D$5="All",N8588=Dashboard!$D$5),OR(AND(C8588&lt;&gt;"",C8588&gt;=Dashboard!$F$5,C8588&lt;=Dashboard!$H$5),AND(C8588="",Dashboard!$F$5&lt;=1980,Dashboard!$H$5&gt;=2016))),1,0)</f>
        <v>1</v>
      </c>
      <c r="Q8588" s="0" t="n">
        <f aca="false">J8588*P8588+ROW()*0.00000001</f>
        <v>0.16008588</v>
      </c>
    </row>
    <row r="8589" customFormat="false" ht="15" hidden="false" customHeight="false" outlineLevel="0" collapsed="false">
      <c r="A8589" s="0" t="s">
        <v>6295</v>
      </c>
      <c r="B8589" s="0" t="s">
        <v>108</v>
      </c>
      <c r="C8589" s="0" t="n">
        <v>2001</v>
      </c>
      <c r="D8589" s="0" t="s">
        <v>34</v>
      </c>
      <c r="E8589" s="0" t="s">
        <v>220</v>
      </c>
      <c r="F8589" s="0" t="n">
        <v>0</v>
      </c>
      <c r="G8589" s="0" t="n">
        <v>0</v>
      </c>
      <c r="H8589" s="0" t="n">
        <v>0.12</v>
      </c>
      <c r="I8589" s="0" t="n">
        <v>0.04</v>
      </c>
      <c r="J8589" s="0" t="n">
        <v>0.16</v>
      </c>
      <c r="N8589" s="0" t="s">
        <v>35</v>
      </c>
      <c r="P8589" s="0" t="n">
        <f aca="false">IF(AND(OR(Dashboard!$B$5="All",D8589=Dashboard!$B$5),OR(Dashboard!$D$5="All",N8589=Dashboard!$D$5),OR(AND(C8589&lt;&gt;"",C8589&gt;=Dashboard!$F$5,C8589&lt;=Dashboard!$H$5),AND(C8589="",Dashboard!$F$5&lt;=1980,Dashboard!$H$5&gt;=2016))),1,0)</f>
        <v>1</v>
      </c>
      <c r="Q8589" s="0" t="n">
        <f aca="false">J8589*P8589+ROW()*0.00000001</f>
        <v>0.16008589</v>
      </c>
    </row>
    <row r="8590" customFormat="false" ht="15" hidden="false" customHeight="false" outlineLevel="0" collapsed="false">
      <c r="A8590" s="0" t="s">
        <v>984</v>
      </c>
      <c r="B8590" s="0" t="s">
        <v>152</v>
      </c>
      <c r="C8590" s="0" t="n">
        <v>2014</v>
      </c>
      <c r="D8590" s="0" t="s">
        <v>41</v>
      </c>
      <c r="E8590" s="0" t="s">
        <v>124</v>
      </c>
      <c r="F8590" s="0" t="n">
        <v>0</v>
      </c>
      <c r="G8590" s="0" t="n">
        <v>0.15</v>
      </c>
      <c r="H8590" s="0" t="n">
        <v>0</v>
      </c>
      <c r="I8590" s="0" t="n">
        <v>0.01</v>
      </c>
      <c r="J8590" s="0" t="n">
        <v>0.16</v>
      </c>
      <c r="K8590" s="0" t="n">
        <v>71</v>
      </c>
      <c r="L8590" s="0" t="n">
        <v>6.4</v>
      </c>
      <c r="M8590" s="0" t="s">
        <v>103</v>
      </c>
      <c r="N8590" s="0" t="s">
        <v>152</v>
      </c>
      <c r="O8590" s="0" t="s">
        <v>37</v>
      </c>
      <c r="P8590" s="0" t="n">
        <f aca="false">IF(AND(OR(Dashboard!$B$5="All",D8590=Dashboard!$B$5),OR(Dashboard!$D$5="All",N8590=Dashboard!$D$5),OR(AND(C8590&lt;&gt;"",C8590&gt;=Dashboard!$F$5,C8590&lt;=Dashboard!$H$5),AND(C8590="",Dashboard!$F$5&lt;=1980,Dashboard!$H$5&gt;=2016))),1,0)</f>
        <v>1</v>
      </c>
      <c r="Q8590" s="0" t="n">
        <f aca="false">J8590*P8590+ROW()*0.00000001</f>
        <v>0.1600859</v>
      </c>
    </row>
    <row r="8591" customFormat="false" ht="15" hidden="false" customHeight="false" outlineLevel="0" collapsed="false">
      <c r="A8591" s="0" t="s">
        <v>6296</v>
      </c>
      <c r="B8591" s="0" t="s">
        <v>33</v>
      </c>
      <c r="C8591" s="0" t="n">
        <v>2009</v>
      </c>
      <c r="D8591" s="0" t="s">
        <v>34</v>
      </c>
      <c r="E8591" s="0" t="s">
        <v>160</v>
      </c>
      <c r="F8591" s="0" t="n">
        <v>0.15</v>
      </c>
      <c r="G8591" s="0" t="n">
        <v>0</v>
      </c>
      <c r="H8591" s="0" t="n">
        <v>0</v>
      </c>
      <c r="I8591" s="0" t="n">
        <v>0.01</v>
      </c>
      <c r="J8591" s="0" t="n">
        <v>0.16</v>
      </c>
      <c r="K8591" s="0" t="n">
        <v>37</v>
      </c>
      <c r="M8591" s="0" t="s">
        <v>103</v>
      </c>
      <c r="N8591" s="0" t="s">
        <v>35</v>
      </c>
      <c r="O8591" s="0" t="s">
        <v>177</v>
      </c>
      <c r="P8591" s="0" t="n">
        <f aca="false">IF(AND(OR(Dashboard!$B$5="All",D8591=Dashboard!$B$5),OR(Dashboard!$D$5="All",N8591=Dashboard!$D$5),OR(AND(C8591&lt;&gt;"",C8591&gt;=Dashboard!$F$5,C8591&lt;=Dashboard!$H$5),AND(C8591="",Dashboard!$F$5&lt;=1980,Dashboard!$H$5&gt;=2016))),1,0)</f>
        <v>1</v>
      </c>
      <c r="Q8591" s="0" t="n">
        <f aca="false">J8591*P8591+ROW()*0.00000001</f>
        <v>0.16008591</v>
      </c>
    </row>
    <row r="8592" customFormat="false" ht="15" hidden="false" customHeight="false" outlineLevel="0" collapsed="false">
      <c r="A8592" s="0" t="s">
        <v>5048</v>
      </c>
      <c r="B8592" s="0" t="s">
        <v>70</v>
      </c>
      <c r="C8592" s="0" t="n">
        <v>2010</v>
      </c>
      <c r="D8592" s="0" t="s">
        <v>71</v>
      </c>
      <c r="E8592" s="0" t="s">
        <v>142</v>
      </c>
      <c r="F8592" s="0" t="n">
        <v>0.11</v>
      </c>
      <c r="G8592" s="0" t="n">
        <v>0.03</v>
      </c>
      <c r="H8592" s="0" t="n">
        <v>0</v>
      </c>
      <c r="I8592" s="0" t="n">
        <v>0.02</v>
      </c>
      <c r="J8592" s="0" t="n">
        <v>0.16</v>
      </c>
      <c r="K8592" s="0" t="n">
        <v>61</v>
      </c>
      <c r="L8592" s="0" t="n">
        <v>5.2</v>
      </c>
      <c r="M8592" s="0" t="s">
        <v>36</v>
      </c>
      <c r="N8592" s="0" t="s">
        <v>74</v>
      </c>
      <c r="O8592" s="0" t="s">
        <v>67</v>
      </c>
      <c r="P8592" s="0" t="n">
        <f aca="false">IF(AND(OR(Dashboard!$B$5="All",D8592=Dashboard!$B$5),OR(Dashboard!$D$5="All",N8592=Dashboard!$D$5),OR(AND(C8592&lt;&gt;"",C8592&gt;=Dashboard!$F$5,C8592&lt;=Dashboard!$H$5),AND(C8592="",Dashboard!$F$5&lt;=1980,Dashboard!$H$5&gt;=2016))),1,0)</f>
        <v>1</v>
      </c>
      <c r="Q8592" s="0" t="n">
        <f aca="false">J8592*P8592+ROW()*0.00000001</f>
        <v>0.16008592</v>
      </c>
    </row>
    <row r="8593" customFormat="false" ht="15" hidden="false" customHeight="false" outlineLevel="0" collapsed="false">
      <c r="A8593" s="0" t="s">
        <v>6297</v>
      </c>
      <c r="B8593" s="0" t="s">
        <v>50</v>
      </c>
      <c r="C8593" s="0" t="n">
        <v>2006</v>
      </c>
      <c r="D8593" s="0" t="s">
        <v>52</v>
      </c>
      <c r="E8593" s="0" t="s">
        <v>5715</v>
      </c>
      <c r="F8593" s="0" t="n">
        <v>0</v>
      </c>
      <c r="G8593" s="0" t="n">
        <v>0</v>
      </c>
      <c r="H8593" s="0" t="n">
        <v>0.16</v>
      </c>
      <c r="I8593" s="0" t="n">
        <v>0</v>
      </c>
      <c r="J8593" s="0" t="n">
        <v>0.16</v>
      </c>
      <c r="N8593" s="0" t="s">
        <v>35</v>
      </c>
      <c r="P8593" s="0" t="n">
        <f aca="false">IF(AND(OR(Dashboard!$B$5="All",D8593=Dashboard!$B$5),OR(Dashboard!$D$5="All",N8593=Dashboard!$D$5),OR(AND(C8593&lt;&gt;"",C8593&gt;=Dashboard!$F$5,C8593&lt;=Dashboard!$H$5),AND(C8593="",Dashboard!$F$5&lt;=1980,Dashboard!$H$5&gt;=2016))),1,0)</f>
        <v>1</v>
      </c>
      <c r="Q8593" s="0" t="n">
        <f aca="false">J8593*P8593+ROW()*0.00000001</f>
        <v>0.16008593</v>
      </c>
    </row>
    <row r="8594" customFormat="false" ht="15" hidden="false" customHeight="false" outlineLevel="0" collapsed="false">
      <c r="A8594" s="0" t="s">
        <v>6298</v>
      </c>
      <c r="B8594" s="0" t="s">
        <v>164</v>
      </c>
      <c r="C8594" s="0" t="n">
        <v>2008</v>
      </c>
      <c r="D8594" s="0" t="s">
        <v>58</v>
      </c>
      <c r="E8594" s="0" t="s">
        <v>328</v>
      </c>
      <c r="F8594" s="0" t="n">
        <v>0</v>
      </c>
      <c r="G8594" s="0" t="n">
        <v>0</v>
      </c>
      <c r="H8594" s="0" t="n">
        <v>0.16</v>
      </c>
      <c r="I8594" s="0" t="n">
        <v>0</v>
      </c>
      <c r="J8594" s="0" t="n">
        <v>0.16</v>
      </c>
      <c r="N8594" s="0" t="s">
        <v>74</v>
      </c>
      <c r="P8594" s="0" t="n">
        <f aca="false">IF(AND(OR(Dashboard!$B$5="All",D8594=Dashboard!$B$5),OR(Dashboard!$D$5="All",N8594=Dashboard!$D$5),OR(AND(C8594&lt;&gt;"",C8594&gt;=Dashboard!$F$5,C8594&lt;=Dashboard!$H$5),AND(C8594="",Dashboard!$F$5&lt;=1980,Dashboard!$H$5&gt;=2016))),1,0)</f>
        <v>1</v>
      </c>
      <c r="Q8594" s="0" t="n">
        <f aca="false">J8594*P8594+ROW()*0.00000001</f>
        <v>0.16008594</v>
      </c>
    </row>
    <row r="8595" customFormat="false" ht="15" hidden="false" customHeight="false" outlineLevel="0" collapsed="false">
      <c r="A8595" s="0" t="s">
        <v>6299</v>
      </c>
      <c r="B8595" s="0" t="s">
        <v>76</v>
      </c>
      <c r="C8595" s="0" t="n">
        <v>2003</v>
      </c>
      <c r="D8595" s="0" t="s">
        <v>102</v>
      </c>
      <c r="E8595" s="0" t="s">
        <v>293</v>
      </c>
      <c r="F8595" s="0" t="n">
        <v>0.08</v>
      </c>
      <c r="G8595" s="0" t="n">
        <v>0.06</v>
      </c>
      <c r="H8595" s="0" t="n">
        <v>0</v>
      </c>
      <c r="I8595" s="0" t="n">
        <v>0.02</v>
      </c>
      <c r="J8595" s="0" t="n">
        <v>0.16</v>
      </c>
      <c r="N8595" s="0" t="s">
        <v>74</v>
      </c>
      <c r="P8595" s="0" t="n">
        <f aca="false">IF(AND(OR(Dashboard!$B$5="All",D8595=Dashboard!$B$5),OR(Dashboard!$D$5="All",N8595=Dashboard!$D$5),OR(AND(C8595&lt;&gt;"",C8595&gt;=Dashboard!$F$5,C8595&lt;=Dashboard!$H$5),AND(C8595="",Dashboard!$F$5&lt;=1980,Dashboard!$H$5&gt;=2016))),1,0)</f>
        <v>1</v>
      </c>
      <c r="Q8595" s="0" t="n">
        <f aca="false">J8595*P8595+ROW()*0.00000001</f>
        <v>0.16008595</v>
      </c>
    </row>
    <row r="8596" customFormat="false" ht="15" hidden="false" customHeight="false" outlineLevel="0" collapsed="false">
      <c r="A8596" s="0" t="s">
        <v>6300</v>
      </c>
      <c r="B8596" s="0" t="s">
        <v>50</v>
      </c>
      <c r="C8596" s="0" t="n">
        <v>2006</v>
      </c>
      <c r="D8596" s="0" t="s">
        <v>71</v>
      </c>
      <c r="E8596" s="0" t="s">
        <v>293</v>
      </c>
      <c r="F8596" s="0" t="n">
        <v>0.13</v>
      </c>
      <c r="G8596" s="0" t="n">
        <v>0.02</v>
      </c>
      <c r="H8596" s="0" t="n">
        <v>0</v>
      </c>
      <c r="I8596" s="0" t="n">
        <v>0.01</v>
      </c>
      <c r="J8596" s="0" t="n">
        <v>0.16</v>
      </c>
      <c r="K8596" s="0" t="n">
        <v>63</v>
      </c>
      <c r="L8596" s="0" t="n">
        <v>7.6</v>
      </c>
      <c r="M8596" s="0" t="s">
        <v>103</v>
      </c>
      <c r="N8596" s="0" t="s">
        <v>35</v>
      </c>
      <c r="O8596" s="0" t="s">
        <v>67</v>
      </c>
      <c r="P8596" s="0" t="n">
        <f aca="false">IF(AND(OR(Dashboard!$B$5="All",D8596=Dashboard!$B$5),OR(Dashboard!$D$5="All",N8596=Dashboard!$D$5),OR(AND(C8596&lt;&gt;"",C8596&gt;=Dashboard!$F$5,C8596&lt;=Dashboard!$H$5),AND(C8596="",Dashboard!$F$5&lt;=1980,Dashboard!$H$5&gt;=2016))),1,0)</f>
        <v>1</v>
      </c>
      <c r="Q8596" s="0" t="n">
        <f aca="false">J8596*P8596+ROW()*0.00000001</f>
        <v>0.16008596</v>
      </c>
    </row>
    <row r="8597" customFormat="false" ht="15" hidden="false" customHeight="false" outlineLevel="0" collapsed="false">
      <c r="A8597" s="0" t="s">
        <v>3597</v>
      </c>
      <c r="B8597" s="0" t="s">
        <v>70</v>
      </c>
      <c r="C8597" s="0" t="n">
        <v>2007</v>
      </c>
      <c r="D8597" s="0" t="s">
        <v>56</v>
      </c>
      <c r="E8597" s="0" t="s">
        <v>293</v>
      </c>
      <c r="F8597" s="0" t="n">
        <v>0.14</v>
      </c>
      <c r="G8597" s="0" t="n">
        <v>0</v>
      </c>
      <c r="H8597" s="0" t="n">
        <v>0</v>
      </c>
      <c r="I8597" s="0" t="n">
        <v>0.01</v>
      </c>
      <c r="J8597" s="0" t="n">
        <v>0.16</v>
      </c>
      <c r="K8597" s="0" t="n">
        <v>70</v>
      </c>
      <c r="L8597" s="0" t="n">
        <v>6.3</v>
      </c>
      <c r="M8597" s="0" t="s">
        <v>73</v>
      </c>
      <c r="N8597" s="0" t="s">
        <v>74</v>
      </c>
      <c r="O8597" s="0" t="s">
        <v>67</v>
      </c>
      <c r="P8597" s="0" t="n">
        <f aca="false">IF(AND(OR(Dashboard!$B$5="All",D8597=Dashboard!$B$5),OR(Dashboard!$D$5="All",N8597=Dashboard!$D$5),OR(AND(C8597&lt;&gt;"",C8597&gt;=Dashboard!$F$5,C8597&lt;=Dashboard!$H$5),AND(C8597="",Dashboard!$F$5&lt;=1980,Dashboard!$H$5&gt;=2016))),1,0)</f>
        <v>1</v>
      </c>
      <c r="Q8597" s="0" t="n">
        <f aca="false">J8597*P8597+ROW()*0.00000001</f>
        <v>0.16008597</v>
      </c>
    </row>
    <row r="8598" customFormat="false" ht="15" hidden="false" customHeight="false" outlineLevel="0" collapsed="false">
      <c r="A8598" s="0" t="s">
        <v>6301</v>
      </c>
      <c r="B8598" s="0" t="s">
        <v>76</v>
      </c>
      <c r="C8598" s="0" t="n">
        <v>2006</v>
      </c>
      <c r="D8598" s="0" t="s">
        <v>46</v>
      </c>
      <c r="E8598" s="0" t="s">
        <v>328</v>
      </c>
      <c r="F8598" s="0" t="n">
        <v>0</v>
      </c>
      <c r="G8598" s="0" t="n">
        <v>0</v>
      </c>
      <c r="H8598" s="0" t="n">
        <v>0.16</v>
      </c>
      <c r="I8598" s="0" t="n">
        <v>0</v>
      </c>
      <c r="J8598" s="0" t="n">
        <v>0.16</v>
      </c>
      <c r="N8598" s="0" t="s">
        <v>74</v>
      </c>
      <c r="P8598" s="0" t="n">
        <f aca="false">IF(AND(OR(Dashboard!$B$5="All",D8598=Dashboard!$B$5),OR(Dashboard!$D$5="All",N8598=Dashboard!$D$5),OR(AND(C8598&lt;&gt;"",C8598&gt;=Dashboard!$F$5,C8598&lt;=Dashboard!$H$5),AND(C8598="",Dashboard!$F$5&lt;=1980,Dashboard!$H$5&gt;=2016))),1,0)</f>
        <v>1</v>
      </c>
      <c r="Q8598" s="0" t="n">
        <f aca="false">J8598*P8598+ROW()*0.00000001</f>
        <v>0.16008598</v>
      </c>
    </row>
    <row r="8599" customFormat="false" ht="15" hidden="false" customHeight="false" outlineLevel="0" collapsed="false">
      <c r="A8599" s="0" t="s">
        <v>3956</v>
      </c>
      <c r="B8599" s="0" t="s">
        <v>144</v>
      </c>
      <c r="C8599" s="0" t="n">
        <v>2004</v>
      </c>
      <c r="D8599" s="0" t="s">
        <v>34</v>
      </c>
      <c r="E8599" s="0" t="s">
        <v>1524</v>
      </c>
      <c r="F8599" s="0" t="n">
        <v>0.12</v>
      </c>
      <c r="G8599" s="0" t="n">
        <v>0.03</v>
      </c>
      <c r="H8599" s="0" t="n">
        <v>0</v>
      </c>
      <c r="I8599" s="0" t="n">
        <v>0.01</v>
      </c>
      <c r="J8599" s="0" t="n">
        <v>0.16</v>
      </c>
      <c r="K8599" s="0" t="n">
        <v>59</v>
      </c>
      <c r="M8599" s="0" t="s">
        <v>36</v>
      </c>
      <c r="N8599" s="0" t="s">
        <v>66</v>
      </c>
      <c r="O8599" s="0" t="s">
        <v>53</v>
      </c>
      <c r="P8599" s="0" t="n">
        <f aca="false">IF(AND(OR(Dashboard!$B$5="All",D8599=Dashboard!$B$5),OR(Dashboard!$D$5="All",N8599=Dashboard!$D$5),OR(AND(C8599&lt;&gt;"",C8599&gt;=Dashboard!$F$5,C8599&lt;=Dashboard!$H$5),AND(C8599="",Dashboard!$F$5&lt;=1980,Dashboard!$H$5&gt;=2016))),1,0)</f>
        <v>1</v>
      </c>
      <c r="Q8599" s="0" t="n">
        <f aca="false">J8599*P8599+ROW()*0.00000001</f>
        <v>0.16008599</v>
      </c>
    </row>
    <row r="8600" customFormat="false" ht="15" hidden="false" customHeight="false" outlineLevel="0" collapsed="false">
      <c r="A8600" s="0" t="s">
        <v>6302</v>
      </c>
      <c r="B8600" s="0" t="s">
        <v>50</v>
      </c>
      <c r="C8600" s="0" t="n">
        <v>2005</v>
      </c>
      <c r="D8600" s="0" t="s">
        <v>71</v>
      </c>
      <c r="E8600" s="0" t="s">
        <v>293</v>
      </c>
      <c r="F8600" s="0" t="n">
        <v>0.14</v>
      </c>
      <c r="G8600" s="0" t="n">
        <v>0.01</v>
      </c>
      <c r="H8600" s="0" t="n">
        <v>0</v>
      </c>
      <c r="I8600" s="0" t="n">
        <v>0.01</v>
      </c>
      <c r="J8600" s="0" t="n">
        <v>0.16</v>
      </c>
      <c r="K8600" s="0" t="n">
        <v>50</v>
      </c>
      <c r="L8600" s="0" t="n">
        <v>5.7</v>
      </c>
      <c r="M8600" s="0" t="s">
        <v>36</v>
      </c>
      <c r="N8600" s="0" t="s">
        <v>35</v>
      </c>
      <c r="O8600" s="0" t="s">
        <v>177</v>
      </c>
      <c r="P8600" s="0" t="n">
        <f aca="false">IF(AND(OR(Dashboard!$B$5="All",D8600=Dashboard!$B$5),OR(Dashboard!$D$5="All",N8600=Dashboard!$D$5),OR(AND(C8600&lt;&gt;"",C8600&gt;=Dashboard!$F$5,C8600&lt;=Dashboard!$H$5),AND(C8600="",Dashboard!$F$5&lt;=1980,Dashboard!$H$5&gt;=2016))),1,0)</f>
        <v>1</v>
      </c>
      <c r="Q8600" s="0" t="n">
        <f aca="false">J8600*P8600+ROW()*0.00000001</f>
        <v>0.160086</v>
      </c>
    </row>
    <row r="8601" customFormat="false" ht="15" hidden="false" customHeight="false" outlineLevel="0" collapsed="false">
      <c r="A8601" s="0" t="s">
        <v>6303</v>
      </c>
      <c r="B8601" s="0" t="s">
        <v>64</v>
      </c>
      <c r="C8601" s="0" t="n">
        <v>2012</v>
      </c>
      <c r="D8601" s="0" t="s">
        <v>52</v>
      </c>
      <c r="E8601" s="0" t="s">
        <v>124</v>
      </c>
      <c r="F8601" s="0" t="n">
        <v>0.13</v>
      </c>
      <c r="G8601" s="0" t="n">
        <v>0.02</v>
      </c>
      <c r="H8601" s="0" t="n">
        <v>0</v>
      </c>
      <c r="I8601" s="0" t="n">
        <v>0.02</v>
      </c>
      <c r="J8601" s="0" t="n">
        <v>0.16</v>
      </c>
      <c r="M8601" s="0" t="s">
        <v>36</v>
      </c>
      <c r="N8601" s="0" t="s">
        <v>66</v>
      </c>
      <c r="P8601" s="0" t="n">
        <f aca="false">IF(AND(OR(Dashboard!$B$5="All",D8601=Dashboard!$B$5),OR(Dashboard!$D$5="All",N8601=Dashboard!$D$5),OR(AND(C8601&lt;&gt;"",C8601&gt;=Dashboard!$F$5,C8601&lt;=Dashboard!$H$5),AND(C8601="",Dashboard!$F$5&lt;=1980,Dashboard!$H$5&gt;=2016))),1,0)</f>
        <v>1</v>
      </c>
      <c r="Q8601" s="0" t="n">
        <f aca="false">J8601*P8601+ROW()*0.00000001</f>
        <v>0.16008601</v>
      </c>
    </row>
    <row r="8602" customFormat="false" ht="15" hidden="false" customHeight="false" outlineLevel="0" collapsed="false">
      <c r="A8602" s="0" t="s">
        <v>6304</v>
      </c>
      <c r="B8602" s="0" t="s">
        <v>152</v>
      </c>
      <c r="C8602" s="0" t="n">
        <v>2012</v>
      </c>
      <c r="D8602" s="0" t="s">
        <v>58</v>
      </c>
      <c r="E8602" s="0" t="s">
        <v>142</v>
      </c>
      <c r="F8602" s="0" t="n">
        <v>0</v>
      </c>
      <c r="G8602" s="0" t="n">
        <v>0.13</v>
      </c>
      <c r="H8602" s="0" t="n">
        <v>0</v>
      </c>
      <c r="I8602" s="0" t="n">
        <v>0.02</v>
      </c>
      <c r="J8602" s="0" t="n">
        <v>0.16</v>
      </c>
      <c r="K8602" s="0" t="n">
        <v>73</v>
      </c>
      <c r="L8602" s="0" t="n">
        <v>7.5</v>
      </c>
      <c r="M8602" s="0" t="s">
        <v>103</v>
      </c>
      <c r="N8602" s="0" t="s">
        <v>152</v>
      </c>
      <c r="O8602" s="0" t="s">
        <v>37</v>
      </c>
      <c r="P8602" s="0" t="n">
        <f aca="false">IF(AND(OR(Dashboard!$B$5="All",D8602=Dashboard!$B$5),OR(Dashboard!$D$5="All",N8602=Dashboard!$D$5),OR(AND(C8602&lt;&gt;"",C8602&gt;=Dashboard!$F$5,C8602&lt;=Dashboard!$H$5),AND(C8602="",Dashboard!$F$5&lt;=1980,Dashboard!$H$5&gt;=2016))),1,0)</f>
        <v>1</v>
      </c>
      <c r="Q8602" s="0" t="n">
        <f aca="false">J8602*P8602+ROW()*0.00000001</f>
        <v>0.16008602</v>
      </c>
    </row>
    <row r="8603" customFormat="false" ht="15" hidden="false" customHeight="false" outlineLevel="0" collapsed="false">
      <c r="A8603" s="0" t="s">
        <v>6305</v>
      </c>
      <c r="B8603" s="0" t="s">
        <v>50</v>
      </c>
      <c r="C8603" s="0" t="n">
        <v>2009</v>
      </c>
      <c r="D8603" s="0" t="s">
        <v>246</v>
      </c>
      <c r="E8603" s="0" t="s">
        <v>560</v>
      </c>
      <c r="F8603" s="0" t="n">
        <v>0.15</v>
      </c>
      <c r="G8603" s="0" t="n">
        <v>0</v>
      </c>
      <c r="H8603" s="0" t="n">
        <v>0</v>
      </c>
      <c r="I8603" s="0" t="n">
        <v>0.01</v>
      </c>
      <c r="J8603" s="0" t="n">
        <v>0.16</v>
      </c>
      <c r="M8603" s="0" t="s">
        <v>36</v>
      </c>
      <c r="N8603" s="0" t="s">
        <v>35</v>
      </c>
      <c r="P8603" s="0" t="n">
        <f aca="false">IF(AND(OR(Dashboard!$B$5="All",D8603=Dashboard!$B$5),OR(Dashboard!$D$5="All",N8603=Dashboard!$D$5),OR(AND(C8603&lt;&gt;"",C8603&gt;=Dashboard!$F$5,C8603&lt;=Dashboard!$H$5),AND(C8603="",Dashboard!$F$5&lt;=1980,Dashboard!$H$5&gt;=2016))),1,0)</f>
        <v>1</v>
      </c>
      <c r="Q8603" s="0" t="n">
        <f aca="false">J8603*P8603+ROW()*0.00000001</f>
        <v>0.16008603</v>
      </c>
    </row>
    <row r="8604" customFormat="false" ht="15" hidden="false" customHeight="false" outlineLevel="0" collapsed="false">
      <c r="A8604" s="0" t="s">
        <v>3210</v>
      </c>
      <c r="B8604" s="0" t="s">
        <v>33</v>
      </c>
      <c r="C8604" s="0" t="n">
        <v>2010</v>
      </c>
      <c r="D8604" s="0" t="s">
        <v>71</v>
      </c>
      <c r="E8604" s="0" t="s">
        <v>91</v>
      </c>
      <c r="F8604" s="0" t="n">
        <v>0.14</v>
      </c>
      <c r="G8604" s="0" t="n">
        <v>0</v>
      </c>
      <c r="H8604" s="0" t="n">
        <v>0</v>
      </c>
      <c r="I8604" s="0" t="n">
        <v>0.01</v>
      </c>
      <c r="J8604" s="0" t="n">
        <v>0.16</v>
      </c>
      <c r="M8604" s="0" t="s">
        <v>125</v>
      </c>
      <c r="N8604" s="0" t="s">
        <v>35</v>
      </c>
      <c r="P8604" s="0" t="n">
        <f aca="false">IF(AND(OR(Dashboard!$B$5="All",D8604=Dashboard!$B$5),OR(Dashboard!$D$5="All",N8604=Dashboard!$D$5),OR(AND(C8604&lt;&gt;"",C8604&gt;=Dashboard!$F$5,C8604&lt;=Dashboard!$H$5),AND(C8604="",Dashboard!$F$5&lt;=1980,Dashboard!$H$5&gt;=2016))),1,0)</f>
        <v>1</v>
      </c>
      <c r="Q8604" s="0" t="n">
        <f aca="false">J8604*P8604+ROW()*0.00000001</f>
        <v>0.16008604</v>
      </c>
    </row>
    <row r="8605" customFormat="false" ht="15" hidden="false" customHeight="false" outlineLevel="0" collapsed="false">
      <c r="A8605" s="0" t="s">
        <v>5887</v>
      </c>
      <c r="B8605" s="0" t="s">
        <v>94</v>
      </c>
      <c r="C8605" s="0" t="n">
        <v>2014</v>
      </c>
      <c r="D8605" s="0" t="s">
        <v>102</v>
      </c>
      <c r="E8605" s="0" t="s">
        <v>4395</v>
      </c>
      <c r="F8605" s="0" t="n">
        <v>0.1</v>
      </c>
      <c r="G8605" s="0" t="n">
        <v>0</v>
      </c>
      <c r="H8605" s="0" t="n">
        <v>0.04</v>
      </c>
      <c r="I8605" s="0" t="n">
        <v>0.02</v>
      </c>
      <c r="J8605" s="0" t="n">
        <v>0.16</v>
      </c>
      <c r="N8605" s="0" t="s">
        <v>74</v>
      </c>
      <c r="P8605" s="0" t="n">
        <f aca="false">IF(AND(OR(Dashboard!$B$5="All",D8605=Dashboard!$B$5),OR(Dashboard!$D$5="All",N8605=Dashboard!$D$5),OR(AND(C8605&lt;&gt;"",C8605&gt;=Dashboard!$F$5,C8605&lt;=Dashboard!$H$5),AND(C8605="",Dashboard!$F$5&lt;=1980,Dashboard!$H$5&gt;=2016))),1,0)</f>
        <v>1</v>
      </c>
      <c r="Q8605" s="0" t="n">
        <f aca="false">J8605*P8605+ROW()*0.00000001</f>
        <v>0.16008605</v>
      </c>
    </row>
    <row r="8606" customFormat="false" ht="15" hidden="false" customHeight="false" outlineLevel="0" collapsed="false">
      <c r="A8606" s="0" t="s">
        <v>5671</v>
      </c>
      <c r="B8606" s="0" t="s">
        <v>33</v>
      </c>
      <c r="C8606" s="0" t="n">
        <v>2010</v>
      </c>
      <c r="D8606" s="0" t="s">
        <v>246</v>
      </c>
      <c r="E8606" s="0" t="s">
        <v>72</v>
      </c>
      <c r="F8606" s="0" t="n">
        <v>0.13</v>
      </c>
      <c r="G8606" s="0" t="n">
        <v>0.02</v>
      </c>
      <c r="H8606" s="0" t="n">
        <v>0</v>
      </c>
      <c r="I8606" s="0" t="n">
        <v>0.01</v>
      </c>
      <c r="J8606" s="0" t="n">
        <v>0.16</v>
      </c>
      <c r="N8606" s="0" t="s">
        <v>35</v>
      </c>
      <c r="P8606" s="0" t="n">
        <f aca="false">IF(AND(OR(Dashboard!$B$5="All",D8606=Dashboard!$B$5),OR(Dashboard!$D$5="All",N8606=Dashboard!$D$5),OR(AND(C8606&lt;&gt;"",C8606&gt;=Dashboard!$F$5,C8606&lt;=Dashboard!$H$5),AND(C8606="",Dashboard!$F$5&lt;=1980,Dashboard!$H$5&gt;=2016))),1,0)</f>
        <v>1</v>
      </c>
      <c r="Q8606" s="0" t="n">
        <f aca="false">J8606*P8606+ROW()*0.00000001</f>
        <v>0.16008606</v>
      </c>
    </row>
    <row r="8607" customFormat="false" ht="15" hidden="false" customHeight="false" outlineLevel="0" collapsed="false">
      <c r="A8607" s="0" t="s">
        <v>6306</v>
      </c>
      <c r="B8607" s="0" t="s">
        <v>164</v>
      </c>
      <c r="C8607" s="0" t="n">
        <v>2006</v>
      </c>
      <c r="D8607" s="0" t="s">
        <v>246</v>
      </c>
      <c r="E8607" s="0" t="s">
        <v>293</v>
      </c>
      <c r="F8607" s="0" t="n">
        <v>0.15</v>
      </c>
      <c r="G8607" s="0" t="n">
        <v>0</v>
      </c>
      <c r="H8607" s="0" t="n">
        <v>0</v>
      </c>
      <c r="I8607" s="0" t="n">
        <v>0.01</v>
      </c>
      <c r="J8607" s="0" t="n">
        <v>0.16</v>
      </c>
      <c r="K8607" s="0" t="n">
        <v>58</v>
      </c>
      <c r="L8607" s="0" t="n">
        <v>3.1</v>
      </c>
      <c r="M8607" s="0" t="s">
        <v>73</v>
      </c>
      <c r="N8607" s="0" t="s">
        <v>74</v>
      </c>
      <c r="O8607" s="0" t="s">
        <v>53</v>
      </c>
      <c r="P8607" s="0" t="n">
        <f aca="false">IF(AND(OR(Dashboard!$B$5="All",D8607=Dashboard!$B$5),OR(Dashboard!$D$5="All",N8607=Dashboard!$D$5),OR(AND(C8607&lt;&gt;"",C8607&gt;=Dashboard!$F$5,C8607&lt;=Dashboard!$H$5),AND(C8607="",Dashboard!$F$5&lt;=1980,Dashboard!$H$5&gt;=2016))),1,0)</f>
        <v>1</v>
      </c>
      <c r="Q8607" s="0" t="n">
        <f aca="false">J8607*P8607+ROW()*0.00000001</f>
        <v>0.16008607</v>
      </c>
    </row>
    <row r="8608" customFormat="false" ht="15" hidden="false" customHeight="false" outlineLevel="0" collapsed="false">
      <c r="A8608" s="0" t="s">
        <v>4101</v>
      </c>
      <c r="B8608" s="0" t="s">
        <v>172</v>
      </c>
      <c r="C8608" s="0" t="n">
        <v>2013</v>
      </c>
      <c r="D8608" s="0" t="s">
        <v>246</v>
      </c>
      <c r="E8608" s="0" t="s">
        <v>91</v>
      </c>
      <c r="F8608" s="0" t="n">
        <v>0.11</v>
      </c>
      <c r="G8608" s="0" t="n">
        <v>0.04</v>
      </c>
      <c r="H8608" s="0" t="n">
        <v>0</v>
      </c>
      <c r="I8608" s="0" t="n">
        <v>0.02</v>
      </c>
      <c r="J8608" s="0" t="n">
        <v>0.16</v>
      </c>
      <c r="K8608" s="0" t="n">
        <v>53</v>
      </c>
      <c r="L8608" s="0" t="n">
        <v>6.9</v>
      </c>
      <c r="M8608" s="0" t="s">
        <v>36</v>
      </c>
      <c r="N8608" s="0" t="s">
        <v>66</v>
      </c>
      <c r="O8608" s="0" t="s">
        <v>53</v>
      </c>
      <c r="P8608" s="0" t="n">
        <f aca="false">IF(AND(OR(Dashboard!$B$5="All",D8608=Dashboard!$B$5),OR(Dashboard!$D$5="All",N8608=Dashboard!$D$5),OR(AND(C8608&lt;&gt;"",C8608&gt;=Dashboard!$F$5,C8608&lt;=Dashboard!$H$5),AND(C8608="",Dashboard!$F$5&lt;=1980,Dashboard!$H$5&gt;=2016))),1,0)</f>
        <v>1</v>
      </c>
      <c r="Q8608" s="0" t="n">
        <f aca="false">J8608*P8608+ROW()*0.00000001</f>
        <v>0.16008608</v>
      </c>
    </row>
    <row r="8609" customFormat="false" ht="15" hidden="false" customHeight="false" outlineLevel="0" collapsed="false">
      <c r="A8609" s="0" t="s">
        <v>6307</v>
      </c>
      <c r="B8609" s="0" t="s">
        <v>76</v>
      </c>
      <c r="C8609" s="0" t="n">
        <v>2004</v>
      </c>
      <c r="D8609" s="0" t="s">
        <v>114</v>
      </c>
      <c r="E8609" s="0" t="s">
        <v>328</v>
      </c>
      <c r="F8609" s="0" t="n">
        <v>0.08</v>
      </c>
      <c r="G8609" s="0" t="n">
        <v>0.06</v>
      </c>
      <c r="H8609" s="0" t="n">
        <v>0</v>
      </c>
      <c r="I8609" s="0" t="n">
        <v>0.02</v>
      </c>
      <c r="J8609" s="0" t="n">
        <v>0.16</v>
      </c>
      <c r="N8609" s="0" t="s">
        <v>74</v>
      </c>
      <c r="P8609" s="0" t="n">
        <f aca="false">IF(AND(OR(Dashboard!$B$5="All",D8609=Dashboard!$B$5),OR(Dashboard!$D$5="All",N8609=Dashboard!$D$5),OR(AND(C8609&lt;&gt;"",C8609&gt;=Dashboard!$F$5,C8609&lt;=Dashboard!$H$5),AND(C8609="",Dashboard!$F$5&lt;=1980,Dashboard!$H$5&gt;=2016))),1,0)</f>
        <v>1</v>
      </c>
      <c r="Q8609" s="0" t="n">
        <f aca="false">J8609*P8609+ROW()*0.00000001</f>
        <v>0.16008609</v>
      </c>
    </row>
    <row r="8610" customFormat="false" ht="15" hidden="false" customHeight="false" outlineLevel="0" collapsed="false">
      <c r="A8610" s="0" t="s">
        <v>1953</v>
      </c>
      <c r="B8610" s="0" t="s">
        <v>64</v>
      </c>
      <c r="C8610" s="0" t="n">
        <v>2006</v>
      </c>
      <c r="D8610" s="0" t="s">
        <v>34</v>
      </c>
      <c r="E8610" s="0" t="s">
        <v>649</v>
      </c>
      <c r="F8610" s="0" t="n">
        <v>0.15</v>
      </c>
      <c r="G8610" s="0" t="n">
        <v>0</v>
      </c>
      <c r="H8610" s="0" t="n">
        <v>0</v>
      </c>
      <c r="I8610" s="0" t="n">
        <v>0.01</v>
      </c>
      <c r="J8610" s="0" t="n">
        <v>0.16</v>
      </c>
      <c r="K8610" s="0" t="n">
        <v>69</v>
      </c>
      <c r="L8610" s="0" t="n">
        <v>6.5</v>
      </c>
      <c r="M8610" s="0" t="s">
        <v>73</v>
      </c>
      <c r="N8610" s="0" t="s">
        <v>66</v>
      </c>
      <c r="O8610" s="0" t="s">
        <v>67</v>
      </c>
      <c r="P8610" s="0" t="n">
        <f aca="false">IF(AND(OR(Dashboard!$B$5="All",D8610=Dashboard!$B$5),OR(Dashboard!$D$5="All",N8610=Dashboard!$D$5),OR(AND(C8610&lt;&gt;"",C8610&gt;=Dashboard!$F$5,C8610&lt;=Dashboard!$H$5),AND(C8610="",Dashboard!$F$5&lt;=1980,Dashboard!$H$5&gt;=2016))),1,0)</f>
        <v>1</v>
      </c>
      <c r="Q8610" s="0" t="n">
        <f aca="false">J8610*P8610+ROW()*0.00000001</f>
        <v>0.1600861</v>
      </c>
    </row>
    <row r="8611" customFormat="false" ht="15" hidden="false" customHeight="false" outlineLevel="0" collapsed="false">
      <c r="A8611" s="0" t="s">
        <v>6308</v>
      </c>
      <c r="B8611" s="0" t="s">
        <v>78</v>
      </c>
      <c r="C8611" s="0" t="n">
        <v>1992</v>
      </c>
      <c r="D8611" s="0" t="s">
        <v>34</v>
      </c>
      <c r="E8611" s="0" t="s">
        <v>996</v>
      </c>
      <c r="F8611" s="0" t="n">
        <v>0</v>
      </c>
      <c r="G8611" s="0" t="n">
        <v>0</v>
      </c>
      <c r="H8611" s="0" t="n">
        <v>0.16</v>
      </c>
      <c r="I8611" s="0" t="n">
        <v>0</v>
      </c>
      <c r="J8611" s="0" t="n">
        <v>0.16</v>
      </c>
      <c r="N8611" s="0" t="s">
        <v>35</v>
      </c>
      <c r="P8611" s="0" t="n">
        <f aca="false">IF(AND(OR(Dashboard!$B$5="All",D8611=Dashboard!$B$5),OR(Dashboard!$D$5="All",N8611=Dashboard!$D$5),OR(AND(C8611&lt;&gt;"",C8611&gt;=Dashboard!$F$5,C8611&lt;=Dashboard!$H$5),AND(C8611="",Dashboard!$F$5&lt;=1980,Dashboard!$H$5&gt;=2016))),1,0)</f>
        <v>1</v>
      </c>
      <c r="Q8611" s="0" t="n">
        <f aca="false">J8611*P8611+ROW()*0.00000001</f>
        <v>0.16008611</v>
      </c>
    </row>
    <row r="8612" customFormat="false" ht="15" hidden="false" customHeight="false" outlineLevel="0" collapsed="false">
      <c r="A8612" s="0" t="s">
        <v>6309</v>
      </c>
      <c r="B8612" s="0" t="s">
        <v>94</v>
      </c>
      <c r="C8612" s="0" t="n">
        <v>2016</v>
      </c>
      <c r="D8612" s="0" t="s">
        <v>114</v>
      </c>
      <c r="E8612" s="0" t="s">
        <v>154</v>
      </c>
      <c r="F8612" s="0" t="n">
        <v>0</v>
      </c>
      <c r="G8612" s="0" t="n">
        <v>0</v>
      </c>
      <c r="H8612" s="0" t="n">
        <v>0.16</v>
      </c>
      <c r="I8612" s="0" t="n">
        <v>0</v>
      </c>
      <c r="J8612" s="0" t="n">
        <v>0.16</v>
      </c>
      <c r="N8612" s="0" t="s">
        <v>74</v>
      </c>
      <c r="P8612" s="0" t="n">
        <f aca="false">IF(AND(OR(Dashboard!$B$5="All",D8612=Dashboard!$B$5),OR(Dashboard!$D$5="All",N8612=Dashboard!$D$5),OR(AND(C8612&lt;&gt;"",C8612&gt;=Dashboard!$F$5,C8612&lt;=Dashboard!$H$5),AND(C8612="",Dashboard!$F$5&lt;=1980,Dashboard!$H$5&gt;=2016))),1,0)</f>
        <v>1</v>
      </c>
      <c r="Q8612" s="0" t="n">
        <f aca="false">J8612*P8612+ROW()*0.00000001</f>
        <v>0.16008612</v>
      </c>
    </row>
    <row r="8613" customFormat="false" ht="15" hidden="false" customHeight="false" outlineLevel="0" collapsed="false">
      <c r="A8613" s="0" t="s">
        <v>615</v>
      </c>
      <c r="B8613" s="0" t="s">
        <v>152</v>
      </c>
      <c r="C8613" s="0" t="n">
        <v>2011</v>
      </c>
      <c r="D8613" s="0" t="s">
        <v>34</v>
      </c>
      <c r="E8613" s="0" t="s">
        <v>72</v>
      </c>
      <c r="F8613" s="0" t="n">
        <v>0.09</v>
      </c>
      <c r="G8613" s="0" t="n">
        <v>0.05</v>
      </c>
      <c r="H8613" s="0" t="n">
        <v>0</v>
      </c>
      <c r="I8613" s="0" t="n">
        <v>0.02</v>
      </c>
      <c r="J8613" s="0" t="n">
        <v>0.16</v>
      </c>
      <c r="K8613" s="0" t="n">
        <v>86</v>
      </c>
      <c r="L8613" s="0" t="n">
        <v>7.1</v>
      </c>
      <c r="M8613" s="0" t="s">
        <v>36</v>
      </c>
      <c r="N8613" s="0" t="s">
        <v>152</v>
      </c>
      <c r="O8613" s="0" t="s">
        <v>42</v>
      </c>
      <c r="P8613" s="0" t="n">
        <f aca="false">IF(AND(OR(Dashboard!$B$5="All",D8613=Dashboard!$B$5),OR(Dashboard!$D$5="All",N8613=Dashboard!$D$5),OR(AND(C8613&lt;&gt;"",C8613&gt;=Dashboard!$F$5,C8613&lt;=Dashboard!$H$5),AND(C8613="",Dashboard!$F$5&lt;=1980,Dashboard!$H$5&gt;=2016))),1,0)</f>
        <v>1</v>
      </c>
      <c r="Q8613" s="0" t="n">
        <f aca="false">J8613*P8613+ROW()*0.00000001</f>
        <v>0.16008613</v>
      </c>
    </row>
    <row r="8614" customFormat="false" ht="15" hidden="false" customHeight="false" outlineLevel="0" collapsed="false">
      <c r="A8614" s="0" t="s">
        <v>6310</v>
      </c>
      <c r="B8614" s="0" t="s">
        <v>50</v>
      </c>
      <c r="C8614" s="0" t="n">
        <v>2009</v>
      </c>
      <c r="D8614" s="0" t="s">
        <v>48</v>
      </c>
      <c r="E8614" s="0" t="s">
        <v>124</v>
      </c>
      <c r="F8614" s="0" t="n">
        <v>0</v>
      </c>
      <c r="G8614" s="0" t="n">
        <v>0.15</v>
      </c>
      <c r="H8614" s="0" t="n">
        <v>0</v>
      </c>
      <c r="I8614" s="0" t="n">
        <v>0.01</v>
      </c>
      <c r="J8614" s="0" t="n">
        <v>0.16</v>
      </c>
      <c r="N8614" s="0" t="s">
        <v>35</v>
      </c>
      <c r="P8614" s="0" t="n">
        <f aca="false">IF(AND(OR(Dashboard!$B$5="All",D8614=Dashboard!$B$5),OR(Dashboard!$D$5="All",N8614=Dashboard!$D$5),OR(AND(C8614&lt;&gt;"",C8614&gt;=Dashboard!$F$5,C8614&lt;=Dashboard!$H$5),AND(C8614="",Dashboard!$F$5&lt;=1980,Dashboard!$H$5&gt;=2016))),1,0)</f>
        <v>1</v>
      </c>
      <c r="Q8614" s="0" t="n">
        <f aca="false">J8614*P8614+ROW()*0.00000001</f>
        <v>0.16008614</v>
      </c>
    </row>
    <row r="8615" customFormat="false" ht="15" hidden="false" customHeight="false" outlineLevel="0" collapsed="false">
      <c r="A8615" s="0" t="s">
        <v>6311</v>
      </c>
      <c r="B8615" s="0" t="s">
        <v>50</v>
      </c>
      <c r="C8615" s="0" t="n">
        <v>2008</v>
      </c>
      <c r="D8615" s="0" t="s">
        <v>34</v>
      </c>
      <c r="E8615" s="0" t="s">
        <v>124</v>
      </c>
      <c r="F8615" s="0" t="n">
        <v>0.15</v>
      </c>
      <c r="G8615" s="0" t="n">
        <v>0</v>
      </c>
      <c r="H8615" s="0" t="n">
        <v>0</v>
      </c>
      <c r="I8615" s="0" t="n">
        <v>0.01</v>
      </c>
      <c r="J8615" s="0" t="n">
        <v>0.16</v>
      </c>
      <c r="M8615" s="0" t="s">
        <v>36</v>
      </c>
      <c r="N8615" s="0" t="s">
        <v>35</v>
      </c>
      <c r="P8615" s="0" t="n">
        <f aca="false">IF(AND(OR(Dashboard!$B$5="All",D8615=Dashboard!$B$5),OR(Dashboard!$D$5="All",N8615=Dashboard!$D$5),OR(AND(C8615&lt;&gt;"",C8615&gt;=Dashboard!$F$5,C8615&lt;=Dashboard!$H$5),AND(C8615="",Dashboard!$F$5&lt;=1980,Dashboard!$H$5&gt;=2016))),1,0)</f>
        <v>1</v>
      </c>
      <c r="Q8615" s="0" t="n">
        <f aca="false">J8615*P8615+ROW()*0.00000001</f>
        <v>0.16008615</v>
      </c>
    </row>
    <row r="8616" customFormat="false" ht="15" hidden="false" customHeight="false" outlineLevel="0" collapsed="false">
      <c r="A8616" s="0" t="s">
        <v>6312</v>
      </c>
      <c r="B8616" s="0" t="s">
        <v>33</v>
      </c>
      <c r="C8616" s="0" t="n">
        <v>2010</v>
      </c>
      <c r="D8616" s="0" t="s">
        <v>71</v>
      </c>
      <c r="E8616" s="0" t="s">
        <v>1169</v>
      </c>
      <c r="F8616" s="0" t="n">
        <v>0.15</v>
      </c>
      <c r="G8616" s="0" t="n">
        <v>0</v>
      </c>
      <c r="H8616" s="0" t="n">
        <v>0</v>
      </c>
      <c r="I8616" s="0" t="n">
        <v>0.01</v>
      </c>
      <c r="J8616" s="0" t="n">
        <v>0.16</v>
      </c>
      <c r="M8616" s="0" t="s">
        <v>36</v>
      </c>
      <c r="N8616" s="0" t="s">
        <v>35</v>
      </c>
      <c r="P8616" s="0" t="n">
        <f aca="false">IF(AND(OR(Dashboard!$B$5="All",D8616=Dashboard!$B$5),OR(Dashboard!$D$5="All",N8616=Dashboard!$D$5),OR(AND(C8616&lt;&gt;"",C8616&gt;=Dashboard!$F$5,C8616&lt;=Dashboard!$H$5),AND(C8616="",Dashboard!$F$5&lt;=1980,Dashboard!$H$5&gt;=2016))),1,0)</f>
        <v>1</v>
      </c>
      <c r="Q8616" s="0" t="n">
        <f aca="false">J8616*P8616+ROW()*0.00000001</f>
        <v>0.16008616</v>
      </c>
    </row>
    <row r="8617" customFormat="false" ht="15" hidden="false" customHeight="false" outlineLevel="0" collapsed="false">
      <c r="A8617" s="0" t="s">
        <v>6313</v>
      </c>
      <c r="B8617" s="0" t="s">
        <v>76</v>
      </c>
      <c r="C8617" s="0" t="n">
        <v>2006</v>
      </c>
      <c r="D8617" s="0" t="s">
        <v>41</v>
      </c>
      <c r="E8617" s="0" t="s">
        <v>1551</v>
      </c>
      <c r="F8617" s="0" t="n">
        <v>0.08</v>
      </c>
      <c r="G8617" s="0" t="n">
        <v>0.06</v>
      </c>
      <c r="H8617" s="0" t="n">
        <v>0</v>
      </c>
      <c r="I8617" s="0" t="n">
        <v>0.02</v>
      </c>
      <c r="J8617" s="0" t="n">
        <v>0.16</v>
      </c>
      <c r="K8617" s="0" t="n">
        <v>73</v>
      </c>
      <c r="L8617" s="0" t="n">
        <v>7.5</v>
      </c>
      <c r="M8617" s="0" t="s">
        <v>103</v>
      </c>
      <c r="N8617" s="0" t="s">
        <v>74</v>
      </c>
      <c r="O8617" s="0" t="s">
        <v>37</v>
      </c>
      <c r="P8617" s="0" t="n">
        <f aca="false">IF(AND(OR(Dashboard!$B$5="All",D8617=Dashboard!$B$5),OR(Dashboard!$D$5="All",N8617=Dashboard!$D$5),OR(AND(C8617&lt;&gt;"",C8617&gt;=Dashboard!$F$5,C8617&lt;=Dashboard!$H$5),AND(C8617="",Dashboard!$F$5&lt;=1980,Dashboard!$H$5&gt;=2016))),1,0)</f>
        <v>1</v>
      </c>
      <c r="Q8617" s="0" t="n">
        <f aca="false">J8617*P8617+ROW()*0.00000001</f>
        <v>0.16008617</v>
      </c>
    </row>
    <row r="8618" customFormat="false" ht="15" hidden="false" customHeight="false" outlineLevel="0" collapsed="false">
      <c r="A8618" s="0" t="s">
        <v>6314</v>
      </c>
      <c r="B8618" s="0" t="s">
        <v>164</v>
      </c>
      <c r="C8618" s="0" t="n">
        <v>2006</v>
      </c>
      <c r="D8618" s="0" t="s">
        <v>102</v>
      </c>
      <c r="E8618" s="0" t="s">
        <v>160</v>
      </c>
      <c r="F8618" s="0" t="n">
        <v>0.14</v>
      </c>
      <c r="G8618" s="0" t="n">
        <v>0</v>
      </c>
      <c r="H8618" s="0" t="n">
        <v>0</v>
      </c>
      <c r="I8618" s="0" t="n">
        <v>0.01</v>
      </c>
      <c r="J8618" s="0" t="n">
        <v>0.16</v>
      </c>
      <c r="K8618" s="0" t="n">
        <v>64</v>
      </c>
      <c r="L8618" s="0" t="n">
        <v>7.8</v>
      </c>
      <c r="M8618" s="0" t="s">
        <v>103</v>
      </c>
      <c r="N8618" s="0" t="s">
        <v>74</v>
      </c>
      <c r="O8618" s="0" t="s">
        <v>67</v>
      </c>
      <c r="P8618" s="0" t="n">
        <f aca="false">IF(AND(OR(Dashboard!$B$5="All",D8618=Dashboard!$B$5),OR(Dashboard!$D$5="All",N8618=Dashboard!$D$5),OR(AND(C8618&lt;&gt;"",C8618&gt;=Dashboard!$F$5,C8618&lt;=Dashboard!$H$5),AND(C8618="",Dashboard!$F$5&lt;=1980,Dashboard!$H$5&gt;=2016))),1,0)</f>
        <v>1</v>
      </c>
      <c r="Q8618" s="0" t="n">
        <f aca="false">J8618*P8618+ROW()*0.00000001</f>
        <v>0.16008618</v>
      </c>
    </row>
    <row r="8619" customFormat="false" ht="15" hidden="false" customHeight="false" outlineLevel="0" collapsed="false">
      <c r="A8619" s="0" t="s">
        <v>4762</v>
      </c>
      <c r="B8619" s="0" t="s">
        <v>164</v>
      </c>
      <c r="C8619" s="0" t="n">
        <v>2010</v>
      </c>
      <c r="D8619" s="0" t="s">
        <v>16</v>
      </c>
      <c r="E8619" s="0" t="s">
        <v>1002</v>
      </c>
      <c r="F8619" s="0" t="n">
        <v>0.05</v>
      </c>
      <c r="G8619" s="0" t="n">
        <v>0.08</v>
      </c>
      <c r="H8619" s="0" t="n">
        <v>0</v>
      </c>
      <c r="I8619" s="0" t="n">
        <v>0.03</v>
      </c>
      <c r="J8619" s="0" t="n">
        <v>0.16</v>
      </c>
      <c r="N8619" s="0" t="s">
        <v>74</v>
      </c>
      <c r="P8619" s="0" t="n">
        <f aca="false">IF(AND(OR(Dashboard!$B$5="All",D8619=Dashboard!$B$5),OR(Dashboard!$D$5="All",N8619=Dashboard!$D$5),OR(AND(C8619&lt;&gt;"",C8619&gt;=Dashboard!$F$5,C8619&lt;=Dashboard!$H$5),AND(C8619="",Dashboard!$F$5&lt;=1980,Dashboard!$H$5&gt;=2016))),1,0)</f>
        <v>1</v>
      </c>
      <c r="Q8619" s="0" t="n">
        <f aca="false">J8619*P8619+ROW()*0.00000001</f>
        <v>0.16008619</v>
      </c>
    </row>
    <row r="8620" customFormat="false" ht="15" hidden="false" customHeight="false" outlineLevel="0" collapsed="false">
      <c r="A8620" s="0" t="s">
        <v>6315</v>
      </c>
      <c r="B8620" s="0" t="s">
        <v>117</v>
      </c>
      <c r="C8620" s="0" t="n">
        <v>1995</v>
      </c>
      <c r="D8620" s="0" t="s">
        <v>34</v>
      </c>
      <c r="E8620" s="0" t="s">
        <v>142</v>
      </c>
      <c r="F8620" s="0" t="n">
        <v>0.09</v>
      </c>
      <c r="G8620" s="0" t="n">
        <v>0.06</v>
      </c>
      <c r="H8620" s="0" t="n">
        <v>0</v>
      </c>
      <c r="I8620" s="0" t="n">
        <v>0.01</v>
      </c>
      <c r="J8620" s="0" t="n">
        <v>0.16</v>
      </c>
      <c r="N8620" s="0" t="s">
        <v>74</v>
      </c>
      <c r="P8620" s="0" t="n">
        <f aca="false">IF(AND(OR(Dashboard!$B$5="All",D8620=Dashboard!$B$5),OR(Dashboard!$D$5="All",N8620=Dashboard!$D$5),OR(AND(C8620&lt;&gt;"",C8620&gt;=Dashboard!$F$5,C8620&lt;=Dashboard!$H$5),AND(C8620="",Dashboard!$F$5&lt;=1980,Dashboard!$H$5&gt;=2016))),1,0)</f>
        <v>1</v>
      </c>
      <c r="Q8620" s="0" t="n">
        <f aca="false">J8620*P8620+ROW()*0.00000001</f>
        <v>0.1600862</v>
      </c>
    </row>
    <row r="8621" customFormat="false" ht="15" hidden="false" customHeight="false" outlineLevel="0" collapsed="false">
      <c r="A8621" s="0" t="s">
        <v>5851</v>
      </c>
      <c r="B8621" s="0" t="s">
        <v>117</v>
      </c>
      <c r="C8621" s="0" t="n">
        <v>2000</v>
      </c>
      <c r="D8621" s="0" t="s">
        <v>34</v>
      </c>
      <c r="E8621" s="0" t="s">
        <v>89</v>
      </c>
      <c r="F8621" s="0" t="n">
        <v>0.09</v>
      </c>
      <c r="G8621" s="0" t="n">
        <v>0.06</v>
      </c>
      <c r="H8621" s="0" t="n">
        <v>0</v>
      </c>
      <c r="I8621" s="0" t="n">
        <v>0.01</v>
      </c>
      <c r="J8621" s="0" t="n">
        <v>0.16</v>
      </c>
      <c r="K8621" s="0" t="n">
        <v>55</v>
      </c>
      <c r="M8621" s="0" t="s">
        <v>36</v>
      </c>
      <c r="N8621" s="0" t="s">
        <v>74</v>
      </c>
      <c r="O8621" s="0" t="s">
        <v>53</v>
      </c>
      <c r="P8621" s="0" t="n">
        <f aca="false">IF(AND(OR(Dashboard!$B$5="All",D8621=Dashboard!$B$5),OR(Dashboard!$D$5="All",N8621=Dashboard!$D$5),OR(AND(C8621&lt;&gt;"",C8621&gt;=Dashboard!$F$5,C8621&lt;=Dashboard!$H$5),AND(C8621="",Dashboard!$F$5&lt;=1980,Dashboard!$H$5&gt;=2016))),1,0)</f>
        <v>1</v>
      </c>
      <c r="Q8621" s="0" t="n">
        <f aca="false">J8621*P8621+ROW()*0.00000001</f>
        <v>0.16008621</v>
      </c>
    </row>
    <row r="8622" customFormat="false" ht="15" hidden="false" customHeight="false" outlineLevel="0" collapsed="false">
      <c r="A8622" s="0" t="s">
        <v>6316</v>
      </c>
      <c r="B8622" s="0" t="s">
        <v>70</v>
      </c>
      <c r="C8622" s="0" t="n">
        <v>2009</v>
      </c>
      <c r="D8622" s="0" t="s">
        <v>58</v>
      </c>
      <c r="E8622" s="0" t="s">
        <v>124</v>
      </c>
      <c r="F8622" s="0" t="n">
        <v>0.12</v>
      </c>
      <c r="G8622" s="0" t="n">
        <v>0.02</v>
      </c>
      <c r="H8622" s="0" t="n">
        <v>0</v>
      </c>
      <c r="I8622" s="0" t="n">
        <v>0.02</v>
      </c>
      <c r="J8622" s="0" t="n">
        <v>0.16</v>
      </c>
      <c r="K8622" s="0" t="n">
        <v>62</v>
      </c>
      <c r="L8622" s="0" t="n">
        <v>7</v>
      </c>
      <c r="M8622" s="0" t="s">
        <v>103</v>
      </c>
      <c r="N8622" s="0" t="s">
        <v>74</v>
      </c>
      <c r="O8622" s="0" t="s">
        <v>67</v>
      </c>
      <c r="P8622" s="0" t="n">
        <f aca="false">IF(AND(OR(Dashboard!$B$5="All",D8622=Dashboard!$B$5),OR(Dashboard!$D$5="All",N8622=Dashboard!$D$5),OR(AND(C8622&lt;&gt;"",C8622&gt;=Dashboard!$F$5,C8622&lt;=Dashboard!$H$5),AND(C8622="",Dashboard!$F$5&lt;=1980,Dashboard!$H$5&gt;=2016))),1,0)</f>
        <v>1</v>
      </c>
      <c r="Q8622" s="0" t="n">
        <f aca="false">J8622*P8622+ROW()*0.00000001</f>
        <v>0.16008622</v>
      </c>
    </row>
    <row r="8623" customFormat="false" ht="15" hidden="false" customHeight="false" outlineLevel="0" collapsed="false">
      <c r="A8623" s="0" t="s">
        <v>6317</v>
      </c>
      <c r="B8623" s="0" t="s">
        <v>117</v>
      </c>
      <c r="C8623" s="0" t="n">
        <v>2000</v>
      </c>
      <c r="D8623" s="0" t="s">
        <v>34</v>
      </c>
      <c r="E8623" s="0" t="s">
        <v>220</v>
      </c>
      <c r="F8623" s="0" t="n">
        <v>0</v>
      </c>
      <c r="G8623" s="0" t="n">
        <v>0</v>
      </c>
      <c r="H8623" s="0" t="n">
        <v>0.15</v>
      </c>
      <c r="I8623" s="0" t="n">
        <v>0.01</v>
      </c>
      <c r="J8623" s="0" t="n">
        <v>0.16</v>
      </c>
      <c r="N8623" s="0" t="s">
        <v>74</v>
      </c>
      <c r="P8623" s="0" t="n">
        <f aca="false">IF(AND(OR(Dashboard!$B$5="All",D8623=Dashboard!$B$5),OR(Dashboard!$D$5="All",N8623=Dashboard!$D$5),OR(AND(C8623&lt;&gt;"",C8623&gt;=Dashboard!$F$5,C8623&lt;=Dashboard!$H$5),AND(C8623="",Dashboard!$F$5&lt;=1980,Dashboard!$H$5&gt;=2016))),1,0)</f>
        <v>1</v>
      </c>
      <c r="Q8623" s="0" t="n">
        <f aca="false">J8623*P8623+ROW()*0.00000001</f>
        <v>0.16008623</v>
      </c>
    </row>
    <row r="8624" customFormat="false" ht="15" hidden="false" customHeight="false" outlineLevel="0" collapsed="false">
      <c r="A8624" s="0" t="s">
        <v>6318</v>
      </c>
      <c r="B8624" s="0" t="s">
        <v>873</v>
      </c>
      <c r="C8624" s="0" t="n">
        <v>1998</v>
      </c>
      <c r="D8624" s="0" t="s">
        <v>114</v>
      </c>
      <c r="E8624" s="0" t="s">
        <v>2924</v>
      </c>
      <c r="F8624" s="0" t="n">
        <v>0</v>
      </c>
      <c r="G8624" s="0" t="n">
        <v>0</v>
      </c>
      <c r="H8624" s="0" t="n">
        <v>0.16</v>
      </c>
      <c r="I8624" s="0" t="n">
        <v>0</v>
      </c>
      <c r="J8624" s="0" t="n">
        <v>0.16</v>
      </c>
      <c r="N8624" s="0" t="s">
        <v>154</v>
      </c>
      <c r="P8624" s="0" t="n">
        <f aca="false">IF(AND(OR(Dashboard!$B$5="All",D8624=Dashboard!$B$5),OR(Dashboard!$D$5="All",N8624=Dashboard!$D$5),OR(AND(C8624&lt;&gt;"",C8624&gt;=Dashboard!$F$5,C8624&lt;=Dashboard!$H$5),AND(C8624="",Dashboard!$F$5&lt;=1980,Dashboard!$H$5&gt;=2016))),1,0)</f>
        <v>1</v>
      </c>
      <c r="Q8624" s="0" t="n">
        <f aca="false">J8624*P8624+ROW()*0.00000001</f>
        <v>0.16008624</v>
      </c>
    </row>
    <row r="8625" customFormat="false" ht="15" hidden="false" customHeight="false" outlineLevel="0" collapsed="false">
      <c r="A8625" s="0" t="s">
        <v>3373</v>
      </c>
      <c r="B8625" s="0" t="s">
        <v>33</v>
      </c>
      <c r="C8625" s="0" t="n">
        <v>2008</v>
      </c>
      <c r="D8625" s="0" t="s">
        <v>102</v>
      </c>
      <c r="E8625" s="0" t="s">
        <v>649</v>
      </c>
      <c r="F8625" s="0" t="n">
        <v>0.14</v>
      </c>
      <c r="G8625" s="0" t="n">
        <v>0.01</v>
      </c>
      <c r="H8625" s="0" t="n">
        <v>0</v>
      </c>
      <c r="I8625" s="0" t="n">
        <v>0.01</v>
      </c>
      <c r="J8625" s="0" t="n">
        <v>0.16</v>
      </c>
      <c r="N8625" s="0" t="s">
        <v>35</v>
      </c>
      <c r="P8625" s="0" t="n">
        <f aca="false">IF(AND(OR(Dashboard!$B$5="All",D8625=Dashboard!$B$5),OR(Dashboard!$D$5="All",N8625=Dashboard!$D$5),OR(AND(C8625&lt;&gt;"",C8625&gt;=Dashboard!$F$5,C8625&lt;=Dashboard!$H$5),AND(C8625="",Dashboard!$F$5&lt;=1980,Dashboard!$H$5&gt;=2016))),1,0)</f>
        <v>1</v>
      </c>
      <c r="Q8625" s="0" t="n">
        <f aca="false">J8625*P8625+ROW()*0.00000001</f>
        <v>0.16008625</v>
      </c>
    </row>
    <row r="8626" customFormat="false" ht="15" hidden="false" customHeight="false" outlineLevel="0" collapsed="false">
      <c r="A8626" s="0" t="s">
        <v>6319</v>
      </c>
      <c r="B8626" s="0" t="s">
        <v>85</v>
      </c>
      <c r="C8626" s="0" t="n">
        <v>2001</v>
      </c>
      <c r="D8626" s="0" t="s">
        <v>41</v>
      </c>
      <c r="E8626" s="0" t="s">
        <v>220</v>
      </c>
      <c r="F8626" s="0" t="n">
        <v>0.09</v>
      </c>
      <c r="G8626" s="0" t="n">
        <v>0.03</v>
      </c>
      <c r="H8626" s="0" t="n">
        <v>0.04</v>
      </c>
      <c r="I8626" s="0" t="n">
        <v>0</v>
      </c>
      <c r="J8626" s="0" t="n">
        <v>0.16</v>
      </c>
      <c r="K8626" s="0" t="n">
        <v>78</v>
      </c>
      <c r="M8626" s="0" t="s">
        <v>36</v>
      </c>
      <c r="N8626" s="0" t="s">
        <v>35</v>
      </c>
      <c r="O8626" s="0" t="s">
        <v>37</v>
      </c>
      <c r="P8626" s="0" t="n">
        <f aca="false">IF(AND(OR(Dashboard!$B$5="All",D8626=Dashboard!$B$5),OR(Dashboard!$D$5="All",N8626=Dashboard!$D$5),OR(AND(C8626&lt;&gt;"",C8626&gt;=Dashboard!$F$5,C8626&lt;=Dashboard!$H$5),AND(C8626="",Dashboard!$F$5&lt;=1980,Dashboard!$H$5&gt;=2016))),1,0)</f>
        <v>1</v>
      </c>
      <c r="Q8626" s="0" t="n">
        <f aca="false">J8626*P8626+ROW()*0.00000001</f>
        <v>0.16008626</v>
      </c>
    </row>
    <row r="8627" customFormat="false" ht="15" hidden="false" customHeight="false" outlineLevel="0" collapsed="false">
      <c r="A8627" s="0" t="s">
        <v>3881</v>
      </c>
      <c r="B8627" s="0" t="s">
        <v>172</v>
      </c>
      <c r="C8627" s="0" t="n">
        <v>2016</v>
      </c>
      <c r="D8627" s="0" t="s">
        <v>56</v>
      </c>
      <c r="E8627" s="0" t="s">
        <v>72</v>
      </c>
      <c r="F8627" s="0" t="n">
        <v>0.08</v>
      </c>
      <c r="G8627" s="0" t="n">
        <v>0.06</v>
      </c>
      <c r="H8627" s="0" t="n">
        <v>0</v>
      </c>
      <c r="I8627" s="0" t="n">
        <v>0.01</v>
      </c>
      <c r="J8627" s="0" t="n">
        <v>0.16</v>
      </c>
      <c r="K8627" s="0" t="n">
        <v>84</v>
      </c>
      <c r="L8627" s="0" t="n">
        <v>8.3</v>
      </c>
      <c r="M8627" s="0" t="s">
        <v>73</v>
      </c>
      <c r="N8627" s="0" t="s">
        <v>66</v>
      </c>
      <c r="O8627" s="0" t="s">
        <v>42</v>
      </c>
      <c r="P8627" s="0" t="n">
        <f aca="false">IF(AND(OR(Dashboard!$B$5="All",D8627=Dashboard!$B$5),OR(Dashboard!$D$5="All",N8627=Dashboard!$D$5),OR(AND(C8627&lt;&gt;"",C8627&gt;=Dashboard!$F$5,C8627&lt;=Dashboard!$H$5),AND(C8627="",Dashboard!$F$5&lt;=1980,Dashboard!$H$5&gt;=2016))),1,0)</f>
        <v>1</v>
      </c>
      <c r="Q8627" s="0" t="n">
        <f aca="false">J8627*P8627+ROW()*0.00000001</f>
        <v>0.16008627</v>
      </c>
    </row>
    <row r="8628" customFormat="false" ht="15" hidden="false" customHeight="false" outlineLevel="0" collapsed="false">
      <c r="A8628" s="0" t="s">
        <v>6320</v>
      </c>
      <c r="B8628" s="0" t="s">
        <v>70</v>
      </c>
      <c r="C8628" s="0" t="n">
        <v>2009</v>
      </c>
      <c r="D8628" s="0" t="s">
        <v>71</v>
      </c>
      <c r="E8628" s="0" t="s">
        <v>243</v>
      </c>
      <c r="F8628" s="0" t="n">
        <v>0.08</v>
      </c>
      <c r="G8628" s="0" t="n">
        <v>0.06</v>
      </c>
      <c r="H8628" s="0" t="n">
        <v>0</v>
      </c>
      <c r="I8628" s="0" t="n">
        <v>0.02</v>
      </c>
      <c r="J8628" s="0" t="n">
        <v>0.16</v>
      </c>
      <c r="N8628" s="0" t="s">
        <v>74</v>
      </c>
      <c r="P8628" s="0" t="n">
        <f aca="false">IF(AND(OR(Dashboard!$B$5="All",D8628=Dashboard!$B$5),OR(Dashboard!$D$5="All",N8628=Dashboard!$D$5),OR(AND(C8628&lt;&gt;"",C8628&gt;=Dashboard!$F$5,C8628&lt;=Dashboard!$H$5),AND(C8628="",Dashboard!$F$5&lt;=1980,Dashboard!$H$5&gt;=2016))),1,0)</f>
        <v>1</v>
      </c>
      <c r="Q8628" s="0" t="n">
        <f aca="false">J8628*P8628+ROW()*0.00000001</f>
        <v>0.16008628</v>
      </c>
    </row>
    <row r="8629" customFormat="false" ht="15" hidden="false" customHeight="false" outlineLevel="0" collapsed="false">
      <c r="A8629" s="0" t="s">
        <v>6321</v>
      </c>
      <c r="B8629" s="0" t="s">
        <v>50</v>
      </c>
      <c r="C8629" s="0" t="n">
        <v>2010</v>
      </c>
      <c r="D8629" s="0" t="s">
        <v>52</v>
      </c>
      <c r="E8629" s="0" t="s">
        <v>3571</v>
      </c>
      <c r="F8629" s="0" t="n">
        <v>0.15</v>
      </c>
      <c r="G8629" s="0" t="n">
        <v>0</v>
      </c>
      <c r="H8629" s="0" t="n">
        <v>0</v>
      </c>
      <c r="I8629" s="0" t="n">
        <v>0.01</v>
      </c>
      <c r="J8629" s="0" t="n">
        <v>0.16</v>
      </c>
      <c r="M8629" s="0" t="s">
        <v>36</v>
      </c>
      <c r="N8629" s="0" t="s">
        <v>35</v>
      </c>
      <c r="P8629" s="0" t="n">
        <f aca="false">IF(AND(OR(Dashboard!$B$5="All",D8629=Dashboard!$B$5),OR(Dashboard!$D$5="All",N8629=Dashboard!$D$5),OR(AND(C8629&lt;&gt;"",C8629&gt;=Dashboard!$F$5,C8629&lt;=Dashboard!$H$5),AND(C8629="",Dashboard!$F$5&lt;=1980,Dashboard!$H$5&gt;=2016))),1,0)</f>
        <v>1</v>
      </c>
      <c r="Q8629" s="0" t="n">
        <f aca="false">J8629*P8629+ROW()*0.00000001</f>
        <v>0.16008629</v>
      </c>
    </row>
    <row r="8630" customFormat="false" ht="15" hidden="false" customHeight="false" outlineLevel="0" collapsed="false">
      <c r="A8630" s="0" t="s">
        <v>6322</v>
      </c>
      <c r="B8630" s="0" t="s">
        <v>78</v>
      </c>
      <c r="C8630" s="0" t="n">
        <v>1994</v>
      </c>
      <c r="D8630" s="0" t="s">
        <v>102</v>
      </c>
      <c r="E8630" s="0" t="s">
        <v>211</v>
      </c>
      <c r="F8630" s="0" t="n">
        <v>0</v>
      </c>
      <c r="G8630" s="0" t="n">
        <v>0</v>
      </c>
      <c r="H8630" s="0" t="n">
        <v>0.16</v>
      </c>
      <c r="I8630" s="0" t="n">
        <v>0</v>
      </c>
      <c r="J8630" s="0" t="n">
        <v>0.16</v>
      </c>
      <c r="N8630" s="0" t="s">
        <v>35</v>
      </c>
      <c r="P8630" s="0" t="n">
        <f aca="false">IF(AND(OR(Dashboard!$B$5="All",D8630=Dashboard!$B$5),OR(Dashboard!$D$5="All",N8630=Dashboard!$D$5),OR(AND(C8630&lt;&gt;"",C8630&gt;=Dashboard!$F$5,C8630&lt;=Dashboard!$H$5),AND(C8630="",Dashboard!$F$5&lt;=1980,Dashboard!$H$5&gt;=2016))),1,0)</f>
        <v>1</v>
      </c>
      <c r="Q8630" s="0" t="n">
        <f aca="false">J8630*P8630+ROW()*0.00000001</f>
        <v>0.1600863</v>
      </c>
    </row>
    <row r="8631" customFormat="false" ht="15" hidden="false" customHeight="false" outlineLevel="0" collapsed="false">
      <c r="A8631" s="0" t="s">
        <v>6323</v>
      </c>
      <c r="B8631" s="0" t="s">
        <v>85</v>
      </c>
      <c r="C8631" s="0" t="n">
        <v>2003</v>
      </c>
      <c r="D8631" s="0" t="s">
        <v>41</v>
      </c>
      <c r="E8631" s="0" t="s">
        <v>35</v>
      </c>
      <c r="F8631" s="0" t="n">
        <v>0.11</v>
      </c>
      <c r="G8631" s="0" t="n">
        <v>0.04</v>
      </c>
      <c r="H8631" s="0" t="n">
        <v>0</v>
      </c>
      <c r="I8631" s="0" t="n">
        <v>0</v>
      </c>
      <c r="J8631" s="0" t="n">
        <v>0.16</v>
      </c>
      <c r="K8631" s="0" t="n">
        <v>77</v>
      </c>
      <c r="L8631" s="0" t="n">
        <v>8.5</v>
      </c>
      <c r="M8631" s="0" t="s">
        <v>36</v>
      </c>
      <c r="N8631" s="0" t="s">
        <v>35</v>
      </c>
      <c r="O8631" s="0" t="s">
        <v>37</v>
      </c>
      <c r="P8631" s="0" t="n">
        <f aca="false">IF(AND(OR(Dashboard!$B$5="All",D8631=Dashboard!$B$5),OR(Dashboard!$D$5="All",N8631=Dashboard!$D$5),OR(AND(C8631&lt;&gt;"",C8631&gt;=Dashboard!$F$5,C8631&lt;=Dashboard!$H$5),AND(C8631="",Dashboard!$F$5&lt;=1980,Dashboard!$H$5&gt;=2016))),1,0)</f>
        <v>1</v>
      </c>
      <c r="Q8631" s="0" t="n">
        <f aca="false">J8631*P8631+ROW()*0.00000001</f>
        <v>0.16008631</v>
      </c>
    </row>
    <row r="8632" customFormat="false" ht="15" hidden="false" customHeight="false" outlineLevel="0" collapsed="false">
      <c r="A8632" s="0" t="s">
        <v>6324</v>
      </c>
      <c r="B8632" s="0" t="s">
        <v>117</v>
      </c>
      <c r="C8632" s="0" t="n">
        <v>1999</v>
      </c>
      <c r="D8632" s="0" t="s">
        <v>41</v>
      </c>
      <c r="E8632" s="0" t="s">
        <v>157</v>
      </c>
      <c r="F8632" s="0" t="n">
        <v>0</v>
      </c>
      <c r="G8632" s="0" t="n">
        <v>0</v>
      </c>
      <c r="H8632" s="0" t="n">
        <v>0.15</v>
      </c>
      <c r="I8632" s="0" t="n">
        <v>0.01</v>
      </c>
      <c r="J8632" s="0" t="n">
        <v>0.16</v>
      </c>
      <c r="N8632" s="0" t="s">
        <v>74</v>
      </c>
      <c r="P8632" s="0" t="n">
        <f aca="false">IF(AND(OR(Dashboard!$B$5="All",D8632=Dashboard!$B$5),OR(Dashboard!$D$5="All",N8632=Dashboard!$D$5),OR(AND(C8632&lt;&gt;"",C8632&gt;=Dashboard!$F$5,C8632&lt;=Dashboard!$H$5),AND(C8632="",Dashboard!$F$5&lt;=1980,Dashboard!$H$5&gt;=2016))),1,0)</f>
        <v>1</v>
      </c>
      <c r="Q8632" s="0" t="n">
        <f aca="false">J8632*P8632+ROW()*0.00000001</f>
        <v>0.16008632</v>
      </c>
    </row>
    <row r="8633" customFormat="false" ht="15" hidden="false" customHeight="false" outlineLevel="0" collapsed="false">
      <c r="A8633" s="0" t="s">
        <v>6325</v>
      </c>
      <c r="B8633" s="0" t="s">
        <v>33</v>
      </c>
      <c r="D8633" s="0" t="s">
        <v>52</v>
      </c>
      <c r="E8633" s="0" t="s">
        <v>520</v>
      </c>
      <c r="F8633" s="0" t="n">
        <v>0.15</v>
      </c>
      <c r="G8633" s="0" t="n">
        <v>0</v>
      </c>
      <c r="H8633" s="0" t="n">
        <v>0</v>
      </c>
      <c r="I8633" s="0" t="n">
        <v>0.01</v>
      </c>
      <c r="J8633" s="0" t="n">
        <v>0.16</v>
      </c>
      <c r="K8633" s="0" t="n">
        <v>33</v>
      </c>
      <c r="M8633" s="0" t="s">
        <v>103</v>
      </c>
      <c r="N8633" s="0" t="s">
        <v>35</v>
      </c>
      <c r="O8633" s="0" t="s">
        <v>177</v>
      </c>
      <c r="P8633" s="0" t="n">
        <f aca="false">IF(AND(OR(Dashboard!$B$5="All",D8633=Dashboard!$B$5),OR(Dashboard!$D$5="All",N8633=Dashboard!$D$5),OR(AND(C8633&lt;&gt;"",C8633&gt;=Dashboard!$F$5,C8633&lt;=Dashboard!$H$5),AND(C8633="",Dashboard!$F$5&lt;=1980,Dashboard!$H$5&gt;=2016))),1,0)</f>
        <v>1</v>
      </c>
      <c r="Q8633" s="0" t="n">
        <f aca="false">J8633*P8633+ROW()*0.00000001</f>
        <v>0.16008633</v>
      </c>
    </row>
    <row r="8634" customFormat="false" ht="15" hidden="false" customHeight="false" outlineLevel="0" collapsed="false">
      <c r="A8634" s="0" t="s">
        <v>6326</v>
      </c>
      <c r="B8634" s="0" t="s">
        <v>85</v>
      </c>
      <c r="C8634" s="0" t="n">
        <v>2001</v>
      </c>
      <c r="D8634" s="0" t="s">
        <v>48</v>
      </c>
      <c r="E8634" s="0" t="s">
        <v>328</v>
      </c>
      <c r="F8634" s="0" t="n">
        <v>0</v>
      </c>
      <c r="G8634" s="0" t="n">
        <v>0</v>
      </c>
      <c r="H8634" s="0" t="n">
        <v>0.15</v>
      </c>
      <c r="I8634" s="0" t="n">
        <v>0</v>
      </c>
      <c r="J8634" s="0" t="n">
        <v>0.16</v>
      </c>
      <c r="K8634" s="0" t="n">
        <v>62</v>
      </c>
      <c r="M8634" s="0" t="s">
        <v>36</v>
      </c>
      <c r="N8634" s="0" t="s">
        <v>35</v>
      </c>
      <c r="O8634" s="0" t="s">
        <v>67</v>
      </c>
      <c r="P8634" s="0" t="n">
        <f aca="false">IF(AND(OR(Dashboard!$B$5="All",D8634=Dashboard!$B$5),OR(Dashboard!$D$5="All",N8634=Dashboard!$D$5),OR(AND(C8634&lt;&gt;"",C8634&gt;=Dashboard!$F$5,C8634&lt;=Dashboard!$H$5),AND(C8634="",Dashboard!$F$5&lt;=1980,Dashboard!$H$5&gt;=2016))),1,0)</f>
        <v>1</v>
      </c>
      <c r="Q8634" s="0" t="n">
        <f aca="false">J8634*P8634+ROW()*0.00000001</f>
        <v>0.16008634</v>
      </c>
    </row>
    <row r="8635" customFormat="false" ht="15" hidden="false" customHeight="false" outlineLevel="0" collapsed="false">
      <c r="A8635" s="0" t="s">
        <v>6327</v>
      </c>
      <c r="B8635" s="0" t="s">
        <v>33</v>
      </c>
      <c r="C8635" s="0" t="n">
        <v>2008</v>
      </c>
      <c r="D8635" s="0" t="s">
        <v>16</v>
      </c>
      <c r="E8635" s="0" t="s">
        <v>328</v>
      </c>
      <c r="F8635" s="0" t="n">
        <v>0.1</v>
      </c>
      <c r="G8635" s="0" t="n">
        <v>0.02</v>
      </c>
      <c r="H8635" s="0" t="n">
        <v>0.03</v>
      </c>
      <c r="I8635" s="0" t="n">
        <v>0.01</v>
      </c>
      <c r="J8635" s="0" t="n">
        <v>0.16</v>
      </c>
      <c r="K8635" s="0" t="n">
        <v>77</v>
      </c>
      <c r="L8635" s="0" t="n">
        <v>8.6</v>
      </c>
      <c r="M8635" s="0" t="s">
        <v>125</v>
      </c>
      <c r="N8635" s="0" t="s">
        <v>35</v>
      </c>
      <c r="O8635" s="0" t="s">
        <v>37</v>
      </c>
      <c r="P8635" s="0" t="n">
        <f aca="false">IF(AND(OR(Dashboard!$B$5="All",D8635=Dashboard!$B$5),OR(Dashboard!$D$5="All",N8635=Dashboard!$D$5),OR(AND(C8635&lt;&gt;"",C8635&gt;=Dashboard!$F$5,C8635&lt;=Dashboard!$H$5),AND(C8635="",Dashboard!$F$5&lt;=1980,Dashboard!$H$5&gt;=2016))),1,0)</f>
        <v>1</v>
      </c>
      <c r="Q8635" s="0" t="n">
        <f aca="false">J8635*P8635+ROW()*0.00000001</f>
        <v>0.16008635</v>
      </c>
    </row>
    <row r="8636" customFormat="false" ht="15" hidden="false" customHeight="false" outlineLevel="0" collapsed="false">
      <c r="A8636" s="0" t="s">
        <v>1763</v>
      </c>
      <c r="B8636" s="0" t="s">
        <v>152</v>
      </c>
      <c r="C8636" s="0" t="n">
        <v>2011</v>
      </c>
      <c r="D8636" s="0" t="s">
        <v>56</v>
      </c>
      <c r="E8636" s="0" t="s">
        <v>142</v>
      </c>
      <c r="F8636" s="0" t="n">
        <v>0.07</v>
      </c>
      <c r="G8636" s="0" t="n">
        <v>0.07</v>
      </c>
      <c r="H8636" s="0" t="n">
        <v>0</v>
      </c>
      <c r="I8636" s="0" t="n">
        <v>0.02</v>
      </c>
      <c r="J8636" s="0" t="n">
        <v>0.16</v>
      </c>
      <c r="K8636" s="0" t="n">
        <v>82</v>
      </c>
      <c r="L8636" s="0" t="n">
        <v>7.7</v>
      </c>
      <c r="M8636" s="0" t="s">
        <v>73</v>
      </c>
      <c r="N8636" s="0" t="s">
        <v>152</v>
      </c>
      <c r="O8636" s="0" t="s">
        <v>42</v>
      </c>
      <c r="P8636" s="0" t="n">
        <f aca="false">IF(AND(OR(Dashboard!$B$5="All",D8636=Dashboard!$B$5),OR(Dashboard!$D$5="All",N8636=Dashboard!$D$5),OR(AND(C8636&lt;&gt;"",C8636&gt;=Dashboard!$F$5,C8636&lt;=Dashboard!$H$5),AND(C8636="",Dashboard!$F$5&lt;=1980,Dashboard!$H$5&gt;=2016))),1,0)</f>
        <v>1</v>
      </c>
      <c r="Q8636" s="0" t="n">
        <f aca="false">J8636*P8636+ROW()*0.00000001</f>
        <v>0.16008636</v>
      </c>
    </row>
    <row r="8637" customFormat="false" ht="15" hidden="false" customHeight="false" outlineLevel="0" collapsed="false">
      <c r="A8637" s="0" t="s">
        <v>6328</v>
      </c>
      <c r="B8637" s="0" t="s">
        <v>94</v>
      </c>
      <c r="C8637" s="0" t="n">
        <v>2013</v>
      </c>
      <c r="D8637" s="0" t="s">
        <v>16</v>
      </c>
      <c r="E8637" s="0" t="s">
        <v>6329</v>
      </c>
      <c r="F8637" s="0" t="n">
        <v>0.06</v>
      </c>
      <c r="G8637" s="0" t="n">
        <v>0.07</v>
      </c>
      <c r="H8637" s="0" t="n">
        <v>0</v>
      </c>
      <c r="I8637" s="0" t="n">
        <v>0.03</v>
      </c>
      <c r="J8637" s="0" t="n">
        <v>0.16</v>
      </c>
      <c r="K8637" s="0" t="n">
        <v>38</v>
      </c>
      <c r="L8637" s="0" t="n">
        <v>2.9</v>
      </c>
      <c r="M8637" s="0" t="s">
        <v>125</v>
      </c>
      <c r="N8637" s="0" t="s">
        <v>74</v>
      </c>
      <c r="O8637" s="0" t="s">
        <v>177</v>
      </c>
      <c r="P8637" s="0" t="n">
        <f aca="false">IF(AND(OR(Dashboard!$B$5="All",D8637=Dashboard!$B$5),OR(Dashboard!$D$5="All",N8637=Dashboard!$D$5),OR(AND(C8637&lt;&gt;"",C8637&gt;=Dashboard!$F$5,C8637&lt;=Dashboard!$H$5),AND(C8637="",Dashboard!$F$5&lt;=1980,Dashboard!$H$5&gt;=2016))),1,0)</f>
        <v>1</v>
      </c>
      <c r="Q8637" s="0" t="n">
        <f aca="false">J8637*P8637+ROW()*0.00000001</f>
        <v>0.16008637</v>
      </c>
    </row>
    <row r="8638" customFormat="false" ht="15" hidden="false" customHeight="false" outlineLevel="0" collapsed="false">
      <c r="A8638" s="0" t="s">
        <v>6330</v>
      </c>
      <c r="B8638" s="0" t="s">
        <v>164</v>
      </c>
      <c r="C8638" s="0" t="n">
        <v>2009</v>
      </c>
      <c r="D8638" s="0" t="s">
        <v>34</v>
      </c>
      <c r="E8638" s="0" t="s">
        <v>154</v>
      </c>
      <c r="F8638" s="0" t="n">
        <v>0</v>
      </c>
      <c r="G8638" s="0" t="n">
        <v>0</v>
      </c>
      <c r="H8638" s="0" t="n">
        <v>0.16</v>
      </c>
      <c r="I8638" s="0" t="n">
        <v>0</v>
      </c>
      <c r="J8638" s="0" t="n">
        <v>0.16</v>
      </c>
      <c r="N8638" s="0" t="s">
        <v>74</v>
      </c>
      <c r="P8638" s="0" t="n">
        <f aca="false">IF(AND(OR(Dashboard!$B$5="All",D8638=Dashboard!$B$5),OR(Dashboard!$D$5="All",N8638=Dashboard!$D$5),OR(AND(C8638&lt;&gt;"",C8638&gt;=Dashboard!$F$5,C8638&lt;=Dashboard!$H$5),AND(C8638="",Dashboard!$F$5&lt;=1980,Dashboard!$H$5&gt;=2016))),1,0)</f>
        <v>1</v>
      </c>
      <c r="Q8638" s="0" t="n">
        <f aca="false">J8638*P8638+ROW()*0.00000001</f>
        <v>0.16008638</v>
      </c>
    </row>
    <row r="8639" customFormat="false" ht="15" hidden="false" customHeight="false" outlineLevel="0" collapsed="false">
      <c r="A8639" s="0" t="s">
        <v>6331</v>
      </c>
      <c r="B8639" s="0" t="s">
        <v>50</v>
      </c>
      <c r="C8639" s="0" t="n">
        <v>2008</v>
      </c>
      <c r="D8639" s="0" t="s">
        <v>71</v>
      </c>
      <c r="E8639" s="0" t="s">
        <v>2960</v>
      </c>
      <c r="F8639" s="0" t="n">
        <v>0.15</v>
      </c>
      <c r="G8639" s="0" t="n">
        <v>0</v>
      </c>
      <c r="H8639" s="0" t="n">
        <v>0</v>
      </c>
      <c r="I8639" s="0" t="n">
        <v>0.01</v>
      </c>
      <c r="J8639" s="0" t="n">
        <v>0.16</v>
      </c>
      <c r="M8639" s="0" t="s">
        <v>36</v>
      </c>
      <c r="N8639" s="0" t="s">
        <v>35</v>
      </c>
      <c r="P8639" s="0" t="n">
        <f aca="false">IF(AND(OR(Dashboard!$B$5="All",D8639=Dashboard!$B$5),OR(Dashboard!$D$5="All",N8639=Dashboard!$D$5),OR(AND(C8639&lt;&gt;"",C8639&gt;=Dashboard!$F$5,C8639&lt;=Dashboard!$H$5),AND(C8639="",Dashboard!$F$5&lt;=1980,Dashboard!$H$5&gt;=2016))),1,0)</f>
        <v>1</v>
      </c>
      <c r="Q8639" s="0" t="n">
        <f aca="false">J8639*P8639+ROW()*0.00000001</f>
        <v>0.16008639</v>
      </c>
    </row>
    <row r="8640" customFormat="false" ht="15" hidden="false" customHeight="false" outlineLevel="0" collapsed="false">
      <c r="A8640" s="0" t="s">
        <v>2227</v>
      </c>
      <c r="B8640" s="0" t="s">
        <v>172</v>
      </c>
      <c r="C8640" s="0" t="n">
        <v>2014</v>
      </c>
      <c r="D8640" s="0" t="s">
        <v>114</v>
      </c>
      <c r="E8640" s="0" t="s">
        <v>3305</v>
      </c>
      <c r="F8640" s="0" t="n">
        <v>0.08</v>
      </c>
      <c r="G8640" s="0" t="n">
        <v>0.06</v>
      </c>
      <c r="H8640" s="0" t="n">
        <v>0</v>
      </c>
      <c r="I8640" s="0" t="n">
        <v>0.01</v>
      </c>
      <c r="J8640" s="0" t="n">
        <v>0.16</v>
      </c>
      <c r="N8640" s="0" t="s">
        <v>66</v>
      </c>
      <c r="P8640" s="0" t="n">
        <f aca="false">IF(AND(OR(Dashboard!$B$5="All",D8640=Dashboard!$B$5),OR(Dashboard!$D$5="All",N8640=Dashboard!$D$5),OR(AND(C8640&lt;&gt;"",C8640&gt;=Dashboard!$F$5,C8640&lt;=Dashboard!$H$5),AND(C8640="",Dashboard!$F$5&lt;=1980,Dashboard!$H$5&gt;=2016))),1,0)</f>
        <v>1</v>
      </c>
      <c r="Q8640" s="0" t="n">
        <f aca="false">J8640*P8640+ROW()*0.00000001</f>
        <v>0.1600864</v>
      </c>
    </row>
    <row r="8641" customFormat="false" ht="15" hidden="false" customHeight="false" outlineLevel="0" collapsed="false">
      <c r="A8641" s="0" t="s">
        <v>6332</v>
      </c>
      <c r="B8641" s="0" t="s">
        <v>164</v>
      </c>
      <c r="C8641" s="0" t="n">
        <v>2006</v>
      </c>
      <c r="D8641" s="0" t="s">
        <v>246</v>
      </c>
      <c r="E8641" s="0" t="s">
        <v>1371</v>
      </c>
      <c r="F8641" s="0" t="n">
        <v>0.14</v>
      </c>
      <c r="G8641" s="0" t="n">
        <v>0</v>
      </c>
      <c r="H8641" s="0" t="n">
        <v>0</v>
      </c>
      <c r="I8641" s="0" t="n">
        <v>0.01</v>
      </c>
      <c r="J8641" s="0" t="n">
        <v>0.16</v>
      </c>
      <c r="K8641" s="0" t="n">
        <v>77</v>
      </c>
      <c r="L8641" s="0" t="n">
        <v>7.8</v>
      </c>
      <c r="M8641" s="0" t="s">
        <v>103</v>
      </c>
      <c r="N8641" s="0" t="s">
        <v>74</v>
      </c>
      <c r="O8641" s="0" t="s">
        <v>37</v>
      </c>
      <c r="P8641" s="0" t="n">
        <f aca="false">IF(AND(OR(Dashboard!$B$5="All",D8641=Dashboard!$B$5),OR(Dashboard!$D$5="All",N8641=Dashboard!$D$5),OR(AND(C8641&lt;&gt;"",C8641&gt;=Dashboard!$F$5,C8641&lt;=Dashboard!$H$5),AND(C8641="",Dashboard!$F$5&lt;=1980,Dashboard!$H$5&gt;=2016))),1,0)</f>
        <v>1</v>
      </c>
      <c r="Q8641" s="0" t="n">
        <f aca="false">J8641*P8641+ROW()*0.00000001</f>
        <v>0.16008641</v>
      </c>
    </row>
    <row r="8642" customFormat="false" ht="15" hidden="false" customHeight="false" outlineLevel="0" collapsed="false">
      <c r="A8642" s="0" t="s">
        <v>6333</v>
      </c>
      <c r="B8642" s="0" t="s">
        <v>50</v>
      </c>
      <c r="C8642" s="0" t="n">
        <v>2007</v>
      </c>
      <c r="D8642" s="0" t="s">
        <v>52</v>
      </c>
      <c r="E8642" s="0" t="s">
        <v>195</v>
      </c>
      <c r="F8642" s="0" t="n">
        <v>0.15</v>
      </c>
      <c r="G8642" s="0" t="n">
        <v>0</v>
      </c>
      <c r="H8642" s="0" t="n">
        <v>0</v>
      </c>
      <c r="I8642" s="0" t="n">
        <v>0.01</v>
      </c>
      <c r="J8642" s="0" t="n">
        <v>0.16</v>
      </c>
      <c r="N8642" s="0" t="s">
        <v>35</v>
      </c>
      <c r="P8642" s="0" t="n">
        <f aca="false">IF(AND(OR(Dashboard!$B$5="All",D8642=Dashboard!$B$5),OR(Dashboard!$D$5="All",N8642=Dashboard!$D$5),OR(AND(C8642&lt;&gt;"",C8642&gt;=Dashboard!$F$5,C8642&lt;=Dashboard!$H$5),AND(C8642="",Dashboard!$F$5&lt;=1980,Dashboard!$H$5&gt;=2016))),1,0)</f>
        <v>1</v>
      </c>
      <c r="Q8642" s="0" t="n">
        <f aca="false">J8642*P8642+ROW()*0.00000001</f>
        <v>0.16008642</v>
      </c>
    </row>
    <row r="8643" customFormat="false" ht="15" hidden="false" customHeight="false" outlineLevel="0" collapsed="false">
      <c r="A8643" s="0" t="s">
        <v>6334</v>
      </c>
      <c r="B8643" s="0" t="s">
        <v>50</v>
      </c>
      <c r="C8643" s="0" t="n">
        <v>2010</v>
      </c>
      <c r="D8643" s="0" t="s">
        <v>71</v>
      </c>
      <c r="E8643" s="0" t="s">
        <v>6072</v>
      </c>
      <c r="F8643" s="0" t="n">
        <v>0</v>
      </c>
      <c r="G8643" s="0" t="n">
        <v>0.14</v>
      </c>
      <c r="H8643" s="0" t="n">
        <v>0</v>
      </c>
      <c r="I8643" s="0" t="n">
        <v>0.02</v>
      </c>
      <c r="J8643" s="0" t="n">
        <v>0.16</v>
      </c>
      <c r="N8643" s="0" t="s">
        <v>35</v>
      </c>
      <c r="P8643" s="0" t="n">
        <f aca="false">IF(AND(OR(Dashboard!$B$5="All",D8643=Dashboard!$B$5),OR(Dashboard!$D$5="All",N8643=Dashboard!$D$5),OR(AND(C8643&lt;&gt;"",C8643&gt;=Dashboard!$F$5,C8643&lt;=Dashboard!$H$5),AND(C8643="",Dashboard!$F$5&lt;=1980,Dashboard!$H$5&gt;=2016))),1,0)</f>
        <v>1</v>
      </c>
      <c r="Q8643" s="0" t="n">
        <f aca="false">J8643*P8643+ROW()*0.00000001</f>
        <v>0.16008643</v>
      </c>
    </row>
    <row r="8644" customFormat="false" ht="15" hidden="false" customHeight="false" outlineLevel="0" collapsed="false">
      <c r="A8644" s="0" t="s">
        <v>6335</v>
      </c>
      <c r="B8644" s="0" t="s">
        <v>64</v>
      </c>
      <c r="C8644" s="0" t="n">
        <v>2009</v>
      </c>
      <c r="D8644" s="0" t="s">
        <v>34</v>
      </c>
      <c r="E8644" s="0" t="s">
        <v>5635</v>
      </c>
      <c r="F8644" s="0" t="n">
        <v>0.15</v>
      </c>
      <c r="G8644" s="0" t="n">
        <v>0</v>
      </c>
      <c r="H8644" s="0" t="n">
        <v>0</v>
      </c>
      <c r="I8644" s="0" t="n">
        <v>0.01</v>
      </c>
      <c r="J8644" s="0" t="n">
        <v>0.16</v>
      </c>
      <c r="N8644" s="0" t="s">
        <v>66</v>
      </c>
      <c r="P8644" s="0" t="n">
        <f aca="false">IF(AND(OR(Dashboard!$B$5="All",D8644=Dashboard!$B$5),OR(Dashboard!$D$5="All",N8644=Dashboard!$D$5),OR(AND(C8644&lt;&gt;"",C8644&gt;=Dashboard!$F$5,C8644&lt;=Dashboard!$H$5),AND(C8644="",Dashboard!$F$5&lt;=1980,Dashboard!$H$5&gt;=2016))),1,0)</f>
        <v>1</v>
      </c>
      <c r="Q8644" s="0" t="n">
        <f aca="false">J8644*P8644+ROW()*0.00000001</f>
        <v>0.16008644</v>
      </c>
    </row>
    <row r="8645" customFormat="false" ht="15" hidden="false" customHeight="false" outlineLevel="0" collapsed="false">
      <c r="A8645" s="0" t="s">
        <v>6336</v>
      </c>
      <c r="B8645" s="0" t="s">
        <v>50</v>
      </c>
      <c r="C8645" s="0" t="n">
        <v>2006</v>
      </c>
      <c r="D8645" s="0" t="s">
        <v>102</v>
      </c>
      <c r="E8645" s="0" t="s">
        <v>35</v>
      </c>
      <c r="F8645" s="0" t="n">
        <v>0.01</v>
      </c>
      <c r="G8645" s="0" t="n">
        <v>0.02</v>
      </c>
      <c r="H8645" s="0" t="n">
        <v>0.12</v>
      </c>
      <c r="I8645" s="0" t="n">
        <v>0</v>
      </c>
      <c r="J8645" s="0" t="n">
        <v>0.16</v>
      </c>
      <c r="K8645" s="0" t="n">
        <v>74</v>
      </c>
      <c r="L8645" s="0" t="n">
        <v>8.3</v>
      </c>
      <c r="M8645" s="0" t="s">
        <v>125</v>
      </c>
      <c r="N8645" s="0" t="s">
        <v>35</v>
      </c>
      <c r="O8645" s="0" t="s">
        <v>37</v>
      </c>
      <c r="P8645" s="0" t="n">
        <f aca="false">IF(AND(OR(Dashboard!$B$5="All",D8645=Dashboard!$B$5),OR(Dashboard!$D$5="All",N8645=Dashboard!$D$5),OR(AND(C8645&lt;&gt;"",C8645&gt;=Dashboard!$F$5,C8645&lt;=Dashboard!$H$5),AND(C8645="",Dashboard!$F$5&lt;=1980,Dashboard!$H$5&gt;=2016))),1,0)</f>
        <v>1</v>
      </c>
      <c r="Q8645" s="0" t="n">
        <f aca="false">J8645*P8645+ROW()*0.00000001</f>
        <v>0.16008645</v>
      </c>
    </row>
    <row r="8646" customFormat="false" ht="15" hidden="false" customHeight="false" outlineLevel="0" collapsed="false">
      <c r="A8646" s="0" t="s">
        <v>6337</v>
      </c>
      <c r="B8646" s="0" t="s">
        <v>70</v>
      </c>
      <c r="C8646" s="0" t="n">
        <v>2014</v>
      </c>
      <c r="D8646" s="0" t="s">
        <v>46</v>
      </c>
      <c r="E8646" s="0" t="s">
        <v>782</v>
      </c>
      <c r="F8646" s="0" t="n">
        <v>0.05</v>
      </c>
      <c r="G8646" s="0" t="n">
        <v>0.03</v>
      </c>
      <c r="H8646" s="0" t="n">
        <v>0.06</v>
      </c>
      <c r="I8646" s="0" t="n">
        <v>0.02</v>
      </c>
      <c r="J8646" s="0" t="n">
        <v>0.16</v>
      </c>
      <c r="K8646" s="0" t="n">
        <v>67</v>
      </c>
      <c r="L8646" s="0" t="n">
        <v>7.8</v>
      </c>
      <c r="M8646" s="0" t="s">
        <v>103</v>
      </c>
      <c r="N8646" s="0" t="s">
        <v>74</v>
      </c>
      <c r="O8646" s="0" t="s">
        <v>67</v>
      </c>
      <c r="P8646" s="0" t="n">
        <f aca="false">IF(AND(OR(Dashboard!$B$5="All",D8646=Dashboard!$B$5),OR(Dashboard!$D$5="All",N8646=Dashboard!$D$5),OR(AND(C8646&lt;&gt;"",C8646&gt;=Dashboard!$F$5,C8646&lt;=Dashboard!$H$5),AND(C8646="",Dashboard!$F$5&lt;=1980,Dashboard!$H$5&gt;=2016))),1,0)</f>
        <v>1</v>
      </c>
      <c r="Q8646" s="0" t="n">
        <f aca="false">J8646*P8646+ROW()*0.00000001</f>
        <v>0.16008646</v>
      </c>
    </row>
    <row r="8647" customFormat="false" ht="15" hidden="false" customHeight="false" outlineLevel="0" collapsed="false">
      <c r="A8647" s="0" t="s">
        <v>6338</v>
      </c>
      <c r="B8647" s="0" t="s">
        <v>85</v>
      </c>
      <c r="C8647" s="0" t="n">
        <v>2005</v>
      </c>
      <c r="D8647" s="0" t="s">
        <v>71</v>
      </c>
      <c r="E8647" s="0" t="s">
        <v>418</v>
      </c>
      <c r="F8647" s="0" t="n">
        <v>0.11</v>
      </c>
      <c r="G8647" s="0" t="n">
        <v>0.04</v>
      </c>
      <c r="H8647" s="0" t="n">
        <v>0</v>
      </c>
      <c r="I8647" s="0" t="n">
        <v>0</v>
      </c>
      <c r="J8647" s="0" t="n">
        <v>0.16</v>
      </c>
      <c r="N8647" s="0" t="s">
        <v>35</v>
      </c>
      <c r="P8647" s="0" t="n">
        <f aca="false">IF(AND(OR(Dashboard!$B$5="All",D8647=Dashboard!$B$5),OR(Dashboard!$D$5="All",N8647=Dashboard!$D$5),OR(AND(C8647&lt;&gt;"",C8647&gt;=Dashboard!$F$5,C8647&lt;=Dashboard!$H$5),AND(C8647="",Dashboard!$F$5&lt;=1980,Dashboard!$H$5&gt;=2016))),1,0)</f>
        <v>1</v>
      </c>
      <c r="Q8647" s="0" t="n">
        <f aca="false">J8647*P8647+ROW()*0.00000001</f>
        <v>0.16008647</v>
      </c>
    </row>
    <row r="8648" customFormat="false" ht="15" hidden="false" customHeight="false" outlineLevel="0" collapsed="false">
      <c r="A8648" s="0" t="s">
        <v>6339</v>
      </c>
      <c r="B8648" s="0" t="s">
        <v>50</v>
      </c>
      <c r="C8648" s="0" t="n">
        <v>2007</v>
      </c>
      <c r="D8648" s="0" t="s">
        <v>34</v>
      </c>
      <c r="E8648" s="0" t="s">
        <v>2331</v>
      </c>
      <c r="F8648" s="0" t="n">
        <v>0.15</v>
      </c>
      <c r="G8648" s="0" t="n">
        <v>0</v>
      </c>
      <c r="H8648" s="0" t="n">
        <v>0</v>
      </c>
      <c r="I8648" s="0" t="n">
        <v>0.01</v>
      </c>
      <c r="J8648" s="0" t="n">
        <v>0.16</v>
      </c>
      <c r="M8648" s="0" t="s">
        <v>36</v>
      </c>
      <c r="N8648" s="0" t="s">
        <v>35</v>
      </c>
      <c r="P8648" s="0" t="n">
        <f aca="false">IF(AND(OR(Dashboard!$B$5="All",D8648=Dashboard!$B$5),OR(Dashboard!$D$5="All",N8648=Dashboard!$D$5),OR(AND(C8648&lt;&gt;"",C8648&gt;=Dashboard!$F$5,C8648&lt;=Dashboard!$H$5),AND(C8648="",Dashboard!$F$5&lt;=1980,Dashboard!$H$5&gt;=2016))),1,0)</f>
        <v>1</v>
      </c>
      <c r="Q8648" s="0" t="n">
        <f aca="false">J8648*P8648+ROW()*0.00000001</f>
        <v>0.16008648</v>
      </c>
    </row>
    <row r="8649" customFormat="false" ht="15" hidden="false" customHeight="false" outlineLevel="0" collapsed="false">
      <c r="A8649" s="0" t="s">
        <v>6340</v>
      </c>
      <c r="B8649" s="0" t="s">
        <v>117</v>
      </c>
      <c r="C8649" s="0" t="n">
        <v>1998</v>
      </c>
      <c r="D8649" s="0" t="s">
        <v>52</v>
      </c>
      <c r="E8649" s="0" t="s">
        <v>6341</v>
      </c>
      <c r="F8649" s="0" t="n">
        <v>0</v>
      </c>
      <c r="G8649" s="0" t="n">
        <v>0</v>
      </c>
      <c r="H8649" s="0" t="n">
        <v>0.15</v>
      </c>
      <c r="I8649" s="0" t="n">
        <v>0.01</v>
      </c>
      <c r="J8649" s="0" t="n">
        <v>0.16</v>
      </c>
      <c r="N8649" s="0" t="s">
        <v>74</v>
      </c>
      <c r="P8649" s="0" t="n">
        <f aca="false">IF(AND(OR(Dashboard!$B$5="All",D8649=Dashboard!$B$5),OR(Dashboard!$D$5="All",N8649=Dashboard!$D$5),OR(AND(C8649&lt;&gt;"",C8649&gt;=Dashboard!$F$5,C8649&lt;=Dashboard!$H$5),AND(C8649="",Dashboard!$F$5&lt;=1980,Dashboard!$H$5&gt;=2016))),1,0)</f>
        <v>1</v>
      </c>
      <c r="Q8649" s="0" t="n">
        <f aca="false">J8649*P8649+ROW()*0.00000001</f>
        <v>0.16008649</v>
      </c>
    </row>
    <row r="8650" customFormat="false" ht="15" hidden="false" customHeight="false" outlineLevel="0" collapsed="false">
      <c r="A8650" s="0" t="s">
        <v>6342</v>
      </c>
      <c r="B8650" s="0" t="s">
        <v>117</v>
      </c>
      <c r="C8650" s="0" t="n">
        <v>1996</v>
      </c>
      <c r="D8650" s="0" t="s">
        <v>34</v>
      </c>
      <c r="E8650" s="0" t="s">
        <v>142</v>
      </c>
      <c r="F8650" s="0" t="n">
        <v>0.09</v>
      </c>
      <c r="G8650" s="0" t="n">
        <v>0.06</v>
      </c>
      <c r="H8650" s="0" t="n">
        <v>0</v>
      </c>
      <c r="I8650" s="0" t="n">
        <v>0.01</v>
      </c>
      <c r="J8650" s="0" t="n">
        <v>0.16</v>
      </c>
      <c r="N8650" s="0" t="s">
        <v>74</v>
      </c>
      <c r="P8650" s="0" t="n">
        <f aca="false">IF(AND(OR(Dashboard!$B$5="All",D8650=Dashboard!$B$5),OR(Dashboard!$D$5="All",N8650=Dashboard!$D$5),OR(AND(C8650&lt;&gt;"",C8650&gt;=Dashboard!$F$5,C8650&lt;=Dashboard!$H$5),AND(C8650="",Dashboard!$F$5&lt;=1980,Dashboard!$H$5&gt;=2016))),1,0)</f>
        <v>1</v>
      </c>
      <c r="Q8650" s="0" t="n">
        <f aca="false">J8650*P8650+ROW()*0.00000001</f>
        <v>0.1600865</v>
      </c>
    </row>
    <row r="8651" customFormat="false" ht="15" hidden="false" customHeight="false" outlineLevel="0" collapsed="false">
      <c r="A8651" s="0" t="s">
        <v>5439</v>
      </c>
      <c r="B8651" s="0" t="s">
        <v>64</v>
      </c>
      <c r="C8651" s="0" t="n">
        <v>2014</v>
      </c>
      <c r="D8651" s="0" t="s">
        <v>71</v>
      </c>
      <c r="E8651" s="0" t="s">
        <v>91</v>
      </c>
      <c r="F8651" s="0" t="n">
        <v>0.09</v>
      </c>
      <c r="G8651" s="0" t="n">
        <v>0.06</v>
      </c>
      <c r="H8651" s="0" t="n">
        <v>0</v>
      </c>
      <c r="I8651" s="0" t="n">
        <v>0.01</v>
      </c>
      <c r="J8651" s="0" t="n">
        <v>0.16</v>
      </c>
      <c r="N8651" s="0" t="s">
        <v>66</v>
      </c>
      <c r="P8651" s="0" t="n">
        <f aca="false">IF(AND(OR(Dashboard!$B$5="All",D8651=Dashboard!$B$5),OR(Dashboard!$D$5="All",N8651=Dashboard!$D$5),OR(AND(C8651&lt;&gt;"",C8651&gt;=Dashboard!$F$5,C8651&lt;=Dashboard!$H$5),AND(C8651="",Dashboard!$F$5&lt;=1980,Dashboard!$H$5&gt;=2016))),1,0)</f>
        <v>1</v>
      </c>
      <c r="Q8651" s="0" t="n">
        <f aca="false">J8651*P8651+ROW()*0.00000001</f>
        <v>0.16008651</v>
      </c>
    </row>
    <row r="8652" customFormat="false" ht="15" hidden="false" customHeight="false" outlineLevel="0" collapsed="false">
      <c r="A8652" s="0" t="s">
        <v>5838</v>
      </c>
      <c r="B8652" s="0" t="s">
        <v>64</v>
      </c>
      <c r="C8652" s="0" t="n">
        <v>2010</v>
      </c>
      <c r="D8652" s="0" t="s">
        <v>34</v>
      </c>
      <c r="E8652" s="0" t="s">
        <v>124</v>
      </c>
      <c r="F8652" s="0" t="n">
        <v>0.1</v>
      </c>
      <c r="G8652" s="0" t="n">
        <v>0.05</v>
      </c>
      <c r="H8652" s="0" t="n">
        <v>0</v>
      </c>
      <c r="I8652" s="0" t="n">
        <v>0.01</v>
      </c>
      <c r="J8652" s="0" t="n">
        <v>0.16</v>
      </c>
      <c r="K8652" s="0" t="n">
        <v>61</v>
      </c>
      <c r="L8652" s="0" t="n">
        <v>5.3</v>
      </c>
      <c r="M8652" s="0" t="s">
        <v>103</v>
      </c>
      <c r="N8652" s="0" t="s">
        <v>66</v>
      </c>
      <c r="O8652" s="0" t="s">
        <v>67</v>
      </c>
      <c r="P8652" s="0" t="n">
        <f aca="false">IF(AND(OR(Dashboard!$B$5="All",D8652=Dashboard!$B$5),OR(Dashboard!$D$5="All",N8652=Dashboard!$D$5),OR(AND(C8652&lt;&gt;"",C8652&gt;=Dashboard!$F$5,C8652&lt;=Dashboard!$H$5),AND(C8652="",Dashboard!$F$5&lt;=1980,Dashboard!$H$5&gt;=2016))),1,0)</f>
        <v>1</v>
      </c>
      <c r="Q8652" s="0" t="n">
        <f aca="false">J8652*P8652+ROW()*0.00000001</f>
        <v>0.16008652</v>
      </c>
    </row>
    <row r="8653" customFormat="false" ht="15" hidden="false" customHeight="false" outlineLevel="0" collapsed="false">
      <c r="A8653" s="0" t="s">
        <v>6343</v>
      </c>
      <c r="B8653" s="0" t="s">
        <v>50</v>
      </c>
      <c r="C8653" s="0" t="n">
        <v>2010</v>
      </c>
      <c r="D8653" s="0" t="s">
        <v>71</v>
      </c>
      <c r="E8653" s="0" t="s">
        <v>328</v>
      </c>
      <c r="F8653" s="0" t="n">
        <v>0.05</v>
      </c>
      <c r="G8653" s="0" t="n">
        <v>0.01</v>
      </c>
      <c r="H8653" s="0" t="n">
        <v>0.08</v>
      </c>
      <c r="I8653" s="0" t="n">
        <v>0.01</v>
      </c>
      <c r="J8653" s="0" t="n">
        <v>0.16</v>
      </c>
      <c r="K8653" s="0" t="n">
        <v>70</v>
      </c>
      <c r="M8653" s="0" t="s">
        <v>103</v>
      </c>
      <c r="N8653" s="0" t="s">
        <v>35</v>
      </c>
      <c r="O8653" s="0" t="s">
        <v>67</v>
      </c>
      <c r="P8653" s="0" t="n">
        <f aca="false">IF(AND(OR(Dashboard!$B$5="All",D8653=Dashboard!$B$5),OR(Dashboard!$D$5="All",N8653=Dashboard!$D$5),OR(AND(C8653&lt;&gt;"",C8653&gt;=Dashboard!$F$5,C8653&lt;=Dashboard!$H$5),AND(C8653="",Dashboard!$F$5&lt;=1980,Dashboard!$H$5&gt;=2016))),1,0)</f>
        <v>1</v>
      </c>
      <c r="Q8653" s="0" t="n">
        <f aca="false">J8653*P8653+ROW()*0.00000001</f>
        <v>0.16008653</v>
      </c>
    </row>
    <row r="8654" customFormat="false" ht="15" hidden="false" customHeight="false" outlineLevel="0" collapsed="false">
      <c r="A8654" s="0" t="s">
        <v>6344</v>
      </c>
      <c r="B8654" s="0" t="s">
        <v>117</v>
      </c>
      <c r="C8654" s="0" t="n">
        <v>1996</v>
      </c>
      <c r="D8654" s="0" t="s">
        <v>102</v>
      </c>
      <c r="E8654" s="0" t="s">
        <v>449</v>
      </c>
      <c r="F8654" s="0" t="n">
        <v>0.01</v>
      </c>
      <c r="G8654" s="0" t="n">
        <v>0.01</v>
      </c>
      <c r="H8654" s="0" t="n">
        <v>0.13</v>
      </c>
      <c r="I8654" s="0" t="n">
        <v>0.01</v>
      </c>
      <c r="J8654" s="0" t="n">
        <v>0.16</v>
      </c>
      <c r="N8654" s="0" t="s">
        <v>74</v>
      </c>
      <c r="P8654" s="0" t="n">
        <f aca="false">IF(AND(OR(Dashboard!$B$5="All",D8654=Dashboard!$B$5),OR(Dashboard!$D$5="All",N8654=Dashboard!$D$5),OR(AND(C8654&lt;&gt;"",C8654&gt;=Dashboard!$F$5,C8654&lt;=Dashboard!$H$5),AND(C8654="",Dashboard!$F$5&lt;=1980,Dashboard!$H$5&gt;=2016))),1,0)</f>
        <v>1</v>
      </c>
      <c r="Q8654" s="0" t="n">
        <f aca="false">J8654*P8654+ROW()*0.00000001</f>
        <v>0.16008654</v>
      </c>
    </row>
    <row r="8655" customFormat="false" ht="15" hidden="false" customHeight="false" outlineLevel="0" collapsed="false">
      <c r="A8655" s="0" t="s">
        <v>6345</v>
      </c>
      <c r="B8655" s="0" t="s">
        <v>76</v>
      </c>
      <c r="C8655" s="0" t="n">
        <v>2004</v>
      </c>
      <c r="D8655" s="0" t="s">
        <v>56</v>
      </c>
      <c r="E8655" s="0" t="s">
        <v>1707</v>
      </c>
      <c r="F8655" s="0" t="n">
        <v>0.08</v>
      </c>
      <c r="G8655" s="0" t="n">
        <v>0.06</v>
      </c>
      <c r="H8655" s="0" t="n">
        <v>0</v>
      </c>
      <c r="I8655" s="0" t="n">
        <v>0.02</v>
      </c>
      <c r="J8655" s="0" t="n">
        <v>0.16</v>
      </c>
      <c r="K8655" s="0" t="n">
        <v>32</v>
      </c>
      <c r="L8655" s="0" t="n">
        <v>4.8</v>
      </c>
      <c r="M8655" s="0" t="s">
        <v>103</v>
      </c>
      <c r="N8655" s="0" t="s">
        <v>74</v>
      </c>
      <c r="O8655" s="0" t="s">
        <v>177</v>
      </c>
      <c r="P8655" s="0" t="n">
        <f aca="false">IF(AND(OR(Dashboard!$B$5="All",D8655=Dashboard!$B$5),OR(Dashboard!$D$5="All",N8655=Dashboard!$D$5),OR(AND(C8655&lt;&gt;"",C8655&gt;=Dashboard!$F$5,C8655&lt;=Dashboard!$H$5),AND(C8655="",Dashboard!$F$5&lt;=1980,Dashboard!$H$5&gt;=2016))),1,0)</f>
        <v>1</v>
      </c>
      <c r="Q8655" s="0" t="n">
        <f aca="false">J8655*P8655+ROW()*0.00000001</f>
        <v>0.16008655</v>
      </c>
    </row>
    <row r="8656" customFormat="false" ht="15" hidden="false" customHeight="false" outlineLevel="0" collapsed="false">
      <c r="A8656" s="0" t="s">
        <v>6346</v>
      </c>
      <c r="B8656" s="0" t="s">
        <v>117</v>
      </c>
      <c r="C8656" s="0" t="n">
        <v>1995</v>
      </c>
      <c r="D8656" s="0" t="s">
        <v>56</v>
      </c>
      <c r="E8656" s="0" t="s">
        <v>89</v>
      </c>
      <c r="F8656" s="0" t="n">
        <v>0</v>
      </c>
      <c r="G8656" s="0" t="n">
        <v>0</v>
      </c>
      <c r="H8656" s="0" t="n">
        <v>0.15</v>
      </c>
      <c r="I8656" s="0" t="n">
        <v>0.01</v>
      </c>
      <c r="J8656" s="0" t="n">
        <v>0.16</v>
      </c>
      <c r="N8656" s="0" t="s">
        <v>74</v>
      </c>
      <c r="P8656" s="0" t="n">
        <f aca="false">IF(AND(OR(Dashboard!$B$5="All",D8656=Dashboard!$B$5),OR(Dashboard!$D$5="All",N8656=Dashboard!$D$5),OR(AND(C8656&lt;&gt;"",C8656&gt;=Dashboard!$F$5,C8656&lt;=Dashboard!$H$5),AND(C8656="",Dashboard!$F$5&lt;=1980,Dashboard!$H$5&gt;=2016))),1,0)</f>
        <v>1</v>
      </c>
      <c r="Q8656" s="0" t="n">
        <f aca="false">J8656*P8656+ROW()*0.00000001</f>
        <v>0.16008656</v>
      </c>
    </row>
    <row r="8657" customFormat="false" ht="15" hidden="false" customHeight="false" outlineLevel="0" collapsed="false">
      <c r="A8657" s="0" t="s">
        <v>6347</v>
      </c>
      <c r="B8657" s="0" t="s">
        <v>164</v>
      </c>
      <c r="C8657" s="0" t="n">
        <v>2008</v>
      </c>
      <c r="D8657" s="0" t="s">
        <v>246</v>
      </c>
      <c r="E8657" s="0" t="s">
        <v>328</v>
      </c>
      <c r="F8657" s="0" t="n">
        <v>0</v>
      </c>
      <c r="G8657" s="0" t="n">
        <v>0</v>
      </c>
      <c r="H8657" s="0" t="n">
        <v>0.16</v>
      </c>
      <c r="I8657" s="0" t="n">
        <v>0</v>
      </c>
      <c r="J8657" s="0" t="n">
        <v>0.16</v>
      </c>
      <c r="N8657" s="0" t="s">
        <v>74</v>
      </c>
      <c r="P8657" s="0" t="n">
        <f aca="false">IF(AND(OR(Dashboard!$B$5="All",D8657=Dashboard!$B$5),OR(Dashboard!$D$5="All",N8657=Dashboard!$D$5),OR(AND(C8657&lt;&gt;"",C8657&gt;=Dashboard!$F$5,C8657&lt;=Dashboard!$H$5),AND(C8657="",Dashboard!$F$5&lt;=1980,Dashboard!$H$5&gt;=2016))),1,0)</f>
        <v>1</v>
      </c>
      <c r="Q8657" s="0" t="n">
        <f aca="false">J8657*P8657+ROW()*0.00000001</f>
        <v>0.16008657</v>
      </c>
    </row>
    <row r="8658" customFormat="false" ht="15" hidden="false" customHeight="false" outlineLevel="0" collapsed="false">
      <c r="A8658" s="0" t="s">
        <v>6348</v>
      </c>
      <c r="B8658" s="0" t="s">
        <v>152</v>
      </c>
      <c r="C8658" s="0" t="n">
        <v>2014</v>
      </c>
      <c r="D8658" s="0" t="s">
        <v>46</v>
      </c>
      <c r="E8658" s="0" t="s">
        <v>708</v>
      </c>
      <c r="F8658" s="0" t="n">
        <v>0.08</v>
      </c>
      <c r="G8658" s="0" t="n">
        <v>0.07</v>
      </c>
      <c r="H8658" s="0" t="n">
        <v>0</v>
      </c>
      <c r="I8658" s="0" t="n">
        <v>0.01</v>
      </c>
      <c r="J8658" s="0" t="n">
        <v>0.16</v>
      </c>
      <c r="K8658" s="0" t="n">
        <v>82</v>
      </c>
      <c r="L8658" s="0" t="n">
        <v>7.4</v>
      </c>
      <c r="M8658" s="0" t="s">
        <v>103</v>
      </c>
      <c r="N8658" s="0" t="s">
        <v>152</v>
      </c>
      <c r="O8658" s="0" t="s">
        <v>42</v>
      </c>
      <c r="P8658" s="0" t="n">
        <f aca="false">IF(AND(OR(Dashboard!$B$5="All",D8658=Dashboard!$B$5),OR(Dashboard!$D$5="All",N8658=Dashboard!$D$5),OR(AND(C8658&lt;&gt;"",C8658&gt;=Dashboard!$F$5,C8658&lt;=Dashboard!$H$5),AND(C8658="",Dashboard!$F$5&lt;=1980,Dashboard!$H$5&gt;=2016))),1,0)</f>
        <v>1</v>
      </c>
      <c r="Q8658" s="0" t="n">
        <f aca="false">J8658*P8658+ROW()*0.00000001</f>
        <v>0.16008658</v>
      </c>
    </row>
    <row r="8659" customFormat="false" ht="15" hidden="false" customHeight="false" outlineLevel="0" collapsed="false">
      <c r="A8659" s="0" t="s">
        <v>6349</v>
      </c>
      <c r="B8659" s="0" t="s">
        <v>33</v>
      </c>
      <c r="C8659" s="0" t="n">
        <v>2009</v>
      </c>
      <c r="D8659" s="0" t="s">
        <v>52</v>
      </c>
      <c r="E8659" s="0" t="s">
        <v>1002</v>
      </c>
      <c r="F8659" s="0" t="n">
        <v>0.14</v>
      </c>
      <c r="G8659" s="0" t="n">
        <v>0.01</v>
      </c>
      <c r="H8659" s="0" t="n">
        <v>0</v>
      </c>
      <c r="I8659" s="0" t="n">
        <v>0.01</v>
      </c>
      <c r="J8659" s="0" t="n">
        <v>0.16</v>
      </c>
      <c r="M8659" s="0" t="s">
        <v>125</v>
      </c>
      <c r="N8659" s="0" t="s">
        <v>35</v>
      </c>
      <c r="P8659" s="0" t="n">
        <f aca="false">IF(AND(OR(Dashboard!$B$5="All",D8659=Dashboard!$B$5),OR(Dashboard!$D$5="All",N8659=Dashboard!$D$5),OR(AND(C8659&lt;&gt;"",C8659&gt;=Dashboard!$F$5,C8659&lt;=Dashboard!$H$5),AND(C8659="",Dashboard!$F$5&lt;=1980,Dashboard!$H$5&gt;=2016))),1,0)</f>
        <v>1</v>
      </c>
      <c r="Q8659" s="0" t="n">
        <f aca="false">J8659*P8659+ROW()*0.00000001</f>
        <v>0.16008659</v>
      </c>
    </row>
    <row r="8660" customFormat="false" ht="15" hidden="false" customHeight="false" outlineLevel="0" collapsed="false">
      <c r="A8660" s="0" t="s">
        <v>1063</v>
      </c>
      <c r="B8660" s="0" t="s">
        <v>186</v>
      </c>
      <c r="C8660" s="0" t="n">
        <v>2003</v>
      </c>
      <c r="D8660" s="0" t="s">
        <v>34</v>
      </c>
      <c r="E8660" s="0" t="s">
        <v>142</v>
      </c>
      <c r="F8660" s="0" t="n">
        <v>0.12</v>
      </c>
      <c r="G8660" s="0" t="n">
        <v>0.03</v>
      </c>
      <c r="H8660" s="0" t="n">
        <v>0</v>
      </c>
      <c r="I8660" s="0" t="n">
        <v>0</v>
      </c>
      <c r="J8660" s="0" t="n">
        <v>0.16</v>
      </c>
      <c r="K8660" s="0" t="n">
        <v>89</v>
      </c>
      <c r="L8660" s="0" t="n">
        <v>7.8</v>
      </c>
      <c r="M8660" s="0" t="s">
        <v>36</v>
      </c>
      <c r="N8660" s="0" t="s">
        <v>35</v>
      </c>
      <c r="O8660" s="0" t="s">
        <v>42</v>
      </c>
      <c r="P8660" s="0" t="n">
        <f aca="false">IF(AND(OR(Dashboard!$B$5="All",D8660=Dashboard!$B$5),OR(Dashboard!$D$5="All",N8660=Dashboard!$D$5),OR(AND(C8660&lt;&gt;"",C8660&gt;=Dashboard!$F$5,C8660&lt;=Dashboard!$H$5),AND(C8660="",Dashboard!$F$5&lt;=1980,Dashboard!$H$5&gt;=2016))),1,0)</f>
        <v>1</v>
      </c>
      <c r="Q8660" s="0" t="n">
        <f aca="false">J8660*P8660+ROW()*0.00000001</f>
        <v>0.1600866</v>
      </c>
    </row>
    <row r="8661" customFormat="false" ht="15" hidden="false" customHeight="false" outlineLevel="0" collapsed="false">
      <c r="A8661" s="0" t="s">
        <v>6312</v>
      </c>
      <c r="B8661" s="0" t="s">
        <v>50</v>
      </c>
      <c r="C8661" s="0" t="n">
        <v>2010</v>
      </c>
      <c r="D8661" s="0" t="s">
        <v>71</v>
      </c>
      <c r="E8661" s="0" t="s">
        <v>1169</v>
      </c>
      <c r="F8661" s="0" t="n">
        <v>0.15</v>
      </c>
      <c r="G8661" s="0" t="n">
        <v>0</v>
      </c>
      <c r="H8661" s="0" t="n">
        <v>0</v>
      </c>
      <c r="I8661" s="0" t="n">
        <v>0.01</v>
      </c>
      <c r="J8661" s="0" t="n">
        <v>0.16</v>
      </c>
      <c r="M8661" s="0" t="s">
        <v>36</v>
      </c>
      <c r="N8661" s="0" t="s">
        <v>35</v>
      </c>
      <c r="P8661" s="0" t="n">
        <f aca="false">IF(AND(OR(Dashboard!$B$5="All",D8661=Dashboard!$B$5),OR(Dashboard!$D$5="All",N8661=Dashboard!$D$5),OR(AND(C8661&lt;&gt;"",C8661&gt;=Dashboard!$F$5,C8661&lt;=Dashboard!$H$5),AND(C8661="",Dashboard!$F$5&lt;=1980,Dashboard!$H$5&gt;=2016))),1,0)</f>
        <v>1</v>
      </c>
      <c r="Q8661" s="0" t="n">
        <f aca="false">J8661*P8661+ROW()*0.00000001</f>
        <v>0.16008661</v>
      </c>
    </row>
    <row r="8662" customFormat="false" ht="15" hidden="false" customHeight="false" outlineLevel="0" collapsed="false">
      <c r="A8662" s="0" t="s">
        <v>6350</v>
      </c>
      <c r="B8662" s="0" t="s">
        <v>164</v>
      </c>
      <c r="C8662" s="0" t="n">
        <v>2008</v>
      </c>
      <c r="D8662" s="0" t="s">
        <v>71</v>
      </c>
      <c r="E8662" s="0" t="s">
        <v>91</v>
      </c>
      <c r="F8662" s="0" t="n">
        <v>0.12</v>
      </c>
      <c r="G8662" s="0" t="n">
        <v>0.02</v>
      </c>
      <c r="H8662" s="0" t="n">
        <v>0</v>
      </c>
      <c r="I8662" s="0" t="n">
        <v>0.02</v>
      </c>
      <c r="J8662" s="0" t="n">
        <v>0.16</v>
      </c>
      <c r="N8662" s="0" t="s">
        <v>74</v>
      </c>
      <c r="P8662" s="0" t="n">
        <f aca="false">IF(AND(OR(Dashboard!$B$5="All",D8662=Dashboard!$B$5),OR(Dashboard!$D$5="All",N8662=Dashboard!$D$5),OR(AND(C8662&lt;&gt;"",C8662&gt;=Dashboard!$F$5,C8662&lt;=Dashboard!$H$5),AND(C8662="",Dashboard!$F$5&lt;=1980,Dashboard!$H$5&gt;=2016))),1,0)</f>
        <v>1</v>
      </c>
      <c r="Q8662" s="0" t="n">
        <f aca="false">J8662*P8662+ROW()*0.00000001</f>
        <v>0.16008662</v>
      </c>
    </row>
    <row r="8663" customFormat="false" ht="15" hidden="false" customHeight="false" outlineLevel="0" collapsed="false">
      <c r="A8663" s="0" t="s">
        <v>6351</v>
      </c>
      <c r="B8663" s="0" t="s">
        <v>97</v>
      </c>
      <c r="C8663" s="0" t="n">
        <v>2012</v>
      </c>
      <c r="D8663" s="0" t="s">
        <v>52</v>
      </c>
      <c r="E8663" s="0" t="s">
        <v>35</v>
      </c>
      <c r="F8663" s="0" t="n">
        <v>0</v>
      </c>
      <c r="G8663" s="0" t="n">
        <v>0</v>
      </c>
      <c r="H8663" s="0" t="n">
        <v>0.16</v>
      </c>
      <c r="I8663" s="0" t="n">
        <v>0</v>
      </c>
      <c r="J8663" s="0" t="n">
        <v>0.16</v>
      </c>
      <c r="N8663" s="0" t="s">
        <v>35</v>
      </c>
      <c r="P8663" s="0" t="n">
        <f aca="false">IF(AND(OR(Dashboard!$B$5="All",D8663=Dashboard!$B$5),OR(Dashboard!$D$5="All",N8663=Dashboard!$D$5),OR(AND(C8663&lt;&gt;"",C8663&gt;=Dashboard!$F$5,C8663&lt;=Dashboard!$H$5),AND(C8663="",Dashboard!$F$5&lt;=1980,Dashboard!$H$5&gt;=2016))),1,0)</f>
        <v>1</v>
      </c>
      <c r="Q8663" s="0" t="n">
        <f aca="false">J8663*P8663+ROW()*0.00000001</f>
        <v>0.16008663</v>
      </c>
    </row>
    <row r="8664" customFormat="false" ht="15" hidden="false" customHeight="false" outlineLevel="0" collapsed="false">
      <c r="A8664" s="0" t="s">
        <v>6352</v>
      </c>
      <c r="B8664" s="0" t="s">
        <v>64</v>
      </c>
      <c r="C8664" s="0" t="n">
        <v>2005</v>
      </c>
      <c r="D8664" s="0" t="s">
        <v>34</v>
      </c>
      <c r="E8664" s="0" t="s">
        <v>72</v>
      </c>
      <c r="F8664" s="0" t="n">
        <v>0.13</v>
      </c>
      <c r="G8664" s="0" t="n">
        <v>0.02</v>
      </c>
      <c r="H8664" s="0" t="n">
        <v>0</v>
      </c>
      <c r="I8664" s="0" t="n">
        <v>0.01</v>
      </c>
      <c r="J8664" s="0" t="n">
        <v>0.16</v>
      </c>
      <c r="K8664" s="0" t="n">
        <v>72</v>
      </c>
      <c r="L8664" s="0" t="n">
        <v>7.1</v>
      </c>
      <c r="M8664" s="0" t="s">
        <v>103</v>
      </c>
      <c r="N8664" s="0" t="s">
        <v>66</v>
      </c>
      <c r="O8664" s="0" t="s">
        <v>37</v>
      </c>
      <c r="P8664" s="0" t="n">
        <f aca="false">IF(AND(OR(Dashboard!$B$5="All",D8664=Dashboard!$B$5),OR(Dashboard!$D$5="All",N8664=Dashboard!$D$5),OR(AND(C8664&lt;&gt;"",C8664&gt;=Dashboard!$F$5,C8664&lt;=Dashboard!$H$5),AND(C8664="",Dashboard!$F$5&lt;=1980,Dashboard!$H$5&gt;=2016))),1,0)</f>
        <v>1</v>
      </c>
      <c r="Q8664" s="0" t="n">
        <f aca="false">J8664*P8664+ROW()*0.00000001</f>
        <v>0.16008664</v>
      </c>
    </row>
    <row r="8665" customFormat="false" ht="15" hidden="false" customHeight="false" outlineLevel="0" collapsed="false">
      <c r="A8665" s="0" t="s">
        <v>2865</v>
      </c>
      <c r="B8665" s="0" t="s">
        <v>85</v>
      </c>
      <c r="C8665" s="0" t="n">
        <v>2001</v>
      </c>
      <c r="D8665" s="0" t="s">
        <v>41</v>
      </c>
      <c r="E8665" s="0" t="s">
        <v>418</v>
      </c>
      <c r="F8665" s="0" t="n">
        <v>0.11</v>
      </c>
      <c r="G8665" s="0" t="n">
        <v>0.04</v>
      </c>
      <c r="H8665" s="0" t="n">
        <v>0</v>
      </c>
      <c r="I8665" s="0" t="n">
        <v>0</v>
      </c>
      <c r="J8665" s="0" t="n">
        <v>0.16</v>
      </c>
      <c r="N8665" s="0" t="s">
        <v>35</v>
      </c>
      <c r="P8665" s="0" t="n">
        <f aca="false">IF(AND(OR(Dashboard!$B$5="All",D8665=Dashboard!$B$5),OR(Dashboard!$D$5="All",N8665=Dashboard!$D$5),OR(AND(C8665&lt;&gt;"",C8665&gt;=Dashboard!$F$5,C8665&lt;=Dashboard!$H$5),AND(C8665="",Dashboard!$F$5&lt;=1980,Dashboard!$H$5&gt;=2016))),1,0)</f>
        <v>1</v>
      </c>
      <c r="Q8665" s="0" t="n">
        <f aca="false">J8665*P8665+ROW()*0.00000001</f>
        <v>0.16008665</v>
      </c>
    </row>
    <row r="8666" customFormat="false" ht="15" hidden="false" customHeight="false" outlineLevel="0" collapsed="false">
      <c r="A8666" s="0" t="s">
        <v>6353</v>
      </c>
      <c r="B8666" s="0" t="s">
        <v>164</v>
      </c>
      <c r="C8666" s="0" t="n">
        <v>2006</v>
      </c>
      <c r="D8666" s="0" t="s">
        <v>58</v>
      </c>
      <c r="E8666" s="0" t="s">
        <v>1259</v>
      </c>
      <c r="F8666" s="0" t="n">
        <v>0.08</v>
      </c>
      <c r="G8666" s="0" t="n">
        <v>0.03</v>
      </c>
      <c r="H8666" s="0" t="n">
        <v>0.03</v>
      </c>
      <c r="I8666" s="0" t="n">
        <v>0.02</v>
      </c>
      <c r="J8666" s="0" t="n">
        <v>0.16</v>
      </c>
      <c r="K8666" s="0" t="n">
        <v>67</v>
      </c>
      <c r="L8666" s="0" t="n">
        <v>7.8</v>
      </c>
      <c r="M8666" s="0" t="s">
        <v>36</v>
      </c>
      <c r="N8666" s="0" t="s">
        <v>74</v>
      </c>
      <c r="O8666" s="0" t="s">
        <v>67</v>
      </c>
      <c r="P8666" s="0" t="n">
        <f aca="false">IF(AND(OR(Dashboard!$B$5="All",D8666=Dashboard!$B$5),OR(Dashboard!$D$5="All",N8666=Dashboard!$D$5),OR(AND(C8666&lt;&gt;"",C8666&gt;=Dashboard!$F$5,C8666&lt;=Dashboard!$H$5),AND(C8666="",Dashboard!$F$5&lt;=1980,Dashboard!$H$5&gt;=2016))),1,0)</f>
        <v>1</v>
      </c>
      <c r="Q8666" s="0" t="n">
        <f aca="false">J8666*P8666+ROW()*0.00000001</f>
        <v>0.16008666</v>
      </c>
    </row>
    <row r="8667" customFormat="false" ht="15" hidden="false" customHeight="false" outlineLevel="0" collapsed="false">
      <c r="A8667" s="0" t="s">
        <v>6354</v>
      </c>
      <c r="B8667" s="0" t="s">
        <v>144</v>
      </c>
      <c r="C8667" s="0" t="n">
        <v>2005</v>
      </c>
      <c r="D8667" s="0" t="s">
        <v>56</v>
      </c>
      <c r="E8667" s="0" t="s">
        <v>65</v>
      </c>
      <c r="F8667" s="0" t="n">
        <v>0.12</v>
      </c>
      <c r="G8667" s="0" t="n">
        <v>0.03</v>
      </c>
      <c r="H8667" s="0" t="n">
        <v>0</v>
      </c>
      <c r="I8667" s="0" t="n">
        <v>0.01</v>
      </c>
      <c r="J8667" s="0" t="n">
        <v>0.16</v>
      </c>
      <c r="N8667" s="0" t="s">
        <v>66</v>
      </c>
      <c r="P8667" s="0" t="n">
        <f aca="false">IF(AND(OR(Dashboard!$B$5="All",D8667=Dashboard!$B$5),OR(Dashboard!$D$5="All",N8667=Dashboard!$D$5),OR(AND(C8667&lt;&gt;"",C8667&gt;=Dashboard!$F$5,C8667&lt;=Dashboard!$H$5),AND(C8667="",Dashboard!$F$5&lt;=1980,Dashboard!$H$5&gt;=2016))),1,0)</f>
        <v>1</v>
      </c>
      <c r="Q8667" s="0" t="n">
        <f aca="false">J8667*P8667+ROW()*0.00000001</f>
        <v>0.16008667</v>
      </c>
    </row>
    <row r="8668" customFormat="false" ht="15" hidden="false" customHeight="false" outlineLevel="0" collapsed="false">
      <c r="A8668" s="0" t="s">
        <v>6355</v>
      </c>
      <c r="B8668" s="0" t="s">
        <v>117</v>
      </c>
      <c r="C8668" s="0" t="n">
        <v>1996</v>
      </c>
      <c r="D8668" s="0" t="s">
        <v>41</v>
      </c>
      <c r="E8668" s="0" t="s">
        <v>124</v>
      </c>
      <c r="F8668" s="0" t="n">
        <v>0.09</v>
      </c>
      <c r="G8668" s="0" t="n">
        <v>0.06</v>
      </c>
      <c r="H8668" s="0" t="n">
        <v>0</v>
      </c>
      <c r="I8668" s="0" t="n">
        <v>0.01</v>
      </c>
      <c r="J8668" s="0" t="n">
        <v>0.16</v>
      </c>
      <c r="N8668" s="0" t="s">
        <v>74</v>
      </c>
      <c r="P8668" s="0" t="n">
        <f aca="false">IF(AND(OR(Dashboard!$B$5="All",D8668=Dashboard!$B$5),OR(Dashboard!$D$5="All",N8668=Dashboard!$D$5),OR(AND(C8668&lt;&gt;"",C8668&gt;=Dashboard!$F$5,C8668&lt;=Dashboard!$H$5),AND(C8668="",Dashboard!$F$5&lt;=1980,Dashboard!$H$5&gt;=2016))),1,0)</f>
        <v>1</v>
      </c>
      <c r="Q8668" s="0" t="n">
        <f aca="false">J8668*P8668+ROW()*0.00000001</f>
        <v>0.16008668</v>
      </c>
    </row>
    <row r="8669" customFormat="false" ht="15" hidden="false" customHeight="false" outlineLevel="0" collapsed="false">
      <c r="A8669" s="0" t="s">
        <v>6356</v>
      </c>
      <c r="B8669" s="0" t="s">
        <v>50</v>
      </c>
      <c r="C8669" s="0" t="n">
        <v>2007</v>
      </c>
      <c r="D8669" s="0" t="s">
        <v>48</v>
      </c>
      <c r="E8669" s="0" t="s">
        <v>1259</v>
      </c>
      <c r="F8669" s="0" t="n">
        <v>0.13</v>
      </c>
      <c r="G8669" s="0" t="n">
        <v>0</v>
      </c>
      <c r="H8669" s="0" t="n">
        <v>0.01</v>
      </c>
      <c r="I8669" s="0" t="n">
        <v>0.01</v>
      </c>
      <c r="J8669" s="0" t="n">
        <v>0.16</v>
      </c>
      <c r="N8669" s="0" t="s">
        <v>35</v>
      </c>
      <c r="P8669" s="0" t="n">
        <f aca="false">IF(AND(OR(Dashboard!$B$5="All",D8669=Dashboard!$B$5),OR(Dashboard!$D$5="All",N8669=Dashboard!$D$5),OR(AND(C8669&lt;&gt;"",C8669&gt;=Dashboard!$F$5,C8669&lt;=Dashboard!$H$5),AND(C8669="",Dashboard!$F$5&lt;=1980,Dashboard!$H$5&gt;=2016))),1,0)</f>
        <v>1</v>
      </c>
      <c r="Q8669" s="0" t="n">
        <f aca="false">J8669*P8669+ROW()*0.00000001</f>
        <v>0.16008669</v>
      </c>
    </row>
    <row r="8670" customFormat="false" ht="15" hidden="false" customHeight="false" outlineLevel="0" collapsed="false">
      <c r="A8670" s="0" t="s">
        <v>1722</v>
      </c>
      <c r="B8670" s="0" t="s">
        <v>186</v>
      </c>
      <c r="C8670" s="0" t="n">
        <v>2002</v>
      </c>
      <c r="D8670" s="0" t="s">
        <v>34</v>
      </c>
      <c r="E8670" s="0" t="s">
        <v>154</v>
      </c>
      <c r="F8670" s="0" t="n">
        <v>0.12</v>
      </c>
      <c r="G8670" s="0" t="n">
        <v>0.03</v>
      </c>
      <c r="H8670" s="0" t="n">
        <v>0</v>
      </c>
      <c r="I8670" s="0" t="n">
        <v>0</v>
      </c>
      <c r="J8670" s="0" t="n">
        <v>0.16</v>
      </c>
      <c r="K8670" s="0" t="n">
        <v>84</v>
      </c>
      <c r="M8670" s="0" t="s">
        <v>36</v>
      </c>
      <c r="N8670" s="0" t="s">
        <v>35</v>
      </c>
      <c r="O8670" s="0" t="s">
        <v>42</v>
      </c>
      <c r="P8670" s="0" t="n">
        <f aca="false">IF(AND(OR(Dashboard!$B$5="All",D8670=Dashboard!$B$5),OR(Dashboard!$D$5="All",N8670=Dashboard!$D$5),OR(AND(C8670&lt;&gt;"",C8670&gt;=Dashboard!$F$5,C8670&lt;=Dashboard!$H$5),AND(C8670="",Dashboard!$F$5&lt;=1980,Dashboard!$H$5&gt;=2016))),1,0)</f>
        <v>1</v>
      </c>
      <c r="Q8670" s="0" t="n">
        <f aca="false">J8670*P8670+ROW()*0.00000001</f>
        <v>0.1600867</v>
      </c>
    </row>
    <row r="8671" customFormat="false" ht="15" hidden="false" customHeight="false" outlineLevel="0" collapsed="false">
      <c r="A8671" s="0" t="s">
        <v>6357</v>
      </c>
      <c r="B8671" s="0" t="s">
        <v>97</v>
      </c>
      <c r="C8671" s="0" t="n">
        <v>2014</v>
      </c>
      <c r="D8671" s="0" t="s">
        <v>58</v>
      </c>
      <c r="E8671" s="0" t="s">
        <v>1416</v>
      </c>
      <c r="F8671" s="0" t="n">
        <v>0.13</v>
      </c>
      <c r="G8671" s="0" t="n">
        <v>0.01</v>
      </c>
      <c r="H8671" s="0" t="n">
        <v>0</v>
      </c>
      <c r="I8671" s="0" t="n">
        <v>0.02</v>
      </c>
      <c r="J8671" s="0" t="n">
        <v>0.16</v>
      </c>
      <c r="N8671" s="0" t="s">
        <v>35</v>
      </c>
      <c r="P8671" s="0" t="n">
        <f aca="false">IF(AND(OR(Dashboard!$B$5="All",D8671=Dashboard!$B$5),OR(Dashboard!$D$5="All",N8671=Dashboard!$D$5),OR(AND(C8671&lt;&gt;"",C8671&gt;=Dashboard!$F$5,C8671&lt;=Dashboard!$H$5),AND(C8671="",Dashboard!$F$5&lt;=1980,Dashboard!$H$5&gt;=2016))),1,0)</f>
        <v>1</v>
      </c>
      <c r="Q8671" s="0" t="n">
        <f aca="false">J8671*P8671+ROW()*0.00000001</f>
        <v>0.16008671</v>
      </c>
    </row>
    <row r="8672" customFormat="false" ht="15" hidden="false" customHeight="false" outlineLevel="0" collapsed="false">
      <c r="A8672" s="0" t="s">
        <v>3344</v>
      </c>
      <c r="B8672" s="0" t="s">
        <v>144</v>
      </c>
      <c r="C8672" s="0" t="n">
        <v>2004</v>
      </c>
      <c r="D8672" s="0" t="s">
        <v>34</v>
      </c>
      <c r="E8672" s="0" t="s">
        <v>142</v>
      </c>
      <c r="F8672" s="0" t="n">
        <v>0.12</v>
      </c>
      <c r="G8672" s="0" t="n">
        <v>0.03</v>
      </c>
      <c r="H8672" s="0" t="n">
        <v>0</v>
      </c>
      <c r="I8672" s="0" t="n">
        <v>0.01</v>
      </c>
      <c r="J8672" s="0" t="n">
        <v>0.16</v>
      </c>
      <c r="K8672" s="0" t="n">
        <v>77</v>
      </c>
      <c r="L8672" s="0" t="n">
        <v>6.2</v>
      </c>
      <c r="M8672" s="0" t="s">
        <v>36</v>
      </c>
      <c r="N8672" s="0" t="s">
        <v>66</v>
      </c>
      <c r="O8672" s="0" t="s">
        <v>37</v>
      </c>
      <c r="P8672" s="0" t="n">
        <f aca="false">IF(AND(OR(Dashboard!$B$5="All",D8672=Dashboard!$B$5),OR(Dashboard!$D$5="All",N8672=Dashboard!$D$5),OR(AND(C8672&lt;&gt;"",C8672&gt;=Dashboard!$F$5,C8672&lt;=Dashboard!$H$5),AND(C8672="",Dashboard!$F$5&lt;=1980,Dashboard!$H$5&gt;=2016))),1,0)</f>
        <v>1</v>
      </c>
      <c r="Q8672" s="0" t="n">
        <f aca="false">J8672*P8672+ROW()*0.00000001</f>
        <v>0.16008672</v>
      </c>
    </row>
    <row r="8673" customFormat="false" ht="15" hidden="false" customHeight="false" outlineLevel="0" collapsed="false">
      <c r="A8673" s="0" t="s">
        <v>6358</v>
      </c>
      <c r="B8673" s="0" t="s">
        <v>76</v>
      </c>
      <c r="C8673" s="0" t="n">
        <v>2007</v>
      </c>
      <c r="D8673" s="0" t="s">
        <v>102</v>
      </c>
      <c r="E8673" s="0" t="s">
        <v>5391</v>
      </c>
      <c r="F8673" s="0" t="n">
        <v>0.06</v>
      </c>
      <c r="G8673" s="0" t="n">
        <v>0.05</v>
      </c>
      <c r="H8673" s="0" t="n">
        <v>0.04</v>
      </c>
      <c r="I8673" s="0" t="n">
        <v>0.02</v>
      </c>
      <c r="J8673" s="0" t="n">
        <v>0.16</v>
      </c>
      <c r="K8673" s="0" t="n">
        <v>77</v>
      </c>
      <c r="L8673" s="0" t="n">
        <v>8.1</v>
      </c>
      <c r="M8673" s="0" t="s">
        <v>103</v>
      </c>
      <c r="N8673" s="0" t="s">
        <v>74</v>
      </c>
      <c r="O8673" s="0" t="s">
        <v>37</v>
      </c>
      <c r="P8673" s="0" t="n">
        <f aca="false">IF(AND(OR(Dashboard!$B$5="All",D8673=Dashboard!$B$5),OR(Dashboard!$D$5="All",N8673=Dashboard!$D$5),OR(AND(C8673&lt;&gt;"",C8673&gt;=Dashboard!$F$5,C8673&lt;=Dashboard!$H$5),AND(C8673="",Dashboard!$F$5&lt;=1980,Dashboard!$H$5&gt;=2016))),1,0)</f>
        <v>1</v>
      </c>
      <c r="Q8673" s="0" t="n">
        <f aca="false">J8673*P8673+ROW()*0.00000001</f>
        <v>0.16008673</v>
      </c>
    </row>
    <row r="8674" customFormat="false" ht="15" hidden="false" customHeight="false" outlineLevel="0" collapsed="false">
      <c r="A8674" s="0" t="s">
        <v>5255</v>
      </c>
      <c r="B8674" s="0" t="s">
        <v>164</v>
      </c>
      <c r="C8674" s="0" t="n">
        <v>2010</v>
      </c>
      <c r="D8674" s="0" t="s">
        <v>34</v>
      </c>
      <c r="E8674" s="0" t="s">
        <v>220</v>
      </c>
      <c r="F8674" s="0" t="n">
        <v>0</v>
      </c>
      <c r="G8674" s="0" t="n">
        <v>0</v>
      </c>
      <c r="H8674" s="0" t="n">
        <v>0.16</v>
      </c>
      <c r="I8674" s="0" t="n">
        <v>0</v>
      </c>
      <c r="J8674" s="0" t="n">
        <v>0.16</v>
      </c>
      <c r="N8674" s="0" t="s">
        <v>74</v>
      </c>
      <c r="P8674" s="0" t="n">
        <f aca="false">IF(AND(OR(Dashboard!$B$5="All",D8674=Dashboard!$B$5),OR(Dashboard!$D$5="All",N8674=Dashboard!$D$5),OR(AND(C8674&lt;&gt;"",C8674&gt;=Dashboard!$F$5,C8674&lt;=Dashboard!$H$5),AND(C8674="",Dashboard!$F$5&lt;=1980,Dashboard!$H$5&gt;=2016))),1,0)</f>
        <v>1</v>
      </c>
      <c r="Q8674" s="0" t="n">
        <f aca="false">J8674*P8674+ROW()*0.00000001</f>
        <v>0.16008674</v>
      </c>
    </row>
    <row r="8675" customFormat="false" ht="15" hidden="false" customHeight="false" outlineLevel="0" collapsed="false">
      <c r="A8675" s="0" t="s">
        <v>6359</v>
      </c>
      <c r="B8675" s="0" t="s">
        <v>76</v>
      </c>
      <c r="C8675" s="0" t="n">
        <v>2003</v>
      </c>
      <c r="D8675" s="0" t="s">
        <v>56</v>
      </c>
      <c r="E8675" s="0" t="s">
        <v>293</v>
      </c>
      <c r="F8675" s="0" t="n">
        <v>0.08</v>
      </c>
      <c r="G8675" s="0" t="n">
        <v>0.06</v>
      </c>
      <c r="H8675" s="0" t="n">
        <v>0</v>
      </c>
      <c r="I8675" s="0" t="n">
        <v>0.02</v>
      </c>
      <c r="J8675" s="0" t="n">
        <v>0.16</v>
      </c>
      <c r="K8675" s="0" t="n">
        <v>66</v>
      </c>
      <c r="L8675" s="0" t="n">
        <v>6.8</v>
      </c>
      <c r="M8675" s="0" t="s">
        <v>103</v>
      </c>
      <c r="N8675" s="0" t="s">
        <v>74</v>
      </c>
      <c r="O8675" s="0" t="s">
        <v>67</v>
      </c>
      <c r="P8675" s="0" t="n">
        <f aca="false">IF(AND(OR(Dashboard!$B$5="All",D8675=Dashboard!$B$5),OR(Dashboard!$D$5="All",N8675=Dashboard!$D$5),OR(AND(C8675&lt;&gt;"",C8675&gt;=Dashboard!$F$5,C8675&lt;=Dashboard!$H$5),AND(C8675="",Dashboard!$F$5&lt;=1980,Dashboard!$H$5&gt;=2016))),1,0)</f>
        <v>1</v>
      </c>
      <c r="Q8675" s="0" t="n">
        <f aca="false">J8675*P8675+ROW()*0.00000001</f>
        <v>0.16008675</v>
      </c>
    </row>
    <row r="8676" customFormat="false" ht="15" hidden="false" customHeight="false" outlineLevel="0" collapsed="false">
      <c r="A8676" s="0" t="s">
        <v>6360</v>
      </c>
      <c r="B8676" s="0" t="s">
        <v>50</v>
      </c>
      <c r="C8676" s="0" t="n">
        <v>2008</v>
      </c>
      <c r="D8676" s="0" t="s">
        <v>114</v>
      </c>
      <c r="E8676" s="0" t="s">
        <v>220</v>
      </c>
      <c r="F8676" s="0" t="n">
        <v>0.03</v>
      </c>
      <c r="G8676" s="0" t="n">
        <v>0.01</v>
      </c>
      <c r="H8676" s="0" t="n">
        <v>0.11</v>
      </c>
      <c r="I8676" s="0" t="n">
        <v>0</v>
      </c>
      <c r="J8676" s="0" t="n">
        <v>0.16</v>
      </c>
      <c r="K8676" s="0" t="n">
        <v>64</v>
      </c>
      <c r="L8676" s="0" t="n">
        <v>7.8</v>
      </c>
      <c r="M8676" s="0" t="s">
        <v>103</v>
      </c>
      <c r="N8676" s="0" t="s">
        <v>35</v>
      </c>
      <c r="O8676" s="0" t="s">
        <v>67</v>
      </c>
      <c r="P8676" s="0" t="n">
        <f aca="false">IF(AND(OR(Dashboard!$B$5="All",D8676=Dashboard!$B$5),OR(Dashboard!$D$5="All",N8676=Dashboard!$D$5),OR(AND(C8676&lt;&gt;"",C8676&gt;=Dashboard!$F$5,C8676&lt;=Dashboard!$H$5),AND(C8676="",Dashboard!$F$5&lt;=1980,Dashboard!$H$5&gt;=2016))),1,0)</f>
        <v>1</v>
      </c>
      <c r="Q8676" s="0" t="n">
        <f aca="false">J8676*P8676+ROW()*0.00000001</f>
        <v>0.16008676</v>
      </c>
    </row>
    <row r="8677" customFormat="false" ht="15" hidden="false" customHeight="false" outlineLevel="0" collapsed="false">
      <c r="A8677" s="0" t="s">
        <v>6361</v>
      </c>
      <c r="B8677" s="0" t="s">
        <v>33</v>
      </c>
      <c r="C8677" s="0" t="n">
        <v>2009</v>
      </c>
      <c r="D8677" s="0" t="s">
        <v>71</v>
      </c>
      <c r="E8677" s="0" t="s">
        <v>6362</v>
      </c>
      <c r="F8677" s="0" t="n">
        <v>0.14</v>
      </c>
      <c r="G8677" s="0" t="n">
        <v>0.01</v>
      </c>
      <c r="H8677" s="0" t="n">
        <v>0</v>
      </c>
      <c r="I8677" s="0" t="n">
        <v>0.01</v>
      </c>
      <c r="J8677" s="0" t="n">
        <v>0.16</v>
      </c>
      <c r="L8677" s="0" t="n">
        <v>5.9</v>
      </c>
      <c r="M8677" s="0" t="s">
        <v>125</v>
      </c>
      <c r="N8677" s="0" t="s">
        <v>35</v>
      </c>
      <c r="P8677" s="0" t="n">
        <f aca="false">IF(AND(OR(Dashboard!$B$5="All",D8677=Dashboard!$B$5),OR(Dashboard!$D$5="All",N8677=Dashboard!$D$5),OR(AND(C8677&lt;&gt;"",C8677&gt;=Dashboard!$F$5,C8677&lt;=Dashboard!$H$5),AND(C8677="",Dashboard!$F$5&lt;=1980,Dashboard!$H$5&gt;=2016))),1,0)</f>
        <v>1</v>
      </c>
      <c r="Q8677" s="0" t="n">
        <f aca="false">J8677*P8677+ROW()*0.00000001</f>
        <v>0.16008677</v>
      </c>
    </row>
    <row r="8678" customFormat="false" ht="15" hidden="false" customHeight="false" outlineLevel="0" collapsed="false">
      <c r="A8678" s="0" t="s">
        <v>6363</v>
      </c>
      <c r="B8678" s="0" t="s">
        <v>164</v>
      </c>
      <c r="C8678" s="0" t="n">
        <v>2011</v>
      </c>
      <c r="D8678" s="0" t="s">
        <v>46</v>
      </c>
      <c r="E8678" s="0" t="s">
        <v>157</v>
      </c>
      <c r="F8678" s="0" t="n">
        <v>0</v>
      </c>
      <c r="G8678" s="0" t="n">
        <v>0</v>
      </c>
      <c r="H8678" s="0" t="n">
        <v>0.16</v>
      </c>
      <c r="I8678" s="0" t="n">
        <v>0</v>
      </c>
      <c r="J8678" s="0" t="n">
        <v>0.16</v>
      </c>
      <c r="N8678" s="0" t="s">
        <v>74</v>
      </c>
      <c r="P8678" s="0" t="n">
        <f aca="false">IF(AND(OR(Dashboard!$B$5="All",D8678=Dashboard!$B$5),OR(Dashboard!$D$5="All",N8678=Dashboard!$D$5),OR(AND(C8678&lt;&gt;"",C8678&gt;=Dashboard!$F$5,C8678&lt;=Dashboard!$H$5),AND(C8678="",Dashboard!$F$5&lt;=1980,Dashboard!$H$5&gt;=2016))),1,0)</f>
        <v>1</v>
      </c>
      <c r="Q8678" s="0" t="n">
        <f aca="false">J8678*P8678+ROW()*0.00000001</f>
        <v>0.16008678</v>
      </c>
    </row>
    <row r="8679" customFormat="false" ht="15" hidden="false" customHeight="false" outlineLevel="0" collapsed="false">
      <c r="A8679" s="0" t="s">
        <v>4671</v>
      </c>
      <c r="B8679" s="0" t="s">
        <v>33</v>
      </c>
      <c r="C8679" s="0" t="n">
        <v>2008</v>
      </c>
      <c r="D8679" s="0" t="s">
        <v>71</v>
      </c>
      <c r="E8679" s="0" t="s">
        <v>418</v>
      </c>
      <c r="F8679" s="0" t="n">
        <v>0.14</v>
      </c>
      <c r="G8679" s="0" t="n">
        <v>0</v>
      </c>
      <c r="H8679" s="0" t="n">
        <v>0</v>
      </c>
      <c r="I8679" s="0" t="n">
        <v>0.01</v>
      </c>
      <c r="J8679" s="0" t="n">
        <v>0.16</v>
      </c>
      <c r="K8679" s="0" t="n">
        <v>63</v>
      </c>
      <c r="L8679" s="0" t="n">
        <v>8</v>
      </c>
      <c r="M8679" s="0" t="s">
        <v>125</v>
      </c>
      <c r="N8679" s="0" t="s">
        <v>35</v>
      </c>
      <c r="O8679" s="0" t="s">
        <v>67</v>
      </c>
      <c r="P8679" s="0" t="n">
        <f aca="false">IF(AND(OR(Dashboard!$B$5="All",D8679=Dashboard!$B$5),OR(Dashboard!$D$5="All",N8679=Dashboard!$D$5),OR(AND(C8679&lt;&gt;"",C8679&gt;=Dashboard!$F$5,C8679&lt;=Dashboard!$H$5),AND(C8679="",Dashboard!$F$5&lt;=1980,Dashboard!$H$5&gt;=2016))),1,0)</f>
        <v>1</v>
      </c>
      <c r="Q8679" s="0" t="n">
        <f aca="false">J8679*P8679+ROW()*0.00000001</f>
        <v>0.16008679</v>
      </c>
    </row>
    <row r="8680" customFormat="false" ht="15" hidden="false" customHeight="false" outlineLevel="0" collapsed="false">
      <c r="A8680" s="0" t="s">
        <v>6364</v>
      </c>
      <c r="B8680" s="0" t="s">
        <v>33</v>
      </c>
      <c r="C8680" s="0" t="n">
        <v>2010</v>
      </c>
      <c r="D8680" s="0" t="s">
        <v>246</v>
      </c>
      <c r="E8680" s="0" t="s">
        <v>220</v>
      </c>
      <c r="F8680" s="0" t="n">
        <v>0.11</v>
      </c>
      <c r="G8680" s="0" t="n">
        <v>0.02</v>
      </c>
      <c r="H8680" s="0" t="n">
        <v>0.02</v>
      </c>
      <c r="I8680" s="0" t="n">
        <v>0.01</v>
      </c>
      <c r="J8680" s="0" t="n">
        <v>0.16</v>
      </c>
      <c r="N8680" s="0" t="s">
        <v>35</v>
      </c>
      <c r="P8680" s="0" t="n">
        <f aca="false">IF(AND(OR(Dashboard!$B$5="All",D8680=Dashboard!$B$5),OR(Dashboard!$D$5="All",N8680=Dashboard!$D$5),OR(AND(C8680&lt;&gt;"",C8680&gt;=Dashboard!$F$5,C8680&lt;=Dashboard!$H$5),AND(C8680="",Dashboard!$F$5&lt;=1980,Dashboard!$H$5&gt;=2016))),1,0)</f>
        <v>1</v>
      </c>
      <c r="Q8680" s="0" t="n">
        <f aca="false">J8680*P8680+ROW()*0.00000001</f>
        <v>0.1600868</v>
      </c>
    </row>
    <row r="8681" customFormat="false" ht="15" hidden="false" customHeight="false" outlineLevel="0" collapsed="false">
      <c r="A8681" s="0" t="s">
        <v>6365</v>
      </c>
      <c r="B8681" s="0" t="s">
        <v>64</v>
      </c>
      <c r="D8681" s="0" t="s">
        <v>71</v>
      </c>
      <c r="E8681" s="0" t="s">
        <v>520</v>
      </c>
      <c r="F8681" s="0" t="n">
        <v>0.15</v>
      </c>
      <c r="G8681" s="0" t="n">
        <v>0</v>
      </c>
      <c r="H8681" s="0" t="n">
        <v>0</v>
      </c>
      <c r="I8681" s="0" t="n">
        <v>0.01</v>
      </c>
      <c r="J8681" s="0" t="n">
        <v>0.16</v>
      </c>
      <c r="K8681" s="0" t="n">
        <v>60</v>
      </c>
      <c r="L8681" s="0" t="n">
        <v>3.6</v>
      </c>
      <c r="M8681" s="0" t="s">
        <v>103</v>
      </c>
      <c r="N8681" s="0" t="s">
        <v>66</v>
      </c>
      <c r="O8681" s="0" t="s">
        <v>53</v>
      </c>
      <c r="P8681" s="0" t="n">
        <f aca="false">IF(AND(OR(Dashboard!$B$5="All",D8681=Dashboard!$B$5),OR(Dashboard!$D$5="All",N8681=Dashboard!$D$5),OR(AND(C8681&lt;&gt;"",C8681&gt;=Dashboard!$F$5,C8681&lt;=Dashboard!$H$5),AND(C8681="",Dashboard!$F$5&lt;=1980,Dashboard!$H$5&gt;=2016))),1,0)</f>
        <v>1</v>
      </c>
      <c r="Q8681" s="0" t="n">
        <f aca="false">J8681*P8681+ROW()*0.00000001</f>
        <v>0.16008681</v>
      </c>
    </row>
    <row r="8682" customFormat="false" ht="15" hidden="false" customHeight="false" outlineLevel="0" collapsed="false">
      <c r="A8682" s="0" t="s">
        <v>6366</v>
      </c>
      <c r="B8682" s="0" t="s">
        <v>97</v>
      </c>
      <c r="C8682" s="0" t="n">
        <v>2012</v>
      </c>
      <c r="D8682" s="0" t="s">
        <v>46</v>
      </c>
      <c r="E8682" s="0" t="s">
        <v>328</v>
      </c>
      <c r="F8682" s="0" t="n">
        <v>0</v>
      </c>
      <c r="G8682" s="0" t="n">
        <v>0</v>
      </c>
      <c r="H8682" s="0" t="n">
        <v>0.16</v>
      </c>
      <c r="I8682" s="0" t="n">
        <v>0</v>
      </c>
      <c r="J8682" s="0" t="n">
        <v>0.16</v>
      </c>
      <c r="N8682" s="0" t="s">
        <v>35</v>
      </c>
      <c r="P8682" s="0" t="n">
        <f aca="false">IF(AND(OR(Dashboard!$B$5="All",D8682=Dashboard!$B$5),OR(Dashboard!$D$5="All",N8682=Dashboard!$D$5),OR(AND(C8682&lt;&gt;"",C8682&gt;=Dashboard!$F$5,C8682&lt;=Dashboard!$H$5),AND(C8682="",Dashboard!$F$5&lt;=1980,Dashboard!$H$5&gt;=2016))),1,0)</f>
        <v>1</v>
      </c>
      <c r="Q8682" s="0" t="n">
        <f aca="false">J8682*P8682+ROW()*0.00000001</f>
        <v>0.16008682</v>
      </c>
    </row>
    <row r="8683" customFormat="false" ht="15" hidden="false" customHeight="false" outlineLevel="0" collapsed="false">
      <c r="A8683" s="0" t="s">
        <v>6367</v>
      </c>
      <c r="B8683" s="0" t="s">
        <v>851</v>
      </c>
      <c r="C8683" s="0" t="n">
        <v>2013</v>
      </c>
      <c r="D8683" s="0" t="s">
        <v>71</v>
      </c>
      <c r="E8683" s="0" t="s">
        <v>2334</v>
      </c>
      <c r="F8683" s="0" t="n">
        <v>0.04</v>
      </c>
      <c r="G8683" s="0" t="n">
        <v>0.02</v>
      </c>
      <c r="H8683" s="0" t="n">
        <v>0.08</v>
      </c>
      <c r="I8683" s="0" t="n">
        <v>0.01</v>
      </c>
      <c r="J8683" s="0" t="n">
        <v>0.16</v>
      </c>
      <c r="N8683" s="0" t="s">
        <v>74</v>
      </c>
      <c r="P8683" s="0" t="n">
        <f aca="false">IF(AND(OR(Dashboard!$B$5="All",D8683=Dashboard!$B$5),OR(Dashboard!$D$5="All",N8683=Dashboard!$D$5),OR(AND(C8683&lt;&gt;"",C8683&gt;=Dashboard!$F$5,C8683&lt;=Dashboard!$H$5),AND(C8683="",Dashboard!$F$5&lt;=1980,Dashboard!$H$5&gt;=2016))),1,0)</f>
        <v>1</v>
      </c>
      <c r="Q8683" s="0" t="n">
        <f aca="false">J8683*P8683+ROW()*0.00000001</f>
        <v>0.16008683</v>
      </c>
    </row>
    <row r="8684" customFormat="false" ht="15" hidden="false" customHeight="false" outlineLevel="0" collapsed="false">
      <c r="A8684" s="0" t="s">
        <v>6368</v>
      </c>
      <c r="B8684" s="0" t="s">
        <v>117</v>
      </c>
      <c r="C8684" s="0" t="n">
        <v>1996</v>
      </c>
      <c r="D8684" s="0" t="s">
        <v>71</v>
      </c>
      <c r="E8684" s="0" t="s">
        <v>257</v>
      </c>
      <c r="F8684" s="0" t="n">
        <v>0.09</v>
      </c>
      <c r="G8684" s="0" t="n">
        <v>0.06</v>
      </c>
      <c r="H8684" s="0" t="n">
        <v>0</v>
      </c>
      <c r="I8684" s="0" t="n">
        <v>0.01</v>
      </c>
      <c r="J8684" s="0" t="n">
        <v>0.16</v>
      </c>
      <c r="N8684" s="0" t="s">
        <v>74</v>
      </c>
      <c r="P8684" s="0" t="n">
        <f aca="false">IF(AND(OR(Dashboard!$B$5="All",D8684=Dashboard!$B$5),OR(Dashboard!$D$5="All",N8684=Dashboard!$D$5),OR(AND(C8684&lt;&gt;"",C8684&gt;=Dashboard!$F$5,C8684&lt;=Dashboard!$H$5),AND(C8684="",Dashboard!$F$5&lt;=1980,Dashboard!$H$5&gt;=2016))),1,0)</f>
        <v>1</v>
      </c>
      <c r="Q8684" s="0" t="n">
        <f aca="false">J8684*P8684+ROW()*0.00000001</f>
        <v>0.16008684</v>
      </c>
    </row>
    <row r="8685" customFormat="false" ht="15" hidden="false" customHeight="false" outlineLevel="0" collapsed="false">
      <c r="A8685" s="0" t="s">
        <v>6369</v>
      </c>
      <c r="B8685" s="0" t="s">
        <v>70</v>
      </c>
      <c r="C8685" s="0" t="n">
        <v>2011</v>
      </c>
      <c r="D8685" s="0" t="s">
        <v>52</v>
      </c>
      <c r="E8685" s="0" t="s">
        <v>328</v>
      </c>
      <c r="F8685" s="0" t="n">
        <v>0</v>
      </c>
      <c r="G8685" s="0" t="n">
        <v>0</v>
      </c>
      <c r="H8685" s="0" t="n">
        <v>0.16</v>
      </c>
      <c r="I8685" s="0" t="n">
        <v>0</v>
      </c>
      <c r="J8685" s="0" t="n">
        <v>0.16</v>
      </c>
      <c r="N8685" s="0" t="s">
        <v>74</v>
      </c>
      <c r="P8685" s="0" t="n">
        <f aca="false">IF(AND(OR(Dashboard!$B$5="All",D8685=Dashboard!$B$5),OR(Dashboard!$D$5="All",N8685=Dashboard!$D$5),OR(AND(C8685&lt;&gt;"",C8685&gt;=Dashboard!$F$5,C8685&lt;=Dashboard!$H$5),AND(C8685="",Dashboard!$F$5&lt;=1980,Dashboard!$H$5&gt;=2016))),1,0)</f>
        <v>1</v>
      </c>
      <c r="Q8685" s="0" t="n">
        <f aca="false">J8685*P8685+ROW()*0.00000001</f>
        <v>0.16008685</v>
      </c>
    </row>
    <row r="8686" customFormat="false" ht="15" hidden="false" customHeight="false" outlineLevel="0" collapsed="false">
      <c r="A8686" s="0" t="s">
        <v>6370</v>
      </c>
      <c r="B8686" s="0" t="s">
        <v>50</v>
      </c>
      <c r="C8686" s="0" t="n">
        <v>2006</v>
      </c>
      <c r="D8686" s="0" t="s">
        <v>114</v>
      </c>
      <c r="E8686" s="0" t="s">
        <v>418</v>
      </c>
      <c r="F8686" s="0" t="n">
        <v>0.14</v>
      </c>
      <c r="G8686" s="0" t="n">
        <v>0</v>
      </c>
      <c r="H8686" s="0" t="n">
        <v>0</v>
      </c>
      <c r="I8686" s="0" t="n">
        <v>0.01</v>
      </c>
      <c r="J8686" s="0" t="n">
        <v>0.16</v>
      </c>
      <c r="K8686" s="0" t="n">
        <v>62</v>
      </c>
      <c r="M8686" s="0" t="s">
        <v>36</v>
      </c>
      <c r="N8686" s="0" t="s">
        <v>35</v>
      </c>
      <c r="O8686" s="0" t="s">
        <v>67</v>
      </c>
      <c r="P8686" s="0" t="n">
        <f aca="false">IF(AND(OR(Dashboard!$B$5="All",D8686=Dashboard!$B$5),OR(Dashboard!$D$5="All",N8686=Dashboard!$D$5),OR(AND(C8686&lt;&gt;"",C8686&gt;=Dashboard!$F$5,C8686&lt;=Dashboard!$H$5),AND(C8686="",Dashboard!$F$5&lt;=1980,Dashboard!$H$5&gt;=2016))),1,0)</f>
        <v>1</v>
      </c>
      <c r="Q8686" s="0" t="n">
        <f aca="false">J8686*P8686+ROW()*0.00000001</f>
        <v>0.16008686</v>
      </c>
    </row>
    <row r="8687" customFormat="false" ht="15" hidden="false" customHeight="false" outlineLevel="0" collapsed="false">
      <c r="A8687" s="0" t="s">
        <v>4439</v>
      </c>
      <c r="B8687" s="0" t="s">
        <v>70</v>
      </c>
      <c r="C8687" s="0" t="n">
        <v>2013</v>
      </c>
      <c r="D8687" s="0" t="s">
        <v>71</v>
      </c>
      <c r="E8687" s="0" t="s">
        <v>782</v>
      </c>
      <c r="F8687" s="0" t="n">
        <v>0.02</v>
      </c>
      <c r="G8687" s="0" t="n">
        <v>0.02</v>
      </c>
      <c r="H8687" s="0" t="n">
        <v>0.11</v>
      </c>
      <c r="I8687" s="0" t="n">
        <v>0.01</v>
      </c>
      <c r="J8687" s="0" t="n">
        <v>0.16</v>
      </c>
      <c r="K8687" s="0" t="n">
        <v>68</v>
      </c>
      <c r="L8687" s="0" t="n">
        <v>6.8</v>
      </c>
      <c r="M8687" s="0" t="s">
        <v>103</v>
      </c>
      <c r="N8687" s="0" t="s">
        <v>74</v>
      </c>
      <c r="O8687" s="0" t="s">
        <v>67</v>
      </c>
      <c r="P8687" s="0" t="n">
        <f aca="false">IF(AND(OR(Dashboard!$B$5="All",D8687=Dashboard!$B$5),OR(Dashboard!$D$5="All",N8687=Dashboard!$D$5),OR(AND(C8687&lt;&gt;"",C8687&gt;=Dashboard!$F$5,C8687&lt;=Dashboard!$H$5),AND(C8687="",Dashboard!$F$5&lt;=1980,Dashboard!$H$5&gt;=2016))),1,0)</f>
        <v>1</v>
      </c>
      <c r="Q8687" s="0" t="n">
        <f aca="false">J8687*P8687+ROW()*0.00000001</f>
        <v>0.16008687</v>
      </c>
    </row>
    <row r="8688" customFormat="false" ht="15" hidden="false" customHeight="false" outlineLevel="0" collapsed="false">
      <c r="A8688" s="0" t="s">
        <v>6371</v>
      </c>
      <c r="B8688" s="0" t="s">
        <v>33</v>
      </c>
      <c r="C8688" s="0" t="n">
        <v>2007</v>
      </c>
      <c r="D8688" s="0" t="s">
        <v>102</v>
      </c>
      <c r="E8688" s="0" t="s">
        <v>160</v>
      </c>
      <c r="F8688" s="0" t="n">
        <v>0.14</v>
      </c>
      <c r="G8688" s="0" t="n">
        <v>0</v>
      </c>
      <c r="H8688" s="0" t="n">
        <v>0</v>
      </c>
      <c r="I8688" s="0" t="n">
        <v>0.01</v>
      </c>
      <c r="J8688" s="0" t="n">
        <v>0.16</v>
      </c>
      <c r="K8688" s="0" t="n">
        <v>44</v>
      </c>
      <c r="L8688" s="0" t="n">
        <v>7.2</v>
      </c>
      <c r="M8688" s="0" t="s">
        <v>125</v>
      </c>
      <c r="N8688" s="0" t="s">
        <v>35</v>
      </c>
      <c r="O8688" s="0" t="s">
        <v>177</v>
      </c>
      <c r="P8688" s="0" t="n">
        <f aca="false">IF(AND(OR(Dashboard!$B$5="All",D8688=Dashboard!$B$5),OR(Dashboard!$D$5="All",N8688=Dashboard!$D$5),OR(AND(C8688&lt;&gt;"",C8688&gt;=Dashboard!$F$5,C8688&lt;=Dashboard!$H$5),AND(C8688="",Dashboard!$F$5&lt;=1980,Dashboard!$H$5&gt;=2016))),1,0)</f>
        <v>1</v>
      </c>
      <c r="Q8688" s="0" t="n">
        <f aca="false">J8688*P8688+ROW()*0.00000001</f>
        <v>0.16008688</v>
      </c>
    </row>
    <row r="8689" customFormat="false" ht="15" hidden="false" customHeight="false" outlineLevel="0" collapsed="false">
      <c r="A8689" s="0" t="s">
        <v>4789</v>
      </c>
      <c r="B8689" s="0" t="s">
        <v>76</v>
      </c>
      <c r="C8689" s="0" t="n">
        <v>2008</v>
      </c>
      <c r="D8689" s="0" t="s">
        <v>52</v>
      </c>
      <c r="E8689" s="0" t="s">
        <v>481</v>
      </c>
      <c r="F8689" s="0" t="n">
        <v>0.08</v>
      </c>
      <c r="G8689" s="0" t="n">
        <v>0.06</v>
      </c>
      <c r="H8689" s="0" t="n">
        <v>0</v>
      </c>
      <c r="I8689" s="0" t="n">
        <v>0.02</v>
      </c>
      <c r="J8689" s="0" t="n">
        <v>0.16</v>
      </c>
      <c r="M8689" s="0" t="s">
        <v>103</v>
      </c>
      <c r="N8689" s="0" t="s">
        <v>74</v>
      </c>
      <c r="P8689" s="0" t="n">
        <f aca="false">IF(AND(OR(Dashboard!$B$5="All",D8689=Dashboard!$B$5),OR(Dashboard!$D$5="All",N8689=Dashboard!$D$5),OR(AND(C8689&lt;&gt;"",C8689&gt;=Dashboard!$F$5,C8689&lt;=Dashboard!$H$5),AND(C8689="",Dashboard!$F$5&lt;=1980,Dashboard!$H$5&gt;=2016))),1,0)</f>
        <v>1</v>
      </c>
      <c r="Q8689" s="0" t="n">
        <f aca="false">J8689*P8689+ROW()*0.00000001</f>
        <v>0.16008689</v>
      </c>
    </row>
    <row r="8690" customFormat="false" ht="15" hidden="false" customHeight="false" outlineLevel="0" collapsed="false">
      <c r="A8690" s="0" t="s">
        <v>6372</v>
      </c>
      <c r="B8690" s="0" t="s">
        <v>97</v>
      </c>
      <c r="C8690" s="0" t="n">
        <v>2011</v>
      </c>
      <c r="D8690" s="0" t="s">
        <v>71</v>
      </c>
      <c r="E8690" s="0" t="s">
        <v>4303</v>
      </c>
      <c r="F8690" s="0" t="n">
        <v>0</v>
      </c>
      <c r="G8690" s="0" t="n">
        <v>0</v>
      </c>
      <c r="H8690" s="0" t="n">
        <v>0.16</v>
      </c>
      <c r="I8690" s="0" t="n">
        <v>0</v>
      </c>
      <c r="J8690" s="0" t="n">
        <v>0.16</v>
      </c>
      <c r="N8690" s="0" t="s">
        <v>35</v>
      </c>
      <c r="P8690" s="0" t="n">
        <f aca="false">IF(AND(OR(Dashboard!$B$5="All",D8690=Dashboard!$B$5),OR(Dashboard!$D$5="All",N8690=Dashboard!$D$5),OR(AND(C8690&lt;&gt;"",C8690&gt;=Dashboard!$F$5,C8690&lt;=Dashboard!$H$5),AND(C8690="",Dashboard!$F$5&lt;=1980,Dashboard!$H$5&gt;=2016))),1,0)</f>
        <v>1</v>
      </c>
      <c r="Q8690" s="0" t="n">
        <f aca="false">J8690*P8690+ROW()*0.00000001</f>
        <v>0.1600869</v>
      </c>
    </row>
    <row r="8691" customFormat="false" ht="15" hidden="false" customHeight="false" outlineLevel="0" collapsed="false">
      <c r="A8691" s="0" t="s">
        <v>6373</v>
      </c>
      <c r="B8691" s="0" t="s">
        <v>50</v>
      </c>
      <c r="C8691" s="0" t="n">
        <v>2008</v>
      </c>
      <c r="D8691" s="0" t="s">
        <v>34</v>
      </c>
      <c r="E8691" s="0" t="s">
        <v>124</v>
      </c>
      <c r="F8691" s="0" t="n">
        <v>0.14</v>
      </c>
      <c r="G8691" s="0" t="n">
        <v>0.01</v>
      </c>
      <c r="H8691" s="0" t="n">
        <v>0</v>
      </c>
      <c r="I8691" s="0" t="n">
        <v>0.01</v>
      </c>
      <c r="J8691" s="0" t="n">
        <v>0.16</v>
      </c>
      <c r="M8691" s="0" t="s">
        <v>36</v>
      </c>
      <c r="N8691" s="0" t="s">
        <v>35</v>
      </c>
      <c r="P8691" s="0" t="n">
        <f aca="false">IF(AND(OR(Dashboard!$B$5="All",D8691=Dashboard!$B$5),OR(Dashboard!$D$5="All",N8691=Dashboard!$D$5),OR(AND(C8691&lt;&gt;"",C8691&gt;=Dashboard!$F$5,C8691&lt;=Dashboard!$H$5),AND(C8691="",Dashboard!$F$5&lt;=1980,Dashboard!$H$5&gt;=2016))),1,0)</f>
        <v>1</v>
      </c>
      <c r="Q8691" s="0" t="n">
        <f aca="false">J8691*P8691+ROW()*0.00000001</f>
        <v>0.16008691</v>
      </c>
    </row>
    <row r="8692" customFormat="false" ht="15" hidden="false" customHeight="false" outlineLevel="0" collapsed="false">
      <c r="A8692" s="0" t="s">
        <v>6374</v>
      </c>
      <c r="B8692" s="0" t="s">
        <v>85</v>
      </c>
      <c r="C8692" s="0" t="n">
        <v>2002</v>
      </c>
      <c r="D8692" s="0" t="s">
        <v>71</v>
      </c>
      <c r="E8692" s="0" t="s">
        <v>1326</v>
      </c>
      <c r="F8692" s="0" t="n">
        <v>0.11</v>
      </c>
      <c r="G8692" s="0" t="n">
        <v>0.04</v>
      </c>
      <c r="H8692" s="0" t="n">
        <v>0</v>
      </c>
      <c r="I8692" s="0" t="n">
        <v>0</v>
      </c>
      <c r="J8692" s="0" t="n">
        <v>0.16</v>
      </c>
      <c r="K8692" s="0" t="n">
        <v>50</v>
      </c>
      <c r="M8692" s="0" t="s">
        <v>36</v>
      </c>
      <c r="N8692" s="0" t="s">
        <v>35</v>
      </c>
      <c r="O8692" s="0" t="s">
        <v>177</v>
      </c>
      <c r="P8692" s="0" t="n">
        <f aca="false">IF(AND(OR(Dashboard!$B$5="All",D8692=Dashboard!$B$5),OR(Dashboard!$D$5="All",N8692=Dashboard!$D$5),OR(AND(C8692&lt;&gt;"",C8692&gt;=Dashboard!$F$5,C8692&lt;=Dashboard!$H$5),AND(C8692="",Dashboard!$F$5&lt;=1980,Dashboard!$H$5&gt;=2016))),1,0)</f>
        <v>1</v>
      </c>
      <c r="Q8692" s="0" t="n">
        <f aca="false">J8692*P8692+ROW()*0.00000001</f>
        <v>0.16008692</v>
      </c>
    </row>
    <row r="8693" customFormat="false" ht="15" hidden="false" customHeight="false" outlineLevel="0" collapsed="false">
      <c r="A8693" s="0" t="s">
        <v>6375</v>
      </c>
      <c r="B8693" s="0" t="s">
        <v>64</v>
      </c>
      <c r="C8693" s="0" t="n">
        <v>2009</v>
      </c>
      <c r="D8693" s="0" t="s">
        <v>114</v>
      </c>
      <c r="E8693" s="0" t="s">
        <v>1488</v>
      </c>
      <c r="F8693" s="0" t="n">
        <v>0.11</v>
      </c>
      <c r="G8693" s="0" t="n">
        <v>0.03</v>
      </c>
      <c r="H8693" s="0" t="n">
        <v>0</v>
      </c>
      <c r="I8693" s="0" t="n">
        <v>0.01</v>
      </c>
      <c r="J8693" s="0" t="n">
        <v>0.16</v>
      </c>
      <c r="K8693" s="0" t="n">
        <v>62</v>
      </c>
      <c r="L8693" s="0" t="n">
        <v>6.8</v>
      </c>
      <c r="M8693" s="0" t="s">
        <v>103</v>
      </c>
      <c r="N8693" s="0" t="s">
        <v>66</v>
      </c>
      <c r="O8693" s="0" t="s">
        <v>67</v>
      </c>
      <c r="P8693" s="0" t="n">
        <f aca="false">IF(AND(OR(Dashboard!$B$5="All",D8693=Dashboard!$B$5),OR(Dashboard!$D$5="All",N8693=Dashboard!$D$5),OR(AND(C8693&lt;&gt;"",C8693&gt;=Dashboard!$F$5,C8693&lt;=Dashboard!$H$5),AND(C8693="",Dashboard!$F$5&lt;=1980,Dashboard!$H$5&gt;=2016))),1,0)</f>
        <v>1</v>
      </c>
      <c r="Q8693" s="0" t="n">
        <f aca="false">J8693*P8693+ROW()*0.00000001</f>
        <v>0.16008693</v>
      </c>
    </row>
    <row r="8694" customFormat="false" ht="15" hidden="false" customHeight="false" outlineLevel="0" collapsed="false">
      <c r="A8694" s="0" t="s">
        <v>1544</v>
      </c>
      <c r="B8694" s="0" t="s">
        <v>152</v>
      </c>
      <c r="C8694" s="0" t="n">
        <v>2010</v>
      </c>
      <c r="D8694" s="0" t="s">
        <v>56</v>
      </c>
      <c r="E8694" s="0" t="s">
        <v>1545</v>
      </c>
      <c r="F8694" s="0" t="n">
        <v>0</v>
      </c>
      <c r="G8694" s="0" t="n">
        <v>0.13</v>
      </c>
      <c r="H8694" s="0" t="n">
        <v>0</v>
      </c>
      <c r="I8694" s="0" t="n">
        <v>0.03</v>
      </c>
      <c r="J8694" s="0" t="n">
        <v>0.16</v>
      </c>
      <c r="K8694" s="0" t="n">
        <v>55</v>
      </c>
      <c r="L8694" s="0" t="n">
        <v>5.5</v>
      </c>
      <c r="M8694" s="0" t="s">
        <v>73</v>
      </c>
      <c r="N8694" s="0" t="s">
        <v>152</v>
      </c>
      <c r="O8694" s="0" t="s">
        <v>53</v>
      </c>
      <c r="P8694" s="0" t="n">
        <f aca="false">IF(AND(OR(Dashboard!$B$5="All",D8694=Dashboard!$B$5),OR(Dashboard!$D$5="All",N8694=Dashboard!$D$5),OR(AND(C8694&lt;&gt;"",C8694&gt;=Dashboard!$F$5,C8694&lt;=Dashboard!$H$5),AND(C8694="",Dashboard!$F$5&lt;=1980,Dashboard!$H$5&gt;=2016))),1,0)</f>
        <v>1</v>
      </c>
      <c r="Q8694" s="0" t="n">
        <f aca="false">J8694*P8694+ROW()*0.00000001</f>
        <v>0.16008694</v>
      </c>
    </row>
    <row r="8695" customFormat="false" ht="15" hidden="false" customHeight="false" outlineLevel="0" collapsed="false">
      <c r="A8695" s="0" t="s">
        <v>6376</v>
      </c>
      <c r="B8695" s="0" t="s">
        <v>50</v>
      </c>
      <c r="C8695" s="0" t="n">
        <v>2007</v>
      </c>
      <c r="D8695" s="0" t="s">
        <v>46</v>
      </c>
      <c r="E8695" s="0" t="s">
        <v>1563</v>
      </c>
      <c r="F8695" s="0" t="n">
        <v>0.16</v>
      </c>
      <c r="G8695" s="0" t="n">
        <v>0</v>
      </c>
      <c r="H8695" s="0" t="n">
        <v>0</v>
      </c>
      <c r="I8695" s="0" t="n">
        <v>0</v>
      </c>
      <c r="J8695" s="0" t="n">
        <v>0.16</v>
      </c>
      <c r="N8695" s="0" t="s">
        <v>35</v>
      </c>
      <c r="P8695" s="0" t="n">
        <f aca="false">IF(AND(OR(Dashboard!$B$5="All",D8695=Dashboard!$B$5),OR(Dashboard!$D$5="All",N8695=Dashboard!$D$5),OR(AND(C8695&lt;&gt;"",C8695&gt;=Dashboard!$F$5,C8695&lt;=Dashboard!$H$5),AND(C8695="",Dashboard!$F$5&lt;=1980,Dashboard!$H$5&gt;=2016))),1,0)</f>
        <v>1</v>
      </c>
      <c r="Q8695" s="0" t="n">
        <f aca="false">J8695*P8695+ROW()*0.00000001</f>
        <v>0.16008695</v>
      </c>
    </row>
    <row r="8696" customFormat="false" ht="15" hidden="false" customHeight="false" outlineLevel="0" collapsed="false">
      <c r="A8696" s="0" t="s">
        <v>6377</v>
      </c>
      <c r="B8696" s="0" t="s">
        <v>117</v>
      </c>
      <c r="C8696" s="0" t="n">
        <v>2000</v>
      </c>
      <c r="D8696" s="0" t="s">
        <v>41</v>
      </c>
      <c r="E8696" s="0" t="s">
        <v>6378</v>
      </c>
      <c r="F8696" s="0" t="n">
        <v>0.09</v>
      </c>
      <c r="G8696" s="0" t="n">
        <v>0.06</v>
      </c>
      <c r="H8696" s="0" t="n">
        <v>0</v>
      </c>
      <c r="I8696" s="0" t="n">
        <v>0.01</v>
      </c>
      <c r="J8696" s="0" t="n">
        <v>0.16</v>
      </c>
      <c r="K8696" s="0" t="n">
        <v>57</v>
      </c>
      <c r="M8696" s="0" t="s">
        <v>36</v>
      </c>
      <c r="N8696" s="0" t="s">
        <v>74</v>
      </c>
      <c r="O8696" s="0" t="s">
        <v>53</v>
      </c>
      <c r="P8696" s="0" t="n">
        <f aca="false">IF(AND(OR(Dashboard!$B$5="All",D8696=Dashboard!$B$5),OR(Dashboard!$D$5="All",N8696=Dashboard!$D$5),OR(AND(C8696&lt;&gt;"",C8696&gt;=Dashboard!$F$5,C8696&lt;=Dashboard!$H$5),AND(C8696="",Dashboard!$F$5&lt;=1980,Dashboard!$H$5&gt;=2016))),1,0)</f>
        <v>1</v>
      </c>
      <c r="Q8696" s="0" t="n">
        <f aca="false">J8696*P8696+ROW()*0.00000001</f>
        <v>0.16008696</v>
      </c>
    </row>
    <row r="8697" customFormat="false" ht="15" hidden="false" customHeight="false" outlineLevel="0" collapsed="false">
      <c r="A8697" s="0" t="s">
        <v>6379</v>
      </c>
      <c r="B8697" s="0" t="s">
        <v>117</v>
      </c>
      <c r="C8697" s="0" t="n">
        <v>1996</v>
      </c>
      <c r="D8697" s="0" t="s">
        <v>71</v>
      </c>
      <c r="E8697" s="0" t="s">
        <v>142</v>
      </c>
      <c r="F8697" s="0" t="n">
        <v>0.09</v>
      </c>
      <c r="G8697" s="0" t="n">
        <v>0.06</v>
      </c>
      <c r="H8697" s="0" t="n">
        <v>0</v>
      </c>
      <c r="I8697" s="0" t="n">
        <v>0.01</v>
      </c>
      <c r="J8697" s="0" t="n">
        <v>0.16</v>
      </c>
      <c r="N8697" s="0" t="s">
        <v>74</v>
      </c>
      <c r="P8697" s="0" t="n">
        <f aca="false">IF(AND(OR(Dashboard!$B$5="All",D8697=Dashboard!$B$5),OR(Dashboard!$D$5="All",N8697=Dashboard!$D$5),OR(AND(C8697&lt;&gt;"",C8697&gt;=Dashboard!$F$5,C8697&lt;=Dashboard!$H$5),AND(C8697="",Dashboard!$F$5&lt;=1980,Dashboard!$H$5&gt;=2016))),1,0)</f>
        <v>1</v>
      </c>
      <c r="Q8697" s="0" t="n">
        <f aca="false">J8697*P8697+ROW()*0.00000001</f>
        <v>0.16008697</v>
      </c>
    </row>
    <row r="8698" customFormat="false" ht="15" hidden="false" customHeight="false" outlineLevel="0" collapsed="false">
      <c r="A8698" s="0" t="s">
        <v>6380</v>
      </c>
      <c r="B8698" s="0" t="s">
        <v>50</v>
      </c>
      <c r="C8698" s="0" t="n">
        <v>2009</v>
      </c>
      <c r="D8698" s="0" t="s">
        <v>58</v>
      </c>
      <c r="E8698" s="0" t="s">
        <v>124</v>
      </c>
      <c r="F8698" s="0" t="n">
        <v>0.14</v>
      </c>
      <c r="G8698" s="0" t="n">
        <v>0</v>
      </c>
      <c r="H8698" s="0" t="n">
        <v>0</v>
      </c>
      <c r="I8698" s="0" t="n">
        <v>0.01</v>
      </c>
      <c r="J8698" s="0" t="n">
        <v>0.16</v>
      </c>
      <c r="M8698" s="0" t="s">
        <v>36</v>
      </c>
      <c r="N8698" s="0" t="s">
        <v>35</v>
      </c>
      <c r="P8698" s="0" t="n">
        <f aca="false">IF(AND(OR(Dashboard!$B$5="All",D8698=Dashboard!$B$5),OR(Dashboard!$D$5="All",N8698=Dashboard!$D$5),OR(AND(C8698&lt;&gt;"",C8698&gt;=Dashboard!$F$5,C8698&lt;=Dashboard!$H$5),AND(C8698="",Dashboard!$F$5&lt;=1980,Dashboard!$H$5&gt;=2016))),1,0)</f>
        <v>1</v>
      </c>
      <c r="Q8698" s="0" t="n">
        <f aca="false">J8698*P8698+ROW()*0.00000001</f>
        <v>0.16008698</v>
      </c>
    </row>
    <row r="8699" customFormat="false" ht="15" hidden="false" customHeight="false" outlineLevel="0" collapsed="false">
      <c r="A8699" s="0" t="s">
        <v>3278</v>
      </c>
      <c r="B8699" s="0" t="s">
        <v>85</v>
      </c>
      <c r="C8699" s="0" t="n">
        <v>2002</v>
      </c>
      <c r="D8699" s="0" t="s">
        <v>34</v>
      </c>
      <c r="E8699" s="0" t="s">
        <v>91</v>
      </c>
      <c r="F8699" s="0" t="n">
        <v>0.11</v>
      </c>
      <c r="G8699" s="0" t="n">
        <v>0.04</v>
      </c>
      <c r="H8699" s="0" t="n">
        <v>0</v>
      </c>
      <c r="I8699" s="0" t="n">
        <v>0</v>
      </c>
      <c r="J8699" s="0" t="n">
        <v>0.16</v>
      </c>
      <c r="K8699" s="0" t="n">
        <v>82</v>
      </c>
      <c r="M8699" s="0" t="s">
        <v>36</v>
      </c>
      <c r="N8699" s="0" t="s">
        <v>35</v>
      </c>
      <c r="O8699" s="0" t="s">
        <v>42</v>
      </c>
      <c r="P8699" s="0" t="n">
        <f aca="false">IF(AND(OR(Dashboard!$B$5="All",D8699=Dashboard!$B$5),OR(Dashboard!$D$5="All",N8699=Dashboard!$D$5),OR(AND(C8699&lt;&gt;"",C8699&gt;=Dashboard!$F$5,C8699&lt;=Dashboard!$H$5),AND(C8699="",Dashboard!$F$5&lt;=1980,Dashboard!$H$5&gt;=2016))),1,0)</f>
        <v>1</v>
      </c>
      <c r="Q8699" s="0" t="n">
        <f aca="false">J8699*P8699+ROW()*0.00000001</f>
        <v>0.16008699</v>
      </c>
    </row>
    <row r="8700" customFormat="false" ht="15" hidden="false" customHeight="false" outlineLevel="0" collapsed="false">
      <c r="A8700" s="0" t="s">
        <v>2507</v>
      </c>
      <c r="B8700" s="0" t="s">
        <v>64</v>
      </c>
      <c r="C8700" s="0" t="n">
        <v>2010</v>
      </c>
      <c r="D8700" s="0" t="s">
        <v>71</v>
      </c>
      <c r="E8700" s="0" t="s">
        <v>124</v>
      </c>
      <c r="F8700" s="0" t="n">
        <v>0.07</v>
      </c>
      <c r="G8700" s="0" t="n">
        <v>0.02</v>
      </c>
      <c r="H8700" s="0" t="n">
        <v>0.06</v>
      </c>
      <c r="I8700" s="0" t="n">
        <v>0.01</v>
      </c>
      <c r="J8700" s="0" t="n">
        <v>0.16</v>
      </c>
      <c r="K8700" s="0" t="n">
        <v>59</v>
      </c>
      <c r="L8700" s="0" t="n">
        <v>7.3</v>
      </c>
      <c r="M8700" s="0" t="s">
        <v>73</v>
      </c>
      <c r="N8700" s="0" t="s">
        <v>66</v>
      </c>
      <c r="O8700" s="0" t="s">
        <v>53</v>
      </c>
      <c r="P8700" s="0" t="n">
        <f aca="false">IF(AND(OR(Dashboard!$B$5="All",D8700=Dashboard!$B$5),OR(Dashboard!$D$5="All",N8700=Dashboard!$D$5),OR(AND(C8700&lt;&gt;"",C8700&gt;=Dashboard!$F$5,C8700&lt;=Dashboard!$H$5),AND(C8700="",Dashboard!$F$5&lt;=1980,Dashboard!$H$5&gt;=2016))),1,0)</f>
        <v>1</v>
      </c>
      <c r="Q8700" s="0" t="n">
        <f aca="false">J8700*P8700+ROW()*0.00000001</f>
        <v>0.160087</v>
      </c>
    </row>
    <row r="8701" customFormat="false" ht="15" hidden="false" customHeight="false" outlineLevel="0" collapsed="false">
      <c r="A8701" s="0" t="s">
        <v>5810</v>
      </c>
      <c r="B8701" s="0" t="s">
        <v>64</v>
      </c>
      <c r="C8701" s="0" t="n">
        <v>2009</v>
      </c>
      <c r="D8701" s="0" t="s">
        <v>71</v>
      </c>
      <c r="E8701" s="0" t="s">
        <v>91</v>
      </c>
      <c r="F8701" s="0" t="n">
        <v>0.14</v>
      </c>
      <c r="G8701" s="0" t="n">
        <v>0</v>
      </c>
      <c r="H8701" s="0" t="n">
        <v>0</v>
      </c>
      <c r="I8701" s="0" t="n">
        <v>0.01</v>
      </c>
      <c r="J8701" s="0" t="n">
        <v>0.16</v>
      </c>
      <c r="K8701" s="0" t="n">
        <v>60</v>
      </c>
      <c r="L8701" s="0" t="n">
        <v>5</v>
      </c>
      <c r="M8701" s="0" t="s">
        <v>125</v>
      </c>
      <c r="N8701" s="0" t="s">
        <v>66</v>
      </c>
      <c r="O8701" s="0" t="s">
        <v>53</v>
      </c>
      <c r="P8701" s="0" t="n">
        <f aca="false">IF(AND(OR(Dashboard!$B$5="All",D8701=Dashboard!$B$5),OR(Dashboard!$D$5="All",N8701=Dashboard!$D$5),OR(AND(C8701&lt;&gt;"",C8701&gt;=Dashboard!$F$5,C8701&lt;=Dashboard!$H$5),AND(C8701="",Dashboard!$F$5&lt;=1980,Dashboard!$H$5&gt;=2016))),1,0)</f>
        <v>1</v>
      </c>
      <c r="Q8701" s="0" t="n">
        <f aca="false">J8701*P8701+ROW()*0.00000001</f>
        <v>0.16008701</v>
      </c>
    </row>
    <row r="8702" customFormat="false" ht="15" hidden="false" customHeight="false" outlineLevel="0" collapsed="false">
      <c r="A8702" s="0" t="s">
        <v>6381</v>
      </c>
      <c r="B8702" s="0" t="s">
        <v>117</v>
      </c>
      <c r="C8702" s="0" t="n">
        <v>1999</v>
      </c>
      <c r="D8702" s="0" t="s">
        <v>41</v>
      </c>
      <c r="E8702" s="0" t="s">
        <v>89</v>
      </c>
      <c r="F8702" s="0" t="n">
        <v>0.09</v>
      </c>
      <c r="G8702" s="0" t="n">
        <v>0.06</v>
      </c>
      <c r="H8702" s="0" t="n">
        <v>0</v>
      </c>
      <c r="I8702" s="0" t="n">
        <v>0.01</v>
      </c>
      <c r="J8702" s="0" t="n">
        <v>0.15</v>
      </c>
      <c r="N8702" s="0" t="s">
        <v>74</v>
      </c>
      <c r="P8702" s="0" t="n">
        <f aca="false">IF(AND(OR(Dashboard!$B$5="All",D8702=Dashboard!$B$5),OR(Dashboard!$D$5="All",N8702=Dashboard!$D$5),OR(AND(C8702&lt;&gt;"",C8702&gt;=Dashboard!$F$5,C8702&lt;=Dashboard!$H$5),AND(C8702="",Dashboard!$F$5&lt;=1980,Dashboard!$H$5&gt;=2016))),1,0)</f>
        <v>1</v>
      </c>
      <c r="Q8702" s="0" t="n">
        <f aca="false">J8702*P8702+ROW()*0.00000001</f>
        <v>0.15008702</v>
      </c>
    </row>
    <row r="8703" customFormat="false" ht="15" hidden="false" customHeight="false" outlineLevel="0" collapsed="false">
      <c r="A8703" s="0" t="s">
        <v>6382</v>
      </c>
      <c r="B8703" s="0" t="s">
        <v>117</v>
      </c>
      <c r="C8703" s="0" t="n">
        <v>1996</v>
      </c>
      <c r="D8703" s="0" t="s">
        <v>52</v>
      </c>
      <c r="E8703" s="0" t="s">
        <v>89</v>
      </c>
      <c r="F8703" s="0" t="n">
        <v>0.02</v>
      </c>
      <c r="G8703" s="0" t="n">
        <v>0.01</v>
      </c>
      <c r="H8703" s="0" t="n">
        <v>0.12</v>
      </c>
      <c r="I8703" s="0" t="n">
        <v>0.01</v>
      </c>
      <c r="J8703" s="0" t="n">
        <v>0.15</v>
      </c>
      <c r="N8703" s="0" t="s">
        <v>74</v>
      </c>
      <c r="P8703" s="0" t="n">
        <f aca="false">IF(AND(OR(Dashboard!$B$5="All",D8703=Dashboard!$B$5),OR(Dashboard!$D$5="All",N8703=Dashboard!$D$5),OR(AND(C8703&lt;&gt;"",C8703&gt;=Dashboard!$F$5,C8703&lt;=Dashboard!$H$5),AND(C8703="",Dashboard!$F$5&lt;=1980,Dashboard!$H$5&gt;=2016))),1,0)</f>
        <v>1</v>
      </c>
      <c r="Q8703" s="0" t="n">
        <f aca="false">J8703*P8703+ROW()*0.00000001</f>
        <v>0.15008703</v>
      </c>
    </row>
    <row r="8704" customFormat="false" ht="15" hidden="false" customHeight="false" outlineLevel="0" collapsed="false">
      <c r="A8704" s="0" t="s">
        <v>6383</v>
      </c>
      <c r="B8704" s="0" t="s">
        <v>117</v>
      </c>
      <c r="C8704" s="0" t="n">
        <v>1997</v>
      </c>
      <c r="D8704" s="0" t="s">
        <v>41</v>
      </c>
      <c r="E8704" s="0" t="s">
        <v>2764</v>
      </c>
      <c r="F8704" s="0" t="n">
        <v>0.09</v>
      </c>
      <c r="G8704" s="0" t="n">
        <v>0.06</v>
      </c>
      <c r="H8704" s="0" t="n">
        <v>0</v>
      </c>
      <c r="I8704" s="0" t="n">
        <v>0.01</v>
      </c>
      <c r="J8704" s="0" t="n">
        <v>0.15</v>
      </c>
      <c r="N8704" s="0" t="s">
        <v>74</v>
      </c>
      <c r="P8704" s="0" t="n">
        <f aca="false">IF(AND(OR(Dashboard!$B$5="All",D8704=Dashboard!$B$5),OR(Dashboard!$D$5="All",N8704=Dashboard!$D$5),OR(AND(C8704&lt;&gt;"",C8704&gt;=Dashboard!$F$5,C8704&lt;=Dashboard!$H$5),AND(C8704="",Dashboard!$F$5&lt;=1980,Dashboard!$H$5&gt;=2016))),1,0)</f>
        <v>1</v>
      </c>
      <c r="Q8704" s="0" t="n">
        <f aca="false">J8704*P8704+ROW()*0.00000001</f>
        <v>0.15008704</v>
      </c>
    </row>
    <row r="8705" customFormat="false" ht="15" hidden="false" customHeight="false" outlineLevel="0" collapsed="false">
      <c r="A8705" s="0" t="s">
        <v>6384</v>
      </c>
      <c r="B8705" s="0" t="s">
        <v>85</v>
      </c>
      <c r="C8705" s="0" t="n">
        <v>2003</v>
      </c>
      <c r="D8705" s="0" t="s">
        <v>102</v>
      </c>
      <c r="E8705" s="0" t="s">
        <v>328</v>
      </c>
      <c r="F8705" s="0" t="n">
        <v>0.11</v>
      </c>
      <c r="G8705" s="0" t="n">
        <v>0.04</v>
      </c>
      <c r="H8705" s="0" t="n">
        <v>0</v>
      </c>
      <c r="I8705" s="0" t="n">
        <v>0</v>
      </c>
      <c r="J8705" s="0" t="n">
        <v>0.15</v>
      </c>
      <c r="K8705" s="0" t="n">
        <v>63</v>
      </c>
      <c r="M8705" s="0" t="s">
        <v>36</v>
      </c>
      <c r="N8705" s="0" t="s">
        <v>35</v>
      </c>
      <c r="O8705" s="0" t="s">
        <v>67</v>
      </c>
      <c r="P8705" s="0" t="n">
        <f aca="false">IF(AND(OR(Dashboard!$B$5="All",D8705=Dashboard!$B$5),OR(Dashboard!$D$5="All",N8705=Dashboard!$D$5),OR(AND(C8705&lt;&gt;"",C8705&gt;=Dashboard!$F$5,C8705&lt;=Dashboard!$H$5),AND(C8705="",Dashboard!$F$5&lt;=1980,Dashboard!$H$5&gt;=2016))),1,0)</f>
        <v>1</v>
      </c>
      <c r="Q8705" s="0" t="n">
        <f aca="false">J8705*P8705+ROW()*0.00000001</f>
        <v>0.15008705</v>
      </c>
    </row>
    <row r="8706" customFormat="false" ht="15" hidden="false" customHeight="false" outlineLevel="0" collapsed="false">
      <c r="A8706" s="0" t="s">
        <v>6385</v>
      </c>
      <c r="B8706" s="0" t="s">
        <v>117</v>
      </c>
      <c r="C8706" s="0" t="n">
        <v>1998</v>
      </c>
      <c r="D8706" s="0" t="s">
        <v>41</v>
      </c>
      <c r="E8706" s="0" t="s">
        <v>782</v>
      </c>
      <c r="F8706" s="0" t="n">
        <v>0</v>
      </c>
      <c r="G8706" s="0" t="n">
        <v>0</v>
      </c>
      <c r="H8706" s="0" t="n">
        <v>0.14</v>
      </c>
      <c r="I8706" s="0" t="n">
        <v>0.01</v>
      </c>
      <c r="J8706" s="0" t="n">
        <v>0.15</v>
      </c>
      <c r="N8706" s="0" t="s">
        <v>74</v>
      </c>
      <c r="P8706" s="0" t="n">
        <f aca="false">IF(AND(OR(Dashboard!$B$5="All",D8706=Dashboard!$B$5),OR(Dashboard!$D$5="All",N8706=Dashboard!$D$5),OR(AND(C8706&lt;&gt;"",C8706&gt;=Dashboard!$F$5,C8706&lt;=Dashboard!$H$5),AND(C8706="",Dashboard!$F$5&lt;=1980,Dashboard!$H$5&gt;=2016))),1,0)</f>
        <v>1</v>
      </c>
      <c r="Q8706" s="0" t="n">
        <f aca="false">J8706*P8706+ROW()*0.00000001</f>
        <v>0.15008706</v>
      </c>
    </row>
    <row r="8707" customFormat="false" ht="15" hidden="false" customHeight="false" outlineLevel="0" collapsed="false">
      <c r="A8707" s="0" t="s">
        <v>6386</v>
      </c>
      <c r="B8707" s="0" t="s">
        <v>50</v>
      </c>
      <c r="C8707" s="0" t="n">
        <v>2009</v>
      </c>
      <c r="D8707" s="0" t="s">
        <v>52</v>
      </c>
      <c r="E8707" s="0" t="s">
        <v>4798</v>
      </c>
      <c r="F8707" s="0" t="n">
        <v>0.14</v>
      </c>
      <c r="G8707" s="0" t="n">
        <v>0</v>
      </c>
      <c r="H8707" s="0" t="n">
        <v>0</v>
      </c>
      <c r="I8707" s="0" t="n">
        <v>0.01</v>
      </c>
      <c r="J8707" s="0" t="n">
        <v>0.15</v>
      </c>
      <c r="N8707" s="0" t="s">
        <v>35</v>
      </c>
      <c r="P8707" s="0" t="n">
        <f aca="false">IF(AND(OR(Dashboard!$B$5="All",D8707=Dashboard!$B$5),OR(Dashboard!$D$5="All",N8707=Dashboard!$D$5),OR(AND(C8707&lt;&gt;"",C8707&gt;=Dashboard!$F$5,C8707&lt;=Dashboard!$H$5),AND(C8707="",Dashboard!$F$5&lt;=1980,Dashboard!$H$5&gt;=2016))),1,0)</f>
        <v>1</v>
      </c>
      <c r="Q8707" s="0" t="n">
        <f aca="false">J8707*P8707+ROW()*0.00000001</f>
        <v>0.15008707</v>
      </c>
    </row>
    <row r="8708" customFormat="false" ht="15" hidden="false" customHeight="false" outlineLevel="0" collapsed="false">
      <c r="A8708" s="0" t="s">
        <v>6387</v>
      </c>
      <c r="B8708" s="0" t="s">
        <v>76</v>
      </c>
      <c r="C8708" s="0" t="n">
        <v>2001</v>
      </c>
      <c r="D8708" s="0" t="s">
        <v>41</v>
      </c>
      <c r="E8708" s="0" t="s">
        <v>3332</v>
      </c>
      <c r="F8708" s="0" t="n">
        <v>0.08</v>
      </c>
      <c r="G8708" s="0" t="n">
        <v>0.06</v>
      </c>
      <c r="H8708" s="0" t="n">
        <v>0</v>
      </c>
      <c r="I8708" s="0" t="n">
        <v>0.02</v>
      </c>
      <c r="J8708" s="0" t="n">
        <v>0.15</v>
      </c>
      <c r="K8708" s="0" t="n">
        <v>38</v>
      </c>
      <c r="L8708" s="0" t="n">
        <v>3.4</v>
      </c>
      <c r="M8708" s="0" t="s">
        <v>103</v>
      </c>
      <c r="N8708" s="0" t="s">
        <v>74</v>
      </c>
      <c r="O8708" s="0" t="s">
        <v>177</v>
      </c>
      <c r="P8708" s="0" t="n">
        <f aca="false">IF(AND(OR(Dashboard!$B$5="All",D8708=Dashboard!$B$5),OR(Dashboard!$D$5="All",N8708=Dashboard!$D$5),OR(AND(C8708&lt;&gt;"",C8708&gt;=Dashboard!$F$5,C8708&lt;=Dashboard!$H$5),AND(C8708="",Dashboard!$F$5&lt;=1980,Dashboard!$H$5&gt;=2016))),1,0)</f>
        <v>1</v>
      </c>
      <c r="Q8708" s="0" t="n">
        <f aca="false">J8708*P8708+ROW()*0.00000001</f>
        <v>0.15008708</v>
      </c>
    </row>
    <row r="8709" customFormat="false" ht="15" hidden="false" customHeight="false" outlineLevel="0" collapsed="false">
      <c r="A8709" s="0" t="s">
        <v>6388</v>
      </c>
      <c r="B8709" s="0" t="s">
        <v>97</v>
      </c>
      <c r="C8709" s="0" t="n">
        <v>2011</v>
      </c>
      <c r="D8709" s="0" t="s">
        <v>114</v>
      </c>
      <c r="E8709" s="0" t="s">
        <v>124</v>
      </c>
      <c r="F8709" s="0" t="n">
        <v>0.07</v>
      </c>
      <c r="G8709" s="0" t="n">
        <v>0.07</v>
      </c>
      <c r="H8709" s="0" t="n">
        <v>0</v>
      </c>
      <c r="I8709" s="0" t="n">
        <v>0.01</v>
      </c>
      <c r="J8709" s="0" t="n">
        <v>0.15</v>
      </c>
      <c r="K8709" s="0" t="n">
        <v>60</v>
      </c>
      <c r="L8709" s="0" t="n">
        <v>6.6</v>
      </c>
      <c r="M8709" s="0" t="s">
        <v>103</v>
      </c>
      <c r="N8709" s="0" t="s">
        <v>35</v>
      </c>
      <c r="O8709" s="0" t="s">
        <v>53</v>
      </c>
      <c r="P8709" s="0" t="n">
        <f aca="false">IF(AND(OR(Dashboard!$B$5="All",D8709=Dashboard!$B$5),OR(Dashboard!$D$5="All",N8709=Dashboard!$D$5),OR(AND(C8709&lt;&gt;"",C8709&gt;=Dashboard!$F$5,C8709&lt;=Dashboard!$H$5),AND(C8709="",Dashboard!$F$5&lt;=1980,Dashboard!$H$5&gt;=2016))),1,0)</f>
        <v>1</v>
      </c>
      <c r="Q8709" s="0" t="n">
        <f aca="false">J8709*P8709+ROW()*0.00000001</f>
        <v>0.15008709</v>
      </c>
    </row>
    <row r="8710" customFormat="false" ht="15" hidden="false" customHeight="false" outlineLevel="0" collapsed="false">
      <c r="A8710" s="0" t="s">
        <v>6389</v>
      </c>
      <c r="B8710" s="0" t="s">
        <v>76</v>
      </c>
      <c r="C8710" s="0" t="n">
        <v>2003</v>
      </c>
      <c r="D8710" s="0" t="s">
        <v>56</v>
      </c>
      <c r="E8710" s="0" t="s">
        <v>418</v>
      </c>
      <c r="F8710" s="0" t="n">
        <v>0.08</v>
      </c>
      <c r="G8710" s="0" t="n">
        <v>0.06</v>
      </c>
      <c r="H8710" s="0" t="n">
        <v>0</v>
      </c>
      <c r="I8710" s="0" t="n">
        <v>0.02</v>
      </c>
      <c r="J8710" s="0" t="n">
        <v>0.15</v>
      </c>
      <c r="K8710" s="0" t="n">
        <v>64</v>
      </c>
      <c r="L8710" s="0" t="n">
        <v>8.3</v>
      </c>
      <c r="M8710" s="0" t="s">
        <v>73</v>
      </c>
      <c r="N8710" s="0" t="s">
        <v>74</v>
      </c>
      <c r="O8710" s="0" t="s">
        <v>67</v>
      </c>
      <c r="P8710" s="0" t="n">
        <f aca="false">IF(AND(OR(Dashboard!$B$5="All",D8710=Dashboard!$B$5),OR(Dashboard!$D$5="All",N8710=Dashboard!$D$5),OR(AND(C8710&lt;&gt;"",C8710&gt;=Dashboard!$F$5,C8710&lt;=Dashboard!$H$5),AND(C8710="",Dashboard!$F$5&lt;=1980,Dashboard!$H$5&gt;=2016))),1,0)</f>
        <v>1</v>
      </c>
      <c r="Q8710" s="0" t="n">
        <f aca="false">J8710*P8710+ROW()*0.00000001</f>
        <v>0.1500871</v>
      </c>
    </row>
    <row r="8711" customFormat="false" ht="15" hidden="false" customHeight="false" outlineLevel="0" collapsed="false">
      <c r="A8711" s="0" t="s">
        <v>4804</v>
      </c>
      <c r="B8711" s="0" t="s">
        <v>70</v>
      </c>
      <c r="C8711" s="0" t="n">
        <v>2007</v>
      </c>
      <c r="D8711" s="0" t="s">
        <v>34</v>
      </c>
      <c r="E8711" s="0" t="s">
        <v>72</v>
      </c>
      <c r="F8711" s="0" t="n">
        <v>0.14</v>
      </c>
      <c r="G8711" s="0" t="n">
        <v>0</v>
      </c>
      <c r="H8711" s="0" t="n">
        <v>0</v>
      </c>
      <c r="I8711" s="0" t="n">
        <v>0.01</v>
      </c>
      <c r="J8711" s="0" t="n">
        <v>0.15</v>
      </c>
      <c r="K8711" s="0" t="n">
        <v>73</v>
      </c>
      <c r="L8711" s="0" t="n">
        <v>7.3</v>
      </c>
      <c r="M8711" s="0" t="s">
        <v>125</v>
      </c>
      <c r="N8711" s="0" t="s">
        <v>74</v>
      </c>
      <c r="O8711" s="0" t="s">
        <v>37</v>
      </c>
      <c r="P8711" s="0" t="n">
        <f aca="false">IF(AND(OR(Dashboard!$B$5="All",D8711=Dashboard!$B$5),OR(Dashboard!$D$5="All",N8711=Dashboard!$D$5),OR(AND(C8711&lt;&gt;"",C8711&gt;=Dashboard!$F$5,C8711&lt;=Dashboard!$H$5),AND(C8711="",Dashboard!$F$5&lt;=1980,Dashboard!$H$5&gt;=2016))),1,0)</f>
        <v>1</v>
      </c>
      <c r="Q8711" s="0" t="n">
        <f aca="false">J8711*P8711+ROW()*0.00000001</f>
        <v>0.15008711</v>
      </c>
    </row>
    <row r="8712" customFormat="false" ht="15" hidden="false" customHeight="false" outlineLevel="0" collapsed="false">
      <c r="A8712" s="0" t="s">
        <v>6390</v>
      </c>
      <c r="B8712" s="0" t="s">
        <v>50</v>
      </c>
      <c r="C8712" s="0" t="n">
        <v>2010</v>
      </c>
      <c r="D8712" s="0" t="s">
        <v>46</v>
      </c>
      <c r="E8712" s="0" t="s">
        <v>157</v>
      </c>
      <c r="F8712" s="0" t="n">
        <v>0.11</v>
      </c>
      <c r="G8712" s="0" t="n">
        <v>0</v>
      </c>
      <c r="H8712" s="0" t="n">
        <v>0.03</v>
      </c>
      <c r="I8712" s="0" t="n">
        <v>0.01</v>
      </c>
      <c r="J8712" s="0" t="n">
        <v>0.15</v>
      </c>
      <c r="K8712" s="0" t="n">
        <v>80</v>
      </c>
      <c r="L8712" s="0" t="n">
        <v>8</v>
      </c>
      <c r="M8712" s="0" t="s">
        <v>125</v>
      </c>
      <c r="N8712" s="0" t="s">
        <v>35</v>
      </c>
      <c r="O8712" s="0" t="s">
        <v>37</v>
      </c>
      <c r="P8712" s="0" t="n">
        <f aca="false">IF(AND(OR(Dashboard!$B$5="All",D8712=Dashboard!$B$5),OR(Dashboard!$D$5="All",N8712=Dashboard!$D$5),OR(AND(C8712&lt;&gt;"",C8712&gt;=Dashboard!$F$5,C8712&lt;=Dashboard!$H$5),AND(C8712="",Dashboard!$F$5&lt;=1980,Dashboard!$H$5&gt;=2016))),1,0)</f>
        <v>1</v>
      </c>
      <c r="Q8712" s="0" t="n">
        <f aca="false">J8712*P8712+ROW()*0.00000001</f>
        <v>0.15008712</v>
      </c>
    </row>
    <row r="8713" customFormat="false" ht="15" hidden="false" customHeight="false" outlineLevel="0" collapsed="false">
      <c r="A8713" s="0" t="s">
        <v>6391</v>
      </c>
      <c r="B8713" s="0" t="s">
        <v>76</v>
      </c>
      <c r="C8713" s="0" t="n">
        <v>2001</v>
      </c>
      <c r="D8713" s="0" t="s">
        <v>52</v>
      </c>
      <c r="E8713" s="0" t="s">
        <v>547</v>
      </c>
      <c r="F8713" s="0" t="n">
        <v>0.08</v>
      </c>
      <c r="G8713" s="0" t="n">
        <v>0.06</v>
      </c>
      <c r="H8713" s="0" t="n">
        <v>0</v>
      </c>
      <c r="I8713" s="0" t="n">
        <v>0.02</v>
      </c>
      <c r="J8713" s="0" t="n">
        <v>0.15</v>
      </c>
      <c r="K8713" s="0" t="n">
        <v>77</v>
      </c>
      <c r="L8713" s="0" t="n">
        <v>8.5</v>
      </c>
      <c r="M8713" s="0" t="s">
        <v>103</v>
      </c>
      <c r="N8713" s="0" t="s">
        <v>74</v>
      </c>
      <c r="O8713" s="0" t="s">
        <v>37</v>
      </c>
      <c r="P8713" s="0" t="n">
        <f aca="false">IF(AND(OR(Dashboard!$B$5="All",D8713=Dashboard!$B$5),OR(Dashboard!$D$5="All",N8713=Dashboard!$D$5),OR(AND(C8713&lt;&gt;"",C8713&gt;=Dashboard!$F$5,C8713&lt;=Dashboard!$H$5),AND(C8713="",Dashboard!$F$5&lt;=1980,Dashboard!$H$5&gt;=2016))),1,0)</f>
        <v>1</v>
      </c>
      <c r="Q8713" s="0" t="n">
        <f aca="false">J8713*P8713+ROW()*0.00000001</f>
        <v>0.15008713</v>
      </c>
    </row>
    <row r="8714" customFormat="false" ht="15" hidden="false" customHeight="false" outlineLevel="0" collapsed="false">
      <c r="A8714" s="0" t="s">
        <v>6392</v>
      </c>
      <c r="B8714" s="0" t="s">
        <v>70</v>
      </c>
      <c r="C8714" s="0" t="n">
        <v>2012</v>
      </c>
      <c r="D8714" s="0" t="s">
        <v>46</v>
      </c>
      <c r="E8714" s="0" t="s">
        <v>2334</v>
      </c>
      <c r="F8714" s="0" t="n">
        <v>0.04</v>
      </c>
      <c r="G8714" s="0" t="n">
        <v>0.02</v>
      </c>
      <c r="H8714" s="0" t="n">
        <v>0.08</v>
      </c>
      <c r="I8714" s="0" t="n">
        <v>0.01</v>
      </c>
      <c r="J8714" s="0" t="n">
        <v>0.15</v>
      </c>
      <c r="K8714" s="0" t="n">
        <v>55</v>
      </c>
      <c r="L8714" s="0" t="n">
        <v>7.3</v>
      </c>
      <c r="M8714" s="0" t="s">
        <v>103</v>
      </c>
      <c r="N8714" s="0" t="s">
        <v>74</v>
      </c>
      <c r="O8714" s="0" t="s">
        <v>53</v>
      </c>
      <c r="P8714" s="0" t="n">
        <f aca="false">IF(AND(OR(Dashboard!$B$5="All",D8714=Dashboard!$B$5),OR(Dashboard!$D$5="All",N8714=Dashboard!$D$5),OR(AND(C8714&lt;&gt;"",C8714&gt;=Dashboard!$F$5,C8714&lt;=Dashboard!$H$5),AND(C8714="",Dashboard!$F$5&lt;=1980,Dashboard!$H$5&gt;=2016))),1,0)</f>
        <v>1</v>
      </c>
      <c r="Q8714" s="0" t="n">
        <f aca="false">J8714*P8714+ROW()*0.00000001</f>
        <v>0.15008714</v>
      </c>
    </row>
    <row r="8715" customFormat="false" ht="15" hidden="false" customHeight="false" outlineLevel="0" collapsed="false">
      <c r="A8715" s="0" t="s">
        <v>2316</v>
      </c>
      <c r="B8715" s="0" t="s">
        <v>50</v>
      </c>
      <c r="C8715" s="0" t="n">
        <v>2005</v>
      </c>
      <c r="D8715" s="0" t="s">
        <v>71</v>
      </c>
      <c r="E8715" s="0" t="s">
        <v>91</v>
      </c>
      <c r="F8715" s="0" t="n">
        <v>0.14</v>
      </c>
      <c r="G8715" s="0" t="n">
        <v>0</v>
      </c>
      <c r="H8715" s="0" t="n">
        <v>0</v>
      </c>
      <c r="I8715" s="0" t="n">
        <v>0.01</v>
      </c>
      <c r="J8715" s="0" t="n">
        <v>0.15</v>
      </c>
      <c r="K8715" s="0" t="n">
        <v>78</v>
      </c>
      <c r="L8715" s="0" t="n">
        <v>7.7</v>
      </c>
      <c r="M8715" s="0" t="s">
        <v>125</v>
      </c>
      <c r="N8715" s="0" t="s">
        <v>35</v>
      </c>
      <c r="O8715" s="0" t="s">
        <v>37</v>
      </c>
      <c r="P8715" s="0" t="n">
        <f aca="false">IF(AND(OR(Dashboard!$B$5="All",D8715=Dashboard!$B$5),OR(Dashboard!$D$5="All",N8715=Dashboard!$D$5),OR(AND(C8715&lt;&gt;"",C8715&gt;=Dashboard!$F$5,C8715&lt;=Dashboard!$H$5),AND(C8715="",Dashboard!$F$5&lt;=1980,Dashboard!$H$5&gt;=2016))),1,0)</f>
        <v>1</v>
      </c>
      <c r="Q8715" s="0" t="n">
        <f aca="false">J8715*P8715+ROW()*0.00000001</f>
        <v>0.15008715</v>
      </c>
    </row>
    <row r="8716" customFormat="false" ht="15" hidden="false" customHeight="false" outlineLevel="0" collapsed="false">
      <c r="A8716" s="0" t="s">
        <v>3212</v>
      </c>
      <c r="B8716" s="0" t="s">
        <v>70</v>
      </c>
      <c r="C8716" s="0" t="n">
        <v>2013</v>
      </c>
      <c r="D8716" s="0" t="s">
        <v>34</v>
      </c>
      <c r="E8716" s="0" t="s">
        <v>72</v>
      </c>
      <c r="F8716" s="0" t="n">
        <v>0.14</v>
      </c>
      <c r="G8716" s="0" t="n">
        <v>0</v>
      </c>
      <c r="H8716" s="0" t="n">
        <v>0</v>
      </c>
      <c r="I8716" s="0" t="n">
        <v>0.02</v>
      </c>
      <c r="J8716" s="0" t="n">
        <v>0.15</v>
      </c>
      <c r="N8716" s="0" t="s">
        <v>74</v>
      </c>
      <c r="P8716" s="0" t="n">
        <f aca="false">IF(AND(OR(Dashboard!$B$5="All",D8716=Dashboard!$B$5),OR(Dashboard!$D$5="All",N8716=Dashboard!$D$5),OR(AND(C8716&lt;&gt;"",C8716&gt;=Dashboard!$F$5,C8716&lt;=Dashboard!$H$5),AND(C8716="",Dashboard!$F$5&lt;=1980,Dashboard!$H$5&gt;=2016))),1,0)</f>
        <v>1</v>
      </c>
      <c r="Q8716" s="0" t="n">
        <f aca="false">J8716*P8716+ROW()*0.00000001</f>
        <v>0.15008716</v>
      </c>
    </row>
    <row r="8717" customFormat="false" ht="15" hidden="false" customHeight="false" outlineLevel="0" collapsed="false">
      <c r="A8717" s="0" t="s">
        <v>5913</v>
      </c>
      <c r="B8717" s="0" t="s">
        <v>64</v>
      </c>
      <c r="C8717" s="0" t="n">
        <v>2010</v>
      </c>
      <c r="D8717" s="0" t="s">
        <v>71</v>
      </c>
      <c r="E8717" s="0" t="s">
        <v>220</v>
      </c>
      <c r="F8717" s="0" t="n">
        <v>0.1</v>
      </c>
      <c r="G8717" s="0" t="n">
        <v>0.04</v>
      </c>
      <c r="H8717" s="0" t="n">
        <v>0</v>
      </c>
      <c r="I8717" s="0" t="n">
        <v>0.01</v>
      </c>
      <c r="J8717" s="0" t="n">
        <v>0.15</v>
      </c>
      <c r="N8717" s="0" t="s">
        <v>66</v>
      </c>
      <c r="P8717" s="0" t="n">
        <f aca="false">IF(AND(OR(Dashboard!$B$5="All",D8717=Dashboard!$B$5),OR(Dashboard!$D$5="All",N8717=Dashboard!$D$5),OR(AND(C8717&lt;&gt;"",C8717&gt;=Dashboard!$F$5,C8717&lt;=Dashboard!$H$5),AND(C8717="",Dashboard!$F$5&lt;=1980,Dashboard!$H$5&gt;=2016))),1,0)</f>
        <v>1</v>
      </c>
      <c r="Q8717" s="0" t="n">
        <f aca="false">J8717*P8717+ROW()*0.00000001</f>
        <v>0.15008717</v>
      </c>
    </row>
    <row r="8718" customFormat="false" ht="15" hidden="false" customHeight="false" outlineLevel="0" collapsed="false">
      <c r="A8718" s="0" t="s">
        <v>2050</v>
      </c>
      <c r="B8718" s="0" t="s">
        <v>186</v>
      </c>
      <c r="C8718" s="0" t="n">
        <v>2003</v>
      </c>
      <c r="D8718" s="0" t="s">
        <v>41</v>
      </c>
      <c r="E8718" s="0" t="s">
        <v>449</v>
      </c>
      <c r="F8718" s="0" t="n">
        <v>0.12</v>
      </c>
      <c r="G8718" s="0" t="n">
        <v>0.03</v>
      </c>
      <c r="H8718" s="0" t="n">
        <v>0</v>
      </c>
      <c r="I8718" s="0" t="n">
        <v>0</v>
      </c>
      <c r="J8718" s="0" t="n">
        <v>0.15</v>
      </c>
      <c r="K8718" s="0" t="n">
        <v>89</v>
      </c>
      <c r="L8718" s="0" t="n">
        <v>8.5</v>
      </c>
      <c r="M8718" s="0" t="s">
        <v>36</v>
      </c>
      <c r="N8718" s="0" t="s">
        <v>35</v>
      </c>
      <c r="O8718" s="0" t="s">
        <v>42</v>
      </c>
      <c r="P8718" s="0" t="n">
        <f aca="false">IF(AND(OR(Dashboard!$B$5="All",D8718=Dashboard!$B$5),OR(Dashboard!$D$5="All",N8718=Dashboard!$D$5),OR(AND(C8718&lt;&gt;"",C8718&gt;=Dashboard!$F$5,C8718&lt;=Dashboard!$H$5),AND(C8718="",Dashboard!$F$5&lt;=1980,Dashboard!$H$5&gt;=2016))),1,0)</f>
        <v>1</v>
      </c>
      <c r="Q8718" s="0" t="n">
        <f aca="false">J8718*P8718+ROW()*0.00000001</f>
        <v>0.15008718</v>
      </c>
    </row>
    <row r="8719" customFormat="false" ht="15" hidden="false" customHeight="false" outlineLevel="0" collapsed="false">
      <c r="A8719" s="0" t="s">
        <v>6393</v>
      </c>
      <c r="B8719" s="0" t="s">
        <v>76</v>
      </c>
      <c r="C8719" s="0" t="n">
        <v>2001</v>
      </c>
      <c r="D8719" s="0" t="s">
        <v>41</v>
      </c>
      <c r="E8719" s="0" t="s">
        <v>449</v>
      </c>
      <c r="F8719" s="0" t="n">
        <v>0.08</v>
      </c>
      <c r="G8719" s="0" t="n">
        <v>0.06</v>
      </c>
      <c r="H8719" s="0" t="n">
        <v>0</v>
      </c>
      <c r="I8719" s="0" t="n">
        <v>0.02</v>
      </c>
      <c r="J8719" s="0" t="n">
        <v>0.15</v>
      </c>
      <c r="K8719" s="0" t="n">
        <v>36</v>
      </c>
      <c r="L8719" s="0" t="n">
        <v>3.9</v>
      </c>
      <c r="M8719" s="0" t="s">
        <v>36</v>
      </c>
      <c r="N8719" s="0" t="s">
        <v>74</v>
      </c>
      <c r="O8719" s="0" t="s">
        <v>177</v>
      </c>
      <c r="P8719" s="0" t="n">
        <f aca="false">IF(AND(OR(Dashboard!$B$5="All",D8719=Dashboard!$B$5),OR(Dashboard!$D$5="All",N8719=Dashboard!$D$5),OR(AND(C8719&lt;&gt;"",C8719&gt;=Dashboard!$F$5,C8719&lt;=Dashboard!$H$5),AND(C8719="",Dashboard!$F$5&lt;=1980,Dashboard!$H$5&gt;=2016))),1,0)</f>
        <v>1</v>
      </c>
      <c r="Q8719" s="0" t="n">
        <f aca="false">J8719*P8719+ROW()*0.00000001</f>
        <v>0.15008719</v>
      </c>
    </row>
    <row r="8720" customFormat="false" ht="15" hidden="false" customHeight="false" outlineLevel="0" collapsed="false">
      <c r="A8720" s="0" t="s">
        <v>3210</v>
      </c>
      <c r="B8720" s="0" t="s">
        <v>164</v>
      </c>
      <c r="C8720" s="0" t="n">
        <v>2010</v>
      </c>
      <c r="D8720" s="0" t="s">
        <v>71</v>
      </c>
      <c r="E8720" s="0" t="s">
        <v>91</v>
      </c>
      <c r="F8720" s="0" t="n">
        <v>0.09</v>
      </c>
      <c r="G8720" s="0" t="n">
        <v>0.04</v>
      </c>
      <c r="H8720" s="0" t="n">
        <v>0</v>
      </c>
      <c r="I8720" s="0" t="n">
        <v>0.03</v>
      </c>
      <c r="J8720" s="0" t="n">
        <v>0.15</v>
      </c>
      <c r="M8720" s="0" t="s">
        <v>125</v>
      </c>
      <c r="N8720" s="0" t="s">
        <v>74</v>
      </c>
      <c r="P8720" s="0" t="n">
        <f aca="false">IF(AND(OR(Dashboard!$B$5="All",D8720=Dashboard!$B$5),OR(Dashboard!$D$5="All",N8720=Dashboard!$D$5),OR(AND(C8720&lt;&gt;"",C8720&gt;=Dashboard!$F$5,C8720&lt;=Dashboard!$H$5),AND(C8720="",Dashboard!$F$5&lt;=1980,Dashboard!$H$5&gt;=2016))),1,0)</f>
        <v>1</v>
      </c>
      <c r="Q8720" s="0" t="n">
        <f aca="false">J8720*P8720+ROW()*0.00000001</f>
        <v>0.1500872</v>
      </c>
    </row>
    <row r="8721" customFormat="false" ht="15" hidden="false" customHeight="false" outlineLevel="0" collapsed="false">
      <c r="A8721" s="0" t="s">
        <v>4787</v>
      </c>
      <c r="B8721" s="0" t="s">
        <v>70</v>
      </c>
      <c r="C8721" s="0" t="n">
        <v>2011</v>
      </c>
      <c r="D8721" s="0" t="s">
        <v>34</v>
      </c>
      <c r="E8721" s="0" t="s">
        <v>124</v>
      </c>
      <c r="F8721" s="0" t="n">
        <v>0.08</v>
      </c>
      <c r="G8721" s="0" t="n">
        <v>0.05</v>
      </c>
      <c r="H8721" s="0" t="n">
        <v>0</v>
      </c>
      <c r="I8721" s="0" t="n">
        <v>0.02</v>
      </c>
      <c r="J8721" s="0" t="n">
        <v>0.15</v>
      </c>
      <c r="M8721" s="0" t="s">
        <v>36</v>
      </c>
      <c r="N8721" s="0" t="s">
        <v>74</v>
      </c>
      <c r="P8721" s="0" t="n">
        <f aca="false">IF(AND(OR(Dashboard!$B$5="All",D8721=Dashboard!$B$5),OR(Dashboard!$D$5="All",N8721=Dashboard!$D$5),OR(AND(C8721&lt;&gt;"",C8721&gt;=Dashboard!$F$5,C8721&lt;=Dashboard!$H$5),AND(C8721="",Dashboard!$F$5&lt;=1980,Dashboard!$H$5&gt;=2016))),1,0)</f>
        <v>1</v>
      </c>
      <c r="Q8721" s="0" t="n">
        <f aca="false">J8721*P8721+ROW()*0.00000001</f>
        <v>0.15008721</v>
      </c>
    </row>
    <row r="8722" customFormat="false" ht="15" hidden="false" customHeight="false" outlineLevel="0" collapsed="false">
      <c r="A8722" s="0" t="s">
        <v>6394</v>
      </c>
      <c r="B8722" s="0" t="s">
        <v>76</v>
      </c>
      <c r="C8722" s="0" t="n">
        <v>2004</v>
      </c>
      <c r="D8722" s="0" t="s">
        <v>46</v>
      </c>
      <c r="E8722" s="0" t="s">
        <v>782</v>
      </c>
      <c r="F8722" s="0" t="n">
        <v>0.08</v>
      </c>
      <c r="G8722" s="0" t="n">
        <v>0.06</v>
      </c>
      <c r="H8722" s="0" t="n">
        <v>0</v>
      </c>
      <c r="I8722" s="0" t="n">
        <v>0.02</v>
      </c>
      <c r="J8722" s="0" t="n">
        <v>0.15</v>
      </c>
      <c r="K8722" s="0" t="n">
        <v>74</v>
      </c>
      <c r="L8722" s="0" t="n">
        <v>7.7</v>
      </c>
      <c r="M8722" s="0" t="s">
        <v>103</v>
      </c>
      <c r="N8722" s="0" t="s">
        <v>74</v>
      </c>
      <c r="O8722" s="0" t="s">
        <v>37</v>
      </c>
      <c r="P8722" s="0" t="n">
        <f aca="false">IF(AND(OR(Dashboard!$B$5="All",D8722=Dashboard!$B$5),OR(Dashboard!$D$5="All",N8722=Dashboard!$D$5),OR(AND(C8722&lt;&gt;"",C8722&gt;=Dashboard!$F$5,C8722&lt;=Dashboard!$H$5),AND(C8722="",Dashboard!$F$5&lt;=1980,Dashboard!$H$5&gt;=2016))),1,0)</f>
        <v>1</v>
      </c>
      <c r="Q8722" s="0" t="n">
        <f aca="false">J8722*P8722+ROW()*0.00000001</f>
        <v>0.15008722</v>
      </c>
    </row>
    <row r="8723" customFormat="false" ht="15" hidden="false" customHeight="false" outlineLevel="0" collapsed="false">
      <c r="A8723" s="0" t="s">
        <v>6395</v>
      </c>
      <c r="B8723" s="0" t="s">
        <v>144</v>
      </c>
      <c r="C8723" s="0" t="n">
        <v>2004</v>
      </c>
      <c r="D8723" s="0" t="s">
        <v>16</v>
      </c>
      <c r="E8723" s="0" t="s">
        <v>65</v>
      </c>
      <c r="F8723" s="0" t="n">
        <v>0.12</v>
      </c>
      <c r="G8723" s="0" t="n">
        <v>0.03</v>
      </c>
      <c r="H8723" s="0" t="n">
        <v>0</v>
      </c>
      <c r="I8723" s="0" t="n">
        <v>0.01</v>
      </c>
      <c r="J8723" s="0" t="n">
        <v>0.15</v>
      </c>
      <c r="N8723" s="0" t="s">
        <v>66</v>
      </c>
      <c r="P8723" s="0" t="n">
        <f aca="false">IF(AND(OR(Dashboard!$B$5="All",D8723=Dashboard!$B$5),OR(Dashboard!$D$5="All",N8723=Dashboard!$D$5),OR(AND(C8723&lt;&gt;"",C8723&gt;=Dashboard!$F$5,C8723&lt;=Dashboard!$H$5),AND(C8723="",Dashboard!$F$5&lt;=1980,Dashboard!$H$5&gt;=2016))),1,0)</f>
        <v>1</v>
      </c>
      <c r="Q8723" s="0" t="n">
        <f aca="false">J8723*P8723+ROW()*0.00000001</f>
        <v>0.15008723</v>
      </c>
    </row>
    <row r="8724" customFormat="false" ht="15" hidden="false" customHeight="false" outlineLevel="0" collapsed="false">
      <c r="A8724" s="0" t="s">
        <v>3380</v>
      </c>
      <c r="B8724" s="0" t="s">
        <v>152</v>
      </c>
      <c r="C8724" s="0" t="n">
        <v>2011</v>
      </c>
      <c r="D8724" s="0" t="s">
        <v>56</v>
      </c>
      <c r="E8724" s="0" t="s">
        <v>243</v>
      </c>
      <c r="F8724" s="0" t="n">
        <v>0.04</v>
      </c>
      <c r="G8724" s="0" t="n">
        <v>0.08</v>
      </c>
      <c r="H8724" s="0" t="n">
        <v>0</v>
      </c>
      <c r="I8724" s="0" t="n">
        <v>0.03</v>
      </c>
      <c r="J8724" s="0" t="n">
        <v>0.15</v>
      </c>
      <c r="K8724" s="0" t="n">
        <v>74</v>
      </c>
      <c r="L8724" s="0" t="n">
        <v>5.9</v>
      </c>
      <c r="M8724" s="0" t="s">
        <v>73</v>
      </c>
      <c r="N8724" s="0" t="s">
        <v>152</v>
      </c>
      <c r="O8724" s="0" t="s">
        <v>37</v>
      </c>
      <c r="P8724" s="0" t="n">
        <f aca="false">IF(AND(OR(Dashboard!$B$5="All",D8724=Dashboard!$B$5),OR(Dashboard!$D$5="All",N8724=Dashboard!$D$5),OR(AND(C8724&lt;&gt;"",C8724&gt;=Dashboard!$F$5,C8724&lt;=Dashboard!$H$5),AND(C8724="",Dashboard!$F$5&lt;=1980,Dashboard!$H$5&gt;=2016))),1,0)</f>
        <v>1</v>
      </c>
      <c r="Q8724" s="0" t="n">
        <f aca="false">J8724*P8724+ROW()*0.00000001</f>
        <v>0.15008724</v>
      </c>
    </row>
    <row r="8725" customFormat="false" ht="15" hidden="false" customHeight="false" outlineLevel="0" collapsed="false">
      <c r="A8725" s="0" t="s">
        <v>6396</v>
      </c>
      <c r="B8725" s="0" t="s">
        <v>50</v>
      </c>
      <c r="C8725" s="0" t="n">
        <v>2007</v>
      </c>
      <c r="D8725" s="0" t="s">
        <v>52</v>
      </c>
      <c r="E8725" s="0" t="s">
        <v>124</v>
      </c>
      <c r="F8725" s="0" t="n">
        <v>0.12</v>
      </c>
      <c r="G8725" s="0" t="n">
        <v>0.03</v>
      </c>
      <c r="H8725" s="0" t="n">
        <v>0</v>
      </c>
      <c r="I8725" s="0" t="n">
        <v>0.01</v>
      </c>
      <c r="J8725" s="0" t="n">
        <v>0.15</v>
      </c>
      <c r="L8725" s="0" t="n">
        <v>6.7</v>
      </c>
      <c r="M8725" s="0" t="s">
        <v>36</v>
      </c>
      <c r="N8725" s="0" t="s">
        <v>35</v>
      </c>
      <c r="P8725" s="0" t="n">
        <f aca="false">IF(AND(OR(Dashboard!$B$5="All",D8725=Dashboard!$B$5),OR(Dashboard!$D$5="All",N8725=Dashboard!$D$5),OR(AND(C8725&lt;&gt;"",C8725&gt;=Dashboard!$F$5,C8725&lt;=Dashboard!$H$5),AND(C8725="",Dashboard!$F$5&lt;=1980,Dashboard!$H$5&gt;=2016))),1,0)</f>
        <v>1</v>
      </c>
      <c r="Q8725" s="0" t="n">
        <f aca="false">J8725*P8725+ROW()*0.00000001</f>
        <v>0.15008725</v>
      </c>
    </row>
    <row r="8726" customFormat="false" ht="15" hidden="false" customHeight="false" outlineLevel="0" collapsed="false">
      <c r="A8726" s="0" t="s">
        <v>6397</v>
      </c>
      <c r="B8726" s="0" t="s">
        <v>50</v>
      </c>
      <c r="C8726" s="0" t="n">
        <v>2010</v>
      </c>
      <c r="D8726" s="0" t="s">
        <v>58</v>
      </c>
      <c r="E8726" s="0" t="s">
        <v>560</v>
      </c>
      <c r="F8726" s="0" t="n">
        <v>0.12</v>
      </c>
      <c r="G8726" s="0" t="n">
        <v>0.02</v>
      </c>
      <c r="H8726" s="0" t="n">
        <v>0</v>
      </c>
      <c r="I8726" s="0" t="n">
        <v>0.01</v>
      </c>
      <c r="J8726" s="0" t="n">
        <v>0.15</v>
      </c>
      <c r="N8726" s="0" t="s">
        <v>35</v>
      </c>
      <c r="P8726" s="0" t="n">
        <f aca="false">IF(AND(OR(Dashboard!$B$5="All",D8726=Dashboard!$B$5),OR(Dashboard!$D$5="All",N8726=Dashboard!$D$5),OR(AND(C8726&lt;&gt;"",C8726&gt;=Dashboard!$F$5,C8726&lt;=Dashboard!$H$5),AND(C8726="",Dashboard!$F$5&lt;=1980,Dashboard!$H$5&gt;=2016))),1,0)</f>
        <v>1</v>
      </c>
      <c r="Q8726" s="0" t="n">
        <f aca="false">J8726*P8726+ROW()*0.00000001</f>
        <v>0.15008726</v>
      </c>
    </row>
    <row r="8727" customFormat="false" ht="15" hidden="false" customHeight="false" outlineLevel="0" collapsed="false">
      <c r="A8727" s="0" t="s">
        <v>6091</v>
      </c>
      <c r="B8727" s="0" t="s">
        <v>186</v>
      </c>
      <c r="C8727" s="0" t="n">
        <v>2005</v>
      </c>
      <c r="D8727" s="0" t="s">
        <v>16</v>
      </c>
      <c r="E8727" s="0" t="s">
        <v>418</v>
      </c>
      <c r="F8727" s="0" t="n">
        <v>0.12</v>
      </c>
      <c r="G8727" s="0" t="n">
        <v>0.03</v>
      </c>
      <c r="H8727" s="0" t="n">
        <v>0</v>
      </c>
      <c r="I8727" s="0" t="n">
        <v>0</v>
      </c>
      <c r="J8727" s="0" t="n">
        <v>0.15</v>
      </c>
      <c r="K8727" s="0" t="n">
        <v>75</v>
      </c>
      <c r="L8727" s="0" t="n">
        <v>9.3</v>
      </c>
      <c r="M8727" s="0" t="s">
        <v>36</v>
      </c>
      <c r="N8727" s="0" t="s">
        <v>35</v>
      </c>
      <c r="O8727" s="0" t="s">
        <v>37</v>
      </c>
      <c r="P8727" s="0" t="n">
        <f aca="false">IF(AND(OR(Dashboard!$B$5="All",D8727=Dashboard!$B$5),OR(Dashboard!$D$5="All",N8727=Dashboard!$D$5),OR(AND(C8727&lt;&gt;"",C8727&gt;=Dashboard!$F$5,C8727&lt;=Dashboard!$H$5),AND(C8727="",Dashboard!$F$5&lt;=1980,Dashboard!$H$5&gt;=2016))),1,0)</f>
        <v>1</v>
      </c>
      <c r="Q8727" s="0" t="n">
        <f aca="false">J8727*P8727+ROW()*0.00000001</f>
        <v>0.15008727</v>
      </c>
    </row>
    <row r="8728" customFormat="false" ht="15" hidden="false" customHeight="false" outlineLevel="0" collapsed="false">
      <c r="A8728" s="0" t="s">
        <v>6398</v>
      </c>
      <c r="B8728" s="0" t="s">
        <v>172</v>
      </c>
      <c r="C8728" s="0" t="n">
        <v>2014</v>
      </c>
      <c r="D8728" s="0" t="s">
        <v>52</v>
      </c>
      <c r="E8728" s="0" t="s">
        <v>487</v>
      </c>
      <c r="F8728" s="0" t="n">
        <v>0.11</v>
      </c>
      <c r="G8728" s="0" t="n">
        <v>0.03</v>
      </c>
      <c r="H8728" s="0" t="n">
        <v>0</v>
      </c>
      <c r="I8728" s="0" t="n">
        <v>0.01</v>
      </c>
      <c r="J8728" s="0" t="n">
        <v>0.15</v>
      </c>
      <c r="K8728" s="0" t="n">
        <v>77</v>
      </c>
      <c r="L8728" s="0" t="n">
        <v>7.5</v>
      </c>
      <c r="M8728" s="0" t="s">
        <v>125</v>
      </c>
      <c r="N8728" s="0" t="s">
        <v>66</v>
      </c>
      <c r="O8728" s="0" t="s">
        <v>37</v>
      </c>
      <c r="P8728" s="0" t="n">
        <f aca="false">IF(AND(OR(Dashboard!$B$5="All",D8728=Dashboard!$B$5),OR(Dashboard!$D$5="All",N8728=Dashboard!$D$5),OR(AND(C8728&lt;&gt;"",C8728&gt;=Dashboard!$F$5,C8728&lt;=Dashboard!$H$5),AND(C8728="",Dashboard!$F$5&lt;=1980,Dashboard!$H$5&gt;=2016))),1,0)</f>
        <v>1</v>
      </c>
      <c r="Q8728" s="0" t="n">
        <f aca="false">J8728*P8728+ROW()*0.00000001</f>
        <v>0.15008728</v>
      </c>
    </row>
    <row r="8729" customFormat="false" ht="15" hidden="false" customHeight="false" outlineLevel="0" collapsed="false">
      <c r="A8729" s="0" t="s">
        <v>6399</v>
      </c>
      <c r="B8729" s="0" t="s">
        <v>50</v>
      </c>
      <c r="C8729" s="0" t="n">
        <v>2007</v>
      </c>
      <c r="D8729" s="0" t="s">
        <v>46</v>
      </c>
      <c r="E8729" s="0" t="s">
        <v>328</v>
      </c>
      <c r="F8729" s="0" t="n">
        <v>0</v>
      </c>
      <c r="G8729" s="0" t="n">
        <v>0</v>
      </c>
      <c r="H8729" s="0" t="n">
        <v>0.15</v>
      </c>
      <c r="I8729" s="0" t="n">
        <v>0</v>
      </c>
      <c r="J8729" s="0" t="n">
        <v>0.15</v>
      </c>
      <c r="N8729" s="0" t="s">
        <v>35</v>
      </c>
      <c r="P8729" s="0" t="n">
        <f aca="false">IF(AND(OR(Dashboard!$B$5="All",D8729=Dashboard!$B$5),OR(Dashboard!$D$5="All",N8729=Dashboard!$D$5),OR(AND(C8729&lt;&gt;"",C8729&gt;=Dashboard!$F$5,C8729&lt;=Dashboard!$H$5),AND(C8729="",Dashboard!$F$5&lt;=1980,Dashboard!$H$5&gt;=2016))),1,0)</f>
        <v>1</v>
      </c>
      <c r="Q8729" s="0" t="n">
        <f aca="false">J8729*P8729+ROW()*0.00000001</f>
        <v>0.15008729</v>
      </c>
    </row>
    <row r="8730" customFormat="false" ht="15" hidden="false" customHeight="false" outlineLevel="0" collapsed="false">
      <c r="A8730" s="0" t="s">
        <v>6400</v>
      </c>
      <c r="B8730" s="0" t="s">
        <v>186</v>
      </c>
      <c r="C8730" s="0" t="n">
        <v>2002</v>
      </c>
      <c r="D8730" s="0" t="s">
        <v>34</v>
      </c>
      <c r="E8730" s="0" t="s">
        <v>142</v>
      </c>
      <c r="F8730" s="0" t="n">
        <v>0.12</v>
      </c>
      <c r="G8730" s="0" t="n">
        <v>0.03</v>
      </c>
      <c r="H8730" s="0" t="n">
        <v>0</v>
      </c>
      <c r="I8730" s="0" t="n">
        <v>0</v>
      </c>
      <c r="J8730" s="0" t="n">
        <v>0.15</v>
      </c>
      <c r="K8730" s="0" t="n">
        <v>78</v>
      </c>
      <c r="L8730" s="0" t="n">
        <v>6.5</v>
      </c>
      <c r="M8730" s="0" t="s">
        <v>103</v>
      </c>
      <c r="N8730" s="0" t="s">
        <v>35</v>
      </c>
      <c r="O8730" s="0" t="s">
        <v>37</v>
      </c>
      <c r="P8730" s="0" t="n">
        <f aca="false">IF(AND(OR(Dashboard!$B$5="All",D8730=Dashboard!$B$5),OR(Dashboard!$D$5="All",N8730=Dashboard!$D$5),OR(AND(C8730&lt;&gt;"",C8730&gt;=Dashboard!$F$5,C8730&lt;=Dashboard!$H$5),AND(C8730="",Dashboard!$F$5&lt;=1980,Dashboard!$H$5&gt;=2016))),1,0)</f>
        <v>1</v>
      </c>
      <c r="Q8730" s="0" t="n">
        <f aca="false">J8730*P8730+ROW()*0.00000001</f>
        <v>0.1500873</v>
      </c>
    </row>
    <row r="8731" customFormat="false" ht="15" hidden="false" customHeight="false" outlineLevel="0" collapsed="false">
      <c r="A8731" s="0" t="s">
        <v>1750</v>
      </c>
      <c r="B8731" s="0" t="s">
        <v>164</v>
      </c>
      <c r="C8731" s="0" t="n">
        <v>2006</v>
      </c>
      <c r="D8731" s="0" t="s">
        <v>48</v>
      </c>
      <c r="E8731" s="0" t="s">
        <v>220</v>
      </c>
      <c r="F8731" s="0" t="n">
        <v>0.14</v>
      </c>
      <c r="G8731" s="0" t="n">
        <v>0</v>
      </c>
      <c r="H8731" s="0" t="n">
        <v>0</v>
      </c>
      <c r="I8731" s="0" t="n">
        <v>0.01</v>
      </c>
      <c r="J8731" s="0" t="n">
        <v>0.15</v>
      </c>
      <c r="K8731" s="0" t="n">
        <v>73</v>
      </c>
      <c r="L8731" s="0" t="n">
        <v>7</v>
      </c>
      <c r="M8731" s="0" t="s">
        <v>36</v>
      </c>
      <c r="N8731" s="0" t="s">
        <v>74</v>
      </c>
      <c r="O8731" s="0" t="s">
        <v>37</v>
      </c>
      <c r="P8731" s="0" t="n">
        <f aca="false">IF(AND(OR(Dashboard!$B$5="All",D8731=Dashboard!$B$5),OR(Dashboard!$D$5="All",N8731=Dashboard!$D$5),OR(AND(C8731&lt;&gt;"",C8731&gt;=Dashboard!$F$5,C8731&lt;=Dashboard!$H$5),AND(C8731="",Dashboard!$F$5&lt;=1980,Dashboard!$H$5&gt;=2016))),1,0)</f>
        <v>1</v>
      </c>
      <c r="Q8731" s="0" t="n">
        <f aca="false">J8731*P8731+ROW()*0.00000001</f>
        <v>0.15008731</v>
      </c>
    </row>
    <row r="8732" customFormat="false" ht="15" hidden="false" customHeight="false" outlineLevel="0" collapsed="false">
      <c r="A8732" s="0" t="s">
        <v>1030</v>
      </c>
      <c r="B8732" s="0" t="s">
        <v>186</v>
      </c>
      <c r="C8732" s="0" t="n">
        <v>2003</v>
      </c>
      <c r="D8732" s="0" t="s">
        <v>34</v>
      </c>
      <c r="E8732" s="0" t="s">
        <v>142</v>
      </c>
      <c r="F8732" s="0" t="n">
        <v>0.12</v>
      </c>
      <c r="G8732" s="0" t="n">
        <v>0.03</v>
      </c>
      <c r="H8732" s="0" t="n">
        <v>0</v>
      </c>
      <c r="I8732" s="0" t="n">
        <v>0</v>
      </c>
      <c r="J8732" s="0" t="n">
        <v>0.15</v>
      </c>
      <c r="K8732" s="0" t="n">
        <v>89</v>
      </c>
      <c r="L8732" s="0" t="n">
        <v>7.5</v>
      </c>
      <c r="M8732" s="0" t="s">
        <v>36</v>
      </c>
      <c r="N8732" s="0" t="s">
        <v>35</v>
      </c>
      <c r="O8732" s="0" t="s">
        <v>42</v>
      </c>
      <c r="P8732" s="0" t="n">
        <f aca="false">IF(AND(OR(Dashboard!$B$5="All",D8732=Dashboard!$B$5),OR(Dashboard!$D$5="All",N8732=Dashboard!$D$5),OR(AND(C8732&lt;&gt;"",C8732&gt;=Dashboard!$F$5,C8732&lt;=Dashboard!$H$5),AND(C8732="",Dashboard!$F$5&lt;=1980,Dashboard!$H$5&gt;=2016))),1,0)</f>
        <v>1</v>
      </c>
      <c r="Q8732" s="0" t="n">
        <f aca="false">J8732*P8732+ROW()*0.00000001</f>
        <v>0.15008732</v>
      </c>
    </row>
    <row r="8733" customFormat="false" ht="15" hidden="false" customHeight="false" outlineLevel="0" collapsed="false">
      <c r="A8733" s="0" t="s">
        <v>4759</v>
      </c>
      <c r="B8733" s="0" t="s">
        <v>186</v>
      </c>
      <c r="C8733" s="0" t="n">
        <v>2001</v>
      </c>
      <c r="D8733" s="0" t="s">
        <v>41</v>
      </c>
      <c r="E8733" s="0" t="s">
        <v>449</v>
      </c>
      <c r="F8733" s="0" t="n">
        <v>0.12</v>
      </c>
      <c r="G8733" s="0" t="n">
        <v>0.03</v>
      </c>
      <c r="H8733" s="0" t="n">
        <v>0</v>
      </c>
      <c r="I8733" s="0" t="n">
        <v>0</v>
      </c>
      <c r="J8733" s="0" t="n">
        <v>0.15</v>
      </c>
      <c r="K8733" s="0" t="n">
        <v>83</v>
      </c>
      <c r="L8733" s="0" t="n">
        <v>7.8</v>
      </c>
      <c r="M8733" s="0" t="s">
        <v>36</v>
      </c>
      <c r="N8733" s="0" t="s">
        <v>35</v>
      </c>
      <c r="O8733" s="0" t="s">
        <v>42</v>
      </c>
      <c r="P8733" s="0" t="n">
        <f aca="false">IF(AND(OR(Dashboard!$B$5="All",D8733=Dashboard!$B$5),OR(Dashboard!$D$5="All",N8733=Dashboard!$D$5),OR(AND(C8733&lt;&gt;"",C8733&gt;=Dashboard!$F$5,C8733&lt;=Dashboard!$H$5),AND(C8733="",Dashboard!$F$5&lt;=1980,Dashboard!$H$5&gt;=2016))),1,0)</f>
        <v>1</v>
      </c>
      <c r="Q8733" s="0" t="n">
        <f aca="false">J8733*P8733+ROW()*0.00000001</f>
        <v>0.15008733</v>
      </c>
    </row>
    <row r="8734" customFormat="false" ht="15" hidden="false" customHeight="false" outlineLevel="0" collapsed="false">
      <c r="A8734" s="0" t="s">
        <v>6401</v>
      </c>
      <c r="B8734" s="0" t="s">
        <v>76</v>
      </c>
      <c r="C8734" s="0" t="n">
        <v>2005</v>
      </c>
      <c r="D8734" s="0" t="s">
        <v>46</v>
      </c>
      <c r="E8734" s="0" t="s">
        <v>160</v>
      </c>
      <c r="F8734" s="0" t="n">
        <v>0.08</v>
      </c>
      <c r="G8734" s="0" t="n">
        <v>0.06</v>
      </c>
      <c r="H8734" s="0" t="n">
        <v>0</v>
      </c>
      <c r="I8734" s="0" t="n">
        <v>0.02</v>
      </c>
      <c r="J8734" s="0" t="n">
        <v>0.15</v>
      </c>
      <c r="K8734" s="0" t="n">
        <v>48</v>
      </c>
      <c r="L8734" s="0" t="n">
        <v>6.9</v>
      </c>
      <c r="M8734" s="0" t="s">
        <v>36</v>
      </c>
      <c r="N8734" s="0" t="s">
        <v>74</v>
      </c>
      <c r="O8734" s="0" t="s">
        <v>177</v>
      </c>
      <c r="P8734" s="0" t="n">
        <f aca="false">IF(AND(OR(Dashboard!$B$5="All",D8734=Dashboard!$B$5),OR(Dashboard!$D$5="All",N8734=Dashboard!$D$5),OR(AND(C8734&lt;&gt;"",C8734&gt;=Dashboard!$F$5,C8734&lt;=Dashboard!$H$5),AND(C8734="",Dashboard!$F$5&lt;=1980,Dashboard!$H$5&gt;=2016))),1,0)</f>
        <v>1</v>
      </c>
      <c r="Q8734" s="0" t="n">
        <f aca="false">J8734*P8734+ROW()*0.00000001</f>
        <v>0.15008734</v>
      </c>
    </row>
    <row r="8735" customFormat="false" ht="15" hidden="false" customHeight="false" outlineLevel="0" collapsed="false">
      <c r="A8735" s="0" t="s">
        <v>6076</v>
      </c>
      <c r="B8735" s="0" t="s">
        <v>64</v>
      </c>
      <c r="C8735" s="0" t="n">
        <v>2009</v>
      </c>
      <c r="D8735" s="0" t="s">
        <v>246</v>
      </c>
      <c r="E8735" s="0" t="s">
        <v>154</v>
      </c>
      <c r="F8735" s="0" t="n">
        <v>0.11</v>
      </c>
      <c r="G8735" s="0" t="n">
        <v>0.03</v>
      </c>
      <c r="H8735" s="0" t="n">
        <v>0</v>
      </c>
      <c r="I8735" s="0" t="n">
        <v>0.01</v>
      </c>
      <c r="J8735" s="0" t="n">
        <v>0.15</v>
      </c>
      <c r="K8735" s="0" t="n">
        <v>48</v>
      </c>
      <c r="L8735" s="0" t="n">
        <v>6.8</v>
      </c>
      <c r="M8735" s="0" t="s">
        <v>73</v>
      </c>
      <c r="N8735" s="0" t="s">
        <v>66</v>
      </c>
      <c r="O8735" s="0" t="s">
        <v>177</v>
      </c>
      <c r="P8735" s="0" t="n">
        <f aca="false">IF(AND(OR(Dashboard!$B$5="All",D8735=Dashboard!$B$5),OR(Dashboard!$D$5="All",N8735=Dashboard!$D$5),OR(AND(C8735&lt;&gt;"",C8735&gt;=Dashboard!$F$5,C8735&lt;=Dashboard!$H$5),AND(C8735="",Dashboard!$F$5&lt;=1980,Dashboard!$H$5&gt;=2016))),1,0)</f>
        <v>1</v>
      </c>
      <c r="Q8735" s="0" t="n">
        <f aca="false">J8735*P8735+ROW()*0.00000001</f>
        <v>0.15008735</v>
      </c>
    </row>
    <row r="8736" customFormat="false" ht="15" hidden="false" customHeight="false" outlineLevel="0" collapsed="false">
      <c r="A8736" s="0" t="s">
        <v>6402</v>
      </c>
      <c r="B8736" s="0" t="s">
        <v>50</v>
      </c>
      <c r="C8736" s="0" t="n">
        <v>2010</v>
      </c>
      <c r="D8736" s="0" t="s">
        <v>58</v>
      </c>
      <c r="E8736" s="0" t="s">
        <v>418</v>
      </c>
      <c r="F8736" s="0" t="n">
        <v>0.14</v>
      </c>
      <c r="G8736" s="0" t="n">
        <v>0</v>
      </c>
      <c r="H8736" s="0" t="n">
        <v>0</v>
      </c>
      <c r="I8736" s="0" t="n">
        <v>0.01</v>
      </c>
      <c r="J8736" s="0" t="n">
        <v>0.15</v>
      </c>
      <c r="M8736" s="0" t="s">
        <v>36</v>
      </c>
      <c r="N8736" s="0" t="s">
        <v>35</v>
      </c>
      <c r="P8736" s="0" t="n">
        <f aca="false">IF(AND(OR(Dashboard!$B$5="All",D8736=Dashboard!$B$5),OR(Dashboard!$D$5="All",N8736=Dashboard!$D$5),OR(AND(C8736&lt;&gt;"",C8736&gt;=Dashboard!$F$5,C8736&lt;=Dashboard!$H$5),AND(C8736="",Dashboard!$F$5&lt;=1980,Dashboard!$H$5&gt;=2016))),1,0)</f>
        <v>1</v>
      </c>
      <c r="Q8736" s="0" t="n">
        <f aca="false">J8736*P8736+ROW()*0.00000001</f>
        <v>0.15008736</v>
      </c>
    </row>
    <row r="8737" customFormat="false" ht="15" hidden="false" customHeight="false" outlineLevel="0" collapsed="false">
      <c r="A8737" s="0" t="s">
        <v>3353</v>
      </c>
      <c r="B8737" s="0" t="s">
        <v>33</v>
      </c>
      <c r="C8737" s="0" t="n">
        <v>2011</v>
      </c>
      <c r="D8737" s="0" t="s">
        <v>34</v>
      </c>
      <c r="E8737" s="0" t="s">
        <v>72</v>
      </c>
      <c r="F8737" s="0" t="n">
        <v>0.14</v>
      </c>
      <c r="G8737" s="0" t="n">
        <v>0</v>
      </c>
      <c r="H8737" s="0" t="n">
        <v>0</v>
      </c>
      <c r="I8737" s="0" t="n">
        <v>0.01</v>
      </c>
      <c r="J8737" s="0" t="n">
        <v>0.15</v>
      </c>
      <c r="M8737" s="0" t="s">
        <v>36</v>
      </c>
      <c r="N8737" s="0" t="s">
        <v>35</v>
      </c>
      <c r="P8737" s="0" t="n">
        <f aca="false">IF(AND(OR(Dashboard!$B$5="All",D8737=Dashboard!$B$5),OR(Dashboard!$D$5="All",N8737=Dashboard!$D$5),OR(AND(C8737&lt;&gt;"",C8737&gt;=Dashboard!$F$5,C8737&lt;=Dashboard!$H$5),AND(C8737="",Dashboard!$F$5&lt;=1980,Dashboard!$H$5&gt;=2016))),1,0)</f>
        <v>1</v>
      </c>
      <c r="Q8737" s="0" t="n">
        <f aca="false">J8737*P8737+ROW()*0.00000001</f>
        <v>0.15008737</v>
      </c>
    </row>
    <row r="8738" customFormat="false" ht="15" hidden="false" customHeight="false" outlineLevel="0" collapsed="false">
      <c r="A8738" s="0" t="s">
        <v>6403</v>
      </c>
      <c r="B8738" s="0" t="s">
        <v>50</v>
      </c>
      <c r="C8738" s="0" t="n">
        <v>2007</v>
      </c>
      <c r="D8738" s="0" t="s">
        <v>114</v>
      </c>
      <c r="E8738" s="0" t="s">
        <v>72</v>
      </c>
      <c r="F8738" s="0" t="n">
        <v>0.14</v>
      </c>
      <c r="G8738" s="0" t="n">
        <v>0.01</v>
      </c>
      <c r="H8738" s="0" t="n">
        <v>0</v>
      </c>
      <c r="I8738" s="0" t="n">
        <v>0.01</v>
      </c>
      <c r="J8738" s="0" t="n">
        <v>0.15</v>
      </c>
      <c r="N8738" s="0" t="s">
        <v>35</v>
      </c>
      <c r="P8738" s="0" t="n">
        <f aca="false">IF(AND(OR(Dashboard!$B$5="All",D8738=Dashboard!$B$5),OR(Dashboard!$D$5="All",N8738=Dashboard!$D$5),OR(AND(C8738&lt;&gt;"",C8738&gt;=Dashboard!$F$5,C8738&lt;=Dashboard!$H$5),AND(C8738="",Dashboard!$F$5&lt;=1980,Dashboard!$H$5&gt;=2016))),1,0)</f>
        <v>1</v>
      </c>
      <c r="Q8738" s="0" t="n">
        <f aca="false">J8738*P8738+ROW()*0.00000001</f>
        <v>0.15008738</v>
      </c>
    </row>
    <row r="8739" customFormat="false" ht="15" hidden="false" customHeight="false" outlineLevel="0" collapsed="false">
      <c r="A8739" s="0" t="s">
        <v>6404</v>
      </c>
      <c r="B8739" s="0" t="s">
        <v>117</v>
      </c>
      <c r="C8739" s="0" t="n">
        <v>1999</v>
      </c>
      <c r="D8739" s="0" t="s">
        <v>52</v>
      </c>
      <c r="E8739" s="0" t="s">
        <v>89</v>
      </c>
      <c r="F8739" s="0" t="n">
        <v>0.09</v>
      </c>
      <c r="G8739" s="0" t="n">
        <v>0.06</v>
      </c>
      <c r="H8739" s="0" t="n">
        <v>0</v>
      </c>
      <c r="I8739" s="0" t="n">
        <v>0.01</v>
      </c>
      <c r="J8739" s="0" t="n">
        <v>0.15</v>
      </c>
      <c r="N8739" s="0" t="s">
        <v>74</v>
      </c>
      <c r="P8739" s="0" t="n">
        <f aca="false">IF(AND(OR(Dashboard!$B$5="All",D8739=Dashboard!$B$5),OR(Dashboard!$D$5="All",N8739=Dashboard!$D$5),OR(AND(C8739&lt;&gt;"",C8739&gt;=Dashboard!$F$5,C8739&lt;=Dashboard!$H$5),AND(C8739="",Dashboard!$F$5&lt;=1980,Dashboard!$H$5&gt;=2016))),1,0)</f>
        <v>1</v>
      </c>
      <c r="Q8739" s="0" t="n">
        <f aca="false">J8739*P8739+ROW()*0.00000001</f>
        <v>0.15008739</v>
      </c>
    </row>
    <row r="8740" customFormat="false" ht="15" hidden="false" customHeight="false" outlineLevel="0" collapsed="false">
      <c r="A8740" s="0" t="s">
        <v>6405</v>
      </c>
      <c r="B8740" s="0" t="s">
        <v>159</v>
      </c>
      <c r="C8740" s="0" t="n">
        <v>1982</v>
      </c>
      <c r="D8740" s="0" t="s">
        <v>71</v>
      </c>
      <c r="E8740" s="0" t="s">
        <v>91</v>
      </c>
      <c r="F8740" s="0" t="n">
        <v>0.14</v>
      </c>
      <c r="G8740" s="0" t="n">
        <v>0.01</v>
      </c>
      <c r="H8740" s="0" t="n">
        <v>0</v>
      </c>
      <c r="I8740" s="0" t="n">
        <v>0</v>
      </c>
      <c r="J8740" s="0" t="n">
        <v>0.15</v>
      </c>
      <c r="N8740" s="0" t="s">
        <v>161</v>
      </c>
      <c r="P8740" s="0" t="n">
        <f aca="false">IF(AND(OR(Dashboard!$B$5="All",D8740=Dashboard!$B$5),OR(Dashboard!$D$5="All",N8740=Dashboard!$D$5),OR(AND(C8740&lt;&gt;"",C8740&gt;=Dashboard!$F$5,C8740&lt;=Dashboard!$H$5),AND(C8740="",Dashboard!$F$5&lt;=1980,Dashboard!$H$5&gt;=2016))),1,0)</f>
        <v>1</v>
      </c>
      <c r="Q8740" s="0" t="n">
        <f aca="false">J8740*P8740+ROW()*0.00000001</f>
        <v>0.1500874</v>
      </c>
    </row>
    <row r="8741" customFormat="false" ht="15" hidden="false" customHeight="false" outlineLevel="0" collapsed="false">
      <c r="A8741" s="0" t="s">
        <v>6406</v>
      </c>
      <c r="B8741" s="0" t="s">
        <v>159</v>
      </c>
      <c r="D8741" s="0" t="s">
        <v>34</v>
      </c>
      <c r="E8741" s="0" t="s">
        <v>160</v>
      </c>
      <c r="F8741" s="0" t="n">
        <v>0.14</v>
      </c>
      <c r="G8741" s="0" t="n">
        <v>0.01</v>
      </c>
      <c r="H8741" s="0" t="n">
        <v>0</v>
      </c>
      <c r="I8741" s="0" t="n">
        <v>0</v>
      </c>
      <c r="J8741" s="0" t="n">
        <v>0.15</v>
      </c>
      <c r="N8741" s="0" t="s">
        <v>161</v>
      </c>
      <c r="P8741" s="0" t="n">
        <f aca="false">IF(AND(OR(Dashboard!$B$5="All",D8741=Dashboard!$B$5),OR(Dashboard!$D$5="All",N8741=Dashboard!$D$5),OR(AND(C8741&lt;&gt;"",C8741&gt;=Dashboard!$F$5,C8741&lt;=Dashboard!$H$5),AND(C8741="",Dashboard!$F$5&lt;=1980,Dashboard!$H$5&gt;=2016))),1,0)</f>
        <v>1</v>
      </c>
      <c r="Q8741" s="0" t="n">
        <f aca="false">J8741*P8741+ROW()*0.00000001</f>
        <v>0.15008741</v>
      </c>
    </row>
    <row r="8742" customFormat="false" ht="15" hidden="false" customHeight="false" outlineLevel="0" collapsed="false">
      <c r="A8742" s="0" t="s">
        <v>6407</v>
      </c>
      <c r="B8742" s="0" t="s">
        <v>159</v>
      </c>
      <c r="C8742" s="0" t="n">
        <v>1989</v>
      </c>
      <c r="D8742" s="0" t="s">
        <v>48</v>
      </c>
      <c r="E8742" s="0" t="s">
        <v>160</v>
      </c>
      <c r="F8742" s="0" t="n">
        <v>0.14</v>
      </c>
      <c r="G8742" s="0" t="n">
        <v>0.01</v>
      </c>
      <c r="H8742" s="0" t="n">
        <v>0</v>
      </c>
      <c r="I8742" s="0" t="n">
        <v>0</v>
      </c>
      <c r="J8742" s="0" t="n">
        <v>0.15</v>
      </c>
      <c r="N8742" s="0" t="s">
        <v>161</v>
      </c>
      <c r="P8742" s="0" t="n">
        <f aca="false">IF(AND(OR(Dashboard!$B$5="All",D8742=Dashboard!$B$5),OR(Dashboard!$D$5="All",N8742=Dashboard!$D$5),OR(AND(C8742&lt;&gt;"",C8742&gt;=Dashboard!$F$5,C8742&lt;=Dashboard!$H$5),AND(C8742="",Dashboard!$F$5&lt;=1980,Dashboard!$H$5&gt;=2016))),1,0)</f>
        <v>1</v>
      </c>
      <c r="Q8742" s="0" t="n">
        <f aca="false">J8742*P8742+ROW()*0.00000001</f>
        <v>0.15008742</v>
      </c>
    </row>
    <row r="8743" customFormat="false" ht="15" hidden="false" customHeight="false" outlineLevel="0" collapsed="false">
      <c r="A8743" s="0" t="s">
        <v>6408</v>
      </c>
      <c r="B8743" s="0" t="s">
        <v>873</v>
      </c>
      <c r="C8743" s="0" t="n">
        <v>1996</v>
      </c>
      <c r="D8743" s="0" t="s">
        <v>48</v>
      </c>
      <c r="E8743" s="0" t="s">
        <v>154</v>
      </c>
      <c r="F8743" s="0" t="n">
        <v>0</v>
      </c>
      <c r="G8743" s="0" t="n">
        <v>0</v>
      </c>
      <c r="H8743" s="0" t="n">
        <v>0.15</v>
      </c>
      <c r="I8743" s="0" t="n">
        <v>0</v>
      </c>
      <c r="J8743" s="0" t="n">
        <v>0.15</v>
      </c>
      <c r="N8743" s="0" t="s">
        <v>154</v>
      </c>
      <c r="P8743" s="0" t="n">
        <f aca="false">IF(AND(OR(Dashboard!$B$5="All",D8743=Dashboard!$B$5),OR(Dashboard!$D$5="All",N8743=Dashboard!$D$5),OR(AND(C8743&lt;&gt;"",C8743&gt;=Dashboard!$F$5,C8743&lt;=Dashboard!$H$5),AND(C8743="",Dashboard!$F$5&lt;=1980,Dashboard!$H$5&gt;=2016))),1,0)</f>
        <v>1</v>
      </c>
      <c r="Q8743" s="0" t="n">
        <f aca="false">J8743*P8743+ROW()*0.00000001</f>
        <v>0.15008743</v>
      </c>
    </row>
    <row r="8744" customFormat="false" ht="15" hidden="false" customHeight="false" outlineLevel="0" collapsed="false">
      <c r="A8744" s="0" t="s">
        <v>6409</v>
      </c>
      <c r="B8744" s="0" t="s">
        <v>33</v>
      </c>
      <c r="C8744" s="0" t="n">
        <v>2007</v>
      </c>
      <c r="D8744" s="0" t="s">
        <v>114</v>
      </c>
      <c r="E8744" s="0" t="s">
        <v>142</v>
      </c>
      <c r="F8744" s="0" t="n">
        <v>0.14</v>
      </c>
      <c r="G8744" s="0" t="n">
        <v>0</v>
      </c>
      <c r="H8744" s="0" t="n">
        <v>0</v>
      </c>
      <c r="I8744" s="0" t="n">
        <v>0.01</v>
      </c>
      <c r="J8744" s="0" t="n">
        <v>0.15</v>
      </c>
      <c r="K8744" s="0" t="n">
        <v>77</v>
      </c>
      <c r="L8744" s="0" t="n">
        <v>8.5</v>
      </c>
      <c r="M8744" s="0" t="s">
        <v>73</v>
      </c>
      <c r="N8744" s="0" t="s">
        <v>35</v>
      </c>
      <c r="O8744" s="0" t="s">
        <v>37</v>
      </c>
      <c r="P8744" s="0" t="n">
        <f aca="false">IF(AND(OR(Dashboard!$B$5="All",D8744=Dashboard!$B$5),OR(Dashboard!$D$5="All",N8744=Dashboard!$D$5),OR(AND(C8744&lt;&gt;"",C8744&gt;=Dashboard!$F$5,C8744&lt;=Dashboard!$H$5),AND(C8744="",Dashboard!$F$5&lt;=1980,Dashboard!$H$5&gt;=2016))),1,0)</f>
        <v>1</v>
      </c>
      <c r="Q8744" s="0" t="n">
        <f aca="false">J8744*P8744+ROW()*0.00000001</f>
        <v>0.15008744</v>
      </c>
    </row>
    <row r="8745" customFormat="false" ht="15" hidden="false" customHeight="false" outlineLevel="0" collapsed="false">
      <c r="A8745" s="0" t="s">
        <v>3500</v>
      </c>
      <c r="B8745" s="0" t="s">
        <v>172</v>
      </c>
      <c r="C8745" s="0" t="n">
        <v>2015</v>
      </c>
      <c r="D8745" s="0" t="s">
        <v>71</v>
      </c>
      <c r="E8745" s="0" t="s">
        <v>139</v>
      </c>
      <c r="F8745" s="0" t="n">
        <v>0.07</v>
      </c>
      <c r="G8745" s="0" t="n">
        <v>0.07</v>
      </c>
      <c r="H8745" s="0" t="n">
        <v>0</v>
      </c>
      <c r="I8745" s="0" t="n">
        <v>0.01</v>
      </c>
      <c r="J8745" s="0" t="n">
        <v>0.15</v>
      </c>
      <c r="K8745" s="0" t="n">
        <v>75</v>
      </c>
      <c r="L8745" s="0" t="n">
        <v>8</v>
      </c>
      <c r="N8745" s="0" t="s">
        <v>66</v>
      </c>
      <c r="O8745" s="0" t="s">
        <v>37</v>
      </c>
      <c r="P8745" s="0" t="n">
        <f aca="false">IF(AND(OR(Dashboard!$B$5="All",D8745=Dashboard!$B$5),OR(Dashboard!$D$5="All",N8745=Dashboard!$D$5),OR(AND(C8745&lt;&gt;"",C8745&gt;=Dashboard!$F$5,C8745&lt;=Dashboard!$H$5),AND(C8745="",Dashboard!$F$5&lt;=1980,Dashboard!$H$5&gt;=2016))),1,0)</f>
        <v>1</v>
      </c>
      <c r="Q8745" s="0" t="n">
        <f aca="false">J8745*P8745+ROW()*0.00000001</f>
        <v>0.15008745</v>
      </c>
    </row>
    <row r="8746" customFormat="false" ht="15" hidden="false" customHeight="false" outlineLevel="0" collapsed="false">
      <c r="A8746" s="0" t="s">
        <v>6410</v>
      </c>
      <c r="B8746" s="0" t="s">
        <v>164</v>
      </c>
      <c r="C8746" s="0" t="n">
        <v>2006</v>
      </c>
      <c r="D8746" s="0" t="s">
        <v>34</v>
      </c>
      <c r="E8746" s="0" t="s">
        <v>220</v>
      </c>
      <c r="F8746" s="0" t="n">
        <v>0</v>
      </c>
      <c r="G8746" s="0" t="n">
        <v>0</v>
      </c>
      <c r="H8746" s="0" t="n">
        <v>0.15</v>
      </c>
      <c r="I8746" s="0" t="n">
        <v>0</v>
      </c>
      <c r="J8746" s="0" t="n">
        <v>0.15</v>
      </c>
      <c r="N8746" s="0" t="s">
        <v>74</v>
      </c>
      <c r="P8746" s="0" t="n">
        <f aca="false">IF(AND(OR(Dashboard!$B$5="All",D8746=Dashboard!$B$5),OR(Dashboard!$D$5="All",N8746=Dashboard!$D$5),OR(AND(C8746&lt;&gt;"",C8746&gt;=Dashboard!$F$5,C8746&lt;=Dashboard!$H$5),AND(C8746="",Dashboard!$F$5&lt;=1980,Dashboard!$H$5&gt;=2016))),1,0)</f>
        <v>1</v>
      </c>
      <c r="Q8746" s="0" t="n">
        <f aca="false">J8746*P8746+ROW()*0.00000001</f>
        <v>0.15008746</v>
      </c>
    </row>
    <row r="8747" customFormat="false" ht="15" hidden="false" customHeight="false" outlineLevel="0" collapsed="false">
      <c r="A8747" s="0" t="s">
        <v>6411</v>
      </c>
      <c r="B8747" s="0" t="s">
        <v>33</v>
      </c>
      <c r="C8747" s="0" t="n">
        <v>2010</v>
      </c>
      <c r="D8747" s="0" t="s">
        <v>114</v>
      </c>
      <c r="E8747" s="0" t="s">
        <v>2960</v>
      </c>
      <c r="F8747" s="0" t="n">
        <v>0.14</v>
      </c>
      <c r="G8747" s="0" t="n">
        <v>0</v>
      </c>
      <c r="H8747" s="0" t="n">
        <v>0</v>
      </c>
      <c r="I8747" s="0" t="n">
        <v>0.01</v>
      </c>
      <c r="J8747" s="0" t="n">
        <v>0.15</v>
      </c>
      <c r="N8747" s="0" t="s">
        <v>35</v>
      </c>
      <c r="P8747" s="0" t="n">
        <f aca="false">IF(AND(OR(Dashboard!$B$5="All",D8747=Dashboard!$B$5),OR(Dashboard!$D$5="All",N8747=Dashboard!$D$5),OR(AND(C8747&lt;&gt;"",C8747&gt;=Dashboard!$F$5,C8747&lt;=Dashboard!$H$5),AND(C8747="",Dashboard!$F$5&lt;=1980,Dashboard!$H$5&gt;=2016))),1,0)</f>
        <v>1</v>
      </c>
      <c r="Q8747" s="0" t="n">
        <f aca="false">J8747*P8747+ROW()*0.00000001</f>
        <v>0.15008747</v>
      </c>
    </row>
    <row r="8748" customFormat="false" ht="15" hidden="false" customHeight="false" outlineLevel="0" collapsed="false">
      <c r="A8748" s="0" t="s">
        <v>6412</v>
      </c>
      <c r="B8748" s="0" t="s">
        <v>97</v>
      </c>
      <c r="C8748" s="0" t="n">
        <v>2012</v>
      </c>
      <c r="D8748" s="0" t="s">
        <v>16</v>
      </c>
      <c r="E8748" s="0" t="s">
        <v>328</v>
      </c>
      <c r="F8748" s="0" t="n">
        <v>0.08</v>
      </c>
      <c r="G8748" s="0" t="n">
        <v>0.02</v>
      </c>
      <c r="H8748" s="0" t="n">
        <v>0.04</v>
      </c>
      <c r="I8748" s="0" t="n">
        <v>0.01</v>
      </c>
      <c r="J8748" s="0" t="n">
        <v>0.15</v>
      </c>
      <c r="K8748" s="0" t="n">
        <v>71</v>
      </c>
      <c r="L8748" s="0" t="n">
        <v>5.4</v>
      </c>
      <c r="M8748" s="0" t="s">
        <v>125</v>
      </c>
      <c r="N8748" s="0" t="s">
        <v>35</v>
      </c>
      <c r="O8748" s="0" t="s">
        <v>37</v>
      </c>
      <c r="P8748" s="0" t="n">
        <f aca="false">IF(AND(OR(Dashboard!$B$5="All",D8748=Dashboard!$B$5),OR(Dashboard!$D$5="All",N8748=Dashboard!$D$5),OR(AND(C8748&lt;&gt;"",C8748&gt;=Dashboard!$F$5,C8748&lt;=Dashboard!$H$5),AND(C8748="",Dashboard!$F$5&lt;=1980,Dashboard!$H$5&gt;=2016))),1,0)</f>
        <v>1</v>
      </c>
      <c r="Q8748" s="0" t="n">
        <f aca="false">J8748*P8748+ROW()*0.00000001</f>
        <v>0.15008748</v>
      </c>
    </row>
    <row r="8749" customFormat="false" ht="15" hidden="false" customHeight="false" outlineLevel="0" collapsed="false">
      <c r="A8749" s="0" t="s">
        <v>3537</v>
      </c>
      <c r="B8749" s="0" t="s">
        <v>144</v>
      </c>
      <c r="C8749" s="0" t="n">
        <v>2004</v>
      </c>
      <c r="D8749" s="0" t="s">
        <v>41</v>
      </c>
      <c r="E8749" s="0" t="s">
        <v>1524</v>
      </c>
      <c r="F8749" s="0" t="n">
        <v>0.11</v>
      </c>
      <c r="G8749" s="0" t="n">
        <v>0.03</v>
      </c>
      <c r="H8749" s="0" t="n">
        <v>0</v>
      </c>
      <c r="I8749" s="0" t="n">
        <v>0.01</v>
      </c>
      <c r="J8749" s="0" t="n">
        <v>0.15</v>
      </c>
      <c r="K8749" s="0" t="n">
        <v>44</v>
      </c>
      <c r="L8749" s="0" t="n">
        <v>5.9</v>
      </c>
      <c r="M8749" s="0" t="s">
        <v>103</v>
      </c>
      <c r="N8749" s="0" t="s">
        <v>66</v>
      </c>
      <c r="O8749" s="0" t="s">
        <v>177</v>
      </c>
      <c r="P8749" s="0" t="n">
        <f aca="false">IF(AND(OR(Dashboard!$B$5="All",D8749=Dashboard!$B$5),OR(Dashboard!$D$5="All",N8749=Dashboard!$D$5),OR(AND(C8749&lt;&gt;"",C8749&gt;=Dashboard!$F$5,C8749&lt;=Dashboard!$H$5),AND(C8749="",Dashboard!$F$5&lt;=1980,Dashboard!$H$5&gt;=2016))),1,0)</f>
        <v>1</v>
      </c>
      <c r="Q8749" s="0" t="n">
        <f aca="false">J8749*P8749+ROW()*0.00000001</f>
        <v>0.15008749</v>
      </c>
    </row>
    <row r="8750" customFormat="false" ht="15" hidden="false" customHeight="false" outlineLevel="0" collapsed="false">
      <c r="A8750" s="0" t="s">
        <v>4194</v>
      </c>
      <c r="B8750" s="0" t="s">
        <v>97</v>
      </c>
      <c r="C8750" s="0" t="n">
        <v>2011</v>
      </c>
      <c r="D8750" s="0" t="s">
        <v>71</v>
      </c>
      <c r="E8750" s="0" t="s">
        <v>124</v>
      </c>
      <c r="F8750" s="0" t="n">
        <v>0.05</v>
      </c>
      <c r="G8750" s="0" t="n">
        <v>0.09</v>
      </c>
      <c r="H8750" s="0" t="n">
        <v>0</v>
      </c>
      <c r="I8750" s="0" t="n">
        <v>0.02</v>
      </c>
      <c r="J8750" s="0" t="n">
        <v>0.15</v>
      </c>
      <c r="K8750" s="0" t="n">
        <v>56</v>
      </c>
      <c r="L8750" s="0" t="n">
        <v>5.7</v>
      </c>
      <c r="M8750" s="0" t="s">
        <v>125</v>
      </c>
      <c r="N8750" s="0" t="s">
        <v>35</v>
      </c>
      <c r="O8750" s="0" t="s">
        <v>53</v>
      </c>
      <c r="P8750" s="0" t="n">
        <f aca="false">IF(AND(OR(Dashboard!$B$5="All",D8750=Dashboard!$B$5),OR(Dashboard!$D$5="All",N8750=Dashboard!$D$5),OR(AND(C8750&lt;&gt;"",C8750&gt;=Dashboard!$F$5,C8750&lt;=Dashboard!$H$5),AND(C8750="",Dashboard!$F$5&lt;=1980,Dashboard!$H$5&gt;=2016))),1,0)</f>
        <v>1</v>
      </c>
      <c r="Q8750" s="0" t="n">
        <f aca="false">J8750*P8750+ROW()*0.00000001</f>
        <v>0.1500875</v>
      </c>
    </row>
    <row r="8751" customFormat="false" ht="15" hidden="false" customHeight="false" outlineLevel="0" collapsed="false">
      <c r="A8751" s="0" t="s">
        <v>2678</v>
      </c>
      <c r="B8751" s="0" t="s">
        <v>64</v>
      </c>
      <c r="C8751" s="0" t="n">
        <v>2013</v>
      </c>
      <c r="D8751" s="0" t="s">
        <v>71</v>
      </c>
      <c r="E8751" s="0" t="s">
        <v>782</v>
      </c>
      <c r="F8751" s="0" t="n">
        <v>0.09</v>
      </c>
      <c r="G8751" s="0" t="n">
        <v>0.05</v>
      </c>
      <c r="H8751" s="0" t="n">
        <v>0</v>
      </c>
      <c r="I8751" s="0" t="n">
        <v>0.01</v>
      </c>
      <c r="J8751" s="0" t="n">
        <v>0.15</v>
      </c>
      <c r="K8751" s="0" t="n">
        <v>65</v>
      </c>
      <c r="L8751" s="0" t="n">
        <v>7.5</v>
      </c>
      <c r="M8751" s="0" t="s">
        <v>103</v>
      </c>
      <c r="N8751" s="0" t="s">
        <v>66</v>
      </c>
      <c r="O8751" s="0" t="s">
        <v>67</v>
      </c>
      <c r="P8751" s="0" t="n">
        <f aca="false">IF(AND(OR(Dashboard!$B$5="All",D8751=Dashboard!$B$5),OR(Dashboard!$D$5="All",N8751=Dashboard!$D$5),OR(AND(C8751&lt;&gt;"",C8751&gt;=Dashboard!$F$5,C8751&lt;=Dashboard!$H$5),AND(C8751="",Dashboard!$F$5&lt;=1980,Dashboard!$H$5&gt;=2016))),1,0)</f>
        <v>1</v>
      </c>
      <c r="Q8751" s="0" t="n">
        <f aca="false">J8751*P8751+ROW()*0.00000001</f>
        <v>0.15008751</v>
      </c>
    </row>
    <row r="8752" customFormat="false" ht="15" hidden="false" customHeight="false" outlineLevel="0" collapsed="false">
      <c r="A8752" s="0" t="s">
        <v>6413</v>
      </c>
      <c r="B8752" s="0" t="s">
        <v>33</v>
      </c>
      <c r="C8752" s="0" t="n">
        <v>2007</v>
      </c>
      <c r="D8752" s="0" t="s">
        <v>48</v>
      </c>
      <c r="E8752" s="0" t="s">
        <v>195</v>
      </c>
      <c r="F8752" s="0" t="n">
        <v>0.13</v>
      </c>
      <c r="G8752" s="0" t="n">
        <v>0.01</v>
      </c>
      <c r="H8752" s="0" t="n">
        <v>0</v>
      </c>
      <c r="I8752" s="0" t="n">
        <v>0.01</v>
      </c>
      <c r="J8752" s="0" t="n">
        <v>0.15</v>
      </c>
      <c r="N8752" s="0" t="s">
        <v>35</v>
      </c>
      <c r="P8752" s="0" t="n">
        <f aca="false">IF(AND(OR(Dashboard!$B$5="All",D8752=Dashboard!$B$5),OR(Dashboard!$D$5="All",N8752=Dashboard!$D$5),OR(AND(C8752&lt;&gt;"",C8752&gt;=Dashboard!$F$5,C8752&lt;=Dashboard!$H$5),AND(C8752="",Dashboard!$F$5&lt;=1980,Dashboard!$H$5&gt;=2016))),1,0)</f>
        <v>1</v>
      </c>
      <c r="Q8752" s="0" t="n">
        <f aca="false">J8752*P8752+ROW()*0.00000001</f>
        <v>0.15008752</v>
      </c>
    </row>
    <row r="8753" customFormat="false" ht="15" hidden="false" customHeight="false" outlineLevel="0" collapsed="false">
      <c r="A8753" s="0" t="s">
        <v>6414</v>
      </c>
      <c r="B8753" s="0" t="s">
        <v>144</v>
      </c>
      <c r="C8753" s="0" t="n">
        <v>2005</v>
      </c>
      <c r="D8753" s="0" t="s">
        <v>246</v>
      </c>
      <c r="E8753" s="0" t="s">
        <v>689</v>
      </c>
      <c r="F8753" s="0" t="n">
        <v>0.11</v>
      </c>
      <c r="G8753" s="0" t="n">
        <v>0.03</v>
      </c>
      <c r="H8753" s="0" t="n">
        <v>0</v>
      </c>
      <c r="I8753" s="0" t="n">
        <v>0.01</v>
      </c>
      <c r="J8753" s="0" t="n">
        <v>0.15</v>
      </c>
      <c r="K8753" s="0" t="n">
        <v>78</v>
      </c>
      <c r="L8753" s="0" t="n">
        <v>7.5</v>
      </c>
      <c r="M8753" s="0" t="s">
        <v>73</v>
      </c>
      <c r="N8753" s="0" t="s">
        <v>66</v>
      </c>
      <c r="O8753" s="0" t="s">
        <v>37</v>
      </c>
      <c r="P8753" s="0" t="n">
        <f aca="false">IF(AND(OR(Dashboard!$B$5="All",D8753=Dashboard!$B$5),OR(Dashboard!$D$5="All",N8753=Dashboard!$D$5),OR(AND(C8753&lt;&gt;"",C8753&gt;=Dashboard!$F$5,C8753&lt;=Dashboard!$H$5),AND(C8753="",Dashboard!$F$5&lt;=1980,Dashboard!$H$5&gt;=2016))),1,0)</f>
        <v>1</v>
      </c>
      <c r="Q8753" s="0" t="n">
        <f aca="false">J8753*P8753+ROW()*0.00000001</f>
        <v>0.15008753</v>
      </c>
    </row>
    <row r="8754" customFormat="false" ht="15" hidden="false" customHeight="false" outlineLevel="0" collapsed="false">
      <c r="A8754" s="0" t="s">
        <v>6415</v>
      </c>
      <c r="B8754" s="0" t="s">
        <v>85</v>
      </c>
      <c r="C8754" s="0" t="n">
        <v>2005</v>
      </c>
      <c r="D8754" s="0" t="s">
        <v>52</v>
      </c>
      <c r="E8754" s="0" t="s">
        <v>520</v>
      </c>
      <c r="F8754" s="0" t="n">
        <v>0.11</v>
      </c>
      <c r="G8754" s="0" t="n">
        <v>0.04</v>
      </c>
      <c r="H8754" s="0" t="n">
        <v>0</v>
      </c>
      <c r="I8754" s="0" t="n">
        <v>0</v>
      </c>
      <c r="J8754" s="0" t="n">
        <v>0.15</v>
      </c>
      <c r="N8754" s="0" t="s">
        <v>35</v>
      </c>
      <c r="P8754" s="0" t="n">
        <f aca="false">IF(AND(OR(Dashboard!$B$5="All",D8754=Dashboard!$B$5),OR(Dashboard!$D$5="All",N8754=Dashboard!$D$5),OR(AND(C8754&lt;&gt;"",C8754&gt;=Dashboard!$F$5,C8754&lt;=Dashboard!$H$5),AND(C8754="",Dashboard!$F$5&lt;=1980,Dashboard!$H$5&gt;=2016))),1,0)</f>
        <v>1</v>
      </c>
      <c r="Q8754" s="0" t="n">
        <f aca="false">J8754*P8754+ROW()*0.00000001</f>
        <v>0.15008754</v>
      </c>
    </row>
    <row r="8755" customFormat="false" ht="15" hidden="false" customHeight="false" outlineLevel="0" collapsed="false">
      <c r="A8755" s="0" t="s">
        <v>3621</v>
      </c>
      <c r="B8755" s="0" t="s">
        <v>144</v>
      </c>
      <c r="C8755" s="0" t="n">
        <v>2002</v>
      </c>
      <c r="D8755" s="0" t="s">
        <v>71</v>
      </c>
      <c r="E8755" s="0" t="s">
        <v>160</v>
      </c>
      <c r="F8755" s="0" t="n">
        <v>0.11</v>
      </c>
      <c r="G8755" s="0" t="n">
        <v>0.03</v>
      </c>
      <c r="H8755" s="0" t="n">
        <v>0</v>
      </c>
      <c r="I8755" s="0" t="n">
        <v>0.01</v>
      </c>
      <c r="J8755" s="0" t="n">
        <v>0.15</v>
      </c>
      <c r="K8755" s="0" t="n">
        <v>53</v>
      </c>
      <c r="L8755" s="0" t="n">
        <v>5.2</v>
      </c>
      <c r="M8755" s="0" t="s">
        <v>103</v>
      </c>
      <c r="N8755" s="0" t="s">
        <v>66</v>
      </c>
      <c r="O8755" s="0" t="s">
        <v>53</v>
      </c>
      <c r="P8755" s="0" t="n">
        <f aca="false">IF(AND(OR(Dashboard!$B$5="All",D8755=Dashboard!$B$5),OR(Dashboard!$D$5="All",N8755=Dashboard!$D$5),OR(AND(C8755&lt;&gt;"",C8755&gt;=Dashboard!$F$5,C8755&lt;=Dashboard!$H$5),AND(C8755="",Dashboard!$F$5&lt;=1980,Dashboard!$H$5&gt;=2016))),1,0)</f>
        <v>1</v>
      </c>
      <c r="Q8755" s="0" t="n">
        <f aca="false">J8755*P8755+ROW()*0.00000001</f>
        <v>0.15008755</v>
      </c>
    </row>
    <row r="8756" customFormat="false" ht="15" hidden="false" customHeight="false" outlineLevel="0" collapsed="false">
      <c r="A8756" s="0" t="s">
        <v>6416</v>
      </c>
      <c r="B8756" s="0" t="s">
        <v>164</v>
      </c>
      <c r="C8756" s="0" t="n">
        <v>2005</v>
      </c>
      <c r="D8756" s="0" t="s">
        <v>56</v>
      </c>
      <c r="E8756" s="0" t="s">
        <v>418</v>
      </c>
      <c r="F8756" s="0" t="n">
        <v>0.14</v>
      </c>
      <c r="G8756" s="0" t="n">
        <v>0</v>
      </c>
      <c r="H8756" s="0" t="n">
        <v>0</v>
      </c>
      <c r="I8756" s="0" t="n">
        <v>0.01</v>
      </c>
      <c r="J8756" s="0" t="n">
        <v>0.15</v>
      </c>
      <c r="K8756" s="0" t="n">
        <v>74</v>
      </c>
      <c r="L8756" s="0" t="n">
        <v>8.3</v>
      </c>
      <c r="M8756" s="0" t="s">
        <v>73</v>
      </c>
      <c r="N8756" s="0" t="s">
        <v>74</v>
      </c>
      <c r="O8756" s="0" t="s">
        <v>37</v>
      </c>
      <c r="P8756" s="0" t="n">
        <f aca="false">IF(AND(OR(Dashboard!$B$5="All",D8756=Dashboard!$B$5),OR(Dashboard!$D$5="All",N8756=Dashboard!$D$5),OR(AND(C8756&lt;&gt;"",C8756&gt;=Dashboard!$F$5,C8756&lt;=Dashboard!$H$5),AND(C8756="",Dashboard!$F$5&lt;=1980,Dashboard!$H$5&gt;=2016))),1,0)</f>
        <v>1</v>
      </c>
      <c r="Q8756" s="0" t="n">
        <f aca="false">J8756*P8756+ROW()*0.00000001</f>
        <v>0.15008756</v>
      </c>
    </row>
    <row r="8757" customFormat="false" ht="15" hidden="false" customHeight="false" outlineLevel="0" collapsed="false">
      <c r="A8757" s="0" t="s">
        <v>6417</v>
      </c>
      <c r="B8757" s="0" t="s">
        <v>50</v>
      </c>
      <c r="C8757" s="0" t="n">
        <v>2010</v>
      </c>
      <c r="D8757" s="0" t="s">
        <v>114</v>
      </c>
      <c r="E8757" s="0" t="s">
        <v>5954</v>
      </c>
      <c r="F8757" s="0" t="n">
        <v>0</v>
      </c>
      <c r="G8757" s="0" t="n">
        <v>0.13</v>
      </c>
      <c r="H8757" s="0" t="n">
        <v>0</v>
      </c>
      <c r="I8757" s="0" t="n">
        <v>0.02</v>
      </c>
      <c r="J8757" s="0" t="n">
        <v>0.15</v>
      </c>
      <c r="N8757" s="0" t="s">
        <v>35</v>
      </c>
      <c r="P8757" s="0" t="n">
        <f aca="false">IF(AND(OR(Dashboard!$B$5="All",D8757=Dashboard!$B$5),OR(Dashboard!$D$5="All",N8757=Dashboard!$D$5),OR(AND(C8757&lt;&gt;"",C8757&gt;=Dashboard!$F$5,C8757&lt;=Dashboard!$H$5),AND(C8757="",Dashboard!$F$5&lt;=1980,Dashboard!$H$5&gt;=2016))),1,0)</f>
        <v>1</v>
      </c>
      <c r="Q8757" s="0" t="n">
        <f aca="false">J8757*P8757+ROW()*0.00000001</f>
        <v>0.15008757</v>
      </c>
    </row>
    <row r="8758" customFormat="false" ht="15" hidden="false" customHeight="false" outlineLevel="0" collapsed="false">
      <c r="A8758" s="0" t="s">
        <v>5169</v>
      </c>
      <c r="B8758" s="0" t="s">
        <v>64</v>
      </c>
      <c r="C8758" s="0" t="n">
        <v>2012</v>
      </c>
      <c r="D8758" s="0" t="s">
        <v>58</v>
      </c>
      <c r="E8758" s="0" t="s">
        <v>220</v>
      </c>
      <c r="F8758" s="0" t="n">
        <v>0.11</v>
      </c>
      <c r="G8758" s="0" t="n">
        <v>0.03</v>
      </c>
      <c r="H8758" s="0" t="n">
        <v>0</v>
      </c>
      <c r="I8758" s="0" t="n">
        <v>0.01</v>
      </c>
      <c r="J8758" s="0" t="n">
        <v>0.15</v>
      </c>
      <c r="K8758" s="0" t="n">
        <v>77</v>
      </c>
      <c r="L8758" s="0" t="n">
        <v>8.9</v>
      </c>
      <c r="M8758" s="0" t="s">
        <v>103</v>
      </c>
      <c r="N8758" s="0" t="s">
        <v>66</v>
      </c>
      <c r="O8758" s="0" t="s">
        <v>37</v>
      </c>
      <c r="P8758" s="0" t="n">
        <f aca="false">IF(AND(OR(Dashboard!$B$5="All",D8758=Dashboard!$B$5),OR(Dashboard!$D$5="All",N8758=Dashboard!$D$5),OR(AND(C8758&lt;&gt;"",C8758&gt;=Dashboard!$F$5,C8758&lt;=Dashboard!$H$5),AND(C8758="",Dashboard!$F$5&lt;=1980,Dashboard!$H$5&gt;=2016))),1,0)</f>
        <v>1</v>
      </c>
      <c r="Q8758" s="0" t="n">
        <f aca="false">J8758*P8758+ROW()*0.00000001</f>
        <v>0.15008758</v>
      </c>
    </row>
    <row r="8759" customFormat="false" ht="15" hidden="false" customHeight="false" outlineLevel="0" collapsed="false">
      <c r="A8759" s="0" t="s">
        <v>1807</v>
      </c>
      <c r="B8759" s="0" t="s">
        <v>64</v>
      </c>
      <c r="C8759" s="0" t="n">
        <v>2009</v>
      </c>
      <c r="D8759" s="0" t="s">
        <v>41</v>
      </c>
      <c r="E8759" s="0" t="s">
        <v>418</v>
      </c>
      <c r="F8759" s="0" t="n">
        <v>0.14</v>
      </c>
      <c r="G8759" s="0" t="n">
        <v>0.01</v>
      </c>
      <c r="H8759" s="0" t="n">
        <v>0</v>
      </c>
      <c r="I8759" s="0" t="n">
        <v>0.01</v>
      </c>
      <c r="J8759" s="0" t="n">
        <v>0.15</v>
      </c>
      <c r="K8759" s="0" t="n">
        <v>54</v>
      </c>
      <c r="L8759" s="0" t="n">
        <v>5.8</v>
      </c>
      <c r="M8759" s="0" t="s">
        <v>36</v>
      </c>
      <c r="N8759" s="0" t="s">
        <v>66</v>
      </c>
      <c r="O8759" s="0" t="s">
        <v>53</v>
      </c>
      <c r="P8759" s="0" t="n">
        <f aca="false">IF(AND(OR(Dashboard!$B$5="All",D8759=Dashboard!$B$5),OR(Dashboard!$D$5="All",N8759=Dashboard!$D$5),OR(AND(C8759&lt;&gt;"",C8759&gt;=Dashboard!$F$5,C8759&lt;=Dashboard!$H$5),AND(C8759="",Dashboard!$F$5&lt;=1980,Dashboard!$H$5&gt;=2016))),1,0)</f>
        <v>1</v>
      </c>
      <c r="Q8759" s="0" t="n">
        <f aca="false">J8759*P8759+ROW()*0.00000001</f>
        <v>0.15008759</v>
      </c>
    </row>
    <row r="8760" customFormat="false" ht="15" hidden="false" customHeight="false" outlineLevel="0" collapsed="false">
      <c r="A8760" s="0" t="s">
        <v>5000</v>
      </c>
      <c r="B8760" s="0" t="s">
        <v>186</v>
      </c>
      <c r="C8760" s="0" t="n">
        <v>2005</v>
      </c>
      <c r="D8760" s="0" t="s">
        <v>16</v>
      </c>
      <c r="E8760" s="0" t="s">
        <v>418</v>
      </c>
      <c r="F8760" s="0" t="n">
        <v>0.12</v>
      </c>
      <c r="G8760" s="0" t="n">
        <v>0.03</v>
      </c>
      <c r="H8760" s="0" t="n">
        <v>0</v>
      </c>
      <c r="I8760" s="0" t="n">
        <v>0</v>
      </c>
      <c r="J8760" s="0" t="n">
        <v>0.15</v>
      </c>
      <c r="N8760" s="0" t="s">
        <v>35</v>
      </c>
      <c r="P8760" s="0" t="n">
        <f aca="false">IF(AND(OR(Dashboard!$B$5="All",D8760=Dashboard!$B$5),OR(Dashboard!$D$5="All",N8760=Dashboard!$D$5),OR(AND(C8760&lt;&gt;"",C8760&gt;=Dashboard!$F$5,C8760&lt;=Dashboard!$H$5),AND(C8760="",Dashboard!$F$5&lt;=1980,Dashboard!$H$5&gt;=2016))),1,0)</f>
        <v>1</v>
      </c>
      <c r="Q8760" s="0" t="n">
        <f aca="false">J8760*P8760+ROW()*0.00000001</f>
        <v>0.1500876</v>
      </c>
    </row>
    <row r="8761" customFormat="false" ht="15" hidden="false" customHeight="false" outlineLevel="0" collapsed="false">
      <c r="A8761" s="0" t="s">
        <v>6418</v>
      </c>
      <c r="B8761" s="0" t="s">
        <v>97</v>
      </c>
      <c r="C8761" s="0" t="n">
        <v>2015</v>
      </c>
      <c r="D8761" s="0" t="s">
        <v>52</v>
      </c>
      <c r="E8761" s="0" t="s">
        <v>157</v>
      </c>
      <c r="F8761" s="0" t="n">
        <v>0</v>
      </c>
      <c r="G8761" s="0" t="n">
        <v>0</v>
      </c>
      <c r="H8761" s="0" t="n">
        <v>0.15</v>
      </c>
      <c r="I8761" s="0" t="n">
        <v>0</v>
      </c>
      <c r="J8761" s="0" t="n">
        <v>0.15</v>
      </c>
      <c r="N8761" s="0" t="s">
        <v>35</v>
      </c>
      <c r="P8761" s="0" t="n">
        <f aca="false">IF(AND(OR(Dashboard!$B$5="All",D8761=Dashboard!$B$5),OR(Dashboard!$D$5="All",N8761=Dashboard!$D$5),OR(AND(C8761&lt;&gt;"",C8761&gt;=Dashboard!$F$5,C8761&lt;=Dashboard!$H$5),AND(C8761="",Dashboard!$F$5&lt;=1980,Dashboard!$H$5&gt;=2016))),1,0)</f>
        <v>1</v>
      </c>
      <c r="Q8761" s="0" t="n">
        <f aca="false">J8761*P8761+ROW()*0.00000001</f>
        <v>0.15008761</v>
      </c>
    </row>
    <row r="8762" customFormat="false" ht="15" hidden="false" customHeight="false" outlineLevel="0" collapsed="false">
      <c r="A8762" s="0" t="s">
        <v>6419</v>
      </c>
      <c r="B8762" s="0" t="s">
        <v>117</v>
      </c>
      <c r="C8762" s="0" t="n">
        <v>1998</v>
      </c>
      <c r="D8762" s="0" t="s">
        <v>41</v>
      </c>
      <c r="E8762" s="0" t="s">
        <v>214</v>
      </c>
      <c r="F8762" s="0" t="n">
        <v>0.09</v>
      </c>
      <c r="G8762" s="0" t="n">
        <v>0.06</v>
      </c>
      <c r="H8762" s="0" t="n">
        <v>0</v>
      </c>
      <c r="I8762" s="0" t="n">
        <v>0.01</v>
      </c>
      <c r="J8762" s="0" t="n">
        <v>0.15</v>
      </c>
      <c r="N8762" s="0" t="s">
        <v>74</v>
      </c>
      <c r="P8762" s="0" t="n">
        <f aca="false">IF(AND(OR(Dashboard!$B$5="All",D8762=Dashboard!$B$5),OR(Dashboard!$D$5="All",N8762=Dashboard!$D$5),OR(AND(C8762&lt;&gt;"",C8762&gt;=Dashboard!$F$5,C8762&lt;=Dashboard!$H$5),AND(C8762="",Dashboard!$F$5&lt;=1980,Dashboard!$H$5&gt;=2016))),1,0)</f>
        <v>1</v>
      </c>
      <c r="Q8762" s="0" t="n">
        <f aca="false">J8762*P8762+ROW()*0.00000001</f>
        <v>0.15008762</v>
      </c>
    </row>
    <row r="8763" customFormat="false" ht="15" hidden="false" customHeight="false" outlineLevel="0" collapsed="false">
      <c r="A8763" s="0" t="s">
        <v>3130</v>
      </c>
      <c r="B8763" s="0" t="s">
        <v>70</v>
      </c>
      <c r="C8763" s="0" t="n">
        <v>2007</v>
      </c>
      <c r="D8763" s="0" t="s">
        <v>34</v>
      </c>
      <c r="E8763" s="0" t="s">
        <v>142</v>
      </c>
      <c r="F8763" s="0" t="n">
        <v>0.12</v>
      </c>
      <c r="G8763" s="0" t="n">
        <v>0.01</v>
      </c>
      <c r="H8763" s="0" t="n">
        <v>0</v>
      </c>
      <c r="I8763" s="0" t="n">
        <v>0.02</v>
      </c>
      <c r="J8763" s="0" t="n">
        <v>0.15</v>
      </c>
      <c r="K8763" s="0" t="n">
        <v>81</v>
      </c>
      <c r="L8763" s="0" t="n">
        <v>6.5</v>
      </c>
      <c r="M8763" s="0" t="s">
        <v>36</v>
      </c>
      <c r="N8763" s="0" t="s">
        <v>74</v>
      </c>
      <c r="O8763" s="0" t="s">
        <v>42</v>
      </c>
      <c r="P8763" s="0" t="n">
        <f aca="false">IF(AND(OR(Dashboard!$B$5="All",D8763=Dashboard!$B$5),OR(Dashboard!$D$5="All",N8763=Dashboard!$D$5),OR(AND(C8763&lt;&gt;"",C8763&gt;=Dashboard!$F$5,C8763&lt;=Dashboard!$H$5),AND(C8763="",Dashboard!$F$5&lt;=1980,Dashboard!$H$5&gt;=2016))),1,0)</f>
        <v>1</v>
      </c>
      <c r="Q8763" s="0" t="n">
        <f aca="false">J8763*P8763+ROW()*0.00000001</f>
        <v>0.15008763</v>
      </c>
    </row>
    <row r="8764" customFormat="false" ht="15" hidden="false" customHeight="false" outlineLevel="0" collapsed="false">
      <c r="A8764" s="0" t="s">
        <v>2055</v>
      </c>
      <c r="B8764" s="0" t="s">
        <v>152</v>
      </c>
      <c r="C8764" s="0" t="n">
        <v>2012</v>
      </c>
      <c r="D8764" s="0" t="s">
        <v>71</v>
      </c>
      <c r="E8764" s="0" t="s">
        <v>2264</v>
      </c>
      <c r="F8764" s="0" t="n">
        <v>0.03</v>
      </c>
      <c r="G8764" s="0" t="n">
        <v>0.1</v>
      </c>
      <c r="H8764" s="0" t="n">
        <v>0</v>
      </c>
      <c r="I8764" s="0" t="n">
        <v>0.02</v>
      </c>
      <c r="J8764" s="0" t="n">
        <v>0.15</v>
      </c>
      <c r="K8764" s="0" t="n">
        <v>81</v>
      </c>
      <c r="L8764" s="0" t="n">
        <v>7.8</v>
      </c>
      <c r="M8764" s="0" t="s">
        <v>73</v>
      </c>
      <c r="N8764" s="0" t="s">
        <v>152</v>
      </c>
      <c r="O8764" s="0" t="s">
        <v>42</v>
      </c>
      <c r="P8764" s="0" t="n">
        <f aca="false">IF(AND(OR(Dashboard!$B$5="All",D8764=Dashboard!$B$5),OR(Dashboard!$D$5="All",N8764=Dashboard!$D$5),OR(AND(C8764&lt;&gt;"",C8764&gt;=Dashboard!$F$5,C8764&lt;=Dashboard!$H$5),AND(C8764="",Dashboard!$F$5&lt;=1980,Dashboard!$H$5&gt;=2016))),1,0)</f>
        <v>1</v>
      </c>
      <c r="Q8764" s="0" t="n">
        <f aca="false">J8764*P8764+ROW()*0.00000001</f>
        <v>0.15008764</v>
      </c>
    </row>
    <row r="8765" customFormat="false" ht="15" hidden="false" customHeight="false" outlineLevel="0" collapsed="false">
      <c r="A8765" s="0" t="s">
        <v>6420</v>
      </c>
      <c r="B8765" s="0" t="s">
        <v>76</v>
      </c>
      <c r="C8765" s="0" t="n">
        <v>2005</v>
      </c>
      <c r="D8765" s="0" t="s">
        <v>41</v>
      </c>
      <c r="E8765" s="0" t="s">
        <v>220</v>
      </c>
      <c r="F8765" s="0" t="n">
        <v>0.07</v>
      </c>
      <c r="G8765" s="0" t="n">
        <v>0.06</v>
      </c>
      <c r="H8765" s="0" t="n">
        <v>0</v>
      </c>
      <c r="I8765" s="0" t="n">
        <v>0.02</v>
      </c>
      <c r="J8765" s="0" t="n">
        <v>0.15</v>
      </c>
      <c r="K8765" s="0" t="n">
        <v>70</v>
      </c>
      <c r="L8765" s="0" t="n">
        <v>7.6</v>
      </c>
      <c r="M8765" s="0" t="s">
        <v>36</v>
      </c>
      <c r="N8765" s="0" t="s">
        <v>74</v>
      </c>
      <c r="O8765" s="0" t="s">
        <v>67</v>
      </c>
      <c r="P8765" s="0" t="n">
        <f aca="false">IF(AND(OR(Dashboard!$B$5="All",D8765=Dashboard!$B$5),OR(Dashboard!$D$5="All",N8765=Dashboard!$D$5),OR(AND(C8765&lt;&gt;"",C8765&gt;=Dashboard!$F$5,C8765&lt;=Dashboard!$H$5),AND(C8765="",Dashboard!$F$5&lt;=1980,Dashboard!$H$5&gt;=2016))),1,0)</f>
        <v>1</v>
      </c>
      <c r="Q8765" s="0" t="n">
        <f aca="false">J8765*P8765+ROW()*0.00000001</f>
        <v>0.15008765</v>
      </c>
    </row>
    <row r="8766" customFormat="false" ht="15" hidden="false" customHeight="false" outlineLevel="0" collapsed="false">
      <c r="A8766" s="0" t="s">
        <v>1711</v>
      </c>
      <c r="B8766" s="0" t="s">
        <v>152</v>
      </c>
      <c r="C8766" s="0" t="n">
        <v>2011</v>
      </c>
      <c r="D8766" s="0" t="s">
        <v>41</v>
      </c>
      <c r="E8766" s="0" t="s">
        <v>547</v>
      </c>
      <c r="F8766" s="0" t="n">
        <v>0</v>
      </c>
      <c r="G8766" s="0" t="n">
        <v>0.13</v>
      </c>
      <c r="H8766" s="0" t="n">
        <v>0</v>
      </c>
      <c r="I8766" s="0" t="n">
        <v>0.03</v>
      </c>
      <c r="J8766" s="0" t="n">
        <v>0.15</v>
      </c>
      <c r="K8766" s="0" t="n">
        <v>86</v>
      </c>
      <c r="L8766" s="0" t="n">
        <v>6.9</v>
      </c>
      <c r="M8766" s="0" t="s">
        <v>103</v>
      </c>
      <c r="N8766" s="0" t="s">
        <v>152</v>
      </c>
      <c r="O8766" s="0" t="s">
        <v>42</v>
      </c>
      <c r="P8766" s="0" t="n">
        <f aca="false">IF(AND(OR(Dashboard!$B$5="All",D8766=Dashboard!$B$5),OR(Dashboard!$D$5="All",N8766=Dashboard!$D$5),OR(AND(C8766&lt;&gt;"",C8766&gt;=Dashboard!$F$5,C8766&lt;=Dashboard!$H$5),AND(C8766="",Dashboard!$F$5&lt;=1980,Dashboard!$H$5&gt;=2016))),1,0)</f>
        <v>1</v>
      </c>
      <c r="Q8766" s="0" t="n">
        <f aca="false">J8766*P8766+ROW()*0.00000001</f>
        <v>0.15008766</v>
      </c>
    </row>
    <row r="8767" customFormat="false" ht="15" hidden="false" customHeight="false" outlineLevel="0" collapsed="false">
      <c r="A8767" s="0" t="s">
        <v>4162</v>
      </c>
      <c r="B8767" s="0" t="s">
        <v>76</v>
      </c>
      <c r="C8767" s="0" t="n">
        <v>2000</v>
      </c>
      <c r="D8767" s="0" t="s">
        <v>34</v>
      </c>
      <c r="E8767" s="0" t="s">
        <v>89</v>
      </c>
      <c r="F8767" s="0" t="n">
        <v>0.07</v>
      </c>
      <c r="G8767" s="0" t="n">
        <v>0.06</v>
      </c>
      <c r="H8767" s="0" t="n">
        <v>0</v>
      </c>
      <c r="I8767" s="0" t="n">
        <v>0.02</v>
      </c>
      <c r="J8767" s="0" t="n">
        <v>0.15</v>
      </c>
      <c r="K8767" s="0" t="n">
        <v>57</v>
      </c>
      <c r="M8767" s="0" t="s">
        <v>36</v>
      </c>
      <c r="N8767" s="0" t="s">
        <v>74</v>
      </c>
      <c r="O8767" s="0" t="s">
        <v>53</v>
      </c>
      <c r="P8767" s="0" t="n">
        <f aca="false">IF(AND(OR(Dashboard!$B$5="All",D8767=Dashboard!$B$5),OR(Dashboard!$D$5="All",N8767=Dashboard!$D$5),OR(AND(C8767&lt;&gt;"",C8767&gt;=Dashboard!$F$5,C8767&lt;=Dashboard!$H$5),AND(C8767="",Dashboard!$F$5&lt;=1980,Dashboard!$H$5&gt;=2016))),1,0)</f>
        <v>1</v>
      </c>
      <c r="Q8767" s="0" t="n">
        <f aca="false">J8767*P8767+ROW()*0.00000001</f>
        <v>0.15008767</v>
      </c>
    </row>
    <row r="8768" customFormat="false" ht="15" hidden="false" customHeight="false" outlineLevel="0" collapsed="false">
      <c r="A8768" s="0" t="s">
        <v>2806</v>
      </c>
      <c r="B8768" s="0" t="s">
        <v>851</v>
      </c>
      <c r="C8768" s="0" t="n">
        <v>2014</v>
      </c>
      <c r="D8768" s="0" t="s">
        <v>46</v>
      </c>
      <c r="E8768" s="0" t="s">
        <v>2334</v>
      </c>
      <c r="F8768" s="0" t="n">
        <v>0.03</v>
      </c>
      <c r="G8768" s="0" t="n">
        <v>0.03</v>
      </c>
      <c r="H8768" s="0" t="n">
        <v>0.08</v>
      </c>
      <c r="I8768" s="0" t="n">
        <v>0.02</v>
      </c>
      <c r="J8768" s="0" t="n">
        <v>0.15</v>
      </c>
      <c r="N8768" s="0" t="s">
        <v>74</v>
      </c>
      <c r="P8768" s="0" t="n">
        <f aca="false">IF(AND(OR(Dashboard!$B$5="All",D8768=Dashboard!$B$5),OR(Dashboard!$D$5="All",N8768=Dashboard!$D$5),OR(AND(C8768&lt;&gt;"",C8768&gt;=Dashboard!$F$5,C8768&lt;=Dashboard!$H$5),AND(C8768="",Dashboard!$F$5&lt;=1980,Dashboard!$H$5&gt;=2016))),1,0)</f>
        <v>1</v>
      </c>
      <c r="Q8768" s="0" t="n">
        <f aca="false">J8768*P8768+ROW()*0.00000001</f>
        <v>0.15008768</v>
      </c>
    </row>
    <row r="8769" customFormat="false" ht="15" hidden="false" customHeight="false" outlineLevel="0" collapsed="false">
      <c r="A8769" s="0" t="s">
        <v>6421</v>
      </c>
      <c r="B8769" s="0" t="s">
        <v>76</v>
      </c>
      <c r="C8769" s="0" t="n">
        <v>2004</v>
      </c>
      <c r="D8769" s="0" t="s">
        <v>52</v>
      </c>
      <c r="E8769" s="0" t="s">
        <v>257</v>
      </c>
      <c r="F8769" s="0" t="n">
        <v>0.07</v>
      </c>
      <c r="G8769" s="0" t="n">
        <v>0.06</v>
      </c>
      <c r="H8769" s="0" t="n">
        <v>0</v>
      </c>
      <c r="I8769" s="0" t="n">
        <v>0.02</v>
      </c>
      <c r="J8769" s="0" t="n">
        <v>0.15</v>
      </c>
      <c r="K8769" s="0" t="n">
        <v>49</v>
      </c>
      <c r="L8769" s="0" t="n">
        <v>6.3</v>
      </c>
      <c r="M8769" s="0" t="s">
        <v>103</v>
      </c>
      <c r="N8769" s="0" t="s">
        <v>74</v>
      </c>
      <c r="O8769" s="0" t="s">
        <v>177</v>
      </c>
      <c r="P8769" s="0" t="n">
        <f aca="false">IF(AND(OR(Dashboard!$B$5="All",D8769=Dashboard!$B$5),OR(Dashboard!$D$5="All",N8769=Dashboard!$D$5),OR(AND(C8769&lt;&gt;"",C8769&gt;=Dashboard!$F$5,C8769&lt;=Dashboard!$H$5),AND(C8769="",Dashboard!$F$5&lt;=1980,Dashboard!$H$5&gt;=2016))),1,0)</f>
        <v>1</v>
      </c>
      <c r="Q8769" s="0" t="n">
        <f aca="false">J8769*P8769+ROW()*0.00000001</f>
        <v>0.15008769</v>
      </c>
    </row>
    <row r="8770" customFormat="false" ht="15" hidden="false" customHeight="false" outlineLevel="0" collapsed="false">
      <c r="A8770" s="0" t="s">
        <v>2055</v>
      </c>
      <c r="B8770" s="0" t="s">
        <v>184</v>
      </c>
      <c r="C8770" s="0" t="n">
        <v>2012</v>
      </c>
      <c r="D8770" s="0" t="s">
        <v>71</v>
      </c>
      <c r="E8770" s="0" t="s">
        <v>418</v>
      </c>
      <c r="F8770" s="0" t="n">
        <v>0.07</v>
      </c>
      <c r="G8770" s="0" t="n">
        <v>0.07</v>
      </c>
      <c r="H8770" s="0" t="n">
        <v>0</v>
      </c>
      <c r="I8770" s="0" t="n">
        <v>0.01</v>
      </c>
      <c r="J8770" s="0" t="n">
        <v>0.15</v>
      </c>
      <c r="K8770" s="0" t="n">
        <v>85</v>
      </c>
      <c r="L8770" s="0" t="n">
        <v>8.2</v>
      </c>
      <c r="M8770" s="0" t="s">
        <v>73</v>
      </c>
      <c r="N8770" s="0" t="s">
        <v>35</v>
      </c>
      <c r="O8770" s="0" t="s">
        <v>42</v>
      </c>
      <c r="P8770" s="0" t="n">
        <f aca="false">IF(AND(OR(Dashboard!$B$5="All",D8770=Dashboard!$B$5),OR(Dashboard!$D$5="All",N8770=Dashboard!$D$5),OR(AND(C8770&lt;&gt;"",C8770&gt;=Dashboard!$F$5,C8770&lt;=Dashboard!$H$5),AND(C8770="",Dashboard!$F$5&lt;=1980,Dashboard!$H$5&gt;=2016))),1,0)</f>
        <v>1</v>
      </c>
      <c r="Q8770" s="0" t="n">
        <f aca="false">J8770*P8770+ROW()*0.00000001</f>
        <v>0.1500877</v>
      </c>
    </row>
    <row r="8771" customFormat="false" ht="15" hidden="false" customHeight="false" outlineLevel="0" collapsed="false">
      <c r="A8771" s="0" t="s">
        <v>6422</v>
      </c>
      <c r="B8771" s="0" t="s">
        <v>33</v>
      </c>
      <c r="C8771" s="0" t="n">
        <v>2010</v>
      </c>
      <c r="D8771" s="0" t="s">
        <v>56</v>
      </c>
      <c r="E8771" s="0" t="s">
        <v>6423</v>
      </c>
      <c r="F8771" s="0" t="n">
        <v>0.07</v>
      </c>
      <c r="G8771" s="0" t="n">
        <v>0.06</v>
      </c>
      <c r="H8771" s="0" t="n">
        <v>0</v>
      </c>
      <c r="I8771" s="0" t="n">
        <v>0.02</v>
      </c>
      <c r="J8771" s="0" t="n">
        <v>0.15</v>
      </c>
      <c r="M8771" s="0" t="s">
        <v>103</v>
      </c>
      <c r="N8771" s="0" t="s">
        <v>35</v>
      </c>
      <c r="P8771" s="0" t="n">
        <f aca="false">IF(AND(OR(Dashboard!$B$5="All",D8771=Dashboard!$B$5),OR(Dashboard!$D$5="All",N8771=Dashboard!$D$5),OR(AND(C8771&lt;&gt;"",C8771&gt;=Dashboard!$F$5,C8771&lt;=Dashboard!$H$5),AND(C8771="",Dashboard!$F$5&lt;=1980,Dashboard!$H$5&gt;=2016))),1,0)</f>
        <v>1</v>
      </c>
      <c r="Q8771" s="0" t="n">
        <f aca="false">J8771*P8771+ROW()*0.00000001</f>
        <v>0.15008771</v>
      </c>
    </row>
    <row r="8772" customFormat="false" ht="15" hidden="false" customHeight="false" outlineLevel="0" collapsed="false">
      <c r="A8772" s="0" t="s">
        <v>6424</v>
      </c>
      <c r="B8772" s="0" t="s">
        <v>186</v>
      </c>
      <c r="C8772" s="0" t="n">
        <v>2004</v>
      </c>
      <c r="D8772" s="0" t="s">
        <v>56</v>
      </c>
      <c r="E8772" s="0" t="s">
        <v>1086</v>
      </c>
      <c r="F8772" s="0" t="n">
        <v>0.12</v>
      </c>
      <c r="G8772" s="0" t="n">
        <v>0.03</v>
      </c>
      <c r="H8772" s="0" t="n">
        <v>0</v>
      </c>
      <c r="I8772" s="0" t="n">
        <v>0</v>
      </c>
      <c r="J8772" s="0" t="n">
        <v>0.15</v>
      </c>
      <c r="K8772" s="0" t="n">
        <v>56</v>
      </c>
      <c r="L8772" s="0" t="n">
        <v>6.7</v>
      </c>
      <c r="M8772" s="0" t="s">
        <v>103</v>
      </c>
      <c r="N8772" s="0" t="s">
        <v>35</v>
      </c>
      <c r="O8772" s="0" t="s">
        <v>53</v>
      </c>
      <c r="P8772" s="0" t="n">
        <f aca="false">IF(AND(OR(Dashboard!$B$5="All",D8772=Dashboard!$B$5),OR(Dashboard!$D$5="All",N8772=Dashboard!$D$5),OR(AND(C8772&lt;&gt;"",C8772&gt;=Dashboard!$F$5,C8772&lt;=Dashboard!$H$5),AND(C8772="",Dashboard!$F$5&lt;=1980,Dashboard!$H$5&gt;=2016))),1,0)</f>
        <v>1</v>
      </c>
      <c r="Q8772" s="0" t="n">
        <f aca="false">J8772*P8772+ROW()*0.00000001</f>
        <v>0.15008772</v>
      </c>
    </row>
    <row r="8773" customFormat="false" ht="15" hidden="false" customHeight="false" outlineLevel="0" collapsed="false">
      <c r="A8773" s="0" t="s">
        <v>6425</v>
      </c>
      <c r="B8773" s="0" t="s">
        <v>164</v>
      </c>
      <c r="C8773" s="0" t="n">
        <v>2011</v>
      </c>
      <c r="D8773" s="0" t="s">
        <v>114</v>
      </c>
      <c r="E8773" s="0" t="s">
        <v>2867</v>
      </c>
      <c r="F8773" s="0" t="n">
        <v>0</v>
      </c>
      <c r="G8773" s="0" t="n">
        <v>0</v>
      </c>
      <c r="H8773" s="0" t="n">
        <v>0.15</v>
      </c>
      <c r="I8773" s="0" t="n">
        <v>0</v>
      </c>
      <c r="J8773" s="0" t="n">
        <v>0.15</v>
      </c>
      <c r="N8773" s="0" t="s">
        <v>74</v>
      </c>
      <c r="P8773" s="0" t="n">
        <f aca="false">IF(AND(OR(Dashboard!$B$5="All",D8773=Dashboard!$B$5),OR(Dashboard!$D$5="All",N8773=Dashboard!$D$5),OR(AND(C8773&lt;&gt;"",C8773&gt;=Dashboard!$F$5,C8773&lt;=Dashboard!$H$5),AND(C8773="",Dashboard!$F$5&lt;=1980,Dashboard!$H$5&gt;=2016))),1,0)</f>
        <v>1</v>
      </c>
      <c r="Q8773" s="0" t="n">
        <f aca="false">J8773*P8773+ROW()*0.00000001</f>
        <v>0.15008773</v>
      </c>
    </row>
    <row r="8774" customFormat="false" ht="15" hidden="false" customHeight="false" outlineLevel="0" collapsed="false">
      <c r="A8774" s="0" t="s">
        <v>6426</v>
      </c>
      <c r="B8774" s="0" t="s">
        <v>76</v>
      </c>
      <c r="C8774" s="0" t="n">
        <v>2009</v>
      </c>
      <c r="D8774" s="0" t="s">
        <v>34</v>
      </c>
      <c r="E8774" s="0" t="s">
        <v>220</v>
      </c>
      <c r="F8774" s="0" t="n">
        <v>0</v>
      </c>
      <c r="G8774" s="0" t="n">
        <v>0</v>
      </c>
      <c r="H8774" s="0" t="n">
        <v>0.15</v>
      </c>
      <c r="I8774" s="0" t="n">
        <v>0</v>
      </c>
      <c r="J8774" s="0" t="n">
        <v>0.15</v>
      </c>
      <c r="N8774" s="0" t="s">
        <v>74</v>
      </c>
      <c r="P8774" s="0" t="n">
        <f aca="false">IF(AND(OR(Dashboard!$B$5="All",D8774=Dashboard!$B$5),OR(Dashboard!$D$5="All",N8774=Dashboard!$D$5),OR(AND(C8774&lt;&gt;"",C8774&gt;=Dashboard!$F$5,C8774&lt;=Dashboard!$H$5),AND(C8774="",Dashboard!$F$5&lt;=1980,Dashboard!$H$5&gt;=2016))),1,0)</f>
        <v>1</v>
      </c>
      <c r="Q8774" s="0" t="n">
        <f aca="false">J8774*P8774+ROW()*0.00000001</f>
        <v>0.15008774</v>
      </c>
    </row>
    <row r="8775" customFormat="false" ht="15" hidden="false" customHeight="false" outlineLevel="0" collapsed="false">
      <c r="A8775" s="0" t="s">
        <v>6427</v>
      </c>
      <c r="B8775" s="0" t="s">
        <v>33</v>
      </c>
      <c r="C8775" s="0" t="n">
        <v>2008</v>
      </c>
      <c r="D8775" s="0" t="s">
        <v>52</v>
      </c>
      <c r="E8775" s="0" t="s">
        <v>91</v>
      </c>
      <c r="F8775" s="0" t="n">
        <v>0.14</v>
      </c>
      <c r="G8775" s="0" t="n">
        <v>0</v>
      </c>
      <c r="H8775" s="0" t="n">
        <v>0</v>
      </c>
      <c r="I8775" s="0" t="n">
        <v>0.01</v>
      </c>
      <c r="J8775" s="0" t="n">
        <v>0.15</v>
      </c>
      <c r="L8775" s="0" t="n">
        <v>2.8</v>
      </c>
      <c r="M8775" s="0" t="s">
        <v>125</v>
      </c>
      <c r="N8775" s="0" t="s">
        <v>35</v>
      </c>
      <c r="P8775" s="0" t="n">
        <f aca="false">IF(AND(OR(Dashboard!$B$5="All",D8775=Dashboard!$B$5),OR(Dashboard!$D$5="All",N8775=Dashboard!$D$5),OR(AND(C8775&lt;&gt;"",C8775&gt;=Dashboard!$F$5,C8775&lt;=Dashboard!$H$5),AND(C8775="",Dashboard!$F$5&lt;=1980,Dashboard!$H$5&gt;=2016))),1,0)</f>
        <v>1</v>
      </c>
      <c r="Q8775" s="0" t="n">
        <f aca="false">J8775*P8775+ROW()*0.00000001</f>
        <v>0.15008775</v>
      </c>
    </row>
    <row r="8776" customFormat="false" ht="15" hidden="false" customHeight="false" outlineLevel="0" collapsed="false">
      <c r="A8776" s="0" t="s">
        <v>6428</v>
      </c>
      <c r="B8776" s="0" t="s">
        <v>33</v>
      </c>
      <c r="C8776" s="0" t="n">
        <v>2009</v>
      </c>
      <c r="D8776" s="0" t="s">
        <v>34</v>
      </c>
      <c r="E8776" s="0" t="s">
        <v>91</v>
      </c>
      <c r="F8776" s="0" t="n">
        <v>0.14</v>
      </c>
      <c r="G8776" s="0" t="n">
        <v>0</v>
      </c>
      <c r="H8776" s="0" t="n">
        <v>0</v>
      </c>
      <c r="I8776" s="0" t="n">
        <v>0.01</v>
      </c>
      <c r="J8776" s="0" t="n">
        <v>0.15</v>
      </c>
      <c r="M8776" s="0" t="s">
        <v>36</v>
      </c>
      <c r="N8776" s="0" t="s">
        <v>35</v>
      </c>
      <c r="P8776" s="0" t="n">
        <f aca="false">IF(AND(OR(Dashboard!$B$5="All",D8776=Dashboard!$B$5),OR(Dashboard!$D$5="All",N8776=Dashboard!$D$5),OR(AND(C8776&lt;&gt;"",C8776&gt;=Dashboard!$F$5,C8776&lt;=Dashboard!$H$5),AND(C8776="",Dashboard!$F$5&lt;=1980,Dashboard!$H$5&gt;=2016))),1,0)</f>
        <v>1</v>
      </c>
      <c r="Q8776" s="0" t="n">
        <f aca="false">J8776*P8776+ROW()*0.00000001</f>
        <v>0.15008776</v>
      </c>
    </row>
    <row r="8777" customFormat="false" ht="15" hidden="false" customHeight="false" outlineLevel="0" collapsed="false">
      <c r="A8777" s="0" t="s">
        <v>6429</v>
      </c>
      <c r="B8777" s="0" t="s">
        <v>873</v>
      </c>
      <c r="C8777" s="0" t="n">
        <v>1997</v>
      </c>
      <c r="D8777" s="0" t="s">
        <v>246</v>
      </c>
      <c r="E8777" s="0" t="s">
        <v>154</v>
      </c>
      <c r="F8777" s="0" t="n">
        <v>0</v>
      </c>
      <c r="G8777" s="0" t="n">
        <v>0</v>
      </c>
      <c r="H8777" s="0" t="n">
        <v>0.15</v>
      </c>
      <c r="I8777" s="0" t="n">
        <v>0</v>
      </c>
      <c r="J8777" s="0" t="n">
        <v>0.15</v>
      </c>
      <c r="N8777" s="0" t="s">
        <v>154</v>
      </c>
      <c r="P8777" s="0" t="n">
        <f aca="false">IF(AND(OR(Dashboard!$B$5="All",D8777=Dashboard!$B$5),OR(Dashboard!$D$5="All",N8777=Dashboard!$D$5),OR(AND(C8777&lt;&gt;"",C8777&gt;=Dashboard!$F$5,C8777&lt;=Dashboard!$H$5),AND(C8777="",Dashboard!$F$5&lt;=1980,Dashboard!$H$5&gt;=2016))),1,0)</f>
        <v>1</v>
      </c>
      <c r="Q8777" s="0" t="n">
        <f aca="false">J8777*P8777+ROW()*0.00000001</f>
        <v>0.15008777</v>
      </c>
    </row>
    <row r="8778" customFormat="false" ht="15" hidden="false" customHeight="false" outlineLevel="0" collapsed="false">
      <c r="A8778" s="0" t="s">
        <v>6430</v>
      </c>
      <c r="B8778" s="0" t="s">
        <v>70</v>
      </c>
      <c r="C8778" s="0" t="n">
        <v>2008</v>
      </c>
      <c r="D8778" s="0" t="s">
        <v>34</v>
      </c>
      <c r="E8778" s="0" t="s">
        <v>649</v>
      </c>
      <c r="F8778" s="0" t="n">
        <v>0.11</v>
      </c>
      <c r="G8778" s="0" t="n">
        <v>0.02</v>
      </c>
      <c r="H8778" s="0" t="n">
        <v>0</v>
      </c>
      <c r="I8778" s="0" t="n">
        <v>0.02</v>
      </c>
      <c r="J8778" s="0" t="n">
        <v>0.15</v>
      </c>
      <c r="K8778" s="0" t="n">
        <v>62</v>
      </c>
      <c r="L8778" s="0" t="n">
        <v>7.5</v>
      </c>
      <c r="N8778" s="0" t="s">
        <v>74</v>
      </c>
      <c r="O8778" s="0" t="s">
        <v>67</v>
      </c>
      <c r="P8778" s="0" t="n">
        <f aca="false">IF(AND(OR(Dashboard!$B$5="All",D8778=Dashboard!$B$5),OR(Dashboard!$D$5="All",N8778=Dashboard!$D$5),OR(AND(C8778&lt;&gt;"",C8778&gt;=Dashboard!$F$5,C8778&lt;=Dashboard!$H$5),AND(C8778="",Dashboard!$F$5&lt;=1980,Dashboard!$H$5&gt;=2016))),1,0)</f>
        <v>1</v>
      </c>
      <c r="Q8778" s="0" t="n">
        <f aca="false">J8778*P8778+ROW()*0.00000001</f>
        <v>0.15008778</v>
      </c>
    </row>
    <row r="8779" customFormat="false" ht="15" hidden="false" customHeight="false" outlineLevel="0" collapsed="false">
      <c r="A8779" s="0" t="s">
        <v>6431</v>
      </c>
      <c r="B8779" s="0" t="s">
        <v>33</v>
      </c>
      <c r="C8779" s="0" t="n">
        <v>2009</v>
      </c>
      <c r="D8779" s="0" t="s">
        <v>52</v>
      </c>
      <c r="E8779" s="0" t="s">
        <v>91</v>
      </c>
      <c r="F8779" s="0" t="n">
        <v>0.14</v>
      </c>
      <c r="G8779" s="0" t="n">
        <v>0</v>
      </c>
      <c r="H8779" s="0" t="n">
        <v>0</v>
      </c>
      <c r="I8779" s="0" t="n">
        <v>0.01</v>
      </c>
      <c r="J8779" s="0" t="n">
        <v>0.15</v>
      </c>
      <c r="M8779" s="0" t="s">
        <v>36</v>
      </c>
      <c r="N8779" s="0" t="s">
        <v>35</v>
      </c>
      <c r="P8779" s="0" t="n">
        <f aca="false">IF(AND(OR(Dashboard!$B$5="All",D8779=Dashboard!$B$5),OR(Dashboard!$D$5="All",N8779=Dashboard!$D$5),OR(AND(C8779&lt;&gt;"",C8779&gt;=Dashboard!$F$5,C8779&lt;=Dashboard!$H$5),AND(C8779="",Dashboard!$F$5&lt;=1980,Dashboard!$H$5&gt;=2016))),1,0)</f>
        <v>1</v>
      </c>
      <c r="Q8779" s="0" t="n">
        <f aca="false">J8779*P8779+ROW()*0.00000001</f>
        <v>0.15008779</v>
      </c>
    </row>
    <row r="8780" customFormat="false" ht="15" hidden="false" customHeight="false" outlineLevel="0" collapsed="false">
      <c r="A8780" s="0" t="s">
        <v>6432</v>
      </c>
      <c r="B8780" s="0" t="s">
        <v>64</v>
      </c>
      <c r="C8780" s="0" t="n">
        <v>2006</v>
      </c>
      <c r="D8780" s="0" t="s">
        <v>56</v>
      </c>
      <c r="E8780" s="0" t="s">
        <v>65</v>
      </c>
      <c r="F8780" s="0" t="n">
        <v>0.12</v>
      </c>
      <c r="G8780" s="0" t="n">
        <v>0.01</v>
      </c>
      <c r="H8780" s="0" t="n">
        <v>0.02</v>
      </c>
      <c r="I8780" s="0" t="n">
        <v>0.01</v>
      </c>
      <c r="J8780" s="0" t="n">
        <v>0.15</v>
      </c>
      <c r="K8780" s="0" t="n">
        <v>64</v>
      </c>
      <c r="L8780" s="0" t="n">
        <v>8.6</v>
      </c>
      <c r="M8780" s="0" t="s">
        <v>103</v>
      </c>
      <c r="N8780" s="0" t="s">
        <v>66</v>
      </c>
      <c r="O8780" s="0" t="s">
        <v>67</v>
      </c>
      <c r="P8780" s="0" t="n">
        <f aca="false">IF(AND(OR(Dashboard!$B$5="All",D8780=Dashboard!$B$5),OR(Dashboard!$D$5="All",N8780=Dashboard!$D$5),OR(AND(C8780&lt;&gt;"",C8780&gt;=Dashboard!$F$5,C8780&lt;=Dashboard!$H$5),AND(C8780="",Dashboard!$F$5&lt;=1980,Dashboard!$H$5&gt;=2016))),1,0)</f>
        <v>1</v>
      </c>
      <c r="Q8780" s="0" t="n">
        <f aca="false">J8780*P8780+ROW()*0.00000001</f>
        <v>0.1500878</v>
      </c>
    </row>
    <row r="8781" customFormat="false" ht="15" hidden="false" customHeight="false" outlineLevel="0" collapsed="false">
      <c r="A8781" s="0" t="s">
        <v>4269</v>
      </c>
      <c r="B8781" s="0" t="s">
        <v>50</v>
      </c>
      <c r="C8781" s="0" t="n">
        <v>2009</v>
      </c>
      <c r="D8781" s="0" t="s">
        <v>41</v>
      </c>
      <c r="E8781" s="0" t="s">
        <v>1524</v>
      </c>
      <c r="F8781" s="0" t="n">
        <v>0.14</v>
      </c>
      <c r="G8781" s="0" t="n">
        <v>0</v>
      </c>
      <c r="H8781" s="0" t="n">
        <v>0</v>
      </c>
      <c r="I8781" s="0" t="n">
        <v>0.01</v>
      </c>
      <c r="J8781" s="0" t="n">
        <v>0.15</v>
      </c>
      <c r="K8781" s="0" t="n">
        <v>26</v>
      </c>
      <c r="M8781" s="0" t="s">
        <v>36</v>
      </c>
      <c r="N8781" s="0" t="s">
        <v>35</v>
      </c>
      <c r="O8781" s="0" t="s">
        <v>177</v>
      </c>
      <c r="P8781" s="0" t="n">
        <f aca="false">IF(AND(OR(Dashboard!$B$5="All",D8781=Dashboard!$B$5),OR(Dashboard!$D$5="All",N8781=Dashboard!$D$5),OR(AND(C8781&lt;&gt;"",C8781&gt;=Dashboard!$F$5,C8781&lt;=Dashboard!$H$5),AND(C8781="",Dashboard!$F$5&lt;=1980,Dashboard!$H$5&gt;=2016))),1,0)</f>
        <v>1</v>
      </c>
      <c r="Q8781" s="0" t="n">
        <f aca="false">J8781*P8781+ROW()*0.00000001</f>
        <v>0.15008781</v>
      </c>
    </row>
    <row r="8782" customFormat="false" ht="15" hidden="false" customHeight="false" outlineLevel="0" collapsed="false">
      <c r="A8782" s="0" t="s">
        <v>4237</v>
      </c>
      <c r="B8782" s="0" t="s">
        <v>186</v>
      </c>
      <c r="C8782" s="0" t="n">
        <v>2003</v>
      </c>
      <c r="D8782" s="0" t="s">
        <v>16</v>
      </c>
      <c r="E8782" s="0" t="s">
        <v>220</v>
      </c>
      <c r="F8782" s="0" t="n">
        <v>0.12</v>
      </c>
      <c r="G8782" s="0" t="n">
        <v>0.03</v>
      </c>
      <c r="H8782" s="0" t="n">
        <v>0</v>
      </c>
      <c r="I8782" s="0" t="n">
        <v>0</v>
      </c>
      <c r="J8782" s="0" t="n">
        <v>0.15</v>
      </c>
      <c r="K8782" s="0" t="n">
        <v>61</v>
      </c>
      <c r="M8782" s="0" t="s">
        <v>36</v>
      </c>
      <c r="N8782" s="0" t="s">
        <v>35</v>
      </c>
      <c r="O8782" s="0" t="s">
        <v>67</v>
      </c>
      <c r="P8782" s="0" t="n">
        <f aca="false">IF(AND(OR(Dashboard!$B$5="All",D8782=Dashboard!$B$5),OR(Dashboard!$D$5="All",N8782=Dashboard!$D$5),OR(AND(C8782&lt;&gt;"",C8782&gt;=Dashboard!$F$5,C8782&lt;=Dashboard!$H$5),AND(C8782="",Dashboard!$F$5&lt;=1980,Dashboard!$H$5&gt;=2016))),1,0)</f>
        <v>1</v>
      </c>
      <c r="Q8782" s="0" t="n">
        <f aca="false">J8782*P8782+ROW()*0.00000001</f>
        <v>0.15008782</v>
      </c>
    </row>
    <row r="8783" customFormat="false" ht="15" hidden="false" customHeight="false" outlineLevel="0" collapsed="false">
      <c r="A8783" s="0" t="s">
        <v>3974</v>
      </c>
      <c r="B8783" s="0" t="s">
        <v>70</v>
      </c>
      <c r="C8783" s="0" t="n">
        <v>2009</v>
      </c>
      <c r="D8783" s="0" t="s">
        <v>34</v>
      </c>
      <c r="E8783" s="0" t="s">
        <v>72</v>
      </c>
      <c r="F8783" s="0" t="n">
        <v>0.13</v>
      </c>
      <c r="G8783" s="0" t="n">
        <v>0.01</v>
      </c>
      <c r="H8783" s="0" t="n">
        <v>0</v>
      </c>
      <c r="I8783" s="0" t="n">
        <v>0.01</v>
      </c>
      <c r="J8783" s="0" t="n">
        <v>0.15</v>
      </c>
      <c r="K8783" s="0" t="n">
        <v>66</v>
      </c>
      <c r="L8783" s="0" t="n">
        <v>7.1</v>
      </c>
      <c r="M8783" s="0" t="s">
        <v>125</v>
      </c>
      <c r="N8783" s="0" t="s">
        <v>74</v>
      </c>
      <c r="O8783" s="0" t="s">
        <v>67</v>
      </c>
      <c r="P8783" s="0" t="n">
        <f aca="false">IF(AND(OR(Dashboard!$B$5="All",D8783=Dashboard!$B$5),OR(Dashboard!$D$5="All",N8783=Dashboard!$D$5),OR(AND(C8783&lt;&gt;"",C8783&gt;=Dashboard!$F$5,C8783&lt;=Dashboard!$H$5),AND(C8783="",Dashboard!$F$5&lt;=1980,Dashboard!$H$5&gt;=2016))),1,0)</f>
        <v>1</v>
      </c>
      <c r="Q8783" s="0" t="n">
        <f aca="false">J8783*P8783+ROW()*0.00000001</f>
        <v>0.15008783</v>
      </c>
    </row>
    <row r="8784" customFormat="false" ht="15" hidden="false" customHeight="false" outlineLevel="0" collapsed="false">
      <c r="A8784" s="0" t="s">
        <v>6433</v>
      </c>
      <c r="B8784" s="0" t="s">
        <v>33</v>
      </c>
      <c r="C8784" s="0" t="n">
        <v>2010</v>
      </c>
      <c r="D8784" s="0" t="s">
        <v>34</v>
      </c>
      <c r="E8784" s="0" t="s">
        <v>1002</v>
      </c>
      <c r="F8784" s="0" t="n">
        <v>0.14</v>
      </c>
      <c r="G8784" s="0" t="n">
        <v>0</v>
      </c>
      <c r="H8784" s="0" t="n">
        <v>0</v>
      </c>
      <c r="I8784" s="0" t="n">
        <v>0.01</v>
      </c>
      <c r="J8784" s="0" t="n">
        <v>0.15</v>
      </c>
      <c r="M8784" s="0" t="s">
        <v>125</v>
      </c>
      <c r="N8784" s="0" t="s">
        <v>35</v>
      </c>
      <c r="P8784" s="0" t="n">
        <f aca="false">IF(AND(OR(Dashboard!$B$5="All",D8784=Dashboard!$B$5),OR(Dashboard!$D$5="All",N8784=Dashboard!$D$5),OR(AND(C8784&lt;&gt;"",C8784&gt;=Dashboard!$F$5,C8784&lt;=Dashboard!$H$5),AND(C8784="",Dashboard!$F$5&lt;=1980,Dashboard!$H$5&gt;=2016))),1,0)</f>
        <v>1</v>
      </c>
      <c r="Q8784" s="0" t="n">
        <f aca="false">J8784*P8784+ROW()*0.00000001</f>
        <v>0.15008784</v>
      </c>
    </row>
    <row r="8785" customFormat="false" ht="15" hidden="false" customHeight="false" outlineLevel="0" collapsed="false">
      <c r="A8785" s="0" t="s">
        <v>6434</v>
      </c>
      <c r="B8785" s="0" t="s">
        <v>76</v>
      </c>
      <c r="C8785" s="0" t="n">
        <v>2009</v>
      </c>
      <c r="D8785" s="0" t="s">
        <v>71</v>
      </c>
      <c r="E8785" s="0" t="s">
        <v>1002</v>
      </c>
      <c r="F8785" s="0" t="n">
        <v>0.05</v>
      </c>
      <c r="G8785" s="0" t="n">
        <v>0.02</v>
      </c>
      <c r="H8785" s="0" t="n">
        <v>0</v>
      </c>
      <c r="I8785" s="0" t="n">
        <v>0.08</v>
      </c>
      <c r="J8785" s="0" t="n">
        <v>0.15</v>
      </c>
      <c r="M8785" s="0" t="s">
        <v>125</v>
      </c>
      <c r="N8785" s="0" t="s">
        <v>74</v>
      </c>
      <c r="P8785" s="0" t="n">
        <f aca="false">IF(AND(OR(Dashboard!$B$5="All",D8785=Dashboard!$B$5),OR(Dashboard!$D$5="All",N8785=Dashboard!$D$5),OR(AND(C8785&lt;&gt;"",C8785&gt;=Dashboard!$F$5,C8785&lt;=Dashboard!$H$5),AND(C8785="",Dashboard!$F$5&lt;=1980,Dashboard!$H$5&gt;=2016))),1,0)</f>
        <v>1</v>
      </c>
      <c r="Q8785" s="0" t="n">
        <f aca="false">J8785*P8785+ROW()*0.00000001</f>
        <v>0.15008785</v>
      </c>
    </row>
    <row r="8786" customFormat="false" ht="15" hidden="false" customHeight="false" outlineLevel="0" collapsed="false">
      <c r="A8786" s="0" t="s">
        <v>320</v>
      </c>
      <c r="B8786" s="0" t="s">
        <v>164</v>
      </c>
      <c r="C8786" s="0" t="n">
        <v>2010</v>
      </c>
      <c r="D8786" s="0" t="s">
        <v>52</v>
      </c>
      <c r="E8786" s="0" t="s">
        <v>124</v>
      </c>
      <c r="F8786" s="0" t="n">
        <v>0.11</v>
      </c>
      <c r="G8786" s="0" t="n">
        <v>0.03</v>
      </c>
      <c r="H8786" s="0" t="n">
        <v>0</v>
      </c>
      <c r="I8786" s="0" t="n">
        <v>0.02</v>
      </c>
      <c r="J8786" s="0" t="n">
        <v>0.15</v>
      </c>
      <c r="L8786" s="0" t="n">
        <v>6.2</v>
      </c>
      <c r="M8786" s="0" t="s">
        <v>125</v>
      </c>
      <c r="N8786" s="0" t="s">
        <v>74</v>
      </c>
      <c r="P8786" s="0" t="n">
        <f aca="false">IF(AND(OR(Dashboard!$B$5="All",D8786=Dashboard!$B$5),OR(Dashboard!$D$5="All",N8786=Dashboard!$D$5),OR(AND(C8786&lt;&gt;"",C8786&gt;=Dashboard!$F$5,C8786&lt;=Dashboard!$H$5),AND(C8786="",Dashboard!$F$5&lt;=1980,Dashboard!$H$5&gt;=2016))),1,0)</f>
        <v>1</v>
      </c>
      <c r="Q8786" s="0" t="n">
        <f aca="false">J8786*P8786+ROW()*0.00000001</f>
        <v>0.15008786</v>
      </c>
    </row>
    <row r="8787" customFormat="false" ht="15" hidden="false" customHeight="false" outlineLevel="0" collapsed="false">
      <c r="A8787" s="0" t="s">
        <v>6435</v>
      </c>
      <c r="B8787" s="0" t="s">
        <v>76</v>
      </c>
      <c r="C8787" s="0" t="n">
        <v>2008</v>
      </c>
      <c r="D8787" s="0" t="s">
        <v>34</v>
      </c>
      <c r="E8787" s="0" t="s">
        <v>220</v>
      </c>
      <c r="F8787" s="0" t="n">
        <v>0.05</v>
      </c>
      <c r="G8787" s="0" t="n">
        <v>0.04</v>
      </c>
      <c r="H8787" s="0" t="n">
        <v>0.05</v>
      </c>
      <c r="I8787" s="0" t="n">
        <v>0.01</v>
      </c>
      <c r="J8787" s="0" t="n">
        <v>0.15</v>
      </c>
      <c r="K8787" s="0" t="n">
        <v>67</v>
      </c>
      <c r="L8787" s="0" t="n">
        <v>8.5</v>
      </c>
      <c r="M8787" s="0" t="s">
        <v>36</v>
      </c>
      <c r="N8787" s="0" t="s">
        <v>74</v>
      </c>
      <c r="O8787" s="0" t="s">
        <v>67</v>
      </c>
      <c r="P8787" s="0" t="n">
        <f aca="false">IF(AND(OR(Dashboard!$B$5="All",D8787=Dashboard!$B$5),OR(Dashboard!$D$5="All",N8787=Dashboard!$D$5),OR(AND(C8787&lt;&gt;"",C8787&gt;=Dashboard!$F$5,C8787&lt;=Dashboard!$H$5),AND(C8787="",Dashboard!$F$5&lt;=1980,Dashboard!$H$5&gt;=2016))),1,0)</f>
        <v>1</v>
      </c>
      <c r="Q8787" s="0" t="n">
        <f aca="false">J8787*P8787+ROW()*0.00000001</f>
        <v>0.15008787</v>
      </c>
    </row>
    <row r="8788" customFormat="false" ht="15" hidden="false" customHeight="false" outlineLevel="0" collapsed="false">
      <c r="A8788" s="0" t="s">
        <v>6436</v>
      </c>
      <c r="B8788" s="0" t="s">
        <v>50</v>
      </c>
      <c r="C8788" s="0" t="n">
        <v>2010</v>
      </c>
      <c r="D8788" s="0" t="s">
        <v>71</v>
      </c>
      <c r="E8788" s="0" t="s">
        <v>487</v>
      </c>
      <c r="F8788" s="0" t="n">
        <v>0.12</v>
      </c>
      <c r="G8788" s="0" t="n">
        <v>0.02</v>
      </c>
      <c r="H8788" s="0" t="n">
        <v>0</v>
      </c>
      <c r="I8788" s="0" t="n">
        <v>0.01</v>
      </c>
      <c r="J8788" s="0" t="n">
        <v>0.15</v>
      </c>
      <c r="M8788" s="0" t="s">
        <v>36</v>
      </c>
      <c r="N8788" s="0" t="s">
        <v>35</v>
      </c>
      <c r="P8788" s="0" t="n">
        <f aca="false">IF(AND(OR(Dashboard!$B$5="All",D8788=Dashboard!$B$5),OR(Dashboard!$D$5="All",N8788=Dashboard!$D$5),OR(AND(C8788&lt;&gt;"",C8788&gt;=Dashboard!$F$5,C8788&lt;=Dashboard!$H$5),AND(C8788="",Dashboard!$F$5&lt;=1980,Dashboard!$H$5&gt;=2016))),1,0)</f>
        <v>1</v>
      </c>
      <c r="Q8788" s="0" t="n">
        <f aca="false">J8788*P8788+ROW()*0.00000001</f>
        <v>0.15008788</v>
      </c>
    </row>
    <row r="8789" customFormat="false" ht="15" hidden="false" customHeight="false" outlineLevel="0" collapsed="false">
      <c r="A8789" s="0" t="s">
        <v>6437</v>
      </c>
      <c r="B8789" s="0" t="s">
        <v>85</v>
      </c>
      <c r="C8789" s="0" t="n">
        <v>2005</v>
      </c>
      <c r="D8789" s="0" t="s">
        <v>114</v>
      </c>
      <c r="E8789" s="0" t="s">
        <v>418</v>
      </c>
      <c r="F8789" s="0" t="n">
        <v>0.11</v>
      </c>
      <c r="G8789" s="0" t="n">
        <v>0.04</v>
      </c>
      <c r="H8789" s="0" t="n">
        <v>0</v>
      </c>
      <c r="I8789" s="0" t="n">
        <v>0</v>
      </c>
      <c r="J8789" s="0" t="n">
        <v>0.15</v>
      </c>
      <c r="N8789" s="0" t="s">
        <v>35</v>
      </c>
      <c r="P8789" s="0" t="n">
        <f aca="false">IF(AND(OR(Dashboard!$B$5="All",D8789=Dashboard!$B$5),OR(Dashboard!$D$5="All",N8789=Dashboard!$D$5),OR(AND(C8789&lt;&gt;"",C8789&gt;=Dashboard!$F$5,C8789&lt;=Dashboard!$H$5),AND(C8789="",Dashboard!$F$5&lt;=1980,Dashboard!$H$5&gt;=2016))),1,0)</f>
        <v>1</v>
      </c>
      <c r="Q8789" s="0" t="n">
        <f aca="false">J8789*P8789+ROW()*0.00000001</f>
        <v>0.15008789</v>
      </c>
    </row>
    <row r="8790" customFormat="false" ht="15" hidden="false" customHeight="false" outlineLevel="0" collapsed="false">
      <c r="A8790" s="0" t="s">
        <v>6438</v>
      </c>
      <c r="B8790" s="0" t="s">
        <v>50</v>
      </c>
      <c r="C8790" s="0" t="n">
        <v>2007</v>
      </c>
      <c r="D8790" s="0" t="s">
        <v>48</v>
      </c>
      <c r="E8790" s="0" t="s">
        <v>6439</v>
      </c>
      <c r="F8790" s="0" t="n">
        <v>0.13</v>
      </c>
      <c r="G8790" s="0" t="n">
        <v>0.01</v>
      </c>
      <c r="H8790" s="0" t="n">
        <v>0</v>
      </c>
      <c r="I8790" s="0" t="n">
        <v>0.01</v>
      </c>
      <c r="J8790" s="0" t="n">
        <v>0.15</v>
      </c>
      <c r="K8790" s="0" t="n">
        <v>77</v>
      </c>
      <c r="L8790" s="0" t="n">
        <v>7.7</v>
      </c>
      <c r="M8790" s="0" t="s">
        <v>36</v>
      </c>
      <c r="N8790" s="0" t="s">
        <v>35</v>
      </c>
      <c r="O8790" s="0" t="s">
        <v>37</v>
      </c>
      <c r="P8790" s="0" t="n">
        <f aca="false">IF(AND(OR(Dashboard!$B$5="All",D8790=Dashboard!$B$5),OR(Dashboard!$D$5="All",N8790=Dashboard!$D$5),OR(AND(C8790&lt;&gt;"",C8790&gt;=Dashboard!$F$5,C8790&lt;=Dashboard!$H$5),AND(C8790="",Dashboard!$F$5&lt;=1980,Dashboard!$H$5&gt;=2016))),1,0)</f>
        <v>1</v>
      </c>
      <c r="Q8790" s="0" t="n">
        <f aca="false">J8790*P8790+ROW()*0.00000001</f>
        <v>0.1500879</v>
      </c>
    </row>
    <row r="8791" customFormat="false" ht="15" hidden="false" customHeight="false" outlineLevel="0" collapsed="false">
      <c r="A8791" s="0" t="s">
        <v>6440</v>
      </c>
      <c r="B8791" s="0" t="s">
        <v>70</v>
      </c>
      <c r="C8791" s="0" t="n">
        <v>2013</v>
      </c>
      <c r="D8791" s="0" t="s">
        <v>46</v>
      </c>
      <c r="E8791" s="0" t="s">
        <v>2334</v>
      </c>
      <c r="F8791" s="0" t="n">
        <v>0.07</v>
      </c>
      <c r="G8791" s="0" t="n">
        <v>0.01</v>
      </c>
      <c r="H8791" s="0" t="n">
        <v>0.06</v>
      </c>
      <c r="I8791" s="0" t="n">
        <v>0.02</v>
      </c>
      <c r="J8791" s="0" t="n">
        <v>0.15</v>
      </c>
      <c r="K8791" s="0" t="n">
        <v>65</v>
      </c>
      <c r="L8791" s="0" t="n">
        <v>8.7</v>
      </c>
      <c r="M8791" s="0" t="s">
        <v>103</v>
      </c>
      <c r="N8791" s="0" t="s">
        <v>74</v>
      </c>
      <c r="O8791" s="0" t="s">
        <v>67</v>
      </c>
      <c r="P8791" s="0" t="n">
        <f aca="false">IF(AND(OR(Dashboard!$B$5="All",D8791=Dashboard!$B$5),OR(Dashboard!$D$5="All",N8791=Dashboard!$D$5),OR(AND(C8791&lt;&gt;"",C8791&gt;=Dashboard!$F$5,C8791&lt;=Dashboard!$H$5),AND(C8791="",Dashboard!$F$5&lt;=1980,Dashboard!$H$5&gt;=2016))),1,0)</f>
        <v>1</v>
      </c>
      <c r="Q8791" s="0" t="n">
        <f aca="false">J8791*P8791+ROW()*0.00000001</f>
        <v>0.15008791</v>
      </c>
    </row>
    <row r="8792" customFormat="false" ht="15" hidden="false" customHeight="false" outlineLevel="0" collapsed="false">
      <c r="A8792" s="0" t="s">
        <v>6441</v>
      </c>
      <c r="B8792" s="0" t="s">
        <v>50</v>
      </c>
      <c r="C8792" s="0" t="n">
        <v>2009</v>
      </c>
      <c r="D8792" s="0" t="s">
        <v>48</v>
      </c>
      <c r="E8792" s="0" t="s">
        <v>1002</v>
      </c>
      <c r="F8792" s="0" t="n">
        <v>0.14</v>
      </c>
      <c r="G8792" s="0" t="n">
        <v>0</v>
      </c>
      <c r="H8792" s="0" t="n">
        <v>0</v>
      </c>
      <c r="I8792" s="0" t="n">
        <v>0.01</v>
      </c>
      <c r="J8792" s="0" t="n">
        <v>0.15</v>
      </c>
      <c r="K8792" s="0" t="n">
        <v>75</v>
      </c>
      <c r="L8792" s="0" t="n">
        <v>6.7</v>
      </c>
      <c r="M8792" s="0" t="s">
        <v>125</v>
      </c>
      <c r="N8792" s="0" t="s">
        <v>35</v>
      </c>
      <c r="O8792" s="0" t="s">
        <v>37</v>
      </c>
      <c r="P8792" s="0" t="n">
        <f aca="false">IF(AND(OR(Dashboard!$B$5="All",D8792=Dashboard!$B$5),OR(Dashboard!$D$5="All",N8792=Dashboard!$D$5),OR(AND(C8792&lt;&gt;"",C8792&gt;=Dashboard!$F$5,C8792&lt;=Dashboard!$H$5),AND(C8792="",Dashboard!$F$5&lt;=1980,Dashboard!$H$5&gt;=2016))),1,0)</f>
        <v>1</v>
      </c>
      <c r="Q8792" s="0" t="n">
        <f aca="false">J8792*P8792+ROW()*0.00000001</f>
        <v>0.15008792</v>
      </c>
    </row>
    <row r="8793" customFormat="false" ht="15" hidden="false" customHeight="false" outlineLevel="0" collapsed="false">
      <c r="A8793" s="0" t="s">
        <v>2164</v>
      </c>
      <c r="B8793" s="0" t="s">
        <v>33</v>
      </c>
      <c r="C8793" s="0" t="n">
        <v>2012</v>
      </c>
      <c r="D8793" s="0" t="s">
        <v>71</v>
      </c>
      <c r="E8793" s="0" t="s">
        <v>91</v>
      </c>
      <c r="F8793" s="0" t="n">
        <v>0.1</v>
      </c>
      <c r="G8793" s="0" t="n">
        <v>0.04</v>
      </c>
      <c r="H8793" s="0" t="n">
        <v>0</v>
      </c>
      <c r="I8793" s="0" t="n">
        <v>0.01</v>
      </c>
      <c r="J8793" s="0" t="n">
        <v>0.15</v>
      </c>
      <c r="N8793" s="0" t="s">
        <v>35</v>
      </c>
      <c r="P8793" s="0" t="n">
        <f aca="false">IF(AND(OR(Dashboard!$B$5="All",D8793=Dashboard!$B$5),OR(Dashboard!$D$5="All",N8793=Dashboard!$D$5),OR(AND(C8793&lt;&gt;"",C8793&gt;=Dashboard!$F$5,C8793&lt;=Dashboard!$H$5),AND(C8793="",Dashboard!$F$5&lt;=1980,Dashboard!$H$5&gt;=2016))),1,0)</f>
        <v>1</v>
      </c>
      <c r="Q8793" s="0" t="n">
        <f aca="false">J8793*P8793+ROW()*0.00000001</f>
        <v>0.15008793</v>
      </c>
    </row>
    <row r="8794" customFormat="false" ht="15" hidden="false" customHeight="false" outlineLevel="0" collapsed="false">
      <c r="A8794" s="0" t="s">
        <v>5514</v>
      </c>
      <c r="B8794" s="0" t="s">
        <v>64</v>
      </c>
      <c r="C8794" s="0" t="n">
        <v>2011</v>
      </c>
      <c r="D8794" s="0" t="s">
        <v>16</v>
      </c>
      <c r="E8794" s="0" t="s">
        <v>418</v>
      </c>
      <c r="F8794" s="0" t="n">
        <v>0.1</v>
      </c>
      <c r="G8794" s="0" t="n">
        <v>0.04</v>
      </c>
      <c r="H8794" s="0" t="n">
        <v>0</v>
      </c>
      <c r="I8794" s="0" t="n">
        <v>0.01</v>
      </c>
      <c r="J8794" s="0" t="n">
        <v>0.15</v>
      </c>
      <c r="K8794" s="0" t="n">
        <v>77</v>
      </c>
      <c r="L8794" s="0" t="n">
        <v>7.5</v>
      </c>
      <c r="M8794" s="0" t="s">
        <v>125</v>
      </c>
      <c r="N8794" s="0" t="s">
        <v>66</v>
      </c>
      <c r="O8794" s="0" t="s">
        <v>37</v>
      </c>
      <c r="P8794" s="0" t="n">
        <f aca="false">IF(AND(OR(Dashboard!$B$5="All",D8794=Dashboard!$B$5),OR(Dashboard!$D$5="All",N8794=Dashboard!$D$5),OR(AND(C8794&lt;&gt;"",C8794&gt;=Dashboard!$F$5,C8794&lt;=Dashboard!$H$5),AND(C8794="",Dashboard!$F$5&lt;=1980,Dashboard!$H$5&gt;=2016))),1,0)</f>
        <v>1</v>
      </c>
      <c r="Q8794" s="0" t="n">
        <f aca="false">J8794*P8794+ROW()*0.00000001</f>
        <v>0.15008794</v>
      </c>
    </row>
    <row r="8795" customFormat="false" ht="15" hidden="false" customHeight="false" outlineLevel="0" collapsed="false">
      <c r="A8795" s="0" t="s">
        <v>6442</v>
      </c>
      <c r="B8795" s="0" t="s">
        <v>117</v>
      </c>
      <c r="C8795" s="0" t="n">
        <v>2000</v>
      </c>
      <c r="D8795" s="0" t="s">
        <v>71</v>
      </c>
      <c r="E8795" s="0" t="s">
        <v>91</v>
      </c>
      <c r="F8795" s="0" t="n">
        <v>0.08</v>
      </c>
      <c r="G8795" s="0" t="n">
        <v>0.06</v>
      </c>
      <c r="H8795" s="0" t="n">
        <v>0</v>
      </c>
      <c r="I8795" s="0" t="n">
        <v>0.01</v>
      </c>
      <c r="J8795" s="0" t="n">
        <v>0.15</v>
      </c>
      <c r="K8795" s="0" t="n">
        <v>30</v>
      </c>
      <c r="L8795" s="0" t="n">
        <v>6.9</v>
      </c>
      <c r="M8795" s="0" t="s">
        <v>36</v>
      </c>
      <c r="N8795" s="0" t="s">
        <v>74</v>
      </c>
      <c r="O8795" s="0" t="s">
        <v>177</v>
      </c>
      <c r="P8795" s="0" t="n">
        <f aca="false">IF(AND(OR(Dashboard!$B$5="All",D8795=Dashboard!$B$5),OR(Dashboard!$D$5="All",N8795=Dashboard!$D$5),OR(AND(C8795&lt;&gt;"",C8795&gt;=Dashboard!$F$5,C8795&lt;=Dashboard!$H$5),AND(C8795="",Dashboard!$F$5&lt;=1980,Dashboard!$H$5&gt;=2016))),1,0)</f>
        <v>1</v>
      </c>
      <c r="Q8795" s="0" t="n">
        <f aca="false">J8795*P8795+ROW()*0.00000001</f>
        <v>0.15008795</v>
      </c>
    </row>
    <row r="8796" customFormat="false" ht="15" hidden="false" customHeight="false" outlineLevel="0" collapsed="false">
      <c r="A8796" s="0" t="s">
        <v>6443</v>
      </c>
      <c r="B8796" s="0" t="s">
        <v>851</v>
      </c>
      <c r="C8796" s="0" t="n">
        <v>2014</v>
      </c>
      <c r="D8796" s="0" t="s">
        <v>71</v>
      </c>
      <c r="E8796" s="0" t="s">
        <v>328</v>
      </c>
      <c r="F8796" s="0" t="n">
        <v>0</v>
      </c>
      <c r="G8796" s="0" t="n">
        <v>0</v>
      </c>
      <c r="H8796" s="0" t="n">
        <v>0.15</v>
      </c>
      <c r="I8796" s="0" t="n">
        <v>0</v>
      </c>
      <c r="J8796" s="0" t="n">
        <v>0.15</v>
      </c>
      <c r="N8796" s="0" t="s">
        <v>74</v>
      </c>
      <c r="P8796" s="0" t="n">
        <f aca="false">IF(AND(OR(Dashboard!$B$5="All",D8796=Dashboard!$B$5),OR(Dashboard!$D$5="All",N8796=Dashboard!$D$5),OR(AND(C8796&lt;&gt;"",C8796&gt;=Dashboard!$F$5,C8796&lt;=Dashboard!$H$5),AND(C8796="",Dashboard!$F$5&lt;=1980,Dashboard!$H$5&gt;=2016))),1,0)</f>
        <v>1</v>
      </c>
      <c r="Q8796" s="0" t="n">
        <f aca="false">J8796*P8796+ROW()*0.00000001</f>
        <v>0.15008796</v>
      </c>
    </row>
    <row r="8797" customFormat="false" ht="15" hidden="false" customHeight="false" outlineLevel="0" collapsed="false">
      <c r="A8797" s="0" t="s">
        <v>3072</v>
      </c>
      <c r="B8797" s="0" t="s">
        <v>50</v>
      </c>
      <c r="C8797" s="0" t="n">
        <v>2010</v>
      </c>
      <c r="D8797" s="0" t="s">
        <v>34</v>
      </c>
      <c r="E8797" s="0" t="s">
        <v>72</v>
      </c>
      <c r="F8797" s="0" t="n">
        <v>0.14</v>
      </c>
      <c r="G8797" s="0" t="n">
        <v>0</v>
      </c>
      <c r="H8797" s="0" t="n">
        <v>0</v>
      </c>
      <c r="I8797" s="0" t="n">
        <v>0.01</v>
      </c>
      <c r="J8797" s="0" t="n">
        <v>0.15</v>
      </c>
      <c r="M8797" s="0" t="s">
        <v>36</v>
      </c>
      <c r="N8797" s="0" t="s">
        <v>35</v>
      </c>
      <c r="P8797" s="0" t="n">
        <f aca="false">IF(AND(OR(Dashboard!$B$5="All",D8797=Dashboard!$B$5),OR(Dashboard!$D$5="All",N8797=Dashboard!$D$5),OR(AND(C8797&lt;&gt;"",C8797&gt;=Dashboard!$F$5,C8797&lt;=Dashboard!$H$5),AND(C8797="",Dashboard!$F$5&lt;=1980,Dashboard!$H$5&gt;=2016))),1,0)</f>
        <v>1</v>
      </c>
      <c r="Q8797" s="0" t="n">
        <f aca="false">J8797*P8797+ROW()*0.00000001</f>
        <v>0.15008797</v>
      </c>
    </row>
    <row r="8798" customFormat="false" ht="15" hidden="false" customHeight="false" outlineLevel="0" collapsed="false">
      <c r="A8798" s="0" t="s">
        <v>6444</v>
      </c>
      <c r="B8798" s="0" t="s">
        <v>33</v>
      </c>
      <c r="C8798" s="0" t="n">
        <v>2007</v>
      </c>
      <c r="D8798" s="0" t="s">
        <v>71</v>
      </c>
      <c r="E8798" s="0" t="s">
        <v>782</v>
      </c>
      <c r="F8798" s="0" t="n">
        <v>0.11</v>
      </c>
      <c r="G8798" s="0" t="n">
        <v>0</v>
      </c>
      <c r="H8798" s="0" t="n">
        <v>0.04</v>
      </c>
      <c r="I8798" s="0" t="n">
        <v>0.01</v>
      </c>
      <c r="J8798" s="0" t="n">
        <v>0.15</v>
      </c>
      <c r="K8798" s="0" t="n">
        <v>53</v>
      </c>
      <c r="L8798" s="0" t="n">
        <v>6.8</v>
      </c>
      <c r="M8798" s="0" t="s">
        <v>103</v>
      </c>
      <c r="N8798" s="0" t="s">
        <v>35</v>
      </c>
      <c r="O8798" s="0" t="s">
        <v>53</v>
      </c>
      <c r="P8798" s="0" t="n">
        <f aca="false">IF(AND(OR(Dashboard!$B$5="All",D8798=Dashboard!$B$5),OR(Dashboard!$D$5="All",N8798=Dashboard!$D$5),OR(AND(C8798&lt;&gt;"",C8798&gt;=Dashboard!$F$5,C8798&lt;=Dashboard!$H$5),AND(C8798="",Dashboard!$F$5&lt;=1980,Dashboard!$H$5&gt;=2016))),1,0)</f>
        <v>1</v>
      </c>
      <c r="Q8798" s="0" t="n">
        <f aca="false">J8798*P8798+ROW()*0.00000001</f>
        <v>0.15008798</v>
      </c>
    </row>
    <row r="8799" customFormat="false" ht="15" hidden="false" customHeight="false" outlineLevel="0" collapsed="false">
      <c r="A8799" s="0" t="s">
        <v>6102</v>
      </c>
      <c r="B8799" s="0" t="s">
        <v>70</v>
      </c>
      <c r="C8799" s="0" t="n">
        <v>2008</v>
      </c>
      <c r="D8799" s="0" t="s">
        <v>34</v>
      </c>
      <c r="E8799" s="0" t="s">
        <v>89</v>
      </c>
      <c r="F8799" s="0" t="n">
        <v>0.14</v>
      </c>
      <c r="G8799" s="0" t="n">
        <v>0</v>
      </c>
      <c r="H8799" s="0" t="n">
        <v>0</v>
      </c>
      <c r="I8799" s="0" t="n">
        <v>0.01</v>
      </c>
      <c r="J8799" s="0" t="n">
        <v>0.15</v>
      </c>
      <c r="K8799" s="0" t="n">
        <v>63</v>
      </c>
      <c r="L8799" s="0" t="n">
        <v>5.1</v>
      </c>
      <c r="M8799" s="0" t="s">
        <v>36</v>
      </c>
      <c r="N8799" s="0" t="s">
        <v>74</v>
      </c>
      <c r="O8799" s="0" t="s">
        <v>67</v>
      </c>
      <c r="P8799" s="0" t="n">
        <f aca="false">IF(AND(OR(Dashboard!$B$5="All",D8799=Dashboard!$B$5),OR(Dashboard!$D$5="All",N8799=Dashboard!$D$5),OR(AND(C8799&lt;&gt;"",C8799&gt;=Dashboard!$F$5,C8799&lt;=Dashboard!$H$5),AND(C8799="",Dashboard!$F$5&lt;=1980,Dashboard!$H$5&gt;=2016))),1,0)</f>
        <v>1</v>
      </c>
      <c r="Q8799" s="0" t="n">
        <f aca="false">J8799*P8799+ROW()*0.00000001</f>
        <v>0.15008799</v>
      </c>
    </row>
    <row r="8800" customFormat="false" ht="15" hidden="false" customHeight="false" outlineLevel="0" collapsed="false">
      <c r="A8800" s="0" t="s">
        <v>5546</v>
      </c>
      <c r="B8800" s="0" t="s">
        <v>164</v>
      </c>
      <c r="C8800" s="0" t="n">
        <v>2012</v>
      </c>
      <c r="D8800" s="0" t="s">
        <v>71</v>
      </c>
      <c r="E8800" s="0" t="s">
        <v>220</v>
      </c>
      <c r="F8800" s="0" t="n">
        <v>0</v>
      </c>
      <c r="G8800" s="0" t="n">
        <v>0</v>
      </c>
      <c r="H8800" s="0" t="n">
        <v>0.15</v>
      </c>
      <c r="I8800" s="0" t="n">
        <v>0</v>
      </c>
      <c r="J8800" s="0" t="n">
        <v>0.15</v>
      </c>
      <c r="N8800" s="0" t="s">
        <v>74</v>
      </c>
      <c r="P8800" s="0" t="n">
        <f aca="false">IF(AND(OR(Dashboard!$B$5="All",D8800=Dashboard!$B$5),OR(Dashboard!$D$5="All",N8800=Dashboard!$D$5),OR(AND(C8800&lt;&gt;"",C8800&gt;=Dashboard!$F$5,C8800&lt;=Dashboard!$H$5),AND(C8800="",Dashboard!$F$5&lt;=1980,Dashboard!$H$5&gt;=2016))),1,0)</f>
        <v>1</v>
      </c>
      <c r="Q8800" s="0" t="n">
        <f aca="false">J8800*P8800+ROW()*0.00000001</f>
        <v>0.150088</v>
      </c>
    </row>
    <row r="8801" customFormat="false" ht="15" hidden="false" customHeight="false" outlineLevel="0" collapsed="false">
      <c r="A8801" s="0" t="s">
        <v>6445</v>
      </c>
      <c r="B8801" s="0" t="s">
        <v>164</v>
      </c>
      <c r="C8801" s="0" t="n">
        <v>2005</v>
      </c>
      <c r="D8801" s="0" t="s">
        <v>46</v>
      </c>
      <c r="E8801" s="0" t="s">
        <v>89</v>
      </c>
      <c r="F8801" s="0" t="n">
        <v>0.14</v>
      </c>
      <c r="G8801" s="0" t="n">
        <v>0</v>
      </c>
      <c r="H8801" s="0" t="n">
        <v>0</v>
      </c>
      <c r="I8801" s="0" t="n">
        <v>0.01</v>
      </c>
      <c r="J8801" s="0" t="n">
        <v>0.15</v>
      </c>
      <c r="K8801" s="0" t="n">
        <v>72</v>
      </c>
      <c r="L8801" s="0" t="n">
        <v>7.5</v>
      </c>
      <c r="M8801" s="0" t="s">
        <v>103</v>
      </c>
      <c r="N8801" s="0" t="s">
        <v>74</v>
      </c>
      <c r="O8801" s="0" t="s">
        <v>37</v>
      </c>
      <c r="P8801" s="0" t="n">
        <f aca="false">IF(AND(OR(Dashboard!$B$5="All",D8801=Dashboard!$B$5),OR(Dashboard!$D$5="All",N8801=Dashboard!$D$5),OR(AND(C8801&lt;&gt;"",C8801&gt;=Dashboard!$F$5,C8801&lt;=Dashboard!$H$5),AND(C8801="",Dashboard!$F$5&lt;=1980,Dashboard!$H$5&gt;=2016))),1,0)</f>
        <v>1</v>
      </c>
      <c r="Q8801" s="0" t="n">
        <f aca="false">J8801*P8801+ROW()*0.00000001</f>
        <v>0.15008801</v>
      </c>
    </row>
    <row r="8802" customFormat="false" ht="15" hidden="false" customHeight="false" outlineLevel="0" collapsed="false">
      <c r="A8802" s="0" t="s">
        <v>6446</v>
      </c>
      <c r="B8802" s="0" t="s">
        <v>873</v>
      </c>
      <c r="C8802" s="0" t="n">
        <v>1997</v>
      </c>
      <c r="D8802" s="0" t="s">
        <v>102</v>
      </c>
      <c r="E8802" s="0" t="s">
        <v>154</v>
      </c>
      <c r="F8802" s="0" t="n">
        <v>0</v>
      </c>
      <c r="G8802" s="0" t="n">
        <v>0</v>
      </c>
      <c r="H8802" s="0" t="n">
        <v>0.15</v>
      </c>
      <c r="I8802" s="0" t="n">
        <v>0</v>
      </c>
      <c r="J8802" s="0" t="n">
        <v>0.15</v>
      </c>
      <c r="N8802" s="0" t="s">
        <v>154</v>
      </c>
      <c r="P8802" s="0" t="n">
        <f aca="false">IF(AND(OR(Dashboard!$B$5="All",D8802=Dashboard!$B$5),OR(Dashboard!$D$5="All",N8802=Dashboard!$D$5),OR(AND(C8802&lt;&gt;"",C8802&gt;=Dashboard!$F$5,C8802&lt;=Dashboard!$H$5),AND(C8802="",Dashboard!$F$5&lt;=1980,Dashboard!$H$5&gt;=2016))),1,0)</f>
        <v>1</v>
      </c>
      <c r="Q8802" s="0" t="n">
        <f aca="false">J8802*P8802+ROW()*0.00000001</f>
        <v>0.15008802</v>
      </c>
    </row>
    <row r="8803" customFormat="false" ht="15" hidden="false" customHeight="false" outlineLevel="0" collapsed="false">
      <c r="A8803" s="0" t="s">
        <v>6447</v>
      </c>
      <c r="B8803" s="0" t="s">
        <v>164</v>
      </c>
      <c r="C8803" s="0" t="n">
        <v>2009</v>
      </c>
      <c r="D8803" s="0" t="s">
        <v>102</v>
      </c>
      <c r="E8803" s="0" t="s">
        <v>328</v>
      </c>
      <c r="F8803" s="0" t="n">
        <v>0.14</v>
      </c>
      <c r="G8803" s="0" t="n">
        <v>0</v>
      </c>
      <c r="H8803" s="0" t="n">
        <v>0</v>
      </c>
      <c r="I8803" s="0" t="n">
        <v>0.01</v>
      </c>
      <c r="J8803" s="0" t="n">
        <v>0.15</v>
      </c>
      <c r="K8803" s="0" t="n">
        <v>60</v>
      </c>
      <c r="L8803" s="0" t="n">
        <v>6.2</v>
      </c>
      <c r="M8803" s="0" t="s">
        <v>103</v>
      </c>
      <c r="N8803" s="0" t="s">
        <v>74</v>
      </c>
      <c r="O8803" s="0" t="s">
        <v>53</v>
      </c>
      <c r="P8803" s="0" t="n">
        <f aca="false">IF(AND(OR(Dashboard!$B$5="All",D8803=Dashboard!$B$5),OR(Dashboard!$D$5="All",N8803=Dashboard!$D$5),OR(AND(C8803&lt;&gt;"",C8803&gt;=Dashboard!$F$5,C8803&lt;=Dashboard!$H$5),AND(C8803="",Dashboard!$F$5&lt;=1980,Dashboard!$H$5&gt;=2016))),1,0)</f>
        <v>1</v>
      </c>
      <c r="Q8803" s="0" t="n">
        <f aca="false">J8803*P8803+ROW()*0.00000001</f>
        <v>0.15008803</v>
      </c>
    </row>
    <row r="8804" customFormat="false" ht="15" hidden="false" customHeight="false" outlineLevel="0" collapsed="false">
      <c r="A8804" s="0" t="s">
        <v>4835</v>
      </c>
      <c r="B8804" s="0" t="s">
        <v>64</v>
      </c>
      <c r="C8804" s="0" t="n">
        <v>2010</v>
      </c>
      <c r="D8804" s="0" t="s">
        <v>71</v>
      </c>
      <c r="E8804" s="0" t="s">
        <v>418</v>
      </c>
      <c r="F8804" s="0" t="n">
        <v>0.12</v>
      </c>
      <c r="G8804" s="0" t="n">
        <v>0.02</v>
      </c>
      <c r="H8804" s="0" t="n">
        <v>0</v>
      </c>
      <c r="I8804" s="0" t="n">
        <v>0.01</v>
      </c>
      <c r="J8804" s="0" t="n">
        <v>0.15</v>
      </c>
      <c r="K8804" s="0" t="n">
        <v>55</v>
      </c>
      <c r="L8804" s="0" t="n">
        <v>6.3</v>
      </c>
      <c r="M8804" s="0" t="s">
        <v>125</v>
      </c>
      <c r="N8804" s="0" t="s">
        <v>66</v>
      </c>
      <c r="O8804" s="0" t="s">
        <v>53</v>
      </c>
      <c r="P8804" s="0" t="n">
        <f aca="false">IF(AND(OR(Dashboard!$B$5="All",D8804=Dashboard!$B$5),OR(Dashboard!$D$5="All",N8804=Dashboard!$D$5),OR(AND(C8804&lt;&gt;"",C8804&gt;=Dashboard!$F$5,C8804&lt;=Dashboard!$H$5),AND(C8804="",Dashboard!$F$5&lt;=1980,Dashboard!$H$5&gt;=2016))),1,0)</f>
        <v>1</v>
      </c>
      <c r="Q8804" s="0" t="n">
        <f aca="false">J8804*P8804+ROW()*0.00000001</f>
        <v>0.15008804</v>
      </c>
    </row>
    <row r="8805" customFormat="false" ht="15" hidden="false" customHeight="false" outlineLevel="0" collapsed="false">
      <c r="A8805" s="0" t="s">
        <v>6448</v>
      </c>
      <c r="B8805" s="0" t="s">
        <v>78</v>
      </c>
      <c r="C8805" s="0" t="n">
        <v>1996</v>
      </c>
      <c r="D8805" s="0" t="s">
        <v>46</v>
      </c>
      <c r="E8805" s="0" t="s">
        <v>157</v>
      </c>
      <c r="F8805" s="0" t="n">
        <v>0</v>
      </c>
      <c r="G8805" s="0" t="n">
        <v>0</v>
      </c>
      <c r="H8805" s="0" t="n">
        <v>0.15</v>
      </c>
      <c r="I8805" s="0" t="n">
        <v>0</v>
      </c>
      <c r="J8805" s="0" t="n">
        <v>0.15</v>
      </c>
      <c r="N8805" s="0" t="s">
        <v>35</v>
      </c>
      <c r="P8805" s="0" t="n">
        <f aca="false">IF(AND(OR(Dashboard!$B$5="All",D8805=Dashboard!$B$5),OR(Dashboard!$D$5="All",N8805=Dashboard!$D$5),OR(AND(C8805&lt;&gt;"",C8805&gt;=Dashboard!$F$5,C8805&lt;=Dashboard!$H$5),AND(C8805="",Dashboard!$F$5&lt;=1980,Dashboard!$H$5&gt;=2016))),1,0)</f>
        <v>1</v>
      </c>
      <c r="Q8805" s="0" t="n">
        <f aca="false">J8805*P8805+ROW()*0.00000001</f>
        <v>0.15008805</v>
      </c>
    </row>
    <row r="8806" customFormat="false" ht="15" hidden="false" customHeight="false" outlineLevel="0" collapsed="false">
      <c r="A8806" s="0" t="s">
        <v>6449</v>
      </c>
      <c r="B8806" s="0" t="s">
        <v>50</v>
      </c>
      <c r="C8806" s="0" t="n">
        <v>2007</v>
      </c>
      <c r="D8806" s="0" t="s">
        <v>102</v>
      </c>
      <c r="E8806" s="0" t="s">
        <v>154</v>
      </c>
      <c r="F8806" s="0" t="n">
        <v>0.12</v>
      </c>
      <c r="G8806" s="0" t="n">
        <v>0.02</v>
      </c>
      <c r="H8806" s="0" t="n">
        <v>0</v>
      </c>
      <c r="I8806" s="0" t="n">
        <v>0.01</v>
      </c>
      <c r="J8806" s="0" t="n">
        <v>0.15</v>
      </c>
      <c r="K8806" s="0" t="n">
        <v>82</v>
      </c>
      <c r="L8806" s="0" t="n">
        <v>7.9</v>
      </c>
      <c r="M8806" s="0" t="s">
        <v>103</v>
      </c>
      <c r="N8806" s="0" t="s">
        <v>35</v>
      </c>
      <c r="O8806" s="0" t="s">
        <v>42</v>
      </c>
      <c r="P8806" s="0" t="n">
        <f aca="false">IF(AND(OR(Dashboard!$B$5="All",D8806=Dashboard!$B$5),OR(Dashboard!$D$5="All",N8806=Dashboard!$D$5),OR(AND(C8806&lt;&gt;"",C8806&gt;=Dashboard!$F$5,C8806&lt;=Dashboard!$H$5),AND(C8806="",Dashboard!$F$5&lt;=1980,Dashboard!$H$5&gt;=2016))),1,0)</f>
        <v>1</v>
      </c>
      <c r="Q8806" s="0" t="n">
        <f aca="false">J8806*P8806+ROW()*0.00000001</f>
        <v>0.15008806</v>
      </c>
    </row>
    <row r="8807" customFormat="false" ht="15" hidden="false" customHeight="false" outlineLevel="0" collapsed="false">
      <c r="A8807" s="0" t="s">
        <v>5882</v>
      </c>
      <c r="B8807" s="0" t="s">
        <v>50</v>
      </c>
      <c r="C8807" s="0" t="n">
        <v>2009</v>
      </c>
      <c r="D8807" s="0" t="s">
        <v>41</v>
      </c>
      <c r="E8807" s="0" t="s">
        <v>91</v>
      </c>
      <c r="F8807" s="0" t="n">
        <v>0.12</v>
      </c>
      <c r="G8807" s="0" t="n">
        <v>0.02</v>
      </c>
      <c r="H8807" s="0" t="n">
        <v>0</v>
      </c>
      <c r="I8807" s="0" t="n">
        <v>0.01</v>
      </c>
      <c r="J8807" s="0" t="n">
        <v>0.15</v>
      </c>
      <c r="M8807" s="0" t="s">
        <v>125</v>
      </c>
      <c r="N8807" s="0" t="s">
        <v>35</v>
      </c>
      <c r="P8807" s="0" t="n">
        <f aca="false">IF(AND(OR(Dashboard!$B$5="All",D8807=Dashboard!$B$5),OR(Dashboard!$D$5="All",N8807=Dashboard!$D$5),OR(AND(C8807&lt;&gt;"",C8807&gt;=Dashboard!$F$5,C8807&lt;=Dashboard!$H$5),AND(C8807="",Dashboard!$F$5&lt;=1980,Dashboard!$H$5&gt;=2016))),1,0)</f>
        <v>1</v>
      </c>
      <c r="Q8807" s="0" t="n">
        <f aca="false">J8807*P8807+ROW()*0.00000001</f>
        <v>0.15008807</v>
      </c>
    </row>
    <row r="8808" customFormat="false" ht="15" hidden="false" customHeight="false" outlineLevel="0" collapsed="false">
      <c r="A8808" s="0" t="s">
        <v>737</v>
      </c>
      <c r="B8808" s="0" t="s">
        <v>85</v>
      </c>
      <c r="C8808" s="0" t="n">
        <v>2003</v>
      </c>
      <c r="D8808" s="0" t="s">
        <v>71</v>
      </c>
      <c r="E8808" s="0" t="s">
        <v>124</v>
      </c>
      <c r="F8808" s="0" t="n">
        <v>0.11</v>
      </c>
      <c r="G8808" s="0" t="n">
        <v>0.04</v>
      </c>
      <c r="H8808" s="0" t="n">
        <v>0</v>
      </c>
      <c r="I8808" s="0" t="n">
        <v>0</v>
      </c>
      <c r="J8808" s="0" t="n">
        <v>0.15</v>
      </c>
      <c r="K8808" s="0" t="n">
        <v>75</v>
      </c>
      <c r="L8808" s="0" t="n">
        <v>8.8</v>
      </c>
      <c r="M8808" s="0" t="s">
        <v>103</v>
      </c>
      <c r="N8808" s="0" t="s">
        <v>35</v>
      </c>
      <c r="O8808" s="0" t="s">
        <v>37</v>
      </c>
      <c r="P8808" s="0" t="n">
        <f aca="false">IF(AND(OR(Dashboard!$B$5="All",D8808=Dashboard!$B$5),OR(Dashboard!$D$5="All",N8808=Dashboard!$D$5),OR(AND(C8808&lt;&gt;"",C8808&gt;=Dashboard!$F$5,C8808&lt;=Dashboard!$H$5),AND(C8808="",Dashboard!$F$5&lt;=1980,Dashboard!$H$5&gt;=2016))),1,0)</f>
        <v>1</v>
      </c>
      <c r="Q8808" s="0" t="n">
        <f aca="false">J8808*P8808+ROW()*0.00000001</f>
        <v>0.15008808</v>
      </c>
    </row>
    <row r="8809" customFormat="false" ht="15" hidden="false" customHeight="false" outlineLevel="0" collapsed="false">
      <c r="A8809" s="0" t="s">
        <v>6450</v>
      </c>
      <c r="B8809" s="0" t="s">
        <v>186</v>
      </c>
      <c r="C8809" s="0" t="n">
        <v>2003</v>
      </c>
      <c r="D8809" s="0" t="s">
        <v>71</v>
      </c>
      <c r="E8809" s="0" t="s">
        <v>1768</v>
      </c>
      <c r="F8809" s="0" t="n">
        <v>0.12</v>
      </c>
      <c r="G8809" s="0" t="n">
        <v>0.03</v>
      </c>
      <c r="H8809" s="0" t="n">
        <v>0</v>
      </c>
      <c r="I8809" s="0" t="n">
        <v>0</v>
      </c>
      <c r="J8809" s="0" t="n">
        <v>0.15</v>
      </c>
      <c r="L8809" s="0" t="n">
        <v>8.1</v>
      </c>
      <c r="M8809" s="0" t="s">
        <v>103</v>
      </c>
      <c r="N8809" s="0" t="s">
        <v>35</v>
      </c>
      <c r="P8809" s="0" t="n">
        <f aca="false">IF(AND(OR(Dashboard!$B$5="All",D8809=Dashboard!$B$5),OR(Dashboard!$D$5="All",N8809=Dashboard!$D$5),OR(AND(C8809&lt;&gt;"",C8809&gt;=Dashboard!$F$5,C8809&lt;=Dashboard!$H$5),AND(C8809="",Dashboard!$F$5&lt;=1980,Dashboard!$H$5&gt;=2016))),1,0)</f>
        <v>1</v>
      </c>
      <c r="Q8809" s="0" t="n">
        <f aca="false">J8809*P8809+ROW()*0.00000001</f>
        <v>0.15008809</v>
      </c>
    </row>
    <row r="8810" customFormat="false" ht="15" hidden="false" customHeight="false" outlineLevel="0" collapsed="false">
      <c r="A8810" s="0" t="s">
        <v>3764</v>
      </c>
      <c r="B8810" s="0" t="s">
        <v>50</v>
      </c>
      <c r="C8810" s="0" t="n">
        <v>2006</v>
      </c>
      <c r="D8810" s="0" t="s">
        <v>16</v>
      </c>
      <c r="E8810" s="0" t="s">
        <v>293</v>
      </c>
      <c r="F8810" s="0" t="n">
        <v>0.13</v>
      </c>
      <c r="G8810" s="0" t="n">
        <v>0.01</v>
      </c>
      <c r="H8810" s="0" t="n">
        <v>0</v>
      </c>
      <c r="I8810" s="0" t="n">
        <v>0.01</v>
      </c>
      <c r="J8810" s="0" t="n">
        <v>0.15</v>
      </c>
      <c r="M8810" s="0" t="s">
        <v>36</v>
      </c>
      <c r="N8810" s="0" t="s">
        <v>35</v>
      </c>
      <c r="P8810" s="0" t="n">
        <f aca="false">IF(AND(OR(Dashboard!$B$5="All",D8810=Dashboard!$B$5),OR(Dashboard!$D$5="All",N8810=Dashboard!$D$5),OR(AND(C8810&lt;&gt;"",C8810&gt;=Dashboard!$F$5,C8810&lt;=Dashboard!$H$5),AND(C8810="",Dashboard!$F$5&lt;=1980,Dashboard!$H$5&gt;=2016))),1,0)</f>
        <v>1</v>
      </c>
      <c r="Q8810" s="0" t="n">
        <f aca="false">J8810*P8810+ROW()*0.00000001</f>
        <v>0.1500881</v>
      </c>
    </row>
    <row r="8811" customFormat="false" ht="15" hidden="false" customHeight="false" outlineLevel="0" collapsed="false">
      <c r="A8811" s="0" t="s">
        <v>2420</v>
      </c>
      <c r="B8811" s="0" t="s">
        <v>50</v>
      </c>
      <c r="C8811" s="0" t="n">
        <v>2010</v>
      </c>
      <c r="D8811" s="0" t="s">
        <v>71</v>
      </c>
      <c r="E8811" s="0" t="s">
        <v>124</v>
      </c>
      <c r="F8811" s="0" t="n">
        <v>0.14</v>
      </c>
      <c r="G8811" s="0" t="n">
        <v>0.01</v>
      </c>
      <c r="H8811" s="0" t="n">
        <v>0</v>
      </c>
      <c r="I8811" s="0" t="n">
        <v>0.01</v>
      </c>
      <c r="J8811" s="0" t="n">
        <v>0.15</v>
      </c>
      <c r="K8811" s="0" t="n">
        <v>57</v>
      </c>
      <c r="L8811" s="0" t="n">
        <v>6.3</v>
      </c>
      <c r="M8811" s="0" t="s">
        <v>125</v>
      </c>
      <c r="N8811" s="0" t="s">
        <v>35</v>
      </c>
      <c r="O8811" s="0" t="s">
        <v>53</v>
      </c>
      <c r="P8811" s="0" t="n">
        <f aca="false">IF(AND(OR(Dashboard!$B$5="All",D8811=Dashboard!$B$5),OR(Dashboard!$D$5="All",N8811=Dashboard!$D$5),OR(AND(C8811&lt;&gt;"",C8811&gt;=Dashboard!$F$5,C8811&lt;=Dashboard!$H$5),AND(C8811="",Dashboard!$F$5&lt;=1980,Dashboard!$H$5&gt;=2016))),1,0)</f>
        <v>1</v>
      </c>
      <c r="Q8811" s="0" t="n">
        <f aca="false">J8811*P8811+ROW()*0.00000001</f>
        <v>0.15008811</v>
      </c>
    </row>
    <row r="8812" customFormat="false" ht="15" hidden="false" customHeight="false" outlineLevel="0" collapsed="false">
      <c r="A8812" s="0" t="s">
        <v>5004</v>
      </c>
      <c r="B8812" s="0" t="s">
        <v>144</v>
      </c>
      <c r="C8812" s="0" t="n">
        <v>2003</v>
      </c>
      <c r="D8812" s="0" t="s">
        <v>34</v>
      </c>
      <c r="E8812" s="0" t="s">
        <v>154</v>
      </c>
      <c r="F8812" s="0" t="n">
        <v>0.11</v>
      </c>
      <c r="G8812" s="0" t="n">
        <v>0.03</v>
      </c>
      <c r="H8812" s="0" t="n">
        <v>0</v>
      </c>
      <c r="I8812" s="0" t="n">
        <v>0.01</v>
      </c>
      <c r="J8812" s="0" t="n">
        <v>0.15</v>
      </c>
      <c r="K8812" s="0" t="n">
        <v>89</v>
      </c>
      <c r="L8812" s="0" t="n">
        <v>8.6</v>
      </c>
      <c r="M8812" s="0" t="s">
        <v>36</v>
      </c>
      <c r="N8812" s="0" t="s">
        <v>66</v>
      </c>
      <c r="O8812" s="0" t="s">
        <v>42</v>
      </c>
      <c r="P8812" s="0" t="n">
        <f aca="false">IF(AND(OR(Dashboard!$B$5="All",D8812=Dashboard!$B$5),OR(Dashboard!$D$5="All",N8812=Dashboard!$D$5),OR(AND(C8812&lt;&gt;"",C8812&gt;=Dashboard!$F$5,C8812&lt;=Dashboard!$H$5),AND(C8812="",Dashboard!$F$5&lt;=1980,Dashboard!$H$5&gt;=2016))),1,0)</f>
        <v>1</v>
      </c>
      <c r="Q8812" s="0" t="n">
        <f aca="false">J8812*P8812+ROW()*0.00000001</f>
        <v>0.15008812</v>
      </c>
    </row>
    <row r="8813" customFormat="false" ht="15" hidden="false" customHeight="false" outlineLevel="0" collapsed="false">
      <c r="A8813" s="0" t="s">
        <v>6451</v>
      </c>
      <c r="B8813" s="0" t="s">
        <v>851</v>
      </c>
      <c r="C8813" s="0" t="n">
        <v>2015</v>
      </c>
      <c r="D8813" s="0" t="s">
        <v>46</v>
      </c>
      <c r="E8813" s="0" t="s">
        <v>5067</v>
      </c>
      <c r="F8813" s="0" t="n">
        <v>0</v>
      </c>
      <c r="G8813" s="0" t="n">
        <v>0</v>
      </c>
      <c r="H8813" s="0" t="n">
        <v>0.15</v>
      </c>
      <c r="I8813" s="0" t="n">
        <v>0</v>
      </c>
      <c r="J8813" s="0" t="n">
        <v>0.15</v>
      </c>
      <c r="N8813" s="0" t="s">
        <v>74</v>
      </c>
      <c r="P8813" s="0" t="n">
        <f aca="false">IF(AND(OR(Dashboard!$B$5="All",D8813=Dashboard!$B$5),OR(Dashboard!$D$5="All",N8813=Dashboard!$D$5),OR(AND(C8813&lt;&gt;"",C8813&gt;=Dashboard!$F$5,C8813&lt;=Dashboard!$H$5),AND(C8813="",Dashboard!$F$5&lt;=1980,Dashboard!$H$5&gt;=2016))),1,0)</f>
        <v>1</v>
      </c>
      <c r="Q8813" s="0" t="n">
        <f aca="false">J8813*P8813+ROW()*0.00000001</f>
        <v>0.15008813</v>
      </c>
    </row>
    <row r="8814" customFormat="false" ht="15" hidden="false" customHeight="false" outlineLevel="0" collapsed="false">
      <c r="A8814" s="0" t="s">
        <v>6452</v>
      </c>
      <c r="B8814" s="0" t="s">
        <v>144</v>
      </c>
      <c r="C8814" s="0" t="n">
        <v>2002</v>
      </c>
      <c r="D8814" s="0" t="s">
        <v>56</v>
      </c>
      <c r="E8814" s="0" t="s">
        <v>72</v>
      </c>
      <c r="F8814" s="0" t="n">
        <v>0.11</v>
      </c>
      <c r="G8814" s="0" t="n">
        <v>0.03</v>
      </c>
      <c r="H8814" s="0" t="n">
        <v>0</v>
      </c>
      <c r="I8814" s="0" t="n">
        <v>0.01</v>
      </c>
      <c r="J8814" s="0" t="n">
        <v>0.15</v>
      </c>
      <c r="K8814" s="0" t="n">
        <v>75</v>
      </c>
      <c r="L8814" s="0" t="n">
        <v>8.2</v>
      </c>
      <c r="M8814" s="0" t="s">
        <v>73</v>
      </c>
      <c r="N8814" s="0" t="s">
        <v>66</v>
      </c>
      <c r="O8814" s="0" t="s">
        <v>37</v>
      </c>
      <c r="P8814" s="0" t="n">
        <f aca="false">IF(AND(OR(Dashboard!$B$5="All",D8814=Dashboard!$B$5),OR(Dashboard!$D$5="All",N8814=Dashboard!$D$5),OR(AND(C8814&lt;&gt;"",C8814&gt;=Dashboard!$F$5,C8814&lt;=Dashboard!$H$5),AND(C8814="",Dashboard!$F$5&lt;=1980,Dashboard!$H$5&gt;=2016))),1,0)</f>
        <v>1</v>
      </c>
      <c r="Q8814" s="0" t="n">
        <f aca="false">J8814*P8814+ROW()*0.00000001</f>
        <v>0.15008814</v>
      </c>
    </row>
    <row r="8815" customFormat="false" ht="15" hidden="false" customHeight="false" outlineLevel="0" collapsed="false">
      <c r="A8815" s="0" t="s">
        <v>1750</v>
      </c>
      <c r="B8815" s="0" t="s">
        <v>50</v>
      </c>
      <c r="C8815" s="0" t="n">
        <v>2005</v>
      </c>
      <c r="D8815" s="0" t="s">
        <v>48</v>
      </c>
      <c r="E8815" s="0" t="s">
        <v>124</v>
      </c>
      <c r="F8815" s="0" t="n">
        <v>0.1</v>
      </c>
      <c r="G8815" s="0" t="n">
        <v>0.01</v>
      </c>
      <c r="H8815" s="0" t="n">
        <v>0.03</v>
      </c>
      <c r="I8815" s="0" t="n">
        <v>0.01</v>
      </c>
      <c r="J8815" s="0" t="n">
        <v>0.15</v>
      </c>
      <c r="K8815" s="0" t="n">
        <v>75</v>
      </c>
      <c r="L8815" s="0" t="n">
        <v>7</v>
      </c>
      <c r="M8815" s="0" t="s">
        <v>36</v>
      </c>
      <c r="N8815" s="0" t="s">
        <v>35</v>
      </c>
      <c r="O8815" s="0" t="s">
        <v>37</v>
      </c>
      <c r="P8815" s="0" t="n">
        <f aca="false">IF(AND(OR(Dashboard!$B$5="All",D8815=Dashboard!$B$5),OR(Dashboard!$D$5="All",N8815=Dashboard!$D$5),OR(AND(C8815&lt;&gt;"",C8815&gt;=Dashboard!$F$5,C8815&lt;=Dashboard!$H$5),AND(C8815="",Dashboard!$F$5&lt;=1980,Dashboard!$H$5&gt;=2016))),1,0)</f>
        <v>1</v>
      </c>
      <c r="Q8815" s="0" t="n">
        <f aca="false">J8815*P8815+ROW()*0.00000001</f>
        <v>0.15008815</v>
      </c>
    </row>
    <row r="8816" customFormat="false" ht="15" hidden="false" customHeight="false" outlineLevel="0" collapsed="false">
      <c r="A8816" s="0" t="s">
        <v>6453</v>
      </c>
      <c r="B8816" s="0" t="s">
        <v>117</v>
      </c>
      <c r="C8816" s="0" t="n">
        <v>1997</v>
      </c>
      <c r="D8816" s="0" t="s">
        <v>114</v>
      </c>
      <c r="E8816" s="0" t="s">
        <v>89</v>
      </c>
      <c r="F8816" s="0" t="n">
        <v>0</v>
      </c>
      <c r="G8816" s="0" t="n">
        <v>0</v>
      </c>
      <c r="H8816" s="0" t="n">
        <v>0.14</v>
      </c>
      <c r="I8816" s="0" t="n">
        <v>0.01</v>
      </c>
      <c r="J8816" s="0" t="n">
        <v>0.15</v>
      </c>
      <c r="N8816" s="0" t="s">
        <v>74</v>
      </c>
      <c r="P8816" s="0" t="n">
        <f aca="false">IF(AND(OR(Dashboard!$B$5="All",D8816=Dashboard!$B$5),OR(Dashboard!$D$5="All",N8816=Dashboard!$D$5),OR(AND(C8816&lt;&gt;"",C8816&gt;=Dashboard!$F$5,C8816&lt;=Dashboard!$H$5),AND(C8816="",Dashboard!$F$5&lt;=1980,Dashboard!$H$5&gt;=2016))),1,0)</f>
        <v>1</v>
      </c>
      <c r="Q8816" s="0" t="n">
        <f aca="false">J8816*P8816+ROW()*0.00000001</f>
        <v>0.15008816</v>
      </c>
    </row>
    <row r="8817" customFormat="false" ht="15" hidden="false" customHeight="false" outlineLevel="0" collapsed="false">
      <c r="A8817" s="0" t="s">
        <v>6454</v>
      </c>
      <c r="B8817" s="0" t="s">
        <v>186</v>
      </c>
      <c r="C8817" s="0" t="n">
        <v>2005</v>
      </c>
      <c r="D8817" s="0" t="s">
        <v>71</v>
      </c>
      <c r="E8817" s="0" t="s">
        <v>211</v>
      </c>
      <c r="F8817" s="0" t="n">
        <v>0.12</v>
      </c>
      <c r="G8817" s="0" t="n">
        <v>0.03</v>
      </c>
      <c r="H8817" s="0" t="n">
        <v>0</v>
      </c>
      <c r="I8817" s="0" t="n">
        <v>0</v>
      </c>
      <c r="J8817" s="0" t="n">
        <v>0.15</v>
      </c>
      <c r="K8817" s="0" t="n">
        <v>74</v>
      </c>
      <c r="L8817" s="0" t="n">
        <v>8.5</v>
      </c>
      <c r="M8817" s="0" t="s">
        <v>73</v>
      </c>
      <c r="N8817" s="0" t="s">
        <v>35</v>
      </c>
      <c r="O8817" s="0" t="s">
        <v>37</v>
      </c>
      <c r="P8817" s="0" t="n">
        <f aca="false">IF(AND(OR(Dashboard!$B$5="All",D8817=Dashboard!$B$5),OR(Dashboard!$D$5="All",N8817=Dashboard!$D$5),OR(AND(C8817&lt;&gt;"",C8817&gt;=Dashboard!$F$5,C8817&lt;=Dashboard!$H$5),AND(C8817="",Dashboard!$F$5&lt;=1980,Dashboard!$H$5&gt;=2016))),1,0)</f>
        <v>1</v>
      </c>
      <c r="Q8817" s="0" t="n">
        <f aca="false">J8817*P8817+ROW()*0.00000001</f>
        <v>0.15008817</v>
      </c>
    </row>
    <row r="8818" customFormat="false" ht="15" hidden="false" customHeight="false" outlineLevel="0" collapsed="false">
      <c r="A8818" s="0" t="s">
        <v>6455</v>
      </c>
      <c r="B8818" s="0" t="s">
        <v>186</v>
      </c>
      <c r="C8818" s="0" t="n">
        <v>2006</v>
      </c>
      <c r="D8818" s="0" t="s">
        <v>16</v>
      </c>
      <c r="E8818" s="0" t="s">
        <v>154</v>
      </c>
      <c r="F8818" s="0" t="n">
        <v>0.12</v>
      </c>
      <c r="G8818" s="0" t="n">
        <v>0.03</v>
      </c>
      <c r="H8818" s="0" t="n">
        <v>0</v>
      </c>
      <c r="I8818" s="0" t="n">
        <v>0</v>
      </c>
      <c r="J8818" s="0" t="n">
        <v>0.15</v>
      </c>
      <c r="K8818" s="0" t="n">
        <v>51</v>
      </c>
      <c r="L8818" s="0" t="n">
        <v>7.2</v>
      </c>
      <c r="M8818" s="0" t="s">
        <v>36</v>
      </c>
      <c r="N8818" s="0" t="s">
        <v>35</v>
      </c>
      <c r="O8818" s="0" t="s">
        <v>53</v>
      </c>
      <c r="P8818" s="0" t="n">
        <f aca="false">IF(AND(OR(Dashboard!$B$5="All",D8818=Dashboard!$B$5),OR(Dashboard!$D$5="All",N8818=Dashboard!$D$5),OR(AND(C8818&lt;&gt;"",C8818&gt;=Dashboard!$F$5,C8818&lt;=Dashboard!$H$5),AND(C8818="",Dashboard!$F$5&lt;=1980,Dashboard!$H$5&gt;=2016))),1,0)</f>
        <v>1</v>
      </c>
      <c r="Q8818" s="0" t="n">
        <f aca="false">J8818*P8818+ROW()*0.00000001</f>
        <v>0.15008818</v>
      </c>
    </row>
    <row r="8819" customFormat="false" ht="15" hidden="false" customHeight="false" outlineLevel="0" collapsed="false">
      <c r="A8819" s="0" t="s">
        <v>2589</v>
      </c>
      <c r="B8819" s="0" t="s">
        <v>117</v>
      </c>
      <c r="C8819" s="0" t="n">
        <v>2001</v>
      </c>
      <c r="D8819" s="0" t="s">
        <v>34</v>
      </c>
      <c r="E8819" s="0" t="s">
        <v>142</v>
      </c>
      <c r="F8819" s="0" t="n">
        <v>0.08</v>
      </c>
      <c r="G8819" s="0" t="n">
        <v>0.06</v>
      </c>
      <c r="H8819" s="0" t="n">
        <v>0</v>
      </c>
      <c r="I8819" s="0" t="n">
        <v>0.01</v>
      </c>
      <c r="J8819" s="0" t="n">
        <v>0.15</v>
      </c>
      <c r="K8819" s="0" t="n">
        <v>81</v>
      </c>
      <c r="L8819" s="0" t="n">
        <v>6.4</v>
      </c>
      <c r="M8819" s="0" t="s">
        <v>36</v>
      </c>
      <c r="N8819" s="0" t="s">
        <v>74</v>
      </c>
      <c r="O8819" s="0" t="s">
        <v>42</v>
      </c>
      <c r="P8819" s="0" t="n">
        <f aca="false">IF(AND(OR(Dashboard!$B$5="All",D8819=Dashboard!$B$5),OR(Dashboard!$D$5="All",N8819=Dashboard!$D$5),OR(AND(C8819&lt;&gt;"",C8819&gt;=Dashboard!$F$5,C8819&lt;=Dashboard!$H$5),AND(C8819="",Dashboard!$F$5&lt;=1980,Dashboard!$H$5&gt;=2016))),1,0)</f>
        <v>1</v>
      </c>
      <c r="Q8819" s="0" t="n">
        <f aca="false">J8819*P8819+ROW()*0.00000001</f>
        <v>0.15008819</v>
      </c>
    </row>
    <row r="8820" customFormat="false" ht="15" hidden="false" customHeight="false" outlineLevel="0" collapsed="false">
      <c r="A8820" s="0" t="s">
        <v>2497</v>
      </c>
      <c r="B8820" s="0" t="s">
        <v>144</v>
      </c>
      <c r="C8820" s="0" t="n">
        <v>2004</v>
      </c>
      <c r="D8820" s="0" t="s">
        <v>102</v>
      </c>
      <c r="E8820" s="0" t="s">
        <v>211</v>
      </c>
      <c r="F8820" s="0" t="n">
        <v>0.11</v>
      </c>
      <c r="G8820" s="0" t="n">
        <v>0.03</v>
      </c>
      <c r="H8820" s="0" t="n">
        <v>0</v>
      </c>
      <c r="I8820" s="0" t="n">
        <v>0.01</v>
      </c>
      <c r="J8820" s="0" t="n">
        <v>0.15</v>
      </c>
      <c r="K8820" s="0" t="n">
        <v>79</v>
      </c>
      <c r="L8820" s="0" t="n">
        <v>6.4</v>
      </c>
      <c r="M8820" s="0" t="s">
        <v>103</v>
      </c>
      <c r="N8820" s="0" t="s">
        <v>66</v>
      </c>
      <c r="O8820" s="0" t="s">
        <v>37</v>
      </c>
      <c r="P8820" s="0" t="n">
        <f aca="false">IF(AND(OR(Dashboard!$B$5="All",D8820=Dashboard!$B$5),OR(Dashboard!$D$5="All",N8820=Dashboard!$D$5),OR(AND(C8820&lt;&gt;"",C8820&gt;=Dashboard!$F$5,C8820&lt;=Dashboard!$H$5),AND(C8820="",Dashboard!$F$5&lt;=1980,Dashboard!$H$5&gt;=2016))),1,0)</f>
        <v>1</v>
      </c>
      <c r="Q8820" s="0" t="n">
        <f aca="false">J8820*P8820+ROW()*0.00000001</f>
        <v>0.1500882</v>
      </c>
    </row>
    <row r="8821" customFormat="false" ht="15" hidden="false" customHeight="false" outlineLevel="0" collapsed="false">
      <c r="A8821" s="0" t="s">
        <v>5813</v>
      </c>
      <c r="B8821" s="0" t="s">
        <v>70</v>
      </c>
      <c r="C8821" s="0" t="n">
        <v>2015</v>
      </c>
      <c r="D8821" s="0" t="s">
        <v>71</v>
      </c>
      <c r="E8821" s="0" t="s">
        <v>328</v>
      </c>
      <c r="F8821" s="0" t="n">
        <v>0</v>
      </c>
      <c r="G8821" s="0" t="n">
        <v>0</v>
      </c>
      <c r="H8821" s="0" t="n">
        <v>0.15</v>
      </c>
      <c r="I8821" s="0" t="n">
        <v>0</v>
      </c>
      <c r="J8821" s="0" t="n">
        <v>0.15</v>
      </c>
      <c r="N8821" s="0" t="s">
        <v>74</v>
      </c>
      <c r="P8821" s="0" t="n">
        <f aca="false">IF(AND(OR(Dashboard!$B$5="All",D8821=Dashboard!$B$5),OR(Dashboard!$D$5="All",N8821=Dashboard!$D$5),OR(AND(C8821&lt;&gt;"",C8821&gt;=Dashboard!$F$5,C8821&lt;=Dashboard!$H$5),AND(C8821="",Dashboard!$F$5&lt;=1980,Dashboard!$H$5&gt;=2016))),1,0)</f>
        <v>1</v>
      </c>
      <c r="Q8821" s="0" t="n">
        <f aca="false">J8821*P8821+ROW()*0.00000001</f>
        <v>0.15008821</v>
      </c>
    </row>
    <row r="8822" customFormat="false" ht="15" hidden="false" customHeight="false" outlineLevel="0" collapsed="false">
      <c r="A8822" s="0" t="s">
        <v>6456</v>
      </c>
      <c r="B8822" s="0" t="s">
        <v>164</v>
      </c>
      <c r="C8822" s="0" t="n">
        <v>2007</v>
      </c>
      <c r="D8822" s="0" t="s">
        <v>114</v>
      </c>
      <c r="E8822" s="0" t="s">
        <v>328</v>
      </c>
      <c r="F8822" s="0" t="n">
        <v>0</v>
      </c>
      <c r="G8822" s="0" t="n">
        <v>0</v>
      </c>
      <c r="H8822" s="0" t="n">
        <v>0.15</v>
      </c>
      <c r="I8822" s="0" t="n">
        <v>0</v>
      </c>
      <c r="J8822" s="0" t="n">
        <v>0.15</v>
      </c>
      <c r="N8822" s="0" t="s">
        <v>74</v>
      </c>
      <c r="P8822" s="0" t="n">
        <f aca="false">IF(AND(OR(Dashboard!$B$5="All",D8822=Dashboard!$B$5),OR(Dashboard!$D$5="All",N8822=Dashboard!$D$5),OR(AND(C8822&lt;&gt;"",C8822&gt;=Dashboard!$F$5,C8822&lt;=Dashboard!$H$5),AND(C8822="",Dashboard!$F$5&lt;=1980,Dashboard!$H$5&gt;=2016))),1,0)</f>
        <v>1</v>
      </c>
      <c r="Q8822" s="0" t="n">
        <f aca="false">J8822*P8822+ROW()*0.00000001</f>
        <v>0.15008822</v>
      </c>
    </row>
    <row r="8823" customFormat="false" ht="15" hidden="false" customHeight="false" outlineLevel="0" collapsed="false">
      <c r="A8823" s="0" t="s">
        <v>6457</v>
      </c>
      <c r="B8823" s="0" t="s">
        <v>144</v>
      </c>
      <c r="C8823" s="0" t="n">
        <v>2004</v>
      </c>
      <c r="D8823" s="0" t="s">
        <v>56</v>
      </c>
      <c r="E8823" s="0" t="s">
        <v>160</v>
      </c>
      <c r="F8823" s="0" t="n">
        <v>0.11</v>
      </c>
      <c r="G8823" s="0" t="n">
        <v>0.03</v>
      </c>
      <c r="H8823" s="0" t="n">
        <v>0</v>
      </c>
      <c r="I8823" s="0" t="n">
        <v>0.01</v>
      </c>
      <c r="J8823" s="0" t="n">
        <v>0.15</v>
      </c>
      <c r="K8823" s="0" t="n">
        <v>61</v>
      </c>
      <c r="L8823" s="0" t="n">
        <v>6.1</v>
      </c>
      <c r="M8823" s="0" t="s">
        <v>103</v>
      </c>
      <c r="N8823" s="0" t="s">
        <v>66</v>
      </c>
      <c r="O8823" s="0" t="s">
        <v>67</v>
      </c>
      <c r="P8823" s="0" t="n">
        <f aca="false">IF(AND(OR(Dashboard!$B$5="All",D8823=Dashboard!$B$5),OR(Dashboard!$D$5="All",N8823=Dashboard!$D$5),OR(AND(C8823&lt;&gt;"",C8823&gt;=Dashboard!$F$5,C8823&lt;=Dashboard!$H$5),AND(C8823="",Dashboard!$F$5&lt;=1980,Dashboard!$H$5&gt;=2016))),1,0)</f>
        <v>1</v>
      </c>
      <c r="Q8823" s="0" t="n">
        <f aca="false">J8823*P8823+ROW()*0.00000001</f>
        <v>0.15008823</v>
      </c>
    </row>
    <row r="8824" customFormat="false" ht="15" hidden="false" customHeight="false" outlineLevel="0" collapsed="false">
      <c r="A8824" s="0" t="s">
        <v>6458</v>
      </c>
      <c r="B8824" s="0" t="s">
        <v>76</v>
      </c>
      <c r="C8824" s="0" t="n">
        <v>2005</v>
      </c>
      <c r="D8824" s="0" t="s">
        <v>114</v>
      </c>
      <c r="E8824" s="0" t="s">
        <v>160</v>
      </c>
      <c r="F8824" s="0" t="n">
        <v>0.07</v>
      </c>
      <c r="G8824" s="0" t="n">
        <v>0.06</v>
      </c>
      <c r="H8824" s="0" t="n">
        <v>0</v>
      </c>
      <c r="I8824" s="0" t="n">
        <v>0.02</v>
      </c>
      <c r="J8824" s="0" t="n">
        <v>0.15</v>
      </c>
      <c r="K8824" s="0" t="n">
        <v>83</v>
      </c>
      <c r="L8824" s="0" t="n">
        <v>7.8</v>
      </c>
      <c r="M8824" s="0" t="s">
        <v>73</v>
      </c>
      <c r="N8824" s="0" t="s">
        <v>74</v>
      </c>
      <c r="O8824" s="0" t="s">
        <v>42</v>
      </c>
      <c r="P8824" s="0" t="n">
        <f aca="false">IF(AND(OR(Dashboard!$B$5="All",D8824=Dashboard!$B$5),OR(Dashboard!$D$5="All",N8824=Dashboard!$D$5),OR(AND(C8824&lt;&gt;"",C8824&gt;=Dashboard!$F$5,C8824&lt;=Dashboard!$H$5),AND(C8824="",Dashboard!$F$5&lt;=1980,Dashboard!$H$5&gt;=2016))),1,0)</f>
        <v>1</v>
      </c>
      <c r="Q8824" s="0" t="n">
        <f aca="false">J8824*P8824+ROW()*0.00000001</f>
        <v>0.15008824</v>
      </c>
    </row>
    <row r="8825" customFormat="false" ht="15" hidden="false" customHeight="false" outlineLevel="0" collapsed="false">
      <c r="A8825" s="0" t="s">
        <v>6459</v>
      </c>
      <c r="B8825" s="0" t="s">
        <v>64</v>
      </c>
      <c r="C8825" s="0" t="n">
        <v>2005</v>
      </c>
      <c r="D8825" s="0" t="s">
        <v>34</v>
      </c>
      <c r="E8825" s="0" t="s">
        <v>142</v>
      </c>
      <c r="F8825" s="0" t="n">
        <v>0.11</v>
      </c>
      <c r="G8825" s="0" t="n">
        <v>0.02</v>
      </c>
      <c r="H8825" s="0" t="n">
        <v>0.01</v>
      </c>
      <c r="I8825" s="0" t="n">
        <v>0.01</v>
      </c>
      <c r="J8825" s="0" t="n">
        <v>0.15</v>
      </c>
      <c r="K8825" s="0" t="n">
        <v>62</v>
      </c>
      <c r="L8825" s="0" t="n">
        <v>6</v>
      </c>
      <c r="M8825" s="0" t="s">
        <v>36</v>
      </c>
      <c r="N8825" s="0" t="s">
        <v>66</v>
      </c>
      <c r="O8825" s="0" t="s">
        <v>67</v>
      </c>
      <c r="P8825" s="0" t="n">
        <f aca="false">IF(AND(OR(Dashboard!$B$5="All",D8825=Dashboard!$B$5),OR(Dashboard!$D$5="All",N8825=Dashboard!$D$5),OR(AND(C8825&lt;&gt;"",C8825&gt;=Dashboard!$F$5,C8825&lt;=Dashboard!$H$5),AND(C8825="",Dashboard!$F$5&lt;=1980,Dashboard!$H$5&gt;=2016))),1,0)</f>
        <v>1</v>
      </c>
      <c r="Q8825" s="0" t="n">
        <f aca="false">J8825*P8825+ROW()*0.00000001</f>
        <v>0.15008825</v>
      </c>
    </row>
    <row r="8826" customFormat="false" ht="15" hidden="false" customHeight="false" outlineLevel="0" collapsed="false">
      <c r="A8826" s="0" t="s">
        <v>6460</v>
      </c>
      <c r="B8826" s="0" t="s">
        <v>78</v>
      </c>
      <c r="C8826" s="0" t="n">
        <v>1991</v>
      </c>
      <c r="D8826" s="0" t="s">
        <v>34</v>
      </c>
      <c r="E8826" s="0" t="s">
        <v>2924</v>
      </c>
      <c r="F8826" s="0" t="n">
        <v>0</v>
      </c>
      <c r="G8826" s="0" t="n">
        <v>0</v>
      </c>
      <c r="H8826" s="0" t="n">
        <v>0.15</v>
      </c>
      <c r="I8826" s="0" t="n">
        <v>0</v>
      </c>
      <c r="J8826" s="0" t="n">
        <v>0.15</v>
      </c>
      <c r="N8826" s="0" t="s">
        <v>35</v>
      </c>
      <c r="P8826" s="0" t="n">
        <f aca="false">IF(AND(OR(Dashboard!$B$5="All",D8826=Dashboard!$B$5),OR(Dashboard!$D$5="All",N8826=Dashboard!$D$5),OR(AND(C8826&lt;&gt;"",C8826&gt;=Dashboard!$F$5,C8826&lt;=Dashboard!$H$5),AND(C8826="",Dashboard!$F$5&lt;=1980,Dashboard!$H$5&gt;=2016))),1,0)</f>
        <v>1</v>
      </c>
      <c r="Q8826" s="0" t="n">
        <f aca="false">J8826*P8826+ROW()*0.00000001</f>
        <v>0.15008826</v>
      </c>
    </row>
    <row r="8827" customFormat="false" ht="15" hidden="false" customHeight="false" outlineLevel="0" collapsed="false">
      <c r="A8827" s="0" t="s">
        <v>4777</v>
      </c>
      <c r="B8827" s="0" t="s">
        <v>76</v>
      </c>
      <c r="C8827" s="0" t="n">
        <v>2001</v>
      </c>
      <c r="D8827" s="0" t="s">
        <v>34</v>
      </c>
      <c r="E8827" s="0" t="s">
        <v>89</v>
      </c>
      <c r="F8827" s="0" t="n">
        <v>0.07</v>
      </c>
      <c r="G8827" s="0" t="n">
        <v>0.06</v>
      </c>
      <c r="H8827" s="0" t="n">
        <v>0</v>
      </c>
      <c r="I8827" s="0" t="n">
        <v>0.02</v>
      </c>
      <c r="J8827" s="0" t="n">
        <v>0.15</v>
      </c>
      <c r="K8827" s="0" t="n">
        <v>54</v>
      </c>
      <c r="M8827" s="0" t="s">
        <v>36</v>
      </c>
      <c r="N8827" s="0" t="s">
        <v>74</v>
      </c>
      <c r="O8827" s="0" t="s">
        <v>53</v>
      </c>
      <c r="P8827" s="0" t="n">
        <f aca="false">IF(AND(OR(Dashboard!$B$5="All",D8827=Dashboard!$B$5),OR(Dashboard!$D$5="All",N8827=Dashboard!$D$5),OR(AND(C8827&lt;&gt;"",C8827&gt;=Dashboard!$F$5,C8827&lt;=Dashboard!$H$5),AND(C8827="",Dashboard!$F$5&lt;=1980,Dashboard!$H$5&gt;=2016))),1,0)</f>
        <v>1</v>
      </c>
      <c r="Q8827" s="0" t="n">
        <f aca="false">J8827*P8827+ROW()*0.00000001</f>
        <v>0.15008827</v>
      </c>
    </row>
    <row r="8828" customFormat="false" ht="15" hidden="false" customHeight="false" outlineLevel="0" collapsed="false">
      <c r="A8828" s="0" t="s">
        <v>6461</v>
      </c>
      <c r="B8828" s="0" t="s">
        <v>64</v>
      </c>
      <c r="C8828" s="0" t="n">
        <v>2007</v>
      </c>
      <c r="D8828" s="0" t="s">
        <v>46</v>
      </c>
      <c r="E8828" s="0" t="s">
        <v>157</v>
      </c>
      <c r="F8828" s="0" t="n">
        <v>0.13</v>
      </c>
      <c r="G8828" s="0" t="n">
        <v>0</v>
      </c>
      <c r="H8828" s="0" t="n">
        <v>0.01</v>
      </c>
      <c r="I8828" s="0" t="n">
        <v>0.01</v>
      </c>
      <c r="J8828" s="0" t="n">
        <v>0.15</v>
      </c>
      <c r="M8828" s="0" t="s">
        <v>103</v>
      </c>
      <c r="N8828" s="0" t="s">
        <v>66</v>
      </c>
      <c r="P8828" s="0" t="n">
        <f aca="false">IF(AND(OR(Dashboard!$B$5="All",D8828=Dashboard!$B$5),OR(Dashboard!$D$5="All",N8828=Dashboard!$D$5),OR(AND(C8828&lt;&gt;"",C8828&gt;=Dashboard!$F$5,C8828&lt;=Dashboard!$H$5),AND(C8828="",Dashboard!$F$5&lt;=1980,Dashboard!$H$5&gt;=2016))),1,0)</f>
        <v>1</v>
      </c>
      <c r="Q8828" s="0" t="n">
        <f aca="false">J8828*P8828+ROW()*0.00000001</f>
        <v>0.15008828</v>
      </c>
    </row>
    <row r="8829" customFormat="false" ht="15" hidden="false" customHeight="false" outlineLevel="0" collapsed="false">
      <c r="A8829" s="0" t="s">
        <v>6462</v>
      </c>
      <c r="B8829" s="0" t="s">
        <v>50</v>
      </c>
      <c r="C8829" s="0" t="n">
        <v>2009</v>
      </c>
      <c r="D8829" s="0" t="s">
        <v>58</v>
      </c>
      <c r="E8829" s="0" t="s">
        <v>1545</v>
      </c>
      <c r="F8829" s="0" t="n">
        <v>0.13</v>
      </c>
      <c r="G8829" s="0" t="n">
        <v>0.01</v>
      </c>
      <c r="H8829" s="0" t="n">
        <v>0</v>
      </c>
      <c r="I8829" s="0" t="n">
        <v>0.01</v>
      </c>
      <c r="J8829" s="0" t="n">
        <v>0.15</v>
      </c>
      <c r="M8829" s="0" t="s">
        <v>36</v>
      </c>
      <c r="N8829" s="0" t="s">
        <v>35</v>
      </c>
      <c r="P8829" s="0" t="n">
        <f aca="false">IF(AND(OR(Dashboard!$B$5="All",D8829=Dashboard!$B$5),OR(Dashboard!$D$5="All",N8829=Dashboard!$D$5),OR(AND(C8829&lt;&gt;"",C8829&gt;=Dashboard!$F$5,C8829&lt;=Dashboard!$H$5),AND(C8829="",Dashboard!$F$5&lt;=1980,Dashboard!$H$5&gt;=2016))),1,0)</f>
        <v>1</v>
      </c>
      <c r="Q8829" s="0" t="n">
        <f aca="false">J8829*P8829+ROW()*0.00000001</f>
        <v>0.15008829</v>
      </c>
    </row>
    <row r="8830" customFormat="false" ht="15" hidden="false" customHeight="false" outlineLevel="0" collapsed="false">
      <c r="A8830" s="0" t="s">
        <v>6463</v>
      </c>
      <c r="B8830" s="0" t="s">
        <v>33</v>
      </c>
      <c r="C8830" s="0" t="n">
        <v>2011</v>
      </c>
      <c r="D8830" s="0" t="s">
        <v>52</v>
      </c>
      <c r="E8830" s="0" t="s">
        <v>2264</v>
      </c>
      <c r="F8830" s="0" t="n">
        <v>0</v>
      </c>
      <c r="G8830" s="0" t="n">
        <v>0.13</v>
      </c>
      <c r="H8830" s="0" t="n">
        <v>0</v>
      </c>
      <c r="I8830" s="0" t="n">
        <v>0.02</v>
      </c>
      <c r="J8830" s="0" t="n">
        <v>0.15</v>
      </c>
      <c r="M8830" s="0" t="s">
        <v>103</v>
      </c>
      <c r="N8830" s="0" t="s">
        <v>35</v>
      </c>
      <c r="P8830" s="0" t="n">
        <f aca="false">IF(AND(OR(Dashboard!$B$5="All",D8830=Dashboard!$B$5),OR(Dashboard!$D$5="All",N8830=Dashboard!$D$5),OR(AND(C8830&lt;&gt;"",C8830&gt;=Dashboard!$F$5,C8830&lt;=Dashboard!$H$5),AND(C8830="",Dashboard!$F$5&lt;=1980,Dashboard!$H$5&gt;=2016))),1,0)</f>
        <v>1</v>
      </c>
      <c r="Q8830" s="0" t="n">
        <f aca="false">J8830*P8830+ROW()*0.00000001</f>
        <v>0.1500883</v>
      </c>
    </row>
    <row r="8831" customFormat="false" ht="15" hidden="false" customHeight="false" outlineLevel="0" collapsed="false">
      <c r="A8831" s="0" t="s">
        <v>6464</v>
      </c>
      <c r="B8831" s="0" t="s">
        <v>76</v>
      </c>
      <c r="C8831" s="0" t="n">
        <v>2008</v>
      </c>
      <c r="D8831" s="0" t="s">
        <v>102</v>
      </c>
      <c r="E8831" s="0" t="s">
        <v>2860</v>
      </c>
      <c r="F8831" s="0" t="n">
        <v>0.07</v>
      </c>
      <c r="G8831" s="0" t="n">
        <v>0.06</v>
      </c>
      <c r="H8831" s="0" t="n">
        <v>0</v>
      </c>
      <c r="I8831" s="0" t="n">
        <v>0.02</v>
      </c>
      <c r="J8831" s="0" t="n">
        <v>0.15</v>
      </c>
      <c r="M8831" s="0" t="s">
        <v>103</v>
      </c>
      <c r="N8831" s="0" t="s">
        <v>74</v>
      </c>
      <c r="P8831" s="0" t="n">
        <f aca="false">IF(AND(OR(Dashboard!$B$5="All",D8831=Dashboard!$B$5),OR(Dashboard!$D$5="All",N8831=Dashboard!$D$5),OR(AND(C8831&lt;&gt;"",C8831&gt;=Dashboard!$F$5,C8831&lt;=Dashboard!$H$5),AND(C8831="",Dashboard!$F$5&lt;=1980,Dashboard!$H$5&gt;=2016))),1,0)</f>
        <v>1</v>
      </c>
      <c r="Q8831" s="0" t="n">
        <f aca="false">J8831*P8831+ROW()*0.00000001</f>
        <v>0.15008831</v>
      </c>
    </row>
    <row r="8832" customFormat="false" ht="15" hidden="false" customHeight="false" outlineLevel="0" collapsed="false">
      <c r="A8832" s="0" t="s">
        <v>6465</v>
      </c>
      <c r="B8832" s="0" t="s">
        <v>76</v>
      </c>
      <c r="C8832" s="0" t="n">
        <v>2005</v>
      </c>
      <c r="D8832" s="0" t="s">
        <v>46</v>
      </c>
      <c r="E8832" s="0" t="s">
        <v>160</v>
      </c>
      <c r="F8832" s="0" t="n">
        <v>0.07</v>
      </c>
      <c r="G8832" s="0" t="n">
        <v>0.06</v>
      </c>
      <c r="H8832" s="0" t="n">
        <v>0</v>
      </c>
      <c r="I8832" s="0" t="n">
        <v>0.02</v>
      </c>
      <c r="J8832" s="0" t="n">
        <v>0.15</v>
      </c>
      <c r="K8832" s="0" t="n">
        <v>64</v>
      </c>
      <c r="L8832" s="0" t="n">
        <v>8.9</v>
      </c>
      <c r="M8832" s="0" t="s">
        <v>103</v>
      </c>
      <c r="N8832" s="0" t="s">
        <v>74</v>
      </c>
      <c r="O8832" s="0" t="s">
        <v>67</v>
      </c>
      <c r="P8832" s="0" t="n">
        <f aca="false">IF(AND(OR(Dashboard!$B$5="All",D8832=Dashboard!$B$5),OR(Dashboard!$D$5="All",N8832=Dashboard!$D$5),OR(AND(C8832&lt;&gt;"",C8832&gt;=Dashboard!$F$5,C8832&lt;=Dashboard!$H$5),AND(C8832="",Dashboard!$F$5&lt;=1980,Dashboard!$H$5&gt;=2016))),1,0)</f>
        <v>1</v>
      </c>
      <c r="Q8832" s="0" t="n">
        <f aca="false">J8832*P8832+ROW()*0.00000001</f>
        <v>0.15008832</v>
      </c>
    </row>
    <row r="8833" customFormat="false" ht="15" hidden="false" customHeight="false" outlineLevel="0" collapsed="false">
      <c r="A8833" s="0" t="s">
        <v>6466</v>
      </c>
      <c r="B8833" s="0" t="s">
        <v>50</v>
      </c>
      <c r="C8833" s="0" t="n">
        <v>2010</v>
      </c>
      <c r="D8833" s="0" t="s">
        <v>52</v>
      </c>
      <c r="E8833" s="0" t="s">
        <v>1894</v>
      </c>
      <c r="F8833" s="0" t="n">
        <v>0.14</v>
      </c>
      <c r="G8833" s="0" t="n">
        <v>0</v>
      </c>
      <c r="H8833" s="0" t="n">
        <v>0</v>
      </c>
      <c r="I8833" s="0" t="n">
        <v>0.01</v>
      </c>
      <c r="J8833" s="0" t="n">
        <v>0.15</v>
      </c>
      <c r="M8833" s="0" t="s">
        <v>36</v>
      </c>
      <c r="N8833" s="0" t="s">
        <v>35</v>
      </c>
      <c r="P8833" s="0" t="n">
        <f aca="false">IF(AND(OR(Dashboard!$B$5="All",D8833=Dashboard!$B$5),OR(Dashboard!$D$5="All",N8833=Dashboard!$D$5),OR(AND(C8833&lt;&gt;"",C8833&gt;=Dashboard!$F$5,C8833&lt;=Dashboard!$H$5),AND(C8833="",Dashboard!$F$5&lt;=1980,Dashboard!$H$5&gt;=2016))),1,0)</f>
        <v>1</v>
      </c>
      <c r="Q8833" s="0" t="n">
        <f aca="false">J8833*P8833+ROW()*0.00000001</f>
        <v>0.15008833</v>
      </c>
    </row>
    <row r="8834" customFormat="false" ht="15" hidden="false" customHeight="false" outlineLevel="0" collapsed="false">
      <c r="A8834" s="0" t="s">
        <v>2697</v>
      </c>
      <c r="B8834" s="0" t="s">
        <v>851</v>
      </c>
      <c r="C8834" s="0" t="n">
        <v>2014</v>
      </c>
      <c r="D8834" s="0" t="s">
        <v>71</v>
      </c>
      <c r="E8834" s="0" t="s">
        <v>243</v>
      </c>
      <c r="F8834" s="0" t="n">
        <v>0.02</v>
      </c>
      <c r="G8834" s="0" t="n">
        <v>0.09</v>
      </c>
      <c r="H8834" s="0" t="n">
        <v>0</v>
      </c>
      <c r="I8834" s="0" t="n">
        <v>0.03</v>
      </c>
      <c r="J8834" s="0" t="n">
        <v>0.15</v>
      </c>
      <c r="L8834" s="0" t="n">
        <v>2.5</v>
      </c>
      <c r="M8834" s="0" t="s">
        <v>125</v>
      </c>
      <c r="N8834" s="0" t="s">
        <v>74</v>
      </c>
      <c r="P8834" s="0" t="n">
        <f aca="false">IF(AND(OR(Dashboard!$B$5="All",D8834=Dashboard!$B$5),OR(Dashboard!$D$5="All",N8834=Dashboard!$D$5),OR(AND(C8834&lt;&gt;"",C8834&gt;=Dashboard!$F$5,C8834&lt;=Dashboard!$H$5),AND(C8834="",Dashboard!$F$5&lt;=1980,Dashboard!$H$5&gt;=2016))),1,0)</f>
        <v>1</v>
      </c>
      <c r="Q8834" s="0" t="n">
        <f aca="false">J8834*P8834+ROW()*0.00000001</f>
        <v>0.15008834</v>
      </c>
    </row>
    <row r="8835" customFormat="false" ht="15" hidden="false" customHeight="false" outlineLevel="0" collapsed="false">
      <c r="A8835" s="0" t="s">
        <v>6467</v>
      </c>
      <c r="B8835" s="0" t="s">
        <v>33</v>
      </c>
      <c r="C8835" s="0" t="n">
        <v>2011</v>
      </c>
      <c r="D8835" s="0" t="s">
        <v>58</v>
      </c>
      <c r="E8835" s="0" t="s">
        <v>1169</v>
      </c>
      <c r="F8835" s="0" t="n">
        <v>0.14</v>
      </c>
      <c r="G8835" s="0" t="n">
        <v>0</v>
      </c>
      <c r="H8835" s="0" t="n">
        <v>0</v>
      </c>
      <c r="I8835" s="0" t="n">
        <v>0.01</v>
      </c>
      <c r="J8835" s="0" t="n">
        <v>0.15</v>
      </c>
      <c r="N8835" s="0" t="s">
        <v>35</v>
      </c>
      <c r="P8835" s="0" t="n">
        <f aca="false">IF(AND(OR(Dashboard!$B$5="All",D8835=Dashboard!$B$5),OR(Dashboard!$D$5="All",N8835=Dashboard!$D$5),OR(AND(C8835&lt;&gt;"",C8835&gt;=Dashboard!$F$5,C8835&lt;=Dashboard!$H$5),AND(C8835="",Dashboard!$F$5&lt;=1980,Dashboard!$H$5&gt;=2016))),1,0)</f>
        <v>1</v>
      </c>
      <c r="Q8835" s="0" t="n">
        <f aca="false">J8835*P8835+ROW()*0.00000001</f>
        <v>0.15008835</v>
      </c>
    </row>
    <row r="8836" customFormat="false" ht="15" hidden="false" customHeight="false" outlineLevel="0" collapsed="false">
      <c r="A8836" s="0" t="s">
        <v>6468</v>
      </c>
      <c r="B8836" s="0" t="s">
        <v>851</v>
      </c>
      <c r="C8836" s="0" t="n">
        <v>2014</v>
      </c>
      <c r="D8836" s="0" t="s">
        <v>46</v>
      </c>
      <c r="E8836" s="0" t="s">
        <v>89</v>
      </c>
      <c r="F8836" s="0" t="n">
        <v>0</v>
      </c>
      <c r="G8836" s="0" t="n">
        <v>0</v>
      </c>
      <c r="H8836" s="0" t="n">
        <v>0.15</v>
      </c>
      <c r="I8836" s="0" t="n">
        <v>0</v>
      </c>
      <c r="J8836" s="0" t="n">
        <v>0.15</v>
      </c>
      <c r="K8836" s="0" t="n">
        <v>78</v>
      </c>
      <c r="L8836" s="0" t="n">
        <v>8</v>
      </c>
      <c r="M8836" s="0" t="s">
        <v>103</v>
      </c>
      <c r="N8836" s="0" t="s">
        <v>74</v>
      </c>
      <c r="O8836" s="0" t="s">
        <v>37</v>
      </c>
      <c r="P8836" s="0" t="n">
        <f aca="false">IF(AND(OR(Dashboard!$B$5="All",D8836=Dashboard!$B$5),OR(Dashboard!$D$5="All",N8836=Dashboard!$D$5),OR(AND(C8836&lt;&gt;"",C8836&gt;=Dashboard!$F$5,C8836&lt;=Dashboard!$H$5),AND(C8836="",Dashboard!$F$5&lt;=1980,Dashboard!$H$5&gt;=2016))),1,0)</f>
        <v>1</v>
      </c>
      <c r="Q8836" s="0" t="n">
        <f aca="false">J8836*P8836+ROW()*0.00000001</f>
        <v>0.15008836</v>
      </c>
    </row>
    <row r="8837" customFormat="false" ht="15" hidden="false" customHeight="false" outlineLevel="0" collapsed="false">
      <c r="A8837" s="0" t="s">
        <v>6469</v>
      </c>
      <c r="B8837" s="0" t="s">
        <v>85</v>
      </c>
      <c r="C8837" s="0" t="n">
        <v>2004</v>
      </c>
      <c r="D8837" s="0" t="s">
        <v>52</v>
      </c>
      <c r="E8837" s="0" t="s">
        <v>520</v>
      </c>
      <c r="F8837" s="0" t="n">
        <v>0.11</v>
      </c>
      <c r="G8837" s="0" t="n">
        <v>0.04</v>
      </c>
      <c r="H8837" s="0" t="n">
        <v>0</v>
      </c>
      <c r="I8837" s="0" t="n">
        <v>0</v>
      </c>
      <c r="J8837" s="0" t="n">
        <v>0.15</v>
      </c>
      <c r="N8837" s="0" t="s">
        <v>35</v>
      </c>
      <c r="P8837" s="0" t="n">
        <f aca="false">IF(AND(OR(Dashboard!$B$5="All",D8837=Dashboard!$B$5),OR(Dashboard!$D$5="All",N8837=Dashboard!$D$5),OR(AND(C8837&lt;&gt;"",C8837&gt;=Dashboard!$F$5,C8837&lt;=Dashboard!$H$5),AND(C8837="",Dashboard!$F$5&lt;=1980,Dashboard!$H$5&gt;=2016))),1,0)</f>
        <v>1</v>
      </c>
      <c r="Q8837" s="0" t="n">
        <f aca="false">J8837*P8837+ROW()*0.00000001</f>
        <v>0.15008837</v>
      </c>
    </row>
    <row r="8838" customFormat="false" ht="15" hidden="false" customHeight="false" outlineLevel="0" collapsed="false">
      <c r="A8838" s="0" t="s">
        <v>6470</v>
      </c>
      <c r="B8838" s="0" t="s">
        <v>97</v>
      </c>
      <c r="C8838" s="0" t="n">
        <v>2013</v>
      </c>
      <c r="D8838" s="0" t="s">
        <v>71</v>
      </c>
      <c r="E8838" s="0" t="s">
        <v>1002</v>
      </c>
      <c r="F8838" s="0" t="n">
        <v>0.1</v>
      </c>
      <c r="G8838" s="0" t="n">
        <v>0.03</v>
      </c>
      <c r="H8838" s="0" t="n">
        <v>0</v>
      </c>
      <c r="I8838" s="0" t="n">
        <v>0.01</v>
      </c>
      <c r="J8838" s="0" t="n">
        <v>0.15</v>
      </c>
      <c r="N8838" s="0" t="s">
        <v>35</v>
      </c>
      <c r="P8838" s="0" t="n">
        <f aca="false">IF(AND(OR(Dashboard!$B$5="All",D8838=Dashboard!$B$5),OR(Dashboard!$D$5="All",N8838=Dashboard!$D$5),OR(AND(C8838&lt;&gt;"",C8838&gt;=Dashboard!$F$5,C8838&lt;=Dashboard!$H$5),AND(C8838="",Dashboard!$F$5&lt;=1980,Dashboard!$H$5&gt;=2016))),1,0)</f>
        <v>1</v>
      </c>
      <c r="Q8838" s="0" t="n">
        <f aca="false">J8838*P8838+ROW()*0.00000001</f>
        <v>0.15008838</v>
      </c>
    </row>
    <row r="8839" customFormat="false" ht="15" hidden="false" customHeight="false" outlineLevel="0" collapsed="false">
      <c r="A8839" s="0" t="s">
        <v>6471</v>
      </c>
      <c r="B8839" s="0" t="s">
        <v>76</v>
      </c>
      <c r="C8839" s="0" t="n">
        <v>2001</v>
      </c>
      <c r="D8839" s="0" t="s">
        <v>41</v>
      </c>
      <c r="E8839" s="0" t="s">
        <v>142</v>
      </c>
      <c r="F8839" s="0" t="n">
        <v>0.07</v>
      </c>
      <c r="G8839" s="0" t="n">
        <v>0.06</v>
      </c>
      <c r="H8839" s="0" t="n">
        <v>0</v>
      </c>
      <c r="I8839" s="0" t="n">
        <v>0.02</v>
      </c>
      <c r="J8839" s="0" t="n">
        <v>0.15</v>
      </c>
      <c r="K8839" s="0" t="n">
        <v>83</v>
      </c>
      <c r="L8839" s="0" t="n">
        <v>8.3</v>
      </c>
      <c r="M8839" s="0" t="s">
        <v>36</v>
      </c>
      <c r="N8839" s="0" t="s">
        <v>74</v>
      </c>
      <c r="O8839" s="0" t="s">
        <v>42</v>
      </c>
      <c r="P8839" s="0" t="n">
        <f aca="false">IF(AND(OR(Dashboard!$B$5="All",D8839=Dashboard!$B$5),OR(Dashboard!$D$5="All",N8839=Dashboard!$D$5),OR(AND(C8839&lt;&gt;"",C8839&gt;=Dashboard!$F$5,C8839&lt;=Dashboard!$H$5),AND(C8839="",Dashboard!$F$5&lt;=1980,Dashboard!$H$5&gt;=2016))),1,0)</f>
        <v>1</v>
      </c>
      <c r="Q8839" s="0" t="n">
        <f aca="false">J8839*P8839+ROW()*0.00000001</f>
        <v>0.15008839</v>
      </c>
    </row>
    <row r="8840" customFormat="false" ht="15" hidden="false" customHeight="false" outlineLevel="0" collapsed="false">
      <c r="A8840" s="0" t="s">
        <v>1708</v>
      </c>
      <c r="B8840" s="0" t="s">
        <v>152</v>
      </c>
      <c r="C8840" s="0" t="n">
        <v>2010</v>
      </c>
      <c r="D8840" s="0" t="s">
        <v>71</v>
      </c>
      <c r="E8840" s="0" t="s">
        <v>418</v>
      </c>
      <c r="F8840" s="0" t="n">
        <v>0.07</v>
      </c>
      <c r="G8840" s="0" t="n">
        <v>0.06</v>
      </c>
      <c r="H8840" s="0" t="n">
        <v>0</v>
      </c>
      <c r="I8840" s="0" t="n">
        <v>0.02</v>
      </c>
      <c r="J8840" s="0" t="n">
        <v>0.15</v>
      </c>
      <c r="K8840" s="0" t="n">
        <v>83</v>
      </c>
      <c r="L8840" s="0" t="n">
        <v>7.8</v>
      </c>
      <c r="M8840" s="0" t="s">
        <v>73</v>
      </c>
      <c r="N8840" s="0" t="s">
        <v>152</v>
      </c>
      <c r="O8840" s="0" t="s">
        <v>42</v>
      </c>
      <c r="P8840" s="0" t="n">
        <f aca="false">IF(AND(OR(Dashboard!$B$5="All",D8840=Dashboard!$B$5),OR(Dashboard!$D$5="All",N8840=Dashboard!$D$5),OR(AND(C8840&lt;&gt;"",C8840&gt;=Dashboard!$F$5,C8840&lt;=Dashboard!$H$5),AND(C8840="",Dashboard!$F$5&lt;=1980,Dashboard!$H$5&gt;=2016))),1,0)</f>
        <v>1</v>
      </c>
      <c r="Q8840" s="0" t="n">
        <f aca="false">J8840*P8840+ROW()*0.00000001</f>
        <v>0.1500884</v>
      </c>
    </row>
    <row r="8841" customFormat="false" ht="15" hidden="false" customHeight="false" outlineLevel="0" collapsed="false">
      <c r="A8841" s="0" t="s">
        <v>6472</v>
      </c>
      <c r="B8841" s="0" t="s">
        <v>873</v>
      </c>
      <c r="C8841" s="0" t="n">
        <v>1995</v>
      </c>
      <c r="D8841" s="0" t="s">
        <v>34</v>
      </c>
      <c r="E8841" s="0" t="s">
        <v>154</v>
      </c>
      <c r="F8841" s="0" t="n">
        <v>0</v>
      </c>
      <c r="G8841" s="0" t="n">
        <v>0</v>
      </c>
      <c r="H8841" s="0" t="n">
        <v>0.15</v>
      </c>
      <c r="I8841" s="0" t="n">
        <v>0</v>
      </c>
      <c r="J8841" s="0" t="n">
        <v>0.15</v>
      </c>
      <c r="N8841" s="0" t="s">
        <v>154</v>
      </c>
      <c r="P8841" s="0" t="n">
        <f aca="false">IF(AND(OR(Dashboard!$B$5="All",D8841=Dashboard!$B$5),OR(Dashboard!$D$5="All",N8841=Dashboard!$D$5),OR(AND(C8841&lt;&gt;"",C8841&gt;=Dashboard!$F$5,C8841&lt;=Dashboard!$H$5),AND(C8841="",Dashboard!$F$5&lt;=1980,Dashboard!$H$5&gt;=2016))),1,0)</f>
        <v>1</v>
      </c>
      <c r="Q8841" s="0" t="n">
        <f aca="false">J8841*P8841+ROW()*0.00000001</f>
        <v>0.15008841</v>
      </c>
    </row>
    <row r="8842" customFormat="false" ht="15" hidden="false" customHeight="false" outlineLevel="0" collapsed="false">
      <c r="A8842" s="0" t="s">
        <v>1903</v>
      </c>
      <c r="B8842" s="0" t="s">
        <v>186</v>
      </c>
      <c r="C8842" s="0" t="n">
        <v>2002</v>
      </c>
      <c r="D8842" s="0" t="s">
        <v>58</v>
      </c>
      <c r="E8842" s="0" t="s">
        <v>1904</v>
      </c>
      <c r="F8842" s="0" t="n">
        <v>0.12</v>
      </c>
      <c r="G8842" s="0" t="n">
        <v>0.03</v>
      </c>
      <c r="H8842" s="0" t="n">
        <v>0</v>
      </c>
      <c r="I8842" s="0" t="n">
        <v>0</v>
      </c>
      <c r="J8842" s="0" t="n">
        <v>0.15</v>
      </c>
      <c r="K8842" s="0" t="n">
        <v>59</v>
      </c>
      <c r="L8842" s="0" t="n">
        <v>7.1</v>
      </c>
      <c r="M8842" s="0" t="s">
        <v>36</v>
      </c>
      <c r="N8842" s="0" t="s">
        <v>35</v>
      </c>
      <c r="O8842" s="0" t="s">
        <v>53</v>
      </c>
      <c r="P8842" s="0" t="n">
        <f aca="false">IF(AND(OR(Dashboard!$B$5="All",D8842=Dashboard!$B$5),OR(Dashboard!$D$5="All",N8842=Dashboard!$D$5),OR(AND(C8842&lt;&gt;"",C8842&gt;=Dashboard!$F$5,C8842&lt;=Dashboard!$H$5),AND(C8842="",Dashboard!$F$5&lt;=1980,Dashboard!$H$5&gt;=2016))),1,0)</f>
        <v>1</v>
      </c>
      <c r="Q8842" s="0" t="n">
        <f aca="false">J8842*P8842+ROW()*0.00000001</f>
        <v>0.15008842</v>
      </c>
    </row>
    <row r="8843" customFormat="false" ht="15" hidden="false" customHeight="false" outlineLevel="0" collapsed="false">
      <c r="A8843" s="0" t="s">
        <v>6473</v>
      </c>
      <c r="B8843" s="0" t="s">
        <v>50</v>
      </c>
      <c r="C8843" s="0" t="n">
        <v>2009</v>
      </c>
      <c r="D8843" s="0" t="s">
        <v>48</v>
      </c>
      <c r="E8843" s="0" t="s">
        <v>814</v>
      </c>
      <c r="F8843" s="0" t="n">
        <v>0</v>
      </c>
      <c r="G8843" s="0" t="n">
        <v>0.14</v>
      </c>
      <c r="H8843" s="0" t="n">
        <v>0</v>
      </c>
      <c r="I8843" s="0" t="n">
        <v>0.01</v>
      </c>
      <c r="J8843" s="0" t="n">
        <v>0.15</v>
      </c>
      <c r="N8843" s="0" t="s">
        <v>35</v>
      </c>
      <c r="P8843" s="0" t="n">
        <f aca="false">IF(AND(OR(Dashboard!$B$5="All",D8843=Dashboard!$B$5),OR(Dashboard!$D$5="All",N8843=Dashboard!$D$5),OR(AND(C8843&lt;&gt;"",C8843&gt;=Dashboard!$F$5,C8843&lt;=Dashboard!$H$5),AND(C8843="",Dashboard!$F$5&lt;=1980,Dashboard!$H$5&gt;=2016))),1,0)</f>
        <v>1</v>
      </c>
      <c r="Q8843" s="0" t="n">
        <f aca="false">J8843*P8843+ROW()*0.00000001</f>
        <v>0.15008843</v>
      </c>
    </row>
    <row r="8844" customFormat="false" ht="15" hidden="false" customHeight="false" outlineLevel="0" collapsed="false">
      <c r="A8844" s="0" t="s">
        <v>6474</v>
      </c>
      <c r="B8844" s="0" t="s">
        <v>85</v>
      </c>
      <c r="C8844" s="0" t="n">
        <v>2005</v>
      </c>
      <c r="D8844" s="0" t="s">
        <v>71</v>
      </c>
      <c r="E8844" s="0" t="s">
        <v>418</v>
      </c>
      <c r="F8844" s="0" t="n">
        <v>0.11</v>
      </c>
      <c r="G8844" s="0" t="n">
        <v>0.04</v>
      </c>
      <c r="H8844" s="0" t="n">
        <v>0</v>
      </c>
      <c r="I8844" s="0" t="n">
        <v>0</v>
      </c>
      <c r="J8844" s="0" t="n">
        <v>0.15</v>
      </c>
      <c r="N8844" s="0" t="s">
        <v>35</v>
      </c>
      <c r="P8844" s="0" t="n">
        <f aca="false">IF(AND(OR(Dashboard!$B$5="All",D8844=Dashboard!$B$5),OR(Dashboard!$D$5="All",N8844=Dashboard!$D$5),OR(AND(C8844&lt;&gt;"",C8844&gt;=Dashboard!$F$5,C8844&lt;=Dashboard!$H$5),AND(C8844="",Dashboard!$F$5&lt;=1980,Dashboard!$H$5&gt;=2016))),1,0)</f>
        <v>1</v>
      </c>
      <c r="Q8844" s="0" t="n">
        <f aca="false">J8844*P8844+ROW()*0.00000001</f>
        <v>0.15008844</v>
      </c>
    </row>
    <row r="8845" customFormat="false" ht="15" hidden="false" customHeight="false" outlineLevel="0" collapsed="false">
      <c r="A8845" s="0" t="s">
        <v>6475</v>
      </c>
      <c r="B8845" s="0" t="s">
        <v>70</v>
      </c>
      <c r="C8845" s="0" t="n">
        <v>2015</v>
      </c>
      <c r="D8845" s="0" t="s">
        <v>71</v>
      </c>
      <c r="E8845" s="0" t="s">
        <v>220</v>
      </c>
      <c r="F8845" s="0" t="n">
        <v>0</v>
      </c>
      <c r="G8845" s="0" t="n">
        <v>0</v>
      </c>
      <c r="H8845" s="0" t="n">
        <v>0.15</v>
      </c>
      <c r="I8845" s="0" t="n">
        <v>0</v>
      </c>
      <c r="J8845" s="0" t="n">
        <v>0.15</v>
      </c>
      <c r="N8845" s="0" t="s">
        <v>74</v>
      </c>
      <c r="P8845" s="0" t="n">
        <f aca="false">IF(AND(OR(Dashboard!$B$5="All",D8845=Dashboard!$B$5),OR(Dashboard!$D$5="All",N8845=Dashboard!$D$5),OR(AND(C8845&lt;&gt;"",C8845&gt;=Dashboard!$F$5,C8845&lt;=Dashboard!$H$5),AND(C8845="",Dashboard!$F$5&lt;=1980,Dashboard!$H$5&gt;=2016))),1,0)</f>
        <v>1</v>
      </c>
      <c r="Q8845" s="0" t="n">
        <f aca="false">J8845*P8845+ROW()*0.00000001</f>
        <v>0.15008845</v>
      </c>
    </row>
    <row r="8846" customFormat="false" ht="15" hidden="false" customHeight="false" outlineLevel="0" collapsed="false">
      <c r="A8846" s="0" t="s">
        <v>3099</v>
      </c>
      <c r="B8846" s="0" t="s">
        <v>76</v>
      </c>
      <c r="C8846" s="0" t="n">
        <v>2008</v>
      </c>
      <c r="D8846" s="0" t="s">
        <v>34</v>
      </c>
      <c r="E8846" s="0" t="s">
        <v>142</v>
      </c>
      <c r="F8846" s="0" t="n">
        <v>0.07</v>
      </c>
      <c r="G8846" s="0" t="n">
        <v>0.06</v>
      </c>
      <c r="H8846" s="0" t="n">
        <v>0</v>
      </c>
      <c r="I8846" s="0" t="n">
        <v>0.02</v>
      </c>
      <c r="J8846" s="0" t="n">
        <v>0.15</v>
      </c>
      <c r="L8846" s="0" t="n">
        <v>7.6</v>
      </c>
      <c r="M8846" s="0" t="s">
        <v>125</v>
      </c>
      <c r="N8846" s="0" t="s">
        <v>74</v>
      </c>
      <c r="P8846" s="0" t="n">
        <f aca="false">IF(AND(OR(Dashboard!$B$5="All",D8846=Dashboard!$B$5),OR(Dashboard!$D$5="All",N8846=Dashboard!$D$5),OR(AND(C8846&lt;&gt;"",C8846&gt;=Dashboard!$F$5,C8846&lt;=Dashboard!$H$5),AND(C8846="",Dashboard!$F$5&lt;=1980,Dashboard!$H$5&gt;=2016))),1,0)</f>
        <v>1</v>
      </c>
      <c r="Q8846" s="0" t="n">
        <f aca="false">J8846*P8846+ROW()*0.00000001</f>
        <v>0.15008846</v>
      </c>
    </row>
    <row r="8847" customFormat="false" ht="15" hidden="false" customHeight="false" outlineLevel="0" collapsed="false">
      <c r="A8847" s="0" t="s">
        <v>6476</v>
      </c>
      <c r="B8847" s="0" t="s">
        <v>76</v>
      </c>
      <c r="C8847" s="0" t="n">
        <v>2008</v>
      </c>
      <c r="D8847" s="0" t="s">
        <v>56</v>
      </c>
      <c r="E8847" s="0" t="s">
        <v>91</v>
      </c>
      <c r="F8847" s="0" t="n">
        <v>0.07</v>
      </c>
      <c r="G8847" s="0" t="n">
        <v>0.06</v>
      </c>
      <c r="H8847" s="0" t="n">
        <v>0</v>
      </c>
      <c r="I8847" s="0" t="n">
        <v>0.02</v>
      </c>
      <c r="J8847" s="0" t="n">
        <v>0.15</v>
      </c>
      <c r="N8847" s="0" t="s">
        <v>74</v>
      </c>
      <c r="P8847" s="0" t="n">
        <f aca="false">IF(AND(OR(Dashboard!$B$5="All",D8847=Dashboard!$B$5),OR(Dashboard!$D$5="All",N8847=Dashboard!$D$5),OR(AND(C8847&lt;&gt;"",C8847&gt;=Dashboard!$F$5,C8847&lt;=Dashboard!$H$5),AND(C8847="",Dashboard!$F$5&lt;=1980,Dashboard!$H$5&gt;=2016))),1,0)</f>
        <v>1</v>
      </c>
      <c r="Q8847" s="0" t="n">
        <f aca="false">J8847*P8847+ROW()*0.00000001</f>
        <v>0.15008847</v>
      </c>
    </row>
    <row r="8848" customFormat="false" ht="15" hidden="false" customHeight="false" outlineLevel="0" collapsed="false">
      <c r="A8848" s="0" t="s">
        <v>3719</v>
      </c>
      <c r="B8848" s="0" t="s">
        <v>70</v>
      </c>
      <c r="C8848" s="0" t="n">
        <v>2007</v>
      </c>
      <c r="D8848" s="0" t="s">
        <v>71</v>
      </c>
      <c r="E8848" s="0" t="s">
        <v>72</v>
      </c>
      <c r="F8848" s="0" t="n">
        <v>0.12</v>
      </c>
      <c r="G8848" s="0" t="n">
        <v>0.02</v>
      </c>
      <c r="H8848" s="0" t="n">
        <v>0</v>
      </c>
      <c r="I8848" s="0" t="n">
        <v>0.02</v>
      </c>
      <c r="J8848" s="0" t="n">
        <v>0.15</v>
      </c>
      <c r="K8848" s="0" t="n">
        <v>47</v>
      </c>
      <c r="L8848" s="0" t="n">
        <v>6.2</v>
      </c>
      <c r="M8848" s="0" t="s">
        <v>103</v>
      </c>
      <c r="N8848" s="0" t="s">
        <v>74</v>
      </c>
      <c r="O8848" s="0" t="s">
        <v>177</v>
      </c>
      <c r="P8848" s="0" t="n">
        <f aca="false">IF(AND(OR(Dashboard!$B$5="All",D8848=Dashboard!$B$5),OR(Dashboard!$D$5="All",N8848=Dashboard!$D$5),OR(AND(C8848&lt;&gt;"",C8848&gt;=Dashboard!$F$5,C8848&lt;=Dashboard!$H$5),AND(C8848="",Dashboard!$F$5&lt;=1980,Dashboard!$H$5&gt;=2016))),1,0)</f>
        <v>1</v>
      </c>
      <c r="Q8848" s="0" t="n">
        <f aca="false">J8848*P8848+ROW()*0.00000001</f>
        <v>0.15008848</v>
      </c>
    </row>
    <row r="8849" customFormat="false" ht="15" hidden="false" customHeight="false" outlineLevel="0" collapsed="false">
      <c r="A8849" s="0" t="s">
        <v>6477</v>
      </c>
      <c r="B8849" s="0" t="s">
        <v>108</v>
      </c>
      <c r="C8849" s="0" t="n">
        <v>1997</v>
      </c>
      <c r="D8849" s="0" t="s">
        <v>102</v>
      </c>
      <c r="E8849" s="0" t="s">
        <v>6478</v>
      </c>
      <c r="F8849" s="0" t="n">
        <v>0.12</v>
      </c>
      <c r="G8849" s="0" t="n">
        <v>0.03</v>
      </c>
      <c r="H8849" s="0" t="n">
        <v>0</v>
      </c>
      <c r="I8849" s="0" t="n">
        <v>0</v>
      </c>
      <c r="J8849" s="0" t="n">
        <v>0.15</v>
      </c>
      <c r="N8849" s="0" t="s">
        <v>35</v>
      </c>
      <c r="P8849" s="0" t="n">
        <f aca="false">IF(AND(OR(Dashboard!$B$5="All",D8849=Dashboard!$B$5),OR(Dashboard!$D$5="All",N8849=Dashboard!$D$5),OR(AND(C8849&lt;&gt;"",C8849&gt;=Dashboard!$F$5,C8849&lt;=Dashboard!$H$5),AND(C8849="",Dashboard!$F$5&lt;=1980,Dashboard!$H$5&gt;=2016))),1,0)</f>
        <v>1</v>
      </c>
      <c r="Q8849" s="0" t="n">
        <f aca="false">J8849*P8849+ROW()*0.00000001</f>
        <v>0.15008849</v>
      </c>
    </row>
    <row r="8850" customFormat="false" ht="15" hidden="false" customHeight="false" outlineLevel="0" collapsed="false">
      <c r="A8850" s="0" t="s">
        <v>6479</v>
      </c>
      <c r="B8850" s="0" t="s">
        <v>108</v>
      </c>
      <c r="C8850" s="0" t="n">
        <v>2001</v>
      </c>
      <c r="D8850" s="0" t="s">
        <v>34</v>
      </c>
      <c r="E8850" s="0" t="s">
        <v>6480</v>
      </c>
      <c r="F8850" s="0" t="n">
        <v>0</v>
      </c>
      <c r="G8850" s="0" t="n">
        <v>0</v>
      </c>
      <c r="H8850" s="0" t="n">
        <v>0.15</v>
      </c>
      <c r="I8850" s="0" t="n">
        <v>0</v>
      </c>
      <c r="J8850" s="0" t="n">
        <v>0.15</v>
      </c>
      <c r="N8850" s="0" t="s">
        <v>35</v>
      </c>
      <c r="P8850" s="0" t="n">
        <f aca="false">IF(AND(OR(Dashboard!$B$5="All",D8850=Dashboard!$B$5),OR(Dashboard!$D$5="All",N8850=Dashboard!$D$5),OR(AND(C8850&lt;&gt;"",C8850&gt;=Dashboard!$F$5,C8850&lt;=Dashboard!$H$5),AND(C8850="",Dashboard!$F$5&lt;=1980,Dashboard!$H$5&gt;=2016))),1,0)</f>
        <v>1</v>
      </c>
      <c r="Q8850" s="0" t="n">
        <f aca="false">J8850*P8850+ROW()*0.00000001</f>
        <v>0.1500885</v>
      </c>
    </row>
    <row r="8851" customFormat="false" ht="15" hidden="false" customHeight="false" outlineLevel="0" collapsed="false">
      <c r="A8851" s="0" t="s">
        <v>6481</v>
      </c>
      <c r="B8851" s="0" t="s">
        <v>108</v>
      </c>
      <c r="C8851" s="0" t="n">
        <v>2000</v>
      </c>
      <c r="D8851" s="0" t="s">
        <v>16</v>
      </c>
      <c r="E8851" s="0" t="s">
        <v>3328</v>
      </c>
      <c r="F8851" s="0" t="n">
        <v>0</v>
      </c>
      <c r="G8851" s="0" t="n">
        <v>0</v>
      </c>
      <c r="H8851" s="0" t="n">
        <v>0.09</v>
      </c>
      <c r="I8851" s="0" t="n">
        <v>0.06</v>
      </c>
      <c r="J8851" s="0" t="n">
        <v>0.15</v>
      </c>
      <c r="N8851" s="0" t="s">
        <v>35</v>
      </c>
      <c r="P8851" s="0" t="n">
        <f aca="false">IF(AND(OR(Dashboard!$B$5="All",D8851=Dashboard!$B$5),OR(Dashboard!$D$5="All",N8851=Dashboard!$D$5),OR(AND(C8851&lt;&gt;"",C8851&gt;=Dashboard!$F$5,C8851&lt;=Dashboard!$H$5),AND(C8851="",Dashboard!$F$5&lt;=1980,Dashboard!$H$5&gt;=2016))),1,0)</f>
        <v>1</v>
      </c>
      <c r="Q8851" s="0" t="n">
        <f aca="false">J8851*P8851+ROW()*0.00000001</f>
        <v>0.15008851</v>
      </c>
    </row>
    <row r="8852" customFormat="false" ht="15" hidden="false" customHeight="false" outlineLevel="0" collapsed="false">
      <c r="A8852" s="0" t="s">
        <v>6482</v>
      </c>
      <c r="B8852" s="0" t="s">
        <v>108</v>
      </c>
      <c r="C8852" s="0" t="n">
        <v>1997</v>
      </c>
      <c r="D8852" s="0" t="s">
        <v>114</v>
      </c>
      <c r="E8852" s="0" t="s">
        <v>72</v>
      </c>
      <c r="F8852" s="0" t="n">
        <v>0.12</v>
      </c>
      <c r="G8852" s="0" t="n">
        <v>0.03</v>
      </c>
      <c r="H8852" s="0" t="n">
        <v>0</v>
      </c>
      <c r="I8852" s="0" t="n">
        <v>0</v>
      </c>
      <c r="J8852" s="0" t="n">
        <v>0.15</v>
      </c>
      <c r="N8852" s="0" t="s">
        <v>35</v>
      </c>
      <c r="P8852" s="0" t="n">
        <f aca="false">IF(AND(OR(Dashboard!$B$5="All",D8852=Dashboard!$B$5),OR(Dashboard!$D$5="All",N8852=Dashboard!$D$5),OR(AND(C8852&lt;&gt;"",C8852&gt;=Dashboard!$F$5,C8852&lt;=Dashboard!$H$5),AND(C8852="",Dashboard!$F$5&lt;=1980,Dashboard!$H$5&gt;=2016))),1,0)</f>
        <v>1</v>
      </c>
      <c r="Q8852" s="0" t="n">
        <f aca="false">J8852*P8852+ROW()*0.00000001</f>
        <v>0.15008852</v>
      </c>
    </row>
    <row r="8853" customFormat="false" ht="15" hidden="false" customHeight="false" outlineLevel="0" collapsed="false">
      <c r="A8853" s="0" t="s">
        <v>2214</v>
      </c>
      <c r="B8853" s="0" t="s">
        <v>186</v>
      </c>
      <c r="C8853" s="0" t="n">
        <v>2002</v>
      </c>
      <c r="D8853" s="0" t="s">
        <v>34</v>
      </c>
      <c r="E8853" s="0" t="s">
        <v>449</v>
      </c>
      <c r="F8853" s="0" t="n">
        <v>0.12</v>
      </c>
      <c r="G8853" s="0" t="n">
        <v>0.03</v>
      </c>
      <c r="H8853" s="0" t="n">
        <v>0</v>
      </c>
      <c r="I8853" s="0" t="n">
        <v>0</v>
      </c>
      <c r="J8853" s="0" t="n">
        <v>0.15</v>
      </c>
      <c r="K8853" s="0" t="n">
        <v>83</v>
      </c>
      <c r="L8853" s="0" t="n">
        <v>8</v>
      </c>
      <c r="M8853" s="0" t="s">
        <v>36</v>
      </c>
      <c r="N8853" s="0" t="s">
        <v>35</v>
      </c>
      <c r="O8853" s="0" t="s">
        <v>42</v>
      </c>
      <c r="P8853" s="0" t="n">
        <f aca="false">IF(AND(OR(Dashboard!$B$5="All",D8853=Dashboard!$B$5),OR(Dashboard!$D$5="All",N8853=Dashboard!$D$5),OR(AND(C8853&lt;&gt;"",C8853&gt;=Dashboard!$F$5,C8853&lt;=Dashboard!$H$5),AND(C8853="",Dashboard!$F$5&lt;=1980,Dashboard!$H$5&gt;=2016))),1,0)</f>
        <v>1</v>
      </c>
      <c r="Q8853" s="0" t="n">
        <f aca="false">J8853*P8853+ROW()*0.00000001</f>
        <v>0.15008853</v>
      </c>
    </row>
    <row r="8854" customFormat="false" ht="15" hidden="false" customHeight="false" outlineLevel="0" collapsed="false">
      <c r="A8854" s="0" t="s">
        <v>6331</v>
      </c>
      <c r="B8854" s="0" t="s">
        <v>33</v>
      </c>
      <c r="C8854" s="0" t="n">
        <v>2009</v>
      </c>
      <c r="D8854" s="0" t="s">
        <v>71</v>
      </c>
      <c r="E8854" s="0" t="s">
        <v>2960</v>
      </c>
      <c r="F8854" s="0" t="n">
        <v>0.14</v>
      </c>
      <c r="G8854" s="0" t="n">
        <v>0</v>
      </c>
      <c r="H8854" s="0" t="n">
        <v>0</v>
      </c>
      <c r="I8854" s="0" t="n">
        <v>0.01</v>
      </c>
      <c r="J8854" s="0" t="n">
        <v>0.15</v>
      </c>
      <c r="M8854" s="0" t="s">
        <v>36</v>
      </c>
      <c r="N8854" s="0" t="s">
        <v>35</v>
      </c>
      <c r="P8854" s="0" t="n">
        <f aca="false">IF(AND(OR(Dashboard!$B$5="All",D8854=Dashboard!$B$5),OR(Dashboard!$D$5="All",N8854=Dashboard!$D$5),OR(AND(C8854&lt;&gt;"",C8854&gt;=Dashboard!$F$5,C8854&lt;=Dashboard!$H$5),AND(C8854="",Dashboard!$F$5&lt;=1980,Dashboard!$H$5&gt;=2016))),1,0)</f>
        <v>1</v>
      </c>
      <c r="Q8854" s="0" t="n">
        <f aca="false">J8854*P8854+ROW()*0.00000001</f>
        <v>0.15008854</v>
      </c>
    </row>
    <row r="8855" customFormat="false" ht="15" hidden="false" customHeight="false" outlineLevel="0" collapsed="false">
      <c r="A8855" s="0" t="s">
        <v>6483</v>
      </c>
      <c r="B8855" s="0" t="s">
        <v>33</v>
      </c>
      <c r="C8855" s="0" t="n">
        <v>2008</v>
      </c>
      <c r="D8855" s="0" t="s">
        <v>48</v>
      </c>
      <c r="E8855" s="0" t="s">
        <v>560</v>
      </c>
      <c r="F8855" s="0" t="n">
        <v>0.14</v>
      </c>
      <c r="G8855" s="0" t="n">
        <v>0</v>
      </c>
      <c r="H8855" s="0" t="n">
        <v>0</v>
      </c>
      <c r="I8855" s="0" t="n">
        <v>0.01</v>
      </c>
      <c r="J8855" s="0" t="n">
        <v>0.15</v>
      </c>
      <c r="N8855" s="0" t="s">
        <v>35</v>
      </c>
      <c r="P8855" s="0" t="n">
        <f aca="false">IF(AND(OR(Dashboard!$B$5="All",D8855=Dashboard!$B$5),OR(Dashboard!$D$5="All",N8855=Dashboard!$D$5),OR(AND(C8855&lt;&gt;"",C8855&gt;=Dashboard!$F$5,C8855&lt;=Dashboard!$H$5),AND(C8855="",Dashboard!$F$5&lt;=1980,Dashboard!$H$5&gt;=2016))),1,0)</f>
        <v>1</v>
      </c>
      <c r="Q8855" s="0" t="n">
        <f aca="false">J8855*P8855+ROW()*0.00000001</f>
        <v>0.15008855</v>
      </c>
    </row>
    <row r="8856" customFormat="false" ht="15" hidden="false" customHeight="false" outlineLevel="0" collapsed="false">
      <c r="A8856" s="0" t="s">
        <v>6484</v>
      </c>
      <c r="B8856" s="0" t="s">
        <v>117</v>
      </c>
      <c r="C8856" s="0" t="n">
        <v>1998</v>
      </c>
      <c r="D8856" s="0" t="s">
        <v>71</v>
      </c>
      <c r="E8856" s="0" t="s">
        <v>91</v>
      </c>
      <c r="F8856" s="0" t="n">
        <v>0.08</v>
      </c>
      <c r="G8856" s="0" t="n">
        <v>0.06</v>
      </c>
      <c r="H8856" s="0" t="n">
        <v>0</v>
      </c>
      <c r="I8856" s="0" t="n">
        <v>0.01</v>
      </c>
      <c r="J8856" s="0" t="n">
        <v>0.15</v>
      </c>
      <c r="N8856" s="0" t="s">
        <v>74</v>
      </c>
      <c r="P8856" s="0" t="n">
        <f aca="false">IF(AND(OR(Dashboard!$B$5="All",D8856=Dashboard!$B$5),OR(Dashboard!$D$5="All",N8856=Dashboard!$D$5),OR(AND(C8856&lt;&gt;"",C8856&gt;=Dashboard!$F$5,C8856&lt;=Dashboard!$H$5),AND(C8856="",Dashboard!$F$5&lt;=1980,Dashboard!$H$5&gt;=2016))),1,0)</f>
        <v>1</v>
      </c>
      <c r="Q8856" s="0" t="n">
        <f aca="false">J8856*P8856+ROW()*0.00000001</f>
        <v>0.15008856</v>
      </c>
    </row>
    <row r="8857" customFormat="false" ht="15" hidden="false" customHeight="false" outlineLevel="0" collapsed="false">
      <c r="A8857" s="0" t="s">
        <v>2031</v>
      </c>
      <c r="B8857" s="0" t="s">
        <v>144</v>
      </c>
      <c r="C8857" s="0" t="n">
        <v>2002</v>
      </c>
      <c r="D8857" s="0" t="s">
        <v>102</v>
      </c>
      <c r="E8857" s="0" t="s">
        <v>2032</v>
      </c>
      <c r="F8857" s="0" t="n">
        <v>0.11</v>
      </c>
      <c r="G8857" s="0" t="n">
        <v>0.03</v>
      </c>
      <c r="H8857" s="0" t="n">
        <v>0</v>
      </c>
      <c r="I8857" s="0" t="n">
        <v>0.01</v>
      </c>
      <c r="J8857" s="0" t="n">
        <v>0.15</v>
      </c>
      <c r="K8857" s="0" t="n">
        <v>74</v>
      </c>
      <c r="L8857" s="0" t="n">
        <v>7.3</v>
      </c>
      <c r="M8857" s="0" t="s">
        <v>103</v>
      </c>
      <c r="N8857" s="0" t="s">
        <v>66</v>
      </c>
      <c r="O8857" s="0" t="s">
        <v>37</v>
      </c>
      <c r="P8857" s="0" t="n">
        <f aca="false">IF(AND(OR(Dashboard!$B$5="All",D8857=Dashboard!$B$5),OR(Dashboard!$D$5="All",N8857=Dashboard!$D$5),OR(AND(C8857&lt;&gt;"",C8857&gt;=Dashboard!$F$5,C8857&lt;=Dashboard!$H$5),AND(C8857="",Dashboard!$F$5&lt;=1980,Dashboard!$H$5&gt;=2016))),1,0)</f>
        <v>1</v>
      </c>
      <c r="Q8857" s="0" t="n">
        <f aca="false">J8857*P8857+ROW()*0.00000001</f>
        <v>0.15008857</v>
      </c>
    </row>
    <row r="8858" customFormat="false" ht="15" hidden="false" customHeight="false" outlineLevel="0" collapsed="false">
      <c r="A8858" s="0" t="s">
        <v>1778</v>
      </c>
      <c r="B8858" s="0" t="s">
        <v>144</v>
      </c>
      <c r="C8858" s="0" t="n">
        <v>2003</v>
      </c>
      <c r="D8858" s="0" t="s">
        <v>41</v>
      </c>
      <c r="E8858" s="0" t="s">
        <v>1551</v>
      </c>
      <c r="F8858" s="0" t="n">
        <v>0.11</v>
      </c>
      <c r="G8858" s="0" t="n">
        <v>0.03</v>
      </c>
      <c r="H8858" s="0" t="n">
        <v>0</v>
      </c>
      <c r="I8858" s="0" t="n">
        <v>0.01</v>
      </c>
      <c r="J8858" s="0" t="n">
        <v>0.15</v>
      </c>
      <c r="K8858" s="0" t="n">
        <v>62</v>
      </c>
      <c r="M8858" s="0" t="s">
        <v>36</v>
      </c>
      <c r="N8858" s="0" t="s">
        <v>66</v>
      </c>
      <c r="O8858" s="0" t="s">
        <v>67</v>
      </c>
      <c r="P8858" s="0" t="n">
        <f aca="false">IF(AND(OR(Dashboard!$B$5="All",D8858=Dashboard!$B$5),OR(Dashboard!$D$5="All",N8858=Dashboard!$D$5),OR(AND(C8858&lt;&gt;"",C8858&gt;=Dashboard!$F$5,C8858&lt;=Dashboard!$H$5),AND(C8858="",Dashboard!$F$5&lt;=1980,Dashboard!$H$5&gt;=2016))),1,0)</f>
        <v>1</v>
      </c>
      <c r="Q8858" s="0" t="n">
        <f aca="false">J8858*P8858+ROW()*0.00000001</f>
        <v>0.15008858</v>
      </c>
    </row>
    <row r="8859" customFormat="false" ht="15" hidden="false" customHeight="false" outlineLevel="0" collapsed="false">
      <c r="A8859" s="0" t="s">
        <v>6485</v>
      </c>
      <c r="B8859" s="0" t="s">
        <v>50</v>
      </c>
      <c r="C8859" s="0" t="n">
        <v>2011</v>
      </c>
      <c r="D8859" s="0" t="s">
        <v>52</v>
      </c>
      <c r="E8859" s="0" t="s">
        <v>520</v>
      </c>
      <c r="F8859" s="0" t="n">
        <v>0.14</v>
      </c>
      <c r="G8859" s="0" t="n">
        <v>0</v>
      </c>
      <c r="H8859" s="0" t="n">
        <v>0</v>
      </c>
      <c r="I8859" s="0" t="n">
        <v>0.01</v>
      </c>
      <c r="J8859" s="0" t="n">
        <v>0.15</v>
      </c>
      <c r="N8859" s="0" t="s">
        <v>35</v>
      </c>
      <c r="P8859" s="0" t="n">
        <f aca="false">IF(AND(OR(Dashboard!$B$5="All",D8859=Dashboard!$B$5),OR(Dashboard!$D$5="All",N8859=Dashboard!$D$5),OR(AND(C8859&lt;&gt;"",C8859&gt;=Dashboard!$F$5,C8859&lt;=Dashboard!$H$5),AND(C8859="",Dashboard!$F$5&lt;=1980,Dashboard!$H$5&gt;=2016))),1,0)</f>
        <v>1</v>
      </c>
      <c r="Q8859" s="0" t="n">
        <f aca="false">J8859*P8859+ROW()*0.00000001</f>
        <v>0.15008859</v>
      </c>
    </row>
    <row r="8860" customFormat="false" ht="15" hidden="false" customHeight="false" outlineLevel="0" collapsed="false">
      <c r="A8860" s="0" t="s">
        <v>6486</v>
      </c>
      <c r="B8860" s="0" t="s">
        <v>64</v>
      </c>
      <c r="C8860" s="0" t="n">
        <v>2009</v>
      </c>
      <c r="D8860" s="0" t="s">
        <v>52</v>
      </c>
      <c r="E8860" s="0" t="s">
        <v>481</v>
      </c>
      <c r="F8860" s="0" t="n">
        <v>0.14</v>
      </c>
      <c r="G8860" s="0" t="n">
        <v>0</v>
      </c>
      <c r="H8860" s="0" t="n">
        <v>0</v>
      </c>
      <c r="I8860" s="0" t="n">
        <v>0.01</v>
      </c>
      <c r="J8860" s="0" t="n">
        <v>0.15</v>
      </c>
      <c r="M8860" s="0" t="s">
        <v>103</v>
      </c>
      <c r="N8860" s="0" t="s">
        <v>66</v>
      </c>
      <c r="P8860" s="0" t="n">
        <f aca="false">IF(AND(OR(Dashboard!$B$5="All",D8860=Dashboard!$B$5),OR(Dashboard!$D$5="All",N8860=Dashboard!$D$5),OR(AND(C8860&lt;&gt;"",C8860&gt;=Dashboard!$F$5,C8860&lt;=Dashboard!$H$5),AND(C8860="",Dashboard!$F$5&lt;=1980,Dashboard!$H$5&gt;=2016))),1,0)</f>
        <v>1</v>
      </c>
      <c r="Q8860" s="0" t="n">
        <f aca="false">J8860*P8860+ROW()*0.00000001</f>
        <v>0.1500886</v>
      </c>
    </row>
    <row r="8861" customFormat="false" ht="15" hidden="false" customHeight="false" outlineLevel="0" collapsed="false">
      <c r="A8861" s="0" t="s">
        <v>6487</v>
      </c>
      <c r="B8861" s="0" t="s">
        <v>70</v>
      </c>
      <c r="C8861" s="0" t="n">
        <v>2010</v>
      </c>
      <c r="D8861" s="0" t="s">
        <v>71</v>
      </c>
      <c r="E8861" s="0" t="s">
        <v>418</v>
      </c>
      <c r="F8861" s="0" t="n">
        <v>0.07</v>
      </c>
      <c r="G8861" s="0" t="n">
        <v>0.05</v>
      </c>
      <c r="H8861" s="0" t="n">
        <v>0</v>
      </c>
      <c r="I8861" s="0" t="n">
        <v>0.02</v>
      </c>
      <c r="J8861" s="0" t="n">
        <v>0.15</v>
      </c>
      <c r="K8861" s="0" t="n">
        <v>43</v>
      </c>
      <c r="L8861" s="0" t="n">
        <v>4.2</v>
      </c>
      <c r="M8861" s="0" t="s">
        <v>125</v>
      </c>
      <c r="N8861" s="0" t="s">
        <v>74</v>
      </c>
      <c r="O8861" s="0" t="s">
        <v>177</v>
      </c>
      <c r="P8861" s="0" t="n">
        <f aca="false">IF(AND(OR(Dashboard!$B$5="All",D8861=Dashboard!$B$5),OR(Dashboard!$D$5="All",N8861=Dashboard!$D$5),OR(AND(C8861&lt;&gt;"",C8861&gt;=Dashboard!$F$5,C8861&lt;=Dashboard!$H$5),AND(C8861="",Dashboard!$F$5&lt;=1980,Dashboard!$H$5&gt;=2016))),1,0)</f>
        <v>1</v>
      </c>
      <c r="Q8861" s="0" t="n">
        <f aca="false">J8861*P8861+ROW()*0.00000001</f>
        <v>0.15008861</v>
      </c>
    </row>
    <row r="8862" customFormat="false" ht="15" hidden="false" customHeight="false" outlineLevel="0" collapsed="false">
      <c r="A8862" s="0" t="s">
        <v>6488</v>
      </c>
      <c r="B8862" s="0" t="s">
        <v>50</v>
      </c>
      <c r="C8862" s="0" t="n">
        <v>2008</v>
      </c>
      <c r="D8862" s="0" t="s">
        <v>56</v>
      </c>
      <c r="E8862" s="0" t="s">
        <v>157</v>
      </c>
      <c r="F8862" s="0" t="n">
        <v>0.12</v>
      </c>
      <c r="G8862" s="0" t="n">
        <v>0.01</v>
      </c>
      <c r="H8862" s="0" t="n">
        <v>0.01</v>
      </c>
      <c r="I8862" s="0" t="n">
        <v>0.01</v>
      </c>
      <c r="J8862" s="0" t="n">
        <v>0.15</v>
      </c>
      <c r="K8862" s="0" t="n">
        <v>85</v>
      </c>
      <c r="L8862" s="0" t="n">
        <v>7.6</v>
      </c>
      <c r="M8862" s="0" t="s">
        <v>36</v>
      </c>
      <c r="N8862" s="0" t="s">
        <v>35</v>
      </c>
      <c r="O8862" s="0" t="s">
        <v>42</v>
      </c>
      <c r="P8862" s="0" t="n">
        <f aca="false">IF(AND(OR(Dashboard!$B$5="All",D8862=Dashboard!$B$5),OR(Dashboard!$D$5="All",N8862=Dashboard!$D$5),OR(AND(C8862&lt;&gt;"",C8862&gt;=Dashboard!$F$5,C8862&lt;=Dashboard!$H$5),AND(C8862="",Dashboard!$F$5&lt;=1980,Dashboard!$H$5&gt;=2016))),1,0)</f>
        <v>1</v>
      </c>
      <c r="Q8862" s="0" t="n">
        <f aca="false">J8862*P8862+ROW()*0.00000001</f>
        <v>0.15008862</v>
      </c>
    </row>
    <row r="8863" customFormat="false" ht="15" hidden="false" customHeight="false" outlineLevel="0" collapsed="false">
      <c r="A8863" s="0" t="s">
        <v>5281</v>
      </c>
      <c r="B8863" s="0" t="s">
        <v>78</v>
      </c>
      <c r="C8863" s="0" t="n">
        <v>1995</v>
      </c>
      <c r="D8863" s="0" t="s">
        <v>48</v>
      </c>
      <c r="E8863" s="0" t="s">
        <v>35</v>
      </c>
      <c r="F8863" s="0" t="n">
        <v>0</v>
      </c>
      <c r="G8863" s="0" t="n">
        <v>0</v>
      </c>
      <c r="H8863" s="0" t="n">
        <v>0.15</v>
      </c>
      <c r="I8863" s="0" t="n">
        <v>0</v>
      </c>
      <c r="J8863" s="0" t="n">
        <v>0.15</v>
      </c>
      <c r="N8863" s="0" t="s">
        <v>35</v>
      </c>
      <c r="P8863" s="0" t="n">
        <f aca="false">IF(AND(OR(Dashboard!$B$5="All",D8863=Dashboard!$B$5),OR(Dashboard!$D$5="All",N8863=Dashboard!$D$5),OR(AND(C8863&lt;&gt;"",C8863&gt;=Dashboard!$F$5,C8863&lt;=Dashboard!$H$5),AND(C8863="",Dashboard!$F$5&lt;=1980,Dashboard!$H$5&gt;=2016))),1,0)</f>
        <v>1</v>
      </c>
      <c r="Q8863" s="0" t="n">
        <f aca="false">J8863*P8863+ROW()*0.00000001</f>
        <v>0.15008863</v>
      </c>
    </row>
    <row r="8864" customFormat="false" ht="15" hidden="false" customHeight="false" outlineLevel="0" collapsed="false">
      <c r="A8864" s="0" t="s">
        <v>6489</v>
      </c>
      <c r="B8864" s="0" t="s">
        <v>33</v>
      </c>
      <c r="C8864" s="0" t="n">
        <v>2011</v>
      </c>
      <c r="D8864" s="0" t="s">
        <v>71</v>
      </c>
      <c r="E8864" s="0" t="s">
        <v>154</v>
      </c>
      <c r="F8864" s="0" t="n">
        <v>0.1</v>
      </c>
      <c r="G8864" s="0" t="n">
        <v>0.04</v>
      </c>
      <c r="H8864" s="0" t="n">
        <v>0</v>
      </c>
      <c r="I8864" s="0" t="n">
        <v>0.01</v>
      </c>
      <c r="J8864" s="0" t="n">
        <v>0.15</v>
      </c>
      <c r="K8864" s="0" t="n">
        <v>56</v>
      </c>
      <c r="L8864" s="0" t="n">
        <v>8</v>
      </c>
      <c r="M8864" s="0" t="s">
        <v>103</v>
      </c>
      <c r="N8864" s="0" t="s">
        <v>35</v>
      </c>
      <c r="O8864" s="0" t="s">
        <v>53</v>
      </c>
      <c r="P8864" s="0" t="n">
        <f aca="false">IF(AND(OR(Dashboard!$B$5="All",D8864=Dashboard!$B$5),OR(Dashboard!$D$5="All",N8864=Dashboard!$D$5),OR(AND(C8864&lt;&gt;"",C8864&gt;=Dashboard!$F$5,C8864&lt;=Dashboard!$H$5),AND(C8864="",Dashboard!$F$5&lt;=1980,Dashboard!$H$5&gt;=2016))),1,0)</f>
        <v>1</v>
      </c>
      <c r="Q8864" s="0" t="n">
        <f aca="false">J8864*P8864+ROW()*0.00000001</f>
        <v>0.15008864</v>
      </c>
    </row>
    <row r="8865" customFormat="false" ht="15" hidden="false" customHeight="false" outlineLevel="0" collapsed="false">
      <c r="A8865" s="0" t="s">
        <v>6490</v>
      </c>
      <c r="B8865" s="0" t="s">
        <v>50</v>
      </c>
      <c r="C8865" s="0" t="n">
        <v>2009</v>
      </c>
      <c r="D8865" s="0" t="s">
        <v>58</v>
      </c>
      <c r="E8865" s="0" t="s">
        <v>124</v>
      </c>
      <c r="F8865" s="0" t="n">
        <v>0.14</v>
      </c>
      <c r="G8865" s="0" t="n">
        <v>0</v>
      </c>
      <c r="H8865" s="0" t="n">
        <v>0</v>
      </c>
      <c r="I8865" s="0" t="n">
        <v>0.01</v>
      </c>
      <c r="J8865" s="0" t="n">
        <v>0.15</v>
      </c>
      <c r="M8865" s="0" t="s">
        <v>36</v>
      </c>
      <c r="N8865" s="0" t="s">
        <v>35</v>
      </c>
      <c r="P8865" s="0" t="n">
        <f aca="false">IF(AND(OR(Dashboard!$B$5="All",D8865=Dashboard!$B$5),OR(Dashboard!$D$5="All",N8865=Dashboard!$D$5),OR(AND(C8865&lt;&gt;"",C8865&gt;=Dashboard!$F$5,C8865&lt;=Dashboard!$H$5),AND(C8865="",Dashboard!$F$5&lt;=1980,Dashboard!$H$5&gt;=2016))),1,0)</f>
        <v>1</v>
      </c>
      <c r="Q8865" s="0" t="n">
        <f aca="false">J8865*P8865+ROW()*0.00000001</f>
        <v>0.15008865</v>
      </c>
    </row>
    <row r="8866" customFormat="false" ht="15" hidden="false" customHeight="false" outlineLevel="0" collapsed="false">
      <c r="A8866" s="0" t="s">
        <v>4740</v>
      </c>
      <c r="B8866" s="0" t="s">
        <v>144</v>
      </c>
      <c r="C8866" s="0" t="n">
        <v>2004</v>
      </c>
      <c r="D8866" s="0" t="s">
        <v>56</v>
      </c>
      <c r="E8866" s="0" t="s">
        <v>418</v>
      </c>
      <c r="F8866" s="0" t="n">
        <v>0.11</v>
      </c>
      <c r="G8866" s="0" t="n">
        <v>0.03</v>
      </c>
      <c r="H8866" s="0" t="n">
        <v>0</v>
      </c>
      <c r="I8866" s="0" t="n">
        <v>0.01</v>
      </c>
      <c r="J8866" s="0" t="n">
        <v>0.15</v>
      </c>
      <c r="K8866" s="0" t="n">
        <v>71</v>
      </c>
      <c r="L8866" s="0" t="n">
        <v>8.5</v>
      </c>
      <c r="M8866" s="0" t="s">
        <v>73</v>
      </c>
      <c r="N8866" s="0" t="s">
        <v>66</v>
      </c>
      <c r="O8866" s="0" t="s">
        <v>37</v>
      </c>
      <c r="P8866" s="0" t="n">
        <f aca="false">IF(AND(OR(Dashboard!$B$5="All",D8866=Dashboard!$B$5),OR(Dashboard!$D$5="All",N8866=Dashboard!$D$5),OR(AND(C8866&lt;&gt;"",C8866&gt;=Dashboard!$F$5,C8866&lt;=Dashboard!$H$5),AND(C8866="",Dashboard!$F$5&lt;=1980,Dashboard!$H$5&gt;=2016))),1,0)</f>
        <v>1</v>
      </c>
      <c r="Q8866" s="0" t="n">
        <f aca="false">J8866*P8866+ROW()*0.00000001</f>
        <v>0.15008866</v>
      </c>
    </row>
    <row r="8867" customFormat="false" ht="15" hidden="false" customHeight="false" outlineLevel="0" collapsed="false">
      <c r="A8867" s="0" t="s">
        <v>2683</v>
      </c>
      <c r="B8867" s="0" t="s">
        <v>144</v>
      </c>
      <c r="C8867" s="0" t="n">
        <v>2006</v>
      </c>
      <c r="D8867" s="0" t="s">
        <v>71</v>
      </c>
      <c r="E8867" s="0" t="s">
        <v>418</v>
      </c>
      <c r="F8867" s="0" t="n">
        <v>0.11</v>
      </c>
      <c r="G8867" s="0" t="n">
        <v>0.03</v>
      </c>
      <c r="H8867" s="0" t="n">
        <v>0</v>
      </c>
      <c r="I8867" s="0" t="n">
        <v>0.01</v>
      </c>
      <c r="J8867" s="0" t="n">
        <v>0.15</v>
      </c>
      <c r="K8867" s="0" t="n">
        <v>51</v>
      </c>
      <c r="L8867" s="0" t="n">
        <v>6.2</v>
      </c>
      <c r="M8867" s="0" t="s">
        <v>73</v>
      </c>
      <c r="N8867" s="0" t="s">
        <v>66</v>
      </c>
      <c r="O8867" s="0" t="s">
        <v>53</v>
      </c>
      <c r="P8867" s="0" t="n">
        <f aca="false">IF(AND(OR(Dashboard!$B$5="All",D8867=Dashboard!$B$5),OR(Dashboard!$D$5="All",N8867=Dashboard!$D$5),OR(AND(C8867&lt;&gt;"",C8867&gt;=Dashboard!$F$5,C8867&lt;=Dashboard!$H$5),AND(C8867="",Dashboard!$F$5&lt;=1980,Dashboard!$H$5&gt;=2016))),1,0)</f>
        <v>1</v>
      </c>
      <c r="Q8867" s="0" t="n">
        <f aca="false">J8867*P8867+ROW()*0.00000001</f>
        <v>0.15008867</v>
      </c>
    </row>
    <row r="8868" customFormat="false" ht="15" hidden="false" customHeight="false" outlineLevel="0" collapsed="false">
      <c r="A8868" s="0" t="s">
        <v>6491</v>
      </c>
      <c r="B8868" s="0" t="s">
        <v>70</v>
      </c>
      <c r="C8868" s="0" t="n">
        <v>2009</v>
      </c>
      <c r="D8868" s="0" t="s">
        <v>34</v>
      </c>
      <c r="E8868" s="0" t="s">
        <v>220</v>
      </c>
      <c r="F8868" s="0" t="n">
        <v>0</v>
      </c>
      <c r="G8868" s="0" t="n">
        <v>0</v>
      </c>
      <c r="H8868" s="0" t="n">
        <v>0.15</v>
      </c>
      <c r="I8868" s="0" t="n">
        <v>0</v>
      </c>
      <c r="J8868" s="0" t="n">
        <v>0.15</v>
      </c>
      <c r="N8868" s="0" t="s">
        <v>74</v>
      </c>
      <c r="P8868" s="0" t="n">
        <f aca="false">IF(AND(OR(Dashboard!$B$5="All",D8868=Dashboard!$B$5),OR(Dashboard!$D$5="All",N8868=Dashboard!$D$5),OR(AND(C8868&lt;&gt;"",C8868&gt;=Dashboard!$F$5,C8868&lt;=Dashboard!$H$5),AND(C8868="",Dashboard!$F$5&lt;=1980,Dashboard!$H$5&gt;=2016))),1,0)</f>
        <v>1</v>
      </c>
      <c r="Q8868" s="0" t="n">
        <f aca="false">J8868*P8868+ROW()*0.00000001</f>
        <v>0.15008868</v>
      </c>
    </row>
    <row r="8869" customFormat="false" ht="15" hidden="false" customHeight="false" outlineLevel="0" collapsed="false">
      <c r="A8869" s="0" t="s">
        <v>6492</v>
      </c>
      <c r="B8869" s="0" t="s">
        <v>76</v>
      </c>
      <c r="C8869" s="0" t="n">
        <v>2001</v>
      </c>
      <c r="D8869" s="0" t="s">
        <v>56</v>
      </c>
      <c r="E8869" s="0" t="s">
        <v>547</v>
      </c>
      <c r="F8869" s="0" t="n">
        <v>0.07</v>
      </c>
      <c r="G8869" s="0" t="n">
        <v>0.06</v>
      </c>
      <c r="H8869" s="0" t="n">
        <v>0</v>
      </c>
      <c r="I8869" s="0" t="n">
        <v>0.02</v>
      </c>
      <c r="J8869" s="0" t="n">
        <v>0.15</v>
      </c>
      <c r="K8869" s="0" t="n">
        <v>52</v>
      </c>
      <c r="L8869" s="0" t="n">
        <v>6.4</v>
      </c>
      <c r="M8869" s="0" t="s">
        <v>103</v>
      </c>
      <c r="N8869" s="0" t="s">
        <v>74</v>
      </c>
      <c r="O8869" s="0" t="s">
        <v>53</v>
      </c>
      <c r="P8869" s="0" t="n">
        <f aca="false">IF(AND(OR(Dashboard!$B$5="All",D8869=Dashboard!$B$5),OR(Dashboard!$D$5="All",N8869=Dashboard!$D$5),OR(AND(C8869&lt;&gt;"",C8869&gt;=Dashboard!$F$5,C8869&lt;=Dashboard!$H$5),AND(C8869="",Dashboard!$F$5&lt;=1980,Dashboard!$H$5&gt;=2016))),1,0)</f>
        <v>1</v>
      </c>
      <c r="Q8869" s="0" t="n">
        <f aca="false">J8869*P8869+ROW()*0.00000001</f>
        <v>0.15008869</v>
      </c>
    </row>
    <row r="8870" customFormat="false" ht="15" hidden="false" customHeight="false" outlineLevel="0" collapsed="false">
      <c r="A8870" s="0" t="s">
        <v>3604</v>
      </c>
      <c r="B8870" s="0" t="s">
        <v>186</v>
      </c>
      <c r="C8870" s="0" t="n">
        <v>2006</v>
      </c>
      <c r="D8870" s="0" t="s">
        <v>71</v>
      </c>
      <c r="E8870" s="0" t="s">
        <v>91</v>
      </c>
      <c r="F8870" s="0" t="n">
        <v>0.12</v>
      </c>
      <c r="G8870" s="0" t="n">
        <v>0.03</v>
      </c>
      <c r="H8870" s="0" t="n">
        <v>0</v>
      </c>
      <c r="I8870" s="0" t="n">
        <v>0</v>
      </c>
      <c r="J8870" s="0" t="n">
        <v>0.15</v>
      </c>
      <c r="K8870" s="0" t="n">
        <v>50</v>
      </c>
      <c r="L8870" s="0" t="n">
        <v>6.3</v>
      </c>
      <c r="M8870" s="0" t="s">
        <v>103</v>
      </c>
      <c r="N8870" s="0" t="s">
        <v>35</v>
      </c>
      <c r="O8870" s="0" t="s">
        <v>177</v>
      </c>
      <c r="P8870" s="0" t="n">
        <f aca="false">IF(AND(OR(Dashboard!$B$5="All",D8870=Dashboard!$B$5),OR(Dashboard!$D$5="All",N8870=Dashboard!$D$5),OR(AND(C8870&lt;&gt;"",C8870&gt;=Dashboard!$F$5,C8870&lt;=Dashboard!$H$5),AND(C8870="",Dashboard!$F$5&lt;=1980,Dashboard!$H$5&gt;=2016))),1,0)</f>
        <v>1</v>
      </c>
      <c r="Q8870" s="0" t="n">
        <f aca="false">J8870*P8870+ROW()*0.00000001</f>
        <v>0.1500887</v>
      </c>
    </row>
    <row r="8871" customFormat="false" ht="15" hidden="false" customHeight="false" outlineLevel="0" collapsed="false">
      <c r="A8871" s="0" t="s">
        <v>6493</v>
      </c>
      <c r="B8871" s="0" t="s">
        <v>152</v>
      </c>
      <c r="C8871" s="0" t="n">
        <v>2011</v>
      </c>
      <c r="D8871" s="0" t="s">
        <v>58</v>
      </c>
      <c r="E8871" s="0" t="s">
        <v>142</v>
      </c>
      <c r="F8871" s="0" t="n">
        <v>0.05</v>
      </c>
      <c r="G8871" s="0" t="n">
        <v>0.08</v>
      </c>
      <c r="H8871" s="0" t="n">
        <v>0</v>
      </c>
      <c r="I8871" s="0" t="n">
        <v>0.02</v>
      </c>
      <c r="J8871" s="0" t="n">
        <v>0.15</v>
      </c>
      <c r="N8871" s="0" t="s">
        <v>152</v>
      </c>
      <c r="P8871" s="0" t="n">
        <f aca="false">IF(AND(OR(Dashboard!$B$5="All",D8871=Dashboard!$B$5),OR(Dashboard!$D$5="All",N8871=Dashboard!$D$5),OR(AND(C8871&lt;&gt;"",C8871&gt;=Dashboard!$F$5,C8871&lt;=Dashboard!$H$5),AND(C8871="",Dashboard!$F$5&lt;=1980,Dashboard!$H$5&gt;=2016))),1,0)</f>
        <v>1</v>
      </c>
      <c r="Q8871" s="0" t="n">
        <f aca="false">J8871*P8871+ROW()*0.00000001</f>
        <v>0.15008871</v>
      </c>
    </row>
    <row r="8872" customFormat="false" ht="15" hidden="false" customHeight="false" outlineLevel="0" collapsed="false">
      <c r="A8872" s="0" t="s">
        <v>2626</v>
      </c>
      <c r="B8872" s="0" t="s">
        <v>94</v>
      </c>
      <c r="C8872" s="0" t="n">
        <v>2014</v>
      </c>
      <c r="D8872" s="0" t="s">
        <v>71</v>
      </c>
      <c r="E8872" s="0" t="s">
        <v>782</v>
      </c>
      <c r="F8872" s="0" t="n">
        <v>0.04</v>
      </c>
      <c r="G8872" s="0" t="n">
        <v>0.05</v>
      </c>
      <c r="H8872" s="0" t="n">
        <v>0.04</v>
      </c>
      <c r="I8872" s="0" t="n">
        <v>0.02</v>
      </c>
      <c r="J8872" s="0" t="n">
        <v>0.15</v>
      </c>
      <c r="N8872" s="0" t="s">
        <v>74</v>
      </c>
      <c r="P8872" s="0" t="n">
        <f aca="false">IF(AND(OR(Dashboard!$B$5="All",D8872=Dashboard!$B$5),OR(Dashboard!$D$5="All",N8872=Dashboard!$D$5),OR(AND(C8872&lt;&gt;"",C8872&gt;=Dashboard!$F$5,C8872&lt;=Dashboard!$H$5),AND(C8872="",Dashboard!$F$5&lt;=1980,Dashboard!$H$5&gt;=2016))),1,0)</f>
        <v>1</v>
      </c>
      <c r="Q8872" s="0" t="n">
        <f aca="false">J8872*P8872+ROW()*0.00000001</f>
        <v>0.15008872</v>
      </c>
    </row>
    <row r="8873" customFormat="false" ht="15" hidden="false" customHeight="false" outlineLevel="0" collapsed="false">
      <c r="A8873" s="0" t="s">
        <v>6494</v>
      </c>
      <c r="B8873" s="0" t="s">
        <v>50</v>
      </c>
      <c r="C8873" s="0" t="n">
        <v>2005</v>
      </c>
      <c r="D8873" s="0" t="s">
        <v>48</v>
      </c>
      <c r="E8873" s="0" t="s">
        <v>195</v>
      </c>
      <c r="F8873" s="0" t="n">
        <v>0.14</v>
      </c>
      <c r="G8873" s="0" t="n">
        <v>0</v>
      </c>
      <c r="H8873" s="0" t="n">
        <v>0</v>
      </c>
      <c r="I8873" s="0" t="n">
        <v>0.01</v>
      </c>
      <c r="J8873" s="0" t="n">
        <v>0.15</v>
      </c>
      <c r="K8873" s="0" t="n">
        <v>40</v>
      </c>
      <c r="M8873" s="0" t="s">
        <v>36</v>
      </c>
      <c r="N8873" s="0" t="s">
        <v>35</v>
      </c>
      <c r="O8873" s="0" t="s">
        <v>177</v>
      </c>
      <c r="P8873" s="0" t="n">
        <f aca="false">IF(AND(OR(Dashboard!$B$5="All",D8873=Dashboard!$B$5),OR(Dashboard!$D$5="All",N8873=Dashboard!$D$5),OR(AND(C8873&lt;&gt;"",C8873&gt;=Dashboard!$F$5,C8873&lt;=Dashboard!$H$5),AND(C8873="",Dashboard!$F$5&lt;=1980,Dashboard!$H$5&gt;=2016))),1,0)</f>
        <v>1</v>
      </c>
      <c r="Q8873" s="0" t="n">
        <f aca="false">J8873*P8873+ROW()*0.00000001</f>
        <v>0.15008873</v>
      </c>
    </row>
    <row r="8874" customFormat="false" ht="15" hidden="false" customHeight="false" outlineLevel="0" collapsed="false">
      <c r="A8874" s="0" t="s">
        <v>6495</v>
      </c>
      <c r="B8874" s="0" t="s">
        <v>117</v>
      </c>
      <c r="C8874" s="0" t="n">
        <v>1998</v>
      </c>
      <c r="D8874" s="0" t="s">
        <v>246</v>
      </c>
      <c r="E8874" s="0" t="s">
        <v>814</v>
      </c>
      <c r="F8874" s="0" t="n">
        <v>0.08</v>
      </c>
      <c r="G8874" s="0" t="n">
        <v>0.06</v>
      </c>
      <c r="H8874" s="0" t="n">
        <v>0</v>
      </c>
      <c r="I8874" s="0" t="n">
        <v>0.01</v>
      </c>
      <c r="J8874" s="0" t="n">
        <v>0.15</v>
      </c>
      <c r="N8874" s="0" t="s">
        <v>74</v>
      </c>
      <c r="P8874" s="0" t="n">
        <f aca="false">IF(AND(OR(Dashboard!$B$5="All",D8874=Dashboard!$B$5),OR(Dashboard!$D$5="All",N8874=Dashboard!$D$5),OR(AND(C8874&lt;&gt;"",C8874&gt;=Dashboard!$F$5,C8874&lt;=Dashboard!$H$5),AND(C8874="",Dashboard!$F$5&lt;=1980,Dashboard!$H$5&gt;=2016))),1,0)</f>
        <v>1</v>
      </c>
      <c r="Q8874" s="0" t="n">
        <f aca="false">J8874*P8874+ROW()*0.00000001</f>
        <v>0.15008874</v>
      </c>
    </row>
    <row r="8875" customFormat="false" ht="15" hidden="false" customHeight="false" outlineLevel="0" collapsed="false">
      <c r="A8875" s="0" t="s">
        <v>2214</v>
      </c>
      <c r="B8875" s="0" t="s">
        <v>85</v>
      </c>
      <c r="C8875" s="0" t="n">
        <v>2002</v>
      </c>
      <c r="D8875" s="0" t="s">
        <v>34</v>
      </c>
      <c r="E8875" s="0" t="s">
        <v>449</v>
      </c>
      <c r="F8875" s="0" t="n">
        <v>0.11</v>
      </c>
      <c r="G8875" s="0" t="n">
        <v>0.04</v>
      </c>
      <c r="H8875" s="0" t="n">
        <v>0</v>
      </c>
      <c r="I8875" s="0" t="n">
        <v>0</v>
      </c>
      <c r="J8875" s="0" t="n">
        <v>0.15</v>
      </c>
      <c r="K8875" s="0" t="n">
        <v>77</v>
      </c>
      <c r="M8875" s="0" t="s">
        <v>36</v>
      </c>
      <c r="N8875" s="0" t="s">
        <v>35</v>
      </c>
      <c r="O8875" s="0" t="s">
        <v>37</v>
      </c>
      <c r="P8875" s="0" t="n">
        <f aca="false">IF(AND(OR(Dashboard!$B$5="All",D8875=Dashboard!$B$5),OR(Dashboard!$D$5="All",N8875=Dashboard!$D$5),OR(AND(C8875&lt;&gt;"",C8875&gt;=Dashboard!$F$5,C8875&lt;=Dashboard!$H$5),AND(C8875="",Dashboard!$F$5&lt;=1980,Dashboard!$H$5&gt;=2016))),1,0)</f>
        <v>1</v>
      </c>
      <c r="Q8875" s="0" t="n">
        <f aca="false">J8875*P8875+ROW()*0.00000001</f>
        <v>0.15008875</v>
      </c>
    </row>
    <row r="8876" customFormat="false" ht="15" hidden="false" customHeight="false" outlineLevel="0" collapsed="false">
      <c r="A8876" s="0" t="s">
        <v>3125</v>
      </c>
      <c r="B8876" s="0" t="s">
        <v>33</v>
      </c>
      <c r="C8876" s="0" t="n">
        <v>2012</v>
      </c>
      <c r="D8876" s="0" t="s">
        <v>34</v>
      </c>
      <c r="E8876" s="0" t="s">
        <v>72</v>
      </c>
      <c r="F8876" s="0" t="n">
        <v>0.14</v>
      </c>
      <c r="G8876" s="0" t="n">
        <v>0</v>
      </c>
      <c r="H8876" s="0" t="n">
        <v>0</v>
      </c>
      <c r="I8876" s="0" t="n">
        <v>0.01</v>
      </c>
      <c r="J8876" s="0" t="n">
        <v>0.15</v>
      </c>
      <c r="M8876" s="0" t="s">
        <v>36</v>
      </c>
      <c r="N8876" s="0" t="s">
        <v>35</v>
      </c>
      <c r="P8876" s="0" t="n">
        <f aca="false">IF(AND(OR(Dashboard!$B$5="All",D8876=Dashboard!$B$5),OR(Dashboard!$D$5="All",N8876=Dashboard!$D$5),OR(AND(C8876&lt;&gt;"",C8876&gt;=Dashboard!$F$5,C8876&lt;=Dashboard!$H$5),AND(C8876="",Dashboard!$F$5&lt;=1980,Dashboard!$H$5&gt;=2016))),1,0)</f>
        <v>1</v>
      </c>
      <c r="Q8876" s="0" t="n">
        <f aca="false">J8876*P8876+ROW()*0.00000001</f>
        <v>0.15008876</v>
      </c>
    </row>
    <row r="8877" customFormat="false" ht="15" hidden="false" customHeight="false" outlineLevel="0" collapsed="false">
      <c r="A8877" s="0" t="s">
        <v>3390</v>
      </c>
      <c r="B8877" s="0" t="s">
        <v>144</v>
      </c>
      <c r="C8877" s="0" t="n">
        <v>2004</v>
      </c>
      <c r="D8877" s="0" t="s">
        <v>71</v>
      </c>
      <c r="E8877" s="0" t="s">
        <v>418</v>
      </c>
      <c r="F8877" s="0" t="n">
        <v>0.11</v>
      </c>
      <c r="G8877" s="0" t="n">
        <v>0.03</v>
      </c>
      <c r="H8877" s="0" t="n">
        <v>0</v>
      </c>
      <c r="I8877" s="0" t="n">
        <v>0.01</v>
      </c>
      <c r="J8877" s="0" t="n">
        <v>0.15</v>
      </c>
      <c r="N8877" s="0" t="s">
        <v>66</v>
      </c>
      <c r="P8877" s="0" t="n">
        <f aca="false">IF(AND(OR(Dashboard!$B$5="All",D8877=Dashboard!$B$5),OR(Dashboard!$D$5="All",N8877=Dashboard!$D$5),OR(AND(C8877&lt;&gt;"",C8877&gt;=Dashboard!$F$5,C8877&lt;=Dashboard!$H$5),AND(C8877="",Dashboard!$F$5&lt;=1980,Dashboard!$H$5&gt;=2016))),1,0)</f>
        <v>1</v>
      </c>
      <c r="Q8877" s="0" t="n">
        <f aca="false">J8877*P8877+ROW()*0.00000001</f>
        <v>0.15008877</v>
      </c>
    </row>
    <row r="8878" customFormat="false" ht="15" hidden="false" customHeight="false" outlineLevel="0" collapsed="false">
      <c r="A8878" s="0" t="s">
        <v>6496</v>
      </c>
      <c r="B8878" s="0" t="s">
        <v>117</v>
      </c>
      <c r="C8878" s="0" t="n">
        <v>1999</v>
      </c>
      <c r="D8878" s="0" t="s">
        <v>34</v>
      </c>
      <c r="E8878" s="0" t="s">
        <v>782</v>
      </c>
      <c r="F8878" s="0" t="n">
        <v>0</v>
      </c>
      <c r="G8878" s="0" t="n">
        <v>0</v>
      </c>
      <c r="H8878" s="0" t="n">
        <v>0.14</v>
      </c>
      <c r="I8878" s="0" t="n">
        <v>0.01</v>
      </c>
      <c r="J8878" s="0" t="n">
        <v>0.15</v>
      </c>
      <c r="N8878" s="0" t="s">
        <v>74</v>
      </c>
      <c r="P8878" s="0" t="n">
        <f aca="false">IF(AND(OR(Dashboard!$B$5="All",D8878=Dashboard!$B$5),OR(Dashboard!$D$5="All",N8878=Dashboard!$D$5),OR(AND(C8878&lt;&gt;"",C8878&gt;=Dashboard!$F$5,C8878&lt;=Dashboard!$H$5),AND(C8878="",Dashboard!$F$5&lt;=1980,Dashboard!$H$5&gt;=2016))),1,0)</f>
        <v>1</v>
      </c>
      <c r="Q8878" s="0" t="n">
        <f aca="false">J8878*P8878+ROW()*0.00000001</f>
        <v>0.15008878</v>
      </c>
    </row>
    <row r="8879" customFormat="false" ht="15" hidden="false" customHeight="false" outlineLevel="0" collapsed="false">
      <c r="A8879" s="0" t="s">
        <v>6497</v>
      </c>
      <c r="B8879" s="0" t="s">
        <v>97</v>
      </c>
      <c r="C8879" s="0" t="n">
        <v>2013</v>
      </c>
      <c r="D8879" s="0" t="s">
        <v>71</v>
      </c>
      <c r="E8879" s="0" t="s">
        <v>220</v>
      </c>
      <c r="F8879" s="0" t="n">
        <v>0.04</v>
      </c>
      <c r="G8879" s="0" t="n">
        <v>0.07</v>
      </c>
      <c r="H8879" s="0" t="n">
        <v>0.03</v>
      </c>
      <c r="I8879" s="0" t="n">
        <v>0.01</v>
      </c>
      <c r="J8879" s="0" t="n">
        <v>0.15</v>
      </c>
      <c r="N8879" s="0" t="s">
        <v>35</v>
      </c>
      <c r="P8879" s="0" t="n">
        <f aca="false">IF(AND(OR(Dashboard!$B$5="All",D8879=Dashboard!$B$5),OR(Dashboard!$D$5="All",N8879=Dashboard!$D$5),OR(AND(C8879&lt;&gt;"",C8879&gt;=Dashboard!$F$5,C8879&lt;=Dashboard!$H$5),AND(C8879="",Dashboard!$F$5&lt;=1980,Dashboard!$H$5&gt;=2016))),1,0)</f>
        <v>1</v>
      </c>
      <c r="Q8879" s="0" t="n">
        <f aca="false">J8879*P8879+ROW()*0.00000001</f>
        <v>0.15008879</v>
      </c>
    </row>
    <row r="8880" customFormat="false" ht="15" hidden="false" customHeight="false" outlineLevel="0" collapsed="false">
      <c r="A8880" s="0" t="s">
        <v>6498</v>
      </c>
      <c r="B8880" s="0" t="s">
        <v>76</v>
      </c>
      <c r="C8880" s="0" t="n">
        <v>2005</v>
      </c>
      <c r="D8880" s="0" t="s">
        <v>41</v>
      </c>
      <c r="E8880" s="0" t="s">
        <v>124</v>
      </c>
      <c r="F8880" s="0" t="n">
        <v>0.07</v>
      </c>
      <c r="G8880" s="0" t="n">
        <v>0.06</v>
      </c>
      <c r="H8880" s="0" t="n">
        <v>0</v>
      </c>
      <c r="I8880" s="0" t="n">
        <v>0.02</v>
      </c>
      <c r="J8880" s="0" t="n">
        <v>0.15</v>
      </c>
      <c r="K8880" s="0" t="n">
        <v>52</v>
      </c>
      <c r="L8880" s="0" t="n">
        <v>6.8</v>
      </c>
      <c r="M8880" s="0" t="s">
        <v>73</v>
      </c>
      <c r="N8880" s="0" t="s">
        <v>74</v>
      </c>
      <c r="O8880" s="0" t="s">
        <v>53</v>
      </c>
      <c r="P8880" s="0" t="n">
        <f aca="false">IF(AND(OR(Dashboard!$B$5="All",D8880=Dashboard!$B$5),OR(Dashboard!$D$5="All",N8880=Dashboard!$D$5),OR(AND(C8880&lt;&gt;"",C8880&gt;=Dashboard!$F$5,C8880&lt;=Dashboard!$H$5),AND(C8880="",Dashboard!$F$5&lt;=1980,Dashboard!$H$5&gt;=2016))),1,0)</f>
        <v>1</v>
      </c>
      <c r="Q8880" s="0" t="n">
        <f aca="false">J8880*P8880+ROW()*0.00000001</f>
        <v>0.1500888</v>
      </c>
    </row>
    <row r="8881" customFormat="false" ht="15" hidden="false" customHeight="false" outlineLevel="0" collapsed="false">
      <c r="A8881" s="0" t="s">
        <v>987</v>
      </c>
      <c r="B8881" s="0" t="s">
        <v>172</v>
      </c>
      <c r="C8881" s="0" t="n">
        <v>2015</v>
      </c>
      <c r="D8881" s="0" t="s">
        <v>71</v>
      </c>
      <c r="E8881" s="0" t="s">
        <v>139</v>
      </c>
      <c r="F8881" s="0" t="n">
        <v>0.09</v>
      </c>
      <c r="G8881" s="0" t="n">
        <v>0.05</v>
      </c>
      <c r="H8881" s="0" t="n">
        <v>0</v>
      </c>
      <c r="I8881" s="0" t="n">
        <v>0.01</v>
      </c>
      <c r="J8881" s="0" t="n">
        <v>0.15</v>
      </c>
      <c r="N8881" s="0" t="s">
        <v>66</v>
      </c>
      <c r="P8881" s="0" t="n">
        <f aca="false">IF(AND(OR(Dashboard!$B$5="All",D8881=Dashboard!$B$5),OR(Dashboard!$D$5="All",N8881=Dashboard!$D$5),OR(AND(C8881&lt;&gt;"",C8881&gt;=Dashboard!$F$5,C8881&lt;=Dashboard!$H$5),AND(C8881="",Dashboard!$F$5&lt;=1980,Dashboard!$H$5&gt;=2016))),1,0)</f>
        <v>1</v>
      </c>
      <c r="Q8881" s="0" t="n">
        <f aca="false">J8881*P8881+ROW()*0.00000001</f>
        <v>0.15008881</v>
      </c>
    </row>
    <row r="8882" customFormat="false" ht="15" hidden="false" customHeight="false" outlineLevel="0" collapsed="false">
      <c r="A8882" s="0" t="s">
        <v>6227</v>
      </c>
      <c r="B8882" s="0" t="s">
        <v>186</v>
      </c>
      <c r="C8882" s="0" t="n">
        <v>2006</v>
      </c>
      <c r="D8882" s="0" t="s">
        <v>71</v>
      </c>
      <c r="E8882" s="0" t="s">
        <v>328</v>
      </c>
      <c r="F8882" s="0" t="n">
        <v>0.11</v>
      </c>
      <c r="G8882" s="0" t="n">
        <v>0.03</v>
      </c>
      <c r="H8882" s="0" t="n">
        <v>0</v>
      </c>
      <c r="I8882" s="0" t="n">
        <v>0</v>
      </c>
      <c r="J8882" s="0" t="n">
        <v>0.15</v>
      </c>
      <c r="N8882" s="0" t="s">
        <v>35</v>
      </c>
      <c r="P8882" s="0" t="n">
        <f aca="false">IF(AND(OR(Dashboard!$B$5="All",D8882=Dashboard!$B$5),OR(Dashboard!$D$5="All",N8882=Dashboard!$D$5),OR(AND(C8882&lt;&gt;"",C8882&gt;=Dashboard!$F$5,C8882&lt;=Dashboard!$H$5),AND(C8882="",Dashboard!$F$5&lt;=1980,Dashboard!$H$5&gt;=2016))),1,0)</f>
        <v>1</v>
      </c>
      <c r="Q8882" s="0" t="n">
        <f aca="false">J8882*P8882+ROW()*0.00000001</f>
        <v>0.15008882</v>
      </c>
    </row>
    <row r="8883" customFormat="false" ht="15" hidden="false" customHeight="false" outlineLevel="0" collapsed="false">
      <c r="A8883" s="0" t="s">
        <v>6499</v>
      </c>
      <c r="B8883" s="0" t="s">
        <v>85</v>
      </c>
      <c r="C8883" s="0" t="n">
        <v>2004</v>
      </c>
      <c r="D8883" s="0" t="s">
        <v>52</v>
      </c>
      <c r="E8883" s="0" t="s">
        <v>520</v>
      </c>
      <c r="F8883" s="0" t="n">
        <v>0.11</v>
      </c>
      <c r="G8883" s="0" t="n">
        <v>0.04</v>
      </c>
      <c r="H8883" s="0" t="n">
        <v>0</v>
      </c>
      <c r="I8883" s="0" t="n">
        <v>0</v>
      </c>
      <c r="J8883" s="0" t="n">
        <v>0.15</v>
      </c>
      <c r="N8883" s="0" t="s">
        <v>35</v>
      </c>
      <c r="P8883" s="0" t="n">
        <f aca="false">IF(AND(OR(Dashboard!$B$5="All",D8883=Dashboard!$B$5),OR(Dashboard!$D$5="All",N8883=Dashboard!$D$5),OR(AND(C8883&lt;&gt;"",C8883&gt;=Dashboard!$F$5,C8883&lt;=Dashboard!$H$5),AND(C8883="",Dashboard!$F$5&lt;=1980,Dashboard!$H$5&gt;=2016))),1,0)</f>
        <v>1</v>
      </c>
      <c r="Q8883" s="0" t="n">
        <f aca="false">J8883*P8883+ROW()*0.00000001</f>
        <v>0.15008883</v>
      </c>
    </row>
    <row r="8884" customFormat="false" ht="15" hidden="false" customHeight="false" outlineLevel="0" collapsed="false">
      <c r="A8884" s="0" t="s">
        <v>4895</v>
      </c>
      <c r="B8884" s="0" t="s">
        <v>172</v>
      </c>
      <c r="C8884" s="0" t="n">
        <v>2016</v>
      </c>
      <c r="D8884" s="0" t="s">
        <v>56</v>
      </c>
      <c r="E8884" s="0" t="s">
        <v>72</v>
      </c>
      <c r="F8884" s="0" t="n">
        <v>0.1</v>
      </c>
      <c r="G8884" s="0" t="n">
        <v>0.04</v>
      </c>
      <c r="H8884" s="0" t="n">
        <v>0</v>
      </c>
      <c r="I8884" s="0" t="n">
        <v>0.01</v>
      </c>
      <c r="J8884" s="0" t="n">
        <v>0.15</v>
      </c>
      <c r="K8884" s="0" t="n">
        <v>71</v>
      </c>
      <c r="L8884" s="0" t="n">
        <v>7.2</v>
      </c>
      <c r="M8884" s="0" t="s">
        <v>103</v>
      </c>
      <c r="N8884" s="0" t="s">
        <v>66</v>
      </c>
      <c r="O8884" s="0" t="s">
        <v>37</v>
      </c>
      <c r="P8884" s="0" t="n">
        <f aca="false">IF(AND(OR(Dashboard!$B$5="All",D8884=Dashboard!$B$5),OR(Dashboard!$D$5="All",N8884=Dashboard!$D$5),OR(AND(C8884&lt;&gt;"",C8884&gt;=Dashboard!$F$5,C8884&lt;=Dashboard!$H$5),AND(C8884="",Dashboard!$F$5&lt;=1980,Dashboard!$H$5&gt;=2016))),1,0)</f>
        <v>1</v>
      </c>
      <c r="Q8884" s="0" t="n">
        <f aca="false">J8884*P8884+ROW()*0.00000001</f>
        <v>0.15008884</v>
      </c>
    </row>
    <row r="8885" customFormat="false" ht="15" hidden="false" customHeight="false" outlineLevel="0" collapsed="false">
      <c r="A8885" s="0" t="s">
        <v>6500</v>
      </c>
      <c r="B8885" s="0" t="s">
        <v>76</v>
      </c>
      <c r="D8885" s="0" t="s">
        <v>52</v>
      </c>
      <c r="E8885" s="0" t="s">
        <v>1551</v>
      </c>
      <c r="F8885" s="0" t="n">
        <v>0.07</v>
      </c>
      <c r="G8885" s="0" t="n">
        <v>0.06</v>
      </c>
      <c r="H8885" s="0" t="n">
        <v>0</v>
      </c>
      <c r="I8885" s="0" t="n">
        <v>0.02</v>
      </c>
      <c r="J8885" s="0" t="n">
        <v>0.15</v>
      </c>
      <c r="K8885" s="0" t="n">
        <v>69</v>
      </c>
      <c r="L8885" s="0" t="n">
        <v>8.6</v>
      </c>
      <c r="M8885" s="0" t="s">
        <v>36</v>
      </c>
      <c r="N8885" s="0" t="s">
        <v>74</v>
      </c>
      <c r="O8885" s="0" t="s">
        <v>67</v>
      </c>
      <c r="P8885" s="0" t="n">
        <f aca="false">IF(AND(OR(Dashboard!$B$5="All",D8885=Dashboard!$B$5),OR(Dashboard!$D$5="All",N8885=Dashboard!$D$5),OR(AND(C8885&lt;&gt;"",C8885&gt;=Dashboard!$F$5,C8885&lt;=Dashboard!$H$5),AND(C8885="",Dashboard!$F$5&lt;=1980,Dashboard!$H$5&gt;=2016))),1,0)</f>
        <v>1</v>
      </c>
      <c r="Q8885" s="0" t="n">
        <f aca="false">J8885*P8885+ROW()*0.00000001</f>
        <v>0.15008885</v>
      </c>
    </row>
    <row r="8886" customFormat="false" ht="15" hidden="false" customHeight="false" outlineLevel="0" collapsed="false">
      <c r="A8886" s="0" t="s">
        <v>6501</v>
      </c>
      <c r="B8886" s="0" t="s">
        <v>186</v>
      </c>
      <c r="C8886" s="0" t="n">
        <v>2005</v>
      </c>
      <c r="D8886" s="0" t="s">
        <v>114</v>
      </c>
      <c r="E8886" s="0" t="s">
        <v>35</v>
      </c>
      <c r="F8886" s="0" t="n">
        <v>0.11</v>
      </c>
      <c r="G8886" s="0" t="n">
        <v>0.03</v>
      </c>
      <c r="H8886" s="0" t="n">
        <v>0</v>
      </c>
      <c r="I8886" s="0" t="n">
        <v>0</v>
      </c>
      <c r="J8886" s="0" t="n">
        <v>0.15</v>
      </c>
      <c r="K8886" s="0" t="n">
        <v>66</v>
      </c>
      <c r="L8886" s="0" t="n">
        <v>8.5</v>
      </c>
      <c r="M8886" s="0" t="s">
        <v>73</v>
      </c>
      <c r="N8886" s="0" t="s">
        <v>35</v>
      </c>
      <c r="O8886" s="0" t="s">
        <v>67</v>
      </c>
      <c r="P8886" s="0" t="n">
        <f aca="false">IF(AND(OR(Dashboard!$B$5="All",D8886=Dashboard!$B$5),OR(Dashboard!$D$5="All",N8886=Dashboard!$D$5),OR(AND(C8886&lt;&gt;"",C8886&gt;=Dashboard!$F$5,C8886&lt;=Dashboard!$H$5),AND(C8886="",Dashboard!$F$5&lt;=1980,Dashboard!$H$5&gt;=2016))),1,0)</f>
        <v>1</v>
      </c>
      <c r="Q8886" s="0" t="n">
        <f aca="false">J8886*P8886+ROW()*0.00000001</f>
        <v>0.15008886</v>
      </c>
    </row>
    <row r="8887" customFormat="false" ht="15" hidden="false" customHeight="false" outlineLevel="0" collapsed="false">
      <c r="A8887" s="0" t="s">
        <v>6502</v>
      </c>
      <c r="B8887" s="0" t="s">
        <v>94</v>
      </c>
      <c r="C8887" s="0" t="n">
        <v>2016</v>
      </c>
      <c r="D8887" s="0" t="s">
        <v>102</v>
      </c>
      <c r="E8887" s="0" t="s">
        <v>689</v>
      </c>
      <c r="F8887" s="0" t="n">
        <v>0.07</v>
      </c>
      <c r="G8887" s="0" t="n">
        <v>0.02</v>
      </c>
      <c r="H8887" s="0" t="n">
        <v>0.04</v>
      </c>
      <c r="I8887" s="0" t="n">
        <v>0.02</v>
      </c>
      <c r="J8887" s="0" t="n">
        <v>0.15</v>
      </c>
      <c r="K8887" s="0" t="n">
        <v>79</v>
      </c>
      <c r="L8887" s="0" t="n">
        <v>8.7</v>
      </c>
      <c r="M8887" s="0" t="s">
        <v>103</v>
      </c>
      <c r="N8887" s="0" t="s">
        <v>74</v>
      </c>
      <c r="O8887" s="0" t="s">
        <v>37</v>
      </c>
      <c r="P8887" s="0" t="n">
        <f aca="false">IF(AND(OR(Dashboard!$B$5="All",D8887=Dashboard!$B$5),OR(Dashboard!$D$5="All",N8887=Dashboard!$D$5),OR(AND(C8887&lt;&gt;"",C8887&gt;=Dashboard!$F$5,C8887&lt;=Dashboard!$H$5),AND(C8887="",Dashboard!$F$5&lt;=1980,Dashboard!$H$5&gt;=2016))),1,0)</f>
        <v>1</v>
      </c>
      <c r="Q8887" s="0" t="n">
        <f aca="false">J8887*P8887+ROW()*0.00000001</f>
        <v>0.15008887</v>
      </c>
    </row>
    <row r="8888" customFormat="false" ht="15" hidden="false" customHeight="false" outlineLevel="0" collapsed="false">
      <c r="A8888" s="0" t="s">
        <v>6503</v>
      </c>
      <c r="B8888" s="0" t="s">
        <v>117</v>
      </c>
      <c r="C8888" s="0" t="n">
        <v>1998</v>
      </c>
      <c r="D8888" s="0" t="s">
        <v>102</v>
      </c>
      <c r="E8888" s="0" t="s">
        <v>89</v>
      </c>
      <c r="F8888" s="0" t="n">
        <v>0.08</v>
      </c>
      <c r="G8888" s="0" t="n">
        <v>0.06</v>
      </c>
      <c r="H8888" s="0" t="n">
        <v>0</v>
      </c>
      <c r="I8888" s="0" t="n">
        <v>0.01</v>
      </c>
      <c r="J8888" s="0" t="n">
        <v>0.15</v>
      </c>
      <c r="N8888" s="0" t="s">
        <v>74</v>
      </c>
      <c r="P8888" s="0" t="n">
        <f aca="false">IF(AND(OR(Dashboard!$B$5="All",D8888=Dashboard!$B$5),OR(Dashboard!$D$5="All",N8888=Dashboard!$D$5),OR(AND(C8888&lt;&gt;"",C8888&gt;=Dashboard!$F$5,C8888&lt;=Dashboard!$H$5),AND(C8888="",Dashboard!$F$5&lt;=1980,Dashboard!$H$5&gt;=2016))),1,0)</f>
        <v>1</v>
      </c>
      <c r="Q8888" s="0" t="n">
        <f aca="false">J8888*P8888+ROW()*0.00000001</f>
        <v>0.15008888</v>
      </c>
    </row>
    <row r="8889" customFormat="false" ht="15" hidden="false" customHeight="false" outlineLevel="0" collapsed="false">
      <c r="A8889" s="0" t="s">
        <v>5873</v>
      </c>
      <c r="B8889" s="0" t="s">
        <v>851</v>
      </c>
      <c r="C8889" s="0" t="n">
        <v>2016</v>
      </c>
      <c r="D8889" s="0" t="s">
        <v>46</v>
      </c>
      <c r="E8889" s="0" t="s">
        <v>328</v>
      </c>
      <c r="F8889" s="0" t="n">
        <v>0</v>
      </c>
      <c r="G8889" s="0" t="n">
        <v>0.04</v>
      </c>
      <c r="H8889" s="0" t="n">
        <v>0.1</v>
      </c>
      <c r="I8889" s="0" t="n">
        <v>0.01</v>
      </c>
      <c r="J8889" s="0" t="n">
        <v>0.15</v>
      </c>
      <c r="K8889" s="0" t="n">
        <v>60</v>
      </c>
      <c r="L8889" s="0" t="n">
        <v>7</v>
      </c>
      <c r="M8889" s="0" t="s">
        <v>103</v>
      </c>
      <c r="N8889" s="0" t="s">
        <v>74</v>
      </c>
      <c r="O8889" s="0" t="s">
        <v>53</v>
      </c>
      <c r="P8889" s="0" t="n">
        <f aca="false">IF(AND(OR(Dashboard!$B$5="All",D8889=Dashboard!$B$5),OR(Dashboard!$D$5="All",N8889=Dashboard!$D$5),OR(AND(C8889&lt;&gt;"",C8889&gt;=Dashboard!$F$5,C8889&lt;=Dashboard!$H$5),AND(C8889="",Dashboard!$F$5&lt;=1980,Dashboard!$H$5&gt;=2016))),1,0)</f>
        <v>1</v>
      </c>
      <c r="Q8889" s="0" t="n">
        <f aca="false">J8889*P8889+ROW()*0.00000001</f>
        <v>0.15008889</v>
      </c>
    </row>
    <row r="8890" customFormat="false" ht="15" hidden="false" customHeight="false" outlineLevel="0" collapsed="false">
      <c r="A8890" s="0" t="s">
        <v>3670</v>
      </c>
      <c r="B8890" s="0" t="s">
        <v>50</v>
      </c>
      <c r="C8890" s="0" t="n">
        <v>2005</v>
      </c>
      <c r="D8890" s="0" t="s">
        <v>71</v>
      </c>
      <c r="E8890" s="0" t="s">
        <v>418</v>
      </c>
      <c r="F8890" s="0" t="n">
        <v>0.13</v>
      </c>
      <c r="G8890" s="0" t="n">
        <v>0.01</v>
      </c>
      <c r="H8890" s="0" t="n">
        <v>0</v>
      </c>
      <c r="I8890" s="0" t="n">
        <v>0.01</v>
      </c>
      <c r="J8890" s="0" t="n">
        <v>0.15</v>
      </c>
      <c r="K8890" s="0" t="n">
        <v>54</v>
      </c>
      <c r="M8890" s="0" t="s">
        <v>125</v>
      </c>
      <c r="N8890" s="0" t="s">
        <v>35</v>
      </c>
      <c r="O8890" s="0" t="s">
        <v>53</v>
      </c>
      <c r="P8890" s="0" t="n">
        <f aca="false">IF(AND(OR(Dashboard!$B$5="All",D8890=Dashboard!$B$5),OR(Dashboard!$D$5="All",N8890=Dashboard!$D$5),OR(AND(C8890&lt;&gt;"",C8890&gt;=Dashboard!$F$5,C8890&lt;=Dashboard!$H$5),AND(C8890="",Dashboard!$F$5&lt;=1980,Dashboard!$H$5&gt;=2016))),1,0)</f>
        <v>1</v>
      </c>
      <c r="Q8890" s="0" t="n">
        <f aca="false">J8890*P8890+ROW()*0.00000001</f>
        <v>0.1500889</v>
      </c>
    </row>
    <row r="8891" customFormat="false" ht="15" hidden="false" customHeight="false" outlineLevel="0" collapsed="false">
      <c r="A8891" s="0" t="s">
        <v>4833</v>
      </c>
      <c r="B8891" s="0" t="s">
        <v>70</v>
      </c>
      <c r="C8891" s="0" t="n">
        <v>2010</v>
      </c>
      <c r="D8891" s="0" t="s">
        <v>71</v>
      </c>
      <c r="E8891" s="0" t="s">
        <v>1259</v>
      </c>
      <c r="F8891" s="0" t="n">
        <v>0.08</v>
      </c>
      <c r="G8891" s="0" t="n">
        <v>0.04</v>
      </c>
      <c r="H8891" s="0" t="n">
        <v>0</v>
      </c>
      <c r="I8891" s="0" t="n">
        <v>0.02</v>
      </c>
      <c r="J8891" s="0" t="n">
        <v>0.15</v>
      </c>
      <c r="N8891" s="0" t="s">
        <v>74</v>
      </c>
      <c r="P8891" s="0" t="n">
        <f aca="false">IF(AND(OR(Dashboard!$B$5="All",D8891=Dashboard!$B$5),OR(Dashboard!$D$5="All",N8891=Dashboard!$D$5),OR(AND(C8891&lt;&gt;"",C8891&gt;=Dashboard!$F$5,C8891&lt;=Dashboard!$H$5),AND(C8891="",Dashboard!$F$5&lt;=1980,Dashboard!$H$5&gt;=2016))),1,0)</f>
        <v>1</v>
      </c>
      <c r="Q8891" s="0" t="n">
        <f aca="false">J8891*P8891+ROW()*0.00000001</f>
        <v>0.15008891</v>
      </c>
    </row>
    <row r="8892" customFormat="false" ht="15" hidden="false" customHeight="false" outlineLevel="0" collapsed="false">
      <c r="A8892" s="0" t="s">
        <v>1752</v>
      </c>
      <c r="B8892" s="0" t="s">
        <v>85</v>
      </c>
      <c r="C8892" s="0" t="n">
        <v>2002</v>
      </c>
      <c r="D8892" s="0" t="s">
        <v>102</v>
      </c>
      <c r="E8892" s="0" t="s">
        <v>211</v>
      </c>
      <c r="F8892" s="0" t="n">
        <v>0.11</v>
      </c>
      <c r="G8892" s="0" t="n">
        <v>0.04</v>
      </c>
      <c r="H8892" s="0" t="n">
        <v>0</v>
      </c>
      <c r="I8892" s="0" t="n">
        <v>0</v>
      </c>
      <c r="J8892" s="0" t="n">
        <v>0.15</v>
      </c>
      <c r="K8892" s="0" t="n">
        <v>83</v>
      </c>
      <c r="L8892" s="0" t="n">
        <v>7.8</v>
      </c>
      <c r="M8892" s="0" t="s">
        <v>103</v>
      </c>
      <c r="N8892" s="0" t="s">
        <v>35</v>
      </c>
      <c r="O8892" s="0" t="s">
        <v>42</v>
      </c>
      <c r="P8892" s="0" t="n">
        <f aca="false">IF(AND(OR(Dashboard!$B$5="All",D8892=Dashboard!$B$5),OR(Dashboard!$D$5="All",N8892=Dashboard!$D$5),OR(AND(C8892&lt;&gt;"",C8892&gt;=Dashboard!$F$5,C8892&lt;=Dashboard!$H$5),AND(C8892="",Dashboard!$F$5&lt;=1980,Dashboard!$H$5&gt;=2016))),1,0)</f>
        <v>1</v>
      </c>
      <c r="Q8892" s="0" t="n">
        <f aca="false">J8892*P8892+ROW()*0.00000001</f>
        <v>0.15008892</v>
      </c>
    </row>
    <row r="8893" customFormat="false" ht="15" hidden="false" customHeight="false" outlineLevel="0" collapsed="false">
      <c r="A8893" s="0" t="s">
        <v>6504</v>
      </c>
      <c r="B8893" s="0" t="s">
        <v>873</v>
      </c>
      <c r="C8893" s="0" t="n">
        <v>1997</v>
      </c>
      <c r="D8893" s="0" t="s">
        <v>56</v>
      </c>
      <c r="E8893" s="0" t="s">
        <v>328</v>
      </c>
      <c r="F8893" s="0" t="n">
        <v>0</v>
      </c>
      <c r="G8893" s="0" t="n">
        <v>0</v>
      </c>
      <c r="H8893" s="0" t="n">
        <v>0.15</v>
      </c>
      <c r="I8893" s="0" t="n">
        <v>0</v>
      </c>
      <c r="J8893" s="0" t="n">
        <v>0.15</v>
      </c>
      <c r="N8893" s="0" t="s">
        <v>154</v>
      </c>
      <c r="P8893" s="0" t="n">
        <f aca="false">IF(AND(OR(Dashboard!$B$5="All",D8893=Dashboard!$B$5),OR(Dashboard!$D$5="All",N8893=Dashboard!$D$5),OR(AND(C8893&lt;&gt;"",C8893&gt;=Dashboard!$F$5,C8893&lt;=Dashboard!$H$5),AND(C8893="",Dashboard!$F$5&lt;=1980,Dashboard!$H$5&gt;=2016))),1,0)</f>
        <v>1</v>
      </c>
      <c r="Q8893" s="0" t="n">
        <f aca="false">J8893*P8893+ROW()*0.00000001</f>
        <v>0.15008893</v>
      </c>
    </row>
    <row r="8894" customFormat="false" ht="15" hidden="false" customHeight="false" outlineLevel="0" collapsed="false">
      <c r="A8894" s="0" t="s">
        <v>839</v>
      </c>
      <c r="B8894" s="0" t="s">
        <v>222</v>
      </c>
      <c r="C8894" s="0" t="n">
        <v>1993</v>
      </c>
      <c r="D8894" s="0" t="s">
        <v>102</v>
      </c>
      <c r="E8894" s="0" t="s">
        <v>211</v>
      </c>
      <c r="F8894" s="0" t="n">
        <v>0</v>
      </c>
      <c r="G8894" s="0" t="n">
        <v>0</v>
      </c>
      <c r="H8894" s="0" t="n">
        <v>0.15</v>
      </c>
      <c r="I8894" s="0" t="n">
        <v>0</v>
      </c>
      <c r="J8894" s="0" t="n">
        <v>0.15</v>
      </c>
      <c r="N8894" s="0" t="s">
        <v>154</v>
      </c>
      <c r="P8894" s="0" t="n">
        <f aca="false">IF(AND(OR(Dashboard!$B$5="All",D8894=Dashboard!$B$5),OR(Dashboard!$D$5="All",N8894=Dashboard!$D$5),OR(AND(C8894&lt;&gt;"",C8894&gt;=Dashboard!$F$5,C8894&lt;=Dashboard!$H$5),AND(C8894="",Dashboard!$F$5&lt;=1980,Dashboard!$H$5&gt;=2016))),1,0)</f>
        <v>1</v>
      </c>
      <c r="Q8894" s="0" t="n">
        <f aca="false">J8894*P8894+ROW()*0.00000001</f>
        <v>0.15008894</v>
      </c>
    </row>
    <row r="8895" customFormat="false" ht="15" hidden="false" customHeight="false" outlineLevel="0" collapsed="false">
      <c r="A8895" s="0" t="s">
        <v>6505</v>
      </c>
      <c r="B8895" s="0" t="s">
        <v>152</v>
      </c>
      <c r="C8895" s="0" t="n">
        <v>2012</v>
      </c>
      <c r="D8895" s="0" t="s">
        <v>114</v>
      </c>
      <c r="E8895" s="0" t="s">
        <v>6506</v>
      </c>
      <c r="F8895" s="0" t="n">
        <v>0</v>
      </c>
      <c r="G8895" s="0" t="n">
        <v>0.13</v>
      </c>
      <c r="H8895" s="0" t="n">
        <v>0</v>
      </c>
      <c r="I8895" s="0" t="n">
        <v>0.02</v>
      </c>
      <c r="J8895" s="0" t="n">
        <v>0.15</v>
      </c>
      <c r="K8895" s="0" t="n">
        <v>74</v>
      </c>
      <c r="L8895" s="0" t="n">
        <v>8.2</v>
      </c>
      <c r="N8895" s="0" t="s">
        <v>152</v>
      </c>
      <c r="O8895" s="0" t="s">
        <v>37</v>
      </c>
      <c r="P8895" s="0" t="n">
        <f aca="false">IF(AND(OR(Dashboard!$B$5="All",D8895=Dashboard!$B$5),OR(Dashboard!$D$5="All",N8895=Dashboard!$D$5),OR(AND(C8895&lt;&gt;"",C8895&gt;=Dashboard!$F$5,C8895&lt;=Dashboard!$H$5),AND(C8895="",Dashboard!$F$5&lt;=1980,Dashboard!$H$5&gt;=2016))),1,0)</f>
        <v>1</v>
      </c>
      <c r="Q8895" s="0" t="n">
        <f aca="false">J8895*P8895+ROW()*0.00000001</f>
        <v>0.15008895</v>
      </c>
    </row>
    <row r="8896" customFormat="false" ht="15" hidden="false" customHeight="false" outlineLevel="0" collapsed="false">
      <c r="A8896" s="0" t="s">
        <v>6507</v>
      </c>
      <c r="B8896" s="0" t="s">
        <v>70</v>
      </c>
      <c r="C8896" s="0" t="n">
        <v>2011</v>
      </c>
      <c r="D8896" s="0" t="s">
        <v>71</v>
      </c>
      <c r="E8896" s="0" t="s">
        <v>220</v>
      </c>
      <c r="F8896" s="0" t="n">
        <v>0</v>
      </c>
      <c r="G8896" s="0" t="n">
        <v>0</v>
      </c>
      <c r="H8896" s="0" t="n">
        <v>0.15</v>
      </c>
      <c r="I8896" s="0" t="n">
        <v>0</v>
      </c>
      <c r="J8896" s="0" t="n">
        <v>0.15</v>
      </c>
      <c r="L8896" s="0" t="n">
        <v>8</v>
      </c>
      <c r="M8896" s="0" t="s">
        <v>103</v>
      </c>
      <c r="N8896" s="0" t="s">
        <v>74</v>
      </c>
      <c r="P8896" s="0" t="n">
        <f aca="false">IF(AND(OR(Dashboard!$B$5="All",D8896=Dashboard!$B$5),OR(Dashboard!$D$5="All",N8896=Dashboard!$D$5),OR(AND(C8896&lt;&gt;"",C8896&gt;=Dashboard!$F$5,C8896&lt;=Dashboard!$H$5),AND(C8896="",Dashboard!$F$5&lt;=1980,Dashboard!$H$5&gt;=2016))),1,0)</f>
        <v>1</v>
      </c>
      <c r="Q8896" s="0" t="n">
        <f aca="false">J8896*P8896+ROW()*0.00000001</f>
        <v>0.15008896</v>
      </c>
    </row>
    <row r="8897" customFormat="false" ht="15" hidden="false" customHeight="false" outlineLevel="0" collapsed="false">
      <c r="A8897" s="0" t="s">
        <v>6508</v>
      </c>
      <c r="B8897" s="0" t="s">
        <v>76</v>
      </c>
      <c r="C8897" s="0" t="n">
        <v>2006</v>
      </c>
      <c r="D8897" s="0" t="s">
        <v>102</v>
      </c>
      <c r="E8897" s="0" t="s">
        <v>328</v>
      </c>
      <c r="F8897" s="0" t="n">
        <v>0</v>
      </c>
      <c r="G8897" s="0" t="n">
        <v>0</v>
      </c>
      <c r="H8897" s="0" t="n">
        <v>0.15</v>
      </c>
      <c r="I8897" s="0" t="n">
        <v>0</v>
      </c>
      <c r="J8897" s="0" t="n">
        <v>0.15</v>
      </c>
      <c r="N8897" s="0" t="s">
        <v>74</v>
      </c>
      <c r="P8897" s="0" t="n">
        <f aca="false">IF(AND(OR(Dashboard!$B$5="All",D8897=Dashboard!$B$5),OR(Dashboard!$D$5="All",N8897=Dashboard!$D$5),OR(AND(C8897&lt;&gt;"",C8897&gt;=Dashboard!$F$5,C8897&lt;=Dashboard!$H$5),AND(C8897="",Dashboard!$F$5&lt;=1980,Dashboard!$H$5&gt;=2016))),1,0)</f>
        <v>1</v>
      </c>
      <c r="Q8897" s="0" t="n">
        <f aca="false">J8897*P8897+ROW()*0.00000001</f>
        <v>0.15008897</v>
      </c>
    </row>
    <row r="8898" customFormat="false" ht="15" hidden="false" customHeight="false" outlineLevel="0" collapsed="false">
      <c r="A8898" s="0" t="s">
        <v>6509</v>
      </c>
      <c r="B8898" s="0" t="s">
        <v>50</v>
      </c>
      <c r="C8898" s="0" t="n">
        <v>2004</v>
      </c>
      <c r="D8898" s="0" t="s">
        <v>41</v>
      </c>
      <c r="E8898" s="0" t="s">
        <v>328</v>
      </c>
      <c r="F8898" s="0" t="n">
        <v>0.14</v>
      </c>
      <c r="G8898" s="0" t="n">
        <v>0</v>
      </c>
      <c r="H8898" s="0" t="n">
        <v>0</v>
      </c>
      <c r="I8898" s="0" t="n">
        <v>0.01</v>
      </c>
      <c r="J8898" s="0" t="n">
        <v>0.15</v>
      </c>
      <c r="K8898" s="0" t="n">
        <v>63</v>
      </c>
      <c r="L8898" s="0" t="n">
        <v>6.7</v>
      </c>
      <c r="M8898" s="0" t="s">
        <v>36</v>
      </c>
      <c r="N8898" s="0" t="s">
        <v>35</v>
      </c>
      <c r="O8898" s="0" t="s">
        <v>67</v>
      </c>
      <c r="P8898" s="0" t="n">
        <f aca="false">IF(AND(OR(Dashboard!$B$5="All",D8898=Dashboard!$B$5),OR(Dashboard!$D$5="All",N8898=Dashboard!$D$5),OR(AND(C8898&lt;&gt;"",C8898&gt;=Dashboard!$F$5,C8898&lt;=Dashboard!$H$5),AND(C8898="",Dashboard!$F$5&lt;=1980,Dashboard!$H$5&gt;=2016))),1,0)</f>
        <v>1</v>
      </c>
      <c r="Q8898" s="0" t="n">
        <f aca="false">J8898*P8898+ROW()*0.00000001</f>
        <v>0.15008898</v>
      </c>
    </row>
    <row r="8899" customFormat="false" ht="15" hidden="false" customHeight="false" outlineLevel="0" collapsed="false">
      <c r="A8899" s="0" t="s">
        <v>6510</v>
      </c>
      <c r="B8899" s="0" t="s">
        <v>70</v>
      </c>
      <c r="C8899" s="0" t="n">
        <v>2010</v>
      </c>
      <c r="D8899" s="0" t="s">
        <v>34</v>
      </c>
      <c r="E8899" s="0" t="s">
        <v>89</v>
      </c>
      <c r="F8899" s="0" t="n">
        <v>0.13</v>
      </c>
      <c r="G8899" s="0" t="n">
        <v>0</v>
      </c>
      <c r="H8899" s="0" t="n">
        <v>0</v>
      </c>
      <c r="I8899" s="0" t="n">
        <v>0.01</v>
      </c>
      <c r="J8899" s="0" t="n">
        <v>0.15</v>
      </c>
      <c r="K8899" s="0" t="n">
        <v>66</v>
      </c>
      <c r="L8899" s="0" t="n">
        <v>8.1</v>
      </c>
      <c r="M8899" s="0" t="s">
        <v>125</v>
      </c>
      <c r="N8899" s="0" t="s">
        <v>74</v>
      </c>
      <c r="O8899" s="0" t="s">
        <v>67</v>
      </c>
      <c r="P8899" s="0" t="n">
        <f aca="false">IF(AND(OR(Dashboard!$B$5="All",D8899=Dashboard!$B$5),OR(Dashboard!$D$5="All",N8899=Dashboard!$D$5),OR(AND(C8899&lt;&gt;"",C8899&gt;=Dashboard!$F$5,C8899&lt;=Dashboard!$H$5),AND(C8899="",Dashboard!$F$5&lt;=1980,Dashboard!$H$5&gt;=2016))),1,0)</f>
        <v>1</v>
      </c>
      <c r="Q8899" s="0" t="n">
        <f aca="false">J8899*P8899+ROW()*0.00000001</f>
        <v>0.15008899</v>
      </c>
    </row>
    <row r="8900" customFormat="false" ht="15" hidden="false" customHeight="false" outlineLevel="0" collapsed="false">
      <c r="A8900" s="0" t="s">
        <v>6511</v>
      </c>
      <c r="B8900" s="0" t="s">
        <v>94</v>
      </c>
      <c r="C8900" s="0" t="n">
        <v>2016</v>
      </c>
      <c r="D8900" s="0" t="s">
        <v>71</v>
      </c>
      <c r="E8900" s="0" t="s">
        <v>243</v>
      </c>
      <c r="F8900" s="0" t="n">
        <v>0.01</v>
      </c>
      <c r="G8900" s="0" t="n">
        <v>0.11</v>
      </c>
      <c r="H8900" s="0" t="n">
        <v>0</v>
      </c>
      <c r="I8900" s="0" t="n">
        <v>0.02</v>
      </c>
      <c r="J8900" s="0" t="n">
        <v>0.15</v>
      </c>
      <c r="K8900" s="0" t="n">
        <v>73</v>
      </c>
      <c r="L8900" s="0" t="n">
        <v>8.1</v>
      </c>
      <c r="M8900" s="0" t="s">
        <v>125</v>
      </c>
      <c r="N8900" s="0" t="s">
        <v>74</v>
      </c>
      <c r="O8900" s="0" t="s">
        <v>37</v>
      </c>
      <c r="P8900" s="0" t="n">
        <f aca="false">IF(AND(OR(Dashboard!$B$5="All",D8900=Dashboard!$B$5),OR(Dashboard!$D$5="All",N8900=Dashboard!$D$5),OR(AND(C8900&lt;&gt;"",C8900&gt;=Dashboard!$F$5,C8900&lt;=Dashboard!$H$5),AND(C8900="",Dashboard!$F$5&lt;=1980,Dashboard!$H$5&gt;=2016))),1,0)</f>
        <v>1</v>
      </c>
      <c r="Q8900" s="0" t="n">
        <f aca="false">J8900*P8900+ROW()*0.00000001</f>
        <v>0.150089</v>
      </c>
    </row>
    <row r="8901" customFormat="false" ht="15" hidden="false" customHeight="false" outlineLevel="0" collapsed="false">
      <c r="A8901" s="0" t="s">
        <v>6512</v>
      </c>
      <c r="B8901" s="0" t="s">
        <v>50</v>
      </c>
      <c r="C8901" s="0" t="n">
        <v>2008</v>
      </c>
      <c r="D8901" s="0" t="s">
        <v>48</v>
      </c>
      <c r="E8901" s="0" t="s">
        <v>3802</v>
      </c>
      <c r="F8901" s="0" t="n">
        <v>0.13</v>
      </c>
      <c r="G8901" s="0" t="n">
        <v>0</v>
      </c>
      <c r="H8901" s="0" t="n">
        <v>0</v>
      </c>
      <c r="I8901" s="0" t="n">
        <v>0.01</v>
      </c>
      <c r="J8901" s="0" t="n">
        <v>0.15</v>
      </c>
      <c r="M8901" s="0" t="s">
        <v>36</v>
      </c>
      <c r="N8901" s="0" t="s">
        <v>35</v>
      </c>
      <c r="P8901" s="0" t="n">
        <f aca="false">IF(AND(OR(Dashboard!$B$5="All",D8901=Dashboard!$B$5),OR(Dashboard!$D$5="All",N8901=Dashboard!$D$5),OR(AND(C8901&lt;&gt;"",C8901&gt;=Dashboard!$F$5,C8901&lt;=Dashboard!$H$5),AND(C8901="",Dashboard!$F$5&lt;=1980,Dashboard!$H$5&gt;=2016))),1,0)</f>
        <v>1</v>
      </c>
      <c r="Q8901" s="0" t="n">
        <f aca="false">J8901*P8901+ROW()*0.00000001</f>
        <v>0.15008901</v>
      </c>
    </row>
    <row r="8902" customFormat="false" ht="15" hidden="false" customHeight="false" outlineLevel="0" collapsed="false">
      <c r="A8902" s="0" t="s">
        <v>6513</v>
      </c>
      <c r="B8902" s="0" t="s">
        <v>117</v>
      </c>
      <c r="C8902" s="0" t="n">
        <v>2000</v>
      </c>
      <c r="D8902" s="0" t="s">
        <v>34</v>
      </c>
      <c r="E8902" s="0" t="s">
        <v>220</v>
      </c>
      <c r="F8902" s="0" t="n">
        <v>0</v>
      </c>
      <c r="G8902" s="0" t="n">
        <v>0</v>
      </c>
      <c r="H8902" s="0" t="n">
        <v>0.14</v>
      </c>
      <c r="I8902" s="0" t="n">
        <v>0.01</v>
      </c>
      <c r="J8902" s="0" t="n">
        <v>0.15</v>
      </c>
      <c r="N8902" s="0" t="s">
        <v>74</v>
      </c>
      <c r="P8902" s="0" t="n">
        <f aca="false">IF(AND(OR(Dashboard!$B$5="All",D8902=Dashboard!$B$5),OR(Dashboard!$D$5="All",N8902=Dashboard!$D$5),OR(AND(C8902&lt;&gt;"",C8902&gt;=Dashboard!$F$5,C8902&lt;=Dashboard!$H$5),AND(C8902="",Dashboard!$F$5&lt;=1980,Dashboard!$H$5&gt;=2016))),1,0)</f>
        <v>1</v>
      </c>
      <c r="Q8902" s="0" t="n">
        <f aca="false">J8902*P8902+ROW()*0.00000001</f>
        <v>0.15008902</v>
      </c>
    </row>
    <row r="8903" customFormat="false" ht="15" hidden="false" customHeight="false" outlineLevel="0" collapsed="false">
      <c r="A8903" s="0" t="s">
        <v>6514</v>
      </c>
      <c r="B8903" s="0" t="s">
        <v>50</v>
      </c>
      <c r="C8903" s="0" t="n">
        <v>2005</v>
      </c>
      <c r="D8903" s="0" t="s">
        <v>48</v>
      </c>
      <c r="E8903" s="0" t="s">
        <v>195</v>
      </c>
      <c r="F8903" s="0" t="n">
        <v>0.14</v>
      </c>
      <c r="G8903" s="0" t="n">
        <v>0</v>
      </c>
      <c r="H8903" s="0" t="n">
        <v>0</v>
      </c>
      <c r="I8903" s="0" t="n">
        <v>0.01</v>
      </c>
      <c r="J8903" s="0" t="n">
        <v>0.15</v>
      </c>
      <c r="K8903" s="0" t="n">
        <v>39</v>
      </c>
      <c r="L8903" s="0" t="n">
        <v>2.5</v>
      </c>
      <c r="M8903" s="0" t="s">
        <v>36</v>
      </c>
      <c r="N8903" s="0" t="s">
        <v>35</v>
      </c>
      <c r="O8903" s="0" t="s">
        <v>177</v>
      </c>
      <c r="P8903" s="0" t="n">
        <f aca="false">IF(AND(OR(Dashboard!$B$5="All",D8903=Dashboard!$B$5),OR(Dashboard!$D$5="All",N8903=Dashboard!$D$5),OR(AND(C8903&lt;&gt;"",C8903&gt;=Dashboard!$F$5,C8903&lt;=Dashboard!$H$5),AND(C8903="",Dashboard!$F$5&lt;=1980,Dashboard!$H$5&gt;=2016))),1,0)</f>
        <v>1</v>
      </c>
      <c r="Q8903" s="0" t="n">
        <f aca="false">J8903*P8903+ROW()*0.00000001</f>
        <v>0.15008903</v>
      </c>
    </row>
    <row r="8904" customFormat="false" ht="15" hidden="false" customHeight="false" outlineLevel="0" collapsed="false">
      <c r="A8904" s="0" t="s">
        <v>6515</v>
      </c>
      <c r="B8904" s="0" t="s">
        <v>50</v>
      </c>
      <c r="C8904" s="0" t="n">
        <v>2006</v>
      </c>
      <c r="D8904" s="0" t="s">
        <v>34</v>
      </c>
      <c r="E8904" s="0" t="s">
        <v>220</v>
      </c>
      <c r="F8904" s="0" t="n">
        <v>0</v>
      </c>
      <c r="G8904" s="0" t="n">
        <v>0</v>
      </c>
      <c r="H8904" s="0" t="n">
        <v>0.15</v>
      </c>
      <c r="I8904" s="0" t="n">
        <v>0</v>
      </c>
      <c r="J8904" s="0" t="n">
        <v>0.15</v>
      </c>
      <c r="N8904" s="0" t="s">
        <v>35</v>
      </c>
      <c r="P8904" s="0" t="n">
        <f aca="false">IF(AND(OR(Dashboard!$B$5="All",D8904=Dashboard!$B$5),OR(Dashboard!$D$5="All",N8904=Dashboard!$D$5),OR(AND(C8904&lt;&gt;"",C8904&gt;=Dashboard!$F$5,C8904&lt;=Dashboard!$H$5),AND(C8904="",Dashboard!$F$5&lt;=1980,Dashboard!$H$5&gt;=2016))),1,0)</f>
        <v>1</v>
      </c>
      <c r="Q8904" s="0" t="n">
        <f aca="false">J8904*P8904+ROW()*0.00000001</f>
        <v>0.15008904</v>
      </c>
    </row>
    <row r="8905" customFormat="false" ht="15" hidden="false" customHeight="false" outlineLevel="0" collapsed="false">
      <c r="A8905" s="0" t="s">
        <v>4283</v>
      </c>
      <c r="B8905" s="0" t="s">
        <v>668</v>
      </c>
      <c r="C8905" s="0" t="n">
        <v>2001</v>
      </c>
      <c r="D8905" s="0" t="s">
        <v>114</v>
      </c>
      <c r="E8905" s="0" t="s">
        <v>154</v>
      </c>
      <c r="F8905" s="0" t="n">
        <v>0</v>
      </c>
      <c r="G8905" s="0" t="n">
        <v>0</v>
      </c>
      <c r="H8905" s="0" t="n">
        <v>0.15</v>
      </c>
      <c r="I8905" s="0" t="n">
        <v>0</v>
      </c>
      <c r="J8905" s="0" t="n">
        <v>0.15</v>
      </c>
      <c r="K8905" s="0" t="n">
        <v>88</v>
      </c>
      <c r="L8905" s="0" t="n">
        <v>9.4</v>
      </c>
      <c r="M8905" s="0" t="s">
        <v>103</v>
      </c>
      <c r="N8905" s="0" t="s">
        <v>154</v>
      </c>
      <c r="O8905" s="0" t="s">
        <v>42</v>
      </c>
      <c r="P8905" s="0" t="n">
        <f aca="false">IF(AND(OR(Dashboard!$B$5="All",D8905=Dashboard!$B$5),OR(Dashboard!$D$5="All",N8905=Dashboard!$D$5),OR(AND(C8905&lt;&gt;"",C8905&gt;=Dashboard!$F$5,C8905&lt;=Dashboard!$H$5),AND(C8905="",Dashboard!$F$5&lt;=1980,Dashboard!$H$5&gt;=2016))),1,0)</f>
        <v>1</v>
      </c>
      <c r="Q8905" s="0" t="n">
        <f aca="false">J8905*P8905+ROW()*0.00000001</f>
        <v>0.15008905</v>
      </c>
    </row>
    <row r="8906" customFormat="false" ht="15" hidden="false" customHeight="false" outlineLevel="0" collapsed="false">
      <c r="A8906" s="0" t="s">
        <v>5814</v>
      </c>
      <c r="B8906" s="0" t="s">
        <v>64</v>
      </c>
      <c r="C8906" s="0" t="n">
        <v>2008</v>
      </c>
      <c r="D8906" s="0" t="s">
        <v>58</v>
      </c>
      <c r="E8906" s="0" t="s">
        <v>124</v>
      </c>
      <c r="F8906" s="0" t="n">
        <v>0.06</v>
      </c>
      <c r="G8906" s="0" t="n">
        <v>0.01</v>
      </c>
      <c r="H8906" s="0" t="n">
        <v>0.07</v>
      </c>
      <c r="I8906" s="0" t="n">
        <v>0.01</v>
      </c>
      <c r="J8906" s="0" t="n">
        <v>0.15</v>
      </c>
      <c r="K8906" s="0" t="n">
        <v>64</v>
      </c>
      <c r="L8906" s="0" t="n">
        <v>7.7</v>
      </c>
      <c r="M8906" s="0" t="s">
        <v>103</v>
      </c>
      <c r="N8906" s="0" t="s">
        <v>66</v>
      </c>
      <c r="O8906" s="0" t="s">
        <v>67</v>
      </c>
      <c r="P8906" s="0" t="n">
        <f aca="false">IF(AND(OR(Dashboard!$B$5="All",D8906=Dashboard!$B$5),OR(Dashboard!$D$5="All",N8906=Dashboard!$D$5),OR(AND(C8906&lt;&gt;"",C8906&gt;=Dashboard!$F$5,C8906&lt;=Dashboard!$H$5),AND(C8906="",Dashboard!$F$5&lt;=1980,Dashboard!$H$5&gt;=2016))),1,0)</f>
        <v>1</v>
      </c>
      <c r="Q8906" s="0" t="n">
        <f aca="false">J8906*P8906+ROW()*0.00000001</f>
        <v>0.15008906</v>
      </c>
    </row>
    <row r="8907" customFormat="false" ht="15" hidden="false" customHeight="false" outlineLevel="0" collapsed="false">
      <c r="A8907" s="0" t="s">
        <v>6516</v>
      </c>
      <c r="B8907" s="0" t="s">
        <v>97</v>
      </c>
      <c r="C8907" s="0" t="n">
        <v>2015</v>
      </c>
      <c r="D8907" s="0" t="s">
        <v>71</v>
      </c>
      <c r="E8907" s="0" t="s">
        <v>4684</v>
      </c>
      <c r="F8907" s="0" t="n">
        <v>0</v>
      </c>
      <c r="G8907" s="0" t="n">
        <v>0</v>
      </c>
      <c r="H8907" s="0" t="n">
        <v>0.15</v>
      </c>
      <c r="I8907" s="0" t="n">
        <v>0</v>
      </c>
      <c r="J8907" s="0" t="n">
        <v>0.15</v>
      </c>
      <c r="N8907" s="0" t="s">
        <v>35</v>
      </c>
      <c r="P8907" s="0" t="n">
        <f aca="false">IF(AND(OR(Dashboard!$B$5="All",D8907=Dashboard!$B$5),OR(Dashboard!$D$5="All",N8907=Dashboard!$D$5),OR(AND(C8907&lt;&gt;"",C8907&gt;=Dashboard!$F$5,C8907&lt;=Dashboard!$H$5),AND(C8907="",Dashboard!$F$5&lt;=1980,Dashboard!$H$5&gt;=2016))),1,0)</f>
        <v>1</v>
      </c>
      <c r="Q8907" s="0" t="n">
        <f aca="false">J8907*P8907+ROW()*0.00000001</f>
        <v>0.15008907</v>
      </c>
    </row>
    <row r="8908" customFormat="false" ht="15" hidden="false" customHeight="false" outlineLevel="0" collapsed="false">
      <c r="A8908" s="0" t="s">
        <v>2658</v>
      </c>
      <c r="B8908" s="0" t="s">
        <v>76</v>
      </c>
      <c r="C8908" s="0" t="n">
        <v>2008</v>
      </c>
      <c r="D8908" s="0" t="s">
        <v>34</v>
      </c>
      <c r="E8908" s="0" t="s">
        <v>139</v>
      </c>
      <c r="F8908" s="0" t="n">
        <v>0.07</v>
      </c>
      <c r="G8908" s="0" t="n">
        <v>0.06</v>
      </c>
      <c r="H8908" s="0" t="n">
        <v>0</v>
      </c>
      <c r="I8908" s="0" t="n">
        <v>0.02</v>
      </c>
      <c r="J8908" s="0" t="n">
        <v>0.15</v>
      </c>
      <c r="L8908" s="0" t="n">
        <v>6.5</v>
      </c>
      <c r="M8908" s="0" t="s">
        <v>36</v>
      </c>
      <c r="N8908" s="0" t="s">
        <v>74</v>
      </c>
      <c r="P8908" s="0" t="n">
        <f aca="false">IF(AND(OR(Dashboard!$B$5="All",D8908=Dashboard!$B$5),OR(Dashboard!$D$5="All",N8908=Dashboard!$D$5),OR(AND(C8908&lt;&gt;"",C8908&gt;=Dashboard!$F$5,C8908&lt;=Dashboard!$H$5),AND(C8908="",Dashboard!$F$5&lt;=1980,Dashboard!$H$5&gt;=2016))),1,0)</f>
        <v>1</v>
      </c>
      <c r="Q8908" s="0" t="n">
        <f aca="false">J8908*P8908+ROW()*0.00000001</f>
        <v>0.15008908</v>
      </c>
    </row>
    <row r="8909" customFormat="false" ht="15" hidden="false" customHeight="false" outlineLevel="0" collapsed="false">
      <c r="A8909" s="0" t="s">
        <v>3091</v>
      </c>
      <c r="B8909" s="0" t="s">
        <v>144</v>
      </c>
      <c r="C8909" s="0" t="n">
        <v>2005</v>
      </c>
      <c r="D8909" s="0" t="s">
        <v>52</v>
      </c>
      <c r="E8909" s="0" t="s">
        <v>211</v>
      </c>
      <c r="F8909" s="0" t="n">
        <v>0.11</v>
      </c>
      <c r="G8909" s="0" t="n">
        <v>0.03</v>
      </c>
      <c r="H8909" s="0" t="n">
        <v>0</v>
      </c>
      <c r="I8909" s="0" t="n">
        <v>0.01</v>
      </c>
      <c r="J8909" s="0" t="n">
        <v>0.15</v>
      </c>
      <c r="K8909" s="0" t="n">
        <v>81</v>
      </c>
      <c r="M8909" s="0" t="s">
        <v>103</v>
      </c>
      <c r="N8909" s="0" t="s">
        <v>66</v>
      </c>
      <c r="O8909" s="0" t="s">
        <v>42</v>
      </c>
      <c r="P8909" s="0" t="n">
        <f aca="false">IF(AND(OR(Dashboard!$B$5="All",D8909=Dashboard!$B$5),OR(Dashboard!$D$5="All",N8909=Dashboard!$D$5),OR(AND(C8909&lt;&gt;"",C8909&gt;=Dashboard!$F$5,C8909&lt;=Dashboard!$H$5),AND(C8909="",Dashboard!$F$5&lt;=1980,Dashboard!$H$5&gt;=2016))),1,0)</f>
        <v>1</v>
      </c>
      <c r="Q8909" s="0" t="n">
        <f aca="false">J8909*P8909+ROW()*0.00000001</f>
        <v>0.15008909</v>
      </c>
    </row>
    <row r="8910" customFormat="false" ht="15" hidden="false" customHeight="false" outlineLevel="0" collapsed="false">
      <c r="A8910" s="0" t="s">
        <v>6517</v>
      </c>
      <c r="B8910" s="0" t="s">
        <v>76</v>
      </c>
      <c r="C8910" s="0" t="n">
        <v>2003</v>
      </c>
      <c r="D8910" s="0" t="s">
        <v>56</v>
      </c>
      <c r="E8910" s="0" t="s">
        <v>1707</v>
      </c>
      <c r="F8910" s="0" t="n">
        <v>0.07</v>
      </c>
      <c r="G8910" s="0" t="n">
        <v>0.06</v>
      </c>
      <c r="H8910" s="0" t="n">
        <v>0</v>
      </c>
      <c r="I8910" s="0" t="n">
        <v>0.02</v>
      </c>
      <c r="J8910" s="0" t="n">
        <v>0.15</v>
      </c>
      <c r="K8910" s="0" t="n">
        <v>35</v>
      </c>
      <c r="L8910" s="0" t="n">
        <v>5</v>
      </c>
      <c r="M8910" s="0" t="s">
        <v>73</v>
      </c>
      <c r="N8910" s="0" t="s">
        <v>74</v>
      </c>
      <c r="O8910" s="0" t="s">
        <v>177</v>
      </c>
      <c r="P8910" s="0" t="n">
        <f aca="false">IF(AND(OR(Dashboard!$B$5="All",D8910=Dashboard!$B$5),OR(Dashboard!$D$5="All",N8910=Dashboard!$D$5),OR(AND(C8910&lt;&gt;"",C8910&gt;=Dashboard!$F$5,C8910&lt;=Dashboard!$H$5),AND(C8910="",Dashboard!$F$5&lt;=1980,Dashboard!$H$5&gt;=2016))),1,0)</f>
        <v>1</v>
      </c>
      <c r="Q8910" s="0" t="n">
        <f aca="false">J8910*P8910+ROW()*0.00000001</f>
        <v>0.1500891</v>
      </c>
    </row>
    <row r="8911" customFormat="false" ht="15" hidden="false" customHeight="false" outlineLevel="0" collapsed="false">
      <c r="A8911" s="0" t="s">
        <v>2966</v>
      </c>
      <c r="B8911" s="0" t="s">
        <v>186</v>
      </c>
      <c r="C8911" s="0" t="n">
        <v>2005</v>
      </c>
      <c r="D8911" s="0" t="s">
        <v>71</v>
      </c>
      <c r="E8911" s="0" t="s">
        <v>293</v>
      </c>
      <c r="F8911" s="0" t="n">
        <v>0.11</v>
      </c>
      <c r="G8911" s="0" t="n">
        <v>0.03</v>
      </c>
      <c r="H8911" s="0" t="n">
        <v>0</v>
      </c>
      <c r="I8911" s="0" t="n">
        <v>0</v>
      </c>
      <c r="J8911" s="0" t="n">
        <v>0.15</v>
      </c>
      <c r="K8911" s="0" t="n">
        <v>84</v>
      </c>
      <c r="L8911" s="0" t="n">
        <v>9.1</v>
      </c>
      <c r="M8911" s="0" t="s">
        <v>103</v>
      </c>
      <c r="N8911" s="0" t="s">
        <v>35</v>
      </c>
      <c r="O8911" s="0" t="s">
        <v>42</v>
      </c>
      <c r="P8911" s="0" t="n">
        <f aca="false">IF(AND(OR(Dashboard!$B$5="All",D8911=Dashboard!$B$5),OR(Dashboard!$D$5="All",N8911=Dashboard!$D$5),OR(AND(C8911&lt;&gt;"",C8911&gt;=Dashboard!$F$5,C8911&lt;=Dashboard!$H$5),AND(C8911="",Dashboard!$F$5&lt;=1980,Dashboard!$H$5&gt;=2016))),1,0)</f>
        <v>1</v>
      </c>
      <c r="Q8911" s="0" t="n">
        <f aca="false">J8911*P8911+ROW()*0.00000001</f>
        <v>0.15008911</v>
      </c>
    </row>
    <row r="8912" customFormat="false" ht="15" hidden="false" customHeight="false" outlineLevel="0" collapsed="false">
      <c r="A8912" s="0" t="s">
        <v>6518</v>
      </c>
      <c r="B8912" s="0" t="s">
        <v>33</v>
      </c>
      <c r="C8912" s="0" t="n">
        <v>2008</v>
      </c>
      <c r="D8912" s="0" t="s">
        <v>71</v>
      </c>
      <c r="E8912" s="0" t="s">
        <v>2960</v>
      </c>
      <c r="F8912" s="0" t="n">
        <v>0.14</v>
      </c>
      <c r="G8912" s="0" t="n">
        <v>0</v>
      </c>
      <c r="H8912" s="0" t="n">
        <v>0</v>
      </c>
      <c r="I8912" s="0" t="n">
        <v>0.01</v>
      </c>
      <c r="J8912" s="0" t="n">
        <v>0.15</v>
      </c>
      <c r="M8912" s="0" t="s">
        <v>36</v>
      </c>
      <c r="N8912" s="0" t="s">
        <v>35</v>
      </c>
      <c r="P8912" s="0" t="n">
        <f aca="false">IF(AND(OR(Dashboard!$B$5="All",D8912=Dashboard!$B$5),OR(Dashboard!$D$5="All",N8912=Dashboard!$D$5),OR(AND(C8912&lt;&gt;"",C8912&gt;=Dashboard!$F$5,C8912&lt;=Dashboard!$H$5),AND(C8912="",Dashboard!$F$5&lt;=1980,Dashboard!$H$5&gt;=2016))),1,0)</f>
        <v>1</v>
      </c>
      <c r="Q8912" s="0" t="n">
        <f aca="false">J8912*P8912+ROW()*0.00000001</f>
        <v>0.15008912</v>
      </c>
    </row>
    <row r="8913" customFormat="false" ht="15" hidden="false" customHeight="false" outlineLevel="0" collapsed="false">
      <c r="A8913" s="0" t="s">
        <v>2435</v>
      </c>
      <c r="B8913" s="0" t="s">
        <v>186</v>
      </c>
      <c r="C8913" s="0" t="n">
        <v>2005</v>
      </c>
      <c r="D8913" s="0" t="s">
        <v>71</v>
      </c>
      <c r="E8913" s="0" t="s">
        <v>124</v>
      </c>
      <c r="F8913" s="0" t="n">
        <v>0.11</v>
      </c>
      <c r="G8913" s="0" t="n">
        <v>0.03</v>
      </c>
      <c r="H8913" s="0" t="n">
        <v>0</v>
      </c>
      <c r="I8913" s="0" t="n">
        <v>0</v>
      </c>
      <c r="J8913" s="0" t="n">
        <v>0.15</v>
      </c>
      <c r="K8913" s="0" t="n">
        <v>84</v>
      </c>
      <c r="L8913" s="0" t="n">
        <v>8.1</v>
      </c>
      <c r="M8913" s="0" t="s">
        <v>73</v>
      </c>
      <c r="N8913" s="0" t="s">
        <v>35</v>
      </c>
      <c r="O8913" s="0" t="s">
        <v>42</v>
      </c>
      <c r="P8913" s="0" t="n">
        <f aca="false">IF(AND(OR(Dashboard!$B$5="All",D8913=Dashboard!$B$5),OR(Dashboard!$D$5="All",N8913=Dashboard!$D$5),OR(AND(C8913&lt;&gt;"",C8913&gt;=Dashboard!$F$5,C8913&lt;=Dashboard!$H$5),AND(C8913="",Dashboard!$F$5&lt;=1980,Dashboard!$H$5&gt;=2016))),1,0)</f>
        <v>1</v>
      </c>
      <c r="Q8913" s="0" t="n">
        <f aca="false">J8913*P8913+ROW()*0.00000001</f>
        <v>0.15008913</v>
      </c>
    </row>
    <row r="8914" customFormat="false" ht="15" hidden="false" customHeight="false" outlineLevel="0" collapsed="false">
      <c r="A8914" s="0" t="s">
        <v>6519</v>
      </c>
      <c r="B8914" s="0" t="s">
        <v>70</v>
      </c>
      <c r="C8914" s="0" t="n">
        <v>2007</v>
      </c>
      <c r="D8914" s="0" t="s">
        <v>58</v>
      </c>
      <c r="E8914" s="0" t="s">
        <v>124</v>
      </c>
      <c r="F8914" s="0" t="n">
        <v>0.1</v>
      </c>
      <c r="G8914" s="0" t="n">
        <v>0.03</v>
      </c>
      <c r="H8914" s="0" t="n">
        <v>0</v>
      </c>
      <c r="I8914" s="0" t="n">
        <v>0.02</v>
      </c>
      <c r="J8914" s="0" t="n">
        <v>0.15</v>
      </c>
      <c r="K8914" s="0" t="n">
        <v>70</v>
      </c>
      <c r="L8914" s="0" t="n">
        <v>7.2</v>
      </c>
      <c r="M8914" s="0" t="s">
        <v>103</v>
      </c>
      <c r="N8914" s="0" t="s">
        <v>74</v>
      </c>
      <c r="O8914" s="0" t="s">
        <v>67</v>
      </c>
      <c r="P8914" s="0" t="n">
        <f aca="false">IF(AND(OR(Dashboard!$B$5="All",D8914=Dashboard!$B$5),OR(Dashboard!$D$5="All",N8914=Dashboard!$D$5),OR(AND(C8914&lt;&gt;"",C8914&gt;=Dashboard!$F$5,C8914&lt;=Dashboard!$H$5),AND(C8914="",Dashboard!$F$5&lt;=1980,Dashboard!$H$5&gt;=2016))),1,0)</f>
        <v>1</v>
      </c>
      <c r="Q8914" s="0" t="n">
        <f aca="false">J8914*P8914+ROW()*0.00000001</f>
        <v>0.15008914</v>
      </c>
    </row>
    <row r="8915" customFormat="false" ht="15" hidden="false" customHeight="false" outlineLevel="0" collapsed="false">
      <c r="A8915" s="0" t="s">
        <v>6520</v>
      </c>
      <c r="B8915" s="0" t="s">
        <v>164</v>
      </c>
      <c r="C8915" s="0" t="n">
        <v>2011</v>
      </c>
      <c r="D8915" s="0" t="s">
        <v>114</v>
      </c>
      <c r="E8915" s="0" t="s">
        <v>996</v>
      </c>
      <c r="F8915" s="0" t="n">
        <v>0</v>
      </c>
      <c r="G8915" s="0" t="n">
        <v>0</v>
      </c>
      <c r="H8915" s="0" t="n">
        <v>0.15</v>
      </c>
      <c r="I8915" s="0" t="n">
        <v>0</v>
      </c>
      <c r="J8915" s="0" t="n">
        <v>0.15</v>
      </c>
      <c r="N8915" s="0" t="s">
        <v>74</v>
      </c>
      <c r="P8915" s="0" t="n">
        <f aca="false">IF(AND(OR(Dashboard!$B$5="All",D8915=Dashboard!$B$5),OR(Dashboard!$D$5="All",N8915=Dashboard!$D$5),OR(AND(C8915&lt;&gt;"",C8915&gt;=Dashboard!$F$5,C8915&lt;=Dashboard!$H$5),AND(C8915="",Dashboard!$F$5&lt;=1980,Dashboard!$H$5&gt;=2016))),1,0)</f>
        <v>1</v>
      </c>
      <c r="Q8915" s="0" t="n">
        <f aca="false">J8915*P8915+ROW()*0.00000001</f>
        <v>0.15008915</v>
      </c>
    </row>
    <row r="8916" customFormat="false" ht="15" hidden="false" customHeight="false" outlineLevel="0" collapsed="false">
      <c r="A8916" s="0" t="s">
        <v>5458</v>
      </c>
      <c r="B8916" s="0" t="s">
        <v>144</v>
      </c>
      <c r="C8916" s="0" t="n">
        <v>2005</v>
      </c>
      <c r="D8916" s="0" t="s">
        <v>16</v>
      </c>
      <c r="E8916" s="0" t="s">
        <v>328</v>
      </c>
      <c r="F8916" s="0" t="n">
        <v>0.11</v>
      </c>
      <c r="G8916" s="0" t="n">
        <v>0.04</v>
      </c>
      <c r="H8916" s="0" t="n">
        <v>0</v>
      </c>
      <c r="I8916" s="0" t="n">
        <v>0.01</v>
      </c>
      <c r="J8916" s="0" t="n">
        <v>0.15</v>
      </c>
      <c r="K8916" s="0" t="n">
        <v>65</v>
      </c>
      <c r="M8916" s="0" t="s">
        <v>36</v>
      </c>
      <c r="N8916" s="0" t="s">
        <v>66</v>
      </c>
      <c r="O8916" s="0" t="s">
        <v>67</v>
      </c>
      <c r="P8916" s="0" t="n">
        <f aca="false">IF(AND(OR(Dashboard!$B$5="All",D8916=Dashboard!$B$5),OR(Dashboard!$D$5="All",N8916=Dashboard!$D$5),OR(AND(C8916&lt;&gt;"",C8916&gt;=Dashboard!$F$5,C8916&lt;=Dashboard!$H$5),AND(C8916="",Dashboard!$F$5&lt;=1980,Dashboard!$H$5&gt;=2016))),1,0)</f>
        <v>1</v>
      </c>
      <c r="Q8916" s="0" t="n">
        <f aca="false">J8916*P8916+ROW()*0.00000001</f>
        <v>0.15008916</v>
      </c>
    </row>
    <row r="8917" customFormat="false" ht="15" hidden="false" customHeight="false" outlineLevel="0" collapsed="false">
      <c r="A8917" s="0" t="s">
        <v>5769</v>
      </c>
      <c r="B8917" s="0" t="s">
        <v>164</v>
      </c>
      <c r="C8917" s="0" t="n">
        <v>2008</v>
      </c>
      <c r="D8917" s="0" t="s">
        <v>52</v>
      </c>
      <c r="E8917" s="0" t="s">
        <v>2860</v>
      </c>
      <c r="F8917" s="0" t="n">
        <v>0.13</v>
      </c>
      <c r="G8917" s="0" t="n">
        <v>0</v>
      </c>
      <c r="H8917" s="0" t="n">
        <v>0.01</v>
      </c>
      <c r="I8917" s="0" t="n">
        <v>0.01</v>
      </c>
      <c r="J8917" s="0" t="n">
        <v>0.15</v>
      </c>
      <c r="K8917" s="0" t="n">
        <v>68</v>
      </c>
      <c r="M8917" s="0" t="s">
        <v>103</v>
      </c>
      <c r="N8917" s="0" t="s">
        <v>74</v>
      </c>
      <c r="O8917" s="0" t="s">
        <v>67</v>
      </c>
      <c r="P8917" s="0" t="n">
        <f aca="false">IF(AND(OR(Dashboard!$B$5="All",D8917=Dashboard!$B$5),OR(Dashboard!$D$5="All",N8917=Dashboard!$D$5),OR(AND(C8917&lt;&gt;"",C8917&gt;=Dashboard!$F$5,C8917&lt;=Dashboard!$H$5),AND(C8917="",Dashboard!$F$5&lt;=1980,Dashboard!$H$5&gt;=2016))),1,0)</f>
        <v>1</v>
      </c>
      <c r="Q8917" s="0" t="n">
        <f aca="false">J8917*P8917+ROW()*0.00000001</f>
        <v>0.15008917</v>
      </c>
    </row>
    <row r="8918" customFormat="false" ht="15" hidden="false" customHeight="false" outlineLevel="0" collapsed="false">
      <c r="A8918" s="0" t="s">
        <v>3330</v>
      </c>
      <c r="B8918" s="0" t="s">
        <v>144</v>
      </c>
      <c r="C8918" s="0" t="n">
        <v>2003</v>
      </c>
      <c r="D8918" s="0" t="s">
        <v>46</v>
      </c>
      <c r="E8918" s="0" t="s">
        <v>154</v>
      </c>
      <c r="F8918" s="0" t="n">
        <v>0.11</v>
      </c>
      <c r="G8918" s="0" t="n">
        <v>0.03</v>
      </c>
      <c r="H8918" s="0" t="n">
        <v>0</v>
      </c>
      <c r="I8918" s="0" t="n">
        <v>0.01</v>
      </c>
      <c r="J8918" s="0" t="n">
        <v>0.15</v>
      </c>
      <c r="N8918" s="0" t="s">
        <v>66</v>
      </c>
      <c r="P8918" s="0" t="n">
        <f aca="false">IF(AND(OR(Dashboard!$B$5="All",D8918=Dashboard!$B$5),OR(Dashboard!$D$5="All",N8918=Dashboard!$D$5),OR(AND(C8918&lt;&gt;"",C8918&gt;=Dashboard!$F$5,C8918&lt;=Dashboard!$H$5),AND(C8918="",Dashboard!$F$5&lt;=1980,Dashboard!$H$5&gt;=2016))),1,0)</f>
        <v>1</v>
      </c>
      <c r="Q8918" s="0" t="n">
        <f aca="false">J8918*P8918+ROW()*0.00000001</f>
        <v>0.15008918</v>
      </c>
    </row>
    <row r="8919" customFormat="false" ht="15" hidden="false" customHeight="false" outlineLevel="0" collapsed="false">
      <c r="A8919" s="0" t="s">
        <v>4264</v>
      </c>
      <c r="B8919" s="0" t="s">
        <v>144</v>
      </c>
      <c r="D8919" s="0" t="s">
        <v>34</v>
      </c>
      <c r="E8919" s="0" t="s">
        <v>520</v>
      </c>
      <c r="F8919" s="0" t="n">
        <v>0.11</v>
      </c>
      <c r="G8919" s="0" t="n">
        <v>0.03</v>
      </c>
      <c r="H8919" s="0" t="n">
        <v>0</v>
      </c>
      <c r="I8919" s="0" t="n">
        <v>0.01</v>
      </c>
      <c r="J8919" s="0" t="n">
        <v>0.15</v>
      </c>
      <c r="K8919" s="0" t="n">
        <v>75</v>
      </c>
      <c r="L8919" s="0" t="n">
        <v>8.8</v>
      </c>
      <c r="M8919" s="0" t="s">
        <v>36</v>
      </c>
      <c r="N8919" s="0" t="s">
        <v>66</v>
      </c>
      <c r="O8919" s="0" t="s">
        <v>37</v>
      </c>
      <c r="P8919" s="0" t="n">
        <f aca="false">IF(AND(OR(Dashboard!$B$5="All",D8919=Dashboard!$B$5),OR(Dashboard!$D$5="All",N8919=Dashboard!$D$5),OR(AND(C8919&lt;&gt;"",C8919&gt;=Dashboard!$F$5,C8919&lt;=Dashboard!$H$5),AND(C8919="",Dashboard!$F$5&lt;=1980,Dashboard!$H$5&gt;=2016))),1,0)</f>
        <v>1</v>
      </c>
      <c r="Q8919" s="0" t="n">
        <f aca="false">J8919*P8919+ROW()*0.00000001</f>
        <v>0.15008919</v>
      </c>
    </row>
    <row r="8920" customFormat="false" ht="15" hidden="false" customHeight="false" outlineLevel="0" collapsed="false">
      <c r="A8920" s="0" t="s">
        <v>5822</v>
      </c>
      <c r="B8920" s="0" t="s">
        <v>70</v>
      </c>
      <c r="C8920" s="0" t="n">
        <v>2014</v>
      </c>
      <c r="D8920" s="0" t="s">
        <v>46</v>
      </c>
      <c r="E8920" s="0" t="s">
        <v>2334</v>
      </c>
      <c r="F8920" s="0" t="n">
        <v>0.02</v>
      </c>
      <c r="G8920" s="0" t="n">
        <v>0.02</v>
      </c>
      <c r="H8920" s="0" t="n">
        <v>0.11</v>
      </c>
      <c r="I8920" s="0" t="n">
        <v>0.01</v>
      </c>
      <c r="J8920" s="0" t="n">
        <v>0.15</v>
      </c>
      <c r="K8920" s="0" t="n">
        <v>90</v>
      </c>
      <c r="L8920" s="0" t="n">
        <v>7.8</v>
      </c>
      <c r="M8920" s="0" t="s">
        <v>103</v>
      </c>
      <c r="N8920" s="0" t="s">
        <v>74</v>
      </c>
      <c r="O8920" s="0" t="s">
        <v>42</v>
      </c>
      <c r="P8920" s="0" t="n">
        <f aca="false">IF(AND(OR(Dashboard!$B$5="All",D8920=Dashboard!$B$5),OR(Dashboard!$D$5="All",N8920=Dashboard!$D$5),OR(AND(C8920&lt;&gt;"",C8920&gt;=Dashboard!$F$5,C8920&lt;=Dashboard!$H$5),AND(C8920="",Dashboard!$F$5&lt;=1980,Dashboard!$H$5&gt;=2016))),1,0)</f>
        <v>1</v>
      </c>
      <c r="Q8920" s="0" t="n">
        <f aca="false">J8920*P8920+ROW()*0.00000001</f>
        <v>0.1500892</v>
      </c>
    </row>
    <row r="8921" customFormat="false" ht="15" hidden="false" customHeight="false" outlineLevel="0" collapsed="false">
      <c r="A8921" s="0" t="s">
        <v>6521</v>
      </c>
      <c r="B8921" s="0" t="s">
        <v>33</v>
      </c>
      <c r="C8921" s="0" t="n">
        <v>2008</v>
      </c>
      <c r="D8921" s="0" t="s">
        <v>114</v>
      </c>
      <c r="E8921" s="0" t="s">
        <v>5707</v>
      </c>
      <c r="F8921" s="0" t="n">
        <v>0.13</v>
      </c>
      <c r="G8921" s="0" t="n">
        <v>0.01</v>
      </c>
      <c r="H8921" s="0" t="n">
        <v>0</v>
      </c>
      <c r="I8921" s="0" t="n">
        <v>0.01</v>
      </c>
      <c r="J8921" s="0" t="n">
        <v>0.15</v>
      </c>
      <c r="N8921" s="0" t="s">
        <v>35</v>
      </c>
      <c r="P8921" s="0" t="n">
        <f aca="false">IF(AND(OR(Dashboard!$B$5="All",D8921=Dashboard!$B$5),OR(Dashboard!$D$5="All",N8921=Dashboard!$D$5),OR(AND(C8921&lt;&gt;"",C8921&gt;=Dashboard!$F$5,C8921&lt;=Dashboard!$H$5),AND(C8921="",Dashboard!$F$5&lt;=1980,Dashboard!$H$5&gt;=2016))),1,0)</f>
        <v>1</v>
      </c>
      <c r="Q8921" s="0" t="n">
        <f aca="false">J8921*P8921+ROW()*0.00000001</f>
        <v>0.15008921</v>
      </c>
    </row>
    <row r="8922" customFormat="false" ht="15" hidden="false" customHeight="false" outlineLevel="0" collapsed="false">
      <c r="A8922" s="0" t="s">
        <v>6522</v>
      </c>
      <c r="B8922" s="0" t="s">
        <v>33</v>
      </c>
      <c r="C8922" s="0" t="n">
        <v>2010</v>
      </c>
      <c r="D8922" s="0" t="s">
        <v>34</v>
      </c>
      <c r="E8922" s="0" t="s">
        <v>160</v>
      </c>
      <c r="F8922" s="0" t="n">
        <v>0.14</v>
      </c>
      <c r="G8922" s="0" t="n">
        <v>0</v>
      </c>
      <c r="H8922" s="0" t="n">
        <v>0</v>
      </c>
      <c r="I8922" s="0" t="n">
        <v>0.01</v>
      </c>
      <c r="J8922" s="0" t="n">
        <v>0.15</v>
      </c>
      <c r="M8922" s="0" t="s">
        <v>36</v>
      </c>
      <c r="N8922" s="0" t="s">
        <v>35</v>
      </c>
      <c r="P8922" s="0" t="n">
        <f aca="false">IF(AND(OR(Dashboard!$B$5="All",D8922=Dashboard!$B$5),OR(Dashboard!$D$5="All",N8922=Dashboard!$D$5),OR(AND(C8922&lt;&gt;"",C8922&gt;=Dashboard!$F$5,C8922&lt;=Dashboard!$H$5),AND(C8922="",Dashboard!$F$5&lt;=1980,Dashboard!$H$5&gt;=2016))),1,0)</f>
        <v>1</v>
      </c>
      <c r="Q8922" s="0" t="n">
        <f aca="false">J8922*P8922+ROW()*0.00000001</f>
        <v>0.15008922</v>
      </c>
    </row>
    <row r="8923" customFormat="false" ht="15" hidden="false" customHeight="false" outlineLevel="0" collapsed="false">
      <c r="A8923" s="0" t="s">
        <v>2847</v>
      </c>
      <c r="B8923" s="0" t="s">
        <v>186</v>
      </c>
      <c r="C8923" s="0" t="n">
        <v>2005</v>
      </c>
      <c r="D8923" s="0" t="s">
        <v>71</v>
      </c>
      <c r="E8923" s="0" t="s">
        <v>142</v>
      </c>
      <c r="F8923" s="0" t="n">
        <v>0.11</v>
      </c>
      <c r="G8923" s="0" t="n">
        <v>0.03</v>
      </c>
      <c r="H8923" s="0" t="n">
        <v>0</v>
      </c>
      <c r="I8923" s="0" t="n">
        <v>0</v>
      </c>
      <c r="J8923" s="0" t="n">
        <v>0.15</v>
      </c>
      <c r="K8923" s="0" t="n">
        <v>66</v>
      </c>
      <c r="L8923" s="0" t="n">
        <v>7.2</v>
      </c>
      <c r="M8923" s="0" t="s">
        <v>103</v>
      </c>
      <c r="N8923" s="0" t="s">
        <v>35</v>
      </c>
      <c r="O8923" s="0" t="s">
        <v>67</v>
      </c>
      <c r="P8923" s="0" t="n">
        <f aca="false">IF(AND(OR(Dashboard!$B$5="All",D8923=Dashboard!$B$5),OR(Dashboard!$D$5="All",N8923=Dashboard!$D$5),OR(AND(C8923&lt;&gt;"",C8923&gt;=Dashboard!$F$5,C8923&lt;=Dashboard!$H$5),AND(C8923="",Dashboard!$F$5&lt;=1980,Dashboard!$H$5&gt;=2016))),1,0)</f>
        <v>1</v>
      </c>
      <c r="Q8923" s="0" t="n">
        <f aca="false">J8923*P8923+ROW()*0.00000001</f>
        <v>0.15008923</v>
      </c>
    </row>
    <row r="8924" customFormat="false" ht="15" hidden="false" customHeight="false" outlineLevel="0" collapsed="false">
      <c r="A8924" s="0" t="s">
        <v>4872</v>
      </c>
      <c r="B8924" s="0" t="s">
        <v>94</v>
      </c>
      <c r="C8924" s="0" t="n">
        <v>2014</v>
      </c>
      <c r="D8924" s="0" t="s">
        <v>71</v>
      </c>
      <c r="E8924" s="0" t="s">
        <v>154</v>
      </c>
      <c r="F8924" s="0" t="n">
        <v>0</v>
      </c>
      <c r="G8924" s="0" t="n">
        <v>0</v>
      </c>
      <c r="H8924" s="0" t="n">
        <v>0.15</v>
      </c>
      <c r="I8924" s="0" t="n">
        <v>0</v>
      </c>
      <c r="J8924" s="0" t="n">
        <v>0.15</v>
      </c>
      <c r="N8924" s="0" t="s">
        <v>74</v>
      </c>
      <c r="P8924" s="0" t="n">
        <f aca="false">IF(AND(OR(Dashboard!$B$5="All",D8924=Dashboard!$B$5),OR(Dashboard!$D$5="All",N8924=Dashboard!$D$5),OR(AND(C8924&lt;&gt;"",C8924&gt;=Dashboard!$F$5,C8924&lt;=Dashboard!$H$5),AND(C8924="",Dashboard!$F$5&lt;=1980,Dashboard!$H$5&gt;=2016))),1,0)</f>
        <v>1</v>
      </c>
      <c r="Q8924" s="0" t="n">
        <f aca="false">J8924*P8924+ROW()*0.00000001</f>
        <v>0.15008924</v>
      </c>
    </row>
    <row r="8925" customFormat="false" ht="15" hidden="false" customHeight="false" outlineLevel="0" collapsed="false">
      <c r="A8925" s="0" t="s">
        <v>6523</v>
      </c>
      <c r="B8925" s="0" t="s">
        <v>33</v>
      </c>
      <c r="C8925" s="0" t="n">
        <v>2008</v>
      </c>
      <c r="D8925" s="0" t="s">
        <v>114</v>
      </c>
      <c r="E8925" s="0" t="s">
        <v>154</v>
      </c>
      <c r="F8925" s="0" t="n">
        <v>0.14</v>
      </c>
      <c r="G8925" s="0" t="n">
        <v>0</v>
      </c>
      <c r="H8925" s="0" t="n">
        <v>0</v>
      </c>
      <c r="I8925" s="0" t="n">
        <v>0.01</v>
      </c>
      <c r="J8925" s="0" t="n">
        <v>0.15</v>
      </c>
      <c r="K8925" s="0" t="n">
        <v>67</v>
      </c>
      <c r="M8925" s="0" t="s">
        <v>36</v>
      </c>
      <c r="N8925" s="0" t="s">
        <v>35</v>
      </c>
      <c r="O8925" s="0" t="s">
        <v>67</v>
      </c>
      <c r="P8925" s="0" t="n">
        <f aca="false">IF(AND(OR(Dashboard!$B$5="All",D8925=Dashboard!$B$5),OR(Dashboard!$D$5="All",N8925=Dashboard!$D$5),OR(AND(C8925&lt;&gt;"",C8925&gt;=Dashboard!$F$5,C8925&lt;=Dashboard!$H$5),AND(C8925="",Dashboard!$F$5&lt;=1980,Dashboard!$H$5&gt;=2016))),1,0)</f>
        <v>1</v>
      </c>
      <c r="Q8925" s="0" t="n">
        <f aca="false">J8925*P8925+ROW()*0.00000001</f>
        <v>0.15008925</v>
      </c>
    </row>
    <row r="8926" customFormat="false" ht="15" hidden="false" customHeight="false" outlineLevel="0" collapsed="false">
      <c r="A8926" s="0" t="s">
        <v>6524</v>
      </c>
      <c r="B8926" s="0" t="s">
        <v>117</v>
      </c>
      <c r="C8926" s="0" t="n">
        <v>2001</v>
      </c>
      <c r="D8926" s="0" t="s">
        <v>41</v>
      </c>
      <c r="E8926" s="0" t="s">
        <v>91</v>
      </c>
      <c r="F8926" s="0" t="n">
        <v>0.08</v>
      </c>
      <c r="G8926" s="0" t="n">
        <v>0.06</v>
      </c>
      <c r="H8926" s="0" t="n">
        <v>0</v>
      </c>
      <c r="I8926" s="0" t="n">
        <v>0.01</v>
      </c>
      <c r="J8926" s="0" t="n">
        <v>0.15</v>
      </c>
      <c r="K8926" s="0" t="n">
        <v>76</v>
      </c>
      <c r="L8926" s="0" t="n">
        <v>8.7</v>
      </c>
      <c r="M8926" s="0" t="s">
        <v>36</v>
      </c>
      <c r="N8926" s="0" t="s">
        <v>74</v>
      </c>
      <c r="O8926" s="0" t="s">
        <v>37</v>
      </c>
      <c r="P8926" s="0" t="n">
        <f aca="false">IF(AND(OR(Dashboard!$B$5="All",D8926=Dashboard!$B$5),OR(Dashboard!$D$5="All",N8926=Dashboard!$D$5),OR(AND(C8926&lt;&gt;"",C8926&gt;=Dashboard!$F$5,C8926&lt;=Dashboard!$H$5),AND(C8926="",Dashboard!$F$5&lt;=1980,Dashboard!$H$5&gt;=2016))),1,0)</f>
        <v>1</v>
      </c>
      <c r="Q8926" s="0" t="n">
        <f aca="false">J8926*P8926+ROW()*0.00000001</f>
        <v>0.15008926</v>
      </c>
    </row>
    <row r="8927" customFormat="false" ht="15" hidden="false" customHeight="false" outlineLevel="0" collapsed="false">
      <c r="A8927" s="0" t="s">
        <v>6525</v>
      </c>
      <c r="B8927" s="0" t="s">
        <v>117</v>
      </c>
      <c r="C8927" s="0" t="n">
        <v>2000</v>
      </c>
      <c r="D8927" s="0" t="s">
        <v>16</v>
      </c>
      <c r="E8927" s="0" t="s">
        <v>124</v>
      </c>
      <c r="F8927" s="0" t="n">
        <v>0.08</v>
      </c>
      <c r="G8927" s="0" t="n">
        <v>0.06</v>
      </c>
      <c r="H8927" s="0" t="n">
        <v>0</v>
      </c>
      <c r="I8927" s="0" t="n">
        <v>0.01</v>
      </c>
      <c r="J8927" s="0" t="n">
        <v>0.15</v>
      </c>
      <c r="K8927" s="0" t="n">
        <v>65</v>
      </c>
      <c r="L8927" s="0" t="n">
        <v>7</v>
      </c>
      <c r="M8927" s="0" t="s">
        <v>36</v>
      </c>
      <c r="N8927" s="0" t="s">
        <v>74</v>
      </c>
      <c r="O8927" s="0" t="s">
        <v>67</v>
      </c>
      <c r="P8927" s="0" t="n">
        <f aca="false">IF(AND(OR(Dashboard!$B$5="All",D8927=Dashboard!$B$5),OR(Dashboard!$D$5="All",N8927=Dashboard!$D$5),OR(AND(C8927&lt;&gt;"",C8927&gt;=Dashboard!$F$5,C8927&lt;=Dashboard!$H$5),AND(C8927="",Dashboard!$F$5&lt;=1980,Dashboard!$H$5&gt;=2016))),1,0)</f>
        <v>1</v>
      </c>
      <c r="Q8927" s="0" t="n">
        <f aca="false">J8927*P8927+ROW()*0.00000001</f>
        <v>0.15008927</v>
      </c>
    </row>
    <row r="8928" customFormat="false" ht="15" hidden="false" customHeight="false" outlineLevel="0" collapsed="false">
      <c r="A8928" s="0" t="s">
        <v>6526</v>
      </c>
      <c r="B8928" s="0" t="s">
        <v>117</v>
      </c>
      <c r="C8928" s="0" t="n">
        <v>1997</v>
      </c>
      <c r="D8928" s="0" t="s">
        <v>246</v>
      </c>
      <c r="E8928" s="0" t="s">
        <v>328</v>
      </c>
      <c r="F8928" s="0" t="n">
        <v>0</v>
      </c>
      <c r="G8928" s="0" t="n">
        <v>0</v>
      </c>
      <c r="H8928" s="0" t="n">
        <v>0.14</v>
      </c>
      <c r="I8928" s="0" t="n">
        <v>0.01</v>
      </c>
      <c r="J8928" s="0" t="n">
        <v>0.15</v>
      </c>
      <c r="N8928" s="0" t="s">
        <v>74</v>
      </c>
      <c r="P8928" s="0" t="n">
        <f aca="false">IF(AND(OR(Dashboard!$B$5="All",D8928=Dashboard!$B$5),OR(Dashboard!$D$5="All",N8928=Dashboard!$D$5),OR(AND(C8928&lt;&gt;"",C8928&gt;=Dashboard!$F$5,C8928&lt;=Dashboard!$H$5),AND(C8928="",Dashboard!$F$5&lt;=1980,Dashboard!$H$5&gt;=2016))),1,0)</f>
        <v>1</v>
      </c>
      <c r="Q8928" s="0" t="n">
        <f aca="false">J8928*P8928+ROW()*0.00000001</f>
        <v>0.15008928</v>
      </c>
    </row>
    <row r="8929" customFormat="false" ht="15" hidden="false" customHeight="false" outlineLevel="0" collapsed="false">
      <c r="A8929" s="0" t="s">
        <v>6527</v>
      </c>
      <c r="B8929" s="0" t="s">
        <v>117</v>
      </c>
      <c r="C8929" s="0" t="n">
        <v>1999</v>
      </c>
      <c r="D8929" s="0" t="s">
        <v>114</v>
      </c>
      <c r="E8929" s="0" t="s">
        <v>1169</v>
      </c>
      <c r="F8929" s="0" t="n">
        <v>0.08</v>
      </c>
      <c r="G8929" s="0" t="n">
        <v>0.06</v>
      </c>
      <c r="H8929" s="0" t="n">
        <v>0</v>
      </c>
      <c r="I8929" s="0" t="n">
        <v>0.01</v>
      </c>
      <c r="J8929" s="0" t="n">
        <v>0.15</v>
      </c>
      <c r="N8929" s="0" t="s">
        <v>74</v>
      </c>
      <c r="P8929" s="0" t="n">
        <f aca="false">IF(AND(OR(Dashboard!$B$5="All",D8929=Dashboard!$B$5),OR(Dashboard!$D$5="All",N8929=Dashboard!$D$5),OR(AND(C8929&lt;&gt;"",C8929&gt;=Dashboard!$F$5,C8929&lt;=Dashboard!$H$5),AND(C8929="",Dashboard!$F$5&lt;=1980,Dashboard!$H$5&gt;=2016))),1,0)</f>
        <v>1</v>
      </c>
      <c r="Q8929" s="0" t="n">
        <f aca="false">J8929*P8929+ROW()*0.00000001</f>
        <v>0.15008929</v>
      </c>
    </row>
    <row r="8930" customFormat="false" ht="15" hidden="false" customHeight="false" outlineLevel="0" collapsed="false">
      <c r="A8930" s="0" t="s">
        <v>6528</v>
      </c>
      <c r="B8930" s="0" t="s">
        <v>164</v>
      </c>
      <c r="C8930" s="0" t="n">
        <v>2010</v>
      </c>
      <c r="D8930" s="0" t="s">
        <v>46</v>
      </c>
      <c r="E8930" s="0" t="s">
        <v>5273</v>
      </c>
      <c r="F8930" s="0" t="n">
        <v>0.09</v>
      </c>
      <c r="G8930" s="0" t="n">
        <v>0</v>
      </c>
      <c r="H8930" s="0" t="n">
        <v>0.04</v>
      </c>
      <c r="I8930" s="0" t="n">
        <v>0.01</v>
      </c>
      <c r="J8930" s="0" t="n">
        <v>0.15</v>
      </c>
      <c r="K8930" s="0" t="n">
        <v>80</v>
      </c>
      <c r="L8930" s="0" t="n">
        <v>8.3</v>
      </c>
      <c r="M8930" s="0" t="s">
        <v>103</v>
      </c>
      <c r="N8930" s="0" t="s">
        <v>74</v>
      </c>
      <c r="O8930" s="0" t="s">
        <v>37</v>
      </c>
      <c r="P8930" s="0" t="n">
        <f aca="false">IF(AND(OR(Dashboard!$B$5="All",D8930=Dashboard!$B$5),OR(Dashboard!$D$5="All",N8930=Dashboard!$D$5),OR(AND(C8930&lt;&gt;"",C8930&gt;=Dashboard!$F$5,C8930&lt;=Dashboard!$H$5),AND(C8930="",Dashboard!$F$5&lt;=1980,Dashboard!$H$5&gt;=2016))),1,0)</f>
        <v>1</v>
      </c>
      <c r="Q8930" s="0" t="n">
        <f aca="false">J8930*P8930+ROW()*0.00000001</f>
        <v>0.1500893</v>
      </c>
    </row>
    <row r="8931" customFormat="false" ht="15" hidden="false" customHeight="false" outlineLevel="0" collapsed="false">
      <c r="A8931" s="0" t="s">
        <v>2543</v>
      </c>
      <c r="B8931" s="0" t="s">
        <v>144</v>
      </c>
      <c r="C8931" s="0" t="n">
        <v>2004</v>
      </c>
      <c r="D8931" s="0" t="s">
        <v>16</v>
      </c>
      <c r="E8931" s="0" t="s">
        <v>293</v>
      </c>
      <c r="F8931" s="0" t="n">
        <v>0.11</v>
      </c>
      <c r="G8931" s="0" t="n">
        <v>0.03</v>
      </c>
      <c r="H8931" s="0" t="n">
        <v>0</v>
      </c>
      <c r="I8931" s="0" t="n">
        <v>0.01</v>
      </c>
      <c r="J8931" s="0" t="n">
        <v>0.15</v>
      </c>
      <c r="K8931" s="0" t="n">
        <v>66</v>
      </c>
      <c r="L8931" s="0" t="n">
        <v>8.7</v>
      </c>
      <c r="M8931" s="0" t="s">
        <v>36</v>
      </c>
      <c r="N8931" s="0" t="s">
        <v>66</v>
      </c>
      <c r="O8931" s="0" t="s">
        <v>67</v>
      </c>
      <c r="P8931" s="0" t="n">
        <f aca="false">IF(AND(OR(Dashboard!$B$5="All",D8931=Dashboard!$B$5),OR(Dashboard!$D$5="All",N8931=Dashboard!$D$5),OR(AND(C8931&lt;&gt;"",C8931&gt;=Dashboard!$F$5,C8931&lt;=Dashboard!$H$5),AND(C8931="",Dashboard!$F$5&lt;=1980,Dashboard!$H$5&gt;=2016))),1,0)</f>
        <v>1</v>
      </c>
      <c r="Q8931" s="0" t="n">
        <f aca="false">J8931*P8931+ROW()*0.00000001</f>
        <v>0.15008931</v>
      </c>
    </row>
    <row r="8932" customFormat="false" ht="15" hidden="false" customHeight="false" outlineLevel="0" collapsed="false">
      <c r="A8932" s="0" t="s">
        <v>6529</v>
      </c>
      <c r="B8932" s="0" t="s">
        <v>33</v>
      </c>
      <c r="C8932" s="0" t="n">
        <v>2011</v>
      </c>
      <c r="D8932" s="0" t="s">
        <v>52</v>
      </c>
      <c r="E8932" s="0" t="s">
        <v>2264</v>
      </c>
      <c r="F8932" s="0" t="n">
        <v>0</v>
      </c>
      <c r="G8932" s="0" t="n">
        <v>0.13</v>
      </c>
      <c r="H8932" s="0" t="n">
        <v>0</v>
      </c>
      <c r="I8932" s="0" t="n">
        <v>0.02</v>
      </c>
      <c r="J8932" s="0" t="n">
        <v>0.15</v>
      </c>
      <c r="N8932" s="0" t="s">
        <v>35</v>
      </c>
      <c r="P8932" s="0" t="n">
        <f aca="false">IF(AND(OR(Dashboard!$B$5="All",D8932=Dashboard!$B$5),OR(Dashboard!$D$5="All",N8932=Dashboard!$D$5),OR(AND(C8932&lt;&gt;"",C8932&gt;=Dashboard!$F$5,C8932&lt;=Dashboard!$H$5),AND(C8932="",Dashboard!$F$5&lt;=1980,Dashboard!$H$5&gt;=2016))),1,0)</f>
        <v>1</v>
      </c>
      <c r="Q8932" s="0" t="n">
        <f aca="false">J8932*P8932+ROW()*0.00000001</f>
        <v>0.15008932</v>
      </c>
    </row>
    <row r="8933" customFormat="false" ht="15" hidden="false" customHeight="false" outlineLevel="0" collapsed="false">
      <c r="A8933" s="0" t="s">
        <v>6530</v>
      </c>
      <c r="B8933" s="0" t="s">
        <v>50</v>
      </c>
      <c r="C8933" s="0" t="n">
        <v>2009</v>
      </c>
      <c r="D8933" s="0" t="s">
        <v>71</v>
      </c>
      <c r="E8933" s="0" t="s">
        <v>91</v>
      </c>
      <c r="F8933" s="0" t="n">
        <v>0.14</v>
      </c>
      <c r="G8933" s="0" t="n">
        <v>0</v>
      </c>
      <c r="H8933" s="0" t="n">
        <v>0</v>
      </c>
      <c r="I8933" s="0" t="n">
        <v>0.01</v>
      </c>
      <c r="J8933" s="0" t="n">
        <v>0.15</v>
      </c>
      <c r="M8933" s="0" t="s">
        <v>36</v>
      </c>
      <c r="N8933" s="0" t="s">
        <v>35</v>
      </c>
      <c r="P8933" s="0" t="n">
        <f aca="false">IF(AND(OR(Dashboard!$B$5="All",D8933=Dashboard!$B$5),OR(Dashboard!$D$5="All",N8933=Dashboard!$D$5),OR(AND(C8933&lt;&gt;"",C8933&gt;=Dashboard!$F$5,C8933&lt;=Dashboard!$H$5),AND(C8933="",Dashboard!$F$5&lt;=1980,Dashboard!$H$5&gt;=2016))),1,0)</f>
        <v>1</v>
      </c>
      <c r="Q8933" s="0" t="n">
        <f aca="false">J8933*P8933+ROW()*0.00000001</f>
        <v>0.15008933</v>
      </c>
    </row>
    <row r="8934" customFormat="false" ht="15" hidden="false" customHeight="false" outlineLevel="0" collapsed="false">
      <c r="A8934" s="0" t="s">
        <v>6531</v>
      </c>
      <c r="B8934" s="0" t="s">
        <v>76</v>
      </c>
      <c r="C8934" s="0" t="n">
        <v>2000</v>
      </c>
      <c r="D8934" s="0" t="s">
        <v>58</v>
      </c>
      <c r="E8934" s="0" t="s">
        <v>220</v>
      </c>
      <c r="F8934" s="0" t="n">
        <v>0</v>
      </c>
      <c r="G8934" s="0" t="n">
        <v>0</v>
      </c>
      <c r="H8934" s="0" t="n">
        <v>0.15</v>
      </c>
      <c r="I8934" s="0" t="n">
        <v>0</v>
      </c>
      <c r="J8934" s="0" t="n">
        <v>0.15</v>
      </c>
      <c r="N8934" s="0" t="s">
        <v>74</v>
      </c>
      <c r="P8934" s="0" t="n">
        <f aca="false">IF(AND(OR(Dashboard!$B$5="All",D8934=Dashboard!$B$5),OR(Dashboard!$D$5="All",N8934=Dashboard!$D$5),OR(AND(C8934&lt;&gt;"",C8934&gt;=Dashboard!$F$5,C8934&lt;=Dashboard!$H$5),AND(C8934="",Dashboard!$F$5&lt;=1980,Dashboard!$H$5&gt;=2016))),1,0)</f>
        <v>1</v>
      </c>
      <c r="Q8934" s="0" t="n">
        <f aca="false">J8934*P8934+ROW()*0.00000001</f>
        <v>0.15008934</v>
      </c>
    </row>
    <row r="8935" customFormat="false" ht="15" hidden="false" customHeight="false" outlineLevel="0" collapsed="false">
      <c r="A8935" s="0" t="s">
        <v>6532</v>
      </c>
      <c r="B8935" s="0" t="s">
        <v>97</v>
      </c>
      <c r="C8935" s="0" t="n">
        <v>2013</v>
      </c>
      <c r="D8935" s="0" t="s">
        <v>71</v>
      </c>
      <c r="E8935" s="0" t="s">
        <v>4684</v>
      </c>
      <c r="F8935" s="0" t="n">
        <v>0</v>
      </c>
      <c r="G8935" s="0" t="n">
        <v>0</v>
      </c>
      <c r="H8935" s="0" t="n">
        <v>0.15</v>
      </c>
      <c r="I8935" s="0" t="n">
        <v>0</v>
      </c>
      <c r="J8935" s="0" t="n">
        <v>0.15</v>
      </c>
      <c r="N8935" s="0" t="s">
        <v>35</v>
      </c>
      <c r="P8935" s="0" t="n">
        <f aca="false">IF(AND(OR(Dashboard!$B$5="All",D8935=Dashboard!$B$5),OR(Dashboard!$D$5="All",N8935=Dashboard!$D$5),OR(AND(C8935&lt;&gt;"",C8935&gt;=Dashboard!$F$5,C8935&lt;=Dashboard!$H$5),AND(C8935="",Dashboard!$F$5&lt;=1980,Dashboard!$H$5&gt;=2016))),1,0)</f>
        <v>1</v>
      </c>
      <c r="Q8935" s="0" t="n">
        <f aca="false">J8935*P8935+ROW()*0.00000001</f>
        <v>0.15008935</v>
      </c>
    </row>
    <row r="8936" customFormat="false" ht="15" hidden="false" customHeight="false" outlineLevel="0" collapsed="false">
      <c r="A8936" s="0" t="s">
        <v>6533</v>
      </c>
      <c r="B8936" s="0" t="s">
        <v>50</v>
      </c>
      <c r="C8936" s="0" t="n">
        <v>2005</v>
      </c>
      <c r="D8936" s="0" t="s">
        <v>71</v>
      </c>
      <c r="E8936" s="0" t="s">
        <v>220</v>
      </c>
      <c r="F8936" s="0" t="n">
        <v>0.15</v>
      </c>
      <c r="G8936" s="0" t="n">
        <v>0</v>
      </c>
      <c r="H8936" s="0" t="n">
        <v>0</v>
      </c>
      <c r="I8936" s="0" t="n">
        <v>0</v>
      </c>
      <c r="J8936" s="0" t="n">
        <v>0.15</v>
      </c>
      <c r="N8936" s="0" t="s">
        <v>35</v>
      </c>
      <c r="P8936" s="0" t="n">
        <f aca="false">IF(AND(OR(Dashboard!$B$5="All",D8936=Dashboard!$B$5),OR(Dashboard!$D$5="All",N8936=Dashboard!$D$5),OR(AND(C8936&lt;&gt;"",C8936&gt;=Dashboard!$F$5,C8936&lt;=Dashboard!$H$5),AND(C8936="",Dashboard!$F$5&lt;=1980,Dashboard!$H$5&gt;=2016))),1,0)</f>
        <v>1</v>
      </c>
      <c r="Q8936" s="0" t="n">
        <f aca="false">J8936*P8936+ROW()*0.00000001</f>
        <v>0.15008936</v>
      </c>
    </row>
    <row r="8937" customFormat="false" ht="15" hidden="false" customHeight="false" outlineLevel="0" collapsed="false">
      <c r="A8937" s="0" t="s">
        <v>6534</v>
      </c>
      <c r="B8937" s="0" t="s">
        <v>50</v>
      </c>
      <c r="C8937" s="0" t="n">
        <v>2009</v>
      </c>
      <c r="D8937" s="0" t="s">
        <v>71</v>
      </c>
      <c r="E8937" s="0" t="s">
        <v>418</v>
      </c>
      <c r="F8937" s="0" t="n">
        <v>0.07</v>
      </c>
      <c r="G8937" s="0" t="n">
        <v>0.07</v>
      </c>
      <c r="H8937" s="0" t="n">
        <v>0</v>
      </c>
      <c r="I8937" s="0" t="n">
        <v>0.01</v>
      </c>
      <c r="J8937" s="0" t="n">
        <v>0.15</v>
      </c>
      <c r="M8937" s="0" t="s">
        <v>36</v>
      </c>
      <c r="N8937" s="0" t="s">
        <v>35</v>
      </c>
      <c r="P8937" s="0" t="n">
        <f aca="false">IF(AND(OR(Dashboard!$B$5="All",D8937=Dashboard!$B$5),OR(Dashboard!$D$5="All",N8937=Dashboard!$D$5),OR(AND(C8937&lt;&gt;"",C8937&gt;=Dashboard!$F$5,C8937&lt;=Dashboard!$H$5),AND(C8937="",Dashboard!$F$5&lt;=1980,Dashboard!$H$5&gt;=2016))),1,0)</f>
        <v>1</v>
      </c>
      <c r="Q8937" s="0" t="n">
        <f aca="false">J8937*P8937+ROW()*0.00000001</f>
        <v>0.15008937</v>
      </c>
    </row>
    <row r="8938" customFormat="false" ht="15" hidden="false" customHeight="false" outlineLevel="0" collapsed="false">
      <c r="A8938" s="0" t="s">
        <v>6535</v>
      </c>
      <c r="B8938" s="0" t="s">
        <v>50</v>
      </c>
      <c r="C8938" s="0" t="n">
        <v>2009</v>
      </c>
      <c r="D8938" s="0" t="s">
        <v>46</v>
      </c>
      <c r="E8938" s="0" t="s">
        <v>328</v>
      </c>
      <c r="F8938" s="0" t="n">
        <v>0</v>
      </c>
      <c r="G8938" s="0" t="n">
        <v>0</v>
      </c>
      <c r="H8938" s="0" t="n">
        <v>0.15</v>
      </c>
      <c r="I8938" s="0" t="n">
        <v>0</v>
      </c>
      <c r="J8938" s="0" t="n">
        <v>0.15</v>
      </c>
      <c r="N8938" s="0" t="s">
        <v>35</v>
      </c>
      <c r="P8938" s="0" t="n">
        <f aca="false">IF(AND(OR(Dashboard!$B$5="All",D8938=Dashboard!$B$5),OR(Dashboard!$D$5="All",N8938=Dashboard!$D$5),OR(AND(C8938&lt;&gt;"",C8938&gt;=Dashboard!$F$5,C8938&lt;=Dashboard!$H$5),AND(C8938="",Dashboard!$F$5&lt;=1980,Dashboard!$H$5&gt;=2016))),1,0)</f>
        <v>1</v>
      </c>
      <c r="Q8938" s="0" t="n">
        <f aca="false">J8938*P8938+ROW()*0.00000001</f>
        <v>0.15008938</v>
      </c>
    </row>
    <row r="8939" customFormat="false" ht="15" hidden="false" customHeight="false" outlineLevel="0" collapsed="false">
      <c r="A8939" s="0" t="s">
        <v>2825</v>
      </c>
      <c r="B8939" s="0" t="s">
        <v>144</v>
      </c>
      <c r="C8939" s="0" t="n">
        <v>2006</v>
      </c>
      <c r="D8939" s="0" t="s">
        <v>34</v>
      </c>
      <c r="E8939" s="0" t="s">
        <v>142</v>
      </c>
      <c r="F8939" s="0" t="n">
        <v>0.11</v>
      </c>
      <c r="G8939" s="0" t="n">
        <v>0.03</v>
      </c>
      <c r="H8939" s="0" t="n">
        <v>0</v>
      </c>
      <c r="I8939" s="0" t="n">
        <v>0.01</v>
      </c>
      <c r="J8939" s="0" t="n">
        <v>0.15</v>
      </c>
      <c r="K8939" s="0" t="n">
        <v>65</v>
      </c>
      <c r="L8939" s="0" t="n">
        <v>8.5</v>
      </c>
      <c r="M8939" s="0" t="s">
        <v>125</v>
      </c>
      <c r="N8939" s="0" t="s">
        <v>66</v>
      </c>
      <c r="O8939" s="0" t="s">
        <v>67</v>
      </c>
      <c r="P8939" s="0" t="n">
        <f aca="false">IF(AND(OR(Dashboard!$B$5="All",D8939=Dashboard!$B$5),OR(Dashboard!$D$5="All",N8939=Dashboard!$D$5),OR(AND(C8939&lt;&gt;"",C8939&gt;=Dashboard!$F$5,C8939&lt;=Dashboard!$H$5),AND(C8939="",Dashboard!$F$5&lt;=1980,Dashboard!$H$5&gt;=2016))),1,0)</f>
        <v>1</v>
      </c>
      <c r="Q8939" s="0" t="n">
        <f aca="false">J8939*P8939+ROW()*0.00000001</f>
        <v>0.15008939</v>
      </c>
    </row>
    <row r="8940" customFormat="false" ht="15" hidden="false" customHeight="false" outlineLevel="0" collapsed="false">
      <c r="A8940" s="0" t="s">
        <v>6536</v>
      </c>
      <c r="B8940" s="0" t="s">
        <v>85</v>
      </c>
      <c r="C8940" s="0" t="n">
        <v>2004</v>
      </c>
      <c r="D8940" s="0" t="s">
        <v>34</v>
      </c>
      <c r="E8940" s="0" t="s">
        <v>220</v>
      </c>
      <c r="F8940" s="0" t="n">
        <v>0</v>
      </c>
      <c r="G8940" s="0" t="n">
        <v>0</v>
      </c>
      <c r="H8940" s="0" t="n">
        <v>0.14</v>
      </c>
      <c r="I8940" s="0" t="n">
        <v>0</v>
      </c>
      <c r="J8940" s="0" t="n">
        <v>0.15</v>
      </c>
      <c r="N8940" s="0" t="s">
        <v>35</v>
      </c>
      <c r="P8940" s="0" t="n">
        <f aca="false">IF(AND(OR(Dashboard!$B$5="All",D8940=Dashboard!$B$5),OR(Dashboard!$D$5="All",N8940=Dashboard!$D$5),OR(AND(C8940&lt;&gt;"",C8940&gt;=Dashboard!$F$5,C8940&lt;=Dashboard!$H$5),AND(C8940="",Dashboard!$F$5&lt;=1980,Dashboard!$H$5&gt;=2016))),1,0)</f>
        <v>1</v>
      </c>
      <c r="Q8940" s="0" t="n">
        <f aca="false">J8940*P8940+ROW()*0.00000001</f>
        <v>0.1500894</v>
      </c>
    </row>
    <row r="8941" customFormat="false" ht="15" hidden="false" customHeight="false" outlineLevel="0" collapsed="false">
      <c r="A8941" s="0" t="s">
        <v>6537</v>
      </c>
      <c r="B8941" s="0" t="s">
        <v>85</v>
      </c>
      <c r="C8941" s="0" t="n">
        <v>2003</v>
      </c>
      <c r="D8941" s="0" t="s">
        <v>56</v>
      </c>
      <c r="E8941" s="0" t="s">
        <v>142</v>
      </c>
      <c r="F8941" s="0" t="n">
        <v>0.11</v>
      </c>
      <c r="G8941" s="0" t="n">
        <v>0.04</v>
      </c>
      <c r="H8941" s="0" t="n">
        <v>0</v>
      </c>
      <c r="I8941" s="0" t="n">
        <v>0</v>
      </c>
      <c r="J8941" s="0" t="n">
        <v>0.15</v>
      </c>
      <c r="K8941" s="0" t="n">
        <v>80</v>
      </c>
      <c r="L8941" s="0" t="n">
        <v>7.2</v>
      </c>
      <c r="M8941" s="0" t="s">
        <v>103</v>
      </c>
      <c r="N8941" s="0" t="s">
        <v>35</v>
      </c>
      <c r="O8941" s="0" t="s">
        <v>37</v>
      </c>
      <c r="P8941" s="0" t="n">
        <f aca="false">IF(AND(OR(Dashboard!$B$5="All",D8941=Dashboard!$B$5),OR(Dashboard!$D$5="All",N8941=Dashboard!$D$5),OR(AND(C8941&lt;&gt;"",C8941&gt;=Dashboard!$F$5,C8941&lt;=Dashboard!$H$5),AND(C8941="",Dashboard!$F$5&lt;=1980,Dashboard!$H$5&gt;=2016))),1,0)</f>
        <v>1</v>
      </c>
      <c r="Q8941" s="0" t="n">
        <f aca="false">J8941*P8941+ROW()*0.00000001</f>
        <v>0.15008941</v>
      </c>
    </row>
    <row r="8942" customFormat="false" ht="15" hidden="false" customHeight="false" outlineLevel="0" collapsed="false">
      <c r="A8942" s="0" t="s">
        <v>3192</v>
      </c>
      <c r="B8942" s="0" t="s">
        <v>33</v>
      </c>
      <c r="C8942" s="0" t="n">
        <v>2015</v>
      </c>
      <c r="D8942" s="0" t="s">
        <v>71</v>
      </c>
      <c r="E8942" s="0" t="s">
        <v>91</v>
      </c>
      <c r="F8942" s="0" t="n">
        <v>0.02</v>
      </c>
      <c r="G8942" s="0" t="n">
        <v>0.12</v>
      </c>
      <c r="H8942" s="0" t="n">
        <v>0</v>
      </c>
      <c r="I8942" s="0" t="n">
        <v>0.01</v>
      </c>
      <c r="J8942" s="0" t="n">
        <v>0.15</v>
      </c>
      <c r="N8942" s="0" t="s">
        <v>35</v>
      </c>
      <c r="P8942" s="0" t="n">
        <f aca="false">IF(AND(OR(Dashboard!$B$5="All",D8942=Dashboard!$B$5),OR(Dashboard!$D$5="All",N8942=Dashboard!$D$5),OR(AND(C8942&lt;&gt;"",C8942&gt;=Dashboard!$F$5,C8942&lt;=Dashboard!$H$5),AND(C8942="",Dashboard!$F$5&lt;=1980,Dashboard!$H$5&gt;=2016))),1,0)</f>
        <v>1</v>
      </c>
      <c r="Q8942" s="0" t="n">
        <f aca="false">J8942*P8942+ROW()*0.00000001</f>
        <v>0.15008942</v>
      </c>
    </row>
    <row r="8943" customFormat="false" ht="15" hidden="false" customHeight="false" outlineLevel="0" collapsed="false">
      <c r="A8943" s="0" t="s">
        <v>6538</v>
      </c>
      <c r="B8943" s="0" t="s">
        <v>117</v>
      </c>
      <c r="C8943" s="0" t="n">
        <v>1996</v>
      </c>
      <c r="D8943" s="0" t="s">
        <v>114</v>
      </c>
      <c r="E8943" s="0" t="s">
        <v>1998</v>
      </c>
      <c r="F8943" s="0" t="n">
        <v>0.08</v>
      </c>
      <c r="G8943" s="0" t="n">
        <v>0.06</v>
      </c>
      <c r="H8943" s="0" t="n">
        <v>0</v>
      </c>
      <c r="I8943" s="0" t="n">
        <v>0.01</v>
      </c>
      <c r="J8943" s="0" t="n">
        <v>0.15</v>
      </c>
      <c r="N8943" s="0" t="s">
        <v>74</v>
      </c>
      <c r="P8943" s="0" t="n">
        <f aca="false">IF(AND(OR(Dashboard!$B$5="All",D8943=Dashboard!$B$5),OR(Dashboard!$D$5="All",N8943=Dashboard!$D$5),OR(AND(C8943&lt;&gt;"",C8943&gt;=Dashboard!$F$5,C8943&lt;=Dashboard!$H$5),AND(C8943="",Dashboard!$F$5&lt;=1980,Dashboard!$H$5&gt;=2016))),1,0)</f>
        <v>1</v>
      </c>
      <c r="Q8943" s="0" t="n">
        <f aca="false">J8943*P8943+ROW()*0.00000001</f>
        <v>0.15008943</v>
      </c>
    </row>
    <row r="8944" customFormat="false" ht="15" hidden="false" customHeight="false" outlineLevel="0" collapsed="false">
      <c r="A8944" s="0" t="s">
        <v>2390</v>
      </c>
      <c r="B8944" s="0" t="s">
        <v>184</v>
      </c>
      <c r="C8944" s="0" t="n">
        <v>2016</v>
      </c>
      <c r="D8944" s="0" t="s">
        <v>71</v>
      </c>
      <c r="E8944" s="0" t="s">
        <v>243</v>
      </c>
      <c r="F8944" s="0" t="n">
        <v>0.06</v>
      </c>
      <c r="G8944" s="0" t="n">
        <v>0.07</v>
      </c>
      <c r="H8944" s="0" t="n">
        <v>0.01</v>
      </c>
      <c r="I8944" s="0" t="n">
        <v>0.01</v>
      </c>
      <c r="J8944" s="0" t="n">
        <v>0.15</v>
      </c>
      <c r="K8944" s="0" t="n">
        <v>74</v>
      </c>
      <c r="L8944" s="0" t="n">
        <v>8</v>
      </c>
      <c r="M8944" s="0" t="s">
        <v>125</v>
      </c>
      <c r="N8944" s="0" t="s">
        <v>35</v>
      </c>
      <c r="O8944" s="0" t="s">
        <v>37</v>
      </c>
      <c r="P8944" s="0" t="n">
        <f aca="false">IF(AND(OR(Dashboard!$B$5="All",D8944=Dashboard!$B$5),OR(Dashboard!$D$5="All",N8944=Dashboard!$D$5),OR(AND(C8944&lt;&gt;"",C8944&gt;=Dashboard!$F$5,C8944&lt;=Dashboard!$H$5),AND(C8944="",Dashboard!$F$5&lt;=1980,Dashboard!$H$5&gt;=2016))),1,0)</f>
        <v>1</v>
      </c>
      <c r="Q8944" s="0" t="n">
        <f aca="false">J8944*P8944+ROW()*0.00000001</f>
        <v>0.15008944</v>
      </c>
    </row>
    <row r="8945" customFormat="false" ht="15" hidden="false" customHeight="false" outlineLevel="0" collapsed="false">
      <c r="A8945" s="0" t="s">
        <v>6539</v>
      </c>
      <c r="B8945" s="0" t="s">
        <v>50</v>
      </c>
      <c r="C8945" s="0" t="n">
        <v>2011</v>
      </c>
      <c r="D8945" s="0" t="s">
        <v>52</v>
      </c>
      <c r="E8945" s="0" t="s">
        <v>1002</v>
      </c>
      <c r="F8945" s="0" t="n">
        <v>0.13</v>
      </c>
      <c r="G8945" s="0" t="n">
        <v>0.01</v>
      </c>
      <c r="H8945" s="0" t="n">
        <v>0</v>
      </c>
      <c r="I8945" s="0" t="n">
        <v>0.01</v>
      </c>
      <c r="J8945" s="0" t="n">
        <v>0.15</v>
      </c>
      <c r="M8945" s="0" t="s">
        <v>36</v>
      </c>
      <c r="N8945" s="0" t="s">
        <v>35</v>
      </c>
      <c r="P8945" s="0" t="n">
        <f aca="false">IF(AND(OR(Dashboard!$B$5="All",D8945=Dashboard!$B$5),OR(Dashboard!$D$5="All",N8945=Dashboard!$D$5),OR(AND(C8945&lt;&gt;"",C8945&gt;=Dashboard!$F$5,C8945&lt;=Dashboard!$H$5),AND(C8945="",Dashboard!$F$5&lt;=1980,Dashboard!$H$5&gt;=2016))),1,0)</f>
        <v>1</v>
      </c>
      <c r="Q8945" s="0" t="n">
        <f aca="false">J8945*P8945+ROW()*0.00000001</f>
        <v>0.15008945</v>
      </c>
    </row>
    <row r="8946" customFormat="false" ht="15" hidden="false" customHeight="false" outlineLevel="0" collapsed="false">
      <c r="A8946" s="0" t="s">
        <v>6540</v>
      </c>
      <c r="B8946" s="0" t="s">
        <v>50</v>
      </c>
      <c r="C8946" s="0" t="n">
        <v>2008</v>
      </c>
      <c r="D8946" s="0" t="s">
        <v>46</v>
      </c>
      <c r="E8946" s="0" t="s">
        <v>1002</v>
      </c>
      <c r="F8946" s="0" t="n">
        <v>0.13</v>
      </c>
      <c r="G8946" s="0" t="n">
        <v>0</v>
      </c>
      <c r="H8946" s="0" t="n">
        <v>0</v>
      </c>
      <c r="I8946" s="0" t="n">
        <v>0.01</v>
      </c>
      <c r="J8946" s="0" t="n">
        <v>0.15</v>
      </c>
      <c r="K8946" s="0" t="n">
        <v>68</v>
      </c>
      <c r="L8946" s="0" t="n">
        <v>6</v>
      </c>
      <c r="M8946" s="0" t="s">
        <v>36</v>
      </c>
      <c r="N8946" s="0" t="s">
        <v>35</v>
      </c>
      <c r="O8946" s="0" t="s">
        <v>67</v>
      </c>
      <c r="P8946" s="0" t="n">
        <f aca="false">IF(AND(OR(Dashboard!$B$5="All",D8946=Dashboard!$B$5),OR(Dashboard!$D$5="All",N8946=Dashboard!$D$5),OR(AND(C8946&lt;&gt;"",C8946&gt;=Dashboard!$F$5,C8946&lt;=Dashboard!$H$5),AND(C8946="",Dashboard!$F$5&lt;=1980,Dashboard!$H$5&gt;=2016))),1,0)</f>
        <v>1</v>
      </c>
      <c r="Q8946" s="0" t="n">
        <f aca="false">J8946*P8946+ROW()*0.00000001</f>
        <v>0.15008946</v>
      </c>
    </row>
    <row r="8947" customFormat="false" ht="15" hidden="false" customHeight="false" outlineLevel="0" collapsed="false">
      <c r="A8947" s="0" t="s">
        <v>6541</v>
      </c>
      <c r="B8947" s="0" t="s">
        <v>33</v>
      </c>
      <c r="C8947" s="0" t="n">
        <v>2009</v>
      </c>
      <c r="D8947" s="0" t="s">
        <v>34</v>
      </c>
      <c r="E8947" s="0" t="s">
        <v>72</v>
      </c>
      <c r="F8947" s="0" t="n">
        <v>0.14</v>
      </c>
      <c r="G8947" s="0" t="n">
        <v>0</v>
      </c>
      <c r="H8947" s="0" t="n">
        <v>0</v>
      </c>
      <c r="I8947" s="0" t="n">
        <v>0.01</v>
      </c>
      <c r="J8947" s="0" t="n">
        <v>0.15</v>
      </c>
      <c r="N8947" s="0" t="s">
        <v>35</v>
      </c>
      <c r="P8947" s="0" t="n">
        <f aca="false">IF(AND(OR(Dashboard!$B$5="All",D8947=Dashboard!$B$5),OR(Dashboard!$D$5="All",N8947=Dashboard!$D$5),OR(AND(C8947&lt;&gt;"",C8947&gt;=Dashboard!$F$5,C8947&lt;=Dashboard!$H$5),AND(C8947="",Dashboard!$F$5&lt;=1980,Dashboard!$H$5&gt;=2016))),1,0)</f>
        <v>1</v>
      </c>
      <c r="Q8947" s="0" t="n">
        <f aca="false">J8947*P8947+ROW()*0.00000001</f>
        <v>0.15008947</v>
      </c>
    </row>
    <row r="8948" customFormat="false" ht="15" hidden="false" customHeight="false" outlineLevel="0" collapsed="false">
      <c r="A8948" s="0" t="s">
        <v>5087</v>
      </c>
      <c r="B8948" s="0" t="s">
        <v>144</v>
      </c>
      <c r="C8948" s="0" t="n">
        <v>2005</v>
      </c>
      <c r="D8948" s="0" t="s">
        <v>52</v>
      </c>
      <c r="E8948" s="0" t="s">
        <v>154</v>
      </c>
      <c r="F8948" s="0" t="n">
        <v>0.11</v>
      </c>
      <c r="G8948" s="0" t="n">
        <v>0.03</v>
      </c>
      <c r="H8948" s="0" t="n">
        <v>0</v>
      </c>
      <c r="I8948" s="0" t="n">
        <v>0.01</v>
      </c>
      <c r="J8948" s="0" t="n">
        <v>0.15</v>
      </c>
      <c r="K8948" s="0" t="n">
        <v>81</v>
      </c>
      <c r="L8948" s="0" t="n">
        <v>8.2</v>
      </c>
      <c r="M8948" s="0" t="s">
        <v>36</v>
      </c>
      <c r="N8948" s="0" t="s">
        <v>66</v>
      </c>
      <c r="O8948" s="0" t="s">
        <v>42</v>
      </c>
      <c r="P8948" s="0" t="n">
        <f aca="false">IF(AND(OR(Dashboard!$B$5="All",D8948=Dashboard!$B$5),OR(Dashboard!$D$5="All",N8948=Dashboard!$D$5),OR(AND(C8948&lt;&gt;"",C8948&gt;=Dashboard!$F$5,C8948&lt;=Dashboard!$H$5),AND(C8948="",Dashboard!$F$5&lt;=1980,Dashboard!$H$5&gt;=2016))),1,0)</f>
        <v>1</v>
      </c>
      <c r="Q8948" s="0" t="n">
        <f aca="false">J8948*P8948+ROW()*0.00000001</f>
        <v>0.15008948</v>
      </c>
    </row>
    <row r="8949" customFormat="false" ht="15" hidden="false" customHeight="false" outlineLevel="0" collapsed="false">
      <c r="A8949" s="0" t="s">
        <v>4350</v>
      </c>
      <c r="B8949" s="0" t="s">
        <v>117</v>
      </c>
      <c r="C8949" s="0" t="n">
        <v>1999</v>
      </c>
      <c r="D8949" s="0" t="s">
        <v>46</v>
      </c>
      <c r="E8949" s="0" t="s">
        <v>1607</v>
      </c>
      <c r="F8949" s="0" t="n">
        <v>0</v>
      </c>
      <c r="G8949" s="0" t="n">
        <v>0</v>
      </c>
      <c r="H8949" s="0" t="n">
        <v>0.14</v>
      </c>
      <c r="I8949" s="0" t="n">
        <v>0.01</v>
      </c>
      <c r="J8949" s="0" t="n">
        <v>0.15</v>
      </c>
      <c r="N8949" s="0" t="s">
        <v>74</v>
      </c>
      <c r="P8949" s="0" t="n">
        <f aca="false">IF(AND(OR(Dashboard!$B$5="All",D8949=Dashboard!$B$5),OR(Dashboard!$D$5="All",N8949=Dashboard!$D$5),OR(AND(C8949&lt;&gt;"",C8949&gt;=Dashboard!$F$5,C8949&lt;=Dashboard!$H$5),AND(C8949="",Dashboard!$F$5&lt;=1980,Dashboard!$H$5&gt;=2016))),1,0)</f>
        <v>1</v>
      </c>
      <c r="Q8949" s="0" t="n">
        <f aca="false">J8949*P8949+ROW()*0.00000001</f>
        <v>0.15008949</v>
      </c>
    </row>
    <row r="8950" customFormat="false" ht="15" hidden="false" customHeight="false" outlineLevel="0" collapsed="false">
      <c r="A8950" s="0" t="s">
        <v>6542</v>
      </c>
      <c r="B8950" s="0" t="s">
        <v>50</v>
      </c>
      <c r="C8950" s="0" t="n">
        <v>2008</v>
      </c>
      <c r="D8950" s="0" t="s">
        <v>16</v>
      </c>
      <c r="E8950" s="0" t="s">
        <v>195</v>
      </c>
      <c r="F8950" s="0" t="n">
        <v>0</v>
      </c>
      <c r="G8950" s="0" t="n">
        <v>0</v>
      </c>
      <c r="H8950" s="0" t="n">
        <v>0.15</v>
      </c>
      <c r="I8950" s="0" t="n">
        <v>0</v>
      </c>
      <c r="J8950" s="0" t="n">
        <v>0.15</v>
      </c>
      <c r="N8950" s="0" t="s">
        <v>35</v>
      </c>
      <c r="P8950" s="0" t="n">
        <f aca="false">IF(AND(OR(Dashboard!$B$5="All",D8950=Dashboard!$B$5),OR(Dashboard!$D$5="All",N8950=Dashboard!$D$5),OR(AND(C8950&lt;&gt;"",C8950&gt;=Dashboard!$F$5,C8950&lt;=Dashboard!$H$5),AND(C8950="",Dashboard!$F$5&lt;=1980,Dashboard!$H$5&gt;=2016))),1,0)</f>
        <v>1</v>
      </c>
      <c r="Q8950" s="0" t="n">
        <f aca="false">J8950*P8950+ROW()*0.00000001</f>
        <v>0.1500895</v>
      </c>
    </row>
    <row r="8951" customFormat="false" ht="15" hidden="false" customHeight="false" outlineLevel="0" collapsed="false">
      <c r="A8951" s="0" t="s">
        <v>5834</v>
      </c>
      <c r="B8951" s="0" t="s">
        <v>33</v>
      </c>
      <c r="C8951" s="0" t="n">
        <v>2009</v>
      </c>
      <c r="D8951" s="0" t="s">
        <v>56</v>
      </c>
      <c r="E8951" s="0" t="s">
        <v>91</v>
      </c>
      <c r="F8951" s="0" t="n">
        <v>0.14</v>
      </c>
      <c r="G8951" s="0" t="n">
        <v>0</v>
      </c>
      <c r="H8951" s="0" t="n">
        <v>0</v>
      </c>
      <c r="I8951" s="0" t="n">
        <v>0.01</v>
      </c>
      <c r="J8951" s="0" t="n">
        <v>0.15</v>
      </c>
      <c r="M8951" s="0" t="s">
        <v>103</v>
      </c>
      <c r="N8951" s="0" t="s">
        <v>35</v>
      </c>
      <c r="P8951" s="0" t="n">
        <f aca="false">IF(AND(OR(Dashboard!$B$5="All",D8951=Dashboard!$B$5),OR(Dashboard!$D$5="All",N8951=Dashboard!$D$5),OR(AND(C8951&lt;&gt;"",C8951&gt;=Dashboard!$F$5,C8951&lt;=Dashboard!$H$5),AND(C8951="",Dashboard!$F$5&lt;=1980,Dashboard!$H$5&gt;=2016))),1,0)</f>
        <v>1</v>
      </c>
      <c r="Q8951" s="0" t="n">
        <f aca="false">J8951*P8951+ROW()*0.00000001</f>
        <v>0.15008951</v>
      </c>
    </row>
    <row r="8952" customFormat="false" ht="15" hidden="false" customHeight="false" outlineLevel="0" collapsed="false">
      <c r="A8952" s="0" t="s">
        <v>6173</v>
      </c>
      <c r="B8952" s="0" t="s">
        <v>64</v>
      </c>
      <c r="C8952" s="0" t="n">
        <v>2011</v>
      </c>
      <c r="D8952" s="0" t="s">
        <v>71</v>
      </c>
      <c r="E8952" s="0" t="s">
        <v>4798</v>
      </c>
      <c r="F8952" s="0" t="n">
        <v>0.08</v>
      </c>
      <c r="G8952" s="0" t="n">
        <v>0.05</v>
      </c>
      <c r="H8952" s="0" t="n">
        <v>0</v>
      </c>
      <c r="I8952" s="0" t="n">
        <v>0.01</v>
      </c>
      <c r="J8952" s="0" t="n">
        <v>0.15</v>
      </c>
      <c r="K8952" s="0" t="n">
        <v>39</v>
      </c>
      <c r="L8952" s="0" t="n">
        <v>4.4</v>
      </c>
      <c r="M8952" s="0" t="s">
        <v>73</v>
      </c>
      <c r="N8952" s="0" t="s">
        <v>66</v>
      </c>
      <c r="O8952" s="0" t="s">
        <v>177</v>
      </c>
      <c r="P8952" s="0" t="n">
        <f aca="false">IF(AND(OR(Dashboard!$B$5="All",D8952=Dashboard!$B$5),OR(Dashboard!$D$5="All",N8952=Dashboard!$D$5),OR(AND(C8952&lt;&gt;"",C8952&gt;=Dashboard!$F$5,C8952&lt;=Dashboard!$H$5),AND(C8952="",Dashboard!$F$5&lt;=1980,Dashboard!$H$5&gt;=2016))),1,0)</f>
        <v>1</v>
      </c>
      <c r="Q8952" s="0" t="n">
        <f aca="false">J8952*P8952+ROW()*0.00000001</f>
        <v>0.15008952</v>
      </c>
    </row>
    <row r="8953" customFormat="false" ht="15" hidden="false" customHeight="false" outlineLevel="0" collapsed="false">
      <c r="A8953" s="0" t="s">
        <v>6543</v>
      </c>
      <c r="B8953" s="0" t="s">
        <v>33</v>
      </c>
      <c r="C8953" s="0" t="n">
        <v>2009</v>
      </c>
      <c r="D8953" s="0" t="s">
        <v>52</v>
      </c>
      <c r="E8953" s="0" t="s">
        <v>142</v>
      </c>
      <c r="F8953" s="0" t="n">
        <v>0.14</v>
      </c>
      <c r="G8953" s="0" t="n">
        <v>0</v>
      </c>
      <c r="H8953" s="0" t="n">
        <v>0</v>
      </c>
      <c r="I8953" s="0" t="n">
        <v>0.01</v>
      </c>
      <c r="J8953" s="0" t="n">
        <v>0.15</v>
      </c>
      <c r="M8953" s="0" t="s">
        <v>36</v>
      </c>
      <c r="N8953" s="0" t="s">
        <v>35</v>
      </c>
      <c r="P8953" s="0" t="n">
        <f aca="false">IF(AND(OR(Dashboard!$B$5="All",D8953=Dashboard!$B$5),OR(Dashboard!$D$5="All",N8953=Dashboard!$D$5),OR(AND(C8953&lt;&gt;"",C8953&gt;=Dashboard!$F$5,C8953&lt;=Dashboard!$H$5),AND(C8953="",Dashboard!$F$5&lt;=1980,Dashboard!$H$5&gt;=2016))),1,0)</f>
        <v>1</v>
      </c>
      <c r="Q8953" s="0" t="n">
        <f aca="false">J8953*P8953+ROW()*0.00000001</f>
        <v>0.15008953</v>
      </c>
    </row>
    <row r="8954" customFormat="false" ht="15" hidden="false" customHeight="false" outlineLevel="0" collapsed="false">
      <c r="A8954" s="0" t="s">
        <v>4050</v>
      </c>
      <c r="B8954" s="0" t="s">
        <v>50</v>
      </c>
      <c r="C8954" s="0" t="n">
        <v>2010</v>
      </c>
      <c r="D8954" s="0" t="s">
        <v>52</v>
      </c>
      <c r="E8954" s="0" t="s">
        <v>418</v>
      </c>
      <c r="F8954" s="0" t="n">
        <v>0.13</v>
      </c>
      <c r="G8954" s="0" t="n">
        <v>0</v>
      </c>
      <c r="H8954" s="0" t="n">
        <v>0</v>
      </c>
      <c r="I8954" s="0" t="n">
        <v>0.01</v>
      </c>
      <c r="J8954" s="0" t="n">
        <v>0.15</v>
      </c>
      <c r="M8954" s="0" t="s">
        <v>36</v>
      </c>
      <c r="N8954" s="0" t="s">
        <v>35</v>
      </c>
      <c r="P8954" s="0" t="n">
        <f aca="false">IF(AND(OR(Dashboard!$B$5="All",D8954=Dashboard!$B$5),OR(Dashboard!$D$5="All",N8954=Dashboard!$D$5),OR(AND(C8954&lt;&gt;"",C8954&gt;=Dashboard!$F$5,C8954&lt;=Dashboard!$H$5),AND(C8954="",Dashboard!$F$5&lt;=1980,Dashboard!$H$5&gt;=2016))),1,0)</f>
        <v>1</v>
      </c>
      <c r="Q8954" s="0" t="n">
        <f aca="false">J8954*P8954+ROW()*0.00000001</f>
        <v>0.15008954</v>
      </c>
    </row>
    <row r="8955" customFormat="false" ht="15" hidden="false" customHeight="false" outlineLevel="0" collapsed="false">
      <c r="A8955" s="0" t="s">
        <v>6544</v>
      </c>
      <c r="B8955" s="0" t="s">
        <v>50</v>
      </c>
      <c r="C8955" s="0" t="n">
        <v>2011</v>
      </c>
      <c r="D8955" s="0" t="s">
        <v>52</v>
      </c>
      <c r="E8955" s="0" t="s">
        <v>328</v>
      </c>
      <c r="F8955" s="0" t="n">
        <v>0</v>
      </c>
      <c r="G8955" s="0" t="n">
        <v>0</v>
      </c>
      <c r="H8955" s="0" t="n">
        <v>0.15</v>
      </c>
      <c r="I8955" s="0" t="n">
        <v>0</v>
      </c>
      <c r="J8955" s="0" t="n">
        <v>0.15</v>
      </c>
      <c r="N8955" s="0" t="s">
        <v>35</v>
      </c>
      <c r="P8955" s="0" t="n">
        <f aca="false">IF(AND(OR(Dashboard!$B$5="All",D8955=Dashboard!$B$5),OR(Dashboard!$D$5="All",N8955=Dashboard!$D$5),OR(AND(C8955&lt;&gt;"",C8955&gt;=Dashboard!$F$5,C8955&lt;=Dashboard!$H$5),AND(C8955="",Dashboard!$F$5&lt;=1980,Dashboard!$H$5&gt;=2016))),1,0)</f>
        <v>1</v>
      </c>
      <c r="Q8955" s="0" t="n">
        <f aca="false">J8955*P8955+ROW()*0.00000001</f>
        <v>0.15008955</v>
      </c>
    </row>
    <row r="8956" customFormat="false" ht="15" hidden="false" customHeight="false" outlineLevel="0" collapsed="false">
      <c r="A8956" s="0" t="s">
        <v>3987</v>
      </c>
      <c r="B8956" s="0" t="s">
        <v>64</v>
      </c>
      <c r="C8956" s="0" t="n">
        <v>2013</v>
      </c>
      <c r="D8956" s="0" t="s">
        <v>56</v>
      </c>
      <c r="E8956" s="0" t="s">
        <v>1002</v>
      </c>
      <c r="F8956" s="0" t="n">
        <v>0.06</v>
      </c>
      <c r="G8956" s="0" t="n">
        <v>0.03</v>
      </c>
      <c r="H8956" s="0" t="n">
        <v>0.05</v>
      </c>
      <c r="I8956" s="0" t="n">
        <v>0.01</v>
      </c>
      <c r="J8956" s="0" t="n">
        <v>0.15</v>
      </c>
      <c r="K8956" s="0" t="n">
        <v>68</v>
      </c>
      <c r="L8956" s="0" t="n">
        <v>8.1</v>
      </c>
      <c r="M8956" s="0" t="s">
        <v>73</v>
      </c>
      <c r="N8956" s="0" t="s">
        <v>66</v>
      </c>
      <c r="O8956" s="0" t="s">
        <v>67</v>
      </c>
      <c r="P8956" s="0" t="n">
        <f aca="false">IF(AND(OR(Dashboard!$B$5="All",D8956=Dashboard!$B$5),OR(Dashboard!$D$5="All",N8956=Dashboard!$D$5),OR(AND(C8956&lt;&gt;"",C8956&gt;=Dashboard!$F$5,C8956&lt;=Dashboard!$H$5),AND(C8956="",Dashboard!$F$5&lt;=1980,Dashboard!$H$5&gt;=2016))),1,0)</f>
        <v>1</v>
      </c>
      <c r="Q8956" s="0" t="n">
        <f aca="false">J8956*P8956+ROW()*0.00000001</f>
        <v>0.15008956</v>
      </c>
    </row>
    <row r="8957" customFormat="false" ht="15" hidden="false" customHeight="false" outlineLevel="0" collapsed="false">
      <c r="A8957" s="0" t="s">
        <v>3974</v>
      </c>
      <c r="B8957" s="0" t="s">
        <v>64</v>
      </c>
      <c r="C8957" s="0" t="n">
        <v>2009</v>
      </c>
      <c r="D8957" s="0" t="s">
        <v>34</v>
      </c>
      <c r="E8957" s="0" t="s">
        <v>72</v>
      </c>
      <c r="F8957" s="0" t="n">
        <v>0.11</v>
      </c>
      <c r="G8957" s="0" t="n">
        <v>0.02</v>
      </c>
      <c r="H8957" s="0" t="n">
        <v>0</v>
      </c>
      <c r="I8957" s="0" t="n">
        <v>0.01</v>
      </c>
      <c r="J8957" s="0" t="n">
        <v>0.15</v>
      </c>
      <c r="K8957" s="0" t="n">
        <v>69</v>
      </c>
      <c r="L8957" s="0" t="n">
        <v>7.9</v>
      </c>
      <c r="M8957" s="0" t="s">
        <v>125</v>
      </c>
      <c r="N8957" s="0" t="s">
        <v>66</v>
      </c>
      <c r="O8957" s="0" t="s">
        <v>67</v>
      </c>
      <c r="P8957" s="0" t="n">
        <f aca="false">IF(AND(OR(Dashboard!$B$5="All",D8957=Dashboard!$B$5),OR(Dashboard!$D$5="All",N8957=Dashboard!$D$5),OR(AND(C8957&lt;&gt;"",C8957&gt;=Dashboard!$F$5,C8957&lt;=Dashboard!$H$5),AND(C8957="",Dashboard!$F$5&lt;=1980,Dashboard!$H$5&gt;=2016))),1,0)</f>
        <v>1</v>
      </c>
      <c r="Q8957" s="0" t="n">
        <f aca="false">J8957*P8957+ROW()*0.00000001</f>
        <v>0.15008957</v>
      </c>
    </row>
    <row r="8958" customFormat="false" ht="15" hidden="false" customHeight="false" outlineLevel="0" collapsed="false">
      <c r="A8958" s="0" t="s">
        <v>6545</v>
      </c>
      <c r="B8958" s="0" t="s">
        <v>164</v>
      </c>
      <c r="C8958" s="0" t="n">
        <v>2011</v>
      </c>
      <c r="D8958" s="0" t="s">
        <v>46</v>
      </c>
      <c r="E8958" s="0" t="s">
        <v>89</v>
      </c>
      <c r="F8958" s="0" t="n">
        <v>0</v>
      </c>
      <c r="G8958" s="0" t="n">
        <v>0.04</v>
      </c>
      <c r="H8958" s="0" t="n">
        <v>0.09</v>
      </c>
      <c r="I8958" s="0" t="n">
        <v>0.02</v>
      </c>
      <c r="J8958" s="0" t="n">
        <v>0.15</v>
      </c>
      <c r="N8958" s="0" t="s">
        <v>74</v>
      </c>
      <c r="P8958" s="0" t="n">
        <f aca="false">IF(AND(OR(Dashboard!$B$5="All",D8958=Dashboard!$B$5),OR(Dashboard!$D$5="All",N8958=Dashboard!$D$5),OR(AND(C8958&lt;&gt;"",C8958&gt;=Dashboard!$F$5,C8958&lt;=Dashboard!$H$5),AND(C8958="",Dashboard!$F$5&lt;=1980,Dashboard!$H$5&gt;=2016))),1,0)</f>
        <v>1</v>
      </c>
      <c r="Q8958" s="0" t="n">
        <f aca="false">J8958*P8958+ROW()*0.00000001</f>
        <v>0.15008958</v>
      </c>
    </row>
    <row r="8959" customFormat="false" ht="15" hidden="false" customHeight="false" outlineLevel="0" collapsed="false">
      <c r="A8959" s="0" t="s">
        <v>6546</v>
      </c>
      <c r="B8959" s="0" t="s">
        <v>33</v>
      </c>
      <c r="C8959" s="0" t="n">
        <v>2011</v>
      </c>
      <c r="D8959" s="0" t="s">
        <v>52</v>
      </c>
      <c r="E8959" s="0" t="s">
        <v>142</v>
      </c>
      <c r="F8959" s="0" t="n">
        <v>0.09</v>
      </c>
      <c r="G8959" s="0" t="n">
        <v>0.04</v>
      </c>
      <c r="H8959" s="0" t="n">
        <v>0</v>
      </c>
      <c r="I8959" s="0" t="n">
        <v>0.01</v>
      </c>
      <c r="J8959" s="0" t="n">
        <v>0.15</v>
      </c>
      <c r="M8959" s="0" t="s">
        <v>103</v>
      </c>
      <c r="N8959" s="0" t="s">
        <v>35</v>
      </c>
      <c r="P8959" s="0" t="n">
        <f aca="false">IF(AND(OR(Dashboard!$B$5="All",D8959=Dashboard!$B$5),OR(Dashboard!$D$5="All",N8959=Dashboard!$D$5),OR(AND(C8959&lt;&gt;"",C8959&gt;=Dashboard!$F$5,C8959&lt;=Dashboard!$H$5),AND(C8959="",Dashboard!$F$5&lt;=1980,Dashboard!$H$5&gt;=2016))),1,0)</f>
        <v>1</v>
      </c>
      <c r="Q8959" s="0" t="n">
        <f aca="false">J8959*P8959+ROW()*0.00000001</f>
        <v>0.15008959</v>
      </c>
    </row>
    <row r="8960" customFormat="false" ht="15" hidden="false" customHeight="false" outlineLevel="0" collapsed="false">
      <c r="A8960" s="0" t="s">
        <v>6547</v>
      </c>
      <c r="B8960" s="0" t="s">
        <v>117</v>
      </c>
      <c r="C8960" s="0" t="n">
        <v>1997</v>
      </c>
      <c r="D8960" s="0" t="s">
        <v>41</v>
      </c>
      <c r="E8960" s="0" t="s">
        <v>89</v>
      </c>
      <c r="F8960" s="0" t="n">
        <v>0.08</v>
      </c>
      <c r="G8960" s="0" t="n">
        <v>0.06</v>
      </c>
      <c r="H8960" s="0" t="n">
        <v>0</v>
      </c>
      <c r="I8960" s="0" t="n">
        <v>0.01</v>
      </c>
      <c r="J8960" s="0" t="n">
        <v>0.15</v>
      </c>
      <c r="N8960" s="0" t="s">
        <v>74</v>
      </c>
      <c r="P8960" s="0" t="n">
        <f aca="false">IF(AND(OR(Dashboard!$B$5="All",D8960=Dashboard!$B$5),OR(Dashboard!$D$5="All",N8960=Dashboard!$D$5),OR(AND(C8960&lt;&gt;"",C8960&gt;=Dashboard!$F$5,C8960&lt;=Dashboard!$H$5),AND(C8960="",Dashboard!$F$5&lt;=1980,Dashboard!$H$5&gt;=2016))),1,0)</f>
        <v>1</v>
      </c>
      <c r="Q8960" s="0" t="n">
        <f aca="false">J8960*P8960+ROW()*0.00000001</f>
        <v>0.1500896</v>
      </c>
    </row>
    <row r="8961" customFormat="false" ht="15" hidden="false" customHeight="false" outlineLevel="0" collapsed="false">
      <c r="A8961" s="0" t="s">
        <v>6548</v>
      </c>
      <c r="B8961" s="0" t="s">
        <v>85</v>
      </c>
      <c r="C8961" s="0" t="n">
        <v>2005</v>
      </c>
      <c r="D8961" s="0" t="s">
        <v>52</v>
      </c>
      <c r="E8961" s="0" t="s">
        <v>293</v>
      </c>
      <c r="F8961" s="0" t="n">
        <v>0.1</v>
      </c>
      <c r="G8961" s="0" t="n">
        <v>0.04</v>
      </c>
      <c r="H8961" s="0" t="n">
        <v>0</v>
      </c>
      <c r="I8961" s="0" t="n">
        <v>0</v>
      </c>
      <c r="J8961" s="0" t="n">
        <v>0.15</v>
      </c>
      <c r="N8961" s="0" t="s">
        <v>35</v>
      </c>
      <c r="P8961" s="0" t="n">
        <f aca="false">IF(AND(OR(Dashboard!$B$5="All",D8961=Dashboard!$B$5),OR(Dashboard!$D$5="All",N8961=Dashboard!$D$5),OR(AND(C8961&lt;&gt;"",C8961&gt;=Dashboard!$F$5,C8961&lt;=Dashboard!$H$5),AND(C8961="",Dashboard!$F$5&lt;=1980,Dashboard!$H$5&gt;=2016))),1,0)</f>
        <v>1</v>
      </c>
      <c r="Q8961" s="0" t="n">
        <f aca="false">J8961*P8961+ROW()*0.00000001</f>
        <v>0.15008961</v>
      </c>
    </row>
    <row r="8962" customFormat="false" ht="15" hidden="false" customHeight="false" outlineLevel="0" collapsed="false">
      <c r="A8962" s="0" t="s">
        <v>868</v>
      </c>
      <c r="B8962" s="0" t="s">
        <v>186</v>
      </c>
      <c r="C8962" s="0" t="n">
        <v>2003</v>
      </c>
      <c r="D8962" s="0" t="s">
        <v>56</v>
      </c>
      <c r="E8962" s="0" t="s">
        <v>124</v>
      </c>
      <c r="F8962" s="0" t="n">
        <v>0.11</v>
      </c>
      <c r="G8962" s="0" t="n">
        <v>0.03</v>
      </c>
      <c r="H8962" s="0" t="n">
        <v>0</v>
      </c>
      <c r="I8962" s="0" t="n">
        <v>0</v>
      </c>
      <c r="J8962" s="0" t="n">
        <v>0.15</v>
      </c>
      <c r="K8962" s="0" t="n">
        <v>59</v>
      </c>
      <c r="L8962" s="0" t="n">
        <v>5.4</v>
      </c>
      <c r="M8962" s="0" t="s">
        <v>73</v>
      </c>
      <c r="N8962" s="0" t="s">
        <v>35</v>
      </c>
      <c r="O8962" s="0" t="s">
        <v>53</v>
      </c>
      <c r="P8962" s="0" t="n">
        <f aca="false">IF(AND(OR(Dashboard!$B$5="All",D8962=Dashboard!$B$5),OR(Dashboard!$D$5="All",N8962=Dashboard!$D$5),OR(AND(C8962&lt;&gt;"",C8962&gt;=Dashboard!$F$5,C8962&lt;=Dashboard!$H$5),AND(C8962="",Dashboard!$F$5&lt;=1980,Dashboard!$H$5&gt;=2016))),1,0)</f>
        <v>1</v>
      </c>
      <c r="Q8962" s="0" t="n">
        <f aca="false">J8962*P8962+ROW()*0.00000001</f>
        <v>0.15008962</v>
      </c>
    </row>
    <row r="8963" customFormat="false" ht="15" hidden="false" customHeight="false" outlineLevel="0" collapsed="false">
      <c r="A8963" s="0" t="s">
        <v>6549</v>
      </c>
      <c r="B8963" s="0" t="s">
        <v>97</v>
      </c>
      <c r="C8963" s="0" t="n">
        <v>2011</v>
      </c>
      <c r="D8963" s="0" t="s">
        <v>52</v>
      </c>
      <c r="E8963" s="0" t="s">
        <v>328</v>
      </c>
      <c r="F8963" s="0" t="n">
        <v>0.09</v>
      </c>
      <c r="G8963" s="0" t="n">
        <v>0.04</v>
      </c>
      <c r="H8963" s="0" t="n">
        <v>0</v>
      </c>
      <c r="I8963" s="0" t="n">
        <v>0.01</v>
      </c>
      <c r="J8963" s="0" t="n">
        <v>0.15</v>
      </c>
      <c r="K8963" s="0" t="n">
        <v>43</v>
      </c>
      <c r="L8963" s="0" t="n">
        <v>5.4</v>
      </c>
      <c r="M8963" s="0" t="s">
        <v>36</v>
      </c>
      <c r="N8963" s="0" t="s">
        <v>35</v>
      </c>
      <c r="O8963" s="0" t="s">
        <v>177</v>
      </c>
      <c r="P8963" s="0" t="n">
        <f aca="false">IF(AND(OR(Dashboard!$B$5="All",D8963=Dashboard!$B$5),OR(Dashboard!$D$5="All",N8963=Dashboard!$D$5),OR(AND(C8963&lt;&gt;"",C8963&gt;=Dashboard!$F$5,C8963&lt;=Dashboard!$H$5),AND(C8963="",Dashboard!$F$5&lt;=1980,Dashboard!$H$5&gt;=2016))),1,0)</f>
        <v>1</v>
      </c>
      <c r="Q8963" s="0" t="n">
        <f aca="false">J8963*P8963+ROW()*0.00000001</f>
        <v>0.15008963</v>
      </c>
    </row>
    <row r="8964" customFormat="false" ht="15" hidden="false" customHeight="false" outlineLevel="0" collapsed="false">
      <c r="A8964" s="0" t="s">
        <v>6550</v>
      </c>
      <c r="B8964" s="0" t="s">
        <v>117</v>
      </c>
      <c r="C8964" s="0" t="n">
        <v>2001</v>
      </c>
      <c r="D8964" s="0" t="s">
        <v>58</v>
      </c>
      <c r="E8964" s="0" t="s">
        <v>220</v>
      </c>
      <c r="F8964" s="0" t="n">
        <v>0.08</v>
      </c>
      <c r="G8964" s="0" t="n">
        <v>0.06</v>
      </c>
      <c r="H8964" s="0" t="n">
        <v>0</v>
      </c>
      <c r="I8964" s="0" t="n">
        <v>0.01</v>
      </c>
      <c r="J8964" s="0" t="n">
        <v>0.15</v>
      </c>
      <c r="N8964" s="0" t="s">
        <v>74</v>
      </c>
      <c r="P8964" s="0" t="n">
        <f aca="false">IF(AND(OR(Dashboard!$B$5="All",D8964=Dashboard!$B$5),OR(Dashboard!$D$5="All",N8964=Dashboard!$D$5),OR(AND(C8964&lt;&gt;"",C8964&gt;=Dashboard!$F$5,C8964&lt;=Dashboard!$H$5),AND(C8964="",Dashboard!$F$5&lt;=1980,Dashboard!$H$5&gt;=2016))),1,0)</f>
        <v>1</v>
      </c>
      <c r="Q8964" s="0" t="n">
        <f aca="false">J8964*P8964+ROW()*0.00000001</f>
        <v>0.15008964</v>
      </c>
    </row>
    <row r="8965" customFormat="false" ht="15" hidden="false" customHeight="false" outlineLevel="0" collapsed="false">
      <c r="A8965" s="0" t="s">
        <v>6551</v>
      </c>
      <c r="B8965" s="0" t="s">
        <v>164</v>
      </c>
      <c r="C8965" s="0" t="n">
        <v>2004</v>
      </c>
      <c r="D8965" s="0" t="s">
        <v>102</v>
      </c>
      <c r="E8965" s="0" t="s">
        <v>211</v>
      </c>
      <c r="F8965" s="0" t="n">
        <v>0.13</v>
      </c>
      <c r="G8965" s="0" t="n">
        <v>0</v>
      </c>
      <c r="H8965" s="0" t="n">
        <v>0</v>
      </c>
      <c r="I8965" s="0" t="n">
        <v>0.01</v>
      </c>
      <c r="J8965" s="0" t="n">
        <v>0.15</v>
      </c>
      <c r="K8965" s="0" t="n">
        <v>74</v>
      </c>
      <c r="L8965" s="0" t="n">
        <v>7.9</v>
      </c>
      <c r="M8965" s="0" t="s">
        <v>103</v>
      </c>
      <c r="N8965" s="0" t="s">
        <v>74</v>
      </c>
      <c r="O8965" s="0" t="s">
        <v>37</v>
      </c>
      <c r="P8965" s="0" t="n">
        <f aca="false">IF(AND(OR(Dashboard!$B$5="All",D8965=Dashboard!$B$5),OR(Dashboard!$D$5="All",N8965=Dashboard!$D$5),OR(AND(C8965&lt;&gt;"",C8965&gt;=Dashboard!$F$5,C8965&lt;=Dashboard!$H$5),AND(C8965="",Dashboard!$F$5&lt;=1980,Dashboard!$H$5&gt;=2016))),1,0)</f>
        <v>1</v>
      </c>
      <c r="Q8965" s="0" t="n">
        <f aca="false">J8965*P8965+ROW()*0.00000001</f>
        <v>0.15008965</v>
      </c>
    </row>
    <row r="8966" customFormat="false" ht="15" hidden="false" customHeight="false" outlineLevel="0" collapsed="false">
      <c r="A8966" s="0" t="s">
        <v>1297</v>
      </c>
      <c r="B8966" s="0" t="s">
        <v>33</v>
      </c>
      <c r="C8966" s="0" t="n">
        <v>2012</v>
      </c>
      <c r="D8966" s="0" t="s">
        <v>71</v>
      </c>
      <c r="E8966" s="0" t="s">
        <v>418</v>
      </c>
      <c r="F8966" s="0" t="n">
        <v>0.11</v>
      </c>
      <c r="G8966" s="0" t="n">
        <v>0.02</v>
      </c>
      <c r="H8966" s="0" t="n">
        <v>0</v>
      </c>
      <c r="I8966" s="0" t="n">
        <v>0.01</v>
      </c>
      <c r="J8966" s="0" t="n">
        <v>0.15</v>
      </c>
      <c r="K8966" s="0" t="n">
        <v>74</v>
      </c>
      <c r="L8966" s="0" t="n">
        <v>6</v>
      </c>
      <c r="M8966" s="0" t="s">
        <v>103</v>
      </c>
      <c r="N8966" s="0" t="s">
        <v>35</v>
      </c>
      <c r="O8966" s="0" t="s">
        <v>37</v>
      </c>
      <c r="P8966" s="0" t="n">
        <f aca="false">IF(AND(OR(Dashboard!$B$5="All",D8966=Dashboard!$B$5),OR(Dashboard!$D$5="All",N8966=Dashboard!$D$5),OR(AND(C8966&lt;&gt;"",C8966&gt;=Dashboard!$F$5,C8966&lt;=Dashboard!$H$5),AND(C8966="",Dashboard!$F$5&lt;=1980,Dashboard!$H$5&gt;=2016))),1,0)</f>
        <v>1</v>
      </c>
      <c r="Q8966" s="0" t="n">
        <f aca="false">J8966*P8966+ROW()*0.00000001</f>
        <v>0.15008966</v>
      </c>
    </row>
    <row r="8967" customFormat="false" ht="15" hidden="false" customHeight="false" outlineLevel="0" collapsed="false">
      <c r="A8967" s="0" t="s">
        <v>6552</v>
      </c>
      <c r="B8967" s="0" t="s">
        <v>144</v>
      </c>
      <c r="C8967" s="0" t="n">
        <v>2001</v>
      </c>
      <c r="D8967" s="0" t="s">
        <v>41</v>
      </c>
      <c r="E8967" s="0" t="s">
        <v>257</v>
      </c>
      <c r="F8967" s="0" t="n">
        <v>0.11</v>
      </c>
      <c r="G8967" s="0" t="n">
        <v>0.03</v>
      </c>
      <c r="H8967" s="0" t="n">
        <v>0</v>
      </c>
      <c r="I8967" s="0" t="n">
        <v>0.01</v>
      </c>
      <c r="J8967" s="0" t="n">
        <v>0.15</v>
      </c>
      <c r="K8967" s="0" t="n">
        <v>65</v>
      </c>
      <c r="L8967" s="0" t="n">
        <v>7.7</v>
      </c>
      <c r="M8967" s="0" t="s">
        <v>103</v>
      </c>
      <c r="N8967" s="0" t="s">
        <v>66</v>
      </c>
      <c r="O8967" s="0" t="s">
        <v>67</v>
      </c>
      <c r="P8967" s="0" t="n">
        <f aca="false">IF(AND(OR(Dashboard!$B$5="All",D8967=Dashboard!$B$5),OR(Dashboard!$D$5="All",N8967=Dashboard!$D$5),OR(AND(C8967&lt;&gt;"",C8967&gt;=Dashboard!$F$5,C8967&lt;=Dashboard!$H$5),AND(C8967="",Dashboard!$F$5&lt;=1980,Dashboard!$H$5&gt;=2016))),1,0)</f>
        <v>1</v>
      </c>
      <c r="Q8967" s="0" t="n">
        <f aca="false">J8967*P8967+ROW()*0.00000001</f>
        <v>0.15008967</v>
      </c>
    </row>
    <row r="8968" customFormat="false" ht="15" hidden="false" customHeight="false" outlineLevel="0" collapsed="false">
      <c r="A8968" s="0" t="s">
        <v>3210</v>
      </c>
      <c r="B8968" s="0" t="s">
        <v>64</v>
      </c>
      <c r="C8968" s="0" t="n">
        <v>2010</v>
      </c>
      <c r="D8968" s="0" t="s">
        <v>71</v>
      </c>
      <c r="E8968" s="0" t="s">
        <v>91</v>
      </c>
      <c r="F8968" s="0" t="n">
        <v>0.11</v>
      </c>
      <c r="G8968" s="0" t="n">
        <v>0.02</v>
      </c>
      <c r="H8968" s="0" t="n">
        <v>0</v>
      </c>
      <c r="I8968" s="0" t="n">
        <v>0.01</v>
      </c>
      <c r="J8968" s="0" t="n">
        <v>0.15</v>
      </c>
      <c r="K8968" s="0" t="n">
        <v>62</v>
      </c>
      <c r="M8968" s="0" t="s">
        <v>125</v>
      </c>
      <c r="N8968" s="0" t="s">
        <v>66</v>
      </c>
      <c r="O8968" s="0" t="s">
        <v>67</v>
      </c>
      <c r="P8968" s="0" t="n">
        <f aca="false">IF(AND(OR(Dashboard!$B$5="All",D8968=Dashboard!$B$5),OR(Dashboard!$D$5="All",N8968=Dashboard!$D$5),OR(AND(C8968&lt;&gt;"",C8968&gt;=Dashboard!$F$5,C8968&lt;=Dashboard!$H$5),AND(C8968="",Dashboard!$F$5&lt;=1980,Dashboard!$H$5&gt;=2016))),1,0)</f>
        <v>1</v>
      </c>
      <c r="Q8968" s="0" t="n">
        <f aca="false">J8968*P8968+ROW()*0.00000001</f>
        <v>0.15008968</v>
      </c>
    </row>
    <row r="8969" customFormat="false" ht="15" hidden="false" customHeight="false" outlineLevel="0" collapsed="false">
      <c r="A8969" s="0" t="s">
        <v>1794</v>
      </c>
      <c r="B8969" s="0" t="s">
        <v>97</v>
      </c>
      <c r="C8969" s="0" t="n">
        <v>2012</v>
      </c>
      <c r="D8969" s="0" t="s">
        <v>16</v>
      </c>
      <c r="E8969" s="0" t="s">
        <v>124</v>
      </c>
      <c r="F8969" s="0" t="n">
        <v>0.06</v>
      </c>
      <c r="G8969" s="0" t="n">
        <v>0.08</v>
      </c>
      <c r="H8969" s="0" t="n">
        <v>0</v>
      </c>
      <c r="I8969" s="0" t="n">
        <v>0.01</v>
      </c>
      <c r="J8969" s="0" t="n">
        <v>0.15</v>
      </c>
      <c r="K8969" s="0" t="n">
        <v>71</v>
      </c>
      <c r="L8969" s="0" t="n">
        <v>6.3</v>
      </c>
      <c r="M8969" s="0" t="s">
        <v>125</v>
      </c>
      <c r="N8969" s="0" t="s">
        <v>35</v>
      </c>
      <c r="O8969" s="0" t="s">
        <v>37</v>
      </c>
      <c r="P8969" s="0" t="n">
        <f aca="false">IF(AND(OR(Dashboard!$B$5="All",D8969=Dashboard!$B$5),OR(Dashboard!$D$5="All",N8969=Dashboard!$D$5),OR(AND(C8969&lt;&gt;"",C8969&gt;=Dashboard!$F$5,C8969&lt;=Dashboard!$H$5),AND(C8969="",Dashboard!$F$5&lt;=1980,Dashboard!$H$5&gt;=2016))),1,0)</f>
        <v>1</v>
      </c>
      <c r="Q8969" s="0" t="n">
        <f aca="false">J8969*P8969+ROW()*0.00000001</f>
        <v>0.15008969</v>
      </c>
    </row>
    <row r="8970" customFormat="false" ht="15" hidden="false" customHeight="false" outlineLevel="0" collapsed="false">
      <c r="A8970" s="0" t="s">
        <v>6553</v>
      </c>
      <c r="B8970" s="0" t="s">
        <v>164</v>
      </c>
      <c r="C8970" s="0" t="n">
        <v>2013</v>
      </c>
      <c r="D8970" s="0" t="s">
        <v>46</v>
      </c>
      <c r="E8970" s="0" t="s">
        <v>328</v>
      </c>
      <c r="F8970" s="0" t="n">
        <v>0</v>
      </c>
      <c r="G8970" s="0" t="n">
        <v>0</v>
      </c>
      <c r="H8970" s="0" t="n">
        <v>0.15</v>
      </c>
      <c r="I8970" s="0" t="n">
        <v>0</v>
      </c>
      <c r="J8970" s="0" t="n">
        <v>0.15</v>
      </c>
      <c r="K8970" s="0" t="n">
        <v>74</v>
      </c>
      <c r="L8970" s="0" t="n">
        <v>8.3</v>
      </c>
      <c r="M8970" s="0" t="s">
        <v>103</v>
      </c>
      <c r="N8970" s="0" t="s">
        <v>74</v>
      </c>
      <c r="O8970" s="0" t="s">
        <v>37</v>
      </c>
      <c r="P8970" s="0" t="n">
        <f aca="false">IF(AND(OR(Dashboard!$B$5="All",D8970=Dashboard!$B$5),OR(Dashboard!$D$5="All",N8970=Dashboard!$D$5),OR(AND(C8970&lt;&gt;"",C8970&gt;=Dashboard!$F$5,C8970&lt;=Dashboard!$H$5),AND(C8970="",Dashboard!$F$5&lt;=1980,Dashboard!$H$5&gt;=2016))),1,0)</f>
        <v>1</v>
      </c>
      <c r="Q8970" s="0" t="n">
        <f aca="false">J8970*P8970+ROW()*0.00000001</f>
        <v>0.1500897</v>
      </c>
    </row>
    <row r="8971" customFormat="false" ht="15" hidden="false" customHeight="false" outlineLevel="0" collapsed="false">
      <c r="A8971" s="0" t="s">
        <v>6554</v>
      </c>
      <c r="B8971" s="0" t="s">
        <v>76</v>
      </c>
      <c r="C8971" s="0" t="n">
        <v>2001</v>
      </c>
      <c r="D8971" s="0" t="s">
        <v>41</v>
      </c>
      <c r="E8971" s="0" t="s">
        <v>89</v>
      </c>
      <c r="F8971" s="0" t="n">
        <v>0.07</v>
      </c>
      <c r="G8971" s="0" t="n">
        <v>0.06</v>
      </c>
      <c r="H8971" s="0" t="n">
        <v>0</v>
      </c>
      <c r="I8971" s="0" t="n">
        <v>0.02</v>
      </c>
      <c r="J8971" s="0" t="n">
        <v>0.15</v>
      </c>
      <c r="N8971" s="0" t="s">
        <v>74</v>
      </c>
      <c r="P8971" s="0" t="n">
        <f aca="false">IF(AND(OR(Dashboard!$B$5="All",D8971=Dashboard!$B$5),OR(Dashboard!$D$5="All",N8971=Dashboard!$D$5),OR(AND(C8971&lt;&gt;"",C8971&gt;=Dashboard!$F$5,C8971&lt;=Dashboard!$H$5),AND(C8971="",Dashboard!$F$5&lt;=1980,Dashboard!$H$5&gt;=2016))),1,0)</f>
        <v>1</v>
      </c>
      <c r="Q8971" s="0" t="n">
        <f aca="false">J8971*P8971+ROW()*0.00000001</f>
        <v>0.15008971</v>
      </c>
    </row>
    <row r="8972" customFormat="false" ht="15" hidden="false" customHeight="false" outlineLevel="0" collapsed="false">
      <c r="A8972" s="0" t="s">
        <v>6555</v>
      </c>
      <c r="B8972" s="0" t="s">
        <v>164</v>
      </c>
      <c r="C8972" s="0" t="n">
        <v>2011</v>
      </c>
      <c r="D8972" s="0" t="s">
        <v>46</v>
      </c>
      <c r="E8972" s="0" t="s">
        <v>520</v>
      </c>
      <c r="F8972" s="0" t="n">
        <v>0</v>
      </c>
      <c r="G8972" s="0" t="n">
        <v>0</v>
      </c>
      <c r="H8972" s="0" t="n">
        <v>0.15</v>
      </c>
      <c r="I8972" s="0" t="n">
        <v>0</v>
      </c>
      <c r="J8972" s="0" t="n">
        <v>0.15</v>
      </c>
      <c r="K8972" s="0" t="n">
        <v>66</v>
      </c>
      <c r="L8972" s="0" t="n">
        <v>7.2</v>
      </c>
      <c r="M8972" s="0" t="s">
        <v>103</v>
      </c>
      <c r="N8972" s="0" t="s">
        <v>74</v>
      </c>
      <c r="O8972" s="0" t="s">
        <v>67</v>
      </c>
      <c r="P8972" s="0" t="n">
        <f aca="false">IF(AND(OR(Dashboard!$B$5="All",D8972=Dashboard!$B$5),OR(Dashboard!$D$5="All",N8972=Dashboard!$D$5),OR(AND(C8972&lt;&gt;"",C8972&gt;=Dashboard!$F$5,C8972&lt;=Dashboard!$H$5),AND(C8972="",Dashboard!$F$5&lt;=1980,Dashboard!$H$5&gt;=2016))),1,0)</f>
        <v>1</v>
      </c>
      <c r="Q8972" s="0" t="n">
        <f aca="false">J8972*P8972+ROW()*0.00000001</f>
        <v>0.15008972</v>
      </c>
    </row>
    <row r="8973" customFormat="false" ht="15" hidden="false" customHeight="false" outlineLevel="0" collapsed="false">
      <c r="A8973" s="0" t="s">
        <v>6556</v>
      </c>
      <c r="B8973" s="0" t="s">
        <v>76</v>
      </c>
      <c r="C8973" s="0" t="n">
        <v>2002</v>
      </c>
      <c r="D8973" s="0" t="s">
        <v>34</v>
      </c>
      <c r="E8973" s="0" t="s">
        <v>449</v>
      </c>
      <c r="F8973" s="0" t="n">
        <v>0.07</v>
      </c>
      <c r="G8973" s="0" t="n">
        <v>0.06</v>
      </c>
      <c r="H8973" s="0" t="n">
        <v>0</v>
      </c>
      <c r="I8973" s="0" t="n">
        <v>0.02</v>
      </c>
      <c r="J8973" s="0" t="n">
        <v>0.15</v>
      </c>
      <c r="K8973" s="0" t="n">
        <v>54</v>
      </c>
      <c r="L8973" s="0" t="n">
        <v>4.6</v>
      </c>
      <c r="M8973" s="0" t="s">
        <v>73</v>
      </c>
      <c r="N8973" s="0" t="s">
        <v>74</v>
      </c>
      <c r="O8973" s="0" t="s">
        <v>53</v>
      </c>
      <c r="P8973" s="0" t="n">
        <f aca="false">IF(AND(OR(Dashboard!$B$5="All",D8973=Dashboard!$B$5),OR(Dashboard!$D$5="All",N8973=Dashboard!$D$5),OR(AND(C8973&lt;&gt;"",C8973&gt;=Dashboard!$F$5,C8973&lt;=Dashboard!$H$5),AND(C8973="",Dashboard!$F$5&lt;=1980,Dashboard!$H$5&gt;=2016))),1,0)</f>
        <v>1</v>
      </c>
      <c r="Q8973" s="0" t="n">
        <f aca="false">J8973*P8973+ROW()*0.00000001</f>
        <v>0.15008973</v>
      </c>
    </row>
    <row r="8974" customFormat="false" ht="15" hidden="false" customHeight="false" outlineLevel="0" collapsed="false">
      <c r="A8974" s="0" t="s">
        <v>5703</v>
      </c>
      <c r="B8974" s="0" t="s">
        <v>873</v>
      </c>
      <c r="C8974" s="0" t="n">
        <v>1995</v>
      </c>
      <c r="D8974" s="0" t="s">
        <v>102</v>
      </c>
      <c r="E8974" s="0" t="s">
        <v>328</v>
      </c>
      <c r="F8974" s="0" t="n">
        <v>0</v>
      </c>
      <c r="G8974" s="0" t="n">
        <v>0</v>
      </c>
      <c r="H8974" s="0" t="n">
        <v>0.15</v>
      </c>
      <c r="I8974" s="0" t="n">
        <v>0</v>
      </c>
      <c r="J8974" s="0" t="n">
        <v>0.15</v>
      </c>
      <c r="N8974" s="0" t="s">
        <v>154</v>
      </c>
      <c r="P8974" s="0" t="n">
        <f aca="false">IF(AND(OR(Dashboard!$B$5="All",D8974=Dashboard!$B$5),OR(Dashboard!$D$5="All",N8974=Dashboard!$D$5),OR(AND(C8974&lt;&gt;"",C8974&gt;=Dashboard!$F$5,C8974&lt;=Dashboard!$H$5),AND(C8974="",Dashboard!$F$5&lt;=1980,Dashboard!$H$5&gt;=2016))),1,0)</f>
        <v>1</v>
      </c>
      <c r="Q8974" s="0" t="n">
        <f aca="false">J8974*P8974+ROW()*0.00000001</f>
        <v>0.15008974</v>
      </c>
    </row>
    <row r="8975" customFormat="false" ht="15" hidden="false" customHeight="false" outlineLevel="0" collapsed="false">
      <c r="A8975" s="0" t="s">
        <v>6557</v>
      </c>
      <c r="B8975" s="0" t="s">
        <v>85</v>
      </c>
      <c r="C8975" s="0" t="n">
        <v>2005</v>
      </c>
      <c r="D8975" s="0" t="s">
        <v>52</v>
      </c>
      <c r="E8975" s="0" t="s">
        <v>154</v>
      </c>
      <c r="F8975" s="0" t="n">
        <v>0.1</v>
      </c>
      <c r="G8975" s="0" t="n">
        <v>0.04</v>
      </c>
      <c r="H8975" s="0" t="n">
        <v>0</v>
      </c>
      <c r="I8975" s="0" t="n">
        <v>0</v>
      </c>
      <c r="J8975" s="0" t="n">
        <v>0.15</v>
      </c>
      <c r="N8975" s="0" t="s">
        <v>35</v>
      </c>
      <c r="P8975" s="0" t="n">
        <f aca="false">IF(AND(OR(Dashboard!$B$5="All",D8975=Dashboard!$B$5),OR(Dashboard!$D$5="All",N8975=Dashboard!$D$5),OR(AND(C8975&lt;&gt;"",C8975&gt;=Dashboard!$F$5,C8975&lt;=Dashboard!$H$5),AND(C8975="",Dashboard!$F$5&lt;=1980,Dashboard!$H$5&gt;=2016))),1,0)</f>
        <v>1</v>
      </c>
      <c r="Q8975" s="0" t="n">
        <f aca="false">J8975*P8975+ROW()*0.00000001</f>
        <v>0.15008975</v>
      </c>
    </row>
    <row r="8976" customFormat="false" ht="15" hidden="false" customHeight="false" outlineLevel="0" collapsed="false">
      <c r="A8976" s="0" t="s">
        <v>6558</v>
      </c>
      <c r="B8976" s="0" t="s">
        <v>85</v>
      </c>
      <c r="C8976" s="0" t="n">
        <v>2003</v>
      </c>
      <c r="D8976" s="0" t="s">
        <v>46</v>
      </c>
      <c r="E8976" s="0" t="s">
        <v>220</v>
      </c>
      <c r="F8976" s="0" t="n">
        <v>0.1</v>
      </c>
      <c r="G8976" s="0" t="n">
        <v>0.04</v>
      </c>
      <c r="H8976" s="0" t="n">
        <v>0</v>
      </c>
      <c r="I8976" s="0" t="n">
        <v>0</v>
      </c>
      <c r="J8976" s="0" t="n">
        <v>0.15</v>
      </c>
      <c r="K8976" s="0" t="n">
        <v>83</v>
      </c>
      <c r="L8976" s="0" t="n">
        <v>9.6</v>
      </c>
      <c r="M8976" s="0" t="s">
        <v>36</v>
      </c>
      <c r="N8976" s="0" t="s">
        <v>35</v>
      </c>
      <c r="O8976" s="0" t="s">
        <v>42</v>
      </c>
      <c r="P8976" s="0" t="n">
        <f aca="false">IF(AND(OR(Dashboard!$B$5="All",D8976=Dashboard!$B$5),OR(Dashboard!$D$5="All",N8976=Dashboard!$D$5),OR(AND(C8976&lt;&gt;"",C8976&gt;=Dashboard!$F$5,C8976&lt;=Dashboard!$H$5),AND(C8976="",Dashboard!$F$5&lt;=1980,Dashboard!$H$5&gt;=2016))),1,0)</f>
        <v>1</v>
      </c>
      <c r="Q8976" s="0" t="n">
        <f aca="false">J8976*P8976+ROW()*0.00000001</f>
        <v>0.15008976</v>
      </c>
    </row>
    <row r="8977" customFormat="false" ht="15" hidden="false" customHeight="false" outlineLevel="0" collapsed="false">
      <c r="A8977" s="0" t="s">
        <v>6559</v>
      </c>
      <c r="B8977" s="0" t="s">
        <v>33</v>
      </c>
      <c r="C8977" s="0" t="n">
        <v>2010</v>
      </c>
      <c r="D8977" s="0" t="s">
        <v>246</v>
      </c>
      <c r="E8977" s="0" t="s">
        <v>328</v>
      </c>
      <c r="F8977" s="0" t="n">
        <v>0</v>
      </c>
      <c r="G8977" s="0" t="n">
        <v>0</v>
      </c>
      <c r="H8977" s="0" t="n">
        <v>0.15</v>
      </c>
      <c r="I8977" s="0" t="n">
        <v>0</v>
      </c>
      <c r="J8977" s="0" t="n">
        <v>0.15</v>
      </c>
      <c r="N8977" s="0" t="s">
        <v>35</v>
      </c>
      <c r="P8977" s="0" t="n">
        <f aca="false">IF(AND(OR(Dashboard!$B$5="All",D8977=Dashboard!$B$5),OR(Dashboard!$D$5="All",N8977=Dashboard!$D$5),OR(AND(C8977&lt;&gt;"",C8977&gt;=Dashboard!$F$5,C8977&lt;=Dashboard!$H$5),AND(C8977="",Dashboard!$F$5&lt;=1980,Dashboard!$H$5&gt;=2016))),1,0)</f>
        <v>1</v>
      </c>
      <c r="Q8977" s="0" t="n">
        <f aca="false">J8977*P8977+ROW()*0.00000001</f>
        <v>0.15008977</v>
      </c>
    </row>
    <row r="8978" customFormat="false" ht="15" hidden="false" customHeight="false" outlineLevel="0" collapsed="false">
      <c r="A8978" s="0" t="s">
        <v>6560</v>
      </c>
      <c r="B8978" s="0" t="s">
        <v>144</v>
      </c>
      <c r="C8978" s="0" t="n">
        <v>2004</v>
      </c>
      <c r="D8978" s="0" t="s">
        <v>102</v>
      </c>
      <c r="E8978" s="0" t="s">
        <v>1524</v>
      </c>
      <c r="F8978" s="0" t="n">
        <v>0.11</v>
      </c>
      <c r="G8978" s="0" t="n">
        <v>0.03</v>
      </c>
      <c r="H8978" s="0" t="n">
        <v>0</v>
      </c>
      <c r="I8978" s="0" t="n">
        <v>0.01</v>
      </c>
      <c r="J8978" s="0" t="n">
        <v>0.15</v>
      </c>
      <c r="K8978" s="0" t="n">
        <v>86</v>
      </c>
      <c r="L8978" s="0" t="n">
        <v>7.6</v>
      </c>
      <c r="M8978" s="0" t="s">
        <v>103</v>
      </c>
      <c r="N8978" s="0" t="s">
        <v>66</v>
      </c>
      <c r="O8978" s="0" t="s">
        <v>42</v>
      </c>
      <c r="P8978" s="0" t="n">
        <f aca="false">IF(AND(OR(Dashboard!$B$5="All",D8978=Dashboard!$B$5),OR(Dashboard!$D$5="All",N8978=Dashboard!$D$5),OR(AND(C8978&lt;&gt;"",C8978&gt;=Dashboard!$F$5,C8978&lt;=Dashboard!$H$5),AND(C8978="",Dashboard!$F$5&lt;=1980,Dashboard!$H$5&gt;=2016))),1,0)</f>
        <v>1</v>
      </c>
      <c r="Q8978" s="0" t="n">
        <f aca="false">J8978*P8978+ROW()*0.00000001</f>
        <v>0.15008978</v>
      </c>
    </row>
    <row r="8979" customFormat="false" ht="15" hidden="false" customHeight="false" outlineLevel="0" collapsed="false">
      <c r="A8979" s="0" t="s">
        <v>6561</v>
      </c>
      <c r="B8979" s="0" t="s">
        <v>117</v>
      </c>
      <c r="C8979" s="0" t="n">
        <v>1995</v>
      </c>
      <c r="D8979" s="0" t="s">
        <v>46</v>
      </c>
      <c r="E8979" s="0" t="s">
        <v>89</v>
      </c>
      <c r="F8979" s="0" t="n">
        <v>0</v>
      </c>
      <c r="G8979" s="0" t="n">
        <v>0</v>
      </c>
      <c r="H8979" s="0" t="n">
        <v>0.14</v>
      </c>
      <c r="I8979" s="0" t="n">
        <v>0.01</v>
      </c>
      <c r="J8979" s="0" t="n">
        <v>0.15</v>
      </c>
      <c r="N8979" s="0" t="s">
        <v>74</v>
      </c>
      <c r="P8979" s="0" t="n">
        <f aca="false">IF(AND(OR(Dashboard!$B$5="All",D8979=Dashboard!$B$5),OR(Dashboard!$D$5="All",N8979=Dashboard!$D$5),OR(AND(C8979&lt;&gt;"",C8979&gt;=Dashboard!$F$5,C8979&lt;=Dashboard!$H$5),AND(C8979="",Dashboard!$F$5&lt;=1980,Dashboard!$H$5&gt;=2016))),1,0)</f>
        <v>1</v>
      </c>
      <c r="Q8979" s="0" t="n">
        <f aca="false">J8979*P8979+ROW()*0.00000001</f>
        <v>0.15008979</v>
      </c>
    </row>
    <row r="8980" customFormat="false" ht="15" hidden="false" customHeight="false" outlineLevel="0" collapsed="false">
      <c r="A8980" s="0" t="s">
        <v>6562</v>
      </c>
      <c r="B8980" s="0" t="s">
        <v>172</v>
      </c>
      <c r="C8980" s="0" t="n">
        <v>2016</v>
      </c>
      <c r="D8980" s="0" t="s">
        <v>71</v>
      </c>
      <c r="E8980" s="0" t="s">
        <v>65</v>
      </c>
      <c r="F8980" s="0" t="n">
        <v>0.08</v>
      </c>
      <c r="G8980" s="0" t="n">
        <v>0.05</v>
      </c>
      <c r="H8980" s="0" t="n">
        <v>0</v>
      </c>
      <c r="I8980" s="0" t="n">
        <v>0.01</v>
      </c>
      <c r="J8980" s="0" t="n">
        <v>0.15</v>
      </c>
      <c r="K8980" s="0" t="n">
        <v>63</v>
      </c>
      <c r="L8980" s="0" t="n">
        <v>6.6</v>
      </c>
      <c r="M8980" s="0" t="s">
        <v>103</v>
      </c>
      <c r="N8980" s="0" t="s">
        <v>66</v>
      </c>
      <c r="O8980" s="0" t="s">
        <v>67</v>
      </c>
      <c r="P8980" s="0" t="n">
        <f aca="false">IF(AND(OR(Dashboard!$B$5="All",D8980=Dashboard!$B$5),OR(Dashboard!$D$5="All",N8980=Dashboard!$D$5),OR(AND(C8980&lt;&gt;"",C8980&gt;=Dashboard!$F$5,C8980&lt;=Dashboard!$H$5),AND(C8980="",Dashboard!$F$5&lt;=1980,Dashboard!$H$5&gt;=2016))),1,0)</f>
        <v>1</v>
      </c>
      <c r="Q8980" s="0" t="n">
        <f aca="false">J8980*P8980+ROW()*0.00000001</f>
        <v>0.1500898</v>
      </c>
    </row>
    <row r="8981" customFormat="false" ht="15" hidden="false" customHeight="false" outlineLevel="0" collapsed="false">
      <c r="A8981" s="0" t="s">
        <v>5664</v>
      </c>
      <c r="B8981" s="0" t="s">
        <v>70</v>
      </c>
      <c r="C8981" s="0" t="n">
        <v>2007</v>
      </c>
      <c r="D8981" s="0" t="s">
        <v>56</v>
      </c>
      <c r="E8981" s="0" t="s">
        <v>91</v>
      </c>
      <c r="F8981" s="0" t="n">
        <v>0.12</v>
      </c>
      <c r="G8981" s="0" t="n">
        <v>0.02</v>
      </c>
      <c r="H8981" s="0" t="n">
        <v>0</v>
      </c>
      <c r="I8981" s="0" t="n">
        <v>0.01</v>
      </c>
      <c r="J8981" s="0" t="n">
        <v>0.15</v>
      </c>
      <c r="K8981" s="0" t="n">
        <v>50</v>
      </c>
      <c r="L8981" s="0" t="n">
        <v>5.4</v>
      </c>
      <c r="M8981" s="0" t="s">
        <v>73</v>
      </c>
      <c r="N8981" s="0" t="s">
        <v>74</v>
      </c>
      <c r="O8981" s="0" t="s">
        <v>177</v>
      </c>
      <c r="P8981" s="0" t="n">
        <f aca="false">IF(AND(OR(Dashboard!$B$5="All",D8981=Dashboard!$B$5),OR(Dashboard!$D$5="All",N8981=Dashboard!$D$5),OR(AND(C8981&lt;&gt;"",C8981&gt;=Dashboard!$F$5,C8981&lt;=Dashboard!$H$5),AND(C8981="",Dashboard!$F$5&lt;=1980,Dashboard!$H$5&gt;=2016))),1,0)</f>
        <v>1</v>
      </c>
      <c r="Q8981" s="0" t="n">
        <f aca="false">J8981*P8981+ROW()*0.00000001</f>
        <v>0.15008981</v>
      </c>
    </row>
    <row r="8982" customFormat="false" ht="15" hidden="false" customHeight="false" outlineLevel="0" collapsed="false">
      <c r="A8982" s="0" t="s">
        <v>1740</v>
      </c>
      <c r="B8982" s="0" t="s">
        <v>152</v>
      </c>
      <c r="C8982" s="0" t="n">
        <v>2012</v>
      </c>
      <c r="D8982" s="0" t="s">
        <v>41</v>
      </c>
      <c r="E8982" s="0" t="s">
        <v>547</v>
      </c>
      <c r="F8982" s="0" t="n">
        <v>0.01</v>
      </c>
      <c r="G8982" s="0" t="n">
        <v>0.11</v>
      </c>
      <c r="H8982" s="0" t="n">
        <v>0</v>
      </c>
      <c r="I8982" s="0" t="n">
        <v>0.02</v>
      </c>
      <c r="J8982" s="0" t="n">
        <v>0.15</v>
      </c>
      <c r="K8982" s="0" t="n">
        <v>80</v>
      </c>
      <c r="L8982" s="0" t="n">
        <v>6.9</v>
      </c>
      <c r="M8982" s="0" t="s">
        <v>36</v>
      </c>
      <c r="N8982" s="0" t="s">
        <v>152</v>
      </c>
      <c r="O8982" s="0" t="s">
        <v>37</v>
      </c>
      <c r="P8982" s="0" t="n">
        <f aca="false">IF(AND(OR(Dashboard!$B$5="All",D8982=Dashboard!$B$5),OR(Dashboard!$D$5="All",N8982=Dashboard!$D$5),OR(AND(C8982&lt;&gt;"",C8982&gt;=Dashboard!$F$5,C8982&lt;=Dashboard!$H$5),AND(C8982="",Dashboard!$F$5&lt;=1980,Dashboard!$H$5&gt;=2016))),1,0)</f>
        <v>1</v>
      </c>
      <c r="Q8982" s="0" t="n">
        <f aca="false">J8982*P8982+ROW()*0.00000001</f>
        <v>0.15008982</v>
      </c>
    </row>
    <row r="8983" customFormat="false" ht="15" hidden="false" customHeight="false" outlineLevel="0" collapsed="false">
      <c r="A8983" s="0" t="s">
        <v>6563</v>
      </c>
      <c r="B8983" s="0" t="s">
        <v>85</v>
      </c>
      <c r="C8983" s="0" t="n">
        <v>2004</v>
      </c>
      <c r="D8983" s="0" t="s">
        <v>71</v>
      </c>
      <c r="E8983" s="0" t="s">
        <v>1169</v>
      </c>
      <c r="F8983" s="0" t="n">
        <v>0.1</v>
      </c>
      <c r="G8983" s="0" t="n">
        <v>0.04</v>
      </c>
      <c r="H8983" s="0" t="n">
        <v>0</v>
      </c>
      <c r="I8983" s="0" t="n">
        <v>0</v>
      </c>
      <c r="J8983" s="0" t="n">
        <v>0.15</v>
      </c>
      <c r="M8983" s="0" t="s">
        <v>36</v>
      </c>
      <c r="N8983" s="0" t="s">
        <v>35</v>
      </c>
      <c r="P8983" s="0" t="n">
        <f aca="false">IF(AND(OR(Dashboard!$B$5="All",D8983=Dashboard!$B$5),OR(Dashboard!$D$5="All",N8983=Dashboard!$D$5),OR(AND(C8983&lt;&gt;"",C8983&gt;=Dashboard!$F$5,C8983&lt;=Dashboard!$H$5),AND(C8983="",Dashboard!$F$5&lt;=1980,Dashboard!$H$5&gt;=2016))),1,0)</f>
        <v>1</v>
      </c>
      <c r="Q8983" s="0" t="n">
        <f aca="false">J8983*P8983+ROW()*0.00000001</f>
        <v>0.15008983</v>
      </c>
    </row>
    <row r="8984" customFormat="false" ht="15" hidden="false" customHeight="false" outlineLevel="0" collapsed="false">
      <c r="A8984" s="0" t="s">
        <v>2084</v>
      </c>
      <c r="B8984" s="0" t="s">
        <v>186</v>
      </c>
      <c r="C8984" s="0" t="n">
        <v>2002</v>
      </c>
      <c r="D8984" s="0" t="s">
        <v>34</v>
      </c>
      <c r="E8984" s="0" t="s">
        <v>649</v>
      </c>
      <c r="F8984" s="0" t="n">
        <v>0.11</v>
      </c>
      <c r="G8984" s="0" t="n">
        <v>0.03</v>
      </c>
      <c r="H8984" s="0" t="n">
        <v>0</v>
      </c>
      <c r="I8984" s="0" t="n">
        <v>0</v>
      </c>
      <c r="J8984" s="0" t="n">
        <v>0.15</v>
      </c>
      <c r="K8984" s="0" t="n">
        <v>80</v>
      </c>
      <c r="L8984" s="0" t="n">
        <v>7.5</v>
      </c>
      <c r="M8984" s="0" t="s">
        <v>36</v>
      </c>
      <c r="N8984" s="0" t="s">
        <v>35</v>
      </c>
      <c r="O8984" s="0" t="s">
        <v>37</v>
      </c>
      <c r="P8984" s="0" t="n">
        <f aca="false">IF(AND(OR(Dashboard!$B$5="All",D8984=Dashboard!$B$5),OR(Dashboard!$D$5="All",N8984=Dashboard!$D$5),OR(AND(C8984&lt;&gt;"",C8984&gt;=Dashboard!$F$5,C8984&lt;=Dashboard!$H$5),AND(C8984="",Dashboard!$F$5&lt;=1980,Dashboard!$H$5&gt;=2016))),1,0)</f>
        <v>1</v>
      </c>
      <c r="Q8984" s="0" t="n">
        <f aca="false">J8984*P8984+ROW()*0.00000001</f>
        <v>0.15008984</v>
      </c>
    </row>
    <row r="8985" customFormat="false" ht="15" hidden="false" customHeight="false" outlineLevel="0" collapsed="false">
      <c r="A8985" s="0" t="s">
        <v>5530</v>
      </c>
      <c r="B8985" s="0" t="s">
        <v>50</v>
      </c>
      <c r="C8985" s="0" t="n">
        <v>2004</v>
      </c>
      <c r="D8985" s="0" t="s">
        <v>34</v>
      </c>
      <c r="E8985" s="0" t="s">
        <v>142</v>
      </c>
      <c r="F8985" s="0" t="n">
        <v>0.13</v>
      </c>
      <c r="G8985" s="0" t="n">
        <v>0</v>
      </c>
      <c r="H8985" s="0" t="n">
        <v>0</v>
      </c>
      <c r="I8985" s="0" t="n">
        <v>0.01</v>
      </c>
      <c r="J8985" s="0" t="n">
        <v>0.14</v>
      </c>
      <c r="K8985" s="0" t="n">
        <v>64</v>
      </c>
      <c r="L8985" s="0" t="n">
        <v>7.4</v>
      </c>
      <c r="M8985" s="0" t="s">
        <v>36</v>
      </c>
      <c r="N8985" s="0" t="s">
        <v>35</v>
      </c>
      <c r="O8985" s="0" t="s">
        <v>67</v>
      </c>
      <c r="P8985" s="0" t="n">
        <f aca="false">IF(AND(OR(Dashboard!$B$5="All",D8985=Dashboard!$B$5),OR(Dashboard!$D$5="All",N8985=Dashboard!$D$5),OR(AND(C8985&lt;&gt;"",C8985&gt;=Dashboard!$F$5,C8985&lt;=Dashboard!$H$5),AND(C8985="",Dashboard!$F$5&lt;=1980,Dashboard!$H$5&gt;=2016))),1,0)</f>
        <v>1</v>
      </c>
      <c r="Q8985" s="0" t="n">
        <f aca="false">J8985*P8985+ROW()*0.00000001</f>
        <v>0.14008985</v>
      </c>
    </row>
    <row r="8986" customFormat="false" ht="15" hidden="false" customHeight="false" outlineLevel="0" collapsed="false">
      <c r="A8986" s="0" t="s">
        <v>6564</v>
      </c>
      <c r="B8986" s="0" t="s">
        <v>50</v>
      </c>
      <c r="C8986" s="0" t="n">
        <v>2007</v>
      </c>
      <c r="D8986" s="0" t="s">
        <v>46</v>
      </c>
      <c r="E8986" s="0" t="s">
        <v>328</v>
      </c>
      <c r="F8986" s="0" t="n">
        <v>0</v>
      </c>
      <c r="G8986" s="0" t="n">
        <v>0</v>
      </c>
      <c r="H8986" s="0" t="n">
        <v>0.14</v>
      </c>
      <c r="I8986" s="0" t="n">
        <v>0</v>
      </c>
      <c r="J8986" s="0" t="n">
        <v>0.14</v>
      </c>
      <c r="N8986" s="0" t="s">
        <v>35</v>
      </c>
      <c r="P8986" s="0" t="n">
        <f aca="false">IF(AND(OR(Dashboard!$B$5="All",D8986=Dashboard!$B$5),OR(Dashboard!$D$5="All",N8986=Dashboard!$D$5),OR(AND(C8986&lt;&gt;"",C8986&gt;=Dashboard!$F$5,C8986&lt;=Dashboard!$H$5),AND(C8986="",Dashboard!$F$5&lt;=1980,Dashboard!$H$5&gt;=2016))),1,0)</f>
        <v>1</v>
      </c>
      <c r="Q8986" s="0" t="n">
        <f aca="false">J8986*P8986+ROW()*0.00000001</f>
        <v>0.14008986</v>
      </c>
    </row>
    <row r="8987" customFormat="false" ht="15" hidden="false" customHeight="false" outlineLevel="0" collapsed="false">
      <c r="A8987" s="0" t="s">
        <v>6565</v>
      </c>
      <c r="B8987" s="0" t="s">
        <v>33</v>
      </c>
      <c r="C8987" s="0" t="n">
        <v>2007</v>
      </c>
      <c r="D8987" s="0" t="s">
        <v>52</v>
      </c>
      <c r="E8987" s="0" t="s">
        <v>3236</v>
      </c>
      <c r="F8987" s="0" t="n">
        <v>0.13</v>
      </c>
      <c r="G8987" s="0" t="n">
        <v>0</v>
      </c>
      <c r="H8987" s="0" t="n">
        <v>0</v>
      </c>
      <c r="I8987" s="0" t="n">
        <v>0.01</v>
      </c>
      <c r="J8987" s="0" t="n">
        <v>0.14</v>
      </c>
      <c r="M8987" s="0" t="s">
        <v>36</v>
      </c>
      <c r="N8987" s="0" t="s">
        <v>35</v>
      </c>
      <c r="P8987" s="0" t="n">
        <f aca="false">IF(AND(OR(Dashboard!$B$5="All",D8987=Dashboard!$B$5),OR(Dashboard!$D$5="All",N8987=Dashboard!$D$5),OR(AND(C8987&lt;&gt;"",C8987&gt;=Dashboard!$F$5,C8987&lt;=Dashboard!$H$5),AND(C8987="",Dashboard!$F$5&lt;=1980,Dashboard!$H$5&gt;=2016))),1,0)</f>
        <v>1</v>
      </c>
      <c r="Q8987" s="0" t="n">
        <f aca="false">J8987*P8987+ROW()*0.00000001</f>
        <v>0.14008987</v>
      </c>
    </row>
    <row r="8988" customFormat="false" ht="15" hidden="false" customHeight="false" outlineLevel="0" collapsed="false">
      <c r="A8988" s="0" t="s">
        <v>6566</v>
      </c>
      <c r="B8988" s="0" t="s">
        <v>144</v>
      </c>
      <c r="C8988" s="0" t="n">
        <v>2003</v>
      </c>
      <c r="D8988" s="0" t="s">
        <v>71</v>
      </c>
      <c r="E8988" s="0" t="s">
        <v>65</v>
      </c>
      <c r="F8988" s="0" t="n">
        <v>0.11</v>
      </c>
      <c r="G8988" s="0" t="n">
        <v>0.03</v>
      </c>
      <c r="H8988" s="0" t="n">
        <v>0</v>
      </c>
      <c r="I8988" s="0" t="n">
        <v>0.01</v>
      </c>
      <c r="J8988" s="0" t="n">
        <v>0.14</v>
      </c>
      <c r="K8988" s="0" t="n">
        <v>66</v>
      </c>
      <c r="L8988" s="0" t="n">
        <v>7.3</v>
      </c>
      <c r="M8988" s="0" t="s">
        <v>36</v>
      </c>
      <c r="N8988" s="0" t="s">
        <v>66</v>
      </c>
      <c r="O8988" s="0" t="s">
        <v>67</v>
      </c>
      <c r="P8988" s="0" t="n">
        <f aca="false">IF(AND(OR(Dashboard!$B$5="All",D8988=Dashboard!$B$5),OR(Dashboard!$D$5="All",N8988=Dashboard!$D$5),OR(AND(C8988&lt;&gt;"",C8988&gt;=Dashboard!$F$5,C8988&lt;=Dashboard!$H$5),AND(C8988="",Dashboard!$F$5&lt;=1980,Dashboard!$H$5&gt;=2016))),1,0)</f>
        <v>1</v>
      </c>
      <c r="Q8988" s="0" t="n">
        <f aca="false">J8988*P8988+ROW()*0.00000001</f>
        <v>0.14008988</v>
      </c>
    </row>
    <row r="8989" customFormat="false" ht="15" hidden="false" customHeight="false" outlineLevel="0" collapsed="false">
      <c r="A8989" s="0" t="s">
        <v>2442</v>
      </c>
      <c r="B8989" s="0" t="s">
        <v>64</v>
      </c>
      <c r="C8989" s="0" t="n">
        <v>2007</v>
      </c>
      <c r="D8989" s="0" t="s">
        <v>41</v>
      </c>
      <c r="E8989" s="0" t="s">
        <v>418</v>
      </c>
      <c r="F8989" s="0" t="n">
        <v>0.13</v>
      </c>
      <c r="G8989" s="0" t="n">
        <v>0</v>
      </c>
      <c r="H8989" s="0" t="n">
        <v>0</v>
      </c>
      <c r="I8989" s="0" t="n">
        <v>0.01</v>
      </c>
      <c r="J8989" s="0" t="n">
        <v>0.14</v>
      </c>
      <c r="K8989" s="0" t="n">
        <v>58</v>
      </c>
      <c r="L8989" s="0" t="n">
        <v>7.8</v>
      </c>
      <c r="M8989" s="0" t="s">
        <v>36</v>
      </c>
      <c r="N8989" s="0" t="s">
        <v>66</v>
      </c>
      <c r="O8989" s="0" t="s">
        <v>53</v>
      </c>
      <c r="P8989" s="0" t="n">
        <f aca="false">IF(AND(OR(Dashboard!$B$5="All",D8989=Dashboard!$B$5),OR(Dashboard!$D$5="All",N8989=Dashboard!$D$5),OR(AND(C8989&lt;&gt;"",C8989&gt;=Dashboard!$F$5,C8989&lt;=Dashboard!$H$5),AND(C8989="",Dashboard!$F$5&lt;=1980,Dashboard!$H$5&gt;=2016))),1,0)</f>
        <v>1</v>
      </c>
      <c r="Q8989" s="0" t="n">
        <f aca="false">J8989*P8989+ROW()*0.00000001</f>
        <v>0.14008989</v>
      </c>
    </row>
    <row r="8990" customFormat="false" ht="15" hidden="false" customHeight="false" outlineLevel="0" collapsed="false">
      <c r="A8990" s="0" t="s">
        <v>6567</v>
      </c>
      <c r="B8990" s="0" t="s">
        <v>76</v>
      </c>
      <c r="C8990" s="0" t="n">
        <v>2005</v>
      </c>
      <c r="D8990" s="0" t="s">
        <v>46</v>
      </c>
      <c r="E8990" s="0" t="s">
        <v>2595</v>
      </c>
      <c r="F8990" s="0" t="n">
        <v>0.07</v>
      </c>
      <c r="G8990" s="0" t="n">
        <v>0.06</v>
      </c>
      <c r="H8990" s="0" t="n">
        <v>0</v>
      </c>
      <c r="I8990" s="0" t="n">
        <v>0.02</v>
      </c>
      <c r="J8990" s="0" t="n">
        <v>0.14</v>
      </c>
      <c r="K8990" s="0" t="n">
        <v>76</v>
      </c>
      <c r="L8990" s="0" t="n">
        <v>8.2</v>
      </c>
      <c r="M8990" s="0" t="s">
        <v>103</v>
      </c>
      <c r="N8990" s="0" t="s">
        <v>74</v>
      </c>
      <c r="O8990" s="0" t="s">
        <v>37</v>
      </c>
      <c r="P8990" s="0" t="n">
        <f aca="false">IF(AND(OR(Dashboard!$B$5="All",D8990=Dashboard!$B$5),OR(Dashboard!$D$5="All",N8990=Dashboard!$D$5),OR(AND(C8990&lt;&gt;"",C8990&gt;=Dashboard!$F$5,C8990&lt;=Dashboard!$H$5),AND(C8990="",Dashboard!$F$5&lt;=1980,Dashboard!$H$5&gt;=2016))),1,0)</f>
        <v>1</v>
      </c>
      <c r="Q8990" s="0" t="n">
        <f aca="false">J8990*P8990+ROW()*0.00000001</f>
        <v>0.1400899</v>
      </c>
    </row>
    <row r="8991" customFormat="false" ht="15" hidden="false" customHeight="false" outlineLevel="0" collapsed="false">
      <c r="A8991" s="0" t="s">
        <v>1254</v>
      </c>
      <c r="B8991" s="0" t="s">
        <v>50</v>
      </c>
      <c r="C8991" s="0" t="n">
        <v>2007</v>
      </c>
      <c r="D8991" s="0" t="s">
        <v>52</v>
      </c>
      <c r="E8991" s="0" t="s">
        <v>124</v>
      </c>
      <c r="F8991" s="0" t="n">
        <v>0.13</v>
      </c>
      <c r="G8991" s="0" t="n">
        <v>0.01</v>
      </c>
      <c r="H8991" s="0" t="n">
        <v>0</v>
      </c>
      <c r="I8991" s="0" t="n">
        <v>0.01</v>
      </c>
      <c r="J8991" s="0" t="n">
        <v>0.14</v>
      </c>
      <c r="K8991" s="0" t="n">
        <v>56</v>
      </c>
      <c r="L8991" s="0" t="n">
        <v>6.1</v>
      </c>
      <c r="M8991" s="0" t="s">
        <v>36</v>
      </c>
      <c r="N8991" s="0" t="s">
        <v>35</v>
      </c>
      <c r="O8991" s="0" t="s">
        <v>53</v>
      </c>
      <c r="P8991" s="0" t="n">
        <f aca="false">IF(AND(OR(Dashboard!$B$5="All",D8991=Dashboard!$B$5),OR(Dashboard!$D$5="All",N8991=Dashboard!$D$5),OR(AND(C8991&lt;&gt;"",C8991&gt;=Dashboard!$F$5,C8991&lt;=Dashboard!$H$5),AND(C8991="",Dashboard!$F$5&lt;=1980,Dashboard!$H$5&gt;=2016))),1,0)</f>
        <v>1</v>
      </c>
      <c r="Q8991" s="0" t="n">
        <f aca="false">J8991*P8991+ROW()*0.00000001</f>
        <v>0.14008991</v>
      </c>
    </row>
    <row r="8992" customFormat="false" ht="15" hidden="false" customHeight="false" outlineLevel="0" collapsed="false">
      <c r="A8992" s="0" t="s">
        <v>2460</v>
      </c>
      <c r="B8992" s="0" t="s">
        <v>152</v>
      </c>
      <c r="C8992" s="0" t="n">
        <v>2011</v>
      </c>
      <c r="D8992" s="0" t="s">
        <v>71</v>
      </c>
      <c r="E8992" s="0" t="s">
        <v>520</v>
      </c>
      <c r="F8992" s="0" t="n">
        <v>0</v>
      </c>
      <c r="G8992" s="0" t="n">
        <v>0.13</v>
      </c>
      <c r="H8992" s="0" t="n">
        <v>0</v>
      </c>
      <c r="I8992" s="0" t="n">
        <v>0.01</v>
      </c>
      <c r="J8992" s="0" t="n">
        <v>0.14</v>
      </c>
      <c r="K8992" s="0" t="n">
        <v>83</v>
      </c>
      <c r="L8992" s="0" t="n">
        <v>8.5</v>
      </c>
      <c r="M8992" s="0" t="s">
        <v>103</v>
      </c>
      <c r="N8992" s="0" t="s">
        <v>152</v>
      </c>
      <c r="O8992" s="0" t="s">
        <v>42</v>
      </c>
      <c r="P8992" s="0" t="n">
        <f aca="false">IF(AND(OR(Dashboard!$B$5="All",D8992=Dashboard!$B$5),OR(Dashboard!$D$5="All",N8992=Dashboard!$D$5),OR(AND(C8992&lt;&gt;"",C8992&gt;=Dashboard!$F$5,C8992&lt;=Dashboard!$H$5),AND(C8992="",Dashboard!$F$5&lt;=1980,Dashboard!$H$5&gt;=2016))),1,0)</f>
        <v>1</v>
      </c>
      <c r="Q8992" s="0" t="n">
        <f aca="false">J8992*P8992+ROW()*0.00000001</f>
        <v>0.14008992</v>
      </c>
    </row>
    <row r="8993" customFormat="false" ht="15" hidden="false" customHeight="false" outlineLevel="0" collapsed="false">
      <c r="A8993" s="0" t="s">
        <v>6568</v>
      </c>
      <c r="B8993" s="0" t="s">
        <v>97</v>
      </c>
      <c r="C8993" s="0" t="n">
        <v>2014</v>
      </c>
      <c r="D8993" s="0" t="s">
        <v>34</v>
      </c>
      <c r="E8993" s="0" t="s">
        <v>2867</v>
      </c>
      <c r="F8993" s="0" t="n">
        <v>0</v>
      </c>
      <c r="G8993" s="0" t="n">
        <v>0</v>
      </c>
      <c r="H8993" s="0" t="n">
        <v>0.14</v>
      </c>
      <c r="I8993" s="0" t="n">
        <v>0</v>
      </c>
      <c r="J8993" s="0" t="n">
        <v>0.14</v>
      </c>
      <c r="N8993" s="0" t="s">
        <v>35</v>
      </c>
      <c r="P8993" s="0" t="n">
        <f aca="false">IF(AND(OR(Dashboard!$B$5="All",D8993=Dashboard!$B$5),OR(Dashboard!$D$5="All",N8993=Dashboard!$D$5),OR(AND(C8993&lt;&gt;"",C8993&gt;=Dashboard!$F$5,C8993&lt;=Dashboard!$H$5),AND(C8993="",Dashboard!$F$5&lt;=1980,Dashboard!$H$5&gt;=2016))),1,0)</f>
        <v>1</v>
      </c>
      <c r="Q8993" s="0" t="n">
        <f aca="false">J8993*P8993+ROW()*0.00000001</f>
        <v>0.14008993</v>
      </c>
    </row>
    <row r="8994" customFormat="false" ht="15" hidden="false" customHeight="false" outlineLevel="0" collapsed="false">
      <c r="A8994" s="0" t="s">
        <v>6569</v>
      </c>
      <c r="B8994" s="0" t="s">
        <v>76</v>
      </c>
      <c r="C8994" s="0" t="n">
        <v>2007</v>
      </c>
      <c r="D8994" s="0" t="s">
        <v>114</v>
      </c>
      <c r="E8994" s="0" t="s">
        <v>124</v>
      </c>
      <c r="F8994" s="0" t="n">
        <v>0.07</v>
      </c>
      <c r="G8994" s="0" t="n">
        <v>0.06</v>
      </c>
      <c r="H8994" s="0" t="n">
        <v>0</v>
      </c>
      <c r="I8994" s="0" t="n">
        <v>0.02</v>
      </c>
      <c r="J8994" s="0" t="n">
        <v>0.14</v>
      </c>
      <c r="M8994" s="0" t="s">
        <v>73</v>
      </c>
      <c r="N8994" s="0" t="s">
        <v>74</v>
      </c>
      <c r="P8994" s="0" t="n">
        <f aca="false">IF(AND(OR(Dashboard!$B$5="All",D8994=Dashboard!$B$5),OR(Dashboard!$D$5="All",N8994=Dashboard!$D$5),OR(AND(C8994&lt;&gt;"",C8994&gt;=Dashboard!$F$5,C8994&lt;=Dashboard!$H$5),AND(C8994="",Dashboard!$F$5&lt;=1980,Dashboard!$H$5&gt;=2016))),1,0)</f>
        <v>1</v>
      </c>
      <c r="Q8994" s="0" t="n">
        <f aca="false">J8994*P8994+ROW()*0.00000001</f>
        <v>0.14008994</v>
      </c>
    </row>
    <row r="8995" customFormat="false" ht="15" hidden="false" customHeight="false" outlineLevel="0" collapsed="false">
      <c r="A8995" s="0" t="s">
        <v>6570</v>
      </c>
      <c r="B8995" s="0" t="s">
        <v>76</v>
      </c>
      <c r="C8995" s="0" t="n">
        <v>2002</v>
      </c>
      <c r="D8995" s="0" t="s">
        <v>102</v>
      </c>
      <c r="E8995" s="0" t="s">
        <v>1904</v>
      </c>
      <c r="F8995" s="0" t="n">
        <v>0.07</v>
      </c>
      <c r="G8995" s="0" t="n">
        <v>0.06</v>
      </c>
      <c r="H8995" s="0" t="n">
        <v>0</v>
      </c>
      <c r="I8995" s="0" t="n">
        <v>0.02</v>
      </c>
      <c r="J8995" s="0" t="n">
        <v>0.14</v>
      </c>
      <c r="K8995" s="0" t="n">
        <v>63</v>
      </c>
      <c r="M8995" s="0" t="s">
        <v>103</v>
      </c>
      <c r="N8995" s="0" t="s">
        <v>74</v>
      </c>
      <c r="O8995" s="0" t="s">
        <v>67</v>
      </c>
      <c r="P8995" s="0" t="n">
        <f aca="false">IF(AND(OR(Dashboard!$B$5="All",D8995=Dashboard!$B$5),OR(Dashboard!$D$5="All",N8995=Dashboard!$D$5),OR(AND(C8995&lt;&gt;"",C8995&gt;=Dashboard!$F$5,C8995&lt;=Dashboard!$H$5),AND(C8995="",Dashboard!$F$5&lt;=1980,Dashboard!$H$5&gt;=2016))),1,0)</f>
        <v>1</v>
      </c>
      <c r="Q8995" s="0" t="n">
        <f aca="false">J8995*P8995+ROW()*0.00000001</f>
        <v>0.14008995</v>
      </c>
    </row>
    <row r="8996" customFormat="false" ht="15" hidden="false" customHeight="false" outlineLevel="0" collapsed="false">
      <c r="A8996" s="0" t="s">
        <v>6571</v>
      </c>
      <c r="B8996" s="0" t="s">
        <v>85</v>
      </c>
      <c r="C8996" s="0" t="n">
        <v>2002</v>
      </c>
      <c r="D8996" s="0" t="s">
        <v>34</v>
      </c>
      <c r="E8996" s="0" t="s">
        <v>220</v>
      </c>
      <c r="F8996" s="0" t="n">
        <v>0</v>
      </c>
      <c r="G8996" s="0" t="n">
        <v>0</v>
      </c>
      <c r="H8996" s="0" t="n">
        <v>0.14</v>
      </c>
      <c r="I8996" s="0" t="n">
        <v>0</v>
      </c>
      <c r="J8996" s="0" t="n">
        <v>0.14</v>
      </c>
      <c r="N8996" s="0" t="s">
        <v>35</v>
      </c>
      <c r="P8996" s="0" t="n">
        <f aca="false">IF(AND(OR(Dashboard!$B$5="All",D8996=Dashboard!$B$5),OR(Dashboard!$D$5="All",N8996=Dashboard!$D$5),OR(AND(C8996&lt;&gt;"",C8996&gt;=Dashboard!$F$5,C8996&lt;=Dashboard!$H$5),AND(C8996="",Dashboard!$F$5&lt;=1980,Dashboard!$H$5&gt;=2016))),1,0)</f>
        <v>1</v>
      </c>
      <c r="Q8996" s="0" t="n">
        <f aca="false">J8996*P8996+ROW()*0.00000001</f>
        <v>0.14008996</v>
      </c>
    </row>
    <row r="8997" customFormat="false" ht="15" hidden="false" customHeight="false" outlineLevel="0" collapsed="false">
      <c r="A8997" s="0" t="s">
        <v>3244</v>
      </c>
      <c r="B8997" s="0" t="s">
        <v>144</v>
      </c>
      <c r="C8997" s="0" t="n">
        <v>2005</v>
      </c>
      <c r="D8997" s="0" t="s">
        <v>41</v>
      </c>
      <c r="E8997" s="0" t="s">
        <v>649</v>
      </c>
      <c r="F8997" s="0" t="n">
        <v>0.11</v>
      </c>
      <c r="G8997" s="0" t="n">
        <v>0.03</v>
      </c>
      <c r="H8997" s="0" t="n">
        <v>0</v>
      </c>
      <c r="I8997" s="0" t="n">
        <v>0.01</v>
      </c>
      <c r="J8997" s="0" t="n">
        <v>0.14</v>
      </c>
      <c r="K8997" s="0" t="n">
        <v>59</v>
      </c>
      <c r="L8997" s="0" t="n">
        <v>3</v>
      </c>
      <c r="M8997" s="0" t="s">
        <v>103</v>
      </c>
      <c r="N8997" s="0" t="s">
        <v>66</v>
      </c>
      <c r="O8997" s="0" t="s">
        <v>53</v>
      </c>
      <c r="P8997" s="0" t="n">
        <f aca="false">IF(AND(OR(Dashboard!$B$5="All",D8997=Dashboard!$B$5),OR(Dashboard!$D$5="All",N8997=Dashboard!$D$5),OR(AND(C8997&lt;&gt;"",C8997&gt;=Dashboard!$F$5,C8997&lt;=Dashboard!$H$5),AND(C8997="",Dashboard!$F$5&lt;=1980,Dashboard!$H$5&gt;=2016))),1,0)</f>
        <v>1</v>
      </c>
      <c r="Q8997" s="0" t="n">
        <f aca="false">J8997*P8997+ROW()*0.00000001</f>
        <v>0.14008997</v>
      </c>
    </row>
    <row r="8998" customFormat="false" ht="15" hidden="false" customHeight="false" outlineLevel="0" collapsed="false">
      <c r="A8998" s="0" t="s">
        <v>6572</v>
      </c>
      <c r="B8998" s="0" t="s">
        <v>33</v>
      </c>
      <c r="C8998" s="0" t="n">
        <v>2008</v>
      </c>
      <c r="D8998" s="0" t="s">
        <v>48</v>
      </c>
      <c r="E8998" s="0" t="s">
        <v>1894</v>
      </c>
      <c r="F8998" s="0" t="n">
        <v>0.12</v>
      </c>
      <c r="G8998" s="0" t="n">
        <v>0.01</v>
      </c>
      <c r="H8998" s="0" t="n">
        <v>0</v>
      </c>
      <c r="I8998" s="0" t="n">
        <v>0.01</v>
      </c>
      <c r="J8998" s="0" t="n">
        <v>0.14</v>
      </c>
      <c r="K8998" s="0" t="n">
        <v>64</v>
      </c>
      <c r="M8998" s="0" t="s">
        <v>36</v>
      </c>
      <c r="N8998" s="0" t="s">
        <v>35</v>
      </c>
      <c r="O8998" s="0" t="s">
        <v>67</v>
      </c>
      <c r="P8998" s="0" t="n">
        <f aca="false">IF(AND(OR(Dashboard!$B$5="All",D8998=Dashboard!$B$5),OR(Dashboard!$D$5="All",N8998=Dashboard!$D$5),OR(AND(C8998&lt;&gt;"",C8998&gt;=Dashboard!$F$5,C8998&lt;=Dashboard!$H$5),AND(C8998="",Dashboard!$F$5&lt;=1980,Dashboard!$H$5&gt;=2016))),1,0)</f>
        <v>1</v>
      </c>
      <c r="Q8998" s="0" t="n">
        <f aca="false">J8998*P8998+ROW()*0.00000001</f>
        <v>0.14008998</v>
      </c>
    </row>
    <row r="8999" customFormat="false" ht="15" hidden="false" customHeight="false" outlineLevel="0" collapsed="false">
      <c r="A8999" s="0" t="s">
        <v>6573</v>
      </c>
      <c r="B8999" s="0" t="s">
        <v>70</v>
      </c>
      <c r="C8999" s="0" t="n">
        <v>2010</v>
      </c>
      <c r="D8999" s="0" t="s">
        <v>46</v>
      </c>
      <c r="E8999" s="0" t="s">
        <v>5651</v>
      </c>
      <c r="F8999" s="0" t="n">
        <v>0.09</v>
      </c>
      <c r="G8999" s="0" t="n">
        <v>0</v>
      </c>
      <c r="H8999" s="0" t="n">
        <v>0.04</v>
      </c>
      <c r="I8999" s="0" t="n">
        <v>0.01</v>
      </c>
      <c r="J8999" s="0" t="n">
        <v>0.14</v>
      </c>
      <c r="K8999" s="0" t="n">
        <v>56</v>
      </c>
      <c r="L8999" s="0" t="n">
        <v>7.2</v>
      </c>
      <c r="M8999" s="0" t="s">
        <v>103</v>
      </c>
      <c r="N8999" s="0" t="s">
        <v>74</v>
      </c>
      <c r="O8999" s="0" t="s">
        <v>53</v>
      </c>
      <c r="P8999" s="0" t="n">
        <f aca="false">IF(AND(OR(Dashboard!$B$5="All",D8999=Dashboard!$B$5),OR(Dashboard!$D$5="All",N8999=Dashboard!$D$5),OR(AND(C8999&lt;&gt;"",C8999&gt;=Dashboard!$F$5,C8999&lt;=Dashboard!$H$5),AND(C8999="",Dashboard!$F$5&lt;=1980,Dashboard!$H$5&gt;=2016))),1,0)</f>
        <v>1</v>
      </c>
      <c r="Q8999" s="0" t="n">
        <f aca="false">J8999*P8999+ROW()*0.00000001</f>
        <v>0.14008999</v>
      </c>
    </row>
    <row r="9000" customFormat="false" ht="15" hidden="false" customHeight="false" outlineLevel="0" collapsed="false">
      <c r="A9000" s="0" t="s">
        <v>6574</v>
      </c>
      <c r="B9000" s="0" t="s">
        <v>50</v>
      </c>
      <c r="C9000" s="0" t="n">
        <v>2006</v>
      </c>
      <c r="D9000" s="0" t="s">
        <v>52</v>
      </c>
      <c r="E9000" s="0" t="s">
        <v>328</v>
      </c>
      <c r="F9000" s="0" t="n">
        <v>0.01</v>
      </c>
      <c r="G9000" s="0" t="n">
        <v>0</v>
      </c>
      <c r="H9000" s="0" t="n">
        <v>0.13</v>
      </c>
      <c r="I9000" s="0" t="n">
        <v>0</v>
      </c>
      <c r="J9000" s="0" t="n">
        <v>0.14</v>
      </c>
      <c r="K9000" s="0" t="n">
        <v>68</v>
      </c>
      <c r="M9000" s="0" t="s">
        <v>125</v>
      </c>
      <c r="N9000" s="0" t="s">
        <v>35</v>
      </c>
      <c r="O9000" s="0" t="s">
        <v>67</v>
      </c>
      <c r="P9000" s="0" t="n">
        <f aca="false">IF(AND(OR(Dashboard!$B$5="All",D9000=Dashboard!$B$5),OR(Dashboard!$D$5="All",N9000=Dashboard!$D$5),OR(AND(C9000&lt;&gt;"",C9000&gt;=Dashboard!$F$5,C9000&lt;=Dashboard!$H$5),AND(C9000="",Dashboard!$F$5&lt;=1980,Dashboard!$H$5&gt;=2016))),1,0)</f>
        <v>1</v>
      </c>
      <c r="Q9000" s="0" t="n">
        <f aca="false">J9000*P9000+ROW()*0.00000001</f>
        <v>0.14009</v>
      </c>
    </row>
    <row r="9001" customFormat="false" ht="15" hidden="false" customHeight="false" outlineLevel="0" collapsed="false">
      <c r="A9001" s="0" t="s">
        <v>6575</v>
      </c>
      <c r="B9001" s="0" t="s">
        <v>222</v>
      </c>
      <c r="C9001" s="0" t="n">
        <v>1994</v>
      </c>
      <c r="D9001" s="0" t="s">
        <v>46</v>
      </c>
      <c r="E9001" s="0" t="s">
        <v>6576</v>
      </c>
      <c r="F9001" s="0" t="n">
        <v>0</v>
      </c>
      <c r="G9001" s="0" t="n">
        <v>0</v>
      </c>
      <c r="H9001" s="0" t="n">
        <v>0.14</v>
      </c>
      <c r="I9001" s="0" t="n">
        <v>0</v>
      </c>
      <c r="J9001" s="0" t="n">
        <v>0.14</v>
      </c>
      <c r="N9001" s="0" t="s">
        <v>154</v>
      </c>
      <c r="P9001" s="0" t="n">
        <f aca="false">IF(AND(OR(Dashboard!$B$5="All",D9001=Dashboard!$B$5),OR(Dashboard!$D$5="All",N9001=Dashboard!$D$5),OR(AND(C9001&lt;&gt;"",C9001&gt;=Dashboard!$F$5,C9001&lt;=Dashboard!$H$5),AND(C9001="",Dashboard!$F$5&lt;=1980,Dashboard!$H$5&gt;=2016))),1,0)</f>
        <v>1</v>
      </c>
      <c r="Q9001" s="0" t="n">
        <f aca="false">J9001*P9001+ROW()*0.00000001</f>
        <v>0.14009001</v>
      </c>
    </row>
    <row r="9002" customFormat="false" ht="15" hidden="false" customHeight="false" outlineLevel="0" collapsed="false">
      <c r="A9002" s="0" t="s">
        <v>6577</v>
      </c>
      <c r="B9002" s="0" t="s">
        <v>117</v>
      </c>
      <c r="C9002" s="0" t="n">
        <v>2001</v>
      </c>
      <c r="D9002" s="0" t="s">
        <v>48</v>
      </c>
      <c r="E9002" s="0" t="s">
        <v>1551</v>
      </c>
      <c r="F9002" s="0" t="n">
        <v>0.08</v>
      </c>
      <c r="G9002" s="0" t="n">
        <v>0.05</v>
      </c>
      <c r="H9002" s="0" t="n">
        <v>0</v>
      </c>
      <c r="I9002" s="0" t="n">
        <v>0.01</v>
      </c>
      <c r="J9002" s="0" t="n">
        <v>0.14</v>
      </c>
      <c r="M9002" s="0" t="s">
        <v>36</v>
      </c>
      <c r="N9002" s="0" t="s">
        <v>74</v>
      </c>
      <c r="P9002" s="0" t="n">
        <f aca="false">IF(AND(OR(Dashboard!$B$5="All",D9002=Dashboard!$B$5),OR(Dashboard!$D$5="All",N9002=Dashboard!$D$5),OR(AND(C9002&lt;&gt;"",C9002&gt;=Dashboard!$F$5,C9002&lt;=Dashboard!$H$5),AND(C9002="",Dashboard!$F$5&lt;=1980,Dashboard!$H$5&gt;=2016))),1,0)</f>
        <v>1</v>
      </c>
      <c r="Q9002" s="0" t="n">
        <f aca="false">J9002*P9002+ROW()*0.00000001</f>
        <v>0.14009002</v>
      </c>
    </row>
    <row r="9003" customFormat="false" ht="15" hidden="false" customHeight="false" outlineLevel="0" collapsed="false">
      <c r="A9003" s="0" t="s">
        <v>641</v>
      </c>
      <c r="B9003" s="0" t="s">
        <v>97</v>
      </c>
      <c r="C9003" s="0" t="n">
        <v>2012</v>
      </c>
      <c r="D9003" s="0" t="s">
        <v>71</v>
      </c>
      <c r="E9003" s="0" t="s">
        <v>91</v>
      </c>
      <c r="F9003" s="0" t="n">
        <v>0.12</v>
      </c>
      <c r="G9003" s="0" t="n">
        <v>0.01</v>
      </c>
      <c r="H9003" s="0" t="n">
        <v>0</v>
      </c>
      <c r="I9003" s="0" t="n">
        <v>0.01</v>
      </c>
      <c r="J9003" s="0" t="n">
        <v>0.14</v>
      </c>
      <c r="K9003" s="0" t="n">
        <v>59</v>
      </c>
      <c r="L9003" s="0" t="n">
        <v>5</v>
      </c>
      <c r="M9003" s="0" t="s">
        <v>125</v>
      </c>
      <c r="N9003" s="0" t="s">
        <v>35</v>
      </c>
      <c r="O9003" s="0" t="s">
        <v>53</v>
      </c>
      <c r="P9003" s="0" t="n">
        <f aca="false">IF(AND(OR(Dashboard!$B$5="All",D9003=Dashboard!$B$5),OR(Dashboard!$D$5="All",N9003=Dashboard!$D$5),OR(AND(C9003&lt;&gt;"",C9003&gt;=Dashboard!$F$5,C9003&lt;=Dashboard!$H$5),AND(C9003="",Dashboard!$F$5&lt;=1980,Dashboard!$H$5&gt;=2016))),1,0)</f>
        <v>1</v>
      </c>
      <c r="Q9003" s="0" t="n">
        <f aca="false">J9003*P9003+ROW()*0.00000001</f>
        <v>0.14009003</v>
      </c>
    </row>
    <row r="9004" customFormat="false" ht="15" hidden="false" customHeight="false" outlineLevel="0" collapsed="false">
      <c r="A9004" s="0" t="s">
        <v>3266</v>
      </c>
      <c r="B9004" s="0" t="s">
        <v>33</v>
      </c>
      <c r="C9004" s="0" t="n">
        <v>2007</v>
      </c>
      <c r="D9004" s="0" t="s">
        <v>71</v>
      </c>
      <c r="E9004" s="0" t="s">
        <v>91</v>
      </c>
      <c r="F9004" s="0" t="n">
        <v>0.13</v>
      </c>
      <c r="G9004" s="0" t="n">
        <v>0</v>
      </c>
      <c r="H9004" s="0" t="n">
        <v>0</v>
      </c>
      <c r="I9004" s="0" t="n">
        <v>0.01</v>
      </c>
      <c r="J9004" s="0" t="n">
        <v>0.14</v>
      </c>
      <c r="K9004" s="0" t="n">
        <v>59</v>
      </c>
      <c r="L9004" s="0" t="n">
        <v>8</v>
      </c>
      <c r="M9004" s="0" t="s">
        <v>125</v>
      </c>
      <c r="N9004" s="0" t="s">
        <v>35</v>
      </c>
      <c r="O9004" s="0" t="s">
        <v>53</v>
      </c>
      <c r="P9004" s="0" t="n">
        <f aca="false">IF(AND(OR(Dashboard!$B$5="All",D9004=Dashboard!$B$5),OR(Dashboard!$D$5="All",N9004=Dashboard!$D$5),OR(AND(C9004&lt;&gt;"",C9004&gt;=Dashboard!$F$5,C9004&lt;=Dashboard!$H$5),AND(C9004="",Dashboard!$F$5&lt;=1980,Dashboard!$H$5&gt;=2016))),1,0)</f>
        <v>1</v>
      </c>
      <c r="Q9004" s="0" t="n">
        <f aca="false">J9004*P9004+ROW()*0.00000001</f>
        <v>0.14009004</v>
      </c>
    </row>
    <row r="9005" customFormat="false" ht="15" hidden="false" customHeight="false" outlineLevel="0" collapsed="false">
      <c r="A9005" s="0" t="s">
        <v>6578</v>
      </c>
      <c r="B9005" s="0" t="s">
        <v>117</v>
      </c>
      <c r="C9005" s="0" t="n">
        <v>1997</v>
      </c>
      <c r="D9005" s="0" t="s">
        <v>34</v>
      </c>
      <c r="E9005" s="0" t="s">
        <v>5622</v>
      </c>
      <c r="F9005" s="0" t="n">
        <v>0.08</v>
      </c>
      <c r="G9005" s="0" t="n">
        <v>0.05</v>
      </c>
      <c r="H9005" s="0" t="n">
        <v>0</v>
      </c>
      <c r="I9005" s="0" t="n">
        <v>0.01</v>
      </c>
      <c r="J9005" s="0" t="n">
        <v>0.14</v>
      </c>
      <c r="N9005" s="0" t="s">
        <v>74</v>
      </c>
      <c r="P9005" s="0" t="n">
        <f aca="false">IF(AND(OR(Dashboard!$B$5="All",D9005=Dashboard!$B$5),OR(Dashboard!$D$5="All",N9005=Dashboard!$D$5),OR(AND(C9005&lt;&gt;"",C9005&gt;=Dashboard!$F$5,C9005&lt;=Dashboard!$H$5),AND(C9005="",Dashboard!$F$5&lt;=1980,Dashboard!$H$5&gt;=2016))),1,0)</f>
        <v>1</v>
      </c>
      <c r="Q9005" s="0" t="n">
        <f aca="false">J9005*P9005+ROW()*0.00000001</f>
        <v>0.14009005</v>
      </c>
    </row>
    <row r="9006" customFormat="false" ht="15" hidden="false" customHeight="false" outlineLevel="0" collapsed="false">
      <c r="A9006" s="0" t="s">
        <v>6579</v>
      </c>
      <c r="B9006" s="0" t="s">
        <v>76</v>
      </c>
      <c r="C9006" s="0" t="n">
        <v>2007</v>
      </c>
      <c r="D9006" s="0" t="s">
        <v>71</v>
      </c>
      <c r="E9006" s="0" t="s">
        <v>487</v>
      </c>
      <c r="F9006" s="0" t="n">
        <v>0.07</v>
      </c>
      <c r="G9006" s="0" t="n">
        <v>0.06</v>
      </c>
      <c r="H9006" s="0" t="n">
        <v>0</v>
      </c>
      <c r="I9006" s="0" t="n">
        <v>0.02</v>
      </c>
      <c r="J9006" s="0" t="n">
        <v>0.14</v>
      </c>
      <c r="L9006" s="0" t="n">
        <v>3</v>
      </c>
      <c r="M9006" s="0" t="s">
        <v>125</v>
      </c>
      <c r="N9006" s="0" t="s">
        <v>74</v>
      </c>
      <c r="P9006" s="0" t="n">
        <f aca="false">IF(AND(OR(Dashboard!$B$5="All",D9006=Dashboard!$B$5),OR(Dashboard!$D$5="All",N9006=Dashboard!$D$5),OR(AND(C9006&lt;&gt;"",C9006&gt;=Dashboard!$F$5,C9006&lt;=Dashboard!$H$5),AND(C9006="",Dashboard!$F$5&lt;=1980,Dashboard!$H$5&gt;=2016))),1,0)</f>
        <v>1</v>
      </c>
      <c r="Q9006" s="0" t="n">
        <f aca="false">J9006*P9006+ROW()*0.00000001</f>
        <v>0.14009006</v>
      </c>
    </row>
    <row r="9007" customFormat="false" ht="15" hidden="false" customHeight="false" outlineLevel="0" collapsed="false">
      <c r="A9007" s="0" t="s">
        <v>5834</v>
      </c>
      <c r="B9007" s="0" t="s">
        <v>76</v>
      </c>
      <c r="C9007" s="0" t="n">
        <v>2009</v>
      </c>
      <c r="D9007" s="0" t="s">
        <v>56</v>
      </c>
      <c r="E9007" s="0" t="s">
        <v>91</v>
      </c>
      <c r="F9007" s="0" t="n">
        <v>0.07</v>
      </c>
      <c r="G9007" s="0" t="n">
        <v>0.06</v>
      </c>
      <c r="H9007" s="0" t="n">
        <v>0</v>
      </c>
      <c r="I9007" s="0" t="n">
        <v>0.02</v>
      </c>
      <c r="J9007" s="0" t="n">
        <v>0.14</v>
      </c>
      <c r="M9007" s="0" t="s">
        <v>103</v>
      </c>
      <c r="N9007" s="0" t="s">
        <v>74</v>
      </c>
      <c r="P9007" s="0" t="n">
        <f aca="false">IF(AND(OR(Dashboard!$B$5="All",D9007=Dashboard!$B$5),OR(Dashboard!$D$5="All",N9007=Dashboard!$D$5),OR(AND(C9007&lt;&gt;"",C9007&gt;=Dashboard!$F$5,C9007&lt;=Dashboard!$H$5),AND(C9007="",Dashboard!$F$5&lt;=1980,Dashboard!$H$5&gt;=2016))),1,0)</f>
        <v>1</v>
      </c>
      <c r="Q9007" s="0" t="n">
        <f aca="false">J9007*P9007+ROW()*0.00000001</f>
        <v>0.14009007</v>
      </c>
    </row>
    <row r="9008" customFormat="false" ht="15" hidden="false" customHeight="false" outlineLevel="0" collapsed="false">
      <c r="A9008" s="0" t="s">
        <v>6580</v>
      </c>
      <c r="B9008" s="0" t="s">
        <v>45</v>
      </c>
      <c r="C9008" s="0" t="n">
        <v>2000</v>
      </c>
      <c r="D9008" s="0" t="s">
        <v>114</v>
      </c>
      <c r="E9008" s="0" t="s">
        <v>6480</v>
      </c>
      <c r="F9008" s="0" t="n">
        <v>0</v>
      </c>
      <c r="G9008" s="0" t="n">
        <v>0</v>
      </c>
      <c r="H9008" s="0" t="n">
        <v>0.14</v>
      </c>
      <c r="I9008" s="0" t="n">
        <v>0</v>
      </c>
      <c r="J9008" s="0" t="n">
        <v>0.14</v>
      </c>
      <c r="N9008" s="0" t="s">
        <v>35</v>
      </c>
      <c r="P9008" s="0" t="n">
        <f aca="false">IF(AND(OR(Dashboard!$B$5="All",D9008=Dashboard!$B$5),OR(Dashboard!$D$5="All",N9008=Dashboard!$D$5),OR(AND(C9008&lt;&gt;"",C9008&gt;=Dashboard!$F$5,C9008&lt;=Dashboard!$H$5),AND(C9008="",Dashboard!$F$5&lt;=1980,Dashboard!$H$5&gt;=2016))),1,0)</f>
        <v>1</v>
      </c>
      <c r="Q9008" s="0" t="n">
        <f aca="false">J9008*P9008+ROW()*0.00000001</f>
        <v>0.14009008</v>
      </c>
    </row>
    <row r="9009" customFormat="false" ht="15" hidden="false" customHeight="false" outlineLevel="0" collapsed="false">
      <c r="A9009" s="0" t="s">
        <v>6581</v>
      </c>
      <c r="B9009" s="0" t="s">
        <v>1177</v>
      </c>
      <c r="C9009" s="0" t="n">
        <v>1994</v>
      </c>
      <c r="D9009" s="0" t="s">
        <v>246</v>
      </c>
      <c r="E9009" s="0" t="s">
        <v>154</v>
      </c>
      <c r="F9009" s="0" t="n">
        <v>0</v>
      </c>
      <c r="G9009" s="0" t="n">
        <v>0</v>
      </c>
      <c r="H9009" s="0" t="n">
        <v>0.14</v>
      </c>
      <c r="I9009" s="0" t="n">
        <v>0</v>
      </c>
      <c r="J9009" s="0" t="n">
        <v>0.14</v>
      </c>
      <c r="N9009" s="0" t="s">
        <v>154</v>
      </c>
      <c r="P9009" s="0" t="n">
        <f aca="false">IF(AND(OR(Dashboard!$B$5="All",D9009=Dashboard!$B$5),OR(Dashboard!$D$5="All",N9009=Dashboard!$D$5),OR(AND(C9009&lt;&gt;"",C9009&gt;=Dashboard!$F$5,C9009&lt;=Dashboard!$H$5),AND(C9009="",Dashboard!$F$5&lt;=1980,Dashboard!$H$5&gt;=2016))),1,0)</f>
        <v>1</v>
      </c>
      <c r="Q9009" s="0" t="n">
        <f aca="false">J9009*P9009+ROW()*0.00000001</f>
        <v>0.14009009</v>
      </c>
    </row>
    <row r="9010" customFormat="false" ht="15" hidden="false" customHeight="false" outlineLevel="0" collapsed="false">
      <c r="A9010" s="0" t="s">
        <v>6582</v>
      </c>
      <c r="B9010" s="0" t="s">
        <v>76</v>
      </c>
      <c r="C9010" s="0" t="n">
        <v>2001</v>
      </c>
      <c r="D9010" s="0" t="s">
        <v>71</v>
      </c>
      <c r="E9010" s="0" t="s">
        <v>3293</v>
      </c>
      <c r="F9010" s="0" t="n">
        <v>0.07</v>
      </c>
      <c r="G9010" s="0" t="n">
        <v>0.06</v>
      </c>
      <c r="H9010" s="0" t="n">
        <v>0</v>
      </c>
      <c r="I9010" s="0" t="n">
        <v>0.02</v>
      </c>
      <c r="J9010" s="0" t="n">
        <v>0.14</v>
      </c>
      <c r="K9010" s="0" t="n">
        <v>74</v>
      </c>
      <c r="L9010" s="0" t="n">
        <v>8.9</v>
      </c>
      <c r="M9010" s="0" t="s">
        <v>103</v>
      </c>
      <c r="N9010" s="0" t="s">
        <v>74</v>
      </c>
      <c r="O9010" s="0" t="s">
        <v>37</v>
      </c>
      <c r="P9010" s="0" t="n">
        <f aca="false">IF(AND(OR(Dashboard!$B$5="All",D9010=Dashboard!$B$5),OR(Dashboard!$D$5="All",N9010=Dashboard!$D$5),OR(AND(C9010&lt;&gt;"",C9010&gt;=Dashboard!$F$5,C9010&lt;=Dashboard!$H$5),AND(C9010="",Dashboard!$F$5&lt;=1980,Dashboard!$H$5&gt;=2016))),1,0)</f>
        <v>1</v>
      </c>
      <c r="Q9010" s="0" t="n">
        <f aca="false">J9010*P9010+ROW()*0.00000001</f>
        <v>0.1400901</v>
      </c>
    </row>
    <row r="9011" customFormat="false" ht="15" hidden="false" customHeight="false" outlineLevel="0" collapsed="false">
      <c r="A9011" s="0" t="s">
        <v>6583</v>
      </c>
      <c r="B9011" s="0" t="s">
        <v>85</v>
      </c>
      <c r="C9011" s="0" t="n">
        <v>2003</v>
      </c>
      <c r="D9011" s="0" t="s">
        <v>16</v>
      </c>
      <c r="E9011" s="0" t="s">
        <v>124</v>
      </c>
      <c r="F9011" s="0" t="n">
        <v>0.1</v>
      </c>
      <c r="G9011" s="0" t="n">
        <v>0.04</v>
      </c>
      <c r="H9011" s="0" t="n">
        <v>0</v>
      </c>
      <c r="I9011" s="0" t="n">
        <v>0</v>
      </c>
      <c r="J9011" s="0" t="n">
        <v>0.14</v>
      </c>
      <c r="K9011" s="0" t="n">
        <v>83</v>
      </c>
      <c r="L9011" s="0" t="n">
        <v>7.8</v>
      </c>
      <c r="M9011" s="0" t="s">
        <v>36</v>
      </c>
      <c r="N9011" s="0" t="s">
        <v>35</v>
      </c>
      <c r="O9011" s="0" t="s">
        <v>42</v>
      </c>
      <c r="P9011" s="0" t="n">
        <f aca="false">IF(AND(OR(Dashboard!$B$5="All",D9011=Dashboard!$B$5),OR(Dashboard!$D$5="All",N9011=Dashboard!$D$5),OR(AND(C9011&lt;&gt;"",C9011&gt;=Dashboard!$F$5,C9011&lt;=Dashboard!$H$5),AND(C9011="",Dashboard!$F$5&lt;=1980,Dashboard!$H$5&gt;=2016))),1,0)</f>
        <v>1</v>
      </c>
      <c r="Q9011" s="0" t="n">
        <f aca="false">J9011*P9011+ROW()*0.00000001</f>
        <v>0.14009011</v>
      </c>
    </row>
    <row r="9012" customFormat="false" ht="15" hidden="false" customHeight="false" outlineLevel="0" collapsed="false">
      <c r="A9012" s="0" t="s">
        <v>6584</v>
      </c>
      <c r="B9012" s="0" t="s">
        <v>117</v>
      </c>
      <c r="C9012" s="0" t="n">
        <v>1998</v>
      </c>
      <c r="D9012" s="0" t="s">
        <v>71</v>
      </c>
      <c r="E9012" s="0" t="s">
        <v>89</v>
      </c>
      <c r="F9012" s="0" t="n">
        <v>0.08</v>
      </c>
      <c r="G9012" s="0" t="n">
        <v>0.05</v>
      </c>
      <c r="H9012" s="0" t="n">
        <v>0</v>
      </c>
      <c r="I9012" s="0" t="n">
        <v>0.01</v>
      </c>
      <c r="J9012" s="0" t="n">
        <v>0.14</v>
      </c>
      <c r="N9012" s="0" t="s">
        <v>74</v>
      </c>
      <c r="P9012" s="0" t="n">
        <f aca="false">IF(AND(OR(Dashboard!$B$5="All",D9012=Dashboard!$B$5),OR(Dashboard!$D$5="All",N9012=Dashboard!$D$5),OR(AND(C9012&lt;&gt;"",C9012&gt;=Dashboard!$F$5,C9012&lt;=Dashboard!$H$5),AND(C9012="",Dashboard!$F$5&lt;=1980,Dashboard!$H$5&gt;=2016))),1,0)</f>
        <v>1</v>
      </c>
      <c r="Q9012" s="0" t="n">
        <f aca="false">J9012*P9012+ROW()*0.00000001</f>
        <v>0.14009012</v>
      </c>
    </row>
    <row r="9013" customFormat="false" ht="15" hidden="false" customHeight="false" outlineLevel="0" collapsed="false">
      <c r="A9013" s="0" t="s">
        <v>6585</v>
      </c>
      <c r="B9013" s="0" t="s">
        <v>94</v>
      </c>
      <c r="C9013" s="0" t="n">
        <v>2015</v>
      </c>
      <c r="D9013" s="0" t="s">
        <v>71</v>
      </c>
      <c r="E9013" s="0" t="s">
        <v>2792</v>
      </c>
      <c r="F9013" s="0" t="n">
        <v>0.07</v>
      </c>
      <c r="G9013" s="0" t="n">
        <v>0.03</v>
      </c>
      <c r="H9013" s="0" t="n">
        <v>0.02</v>
      </c>
      <c r="I9013" s="0" t="n">
        <v>0.02</v>
      </c>
      <c r="J9013" s="0" t="n">
        <v>0.14</v>
      </c>
      <c r="K9013" s="0" t="n">
        <v>80</v>
      </c>
      <c r="L9013" s="0" t="n">
        <v>7.7</v>
      </c>
      <c r="M9013" s="0" t="s">
        <v>103</v>
      </c>
      <c r="N9013" s="0" t="s">
        <v>74</v>
      </c>
      <c r="O9013" s="0" t="s">
        <v>37</v>
      </c>
      <c r="P9013" s="0" t="n">
        <f aca="false">IF(AND(OR(Dashboard!$B$5="All",D9013=Dashboard!$B$5),OR(Dashboard!$D$5="All",N9013=Dashboard!$D$5),OR(AND(C9013&lt;&gt;"",C9013&gt;=Dashboard!$F$5,C9013&lt;=Dashboard!$H$5),AND(C9013="",Dashboard!$F$5&lt;=1980,Dashboard!$H$5&gt;=2016))),1,0)</f>
        <v>1</v>
      </c>
      <c r="Q9013" s="0" t="n">
        <f aca="false">J9013*P9013+ROW()*0.00000001</f>
        <v>0.14009013</v>
      </c>
    </row>
    <row r="9014" customFormat="false" ht="15" hidden="false" customHeight="false" outlineLevel="0" collapsed="false">
      <c r="A9014" s="0" t="s">
        <v>6586</v>
      </c>
      <c r="B9014" s="0" t="s">
        <v>50</v>
      </c>
      <c r="C9014" s="0" t="n">
        <v>2009</v>
      </c>
      <c r="D9014" s="0" t="s">
        <v>114</v>
      </c>
      <c r="E9014" s="0" t="s">
        <v>35</v>
      </c>
      <c r="F9014" s="0" t="n">
        <v>0</v>
      </c>
      <c r="G9014" s="0" t="n">
        <v>0</v>
      </c>
      <c r="H9014" s="0" t="n">
        <v>0.14</v>
      </c>
      <c r="I9014" s="0" t="n">
        <v>0</v>
      </c>
      <c r="J9014" s="0" t="n">
        <v>0.14</v>
      </c>
      <c r="N9014" s="0" t="s">
        <v>35</v>
      </c>
      <c r="P9014" s="0" t="n">
        <f aca="false">IF(AND(OR(Dashboard!$B$5="All",D9014=Dashboard!$B$5),OR(Dashboard!$D$5="All",N9014=Dashboard!$D$5),OR(AND(C9014&lt;&gt;"",C9014&gt;=Dashboard!$F$5,C9014&lt;=Dashboard!$H$5),AND(C9014="",Dashboard!$F$5&lt;=1980,Dashboard!$H$5&gt;=2016))),1,0)</f>
        <v>1</v>
      </c>
      <c r="Q9014" s="0" t="n">
        <f aca="false">J9014*P9014+ROW()*0.00000001</f>
        <v>0.14009014</v>
      </c>
    </row>
    <row r="9015" customFormat="false" ht="15" hidden="false" customHeight="false" outlineLevel="0" collapsed="false">
      <c r="A9015" s="0" t="s">
        <v>6587</v>
      </c>
      <c r="B9015" s="0" t="s">
        <v>76</v>
      </c>
      <c r="C9015" s="0" t="n">
        <v>2005</v>
      </c>
      <c r="D9015" s="0" t="s">
        <v>46</v>
      </c>
      <c r="E9015" s="0" t="s">
        <v>195</v>
      </c>
      <c r="F9015" s="0" t="n">
        <v>0.07</v>
      </c>
      <c r="G9015" s="0" t="n">
        <v>0.06</v>
      </c>
      <c r="H9015" s="0" t="n">
        <v>0</v>
      </c>
      <c r="I9015" s="0" t="n">
        <v>0.02</v>
      </c>
      <c r="J9015" s="0" t="n">
        <v>0.14</v>
      </c>
      <c r="K9015" s="0" t="n">
        <v>69</v>
      </c>
      <c r="L9015" s="0" t="n">
        <v>7.3</v>
      </c>
      <c r="M9015" s="0" t="s">
        <v>103</v>
      </c>
      <c r="N9015" s="0" t="s">
        <v>74</v>
      </c>
      <c r="O9015" s="0" t="s">
        <v>67</v>
      </c>
      <c r="P9015" s="0" t="n">
        <f aca="false">IF(AND(OR(Dashboard!$B$5="All",D9015=Dashboard!$B$5),OR(Dashboard!$D$5="All",N9015=Dashboard!$D$5),OR(AND(C9015&lt;&gt;"",C9015&gt;=Dashboard!$F$5,C9015&lt;=Dashboard!$H$5),AND(C9015="",Dashboard!$F$5&lt;=1980,Dashboard!$H$5&gt;=2016))),1,0)</f>
        <v>1</v>
      </c>
      <c r="Q9015" s="0" t="n">
        <f aca="false">J9015*P9015+ROW()*0.00000001</f>
        <v>0.14009015</v>
      </c>
    </row>
    <row r="9016" customFormat="false" ht="15" hidden="false" customHeight="false" outlineLevel="0" collapsed="false">
      <c r="A9016" s="0" t="s">
        <v>1422</v>
      </c>
      <c r="B9016" s="0" t="s">
        <v>186</v>
      </c>
      <c r="C9016" s="0" t="n">
        <v>2007</v>
      </c>
      <c r="D9016" s="0" t="s">
        <v>71</v>
      </c>
      <c r="E9016" s="0" t="s">
        <v>418</v>
      </c>
      <c r="F9016" s="0" t="n">
        <v>0.11</v>
      </c>
      <c r="G9016" s="0" t="n">
        <v>0.03</v>
      </c>
      <c r="H9016" s="0" t="n">
        <v>0</v>
      </c>
      <c r="I9016" s="0" t="n">
        <v>0</v>
      </c>
      <c r="J9016" s="0" t="n">
        <v>0.14</v>
      </c>
      <c r="K9016" s="0" t="n">
        <v>60</v>
      </c>
      <c r="L9016" s="0" t="n">
        <v>5.6</v>
      </c>
      <c r="M9016" s="0" t="s">
        <v>36</v>
      </c>
      <c r="N9016" s="0" t="s">
        <v>35</v>
      </c>
      <c r="O9016" s="0" t="s">
        <v>53</v>
      </c>
      <c r="P9016" s="0" t="n">
        <f aca="false">IF(AND(OR(Dashboard!$B$5="All",D9016=Dashboard!$B$5),OR(Dashboard!$D$5="All",N9016=Dashboard!$D$5),OR(AND(C9016&lt;&gt;"",C9016&gt;=Dashboard!$F$5,C9016&lt;=Dashboard!$H$5),AND(C9016="",Dashboard!$F$5&lt;=1980,Dashboard!$H$5&gt;=2016))),1,0)</f>
        <v>1</v>
      </c>
      <c r="Q9016" s="0" t="n">
        <f aca="false">J9016*P9016+ROW()*0.00000001</f>
        <v>0.14009016</v>
      </c>
    </row>
    <row r="9017" customFormat="false" ht="15" hidden="false" customHeight="false" outlineLevel="0" collapsed="false">
      <c r="A9017" s="0" t="s">
        <v>5151</v>
      </c>
      <c r="B9017" s="0" t="s">
        <v>76</v>
      </c>
      <c r="C9017" s="0" t="n">
        <v>2009</v>
      </c>
      <c r="D9017" s="0" t="s">
        <v>71</v>
      </c>
      <c r="E9017" s="0" t="s">
        <v>142</v>
      </c>
      <c r="F9017" s="0" t="n">
        <v>0.11</v>
      </c>
      <c r="G9017" s="0" t="n">
        <v>0</v>
      </c>
      <c r="H9017" s="0" t="n">
        <v>0</v>
      </c>
      <c r="I9017" s="0" t="n">
        <v>0.03</v>
      </c>
      <c r="J9017" s="0" t="n">
        <v>0.14</v>
      </c>
      <c r="K9017" s="0" t="n">
        <v>50</v>
      </c>
      <c r="L9017" s="0" t="n">
        <v>2.3</v>
      </c>
      <c r="M9017" s="0" t="s">
        <v>103</v>
      </c>
      <c r="N9017" s="0" t="s">
        <v>74</v>
      </c>
      <c r="O9017" s="0" t="s">
        <v>177</v>
      </c>
      <c r="P9017" s="0" t="n">
        <f aca="false">IF(AND(OR(Dashboard!$B$5="All",D9017=Dashboard!$B$5),OR(Dashboard!$D$5="All",N9017=Dashboard!$D$5),OR(AND(C9017&lt;&gt;"",C9017&gt;=Dashboard!$F$5,C9017&lt;=Dashboard!$H$5),AND(C9017="",Dashboard!$F$5&lt;=1980,Dashboard!$H$5&gt;=2016))),1,0)</f>
        <v>1</v>
      </c>
      <c r="Q9017" s="0" t="n">
        <f aca="false">J9017*P9017+ROW()*0.00000001</f>
        <v>0.14009017</v>
      </c>
    </row>
    <row r="9018" customFormat="false" ht="15" hidden="false" customHeight="false" outlineLevel="0" collapsed="false">
      <c r="A9018" s="0" t="s">
        <v>6588</v>
      </c>
      <c r="B9018" s="0" t="s">
        <v>76</v>
      </c>
      <c r="C9018" s="0" t="n">
        <v>2001</v>
      </c>
      <c r="D9018" s="0" t="s">
        <v>16</v>
      </c>
      <c r="E9018" s="0" t="s">
        <v>1326</v>
      </c>
      <c r="F9018" s="0" t="n">
        <v>0.07</v>
      </c>
      <c r="G9018" s="0" t="n">
        <v>0.05</v>
      </c>
      <c r="H9018" s="0" t="n">
        <v>0</v>
      </c>
      <c r="I9018" s="0" t="n">
        <v>0.02</v>
      </c>
      <c r="J9018" s="0" t="n">
        <v>0.14</v>
      </c>
      <c r="K9018" s="0" t="n">
        <v>58</v>
      </c>
      <c r="L9018" s="0" t="n">
        <v>3.5</v>
      </c>
      <c r="M9018" s="0" t="s">
        <v>36</v>
      </c>
      <c r="N9018" s="0" t="s">
        <v>74</v>
      </c>
      <c r="O9018" s="0" t="s">
        <v>53</v>
      </c>
      <c r="P9018" s="0" t="n">
        <f aca="false">IF(AND(OR(Dashboard!$B$5="All",D9018=Dashboard!$B$5),OR(Dashboard!$D$5="All",N9018=Dashboard!$D$5),OR(AND(C9018&lt;&gt;"",C9018&gt;=Dashboard!$F$5,C9018&lt;=Dashboard!$H$5),AND(C9018="",Dashboard!$F$5&lt;=1980,Dashboard!$H$5&gt;=2016))),1,0)</f>
        <v>1</v>
      </c>
      <c r="Q9018" s="0" t="n">
        <f aca="false">J9018*P9018+ROW()*0.00000001</f>
        <v>0.14009018</v>
      </c>
    </row>
    <row r="9019" customFormat="false" ht="15" hidden="false" customHeight="false" outlineLevel="0" collapsed="false">
      <c r="A9019" s="0" t="s">
        <v>6589</v>
      </c>
      <c r="B9019" s="0" t="s">
        <v>50</v>
      </c>
      <c r="C9019" s="0" t="n">
        <v>2008</v>
      </c>
      <c r="D9019" s="0" t="s">
        <v>46</v>
      </c>
      <c r="E9019" s="0" t="s">
        <v>328</v>
      </c>
      <c r="F9019" s="0" t="n">
        <v>0</v>
      </c>
      <c r="G9019" s="0" t="n">
        <v>0</v>
      </c>
      <c r="H9019" s="0" t="n">
        <v>0.14</v>
      </c>
      <c r="I9019" s="0" t="n">
        <v>0</v>
      </c>
      <c r="J9019" s="0" t="n">
        <v>0.14</v>
      </c>
      <c r="N9019" s="0" t="s">
        <v>35</v>
      </c>
      <c r="P9019" s="0" t="n">
        <f aca="false">IF(AND(OR(Dashboard!$B$5="All",D9019=Dashboard!$B$5),OR(Dashboard!$D$5="All",N9019=Dashboard!$D$5),OR(AND(C9019&lt;&gt;"",C9019&gt;=Dashboard!$F$5,C9019&lt;=Dashboard!$H$5),AND(C9019="",Dashboard!$F$5&lt;=1980,Dashboard!$H$5&gt;=2016))),1,0)</f>
        <v>1</v>
      </c>
      <c r="Q9019" s="0" t="n">
        <f aca="false">J9019*P9019+ROW()*0.00000001</f>
        <v>0.14009019</v>
      </c>
    </row>
    <row r="9020" customFormat="false" ht="15" hidden="false" customHeight="false" outlineLevel="0" collapsed="false">
      <c r="A9020" s="0" t="s">
        <v>6590</v>
      </c>
      <c r="B9020" s="0" t="s">
        <v>70</v>
      </c>
      <c r="C9020" s="0" t="n">
        <v>2011</v>
      </c>
      <c r="D9020" s="0" t="s">
        <v>71</v>
      </c>
      <c r="E9020" s="0" t="s">
        <v>782</v>
      </c>
      <c r="F9020" s="0" t="n">
        <v>0</v>
      </c>
      <c r="G9020" s="0" t="n">
        <v>0</v>
      </c>
      <c r="H9020" s="0" t="n">
        <v>0.14</v>
      </c>
      <c r="I9020" s="0" t="n">
        <v>0</v>
      </c>
      <c r="J9020" s="0" t="n">
        <v>0.14</v>
      </c>
      <c r="N9020" s="0" t="s">
        <v>74</v>
      </c>
      <c r="P9020" s="0" t="n">
        <f aca="false">IF(AND(OR(Dashboard!$B$5="All",D9020=Dashboard!$B$5),OR(Dashboard!$D$5="All",N9020=Dashboard!$D$5),OR(AND(C9020&lt;&gt;"",C9020&gt;=Dashboard!$F$5,C9020&lt;=Dashboard!$H$5),AND(C9020="",Dashboard!$F$5&lt;=1980,Dashboard!$H$5&gt;=2016))),1,0)</f>
        <v>1</v>
      </c>
      <c r="Q9020" s="0" t="n">
        <f aca="false">J9020*P9020+ROW()*0.00000001</f>
        <v>0.1400902</v>
      </c>
    </row>
    <row r="9021" customFormat="false" ht="15" hidden="false" customHeight="false" outlineLevel="0" collapsed="false">
      <c r="A9021" s="0" t="s">
        <v>6591</v>
      </c>
      <c r="B9021" s="0" t="s">
        <v>117</v>
      </c>
      <c r="C9021" s="0" t="n">
        <v>1997</v>
      </c>
      <c r="D9021" s="0" t="s">
        <v>41</v>
      </c>
      <c r="E9021" s="0" t="s">
        <v>1530</v>
      </c>
      <c r="F9021" s="0" t="n">
        <v>0.08</v>
      </c>
      <c r="G9021" s="0" t="n">
        <v>0.05</v>
      </c>
      <c r="H9021" s="0" t="n">
        <v>0</v>
      </c>
      <c r="I9021" s="0" t="n">
        <v>0.01</v>
      </c>
      <c r="J9021" s="0" t="n">
        <v>0.14</v>
      </c>
      <c r="N9021" s="0" t="s">
        <v>74</v>
      </c>
      <c r="P9021" s="0" t="n">
        <f aca="false">IF(AND(OR(Dashboard!$B$5="All",D9021=Dashboard!$B$5),OR(Dashboard!$D$5="All",N9021=Dashboard!$D$5),OR(AND(C9021&lt;&gt;"",C9021&gt;=Dashboard!$F$5,C9021&lt;=Dashboard!$H$5),AND(C9021="",Dashboard!$F$5&lt;=1980,Dashboard!$H$5&gt;=2016))),1,0)</f>
        <v>1</v>
      </c>
      <c r="Q9021" s="0" t="n">
        <f aca="false">J9021*P9021+ROW()*0.00000001</f>
        <v>0.14009021</v>
      </c>
    </row>
    <row r="9022" customFormat="false" ht="15" hidden="false" customHeight="false" outlineLevel="0" collapsed="false">
      <c r="A9022" s="0" t="s">
        <v>6592</v>
      </c>
      <c r="B9022" s="0" t="s">
        <v>85</v>
      </c>
      <c r="C9022" s="0" t="n">
        <v>2001</v>
      </c>
      <c r="D9022" s="0" t="s">
        <v>16</v>
      </c>
      <c r="E9022" s="0" t="s">
        <v>821</v>
      </c>
      <c r="F9022" s="0" t="n">
        <v>0.1</v>
      </c>
      <c r="G9022" s="0" t="n">
        <v>0.04</v>
      </c>
      <c r="H9022" s="0" t="n">
        <v>0</v>
      </c>
      <c r="I9022" s="0" t="n">
        <v>0</v>
      </c>
      <c r="J9022" s="0" t="n">
        <v>0.14</v>
      </c>
      <c r="N9022" s="0" t="s">
        <v>35</v>
      </c>
      <c r="P9022" s="0" t="n">
        <f aca="false">IF(AND(OR(Dashboard!$B$5="All",D9022=Dashboard!$B$5),OR(Dashboard!$D$5="All",N9022=Dashboard!$D$5),OR(AND(C9022&lt;&gt;"",C9022&gt;=Dashboard!$F$5,C9022&lt;=Dashboard!$H$5),AND(C9022="",Dashboard!$F$5&lt;=1980,Dashboard!$H$5&gt;=2016))),1,0)</f>
        <v>1</v>
      </c>
      <c r="Q9022" s="0" t="n">
        <f aca="false">J9022*P9022+ROW()*0.00000001</f>
        <v>0.14009022</v>
      </c>
    </row>
    <row r="9023" customFormat="false" ht="15" hidden="false" customHeight="false" outlineLevel="0" collapsed="false">
      <c r="A9023" s="0" t="s">
        <v>6593</v>
      </c>
      <c r="B9023" s="0" t="s">
        <v>50</v>
      </c>
      <c r="C9023" s="0" t="n">
        <v>2009</v>
      </c>
      <c r="D9023" s="0" t="s">
        <v>48</v>
      </c>
      <c r="E9023" s="0" t="s">
        <v>6594</v>
      </c>
      <c r="F9023" s="0" t="n">
        <v>0.07</v>
      </c>
      <c r="G9023" s="0" t="n">
        <v>0.06</v>
      </c>
      <c r="H9023" s="0" t="n">
        <v>0</v>
      </c>
      <c r="I9023" s="0" t="n">
        <v>0.01</v>
      </c>
      <c r="J9023" s="0" t="n">
        <v>0.14</v>
      </c>
      <c r="K9023" s="0" t="n">
        <v>43</v>
      </c>
      <c r="M9023" s="0" t="s">
        <v>36</v>
      </c>
      <c r="N9023" s="0" t="s">
        <v>35</v>
      </c>
      <c r="O9023" s="0" t="s">
        <v>177</v>
      </c>
      <c r="P9023" s="0" t="n">
        <f aca="false">IF(AND(OR(Dashboard!$B$5="All",D9023=Dashboard!$B$5),OR(Dashboard!$D$5="All",N9023=Dashboard!$D$5),OR(AND(C9023&lt;&gt;"",C9023&gt;=Dashboard!$F$5,C9023&lt;=Dashboard!$H$5),AND(C9023="",Dashboard!$F$5&lt;=1980,Dashboard!$H$5&gt;=2016))),1,0)</f>
        <v>1</v>
      </c>
      <c r="Q9023" s="0" t="n">
        <f aca="false">J9023*P9023+ROW()*0.00000001</f>
        <v>0.14009023</v>
      </c>
    </row>
    <row r="9024" customFormat="false" ht="15" hidden="false" customHeight="false" outlineLevel="0" collapsed="false">
      <c r="A9024" s="0" t="s">
        <v>6595</v>
      </c>
      <c r="B9024" s="0" t="s">
        <v>50</v>
      </c>
      <c r="C9024" s="0" t="n">
        <v>2007</v>
      </c>
      <c r="D9024" s="0" t="s">
        <v>56</v>
      </c>
      <c r="E9024" s="0" t="s">
        <v>293</v>
      </c>
      <c r="F9024" s="0" t="n">
        <v>0.13</v>
      </c>
      <c r="G9024" s="0" t="n">
        <v>0</v>
      </c>
      <c r="H9024" s="0" t="n">
        <v>0</v>
      </c>
      <c r="I9024" s="0" t="n">
        <v>0.01</v>
      </c>
      <c r="J9024" s="0" t="n">
        <v>0.14</v>
      </c>
      <c r="K9024" s="0" t="n">
        <v>79</v>
      </c>
      <c r="L9024" s="0" t="n">
        <v>7.9</v>
      </c>
      <c r="M9024" s="0" t="s">
        <v>36</v>
      </c>
      <c r="N9024" s="0" t="s">
        <v>35</v>
      </c>
      <c r="O9024" s="0" t="s">
        <v>37</v>
      </c>
      <c r="P9024" s="0" t="n">
        <f aca="false">IF(AND(OR(Dashboard!$B$5="All",D9024=Dashboard!$B$5),OR(Dashboard!$D$5="All",N9024=Dashboard!$D$5),OR(AND(C9024&lt;&gt;"",C9024&gt;=Dashboard!$F$5,C9024&lt;=Dashboard!$H$5),AND(C9024="",Dashboard!$F$5&lt;=1980,Dashboard!$H$5&gt;=2016))),1,0)</f>
        <v>1</v>
      </c>
      <c r="Q9024" s="0" t="n">
        <f aca="false">J9024*P9024+ROW()*0.00000001</f>
        <v>0.14009024</v>
      </c>
    </row>
    <row r="9025" customFormat="false" ht="15" hidden="false" customHeight="false" outlineLevel="0" collapsed="false">
      <c r="A9025" s="0" t="s">
        <v>6596</v>
      </c>
      <c r="B9025" s="0" t="s">
        <v>97</v>
      </c>
      <c r="C9025" s="0" t="n">
        <v>2015</v>
      </c>
      <c r="D9025" s="0" t="s">
        <v>34</v>
      </c>
      <c r="E9025" s="0" t="s">
        <v>328</v>
      </c>
      <c r="F9025" s="0" t="n">
        <v>0</v>
      </c>
      <c r="G9025" s="0" t="n">
        <v>0</v>
      </c>
      <c r="H9025" s="0" t="n">
        <v>0.14</v>
      </c>
      <c r="I9025" s="0" t="n">
        <v>0</v>
      </c>
      <c r="J9025" s="0" t="n">
        <v>0.14</v>
      </c>
      <c r="N9025" s="0" t="s">
        <v>35</v>
      </c>
      <c r="P9025" s="0" t="n">
        <f aca="false">IF(AND(OR(Dashboard!$B$5="All",D9025=Dashboard!$B$5),OR(Dashboard!$D$5="All",N9025=Dashboard!$D$5),OR(AND(C9025&lt;&gt;"",C9025&gt;=Dashboard!$F$5,C9025&lt;=Dashboard!$H$5),AND(C9025="",Dashboard!$F$5&lt;=1980,Dashboard!$H$5&gt;=2016))),1,0)</f>
        <v>1</v>
      </c>
      <c r="Q9025" s="0" t="n">
        <f aca="false">J9025*P9025+ROW()*0.00000001</f>
        <v>0.14009025</v>
      </c>
    </row>
    <row r="9026" customFormat="false" ht="15" hidden="false" customHeight="false" outlineLevel="0" collapsed="false">
      <c r="A9026" s="0" t="s">
        <v>5935</v>
      </c>
      <c r="B9026" s="0" t="s">
        <v>70</v>
      </c>
      <c r="C9026" s="0" t="n">
        <v>2012</v>
      </c>
      <c r="D9026" s="0" t="s">
        <v>56</v>
      </c>
      <c r="E9026" s="0" t="s">
        <v>6597</v>
      </c>
      <c r="F9026" s="0" t="n">
        <v>0.07</v>
      </c>
      <c r="G9026" s="0" t="n">
        <v>0.06</v>
      </c>
      <c r="H9026" s="0" t="n">
        <v>0</v>
      </c>
      <c r="I9026" s="0" t="n">
        <v>0.02</v>
      </c>
      <c r="J9026" s="0" t="n">
        <v>0.14</v>
      </c>
      <c r="K9026" s="0" t="n">
        <v>75</v>
      </c>
      <c r="L9026" s="0" t="n">
        <v>6.5</v>
      </c>
      <c r="M9026" s="0" t="s">
        <v>73</v>
      </c>
      <c r="N9026" s="0" t="s">
        <v>74</v>
      </c>
      <c r="O9026" s="0" t="s">
        <v>37</v>
      </c>
      <c r="P9026" s="0" t="n">
        <f aca="false">IF(AND(OR(Dashboard!$B$5="All",D9026=Dashboard!$B$5),OR(Dashboard!$D$5="All",N9026=Dashboard!$D$5),OR(AND(C9026&lt;&gt;"",C9026&gt;=Dashboard!$F$5,C9026&lt;=Dashboard!$H$5),AND(C9026="",Dashboard!$F$5&lt;=1980,Dashboard!$H$5&gt;=2016))),1,0)</f>
        <v>1</v>
      </c>
      <c r="Q9026" s="0" t="n">
        <f aca="false">J9026*P9026+ROW()*0.00000001</f>
        <v>0.14009026</v>
      </c>
    </row>
    <row r="9027" customFormat="false" ht="15" hidden="false" customHeight="false" outlineLevel="0" collapsed="false">
      <c r="A9027" s="0" t="s">
        <v>6598</v>
      </c>
      <c r="B9027" s="0" t="s">
        <v>64</v>
      </c>
      <c r="C9027" s="0" t="n">
        <v>2010</v>
      </c>
      <c r="D9027" s="0" t="s">
        <v>41</v>
      </c>
      <c r="E9027" s="0" t="s">
        <v>220</v>
      </c>
      <c r="F9027" s="0" t="n">
        <v>0.12</v>
      </c>
      <c r="G9027" s="0" t="n">
        <v>0.02</v>
      </c>
      <c r="H9027" s="0" t="n">
        <v>0</v>
      </c>
      <c r="I9027" s="0" t="n">
        <v>0.01</v>
      </c>
      <c r="J9027" s="0" t="n">
        <v>0.14</v>
      </c>
      <c r="K9027" s="0" t="n">
        <v>50</v>
      </c>
      <c r="M9027" s="0" t="s">
        <v>36</v>
      </c>
      <c r="N9027" s="0" t="s">
        <v>66</v>
      </c>
      <c r="O9027" s="0" t="s">
        <v>177</v>
      </c>
      <c r="P9027" s="0" t="n">
        <f aca="false">IF(AND(OR(Dashboard!$B$5="All",D9027=Dashboard!$B$5),OR(Dashboard!$D$5="All",N9027=Dashboard!$D$5),OR(AND(C9027&lt;&gt;"",C9027&gt;=Dashboard!$F$5,C9027&lt;=Dashboard!$H$5),AND(C9027="",Dashboard!$F$5&lt;=1980,Dashboard!$H$5&gt;=2016))),1,0)</f>
        <v>1</v>
      </c>
      <c r="Q9027" s="0" t="n">
        <f aca="false">J9027*P9027+ROW()*0.00000001</f>
        <v>0.14009027</v>
      </c>
    </row>
    <row r="9028" customFormat="false" ht="15" hidden="false" customHeight="false" outlineLevel="0" collapsed="false">
      <c r="A9028" s="0" t="s">
        <v>4539</v>
      </c>
      <c r="B9028" s="0" t="s">
        <v>64</v>
      </c>
      <c r="C9028" s="0" t="n">
        <v>2011</v>
      </c>
      <c r="D9028" s="0" t="s">
        <v>52</v>
      </c>
      <c r="E9028" s="0" t="s">
        <v>220</v>
      </c>
      <c r="F9028" s="0" t="n">
        <v>0.13</v>
      </c>
      <c r="G9028" s="0" t="n">
        <v>0</v>
      </c>
      <c r="H9028" s="0" t="n">
        <v>0</v>
      </c>
      <c r="I9028" s="0" t="n">
        <v>0.01</v>
      </c>
      <c r="J9028" s="0" t="n">
        <v>0.14</v>
      </c>
      <c r="M9028" s="0" t="s">
        <v>103</v>
      </c>
      <c r="N9028" s="0" t="s">
        <v>66</v>
      </c>
      <c r="P9028" s="0" t="n">
        <f aca="false">IF(AND(OR(Dashboard!$B$5="All",D9028=Dashboard!$B$5),OR(Dashboard!$D$5="All",N9028=Dashboard!$D$5),OR(AND(C9028&lt;&gt;"",C9028&gt;=Dashboard!$F$5,C9028&lt;=Dashboard!$H$5),AND(C9028="",Dashboard!$F$5&lt;=1980,Dashboard!$H$5&gt;=2016))),1,0)</f>
        <v>1</v>
      </c>
      <c r="Q9028" s="0" t="n">
        <f aca="false">J9028*P9028+ROW()*0.00000001</f>
        <v>0.14009028</v>
      </c>
    </row>
    <row r="9029" customFormat="false" ht="15" hidden="false" customHeight="false" outlineLevel="0" collapsed="false">
      <c r="A9029" s="0" t="s">
        <v>6599</v>
      </c>
      <c r="B9029" s="0" t="s">
        <v>97</v>
      </c>
      <c r="C9029" s="0" t="n">
        <v>2011</v>
      </c>
      <c r="D9029" s="0" t="s">
        <v>16</v>
      </c>
      <c r="E9029" s="0" t="s">
        <v>2334</v>
      </c>
      <c r="F9029" s="0" t="n">
        <v>0.09</v>
      </c>
      <c r="G9029" s="0" t="n">
        <v>0.03</v>
      </c>
      <c r="H9029" s="0" t="n">
        <v>0.01</v>
      </c>
      <c r="I9029" s="0" t="n">
        <v>0.01</v>
      </c>
      <c r="J9029" s="0" t="n">
        <v>0.14</v>
      </c>
      <c r="K9029" s="0" t="n">
        <v>82</v>
      </c>
      <c r="L9029" s="0" t="n">
        <v>7.7</v>
      </c>
      <c r="M9029" s="0" t="s">
        <v>125</v>
      </c>
      <c r="N9029" s="0" t="s">
        <v>35</v>
      </c>
      <c r="O9029" s="0" t="s">
        <v>42</v>
      </c>
      <c r="P9029" s="0" t="n">
        <f aca="false">IF(AND(OR(Dashboard!$B$5="All",D9029=Dashboard!$B$5),OR(Dashboard!$D$5="All",N9029=Dashboard!$D$5),OR(AND(C9029&lt;&gt;"",C9029&gt;=Dashboard!$F$5,C9029&lt;=Dashboard!$H$5),AND(C9029="",Dashboard!$F$5&lt;=1980,Dashboard!$H$5&gt;=2016))),1,0)</f>
        <v>1</v>
      </c>
      <c r="Q9029" s="0" t="n">
        <f aca="false">J9029*P9029+ROW()*0.00000001</f>
        <v>0.14009029</v>
      </c>
    </row>
    <row r="9030" customFormat="false" ht="15" hidden="false" customHeight="false" outlineLevel="0" collapsed="false">
      <c r="A9030" s="0" t="s">
        <v>6600</v>
      </c>
      <c r="B9030" s="0" t="s">
        <v>117</v>
      </c>
      <c r="C9030" s="0" t="n">
        <v>1996</v>
      </c>
      <c r="D9030" s="0" t="s">
        <v>102</v>
      </c>
      <c r="E9030" s="0" t="s">
        <v>449</v>
      </c>
      <c r="F9030" s="0" t="n">
        <v>0.08</v>
      </c>
      <c r="G9030" s="0" t="n">
        <v>0.05</v>
      </c>
      <c r="H9030" s="0" t="n">
        <v>0</v>
      </c>
      <c r="I9030" s="0" t="n">
        <v>0.01</v>
      </c>
      <c r="J9030" s="0" t="n">
        <v>0.14</v>
      </c>
      <c r="N9030" s="0" t="s">
        <v>74</v>
      </c>
      <c r="P9030" s="0" t="n">
        <f aca="false">IF(AND(OR(Dashboard!$B$5="All",D9030=Dashboard!$B$5),OR(Dashboard!$D$5="All",N9030=Dashboard!$D$5),OR(AND(C9030&lt;&gt;"",C9030&gt;=Dashboard!$F$5,C9030&lt;=Dashboard!$H$5),AND(C9030="",Dashboard!$F$5&lt;=1980,Dashboard!$H$5&gt;=2016))),1,0)</f>
        <v>1</v>
      </c>
      <c r="Q9030" s="0" t="n">
        <f aca="false">J9030*P9030+ROW()*0.00000001</f>
        <v>0.1400903</v>
      </c>
    </row>
    <row r="9031" customFormat="false" ht="15" hidden="false" customHeight="false" outlineLevel="0" collapsed="false">
      <c r="A9031" s="0" t="s">
        <v>6601</v>
      </c>
      <c r="B9031" s="0" t="s">
        <v>164</v>
      </c>
      <c r="C9031" s="0" t="n">
        <v>2006</v>
      </c>
      <c r="D9031" s="0" t="s">
        <v>16</v>
      </c>
      <c r="E9031" s="0" t="s">
        <v>211</v>
      </c>
      <c r="F9031" s="0" t="n">
        <v>0.12</v>
      </c>
      <c r="G9031" s="0" t="n">
        <v>0.01</v>
      </c>
      <c r="H9031" s="0" t="n">
        <v>0</v>
      </c>
      <c r="I9031" s="0" t="n">
        <v>0.02</v>
      </c>
      <c r="J9031" s="0" t="n">
        <v>0.14</v>
      </c>
      <c r="K9031" s="0" t="n">
        <v>82</v>
      </c>
      <c r="L9031" s="0" t="n">
        <v>7.5</v>
      </c>
      <c r="M9031" s="0" t="s">
        <v>36</v>
      </c>
      <c r="N9031" s="0" t="s">
        <v>74</v>
      </c>
      <c r="O9031" s="0" t="s">
        <v>42</v>
      </c>
      <c r="P9031" s="0" t="n">
        <f aca="false">IF(AND(OR(Dashboard!$B$5="All",D9031=Dashboard!$B$5),OR(Dashboard!$D$5="All",N9031=Dashboard!$D$5),OR(AND(C9031&lt;&gt;"",C9031&gt;=Dashboard!$F$5,C9031&lt;=Dashboard!$H$5),AND(C9031="",Dashboard!$F$5&lt;=1980,Dashboard!$H$5&gt;=2016))),1,0)</f>
        <v>1</v>
      </c>
      <c r="Q9031" s="0" t="n">
        <f aca="false">J9031*P9031+ROW()*0.00000001</f>
        <v>0.14009031</v>
      </c>
    </row>
    <row r="9032" customFormat="false" ht="15" hidden="false" customHeight="false" outlineLevel="0" collapsed="false">
      <c r="A9032" s="0" t="s">
        <v>6602</v>
      </c>
      <c r="B9032" s="0" t="s">
        <v>50</v>
      </c>
      <c r="C9032" s="0" t="n">
        <v>2009</v>
      </c>
      <c r="D9032" s="0" t="s">
        <v>48</v>
      </c>
      <c r="E9032" s="0" t="s">
        <v>5994</v>
      </c>
      <c r="F9032" s="0" t="n">
        <v>0.13</v>
      </c>
      <c r="G9032" s="0" t="n">
        <v>0</v>
      </c>
      <c r="H9032" s="0" t="n">
        <v>0</v>
      </c>
      <c r="I9032" s="0" t="n">
        <v>0.01</v>
      </c>
      <c r="J9032" s="0" t="n">
        <v>0.14</v>
      </c>
      <c r="M9032" s="0" t="s">
        <v>36</v>
      </c>
      <c r="N9032" s="0" t="s">
        <v>35</v>
      </c>
      <c r="P9032" s="0" t="n">
        <f aca="false">IF(AND(OR(Dashboard!$B$5="All",D9032=Dashboard!$B$5),OR(Dashboard!$D$5="All",N9032=Dashboard!$D$5),OR(AND(C9032&lt;&gt;"",C9032&gt;=Dashboard!$F$5,C9032&lt;=Dashboard!$H$5),AND(C9032="",Dashboard!$F$5&lt;=1980,Dashboard!$H$5&gt;=2016))),1,0)</f>
        <v>1</v>
      </c>
      <c r="Q9032" s="0" t="n">
        <f aca="false">J9032*P9032+ROW()*0.00000001</f>
        <v>0.14009032</v>
      </c>
    </row>
    <row r="9033" customFormat="false" ht="15" hidden="false" customHeight="false" outlineLevel="0" collapsed="false">
      <c r="A9033" s="0" t="s">
        <v>6603</v>
      </c>
      <c r="B9033" s="0" t="s">
        <v>164</v>
      </c>
      <c r="C9033" s="0" t="n">
        <v>2008</v>
      </c>
      <c r="D9033" s="0" t="s">
        <v>46</v>
      </c>
      <c r="E9033" s="0" t="s">
        <v>6604</v>
      </c>
      <c r="F9033" s="0" t="n">
        <v>0.06</v>
      </c>
      <c r="G9033" s="0" t="n">
        <v>0</v>
      </c>
      <c r="H9033" s="0" t="n">
        <v>0.08</v>
      </c>
      <c r="I9033" s="0" t="n">
        <v>0.01</v>
      </c>
      <c r="J9033" s="0" t="n">
        <v>0.14</v>
      </c>
      <c r="K9033" s="0" t="n">
        <v>61</v>
      </c>
      <c r="L9033" s="0" t="n">
        <v>7.1</v>
      </c>
      <c r="M9033" s="0" t="s">
        <v>103</v>
      </c>
      <c r="N9033" s="0" t="s">
        <v>74</v>
      </c>
      <c r="O9033" s="0" t="s">
        <v>67</v>
      </c>
      <c r="P9033" s="0" t="n">
        <f aca="false">IF(AND(OR(Dashboard!$B$5="All",D9033=Dashboard!$B$5),OR(Dashboard!$D$5="All",N9033=Dashboard!$D$5),OR(AND(C9033&lt;&gt;"",C9033&gt;=Dashboard!$F$5,C9033&lt;=Dashboard!$H$5),AND(C9033="",Dashboard!$F$5&lt;=1980,Dashboard!$H$5&gt;=2016))),1,0)</f>
        <v>1</v>
      </c>
      <c r="Q9033" s="0" t="n">
        <f aca="false">J9033*P9033+ROW()*0.00000001</f>
        <v>0.14009033</v>
      </c>
    </row>
    <row r="9034" customFormat="false" ht="15" hidden="false" customHeight="false" outlineLevel="0" collapsed="false">
      <c r="A9034" s="0" t="s">
        <v>6605</v>
      </c>
      <c r="B9034" s="0" t="s">
        <v>76</v>
      </c>
      <c r="C9034" s="0" t="n">
        <v>2004</v>
      </c>
      <c r="D9034" s="0" t="s">
        <v>114</v>
      </c>
      <c r="E9034" s="0" t="s">
        <v>547</v>
      </c>
      <c r="F9034" s="0" t="n">
        <v>0.07</v>
      </c>
      <c r="G9034" s="0" t="n">
        <v>0.05</v>
      </c>
      <c r="H9034" s="0" t="n">
        <v>0</v>
      </c>
      <c r="I9034" s="0" t="n">
        <v>0.02</v>
      </c>
      <c r="J9034" s="0" t="n">
        <v>0.14</v>
      </c>
      <c r="K9034" s="0" t="n">
        <v>76</v>
      </c>
      <c r="L9034" s="0" t="n">
        <v>8</v>
      </c>
      <c r="M9034" s="0" t="s">
        <v>103</v>
      </c>
      <c r="N9034" s="0" t="s">
        <v>74</v>
      </c>
      <c r="O9034" s="0" t="s">
        <v>37</v>
      </c>
      <c r="P9034" s="0" t="n">
        <f aca="false">IF(AND(OR(Dashboard!$B$5="All",D9034=Dashboard!$B$5),OR(Dashboard!$D$5="All",N9034=Dashboard!$D$5),OR(AND(C9034&lt;&gt;"",C9034&gt;=Dashboard!$F$5,C9034&lt;=Dashboard!$H$5),AND(C9034="",Dashboard!$F$5&lt;=1980,Dashboard!$H$5&gt;=2016))),1,0)</f>
        <v>1</v>
      </c>
      <c r="Q9034" s="0" t="n">
        <f aca="false">J9034*P9034+ROW()*0.00000001</f>
        <v>0.14009034</v>
      </c>
    </row>
    <row r="9035" customFormat="false" ht="15" hidden="false" customHeight="false" outlineLevel="0" collapsed="false">
      <c r="A9035" s="0" t="s">
        <v>6606</v>
      </c>
      <c r="B9035" s="0" t="s">
        <v>50</v>
      </c>
      <c r="C9035" s="0" t="n">
        <v>2007</v>
      </c>
      <c r="D9035" s="0" t="s">
        <v>246</v>
      </c>
      <c r="E9035" s="0" t="s">
        <v>157</v>
      </c>
      <c r="F9035" s="0" t="n">
        <v>0.07</v>
      </c>
      <c r="G9035" s="0" t="n">
        <v>0.01</v>
      </c>
      <c r="H9035" s="0" t="n">
        <v>0.05</v>
      </c>
      <c r="I9035" s="0" t="n">
        <v>0.01</v>
      </c>
      <c r="J9035" s="0" t="n">
        <v>0.14</v>
      </c>
      <c r="K9035" s="0" t="n">
        <v>66</v>
      </c>
      <c r="M9035" s="0" t="s">
        <v>125</v>
      </c>
      <c r="N9035" s="0" t="s">
        <v>35</v>
      </c>
      <c r="O9035" s="0" t="s">
        <v>67</v>
      </c>
      <c r="P9035" s="0" t="n">
        <f aca="false">IF(AND(OR(Dashboard!$B$5="All",D9035=Dashboard!$B$5),OR(Dashboard!$D$5="All",N9035=Dashboard!$D$5),OR(AND(C9035&lt;&gt;"",C9035&gt;=Dashboard!$F$5,C9035&lt;=Dashboard!$H$5),AND(C9035="",Dashboard!$F$5&lt;=1980,Dashboard!$H$5&gt;=2016))),1,0)</f>
        <v>1</v>
      </c>
      <c r="Q9035" s="0" t="n">
        <f aca="false">J9035*P9035+ROW()*0.00000001</f>
        <v>0.14009035</v>
      </c>
    </row>
    <row r="9036" customFormat="false" ht="15" hidden="false" customHeight="false" outlineLevel="0" collapsed="false">
      <c r="A9036" s="0" t="s">
        <v>1591</v>
      </c>
      <c r="B9036" s="0" t="s">
        <v>152</v>
      </c>
      <c r="C9036" s="0" t="n">
        <v>2014</v>
      </c>
      <c r="D9036" s="0" t="s">
        <v>56</v>
      </c>
      <c r="E9036" s="0" t="s">
        <v>154</v>
      </c>
      <c r="F9036" s="0" t="n">
        <v>0</v>
      </c>
      <c r="G9036" s="0" t="n">
        <v>0.14</v>
      </c>
      <c r="H9036" s="0" t="n">
        <v>0</v>
      </c>
      <c r="I9036" s="0" t="n">
        <v>0.01</v>
      </c>
      <c r="J9036" s="0" t="n">
        <v>0.14</v>
      </c>
      <c r="K9036" s="0" t="n">
        <v>81</v>
      </c>
      <c r="L9036" s="0" t="n">
        <v>8.4</v>
      </c>
      <c r="M9036" s="0" t="s">
        <v>73</v>
      </c>
      <c r="N9036" s="0" t="s">
        <v>152</v>
      </c>
      <c r="O9036" s="0" t="s">
        <v>42</v>
      </c>
      <c r="P9036" s="0" t="n">
        <f aca="false">IF(AND(OR(Dashboard!$B$5="All",D9036=Dashboard!$B$5),OR(Dashboard!$D$5="All",N9036=Dashboard!$D$5),OR(AND(C9036&lt;&gt;"",C9036&gt;=Dashboard!$F$5,C9036&lt;=Dashboard!$H$5),AND(C9036="",Dashboard!$F$5&lt;=1980,Dashboard!$H$5&gt;=2016))),1,0)</f>
        <v>1</v>
      </c>
      <c r="Q9036" s="0" t="n">
        <f aca="false">J9036*P9036+ROW()*0.00000001</f>
        <v>0.14009036</v>
      </c>
    </row>
    <row r="9037" customFormat="false" ht="15" hidden="false" customHeight="false" outlineLevel="0" collapsed="false">
      <c r="A9037" s="0" t="s">
        <v>5151</v>
      </c>
      <c r="B9037" s="0" t="s">
        <v>164</v>
      </c>
      <c r="C9037" s="0" t="n">
        <v>2009</v>
      </c>
      <c r="D9037" s="0" t="s">
        <v>71</v>
      </c>
      <c r="E9037" s="0" t="s">
        <v>142</v>
      </c>
      <c r="F9037" s="0" t="n">
        <v>0.11</v>
      </c>
      <c r="G9037" s="0" t="n">
        <v>0.02</v>
      </c>
      <c r="H9037" s="0" t="n">
        <v>0</v>
      </c>
      <c r="I9037" s="0" t="n">
        <v>0.02</v>
      </c>
      <c r="J9037" s="0" t="n">
        <v>0.14</v>
      </c>
      <c r="M9037" s="0" t="s">
        <v>103</v>
      </c>
      <c r="N9037" s="0" t="s">
        <v>74</v>
      </c>
      <c r="P9037" s="0" t="n">
        <f aca="false">IF(AND(OR(Dashboard!$B$5="All",D9037=Dashboard!$B$5),OR(Dashboard!$D$5="All",N9037=Dashboard!$D$5),OR(AND(C9037&lt;&gt;"",C9037&gt;=Dashboard!$F$5,C9037&lt;=Dashboard!$H$5),AND(C9037="",Dashboard!$F$5&lt;=1980,Dashboard!$H$5&gt;=2016))),1,0)</f>
        <v>1</v>
      </c>
      <c r="Q9037" s="0" t="n">
        <f aca="false">J9037*P9037+ROW()*0.00000001</f>
        <v>0.14009037</v>
      </c>
    </row>
    <row r="9038" customFormat="false" ht="15" hidden="false" customHeight="false" outlineLevel="0" collapsed="false">
      <c r="A9038" s="0" t="s">
        <v>905</v>
      </c>
      <c r="B9038" s="0" t="s">
        <v>152</v>
      </c>
      <c r="C9038" s="0" t="n">
        <v>2015</v>
      </c>
      <c r="D9038" s="0" t="s">
        <v>71</v>
      </c>
      <c r="E9038" s="0" t="s">
        <v>157</v>
      </c>
      <c r="F9038" s="0" t="n">
        <v>0.03</v>
      </c>
      <c r="G9038" s="0" t="n">
        <v>0.11</v>
      </c>
      <c r="H9038" s="0" t="n">
        <v>0</v>
      </c>
      <c r="I9038" s="0" t="n">
        <v>0.01</v>
      </c>
      <c r="J9038" s="0" t="n">
        <v>0.14</v>
      </c>
      <c r="K9038" s="0" t="n">
        <v>74</v>
      </c>
      <c r="L9038" s="0" t="n">
        <v>5.3</v>
      </c>
      <c r="M9038" s="0" t="s">
        <v>73</v>
      </c>
      <c r="N9038" s="0" t="s">
        <v>152</v>
      </c>
      <c r="O9038" s="0" t="s">
        <v>37</v>
      </c>
      <c r="P9038" s="0" t="n">
        <f aca="false">IF(AND(OR(Dashboard!$B$5="All",D9038=Dashboard!$B$5),OR(Dashboard!$D$5="All",N9038=Dashboard!$D$5),OR(AND(C9038&lt;&gt;"",C9038&gt;=Dashboard!$F$5,C9038&lt;=Dashboard!$H$5),AND(C9038="",Dashboard!$F$5&lt;=1980,Dashboard!$H$5&gt;=2016))),1,0)</f>
        <v>1</v>
      </c>
      <c r="Q9038" s="0" t="n">
        <f aca="false">J9038*P9038+ROW()*0.00000001</f>
        <v>0.14009038</v>
      </c>
    </row>
    <row r="9039" customFormat="false" ht="15" hidden="false" customHeight="false" outlineLevel="0" collapsed="false">
      <c r="A9039" s="0" t="s">
        <v>6370</v>
      </c>
      <c r="B9039" s="0" t="s">
        <v>76</v>
      </c>
      <c r="C9039" s="0" t="n">
        <v>2006</v>
      </c>
      <c r="D9039" s="0" t="s">
        <v>114</v>
      </c>
      <c r="E9039" s="0" t="s">
        <v>418</v>
      </c>
      <c r="F9039" s="0" t="n">
        <v>0.07</v>
      </c>
      <c r="G9039" s="0" t="n">
        <v>0.05</v>
      </c>
      <c r="H9039" s="0" t="n">
        <v>0</v>
      </c>
      <c r="I9039" s="0" t="n">
        <v>0.02</v>
      </c>
      <c r="J9039" s="0" t="n">
        <v>0.14</v>
      </c>
      <c r="K9039" s="0" t="n">
        <v>59</v>
      </c>
      <c r="M9039" s="0" t="s">
        <v>125</v>
      </c>
      <c r="N9039" s="0" t="s">
        <v>74</v>
      </c>
      <c r="O9039" s="0" t="s">
        <v>53</v>
      </c>
      <c r="P9039" s="0" t="n">
        <f aca="false">IF(AND(OR(Dashboard!$B$5="All",D9039=Dashboard!$B$5),OR(Dashboard!$D$5="All",N9039=Dashboard!$D$5),OR(AND(C9039&lt;&gt;"",C9039&gt;=Dashboard!$F$5,C9039&lt;=Dashboard!$H$5),AND(C9039="",Dashboard!$F$5&lt;=1980,Dashboard!$H$5&gt;=2016))),1,0)</f>
        <v>1</v>
      </c>
      <c r="Q9039" s="0" t="n">
        <f aca="false">J9039*P9039+ROW()*0.00000001</f>
        <v>0.14009039</v>
      </c>
    </row>
    <row r="9040" customFormat="false" ht="15" hidden="false" customHeight="false" outlineLevel="0" collapsed="false">
      <c r="A9040" s="0" t="s">
        <v>6607</v>
      </c>
      <c r="B9040" s="0" t="s">
        <v>76</v>
      </c>
      <c r="C9040" s="0" t="n">
        <v>2004</v>
      </c>
      <c r="D9040" s="0" t="s">
        <v>46</v>
      </c>
      <c r="E9040" s="0" t="s">
        <v>782</v>
      </c>
      <c r="F9040" s="0" t="n">
        <v>0.07</v>
      </c>
      <c r="G9040" s="0" t="n">
        <v>0.05</v>
      </c>
      <c r="H9040" s="0" t="n">
        <v>0</v>
      </c>
      <c r="I9040" s="0" t="n">
        <v>0.02</v>
      </c>
      <c r="J9040" s="0" t="n">
        <v>0.14</v>
      </c>
      <c r="K9040" s="0" t="n">
        <v>81</v>
      </c>
      <c r="L9040" s="0" t="n">
        <v>7.9</v>
      </c>
      <c r="M9040" s="0" t="s">
        <v>103</v>
      </c>
      <c r="N9040" s="0" t="s">
        <v>74</v>
      </c>
      <c r="O9040" s="0" t="s">
        <v>42</v>
      </c>
      <c r="P9040" s="0" t="n">
        <f aca="false">IF(AND(OR(Dashboard!$B$5="All",D9040=Dashboard!$B$5),OR(Dashboard!$D$5="All",N9040=Dashboard!$D$5),OR(AND(C9040&lt;&gt;"",C9040&gt;=Dashboard!$F$5,C9040&lt;=Dashboard!$H$5),AND(C9040="",Dashboard!$F$5&lt;=1980,Dashboard!$H$5&gt;=2016))),1,0)</f>
        <v>1</v>
      </c>
      <c r="Q9040" s="0" t="n">
        <f aca="false">J9040*P9040+ROW()*0.00000001</f>
        <v>0.1400904</v>
      </c>
    </row>
    <row r="9041" customFormat="false" ht="15" hidden="false" customHeight="false" outlineLevel="0" collapsed="false">
      <c r="A9041" s="0" t="s">
        <v>6489</v>
      </c>
      <c r="B9041" s="0" t="s">
        <v>64</v>
      </c>
      <c r="C9041" s="0" t="n">
        <v>2011</v>
      </c>
      <c r="D9041" s="0" t="s">
        <v>71</v>
      </c>
      <c r="E9041" s="0" t="s">
        <v>154</v>
      </c>
      <c r="F9041" s="0" t="n">
        <v>0.09</v>
      </c>
      <c r="G9041" s="0" t="n">
        <v>0.04</v>
      </c>
      <c r="H9041" s="0" t="n">
        <v>0</v>
      </c>
      <c r="I9041" s="0" t="n">
        <v>0.01</v>
      </c>
      <c r="J9041" s="0" t="n">
        <v>0.14</v>
      </c>
      <c r="K9041" s="0" t="n">
        <v>38</v>
      </c>
      <c r="L9041" s="0" t="n">
        <v>5.7</v>
      </c>
      <c r="M9041" s="0" t="s">
        <v>103</v>
      </c>
      <c r="N9041" s="0" t="s">
        <v>66</v>
      </c>
      <c r="O9041" s="0" t="s">
        <v>177</v>
      </c>
      <c r="P9041" s="0" t="n">
        <f aca="false">IF(AND(OR(Dashboard!$B$5="All",D9041=Dashboard!$B$5),OR(Dashboard!$D$5="All",N9041=Dashboard!$D$5),OR(AND(C9041&lt;&gt;"",C9041&gt;=Dashboard!$F$5,C9041&lt;=Dashboard!$H$5),AND(C9041="",Dashboard!$F$5&lt;=1980,Dashboard!$H$5&gt;=2016))),1,0)</f>
        <v>1</v>
      </c>
      <c r="Q9041" s="0" t="n">
        <f aca="false">J9041*P9041+ROW()*0.00000001</f>
        <v>0.14009041</v>
      </c>
    </row>
    <row r="9042" customFormat="false" ht="15" hidden="false" customHeight="false" outlineLevel="0" collapsed="false">
      <c r="A9042" s="0" t="s">
        <v>6608</v>
      </c>
      <c r="B9042" s="0" t="s">
        <v>117</v>
      </c>
      <c r="C9042" s="0" t="n">
        <v>2001</v>
      </c>
      <c r="D9042" s="0" t="s">
        <v>41</v>
      </c>
      <c r="E9042" s="0" t="s">
        <v>418</v>
      </c>
      <c r="F9042" s="0" t="n">
        <v>0.08</v>
      </c>
      <c r="G9042" s="0" t="n">
        <v>0.05</v>
      </c>
      <c r="H9042" s="0" t="n">
        <v>0</v>
      </c>
      <c r="I9042" s="0" t="n">
        <v>0.01</v>
      </c>
      <c r="J9042" s="0" t="n">
        <v>0.14</v>
      </c>
      <c r="K9042" s="0" t="n">
        <v>70</v>
      </c>
      <c r="M9042" s="0" t="s">
        <v>103</v>
      </c>
      <c r="N9042" s="0" t="s">
        <v>74</v>
      </c>
      <c r="O9042" s="0" t="s">
        <v>67</v>
      </c>
      <c r="P9042" s="0" t="n">
        <f aca="false">IF(AND(OR(Dashboard!$B$5="All",D9042=Dashboard!$B$5),OR(Dashboard!$D$5="All",N9042=Dashboard!$D$5),OR(AND(C9042&lt;&gt;"",C9042&gt;=Dashboard!$F$5,C9042&lt;=Dashboard!$H$5),AND(C9042="",Dashboard!$F$5&lt;=1980,Dashboard!$H$5&gt;=2016))),1,0)</f>
        <v>1</v>
      </c>
      <c r="Q9042" s="0" t="n">
        <f aca="false">J9042*P9042+ROW()*0.00000001</f>
        <v>0.14009042</v>
      </c>
    </row>
    <row r="9043" customFormat="false" ht="15" hidden="false" customHeight="false" outlineLevel="0" collapsed="false">
      <c r="A9043" s="0" t="s">
        <v>6609</v>
      </c>
      <c r="B9043" s="0" t="s">
        <v>164</v>
      </c>
      <c r="C9043" s="0" t="n">
        <v>2011</v>
      </c>
      <c r="D9043" s="0" t="s">
        <v>71</v>
      </c>
      <c r="E9043" s="0" t="s">
        <v>2331</v>
      </c>
      <c r="F9043" s="0" t="n">
        <v>0</v>
      </c>
      <c r="G9043" s="0" t="n">
        <v>0</v>
      </c>
      <c r="H9043" s="0" t="n">
        <v>0.14</v>
      </c>
      <c r="I9043" s="0" t="n">
        <v>0</v>
      </c>
      <c r="J9043" s="0" t="n">
        <v>0.14</v>
      </c>
      <c r="N9043" s="0" t="s">
        <v>74</v>
      </c>
      <c r="P9043" s="0" t="n">
        <f aca="false">IF(AND(OR(Dashboard!$B$5="All",D9043=Dashboard!$B$5),OR(Dashboard!$D$5="All",N9043=Dashboard!$D$5),OR(AND(C9043&lt;&gt;"",C9043&gt;=Dashboard!$F$5,C9043&lt;=Dashboard!$H$5),AND(C9043="",Dashboard!$F$5&lt;=1980,Dashboard!$H$5&gt;=2016))),1,0)</f>
        <v>1</v>
      </c>
      <c r="Q9043" s="0" t="n">
        <f aca="false">J9043*P9043+ROW()*0.00000001</f>
        <v>0.14009043</v>
      </c>
    </row>
    <row r="9044" customFormat="false" ht="15" hidden="false" customHeight="false" outlineLevel="0" collapsed="false">
      <c r="A9044" s="0" t="s">
        <v>4111</v>
      </c>
      <c r="B9044" s="0" t="s">
        <v>70</v>
      </c>
      <c r="D9044" s="0" t="s">
        <v>48</v>
      </c>
      <c r="E9044" s="0" t="s">
        <v>520</v>
      </c>
      <c r="F9044" s="0" t="n">
        <v>0.13</v>
      </c>
      <c r="G9044" s="0" t="n">
        <v>0</v>
      </c>
      <c r="H9044" s="0" t="n">
        <v>0</v>
      </c>
      <c r="I9044" s="0" t="n">
        <v>0.02</v>
      </c>
      <c r="J9044" s="0" t="n">
        <v>0.14</v>
      </c>
      <c r="K9044" s="0" t="n">
        <v>76</v>
      </c>
      <c r="L9044" s="0" t="n">
        <v>8.2</v>
      </c>
      <c r="M9044" s="0" t="s">
        <v>36</v>
      </c>
      <c r="N9044" s="0" t="s">
        <v>74</v>
      </c>
      <c r="O9044" s="0" t="s">
        <v>37</v>
      </c>
      <c r="P9044" s="0" t="n">
        <f aca="false">IF(AND(OR(Dashboard!$B$5="All",D9044=Dashboard!$B$5),OR(Dashboard!$D$5="All",N9044=Dashboard!$D$5),OR(AND(C9044&lt;&gt;"",C9044&gt;=Dashboard!$F$5,C9044&lt;=Dashboard!$H$5),AND(C9044="",Dashboard!$F$5&lt;=1980,Dashboard!$H$5&gt;=2016))),1,0)</f>
        <v>1</v>
      </c>
      <c r="Q9044" s="0" t="n">
        <f aca="false">J9044*P9044+ROW()*0.00000001</f>
        <v>0.14009044</v>
      </c>
    </row>
    <row r="9045" customFormat="false" ht="15" hidden="false" customHeight="false" outlineLevel="0" collapsed="false">
      <c r="A9045" s="0" t="s">
        <v>6610</v>
      </c>
      <c r="B9045" s="0" t="s">
        <v>186</v>
      </c>
      <c r="C9045" s="0" t="n">
        <v>2002</v>
      </c>
      <c r="D9045" s="0" t="s">
        <v>58</v>
      </c>
      <c r="E9045" s="0" t="s">
        <v>35</v>
      </c>
      <c r="F9045" s="0" t="n">
        <v>0</v>
      </c>
      <c r="G9045" s="0" t="n">
        <v>0</v>
      </c>
      <c r="H9045" s="0" t="n">
        <v>0.14</v>
      </c>
      <c r="I9045" s="0" t="n">
        <v>0</v>
      </c>
      <c r="J9045" s="0" t="n">
        <v>0.14</v>
      </c>
      <c r="N9045" s="0" t="s">
        <v>35</v>
      </c>
      <c r="P9045" s="0" t="n">
        <f aca="false">IF(AND(OR(Dashboard!$B$5="All",D9045=Dashboard!$B$5),OR(Dashboard!$D$5="All",N9045=Dashboard!$D$5),OR(AND(C9045&lt;&gt;"",C9045&gt;=Dashboard!$F$5,C9045&lt;=Dashboard!$H$5),AND(C9045="",Dashboard!$F$5&lt;=1980,Dashboard!$H$5&gt;=2016))),1,0)</f>
        <v>1</v>
      </c>
      <c r="Q9045" s="0" t="n">
        <f aca="false">J9045*P9045+ROW()*0.00000001</f>
        <v>0.14009045</v>
      </c>
    </row>
    <row r="9046" customFormat="false" ht="15" hidden="false" customHeight="false" outlineLevel="0" collapsed="false">
      <c r="A9046" s="0" t="s">
        <v>6611</v>
      </c>
      <c r="B9046" s="0" t="s">
        <v>45</v>
      </c>
      <c r="C9046" s="0" t="n">
        <v>2001</v>
      </c>
      <c r="D9046" s="0" t="s">
        <v>46</v>
      </c>
      <c r="E9046" s="0" t="s">
        <v>310</v>
      </c>
      <c r="F9046" s="0" t="n">
        <v>0</v>
      </c>
      <c r="G9046" s="0" t="n">
        <v>0</v>
      </c>
      <c r="H9046" s="0" t="n">
        <v>0.14</v>
      </c>
      <c r="I9046" s="0" t="n">
        <v>0</v>
      </c>
      <c r="J9046" s="0" t="n">
        <v>0.14</v>
      </c>
      <c r="N9046" s="0" t="s">
        <v>35</v>
      </c>
      <c r="P9046" s="0" t="n">
        <f aca="false">IF(AND(OR(Dashboard!$B$5="All",D9046=Dashboard!$B$5),OR(Dashboard!$D$5="All",N9046=Dashboard!$D$5),OR(AND(C9046&lt;&gt;"",C9046&gt;=Dashboard!$F$5,C9046&lt;=Dashboard!$H$5),AND(C9046="",Dashboard!$F$5&lt;=1980,Dashboard!$H$5&gt;=2016))),1,0)</f>
        <v>1</v>
      </c>
      <c r="Q9046" s="0" t="n">
        <f aca="false">J9046*P9046+ROW()*0.00000001</f>
        <v>0.14009046</v>
      </c>
    </row>
    <row r="9047" customFormat="false" ht="15" hidden="false" customHeight="false" outlineLevel="0" collapsed="false">
      <c r="A9047" s="0" t="s">
        <v>6612</v>
      </c>
      <c r="B9047" s="0" t="s">
        <v>85</v>
      </c>
      <c r="C9047" s="0" t="n">
        <v>2005</v>
      </c>
      <c r="D9047" s="0" t="s">
        <v>52</v>
      </c>
      <c r="E9047" s="0" t="s">
        <v>91</v>
      </c>
      <c r="F9047" s="0" t="n">
        <v>0.1</v>
      </c>
      <c r="G9047" s="0" t="n">
        <v>0.04</v>
      </c>
      <c r="H9047" s="0" t="n">
        <v>0</v>
      </c>
      <c r="I9047" s="0" t="n">
        <v>0</v>
      </c>
      <c r="J9047" s="0" t="n">
        <v>0.14</v>
      </c>
      <c r="N9047" s="0" t="s">
        <v>35</v>
      </c>
      <c r="P9047" s="0" t="n">
        <f aca="false">IF(AND(OR(Dashboard!$B$5="All",D9047=Dashboard!$B$5),OR(Dashboard!$D$5="All",N9047=Dashboard!$D$5),OR(AND(C9047&lt;&gt;"",C9047&gt;=Dashboard!$F$5,C9047&lt;=Dashboard!$H$5),AND(C9047="",Dashboard!$F$5&lt;=1980,Dashboard!$H$5&gt;=2016))),1,0)</f>
        <v>1</v>
      </c>
      <c r="Q9047" s="0" t="n">
        <f aca="false">J9047*P9047+ROW()*0.00000001</f>
        <v>0.14009047</v>
      </c>
    </row>
    <row r="9048" customFormat="false" ht="15" hidden="false" customHeight="false" outlineLevel="0" collapsed="false">
      <c r="A9048" s="0" t="s">
        <v>6613</v>
      </c>
      <c r="B9048" s="0" t="s">
        <v>76</v>
      </c>
      <c r="C9048" s="0" t="n">
        <v>2003</v>
      </c>
      <c r="D9048" s="0" t="s">
        <v>48</v>
      </c>
      <c r="E9048" s="0" t="s">
        <v>814</v>
      </c>
      <c r="F9048" s="0" t="n">
        <v>0.07</v>
      </c>
      <c r="G9048" s="0" t="n">
        <v>0.05</v>
      </c>
      <c r="H9048" s="0" t="n">
        <v>0</v>
      </c>
      <c r="I9048" s="0" t="n">
        <v>0.02</v>
      </c>
      <c r="J9048" s="0" t="n">
        <v>0.14</v>
      </c>
      <c r="N9048" s="0" t="s">
        <v>74</v>
      </c>
      <c r="P9048" s="0" t="n">
        <f aca="false">IF(AND(OR(Dashboard!$B$5="All",D9048=Dashboard!$B$5),OR(Dashboard!$D$5="All",N9048=Dashboard!$D$5),OR(AND(C9048&lt;&gt;"",C9048&gt;=Dashboard!$F$5,C9048&lt;=Dashboard!$H$5),AND(C9048="",Dashboard!$F$5&lt;=1980,Dashboard!$H$5&gt;=2016))),1,0)</f>
        <v>1</v>
      </c>
      <c r="Q9048" s="0" t="n">
        <f aca="false">J9048*P9048+ROW()*0.00000001</f>
        <v>0.14009048</v>
      </c>
    </row>
    <row r="9049" customFormat="false" ht="15" hidden="false" customHeight="false" outlineLevel="0" collapsed="false">
      <c r="A9049" s="0" t="s">
        <v>6614</v>
      </c>
      <c r="B9049" s="0" t="s">
        <v>117</v>
      </c>
      <c r="C9049" s="0" t="n">
        <v>2002</v>
      </c>
      <c r="D9049" s="0" t="s">
        <v>71</v>
      </c>
      <c r="E9049" s="0" t="s">
        <v>328</v>
      </c>
      <c r="F9049" s="0" t="n">
        <v>0</v>
      </c>
      <c r="G9049" s="0" t="n">
        <v>0</v>
      </c>
      <c r="H9049" s="0" t="n">
        <v>0.13</v>
      </c>
      <c r="I9049" s="0" t="n">
        <v>0.01</v>
      </c>
      <c r="J9049" s="0" t="n">
        <v>0.14</v>
      </c>
      <c r="N9049" s="0" t="s">
        <v>74</v>
      </c>
      <c r="P9049" s="0" t="n">
        <f aca="false">IF(AND(OR(Dashboard!$B$5="All",D9049=Dashboard!$B$5),OR(Dashboard!$D$5="All",N9049=Dashboard!$D$5),OR(AND(C9049&lt;&gt;"",C9049&gt;=Dashboard!$F$5,C9049&lt;=Dashboard!$H$5),AND(C9049="",Dashboard!$F$5&lt;=1980,Dashboard!$H$5&gt;=2016))),1,0)</f>
        <v>1</v>
      </c>
      <c r="Q9049" s="0" t="n">
        <f aca="false">J9049*P9049+ROW()*0.00000001</f>
        <v>0.14009049</v>
      </c>
    </row>
    <row r="9050" customFormat="false" ht="15" hidden="false" customHeight="false" outlineLevel="0" collapsed="false">
      <c r="A9050" s="0" t="s">
        <v>6615</v>
      </c>
      <c r="B9050" s="0" t="s">
        <v>117</v>
      </c>
      <c r="C9050" s="0" t="n">
        <v>1997</v>
      </c>
      <c r="D9050" s="0" t="s">
        <v>246</v>
      </c>
      <c r="E9050" s="0" t="s">
        <v>157</v>
      </c>
      <c r="F9050" s="0" t="n">
        <v>0</v>
      </c>
      <c r="G9050" s="0" t="n">
        <v>0</v>
      </c>
      <c r="H9050" s="0" t="n">
        <v>0.13</v>
      </c>
      <c r="I9050" s="0" t="n">
        <v>0.01</v>
      </c>
      <c r="J9050" s="0" t="n">
        <v>0.14</v>
      </c>
      <c r="N9050" s="0" t="s">
        <v>74</v>
      </c>
      <c r="P9050" s="0" t="n">
        <f aca="false">IF(AND(OR(Dashboard!$B$5="All",D9050=Dashboard!$B$5),OR(Dashboard!$D$5="All",N9050=Dashboard!$D$5),OR(AND(C9050&lt;&gt;"",C9050&gt;=Dashboard!$F$5,C9050&lt;=Dashboard!$H$5),AND(C9050="",Dashboard!$F$5&lt;=1980,Dashboard!$H$5&gt;=2016))),1,0)</f>
        <v>1</v>
      </c>
      <c r="Q9050" s="0" t="n">
        <f aca="false">J9050*P9050+ROW()*0.00000001</f>
        <v>0.1400905</v>
      </c>
    </row>
    <row r="9051" customFormat="false" ht="15" hidden="false" customHeight="false" outlineLevel="0" collapsed="false">
      <c r="A9051" s="0" t="s">
        <v>6616</v>
      </c>
      <c r="B9051" s="0" t="s">
        <v>164</v>
      </c>
      <c r="C9051" s="0" t="n">
        <v>2006</v>
      </c>
      <c r="D9051" s="0" t="s">
        <v>52</v>
      </c>
      <c r="E9051" s="0" t="s">
        <v>195</v>
      </c>
      <c r="F9051" s="0" t="n">
        <v>0.13</v>
      </c>
      <c r="G9051" s="0" t="n">
        <v>0</v>
      </c>
      <c r="H9051" s="0" t="n">
        <v>0</v>
      </c>
      <c r="I9051" s="0" t="n">
        <v>0.01</v>
      </c>
      <c r="J9051" s="0" t="n">
        <v>0.14</v>
      </c>
      <c r="N9051" s="0" t="s">
        <v>74</v>
      </c>
      <c r="P9051" s="0" t="n">
        <f aca="false">IF(AND(OR(Dashboard!$B$5="All",D9051=Dashboard!$B$5),OR(Dashboard!$D$5="All",N9051=Dashboard!$D$5),OR(AND(C9051&lt;&gt;"",C9051&gt;=Dashboard!$F$5,C9051&lt;=Dashboard!$H$5),AND(C9051="",Dashboard!$F$5&lt;=1980,Dashboard!$H$5&gt;=2016))),1,0)</f>
        <v>1</v>
      </c>
      <c r="Q9051" s="0" t="n">
        <f aca="false">J9051*P9051+ROW()*0.00000001</f>
        <v>0.14009051</v>
      </c>
    </row>
    <row r="9052" customFormat="false" ht="15" hidden="false" customHeight="false" outlineLevel="0" collapsed="false">
      <c r="A9052" s="0" t="s">
        <v>395</v>
      </c>
      <c r="B9052" s="0" t="s">
        <v>186</v>
      </c>
      <c r="C9052" s="0" t="n">
        <v>2004</v>
      </c>
      <c r="D9052" s="0" t="s">
        <v>34</v>
      </c>
      <c r="E9052" s="0" t="s">
        <v>142</v>
      </c>
      <c r="F9052" s="0" t="n">
        <v>0.11</v>
      </c>
      <c r="G9052" s="0" t="n">
        <v>0.03</v>
      </c>
      <c r="H9052" s="0" t="n">
        <v>0</v>
      </c>
      <c r="I9052" s="0" t="n">
        <v>0</v>
      </c>
      <c r="J9052" s="0" t="n">
        <v>0.14</v>
      </c>
      <c r="K9052" s="0" t="n">
        <v>78</v>
      </c>
      <c r="L9052" s="0" t="n">
        <v>8.5</v>
      </c>
      <c r="M9052" s="0" t="s">
        <v>36</v>
      </c>
      <c r="N9052" s="0" t="s">
        <v>35</v>
      </c>
      <c r="O9052" s="0" t="s">
        <v>37</v>
      </c>
      <c r="P9052" s="0" t="n">
        <f aca="false">IF(AND(OR(Dashboard!$B$5="All",D9052=Dashboard!$B$5),OR(Dashboard!$D$5="All",N9052=Dashboard!$D$5),OR(AND(C9052&lt;&gt;"",C9052&gt;=Dashboard!$F$5,C9052&lt;=Dashboard!$H$5),AND(C9052="",Dashboard!$F$5&lt;=1980,Dashboard!$H$5&gt;=2016))),1,0)</f>
        <v>1</v>
      </c>
      <c r="Q9052" s="0" t="n">
        <f aca="false">J9052*P9052+ROW()*0.00000001</f>
        <v>0.14009052</v>
      </c>
    </row>
    <row r="9053" customFormat="false" ht="15" hidden="false" customHeight="false" outlineLevel="0" collapsed="false">
      <c r="A9053" s="0" t="s">
        <v>6617</v>
      </c>
      <c r="B9053" s="0" t="s">
        <v>164</v>
      </c>
      <c r="C9053" s="0" t="n">
        <v>2009</v>
      </c>
      <c r="D9053" s="0" t="s">
        <v>58</v>
      </c>
      <c r="E9053" s="0" t="s">
        <v>1259</v>
      </c>
      <c r="F9053" s="0" t="n">
        <v>0.07</v>
      </c>
      <c r="G9053" s="0" t="n">
        <v>0.02</v>
      </c>
      <c r="H9053" s="0" t="n">
        <v>0.05</v>
      </c>
      <c r="I9053" s="0" t="n">
        <v>0.01</v>
      </c>
      <c r="J9053" s="0" t="n">
        <v>0.14</v>
      </c>
      <c r="K9053" s="0" t="n">
        <v>74</v>
      </c>
      <c r="L9053" s="0" t="n">
        <v>7.9</v>
      </c>
      <c r="M9053" s="0" t="s">
        <v>36</v>
      </c>
      <c r="N9053" s="0" t="s">
        <v>74</v>
      </c>
      <c r="O9053" s="0" t="s">
        <v>37</v>
      </c>
      <c r="P9053" s="0" t="n">
        <f aca="false">IF(AND(OR(Dashboard!$B$5="All",D9053=Dashboard!$B$5),OR(Dashboard!$D$5="All",N9053=Dashboard!$D$5),OR(AND(C9053&lt;&gt;"",C9053&gt;=Dashboard!$F$5,C9053&lt;=Dashboard!$H$5),AND(C9053="",Dashboard!$F$5&lt;=1980,Dashboard!$H$5&gt;=2016))),1,0)</f>
        <v>1</v>
      </c>
      <c r="Q9053" s="0" t="n">
        <f aca="false">J9053*P9053+ROW()*0.00000001</f>
        <v>0.14009053</v>
      </c>
    </row>
    <row r="9054" customFormat="false" ht="15" hidden="false" customHeight="false" outlineLevel="0" collapsed="false">
      <c r="A9054" s="0" t="s">
        <v>6618</v>
      </c>
      <c r="B9054" s="0" t="s">
        <v>50</v>
      </c>
      <c r="C9054" s="0" t="n">
        <v>2009</v>
      </c>
      <c r="D9054" s="0" t="s">
        <v>48</v>
      </c>
      <c r="E9054" s="0" t="s">
        <v>1364</v>
      </c>
      <c r="F9054" s="0" t="n">
        <v>0.13</v>
      </c>
      <c r="G9054" s="0" t="n">
        <v>0</v>
      </c>
      <c r="H9054" s="0" t="n">
        <v>0</v>
      </c>
      <c r="I9054" s="0" t="n">
        <v>0.01</v>
      </c>
      <c r="J9054" s="0" t="n">
        <v>0.14</v>
      </c>
      <c r="M9054" s="0" t="s">
        <v>36</v>
      </c>
      <c r="N9054" s="0" t="s">
        <v>35</v>
      </c>
      <c r="P9054" s="0" t="n">
        <f aca="false">IF(AND(OR(Dashboard!$B$5="All",D9054=Dashboard!$B$5),OR(Dashboard!$D$5="All",N9054=Dashboard!$D$5),OR(AND(C9054&lt;&gt;"",C9054&gt;=Dashboard!$F$5,C9054&lt;=Dashboard!$H$5),AND(C9054="",Dashboard!$F$5&lt;=1980,Dashboard!$H$5&gt;=2016))),1,0)</f>
        <v>1</v>
      </c>
      <c r="Q9054" s="0" t="n">
        <f aca="false">J9054*P9054+ROW()*0.00000001</f>
        <v>0.14009054</v>
      </c>
    </row>
    <row r="9055" customFormat="false" ht="15" hidden="false" customHeight="false" outlineLevel="0" collapsed="false">
      <c r="A9055" s="0" t="s">
        <v>6619</v>
      </c>
      <c r="B9055" s="0" t="s">
        <v>164</v>
      </c>
      <c r="C9055" s="0" t="n">
        <v>2009</v>
      </c>
      <c r="D9055" s="0" t="s">
        <v>46</v>
      </c>
      <c r="E9055" s="0" t="s">
        <v>1607</v>
      </c>
      <c r="F9055" s="0" t="n">
        <v>0.07</v>
      </c>
      <c r="G9055" s="0" t="n">
        <v>0</v>
      </c>
      <c r="H9055" s="0" t="n">
        <v>0.06</v>
      </c>
      <c r="I9055" s="0" t="n">
        <v>0.01</v>
      </c>
      <c r="J9055" s="0" t="n">
        <v>0.14</v>
      </c>
      <c r="K9055" s="0" t="n">
        <v>68</v>
      </c>
      <c r="L9055" s="0" t="n">
        <v>7.3</v>
      </c>
      <c r="M9055" s="0" t="s">
        <v>103</v>
      </c>
      <c r="N9055" s="0" t="s">
        <v>74</v>
      </c>
      <c r="O9055" s="0" t="s">
        <v>67</v>
      </c>
      <c r="P9055" s="0" t="n">
        <f aca="false">IF(AND(OR(Dashboard!$B$5="All",D9055=Dashboard!$B$5),OR(Dashboard!$D$5="All",N9055=Dashboard!$D$5),OR(AND(C9055&lt;&gt;"",C9055&gt;=Dashboard!$F$5,C9055&lt;=Dashboard!$H$5),AND(C9055="",Dashboard!$F$5&lt;=1980,Dashboard!$H$5&gt;=2016))),1,0)</f>
        <v>1</v>
      </c>
      <c r="Q9055" s="0" t="n">
        <f aca="false">J9055*P9055+ROW()*0.00000001</f>
        <v>0.14009055</v>
      </c>
    </row>
    <row r="9056" customFormat="false" ht="15" hidden="false" customHeight="false" outlineLevel="0" collapsed="false">
      <c r="A9056" s="0" t="s">
        <v>6620</v>
      </c>
      <c r="B9056" s="0" t="s">
        <v>668</v>
      </c>
      <c r="C9056" s="0" t="n">
        <v>1998</v>
      </c>
      <c r="D9056" s="0" t="s">
        <v>102</v>
      </c>
      <c r="E9056" s="0" t="s">
        <v>257</v>
      </c>
      <c r="F9056" s="0" t="n">
        <v>0</v>
      </c>
      <c r="G9056" s="0" t="n">
        <v>0</v>
      </c>
      <c r="H9056" s="0" t="n">
        <v>0.14</v>
      </c>
      <c r="I9056" s="0" t="n">
        <v>0</v>
      </c>
      <c r="J9056" s="0" t="n">
        <v>0.14</v>
      </c>
      <c r="N9056" s="0" t="s">
        <v>154</v>
      </c>
      <c r="P9056" s="0" t="n">
        <f aca="false">IF(AND(OR(Dashboard!$B$5="All",D9056=Dashboard!$B$5),OR(Dashboard!$D$5="All",N9056=Dashboard!$D$5),OR(AND(C9056&lt;&gt;"",C9056&gt;=Dashboard!$F$5,C9056&lt;=Dashboard!$H$5),AND(C9056="",Dashboard!$F$5&lt;=1980,Dashboard!$H$5&gt;=2016))),1,0)</f>
        <v>1</v>
      </c>
      <c r="Q9056" s="0" t="n">
        <f aca="false">J9056*P9056+ROW()*0.00000001</f>
        <v>0.14009056</v>
      </c>
    </row>
    <row r="9057" customFormat="false" ht="15" hidden="false" customHeight="false" outlineLevel="0" collapsed="false">
      <c r="A9057" s="0" t="s">
        <v>6621</v>
      </c>
      <c r="B9057" s="0" t="s">
        <v>76</v>
      </c>
      <c r="C9057" s="0" t="n">
        <v>2001</v>
      </c>
      <c r="D9057" s="0" t="s">
        <v>34</v>
      </c>
      <c r="E9057" s="0" t="s">
        <v>1374</v>
      </c>
      <c r="F9057" s="0" t="n">
        <v>0.07</v>
      </c>
      <c r="G9057" s="0" t="n">
        <v>0.05</v>
      </c>
      <c r="H9057" s="0" t="n">
        <v>0</v>
      </c>
      <c r="I9057" s="0" t="n">
        <v>0.02</v>
      </c>
      <c r="J9057" s="0" t="n">
        <v>0.14</v>
      </c>
      <c r="K9057" s="0" t="n">
        <v>44</v>
      </c>
      <c r="L9057" s="0" t="n">
        <v>5.7</v>
      </c>
      <c r="M9057" s="0" t="s">
        <v>103</v>
      </c>
      <c r="N9057" s="0" t="s">
        <v>74</v>
      </c>
      <c r="O9057" s="0" t="s">
        <v>177</v>
      </c>
      <c r="P9057" s="0" t="n">
        <f aca="false">IF(AND(OR(Dashboard!$B$5="All",D9057=Dashboard!$B$5),OR(Dashboard!$D$5="All",N9057=Dashboard!$D$5),OR(AND(C9057&lt;&gt;"",C9057&gt;=Dashboard!$F$5,C9057&lt;=Dashboard!$H$5),AND(C9057="",Dashboard!$F$5&lt;=1980,Dashboard!$H$5&gt;=2016))),1,0)</f>
        <v>1</v>
      </c>
      <c r="Q9057" s="0" t="n">
        <f aca="false">J9057*P9057+ROW()*0.00000001</f>
        <v>0.14009057</v>
      </c>
    </row>
    <row r="9058" customFormat="false" ht="15" hidden="false" customHeight="false" outlineLevel="0" collapsed="false">
      <c r="A9058" s="0" t="s">
        <v>6622</v>
      </c>
      <c r="B9058" s="0" t="s">
        <v>164</v>
      </c>
      <c r="C9058" s="0" t="n">
        <v>2011</v>
      </c>
      <c r="D9058" s="0" t="s">
        <v>114</v>
      </c>
      <c r="E9058" s="0" t="s">
        <v>6623</v>
      </c>
      <c r="F9058" s="0" t="n">
        <v>0</v>
      </c>
      <c r="G9058" s="0" t="n">
        <v>0</v>
      </c>
      <c r="H9058" s="0" t="n">
        <v>0.14</v>
      </c>
      <c r="I9058" s="0" t="n">
        <v>0</v>
      </c>
      <c r="J9058" s="0" t="n">
        <v>0.14</v>
      </c>
      <c r="N9058" s="0" t="s">
        <v>74</v>
      </c>
      <c r="P9058" s="0" t="n">
        <f aca="false">IF(AND(OR(Dashboard!$B$5="All",D9058=Dashboard!$B$5),OR(Dashboard!$D$5="All",N9058=Dashboard!$D$5),OR(AND(C9058&lt;&gt;"",C9058&gt;=Dashboard!$F$5,C9058&lt;=Dashboard!$H$5),AND(C9058="",Dashboard!$F$5&lt;=1980,Dashboard!$H$5&gt;=2016))),1,0)</f>
        <v>1</v>
      </c>
      <c r="Q9058" s="0" t="n">
        <f aca="false">J9058*P9058+ROW()*0.00000001</f>
        <v>0.14009058</v>
      </c>
    </row>
    <row r="9059" customFormat="false" ht="15" hidden="false" customHeight="false" outlineLevel="0" collapsed="false">
      <c r="A9059" s="0" t="s">
        <v>6624</v>
      </c>
      <c r="B9059" s="0" t="s">
        <v>97</v>
      </c>
      <c r="C9059" s="0" t="n">
        <v>2012</v>
      </c>
      <c r="D9059" s="0" t="s">
        <v>71</v>
      </c>
      <c r="E9059" s="0" t="s">
        <v>1922</v>
      </c>
      <c r="F9059" s="0" t="n">
        <v>0</v>
      </c>
      <c r="G9059" s="0" t="n">
        <v>0</v>
      </c>
      <c r="H9059" s="0" t="n">
        <v>0.14</v>
      </c>
      <c r="I9059" s="0" t="n">
        <v>0</v>
      </c>
      <c r="J9059" s="0" t="n">
        <v>0.14</v>
      </c>
      <c r="N9059" s="0" t="s">
        <v>35</v>
      </c>
      <c r="P9059" s="0" t="n">
        <f aca="false">IF(AND(OR(Dashboard!$B$5="All",D9059=Dashboard!$B$5),OR(Dashboard!$D$5="All",N9059=Dashboard!$D$5),OR(AND(C9059&lt;&gt;"",C9059&gt;=Dashboard!$F$5,C9059&lt;=Dashboard!$H$5),AND(C9059="",Dashboard!$F$5&lt;=1980,Dashboard!$H$5&gt;=2016))),1,0)</f>
        <v>1</v>
      </c>
      <c r="Q9059" s="0" t="n">
        <f aca="false">J9059*P9059+ROW()*0.00000001</f>
        <v>0.14009059</v>
      </c>
    </row>
    <row r="9060" customFormat="false" ht="15" hidden="false" customHeight="false" outlineLevel="0" collapsed="false">
      <c r="A9060" s="0" t="s">
        <v>6625</v>
      </c>
      <c r="B9060" s="0" t="s">
        <v>76</v>
      </c>
      <c r="C9060" s="0" t="n">
        <v>2004</v>
      </c>
      <c r="D9060" s="0" t="s">
        <v>52</v>
      </c>
      <c r="E9060" s="0" t="s">
        <v>547</v>
      </c>
      <c r="F9060" s="0" t="n">
        <v>0.07</v>
      </c>
      <c r="G9060" s="0" t="n">
        <v>0.05</v>
      </c>
      <c r="H9060" s="0" t="n">
        <v>0</v>
      </c>
      <c r="I9060" s="0" t="n">
        <v>0.02</v>
      </c>
      <c r="J9060" s="0" t="n">
        <v>0.14</v>
      </c>
      <c r="K9060" s="0" t="n">
        <v>79</v>
      </c>
      <c r="L9060" s="0" t="n">
        <v>8.6</v>
      </c>
      <c r="M9060" s="0" t="s">
        <v>103</v>
      </c>
      <c r="N9060" s="0" t="s">
        <v>74</v>
      </c>
      <c r="O9060" s="0" t="s">
        <v>37</v>
      </c>
      <c r="P9060" s="0" t="n">
        <f aca="false">IF(AND(OR(Dashboard!$B$5="All",D9060=Dashboard!$B$5),OR(Dashboard!$D$5="All",N9060=Dashboard!$D$5),OR(AND(C9060&lt;&gt;"",C9060&gt;=Dashboard!$F$5,C9060&lt;=Dashboard!$H$5),AND(C9060="",Dashboard!$F$5&lt;=1980,Dashboard!$H$5&gt;=2016))),1,0)</f>
        <v>1</v>
      </c>
      <c r="Q9060" s="0" t="n">
        <f aca="false">J9060*P9060+ROW()*0.00000001</f>
        <v>0.1400906</v>
      </c>
    </row>
    <row r="9061" customFormat="false" ht="15" hidden="false" customHeight="false" outlineLevel="0" collapsed="false">
      <c r="A9061" s="0" t="s">
        <v>6626</v>
      </c>
      <c r="B9061" s="0" t="s">
        <v>50</v>
      </c>
      <c r="C9061" s="0" t="n">
        <v>2009</v>
      </c>
      <c r="D9061" s="0" t="s">
        <v>58</v>
      </c>
      <c r="E9061" s="0" t="s">
        <v>560</v>
      </c>
      <c r="F9061" s="0" t="n">
        <v>0.13</v>
      </c>
      <c r="G9061" s="0" t="n">
        <v>0</v>
      </c>
      <c r="H9061" s="0" t="n">
        <v>0</v>
      </c>
      <c r="I9061" s="0" t="n">
        <v>0.01</v>
      </c>
      <c r="J9061" s="0" t="n">
        <v>0.14</v>
      </c>
      <c r="M9061" s="0" t="s">
        <v>36</v>
      </c>
      <c r="N9061" s="0" t="s">
        <v>35</v>
      </c>
      <c r="P9061" s="0" t="n">
        <f aca="false">IF(AND(OR(Dashboard!$B$5="All",D9061=Dashboard!$B$5),OR(Dashboard!$D$5="All",N9061=Dashboard!$D$5),OR(AND(C9061&lt;&gt;"",C9061&gt;=Dashboard!$F$5,C9061&lt;=Dashboard!$H$5),AND(C9061="",Dashboard!$F$5&lt;=1980,Dashboard!$H$5&gt;=2016))),1,0)</f>
        <v>1</v>
      </c>
      <c r="Q9061" s="0" t="n">
        <f aca="false">J9061*P9061+ROW()*0.00000001</f>
        <v>0.14009061</v>
      </c>
    </row>
    <row r="9062" customFormat="false" ht="15" hidden="false" customHeight="false" outlineLevel="0" collapsed="false">
      <c r="A9062" s="0" t="s">
        <v>6627</v>
      </c>
      <c r="B9062" s="0" t="s">
        <v>164</v>
      </c>
      <c r="C9062" s="0" t="n">
        <v>2010</v>
      </c>
      <c r="D9062" s="0" t="s">
        <v>46</v>
      </c>
      <c r="E9062" s="0" t="s">
        <v>2334</v>
      </c>
      <c r="F9062" s="0" t="n">
        <v>0.07</v>
      </c>
      <c r="G9062" s="0" t="n">
        <v>0</v>
      </c>
      <c r="H9062" s="0" t="n">
        <v>0.06</v>
      </c>
      <c r="I9062" s="0" t="n">
        <v>0.01</v>
      </c>
      <c r="J9062" s="0" t="n">
        <v>0.14</v>
      </c>
      <c r="N9062" s="0" t="s">
        <v>74</v>
      </c>
      <c r="P9062" s="0" t="n">
        <f aca="false">IF(AND(OR(Dashboard!$B$5="All",D9062=Dashboard!$B$5),OR(Dashboard!$D$5="All",N9062=Dashboard!$D$5),OR(AND(C9062&lt;&gt;"",C9062&gt;=Dashboard!$F$5,C9062&lt;=Dashboard!$H$5),AND(C9062="",Dashboard!$F$5&lt;=1980,Dashboard!$H$5&gt;=2016))),1,0)</f>
        <v>1</v>
      </c>
      <c r="Q9062" s="0" t="n">
        <f aca="false">J9062*P9062+ROW()*0.00000001</f>
        <v>0.14009062</v>
      </c>
    </row>
    <row r="9063" customFormat="false" ht="15" hidden="false" customHeight="false" outlineLevel="0" collapsed="false">
      <c r="A9063" s="0" t="s">
        <v>6443</v>
      </c>
      <c r="B9063" s="0" t="s">
        <v>70</v>
      </c>
      <c r="C9063" s="0" t="n">
        <v>2014</v>
      </c>
      <c r="D9063" s="0" t="s">
        <v>71</v>
      </c>
      <c r="E9063" s="0" t="s">
        <v>328</v>
      </c>
      <c r="F9063" s="0" t="n">
        <v>0</v>
      </c>
      <c r="G9063" s="0" t="n">
        <v>0</v>
      </c>
      <c r="H9063" s="0" t="n">
        <v>0.14</v>
      </c>
      <c r="I9063" s="0" t="n">
        <v>0</v>
      </c>
      <c r="J9063" s="0" t="n">
        <v>0.14</v>
      </c>
      <c r="N9063" s="0" t="s">
        <v>74</v>
      </c>
      <c r="P9063" s="0" t="n">
        <f aca="false">IF(AND(OR(Dashboard!$B$5="All",D9063=Dashboard!$B$5),OR(Dashboard!$D$5="All",N9063=Dashboard!$D$5),OR(AND(C9063&lt;&gt;"",C9063&gt;=Dashboard!$F$5,C9063&lt;=Dashboard!$H$5),AND(C9063="",Dashboard!$F$5&lt;=1980,Dashboard!$H$5&gt;=2016))),1,0)</f>
        <v>1</v>
      </c>
      <c r="Q9063" s="0" t="n">
        <f aca="false">J9063*P9063+ROW()*0.00000001</f>
        <v>0.14009063</v>
      </c>
    </row>
    <row r="9064" customFormat="false" ht="15" hidden="false" customHeight="false" outlineLevel="0" collapsed="false">
      <c r="A9064" s="0" t="s">
        <v>6628</v>
      </c>
      <c r="B9064" s="0" t="s">
        <v>164</v>
      </c>
      <c r="C9064" s="0" t="n">
        <v>2010</v>
      </c>
      <c r="D9064" s="0" t="s">
        <v>46</v>
      </c>
      <c r="E9064" s="0" t="s">
        <v>328</v>
      </c>
      <c r="F9064" s="0" t="n">
        <v>0</v>
      </c>
      <c r="G9064" s="0" t="n">
        <v>0</v>
      </c>
      <c r="H9064" s="0" t="n">
        <v>0.14</v>
      </c>
      <c r="I9064" s="0" t="n">
        <v>0</v>
      </c>
      <c r="J9064" s="0" t="n">
        <v>0.14</v>
      </c>
      <c r="N9064" s="0" t="s">
        <v>74</v>
      </c>
      <c r="P9064" s="0" t="n">
        <f aca="false">IF(AND(OR(Dashboard!$B$5="All",D9064=Dashboard!$B$5),OR(Dashboard!$D$5="All",N9064=Dashboard!$D$5),OR(AND(C9064&lt;&gt;"",C9064&gt;=Dashboard!$F$5,C9064&lt;=Dashboard!$H$5),AND(C9064="",Dashboard!$F$5&lt;=1980,Dashboard!$H$5&gt;=2016))),1,0)</f>
        <v>1</v>
      </c>
      <c r="Q9064" s="0" t="n">
        <f aca="false">J9064*P9064+ROW()*0.00000001</f>
        <v>0.14009064</v>
      </c>
    </row>
    <row r="9065" customFormat="false" ht="15" hidden="false" customHeight="false" outlineLevel="0" collapsed="false">
      <c r="A9065" s="0" t="s">
        <v>2750</v>
      </c>
      <c r="B9065" s="0" t="s">
        <v>144</v>
      </c>
      <c r="C9065" s="0" t="n">
        <v>2003</v>
      </c>
      <c r="D9065" s="0" t="s">
        <v>71</v>
      </c>
      <c r="E9065" s="0" t="s">
        <v>160</v>
      </c>
      <c r="F9065" s="0" t="n">
        <v>0.11</v>
      </c>
      <c r="G9065" s="0" t="n">
        <v>0.03</v>
      </c>
      <c r="H9065" s="0" t="n">
        <v>0</v>
      </c>
      <c r="I9065" s="0" t="n">
        <v>0.01</v>
      </c>
      <c r="J9065" s="0" t="n">
        <v>0.14</v>
      </c>
      <c r="K9065" s="0" t="n">
        <v>35</v>
      </c>
      <c r="L9065" s="0" t="n">
        <v>2</v>
      </c>
      <c r="M9065" s="0" t="s">
        <v>103</v>
      </c>
      <c r="N9065" s="0" t="s">
        <v>66</v>
      </c>
      <c r="O9065" s="0" t="s">
        <v>177</v>
      </c>
      <c r="P9065" s="0" t="n">
        <f aca="false">IF(AND(OR(Dashboard!$B$5="All",D9065=Dashboard!$B$5),OR(Dashboard!$D$5="All",N9065=Dashboard!$D$5),OR(AND(C9065&lt;&gt;"",C9065&gt;=Dashboard!$F$5,C9065&lt;=Dashboard!$H$5),AND(C9065="",Dashboard!$F$5&lt;=1980,Dashboard!$H$5&gt;=2016))),1,0)</f>
        <v>1</v>
      </c>
      <c r="Q9065" s="0" t="n">
        <f aca="false">J9065*P9065+ROW()*0.00000001</f>
        <v>0.14009065</v>
      </c>
    </row>
    <row r="9066" customFormat="false" ht="15" hidden="false" customHeight="false" outlineLevel="0" collapsed="false">
      <c r="A9066" s="0" t="s">
        <v>3045</v>
      </c>
      <c r="B9066" s="0" t="s">
        <v>144</v>
      </c>
      <c r="C9066" s="0" t="n">
        <v>2005</v>
      </c>
      <c r="D9066" s="0" t="s">
        <v>34</v>
      </c>
      <c r="E9066" s="0" t="s">
        <v>142</v>
      </c>
      <c r="F9066" s="0" t="n">
        <v>0.11</v>
      </c>
      <c r="G9066" s="0" t="n">
        <v>0.03</v>
      </c>
      <c r="H9066" s="0" t="n">
        <v>0</v>
      </c>
      <c r="I9066" s="0" t="n">
        <v>0.01</v>
      </c>
      <c r="J9066" s="0" t="n">
        <v>0.14</v>
      </c>
      <c r="K9066" s="0" t="n">
        <v>81</v>
      </c>
      <c r="L9066" s="0" t="n">
        <v>8.1</v>
      </c>
      <c r="M9066" s="0" t="s">
        <v>36</v>
      </c>
      <c r="N9066" s="0" t="s">
        <v>66</v>
      </c>
      <c r="O9066" s="0" t="s">
        <v>42</v>
      </c>
      <c r="P9066" s="0" t="n">
        <f aca="false">IF(AND(OR(Dashboard!$B$5="All",D9066=Dashboard!$B$5),OR(Dashboard!$D$5="All",N9066=Dashboard!$D$5),OR(AND(C9066&lt;&gt;"",C9066&gt;=Dashboard!$F$5,C9066&lt;=Dashboard!$H$5),AND(C9066="",Dashboard!$F$5&lt;=1980,Dashboard!$H$5&gt;=2016))),1,0)</f>
        <v>1</v>
      </c>
      <c r="Q9066" s="0" t="n">
        <f aca="false">J9066*P9066+ROW()*0.00000001</f>
        <v>0.14009066</v>
      </c>
    </row>
    <row r="9067" customFormat="false" ht="15" hidden="false" customHeight="false" outlineLevel="0" collapsed="false">
      <c r="A9067" s="0" t="s">
        <v>5112</v>
      </c>
      <c r="B9067" s="0" t="s">
        <v>144</v>
      </c>
      <c r="C9067" s="0" t="n">
        <v>2002</v>
      </c>
      <c r="D9067" s="0" t="s">
        <v>34</v>
      </c>
      <c r="E9067" s="0" t="s">
        <v>154</v>
      </c>
      <c r="F9067" s="0" t="n">
        <v>0.11</v>
      </c>
      <c r="G9067" s="0" t="n">
        <v>0.03</v>
      </c>
      <c r="H9067" s="0" t="n">
        <v>0</v>
      </c>
      <c r="I9067" s="0" t="n">
        <v>0.01</v>
      </c>
      <c r="J9067" s="0" t="n">
        <v>0.14</v>
      </c>
      <c r="K9067" s="0" t="n">
        <v>84</v>
      </c>
      <c r="L9067" s="0" t="n">
        <v>8.4</v>
      </c>
      <c r="M9067" s="0" t="s">
        <v>36</v>
      </c>
      <c r="N9067" s="0" t="s">
        <v>66</v>
      </c>
      <c r="O9067" s="0" t="s">
        <v>42</v>
      </c>
      <c r="P9067" s="0" t="n">
        <f aca="false">IF(AND(OR(Dashboard!$B$5="All",D9067=Dashboard!$B$5),OR(Dashboard!$D$5="All",N9067=Dashboard!$D$5),OR(AND(C9067&lt;&gt;"",C9067&gt;=Dashboard!$F$5,C9067&lt;=Dashboard!$H$5),AND(C9067="",Dashboard!$F$5&lt;=1980,Dashboard!$H$5&gt;=2016))),1,0)</f>
        <v>1</v>
      </c>
      <c r="Q9067" s="0" t="n">
        <f aca="false">J9067*P9067+ROW()*0.00000001</f>
        <v>0.14009067</v>
      </c>
    </row>
    <row r="9068" customFormat="false" ht="15" hidden="false" customHeight="false" outlineLevel="0" collapsed="false">
      <c r="A9068" s="0" t="s">
        <v>6629</v>
      </c>
      <c r="B9068" s="0" t="s">
        <v>33</v>
      </c>
      <c r="C9068" s="0" t="n">
        <v>2007</v>
      </c>
      <c r="D9068" s="0" t="s">
        <v>102</v>
      </c>
      <c r="E9068" s="0" t="s">
        <v>124</v>
      </c>
      <c r="F9068" s="0" t="n">
        <v>0.07</v>
      </c>
      <c r="G9068" s="0" t="n">
        <v>0</v>
      </c>
      <c r="H9068" s="0" t="n">
        <v>0.06</v>
      </c>
      <c r="I9068" s="0" t="n">
        <v>0.01</v>
      </c>
      <c r="J9068" s="0" t="n">
        <v>0.14</v>
      </c>
      <c r="K9068" s="0" t="n">
        <v>59</v>
      </c>
      <c r="L9068" s="0" t="n">
        <v>5.4</v>
      </c>
      <c r="M9068" s="0" t="s">
        <v>103</v>
      </c>
      <c r="N9068" s="0" t="s">
        <v>35</v>
      </c>
      <c r="O9068" s="0" t="s">
        <v>53</v>
      </c>
      <c r="P9068" s="0" t="n">
        <f aca="false">IF(AND(OR(Dashboard!$B$5="All",D9068=Dashboard!$B$5),OR(Dashboard!$D$5="All",N9068=Dashboard!$D$5),OR(AND(C9068&lt;&gt;"",C9068&gt;=Dashboard!$F$5,C9068&lt;=Dashboard!$H$5),AND(C9068="",Dashboard!$F$5&lt;=1980,Dashboard!$H$5&gt;=2016))),1,0)</f>
        <v>1</v>
      </c>
      <c r="Q9068" s="0" t="n">
        <f aca="false">J9068*P9068+ROW()*0.00000001</f>
        <v>0.14009068</v>
      </c>
    </row>
    <row r="9069" customFormat="false" ht="15" hidden="false" customHeight="false" outlineLevel="0" collapsed="false">
      <c r="A9069" s="0" t="s">
        <v>1838</v>
      </c>
      <c r="B9069" s="0" t="s">
        <v>70</v>
      </c>
      <c r="C9069" s="0" t="n">
        <v>2013</v>
      </c>
      <c r="D9069" s="0" t="s">
        <v>58</v>
      </c>
      <c r="E9069" s="0" t="s">
        <v>1488</v>
      </c>
      <c r="F9069" s="0" t="n">
        <v>0</v>
      </c>
      <c r="G9069" s="0" t="n">
        <v>0.09</v>
      </c>
      <c r="H9069" s="0" t="n">
        <v>0.02</v>
      </c>
      <c r="I9069" s="0" t="n">
        <v>0.02</v>
      </c>
      <c r="J9069" s="0" t="n">
        <v>0.14</v>
      </c>
      <c r="K9069" s="0" t="n">
        <v>40</v>
      </c>
      <c r="L9069" s="0" t="n">
        <v>2.9</v>
      </c>
      <c r="M9069" s="0" t="s">
        <v>36</v>
      </c>
      <c r="N9069" s="0" t="s">
        <v>74</v>
      </c>
      <c r="O9069" s="0" t="s">
        <v>177</v>
      </c>
      <c r="P9069" s="0" t="n">
        <f aca="false">IF(AND(OR(Dashboard!$B$5="All",D9069=Dashboard!$B$5),OR(Dashboard!$D$5="All",N9069=Dashboard!$D$5),OR(AND(C9069&lt;&gt;"",C9069&gt;=Dashboard!$F$5,C9069&lt;=Dashboard!$H$5),AND(C9069="",Dashboard!$F$5&lt;=1980,Dashboard!$H$5&gt;=2016))),1,0)</f>
        <v>1</v>
      </c>
      <c r="Q9069" s="0" t="n">
        <f aca="false">J9069*P9069+ROW()*0.00000001</f>
        <v>0.14009069</v>
      </c>
    </row>
    <row r="9070" customFormat="false" ht="15" hidden="false" customHeight="false" outlineLevel="0" collapsed="false">
      <c r="A9070" s="0" t="s">
        <v>6630</v>
      </c>
      <c r="B9070" s="0" t="s">
        <v>164</v>
      </c>
      <c r="C9070" s="0" t="n">
        <v>2004</v>
      </c>
      <c r="D9070" s="0" t="s">
        <v>46</v>
      </c>
      <c r="E9070" s="0" t="s">
        <v>328</v>
      </c>
      <c r="F9070" s="0" t="n">
        <v>0.03</v>
      </c>
      <c r="G9070" s="0" t="n">
        <v>0</v>
      </c>
      <c r="H9070" s="0" t="n">
        <v>0.11</v>
      </c>
      <c r="I9070" s="0" t="n">
        <v>0</v>
      </c>
      <c r="J9070" s="0" t="n">
        <v>0.14</v>
      </c>
      <c r="K9070" s="0" t="n">
        <v>63</v>
      </c>
      <c r="L9070" s="0" t="n">
        <v>6.9</v>
      </c>
      <c r="M9070" s="0" t="s">
        <v>125</v>
      </c>
      <c r="N9070" s="0" t="s">
        <v>74</v>
      </c>
      <c r="O9070" s="0" t="s">
        <v>67</v>
      </c>
      <c r="P9070" s="0" t="n">
        <f aca="false">IF(AND(OR(Dashboard!$B$5="All",D9070=Dashboard!$B$5),OR(Dashboard!$D$5="All",N9070=Dashboard!$D$5),OR(AND(C9070&lt;&gt;"",C9070&gt;=Dashboard!$F$5,C9070&lt;=Dashboard!$H$5),AND(C9070="",Dashboard!$F$5&lt;=1980,Dashboard!$H$5&gt;=2016))),1,0)</f>
        <v>1</v>
      </c>
      <c r="Q9070" s="0" t="n">
        <f aca="false">J9070*P9070+ROW()*0.00000001</f>
        <v>0.1400907</v>
      </c>
    </row>
    <row r="9071" customFormat="false" ht="15" hidden="false" customHeight="false" outlineLevel="0" collapsed="false">
      <c r="A9071" s="0" t="s">
        <v>2174</v>
      </c>
      <c r="B9071" s="0" t="s">
        <v>85</v>
      </c>
      <c r="C9071" s="0" t="n">
        <v>2001</v>
      </c>
      <c r="D9071" s="0" t="s">
        <v>56</v>
      </c>
      <c r="E9071" s="0" t="s">
        <v>91</v>
      </c>
      <c r="F9071" s="0" t="n">
        <v>0.1</v>
      </c>
      <c r="G9071" s="0" t="n">
        <v>0.04</v>
      </c>
      <c r="H9071" s="0" t="n">
        <v>0</v>
      </c>
      <c r="I9071" s="0" t="n">
        <v>0</v>
      </c>
      <c r="J9071" s="0" t="n">
        <v>0.14</v>
      </c>
      <c r="K9071" s="0" t="n">
        <v>81</v>
      </c>
      <c r="L9071" s="0" t="n">
        <v>8.5</v>
      </c>
      <c r="M9071" s="0" t="s">
        <v>103</v>
      </c>
      <c r="N9071" s="0" t="s">
        <v>35</v>
      </c>
      <c r="O9071" s="0" t="s">
        <v>42</v>
      </c>
      <c r="P9071" s="0" t="n">
        <f aca="false">IF(AND(OR(Dashboard!$B$5="All",D9071=Dashboard!$B$5),OR(Dashboard!$D$5="All",N9071=Dashboard!$D$5),OR(AND(C9071&lt;&gt;"",C9071&gt;=Dashboard!$F$5,C9071&lt;=Dashboard!$H$5),AND(C9071="",Dashboard!$F$5&lt;=1980,Dashboard!$H$5&gt;=2016))),1,0)</f>
        <v>1</v>
      </c>
      <c r="Q9071" s="0" t="n">
        <f aca="false">J9071*P9071+ROW()*0.00000001</f>
        <v>0.14009071</v>
      </c>
    </row>
    <row r="9072" customFormat="false" ht="15" hidden="false" customHeight="false" outlineLevel="0" collapsed="false">
      <c r="A9072" s="0" t="s">
        <v>6631</v>
      </c>
      <c r="B9072" s="0" t="s">
        <v>50</v>
      </c>
      <c r="C9072" s="0" t="n">
        <v>2010</v>
      </c>
      <c r="D9072" s="0" t="s">
        <v>48</v>
      </c>
      <c r="E9072" s="0" t="s">
        <v>5915</v>
      </c>
      <c r="F9072" s="0" t="n">
        <v>0.09</v>
      </c>
      <c r="G9072" s="0" t="n">
        <v>0.04</v>
      </c>
      <c r="H9072" s="0" t="n">
        <v>0</v>
      </c>
      <c r="I9072" s="0" t="n">
        <v>0.01</v>
      </c>
      <c r="J9072" s="0" t="n">
        <v>0.14</v>
      </c>
      <c r="N9072" s="0" t="s">
        <v>35</v>
      </c>
      <c r="P9072" s="0" t="n">
        <f aca="false">IF(AND(OR(Dashboard!$B$5="All",D9072=Dashboard!$B$5),OR(Dashboard!$D$5="All",N9072=Dashboard!$D$5),OR(AND(C9072&lt;&gt;"",C9072&gt;=Dashboard!$F$5,C9072&lt;=Dashboard!$H$5),AND(C9072="",Dashboard!$F$5&lt;=1980,Dashboard!$H$5&gt;=2016))),1,0)</f>
        <v>1</v>
      </c>
      <c r="Q9072" s="0" t="n">
        <f aca="false">J9072*P9072+ROW()*0.00000001</f>
        <v>0.14009072</v>
      </c>
    </row>
    <row r="9073" customFormat="false" ht="15" hidden="false" customHeight="false" outlineLevel="0" collapsed="false">
      <c r="A9073" s="0" t="s">
        <v>6632</v>
      </c>
      <c r="B9073" s="0" t="s">
        <v>117</v>
      </c>
      <c r="C9073" s="0" t="n">
        <v>2001</v>
      </c>
      <c r="D9073" s="0" t="s">
        <v>71</v>
      </c>
      <c r="E9073" s="0" t="s">
        <v>449</v>
      </c>
      <c r="F9073" s="0" t="n">
        <v>0.08</v>
      </c>
      <c r="G9073" s="0" t="n">
        <v>0.05</v>
      </c>
      <c r="H9073" s="0" t="n">
        <v>0</v>
      </c>
      <c r="I9073" s="0" t="n">
        <v>0.01</v>
      </c>
      <c r="J9073" s="0" t="n">
        <v>0.14</v>
      </c>
      <c r="N9073" s="0" t="s">
        <v>74</v>
      </c>
      <c r="P9073" s="0" t="n">
        <f aca="false">IF(AND(OR(Dashboard!$B$5="All",D9073=Dashboard!$B$5),OR(Dashboard!$D$5="All",N9073=Dashboard!$D$5),OR(AND(C9073&lt;&gt;"",C9073&gt;=Dashboard!$F$5,C9073&lt;=Dashboard!$H$5),AND(C9073="",Dashboard!$F$5&lt;=1980,Dashboard!$H$5&gt;=2016))),1,0)</f>
        <v>1</v>
      </c>
      <c r="Q9073" s="0" t="n">
        <f aca="false">J9073*P9073+ROW()*0.00000001</f>
        <v>0.14009073</v>
      </c>
    </row>
    <row r="9074" customFormat="false" ht="15" hidden="false" customHeight="false" outlineLevel="0" collapsed="false">
      <c r="A9074" s="0" t="s">
        <v>6633</v>
      </c>
      <c r="B9074" s="0" t="s">
        <v>50</v>
      </c>
      <c r="C9074" s="0" t="n">
        <v>2009</v>
      </c>
      <c r="D9074" s="0" t="s">
        <v>48</v>
      </c>
      <c r="E9074" s="0" t="s">
        <v>1754</v>
      </c>
      <c r="F9074" s="0" t="n">
        <v>0</v>
      </c>
      <c r="G9074" s="0" t="n">
        <v>0.13</v>
      </c>
      <c r="H9074" s="0" t="n">
        <v>0</v>
      </c>
      <c r="I9074" s="0" t="n">
        <v>0.02</v>
      </c>
      <c r="J9074" s="0" t="n">
        <v>0.14</v>
      </c>
      <c r="N9074" s="0" t="s">
        <v>35</v>
      </c>
      <c r="P9074" s="0" t="n">
        <f aca="false">IF(AND(OR(Dashboard!$B$5="All",D9074=Dashboard!$B$5),OR(Dashboard!$D$5="All",N9074=Dashboard!$D$5),OR(AND(C9074&lt;&gt;"",C9074&gt;=Dashboard!$F$5,C9074&lt;=Dashboard!$H$5),AND(C9074="",Dashboard!$F$5&lt;=1980,Dashboard!$H$5&gt;=2016))),1,0)</f>
        <v>1</v>
      </c>
      <c r="Q9074" s="0" t="n">
        <f aca="false">J9074*P9074+ROW()*0.00000001</f>
        <v>0.14009074</v>
      </c>
    </row>
    <row r="9075" customFormat="false" ht="15" hidden="false" customHeight="false" outlineLevel="0" collapsed="false">
      <c r="A9075" s="0" t="s">
        <v>6634</v>
      </c>
      <c r="B9075" s="0" t="s">
        <v>76</v>
      </c>
      <c r="C9075" s="0" t="n">
        <v>2001</v>
      </c>
      <c r="D9075" s="0" t="s">
        <v>52</v>
      </c>
      <c r="E9075" s="0" t="s">
        <v>89</v>
      </c>
      <c r="F9075" s="0" t="n">
        <v>0.07</v>
      </c>
      <c r="G9075" s="0" t="n">
        <v>0.05</v>
      </c>
      <c r="H9075" s="0" t="n">
        <v>0</v>
      </c>
      <c r="I9075" s="0" t="n">
        <v>0.02</v>
      </c>
      <c r="J9075" s="0" t="n">
        <v>0.14</v>
      </c>
      <c r="K9075" s="0" t="n">
        <v>67</v>
      </c>
      <c r="L9075" s="0" t="n">
        <v>6.6</v>
      </c>
      <c r="M9075" s="0" t="s">
        <v>36</v>
      </c>
      <c r="N9075" s="0" t="s">
        <v>74</v>
      </c>
      <c r="O9075" s="0" t="s">
        <v>67</v>
      </c>
      <c r="P9075" s="0" t="n">
        <f aca="false">IF(AND(OR(Dashboard!$B$5="All",D9075=Dashboard!$B$5),OR(Dashboard!$D$5="All",N9075=Dashboard!$D$5),OR(AND(C9075&lt;&gt;"",C9075&gt;=Dashboard!$F$5,C9075&lt;=Dashboard!$H$5),AND(C9075="",Dashboard!$F$5&lt;=1980,Dashboard!$H$5&gt;=2016))),1,0)</f>
        <v>1</v>
      </c>
      <c r="Q9075" s="0" t="n">
        <f aca="false">J9075*P9075+ROW()*0.00000001</f>
        <v>0.14009075</v>
      </c>
    </row>
    <row r="9076" customFormat="false" ht="15" hidden="false" customHeight="false" outlineLevel="0" collapsed="false">
      <c r="A9076" s="0" t="s">
        <v>6635</v>
      </c>
      <c r="B9076" s="0" t="s">
        <v>144</v>
      </c>
      <c r="C9076" s="0" t="n">
        <v>2004</v>
      </c>
      <c r="D9076" s="0" t="s">
        <v>41</v>
      </c>
      <c r="E9076" s="0" t="s">
        <v>154</v>
      </c>
      <c r="F9076" s="0" t="n">
        <v>0.11</v>
      </c>
      <c r="G9076" s="0" t="n">
        <v>0.03</v>
      </c>
      <c r="H9076" s="0" t="n">
        <v>0</v>
      </c>
      <c r="I9076" s="0" t="n">
        <v>0.01</v>
      </c>
      <c r="J9076" s="0" t="n">
        <v>0.14</v>
      </c>
      <c r="N9076" s="0" t="s">
        <v>66</v>
      </c>
      <c r="P9076" s="0" t="n">
        <f aca="false">IF(AND(OR(Dashboard!$B$5="All",D9076=Dashboard!$B$5),OR(Dashboard!$D$5="All",N9076=Dashboard!$D$5),OR(AND(C9076&lt;&gt;"",C9076&gt;=Dashboard!$F$5,C9076&lt;=Dashboard!$H$5),AND(C9076="",Dashboard!$F$5&lt;=1980,Dashboard!$H$5&gt;=2016))),1,0)</f>
        <v>1</v>
      </c>
      <c r="Q9076" s="0" t="n">
        <f aca="false">J9076*P9076+ROW()*0.00000001</f>
        <v>0.14009076</v>
      </c>
    </row>
    <row r="9077" customFormat="false" ht="15" hidden="false" customHeight="false" outlineLevel="0" collapsed="false">
      <c r="A9077" s="0" t="s">
        <v>2593</v>
      </c>
      <c r="B9077" s="0" t="s">
        <v>70</v>
      </c>
      <c r="C9077" s="0" t="n">
        <v>2012</v>
      </c>
      <c r="D9077" s="0" t="s">
        <v>71</v>
      </c>
      <c r="E9077" s="0" t="s">
        <v>211</v>
      </c>
      <c r="F9077" s="0" t="n">
        <v>0</v>
      </c>
      <c r="G9077" s="0" t="n">
        <v>0</v>
      </c>
      <c r="H9077" s="0" t="n">
        <v>0.14</v>
      </c>
      <c r="I9077" s="0" t="n">
        <v>0</v>
      </c>
      <c r="J9077" s="0" t="n">
        <v>0.14</v>
      </c>
      <c r="N9077" s="0" t="s">
        <v>74</v>
      </c>
      <c r="P9077" s="0" t="n">
        <f aca="false">IF(AND(OR(Dashboard!$B$5="All",D9077=Dashboard!$B$5),OR(Dashboard!$D$5="All",N9077=Dashboard!$D$5),OR(AND(C9077&lt;&gt;"",C9077&gt;=Dashboard!$F$5,C9077&lt;=Dashboard!$H$5),AND(C9077="",Dashboard!$F$5&lt;=1980,Dashboard!$H$5&gt;=2016))),1,0)</f>
        <v>1</v>
      </c>
      <c r="Q9077" s="0" t="n">
        <f aca="false">J9077*P9077+ROW()*0.00000001</f>
        <v>0.14009077</v>
      </c>
    </row>
    <row r="9078" customFormat="false" ht="15" hidden="false" customHeight="false" outlineLevel="0" collapsed="false">
      <c r="A9078" s="0" t="s">
        <v>2240</v>
      </c>
      <c r="B9078" s="0" t="s">
        <v>668</v>
      </c>
      <c r="C9078" s="0" t="n">
        <v>2000</v>
      </c>
      <c r="D9078" s="0" t="s">
        <v>102</v>
      </c>
      <c r="E9078" s="0" t="s">
        <v>229</v>
      </c>
      <c r="F9078" s="0" t="n">
        <v>0</v>
      </c>
      <c r="G9078" s="0" t="n">
        <v>0</v>
      </c>
      <c r="H9078" s="0" t="n">
        <v>0.14</v>
      </c>
      <c r="I9078" s="0" t="n">
        <v>0</v>
      </c>
      <c r="J9078" s="0" t="n">
        <v>0.14</v>
      </c>
      <c r="N9078" s="0" t="s">
        <v>154</v>
      </c>
      <c r="P9078" s="0" t="n">
        <f aca="false">IF(AND(OR(Dashboard!$B$5="All",D9078=Dashboard!$B$5),OR(Dashboard!$D$5="All",N9078=Dashboard!$D$5),OR(AND(C9078&lt;&gt;"",C9078&gt;=Dashboard!$F$5,C9078&lt;=Dashboard!$H$5),AND(C9078="",Dashboard!$F$5&lt;=1980,Dashboard!$H$5&gt;=2016))),1,0)</f>
        <v>1</v>
      </c>
      <c r="Q9078" s="0" t="n">
        <f aca="false">J9078*P9078+ROW()*0.00000001</f>
        <v>0.14009078</v>
      </c>
    </row>
    <row r="9079" customFormat="false" ht="15" hidden="false" customHeight="false" outlineLevel="0" collapsed="false">
      <c r="A9079" s="0" t="s">
        <v>6636</v>
      </c>
      <c r="B9079" s="0" t="s">
        <v>50</v>
      </c>
      <c r="C9079" s="0" t="n">
        <v>2008</v>
      </c>
      <c r="D9079" s="0" t="s">
        <v>34</v>
      </c>
      <c r="E9079" s="0" t="s">
        <v>4395</v>
      </c>
      <c r="F9079" s="0" t="n">
        <v>0.13</v>
      </c>
      <c r="G9079" s="0" t="n">
        <v>0</v>
      </c>
      <c r="H9079" s="0" t="n">
        <v>0</v>
      </c>
      <c r="I9079" s="0" t="n">
        <v>0.01</v>
      </c>
      <c r="J9079" s="0" t="n">
        <v>0.14</v>
      </c>
      <c r="K9079" s="0" t="n">
        <v>65</v>
      </c>
      <c r="M9079" s="0" t="s">
        <v>36</v>
      </c>
      <c r="N9079" s="0" t="s">
        <v>35</v>
      </c>
      <c r="O9079" s="0" t="s">
        <v>67</v>
      </c>
      <c r="P9079" s="0" t="n">
        <f aca="false">IF(AND(OR(Dashboard!$B$5="All",D9079=Dashboard!$B$5),OR(Dashboard!$D$5="All",N9079=Dashboard!$D$5),OR(AND(C9079&lt;&gt;"",C9079&gt;=Dashboard!$F$5,C9079&lt;=Dashboard!$H$5),AND(C9079="",Dashboard!$F$5&lt;=1980,Dashboard!$H$5&gt;=2016))),1,0)</f>
        <v>1</v>
      </c>
      <c r="Q9079" s="0" t="n">
        <f aca="false">J9079*P9079+ROW()*0.00000001</f>
        <v>0.14009079</v>
      </c>
    </row>
    <row r="9080" customFormat="false" ht="15" hidden="false" customHeight="false" outlineLevel="0" collapsed="false">
      <c r="A9080" s="0" t="s">
        <v>6637</v>
      </c>
      <c r="B9080" s="0" t="s">
        <v>70</v>
      </c>
      <c r="C9080" s="0" t="n">
        <v>2008</v>
      </c>
      <c r="D9080" s="0" t="s">
        <v>34</v>
      </c>
      <c r="E9080" s="0" t="s">
        <v>142</v>
      </c>
      <c r="F9080" s="0" t="n">
        <v>0.13</v>
      </c>
      <c r="G9080" s="0" t="n">
        <v>0</v>
      </c>
      <c r="H9080" s="0" t="n">
        <v>0</v>
      </c>
      <c r="I9080" s="0" t="n">
        <v>0.01</v>
      </c>
      <c r="J9080" s="0" t="n">
        <v>0.14</v>
      </c>
      <c r="K9080" s="0" t="n">
        <v>64</v>
      </c>
      <c r="L9080" s="0" t="n">
        <v>7.1</v>
      </c>
      <c r="M9080" s="0" t="s">
        <v>36</v>
      </c>
      <c r="N9080" s="0" t="s">
        <v>74</v>
      </c>
      <c r="O9080" s="0" t="s">
        <v>67</v>
      </c>
      <c r="P9080" s="0" t="n">
        <f aca="false">IF(AND(OR(Dashboard!$B$5="All",D9080=Dashboard!$B$5),OR(Dashboard!$D$5="All",N9080=Dashboard!$D$5),OR(AND(C9080&lt;&gt;"",C9080&gt;=Dashboard!$F$5,C9080&lt;=Dashboard!$H$5),AND(C9080="",Dashboard!$F$5&lt;=1980,Dashboard!$H$5&gt;=2016))),1,0)</f>
        <v>1</v>
      </c>
      <c r="Q9080" s="0" t="n">
        <f aca="false">J9080*P9080+ROW()*0.00000001</f>
        <v>0.1400908</v>
      </c>
    </row>
    <row r="9081" customFormat="false" ht="15" hidden="false" customHeight="false" outlineLevel="0" collapsed="false">
      <c r="A9081" s="0" t="s">
        <v>3105</v>
      </c>
      <c r="B9081" s="0" t="s">
        <v>144</v>
      </c>
      <c r="C9081" s="0" t="n">
        <v>2006</v>
      </c>
      <c r="D9081" s="0" t="s">
        <v>71</v>
      </c>
      <c r="E9081" s="0" t="s">
        <v>257</v>
      </c>
      <c r="F9081" s="0" t="n">
        <v>0.11</v>
      </c>
      <c r="G9081" s="0" t="n">
        <v>0.03</v>
      </c>
      <c r="H9081" s="0" t="n">
        <v>0</v>
      </c>
      <c r="I9081" s="0" t="n">
        <v>0.01</v>
      </c>
      <c r="J9081" s="0" t="n">
        <v>0.14</v>
      </c>
      <c r="K9081" s="0" t="n">
        <v>81</v>
      </c>
      <c r="L9081" s="0" t="n">
        <v>9.1</v>
      </c>
      <c r="M9081" s="0" t="s">
        <v>73</v>
      </c>
      <c r="N9081" s="0" t="s">
        <v>66</v>
      </c>
      <c r="O9081" s="0" t="s">
        <v>42</v>
      </c>
      <c r="P9081" s="0" t="n">
        <f aca="false">IF(AND(OR(Dashboard!$B$5="All",D9081=Dashboard!$B$5),OR(Dashboard!$D$5="All",N9081=Dashboard!$D$5),OR(AND(C9081&lt;&gt;"",C9081&gt;=Dashboard!$F$5,C9081&lt;=Dashboard!$H$5),AND(C9081="",Dashboard!$F$5&lt;=1980,Dashboard!$H$5&gt;=2016))),1,0)</f>
        <v>1</v>
      </c>
      <c r="Q9081" s="0" t="n">
        <f aca="false">J9081*P9081+ROW()*0.00000001</f>
        <v>0.14009081</v>
      </c>
    </row>
    <row r="9082" customFormat="false" ht="15" hidden="false" customHeight="false" outlineLevel="0" collapsed="false">
      <c r="A9082" s="0" t="s">
        <v>6638</v>
      </c>
      <c r="B9082" s="0" t="s">
        <v>117</v>
      </c>
      <c r="C9082" s="0" t="n">
        <v>1998</v>
      </c>
      <c r="D9082" s="0" t="s">
        <v>46</v>
      </c>
      <c r="E9082" s="0" t="s">
        <v>157</v>
      </c>
      <c r="F9082" s="0" t="n">
        <v>0</v>
      </c>
      <c r="G9082" s="0" t="n">
        <v>0</v>
      </c>
      <c r="H9082" s="0" t="n">
        <v>0.13</v>
      </c>
      <c r="I9082" s="0" t="n">
        <v>0.01</v>
      </c>
      <c r="J9082" s="0" t="n">
        <v>0.14</v>
      </c>
      <c r="N9082" s="0" t="s">
        <v>74</v>
      </c>
      <c r="P9082" s="0" t="n">
        <f aca="false">IF(AND(OR(Dashboard!$B$5="All",D9082=Dashboard!$B$5),OR(Dashboard!$D$5="All",N9082=Dashboard!$D$5),OR(AND(C9082&lt;&gt;"",C9082&gt;=Dashboard!$F$5,C9082&lt;=Dashboard!$H$5),AND(C9082="",Dashboard!$F$5&lt;=1980,Dashboard!$H$5&gt;=2016))),1,0)</f>
        <v>1</v>
      </c>
      <c r="Q9082" s="0" t="n">
        <f aca="false">J9082*P9082+ROW()*0.00000001</f>
        <v>0.14009082</v>
      </c>
    </row>
    <row r="9083" customFormat="false" ht="15" hidden="false" customHeight="false" outlineLevel="0" collapsed="false">
      <c r="A9083" s="0" t="s">
        <v>6639</v>
      </c>
      <c r="B9083" s="0" t="s">
        <v>164</v>
      </c>
      <c r="C9083" s="0" t="n">
        <v>2009</v>
      </c>
      <c r="D9083" s="0" t="s">
        <v>34</v>
      </c>
      <c r="E9083" s="0" t="s">
        <v>3904</v>
      </c>
      <c r="F9083" s="0" t="n">
        <v>0.09</v>
      </c>
      <c r="G9083" s="0" t="n">
        <v>0</v>
      </c>
      <c r="H9083" s="0" t="n">
        <v>0.04</v>
      </c>
      <c r="I9083" s="0" t="n">
        <v>0.01</v>
      </c>
      <c r="J9083" s="0" t="n">
        <v>0.14</v>
      </c>
      <c r="K9083" s="0" t="n">
        <v>77</v>
      </c>
      <c r="L9083" s="0" t="n">
        <v>7</v>
      </c>
      <c r="M9083" s="0" t="s">
        <v>125</v>
      </c>
      <c r="N9083" s="0" t="s">
        <v>74</v>
      </c>
      <c r="O9083" s="0" t="s">
        <v>37</v>
      </c>
      <c r="P9083" s="0" t="n">
        <f aca="false">IF(AND(OR(Dashboard!$B$5="All",D9083=Dashboard!$B$5),OR(Dashboard!$D$5="All",N9083=Dashboard!$D$5),OR(AND(C9083&lt;&gt;"",C9083&gt;=Dashboard!$F$5,C9083&lt;=Dashboard!$H$5),AND(C9083="",Dashboard!$F$5&lt;=1980,Dashboard!$H$5&gt;=2016))),1,0)</f>
        <v>1</v>
      </c>
      <c r="Q9083" s="0" t="n">
        <f aca="false">J9083*P9083+ROW()*0.00000001</f>
        <v>0.14009083</v>
      </c>
    </row>
    <row r="9084" customFormat="false" ht="15" hidden="false" customHeight="false" outlineLevel="0" collapsed="false">
      <c r="A9084" s="0" t="s">
        <v>6640</v>
      </c>
      <c r="B9084" s="0" t="s">
        <v>50</v>
      </c>
      <c r="C9084" s="0" t="n">
        <v>2010</v>
      </c>
      <c r="D9084" s="0" t="s">
        <v>58</v>
      </c>
      <c r="E9084" s="0" t="s">
        <v>2225</v>
      </c>
      <c r="F9084" s="0" t="n">
        <v>0.13</v>
      </c>
      <c r="G9084" s="0" t="n">
        <v>0</v>
      </c>
      <c r="H9084" s="0" t="n">
        <v>0</v>
      </c>
      <c r="I9084" s="0" t="n">
        <v>0.01</v>
      </c>
      <c r="J9084" s="0" t="n">
        <v>0.14</v>
      </c>
      <c r="M9084" s="0" t="s">
        <v>36</v>
      </c>
      <c r="N9084" s="0" t="s">
        <v>35</v>
      </c>
      <c r="P9084" s="0" t="n">
        <f aca="false">IF(AND(OR(Dashboard!$B$5="All",D9084=Dashboard!$B$5),OR(Dashboard!$D$5="All",N9084=Dashboard!$D$5),OR(AND(C9084&lt;&gt;"",C9084&gt;=Dashboard!$F$5,C9084&lt;=Dashboard!$H$5),AND(C9084="",Dashboard!$F$5&lt;=1980,Dashboard!$H$5&gt;=2016))),1,0)</f>
        <v>1</v>
      </c>
      <c r="Q9084" s="0" t="n">
        <f aca="false">J9084*P9084+ROW()*0.00000001</f>
        <v>0.14009084</v>
      </c>
    </row>
    <row r="9085" customFormat="false" ht="15" hidden="false" customHeight="false" outlineLevel="0" collapsed="false">
      <c r="A9085" s="0" t="s">
        <v>6641</v>
      </c>
      <c r="B9085" s="0" t="s">
        <v>76</v>
      </c>
      <c r="C9085" s="0" t="n">
        <v>2008</v>
      </c>
      <c r="D9085" s="0" t="s">
        <v>48</v>
      </c>
      <c r="E9085" s="0" t="s">
        <v>1551</v>
      </c>
      <c r="F9085" s="0" t="n">
        <v>0.07</v>
      </c>
      <c r="G9085" s="0" t="n">
        <v>0.05</v>
      </c>
      <c r="H9085" s="0" t="n">
        <v>0</v>
      </c>
      <c r="I9085" s="0" t="n">
        <v>0.02</v>
      </c>
      <c r="J9085" s="0" t="n">
        <v>0.14</v>
      </c>
      <c r="K9085" s="0" t="n">
        <v>68</v>
      </c>
      <c r="M9085" s="0" t="s">
        <v>36</v>
      </c>
      <c r="N9085" s="0" t="s">
        <v>74</v>
      </c>
      <c r="O9085" s="0" t="s">
        <v>67</v>
      </c>
      <c r="P9085" s="0" t="n">
        <f aca="false">IF(AND(OR(Dashboard!$B$5="All",D9085=Dashboard!$B$5),OR(Dashboard!$D$5="All",N9085=Dashboard!$D$5),OR(AND(C9085&lt;&gt;"",C9085&gt;=Dashboard!$F$5,C9085&lt;=Dashboard!$H$5),AND(C9085="",Dashboard!$F$5&lt;=1980,Dashboard!$H$5&gt;=2016))),1,0)</f>
        <v>1</v>
      </c>
      <c r="Q9085" s="0" t="n">
        <f aca="false">J9085*P9085+ROW()*0.00000001</f>
        <v>0.14009085</v>
      </c>
    </row>
    <row r="9086" customFormat="false" ht="15" hidden="false" customHeight="false" outlineLevel="0" collapsed="false">
      <c r="A9086" s="0" t="s">
        <v>6642</v>
      </c>
      <c r="B9086" s="0" t="s">
        <v>117</v>
      </c>
      <c r="C9086" s="0" t="n">
        <v>1997</v>
      </c>
      <c r="D9086" s="0" t="s">
        <v>56</v>
      </c>
      <c r="E9086" s="0" t="s">
        <v>89</v>
      </c>
      <c r="F9086" s="0" t="n">
        <v>0.01</v>
      </c>
      <c r="G9086" s="0" t="n">
        <v>0.01</v>
      </c>
      <c r="H9086" s="0" t="n">
        <v>0.11</v>
      </c>
      <c r="I9086" s="0" t="n">
        <v>0.01</v>
      </c>
      <c r="J9086" s="0" t="n">
        <v>0.14</v>
      </c>
      <c r="N9086" s="0" t="s">
        <v>74</v>
      </c>
      <c r="P9086" s="0" t="n">
        <f aca="false">IF(AND(OR(Dashboard!$B$5="All",D9086=Dashboard!$B$5),OR(Dashboard!$D$5="All",N9086=Dashboard!$D$5),OR(AND(C9086&lt;&gt;"",C9086&gt;=Dashboard!$F$5,C9086&lt;=Dashboard!$H$5),AND(C9086="",Dashboard!$F$5&lt;=1980,Dashboard!$H$5&gt;=2016))),1,0)</f>
        <v>1</v>
      </c>
      <c r="Q9086" s="0" t="n">
        <f aca="false">J9086*P9086+ROW()*0.00000001</f>
        <v>0.14009086</v>
      </c>
    </row>
    <row r="9087" customFormat="false" ht="15" hidden="false" customHeight="false" outlineLevel="0" collapsed="false">
      <c r="A9087" s="0" t="s">
        <v>1390</v>
      </c>
      <c r="B9087" s="0" t="s">
        <v>64</v>
      </c>
      <c r="C9087" s="0" t="n">
        <v>2014</v>
      </c>
      <c r="D9087" s="0" t="s">
        <v>71</v>
      </c>
      <c r="E9087" s="0" t="s">
        <v>220</v>
      </c>
      <c r="F9087" s="0" t="n">
        <v>0.07</v>
      </c>
      <c r="G9087" s="0" t="n">
        <v>0.05</v>
      </c>
      <c r="H9087" s="0" t="n">
        <v>0.01</v>
      </c>
      <c r="I9087" s="0" t="n">
        <v>0.01</v>
      </c>
      <c r="J9087" s="0" t="n">
        <v>0.14</v>
      </c>
      <c r="L9087" s="0" t="n">
        <v>5.7</v>
      </c>
      <c r="M9087" s="0" t="s">
        <v>73</v>
      </c>
      <c r="N9087" s="0" t="s">
        <v>66</v>
      </c>
      <c r="P9087" s="0" t="n">
        <f aca="false">IF(AND(OR(Dashboard!$B$5="All",D9087=Dashboard!$B$5),OR(Dashboard!$D$5="All",N9087=Dashboard!$D$5),OR(AND(C9087&lt;&gt;"",C9087&gt;=Dashboard!$F$5,C9087&lt;=Dashboard!$H$5),AND(C9087="",Dashboard!$F$5&lt;=1980,Dashboard!$H$5&gt;=2016))),1,0)</f>
        <v>1</v>
      </c>
      <c r="Q9087" s="0" t="n">
        <f aca="false">J9087*P9087+ROW()*0.00000001</f>
        <v>0.14009087</v>
      </c>
    </row>
    <row r="9088" customFormat="false" ht="15" hidden="false" customHeight="false" outlineLevel="0" collapsed="false">
      <c r="A9088" s="0" t="s">
        <v>6643</v>
      </c>
      <c r="B9088" s="0" t="s">
        <v>164</v>
      </c>
      <c r="C9088" s="0" t="n">
        <v>2005</v>
      </c>
      <c r="D9088" s="0" t="s">
        <v>34</v>
      </c>
      <c r="E9088" s="0" t="s">
        <v>89</v>
      </c>
      <c r="F9088" s="0" t="n">
        <v>0.13</v>
      </c>
      <c r="G9088" s="0" t="n">
        <v>0</v>
      </c>
      <c r="H9088" s="0" t="n">
        <v>0</v>
      </c>
      <c r="I9088" s="0" t="n">
        <v>0.01</v>
      </c>
      <c r="J9088" s="0" t="n">
        <v>0.14</v>
      </c>
      <c r="K9088" s="0" t="n">
        <v>65</v>
      </c>
      <c r="L9088" s="0" t="n">
        <v>6.8</v>
      </c>
      <c r="M9088" s="0" t="s">
        <v>125</v>
      </c>
      <c r="N9088" s="0" t="s">
        <v>74</v>
      </c>
      <c r="O9088" s="0" t="s">
        <v>67</v>
      </c>
      <c r="P9088" s="0" t="n">
        <f aca="false">IF(AND(OR(Dashboard!$B$5="All",D9088=Dashboard!$B$5),OR(Dashboard!$D$5="All",N9088=Dashboard!$D$5),OR(AND(C9088&lt;&gt;"",C9088&gt;=Dashboard!$F$5,C9088&lt;=Dashboard!$H$5),AND(C9088="",Dashboard!$F$5&lt;=1980,Dashboard!$H$5&gt;=2016))),1,0)</f>
        <v>1</v>
      </c>
      <c r="Q9088" s="0" t="n">
        <f aca="false">J9088*P9088+ROW()*0.00000001</f>
        <v>0.14009088</v>
      </c>
    </row>
    <row r="9089" customFormat="false" ht="15" hidden="false" customHeight="false" outlineLevel="0" collapsed="false">
      <c r="A9089" s="0" t="s">
        <v>6644</v>
      </c>
      <c r="B9089" s="0" t="s">
        <v>85</v>
      </c>
      <c r="C9089" s="0" t="n">
        <v>2004</v>
      </c>
      <c r="D9089" s="0" t="s">
        <v>46</v>
      </c>
      <c r="E9089" s="0" t="s">
        <v>220</v>
      </c>
      <c r="F9089" s="0" t="n">
        <v>0.1</v>
      </c>
      <c r="G9089" s="0" t="n">
        <v>0.04</v>
      </c>
      <c r="H9089" s="0" t="n">
        <v>0</v>
      </c>
      <c r="I9089" s="0" t="n">
        <v>0</v>
      </c>
      <c r="J9089" s="0" t="n">
        <v>0.14</v>
      </c>
      <c r="N9089" s="0" t="s">
        <v>35</v>
      </c>
      <c r="P9089" s="0" t="n">
        <f aca="false">IF(AND(OR(Dashboard!$B$5="All",D9089=Dashboard!$B$5),OR(Dashboard!$D$5="All",N9089=Dashboard!$D$5),OR(AND(C9089&lt;&gt;"",C9089&gt;=Dashboard!$F$5,C9089&lt;=Dashboard!$H$5),AND(C9089="",Dashboard!$F$5&lt;=1980,Dashboard!$H$5&gt;=2016))),1,0)</f>
        <v>1</v>
      </c>
      <c r="Q9089" s="0" t="n">
        <f aca="false">J9089*P9089+ROW()*0.00000001</f>
        <v>0.14009089</v>
      </c>
    </row>
    <row r="9090" customFormat="false" ht="15" hidden="false" customHeight="false" outlineLevel="0" collapsed="false">
      <c r="A9090" s="0" t="s">
        <v>6645</v>
      </c>
      <c r="B9090" s="0" t="s">
        <v>33</v>
      </c>
      <c r="C9090" s="0" t="n">
        <v>2010</v>
      </c>
      <c r="D9090" s="0" t="s">
        <v>71</v>
      </c>
      <c r="E9090" s="0" t="s">
        <v>520</v>
      </c>
      <c r="F9090" s="0" t="n">
        <v>0.09</v>
      </c>
      <c r="G9090" s="0" t="n">
        <v>0.04</v>
      </c>
      <c r="H9090" s="0" t="n">
        <v>0</v>
      </c>
      <c r="I9090" s="0" t="n">
        <v>0.01</v>
      </c>
      <c r="J9090" s="0" t="n">
        <v>0.14</v>
      </c>
      <c r="M9090" s="0" t="s">
        <v>36</v>
      </c>
      <c r="N9090" s="0" t="s">
        <v>35</v>
      </c>
      <c r="P9090" s="0" t="n">
        <f aca="false">IF(AND(OR(Dashboard!$B$5="All",D9090=Dashboard!$B$5),OR(Dashboard!$D$5="All",N9090=Dashboard!$D$5),OR(AND(C9090&lt;&gt;"",C9090&gt;=Dashboard!$F$5,C9090&lt;=Dashboard!$H$5),AND(C9090="",Dashboard!$F$5&lt;=1980,Dashboard!$H$5&gt;=2016))),1,0)</f>
        <v>1</v>
      </c>
      <c r="Q9090" s="0" t="n">
        <f aca="false">J9090*P9090+ROW()*0.00000001</f>
        <v>0.1400909</v>
      </c>
    </row>
    <row r="9091" customFormat="false" ht="15" hidden="false" customHeight="false" outlineLevel="0" collapsed="false">
      <c r="A9091" s="0" t="s">
        <v>3453</v>
      </c>
      <c r="B9091" s="0" t="s">
        <v>144</v>
      </c>
      <c r="C9091" s="0" t="n">
        <v>2002</v>
      </c>
      <c r="D9091" s="0" t="s">
        <v>34</v>
      </c>
      <c r="E9091" s="0" t="s">
        <v>649</v>
      </c>
      <c r="F9091" s="0" t="n">
        <v>0.11</v>
      </c>
      <c r="G9091" s="0" t="n">
        <v>0.03</v>
      </c>
      <c r="H9091" s="0" t="n">
        <v>0</v>
      </c>
      <c r="I9091" s="0" t="n">
        <v>0.01</v>
      </c>
      <c r="J9091" s="0" t="n">
        <v>0.14</v>
      </c>
      <c r="K9091" s="0" t="n">
        <v>72</v>
      </c>
      <c r="L9091" s="0" t="n">
        <v>7.8</v>
      </c>
      <c r="M9091" s="0" t="s">
        <v>36</v>
      </c>
      <c r="N9091" s="0" t="s">
        <v>66</v>
      </c>
      <c r="O9091" s="0" t="s">
        <v>37</v>
      </c>
      <c r="P9091" s="0" t="n">
        <f aca="false">IF(AND(OR(Dashboard!$B$5="All",D9091=Dashboard!$B$5),OR(Dashboard!$D$5="All",N9091=Dashboard!$D$5),OR(AND(C9091&lt;&gt;"",C9091&gt;=Dashboard!$F$5,C9091&lt;=Dashboard!$H$5),AND(C9091="",Dashboard!$F$5&lt;=1980,Dashboard!$H$5&gt;=2016))),1,0)</f>
        <v>1</v>
      </c>
      <c r="Q9091" s="0" t="n">
        <f aca="false">J9091*P9091+ROW()*0.00000001</f>
        <v>0.14009091</v>
      </c>
    </row>
    <row r="9092" customFormat="false" ht="15" hidden="false" customHeight="false" outlineLevel="0" collapsed="false">
      <c r="A9092" s="0" t="s">
        <v>881</v>
      </c>
      <c r="B9092" s="0" t="s">
        <v>164</v>
      </c>
      <c r="C9092" s="0" t="n">
        <v>2006</v>
      </c>
      <c r="D9092" s="0" t="s">
        <v>52</v>
      </c>
      <c r="E9092" s="0" t="s">
        <v>89</v>
      </c>
      <c r="F9092" s="0" t="n">
        <v>0.11</v>
      </c>
      <c r="G9092" s="0" t="n">
        <v>0</v>
      </c>
      <c r="H9092" s="0" t="n">
        <v>0.02</v>
      </c>
      <c r="I9092" s="0" t="n">
        <v>0.02</v>
      </c>
      <c r="J9092" s="0" t="n">
        <v>0.14</v>
      </c>
      <c r="K9092" s="0" t="n">
        <v>67</v>
      </c>
      <c r="L9092" s="0" t="n">
        <v>5.2</v>
      </c>
      <c r="M9092" s="0" t="s">
        <v>36</v>
      </c>
      <c r="N9092" s="0" t="s">
        <v>74</v>
      </c>
      <c r="O9092" s="0" t="s">
        <v>67</v>
      </c>
      <c r="P9092" s="0" t="n">
        <f aca="false">IF(AND(OR(Dashboard!$B$5="All",D9092=Dashboard!$B$5),OR(Dashboard!$D$5="All",N9092=Dashboard!$D$5),OR(AND(C9092&lt;&gt;"",C9092&gt;=Dashboard!$F$5,C9092&lt;=Dashboard!$H$5),AND(C9092="",Dashboard!$F$5&lt;=1980,Dashboard!$H$5&gt;=2016))),1,0)</f>
        <v>1</v>
      </c>
      <c r="Q9092" s="0" t="n">
        <f aca="false">J9092*P9092+ROW()*0.00000001</f>
        <v>0.14009092</v>
      </c>
    </row>
    <row r="9093" customFormat="false" ht="15" hidden="false" customHeight="false" outlineLevel="0" collapsed="false">
      <c r="A9093" s="0" t="s">
        <v>6646</v>
      </c>
      <c r="B9093" s="0" t="s">
        <v>76</v>
      </c>
      <c r="C9093" s="0" t="n">
        <v>2002</v>
      </c>
      <c r="D9093" s="0" t="s">
        <v>114</v>
      </c>
      <c r="E9093" s="0" t="s">
        <v>142</v>
      </c>
      <c r="F9093" s="0" t="n">
        <v>0.07</v>
      </c>
      <c r="G9093" s="0" t="n">
        <v>0.05</v>
      </c>
      <c r="H9093" s="0" t="n">
        <v>0</v>
      </c>
      <c r="I9093" s="0" t="n">
        <v>0.02</v>
      </c>
      <c r="J9093" s="0" t="n">
        <v>0.14</v>
      </c>
      <c r="K9093" s="0" t="n">
        <v>72</v>
      </c>
      <c r="L9093" s="0" t="n">
        <v>7.9</v>
      </c>
      <c r="M9093" s="0" t="s">
        <v>103</v>
      </c>
      <c r="N9093" s="0" t="s">
        <v>74</v>
      </c>
      <c r="O9093" s="0" t="s">
        <v>37</v>
      </c>
      <c r="P9093" s="0" t="n">
        <f aca="false">IF(AND(OR(Dashboard!$B$5="All",D9093=Dashboard!$B$5),OR(Dashboard!$D$5="All",N9093=Dashboard!$D$5),OR(AND(C9093&lt;&gt;"",C9093&gt;=Dashboard!$F$5,C9093&lt;=Dashboard!$H$5),AND(C9093="",Dashboard!$F$5&lt;=1980,Dashboard!$H$5&gt;=2016))),1,0)</f>
        <v>1</v>
      </c>
      <c r="Q9093" s="0" t="n">
        <f aca="false">J9093*P9093+ROW()*0.00000001</f>
        <v>0.14009093</v>
      </c>
    </row>
    <row r="9094" customFormat="false" ht="15" hidden="false" customHeight="false" outlineLevel="0" collapsed="false">
      <c r="A9094" s="0" t="s">
        <v>6647</v>
      </c>
      <c r="B9094" s="0" t="s">
        <v>76</v>
      </c>
      <c r="C9094" s="0" t="n">
        <v>2001</v>
      </c>
      <c r="D9094" s="0" t="s">
        <v>71</v>
      </c>
      <c r="E9094" s="0" t="s">
        <v>449</v>
      </c>
      <c r="F9094" s="0" t="n">
        <v>0.07</v>
      </c>
      <c r="G9094" s="0" t="n">
        <v>0.05</v>
      </c>
      <c r="H9094" s="0" t="n">
        <v>0</v>
      </c>
      <c r="I9094" s="0" t="n">
        <v>0.02</v>
      </c>
      <c r="J9094" s="0" t="n">
        <v>0.14</v>
      </c>
      <c r="K9094" s="0" t="n">
        <v>64</v>
      </c>
      <c r="L9094" s="0" t="n">
        <v>7.3</v>
      </c>
      <c r="M9094" s="0" t="s">
        <v>103</v>
      </c>
      <c r="N9094" s="0" t="s">
        <v>74</v>
      </c>
      <c r="O9094" s="0" t="s">
        <v>67</v>
      </c>
      <c r="P9094" s="0" t="n">
        <f aca="false">IF(AND(OR(Dashboard!$B$5="All",D9094=Dashboard!$B$5),OR(Dashboard!$D$5="All",N9094=Dashboard!$D$5),OR(AND(C9094&lt;&gt;"",C9094&gt;=Dashboard!$F$5,C9094&lt;=Dashboard!$H$5),AND(C9094="",Dashboard!$F$5&lt;=1980,Dashboard!$H$5&gt;=2016))),1,0)</f>
        <v>1</v>
      </c>
      <c r="Q9094" s="0" t="n">
        <f aca="false">J9094*P9094+ROW()*0.00000001</f>
        <v>0.14009094</v>
      </c>
    </row>
    <row r="9095" customFormat="false" ht="15" hidden="false" customHeight="false" outlineLevel="0" collapsed="false">
      <c r="A9095" s="0" t="s">
        <v>6489</v>
      </c>
      <c r="B9095" s="0" t="s">
        <v>70</v>
      </c>
      <c r="C9095" s="0" t="n">
        <v>2011</v>
      </c>
      <c r="D9095" s="0" t="s">
        <v>71</v>
      </c>
      <c r="E9095" s="0" t="s">
        <v>154</v>
      </c>
      <c r="F9095" s="0" t="n">
        <v>0.07</v>
      </c>
      <c r="G9095" s="0" t="n">
        <v>0.05</v>
      </c>
      <c r="H9095" s="0" t="n">
        <v>0</v>
      </c>
      <c r="I9095" s="0" t="n">
        <v>0.02</v>
      </c>
      <c r="J9095" s="0" t="n">
        <v>0.14</v>
      </c>
      <c r="K9095" s="0" t="n">
        <v>39</v>
      </c>
      <c r="L9095" s="0" t="n">
        <v>4.4</v>
      </c>
      <c r="M9095" s="0" t="s">
        <v>103</v>
      </c>
      <c r="N9095" s="0" t="s">
        <v>74</v>
      </c>
      <c r="O9095" s="0" t="s">
        <v>177</v>
      </c>
      <c r="P9095" s="0" t="n">
        <f aca="false">IF(AND(OR(Dashboard!$B$5="All",D9095=Dashboard!$B$5),OR(Dashboard!$D$5="All",N9095=Dashboard!$D$5),OR(AND(C9095&lt;&gt;"",C9095&gt;=Dashboard!$F$5,C9095&lt;=Dashboard!$H$5),AND(C9095="",Dashboard!$F$5&lt;=1980,Dashboard!$H$5&gt;=2016))),1,0)</f>
        <v>1</v>
      </c>
      <c r="Q9095" s="0" t="n">
        <f aca="false">J9095*P9095+ROW()*0.00000001</f>
        <v>0.14009095</v>
      </c>
    </row>
    <row r="9096" customFormat="false" ht="15" hidden="false" customHeight="false" outlineLevel="0" collapsed="false">
      <c r="A9096" s="0" t="s">
        <v>6648</v>
      </c>
      <c r="B9096" s="0" t="s">
        <v>159</v>
      </c>
      <c r="C9096" s="0" t="n">
        <v>1982</v>
      </c>
      <c r="D9096" s="0" t="s">
        <v>71</v>
      </c>
      <c r="E9096" s="0" t="s">
        <v>160</v>
      </c>
      <c r="F9096" s="0" t="n">
        <v>0.13</v>
      </c>
      <c r="G9096" s="0" t="n">
        <v>0.01</v>
      </c>
      <c r="H9096" s="0" t="n">
        <v>0</v>
      </c>
      <c r="I9096" s="0" t="n">
        <v>0</v>
      </c>
      <c r="J9096" s="0" t="n">
        <v>0.14</v>
      </c>
      <c r="N9096" s="0" t="s">
        <v>161</v>
      </c>
      <c r="P9096" s="0" t="n">
        <f aca="false">IF(AND(OR(Dashboard!$B$5="All",D9096=Dashboard!$B$5),OR(Dashboard!$D$5="All",N9096=Dashboard!$D$5),OR(AND(C9096&lt;&gt;"",C9096&gt;=Dashboard!$F$5,C9096&lt;=Dashboard!$H$5),AND(C9096="",Dashboard!$F$5&lt;=1980,Dashboard!$H$5&gt;=2016))),1,0)</f>
        <v>1</v>
      </c>
      <c r="Q9096" s="0" t="n">
        <f aca="false">J9096*P9096+ROW()*0.00000001</f>
        <v>0.14009096</v>
      </c>
    </row>
    <row r="9097" customFormat="false" ht="15" hidden="false" customHeight="false" outlineLevel="0" collapsed="false">
      <c r="A9097" s="0" t="s">
        <v>2227</v>
      </c>
      <c r="B9097" s="0" t="s">
        <v>851</v>
      </c>
      <c r="C9097" s="0" t="n">
        <v>2013</v>
      </c>
      <c r="D9097" s="0" t="s">
        <v>114</v>
      </c>
      <c r="E9097" s="0" t="s">
        <v>157</v>
      </c>
      <c r="F9097" s="0" t="n">
        <v>0.1</v>
      </c>
      <c r="G9097" s="0" t="n">
        <v>0</v>
      </c>
      <c r="H9097" s="0" t="n">
        <v>0.01</v>
      </c>
      <c r="I9097" s="0" t="n">
        <v>0.03</v>
      </c>
      <c r="J9097" s="0" t="n">
        <v>0.14</v>
      </c>
      <c r="N9097" s="0" t="s">
        <v>74</v>
      </c>
      <c r="P9097" s="0" t="n">
        <f aca="false">IF(AND(OR(Dashboard!$B$5="All",D9097=Dashboard!$B$5),OR(Dashboard!$D$5="All",N9097=Dashboard!$D$5),OR(AND(C9097&lt;&gt;"",C9097&gt;=Dashboard!$F$5,C9097&lt;=Dashboard!$H$5),AND(C9097="",Dashboard!$F$5&lt;=1980,Dashboard!$H$5&gt;=2016))),1,0)</f>
        <v>1</v>
      </c>
      <c r="Q9097" s="0" t="n">
        <f aca="false">J9097*P9097+ROW()*0.00000001</f>
        <v>0.14009097</v>
      </c>
    </row>
    <row r="9098" customFormat="false" ht="15" hidden="false" customHeight="false" outlineLevel="0" collapsed="false">
      <c r="A9098" s="0" t="s">
        <v>6649</v>
      </c>
      <c r="B9098" s="0" t="s">
        <v>45</v>
      </c>
      <c r="C9098" s="0" t="n">
        <v>2000</v>
      </c>
      <c r="D9098" s="0" t="s">
        <v>46</v>
      </c>
      <c r="E9098" s="0" t="s">
        <v>220</v>
      </c>
      <c r="F9098" s="0" t="n">
        <v>0</v>
      </c>
      <c r="G9098" s="0" t="n">
        <v>0</v>
      </c>
      <c r="H9098" s="0" t="n">
        <v>0.14</v>
      </c>
      <c r="I9098" s="0" t="n">
        <v>0</v>
      </c>
      <c r="J9098" s="0" t="n">
        <v>0.14</v>
      </c>
      <c r="N9098" s="0" t="s">
        <v>35</v>
      </c>
      <c r="P9098" s="0" t="n">
        <f aca="false">IF(AND(OR(Dashboard!$B$5="All",D9098=Dashboard!$B$5),OR(Dashboard!$D$5="All",N9098=Dashboard!$D$5),OR(AND(C9098&lt;&gt;"",C9098&gt;=Dashboard!$F$5,C9098&lt;=Dashboard!$H$5),AND(C9098="",Dashboard!$F$5&lt;=1980,Dashboard!$H$5&gt;=2016))),1,0)</f>
        <v>1</v>
      </c>
      <c r="Q9098" s="0" t="n">
        <f aca="false">J9098*P9098+ROW()*0.00000001</f>
        <v>0.14009098</v>
      </c>
    </row>
    <row r="9099" customFormat="false" ht="15" hidden="false" customHeight="false" outlineLevel="0" collapsed="false">
      <c r="A9099" s="0" t="s">
        <v>6225</v>
      </c>
      <c r="B9099" s="0" t="s">
        <v>85</v>
      </c>
      <c r="C9099" s="0" t="n">
        <v>2002</v>
      </c>
      <c r="D9099" s="0" t="s">
        <v>16</v>
      </c>
      <c r="E9099" s="0" t="s">
        <v>821</v>
      </c>
      <c r="F9099" s="0" t="n">
        <v>0.1</v>
      </c>
      <c r="G9099" s="0" t="n">
        <v>0.04</v>
      </c>
      <c r="H9099" s="0" t="n">
        <v>0</v>
      </c>
      <c r="I9099" s="0" t="n">
        <v>0</v>
      </c>
      <c r="J9099" s="0" t="n">
        <v>0.14</v>
      </c>
      <c r="N9099" s="0" t="s">
        <v>35</v>
      </c>
      <c r="P9099" s="0" t="n">
        <f aca="false">IF(AND(OR(Dashboard!$B$5="All",D9099=Dashboard!$B$5),OR(Dashboard!$D$5="All",N9099=Dashboard!$D$5),OR(AND(C9099&lt;&gt;"",C9099&gt;=Dashboard!$F$5,C9099&lt;=Dashboard!$H$5),AND(C9099="",Dashboard!$F$5&lt;=1980,Dashboard!$H$5&gt;=2016))),1,0)</f>
        <v>1</v>
      </c>
      <c r="Q9099" s="0" t="n">
        <f aca="false">J9099*P9099+ROW()*0.00000001</f>
        <v>0.14009099</v>
      </c>
    </row>
    <row r="9100" customFormat="false" ht="15" hidden="false" customHeight="false" outlineLevel="0" collapsed="false">
      <c r="A9100" s="0" t="s">
        <v>5951</v>
      </c>
      <c r="B9100" s="0" t="s">
        <v>94</v>
      </c>
      <c r="C9100" s="0" t="n">
        <v>2016</v>
      </c>
      <c r="D9100" s="0" t="s">
        <v>16</v>
      </c>
      <c r="E9100" s="0" t="s">
        <v>91</v>
      </c>
      <c r="F9100" s="0" t="n">
        <v>0.04</v>
      </c>
      <c r="G9100" s="0" t="n">
        <v>0.08</v>
      </c>
      <c r="H9100" s="0" t="n">
        <v>0</v>
      </c>
      <c r="I9100" s="0" t="n">
        <v>0.02</v>
      </c>
      <c r="J9100" s="0" t="n">
        <v>0.14</v>
      </c>
      <c r="K9100" s="0" t="n">
        <v>80</v>
      </c>
      <c r="L9100" s="0" t="n">
        <v>5.5</v>
      </c>
      <c r="M9100" s="0" t="s">
        <v>125</v>
      </c>
      <c r="N9100" s="0" t="s">
        <v>74</v>
      </c>
      <c r="O9100" s="0" t="s">
        <v>37</v>
      </c>
      <c r="P9100" s="0" t="n">
        <f aca="false">IF(AND(OR(Dashboard!$B$5="All",D9100=Dashboard!$B$5),OR(Dashboard!$D$5="All",N9100=Dashboard!$D$5),OR(AND(C9100&lt;&gt;"",C9100&gt;=Dashboard!$F$5,C9100&lt;=Dashboard!$H$5),AND(C9100="",Dashboard!$F$5&lt;=1980,Dashboard!$H$5&gt;=2016))),1,0)</f>
        <v>1</v>
      </c>
      <c r="Q9100" s="0" t="n">
        <f aca="false">J9100*P9100+ROW()*0.00000001</f>
        <v>0.140091</v>
      </c>
    </row>
    <row r="9101" customFormat="false" ht="15" hidden="false" customHeight="false" outlineLevel="0" collapsed="false">
      <c r="A9101" s="0" t="s">
        <v>6650</v>
      </c>
      <c r="B9101" s="0" t="s">
        <v>33</v>
      </c>
      <c r="C9101" s="0" t="n">
        <v>2010</v>
      </c>
      <c r="D9101" s="0" t="s">
        <v>34</v>
      </c>
      <c r="E9101" s="0" t="s">
        <v>3828</v>
      </c>
      <c r="F9101" s="0" t="n">
        <v>0.12</v>
      </c>
      <c r="G9101" s="0" t="n">
        <v>0.01</v>
      </c>
      <c r="H9101" s="0" t="n">
        <v>0</v>
      </c>
      <c r="I9101" s="0" t="n">
        <v>0.01</v>
      </c>
      <c r="J9101" s="0" t="n">
        <v>0.14</v>
      </c>
      <c r="N9101" s="0" t="s">
        <v>35</v>
      </c>
      <c r="P9101" s="0" t="n">
        <f aca="false">IF(AND(OR(Dashboard!$B$5="All",D9101=Dashboard!$B$5),OR(Dashboard!$D$5="All",N9101=Dashboard!$D$5),OR(AND(C9101&lt;&gt;"",C9101&gt;=Dashboard!$F$5,C9101&lt;=Dashboard!$H$5),AND(C9101="",Dashboard!$F$5&lt;=1980,Dashboard!$H$5&gt;=2016))),1,0)</f>
        <v>1</v>
      </c>
      <c r="Q9101" s="0" t="n">
        <f aca="false">J9101*P9101+ROW()*0.00000001</f>
        <v>0.14009101</v>
      </c>
    </row>
    <row r="9102" customFormat="false" ht="15" hidden="false" customHeight="false" outlineLevel="0" collapsed="false">
      <c r="A9102" s="0" t="s">
        <v>6651</v>
      </c>
      <c r="B9102" s="0" t="s">
        <v>76</v>
      </c>
      <c r="C9102" s="0" t="n">
        <v>2006</v>
      </c>
      <c r="D9102" s="0" t="s">
        <v>71</v>
      </c>
      <c r="E9102" s="0" t="s">
        <v>72</v>
      </c>
      <c r="F9102" s="0" t="n">
        <v>0.07</v>
      </c>
      <c r="G9102" s="0" t="n">
        <v>0.05</v>
      </c>
      <c r="H9102" s="0" t="n">
        <v>0</v>
      </c>
      <c r="I9102" s="0" t="n">
        <v>0.02</v>
      </c>
      <c r="J9102" s="0" t="n">
        <v>0.14</v>
      </c>
      <c r="K9102" s="0" t="n">
        <v>54</v>
      </c>
      <c r="L9102" s="0" t="n">
        <v>8</v>
      </c>
      <c r="M9102" s="0" t="s">
        <v>103</v>
      </c>
      <c r="N9102" s="0" t="s">
        <v>74</v>
      </c>
      <c r="O9102" s="0" t="s">
        <v>53</v>
      </c>
      <c r="P9102" s="0" t="n">
        <f aca="false">IF(AND(OR(Dashboard!$B$5="All",D9102=Dashboard!$B$5),OR(Dashboard!$D$5="All",N9102=Dashboard!$D$5),OR(AND(C9102&lt;&gt;"",C9102&gt;=Dashboard!$F$5,C9102&lt;=Dashboard!$H$5),AND(C9102="",Dashboard!$F$5&lt;=1980,Dashboard!$H$5&gt;=2016))),1,0)</f>
        <v>1</v>
      </c>
      <c r="Q9102" s="0" t="n">
        <f aca="false">J9102*P9102+ROW()*0.00000001</f>
        <v>0.14009102</v>
      </c>
    </row>
    <row r="9103" customFormat="false" ht="15" hidden="false" customHeight="false" outlineLevel="0" collapsed="false">
      <c r="A9103" s="0" t="s">
        <v>786</v>
      </c>
      <c r="B9103" s="0" t="s">
        <v>144</v>
      </c>
      <c r="C9103" s="0" t="n">
        <v>2003</v>
      </c>
      <c r="D9103" s="0" t="s">
        <v>16</v>
      </c>
      <c r="E9103" s="0" t="s">
        <v>418</v>
      </c>
      <c r="F9103" s="0" t="n">
        <v>0.11</v>
      </c>
      <c r="G9103" s="0" t="n">
        <v>0.03</v>
      </c>
      <c r="H9103" s="0" t="n">
        <v>0</v>
      </c>
      <c r="I9103" s="0" t="n">
        <v>0.01</v>
      </c>
      <c r="J9103" s="0" t="n">
        <v>0.14</v>
      </c>
      <c r="N9103" s="0" t="s">
        <v>66</v>
      </c>
      <c r="P9103" s="0" t="n">
        <f aca="false">IF(AND(OR(Dashboard!$B$5="All",D9103=Dashboard!$B$5),OR(Dashboard!$D$5="All",N9103=Dashboard!$D$5),OR(AND(C9103&lt;&gt;"",C9103&gt;=Dashboard!$F$5,C9103&lt;=Dashboard!$H$5),AND(C9103="",Dashboard!$F$5&lt;=1980,Dashboard!$H$5&gt;=2016))),1,0)</f>
        <v>1</v>
      </c>
      <c r="Q9103" s="0" t="n">
        <f aca="false">J9103*P9103+ROW()*0.00000001</f>
        <v>0.14009103</v>
      </c>
    </row>
    <row r="9104" customFormat="false" ht="15" hidden="false" customHeight="false" outlineLevel="0" collapsed="false">
      <c r="A9104" s="0" t="s">
        <v>6652</v>
      </c>
      <c r="B9104" s="0" t="s">
        <v>50</v>
      </c>
      <c r="C9104" s="0" t="n">
        <v>2006</v>
      </c>
      <c r="D9104" s="0" t="s">
        <v>102</v>
      </c>
      <c r="E9104" s="0" t="s">
        <v>1002</v>
      </c>
      <c r="F9104" s="0" t="n">
        <v>0</v>
      </c>
      <c r="G9104" s="0" t="n">
        <v>0.01</v>
      </c>
      <c r="H9104" s="0" t="n">
        <v>0.13</v>
      </c>
      <c r="I9104" s="0" t="n">
        <v>0</v>
      </c>
      <c r="J9104" s="0" t="n">
        <v>0.14</v>
      </c>
      <c r="N9104" s="0" t="s">
        <v>35</v>
      </c>
      <c r="P9104" s="0" t="n">
        <f aca="false">IF(AND(OR(Dashboard!$B$5="All",D9104=Dashboard!$B$5),OR(Dashboard!$D$5="All",N9104=Dashboard!$D$5),OR(AND(C9104&lt;&gt;"",C9104&gt;=Dashboard!$F$5,C9104&lt;=Dashboard!$H$5),AND(C9104="",Dashboard!$F$5&lt;=1980,Dashboard!$H$5&gt;=2016))),1,0)</f>
        <v>1</v>
      </c>
      <c r="Q9104" s="0" t="n">
        <f aca="false">J9104*P9104+ROW()*0.00000001</f>
        <v>0.14009104</v>
      </c>
    </row>
    <row r="9105" customFormat="false" ht="15" hidden="false" customHeight="false" outlineLevel="0" collapsed="false">
      <c r="A9105" s="0" t="s">
        <v>3235</v>
      </c>
      <c r="B9105" s="0" t="s">
        <v>164</v>
      </c>
      <c r="C9105" s="0" t="n">
        <v>2008</v>
      </c>
      <c r="D9105" s="0" t="s">
        <v>41</v>
      </c>
      <c r="E9105" s="0" t="s">
        <v>3236</v>
      </c>
      <c r="F9105" s="0" t="n">
        <v>0.05</v>
      </c>
      <c r="G9105" s="0" t="n">
        <v>0.08</v>
      </c>
      <c r="H9105" s="0" t="n">
        <v>0</v>
      </c>
      <c r="I9105" s="0" t="n">
        <v>0.02</v>
      </c>
      <c r="J9105" s="0" t="n">
        <v>0.14</v>
      </c>
      <c r="K9105" s="0" t="n">
        <v>47</v>
      </c>
      <c r="M9105" s="0" t="s">
        <v>36</v>
      </c>
      <c r="N9105" s="0" t="s">
        <v>74</v>
      </c>
      <c r="O9105" s="0" t="s">
        <v>177</v>
      </c>
      <c r="P9105" s="0" t="n">
        <f aca="false">IF(AND(OR(Dashboard!$B$5="All",D9105=Dashboard!$B$5),OR(Dashboard!$D$5="All",N9105=Dashboard!$D$5),OR(AND(C9105&lt;&gt;"",C9105&gt;=Dashboard!$F$5,C9105&lt;=Dashboard!$H$5),AND(C9105="",Dashboard!$F$5&lt;=1980,Dashboard!$H$5&gt;=2016))),1,0)</f>
        <v>1</v>
      </c>
      <c r="Q9105" s="0" t="n">
        <f aca="false">J9105*P9105+ROW()*0.00000001</f>
        <v>0.14009105</v>
      </c>
    </row>
    <row r="9106" customFormat="false" ht="15" hidden="false" customHeight="false" outlineLevel="0" collapsed="false">
      <c r="A9106" s="0" t="s">
        <v>4025</v>
      </c>
      <c r="B9106" s="0" t="s">
        <v>50</v>
      </c>
      <c r="C9106" s="0" t="n">
        <v>2007</v>
      </c>
      <c r="D9106" s="0" t="s">
        <v>71</v>
      </c>
      <c r="E9106" s="0" t="s">
        <v>1524</v>
      </c>
      <c r="F9106" s="0" t="n">
        <v>0.13</v>
      </c>
      <c r="G9106" s="0" t="n">
        <v>0</v>
      </c>
      <c r="H9106" s="0" t="n">
        <v>0</v>
      </c>
      <c r="I9106" s="0" t="n">
        <v>0.01</v>
      </c>
      <c r="J9106" s="0" t="n">
        <v>0.14</v>
      </c>
      <c r="K9106" s="0" t="n">
        <v>19</v>
      </c>
      <c r="L9106" s="0" t="n">
        <v>3.1</v>
      </c>
      <c r="M9106" s="0" t="s">
        <v>125</v>
      </c>
      <c r="N9106" s="0" t="s">
        <v>35</v>
      </c>
      <c r="O9106" s="0" t="s">
        <v>177</v>
      </c>
      <c r="P9106" s="0" t="n">
        <f aca="false">IF(AND(OR(Dashboard!$B$5="All",D9106=Dashboard!$B$5),OR(Dashboard!$D$5="All",N9106=Dashboard!$D$5),OR(AND(C9106&lt;&gt;"",C9106&gt;=Dashboard!$F$5,C9106&lt;=Dashboard!$H$5),AND(C9106="",Dashboard!$F$5&lt;=1980,Dashboard!$H$5&gt;=2016))),1,0)</f>
        <v>1</v>
      </c>
      <c r="Q9106" s="0" t="n">
        <f aca="false">J9106*P9106+ROW()*0.00000001</f>
        <v>0.14009106</v>
      </c>
    </row>
    <row r="9107" customFormat="false" ht="15" hidden="false" customHeight="false" outlineLevel="0" collapsed="false">
      <c r="A9107" s="0" t="s">
        <v>1296</v>
      </c>
      <c r="B9107" s="0" t="s">
        <v>186</v>
      </c>
      <c r="C9107" s="0" t="n">
        <v>2002</v>
      </c>
      <c r="D9107" s="0" t="s">
        <v>56</v>
      </c>
      <c r="E9107" s="0" t="s">
        <v>142</v>
      </c>
      <c r="F9107" s="0" t="n">
        <v>0.11</v>
      </c>
      <c r="G9107" s="0" t="n">
        <v>0.03</v>
      </c>
      <c r="H9107" s="0" t="n">
        <v>0</v>
      </c>
      <c r="I9107" s="0" t="n">
        <v>0</v>
      </c>
      <c r="J9107" s="0" t="n">
        <v>0.14</v>
      </c>
      <c r="K9107" s="0" t="n">
        <v>77</v>
      </c>
      <c r="L9107" s="0" t="n">
        <v>8.7</v>
      </c>
      <c r="M9107" s="0" t="s">
        <v>73</v>
      </c>
      <c r="N9107" s="0" t="s">
        <v>35</v>
      </c>
      <c r="O9107" s="0" t="s">
        <v>37</v>
      </c>
      <c r="P9107" s="0" t="n">
        <f aca="false">IF(AND(OR(Dashboard!$B$5="All",D9107=Dashboard!$B$5),OR(Dashboard!$D$5="All",N9107=Dashboard!$D$5),OR(AND(C9107&lt;&gt;"",C9107&gt;=Dashboard!$F$5,C9107&lt;=Dashboard!$H$5),AND(C9107="",Dashboard!$F$5&lt;=1980,Dashboard!$H$5&gt;=2016))),1,0)</f>
        <v>1</v>
      </c>
      <c r="Q9107" s="0" t="n">
        <f aca="false">J9107*P9107+ROW()*0.00000001</f>
        <v>0.14009107</v>
      </c>
    </row>
    <row r="9108" customFormat="false" ht="15" hidden="false" customHeight="false" outlineLevel="0" collapsed="false">
      <c r="A9108" s="0" t="s">
        <v>1499</v>
      </c>
      <c r="B9108" s="0" t="s">
        <v>33</v>
      </c>
      <c r="C9108" s="0" t="n">
        <v>2007</v>
      </c>
      <c r="D9108" s="0" t="s">
        <v>71</v>
      </c>
      <c r="E9108" s="0" t="s">
        <v>293</v>
      </c>
      <c r="F9108" s="0" t="n">
        <v>0.12</v>
      </c>
      <c r="G9108" s="0" t="n">
        <v>0.01</v>
      </c>
      <c r="H9108" s="0" t="n">
        <v>0</v>
      </c>
      <c r="I9108" s="0" t="n">
        <v>0.01</v>
      </c>
      <c r="J9108" s="0" t="n">
        <v>0.14</v>
      </c>
      <c r="K9108" s="0" t="n">
        <v>71</v>
      </c>
      <c r="L9108" s="0" t="n">
        <v>8.4</v>
      </c>
      <c r="M9108" s="0" t="s">
        <v>73</v>
      </c>
      <c r="N9108" s="0" t="s">
        <v>35</v>
      </c>
      <c r="O9108" s="0" t="s">
        <v>37</v>
      </c>
      <c r="P9108" s="0" t="n">
        <f aca="false">IF(AND(OR(Dashboard!$B$5="All",D9108=Dashboard!$B$5),OR(Dashboard!$D$5="All",N9108=Dashboard!$D$5),OR(AND(C9108&lt;&gt;"",C9108&gt;=Dashboard!$F$5,C9108&lt;=Dashboard!$H$5),AND(C9108="",Dashboard!$F$5&lt;=1980,Dashboard!$H$5&gt;=2016))),1,0)</f>
        <v>1</v>
      </c>
      <c r="Q9108" s="0" t="n">
        <f aca="false">J9108*P9108+ROW()*0.00000001</f>
        <v>0.14009108</v>
      </c>
    </row>
    <row r="9109" customFormat="false" ht="15" hidden="false" customHeight="false" outlineLevel="0" collapsed="false">
      <c r="A9109" s="0" t="s">
        <v>2422</v>
      </c>
      <c r="B9109" s="0" t="s">
        <v>33</v>
      </c>
      <c r="C9109" s="0" t="n">
        <v>2011</v>
      </c>
      <c r="D9109" s="0" t="s">
        <v>34</v>
      </c>
      <c r="E9109" s="0" t="s">
        <v>72</v>
      </c>
      <c r="F9109" s="0" t="n">
        <v>0.04</v>
      </c>
      <c r="G9109" s="0" t="n">
        <v>0.08</v>
      </c>
      <c r="H9109" s="0" t="n">
        <v>0</v>
      </c>
      <c r="I9109" s="0" t="n">
        <v>0.02</v>
      </c>
      <c r="J9109" s="0" t="n">
        <v>0.14</v>
      </c>
      <c r="K9109" s="0" t="n">
        <v>54</v>
      </c>
      <c r="L9109" s="0" t="n">
        <v>7.4</v>
      </c>
      <c r="M9109" s="0" t="s">
        <v>36</v>
      </c>
      <c r="N9109" s="0" t="s">
        <v>35</v>
      </c>
      <c r="O9109" s="0" t="s">
        <v>53</v>
      </c>
      <c r="P9109" s="0" t="n">
        <f aca="false">IF(AND(OR(Dashboard!$B$5="All",D9109=Dashboard!$B$5),OR(Dashboard!$D$5="All",N9109=Dashboard!$D$5),OR(AND(C9109&lt;&gt;"",C9109&gt;=Dashboard!$F$5,C9109&lt;=Dashboard!$H$5),AND(C9109="",Dashboard!$F$5&lt;=1980,Dashboard!$H$5&gt;=2016))),1,0)</f>
        <v>1</v>
      </c>
      <c r="Q9109" s="0" t="n">
        <f aca="false">J9109*P9109+ROW()*0.00000001</f>
        <v>0.14009109</v>
      </c>
    </row>
    <row r="9110" customFormat="false" ht="15" hidden="false" customHeight="false" outlineLevel="0" collapsed="false">
      <c r="A9110" s="0" t="s">
        <v>3363</v>
      </c>
      <c r="B9110" s="0" t="s">
        <v>186</v>
      </c>
      <c r="C9110" s="0" t="n">
        <v>2003</v>
      </c>
      <c r="D9110" s="0" t="s">
        <v>71</v>
      </c>
      <c r="E9110" s="0" t="s">
        <v>418</v>
      </c>
      <c r="F9110" s="0" t="n">
        <v>0.11</v>
      </c>
      <c r="G9110" s="0" t="n">
        <v>0.03</v>
      </c>
      <c r="H9110" s="0" t="n">
        <v>0</v>
      </c>
      <c r="I9110" s="0" t="n">
        <v>0</v>
      </c>
      <c r="J9110" s="0" t="n">
        <v>0.14</v>
      </c>
      <c r="K9110" s="0" t="n">
        <v>79</v>
      </c>
      <c r="L9110" s="0" t="n">
        <v>8.8</v>
      </c>
      <c r="M9110" s="0" t="s">
        <v>103</v>
      </c>
      <c r="N9110" s="0" t="s">
        <v>35</v>
      </c>
      <c r="O9110" s="0" t="s">
        <v>37</v>
      </c>
      <c r="P9110" s="0" t="n">
        <f aca="false">IF(AND(OR(Dashboard!$B$5="All",D9110=Dashboard!$B$5),OR(Dashboard!$D$5="All",N9110=Dashboard!$D$5),OR(AND(C9110&lt;&gt;"",C9110&gt;=Dashboard!$F$5,C9110&lt;=Dashboard!$H$5),AND(C9110="",Dashboard!$F$5&lt;=1980,Dashboard!$H$5&gt;=2016))),1,0)</f>
        <v>1</v>
      </c>
      <c r="Q9110" s="0" t="n">
        <f aca="false">J9110*P9110+ROW()*0.00000001</f>
        <v>0.1400911</v>
      </c>
    </row>
    <row r="9111" customFormat="false" ht="15" hidden="false" customHeight="false" outlineLevel="0" collapsed="false">
      <c r="A9111" s="0" t="s">
        <v>5525</v>
      </c>
      <c r="B9111" s="0" t="s">
        <v>33</v>
      </c>
      <c r="C9111" s="0" t="n">
        <v>2013</v>
      </c>
      <c r="D9111" s="0" t="s">
        <v>58</v>
      </c>
      <c r="E9111" s="0" t="s">
        <v>487</v>
      </c>
      <c r="F9111" s="0" t="n">
        <v>0.07</v>
      </c>
      <c r="G9111" s="0" t="n">
        <v>0.06</v>
      </c>
      <c r="H9111" s="0" t="n">
        <v>0</v>
      </c>
      <c r="I9111" s="0" t="n">
        <v>0.01</v>
      </c>
      <c r="J9111" s="0" t="n">
        <v>0.14</v>
      </c>
      <c r="M9111" s="0" t="s">
        <v>36</v>
      </c>
      <c r="N9111" s="0" t="s">
        <v>35</v>
      </c>
      <c r="P9111" s="0" t="n">
        <f aca="false">IF(AND(OR(Dashboard!$B$5="All",D9111=Dashboard!$B$5),OR(Dashboard!$D$5="All",N9111=Dashboard!$D$5),OR(AND(C9111&lt;&gt;"",C9111&gt;=Dashboard!$F$5,C9111&lt;=Dashboard!$H$5),AND(C9111="",Dashboard!$F$5&lt;=1980,Dashboard!$H$5&gt;=2016))),1,0)</f>
        <v>1</v>
      </c>
      <c r="Q9111" s="0" t="n">
        <f aca="false">J9111*P9111+ROW()*0.00000001</f>
        <v>0.14009111</v>
      </c>
    </row>
    <row r="9112" customFormat="false" ht="15" hidden="false" customHeight="false" outlineLevel="0" collapsed="false">
      <c r="A9112" s="0" t="s">
        <v>1950</v>
      </c>
      <c r="B9112" s="0" t="s">
        <v>50</v>
      </c>
      <c r="C9112" s="0" t="n">
        <v>2009</v>
      </c>
      <c r="D9112" s="0" t="s">
        <v>41</v>
      </c>
      <c r="E9112" s="0" t="s">
        <v>418</v>
      </c>
      <c r="F9112" s="0" t="n">
        <v>0.13</v>
      </c>
      <c r="G9112" s="0" t="n">
        <v>0</v>
      </c>
      <c r="H9112" s="0" t="n">
        <v>0</v>
      </c>
      <c r="I9112" s="0" t="n">
        <v>0.01</v>
      </c>
      <c r="J9112" s="0" t="n">
        <v>0.14</v>
      </c>
      <c r="M9112" s="0" t="s">
        <v>36</v>
      </c>
      <c r="N9112" s="0" t="s">
        <v>35</v>
      </c>
      <c r="P9112" s="0" t="n">
        <f aca="false">IF(AND(OR(Dashboard!$B$5="All",D9112=Dashboard!$B$5),OR(Dashboard!$D$5="All",N9112=Dashboard!$D$5),OR(AND(C9112&lt;&gt;"",C9112&gt;=Dashboard!$F$5,C9112&lt;=Dashboard!$H$5),AND(C9112="",Dashboard!$F$5&lt;=1980,Dashboard!$H$5&gt;=2016))),1,0)</f>
        <v>1</v>
      </c>
      <c r="Q9112" s="0" t="n">
        <f aca="false">J9112*P9112+ROW()*0.00000001</f>
        <v>0.14009112</v>
      </c>
    </row>
    <row r="9113" customFormat="false" ht="15" hidden="false" customHeight="false" outlineLevel="0" collapsed="false">
      <c r="A9113" s="0" t="s">
        <v>6653</v>
      </c>
      <c r="B9113" s="0" t="s">
        <v>50</v>
      </c>
      <c r="C9113" s="0" t="n">
        <v>2008</v>
      </c>
      <c r="D9113" s="0" t="s">
        <v>46</v>
      </c>
      <c r="E9113" s="0" t="s">
        <v>1160</v>
      </c>
      <c r="F9113" s="0" t="n">
        <v>0.13</v>
      </c>
      <c r="G9113" s="0" t="n">
        <v>0</v>
      </c>
      <c r="H9113" s="0" t="n">
        <v>0</v>
      </c>
      <c r="I9113" s="0" t="n">
        <v>0.01</v>
      </c>
      <c r="J9113" s="0" t="n">
        <v>0.14</v>
      </c>
      <c r="K9113" s="0" t="n">
        <v>62</v>
      </c>
      <c r="M9113" s="0" t="s">
        <v>103</v>
      </c>
      <c r="N9113" s="0" t="s">
        <v>35</v>
      </c>
      <c r="O9113" s="0" t="s">
        <v>67</v>
      </c>
      <c r="P9113" s="0" t="n">
        <f aca="false">IF(AND(OR(Dashboard!$B$5="All",D9113=Dashboard!$B$5),OR(Dashboard!$D$5="All",N9113=Dashboard!$D$5),OR(AND(C9113&lt;&gt;"",C9113&gt;=Dashboard!$F$5,C9113&lt;=Dashboard!$H$5),AND(C9113="",Dashboard!$F$5&lt;=1980,Dashboard!$H$5&gt;=2016))),1,0)</f>
        <v>1</v>
      </c>
      <c r="Q9113" s="0" t="n">
        <f aca="false">J9113*P9113+ROW()*0.00000001</f>
        <v>0.14009113</v>
      </c>
    </row>
    <row r="9114" customFormat="false" ht="15" hidden="false" customHeight="false" outlineLevel="0" collapsed="false">
      <c r="A9114" s="0" t="s">
        <v>4362</v>
      </c>
      <c r="B9114" s="0" t="s">
        <v>76</v>
      </c>
      <c r="C9114" s="0" t="n">
        <v>2009</v>
      </c>
      <c r="D9114" s="0" t="s">
        <v>34</v>
      </c>
      <c r="E9114" s="0" t="s">
        <v>91</v>
      </c>
      <c r="F9114" s="0" t="n">
        <v>0.07</v>
      </c>
      <c r="G9114" s="0" t="n">
        <v>0.05</v>
      </c>
      <c r="H9114" s="0" t="n">
        <v>0</v>
      </c>
      <c r="I9114" s="0" t="n">
        <v>0.02</v>
      </c>
      <c r="J9114" s="0" t="n">
        <v>0.14</v>
      </c>
      <c r="L9114" s="0" t="n">
        <v>6.6</v>
      </c>
      <c r="M9114" s="0" t="s">
        <v>103</v>
      </c>
      <c r="N9114" s="0" t="s">
        <v>74</v>
      </c>
      <c r="P9114" s="0" t="n">
        <f aca="false">IF(AND(OR(Dashboard!$B$5="All",D9114=Dashboard!$B$5),OR(Dashboard!$D$5="All",N9114=Dashboard!$D$5),OR(AND(C9114&lt;&gt;"",C9114&gt;=Dashboard!$F$5,C9114&lt;=Dashboard!$H$5),AND(C9114="",Dashboard!$F$5&lt;=1980,Dashboard!$H$5&gt;=2016))),1,0)</f>
        <v>1</v>
      </c>
      <c r="Q9114" s="0" t="n">
        <f aca="false">J9114*P9114+ROW()*0.00000001</f>
        <v>0.14009114</v>
      </c>
    </row>
    <row r="9115" customFormat="false" ht="15" hidden="false" customHeight="false" outlineLevel="0" collapsed="false">
      <c r="A9115" s="0" t="s">
        <v>6654</v>
      </c>
      <c r="B9115" s="0" t="s">
        <v>33</v>
      </c>
      <c r="C9115" s="0" t="n">
        <v>2007</v>
      </c>
      <c r="D9115" s="0" t="s">
        <v>52</v>
      </c>
      <c r="E9115" s="0" t="s">
        <v>124</v>
      </c>
      <c r="F9115" s="0" t="n">
        <v>0.13</v>
      </c>
      <c r="G9115" s="0" t="n">
        <v>0</v>
      </c>
      <c r="H9115" s="0" t="n">
        <v>0</v>
      </c>
      <c r="I9115" s="0" t="n">
        <v>0.01</v>
      </c>
      <c r="J9115" s="0" t="n">
        <v>0.14</v>
      </c>
      <c r="K9115" s="0" t="n">
        <v>64</v>
      </c>
      <c r="L9115" s="0" t="n">
        <v>5.4</v>
      </c>
      <c r="M9115" s="0" t="s">
        <v>36</v>
      </c>
      <c r="N9115" s="0" t="s">
        <v>35</v>
      </c>
      <c r="O9115" s="0" t="s">
        <v>67</v>
      </c>
      <c r="P9115" s="0" t="n">
        <f aca="false">IF(AND(OR(Dashboard!$B$5="All",D9115=Dashboard!$B$5),OR(Dashboard!$D$5="All",N9115=Dashboard!$D$5),OR(AND(C9115&lt;&gt;"",C9115&gt;=Dashboard!$F$5,C9115&lt;=Dashboard!$H$5),AND(C9115="",Dashboard!$F$5&lt;=1980,Dashboard!$H$5&gt;=2016))),1,0)</f>
        <v>1</v>
      </c>
      <c r="Q9115" s="0" t="n">
        <f aca="false">J9115*P9115+ROW()*0.00000001</f>
        <v>0.14009115</v>
      </c>
    </row>
    <row r="9116" customFormat="false" ht="15" hidden="false" customHeight="false" outlineLevel="0" collapsed="false">
      <c r="A9116" s="0" t="s">
        <v>6655</v>
      </c>
      <c r="B9116" s="0" t="s">
        <v>117</v>
      </c>
      <c r="C9116" s="0" t="n">
        <v>1998</v>
      </c>
      <c r="D9116" s="0" t="s">
        <v>114</v>
      </c>
      <c r="E9116" s="0" t="s">
        <v>4955</v>
      </c>
      <c r="F9116" s="0" t="n">
        <v>0.08</v>
      </c>
      <c r="G9116" s="0" t="n">
        <v>0.05</v>
      </c>
      <c r="H9116" s="0" t="n">
        <v>0</v>
      </c>
      <c r="I9116" s="0" t="n">
        <v>0.01</v>
      </c>
      <c r="J9116" s="0" t="n">
        <v>0.14</v>
      </c>
      <c r="N9116" s="0" t="s">
        <v>74</v>
      </c>
      <c r="P9116" s="0" t="n">
        <f aca="false">IF(AND(OR(Dashboard!$B$5="All",D9116=Dashboard!$B$5),OR(Dashboard!$D$5="All",N9116=Dashboard!$D$5),OR(AND(C9116&lt;&gt;"",C9116&gt;=Dashboard!$F$5,C9116&lt;=Dashboard!$H$5),AND(C9116="",Dashboard!$F$5&lt;=1980,Dashboard!$H$5&gt;=2016))),1,0)</f>
        <v>1</v>
      </c>
      <c r="Q9116" s="0" t="n">
        <f aca="false">J9116*P9116+ROW()*0.00000001</f>
        <v>0.14009116</v>
      </c>
    </row>
    <row r="9117" customFormat="false" ht="15" hidden="false" customHeight="false" outlineLevel="0" collapsed="false">
      <c r="A9117" s="0" t="s">
        <v>6656</v>
      </c>
      <c r="B9117" s="0" t="s">
        <v>33</v>
      </c>
      <c r="C9117" s="0" t="n">
        <v>2010</v>
      </c>
      <c r="D9117" s="0" t="s">
        <v>34</v>
      </c>
      <c r="E9117" s="0" t="s">
        <v>328</v>
      </c>
      <c r="F9117" s="0" t="n">
        <v>0.13</v>
      </c>
      <c r="G9117" s="0" t="n">
        <v>0</v>
      </c>
      <c r="H9117" s="0" t="n">
        <v>0</v>
      </c>
      <c r="I9117" s="0" t="n">
        <v>0.01</v>
      </c>
      <c r="J9117" s="0" t="n">
        <v>0.14</v>
      </c>
      <c r="M9117" s="0" t="s">
        <v>36</v>
      </c>
      <c r="N9117" s="0" t="s">
        <v>35</v>
      </c>
      <c r="P9117" s="0" t="n">
        <f aca="false">IF(AND(OR(Dashboard!$B$5="All",D9117=Dashboard!$B$5),OR(Dashboard!$D$5="All",N9117=Dashboard!$D$5),OR(AND(C9117&lt;&gt;"",C9117&gt;=Dashboard!$F$5,C9117&lt;=Dashboard!$H$5),AND(C9117="",Dashboard!$F$5&lt;=1980,Dashboard!$H$5&gt;=2016))),1,0)</f>
        <v>1</v>
      </c>
      <c r="Q9117" s="0" t="n">
        <f aca="false">J9117*P9117+ROW()*0.00000001</f>
        <v>0.14009117</v>
      </c>
    </row>
    <row r="9118" customFormat="false" ht="15" hidden="false" customHeight="false" outlineLevel="0" collapsed="false">
      <c r="A9118" s="0" t="s">
        <v>5205</v>
      </c>
      <c r="B9118" s="0" t="s">
        <v>94</v>
      </c>
      <c r="C9118" s="0" t="n">
        <v>2016</v>
      </c>
      <c r="D9118" s="0" t="s">
        <v>246</v>
      </c>
      <c r="E9118" s="0" t="s">
        <v>72</v>
      </c>
      <c r="F9118" s="0" t="n">
        <v>0.04</v>
      </c>
      <c r="G9118" s="0" t="n">
        <v>0.08</v>
      </c>
      <c r="H9118" s="0" t="n">
        <v>0</v>
      </c>
      <c r="I9118" s="0" t="n">
        <v>0.02</v>
      </c>
      <c r="J9118" s="0" t="n">
        <v>0.14</v>
      </c>
      <c r="K9118" s="0" t="n">
        <v>88</v>
      </c>
      <c r="L9118" s="0" t="n">
        <v>8</v>
      </c>
      <c r="M9118" s="0" t="s">
        <v>103</v>
      </c>
      <c r="N9118" s="0" t="s">
        <v>74</v>
      </c>
      <c r="O9118" s="0" t="s">
        <v>42</v>
      </c>
      <c r="P9118" s="0" t="n">
        <f aca="false">IF(AND(OR(Dashboard!$B$5="All",D9118=Dashboard!$B$5),OR(Dashboard!$D$5="All",N9118=Dashboard!$D$5),OR(AND(C9118&lt;&gt;"",C9118&gt;=Dashboard!$F$5,C9118&lt;=Dashboard!$H$5),AND(C9118="",Dashboard!$F$5&lt;=1980,Dashboard!$H$5&gt;=2016))),1,0)</f>
        <v>1</v>
      </c>
      <c r="Q9118" s="0" t="n">
        <f aca="false">J9118*P9118+ROW()*0.00000001</f>
        <v>0.14009118</v>
      </c>
    </row>
    <row r="9119" customFormat="false" ht="15" hidden="false" customHeight="false" outlineLevel="0" collapsed="false">
      <c r="A9119" s="0" t="s">
        <v>6657</v>
      </c>
      <c r="B9119" s="0" t="s">
        <v>50</v>
      </c>
      <c r="C9119" s="0" t="n">
        <v>2005</v>
      </c>
      <c r="D9119" s="0" t="s">
        <v>46</v>
      </c>
      <c r="E9119" s="0" t="s">
        <v>1768</v>
      </c>
      <c r="F9119" s="0" t="n">
        <v>0</v>
      </c>
      <c r="G9119" s="0" t="n">
        <v>0</v>
      </c>
      <c r="H9119" s="0" t="n">
        <v>0.14</v>
      </c>
      <c r="I9119" s="0" t="n">
        <v>0</v>
      </c>
      <c r="J9119" s="0" t="n">
        <v>0.14</v>
      </c>
      <c r="N9119" s="0" t="s">
        <v>35</v>
      </c>
      <c r="P9119" s="0" t="n">
        <f aca="false">IF(AND(OR(Dashboard!$B$5="All",D9119=Dashboard!$B$5),OR(Dashboard!$D$5="All",N9119=Dashboard!$D$5),OR(AND(C9119&lt;&gt;"",C9119&gt;=Dashboard!$F$5,C9119&lt;=Dashboard!$H$5),AND(C9119="",Dashboard!$F$5&lt;=1980,Dashboard!$H$5&gt;=2016))),1,0)</f>
        <v>1</v>
      </c>
      <c r="Q9119" s="0" t="n">
        <f aca="false">J9119*P9119+ROW()*0.00000001</f>
        <v>0.14009119</v>
      </c>
    </row>
    <row r="9120" customFormat="false" ht="15" hidden="false" customHeight="false" outlineLevel="0" collapsed="false">
      <c r="A9120" s="0" t="s">
        <v>6658</v>
      </c>
      <c r="B9120" s="0" t="s">
        <v>33</v>
      </c>
      <c r="D9120" s="0" t="s">
        <v>58</v>
      </c>
      <c r="E9120" s="0" t="s">
        <v>520</v>
      </c>
      <c r="F9120" s="0" t="n">
        <v>0.13</v>
      </c>
      <c r="G9120" s="0" t="n">
        <v>0</v>
      </c>
      <c r="H9120" s="0" t="n">
        <v>0</v>
      </c>
      <c r="I9120" s="0" t="n">
        <v>0.01</v>
      </c>
      <c r="J9120" s="0" t="n">
        <v>0.14</v>
      </c>
      <c r="N9120" s="0" t="s">
        <v>35</v>
      </c>
      <c r="P9120" s="0" t="n">
        <f aca="false">IF(AND(OR(Dashboard!$B$5="All",D9120=Dashboard!$B$5),OR(Dashboard!$D$5="All",N9120=Dashboard!$D$5),OR(AND(C9120&lt;&gt;"",C9120&gt;=Dashboard!$F$5,C9120&lt;=Dashboard!$H$5),AND(C9120="",Dashboard!$F$5&lt;=1980,Dashboard!$H$5&gt;=2016))),1,0)</f>
        <v>1</v>
      </c>
      <c r="Q9120" s="0" t="n">
        <f aca="false">J9120*P9120+ROW()*0.00000001</f>
        <v>0.1400912</v>
      </c>
    </row>
    <row r="9121" customFormat="false" ht="15" hidden="false" customHeight="false" outlineLevel="0" collapsed="false">
      <c r="A9121" s="0" t="s">
        <v>2262</v>
      </c>
      <c r="B9121" s="0" t="s">
        <v>172</v>
      </c>
      <c r="C9121" s="0" t="n">
        <v>2014</v>
      </c>
      <c r="D9121" s="0" t="s">
        <v>34</v>
      </c>
      <c r="E9121" s="0" t="s">
        <v>220</v>
      </c>
      <c r="F9121" s="0" t="n">
        <v>0.03</v>
      </c>
      <c r="G9121" s="0" t="n">
        <v>0.1</v>
      </c>
      <c r="H9121" s="0" t="n">
        <v>0</v>
      </c>
      <c r="I9121" s="0" t="n">
        <v>0.01</v>
      </c>
      <c r="J9121" s="0" t="n">
        <v>0.14</v>
      </c>
      <c r="K9121" s="0" t="n">
        <v>79</v>
      </c>
      <c r="L9121" s="0" t="n">
        <v>7.3</v>
      </c>
      <c r="M9121" s="0" t="s">
        <v>36</v>
      </c>
      <c r="N9121" s="0" t="s">
        <v>66</v>
      </c>
      <c r="O9121" s="0" t="s">
        <v>37</v>
      </c>
      <c r="P9121" s="0" t="n">
        <f aca="false">IF(AND(OR(Dashboard!$B$5="All",D9121=Dashboard!$B$5),OR(Dashboard!$D$5="All",N9121=Dashboard!$D$5),OR(AND(C9121&lt;&gt;"",C9121&gt;=Dashboard!$F$5,C9121&lt;=Dashboard!$H$5),AND(C9121="",Dashboard!$F$5&lt;=1980,Dashboard!$H$5&gt;=2016))),1,0)</f>
        <v>1</v>
      </c>
      <c r="Q9121" s="0" t="n">
        <f aca="false">J9121*P9121+ROW()*0.00000001</f>
        <v>0.14009121</v>
      </c>
    </row>
    <row r="9122" customFormat="false" ht="15" hidden="false" customHeight="false" outlineLevel="0" collapsed="false">
      <c r="A9122" s="0" t="s">
        <v>6659</v>
      </c>
      <c r="B9122" s="0" t="s">
        <v>117</v>
      </c>
      <c r="C9122" s="0" t="n">
        <v>1998</v>
      </c>
      <c r="D9122" s="0" t="s">
        <v>246</v>
      </c>
      <c r="E9122" s="0" t="s">
        <v>6660</v>
      </c>
      <c r="F9122" s="0" t="n">
        <v>0</v>
      </c>
      <c r="G9122" s="0" t="n">
        <v>0</v>
      </c>
      <c r="H9122" s="0" t="n">
        <v>0.13</v>
      </c>
      <c r="I9122" s="0" t="n">
        <v>0.01</v>
      </c>
      <c r="J9122" s="0" t="n">
        <v>0.14</v>
      </c>
      <c r="N9122" s="0" t="s">
        <v>74</v>
      </c>
      <c r="P9122" s="0" t="n">
        <f aca="false">IF(AND(OR(Dashboard!$B$5="All",D9122=Dashboard!$B$5),OR(Dashboard!$D$5="All",N9122=Dashboard!$D$5),OR(AND(C9122&lt;&gt;"",C9122&gt;=Dashboard!$F$5,C9122&lt;=Dashboard!$H$5),AND(C9122="",Dashboard!$F$5&lt;=1980,Dashboard!$H$5&gt;=2016))),1,0)</f>
        <v>1</v>
      </c>
      <c r="Q9122" s="0" t="n">
        <f aca="false">J9122*P9122+ROW()*0.00000001</f>
        <v>0.14009122</v>
      </c>
    </row>
    <row r="9123" customFormat="false" ht="15" hidden="false" customHeight="false" outlineLevel="0" collapsed="false">
      <c r="A9123" s="0" t="s">
        <v>6661</v>
      </c>
      <c r="B9123" s="0" t="s">
        <v>117</v>
      </c>
      <c r="C9123" s="0" t="n">
        <v>2000</v>
      </c>
      <c r="D9123" s="0" t="s">
        <v>41</v>
      </c>
      <c r="E9123" s="0" t="s">
        <v>89</v>
      </c>
      <c r="F9123" s="0" t="n">
        <v>0.08</v>
      </c>
      <c r="G9123" s="0" t="n">
        <v>0.05</v>
      </c>
      <c r="H9123" s="0" t="n">
        <v>0</v>
      </c>
      <c r="I9123" s="0" t="n">
        <v>0.01</v>
      </c>
      <c r="J9123" s="0" t="n">
        <v>0.14</v>
      </c>
      <c r="K9123" s="0" t="n">
        <v>69</v>
      </c>
      <c r="L9123" s="0" t="n">
        <v>7.3</v>
      </c>
      <c r="M9123" s="0" t="s">
        <v>36</v>
      </c>
      <c r="N9123" s="0" t="s">
        <v>74</v>
      </c>
      <c r="O9123" s="0" t="s">
        <v>67</v>
      </c>
      <c r="P9123" s="0" t="n">
        <f aca="false">IF(AND(OR(Dashboard!$B$5="All",D9123=Dashboard!$B$5),OR(Dashboard!$D$5="All",N9123=Dashboard!$D$5),OR(AND(C9123&lt;&gt;"",C9123&gt;=Dashboard!$F$5,C9123&lt;=Dashboard!$H$5),AND(C9123="",Dashboard!$F$5&lt;=1980,Dashboard!$H$5&gt;=2016))),1,0)</f>
        <v>1</v>
      </c>
      <c r="Q9123" s="0" t="n">
        <f aca="false">J9123*P9123+ROW()*0.00000001</f>
        <v>0.14009123</v>
      </c>
    </row>
    <row r="9124" customFormat="false" ht="15" hidden="false" customHeight="false" outlineLevel="0" collapsed="false">
      <c r="A9124" s="0" t="s">
        <v>5322</v>
      </c>
      <c r="B9124" s="0" t="s">
        <v>64</v>
      </c>
      <c r="C9124" s="0" t="n">
        <v>2012</v>
      </c>
      <c r="D9124" s="0" t="s">
        <v>46</v>
      </c>
      <c r="E9124" s="0" t="s">
        <v>689</v>
      </c>
      <c r="F9124" s="0" t="n">
        <v>0.05</v>
      </c>
      <c r="G9124" s="0" t="n">
        <v>0.08</v>
      </c>
      <c r="H9124" s="0" t="n">
        <v>0</v>
      </c>
      <c r="I9124" s="0" t="n">
        <v>0.01</v>
      </c>
      <c r="J9124" s="0" t="n">
        <v>0.14</v>
      </c>
      <c r="K9124" s="0" t="n">
        <v>60</v>
      </c>
      <c r="L9124" s="0" t="n">
        <v>6</v>
      </c>
      <c r="M9124" s="0" t="s">
        <v>73</v>
      </c>
      <c r="N9124" s="0" t="s">
        <v>66</v>
      </c>
      <c r="O9124" s="0" t="s">
        <v>53</v>
      </c>
      <c r="P9124" s="0" t="n">
        <f aca="false">IF(AND(OR(Dashboard!$B$5="All",D9124=Dashboard!$B$5),OR(Dashboard!$D$5="All",N9124=Dashboard!$D$5),OR(AND(C9124&lt;&gt;"",C9124&gt;=Dashboard!$F$5,C9124&lt;=Dashboard!$H$5),AND(C9124="",Dashboard!$F$5&lt;=1980,Dashboard!$H$5&gt;=2016))),1,0)</f>
        <v>1</v>
      </c>
      <c r="Q9124" s="0" t="n">
        <f aca="false">J9124*P9124+ROW()*0.00000001</f>
        <v>0.14009124</v>
      </c>
    </row>
    <row r="9125" customFormat="false" ht="15" hidden="false" customHeight="false" outlineLevel="0" collapsed="false">
      <c r="A9125" s="0" t="s">
        <v>6662</v>
      </c>
      <c r="B9125" s="0" t="s">
        <v>76</v>
      </c>
      <c r="C9125" s="0" t="n">
        <v>2002</v>
      </c>
      <c r="D9125" s="0" t="s">
        <v>34</v>
      </c>
      <c r="E9125" s="0" t="s">
        <v>89</v>
      </c>
      <c r="F9125" s="0" t="n">
        <v>0.07</v>
      </c>
      <c r="G9125" s="0" t="n">
        <v>0.05</v>
      </c>
      <c r="H9125" s="0" t="n">
        <v>0</v>
      </c>
      <c r="I9125" s="0" t="n">
        <v>0.02</v>
      </c>
      <c r="J9125" s="0" t="n">
        <v>0.14</v>
      </c>
      <c r="K9125" s="0" t="n">
        <v>78</v>
      </c>
      <c r="L9125" s="0" t="n">
        <v>8.3</v>
      </c>
      <c r="M9125" s="0" t="s">
        <v>36</v>
      </c>
      <c r="N9125" s="0" t="s">
        <v>74</v>
      </c>
      <c r="O9125" s="0" t="s">
        <v>37</v>
      </c>
      <c r="P9125" s="0" t="n">
        <f aca="false">IF(AND(OR(Dashboard!$B$5="All",D9125=Dashboard!$B$5),OR(Dashboard!$D$5="All",N9125=Dashboard!$D$5),OR(AND(C9125&lt;&gt;"",C9125&gt;=Dashboard!$F$5,C9125&lt;=Dashboard!$H$5),AND(C9125="",Dashboard!$F$5&lt;=1980,Dashboard!$H$5&gt;=2016))),1,0)</f>
        <v>1</v>
      </c>
      <c r="Q9125" s="0" t="n">
        <f aca="false">J9125*P9125+ROW()*0.00000001</f>
        <v>0.14009125</v>
      </c>
    </row>
    <row r="9126" customFormat="false" ht="15" hidden="false" customHeight="false" outlineLevel="0" collapsed="false">
      <c r="A9126" s="0" t="s">
        <v>6663</v>
      </c>
      <c r="B9126" s="0" t="s">
        <v>164</v>
      </c>
      <c r="C9126" s="0" t="n">
        <v>2011</v>
      </c>
      <c r="D9126" s="0" t="s">
        <v>114</v>
      </c>
      <c r="E9126" s="0" t="s">
        <v>6604</v>
      </c>
      <c r="F9126" s="0" t="n">
        <v>0</v>
      </c>
      <c r="G9126" s="0" t="n">
        <v>0</v>
      </c>
      <c r="H9126" s="0" t="n">
        <v>0.14</v>
      </c>
      <c r="I9126" s="0" t="n">
        <v>0</v>
      </c>
      <c r="J9126" s="0" t="n">
        <v>0.14</v>
      </c>
      <c r="N9126" s="0" t="s">
        <v>74</v>
      </c>
      <c r="P9126" s="0" t="n">
        <f aca="false">IF(AND(OR(Dashboard!$B$5="All",D9126=Dashboard!$B$5),OR(Dashboard!$D$5="All",N9126=Dashboard!$D$5),OR(AND(C9126&lt;&gt;"",C9126&gt;=Dashboard!$F$5,C9126&lt;=Dashboard!$H$5),AND(C9126="",Dashboard!$F$5&lt;=1980,Dashboard!$H$5&gt;=2016))),1,0)</f>
        <v>1</v>
      </c>
      <c r="Q9126" s="0" t="n">
        <f aca="false">J9126*P9126+ROW()*0.00000001</f>
        <v>0.14009126</v>
      </c>
    </row>
    <row r="9127" customFormat="false" ht="15" hidden="false" customHeight="false" outlineLevel="0" collapsed="false">
      <c r="A9127" s="0" t="s">
        <v>6664</v>
      </c>
      <c r="B9127" s="0" t="s">
        <v>50</v>
      </c>
      <c r="C9127" s="0" t="n">
        <v>2007</v>
      </c>
      <c r="D9127" s="0" t="s">
        <v>114</v>
      </c>
      <c r="E9127" s="0" t="s">
        <v>1524</v>
      </c>
      <c r="F9127" s="0" t="n">
        <v>0.13</v>
      </c>
      <c r="G9127" s="0" t="n">
        <v>0</v>
      </c>
      <c r="H9127" s="0" t="n">
        <v>0</v>
      </c>
      <c r="I9127" s="0" t="n">
        <v>0.01</v>
      </c>
      <c r="J9127" s="0" t="n">
        <v>0.14</v>
      </c>
      <c r="K9127" s="0" t="n">
        <v>38</v>
      </c>
      <c r="M9127" s="0" t="s">
        <v>36</v>
      </c>
      <c r="N9127" s="0" t="s">
        <v>35</v>
      </c>
      <c r="O9127" s="0" t="s">
        <v>177</v>
      </c>
      <c r="P9127" s="0" t="n">
        <f aca="false">IF(AND(OR(Dashboard!$B$5="All",D9127=Dashboard!$B$5),OR(Dashboard!$D$5="All",N9127=Dashboard!$D$5),OR(AND(C9127&lt;&gt;"",C9127&gt;=Dashboard!$F$5,C9127&lt;=Dashboard!$H$5),AND(C9127="",Dashboard!$F$5&lt;=1980,Dashboard!$H$5&gt;=2016))),1,0)</f>
        <v>1</v>
      </c>
      <c r="Q9127" s="0" t="n">
        <f aca="false">J9127*P9127+ROW()*0.00000001</f>
        <v>0.14009127</v>
      </c>
    </row>
    <row r="9128" customFormat="false" ht="15" hidden="false" customHeight="false" outlineLevel="0" collapsed="false">
      <c r="A9128" s="0" t="s">
        <v>6665</v>
      </c>
      <c r="B9128" s="0" t="s">
        <v>117</v>
      </c>
      <c r="C9128" s="0" t="n">
        <v>1997</v>
      </c>
      <c r="D9128" s="0" t="s">
        <v>41</v>
      </c>
      <c r="E9128" s="0" t="s">
        <v>418</v>
      </c>
      <c r="F9128" s="0" t="n">
        <v>0.08</v>
      </c>
      <c r="G9128" s="0" t="n">
        <v>0.05</v>
      </c>
      <c r="H9128" s="0" t="n">
        <v>0</v>
      </c>
      <c r="I9128" s="0" t="n">
        <v>0.01</v>
      </c>
      <c r="J9128" s="0" t="n">
        <v>0.14</v>
      </c>
      <c r="N9128" s="0" t="s">
        <v>74</v>
      </c>
      <c r="P9128" s="0" t="n">
        <f aca="false">IF(AND(OR(Dashboard!$B$5="All",D9128=Dashboard!$B$5),OR(Dashboard!$D$5="All",N9128=Dashboard!$D$5),OR(AND(C9128&lt;&gt;"",C9128&gt;=Dashboard!$F$5,C9128&lt;=Dashboard!$H$5),AND(C9128="",Dashboard!$F$5&lt;=1980,Dashboard!$H$5&gt;=2016))),1,0)</f>
        <v>1</v>
      </c>
      <c r="Q9128" s="0" t="n">
        <f aca="false">J9128*P9128+ROW()*0.00000001</f>
        <v>0.14009128</v>
      </c>
    </row>
    <row r="9129" customFormat="false" ht="15" hidden="false" customHeight="false" outlineLevel="0" collapsed="false">
      <c r="A9129" s="0" t="s">
        <v>6666</v>
      </c>
      <c r="B9129" s="0" t="s">
        <v>76</v>
      </c>
      <c r="C9129" s="0" t="n">
        <v>2008</v>
      </c>
      <c r="D9129" s="0" t="s">
        <v>71</v>
      </c>
      <c r="E9129" s="0" t="s">
        <v>211</v>
      </c>
      <c r="F9129" s="0" t="n">
        <v>0.07</v>
      </c>
      <c r="G9129" s="0" t="n">
        <v>0.05</v>
      </c>
      <c r="H9129" s="0" t="n">
        <v>0</v>
      </c>
      <c r="I9129" s="0" t="n">
        <v>0.02</v>
      </c>
      <c r="J9129" s="0" t="n">
        <v>0.14</v>
      </c>
      <c r="M9129" s="0" t="s">
        <v>73</v>
      </c>
      <c r="N9129" s="0" t="s">
        <v>74</v>
      </c>
      <c r="P9129" s="0" t="n">
        <f aca="false">IF(AND(OR(Dashboard!$B$5="All",D9129=Dashboard!$B$5),OR(Dashboard!$D$5="All",N9129=Dashboard!$D$5),OR(AND(C9129&lt;&gt;"",C9129&gt;=Dashboard!$F$5,C9129&lt;=Dashboard!$H$5),AND(C9129="",Dashboard!$F$5&lt;=1980,Dashboard!$H$5&gt;=2016))),1,0)</f>
        <v>1</v>
      </c>
      <c r="Q9129" s="0" t="n">
        <f aca="false">J9129*P9129+ROW()*0.00000001</f>
        <v>0.14009129</v>
      </c>
    </row>
    <row r="9130" customFormat="false" ht="15" hidden="false" customHeight="false" outlineLevel="0" collapsed="false">
      <c r="A9130" s="0" t="s">
        <v>6667</v>
      </c>
      <c r="B9130" s="0" t="s">
        <v>117</v>
      </c>
      <c r="C9130" s="0" t="n">
        <v>1997</v>
      </c>
      <c r="D9130" s="0" t="s">
        <v>102</v>
      </c>
      <c r="E9130" s="0" t="s">
        <v>328</v>
      </c>
      <c r="F9130" s="0" t="n">
        <v>0</v>
      </c>
      <c r="G9130" s="0" t="n">
        <v>0</v>
      </c>
      <c r="H9130" s="0" t="n">
        <v>0.13</v>
      </c>
      <c r="I9130" s="0" t="n">
        <v>0.01</v>
      </c>
      <c r="J9130" s="0" t="n">
        <v>0.14</v>
      </c>
      <c r="N9130" s="0" t="s">
        <v>74</v>
      </c>
      <c r="P9130" s="0" t="n">
        <f aca="false">IF(AND(OR(Dashboard!$B$5="All",D9130=Dashboard!$B$5),OR(Dashboard!$D$5="All",N9130=Dashboard!$D$5),OR(AND(C9130&lt;&gt;"",C9130&gt;=Dashboard!$F$5,C9130&lt;=Dashboard!$H$5),AND(C9130="",Dashboard!$F$5&lt;=1980,Dashboard!$H$5&gt;=2016))),1,0)</f>
        <v>1</v>
      </c>
      <c r="Q9130" s="0" t="n">
        <f aca="false">J9130*P9130+ROW()*0.00000001</f>
        <v>0.1400913</v>
      </c>
    </row>
    <row r="9131" customFormat="false" ht="15" hidden="false" customHeight="false" outlineLevel="0" collapsed="false">
      <c r="A9131" s="0" t="s">
        <v>6668</v>
      </c>
      <c r="B9131" s="0" t="s">
        <v>97</v>
      </c>
      <c r="C9131" s="0" t="n">
        <v>2011</v>
      </c>
      <c r="D9131" s="0" t="s">
        <v>41</v>
      </c>
      <c r="E9131" s="0" t="s">
        <v>1002</v>
      </c>
      <c r="F9131" s="0" t="n">
        <v>0.07</v>
      </c>
      <c r="G9131" s="0" t="n">
        <v>0.07</v>
      </c>
      <c r="H9131" s="0" t="n">
        <v>0</v>
      </c>
      <c r="I9131" s="0" t="n">
        <v>0.01</v>
      </c>
      <c r="J9131" s="0" t="n">
        <v>0.14</v>
      </c>
      <c r="M9131" s="0" t="s">
        <v>36</v>
      </c>
      <c r="N9131" s="0" t="s">
        <v>35</v>
      </c>
      <c r="P9131" s="0" t="n">
        <f aca="false">IF(AND(OR(Dashboard!$B$5="All",D9131=Dashboard!$B$5),OR(Dashboard!$D$5="All",N9131=Dashboard!$D$5),OR(AND(C9131&lt;&gt;"",C9131&gt;=Dashboard!$F$5,C9131&lt;=Dashboard!$H$5),AND(C9131="",Dashboard!$F$5&lt;=1980,Dashboard!$H$5&gt;=2016))),1,0)</f>
        <v>1</v>
      </c>
      <c r="Q9131" s="0" t="n">
        <f aca="false">J9131*P9131+ROW()*0.00000001</f>
        <v>0.14009131</v>
      </c>
    </row>
    <row r="9132" customFormat="false" ht="15" hidden="false" customHeight="false" outlineLevel="0" collapsed="false">
      <c r="A9132" s="0" t="s">
        <v>6669</v>
      </c>
      <c r="B9132" s="0" t="s">
        <v>152</v>
      </c>
      <c r="C9132" s="0" t="n">
        <v>2009</v>
      </c>
      <c r="D9132" s="0" t="s">
        <v>56</v>
      </c>
      <c r="E9132" s="0" t="s">
        <v>195</v>
      </c>
      <c r="F9132" s="0" t="n">
        <v>0</v>
      </c>
      <c r="G9132" s="0" t="n">
        <v>0.12</v>
      </c>
      <c r="H9132" s="0" t="n">
        <v>0</v>
      </c>
      <c r="I9132" s="0" t="n">
        <v>0.02</v>
      </c>
      <c r="J9132" s="0" t="n">
        <v>0.14</v>
      </c>
      <c r="K9132" s="0" t="n">
        <v>77</v>
      </c>
      <c r="L9132" s="0" t="n">
        <v>7.5</v>
      </c>
      <c r="M9132" s="0" t="s">
        <v>73</v>
      </c>
      <c r="N9132" s="0" t="s">
        <v>152</v>
      </c>
      <c r="O9132" s="0" t="s">
        <v>37</v>
      </c>
      <c r="P9132" s="0" t="n">
        <f aca="false">IF(AND(OR(Dashboard!$B$5="All",D9132=Dashboard!$B$5),OR(Dashboard!$D$5="All",N9132=Dashboard!$D$5),OR(AND(C9132&lt;&gt;"",C9132&gt;=Dashboard!$F$5,C9132&lt;=Dashboard!$H$5),AND(C9132="",Dashboard!$F$5&lt;=1980,Dashboard!$H$5&gt;=2016))),1,0)</f>
        <v>1</v>
      </c>
      <c r="Q9132" s="0" t="n">
        <f aca="false">J9132*P9132+ROW()*0.00000001</f>
        <v>0.14009132</v>
      </c>
    </row>
    <row r="9133" customFormat="false" ht="15" hidden="false" customHeight="false" outlineLevel="0" collapsed="false">
      <c r="A9133" s="0" t="s">
        <v>2699</v>
      </c>
      <c r="B9133" s="0" t="s">
        <v>70</v>
      </c>
      <c r="C9133" s="0" t="n">
        <v>2016</v>
      </c>
      <c r="D9133" s="0" t="s">
        <v>34</v>
      </c>
      <c r="E9133" s="0" t="s">
        <v>72</v>
      </c>
      <c r="F9133" s="0" t="n">
        <v>0.05</v>
      </c>
      <c r="G9133" s="0" t="n">
        <v>0.07</v>
      </c>
      <c r="H9133" s="0" t="n">
        <v>0</v>
      </c>
      <c r="I9133" s="0" t="n">
        <v>0.02</v>
      </c>
      <c r="J9133" s="0" t="n">
        <v>0.14</v>
      </c>
      <c r="L9133" s="0" t="n">
        <v>4.1</v>
      </c>
      <c r="M9133" s="0" t="s">
        <v>103</v>
      </c>
      <c r="N9133" s="0" t="s">
        <v>74</v>
      </c>
      <c r="P9133" s="0" t="n">
        <f aca="false">IF(AND(OR(Dashboard!$B$5="All",D9133=Dashboard!$B$5),OR(Dashboard!$D$5="All",N9133=Dashboard!$D$5),OR(AND(C9133&lt;&gt;"",C9133&gt;=Dashboard!$F$5,C9133&lt;=Dashboard!$H$5),AND(C9133="",Dashboard!$F$5&lt;=1980,Dashboard!$H$5&gt;=2016))),1,0)</f>
        <v>1</v>
      </c>
      <c r="Q9133" s="0" t="n">
        <f aca="false">J9133*P9133+ROW()*0.00000001</f>
        <v>0.14009133</v>
      </c>
    </row>
    <row r="9134" customFormat="false" ht="15" hidden="false" customHeight="false" outlineLevel="0" collapsed="false">
      <c r="A9134" s="0" t="s">
        <v>2542</v>
      </c>
      <c r="B9134" s="0" t="s">
        <v>144</v>
      </c>
      <c r="C9134" s="0" t="n">
        <v>2004</v>
      </c>
      <c r="D9134" s="0" t="s">
        <v>16</v>
      </c>
      <c r="E9134" s="0" t="s">
        <v>293</v>
      </c>
      <c r="F9134" s="0" t="n">
        <v>0.11</v>
      </c>
      <c r="G9134" s="0" t="n">
        <v>0.03</v>
      </c>
      <c r="H9134" s="0" t="n">
        <v>0</v>
      </c>
      <c r="I9134" s="0" t="n">
        <v>0.01</v>
      </c>
      <c r="J9134" s="0" t="n">
        <v>0.14</v>
      </c>
      <c r="K9134" s="0" t="n">
        <v>64</v>
      </c>
      <c r="L9134" s="0" t="n">
        <v>9.1</v>
      </c>
      <c r="M9134" s="0" t="s">
        <v>36</v>
      </c>
      <c r="N9134" s="0" t="s">
        <v>66</v>
      </c>
      <c r="O9134" s="0" t="s">
        <v>67</v>
      </c>
      <c r="P9134" s="0" t="n">
        <f aca="false">IF(AND(OR(Dashboard!$B$5="All",D9134=Dashboard!$B$5),OR(Dashboard!$D$5="All",N9134=Dashboard!$D$5),OR(AND(C9134&lt;&gt;"",C9134&gt;=Dashboard!$F$5,C9134&lt;=Dashboard!$H$5),AND(C9134="",Dashboard!$F$5&lt;=1980,Dashboard!$H$5&gt;=2016))),1,0)</f>
        <v>1</v>
      </c>
      <c r="Q9134" s="0" t="n">
        <f aca="false">J9134*P9134+ROW()*0.00000001</f>
        <v>0.14009134</v>
      </c>
    </row>
    <row r="9135" customFormat="false" ht="15" hidden="false" customHeight="false" outlineLevel="0" collapsed="false">
      <c r="A9135" s="0" t="s">
        <v>6670</v>
      </c>
      <c r="B9135" s="0" t="s">
        <v>50</v>
      </c>
      <c r="C9135" s="0" t="n">
        <v>2007</v>
      </c>
      <c r="D9135" s="0" t="s">
        <v>16</v>
      </c>
      <c r="E9135" s="0" t="s">
        <v>195</v>
      </c>
      <c r="F9135" s="0" t="n">
        <v>0</v>
      </c>
      <c r="G9135" s="0" t="n">
        <v>0</v>
      </c>
      <c r="H9135" s="0" t="n">
        <v>0.14</v>
      </c>
      <c r="I9135" s="0" t="n">
        <v>0</v>
      </c>
      <c r="J9135" s="0" t="n">
        <v>0.14</v>
      </c>
      <c r="N9135" s="0" t="s">
        <v>35</v>
      </c>
      <c r="P9135" s="0" t="n">
        <f aca="false">IF(AND(OR(Dashboard!$B$5="All",D9135=Dashboard!$B$5),OR(Dashboard!$D$5="All",N9135=Dashboard!$D$5),OR(AND(C9135&lt;&gt;"",C9135&gt;=Dashboard!$F$5,C9135&lt;=Dashboard!$H$5),AND(C9135="",Dashboard!$F$5&lt;=1980,Dashboard!$H$5&gt;=2016))),1,0)</f>
        <v>1</v>
      </c>
      <c r="Q9135" s="0" t="n">
        <f aca="false">J9135*P9135+ROW()*0.00000001</f>
        <v>0.14009135</v>
      </c>
    </row>
    <row r="9136" customFormat="false" ht="15" hidden="false" customHeight="false" outlineLevel="0" collapsed="false">
      <c r="A9136" s="0" t="s">
        <v>6671</v>
      </c>
      <c r="B9136" s="0" t="s">
        <v>152</v>
      </c>
      <c r="C9136" s="0" t="n">
        <v>2015</v>
      </c>
      <c r="D9136" s="0" t="s">
        <v>58</v>
      </c>
      <c r="E9136" s="0" t="s">
        <v>6672</v>
      </c>
      <c r="F9136" s="0" t="n">
        <v>0</v>
      </c>
      <c r="G9136" s="0" t="n">
        <v>0.13</v>
      </c>
      <c r="H9136" s="0" t="n">
        <v>0</v>
      </c>
      <c r="I9136" s="0" t="n">
        <v>0.01</v>
      </c>
      <c r="J9136" s="0" t="n">
        <v>0.14</v>
      </c>
      <c r="K9136" s="0" t="n">
        <v>85</v>
      </c>
      <c r="L9136" s="0" t="n">
        <v>8.9</v>
      </c>
      <c r="M9136" s="0" t="s">
        <v>36</v>
      </c>
      <c r="N9136" s="0" t="s">
        <v>152</v>
      </c>
      <c r="O9136" s="0" t="s">
        <v>42</v>
      </c>
      <c r="P9136" s="0" t="n">
        <f aca="false">IF(AND(OR(Dashboard!$B$5="All",D9136=Dashboard!$B$5),OR(Dashboard!$D$5="All",N9136=Dashboard!$D$5),OR(AND(C9136&lt;&gt;"",C9136&gt;=Dashboard!$F$5,C9136&lt;=Dashboard!$H$5),AND(C9136="",Dashboard!$F$5&lt;=1980,Dashboard!$H$5&gt;=2016))),1,0)</f>
        <v>1</v>
      </c>
      <c r="Q9136" s="0" t="n">
        <f aca="false">J9136*P9136+ROW()*0.00000001</f>
        <v>0.14009136</v>
      </c>
    </row>
    <row r="9137" customFormat="false" ht="15" hidden="false" customHeight="false" outlineLevel="0" collapsed="false">
      <c r="A9137" s="0" t="s">
        <v>6673</v>
      </c>
      <c r="B9137" s="0" t="s">
        <v>50</v>
      </c>
      <c r="C9137" s="0" t="n">
        <v>2010</v>
      </c>
      <c r="D9137" s="0" t="s">
        <v>52</v>
      </c>
      <c r="E9137" s="0" t="s">
        <v>418</v>
      </c>
      <c r="F9137" s="0" t="n">
        <v>0.13</v>
      </c>
      <c r="G9137" s="0" t="n">
        <v>0</v>
      </c>
      <c r="H9137" s="0" t="n">
        <v>0</v>
      </c>
      <c r="I9137" s="0" t="n">
        <v>0.01</v>
      </c>
      <c r="J9137" s="0" t="n">
        <v>0.14</v>
      </c>
      <c r="M9137" s="0" t="s">
        <v>36</v>
      </c>
      <c r="N9137" s="0" t="s">
        <v>35</v>
      </c>
      <c r="P9137" s="0" t="n">
        <f aca="false">IF(AND(OR(Dashboard!$B$5="All",D9137=Dashboard!$B$5),OR(Dashboard!$D$5="All",N9137=Dashboard!$D$5),OR(AND(C9137&lt;&gt;"",C9137&gt;=Dashboard!$F$5,C9137&lt;=Dashboard!$H$5),AND(C9137="",Dashboard!$F$5&lt;=1980,Dashboard!$H$5&gt;=2016))),1,0)</f>
        <v>1</v>
      </c>
      <c r="Q9137" s="0" t="n">
        <f aca="false">J9137*P9137+ROW()*0.00000001</f>
        <v>0.14009137</v>
      </c>
    </row>
    <row r="9138" customFormat="false" ht="15" hidden="false" customHeight="false" outlineLevel="0" collapsed="false">
      <c r="A9138" s="0" t="s">
        <v>6674</v>
      </c>
      <c r="B9138" s="0" t="s">
        <v>76</v>
      </c>
      <c r="C9138" s="0" t="n">
        <v>2008</v>
      </c>
      <c r="D9138" s="0" t="s">
        <v>46</v>
      </c>
      <c r="E9138" s="0" t="s">
        <v>996</v>
      </c>
      <c r="F9138" s="0" t="n">
        <v>0.07</v>
      </c>
      <c r="G9138" s="0" t="n">
        <v>0.05</v>
      </c>
      <c r="H9138" s="0" t="n">
        <v>0</v>
      </c>
      <c r="I9138" s="0" t="n">
        <v>0.02</v>
      </c>
      <c r="J9138" s="0" t="n">
        <v>0.14</v>
      </c>
      <c r="K9138" s="0" t="n">
        <v>65</v>
      </c>
      <c r="L9138" s="0" t="n">
        <v>8.2</v>
      </c>
      <c r="M9138" s="0" t="s">
        <v>103</v>
      </c>
      <c r="N9138" s="0" t="s">
        <v>74</v>
      </c>
      <c r="O9138" s="0" t="s">
        <v>67</v>
      </c>
      <c r="P9138" s="0" t="n">
        <f aca="false">IF(AND(OR(Dashboard!$B$5="All",D9138=Dashboard!$B$5),OR(Dashboard!$D$5="All",N9138=Dashboard!$D$5),OR(AND(C9138&lt;&gt;"",C9138&gt;=Dashboard!$F$5,C9138&lt;=Dashboard!$H$5),AND(C9138="",Dashboard!$F$5&lt;=1980,Dashboard!$H$5&gt;=2016))),1,0)</f>
        <v>1</v>
      </c>
      <c r="Q9138" s="0" t="n">
        <f aca="false">J9138*P9138+ROW()*0.00000001</f>
        <v>0.14009138</v>
      </c>
    </row>
    <row r="9139" customFormat="false" ht="15" hidden="false" customHeight="false" outlineLevel="0" collapsed="false">
      <c r="A9139" s="0" t="s">
        <v>6643</v>
      </c>
      <c r="B9139" s="0" t="s">
        <v>76</v>
      </c>
      <c r="C9139" s="0" t="n">
        <v>2005</v>
      </c>
      <c r="D9139" s="0" t="s">
        <v>34</v>
      </c>
      <c r="E9139" s="0" t="s">
        <v>89</v>
      </c>
      <c r="F9139" s="0" t="n">
        <v>0.07</v>
      </c>
      <c r="G9139" s="0" t="n">
        <v>0.05</v>
      </c>
      <c r="H9139" s="0" t="n">
        <v>0</v>
      </c>
      <c r="I9139" s="0" t="n">
        <v>0.02</v>
      </c>
      <c r="J9139" s="0" t="n">
        <v>0.14</v>
      </c>
      <c r="K9139" s="0" t="n">
        <v>62</v>
      </c>
      <c r="M9139" s="0" t="s">
        <v>125</v>
      </c>
      <c r="N9139" s="0" t="s">
        <v>74</v>
      </c>
      <c r="O9139" s="0" t="s">
        <v>67</v>
      </c>
      <c r="P9139" s="0" t="n">
        <f aca="false">IF(AND(OR(Dashboard!$B$5="All",D9139=Dashboard!$B$5),OR(Dashboard!$D$5="All",N9139=Dashboard!$D$5),OR(AND(C9139&lt;&gt;"",C9139&gt;=Dashboard!$F$5,C9139&lt;=Dashboard!$H$5),AND(C9139="",Dashboard!$F$5&lt;=1980,Dashboard!$H$5&gt;=2016))),1,0)</f>
        <v>1</v>
      </c>
      <c r="Q9139" s="0" t="n">
        <f aca="false">J9139*P9139+ROW()*0.00000001</f>
        <v>0.14009139</v>
      </c>
    </row>
    <row r="9140" customFormat="false" ht="15" hidden="false" customHeight="false" outlineLevel="0" collapsed="false">
      <c r="A9140" s="0" t="s">
        <v>6675</v>
      </c>
      <c r="B9140" s="0" t="s">
        <v>76</v>
      </c>
      <c r="C9140" s="0" t="n">
        <v>2004</v>
      </c>
      <c r="D9140" s="0" t="s">
        <v>56</v>
      </c>
      <c r="E9140" s="0" t="s">
        <v>1707</v>
      </c>
      <c r="F9140" s="0" t="n">
        <v>0.07</v>
      </c>
      <c r="G9140" s="0" t="n">
        <v>0.05</v>
      </c>
      <c r="H9140" s="0" t="n">
        <v>0</v>
      </c>
      <c r="I9140" s="0" t="n">
        <v>0.02</v>
      </c>
      <c r="J9140" s="0" t="n">
        <v>0.14</v>
      </c>
      <c r="K9140" s="0" t="n">
        <v>68</v>
      </c>
      <c r="L9140" s="0" t="n">
        <v>8.7</v>
      </c>
      <c r="M9140" s="0" t="s">
        <v>73</v>
      </c>
      <c r="N9140" s="0" t="s">
        <v>74</v>
      </c>
      <c r="O9140" s="0" t="s">
        <v>67</v>
      </c>
      <c r="P9140" s="0" t="n">
        <f aca="false">IF(AND(OR(Dashboard!$B$5="All",D9140=Dashboard!$B$5),OR(Dashboard!$D$5="All",N9140=Dashboard!$D$5),OR(AND(C9140&lt;&gt;"",C9140&gt;=Dashboard!$F$5,C9140&lt;=Dashboard!$H$5),AND(C9140="",Dashboard!$F$5&lt;=1980,Dashboard!$H$5&gt;=2016))),1,0)</f>
        <v>1</v>
      </c>
      <c r="Q9140" s="0" t="n">
        <f aca="false">J9140*P9140+ROW()*0.00000001</f>
        <v>0.1400914</v>
      </c>
    </row>
    <row r="9141" customFormat="false" ht="15" hidden="false" customHeight="false" outlineLevel="0" collapsed="false">
      <c r="A9141" s="0" t="s">
        <v>6676</v>
      </c>
      <c r="B9141" s="0" t="s">
        <v>33</v>
      </c>
      <c r="C9141" s="0" t="n">
        <v>2006</v>
      </c>
      <c r="D9141" s="0" t="s">
        <v>56</v>
      </c>
      <c r="E9141" s="0" t="s">
        <v>2860</v>
      </c>
      <c r="F9141" s="0" t="n">
        <v>0.12</v>
      </c>
      <c r="G9141" s="0" t="n">
        <v>0.01</v>
      </c>
      <c r="H9141" s="0" t="n">
        <v>0</v>
      </c>
      <c r="I9141" s="0" t="n">
        <v>0.01</v>
      </c>
      <c r="J9141" s="0" t="n">
        <v>0.14</v>
      </c>
      <c r="K9141" s="0" t="n">
        <v>73</v>
      </c>
      <c r="L9141" s="0" t="n">
        <v>8</v>
      </c>
      <c r="M9141" s="0" t="s">
        <v>103</v>
      </c>
      <c r="N9141" s="0" t="s">
        <v>35</v>
      </c>
      <c r="O9141" s="0" t="s">
        <v>37</v>
      </c>
      <c r="P9141" s="0" t="n">
        <f aca="false">IF(AND(OR(Dashboard!$B$5="All",D9141=Dashboard!$B$5),OR(Dashboard!$D$5="All",N9141=Dashboard!$D$5),OR(AND(C9141&lt;&gt;"",C9141&gt;=Dashboard!$F$5,C9141&lt;=Dashboard!$H$5),AND(C9141="",Dashboard!$F$5&lt;=1980,Dashboard!$H$5&gt;=2016))),1,0)</f>
        <v>1</v>
      </c>
      <c r="Q9141" s="0" t="n">
        <f aca="false">J9141*P9141+ROW()*0.00000001</f>
        <v>0.14009141</v>
      </c>
    </row>
    <row r="9142" customFormat="false" ht="15" hidden="false" customHeight="false" outlineLevel="0" collapsed="false">
      <c r="A9142" s="0" t="s">
        <v>6677</v>
      </c>
      <c r="B9142" s="0" t="s">
        <v>164</v>
      </c>
      <c r="C9142" s="0" t="n">
        <v>2011</v>
      </c>
      <c r="D9142" s="0" t="s">
        <v>246</v>
      </c>
      <c r="E9142" s="0" t="s">
        <v>328</v>
      </c>
      <c r="F9142" s="0" t="n">
        <v>0</v>
      </c>
      <c r="G9142" s="0" t="n">
        <v>0</v>
      </c>
      <c r="H9142" s="0" t="n">
        <v>0.14</v>
      </c>
      <c r="I9142" s="0" t="n">
        <v>0</v>
      </c>
      <c r="J9142" s="0" t="n">
        <v>0.14</v>
      </c>
      <c r="N9142" s="0" t="s">
        <v>74</v>
      </c>
      <c r="P9142" s="0" t="n">
        <f aca="false">IF(AND(OR(Dashboard!$B$5="All",D9142=Dashboard!$B$5),OR(Dashboard!$D$5="All",N9142=Dashboard!$D$5),OR(AND(C9142&lt;&gt;"",C9142&gt;=Dashboard!$F$5,C9142&lt;=Dashboard!$H$5),AND(C9142="",Dashboard!$F$5&lt;=1980,Dashboard!$H$5&gt;=2016))),1,0)</f>
        <v>1</v>
      </c>
      <c r="Q9142" s="0" t="n">
        <f aca="false">J9142*P9142+ROW()*0.00000001</f>
        <v>0.14009142</v>
      </c>
    </row>
    <row r="9143" customFormat="false" ht="15" hidden="false" customHeight="false" outlineLevel="0" collapsed="false">
      <c r="A9143" s="0" t="s">
        <v>928</v>
      </c>
      <c r="B9143" s="0" t="s">
        <v>152</v>
      </c>
      <c r="C9143" s="0" t="n">
        <v>2007</v>
      </c>
      <c r="D9143" s="0" t="s">
        <v>56</v>
      </c>
      <c r="E9143" s="0" t="s">
        <v>142</v>
      </c>
      <c r="F9143" s="0" t="n">
        <v>0</v>
      </c>
      <c r="G9143" s="0" t="n">
        <v>0.11</v>
      </c>
      <c r="H9143" s="0" t="n">
        <v>0</v>
      </c>
      <c r="I9143" s="0" t="n">
        <v>0.03</v>
      </c>
      <c r="J9143" s="0" t="n">
        <v>0.14</v>
      </c>
      <c r="K9143" s="0" t="n">
        <v>96</v>
      </c>
      <c r="L9143" s="0" t="n">
        <v>9.3</v>
      </c>
      <c r="M9143" s="0" t="s">
        <v>73</v>
      </c>
      <c r="N9143" s="0" t="s">
        <v>152</v>
      </c>
      <c r="O9143" s="0" t="s">
        <v>60</v>
      </c>
      <c r="P9143" s="0" t="n">
        <f aca="false">IF(AND(OR(Dashboard!$B$5="All",D9143=Dashboard!$B$5),OR(Dashboard!$D$5="All",N9143=Dashboard!$D$5),OR(AND(C9143&lt;&gt;"",C9143&gt;=Dashboard!$F$5,C9143&lt;=Dashboard!$H$5),AND(C9143="",Dashboard!$F$5&lt;=1980,Dashboard!$H$5&gt;=2016))),1,0)</f>
        <v>1</v>
      </c>
      <c r="Q9143" s="0" t="n">
        <f aca="false">J9143*P9143+ROW()*0.00000001</f>
        <v>0.14009143</v>
      </c>
    </row>
    <row r="9144" customFormat="false" ht="15" hidden="false" customHeight="false" outlineLevel="0" collapsed="false">
      <c r="A9144" s="0" t="s">
        <v>6678</v>
      </c>
      <c r="B9144" s="0" t="s">
        <v>97</v>
      </c>
      <c r="C9144" s="0" t="n">
        <v>2015</v>
      </c>
      <c r="D9144" s="0" t="s">
        <v>16</v>
      </c>
      <c r="E9144" s="0" t="s">
        <v>6679</v>
      </c>
      <c r="F9144" s="0" t="n">
        <v>0.08</v>
      </c>
      <c r="G9144" s="0" t="n">
        <v>0.04</v>
      </c>
      <c r="H9144" s="0" t="n">
        <v>0.02</v>
      </c>
      <c r="I9144" s="0" t="n">
        <v>0.01</v>
      </c>
      <c r="J9144" s="0" t="n">
        <v>0.14</v>
      </c>
      <c r="K9144" s="0" t="n">
        <v>90</v>
      </c>
      <c r="L9144" s="0" t="n">
        <v>8.2</v>
      </c>
      <c r="M9144" s="0" t="s">
        <v>36</v>
      </c>
      <c r="N9144" s="0" t="s">
        <v>35</v>
      </c>
      <c r="O9144" s="0" t="s">
        <v>42</v>
      </c>
      <c r="P9144" s="0" t="n">
        <f aca="false">IF(AND(OR(Dashboard!$B$5="All",D9144=Dashboard!$B$5),OR(Dashboard!$D$5="All",N9144=Dashboard!$D$5),OR(AND(C9144&lt;&gt;"",C9144&gt;=Dashboard!$F$5,C9144&lt;=Dashboard!$H$5),AND(C9144="",Dashboard!$F$5&lt;=1980,Dashboard!$H$5&gt;=2016))),1,0)</f>
        <v>1</v>
      </c>
      <c r="Q9144" s="0" t="n">
        <f aca="false">J9144*P9144+ROW()*0.00000001</f>
        <v>0.14009144</v>
      </c>
    </row>
    <row r="9145" customFormat="false" ht="15" hidden="false" customHeight="false" outlineLevel="0" collapsed="false">
      <c r="A9145" s="0" t="s">
        <v>2262</v>
      </c>
      <c r="B9145" s="0" t="s">
        <v>64</v>
      </c>
      <c r="C9145" s="0" t="n">
        <v>2014</v>
      </c>
      <c r="D9145" s="0" t="s">
        <v>34</v>
      </c>
      <c r="E9145" s="0" t="s">
        <v>220</v>
      </c>
      <c r="F9145" s="0" t="n">
        <v>0.05</v>
      </c>
      <c r="G9145" s="0" t="n">
        <v>0.08</v>
      </c>
      <c r="H9145" s="0" t="n">
        <v>0</v>
      </c>
      <c r="I9145" s="0" t="n">
        <v>0.01</v>
      </c>
      <c r="J9145" s="0" t="n">
        <v>0.14</v>
      </c>
      <c r="L9145" s="0" t="n">
        <v>6.8</v>
      </c>
      <c r="M9145" s="0" t="s">
        <v>36</v>
      </c>
      <c r="N9145" s="0" t="s">
        <v>66</v>
      </c>
      <c r="P9145" s="0" t="n">
        <f aca="false">IF(AND(OR(Dashboard!$B$5="All",D9145=Dashboard!$B$5),OR(Dashboard!$D$5="All",N9145=Dashboard!$D$5),OR(AND(C9145&lt;&gt;"",C9145&gt;=Dashboard!$F$5,C9145&lt;=Dashboard!$H$5),AND(C9145="",Dashboard!$F$5&lt;=1980,Dashboard!$H$5&gt;=2016))),1,0)</f>
        <v>1</v>
      </c>
      <c r="Q9145" s="0" t="n">
        <f aca="false">J9145*P9145+ROW()*0.00000001</f>
        <v>0.14009145</v>
      </c>
    </row>
    <row r="9146" customFormat="false" ht="15" hidden="false" customHeight="false" outlineLevel="0" collapsed="false">
      <c r="A9146" s="0" t="s">
        <v>6680</v>
      </c>
      <c r="B9146" s="0" t="s">
        <v>117</v>
      </c>
      <c r="C9146" s="0" t="n">
        <v>2001</v>
      </c>
      <c r="D9146" s="0" t="s">
        <v>34</v>
      </c>
      <c r="E9146" s="0" t="s">
        <v>89</v>
      </c>
      <c r="F9146" s="0" t="n">
        <v>0.08</v>
      </c>
      <c r="G9146" s="0" t="n">
        <v>0.05</v>
      </c>
      <c r="H9146" s="0" t="n">
        <v>0</v>
      </c>
      <c r="I9146" s="0" t="n">
        <v>0.01</v>
      </c>
      <c r="J9146" s="0" t="n">
        <v>0.14</v>
      </c>
      <c r="K9146" s="0" t="n">
        <v>53</v>
      </c>
      <c r="M9146" s="0" t="s">
        <v>36</v>
      </c>
      <c r="N9146" s="0" t="s">
        <v>74</v>
      </c>
      <c r="O9146" s="0" t="s">
        <v>53</v>
      </c>
      <c r="P9146" s="0" t="n">
        <f aca="false">IF(AND(OR(Dashboard!$B$5="All",D9146=Dashboard!$B$5),OR(Dashboard!$D$5="All",N9146=Dashboard!$D$5),OR(AND(C9146&lt;&gt;"",C9146&gt;=Dashboard!$F$5,C9146&lt;=Dashboard!$H$5),AND(C9146="",Dashboard!$F$5&lt;=1980,Dashboard!$H$5&gt;=2016))),1,0)</f>
        <v>1</v>
      </c>
      <c r="Q9146" s="0" t="n">
        <f aca="false">J9146*P9146+ROW()*0.00000001</f>
        <v>0.14009146</v>
      </c>
    </row>
    <row r="9147" customFormat="false" ht="15" hidden="false" customHeight="false" outlineLevel="0" collapsed="false">
      <c r="A9147" s="0" t="s">
        <v>6681</v>
      </c>
      <c r="B9147" s="0" t="s">
        <v>117</v>
      </c>
      <c r="C9147" s="0" t="n">
        <v>1997</v>
      </c>
      <c r="D9147" s="0" t="s">
        <v>46</v>
      </c>
      <c r="E9147" s="0" t="s">
        <v>89</v>
      </c>
      <c r="F9147" s="0" t="n">
        <v>0.08</v>
      </c>
      <c r="G9147" s="0" t="n">
        <v>0.05</v>
      </c>
      <c r="H9147" s="0" t="n">
        <v>0</v>
      </c>
      <c r="I9147" s="0" t="n">
        <v>0.01</v>
      </c>
      <c r="J9147" s="0" t="n">
        <v>0.14</v>
      </c>
      <c r="N9147" s="0" t="s">
        <v>74</v>
      </c>
      <c r="P9147" s="0" t="n">
        <f aca="false">IF(AND(OR(Dashboard!$B$5="All",D9147=Dashboard!$B$5),OR(Dashboard!$D$5="All",N9147=Dashboard!$D$5),OR(AND(C9147&lt;&gt;"",C9147&gt;=Dashboard!$F$5,C9147&lt;=Dashboard!$H$5),AND(C9147="",Dashboard!$F$5&lt;=1980,Dashboard!$H$5&gt;=2016))),1,0)</f>
        <v>1</v>
      </c>
      <c r="Q9147" s="0" t="n">
        <f aca="false">J9147*P9147+ROW()*0.00000001</f>
        <v>0.14009147</v>
      </c>
    </row>
    <row r="9148" customFormat="false" ht="15" hidden="false" customHeight="false" outlineLevel="0" collapsed="false">
      <c r="A9148" s="0" t="s">
        <v>6682</v>
      </c>
      <c r="B9148" s="0" t="s">
        <v>70</v>
      </c>
      <c r="C9148" s="0" t="n">
        <v>2010</v>
      </c>
      <c r="D9148" s="0" t="s">
        <v>52</v>
      </c>
      <c r="E9148" s="0" t="s">
        <v>520</v>
      </c>
      <c r="F9148" s="0" t="n">
        <v>0.13</v>
      </c>
      <c r="G9148" s="0" t="n">
        <v>0</v>
      </c>
      <c r="H9148" s="0" t="n">
        <v>0</v>
      </c>
      <c r="I9148" s="0" t="n">
        <v>0.01</v>
      </c>
      <c r="J9148" s="0" t="n">
        <v>0.14</v>
      </c>
      <c r="K9148" s="0" t="n">
        <v>36</v>
      </c>
      <c r="L9148" s="0" t="n">
        <v>0.5</v>
      </c>
      <c r="M9148" s="0" t="s">
        <v>103</v>
      </c>
      <c r="N9148" s="0" t="s">
        <v>74</v>
      </c>
      <c r="O9148" s="0" t="s">
        <v>177</v>
      </c>
      <c r="P9148" s="0" t="n">
        <f aca="false">IF(AND(OR(Dashboard!$B$5="All",D9148=Dashboard!$B$5),OR(Dashboard!$D$5="All",N9148=Dashboard!$D$5),OR(AND(C9148&lt;&gt;"",C9148&gt;=Dashboard!$F$5,C9148&lt;=Dashboard!$H$5),AND(C9148="",Dashboard!$F$5&lt;=1980,Dashboard!$H$5&gt;=2016))),1,0)</f>
        <v>1</v>
      </c>
      <c r="Q9148" s="0" t="n">
        <f aca="false">J9148*P9148+ROW()*0.00000001</f>
        <v>0.14009148</v>
      </c>
    </row>
    <row r="9149" customFormat="false" ht="15" hidden="false" customHeight="false" outlineLevel="0" collapsed="false">
      <c r="A9149" s="0" t="s">
        <v>6683</v>
      </c>
      <c r="B9149" s="0" t="s">
        <v>50</v>
      </c>
      <c r="C9149" s="0" t="n">
        <v>2004</v>
      </c>
      <c r="D9149" s="0" t="s">
        <v>48</v>
      </c>
      <c r="E9149" s="0" t="s">
        <v>35</v>
      </c>
      <c r="F9149" s="0" t="n">
        <v>0.08</v>
      </c>
      <c r="G9149" s="0" t="n">
        <v>0</v>
      </c>
      <c r="H9149" s="0" t="n">
        <v>0.05</v>
      </c>
      <c r="I9149" s="0" t="n">
        <v>0.01</v>
      </c>
      <c r="J9149" s="0" t="n">
        <v>0.14</v>
      </c>
      <c r="K9149" s="0" t="n">
        <v>70</v>
      </c>
      <c r="L9149" s="0" t="n">
        <v>8.9</v>
      </c>
      <c r="M9149" s="0" t="s">
        <v>36</v>
      </c>
      <c r="N9149" s="0" t="s">
        <v>35</v>
      </c>
      <c r="O9149" s="0" t="s">
        <v>67</v>
      </c>
      <c r="P9149" s="0" t="n">
        <f aca="false">IF(AND(OR(Dashboard!$B$5="All",D9149=Dashboard!$B$5),OR(Dashboard!$D$5="All",N9149=Dashboard!$D$5),OR(AND(C9149&lt;&gt;"",C9149&gt;=Dashboard!$F$5,C9149&lt;=Dashboard!$H$5),AND(C9149="",Dashboard!$F$5&lt;=1980,Dashboard!$H$5&gt;=2016))),1,0)</f>
        <v>1</v>
      </c>
      <c r="Q9149" s="0" t="n">
        <f aca="false">J9149*P9149+ROW()*0.00000001</f>
        <v>0.14009149</v>
      </c>
    </row>
    <row r="9150" customFormat="false" ht="15" hidden="false" customHeight="false" outlineLevel="0" collapsed="false">
      <c r="A9150" s="0" t="s">
        <v>6684</v>
      </c>
      <c r="B9150" s="0" t="s">
        <v>108</v>
      </c>
      <c r="C9150" s="0" t="n">
        <v>1998</v>
      </c>
      <c r="D9150" s="0" t="s">
        <v>71</v>
      </c>
      <c r="E9150" s="0" t="s">
        <v>214</v>
      </c>
      <c r="F9150" s="0" t="n">
        <v>0.11</v>
      </c>
      <c r="G9150" s="0" t="n">
        <v>0.03</v>
      </c>
      <c r="H9150" s="0" t="n">
        <v>0</v>
      </c>
      <c r="I9150" s="0" t="n">
        <v>0</v>
      </c>
      <c r="J9150" s="0" t="n">
        <v>0.14</v>
      </c>
      <c r="N9150" s="0" t="s">
        <v>35</v>
      </c>
      <c r="P9150" s="0" t="n">
        <f aca="false">IF(AND(OR(Dashboard!$B$5="All",D9150=Dashboard!$B$5),OR(Dashboard!$D$5="All",N9150=Dashboard!$D$5),OR(AND(C9150&lt;&gt;"",C9150&gt;=Dashboard!$F$5,C9150&lt;=Dashboard!$H$5),AND(C9150="",Dashboard!$F$5&lt;=1980,Dashboard!$H$5&gt;=2016))),1,0)</f>
        <v>1</v>
      </c>
      <c r="Q9150" s="0" t="n">
        <f aca="false">J9150*P9150+ROW()*0.00000001</f>
        <v>0.1400915</v>
      </c>
    </row>
    <row r="9151" customFormat="false" ht="15" hidden="false" customHeight="false" outlineLevel="0" collapsed="false">
      <c r="A9151" s="0" t="s">
        <v>6685</v>
      </c>
      <c r="B9151" s="0" t="s">
        <v>108</v>
      </c>
      <c r="C9151" s="0" t="n">
        <v>1999</v>
      </c>
      <c r="D9151" s="0" t="s">
        <v>34</v>
      </c>
      <c r="E9151" s="0" t="s">
        <v>418</v>
      </c>
      <c r="F9151" s="0" t="n">
        <v>0.11</v>
      </c>
      <c r="G9151" s="0" t="n">
        <v>0.03</v>
      </c>
      <c r="H9151" s="0" t="n">
        <v>0</v>
      </c>
      <c r="I9151" s="0" t="n">
        <v>0</v>
      </c>
      <c r="J9151" s="0" t="n">
        <v>0.14</v>
      </c>
      <c r="N9151" s="0" t="s">
        <v>35</v>
      </c>
      <c r="P9151" s="0" t="n">
        <f aca="false">IF(AND(OR(Dashboard!$B$5="All",D9151=Dashboard!$B$5),OR(Dashboard!$D$5="All",N9151=Dashboard!$D$5),OR(AND(C9151&lt;&gt;"",C9151&gt;=Dashboard!$F$5,C9151&lt;=Dashboard!$H$5),AND(C9151="",Dashboard!$F$5&lt;=1980,Dashboard!$H$5&gt;=2016))),1,0)</f>
        <v>1</v>
      </c>
      <c r="Q9151" s="0" t="n">
        <f aca="false">J9151*P9151+ROW()*0.00000001</f>
        <v>0.14009151</v>
      </c>
    </row>
    <row r="9152" customFormat="false" ht="15" hidden="false" customHeight="false" outlineLevel="0" collapsed="false">
      <c r="A9152" s="0" t="s">
        <v>5432</v>
      </c>
      <c r="B9152" s="0" t="s">
        <v>108</v>
      </c>
      <c r="D9152" s="0" t="s">
        <v>71</v>
      </c>
      <c r="E9152" s="0" t="s">
        <v>520</v>
      </c>
      <c r="F9152" s="0" t="n">
        <v>0.11</v>
      </c>
      <c r="G9152" s="0" t="n">
        <v>0.03</v>
      </c>
      <c r="H9152" s="0" t="n">
        <v>0</v>
      </c>
      <c r="I9152" s="0" t="n">
        <v>0</v>
      </c>
      <c r="J9152" s="0" t="n">
        <v>0.14</v>
      </c>
      <c r="N9152" s="0" t="s">
        <v>35</v>
      </c>
      <c r="P9152" s="0" t="n">
        <f aca="false">IF(AND(OR(Dashboard!$B$5="All",D9152=Dashboard!$B$5),OR(Dashboard!$D$5="All",N9152=Dashboard!$D$5),OR(AND(C9152&lt;&gt;"",C9152&gt;=Dashboard!$F$5,C9152&lt;=Dashboard!$H$5),AND(C9152="",Dashboard!$F$5&lt;=1980,Dashboard!$H$5&gt;=2016))),1,0)</f>
        <v>1</v>
      </c>
      <c r="Q9152" s="0" t="n">
        <f aca="false">J9152*P9152+ROW()*0.00000001</f>
        <v>0.14009152</v>
      </c>
    </row>
    <row r="9153" customFormat="false" ht="15" hidden="false" customHeight="false" outlineLevel="0" collapsed="false">
      <c r="A9153" s="0" t="s">
        <v>6686</v>
      </c>
      <c r="B9153" s="0" t="s">
        <v>108</v>
      </c>
      <c r="C9153" s="0" t="n">
        <v>1999</v>
      </c>
      <c r="D9153" s="0" t="s">
        <v>41</v>
      </c>
      <c r="E9153" s="0" t="s">
        <v>547</v>
      </c>
      <c r="F9153" s="0" t="n">
        <v>0.11</v>
      </c>
      <c r="G9153" s="0" t="n">
        <v>0.03</v>
      </c>
      <c r="H9153" s="0" t="n">
        <v>0</v>
      </c>
      <c r="I9153" s="0" t="n">
        <v>0</v>
      </c>
      <c r="J9153" s="0" t="n">
        <v>0.14</v>
      </c>
      <c r="N9153" s="0" t="s">
        <v>35</v>
      </c>
      <c r="P9153" s="0" t="n">
        <f aca="false">IF(AND(OR(Dashboard!$B$5="All",D9153=Dashboard!$B$5),OR(Dashboard!$D$5="All",N9153=Dashboard!$D$5),OR(AND(C9153&lt;&gt;"",C9153&gt;=Dashboard!$F$5,C9153&lt;=Dashboard!$H$5),AND(C9153="",Dashboard!$F$5&lt;=1980,Dashboard!$H$5&gt;=2016))),1,0)</f>
        <v>1</v>
      </c>
      <c r="Q9153" s="0" t="n">
        <f aca="false">J9153*P9153+ROW()*0.00000001</f>
        <v>0.14009153</v>
      </c>
    </row>
    <row r="9154" customFormat="false" ht="15" hidden="false" customHeight="false" outlineLevel="0" collapsed="false">
      <c r="A9154" s="0" t="s">
        <v>1428</v>
      </c>
      <c r="B9154" s="0" t="s">
        <v>186</v>
      </c>
      <c r="C9154" s="0" t="n">
        <v>2002</v>
      </c>
      <c r="D9154" s="0" t="s">
        <v>46</v>
      </c>
      <c r="E9154" s="0" t="s">
        <v>229</v>
      </c>
      <c r="F9154" s="0" t="n">
        <v>0.11</v>
      </c>
      <c r="G9154" s="0" t="n">
        <v>0.03</v>
      </c>
      <c r="H9154" s="0" t="n">
        <v>0</v>
      </c>
      <c r="I9154" s="0" t="n">
        <v>0</v>
      </c>
      <c r="J9154" s="0" t="n">
        <v>0.14</v>
      </c>
      <c r="K9154" s="0" t="n">
        <v>79</v>
      </c>
      <c r="L9154" s="0" t="n">
        <v>7.7</v>
      </c>
      <c r="M9154" s="0" t="s">
        <v>103</v>
      </c>
      <c r="N9154" s="0" t="s">
        <v>35</v>
      </c>
      <c r="O9154" s="0" t="s">
        <v>37</v>
      </c>
      <c r="P9154" s="0" t="n">
        <f aca="false">IF(AND(OR(Dashboard!$B$5="All",D9154=Dashboard!$B$5),OR(Dashboard!$D$5="All",N9154=Dashboard!$D$5),OR(AND(C9154&lt;&gt;"",C9154&gt;=Dashboard!$F$5,C9154&lt;=Dashboard!$H$5),AND(C9154="",Dashboard!$F$5&lt;=1980,Dashboard!$H$5&gt;=2016))),1,0)</f>
        <v>1</v>
      </c>
      <c r="Q9154" s="0" t="n">
        <f aca="false">J9154*P9154+ROW()*0.00000001</f>
        <v>0.14009154</v>
      </c>
    </row>
    <row r="9155" customFormat="false" ht="15" hidden="false" customHeight="false" outlineLevel="0" collapsed="false">
      <c r="A9155" s="0" t="s">
        <v>6687</v>
      </c>
      <c r="B9155" s="0" t="s">
        <v>164</v>
      </c>
      <c r="C9155" s="0" t="n">
        <v>2007</v>
      </c>
      <c r="D9155" s="0" t="s">
        <v>46</v>
      </c>
      <c r="E9155" s="0" t="s">
        <v>2334</v>
      </c>
      <c r="F9155" s="0" t="n">
        <v>0</v>
      </c>
      <c r="G9155" s="0" t="n">
        <v>0</v>
      </c>
      <c r="H9155" s="0" t="n">
        <v>0.13</v>
      </c>
      <c r="I9155" s="0" t="n">
        <v>0</v>
      </c>
      <c r="J9155" s="0" t="n">
        <v>0.14</v>
      </c>
      <c r="N9155" s="0" t="s">
        <v>74</v>
      </c>
      <c r="P9155" s="0" t="n">
        <f aca="false">IF(AND(OR(Dashboard!$B$5="All",D9155=Dashboard!$B$5),OR(Dashboard!$D$5="All",N9155=Dashboard!$D$5),OR(AND(C9155&lt;&gt;"",C9155&gt;=Dashboard!$F$5,C9155&lt;=Dashboard!$H$5),AND(C9155="",Dashboard!$F$5&lt;=1980,Dashboard!$H$5&gt;=2016))),1,0)</f>
        <v>1</v>
      </c>
      <c r="Q9155" s="0" t="n">
        <f aca="false">J9155*P9155+ROW()*0.00000001</f>
        <v>0.14009155</v>
      </c>
    </row>
    <row r="9156" customFormat="false" ht="15" hidden="false" customHeight="false" outlineLevel="0" collapsed="false">
      <c r="A9156" s="0" t="s">
        <v>6688</v>
      </c>
      <c r="B9156" s="0" t="s">
        <v>117</v>
      </c>
      <c r="C9156" s="0" t="n">
        <v>1999</v>
      </c>
      <c r="D9156" s="0" t="s">
        <v>46</v>
      </c>
      <c r="E9156" s="0" t="s">
        <v>4955</v>
      </c>
      <c r="F9156" s="0" t="n">
        <v>0.08</v>
      </c>
      <c r="G9156" s="0" t="n">
        <v>0.05</v>
      </c>
      <c r="H9156" s="0" t="n">
        <v>0</v>
      </c>
      <c r="I9156" s="0" t="n">
        <v>0.01</v>
      </c>
      <c r="J9156" s="0" t="n">
        <v>0.14</v>
      </c>
      <c r="N9156" s="0" t="s">
        <v>74</v>
      </c>
      <c r="P9156" s="0" t="n">
        <f aca="false">IF(AND(OR(Dashboard!$B$5="All",D9156=Dashboard!$B$5),OR(Dashboard!$D$5="All",N9156=Dashboard!$D$5),OR(AND(C9156&lt;&gt;"",C9156&gt;=Dashboard!$F$5,C9156&lt;=Dashboard!$H$5),AND(C9156="",Dashboard!$F$5&lt;=1980,Dashboard!$H$5&gt;=2016))),1,0)</f>
        <v>1</v>
      </c>
      <c r="Q9156" s="0" t="n">
        <f aca="false">J9156*P9156+ROW()*0.00000001</f>
        <v>0.14009156</v>
      </c>
    </row>
    <row r="9157" customFormat="false" ht="15" hidden="false" customHeight="false" outlineLevel="0" collapsed="false">
      <c r="A9157" s="0" t="s">
        <v>5047</v>
      </c>
      <c r="B9157" s="0" t="s">
        <v>172</v>
      </c>
      <c r="C9157" s="0" t="n">
        <v>2014</v>
      </c>
      <c r="D9157" s="0" t="s">
        <v>114</v>
      </c>
      <c r="E9157" s="0" t="s">
        <v>3305</v>
      </c>
      <c r="F9157" s="0" t="n">
        <v>0.08</v>
      </c>
      <c r="G9157" s="0" t="n">
        <v>0.05</v>
      </c>
      <c r="H9157" s="0" t="n">
        <v>0</v>
      </c>
      <c r="I9157" s="0" t="n">
        <v>0.01</v>
      </c>
      <c r="J9157" s="0" t="n">
        <v>0.14</v>
      </c>
      <c r="N9157" s="0" t="s">
        <v>66</v>
      </c>
      <c r="P9157" s="0" t="n">
        <f aca="false">IF(AND(OR(Dashboard!$B$5="All",D9157=Dashboard!$B$5),OR(Dashboard!$D$5="All",N9157=Dashboard!$D$5),OR(AND(C9157&lt;&gt;"",C9157&gt;=Dashboard!$F$5,C9157&lt;=Dashboard!$H$5),AND(C9157="",Dashboard!$F$5&lt;=1980,Dashboard!$H$5&gt;=2016))),1,0)</f>
        <v>1</v>
      </c>
      <c r="Q9157" s="0" t="n">
        <f aca="false">J9157*P9157+ROW()*0.00000001</f>
        <v>0.14009157</v>
      </c>
    </row>
    <row r="9158" customFormat="false" ht="15" hidden="false" customHeight="false" outlineLevel="0" collapsed="false">
      <c r="A9158" s="0" t="s">
        <v>6689</v>
      </c>
      <c r="B9158" s="0" t="s">
        <v>33</v>
      </c>
      <c r="C9158" s="0" t="n">
        <v>2008</v>
      </c>
      <c r="D9158" s="0" t="s">
        <v>52</v>
      </c>
      <c r="E9158" s="0" t="s">
        <v>1485</v>
      </c>
      <c r="F9158" s="0" t="n">
        <v>0.1</v>
      </c>
      <c r="G9158" s="0" t="n">
        <v>0.02</v>
      </c>
      <c r="H9158" s="0" t="n">
        <v>0</v>
      </c>
      <c r="I9158" s="0" t="n">
        <v>0.01</v>
      </c>
      <c r="J9158" s="0" t="n">
        <v>0.14</v>
      </c>
      <c r="K9158" s="0" t="n">
        <v>54</v>
      </c>
      <c r="L9158" s="0" t="n">
        <v>7.6</v>
      </c>
      <c r="M9158" s="0" t="s">
        <v>125</v>
      </c>
      <c r="N9158" s="0" t="s">
        <v>35</v>
      </c>
      <c r="O9158" s="0" t="s">
        <v>53</v>
      </c>
      <c r="P9158" s="0" t="n">
        <f aca="false">IF(AND(OR(Dashboard!$B$5="All",D9158=Dashboard!$B$5),OR(Dashboard!$D$5="All",N9158=Dashboard!$D$5),OR(AND(C9158&lt;&gt;"",C9158&gt;=Dashboard!$F$5,C9158&lt;=Dashboard!$H$5),AND(C9158="",Dashboard!$F$5&lt;=1980,Dashboard!$H$5&gt;=2016))),1,0)</f>
        <v>1</v>
      </c>
      <c r="Q9158" s="0" t="n">
        <f aca="false">J9158*P9158+ROW()*0.00000001</f>
        <v>0.14009158</v>
      </c>
    </row>
    <row r="9159" customFormat="false" ht="15" hidden="false" customHeight="false" outlineLevel="0" collapsed="false">
      <c r="A9159" s="0" t="s">
        <v>6690</v>
      </c>
      <c r="B9159" s="0" t="s">
        <v>76</v>
      </c>
      <c r="C9159" s="0" t="n">
        <v>2008</v>
      </c>
      <c r="D9159" s="0" t="s">
        <v>102</v>
      </c>
      <c r="E9159" s="0" t="s">
        <v>211</v>
      </c>
      <c r="F9159" s="0" t="n">
        <v>0</v>
      </c>
      <c r="G9159" s="0" t="n">
        <v>0</v>
      </c>
      <c r="H9159" s="0" t="n">
        <v>0.14</v>
      </c>
      <c r="I9159" s="0" t="n">
        <v>0</v>
      </c>
      <c r="J9159" s="0" t="n">
        <v>0.14</v>
      </c>
      <c r="N9159" s="0" t="s">
        <v>74</v>
      </c>
      <c r="P9159" s="0" t="n">
        <f aca="false">IF(AND(OR(Dashboard!$B$5="All",D9159=Dashboard!$B$5),OR(Dashboard!$D$5="All",N9159=Dashboard!$D$5),OR(AND(C9159&lt;&gt;"",C9159&gt;=Dashboard!$F$5,C9159&lt;=Dashboard!$H$5),AND(C9159="",Dashboard!$F$5&lt;=1980,Dashboard!$H$5&gt;=2016))),1,0)</f>
        <v>1</v>
      </c>
      <c r="Q9159" s="0" t="n">
        <f aca="false">J9159*P9159+ROW()*0.00000001</f>
        <v>0.14009159</v>
      </c>
    </row>
    <row r="9160" customFormat="false" ht="15" hidden="false" customHeight="false" outlineLevel="0" collapsed="false">
      <c r="A9160" s="0" t="s">
        <v>749</v>
      </c>
      <c r="B9160" s="0" t="s">
        <v>152</v>
      </c>
      <c r="C9160" s="0" t="n">
        <v>2003</v>
      </c>
      <c r="D9160" s="0" t="s">
        <v>46</v>
      </c>
      <c r="E9160" s="0" t="s">
        <v>234</v>
      </c>
      <c r="F9160" s="0" t="n">
        <v>0.01</v>
      </c>
      <c r="G9160" s="0" t="n">
        <v>0.1</v>
      </c>
      <c r="H9160" s="0" t="n">
        <v>0</v>
      </c>
      <c r="I9160" s="0" t="n">
        <v>0.02</v>
      </c>
      <c r="J9160" s="0" t="n">
        <v>0.14</v>
      </c>
      <c r="K9160" s="0" t="n">
        <v>93</v>
      </c>
      <c r="L9160" s="0" t="n">
        <v>9</v>
      </c>
      <c r="M9160" s="0" t="s">
        <v>103</v>
      </c>
      <c r="N9160" s="0" t="s">
        <v>152</v>
      </c>
      <c r="O9160" s="0" t="s">
        <v>60</v>
      </c>
      <c r="P9160" s="0" t="n">
        <f aca="false">IF(AND(OR(Dashboard!$B$5="All",D9160=Dashboard!$B$5),OR(Dashboard!$D$5="All",N9160=Dashboard!$D$5),OR(AND(C9160&lt;&gt;"",C9160&gt;=Dashboard!$F$5,C9160&lt;=Dashboard!$H$5),AND(C9160="",Dashboard!$F$5&lt;=1980,Dashboard!$H$5&gt;=2016))),1,0)</f>
        <v>1</v>
      </c>
      <c r="Q9160" s="0" t="n">
        <f aca="false">J9160*P9160+ROW()*0.00000001</f>
        <v>0.1400916</v>
      </c>
    </row>
    <row r="9161" customFormat="false" ht="15" hidden="false" customHeight="false" outlineLevel="0" collapsed="false">
      <c r="A9161" s="0" t="s">
        <v>6691</v>
      </c>
      <c r="B9161" s="0" t="s">
        <v>76</v>
      </c>
      <c r="C9161" s="0" t="n">
        <v>2002</v>
      </c>
      <c r="D9161" s="0" t="s">
        <v>56</v>
      </c>
      <c r="E9161" s="0" t="s">
        <v>142</v>
      </c>
      <c r="F9161" s="0" t="n">
        <v>0.07</v>
      </c>
      <c r="G9161" s="0" t="n">
        <v>0.05</v>
      </c>
      <c r="H9161" s="0" t="n">
        <v>0</v>
      </c>
      <c r="I9161" s="0" t="n">
        <v>0.02</v>
      </c>
      <c r="J9161" s="0" t="n">
        <v>0.14</v>
      </c>
      <c r="K9161" s="0" t="n">
        <v>67</v>
      </c>
      <c r="L9161" s="0" t="n">
        <v>8</v>
      </c>
      <c r="M9161" s="0" t="s">
        <v>103</v>
      </c>
      <c r="N9161" s="0" t="s">
        <v>74</v>
      </c>
      <c r="O9161" s="0" t="s">
        <v>67</v>
      </c>
      <c r="P9161" s="0" t="n">
        <f aca="false">IF(AND(OR(Dashboard!$B$5="All",D9161=Dashboard!$B$5),OR(Dashboard!$D$5="All",N9161=Dashboard!$D$5),OR(AND(C9161&lt;&gt;"",C9161&gt;=Dashboard!$F$5,C9161&lt;=Dashboard!$H$5),AND(C9161="",Dashboard!$F$5&lt;=1980,Dashboard!$H$5&gt;=2016))),1,0)</f>
        <v>1</v>
      </c>
      <c r="Q9161" s="0" t="n">
        <f aca="false">J9161*P9161+ROW()*0.00000001</f>
        <v>0.14009161</v>
      </c>
    </row>
    <row r="9162" customFormat="false" ht="15" hidden="false" customHeight="false" outlineLevel="0" collapsed="false">
      <c r="A9162" s="0" t="s">
        <v>6692</v>
      </c>
      <c r="B9162" s="0" t="s">
        <v>33</v>
      </c>
      <c r="C9162" s="0" t="n">
        <v>2008</v>
      </c>
      <c r="D9162" s="0" t="s">
        <v>34</v>
      </c>
      <c r="E9162" s="0" t="s">
        <v>418</v>
      </c>
      <c r="F9162" s="0" t="n">
        <v>0.13</v>
      </c>
      <c r="G9162" s="0" t="n">
        <v>0</v>
      </c>
      <c r="H9162" s="0" t="n">
        <v>0</v>
      </c>
      <c r="I9162" s="0" t="n">
        <v>0.01</v>
      </c>
      <c r="J9162" s="0" t="n">
        <v>0.14</v>
      </c>
      <c r="N9162" s="0" t="s">
        <v>35</v>
      </c>
      <c r="P9162" s="0" t="n">
        <f aca="false">IF(AND(OR(Dashboard!$B$5="All",D9162=Dashboard!$B$5),OR(Dashboard!$D$5="All",N9162=Dashboard!$D$5),OR(AND(C9162&lt;&gt;"",C9162&gt;=Dashboard!$F$5,C9162&lt;=Dashboard!$H$5),AND(C9162="",Dashboard!$F$5&lt;=1980,Dashboard!$H$5&gt;=2016))),1,0)</f>
        <v>1</v>
      </c>
      <c r="Q9162" s="0" t="n">
        <f aca="false">J9162*P9162+ROW()*0.00000001</f>
        <v>0.14009162</v>
      </c>
    </row>
    <row r="9163" customFormat="false" ht="15" hidden="false" customHeight="false" outlineLevel="0" collapsed="false">
      <c r="A9163" s="0" t="s">
        <v>6693</v>
      </c>
      <c r="B9163" s="0" t="s">
        <v>117</v>
      </c>
      <c r="C9163" s="0" t="n">
        <v>1995</v>
      </c>
      <c r="D9163" s="0" t="s">
        <v>56</v>
      </c>
      <c r="E9163" s="0" t="s">
        <v>89</v>
      </c>
      <c r="F9163" s="0" t="n">
        <v>0.02</v>
      </c>
      <c r="G9163" s="0" t="n">
        <v>0.01</v>
      </c>
      <c r="H9163" s="0" t="n">
        <v>0.1</v>
      </c>
      <c r="I9163" s="0" t="n">
        <v>0.01</v>
      </c>
      <c r="J9163" s="0" t="n">
        <v>0.14</v>
      </c>
      <c r="N9163" s="0" t="s">
        <v>74</v>
      </c>
      <c r="P9163" s="0" t="n">
        <f aca="false">IF(AND(OR(Dashboard!$B$5="All",D9163=Dashboard!$B$5),OR(Dashboard!$D$5="All",N9163=Dashboard!$D$5),OR(AND(C9163&lt;&gt;"",C9163&gt;=Dashboard!$F$5,C9163&lt;=Dashboard!$H$5),AND(C9163="",Dashboard!$F$5&lt;=1980,Dashboard!$H$5&gt;=2016))),1,0)</f>
        <v>1</v>
      </c>
      <c r="Q9163" s="0" t="n">
        <f aca="false">J9163*P9163+ROW()*0.00000001</f>
        <v>0.14009163</v>
      </c>
    </row>
    <row r="9164" customFormat="false" ht="15" hidden="false" customHeight="false" outlineLevel="0" collapsed="false">
      <c r="A9164" s="0" t="s">
        <v>6370</v>
      </c>
      <c r="B9164" s="0" t="s">
        <v>186</v>
      </c>
      <c r="C9164" s="0" t="n">
        <v>2006</v>
      </c>
      <c r="D9164" s="0" t="s">
        <v>114</v>
      </c>
      <c r="E9164" s="0" t="s">
        <v>418</v>
      </c>
      <c r="F9164" s="0" t="n">
        <v>0.11</v>
      </c>
      <c r="G9164" s="0" t="n">
        <v>0.03</v>
      </c>
      <c r="H9164" s="0" t="n">
        <v>0</v>
      </c>
      <c r="I9164" s="0" t="n">
        <v>0</v>
      </c>
      <c r="J9164" s="0" t="n">
        <v>0.14</v>
      </c>
      <c r="K9164" s="0" t="n">
        <v>60</v>
      </c>
      <c r="M9164" s="0" t="s">
        <v>125</v>
      </c>
      <c r="N9164" s="0" t="s">
        <v>35</v>
      </c>
      <c r="O9164" s="0" t="s">
        <v>53</v>
      </c>
      <c r="P9164" s="0" t="n">
        <f aca="false">IF(AND(OR(Dashboard!$B$5="All",D9164=Dashboard!$B$5),OR(Dashboard!$D$5="All",N9164=Dashboard!$D$5),OR(AND(C9164&lt;&gt;"",C9164&gt;=Dashboard!$F$5,C9164&lt;=Dashboard!$H$5),AND(C9164="",Dashboard!$F$5&lt;=1980,Dashboard!$H$5&gt;=2016))),1,0)</f>
        <v>1</v>
      </c>
      <c r="Q9164" s="0" t="n">
        <f aca="false">J9164*P9164+ROW()*0.00000001</f>
        <v>0.14009164</v>
      </c>
    </row>
    <row r="9165" customFormat="false" ht="15" hidden="false" customHeight="false" outlineLevel="0" collapsed="false">
      <c r="A9165" s="0" t="s">
        <v>6522</v>
      </c>
      <c r="B9165" s="0" t="s">
        <v>50</v>
      </c>
      <c r="C9165" s="0" t="n">
        <v>2010</v>
      </c>
      <c r="D9165" s="0" t="s">
        <v>34</v>
      </c>
      <c r="E9165" s="0" t="s">
        <v>160</v>
      </c>
      <c r="F9165" s="0" t="n">
        <v>0.13</v>
      </c>
      <c r="G9165" s="0" t="n">
        <v>0</v>
      </c>
      <c r="H9165" s="0" t="n">
        <v>0</v>
      </c>
      <c r="I9165" s="0" t="n">
        <v>0.01</v>
      </c>
      <c r="J9165" s="0" t="n">
        <v>0.14</v>
      </c>
      <c r="M9165" s="0" t="s">
        <v>36</v>
      </c>
      <c r="N9165" s="0" t="s">
        <v>35</v>
      </c>
      <c r="P9165" s="0" t="n">
        <f aca="false">IF(AND(OR(Dashboard!$B$5="All",D9165=Dashboard!$B$5),OR(Dashboard!$D$5="All",N9165=Dashboard!$D$5),OR(AND(C9165&lt;&gt;"",C9165&gt;=Dashboard!$F$5,C9165&lt;=Dashboard!$H$5),AND(C9165="",Dashboard!$F$5&lt;=1980,Dashboard!$H$5&gt;=2016))),1,0)</f>
        <v>1</v>
      </c>
      <c r="Q9165" s="0" t="n">
        <f aca="false">J9165*P9165+ROW()*0.00000001</f>
        <v>0.14009165</v>
      </c>
    </row>
    <row r="9166" customFormat="false" ht="15" hidden="false" customHeight="false" outlineLevel="0" collapsed="false">
      <c r="A9166" s="0" t="s">
        <v>1782</v>
      </c>
      <c r="B9166" s="0" t="s">
        <v>668</v>
      </c>
      <c r="C9166" s="0" t="n">
        <v>2000</v>
      </c>
      <c r="D9166" s="0" t="s">
        <v>102</v>
      </c>
      <c r="E9166" s="0" t="s">
        <v>449</v>
      </c>
      <c r="F9166" s="0" t="n">
        <v>0</v>
      </c>
      <c r="G9166" s="0" t="n">
        <v>0</v>
      </c>
      <c r="H9166" s="0" t="n">
        <v>0.14</v>
      </c>
      <c r="I9166" s="0" t="n">
        <v>0</v>
      </c>
      <c r="J9166" s="0" t="n">
        <v>0.14</v>
      </c>
      <c r="N9166" s="0" t="s">
        <v>154</v>
      </c>
      <c r="P9166" s="0" t="n">
        <f aca="false">IF(AND(OR(Dashboard!$B$5="All",D9166=Dashboard!$B$5),OR(Dashboard!$D$5="All",N9166=Dashboard!$D$5),OR(AND(C9166&lt;&gt;"",C9166&gt;=Dashboard!$F$5,C9166&lt;=Dashboard!$H$5),AND(C9166="",Dashboard!$F$5&lt;=1980,Dashboard!$H$5&gt;=2016))),1,0)</f>
        <v>1</v>
      </c>
      <c r="Q9166" s="0" t="n">
        <f aca="false">J9166*P9166+ROW()*0.00000001</f>
        <v>0.14009166</v>
      </c>
    </row>
    <row r="9167" customFormat="false" ht="15" hidden="false" customHeight="false" outlineLevel="0" collapsed="false">
      <c r="A9167" s="0" t="s">
        <v>6694</v>
      </c>
      <c r="B9167" s="0" t="s">
        <v>33</v>
      </c>
      <c r="C9167" s="0" t="n">
        <v>2009</v>
      </c>
      <c r="D9167" s="0" t="s">
        <v>34</v>
      </c>
      <c r="E9167" s="0" t="s">
        <v>2960</v>
      </c>
      <c r="F9167" s="0" t="n">
        <v>0.13</v>
      </c>
      <c r="G9167" s="0" t="n">
        <v>0</v>
      </c>
      <c r="H9167" s="0" t="n">
        <v>0</v>
      </c>
      <c r="I9167" s="0" t="n">
        <v>0.01</v>
      </c>
      <c r="J9167" s="0" t="n">
        <v>0.14</v>
      </c>
      <c r="M9167" s="0" t="s">
        <v>103</v>
      </c>
      <c r="N9167" s="0" t="s">
        <v>35</v>
      </c>
      <c r="P9167" s="0" t="n">
        <f aca="false">IF(AND(OR(Dashboard!$B$5="All",D9167=Dashboard!$B$5),OR(Dashboard!$D$5="All",N9167=Dashboard!$D$5),OR(AND(C9167&lt;&gt;"",C9167&gt;=Dashboard!$F$5,C9167&lt;=Dashboard!$H$5),AND(C9167="",Dashboard!$F$5&lt;=1980,Dashboard!$H$5&gt;=2016))),1,0)</f>
        <v>1</v>
      </c>
      <c r="Q9167" s="0" t="n">
        <f aca="false">J9167*P9167+ROW()*0.00000001</f>
        <v>0.14009167</v>
      </c>
    </row>
    <row r="9168" customFormat="false" ht="15" hidden="false" customHeight="false" outlineLevel="0" collapsed="false">
      <c r="A9168" s="0" t="s">
        <v>6695</v>
      </c>
      <c r="B9168" s="0" t="s">
        <v>97</v>
      </c>
      <c r="C9168" s="0" t="n">
        <v>2015</v>
      </c>
      <c r="D9168" s="0" t="s">
        <v>71</v>
      </c>
      <c r="E9168" s="0" t="s">
        <v>211</v>
      </c>
      <c r="F9168" s="0" t="n">
        <v>0</v>
      </c>
      <c r="G9168" s="0" t="n">
        <v>0</v>
      </c>
      <c r="H9168" s="0" t="n">
        <v>0.14</v>
      </c>
      <c r="I9168" s="0" t="n">
        <v>0</v>
      </c>
      <c r="J9168" s="0" t="n">
        <v>0.14</v>
      </c>
      <c r="N9168" s="0" t="s">
        <v>35</v>
      </c>
      <c r="P9168" s="0" t="n">
        <f aca="false">IF(AND(OR(Dashboard!$B$5="All",D9168=Dashboard!$B$5),OR(Dashboard!$D$5="All",N9168=Dashboard!$D$5),OR(AND(C9168&lt;&gt;"",C9168&gt;=Dashboard!$F$5,C9168&lt;=Dashboard!$H$5),AND(C9168="",Dashboard!$F$5&lt;=1980,Dashboard!$H$5&gt;=2016))),1,0)</f>
        <v>1</v>
      </c>
      <c r="Q9168" s="0" t="n">
        <f aca="false">J9168*P9168+ROW()*0.00000001</f>
        <v>0.14009168</v>
      </c>
    </row>
    <row r="9169" customFormat="false" ht="15" hidden="false" customHeight="false" outlineLevel="0" collapsed="false">
      <c r="A9169" s="0" t="s">
        <v>6696</v>
      </c>
      <c r="B9169" s="0" t="s">
        <v>64</v>
      </c>
      <c r="C9169" s="0" t="n">
        <v>2006</v>
      </c>
      <c r="D9169" s="0" t="s">
        <v>34</v>
      </c>
      <c r="E9169" s="0" t="s">
        <v>91</v>
      </c>
      <c r="F9169" s="0" t="n">
        <v>0.13</v>
      </c>
      <c r="G9169" s="0" t="n">
        <v>0</v>
      </c>
      <c r="H9169" s="0" t="n">
        <v>0</v>
      </c>
      <c r="I9169" s="0" t="n">
        <v>0.01</v>
      </c>
      <c r="J9169" s="0" t="n">
        <v>0.14</v>
      </c>
      <c r="K9169" s="0" t="n">
        <v>53</v>
      </c>
      <c r="L9169" s="0" t="n">
        <v>5</v>
      </c>
      <c r="M9169" s="0" t="s">
        <v>103</v>
      </c>
      <c r="N9169" s="0" t="s">
        <v>66</v>
      </c>
      <c r="O9169" s="0" t="s">
        <v>53</v>
      </c>
      <c r="P9169" s="0" t="n">
        <f aca="false">IF(AND(OR(Dashboard!$B$5="All",D9169=Dashboard!$B$5),OR(Dashboard!$D$5="All",N9169=Dashboard!$D$5),OR(AND(C9169&lt;&gt;"",C9169&gt;=Dashboard!$F$5,C9169&lt;=Dashboard!$H$5),AND(C9169="",Dashboard!$F$5&lt;=1980,Dashboard!$H$5&gt;=2016))),1,0)</f>
        <v>1</v>
      </c>
      <c r="Q9169" s="0" t="n">
        <f aca="false">J9169*P9169+ROW()*0.00000001</f>
        <v>0.14009169</v>
      </c>
    </row>
    <row r="9170" customFormat="false" ht="15" hidden="false" customHeight="false" outlineLevel="0" collapsed="false">
      <c r="A9170" s="0" t="s">
        <v>6697</v>
      </c>
      <c r="B9170" s="0" t="s">
        <v>117</v>
      </c>
      <c r="C9170" s="0" t="n">
        <v>1997</v>
      </c>
      <c r="D9170" s="0" t="s">
        <v>34</v>
      </c>
      <c r="E9170" s="0" t="s">
        <v>814</v>
      </c>
      <c r="F9170" s="0" t="n">
        <v>0.08</v>
      </c>
      <c r="G9170" s="0" t="n">
        <v>0.05</v>
      </c>
      <c r="H9170" s="0" t="n">
        <v>0</v>
      </c>
      <c r="I9170" s="0" t="n">
        <v>0.01</v>
      </c>
      <c r="J9170" s="0" t="n">
        <v>0.14</v>
      </c>
      <c r="N9170" s="0" t="s">
        <v>74</v>
      </c>
      <c r="P9170" s="0" t="n">
        <f aca="false">IF(AND(OR(Dashboard!$B$5="All",D9170=Dashboard!$B$5),OR(Dashboard!$D$5="All",N9170=Dashboard!$D$5),OR(AND(C9170&lt;&gt;"",C9170&gt;=Dashboard!$F$5,C9170&lt;=Dashboard!$H$5),AND(C9170="",Dashboard!$F$5&lt;=1980,Dashboard!$H$5&gt;=2016))),1,0)</f>
        <v>1</v>
      </c>
      <c r="Q9170" s="0" t="n">
        <f aca="false">J9170*P9170+ROW()*0.00000001</f>
        <v>0.1400917</v>
      </c>
    </row>
    <row r="9171" customFormat="false" ht="15" hidden="false" customHeight="false" outlineLevel="0" collapsed="false">
      <c r="A9171" s="0" t="s">
        <v>6698</v>
      </c>
      <c r="B9171" s="0" t="s">
        <v>76</v>
      </c>
      <c r="C9171" s="0" t="n">
        <v>2002</v>
      </c>
      <c r="D9171" s="0" t="s">
        <v>114</v>
      </c>
      <c r="E9171" s="0" t="s">
        <v>89</v>
      </c>
      <c r="F9171" s="0" t="n">
        <v>0.07</v>
      </c>
      <c r="G9171" s="0" t="n">
        <v>0.05</v>
      </c>
      <c r="H9171" s="0" t="n">
        <v>0</v>
      </c>
      <c r="I9171" s="0" t="n">
        <v>0.02</v>
      </c>
      <c r="J9171" s="0" t="n">
        <v>0.14</v>
      </c>
      <c r="K9171" s="0" t="n">
        <v>71</v>
      </c>
      <c r="L9171" s="0" t="n">
        <v>8.5</v>
      </c>
      <c r="M9171" s="0" t="s">
        <v>36</v>
      </c>
      <c r="N9171" s="0" t="s">
        <v>74</v>
      </c>
      <c r="O9171" s="0" t="s">
        <v>37</v>
      </c>
      <c r="P9171" s="0" t="n">
        <f aca="false">IF(AND(OR(Dashboard!$B$5="All",D9171=Dashboard!$B$5),OR(Dashboard!$D$5="All",N9171=Dashboard!$D$5),OR(AND(C9171&lt;&gt;"",C9171&gt;=Dashboard!$F$5,C9171&lt;=Dashboard!$H$5),AND(C9171="",Dashboard!$F$5&lt;=1980,Dashboard!$H$5&gt;=2016))),1,0)</f>
        <v>1</v>
      </c>
      <c r="Q9171" s="0" t="n">
        <f aca="false">J9171*P9171+ROW()*0.00000001</f>
        <v>0.14009171</v>
      </c>
    </row>
    <row r="9172" customFormat="false" ht="15" hidden="false" customHeight="false" outlineLevel="0" collapsed="false">
      <c r="A9172" s="0" t="s">
        <v>6699</v>
      </c>
      <c r="B9172" s="0" t="s">
        <v>50</v>
      </c>
      <c r="C9172" s="0" t="n">
        <v>2010</v>
      </c>
      <c r="D9172" s="0" t="s">
        <v>52</v>
      </c>
      <c r="E9172" s="0" t="s">
        <v>160</v>
      </c>
      <c r="F9172" s="0" t="n">
        <v>0.13</v>
      </c>
      <c r="G9172" s="0" t="n">
        <v>0</v>
      </c>
      <c r="H9172" s="0" t="n">
        <v>0</v>
      </c>
      <c r="I9172" s="0" t="n">
        <v>0.01</v>
      </c>
      <c r="J9172" s="0" t="n">
        <v>0.14</v>
      </c>
      <c r="N9172" s="0" t="s">
        <v>35</v>
      </c>
      <c r="P9172" s="0" t="n">
        <f aca="false">IF(AND(OR(Dashboard!$B$5="All",D9172=Dashboard!$B$5),OR(Dashboard!$D$5="All",N9172=Dashboard!$D$5),OR(AND(C9172&lt;&gt;"",C9172&gt;=Dashboard!$F$5,C9172&lt;=Dashboard!$H$5),AND(C9172="",Dashboard!$F$5&lt;=1980,Dashboard!$H$5&gt;=2016))),1,0)</f>
        <v>1</v>
      </c>
      <c r="Q9172" s="0" t="n">
        <f aca="false">J9172*P9172+ROW()*0.00000001</f>
        <v>0.14009172</v>
      </c>
    </row>
    <row r="9173" customFormat="false" ht="15" hidden="false" customHeight="false" outlineLevel="0" collapsed="false">
      <c r="A9173" s="0" t="s">
        <v>6700</v>
      </c>
      <c r="B9173" s="0" t="s">
        <v>117</v>
      </c>
      <c r="C9173" s="0" t="n">
        <v>1997</v>
      </c>
      <c r="D9173" s="0" t="s">
        <v>16</v>
      </c>
      <c r="E9173" s="0" t="s">
        <v>3686</v>
      </c>
      <c r="F9173" s="0" t="n">
        <v>0.08</v>
      </c>
      <c r="G9173" s="0" t="n">
        <v>0.05</v>
      </c>
      <c r="H9173" s="0" t="n">
        <v>0</v>
      </c>
      <c r="I9173" s="0" t="n">
        <v>0.01</v>
      </c>
      <c r="J9173" s="0" t="n">
        <v>0.14</v>
      </c>
      <c r="N9173" s="0" t="s">
        <v>74</v>
      </c>
      <c r="P9173" s="0" t="n">
        <f aca="false">IF(AND(OR(Dashboard!$B$5="All",D9173=Dashboard!$B$5),OR(Dashboard!$D$5="All",N9173=Dashboard!$D$5),OR(AND(C9173&lt;&gt;"",C9173&gt;=Dashboard!$F$5,C9173&lt;=Dashboard!$H$5),AND(C9173="",Dashboard!$F$5&lt;=1980,Dashboard!$H$5&gt;=2016))),1,0)</f>
        <v>1</v>
      </c>
      <c r="Q9173" s="0" t="n">
        <f aca="false">J9173*P9173+ROW()*0.00000001</f>
        <v>0.14009173</v>
      </c>
    </row>
    <row r="9174" customFormat="false" ht="15" hidden="false" customHeight="false" outlineLevel="0" collapsed="false">
      <c r="A9174" s="0" t="s">
        <v>6701</v>
      </c>
      <c r="B9174" s="0" t="s">
        <v>50</v>
      </c>
      <c r="C9174" s="0" t="n">
        <v>2010</v>
      </c>
      <c r="D9174" s="0" t="s">
        <v>71</v>
      </c>
      <c r="E9174" s="0" t="s">
        <v>1002</v>
      </c>
      <c r="F9174" s="0" t="n">
        <v>0.1</v>
      </c>
      <c r="G9174" s="0" t="n">
        <v>0.03</v>
      </c>
      <c r="H9174" s="0" t="n">
        <v>0</v>
      </c>
      <c r="I9174" s="0" t="n">
        <v>0.01</v>
      </c>
      <c r="J9174" s="0" t="n">
        <v>0.14</v>
      </c>
      <c r="N9174" s="0" t="s">
        <v>35</v>
      </c>
      <c r="P9174" s="0" t="n">
        <f aca="false">IF(AND(OR(Dashboard!$B$5="All",D9174=Dashboard!$B$5),OR(Dashboard!$D$5="All",N9174=Dashboard!$D$5),OR(AND(C9174&lt;&gt;"",C9174&gt;=Dashboard!$F$5,C9174&lt;=Dashboard!$H$5),AND(C9174="",Dashboard!$F$5&lt;=1980,Dashboard!$H$5&gt;=2016))),1,0)</f>
        <v>1</v>
      </c>
      <c r="Q9174" s="0" t="n">
        <f aca="false">J9174*P9174+ROW()*0.00000001</f>
        <v>0.14009174</v>
      </c>
    </row>
    <row r="9175" customFormat="false" ht="15" hidden="false" customHeight="false" outlineLevel="0" collapsed="false">
      <c r="A9175" s="0" t="s">
        <v>6702</v>
      </c>
      <c r="B9175" s="0" t="s">
        <v>164</v>
      </c>
      <c r="C9175" s="0" t="n">
        <v>2011</v>
      </c>
      <c r="D9175" s="0" t="s">
        <v>71</v>
      </c>
      <c r="E9175" s="0" t="s">
        <v>1002</v>
      </c>
      <c r="F9175" s="0" t="n">
        <v>0</v>
      </c>
      <c r="G9175" s="0" t="n">
        <v>0</v>
      </c>
      <c r="H9175" s="0" t="n">
        <v>0.14</v>
      </c>
      <c r="I9175" s="0" t="n">
        <v>0</v>
      </c>
      <c r="J9175" s="0" t="n">
        <v>0.14</v>
      </c>
      <c r="N9175" s="0" t="s">
        <v>74</v>
      </c>
      <c r="P9175" s="0" t="n">
        <f aca="false">IF(AND(OR(Dashboard!$B$5="All",D9175=Dashboard!$B$5),OR(Dashboard!$D$5="All",N9175=Dashboard!$D$5),OR(AND(C9175&lt;&gt;"",C9175&gt;=Dashboard!$F$5,C9175&lt;=Dashboard!$H$5),AND(C9175="",Dashboard!$F$5&lt;=1980,Dashboard!$H$5&gt;=2016))),1,0)</f>
        <v>1</v>
      </c>
      <c r="Q9175" s="0" t="n">
        <f aca="false">J9175*P9175+ROW()*0.00000001</f>
        <v>0.14009175</v>
      </c>
    </row>
    <row r="9176" customFormat="false" ht="15" hidden="false" customHeight="false" outlineLevel="0" collapsed="false">
      <c r="A9176" s="0" t="s">
        <v>6703</v>
      </c>
      <c r="B9176" s="0" t="s">
        <v>64</v>
      </c>
      <c r="C9176" s="0" t="n">
        <v>2006</v>
      </c>
      <c r="D9176" s="0" t="s">
        <v>71</v>
      </c>
      <c r="E9176" s="0" t="s">
        <v>257</v>
      </c>
      <c r="F9176" s="0" t="n">
        <v>0.1</v>
      </c>
      <c r="G9176" s="0" t="n">
        <v>0.03</v>
      </c>
      <c r="H9176" s="0" t="n">
        <v>0.01</v>
      </c>
      <c r="I9176" s="0" t="n">
        <v>0.01</v>
      </c>
      <c r="J9176" s="0" t="n">
        <v>0.14</v>
      </c>
      <c r="K9176" s="0" t="n">
        <v>73</v>
      </c>
      <c r="L9176" s="0" t="n">
        <v>7.2</v>
      </c>
      <c r="M9176" s="0" t="s">
        <v>73</v>
      </c>
      <c r="N9176" s="0" t="s">
        <v>66</v>
      </c>
      <c r="O9176" s="0" t="s">
        <v>37</v>
      </c>
      <c r="P9176" s="0" t="n">
        <f aca="false">IF(AND(OR(Dashboard!$B$5="All",D9176=Dashboard!$B$5),OR(Dashboard!$D$5="All",N9176=Dashboard!$D$5),OR(AND(C9176&lt;&gt;"",C9176&gt;=Dashboard!$F$5,C9176&lt;=Dashboard!$H$5),AND(C9176="",Dashboard!$F$5&lt;=1980,Dashboard!$H$5&gt;=2016))),1,0)</f>
        <v>1</v>
      </c>
      <c r="Q9176" s="0" t="n">
        <f aca="false">J9176*P9176+ROW()*0.00000001</f>
        <v>0.14009176</v>
      </c>
    </row>
    <row r="9177" customFormat="false" ht="15" hidden="false" customHeight="false" outlineLevel="0" collapsed="false">
      <c r="A9177" s="0" t="s">
        <v>3690</v>
      </c>
      <c r="B9177" s="0" t="s">
        <v>33</v>
      </c>
      <c r="C9177" s="0" t="n">
        <v>2007</v>
      </c>
      <c r="D9177" s="0" t="s">
        <v>41</v>
      </c>
      <c r="E9177" s="0" t="s">
        <v>91</v>
      </c>
      <c r="F9177" s="0" t="n">
        <v>0.13</v>
      </c>
      <c r="G9177" s="0" t="n">
        <v>0</v>
      </c>
      <c r="H9177" s="0" t="n">
        <v>0</v>
      </c>
      <c r="I9177" s="0" t="n">
        <v>0.01</v>
      </c>
      <c r="J9177" s="0" t="n">
        <v>0.14</v>
      </c>
      <c r="L9177" s="0" t="n">
        <v>5.3</v>
      </c>
      <c r="M9177" s="0" t="s">
        <v>36</v>
      </c>
      <c r="N9177" s="0" t="s">
        <v>35</v>
      </c>
      <c r="P9177" s="0" t="n">
        <f aca="false">IF(AND(OR(Dashboard!$B$5="All",D9177=Dashboard!$B$5),OR(Dashboard!$D$5="All",N9177=Dashboard!$D$5),OR(AND(C9177&lt;&gt;"",C9177&gt;=Dashboard!$F$5,C9177&lt;=Dashboard!$H$5),AND(C9177="",Dashboard!$F$5&lt;=1980,Dashboard!$H$5&gt;=2016))),1,0)</f>
        <v>1</v>
      </c>
      <c r="Q9177" s="0" t="n">
        <f aca="false">J9177*P9177+ROW()*0.00000001</f>
        <v>0.14009177</v>
      </c>
    </row>
    <row r="9178" customFormat="false" ht="15" hidden="false" customHeight="false" outlineLevel="0" collapsed="false">
      <c r="A9178" s="0" t="s">
        <v>6704</v>
      </c>
      <c r="B9178" s="0" t="s">
        <v>64</v>
      </c>
      <c r="C9178" s="0" t="n">
        <v>2009</v>
      </c>
      <c r="D9178" s="0" t="s">
        <v>71</v>
      </c>
      <c r="E9178" s="0" t="s">
        <v>1485</v>
      </c>
      <c r="F9178" s="0" t="n">
        <v>0.1</v>
      </c>
      <c r="G9178" s="0" t="n">
        <v>0.02</v>
      </c>
      <c r="H9178" s="0" t="n">
        <v>0.02</v>
      </c>
      <c r="I9178" s="0" t="n">
        <v>0.01</v>
      </c>
      <c r="J9178" s="0" t="n">
        <v>0.14</v>
      </c>
      <c r="K9178" s="0" t="n">
        <v>50</v>
      </c>
      <c r="L9178" s="0" t="n">
        <v>5.4</v>
      </c>
      <c r="M9178" s="0" t="s">
        <v>73</v>
      </c>
      <c r="N9178" s="0" t="s">
        <v>66</v>
      </c>
      <c r="O9178" s="0" t="s">
        <v>177</v>
      </c>
      <c r="P9178" s="0" t="n">
        <f aca="false">IF(AND(OR(Dashboard!$B$5="All",D9178=Dashboard!$B$5),OR(Dashboard!$D$5="All",N9178=Dashboard!$D$5),OR(AND(C9178&lt;&gt;"",C9178&gt;=Dashboard!$F$5,C9178&lt;=Dashboard!$H$5),AND(C9178="",Dashboard!$F$5&lt;=1980,Dashboard!$H$5&gt;=2016))),1,0)</f>
        <v>1</v>
      </c>
      <c r="Q9178" s="0" t="n">
        <f aca="false">J9178*P9178+ROW()*0.00000001</f>
        <v>0.14009178</v>
      </c>
    </row>
    <row r="9179" customFormat="false" ht="15" hidden="false" customHeight="false" outlineLevel="0" collapsed="false">
      <c r="A9179" s="0" t="s">
        <v>5613</v>
      </c>
      <c r="B9179" s="0" t="s">
        <v>851</v>
      </c>
      <c r="C9179" s="0" t="n">
        <v>2016</v>
      </c>
      <c r="D9179" s="0" t="s">
        <v>46</v>
      </c>
      <c r="E9179" s="0" t="s">
        <v>2334</v>
      </c>
      <c r="F9179" s="0" t="n">
        <v>0.02</v>
      </c>
      <c r="G9179" s="0" t="n">
        <v>0.02</v>
      </c>
      <c r="H9179" s="0" t="n">
        <v>0.09</v>
      </c>
      <c r="I9179" s="0" t="n">
        <v>0.01</v>
      </c>
      <c r="J9179" s="0" t="n">
        <v>0.14</v>
      </c>
      <c r="K9179" s="0" t="n">
        <v>93</v>
      </c>
      <c r="L9179" s="0" t="n">
        <v>7.9</v>
      </c>
      <c r="M9179" s="0" t="s">
        <v>103</v>
      </c>
      <c r="N9179" s="0" t="s">
        <v>74</v>
      </c>
      <c r="O9179" s="0" t="s">
        <v>60</v>
      </c>
      <c r="P9179" s="0" t="n">
        <f aca="false">IF(AND(OR(Dashboard!$B$5="All",D9179=Dashboard!$B$5),OR(Dashboard!$D$5="All",N9179=Dashboard!$D$5),OR(AND(C9179&lt;&gt;"",C9179&gt;=Dashboard!$F$5,C9179&lt;=Dashboard!$H$5),AND(C9179="",Dashboard!$F$5&lt;=1980,Dashboard!$H$5&gt;=2016))),1,0)</f>
        <v>1</v>
      </c>
      <c r="Q9179" s="0" t="n">
        <f aca="false">J9179*P9179+ROW()*0.00000001</f>
        <v>0.14009179</v>
      </c>
    </row>
    <row r="9180" customFormat="false" ht="15" hidden="false" customHeight="false" outlineLevel="0" collapsed="false">
      <c r="A9180" s="0" t="s">
        <v>4008</v>
      </c>
      <c r="B9180" s="0" t="s">
        <v>172</v>
      </c>
      <c r="C9180" s="0" t="n">
        <v>2016</v>
      </c>
      <c r="D9180" s="0" t="s">
        <v>56</v>
      </c>
      <c r="E9180" s="0" t="s">
        <v>689</v>
      </c>
      <c r="F9180" s="0" t="n">
        <v>0.06</v>
      </c>
      <c r="G9180" s="0" t="n">
        <v>0.07</v>
      </c>
      <c r="H9180" s="0" t="n">
        <v>0</v>
      </c>
      <c r="I9180" s="0" t="n">
        <v>0.01</v>
      </c>
      <c r="J9180" s="0" t="n">
        <v>0.14</v>
      </c>
      <c r="K9180" s="0" t="n">
        <v>49</v>
      </c>
      <c r="L9180" s="0" t="n">
        <v>4.1</v>
      </c>
      <c r="M9180" s="0" t="s">
        <v>73</v>
      </c>
      <c r="N9180" s="0" t="s">
        <v>66</v>
      </c>
      <c r="O9180" s="0" t="s">
        <v>177</v>
      </c>
      <c r="P9180" s="0" t="n">
        <f aca="false">IF(AND(OR(Dashboard!$B$5="All",D9180=Dashboard!$B$5),OR(Dashboard!$D$5="All",N9180=Dashboard!$D$5),OR(AND(C9180&lt;&gt;"",C9180&gt;=Dashboard!$F$5,C9180&lt;=Dashboard!$H$5),AND(C9180="",Dashboard!$F$5&lt;=1980,Dashboard!$H$5&gt;=2016))),1,0)</f>
        <v>1</v>
      </c>
      <c r="Q9180" s="0" t="n">
        <f aca="false">J9180*P9180+ROW()*0.00000001</f>
        <v>0.1400918</v>
      </c>
    </row>
    <row r="9181" customFormat="false" ht="15" hidden="false" customHeight="false" outlineLevel="0" collapsed="false">
      <c r="A9181" s="0" t="s">
        <v>6705</v>
      </c>
      <c r="B9181" s="0" t="s">
        <v>85</v>
      </c>
      <c r="C9181" s="0" t="n">
        <v>2002</v>
      </c>
      <c r="D9181" s="0" t="s">
        <v>71</v>
      </c>
      <c r="E9181" s="0" t="s">
        <v>211</v>
      </c>
      <c r="F9181" s="0" t="n">
        <v>0</v>
      </c>
      <c r="G9181" s="0" t="n">
        <v>0</v>
      </c>
      <c r="H9181" s="0" t="n">
        <v>0.14</v>
      </c>
      <c r="I9181" s="0" t="n">
        <v>0</v>
      </c>
      <c r="J9181" s="0" t="n">
        <v>0.14</v>
      </c>
      <c r="N9181" s="0" t="s">
        <v>35</v>
      </c>
      <c r="P9181" s="0" t="n">
        <f aca="false">IF(AND(OR(Dashboard!$B$5="All",D9181=Dashboard!$B$5),OR(Dashboard!$D$5="All",N9181=Dashboard!$D$5),OR(AND(C9181&lt;&gt;"",C9181&gt;=Dashboard!$F$5,C9181&lt;=Dashboard!$H$5),AND(C9181="",Dashboard!$F$5&lt;=1980,Dashboard!$H$5&gt;=2016))),1,0)</f>
        <v>1</v>
      </c>
      <c r="Q9181" s="0" t="n">
        <f aca="false">J9181*P9181+ROW()*0.00000001</f>
        <v>0.14009181</v>
      </c>
    </row>
    <row r="9182" customFormat="false" ht="15" hidden="false" customHeight="false" outlineLevel="0" collapsed="false">
      <c r="A9182" s="0" t="s">
        <v>3274</v>
      </c>
      <c r="B9182" s="0" t="s">
        <v>144</v>
      </c>
      <c r="C9182" s="0" t="n">
        <v>2004</v>
      </c>
      <c r="D9182" s="0" t="s">
        <v>102</v>
      </c>
      <c r="E9182" s="0" t="s">
        <v>160</v>
      </c>
      <c r="F9182" s="0" t="n">
        <v>0.1</v>
      </c>
      <c r="G9182" s="0" t="n">
        <v>0.03</v>
      </c>
      <c r="H9182" s="0" t="n">
        <v>0</v>
      </c>
      <c r="I9182" s="0" t="n">
        <v>0</v>
      </c>
      <c r="J9182" s="0" t="n">
        <v>0.14</v>
      </c>
      <c r="K9182" s="0" t="n">
        <v>63</v>
      </c>
      <c r="L9182" s="0" t="n">
        <v>8.2</v>
      </c>
      <c r="M9182" s="0" t="s">
        <v>103</v>
      </c>
      <c r="N9182" s="0" t="s">
        <v>66</v>
      </c>
      <c r="O9182" s="0" t="s">
        <v>67</v>
      </c>
      <c r="P9182" s="0" t="n">
        <f aca="false">IF(AND(OR(Dashboard!$B$5="All",D9182=Dashboard!$B$5),OR(Dashboard!$D$5="All",N9182=Dashboard!$D$5),OR(AND(C9182&lt;&gt;"",C9182&gt;=Dashboard!$F$5,C9182&lt;=Dashboard!$H$5),AND(C9182="",Dashboard!$F$5&lt;=1980,Dashboard!$H$5&gt;=2016))),1,0)</f>
        <v>1</v>
      </c>
      <c r="Q9182" s="0" t="n">
        <f aca="false">J9182*P9182+ROW()*0.00000001</f>
        <v>0.14009182</v>
      </c>
    </row>
    <row r="9183" customFormat="false" ht="15" hidden="false" customHeight="false" outlineLevel="0" collapsed="false">
      <c r="A9183" s="0" t="s">
        <v>6706</v>
      </c>
      <c r="B9183" s="0" t="s">
        <v>76</v>
      </c>
      <c r="C9183" s="0" t="n">
        <v>2002</v>
      </c>
      <c r="D9183" s="0" t="s">
        <v>41</v>
      </c>
      <c r="E9183" s="0" t="s">
        <v>160</v>
      </c>
      <c r="F9183" s="0" t="n">
        <v>0.07</v>
      </c>
      <c r="G9183" s="0" t="n">
        <v>0.05</v>
      </c>
      <c r="H9183" s="0" t="n">
        <v>0</v>
      </c>
      <c r="I9183" s="0" t="n">
        <v>0.02</v>
      </c>
      <c r="J9183" s="0" t="n">
        <v>0.14</v>
      </c>
      <c r="K9183" s="0" t="n">
        <v>54</v>
      </c>
      <c r="M9183" s="0" t="s">
        <v>36</v>
      </c>
      <c r="N9183" s="0" t="s">
        <v>74</v>
      </c>
      <c r="O9183" s="0" t="s">
        <v>53</v>
      </c>
      <c r="P9183" s="0" t="n">
        <f aca="false">IF(AND(OR(Dashboard!$B$5="All",D9183=Dashboard!$B$5),OR(Dashboard!$D$5="All",N9183=Dashboard!$D$5),OR(AND(C9183&lt;&gt;"",C9183&gt;=Dashboard!$F$5,C9183&lt;=Dashboard!$H$5),AND(C9183="",Dashboard!$F$5&lt;=1980,Dashboard!$H$5&gt;=2016))),1,0)</f>
        <v>1</v>
      </c>
      <c r="Q9183" s="0" t="n">
        <f aca="false">J9183*P9183+ROW()*0.00000001</f>
        <v>0.14009183</v>
      </c>
    </row>
    <row r="9184" customFormat="false" ht="15" hidden="false" customHeight="false" outlineLevel="0" collapsed="false">
      <c r="A9184" s="0" t="s">
        <v>6707</v>
      </c>
      <c r="B9184" s="0" t="s">
        <v>70</v>
      </c>
      <c r="C9184" s="0" t="n">
        <v>2010</v>
      </c>
      <c r="D9184" s="0" t="s">
        <v>46</v>
      </c>
      <c r="E9184" s="0" t="s">
        <v>124</v>
      </c>
      <c r="F9184" s="0" t="n">
        <v>0.06</v>
      </c>
      <c r="G9184" s="0" t="n">
        <v>0.03</v>
      </c>
      <c r="H9184" s="0" t="n">
        <v>0.03</v>
      </c>
      <c r="I9184" s="0" t="n">
        <v>0.01</v>
      </c>
      <c r="J9184" s="0" t="n">
        <v>0.14</v>
      </c>
      <c r="K9184" s="0" t="n">
        <v>55</v>
      </c>
      <c r="L9184" s="0" t="n">
        <v>6.2</v>
      </c>
      <c r="M9184" s="0" t="s">
        <v>103</v>
      </c>
      <c r="N9184" s="0" t="s">
        <v>74</v>
      </c>
      <c r="O9184" s="0" t="s">
        <v>53</v>
      </c>
      <c r="P9184" s="0" t="n">
        <f aca="false">IF(AND(OR(Dashboard!$B$5="All",D9184=Dashboard!$B$5),OR(Dashboard!$D$5="All",N9184=Dashboard!$D$5),OR(AND(C9184&lt;&gt;"",C9184&gt;=Dashboard!$F$5,C9184&lt;=Dashboard!$H$5),AND(C9184="",Dashboard!$F$5&lt;=1980,Dashboard!$H$5&gt;=2016))),1,0)</f>
        <v>1</v>
      </c>
      <c r="Q9184" s="0" t="n">
        <f aca="false">J9184*P9184+ROW()*0.00000001</f>
        <v>0.14009184</v>
      </c>
    </row>
    <row r="9185" customFormat="false" ht="15" hidden="false" customHeight="false" outlineLevel="0" collapsed="false">
      <c r="A9185" s="0" t="s">
        <v>6708</v>
      </c>
      <c r="B9185" s="0" t="s">
        <v>117</v>
      </c>
      <c r="C9185" s="0" t="n">
        <v>1999</v>
      </c>
      <c r="D9185" s="0" t="s">
        <v>114</v>
      </c>
      <c r="E9185" s="0" t="s">
        <v>2468</v>
      </c>
      <c r="F9185" s="0" t="n">
        <v>0.08</v>
      </c>
      <c r="G9185" s="0" t="n">
        <v>0.05</v>
      </c>
      <c r="H9185" s="0" t="n">
        <v>0</v>
      </c>
      <c r="I9185" s="0" t="n">
        <v>0.01</v>
      </c>
      <c r="J9185" s="0" t="n">
        <v>0.14</v>
      </c>
      <c r="N9185" s="0" t="s">
        <v>74</v>
      </c>
      <c r="P9185" s="0" t="n">
        <f aca="false">IF(AND(OR(Dashboard!$B$5="All",D9185=Dashboard!$B$5),OR(Dashboard!$D$5="All",N9185=Dashboard!$D$5),OR(AND(C9185&lt;&gt;"",C9185&gt;=Dashboard!$F$5,C9185&lt;=Dashboard!$H$5),AND(C9185="",Dashboard!$F$5&lt;=1980,Dashboard!$H$5&gt;=2016))),1,0)</f>
        <v>1</v>
      </c>
      <c r="Q9185" s="0" t="n">
        <f aca="false">J9185*P9185+ROW()*0.00000001</f>
        <v>0.14009185</v>
      </c>
    </row>
    <row r="9186" customFormat="false" ht="15" hidden="false" customHeight="false" outlineLevel="0" collapsed="false">
      <c r="A9186" s="0" t="s">
        <v>6709</v>
      </c>
      <c r="B9186" s="0" t="s">
        <v>85</v>
      </c>
      <c r="C9186" s="0" t="n">
        <v>2003</v>
      </c>
      <c r="D9186" s="0" t="s">
        <v>71</v>
      </c>
      <c r="E9186" s="0" t="s">
        <v>1326</v>
      </c>
      <c r="F9186" s="0" t="n">
        <v>0.1</v>
      </c>
      <c r="G9186" s="0" t="n">
        <v>0.04</v>
      </c>
      <c r="H9186" s="0" t="n">
        <v>0</v>
      </c>
      <c r="I9186" s="0" t="n">
        <v>0</v>
      </c>
      <c r="J9186" s="0" t="n">
        <v>0.14</v>
      </c>
      <c r="N9186" s="0" t="s">
        <v>35</v>
      </c>
      <c r="P9186" s="0" t="n">
        <f aca="false">IF(AND(OR(Dashboard!$B$5="All",D9186=Dashboard!$B$5),OR(Dashboard!$D$5="All",N9186=Dashboard!$D$5),OR(AND(C9186&lt;&gt;"",C9186&gt;=Dashboard!$F$5,C9186&lt;=Dashboard!$H$5),AND(C9186="",Dashboard!$F$5&lt;=1980,Dashboard!$H$5&gt;=2016))),1,0)</f>
        <v>1</v>
      </c>
      <c r="Q9186" s="0" t="n">
        <f aca="false">J9186*P9186+ROW()*0.00000001</f>
        <v>0.14009186</v>
      </c>
    </row>
    <row r="9187" customFormat="false" ht="15" hidden="false" customHeight="false" outlineLevel="0" collapsed="false">
      <c r="A9187" s="0" t="s">
        <v>6710</v>
      </c>
      <c r="B9187" s="0" t="s">
        <v>873</v>
      </c>
      <c r="C9187" s="0" t="n">
        <v>1997</v>
      </c>
      <c r="D9187" s="0" t="s">
        <v>114</v>
      </c>
      <c r="E9187" s="0" t="s">
        <v>6711</v>
      </c>
      <c r="F9187" s="0" t="n">
        <v>0</v>
      </c>
      <c r="G9187" s="0" t="n">
        <v>0</v>
      </c>
      <c r="H9187" s="0" t="n">
        <v>0.14</v>
      </c>
      <c r="I9187" s="0" t="n">
        <v>0</v>
      </c>
      <c r="J9187" s="0" t="n">
        <v>0.14</v>
      </c>
      <c r="N9187" s="0" t="s">
        <v>154</v>
      </c>
      <c r="P9187" s="0" t="n">
        <f aca="false">IF(AND(OR(Dashboard!$B$5="All",D9187=Dashboard!$B$5),OR(Dashboard!$D$5="All",N9187=Dashboard!$D$5),OR(AND(C9187&lt;&gt;"",C9187&gt;=Dashboard!$F$5,C9187&lt;=Dashboard!$H$5),AND(C9187="",Dashboard!$F$5&lt;=1980,Dashboard!$H$5&gt;=2016))),1,0)</f>
        <v>1</v>
      </c>
      <c r="Q9187" s="0" t="n">
        <f aca="false">J9187*P9187+ROW()*0.00000001</f>
        <v>0.14009187</v>
      </c>
    </row>
    <row r="9188" customFormat="false" ht="15" hidden="false" customHeight="false" outlineLevel="0" collapsed="false">
      <c r="A9188" s="0" t="s">
        <v>6712</v>
      </c>
      <c r="B9188" s="0" t="s">
        <v>50</v>
      </c>
      <c r="C9188" s="0" t="n">
        <v>2006</v>
      </c>
      <c r="D9188" s="0" t="s">
        <v>41</v>
      </c>
      <c r="E9188" s="0" t="s">
        <v>124</v>
      </c>
      <c r="F9188" s="0" t="n">
        <v>0.09</v>
      </c>
      <c r="G9188" s="0" t="n">
        <v>0.04</v>
      </c>
      <c r="H9188" s="0" t="n">
        <v>0</v>
      </c>
      <c r="I9188" s="0" t="n">
        <v>0.01</v>
      </c>
      <c r="J9188" s="0" t="n">
        <v>0.14</v>
      </c>
      <c r="L9188" s="0" t="n">
        <v>6.9</v>
      </c>
      <c r="M9188" s="0" t="s">
        <v>125</v>
      </c>
      <c r="N9188" s="0" t="s">
        <v>35</v>
      </c>
      <c r="P9188" s="0" t="n">
        <f aca="false">IF(AND(OR(Dashboard!$B$5="All",D9188=Dashboard!$B$5),OR(Dashboard!$D$5="All",N9188=Dashboard!$D$5),OR(AND(C9188&lt;&gt;"",C9188&gt;=Dashboard!$F$5,C9188&lt;=Dashboard!$H$5),AND(C9188="",Dashboard!$F$5&lt;=1980,Dashboard!$H$5&gt;=2016))),1,0)</f>
        <v>1</v>
      </c>
      <c r="Q9188" s="0" t="n">
        <f aca="false">J9188*P9188+ROW()*0.00000001</f>
        <v>0.14009188</v>
      </c>
    </row>
    <row r="9189" customFormat="false" ht="15" hidden="false" customHeight="false" outlineLevel="0" collapsed="false">
      <c r="A9189" s="0" t="s">
        <v>6713</v>
      </c>
      <c r="B9189" s="0" t="s">
        <v>70</v>
      </c>
      <c r="C9189" s="0" t="n">
        <v>2014</v>
      </c>
      <c r="D9189" s="0" t="s">
        <v>34</v>
      </c>
      <c r="E9189" s="0" t="s">
        <v>220</v>
      </c>
      <c r="F9189" s="0" t="n">
        <v>0</v>
      </c>
      <c r="G9189" s="0" t="n">
        <v>0</v>
      </c>
      <c r="H9189" s="0" t="n">
        <v>0.14</v>
      </c>
      <c r="I9189" s="0" t="n">
        <v>0</v>
      </c>
      <c r="J9189" s="0" t="n">
        <v>0.14</v>
      </c>
      <c r="N9189" s="0" t="s">
        <v>74</v>
      </c>
      <c r="P9189" s="0" t="n">
        <f aca="false">IF(AND(OR(Dashboard!$B$5="All",D9189=Dashboard!$B$5),OR(Dashboard!$D$5="All",N9189=Dashboard!$D$5),OR(AND(C9189&lt;&gt;"",C9189&gt;=Dashboard!$F$5,C9189&lt;=Dashboard!$H$5),AND(C9189="",Dashboard!$F$5&lt;=1980,Dashboard!$H$5&gt;=2016))),1,0)</f>
        <v>1</v>
      </c>
      <c r="Q9189" s="0" t="n">
        <f aca="false">J9189*P9189+ROW()*0.00000001</f>
        <v>0.14009189</v>
      </c>
    </row>
    <row r="9190" customFormat="false" ht="15" hidden="false" customHeight="false" outlineLevel="0" collapsed="false">
      <c r="A9190" s="0" t="s">
        <v>3405</v>
      </c>
      <c r="B9190" s="0" t="s">
        <v>33</v>
      </c>
      <c r="C9190" s="0" t="n">
        <v>2011</v>
      </c>
      <c r="D9190" s="0" t="s">
        <v>34</v>
      </c>
      <c r="E9190" s="0" t="s">
        <v>154</v>
      </c>
      <c r="F9190" s="0" t="n">
        <v>0.05</v>
      </c>
      <c r="G9190" s="0" t="n">
        <v>0.08</v>
      </c>
      <c r="H9190" s="0" t="n">
        <v>0</v>
      </c>
      <c r="I9190" s="0" t="n">
        <v>0.01</v>
      </c>
      <c r="J9190" s="0" t="n">
        <v>0.14</v>
      </c>
      <c r="K9190" s="0" t="n">
        <v>65</v>
      </c>
      <c r="L9190" s="0" t="n">
        <v>7.5</v>
      </c>
      <c r="M9190" s="0" t="s">
        <v>36</v>
      </c>
      <c r="N9190" s="0" t="s">
        <v>35</v>
      </c>
      <c r="O9190" s="0" t="s">
        <v>67</v>
      </c>
      <c r="P9190" s="0" t="n">
        <f aca="false">IF(AND(OR(Dashboard!$B$5="All",D9190=Dashboard!$B$5),OR(Dashboard!$D$5="All",N9190=Dashboard!$D$5),OR(AND(C9190&lt;&gt;"",C9190&gt;=Dashboard!$F$5,C9190&lt;=Dashboard!$H$5),AND(C9190="",Dashboard!$F$5&lt;=1980,Dashboard!$H$5&gt;=2016))),1,0)</f>
        <v>1</v>
      </c>
      <c r="Q9190" s="0" t="n">
        <f aca="false">J9190*P9190+ROW()*0.00000001</f>
        <v>0.1400919</v>
      </c>
    </row>
    <row r="9191" customFormat="false" ht="15" hidden="false" customHeight="false" outlineLevel="0" collapsed="false">
      <c r="A9191" s="0" t="s">
        <v>6714</v>
      </c>
      <c r="B9191" s="0" t="s">
        <v>85</v>
      </c>
      <c r="C9191" s="0" t="n">
        <v>2005</v>
      </c>
      <c r="D9191" s="0" t="s">
        <v>16</v>
      </c>
      <c r="E9191" s="0" t="s">
        <v>487</v>
      </c>
      <c r="F9191" s="0" t="n">
        <v>0.1</v>
      </c>
      <c r="G9191" s="0" t="n">
        <v>0.04</v>
      </c>
      <c r="H9191" s="0" t="n">
        <v>0</v>
      </c>
      <c r="I9191" s="0" t="n">
        <v>0</v>
      </c>
      <c r="J9191" s="0" t="n">
        <v>0.14</v>
      </c>
      <c r="K9191" s="0" t="n">
        <v>71</v>
      </c>
      <c r="L9191" s="0" t="n">
        <v>5.5</v>
      </c>
      <c r="M9191" s="0" t="s">
        <v>125</v>
      </c>
      <c r="N9191" s="0" t="s">
        <v>35</v>
      </c>
      <c r="O9191" s="0" t="s">
        <v>37</v>
      </c>
      <c r="P9191" s="0" t="n">
        <f aca="false">IF(AND(OR(Dashboard!$B$5="All",D9191=Dashboard!$B$5),OR(Dashboard!$D$5="All",N9191=Dashboard!$D$5),OR(AND(C9191&lt;&gt;"",C9191&gt;=Dashboard!$F$5,C9191&lt;=Dashboard!$H$5),AND(C9191="",Dashboard!$F$5&lt;=1980,Dashboard!$H$5&gt;=2016))),1,0)</f>
        <v>1</v>
      </c>
      <c r="Q9191" s="0" t="n">
        <f aca="false">J9191*P9191+ROW()*0.00000001</f>
        <v>0.14009191</v>
      </c>
    </row>
    <row r="9192" customFormat="false" ht="15" hidden="false" customHeight="false" outlineLevel="0" collapsed="false">
      <c r="A9192" s="0" t="s">
        <v>6715</v>
      </c>
      <c r="B9192" s="0" t="s">
        <v>117</v>
      </c>
      <c r="C9192" s="0" t="n">
        <v>1996</v>
      </c>
      <c r="D9192" s="0" t="s">
        <v>34</v>
      </c>
      <c r="E9192" s="0" t="s">
        <v>449</v>
      </c>
      <c r="F9192" s="0" t="n">
        <v>0.08</v>
      </c>
      <c r="G9192" s="0" t="n">
        <v>0.05</v>
      </c>
      <c r="H9192" s="0" t="n">
        <v>0</v>
      </c>
      <c r="I9192" s="0" t="n">
        <v>0.01</v>
      </c>
      <c r="J9192" s="0" t="n">
        <v>0.14</v>
      </c>
      <c r="N9192" s="0" t="s">
        <v>74</v>
      </c>
      <c r="P9192" s="0" t="n">
        <f aca="false">IF(AND(OR(Dashboard!$B$5="All",D9192=Dashboard!$B$5),OR(Dashboard!$D$5="All",N9192=Dashboard!$D$5),OR(AND(C9192&lt;&gt;"",C9192&gt;=Dashboard!$F$5,C9192&lt;=Dashboard!$H$5),AND(C9192="",Dashboard!$F$5&lt;=1980,Dashboard!$H$5&gt;=2016))),1,0)</f>
        <v>1</v>
      </c>
      <c r="Q9192" s="0" t="n">
        <f aca="false">J9192*P9192+ROW()*0.00000001</f>
        <v>0.14009192</v>
      </c>
    </row>
    <row r="9193" customFormat="false" ht="15" hidden="false" customHeight="false" outlineLevel="0" collapsed="false">
      <c r="A9193" s="0" t="s">
        <v>6716</v>
      </c>
      <c r="B9193" s="0" t="s">
        <v>50</v>
      </c>
      <c r="C9193" s="0" t="n">
        <v>2005</v>
      </c>
      <c r="D9193" s="0" t="s">
        <v>34</v>
      </c>
      <c r="E9193" s="0" t="s">
        <v>220</v>
      </c>
      <c r="F9193" s="0" t="n">
        <v>0</v>
      </c>
      <c r="G9193" s="0" t="n">
        <v>0</v>
      </c>
      <c r="H9193" s="0" t="n">
        <v>0.14</v>
      </c>
      <c r="I9193" s="0" t="n">
        <v>0</v>
      </c>
      <c r="J9193" s="0" t="n">
        <v>0.14</v>
      </c>
      <c r="N9193" s="0" t="s">
        <v>35</v>
      </c>
      <c r="P9193" s="0" t="n">
        <f aca="false">IF(AND(OR(Dashboard!$B$5="All",D9193=Dashboard!$B$5),OR(Dashboard!$D$5="All",N9193=Dashboard!$D$5),OR(AND(C9193&lt;&gt;"",C9193&gt;=Dashboard!$F$5,C9193&lt;=Dashboard!$H$5),AND(C9193="",Dashboard!$F$5&lt;=1980,Dashboard!$H$5&gt;=2016))),1,0)</f>
        <v>1</v>
      </c>
      <c r="Q9193" s="0" t="n">
        <f aca="false">J9193*P9193+ROW()*0.00000001</f>
        <v>0.14009193</v>
      </c>
    </row>
    <row r="9194" customFormat="false" ht="15" hidden="false" customHeight="false" outlineLevel="0" collapsed="false">
      <c r="A9194" s="0" t="s">
        <v>6717</v>
      </c>
      <c r="B9194" s="0" t="s">
        <v>144</v>
      </c>
      <c r="C9194" s="0" t="n">
        <v>2002</v>
      </c>
      <c r="D9194" s="0" t="s">
        <v>114</v>
      </c>
      <c r="E9194" s="0" t="s">
        <v>6718</v>
      </c>
      <c r="F9194" s="0" t="n">
        <v>0.11</v>
      </c>
      <c r="G9194" s="0" t="n">
        <v>0.03</v>
      </c>
      <c r="H9194" s="0" t="n">
        <v>0</v>
      </c>
      <c r="I9194" s="0" t="n">
        <v>0.01</v>
      </c>
      <c r="J9194" s="0" t="n">
        <v>0.14</v>
      </c>
      <c r="K9194" s="0" t="n">
        <v>66</v>
      </c>
      <c r="L9194" s="0" t="n">
        <v>8.4</v>
      </c>
      <c r="M9194" s="0" t="s">
        <v>73</v>
      </c>
      <c r="N9194" s="0" t="s">
        <v>66</v>
      </c>
      <c r="O9194" s="0" t="s">
        <v>67</v>
      </c>
      <c r="P9194" s="0" t="n">
        <f aca="false">IF(AND(OR(Dashboard!$B$5="All",D9194=Dashboard!$B$5),OR(Dashboard!$D$5="All",N9194=Dashboard!$D$5),OR(AND(C9194&lt;&gt;"",C9194&gt;=Dashboard!$F$5,C9194&lt;=Dashboard!$H$5),AND(C9194="",Dashboard!$F$5&lt;=1980,Dashboard!$H$5&gt;=2016))),1,0)</f>
        <v>1</v>
      </c>
      <c r="Q9194" s="0" t="n">
        <f aca="false">J9194*P9194+ROW()*0.00000001</f>
        <v>0.14009194</v>
      </c>
    </row>
    <row r="9195" customFormat="false" ht="15" hidden="false" customHeight="false" outlineLevel="0" collapsed="false">
      <c r="A9195" s="0" t="s">
        <v>5671</v>
      </c>
      <c r="B9195" s="0" t="s">
        <v>144</v>
      </c>
      <c r="C9195" s="0" t="n">
        <v>2005</v>
      </c>
      <c r="D9195" s="0" t="s">
        <v>246</v>
      </c>
      <c r="E9195" s="0" t="s">
        <v>72</v>
      </c>
      <c r="F9195" s="0" t="n">
        <v>0.11</v>
      </c>
      <c r="G9195" s="0" t="n">
        <v>0.03</v>
      </c>
      <c r="H9195" s="0" t="n">
        <v>0</v>
      </c>
      <c r="I9195" s="0" t="n">
        <v>0.01</v>
      </c>
      <c r="J9195" s="0" t="n">
        <v>0.14</v>
      </c>
      <c r="N9195" s="0" t="s">
        <v>66</v>
      </c>
      <c r="P9195" s="0" t="n">
        <f aca="false">IF(AND(OR(Dashboard!$B$5="All",D9195=Dashboard!$B$5),OR(Dashboard!$D$5="All",N9195=Dashboard!$D$5),OR(AND(C9195&lt;&gt;"",C9195&gt;=Dashboard!$F$5,C9195&lt;=Dashboard!$H$5),AND(C9195="",Dashboard!$F$5&lt;=1980,Dashboard!$H$5&gt;=2016))),1,0)</f>
        <v>1</v>
      </c>
      <c r="Q9195" s="0" t="n">
        <f aca="false">J9195*P9195+ROW()*0.00000001</f>
        <v>0.14009195</v>
      </c>
    </row>
    <row r="9196" customFormat="false" ht="15" hidden="false" customHeight="false" outlineLevel="0" collapsed="false">
      <c r="A9196" s="0" t="s">
        <v>6719</v>
      </c>
      <c r="B9196" s="0" t="s">
        <v>164</v>
      </c>
      <c r="C9196" s="0" t="n">
        <v>2007</v>
      </c>
      <c r="D9196" s="0" t="s">
        <v>46</v>
      </c>
      <c r="E9196" s="0" t="s">
        <v>195</v>
      </c>
      <c r="F9196" s="0" t="n">
        <v>0.07</v>
      </c>
      <c r="G9196" s="0" t="n">
        <v>0</v>
      </c>
      <c r="H9196" s="0" t="n">
        <v>0.06</v>
      </c>
      <c r="I9196" s="0" t="n">
        <v>0.01</v>
      </c>
      <c r="J9196" s="0" t="n">
        <v>0.14</v>
      </c>
      <c r="K9196" s="0" t="n">
        <v>64</v>
      </c>
      <c r="L9196" s="0" t="n">
        <v>6.6</v>
      </c>
      <c r="M9196" s="0" t="s">
        <v>125</v>
      </c>
      <c r="N9196" s="0" t="s">
        <v>74</v>
      </c>
      <c r="O9196" s="0" t="s">
        <v>67</v>
      </c>
      <c r="P9196" s="0" t="n">
        <f aca="false">IF(AND(OR(Dashboard!$B$5="All",D9196=Dashboard!$B$5),OR(Dashboard!$D$5="All",N9196=Dashboard!$D$5),OR(AND(C9196&lt;&gt;"",C9196&gt;=Dashboard!$F$5,C9196&lt;=Dashboard!$H$5),AND(C9196="",Dashboard!$F$5&lt;=1980,Dashboard!$H$5&gt;=2016))),1,0)</f>
        <v>1</v>
      </c>
      <c r="Q9196" s="0" t="n">
        <f aca="false">J9196*P9196+ROW()*0.00000001</f>
        <v>0.14009196</v>
      </c>
    </row>
    <row r="9197" customFormat="false" ht="15" hidden="false" customHeight="false" outlineLevel="0" collapsed="false">
      <c r="A9197" s="0" t="s">
        <v>3895</v>
      </c>
      <c r="B9197" s="0" t="s">
        <v>117</v>
      </c>
      <c r="C9197" s="0" t="n">
        <v>1996</v>
      </c>
      <c r="D9197" s="0" t="s">
        <v>34</v>
      </c>
      <c r="E9197" s="0" t="s">
        <v>220</v>
      </c>
      <c r="F9197" s="0" t="n">
        <v>0.08</v>
      </c>
      <c r="G9197" s="0" t="n">
        <v>0.05</v>
      </c>
      <c r="H9197" s="0" t="n">
        <v>0</v>
      </c>
      <c r="I9197" s="0" t="n">
        <v>0.01</v>
      </c>
      <c r="J9197" s="0" t="n">
        <v>0.14</v>
      </c>
      <c r="N9197" s="0" t="s">
        <v>74</v>
      </c>
      <c r="P9197" s="0" t="n">
        <f aca="false">IF(AND(OR(Dashboard!$B$5="All",D9197=Dashboard!$B$5),OR(Dashboard!$D$5="All",N9197=Dashboard!$D$5),OR(AND(C9197&lt;&gt;"",C9197&gt;=Dashboard!$F$5,C9197&lt;=Dashboard!$H$5),AND(C9197="",Dashboard!$F$5&lt;=1980,Dashboard!$H$5&gt;=2016))),1,0)</f>
        <v>1</v>
      </c>
      <c r="Q9197" s="0" t="n">
        <f aca="false">J9197*P9197+ROW()*0.00000001</f>
        <v>0.14009197</v>
      </c>
    </row>
    <row r="9198" customFormat="false" ht="15" hidden="false" customHeight="false" outlineLevel="0" collapsed="false">
      <c r="A9198" s="0" t="s">
        <v>6720</v>
      </c>
      <c r="B9198" s="0" t="s">
        <v>94</v>
      </c>
      <c r="C9198" s="0" t="n">
        <v>2016</v>
      </c>
      <c r="D9198" s="0" t="s">
        <v>71</v>
      </c>
      <c r="E9198" s="0" t="s">
        <v>3305</v>
      </c>
      <c r="F9198" s="0" t="n">
        <v>0.04</v>
      </c>
      <c r="G9198" s="0" t="n">
        <v>0.08</v>
      </c>
      <c r="H9198" s="0" t="n">
        <v>0</v>
      </c>
      <c r="I9198" s="0" t="n">
        <v>0.02</v>
      </c>
      <c r="J9198" s="0" t="n">
        <v>0.14</v>
      </c>
      <c r="K9198" s="0" t="n">
        <v>45</v>
      </c>
      <c r="L9198" s="0" t="n">
        <v>5.9</v>
      </c>
      <c r="M9198" s="0" t="s">
        <v>73</v>
      </c>
      <c r="N9198" s="0" t="s">
        <v>74</v>
      </c>
      <c r="O9198" s="0" t="s">
        <v>177</v>
      </c>
      <c r="P9198" s="0" t="n">
        <f aca="false">IF(AND(OR(Dashboard!$B$5="All",D9198=Dashboard!$B$5),OR(Dashboard!$D$5="All",N9198=Dashboard!$D$5),OR(AND(C9198&lt;&gt;"",C9198&gt;=Dashboard!$F$5,C9198&lt;=Dashboard!$H$5),AND(C9198="",Dashboard!$F$5&lt;=1980,Dashboard!$H$5&gt;=2016))),1,0)</f>
        <v>1</v>
      </c>
      <c r="Q9198" s="0" t="n">
        <f aca="false">J9198*P9198+ROW()*0.00000001</f>
        <v>0.14009198</v>
      </c>
    </row>
    <row r="9199" customFormat="false" ht="15" hidden="false" customHeight="false" outlineLevel="0" collapsed="false">
      <c r="A9199" s="0" t="s">
        <v>1773</v>
      </c>
      <c r="B9199" s="0" t="s">
        <v>851</v>
      </c>
      <c r="C9199" s="0" t="n">
        <v>2014</v>
      </c>
      <c r="D9199" s="0" t="s">
        <v>16</v>
      </c>
      <c r="E9199" s="0" t="s">
        <v>124</v>
      </c>
      <c r="F9199" s="0" t="n">
        <v>0.01</v>
      </c>
      <c r="G9199" s="0" t="n">
        <v>0.1</v>
      </c>
      <c r="H9199" s="0" t="n">
        <v>0</v>
      </c>
      <c r="I9199" s="0" t="n">
        <v>0.03</v>
      </c>
      <c r="J9199" s="0" t="n">
        <v>0.14</v>
      </c>
      <c r="K9199" s="0" t="n">
        <v>87</v>
      </c>
      <c r="L9199" s="0" t="n">
        <v>8.4</v>
      </c>
      <c r="M9199" s="0" t="s">
        <v>125</v>
      </c>
      <c r="N9199" s="0" t="s">
        <v>74</v>
      </c>
      <c r="O9199" s="0" t="s">
        <v>42</v>
      </c>
      <c r="P9199" s="0" t="n">
        <f aca="false">IF(AND(OR(Dashboard!$B$5="All",D9199=Dashboard!$B$5),OR(Dashboard!$D$5="All",N9199=Dashboard!$D$5),OR(AND(C9199&lt;&gt;"",C9199&gt;=Dashboard!$F$5,C9199&lt;=Dashboard!$H$5),AND(C9199="",Dashboard!$F$5&lt;=1980,Dashboard!$H$5&gt;=2016))),1,0)</f>
        <v>1</v>
      </c>
      <c r="Q9199" s="0" t="n">
        <f aca="false">J9199*P9199+ROW()*0.00000001</f>
        <v>0.14009199</v>
      </c>
    </row>
    <row r="9200" customFormat="false" ht="15" hidden="false" customHeight="false" outlineLevel="0" collapsed="false">
      <c r="A9200" s="0" t="s">
        <v>6721</v>
      </c>
      <c r="B9200" s="0" t="s">
        <v>144</v>
      </c>
      <c r="C9200" s="0" t="n">
        <v>2003</v>
      </c>
      <c r="D9200" s="0" t="s">
        <v>71</v>
      </c>
      <c r="E9200" s="0" t="s">
        <v>211</v>
      </c>
      <c r="F9200" s="0" t="n">
        <v>0.08</v>
      </c>
      <c r="G9200" s="0" t="n">
        <v>0.03</v>
      </c>
      <c r="H9200" s="0" t="n">
        <v>0.03</v>
      </c>
      <c r="I9200" s="0" t="n">
        <v>0</v>
      </c>
      <c r="J9200" s="0" t="n">
        <v>0.14</v>
      </c>
      <c r="K9200" s="0" t="n">
        <v>51</v>
      </c>
      <c r="L9200" s="0" t="n">
        <v>4.1</v>
      </c>
      <c r="M9200" s="0" t="s">
        <v>73</v>
      </c>
      <c r="N9200" s="0" t="s">
        <v>66</v>
      </c>
      <c r="O9200" s="0" t="s">
        <v>53</v>
      </c>
      <c r="P9200" s="0" t="n">
        <f aca="false">IF(AND(OR(Dashboard!$B$5="All",D9200=Dashboard!$B$5),OR(Dashboard!$D$5="All",N9200=Dashboard!$D$5),OR(AND(C9200&lt;&gt;"",C9200&gt;=Dashboard!$F$5,C9200&lt;=Dashboard!$H$5),AND(C9200="",Dashboard!$F$5&lt;=1980,Dashboard!$H$5&gt;=2016))),1,0)</f>
        <v>1</v>
      </c>
      <c r="Q9200" s="0" t="n">
        <f aca="false">J9200*P9200+ROW()*0.00000001</f>
        <v>0.140092</v>
      </c>
    </row>
    <row r="9201" customFormat="false" ht="15" hidden="false" customHeight="false" outlineLevel="0" collapsed="false">
      <c r="A9201" s="0" t="s">
        <v>3453</v>
      </c>
      <c r="B9201" s="0" t="s">
        <v>186</v>
      </c>
      <c r="C9201" s="0" t="n">
        <v>2002</v>
      </c>
      <c r="D9201" s="0" t="s">
        <v>34</v>
      </c>
      <c r="E9201" s="0" t="s">
        <v>649</v>
      </c>
      <c r="F9201" s="0" t="n">
        <v>0.11</v>
      </c>
      <c r="G9201" s="0" t="n">
        <v>0.03</v>
      </c>
      <c r="H9201" s="0" t="n">
        <v>0</v>
      </c>
      <c r="I9201" s="0" t="n">
        <v>0</v>
      </c>
      <c r="J9201" s="0" t="n">
        <v>0.14</v>
      </c>
      <c r="K9201" s="0" t="n">
        <v>72</v>
      </c>
      <c r="M9201" s="0" t="s">
        <v>36</v>
      </c>
      <c r="N9201" s="0" t="s">
        <v>35</v>
      </c>
      <c r="O9201" s="0" t="s">
        <v>37</v>
      </c>
      <c r="P9201" s="0" t="n">
        <f aca="false">IF(AND(OR(Dashboard!$B$5="All",D9201=Dashboard!$B$5),OR(Dashboard!$D$5="All",N9201=Dashboard!$D$5),OR(AND(C9201&lt;&gt;"",C9201&gt;=Dashboard!$F$5,C9201&lt;=Dashboard!$H$5),AND(C9201="",Dashboard!$F$5&lt;=1980,Dashboard!$H$5&gt;=2016))),1,0)</f>
        <v>1</v>
      </c>
      <c r="Q9201" s="0" t="n">
        <f aca="false">J9201*P9201+ROW()*0.00000001</f>
        <v>0.14009201</v>
      </c>
    </row>
    <row r="9202" customFormat="false" ht="15" hidden="false" customHeight="false" outlineLevel="0" collapsed="false">
      <c r="A9202" s="0" t="s">
        <v>6722</v>
      </c>
      <c r="B9202" s="0" t="s">
        <v>4986</v>
      </c>
      <c r="C9202" s="0" t="n">
        <v>1993</v>
      </c>
      <c r="D9202" s="0" t="s">
        <v>102</v>
      </c>
      <c r="E9202" s="0" t="s">
        <v>4987</v>
      </c>
      <c r="F9202" s="0" t="n">
        <v>0</v>
      </c>
      <c r="G9202" s="0" t="n">
        <v>0</v>
      </c>
      <c r="H9202" s="0" t="n">
        <v>0.14</v>
      </c>
      <c r="I9202" s="0" t="n">
        <v>0</v>
      </c>
      <c r="J9202" s="0" t="n">
        <v>0.14</v>
      </c>
      <c r="N9202" s="0" t="s">
        <v>161</v>
      </c>
      <c r="P9202" s="0" t="n">
        <f aca="false">IF(AND(OR(Dashboard!$B$5="All",D9202=Dashboard!$B$5),OR(Dashboard!$D$5="All",N9202=Dashboard!$D$5),OR(AND(C9202&lt;&gt;"",C9202&gt;=Dashboard!$F$5,C9202&lt;=Dashboard!$H$5),AND(C9202="",Dashboard!$F$5&lt;=1980,Dashboard!$H$5&gt;=2016))),1,0)</f>
        <v>1</v>
      </c>
      <c r="Q9202" s="0" t="n">
        <f aca="false">J9202*P9202+ROW()*0.00000001</f>
        <v>0.14009202</v>
      </c>
    </row>
    <row r="9203" customFormat="false" ht="15" hidden="false" customHeight="false" outlineLevel="0" collapsed="false">
      <c r="A9203" s="0" t="s">
        <v>6723</v>
      </c>
      <c r="B9203" s="0" t="s">
        <v>33</v>
      </c>
      <c r="C9203" s="0" t="n">
        <v>2008</v>
      </c>
      <c r="D9203" s="0" t="s">
        <v>58</v>
      </c>
      <c r="E9203" s="0" t="s">
        <v>689</v>
      </c>
      <c r="F9203" s="0" t="n">
        <v>0.12</v>
      </c>
      <c r="G9203" s="0" t="n">
        <v>0.01</v>
      </c>
      <c r="H9203" s="0" t="n">
        <v>0</v>
      </c>
      <c r="I9203" s="0" t="n">
        <v>0.01</v>
      </c>
      <c r="J9203" s="0" t="n">
        <v>0.14</v>
      </c>
      <c r="M9203" s="0" t="s">
        <v>36</v>
      </c>
      <c r="N9203" s="0" t="s">
        <v>35</v>
      </c>
      <c r="P9203" s="0" t="n">
        <f aca="false">IF(AND(OR(Dashboard!$B$5="All",D9203=Dashboard!$B$5),OR(Dashboard!$D$5="All",N9203=Dashboard!$D$5),OR(AND(C9203&lt;&gt;"",C9203&gt;=Dashboard!$F$5,C9203&lt;=Dashboard!$H$5),AND(C9203="",Dashboard!$F$5&lt;=1980,Dashboard!$H$5&gt;=2016))),1,0)</f>
        <v>1</v>
      </c>
      <c r="Q9203" s="0" t="n">
        <f aca="false">J9203*P9203+ROW()*0.00000001</f>
        <v>0.14009203</v>
      </c>
    </row>
    <row r="9204" customFormat="false" ht="15" hidden="false" customHeight="false" outlineLevel="0" collapsed="false">
      <c r="A9204" s="0" t="s">
        <v>4022</v>
      </c>
      <c r="B9204" s="0" t="s">
        <v>70</v>
      </c>
      <c r="C9204" s="0" t="n">
        <v>2007</v>
      </c>
      <c r="D9204" s="0" t="s">
        <v>34</v>
      </c>
      <c r="E9204" s="0" t="s">
        <v>72</v>
      </c>
      <c r="F9204" s="0" t="n">
        <v>0.13</v>
      </c>
      <c r="G9204" s="0" t="n">
        <v>0</v>
      </c>
      <c r="H9204" s="0" t="n">
        <v>0</v>
      </c>
      <c r="I9204" s="0" t="n">
        <v>0.01</v>
      </c>
      <c r="J9204" s="0" t="n">
        <v>0.14</v>
      </c>
      <c r="K9204" s="0" t="n">
        <v>82</v>
      </c>
      <c r="L9204" s="0" t="n">
        <v>5.2</v>
      </c>
      <c r="M9204" s="0" t="s">
        <v>36</v>
      </c>
      <c r="N9204" s="0" t="s">
        <v>74</v>
      </c>
      <c r="O9204" s="0" t="s">
        <v>42</v>
      </c>
      <c r="P9204" s="0" t="n">
        <f aca="false">IF(AND(OR(Dashboard!$B$5="All",D9204=Dashboard!$B$5),OR(Dashboard!$D$5="All",N9204=Dashboard!$D$5),OR(AND(C9204&lt;&gt;"",C9204&gt;=Dashboard!$F$5,C9204&lt;=Dashboard!$H$5),AND(C9204="",Dashboard!$F$5&lt;=1980,Dashboard!$H$5&gt;=2016))),1,0)</f>
        <v>1</v>
      </c>
      <c r="Q9204" s="0" t="n">
        <f aca="false">J9204*P9204+ROW()*0.00000001</f>
        <v>0.14009204</v>
      </c>
    </row>
    <row r="9205" customFormat="false" ht="15" hidden="false" customHeight="false" outlineLevel="0" collapsed="false">
      <c r="A9205" s="0" t="s">
        <v>5831</v>
      </c>
      <c r="B9205" s="0" t="s">
        <v>152</v>
      </c>
      <c r="C9205" s="0" t="n">
        <v>2009</v>
      </c>
      <c r="D9205" s="0" t="s">
        <v>46</v>
      </c>
      <c r="E9205" s="0" t="s">
        <v>689</v>
      </c>
      <c r="F9205" s="0" t="n">
        <v>0</v>
      </c>
      <c r="G9205" s="0" t="n">
        <v>0.11</v>
      </c>
      <c r="H9205" s="0" t="n">
        <v>0</v>
      </c>
      <c r="I9205" s="0" t="n">
        <v>0.02</v>
      </c>
      <c r="J9205" s="0" t="n">
        <v>0.14</v>
      </c>
      <c r="K9205" s="0" t="n">
        <v>77</v>
      </c>
      <c r="L9205" s="0" t="n">
        <v>8.1</v>
      </c>
      <c r="M9205" s="0" t="s">
        <v>73</v>
      </c>
      <c r="N9205" s="0" t="s">
        <v>152</v>
      </c>
      <c r="O9205" s="0" t="s">
        <v>37</v>
      </c>
      <c r="P9205" s="0" t="n">
        <f aca="false">IF(AND(OR(Dashboard!$B$5="All",D9205=Dashboard!$B$5),OR(Dashboard!$D$5="All",N9205=Dashboard!$D$5),OR(AND(C9205&lt;&gt;"",C9205&gt;=Dashboard!$F$5,C9205&lt;=Dashboard!$H$5),AND(C9205="",Dashboard!$F$5&lt;=1980,Dashboard!$H$5&gt;=2016))),1,0)</f>
        <v>1</v>
      </c>
      <c r="Q9205" s="0" t="n">
        <f aca="false">J9205*P9205+ROW()*0.00000001</f>
        <v>0.14009205</v>
      </c>
    </row>
    <row r="9206" customFormat="false" ht="15" hidden="false" customHeight="false" outlineLevel="0" collapsed="false">
      <c r="A9206" s="0" t="s">
        <v>6724</v>
      </c>
      <c r="B9206" s="0" t="s">
        <v>117</v>
      </c>
      <c r="C9206" s="0" t="n">
        <v>2001</v>
      </c>
      <c r="D9206" s="0" t="s">
        <v>16</v>
      </c>
      <c r="E9206" s="0" t="s">
        <v>520</v>
      </c>
      <c r="F9206" s="0" t="n">
        <v>0.08</v>
      </c>
      <c r="G9206" s="0" t="n">
        <v>0.05</v>
      </c>
      <c r="H9206" s="0" t="n">
        <v>0</v>
      </c>
      <c r="I9206" s="0" t="n">
        <v>0.01</v>
      </c>
      <c r="J9206" s="0" t="n">
        <v>0.14</v>
      </c>
      <c r="N9206" s="0" t="s">
        <v>74</v>
      </c>
      <c r="P9206" s="0" t="n">
        <f aca="false">IF(AND(OR(Dashboard!$B$5="All",D9206=Dashboard!$B$5),OR(Dashboard!$D$5="All",N9206=Dashboard!$D$5),OR(AND(C9206&lt;&gt;"",C9206&gt;=Dashboard!$F$5,C9206&lt;=Dashboard!$H$5),AND(C9206="",Dashboard!$F$5&lt;=1980,Dashboard!$H$5&gt;=2016))),1,0)</f>
        <v>1</v>
      </c>
      <c r="Q9206" s="0" t="n">
        <f aca="false">J9206*P9206+ROW()*0.00000001</f>
        <v>0.14009206</v>
      </c>
    </row>
    <row r="9207" customFormat="false" ht="15" hidden="false" customHeight="false" outlineLevel="0" collapsed="false">
      <c r="A9207" s="0" t="s">
        <v>2403</v>
      </c>
      <c r="B9207" s="0" t="s">
        <v>144</v>
      </c>
      <c r="C9207" s="0" t="n">
        <v>2005</v>
      </c>
      <c r="D9207" s="0" t="s">
        <v>16</v>
      </c>
      <c r="E9207" s="0" t="s">
        <v>487</v>
      </c>
      <c r="F9207" s="0" t="n">
        <v>0.1</v>
      </c>
      <c r="G9207" s="0" t="n">
        <v>0.03</v>
      </c>
      <c r="H9207" s="0" t="n">
        <v>0</v>
      </c>
      <c r="I9207" s="0" t="n">
        <v>0</v>
      </c>
      <c r="J9207" s="0" t="n">
        <v>0.14</v>
      </c>
      <c r="K9207" s="0" t="n">
        <v>68</v>
      </c>
      <c r="M9207" s="0" t="s">
        <v>125</v>
      </c>
      <c r="N9207" s="0" t="s">
        <v>66</v>
      </c>
      <c r="O9207" s="0" t="s">
        <v>67</v>
      </c>
      <c r="P9207" s="0" t="n">
        <f aca="false">IF(AND(OR(Dashboard!$B$5="All",D9207=Dashboard!$B$5),OR(Dashboard!$D$5="All",N9207=Dashboard!$D$5),OR(AND(C9207&lt;&gt;"",C9207&gt;=Dashboard!$F$5,C9207&lt;=Dashboard!$H$5),AND(C9207="",Dashboard!$F$5&lt;=1980,Dashboard!$H$5&gt;=2016))),1,0)</f>
        <v>1</v>
      </c>
      <c r="Q9207" s="0" t="n">
        <f aca="false">J9207*P9207+ROW()*0.00000001</f>
        <v>0.14009207</v>
      </c>
    </row>
    <row r="9208" customFormat="false" ht="15" hidden="false" customHeight="false" outlineLevel="0" collapsed="false">
      <c r="A9208" s="0" t="s">
        <v>5258</v>
      </c>
      <c r="B9208" s="0" t="s">
        <v>172</v>
      </c>
      <c r="C9208" s="0" t="n">
        <v>2015</v>
      </c>
      <c r="D9208" s="0" t="s">
        <v>71</v>
      </c>
      <c r="E9208" s="0" t="s">
        <v>91</v>
      </c>
      <c r="F9208" s="0" t="n">
        <v>0.09</v>
      </c>
      <c r="G9208" s="0" t="n">
        <v>0.04</v>
      </c>
      <c r="H9208" s="0" t="n">
        <v>0</v>
      </c>
      <c r="I9208" s="0" t="n">
        <v>0.01</v>
      </c>
      <c r="J9208" s="0" t="n">
        <v>0.14</v>
      </c>
      <c r="K9208" s="0" t="n">
        <v>75</v>
      </c>
      <c r="L9208" s="0" t="n">
        <v>7.9</v>
      </c>
      <c r="M9208" s="0" t="s">
        <v>103</v>
      </c>
      <c r="N9208" s="0" t="s">
        <v>66</v>
      </c>
      <c r="O9208" s="0" t="s">
        <v>37</v>
      </c>
      <c r="P9208" s="0" t="n">
        <f aca="false">IF(AND(OR(Dashboard!$B$5="All",D9208=Dashboard!$B$5),OR(Dashboard!$D$5="All",N9208=Dashboard!$D$5),OR(AND(C9208&lt;&gt;"",C9208&gt;=Dashboard!$F$5,C9208&lt;=Dashboard!$H$5),AND(C9208="",Dashboard!$F$5&lt;=1980,Dashboard!$H$5&gt;=2016))),1,0)</f>
        <v>1</v>
      </c>
      <c r="Q9208" s="0" t="n">
        <f aca="false">J9208*P9208+ROW()*0.00000001</f>
        <v>0.14009208</v>
      </c>
    </row>
    <row r="9209" customFormat="false" ht="15" hidden="false" customHeight="false" outlineLevel="0" collapsed="false">
      <c r="A9209" s="0" t="s">
        <v>3763</v>
      </c>
      <c r="B9209" s="0" t="s">
        <v>152</v>
      </c>
      <c r="C9209" s="0" t="n">
        <v>2012</v>
      </c>
      <c r="D9209" s="0" t="s">
        <v>56</v>
      </c>
      <c r="E9209" s="0" t="s">
        <v>72</v>
      </c>
      <c r="F9209" s="0" t="n">
        <v>0.1</v>
      </c>
      <c r="G9209" s="0" t="n">
        <v>0.03</v>
      </c>
      <c r="H9209" s="0" t="n">
        <v>0</v>
      </c>
      <c r="I9209" s="0" t="n">
        <v>0.01</v>
      </c>
      <c r="J9209" s="0" t="n">
        <v>0.14</v>
      </c>
      <c r="K9209" s="0" t="n">
        <v>77</v>
      </c>
      <c r="L9209" s="0" t="n">
        <v>7.6</v>
      </c>
      <c r="M9209" s="0" t="s">
        <v>73</v>
      </c>
      <c r="N9209" s="0" t="s">
        <v>152</v>
      </c>
      <c r="O9209" s="0" t="s">
        <v>37</v>
      </c>
      <c r="P9209" s="0" t="n">
        <f aca="false">IF(AND(OR(Dashboard!$B$5="All",D9209=Dashboard!$B$5),OR(Dashboard!$D$5="All",N9209=Dashboard!$D$5),OR(AND(C9209&lt;&gt;"",C9209&gt;=Dashboard!$F$5,C9209&lt;=Dashboard!$H$5),AND(C9209="",Dashboard!$F$5&lt;=1980,Dashboard!$H$5&gt;=2016))),1,0)</f>
        <v>1</v>
      </c>
      <c r="Q9209" s="0" t="n">
        <f aca="false">J9209*P9209+ROW()*0.00000001</f>
        <v>0.14009209</v>
      </c>
    </row>
    <row r="9210" customFormat="false" ht="15" hidden="false" customHeight="false" outlineLevel="0" collapsed="false">
      <c r="A9210" s="0" t="s">
        <v>6725</v>
      </c>
      <c r="B9210" s="0" t="s">
        <v>152</v>
      </c>
      <c r="C9210" s="0" t="n">
        <v>2000</v>
      </c>
      <c r="D9210" s="0" t="s">
        <v>246</v>
      </c>
      <c r="E9210" s="0" t="s">
        <v>124</v>
      </c>
      <c r="F9210" s="0" t="n">
        <v>0.02</v>
      </c>
      <c r="G9210" s="0" t="n">
        <v>0.1</v>
      </c>
      <c r="H9210" s="0" t="n">
        <v>0</v>
      </c>
      <c r="I9210" s="0" t="n">
        <v>0.02</v>
      </c>
      <c r="J9210" s="0" t="n">
        <v>0.14</v>
      </c>
      <c r="L9210" s="0" t="n">
        <v>8</v>
      </c>
      <c r="M9210" s="0" t="s">
        <v>103</v>
      </c>
      <c r="N9210" s="0" t="s">
        <v>152</v>
      </c>
      <c r="P9210" s="0" t="n">
        <f aca="false">IF(AND(OR(Dashboard!$B$5="All",D9210=Dashboard!$B$5),OR(Dashboard!$D$5="All",N9210=Dashboard!$D$5),OR(AND(C9210&lt;&gt;"",C9210&gt;=Dashboard!$F$5,C9210&lt;=Dashboard!$H$5),AND(C9210="",Dashboard!$F$5&lt;=1980,Dashboard!$H$5&gt;=2016))),1,0)</f>
        <v>1</v>
      </c>
      <c r="Q9210" s="0" t="n">
        <f aca="false">J9210*P9210+ROW()*0.00000001</f>
        <v>0.1400921</v>
      </c>
    </row>
    <row r="9211" customFormat="false" ht="15" hidden="false" customHeight="false" outlineLevel="0" collapsed="false">
      <c r="A9211" s="0" t="s">
        <v>6726</v>
      </c>
      <c r="B9211" s="0" t="s">
        <v>117</v>
      </c>
      <c r="C9211" s="0" t="n">
        <v>1995</v>
      </c>
      <c r="D9211" s="0" t="s">
        <v>58</v>
      </c>
      <c r="E9211" s="0" t="s">
        <v>229</v>
      </c>
      <c r="F9211" s="0" t="n">
        <v>0.08</v>
      </c>
      <c r="G9211" s="0" t="n">
        <v>0.05</v>
      </c>
      <c r="H9211" s="0" t="n">
        <v>0</v>
      </c>
      <c r="I9211" s="0" t="n">
        <v>0.01</v>
      </c>
      <c r="J9211" s="0" t="n">
        <v>0.14</v>
      </c>
      <c r="N9211" s="0" t="s">
        <v>74</v>
      </c>
      <c r="P9211" s="0" t="n">
        <f aca="false">IF(AND(OR(Dashboard!$B$5="All",D9211=Dashboard!$B$5),OR(Dashboard!$D$5="All",N9211=Dashboard!$D$5),OR(AND(C9211&lt;&gt;"",C9211&gt;=Dashboard!$F$5,C9211&lt;=Dashboard!$H$5),AND(C9211="",Dashboard!$F$5&lt;=1980,Dashboard!$H$5&gt;=2016))),1,0)</f>
        <v>1</v>
      </c>
      <c r="Q9211" s="0" t="n">
        <f aca="false">J9211*P9211+ROW()*0.00000001</f>
        <v>0.14009211</v>
      </c>
    </row>
    <row r="9212" customFormat="false" ht="15" hidden="false" customHeight="false" outlineLevel="0" collapsed="false">
      <c r="A9212" s="0" t="s">
        <v>6727</v>
      </c>
      <c r="B9212" s="0" t="s">
        <v>33</v>
      </c>
      <c r="C9212" s="0" t="n">
        <v>2007</v>
      </c>
      <c r="D9212" s="0" t="s">
        <v>34</v>
      </c>
      <c r="E9212" s="0" t="s">
        <v>220</v>
      </c>
      <c r="F9212" s="0" t="n">
        <v>0</v>
      </c>
      <c r="G9212" s="0" t="n">
        <v>0</v>
      </c>
      <c r="H9212" s="0" t="n">
        <v>0.14</v>
      </c>
      <c r="I9212" s="0" t="n">
        <v>0</v>
      </c>
      <c r="J9212" s="0" t="n">
        <v>0.14</v>
      </c>
      <c r="N9212" s="0" t="s">
        <v>35</v>
      </c>
      <c r="P9212" s="0" t="n">
        <f aca="false">IF(AND(OR(Dashboard!$B$5="All",D9212=Dashboard!$B$5),OR(Dashboard!$D$5="All",N9212=Dashboard!$D$5),OR(AND(C9212&lt;&gt;"",C9212&gt;=Dashboard!$F$5,C9212&lt;=Dashboard!$H$5),AND(C9212="",Dashboard!$F$5&lt;=1980,Dashboard!$H$5&gt;=2016))),1,0)</f>
        <v>1</v>
      </c>
      <c r="Q9212" s="0" t="n">
        <f aca="false">J9212*P9212+ROW()*0.00000001</f>
        <v>0.14009212</v>
      </c>
    </row>
    <row r="9213" customFormat="false" ht="15" hidden="false" customHeight="false" outlineLevel="0" collapsed="false">
      <c r="A9213" s="0" t="s">
        <v>6300</v>
      </c>
      <c r="B9213" s="0" t="s">
        <v>64</v>
      </c>
      <c r="C9213" s="0" t="n">
        <v>2006</v>
      </c>
      <c r="D9213" s="0" t="s">
        <v>71</v>
      </c>
      <c r="E9213" s="0" t="s">
        <v>293</v>
      </c>
      <c r="F9213" s="0" t="n">
        <v>0.12</v>
      </c>
      <c r="G9213" s="0" t="n">
        <v>0.01</v>
      </c>
      <c r="H9213" s="0" t="n">
        <v>0</v>
      </c>
      <c r="I9213" s="0" t="n">
        <v>0.01</v>
      </c>
      <c r="J9213" s="0" t="n">
        <v>0.14</v>
      </c>
      <c r="K9213" s="0" t="n">
        <v>48</v>
      </c>
      <c r="L9213" s="0" t="n">
        <v>5.7</v>
      </c>
      <c r="M9213" s="0" t="s">
        <v>103</v>
      </c>
      <c r="N9213" s="0" t="s">
        <v>66</v>
      </c>
      <c r="O9213" s="0" t="s">
        <v>177</v>
      </c>
      <c r="P9213" s="0" t="n">
        <f aca="false">IF(AND(OR(Dashboard!$B$5="All",D9213=Dashboard!$B$5),OR(Dashboard!$D$5="All",N9213=Dashboard!$D$5),OR(AND(C9213&lt;&gt;"",C9213&gt;=Dashboard!$F$5,C9213&lt;=Dashboard!$H$5),AND(C9213="",Dashboard!$F$5&lt;=1980,Dashboard!$H$5&gt;=2016))),1,0)</f>
        <v>1</v>
      </c>
      <c r="Q9213" s="0" t="n">
        <f aca="false">J9213*P9213+ROW()*0.00000001</f>
        <v>0.14009213</v>
      </c>
    </row>
    <row r="9214" customFormat="false" ht="15" hidden="false" customHeight="false" outlineLevel="0" collapsed="false">
      <c r="A9214" s="0" t="s">
        <v>6728</v>
      </c>
      <c r="B9214" s="0" t="s">
        <v>70</v>
      </c>
      <c r="C9214" s="0" t="n">
        <v>2012</v>
      </c>
      <c r="D9214" s="0" t="s">
        <v>71</v>
      </c>
      <c r="E9214" s="0" t="s">
        <v>124</v>
      </c>
      <c r="F9214" s="0" t="n">
        <v>0</v>
      </c>
      <c r="G9214" s="0" t="n">
        <v>0</v>
      </c>
      <c r="H9214" s="0" t="n">
        <v>0.14</v>
      </c>
      <c r="I9214" s="0" t="n">
        <v>0</v>
      </c>
      <c r="J9214" s="0" t="n">
        <v>0.14</v>
      </c>
      <c r="K9214" s="0" t="n">
        <v>63</v>
      </c>
      <c r="L9214" s="0" t="n">
        <v>8</v>
      </c>
      <c r="M9214" s="0" t="s">
        <v>103</v>
      </c>
      <c r="N9214" s="0" t="s">
        <v>74</v>
      </c>
      <c r="O9214" s="0" t="s">
        <v>67</v>
      </c>
      <c r="P9214" s="0" t="n">
        <f aca="false">IF(AND(OR(Dashboard!$B$5="All",D9214=Dashboard!$B$5),OR(Dashboard!$D$5="All",N9214=Dashboard!$D$5),OR(AND(C9214&lt;&gt;"",C9214&gt;=Dashboard!$F$5,C9214&lt;=Dashboard!$H$5),AND(C9214="",Dashboard!$F$5&lt;=1980,Dashboard!$H$5&gt;=2016))),1,0)</f>
        <v>1</v>
      </c>
      <c r="Q9214" s="0" t="n">
        <f aca="false">J9214*P9214+ROW()*0.00000001</f>
        <v>0.14009214</v>
      </c>
    </row>
    <row r="9215" customFormat="false" ht="15" hidden="false" customHeight="false" outlineLevel="0" collapsed="false">
      <c r="A9215" s="0" t="s">
        <v>6729</v>
      </c>
      <c r="B9215" s="0" t="s">
        <v>117</v>
      </c>
      <c r="C9215" s="0" t="n">
        <v>1996</v>
      </c>
      <c r="D9215" s="0" t="s">
        <v>48</v>
      </c>
      <c r="E9215" s="0" t="s">
        <v>229</v>
      </c>
      <c r="F9215" s="0" t="n">
        <v>0.08</v>
      </c>
      <c r="G9215" s="0" t="n">
        <v>0.05</v>
      </c>
      <c r="H9215" s="0" t="n">
        <v>0</v>
      </c>
      <c r="I9215" s="0" t="n">
        <v>0.01</v>
      </c>
      <c r="J9215" s="0" t="n">
        <v>0.14</v>
      </c>
      <c r="K9215" s="0" t="n">
        <v>83</v>
      </c>
      <c r="L9215" s="0" t="n">
        <v>7.4</v>
      </c>
      <c r="M9215" s="0" t="s">
        <v>36</v>
      </c>
      <c r="N9215" s="0" t="s">
        <v>74</v>
      </c>
      <c r="O9215" s="0" t="s">
        <v>42</v>
      </c>
      <c r="P9215" s="0" t="n">
        <f aca="false">IF(AND(OR(Dashboard!$B$5="All",D9215=Dashboard!$B$5),OR(Dashboard!$D$5="All",N9215=Dashboard!$D$5),OR(AND(C9215&lt;&gt;"",C9215&gt;=Dashboard!$F$5,C9215&lt;=Dashboard!$H$5),AND(C9215="",Dashboard!$F$5&lt;=1980,Dashboard!$H$5&gt;=2016))),1,0)</f>
        <v>1</v>
      </c>
      <c r="Q9215" s="0" t="n">
        <f aca="false">J9215*P9215+ROW()*0.00000001</f>
        <v>0.14009215</v>
      </c>
    </row>
    <row r="9216" customFormat="false" ht="15" hidden="false" customHeight="false" outlineLevel="0" collapsed="false">
      <c r="A9216" s="0" t="s">
        <v>6730</v>
      </c>
      <c r="B9216" s="0" t="s">
        <v>85</v>
      </c>
      <c r="C9216" s="0" t="n">
        <v>2002</v>
      </c>
      <c r="D9216" s="0" t="s">
        <v>71</v>
      </c>
      <c r="E9216" s="0" t="s">
        <v>418</v>
      </c>
      <c r="F9216" s="0" t="n">
        <v>0.1</v>
      </c>
      <c r="G9216" s="0" t="n">
        <v>0.04</v>
      </c>
      <c r="H9216" s="0" t="n">
        <v>0</v>
      </c>
      <c r="I9216" s="0" t="n">
        <v>0</v>
      </c>
      <c r="J9216" s="0" t="n">
        <v>0.14</v>
      </c>
      <c r="K9216" s="0" t="n">
        <v>58</v>
      </c>
      <c r="M9216" s="0" t="s">
        <v>103</v>
      </c>
      <c r="N9216" s="0" t="s">
        <v>35</v>
      </c>
      <c r="O9216" s="0" t="s">
        <v>53</v>
      </c>
      <c r="P9216" s="0" t="n">
        <f aca="false">IF(AND(OR(Dashboard!$B$5="All",D9216=Dashboard!$B$5),OR(Dashboard!$D$5="All",N9216=Dashboard!$D$5),OR(AND(C9216&lt;&gt;"",C9216&gt;=Dashboard!$F$5,C9216&lt;=Dashboard!$H$5),AND(C9216="",Dashboard!$F$5&lt;=1980,Dashboard!$H$5&gt;=2016))),1,0)</f>
        <v>1</v>
      </c>
      <c r="Q9216" s="0" t="n">
        <f aca="false">J9216*P9216+ROW()*0.00000001</f>
        <v>0.14009216</v>
      </c>
    </row>
    <row r="9217" customFormat="false" ht="15" hidden="false" customHeight="false" outlineLevel="0" collapsed="false">
      <c r="A9217" s="0" t="s">
        <v>6731</v>
      </c>
      <c r="B9217" s="0" t="s">
        <v>33</v>
      </c>
      <c r="C9217" s="0" t="n">
        <v>2009</v>
      </c>
      <c r="D9217" s="0" t="s">
        <v>52</v>
      </c>
      <c r="E9217" s="0" t="s">
        <v>243</v>
      </c>
      <c r="F9217" s="0" t="n">
        <v>0.13</v>
      </c>
      <c r="G9217" s="0" t="n">
        <v>0</v>
      </c>
      <c r="H9217" s="0" t="n">
        <v>0</v>
      </c>
      <c r="I9217" s="0" t="n">
        <v>0.01</v>
      </c>
      <c r="J9217" s="0" t="n">
        <v>0.14</v>
      </c>
      <c r="N9217" s="0" t="s">
        <v>35</v>
      </c>
      <c r="P9217" s="0" t="n">
        <f aca="false">IF(AND(OR(Dashboard!$B$5="All",D9217=Dashboard!$B$5),OR(Dashboard!$D$5="All",N9217=Dashboard!$D$5),OR(AND(C9217&lt;&gt;"",C9217&gt;=Dashboard!$F$5,C9217&lt;=Dashboard!$H$5),AND(C9217="",Dashboard!$F$5&lt;=1980,Dashboard!$H$5&gt;=2016))),1,0)</f>
        <v>1</v>
      </c>
      <c r="Q9217" s="0" t="n">
        <f aca="false">J9217*P9217+ROW()*0.00000001</f>
        <v>0.14009217</v>
      </c>
    </row>
    <row r="9218" customFormat="false" ht="15" hidden="false" customHeight="false" outlineLevel="0" collapsed="false">
      <c r="A9218" s="0" t="s">
        <v>6732</v>
      </c>
      <c r="B9218" s="0" t="s">
        <v>186</v>
      </c>
      <c r="C9218" s="0" t="n">
        <v>2002</v>
      </c>
      <c r="D9218" s="0" t="s">
        <v>102</v>
      </c>
      <c r="E9218" s="0" t="s">
        <v>328</v>
      </c>
      <c r="F9218" s="0" t="n">
        <v>0.04</v>
      </c>
      <c r="G9218" s="0" t="n">
        <v>0.01</v>
      </c>
      <c r="H9218" s="0" t="n">
        <v>0.08</v>
      </c>
      <c r="I9218" s="0" t="n">
        <v>0</v>
      </c>
      <c r="J9218" s="0" t="n">
        <v>0.14</v>
      </c>
      <c r="N9218" s="0" t="s">
        <v>35</v>
      </c>
      <c r="P9218" s="0" t="n">
        <f aca="false">IF(AND(OR(Dashboard!$B$5="All",D9218=Dashboard!$B$5),OR(Dashboard!$D$5="All",N9218=Dashboard!$D$5),OR(AND(C9218&lt;&gt;"",C9218&gt;=Dashboard!$F$5,C9218&lt;=Dashboard!$H$5),AND(C9218="",Dashboard!$F$5&lt;=1980,Dashboard!$H$5&gt;=2016))),1,0)</f>
        <v>1</v>
      </c>
      <c r="Q9218" s="0" t="n">
        <f aca="false">J9218*P9218+ROW()*0.00000001</f>
        <v>0.14009218</v>
      </c>
    </row>
    <row r="9219" customFormat="false" ht="15" hidden="false" customHeight="false" outlineLevel="0" collapsed="false">
      <c r="A9219" s="0" t="s">
        <v>4111</v>
      </c>
      <c r="B9219" s="0" t="s">
        <v>64</v>
      </c>
      <c r="D9219" s="0" t="s">
        <v>48</v>
      </c>
      <c r="E9219" s="0" t="s">
        <v>520</v>
      </c>
      <c r="F9219" s="0" t="n">
        <v>0.13</v>
      </c>
      <c r="G9219" s="0" t="n">
        <v>0</v>
      </c>
      <c r="H9219" s="0" t="n">
        <v>0</v>
      </c>
      <c r="I9219" s="0" t="n">
        <v>0.01</v>
      </c>
      <c r="J9219" s="0" t="n">
        <v>0.14</v>
      </c>
      <c r="K9219" s="0" t="n">
        <v>78</v>
      </c>
      <c r="L9219" s="0" t="n">
        <v>8.4</v>
      </c>
      <c r="M9219" s="0" t="s">
        <v>36</v>
      </c>
      <c r="N9219" s="0" t="s">
        <v>66</v>
      </c>
      <c r="O9219" s="0" t="s">
        <v>37</v>
      </c>
      <c r="P9219" s="0" t="n">
        <f aca="false">IF(AND(OR(Dashboard!$B$5="All",D9219=Dashboard!$B$5),OR(Dashboard!$D$5="All",N9219=Dashboard!$D$5),OR(AND(C9219&lt;&gt;"",C9219&gt;=Dashboard!$F$5,C9219&lt;=Dashboard!$H$5),AND(C9219="",Dashboard!$F$5&lt;=1980,Dashboard!$H$5&gt;=2016))),1,0)</f>
        <v>1</v>
      </c>
      <c r="Q9219" s="0" t="n">
        <f aca="false">J9219*P9219+ROW()*0.00000001</f>
        <v>0.14009219</v>
      </c>
    </row>
    <row r="9220" customFormat="false" ht="15" hidden="false" customHeight="false" outlineLevel="0" collapsed="false">
      <c r="A9220" s="0" t="s">
        <v>6733</v>
      </c>
      <c r="B9220" s="0" t="s">
        <v>76</v>
      </c>
      <c r="C9220" s="0" t="n">
        <v>2001</v>
      </c>
      <c r="D9220" s="0" t="s">
        <v>52</v>
      </c>
      <c r="E9220" s="0" t="s">
        <v>6734</v>
      </c>
      <c r="F9220" s="0" t="n">
        <v>0</v>
      </c>
      <c r="G9220" s="0" t="n">
        <v>0</v>
      </c>
      <c r="H9220" s="0" t="n">
        <v>0.14</v>
      </c>
      <c r="I9220" s="0" t="n">
        <v>0</v>
      </c>
      <c r="J9220" s="0" t="n">
        <v>0.14</v>
      </c>
      <c r="N9220" s="0" t="s">
        <v>74</v>
      </c>
      <c r="P9220" s="0" t="n">
        <f aca="false">IF(AND(OR(Dashboard!$B$5="All",D9220=Dashboard!$B$5),OR(Dashboard!$D$5="All",N9220=Dashboard!$D$5),OR(AND(C9220&lt;&gt;"",C9220&gt;=Dashboard!$F$5,C9220&lt;=Dashboard!$H$5),AND(C9220="",Dashboard!$F$5&lt;=1980,Dashboard!$H$5&gt;=2016))),1,0)</f>
        <v>1</v>
      </c>
      <c r="Q9220" s="0" t="n">
        <f aca="false">J9220*P9220+ROW()*0.00000001</f>
        <v>0.1400922</v>
      </c>
    </row>
    <row r="9221" customFormat="false" ht="15" hidden="false" customHeight="false" outlineLevel="0" collapsed="false">
      <c r="A9221" s="0" t="s">
        <v>6735</v>
      </c>
      <c r="B9221" s="0" t="s">
        <v>117</v>
      </c>
      <c r="C9221" s="0" t="n">
        <v>1999</v>
      </c>
      <c r="D9221" s="0" t="s">
        <v>114</v>
      </c>
      <c r="E9221" s="0" t="s">
        <v>6736</v>
      </c>
      <c r="F9221" s="0" t="n">
        <v>0</v>
      </c>
      <c r="G9221" s="0" t="n">
        <v>0</v>
      </c>
      <c r="H9221" s="0" t="n">
        <v>0.13</v>
      </c>
      <c r="I9221" s="0" t="n">
        <v>0.01</v>
      </c>
      <c r="J9221" s="0" t="n">
        <v>0.14</v>
      </c>
      <c r="N9221" s="0" t="s">
        <v>74</v>
      </c>
      <c r="P9221" s="0" t="n">
        <f aca="false">IF(AND(OR(Dashboard!$B$5="All",D9221=Dashboard!$B$5),OR(Dashboard!$D$5="All",N9221=Dashboard!$D$5),OR(AND(C9221&lt;&gt;"",C9221&gt;=Dashboard!$F$5,C9221&lt;=Dashboard!$H$5),AND(C9221="",Dashboard!$F$5&lt;=1980,Dashboard!$H$5&gt;=2016))),1,0)</f>
        <v>1</v>
      </c>
      <c r="Q9221" s="0" t="n">
        <f aca="false">J9221*P9221+ROW()*0.00000001</f>
        <v>0.14009221</v>
      </c>
    </row>
    <row r="9222" customFormat="false" ht="15" hidden="false" customHeight="false" outlineLevel="0" collapsed="false">
      <c r="A9222" s="0" t="s">
        <v>6737</v>
      </c>
      <c r="B9222" s="0" t="s">
        <v>64</v>
      </c>
      <c r="C9222" s="0" t="n">
        <v>2011</v>
      </c>
      <c r="D9222" s="0" t="s">
        <v>52</v>
      </c>
      <c r="E9222" s="0" t="s">
        <v>72</v>
      </c>
      <c r="F9222" s="0" t="n">
        <v>0.12</v>
      </c>
      <c r="G9222" s="0" t="n">
        <v>0</v>
      </c>
      <c r="H9222" s="0" t="n">
        <v>0</v>
      </c>
      <c r="I9222" s="0" t="n">
        <v>0.01</v>
      </c>
      <c r="J9222" s="0" t="n">
        <v>0.14</v>
      </c>
      <c r="N9222" s="0" t="s">
        <v>66</v>
      </c>
      <c r="P9222" s="0" t="n">
        <f aca="false">IF(AND(OR(Dashboard!$B$5="All",D9222=Dashboard!$B$5),OR(Dashboard!$D$5="All",N9222=Dashboard!$D$5),OR(AND(C9222&lt;&gt;"",C9222&gt;=Dashboard!$F$5,C9222&lt;=Dashboard!$H$5),AND(C9222="",Dashboard!$F$5&lt;=1980,Dashboard!$H$5&gt;=2016))),1,0)</f>
        <v>1</v>
      </c>
      <c r="Q9222" s="0" t="n">
        <f aca="false">J9222*P9222+ROW()*0.00000001</f>
        <v>0.14009222</v>
      </c>
    </row>
    <row r="9223" customFormat="false" ht="15" hidden="false" customHeight="false" outlineLevel="0" collapsed="false">
      <c r="A9223" s="0" t="s">
        <v>6738</v>
      </c>
      <c r="B9223" s="0" t="s">
        <v>78</v>
      </c>
      <c r="C9223" s="0" t="n">
        <v>1998</v>
      </c>
      <c r="D9223" s="0" t="s">
        <v>16</v>
      </c>
      <c r="E9223" s="0" t="s">
        <v>211</v>
      </c>
      <c r="F9223" s="0" t="n">
        <v>0</v>
      </c>
      <c r="G9223" s="0" t="n">
        <v>0</v>
      </c>
      <c r="H9223" s="0" t="n">
        <v>0.14</v>
      </c>
      <c r="I9223" s="0" t="n">
        <v>0</v>
      </c>
      <c r="J9223" s="0" t="n">
        <v>0.14</v>
      </c>
      <c r="N9223" s="0" t="s">
        <v>35</v>
      </c>
      <c r="P9223" s="0" t="n">
        <f aca="false">IF(AND(OR(Dashboard!$B$5="All",D9223=Dashboard!$B$5),OR(Dashboard!$D$5="All",N9223=Dashboard!$D$5),OR(AND(C9223&lt;&gt;"",C9223&gt;=Dashboard!$F$5,C9223&lt;=Dashboard!$H$5),AND(C9223="",Dashboard!$F$5&lt;=1980,Dashboard!$H$5&gt;=2016))),1,0)</f>
        <v>1</v>
      </c>
      <c r="Q9223" s="0" t="n">
        <f aca="false">J9223*P9223+ROW()*0.00000001</f>
        <v>0.14009223</v>
      </c>
    </row>
    <row r="9224" customFormat="false" ht="15" hidden="false" customHeight="false" outlineLevel="0" collapsed="false">
      <c r="A9224" s="0" t="s">
        <v>6739</v>
      </c>
      <c r="B9224" s="0" t="s">
        <v>6740</v>
      </c>
      <c r="C9224" s="0" t="n">
        <v>1995</v>
      </c>
      <c r="D9224" s="0" t="s">
        <v>114</v>
      </c>
      <c r="E9224" s="0" t="s">
        <v>4924</v>
      </c>
      <c r="F9224" s="0" t="n">
        <v>0</v>
      </c>
      <c r="G9224" s="0" t="n">
        <v>0</v>
      </c>
      <c r="H9224" s="0" t="n">
        <v>0.14</v>
      </c>
      <c r="I9224" s="0" t="n">
        <v>0</v>
      </c>
      <c r="J9224" s="0" t="n">
        <v>0.14</v>
      </c>
      <c r="N9224" s="0" t="s">
        <v>161</v>
      </c>
      <c r="P9224" s="0" t="n">
        <f aca="false">IF(AND(OR(Dashboard!$B$5="All",D9224=Dashboard!$B$5),OR(Dashboard!$D$5="All",N9224=Dashboard!$D$5),OR(AND(C9224&lt;&gt;"",C9224&gt;=Dashboard!$F$5,C9224&lt;=Dashboard!$H$5),AND(C9224="",Dashboard!$F$5&lt;=1980,Dashboard!$H$5&gt;=2016))),1,0)</f>
        <v>1</v>
      </c>
      <c r="Q9224" s="0" t="n">
        <f aca="false">J9224*P9224+ROW()*0.00000001</f>
        <v>0.14009224</v>
      </c>
    </row>
    <row r="9225" customFormat="false" ht="15" hidden="false" customHeight="false" outlineLevel="0" collapsed="false">
      <c r="A9225" s="0" t="s">
        <v>6741</v>
      </c>
      <c r="B9225" s="0" t="s">
        <v>94</v>
      </c>
      <c r="C9225" s="0" t="n">
        <v>2016</v>
      </c>
      <c r="D9225" s="0" t="s">
        <v>71</v>
      </c>
      <c r="E9225" s="0" t="s">
        <v>689</v>
      </c>
      <c r="F9225" s="0" t="n">
        <v>0.03</v>
      </c>
      <c r="G9225" s="0" t="n">
        <v>0.07</v>
      </c>
      <c r="H9225" s="0" t="n">
        <v>0.01</v>
      </c>
      <c r="I9225" s="0" t="n">
        <v>0.02</v>
      </c>
      <c r="J9225" s="0" t="n">
        <v>0.14</v>
      </c>
      <c r="K9225" s="0" t="n">
        <v>63</v>
      </c>
      <c r="L9225" s="0" t="n">
        <v>6.4</v>
      </c>
      <c r="M9225" s="0" t="s">
        <v>73</v>
      </c>
      <c r="N9225" s="0" t="s">
        <v>74</v>
      </c>
      <c r="O9225" s="0" t="s">
        <v>67</v>
      </c>
      <c r="P9225" s="0" t="n">
        <f aca="false">IF(AND(OR(Dashboard!$B$5="All",D9225=Dashboard!$B$5),OR(Dashboard!$D$5="All",N9225=Dashboard!$D$5),OR(AND(C9225&lt;&gt;"",C9225&gt;=Dashboard!$F$5,C9225&lt;=Dashboard!$H$5),AND(C9225="",Dashboard!$F$5&lt;=1980,Dashboard!$H$5&gt;=2016))),1,0)</f>
        <v>1</v>
      </c>
      <c r="Q9225" s="0" t="n">
        <f aca="false">J9225*P9225+ROW()*0.00000001</f>
        <v>0.14009225</v>
      </c>
    </row>
    <row r="9226" customFormat="false" ht="15" hidden="false" customHeight="false" outlineLevel="0" collapsed="false">
      <c r="A9226" s="0" t="s">
        <v>6742</v>
      </c>
      <c r="B9226" s="0" t="s">
        <v>152</v>
      </c>
      <c r="C9226" s="0" t="n">
        <v>2010</v>
      </c>
      <c r="D9226" s="0" t="s">
        <v>46</v>
      </c>
      <c r="E9226" s="0" t="s">
        <v>142</v>
      </c>
      <c r="F9226" s="0" t="n">
        <v>0</v>
      </c>
      <c r="G9226" s="0" t="n">
        <v>0.12</v>
      </c>
      <c r="H9226" s="0" t="n">
        <v>0</v>
      </c>
      <c r="I9226" s="0" t="n">
        <v>0.02</v>
      </c>
      <c r="J9226" s="0" t="n">
        <v>0.14</v>
      </c>
      <c r="N9226" s="0" t="s">
        <v>152</v>
      </c>
      <c r="P9226" s="0" t="n">
        <f aca="false">IF(AND(OR(Dashboard!$B$5="All",D9226=Dashboard!$B$5),OR(Dashboard!$D$5="All",N9226=Dashboard!$D$5),OR(AND(C9226&lt;&gt;"",C9226&gt;=Dashboard!$F$5,C9226&lt;=Dashboard!$H$5),AND(C9226="",Dashboard!$F$5&lt;=1980,Dashboard!$H$5&gt;=2016))),1,0)</f>
        <v>1</v>
      </c>
      <c r="Q9226" s="0" t="n">
        <f aca="false">J9226*P9226+ROW()*0.00000001</f>
        <v>0.14009226</v>
      </c>
    </row>
    <row r="9227" customFormat="false" ht="15" hidden="false" customHeight="false" outlineLevel="0" collapsed="false">
      <c r="A9227" s="0" t="s">
        <v>6743</v>
      </c>
      <c r="B9227" s="0" t="s">
        <v>33</v>
      </c>
      <c r="C9227" s="0" t="n">
        <v>2010</v>
      </c>
      <c r="D9227" s="0" t="s">
        <v>52</v>
      </c>
      <c r="E9227" s="0" t="s">
        <v>142</v>
      </c>
      <c r="F9227" s="0" t="n">
        <v>0.13</v>
      </c>
      <c r="G9227" s="0" t="n">
        <v>0</v>
      </c>
      <c r="H9227" s="0" t="n">
        <v>0</v>
      </c>
      <c r="I9227" s="0" t="n">
        <v>0.01</v>
      </c>
      <c r="J9227" s="0" t="n">
        <v>0.14</v>
      </c>
      <c r="M9227" s="0" t="s">
        <v>36</v>
      </c>
      <c r="N9227" s="0" t="s">
        <v>35</v>
      </c>
      <c r="P9227" s="0" t="n">
        <f aca="false">IF(AND(OR(Dashboard!$B$5="All",D9227=Dashboard!$B$5),OR(Dashboard!$D$5="All",N9227=Dashboard!$D$5),OR(AND(C9227&lt;&gt;"",C9227&gt;=Dashboard!$F$5,C9227&lt;=Dashboard!$H$5),AND(C9227="",Dashboard!$F$5&lt;=1980,Dashboard!$H$5&gt;=2016))),1,0)</f>
        <v>1</v>
      </c>
      <c r="Q9227" s="0" t="n">
        <f aca="false">J9227*P9227+ROW()*0.00000001</f>
        <v>0.14009227</v>
      </c>
    </row>
    <row r="9228" customFormat="false" ht="15" hidden="false" customHeight="false" outlineLevel="0" collapsed="false">
      <c r="A9228" s="0" t="s">
        <v>6744</v>
      </c>
      <c r="B9228" s="0" t="s">
        <v>50</v>
      </c>
      <c r="C9228" s="0" t="n">
        <v>2006</v>
      </c>
      <c r="D9228" s="0" t="s">
        <v>52</v>
      </c>
      <c r="E9228" s="0" t="s">
        <v>195</v>
      </c>
      <c r="F9228" s="0" t="n">
        <v>0.13</v>
      </c>
      <c r="G9228" s="0" t="n">
        <v>0</v>
      </c>
      <c r="H9228" s="0" t="n">
        <v>0</v>
      </c>
      <c r="I9228" s="0" t="n">
        <v>0.01</v>
      </c>
      <c r="J9228" s="0" t="n">
        <v>0.14</v>
      </c>
      <c r="K9228" s="0" t="n">
        <v>38</v>
      </c>
      <c r="M9228" s="0" t="s">
        <v>36</v>
      </c>
      <c r="N9228" s="0" t="s">
        <v>35</v>
      </c>
      <c r="O9228" s="0" t="s">
        <v>177</v>
      </c>
      <c r="P9228" s="0" t="n">
        <f aca="false">IF(AND(OR(Dashboard!$B$5="All",D9228=Dashboard!$B$5),OR(Dashboard!$D$5="All",N9228=Dashboard!$D$5),OR(AND(C9228&lt;&gt;"",C9228&gt;=Dashboard!$F$5,C9228&lt;=Dashboard!$H$5),AND(C9228="",Dashboard!$F$5&lt;=1980,Dashboard!$H$5&gt;=2016))),1,0)</f>
        <v>1</v>
      </c>
      <c r="Q9228" s="0" t="n">
        <f aca="false">J9228*P9228+ROW()*0.00000001</f>
        <v>0.14009228</v>
      </c>
    </row>
    <row r="9229" customFormat="false" ht="15" hidden="false" customHeight="false" outlineLevel="0" collapsed="false">
      <c r="A9229" s="0" t="s">
        <v>6519</v>
      </c>
      <c r="B9229" s="0" t="s">
        <v>64</v>
      </c>
      <c r="C9229" s="0" t="n">
        <v>2007</v>
      </c>
      <c r="D9229" s="0" t="s">
        <v>58</v>
      </c>
      <c r="E9229" s="0" t="s">
        <v>124</v>
      </c>
      <c r="F9229" s="0" t="n">
        <v>0.11</v>
      </c>
      <c r="G9229" s="0" t="n">
        <v>0.02</v>
      </c>
      <c r="H9229" s="0" t="n">
        <v>0</v>
      </c>
      <c r="I9229" s="0" t="n">
        <v>0.01</v>
      </c>
      <c r="J9229" s="0" t="n">
        <v>0.14</v>
      </c>
      <c r="K9229" s="0" t="n">
        <v>72</v>
      </c>
      <c r="L9229" s="0" t="n">
        <v>7.8</v>
      </c>
      <c r="M9229" s="0" t="s">
        <v>103</v>
      </c>
      <c r="N9229" s="0" t="s">
        <v>66</v>
      </c>
      <c r="O9229" s="0" t="s">
        <v>37</v>
      </c>
      <c r="P9229" s="0" t="n">
        <f aca="false">IF(AND(OR(Dashboard!$B$5="All",D9229=Dashboard!$B$5),OR(Dashboard!$D$5="All",N9229=Dashboard!$D$5),OR(AND(C9229&lt;&gt;"",C9229&gt;=Dashboard!$F$5,C9229&lt;=Dashboard!$H$5),AND(C9229="",Dashboard!$F$5&lt;=1980,Dashboard!$H$5&gt;=2016))),1,0)</f>
        <v>1</v>
      </c>
      <c r="Q9229" s="0" t="n">
        <f aca="false">J9229*P9229+ROW()*0.00000001</f>
        <v>0.14009229</v>
      </c>
    </row>
    <row r="9230" customFormat="false" ht="15" hidden="false" customHeight="false" outlineLevel="0" collapsed="false">
      <c r="A9230" s="0" t="s">
        <v>6745</v>
      </c>
      <c r="B9230" s="0" t="s">
        <v>64</v>
      </c>
      <c r="C9230" s="0" t="n">
        <v>2006</v>
      </c>
      <c r="D9230" s="0" t="s">
        <v>56</v>
      </c>
      <c r="E9230" s="0" t="s">
        <v>91</v>
      </c>
      <c r="F9230" s="0" t="n">
        <v>0.13</v>
      </c>
      <c r="G9230" s="0" t="n">
        <v>0</v>
      </c>
      <c r="H9230" s="0" t="n">
        <v>0</v>
      </c>
      <c r="I9230" s="0" t="n">
        <v>0.01</v>
      </c>
      <c r="J9230" s="0" t="n">
        <v>0.14</v>
      </c>
      <c r="N9230" s="0" t="s">
        <v>66</v>
      </c>
      <c r="P9230" s="0" t="n">
        <f aca="false">IF(AND(OR(Dashboard!$B$5="All",D9230=Dashboard!$B$5),OR(Dashboard!$D$5="All",N9230=Dashboard!$D$5),OR(AND(C9230&lt;&gt;"",C9230&gt;=Dashboard!$F$5,C9230&lt;=Dashboard!$H$5),AND(C9230="",Dashboard!$F$5&lt;=1980,Dashboard!$H$5&gt;=2016))),1,0)</f>
        <v>1</v>
      </c>
      <c r="Q9230" s="0" t="n">
        <f aca="false">J9230*P9230+ROW()*0.00000001</f>
        <v>0.1400923</v>
      </c>
    </row>
    <row r="9231" customFormat="false" ht="15" hidden="false" customHeight="false" outlineLevel="0" collapsed="false">
      <c r="A9231" s="0" t="s">
        <v>2682</v>
      </c>
      <c r="B9231" s="0" t="s">
        <v>186</v>
      </c>
      <c r="C9231" s="0" t="n">
        <v>2002</v>
      </c>
      <c r="D9231" s="0" t="s">
        <v>41</v>
      </c>
      <c r="E9231" s="0" t="s">
        <v>124</v>
      </c>
      <c r="F9231" s="0" t="n">
        <v>0.11</v>
      </c>
      <c r="G9231" s="0" t="n">
        <v>0.03</v>
      </c>
      <c r="H9231" s="0" t="n">
        <v>0</v>
      </c>
      <c r="I9231" s="0" t="n">
        <v>0</v>
      </c>
      <c r="J9231" s="0" t="n">
        <v>0.14</v>
      </c>
      <c r="K9231" s="0" t="n">
        <v>60</v>
      </c>
      <c r="L9231" s="0" t="n">
        <v>7.2</v>
      </c>
      <c r="M9231" s="0" t="s">
        <v>36</v>
      </c>
      <c r="N9231" s="0" t="s">
        <v>35</v>
      </c>
      <c r="O9231" s="0" t="s">
        <v>53</v>
      </c>
      <c r="P9231" s="0" t="n">
        <f aca="false">IF(AND(OR(Dashboard!$B$5="All",D9231=Dashboard!$B$5),OR(Dashboard!$D$5="All",N9231=Dashboard!$D$5),OR(AND(C9231&lt;&gt;"",C9231&gt;=Dashboard!$F$5,C9231&lt;=Dashboard!$H$5),AND(C9231="",Dashboard!$F$5&lt;=1980,Dashboard!$H$5&gt;=2016))),1,0)</f>
        <v>1</v>
      </c>
      <c r="Q9231" s="0" t="n">
        <f aca="false">J9231*P9231+ROW()*0.00000001</f>
        <v>0.14009231</v>
      </c>
    </row>
    <row r="9232" customFormat="false" ht="15" hidden="false" customHeight="false" outlineLevel="0" collapsed="false">
      <c r="A9232" s="0" t="s">
        <v>6746</v>
      </c>
      <c r="B9232" s="0" t="s">
        <v>186</v>
      </c>
      <c r="C9232" s="0" t="n">
        <v>2005</v>
      </c>
      <c r="D9232" s="0" t="s">
        <v>34</v>
      </c>
      <c r="E9232" s="0" t="s">
        <v>142</v>
      </c>
      <c r="F9232" s="0" t="n">
        <v>0.11</v>
      </c>
      <c r="G9232" s="0" t="n">
        <v>0.03</v>
      </c>
      <c r="H9232" s="0" t="n">
        <v>0</v>
      </c>
      <c r="I9232" s="0" t="n">
        <v>0</v>
      </c>
      <c r="J9232" s="0" t="n">
        <v>0.14</v>
      </c>
      <c r="N9232" s="0" t="s">
        <v>35</v>
      </c>
      <c r="P9232" s="0" t="n">
        <f aca="false">IF(AND(OR(Dashboard!$B$5="All",D9232=Dashboard!$B$5),OR(Dashboard!$D$5="All",N9232=Dashboard!$D$5),OR(AND(C9232&lt;&gt;"",C9232&gt;=Dashboard!$F$5,C9232&lt;=Dashboard!$H$5),AND(C9232="",Dashboard!$F$5&lt;=1980,Dashboard!$H$5&gt;=2016))),1,0)</f>
        <v>1</v>
      </c>
      <c r="Q9232" s="0" t="n">
        <f aca="false">J9232*P9232+ROW()*0.00000001</f>
        <v>0.14009232</v>
      </c>
    </row>
    <row r="9233" customFormat="false" ht="15" hidden="false" customHeight="false" outlineLevel="0" collapsed="false">
      <c r="A9233" s="0" t="s">
        <v>2155</v>
      </c>
      <c r="B9233" s="0" t="s">
        <v>172</v>
      </c>
      <c r="C9233" s="0" t="n">
        <v>2015</v>
      </c>
      <c r="D9233" s="0" t="s">
        <v>71</v>
      </c>
      <c r="E9233" s="0" t="s">
        <v>211</v>
      </c>
      <c r="F9233" s="0" t="n">
        <v>0.08</v>
      </c>
      <c r="G9233" s="0" t="n">
        <v>0.04</v>
      </c>
      <c r="H9233" s="0" t="n">
        <v>0</v>
      </c>
      <c r="I9233" s="0" t="n">
        <v>0.01</v>
      </c>
      <c r="J9233" s="0" t="n">
        <v>0.14</v>
      </c>
      <c r="N9233" s="0" t="s">
        <v>66</v>
      </c>
      <c r="P9233" s="0" t="n">
        <f aca="false">IF(AND(OR(Dashboard!$B$5="All",D9233=Dashboard!$B$5),OR(Dashboard!$D$5="All",N9233=Dashboard!$D$5),OR(AND(C9233&lt;&gt;"",C9233&gt;=Dashboard!$F$5,C9233&lt;=Dashboard!$H$5),AND(C9233="",Dashboard!$F$5&lt;=1980,Dashboard!$H$5&gt;=2016))),1,0)</f>
        <v>1</v>
      </c>
      <c r="Q9233" s="0" t="n">
        <f aca="false">J9233*P9233+ROW()*0.00000001</f>
        <v>0.14009233</v>
      </c>
    </row>
    <row r="9234" customFormat="false" ht="15" hidden="false" customHeight="false" outlineLevel="0" collapsed="false">
      <c r="A9234" s="0" t="s">
        <v>3009</v>
      </c>
      <c r="B9234" s="0" t="s">
        <v>64</v>
      </c>
      <c r="C9234" s="0" t="n">
        <v>2010</v>
      </c>
      <c r="D9234" s="0" t="s">
        <v>71</v>
      </c>
      <c r="E9234" s="0" t="s">
        <v>91</v>
      </c>
      <c r="F9234" s="0" t="n">
        <v>0.11</v>
      </c>
      <c r="G9234" s="0" t="n">
        <v>0.02</v>
      </c>
      <c r="H9234" s="0" t="n">
        <v>0</v>
      </c>
      <c r="I9234" s="0" t="n">
        <v>0.01</v>
      </c>
      <c r="J9234" s="0" t="n">
        <v>0.14</v>
      </c>
      <c r="K9234" s="0" t="n">
        <v>58</v>
      </c>
      <c r="L9234" s="0" t="n">
        <v>7.6</v>
      </c>
      <c r="M9234" s="0" t="s">
        <v>125</v>
      </c>
      <c r="N9234" s="0" t="s">
        <v>66</v>
      </c>
      <c r="O9234" s="0" t="s">
        <v>53</v>
      </c>
      <c r="P9234" s="0" t="n">
        <f aca="false">IF(AND(OR(Dashboard!$B$5="All",D9234=Dashboard!$B$5),OR(Dashboard!$D$5="All",N9234=Dashboard!$D$5),OR(AND(C9234&lt;&gt;"",C9234&gt;=Dashboard!$F$5,C9234&lt;=Dashboard!$H$5),AND(C9234="",Dashboard!$F$5&lt;=1980,Dashboard!$H$5&gt;=2016))),1,0)</f>
        <v>1</v>
      </c>
      <c r="Q9234" s="0" t="n">
        <f aca="false">J9234*P9234+ROW()*0.00000001</f>
        <v>0.14009234</v>
      </c>
    </row>
    <row r="9235" customFormat="false" ht="15" hidden="false" customHeight="false" outlineLevel="0" collapsed="false">
      <c r="A9235" s="0" t="s">
        <v>6747</v>
      </c>
      <c r="B9235" s="0" t="s">
        <v>97</v>
      </c>
      <c r="C9235" s="0" t="n">
        <v>2012</v>
      </c>
      <c r="D9235" s="0" t="s">
        <v>71</v>
      </c>
      <c r="E9235" s="0" t="s">
        <v>6748</v>
      </c>
      <c r="F9235" s="0" t="n">
        <v>0</v>
      </c>
      <c r="G9235" s="0" t="n">
        <v>0.12</v>
      </c>
      <c r="H9235" s="0" t="n">
        <v>0</v>
      </c>
      <c r="I9235" s="0" t="n">
        <v>0.01</v>
      </c>
      <c r="J9235" s="0" t="n">
        <v>0.14</v>
      </c>
      <c r="N9235" s="0" t="s">
        <v>35</v>
      </c>
      <c r="P9235" s="0" t="n">
        <f aca="false">IF(AND(OR(Dashboard!$B$5="All",D9235=Dashboard!$B$5),OR(Dashboard!$D$5="All",N9235=Dashboard!$D$5),OR(AND(C9235&lt;&gt;"",C9235&gt;=Dashboard!$F$5,C9235&lt;=Dashboard!$H$5),AND(C9235="",Dashboard!$F$5&lt;=1980,Dashboard!$H$5&gt;=2016))),1,0)</f>
        <v>1</v>
      </c>
      <c r="Q9235" s="0" t="n">
        <f aca="false">J9235*P9235+ROW()*0.00000001</f>
        <v>0.14009235</v>
      </c>
    </row>
    <row r="9236" customFormat="false" ht="15" hidden="false" customHeight="false" outlineLevel="0" collapsed="false">
      <c r="A9236" s="0" t="s">
        <v>5129</v>
      </c>
      <c r="B9236" s="0" t="s">
        <v>186</v>
      </c>
      <c r="C9236" s="0" t="n">
        <v>2002</v>
      </c>
      <c r="D9236" s="0" t="s">
        <v>41</v>
      </c>
      <c r="E9236" s="0" t="s">
        <v>293</v>
      </c>
      <c r="F9236" s="0" t="n">
        <v>0.11</v>
      </c>
      <c r="G9236" s="0" t="n">
        <v>0.03</v>
      </c>
      <c r="H9236" s="0" t="n">
        <v>0</v>
      </c>
      <c r="I9236" s="0" t="n">
        <v>0</v>
      </c>
      <c r="J9236" s="0" t="n">
        <v>0.14</v>
      </c>
      <c r="K9236" s="0" t="n">
        <v>56</v>
      </c>
      <c r="M9236" s="0" t="s">
        <v>36</v>
      </c>
      <c r="N9236" s="0" t="s">
        <v>35</v>
      </c>
      <c r="O9236" s="0" t="s">
        <v>53</v>
      </c>
      <c r="P9236" s="0" t="n">
        <f aca="false">IF(AND(OR(Dashboard!$B$5="All",D9236=Dashboard!$B$5),OR(Dashboard!$D$5="All",N9236=Dashboard!$D$5),OR(AND(C9236&lt;&gt;"",C9236&gt;=Dashboard!$F$5,C9236&lt;=Dashboard!$H$5),AND(C9236="",Dashboard!$F$5&lt;=1980,Dashboard!$H$5&gt;=2016))),1,0)</f>
        <v>1</v>
      </c>
      <c r="Q9236" s="0" t="n">
        <f aca="false">J9236*P9236+ROW()*0.00000001</f>
        <v>0.14009236</v>
      </c>
    </row>
    <row r="9237" customFormat="false" ht="15" hidden="false" customHeight="false" outlineLevel="0" collapsed="false">
      <c r="A9237" s="0" t="s">
        <v>6749</v>
      </c>
      <c r="B9237" s="0" t="s">
        <v>76</v>
      </c>
      <c r="C9237" s="0" t="n">
        <v>2006</v>
      </c>
      <c r="D9237" s="0" t="s">
        <v>34</v>
      </c>
      <c r="E9237" s="0" t="s">
        <v>328</v>
      </c>
      <c r="F9237" s="0" t="n">
        <v>0</v>
      </c>
      <c r="G9237" s="0" t="n">
        <v>0</v>
      </c>
      <c r="H9237" s="0" t="n">
        <v>0.14</v>
      </c>
      <c r="I9237" s="0" t="n">
        <v>0</v>
      </c>
      <c r="J9237" s="0" t="n">
        <v>0.14</v>
      </c>
      <c r="N9237" s="0" t="s">
        <v>74</v>
      </c>
      <c r="P9237" s="0" t="n">
        <f aca="false">IF(AND(OR(Dashboard!$B$5="All",D9237=Dashboard!$B$5),OR(Dashboard!$D$5="All",N9237=Dashboard!$D$5),OR(AND(C9237&lt;&gt;"",C9237&gt;=Dashboard!$F$5,C9237&lt;=Dashboard!$H$5),AND(C9237="",Dashboard!$F$5&lt;=1980,Dashboard!$H$5&gt;=2016))),1,0)</f>
        <v>1</v>
      </c>
      <c r="Q9237" s="0" t="n">
        <f aca="false">J9237*P9237+ROW()*0.00000001</f>
        <v>0.14009237</v>
      </c>
    </row>
    <row r="9238" customFormat="false" ht="15" hidden="false" customHeight="false" outlineLevel="0" collapsed="false">
      <c r="A9238" s="0" t="s">
        <v>787</v>
      </c>
      <c r="B9238" s="0" t="s">
        <v>152</v>
      </c>
      <c r="C9238" s="0" t="n">
        <v>2015</v>
      </c>
      <c r="D9238" s="0" t="s">
        <v>56</v>
      </c>
      <c r="E9238" s="0" t="s">
        <v>142</v>
      </c>
      <c r="F9238" s="0" t="n">
        <v>0</v>
      </c>
      <c r="G9238" s="0" t="n">
        <v>0.13</v>
      </c>
      <c r="H9238" s="0" t="n">
        <v>0</v>
      </c>
      <c r="I9238" s="0" t="n">
        <v>0.01</v>
      </c>
      <c r="J9238" s="0" t="n">
        <v>0.14</v>
      </c>
      <c r="K9238" s="0" t="n">
        <v>71</v>
      </c>
      <c r="L9238" s="0" t="n">
        <v>3.8</v>
      </c>
      <c r="M9238" s="0" t="s">
        <v>73</v>
      </c>
      <c r="N9238" s="0" t="s">
        <v>152</v>
      </c>
      <c r="O9238" s="0" t="s">
        <v>37</v>
      </c>
      <c r="P9238" s="0" t="n">
        <f aca="false">IF(AND(OR(Dashboard!$B$5="All",D9238=Dashboard!$B$5),OR(Dashboard!$D$5="All",N9238=Dashboard!$D$5),OR(AND(C9238&lt;&gt;"",C9238&gt;=Dashboard!$F$5,C9238&lt;=Dashboard!$H$5),AND(C9238="",Dashboard!$F$5&lt;=1980,Dashboard!$H$5&gt;=2016))),1,0)</f>
        <v>1</v>
      </c>
      <c r="Q9238" s="0" t="n">
        <f aca="false">J9238*P9238+ROW()*0.00000001</f>
        <v>0.14009238</v>
      </c>
    </row>
    <row r="9239" customFormat="false" ht="15" hidden="false" customHeight="false" outlineLevel="0" collapsed="false">
      <c r="A9239" s="0" t="s">
        <v>6750</v>
      </c>
      <c r="B9239" s="0" t="s">
        <v>117</v>
      </c>
      <c r="C9239" s="0" t="n">
        <v>1995</v>
      </c>
      <c r="D9239" s="0" t="s">
        <v>71</v>
      </c>
      <c r="E9239" s="0" t="s">
        <v>89</v>
      </c>
      <c r="F9239" s="0" t="n">
        <v>0</v>
      </c>
      <c r="G9239" s="0" t="n">
        <v>0</v>
      </c>
      <c r="H9239" s="0" t="n">
        <v>0.13</v>
      </c>
      <c r="I9239" s="0" t="n">
        <v>0.01</v>
      </c>
      <c r="J9239" s="0" t="n">
        <v>0.14</v>
      </c>
      <c r="N9239" s="0" t="s">
        <v>74</v>
      </c>
      <c r="P9239" s="0" t="n">
        <f aca="false">IF(AND(OR(Dashboard!$B$5="All",D9239=Dashboard!$B$5),OR(Dashboard!$D$5="All",N9239=Dashboard!$D$5),OR(AND(C9239&lt;&gt;"",C9239&gt;=Dashboard!$F$5,C9239&lt;=Dashboard!$H$5),AND(C9239="",Dashboard!$F$5&lt;=1980,Dashboard!$H$5&gt;=2016))),1,0)</f>
        <v>1</v>
      </c>
      <c r="Q9239" s="0" t="n">
        <f aca="false">J9239*P9239+ROW()*0.00000001</f>
        <v>0.14009239</v>
      </c>
    </row>
    <row r="9240" customFormat="false" ht="15" hidden="false" customHeight="false" outlineLevel="0" collapsed="false">
      <c r="A9240" s="0" t="s">
        <v>6751</v>
      </c>
      <c r="B9240" s="0" t="s">
        <v>50</v>
      </c>
      <c r="C9240" s="0" t="n">
        <v>2011</v>
      </c>
      <c r="D9240" s="0" t="s">
        <v>48</v>
      </c>
      <c r="E9240" s="0" t="s">
        <v>154</v>
      </c>
      <c r="F9240" s="0" t="n">
        <v>0</v>
      </c>
      <c r="G9240" s="0" t="n">
        <v>0</v>
      </c>
      <c r="H9240" s="0" t="n">
        <v>0.14</v>
      </c>
      <c r="I9240" s="0" t="n">
        <v>0</v>
      </c>
      <c r="J9240" s="0" t="n">
        <v>0.14</v>
      </c>
      <c r="N9240" s="0" t="s">
        <v>35</v>
      </c>
      <c r="P9240" s="0" t="n">
        <f aca="false">IF(AND(OR(Dashboard!$B$5="All",D9240=Dashboard!$B$5),OR(Dashboard!$D$5="All",N9240=Dashboard!$D$5),OR(AND(C9240&lt;&gt;"",C9240&gt;=Dashboard!$F$5,C9240&lt;=Dashboard!$H$5),AND(C9240="",Dashboard!$F$5&lt;=1980,Dashboard!$H$5&gt;=2016))),1,0)</f>
        <v>1</v>
      </c>
      <c r="Q9240" s="0" t="n">
        <f aca="false">J9240*P9240+ROW()*0.00000001</f>
        <v>0.1400924</v>
      </c>
    </row>
    <row r="9241" customFormat="false" ht="15" hidden="false" customHeight="false" outlineLevel="0" collapsed="false">
      <c r="A9241" s="0" t="s">
        <v>6752</v>
      </c>
      <c r="B9241" s="0" t="s">
        <v>85</v>
      </c>
      <c r="C9241" s="0" t="n">
        <v>2002</v>
      </c>
      <c r="D9241" s="0" t="s">
        <v>46</v>
      </c>
      <c r="E9241" s="0" t="s">
        <v>160</v>
      </c>
      <c r="F9241" s="0" t="n">
        <v>0.03</v>
      </c>
      <c r="G9241" s="0" t="n">
        <v>0.01</v>
      </c>
      <c r="H9241" s="0" t="n">
        <v>0.09</v>
      </c>
      <c r="I9241" s="0" t="n">
        <v>0</v>
      </c>
      <c r="J9241" s="0" t="n">
        <v>0.14</v>
      </c>
      <c r="K9241" s="0" t="n">
        <v>58</v>
      </c>
      <c r="L9241" s="0" t="n">
        <v>8.5</v>
      </c>
      <c r="M9241" s="0" t="s">
        <v>36</v>
      </c>
      <c r="N9241" s="0" t="s">
        <v>35</v>
      </c>
      <c r="O9241" s="0" t="s">
        <v>53</v>
      </c>
      <c r="P9241" s="0" t="n">
        <f aca="false">IF(AND(OR(Dashboard!$B$5="All",D9241=Dashboard!$B$5),OR(Dashboard!$D$5="All",N9241=Dashboard!$D$5),OR(AND(C9241&lt;&gt;"",C9241&gt;=Dashboard!$F$5,C9241&lt;=Dashboard!$H$5),AND(C9241="",Dashboard!$F$5&lt;=1980,Dashboard!$H$5&gt;=2016))),1,0)</f>
        <v>1</v>
      </c>
      <c r="Q9241" s="0" t="n">
        <f aca="false">J9241*P9241+ROW()*0.00000001</f>
        <v>0.14009241</v>
      </c>
    </row>
    <row r="9242" customFormat="false" ht="15" hidden="false" customHeight="false" outlineLevel="0" collapsed="false">
      <c r="A9242" s="0" t="s">
        <v>6753</v>
      </c>
      <c r="B9242" s="0" t="s">
        <v>94</v>
      </c>
      <c r="C9242" s="0" t="n">
        <v>2015</v>
      </c>
      <c r="D9242" s="0" t="s">
        <v>114</v>
      </c>
      <c r="E9242" s="0" t="s">
        <v>195</v>
      </c>
      <c r="F9242" s="0" t="n">
        <v>0.03</v>
      </c>
      <c r="G9242" s="0" t="n">
        <v>0.08</v>
      </c>
      <c r="H9242" s="0" t="n">
        <v>0</v>
      </c>
      <c r="I9242" s="0" t="n">
        <v>0.02</v>
      </c>
      <c r="J9242" s="0" t="n">
        <v>0.14</v>
      </c>
      <c r="K9242" s="0" t="n">
        <v>81</v>
      </c>
      <c r="L9242" s="0" t="n">
        <v>8.6</v>
      </c>
      <c r="M9242" s="0" t="s">
        <v>103</v>
      </c>
      <c r="N9242" s="0" t="s">
        <v>74</v>
      </c>
      <c r="O9242" s="0" t="s">
        <v>42</v>
      </c>
      <c r="P9242" s="0" t="n">
        <f aca="false">IF(AND(OR(Dashboard!$B$5="All",D9242=Dashboard!$B$5),OR(Dashboard!$D$5="All",N9242=Dashboard!$D$5),OR(AND(C9242&lt;&gt;"",C9242&gt;=Dashboard!$F$5,C9242&lt;=Dashboard!$H$5),AND(C9242="",Dashboard!$F$5&lt;=1980,Dashboard!$H$5&gt;=2016))),1,0)</f>
        <v>1</v>
      </c>
      <c r="Q9242" s="0" t="n">
        <f aca="false">J9242*P9242+ROW()*0.00000001</f>
        <v>0.14009242</v>
      </c>
    </row>
    <row r="9243" customFormat="false" ht="15" hidden="false" customHeight="false" outlineLevel="0" collapsed="false">
      <c r="A9243" s="0" t="s">
        <v>4301</v>
      </c>
      <c r="B9243" s="0" t="s">
        <v>50</v>
      </c>
      <c r="C9243" s="0" t="n">
        <v>2008</v>
      </c>
      <c r="D9243" s="0" t="s">
        <v>46</v>
      </c>
      <c r="E9243" s="0" t="s">
        <v>257</v>
      </c>
      <c r="F9243" s="0" t="n">
        <v>0.12</v>
      </c>
      <c r="G9243" s="0" t="n">
        <v>0.01</v>
      </c>
      <c r="H9243" s="0" t="n">
        <v>0</v>
      </c>
      <c r="I9243" s="0" t="n">
        <v>0.01</v>
      </c>
      <c r="J9243" s="0" t="n">
        <v>0.14</v>
      </c>
      <c r="K9243" s="0" t="n">
        <v>75</v>
      </c>
      <c r="M9243" s="0" t="s">
        <v>125</v>
      </c>
      <c r="N9243" s="0" t="s">
        <v>35</v>
      </c>
      <c r="O9243" s="0" t="s">
        <v>37</v>
      </c>
      <c r="P9243" s="0" t="n">
        <f aca="false">IF(AND(OR(Dashboard!$B$5="All",D9243=Dashboard!$B$5),OR(Dashboard!$D$5="All",N9243=Dashboard!$D$5),OR(AND(C9243&lt;&gt;"",C9243&gt;=Dashboard!$F$5,C9243&lt;=Dashboard!$H$5),AND(C9243="",Dashboard!$F$5&lt;=1980,Dashboard!$H$5&gt;=2016))),1,0)</f>
        <v>1</v>
      </c>
      <c r="Q9243" s="0" t="n">
        <f aca="false">J9243*P9243+ROW()*0.00000001</f>
        <v>0.14009243</v>
      </c>
    </row>
    <row r="9244" customFormat="false" ht="15" hidden="false" customHeight="false" outlineLevel="0" collapsed="false">
      <c r="A9244" s="0" t="s">
        <v>6754</v>
      </c>
      <c r="B9244" s="0" t="s">
        <v>117</v>
      </c>
      <c r="C9244" s="0" t="n">
        <v>1995</v>
      </c>
      <c r="D9244" s="0" t="s">
        <v>56</v>
      </c>
      <c r="E9244" s="0" t="s">
        <v>418</v>
      </c>
      <c r="F9244" s="0" t="n">
        <v>0.03</v>
      </c>
      <c r="G9244" s="0" t="n">
        <v>0.02</v>
      </c>
      <c r="H9244" s="0" t="n">
        <v>0.07</v>
      </c>
      <c r="I9244" s="0" t="n">
        <v>0.01</v>
      </c>
      <c r="J9244" s="0" t="n">
        <v>0.14</v>
      </c>
      <c r="N9244" s="0" t="s">
        <v>74</v>
      </c>
      <c r="P9244" s="0" t="n">
        <f aca="false">IF(AND(OR(Dashboard!$B$5="All",D9244=Dashboard!$B$5),OR(Dashboard!$D$5="All",N9244=Dashboard!$D$5),OR(AND(C9244&lt;&gt;"",C9244&gt;=Dashboard!$F$5,C9244&lt;=Dashboard!$H$5),AND(C9244="",Dashboard!$F$5&lt;=1980,Dashboard!$H$5&gt;=2016))),1,0)</f>
        <v>1</v>
      </c>
      <c r="Q9244" s="0" t="n">
        <f aca="false">J9244*P9244+ROW()*0.00000001</f>
        <v>0.14009244</v>
      </c>
    </row>
    <row r="9245" customFormat="false" ht="15" hidden="false" customHeight="false" outlineLevel="0" collapsed="false">
      <c r="A9245" s="0" t="s">
        <v>6755</v>
      </c>
      <c r="B9245" s="0" t="s">
        <v>873</v>
      </c>
      <c r="C9245" s="0" t="n">
        <v>1995</v>
      </c>
      <c r="D9245" s="0" t="s">
        <v>41</v>
      </c>
      <c r="E9245" s="0" t="s">
        <v>154</v>
      </c>
      <c r="F9245" s="0" t="n">
        <v>0</v>
      </c>
      <c r="G9245" s="0" t="n">
        <v>0</v>
      </c>
      <c r="H9245" s="0" t="n">
        <v>0.14</v>
      </c>
      <c r="I9245" s="0" t="n">
        <v>0</v>
      </c>
      <c r="J9245" s="0" t="n">
        <v>0.14</v>
      </c>
      <c r="N9245" s="0" t="s">
        <v>154</v>
      </c>
      <c r="P9245" s="0" t="n">
        <f aca="false">IF(AND(OR(Dashboard!$B$5="All",D9245=Dashboard!$B$5),OR(Dashboard!$D$5="All",N9245=Dashboard!$D$5),OR(AND(C9245&lt;&gt;"",C9245&gt;=Dashboard!$F$5,C9245&lt;=Dashboard!$H$5),AND(C9245="",Dashboard!$F$5&lt;=1980,Dashboard!$H$5&gt;=2016))),1,0)</f>
        <v>1</v>
      </c>
      <c r="Q9245" s="0" t="n">
        <f aca="false">J9245*P9245+ROW()*0.00000001</f>
        <v>0.14009245</v>
      </c>
    </row>
    <row r="9246" customFormat="false" ht="15" hidden="false" customHeight="false" outlineLevel="0" collapsed="false">
      <c r="A9246" s="0" t="s">
        <v>2240</v>
      </c>
      <c r="B9246" s="0" t="s">
        <v>144</v>
      </c>
      <c r="C9246" s="0" t="n">
        <v>2002</v>
      </c>
      <c r="D9246" s="0" t="s">
        <v>102</v>
      </c>
      <c r="E9246" s="0" t="s">
        <v>211</v>
      </c>
      <c r="F9246" s="0" t="n">
        <v>0.09</v>
      </c>
      <c r="G9246" s="0" t="n">
        <v>0.03</v>
      </c>
      <c r="H9246" s="0" t="n">
        <v>0.01</v>
      </c>
      <c r="I9246" s="0" t="n">
        <v>0</v>
      </c>
      <c r="J9246" s="0" t="n">
        <v>0.14</v>
      </c>
      <c r="N9246" s="0" t="s">
        <v>66</v>
      </c>
      <c r="P9246" s="0" t="n">
        <f aca="false">IF(AND(OR(Dashboard!$B$5="All",D9246=Dashboard!$B$5),OR(Dashboard!$D$5="All",N9246=Dashboard!$D$5),OR(AND(C9246&lt;&gt;"",C9246&gt;=Dashboard!$F$5,C9246&lt;=Dashboard!$H$5),AND(C9246="",Dashboard!$F$5&lt;=1980,Dashboard!$H$5&gt;=2016))),1,0)</f>
        <v>1</v>
      </c>
      <c r="Q9246" s="0" t="n">
        <f aca="false">J9246*P9246+ROW()*0.00000001</f>
        <v>0.14009246</v>
      </c>
    </row>
    <row r="9247" customFormat="false" ht="15" hidden="false" customHeight="false" outlineLevel="0" collapsed="false">
      <c r="A9247" s="0" t="s">
        <v>1237</v>
      </c>
      <c r="B9247" s="0" t="s">
        <v>76</v>
      </c>
      <c r="C9247" s="0" t="n">
        <v>2006</v>
      </c>
      <c r="D9247" s="0" t="s">
        <v>102</v>
      </c>
      <c r="E9247" s="0" t="s">
        <v>154</v>
      </c>
      <c r="F9247" s="0" t="n">
        <v>0</v>
      </c>
      <c r="G9247" s="0" t="n">
        <v>0.02</v>
      </c>
      <c r="H9247" s="0" t="n">
        <v>0</v>
      </c>
      <c r="I9247" s="0" t="n">
        <v>0.12</v>
      </c>
      <c r="J9247" s="0" t="n">
        <v>0.14</v>
      </c>
      <c r="N9247" s="0" t="s">
        <v>74</v>
      </c>
      <c r="P9247" s="0" t="n">
        <f aca="false">IF(AND(OR(Dashboard!$B$5="All",D9247=Dashboard!$B$5),OR(Dashboard!$D$5="All",N9247=Dashboard!$D$5),OR(AND(C9247&lt;&gt;"",C9247&gt;=Dashboard!$F$5,C9247&lt;=Dashboard!$H$5),AND(C9247="",Dashboard!$F$5&lt;=1980,Dashboard!$H$5&gt;=2016))),1,0)</f>
        <v>1</v>
      </c>
      <c r="Q9247" s="0" t="n">
        <f aca="false">J9247*P9247+ROW()*0.00000001</f>
        <v>0.14009247</v>
      </c>
    </row>
    <row r="9248" customFormat="false" ht="15" hidden="false" customHeight="false" outlineLevel="0" collapsed="false">
      <c r="A9248" s="0" t="s">
        <v>1181</v>
      </c>
      <c r="B9248" s="0" t="s">
        <v>152</v>
      </c>
      <c r="C9248" s="0" t="n">
        <v>2010</v>
      </c>
      <c r="D9248" s="0" t="s">
        <v>71</v>
      </c>
      <c r="E9248" s="0" t="s">
        <v>211</v>
      </c>
      <c r="F9248" s="0" t="n">
        <v>0.1</v>
      </c>
      <c r="G9248" s="0" t="n">
        <v>0.02</v>
      </c>
      <c r="H9248" s="0" t="n">
        <v>0</v>
      </c>
      <c r="I9248" s="0" t="n">
        <v>0.01</v>
      </c>
      <c r="J9248" s="0" t="n">
        <v>0.14</v>
      </c>
      <c r="K9248" s="0" t="n">
        <v>78</v>
      </c>
      <c r="L9248" s="0" t="n">
        <v>6.3</v>
      </c>
      <c r="M9248" s="0" t="s">
        <v>73</v>
      </c>
      <c r="N9248" s="0" t="s">
        <v>152</v>
      </c>
      <c r="O9248" s="0" t="s">
        <v>37</v>
      </c>
      <c r="P9248" s="0" t="n">
        <f aca="false">IF(AND(OR(Dashboard!$B$5="All",D9248=Dashboard!$B$5),OR(Dashboard!$D$5="All",N9248=Dashboard!$D$5),OR(AND(C9248&lt;&gt;"",C9248&gt;=Dashboard!$F$5,C9248&lt;=Dashboard!$H$5),AND(C9248="",Dashboard!$F$5&lt;=1980,Dashboard!$H$5&gt;=2016))),1,0)</f>
        <v>1</v>
      </c>
      <c r="Q9248" s="0" t="n">
        <f aca="false">J9248*P9248+ROW()*0.00000001</f>
        <v>0.14009248</v>
      </c>
    </row>
    <row r="9249" customFormat="false" ht="15" hidden="false" customHeight="false" outlineLevel="0" collapsed="false">
      <c r="A9249" s="0" t="s">
        <v>6756</v>
      </c>
      <c r="B9249" s="0" t="s">
        <v>50</v>
      </c>
      <c r="C9249" s="0" t="n">
        <v>2007</v>
      </c>
      <c r="D9249" s="0" t="s">
        <v>58</v>
      </c>
      <c r="E9249" s="0" t="s">
        <v>418</v>
      </c>
      <c r="F9249" s="0" t="n">
        <v>0.13</v>
      </c>
      <c r="G9249" s="0" t="n">
        <v>0</v>
      </c>
      <c r="H9249" s="0" t="n">
        <v>0</v>
      </c>
      <c r="I9249" s="0" t="n">
        <v>0.01</v>
      </c>
      <c r="J9249" s="0" t="n">
        <v>0.14</v>
      </c>
      <c r="N9249" s="0" t="s">
        <v>35</v>
      </c>
      <c r="P9249" s="0" t="n">
        <f aca="false">IF(AND(OR(Dashboard!$B$5="All",D9249=Dashboard!$B$5),OR(Dashboard!$D$5="All",N9249=Dashboard!$D$5),OR(AND(C9249&lt;&gt;"",C9249&gt;=Dashboard!$F$5,C9249&lt;=Dashboard!$H$5),AND(C9249="",Dashboard!$F$5&lt;=1980,Dashboard!$H$5&gt;=2016))),1,0)</f>
        <v>1</v>
      </c>
      <c r="Q9249" s="0" t="n">
        <f aca="false">J9249*P9249+ROW()*0.00000001</f>
        <v>0.14009249</v>
      </c>
    </row>
    <row r="9250" customFormat="false" ht="15" hidden="false" customHeight="false" outlineLevel="0" collapsed="false">
      <c r="A9250" s="0" t="s">
        <v>6757</v>
      </c>
      <c r="B9250" s="0" t="s">
        <v>164</v>
      </c>
      <c r="C9250" s="0" t="n">
        <v>2004</v>
      </c>
      <c r="D9250" s="0" t="s">
        <v>52</v>
      </c>
      <c r="E9250" s="0" t="s">
        <v>89</v>
      </c>
      <c r="F9250" s="0" t="n">
        <v>0</v>
      </c>
      <c r="G9250" s="0" t="n">
        <v>0</v>
      </c>
      <c r="H9250" s="0" t="n">
        <v>0.13</v>
      </c>
      <c r="I9250" s="0" t="n">
        <v>0</v>
      </c>
      <c r="J9250" s="0" t="n">
        <v>0.14</v>
      </c>
      <c r="N9250" s="0" t="s">
        <v>74</v>
      </c>
      <c r="P9250" s="0" t="n">
        <f aca="false">IF(AND(OR(Dashboard!$B$5="All",D9250=Dashboard!$B$5),OR(Dashboard!$D$5="All",N9250=Dashboard!$D$5),OR(AND(C9250&lt;&gt;"",C9250&gt;=Dashboard!$F$5,C9250&lt;=Dashboard!$H$5),AND(C9250="",Dashboard!$F$5&lt;=1980,Dashboard!$H$5&gt;=2016))),1,0)</f>
        <v>1</v>
      </c>
      <c r="Q9250" s="0" t="n">
        <f aca="false">J9250*P9250+ROW()*0.00000001</f>
        <v>0.1400925</v>
      </c>
    </row>
    <row r="9251" customFormat="false" ht="15" hidden="false" customHeight="false" outlineLevel="0" collapsed="false">
      <c r="A9251" s="0" t="s">
        <v>6758</v>
      </c>
      <c r="B9251" s="0" t="s">
        <v>85</v>
      </c>
      <c r="C9251" s="0" t="n">
        <v>2004</v>
      </c>
      <c r="D9251" s="0" t="s">
        <v>71</v>
      </c>
      <c r="E9251" s="0" t="s">
        <v>6759</v>
      </c>
      <c r="F9251" s="0" t="n">
        <v>0.1</v>
      </c>
      <c r="G9251" s="0" t="n">
        <v>0.04</v>
      </c>
      <c r="H9251" s="0" t="n">
        <v>0</v>
      </c>
      <c r="I9251" s="0" t="n">
        <v>0</v>
      </c>
      <c r="J9251" s="0" t="n">
        <v>0.14</v>
      </c>
      <c r="K9251" s="0" t="n">
        <v>30</v>
      </c>
      <c r="L9251" s="0" t="n">
        <v>3</v>
      </c>
      <c r="M9251" s="0" t="s">
        <v>103</v>
      </c>
      <c r="N9251" s="0" t="s">
        <v>35</v>
      </c>
      <c r="O9251" s="0" t="s">
        <v>177</v>
      </c>
      <c r="P9251" s="0" t="n">
        <f aca="false">IF(AND(OR(Dashboard!$B$5="All",D9251=Dashboard!$B$5),OR(Dashboard!$D$5="All",N9251=Dashboard!$D$5),OR(AND(C9251&lt;&gt;"",C9251&gt;=Dashboard!$F$5,C9251&lt;=Dashboard!$H$5),AND(C9251="",Dashboard!$F$5&lt;=1980,Dashboard!$H$5&gt;=2016))),1,0)</f>
        <v>1</v>
      </c>
      <c r="Q9251" s="0" t="n">
        <f aca="false">J9251*P9251+ROW()*0.00000001</f>
        <v>0.14009251</v>
      </c>
    </row>
    <row r="9252" customFormat="false" ht="15" hidden="false" customHeight="false" outlineLevel="0" collapsed="false">
      <c r="A9252" s="0" t="s">
        <v>6760</v>
      </c>
      <c r="B9252" s="0" t="s">
        <v>164</v>
      </c>
      <c r="C9252" s="0" t="n">
        <v>2007</v>
      </c>
      <c r="D9252" s="0" t="s">
        <v>52</v>
      </c>
      <c r="E9252" s="0" t="s">
        <v>1013</v>
      </c>
      <c r="F9252" s="0" t="n">
        <v>0.12</v>
      </c>
      <c r="G9252" s="0" t="n">
        <v>0</v>
      </c>
      <c r="H9252" s="0" t="n">
        <v>0</v>
      </c>
      <c r="I9252" s="0" t="n">
        <v>0.01</v>
      </c>
      <c r="J9252" s="0" t="n">
        <v>0.14</v>
      </c>
      <c r="K9252" s="0" t="n">
        <v>44</v>
      </c>
      <c r="M9252" s="0" t="s">
        <v>103</v>
      </c>
      <c r="N9252" s="0" t="s">
        <v>74</v>
      </c>
      <c r="O9252" s="0" t="s">
        <v>177</v>
      </c>
      <c r="P9252" s="0" t="n">
        <f aca="false">IF(AND(OR(Dashboard!$B$5="All",D9252=Dashboard!$B$5),OR(Dashboard!$D$5="All",N9252=Dashboard!$D$5),OR(AND(C9252&lt;&gt;"",C9252&gt;=Dashboard!$F$5,C9252&lt;=Dashboard!$H$5),AND(C9252="",Dashboard!$F$5&lt;=1980,Dashboard!$H$5&gt;=2016))),1,0)</f>
        <v>1</v>
      </c>
      <c r="Q9252" s="0" t="n">
        <f aca="false">J9252*P9252+ROW()*0.00000001</f>
        <v>0.14009252</v>
      </c>
    </row>
    <row r="9253" customFormat="false" ht="15" hidden="false" customHeight="false" outlineLevel="0" collapsed="false">
      <c r="A9253" s="0" t="s">
        <v>3925</v>
      </c>
      <c r="B9253" s="0" t="s">
        <v>50</v>
      </c>
      <c r="C9253" s="0" t="n">
        <v>2005</v>
      </c>
      <c r="D9253" s="0" t="s">
        <v>71</v>
      </c>
      <c r="E9253" s="0" t="s">
        <v>293</v>
      </c>
      <c r="F9253" s="0" t="n">
        <v>0.12</v>
      </c>
      <c r="G9253" s="0" t="n">
        <v>0</v>
      </c>
      <c r="H9253" s="0" t="n">
        <v>0</v>
      </c>
      <c r="I9253" s="0" t="n">
        <v>0.01</v>
      </c>
      <c r="J9253" s="0" t="n">
        <v>0.14</v>
      </c>
      <c r="L9253" s="0" t="n">
        <v>6.7</v>
      </c>
      <c r="M9253" s="0" t="s">
        <v>36</v>
      </c>
      <c r="N9253" s="0" t="s">
        <v>35</v>
      </c>
      <c r="P9253" s="0" t="n">
        <f aca="false">IF(AND(OR(Dashboard!$B$5="All",D9253=Dashboard!$B$5),OR(Dashboard!$D$5="All",N9253=Dashboard!$D$5),OR(AND(C9253&lt;&gt;"",C9253&gt;=Dashboard!$F$5,C9253&lt;=Dashboard!$H$5),AND(C9253="",Dashboard!$F$5&lt;=1980,Dashboard!$H$5&gt;=2016))),1,0)</f>
        <v>1</v>
      </c>
      <c r="Q9253" s="0" t="n">
        <f aca="false">J9253*P9253+ROW()*0.00000001</f>
        <v>0.14009253</v>
      </c>
    </row>
    <row r="9254" customFormat="false" ht="15" hidden="false" customHeight="false" outlineLevel="0" collapsed="false">
      <c r="A9254" s="0" t="s">
        <v>6761</v>
      </c>
      <c r="B9254" s="0" t="s">
        <v>117</v>
      </c>
      <c r="C9254" s="0" t="n">
        <v>1998</v>
      </c>
      <c r="D9254" s="0" t="s">
        <v>246</v>
      </c>
      <c r="E9254" s="0" t="s">
        <v>782</v>
      </c>
      <c r="F9254" s="0" t="n">
        <v>0</v>
      </c>
      <c r="G9254" s="0" t="n">
        <v>0</v>
      </c>
      <c r="H9254" s="0" t="n">
        <v>0.13</v>
      </c>
      <c r="I9254" s="0" t="n">
        <v>0.01</v>
      </c>
      <c r="J9254" s="0" t="n">
        <v>0.14</v>
      </c>
      <c r="N9254" s="0" t="s">
        <v>74</v>
      </c>
      <c r="P9254" s="0" t="n">
        <f aca="false">IF(AND(OR(Dashboard!$B$5="All",D9254=Dashboard!$B$5),OR(Dashboard!$D$5="All",N9254=Dashboard!$D$5),OR(AND(C9254&lt;&gt;"",C9254&gt;=Dashboard!$F$5,C9254&lt;=Dashboard!$H$5),AND(C9254="",Dashboard!$F$5&lt;=1980,Dashboard!$H$5&gt;=2016))),1,0)</f>
        <v>1</v>
      </c>
      <c r="Q9254" s="0" t="n">
        <f aca="false">J9254*P9254+ROW()*0.00000001</f>
        <v>0.14009254</v>
      </c>
    </row>
    <row r="9255" customFormat="false" ht="15" hidden="false" customHeight="false" outlineLevel="0" collapsed="false">
      <c r="A9255" s="0" t="s">
        <v>6762</v>
      </c>
      <c r="B9255" s="0" t="s">
        <v>50</v>
      </c>
      <c r="C9255" s="0" t="n">
        <v>2009</v>
      </c>
      <c r="D9255" s="0" t="s">
        <v>46</v>
      </c>
      <c r="E9255" s="0" t="s">
        <v>154</v>
      </c>
      <c r="F9255" s="0" t="n">
        <v>0</v>
      </c>
      <c r="G9255" s="0" t="n">
        <v>0</v>
      </c>
      <c r="H9255" s="0" t="n">
        <v>0.14</v>
      </c>
      <c r="I9255" s="0" t="n">
        <v>0</v>
      </c>
      <c r="J9255" s="0" t="n">
        <v>0.14</v>
      </c>
      <c r="N9255" s="0" t="s">
        <v>35</v>
      </c>
      <c r="P9255" s="0" t="n">
        <f aca="false">IF(AND(OR(Dashboard!$B$5="All",D9255=Dashboard!$B$5),OR(Dashboard!$D$5="All",N9255=Dashboard!$D$5),OR(AND(C9255&lt;&gt;"",C9255&gt;=Dashboard!$F$5,C9255&lt;=Dashboard!$H$5),AND(C9255="",Dashboard!$F$5&lt;=1980,Dashboard!$H$5&gt;=2016))),1,0)</f>
        <v>1</v>
      </c>
      <c r="Q9255" s="0" t="n">
        <f aca="false">J9255*P9255+ROW()*0.00000001</f>
        <v>0.14009255</v>
      </c>
    </row>
    <row r="9256" customFormat="false" ht="15" hidden="false" customHeight="false" outlineLevel="0" collapsed="false">
      <c r="A9256" s="0" t="s">
        <v>6763</v>
      </c>
      <c r="B9256" s="0" t="s">
        <v>164</v>
      </c>
      <c r="C9256" s="0" t="n">
        <v>2006</v>
      </c>
      <c r="D9256" s="0" t="s">
        <v>48</v>
      </c>
      <c r="E9256" s="0" t="s">
        <v>195</v>
      </c>
      <c r="F9256" s="0" t="n">
        <v>0.13</v>
      </c>
      <c r="G9256" s="0" t="n">
        <v>0</v>
      </c>
      <c r="H9256" s="0" t="n">
        <v>0</v>
      </c>
      <c r="I9256" s="0" t="n">
        <v>0.01</v>
      </c>
      <c r="J9256" s="0" t="n">
        <v>0.14</v>
      </c>
      <c r="K9256" s="0" t="n">
        <v>67</v>
      </c>
      <c r="M9256" s="0" t="s">
        <v>36</v>
      </c>
      <c r="N9256" s="0" t="s">
        <v>74</v>
      </c>
      <c r="O9256" s="0" t="s">
        <v>67</v>
      </c>
      <c r="P9256" s="0" t="n">
        <f aca="false">IF(AND(OR(Dashboard!$B$5="All",D9256=Dashboard!$B$5),OR(Dashboard!$D$5="All",N9256=Dashboard!$D$5),OR(AND(C9256&lt;&gt;"",C9256&gt;=Dashboard!$F$5,C9256&lt;=Dashboard!$H$5),AND(C9256="",Dashboard!$F$5&lt;=1980,Dashboard!$H$5&gt;=2016))),1,0)</f>
        <v>1</v>
      </c>
      <c r="Q9256" s="0" t="n">
        <f aca="false">J9256*P9256+ROW()*0.00000001</f>
        <v>0.14009256</v>
      </c>
    </row>
    <row r="9257" customFormat="false" ht="15" hidden="false" customHeight="false" outlineLevel="0" collapsed="false">
      <c r="A9257" s="0" t="s">
        <v>4259</v>
      </c>
      <c r="B9257" s="0" t="s">
        <v>70</v>
      </c>
      <c r="C9257" s="0" t="n">
        <v>2014</v>
      </c>
      <c r="D9257" s="0" t="s">
        <v>71</v>
      </c>
      <c r="E9257" s="0" t="s">
        <v>157</v>
      </c>
      <c r="F9257" s="0" t="n">
        <v>0.05</v>
      </c>
      <c r="G9257" s="0" t="n">
        <v>0.05</v>
      </c>
      <c r="H9257" s="0" t="n">
        <v>0.02</v>
      </c>
      <c r="I9257" s="0" t="n">
        <v>0.02</v>
      </c>
      <c r="J9257" s="0" t="n">
        <v>0.14</v>
      </c>
      <c r="L9257" s="0" t="n">
        <v>7.1</v>
      </c>
      <c r="M9257" s="0" t="s">
        <v>73</v>
      </c>
      <c r="N9257" s="0" t="s">
        <v>74</v>
      </c>
      <c r="P9257" s="0" t="n">
        <f aca="false">IF(AND(OR(Dashboard!$B$5="All",D9257=Dashboard!$B$5),OR(Dashboard!$D$5="All",N9257=Dashboard!$D$5),OR(AND(C9257&lt;&gt;"",C9257&gt;=Dashboard!$F$5,C9257&lt;=Dashboard!$H$5),AND(C9257="",Dashboard!$F$5&lt;=1980,Dashboard!$H$5&gt;=2016))),1,0)</f>
        <v>1</v>
      </c>
      <c r="Q9257" s="0" t="n">
        <f aca="false">J9257*P9257+ROW()*0.00000001</f>
        <v>0.14009257</v>
      </c>
    </row>
    <row r="9258" customFormat="false" ht="15" hidden="false" customHeight="false" outlineLevel="0" collapsed="false">
      <c r="A9258" s="0" t="s">
        <v>6764</v>
      </c>
      <c r="B9258" s="0" t="s">
        <v>33</v>
      </c>
      <c r="C9258" s="0" t="n">
        <v>2008</v>
      </c>
      <c r="D9258" s="0" t="s">
        <v>58</v>
      </c>
      <c r="E9258" s="0" t="s">
        <v>5707</v>
      </c>
      <c r="F9258" s="0" t="n">
        <v>0.13</v>
      </c>
      <c r="G9258" s="0" t="n">
        <v>0</v>
      </c>
      <c r="H9258" s="0" t="n">
        <v>0</v>
      </c>
      <c r="I9258" s="0" t="n">
        <v>0.01</v>
      </c>
      <c r="J9258" s="0" t="n">
        <v>0.14</v>
      </c>
      <c r="M9258" s="0" t="s">
        <v>125</v>
      </c>
      <c r="N9258" s="0" t="s">
        <v>35</v>
      </c>
      <c r="P9258" s="0" t="n">
        <f aca="false">IF(AND(OR(Dashboard!$B$5="All",D9258=Dashboard!$B$5),OR(Dashboard!$D$5="All",N9258=Dashboard!$D$5),OR(AND(C9258&lt;&gt;"",C9258&gt;=Dashboard!$F$5,C9258&lt;=Dashboard!$H$5),AND(C9258="",Dashboard!$F$5&lt;=1980,Dashboard!$H$5&gt;=2016))),1,0)</f>
        <v>1</v>
      </c>
      <c r="Q9258" s="0" t="n">
        <f aca="false">J9258*P9258+ROW()*0.00000001</f>
        <v>0.14009258</v>
      </c>
    </row>
    <row r="9259" customFormat="false" ht="15" hidden="false" customHeight="false" outlineLevel="0" collapsed="false">
      <c r="A9259" s="0" t="s">
        <v>6765</v>
      </c>
      <c r="B9259" s="0" t="s">
        <v>85</v>
      </c>
      <c r="C9259" s="0" t="n">
        <v>2002</v>
      </c>
      <c r="D9259" s="0" t="s">
        <v>41</v>
      </c>
      <c r="E9259" s="0" t="s">
        <v>2365</v>
      </c>
      <c r="F9259" s="0" t="n">
        <v>0.1</v>
      </c>
      <c r="G9259" s="0" t="n">
        <v>0.04</v>
      </c>
      <c r="H9259" s="0" t="n">
        <v>0</v>
      </c>
      <c r="I9259" s="0" t="n">
        <v>0</v>
      </c>
      <c r="J9259" s="0" t="n">
        <v>0.14</v>
      </c>
      <c r="N9259" s="0" t="s">
        <v>35</v>
      </c>
      <c r="P9259" s="0" t="n">
        <f aca="false">IF(AND(OR(Dashboard!$B$5="All",D9259=Dashboard!$B$5),OR(Dashboard!$D$5="All",N9259=Dashboard!$D$5),OR(AND(C9259&lt;&gt;"",C9259&gt;=Dashboard!$F$5,C9259&lt;=Dashboard!$H$5),AND(C9259="",Dashboard!$F$5&lt;=1980,Dashboard!$H$5&gt;=2016))),1,0)</f>
        <v>1</v>
      </c>
      <c r="Q9259" s="0" t="n">
        <f aca="false">J9259*P9259+ROW()*0.00000001</f>
        <v>0.14009259</v>
      </c>
    </row>
    <row r="9260" customFormat="false" ht="15" hidden="false" customHeight="false" outlineLevel="0" collapsed="false">
      <c r="A9260" s="0" t="s">
        <v>6766</v>
      </c>
      <c r="B9260" s="0" t="s">
        <v>70</v>
      </c>
      <c r="C9260" s="0" t="n">
        <v>2014</v>
      </c>
      <c r="D9260" s="0" t="s">
        <v>46</v>
      </c>
      <c r="E9260" s="0" t="s">
        <v>154</v>
      </c>
      <c r="F9260" s="0" t="n">
        <v>0</v>
      </c>
      <c r="G9260" s="0" t="n">
        <v>0</v>
      </c>
      <c r="H9260" s="0" t="n">
        <v>0.14</v>
      </c>
      <c r="I9260" s="0" t="n">
        <v>0</v>
      </c>
      <c r="J9260" s="0" t="n">
        <v>0.14</v>
      </c>
      <c r="N9260" s="0" t="s">
        <v>74</v>
      </c>
      <c r="P9260" s="0" t="n">
        <f aca="false">IF(AND(OR(Dashboard!$B$5="All",D9260=Dashboard!$B$5),OR(Dashboard!$D$5="All",N9260=Dashboard!$D$5),OR(AND(C9260&lt;&gt;"",C9260&gt;=Dashboard!$F$5,C9260&lt;=Dashboard!$H$5),AND(C9260="",Dashboard!$F$5&lt;=1980,Dashboard!$H$5&gt;=2016))),1,0)</f>
        <v>1</v>
      </c>
      <c r="Q9260" s="0" t="n">
        <f aca="false">J9260*P9260+ROW()*0.00000001</f>
        <v>0.1400926</v>
      </c>
    </row>
    <row r="9261" customFormat="false" ht="15" hidden="false" customHeight="false" outlineLevel="0" collapsed="false">
      <c r="A9261" s="0" t="s">
        <v>6316</v>
      </c>
      <c r="B9261" s="0" t="s">
        <v>64</v>
      </c>
      <c r="C9261" s="0" t="n">
        <v>2009</v>
      </c>
      <c r="D9261" s="0" t="s">
        <v>58</v>
      </c>
      <c r="E9261" s="0" t="s">
        <v>124</v>
      </c>
      <c r="F9261" s="0" t="n">
        <v>0.1</v>
      </c>
      <c r="G9261" s="0" t="n">
        <v>0.02</v>
      </c>
      <c r="H9261" s="0" t="n">
        <v>0</v>
      </c>
      <c r="I9261" s="0" t="n">
        <v>0.01</v>
      </c>
      <c r="J9261" s="0" t="n">
        <v>0.14</v>
      </c>
      <c r="K9261" s="0" t="n">
        <v>62</v>
      </c>
      <c r="L9261" s="0" t="n">
        <v>8.1</v>
      </c>
      <c r="M9261" s="0" t="s">
        <v>103</v>
      </c>
      <c r="N9261" s="0" t="s">
        <v>66</v>
      </c>
      <c r="O9261" s="0" t="s">
        <v>67</v>
      </c>
      <c r="P9261" s="0" t="n">
        <f aca="false">IF(AND(OR(Dashboard!$B$5="All",D9261=Dashboard!$B$5),OR(Dashboard!$D$5="All",N9261=Dashboard!$D$5),OR(AND(C9261&lt;&gt;"",C9261&gt;=Dashboard!$F$5,C9261&lt;=Dashboard!$H$5),AND(C9261="",Dashboard!$F$5&lt;=1980,Dashboard!$H$5&gt;=2016))),1,0)</f>
        <v>1</v>
      </c>
      <c r="Q9261" s="0" t="n">
        <f aca="false">J9261*P9261+ROW()*0.00000001</f>
        <v>0.14009261</v>
      </c>
    </row>
    <row r="9262" customFormat="false" ht="15" hidden="false" customHeight="false" outlineLevel="0" collapsed="false">
      <c r="A9262" s="0" t="s">
        <v>6767</v>
      </c>
      <c r="B9262" s="0" t="s">
        <v>50</v>
      </c>
      <c r="C9262" s="0" t="n">
        <v>2007</v>
      </c>
      <c r="D9262" s="0" t="s">
        <v>52</v>
      </c>
      <c r="E9262" s="0" t="s">
        <v>4028</v>
      </c>
      <c r="F9262" s="0" t="n">
        <v>0.12</v>
      </c>
      <c r="G9262" s="0" t="n">
        <v>0</v>
      </c>
      <c r="H9262" s="0" t="n">
        <v>0</v>
      </c>
      <c r="I9262" s="0" t="n">
        <v>0.01</v>
      </c>
      <c r="J9262" s="0" t="n">
        <v>0.14</v>
      </c>
      <c r="M9262" s="0" t="s">
        <v>36</v>
      </c>
      <c r="N9262" s="0" t="s">
        <v>35</v>
      </c>
      <c r="P9262" s="0" t="n">
        <f aca="false">IF(AND(OR(Dashboard!$B$5="All",D9262=Dashboard!$B$5),OR(Dashboard!$D$5="All",N9262=Dashboard!$D$5),OR(AND(C9262&lt;&gt;"",C9262&gt;=Dashboard!$F$5,C9262&lt;=Dashboard!$H$5),AND(C9262="",Dashboard!$F$5&lt;=1980,Dashboard!$H$5&gt;=2016))),1,0)</f>
        <v>1</v>
      </c>
      <c r="Q9262" s="0" t="n">
        <f aca="false">J9262*P9262+ROW()*0.00000001</f>
        <v>0.14009262</v>
      </c>
    </row>
    <row r="9263" customFormat="false" ht="15" hidden="false" customHeight="false" outlineLevel="0" collapsed="false">
      <c r="A9263" s="0" t="s">
        <v>5048</v>
      </c>
      <c r="B9263" s="0" t="s">
        <v>64</v>
      </c>
      <c r="C9263" s="0" t="n">
        <v>2010</v>
      </c>
      <c r="D9263" s="0" t="s">
        <v>71</v>
      </c>
      <c r="E9263" s="0" t="s">
        <v>142</v>
      </c>
      <c r="F9263" s="0" t="n">
        <v>0.1</v>
      </c>
      <c r="G9263" s="0" t="n">
        <v>0.03</v>
      </c>
      <c r="H9263" s="0" t="n">
        <v>0</v>
      </c>
      <c r="I9263" s="0" t="n">
        <v>0.01</v>
      </c>
      <c r="J9263" s="0" t="n">
        <v>0.14</v>
      </c>
      <c r="K9263" s="0" t="n">
        <v>60</v>
      </c>
      <c r="L9263" s="0" t="n">
        <v>5.8</v>
      </c>
      <c r="M9263" s="0" t="s">
        <v>36</v>
      </c>
      <c r="N9263" s="0" t="s">
        <v>66</v>
      </c>
      <c r="O9263" s="0" t="s">
        <v>53</v>
      </c>
      <c r="P9263" s="0" t="n">
        <f aca="false">IF(AND(OR(Dashboard!$B$5="All",D9263=Dashboard!$B$5),OR(Dashboard!$D$5="All",N9263=Dashboard!$D$5),OR(AND(C9263&lt;&gt;"",C9263&gt;=Dashboard!$F$5,C9263&lt;=Dashboard!$H$5),AND(C9263="",Dashboard!$F$5&lt;=1980,Dashboard!$H$5&gt;=2016))),1,0)</f>
        <v>1</v>
      </c>
      <c r="Q9263" s="0" t="n">
        <f aca="false">J9263*P9263+ROW()*0.00000001</f>
        <v>0.14009263</v>
      </c>
    </row>
    <row r="9264" customFormat="false" ht="15" hidden="false" customHeight="false" outlineLevel="0" collapsed="false">
      <c r="A9264" s="0" t="s">
        <v>6768</v>
      </c>
      <c r="B9264" s="0" t="s">
        <v>76</v>
      </c>
      <c r="C9264" s="0" t="n">
        <v>2006</v>
      </c>
      <c r="D9264" s="0" t="s">
        <v>34</v>
      </c>
      <c r="E9264" s="0" t="s">
        <v>220</v>
      </c>
      <c r="F9264" s="0" t="n">
        <v>0</v>
      </c>
      <c r="G9264" s="0" t="n">
        <v>0</v>
      </c>
      <c r="H9264" s="0" t="n">
        <v>0.14</v>
      </c>
      <c r="I9264" s="0" t="n">
        <v>0</v>
      </c>
      <c r="J9264" s="0" t="n">
        <v>0.14</v>
      </c>
      <c r="N9264" s="0" t="s">
        <v>74</v>
      </c>
      <c r="P9264" s="0" t="n">
        <f aca="false">IF(AND(OR(Dashboard!$B$5="All",D9264=Dashboard!$B$5),OR(Dashboard!$D$5="All",N9264=Dashboard!$D$5),OR(AND(C9264&lt;&gt;"",C9264&gt;=Dashboard!$F$5,C9264&lt;=Dashboard!$H$5),AND(C9264="",Dashboard!$F$5&lt;=1980,Dashboard!$H$5&gt;=2016))),1,0)</f>
        <v>1</v>
      </c>
      <c r="Q9264" s="0" t="n">
        <f aca="false">J9264*P9264+ROW()*0.00000001</f>
        <v>0.14009264</v>
      </c>
    </row>
    <row r="9265" customFormat="false" ht="15" hidden="false" customHeight="false" outlineLevel="0" collapsed="false">
      <c r="A9265" s="0" t="s">
        <v>6769</v>
      </c>
      <c r="B9265" s="0" t="s">
        <v>76</v>
      </c>
      <c r="C9265" s="0" t="n">
        <v>2004</v>
      </c>
      <c r="D9265" s="0" t="s">
        <v>34</v>
      </c>
      <c r="E9265" s="0" t="s">
        <v>142</v>
      </c>
      <c r="F9265" s="0" t="n">
        <v>0.07</v>
      </c>
      <c r="G9265" s="0" t="n">
        <v>0.05</v>
      </c>
      <c r="H9265" s="0" t="n">
        <v>0</v>
      </c>
      <c r="I9265" s="0" t="n">
        <v>0.02</v>
      </c>
      <c r="J9265" s="0" t="n">
        <v>0.14</v>
      </c>
      <c r="K9265" s="0" t="n">
        <v>76</v>
      </c>
      <c r="L9265" s="0" t="n">
        <v>6.4</v>
      </c>
      <c r="M9265" s="0" t="s">
        <v>36</v>
      </c>
      <c r="N9265" s="0" t="s">
        <v>74</v>
      </c>
      <c r="O9265" s="0" t="s">
        <v>37</v>
      </c>
      <c r="P9265" s="0" t="n">
        <f aca="false">IF(AND(OR(Dashboard!$B$5="All",D9265=Dashboard!$B$5),OR(Dashboard!$D$5="All",N9265=Dashboard!$D$5),OR(AND(C9265&lt;&gt;"",C9265&gt;=Dashboard!$F$5,C9265&lt;=Dashboard!$H$5),AND(C9265="",Dashboard!$F$5&lt;=1980,Dashboard!$H$5&gt;=2016))),1,0)</f>
        <v>1</v>
      </c>
      <c r="Q9265" s="0" t="n">
        <f aca="false">J9265*P9265+ROW()*0.00000001</f>
        <v>0.14009265</v>
      </c>
    </row>
    <row r="9266" customFormat="false" ht="15" hidden="false" customHeight="false" outlineLevel="0" collapsed="false">
      <c r="A9266" s="0" t="s">
        <v>4339</v>
      </c>
      <c r="B9266" s="0" t="s">
        <v>33</v>
      </c>
      <c r="C9266" s="0" t="n">
        <v>2006</v>
      </c>
      <c r="D9266" s="0" t="s">
        <v>71</v>
      </c>
      <c r="E9266" s="0" t="s">
        <v>649</v>
      </c>
      <c r="F9266" s="0" t="n">
        <v>0.12</v>
      </c>
      <c r="G9266" s="0" t="n">
        <v>0</v>
      </c>
      <c r="H9266" s="0" t="n">
        <v>0</v>
      </c>
      <c r="I9266" s="0" t="n">
        <v>0.01</v>
      </c>
      <c r="J9266" s="0" t="n">
        <v>0.14</v>
      </c>
      <c r="K9266" s="0" t="n">
        <v>46</v>
      </c>
      <c r="L9266" s="0" t="n">
        <v>6.7</v>
      </c>
      <c r="M9266" s="0" t="s">
        <v>36</v>
      </c>
      <c r="N9266" s="0" t="s">
        <v>35</v>
      </c>
      <c r="O9266" s="0" t="s">
        <v>177</v>
      </c>
      <c r="P9266" s="0" t="n">
        <f aca="false">IF(AND(OR(Dashboard!$B$5="All",D9266=Dashboard!$B$5),OR(Dashboard!$D$5="All",N9266=Dashboard!$D$5),OR(AND(C9266&lt;&gt;"",C9266&gt;=Dashboard!$F$5,C9266&lt;=Dashboard!$H$5),AND(C9266="",Dashboard!$F$5&lt;=1980,Dashboard!$H$5&gt;=2016))),1,0)</f>
        <v>1</v>
      </c>
      <c r="Q9266" s="0" t="n">
        <f aca="false">J9266*P9266+ROW()*0.00000001</f>
        <v>0.14009266</v>
      </c>
    </row>
    <row r="9267" customFormat="false" ht="15" hidden="false" customHeight="false" outlineLevel="0" collapsed="false">
      <c r="A9267" s="0" t="s">
        <v>6770</v>
      </c>
      <c r="B9267" s="0" t="s">
        <v>85</v>
      </c>
      <c r="C9267" s="0" t="n">
        <v>2003</v>
      </c>
      <c r="D9267" s="0" t="s">
        <v>41</v>
      </c>
      <c r="E9267" s="0" t="s">
        <v>418</v>
      </c>
      <c r="F9267" s="0" t="n">
        <v>0.1</v>
      </c>
      <c r="G9267" s="0" t="n">
        <v>0.04</v>
      </c>
      <c r="H9267" s="0" t="n">
        <v>0</v>
      </c>
      <c r="I9267" s="0" t="n">
        <v>0</v>
      </c>
      <c r="J9267" s="0" t="n">
        <v>0.14</v>
      </c>
      <c r="L9267" s="0" t="n">
        <v>6.2</v>
      </c>
      <c r="M9267" s="0" t="s">
        <v>36</v>
      </c>
      <c r="N9267" s="0" t="s">
        <v>35</v>
      </c>
      <c r="P9267" s="0" t="n">
        <f aca="false">IF(AND(OR(Dashboard!$B$5="All",D9267=Dashboard!$B$5),OR(Dashboard!$D$5="All",N9267=Dashboard!$D$5),OR(AND(C9267&lt;&gt;"",C9267&gt;=Dashboard!$F$5,C9267&lt;=Dashboard!$H$5),AND(C9267="",Dashboard!$F$5&lt;=1980,Dashboard!$H$5&gt;=2016))),1,0)</f>
        <v>1</v>
      </c>
      <c r="Q9267" s="0" t="n">
        <f aca="false">J9267*P9267+ROW()*0.00000001</f>
        <v>0.14009267</v>
      </c>
    </row>
    <row r="9268" customFormat="false" ht="15" hidden="false" customHeight="false" outlineLevel="0" collapsed="false">
      <c r="A9268" s="0" t="s">
        <v>2658</v>
      </c>
      <c r="B9268" s="0" t="s">
        <v>33</v>
      </c>
      <c r="C9268" s="0" t="n">
        <v>2008</v>
      </c>
      <c r="D9268" s="0" t="s">
        <v>34</v>
      </c>
      <c r="E9268" s="0" t="s">
        <v>72</v>
      </c>
      <c r="F9268" s="0" t="n">
        <v>0.13</v>
      </c>
      <c r="G9268" s="0" t="n">
        <v>0</v>
      </c>
      <c r="H9268" s="0" t="n">
        <v>0</v>
      </c>
      <c r="I9268" s="0" t="n">
        <v>0.01</v>
      </c>
      <c r="J9268" s="0" t="n">
        <v>0.14</v>
      </c>
      <c r="N9268" s="0" t="s">
        <v>35</v>
      </c>
      <c r="P9268" s="0" t="n">
        <f aca="false">IF(AND(OR(Dashboard!$B$5="All",D9268=Dashboard!$B$5),OR(Dashboard!$D$5="All",N9268=Dashboard!$D$5),OR(AND(C9268&lt;&gt;"",C9268&gt;=Dashboard!$F$5,C9268&lt;=Dashboard!$H$5),AND(C9268="",Dashboard!$F$5&lt;=1980,Dashboard!$H$5&gt;=2016))),1,0)</f>
        <v>1</v>
      </c>
      <c r="Q9268" s="0" t="n">
        <f aca="false">J9268*P9268+ROW()*0.00000001</f>
        <v>0.14009268</v>
      </c>
    </row>
    <row r="9269" customFormat="false" ht="15" hidden="false" customHeight="false" outlineLevel="0" collapsed="false">
      <c r="A9269" s="0" t="s">
        <v>6771</v>
      </c>
      <c r="B9269" s="0" t="s">
        <v>64</v>
      </c>
      <c r="C9269" s="0" t="n">
        <v>2010</v>
      </c>
      <c r="D9269" s="0" t="s">
        <v>52</v>
      </c>
      <c r="E9269" s="0" t="s">
        <v>65</v>
      </c>
      <c r="F9269" s="0" t="n">
        <v>0</v>
      </c>
      <c r="G9269" s="0" t="n">
        <v>0.12</v>
      </c>
      <c r="H9269" s="0" t="n">
        <v>0</v>
      </c>
      <c r="I9269" s="0" t="n">
        <v>0.02</v>
      </c>
      <c r="J9269" s="0" t="n">
        <v>0.14</v>
      </c>
      <c r="N9269" s="0" t="s">
        <v>66</v>
      </c>
      <c r="P9269" s="0" t="n">
        <f aca="false">IF(AND(OR(Dashboard!$B$5="All",D9269=Dashboard!$B$5),OR(Dashboard!$D$5="All",N9269=Dashboard!$D$5),OR(AND(C9269&lt;&gt;"",C9269&gt;=Dashboard!$F$5,C9269&lt;=Dashboard!$H$5),AND(C9269="",Dashboard!$F$5&lt;=1980,Dashboard!$H$5&gt;=2016))),1,0)</f>
        <v>1</v>
      </c>
      <c r="Q9269" s="0" t="n">
        <f aca="false">J9269*P9269+ROW()*0.00000001</f>
        <v>0.14009269</v>
      </c>
    </row>
    <row r="9270" customFormat="false" ht="15" hidden="false" customHeight="false" outlineLevel="0" collapsed="false">
      <c r="A9270" s="0" t="s">
        <v>824</v>
      </c>
      <c r="B9270" s="0" t="s">
        <v>144</v>
      </c>
      <c r="C9270" s="0" t="n">
        <v>2003</v>
      </c>
      <c r="D9270" s="0" t="s">
        <v>34</v>
      </c>
      <c r="E9270" s="0" t="s">
        <v>449</v>
      </c>
      <c r="F9270" s="0" t="n">
        <v>0.1</v>
      </c>
      <c r="G9270" s="0" t="n">
        <v>0.03</v>
      </c>
      <c r="H9270" s="0" t="n">
        <v>0</v>
      </c>
      <c r="I9270" s="0" t="n">
        <v>0</v>
      </c>
      <c r="J9270" s="0" t="n">
        <v>0.14</v>
      </c>
      <c r="K9270" s="0" t="n">
        <v>68</v>
      </c>
      <c r="L9270" s="0" t="n">
        <v>9.1</v>
      </c>
      <c r="M9270" s="0" t="s">
        <v>36</v>
      </c>
      <c r="N9270" s="0" t="s">
        <v>66</v>
      </c>
      <c r="O9270" s="0" t="s">
        <v>67</v>
      </c>
      <c r="P9270" s="0" t="n">
        <f aca="false">IF(AND(OR(Dashboard!$B$5="All",D9270=Dashboard!$B$5),OR(Dashboard!$D$5="All",N9270=Dashboard!$D$5),OR(AND(C9270&lt;&gt;"",C9270&gt;=Dashboard!$F$5,C9270&lt;=Dashboard!$H$5),AND(C9270="",Dashboard!$F$5&lt;=1980,Dashboard!$H$5&gt;=2016))),1,0)</f>
        <v>1</v>
      </c>
      <c r="Q9270" s="0" t="n">
        <f aca="false">J9270*P9270+ROW()*0.00000001</f>
        <v>0.1400927</v>
      </c>
    </row>
    <row r="9271" customFormat="false" ht="15" hidden="false" customHeight="false" outlineLevel="0" collapsed="false">
      <c r="A9271" s="0" t="s">
        <v>6772</v>
      </c>
      <c r="B9271" s="0" t="s">
        <v>76</v>
      </c>
      <c r="C9271" s="0" t="n">
        <v>2001</v>
      </c>
      <c r="D9271" s="0" t="s">
        <v>34</v>
      </c>
      <c r="E9271" s="0" t="s">
        <v>89</v>
      </c>
      <c r="F9271" s="0" t="n">
        <v>0.07</v>
      </c>
      <c r="G9271" s="0" t="n">
        <v>0.05</v>
      </c>
      <c r="H9271" s="0" t="n">
        <v>0</v>
      </c>
      <c r="I9271" s="0" t="n">
        <v>0.02</v>
      </c>
      <c r="J9271" s="0" t="n">
        <v>0.14</v>
      </c>
      <c r="K9271" s="0" t="n">
        <v>77</v>
      </c>
      <c r="L9271" s="0" t="n">
        <v>7.5</v>
      </c>
      <c r="M9271" s="0" t="s">
        <v>36</v>
      </c>
      <c r="N9271" s="0" t="s">
        <v>74</v>
      </c>
      <c r="O9271" s="0" t="s">
        <v>37</v>
      </c>
      <c r="P9271" s="0" t="n">
        <f aca="false">IF(AND(OR(Dashboard!$B$5="All",D9271=Dashboard!$B$5),OR(Dashboard!$D$5="All",N9271=Dashboard!$D$5),OR(AND(C9271&lt;&gt;"",C9271&gt;=Dashboard!$F$5,C9271&lt;=Dashboard!$H$5),AND(C9271="",Dashboard!$F$5&lt;=1980,Dashboard!$H$5&gt;=2016))),1,0)</f>
        <v>1</v>
      </c>
      <c r="Q9271" s="0" t="n">
        <f aca="false">J9271*P9271+ROW()*0.00000001</f>
        <v>0.14009271</v>
      </c>
    </row>
    <row r="9272" customFormat="false" ht="15" hidden="false" customHeight="false" outlineLevel="0" collapsed="false">
      <c r="A9272" s="0" t="s">
        <v>5871</v>
      </c>
      <c r="B9272" s="0" t="s">
        <v>70</v>
      </c>
      <c r="C9272" s="0" t="n">
        <v>2008</v>
      </c>
      <c r="D9272" s="0" t="s">
        <v>34</v>
      </c>
      <c r="E9272" s="0" t="s">
        <v>649</v>
      </c>
      <c r="F9272" s="0" t="n">
        <v>0.12</v>
      </c>
      <c r="G9272" s="0" t="n">
        <v>0</v>
      </c>
      <c r="H9272" s="0" t="n">
        <v>0</v>
      </c>
      <c r="I9272" s="0" t="n">
        <v>0.01</v>
      </c>
      <c r="J9272" s="0" t="n">
        <v>0.14</v>
      </c>
      <c r="K9272" s="0" t="n">
        <v>54</v>
      </c>
      <c r="L9272" s="0" t="n">
        <v>6.5</v>
      </c>
      <c r="M9272" s="0" t="s">
        <v>36</v>
      </c>
      <c r="N9272" s="0" t="s">
        <v>74</v>
      </c>
      <c r="O9272" s="0" t="s">
        <v>53</v>
      </c>
      <c r="P9272" s="0" t="n">
        <f aca="false">IF(AND(OR(Dashboard!$B$5="All",D9272=Dashboard!$B$5),OR(Dashboard!$D$5="All",N9272=Dashboard!$D$5),OR(AND(C9272&lt;&gt;"",C9272&gt;=Dashboard!$F$5,C9272&lt;=Dashboard!$H$5),AND(C9272="",Dashboard!$F$5&lt;=1980,Dashboard!$H$5&gt;=2016))),1,0)</f>
        <v>1</v>
      </c>
      <c r="Q9272" s="0" t="n">
        <f aca="false">J9272*P9272+ROW()*0.00000001</f>
        <v>0.14009272</v>
      </c>
    </row>
    <row r="9273" customFormat="false" ht="15" hidden="false" customHeight="false" outlineLevel="0" collapsed="false">
      <c r="A9273" s="0" t="s">
        <v>6773</v>
      </c>
      <c r="B9273" s="0" t="s">
        <v>33</v>
      </c>
      <c r="C9273" s="0" t="n">
        <v>2011</v>
      </c>
      <c r="D9273" s="0" t="s">
        <v>34</v>
      </c>
      <c r="E9273" s="0" t="s">
        <v>72</v>
      </c>
      <c r="F9273" s="0" t="n">
        <v>0.13</v>
      </c>
      <c r="G9273" s="0" t="n">
        <v>0</v>
      </c>
      <c r="H9273" s="0" t="n">
        <v>0</v>
      </c>
      <c r="I9273" s="0" t="n">
        <v>0.01</v>
      </c>
      <c r="J9273" s="0" t="n">
        <v>0.14</v>
      </c>
      <c r="M9273" s="0" t="s">
        <v>36</v>
      </c>
      <c r="N9273" s="0" t="s">
        <v>35</v>
      </c>
      <c r="P9273" s="0" t="n">
        <f aca="false">IF(AND(OR(Dashboard!$B$5="All",D9273=Dashboard!$B$5),OR(Dashboard!$D$5="All",N9273=Dashboard!$D$5),OR(AND(C9273&lt;&gt;"",C9273&gt;=Dashboard!$F$5,C9273&lt;=Dashboard!$H$5),AND(C9273="",Dashboard!$F$5&lt;=1980,Dashboard!$H$5&gt;=2016))),1,0)</f>
        <v>1</v>
      </c>
      <c r="Q9273" s="0" t="n">
        <f aca="false">J9273*P9273+ROW()*0.00000001</f>
        <v>0.14009273</v>
      </c>
    </row>
    <row r="9274" customFormat="false" ht="15" hidden="false" customHeight="false" outlineLevel="0" collapsed="false">
      <c r="A9274" s="0" t="s">
        <v>6774</v>
      </c>
      <c r="B9274" s="0" t="s">
        <v>64</v>
      </c>
      <c r="C9274" s="0" t="n">
        <v>2011</v>
      </c>
      <c r="D9274" s="0" t="s">
        <v>114</v>
      </c>
      <c r="E9274" s="0" t="s">
        <v>124</v>
      </c>
      <c r="F9274" s="0" t="n">
        <v>0.1</v>
      </c>
      <c r="G9274" s="0" t="n">
        <v>0.02</v>
      </c>
      <c r="H9274" s="0" t="n">
        <v>0</v>
      </c>
      <c r="I9274" s="0" t="n">
        <v>0.01</v>
      </c>
      <c r="J9274" s="0" t="n">
        <v>0.14</v>
      </c>
      <c r="K9274" s="0" t="n">
        <v>35</v>
      </c>
      <c r="L9274" s="0" t="n">
        <v>4.7</v>
      </c>
      <c r="M9274" s="0" t="s">
        <v>103</v>
      </c>
      <c r="N9274" s="0" t="s">
        <v>66</v>
      </c>
      <c r="O9274" s="0" t="s">
        <v>177</v>
      </c>
      <c r="P9274" s="0" t="n">
        <f aca="false">IF(AND(OR(Dashboard!$B$5="All",D9274=Dashboard!$B$5),OR(Dashboard!$D$5="All",N9274=Dashboard!$D$5),OR(AND(C9274&lt;&gt;"",C9274&gt;=Dashboard!$F$5,C9274&lt;=Dashboard!$H$5),AND(C9274="",Dashboard!$F$5&lt;=1980,Dashboard!$H$5&gt;=2016))),1,0)</f>
        <v>1</v>
      </c>
      <c r="Q9274" s="0" t="n">
        <f aca="false">J9274*P9274+ROW()*0.00000001</f>
        <v>0.14009274</v>
      </c>
    </row>
    <row r="9275" customFormat="false" ht="15" hidden="false" customHeight="false" outlineLevel="0" collapsed="false">
      <c r="A9275" s="0" t="s">
        <v>6775</v>
      </c>
      <c r="B9275" s="0" t="s">
        <v>50</v>
      </c>
      <c r="C9275" s="0" t="n">
        <v>2008</v>
      </c>
      <c r="D9275" s="0" t="s">
        <v>52</v>
      </c>
      <c r="E9275" s="0" t="s">
        <v>142</v>
      </c>
      <c r="F9275" s="0" t="n">
        <v>0.12</v>
      </c>
      <c r="G9275" s="0" t="n">
        <v>0</v>
      </c>
      <c r="H9275" s="0" t="n">
        <v>0</v>
      </c>
      <c r="I9275" s="0" t="n">
        <v>0.01</v>
      </c>
      <c r="J9275" s="0" t="n">
        <v>0.14</v>
      </c>
      <c r="K9275" s="0" t="n">
        <v>62</v>
      </c>
      <c r="M9275" s="0" t="s">
        <v>36</v>
      </c>
      <c r="N9275" s="0" t="s">
        <v>35</v>
      </c>
      <c r="O9275" s="0" t="s">
        <v>67</v>
      </c>
      <c r="P9275" s="0" t="n">
        <f aca="false">IF(AND(OR(Dashboard!$B$5="All",D9275=Dashboard!$B$5),OR(Dashboard!$D$5="All",N9275=Dashboard!$D$5),OR(AND(C9275&lt;&gt;"",C9275&gt;=Dashboard!$F$5,C9275&lt;=Dashboard!$H$5),AND(C9275="",Dashboard!$F$5&lt;=1980,Dashboard!$H$5&gt;=2016))),1,0)</f>
        <v>1</v>
      </c>
      <c r="Q9275" s="0" t="n">
        <f aca="false">J9275*P9275+ROW()*0.00000001</f>
        <v>0.14009275</v>
      </c>
    </row>
    <row r="9276" customFormat="false" ht="15" hidden="false" customHeight="false" outlineLevel="0" collapsed="false">
      <c r="A9276" s="0" t="s">
        <v>6776</v>
      </c>
      <c r="B9276" s="0" t="s">
        <v>117</v>
      </c>
      <c r="C9276" s="0" t="n">
        <v>1997</v>
      </c>
      <c r="D9276" s="0" t="s">
        <v>52</v>
      </c>
      <c r="E9276" s="0" t="s">
        <v>89</v>
      </c>
      <c r="F9276" s="0" t="n">
        <v>0.08</v>
      </c>
      <c r="G9276" s="0" t="n">
        <v>0.05</v>
      </c>
      <c r="H9276" s="0" t="n">
        <v>0</v>
      </c>
      <c r="I9276" s="0" t="n">
        <v>0.01</v>
      </c>
      <c r="J9276" s="0" t="n">
        <v>0.14</v>
      </c>
      <c r="N9276" s="0" t="s">
        <v>74</v>
      </c>
      <c r="P9276" s="0" t="n">
        <f aca="false">IF(AND(OR(Dashboard!$B$5="All",D9276=Dashboard!$B$5),OR(Dashboard!$D$5="All",N9276=Dashboard!$D$5),OR(AND(C9276&lt;&gt;"",C9276&gt;=Dashboard!$F$5,C9276&lt;=Dashboard!$H$5),AND(C9276="",Dashboard!$F$5&lt;=1980,Dashboard!$H$5&gt;=2016))),1,0)</f>
        <v>1</v>
      </c>
      <c r="Q9276" s="0" t="n">
        <f aca="false">J9276*P9276+ROW()*0.00000001</f>
        <v>0.14009276</v>
      </c>
    </row>
    <row r="9277" customFormat="false" ht="15" hidden="false" customHeight="false" outlineLevel="0" collapsed="false">
      <c r="A9277" s="0" t="s">
        <v>6777</v>
      </c>
      <c r="B9277" s="0" t="s">
        <v>851</v>
      </c>
      <c r="C9277" s="0" t="n">
        <v>2011</v>
      </c>
      <c r="D9277" s="0" t="s">
        <v>71</v>
      </c>
      <c r="E9277" s="0" t="s">
        <v>89</v>
      </c>
      <c r="F9277" s="0" t="n">
        <v>0.04</v>
      </c>
      <c r="G9277" s="0" t="n">
        <v>0.05</v>
      </c>
      <c r="H9277" s="0" t="n">
        <v>0.02</v>
      </c>
      <c r="I9277" s="0" t="n">
        <v>0.02</v>
      </c>
      <c r="J9277" s="0" t="n">
        <v>0.14</v>
      </c>
      <c r="N9277" s="0" t="s">
        <v>74</v>
      </c>
      <c r="P9277" s="0" t="n">
        <f aca="false">IF(AND(OR(Dashboard!$B$5="All",D9277=Dashboard!$B$5),OR(Dashboard!$D$5="All",N9277=Dashboard!$D$5),OR(AND(C9277&lt;&gt;"",C9277&gt;=Dashboard!$F$5,C9277&lt;=Dashboard!$H$5),AND(C9277="",Dashboard!$F$5&lt;=1980,Dashboard!$H$5&gt;=2016))),1,0)</f>
        <v>1</v>
      </c>
      <c r="Q9277" s="0" t="n">
        <f aca="false">J9277*P9277+ROW()*0.00000001</f>
        <v>0.14009277</v>
      </c>
    </row>
    <row r="9278" customFormat="false" ht="15" hidden="false" customHeight="false" outlineLevel="0" collapsed="false">
      <c r="A9278" s="0" t="s">
        <v>6778</v>
      </c>
      <c r="B9278" s="0" t="s">
        <v>144</v>
      </c>
      <c r="C9278" s="0" t="n">
        <v>2003</v>
      </c>
      <c r="D9278" s="0" t="s">
        <v>41</v>
      </c>
      <c r="E9278" s="0" t="s">
        <v>160</v>
      </c>
      <c r="F9278" s="0" t="n">
        <v>0.1</v>
      </c>
      <c r="G9278" s="0" t="n">
        <v>0.03</v>
      </c>
      <c r="H9278" s="0" t="n">
        <v>0</v>
      </c>
      <c r="I9278" s="0" t="n">
        <v>0</v>
      </c>
      <c r="J9278" s="0" t="n">
        <v>0.14</v>
      </c>
      <c r="K9278" s="0" t="n">
        <v>74</v>
      </c>
      <c r="L9278" s="0" t="n">
        <v>9.1</v>
      </c>
      <c r="M9278" s="0" t="s">
        <v>36</v>
      </c>
      <c r="N9278" s="0" t="s">
        <v>66</v>
      </c>
      <c r="O9278" s="0" t="s">
        <v>37</v>
      </c>
      <c r="P9278" s="0" t="n">
        <f aca="false">IF(AND(OR(Dashboard!$B$5="All",D9278=Dashboard!$B$5),OR(Dashboard!$D$5="All",N9278=Dashboard!$D$5),OR(AND(C9278&lt;&gt;"",C9278&gt;=Dashboard!$F$5,C9278&lt;=Dashboard!$H$5),AND(C9278="",Dashboard!$F$5&lt;=1980,Dashboard!$H$5&gt;=2016))),1,0)</f>
        <v>1</v>
      </c>
      <c r="Q9278" s="0" t="n">
        <f aca="false">J9278*P9278+ROW()*0.00000001</f>
        <v>0.14009278</v>
      </c>
    </row>
    <row r="9279" customFormat="false" ht="15" hidden="false" customHeight="false" outlineLevel="0" collapsed="false">
      <c r="A9279" s="0" t="s">
        <v>6779</v>
      </c>
      <c r="B9279" s="0" t="s">
        <v>50</v>
      </c>
      <c r="C9279" s="0" t="n">
        <v>2010</v>
      </c>
      <c r="D9279" s="0" t="s">
        <v>246</v>
      </c>
      <c r="E9279" s="0" t="s">
        <v>328</v>
      </c>
      <c r="F9279" s="0" t="n">
        <v>0</v>
      </c>
      <c r="G9279" s="0" t="n">
        <v>0</v>
      </c>
      <c r="H9279" s="0" t="n">
        <v>0.14</v>
      </c>
      <c r="I9279" s="0" t="n">
        <v>0</v>
      </c>
      <c r="J9279" s="0" t="n">
        <v>0.14</v>
      </c>
      <c r="N9279" s="0" t="s">
        <v>35</v>
      </c>
      <c r="P9279" s="0" t="n">
        <f aca="false">IF(AND(OR(Dashboard!$B$5="All",D9279=Dashboard!$B$5),OR(Dashboard!$D$5="All",N9279=Dashboard!$D$5),OR(AND(C9279&lt;&gt;"",C9279&gt;=Dashboard!$F$5,C9279&lt;=Dashboard!$H$5),AND(C9279="",Dashboard!$F$5&lt;=1980,Dashboard!$H$5&gt;=2016))),1,0)</f>
        <v>1</v>
      </c>
      <c r="Q9279" s="0" t="n">
        <f aca="false">J9279*P9279+ROW()*0.00000001</f>
        <v>0.14009279</v>
      </c>
    </row>
    <row r="9280" customFormat="false" ht="15" hidden="false" customHeight="false" outlineLevel="0" collapsed="false">
      <c r="A9280" s="0" t="s">
        <v>6780</v>
      </c>
      <c r="B9280" s="0" t="s">
        <v>70</v>
      </c>
      <c r="C9280" s="0" t="n">
        <v>2014</v>
      </c>
      <c r="D9280" s="0" t="s">
        <v>102</v>
      </c>
      <c r="E9280" s="0" t="s">
        <v>1607</v>
      </c>
      <c r="F9280" s="0" t="n">
        <v>0</v>
      </c>
      <c r="G9280" s="0" t="n">
        <v>0</v>
      </c>
      <c r="H9280" s="0" t="n">
        <v>0.13</v>
      </c>
      <c r="I9280" s="0" t="n">
        <v>0</v>
      </c>
      <c r="J9280" s="0" t="n">
        <v>0.14</v>
      </c>
      <c r="K9280" s="0" t="n">
        <v>84</v>
      </c>
      <c r="L9280" s="0" t="n">
        <v>8.1</v>
      </c>
      <c r="M9280" s="0" t="s">
        <v>103</v>
      </c>
      <c r="N9280" s="0" t="s">
        <v>74</v>
      </c>
      <c r="O9280" s="0" t="s">
        <v>42</v>
      </c>
      <c r="P9280" s="0" t="n">
        <f aca="false">IF(AND(OR(Dashboard!$B$5="All",D9280=Dashboard!$B$5),OR(Dashboard!$D$5="All",N9280=Dashboard!$D$5),OR(AND(C9280&lt;&gt;"",C9280&gt;=Dashboard!$F$5,C9280&lt;=Dashboard!$H$5),AND(C9280="",Dashboard!$F$5&lt;=1980,Dashboard!$H$5&gt;=2016))),1,0)</f>
        <v>1</v>
      </c>
      <c r="Q9280" s="0" t="n">
        <f aca="false">J9280*P9280+ROW()*0.00000001</f>
        <v>0.1400928</v>
      </c>
    </row>
    <row r="9281" customFormat="false" ht="15" hidden="false" customHeight="false" outlineLevel="0" collapsed="false">
      <c r="A9281" s="0" t="s">
        <v>6781</v>
      </c>
      <c r="B9281" s="0" t="s">
        <v>85</v>
      </c>
      <c r="C9281" s="0" t="n">
        <v>2002</v>
      </c>
      <c r="D9281" s="0" t="s">
        <v>71</v>
      </c>
      <c r="E9281" s="0" t="s">
        <v>124</v>
      </c>
      <c r="F9281" s="0" t="n">
        <v>0.1</v>
      </c>
      <c r="G9281" s="0" t="n">
        <v>0.04</v>
      </c>
      <c r="H9281" s="0" t="n">
        <v>0</v>
      </c>
      <c r="I9281" s="0" t="n">
        <v>0</v>
      </c>
      <c r="J9281" s="0" t="n">
        <v>0.14</v>
      </c>
      <c r="K9281" s="0" t="n">
        <v>66</v>
      </c>
      <c r="L9281" s="0" t="n">
        <v>8.8</v>
      </c>
      <c r="M9281" s="0" t="s">
        <v>103</v>
      </c>
      <c r="N9281" s="0" t="s">
        <v>35</v>
      </c>
      <c r="O9281" s="0" t="s">
        <v>67</v>
      </c>
      <c r="P9281" s="0" t="n">
        <f aca="false">IF(AND(OR(Dashboard!$B$5="All",D9281=Dashboard!$B$5),OR(Dashboard!$D$5="All",N9281=Dashboard!$D$5),OR(AND(C9281&lt;&gt;"",C9281&gt;=Dashboard!$F$5,C9281&lt;=Dashboard!$H$5),AND(C9281="",Dashboard!$F$5&lt;=1980,Dashboard!$H$5&gt;=2016))),1,0)</f>
        <v>1</v>
      </c>
      <c r="Q9281" s="0" t="n">
        <f aca="false">J9281*P9281+ROW()*0.00000001</f>
        <v>0.14009281</v>
      </c>
    </row>
    <row r="9282" customFormat="false" ht="15" hidden="false" customHeight="false" outlineLevel="0" collapsed="false">
      <c r="A9282" s="0" t="s">
        <v>6782</v>
      </c>
      <c r="B9282" s="0" t="s">
        <v>76</v>
      </c>
      <c r="C9282" s="0" t="n">
        <v>2001</v>
      </c>
      <c r="D9282" s="0" t="s">
        <v>56</v>
      </c>
      <c r="E9282" s="0" t="s">
        <v>89</v>
      </c>
      <c r="F9282" s="0" t="n">
        <v>0.07</v>
      </c>
      <c r="G9282" s="0" t="n">
        <v>0.05</v>
      </c>
      <c r="H9282" s="0" t="n">
        <v>0</v>
      </c>
      <c r="I9282" s="0" t="n">
        <v>0.02</v>
      </c>
      <c r="J9282" s="0" t="n">
        <v>0.14</v>
      </c>
      <c r="K9282" s="0" t="n">
        <v>65</v>
      </c>
      <c r="L9282" s="0" t="n">
        <v>8</v>
      </c>
      <c r="M9282" s="0" t="s">
        <v>103</v>
      </c>
      <c r="N9282" s="0" t="s">
        <v>74</v>
      </c>
      <c r="O9282" s="0" t="s">
        <v>67</v>
      </c>
      <c r="P9282" s="0" t="n">
        <f aca="false">IF(AND(OR(Dashboard!$B$5="All",D9282=Dashboard!$B$5),OR(Dashboard!$D$5="All",N9282=Dashboard!$D$5),OR(AND(C9282&lt;&gt;"",C9282&gt;=Dashboard!$F$5,C9282&lt;=Dashboard!$H$5),AND(C9282="",Dashboard!$F$5&lt;=1980,Dashboard!$H$5&gt;=2016))),1,0)</f>
        <v>1</v>
      </c>
      <c r="Q9282" s="0" t="n">
        <f aca="false">J9282*P9282+ROW()*0.00000001</f>
        <v>0.14009282</v>
      </c>
    </row>
    <row r="9283" customFormat="false" ht="15" hidden="false" customHeight="false" outlineLevel="0" collapsed="false">
      <c r="A9283" s="0" t="s">
        <v>6783</v>
      </c>
      <c r="B9283" s="0" t="s">
        <v>33</v>
      </c>
      <c r="C9283" s="0" t="n">
        <v>2009</v>
      </c>
      <c r="D9283" s="0" t="s">
        <v>46</v>
      </c>
      <c r="E9283" s="0" t="s">
        <v>1259</v>
      </c>
      <c r="F9283" s="0" t="n">
        <v>0.1</v>
      </c>
      <c r="G9283" s="0" t="n">
        <v>0.01</v>
      </c>
      <c r="H9283" s="0" t="n">
        <v>0.01</v>
      </c>
      <c r="I9283" s="0" t="n">
        <v>0.01</v>
      </c>
      <c r="J9283" s="0" t="n">
        <v>0.14</v>
      </c>
      <c r="K9283" s="0" t="n">
        <v>35</v>
      </c>
      <c r="L9283" s="0" t="n">
        <v>6.7</v>
      </c>
      <c r="M9283" s="0" t="s">
        <v>103</v>
      </c>
      <c r="N9283" s="0" t="s">
        <v>35</v>
      </c>
      <c r="O9283" s="0" t="s">
        <v>177</v>
      </c>
      <c r="P9283" s="0" t="n">
        <f aca="false">IF(AND(OR(Dashboard!$B$5="All",D9283=Dashboard!$B$5),OR(Dashboard!$D$5="All",N9283=Dashboard!$D$5),OR(AND(C9283&lt;&gt;"",C9283&gt;=Dashboard!$F$5,C9283&lt;=Dashboard!$H$5),AND(C9283="",Dashboard!$F$5&lt;=1980,Dashboard!$H$5&gt;=2016))),1,0)</f>
        <v>1</v>
      </c>
      <c r="Q9283" s="0" t="n">
        <f aca="false">J9283*P9283+ROW()*0.00000001</f>
        <v>0.14009283</v>
      </c>
    </row>
    <row r="9284" customFormat="false" ht="15" hidden="false" customHeight="false" outlineLevel="0" collapsed="false">
      <c r="A9284" s="0" t="s">
        <v>6784</v>
      </c>
      <c r="B9284" s="0" t="s">
        <v>117</v>
      </c>
      <c r="C9284" s="0" t="n">
        <v>1998</v>
      </c>
      <c r="D9284" s="0" t="s">
        <v>102</v>
      </c>
      <c r="E9284" s="0" t="s">
        <v>229</v>
      </c>
      <c r="F9284" s="0" t="n">
        <v>0.03</v>
      </c>
      <c r="G9284" s="0" t="n">
        <v>0.02</v>
      </c>
      <c r="H9284" s="0" t="n">
        <v>0.07</v>
      </c>
      <c r="I9284" s="0" t="n">
        <v>0.01</v>
      </c>
      <c r="J9284" s="0" t="n">
        <v>0.14</v>
      </c>
      <c r="N9284" s="0" t="s">
        <v>74</v>
      </c>
      <c r="P9284" s="0" t="n">
        <f aca="false">IF(AND(OR(Dashboard!$B$5="All",D9284=Dashboard!$B$5),OR(Dashboard!$D$5="All",N9284=Dashboard!$D$5),OR(AND(C9284&lt;&gt;"",C9284&gt;=Dashboard!$F$5,C9284&lt;=Dashboard!$H$5),AND(C9284="",Dashboard!$F$5&lt;=1980,Dashboard!$H$5&gt;=2016))),1,0)</f>
        <v>1</v>
      </c>
      <c r="Q9284" s="0" t="n">
        <f aca="false">J9284*P9284+ROW()*0.00000001</f>
        <v>0.14009284</v>
      </c>
    </row>
    <row r="9285" customFormat="false" ht="15" hidden="false" customHeight="false" outlineLevel="0" collapsed="false">
      <c r="A9285" s="0" t="s">
        <v>5974</v>
      </c>
      <c r="B9285" s="0" t="s">
        <v>70</v>
      </c>
      <c r="C9285" s="0" t="n">
        <v>2011</v>
      </c>
      <c r="D9285" s="0" t="s">
        <v>52</v>
      </c>
      <c r="E9285" s="0" t="s">
        <v>418</v>
      </c>
      <c r="F9285" s="0" t="n">
        <v>0.04</v>
      </c>
      <c r="G9285" s="0" t="n">
        <v>0.07</v>
      </c>
      <c r="H9285" s="0" t="n">
        <v>0</v>
      </c>
      <c r="I9285" s="0" t="n">
        <v>0.02</v>
      </c>
      <c r="J9285" s="0" t="n">
        <v>0.14</v>
      </c>
      <c r="K9285" s="0" t="n">
        <v>65</v>
      </c>
      <c r="M9285" s="0" t="s">
        <v>125</v>
      </c>
      <c r="N9285" s="0" t="s">
        <v>74</v>
      </c>
      <c r="O9285" s="0" t="s">
        <v>67</v>
      </c>
      <c r="P9285" s="0" t="n">
        <f aca="false">IF(AND(OR(Dashboard!$B$5="All",D9285=Dashboard!$B$5),OR(Dashboard!$D$5="All",N9285=Dashboard!$D$5),OR(AND(C9285&lt;&gt;"",C9285&gt;=Dashboard!$F$5,C9285&lt;=Dashboard!$H$5),AND(C9285="",Dashboard!$F$5&lt;=1980,Dashboard!$H$5&gt;=2016))),1,0)</f>
        <v>1</v>
      </c>
      <c r="Q9285" s="0" t="n">
        <f aca="false">J9285*P9285+ROW()*0.00000001</f>
        <v>0.14009285</v>
      </c>
    </row>
    <row r="9286" customFormat="false" ht="15" hidden="false" customHeight="false" outlineLevel="0" collapsed="false">
      <c r="A9286" s="0" t="s">
        <v>6731</v>
      </c>
      <c r="B9286" s="0" t="s">
        <v>64</v>
      </c>
      <c r="C9286" s="0" t="n">
        <v>2009</v>
      </c>
      <c r="D9286" s="0" t="s">
        <v>52</v>
      </c>
      <c r="E9286" s="0" t="s">
        <v>243</v>
      </c>
      <c r="F9286" s="0" t="n">
        <v>0.12</v>
      </c>
      <c r="G9286" s="0" t="n">
        <v>0</v>
      </c>
      <c r="H9286" s="0" t="n">
        <v>0</v>
      </c>
      <c r="I9286" s="0" t="n">
        <v>0.01</v>
      </c>
      <c r="J9286" s="0" t="n">
        <v>0.14</v>
      </c>
      <c r="N9286" s="0" t="s">
        <v>66</v>
      </c>
      <c r="P9286" s="0" t="n">
        <f aca="false">IF(AND(OR(Dashboard!$B$5="All",D9286=Dashboard!$B$5),OR(Dashboard!$D$5="All",N9286=Dashboard!$D$5),OR(AND(C9286&lt;&gt;"",C9286&gt;=Dashboard!$F$5,C9286&lt;=Dashboard!$H$5),AND(C9286="",Dashboard!$F$5&lt;=1980,Dashboard!$H$5&gt;=2016))),1,0)</f>
        <v>1</v>
      </c>
      <c r="Q9286" s="0" t="n">
        <f aca="false">J9286*P9286+ROW()*0.00000001</f>
        <v>0.14009286</v>
      </c>
    </row>
    <row r="9287" customFormat="false" ht="15" hidden="false" customHeight="false" outlineLevel="0" collapsed="false">
      <c r="A9287" s="0" t="s">
        <v>4102</v>
      </c>
      <c r="B9287" s="0" t="s">
        <v>164</v>
      </c>
      <c r="C9287" s="0" t="n">
        <v>2005</v>
      </c>
      <c r="D9287" s="0" t="s">
        <v>52</v>
      </c>
      <c r="E9287" s="0" t="s">
        <v>195</v>
      </c>
      <c r="F9287" s="0" t="n">
        <v>0.12</v>
      </c>
      <c r="G9287" s="0" t="n">
        <v>0</v>
      </c>
      <c r="H9287" s="0" t="n">
        <v>0</v>
      </c>
      <c r="I9287" s="0" t="n">
        <v>0.01</v>
      </c>
      <c r="J9287" s="0" t="n">
        <v>0.14</v>
      </c>
      <c r="K9287" s="0" t="n">
        <v>65</v>
      </c>
      <c r="L9287" s="0" t="n">
        <v>2.8</v>
      </c>
      <c r="M9287" s="0" t="s">
        <v>103</v>
      </c>
      <c r="N9287" s="0" t="s">
        <v>74</v>
      </c>
      <c r="O9287" s="0" t="s">
        <v>67</v>
      </c>
      <c r="P9287" s="0" t="n">
        <f aca="false">IF(AND(OR(Dashboard!$B$5="All",D9287=Dashboard!$B$5),OR(Dashboard!$D$5="All",N9287=Dashboard!$D$5),OR(AND(C9287&lt;&gt;"",C9287&gt;=Dashboard!$F$5,C9287&lt;=Dashboard!$H$5),AND(C9287="",Dashboard!$F$5&lt;=1980,Dashboard!$H$5&gt;=2016))),1,0)</f>
        <v>1</v>
      </c>
      <c r="Q9287" s="0" t="n">
        <f aca="false">J9287*P9287+ROW()*0.00000001</f>
        <v>0.14009287</v>
      </c>
    </row>
    <row r="9288" customFormat="false" ht="15" hidden="false" customHeight="false" outlineLevel="0" collapsed="false">
      <c r="A9288" s="0" t="s">
        <v>6785</v>
      </c>
      <c r="B9288" s="0" t="s">
        <v>97</v>
      </c>
      <c r="C9288" s="0" t="n">
        <v>2011</v>
      </c>
      <c r="D9288" s="0" t="s">
        <v>52</v>
      </c>
      <c r="E9288" s="0" t="s">
        <v>1259</v>
      </c>
      <c r="F9288" s="0" t="n">
        <v>0.09</v>
      </c>
      <c r="G9288" s="0" t="n">
        <v>0.04</v>
      </c>
      <c r="H9288" s="0" t="n">
        <v>0</v>
      </c>
      <c r="I9288" s="0" t="n">
        <v>0.01</v>
      </c>
      <c r="J9288" s="0" t="n">
        <v>0.14</v>
      </c>
      <c r="K9288" s="0" t="n">
        <v>75</v>
      </c>
      <c r="L9288" s="0" t="n">
        <v>7.8</v>
      </c>
      <c r="M9288" s="0" t="s">
        <v>36</v>
      </c>
      <c r="N9288" s="0" t="s">
        <v>35</v>
      </c>
      <c r="O9288" s="0" t="s">
        <v>37</v>
      </c>
      <c r="P9288" s="0" t="n">
        <f aca="false">IF(AND(OR(Dashboard!$B$5="All",D9288=Dashboard!$B$5),OR(Dashboard!$D$5="All",N9288=Dashboard!$D$5),OR(AND(C9288&lt;&gt;"",C9288&gt;=Dashboard!$F$5,C9288&lt;=Dashboard!$H$5),AND(C9288="",Dashboard!$F$5&lt;=1980,Dashboard!$H$5&gt;=2016))),1,0)</f>
        <v>1</v>
      </c>
      <c r="Q9288" s="0" t="n">
        <f aca="false">J9288*P9288+ROW()*0.00000001</f>
        <v>0.14009288</v>
      </c>
    </row>
    <row r="9289" customFormat="false" ht="15" hidden="false" customHeight="false" outlineLevel="0" collapsed="false">
      <c r="A9289" s="0" t="s">
        <v>6786</v>
      </c>
      <c r="B9289" s="0" t="s">
        <v>117</v>
      </c>
      <c r="C9289" s="0" t="n">
        <v>2001</v>
      </c>
      <c r="D9289" s="0" t="s">
        <v>71</v>
      </c>
      <c r="E9289" s="0" t="s">
        <v>449</v>
      </c>
      <c r="F9289" s="0" t="n">
        <v>0.08</v>
      </c>
      <c r="G9289" s="0" t="n">
        <v>0.05</v>
      </c>
      <c r="H9289" s="0" t="n">
        <v>0</v>
      </c>
      <c r="I9289" s="0" t="n">
        <v>0.01</v>
      </c>
      <c r="J9289" s="0" t="n">
        <v>0.14</v>
      </c>
      <c r="N9289" s="0" t="s">
        <v>74</v>
      </c>
      <c r="P9289" s="0" t="n">
        <f aca="false">IF(AND(OR(Dashboard!$B$5="All",D9289=Dashboard!$B$5),OR(Dashboard!$D$5="All",N9289=Dashboard!$D$5),OR(AND(C9289&lt;&gt;"",C9289&gt;=Dashboard!$F$5,C9289&lt;=Dashboard!$H$5),AND(C9289="",Dashboard!$F$5&lt;=1980,Dashboard!$H$5&gt;=2016))),1,0)</f>
        <v>1</v>
      </c>
      <c r="Q9289" s="0" t="n">
        <f aca="false">J9289*P9289+ROW()*0.00000001</f>
        <v>0.14009289</v>
      </c>
    </row>
    <row r="9290" customFormat="false" ht="15" hidden="false" customHeight="false" outlineLevel="0" collapsed="false">
      <c r="A9290" s="0" t="s">
        <v>4199</v>
      </c>
      <c r="B9290" s="0" t="s">
        <v>117</v>
      </c>
      <c r="C9290" s="0" t="n">
        <v>1996</v>
      </c>
      <c r="D9290" s="0" t="s">
        <v>34</v>
      </c>
      <c r="E9290" s="0" t="s">
        <v>449</v>
      </c>
      <c r="F9290" s="0" t="n">
        <v>0.08</v>
      </c>
      <c r="G9290" s="0" t="n">
        <v>0.05</v>
      </c>
      <c r="H9290" s="0" t="n">
        <v>0</v>
      </c>
      <c r="I9290" s="0" t="n">
        <v>0.01</v>
      </c>
      <c r="J9290" s="0" t="n">
        <v>0.14</v>
      </c>
      <c r="N9290" s="0" t="s">
        <v>74</v>
      </c>
      <c r="P9290" s="0" t="n">
        <f aca="false">IF(AND(OR(Dashboard!$B$5="All",D9290=Dashboard!$B$5),OR(Dashboard!$D$5="All",N9290=Dashboard!$D$5),OR(AND(C9290&lt;&gt;"",C9290&gt;=Dashboard!$F$5,C9290&lt;=Dashboard!$H$5),AND(C9290="",Dashboard!$F$5&lt;=1980,Dashboard!$H$5&gt;=2016))),1,0)</f>
        <v>1</v>
      </c>
      <c r="Q9290" s="0" t="n">
        <f aca="false">J9290*P9290+ROW()*0.00000001</f>
        <v>0.1400929</v>
      </c>
    </row>
    <row r="9291" customFormat="false" ht="15" hidden="false" customHeight="false" outlineLevel="0" collapsed="false">
      <c r="A9291" s="0" t="s">
        <v>6787</v>
      </c>
      <c r="B9291" s="0" t="s">
        <v>50</v>
      </c>
      <c r="C9291" s="0" t="n">
        <v>2009</v>
      </c>
      <c r="D9291" s="0" t="s">
        <v>16</v>
      </c>
      <c r="E9291" s="0" t="s">
        <v>243</v>
      </c>
      <c r="F9291" s="0" t="n">
        <v>0.12</v>
      </c>
      <c r="G9291" s="0" t="n">
        <v>0</v>
      </c>
      <c r="H9291" s="0" t="n">
        <v>0</v>
      </c>
      <c r="I9291" s="0" t="n">
        <v>0.01</v>
      </c>
      <c r="J9291" s="0" t="n">
        <v>0.14</v>
      </c>
      <c r="M9291" s="0" t="s">
        <v>36</v>
      </c>
      <c r="N9291" s="0" t="s">
        <v>35</v>
      </c>
      <c r="P9291" s="0" t="n">
        <f aca="false">IF(AND(OR(Dashboard!$B$5="All",D9291=Dashboard!$B$5),OR(Dashboard!$D$5="All",N9291=Dashboard!$D$5),OR(AND(C9291&lt;&gt;"",C9291&gt;=Dashboard!$F$5,C9291&lt;=Dashboard!$H$5),AND(C9291="",Dashboard!$F$5&lt;=1980,Dashboard!$H$5&gt;=2016))),1,0)</f>
        <v>1</v>
      </c>
      <c r="Q9291" s="0" t="n">
        <f aca="false">J9291*P9291+ROW()*0.00000001</f>
        <v>0.14009291</v>
      </c>
    </row>
    <row r="9292" customFormat="false" ht="15" hidden="false" customHeight="false" outlineLevel="0" collapsed="false">
      <c r="A9292" s="0" t="s">
        <v>6788</v>
      </c>
      <c r="B9292" s="0" t="s">
        <v>50</v>
      </c>
      <c r="C9292" s="0" t="n">
        <v>2008</v>
      </c>
      <c r="D9292" s="0" t="s">
        <v>56</v>
      </c>
      <c r="E9292" s="0" t="s">
        <v>2860</v>
      </c>
      <c r="F9292" s="0" t="n">
        <v>0.12</v>
      </c>
      <c r="G9292" s="0" t="n">
        <v>0</v>
      </c>
      <c r="H9292" s="0" t="n">
        <v>0.01</v>
      </c>
      <c r="I9292" s="0" t="n">
        <v>0.01</v>
      </c>
      <c r="J9292" s="0" t="n">
        <v>0.14</v>
      </c>
      <c r="K9292" s="0" t="n">
        <v>70</v>
      </c>
      <c r="L9292" s="0" t="n">
        <v>7.4</v>
      </c>
      <c r="M9292" s="0" t="s">
        <v>103</v>
      </c>
      <c r="N9292" s="0" t="s">
        <v>35</v>
      </c>
      <c r="O9292" s="0" t="s">
        <v>67</v>
      </c>
      <c r="P9292" s="0" t="n">
        <f aca="false">IF(AND(OR(Dashboard!$B$5="All",D9292=Dashboard!$B$5),OR(Dashboard!$D$5="All",N9292=Dashboard!$D$5),OR(AND(C9292&lt;&gt;"",C9292&gt;=Dashboard!$F$5,C9292&lt;=Dashboard!$H$5),AND(C9292="",Dashboard!$F$5&lt;=1980,Dashboard!$H$5&gt;=2016))),1,0)</f>
        <v>1</v>
      </c>
      <c r="Q9292" s="0" t="n">
        <f aca="false">J9292*P9292+ROW()*0.00000001</f>
        <v>0.14009292</v>
      </c>
    </row>
    <row r="9293" customFormat="false" ht="15" hidden="false" customHeight="false" outlineLevel="0" collapsed="false">
      <c r="A9293" s="0" t="s">
        <v>311</v>
      </c>
      <c r="B9293" s="0" t="s">
        <v>152</v>
      </c>
      <c r="C9293" s="0" t="n">
        <v>2016</v>
      </c>
      <c r="D9293" s="0" t="s">
        <v>56</v>
      </c>
      <c r="E9293" s="0" t="s">
        <v>91</v>
      </c>
      <c r="F9293" s="0" t="n">
        <v>0.04</v>
      </c>
      <c r="G9293" s="0" t="n">
        <v>0.08</v>
      </c>
      <c r="H9293" s="0" t="n">
        <v>0</v>
      </c>
      <c r="I9293" s="0" t="n">
        <v>0.01</v>
      </c>
      <c r="J9293" s="0" t="n">
        <v>0.14</v>
      </c>
      <c r="K9293" s="0" t="n">
        <v>73</v>
      </c>
      <c r="L9293" s="0" t="n">
        <v>3</v>
      </c>
      <c r="M9293" s="0" t="s">
        <v>73</v>
      </c>
      <c r="N9293" s="0" t="s">
        <v>152</v>
      </c>
      <c r="O9293" s="0" t="s">
        <v>37</v>
      </c>
      <c r="P9293" s="0" t="n">
        <f aca="false">IF(AND(OR(Dashboard!$B$5="All",D9293=Dashboard!$B$5),OR(Dashboard!$D$5="All",N9293=Dashboard!$D$5),OR(AND(C9293&lt;&gt;"",C9293&gt;=Dashboard!$F$5,C9293&lt;=Dashboard!$H$5),AND(C9293="",Dashboard!$F$5&lt;=1980,Dashboard!$H$5&gt;=2016))),1,0)</f>
        <v>1</v>
      </c>
      <c r="Q9293" s="0" t="n">
        <f aca="false">J9293*P9293+ROW()*0.00000001</f>
        <v>0.14009293</v>
      </c>
    </row>
    <row r="9294" customFormat="false" ht="15" hidden="false" customHeight="false" outlineLevel="0" collapsed="false">
      <c r="A9294" s="0" t="s">
        <v>6789</v>
      </c>
      <c r="B9294" s="0" t="s">
        <v>85</v>
      </c>
      <c r="D9294" s="0" t="s">
        <v>16</v>
      </c>
      <c r="E9294" s="0" t="s">
        <v>487</v>
      </c>
      <c r="F9294" s="0" t="n">
        <v>0.1</v>
      </c>
      <c r="G9294" s="0" t="n">
        <v>0.04</v>
      </c>
      <c r="H9294" s="0" t="n">
        <v>0</v>
      </c>
      <c r="I9294" s="0" t="n">
        <v>0</v>
      </c>
      <c r="J9294" s="0" t="n">
        <v>0.14</v>
      </c>
      <c r="K9294" s="0" t="n">
        <v>69</v>
      </c>
      <c r="M9294" s="0" t="s">
        <v>36</v>
      </c>
      <c r="N9294" s="0" t="s">
        <v>35</v>
      </c>
      <c r="O9294" s="0" t="s">
        <v>67</v>
      </c>
      <c r="P9294" s="0" t="n">
        <f aca="false">IF(AND(OR(Dashboard!$B$5="All",D9294=Dashboard!$B$5),OR(Dashboard!$D$5="All",N9294=Dashboard!$D$5),OR(AND(C9294&lt;&gt;"",C9294&gt;=Dashboard!$F$5,C9294&lt;=Dashboard!$H$5),AND(C9294="",Dashboard!$F$5&lt;=1980,Dashboard!$H$5&gt;=2016))),1,0)</f>
        <v>1</v>
      </c>
      <c r="Q9294" s="0" t="n">
        <f aca="false">J9294*P9294+ROW()*0.00000001</f>
        <v>0.14009294</v>
      </c>
    </row>
    <row r="9295" customFormat="false" ht="15" hidden="false" customHeight="false" outlineLevel="0" collapsed="false">
      <c r="A9295" s="0" t="s">
        <v>6790</v>
      </c>
      <c r="B9295" s="0" t="s">
        <v>64</v>
      </c>
      <c r="C9295" s="0" t="n">
        <v>2006</v>
      </c>
      <c r="D9295" s="0" t="s">
        <v>41</v>
      </c>
      <c r="E9295" s="0" t="s">
        <v>418</v>
      </c>
      <c r="F9295" s="0" t="n">
        <v>0.11</v>
      </c>
      <c r="G9295" s="0" t="n">
        <v>0.01</v>
      </c>
      <c r="H9295" s="0" t="n">
        <v>0</v>
      </c>
      <c r="I9295" s="0" t="n">
        <v>0.01</v>
      </c>
      <c r="J9295" s="0" t="n">
        <v>0.14</v>
      </c>
      <c r="K9295" s="0" t="n">
        <v>80</v>
      </c>
      <c r="L9295" s="0" t="n">
        <v>7.7</v>
      </c>
      <c r="M9295" s="0" t="s">
        <v>36</v>
      </c>
      <c r="N9295" s="0" t="s">
        <v>66</v>
      </c>
      <c r="O9295" s="0" t="s">
        <v>37</v>
      </c>
      <c r="P9295" s="0" t="n">
        <f aca="false">IF(AND(OR(Dashboard!$B$5="All",D9295=Dashboard!$B$5),OR(Dashboard!$D$5="All",N9295=Dashboard!$D$5),OR(AND(C9295&lt;&gt;"",C9295&gt;=Dashboard!$F$5,C9295&lt;=Dashboard!$H$5),AND(C9295="",Dashboard!$F$5&lt;=1980,Dashboard!$H$5&gt;=2016))),1,0)</f>
        <v>1</v>
      </c>
      <c r="Q9295" s="0" t="n">
        <f aca="false">J9295*P9295+ROW()*0.00000001</f>
        <v>0.14009295</v>
      </c>
    </row>
    <row r="9296" customFormat="false" ht="15" hidden="false" customHeight="false" outlineLevel="0" collapsed="false">
      <c r="A9296" s="0" t="s">
        <v>1232</v>
      </c>
      <c r="B9296" s="0" t="s">
        <v>186</v>
      </c>
      <c r="C9296" s="0" t="n">
        <v>2004</v>
      </c>
      <c r="D9296" s="0" t="s">
        <v>34</v>
      </c>
      <c r="E9296" s="0" t="s">
        <v>142</v>
      </c>
      <c r="F9296" s="0" t="n">
        <v>0.1</v>
      </c>
      <c r="G9296" s="0" t="n">
        <v>0.03</v>
      </c>
      <c r="H9296" s="0" t="n">
        <v>0</v>
      </c>
      <c r="I9296" s="0" t="n">
        <v>0</v>
      </c>
      <c r="J9296" s="0" t="n">
        <v>0.14</v>
      </c>
      <c r="K9296" s="0" t="n">
        <v>88</v>
      </c>
      <c r="M9296" s="0" t="s">
        <v>36</v>
      </c>
      <c r="N9296" s="0" t="s">
        <v>35</v>
      </c>
      <c r="O9296" s="0" t="s">
        <v>42</v>
      </c>
      <c r="P9296" s="0" t="n">
        <f aca="false">IF(AND(OR(Dashboard!$B$5="All",D9296=Dashboard!$B$5),OR(Dashboard!$D$5="All",N9296=Dashboard!$D$5),OR(AND(C9296&lt;&gt;"",C9296&gt;=Dashboard!$F$5,C9296&lt;=Dashboard!$H$5),AND(C9296="",Dashboard!$F$5&lt;=1980,Dashboard!$H$5&gt;=2016))),1,0)</f>
        <v>1</v>
      </c>
      <c r="Q9296" s="0" t="n">
        <f aca="false">J9296*P9296+ROW()*0.00000001</f>
        <v>0.14009296</v>
      </c>
    </row>
    <row r="9297" customFormat="false" ht="15" hidden="false" customHeight="false" outlineLevel="0" collapsed="false">
      <c r="A9297" s="0" t="s">
        <v>5151</v>
      </c>
      <c r="B9297" s="0" t="s">
        <v>50</v>
      </c>
      <c r="C9297" s="0" t="n">
        <v>2009</v>
      </c>
      <c r="D9297" s="0" t="s">
        <v>71</v>
      </c>
      <c r="E9297" s="0" t="s">
        <v>142</v>
      </c>
      <c r="F9297" s="0" t="n">
        <v>0.11</v>
      </c>
      <c r="G9297" s="0" t="n">
        <v>0.01</v>
      </c>
      <c r="H9297" s="0" t="n">
        <v>0</v>
      </c>
      <c r="I9297" s="0" t="n">
        <v>0.01</v>
      </c>
      <c r="J9297" s="0" t="n">
        <v>0.14</v>
      </c>
      <c r="K9297" s="0" t="n">
        <v>47</v>
      </c>
      <c r="L9297" s="0" t="n">
        <v>7.5</v>
      </c>
      <c r="M9297" s="0" t="s">
        <v>125</v>
      </c>
      <c r="N9297" s="0" t="s">
        <v>35</v>
      </c>
      <c r="O9297" s="0" t="s">
        <v>177</v>
      </c>
      <c r="P9297" s="0" t="n">
        <f aca="false">IF(AND(OR(Dashboard!$B$5="All",D9297=Dashboard!$B$5),OR(Dashboard!$D$5="All",N9297=Dashboard!$D$5),OR(AND(C9297&lt;&gt;"",C9297&gt;=Dashboard!$F$5,C9297&lt;=Dashboard!$H$5),AND(C9297="",Dashboard!$F$5&lt;=1980,Dashboard!$H$5&gt;=2016))),1,0)</f>
        <v>1</v>
      </c>
      <c r="Q9297" s="0" t="n">
        <f aca="false">J9297*P9297+ROW()*0.00000001</f>
        <v>0.14009297</v>
      </c>
    </row>
    <row r="9298" customFormat="false" ht="15" hidden="false" customHeight="false" outlineLevel="0" collapsed="false">
      <c r="A9298" s="0" t="s">
        <v>5017</v>
      </c>
      <c r="B9298" s="0" t="s">
        <v>50</v>
      </c>
      <c r="C9298" s="0" t="n">
        <v>2011</v>
      </c>
      <c r="D9298" s="0" t="s">
        <v>71</v>
      </c>
      <c r="E9298" s="0" t="s">
        <v>91</v>
      </c>
      <c r="F9298" s="0" t="n">
        <v>0.12</v>
      </c>
      <c r="G9298" s="0" t="n">
        <v>0.01</v>
      </c>
      <c r="H9298" s="0" t="n">
        <v>0</v>
      </c>
      <c r="I9298" s="0" t="n">
        <v>0.01</v>
      </c>
      <c r="J9298" s="0" t="n">
        <v>0.14</v>
      </c>
      <c r="K9298" s="0" t="n">
        <v>50</v>
      </c>
      <c r="M9298" s="0" t="s">
        <v>125</v>
      </c>
      <c r="N9298" s="0" t="s">
        <v>35</v>
      </c>
      <c r="O9298" s="0" t="s">
        <v>177</v>
      </c>
      <c r="P9298" s="0" t="n">
        <f aca="false">IF(AND(OR(Dashboard!$B$5="All",D9298=Dashboard!$B$5),OR(Dashboard!$D$5="All",N9298=Dashboard!$D$5),OR(AND(C9298&lt;&gt;"",C9298&gt;=Dashboard!$F$5,C9298&lt;=Dashboard!$H$5),AND(C9298="",Dashboard!$F$5&lt;=1980,Dashboard!$H$5&gt;=2016))),1,0)</f>
        <v>1</v>
      </c>
      <c r="Q9298" s="0" t="n">
        <f aca="false">J9298*P9298+ROW()*0.00000001</f>
        <v>0.14009298</v>
      </c>
    </row>
    <row r="9299" customFormat="false" ht="15" hidden="false" customHeight="false" outlineLevel="0" collapsed="false">
      <c r="A9299" s="0" t="s">
        <v>6791</v>
      </c>
      <c r="B9299" s="0" t="s">
        <v>50</v>
      </c>
      <c r="C9299" s="0" t="n">
        <v>2008</v>
      </c>
      <c r="D9299" s="0" t="s">
        <v>52</v>
      </c>
      <c r="E9299" s="0" t="s">
        <v>124</v>
      </c>
      <c r="F9299" s="0" t="n">
        <v>0.13</v>
      </c>
      <c r="G9299" s="0" t="n">
        <v>0</v>
      </c>
      <c r="H9299" s="0" t="n">
        <v>0</v>
      </c>
      <c r="I9299" s="0" t="n">
        <v>0.01</v>
      </c>
      <c r="J9299" s="0" t="n">
        <v>0.14</v>
      </c>
      <c r="M9299" s="0" t="s">
        <v>36</v>
      </c>
      <c r="N9299" s="0" t="s">
        <v>35</v>
      </c>
      <c r="P9299" s="0" t="n">
        <f aca="false">IF(AND(OR(Dashboard!$B$5="All",D9299=Dashboard!$B$5),OR(Dashboard!$D$5="All",N9299=Dashboard!$D$5),OR(AND(C9299&lt;&gt;"",C9299&gt;=Dashboard!$F$5,C9299&lt;=Dashboard!$H$5),AND(C9299="",Dashboard!$F$5&lt;=1980,Dashboard!$H$5&gt;=2016))),1,0)</f>
        <v>1</v>
      </c>
      <c r="Q9299" s="0" t="n">
        <f aca="false">J9299*P9299+ROW()*0.00000001</f>
        <v>0.14009299</v>
      </c>
    </row>
    <row r="9300" customFormat="false" ht="15" hidden="false" customHeight="false" outlineLevel="0" collapsed="false">
      <c r="A9300" s="0" t="s">
        <v>6792</v>
      </c>
      <c r="B9300" s="0" t="s">
        <v>50</v>
      </c>
      <c r="C9300" s="0" t="n">
        <v>2009</v>
      </c>
      <c r="D9300" s="0" t="s">
        <v>52</v>
      </c>
      <c r="E9300" s="0" t="s">
        <v>124</v>
      </c>
      <c r="F9300" s="0" t="n">
        <v>0.13</v>
      </c>
      <c r="G9300" s="0" t="n">
        <v>0</v>
      </c>
      <c r="H9300" s="0" t="n">
        <v>0</v>
      </c>
      <c r="I9300" s="0" t="n">
        <v>0.01</v>
      </c>
      <c r="J9300" s="0" t="n">
        <v>0.14</v>
      </c>
      <c r="M9300" s="0" t="s">
        <v>36</v>
      </c>
      <c r="N9300" s="0" t="s">
        <v>35</v>
      </c>
      <c r="P9300" s="0" t="n">
        <f aca="false">IF(AND(OR(Dashboard!$B$5="All",D9300=Dashboard!$B$5),OR(Dashboard!$D$5="All",N9300=Dashboard!$D$5),OR(AND(C9300&lt;&gt;"",C9300&gt;=Dashboard!$F$5,C9300&lt;=Dashboard!$H$5),AND(C9300="",Dashboard!$F$5&lt;=1980,Dashboard!$H$5&gt;=2016))),1,0)</f>
        <v>1</v>
      </c>
      <c r="Q9300" s="0" t="n">
        <f aca="false">J9300*P9300+ROW()*0.00000001</f>
        <v>0.140093</v>
      </c>
    </row>
    <row r="9301" customFormat="false" ht="15" hidden="false" customHeight="false" outlineLevel="0" collapsed="false">
      <c r="A9301" s="0" t="s">
        <v>6793</v>
      </c>
      <c r="B9301" s="0" t="s">
        <v>76</v>
      </c>
      <c r="C9301" s="0" t="n">
        <v>2002</v>
      </c>
      <c r="D9301" s="0" t="s">
        <v>34</v>
      </c>
      <c r="E9301" s="0" t="s">
        <v>257</v>
      </c>
      <c r="F9301" s="0" t="n">
        <v>0.07</v>
      </c>
      <c r="G9301" s="0" t="n">
        <v>0.05</v>
      </c>
      <c r="H9301" s="0" t="n">
        <v>0</v>
      </c>
      <c r="I9301" s="0" t="n">
        <v>0.02</v>
      </c>
      <c r="J9301" s="0" t="n">
        <v>0.14</v>
      </c>
      <c r="K9301" s="0" t="n">
        <v>49</v>
      </c>
      <c r="L9301" s="0" t="n">
        <v>3.5</v>
      </c>
      <c r="M9301" s="0" t="s">
        <v>36</v>
      </c>
      <c r="N9301" s="0" t="s">
        <v>74</v>
      </c>
      <c r="O9301" s="0" t="s">
        <v>177</v>
      </c>
      <c r="P9301" s="0" t="n">
        <f aca="false">IF(AND(OR(Dashboard!$B$5="All",D9301=Dashboard!$B$5),OR(Dashboard!$D$5="All",N9301=Dashboard!$D$5),OR(AND(C9301&lt;&gt;"",C9301&gt;=Dashboard!$F$5,C9301&lt;=Dashboard!$H$5),AND(C9301="",Dashboard!$F$5&lt;=1980,Dashboard!$H$5&gt;=2016))),1,0)</f>
        <v>1</v>
      </c>
      <c r="Q9301" s="0" t="n">
        <f aca="false">J9301*P9301+ROW()*0.00000001</f>
        <v>0.14009301</v>
      </c>
    </row>
    <row r="9302" customFormat="false" ht="15" hidden="false" customHeight="false" outlineLevel="0" collapsed="false">
      <c r="A9302" s="0" t="s">
        <v>5591</v>
      </c>
      <c r="B9302" s="0" t="s">
        <v>144</v>
      </c>
      <c r="C9302" s="0" t="n">
        <v>2004</v>
      </c>
      <c r="D9302" s="0" t="s">
        <v>34</v>
      </c>
      <c r="E9302" s="0" t="s">
        <v>154</v>
      </c>
      <c r="F9302" s="0" t="n">
        <v>0.1</v>
      </c>
      <c r="G9302" s="0" t="n">
        <v>0.03</v>
      </c>
      <c r="H9302" s="0" t="n">
        <v>0</v>
      </c>
      <c r="I9302" s="0" t="n">
        <v>0</v>
      </c>
      <c r="J9302" s="0" t="n">
        <v>0.14</v>
      </c>
      <c r="N9302" s="0" t="s">
        <v>66</v>
      </c>
      <c r="P9302" s="0" t="n">
        <f aca="false">IF(AND(OR(Dashboard!$B$5="All",D9302=Dashboard!$B$5),OR(Dashboard!$D$5="All",N9302=Dashboard!$D$5),OR(AND(C9302&lt;&gt;"",C9302&gt;=Dashboard!$F$5,C9302&lt;=Dashboard!$H$5),AND(C9302="",Dashboard!$F$5&lt;=1980,Dashboard!$H$5&gt;=2016))),1,0)</f>
        <v>1</v>
      </c>
      <c r="Q9302" s="0" t="n">
        <f aca="false">J9302*P9302+ROW()*0.00000001</f>
        <v>0.14009302</v>
      </c>
    </row>
    <row r="9303" customFormat="false" ht="15" hidden="false" customHeight="false" outlineLevel="0" collapsed="false">
      <c r="A9303" s="0" t="s">
        <v>5652</v>
      </c>
      <c r="B9303" s="0" t="s">
        <v>144</v>
      </c>
      <c r="C9303" s="0" t="n">
        <v>2003</v>
      </c>
      <c r="D9303" s="0" t="s">
        <v>246</v>
      </c>
      <c r="E9303" s="0" t="s">
        <v>91</v>
      </c>
      <c r="F9303" s="0" t="n">
        <v>0.1</v>
      </c>
      <c r="G9303" s="0" t="n">
        <v>0.03</v>
      </c>
      <c r="H9303" s="0" t="n">
        <v>0</v>
      </c>
      <c r="I9303" s="0" t="n">
        <v>0</v>
      </c>
      <c r="J9303" s="0" t="n">
        <v>0.14</v>
      </c>
      <c r="K9303" s="0" t="n">
        <v>79</v>
      </c>
      <c r="L9303" s="0" t="n">
        <v>8.5</v>
      </c>
      <c r="M9303" s="0" t="s">
        <v>103</v>
      </c>
      <c r="N9303" s="0" t="s">
        <v>66</v>
      </c>
      <c r="O9303" s="0" t="s">
        <v>37</v>
      </c>
      <c r="P9303" s="0" t="n">
        <f aca="false">IF(AND(OR(Dashboard!$B$5="All",D9303=Dashboard!$B$5),OR(Dashboard!$D$5="All",N9303=Dashboard!$D$5),OR(AND(C9303&lt;&gt;"",C9303&gt;=Dashboard!$F$5,C9303&lt;=Dashboard!$H$5),AND(C9303="",Dashboard!$F$5&lt;=1980,Dashboard!$H$5&gt;=2016))),1,0)</f>
        <v>1</v>
      </c>
      <c r="Q9303" s="0" t="n">
        <f aca="false">J9303*P9303+ROW()*0.00000001</f>
        <v>0.14009303</v>
      </c>
    </row>
    <row r="9304" customFormat="false" ht="15" hidden="false" customHeight="false" outlineLevel="0" collapsed="false">
      <c r="A9304" s="0" t="s">
        <v>2241</v>
      </c>
      <c r="B9304" s="0" t="s">
        <v>144</v>
      </c>
      <c r="C9304" s="0" t="n">
        <v>2002</v>
      </c>
      <c r="D9304" s="0" t="s">
        <v>102</v>
      </c>
      <c r="E9304" s="0" t="s">
        <v>449</v>
      </c>
      <c r="F9304" s="0" t="n">
        <v>0.1</v>
      </c>
      <c r="G9304" s="0" t="n">
        <v>0.03</v>
      </c>
      <c r="H9304" s="0" t="n">
        <v>0</v>
      </c>
      <c r="I9304" s="0" t="n">
        <v>0</v>
      </c>
      <c r="J9304" s="0" t="n">
        <v>0.14</v>
      </c>
      <c r="K9304" s="0" t="n">
        <v>65</v>
      </c>
      <c r="L9304" s="0" t="n">
        <v>5.8</v>
      </c>
      <c r="M9304" s="0" t="s">
        <v>103</v>
      </c>
      <c r="N9304" s="0" t="s">
        <v>66</v>
      </c>
      <c r="O9304" s="0" t="s">
        <v>67</v>
      </c>
      <c r="P9304" s="0" t="n">
        <f aca="false">IF(AND(OR(Dashboard!$B$5="All",D9304=Dashboard!$B$5),OR(Dashboard!$D$5="All",N9304=Dashboard!$D$5),OR(AND(C9304&lt;&gt;"",C9304&gt;=Dashboard!$F$5,C9304&lt;=Dashboard!$H$5),AND(C9304="",Dashboard!$F$5&lt;=1980,Dashboard!$H$5&gt;=2016))),1,0)</f>
        <v>1</v>
      </c>
      <c r="Q9304" s="0" t="n">
        <f aca="false">J9304*P9304+ROW()*0.00000001</f>
        <v>0.14009304</v>
      </c>
    </row>
    <row r="9305" customFormat="false" ht="15" hidden="false" customHeight="false" outlineLevel="0" collapsed="false">
      <c r="A9305" s="0" t="s">
        <v>6794</v>
      </c>
      <c r="B9305" s="0" t="s">
        <v>164</v>
      </c>
      <c r="C9305" s="0" t="n">
        <v>2011</v>
      </c>
      <c r="D9305" s="0" t="s">
        <v>46</v>
      </c>
      <c r="E9305" s="0" t="s">
        <v>328</v>
      </c>
      <c r="F9305" s="0" t="n">
        <v>0</v>
      </c>
      <c r="G9305" s="0" t="n">
        <v>0</v>
      </c>
      <c r="H9305" s="0" t="n">
        <v>0.14</v>
      </c>
      <c r="I9305" s="0" t="n">
        <v>0</v>
      </c>
      <c r="J9305" s="0" t="n">
        <v>0.14</v>
      </c>
      <c r="N9305" s="0" t="s">
        <v>74</v>
      </c>
      <c r="P9305" s="0" t="n">
        <f aca="false">IF(AND(OR(Dashboard!$B$5="All",D9305=Dashboard!$B$5),OR(Dashboard!$D$5="All",N9305=Dashboard!$D$5),OR(AND(C9305&lt;&gt;"",C9305&gt;=Dashboard!$F$5,C9305&lt;=Dashboard!$H$5),AND(C9305="",Dashboard!$F$5&lt;=1980,Dashboard!$H$5&gt;=2016))),1,0)</f>
        <v>1</v>
      </c>
      <c r="Q9305" s="0" t="n">
        <f aca="false">J9305*P9305+ROW()*0.00000001</f>
        <v>0.14009305</v>
      </c>
    </row>
    <row r="9306" customFormat="false" ht="15" hidden="false" customHeight="false" outlineLevel="0" collapsed="false">
      <c r="A9306" s="0" t="s">
        <v>6795</v>
      </c>
      <c r="B9306" s="0" t="s">
        <v>164</v>
      </c>
      <c r="C9306" s="0" t="n">
        <v>2012</v>
      </c>
      <c r="D9306" s="0" t="s">
        <v>71</v>
      </c>
      <c r="E9306" s="0" t="s">
        <v>5067</v>
      </c>
      <c r="F9306" s="0" t="n">
        <v>0</v>
      </c>
      <c r="G9306" s="0" t="n">
        <v>0</v>
      </c>
      <c r="H9306" s="0" t="n">
        <v>0.14</v>
      </c>
      <c r="I9306" s="0" t="n">
        <v>0</v>
      </c>
      <c r="J9306" s="0" t="n">
        <v>0.14</v>
      </c>
      <c r="N9306" s="0" t="s">
        <v>74</v>
      </c>
      <c r="P9306" s="0" t="n">
        <f aca="false">IF(AND(OR(Dashboard!$B$5="All",D9306=Dashboard!$B$5),OR(Dashboard!$D$5="All",N9306=Dashboard!$D$5),OR(AND(C9306&lt;&gt;"",C9306&gt;=Dashboard!$F$5,C9306&lt;=Dashboard!$H$5),AND(C9306="",Dashboard!$F$5&lt;=1980,Dashboard!$H$5&gt;=2016))),1,0)</f>
        <v>1</v>
      </c>
      <c r="Q9306" s="0" t="n">
        <f aca="false">J9306*P9306+ROW()*0.00000001</f>
        <v>0.14009306</v>
      </c>
    </row>
    <row r="9307" customFormat="false" ht="15" hidden="false" customHeight="false" outlineLevel="0" collapsed="false">
      <c r="A9307" s="0" t="s">
        <v>6796</v>
      </c>
      <c r="B9307" s="0" t="s">
        <v>50</v>
      </c>
      <c r="C9307" s="0" t="n">
        <v>2006</v>
      </c>
      <c r="D9307" s="0" t="s">
        <v>48</v>
      </c>
      <c r="E9307" s="0" t="s">
        <v>35</v>
      </c>
      <c r="F9307" s="0" t="n">
        <v>0.08</v>
      </c>
      <c r="G9307" s="0" t="n">
        <v>0.01</v>
      </c>
      <c r="H9307" s="0" t="n">
        <v>0.03</v>
      </c>
      <c r="I9307" s="0" t="n">
        <v>0.01</v>
      </c>
      <c r="J9307" s="0" t="n">
        <v>0.14</v>
      </c>
      <c r="K9307" s="0" t="n">
        <v>68</v>
      </c>
      <c r="L9307" s="0" t="n">
        <v>8.1</v>
      </c>
      <c r="M9307" s="0" t="s">
        <v>36</v>
      </c>
      <c r="N9307" s="0" t="s">
        <v>35</v>
      </c>
      <c r="O9307" s="0" t="s">
        <v>67</v>
      </c>
      <c r="P9307" s="0" t="n">
        <f aca="false">IF(AND(OR(Dashboard!$B$5="All",D9307=Dashboard!$B$5),OR(Dashboard!$D$5="All",N9307=Dashboard!$D$5),OR(AND(C9307&lt;&gt;"",C9307&gt;=Dashboard!$F$5,C9307&lt;=Dashboard!$H$5),AND(C9307="",Dashboard!$F$5&lt;=1980,Dashboard!$H$5&gt;=2016))),1,0)</f>
        <v>1</v>
      </c>
      <c r="Q9307" s="0" t="n">
        <f aca="false">J9307*P9307+ROW()*0.00000001</f>
        <v>0.14009307</v>
      </c>
    </row>
    <row r="9308" customFormat="false" ht="15" hidden="false" customHeight="false" outlineLevel="0" collapsed="false">
      <c r="A9308" s="0" t="s">
        <v>6797</v>
      </c>
      <c r="B9308" s="0" t="s">
        <v>152</v>
      </c>
      <c r="C9308" s="0" t="n">
        <v>2011</v>
      </c>
      <c r="D9308" s="0" t="s">
        <v>56</v>
      </c>
      <c r="E9308" s="0" t="s">
        <v>6798</v>
      </c>
      <c r="F9308" s="0" t="n">
        <v>0.04</v>
      </c>
      <c r="G9308" s="0" t="n">
        <v>0.07</v>
      </c>
      <c r="H9308" s="0" t="n">
        <v>0</v>
      </c>
      <c r="I9308" s="0" t="n">
        <v>0.02</v>
      </c>
      <c r="J9308" s="0" t="n">
        <v>0.14</v>
      </c>
      <c r="K9308" s="0" t="n">
        <v>76</v>
      </c>
      <c r="L9308" s="0" t="n">
        <v>7.3</v>
      </c>
      <c r="M9308" s="0" t="s">
        <v>73</v>
      </c>
      <c r="N9308" s="0" t="s">
        <v>152</v>
      </c>
      <c r="O9308" s="0" t="s">
        <v>37</v>
      </c>
      <c r="P9308" s="0" t="n">
        <f aca="false">IF(AND(OR(Dashboard!$B$5="All",D9308=Dashboard!$B$5),OR(Dashboard!$D$5="All",N9308=Dashboard!$D$5),OR(AND(C9308&lt;&gt;"",C9308&gt;=Dashboard!$F$5,C9308&lt;=Dashboard!$H$5),AND(C9308="",Dashboard!$F$5&lt;=1980,Dashboard!$H$5&gt;=2016))),1,0)</f>
        <v>1</v>
      </c>
      <c r="Q9308" s="0" t="n">
        <f aca="false">J9308*P9308+ROW()*0.00000001</f>
        <v>0.14009308</v>
      </c>
    </row>
    <row r="9309" customFormat="false" ht="15" hidden="false" customHeight="false" outlineLevel="0" collapsed="false">
      <c r="A9309" s="0" t="s">
        <v>3175</v>
      </c>
      <c r="B9309" s="0" t="s">
        <v>144</v>
      </c>
      <c r="C9309" s="0" t="n">
        <v>2003</v>
      </c>
      <c r="D9309" s="0" t="s">
        <v>41</v>
      </c>
      <c r="E9309" s="0" t="s">
        <v>649</v>
      </c>
      <c r="F9309" s="0" t="n">
        <v>0.1</v>
      </c>
      <c r="G9309" s="0" t="n">
        <v>0.03</v>
      </c>
      <c r="H9309" s="0" t="n">
        <v>0</v>
      </c>
      <c r="I9309" s="0" t="n">
        <v>0</v>
      </c>
      <c r="J9309" s="0" t="n">
        <v>0.13</v>
      </c>
      <c r="K9309" s="0" t="n">
        <v>57</v>
      </c>
      <c r="M9309" s="0" t="s">
        <v>103</v>
      </c>
      <c r="N9309" s="0" t="s">
        <v>66</v>
      </c>
      <c r="O9309" s="0" t="s">
        <v>53</v>
      </c>
      <c r="P9309" s="0" t="n">
        <f aca="false">IF(AND(OR(Dashboard!$B$5="All",D9309=Dashboard!$B$5),OR(Dashboard!$D$5="All",N9309=Dashboard!$D$5),OR(AND(C9309&lt;&gt;"",C9309&gt;=Dashboard!$F$5,C9309&lt;=Dashboard!$H$5),AND(C9309="",Dashboard!$F$5&lt;=1980,Dashboard!$H$5&gt;=2016))),1,0)</f>
        <v>1</v>
      </c>
      <c r="Q9309" s="0" t="n">
        <f aca="false">J9309*P9309+ROW()*0.00000001</f>
        <v>0.13009309</v>
      </c>
    </row>
    <row r="9310" customFormat="false" ht="15" hidden="false" customHeight="false" outlineLevel="0" collapsed="false">
      <c r="A9310" s="0" t="s">
        <v>6039</v>
      </c>
      <c r="B9310" s="0" t="s">
        <v>50</v>
      </c>
      <c r="C9310" s="0" t="n">
        <v>2006</v>
      </c>
      <c r="D9310" s="0" t="s">
        <v>16</v>
      </c>
      <c r="E9310" s="0" t="s">
        <v>124</v>
      </c>
      <c r="F9310" s="0" t="n">
        <v>0.12</v>
      </c>
      <c r="G9310" s="0" t="n">
        <v>0</v>
      </c>
      <c r="H9310" s="0" t="n">
        <v>0</v>
      </c>
      <c r="I9310" s="0" t="n">
        <v>0.01</v>
      </c>
      <c r="J9310" s="0" t="n">
        <v>0.13</v>
      </c>
      <c r="K9310" s="0" t="n">
        <v>72</v>
      </c>
      <c r="M9310" s="0" t="s">
        <v>36</v>
      </c>
      <c r="N9310" s="0" t="s">
        <v>35</v>
      </c>
      <c r="O9310" s="0" t="s">
        <v>37</v>
      </c>
      <c r="P9310" s="0" t="n">
        <f aca="false">IF(AND(OR(Dashboard!$B$5="All",D9310=Dashboard!$B$5),OR(Dashboard!$D$5="All",N9310=Dashboard!$D$5),OR(AND(C9310&lt;&gt;"",C9310&gt;=Dashboard!$F$5,C9310&lt;=Dashboard!$H$5),AND(C9310="",Dashboard!$F$5&lt;=1980,Dashboard!$H$5&gt;=2016))),1,0)</f>
        <v>1</v>
      </c>
      <c r="Q9310" s="0" t="n">
        <f aca="false">J9310*P9310+ROW()*0.00000001</f>
        <v>0.1300931</v>
      </c>
    </row>
    <row r="9311" customFormat="false" ht="15" hidden="false" customHeight="false" outlineLevel="0" collapsed="false">
      <c r="A9311" s="0" t="s">
        <v>3534</v>
      </c>
      <c r="B9311" s="0" t="s">
        <v>64</v>
      </c>
      <c r="C9311" s="0" t="n">
        <v>2007</v>
      </c>
      <c r="D9311" s="0" t="s">
        <v>71</v>
      </c>
      <c r="E9311" s="0" t="s">
        <v>418</v>
      </c>
      <c r="F9311" s="0" t="n">
        <v>0.11</v>
      </c>
      <c r="G9311" s="0" t="n">
        <v>0.01</v>
      </c>
      <c r="H9311" s="0" t="n">
        <v>0</v>
      </c>
      <c r="I9311" s="0" t="n">
        <v>0.01</v>
      </c>
      <c r="J9311" s="0" t="n">
        <v>0.13</v>
      </c>
      <c r="N9311" s="0" t="s">
        <v>66</v>
      </c>
      <c r="P9311" s="0" t="n">
        <f aca="false">IF(AND(OR(Dashboard!$B$5="All",D9311=Dashboard!$B$5),OR(Dashboard!$D$5="All",N9311=Dashboard!$D$5),OR(AND(C9311&lt;&gt;"",C9311&gt;=Dashboard!$F$5,C9311&lt;=Dashboard!$H$5),AND(C9311="",Dashboard!$F$5&lt;=1980,Dashboard!$H$5&gt;=2016))),1,0)</f>
        <v>1</v>
      </c>
      <c r="Q9311" s="0" t="n">
        <f aca="false">J9311*P9311+ROW()*0.00000001</f>
        <v>0.13009311</v>
      </c>
    </row>
    <row r="9312" customFormat="false" ht="15" hidden="false" customHeight="false" outlineLevel="0" collapsed="false">
      <c r="A9312" s="0" t="s">
        <v>1442</v>
      </c>
      <c r="B9312" s="0" t="s">
        <v>50</v>
      </c>
      <c r="C9312" s="0" t="n">
        <v>2012</v>
      </c>
      <c r="D9312" s="0" t="s">
        <v>71</v>
      </c>
      <c r="E9312" s="0" t="s">
        <v>243</v>
      </c>
      <c r="F9312" s="0" t="n">
        <v>0</v>
      </c>
      <c r="G9312" s="0" t="n">
        <v>0.12</v>
      </c>
      <c r="H9312" s="0" t="n">
        <v>0</v>
      </c>
      <c r="I9312" s="0" t="n">
        <v>0.01</v>
      </c>
      <c r="J9312" s="0" t="n">
        <v>0.13</v>
      </c>
      <c r="M9312" s="0" t="s">
        <v>125</v>
      </c>
      <c r="N9312" s="0" t="s">
        <v>35</v>
      </c>
      <c r="P9312" s="0" t="n">
        <f aca="false">IF(AND(OR(Dashboard!$B$5="All",D9312=Dashboard!$B$5),OR(Dashboard!$D$5="All",N9312=Dashboard!$D$5),OR(AND(C9312&lt;&gt;"",C9312&gt;=Dashboard!$F$5,C9312&lt;=Dashboard!$H$5),AND(C9312="",Dashboard!$F$5&lt;=1980,Dashboard!$H$5&gt;=2016))),1,0)</f>
        <v>1</v>
      </c>
      <c r="Q9312" s="0" t="n">
        <f aca="false">J9312*P9312+ROW()*0.00000001</f>
        <v>0.13009312</v>
      </c>
    </row>
    <row r="9313" customFormat="false" ht="15" hidden="false" customHeight="false" outlineLevel="0" collapsed="false">
      <c r="A9313" s="0" t="s">
        <v>6799</v>
      </c>
      <c r="B9313" s="0" t="s">
        <v>117</v>
      </c>
      <c r="C9313" s="0" t="n">
        <v>2001</v>
      </c>
      <c r="D9313" s="0" t="s">
        <v>34</v>
      </c>
      <c r="E9313" s="0" t="s">
        <v>821</v>
      </c>
      <c r="F9313" s="0" t="n">
        <v>0.07</v>
      </c>
      <c r="G9313" s="0" t="n">
        <v>0.05</v>
      </c>
      <c r="H9313" s="0" t="n">
        <v>0</v>
      </c>
      <c r="I9313" s="0" t="n">
        <v>0.01</v>
      </c>
      <c r="J9313" s="0" t="n">
        <v>0.13</v>
      </c>
      <c r="M9313" s="0" t="s">
        <v>36</v>
      </c>
      <c r="N9313" s="0" t="s">
        <v>74</v>
      </c>
      <c r="P9313" s="0" t="n">
        <f aca="false">IF(AND(OR(Dashboard!$B$5="All",D9313=Dashboard!$B$5),OR(Dashboard!$D$5="All",N9313=Dashboard!$D$5),OR(AND(C9313&lt;&gt;"",C9313&gt;=Dashboard!$F$5,C9313&lt;=Dashboard!$H$5),AND(C9313="",Dashboard!$F$5&lt;=1980,Dashboard!$H$5&gt;=2016))),1,0)</f>
        <v>1</v>
      </c>
      <c r="Q9313" s="0" t="n">
        <f aca="false">J9313*P9313+ROW()*0.00000001</f>
        <v>0.13009313</v>
      </c>
    </row>
    <row r="9314" customFormat="false" ht="15" hidden="false" customHeight="false" outlineLevel="0" collapsed="false">
      <c r="A9314" s="0" t="s">
        <v>6800</v>
      </c>
      <c r="B9314" s="0" t="s">
        <v>50</v>
      </c>
      <c r="C9314" s="0" t="n">
        <v>2010</v>
      </c>
      <c r="D9314" s="0" t="s">
        <v>58</v>
      </c>
      <c r="E9314" s="0" t="s">
        <v>124</v>
      </c>
      <c r="F9314" s="0" t="n">
        <v>0.13</v>
      </c>
      <c r="G9314" s="0" t="n">
        <v>0</v>
      </c>
      <c r="H9314" s="0" t="n">
        <v>0</v>
      </c>
      <c r="I9314" s="0" t="n">
        <v>0.01</v>
      </c>
      <c r="J9314" s="0" t="n">
        <v>0.13</v>
      </c>
      <c r="M9314" s="0" t="s">
        <v>36</v>
      </c>
      <c r="N9314" s="0" t="s">
        <v>35</v>
      </c>
      <c r="P9314" s="0" t="n">
        <f aca="false">IF(AND(OR(Dashboard!$B$5="All",D9314=Dashboard!$B$5),OR(Dashboard!$D$5="All",N9314=Dashboard!$D$5),OR(AND(C9314&lt;&gt;"",C9314&gt;=Dashboard!$F$5,C9314&lt;=Dashboard!$H$5),AND(C9314="",Dashboard!$F$5&lt;=1980,Dashboard!$H$5&gt;=2016))),1,0)</f>
        <v>1</v>
      </c>
      <c r="Q9314" s="0" t="n">
        <f aca="false">J9314*P9314+ROW()*0.00000001</f>
        <v>0.13009314</v>
      </c>
    </row>
    <row r="9315" customFormat="false" ht="15" hidden="false" customHeight="false" outlineLevel="0" collapsed="false">
      <c r="A9315" s="0" t="s">
        <v>6801</v>
      </c>
      <c r="B9315" s="0" t="s">
        <v>76</v>
      </c>
      <c r="C9315" s="0" t="n">
        <v>2003</v>
      </c>
      <c r="D9315" s="0" t="s">
        <v>46</v>
      </c>
      <c r="E9315" s="0" t="s">
        <v>157</v>
      </c>
      <c r="F9315" s="0" t="n">
        <v>0</v>
      </c>
      <c r="G9315" s="0" t="n">
        <v>0</v>
      </c>
      <c r="H9315" s="0" t="n">
        <v>0.13</v>
      </c>
      <c r="I9315" s="0" t="n">
        <v>0</v>
      </c>
      <c r="J9315" s="0" t="n">
        <v>0.13</v>
      </c>
      <c r="N9315" s="0" t="s">
        <v>74</v>
      </c>
      <c r="P9315" s="0" t="n">
        <f aca="false">IF(AND(OR(Dashboard!$B$5="All",D9315=Dashboard!$B$5),OR(Dashboard!$D$5="All",N9315=Dashboard!$D$5),OR(AND(C9315&lt;&gt;"",C9315&gt;=Dashboard!$F$5,C9315&lt;=Dashboard!$H$5),AND(C9315="",Dashboard!$F$5&lt;=1980,Dashboard!$H$5&gt;=2016))),1,0)</f>
        <v>1</v>
      </c>
      <c r="Q9315" s="0" t="n">
        <f aca="false">J9315*P9315+ROW()*0.00000001</f>
        <v>0.13009315</v>
      </c>
    </row>
    <row r="9316" customFormat="false" ht="15" hidden="false" customHeight="false" outlineLevel="0" collapsed="false">
      <c r="A9316" s="0" t="s">
        <v>6802</v>
      </c>
      <c r="B9316" s="0" t="s">
        <v>184</v>
      </c>
      <c r="C9316" s="0" t="n">
        <v>2012</v>
      </c>
      <c r="D9316" s="0" t="s">
        <v>71</v>
      </c>
      <c r="E9316" s="0" t="s">
        <v>124</v>
      </c>
      <c r="F9316" s="0" t="n">
        <v>0.06</v>
      </c>
      <c r="G9316" s="0" t="n">
        <v>0.07</v>
      </c>
      <c r="H9316" s="0" t="n">
        <v>0</v>
      </c>
      <c r="I9316" s="0" t="n">
        <v>0.01</v>
      </c>
      <c r="J9316" s="0" t="n">
        <v>0.13</v>
      </c>
      <c r="K9316" s="0" t="n">
        <v>76</v>
      </c>
      <c r="L9316" s="0" t="n">
        <v>6.3</v>
      </c>
      <c r="M9316" s="0" t="s">
        <v>125</v>
      </c>
      <c r="N9316" s="0" t="s">
        <v>35</v>
      </c>
      <c r="O9316" s="0" t="s">
        <v>37</v>
      </c>
      <c r="P9316" s="0" t="n">
        <f aca="false">IF(AND(OR(Dashboard!$B$5="All",D9316=Dashboard!$B$5),OR(Dashboard!$D$5="All",N9316=Dashboard!$D$5),OR(AND(C9316&lt;&gt;"",C9316&gt;=Dashboard!$F$5,C9316&lt;=Dashboard!$H$5),AND(C9316="",Dashboard!$F$5&lt;=1980,Dashboard!$H$5&gt;=2016))),1,0)</f>
        <v>1</v>
      </c>
      <c r="Q9316" s="0" t="n">
        <f aca="false">J9316*P9316+ROW()*0.00000001</f>
        <v>0.13009316</v>
      </c>
    </row>
    <row r="9317" customFormat="false" ht="15" hidden="false" customHeight="false" outlineLevel="0" collapsed="false">
      <c r="A9317" s="0" t="s">
        <v>5103</v>
      </c>
      <c r="B9317" s="0" t="s">
        <v>50</v>
      </c>
      <c r="C9317" s="0" t="n">
        <v>2007</v>
      </c>
      <c r="D9317" s="0" t="s">
        <v>41</v>
      </c>
      <c r="E9317" s="0" t="s">
        <v>91</v>
      </c>
      <c r="F9317" s="0" t="n">
        <v>0.12</v>
      </c>
      <c r="G9317" s="0" t="n">
        <v>0</v>
      </c>
      <c r="H9317" s="0" t="n">
        <v>0</v>
      </c>
      <c r="I9317" s="0" t="n">
        <v>0.01</v>
      </c>
      <c r="J9317" s="0" t="n">
        <v>0.13</v>
      </c>
      <c r="M9317" s="0" t="s">
        <v>36</v>
      </c>
      <c r="N9317" s="0" t="s">
        <v>35</v>
      </c>
      <c r="P9317" s="0" t="n">
        <f aca="false">IF(AND(OR(Dashboard!$B$5="All",D9317=Dashboard!$B$5),OR(Dashboard!$D$5="All",N9317=Dashboard!$D$5),OR(AND(C9317&lt;&gt;"",C9317&gt;=Dashboard!$F$5,C9317&lt;=Dashboard!$H$5),AND(C9317="",Dashboard!$F$5&lt;=1980,Dashboard!$H$5&gt;=2016))),1,0)</f>
        <v>1</v>
      </c>
      <c r="Q9317" s="0" t="n">
        <f aca="false">J9317*P9317+ROW()*0.00000001</f>
        <v>0.13009317</v>
      </c>
    </row>
    <row r="9318" customFormat="false" ht="15" hidden="false" customHeight="false" outlineLevel="0" collapsed="false">
      <c r="A9318" s="0" t="s">
        <v>454</v>
      </c>
      <c r="B9318" s="0" t="s">
        <v>85</v>
      </c>
      <c r="C9318" s="0" t="n">
        <v>2003</v>
      </c>
      <c r="D9318" s="0" t="s">
        <v>56</v>
      </c>
      <c r="E9318" s="0" t="s">
        <v>142</v>
      </c>
      <c r="F9318" s="0" t="n">
        <v>0.1</v>
      </c>
      <c r="G9318" s="0" t="n">
        <v>0.04</v>
      </c>
      <c r="H9318" s="0" t="n">
        <v>0</v>
      </c>
      <c r="I9318" s="0" t="n">
        <v>0</v>
      </c>
      <c r="J9318" s="0" t="n">
        <v>0.13</v>
      </c>
      <c r="K9318" s="0" t="n">
        <v>66</v>
      </c>
      <c r="L9318" s="0" t="n">
        <v>8.1</v>
      </c>
      <c r="M9318" s="0" t="s">
        <v>103</v>
      </c>
      <c r="N9318" s="0" t="s">
        <v>35</v>
      </c>
      <c r="O9318" s="0" t="s">
        <v>67</v>
      </c>
      <c r="P9318" s="0" t="n">
        <f aca="false">IF(AND(OR(Dashboard!$B$5="All",D9318=Dashboard!$B$5),OR(Dashboard!$D$5="All",N9318=Dashboard!$D$5),OR(AND(C9318&lt;&gt;"",C9318&gt;=Dashboard!$F$5,C9318&lt;=Dashboard!$H$5),AND(C9318="",Dashboard!$F$5&lt;=1980,Dashboard!$H$5&gt;=2016))),1,0)</f>
        <v>1</v>
      </c>
      <c r="Q9318" s="0" t="n">
        <f aca="false">J9318*P9318+ROW()*0.00000001</f>
        <v>0.13009318</v>
      </c>
    </row>
    <row r="9319" customFormat="false" ht="15" hidden="false" customHeight="false" outlineLevel="0" collapsed="false">
      <c r="A9319" s="0" t="s">
        <v>6803</v>
      </c>
      <c r="B9319" s="0" t="s">
        <v>50</v>
      </c>
      <c r="C9319" s="0" t="n">
        <v>2010</v>
      </c>
      <c r="D9319" s="0" t="s">
        <v>34</v>
      </c>
      <c r="E9319" s="0" t="s">
        <v>689</v>
      </c>
      <c r="F9319" s="0" t="n">
        <v>0.13</v>
      </c>
      <c r="G9319" s="0" t="n">
        <v>0</v>
      </c>
      <c r="H9319" s="0" t="n">
        <v>0</v>
      </c>
      <c r="I9319" s="0" t="n">
        <v>0.01</v>
      </c>
      <c r="J9319" s="0" t="n">
        <v>0.13</v>
      </c>
      <c r="N9319" s="0" t="s">
        <v>35</v>
      </c>
      <c r="P9319" s="0" t="n">
        <f aca="false">IF(AND(OR(Dashboard!$B$5="All",D9319=Dashboard!$B$5),OR(Dashboard!$D$5="All",N9319=Dashboard!$D$5),OR(AND(C9319&lt;&gt;"",C9319&gt;=Dashboard!$F$5,C9319&lt;=Dashboard!$H$5),AND(C9319="",Dashboard!$F$5&lt;=1980,Dashboard!$H$5&gt;=2016))),1,0)</f>
        <v>1</v>
      </c>
      <c r="Q9319" s="0" t="n">
        <f aca="false">J9319*P9319+ROW()*0.00000001</f>
        <v>0.13009319</v>
      </c>
    </row>
    <row r="9320" customFormat="false" ht="15" hidden="false" customHeight="false" outlineLevel="0" collapsed="false">
      <c r="A9320" s="0" t="s">
        <v>6804</v>
      </c>
      <c r="B9320" s="0" t="s">
        <v>70</v>
      </c>
      <c r="C9320" s="0" t="n">
        <v>2010</v>
      </c>
      <c r="D9320" s="0" t="s">
        <v>246</v>
      </c>
      <c r="E9320" s="0" t="s">
        <v>782</v>
      </c>
      <c r="F9320" s="0" t="n">
        <v>0</v>
      </c>
      <c r="G9320" s="0" t="n">
        <v>0</v>
      </c>
      <c r="H9320" s="0" t="n">
        <v>0.13</v>
      </c>
      <c r="I9320" s="0" t="n">
        <v>0</v>
      </c>
      <c r="J9320" s="0" t="n">
        <v>0.13</v>
      </c>
      <c r="N9320" s="0" t="s">
        <v>74</v>
      </c>
      <c r="P9320" s="0" t="n">
        <f aca="false">IF(AND(OR(Dashboard!$B$5="All",D9320=Dashboard!$B$5),OR(Dashboard!$D$5="All",N9320=Dashboard!$D$5),OR(AND(C9320&lt;&gt;"",C9320&gt;=Dashboard!$F$5,C9320&lt;=Dashboard!$H$5),AND(C9320="",Dashboard!$F$5&lt;=1980,Dashboard!$H$5&gt;=2016))),1,0)</f>
        <v>1</v>
      </c>
      <c r="Q9320" s="0" t="n">
        <f aca="false">J9320*P9320+ROW()*0.00000001</f>
        <v>0.1300932</v>
      </c>
    </row>
    <row r="9321" customFormat="false" ht="15" hidden="false" customHeight="false" outlineLevel="0" collapsed="false">
      <c r="A9321" s="0" t="s">
        <v>6805</v>
      </c>
      <c r="B9321" s="0" t="s">
        <v>50</v>
      </c>
      <c r="C9321" s="0" t="n">
        <v>2008</v>
      </c>
      <c r="D9321" s="0" t="s">
        <v>34</v>
      </c>
      <c r="E9321" s="0" t="s">
        <v>418</v>
      </c>
      <c r="F9321" s="0" t="n">
        <v>0.12</v>
      </c>
      <c r="G9321" s="0" t="n">
        <v>0</v>
      </c>
      <c r="H9321" s="0" t="n">
        <v>0</v>
      </c>
      <c r="I9321" s="0" t="n">
        <v>0.01</v>
      </c>
      <c r="J9321" s="0" t="n">
        <v>0.13</v>
      </c>
      <c r="K9321" s="0" t="n">
        <v>49</v>
      </c>
      <c r="M9321" s="0" t="s">
        <v>36</v>
      </c>
      <c r="N9321" s="0" t="s">
        <v>35</v>
      </c>
      <c r="O9321" s="0" t="s">
        <v>177</v>
      </c>
      <c r="P9321" s="0" t="n">
        <f aca="false">IF(AND(OR(Dashboard!$B$5="All",D9321=Dashboard!$B$5),OR(Dashboard!$D$5="All",N9321=Dashboard!$D$5),OR(AND(C9321&lt;&gt;"",C9321&gt;=Dashboard!$F$5,C9321&lt;=Dashboard!$H$5),AND(C9321="",Dashboard!$F$5&lt;=1980,Dashboard!$H$5&gt;=2016))),1,0)</f>
        <v>1</v>
      </c>
      <c r="Q9321" s="0" t="n">
        <f aca="false">J9321*P9321+ROW()*0.00000001</f>
        <v>0.13009321</v>
      </c>
    </row>
    <row r="9322" customFormat="false" ht="15" hidden="false" customHeight="false" outlineLevel="0" collapsed="false">
      <c r="A9322" s="0" t="s">
        <v>6806</v>
      </c>
      <c r="B9322" s="0" t="s">
        <v>97</v>
      </c>
      <c r="C9322" s="0" t="n">
        <v>2012</v>
      </c>
      <c r="D9322" s="0" t="s">
        <v>71</v>
      </c>
      <c r="E9322" s="0" t="s">
        <v>2452</v>
      </c>
      <c r="F9322" s="0" t="n">
        <v>0</v>
      </c>
      <c r="G9322" s="0" t="n">
        <v>0</v>
      </c>
      <c r="H9322" s="0" t="n">
        <v>0.13</v>
      </c>
      <c r="I9322" s="0" t="n">
        <v>0</v>
      </c>
      <c r="J9322" s="0" t="n">
        <v>0.13</v>
      </c>
      <c r="N9322" s="0" t="s">
        <v>35</v>
      </c>
      <c r="P9322" s="0" t="n">
        <f aca="false">IF(AND(OR(Dashboard!$B$5="All",D9322=Dashboard!$B$5),OR(Dashboard!$D$5="All",N9322=Dashboard!$D$5),OR(AND(C9322&lt;&gt;"",C9322&gt;=Dashboard!$F$5,C9322&lt;=Dashboard!$H$5),AND(C9322="",Dashboard!$F$5&lt;=1980,Dashboard!$H$5&gt;=2016))),1,0)</f>
        <v>1</v>
      </c>
      <c r="Q9322" s="0" t="n">
        <f aca="false">J9322*P9322+ROW()*0.00000001</f>
        <v>0.13009322</v>
      </c>
    </row>
    <row r="9323" customFormat="false" ht="15" hidden="false" customHeight="false" outlineLevel="0" collapsed="false">
      <c r="A9323" s="0" t="s">
        <v>6684</v>
      </c>
      <c r="B9323" s="0" t="s">
        <v>117</v>
      </c>
      <c r="C9323" s="0" t="n">
        <v>1998</v>
      </c>
      <c r="D9323" s="0" t="s">
        <v>71</v>
      </c>
      <c r="E9323" s="0" t="s">
        <v>214</v>
      </c>
      <c r="F9323" s="0" t="n">
        <v>0.07</v>
      </c>
      <c r="G9323" s="0" t="n">
        <v>0.05</v>
      </c>
      <c r="H9323" s="0" t="n">
        <v>0</v>
      </c>
      <c r="I9323" s="0" t="n">
        <v>0.01</v>
      </c>
      <c r="J9323" s="0" t="n">
        <v>0.13</v>
      </c>
      <c r="N9323" s="0" t="s">
        <v>74</v>
      </c>
      <c r="P9323" s="0" t="n">
        <f aca="false">IF(AND(OR(Dashboard!$B$5="All",D9323=Dashboard!$B$5),OR(Dashboard!$D$5="All",N9323=Dashboard!$D$5),OR(AND(C9323&lt;&gt;"",C9323&gt;=Dashboard!$F$5,C9323&lt;=Dashboard!$H$5),AND(C9323="",Dashboard!$F$5&lt;=1980,Dashboard!$H$5&gt;=2016))),1,0)</f>
        <v>1</v>
      </c>
      <c r="Q9323" s="0" t="n">
        <f aca="false">J9323*P9323+ROW()*0.00000001</f>
        <v>0.13009323</v>
      </c>
    </row>
    <row r="9324" customFormat="false" ht="15" hidden="false" customHeight="false" outlineLevel="0" collapsed="false">
      <c r="A9324" s="0" t="s">
        <v>6428</v>
      </c>
      <c r="B9324" s="0" t="s">
        <v>50</v>
      </c>
      <c r="C9324" s="0" t="n">
        <v>2009</v>
      </c>
      <c r="D9324" s="0" t="s">
        <v>34</v>
      </c>
      <c r="E9324" s="0" t="s">
        <v>91</v>
      </c>
      <c r="F9324" s="0" t="n">
        <v>0.12</v>
      </c>
      <c r="G9324" s="0" t="n">
        <v>0</v>
      </c>
      <c r="H9324" s="0" t="n">
        <v>0</v>
      </c>
      <c r="I9324" s="0" t="n">
        <v>0.01</v>
      </c>
      <c r="J9324" s="0" t="n">
        <v>0.13</v>
      </c>
      <c r="M9324" s="0" t="s">
        <v>36</v>
      </c>
      <c r="N9324" s="0" t="s">
        <v>35</v>
      </c>
      <c r="P9324" s="0" t="n">
        <f aca="false">IF(AND(OR(Dashboard!$B$5="All",D9324=Dashboard!$B$5),OR(Dashboard!$D$5="All",N9324=Dashboard!$D$5),OR(AND(C9324&lt;&gt;"",C9324&gt;=Dashboard!$F$5,C9324&lt;=Dashboard!$H$5),AND(C9324="",Dashboard!$F$5&lt;=1980,Dashboard!$H$5&gt;=2016))),1,0)</f>
        <v>1</v>
      </c>
      <c r="Q9324" s="0" t="n">
        <f aca="false">J9324*P9324+ROW()*0.00000001</f>
        <v>0.13009324</v>
      </c>
    </row>
    <row r="9325" customFormat="false" ht="15" hidden="false" customHeight="false" outlineLevel="0" collapsed="false">
      <c r="A9325" s="0" t="s">
        <v>6807</v>
      </c>
      <c r="B9325" s="0" t="s">
        <v>117</v>
      </c>
      <c r="C9325" s="0" t="n">
        <v>2001</v>
      </c>
      <c r="D9325" s="0" t="s">
        <v>16</v>
      </c>
      <c r="E9325" s="0" t="s">
        <v>220</v>
      </c>
      <c r="F9325" s="0" t="n">
        <v>0.07</v>
      </c>
      <c r="G9325" s="0" t="n">
        <v>0.05</v>
      </c>
      <c r="H9325" s="0" t="n">
        <v>0</v>
      </c>
      <c r="I9325" s="0" t="n">
        <v>0.01</v>
      </c>
      <c r="J9325" s="0" t="n">
        <v>0.13</v>
      </c>
      <c r="K9325" s="0" t="n">
        <v>69</v>
      </c>
      <c r="L9325" s="0" t="n">
        <v>7</v>
      </c>
      <c r="M9325" s="0" t="s">
        <v>103</v>
      </c>
      <c r="N9325" s="0" t="s">
        <v>74</v>
      </c>
      <c r="O9325" s="0" t="s">
        <v>67</v>
      </c>
      <c r="P9325" s="0" t="n">
        <f aca="false">IF(AND(OR(Dashboard!$B$5="All",D9325=Dashboard!$B$5),OR(Dashboard!$D$5="All",N9325=Dashboard!$D$5),OR(AND(C9325&lt;&gt;"",C9325&gt;=Dashboard!$F$5,C9325&lt;=Dashboard!$H$5),AND(C9325="",Dashboard!$F$5&lt;=1980,Dashboard!$H$5&gt;=2016))),1,0)</f>
        <v>1</v>
      </c>
      <c r="Q9325" s="0" t="n">
        <f aca="false">J9325*P9325+ROW()*0.00000001</f>
        <v>0.13009325</v>
      </c>
    </row>
    <row r="9326" customFormat="false" ht="15" hidden="false" customHeight="false" outlineLevel="0" collapsed="false">
      <c r="A9326" s="0" t="s">
        <v>6808</v>
      </c>
      <c r="B9326" s="0" t="s">
        <v>76</v>
      </c>
      <c r="C9326" s="0" t="n">
        <v>2008</v>
      </c>
      <c r="D9326" s="0" t="s">
        <v>114</v>
      </c>
      <c r="E9326" s="0" t="s">
        <v>996</v>
      </c>
      <c r="F9326" s="0" t="n">
        <v>0</v>
      </c>
      <c r="G9326" s="0" t="n">
        <v>0</v>
      </c>
      <c r="H9326" s="0" t="n">
        <v>0.13</v>
      </c>
      <c r="I9326" s="0" t="n">
        <v>0</v>
      </c>
      <c r="J9326" s="0" t="n">
        <v>0.13</v>
      </c>
      <c r="N9326" s="0" t="s">
        <v>74</v>
      </c>
      <c r="P9326" s="0" t="n">
        <f aca="false">IF(AND(OR(Dashboard!$B$5="All",D9326=Dashboard!$B$5),OR(Dashboard!$D$5="All",N9326=Dashboard!$D$5),OR(AND(C9326&lt;&gt;"",C9326&gt;=Dashboard!$F$5,C9326&lt;=Dashboard!$H$5),AND(C9326="",Dashboard!$F$5&lt;=1980,Dashboard!$H$5&gt;=2016))),1,0)</f>
        <v>1</v>
      </c>
      <c r="Q9326" s="0" t="n">
        <f aca="false">J9326*P9326+ROW()*0.00000001</f>
        <v>0.13009326</v>
      </c>
    </row>
    <row r="9327" customFormat="false" ht="15" hidden="false" customHeight="false" outlineLevel="0" collapsed="false">
      <c r="A9327" s="0" t="s">
        <v>5771</v>
      </c>
      <c r="B9327" s="0" t="s">
        <v>64</v>
      </c>
      <c r="C9327" s="0" t="n">
        <v>2010</v>
      </c>
      <c r="D9327" s="0" t="s">
        <v>34</v>
      </c>
      <c r="E9327" s="0" t="s">
        <v>547</v>
      </c>
      <c r="F9327" s="0" t="n">
        <v>0</v>
      </c>
      <c r="G9327" s="0" t="n">
        <v>0.12</v>
      </c>
      <c r="H9327" s="0" t="n">
        <v>0</v>
      </c>
      <c r="I9327" s="0" t="n">
        <v>0.02</v>
      </c>
      <c r="J9327" s="0" t="n">
        <v>0.13</v>
      </c>
      <c r="N9327" s="0" t="s">
        <v>66</v>
      </c>
      <c r="P9327" s="0" t="n">
        <f aca="false">IF(AND(OR(Dashboard!$B$5="All",D9327=Dashboard!$B$5),OR(Dashboard!$D$5="All",N9327=Dashboard!$D$5),OR(AND(C9327&lt;&gt;"",C9327&gt;=Dashboard!$F$5,C9327&lt;=Dashboard!$H$5),AND(C9327="",Dashboard!$F$5&lt;=1980,Dashboard!$H$5&gt;=2016))),1,0)</f>
        <v>1</v>
      </c>
      <c r="Q9327" s="0" t="n">
        <f aca="false">J9327*P9327+ROW()*0.00000001</f>
        <v>0.13009327</v>
      </c>
    </row>
    <row r="9328" customFormat="false" ht="15" hidden="false" customHeight="false" outlineLevel="0" collapsed="false">
      <c r="A9328" s="0" t="s">
        <v>920</v>
      </c>
      <c r="B9328" s="0" t="s">
        <v>50</v>
      </c>
      <c r="C9328" s="0" t="n">
        <v>2010</v>
      </c>
      <c r="D9328" s="0" t="s">
        <v>71</v>
      </c>
      <c r="E9328" s="0" t="s">
        <v>91</v>
      </c>
      <c r="F9328" s="0" t="n">
        <v>0.1</v>
      </c>
      <c r="G9328" s="0" t="n">
        <v>0.03</v>
      </c>
      <c r="H9328" s="0" t="n">
        <v>0</v>
      </c>
      <c r="I9328" s="0" t="n">
        <v>0.01</v>
      </c>
      <c r="J9328" s="0" t="n">
        <v>0.13</v>
      </c>
      <c r="N9328" s="0" t="s">
        <v>35</v>
      </c>
      <c r="P9328" s="0" t="n">
        <f aca="false">IF(AND(OR(Dashboard!$B$5="All",D9328=Dashboard!$B$5),OR(Dashboard!$D$5="All",N9328=Dashboard!$D$5),OR(AND(C9328&lt;&gt;"",C9328&gt;=Dashboard!$F$5,C9328&lt;=Dashboard!$H$5),AND(C9328="",Dashboard!$F$5&lt;=1980,Dashboard!$H$5&gt;=2016))),1,0)</f>
        <v>1</v>
      </c>
      <c r="Q9328" s="0" t="n">
        <f aca="false">J9328*P9328+ROW()*0.00000001</f>
        <v>0.13009328</v>
      </c>
    </row>
    <row r="9329" customFormat="false" ht="15" hidden="false" customHeight="false" outlineLevel="0" collapsed="false">
      <c r="A9329" s="0" t="s">
        <v>6809</v>
      </c>
      <c r="B9329" s="0" t="s">
        <v>85</v>
      </c>
      <c r="C9329" s="0" t="n">
        <v>2002</v>
      </c>
      <c r="D9329" s="0" t="s">
        <v>16</v>
      </c>
      <c r="E9329" s="0" t="s">
        <v>124</v>
      </c>
      <c r="F9329" s="0" t="n">
        <v>0.1</v>
      </c>
      <c r="G9329" s="0" t="n">
        <v>0.04</v>
      </c>
      <c r="H9329" s="0" t="n">
        <v>0</v>
      </c>
      <c r="I9329" s="0" t="n">
        <v>0</v>
      </c>
      <c r="J9329" s="0" t="n">
        <v>0.13</v>
      </c>
      <c r="M9329" s="0" t="s">
        <v>36</v>
      </c>
      <c r="N9329" s="0" t="s">
        <v>35</v>
      </c>
      <c r="P9329" s="0" t="n">
        <f aca="false">IF(AND(OR(Dashboard!$B$5="All",D9329=Dashboard!$B$5),OR(Dashboard!$D$5="All",N9329=Dashboard!$D$5),OR(AND(C9329&lt;&gt;"",C9329&gt;=Dashboard!$F$5,C9329&lt;=Dashboard!$H$5),AND(C9329="",Dashboard!$F$5&lt;=1980,Dashboard!$H$5&gt;=2016))),1,0)</f>
        <v>1</v>
      </c>
      <c r="Q9329" s="0" t="n">
        <f aca="false">J9329*P9329+ROW()*0.00000001</f>
        <v>0.13009329</v>
      </c>
    </row>
    <row r="9330" customFormat="false" ht="15" hidden="false" customHeight="false" outlineLevel="0" collapsed="false">
      <c r="A9330" s="0" t="s">
        <v>4183</v>
      </c>
      <c r="B9330" s="0" t="s">
        <v>33</v>
      </c>
      <c r="C9330" s="0" t="n">
        <v>2006</v>
      </c>
      <c r="D9330" s="0" t="s">
        <v>52</v>
      </c>
      <c r="E9330" s="0" t="s">
        <v>2941</v>
      </c>
      <c r="F9330" s="0" t="n">
        <v>0.12</v>
      </c>
      <c r="G9330" s="0" t="n">
        <v>0</v>
      </c>
      <c r="H9330" s="0" t="n">
        <v>0</v>
      </c>
      <c r="I9330" s="0" t="n">
        <v>0.01</v>
      </c>
      <c r="J9330" s="0" t="n">
        <v>0.13</v>
      </c>
      <c r="M9330" s="0" t="s">
        <v>36</v>
      </c>
      <c r="N9330" s="0" t="s">
        <v>35</v>
      </c>
      <c r="P9330" s="0" t="n">
        <f aca="false">IF(AND(OR(Dashboard!$B$5="All",D9330=Dashboard!$B$5),OR(Dashboard!$D$5="All",N9330=Dashboard!$D$5),OR(AND(C9330&lt;&gt;"",C9330&gt;=Dashboard!$F$5,C9330&lt;=Dashboard!$H$5),AND(C9330="",Dashboard!$F$5&lt;=1980,Dashboard!$H$5&gt;=2016))),1,0)</f>
        <v>1</v>
      </c>
      <c r="Q9330" s="0" t="n">
        <f aca="false">J9330*P9330+ROW()*0.00000001</f>
        <v>0.1300933</v>
      </c>
    </row>
    <row r="9331" customFormat="false" ht="15" hidden="false" customHeight="false" outlineLevel="0" collapsed="false">
      <c r="A9331" s="0" t="s">
        <v>6810</v>
      </c>
      <c r="B9331" s="0" t="s">
        <v>76</v>
      </c>
      <c r="C9331" s="0" t="n">
        <v>2004</v>
      </c>
      <c r="D9331" s="0" t="s">
        <v>71</v>
      </c>
      <c r="E9331" s="0" t="s">
        <v>220</v>
      </c>
      <c r="F9331" s="0" t="n">
        <v>0.07</v>
      </c>
      <c r="G9331" s="0" t="n">
        <v>0.05</v>
      </c>
      <c r="H9331" s="0" t="n">
        <v>0</v>
      </c>
      <c r="I9331" s="0" t="n">
        <v>0.02</v>
      </c>
      <c r="J9331" s="0" t="n">
        <v>0.13</v>
      </c>
      <c r="K9331" s="0" t="n">
        <v>59</v>
      </c>
      <c r="L9331" s="0" t="n">
        <v>8</v>
      </c>
      <c r="M9331" s="0" t="s">
        <v>103</v>
      </c>
      <c r="N9331" s="0" t="s">
        <v>74</v>
      </c>
      <c r="O9331" s="0" t="s">
        <v>53</v>
      </c>
      <c r="P9331" s="0" t="n">
        <f aca="false">IF(AND(OR(Dashboard!$B$5="All",D9331=Dashboard!$B$5),OR(Dashboard!$D$5="All",N9331=Dashboard!$D$5),OR(AND(C9331&lt;&gt;"",C9331&gt;=Dashboard!$F$5,C9331&lt;=Dashboard!$H$5),AND(C9331="",Dashboard!$F$5&lt;=1980,Dashboard!$H$5&gt;=2016))),1,0)</f>
        <v>1</v>
      </c>
      <c r="Q9331" s="0" t="n">
        <f aca="false">J9331*P9331+ROW()*0.00000001</f>
        <v>0.13009331</v>
      </c>
    </row>
    <row r="9332" customFormat="false" ht="15" hidden="false" customHeight="false" outlineLevel="0" collapsed="false">
      <c r="A9332" s="0" t="s">
        <v>3893</v>
      </c>
      <c r="B9332" s="0" t="s">
        <v>164</v>
      </c>
      <c r="C9332" s="0" t="n">
        <v>2006</v>
      </c>
      <c r="D9332" s="0" t="s">
        <v>34</v>
      </c>
      <c r="E9332" s="0" t="s">
        <v>142</v>
      </c>
      <c r="F9332" s="0" t="n">
        <v>0.07</v>
      </c>
      <c r="G9332" s="0" t="n">
        <v>0.05</v>
      </c>
      <c r="H9332" s="0" t="n">
        <v>0</v>
      </c>
      <c r="I9332" s="0" t="n">
        <v>0.02</v>
      </c>
      <c r="J9332" s="0" t="n">
        <v>0.13</v>
      </c>
      <c r="K9332" s="0" t="n">
        <v>58</v>
      </c>
      <c r="L9332" s="0" t="n">
        <v>6.9</v>
      </c>
      <c r="M9332" s="0" t="s">
        <v>36</v>
      </c>
      <c r="N9332" s="0" t="s">
        <v>74</v>
      </c>
      <c r="O9332" s="0" t="s">
        <v>53</v>
      </c>
      <c r="P9332" s="0" t="n">
        <f aca="false">IF(AND(OR(Dashboard!$B$5="All",D9332=Dashboard!$B$5),OR(Dashboard!$D$5="All",N9332=Dashboard!$D$5),OR(AND(C9332&lt;&gt;"",C9332&gt;=Dashboard!$F$5,C9332&lt;=Dashboard!$H$5),AND(C9332="",Dashboard!$F$5&lt;=1980,Dashboard!$H$5&gt;=2016))),1,0)</f>
        <v>1</v>
      </c>
      <c r="Q9332" s="0" t="n">
        <f aca="false">J9332*P9332+ROW()*0.00000001</f>
        <v>0.13009332</v>
      </c>
    </row>
    <row r="9333" customFormat="false" ht="15" hidden="false" customHeight="false" outlineLevel="0" collapsed="false">
      <c r="A9333" s="0" t="s">
        <v>6811</v>
      </c>
      <c r="B9333" s="0" t="s">
        <v>76</v>
      </c>
      <c r="C9333" s="0" t="n">
        <v>2005</v>
      </c>
      <c r="D9333" s="0" t="s">
        <v>52</v>
      </c>
      <c r="E9333" s="0" t="s">
        <v>1002</v>
      </c>
      <c r="F9333" s="0" t="n">
        <v>0</v>
      </c>
      <c r="G9333" s="0" t="n">
        <v>0</v>
      </c>
      <c r="H9333" s="0" t="n">
        <v>0.13</v>
      </c>
      <c r="I9333" s="0" t="n">
        <v>0</v>
      </c>
      <c r="J9333" s="0" t="n">
        <v>0.13</v>
      </c>
      <c r="N9333" s="0" t="s">
        <v>74</v>
      </c>
      <c r="P9333" s="0" t="n">
        <f aca="false">IF(AND(OR(Dashboard!$B$5="All",D9333=Dashboard!$B$5),OR(Dashboard!$D$5="All",N9333=Dashboard!$D$5),OR(AND(C9333&lt;&gt;"",C9333&gt;=Dashboard!$F$5,C9333&lt;=Dashboard!$H$5),AND(C9333="",Dashboard!$F$5&lt;=1980,Dashboard!$H$5&gt;=2016))),1,0)</f>
        <v>1</v>
      </c>
      <c r="Q9333" s="0" t="n">
        <f aca="false">J9333*P9333+ROW()*0.00000001</f>
        <v>0.13009333</v>
      </c>
    </row>
    <row r="9334" customFormat="false" ht="15" hidden="false" customHeight="false" outlineLevel="0" collapsed="false">
      <c r="A9334" s="0" t="s">
        <v>6812</v>
      </c>
      <c r="B9334" s="0" t="s">
        <v>76</v>
      </c>
      <c r="C9334" s="0" t="n">
        <v>2004</v>
      </c>
      <c r="D9334" s="0" t="s">
        <v>52</v>
      </c>
      <c r="E9334" s="0" t="s">
        <v>4272</v>
      </c>
      <c r="F9334" s="0" t="n">
        <v>0.07</v>
      </c>
      <c r="G9334" s="0" t="n">
        <v>0.05</v>
      </c>
      <c r="H9334" s="0" t="n">
        <v>0</v>
      </c>
      <c r="I9334" s="0" t="n">
        <v>0.02</v>
      </c>
      <c r="J9334" s="0" t="n">
        <v>0.13</v>
      </c>
      <c r="K9334" s="0" t="n">
        <v>48</v>
      </c>
      <c r="L9334" s="0" t="n">
        <v>6.7</v>
      </c>
      <c r="M9334" s="0" t="s">
        <v>73</v>
      </c>
      <c r="N9334" s="0" t="s">
        <v>74</v>
      </c>
      <c r="O9334" s="0" t="s">
        <v>177</v>
      </c>
      <c r="P9334" s="0" t="n">
        <f aca="false">IF(AND(OR(Dashboard!$B$5="All",D9334=Dashboard!$B$5),OR(Dashboard!$D$5="All",N9334=Dashboard!$D$5),OR(AND(C9334&lt;&gt;"",C9334&gt;=Dashboard!$F$5,C9334&lt;=Dashboard!$H$5),AND(C9334="",Dashboard!$F$5&lt;=1980,Dashboard!$H$5&gt;=2016))),1,0)</f>
        <v>1</v>
      </c>
      <c r="Q9334" s="0" t="n">
        <f aca="false">J9334*P9334+ROW()*0.00000001</f>
        <v>0.13009334</v>
      </c>
    </row>
    <row r="9335" customFormat="false" ht="15" hidden="false" customHeight="false" outlineLevel="0" collapsed="false">
      <c r="A9335" s="0" t="s">
        <v>6813</v>
      </c>
      <c r="B9335" s="0" t="s">
        <v>76</v>
      </c>
      <c r="C9335" s="0" t="n">
        <v>2006</v>
      </c>
      <c r="D9335" s="0" t="s">
        <v>71</v>
      </c>
      <c r="E9335" s="0" t="s">
        <v>996</v>
      </c>
      <c r="F9335" s="0" t="n">
        <v>0</v>
      </c>
      <c r="G9335" s="0" t="n">
        <v>0</v>
      </c>
      <c r="H9335" s="0" t="n">
        <v>0.13</v>
      </c>
      <c r="I9335" s="0" t="n">
        <v>0</v>
      </c>
      <c r="J9335" s="0" t="n">
        <v>0.13</v>
      </c>
      <c r="N9335" s="0" t="s">
        <v>74</v>
      </c>
      <c r="P9335" s="0" t="n">
        <f aca="false">IF(AND(OR(Dashboard!$B$5="All",D9335=Dashboard!$B$5),OR(Dashboard!$D$5="All",N9335=Dashboard!$D$5),OR(AND(C9335&lt;&gt;"",C9335&gt;=Dashboard!$F$5,C9335&lt;=Dashboard!$H$5),AND(C9335="",Dashboard!$F$5&lt;=1980,Dashboard!$H$5&gt;=2016))),1,0)</f>
        <v>1</v>
      </c>
      <c r="Q9335" s="0" t="n">
        <f aca="false">J9335*P9335+ROW()*0.00000001</f>
        <v>0.13009335</v>
      </c>
    </row>
    <row r="9336" customFormat="false" ht="15" hidden="false" customHeight="false" outlineLevel="0" collapsed="false">
      <c r="A9336" s="0" t="s">
        <v>4370</v>
      </c>
      <c r="B9336" s="0" t="s">
        <v>144</v>
      </c>
      <c r="C9336" s="0" t="n">
        <v>2002</v>
      </c>
      <c r="D9336" s="0" t="s">
        <v>71</v>
      </c>
      <c r="E9336" s="0" t="s">
        <v>91</v>
      </c>
      <c r="F9336" s="0" t="n">
        <v>0.1</v>
      </c>
      <c r="G9336" s="0" t="n">
        <v>0.03</v>
      </c>
      <c r="H9336" s="0" t="n">
        <v>0</v>
      </c>
      <c r="I9336" s="0" t="n">
        <v>0</v>
      </c>
      <c r="J9336" s="0" t="n">
        <v>0.13</v>
      </c>
      <c r="K9336" s="0" t="n">
        <v>53</v>
      </c>
      <c r="L9336" s="0" t="n">
        <v>4</v>
      </c>
      <c r="M9336" s="0" t="s">
        <v>73</v>
      </c>
      <c r="N9336" s="0" t="s">
        <v>66</v>
      </c>
      <c r="O9336" s="0" t="s">
        <v>53</v>
      </c>
      <c r="P9336" s="0" t="n">
        <f aca="false">IF(AND(OR(Dashboard!$B$5="All",D9336=Dashboard!$B$5),OR(Dashboard!$D$5="All",N9336=Dashboard!$D$5),OR(AND(C9336&lt;&gt;"",C9336&gt;=Dashboard!$F$5,C9336&lt;=Dashboard!$H$5),AND(C9336="",Dashboard!$F$5&lt;=1980,Dashboard!$H$5&gt;=2016))),1,0)</f>
        <v>1</v>
      </c>
      <c r="Q9336" s="0" t="n">
        <f aca="false">J9336*P9336+ROW()*0.00000001</f>
        <v>0.13009336</v>
      </c>
    </row>
    <row r="9337" customFormat="false" ht="15" hidden="false" customHeight="false" outlineLevel="0" collapsed="false">
      <c r="A9337" s="0" t="s">
        <v>6814</v>
      </c>
      <c r="B9337" s="0" t="s">
        <v>70</v>
      </c>
      <c r="C9337" s="0" t="n">
        <v>2009</v>
      </c>
      <c r="D9337" s="0" t="s">
        <v>56</v>
      </c>
      <c r="E9337" s="0" t="s">
        <v>139</v>
      </c>
      <c r="F9337" s="0" t="n">
        <v>0.11</v>
      </c>
      <c r="G9337" s="0" t="n">
        <v>0.01</v>
      </c>
      <c r="H9337" s="0" t="n">
        <v>0</v>
      </c>
      <c r="I9337" s="0" t="n">
        <v>0.01</v>
      </c>
      <c r="J9337" s="0" t="n">
        <v>0.13</v>
      </c>
      <c r="K9337" s="0" t="n">
        <v>27</v>
      </c>
      <c r="L9337" s="0" t="n">
        <v>2.8</v>
      </c>
      <c r="M9337" s="0" t="s">
        <v>73</v>
      </c>
      <c r="N9337" s="0" t="s">
        <v>74</v>
      </c>
      <c r="O9337" s="0" t="s">
        <v>177</v>
      </c>
      <c r="P9337" s="0" t="n">
        <f aca="false">IF(AND(OR(Dashboard!$B$5="All",D9337=Dashboard!$B$5),OR(Dashboard!$D$5="All",N9337=Dashboard!$D$5),OR(AND(C9337&lt;&gt;"",C9337&gt;=Dashboard!$F$5,C9337&lt;=Dashboard!$H$5),AND(C9337="",Dashboard!$F$5&lt;=1980,Dashboard!$H$5&gt;=2016))),1,0)</f>
        <v>1</v>
      </c>
      <c r="Q9337" s="0" t="n">
        <f aca="false">J9337*P9337+ROW()*0.00000001</f>
        <v>0.13009337</v>
      </c>
    </row>
    <row r="9338" customFormat="false" ht="15" hidden="false" customHeight="false" outlineLevel="0" collapsed="false">
      <c r="A9338" s="0" t="s">
        <v>6815</v>
      </c>
      <c r="B9338" s="0" t="s">
        <v>164</v>
      </c>
      <c r="C9338" s="0" t="n">
        <v>2012</v>
      </c>
      <c r="D9338" s="0" t="s">
        <v>46</v>
      </c>
      <c r="E9338" s="0" t="s">
        <v>220</v>
      </c>
      <c r="F9338" s="0" t="n">
        <v>0</v>
      </c>
      <c r="G9338" s="0" t="n">
        <v>0</v>
      </c>
      <c r="H9338" s="0" t="n">
        <v>0.13</v>
      </c>
      <c r="I9338" s="0" t="n">
        <v>0</v>
      </c>
      <c r="J9338" s="0" t="n">
        <v>0.13</v>
      </c>
      <c r="N9338" s="0" t="s">
        <v>74</v>
      </c>
      <c r="P9338" s="0" t="n">
        <f aca="false">IF(AND(OR(Dashboard!$B$5="All",D9338=Dashboard!$B$5),OR(Dashboard!$D$5="All",N9338=Dashboard!$D$5),OR(AND(C9338&lt;&gt;"",C9338&gt;=Dashboard!$F$5,C9338&lt;=Dashboard!$H$5),AND(C9338="",Dashboard!$F$5&lt;=1980,Dashboard!$H$5&gt;=2016))),1,0)</f>
        <v>1</v>
      </c>
      <c r="Q9338" s="0" t="n">
        <f aca="false">J9338*P9338+ROW()*0.00000001</f>
        <v>0.13009338</v>
      </c>
    </row>
    <row r="9339" customFormat="false" ht="15" hidden="false" customHeight="false" outlineLevel="0" collapsed="false">
      <c r="A9339" s="0" t="s">
        <v>6816</v>
      </c>
      <c r="B9339" s="0" t="s">
        <v>85</v>
      </c>
      <c r="C9339" s="0" t="n">
        <v>2002</v>
      </c>
      <c r="D9339" s="0" t="s">
        <v>34</v>
      </c>
      <c r="E9339" s="0" t="s">
        <v>154</v>
      </c>
      <c r="F9339" s="0" t="n">
        <v>0.1</v>
      </c>
      <c r="G9339" s="0" t="n">
        <v>0.04</v>
      </c>
      <c r="H9339" s="0" t="n">
        <v>0</v>
      </c>
      <c r="I9339" s="0" t="n">
        <v>0</v>
      </c>
      <c r="J9339" s="0" t="n">
        <v>0.13</v>
      </c>
      <c r="K9339" s="0" t="n">
        <v>80</v>
      </c>
      <c r="L9339" s="0" t="n">
        <v>7.8</v>
      </c>
      <c r="M9339" s="0" t="s">
        <v>36</v>
      </c>
      <c r="N9339" s="0" t="s">
        <v>35</v>
      </c>
      <c r="O9339" s="0" t="s">
        <v>37</v>
      </c>
      <c r="P9339" s="0" t="n">
        <f aca="false">IF(AND(OR(Dashboard!$B$5="All",D9339=Dashboard!$B$5),OR(Dashboard!$D$5="All",N9339=Dashboard!$D$5),OR(AND(C9339&lt;&gt;"",C9339&gt;=Dashboard!$F$5,C9339&lt;=Dashboard!$H$5),AND(C9339="",Dashboard!$F$5&lt;=1980,Dashboard!$H$5&gt;=2016))),1,0)</f>
        <v>1</v>
      </c>
      <c r="Q9339" s="0" t="n">
        <f aca="false">J9339*P9339+ROW()*0.00000001</f>
        <v>0.13009339</v>
      </c>
    </row>
    <row r="9340" customFormat="false" ht="15" hidden="false" customHeight="false" outlineLevel="0" collapsed="false">
      <c r="A9340" s="0" t="s">
        <v>6773</v>
      </c>
      <c r="B9340" s="0" t="s">
        <v>64</v>
      </c>
      <c r="C9340" s="0" t="n">
        <v>2011</v>
      </c>
      <c r="D9340" s="0" t="s">
        <v>34</v>
      </c>
      <c r="E9340" s="0" t="s">
        <v>72</v>
      </c>
      <c r="F9340" s="0" t="n">
        <v>0.12</v>
      </c>
      <c r="G9340" s="0" t="n">
        <v>0</v>
      </c>
      <c r="H9340" s="0" t="n">
        <v>0</v>
      </c>
      <c r="I9340" s="0" t="n">
        <v>0.01</v>
      </c>
      <c r="J9340" s="0" t="n">
        <v>0.13</v>
      </c>
      <c r="L9340" s="0" t="n">
        <v>7.6</v>
      </c>
      <c r="M9340" s="0" t="s">
        <v>36</v>
      </c>
      <c r="N9340" s="0" t="s">
        <v>66</v>
      </c>
      <c r="P9340" s="0" t="n">
        <f aca="false">IF(AND(OR(Dashboard!$B$5="All",D9340=Dashboard!$B$5),OR(Dashboard!$D$5="All",N9340=Dashboard!$D$5),OR(AND(C9340&lt;&gt;"",C9340&gt;=Dashboard!$F$5,C9340&lt;=Dashboard!$H$5),AND(C9340="",Dashboard!$F$5&lt;=1980,Dashboard!$H$5&gt;=2016))),1,0)</f>
        <v>1</v>
      </c>
      <c r="Q9340" s="0" t="n">
        <f aca="false">J9340*P9340+ROW()*0.00000001</f>
        <v>0.1300934</v>
      </c>
    </row>
    <row r="9341" customFormat="false" ht="15" hidden="false" customHeight="false" outlineLevel="0" collapsed="false">
      <c r="A9341" s="0" t="s">
        <v>6817</v>
      </c>
      <c r="B9341" s="0" t="s">
        <v>76</v>
      </c>
      <c r="C9341" s="0" t="n">
        <v>2005</v>
      </c>
      <c r="D9341" s="0" t="s">
        <v>102</v>
      </c>
      <c r="E9341" s="0" t="s">
        <v>160</v>
      </c>
      <c r="F9341" s="0" t="n">
        <v>0.07</v>
      </c>
      <c r="G9341" s="0" t="n">
        <v>0.05</v>
      </c>
      <c r="H9341" s="0" t="n">
        <v>0</v>
      </c>
      <c r="I9341" s="0" t="n">
        <v>0.02</v>
      </c>
      <c r="J9341" s="0" t="n">
        <v>0.13</v>
      </c>
      <c r="N9341" s="0" t="s">
        <v>74</v>
      </c>
      <c r="P9341" s="0" t="n">
        <f aca="false">IF(AND(OR(Dashboard!$B$5="All",D9341=Dashboard!$B$5),OR(Dashboard!$D$5="All",N9341=Dashboard!$D$5),OR(AND(C9341&lt;&gt;"",C9341&gt;=Dashboard!$F$5,C9341&lt;=Dashboard!$H$5),AND(C9341="",Dashboard!$F$5&lt;=1980,Dashboard!$H$5&gt;=2016))),1,0)</f>
        <v>1</v>
      </c>
      <c r="Q9341" s="0" t="n">
        <f aca="false">J9341*P9341+ROW()*0.00000001</f>
        <v>0.13009341</v>
      </c>
    </row>
    <row r="9342" customFormat="false" ht="15" hidden="false" customHeight="false" outlineLevel="0" collapsed="false">
      <c r="A9342" s="0" t="s">
        <v>6818</v>
      </c>
      <c r="B9342" s="0" t="s">
        <v>50</v>
      </c>
      <c r="C9342" s="0" t="n">
        <v>2009</v>
      </c>
      <c r="D9342" s="0" t="s">
        <v>48</v>
      </c>
      <c r="E9342" s="0" t="s">
        <v>6819</v>
      </c>
      <c r="F9342" s="0" t="n">
        <v>0.12</v>
      </c>
      <c r="G9342" s="0" t="n">
        <v>0</v>
      </c>
      <c r="H9342" s="0" t="n">
        <v>0</v>
      </c>
      <c r="I9342" s="0" t="n">
        <v>0.01</v>
      </c>
      <c r="J9342" s="0" t="n">
        <v>0.13</v>
      </c>
      <c r="M9342" s="0" t="s">
        <v>36</v>
      </c>
      <c r="N9342" s="0" t="s">
        <v>35</v>
      </c>
      <c r="P9342" s="0" t="n">
        <f aca="false">IF(AND(OR(Dashboard!$B$5="All",D9342=Dashboard!$B$5),OR(Dashboard!$D$5="All",N9342=Dashboard!$D$5),OR(AND(C9342&lt;&gt;"",C9342&gt;=Dashboard!$F$5,C9342&lt;=Dashboard!$H$5),AND(C9342="",Dashboard!$F$5&lt;=1980,Dashboard!$H$5&gt;=2016))),1,0)</f>
        <v>1</v>
      </c>
      <c r="Q9342" s="0" t="n">
        <f aca="false">J9342*P9342+ROW()*0.00000001</f>
        <v>0.13009342</v>
      </c>
    </row>
    <row r="9343" customFormat="false" ht="15" hidden="false" customHeight="false" outlineLevel="0" collapsed="false">
      <c r="A9343" s="0" t="s">
        <v>6820</v>
      </c>
      <c r="B9343" s="0" t="s">
        <v>33</v>
      </c>
      <c r="C9343" s="0" t="n">
        <v>2008</v>
      </c>
      <c r="D9343" s="0" t="s">
        <v>41</v>
      </c>
      <c r="E9343" s="0" t="s">
        <v>124</v>
      </c>
      <c r="F9343" s="0" t="n">
        <v>0.11</v>
      </c>
      <c r="G9343" s="0" t="n">
        <v>0.01</v>
      </c>
      <c r="H9343" s="0" t="n">
        <v>0</v>
      </c>
      <c r="I9343" s="0" t="n">
        <v>0.01</v>
      </c>
      <c r="J9343" s="0" t="n">
        <v>0.13</v>
      </c>
      <c r="K9343" s="0" t="n">
        <v>49</v>
      </c>
      <c r="L9343" s="0" t="n">
        <v>7.1</v>
      </c>
      <c r="M9343" s="0" t="s">
        <v>125</v>
      </c>
      <c r="N9343" s="0" t="s">
        <v>35</v>
      </c>
      <c r="O9343" s="0" t="s">
        <v>177</v>
      </c>
      <c r="P9343" s="0" t="n">
        <f aca="false">IF(AND(OR(Dashboard!$B$5="All",D9343=Dashboard!$B$5),OR(Dashboard!$D$5="All",N9343=Dashboard!$D$5),OR(AND(C9343&lt;&gt;"",C9343&gt;=Dashboard!$F$5,C9343&lt;=Dashboard!$H$5),AND(C9343="",Dashboard!$F$5&lt;=1980,Dashboard!$H$5&gt;=2016))),1,0)</f>
        <v>1</v>
      </c>
      <c r="Q9343" s="0" t="n">
        <f aca="false">J9343*P9343+ROW()*0.00000001</f>
        <v>0.13009343</v>
      </c>
    </row>
    <row r="9344" customFormat="false" ht="15" hidden="false" customHeight="false" outlineLevel="0" collapsed="false">
      <c r="A9344" s="0" t="s">
        <v>6821</v>
      </c>
      <c r="B9344" s="0" t="s">
        <v>33</v>
      </c>
      <c r="C9344" s="0" t="n">
        <v>2009</v>
      </c>
      <c r="D9344" s="0" t="s">
        <v>48</v>
      </c>
      <c r="E9344" s="0" t="s">
        <v>3802</v>
      </c>
      <c r="F9344" s="0" t="n">
        <v>0.12</v>
      </c>
      <c r="G9344" s="0" t="n">
        <v>0</v>
      </c>
      <c r="H9344" s="0" t="n">
        <v>0</v>
      </c>
      <c r="I9344" s="0" t="n">
        <v>0.01</v>
      </c>
      <c r="J9344" s="0" t="n">
        <v>0.13</v>
      </c>
      <c r="M9344" s="0" t="s">
        <v>36</v>
      </c>
      <c r="N9344" s="0" t="s">
        <v>35</v>
      </c>
      <c r="P9344" s="0" t="n">
        <f aca="false">IF(AND(OR(Dashboard!$B$5="All",D9344=Dashboard!$B$5),OR(Dashboard!$D$5="All",N9344=Dashboard!$D$5),OR(AND(C9344&lt;&gt;"",C9344&gt;=Dashboard!$F$5,C9344&lt;=Dashboard!$H$5),AND(C9344="",Dashboard!$F$5&lt;=1980,Dashboard!$H$5&gt;=2016))),1,0)</f>
        <v>1</v>
      </c>
      <c r="Q9344" s="0" t="n">
        <f aca="false">J9344*P9344+ROW()*0.00000001</f>
        <v>0.13009344</v>
      </c>
    </row>
    <row r="9345" customFormat="false" ht="15" hidden="false" customHeight="false" outlineLevel="0" collapsed="false">
      <c r="A9345" s="0" t="s">
        <v>6491</v>
      </c>
      <c r="B9345" s="0" t="s">
        <v>76</v>
      </c>
      <c r="C9345" s="0" t="n">
        <v>2009</v>
      </c>
      <c r="D9345" s="0" t="s">
        <v>34</v>
      </c>
      <c r="E9345" s="0" t="s">
        <v>220</v>
      </c>
      <c r="F9345" s="0" t="n">
        <v>0</v>
      </c>
      <c r="G9345" s="0" t="n">
        <v>0</v>
      </c>
      <c r="H9345" s="0" t="n">
        <v>0.13</v>
      </c>
      <c r="I9345" s="0" t="n">
        <v>0</v>
      </c>
      <c r="J9345" s="0" t="n">
        <v>0.13</v>
      </c>
      <c r="N9345" s="0" t="s">
        <v>74</v>
      </c>
      <c r="P9345" s="0" t="n">
        <f aca="false">IF(AND(OR(Dashboard!$B$5="All",D9345=Dashboard!$B$5),OR(Dashboard!$D$5="All",N9345=Dashboard!$D$5),OR(AND(C9345&lt;&gt;"",C9345&gt;=Dashboard!$F$5,C9345&lt;=Dashboard!$H$5),AND(C9345="",Dashboard!$F$5&lt;=1980,Dashboard!$H$5&gt;=2016))),1,0)</f>
        <v>1</v>
      </c>
      <c r="Q9345" s="0" t="n">
        <f aca="false">J9345*P9345+ROW()*0.00000001</f>
        <v>0.13009345</v>
      </c>
    </row>
    <row r="9346" customFormat="false" ht="15" hidden="false" customHeight="false" outlineLevel="0" collapsed="false">
      <c r="A9346" s="0" t="s">
        <v>6822</v>
      </c>
      <c r="B9346" s="0" t="s">
        <v>85</v>
      </c>
      <c r="C9346" s="0" t="n">
        <v>2005</v>
      </c>
      <c r="D9346" s="0" t="s">
        <v>52</v>
      </c>
      <c r="E9346" s="0" t="s">
        <v>1524</v>
      </c>
      <c r="F9346" s="0" t="n">
        <v>0.1</v>
      </c>
      <c r="G9346" s="0" t="n">
        <v>0.04</v>
      </c>
      <c r="H9346" s="0" t="n">
        <v>0</v>
      </c>
      <c r="I9346" s="0" t="n">
        <v>0</v>
      </c>
      <c r="J9346" s="0" t="n">
        <v>0.13</v>
      </c>
      <c r="M9346" s="0" t="s">
        <v>36</v>
      </c>
      <c r="N9346" s="0" t="s">
        <v>35</v>
      </c>
      <c r="P9346" s="0" t="n">
        <f aca="false">IF(AND(OR(Dashboard!$B$5="All",D9346=Dashboard!$B$5),OR(Dashboard!$D$5="All",N9346=Dashboard!$D$5),OR(AND(C9346&lt;&gt;"",C9346&gt;=Dashboard!$F$5,C9346&lt;=Dashboard!$H$5),AND(C9346="",Dashboard!$F$5&lt;=1980,Dashboard!$H$5&gt;=2016))),1,0)</f>
        <v>1</v>
      </c>
      <c r="Q9346" s="0" t="n">
        <f aca="false">J9346*P9346+ROW()*0.00000001</f>
        <v>0.13009346</v>
      </c>
    </row>
    <row r="9347" customFormat="false" ht="15" hidden="false" customHeight="false" outlineLevel="0" collapsed="false">
      <c r="A9347" s="0" t="s">
        <v>6823</v>
      </c>
      <c r="B9347" s="0" t="s">
        <v>50</v>
      </c>
      <c r="C9347" s="0" t="n">
        <v>2010</v>
      </c>
      <c r="D9347" s="0" t="s">
        <v>46</v>
      </c>
      <c r="E9347" s="0" t="s">
        <v>2331</v>
      </c>
      <c r="F9347" s="0" t="n">
        <v>0</v>
      </c>
      <c r="G9347" s="0" t="n">
        <v>0</v>
      </c>
      <c r="H9347" s="0" t="n">
        <v>0.13</v>
      </c>
      <c r="I9347" s="0" t="n">
        <v>0</v>
      </c>
      <c r="J9347" s="0" t="n">
        <v>0.13</v>
      </c>
      <c r="N9347" s="0" t="s">
        <v>35</v>
      </c>
      <c r="P9347" s="0" t="n">
        <f aca="false">IF(AND(OR(Dashboard!$B$5="All",D9347=Dashboard!$B$5),OR(Dashboard!$D$5="All",N9347=Dashboard!$D$5),OR(AND(C9347&lt;&gt;"",C9347&gt;=Dashboard!$F$5,C9347&lt;=Dashboard!$H$5),AND(C9347="",Dashboard!$F$5&lt;=1980,Dashboard!$H$5&gt;=2016))),1,0)</f>
        <v>1</v>
      </c>
      <c r="Q9347" s="0" t="n">
        <f aca="false">J9347*P9347+ROW()*0.00000001</f>
        <v>0.13009347</v>
      </c>
    </row>
    <row r="9348" customFormat="false" ht="15" hidden="false" customHeight="false" outlineLevel="0" collapsed="false">
      <c r="A9348" s="0" t="s">
        <v>6824</v>
      </c>
      <c r="B9348" s="0" t="s">
        <v>50</v>
      </c>
      <c r="C9348" s="0" t="n">
        <v>2010</v>
      </c>
      <c r="D9348" s="0" t="s">
        <v>114</v>
      </c>
      <c r="E9348" s="0" t="s">
        <v>1545</v>
      </c>
      <c r="F9348" s="0" t="n">
        <v>0.12</v>
      </c>
      <c r="G9348" s="0" t="n">
        <v>0.01</v>
      </c>
      <c r="H9348" s="0" t="n">
        <v>0</v>
      </c>
      <c r="I9348" s="0" t="n">
        <v>0.01</v>
      </c>
      <c r="J9348" s="0" t="n">
        <v>0.13</v>
      </c>
      <c r="K9348" s="0" t="n">
        <v>50</v>
      </c>
      <c r="M9348" s="0" t="s">
        <v>36</v>
      </c>
      <c r="N9348" s="0" t="s">
        <v>35</v>
      </c>
      <c r="O9348" s="0" t="s">
        <v>177</v>
      </c>
      <c r="P9348" s="0" t="n">
        <f aca="false">IF(AND(OR(Dashboard!$B$5="All",D9348=Dashboard!$B$5),OR(Dashboard!$D$5="All",N9348=Dashboard!$D$5),OR(AND(C9348&lt;&gt;"",C9348&gt;=Dashboard!$F$5,C9348&lt;=Dashboard!$H$5),AND(C9348="",Dashboard!$F$5&lt;=1980,Dashboard!$H$5&gt;=2016))),1,0)</f>
        <v>1</v>
      </c>
      <c r="Q9348" s="0" t="n">
        <f aca="false">J9348*P9348+ROW()*0.00000001</f>
        <v>0.13009348</v>
      </c>
    </row>
    <row r="9349" customFormat="false" ht="15" hidden="false" customHeight="false" outlineLevel="0" collapsed="false">
      <c r="A9349" s="0" t="s">
        <v>6825</v>
      </c>
      <c r="B9349" s="0" t="s">
        <v>117</v>
      </c>
      <c r="C9349" s="0" t="n">
        <v>1995</v>
      </c>
      <c r="D9349" s="0" t="s">
        <v>246</v>
      </c>
      <c r="E9349" s="0" t="s">
        <v>89</v>
      </c>
      <c r="F9349" s="0" t="n">
        <v>0</v>
      </c>
      <c r="G9349" s="0" t="n">
        <v>0</v>
      </c>
      <c r="H9349" s="0" t="n">
        <v>0.13</v>
      </c>
      <c r="I9349" s="0" t="n">
        <v>0.01</v>
      </c>
      <c r="J9349" s="0" t="n">
        <v>0.13</v>
      </c>
      <c r="N9349" s="0" t="s">
        <v>74</v>
      </c>
      <c r="P9349" s="0" t="n">
        <f aca="false">IF(AND(OR(Dashboard!$B$5="All",D9349=Dashboard!$B$5),OR(Dashboard!$D$5="All",N9349=Dashboard!$D$5),OR(AND(C9349&lt;&gt;"",C9349&gt;=Dashboard!$F$5,C9349&lt;=Dashboard!$H$5),AND(C9349="",Dashboard!$F$5&lt;=1980,Dashboard!$H$5&gt;=2016))),1,0)</f>
        <v>1</v>
      </c>
      <c r="Q9349" s="0" t="n">
        <f aca="false">J9349*P9349+ROW()*0.00000001</f>
        <v>0.13009349</v>
      </c>
    </row>
    <row r="9350" customFormat="false" ht="15" hidden="false" customHeight="false" outlineLevel="0" collapsed="false">
      <c r="A9350" s="0" t="s">
        <v>6826</v>
      </c>
      <c r="B9350" s="0" t="s">
        <v>50</v>
      </c>
      <c r="C9350" s="0" t="n">
        <v>2008</v>
      </c>
      <c r="D9350" s="0" t="s">
        <v>52</v>
      </c>
      <c r="E9350" s="0" t="s">
        <v>124</v>
      </c>
      <c r="F9350" s="0" t="n">
        <v>0.12</v>
      </c>
      <c r="G9350" s="0" t="n">
        <v>0</v>
      </c>
      <c r="H9350" s="0" t="n">
        <v>0</v>
      </c>
      <c r="I9350" s="0" t="n">
        <v>0.01</v>
      </c>
      <c r="J9350" s="0" t="n">
        <v>0.13</v>
      </c>
      <c r="M9350" s="0" t="s">
        <v>36</v>
      </c>
      <c r="N9350" s="0" t="s">
        <v>35</v>
      </c>
      <c r="P9350" s="0" t="n">
        <f aca="false">IF(AND(OR(Dashboard!$B$5="All",D9350=Dashboard!$B$5),OR(Dashboard!$D$5="All",N9350=Dashboard!$D$5),OR(AND(C9350&lt;&gt;"",C9350&gt;=Dashboard!$F$5,C9350&lt;=Dashboard!$H$5),AND(C9350="",Dashboard!$F$5&lt;=1980,Dashboard!$H$5&gt;=2016))),1,0)</f>
        <v>1</v>
      </c>
      <c r="Q9350" s="0" t="n">
        <f aca="false">J9350*P9350+ROW()*0.00000001</f>
        <v>0.1300935</v>
      </c>
    </row>
    <row r="9351" customFormat="false" ht="15" hidden="false" customHeight="false" outlineLevel="0" collapsed="false">
      <c r="A9351" s="0" t="s">
        <v>4658</v>
      </c>
      <c r="B9351" s="0" t="s">
        <v>851</v>
      </c>
      <c r="C9351" s="0" t="n">
        <v>2016</v>
      </c>
      <c r="D9351" s="0" t="s">
        <v>71</v>
      </c>
      <c r="E9351" s="0" t="s">
        <v>782</v>
      </c>
      <c r="F9351" s="0" t="n">
        <v>0</v>
      </c>
      <c r="G9351" s="0" t="n">
        <v>0</v>
      </c>
      <c r="H9351" s="0" t="n">
        <v>0.13</v>
      </c>
      <c r="I9351" s="0" t="n">
        <v>0</v>
      </c>
      <c r="J9351" s="0" t="n">
        <v>0.13</v>
      </c>
      <c r="N9351" s="0" t="s">
        <v>74</v>
      </c>
      <c r="P9351" s="0" t="n">
        <f aca="false">IF(AND(OR(Dashboard!$B$5="All",D9351=Dashboard!$B$5),OR(Dashboard!$D$5="All",N9351=Dashboard!$D$5),OR(AND(C9351&lt;&gt;"",C9351&gt;=Dashboard!$F$5,C9351&lt;=Dashboard!$H$5),AND(C9351="",Dashboard!$F$5&lt;=1980,Dashboard!$H$5&gt;=2016))),1,0)</f>
        <v>1</v>
      </c>
      <c r="Q9351" s="0" t="n">
        <f aca="false">J9351*P9351+ROW()*0.00000001</f>
        <v>0.13009351</v>
      </c>
    </row>
    <row r="9352" customFormat="false" ht="15" hidden="false" customHeight="false" outlineLevel="0" collapsed="false">
      <c r="A9352" s="0" t="s">
        <v>6827</v>
      </c>
      <c r="B9352" s="0" t="s">
        <v>76</v>
      </c>
      <c r="C9352" s="0" t="n">
        <v>2005</v>
      </c>
      <c r="D9352" s="0" t="s">
        <v>58</v>
      </c>
      <c r="E9352" s="0" t="s">
        <v>139</v>
      </c>
      <c r="F9352" s="0" t="n">
        <v>0.07</v>
      </c>
      <c r="G9352" s="0" t="n">
        <v>0.05</v>
      </c>
      <c r="H9352" s="0" t="n">
        <v>0</v>
      </c>
      <c r="I9352" s="0" t="n">
        <v>0.02</v>
      </c>
      <c r="J9352" s="0" t="n">
        <v>0.13</v>
      </c>
      <c r="N9352" s="0" t="s">
        <v>74</v>
      </c>
      <c r="P9352" s="0" t="n">
        <f aca="false">IF(AND(OR(Dashboard!$B$5="All",D9352=Dashboard!$B$5),OR(Dashboard!$D$5="All",N9352=Dashboard!$D$5),OR(AND(C9352&lt;&gt;"",C9352&gt;=Dashboard!$F$5,C9352&lt;=Dashboard!$H$5),AND(C9352="",Dashboard!$F$5&lt;=1980,Dashboard!$H$5&gt;=2016))),1,0)</f>
        <v>1</v>
      </c>
      <c r="Q9352" s="0" t="n">
        <f aca="false">J9352*P9352+ROW()*0.00000001</f>
        <v>0.13009352</v>
      </c>
    </row>
    <row r="9353" customFormat="false" ht="15" hidden="false" customHeight="false" outlineLevel="0" collapsed="false">
      <c r="A9353" s="0" t="s">
        <v>6828</v>
      </c>
      <c r="B9353" s="0" t="s">
        <v>64</v>
      </c>
      <c r="C9353" s="0" t="n">
        <v>2011</v>
      </c>
      <c r="D9353" s="0" t="s">
        <v>102</v>
      </c>
      <c r="E9353" s="0" t="s">
        <v>195</v>
      </c>
      <c r="F9353" s="0" t="n">
        <v>0.1</v>
      </c>
      <c r="G9353" s="0" t="n">
        <v>0.02</v>
      </c>
      <c r="H9353" s="0" t="n">
        <v>0</v>
      </c>
      <c r="I9353" s="0" t="n">
        <v>0.01</v>
      </c>
      <c r="J9353" s="0" t="n">
        <v>0.13</v>
      </c>
      <c r="K9353" s="0" t="n">
        <v>26</v>
      </c>
      <c r="L9353" s="0" t="n">
        <v>2.2</v>
      </c>
      <c r="M9353" s="0" t="s">
        <v>103</v>
      </c>
      <c r="N9353" s="0" t="s">
        <v>66</v>
      </c>
      <c r="O9353" s="0" t="s">
        <v>177</v>
      </c>
      <c r="P9353" s="0" t="n">
        <f aca="false">IF(AND(OR(Dashboard!$B$5="All",D9353=Dashboard!$B$5),OR(Dashboard!$D$5="All",N9353=Dashboard!$D$5),OR(AND(C9353&lt;&gt;"",C9353&gt;=Dashboard!$F$5,C9353&lt;=Dashboard!$H$5),AND(C9353="",Dashboard!$F$5&lt;=1980,Dashboard!$H$5&gt;=2016))),1,0)</f>
        <v>1</v>
      </c>
      <c r="Q9353" s="0" t="n">
        <f aca="false">J9353*P9353+ROW()*0.00000001</f>
        <v>0.13009353</v>
      </c>
    </row>
    <row r="9354" customFormat="false" ht="15" hidden="false" customHeight="false" outlineLevel="0" collapsed="false">
      <c r="A9354" s="0" t="s">
        <v>2609</v>
      </c>
      <c r="B9354" s="0" t="s">
        <v>144</v>
      </c>
      <c r="C9354" s="0" t="n">
        <v>2004</v>
      </c>
      <c r="D9354" s="0" t="s">
        <v>16</v>
      </c>
      <c r="E9354" s="0" t="s">
        <v>418</v>
      </c>
      <c r="F9354" s="0" t="n">
        <v>0.1</v>
      </c>
      <c r="G9354" s="0" t="n">
        <v>0.03</v>
      </c>
      <c r="H9354" s="0" t="n">
        <v>0</v>
      </c>
      <c r="I9354" s="0" t="n">
        <v>0</v>
      </c>
      <c r="J9354" s="0" t="n">
        <v>0.13</v>
      </c>
      <c r="K9354" s="0" t="n">
        <v>73</v>
      </c>
      <c r="M9354" s="0" t="s">
        <v>36</v>
      </c>
      <c r="N9354" s="0" t="s">
        <v>66</v>
      </c>
      <c r="O9354" s="0" t="s">
        <v>37</v>
      </c>
      <c r="P9354" s="0" t="n">
        <f aca="false">IF(AND(OR(Dashboard!$B$5="All",D9354=Dashboard!$B$5),OR(Dashboard!$D$5="All",N9354=Dashboard!$D$5),OR(AND(C9354&lt;&gt;"",C9354&gt;=Dashboard!$F$5,C9354&lt;=Dashboard!$H$5),AND(C9354="",Dashboard!$F$5&lt;=1980,Dashboard!$H$5&gt;=2016))),1,0)</f>
        <v>1</v>
      </c>
      <c r="Q9354" s="0" t="n">
        <f aca="false">J9354*P9354+ROW()*0.00000001</f>
        <v>0.13009354</v>
      </c>
    </row>
    <row r="9355" customFormat="false" ht="15" hidden="false" customHeight="false" outlineLevel="0" collapsed="false">
      <c r="A9355" s="0" t="s">
        <v>6829</v>
      </c>
      <c r="B9355" s="0" t="s">
        <v>33</v>
      </c>
      <c r="C9355" s="0" t="n">
        <v>2008</v>
      </c>
      <c r="D9355" s="0" t="s">
        <v>71</v>
      </c>
      <c r="E9355" s="0" t="s">
        <v>418</v>
      </c>
      <c r="F9355" s="0" t="n">
        <v>0.12</v>
      </c>
      <c r="G9355" s="0" t="n">
        <v>0</v>
      </c>
      <c r="H9355" s="0" t="n">
        <v>0</v>
      </c>
      <c r="I9355" s="0" t="n">
        <v>0.01</v>
      </c>
      <c r="J9355" s="0" t="n">
        <v>0.13</v>
      </c>
      <c r="N9355" s="0" t="s">
        <v>35</v>
      </c>
      <c r="P9355" s="0" t="n">
        <f aca="false">IF(AND(OR(Dashboard!$B$5="All",D9355=Dashboard!$B$5),OR(Dashboard!$D$5="All",N9355=Dashboard!$D$5),OR(AND(C9355&lt;&gt;"",C9355&gt;=Dashboard!$F$5,C9355&lt;=Dashboard!$H$5),AND(C9355="",Dashboard!$F$5&lt;=1980,Dashboard!$H$5&gt;=2016))),1,0)</f>
        <v>1</v>
      </c>
      <c r="Q9355" s="0" t="n">
        <f aca="false">J9355*P9355+ROW()*0.00000001</f>
        <v>0.13009355</v>
      </c>
    </row>
    <row r="9356" customFormat="false" ht="15" hidden="false" customHeight="false" outlineLevel="0" collapsed="false">
      <c r="A9356" s="0" t="s">
        <v>6830</v>
      </c>
      <c r="B9356" s="0" t="s">
        <v>50</v>
      </c>
      <c r="C9356" s="0" t="n">
        <v>2005</v>
      </c>
      <c r="D9356" s="0" t="s">
        <v>52</v>
      </c>
      <c r="E9356" s="0" t="s">
        <v>160</v>
      </c>
      <c r="F9356" s="0" t="n">
        <v>0.12</v>
      </c>
      <c r="G9356" s="0" t="n">
        <v>0</v>
      </c>
      <c r="H9356" s="0" t="n">
        <v>0</v>
      </c>
      <c r="I9356" s="0" t="n">
        <v>0.01</v>
      </c>
      <c r="J9356" s="0" t="n">
        <v>0.13</v>
      </c>
      <c r="K9356" s="0" t="n">
        <v>51</v>
      </c>
      <c r="L9356" s="0" t="n">
        <v>3.7</v>
      </c>
      <c r="M9356" s="0" t="s">
        <v>36</v>
      </c>
      <c r="N9356" s="0" t="s">
        <v>35</v>
      </c>
      <c r="O9356" s="0" t="s">
        <v>53</v>
      </c>
      <c r="P9356" s="0" t="n">
        <f aca="false">IF(AND(OR(Dashboard!$B$5="All",D9356=Dashboard!$B$5),OR(Dashboard!$D$5="All",N9356=Dashboard!$D$5),OR(AND(C9356&lt;&gt;"",C9356&gt;=Dashboard!$F$5,C9356&lt;=Dashboard!$H$5),AND(C9356="",Dashboard!$F$5&lt;=1980,Dashboard!$H$5&gt;=2016))),1,0)</f>
        <v>1</v>
      </c>
      <c r="Q9356" s="0" t="n">
        <f aca="false">J9356*P9356+ROW()*0.00000001</f>
        <v>0.13009356</v>
      </c>
    </row>
    <row r="9357" customFormat="false" ht="15" hidden="false" customHeight="false" outlineLevel="0" collapsed="false">
      <c r="A9357" s="0" t="s">
        <v>564</v>
      </c>
      <c r="B9357" s="0" t="s">
        <v>97</v>
      </c>
      <c r="C9357" s="0" t="n">
        <v>2011</v>
      </c>
      <c r="D9357" s="0" t="s">
        <v>58</v>
      </c>
      <c r="E9357" s="0" t="s">
        <v>124</v>
      </c>
      <c r="F9357" s="0" t="n">
        <v>0.1</v>
      </c>
      <c r="G9357" s="0" t="n">
        <v>0.02</v>
      </c>
      <c r="H9357" s="0" t="n">
        <v>0</v>
      </c>
      <c r="I9357" s="0" t="n">
        <v>0.01</v>
      </c>
      <c r="J9357" s="0" t="n">
        <v>0.13</v>
      </c>
      <c r="M9357" s="0" t="s">
        <v>36</v>
      </c>
      <c r="N9357" s="0" t="s">
        <v>35</v>
      </c>
      <c r="P9357" s="0" t="n">
        <f aca="false">IF(AND(OR(Dashboard!$B$5="All",D9357=Dashboard!$B$5),OR(Dashboard!$D$5="All",N9357=Dashboard!$D$5),OR(AND(C9357&lt;&gt;"",C9357&gt;=Dashboard!$F$5,C9357&lt;=Dashboard!$H$5),AND(C9357="",Dashboard!$F$5&lt;=1980,Dashboard!$H$5&gt;=2016))),1,0)</f>
        <v>1</v>
      </c>
      <c r="Q9357" s="0" t="n">
        <f aca="false">J9357*P9357+ROW()*0.00000001</f>
        <v>0.13009357</v>
      </c>
    </row>
    <row r="9358" customFormat="false" ht="15" hidden="false" customHeight="false" outlineLevel="0" collapsed="false">
      <c r="A9358" s="0" t="s">
        <v>188</v>
      </c>
      <c r="B9358" s="0" t="s">
        <v>50</v>
      </c>
      <c r="C9358" s="0" t="n">
        <v>2005</v>
      </c>
      <c r="D9358" s="0" t="s">
        <v>41</v>
      </c>
      <c r="E9358" s="0" t="s">
        <v>142</v>
      </c>
      <c r="F9358" s="0" t="n">
        <v>0.11</v>
      </c>
      <c r="G9358" s="0" t="n">
        <v>0.02</v>
      </c>
      <c r="H9358" s="0" t="n">
        <v>0</v>
      </c>
      <c r="I9358" s="0" t="n">
        <v>0.01</v>
      </c>
      <c r="J9358" s="0" t="n">
        <v>0.13</v>
      </c>
      <c r="K9358" s="0" t="n">
        <v>65</v>
      </c>
      <c r="L9358" s="0" t="n">
        <v>7</v>
      </c>
      <c r="M9358" s="0" t="s">
        <v>36</v>
      </c>
      <c r="N9358" s="0" t="s">
        <v>35</v>
      </c>
      <c r="O9358" s="0" t="s">
        <v>67</v>
      </c>
      <c r="P9358" s="0" t="n">
        <f aca="false">IF(AND(OR(Dashboard!$B$5="All",D9358=Dashboard!$B$5),OR(Dashboard!$D$5="All",N9358=Dashboard!$D$5),OR(AND(C9358&lt;&gt;"",C9358&gt;=Dashboard!$F$5,C9358&lt;=Dashboard!$H$5),AND(C9358="",Dashboard!$F$5&lt;=1980,Dashboard!$H$5&gt;=2016))),1,0)</f>
        <v>1</v>
      </c>
      <c r="Q9358" s="0" t="n">
        <f aca="false">J9358*P9358+ROW()*0.00000001</f>
        <v>0.13009358</v>
      </c>
    </row>
    <row r="9359" customFormat="false" ht="15" hidden="false" customHeight="false" outlineLevel="0" collapsed="false">
      <c r="A9359" s="0" t="s">
        <v>3478</v>
      </c>
      <c r="B9359" s="0" t="s">
        <v>164</v>
      </c>
      <c r="C9359" s="0" t="n">
        <v>2008</v>
      </c>
      <c r="D9359" s="0" t="s">
        <v>52</v>
      </c>
      <c r="E9359" s="0" t="s">
        <v>124</v>
      </c>
      <c r="F9359" s="0" t="n">
        <v>0.12</v>
      </c>
      <c r="G9359" s="0" t="n">
        <v>0</v>
      </c>
      <c r="H9359" s="0" t="n">
        <v>0</v>
      </c>
      <c r="I9359" s="0" t="n">
        <v>0.01</v>
      </c>
      <c r="J9359" s="0" t="n">
        <v>0.13</v>
      </c>
      <c r="M9359" s="0" t="s">
        <v>36</v>
      </c>
      <c r="N9359" s="0" t="s">
        <v>74</v>
      </c>
      <c r="P9359" s="0" t="n">
        <f aca="false">IF(AND(OR(Dashboard!$B$5="All",D9359=Dashboard!$B$5),OR(Dashboard!$D$5="All",N9359=Dashboard!$D$5),OR(AND(C9359&lt;&gt;"",C9359&gt;=Dashboard!$F$5,C9359&lt;=Dashboard!$H$5),AND(C9359="",Dashboard!$F$5&lt;=1980,Dashboard!$H$5&gt;=2016))),1,0)</f>
        <v>1</v>
      </c>
      <c r="Q9359" s="0" t="n">
        <f aca="false">J9359*P9359+ROW()*0.00000001</f>
        <v>0.13009359</v>
      </c>
    </row>
    <row r="9360" customFormat="false" ht="15" hidden="false" customHeight="false" outlineLevel="0" collapsed="false">
      <c r="A9360" s="0" t="s">
        <v>6831</v>
      </c>
      <c r="B9360" s="0" t="s">
        <v>76</v>
      </c>
      <c r="C9360" s="0" t="n">
        <v>2005</v>
      </c>
      <c r="D9360" s="0" t="s">
        <v>46</v>
      </c>
      <c r="E9360" s="0" t="s">
        <v>220</v>
      </c>
      <c r="F9360" s="0" t="n">
        <v>0.07</v>
      </c>
      <c r="G9360" s="0" t="n">
        <v>0.05</v>
      </c>
      <c r="H9360" s="0" t="n">
        <v>0</v>
      </c>
      <c r="I9360" s="0" t="n">
        <v>0.02</v>
      </c>
      <c r="J9360" s="0" t="n">
        <v>0.13</v>
      </c>
      <c r="K9360" s="0" t="n">
        <v>72</v>
      </c>
      <c r="L9360" s="0" t="n">
        <v>8.8</v>
      </c>
      <c r="M9360" s="0" t="s">
        <v>103</v>
      </c>
      <c r="N9360" s="0" t="s">
        <v>74</v>
      </c>
      <c r="O9360" s="0" t="s">
        <v>37</v>
      </c>
      <c r="P9360" s="0" t="n">
        <f aca="false">IF(AND(OR(Dashboard!$B$5="All",D9360=Dashboard!$B$5),OR(Dashboard!$D$5="All",N9360=Dashboard!$D$5),OR(AND(C9360&lt;&gt;"",C9360&gt;=Dashboard!$F$5,C9360&lt;=Dashboard!$H$5),AND(C9360="",Dashboard!$F$5&lt;=1980,Dashboard!$H$5&gt;=2016))),1,0)</f>
        <v>1</v>
      </c>
      <c r="Q9360" s="0" t="n">
        <f aca="false">J9360*P9360+ROW()*0.00000001</f>
        <v>0.1300936</v>
      </c>
    </row>
    <row r="9361" customFormat="false" ht="15" hidden="false" customHeight="false" outlineLevel="0" collapsed="false">
      <c r="A9361" s="0" t="s">
        <v>4579</v>
      </c>
      <c r="B9361" s="0" t="s">
        <v>70</v>
      </c>
      <c r="C9361" s="0" t="n">
        <v>2016</v>
      </c>
      <c r="D9361" s="0" t="s">
        <v>71</v>
      </c>
      <c r="E9361" s="0" t="s">
        <v>157</v>
      </c>
      <c r="F9361" s="0" t="n">
        <v>0</v>
      </c>
      <c r="G9361" s="0" t="n">
        <v>0</v>
      </c>
      <c r="H9361" s="0" t="n">
        <v>0.13</v>
      </c>
      <c r="I9361" s="0" t="n">
        <v>0</v>
      </c>
      <c r="J9361" s="0" t="n">
        <v>0.13</v>
      </c>
      <c r="N9361" s="0" t="s">
        <v>74</v>
      </c>
      <c r="P9361" s="0" t="n">
        <f aca="false">IF(AND(OR(Dashboard!$B$5="All",D9361=Dashboard!$B$5),OR(Dashboard!$D$5="All",N9361=Dashboard!$D$5),OR(AND(C9361&lt;&gt;"",C9361&gt;=Dashboard!$F$5,C9361&lt;=Dashboard!$H$5),AND(C9361="",Dashboard!$F$5&lt;=1980,Dashboard!$H$5&gt;=2016))),1,0)</f>
        <v>1</v>
      </c>
      <c r="Q9361" s="0" t="n">
        <f aca="false">J9361*P9361+ROW()*0.00000001</f>
        <v>0.13009361</v>
      </c>
    </row>
    <row r="9362" customFormat="false" ht="15" hidden="false" customHeight="false" outlineLevel="0" collapsed="false">
      <c r="A9362" s="0" t="s">
        <v>3252</v>
      </c>
      <c r="B9362" s="0" t="s">
        <v>152</v>
      </c>
      <c r="C9362" s="0" t="n">
        <v>2010</v>
      </c>
      <c r="D9362" s="0" t="s">
        <v>46</v>
      </c>
      <c r="E9362" s="0" t="s">
        <v>142</v>
      </c>
      <c r="F9362" s="0" t="n">
        <v>0.01</v>
      </c>
      <c r="G9362" s="0" t="n">
        <v>0.1</v>
      </c>
      <c r="H9362" s="0" t="n">
        <v>0</v>
      </c>
      <c r="I9362" s="0" t="n">
        <v>0.02</v>
      </c>
      <c r="J9362" s="0" t="n">
        <v>0.13</v>
      </c>
      <c r="N9362" s="0" t="s">
        <v>152</v>
      </c>
      <c r="P9362" s="0" t="n">
        <f aca="false">IF(AND(OR(Dashboard!$B$5="All",D9362=Dashboard!$B$5),OR(Dashboard!$D$5="All",N9362=Dashboard!$D$5),OR(AND(C9362&lt;&gt;"",C9362&gt;=Dashboard!$F$5,C9362&lt;=Dashboard!$H$5),AND(C9362="",Dashboard!$F$5&lt;=1980,Dashboard!$H$5&gt;=2016))),1,0)</f>
        <v>1</v>
      </c>
      <c r="Q9362" s="0" t="n">
        <f aca="false">J9362*P9362+ROW()*0.00000001</f>
        <v>0.13009362</v>
      </c>
    </row>
    <row r="9363" customFormat="false" ht="15" hidden="false" customHeight="false" outlineLevel="0" collapsed="false">
      <c r="A9363" s="0" t="s">
        <v>6832</v>
      </c>
      <c r="B9363" s="0" t="s">
        <v>117</v>
      </c>
      <c r="C9363" s="0" t="n">
        <v>1997</v>
      </c>
      <c r="D9363" s="0" t="s">
        <v>46</v>
      </c>
      <c r="E9363" s="0" t="s">
        <v>220</v>
      </c>
      <c r="F9363" s="0" t="n">
        <v>0.07</v>
      </c>
      <c r="G9363" s="0" t="n">
        <v>0.05</v>
      </c>
      <c r="H9363" s="0" t="n">
        <v>0</v>
      </c>
      <c r="I9363" s="0" t="n">
        <v>0.01</v>
      </c>
      <c r="J9363" s="0" t="n">
        <v>0.13</v>
      </c>
      <c r="N9363" s="0" t="s">
        <v>74</v>
      </c>
      <c r="P9363" s="0" t="n">
        <f aca="false">IF(AND(OR(Dashboard!$B$5="All",D9363=Dashboard!$B$5),OR(Dashboard!$D$5="All",N9363=Dashboard!$D$5),OR(AND(C9363&lt;&gt;"",C9363&gt;=Dashboard!$F$5,C9363&lt;=Dashboard!$H$5),AND(C9363="",Dashboard!$F$5&lt;=1980,Dashboard!$H$5&gt;=2016))),1,0)</f>
        <v>1</v>
      </c>
      <c r="Q9363" s="0" t="n">
        <f aca="false">J9363*P9363+ROW()*0.00000001</f>
        <v>0.13009363</v>
      </c>
    </row>
    <row r="9364" customFormat="false" ht="15" hidden="false" customHeight="false" outlineLevel="0" collapsed="false">
      <c r="A9364" s="0" t="s">
        <v>6833</v>
      </c>
      <c r="B9364" s="0" t="s">
        <v>64</v>
      </c>
      <c r="C9364" s="0" t="n">
        <v>2010</v>
      </c>
      <c r="D9364" s="0" t="s">
        <v>46</v>
      </c>
      <c r="E9364" s="0" t="s">
        <v>1488</v>
      </c>
      <c r="F9364" s="0" t="n">
        <v>0.11</v>
      </c>
      <c r="G9364" s="0" t="n">
        <v>0.02</v>
      </c>
      <c r="H9364" s="0" t="n">
        <v>0</v>
      </c>
      <c r="I9364" s="0" t="n">
        <v>0.01</v>
      </c>
      <c r="J9364" s="0" t="n">
        <v>0.13</v>
      </c>
      <c r="K9364" s="0" t="n">
        <v>72</v>
      </c>
      <c r="L9364" s="0" t="n">
        <v>7.8</v>
      </c>
      <c r="M9364" s="0" t="s">
        <v>73</v>
      </c>
      <c r="N9364" s="0" t="s">
        <v>66</v>
      </c>
      <c r="O9364" s="0" t="s">
        <v>37</v>
      </c>
      <c r="P9364" s="0" t="n">
        <f aca="false">IF(AND(OR(Dashboard!$B$5="All",D9364=Dashboard!$B$5),OR(Dashboard!$D$5="All",N9364=Dashboard!$D$5),OR(AND(C9364&lt;&gt;"",C9364&gt;=Dashboard!$F$5,C9364&lt;=Dashboard!$H$5),AND(C9364="",Dashboard!$F$5&lt;=1980,Dashboard!$H$5&gt;=2016))),1,0)</f>
        <v>1</v>
      </c>
      <c r="Q9364" s="0" t="n">
        <f aca="false">J9364*P9364+ROW()*0.00000001</f>
        <v>0.13009364</v>
      </c>
    </row>
    <row r="9365" customFormat="false" ht="15" hidden="false" customHeight="false" outlineLevel="0" collapsed="false">
      <c r="A9365" s="0" t="s">
        <v>6834</v>
      </c>
      <c r="B9365" s="0" t="s">
        <v>76</v>
      </c>
      <c r="C9365" s="0" t="n">
        <v>2007</v>
      </c>
      <c r="D9365" s="0" t="s">
        <v>52</v>
      </c>
      <c r="E9365" s="0" t="s">
        <v>89</v>
      </c>
      <c r="F9365" s="0" t="n">
        <v>0.07</v>
      </c>
      <c r="G9365" s="0" t="n">
        <v>0.05</v>
      </c>
      <c r="H9365" s="0" t="n">
        <v>0</v>
      </c>
      <c r="I9365" s="0" t="n">
        <v>0.02</v>
      </c>
      <c r="J9365" s="0" t="n">
        <v>0.13</v>
      </c>
      <c r="M9365" s="0" t="s">
        <v>103</v>
      </c>
      <c r="N9365" s="0" t="s">
        <v>74</v>
      </c>
      <c r="P9365" s="0" t="n">
        <f aca="false">IF(AND(OR(Dashboard!$B$5="All",D9365=Dashboard!$B$5),OR(Dashboard!$D$5="All",N9365=Dashboard!$D$5),OR(AND(C9365&lt;&gt;"",C9365&gt;=Dashboard!$F$5,C9365&lt;=Dashboard!$H$5),AND(C9365="",Dashboard!$F$5&lt;=1980,Dashboard!$H$5&gt;=2016))),1,0)</f>
        <v>1</v>
      </c>
      <c r="Q9365" s="0" t="n">
        <f aca="false">J9365*P9365+ROW()*0.00000001</f>
        <v>0.13009365</v>
      </c>
    </row>
    <row r="9366" customFormat="false" ht="15" hidden="false" customHeight="false" outlineLevel="0" collapsed="false">
      <c r="A9366" s="0" t="s">
        <v>5016</v>
      </c>
      <c r="B9366" s="0" t="s">
        <v>33</v>
      </c>
      <c r="C9366" s="0" t="n">
        <v>2011</v>
      </c>
      <c r="D9366" s="0" t="s">
        <v>71</v>
      </c>
      <c r="E9366" s="0" t="s">
        <v>418</v>
      </c>
      <c r="F9366" s="0" t="n">
        <v>0.07</v>
      </c>
      <c r="G9366" s="0" t="n">
        <v>0.05</v>
      </c>
      <c r="H9366" s="0" t="n">
        <v>0</v>
      </c>
      <c r="I9366" s="0" t="n">
        <v>0.01</v>
      </c>
      <c r="J9366" s="0" t="n">
        <v>0.13</v>
      </c>
      <c r="N9366" s="0" t="s">
        <v>35</v>
      </c>
      <c r="P9366" s="0" t="n">
        <f aca="false">IF(AND(OR(Dashboard!$B$5="All",D9366=Dashboard!$B$5),OR(Dashboard!$D$5="All",N9366=Dashboard!$D$5),OR(AND(C9366&lt;&gt;"",C9366&gt;=Dashboard!$F$5,C9366&lt;=Dashboard!$H$5),AND(C9366="",Dashboard!$F$5&lt;=1980,Dashboard!$H$5&gt;=2016))),1,0)</f>
        <v>1</v>
      </c>
      <c r="Q9366" s="0" t="n">
        <f aca="false">J9366*P9366+ROW()*0.00000001</f>
        <v>0.13009366</v>
      </c>
    </row>
    <row r="9367" customFormat="false" ht="15" hidden="false" customHeight="false" outlineLevel="0" collapsed="false">
      <c r="A9367" s="0" t="s">
        <v>6835</v>
      </c>
      <c r="B9367" s="0" t="s">
        <v>64</v>
      </c>
      <c r="C9367" s="0" t="n">
        <v>2007</v>
      </c>
      <c r="D9367" s="0" t="s">
        <v>34</v>
      </c>
      <c r="E9367" s="0" t="s">
        <v>72</v>
      </c>
      <c r="F9367" s="0" t="n">
        <v>0.11</v>
      </c>
      <c r="G9367" s="0" t="n">
        <v>0.01</v>
      </c>
      <c r="H9367" s="0" t="n">
        <v>0</v>
      </c>
      <c r="I9367" s="0" t="n">
        <v>0.01</v>
      </c>
      <c r="J9367" s="0" t="n">
        <v>0.13</v>
      </c>
      <c r="K9367" s="0" t="n">
        <v>71</v>
      </c>
      <c r="L9367" s="0" t="n">
        <v>7.4</v>
      </c>
      <c r="M9367" s="0" t="s">
        <v>125</v>
      </c>
      <c r="N9367" s="0" t="s">
        <v>66</v>
      </c>
      <c r="O9367" s="0" t="s">
        <v>37</v>
      </c>
      <c r="P9367" s="0" t="n">
        <f aca="false">IF(AND(OR(Dashboard!$B$5="All",D9367=Dashboard!$B$5),OR(Dashboard!$D$5="All",N9367=Dashboard!$D$5),OR(AND(C9367&lt;&gt;"",C9367&gt;=Dashboard!$F$5,C9367&lt;=Dashboard!$H$5),AND(C9367="",Dashboard!$F$5&lt;=1980,Dashboard!$H$5&gt;=2016))),1,0)</f>
        <v>1</v>
      </c>
      <c r="Q9367" s="0" t="n">
        <f aca="false">J9367*P9367+ROW()*0.00000001</f>
        <v>0.13009367</v>
      </c>
    </row>
    <row r="9368" customFormat="false" ht="15" hidden="false" customHeight="false" outlineLevel="0" collapsed="false">
      <c r="A9368" s="0" t="s">
        <v>6475</v>
      </c>
      <c r="B9368" s="0" t="s">
        <v>851</v>
      </c>
      <c r="C9368" s="0" t="n">
        <v>2015</v>
      </c>
      <c r="D9368" s="0" t="s">
        <v>71</v>
      </c>
      <c r="E9368" s="0" t="s">
        <v>220</v>
      </c>
      <c r="F9368" s="0" t="n">
        <v>0</v>
      </c>
      <c r="G9368" s="0" t="n">
        <v>0</v>
      </c>
      <c r="H9368" s="0" t="n">
        <v>0.13</v>
      </c>
      <c r="I9368" s="0" t="n">
        <v>0</v>
      </c>
      <c r="J9368" s="0" t="n">
        <v>0.13</v>
      </c>
      <c r="N9368" s="0" t="s">
        <v>74</v>
      </c>
      <c r="P9368" s="0" t="n">
        <f aca="false">IF(AND(OR(Dashboard!$B$5="All",D9368=Dashboard!$B$5),OR(Dashboard!$D$5="All",N9368=Dashboard!$D$5),OR(AND(C9368&lt;&gt;"",C9368&gt;=Dashboard!$F$5,C9368&lt;=Dashboard!$H$5),AND(C9368="",Dashboard!$F$5&lt;=1980,Dashboard!$H$5&gt;=2016))),1,0)</f>
        <v>1</v>
      </c>
      <c r="Q9368" s="0" t="n">
        <f aca="false">J9368*P9368+ROW()*0.00000001</f>
        <v>0.13009368</v>
      </c>
    </row>
    <row r="9369" customFormat="false" ht="15" hidden="false" customHeight="false" outlineLevel="0" collapsed="false">
      <c r="A9369" s="0" t="s">
        <v>6836</v>
      </c>
      <c r="B9369" s="0" t="s">
        <v>33</v>
      </c>
      <c r="C9369" s="0" t="n">
        <v>2010</v>
      </c>
      <c r="D9369" s="0" t="s">
        <v>71</v>
      </c>
      <c r="E9369" s="0" t="s">
        <v>160</v>
      </c>
      <c r="F9369" s="0" t="n">
        <v>0.12</v>
      </c>
      <c r="G9369" s="0" t="n">
        <v>0</v>
      </c>
      <c r="H9369" s="0" t="n">
        <v>0</v>
      </c>
      <c r="I9369" s="0" t="n">
        <v>0.01</v>
      </c>
      <c r="J9369" s="0" t="n">
        <v>0.13</v>
      </c>
      <c r="K9369" s="0" t="n">
        <v>41</v>
      </c>
      <c r="M9369" s="0" t="s">
        <v>125</v>
      </c>
      <c r="N9369" s="0" t="s">
        <v>35</v>
      </c>
      <c r="O9369" s="0" t="s">
        <v>177</v>
      </c>
      <c r="P9369" s="0" t="n">
        <f aca="false">IF(AND(OR(Dashboard!$B$5="All",D9369=Dashboard!$B$5),OR(Dashboard!$D$5="All",N9369=Dashboard!$D$5),OR(AND(C9369&lt;&gt;"",C9369&gt;=Dashboard!$F$5,C9369&lt;=Dashboard!$H$5),AND(C9369="",Dashboard!$F$5&lt;=1980,Dashboard!$H$5&gt;=2016))),1,0)</f>
        <v>1</v>
      </c>
      <c r="Q9369" s="0" t="n">
        <f aca="false">J9369*P9369+ROW()*0.00000001</f>
        <v>0.13009369</v>
      </c>
    </row>
    <row r="9370" customFormat="false" ht="15" hidden="false" customHeight="false" outlineLevel="0" collapsed="false">
      <c r="A9370" s="0" t="s">
        <v>2741</v>
      </c>
      <c r="B9370" s="0" t="s">
        <v>50</v>
      </c>
      <c r="C9370" s="0" t="n">
        <v>2008</v>
      </c>
      <c r="D9370" s="0" t="s">
        <v>71</v>
      </c>
      <c r="E9370" s="0" t="s">
        <v>1002</v>
      </c>
      <c r="F9370" s="0" t="n">
        <v>0.11</v>
      </c>
      <c r="G9370" s="0" t="n">
        <v>0.02</v>
      </c>
      <c r="H9370" s="0" t="n">
        <v>0</v>
      </c>
      <c r="I9370" s="0" t="n">
        <v>0.01</v>
      </c>
      <c r="J9370" s="0" t="n">
        <v>0.13</v>
      </c>
      <c r="K9370" s="0" t="n">
        <v>65</v>
      </c>
      <c r="M9370" s="0" t="s">
        <v>36</v>
      </c>
      <c r="N9370" s="0" t="s">
        <v>35</v>
      </c>
      <c r="O9370" s="0" t="s">
        <v>67</v>
      </c>
      <c r="P9370" s="0" t="n">
        <f aca="false">IF(AND(OR(Dashboard!$B$5="All",D9370=Dashboard!$B$5),OR(Dashboard!$D$5="All",N9370=Dashboard!$D$5),OR(AND(C9370&lt;&gt;"",C9370&gt;=Dashboard!$F$5,C9370&lt;=Dashboard!$H$5),AND(C9370="",Dashboard!$F$5&lt;=1980,Dashboard!$H$5&gt;=2016))),1,0)</f>
        <v>1</v>
      </c>
      <c r="Q9370" s="0" t="n">
        <f aca="false">J9370*P9370+ROW()*0.00000001</f>
        <v>0.1300937</v>
      </c>
    </row>
    <row r="9371" customFormat="false" ht="15" hidden="false" customHeight="false" outlineLevel="0" collapsed="false">
      <c r="A9371" s="0" t="s">
        <v>6837</v>
      </c>
      <c r="B9371" s="0" t="s">
        <v>50</v>
      </c>
      <c r="C9371" s="0" t="n">
        <v>2008</v>
      </c>
      <c r="D9371" s="0" t="s">
        <v>71</v>
      </c>
      <c r="E9371" s="0" t="s">
        <v>814</v>
      </c>
      <c r="F9371" s="0" t="n">
        <v>0.1</v>
      </c>
      <c r="G9371" s="0" t="n">
        <v>0.02</v>
      </c>
      <c r="H9371" s="0" t="n">
        <v>0</v>
      </c>
      <c r="I9371" s="0" t="n">
        <v>0.01</v>
      </c>
      <c r="J9371" s="0" t="n">
        <v>0.13</v>
      </c>
      <c r="K9371" s="0" t="n">
        <v>52</v>
      </c>
      <c r="M9371" s="0" t="s">
        <v>103</v>
      </c>
      <c r="N9371" s="0" t="s">
        <v>35</v>
      </c>
      <c r="O9371" s="0" t="s">
        <v>53</v>
      </c>
      <c r="P9371" s="0" t="n">
        <f aca="false">IF(AND(OR(Dashboard!$B$5="All",D9371=Dashboard!$B$5),OR(Dashboard!$D$5="All",N9371=Dashboard!$D$5),OR(AND(C9371&lt;&gt;"",C9371&gt;=Dashboard!$F$5,C9371&lt;=Dashboard!$H$5),AND(C9371="",Dashboard!$F$5&lt;=1980,Dashboard!$H$5&gt;=2016))),1,0)</f>
        <v>1</v>
      </c>
      <c r="Q9371" s="0" t="n">
        <f aca="false">J9371*P9371+ROW()*0.00000001</f>
        <v>0.13009371</v>
      </c>
    </row>
    <row r="9372" customFormat="false" ht="15" hidden="false" customHeight="false" outlineLevel="0" collapsed="false">
      <c r="A9372" s="0" t="s">
        <v>6838</v>
      </c>
      <c r="B9372" s="0" t="s">
        <v>117</v>
      </c>
      <c r="C9372" s="0" t="n">
        <v>2000</v>
      </c>
      <c r="D9372" s="0" t="s">
        <v>34</v>
      </c>
      <c r="E9372" s="0" t="s">
        <v>649</v>
      </c>
      <c r="F9372" s="0" t="n">
        <v>0.07</v>
      </c>
      <c r="G9372" s="0" t="n">
        <v>0.05</v>
      </c>
      <c r="H9372" s="0" t="n">
        <v>0</v>
      </c>
      <c r="I9372" s="0" t="n">
        <v>0.01</v>
      </c>
      <c r="J9372" s="0" t="n">
        <v>0.13</v>
      </c>
      <c r="N9372" s="0" t="s">
        <v>74</v>
      </c>
      <c r="P9372" s="0" t="n">
        <f aca="false">IF(AND(OR(Dashboard!$B$5="All",D9372=Dashboard!$B$5),OR(Dashboard!$D$5="All",N9372=Dashboard!$D$5),OR(AND(C9372&lt;&gt;"",C9372&gt;=Dashboard!$F$5,C9372&lt;=Dashboard!$H$5),AND(C9372="",Dashboard!$F$5&lt;=1980,Dashboard!$H$5&gt;=2016))),1,0)</f>
        <v>1</v>
      </c>
      <c r="Q9372" s="0" t="n">
        <f aca="false">J9372*P9372+ROW()*0.00000001</f>
        <v>0.13009372</v>
      </c>
    </row>
    <row r="9373" customFormat="false" ht="15" hidden="false" customHeight="false" outlineLevel="0" collapsed="false">
      <c r="A9373" s="0" t="s">
        <v>6839</v>
      </c>
      <c r="B9373" s="0" t="s">
        <v>50</v>
      </c>
      <c r="C9373" s="0" t="n">
        <v>2009</v>
      </c>
      <c r="D9373" s="0" t="s">
        <v>48</v>
      </c>
      <c r="E9373" s="0" t="s">
        <v>1524</v>
      </c>
      <c r="F9373" s="0" t="n">
        <v>0.12</v>
      </c>
      <c r="G9373" s="0" t="n">
        <v>0</v>
      </c>
      <c r="H9373" s="0" t="n">
        <v>0</v>
      </c>
      <c r="I9373" s="0" t="n">
        <v>0.01</v>
      </c>
      <c r="J9373" s="0" t="n">
        <v>0.13</v>
      </c>
      <c r="K9373" s="0" t="n">
        <v>64</v>
      </c>
      <c r="L9373" s="0" t="n">
        <v>6.3</v>
      </c>
      <c r="M9373" s="0" t="s">
        <v>125</v>
      </c>
      <c r="N9373" s="0" t="s">
        <v>35</v>
      </c>
      <c r="O9373" s="0" t="s">
        <v>67</v>
      </c>
      <c r="P9373" s="0" t="n">
        <f aca="false">IF(AND(OR(Dashboard!$B$5="All",D9373=Dashboard!$B$5),OR(Dashboard!$D$5="All",N9373=Dashboard!$D$5),OR(AND(C9373&lt;&gt;"",C9373&gt;=Dashboard!$F$5,C9373&lt;=Dashboard!$H$5),AND(C9373="",Dashboard!$F$5&lt;=1980,Dashboard!$H$5&gt;=2016))),1,0)</f>
        <v>1</v>
      </c>
      <c r="Q9373" s="0" t="n">
        <f aca="false">J9373*P9373+ROW()*0.00000001</f>
        <v>0.13009373</v>
      </c>
    </row>
    <row r="9374" customFormat="false" ht="15" hidden="false" customHeight="false" outlineLevel="0" collapsed="false">
      <c r="A9374" s="0" t="s">
        <v>3472</v>
      </c>
      <c r="B9374" s="0" t="s">
        <v>851</v>
      </c>
      <c r="C9374" s="0" t="n">
        <v>2013</v>
      </c>
      <c r="D9374" s="0" t="s">
        <v>46</v>
      </c>
      <c r="E9374" s="0" t="s">
        <v>5651</v>
      </c>
      <c r="F9374" s="0" t="n">
        <v>0.05</v>
      </c>
      <c r="G9374" s="0" t="n">
        <v>0</v>
      </c>
      <c r="H9374" s="0" t="n">
        <v>0.07</v>
      </c>
      <c r="I9374" s="0" t="n">
        <v>0.01</v>
      </c>
      <c r="J9374" s="0" t="n">
        <v>0.13</v>
      </c>
      <c r="N9374" s="0" t="s">
        <v>74</v>
      </c>
      <c r="P9374" s="0" t="n">
        <f aca="false">IF(AND(OR(Dashboard!$B$5="All",D9374=Dashboard!$B$5),OR(Dashboard!$D$5="All",N9374=Dashboard!$D$5),OR(AND(C9374&lt;&gt;"",C9374&gt;=Dashboard!$F$5,C9374&lt;=Dashboard!$H$5),AND(C9374="",Dashboard!$F$5&lt;=1980,Dashboard!$H$5&gt;=2016))),1,0)</f>
        <v>1</v>
      </c>
      <c r="Q9374" s="0" t="n">
        <f aca="false">J9374*P9374+ROW()*0.00000001</f>
        <v>0.13009374</v>
      </c>
    </row>
    <row r="9375" customFormat="false" ht="15" hidden="false" customHeight="false" outlineLevel="0" collapsed="false">
      <c r="A9375" s="0" t="s">
        <v>3671</v>
      </c>
      <c r="B9375" s="0" t="s">
        <v>172</v>
      </c>
      <c r="C9375" s="0" t="n">
        <v>2016</v>
      </c>
      <c r="D9375" s="0" t="s">
        <v>114</v>
      </c>
      <c r="E9375" s="0" t="s">
        <v>157</v>
      </c>
      <c r="F9375" s="0" t="n">
        <v>0.09</v>
      </c>
      <c r="G9375" s="0" t="n">
        <v>0.03</v>
      </c>
      <c r="H9375" s="0" t="n">
        <v>0</v>
      </c>
      <c r="I9375" s="0" t="n">
        <v>0.01</v>
      </c>
      <c r="J9375" s="0" t="n">
        <v>0.13</v>
      </c>
      <c r="K9375" s="0" t="n">
        <v>85</v>
      </c>
      <c r="L9375" s="0" t="n">
        <v>8.7</v>
      </c>
      <c r="M9375" s="0" t="s">
        <v>73</v>
      </c>
      <c r="N9375" s="0" t="s">
        <v>66</v>
      </c>
      <c r="O9375" s="0" t="s">
        <v>42</v>
      </c>
      <c r="P9375" s="0" t="n">
        <f aca="false">IF(AND(OR(Dashboard!$B$5="All",D9375=Dashboard!$B$5),OR(Dashboard!$D$5="All",N9375=Dashboard!$D$5),OR(AND(C9375&lt;&gt;"",C9375&gt;=Dashboard!$F$5,C9375&lt;=Dashboard!$H$5),AND(C9375="",Dashboard!$F$5&lt;=1980,Dashboard!$H$5&gt;=2016))),1,0)</f>
        <v>1</v>
      </c>
      <c r="Q9375" s="0" t="n">
        <f aca="false">J9375*P9375+ROW()*0.00000001</f>
        <v>0.13009375</v>
      </c>
    </row>
    <row r="9376" customFormat="false" ht="15" hidden="false" customHeight="false" outlineLevel="0" collapsed="false">
      <c r="A9376" s="0" t="s">
        <v>6840</v>
      </c>
      <c r="B9376" s="0" t="s">
        <v>50</v>
      </c>
      <c r="C9376" s="0" t="n">
        <v>2011</v>
      </c>
      <c r="D9376" s="0" t="s">
        <v>52</v>
      </c>
      <c r="E9376" s="0" t="s">
        <v>328</v>
      </c>
      <c r="F9376" s="0" t="n">
        <v>0</v>
      </c>
      <c r="G9376" s="0" t="n">
        <v>0</v>
      </c>
      <c r="H9376" s="0" t="n">
        <v>0.13</v>
      </c>
      <c r="I9376" s="0" t="n">
        <v>0</v>
      </c>
      <c r="J9376" s="0" t="n">
        <v>0.13</v>
      </c>
      <c r="N9376" s="0" t="s">
        <v>35</v>
      </c>
      <c r="P9376" s="0" t="n">
        <f aca="false">IF(AND(OR(Dashboard!$B$5="All",D9376=Dashboard!$B$5),OR(Dashboard!$D$5="All",N9376=Dashboard!$D$5),OR(AND(C9376&lt;&gt;"",C9376&gt;=Dashboard!$F$5,C9376&lt;=Dashboard!$H$5),AND(C9376="",Dashboard!$F$5&lt;=1980,Dashboard!$H$5&gt;=2016))),1,0)</f>
        <v>1</v>
      </c>
      <c r="Q9376" s="0" t="n">
        <f aca="false">J9376*P9376+ROW()*0.00000001</f>
        <v>0.13009376</v>
      </c>
    </row>
    <row r="9377" customFormat="false" ht="15" hidden="false" customHeight="false" outlineLevel="0" collapsed="false">
      <c r="A9377" s="0" t="s">
        <v>6066</v>
      </c>
      <c r="B9377" s="0" t="s">
        <v>76</v>
      </c>
      <c r="C9377" s="0" t="n">
        <v>2008</v>
      </c>
      <c r="D9377" s="0" t="s">
        <v>34</v>
      </c>
      <c r="E9377" s="0" t="s">
        <v>72</v>
      </c>
      <c r="F9377" s="0" t="n">
        <v>0.07</v>
      </c>
      <c r="G9377" s="0" t="n">
        <v>0.05</v>
      </c>
      <c r="H9377" s="0" t="n">
        <v>0</v>
      </c>
      <c r="I9377" s="0" t="n">
        <v>0.02</v>
      </c>
      <c r="J9377" s="0" t="n">
        <v>0.13</v>
      </c>
      <c r="L9377" s="0" t="n">
        <v>6.7</v>
      </c>
      <c r="M9377" s="0" t="s">
        <v>125</v>
      </c>
      <c r="N9377" s="0" t="s">
        <v>74</v>
      </c>
      <c r="P9377" s="0" t="n">
        <f aca="false">IF(AND(OR(Dashboard!$B$5="All",D9377=Dashboard!$B$5),OR(Dashboard!$D$5="All",N9377=Dashboard!$D$5),OR(AND(C9377&lt;&gt;"",C9377&gt;=Dashboard!$F$5,C9377&lt;=Dashboard!$H$5),AND(C9377="",Dashboard!$F$5&lt;=1980,Dashboard!$H$5&gt;=2016))),1,0)</f>
        <v>1</v>
      </c>
      <c r="Q9377" s="0" t="n">
        <f aca="false">J9377*P9377+ROW()*0.00000001</f>
        <v>0.13009377</v>
      </c>
    </row>
    <row r="9378" customFormat="false" ht="15" hidden="false" customHeight="false" outlineLevel="0" collapsed="false">
      <c r="A9378" s="0" t="s">
        <v>6841</v>
      </c>
      <c r="B9378" s="0" t="s">
        <v>76</v>
      </c>
      <c r="C9378" s="0" t="n">
        <v>2008</v>
      </c>
      <c r="D9378" s="0" t="s">
        <v>46</v>
      </c>
      <c r="E9378" s="0" t="s">
        <v>1607</v>
      </c>
      <c r="F9378" s="0" t="n">
        <v>0.07</v>
      </c>
      <c r="G9378" s="0" t="n">
        <v>0.05</v>
      </c>
      <c r="H9378" s="0" t="n">
        <v>0</v>
      </c>
      <c r="I9378" s="0" t="n">
        <v>0.02</v>
      </c>
      <c r="J9378" s="0" t="n">
        <v>0.13</v>
      </c>
      <c r="K9378" s="0" t="n">
        <v>79</v>
      </c>
      <c r="L9378" s="0" t="n">
        <v>8.7</v>
      </c>
      <c r="M9378" s="0" t="s">
        <v>73</v>
      </c>
      <c r="N9378" s="0" t="s">
        <v>74</v>
      </c>
      <c r="O9378" s="0" t="s">
        <v>37</v>
      </c>
      <c r="P9378" s="0" t="n">
        <f aca="false">IF(AND(OR(Dashboard!$B$5="All",D9378=Dashboard!$B$5),OR(Dashboard!$D$5="All",N9378=Dashboard!$D$5),OR(AND(C9378&lt;&gt;"",C9378&gt;=Dashboard!$F$5,C9378&lt;=Dashboard!$H$5),AND(C9378="",Dashboard!$F$5&lt;=1980,Dashboard!$H$5&gt;=2016))),1,0)</f>
        <v>1</v>
      </c>
      <c r="Q9378" s="0" t="n">
        <f aca="false">J9378*P9378+ROW()*0.00000001</f>
        <v>0.13009378</v>
      </c>
    </row>
    <row r="9379" customFormat="false" ht="15" hidden="false" customHeight="false" outlineLevel="0" collapsed="false">
      <c r="A9379" s="0" t="s">
        <v>5289</v>
      </c>
      <c r="B9379" s="0" t="s">
        <v>144</v>
      </c>
      <c r="C9379" s="0" t="n">
        <v>2003</v>
      </c>
      <c r="D9379" s="0" t="s">
        <v>71</v>
      </c>
      <c r="E9379" s="0" t="s">
        <v>3686</v>
      </c>
      <c r="F9379" s="0" t="n">
        <v>0.1</v>
      </c>
      <c r="G9379" s="0" t="n">
        <v>0.03</v>
      </c>
      <c r="H9379" s="0" t="n">
        <v>0</v>
      </c>
      <c r="I9379" s="0" t="n">
        <v>0</v>
      </c>
      <c r="J9379" s="0" t="n">
        <v>0.13</v>
      </c>
      <c r="K9379" s="0" t="n">
        <v>63</v>
      </c>
      <c r="M9379" s="0" t="s">
        <v>73</v>
      </c>
      <c r="N9379" s="0" t="s">
        <v>66</v>
      </c>
      <c r="O9379" s="0" t="s">
        <v>67</v>
      </c>
      <c r="P9379" s="0" t="n">
        <f aca="false">IF(AND(OR(Dashboard!$B$5="All",D9379=Dashboard!$B$5),OR(Dashboard!$D$5="All",N9379=Dashboard!$D$5),OR(AND(C9379&lt;&gt;"",C9379&gt;=Dashboard!$F$5,C9379&lt;=Dashboard!$H$5),AND(C9379="",Dashboard!$F$5&lt;=1980,Dashboard!$H$5&gt;=2016))),1,0)</f>
        <v>1</v>
      </c>
      <c r="Q9379" s="0" t="n">
        <f aca="false">J9379*P9379+ROW()*0.00000001</f>
        <v>0.13009379</v>
      </c>
    </row>
    <row r="9380" customFormat="false" ht="15" hidden="false" customHeight="false" outlineLevel="0" collapsed="false">
      <c r="A9380" s="0" t="s">
        <v>6011</v>
      </c>
      <c r="B9380" s="0" t="s">
        <v>117</v>
      </c>
      <c r="C9380" s="0" t="n">
        <v>2001</v>
      </c>
      <c r="D9380" s="0" t="s">
        <v>34</v>
      </c>
      <c r="E9380" s="0" t="s">
        <v>649</v>
      </c>
      <c r="F9380" s="0" t="n">
        <v>0.07</v>
      </c>
      <c r="G9380" s="0" t="n">
        <v>0.05</v>
      </c>
      <c r="H9380" s="0" t="n">
        <v>0</v>
      </c>
      <c r="I9380" s="0" t="n">
        <v>0.01</v>
      </c>
      <c r="J9380" s="0" t="n">
        <v>0.13</v>
      </c>
      <c r="M9380" s="0" t="s">
        <v>36</v>
      </c>
      <c r="N9380" s="0" t="s">
        <v>74</v>
      </c>
      <c r="P9380" s="0" t="n">
        <f aca="false">IF(AND(OR(Dashboard!$B$5="All",D9380=Dashboard!$B$5),OR(Dashboard!$D$5="All",N9380=Dashboard!$D$5),OR(AND(C9380&lt;&gt;"",C9380&gt;=Dashboard!$F$5,C9380&lt;=Dashboard!$H$5),AND(C9380="",Dashboard!$F$5&lt;=1980,Dashboard!$H$5&gt;=2016))),1,0)</f>
        <v>1</v>
      </c>
      <c r="Q9380" s="0" t="n">
        <f aca="false">J9380*P9380+ROW()*0.00000001</f>
        <v>0.1300938</v>
      </c>
    </row>
    <row r="9381" customFormat="false" ht="15" hidden="false" customHeight="false" outlineLevel="0" collapsed="false">
      <c r="A9381" s="0" t="s">
        <v>5807</v>
      </c>
      <c r="B9381" s="0" t="s">
        <v>144</v>
      </c>
      <c r="D9381" s="0" t="s">
        <v>34</v>
      </c>
      <c r="E9381" s="0" t="s">
        <v>160</v>
      </c>
      <c r="F9381" s="0" t="n">
        <v>0.1</v>
      </c>
      <c r="G9381" s="0" t="n">
        <v>0.03</v>
      </c>
      <c r="H9381" s="0" t="n">
        <v>0</v>
      </c>
      <c r="I9381" s="0" t="n">
        <v>0</v>
      </c>
      <c r="J9381" s="0" t="n">
        <v>0.13</v>
      </c>
      <c r="K9381" s="0" t="n">
        <v>76</v>
      </c>
      <c r="M9381" s="0" t="s">
        <v>103</v>
      </c>
      <c r="N9381" s="0" t="s">
        <v>66</v>
      </c>
      <c r="O9381" s="0" t="s">
        <v>37</v>
      </c>
      <c r="P9381" s="0" t="n">
        <f aca="false">IF(AND(OR(Dashboard!$B$5="All",D9381=Dashboard!$B$5),OR(Dashboard!$D$5="All",N9381=Dashboard!$D$5),OR(AND(C9381&lt;&gt;"",C9381&gt;=Dashboard!$F$5,C9381&lt;=Dashboard!$H$5),AND(C9381="",Dashboard!$F$5&lt;=1980,Dashboard!$H$5&gt;=2016))),1,0)</f>
        <v>1</v>
      </c>
      <c r="Q9381" s="0" t="n">
        <f aca="false">J9381*P9381+ROW()*0.00000001</f>
        <v>0.13009381</v>
      </c>
    </row>
    <row r="9382" customFormat="false" ht="15" hidden="false" customHeight="false" outlineLevel="0" collapsed="false">
      <c r="A9382" s="0" t="s">
        <v>6476</v>
      </c>
      <c r="B9382" s="0" t="s">
        <v>64</v>
      </c>
      <c r="C9382" s="0" t="n">
        <v>2008</v>
      </c>
      <c r="D9382" s="0" t="s">
        <v>56</v>
      </c>
      <c r="E9382" s="0" t="s">
        <v>91</v>
      </c>
      <c r="F9382" s="0" t="n">
        <v>0.12</v>
      </c>
      <c r="G9382" s="0" t="n">
        <v>0</v>
      </c>
      <c r="H9382" s="0" t="n">
        <v>0</v>
      </c>
      <c r="I9382" s="0" t="n">
        <v>0.01</v>
      </c>
      <c r="J9382" s="0" t="n">
        <v>0.13</v>
      </c>
      <c r="N9382" s="0" t="s">
        <v>66</v>
      </c>
      <c r="P9382" s="0" t="n">
        <f aca="false">IF(AND(OR(Dashboard!$B$5="All",D9382=Dashboard!$B$5),OR(Dashboard!$D$5="All",N9382=Dashboard!$D$5),OR(AND(C9382&lt;&gt;"",C9382&gt;=Dashboard!$F$5,C9382&lt;=Dashboard!$H$5),AND(C9382="",Dashboard!$F$5&lt;=1980,Dashboard!$H$5&gt;=2016))),1,0)</f>
        <v>1</v>
      </c>
      <c r="Q9382" s="0" t="n">
        <f aca="false">J9382*P9382+ROW()*0.00000001</f>
        <v>0.13009382</v>
      </c>
    </row>
    <row r="9383" customFormat="false" ht="15" hidden="false" customHeight="false" outlineLevel="0" collapsed="false">
      <c r="A9383" s="0" t="s">
        <v>2746</v>
      </c>
      <c r="B9383" s="0" t="s">
        <v>76</v>
      </c>
      <c r="C9383" s="0" t="n">
        <v>2011</v>
      </c>
      <c r="D9383" s="0" t="s">
        <v>34</v>
      </c>
      <c r="E9383" s="0" t="s">
        <v>89</v>
      </c>
      <c r="F9383" s="0" t="n">
        <v>0.06</v>
      </c>
      <c r="G9383" s="0" t="n">
        <v>0.05</v>
      </c>
      <c r="H9383" s="0" t="n">
        <v>0</v>
      </c>
      <c r="I9383" s="0" t="n">
        <v>0.02</v>
      </c>
      <c r="J9383" s="0" t="n">
        <v>0.13</v>
      </c>
      <c r="L9383" s="0" t="n">
        <v>6.2</v>
      </c>
      <c r="M9383" s="0" t="s">
        <v>36</v>
      </c>
      <c r="N9383" s="0" t="s">
        <v>74</v>
      </c>
      <c r="P9383" s="0" t="n">
        <f aca="false">IF(AND(OR(Dashboard!$B$5="All",D9383=Dashboard!$B$5),OR(Dashboard!$D$5="All",N9383=Dashboard!$D$5),OR(AND(C9383&lt;&gt;"",C9383&gt;=Dashboard!$F$5,C9383&lt;=Dashboard!$H$5),AND(C9383="",Dashboard!$F$5&lt;=1980,Dashboard!$H$5&gt;=2016))),1,0)</f>
        <v>1</v>
      </c>
      <c r="Q9383" s="0" t="n">
        <f aca="false">J9383*P9383+ROW()*0.00000001</f>
        <v>0.13009383</v>
      </c>
    </row>
    <row r="9384" customFormat="false" ht="15" hidden="false" customHeight="false" outlineLevel="0" collapsed="false">
      <c r="A9384" s="0" t="s">
        <v>6842</v>
      </c>
      <c r="B9384" s="0" t="s">
        <v>117</v>
      </c>
      <c r="C9384" s="0" t="n">
        <v>1998</v>
      </c>
      <c r="D9384" s="0" t="s">
        <v>41</v>
      </c>
      <c r="E9384" s="0" t="s">
        <v>418</v>
      </c>
      <c r="F9384" s="0" t="n">
        <v>0.07</v>
      </c>
      <c r="G9384" s="0" t="n">
        <v>0.05</v>
      </c>
      <c r="H9384" s="0" t="n">
        <v>0</v>
      </c>
      <c r="I9384" s="0" t="n">
        <v>0.01</v>
      </c>
      <c r="J9384" s="0" t="n">
        <v>0.13</v>
      </c>
      <c r="N9384" s="0" t="s">
        <v>74</v>
      </c>
      <c r="P9384" s="0" t="n">
        <f aca="false">IF(AND(OR(Dashboard!$B$5="All",D9384=Dashboard!$B$5),OR(Dashboard!$D$5="All",N9384=Dashboard!$D$5),OR(AND(C9384&lt;&gt;"",C9384&gt;=Dashboard!$F$5,C9384&lt;=Dashboard!$H$5),AND(C9384="",Dashboard!$F$5&lt;=1980,Dashboard!$H$5&gt;=2016))),1,0)</f>
        <v>1</v>
      </c>
      <c r="Q9384" s="0" t="n">
        <f aca="false">J9384*P9384+ROW()*0.00000001</f>
        <v>0.13009384</v>
      </c>
    </row>
    <row r="9385" customFormat="false" ht="15" hidden="false" customHeight="false" outlineLevel="0" collapsed="false">
      <c r="A9385" s="0" t="s">
        <v>6704</v>
      </c>
      <c r="B9385" s="0" t="s">
        <v>70</v>
      </c>
      <c r="C9385" s="0" t="n">
        <v>2009</v>
      </c>
      <c r="D9385" s="0" t="s">
        <v>71</v>
      </c>
      <c r="E9385" s="0" t="s">
        <v>1485</v>
      </c>
      <c r="F9385" s="0" t="n">
        <v>0.07</v>
      </c>
      <c r="G9385" s="0" t="n">
        <v>0.03</v>
      </c>
      <c r="H9385" s="0" t="n">
        <v>0.02</v>
      </c>
      <c r="I9385" s="0" t="n">
        <v>0.01</v>
      </c>
      <c r="J9385" s="0" t="n">
        <v>0.13</v>
      </c>
      <c r="K9385" s="0" t="n">
        <v>50</v>
      </c>
      <c r="L9385" s="0" t="n">
        <v>5.9</v>
      </c>
      <c r="M9385" s="0" t="s">
        <v>73</v>
      </c>
      <c r="N9385" s="0" t="s">
        <v>74</v>
      </c>
      <c r="O9385" s="0" t="s">
        <v>177</v>
      </c>
      <c r="P9385" s="0" t="n">
        <f aca="false">IF(AND(OR(Dashboard!$B$5="All",D9385=Dashboard!$B$5),OR(Dashboard!$D$5="All",N9385=Dashboard!$D$5),OR(AND(C9385&lt;&gt;"",C9385&gt;=Dashboard!$F$5,C9385&lt;=Dashboard!$H$5),AND(C9385="",Dashboard!$F$5&lt;=1980,Dashboard!$H$5&gt;=2016))),1,0)</f>
        <v>1</v>
      </c>
      <c r="Q9385" s="0" t="n">
        <f aca="false">J9385*P9385+ROW()*0.00000001</f>
        <v>0.13009385</v>
      </c>
    </row>
    <row r="9386" customFormat="false" ht="15" hidden="false" customHeight="false" outlineLevel="0" collapsed="false">
      <c r="A9386" s="0" t="s">
        <v>5041</v>
      </c>
      <c r="B9386" s="0" t="s">
        <v>97</v>
      </c>
      <c r="C9386" s="0" t="n">
        <v>2014</v>
      </c>
      <c r="D9386" s="0" t="s">
        <v>114</v>
      </c>
      <c r="E9386" s="0" t="s">
        <v>91</v>
      </c>
      <c r="F9386" s="0" t="n">
        <v>0.08</v>
      </c>
      <c r="G9386" s="0" t="n">
        <v>0.04</v>
      </c>
      <c r="H9386" s="0" t="n">
        <v>0</v>
      </c>
      <c r="I9386" s="0" t="n">
        <v>0.01</v>
      </c>
      <c r="J9386" s="0" t="n">
        <v>0.13</v>
      </c>
      <c r="M9386" s="0" t="s">
        <v>125</v>
      </c>
      <c r="N9386" s="0" t="s">
        <v>35</v>
      </c>
      <c r="P9386" s="0" t="n">
        <f aca="false">IF(AND(OR(Dashboard!$B$5="All",D9386=Dashboard!$B$5),OR(Dashboard!$D$5="All",N9386=Dashboard!$D$5),OR(AND(C9386&lt;&gt;"",C9386&gt;=Dashboard!$F$5,C9386&lt;=Dashboard!$H$5),AND(C9386="",Dashboard!$F$5&lt;=1980,Dashboard!$H$5&gt;=2016))),1,0)</f>
        <v>1</v>
      </c>
      <c r="Q9386" s="0" t="n">
        <f aca="false">J9386*P9386+ROW()*0.00000001</f>
        <v>0.13009386</v>
      </c>
    </row>
    <row r="9387" customFormat="false" ht="15" hidden="false" customHeight="false" outlineLevel="0" collapsed="false">
      <c r="A9387" s="0" t="s">
        <v>6843</v>
      </c>
      <c r="B9387" s="0" t="s">
        <v>76</v>
      </c>
      <c r="C9387" s="0" t="n">
        <v>2001</v>
      </c>
      <c r="D9387" s="0" t="s">
        <v>71</v>
      </c>
      <c r="E9387" s="0" t="s">
        <v>1374</v>
      </c>
      <c r="F9387" s="0" t="n">
        <v>0.06</v>
      </c>
      <c r="G9387" s="0" t="n">
        <v>0.05</v>
      </c>
      <c r="H9387" s="0" t="n">
        <v>0</v>
      </c>
      <c r="I9387" s="0" t="n">
        <v>0.02</v>
      </c>
      <c r="J9387" s="0" t="n">
        <v>0.13</v>
      </c>
      <c r="K9387" s="0" t="n">
        <v>39</v>
      </c>
      <c r="L9387" s="0" t="n">
        <v>3.8</v>
      </c>
      <c r="M9387" s="0" t="s">
        <v>103</v>
      </c>
      <c r="N9387" s="0" t="s">
        <v>74</v>
      </c>
      <c r="O9387" s="0" t="s">
        <v>177</v>
      </c>
      <c r="P9387" s="0" t="n">
        <f aca="false">IF(AND(OR(Dashboard!$B$5="All",D9387=Dashboard!$B$5),OR(Dashboard!$D$5="All",N9387=Dashboard!$D$5),OR(AND(C9387&lt;&gt;"",C9387&gt;=Dashboard!$F$5,C9387&lt;=Dashboard!$H$5),AND(C9387="",Dashboard!$F$5&lt;=1980,Dashboard!$H$5&gt;=2016))),1,0)</f>
        <v>1</v>
      </c>
      <c r="Q9387" s="0" t="n">
        <f aca="false">J9387*P9387+ROW()*0.00000001</f>
        <v>0.13009387</v>
      </c>
    </row>
    <row r="9388" customFormat="false" ht="15" hidden="false" customHeight="false" outlineLevel="0" collapsed="false">
      <c r="A9388" s="0" t="s">
        <v>3760</v>
      </c>
      <c r="B9388" s="0" t="s">
        <v>144</v>
      </c>
      <c r="C9388" s="0" t="n">
        <v>2004</v>
      </c>
      <c r="D9388" s="0" t="s">
        <v>52</v>
      </c>
      <c r="E9388" s="0" t="s">
        <v>124</v>
      </c>
      <c r="F9388" s="0" t="n">
        <v>0.1</v>
      </c>
      <c r="G9388" s="0" t="n">
        <v>0.03</v>
      </c>
      <c r="H9388" s="0" t="n">
        <v>0</v>
      </c>
      <c r="I9388" s="0" t="n">
        <v>0</v>
      </c>
      <c r="J9388" s="0" t="n">
        <v>0.13</v>
      </c>
      <c r="K9388" s="0" t="n">
        <v>79</v>
      </c>
      <c r="L9388" s="0" t="n">
        <v>9</v>
      </c>
      <c r="M9388" s="0" t="s">
        <v>36</v>
      </c>
      <c r="N9388" s="0" t="s">
        <v>66</v>
      </c>
      <c r="O9388" s="0" t="s">
        <v>37</v>
      </c>
      <c r="P9388" s="0" t="n">
        <f aca="false">IF(AND(OR(Dashboard!$B$5="All",D9388=Dashboard!$B$5),OR(Dashboard!$D$5="All",N9388=Dashboard!$D$5),OR(AND(C9388&lt;&gt;"",C9388&gt;=Dashboard!$F$5,C9388&lt;=Dashboard!$H$5),AND(C9388="",Dashboard!$F$5&lt;=1980,Dashboard!$H$5&gt;=2016))),1,0)</f>
        <v>1</v>
      </c>
      <c r="Q9388" s="0" t="n">
        <f aca="false">J9388*P9388+ROW()*0.00000001</f>
        <v>0.13009388</v>
      </c>
    </row>
    <row r="9389" customFormat="false" ht="15" hidden="false" customHeight="false" outlineLevel="0" collapsed="false">
      <c r="A9389" s="0" t="s">
        <v>6844</v>
      </c>
      <c r="B9389" s="0" t="s">
        <v>50</v>
      </c>
      <c r="C9389" s="0" t="n">
        <v>2007</v>
      </c>
      <c r="D9389" s="0" t="s">
        <v>52</v>
      </c>
      <c r="E9389" s="0" t="s">
        <v>154</v>
      </c>
      <c r="F9389" s="0" t="n">
        <v>0.12</v>
      </c>
      <c r="G9389" s="0" t="n">
        <v>0</v>
      </c>
      <c r="H9389" s="0" t="n">
        <v>0</v>
      </c>
      <c r="I9389" s="0" t="n">
        <v>0.01</v>
      </c>
      <c r="J9389" s="0" t="n">
        <v>0.13</v>
      </c>
      <c r="K9389" s="0" t="n">
        <v>53</v>
      </c>
      <c r="M9389" s="0" t="s">
        <v>36</v>
      </c>
      <c r="N9389" s="0" t="s">
        <v>35</v>
      </c>
      <c r="O9389" s="0" t="s">
        <v>53</v>
      </c>
      <c r="P9389" s="0" t="n">
        <f aca="false">IF(AND(OR(Dashboard!$B$5="All",D9389=Dashboard!$B$5),OR(Dashboard!$D$5="All",N9389=Dashboard!$D$5),OR(AND(C9389&lt;&gt;"",C9389&gt;=Dashboard!$F$5,C9389&lt;=Dashboard!$H$5),AND(C9389="",Dashboard!$F$5&lt;=1980,Dashboard!$H$5&gt;=2016))),1,0)</f>
        <v>1</v>
      </c>
      <c r="Q9389" s="0" t="n">
        <f aca="false">J9389*P9389+ROW()*0.00000001</f>
        <v>0.13009389</v>
      </c>
    </row>
    <row r="9390" customFormat="false" ht="15" hidden="false" customHeight="false" outlineLevel="0" collapsed="false">
      <c r="A9390" s="0" t="s">
        <v>6845</v>
      </c>
      <c r="B9390" s="0" t="s">
        <v>50</v>
      </c>
      <c r="C9390" s="0" t="n">
        <v>2008</v>
      </c>
      <c r="D9390" s="0" t="s">
        <v>52</v>
      </c>
      <c r="E9390" s="0" t="s">
        <v>160</v>
      </c>
      <c r="F9390" s="0" t="n">
        <v>0.12</v>
      </c>
      <c r="G9390" s="0" t="n">
        <v>0</v>
      </c>
      <c r="H9390" s="0" t="n">
        <v>0</v>
      </c>
      <c r="I9390" s="0" t="n">
        <v>0.01</v>
      </c>
      <c r="J9390" s="0" t="n">
        <v>0.13</v>
      </c>
      <c r="N9390" s="0" t="s">
        <v>35</v>
      </c>
      <c r="P9390" s="0" t="n">
        <f aca="false">IF(AND(OR(Dashboard!$B$5="All",D9390=Dashboard!$B$5),OR(Dashboard!$D$5="All",N9390=Dashboard!$D$5),OR(AND(C9390&lt;&gt;"",C9390&gt;=Dashboard!$F$5,C9390&lt;=Dashboard!$H$5),AND(C9390="",Dashboard!$F$5&lt;=1980,Dashboard!$H$5&gt;=2016))),1,0)</f>
        <v>1</v>
      </c>
      <c r="Q9390" s="0" t="n">
        <f aca="false">J9390*P9390+ROW()*0.00000001</f>
        <v>0.1300939</v>
      </c>
    </row>
    <row r="9391" customFormat="false" ht="15" hidden="false" customHeight="false" outlineLevel="0" collapsed="false">
      <c r="A9391" s="0" t="s">
        <v>6846</v>
      </c>
      <c r="B9391" s="0" t="s">
        <v>164</v>
      </c>
      <c r="C9391" s="0" t="n">
        <v>2008</v>
      </c>
      <c r="D9391" s="0" t="s">
        <v>46</v>
      </c>
      <c r="E9391" s="0" t="s">
        <v>3948</v>
      </c>
      <c r="F9391" s="0" t="n">
        <v>0.11</v>
      </c>
      <c r="G9391" s="0" t="n">
        <v>0</v>
      </c>
      <c r="H9391" s="0" t="n">
        <v>0.01</v>
      </c>
      <c r="I9391" s="0" t="n">
        <v>0.02</v>
      </c>
      <c r="J9391" s="0" t="n">
        <v>0.13</v>
      </c>
      <c r="N9391" s="0" t="s">
        <v>74</v>
      </c>
      <c r="P9391" s="0" t="n">
        <f aca="false">IF(AND(OR(Dashboard!$B$5="All",D9391=Dashboard!$B$5),OR(Dashboard!$D$5="All",N9391=Dashboard!$D$5),OR(AND(C9391&lt;&gt;"",C9391&gt;=Dashboard!$F$5,C9391&lt;=Dashboard!$H$5),AND(C9391="",Dashboard!$F$5&lt;=1980,Dashboard!$H$5&gt;=2016))),1,0)</f>
        <v>1</v>
      </c>
      <c r="Q9391" s="0" t="n">
        <f aca="false">J9391*P9391+ROW()*0.00000001</f>
        <v>0.13009391</v>
      </c>
    </row>
    <row r="9392" customFormat="false" ht="15" hidden="false" customHeight="false" outlineLevel="0" collapsed="false">
      <c r="A9392" s="0" t="s">
        <v>6847</v>
      </c>
      <c r="B9392" s="0" t="s">
        <v>50</v>
      </c>
      <c r="C9392" s="0" t="n">
        <v>2008</v>
      </c>
      <c r="D9392" s="0" t="s">
        <v>46</v>
      </c>
      <c r="E9392" s="0" t="s">
        <v>782</v>
      </c>
      <c r="F9392" s="0" t="n">
        <v>0.08</v>
      </c>
      <c r="G9392" s="0" t="n">
        <v>0</v>
      </c>
      <c r="H9392" s="0" t="n">
        <v>0.05</v>
      </c>
      <c r="I9392" s="0" t="n">
        <v>0.01</v>
      </c>
      <c r="J9392" s="0" t="n">
        <v>0.13</v>
      </c>
      <c r="K9392" s="0" t="n">
        <v>58</v>
      </c>
      <c r="M9392" s="0" t="s">
        <v>36</v>
      </c>
      <c r="N9392" s="0" t="s">
        <v>35</v>
      </c>
      <c r="O9392" s="0" t="s">
        <v>53</v>
      </c>
      <c r="P9392" s="0" t="n">
        <f aca="false">IF(AND(OR(Dashboard!$B$5="All",D9392=Dashboard!$B$5),OR(Dashboard!$D$5="All",N9392=Dashboard!$D$5),OR(AND(C9392&lt;&gt;"",C9392&gt;=Dashboard!$F$5,C9392&lt;=Dashboard!$H$5),AND(C9392="",Dashboard!$F$5&lt;=1980,Dashboard!$H$5&gt;=2016))),1,0)</f>
        <v>1</v>
      </c>
      <c r="Q9392" s="0" t="n">
        <f aca="false">J9392*P9392+ROW()*0.00000001</f>
        <v>0.13009392</v>
      </c>
    </row>
    <row r="9393" customFormat="false" ht="15" hidden="false" customHeight="false" outlineLevel="0" collapsed="false">
      <c r="A9393" s="0" t="s">
        <v>826</v>
      </c>
      <c r="B9393" s="0" t="s">
        <v>50</v>
      </c>
      <c r="C9393" s="0" t="n">
        <v>2005</v>
      </c>
      <c r="D9393" s="0" t="s">
        <v>71</v>
      </c>
      <c r="E9393" s="0" t="s">
        <v>124</v>
      </c>
      <c r="F9393" s="0" t="n">
        <v>0.12</v>
      </c>
      <c r="G9393" s="0" t="n">
        <v>0</v>
      </c>
      <c r="H9393" s="0" t="n">
        <v>0</v>
      </c>
      <c r="I9393" s="0" t="n">
        <v>0.01</v>
      </c>
      <c r="J9393" s="0" t="n">
        <v>0.13</v>
      </c>
      <c r="K9393" s="0" t="n">
        <v>28</v>
      </c>
      <c r="L9393" s="0" t="n">
        <v>3.2</v>
      </c>
      <c r="M9393" s="0" t="s">
        <v>103</v>
      </c>
      <c r="N9393" s="0" t="s">
        <v>35</v>
      </c>
      <c r="O9393" s="0" t="s">
        <v>177</v>
      </c>
      <c r="P9393" s="0" t="n">
        <f aca="false">IF(AND(OR(Dashboard!$B$5="All",D9393=Dashboard!$B$5),OR(Dashboard!$D$5="All",N9393=Dashboard!$D$5),OR(AND(C9393&lt;&gt;"",C9393&gt;=Dashboard!$F$5,C9393&lt;=Dashboard!$H$5),AND(C9393="",Dashboard!$F$5&lt;=1980,Dashboard!$H$5&gt;=2016))),1,0)</f>
        <v>1</v>
      </c>
      <c r="Q9393" s="0" t="n">
        <f aca="false">J9393*P9393+ROW()*0.00000001</f>
        <v>0.13009393</v>
      </c>
    </row>
    <row r="9394" customFormat="false" ht="15" hidden="false" customHeight="false" outlineLevel="0" collapsed="false">
      <c r="A9394" s="0" t="s">
        <v>6848</v>
      </c>
      <c r="B9394" s="0" t="s">
        <v>144</v>
      </c>
      <c r="C9394" s="0" t="n">
        <v>2002</v>
      </c>
      <c r="D9394" s="0" t="s">
        <v>71</v>
      </c>
      <c r="E9394" s="0" t="s">
        <v>160</v>
      </c>
      <c r="F9394" s="0" t="n">
        <v>0.1</v>
      </c>
      <c r="G9394" s="0" t="n">
        <v>0.03</v>
      </c>
      <c r="H9394" s="0" t="n">
        <v>0</v>
      </c>
      <c r="I9394" s="0" t="n">
        <v>0</v>
      </c>
      <c r="J9394" s="0" t="n">
        <v>0.13</v>
      </c>
      <c r="K9394" s="0" t="n">
        <v>44</v>
      </c>
      <c r="L9394" s="0" t="n">
        <v>6</v>
      </c>
      <c r="M9394" s="0" t="s">
        <v>103</v>
      </c>
      <c r="N9394" s="0" t="s">
        <v>66</v>
      </c>
      <c r="O9394" s="0" t="s">
        <v>177</v>
      </c>
      <c r="P9394" s="0" t="n">
        <f aca="false">IF(AND(OR(Dashboard!$B$5="All",D9394=Dashboard!$B$5),OR(Dashboard!$D$5="All",N9394=Dashboard!$D$5),OR(AND(C9394&lt;&gt;"",C9394&gt;=Dashboard!$F$5,C9394&lt;=Dashboard!$H$5),AND(C9394="",Dashboard!$F$5&lt;=1980,Dashboard!$H$5&gt;=2016))),1,0)</f>
        <v>1</v>
      </c>
      <c r="Q9394" s="0" t="n">
        <f aca="false">J9394*P9394+ROW()*0.00000001</f>
        <v>0.13009394</v>
      </c>
    </row>
    <row r="9395" customFormat="false" ht="15" hidden="false" customHeight="false" outlineLevel="0" collapsed="false">
      <c r="A9395" s="0" t="s">
        <v>6849</v>
      </c>
      <c r="B9395" s="0" t="s">
        <v>33</v>
      </c>
      <c r="C9395" s="0" t="n">
        <v>2006</v>
      </c>
      <c r="D9395" s="0" t="s">
        <v>48</v>
      </c>
      <c r="E9395" s="0" t="s">
        <v>35</v>
      </c>
      <c r="F9395" s="0" t="n">
        <v>0.08</v>
      </c>
      <c r="G9395" s="0" t="n">
        <v>0.02</v>
      </c>
      <c r="H9395" s="0" t="n">
        <v>0.03</v>
      </c>
      <c r="I9395" s="0" t="n">
        <v>0.01</v>
      </c>
      <c r="J9395" s="0" t="n">
        <v>0.13</v>
      </c>
      <c r="K9395" s="0" t="n">
        <v>69</v>
      </c>
      <c r="L9395" s="0" t="n">
        <v>8.7</v>
      </c>
      <c r="M9395" s="0" t="s">
        <v>36</v>
      </c>
      <c r="N9395" s="0" t="s">
        <v>35</v>
      </c>
      <c r="O9395" s="0" t="s">
        <v>67</v>
      </c>
      <c r="P9395" s="0" t="n">
        <f aca="false">IF(AND(OR(Dashboard!$B$5="All",D9395=Dashboard!$B$5),OR(Dashboard!$D$5="All",N9395=Dashboard!$D$5),OR(AND(C9395&lt;&gt;"",C9395&gt;=Dashboard!$F$5,C9395&lt;=Dashboard!$H$5),AND(C9395="",Dashboard!$F$5&lt;=1980,Dashboard!$H$5&gt;=2016))),1,0)</f>
        <v>1</v>
      </c>
      <c r="Q9395" s="0" t="n">
        <f aca="false">J9395*P9395+ROW()*0.00000001</f>
        <v>0.13009395</v>
      </c>
    </row>
    <row r="9396" customFormat="false" ht="15" hidden="false" customHeight="false" outlineLevel="0" collapsed="false">
      <c r="A9396" s="0" t="s">
        <v>6850</v>
      </c>
      <c r="B9396" s="0" t="s">
        <v>164</v>
      </c>
      <c r="C9396" s="0" t="n">
        <v>2010</v>
      </c>
      <c r="D9396" s="0" t="s">
        <v>46</v>
      </c>
      <c r="E9396" s="0" t="s">
        <v>6604</v>
      </c>
      <c r="F9396" s="0" t="n">
        <v>0</v>
      </c>
      <c r="G9396" s="0" t="n">
        <v>0</v>
      </c>
      <c r="H9396" s="0" t="n">
        <v>0.13</v>
      </c>
      <c r="I9396" s="0" t="n">
        <v>0</v>
      </c>
      <c r="J9396" s="0" t="n">
        <v>0.13</v>
      </c>
      <c r="N9396" s="0" t="s">
        <v>74</v>
      </c>
      <c r="P9396" s="0" t="n">
        <f aca="false">IF(AND(OR(Dashboard!$B$5="All",D9396=Dashboard!$B$5),OR(Dashboard!$D$5="All",N9396=Dashboard!$D$5),OR(AND(C9396&lt;&gt;"",C9396&gt;=Dashboard!$F$5,C9396&lt;=Dashboard!$H$5),AND(C9396="",Dashboard!$F$5&lt;=1980,Dashboard!$H$5&gt;=2016))),1,0)</f>
        <v>1</v>
      </c>
      <c r="Q9396" s="0" t="n">
        <f aca="false">J9396*P9396+ROW()*0.00000001</f>
        <v>0.13009396</v>
      </c>
    </row>
    <row r="9397" customFormat="false" ht="15" hidden="false" customHeight="false" outlineLevel="0" collapsed="false">
      <c r="A9397" s="0" t="s">
        <v>6851</v>
      </c>
      <c r="B9397" s="0" t="s">
        <v>117</v>
      </c>
      <c r="C9397" s="0" t="n">
        <v>2000</v>
      </c>
      <c r="D9397" s="0" t="s">
        <v>34</v>
      </c>
      <c r="E9397" s="0" t="s">
        <v>124</v>
      </c>
      <c r="F9397" s="0" t="n">
        <v>0.07</v>
      </c>
      <c r="G9397" s="0" t="n">
        <v>0.05</v>
      </c>
      <c r="H9397" s="0" t="n">
        <v>0</v>
      </c>
      <c r="I9397" s="0" t="n">
        <v>0.01</v>
      </c>
      <c r="J9397" s="0" t="n">
        <v>0.13</v>
      </c>
      <c r="N9397" s="0" t="s">
        <v>74</v>
      </c>
      <c r="P9397" s="0" t="n">
        <f aca="false">IF(AND(OR(Dashboard!$B$5="All",D9397=Dashboard!$B$5),OR(Dashboard!$D$5="All",N9397=Dashboard!$D$5),OR(AND(C9397&lt;&gt;"",C9397&gt;=Dashboard!$F$5,C9397&lt;=Dashboard!$H$5),AND(C9397="",Dashboard!$F$5&lt;=1980,Dashboard!$H$5&gt;=2016))),1,0)</f>
        <v>1</v>
      </c>
      <c r="Q9397" s="0" t="n">
        <f aca="false">J9397*P9397+ROW()*0.00000001</f>
        <v>0.13009397</v>
      </c>
    </row>
    <row r="9398" customFormat="false" ht="15" hidden="false" customHeight="false" outlineLevel="0" collapsed="false">
      <c r="A9398" s="0" t="s">
        <v>1882</v>
      </c>
      <c r="B9398" s="0" t="s">
        <v>186</v>
      </c>
      <c r="C9398" s="0" t="n">
        <v>2002</v>
      </c>
      <c r="D9398" s="0" t="s">
        <v>34</v>
      </c>
      <c r="E9398" s="0" t="s">
        <v>142</v>
      </c>
      <c r="F9398" s="0" t="n">
        <v>0.1</v>
      </c>
      <c r="G9398" s="0" t="n">
        <v>0.03</v>
      </c>
      <c r="H9398" s="0" t="n">
        <v>0</v>
      </c>
      <c r="I9398" s="0" t="n">
        <v>0</v>
      </c>
      <c r="J9398" s="0" t="n">
        <v>0.13</v>
      </c>
      <c r="K9398" s="0" t="n">
        <v>79</v>
      </c>
      <c r="L9398" s="0" t="n">
        <v>6.3</v>
      </c>
      <c r="M9398" s="0" t="s">
        <v>36</v>
      </c>
      <c r="N9398" s="0" t="s">
        <v>35</v>
      </c>
      <c r="O9398" s="0" t="s">
        <v>37</v>
      </c>
      <c r="P9398" s="0" t="n">
        <f aca="false">IF(AND(OR(Dashboard!$B$5="All",D9398=Dashboard!$B$5),OR(Dashboard!$D$5="All",N9398=Dashboard!$D$5),OR(AND(C9398&lt;&gt;"",C9398&gt;=Dashboard!$F$5,C9398&lt;=Dashboard!$H$5),AND(C9398="",Dashboard!$F$5&lt;=1980,Dashboard!$H$5&gt;=2016))),1,0)</f>
        <v>1</v>
      </c>
      <c r="Q9398" s="0" t="n">
        <f aca="false">J9398*P9398+ROW()*0.00000001</f>
        <v>0.13009398</v>
      </c>
    </row>
    <row r="9399" customFormat="false" ht="15" hidden="false" customHeight="false" outlineLevel="0" collapsed="false">
      <c r="A9399" s="0" t="s">
        <v>6852</v>
      </c>
      <c r="B9399" s="0" t="s">
        <v>117</v>
      </c>
      <c r="C9399" s="0" t="n">
        <v>2000</v>
      </c>
      <c r="D9399" s="0" t="s">
        <v>114</v>
      </c>
      <c r="E9399" s="0" t="s">
        <v>257</v>
      </c>
      <c r="F9399" s="0" t="n">
        <v>0.07</v>
      </c>
      <c r="G9399" s="0" t="n">
        <v>0.05</v>
      </c>
      <c r="H9399" s="0" t="n">
        <v>0</v>
      </c>
      <c r="I9399" s="0" t="n">
        <v>0.01</v>
      </c>
      <c r="J9399" s="0" t="n">
        <v>0.13</v>
      </c>
      <c r="K9399" s="0" t="n">
        <v>75</v>
      </c>
      <c r="L9399" s="0" t="n">
        <v>6.2</v>
      </c>
      <c r="M9399" s="0" t="s">
        <v>36</v>
      </c>
      <c r="N9399" s="0" t="s">
        <v>74</v>
      </c>
      <c r="O9399" s="0" t="s">
        <v>37</v>
      </c>
      <c r="P9399" s="0" t="n">
        <f aca="false">IF(AND(OR(Dashboard!$B$5="All",D9399=Dashboard!$B$5),OR(Dashboard!$D$5="All",N9399=Dashboard!$D$5),OR(AND(C9399&lt;&gt;"",C9399&gt;=Dashboard!$F$5,C9399&lt;=Dashboard!$H$5),AND(C9399="",Dashboard!$F$5&lt;=1980,Dashboard!$H$5&gt;=2016))),1,0)</f>
        <v>1</v>
      </c>
      <c r="Q9399" s="0" t="n">
        <f aca="false">J9399*P9399+ROW()*0.00000001</f>
        <v>0.13009399</v>
      </c>
    </row>
    <row r="9400" customFormat="false" ht="15" hidden="false" customHeight="false" outlineLevel="0" collapsed="false">
      <c r="A9400" s="0" t="s">
        <v>1274</v>
      </c>
      <c r="B9400" s="0" t="s">
        <v>851</v>
      </c>
      <c r="C9400" s="0" t="n">
        <v>2013</v>
      </c>
      <c r="D9400" s="0" t="s">
        <v>102</v>
      </c>
      <c r="E9400" s="0" t="s">
        <v>243</v>
      </c>
      <c r="F9400" s="0" t="n">
        <v>0.09</v>
      </c>
      <c r="G9400" s="0" t="n">
        <v>0</v>
      </c>
      <c r="H9400" s="0" t="n">
        <v>0</v>
      </c>
      <c r="I9400" s="0" t="n">
        <v>0.03</v>
      </c>
      <c r="J9400" s="0" t="n">
        <v>0.13</v>
      </c>
      <c r="N9400" s="0" t="s">
        <v>74</v>
      </c>
      <c r="P9400" s="0" t="n">
        <f aca="false">IF(AND(OR(Dashboard!$B$5="All",D9400=Dashboard!$B$5),OR(Dashboard!$D$5="All",N9400=Dashboard!$D$5),OR(AND(C9400&lt;&gt;"",C9400&gt;=Dashboard!$F$5,C9400&lt;=Dashboard!$H$5),AND(C9400="",Dashboard!$F$5&lt;=1980,Dashboard!$H$5&gt;=2016))),1,0)</f>
        <v>1</v>
      </c>
      <c r="Q9400" s="0" t="n">
        <f aca="false">J9400*P9400+ROW()*0.00000001</f>
        <v>0.130094</v>
      </c>
    </row>
    <row r="9401" customFormat="false" ht="15" hidden="false" customHeight="false" outlineLevel="0" collapsed="false">
      <c r="A9401" s="0" t="s">
        <v>6853</v>
      </c>
      <c r="B9401" s="0" t="s">
        <v>64</v>
      </c>
      <c r="C9401" s="0" t="n">
        <v>2007</v>
      </c>
      <c r="D9401" s="0" t="s">
        <v>41</v>
      </c>
      <c r="E9401" s="0" t="s">
        <v>782</v>
      </c>
      <c r="F9401" s="0" t="n">
        <v>0.12</v>
      </c>
      <c r="G9401" s="0" t="n">
        <v>0</v>
      </c>
      <c r="H9401" s="0" t="n">
        <v>0</v>
      </c>
      <c r="I9401" s="0" t="n">
        <v>0.01</v>
      </c>
      <c r="J9401" s="0" t="n">
        <v>0.13</v>
      </c>
      <c r="K9401" s="0" t="n">
        <v>61</v>
      </c>
      <c r="L9401" s="0" t="n">
        <v>4.2</v>
      </c>
      <c r="M9401" s="0" t="s">
        <v>125</v>
      </c>
      <c r="N9401" s="0" t="s">
        <v>66</v>
      </c>
      <c r="O9401" s="0" t="s">
        <v>67</v>
      </c>
      <c r="P9401" s="0" t="n">
        <f aca="false">IF(AND(OR(Dashboard!$B$5="All",D9401=Dashboard!$B$5),OR(Dashboard!$D$5="All",N9401=Dashboard!$D$5),OR(AND(C9401&lt;&gt;"",C9401&gt;=Dashboard!$F$5,C9401&lt;=Dashboard!$H$5),AND(C9401="",Dashboard!$F$5&lt;=1980,Dashboard!$H$5&gt;=2016))),1,0)</f>
        <v>1</v>
      </c>
      <c r="Q9401" s="0" t="n">
        <f aca="false">J9401*P9401+ROW()*0.00000001</f>
        <v>0.13009401</v>
      </c>
    </row>
    <row r="9402" customFormat="false" ht="15" hidden="false" customHeight="false" outlineLevel="0" collapsed="false">
      <c r="A9402" s="0" t="s">
        <v>6854</v>
      </c>
      <c r="B9402" s="0" t="s">
        <v>50</v>
      </c>
      <c r="C9402" s="0" t="n">
        <v>2006</v>
      </c>
      <c r="D9402" s="0" t="s">
        <v>16</v>
      </c>
      <c r="E9402" s="0" t="s">
        <v>91</v>
      </c>
      <c r="F9402" s="0" t="n">
        <v>0.12</v>
      </c>
      <c r="G9402" s="0" t="n">
        <v>0</v>
      </c>
      <c r="H9402" s="0" t="n">
        <v>0</v>
      </c>
      <c r="I9402" s="0" t="n">
        <v>0.01</v>
      </c>
      <c r="J9402" s="0" t="n">
        <v>0.13</v>
      </c>
      <c r="N9402" s="0" t="s">
        <v>35</v>
      </c>
      <c r="P9402" s="0" t="n">
        <f aca="false">IF(AND(OR(Dashboard!$B$5="All",D9402=Dashboard!$B$5),OR(Dashboard!$D$5="All",N9402=Dashboard!$D$5),OR(AND(C9402&lt;&gt;"",C9402&gt;=Dashboard!$F$5,C9402&lt;=Dashboard!$H$5),AND(C9402="",Dashboard!$F$5&lt;=1980,Dashboard!$H$5&gt;=2016))),1,0)</f>
        <v>1</v>
      </c>
      <c r="Q9402" s="0" t="n">
        <f aca="false">J9402*P9402+ROW()*0.00000001</f>
        <v>0.13009402</v>
      </c>
    </row>
    <row r="9403" customFormat="false" ht="15" hidden="false" customHeight="false" outlineLevel="0" collapsed="false">
      <c r="A9403" s="0" t="s">
        <v>6855</v>
      </c>
      <c r="B9403" s="0" t="s">
        <v>33</v>
      </c>
      <c r="C9403" s="0" t="n">
        <v>2009</v>
      </c>
      <c r="D9403" s="0" t="s">
        <v>46</v>
      </c>
      <c r="E9403" s="0" t="s">
        <v>2334</v>
      </c>
      <c r="F9403" s="0" t="n">
        <v>0.12</v>
      </c>
      <c r="G9403" s="0" t="n">
        <v>0</v>
      </c>
      <c r="H9403" s="0" t="n">
        <v>0.01</v>
      </c>
      <c r="I9403" s="0" t="n">
        <v>0.01</v>
      </c>
      <c r="J9403" s="0" t="n">
        <v>0.13</v>
      </c>
      <c r="K9403" s="0" t="n">
        <v>76</v>
      </c>
      <c r="L9403" s="0" t="n">
        <v>7.1</v>
      </c>
      <c r="M9403" s="0" t="s">
        <v>103</v>
      </c>
      <c r="N9403" s="0" t="s">
        <v>35</v>
      </c>
      <c r="O9403" s="0" t="s">
        <v>37</v>
      </c>
      <c r="P9403" s="0" t="n">
        <f aca="false">IF(AND(OR(Dashboard!$B$5="All",D9403=Dashboard!$B$5),OR(Dashboard!$D$5="All",N9403=Dashboard!$D$5),OR(AND(C9403&lt;&gt;"",C9403&gt;=Dashboard!$F$5,C9403&lt;=Dashboard!$H$5),AND(C9403="",Dashboard!$F$5&lt;=1980,Dashboard!$H$5&gt;=2016))),1,0)</f>
        <v>1</v>
      </c>
      <c r="Q9403" s="0" t="n">
        <f aca="false">J9403*P9403+ROW()*0.00000001</f>
        <v>0.13009403</v>
      </c>
    </row>
    <row r="9404" customFormat="false" ht="15" hidden="false" customHeight="false" outlineLevel="0" collapsed="false">
      <c r="A9404" s="0" t="s">
        <v>6066</v>
      </c>
      <c r="B9404" s="0" t="s">
        <v>70</v>
      </c>
      <c r="C9404" s="0" t="n">
        <v>2008</v>
      </c>
      <c r="D9404" s="0" t="s">
        <v>34</v>
      </c>
      <c r="E9404" s="0" t="s">
        <v>72</v>
      </c>
      <c r="F9404" s="0" t="n">
        <v>0.11</v>
      </c>
      <c r="G9404" s="0" t="n">
        <v>0.01</v>
      </c>
      <c r="H9404" s="0" t="n">
        <v>0</v>
      </c>
      <c r="I9404" s="0" t="n">
        <v>0.01</v>
      </c>
      <c r="J9404" s="0" t="n">
        <v>0.13</v>
      </c>
      <c r="K9404" s="0" t="n">
        <v>70</v>
      </c>
      <c r="M9404" s="0" t="s">
        <v>125</v>
      </c>
      <c r="N9404" s="0" t="s">
        <v>74</v>
      </c>
      <c r="O9404" s="0" t="s">
        <v>67</v>
      </c>
      <c r="P9404" s="0" t="n">
        <f aca="false">IF(AND(OR(Dashboard!$B$5="All",D9404=Dashboard!$B$5),OR(Dashboard!$D$5="All",N9404=Dashboard!$D$5),OR(AND(C9404&lt;&gt;"",C9404&gt;=Dashboard!$F$5,C9404&lt;=Dashboard!$H$5),AND(C9404="",Dashboard!$F$5&lt;=1980,Dashboard!$H$5&gt;=2016))),1,0)</f>
        <v>1</v>
      </c>
      <c r="Q9404" s="0" t="n">
        <f aca="false">J9404*P9404+ROW()*0.00000001</f>
        <v>0.13009404</v>
      </c>
    </row>
    <row r="9405" customFormat="false" ht="15" hidden="false" customHeight="false" outlineLevel="0" collapsed="false">
      <c r="A9405" s="0" t="s">
        <v>6856</v>
      </c>
      <c r="B9405" s="0" t="s">
        <v>873</v>
      </c>
      <c r="C9405" s="0" t="n">
        <v>1997</v>
      </c>
      <c r="D9405" s="0" t="s">
        <v>246</v>
      </c>
      <c r="E9405" s="0" t="s">
        <v>154</v>
      </c>
      <c r="F9405" s="0" t="n">
        <v>0</v>
      </c>
      <c r="G9405" s="0" t="n">
        <v>0</v>
      </c>
      <c r="H9405" s="0" t="n">
        <v>0.13</v>
      </c>
      <c r="I9405" s="0" t="n">
        <v>0</v>
      </c>
      <c r="J9405" s="0" t="n">
        <v>0.13</v>
      </c>
      <c r="N9405" s="0" t="s">
        <v>154</v>
      </c>
      <c r="P9405" s="0" t="n">
        <f aca="false">IF(AND(OR(Dashboard!$B$5="All",D9405=Dashboard!$B$5),OR(Dashboard!$D$5="All",N9405=Dashboard!$D$5),OR(AND(C9405&lt;&gt;"",C9405&gt;=Dashboard!$F$5,C9405&lt;=Dashboard!$H$5),AND(C9405="",Dashboard!$F$5&lt;=1980,Dashboard!$H$5&gt;=2016))),1,0)</f>
        <v>1</v>
      </c>
      <c r="Q9405" s="0" t="n">
        <f aca="false">J9405*P9405+ROW()*0.00000001</f>
        <v>0.13009405</v>
      </c>
    </row>
    <row r="9406" customFormat="false" ht="15" hidden="false" customHeight="false" outlineLevel="0" collapsed="false">
      <c r="A9406" s="0" t="s">
        <v>6857</v>
      </c>
      <c r="B9406" s="0" t="s">
        <v>164</v>
      </c>
      <c r="C9406" s="0" t="n">
        <v>2011</v>
      </c>
      <c r="D9406" s="0" t="s">
        <v>34</v>
      </c>
      <c r="E9406" s="0" t="s">
        <v>220</v>
      </c>
      <c r="F9406" s="0" t="n">
        <v>0</v>
      </c>
      <c r="G9406" s="0" t="n">
        <v>0</v>
      </c>
      <c r="H9406" s="0" t="n">
        <v>0.13</v>
      </c>
      <c r="I9406" s="0" t="n">
        <v>0</v>
      </c>
      <c r="J9406" s="0" t="n">
        <v>0.13</v>
      </c>
      <c r="N9406" s="0" t="s">
        <v>74</v>
      </c>
      <c r="P9406" s="0" t="n">
        <f aca="false">IF(AND(OR(Dashboard!$B$5="All",D9406=Dashboard!$B$5),OR(Dashboard!$D$5="All",N9406=Dashboard!$D$5),OR(AND(C9406&lt;&gt;"",C9406&gt;=Dashboard!$F$5,C9406&lt;=Dashboard!$H$5),AND(C9406="",Dashboard!$F$5&lt;=1980,Dashboard!$H$5&gt;=2016))),1,0)</f>
        <v>1</v>
      </c>
      <c r="Q9406" s="0" t="n">
        <f aca="false">J9406*P9406+ROW()*0.00000001</f>
        <v>0.13009406</v>
      </c>
    </row>
    <row r="9407" customFormat="false" ht="15" hidden="false" customHeight="false" outlineLevel="0" collapsed="false">
      <c r="A9407" s="0" t="s">
        <v>6858</v>
      </c>
      <c r="B9407" s="0" t="s">
        <v>164</v>
      </c>
      <c r="C9407" s="0" t="n">
        <v>2012</v>
      </c>
      <c r="D9407" s="0" t="s">
        <v>46</v>
      </c>
      <c r="E9407" s="0" t="s">
        <v>328</v>
      </c>
      <c r="F9407" s="0" t="n">
        <v>0</v>
      </c>
      <c r="G9407" s="0" t="n">
        <v>0</v>
      </c>
      <c r="H9407" s="0" t="n">
        <v>0.13</v>
      </c>
      <c r="I9407" s="0" t="n">
        <v>0</v>
      </c>
      <c r="J9407" s="0" t="n">
        <v>0.13</v>
      </c>
      <c r="N9407" s="0" t="s">
        <v>74</v>
      </c>
      <c r="P9407" s="0" t="n">
        <f aca="false">IF(AND(OR(Dashboard!$B$5="All",D9407=Dashboard!$B$5),OR(Dashboard!$D$5="All",N9407=Dashboard!$D$5),OR(AND(C9407&lt;&gt;"",C9407&gt;=Dashboard!$F$5,C9407&lt;=Dashboard!$H$5),AND(C9407="",Dashboard!$F$5&lt;=1980,Dashboard!$H$5&gt;=2016))),1,0)</f>
        <v>1</v>
      </c>
      <c r="Q9407" s="0" t="n">
        <f aca="false">J9407*P9407+ROW()*0.00000001</f>
        <v>0.13009407</v>
      </c>
    </row>
    <row r="9408" customFormat="false" ht="15" hidden="false" customHeight="false" outlineLevel="0" collapsed="false">
      <c r="A9408" s="0" t="s">
        <v>6859</v>
      </c>
      <c r="B9408" s="0" t="s">
        <v>85</v>
      </c>
      <c r="C9408" s="0" t="n">
        <v>2004</v>
      </c>
      <c r="D9408" s="0" t="s">
        <v>102</v>
      </c>
      <c r="E9408" s="0" t="s">
        <v>418</v>
      </c>
      <c r="F9408" s="0" t="n">
        <v>0.09</v>
      </c>
      <c r="G9408" s="0" t="n">
        <v>0.04</v>
      </c>
      <c r="H9408" s="0" t="n">
        <v>0</v>
      </c>
      <c r="I9408" s="0" t="n">
        <v>0</v>
      </c>
      <c r="J9408" s="0" t="n">
        <v>0.13</v>
      </c>
      <c r="K9408" s="0" t="n">
        <v>55</v>
      </c>
      <c r="L9408" s="0" t="n">
        <v>8.2</v>
      </c>
      <c r="M9408" s="0" t="s">
        <v>103</v>
      </c>
      <c r="N9408" s="0" t="s">
        <v>35</v>
      </c>
      <c r="O9408" s="0" t="s">
        <v>53</v>
      </c>
      <c r="P9408" s="0" t="n">
        <f aca="false">IF(AND(OR(Dashboard!$B$5="All",D9408=Dashboard!$B$5),OR(Dashboard!$D$5="All",N9408=Dashboard!$D$5),OR(AND(C9408&lt;&gt;"",C9408&gt;=Dashboard!$F$5,C9408&lt;=Dashboard!$H$5),AND(C9408="",Dashboard!$F$5&lt;=1980,Dashboard!$H$5&gt;=2016))),1,0)</f>
        <v>1</v>
      </c>
      <c r="Q9408" s="0" t="n">
        <f aca="false">J9408*P9408+ROW()*0.00000001</f>
        <v>0.13009408</v>
      </c>
    </row>
    <row r="9409" customFormat="false" ht="15" hidden="false" customHeight="false" outlineLevel="0" collapsed="false">
      <c r="A9409" s="0" t="s">
        <v>6860</v>
      </c>
      <c r="B9409" s="0" t="s">
        <v>50</v>
      </c>
      <c r="C9409" s="0" t="n">
        <v>2006</v>
      </c>
      <c r="D9409" s="0" t="s">
        <v>71</v>
      </c>
      <c r="E9409" s="0" t="s">
        <v>154</v>
      </c>
      <c r="F9409" s="0" t="n">
        <v>0</v>
      </c>
      <c r="G9409" s="0" t="n">
        <v>0</v>
      </c>
      <c r="H9409" s="0" t="n">
        <v>0.13</v>
      </c>
      <c r="I9409" s="0" t="n">
        <v>0</v>
      </c>
      <c r="J9409" s="0" t="n">
        <v>0.13</v>
      </c>
      <c r="N9409" s="0" t="s">
        <v>35</v>
      </c>
      <c r="P9409" s="0" t="n">
        <f aca="false">IF(AND(OR(Dashboard!$B$5="All",D9409=Dashboard!$B$5),OR(Dashboard!$D$5="All",N9409=Dashboard!$D$5),OR(AND(C9409&lt;&gt;"",C9409&gt;=Dashboard!$F$5,C9409&lt;=Dashboard!$H$5),AND(C9409="",Dashboard!$F$5&lt;=1980,Dashboard!$H$5&gt;=2016))),1,0)</f>
        <v>1</v>
      </c>
      <c r="Q9409" s="0" t="n">
        <f aca="false">J9409*P9409+ROW()*0.00000001</f>
        <v>0.13009409</v>
      </c>
    </row>
    <row r="9410" customFormat="false" ht="15" hidden="false" customHeight="false" outlineLevel="0" collapsed="false">
      <c r="A9410" s="0" t="s">
        <v>6861</v>
      </c>
      <c r="B9410" s="0" t="s">
        <v>64</v>
      </c>
      <c r="C9410" s="0" t="n">
        <v>2011</v>
      </c>
      <c r="D9410" s="0" t="s">
        <v>71</v>
      </c>
      <c r="E9410" s="0" t="s">
        <v>3828</v>
      </c>
      <c r="F9410" s="0" t="n">
        <v>0.08</v>
      </c>
      <c r="G9410" s="0" t="n">
        <v>0.05</v>
      </c>
      <c r="H9410" s="0" t="n">
        <v>0</v>
      </c>
      <c r="I9410" s="0" t="n">
        <v>0.01</v>
      </c>
      <c r="J9410" s="0" t="n">
        <v>0.13</v>
      </c>
      <c r="K9410" s="0" t="n">
        <v>56</v>
      </c>
      <c r="L9410" s="0" t="n">
        <v>7.8</v>
      </c>
      <c r="M9410" s="0" t="s">
        <v>103</v>
      </c>
      <c r="N9410" s="0" t="s">
        <v>66</v>
      </c>
      <c r="O9410" s="0" t="s">
        <v>53</v>
      </c>
      <c r="P9410" s="0" t="n">
        <f aca="false">IF(AND(OR(Dashboard!$B$5="All",D9410=Dashboard!$B$5),OR(Dashboard!$D$5="All",N9410=Dashboard!$D$5),OR(AND(C9410&lt;&gt;"",C9410&gt;=Dashboard!$F$5,C9410&lt;=Dashboard!$H$5),AND(C9410="",Dashboard!$F$5&lt;=1980,Dashboard!$H$5&gt;=2016))),1,0)</f>
        <v>1</v>
      </c>
      <c r="Q9410" s="0" t="n">
        <f aca="false">J9410*P9410+ROW()*0.00000001</f>
        <v>0.1300941</v>
      </c>
    </row>
    <row r="9411" customFormat="false" ht="15" hidden="false" customHeight="false" outlineLevel="0" collapsed="false">
      <c r="A9411" s="0" t="s">
        <v>6862</v>
      </c>
      <c r="B9411" s="0" t="s">
        <v>152</v>
      </c>
      <c r="C9411" s="0" t="n">
        <v>2012</v>
      </c>
      <c r="D9411" s="0" t="s">
        <v>71</v>
      </c>
      <c r="E9411" s="0" t="s">
        <v>6863</v>
      </c>
      <c r="F9411" s="0" t="n">
        <v>0</v>
      </c>
      <c r="G9411" s="0" t="n">
        <v>0.12</v>
      </c>
      <c r="H9411" s="0" t="n">
        <v>0</v>
      </c>
      <c r="I9411" s="0" t="n">
        <v>0.02</v>
      </c>
      <c r="J9411" s="0" t="n">
        <v>0.13</v>
      </c>
      <c r="K9411" s="0" t="n">
        <v>79</v>
      </c>
      <c r="L9411" s="0" t="n">
        <v>8.7</v>
      </c>
      <c r="N9411" s="0" t="s">
        <v>152</v>
      </c>
      <c r="O9411" s="0" t="s">
        <v>37</v>
      </c>
      <c r="P9411" s="0" t="n">
        <f aca="false">IF(AND(OR(Dashboard!$B$5="All",D9411=Dashboard!$B$5),OR(Dashboard!$D$5="All",N9411=Dashboard!$D$5),OR(AND(C9411&lt;&gt;"",C9411&gt;=Dashboard!$F$5,C9411&lt;=Dashboard!$H$5),AND(C9411="",Dashboard!$F$5&lt;=1980,Dashboard!$H$5&gt;=2016))),1,0)</f>
        <v>1</v>
      </c>
      <c r="Q9411" s="0" t="n">
        <f aca="false">J9411*P9411+ROW()*0.00000001</f>
        <v>0.13009411</v>
      </c>
    </row>
    <row r="9412" customFormat="false" ht="15" hidden="false" customHeight="false" outlineLevel="0" collapsed="false">
      <c r="A9412" s="0" t="s">
        <v>6864</v>
      </c>
      <c r="B9412" s="0" t="s">
        <v>50</v>
      </c>
      <c r="C9412" s="0" t="n">
        <v>2010</v>
      </c>
      <c r="D9412" s="0" t="s">
        <v>71</v>
      </c>
      <c r="E9412" s="0" t="s">
        <v>91</v>
      </c>
      <c r="F9412" s="0" t="n">
        <v>0.12</v>
      </c>
      <c r="G9412" s="0" t="n">
        <v>0</v>
      </c>
      <c r="H9412" s="0" t="n">
        <v>0</v>
      </c>
      <c r="I9412" s="0" t="n">
        <v>0.01</v>
      </c>
      <c r="J9412" s="0" t="n">
        <v>0.13</v>
      </c>
      <c r="N9412" s="0" t="s">
        <v>35</v>
      </c>
      <c r="P9412" s="0" t="n">
        <f aca="false">IF(AND(OR(Dashboard!$B$5="All",D9412=Dashboard!$B$5),OR(Dashboard!$D$5="All",N9412=Dashboard!$D$5),OR(AND(C9412&lt;&gt;"",C9412&gt;=Dashboard!$F$5,C9412&lt;=Dashboard!$H$5),AND(C9412="",Dashboard!$F$5&lt;=1980,Dashboard!$H$5&gt;=2016))),1,0)</f>
        <v>1</v>
      </c>
      <c r="Q9412" s="0" t="n">
        <f aca="false">J9412*P9412+ROW()*0.00000001</f>
        <v>0.13009412</v>
      </c>
    </row>
    <row r="9413" customFormat="false" ht="15" hidden="false" customHeight="false" outlineLevel="0" collapsed="false">
      <c r="A9413" s="0" t="s">
        <v>6865</v>
      </c>
      <c r="B9413" s="0" t="s">
        <v>97</v>
      </c>
      <c r="C9413" s="0" t="n">
        <v>2015</v>
      </c>
      <c r="D9413" s="0" t="s">
        <v>71</v>
      </c>
      <c r="E9413" s="0" t="s">
        <v>328</v>
      </c>
      <c r="F9413" s="0" t="n">
        <v>0</v>
      </c>
      <c r="G9413" s="0" t="n">
        <v>0</v>
      </c>
      <c r="H9413" s="0" t="n">
        <v>0.13</v>
      </c>
      <c r="I9413" s="0" t="n">
        <v>0</v>
      </c>
      <c r="J9413" s="0" t="n">
        <v>0.13</v>
      </c>
      <c r="N9413" s="0" t="s">
        <v>35</v>
      </c>
      <c r="P9413" s="0" t="n">
        <f aca="false">IF(AND(OR(Dashboard!$B$5="All",D9413=Dashboard!$B$5),OR(Dashboard!$D$5="All",N9413=Dashboard!$D$5),OR(AND(C9413&lt;&gt;"",C9413&gt;=Dashboard!$F$5,C9413&lt;=Dashboard!$H$5),AND(C9413="",Dashboard!$F$5&lt;=1980,Dashboard!$H$5&gt;=2016))),1,0)</f>
        <v>1</v>
      </c>
      <c r="Q9413" s="0" t="n">
        <f aca="false">J9413*P9413+ROW()*0.00000001</f>
        <v>0.13009413</v>
      </c>
    </row>
    <row r="9414" customFormat="false" ht="15" hidden="false" customHeight="false" outlineLevel="0" collapsed="false">
      <c r="A9414" s="0" t="s">
        <v>3037</v>
      </c>
      <c r="B9414" s="0" t="s">
        <v>144</v>
      </c>
      <c r="C9414" s="0" t="n">
        <v>2006</v>
      </c>
      <c r="D9414" s="0" t="s">
        <v>71</v>
      </c>
      <c r="E9414" s="0" t="s">
        <v>257</v>
      </c>
      <c r="F9414" s="0" t="n">
        <v>0.1</v>
      </c>
      <c r="G9414" s="0" t="n">
        <v>0.03</v>
      </c>
      <c r="H9414" s="0" t="n">
        <v>0</v>
      </c>
      <c r="I9414" s="0" t="n">
        <v>0</v>
      </c>
      <c r="J9414" s="0" t="n">
        <v>0.13</v>
      </c>
      <c r="K9414" s="0" t="n">
        <v>82</v>
      </c>
      <c r="L9414" s="0" t="n">
        <v>7.2</v>
      </c>
      <c r="M9414" s="0" t="s">
        <v>103</v>
      </c>
      <c r="N9414" s="0" t="s">
        <v>66</v>
      </c>
      <c r="O9414" s="0" t="s">
        <v>42</v>
      </c>
      <c r="P9414" s="0" t="n">
        <f aca="false">IF(AND(OR(Dashboard!$B$5="All",D9414=Dashboard!$B$5),OR(Dashboard!$D$5="All",N9414=Dashboard!$D$5),OR(AND(C9414&lt;&gt;"",C9414&gt;=Dashboard!$F$5,C9414&lt;=Dashboard!$H$5),AND(C9414="",Dashboard!$F$5&lt;=1980,Dashboard!$H$5&gt;=2016))),1,0)</f>
        <v>1</v>
      </c>
      <c r="Q9414" s="0" t="n">
        <f aca="false">J9414*P9414+ROW()*0.00000001</f>
        <v>0.13009414</v>
      </c>
    </row>
    <row r="9415" customFormat="false" ht="15" hidden="false" customHeight="false" outlineLevel="0" collapsed="false">
      <c r="A9415" s="0" t="s">
        <v>6866</v>
      </c>
      <c r="B9415" s="0" t="s">
        <v>117</v>
      </c>
      <c r="C9415" s="0" t="n">
        <v>1997</v>
      </c>
      <c r="D9415" s="0" t="s">
        <v>34</v>
      </c>
      <c r="E9415" s="0" t="s">
        <v>220</v>
      </c>
      <c r="F9415" s="0" t="n">
        <v>0.07</v>
      </c>
      <c r="G9415" s="0" t="n">
        <v>0.05</v>
      </c>
      <c r="H9415" s="0" t="n">
        <v>0</v>
      </c>
      <c r="I9415" s="0" t="n">
        <v>0.01</v>
      </c>
      <c r="J9415" s="0" t="n">
        <v>0.13</v>
      </c>
      <c r="N9415" s="0" t="s">
        <v>74</v>
      </c>
      <c r="P9415" s="0" t="n">
        <f aca="false">IF(AND(OR(Dashboard!$B$5="All",D9415=Dashboard!$B$5),OR(Dashboard!$D$5="All",N9415=Dashboard!$D$5),OR(AND(C9415&lt;&gt;"",C9415&gt;=Dashboard!$F$5,C9415&lt;=Dashboard!$H$5),AND(C9415="",Dashboard!$F$5&lt;=1980,Dashboard!$H$5&gt;=2016))),1,0)</f>
        <v>1</v>
      </c>
      <c r="Q9415" s="0" t="n">
        <f aca="false">J9415*P9415+ROW()*0.00000001</f>
        <v>0.13009415</v>
      </c>
    </row>
    <row r="9416" customFormat="false" ht="15" hidden="false" customHeight="false" outlineLevel="0" collapsed="false">
      <c r="A9416" s="0" t="s">
        <v>6867</v>
      </c>
      <c r="B9416" s="0" t="s">
        <v>50</v>
      </c>
      <c r="C9416" s="0" t="n">
        <v>2010</v>
      </c>
      <c r="D9416" s="0" t="s">
        <v>48</v>
      </c>
      <c r="E9416" s="0" t="s">
        <v>2100</v>
      </c>
      <c r="F9416" s="0" t="n">
        <v>0.12</v>
      </c>
      <c r="G9416" s="0" t="n">
        <v>0</v>
      </c>
      <c r="H9416" s="0" t="n">
        <v>0</v>
      </c>
      <c r="I9416" s="0" t="n">
        <v>0.01</v>
      </c>
      <c r="J9416" s="0" t="n">
        <v>0.13</v>
      </c>
      <c r="M9416" s="0" t="s">
        <v>36</v>
      </c>
      <c r="N9416" s="0" t="s">
        <v>35</v>
      </c>
      <c r="P9416" s="0" t="n">
        <f aca="false">IF(AND(OR(Dashboard!$B$5="All",D9416=Dashboard!$B$5),OR(Dashboard!$D$5="All",N9416=Dashboard!$D$5),OR(AND(C9416&lt;&gt;"",C9416&gt;=Dashboard!$F$5,C9416&lt;=Dashboard!$H$5),AND(C9416="",Dashboard!$F$5&lt;=1980,Dashboard!$H$5&gt;=2016))),1,0)</f>
        <v>1</v>
      </c>
      <c r="Q9416" s="0" t="n">
        <f aca="false">J9416*P9416+ROW()*0.00000001</f>
        <v>0.13009416</v>
      </c>
    </row>
    <row r="9417" customFormat="false" ht="15" hidden="false" customHeight="false" outlineLevel="0" collapsed="false">
      <c r="A9417" s="0" t="s">
        <v>6868</v>
      </c>
      <c r="B9417" s="0" t="s">
        <v>50</v>
      </c>
      <c r="C9417" s="0" t="n">
        <v>2008</v>
      </c>
      <c r="D9417" s="0" t="s">
        <v>246</v>
      </c>
      <c r="E9417" s="0" t="s">
        <v>1485</v>
      </c>
      <c r="F9417" s="0" t="n">
        <v>0.12</v>
      </c>
      <c r="G9417" s="0" t="n">
        <v>0</v>
      </c>
      <c r="H9417" s="0" t="n">
        <v>0</v>
      </c>
      <c r="I9417" s="0" t="n">
        <v>0.01</v>
      </c>
      <c r="J9417" s="0" t="n">
        <v>0.13</v>
      </c>
      <c r="K9417" s="0" t="n">
        <v>80</v>
      </c>
      <c r="L9417" s="0" t="n">
        <v>8.3</v>
      </c>
      <c r="M9417" s="0" t="s">
        <v>36</v>
      </c>
      <c r="N9417" s="0" t="s">
        <v>35</v>
      </c>
      <c r="O9417" s="0" t="s">
        <v>37</v>
      </c>
      <c r="P9417" s="0" t="n">
        <f aca="false">IF(AND(OR(Dashboard!$B$5="All",D9417=Dashboard!$B$5),OR(Dashboard!$D$5="All",N9417=Dashboard!$D$5),OR(AND(C9417&lt;&gt;"",C9417&gt;=Dashboard!$F$5,C9417&lt;=Dashboard!$H$5),AND(C9417="",Dashboard!$F$5&lt;=1980,Dashboard!$H$5&gt;=2016))),1,0)</f>
        <v>1</v>
      </c>
      <c r="Q9417" s="0" t="n">
        <f aca="false">J9417*P9417+ROW()*0.00000001</f>
        <v>0.13009417</v>
      </c>
    </row>
    <row r="9418" customFormat="false" ht="15" hidden="false" customHeight="false" outlineLevel="0" collapsed="false">
      <c r="A9418" s="0" t="s">
        <v>6869</v>
      </c>
      <c r="B9418" s="0" t="s">
        <v>152</v>
      </c>
      <c r="C9418" s="0" t="n">
        <v>2002</v>
      </c>
      <c r="D9418" s="0" t="s">
        <v>246</v>
      </c>
      <c r="E9418" s="0" t="s">
        <v>293</v>
      </c>
      <c r="F9418" s="0" t="n">
        <v>0.03</v>
      </c>
      <c r="G9418" s="0" t="n">
        <v>0.09</v>
      </c>
      <c r="H9418" s="0" t="n">
        <v>0</v>
      </c>
      <c r="I9418" s="0" t="n">
        <v>0.02</v>
      </c>
      <c r="J9418" s="0" t="n">
        <v>0.13</v>
      </c>
      <c r="K9418" s="0" t="n">
        <v>92</v>
      </c>
      <c r="L9418" s="0" t="n">
        <v>9.1</v>
      </c>
      <c r="M9418" s="0" t="s">
        <v>103</v>
      </c>
      <c r="N9418" s="0" t="s">
        <v>152</v>
      </c>
      <c r="O9418" s="0" t="s">
        <v>60</v>
      </c>
      <c r="P9418" s="0" t="n">
        <f aca="false">IF(AND(OR(Dashboard!$B$5="All",D9418=Dashboard!$B$5),OR(Dashboard!$D$5="All",N9418=Dashboard!$D$5),OR(AND(C9418&lt;&gt;"",C9418&gt;=Dashboard!$F$5,C9418&lt;=Dashboard!$H$5),AND(C9418="",Dashboard!$F$5&lt;=1980,Dashboard!$H$5&gt;=2016))),1,0)</f>
        <v>1</v>
      </c>
      <c r="Q9418" s="0" t="n">
        <f aca="false">J9418*P9418+ROW()*0.00000001</f>
        <v>0.13009418</v>
      </c>
    </row>
    <row r="9419" customFormat="false" ht="15" hidden="false" customHeight="false" outlineLevel="0" collapsed="false">
      <c r="A9419" s="0" t="s">
        <v>6870</v>
      </c>
      <c r="B9419" s="0" t="s">
        <v>76</v>
      </c>
      <c r="C9419" s="0" t="n">
        <v>2001</v>
      </c>
      <c r="D9419" s="0" t="s">
        <v>34</v>
      </c>
      <c r="E9419" s="0" t="s">
        <v>782</v>
      </c>
      <c r="F9419" s="0" t="n">
        <v>0</v>
      </c>
      <c r="G9419" s="0" t="n">
        <v>0</v>
      </c>
      <c r="H9419" s="0" t="n">
        <v>0.13</v>
      </c>
      <c r="I9419" s="0" t="n">
        <v>0</v>
      </c>
      <c r="J9419" s="0" t="n">
        <v>0.13</v>
      </c>
      <c r="N9419" s="0" t="s">
        <v>74</v>
      </c>
      <c r="P9419" s="0" t="n">
        <f aca="false">IF(AND(OR(Dashboard!$B$5="All",D9419=Dashboard!$B$5),OR(Dashboard!$D$5="All",N9419=Dashboard!$D$5),OR(AND(C9419&lt;&gt;"",C9419&gt;=Dashboard!$F$5,C9419&lt;=Dashboard!$H$5),AND(C9419="",Dashboard!$F$5&lt;=1980,Dashboard!$H$5&gt;=2016))),1,0)</f>
        <v>1</v>
      </c>
      <c r="Q9419" s="0" t="n">
        <f aca="false">J9419*P9419+ROW()*0.00000001</f>
        <v>0.13009419</v>
      </c>
    </row>
    <row r="9420" customFormat="false" ht="15" hidden="false" customHeight="false" outlineLevel="0" collapsed="false">
      <c r="A9420" s="0" t="s">
        <v>6871</v>
      </c>
      <c r="B9420" s="0" t="s">
        <v>186</v>
      </c>
      <c r="C9420" s="0" t="n">
        <v>2002</v>
      </c>
      <c r="D9420" s="0" t="s">
        <v>16</v>
      </c>
      <c r="E9420" s="0" t="s">
        <v>220</v>
      </c>
      <c r="F9420" s="0" t="n">
        <v>0.1</v>
      </c>
      <c r="G9420" s="0" t="n">
        <v>0.03</v>
      </c>
      <c r="H9420" s="0" t="n">
        <v>0</v>
      </c>
      <c r="I9420" s="0" t="n">
        <v>0</v>
      </c>
      <c r="J9420" s="0" t="n">
        <v>0.13</v>
      </c>
      <c r="K9420" s="0" t="n">
        <v>60</v>
      </c>
      <c r="L9420" s="0" t="n">
        <v>7.2</v>
      </c>
      <c r="M9420" s="0" t="s">
        <v>36</v>
      </c>
      <c r="N9420" s="0" t="s">
        <v>35</v>
      </c>
      <c r="O9420" s="0" t="s">
        <v>53</v>
      </c>
      <c r="P9420" s="0" t="n">
        <f aca="false">IF(AND(OR(Dashboard!$B$5="All",D9420=Dashboard!$B$5),OR(Dashboard!$D$5="All",N9420=Dashboard!$D$5),OR(AND(C9420&lt;&gt;"",C9420&gt;=Dashboard!$F$5,C9420&lt;=Dashboard!$H$5),AND(C9420="",Dashboard!$F$5&lt;=1980,Dashboard!$H$5&gt;=2016))),1,0)</f>
        <v>1</v>
      </c>
      <c r="Q9420" s="0" t="n">
        <f aca="false">J9420*P9420+ROW()*0.00000001</f>
        <v>0.1300942</v>
      </c>
    </row>
    <row r="9421" customFormat="false" ht="15" hidden="false" customHeight="false" outlineLevel="0" collapsed="false">
      <c r="A9421" s="0" t="s">
        <v>6872</v>
      </c>
      <c r="B9421" s="0" t="s">
        <v>164</v>
      </c>
      <c r="C9421" s="0" t="n">
        <v>2005</v>
      </c>
      <c r="D9421" s="0" t="s">
        <v>246</v>
      </c>
      <c r="E9421" s="0" t="s">
        <v>142</v>
      </c>
      <c r="F9421" s="0" t="n">
        <v>0.11</v>
      </c>
      <c r="G9421" s="0" t="n">
        <v>0.01</v>
      </c>
      <c r="H9421" s="0" t="n">
        <v>0</v>
      </c>
      <c r="I9421" s="0" t="n">
        <v>0.01</v>
      </c>
      <c r="J9421" s="0" t="n">
        <v>0.13</v>
      </c>
      <c r="N9421" s="0" t="s">
        <v>74</v>
      </c>
      <c r="P9421" s="0" t="n">
        <f aca="false">IF(AND(OR(Dashboard!$B$5="All",D9421=Dashboard!$B$5),OR(Dashboard!$D$5="All",N9421=Dashboard!$D$5),OR(AND(C9421&lt;&gt;"",C9421&gt;=Dashboard!$F$5,C9421&lt;=Dashboard!$H$5),AND(C9421="",Dashboard!$F$5&lt;=1980,Dashboard!$H$5&gt;=2016))),1,0)</f>
        <v>1</v>
      </c>
      <c r="Q9421" s="0" t="n">
        <f aca="false">J9421*P9421+ROW()*0.00000001</f>
        <v>0.13009421</v>
      </c>
    </row>
    <row r="9422" customFormat="false" ht="15" hidden="false" customHeight="false" outlineLevel="0" collapsed="false">
      <c r="A9422" s="0" t="s">
        <v>6873</v>
      </c>
      <c r="B9422" s="0" t="s">
        <v>76</v>
      </c>
      <c r="C9422" s="0" t="n">
        <v>2002</v>
      </c>
      <c r="D9422" s="0" t="s">
        <v>46</v>
      </c>
      <c r="E9422" s="0" t="s">
        <v>2890</v>
      </c>
      <c r="F9422" s="0" t="n">
        <v>0.06</v>
      </c>
      <c r="G9422" s="0" t="n">
        <v>0.05</v>
      </c>
      <c r="H9422" s="0" t="n">
        <v>0</v>
      </c>
      <c r="I9422" s="0" t="n">
        <v>0.02</v>
      </c>
      <c r="J9422" s="0" t="n">
        <v>0.13</v>
      </c>
      <c r="K9422" s="0" t="n">
        <v>65</v>
      </c>
      <c r="L9422" s="0" t="n">
        <v>8.8</v>
      </c>
      <c r="M9422" s="0" t="s">
        <v>36</v>
      </c>
      <c r="N9422" s="0" t="s">
        <v>74</v>
      </c>
      <c r="O9422" s="0" t="s">
        <v>67</v>
      </c>
      <c r="P9422" s="0" t="n">
        <f aca="false">IF(AND(OR(Dashboard!$B$5="All",D9422=Dashboard!$B$5),OR(Dashboard!$D$5="All",N9422=Dashboard!$D$5),OR(AND(C9422&lt;&gt;"",C9422&gt;=Dashboard!$F$5,C9422&lt;=Dashboard!$H$5),AND(C9422="",Dashboard!$F$5&lt;=1980,Dashboard!$H$5&gt;=2016))),1,0)</f>
        <v>1</v>
      </c>
      <c r="Q9422" s="0" t="n">
        <f aca="false">J9422*P9422+ROW()*0.00000001</f>
        <v>0.13009422</v>
      </c>
    </row>
    <row r="9423" customFormat="false" ht="15" hidden="false" customHeight="false" outlineLevel="0" collapsed="false">
      <c r="A9423" s="0" t="s">
        <v>6467</v>
      </c>
      <c r="B9423" s="0" t="s">
        <v>97</v>
      </c>
      <c r="C9423" s="0" t="n">
        <v>2011</v>
      </c>
      <c r="D9423" s="0" t="s">
        <v>58</v>
      </c>
      <c r="E9423" s="0" t="s">
        <v>1169</v>
      </c>
      <c r="F9423" s="0" t="n">
        <v>0.12</v>
      </c>
      <c r="G9423" s="0" t="n">
        <v>0</v>
      </c>
      <c r="H9423" s="0" t="n">
        <v>0</v>
      </c>
      <c r="I9423" s="0" t="n">
        <v>0.01</v>
      </c>
      <c r="J9423" s="0" t="n">
        <v>0.13</v>
      </c>
      <c r="N9423" s="0" t="s">
        <v>35</v>
      </c>
      <c r="P9423" s="0" t="n">
        <f aca="false">IF(AND(OR(Dashboard!$B$5="All",D9423=Dashboard!$B$5),OR(Dashboard!$D$5="All",N9423=Dashboard!$D$5),OR(AND(C9423&lt;&gt;"",C9423&gt;=Dashboard!$F$5,C9423&lt;=Dashboard!$H$5),AND(C9423="",Dashboard!$F$5&lt;=1980,Dashboard!$H$5&gt;=2016))),1,0)</f>
        <v>1</v>
      </c>
      <c r="Q9423" s="0" t="n">
        <f aca="false">J9423*P9423+ROW()*0.00000001</f>
        <v>0.13009423</v>
      </c>
    </row>
    <row r="9424" customFormat="false" ht="15" hidden="false" customHeight="false" outlineLevel="0" collapsed="false">
      <c r="A9424" s="0" t="s">
        <v>6874</v>
      </c>
      <c r="B9424" s="0" t="s">
        <v>70</v>
      </c>
      <c r="C9424" s="0" t="n">
        <v>2008</v>
      </c>
      <c r="D9424" s="0" t="s">
        <v>114</v>
      </c>
      <c r="E9424" s="0" t="s">
        <v>160</v>
      </c>
      <c r="F9424" s="0" t="n">
        <v>0.09</v>
      </c>
      <c r="G9424" s="0" t="n">
        <v>0.03</v>
      </c>
      <c r="H9424" s="0" t="n">
        <v>0</v>
      </c>
      <c r="I9424" s="0" t="n">
        <v>0.02</v>
      </c>
      <c r="J9424" s="0" t="n">
        <v>0.13</v>
      </c>
      <c r="K9424" s="0" t="n">
        <v>69</v>
      </c>
      <c r="L9424" s="0" t="n">
        <v>5.6</v>
      </c>
      <c r="M9424" s="0" t="s">
        <v>73</v>
      </c>
      <c r="N9424" s="0" t="s">
        <v>74</v>
      </c>
      <c r="O9424" s="0" t="s">
        <v>67</v>
      </c>
      <c r="P9424" s="0" t="n">
        <f aca="false">IF(AND(OR(Dashboard!$B$5="All",D9424=Dashboard!$B$5),OR(Dashboard!$D$5="All",N9424=Dashboard!$D$5),OR(AND(C9424&lt;&gt;"",C9424&gt;=Dashboard!$F$5,C9424&lt;=Dashboard!$H$5),AND(C9424="",Dashboard!$F$5&lt;=1980,Dashboard!$H$5&gt;=2016))),1,0)</f>
        <v>1</v>
      </c>
      <c r="Q9424" s="0" t="n">
        <f aca="false">J9424*P9424+ROW()*0.00000001</f>
        <v>0.13009424</v>
      </c>
    </row>
    <row r="9425" customFormat="false" ht="15" hidden="false" customHeight="false" outlineLevel="0" collapsed="false">
      <c r="A9425" s="0" t="s">
        <v>3572</v>
      </c>
      <c r="B9425" s="0" t="s">
        <v>164</v>
      </c>
      <c r="C9425" s="0" t="n">
        <v>2010</v>
      </c>
      <c r="D9425" s="0" t="s">
        <v>71</v>
      </c>
      <c r="E9425" s="0" t="s">
        <v>487</v>
      </c>
      <c r="F9425" s="0" t="n">
        <v>0.1</v>
      </c>
      <c r="G9425" s="0" t="n">
        <v>0.02</v>
      </c>
      <c r="H9425" s="0" t="n">
        <v>0</v>
      </c>
      <c r="I9425" s="0" t="n">
        <v>0.02</v>
      </c>
      <c r="J9425" s="0" t="n">
        <v>0.13</v>
      </c>
      <c r="M9425" s="0" t="s">
        <v>125</v>
      </c>
      <c r="N9425" s="0" t="s">
        <v>74</v>
      </c>
      <c r="P9425" s="0" t="n">
        <f aca="false">IF(AND(OR(Dashboard!$B$5="All",D9425=Dashboard!$B$5),OR(Dashboard!$D$5="All",N9425=Dashboard!$D$5),OR(AND(C9425&lt;&gt;"",C9425&gt;=Dashboard!$F$5,C9425&lt;=Dashboard!$H$5),AND(C9425="",Dashboard!$F$5&lt;=1980,Dashboard!$H$5&gt;=2016))),1,0)</f>
        <v>1</v>
      </c>
      <c r="Q9425" s="0" t="n">
        <f aca="false">J9425*P9425+ROW()*0.00000001</f>
        <v>0.13009425</v>
      </c>
    </row>
    <row r="9426" customFormat="false" ht="15" hidden="false" customHeight="false" outlineLevel="0" collapsed="false">
      <c r="A9426" s="0" t="s">
        <v>6875</v>
      </c>
      <c r="B9426" s="0" t="s">
        <v>94</v>
      </c>
      <c r="C9426" s="0" t="n">
        <v>2015</v>
      </c>
      <c r="D9426" s="0" t="s">
        <v>71</v>
      </c>
      <c r="E9426" s="0" t="s">
        <v>89</v>
      </c>
      <c r="F9426" s="0" t="n">
        <v>0.02</v>
      </c>
      <c r="G9426" s="0" t="n">
        <v>0.05</v>
      </c>
      <c r="H9426" s="0" t="n">
        <v>0.04</v>
      </c>
      <c r="I9426" s="0" t="n">
        <v>0.01</v>
      </c>
      <c r="J9426" s="0" t="n">
        <v>0.13</v>
      </c>
      <c r="K9426" s="0" t="n">
        <v>80</v>
      </c>
      <c r="L9426" s="0" t="n">
        <v>8.2</v>
      </c>
      <c r="M9426" s="0" t="s">
        <v>103</v>
      </c>
      <c r="N9426" s="0" t="s">
        <v>74</v>
      </c>
      <c r="O9426" s="0" t="s">
        <v>37</v>
      </c>
      <c r="P9426" s="0" t="n">
        <f aca="false">IF(AND(OR(Dashboard!$B$5="All",D9426=Dashboard!$B$5),OR(Dashboard!$D$5="All",N9426=Dashboard!$D$5),OR(AND(C9426&lt;&gt;"",C9426&gt;=Dashboard!$F$5,C9426&lt;=Dashboard!$H$5),AND(C9426="",Dashboard!$F$5&lt;=1980,Dashboard!$H$5&gt;=2016))),1,0)</f>
        <v>1</v>
      </c>
      <c r="Q9426" s="0" t="n">
        <f aca="false">J9426*P9426+ROW()*0.00000001</f>
        <v>0.13009426</v>
      </c>
    </row>
    <row r="9427" customFormat="false" ht="15" hidden="false" customHeight="false" outlineLevel="0" collapsed="false">
      <c r="A9427" s="0" t="s">
        <v>6876</v>
      </c>
      <c r="B9427" s="0" t="s">
        <v>76</v>
      </c>
      <c r="C9427" s="0" t="n">
        <v>2004</v>
      </c>
      <c r="D9427" s="0" t="s">
        <v>41</v>
      </c>
      <c r="E9427" s="0" t="s">
        <v>89</v>
      </c>
      <c r="F9427" s="0" t="n">
        <v>0.06</v>
      </c>
      <c r="G9427" s="0" t="n">
        <v>0.05</v>
      </c>
      <c r="H9427" s="0" t="n">
        <v>0</v>
      </c>
      <c r="I9427" s="0" t="n">
        <v>0.02</v>
      </c>
      <c r="J9427" s="0" t="n">
        <v>0.13</v>
      </c>
      <c r="K9427" s="0" t="n">
        <v>57</v>
      </c>
      <c r="L9427" s="0" t="n">
        <v>7.8</v>
      </c>
      <c r="M9427" s="0" t="s">
        <v>103</v>
      </c>
      <c r="N9427" s="0" t="s">
        <v>74</v>
      </c>
      <c r="O9427" s="0" t="s">
        <v>53</v>
      </c>
      <c r="P9427" s="0" t="n">
        <f aca="false">IF(AND(OR(Dashboard!$B$5="All",D9427=Dashboard!$B$5),OR(Dashboard!$D$5="All",N9427=Dashboard!$D$5),OR(AND(C9427&lt;&gt;"",C9427&gt;=Dashboard!$F$5,C9427&lt;=Dashboard!$H$5),AND(C9427="",Dashboard!$F$5&lt;=1980,Dashboard!$H$5&gt;=2016))),1,0)</f>
        <v>1</v>
      </c>
      <c r="Q9427" s="0" t="n">
        <f aca="false">J9427*P9427+ROW()*0.00000001</f>
        <v>0.13009427</v>
      </c>
    </row>
    <row r="9428" customFormat="false" ht="15" hidden="false" customHeight="false" outlineLevel="0" collapsed="false">
      <c r="A9428" s="0" t="s">
        <v>6221</v>
      </c>
      <c r="B9428" s="0" t="s">
        <v>851</v>
      </c>
      <c r="C9428" s="0" t="n">
        <v>2014</v>
      </c>
      <c r="D9428" s="0" t="s">
        <v>102</v>
      </c>
      <c r="E9428" s="0" t="s">
        <v>154</v>
      </c>
      <c r="F9428" s="0" t="n">
        <v>0.04</v>
      </c>
      <c r="G9428" s="0" t="n">
        <v>0</v>
      </c>
      <c r="H9428" s="0" t="n">
        <v>0.08</v>
      </c>
      <c r="I9428" s="0" t="n">
        <v>0.01</v>
      </c>
      <c r="J9428" s="0" t="n">
        <v>0.13</v>
      </c>
      <c r="K9428" s="0" t="n">
        <v>75</v>
      </c>
      <c r="L9428" s="0" t="n">
        <v>8.5</v>
      </c>
      <c r="M9428" s="0" t="s">
        <v>103</v>
      </c>
      <c r="N9428" s="0" t="s">
        <v>74</v>
      </c>
      <c r="O9428" s="0" t="s">
        <v>37</v>
      </c>
      <c r="P9428" s="0" t="n">
        <f aca="false">IF(AND(OR(Dashboard!$B$5="All",D9428=Dashboard!$B$5),OR(Dashboard!$D$5="All",N9428=Dashboard!$D$5),OR(AND(C9428&lt;&gt;"",C9428&gt;=Dashboard!$F$5,C9428&lt;=Dashboard!$H$5),AND(C9428="",Dashboard!$F$5&lt;=1980,Dashboard!$H$5&gt;=2016))),1,0)</f>
        <v>1</v>
      </c>
      <c r="Q9428" s="0" t="n">
        <f aca="false">J9428*P9428+ROW()*0.00000001</f>
        <v>0.13009428</v>
      </c>
    </row>
    <row r="9429" customFormat="false" ht="15" hidden="false" customHeight="false" outlineLevel="0" collapsed="false">
      <c r="A9429" s="0" t="s">
        <v>6435</v>
      </c>
      <c r="B9429" s="0" t="s">
        <v>33</v>
      </c>
      <c r="C9429" s="0" t="n">
        <v>2008</v>
      </c>
      <c r="D9429" s="0" t="s">
        <v>34</v>
      </c>
      <c r="E9429" s="0" t="s">
        <v>220</v>
      </c>
      <c r="F9429" s="0" t="n">
        <v>0.11</v>
      </c>
      <c r="G9429" s="0" t="n">
        <v>0</v>
      </c>
      <c r="H9429" s="0" t="n">
        <v>0.01</v>
      </c>
      <c r="I9429" s="0" t="n">
        <v>0.01</v>
      </c>
      <c r="J9429" s="0" t="n">
        <v>0.13</v>
      </c>
      <c r="K9429" s="0" t="n">
        <v>79</v>
      </c>
      <c r="L9429" s="0" t="n">
        <v>8.7</v>
      </c>
      <c r="M9429" s="0" t="s">
        <v>36</v>
      </c>
      <c r="N9429" s="0" t="s">
        <v>35</v>
      </c>
      <c r="O9429" s="0" t="s">
        <v>37</v>
      </c>
      <c r="P9429" s="0" t="n">
        <f aca="false">IF(AND(OR(Dashboard!$B$5="All",D9429=Dashboard!$B$5),OR(Dashboard!$D$5="All",N9429=Dashboard!$D$5),OR(AND(C9429&lt;&gt;"",C9429&gt;=Dashboard!$F$5,C9429&lt;=Dashboard!$H$5),AND(C9429="",Dashboard!$F$5&lt;=1980,Dashboard!$H$5&gt;=2016))),1,0)</f>
        <v>1</v>
      </c>
      <c r="Q9429" s="0" t="n">
        <f aca="false">J9429*P9429+ROW()*0.00000001</f>
        <v>0.13009429</v>
      </c>
    </row>
    <row r="9430" customFormat="false" ht="15" hidden="false" customHeight="false" outlineLevel="0" collapsed="false">
      <c r="A9430" s="0" t="s">
        <v>6877</v>
      </c>
      <c r="B9430" s="0" t="s">
        <v>50</v>
      </c>
      <c r="C9430" s="0" t="n">
        <v>2009</v>
      </c>
      <c r="D9430" s="0" t="s">
        <v>58</v>
      </c>
      <c r="E9430" s="0" t="s">
        <v>142</v>
      </c>
      <c r="F9430" s="0" t="n">
        <v>0.12</v>
      </c>
      <c r="G9430" s="0" t="n">
        <v>0</v>
      </c>
      <c r="H9430" s="0" t="n">
        <v>0</v>
      </c>
      <c r="I9430" s="0" t="n">
        <v>0.01</v>
      </c>
      <c r="J9430" s="0" t="n">
        <v>0.13</v>
      </c>
      <c r="M9430" s="0" t="s">
        <v>36</v>
      </c>
      <c r="N9430" s="0" t="s">
        <v>35</v>
      </c>
      <c r="P9430" s="0" t="n">
        <f aca="false">IF(AND(OR(Dashboard!$B$5="All",D9430=Dashboard!$B$5),OR(Dashboard!$D$5="All",N9430=Dashboard!$D$5),OR(AND(C9430&lt;&gt;"",C9430&gt;=Dashboard!$F$5,C9430&lt;=Dashboard!$H$5),AND(C9430="",Dashboard!$F$5&lt;=1980,Dashboard!$H$5&gt;=2016))),1,0)</f>
        <v>1</v>
      </c>
      <c r="Q9430" s="0" t="n">
        <f aca="false">J9430*P9430+ROW()*0.00000001</f>
        <v>0.1300943</v>
      </c>
    </row>
    <row r="9431" customFormat="false" ht="15" hidden="false" customHeight="false" outlineLevel="0" collapsed="false">
      <c r="A9431" s="0" t="s">
        <v>6878</v>
      </c>
      <c r="B9431" s="0" t="s">
        <v>117</v>
      </c>
      <c r="C9431" s="0" t="n">
        <v>1998</v>
      </c>
      <c r="D9431" s="0" t="s">
        <v>246</v>
      </c>
      <c r="E9431" s="0" t="s">
        <v>257</v>
      </c>
      <c r="F9431" s="0" t="n">
        <v>0.07</v>
      </c>
      <c r="G9431" s="0" t="n">
        <v>0.05</v>
      </c>
      <c r="H9431" s="0" t="n">
        <v>0</v>
      </c>
      <c r="I9431" s="0" t="n">
        <v>0.01</v>
      </c>
      <c r="J9431" s="0" t="n">
        <v>0.13</v>
      </c>
      <c r="N9431" s="0" t="s">
        <v>74</v>
      </c>
      <c r="P9431" s="0" t="n">
        <f aca="false">IF(AND(OR(Dashboard!$B$5="All",D9431=Dashboard!$B$5),OR(Dashboard!$D$5="All",N9431=Dashboard!$D$5),OR(AND(C9431&lt;&gt;"",C9431&gt;=Dashboard!$F$5,C9431&lt;=Dashboard!$H$5),AND(C9431="",Dashboard!$F$5&lt;=1980,Dashboard!$H$5&gt;=2016))),1,0)</f>
        <v>1</v>
      </c>
      <c r="Q9431" s="0" t="n">
        <f aca="false">J9431*P9431+ROW()*0.00000001</f>
        <v>0.13009431</v>
      </c>
    </row>
    <row r="9432" customFormat="false" ht="15" hidden="false" customHeight="false" outlineLevel="0" collapsed="false">
      <c r="A9432" s="0" t="s">
        <v>3841</v>
      </c>
      <c r="B9432" s="0" t="s">
        <v>64</v>
      </c>
      <c r="C9432" s="0" t="n">
        <v>2008</v>
      </c>
      <c r="D9432" s="0" t="s">
        <v>34</v>
      </c>
      <c r="E9432" s="0" t="s">
        <v>91</v>
      </c>
      <c r="F9432" s="0" t="n">
        <v>0.12</v>
      </c>
      <c r="G9432" s="0" t="n">
        <v>0</v>
      </c>
      <c r="H9432" s="0" t="n">
        <v>0</v>
      </c>
      <c r="I9432" s="0" t="n">
        <v>0.01</v>
      </c>
      <c r="J9432" s="0" t="n">
        <v>0.13</v>
      </c>
      <c r="K9432" s="0" t="n">
        <v>42</v>
      </c>
      <c r="M9432" s="0" t="s">
        <v>103</v>
      </c>
      <c r="N9432" s="0" t="s">
        <v>66</v>
      </c>
      <c r="O9432" s="0" t="s">
        <v>177</v>
      </c>
      <c r="P9432" s="0" t="n">
        <f aca="false">IF(AND(OR(Dashboard!$B$5="All",D9432=Dashboard!$B$5),OR(Dashboard!$D$5="All",N9432=Dashboard!$D$5),OR(AND(C9432&lt;&gt;"",C9432&gt;=Dashboard!$F$5,C9432&lt;=Dashboard!$H$5),AND(C9432="",Dashboard!$F$5&lt;=1980,Dashboard!$H$5&gt;=2016))),1,0)</f>
        <v>1</v>
      </c>
      <c r="Q9432" s="0" t="n">
        <f aca="false">J9432*P9432+ROW()*0.00000001</f>
        <v>0.13009432</v>
      </c>
    </row>
    <row r="9433" customFormat="false" ht="15" hidden="false" customHeight="false" outlineLevel="0" collapsed="false">
      <c r="A9433" s="0" t="s">
        <v>6879</v>
      </c>
      <c r="B9433" s="0" t="s">
        <v>64</v>
      </c>
      <c r="C9433" s="0" t="n">
        <v>2006</v>
      </c>
      <c r="D9433" s="0" t="s">
        <v>102</v>
      </c>
      <c r="E9433" s="0" t="s">
        <v>220</v>
      </c>
      <c r="F9433" s="0" t="n">
        <v>0.07</v>
      </c>
      <c r="G9433" s="0" t="n">
        <v>0.01</v>
      </c>
      <c r="H9433" s="0" t="n">
        <v>0.04</v>
      </c>
      <c r="I9433" s="0" t="n">
        <v>0.01</v>
      </c>
      <c r="J9433" s="0" t="n">
        <v>0.13</v>
      </c>
      <c r="K9433" s="0" t="n">
        <v>62</v>
      </c>
      <c r="L9433" s="0" t="n">
        <v>6.6</v>
      </c>
      <c r="M9433" s="0" t="s">
        <v>73</v>
      </c>
      <c r="N9433" s="0" t="s">
        <v>66</v>
      </c>
      <c r="O9433" s="0" t="s">
        <v>67</v>
      </c>
      <c r="P9433" s="0" t="n">
        <f aca="false">IF(AND(OR(Dashboard!$B$5="All",D9433=Dashboard!$B$5),OR(Dashboard!$D$5="All",N9433=Dashboard!$D$5),OR(AND(C9433&lt;&gt;"",C9433&gt;=Dashboard!$F$5,C9433&lt;=Dashboard!$H$5),AND(C9433="",Dashboard!$F$5&lt;=1980,Dashboard!$H$5&gt;=2016))),1,0)</f>
        <v>1</v>
      </c>
      <c r="Q9433" s="0" t="n">
        <f aca="false">J9433*P9433+ROW()*0.00000001</f>
        <v>0.13009433</v>
      </c>
    </row>
    <row r="9434" customFormat="false" ht="15" hidden="false" customHeight="false" outlineLevel="0" collapsed="false">
      <c r="A9434" s="0" t="s">
        <v>6880</v>
      </c>
      <c r="B9434" s="0" t="s">
        <v>152</v>
      </c>
      <c r="C9434" s="0" t="n">
        <v>2016</v>
      </c>
      <c r="D9434" s="0" t="s">
        <v>246</v>
      </c>
      <c r="E9434" s="0" t="s">
        <v>154</v>
      </c>
      <c r="F9434" s="0" t="n">
        <v>0</v>
      </c>
      <c r="G9434" s="0" t="n">
        <v>0.12</v>
      </c>
      <c r="H9434" s="0" t="n">
        <v>0</v>
      </c>
      <c r="I9434" s="0" t="n">
        <v>0.01</v>
      </c>
      <c r="J9434" s="0" t="n">
        <v>0.13</v>
      </c>
      <c r="K9434" s="0" t="n">
        <v>86</v>
      </c>
      <c r="L9434" s="0" t="n">
        <v>7.3</v>
      </c>
      <c r="M9434" s="0" t="s">
        <v>103</v>
      </c>
      <c r="N9434" s="0" t="s">
        <v>152</v>
      </c>
      <c r="O9434" s="0" t="s">
        <v>42</v>
      </c>
      <c r="P9434" s="0" t="n">
        <f aca="false">IF(AND(OR(Dashboard!$B$5="All",D9434=Dashboard!$B$5),OR(Dashboard!$D$5="All",N9434=Dashboard!$D$5),OR(AND(C9434&lt;&gt;"",C9434&gt;=Dashboard!$F$5,C9434&lt;=Dashboard!$H$5),AND(C9434="",Dashboard!$F$5&lt;=1980,Dashboard!$H$5&gt;=2016))),1,0)</f>
        <v>1</v>
      </c>
      <c r="Q9434" s="0" t="n">
        <f aca="false">J9434*P9434+ROW()*0.00000001</f>
        <v>0.13009434</v>
      </c>
    </row>
    <row r="9435" customFormat="false" ht="15" hidden="false" customHeight="false" outlineLevel="0" collapsed="false">
      <c r="A9435" s="0" t="s">
        <v>6881</v>
      </c>
      <c r="B9435" s="0" t="s">
        <v>50</v>
      </c>
      <c r="C9435" s="0" t="n">
        <v>2007</v>
      </c>
      <c r="D9435" s="0" t="s">
        <v>52</v>
      </c>
      <c r="E9435" s="0" t="s">
        <v>211</v>
      </c>
      <c r="F9435" s="0" t="n">
        <v>0</v>
      </c>
      <c r="G9435" s="0" t="n">
        <v>0</v>
      </c>
      <c r="H9435" s="0" t="n">
        <v>0.13</v>
      </c>
      <c r="I9435" s="0" t="n">
        <v>0</v>
      </c>
      <c r="J9435" s="0" t="n">
        <v>0.13</v>
      </c>
      <c r="N9435" s="0" t="s">
        <v>35</v>
      </c>
      <c r="P9435" s="0" t="n">
        <f aca="false">IF(AND(OR(Dashboard!$B$5="All",D9435=Dashboard!$B$5),OR(Dashboard!$D$5="All",N9435=Dashboard!$D$5),OR(AND(C9435&lt;&gt;"",C9435&gt;=Dashboard!$F$5,C9435&lt;=Dashboard!$H$5),AND(C9435="",Dashboard!$F$5&lt;=1980,Dashboard!$H$5&gt;=2016))),1,0)</f>
        <v>1</v>
      </c>
      <c r="Q9435" s="0" t="n">
        <f aca="false">J9435*P9435+ROW()*0.00000001</f>
        <v>0.13009435</v>
      </c>
    </row>
    <row r="9436" customFormat="false" ht="15" hidden="false" customHeight="false" outlineLevel="0" collapsed="false">
      <c r="A9436" s="0" t="s">
        <v>6882</v>
      </c>
      <c r="B9436" s="0" t="s">
        <v>85</v>
      </c>
      <c r="C9436" s="0" t="n">
        <v>2005</v>
      </c>
      <c r="D9436" s="0" t="s">
        <v>16</v>
      </c>
      <c r="E9436" s="0" t="s">
        <v>124</v>
      </c>
      <c r="F9436" s="0" t="n">
        <v>0.09</v>
      </c>
      <c r="G9436" s="0" t="n">
        <v>0.03</v>
      </c>
      <c r="H9436" s="0" t="n">
        <v>0</v>
      </c>
      <c r="I9436" s="0" t="n">
        <v>0</v>
      </c>
      <c r="J9436" s="0" t="n">
        <v>0.13</v>
      </c>
      <c r="N9436" s="0" t="s">
        <v>35</v>
      </c>
      <c r="P9436" s="0" t="n">
        <f aca="false">IF(AND(OR(Dashboard!$B$5="All",D9436=Dashboard!$B$5),OR(Dashboard!$D$5="All",N9436=Dashboard!$D$5),OR(AND(C9436&lt;&gt;"",C9436&gt;=Dashboard!$F$5,C9436&lt;=Dashboard!$H$5),AND(C9436="",Dashboard!$F$5&lt;=1980,Dashboard!$H$5&gt;=2016))),1,0)</f>
        <v>1</v>
      </c>
      <c r="Q9436" s="0" t="n">
        <f aca="false">J9436*P9436+ROW()*0.00000001</f>
        <v>0.13009436</v>
      </c>
    </row>
    <row r="9437" customFormat="false" ht="15" hidden="false" customHeight="false" outlineLevel="0" collapsed="false">
      <c r="A9437" s="0" t="s">
        <v>6883</v>
      </c>
      <c r="B9437" s="0" t="s">
        <v>76</v>
      </c>
      <c r="C9437" s="0" t="n">
        <v>2004</v>
      </c>
      <c r="D9437" s="0" t="s">
        <v>114</v>
      </c>
      <c r="E9437" s="0" t="s">
        <v>220</v>
      </c>
      <c r="F9437" s="0" t="n">
        <v>0.06</v>
      </c>
      <c r="G9437" s="0" t="n">
        <v>0.05</v>
      </c>
      <c r="H9437" s="0" t="n">
        <v>0</v>
      </c>
      <c r="I9437" s="0" t="n">
        <v>0.02</v>
      </c>
      <c r="J9437" s="0" t="n">
        <v>0.13</v>
      </c>
      <c r="K9437" s="0" t="n">
        <v>54</v>
      </c>
      <c r="L9437" s="0" t="n">
        <v>8.2</v>
      </c>
      <c r="M9437" s="0" t="s">
        <v>103</v>
      </c>
      <c r="N9437" s="0" t="s">
        <v>74</v>
      </c>
      <c r="O9437" s="0" t="s">
        <v>53</v>
      </c>
      <c r="P9437" s="0" t="n">
        <f aca="false">IF(AND(OR(Dashboard!$B$5="All",D9437=Dashboard!$B$5),OR(Dashboard!$D$5="All",N9437=Dashboard!$D$5),OR(AND(C9437&lt;&gt;"",C9437&gt;=Dashboard!$F$5,C9437&lt;=Dashboard!$H$5),AND(C9437="",Dashboard!$F$5&lt;=1980,Dashboard!$H$5&gt;=2016))),1,0)</f>
        <v>1</v>
      </c>
      <c r="Q9437" s="0" t="n">
        <f aca="false">J9437*P9437+ROW()*0.00000001</f>
        <v>0.13009437</v>
      </c>
    </row>
    <row r="9438" customFormat="false" ht="15" hidden="false" customHeight="false" outlineLevel="0" collapsed="false">
      <c r="A9438" s="0" t="s">
        <v>6884</v>
      </c>
      <c r="B9438" s="0" t="s">
        <v>50</v>
      </c>
      <c r="C9438" s="0" t="n">
        <v>2007</v>
      </c>
      <c r="D9438" s="0" t="s">
        <v>58</v>
      </c>
      <c r="E9438" s="0" t="s">
        <v>2269</v>
      </c>
      <c r="F9438" s="0" t="n">
        <v>0.07</v>
      </c>
      <c r="G9438" s="0" t="n">
        <v>0.05</v>
      </c>
      <c r="H9438" s="0" t="n">
        <v>0</v>
      </c>
      <c r="I9438" s="0" t="n">
        <v>0.01</v>
      </c>
      <c r="J9438" s="0" t="n">
        <v>0.13</v>
      </c>
      <c r="K9438" s="0" t="n">
        <v>78</v>
      </c>
      <c r="L9438" s="0" t="n">
        <v>7.5</v>
      </c>
      <c r="M9438" s="0" t="s">
        <v>36</v>
      </c>
      <c r="N9438" s="0" t="s">
        <v>35</v>
      </c>
      <c r="O9438" s="0" t="s">
        <v>37</v>
      </c>
      <c r="P9438" s="0" t="n">
        <f aca="false">IF(AND(OR(Dashboard!$B$5="All",D9438=Dashboard!$B$5),OR(Dashboard!$D$5="All",N9438=Dashboard!$D$5),OR(AND(C9438&lt;&gt;"",C9438&gt;=Dashboard!$F$5,C9438&lt;=Dashboard!$H$5),AND(C9438="",Dashboard!$F$5&lt;=1980,Dashboard!$H$5&gt;=2016))),1,0)</f>
        <v>1</v>
      </c>
      <c r="Q9438" s="0" t="n">
        <f aca="false">J9438*P9438+ROW()*0.00000001</f>
        <v>0.13009438</v>
      </c>
    </row>
    <row r="9439" customFormat="false" ht="15" hidden="false" customHeight="false" outlineLevel="0" collapsed="false">
      <c r="A9439" s="0" t="s">
        <v>6885</v>
      </c>
      <c r="B9439" s="0" t="s">
        <v>50</v>
      </c>
      <c r="C9439" s="0" t="n">
        <v>2010</v>
      </c>
      <c r="D9439" s="0" t="s">
        <v>34</v>
      </c>
      <c r="E9439" s="0" t="s">
        <v>154</v>
      </c>
      <c r="F9439" s="0" t="n">
        <v>0</v>
      </c>
      <c r="G9439" s="0" t="n">
        <v>0</v>
      </c>
      <c r="H9439" s="0" t="n">
        <v>0.13</v>
      </c>
      <c r="I9439" s="0" t="n">
        <v>0</v>
      </c>
      <c r="J9439" s="0" t="n">
        <v>0.13</v>
      </c>
      <c r="N9439" s="0" t="s">
        <v>35</v>
      </c>
      <c r="P9439" s="0" t="n">
        <f aca="false">IF(AND(OR(Dashboard!$B$5="All",D9439=Dashboard!$B$5),OR(Dashboard!$D$5="All",N9439=Dashboard!$D$5),OR(AND(C9439&lt;&gt;"",C9439&gt;=Dashboard!$F$5,C9439&lt;=Dashboard!$H$5),AND(C9439="",Dashboard!$F$5&lt;=1980,Dashboard!$H$5&gt;=2016))),1,0)</f>
        <v>1</v>
      </c>
      <c r="Q9439" s="0" t="n">
        <f aca="false">J9439*P9439+ROW()*0.00000001</f>
        <v>0.13009439</v>
      </c>
    </row>
    <row r="9440" customFormat="false" ht="15" hidden="false" customHeight="false" outlineLevel="0" collapsed="false">
      <c r="A9440" s="0" t="s">
        <v>4535</v>
      </c>
      <c r="B9440" s="0" t="s">
        <v>70</v>
      </c>
      <c r="C9440" s="0" t="n">
        <v>2009</v>
      </c>
      <c r="D9440" s="0" t="s">
        <v>34</v>
      </c>
      <c r="E9440" s="0" t="s">
        <v>72</v>
      </c>
      <c r="F9440" s="0" t="n">
        <v>0.12</v>
      </c>
      <c r="G9440" s="0" t="n">
        <v>0</v>
      </c>
      <c r="H9440" s="0" t="n">
        <v>0</v>
      </c>
      <c r="I9440" s="0" t="n">
        <v>0.01</v>
      </c>
      <c r="J9440" s="0" t="n">
        <v>0.13</v>
      </c>
      <c r="K9440" s="0" t="n">
        <v>80</v>
      </c>
      <c r="L9440" s="0" t="n">
        <v>7.6</v>
      </c>
      <c r="M9440" s="0" t="s">
        <v>125</v>
      </c>
      <c r="N9440" s="0" t="s">
        <v>74</v>
      </c>
      <c r="O9440" s="0" t="s">
        <v>37</v>
      </c>
      <c r="P9440" s="0" t="n">
        <f aca="false">IF(AND(OR(Dashboard!$B$5="All",D9440=Dashboard!$B$5),OR(Dashboard!$D$5="All",N9440=Dashboard!$D$5),OR(AND(C9440&lt;&gt;"",C9440&gt;=Dashboard!$F$5,C9440&lt;=Dashboard!$H$5),AND(C9440="",Dashboard!$F$5&lt;=1980,Dashboard!$H$5&gt;=2016))),1,0)</f>
        <v>1</v>
      </c>
      <c r="Q9440" s="0" t="n">
        <f aca="false">J9440*P9440+ROW()*0.00000001</f>
        <v>0.1300944</v>
      </c>
    </row>
    <row r="9441" customFormat="false" ht="15" hidden="false" customHeight="false" outlineLevel="0" collapsed="false">
      <c r="A9441" s="0" t="s">
        <v>4328</v>
      </c>
      <c r="B9441" s="0" t="s">
        <v>851</v>
      </c>
      <c r="C9441" s="0" t="n">
        <v>2013</v>
      </c>
      <c r="D9441" s="0" t="s">
        <v>114</v>
      </c>
      <c r="E9441" s="0" t="s">
        <v>243</v>
      </c>
      <c r="F9441" s="0" t="n">
        <v>0.01</v>
      </c>
      <c r="G9441" s="0" t="n">
        <v>0.09</v>
      </c>
      <c r="H9441" s="0" t="n">
        <v>0</v>
      </c>
      <c r="I9441" s="0" t="n">
        <v>0.03</v>
      </c>
      <c r="J9441" s="0" t="n">
        <v>0.13</v>
      </c>
      <c r="K9441" s="0" t="n">
        <v>64</v>
      </c>
      <c r="L9441" s="0" t="n">
        <v>6.6</v>
      </c>
      <c r="M9441" s="0" t="s">
        <v>125</v>
      </c>
      <c r="N9441" s="0" t="s">
        <v>74</v>
      </c>
      <c r="O9441" s="0" t="s">
        <v>67</v>
      </c>
      <c r="P9441" s="0" t="n">
        <f aca="false">IF(AND(OR(Dashboard!$B$5="All",D9441=Dashboard!$B$5),OR(Dashboard!$D$5="All",N9441=Dashboard!$D$5),OR(AND(C9441&lt;&gt;"",C9441&gt;=Dashboard!$F$5,C9441&lt;=Dashboard!$H$5),AND(C9441="",Dashboard!$F$5&lt;=1980,Dashboard!$H$5&gt;=2016))),1,0)</f>
        <v>1</v>
      </c>
      <c r="Q9441" s="0" t="n">
        <f aca="false">J9441*P9441+ROW()*0.00000001</f>
        <v>0.13009441</v>
      </c>
    </row>
    <row r="9442" customFormat="false" ht="15" hidden="false" customHeight="false" outlineLevel="0" collapsed="false">
      <c r="A9442" s="0" t="s">
        <v>6886</v>
      </c>
      <c r="B9442" s="0" t="s">
        <v>33</v>
      </c>
      <c r="C9442" s="0" t="n">
        <v>2011</v>
      </c>
      <c r="D9442" s="0" t="s">
        <v>41</v>
      </c>
      <c r="E9442" s="0" t="s">
        <v>91</v>
      </c>
      <c r="F9442" s="0" t="n">
        <v>0.08</v>
      </c>
      <c r="G9442" s="0" t="n">
        <v>0.03</v>
      </c>
      <c r="H9442" s="0" t="n">
        <v>0</v>
      </c>
      <c r="I9442" s="0" t="n">
        <v>0.01</v>
      </c>
      <c r="J9442" s="0" t="n">
        <v>0.13</v>
      </c>
      <c r="M9442" s="0" t="s">
        <v>36</v>
      </c>
      <c r="N9442" s="0" t="s">
        <v>35</v>
      </c>
      <c r="P9442" s="0" t="n">
        <f aca="false">IF(AND(OR(Dashboard!$B$5="All",D9442=Dashboard!$B$5),OR(Dashboard!$D$5="All",N9442=Dashboard!$D$5),OR(AND(C9442&lt;&gt;"",C9442&gt;=Dashboard!$F$5,C9442&lt;=Dashboard!$H$5),AND(C9442="",Dashboard!$F$5&lt;=1980,Dashboard!$H$5&gt;=2016))),1,0)</f>
        <v>1</v>
      </c>
      <c r="Q9442" s="0" t="n">
        <f aca="false">J9442*P9442+ROW()*0.00000001</f>
        <v>0.13009442</v>
      </c>
    </row>
    <row r="9443" customFormat="false" ht="15" hidden="false" customHeight="false" outlineLevel="0" collapsed="false">
      <c r="A9443" s="0" t="s">
        <v>6887</v>
      </c>
      <c r="B9443" s="0" t="s">
        <v>78</v>
      </c>
      <c r="C9443" s="0" t="n">
        <v>1992</v>
      </c>
      <c r="D9443" s="0" t="s">
        <v>56</v>
      </c>
      <c r="E9443" s="0" t="s">
        <v>220</v>
      </c>
      <c r="F9443" s="0" t="n">
        <v>0</v>
      </c>
      <c r="G9443" s="0" t="n">
        <v>0</v>
      </c>
      <c r="H9443" s="0" t="n">
        <v>0.13</v>
      </c>
      <c r="I9443" s="0" t="n">
        <v>0</v>
      </c>
      <c r="J9443" s="0" t="n">
        <v>0.13</v>
      </c>
      <c r="N9443" s="0" t="s">
        <v>35</v>
      </c>
      <c r="P9443" s="0" t="n">
        <f aca="false">IF(AND(OR(Dashboard!$B$5="All",D9443=Dashboard!$B$5),OR(Dashboard!$D$5="All",N9443=Dashboard!$D$5),OR(AND(C9443&lt;&gt;"",C9443&gt;=Dashboard!$F$5,C9443&lt;=Dashboard!$H$5),AND(C9443="",Dashboard!$F$5&lt;=1980,Dashboard!$H$5&gt;=2016))),1,0)</f>
        <v>1</v>
      </c>
      <c r="Q9443" s="0" t="n">
        <f aca="false">J9443*P9443+ROW()*0.00000001</f>
        <v>0.13009443</v>
      </c>
    </row>
    <row r="9444" customFormat="false" ht="15" hidden="false" customHeight="false" outlineLevel="0" collapsed="false">
      <c r="A9444" s="0" t="s">
        <v>6888</v>
      </c>
      <c r="B9444" s="0" t="s">
        <v>33</v>
      </c>
      <c r="C9444" s="0" t="n">
        <v>2010</v>
      </c>
      <c r="D9444" s="0" t="s">
        <v>52</v>
      </c>
      <c r="E9444" s="0" t="s">
        <v>124</v>
      </c>
      <c r="F9444" s="0" t="n">
        <v>0.12</v>
      </c>
      <c r="G9444" s="0" t="n">
        <v>0</v>
      </c>
      <c r="H9444" s="0" t="n">
        <v>0</v>
      </c>
      <c r="I9444" s="0" t="n">
        <v>0.01</v>
      </c>
      <c r="J9444" s="0" t="n">
        <v>0.13</v>
      </c>
      <c r="M9444" s="0" t="s">
        <v>36</v>
      </c>
      <c r="N9444" s="0" t="s">
        <v>35</v>
      </c>
      <c r="P9444" s="0" t="n">
        <f aca="false">IF(AND(OR(Dashboard!$B$5="All",D9444=Dashboard!$B$5),OR(Dashboard!$D$5="All",N9444=Dashboard!$D$5),OR(AND(C9444&lt;&gt;"",C9444&gt;=Dashboard!$F$5,C9444&lt;=Dashboard!$H$5),AND(C9444="",Dashboard!$F$5&lt;=1980,Dashboard!$H$5&gt;=2016))),1,0)</f>
        <v>1</v>
      </c>
      <c r="Q9444" s="0" t="n">
        <f aca="false">J9444*P9444+ROW()*0.00000001</f>
        <v>0.13009444</v>
      </c>
    </row>
    <row r="9445" customFormat="false" ht="15" hidden="false" customHeight="false" outlineLevel="0" collapsed="false">
      <c r="A9445" s="0" t="s">
        <v>6889</v>
      </c>
      <c r="B9445" s="0" t="s">
        <v>164</v>
      </c>
      <c r="C9445" s="0" t="n">
        <v>2005</v>
      </c>
      <c r="D9445" s="0" t="s">
        <v>56</v>
      </c>
      <c r="E9445" s="0" t="s">
        <v>142</v>
      </c>
      <c r="F9445" s="0" t="n">
        <v>0.12</v>
      </c>
      <c r="G9445" s="0" t="n">
        <v>0</v>
      </c>
      <c r="H9445" s="0" t="n">
        <v>0</v>
      </c>
      <c r="I9445" s="0" t="n">
        <v>0.01</v>
      </c>
      <c r="J9445" s="0" t="n">
        <v>0.13</v>
      </c>
      <c r="K9445" s="0" t="n">
        <v>54</v>
      </c>
      <c r="L9445" s="0" t="n">
        <v>7.2</v>
      </c>
      <c r="M9445" s="0" t="s">
        <v>73</v>
      </c>
      <c r="N9445" s="0" t="s">
        <v>74</v>
      </c>
      <c r="O9445" s="0" t="s">
        <v>53</v>
      </c>
      <c r="P9445" s="0" t="n">
        <f aca="false">IF(AND(OR(Dashboard!$B$5="All",D9445=Dashboard!$B$5),OR(Dashboard!$D$5="All",N9445=Dashboard!$D$5),OR(AND(C9445&lt;&gt;"",C9445&gt;=Dashboard!$F$5,C9445&lt;=Dashboard!$H$5),AND(C9445="",Dashboard!$F$5&lt;=1980,Dashboard!$H$5&gt;=2016))),1,0)</f>
        <v>1</v>
      </c>
      <c r="Q9445" s="0" t="n">
        <f aca="false">J9445*P9445+ROW()*0.00000001</f>
        <v>0.13009445</v>
      </c>
    </row>
    <row r="9446" customFormat="false" ht="15" hidden="false" customHeight="false" outlineLevel="0" collapsed="false">
      <c r="A9446" s="0" t="s">
        <v>6890</v>
      </c>
      <c r="B9446" s="0" t="s">
        <v>97</v>
      </c>
      <c r="C9446" s="0" t="n">
        <v>2011</v>
      </c>
      <c r="D9446" s="0" t="s">
        <v>46</v>
      </c>
      <c r="E9446" s="0" t="s">
        <v>157</v>
      </c>
      <c r="F9446" s="0" t="n">
        <v>0</v>
      </c>
      <c r="G9446" s="0" t="n">
        <v>0</v>
      </c>
      <c r="H9446" s="0" t="n">
        <v>0.13</v>
      </c>
      <c r="I9446" s="0" t="n">
        <v>0</v>
      </c>
      <c r="J9446" s="0" t="n">
        <v>0.13</v>
      </c>
      <c r="N9446" s="0" t="s">
        <v>35</v>
      </c>
      <c r="P9446" s="0" t="n">
        <f aca="false">IF(AND(OR(Dashboard!$B$5="All",D9446=Dashboard!$B$5),OR(Dashboard!$D$5="All",N9446=Dashboard!$D$5),OR(AND(C9446&lt;&gt;"",C9446&gt;=Dashboard!$F$5,C9446&lt;=Dashboard!$H$5),AND(C9446="",Dashboard!$F$5&lt;=1980,Dashboard!$H$5&gt;=2016))),1,0)</f>
        <v>1</v>
      </c>
      <c r="Q9446" s="0" t="n">
        <f aca="false">J9446*P9446+ROW()*0.00000001</f>
        <v>0.13009446</v>
      </c>
    </row>
    <row r="9447" customFormat="false" ht="15" hidden="false" customHeight="false" outlineLevel="0" collapsed="false">
      <c r="A9447" s="0" t="s">
        <v>6891</v>
      </c>
      <c r="B9447" s="0" t="s">
        <v>70</v>
      </c>
      <c r="C9447" s="0" t="n">
        <v>2007</v>
      </c>
      <c r="D9447" s="0" t="s">
        <v>34</v>
      </c>
      <c r="E9447" s="0" t="s">
        <v>89</v>
      </c>
      <c r="F9447" s="0" t="n">
        <v>0.12</v>
      </c>
      <c r="G9447" s="0" t="n">
        <v>0</v>
      </c>
      <c r="H9447" s="0" t="n">
        <v>0</v>
      </c>
      <c r="I9447" s="0" t="n">
        <v>0.01</v>
      </c>
      <c r="J9447" s="0" t="n">
        <v>0.13</v>
      </c>
      <c r="K9447" s="0" t="n">
        <v>63</v>
      </c>
      <c r="L9447" s="0" t="n">
        <v>6</v>
      </c>
      <c r="M9447" s="0" t="s">
        <v>36</v>
      </c>
      <c r="N9447" s="0" t="s">
        <v>74</v>
      </c>
      <c r="O9447" s="0" t="s">
        <v>67</v>
      </c>
      <c r="P9447" s="0" t="n">
        <f aca="false">IF(AND(OR(Dashboard!$B$5="All",D9447=Dashboard!$B$5),OR(Dashboard!$D$5="All",N9447=Dashboard!$D$5),OR(AND(C9447&lt;&gt;"",C9447&gt;=Dashboard!$F$5,C9447&lt;=Dashboard!$H$5),AND(C9447="",Dashboard!$F$5&lt;=1980,Dashboard!$H$5&gt;=2016))),1,0)</f>
        <v>1</v>
      </c>
      <c r="Q9447" s="0" t="n">
        <f aca="false">J9447*P9447+ROW()*0.00000001</f>
        <v>0.13009447</v>
      </c>
    </row>
    <row r="9448" customFormat="false" ht="15" hidden="false" customHeight="false" outlineLevel="0" collapsed="false">
      <c r="A9448" s="0" t="s">
        <v>6892</v>
      </c>
      <c r="B9448" s="0" t="s">
        <v>172</v>
      </c>
      <c r="C9448" s="0" t="n">
        <v>2015</v>
      </c>
      <c r="D9448" s="0" t="s">
        <v>52</v>
      </c>
      <c r="E9448" s="0" t="s">
        <v>124</v>
      </c>
      <c r="F9448" s="0" t="n">
        <v>0.1</v>
      </c>
      <c r="G9448" s="0" t="n">
        <v>0.02</v>
      </c>
      <c r="H9448" s="0" t="n">
        <v>0</v>
      </c>
      <c r="I9448" s="0" t="n">
        <v>0.01</v>
      </c>
      <c r="J9448" s="0" t="n">
        <v>0.13</v>
      </c>
      <c r="M9448" s="0" t="s">
        <v>125</v>
      </c>
      <c r="N9448" s="0" t="s">
        <v>66</v>
      </c>
      <c r="P9448" s="0" t="n">
        <f aca="false">IF(AND(OR(Dashboard!$B$5="All",D9448=Dashboard!$B$5),OR(Dashboard!$D$5="All",N9448=Dashboard!$D$5),OR(AND(C9448&lt;&gt;"",C9448&gt;=Dashboard!$F$5,C9448&lt;=Dashboard!$H$5),AND(C9448="",Dashboard!$F$5&lt;=1980,Dashboard!$H$5&gt;=2016))),1,0)</f>
        <v>1</v>
      </c>
      <c r="Q9448" s="0" t="n">
        <f aca="false">J9448*P9448+ROW()*0.00000001</f>
        <v>0.13009448</v>
      </c>
    </row>
    <row r="9449" customFormat="false" ht="15" hidden="false" customHeight="false" outlineLevel="0" collapsed="false">
      <c r="A9449" s="0" t="s">
        <v>6425</v>
      </c>
      <c r="B9449" s="0" t="s">
        <v>76</v>
      </c>
      <c r="C9449" s="0" t="n">
        <v>2009</v>
      </c>
      <c r="D9449" s="0" t="s">
        <v>114</v>
      </c>
      <c r="E9449" s="0" t="s">
        <v>2890</v>
      </c>
      <c r="F9449" s="0" t="n">
        <v>0</v>
      </c>
      <c r="G9449" s="0" t="n">
        <v>0</v>
      </c>
      <c r="H9449" s="0" t="n">
        <v>0.13</v>
      </c>
      <c r="I9449" s="0" t="n">
        <v>0</v>
      </c>
      <c r="J9449" s="0" t="n">
        <v>0.13</v>
      </c>
      <c r="N9449" s="0" t="s">
        <v>74</v>
      </c>
      <c r="P9449" s="0" t="n">
        <f aca="false">IF(AND(OR(Dashboard!$B$5="All",D9449=Dashboard!$B$5),OR(Dashboard!$D$5="All",N9449=Dashboard!$D$5),OR(AND(C9449&lt;&gt;"",C9449&gt;=Dashboard!$F$5,C9449&lt;=Dashboard!$H$5),AND(C9449="",Dashboard!$F$5&lt;=1980,Dashboard!$H$5&gt;=2016))),1,0)</f>
        <v>1</v>
      </c>
      <c r="Q9449" s="0" t="n">
        <f aca="false">J9449*P9449+ROW()*0.00000001</f>
        <v>0.13009449</v>
      </c>
    </row>
    <row r="9450" customFormat="false" ht="15" hidden="false" customHeight="false" outlineLevel="0" collapsed="false">
      <c r="A9450" s="0" t="s">
        <v>6893</v>
      </c>
      <c r="B9450" s="0" t="s">
        <v>117</v>
      </c>
      <c r="C9450" s="0" t="n">
        <v>1998</v>
      </c>
      <c r="D9450" s="0" t="s">
        <v>34</v>
      </c>
      <c r="E9450" s="0" t="s">
        <v>547</v>
      </c>
      <c r="F9450" s="0" t="n">
        <v>0.07</v>
      </c>
      <c r="G9450" s="0" t="n">
        <v>0.05</v>
      </c>
      <c r="H9450" s="0" t="n">
        <v>0</v>
      </c>
      <c r="I9450" s="0" t="n">
        <v>0.01</v>
      </c>
      <c r="J9450" s="0" t="n">
        <v>0.13</v>
      </c>
      <c r="N9450" s="0" t="s">
        <v>74</v>
      </c>
      <c r="P9450" s="0" t="n">
        <f aca="false">IF(AND(OR(Dashboard!$B$5="All",D9450=Dashboard!$B$5),OR(Dashboard!$D$5="All",N9450=Dashboard!$D$5),OR(AND(C9450&lt;&gt;"",C9450&gt;=Dashboard!$F$5,C9450&lt;=Dashboard!$H$5),AND(C9450="",Dashboard!$F$5&lt;=1980,Dashboard!$H$5&gt;=2016))),1,0)</f>
        <v>1</v>
      </c>
      <c r="Q9450" s="0" t="n">
        <f aca="false">J9450*P9450+ROW()*0.00000001</f>
        <v>0.1300945</v>
      </c>
    </row>
    <row r="9451" customFormat="false" ht="15" hidden="false" customHeight="false" outlineLevel="0" collapsed="false">
      <c r="A9451" s="0" t="s">
        <v>6774</v>
      </c>
      <c r="B9451" s="0" t="s">
        <v>33</v>
      </c>
      <c r="C9451" s="0" t="n">
        <v>2011</v>
      </c>
      <c r="D9451" s="0" t="s">
        <v>114</v>
      </c>
      <c r="E9451" s="0" t="s">
        <v>124</v>
      </c>
      <c r="F9451" s="0" t="n">
        <v>0.08</v>
      </c>
      <c r="G9451" s="0" t="n">
        <v>0.04</v>
      </c>
      <c r="H9451" s="0" t="n">
        <v>0</v>
      </c>
      <c r="I9451" s="0" t="n">
        <v>0.01</v>
      </c>
      <c r="J9451" s="0" t="n">
        <v>0.13</v>
      </c>
      <c r="M9451" s="0" t="s">
        <v>103</v>
      </c>
      <c r="N9451" s="0" t="s">
        <v>35</v>
      </c>
      <c r="P9451" s="0" t="n">
        <f aca="false">IF(AND(OR(Dashboard!$B$5="All",D9451=Dashboard!$B$5),OR(Dashboard!$D$5="All",N9451=Dashboard!$D$5),OR(AND(C9451&lt;&gt;"",C9451&gt;=Dashboard!$F$5,C9451&lt;=Dashboard!$H$5),AND(C9451="",Dashboard!$F$5&lt;=1980,Dashboard!$H$5&gt;=2016))),1,0)</f>
        <v>1</v>
      </c>
      <c r="Q9451" s="0" t="n">
        <f aca="false">J9451*P9451+ROW()*0.00000001</f>
        <v>0.13009451</v>
      </c>
    </row>
    <row r="9452" customFormat="false" ht="15" hidden="false" customHeight="false" outlineLevel="0" collapsed="false">
      <c r="A9452" s="0" t="s">
        <v>6894</v>
      </c>
      <c r="B9452" s="0" t="s">
        <v>70</v>
      </c>
      <c r="C9452" s="0" t="n">
        <v>2014</v>
      </c>
      <c r="D9452" s="0" t="s">
        <v>52</v>
      </c>
      <c r="E9452" s="0" t="s">
        <v>328</v>
      </c>
      <c r="F9452" s="0" t="n">
        <v>0</v>
      </c>
      <c r="G9452" s="0" t="n">
        <v>0</v>
      </c>
      <c r="H9452" s="0" t="n">
        <v>0.13</v>
      </c>
      <c r="I9452" s="0" t="n">
        <v>0</v>
      </c>
      <c r="J9452" s="0" t="n">
        <v>0.13</v>
      </c>
      <c r="N9452" s="0" t="s">
        <v>74</v>
      </c>
      <c r="P9452" s="0" t="n">
        <f aca="false">IF(AND(OR(Dashboard!$B$5="All",D9452=Dashboard!$B$5),OR(Dashboard!$D$5="All",N9452=Dashboard!$D$5),OR(AND(C9452&lt;&gt;"",C9452&gt;=Dashboard!$F$5,C9452&lt;=Dashboard!$H$5),AND(C9452="",Dashboard!$F$5&lt;=1980,Dashboard!$H$5&gt;=2016))),1,0)</f>
        <v>1</v>
      </c>
      <c r="Q9452" s="0" t="n">
        <f aca="false">J9452*P9452+ROW()*0.00000001</f>
        <v>0.13009452</v>
      </c>
    </row>
    <row r="9453" customFormat="false" ht="15" hidden="false" customHeight="false" outlineLevel="0" collapsed="false">
      <c r="A9453" s="0" t="s">
        <v>6895</v>
      </c>
      <c r="B9453" s="0" t="s">
        <v>85</v>
      </c>
      <c r="C9453" s="0" t="n">
        <v>2001</v>
      </c>
      <c r="D9453" s="0" t="s">
        <v>102</v>
      </c>
      <c r="E9453" s="0" t="s">
        <v>2331</v>
      </c>
      <c r="F9453" s="0" t="n">
        <v>0.09</v>
      </c>
      <c r="G9453" s="0" t="n">
        <v>0.03</v>
      </c>
      <c r="H9453" s="0" t="n">
        <v>0</v>
      </c>
      <c r="I9453" s="0" t="n">
        <v>0</v>
      </c>
      <c r="J9453" s="0" t="n">
        <v>0.13</v>
      </c>
      <c r="N9453" s="0" t="s">
        <v>35</v>
      </c>
      <c r="P9453" s="0" t="n">
        <f aca="false">IF(AND(OR(Dashboard!$B$5="All",D9453=Dashboard!$B$5),OR(Dashboard!$D$5="All",N9453=Dashboard!$D$5),OR(AND(C9453&lt;&gt;"",C9453&gt;=Dashboard!$F$5,C9453&lt;=Dashboard!$H$5),AND(C9453="",Dashboard!$F$5&lt;=1980,Dashboard!$H$5&gt;=2016))),1,0)</f>
        <v>1</v>
      </c>
      <c r="Q9453" s="0" t="n">
        <f aca="false">J9453*P9453+ROW()*0.00000001</f>
        <v>0.13009453</v>
      </c>
    </row>
    <row r="9454" customFormat="false" ht="15" hidden="false" customHeight="false" outlineLevel="0" collapsed="false">
      <c r="A9454" s="0" t="s">
        <v>6896</v>
      </c>
      <c r="B9454" s="0" t="s">
        <v>76</v>
      </c>
      <c r="C9454" s="0" t="n">
        <v>2008</v>
      </c>
      <c r="D9454" s="0" t="s">
        <v>46</v>
      </c>
      <c r="E9454" s="0" t="s">
        <v>996</v>
      </c>
      <c r="F9454" s="0" t="n">
        <v>0</v>
      </c>
      <c r="G9454" s="0" t="n">
        <v>0</v>
      </c>
      <c r="H9454" s="0" t="n">
        <v>0.13</v>
      </c>
      <c r="I9454" s="0" t="n">
        <v>0</v>
      </c>
      <c r="J9454" s="0" t="n">
        <v>0.13</v>
      </c>
      <c r="N9454" s="0" t="s">
        <v>74</v>
      </c>
      <c r="P9454" s="0" t="n">
        <f aca="false">IF(AND(OR(Dashboard!$B$5="All",D9454=Dashboard!$B$5),OR(Dashboard!$D$5="All",N9454=Dashboard!$D$5),OR(AND(C9454&lt;&gt;"",C9454&gt;=Dashboard!$F$5,C9454&lt;=Dashboard!$H$5),AND(C9454="",Dashboard!$F$5&lt;=1980,Dashboard!$H$5&gt;=2016))),1,0)</f>
        <v>1</v>
      </c>
      <c r="Q9454" s="0" t="n">
        <f aca="false">J9454*P9454+ROW()*0.00000001</f>
        <v>0.13009454</v>
      </c>
    </row>
    <row r="9455" customFormat="false" ht="15" hidden="false" customHeight="false" outlineLevel="0" collapsed="false">
      <c r="A9455" s="0" t="s">
        <v>4628</v>
      </c>
      <c r="B9455" s="0" t="s">
        <v>144</v>
      </c>
      <c r="C9455" s="0" t="n">
        <v>2003</v>
      </c>
      <c r="D9455" s="0" t="s">
        <v>16</v>
      </c>
      <c r="E9455" s="0" t="s">
        <v>160</v>
      </c>
      <c r="F9455" s="0" t="n">
        <v>0.1</v>
      </c>
      <c r="G9455" s="0" t="n">
        <v>0.03</v>
      </c>
      <c r="H9455" s="0" t="n">
        <v>0</v>
      </c>
      <c r="I9455" s="0" t="n">
        <v>0</v>
      </c>
      <c r="J9455" s="0" t="n">
        <v>0.13</v>
      </c>
      <c r="K9455" s="0" t="n">
        <v>67</v>
      </c>
      <c r="L9455" s="0" t="n">
        <v>6.8</v>
      </c>
      <c r="M9455" s="0" t="s">
        <v>103</v>
      </c>
      <c r="N9455" s="0" t="s">
        <v>66</v>
      </c>
      <c r="O9455" s="0" t="s">
        <v>67</v>
      </c>
      <c r="P9455" s="0" t="n">
        <f aca="false">IF(AND(OR(Dashboard!$B$5="All",D9455=Dashboard!$B$5),OR(Dashboard!$D$5="All",N9455=Dashboard!$D$5),OR(AND(C9455&lt;&gt;"",C9455&gt;=Dashboard!$F$5,C9455&lt;=Dashboard!$H$5),AND(C9455="",Dashboard!$F$5&lt;=1980,Dashboard!$H$5&gt;=2016))),1,0)</f>
        <v>1</v>
      </c>
      <c r="Q9455" s="0" t="n">
        <f aca="false">J9455*P9455+ROW()*0.00000001</f>
        <v>0.13009455</v>
      </c>
    </row>
    <row r="9456" customFormat="false" ht="15" hidden="false" customHeight="false" outlineLevel="0" collapsed="false">
      <c r="A9456" s="0" t="s">
        <v>4909</v>
      </c>
      <c r="B9456" s="0" t="s">
        <v>70</v>
      </c>
      <c r="C9456" s="0" t="n">
        <v>2008</v>
      </c>
      <c r="D9456" s="0" t="s">
        <v>56</v>
      </c>
      <c r="E9456" s="0" t="s">
        <v>160</v>
      </c>
      <c r="F9456" s="0" t="n">
        <v>0.08</v>
      </c>
      <c r="G9456" s="0" t="n">
        <v>0.03</v>
      </c>
      <c r="H9456" s="0" t="n">
        <v>0</v>
      </c>
      <c r="I9456" s="0" t="n">
        <v>0.02</v>
      </c>
      <c r="J9456" s="0" t="n">
        <v>0.13</v>
      </c>
      <c r="K9456" s="0" t="n">
        <v>50</v>
      </c>
      <c r="L9456" s="0" t="n">
        <v>7.1</v>
      </c>
      <c r="M9456" s="0" t="s">
        <v>73</v>
      </c>
      <c r="N9456" s="0" t="s">
        <v>74</v>
      </c>
      <c r="O9456" s="0" t="s">
        <v>177</v>
      </c>
      <c r="P9456" s="0" t="n">
        <f aca="false">IF(AND(OR(Dashboard!$B$5="All",D9456=Dashboard!$B$5),OR(Dashboard!$D$5="All",N9456=Dashboard!$D$5),OR(AND(C9456&lt;&gt;"",C9456&gt;=Dashboard!$F$5,C9456&lt;=Dashboard!$H$5),AND(C9456="",Dashboard!$F$5&lt;=1980,Dashboard!$H$5&gt;=2016))),1,0)</f>
        <v>1</v>
      </c>
      <c r="Q9456" s="0" t="n">
        <f aca="false">J9456*P9456+ROW()*0.00000001</f>
        <v>0.13009456</v>
      </c>
    </row>
    <row r="9457" customFormat="false" ht="15" hidden="false" customHeight="false" outlineLevel="0" collapsed="false">
      <c r="A9457" s="0" t="s">
        <v>6897</v>
      </c>
      <c r="B9457" s="0" t="s">
        <v>50</v>
      </c>
      <c r="C9457" s="0" t="n">
        <v>2010</v>
      </c>
      <c r="D9457" s="0" t="s">
        <v>52</v>
      </c>
      <c r="E9457" s="0" t="s">
        <v>5994</v>
      </c>
      <c r="F9457" s="0" t="n">
        <v>0.12</v>
      </c>
      <c r="G9457" s="0" t="n">
        <v>0</v>
      </c>
      <c r="H9457" s="0" t="n">
        <v>0</v>
      </c>
      <c r="I9457" s="0" t="n">
        <v>0.01</v>
      </c>
      <c r="J9457" s="0" t="n">
        <v>0.13</v>
      </c>
      <c r="M9457" s="0" t="s">
        <v>36</v>
      </c>
      <c r="N9457" s="0" t="s">
        <v>35</v>
      </c>
      <c r="P9457" s="0" t="n">
        <f aca="false">IF(AND(OR(Dashboard!$B$5="All",D9457=Dashboard!$B$5),OR(Dashboard!$D$5="All",N9457=Dashboard!$D$5),OR(AND(C9457&lt;&gt;"",C9457&gt;=Dashboard!$F$5,C9457&lt;=Dashboard!$H$5),AND(C9457="",Dashboard!$F$5&lt;=1980,Dashboard!$H$5&gt;=2016))),1,0)</f>
        <v>1</v>
      </c>
      <c r="Q9457" s="0" t="n">
        <f aca="false">J9457*P9457+ROW()*0.00000001</f>
        <v>0.13009457</v>
      </c>
    </row>
    <row r="9458" customFormat="false" ht="15" hidden="false" customHeight="false" outlineLevel="0" collapsed="false">
      <c r="A9458" s="0" t="s">
        <v>2865</v>
      </c>
      <c r="B9458" s="0" t="s">
        <v>144</v>
      </c>
      <c r="C9458" s="0" t="n">
        <v>2001</v>
      </c>
      <c r="D9458" s="0" t="s">
        <v>41</v>
      </c>
      <c r="E9458" s="0" t="s">
        <v>418</v>
      </c>
      <c r="F9458" s="0" t="n">
        <v>0.1</v>
      </c>
      <c r="G9458" s="0" t="n">
        <v>0.03</v>
      </c>
      <c r="H9458" s="0" t="n">
        <v>0</v>
      </c>
      <c r="I9458" s="0" t="n">
        <v>0</v>
      </c>
      <c r="J9458" s="0" t="n">
        <v>0.13</v>
      </c>
      <c r="K9458" s="0" t="n">
        <v>74</v>
      </c>
      <c r="M9458" s="0" t="s">
        <v>36</v>
      </c>
      <c r="N9458" s="0" t="s">
        <v>66</v>
      </c>
      <c r="O9458" s="0" t="s">
        <v>37</v>
      </c>
      <c r="P9458" s="0" t="n">
        <f aca="false">IF(AND(OR(Dashboard!$B$5="All",D9458=Dashboard!$B$5),OR(Dashboard!$D$5="All",N9458=Dashboard!$D$5),OR(AND(C9458&lt;&gt;"",C9458&gt;=Dashboard!$F$5,C9458&lt;=Dashboard!$H$5),AND(C9458="",Dashboard!$F$5&lt;=1980,Dashboard!$H$5&gt;=2016))),1,0)</f>
        <v>1</v>
      </c>
      <c r="Q9458" s="0" t="n">
        <f aca="false">J9458*P9458+ROW()*0.00000001</f>
        <v>0.13009458</v>
      </c>
    </row>
    <row r="9459" customFormat="false" ht="15" hidden="false" customHeight="false" outlineLevel="0" collapsed="false">
      <c r="A9459" s="0" t="s">
        <v>2990</v>
      </c>
      <c r="B9459" s="0" t="s">
        <v>117</v>
      </c>
      <c r="C9459" s="0" t="n">
        <v>1995</v>
      </c>
      <c r="D9459" s="0" t="s">
        <v>246</v>
      </c>
      <c r="E9459" s="0" t="s">
        <v>782</v>
      </c>
      <c r="F9459" s="0" t="n">
        <v>0.05</v>
      </c>
      <c r="G9459" s="0" t="n">
        <v>0.03</v>
      </c>
      <c r="H9459" s="0" t="n">
        <v>0.04</v>
      </c>
      <c r="I9459" s="0" t="n">
        <v>0.01</v>
      </c>
      <c r="J9459" s="0" t="n">
        <v>0.13</v>
      </c>
      <c r="N9459" s="0" t="s">
        <v>74</v>
      </c>
      <c r="P9459" s="0" t="n">
        <f aca="false">IF(AND(OR(Dashboard!$B$5="All",D9459=Dashboard!$B$5),OR(Dashboard!$D$5="All",N9459=Dashboard!$D$5),OR(AND(C9459&lt;&gt;"",C9459&gt;=Dashboard!$F$5,C9459&lt;=Dashboard!$H$5),AND(C9459="",Dashboard!$F$5&lt;=1980,Dashboard!$H$5&gt;=2016))),1,0)</f>
        <v>1</v>
      </c>
      <c r="Q9459" s="0" t="n">
        <f aca="false">J9459*P9459+ROW()*0.00000001</f>
        <v>0.13009459</v>
      </c>
    </row>
    <row r="9460" customFormat="false" ht="15" hidden="false" customHeight="false" outlineLevel="0" collapsed="false">
      <c r="A9460" s="0" t="s">
        <v>6898</v>
      </c>
      <c r="B9460" s="0" t="s">
        <v>78</v>
      </c>
      <c r="C9460" s="0" t="n">
        <v>1993</v>
      </c>
      <c r="D9460" s="0" t="s">
        <v>46</v>
      </c>
      <c r="E9460" s="0" t="s">
        <v>35</v>
      </c>
      <c r="F9460" s="0" t="n">
        <v>0</v>
      </c>
      <c r="G9460" s="0" t="n">
        <v>0</v>
      </c>
      <c r="H9460" s="0" t="n">
        <v>0.13</v>
      </c>
      <c r="I9460" s="0" t="n">
        <v>0</v>
      </c>
      <c r="J9460" s="0" t="n">
        <v>0.13</v>
      </c>
      <c r="N9460" s="0" t="s">
        <v>35</v>
      </c>
      <c r="P9460" s="0" t="n">
        <f aca="false">IF(AND(OR(Dashboard!$B$5="All",D9460=Dashboard!$B$5),OR(Dashboard!$D$5="All",N9460=Dashboard!$D$5),OR(AND(C9460&lt;&gt;"",C9460&gt;=Dashboard!$F$5,C9460&lt;=Dashboard!$H$5),AND(C9460="",Dashboard!$F$5&lt;=1980,Dashboard!$H$5&gt;=2016))),1,0)</f>
        <v>1</v>
      </c>
      <c r="Q9460" s="0" t="n">
        <f aca="false">J9460*P9460+ROW()*0.00000001</f>
        <v>0.1300946</v>
      </c>
    </row>
    <row r="9461" customFormat="false" ht="15" hidden="false" customHeight="false" outlineLevel="0" collapsed="false">
      <c r="A9461" s="0" t="s">
        <v>365</v>
      </c>
      <c r="B9461" s="0" t="s">
        <v>152</v>
      </c>
      <c r="C9461" s="0" t="n">
        <v>2015</v>
      </c>
      <c r="D9461" s="0" t="s">
        <v>71</v>
      </c>
      <c r="E9461" s="0" t="s">
        <v>243</v>
      </c>
      <c r="F9461" s="0" t="n">
        <v>0.09</v>
      </c>
      <c r="G9461" s="0" t="n">
        <v>0.03</v>
      </c>
      <c r="H9461" s="0" t="n">
        <v>0</v>
      </c>
      <c r="I9461" s="0" t="n">
        <v>0.01</v>
      </c>
      <c r="J9461" s="0" t="n">
        <v>0.13</v>
      </c>
      <c r="K9461" s="0" t="n">
        <v>70</v>
      </c>
      <c r="L9461" s="0" t="n">
        <v>2.5</v>
      </c>
      <c r="M9461" s="0" t="s">
        <v>73</v>
      </c>
      <c r="N9461" s="0" t="s">
        <v>152</v>
      </c>
      <c r="O9461" s="0" t="s">
        <v>67</v>
      </c>
      <c r="P9461" s="0" t="n">
        <f aca="false">IF(AND(OR(Dashboard!$B$5="All",D9461=Dashboard!$B$5),OR(Dashboard!$D$5="All",N9461=Dashboard!$D$5),OR(AND(C9461&lt;&gt;"",C9461&gt;=Dashboard!$F$5,C9461&lt;=Dashboard!$H$5),AND(C9461="",Dashboard!$F$5&lt;=1980,Dashboard!$H$5&gt;=2016))),1,0)</f>
        <v>1</v>
      </c>
      <c r="Q9461" s="0" t="n">
        <f aca="false">J9461*P9461+ROW()*0.00000001</f>
        <v>0.13009461</v>
      </c>
    </row>
    <row r="9462" customFormat="false" ht="15" hidden="false" customHeight="false" outlineLevel="0" collapsed="false">
      <c r="A9462" s="0" t="s">
        <v>6899</v>
      </c>
      <c r="B9462" s="0" t="s">
        <v>50</v>
      </c>
      <c r="C9462" s="0" t="n">
        <v>2005</v>
      </c>
      <c r="D9462" s="0" t="s">
        <v>16</v>
      </c>
      <c r="E9462" s="0" t="s">
        <v>487</v>
      </c>
      <c r="F9462" s="0" t="n">
        <v>0.11</v>
      </c>
      <c r="G9462" s="0" t="n">
        <v>0.01</v>
      </c>
      <c r="H9462" s="0" t="n">
        <v>0</v>
      </c>
      <c r="I9462" s="0" t="n">
        <v>0.01</v>
      </c>
      <c r="J9462" s="0" t="n">
        <v>0.13</v>
      </c>
      <c r="K9462" s="0" t="n">
        <v>61</v>
      </c>
      <c r="L9462" s="0" t="n">
        <v>7.5</v>
      </c>
      <c r="M9462" s="0" t="s">
        <v>36</v>
      </c>
      <c r="N9462" s="0" t="s">
        <v>35</v>
      </c>
      <c r="O9462" s="0" t="s">
        <v>67</v>
      </c>
      <c r="P9462" s="0" t="n">
        <f aca="false">IF(AND(OR(Dashboard!$B$5="All",D9462=Dashboard!$B$5),OR(Dashboard!$D$5="All",N9462=Dashboard!$D$5),OR(AND(C9462&lt;&gt;"",C9462&gt;=Dashboard!$F$5,C9462&lt;=Dashboard!$H$5),AND(C9462="",Dashboard!$F$5&lt;=1980,Dashboard!$H$5&gt;=2016))),1,0)</f>
        <v>1</v>
      </c>
      <c r="Q9462" s="0" t="n">
        <f aca="false">J9462*P9462+ROW()*0.00000001</f>
        <v>0.13009462</v>
      </c>
    </row>
    <row r="9463" customFormat="false" ht="15" hidden="false" customHeight="false" outlineLevel="0" collapsed="false">
      <c r="A9463" s="0" t="s">
        <v>2729</v>
      </c>
      <c r="B9463" s="0" t="s">
        <v>144</v>
      </c>
      <c r="C9463" s="0" t="n">
        <v>2005</v>
      </c>
      <c r="D9463" s="0" t="s">
        <v>16</v>
      </c>
      <c r="E9463" s="0" t="s">
        <v>211</v>
      </c>
      <c r="F9463" s="0" t="n">
        <v>0.1</v>
      </c>
      <c r="G9463" s="0" t="n">
        <v>0.03</v>
      </c>
      <c r="H9463" s="0" t="n">
        <v>0</v>
      </c>
      <c r="I9463" s="0" t="n">
        <v>0</v>
      </c>
      <c r="J9463" s="0" t="n">
        <v>0.13</v>
      </c>
      <c r="K9463" s="0" t="n">
        <v>80</v>
      </c>
      <c r="L9463" s="0" t="n">
        <v>9.2</v>
      </c>
      <c r="M9463" s="0" t="s">
        <v>36</v>
      </c>
      <c r="N9463" s="0" t="s">
        <v>66</v>
      </c>
      <c r="O9463" s="0" t="s">
        <v>37</v>
      </c>
      <c r="P9463" s="0" t="n">
        <f aca="false">IF(AND(OR(Dashboard!$B$5="All",D9463=Dashboard!$B$5),OR(Dashboard!$D$5="All",N9463=Dashboard!$D$5),OR(AND(C9463&lt;&gt;"",C9463&gt;=Dashboard!$F$5,C9463&lt;=Dashboard!$H$5),AND(C9463="",Dashboard!$F$5&lt;=1980,Dashboard!$H$5&gt;=2016))),1,0)</f>
        <v>1</v>
      </c>
      <c r="Q9463" s="0" t="n">
        <f aca="false">J9463*P9463+ROW()*0.00000001</f>
        <v>0.13009463</v>
      </c>
    </row>
    <row r="9464" customFormat="false" ht="15" hidden="false" customHeight="false" outlineLevel="0" collapsed="false">
      <c r="A9464" s="0" t="s">
        <v>6900</v>
      </c>
      <c r="B9464" s="0" t="s">
        <v>50</v>
      </c>
      <c r="C9464" s="0" t="n">
        <v>2008</v>
      </c>
      <c r="D9464" s="0" t="s">
        <v>58</v>
      </c>
      <c r="E9464" s="0" t="s">
        <v>211</v>
      </c>
      <c r="F9464" s="0" t="n">
        <v>0.12</v>
      </c>
      <c r="G9464" s="0" t="n">
        <v>0</v>
      </c>
      <c r="H9464" s="0" t="n">
        <v>0</v>
      </c>
      <c r="I9464" s="0" t="n">
        <v>0.01</v>
      </c>
      <c r="J9464" s="0" t="n">
        <v>0.13</v>
      </c>
      <c r="M9464" s="0" t="s">
        <v>36</v>
      </c>
      <c r="N9464" s="0" t="s">
        <v>35</v>
      </c>
      <c r="P9464" s="0" t="n">
        <f aca="false">IF(AND(OR(Dashboard!$B$5="All",D9464=Dashboard!$B$5),OR(Dashboard!$D$5="All",N9464=Dashboard!$D$5),OR(AND(C9464&lt;&gt;"",C9464&gt;=Dashboard!$F$5,C9464&lt;=Dashboard!$H$5),AND(C9464="",Dashboard!$F$5&lt;=1980,Dashboard!$H$5&gt;=2016))),1,0)</f>
        <v>1</v>
      </c>
      <c r="Q9464" s="0" t="n">
        <f aca="false">J9464*P9464+ROW()*0.00000001</f>
        <v>0.13009464</v>
      </c>
    </row>
    <row r="9465" customFormat="false" ht="15" hidden="false" customHeight="false" outlineLevel="0" collapsed="false">
      <c r="A9465" s="0" t="s">
        <v>6901</v>
      </c>
      <c r="B9465" s="0" t="s">
        <v>117</v>
      </c>
      <c r="C9465" s="0" t="n">
        <v>1995</v>
      </c>
      <c r="D9465" s="0" t="s">
        <v>56</v>
      </c>
      <c r="E9465" s="0" t="s">
        <v>2089</v>
      </c>
      <c r="F9465" s="0" t="n">
        <v>0.07</v>
      </c>
      <c r="G9465" s="0" t="n">
        <v>0.05</v>
      </c>
      <c r="H9465" s="0" t="n">
        <v>0</v>
      </c>
      <c r="I9465" s="0" t="n">
        <v>0.01</v>
      </c>
      <c r="J9465" s="0" t="n">
        <v>0.13</v>
      </c>
      <c r="N9465" s="0" t="s">
        <v>74</v>
      </c>
      <c r="P9465" s="0" t="n">
        <f aca="false">IF(AND(OR(Dashboard!$B$5="All",D9465=Dashboard!$B$5),OR(Dashboard!$D$5="All",N9465=Dashboard!$D$5),OR(AND(C9465&lt;&gt;"",C9465&gt;=Dashboard!$F$5,C9465&lt;=Dashboard!$H$5),AND(C9465="",Dashboard!$F$5&lt;=1980,Dashboard!$H$5&gt;=2016))),1,0)</f>
        <v>1</v>
      </c>
      <c r="Q9465" s="0" t="n">
        <f aca="false">J9465*P9465+ROW()*0.00000001</f>
        <v>0.13009465</v>
      </c>
    </row>
    <row r="9466" customFormat="false" ht="15" hidden="false" customHeight="false" outlineLevel="0" collapsed="false">
      <c r="A9466" s="0" t="s">
        <v>3384</v>
      </c>
      <c r="B9466" s="0" t="s">
        <v>70</v>
      </c>
      <c r="C9466" s="0" t="n">
        <v>2016</v>
      </c>
      <c r="D9466" s="0" t="s">
        <v>34</v>
      </c>
      <c r="E9466" s="0" t="s">
        <v>220</v>
      </c>
      <c r="F9466" s="0" t="n">
        <v>0.01</v>
      </c>
      <c r="G9466" s="0" t="n">
        <v>0.05</v>
      </c>
      <c r="H9466" s="0" t="n">
        <v>0.06</v>
      </c>
      <c r="I9466" s="0" t="n">
        <v>0.01</v>
      </c>
      <c r="J9466" s="0" t="n">
        <v>0.13</v>
      </c>
      <c r="L9466" s="0" t="n">
        <v>7.2</v>
      </c>
      <c r="M9466" s="0" t="s">
        <v>36</v>
      </c>
      <c r="N9466" s="0" t="s">
        <v>74</v>
      </c>
      <c r="P9466" s="0" t="n">
        <f aca="false">IF(AND(OR(Dashboard!$B$5="All",D9466=Dashboard!$B$5),OR(Dashboard!$D$5="All",N9466=Dashboard!$D$5),OR(AND(C9466&lt;&gt;"",C9466&gt;=Dashboard!$F$5,C9466&lt;=Dashboard!$H$5),AND(C9466="",Dashboard!$F$5&lt;=1980,Dashboard!$H$5&gt;=2016))),1,0)</f>
        <v>1</v>
      </c>
      <c r="Q9466" s="0" t="n">
        <f aca="false">J9466*P9466+ROW()*0.00000001</f>
        <v>0.13009466</v>
      </c>
    </row>
    <row r="9467" customFormat="false" ht="15" hidden="false" customHeight="false" outlineLevel="0" collapsed="false">
      <c r="A9467" s="0" t="s">
        <v>6902</v>
      </c>
      <c r="B9467" s="0" t="s">
        <v>50</v>
      </c>
      <c r="C9467" s="0" t="n">
        <v>2011</v>
      </c>
      <c r="D9467" s="0" t="s">
        <v>52</v>
      </c>
      <c r="E9467" s="0" t="s">
        <v>91</v>
      </c>
      <c r="F9467" s="0" t="n">
        <v>0.1</v>
      </c>
      <c r="G9467" s="0" t="n">
        <v>0.02</v>
      </c>
      <c r="H9467" s="0" t="n">
        <v>0</v>
      </c>
      <c r="I9467" s="0" t="n">
        <v>0.01</v>
      </c>
      <c r="J9467" s="0" t="n">
        <v>0.13</v>
      </c>
      <c r="N9467" s="0" t="s">
        <v>35</v>
      </c>
      <c r="P9467" s="0" t="n">
        <f aca="false">IF(AND(OR(Dashboard!$B$5="All",D9467=Dashboard!$B$5),OR(Dashboard!$D$5="All",N9467=Dashboard!$D$5),OR(AND(C9467&lt;&gt;"",C9467&gt;=Dashboard!$F$5,C9467&lt;=Dashboard!$H$5),AND(C9467="",Dashboard!$F$5&lt;=1980,Dashboard!$H$5&gt;=2016))),1,0)</f>
        <v>1</v>
      </c>
      <c r="Q9467" s="0" t="n">
        <f aca="false">J9467*P9467+ROW()*0.00000001</f>
        <v>0.13009467</v>
      </c>
    </row>
    <row r="9468" customFormat="false" ht="15" hidden="false" customHeight="false" outlineLevel="0" collapsed="false">
      <c r="A9468" s="0" t="s">
        <v>6903</v>
      </c>
      <c r="B9468" s="0" t="s">
        <v>152</v>
      </c>
      <c r="C9468" s="0" t="n">
        <v>2000</v>
      </c>
      <c r="D9468" s="0" t="s">
        <v>46</v>
      </c>
      <c r="E9468" s="0" t="s">
        <v>6904</v>
      </c>
      <c r="F9468" s="0" t="n">
        <v>0.01</v>
      </c>
      <c r="G9468" s="0" t="n">
        <v>0.1</v>
      </c>
      <c r="H9468" s="0" t="n">
        <v>0</v>
      </c>
      <c r="I9468" s="0" t="n">
        <v>0.02</v>
      </c>
      <c r="J9468" s="0" t="n">
        <v>0.13</v>
      </c>
      <c r="K9468" s="0" t="n">
        <v>88</v>
      </c>
      <c r="L9468" s="0" t="n">
        <v>8.8</v>
      </c>
      <c r="M9468" s="0" t="s">
        <v>73</v>
      </c>
      <c r="N9468" s="0" t="s">
        <v>152</v>
      </c>
      <c r="O9468" s="0" t="s">
        <v>42</v>
      </c>
      <c r="P9468" s="0" t="n">
        <f aca="false">IF(AND(OR(Dashboard!$B$5="All",D9468=Dashboard!$B$5),OR(Dashboard!$D$5="All",N9468=Dashboard!$D$5),OR(AND(C9468&lt;&gt;"",C9468&gt;=Dashboard!$F$5,C9468&lt;=Dashboard!$H$5),AND(C9468="",Dashboard!$F$5&lt;=1980,Dashboard!$H$5&gt;=2016))),1,0)</f>
        <v>1</v>
      </c>
      <c r="Q9468" s="0" t="n">
        <f aca="false">J9468*P9468+ROW()*0.00000001</f>
        <v>0.13009468</v>
      </c>
    </row>
    <row r="9469" customFormat="false" ht="15" hidden="false" customHeight="false" outlineLevel="0" collapsed="false">
      <c r="A9469" s="0" t="s">
        <v>6905</v>
      </c>
      <c r="B9469" s="0" t="s">
        <v>186</v>
      </c>
      <c r="C9469" s="0" t="n">
        <v>2006</v>
      </c>
      <c r="D9469" s="0" t="s">
        <v>41</v>
      </c>
      <c r="E9469" s="0" t="s">
        <v>91</v>
      </c>
      <c r="F9469" s="0" t="n">
        <v>0.1</v>
      </c>
      <c r="G9469" s="0" t="n">
        <v>0.03</v>
      </c>
      <c r="H9469" s="0" t="n">
        <v>0</v>
      </c>
      <c r="I9469" s="0" t="n">
        <v>0</v>
      </c>
      <c r="J9469" s="0" t="n">
        <v>0.13</v>
      </c>
      <c r="L9469" s="0" t="n">
        <v>3.1</v>
      </c>
      <c r="M9469" s="0" t="s">
        <v>36</v>
      </c>
      <c r="N9469" s="0" t="s">
        <v>35</v>
      </c>
      <c r="P9469" s="0" t="n">
        <f aca="false">IF(AND(OR(Dashboard!$B$5="All",D9469=Dashboard!$B$5),OR(Dashboard!$D$5="All",N9469=Dashboard!$D$5),OR(AND(C9469&lt;&gt;"",C9469&gt;=Dashboard!$F$5,C9469&lt;=Dashboard!$H$5),AND(C9469="",Dashboard!$F$5&lt;=1980,Dashboard!$H$5&gt;=2016))),1,0)</f>
        <v>1</v>
      </c>
      <c r="Q9469" s="0" t="n">
        <f aca="false">J9469*P9469+ROW()*0.00000001</f>
        <v>0.13009469</v>
      </c>
    </row>
    <row r="9470" customFormat="false" ht="15" hidden="false" customHeight="false" outlineLevel="0" collapsed="false">
      <c r="A9470" s="0" t="s">
        <v>1486</v>
      </c>
      <c r="B9470" s="0" t="s">
        <v>851</v>
      </c>
      <c r="C9470" s="0" t="n">
        <v>2011</v>
      </c>
      <c r="D9470" s="0" t="s">
        <v>41</v>
      </c>
      <c r="E9470" s="0" t="s">
        <v>547</v>
      </c>
      <c r="F9470" s="0" t="n">
        <v>0.03</v>
      </c>
      <c r="G9470" s="0" t="n">
        <v>0.07</v>
      </c>
      <c r="H9470" s="0" t="n">
        <v>0.01</v>
      </c>
      <c r="I9470" s="0" t="n">
        <v>0.02</v>
      </c>
      <c r="J9470" s="0" t="n">
        <v>0.13</v>
      </c>
      <c r="K9470" s="0" t="n">
        <v>66</v>
      </c>
      <c r="L9470" s="0" t="n">
        <v>6.2</v>
      </c>
      <c r="M9470" s="0" t="s">
        <v>36</v>
      </c>
      <c r="N9470" s="0" t="s">
        <v>74</v>
      </c>
      <c r="O9470" s="0" t="s">
        <v>67</v>
      </c>
      <c r="P9470" s="0" t="n">
        <f aca="false">IF(AND(OR(Dashboard!$B$5="All",D9470=Dashboard!$B$5),OR(Dashboard!$D$5="All",N9470=Dashboard!$D$5),OR(AND(C9470&lt;&gt;"",C9470&gt;=Dashboard!$F$5,C9470&lt;=Dashboard!$H$5),AND(C9470="",Dashboard!$F$5&lt;=1980,Dashboard!$H$5&gt;=2016))),1,0)</f>
        <v>1</v>
      </c>
      <c r="Q9470" s="0" t="n">
        <f aca="false">J9470*P9470+ROW()*0.00000001</f>
        <v>0.1300947</v>
      </c>
    </row>
    <row r="9471" customFormat="false" ht="15" hidden="false" customHeight="false" outlineLevel="0" collapsed="false">
      <c r="A9471" s="0" t="s">
        <v>6906</v>
      </c>
      <c r="B9471" s="0" t="s">
        <v>76</v>
      </c>
      <c r="C9471" s="0" t="n">
        <v>2005</v>
      </c>
      <c r="D9471" s="0" t="s">
        <v>46</v>
      </c>
      <c r="E9471" s="0" t="s">
        <v>124</v>
      </c>
      <c r="F9471" s="0" t="n">
        <v>0.06</v>
      </c>
      <c r="G9471" s="0" t="n">
        <v>0.05</v>
      </c>
      <c r="H9471" s="0" t="n">
        <v>0</v>
      </c>
      <c r="I9471" s="0" t="n">
        <v>0.02</v>
      </c>
      <c r="J9471" s="0" t="n">
        <v>0.13</v>
      </c>
      <c r="K9471" s="0" t="n">
        <v>58</v>
      </c>
      <c r="L9471" s="0" t="n">
        <v>5.5</v>
      </c>
      <c r="M9471" s="0" t="s">
        <v>73</v>
      </c>
      <c r="N9471" s="0" t="s">
        <v>74</v>
      </c>
      <c r="O9471" s="0" t="s">
        <v>53</v>
      </c>
      <c r="P9471" s="0" t="n">
        <f aca="false">IF(AND(OR(Dashboard!$B$5="All",D9471=Dashboard!$B$5),OR(Dashboard!$D$5="All",N9471=Dashboard!$D$5),OR(AND(C9471&lt;&gt;"",C9471&gt;=Dashboard!$F$5,C9471&lt;=Dashboard!$H$5),AND(C9471="",Dashboard!$F$5&lt;=1980,Dashboard!$H$5&gt;=2016))),1,0)</f>
        <v>1</v>
      </c>
      <c r="Q9471" s="0" t="n">
        <f aca="false">J9471*P9471+ROW()*0.00000001</f>
        <v>0.13009471</v>
      </c>
    </row>
    <row r="9472" customFormat="false" ht="15" hidden="false" customHeight="false" outlineLevel="0" collapsed="false">
      <c r="A9472" s="0" t="s">
        <v>6668</v>
      </c>
      <c r="B9472" s="0" t="s">
        <v>50</v>
      </c>
      <c r="C9472" s="0" t="n">
        <v>2011</v>
      </c>
      <c r="D9472" s="0" t="s">
        <v>41</v>
      </c>
      <c r="E9472" s="0" t="s">
        <v>1002</v>
      </c>
      <c r="F9472" s="0" t="n">
        <v>0.09</v>
      </c>
      <c r="G9472" s="0" t="n">
        <v>0.03</v>
      </c>
      <c r="H9472" s="0" t="n">
        <v>0</v>
      </c>
      <c r="I9472" s="0" t="n">
        <v>0.01</v>
      </c>
      <c r="J9472" s="0" t="n">
        <v>0.13</v>
      </c>
      <c r="M9472" s="0" t="s">
        <v>36</v>
      </c>
      <c r="N9472" s="0" t="s">
        <v>35</v>
      </c>
      <c r="P9472" s="0" t="n">
        <f aca="false">IF(AND(OR(Dashboard!$B$5="All",D9472=Dashboard!$B$5),OR(Dashboard!$D$5="All",N9472=Dashboard!$D$5),OR(AND(C9472&lt;&gt;"",C9472&gt;=Dashboard!$F$5,C9472&lt;=Dashboard!$H$5),AND(C9472="",Dashboard!$F$5&lt;=1980,Dashboard!$H$5&gt;=2016))),1,0)</f>
        <v>1</v>
      </c>
      <c r="Q9472" s="0" t="n">
        <f aca="false">J9472*P9472+ROW()*0.00000001</f>
        <v>0.13009472</v>
      </c>
    </row>
    <row r="9473" customFormat="false" ht="15" hidden="false" customHeight="false" outlineLevel="0" collapsed="false">
      <c r="A9473" s="0" t="s">
        <v>6907</v>
      </c>
      <c r="B9473" s="0" t="s">
        <v>164</v>
      </c>
      <c r="C9473" s="0" t="n">
        <v>2011</v>
      </c>
      <c r="D9473" s="0" t="s">
        <v>46</v>
      </c>
      <c r="E9473" s="0" t="s">
        <v>4303</v>
      </c>
      <c r="F9473" s="0" t="n">
        <v>0</v>
      </c>
      <c r="G9473" s="0" t="n">
        <v>0</v>
      </c>
      <c r="H9473" s="0" t="n">
        <v>0.13</v>
      </c>
      <c r="I9473" s="0" t="n">
        <v>0</v>
      </c>
      <c r="J9473" s="0" t="n">
        <v>0.13</v>
      </c>
      <c r="N9473" s="0" t="s">
        <v>74</v>
      </c>
      <c r="P9473" s="0" t="n">
        <f aca="false">IF(AND(OR(Dashboard!$B$5="All",D9473=Dashboard!$B$5),OR(Dashboard!$D$5="All",N9473=Dashboard!$D$5),OR(AND(C9473&lt;&gt;"",C9473&gt;=Dashboard!$F$5,C9473&lt;=Dashboard!$H$5),AND(C9473="",Dashboard!$F$5&lt;=1980,Dashboard!$H$5&gt;=2016))),1,0)</f>
        <v>1</v>
      </c>
      <c r="Q9473" s="0" t="n">
        <f aca="false">J9473*P9473+ROW()*0.00000001</f>
        <v>0.13009473</v>
      </c>
    </row>
    <row r="9474" customFormat="false" ht="15" hidden="false" customHeight="false" outlineLevel="0" collapsed="false">
      <c r="A9474" s="0" t="s">
        <v>6731</v>
      </c>
      <c r="B9474" s="0" t="s">
        <v>70</v>
      </c>
      <c r="C9474" s="0" t="n">
        <v>2009</v>
      </c>
      <c r="D9474" s="0" t="s">
        <v>52</v>
      </c>
      <c r="E9474" s="0" t="s">
        <v>243</v>
      </c>
      <c r="F9474" s="0" t="n">
        <v>0.1</v>
      </c>
      <c r="G9474" s="0" t="n">
        <v>0.01</v>
      </c>
      <c r="H9474" s="0" t="n">
        <v>0</v>
      </c>
      <c r="I9474" s="0" t="n">
        <v>0.01</v>
      </c>
      <c r="J9474" s="0" t="n">
        <v>0.13</v>
      </c>
      <c r="N9474" s="0" t="s">
        <v>74</v>
      </c>
      <c r="P9474" s="0" t="n">
        <f aca="false">IF(AND(OR(Dashboard!$B$5="All",D9474=Dashboard!$B$5),OR(Dashboard!$D$5="All",N9474=Dashboard!$D$5),OR(AND(C9474&lt;&gt;"",C9474&gt;=Dashboard!$F$5,C9474&lt;=Dashboard!$H$5),AND(C9474="",Dashboard!$F$5&lt;=1980,Dashboard!$H$5&gt;=2016))),1,0)</f>
        <v>1</v>
      </c>
      <c r="Q9474" s="0" t="n">
        <f aca="false">J9474*P9474+ROW()*0.00000001</f>
        <v>0.13009474</v>
      </c>
    </row>
    <row r="9475" customFormat="false" ht="15" hidden="false" customHeight="false" outlineLevel="0" collapsed="false">
      <c r="A9475" s="0" t="s">
        <v>6908</v>
      </c>
      <c r="B9475" s="0" t="s">
        <v>50</v>
      </c>
      <c r="C9475" s="0" t="n">
        <v>2005</v>
      </c>
      <c r="D9475" s="0" t="s">
        <v>58</v>
      </c>
      <c r="E9475" s="0" t="s">
        <v>1259</v>
      </c>
      <c r="F9475" s="0" t="n">
        <v>0</v>
      </c>
      <c r="G9475" s="0" t="n">
        <v>0</v>
      </c>
      <c r="H9475" s="0" t="n">
        <v>0.13</v>
      </c>
      <c r="I9475" s="0" t="n">
        <v>0</v>
      </c>
      <c r="J9475" s="0" t="n">
        <v>0.13</v>
      </c>
      <c r="N9475" s="0" t="s">
        <v>35</v>
      </c>
      <c r="P9475" s="0" t="n">
        <f aca="false">IF(AND(OR(Dashboard!$B$5="All",D9475=Dashboard!$B$5),OR(Dashboard!$D$5="All",N9475=Dashboard!$D$5),OR(AND(C9475&lt;&gt;"",C9475&gt;=Dashboard!$F$5,C9475&lt;=Dashboard!$H$5),AND(C9475="",Dashboard!$F$5&lt;=1980,Dashboard!$H$5&gt;=2016))),1,0)</f>
        <v>1</v>
      </c>
      <c r="Q9475" s="0" t="n">
        <f aca="false">J9475*P9475+ROW()*0.00000001</f>
        <v>0.13009475</v>
      </c>
    </row>
    <row r="9476" customFormat="false" ht="15" hidden="false" customHeight="false" outlineLevel="0" collapsed="false">
      <c r="A9476" s="0" t="s">
        <v>6909</v>
      </c>
      <c r="B9476" s="0" t="s">
        <v>108</v>
      </c>
      <c r="C9476" s="0" t="n">
        <v>1999</v>
      </c>
      <c r="D9476" s="0" t="s">
        <v>16</v>
      </c>
      <c r="E9476" s="0" t="s">
        <v>220</v>
      </c>
      <c r="F9476" s="0" t="n">
        <v>0.06</v>
      </c>
      <c r="G9476" s="0" t="n">
        <v>0.02</v>
      </c>
      <c r="H9476" s="0" t="n">
        <v>0.05</v>
      </c>
      <c r="I9476" s="0" t="n">
        <v>0</v>
      </c>
      <c r="J9476" s="0" t="n">
        <v>0.13</v>
      </c>
      <c r="N9476" s="0" t="s">
        <v>35</v>
      </c>
      <c r="P9476" s="0" t="n">
        <f aca="false">IF(AND(OR(Dashboard!$B$5="All",D9476=Dashboard!$B$5),OR(Dashboard!$D$5="All",N9476=Dashboard!$D$5),OR(AND(C9476&lt;&gt;"",C9476&gt;=Dashboard!$F$5,C9476&lt;=Dashboard!$H$5),AND(C9476="",Dashboard!$F$5&lt;=1980,Dashboard!$H$5&gt;=2016))),1,0)</f>
        <v>1</v>
      </c>
      <c r="Q9476" s="0" t="n">
        <f aca="false">J9476*P9476+ROW()*0.00000001</f>
        <v>0.13009476</v>
      </c>
    </row>
    <row r="9477" customFormat="false" ht="15" hidden="false" customHeight="false" outlineLevel="0" collapsed="false">
      <c r="A9477" s="0" t="s">
        <v>6910</v>
      </c>
      <c r="B9477" s="0" t="s">
        <v>108</v>
      </c>
      <c r="C9477" s="0" t="n">
        <v>2000</v>
      </c>
      <c r="D9477" s="0" t="s">
        <v>56</v>
      </c>
      <c r="E9477" s="0" t="s">
        <v>35</v>
      </c>
      <c r="F9477" s="0" t="n">
        <v>0</v>
      </c>
      <c r="G9477" s="0" t="n">
        <v>0</v>
      </c>
      <c r="H9477" s="0" t="n">
        <v>0.13</v>
      </c>
      <c r="I9477" s="0" t="n">
        <v>0</v>
      </c>
      <c r="J9477" s="0" t="n">
        <v>0.13</v>
      </c>
      <c r="N9477" s="0" t="s">
        <v>35</v>
      </c>
      <c r="P9477" s="0" t="n">
        <f aca="false">IF(AND(OR(Dashboard!$B$5="All",D9477=Dashboard!$B$5),OR(Dashboard!$D$5="All",N9477=Dashboard!$D$5),OR(AND(C9477&lt;&gt;"",C9477&gt;=Dashboard!$F$5,C9477&lt;=Dashboard!$H$5),AND(C9477="",Dashboard!$F$5&lt;=1980,Dashboard!$H$5&gt;=2016))),1,0)</f>
        <v>1</v>
      </c>
      <c r="Q9477" s="0" t="n">
        <f aca="false">J9477*P9477+ROW()*0.00000001</f>
        <v>0.13009477</v>
      </c>
    </row>
    <row r="9478" customFormat="false" ht="15" hidden="false" customHeight="false" outlineLevel="0" collapsed="false">
      <c r="A9478" s="0" t="s">
        <v>6911</v>
      </c>
      <c r="B9478" s="0" t="s">
        <v>108</v>
      </c>
      <c r="C9478" s="0" t="n">
        <v>1999</v>
      </c>
      <c r="D9478" s="0" t="s">
        <v>34</v>
      </c>
      <c r="E9478" s="0" t="s">
        <v>449</v>
      </c>
      <c r="F9478" s="0" t="n">
        <v>0.12</v>
      </c>
      <c r="G9478" s="0" t="n">
        <v>0.01</v>
      </c>
      <c r="H9478" s="0" t="n">
        <v>0</v>
      </c>
      <c r="I9478" s="0" t="n">
        <v>0</v>
      </c>
      <c r="J9478" s="0" t="n">
        <v>0.13</v>
      </c>
      <c r="N9478" s="0" t="s">
        <v>35</v>
      </c>
      <c r="P9478" s="0" t="n">
        <f aca="false">IF(AND(OR(Dashboard!$B$5="All",D9478=Dashboard!$B$5),OR(Dashboard!$D$5="All",N9478=Dashboard!$D$5),OR(AND(C9478&lt;&gt;"",C9478&gt;=Dashboard!$F$5,C9478&lt;=Dashboard!$H$5),AND(C9478="",Dashboard!$F$5&lt;=1980,Dashboard!$H$5&gt;=2016))),1,0)</f>
        <v>1</v>
      </c>
      <c r="Q9478" s="0" t="n">
        <f aca="false">J9478*P9478+ROW()*0.00000001</f>
        <v>0.13009478</v>
      </c>
    </row>
    <row r="9479" customFormat="false" ht="15" hidden="false" customHeight="false" outlineLevel="0" collapsed="false">
      <c r="A9479" s="0" t="s">
        <v>1916</v>
      </c>
      <c r="B9479" s="0" t="s">
        <v>144</v>
      </c>
      <c r="C9479" s="0" t="n">
        <v>2006</v>
      </c>
      <c r="D9479" s="0" t="s">
        <v>41</v>
      </c>
      <c r="E9479" s="0" t="s">
        <v>154</v>
      </c>
      <c r="F9479" s="0" t="n">
        <v>0.1</v>
      </c>
      <c r="G9479" s="0" t="n">
        <v>0.03</v>
      </c>
      <c r="H9479" s="0" t="n">
        <v>0</v>
      </c>
      <c r="I9479" s="0" t="n">
        <v>0</v>
      </c>
      <c r="J9479" s="0" t="n">
        <v>0.13</v>
      </c>
      <c r="K9479" s="0" t="n">
        <v>56</v>
      </c>
      <c r="L9479" s="0" t="n">
        <v>8.1</v>
      </c>
      <c r="M9479" s="0" t="s">
        <v>36</v>
      </c>
      <c r="N9479" s="0" t="s">
        <v>66</v>
      </c>
      <c r="O9479" s="0" t="s">
        <v>53</v>
      </c>
      <c r="P9479" s="0" t="n">
        <f aca="false">IF(AND(OR(Dashboard!$B$5="All",D9479=Dashboard!$B$5),OR(Dashboard!$D$5="All",N9479=Dashboard!$D$5),OR(AND(C9479&lt;&gt;"",C9479&gt;=Dashboard!$F$5,C9479&lt;=Dashboard!$H$5),AND(C9479="",Dashboard!$F$5&lt;=1980,Dashboard!$H$5&gt;=2016))),1,0)</f>
        <v>1</v>
      </c>
      <c r="Q9479" s="0" t="n">
        <f aca="false">J9479*P9479+ROW()*0.00000001</f>
        <v>0.13009479</v>
      </c>
    </row>
    <row r="9480" customFormat="false" ht="15" hidden="false" customHeight="false" outlineLevel="0" collapsed="false">
      <c r="A9480" s="0" t="s">
        <v>4541</v>
      </c>
      <c r="B9480" s="0" t="s">
        <v>144</v>
      </c>
      <c r="C9480" s="0" t="n">
        <v>2002</v>
      </c>
      <c r="D9480" s="0" t="s">
        <v>52</v>
      </c>
      <c r="E9480" s="0" t="s">
        <v>1326</v>
      </c>
      <c r="F9480" s="0" t="n">
        <v>0.1</v>
      </c>
      <c r="G9480" s="0" t="n">
        <v>0.03</v>
      </c>
      <c r="H9480" s="0" t="n">
        <v>0</v>
      </c>
      <c r="I9480" s="0" t="n">
        <v>0</v>
      </c>
      <c r="J9480" s="0" t="n">
        <v>0.13</v>
      </c>
      <c r="K9480" s="0" t="n">
        <v>33</v>
      </c>
      <c r="L9480" s="0" t="n">
        <v>8</v>
      </c>
      <c r="M9480" s="0" t="s">
        <v>36</v>
      </c>
      <c r="N9480" s="0" t="s">
        <v>66</v>
      </c>
      <c r="O9480" s="0" t="s">
        <v>177</v>
      </c>
      <c r="P9480" s="0" t="n">
        <f aca="false">IF(AND(OR(Dashboard!$B$5="All",D9480=Dashboard!$B$5),OR(Dashboard!$D$5="All",N9480=Dashboard!$D$5),OR(AND(C9480&lt;&gt;"",C9480&gt;=Dashboard!$F$5,C9480&lt;=Dashboard!$H$5),AND(C9480="",Dashboard!$F$5&lt;=1980,Dashboard!$H$5&gt;=2016))),1,0)</f>
        <v>1</v>
      </c>
      <c r="Q9480" s="0" t="n">
        <f aca="false">J9480*P9480+ROW()*0.00000001</f>
        <v>0.1300948</v>
      </c>
    </row>
    <row r="9481" customFormat="false" ht="15" hidden="false" customHeight="false" outlineLevel="0" collapsed="false">
      <c r="A9481" s="0" t="s">
        <v>6912</v>
      </c>
      <c r="B9481" s="0" t="s">
        <v>64</v>
      </c>
      <c r="C9481" s="0" t="n">
        <v>2010</v>
      </c>
      <c r="D9481" s="0" t="s">
        <v>46</v>
      </c>
      <c r="E9481" s="0" t="s">
        <v>4798</v>
      </c>
      <c r="F9481" s="0" t="n">
        <v>0.09</v>
      </c>
      <c r="G9481" s="0" t="n">
        <v>0.03</v>
      </c>
      <c r="H9481" s="0" t="n">
        <v>0</v>
      </c>
      <c r="I9481" s="0" t="n">
        <v>0.01</v>
      </c>
      <c r="J9481" s="0" t="n">
        <v>0.13</v>
      </c>
      <c r="K9481" s="0" t="n">
        <v>42</v>
      </c>
      <c r="L9481" s="0" t="n">
        <v>7.3</v>
      </c>
      <c r="M9481" s="0" t="s">
        <v>103</v>
      </c>
      <c r="N9481" s="0" t="s">
        <v>66</v>
      </c>
      <c r="O9481" s="0" t="s">
        <v>177</v>
      </c>
      <c r="P9481" s="0" t="n">
        <f aca="false">IF(AND(OR(Dashboard!$B$5="All",D9481=Dashboard!$B$5),OR(Dashboard!$D$5="All",N9481=Dashboard!$D$5),OR(AND(C9481&lt;&gt;"",C9481&gt;=Dashboard!$F$5,C9481&lt;=Dashboard!$H$5),AND(C9481="",Dashboard!$F$5&lt;=1980,Dashboard!$H$5&gt;=2016))),1,0)</f>
        <v>1</v>
      </c>
      <c r="Q9481" s="0" t="n">
        <f aca="false">J9481*P9481+ROW()*0.00000001</f>
        <v>0.13009481</v>
      </c>
    </row>
    <row r="9482" customFormat="false" ht="15" hidden="false" customHeight="false" outlineLevel="0" collapsed="false">
      <c r="A9482" s="0" t="s">
        <v>6913</v>
      </c>
      <c r="B9482" s="0" t="s">
        <v>76</v>
      </c>
      <c r="C9482" s="0" t="n">
        <v>2002</v>
      </c>
      <c r="D9482" s="0" t="s">
        <v>41</v>
      </c>
      <c r="E9482" s="0" t="s">
        <v>91</v>
      </c>
      <c r="F9482" s="0" t="n">
        <v>0.06</v>
      </c>
      <c r="G9482" s="0" t="n">
        <v>0.05</v>
      </c>
      <c r="H9482" s="0" t="n">
        <v>0</v>
      </c>
      <c r="I9482" s="0" t="n">
        <v>0.02</v>
      </c>
      <c r="J9482" s="0" t="n">
        <v>0.13</v>
      </c>
      <c r="K9482" s="0" t="n">
        <v>73</v>
      </c>
      <c r="M9482" s="0" t="s">
        <v>36</v>
      </c>
      <c r="N9482" s="0" t="s">
        <v>74</v>
      </c>
      <c r="O9482" s="0" t="s">
        <v>37</v>
      </c>
      <c r="P9482" s="0" t="n">
        <f aca="false">IF(AND(OR(Dashboard!$B$5="All",D9482=Dashboard!$B$5),OR(Dashboard!$D$5="All",N9482=Dashboard!$D$5),OR(AND(C9482&lt;&gt;"",C9482&gt;=Dashboard!$F$5,C9482&lt;=Dashboard!$H$5),AND(C9482="",Dashboard!$F$5&lt;=1980,Dashboard!$H$5&gt;=2016))),1,0)</f>
        <v>1</v>
      </c>
      <c r="Q9482" s="0" t="n">
        <f aca="false">J9482*P9482+ROW()*0.00000001</f>
        <v>0.13009482</v>
      </c>
    </row>
    <row r="9483" customFormat="false" ht="15" hidden="false" customHeight="false" outlineLevel="0" collapsed="false">
      <c r="A9483" s="0" t="s">
        <v>6914</v>
      </c>
      <c r="B9483" s="0" t="s">
        <v>873</v>
      </c>
      <c r="C9483" s="0" t="n">
        <v>1997</v>
      </c>
      <c r="D9483" s="0" t="s">
        <v>56</v>
      </c>
      <c r="E9483" s="0" t="s">
        <v>154</v>
      </c>
      <c r="F9483" s="0" t="n">
        <v>0</v>
      </c>
      <c r="G9483" s="0" t="n">
        <v>0</v>
      </c>
      <c r="H9483" s="0" t="n">
        <v>0.13</v>
      </c>
      <c r="I9483" s="0" t="n">
        <v>0</v>
      </c>
      <c r="J9483" s="0" t="n">
        <v>0.13</v>
      </c>
      <c r="N9483" s="0" t="s">
        <v>154</v>
      </c>
      <c r="P9483" s="0" t="n">
        <f aca="false">IF(AND(OR(Dashboard!$B$5="All",D9483=Dashboard!$B$5),OR(Dashboard!$D$5="All",N9483=Dashboard!$D$5),OR(AND(C9483&lt;&gt;"",C9483&gt;=Dashboard!$F$5,C9483&lt;=Dashboard!$H$5),AND(C9483="",Dashboard!$F$5&lt;=1980,Dashboard!$H$5&gt;=2016))),1,0)</f>
        <v>1</v>
      </c>
      <c r="Q9483" s="0" t="n">
        <f aca="false">J9483*P9483+ROW()*0.00000001</f>
        <v>0.13009483</v>
      </c>
    </row>
    <row r="9484" customFormat="false" ht="15" hidden="false" customHeight="false" outlineLevel="0" collapsed="false">
      <c r="A9484" s="0" t="s">
        <v>6028</v>
      </c>
      <c r="B9484" s="0" t="s">
        <v>184</v>
      </c>
      <c r="C9484" s="0" t="n">
        <v>2012</v>
      </c>
      <c r="D9484" s="0" t="s">
        <v>71</v>
      </c>
      <c r="E9484" s="0" t="s">
        <v>91</v>
      </c>
      <c r="F9484" s="0" t="n">
        <v>0.09</v>
      </c>
      <c r="G9484" s="0" t="n">
        <v>0.03</v>
      </c>
      <c r="H9484" s="0" t="n">
        <v>0</v>
      </c>
      <c r="I9484" s="0" t="n">
        <v>0.01</v>
      </c>
      <c r="J9484" s="0" t="n">
        <v>0.13</v>
      </c>
      <c r="N9484" s="0" t="s">
        <v>35</v>
      </c>
      <c r="P9484" s="0" t="n">
        <f aca="false">IF(AND(OR(Dashboard!$B$5="All",D9484=Dashboard!$B$5),OR(Dashboard!$D$5="All",N9484=Dashboard!$D$5),OR(AND(C9484&lt;&gt;"",C9484&gt;=Dashboard!$F$5,C9484&lt;=Dashboard!$H$5),AND(C9484="",Dashboard!$F$5&lt;=1980,Dashboard!$H$5&gt;=2016))),1,0)</f>
        <v>1</v>
      </c>
      <c r="Q9484" s="0" t="n">
        <f aca="false">J9484*P9484+ROW()*0.00000001</f>
        <v>0.13009484</v>
      </c>
    </row>
    <row r="9485" customFormat="false" ht="15" hidden="false" customHeight="false" outlineLevel="0" collapsed="false">
      <c r="A9485" s="0" t="s">
        <v>2304</v>
      </c>
      <c r="B9485" s="0" t="s">
        <v>64</v>
      </c>
      <c r="C9485" s="0" t="n">
        <v>2012</v>
      </c>
      <c r="D9485" s="0" t="s">
        <v>102</v>
      </c>
      <c r="E9485" s="0" t="s">
        <v>1607</v>
      </c>
      <c r="F9485" s="0" t="n">
        <v>0.08</v>
      </c>
      <c r="G9485" s="0" t="n">
        <v>0.01</v>
      </c>
      <c r="H9485" s="0" t="n">
        <v>0.03</v>
      </c>
      <c r="I9485" s="0" t="n">
        <v>0.01</v>
      </c>
      <c r="J9485" s="0" t="n">
        <v>0.13</v>
      </c>
      <c r="K9485" s="0" t="n">
        <v>83</v>
      </c>
      <c r="L9485" s="0" t="n">
        <v>7.3</v>
      </c>
      <c r="M9485" s="0" t="s">
        <v>103</v>
      </c>
      <c r="N9485" s="0" t="s">
        <v>66</v>
      </c>
      <c r="O9485" s="0" t="s">
        <v>42</v>
      </c>
      <c r="P9485" s="0" t="n">
        <f aca="false">IF(AND(OR(Dashboard!$B$5="All",D9485=Dashboard!$B$5),OR(Dashboard!$D$5="All",N9485=Dashboard!$D$5),OR(AND(C9485&lt;&gt;"",C9485&gt;=Dashboard!$F$5,C9485&lt;=Dashboard!$H$5),AND(C9485="",Dashboard!$F$5&lt;=1980,Dashboard!$H$5&gt;=2016))),1,0)</f>
        <v>1</v>
      </c>
      <c r="Q9485" s="0" t="n">
        <f aca="false">J9485*P9485+ROW()*0.00000001</f>
        <v>0.13009485</v>
      </c>
    </row>
    <row r="9486" customFormat="false" ht="15" hidden="false" customHeight="false" outlineLevel="0" collapsed="false">
      <c r="A9486" s="0" t="s">
        <v>339</v>
      </c>
      <c r="B9486" s="0" t="s">
        <v>152</v>
      </c>
      <c r="D9486" s="0" t="s">
        <v>102</v>
      </c>
      <c r="E9486" s="0" t="s">
        <v>211</v>
      </c>
      <c r="F9486" s="0" t="n">
        <v>0.07</v>
      </c>
      <c r="G9486" s="0" t="n">
        <v>0.05</v>
      </c>
      <c r="H9486" s="0" t="n">
        <v>0</v>
      </c>
      <c r="I9486" s="0" t="n">
        <v>0.02</v>
      </c>
      <c r="J9486" s="0" t="n">
        <v>0.13</v>
      </c>
      <c r="K9486" s="0" t="n">
        <v>91</v>
      </c>
      <c r="L9486" s="0" t="n">
        <v>8</v>
      </c>
      <c r="M9486" s="0" t="s">
        <v>103</v>
      </c>
      <c r="N9486" s="0" t="s">
        <v>152</v>
      </c>
      <c r="O9486" s="0" t="s">
        <v>60</v>
      </c>
      <c r="P9486" s="0" t="n">
        <f aca="false">IF(AND(OR(Dashboard!$B$5="All",D9486=Dashboard!$B$5),OR(Dashboard!$D$5="All",N9486=Dashboard!$D$5),OR(AND(C9486&lt;&gt;"",C9486&gt;=Dashboard!$F$5,C9486&lt;=Dashboard!$H$5),AND(C9486="",Dashboard!$F$5&lt;=1980,Dashboard!$H$5&gt;=2016))),1,0)</f>
        <v>1</v>
      </c>
      <c r="Q9486" s="0" t="n">
        <f aca="false">J9486*P9486+ROW()*0.00000001</f>
        <v>0.13009486</v>
      </c>
    </row>
    <row r="9487" customFormat="false" ht="15" hidden="false" customHeight="false" outlineLevel="0" collapsed="false">
      <c r="A9487" s="0" t="s">
        <v>6915</v>
      </c>
      <c r="B9487" s="0" t="s">
        <v>64</v>
      </c>
      <c r="C9487" s="0" t="n">
        <v>2006</v>
      </c>
      <c r="D9487" s="0" t="s">
        <v>34</v>
      </c>
      <c r="E9487" s="0" t="s">
        <v>91</v>
      </c>
      <c r="F9487" s="0" t="n">
        <v>0.12</v>
      </c>
      <c r="G9487" s="0" t="n">
        <v>0</v>
      </c>
      <c r="H9487" s="0" t="n">
        <v>0</v>
      </c>
      <c r="I9487" s="0" t="n">
        <v>0.01</v>
      </c>
      <c r="J9487" s="0" t="n">
        <v>0.13</v>
      </c>
      <c r="K9487" s="0" t="n">
        <v>48</v>
      </c>
      <c r="L9487" s="0" t="n">
        <v>5.6</v>
      </c>
      <c r="M9487" s="0" t="s">
        <v>103</v>
      </c>
      <c r="N9487" s="0" t="s">
        <v>66</v>
      </c>
      <c r="O9487" s="0" t="s">
        <v>177</v>
      </c>
      <c r="P9487" s="0" t="n">
        <f aca="false">IF(AND(OR(Dashboard!$B$5="All",D9487=Dashboard!$B$5),OR(Dashboard!$D$5="All",N9487=Dashboard!$D$5),OR(AND(C9487&lt;&gt;"",C9487&gt;=Dashboard!$F$5,C9487&lt;=Dashboard!$H$5),AND(C9487="",Dashboard!$F$5&lt;=1980,Dashboard!$H$5&gt;=2016))),1,0)</f>
        <v>1</v>
      </c>
      <c r="Q9487" s="0" t="n">
        <f aca="false">J9487*P9487+ROW()*0.00000001</f>
        <v>0.13009487</v>
      </c>
    </row>
    <row r="9488" customFormat="false" ht="15" hidden="false" customHeight="false" outlineLevel="0" collapsed="false">
      <c r="A9488" s="0" t="s">
        <v>6916</v>
      </c>
      <c r="B9488" s="0" t="s">
        <v>159</v>
      </c>
      <c r="C9488" s="0" t="n">
        <v>1981</v>
      </c>
      <c r="D9488" s="0" t="s">
        <v>34</v>
      </c>
      <c r="E9488" s="0" t="s">
        <v>160</v>
      </c>
      <c r="F9488" s="0" t="n">
        <v>0.12</v>
      </c>
      <c r="G9488" s="0" t="n">
        <v>0.01</v>
      </c>
      <c r="H9488" s="0" t="n">
        <v>0</v>
      </c>
      <c r="I9488" s="0" t="n">
        <v>0</v>
      </c>
      <c r="J9488" s="0" t="n">
        <v>0.13</v>
      </c>
      <c r="N9488" s="0" t="s">
        <v>161</v>
      </c>
      <c r="P9488" s="0" t="n">
        <f aca="false">IF(AND(OR(Dashboard!$B$5="All",D9488=Dashboard!$B$5),OR(Dashboard!$D$5="All",N9488=Dashboard!$D$5),OR(AND(C9488&lt;&gt;"",C9488&gt;=Dashboard!$F$5,C9488&lt;=Dashboard!$H$5),AND(C9488="",Dashboard!$F$5&lt;=1980,Dashboard!$H$5&gt;=2016))),1,0)</f>
        <v>1</v>
      </c>
      <c r="Q9488" s="0" t="n">
        <f aca="false">J9488*P9488+ROW()*0.00000001</f>
        <v>0.13009488</v>
      </c>
    </row>
    <row r="9489" customFormat="false" ht="15" hidden="false" customHeight="false" outlineLevel="0" collapsed="false">
      <c r="A9489" s="0" t="s">
        <v>4524</v>
      </c>
      <c r="B9489" s="0" t="s">
        <v>144</v>
      </c>
      <c r="C9489" s="0" t="n">
        <v>2005</v>
      </c>
      <c r="D9489" s="0" t="s">
        <v>58</v>
      </c>
      <c r="E9489" s="0" t="s">
        <v>547</v>
      </c>
      <c r="F9489" s="0" t="n">
        <v>0.1</v>
      </c>
      <c r="G9489" s="0" t="n">
        <v>0.03</v>
      </c>
      <c r="H9489" s="0" t="n">
        <v>0</v>
      </c>
      <c r="I9489" s="0" t="n">
        <v>0</v>
      </c>
      <c r="J9489" s="0" t="n">
        <v>0.13</v>
      </c>
      <c r="K9489" s="0" t="n">
        <v>76</v>
      </c>
      <c r="L9489" s="0" t="n">
        <v>8.2</v>
      </c>
      <c r="M9489" s="0" t="s">
        <v>103</v>
      </c>
      <c r="N9489" s="0" t="s">
        <v>66</v>
      </c>
      <c r="O9489" s="0" t="s">
        <v>37</v>
      </c>
      <c r="P9489" s="0" t="n">
        <f aca="false">IF(AND(OR(Dashboard!$B$5="All",D9489=Dashboard!$B$5),OR(Dashboard!$D$5="All",N9489=Dashboard!$D$5),OR(AND(C9489&lt;&gt;"",C9489&gt;=Dashboard!$F$5,C9489&lt;=Dashboard!$H$5),AND(C9489="",Dashboard!$F$5&lt;=1980,Dashboard!$H$5&gt;=2016))),1,0)</f>
        <v>1</v>
      </c>
      <c r="Q9489" s="0" t="n">
        <f aca="false">J9489*P9489+ROW()*0.00000001</f>
        <v>0.13009489</v>
      </c>
    </row>
    <row r="9490" customFormat="false" ht="15" hidden="false" customHeight="false" outlineLevel="0" collapsed="false">
      <c r="A9490" s="0" t="s">
        <v>6917</v>
      </c>
      <c r="B9490" s="0" t="s">
        <v>144</v>
      </c>
      <c r="C9490" s="0" t="n">
        <v>2003</v>
      </c>
      <c r="D9490" s="0" t="s">
        <v>246</v>
      </c>
      <c r="E9490" s="0" t="s">
        <v>160</v>
      </c>
      <c r="F9490" s="0" t="n">
        <v>0.1</v>
      </c>
      <c r="G9490" s="0" t="n">
        <v>0.03</v>
      </c>
      <c r="H9490" s="0" t="n">
        <v>0</v>
      </c>
      <c r="I9490" s="0" t="n">
        <v>0</v>
      </c>
      <c r="J9490" s="0" t="n">
        <v>0.13</v>
      </c>
      <c r="K9490" s="0" t="n">
        <v>62</v>
      </c>
      <c r="L9490" s="0" t="n">
        <v>8.3</v>
      </c>
      <c r="M9490" s="0" t="s">
        <v>36</v>
      </c>
      <c r="N9490" s="0" t="s">
        <v>66</v>
      </c>
      <c r="O9490" s="0" t="s">
        <v>67</v>
      </c>
      <c r="P9490" s="0" t="n">
        <f aca="false">IF(AND(OR(Dashboard!$B$5="All",D9490=Dashboard!$B$5),OR(Dashboard!$D$5="All",N9490=Dashboard!$D$5),OR(AND(C9490&lt;&gt;"",C9490&gt;=Dashboard!$F$5,C9490&lt;=Dashboard!$H$5),AND(C9490="",Dashboard!$F$5&lt;=1980,Dashboard!$H$5&gt;=2016))),1,0)</f>
        <v>1</v>
      </c>
      <c r="Q9490" s="0" t="n">
        <f aca="false">J9490*P9490+ROW()*0.00000001</f>
        <v>0.1300949</v>
      </c>
    </row>
    <row r="9491" customFormat="false" ht="15" hidden="false" customHeight="false" outlineLevel="0" collapsed="false">
      <c r="A9491" s="0" t="s">
        <v>6918</v>
      </c>
      <c r="B9491" s="0" t="s">
        <v>144</v>
      </c>
      <c r="C9491" s="0" t="n">
        <v>2002</v>
      </c>
      <c r="D9491" s="0" t="s">
        <v>71</v>
      </c>
      <c r="E9491" s="0" t="s">
        <v>65</v>
      </c>
      <c r="F9491" s="0" t="n">
        <v>0.1</v>
      </c>
      <c r="G9491" s="0" t="n">
        <v>0.03</v>
      </c>
      <c r="H9491" s="0" t="n">
        <v>0</v>
      </c>
      <c r="I9491" s="0" t="n">
        <v>0</v>
      </c>
      <c r="J9491" s="0" t="n">
        <v>0.13</v>
      </c>
      <c r="K9491" s="0" t="n">
        <v>61</v>
      </c>
      <c r="L9491" s="0" t="n">
        <v>5.7</v>
      </c>
      <c r="M9491" s="0" t="s">
        <v>103</v>
      </c>
      <c r="N9491" s="0" t="s">
        <v>66</v>
      </c>
      <c r="O9491" s="0" t="s">
        <v>67</v>
      </c>
      <c r="P9491" s="0" t="n">
        <f aca="false">IF(AND(OR(Dashboard!$B$5="All",D9491=Dashboard!$B$5),OR(Dashboard!$D$5="All",N9491=Dashboard!$D$5),OR(AND(C9491&lt;&gt;"",C9491&gt;=Dashboard!$F$5,C9491&lt;=Dashboard!$H$5),AND(C9491="",Dashboard!$F$5&lt;=1980,Dashboard!$H$5&gt;=2016))),1,0)</f>
        <v>1</v>
      </c>
      <c r="Q9491" s="0" t="n">
        <f aca="false">J9491*P9491+ROW()*0.00000001</f>
        <v>0.13009491</v>
      </c>
    </row>
    <row r="9492" customFormat="false" ht="15" hidden="false" customHeight="false" outlineLevel="0" collapsed="false">
      <c r="A9492" s="0" t="s">
        <v>2801</v>
      </c>
      <c r="B9492" s="0" t="s">
        <v>186</v>
      </c>
      <c r="C9492" s="0" t="n">
        <v>2006</v>
      </c>
      <c r="D9492" s="0" t="s">
        <v>34</v>
      </c>
      <c r="E9492" s="0" t="s">
        <v>142</v>
      </c>
      <c r="F9492" s="0" t="n">
        <v>0.1</v>
      </c>
      <c r="G9492" s="0" t="n">
        <v>0.03</v>
      </c>
      <c r="H9492" s="0" t="n">
        <v>0</v>
      </c>
      <c r="I9492" s="0" t="n">
        <v>0</v>
      </c>
      <c r="J9492" s="0" t="n">
        <v>0.13</v>
      </c>
      <c r="K9492" s="0" t="n">
        <v>76</v>
      </c>
      <c r="L9492" s="0" t="n">
        <v>6.2</v>
      </c>
      <c r="M9492" s="0" t="s">
        <v>36</v>
      </c>
      <c r="N9492" s="0" t="s">
        <v>35</v>
      </c>
      <c r="O9492" s="0" t="s">
        <v>37</v>
      </c>
      <c r="P9492" s="0" t="n">
        <f aca="false">IF(AND(OR(Dashboard!$B$5="All",D9492=Dashboard!$B$5),OR(Dashboard!$D$5="All",N9492=Dashboard!$D$5),OR(AND(C9492&lt;&gt;"",C9492&gt;=Dashboard!$F$5,C9492&lt;=Dashboard!$H$5),AND(C9492="",Dashboard!$F$5&lt;=1980,Dashboard!$H$5&gt;=2016))),1,0)</f>
        <v>1</v>
      </c>
      <c r="Q9492" s="0" t="n">
        <f aca="false">J9492*P9492+ROW()*0.00000001</f>
        <v>0.13009492</v>
      </c>
    </row>
    <row r="9493" customFormat="false" ht="15" hidden="false" customHeight="false" outlineLevel="0" collapsed="false">
      <c r="A9493" s="0" t="s">
        <v>6530</v>
      </c>
      <c r="B9493" s="0" t="s">
        <v>33</v>
      </c>
      <c r="C9493" s="0" t="n">
        <v>2009</v>
      </c>
      <c r="D9493" s="0" t="s">
        <v>71</v>
      </c>
      <c r="E9493" s="0" t="s">
        <v>91</v>
      </c>
      <c r="F9493" s="0" t="n">
        <v>0.12</v>
      </c>
      <c r="G9493" s="0" t="n">
        <v>0</v>
      </c>
      <c r="H9493" s="0" t="n">
        <v>0</v>
      </c>
      <c r="I9493" s="0" t="n">
        <v>0.01</v>
      </c>
      <c r="J9493" s="0" t="n">
        <v>0.13</v>
      </c>
      <c r="L9493" s="0" t="n">
        <v>6.2</v>
      </c>
      <c r="M9493" s="0" t="s">
        <v>36</v>
      </c>
      <c r="N9493" s="0" t="s">
        <v>35</v>
      </c>
      <c r="P9493" s="0" t="n">
        <f aca="false">IF(AND(OR(Dashboard!$B$5="All",D9493=Dashboard!$B$5),OR(Dashboard!$D$5="All",N9493=Dashboard!$D$5),OR(AND(C9493&lt;&gt;"",C9493&gt;=Dashboard!$F$5,C9493&lt;=Dashboard!$H$5),AND(C9493="",Dashboard!$F$5&lt;=1980,Dashboard!$H$5&gt;=2016))),1,0)</f>
        <v>1</v>
      </c>
      <c r="Q9493" s="0" t="n">
        <f aca="false">J9493*P9493+ROW()*0.00000001</f>
        <v>0.13009493</v>
      </c>
    </row>
    <row r="9494" customFormat="false" ht="15" hidden="false" customHeight="false" outlineLevel="0" collapsed="false">
      <c r="A9494" s="0" t="s">
        <v>528</v>
      </c>
      <c r="B9494" s="0" t="s">
        <v>186</v>
      </c>
      <c r="C9494" s="0" t="n">
        <v>2003</v>
      </c>
      <c r="D9494" s="0" t="s">
        <v>71</v>
      </c>
      <c r="E9494" s="0" t="s">
        <v>257</v>
      </c>
      <c r="F9494" s="0" t="n">
        <v>0.1</v>
      </c>
      <c r="G9494" s="0" t="n">
        <v>0.03</v>
      </c>
      <c r="H9494" s="0" t="n">
        <v>0</v>
      </c>
      <c r="I9494" s="0" t="n">
        <v>0</v>
      </c>
      <c r="J9494" s="0" t="n">
        <v>0.13</v>
      </c>
      <c r="K9494" s="0" t="n">
        <v>83</v>
      </c>
      <c r="L9494" s="0" t="n">
        <v>5.5</v>
      </c>
      <c r="M9494" s="0" t="s">
        <v>73</v>
      </c>
      <c r="N9494" s="0" t="s">
        <v>35</v>
      </c>
      <c r="O9494" s="0" t="s">
        <v>42</v>
      </c>
      <c r="P9494" s="0" t="n">
        <f aca="false">IF(AND(OR(Dashboard!$B$5="All",D9494=Dashboard!$B$5),OR(Dashboard!$D$5="All",N9494=Dashboard!$D$5),OR(AND(C9494&lt;&gt;"",C9494&gt;=Dashboard!$F$5,C9494&lt;=Dashboard!$H$5),AND(C9494="",Dashboard!$F$5&lt;=1980,Dashboard!$H$5&gt;=2016))),1,0)</f>
        <v>1</v>
      </c>
      <c r="Q9494" s="0" t="n">
        <f aca="false">J9494*P9494+ROW()*0.00000001</f>
        <v>0.13009494</v>
      </c>
    </row>
    <row r="9495" customFormat="false" ht="15" hidden="false" customHeight="false" outlineLevel="0" collapsed="false">
      <c r="A9495" s="0" t="s">
        <v>6919</v>
      </c>
      <c r="B9495" s="0" t="s">
        <v>50</v>
      </c>
      <c r="C9495" s="0" t="n">
        <v>2010</v>
      </c>
      <c r="D9495" s="0" t="s">
        <v>58</v>
      </c>
      <c r="E9495" s="0" t="s">
        <v>1768</v>
      </c>
      <c r="F9495" s="0" t="n">
        <v>0.12</v>
      </c>
      <c r="G9495" s="0" t="n">
        <v>0</v>
      </c>
      <c r="H9495" s="0" t="n">
        <v>0</v>
      </c>
      <c r="I9495" s="0" t="n">
        <v>0.01</v>
      </c>
      <c r="J9495" s="0" t="n">
        <v>0.13</v>
      </c>
      <c r="N9495" s="0" t="s">
        <v>35</v>
      </c>
      <c r="P9495" s="0" t="n">
        <f aca="false">IF(AND(OR(Dashboard!$B$5="All",D9495=Dashboard!$B$5),OR(Dashboard!$D$5="All",N9495=Dashboard!$D$5),OR(AND(C9495&lt;&gt;"",C9495&gt;=Dashboard!$F$5,C9495&lt;=Dashboard!$H$5),AND(C9495="",Dashboard!$F$5&lt;=1980,Dashboard!$H$5&gt;=2016))),1,0)</f>
        <v>1</v>
      </c>
      <c r="Q9495" s="0" t="n">
        <f aca="false">J9495*P9495+ROW()*0.00000001</f>
        <v>0.13009495</v>
      </c>
    </row>
    <row r="9496" customFormat="false" ht="15" hidden="false" customHeight="false" outlineLevel="0" collapsed="false">
      <c r="A9496" s="0" t="s">
        <v>6920</v>
      </c>
      <c r="B9496" s="0" t="s">
        <v>85</v>
      </c>
      <c r="C9496" s="0" t="n">
        <v>2004</v>
      </c>
      <c r="D9496" s="0" t="s">
        <v>41</v>
      </c>
      <c r="E9496" s="0" t="s">
        <v>328</v>
      </c>
      <c r="F9496" s="0" t="n">
        <v>0.09</v>
      </c>
      <c r="G9496" s="0" t="n">
        <v>0.03</v>
      </c>
      <c r="H9496" s="0" t="n">
        <v>0</v>
      </c>
      <c r="I9496" s="0" t="n">
        <v>0</v>
      </c>
      <c r="J9496" s="0" t="n">
        <v>0.13</v>
      </c>
      <c r="K9496" s="0" t="n">
        <v>62</v>
      </c>
      <c r="M9496" s="0" t="s">
        <v>36</v>
      </c>
      <c r="N9496" s="0" t="s">
        <v>35</v>
      </c>
      <c r="O9496" s="0" t="s">
        <v>67</v>
      </c>
      <c r="P9496" s="0" t="n">
        <f aca="false">IF(AND(OR(Dashboard!$B$5="All",D9496=Dashboard!$B$5),OR(Dashboard!$D$5="All",N9496=Dashboard!$D$5),OR(AND(C9496&lt;&gt;"",C9496&gt;=Dashboard!$F$5,C9496&lt;=Dashboard!$H$5),AND(C9496="",Dashboard!$F$5&lt;=1980,Dashboard!$H$5&gt;=2016))),1,0)</f>
        <v>1</v>
      </c>
      <c r="Q9496" s="0" t="n">
        <f aca="false">J9496*P9496+ROW()*0.00000001</f>
        <v>0.13009496</v>
      </c>
    </row>
    <row r="9497" customFormat="false" ht="15" hidden="false" customHeight="false" outlineLevel="0" collapsed="false">
      <c r="A9497" s="0" t="s">
        <v>6921</v>
      </c>
      <c r="B9497" s="0" t="s">
        <v>33</v>
      </c>
      <c r="C9497" s="0" t="n">
        <v>2009</v>
      </c>
      <c r="D9497" s="0" t="s">
        <v>34</v>
      </c>
      <c r="E9497" s="0" t="s">
        <v>418</v>
      </c>
      <c r="F9497" s="0" t="n">
        <v>0.12</v>
      </c>
      <c r="G9497" s="0" t="n">
        <v>0</v>
      </c>
      <c r="H9497" s="0" t="n">
        <v>0</v>
      </c>
      <c r="I9497" s="0" t="n">
        <v>0.01</v>
      </c>
      <c r="J9497" s="0" t="n">
        <v>0.13</v>
      </c>
      <c r="M9497" s="0" t="s">
        <v>36</v>
      </c>
      <c r="N9497" s="0" t="s">
        <v>35</v>
      </c>
      <c r="P9497" s="0" t="n">
        <f aca="false">IF(AND(OR(Dashboard!$B$5="All",D9497=Dashboard!$B$5),OR(Dashboard!$D$5="All",N9497=Dashboard!$D$5),OR(AND(C9497&lt;&gt;"",C9497&gt;=Dashboard!$F$5,C9497&lt;=Dashboard!$H$5),AND(C9497="",Dashboard!$F$5&lt;=1980,Dashboard!$H$5&gt;=2016))),1,0)</f>
        <v>1</v>
      </c>
      <c r="Q9497" s="0" t="n">
        <f aca="false">J9497*P9497+ROW()*0.00000001</f>
        <v>0.13009497</v>
      </c>
    </row>
    <row r="9498" customFormat="false" ht="15" hidden="false" customHeight="false" outlineLevel="0" collapsed="false">
      <c r="A9498" s="0" t="s">
        <v>6922</v>
      </c>
      <c r="B9498" s="0" t="s">
        <v>76</v>
      </c>
      <c r="C9498" s="0" t="n">
        <v>2005</v>
      </c>
      <c r="D9498" s="0" t="s">
        <v>16</v>
      </c>
      <c r="E9498" s="0" t="s">
        <v>89</v>
      </c>
      <c r="F9498" s="0" t="n">
        <v>0.06</v>
      </c>
      <c r="G9498" s="0" t="n">
        <v>0.05</v>
      </c>
      <c r="H9498" s="0" t="n">
        <v>0</v>
      </c>
      <c r="I9498" s="0" t="n">
        <v>0.02</v>
      </c>
      <c r="J9498" s="0" t="n">
        <v>0.13</v>
      </c>
      <c r="K9498" s="0" t="n">
        <v>77</v>
      </c>
      <c r="L9498" s="0" t="n">
        <v>8.5</v>
      </c>
      <c r="M9498" s="0" t="s">
        <v>125</v>
      </c>
      <c r="N9498" s="0" t="s">
        <v>74</v>
      </c>
      <c r="O9498" s="0" t="s">
        <v>37</v>
      </c>
      <c r="P9498" s="0" t="n">
        <f aca="false">IF(AND(OR(Dashboard!$B$5="All",D9498=Dashboard!$B$5),OR(Dashboard!$D$5="All",N9498=Dashboard!$D$5),OR(AND(C9498&lt;&gt;"",C9498&gt;=Dashboard!$F$5,C9498&lt;=Dashboard!$H$5),AND(C9498="",Dashboard!$F$5&lt;=1980,Dashboard!$H$5&gt;=2016))),1,0)</f>
        <v>1</v>
      </c>
      <c r="Q9498" s="0" t="n">
        <f aca="false">J9498*P9498+ROW()*0.00000001</f>
        <v>0.13009498</v>
      </c>
    </row>
    <row r="9499" customFormat="false" ht="15" hidden="false" customHeight="false" outlineLevel="0" collapsed="false">
      <c r="A9499" s="0" t="s">
        <v>6923</v>
      </c>
      <c r="B9499" s="0" t="s">
        <v>76</v>
      </c>
      <c r="C9499" s="0" t="n">
        <v>2003</v>
      </c>
      <c r="D9499" s="0" t="s">
        <v>71</v>
      </c>
      <c r="E9499" s="0" t="s">
        <v>124</v>
      </c>
      <c r="F9499" s="0" t="n">
        <v>0.06</v>
      </c>
      <c r="G9499" s="0" t="n">
        <v>0.05</v>
      </c>
      <c r="H9499" s="0" t="n">
        <v>0</v>
      </c>
      <c r="I9499" s="0" t="n">
        <v>0.02</v>
      </c>
      <c r="J9499" s="0" t="n">
        <v>0.13</v>
      </c>
      <c r="K9499" s="0" t="n">
        <v>48</v>
      </c>
      <c r="L9499" s="0" t="n">
        <v>3.7</v>
      </c>
      <c r="M9499" s="0" t="s">
        <v>103</v>
      </c>
      <c r="N9499" s="0" t="s">
        <v>74</v>
      </c>
      <c r="O9499" s="0" t="s">
        <v>177</v>
      </c>
      <c r="P9499" s="0" t="n">
        <f aca="false">IF(AND(OR(Dashboard!$B$5="All",D9499=Dashboard!$B$5),OR(Dashboard!$D$5="All",N9499=Dashboard!$D$5),OR(AND(C9499&lt;&gt;"",C9499&gt;=Dashboard!$F$5,C9499&lt;=Dashboard!$H$5),AND(C9499="",Dashboard!$F$5&lt;=1980,Dashboard!$H$5&gt;=2016))),1,0)</f>
        <v>1</v>
      </c>
      <c r="Q9499" s="0" t="n">
        <f aca="false">J9499*P9499+ROW()*0.00000001</f>
        <v>0.13009499</v>
      </c>
    </row>
    <row r="9500" customFormat="false" ht="15" hidden="false" customHeight="false" outlineLevel="0" collapsed="false">
      <c r="A9500" s="0" t="s">
        <v>6924</v>
      </c>
      <c r="B9500" s="0" t="s">
        <v>94</v>
      </c>
      <c r="C9500" s="0" t="n">
        <v>2015</v>
      </c>
      <c r="D9500" s="0" t="s">
        <v>71</v>
      </c>
      <c r="E9500" s="0" t="s">
        <v>157</v>
      </c>
      <c r="F9500" s="0" t="n">
        <v>0</v>
      </c>
      <c r="G9500" s="0" t="n">
        <v>0.06</v>
      </c>
      <c r="H9500" s="0" t="n">
        <v>0.06</v>
      </c>
      <c r="I9500" s="0" t="n">
        <v>0.01</v>
      </c>
      <c r="J9500" s="0" t="n">
        <v>0.13</v>
      </c>
      <c r="K9500" s="0" t="n">
        <v>86</v>
      </c>
      <c r="L9500" s="0" t="n">
        <v>7.6</v>
      </c>
      <c r="M9500" s="0" t="s">
        <v>103</v>
      </c>
      <c r="N9500" s="0" t="s">
        <v>74</v>
      </c>
      <c r="O9500" s="0" t="s">
        <v>42</v>
      </c>
      <c r="P9500" s="0" t="n">
        <f aca="false">IF(AND(OR(Dashboard!$B$5="All",D9500=Dashboard!$B$5),OR(Dashboard!$D$5="All",N9500=Dashboard!$D$5),OR(AND(C9500&lt;&gt;"",C9500&gt;=Dashboard!$F$5,C9500&lt;=Dashboard!$H$5),AND(C9500="",Dashboard!$F$5&lt;=1980,Dashboard!$H$5&gt;=2016))),1,0)</f>
        <v>1</v>
      </c>
      <c r="Q9500" s="0" t="n">
        <f aca="false">J9500*P9500+ROW()*0.00000001</f>
        <v>0.130095</v>
      </c>
    </row>
    <row r="9501" customFormat="false" ht="15" hidden="false" customHeight="false" outlineLevel="0" collapsed="false">
      <c r="A9501" s="0" t="s">
        <v>6925</v>
      </c>
      <c r="B9501" s="0" t="s">
        <v>873</v>
      </c>
      <c r="C9501" s="0" t="n">
        <v>1996</v>
      </c>
      <c r="D9501" s="0" t="s">
        <v>102</v>
      </c>
      <c r="E9501" s="0" t="s">
        <v>154</v>
      </c>
      <c r="F9501" s="0" t="n">
        <v>0</v>
      </c>
      <c r="G9501" s="0" t="n">
        <v>0</v>
      </c>
      <c r="H9501" s="0" t="n">
        <v>0.13</v>
      </c>
      <c r="I9501" s="0" t="n">
        <v>0</v>
      </c>
      <c r="J9501" s="0" t="n">
        <v>0.13</v>
      </c>
      <c r="N9501" s="0" t="s">
        <v>154</v>
      </c>
      <c r="P9501" s="0" t="n">
        <f aca="false">IF(AND(OR(Dashboard!$B$5="All",D9501=Dashboard!$B$5),OR(Dashboard!$D$5="All",N9501=Dashboard!$D$5),OR(AND(C9501&lt;&gt;"",C9501&gt;=Dashboard!$F$5,C9501&lt;=Dashboard!$H$5),AND(C9501="",Dashboard!$F$5&lt;=1980,Dashboard!$H$5&gt;=2016))),1,0)</f>
        <v>1</v>
      </c>
      <c r="Q9501" s="0" t="n">
        <f aca="false">J9501*P9501+ROW()*0.00000001</f>
        <v>0.13009501</v>
      </c>
    </row>
    <row r="9502" customFormat="false" ht="15" hidden="false" customHeight="false" outlineLevel="0" collapsed="false">
      <c r="A9502" s="0" t="s">
        <v>2680</v>
      </c>
      <c r="B9502" s="0" t="s">
        <v>164</v>
      </c>
      <c r="C9502" s="0" t="n">
        <v>2008</v>
      </c>
      <c r="D9502" s="0" t="s">
        <v>16</v>
      </c>
      <c r="E9502" s="0" t="s">
        <v>89</v>
      </c>
      <c r="F9502" s="0" t="n">
        <v>0.04</v>
      </c>
      <c r="G9502" s="0" t="n">
        <v>0.03</v>
      </c>
      <c r="H9502" s="0" t="n">
        <v>0.04</v>
      </c>
      <c r="I9502" s="0" t="n">
        <v>0.02</v>
      </c>
      <c r="J9502" s="0" t="n">
        <v>0.13</v>
      </c>
      <c r="K9502" s="0" t="n">
        <v>72</v>
      </c>
      <c r="L9502" s="0" t="n">
        <v>7.8</v>
      </c>
      <c r="M9502" s="0" t="s">
        <v>125</v>
      </c>
      <c r="N9502" s="0" t="s">
        <v>74</v>
      </c>
      <c r="O9502" s="0" t="s">
        <v>37</v>
      </c>
      <c r="P9502" s="0" t="n">
        <f aca="false">IF(AND(OR(Dashboard!$B$5="All",D9502=Dashboard!$B$5),OR(Dashboard!$D$5="All",N9502=Dashboard!$D$5),OR(AND(C9502&lt;&gt;"",C9502&gt;=Dashboard!$F$5,C9502&lt;=Dashboard!$H$5),AND(C9502="",Dashboard!$F$5&lt;=1980,Dashboard!$H$5&gt;=2016))),1,0)</f>
        <v>1</v>
      </c>
      <c r="Q9502" s="0" t="n">
        <f aca="false">J9502*P9502+ROW()*0.00000001</f>
        <v>0.13009502</v>
      </c>
    </row>
    <row r="9503" customFormat="false" ht="15" hidden="false" customHeight="false" outlineLevel="0" collapsed="false">
      <c r="A9503" s="0" t="s">
        <v>5248</v>
      </c>
      <c r="B9503" s="0" t="s">
        <v>50</v>
      </c>
      <c r="C9503" s="0" t="n">
        <v>2009</v>
      </c>
      <c r="D9503" s="0" t="s">
        <v>114</v>
      </c>
      <c r="E9503" s="0" t="s">
        <v>91</v>
      </c>
      <c r="F9503" s="0" t="n">
        <v>0.12</v>
      </c>
      <c r="G9503" s="0" t="n">
        <v>0</v>
      </c>
      <c r="H9503" s="0" t="n">
        <v>0</v>
      </c>
      <c r="I9503" s="0" t="n">
        <v>0.01</v>
      </c>
      <c r="J9503" s="0" t="n">
        <v>0.13</v>
      </c>
      <c r="M9503" s="0" t="s">
        <v>36</v>
      </c>
      <c r="N9503" s="0" t="s">
        <v>35</v>
      </c>
      <c r="P9503" s="0" t="n">
        <f aca="false">IF(AND(OR(Dashboard!$B$5="All",D9503=Dashboard!$B$5),OR(Dashboard!$D$5="All",N9503=Dashboard!$D$5),OR(AND(C9503&lt;&gt;"",C9503&gt;=Dashboard!$F$5,C9503&lt;=Dashboard!$H$5),AND(C9503="",Dashboard!$F$5&lt;=1980,Dashboard!$H$5&gt;=2016))),1,0)</f>
        <v>1</v>
      </c>
      <c r="Q9503" s="0" t="n">
        <f aca="false">J9503*P9503+ROW()*0.00000001</f>
        <v>0.13009503</v>
      </c>
    </row>
    <row r="9504" customFormat="false" ht="15" hidden="false" customHeight="false" outlineLevel="0" collapsed="false">
      <c r="A9504" s="0" t="s">
        <v>6926</v>
      </c>
      <c r="B9504" s="0" t="s">
        <v>33</v>
      </c>
      <c r="C9504" s="0" t="n">
        <v>2009</v>
      </c>
      <c r="D9504" s="0" t="s">
        <v>52</v>
      </c>
      <c r="E9504" s="0" t="s">
        <v>91</v>
      </c>
      <c r="F9504" s="0" t="n">
        <v>0.11</v>
      </c>
      <c r="G9504" s="0" t="n">
        <v>0.01</v>
      </c>
      <c r="H9504" s="0" t="n">
        <v>0</v>
      </c>
      <c r="I9504" s="0" t="n">
        <v>0.01</v>
      </c>
      <c r="J9504" s="0" t="n">
        <v>0.13</v>
      </c>
      <c r="M9504" s="0" t="s">
        <v>36</v>
      </c>
      <c r="N9504" s="0" t="s">
        <v>35</v>
      </c>
      <c r="P9504" s="0" t="n">
        <f aca="false">IF(AND(OR(Dashboard!$B$5="All",D9504=Dashboard!$B$5),OR(Dashboard!$D$5="All",N9504=Dashboard!$D$5),OR(AND(C9504&lt;&gt;"",C9504&gt;=Dashboard!$F$5,C9504&lt;=Dashboard!$H$5),AND(C9504="",Dashboard!$F$5&lt;=1980,Dashboard!$H$5&gt;=2016))),1,0)</f>
        <v>1</v>
      </c>
      <c r="Q9504" s="0" t="n">
        <f aca="false">J9504*P9504+ROW()*0.00000001</f>
        <v>0.13009504</v>
      </c>
    </row>
    <row r="9505" customFormat="false" ht="15" hidden="false" customHeight="false" outlineLevel="0" collapsed="false">
      <c r="A9505" s="0" t="s">
        <v>6927</v>
      </c>
      <c r="B9505" s="0" t="s">
        <v>873</v>
      </c>
      <c r="C9505" s="0" t="n">
        <v>1997</v>
      </c>
      <c r="D9505" s="0" t="s">
        <v>52</v>
      </c>
      <c r="E9505" s="0" t="s">
        <v>1173</v>
      </c>
      <c r="F9505" s="0" t="n">
        <v>0</v>
      </c>
      <c r="G9505" s="0" t="n">
        <v>0</v>
      </c>
      <c r="H9505" s="0" t="n">
        <v>0.13</v>
      </c>
      <c r="I9505" s="0" t="n">
        <v>0</v>
      </c>
      <c r="J9505" s="0" t="n">
        <v>0.13</v>
      </c>
      <c r="N9505" s="0" t="s">
        <v>154</v>
      </c>
      <c r="P9505" s="0" t="n">
        <f aca="false">IF(AND(OR(Dashboard!$B$5="All",D9505=Dashboard!$B$5),OR(Dashboard!$D$5="All",N9505=Dashboard!$D$5),OR(AND(C9505&lt;&gt;"",C9505&gt;=Dashboard!$F$5,C9505&lt;=Dashboard!$H$5),AND(C9505="",Dashboard!$F$5&lt;=1980,Dashboard!$H$5&gt;=2016))),1,0)</f>
        <v>1</v>
      </c>
      <c r="Q9505" s="0" t="n">
        <f aca="false">J9505*P9505+ROW()*0.00000001</f>
        <v>0.13009505</v>
      </c>
    </row>
    <row r="9506" customFormat="false" ht="15" hidden="false" customHeight="false" outlineLevel="0" collapsed="false">
      <c r="A9506" s="0" t="s">
        <v>6928</v>
      </c>
      <c r="B9506" s="0" t="s">
        <v>85</v>
      </c>
      <c r="C9506" s="0" t="n">
        <v>2003</v>
      </c>
      <c r="D9506" s="0" t="s">
        <v>56</v>
      </c>
      <c r="E9506" s="0" t="s">
        <v>293</v>
      </c>
      <c r="F9506" s="0" t="n">
        <v>0.09</v>
      </c>
      <c r="G9506" s="0" t="n">
        <v>0.03</v>
      </c>
      <c r="H9506" s="0" t="n">
        <v>0</v>
      </c>
      <c r="I9506" s="0" t="n">
        <v>0</v>
      </c>
      <c r="J9506" s="0" t="n">
        <v>0.13</v>
      </c>
      <c r="K9506" s="0" t="n">
        <v>78</v>
      </c>
      <c r="M9506" s="0" t="s">
        <v>36</v>
      </c>
      <c r="N9506" s="0" t="s">
        <v>35</v>
      </c>
      <c r="O9506" s="0" t="s">
        <v>37</v>
      </c>
      <c r="P9506" s="0" t="n">
        <f aca="false">IF(AND(OR(Dashboard!$B$5="All",D9506=Dashboard!$B$5),OR(Dashboard!$D$5="All",N9506=Dashboard!$D$5),OR(AND(C9506&lt;&gt;"",C9506&gt;=Dashboard!$F$5,C9506&lt;=Dashboard!$H$5),AND(C9506="",Dashboard!$F$5&lt;=1980,Dashboard!$H$5&gt;=2016))),1,0)</f>
        <v>1</v>
      </c>
      <c r="Q9506" s="0" t="n">
        <f aca="false">J9506*P9506+ROW()*0.00000001</f>
        <v>0.13009506</v>
      </c>
    </row>
    <row r="9507" customFormat="false" ht="15" hidden="false" customHeight="false" outlineLevel="0" collapsed="false">
      <c r="A9507" s="0" t="s">
        <v>6929</v>
      </c>
      <c r="B9507" s="0" t="s">
        <v>76</v>
      </c>
      <c r="C9507" s="0" t="n">
        <v>2003</v>
      </c>
      <c r="D9507" s="0" t="s">
        <v>41</v>
      </c>
      <c r="E9507" s="0" t="s">
        <v>257</v>
      </c>
      <c r="F9507" s="0" t="n">
        <v>0.06</v>
      </c>
      <c r="G9507" s="0" t="n">
        <v>0.05</v>
      </c>
      <c r="H9507" s="0" t="n">
        <v>0</v>
      </c>
      <c r="I9507" s="0" t="n">
        <v>0.02</v>
      </c>
      <c r="J9507" s="0" t="n">
        <v>0.13</v>
      </c>
      <c r="K9507" s="0" t="n">
        <v>66</v>
      </c>
      <c r="L9507" s="0" t="n">
        <v>8.7</v>
      </c>
      <c r="M9507" s="0" t="s">
        <v>103</v>
      </c>
      <c r="N9507" s="0" t="s">
        <v>74</v>
      </c>
      <c r="O9507" s="0" t="s">
        <v>67</v>
      </c>
      <c r="P9507" s="0" t="n">
        <f aca="false">IF(AND(OR(Dashboard!$B$5="All",D9507=Dashboard!$B$5),OR(Dashboard!$D$5="All",N9507=Dashboard!$D$5),OR(AND(C9507&lt;&gt;"",C9507&gt;=Dashboard!$F$5,C9507&lt;=Dashboard!$H$5),AND(C9507="",Dashboard!$F$5&lt;=1980,Dashboard!$H$5&gt;=2016))),1,0)</f>
        <v>1</v>
      </c>
      <c r="Q9507" s="0" t="n">
        <f aca="false">J9507*P9507+ROW()*0.00000001</f>
        <v>0.13009507</v>
      </c>
    </row>
    <row r="9508" customFormat="false" ht="15" hidden="false" customHeight="false" outlineLevel="0" collapsed="false">
      <c r="A9508" s="0" t="s">
        <v>1194</v>
      </c>
      <c r="B9508" s="0" t="s">
        <v>50</v>
      </c>
      <c r="C9508" s="0" t="n">
        <v>2008</v>
      </c>
      <c r="D9508" s="0" t="s">
        <v>71</v>
      </c>
      <c r="E9508" s="0" t="s">
        <v>91</v>
      </c>
      <c r="F9508" s="0" t="n">
        <v>0.11</v>
      </c>
      <c r="G9508" s="0" t="n">
        <v>0.01</v>
      </c>
      <c r="H9508" s="0" t="n">
        <v>0</v>
      </c>
      <c r="I9508" s="0" t="n">
        <v>0.01</v>
      </c>
      <c r="J9508" s="0" t="n">
        <v>0.13</v>
      </c>
      <c r="K9508" s="0" t="n">
        <v>65</v>
      </c>
      <c r="M9508" s="0" t="s">
        <v>103</v>
      </c>
      <c r="N9508" s="0" t="s">
        <v>35</v>
      </c>
      <c r="O9508" s="0" t="s">
        <v>67</v>
      </c>
      <c r="P9508" s="0" t="n">
        <f aca="false">IF(AND(OR(Dashboard!$B$5="All",D9508=Dashboard!$B$5),OR(Dashboard!$D$5="All",N9508=Dashboard!$D$5),OR(AND(C9508&lt;&gt;"",C9508&gt;=Dashboard!$F$5,C9508&lt;=Dashboard!$H$5),AND(C9508="",Dashboard!$F$5&lt;=1980,Dashboard!$H$5&gt;=2016))),1,0)</f>
        <v>1</v>
      </c>
      <c r="Q9508" s="0" t="n">
        <f aca="false">J9508*P9508+ROW()*0.00000001</f>
        <v>0.13009508</v>
      </c>
    </row>
    <row r="9509" customFormat="false" ht="15" hidden="false" customHeight="false" outlineLevel="0" collapsed="false">
      <c r="A9509" s="0" t="s">
        <v>6930</v>
      </c>
      <c r="B9509" s="0" t="s">
        <v>33</v>
      </c>
      <c r="C9509" s="0" t="n">
        <v>2009</v>
      </c>
      <c r="D9509" s="0" t="s">
        <v>52</v>
      </c>
      <c r="E9509" s="0" t="s">
        <v>814</v>
      </c>
      <c r="F9509" s="0" t="n">
        <v>0</v>
      </c>
      <c r="G9509" s="0" t="n">
        <v>0.12</v>
      </c>
      <c r="H9509" s="0" t="n">
        <v>0</v>
      </c>
      <c r="I9509" s="0" t="n">
        <v>0.01</v>
      </c>
      <c r="J9509" s="0" t="n">
        <v>0.13</v>
      </c>
      <c r="N9509" s="0" t="s">
        <v>35</v>
      </c>
      <c r="P9509" s="0" t="n">
        <f aca="false">IF(AND(OR(Dashboard!$B$5="All",D9509=Dashboard!$B$5),OR(Dashboard!$D$5="All",N9509=Dashboard!$D$5),OR(AND(C9509&lt;&gt;"",C9509&gt;=Dashboard!$F$5,C9509&lt;=Dashboard!$H$5),AND(C9509="",Dashboard!$F$5&lt;=1980,Dashboard!$H$5&gt;=2016))),1,0)</f>
        <v>1</v>
      </c>
      <c r="Q9509" s="0" t="n">
        <f aca="false">J9509*P9509+ROW()*0.00000001</f>
        <v>0.13009509</v>
      </c>
    </row>
    <row r="9510" customFormat="false" ht="15" hidden="false" customHeight="false" outlineLevel="0" collapsed="false">
      <c r="A9510" s="0" t="s">
        <v>6931</v>
      </c>
      <c r="B9510" s="0" t="s">
        <v>64</v>
      </c>
      <c r="C9510" s="0" t="n">
        <v>2010</v>
      </c>
      <c r="D9510" s="0" t="s">
        <v>56</v>
      </c>
      <c r="E9510" s="0" t="s">
        <v>72</v>
      </c>
      <c r="F9510" s="0" t="n">
        <v>0.1</v>
      </c>
      <c r="G9510" s="0" t="n">
        <v>0.02</v>
      </c>
      <c r="H9510" s="0" t="n">
        <v>0</v>
      </c>
      <c r="I9510" s="0" t="n">
        <v>0.01</v>
      </c>
      <c r="J9510" s="0" t="n">
        <v>0.13</v>
      </c>
      <c r="M9510" s="0" t="s">
        <v>73</v>
      </c>
      <c r="N9510" s="0" t="s">
        <v>66</v>
      </c>
      <c r="P9510" s="0" t="n">
        <f aca="false">IF(AND(OR(Dashboard!$B$5="All",D9510=Dashboard!$B$5),OR(Dashboard!$D$5="All",N9510=Dashboard!$D$5),OR(AND(C9510&lt;&gt;"",C9510&gt;=Dashboard!$F$5,C9510&lt;=Dashboard!$H$5),AND(C9510="",Dashboard!$F$5&lt;=1980,Dashboard!$H$5&gt;=2016))),1,0)</f>
        <v>1</v>
      </c>
      <c r="Q9510" s="0" t="n">
        <f aca="false">J9510*P9510+ROW()*0.00000001</f>
        <v>0.1300951</v>
      </c>
    </row>
    <row r="9511" customFormat="false" ht="15" hidden="false" customHeight="false" outlineLevel="0" collapsed="false">
      <c r="A9511" s="0" t="s">
        <v>6932</v>
      </c>
      <c r="B9511" s="0" t="s">
        <v>152</v>
      </c>
      <c r="C9511" s="0" t="n">
        <v>2010</v>
      </c>
      <c r="D9511" s="0" t="s">
        <v>58</v>
      </c>
      <c r="E9511" s="0" t="s">
        <v>520</v>
      </c>
      <c r="F9511" s="0" t="n">
        <v>0</v>
      </c>
      <c r="G9511" s="0" t="n">
        <v>0.13</v>
      </c>
      <c r="H9511" s="0" t="n">
        <v>0</v>
      </c>
      <c r="I9511" s="0" t="n">
        <v>0</v>
      </c>
      <c r="J9511" s="0" t="n">
        <v>0.13</v>
      </c>
      <c r="L9511" s="0" t="n">
        <v>7</v>
      </c>
      <c r="M9511" s="0" t="s">
        <v>36</v>
      </c>
      <c r="N9511" s="0" t="s">
        <v>152</v>
      </c>
      <c r="P9511" s="0" t="n">
        <f aca="false">IF(AND(OR(Dashboard!$B$5="All",D9511=Dashboard!$B$5),OR(Dashboard!$D$5="All",N9511=Dashboard!$D$5),OR(AND(C9511&lt;&gt;"",C9511&gt;=Dashboard!$F$5,C9511&lt;=Dashboard!$H$5),AND(C9511="",Dashboard!$F$5&lt;=1980,Dashboard!$H$5&gt;=2016))),1,0)</f>
        <v>1</v>
      </c>
      <c r="Q9511" s="0" t="n">
        <f aca="false">J9511*P9511+ROW()*0.00000001</f>
        <v>0.13009511</v>
      </c>
    </row>
    <row r="9512" customFormat="false" ht="15" hidden="false" customHeight="false" outlineLevel="0" collapsed="false">
      <c r="A9512" s="0" t="s">
        <v>355</v>
      </c>
      <c r="B9512" s="0" t="s">
        <v>184</v>
      </c>
      <c r="C9512" s="0" t="n">
        <v>2014</v>
      </c>
      <c r="D9512" s="0" t="s">
        <v>71</v>
      </c>
      <c r="E9512" s="0" t="s">
        <v>124</v>
      </c>
      <c r="F9512" s="0" t="n">
        <v>0.07</v>
      </c>
      <c r="G9512" s="0" t="n">
        <v>0.05</v>
      </c>
      <c r="H9512" s="0" t="n">
        <v>0</v>
      </c>
      <c r="I9512" s="0" t="n">
        <v>0.01</v>
      </c>
      <c r="J9512" s="0" t="n">
        <v>0.13</v>
      </c>
      <c r="K9512" s="0" t="n">
        <v>62</v>
      </c>
      <c r="L9512" s="0" t="n">
        <v>6.4</v>
      </c>
      <c r="M9512" s="0" t="s">
        <v>73</v>
      </c>
      <c r="N9512" s="0" t="s">
        <v>35</v>
      </c>
      <c r="O9512" s="0" t="s">
        <v>67</v>
      </c>
      <c r="P9512" s="0" t="n">
        <f aca="false">IF(AND(OR(Dashboard!$B$5="All",D9512=Dashboard!$B$5),OR(Dashboard!$D$5="All",N9512=Dashboard!$D$5),OR(AND(C9512&lt;&gt;"",C9512&gt;=Dashboard!$F$5,C9512&lt;=Dashboard!$H$5),AND(C9512="",Dashboard!$F$5&lt;=1980,Dashboard!$H$5&gt;=2016))),1,0)</f>
        <v>1</v>
      </c>
      <c r="Q9512" s="0" t="n">
        <f aca="false">J9512*P9512+ROW()*0.00000001</f>
        <v>0.13009512</v>
      </c>
    </row>
    <row r="9513" customFormat="false" ht="15" hidden="false" customHeight="false" outlineLevel="0" collapsed="false">
      <c r="A9513" s="0" t="s">
        <v>6933</v>
      </c>
      <c r="B9513" s="0" t="s">
        <v>164</v>
      </c>
      <c r="C9513" s="0" t="n">
        <v>2011</v>
      </c>
      <c r="D9513" s="0" t="s">
        <v>102</v>
      </c>
      <c r="E9513" s="0" t="s">
        <v>2792</v>
      </c>
      <c r="F9513" s="0" t="n">
        <v>0.03</v>
      </c>
      <c r="G9513" s="0" t="n">
        <v>0.02</v>
      </c>
      <c r="H9513" s="0" t="n">
        <v>0.07</v>
      </c>
      <c r="I9513" s="0" t="n">
        <v>0.01</v>
      </c>
      <c r="J9513" s="0" t="n">
        <v>0.13</v>
      </c>
      <c r="K9513" s="0" t="n">
        <v>77</v>
      </c>
      <c r="L9513" s="0" t="n">
        <v>6.8</v>
      </c>
      <c r="M9513" s="0" t="s">
        <v>103</v>
      </c>
      <c r="N9513" s="0" t="s">
        <v>74</v>
      </c>
      <c r="O9513" s="0" t="s">
        <v>37</v>
      </c>
      <c r="P9513" s="0" t="n">
        <f aca="false">IF(AND(OR(Dashboard!$B$5="All",D9513=Dashboard!$B$5),OR(Dashboard!$D$5="All",N9513=Dashboard!$D$5),OR(AND(C9513&lt;&gt;"",C9513&gt;=Dashboard!$F$5,C9513&lt;=Dashboard!$H$5),AND(C9513="",Dashboard!$F$5&lt;=1980,Dashboard!$H$5&gt;=2016))),1,0)</f>
        <v>1</v>
      </c>
      <c r="Q9513" s="0" t="n">
        <f aca="false">J9513*P9513+ROW()*0.00000001</f>
        <v>0.13009513</v>
      </c>
    </row>
    <row r="9514" customFormat="false" ht="15" hidden="false" customHeight="false" outlineLevel="0" collapsed="false">
      <c r="A9514" s="0" t="s">
        <v>6934</v>
      </c>
      <c r="B9514" s="0" t="s">
        <v>50</v>
      </c>
      <c r="C9514" s="0" t="n">
        <v>2007</v>
      </c>
      <c r="D9514" s="0" t="s">
        <v>46</v>
      </c>
      <c r="E9514" s="0" t="s">
        <v>996</v>
      </c>
      <c r="F9514" s="0" t="n">
        <v>0.07</v>
      </c>
      <c r="G9514" s="0" t="n">
        <v>0</v>
      </c>
      <c r="H9514" s="0" t="n">
        <v>0.05</v>
      </c>
      <c r="I9514" s="0" t="n">
        <v>0.01</v>
      </c>
      <c r="J9514" s="0" t="n">
        <v>0.13</v>
      </c>
      <c r="K9514" s="0" t="n">
        <v>73</v>
      </c>
      <c r="L9514" s="0" t="n">
        <v>7.2</v>
      </c>
      <c r="M9514" s="0" t="s">
        <v>125</v>
      </c>
      <c r="N9514" s="0" t="s">
        <v>35</v>
      </c>
      <c r="O9514" s="0" t="s">
        <v>37</v>
      </c>
      <c r="P9514" s="0" t="n">
        <f aca="false">IF(AND(OR(Dashboard!$B$5="All",D9514=Dashboard!$B$5),OR(Dashboard!$D$5="All",N9514=Dashboard!$D$5),OR(AND(C9514&lt;&gt;"",C9514&gt;=Dashboard!$F$5,C9514&lt;=Dashboard!$H$5),AND(C9514="",Dashboard!$F$5&lt;=1980,Dashboard!$H$5&gt;=2016))),1,0)</f>
        <v>1</v>
      </c>
      <c r="Q9514" s="0" t="n">
        <f aca="false">J9514*P9514+ROW()*0.00000001</f>
        <v>0.13009514</v>
      </c>
    </row>
    <row r="9515" customFormat="false" ht="15" hidden="false" customHeight="false" outlineLevel="0" collapsed="false">
      <c r="A9515" s="0" t="s">
        <v>6935</v>
      </c>
      <c r="B9515" s="0" t="s">
        <v>50</v>
      </c>
      <c r="C9515" s="0" t="n">
        <v>2006</v>
      </c>
      <c r="D9515" s="0" t="s">
        <v>16</v>
      </c>
      <c r="E9515" s="0" t="s">
        <v>91</v>
      </c>
      <c r="F9515" s="0" t="n">
        <v>0.12</v>
      </c>
      <c r="G9515" s="0" t="n">
        <v>0</v>
      </c>
      <c r="H9515" s="0" t="n">
        <v>0</v>
      </c>
      <c r="I9515" s="0" t="n">
        <v>0.01</v>
      </c>
      <c r="J9515" s="0" t="n">
        <v>0.13</v>
      </c>
      <c r="K9515" s="0" t="n">
        <v>68</v>
      </c>
      <c r="L9515" s="0" t="n">
        <v>6.9</v>
      </c>
      <c r="M9515" s="0" t="s">
        <v>125</v>
      </c>
      <c r="N9515" s="0" t="s">
        <v>35</v>
      </c>
      <c r="O9515" s="0" t="s">
        <v>67</v>
      </c>
      <c r="P9515" s="0" t="n">
        <f aca="false">IF(AND(OR(Dashboard!$B$5="All",D9515=Dashboard!$B$5),OR(Dashboard!$D$5="All",N9515=Dashboard!$D$5),OR(AND(C9515&lt;&gt;"",C9515&gt;=Dashboard!$F$5,C9515&lt;=Dashboard!$H$5),AND(C9515="",Dashboard!$F$5&lt;=1980,Dashboard!$H$5&gt;=2016))),1,0)</f>
        <v>1</v>
      </c>
      <c r="Q9515" s="0" t="n">
        <f aca="false">J9515*P9515+ROW()*0.00000001</f>
        <v>0.13009515</v>
      </c>
    </row>
    <row r="9516" customFormat="false" ht="15" hidden="false" customHeight="false" outlineLevel="0" collapsed="false">
      <c r="A9516" s="0" t="s">
        <v>6936</v>
      </c>
      <c r="B9516" s="0" t="s">
        <v>164</v>
      </c>
      <c r="C9516" s="0" t="n">
        <v>2010</v>
      </c>
      <c r="D9516" s="0" t="s">
        <v>52</v>
      </c>
      <c r="E9516" s="0" t="s">
        <v>220</v>
      </c>
      <c r="F9516" s="0" t="n">
        <v>0</v>
      </c>
      <c r="G9516" s="0" t="n">
        <v>0</v>
      </c>
      <c r="H9516" s="0" t="n">
        <v>0.13</v>
      </c>
      <c r="I9516" s="0" t="n">
        <v>0</v>
      </c>
      <c r="J9516" s="0" t="n">
        <v>0.13</v>
      </c>
      <c r="N9516" s="0" t="s">
        <v>74</v>
      </c>
      <c r="P9516" s="0" t="n">
        <f aca="false">IF(AND(OR(Dashboard!$B$5="All",D9516=Dashboard!$B$5),OR(Dashboard!$D$5="All",N9516=Dashboard!$D$5),OR(AND(C9516&lt;&gt;"",C9516&gt;=Dashboard!$F$5,C9516&lt;=Dashboard!$H$5),AND(C9516="",Dashboard!$F$5&lt;=1980,Dashboard!$H$5&gt;=2016))),1,0)</f>
        <v>1</v>
      </c>
      <c r="Q9516" s="0" t="n">
        <f aca="false">J9516*P9516+ROW()*0.00000001</f>
        <v>0.13009516</v>
      </c>
    </row>
    <row r="9517" customFormat="false" ht="15" hidden="false" customHeight="false" outlineLevel="0" collapsed="false">
      <c r="A9517" s="0" t="s">
        <v>6937</v>
      </c>
      <c r="B9517" s="0" t="s">
        <v>186</v>
      </c>
      <c r="D9517" s="0" t="s">
        <v>48</v>
      </c>
      <c r="E9517" s="0" t="s">
        <v>520</v>
      </c>
      <c r="F9517" s="0" t="n">
        <v>0</v>
      </c>
      <c r="G9517" s="0" t="n">
        <v>0</v>
      </c>
      <c r="H9517" s="0" t="n">
        <v>0.13</v>
      </c>
      <c r="I9517" s="0" t="n">
        <v>0</v>
      </c>
      <c r="J9517" s="0" t="n">
        <v>0.13</v>
      </c>
      <c r="N9517" s="0" t="s">
        <v>35</v>
      </c>
      <c r="P9517" s="0" t="n">
        <f aca="false">IF(AND(OR(Dashboard!$B$5="All",D9517=Dashboard!$B$5),OR(Dashboard!$D$5="All",N9517=Dashboard!$D$5),OR(AND(C9517&lt;&gt;"",C9517&gt;=Dashboard!$F$5,C9517&lt;=Dashboard!$H$5),AND(C9517="",Dashboard!$F$5&lt;=1980,Dashboard!$H$5&gt;=2016))),1,0)</f>
        <v>1</v>
      </c>
      <c r="Q9517" s="0" t="n">
        <f aca="false">J9517*P9517+ROW()*0.00000001</f>
        <v>0.13009517</v>
      </c>
    </row>
    <row r="9518" customFormat="false" ht="15" hidden="false" customHeight="false" outlineLevel="0" collapsed="false">
      <c r="A9518" s="0" t="s">
        <v>6938</v>
      </c>
      <c r="B9518" s="0" t="s">
        <v>64</v>
      </c>
      <c r="C9518" s="0" t="n">
        <v>2008</v>
      </c>
      <c r="D9518" s="0" t="s">
        <v>71</v>
      </c>
      <c r="E9518" s="0" t="s">
        <v>418</v>
      </c>
      <c r="F9518" s="0" t="n">
        <v>0.08</v>
      </c>
      <c r="G9518" s="0" t="n">
        <v>0.04</v>
      </c>
      <c r="H9518" s="0" t="n">
        <v>0</v>
      </c>
      <c r="I9518" s="0" t="n">
        <v>0.01</v>
      </c>
      <c r="J9518" s="0" t="n">
        <v>0.13</v>
      </c>
      <c r="N9518" s="0" t="s">
        <v>66</v>
      </c>
      <c r="P9518" s="0" t="n">
        <f aca="false">IF(AND(OR(Dashboard!$B$5="All",D9518=Dashboard!$B$5),OR(Dashboard!$D$5="All",N9518=Dashboard!$D$5),OR(AND(C9518&lt;&gt;"",C9518&gt;=Dashboard!$F$5,C9518&lt;=Dashboard!$H$5),AND(C9518="",Dashboard!$F$5&lt;=1980,Dashboard!$H$5&gt;=2016))),1,0)</f>
        <v>1</v>
      </c>
      <c r="Q9518" s="0" t="n">
        <f aca="false">J9518*P9518+ROW()*0.00000001</f>
        <v>0.13009518</v>
      </c>
    </row>
    <row r="9519" customFormat="false" ht="15" hidden="false" customHeight="false" outlineLevel="0" collapsed="false">
      <c r="A9519" s="0" t="s">
        <v>6939</v>
      </c>
      <c r="B9519" s="0" t="s">
        <v>33</v>
      </c>
      <c r="C9519" s="0" t="n">
        <v>2008</v>
      </c>
      <c r="D9519" s="0" t="s">
        <v>56</v>
      </c>
      <c r="E9519" s="0" t="s">
        <v>1364</v>
      </c>
      <c r="F9519" s="0" t="n">
        <v>0.12</v>
      </c>
      <c r="G9519" s="0" t="n">
        <v>0</v>
      </c>
      <c r="H9519" s="0" t="n">
        <v>0</v>
      </c>
      <c r="I9519" s="0" t="n">
        <v>0.01</v>
      </c>
      <c r="J9519" s="0" t="n">
        <v>0.13</v>
      </c>
      <c r="L9519" s="0" t="n">
        <v>2.5</v>
      </c>
      <c r="M9519" s="0" t="s">
        <v>36</v>
      </c>
      <c r="N9519" s="0" t="s">
        <v>35</v>
      </c>
      <c r="P9519" s="0" t="n">
        <f aca="false">IF(AND(OR(Dashboard!$B$5="All",D9519=Dashboard!$B$5),OR(Dashboard!$D$5="All",N9519=Dashboard!$D$5),OR(AND(C9519&lt;&gt;"",C9519&gt;=Dashboard!$F$5,C9519&lt;=Dashboard!$H$5),AND(C9519="",Dashboard!$F$5&lt;=1980,Dashboard!$H$5&gt;=2016))),1,0)</f>
        <v>1</v>
      </c>
      <c r="Q9519" s="0" t="n">
        <f aca="false">J9519*P9519+ROW()*0.00000001</f>
        <v>0.13009519</v>
      </c>
    </row>
    <row r="9520" customFormat="false" ht="15" hidden="false" customHeight="false" outlineLevel="0" collapsed="false">
      <c r="A9520" s="0" t="s">
        <v>6940</v>
      </c>
      <c r="B9520" s="0" t="s">
        <v>184</v>
      </c>
      <c r="C9520" s="0" t="n">
        <v>2012</v>
      </c>
      <c r="D9520" s="0" t="s">
        <v>71</v>
      </c>
      <c r="E9520" s="0" t="s">
        <v>243</v>
      </c>
      <c r="F9520" s="0" t="n">
        <v>0.09</v>
      </c>
      <c r="G9520" s="0" t="n">
        <v>0.03</v>
      </c>
      <c r="H9520" s="0" t="n">
        <v>0</v>
      </c>
      <c r="I9520" s="0" t="n">
        <v>0.01</v>
      </c>
      <c r="J9520" s="0" t="n">
        <v>0.13</v>
      </c>
      <c r="K9520" s="0" t="n">
        <v>24</v>
      </c>
      <c r="L9520" s="0" t="n">
        <v>3.5</v>
      </c>
      <c r="M9520" s="0" t="s">
        <v>36</v>
      </c>
      <c r="N9520" s="0" t="s">
        <v>35</v>
      </c>
      <c r="O9520" s="0" t="s">
        <v>177</v>
      </c>
      <c r="P9520" s="0" t="n">
        <f aca="false">IF(AND(OR(Dashboard!$B$5="All",D9520=Dashboard!$B$5),OR(Dashboard!$D$5="All",N9520=Dashboard!$D$5),OR(AND(C9520&lt;&gt;"",C9520&gt;=Dashboard!$F$5,C9520&lt;=Dashboard!$H$5),AND(C9520="",Dashboard!$F$5&lt;=1980,Dashboard!$H$5&gt;=2016))),1,0)</f>
        <v>1</v>
      </c>
      <c r="Q9520" s="0" t="n">
        <f aca="false">J9520*P9520+ROW()*0.00000001</f>
        <v>0.1300952</v>
      </c>
    </row>
    <row r="9521" customFormat="false" ht="15" hidden="false" customHeight="false" outlineLevel="0" collapsed="false">
      <c r="A9521" s="0" t="s">
        <v>6941</v>
      </c>
      <c r="B9521" s="0" t="s">
        <v>144</v>
      </c>
      <c r="C9521" s="0" t="n">
        <v>2002</v>
      </c>
      <c r="D9521" s="0" t="s">
        <v>71</v>
      </c>
      <c r="E9521" s="0" t="s">
        <v>154</v>
      </c>
      <c r="F9521" s="0" t="n">
        <v>0.08</v>
      </c>
      <c r="G9521" s="0" t="n">
        <v>0.02</v>
      </c>
      <c r="H9521" s="0" t="n">
        <v>0.03</v>
      </c>
      <c r="I9521" s="0" t="n">
        <v>0</v>
      </c>
      <c r="J9521" s="0" t="n">
        <v>0.13</v>
      </c>
      <c r="K9521" s="0" t="n">
        <v>80</v>
      </c>
      <c r="L9521" s="0" t="n">
        <v>8.5</v>
      </c>
      <c r="M9521" s="0" t="s">
        <v>103</v>
      </c>
      <c r="N9521" s="0" t="s">
        <v>66</v>
      </c>
      <c r="O9521" s="0" t="s">
        <v>37</v>
      </c>
      <c r="P9521" s="0" t="n">
        <f aca="false">IF(AND(OR(Dashboard!$B$5="All",D9521=Dashboard!$B$5),OR(Dashboard!$D$5="All",N9521=Dashboard!$D$5),OR(AND(C9521&lt;&gt;"",C9521&gt;=Dashboard!$F$5,C9521&lt;=Dashboard!$H$5),AND(C9521="",Dashboard!$F$5&lt;=1980,Dashboard!$H$5&gt;=2016))),1,0)</f>
        <v>1</v>
      </c>
      <c r="Q9521" s="0" t="n">
        <f aca="false">J9521*P9521+ROW()*0.00000001</f>
        <v>0.13009521</v>
      </c>
    </row>
    <row r="9522" customFormat="false" ht="15" hidden="false" customHeight="false" outlineLevel="0" collapsed="false">
      <c r="A9522" s="0" t="s">
        <v>6942</v>
      </c>
      <c r="B9522" s="0" t="s">
        <v>33</v>
      </c>
      <c r="C9522" s="0" t="n">
        <v>2008</v>
      </c>
      <c r="D9522" s="0" t="s">
        <v>48</v>
      </c>
      <c r="E9522" s="0" t="s">
        <v>1524</v>
      </c>
      <c r="F9522" s="0" t="n">
        <v>0.12</v>
      </c>
      <c r="G9522" s="0" t="n">
        <v>0</v>
      </c>
      <c r="H9522" s="0" t="n">
        <v>0</v>
      </c>
      <c r="I9522" s="0" t="n">
        <v>0.01</v>
      </c>
      <c r="J9522" s="0" t="n">
        <v>0.13</v>
      </c>
      <c r="M9522" s="0" t="s">
        <v>125</v>
      </c>
      <c r="N9522" s="0" t="s">
        <v>35</v>
      </c>
      <c r="P9522" s="0" t="n">
        <f aca="false">IF(AND(OR(Dashboard!$B$5="All",D9522=Dashboard!$B$5),OR(Dashboard!$D$5="All",N9522=Dashboard!$D$5),OR(AND(C9522&lt;&gt;"",C9522&gt;=Dashboard!$F$5,C9522&lt;=Dashboard!$H$5),AND(C9522="",Dashboard!$F$5&lt;=1980,Dashboard!$H$5&gt;=2016))),1,0)</f>
        <v>1</v>
      </c>
      <c r="Q9522" s="0" t="n">
        <f aca="false">J9522*P9522+ROW()*0.00000001</f>
        <v>0.13009522</v>
      </c>
    </row>
    <row r="9523" customFormat="false" ht="15" hidden="false" customHeight="false" outlineLevel="0" collapsed="false">
      <c r="A9523" s="0" t="s">
        <v>2519</v>
      </c>
      <c r="B9523" s="0" t="s">
        <v>33</v>
      </c>
      <c r="C9523" s="0" t="n">
        <v>2010</v>
      </c>
      <c r="D9523" s="0" t="s">
        <v>52</v>
      </c>
      <c r="E9523" s="0" t="s">
        <v>124</v>
      </c>
      <c r="F9523" s="0" t="n">
        <v>0</v>
      </c>
      <c r="G9523" s="0" t="n">
        <v>0.11</v>
      </c>
      <c r="H9523" s="0" t="n">
        <v>0</v>
      </c>
      <c r="I9523" s="0" t="n">
        <v>0.02</v>
      </c>
      <c r="J9523" s="0" t="n">
        <v>0.13</v>
      </c>
      <c r="N9523" s="0" t="s">
        <v>35</v>
      </c>
      <c r="P9523" s="0" t="n">
        <f aca="false">IF(AND(OR(Dashboard!$B$5="All",D9523=Dashboard!$B$5),OR(Dashboard!$D$5="All",N9523=Dashboard!$D$5),OR(AND(C9523&lt;&gt;"",C9523&gt;=Dashboard!$F$5,C9523&lt;=Dashboard!$H$5),AND(C9523="",Dashboard!$F$5&lt;=1980,Dashboard!$H$5&gt;=2016))),1,0)</f>
        <v>1</v>
      </c>
      <c r="Q9523" s="0" t="n">
        <f aca="false">J9523*P9523+ROW()*0.00000001</f>
        <v>0.13009523</v>
      </c>
    </row>
    <row r="9524" customFormat="false" ht="15" hidden="false" customHeight="false" outlineLevel="0" collapsed="false">
      <c r="A9524" s="0" t="s">
        <v>6943</v>
      </c>
      <c r="B9524" s="0" t="s">
        <v>50</v>
      </c>
      <c r="C9524" s="0" t="n">
        <v>2010</v>
      </c>
      <c r="D9524" s="0" t="s">
        <v>52</v>
      </c>
      <c r="E9524" s="0" t="s">
        <v>91</v>
      </c>
      <c r="F9524" s="0" t="n">
        <v>0.12</v>
      </c>
      <c r="G9524" s="0" t="n">
        <v>0</v>
      </c>
      <c r="H9524" s="0" t="n">
        <v>0</v>
      </c>
      <c r="I9524" s="0" t="n">
        <v>0.01</v>
      </c>
      <c r="J9524" s="0" t="n">
        <v>0.13</v>
      </c>
      <c r="M9524" s="0" t="s">
        <v>36</v>
      </c>
      <c r="N9524" s="0" t="s">
        <v>35</v>
      </c>
      <c r="P9524" s="0" t="n">
        <f aca="false">IF(AND(OR(Dashboard!$B$5="All",D9524=Dashboard!$B$5),OR(Dashboard!$D$5="All",N9524=Dashboard!$D$5),OR(AND(C9524&lt;&gt;"",C9524&gt;=Dashboard!$F$5,C9524&lt;=Dashboard!$H$5),AND(C9524="",Dashboard!$F$5&lt;=1980,Dashboard!$H$5&gt;=2016))),1,0)</f>
        <v>1</v>
      </c>
      <c r="Q9524" s="0" t="n">
        <f aca="false">J9524*P9524+ROW()*0.00000001</f>
        <v>0.13009524</v>
      </c>
    </row>
    <row r="9525" customFormat="false" ht="15" hidden="false" customHeight="false" outlineLevel="0" collapsed="false">
      <c r="A9525" s="0" t="s">
        <v>6944</v>
      </c>
      <c r="B9525" s="0" t="s">
        <v>76</v>
      </c>
      <c r="C9525" s="0" t="n">
        <v>2003</v>
      </c>
      <c r="D9525" s="0" t="s">
        <v>56</v>
      </c>
      <c r="E9525" s="0" t="s">
        <v>418</v>
      </c>
      <c r="F9525" s="0" t="n">
        <v>0.06</v>
      </c>
      <c r="G9525" s="0" t="n">
        <v>0.05</v>
      </c>
      <c r="H9525" s="0" t="n">
        <v>0</v>
      </c>
      <c r="I9525" s="0" t="n">
        <v>0.02</v>
      </c>
      <c r="J9525" s="0" t="n">
        <v>0.13</v>
      </c>
      <c r="K9525" s="0" t="n">
        <v>62</v>
      </c>
      <c r="L9525" s="0" t="n">
        <v>7</v>
      </c>
      <c r="M9525" s="0" t="s">
        <v>103</v>
      </c>
      <c r="N9525" s="0" t="s">
        <v>74</v>
      </c>
      <c r="O9525" s="0" t="s">
        <v>67</v>
      </c>
      <c r="P9525" s="0" t="n">
        <f aca="false">IF(AND(OR(Dashboard!$B$5="All",D9525=Dashboard!$B$5),OR(Dashboard!$D$5="All",N9525=Dashboard!$D$5),OR(AND(C9525&lt;&gt;"",C9525&gt;=Dashboard!$F$5,C9525&lt;=Dashboard!$H$5),AND(C9525="",Dashboard!$F$5&lt;=1980,Dashboard!$H$5&gt;=2016))),1,0)</f>
        <v>1</v>
      </c>
      <c r="Q9525" s="0" t="n">
        <f aca="false">J9525*P9525+ROW()*0.00000001</f>
        <v>0.13009525</v>
      </c>
    </row>
    <row r="9526" customFormat="false" ht="15" hidden="false" customHeight="false" outlineLevel="0" collapsed="false">
      <c r="A9526" s="0" t="s">
        <v>6945</v>
      </c>
      <c r="B9526" s="0" t="s">
        <v>85</v>
      </c>
      <c r="C9526" s="0" t="n">
        <v>2006</v>
      </c>
      <c r="D9526" s="0" t="s">
        <v>16</v>
      </c>
      <c r="E9526" s="0" t="s">
        <v>487</v>
      </c>
      <c r="F9526" s="0" t="n">
        <v>0.09</v>
      </c>
      <c r="G9526" s="0" t="n">
        <v>0.03</v>
      </c>
      <c r="H9526" s="0" t="n">
        <v>0</v>
      </c>
      <c r="I9526" s="0" t="n">
        <v>0</v>
      </c>
      <c r="J9526" s="0" t="n">
        <v>0.13</v>
      </c>
      <c r="N9526" s="0" t="s">
        <v>35</v>
      </c>
      <c r="P9526" s="0" t="n">
        <f aca="false">IF(AND(OR(Dashboard!$B$5="All",D9526=Dashboard!$B$5),OR(Dashboard!$D$5="All",N9526=Dashboard!$D$5),OR(AND(C9526&lt;&gt;"",C9526&gt;=Dashboard!$F$5,C9526&lt;=Dashboard!$H$5),AND(C9526="",Dashboard!$F$5&lt;=1980,Dashboard!$H$5&gt;=2016))),1,0)</f>
        <v>1</v>
      </c>
      <c r="Q9526" s="0" t="n">
        <f aca="false">J9526*P9526+ROW()*0.00000001</f>
        <v>0.13009526</v>
      </c>
    </row>
    <row r="9527" customFormat="false" ht="15" hidden="false" customHeight="false" outlineLevel="0" collapsed="false">
      <c r="A9527" s="0" t="s">
        <v>6184</v>
      </c>
      <c r="B9527" s="0" t="s">
        <v>97</v>
      </c>
      <c r="C9527" s="0" t="n">
        <v>2011</v>
      </c>
      <c r="D9527" s="0" t="s">
        <v>71</v>
      </c>
      <c r="E9527" s="0" t="s">
        <v>243</v>
      </c>
      <c r="F9527" s="0" t="n">
        <v>0.09</v>
      </c>
      <c r="G9527" s="0" t="n">
        <v>0.03</v>
      </c>
      <c r="H9527" s="0" t="n">
        <v>0</v>
      </c>
      <c r="I9527" s="0" t="n">
        <v>0.01</v>
      </c>
      <c r="J9527" s="0" t="n">
        <v>0.13</v>
      </c>
      <c r="K9527" s="0" t="n">
        <v>42</v>
      </c>
      <c r="L9527" s="0" t="n">
        <v>3.9</v>
      </c>
      <c r="M9527" s="0" t="s">
        <v>125</v>
      </c>
      <c r="N9527" s="0" t="s">
        <v>35</v>
      </c>
      <c r="O9527" s="0" t="s">
        <v>177</v>
      </c>
      <c r="P9527" s="0" t="n">
        <f aca="false">IF(AND(OR(Dashboard!$B$5="All",D9527=Dashboard!$B$5),OR(Dashboard!$D$5="All",N9527=Dashboard!$D$5),OR(AND(C9527&lt;&gt;"",C9527&gt;=Dashboard!$F$5,C9527&lt;=Dashboard!$H$5),AND(C9527="",Dashboard!$F$5&lt;=1980,Dashboard!$H$5&gt;=2016))),1,0)</f>
        <v>1</v>
      </c>
      <c r="Q9527" s="0" t="n">
        <f aca="false">J9527*P9527+ROW()*0.00000001</f>
        <v>0.13009527</v>
      </c>
    </row>
    <row r="9528" customFormat="false" ht="15" hidden="false" customHeight="false" outlineLevel="0" collapsed="false">
      <c r="A9528" s="0" t="s">
        <v>6946</v>
      </c>
      <c r="B9528" s="0" t="s">
        <v>50</v>
      </c>
      <c r="C9528" s="0" t="n">
        <v>2007</v>
      </c>
      <c r="D9528" s="0" t="s">
        <v>48</v>
      </c>
      <c r="E9528" s="0" t="s">
        <v>1416</v>
      </c>
      <c r="F9528" s="0" t="n">
        <v>0.12</v>
      </c>
      <c r="G9528" s="0" t="n">
        <v>0</v>
      </c>
      <c r="H9528" s="0" t="n">
        <v>0</v>
      </c>
      <c r="I9528" s="0" t="n">
        <v>0.01</v>
      </c>
      <c r="J9528" s="0" t="n">
        <v>0.13</v>
      </c>
      <c r="K9528" s="0" t="n">
        <v>41</v>
      </c>
      <c r="L9528" s="0" t="n">
        <v>6.3</v>
      </c>
      <c r="M9528" s="0" t="s">
        <v>36</v>
      </c>
      <c r="N9528" s="0" t="s">
        <v>35</v>
      </c>
      <c r="O9528" s="0" t="s">
        <v>177</v>
      </c>
      <c r="P9528" s="0" t="n">
        <f aca="false">IF(AND(OR(Dashboard!$B$5="All",D9528=Dashboard!$B$5),OR(Dashboard!$D$5="All",N9528=Dashboard!$D$5),OR(AND(C9528&lt;&gt;"",C9528&gt;=Dashboard!$F$5,C9528&lt;=Dashboard!$H$5),AND(C9528="",Dashboard!$F$5&lt;=1980,Dashboard!$H$5&gt;=2016))),1,0)</f>
        <v>1</v>
      </c>
      <c r="Q9528" s="0" t="n">
        <f aca="false">J9528*P9528+ROW()*0.00000001</f>
        <v>0.13009528</v>
      </c>
    </row>
    <row r="9529" customFormat="false" ht="15" hidden="false" customHeight="false" outlineLevel="0" collapsed="false">
      <c r="A9529" s="0" t="s">
        <v>6947</v>
      </c>
      <c r="B9529" s="0" t="s">
        <v>50</v>
      </c>
      <c r="C9529" s="0" t="n">
        <v>2010</v>
      </c>
      <c r="D9529" s="0" t="s">
        <v>46</v>
      </c>
      <c r="E9529" s="0" t="s">
        <v>2890</v>
      </c>
      <c r="F9529" s="0" t="n">
        <v>0</v>
      </c>
      <c r="G9529" s="0" t="n">
        <v>0</v>
      </c>
      <c r="H9529" s="0" t="n">
        <v>0.13</v>
      </c>
      <c r="I9529" s="0" t="n">
        <v>0</v>
      </c>
      <c r="J9529" s="0" t="n">
        <v>0.13</v>
      </c>
      <c r="N9529" s="0" t="s">
        <v>35</v>
      </c>
      <c r="P9529" s="0" t="n">
        <f aca="false">IF(AND(OR(Dashboard!$B$5="All",D9529=Dashboard!$B$5),OR(Dashboard!$D$5="All",N9529=Dashboard!$D$5),OR(AND(C9529&lt;&gt;"",C9529&gt;=Dashboard!$F$5,C9529&lt;=Dashboard!$H$5),AND(C9529="",Dashboard!$F$5&lt;=1980,Dashboard!$H$5&gt;=2016))),1,0)</f>
        <v>1</v>
      </c>
      <c r="Q9529" s="0" t="n">
        <f aca="false">J9529*P9529+ROW()*0.00000001</f>
        <v>0.13009529</v>
      </c>
    </row>
    <row r="9530" customFormat="false" ht="15" hidden="false" customHeight="false" outlineLevel="0" collapsed="false">
      <c r="A9530" s="0" t="s">
        <v>5250</v>
      </c>
      <c r="B9530" s="0" t="s">
        <v>76</v>
      </c>
      <c r="C9530" s="0" t="n">
        <v>2008</v>
      </c>
      <c r="D9530" s="0" t="s">
        <v>52</v>
      </c>
      <c r="E9530" s="0" t="s">
        <v>481</v>
      </c>
      <c r="F9530" s="0" t="n">
        <v>0.06</v>
      </c>
      <c r="G9530" s="0" t="n">
        <v>0.05</v>
      </c>
      <c r="H9530" s="0" t="n">
        <v>0</v>
      </c>
      <c r="I9530" s="0" t="n">
        <v>0.02</v>
      </c>
      <c r="J9530" s="0" t="n">
        <v>0.13</v>
      </c>
      <c r="M9530" s="0" t="s">
        <v>103</v>
      </c>
      <c r="N9530" s="0" t="s">
        <v>74</v>
      </c>
      <c r="P9530" s="0" t="n">
        <f aca="false">IF(AND(OR(Dashboard!$B$5="All",D9530=Dashboard!$B$5),OR(Dashboard!$D$5="All",N9530=Dashboard!$D$5),OR(AND(C9530&lt;&gt;"",C9530&gt;=Dashboard!$F$5,C9530&lt;=Dashboard!$H$5),AND(C9530="",Dashboard!$F$5&lt;=1980,Dashboard!$H$5&gt;=2016))),1,0)</f>
        <v>1</v>
      </c>
      <c r="Q9530" s="0" t="n">
        <f aca="false">J9530*P9530+ROW()*0.00000001</f>
        <v>0.1300953</v>
      </c>
    </row>
    <row r="9531" customFormat="false" ht="15" hidden="false" customHeight="false" outlineLevel="0" collapsed="false">
      <c r="A9531" s="0" t="s">
        <v>6751</v>
      </c>
      <c r="B9531" s="0" t="s">
        <v>97</v>
      </c>
      <c r="C9531" s="0" t="n">
        <v>2011</v>
      </c>
      <c r="D9531" s="0" t="s">
        <v>48</v>
      </c>
      <c r="E9531" s="0" t="s">
        <v>154</v>
      </c>
      <c r="F9531" s="0" t="n">
        <v>0</v>
      </c>
      <c r="G9531" s="0" t="n">
        <v>0</v>
      </c>
      <c r="H9531" s="0" t="n">
        <v>0.13</v>
      </c>
      <c r="I9531" s="0" t="n">
        <v>0</v>
      </c>
      <c r="J9531" s="0" t="n">
        <v>0.13</v>
      </c>
      <c r="N9531" s="0" t="s">
        <v>35</v>
      </c>
      <c r="P9531" s="0" t="n">
        <f aca="false">IF(AND(OR(Dashboard!$B$5="All",D9531=Dashboard!$B$5),OR(Dashboard!$D$5="All",N9531=Dashboard!$D$5),OR(AND(C9531&lt;&gt;"",C9531&gt;=Dashboard!$F$5,C9531&lt;=Dashboard!$H$5),AND(C9531="",Dashboard!$F$5&lt;=1980,Dashboard!$H$5&gt;=2016))),1,0)</f>
        <v>1</v>
      </c>
      <c r="Q9531" s="0" t="n">
        <f aca="false">J9531*P9531+ROW()*0.00000001</f>
        <v>0.13009531</v>
      </c>
    </row>
    <row r="9532" customFormat="false" ht="15" hidden="false" customHeight="false" outlineLevel="0" collapsed="false">
      <c r="A9532" s="0" t="s">
        <v>4222</v>
      </c>
      <c r="B9532" s="0" t="s">
        <v>33</v>
      </c>
      <c r="C9532" s="0" t="n">
        <v>2009</v>
      </c>
      <c r="D9532" s="0" t="s">
        <v>58</v>
      </c>
      <c r="E9532" s="0" t="s">
        <v>1485</v>
      </c>
      <c r="F9532" s="0" t="n">
        <v>0.12</v>
      </c>
      <c r="G9532" s="0" t="n">
        <v>0</v>
      </c>
      <c r="H9532" s="0" t="n">
        <v>0</v>
      </c>
      <c r="I9532" s="0" t="n">
        <v>0.01</v>
      </c>
      <c r="J9532" s="0" t="n">
        <v>0.13</v>
      </c>
      <c r="M9532" s="0" t="s">
        <v>36</v>
      </c>
      <c r="N9532" s="0" t="s">
        <v>35</v>
      </c>
      <c r="P9532" s="0" t="n">
        <f aca="false">IF(AND(OR(Dashboard!$B$5="All",D9532=Dashboard!$B$5),OR(Dashboard!$D$5="All",N9532=Dashboard!$D$5),OR(AND(C9532&lt;&gt;"",C9532&gt;=Dashboard!$F$5,C9532&lt;=Dashboard!$H$5),AND(C9532="",Dashboard!$F$5&lt;=1980,Dashboard!$H$5&gt;=2016))),1,0)</f>
        <v>1</v>
      </c>
      <c r="Q9532" s="0" t="n">
        <f aca="false">J9532*P9532+ROW()*0.00000001</f>
        <v>0.13009532</v>
      </c>
    </row>
    <row r="9533" customFormat="false" ht="15" hidden="false" customHeight="false" outlineLevel="0" collapsed="false">
      <c r="A9533" s="0" t="s">
        <v>6948</v>
      </c>
      <c r="B9533" s="0" t="s">
        <v>117</v>
      </c>
      <c r="C9533" s="0" t="n">
        <v>1995</v>
      </c>
      <c r="D9533" s="0" t="s">
        <v>34</v>
      </c>
      <c r="E9533" s="0" t="s">
        <v>89</v>
      </c>
      <c r="F9533" s="0" t="n">
        <v>0</v>
      </c>
      <c r="G9533" s="0" t="n">
        <v>0</v>
      </c>
      <c r="H9533" s="0" t="n">
        <v>0.12</v>
      </c>
      <c r="I9533" s="0" t="n">
        <v>0.01</v>
      </c>
      <c r="J9533" s="0" t="n">
        <v>0.13</v>
      </c>
      <c r="N9533" s="0" t="s">
        <v>74</v>
      </c>
      <c r="P9533" s="0" t="n">
        <f aca="false">IF(AND(OR(Dashboard!$B$5="All",D9533=Dashboard!$B$5),OR(Dashboard!$D$5="All",N9533=Dashboard!$D$5),OR(AND(C9533&lt;&gt;"",C9533&gt;=Dashboard!$F$5,C9533&lt;=Dashboard!$H$5),AND(C9533="",Dashboard!$F$5&lt;=1980,Dashboard!$H$5&gt;=2016))),1,0)</f>
        <v>1</v>
      </c>
      <c r="Q9533" s="0" t="n">
        <f aca="false">J9533*P9533+ROW()*0.00000001</f>
        <v>0.13009533</v>
      </c>
    </row>
    <row r="9534" customFormat="false" ht="15" hidden="false" customHeight="false" outlineLevel="0" collapsed="false">
      <c r="A9534" s="0" t="s">
        <v>6891</v>
      </c>
      <c r="B9534" s="0" t="s">
        <v>76</v>
      </c>
      <c r="C9534" s="0" t="n">
        <v>2007</v>
      </c>
      <c r="D9534" s="0" t="s">
        <v>34</v>
      </c>
      <c r="E9534" s="0" t="s">
        <v>89</v>
      </c>
      <c r="F9534" s="0" t="n">
        <v>0.06</v>
      </c>
      <c r="G9534" s="0" t="n">
        <v>0.05</v>
      </c>
      <c r="H9534" s="0" t="n">
        <v>0</v>
      </c>
      <c r="I9534" s="0" t="n">
        <v>0.02</v>
      </c>
      <c r="J9534" s="0" t="n">
        <v>0.13</v>
      </c>
      <c r="K9534" s="0" t="n">
        <v>59</v>
      </c>
      <c r="M9534" s="0" t="s">
        <v>36</v>
      </c>
      <c r="N9534" s="0" t="s">
        <v>74</v>
      </c>
      <c r="O9534" s="0" t="s">
        <v>53</v>
      </c>
      <c r="P9534" s="0" t="n">
        <f aca="false">IF(AND(OR(Dashboard!$B$5="All",D9534=Dashboard!$B$5),OR(Dashboard!$D$5="All",N9534=Dashboard!$D$5),OR(AND(C9534&lt;&gt;"",C9534&gt;=Dashboard!$F$5,C9534&lt;=Dashboard!$H$5),AND(C9534="",Dashboard!$F$5&lt;=1980,Dashboard!$H$5&gt;=2016))),1,0)</f>
        <v>1</v>
      </c>
      <c r="Q9534" s="0" t="n">
        <f aca="false">J9534*P9534+ROW()*0.00000001</f>
        <v>0.13009534</v>
      </c>
    </row>
    <row r="9535" customFormat="false" ht="15" hidden="false" customHeight="false" outlineLevel="0" collapsed="false">
      <c r="A9535" s="0" t="s">
        <v>6949</v>
      </c>
      <c r="B9535" s="0" t="s">
        <v>64</v>
      </c>
      <c r="C9535" s="0" t="n">
        <v>2010</v>
      </c>
      <c r="D9535" s="0" t="s">
        <v>46</v>
      </c>
      <c r="E9535" s="0" t="s">
        <v>211</v>
      </c>
      <c r="F9535" s="0" t="n">
        <v>0</v>
      </c>
      <c r="G9535" s="0" t="n">
        <v>0</v>
      </c>
      <c r="H9535" s="0" t="n">
        <v>0.13</v>
      </c>
      <c r="I9535" s="0" t="n">
        <v>0</v>
      </c>
      <c r="J9535" s="0" t="n">
        <v>0.13</v>
      </c>
      <c r="N9535" s="0" t="s">
        <v>66</v>
      </c>
      <c r="P9535" s="0" t="n">
        <f aca="false">IF(AND(OR(Dashboard!$B$5="All",D9535=Dashboard!$B$5),OR(Dashboard!$D$5="All",N9535=Dashboard!$D$5),OR(AND(C9535&lt;&gt;"",C9535&gt;=Dashboard!$F$5,C9535&lt;=Dashboard!$H$5),AND(C9535="",Dashboard!$F$5&lt;=1980,Dashboard!$H$5&gt;=2016))),1,0)</f>
        <v>1</v>
      </c>
      <c r="Q9535" s="0" t="n">
        <f aca="false">J9535*P9535+ROW()*0.00000001</f>
        <v>0.13009535</v>
      </c>
    </row>
    <row r="9536" customFormat="false" ht="15" hidden="false" customHeight="false" outlineLevel="0" collapsed="false">
      <c r="A9536" s="0" t="s">
        <v>6950</v>
      </c>
      <c r="B9536" s="0" t="s">
        <v>76</v>
      </c>
      <c r="C9536" s="0" t="n">
        <v>2004</v>
      </c>
      <c r="D9536" s="0" t="s">
        <v>46</v>
      </c>
      <c r="E9536" s="0" t="s">
        <v>2595</v>
      </c>
      <c r="F9536" s="0" t="n">
        <v>0.06</v>
      </c>
      <c r="G9536" s="0" t="n">
        <v>0.05</v>
      </c>
      <c r="H9536" s="0" t="n">
        <v>0</v>
      </c>
      <c r="I9536" s="0" t="n">
        <v>0.02</v>
      </c>
      <c r="J9536" s="0" t="n">
        <v>0.13</v>
      </c>
      <c r="K9536" s="0" t="n">
        <v>78</v>
      </c>
      <c r="L9536" s="0" t="n">
        <v>8.2</v>
      </c>
      <c r="M9536" s="0" t="s">
        <v>73</v>
      </c>
      <c r="N9536" s="0" t="s">
        <v>74</v>
      </c>
      <c r="O9536" s="0" t="s">
        <v>37</v>
      </c>
      <c r="P9536" s="0" t="n">
        <f aca="false">IF(AND(OR(Dashboard!$B$5="All",D9536=Dashboard!$B$5),OR(Dashboard!$D$5="All",N9536=Dashboard!$D$5),OR(AND(C9536&lt;&gt;"",C9536&gt;=Dashboard!$F$5,C9536&lt;=Dashboard!$H$5),AND(C9536="",Dashboard!$F$5&lt;=1980,Dashboard!$H$5&gt;=2016))),1,0)</f>
        <v>1</v>
      </c>
      <c r="Q9536" s="0" t="n">
        <f aca="false">J9536*P9536+ROW()*0.00000001</f>
        <v>0.13009536</v>
      </c>
    </row>
    <row r="9537" customFormat="false" ht="15" hidden="false" customHeight="false" outlineLevel="0" collapsed="false">
      <c r="A9537" s="0" t="s">
        <v>6951</v>
      </c>
      <c r="B9537" s="0" t="s">
        <v>851</v>
      </c>
      <c r="C9537" s="0" t="n">
        <v>2014</v>
      </c>
      <c r="D9537" s="0" t="s">
        <v>71</v>
      </c>
      <c r="E9537" s="0" t="s">
        <v>782</v>
      </c>
      <c r="F9537" s="0" t="n">
        <v>0.02</v>
      </c>
      <c r="G9537" s="0" t="n">
        <v>0.02</v>
      </c>
      <c r="H9537" s="0" t="n">
        <v>0.07</v>
      </c>
      <c r="I9537" s="0" t="n">
        <v>0.01</v>
      </c>
      <c r="J9537" s="0" t="n">
        <v>0.13</v>
      </c>
      <c r="K9537" s="0" t="n">
        <v>67</v>
      </c>
      <c r="L9537" s="0" t="n">
        <v>7.5</v>
      </c>
      <c r="M9537" s="0" t="s">
        <v>73</v>
      </c>
      <c r="N9537" s="0" t="s">
        <v>74</v>
      </c>
      <c r="O9537" s="0" t="s">
        <v>67</v>
      </c>
      <c r="P9537" s="0" t="n">
        <f aca="false">IF(AND(OR(Dashboard!$B$5="All",D9537=Dashboard!$B$5),OR(Dashboard!$D$5="All",N9537=Dashboard!$D$5),OR(AND(C9537&lt;&gt;"",C9537&gt;=Dashboard!$F$5,C9537&lt;=Dashboard!$H$5),AND(C9537="",Dashboard!$F$5&lt;=1980,Dashboard!$H$5&gt;=2016))),1,0)</f>
        <v>1</v>
      </c>
      <c r="Q9537" s="0" t="n">
        <f aca="false">J9537*P9537+ROW()*0.00000001</f>
        <v>0.13009537</v>
      </c>
    </row>
    <row r="9538" customFormat="false" ht="15" hidden="false" customHeight="false" outlineLevel="0" collapsed="false">
      <c r="A9538" s="0" t="s">
        <v>5876</v>
      </c>
      <c r="B9538" s="0" t="s">
        <v>64</v>
      </c>
      <c r="C9538" s="0" t="n">
        <v>2011</v>
      </c>
      <c r="D9538" s="0" t="s">
        <v>71</v>
      </c>
      <c r="E9538" s="0" t="s">
        <v>142</v>
      </c>
      <c r="F9538" s="0" t="n">
        <v>0.06</v>
      </c>
      <c r="G9538" s="0" t="n">
        <v>0.06</v>
      </c>
      <c r="H9538" s="0" t="n">
        <v>0</v>
      </c>
      <c r="I9538" s="0" t="n">
        <v>0.01</v>
      </c>
      <c r="J9538" s="0" t="n">
        <v>0.13</v>
      </c>
      <c r="K9538" s="0" t="n">
        <v>68</v>
      </c>
      <c r="L9538" s="0" t="n">
        <v>8</v>
      </c>
      <c r="M9538" s="0" t="s">
        <v>125</v>
      </c>
      <c r="N9538" s="0" t="s">
        <v>66</v>
      </c>
      <c r="O9538" s="0" t="s">
        <v>67</v>
      </c>
      <c r="P9538" s="0" t="n">
        <f aca="false">IF(AND(OR(Dashboard!$B$5="All",D9538=Dashboard!$B$5),OR(Dashboard!$D$5="All",N9538=Dashboard!$D$5),OR(AND(C9538&lt;&gt;"",C9538&gt;=Dashboard!$F$5,C9538&lt;=Dashboard!$H$5),AND(C9538="",Dashboard!$F$5&lt;=1980,Dashboard!$H$5&gt;=2016))),1,0)</f>
        <v>1</v>
      </c>
      <c r="Q9538" s="0" t="n">
        <f aca="false">J9538*P9538+ROW()*0.00000001</f>
        <v>0.13009538</v>
      </c>
    </row>
    <row r="9539" customFormat="false" ht="15" hidden="false" customHeight="false" outlineLevel="0" collapsed="false">
      <c r="A9539" s="0" t="s">
        <v>6952</v>
      </c>
      <c r="B9539" s="0" t="s">
        <v>97</v>
      </c>
      <c r="C9539" s="0" t="n">
        <v>2015</v>
      </c>
      <c r="D9539" s="0" t="s">
        <v>71</v>
      </c>
      <c r="E9539" s="0" t="s">
        <v>328</v>
      </c>
      <c r="F9539" s="0" t="n">
        <v>0</v>
      </c>
      <c r="G9539" s="0" t="n">
        <v>0</v>
      </c>
      <c r="H9539" s="0" t="n">
        <v>0.13</v>
      </c>
      <c r="I9539" s="0" t="n">
        <v>0</v>
      </c>
      <c r="J9539" s="0" t="n">
        <v>0.13</v>
      </c>
      <c r="N9539" s="0" t="s">
        <v>35</v>
      </c>
      <c r="P9539" s="0" t="n">
        <f aca="false">IF(AND(OR(Dashboard!$B$5="All",D9539=Dashboard!$B$5),OR(Dashboard!$D$5="All",N9539=Dashboard!$D$5),OR(AND(C9539&lt;&gt;"",C9539&gt;=Dashboard!$F$5,C9539&lt;=Dashboard!$H$5),AND(C9539="",Dashboard!$F$5&lt;=1980,Dashboard!$H$5&gt;=2016))),1,0)</f>
        <v>1</v>
      </c>
      <c r="Q9539" s="0" t="n">
        <f aca="false">J9539*P9539+ROW()*0.00000001</f>
        <v>0.13009539</v>
      </c>
    </row>
    <row r="9540" customFormat="false" ht="15" hidden="false" customHeight="false" outlineLevel="0" collapsed="false">
      <c r="A9540" s="0" t="s">
        <v>4807</v>
      </c>
      <c r="B9540" s="0" t="s">
        <v>164</v>
      </c>
      <c r="C9540" s="0" t="n">
        <v>2010</v>
      </c>
      <c r="D9540" s="0" t="s">
        <v>114</v>
      </c>
      <c r="E9540" s="0" t="s">
        <v>418</v>
      </c>
      <c r="F9540" s="0" t="n">
        <v>0.08</v>
      </c>
      <c r="G9540" s="0" t="n">
        <v>0.03</v>
      </c>
      <c r="H9540" s="0" t="n">
        <v>0</v>
      </c>
      <c r="I9540" s="0" t="n">
        <v>0.02</v>
      </c>
      <c r="J9540" s="0" t="n">
        <v>0.13</v>
      </c>
      <c r="M9540" s="0" t="s">
        <v>125</v>
      </c>
      <c r="N9540" s="0" t="s">
        <v>74</v>
      </c>
      <c r="P9540" s="0" t="n">
        <f aca="false">IF(AND(OR(Dashboard!$B$5="All",D9540=Dashboard!$B$5),OR(Dashboard!$D$5="All",N9540=Dashboard!$D$5),OR(AND(C9540&lt;&gt;"",C9540&gt;=Dashboard!$F$5,C9540&lt;=Dashboard!$H$5),AND(C9540="",Dashboard!$F$5&lt;=1980,Dashboard!$H$5&gt;=2016))),1,0)</f>
        <v>1</v>
      </c>
      <c r="Q9540" s="0" t="n">
        <f aca="false">J9540*P9540+ROW()*0.00000001</f>
        <v>0.1300954</v>
      </c>
    </row>
    <row r="9541" customFormat="false" ht="15" hidden="false" customHeight="false" outlineLevel="0" collapsed="false">
      <c r="A9541" s="0" t="s">
        <v>6953</v>
      </c>
      <c r="B9541" s="0" t="s">
        <v>97</v>
      </c>
      <c r="C9541" s="0" t="n">
        <v>2011</v>
      </c>
      <c r="D9541" s="0" t="s">
        <v>52</v>
      </c>
      <c r="E9541" s="0" t="s">
        <v>124</v>
      </c>
      <c r="F9541" s="0" t="n">
        <v>0.08</v>
      </c>
      <c r="G9541" s="0" t="n">
        <v>0.04</v>
      </c>
      <c r="H9541" s="0" t="n">
        <v>0</v>
      </c>
      <c r="I9541" s="0" t="n">
        <v>0.01</v>
      </c>
      <c r="J9541" s="0" t="n">
        <v>0.13</v>
      </c>
      <c r="M9541" s="0" t="s">
        <v>36</v>
      </c>
      <c r="N9541" s="0" t="s">
        <v>35</v>
      </c>
      <c r="P9541" s="0" t="n">
        <f aca="false">IF(AND(OR(Dashboard!$B$5="All",D9541=Dashboard!$B$5),OR(Dashboard!$D$5="All",N9541=Dashboard!$D$5),OR(AND(C9541&lt;&gt;"",C9541&gt;=Dashboard!$F$5,C9541&lt;=Dashboard!$H$5),AND(C9541="",Dashboard!$F$5&lt;=1980,Dashboard!$H$5&gt;=2016))),1,0)</f>
        <v>1</v>
      </c>
      <c r="Q9541" s="0" t="n">
        <f aca="false">J9541*P9541+ROW()*0.00000001</f>
        <v>0.13009541</v>
      </c>
    </row>
    <row r="9542" customFormat="false" ht="15" hidden="false" customHeight="false" outlineLevel="0" collapsed="false">
      <c r="A9542" s="0" t="s">
        <v>1438</v>
      </c>
      <c r="B9542" s="0" t="s">
        <v>164</v>
      </c>
      <c r="C9542" s="0" t="n">
        <v>2011</v>
      </c>
      <c r="D9542" s="0" t="s">
        <v>41</v>
      </c>
      <c r="E9542" s="0" t="s">
        <v>487</v>
      </c>
      <c r="F9542" s="0" t="n">
        <v>0.1</v>
      </c>
      <c r="G9542" s="0" t="n">
        <v>0.01</v>
      </c>
      <c r="H9542" s="0" t="n">
        <v>0</v>
      </c>
      <c r="I9542" s="0" t="n">
        <v>0.02</v>
      </c>
      <c r="J9542" s="0" t="n">
        <v>0.13</v>
      </c>
      <c r="N9542" s="0" t="s">
        <v>74</v>
      </c>
      <c r="P9542" s="0" t="n">
        <f aca="false">IF(AND(OR(Dashboard!$B$5="All",D9542=Dashboard!$B$5),OR(Dashboard!$D$5="All",N9542=Dashboard!$D$5),OR(AND(C9542&lt;&gt;"",C9542&gt;=Dashboard!$F$5,C9542&lt;=Dashboard!$H$5),AND(C9542="",Dashboard!$F$5&lt;=1980,Dashboard!$H$5&gt;=2016))),1,0)</f>
        <v>1</v>
      </c>
      <c r="Q9542" s="0" t="n">
        <f aca="false">J9542*P9542+ROW()*0.00000001</f>
        <v>0.13009542</v>
      </c>
    </row>
    <row r="9543" customFormat="false" ht="15" hidden="false" customHeight="false" outlineLevel="0" collapsed="false">
      <c r="A9543" s="0" t="s">
        <v>6954</v>
      </c>
      <c r="B9543" s="0" t="s">
        <v>152</v>
      </c>
      <c r="C9543" s="0" t="n">
        <v>2009</v>
      </c>
      <c r="D9543" s="0" t="s">
        <v>246</v>
      </c>
      <c r="E9543" s="0" t="s">
        <v>72</v>
      </c>
      <c r="F9543" s="0" t="n">
        <v>0.03</v>
      </c>
      <c r="G9543" s="0" t="n">
        <v>0.08</v>
      </c>
      <c r="H9543" s="0" t="n">
        <v>0</v>
      </c>
      <c r="I9543" s="0" t="n">
        <v>0.02</v>
      </c>
      <c r="J9543" s="0" t="n">
        <v>0.13</v>
      </c>
      <c r="M9543" s="0" t="s">
        <v>103</v>
      </c>
      <c r="N9543" s="0" t="s">
        <v>152</v>
      </c>
      <c r="P9543" s="0" t="n">
        <f aca="false">IF(AND(OR(Dashboard!$B$5="All",D9543=Dashboard!$B$5),OR(Dashboard!$D$5="All",N9543=Dashboard!$D$5),OR(AND(C9543&lt;&gt;"",C9543&gt;=Dashboard!$F$5,C9543&lt;=Dashboard!$H$5),AND(C9543="",Dashboard!$F$5&lt;=1980,Dashboard!$H$5&gt;=2016))),1,0)</f>
        <v>1</v>
      </c>
      <c r="Q9543" s="0" t="n">
        <f aca="false">J9543*P9543+ROW()*0.00000001</f>
        <v>0.13009543</v>
      </c>
    </row>
    <row r="9544" customFormat="false" ht="15" hidden="false" customHeight="false" outlineLevel="0" collapsed="false">
      <c r="A9544" s="0" t="s">
        <v>6955</v>
      </c>
      <c r="B9544" s="0" t="s">
        <v>76</v>
      </c>
      <c r="C9544" s="0" t="n">
        <v>2005</v>
      </c>
      <c r="D9544" s="0" t="s">
        <v>52</v>
      </c>
      <c r="E9544" s="0" t="s">
        <v>154</v>
      </c>
      <c r="F9544" s="0" t="n">
        <v>0</v>
      </c>
      <c r="G9544" s="0" t="n">
        <v>0</v>
      </c>
      <c r="H9544" s="0" t="n">
        <v>0.13</v>
      </c>
      <c r="I9544" s="0" t="n">
        <v>0</v>
      </c>
      <c r="J9544" s="0" t="n">
        <v>0.13</v>
      </c>
      <c r="N9544" s="0" t="s">
        <v>74</v>
      </c>
      <c r="P9544" s="0" t="n">
        <f aca="false">IF(AND(OR(Dashboard!$B$5="All",D9544=Dashboard!$B$5),OR(Dashboard!$D$5="All",N9544=Dashboard!$D$5),OR(AND(C9544&lt;&gt;"",C9544&gt;=Dashboard!$F$5,C9544&lt;=Dashboard!$H$5),AND(C9544="",Dashboard!$F$5&lt;=1980,Dashboard!$H$5&gt;=2016))),1,0)</f>
        <v>1</v>
      </c>
      <c r="Q9544" s="0" t="n">
        <f aca="false">J9544*P9544+ROW()*0.00000001</f>
        <v>0.13009544</v>
      </c>
    </row>
    <row r="9545" customFormat="false" ht="15" hidden="false" customHeight="false" outlineLevel="0" collapsed="false">
      <c r="A9545" s="0" t="s">
        <v>6956</v>
      </c>
      <c r="B9545" s="0" t="s">
        <v>78</v>
      </c>
      <c r="C9545" s="0" t="n">
        <v>1995</v>
      </c>
      <c r="D9545" s="0" t="s">
        <v>46</v>
      </c>
      <c r="E9545" s="0" t="s">
        <v>310</v>
      </c>
      <c r="F9545" s="0" t="n">
        <v>0</v>
      </c>
      <c r="G9545" s="0" t="n">
        <v>0</v>
      </c>
      <c r="H9545" s="0" t="n">
        <v>0.13</v>
      </c>
      <c r="I9545" s="0" t="n">
        <v>0</v>
      </c>
      <c r="J9545" s="0" t="n">
        <v>0.13</v>
      </c>
      <c r="N9545" s="0" t="s">
        <v>35</v>
      </c>
      <c r="P9545" s="0" t="n">
        <f aca="false">IF(AND(OR(Dashboard!$B$5="All",D9545=Dashboard!$B$5),OR(Dashboard!$D$5="All",N9545=Dashboard!$D$5),OR(AND(C9545&lt;&gt;"",C9545&gt;=Dashboard!$F$5,C9545&lt;=Dashboard!$H$5),AND(C9545="",Dashboard!$F$5&lt;=1980,Dashboard!$H$5&gt;=2016))),1,0)</f>
        <v>1</v>
      </c>
      <c r="Q9545" s="0" t="n">
        <f aca="false">J9545*P9545+ROW()*0.00000001</f>
        <v>0.13009545</v>
      </c>
    </row>
    <row r="9546" customFormat="false" ht="15" hidden="false" customHeight="false" outlineLevel="0" collapsed="false">
      <c r="A9546" s="0" t="s">
        <v>3777</v>
      </c>
      <c r="B9546" s="0" t="s">
        <v>851</v>
      </c>
      <c r="C9546" s="0" t="n">
        <v>2014</v>
      </c>
      <c r="D9546" s="0" t="s">
        <v>71</v>
      </c>
      <c r="E9546" s="0" t="s">
        <v>328</v>
      </c>
      <c r="F9546" s="0" t="n">
        <v>0.03</v>
      </c>
      <c r="G9546" s="0" t="n">
        <v>0.04</v>
      </c>
      <c r="H9546" s="0" t="n">
        <v>0.04</v>
      </c>
      <c r="I9546" s="0" t="n">
        <v>0.02</v>
      </c>
      <c r="J9546" s="0" t="n">
        <v>0.13</v>
      </c>
      <c r="K9546" s="0" t="n">
        <v>67</v>
      </c>
      <c r="L9546" s="0" t="n">
        <v>7.8</v>
      </c>
      <c r="M9546" s="0" t="s">
        <v>103</v>
      </c>
      <c r="N9546" s="0" t="s">
        <v>74</v>
      </c>
      <c r="O9546" s="0" t="s">
        <v>67</v>
      </c>
      <c r="P9546" s="0" t="n">
        <f aca="false">IF(AND(OR(Dashboard!$B$5="All",D9546=Dashboard!$B$5),OR(Dashboard!$D$5="All",N9546=Dashboard!$D$5),OR(AND(C9546&lt;&gt;"",C9546&gt;=Dashboard!$F$5,C9546&lt;=Dashboard!$H$5),AND(C9546="",Dashboard!$F$5&lt;=1980,Dashboard!$H$5&gt;=2016))),1,0)</f>
        <v>1</v>
      </c>
      <c r="Q9546" s="0" t="n">
        <f aca="false">J9546*P9546+ROW()*0.00000001</f>
        <v>0.13009546</v>
      </c>
    </row>
    <row r="9547" customFormat="false" ht="15" hidden="false" customHeight="false" outlineLevel="0" collapsed="false">
      <c r="A9547" s="0" t="s">
        <v>5099</v>
      </c>
      <c r="B9547" s="0" t="s">
        <v>50</v>
      </c>
      <c r="C9547" s="0" t="n">
        <v>2009</v>
      </c>
      <c r="D9547" s="0" t="s">
        <v>52</v>
      </c>
      <c r="E9547" s="0" t="s">
        <v>124</v>
      </c>
      <c r="F9547" s="0" t="n">
        <v>0.12</v>
      </c>
      <c r="G9547" s="0" t="n">
        <v>0</v>
      </c>
      <c r="H9547" s="0" t="n">
        <v>0</v>
      </c>
      <c r="I9547" s="0" t="n">
        <v>0.01</v>
      </c>
      <c r="J9547" s="0" t="n">
        <v>0.13</v>
      </c>
      <c r="M9547" s="0" t="s">
        <v>36</v>
      </c>
      <c r="N9547" s="0" t="s">
        <v>35</v>
      </c>
      <c r="P9547" s="0" t="n">
        <f aca="false">IF(AND(OR(Dashboard!$B$5="All",D9547=Dashboard!$B$5),OR(Dashboard!$D$5="All",N9547=Dashboard!$D$5),OR(AND(C9547&lt;&gt;"",C9547&gt;=Dashboard!$F$5,C9547&lt;=Dashboard!$H$5),AND(C9547="",Dashboard!$F$5&lt;=1980,Dashboard!$H$5&gt;=2016))),1,0)</f>
        <v>1</v>
      </c>
      <c r="Q9547" s="0" t="n">
        <f aca="false">J9547*P9547+ROW()*0.00000001</f>
        <v>0.13009547</v>
      </c>
    </row>
    <row r="9548" customFormat="false" ht="15" hidden="false" customHeight="false" outlineLevel="0" collapsed="false">
      <c r="A9548" s="0" t="s">
        <v>3841</v>
      </c>
      <c r="B9548" s="0" t="s">
        <v>70</v>
      </c>
      <c r="C9548" s="0" t="n">
        <v>2008</v>
      </c>
      <c r="D9548" s="0" t="s">
        <v>34</v>
      </c>
      <c r="E9548" s="0" t="s">
        <v>91</v>
      </c>
      <c r="F9548" s="0" t="n">
        <v>0.12</v>
      </c>
      <c r="G9548" s="0" t="n">
        <v>0</v>
      </c>
      <c r="H9548" s="0" t="n">
        <v>0</v>
      </c>
      <c r="I9548" s="0" t="n">
        <v>0.01</v>
      </c>
      <c r="J9548" s="0" t="n">
        <v>0.13</v>
      </c>
      <c r="K9548" s="0" t="n">
        <v>39</v>
      </c>
      <c r="L9548" s="0" t="n">
        <v>1.8</v>
      </c>
      <c r="M9548" s="0" t="s">
        <v>103</v>
      </c>
      <c r="N9548" s="0" t="s">
        <v>74</v>
      </c>
      <c r="O9548" s="0" t="s">
        <v>177</v>
      </c>
      <c r="P9548" s="0" t="n">
        <f aca="false">IF(AND(OR(Dashboard!$B$5="All",D9548=Dashboard!$B$5),OR(Dashboard!$D$5="All",N9548=Dashboard!$D$5),OR(AND(C9548&lt;&gt;"",C9548&gt;=Dashboard!$F$5,C9548&lt;=Dashboard!$H$5),AND(C9548="",Dashboard!$F$5&lt;=1980,Dashboard!$H$5&gt;=2016))),1,0)</f>
        <v>1</v>
      </c>
      <c r="Q9548" s="0" t="n">
        <f aca="false">J9548*P9548+ROW()*0.00000001</f>
        <v>0.13009548</v>
      </c>
    </row>
    <row r="9549" customFormat="false" ht="15" hidden="false" customHeight="false" outlineLevel="0" collapsed="false">
      <c r="A9549" s="0" t="s">
        <v>2994</v>
      </c>
      <c r="B9549" s="0" t="s">
        <v>85</v>
      </c>
      <c r="C9549" s="0" t="n">
        <v>2004</v>
      </c>
      <c r="D9549" s="0" t="s">
        <v>16</v>
      </c>
      <c r="E9549" s="0" t="s">
        <v>142</v>
      </c>
      <c r="F9549" s="0" t="n">
        <v>0.09</v>
      </c>
      <c r="G9549" s="0" t="n">
        <v>0.03</v>
      </c>
      <c r="H9549" s="0" t="n">
        <v>0</v>
      </c>
      <c r="I9549" s="0" t="n">
        <v>0</v>
      </c>
      <c r="J9549" s="0" t="n">
        <v>0.13</v>
      </c>
      <c r="K9549" s="0" t="n">
        <v>63</v>
      </c>
      <c r="M9549" s="0" t="s">
        <v>36</v>
      </c>
      <c r="N9549" s="0" t="s">
        <v>35</v>
      </c>
      <c r="O9549" s="0" t="s">
        <v>67</v>
      </c>
      <c r="P9549" s="0" t="n">
        <f aca="false">IF(AND(OR(Dashboard!$B$5="All",D9549=Dashboard!$B$5),OR(Dashboard!$D$5="All",N9549=Dashboard!$D$5),OR(AND(C9549&lt;&gt;"",C9549&gt;=Dashboard!$F$5,C9549&lt;=Dashboard!$H$5),AND(C9549="",Dashboard!$F$5&lt;=1980,Dashboard!$H$5&gt;=2016))),1,0)</f>
        <v>1</v>
      </c>
      <c r="Q9549" s="0" t="n">
        <f aca="false">J9549*P9549+ROW()*0.00000001</f>
        <v>0.13009549</v>
      </c>
    </row>
    <row r="9550" customFormat="false" ht="15" hidden="false" customHeight="false" outlineLevel="0" collapsed="false">
      <c r="A9550" s="0" t="s">
        <v>3401</v>
      </c>
      <c r="B9550" s="0" t="s">
        <v>144</v>
      </c>
      <c r="C9550" s="0" t="n">
        <v>2004</v>
      </c>
      <c r="D9550" s="0" t="s">
        <v>71</v>
      </c>
      <c r="E9550" s="0" t="s">
        <v>220</v>
      </c>
      <c r="F9550" s="0" t="n">
        <v>0.1</v>
      </c>
      <c r="G9550" s="0" t="n">
        <v>0.03</v>
      </c>
      <c r="H9550" s="0" t="n">
        <v>0</v>
      </c>
      <c r="I9550" s="0" t="n">
        <v>0</v>
      </c>
      <c r="J9550" s="0" t="n">
        <v>0.13</v>
      </c>
      <c r="K9550" s="0" t="n">
        <v>48</v>
      </c>
      <c r="L9550" s="0" t="n">
        <v>5.6</v>
      </c>
      <c r="M9550" s="0" t="s">
        <v>103</v>
      </c>
      <c r="N9550" s="0" t="s">
        <v>66</v>
      </c>
      <c r="O9550" s="0" t="s">
        <v>177</v>
      </c>
      <c r="P9550" s="0" t="n">
        <f aca="false">IF(AND(OR(Dashboard!$B$5="All",D9550=Dashboard!$B$5),OR(Dashboard!$D$5="All",N9550=Dashboard!$D$5),OR(AND(C9550&lt;&gt;"",C9550&gt;=Dashboard!$F$5,C9550&lt;=Dashboard!$H$5),AND(C9550="",Dashboard!$F$5&lt;=1980,Dashboard!$H$5&gt;=2016))),1,0)</f>
        <v>1</v>
      </c>
      <c r="Q9550" s="0" t="n">
        <f aca="false">J9550*P9550+ROW()*0.00000001</f>
        <v>0.1300955</v>
      </c>
    </row>
    <row r="9551" customFormat="false" ht="15" hidden="false" customHeight="false" outlineLevel="0" collapsed="false">
      <c r="A9551" s="0" t="s">
        <v>2175</v>
      </c>
      <c r="B9551" s="0" t="s">
        <v>33</v>
      </c>
      <c r="C9551" s="0" t="n">
        <v>2006</v>
      </c>
      <c r="D9551" s="0" t="s">
        <v>71</v>
      </c>
      <c r="E9551" s="0" t="s">
        <v>124</v>
      </c>
      <c r="F9551" s="0" t="n">
        <v>0.1</v>
      </c>
      <c r="G9551" s="0" t="n">
        <v>0.01</v>
      </c>
      <c r="H9551" s="0" t="n">
        <v>0</v>
      </c>
      <c r="I9551" s="0" t="n">
        <v>0.01</v>
      </c>
      <c r="J9551" s="0" t="n">
        <v>0.13</v>
      </c>
      <c r="K9551" s="0" t="n">
        <v>61</v>
      </c>
      <c r="L9551" s="0" t="n">
        <v>7.4</v>
      </c>
      <c r="M9551" s="0" t="s">
        <v>73</v>
      </c>
      <c r="N9551" s="0" t="s">
        <v>35</v>
      </c>
      <c r="O9551" s="0" t="s">
        <v>67</v>
      </c>
      <c r="P9551" s="0" t="n">
        <f aca="false">IF(AND(OR(Dashboard!$B$5="All",D9551=Dashboard!$B$5),OR(Dashboard!$D$5="All",N9551=Dashboard!$D$5),OR(AND(C9551&lt;&gt;"",C9551&gt;=Dashboard!$F$5,C9551&lt;=Dashboard!$H$5),AND(C9551="",Dashboard!$F$5&lt;=1980,Dashboard!$H$5&gt;=2016))),1,0)</f>
        <v>1</v>
      </c>
      <c r="Q9551" s="0" t="n">
        <f aca="false">J9551*P9551+ROW()*0.00000001</f>
        <v>0.13009551</v>
      </c>
    </row>
    <row r="9552" customFormat="false" ht="15" hidden="false" customHeight="false" outlineLevel="0" collapsed="false">
      <c r="A9552" s="0" t="s">
        <v>6957</v>
      </c>
      <c r="B9552" s="0" t="s">
        <v>76</v>
      </c>
      <c r="C9552" s="0" t="n">
        <v>2001</v>
      </c>
      <c r="D9552" s="0" t="s">
        <v>41</v>
      </c>
      <c r="E9552" s="0" t="s">
        <v>142</v>
      </c>
      <c r="F9552" s="0" t="n">
        <v>0.06</v>
      </c>
      <c r="G9552" s="0" t="n">
        <v>0.05</v>
      </c>
      <c r="H9552" s="0" t="n">
        <v>0</v>
      </c>
      <c r="I9552" s="0" t="n">
        <v>0.02</v>
      </c>
      <c r="J9552" s="0" t="n">
        <v>0.13</v>
      </c>
      <c r="K9552" s="0" t="n">
        <v>58</v>
      </c>
      <c r="M9552" s="0" t="s">
        <v>36</v>
      </c>
      <c r="N9552" s="0" t="s">
        <v>74</v>
      </c>
      <c r="O9552" s="0" t="s">
        <v>53</v>
      </c>
      <c r="P9552" s="0" t="n">
        <f aca="false">IF(AND(OR(Dashboard!$B$5="All",D9552=Dashboard!$B$5),OR(Dashboard!$D$5="All",N9552=Dashboard!$D$5),OR(AND(C9552&lt;&gt;"",C9552&gt;=Dashboard!$F$5,C9552&lt;=Dashboard!$H$5),AND(C9552="",Dashboard!$F$5&lt;=1980,Dashboard!$H$5&gt;=2016))),1,0)</f>
        <v>1</v>
      </c>
      <c r="Q9552" s="0" t="n">
        <f aca="false">J9552*P9552+ROW()*0.00000001</f>
        <v>0.13009552</v>
      </c>
    </row>
    <row r="9553" customFormat="false" ht="15" hidden="false" customHeight="false" outlineLevel="0" collapsed="false">
      <c r="A9553" s="0" t="s">
        <v>6958</v>
      </c>
      <c r="B9553" s="0" t="s">
        <v>70</v>
      </c>
      <c r="C9553" s="0" t="n">
        <v>2009</v>
      </c>
      <c r="D9553" s="0" t="s">
        <v>56</v>
      </c>
      <c r="E9553" s="0" t="s">
        <v>1002</v>
      </c>
      <c r="F9553" s="0" t="n">
        <v>0.09</v>
      </c>
      <c r="G9553" s="0" t="n">
        <v>0.02</v>
      </c>
      <c r="H9553" s="0" t="n">
        <v>0</v>
      </c>
      <c r="I9553" s="0" t="n">
        <v>0.01</v>
      </c>
      <c r="J9553" s="0" t="n">
        <v>0.13</v>
      </c>
      <c r="K9553" s="0" t="n">
        <v>51</v>
      </c>
      <c r="L9553" s="0" t="n">
        <v>6.5</v>
      </c>
      <c r="M9553" s="0" t="s">
        <v>103</v>
      </c>
      <c r="N9553" s="0" t="s">
        <v>74</v>
      </c>
      <c r="O9553" s="0" t="s">
        <v>53</v>
      </c>
      <c r="P9553" s="0" t="n">
        <f aca="false">IF(AND(OR(Dashboard!$B$5="All",D9553=Dashboard!$B$5),OR(Dashboard!$D$5="All",N9553=Dashboard!$D$5),OR(AND(C9553&lt;&gt;"",C9553&gt;=Dashboard!$F$5,C9553&lt;=Dashboard!$H$5),AND(C9553="",Dashboard!$F$5&lt;=1980,Dashboard!$H$5&gt;=2016))),1,0)</f>
        <v>1</v>
      </c>
      <c r="Q9553" s="0" t="n">
        <f aca="false">J9553*P9553+ROW()*0.00000001</f>
        <v>0.13009553</v>
      </c>
    </row>
    <row r="9554" customFormat="false" ht="15" hidden="false" customHeight="false" outlineLevel="0" collapsed="false">
      <c r="A9554" s="0" t="s">
        <v>6959</v>
      </c>
      <c r="B9554" s="0" t="s">
        <v>50</v>
      </c>
      <c r="C9554" s="0" t="n">
        <v>2005</v>
      </c>
      <c r="D9554" s="0" t="s">
        <v>71</v>
      </c>
      <c r="E9554" s="0" t="s">
        <v>220</v>
      </c>
      <c r="F9554" s="0" t="n">
        <v>0</v>
      </c>
      <c r="G9554" s="0" t="n">
        <v>0.03</v>
      </c>
      <c r="H9554" s="0" t="n">
        <v>0.1</v>
      </c>
      <c r="I9554" s="0" t="n">
        <v>0</v>
      </c>
      <c r="J9554" s="0" t="n">
        <v>0.13</v>
      </c>
      <c r="N9554" s="0" t="s">
        <v>35</v>
      </c>
      <c r="P9554" s="0" t="n">
        <f aca="false">IF(AND(OR(Dashboard!$B$5="All",D9554=Dashboard!$B$5),OR(Dashboard!$D$5="All",N9554=Dashboard!$D$5),OR(AND(C9554&lt;&gt;"",C9554&gt;=Dashboard!$F$5,C9554&lt;=Dashboard!$H$5),AND(C9554="",Dashboard!$F$5&lt;=1980,Dashboard!$H$5&gt;=2016))),1,0)</f>
        <v>1</v>
      </c>
      <c r="Q9554" s="0" t="n">
        <f aca="false">J9554*P9554+ROW()*0.00000001</f>
        <v>0.13009554</v>
      </c>
    </row>
    <row r="9555" customFormat="false" ht="15" hidden="false" customHeight="false" outlineLevel="0" collapsed="false">
      <c r="A9555" s="0" t="s">
        <v>3168</v>
      </c>
      <c r="B9555" s="0" t="s">
        <v>186</v>
      </c>
      <c r="C9555" s="0" t="n">
        <v>2003</v>
      </c>
      <c r="D9555" s="0" t="s">
        <v>34</v>
      </c>
      <c r="E9555" s="0" t="s">
        <v>821</v>
      </c>
      <c r="F9555" s="0" t="n">
        <v>0.1</v>
      </c>
      <c r="G9555" s="0" t="n">
        <v>0.03</v>
      </c>
      <c r="H9555" s="0" t="n">
        <v>0</v>
      </c>
      <c r="I9555" s="0" t="n">
        <v>0</v>
      </c>
      <c r="J9555" s="0" t="n">
        <v>0.13</v>
      </c>
      <c r="K9555" s="0" t="n">
        <v>70</v>
      </c>
      <c r="L9555" s="0" t="n">
        <v>9.4</v>
      </c>
      <c r="M9555" s="0" t="s">
        <v>36</v>
      </c>
      <c r="N9555" s="0" t="s">
        <v>35</v>
      </c>
      <c r="O9555" s="0" t="s">
        <v>67</v>
      </c>
      <c r="P9555" s="0" t="n">
        <f aca="false">IF(AND(OR(Dashboard!$B$5="All",D9555=Dashboard!$B$5),OR(Dashboard!$D$5="All",N9555=Dashboard!$D$5),OR(AND(C9555&lt;&gt;"",C9555&gt;=Dashboard!$F$5,C9555&lt;=Dashboard!$H$5),AND(C9555="",Dashboard!$F$5&lt;=1980,Dashboard!$H$5&gt;=2016))),1,0)</f>
        <v>1</v>
      </c>
      <c r="Q9555" s="0" t="n">
        <f aca="false">J9555*P9555+ROW()*0.00000001</f>
        <v>0.13009555</v>
      </c>
    </row>
    <row r="9556" customFormat="false" ht="15" hidden="false" customHeight="false" outlineLevel="0" collapsed="false">
      <c r="A9556" s="0" t="s">
        <v>6960</v>
      </c>
      <c r="B9556" s="0" t="s">
        <v>164</v>
      </c>
      <c r="C9556" s="0" t="n">
        <v>2006</v>
      </c>
      <c r="D9556" s="0" t="s">
        <v>71</v>
      </c>
      <c r="E9556" s="0" t="s">
        <v>124</v>
      </c>
      <c r="F9556" s="0" t="n">
        <v>0.11</v>
      </c>
      <c r="G9556" s="0" t="n">
        <v>0.01</v>
      </c>
      <c r="H9556" s="0" t="n">
        <v>0</v>
      </c>
      <c r="I9556" s="0" t="n">
        <v>0.01</v>
      </c>
      <c r="J9556" s="0" t="n">
        <v>0.13</v>
      </c>
      <c r="K9556" s="0" t="n">
        <v>61</v>
      </c>
      <c r="L9556" s="0" t="n">
        <v>7</v>
      </c>
      <c r="M9556" s="0" t="s">
        <v>103</v>
      </c>
      <c r="N9556" s="0" t="s">
        <v>74</v>
      </c>
      <c r="O9556" s="0" t="s">
        <v>67</v>
      </c>
      <c r="P9556" s="0" t="n">
        <f aca="false">IF(AND(OR(Dashboard!$B$5="All",D9556=Dashboard!$B$5),OR(Dashboard!$D$5="All",N9556=Dashboard!$D$5),OR(AND(C9556&lt;&gt;"",C9556&gt;=Dashboard!$F$5,C9556&lt;=Dashboard!$H$5),AND(C9556="",Dashboard!$F$5&lt;=1980,Dashboard!$H$5&gt;=2016))),1,0)</f>
        <v>1</v>
      </c>
      <c r="Q9556" s="0" t="n">
        <f aca="false">J9556*P9556+ROW()*0.00000001</f>
        <v>0.13009556</v>
      </c>
    </row>
    <row r="9557" customFormat="false" ht="15" hidden="false" customHeight="false" outlineLevel="0" collapsed="false">
      <c r="A9557" s="0" t="s">
        <v>6961</v>
      </c>
      <c r="B9557" s="0" t="s">
        <v>164</v>
      </c>
      <c r="C9557" s="0" t="n">
        <v>2010</v>
      </c>
      <c r="D9557" s="0" t="s">
        <v>71</v>
      </c>
      <c r="E9557" s="0" t="s">
        <v>328</v>
      </c>
      <c r="F9557" s="0" t="n">
        <v>0.04</v>
      </c>
      <c r="G9557" s="0" t="n">
        <v>0.02</v>
      </c>
      <c r="H9557" s="0" t="n">
        <v>0.05</v>
      </c>
      <c r="I9557" s="0" t="n">
        <v>0.01</v>
      </c>
      <c r="J9557" s="0" t="n">
        <v>0.13</v>
      </c>
      <c r="K9557" s="0" t="n">
        <v>57</v>
      </c>
      <c r="L9557" s="0" t="n">
        <v>5</v>
      </c>
      <c r="M9557" s="0" t="s">
        <v>103</v>
      </c>
      <c r="N9557" s="0" t="s">
        <v>74</v>
      </c>
      <c r="O9557" s="0" t="s">
        <v>53</v>
      </c>
      <c r="P9557" s="0" t="n">
        <f aca="false">IF(AND(OR(Dashboard!$B$5="All",D9557=Dashboard!$B$5),OR(Dashboard!$D$5="All",N9557=Dashboard!$D$5),OR(AND(C9557&lt;&gt;"",C9557&gt;=Dashboard!$F$5,C9557&lt;=Dashboard!$H$5),AND(C9557="",Dashboard!$F$5&lt;=1980,Dashboard!$H$5&gt;=2016))),1,0)</f>
        <v>1</v>
      </c>
      <c r="Q9557" s="0" t="n">
        <f aca="false">J9557*P9557+ROW()*0.00000001</f>
        <v>0.13009557</v>
      </c>
    </row>
    <row r="9558" customFormat="false" ht="15" hidden="false" customHeight="false" outlineLevel="0" collapsed="false">
      <c r="A9558" s="0" t="s">
        <v>6962</v>
      </c>
      <c r="B9558" s="0" t="s">
        <v>70</v>
      </c>
      <c r="C9558" s="0" t="n">
        <v>2014</v>
      </c>
      <c r="D9558" s="0" t="s">
        <v>102</v>
      </c>
      <c r="E9558" s="0" t="s">
        <v>2334</v>
      </c>
      <c r="F9558" s="0" t="n">
        <v>0.06</v>
      </c>
      <c r="G9558" s="0" t="n">
        <v>0.01</v>
      </c>
      <c r="H9558" s="0" t="n">
        <v>0.04</v>
      </c>
      <c r="I9558" s="0" t="n">
        <v>0.02</v>
      </c>
      <c r="J9558" s="0" t="n">
        <v>0.13</v>
      </c>
      <c r="N9558" s="0" t="s">
        <v>74</v>
      </c>
      <c r="P9558" s="0" t="n">
        <f aca="false">IF(AND(OR(Dashboard!$B$5="All",D9558=Dashboard!$B$5),OR(Dashboard!$D$5="All",N9558=Dashboard!$D$5),OR(AND(C9558&lt;&gt;"",C9558&gt;=Dashboard!$F$5,C9558&lt;=Dashboard!$H$5),AND(C9558="",Dashboard!$F$5&lt;=1980,Dashboard!$H$5&gt;=2016))),1,0)</f>
        <v>1</v>
      </c>
      <c r="Q9558" s="0" t="n">
        <f aca="false">J9558*P9558+ROW()*0.00000001</f>
        <v>0.13009558</v>
      </c>
    </row>
    <row r="9559" customFormat="false" ht="15" hidden="false" customHeight="false" outlineLevel="0" collapsed="false">
      <c r="A9559" s="0" t="s">
        <v>6963</v>
      </c>
      <c r="B9559" s="0" t="s">
        <v>668</v>
      </c>
      <c r="C9559" s="0" t="n">
        <v>2000</v>
      </c>
      <c r="D9559" s="0" t="s">
        <v>41</v>
      </c>
      <c r="E9559" s="0" t="s">
        <v>154</v>
      </c>
      <c r="F9559" s="0" t="n">
        <v>0</v>
      </c>
      <c r="G9559" s="0" t="n">
        <v>0</v>
      </c>
      <c r="H9559" s="0" t="n">
        <v>0.13</v>
      </c>
      <c r="I9559" s="0" t="n">
        <v>0</v>
      </c>
      <c r="J9559" s="0" t="n">
        <v>0.13</v>
      </c>
      <c r="K9559" s="0" t="n">
        <v>84</v>
      </c>
      <c r="L9559" s="0" t="n">
        <v>7.7</v>
      </c>
      <c r="M9559" s="0" t="s">
        <v>36</v>
      </c>
      <c r="N9559" s="0" t="s">
        <v>154</v>
      </c>
      <c r="O9559" s="0" t="s">
        <v>42</v>
      </c>
      <c r="P9559" s="0" t="n">
        <f aca="false">IF(AND(OR(Dashboard!$B$5="All",D9559=Dashboard!$B$5),OR(Dashboard!$D$5="All",N9559=Dashboard!$D$5),OR(AND(C9559&lt;&gt;"",C9559&gt;=Dashboard!$F$5,C9559&lt;=Dashboard!$H$5),AND(C9559="",Dashboard!$F$5&lt;=1980,Dashboard!$H$5&gt;=2016))),1,0)</f>
        <v>1</v>
      </c>
      <c r="Q9559" s="0" t="n">
        <f aca="false">J9559*P9559+ROW()*0.00000001</f>
        <v>0.13009559</v>
      </c>
    </row>
    <row r="9560" customFormat="false" ht="15" hidden="false" customHeight="false" outlineLevel="0" collapsed="false">
      <c r="A9560" s="0" t="s">
        <v>6964</v>
      </c>
      <c r="B9560" s="0" t="s">
        <v>64</v>
      </c>
      <c r="C9560" s="0" t="n">
        <v>2012</v>
      </c>
      <c r="D9560" s="0" t="s">
        <v>52</v>
      </c>
      <c r="E9560" s="0" t="s">
        <v>211</v>
      </c>
      <c r="F9560" s="0" t="n">
        <v>0.08</v>
      </c>
      <c r="G9560" s="0" t="n">
        <v>0.02</v>
      </c>
      <c r="H9560" s="0" t="n">
        <v>0.02</v>
      </c>
      <c r="I9560" s="0" t="n">
        <v>0.01</v>
      </c>
      <c r="J9560" s="0" t="n">
        <v>0.13</v>
      </c>
      <c r="K9560" s="0" t="n">
        <v>38</v>
      </c>
      <c r="L9560" s="0" t="n">
        <v>2.4</v>
      </c>
      <c r="M9560" s="0" t="s">
        <v>73</v>
      </c>
      <c r="N9560" s="0" t="s">
        <v>66</v>
      </c>
      <c r="O9560" s="0" t="s">
        <v>177</v>
      </c>
      <c r="P9560" s="0" t="n">
        <f aca="false">IF(AND(OR(Dashboard!$B$5="All",D9560=Dashboard!$B$5),OR(Dashboard!$D$5="All",N9560=Dashboard!$D$5),OR(AND(C9560&lt;&gt;"",C9560&gt;=Dashboard!$F$5,C9560&lt;=Dashboard!$H$5),AND(C9560="",Dashboard!$F$5&lt;=1980,Dashboard!$H$5&gt;=2016))),1,0)</f>
        <v>1</v>
      </c>
      <c r="Q9560" s="0" t="n">
        <f aca="false">J9560*P9560+ROW()*0.00000001</f>
        <v>0.1300956</v>
      </c>
    </row>
    <row r="9561" customFormat="false" ht="15" hidden="false" customHeight="false" outlineLevel="0" collapsed="false">
      <c r="A9561" s="0" t="s">
        <v>6184</v>
      </c>
      <c r="B9561" s="0" t="s">
        <v>64</v>
      </c>
      <c r="C9561" s="0" t="n">
        <v>2011</v>
      </c>
      <c r="D9561" s="0" t="s">
        <v>71</v>
      </c>
      <c r="E9561" s="0" t="s">
        <v>243</v>
      </c>
      <c r="F9561" s="0" t="n">
        <v>0.07</v>
      </c>
      <c r="G9561" s="0" t="n">
        <v>0.04</v>
      </c>
      <c r="H9561" s="0" t="n">
        <v>0</v>
      </c>
      <c r="I9561" s="0" t="n">
        <v>0.01</v>
      </c>
      <c r="J9561" s="0" t="n">
        <v>0.13</v>
      </c>
      <c r="K9561" s="0" t="n">
        <v>59</v>
      </c>
      <c r="L9561" s="0" t="n">
        <v>7.2</v>
      </c>
      <c r="M9561" s="0" t="s">
        <v>103</v>
      </c>
      <c r="N9561" s="0" t="s">
        <v>66</v>
      </c>
      <c r="O9561" s="0" t="s">
        <v>53</v>
      </c>
      <c r="P9561" s="0" t="n">
        <f aca="false">IF(AND(OR(Dashboard!$B$5="All",D9561=Dashboard!$B$5),OR(Dashboard!$D$5="All",N9561=Dashboard!$D$5),OR(AND(C9561&lt;&gt;"",C9561&gt;=Dashboard!$F$5,C9561&lt;=Dashboard!$H$5),AND(C9561="",Dashboard!$F$5&lt;=1980,Dashboard!$H$5&gt;=2016))),1,0)</f>
        <v>1</v>
      </c>
      <c r="Q9561" s="0" t="n">
        <f aca="false">J9561*P9561+ROW()*0.00000001</f>
        <v>0.13009561</v>
      </c>
    </row>
    <row r="9562" customFormat="false" ht="15" hidden="false" customHeight="false" outlineLevel="0" collapsed="false">
      <c r="A9562" s="0" t="s">
        <v>2241</v>
      </c>
      <c r="B9562" s="0" t="s">
        <v>186</v>
      </c>
      <c r="C9562" s="0" t="n">
        <v>2002</v>
      </c>
      <c r="D9562" s="0" t="s">
        <v>102</v>
      </c>
      <c r="E9562" s="0" t="s">
        <v>449</v>
      </c>
      <c r="F9562" s="0" t="n">
        <v>0.1</v>
      </c>
      <c r="G9562" s="0" t="n">
        <v>0.03</v>
      </c>
      <c r="H9562" s="0" t="n">
        <v>0</v>
      </c>
      <c r="I9562" s="0" t="n">
        <v>0</v>
      </c>
      <c r="J9562" s="0" t="n">
        <v>0.13</v>
      </c>
      <c r="K9562" s="0" t="n">
        <v>50</v>
      </c>
      <c r="L9562" s="0" t="n">
        <v>6.8</v>
      </c>
      <c r="M9562" s="0" t="s">
        <v>103</v>
      </c>
      <c r="N9562" s="0" t="s">
        <v>35</v>
      </c>
      <c r="O9562" s="0" t="s">
        <v>177</v>
      </c>
      <c r="P9562" s="0" t="n">
        <f aca="false">IF(AND(OR(Dashboard!$B$5="All",D9562=Dashboard!$B$5),OR(Dashboard!$D$5="All",N9562=Dashboard!$D$5),OR(AND(C9562&lt;&gt;"",C9562&gt;=Dashboard!$F$5,C9562&lt;=Dashboard!$H$5),AND(C9562="",Dashboard!$F$5&lt;=1980,Dashboard!$H$5&gt;=2016))),1,0)</f>
        <v>1</v>
      </c>
      <c r="Q9562" s="0" t="n">
        <f aca="false">J9562*P9562+ROW()*0.00000001</f>
        <v>0.13009562</v>
      </c>
    </row>
    <row r="9563" customFormat="false" ht="15" hidden="false" customHeight="false" outlineLevel="0" collapsed="false">
      <c r="A9563" s="0" t="s">
        <v>6965</v>
      </c>
      <c r="B9563" s="0" t="s">
        <v>70</v>
      </c>
      <c r="C9563" s="0" t="n">
        <v>2011</v>
      </c>
      <c r="D9563" s="0" t="s">
        <v>34</v>
      </c>
      <c r="E9563" s="0" t="s">
        <v>124</v>
      </c>
      <c r="F9563" s="0" t="n">
        <v>0.12</v>
      </c>
      <c r="G9563" s="0" t="n">
        <v>0</v>
      </c>
      <c r="H9563" s="0" t="n">
        <v>0</v>
      </c>
      <c r="I9563" s="0" t="n">
        <v>0.01</v>
      </c>
      <c r="J9563" s="0" t="n">
        <v>0.13</v>
      </c>
      <c r="L9563" s="0" t="n">
        <v>7</v>
      </c>
      <c r="M9563" s="0" t="s">
        <v>36</v>
      </c>
      <c r="N9563" s="0" t="s">
        <v>74</v>
      </c>
      <c r="P9563" s="0" t="n">
        <f aca="false">IF(AND(OR(Dashboard!$B$5="All",D9563=Dashboard!$B$5),OR(Dashboard!$D$5="All",N9563=Dashboard!$D$5),OR(AND(C9563&lt;&gt;"",C9563&gt;=Dashboard!$F$5,C9563&lt;=Dashboard!$H$5),AND(C9563="",Dashboard!$F$5&lt;=1980,Dashboard!$H$5&gt;=2016))),1,0)</f>
        <v>1</v>
      </c>
      <c r="Q9563" s="0" t="n">
        <f aca="false">J9563*P9563+ROW()*0.00000001</f>
        <v>0.13009563</v>
      </c>
    </row>
    <row r="9564" customFormat="false" ht="15" hidden="false" customHeight="false" outlineLevel="0" collapsed="false">
      <c r="A9564" s="0" t="s">
        <v>6966</v>
      </c>
      <c r="B9564" s="0" t="s">
        <v>222</v>
      </c>
      <c r="C9564" s="0" t="n">
        <v>1992</v>
      </c>
      <c r="D9564" s="0" t="s">
        <v>56</v>
      </c>
      <c r="E9564" s="0" t="s">
        <v>154</v>
      </c>
      <c r="F9564" s="0" t="n">
        <v>0</v>
      </c>
      <c r="G9564" s="0" t="n">
        <v>0</v>
      </c>
      <c r="H9564" s="0" t="n">
        <v>0.13</v>
      </c>
      <c r="I9564" s="0" t="n">
        <v>0</v>
      </c>
      <c r="J9564" s="0" t="n">
        <v>0.13</v>
      </c>
      <c r="N9564" s="0" t="s">
        <v>154</v>
      </c>
      <c r="P9564" s="0" t="n">
        <f aca="false">IF(AND(OR(Dashboard!$B$5="All",D9564=Dashboard!$B$5),OR(Dashboard!$D$5="All",N9564=Dashboard!$D$5),OR(AND(C9564&lt;&gt;"",C9564&gt;=Dashboard!$F$5,C9564&lt;=Dashboard!$H$5),AND(C9564="",Dashboard!$F$5&lt;=1980,Dashboard!$H$5&gt;=2016))),1,0)</f>
        <v>1</v>
      </c>
      <c r="Q9564" s="0" t="n">
        <f aca="false">J9564*P9564+ROW()*0.00000001</f>
        <v>0.13009564</v>
      </c>
    </row>
    <row r="9565" customFormat="false" ht="15" hidden="false" customHeight="false" outlineLevel="0" collapsed="false">
      <c r="A9565" s="0" t="s">
        <v>3526</v>
      </c>
      <c r="B9565" s="0" t="s">
        <v>144</v>
      </c>
      <c r="C9565" s="0" t="n">
        <v>2003</v>
      </c>
      <c r="D9565" s="0" t="s">
        <v>34</v>
      </c>
      <c r="E9565" s="0" t="s">
        <v>449</v>
      </c>
      <c r="F9565" s="0" t="n">
        <v>0.1</v>
      </c>
      <c r="G9565" s="0" t="n">
        <v>0.03</v>
      </c>
      <c r="H9565" s="0" t="n">
        <v>0</v>
      </c>
      <c r="I9565" s="0" t="n">
        <v>0</v>
      </c>
      <c r="J9565" s="0" t="n">
        <v>0.13</v>
      </c>
      <c r="K9565" s="0" t="n">
        <v>74</v>
      </c>
      <c r="L9565" s="0" t="n">
        <v>8.4</v>
      </c>
      <c r="M9565" s="0" t="s">
        <v>36</v>
      </c>
      <c r="N9565" s="0" t="s">
        <v>66</v>
      </c>
      <c r="O9565" s="0" t="s">
        <v>37</v>
      </c>
      <c r="P9565" s="0" t="n">
        <f aca="false">IF(AND(OR(Dashboard!$B$5="All",D9565=Dashboard!$B$5),OR(Dashboard!$D$5="All",N9565=Dashboard!$D$5),OR(AND(C9565&lt;&gt;"",C9565&gt;=Dashboard!$F$5,C9565&lt;=Dashboard!$H$5),AND(C9565="",Dashboard!$F$5&lt;=1980,Dashboard!$H$5&gt;=2016))),1,0)</f>
        <v>1</v>
      </c>
      <c r="Q9565" s="0" t="n">
        <f aca="false">J9565*P9565+ROW()*0.00000001</f>
        <v>0.13009565</v>
      </c>
    </row>
    <row r="9566" customFormat="false" ht="15" hidden="false" customHeight="false" outlineLevel="0" collapsed="false">
      <c r="A9566" s="0" t="s">
        <v>6967</v>
      </c>
      <c r="B9566" s="0" t="s">
        <v>50</v>
      </c>
      <c r="C9566" s="0" t="n">
        <v>2010</v>
      </c>
      <c r="D9566" s="0" t="s">
        <v>71</v>
      </c>
      <c r="E9566" s="0" t="s">
        <v>328</v>
      </c>
      <c r="F9566" s="0" t="n">
        <v>0</v>
      </c>
      <c r="G9566" s="0" t="n">
        <v>0</v>
      </c>
      <c r="H9566" s="0" t="n">
        <v>0.13</v>
      </c>
      <c r="I9566" s="0" t="n">
        <v>0</v>
      </c>
      <c r="J9566" s="0" t="n">
        <v>0.13</v>
      </c>
      <c r="N9566" s="0" t="s">
        <v>35</v>
      </c>
      <c r="P9566" s="0" t="n">
        <f aca="false">IF(AND(OR(Dashboard!$B$5="All",D9566=Dashboard!$B$5),OR(Dashboard!$D$5="All",N9566=Dashboard!$D$5),OR(AND(C9566&lt;&gt;"",C9566&gt;=Dashboard!$F$5,C9566&lt;=Dashboard!$H$5),AND(C9566="",Dashboard!$F$5&lt;=1980,Dashboard!$H$5&gt;=2016))),1,0)</f>
        <v>1</v>
      </c>
      <c r="Q9566" s="0" t="n">
        <f aca="false">J9566*P9566+ROW()*0.00000001</f>
        <v>0.13009566</v>
      </c>
    </row>
    <row r="9567" customFormat="false" ht="15" hidden="false" customHeight="false" outlineLevel="0" collapsed="false">
      <c r="A9567" s="0" t="s">
        <v>6968</v>
      </c>
      <c r="B9567" s="0" t="s">
        <v>76</v>
      </c>
      <c r="C9567" s="0" t="n">
        <v>2007</v>
      </c>
      <c r="D9567" s="0" t="s">
        <v>46</v>
      </c>
      <c r="E9567" s="0" t="s">
        <v>154</v>
      </c>
      <c r="F9567" s="0" t="n">
        <v>0</v>
      </c>
      <c r="G9567" s="0" t="n">
        <v>0</v>
      </c>
      <c r="H9567" s="0" t="n">
        <v>0.13</v>
      </c>
      <c r="I9567" s="0" t="n">
        <v>0</v>
      </c>
      <c r="J9567" s="0" t="n">
        <v>0.13</v>
      </c>
      <c r="N9567" s="0" t="s">
        <v>74</v>
      </c>
      <c r="P9567" s="0" t="n">
        <f aca="false">IF(AND(OR(Dashboard!$B$5="All",D9567=Dashboard!$B$5),OR(Dashboard!$D$5="All",N9567=Dashboard!$D$5),OR(AND(C9567&lt;&gt;"",C9567&gt;=Dashboard!$F$5,C9567&lt;=Dashboard!$H$5),AND(C9567="",Dashboard!$F$5&lt;=1980,Dashboard!$H$5&gt;=2016))),1,0)</f>
        <v>1</v>
      </c>
      <c r="Q9567" s="0" t="n">
        <f aca="false">J9567*P9567+ROW()*0.00000001</f>
        <v>0.13009567</v>
      </c>
    </row>
    <row r="9568" customFormat="false" ht="15" hidden="false" customHeight="false" outlineLevel="0" collapsed="false">
      <c r="A9568" s="0" t="s">
        <v>5225</v>
      </c>
      <c r="B9568" s="0" t="s">
        <v>70</v>
      </c>
      <c r="C9568" s="0" t="n">
        <v>2008</v>
      </c>
      <c r="D9568" s="0" t="s">
        <v>52</v>
      </c>
      <c r="E9568" s="0" t="s">
        <v>481</v>
      </c>
      <c r="F9568" s="0" t="n">
        <v>0.11</v>
      </c>
      <c r="G9568" s="0" t="n">
        <v>0</v>
      </c>
      <c r="H9568" s="0" t="n">
        <v>0</v>
      </c>
      <c r="I9568" s="0" t="n">
        <v>0.01</v>
      </c>
      <c r="J9568" s="0" t="n">
        <v>0.13</v>
      </c>
      <c r="M9568" s="0" t="s">
        <v>103</v>
      </c>
      <c r="N9568" s="0" t="s">
        <v>74</v>
      </c>
      <c r="P9568" s="0" t="n">
        <f aca="false">IF(AND(OR(Dashboard!$B$5="All",D9568=Dashboard!$B$5),OR(Dashboard!$D$5="All",N9568=Dashboard!$D$5),OR(AND(C9568&lt;&gt;"",C9568&gt;=Dashboard!$F$5,C9568&lt;=Dashboard!$H$5),AND(C9568="",Dashboard!$F$5&lt;=1980,Dashboard!$H$5&gt;=2016))),1,0)</f>
        <v>1</v>
      </c>
      <c r="Q9568" s="0" t="n">
        <f aca="false">J9568*P9568+ROW()*0.00000001</f>
        <v>0.13009568</v>
      </c>
    </row>
    <row r="9569" customFormat="false" ht="15" hidden="false" customHeight="false" outlineLevel="0" collapsed="false">
      <c r="A9569" s="0" t="s">
        <v>6969</v>
      </c>
      <c r="B9569" s="0" t="s">
        <v>33</v>
      </c>
      <c r="C9569" s="0" t="n">
        <v>2008</v>
      </c>
      <c r="D9569" s="0" t="s">
        <v>46</v>
      </c>
      <c r="E9569" s="0" t="s">
        <v>6970</v>
      </c>
      <c r="F9569" s="0" t="n">
        <v>0.12</v>
      </c>
      <c r="G9569" s="0" t="n">
        <v>0</v>
      </c>
      <c r="H9569" s="0" t="n">
        <v>0</v>
      </c>
      <c r="I9569" s="0" t="n">
        <v>0.01</v>
      </c>
      <c r="J9569" s="0" t="n">
        <v>0.13</v>
      </c>
      <c r="K9569" s="0" t="n">
        <v>73</v>
      </c>
      <c r="L9569" s="0" t="n">
        <v>8.3</v>
      </c>
      <c r="M9569" s="0" t="s">
        <v>125</v>
      </c>
      <c r="N9569" s="0" t="s">
        <v>35</v>
      </c>
      <c r="O9569" s="0" t="s">
        <v>37</v>
      </c>
      <c r="P9569" s="0" t="n">
        <f aca="false">IF(AND(OR(Dashboard!$B$5="All",D9569=Dashboard!$B$5),OR(Dashboard!$D$5="All",N9569=Dashboard!$D$5),OR(AND(C9569&lt;&gt;"",C9569&gt;=Dashboard!$F$5,C9569&lt;=Dashboard!$H$5),AND(C9569="",Dashboard!$F$5&lt;=1980,Dashboard!$H$5&gt;=2016))),1,0)</f>
        <v>1</v>
      </c>
      <c r="Q9569" s="0" t="n">
        <f aca="false">J9569*P9569+ROW()*0.00000001</f>
        <v>0.13009569</v>
      </c>
    </row>
    <row r="9570" customFormat="false" ht="15" hidden="false" customHeight="false" outlineLevel="0" collapsed="false">
      <c r="A9570" s="0" t="s">
        <v>6971</v>
      </c>
      <c r="B9570" s="0" t="s">
        <v>64</v>
      </c>
      <c r="C9570" s="0" t="n">
        <v>2006</v>
      </c>
      <c r="D9570" s="0" t="s">
        <v>71</v>
      </c>
      <c r="E9570" s="0" t="s">
        <v>1002</v>
      </c>
      <c r="F9570" s="0" t="n">
        <v>0.11</v>
      </c>
      <c r="G9570" s="0" t="n">
        <v>0.01</v>
      </c>
      <c r="H9570" s="0" t="n">
        <v>0</v>
      </c>
      <c r="I9570" s="0" t="n">
        <v>0.01</v>
      </c>
      <c r="J9570" s="0" t="n">
        <v>0.13</v>
      </c>
      <c r="K9570" s="0" t="n">
        <v>39</v>
      </c>
      <c r="L9570" s="0" t="n">
        <v>6.4</v>
      </c>
      <c r="M9570" s="0" t="s">
        <v>73</v>
      </c>
      <c r="N9570" s="0" t="s">
        <v>66</v>
      </c>
      <c r="O9570" s="0" t="s">
        <v>177</v>
      </c>
      <c r="P9570" s="0" t="n">
        <f aca="false">IF(AND(OR(Dashboard!$B$5="All",D9570=Dashboard!$B$5),OR(Dashboard!$D$5="All",N9570=Dashboard!$D$5),OR(AND(C9570&lt;&gt;"",C9570&gt;=Dashboard!$F$5,C9570&lt;=Dashboard!$H$5),AND(C9570="",Dashboard!$F$5&lt;=1980,Dashboard!$H$5&gt;=2016))),1,0)</f>
        <v>1</v>
      </c>
      <c r="Q9570" s="0" t="n">
        <f aca="false">J9570*P9570+ROW()*0.00000001</f>
        <v>0.1300957</v>
      </c>
    </row>
    <row r="9571" customFormat="false" ht="15" hidden="false" customHeight="false" outlineLevel="0" collapsed="false">
      <c r="A9571" s="0" t="s">
        <v>6972</v>
      </c>
      <c r="B9571" s="0" t="s">
        <v>76</v>
      </c>
      <c r="C9571" s="0" t="n">
        <v>2001</v>
      </c>
      <c r="D9571" s="0" t="s">
        <v>16</v>
      </c>
      <c r="E9571" s="0" t="s">
        <v>1374</v>
      </c>
      <c r="F9571" s="0" t="n">
        <v>0.06</v>
      </c>
      <c r="G9571" s="0" t="n">
        <v>0.05</v>
      </c>
      <c r="H9571" s="0" t="n">
        <v>0</v>
      </c>
      <c r="I9571" s="0" t="n">
        <v>0.02</v>
      </c>
      <c r="J9571" s="0" t="n">
        <v>0.13</v>
      </c>
      <c r="K9571" s="0" t="n">
        <v>53</v>
      </c>
      <c r="L9571" s="0" t="n">
        <v>6.7</v>
      </c>
      <c r="M9571" s="0" t="s">
        <v>36</v>
      </c>
      <c r="N9571" s="0" t="s">
        <v>74</v>
      </c>
      <c r="O9571" s="0" t="s">
        <v>53</v>
      </c>
      <c r="P9571" s="0" t="n">
        <f aca="false">IF(AND(OR(Dashboard!$B$5="All",D9571=Dashboard!$B$5),OR(Dashboard!$D$5="All",N9571=Dashboard!$D$5),OR(AND(C9571&lt;&gt;"",C9571&gt;=Dashboard!$F$5,C9571&lt;=Dashboard!$H$5),AND(C9571="",Dashboard!$F$5&lt;=1980,Dashboard!$H$5&gt;=2016))),1,0)</f>
        <v>1</v>
      </c>
      <c r="Q9571" s="0" t="n">
        <f aca="false">J9571*P9571+ROW()*0.00000001</f>
        <v>0.13009571</v>
      </c>
    </row>
    <row r="9572" customFormat="false" ht="15" hidden="false" customHeight="false" outlineLevel="0" collapsed="false">
      <c r="A9572" s="0" t="s">
        <v>6973</v>
      </c>
      <c r="B9572" s="0" t="s">
        <v>85</v>
      </c>
      <c r="C9572" s="0" t="n">
        <v>2004</v>
      </c>
      <c r="D9572" s="0" t="s">
        <v>52</v>
      </c>
      <c r="E9572" s="0" t="s">
        <v>35</v>
      </c>
      <c r="F9572" s="0" t="n">
        <v>0.09</v>
      </c>
      <c r="G9572" s="0" t="n">
        <v>0.03</v>
      </c>
      <c r="H9572" s="0" t="n">
        <v>0</v>
      </c>
      <c r="I9572" s="0" t="n">
        <v>0</v>
      </c>
      <c r="J9572" s="0" t="n">
        <v>0.13</v>
      </c>
      <c r="N9572" s="0" t="s">
        <v>35</v>
      </c>
      <c r="P9572" s="0" t="n">
        <f aca="false">IF(AND(OR(Dashboard!$B$5="All",D9572=Dashboard!$B$5),OR(Dashboard!$D$5="All",N9572=Dashboard!$D$5),OR(AND(C9572&lt;&gt;"",C9572&gt;=Dashboard!$F$5,C9572&lt;=Dashboard!$H$5),AND(C9572="",Dashboard!$F$5&lt;=1980,Dashboard!$H$5&gt;=2016))),1,0)</f>
        <v>1</v>
      </c>
      <c r="Q9572" s="0" t="n">
        <f aca="false">J9572*P9572+ROW()*0.00000001</f>
        <v>0.13009572</v>
      </c>
    </row>
    <row r="9573" customFormat="false" ht="15" hidden="false" customHeight="false" outlineLevel="0" collapsed="false">
      <c r="A9573" s="0" t="s">
        <v>4560</v>
      </c>
      <c r="B9573" s="0" t="s">
        <v>76</v>
      </c>
      <c r="C9573" s="0" t="n">
        <v>2008</v>
      </c>
      <c r="D9573" s="0" t="s">
        <v>71</v>
      </c>
      <c r="E9573" s="0" t="s">
        <v>782</v>
      </c>
      <c r="F9573" s="0" t="n">
        <v>0.06</v>
      </c>
      <c r="G9573" s="0" t="n">
        <v>0.05</v>
      </c>
      <c r="H9573" s="0" t="n">
        <v>0</v>
      </c>
      <c r="I9573" s="0" t="n">
        <v>0.02</v>
      </c>
      <c r="J9573" s="0" t="n">
        <v>0.13</v>
      </c>
      <c r="K9573" s="0" t="n">
        <v>52</v>
      </c>
      <c r="L9573" s="0" t="n">
        <v>8.5</v>
      </c>
      <c r="M9573" s="0" t="s">
        <v>103</v>
      </c>
      <c r="N9573" s="0" t="s">
        <v>74</v>
      </c>
      <c r="O9573" s="0" t="s">
        <v>53</v>
      </c>
      <c r="P9573" s="0" t="n">
        <f aca="false">IF(AND(OR(Dashboard!$B$5="All",D9573=Dashboard!$B$5),OR(Dashboard!$D$5="All",N9573=Dashboard!$D$5),OR(AND(C9573&lt;&gt;"",C9573&gt;=Dashboard!$F$5,C9573&lt;=Dashboard!$H$5),AND(C9573="",Dashboard!$F$5&lt;=1980,Dashboard!$H$5&gt;=2016))),1,0)</f>
        <v>1</v>
      </c>
      <c r="Q9573" s="0" t="n">
        <f aca="false">J9573*P9573+ROW()*0.00000001</f>
        <v>0.13009573</v>
      </c>
    </row>
    <row r="9574" customFormat="false" ht="15" hidden="false" customHeight="false" outlineLevel="0" collapsed="false">
      <c r="A9574" s="0" t="s">
        <v>6974</v>
      </c>
      <c r="B9574" s="0" t="s">
        <v>851</v>
      </c>
      <c r="C9574" s="0" t="n">
        <v>2014</v>
      </c>
      <c r="D9574" s="0" t="s">
        <v>46</v>
      </c>
      <c r="E9574" s="0" t="s">
        <v>6975</v>
      </c>
      <c r="F9574" s="0" t="n">
        <v>0.04</v>
      </c>
      <c r="G9574" s="0" t="n">
        <v>0.01</v>
      </c>
      <c r="H9574" s="0" t="n">
        <v>0.06</v>
      </c>
      <c r="I9574" s="0" t="n">
        <v>0.02</v>
      </c>
      <c r="J9574" s="0" t="n">
        <v>0.13</v>
      </c>
      <c r="K9574" s="0" t="n">
        <v>68</v>
      </c>
      <c r="L9574" s="0" t="n">
        <v>7.1</v>
      </c>
      <c r="M9574" s="0" t="s">
        <v>103</v>
      </c>
      <c r="N9574" s="0" t="s">
        <v>74</v>
      </c>
      <c r="O9574" s="0" t="s">
        <v>67</v>
      </c>
      <c r="P9574" s="0" t="n">
        <f aca="false">IF(AND(OR(Dashboard!$B$5="All",D9574=Dashboard!$B$5),OR(Dashboard!$D$5="All",N9574=Dashboard!$D$5),OR(AND(C9574&lt;&gt;"",C9574&gt;=Dashboard!$F$5,C9574&lt;=Dashboard!$H$5),AND(C9574="",Dashboard!$F$5&lt;=1980,Dashboard!$H$5&gt;=2016))),1,0)</f>
        <v>1</v>
      </c>
      <c r="Q9574" s="0" t="n">
        <f aca="false">J9574*P9574+ROW()*0.00000001</f>
        <v>0.13009574</v>
      </c>
    </row>
    <row r="9575" customFormat="false" ht="15" hidden="false" customHeight="false" outlineLevel="0" collapsed="false">
      <c r="A9575" s="0" t="s">
        <v>6882</v>
      </c>
      <c r="B9575" s="0" t="s">
        <v>76</v>
      </c>
      <c r="C9575" s="0" t="n">
        <v>2005</v>
      </c>
      <c r="D9575" s="0" t="s">
        <v>16</v>
      </c>
      <c r="E9575" s="0" t="s">
        <v>124</v>
      </c>
      <c r="F9575" s="0" t="n">
        <v>0.06</v>
      </c>
      <c r="G9575" s="0" t="n">
        <v>0.05</v>
      </c>
      <c r="H9575" s="0" t="n">
        <v>0</v>
      </c>
      <c r="I9575" s="0" t="n">
        <v>0.02</v>
      </c>
      <c r="J9575" s="0" t="n">
        <v>0.13</v>
      </c>
      <c r="M9575" s="0" t="s">
        <v>36</v>
      </c>
      <c r="N9575" s="0" t="s">
        <v>74</v>
      </c>
      <c r="P9575" s="0" t="n">
        <f aca="false">IF(AND(OR(Dashboard!$B$5="All",D9575=Dashboard!$B$5),OR(Dashboard!$D$5="All",N9575=Dashboard!$D$5),OR(AND(C9575&lt;&gt;"",C9575&gt;=Dashboard!$F$5,C9575&lt;=Dashboard!$H$5),AND(C9575="",Dashboard!$F$5&lt;=1980,Dashboard!$H$5&gt;=2016))),1,0)</f>
        <v>1</v>
      </c>
      <c r="Q9575" s="0" t="n">
        <f aca="false">J9575*P9575+ROW()*0.00000001</f>
        <v>0.13009575</v>
      </c>
    </row>
    <row r="9576" customFormat="false" ht="15" hidden="false" customHeight="false" outlineLevel="0" collapsed="false">
      <c r="A9576" s="0" t="s">
        <v>6976</v>
      </c>
      <c r="B9576" s="0" t="s">
        <v>117</v>
      </c>
      <c r="C9576" s="0" t="n">
        <v>1998</v>
      </c>
      <c r="D9576" s="0" t="s">
        <v>71</v>
      </c>
      <c r="E9576" s="0" t="s">
        <v>6977</v>
      </c>
      <c r="F9576" s="0" t="n">
        <v>0.07</v>
      </c>
      <c r="G9576" s="0" t="n">
        <v>0.05</v>
      </c>
      <c r="H9576" s="0" t="n">
        <v>0</v>
      </c>
      <c r="I9576" s="0" t="n">
        <v>0.01</v>
      </c>
      <c r="J9576" s="0" t="n">
        <v>0.13</v>
      </c>
      <c r="N9576" s="0" t="s">
        <v>74</v>
      </c>
      <c r="P9576" s="0" t="n">
        <f aca="false">IF(AND(OR(Dashboard!$B$5="All",D9576=Dashboard!$B$5),OR(Dashboard!$D$5="All",N9576=Dashboard!$D$5),OR(AND(C9576&lt;&gt;"",C9576&gt;=Dashboard!$F$5,C9576&lt;=Dashboard!$H$5),AND(C9576="",Dashboard!$F$5&lt;=1980,Dashboard!$H$5&gt;=2016))),1,0)</f>
        <v>1</v>
      </c>
      <c r="Q9576" s="0" t="n">
        <f aca="false">J9576*P9576+ROW()*0.00000001</f>
        <v>0.13009576</v>
      </c>
    </row>
    <row r="9577" customFormat="false" ht="15" hidden="false" customHeight="false" outlineLevel="0" collapsed="false">
      <c r="A9577" s="0" t="s">
        <v>5319</v>
      </c>
      <c r="B9577" s="0" t="s">
        <v>33</v>
      </c>
      <c r="C9577" s="0" t="n">
        <v>2011</v>
      </c>
      <c r="D9577" s="0" t="s">
        <v>71</v>
      </c>
      <c r="E9577" s="0" t="s">
        <v>211</v>
      </c>
      <c r="F9577" s="0" t="n">
        <v>0</v>
      </c>
      <c r="G9577" s="0" t="n">
        <v>0</v>
      </c>
      <c r="H9577" s="0" t="n">
        <v>0.13</v>
      </c>
      <c r="I9577" s="0" t="n">
        <v>0</v>
      </c>
      <c r="J9577" s="0" t="n">
        <v>0.13</v>
      </c>
      <c r="N9577" s="0" t="s">
        <v>35</v>
      </c>
      <c r="P9577" s="0" t="n">
        <f aca="false">IF(AND(OR(Dashboard!$B$5="All",D9577=Dashboard!$B$5),OR(Dashboard!$D$5="All",N9577=Dashboard!$D$5),OR(AND(C9577&lt;&gt;"",C9577&gt;=Dashboard!$F$5,C9577&lt;=Dashboard!$H$5),AND(C9577="",Dashboard!$F$5&lt;=1980,Dashboard!$H$5&gt;=2016))),1,0)</f>
        <v>1</v>
      </c>
      <c r="Q9577" s="0" t="n">
        <f aca="false">J9577*P9577+ROW()*0.00000001</f>
        <v>0.13009577</v>
      </c>
    </row>
    <row r="9578" customFormat="false" ht="15" hidden="false" customHeight="false" outlineLevel="0" collapsed="false">
      <c r="A9578" s="0" t="s">
        <v>5296</v>
      </c>
      <c r="B9578" s="0" t="s">
        <v>144</v>
      </c>
      <c r="C9578" s="0" t="n">
        <v>2005</v>
      </c>
      <c r="D9578" s="0" t="s">
        <v>71</v>
      </c>
      <c r="E9578" s="0" t="s">
        <v>154</v>
      </c>
      <c r="F9578" s="0" t="n">
        <v>0.1</v>
      </c>
      <c r="G9578" s="0" t="n">
        <v>0.03</v>
      </c>
      <c r="H9578" s="0" t="n">
        <v>0</v>
      </c>
      <c r="I9578" s="0" t="n">
        <v>0</v>
      </c>
      <c r="J9578" s="0" t="n">
        <v>0.13</v>
      </c>
      <c r="K9578" s="0" t="n">
        <v>73</v>
      </c>
      <c r="L9578" s="0" t="n">
        <v>8.8</v>
      </c>
      <c r="M9578" s="0" t="s">
        <v>73</v>
      </c>
      <c r="N9578" s="0" t="s">
        <v>66</v>
      </c>
      <c r="O9578" s="0" t="s">
        <v>37</v>
      </c>
      <c r="P9578" s="0" t="n">
        <f aca="false">IF(AND(OR(Dashboard!$B$5="All",D9578=Dashboard!$B$5),OR(Dashboard!$D$5="All",N9578=Dashboard!$D$5),OR(AND(C9578&lt;&gt;"",C9578&gt;=Dashboard!$F$5,C9578&lt;=Dashboard!$H$5),AND(C9578="",Dashboard!$F$5&lt;=1980,Dashboard!$H$5&gt;=2016))),1,0)</f>
        <v>1</v>
      </c>
      <c r="Q9578" s="0" t="n">
        <f aca="false">J9578*P9578+ROW()*0.00000001</f>
        <v>0.13009578</v>
      </c>
    </row>
    <row r="9579" customFormat="false" ht="15" hidden="false" customHeight="false" outlineLevel="0" collapsed="false">
      <c r="A9579" s="0" t="s">
        <v>6978</v>
      </c>
      <c r="B9579" s="0" t="s">
        <v>76</v>
      </c>
      <c r="C9579" s="0" t="n">
        <v>2001</v>
      </c>
      <c r="D9579" s="0" t="s">
        <v>58</v>
      </c>
      <c r="E9579" s="0" t="s">
        <v>72</v>
      </c>
      <c r="F9579" s="0" t="n">
        <v>0.06</v>
      </c>
      <c r="G9579" s="0" t="n">
        <v>0.05</v>
      </c>
      <c r="H9579" s="0" t="n">
        <v>0</v>
      </c>
      <c r="I9579" s="0" t="n">
        <v>0.02</v>
      </c>
      <c r="J9579" s="0" t="n">
        <v>0.13</v>
      </c>
      <c r="K9579" s="0" t="n">
        <v>63</v>
      </c>
      <c r="L9579" s="0" t="n">
        <v>6.2</v>
      </c>
      <c r="M9579" s="0" t="s">
        <v>36</v>
      </c>
      <c r="N9579" s="0" t="s">
        <v>74</v>
      </c>
      <c r="O9579" s="0" t="s">
        <v>67</v>
      </c>
      <c r="P9579" s="0" t="n">
        <f aca="false">IF(AND(OR(Dashboard!$B$5="All",D9579=Dashboard!$B$5),OR(Dashboard!$D$5="All",N9579=Dashboard!$D$5),OR(AND(C9579&lt;&gt;"",C9579&gt;=Dashboard!$F$5,C9579&lt;=Dashboard!$H$5),AND(C9579="",Dashboard!$F$5&lt;=1980,Dashboard!$H$5&gt;=2016))),1,0)</f>
        <v>1</v>
      </c>
      <c r="Q9579" s="0" t="n">
        <f aca="false">J9579*P9579+ROW()*0.00000001</f>
        <v>0.13009579</v>
      </c>
    </row>
    <row r="9580" customFormat="false" ht="15" hidden="false" customHeight="false" outlineLevel="0" collapsed="false">
      <c r="A9580" s="0" t="s">
        <v>6225</v>
      </c>
      <c r="B9580" s="0" t="s">
        <v>186</v>
      </c>
      <c r="C9580" s="0" t="n">
        <v>2002</v>
      </c>
      <c r="D9580" s="0" t="s">
        <v>16</v>
      </c>
      <c r="E9580" s="0" t="s">
        <v>821</v>
      </c>
      <c r="F9580" s="0" t="n">
        <v>0.1</v>
      </c>
      <c r="G9580" s="0" t="n">
        <v>0.03</v>
      </c>
      <c r="H9580" s="0" t="n">
        <v>0</v>
      </c>
      <c r="I9580" s="0" t="n">
        <v>0</v>
      </c>
      <c r="J9580" s="0" t="n">
        <v>0.13</v>
      </c>
      <c r="N9580" s="0" t="s">
        <v>35</v>
      </c>
      <c r="P9580" s="0" t="n">
        <f aca="false">IF(AND(OR(Dashboard!$B$5="All",D9580=Dashboard!$B$5),OR(Dashboard!$D$5="All",N9580=Dashboard!$D$5),OR(AND(C9580&lt;&gt;"",C9580&gt;=Dashboard!$F$5,C9580&lt;=Dashboard!$H$5),AND(C9580="",Dashboard!$F$5&lt;=1980,Dashboard!$H$5&gt;=2016))),1,0)</f>
        <v>1</v>
      </c>
      <c r="Q9580" s="0" t="n">
        <f aca="false">J9580*P9580+ROW()*0.00000001</f>
        <v>0.1300958</v>
      </c>
    </row>
    <row r="9581" customFormat="false" ht="15" hidden="false" customHeight="false" outlineLevel="0" collapsed="false">
      <c r="A9581" s="0" t="s">
        <v>6979</v>
      </c>
      <c r="B9581" s="0" t="s">
        <v>50</v>
      </c>
      <c r="C9581" s="0" t="n">
        <v>2007</v>
      </c>
      <c r="D9581" s="0" t="s">
        <v>52</v>
      </c>
      <c r="E9581" s="0" t="s">
        <v>195</v>
      </c>
      <c r="F9581" s="0" t="n">
        <v>0.12</v>
      </c>
      <c r="G9581" s="0" t="n">
        <v>0</v>
      </c>
      <c r="H9581" s="0" t="n">
        <v>0</v>
      </c>
      <c r="I9581" s="0" t="n">
        <v>0.01</v>
      </c>
      <c r="J9581" s="0" t="n">
        <v>0.13</v>
      </c>
      <c r="M9581" s="0" t="s">
        <v>36</v>
      </c>
      <c r="N9581" s="0" t="s">
        <v>35</v>
      </c>
      <c r="P9581" s="0" t="n">
        <f aca="false">IF(AND(OR(Dashboard!$B$5="All",D9581=Dashboard!$B$5),OR(Dashboard!$D$5="All",N9581=Dashboard!$D$5),OR(AND(C9581&lt;&gt;"",C9581&gt;=Dashboard!$F$5,C9581&lt;=Dashboard!$H$5),AND(C9581="",Dashboard!$F$5&lt;=1980,Dashboard!$H$5&gt;=2016))),1,0)</f>
        <v>1</v>
      </c>
      <c r="Q9581" s="0" t="n">
        <f aca="false">J9581*P9581+ROW()*0.00000001</f>
        <v>0.13009581</v>
      </c>
    </row>
    <row r="9582" customFormat="false" ht="15" hidden="false" customHeight="false" outlineLevel="0" collapsed="false">
      <c r="A9582" s="0" t="s">
        <v>6980</v>
      </c>
      <c r="B9582" s="0" t="s">
        <v>64</v>
      </c>
      <c r="C9582" s="0" t="n">
        <v>2011</v>
      </c>
      <c r="D9582" s="0" t="s">
        <v>71</v>
      </c>
      <c r="E9582" s="0" t="s">
        <v>1002</v>
      </c>
      <c r="F9582" s="0" t="n">
        <v>0.12</v>
      </c>
      <c r="G9582" s="0" t="n">
        <v>0</v>
      </c>
      <c r="H9582" s="0" t="n">
        <v>0</v>
      </c>
      <c r="I9582" s="0" t="n">
        <v>0.01</v>
      </c>
      <c r="J9582" s="0" t="n">
        <v>0.13</v>
      </c>
      <c r="L9582" s="0" t="n">
        <v>6.5</v>
      </c>
      <c r="M9582" s="0" t="s">
        <v>36</v>
      </c>
      <c r="N9582" s="0" t="s">
        <v>66</v>
      </c>
      <c r="P9582" s="0" t="n">
        <f aca="false">IF(AND(OR(Dashboard!$B$5="All",D9582=Dashboard!$B$5),OR(Dashboard!$D$5="All",N9582=Dashboard!$D$5),OR(AND(C9582&lt;&gt;"",C9582&gt;=Dashboard!$F$5,C9582&lt;=Dashboard!$H$5),AND(C9582="",Dashboard!$F$5&lt;=1980,Dashboard!$H$5&gt;=2016))),1,0)</f>
        <v>1</v>
      </c>
      <c r="Q9582" s="0" t="n">
        <f aca="false">J9582*P9582+ROW()*0.00000001</f>
        <v>0.13009582</v>
      </c>
    </row>
    <row r="9583" customFormat="false" ht="15" hidden="false" customHeight="false" outlineLevel="0" collapsed="false">
      <c r="A9583" s="0" t="s">
        <v>3128</v>
      </c>
      <c r="B9583" s="0" t="s">
        <v>144</v>
      </c>
      <c r="C9583" s="0" t="n">
        <v>2003</v>
      </c>
      <c r="D9583" s="0" t="s">
        <v>56</v>
      </c>
      <c r="E9583" s="0" t="s">
        <v>234</v>
      </c>
      <c r="F9583" s="0" t="n">
        <v>0.1</v>
      </c>
      <c r="G9583" s="0" t="n">
        <v>0.03</v>
      </c>
      <c r="H9583" s="0" t="n">
        <v>0</v>
      </c>
      <c r="I9583" s="0" t="n">
        <v>0</v>
      </c>
      <c r="J9583" s="0" t="n">
        <v>0.13</v>
      </c>
      <c r="N9583" s="0" t="s">
        <v>66</v>
      </c>
      <c r="P9583" s="0" t="n">
        <f aca="false">IF(AND(OR(Dashboard!$B$5="All",D9583=Dashboard!$B$5),OR(Dashboard!$D$5="All",N9583=Dashboard!$D$5),OR(AND(C9583&lt;&gt;"",C9583&gt;=Dashboard!$F$5,C9583&lt;=Dashboard!$H$5),AND(C9583="",Dashboard!$F$5&lt;=1980,Dashboard!$H$5&gt;=2016))),1,0)</f>
        <v>1</v>
      </c>
      <c r="Q9583" s="0" t="n">
        <f aca="false">J9583*P9583+ROW()*0.00000001</f>
        <v>0.13009583</v>
      </c>
    </row>
    <row r="9584" customFormat="false" ht="15" hidden="false" customHeight="false" outlineLevel="0" collapsed="false">
      <c r="A9584" s="0" t="s">
        <v>3577</v>
      </c>
      <c r="B9584" s="0" t="s">
        <v>144</v>
      </c>
      <c r="C9584" s="0" t="n">
        <v>2004</v>
      </c>
      <c r="D9584" s="0" t="s">
        <v>52</v>
      </c>
      <c r="E9584" s="0" t="s">
        <v>3578</v>
      </c>
      <c r="F9584" s="0" t="n">
        <v>0.1</v>
      </c>
      <c r="G9584" s="0" t="n">
        <v>0.03</v>
      </c>
      <c r="H9584" s="0" t="n">
        <v>0</v>
      </c>
      <c r="I9584" s="0" t="n">
        <v>0</v>
      </c>
      <c r="J9584" s="0" t="n">
        <v>0.13</v>
      </c>
      <c r="L9584" s="0" t="n">
        <v>7.8</v>
      </c>
      <c r="M9584" s="0" t="s">
        <v>36</v>
      </c>
      <c r="N9584" s="0" t="s">
        <v>66</v>
      </c>
      <c r="P9584" s="0" t="n">
        <f aca="false">IF(AND(OR(Dashboard!$B$5="All",D9584=Dashboard!$B$5),OR(Dashboard!$D$5="All",N9584=Dashboard!$D$5),OR(AND(C9584&lt;&gt;"",C9584&gt;=Dashboard!$F$5,C9584&lt;=Dashboard!$H$5),AND(C9584="",Dashboard!$F$5&lt;=1980,Dashboard!$H$5&gt;=2016))),1,0)</f>
        <v>1</v>
      </c>
      <c r="Q9584" s="0" t="n">
        <f aca="false">J9584*P9584+ROW()*0.00000001</f>
        <v>0.13009584</v>
      </c>
    </row>
    <row r="9585" customFormat="false" ht="15" hidden="false" customHeight="false" outlineLevel="0" collapsed="false">
      <c r="A9585" s="0" t="s">
        <v>6981</v>
      </c>
      <c r="B9585" s="0" t="s">
        <v>144</v>
      </c>
      <c r="C9585" s="0" t="n">
        <v>2005</v>
      </c>
      <c r="D9585" s="0" t="s">
        <v>71</v>
      </c>
      <c r="E9585" s="0" t="s">
        <v>418</v>
      </c>
      <c r="F9585" s="0" t="n">
        <v>0.1</v>
      </c>
      <c r="G9585" s="0" t="n">
        <v>0.03</v>
      </c>
      <c r="H9585" s="0" t="n">
        <v>0</v>
      </c>
      <c r="I9585" s="0" t="n">
        <v>0</v>
      </c>
      <c r="J9585" s="0" t="n">
        <v>0.13</v>
      </c>
      <c r="K9585" s="0" t="n">
        <v>68</v>
      </c>
      <c r="L9585" s="0" t="n">
        <v>7.5</v>
      </c>
      <c r="M9585" s="0" t="s">
        <v>103</v>
      </c>
      <c r="N9585" s="0" t="s">
        <v>66</v>
      </c>
      <c r="O9585" s="0" t="s">
        <v>67</v>
      </c>
      <c r="P9585" s="0" t="n">
        <f aca="false">IF(AND(OR(Dashboard!$B$5="All",D9585=Dashboard!$B$5),OR(Dashboard!$D$5="All",N9585=Dashboard!$D$5),OR(AND(C9585&lt;&gt;"",C9585&gt;=Dashboard!$F$5,C9585&lt;=Dashboard!$H$5),AND(C9585="",Dashboard!$F$5&lt;=1980,Dashboard!$H$5&gt;=2016))),1,0)</f>
        <v>1</v>
      </c>
      <c r="Q9585" s="0" t="n">
        <f aca="false">J9585*P9585+ROW()*0.00000001</f>
        <v>0.13009585</v>
      </c>
    </row>
    <row r="9586" customFormat="false" ht="15" hidden="false" customHeight="false" outlineLevel="0" collapsed="false">
      <c r="A9586" s="0" t="s">
        <v>6982</v>
      </c>
      <c r="B9586" s="0" t="s">
        <v>117</v>
      </c>
      <c r="C9586" s="0" t="n">
        <v>1999</v>
      </c>
      <c r="D9586" s="0" t="s">
        <v>34</v>
      </c>
      <c r="E9586" s="0" t="s">
        <v>124</v>
      </c>
      <c r="F9586" s="0" t="n">
        <v>0.07</v>
      </c>
      <c r="G9586" s="0" t="n">
        <v>0.05</v>
      </c>
      <c r="H9586" s="0" t="n">
        <v>0</v>
      </c>
      <c r="I9586" s="0" t="n">
        <v>0.01</v>
      </c>
      <c r="J9586" s="0" t="n">
        <v>0.13</v>
      </c>
      <c r="K9586" s="0" t="n">
        <v>64</v>
      </c>
      <c r="M9586" s="0" t="s">
        <v>36</v>
      </c>
      <c r="N9586" s="0" t="s">
        <v>74</v>
      </c>
      <c r="O9586" s="0" t="s">
        <v>67</v>
      </c>
      <c r="P9586" s="0" t="n">
        <f aca="false">IF(AND(OR(Dashboard!$B$5="All",D9586=Dashboard!$B$5),OR(Dashboard!$D$5="All",N9586=Dashboard!$D$5),OR(AND(C9586&lt;&gt;"",C9586&gt;=Dashboard!$F$5,C9586&lt;=Dashboard!$H$5),AND(C9586="",Dashboard!$F$5&lt;=1980,Dashboard!$H$5&gt;=2016))),1,0)</f>
        <v>1</v>
      </c>
      <c r="Q9586" s="0" t="n">
        <f aca="false">J9586*P9586+ROW()*0.00000001</f>
        <v>0.13009586</v>
      </c>
    </row>
    <row r="9587" customFormat="false" ht="15" hidden="false" customHeight="false" outlineLevel="0" collapsed="false">
      <c r="A9587" s="0" t="s">
        <v>6983</v>
      </c>
      <c r="B9587" s="0" t="s">
        <v>76</v>
      </c>
      <c r="C9587" s="0" t="n">
        <v>2006</v>
      </c>
      <c r="D9587" s="0" t="s">
        <v>34</v>
      </c>
      <c r="E9587" s="0" t="s">
        <v>72</v>
      </c>
      <c r="F9587" s="0" t="n">
        <v>0.06</v>
      </c>
      <c r="G9587" s="0" t="n">
        <v>0.05</v>
      </c>
      <c r="H9587" s="0" t="n">
        <v>0</v>
      </c>
      <c r="I9587" s="0" t="n">
        <v>0.02</v>
      </c>
      <c r="J9587" s="0" t="n">
        <v>0.13</v>
      </c>
      <c r="N9587" s="0" t="s">
        <v>74</v>
      </c>
      <c r="P9587" s="0" t="n">
        <f aca="false">IF(AND(OR(Dashboard!$B$5="All",D9587=Dashboard!$B$5),OR(Dashboard!$D$5="All",N9587=Dashboard!$D$5),OR(AND(C9587&lt;&gt;"",C9587&gt;=Dashboard!$F$5,C9587&lt;=Dashboard!$H$5),AND(C9587="",Dashboard!$F$5&lt;=1980,Dashboard!$H$5&gt;=2016))),1,0)</f>
        <v>1</v>
      </c>
      <c r="Q9587" s="0" t="n">
        <f aca="false">J9587*P9587+ROW()*0.00000001</f>
        <v>0.13009587</v>
      </c>
    </row>
    <row r="9588" customFormat="false" ht="15" hidden="false" customHeight="false" outlineLevel="0" collapsed="false">
      <c r="A9588" s="0" t="s">
        <v>6984</v>
      </c>
      <c r="B9588" s="0" t="s">
        <v>76</v>
      </c>
      <c r="C9588" s="0" t="n">
        <v>2002</v>
      </c>
      <c r="D9588" s="0" t="s">
        <v>246</v>
      </c>
      <c r="E9588" s="0" t="s">
        <v>782</v>
      </c>
      <c r="F9588" s="0" t="n">
        <v>0</v>
      </c>
      <c r="G9588" s="0" t="n">
        <v>0</v>
      </c>
      <c r="H9588" s="0" t="n">
        <v>0.13</v>
      </c>
      <c r="I9588" s="0" t="n">
        <v>0</v>
      </c>
      <c r="J9588" s="0" t="n">
        <v>0.13</v>
      </c>
      <c r="N9588" s="0" t="s">
        <v>74</v>
      </c>
      <c r="P9588" s="0" t="n">
        <f aca="false">IF(AND(OR(Dashboard!$B$5="All",D9588=Dashboard!$B$5),OR(Dashboard!$D$5="All",N9588=Dashboard!$D$5),OR(AND(C9588&lt;&gt;"",C9588&gt;=Dashboard!$F$5,C9588&lt;=Dashboard!$H$5),AND(C9588="",Dashboard!$F$5&lt;=1980,Dashboard!$H$5&gt;=2016))),1,0)</f>
        <v>1</v>
      </c>
      <c r="Q9588" s="0" t="n">
        <f aca="false">J9588*P9588+ROW()*0.00000001</f>
        <v>0.13009588</v>
      </c>
    </row>
    <row r="9589" customFormat="false" ht="15" hidden="false" customHeight="false" outlineLevel="0" collapsed="false">
      <c r="A9589" s="0" t="s">
        <v>6985</v>
      </c>
      <c r="B9589" s="0" t="s">
        <v>85</v>
      </c>
      <c r="C9589" s="0" t="n">
        <v>2002</v>
      </c>
      <c r="D9589" s="0" t="s">
        <v>34</v>
      </c>
      <c r="E9589" s="0" t="s">
        <v>2890</v>
      </c>
      <c r="F9589" s="0" t="n">
        <v>0</v>
      </c>
      <c r="G9589" s="0" t="n">
        <v>0</v>
      </c>
      <c r="H9589" s="0" t="n">
        <v>0.12</v>
      </c>
      <c r="I9589" s="0" t="n">
        <v>0</v>
      </c>
      <c r="J9589" s="0" t="n">
        <v>0.13</v>
      </c>
      <c r="N9589" s="0" t="s">
        <v>35</v>
      </c>
      <c r="P9589" s="0" t="n">
        <f aca="false">IF(AND(OR(Dashboard!$B$5="All",D9589=Dashboard!$B$5),OR(Dashboard!$D$5="All",N9589=Dashboard!$D$5),OR(AND(C9589&lt;&gt;"",C9589&gt;=Dashboard!$F$5,C9589&lt;=Dashboard!$H$5),AND(C9589="",Dashboard!$F$5&lt;=1980,Dashboard!$H$5&gt;=2016))),1,0)</f>
        <v>1</v>
      </c>
      <c r="Q9589" s="0" t="n">
        <f aca="false">J9589*P9589+ROW()*0.00000001</f>
        <v>0.13009589</v>
      </c>
    </row>
    <row r="9590" customFormat="false" ht="15" hidden="false" customHeight="false" outlineLevel="0" collapsed="false">
      <c r="A9590" s="0" t="s">
        <v>4158</v>
      </c>
      <c r="B9590" s="0" t="s">
        <v>70</v>
      </c>
      <c r="C9590" s="0" t="n">
        <v>2010</v>
      </c>
      <c r="D9590" s="0" t="s">
        <v>52</v>
      </c>
      <c r="E9590" s="0" t="s">
        <v>689</v>
      </c>
      <c r="F9590" s="0" t="n">
        <v>0</v>
      </c>
      <c r="G9590" s="0" t="n">
        <v>0.1</v>
      </c>
      <c r="H9590" s="0" t="n">
        <v>0</v>
      </c>
      <c r="I9590" s="0" t="n">
        <v>0.03</v>
      </c>
      <c r="J9590" s="0" t="n">
        <v>0.13</v>
      </c>
      <c r="N9590" s="0" t="s">
        <v>74</v>
      </c>
      <c r="P9590" s="0" t="n">
        <f aca="false">IF(AND(OR(Dashboard!$B$5="All",D9590=Dashboard!$B$5),OR(Dashboard!$D$5="All",N9590=Dashboard!$D$5),OR(AND(C9590&lt;&gt;"",C9590&gt;=Dashboard!$F$5,C9590&lt;=Dashboard!$H$5),AND(C9590="",Dashboard!$F$5&lt;=1980,Dashboard!$H$5&gt;=2016))),1,0)</f>
        <v>1</v>
      </c>
      <c r="Q9590" s="0" t="n">
        <f aca="false">J9590*P9590+ROW()*0.00000001</f>
        <v>0.1300959</v>
      </c>
    </row>
    <row r="9591" customFormat="false" ht="15" hidden="false" customHeight="false" outlineLevel="0" collapsed="false">
      <c r="A9591" s="0" t="s">
        <v>3092</v>
      </c>
      <c r="B9591" s="0" t="s">
        <v>186</v>
      </c>
      <c r="C9591" s="0" t="n">
        <v>2002</v>
      </c>
      <c r="D9591" s="0" t="s">
        <v>52</v>
      </c>
      <c r="E9591" s="0" t="s">
        <v>821</v>
      </c>
      <c r="F9591" s="0" t="n">
        <v>0.1</v>
      </c>
      <c r="G9591" s="0" t="n">
        <v>0.03</v>
      </c>
      <c r="H9591" s="0" t="n">
        <v>0</v>
      </c>
      <c r="I9591" s="0" t="n">
        <v>0</v>
      </c>
      <c r="J9591" s="0" t="n">
        <v>0.13</v>
      </c>
      <c r="N9591" s="0" t="s">
        <v>35</v>
      </c>
      <c r="P9591" s="0" t="n">
        <f aca="false">IF(AND(OR(Dashboard!$B$5="All",D9591=Dashboard!$B$5),OR(Dashboard!$D$5="All",N9591=Dashboard!$D$5),OR(AND(C9591&lt;&gt;"",C9591&gt;=Dashboard!$F$5,C9591&lt;=Dashboard!$H$5),AND(C9591="",Dashboard!$F$5&lt;=1980,Dashboard!$H$5&gt;=2016))),1,0)</f>
        <v>1</v>
      </c>
      <c r="Q9591" s="0" t="n">
        <f aca="false">J9591*P9591+ROW()*0.00000001</f>
        <v>0.13009591</v>
      </c>
    </row>
    <row r="9592" customFormat="false" ht="15" hidden="false" customHeight="false" outlineLevel="0" collapsed="false">
      <c r="A9592" s="0" t="s">
        <v>6986</v>
      </c>
      <c r="B9592" s="0" t="s">
        <v>85</v>
      </c>
      <c r="C9592" s="0" t="n">
        <v>2001</v>
      </c>
      <c r="D9592" s="0" t="s">
        <v>48</v>
      </c>
      <c r="E9592" s="0" t="s">
        <v>3958</v>
      </c>
      <c r="F9592" s="0" t="n">
        <v>0.09</v>
      </c>
      <c r="G9592" s="0" t="n">
        <v>0.03</v>
      </c>
      <c r="H9592" s="0" t="n">
        <v>0</v>
      </c>
      <c r="I9592" s="0" t="n">
        <v>0</v>
      </c>
      <c r="J9592" s="0" t="n">
        <v>0.13</v>
      </c>
      <c r="K9592" s="0" t="n">
        <v>68</v>
      </c>
      <c r="M9592" s="0" t="s">
        <v>36</v>
      </c>
      <c r="N9592" s="0" t="s">
        <v>35</v>
      </c>
      <c r="O9592" s="0" t="s">
        <v>67</v>
      </c>
      <c r="P9592" s="0" t="n">
        <f aca="false">IF(AND(OR(Dashboard!$B$5="All",D9592=Dashboard!$B$5),OR(Dashboard!$D$5="All",N9592=Dashboard!$D$5),OR(AND(C9592&lt;&gt;"",C9592&gt;=Dashboard!$F$5,C9592&lt;=Dashboard!$H$5),AND(C9592="",Dashboard!$F$5&lt;=1980,Dashboard!$H$5&gt;=2016))),1,0)</f>
        <v>1</v>
      </c>
      <c r="Q9592" s="0" t="n">
        <f aca="false">J9592*P9592+ROW()*0.00000001</f>
        <v>0.13009592</v>
      </c>
    </row>
    <row r="9593" customFormat="false" ht="15" hidden="false" customHeight="false" outlineLevel="0" collapsed="false">
      <c r="A9593" s="0" t="s">
        <v>4935</v>
      </c>
      <c r="B9593" s="0" t="s">
        <v>144</v>
      </c>
      <c r="C9593" s="0" t="n">
        <v>2004</v>
      </c>
      <c r="D9593" s="0" t="s">
        <v>41</v>
      </c>
      <c r="E9593" s="0" t="s">
        <v>547</v>
      </c>
      <c r="F9593" s="0" t="n">
        <v>0.09</v>
      </c>
      <c r="G9593" s="0" t="n">
        <v>0.03</v>
      </c>
      <c r="H9593" s="0" t="n">
        <v>0</v>
      </c>
      <c r="I9593" s="0" t="n">
        <v>0</v>
      </c>
      <c r="J9593" s="0" t="n">
        <v>0.13</v>
      </c>
      <c r="N9593" s="0" t="s">
        <v>66</v>
      </c>
      <c r="P9593" s="0" t="n">
        <f aca="false">IF(AND(OR(Dashboard!$B$5="All",D9593=Dashboard!$B$5),OR(Dashboard!$D$5="All",N9593=Dashboard!$D$5),OR(AND(C9593&lt;&gt;"",C9593&gt;=Dashboard!$F$5,C9593&lt;=Dashboard!$H$5),AND(C9593="",Dashboard!$F$5&lt;=1980,Dashboard!$H$5&gt;=2016))),1,0)</f>
        <v>1</v>
      </c>
      <c r="Q9593" s="0" t="n">
        <f aca="false">J9593*P9593+ROW()*0.00000001</f>
        <v>0.13009593</v>
      </c>
    </row>
    <row r="9594" customFormat="false" ht="15" hidden="false" customHeight="false" outlineLevel="0" collapsed="false">
      <c r="A9594" s="0" t="s">
        <v>3638</v>
      </c>
      <c r="B9594" s="0" t="s">
        <v>76</v>
      </c>
      <c r="C9594" s="0" t="n">
        <v>2008</v>
      </c>
      <c r="D9594" s="0" t="s">
        <v>41</v>
      </c>
      <c r="E9594" s="0" t="s">
        <v>91</v>
      </c>
      <c r="F9594" s="0" t="n">
        <v>0.06</v>
      </c>
      <c r="G9594" s="0" t="n">
        <v>0.05</v>
      </c>
      <c r="H9594" s="0" t="n">
        <v>0</v>
      </c>
      <c r="I9594" s="0" t="n">
        <v>0.02</v>
      </c>
      <c r="J9594" s="0" t="n">
        <v>0.13</v>
      </c>
      <c r="M9594" s="0" t="s">
        <v>36</v>
      </c>
      <c r="N9594" s="0" t="s">
        <v>74</v>
      </c>
      <c r="P9594" s="0" t="n">
        <f aca="false">IF(AND(OR(Dashboard!$B$5="All",D9594=Dashboard!$B$5),OR(Dashboard!$D$5="All",N9594=Dashboard!$D$5),OR(AND(C9594&lt;&gt;"",C9594&gt;=Dashboard!$F$5,C9594&lt;=Dashboard!$H$5),AND(C9594="",Dashboard!$F$5&lt;=1980,Dashboard!$H$5&gt;=2016))),1,0)</f>
        <v>1</v>
      </c>
      <c r="Q9594" s="0" t="n">
        <f aca="false">J9594*P9594+ROW()*0.00000001</f>
        <v>0.13009594</v>
      </c>
    </row>
    <row r="9595" customFormat="false" ht="15" hidden="false" customHeight="false" outlineLevel="0" collapsed="false">
      <c r="A9595" s="0" t="s">
        <v>6987</v>
      </c>
      <c r="B9595" s="0" t="s">
        <v>76</v>
      </c>
      <c r="C9595" s="0" t="n">
        <v>2005</v>
      </c>
      <c r="D9595" s="0" t="s">
        <v>41</v>
      </c>
      <c r="E9595" s="0" t="s">
        <v>3209</v>
      </c>
      <c r="F9595" s="0" t="n">
        <v>0.06</v>
      </c>
      <c r="G9595" s="0" t="n">
        <v>0.05</v>
      </c>
      <c r="H9595" s="0" t="n">
        <v>0</v>
      </c>
      <c r="I9595" s="0" t="n">
        <v>0.02</v>
      </c>
      <c r="J9595" s="0" t="n">
        <v>0.13</v>
      </c>
      <c r="L9595" s="0" t="n">
        <v>3.8</v>
      </c>
      <c r="M9595" s="0" t="s">
        <v>36</v>
      </c>
      <c r="N9595" s="0" t="s">
        <v>74</v>
      </c>
      <c r="P9595" s="0" t="n">
        <f aca="false">IF(AND(OR(Dashboard!$B$5="All",D9595=Dashboard!$B$5),OR(Dashboard!$D$5="All",N9595=Dashboard!$D$5),OR(AND(C9595&lt;&gt;"",C9595&gt;=Dashboard!$F$5,C9595&lt;=Dashboard!$H$5),AND(C9595="",Dashboard!$F$5&lt;=1980,Dashboard!$H$5&gt;=2016))),1,0)</f>
        <v>1</v>
      </c>
      <c r="Q9595" s="0" t="n">
        <f aca="false">J9595*P9595+ROW()*0.00000001</f>
        <v>0.13009595</v>
      </c>
    </row>
    <row r="9596" customFormat="false" ht="15" hidden="false" customHeight="false" outlineLevel="0" collapsed="false">
      <c r="A9596" s="0" t="s">
        <v>6988</v>
      </c>
      <c r="B9596" s="0" t="s">
        <v>70</v>
      </c>
      <c r="C9596" s="0" t="n">
        <v>2013</v>
      </c>
      <c r="D9596" s="0" t="s">
        <v>34</v>
      </c>
      <c r="E9596" s="0" t="s">
        <v>154</v>
      </c>
      <c r="F9596" s="0" t="n">
        <v>0</v>
      </c>
      <c r="G9596" s="0" t="n">
        <v>0</v>
      </c>
      <c r="H9596" s="0" t="n">
        <v>0.13</v>
      </c>
      <c r="I9596" s="0" t="n">
        <v>0</v>
      </c>
      <c r="J9596" s="0" t="n">
        <v>0.13</v>
      </c>
      <c r="N9596" s="0" t="s">
        <v>74</v>
      </c>
      <c r="P9596" s="0" t="n">
        <f aca="false">IF(AND(OR(Dashboard!$B$5="All",D9596=Dashboard!$B$5),OR(Dashboard!$D$5="All",N9596=Dashboard!$D$5),OR(AND(C9596&lt;&gt;"",C9596&gt;=Dashboard!$F$5,C9596&lt;=Dashboard!$H$5),AND(C9596="",Dashboard!$F$5&lt;=1980,Dashboard!$H$5&gt;=2016))),1,0)</f>
        <v>1</v>
      </c>
      <c r="Q9596" s="0" t="n">
        <f aca="false">J9596*P9596+ROW()*0.00000001</f>
        <v>0.13009596</v>
      </c>
    </row>
    <row r="9597" customFormat="false" ht="15" hidden="false" customHeight="false" outlineLevel="0" collapsed="false">
      <c r="A9597" s="0" t="s">
        <v>6989</v>
      </c>
      <c r="B9597" s="0" t="s">
        <v>117</v>
      </c>
      <c r="C9597" s="0" t="n">
        <v>1995</v>
      </c>
      <c r="D9597" s="0" t="s">
        <v>34</v>
      </c>
      <c r="E9597" s="0" t="s">
        <v>6990</v>
      </c>
      <c r="F9597" s="0" t="n">
        <v>0.07</v>
      </c>
      <c r="G9597" s="0" t="n">
        <v>0.05</v>
      </c>
      <c r="H9597" s="0" t="n">
        <v>0</v>
      </c>
      <c r="I9597" s="0" t="n">
        <v>0.01</v>
      </c>
      <c r="J9597" s="0" t="n">
        <v>0.13</v>
      </c>
      <c r="N9597" s="0" t="s">
        <v>74</v>
      </c>
      <c r="P9597" s="0" t="n">
        <f aca="false">IF(AND(OR(Dashboard!$B$5="All",D9597=Dashboard!$B$5),OR(Dashboard!$D$5="All",N9597=Dashboard!$D$5),OR(AND(C9597&lt;&gt;"",C9597&gt;=Dashboard!$F$5,C9597&lt;=Dashboard!$H$5),AND(C9597="",Dashboard!$F$5&lt;=1980,Dashboard!$H$5&gt;=2016))),1,0)</f>
        <v>1</v>
      </c>
      <c r="Q9597" s="0" t="n">
        <f aca="false">J9597*P9597+ROW()*0.00000001</f>
        <v>0.13009597</v>
      </c>
    </row>
    <row r="9598" customFormat="false" ht="15" hidden="false" customHeight="false" outlineLevel="0" collapsed="false">
      <c r="A9598" s="0" t="s">
        <v>517</v>
      </c>
      <c r="B9598" s="0" t="s">
        <v>184</v>
      </c>
      <c r="C9598" s="0" t="n">
        <v>2012</v>
      </c>
      <c r="D9598" s="0" t="s">
        <v>34</v>
      </c>
      <c r="E9598" s="0" t="s">
        <v>72</v>
      </c>
      <c r="F9598" s="0" t="n">
        <v>0.07</v>
      </c>
      <c r="G9598" s="0" t="n">
        <v>0.04</v>
      </c>
      <c r="H9598" s="0" t="n">
        <v>0</v>
      </c>
      <c r="I9598" s="0" t="n">
        <v>0.01</v>
      </c>
      <c r="J9598" s="0" t="n">
        <v>0.13</v>
      </c>
      <c r="K9598" s="0" t="n">
        <v>85</v>
      </c>
      <c r="L9598" s="0" t="n">
        <v>7</v>
      </c>
      <c r="M9598" s="0" t="s">
        <v>36</v>
      </c>
      <c r="N9598" s="0" t="s">
        <v>35</v>
      </c>
      <c r="O9598" s="0" t="s">
        <v>42</v>
      </c>
      <c r="P9598" s="0" t="n">
        <f aca="false">IF(AND(OR(Dashboard!$B$5="All",D9598=Dashboard!$B$5),OR(Dashboard!$D$5="All",N9598=Dashboard!$D$5),OR(AND(C9598&lt;&gt;"",C9598&gt;=Dashboard!$F$5,C9598&lt;=Dashboard!$H$5),AND(C9598="",Dashboard!$F$5&lt;=1980,Dashboard!$H$5&gt;=2016))),1,0)</f>
        <v>1</v>
      </c>
      <c r="Q9598" s="0" t="n">
        <f aca="false">J9598*P9598+ROW()*0.00000001</f>
        <v>0.13009598</v>
      </c>
    </row>
    <row r="9599" customFormat="false" ht="15" hidden="false" customHeight="false" outlineLevel="0" collapsed="false">
      <c r="A9599" s="0" t="s">
        <v>6991</v>
      </c>
      <c r="B9599" s="0" t="s">
        <v>117</v>
      </c>
      <c r="C9599" s="0" t="n">
        <v>1996</v>
      </c>
      <c r="D9599" s="0" t="s">
        <v>58</v>
      </c>
      <c r="E9599" s="0" t="s">
        <v>229</v>
      </c>
      <c r="F9599" s="0" t="n">
        <v>0.07</v>
      </c>
      <c r="G9599" s="0" t="n">
        <v>0.05</v>
      </c>
      <c r="H9599" s="0" t="n">
        <v>0</v>
      </c>
      <c r="I9599" s="0" t="n">
        <v>0.01</v>
      </c>
      <c r="J9599" s="0" t="n">
        <v>0.13</v>
      </c>
      <c r="N9599" s="0" t="s">
        <v>74</v>
      </c>
      <c r="P9599" s="0" t="n">
        <f aca="false">IF(AND(OR(Dashboard!$B$5="All",D9599=Dashboard!$B$5),OR(Dashboard!$D$5="All",N9599=Dashboard!$D$5),OR(AND(C9599&lt;&gt;"",C9599&gt;=Dashboard!$F$5,C9599&lt;=Dashboard!$H$5),AND(C9599="",Dashboard!$F$5&lt;=1980,Dashboard!$H$5&gt;=2016))),1,0)</f>
        <v>1</v>
      </c>
      <c r="Q9599" s="0" t="n">
        <f aca="false">J9599*P9599+ROW()*0.00000001</f>
        <v>0.13009599</v>
      </c>
    </row>
    <row r="9600" customFormat="false" ht="15" hidden="false" customHeight="false" outlineLevel="0" collapsed="false">
      <c r="A9600" s="0" t="s">
        <v>6992</v>
      </c>
      <c r="B9600" s="0" t="s">
        <v>33</v>
      </c>
      <c r="C9600" s="0" t="n">
        <v>2008</v>
      </c>
      <c r="D9600" s="0" t="s">
        <v>114</v>
      </c>
      <c r="E9600" s="0" t="s">
        <v>154</v>
      </c>
      <c r="F9600" s="0" t="n">
        <v>0</v>
      </c>
      <c r="G9600" s="0" t="n">
        <v>0</v>
      </c>
      <c r="H9600" s="0" t="n">
        <v>0.13</v>
      </c>
      <c r="I9600" s="0" t="n">
        <v>0</v>
      </c>
      <c r="J9600" s="0" t="n">
        <v>0.13</v>
      </c>
      <c r="N9600" s="0" t="s">
        <v>35</v>
      </c>
      <c r="P9600" s="0" t="n">
        <f aca="false">IF(AND(OR(Dashboard!$B$5="All",D9600=Dashboard!$B$5),OR(Dashboard!$D$5="All",N9600=Dashboard!$D$5),OR(AND(C9600&lt;&gt;"",C9600&gt;=Dashboard!$F$5,C9600&lt;=Dashboard!$H$5),AND(C9600="",Dashboard!$F$5&lt;=1980,Dashboard!$H$5&gt;=2016))),1,0)</f>
        <v>1</v>
      </c>
      <c r="Q9600" s="0" t="n">
        <f aca="false">J9600*P9600+ROW()*0.00000001</f>
        <v>0.130096</v>
      </c>
    </row>
    <row r="9601" customFormat="false" ht="15" hidden="false" customHeight="false" outlineLevel="0" collapsed="false">
      <c r="A9601" s="0" t="s">
        <v>6993</v>
      </c>
      <c r="B9601" s="0" t="s">
        <v>50</v>
      </c>
      <c r="C9601" s="0" t="n">
        <v>2007</v>
      </c>
      <c r="D9601" s="0" t="s">
        <v>48</v>
      </c>
      <c r="E9601" s="0" t="s">
        <v>6994</v>
      </c>
      <c r="F9601" s="0" t="n">
        <v>0.1</v>
      </c>
      <c r="G9601" s="0" t="n">
        <v>0.01</v>
      </c>
      <c r="H9601" s="0" t="n">
        <v>0</v>
      </c>
      <c r="I9601" s="0" t="n">
        <v>0.01</v>
      </c>
      <c r="J9601" s="0" t="n">
        <v>0.13</v>
      </c>
      <c r="K9601" s="0" t="n">
        <v>60</v>
      </c>
      <c r="L9601" s="0" t="n">
        <v>8.3</v>
      </c>
      <c r="M9601" s="0" t="s">
        <v>36</v>
      </c>
      <c r="N9601" s="0" t="s">
        <v>35</v>
      </c>
      <c r="O9601" s="0" t="s">
        <v>53</v>
      </c>
      <c r="P9601" s="0" t="n">
        <f aca="false">IF(AND(OR(Dashboard!$B$5="All",D9601=Dashboard!$B$5),OR(Dashboard!$D$5="All",N9601=Dashboard!$D$5),OR(AND(C9601&lt;&gt;"",C9601&gt;=Dashboard!$F$5,C9601&lt;=Dashboard!$H$5),AND(C9601="",Dashboard!$F$5&lt;=1980,Dashboard!$H$5&gt;=2016))),1,0)</f>
        <v>1</v>
      </c>
      <c r="Q9601" s="0" t="n">
        <f aca="false">J9601*P9601+ROW()*0.00000001</f>
        <v>0.13009601</v>
      </c>
    </row>
    <row r="9602" customFormat="false" ht="15" hidden="false" customHeight="false" outlineLevel="0" collapsed="false">
      <c r="A9602" s="0" t="s">
        <v>4134</v>
      </c>
      <c r="B9602" s="0" t="s">
        <v>85</v>
      </c>
      <c r="C9602" s="0" t="n">
        <v>2002</v>
      </c>
      <c r="D9602" s="0" t="s">
        <v>34</v>
      </c>
      <c r="E9602" s="0" t="s">
        <v>91</v>
      </c>
      <c r="F9602" s="0" t="n">
        <v>0.09</v>
      </c>
      <c r="G9602" s="0" t="n">
        <v>0.03</v>
      </c>
      <c r="H9602" s="0" t="n">
        <v>0</v>
      </c>
      <c r="I9602" s="0" t="n">
        <v>0</v>
      </c>
      <c r="J9602" s="0" t="n">
        <v>0.13</v>
      </c>
      <c r="K9602" s="0" t="n">
        <v>72</v>
      </c>
      <c r="M9602" s="0" t="s">
        <v>36</v>
      </c>
      <c r="N9602" s="0" t="s">
        <v>35</v>
      </c>
      <c r="O9602" s="0" t="s">
        <v>37</v>
      </c>
      <c r="P9602" s="0" t="n">
        <f aca="false">IF(AND(OR(Dashboard!$B$5="All",D9602=Dashboard!$B$5),OR(Dashboard!$D$5="All",N9602=Dashboard!$D$5),OR(AND(C9602&lt;&gt;"",C9602&gt;=Dashboard!$F$5,C9602&lt;=Dashboard!$H$5),AND(C9602="",Dashboard!$F$5&lt;=1980,Dashboard!$H$5&gt;=2016))),1,0)</f>
        <v>1</v>
      </c>
      <c r="Q9602" s="0" t="n">
        <f aca="false">J9602*P9602+ROW()*0.00000001</f>
        <v>0.13009602</v>
      </c>
    </row>
    <row r="9603" customFormat="false" ht="15" hidden="false" customHeight="false" outlineLevel="0" collapsed="false">
      <c r="A9603" s="0" t="s">
        <v>6995</v>
      </c>
      <c r="B9603" s="0" t="s">
        <v>33</v>
      </c>
      <c r="C9603" s="0" t="n">
        <v>2011</v>
      </c>
      <c r="D9603" s="0" t="s">
        <v>56</v>
      </c>
      <c r="E9603" s="0" t="s">
        <v>91</v>
      </c>
      <c r="F9603" s="0" t="n">
        <v>0.12</v>
      </c>
      <c r="G9603" s="0" t="n">
        <v>0</v>
      </c>
      <c r="H9603" s="0" t="n">
        <v>0</v>
      </c>
      <c r="I9603" s="0" t="n">
        <v>0.01</v>
      </c>
      <c r="J9603" s="0" t="n">
        <v>0.13</v>
      </c>
      <c r="M9603" s="0" t="s">
        <v>103</v>
      </c>
      <c r="N9603" s="0" t="s">
        <v>35</v>
      </c>
      <c r="P9603" s="0" t="n">
        <f aca="false">IF(AND(OR(Dashboard!$B$5="All",D9603=Dashboard!$B$5),OR(Dashboard!$D$5="All",N9603=Dashboard!$D$5),OR(AND(C9603&lt;&gt;"",C9603&gt;=Dashboard!$F$5,C9603&lt;=Dashboard!$H$5),AND(C9603="",Dashboard!$F$5&lt;=1980,Dashboard!$H$5&gt;=2016))),1,0)</f>
        <v>1</v>
      </c>
      <c r="Q9603" s="0" t="n">
        <f aca="false">J9603*P9603+ROW()*0.00000001</f>
        <v>0.13009603</v>
      </c>
    </row>
    <row r="9604" customFormat="false" ht="15" hidden="false" customHeight="false" outlineLevel="0" collapsed="false">
      <c r="A9604" s="0" t="s">
        <v>6036</v>
      </c>
      <c r="B9604" s="0" t="s">
        <v>117</v>
      </c>
      <c r="C9604" s="0" t="n">
        <v>2001</v>
      </c>
      <c r="D9604" s="0" t="s">
        <v>114</v>
      </c>
      <c r="E9604" s="0" t="s">
        <v>1374</v>
      </c>
      <c r="F9604" s="0" t="n">
        <v>0.07</v>
      </c>
      <c r="G9604" s="0" t="n">
        <v>0.05</v>
      </c>
      <c r="H9604" s="0" t="n">
        <v>0</v>
      </c>
      <c r="I9604" s="0" t="n">
        <v>0.01</v>
      </c>
      <c r="J9604" s="0" t="n">
        <v>0.13</v>
      </c>
      <c r="N9604" s="0" t="s">
        <v>74</v>
      </c>
      <c r="P9604" s="0" t="n">
        <f aca="false">IF(AND(OR(Dashboard!$B$5="All",D9604=Dashboard!$B$5),OR(Dashboard!$D$5="All",N9604=Dashboard!$D$5),OR(AND(C9604&lt;&gt;"",C9604&gt;=Dashboard!$F$5,C9604&lt;=Dashboard!$H$5),AND(C9604="",Dashboard!$F$5&lt;=1980,Dashboard!$H$5&gt;=2016))),1,0)</f>
        <v>1</v>
      </c>
      <c r="Q9604" s="0" t="n">
        <f aca="false">J9604*P9604+ROW()*0.00000001</f>
        <v>0.13009604</v>
      </c>
    </row>
    <row r="9605" customFormat="false" ht="15" hidden="false" customHeight="false" outlineLevel="0" collapsed="false">
      <c r="A9605" s="0" t="s">
        <v>6996</v>
      </c>
      <c r="B9605" s="0" t="s">
        <v>64</v>
      </c>
      <c r="C9605" s="0" t="n">
        <v>2011</v>
      </c>
      <c r="D9605" s="0" t="s">
        <v>52</v>
      </c>
      <c r="E9605" s="0" t="s">
        <v>195</v>
      </c>
      <c r="F9605" s="0" t="n">
        <v>0.1</v>
      </c>
      <c r="G9605" s="0" t="n">
        <v>0.01</v>
      </c>
      <c r="H9605" s="0" t="n">
        <v>0</v>
      </c>
      <c r="I9605" s="0" t="n">
        <v>0.01</v>
      </c>
      <c r="J9605" s="0" t="n">
        <v>0.13</v>
      </c>
      <c r="M9605" s="0" t="s">
        <v>36</v>
      </c>
      <c r="N9605" s="0" t="s">
        <v>66</v>
      </c>
      <c r="P9605" s="0" t="n">
        <f aca="false">IF(AND(OR(Dashboard!$B$5="All",D9605=Dashboard!$B$5),OR(Dashboard!$D$5="All",N9605=Dashboard!$D$5),OR(AND(C9605&lt;&gt;"",C9605&gt;=Dashboard!$F$5,C9605&lt;=Dashboard!$H$5),AND(C9605="",Dashboard!$F$5&lt;=1980,Dashboard!$H$5&gt;=2016))),1,0)</f>
        <v>1</v>
      </c>
      <c r="Q9605" s="0" t="n">
        <f aca="false">J9605*P9605+ROW()*0.00000001</f>
        <v>0.13009605</v>
      </c>
    </row>
    <row r="9606" customFormat="false" ht="15" hidden="false" customHeight="false" outlineLevel="0" collapsed="false">
      <c r="A9606" s="0" t="s">
        <v>6997</v>
      </c>
      <c r="B9606" s="0" t="s">
        <v>76</v>
      </c>
      <c r="C9606" s="0" t="n">
        <v>2002</v>
      </c>
      <c r="D9606" s="0" t="s">
        <v>41</v>
      </c>
      <c r="E9606" s="0" t="s">
        <v>142</v>
      </c>
      <c r="F9606" s="0" t="n">
        <v>0.06</v>
      </c>
      <c r="G9606" s="0" t="n">
        <v>0.05</v>
      </c>
      <c r="H9606" s="0" t="n">
        <v>0</v>
      </c>
      <c r="I9606" s="0" t="n">
        <v>0.02</v>
      </c>
      <c r="J9606" s="0" t="n">
        <v>0.13</v>
      </c>
      <c r="K9606" s="0" t="n">
        <v>57</v>
      </c>
      <c r="M9606" s="0" t="s">
        <v>36</v>
      </c>
      <c r="N9606" s="0" t="s">
        <v>74</v>
      </c>
      <c r="O9606" s="0" t="s">
        <v>53</v>
      </c>
      <c r="P9606" s="0" t="n">
        <f aca="false">IF(AND(OR(Dashboard!$B$5="All",D9606=Dashboard!$B$5),OR(Dashboard!$D$5="All",N9606=Dashboard!$D$5),OR(AND(C9606&lt;&gt;"",C9606&gt;=Dashboard!$F$5,C9606&lt;=Dashboard!$H$5),AND(C9606="",Dashboard!$F$5&lt;=1980,Dashboard!$H$5&gt;=2016))),1,0)</f>
        <v>1</v>
      </c>
      <c r="Q9606" s="0" t="n">
        <f aca="false">J9606*P9606+ROW()*0.00000001</f>
        <v>0.13009606</v>
      </c>
    </row>
    <row r="9607" customFormat="false" ht="15" hidden="false" customHeight="false" outlineLevel="0" collapsed="false">
      <c r="A9607" s="0" t="s">
        <v>6998</v>
      </c>
      <c r="B9607" s="0" t="s">
        <v>164</v>
      </c>
      <c r="C9607" s="0" t="n">
        <v>2011</v>
      </c>
      <c r="D9607" s="0" t="s">
        <v>46</v>
      </c>
      <c r="E9607" s="0" t="s">
        <v>1607</v>
      </c>
      <c r="F9607" s="0" t="n">
        <v>0.07</v>
      </c>
      <c r="G9607" s="0" t="n">
        <v>0</v>
      </c>
      <c r="H9607" s="0" t="n">
        <v>0.04</v>
      </c>
      <c r="I9607" s="0" t="n">
        <v>0.01</v>
      </c>
      <c r="J9607" s="0" t="n">
        <v>0.13</v>
      </c>
      <c r="N9607" s="0" t="s">
        <v>74</v>
      </c>
      <c r="P9607" s="0" t="n">
        <f aca="false">IF(AND(OR(Dashboard!$B$5="All",D9607=Dashboard!$B$5),OR(Dashboard!$D$5="All",N9607=Dashboard!$D$5),OR(AND(C9607&lt;&gt;"",C9607&gt;=Dashboard!$F$5,C9607&lt;=Dashboard!$H$5),AND(C9607="",Dashboard!$F$5&lt;=1980,Dashboard!$H$5&gt;=2016))),1,0)</f>
        <v>1</v>
      </c>
      <c r="Q9607" s="0" t="n">
        <f aca="false">J9607*P9607+ROW()*0.00000001</f>
        <v>0.13009607</v>
      </c>
    </row>
    <row r="9608" customFormat="false" ht="15" hidden="false" customHeight="false" outlineLevel="0" collapsed="false">
      <c r="A9608" s="0" t="s">
        <v>3225</v>
      </c>
      <c r="B9608" s="0" t="s">
        <v>186</v>
      </c>
      <c r="C9608" s="0" t="n">
        <v>2002</v>
      </c>
      <c r="D9608" s="0" t="s">
        <v>102</v>
      </c>
      <c r="E9608" s="0" t="s">
        <v>91</v>
      </c>
      <c r="F9608" s="0" t="n">
        <v>0.1</v>
      </c>
      <c r="G9608" s="0" t="n">
        <v>0.03</v>
      </c>
      <c r="H9608" s="0" t="n">
        <v>0</v>
      </c>
      <c r="I9608" s="0" t="n">
        <v>0</v>
      </c>
      <c r="J9608" s="0" t="n">
        <v>0.13</v>
      </c>
      <c r="K9608" s="0" t="n">
        <v>63</v>
      </c>
      <c r="L9608" s="0" t="n">
        <v>8.2</v>
      </c>
      <c r="M9608" s="0" t="s">
        <v>103</v>
      </c>
      <c r="N9608" s="0" t="s">
        <v>35</v>
      </c>
      <c r="O9608" s="0" t="s">
        <v>67</v>
      </c>
      <c r="P9608" s="0" t="n">
        <f aca="false">IF(AND(OR(Dashboard!$B$5="All",D9608=Dashboard!$B$5),OR(Dashboard!$D$5="All",N9608=Dashboard!$D$5),OR(AND(C9608&lt;&gt;"",C9608&gt;=Dashboard!$F$5,C9608&lt;=Dashboard!$H$5),AND(C9608="",Dashboard!$F$5&lt;=1980,Dashboard!$H$5&gt;=2016))),1,0)</f>
        <v>1</v>
      </c>
      <c r="Q9608" s="0" t="n">
        <f aca="false">J9608*P9608+ROW()*0.00000001</f>
        <v>0.13009608</v>
      </c>
    </row>
    <row r="9609" customFormat="false" ht="15" hidden="false" customHeight="false" outlineLevel="0" collapsed="false">
      <c r="A9609" s="0" t="s">
        <v>4046</v>
      </c>
      <c r="B9609" s="0" t="s">
        <v>64</v>
      </c>
      <c r="C9609" s="0" t="n">
        <v>2006</v>
      </c>
      <c r="D9609" s="0" t="s">
        <v>71</v>
      </c>
      <c r="E9609" s="0" t="s">
        <v>782</v>
      </c>
      <c r="F9609" s="0" t="n">
        <v>0.11</v>
      </c>
      <c r="G9609" s="0" t="n">
        <v>0.01</v>
      </c>
      <c r="H9609" s="0" t="n">
        <v>0</v>
      </c>
      <c r="I9609" s="0" t="n">
        <v>0.01</v>
      </c>
      <c r="J9609" s="0" t="n">
        <v>0.13</v>
      </c>
      <c r="K9609" s="0" t="n">
        <v>61</v>
      </c>
      <c r="L9609" s="0" t="n">
        <v>8.2</v>
      </c>
      <c r="M9609" s="0" t="s">
        <v>103</v>
      </c>
      <c r="N9609" s="0" t="s">
        <v>66</v>
      </c>
      <c r="O9609" s="0" t="s">
        <v>67</v>
      </c>
      <c r="P9609" s="0" t="n">
        <f aca="false">IF(AND(OR(Dashboard!$B$5="All",D9609=Dashboard!$B$5),OR(Dashboard!$D$5="All",N9609=Dashboard!$D$5),OR(AND(C9609&lt;&gt;"",C9609&gt;=Dashboard!$F$5,C9609&lt;=Dashboard!$H$5),AND(C9609="",Dashboard!$F$5&lt;=1980,Dashboard!$H$5&gt;=2016))),1,0)</f>
        <v>1</v>
      </c>
      <c r="Q9609" s="0" t="n">
        <f aca="false">J9609*P9609+ROW()*0.00000001</f>
        <v>0.13009609</v>
      </c>
    </row>
    <row r="9610" customFormat="false" ht="15" hidden="false" customHeight="false" outlineLevel="0" collapsed="false">
      <c r="A9610" s="0" t="s">
        <v>6999</v>
      </c>
      <c r="B9610" s="0" t="s">
        <v>64</v>
      </c>
      <c r="C9610" s="0" t="n">
        <v>2013</v>
      </c>
      <c r="D9610" s="0" t="s">
        <v>56</v>
      </c>
      <c r="E9610" s="0" t="s">
        <v>142</v>
      </c>
      <c r="F9610" s="0" t="n">
        <v>0.09</v>
      </c>
      <c r="G9610" s="0" t="n">
        <v>0.03</v>
      </c>
      <c r="H9610" s="0" t="n">
        <v>0</v>
      </c>
      <c r="I9610" s="0" t="n">
        <v>0.01</v>
      </c>
      <c r="J9610" s="0" t="n">
        <v>0.13</v>
      </c>
      <c r="N9610" s="0" t="s">
        <v>66</v>
      </c>
      <c r="P9610" s="0" t="n">
        <f aca="false">IF(AND(OR(Dashboard!$B$5="All",D9610=Dashboard!$B$5),OR(Dashboard!$D$5="All",N9610=Dashboard!$D$5),OR(AND(C9610&lt;&gt;"",C9610&gt;=Dashboard!$F$5,C9610&lt;=Dashboard!$H$5),AND(C9610="",Dashboard!$F$5&lt;=1980,Dashboard!$H$5&gt;=2016))),1,0)</f>
        <v>1</v>
      </c>
      <c r="Q9610" s="0" t="n">
        <f aca="false">J9610*P9610+ROW()*0.00000001</f>
        <v>0.1300961</v>
      </c>
    </row>
    <row r="9611" customFormat="false" ht="15" hidden="false" customHeight="false" outlineLevel="0" collapsed="false">
      <c r="A9611" s="0" t="s">
        <v>3768</v>
      </c>
      <c r="B9611" s="0" t="s">
        <v>184</v>
      </c>
      <c r="C9611" s="0" t="n">
        <v>2012</v>
      </c>
      <c r="D9611" s="0" t="s">
        <v>71</v>
      </c>
      <c r="E9611" s="0" t="s">
        <v>91</v>
      </c>
      <c r="F9611" s="0" t="n">
        <v>0.11</v>
      </c>
      <c r="G9611" s="0" t="n">
        <v>0</v>
      </c>
      <c r="H9611" s="0" t="n">
        <v>0</v>
      </c>
      <c r="I9611" s="0" t="n">
        <v>0.01</v>
      </c>
      <c r="J9611" s="0" t="n">
        <v>0.13</v>
      </c>
      <c r="N9611" s="0" t="s">
        <v>35</v>
      </c>
      <c r="P9611" s="0" t="n">
        <f aca="false">IF(AND(OR(Dashboard!$B$5="All",D9611=Dashboard!$B$5),OR(Dashboard!$D$5="All",N9611=Dashboard!$D$5),OR(AND(C9611&lt;&gt;"",C9611&gt;=Dashboard!$F$5,C9611&lt;=Dashboard!$H$5),AND(C9611="",Dashboard!$F$5&lt;=1980,Dashboard!$H$5&gt;=2016))),1,0)</f>
        <v>1</v>
      </c>
      <c r="Q9611" s="0" t="n">
        <f aca="false">J9611*P9611+ROW()*0.00000001</f>
        <v>0.13009611</v>
      </c>
    </row>
    <row r="9612" customFormat="false" ht="15" hidden="false" customHeight="false" outlineLevel="0" collapsed="false">
      <c r="A9612" s="0" t="s">
        <v>7000</v>
      </c>
      <c r="B9612" s="0" t="s">
        <v>164</v>
      </c>
      <c r="C9612" s="0" t="n">
        <v>2013</v>
      </c>
      <c r="D9612" s="0" t="s">
        <v>46</v>
      </c>
      <c r="E9612" s="0" t="s">
        <v>154</v>
      </c>
      <c r="F9612" s="0" t="n">
        <v>0</v>
      </c>
      <c r="G9612" s="0" t="n">
        <v>0</v>
      </c>
      <c r="H9612" s="0" t="n">
        <v>0.13</v>
      </c>
      <c r="I9612" s="0" t="n">
        <v>0</v>
      </c>
      <c r="J9612" s="0" t="n">
        <v>0.13</v>
      </c>
      <c r="N9612" s="0" t="s">
        <v>74</v>
      </c>
      <c r="P9612" s="0" t="n">
        <f aca="false">IF(AND(OR(Dashboard!$B$5="All",D9612=Dashboard!$B$5),OR(Dashboard!$D$5="All",N9612=Dashboard!$D$5),OR(AND(C9612&lt;&gt;"",C9612&gt;=Dashboard!$F$5,C9612&lt;=Dashboard!$H$5),AND(C9612="",Dashboard!$F$5&lt;=1980,Dashboard!$H$5&gt;=2016))),1,0)</f>
        <v>1</v>
      </c>
      <c r="Q9612" s="0" t="n">
        <f aca="false">J9612*P9612+ROW()*0.00000001</f>
        <v>0.13009612</v>
      </c>
    </row>
    <row r="9613" customFormat="false" ht="15" hidden="false" customHeight="false" outlineLevel="0" collapsed="false">
      <c r="A9613" s="0" t="s">
        <v>7001</v>
      </c>
      <c r="B9613" s="0" t="s">
        <v>873</v>
      </c>
      <c r="C9613" s="0" t="n">
        <v>1997</v>
      </c>
      <c r="D9613" s="0" t="s">
        <v>46</v>
      </c>
      <c r="E9613" s="0" t="s">
        <v>5008</v>
      </c>
      <c r="F9613" s="0" t="n">
        <v>0</v>
      </c>
      <c r="G9613" s="0" t="n">
        <v>0</v>
      </c>
      <c r="H9613" s="0" t="n">
        <v>0.13</v>
      </c>
      <c r="I9613" s="0" t="n">
        <v>0</v>
      </c>
      <c r="J9613" s="0" t="n">
        <v>0.13</v>
      </c>
      <c r="N9613" s="0" t="s">
        <v>154</v>
      </c>
      <c r="P9613" s="0" t="n">
        <f aca="false">IF(AND(OR(Dashboard!$B$5="All",D9613=Dashboard!$B$5),OR(Dashboard!$D$5="All",N9613=Dashboard!$D$5),OR(AND(C9613&lt;&gt;"",C9613&gt;=Dashboard!$F$5,C9613&lt;=Dashboard!$H$5),AND(C9613="",Dashboard!$F$5&lt;=1980,Dashboard!$H$5&gt;=2016))),1,0)</f>
        <v>1</v>
      </c>
      <c r="Q9613" s="0" t="n">
        <f aca="false">J9613*P9613+ROW()*0.00000001</f>
        <v>0.13009613</v>
      </c>
    </row>
    <row r="9614" customFormat="false" ht="15" hidden="false" customHeight="false" outlineLevel="0" collapsed="false">
      <c r="A9614" s="0" t="s">
        <v>7002</v>
      </c>
      <c r="B9614" s="0" t="s">
        <v>97</v>
      </c>
      <c r="C9614" s="0" t="n">
        <v>2014</v>
      </c>
      <c r="D9614" s="0" t="s">
        <v>114</v>
      </c>
      <c r="E9614" s="0" t="s">
        <v>328</v>
      </c>
      <c r="F9614" s="0" t="n">
        <v>0</v>
      </c>
      <c r="G9614" s="0" t="n">
        <v>0</v>
      </c>
      <c r="H9614" s="0" t="n">
        <v>0.13</v>
      </c>
      <c r="I9614" s="0" t="n">
        <v>0</v>
      </c>
      <c r="J9614" s="0" t="n">
        <v>0.13</v>
      </c>
      <c r="N9614" s="0" t="s">
        <v>35</v>
      </c>
      <c r="P9614" s="0" t="n">
        <f aca="false">IF(AND(OR(Dashboard!$B$5="All",D9614=Dashboard!$B$5),OR(Dashboard!$D$5="All",N9614=Dashboard!$D$5),OR(AND(C9614&lt;&gt;"",C9614&gt;=Dashboard!$F$5,C9614&lt;=Dashboard!$H$5),AND(C9614="",Dashboard!$F$5&lt;=1980,Dashboard!$H$5&gt;=2016))),1,0)</f>
        <v>1</v>
      </c>
      <c r="Q9614" s="0" t="n">
        <f aca="false">J9614*P9614+ROW()*0.00000001</f>
        <v>0.13009614</v>
      </c>
    </row>
    <row r="9615" customFormat="false" ht="15" hidden="false" customHeight="false" outlineLevel="0" collapsed="false">
      <c r="A9615" s="0" t="s">
        <v>7003</v>
      </c>
      <c r="B9615" s="0" t="s">
        <v>117</v>
      </c>
      <c r="C9615" s="0" t="n">
        <v>1998</v>
      </c>
      <c r="D9615" s="0" t="s">
        <v>16</v>
      </c>
      <c r="E9615" s="0" t="s">
        <v>7004</v>
      </c>
      <c r="F9615" s="0" t="n">
        <v>0.07</v>
      </c>
      <c r="G9615" s="0" t="n">
        <v>0.05</v>
      </c>
      <c r="H9615" s="0" t="n">
        <v>0</v>
      </c>
      <c r="I9615" s="0" t="n">
        <v>0.01</v>
      </c>
      <c r="J9615" s="0" t="n">
        <v>0.13</v>
      </c>
      <c r="N9615" s="0" t="s">
        <v>74</v>
      </c>
      <c r="P9615" s="0" t="n">
        <f aca="false">IF(AND(OR(Dashboard!$B$5="All",D9615=Dashboard!$B$5),OR(Dashboard!$D$5="All",N9615=Dashboard!$D$5),OR(AND(C9615&lt;&gt;"",C9615&gt;=Dashboard!$F$5,C9615&lt;=Dashboard!$H$5),AND(C9615="",Dashboard!$F$5&lt;=1980,Dashboard!$H$5&gt;=2016))),1,0)</f>
        <v>1</v>
      </c>
      <c r="Q9615" s="0" t="n">
        <f aca="false">J9615*P9615+ROW()*0.00000001</f>
        <v>0.13009615</v>
      </c>
    </row>
    <row r="9616" customFormat="false" ht="15" hidden="false" customHeight="false" outlineLevel="0" collapsed="false">
      <c r="A9616" s="0" t="s">
        <v>2275</v>
      </c>
      <c r="B9616" s="0" t="s">
        <v>144</v>
      </c>
      <c r="C9616" s="0" t="n">
        <v>2002</v>
      </c>
      <c r="D9616" s="0" t="s">
        <v>41</v>
      </c>
      <c r="E9616" s="0" t="s">
        <v>449</v>
      </c>
      <c r="F9616" s="0" t="n">
        <v>0.09</v>
      </c>
      <c r="G9616" s="0" t="n">
        <v>0.03</v>
      </c>
      <c r="H9616" s="0" t="n">
        <v>0</v>
      </c>
      <c r="I9616" s="0" t="n">
        <v>0</v>
      </c>
      <c r="J9616" s="0" t="n">
        <v>0.13</v>
      </c>
      <c r="K9616" s="0" t="n">
        <v>75</v>
      </c>
      <c r="L9616" s="0" t="n">
        <v>6.6</v>
      </c>
      <c r="M9616" s="0" t="s">
        <v>36</v>
      </c>
      <c r="N9616" s="0" t="s">
        <v>66</v>
      </c>
      <c r="O9616" s="0" t="s">
        <v>37</v>
      </c>
      <c r="P9616" s="0" t="n">
        <f aca="false">IF(AND(OR(Dashboard!$B$5="All",D9616=Dashboard!$B$5),OR(Dashboard!$D$5="All",N9616=Dashboard!$D$5),OR(AND(C9616&lt;&gt;"",C9616&gt;=Dashboard!$F$5,C9616&lt;=Dashboard!$H$5),AND(C9616="",Dashboard!$F$5&lt;=1980,Dashboard!$H$5&gt;=2016))),1,0)</f>
        <v>1</v>
      </c>
      <c r="Q9616" s="0" t="n">
        <f aca="false">J9616*P9616+ROW()*0.00000001</f>
        <v>0.13009616</v>
      </c>
    </row>
    <row r="9617" customFormat="false" ht="15" hidden="false" customHeight="false" outlineLevel="0" collapsed="false">
      <c r="A9617" s="0" t="s">
        <v>7005</v>
      </c>
      <c r="B9617" s="0" t="s">
        <v>76</v>
      </c>
      <c r="C9617" s="0" t="n">
        <v>2007</v>
      </c>
      <c r="D9617" s="0" t="s">
        <v>46</v>
      </c>
      <c r="E9617" s="0" t="s">
        <v>1259</v>
      </c>
      <c r="F9617" s="0" t="n">
        <v>0.05</v>
      </c>
      <c r="G9617" s="0" t="n">
        <v>0.04</v>
      </c>
      <c r="H9617" s="0" t="n">
        <v>0.02</v>
      </c>
      <c r="I9617" s="0" t="n">
        <v>0.01</v>
      </c>
      <c r="J9617" s="0" t="n">
        <v>0.13</v>
      </c>
      <c r="K9617" s="0" t="n">
        <v>60</v>
      </c>
      <c r="L9617" s="0" t="n">
        <v>8.8</v>
      </c>
      <c r="M9617" s="0" t="s">
        <v>103</v>
      </c>
      <c r="N9617" s="0" t="s">
        <v>74</v>
      </c>
      <c r="O9617" s="0" t="s">
        <v>53</v>
      </c>
      <c r="P9617" s="0" t="n">
        <f aca="false">IF(AND(OR(Dashboard!$B$5="All",D9617=Dashboard!$B$5),OR(Dashboard!$D$5="All",N9617=Dashboard!$D$5),OR(AND(C9617&lt;&gt;"",C9617&gt;=Dashboard!$F$5,C9617&lt;=Dashboard!$H$5),AND(C9617="",Dashboard!$F$5&lt;=1980,Dashboard!$H$5&gt;=2016))),1,0)</f>
        <v>1</v>
      </c>
      <c r="Q9617" s="0" t="n">
        <f aca="false">J9617*P9617+ROW()*0.00000001</f>
        <v>0.13009617</v>
      </c>
    </row>
    <row r="9618" customFormat="false" ht="15" hidden="false" customHeight="false" outlineLevel="0" collapsed="false">
      <c r="A9618" s="0" t="s">
        <v>7006</v>
      </c>
      <c r="B9618" s="0" t="s">
        <v>70</v>
      </c>
      <c r="C9618" s="0" t="n">
        <v>2011</v>
      </c>
      <c r="D9618" s="0" t="s">
        <v>41</v>
      </c>
      <c r="E9618" s="0" t="s">
        <v>3828</v>
      </c>
      <c r="F9618" s="0" t="n">
        <v>0.01</v>
      </c>
      <c r="G9618" s="0" t="n">
        <v>0.09</v>
      </c>
      <c r="H9618" s="0" t="n">
        <v>0</v>
      </c>
      <c r="I9618" s="0" t="n">
        <v>0.03</v>
      </c>
      <c r="J9618" s="0" t="n">
        <v>0.13</v>
      </c>
      <c r="N9618" s="0" t="s">
        <v>74</v>
      </c>
      <c r="P9618" s="0" t="n">
        <f aca="false">IF(AND(OR(Dashboard!$B$5="All",D9618=Dashboard!$B$5),OR(Dashboard!$D$5="All",N9618=Dashboard!$D$5),OR(AND(C9618&lt;&gt;"",C9618&gt;=Dashboard!$F$5,C9618&lt;=Dashboard!$H$5),AND(C9618="",Dashboard!$F$5&lt;=1980,Dashboard!$H$5&gt;=2016))),1,0)</f>
        <v>1</v>
      </c>
      <c r="Q9618" s="0" t="n">
        <f aca="false">J9618*P9618+ROW()*0.00000001</f>
        <v>0.13009618</v>
      </c>
    </row>
    <row r="9619" customFormat="false" ht="15" hidden="false" customHeight="false" outlineLevel="0" collapsed="false">
      <c r="A9619" s="0" t="s">
        <v>5834</v>
      </c>
      <c r="B9619" s="0" t="s">
        <v>64</v>
      </c>
      <c r="C9619" s="0" t="n">
        <v>2009</v>
      </c>
      <c r="D9619" s="0" t="s">
        <v>56</v>
      </c>
      <c r="E9619" s="0" t="s">
        <v>91</v>
      </c>
      <c r="F9619" s="0" t="n">
        <v>0.12</v>
      </c>
      <c r="G9619" s="0" t="n">
        <v>0</v>
      </c>
      <c r="H9619" s="0" t="n">
        <v>0</v>
      </c>
      <c r="I9619" s="0" t="n">
        <v>0.01</v>
      </c>
      <c r="J9619" s="0" t="n">
        <v>0.13</v>
      </c>
      <c r="K9619" s="0" t="n">
        <v>60</v>
      </c>
      <c r="L9619" s="0" t="n">
        <v>7.2</v>
      </c>
      <c r="M9619" s="0" t="s">
        <v>103</v>
      </c>
      <c r="N9619" s="0" t="s">
        <v>66</v>
      </c>
      <c r="O9619" s="0" t="s">
        <v>53</v>
      </c>
      <c r="P9619" s="0" t="n">
        <f aca="false">IF(AND(OR(Dashboard!$B$5="All",D9619=Dashboard!$B$5),OR(Dashboard!$D$5="All",N9619=Dashboard!$D$5),OR(AND(C9619&lt;&gt;"",C9619&gt;=Dashboard!$F$5,C9619&lt;=Dashboard!$H$5),AND(C9619="",Dashboard!$F$5&lt;=1980,Dashboard!$H$5&gt;=2016))),1,0)</f>
        <v>1</v>
      </c>
      <c r="Q9619" s="0" t="n">
        <f aca="false">J9619*P9619+ROW()*0.00000001</f>
        <v>0.13009619</v>
      </c>
    </row>
    <row r="9620" customFormat="false" ht="15" hidden="false" customHeight="false" outlineLevel="0" collapsed="false">
      <c r="A9620" s="0" t="s">
        <v>5190</v>
      </c>
      <c r="B9620" s="0" t="s">
        <v>851</v>
      </c>
      <c r="C9620" s="0" t="n">
        <v>2013</v>
      </c>
      <c r="D9620" s="0" t="s">
        <v>71</v>
      </c>
      <c r="E9620" s="0" t="s">
        <v>328</v>
      </c>
      <c r="F9620" s="0" t="n">
        <v>0</v>
      </c>
      <c r="G9620" s="0" t="n">
        <v>0</v>
      </c>
      <c r="H9620" s="0" t="n">
        <v>0.13</v>
      </c>
      <c r="I9620" s="0" t="n">
        <v>0</v>
      </c>
      <c r="J9620" s="0" t="n">
        <v>0.13</v>
      </c>
      <c r="N9620" s="0" t="s">
        <v>74</v>
      </c>
      <c r="P9620" s="0" t="n">
        <f aca="false">IF(AND(OR(Dashboard!$B$5="All",D9620=Dashboard!$B$5),OR(Dashboard!$D$5="All",N9620=Dashboard!$D$5),OR(AND(C9620&lt;&gt;"",C9620&gt;=Dashboard!$F$5,C9620&lt;=Dashboard!$H$5),AND(C9620="",Dashboard!$F$5&lt;=1980,Dashboard!$H$5&gt;=2016))),1,0)</f>
        <v>1</v>
      </c>
      <c r="Q9620" s="0" t="n">
        <f aca="false">J9620*P9620+ROW()*0.00000001</f>
        <v>0.1300962</v>
      </c>
    </row>
    <row r="9621" customFormat="false" ht="15" hidden="false" customHeight="false" outlineLevel="0" collapsed="false">
      <c r="A9621" s="0" t="s">
        <v>7007</v>
      </c>
      <c r="B9621" s="0" t="s">
        <v>97</v>
      </c>
      <c r="C9621" s="0" t="n">
        <v>2013</v>
      </c>
      <c r="D9621" s="0" t="s">
        <v>246</v>
      </c>
      <c r="E9621" s="0" t="s">
        <v>599</v>
      </c>
      <c r="F9621" s="0" t="n">
        <v>0</v>
      </c>
      <c r="G9621" s="0" t="n">
        <v>0</v>
      </c>
      <c r="H9621" s="0" t="n">
        <v>0.13</v>
      </c>
      <c r="I9621" s="0" t="n">
        <v>0</v>
      </c>
      <c r="J9621" s="0" t="n">
        <v>0.13</v>
      </c>
      <c r="N9621" s="0" t="s">
        <v>35</v>
      </c>
      <c r="P9621" s="0" t="n">
        <f aca="false">IF(AND(OR(Dashboard!$B$5="All",D9621=Dashboard!$B$5),OR(Dashboard!$D$5="All",N9621=Dashboard!$D$5),OR(AND(C9621&lt;&gt;"",C9621&gt;=Dashboard!$F$5,C9621&lt;=Dashboard!$H$5),AND(C9621="",Dashboard!$F$5&lt;=1980,Dashboard!$H$5&gt;=2016))),1,0)</f>
        <v>1</v>
      </c>
      <c r="Q9621" s="0" t="n">
        <f aca="false">J9621*P9621+ROW()*0.00000001</f>
        <v>0.13009621</v>
      </c>
    </row>
    <row r="9622" customFormat="false" ht="15" hidden="false" customHeight="false" outlineLevel="0" collapsed="false">
      <c r="A9622" s="0" t="s">
        <v>6886</v>
      </c>
      <c r="B9622" s="0" t="s">
        <v>50</v>
      </c>
      <c r="C9622" s="0" t="n">
        <v>2011</v>
      </c>
      <c r="D9622" s="0" t="s">
        <v>41</v>
      </c>
      <c r="E9622" s="0" t="s">
        <v>91</v>
      </c>
      <c r="F9622" s="0" t="n">
        <v>0.08</v>
      </c>
      <c r="G9622" s="0" t="n">
        <v>0.03</v>
      </c>
      <c r="H9622" s="0" t="n">
        <v>0</v>
      </c>
      <c r="I9622" s="0" t="n">
        <v>0.01</v>
      </c>
      <c r="J9622" s="0" t="n">
        <v>0.13</v>
      </c>
      <c r="M9622" s="0" t="s">
        <v>36</v>
      </c>
      <c r="N9622" s="0" t="s">
        <v>35</v>
      </c>
      <c r="P9622" s="0" t="n">
        <f aca="false">IF(AND(OR(Dashboard!$B$5="All",D9622=Dashboard!$B$5),OR(Dashboard!$D$5="All",N9622=Dashboard!$D$5),OR(AND(C9622&lt;&gt;"",C9622&gt;=Dashboard!$F$5,C9622&lt;=Dashboard!$H$5),AND(C9622="",Dashboard!$F$5&lt;=1980,Dashboard!$H$5&gt;=2016))),1,0)</f>
        <v>1</v>
      </c>
      <c r="Q9622" s="0" t="n">
        <f aca="false">J9622*P9622+ROW()*0.00000001</f>
        <v>0.13009622</v>
      </c>
    </row>
    <row r="9623" customFormat="false" ht="15" hidden="false" customHeight="false" outlineLevel="0" collapsed="false">
      <c r="A9623" s="0" t="s">
        <v>7008</v>
      </c>
      <c r="B9623" s="0" t="s">
        <v>64</v>
      </c>
      <c r="C9623" s="0" t="n">
        <v>2007</v>
      </c>
      <c r="D9623" s="0" t="s">
        <v>56</v>
      </c>
      <c r="E9623" s="0" t="s">
        <v>649</v>
      </c>
      <c r="F9623" s="0" t="n">
        <v>0.1</v>
      </c>
      <c r="G9623" s="0" t="n">
        <v>0.01</v>
      </c>
      <c r="H9623" s="0" t="n">
        <v>0</v>
      </c>
      <c r="I9623" s="0" t="n">
        <v>0.01</v>
      </c>
      <c r="J9623" s="0" t="n">
        <v>0.13</v>
      </c>
      <c r="K9623" s="0" t="n">
        <v>37</v>
      </c>
      <c r="L9623" s="0" t="n">
        <v>3</v>
      </c>
      <c r="M9623" s="0" t="s">
        <v>103</v>
      </c>
      <c r="N9623" s="0" t="s">
        <v>66</v>
      </c>
      <c r="O9623" s="0" t="s">
        <v>177</v>
      </c>
      <c r="P9623" s="0" t="n">
        <f aca="false">IF(AND(OR(Dashboard!$B$5="All",D9623=Dashboard!$B$5),OR(Dashboard!$D$5="All",N9623=Dashboard!$D$5),OR(AND(C9623&lt;&gt;"",C9623&gt;=Dashboard!$F$5,C9623&lt;=Dashboard!$H$5),AND(C9623="",Dashboard!$F$5&lt;=1980,Dashboard!$H$5&gt;=2016))),1,0)</f>
        <v>1</v>
      </c>
      <c r="Q9623" s="0" t="n">
        <f aca="false">J9623*P9623+ROW()*0.00000001</f>
        <v>0.13009623</v>
      </c>
    </row>
    <row r="9624" customFormat="false" ht="15" hidden="false" customHeight="false" outlineLevel="0" collapsed="false">
      <c r="A9624" s="0" t="s">
        <v>7009</v>
      </c>
      <c r="B9624" s="0" t="s">
        <v>33</v>
      </c>
      <c r="C9624" s="0" t="n">
        <v>2007</v>
      </c>
      <c r="D9624" s="0" t="s">
        <v>41</v>
      </c>
      <c r="E9624" s="0" t="s">
        <v>2960</v>
      </c>
      <c r="F9624" s="0" t="n">
        <v>0.12</v>
      </c>
      <c r="G9624" s="0" t="n">
        <v>0</v>
      </c>
      <c r="H9624" s="0" t="n">
        <v>0</v>
      </c>
      <c r="I9624" s="0" t="n">
        <v>0.01</v>
      </c>
      <c r="J9624" s="0" t="n">
        <v>0.13</v>
      </c>
      <c r="K9624" s="0" t="n">
        <v>47</v>
      </c>
      <c r="L9624" s="0" t="n">
        <v>6.7</v>
      </c>
      <c r="M9624" s="0" t="s">
        <v>36</v>
      </c>
      <c r="N9624" s="0" t="s">
        <v>35</v>
      </c>
      <c r="O9624" s="0" t="s">
        <v>177</v>
      </c>
      <c r="P9624" s="0" t="n">
        <f aca="false">IF(AND(OR(Dashboard!$B$5="All",D9624=Dashboard!$B$5),OR(Dashboard!$D$5="All",N9624=Dashboard!$D$5),OR(AND(C9624&lt;&gt;"",C9624&gt;=Dashboard!$F$5,C9624&lt;=Dashboard!$H$5),AND(C9624="",Dashboard!$F$5&lt;=1980,Dashboard!$H$5&gt;=2016))),1,0)</f>
        <v>1</v>
      </c>
      <c r="Q9624" s="0" t="n">
        <f aca="false">J9624*P9624+ROW()*0.00000001</f>
        <v>0.13009624</v>
      </c>
    </row>
    <row r="9625" customFormat="false" ht="15" hidden="false" customHeight="false" outlineLevel="0" collapsed="false">
      <c r="A9625" s="0" t="s">
        <v>3251</v>
      </c>
      <c r="B9625" s="0" t="s">
        <v>144</v>
      </c>
      <c r="C9625" s="0" t="n">
        <v>2006</v>
      </c>
      <c r="D9625" s="0" t="s">
        <v>34</v>
      </c>
      <c r="E9625" s="0" t="s">
        <v>649</v>
      </c>
      <c r="F9625" s="0" t="n">
        <v>0.09</v>
      </c>
      <c r="G9625" s="0" t="n">
        <v>0.03</v>
      </c>
      <c r="H9625" s="0" t="n">
        <v>0</v>
      </c>
      <c r="I9625" s="0" t="n">
        <v>0</v>
      </c>
      <c r="J9625" s="0" t="n">
        <v>0.13</v>
      </c>
      <c r="K9625" s="0" t="n">
        <v>70</v>
      </c>
      <c r="M9625" s="0" t="s">
        <v>36</v>
      </c>
      <c r="N9625" s="0" t="s">
        <v>66</v>
      </c>
      <c r="O9625" s="0" t="s">
        <v>67</v>
      </c>
      <c r="P9625" s="0" t="n">
        <f aca="false">IF(AND(OR(Dashboard!$B$5="All",D9625=Dashboard!$B$5),OR(Dashboard!$D$5="All",N9625=Dashboard!$D$5),OR(AND(C9625&lt;&gt;"",C9625&gt;=Dashboard!$F$5,C9625&lt;=Dashboard!$H$5),AND(C9625="",Dashboard!$F$5&lt;=1980,Dashboard!$H$5&gt;=2016))),1,0)</f>
        <v>1</v>
      </c>
      <c r="Q9625" s="0" t="n">
        <f aca="false">J9625*P9625+ROW()*0.00000001</f>
        <v>0.13009625</v>
      </c>
    </row>
    <row r="9626" customFormat="false" ht="15" hidden="false" customHeight="false" outlineLevel="0" collapsed="false">
      <c r="A9626" s="0" t="s">
        <v>7010</v>
      </c>
      <c r="B9626" s="0" t="s">
        <v>33</v>
      </c>
      <c r="C9626" s="0" t="n">
        <v>2009</v>
      </c>
      <c r="D9626" s="0" t="s">
        <v>34</v>
      </c>
      <c r="E9626" s="0" t="s">
        <v>3501</v>
      </c>
      <c r="F9626" s="0" t="n">
        <v>0.12</v>
      </c>
      <c r="G9626" s="0" t="n">
        <v>0</v>
      </c>
      <c r="H9626" s="0" t="n">
        <v>0</v>
      </c>
      <c r="I9626" s="0" t="n">
        <v>0.01</v>
      </c>
      <c r="J9626" s="0" t="n">
        <v>0.13</v>
      </c>
      <c r="M9626" s="0" t="s">
        <v>103</v>
      </c>
      <c r="N9626" s="0" t="s">
        <v>35</v>
      </c>
      <c r="P9626" s="0" t="n">
        <f aca="false">IF(AND(OR(Dashboard!$B$5="All",D9626=Dashboard!$B$5),OR(Dashboard!$D$5="All",N9626=Dashboard!$D$5),OR(AND(C9626&lt;&gt;"",C9626&gt;=Dashboard!$F$5,C9626&lt;=Dashboard!$H$5),AND(C9626="",Dashboard!$F$5&lt;=1980,Dashboard!$H$5&gt;=2016))),1,0)</f>
        <v>1</v>
      </c>
      <c r="Q9626" s="0" t="n">
        <f aca="false">J9626*P9626+ROW()*0.00000001</f>
        <v>0.13009626</v>
      </c>
    </row>
    <row r="9627" customFormat="false" ht="15" hidden="false" customHeight="false" outlineLevel="0" collapsed="false">
      <c r="A9627" s="0" t="s">
        <v>2926</v>
      </c>
      <c r="B9627" s="0" t="s">
        <v>144</v>
      </c>
      <c r="C9627" s="0" t="n">
        <v>2005</v>
      </c>
      <c r="D9627" s="0" t="s">
        <v>41</v>
      </c>
      <c r="E9627" s="0" t="s">
        <v>293</v>
      </c>
      <c r="F9627" s="0" t="n">
        <v>0.09</v>
      </c>
      <c r="G9627" s="0" t="n">
        <v>0.03</v>
      </c>
      <c r="H9627" s="0" t="n">
        <v>0</v>
      </c>
      <c r="I9627" s="0" t="n">
        <v>0</v>
      </c>
      <c r="J9627" s="0" t="n">
        <v>0.13</v>
      </c>
      <c r="K9627" s="0" t="n">
        <v>69</v>
      </c>
      <c r="L9627" s="0" t="n">
        <v>7.8</v>
      </c>
      <c r="M9627" s="0" t="s">
        <v>125</v>
      </c>
      <c r="N9627" s="0" t="s">
        <v>66</v>
      </c>
      <c r="O9627" s="0" t="s">
        <v>67</v>
      </c>
      <c r="P9627" s="0" t="n">
        <f aca="false">IF(AND(OR(Dashboard!$B$5="All",D9627=Dashboard!$B$5),OR(Dashboard!$D$5="All",N9627=Dashboard!$D$5),OR(AND(C9627&lt;&gt;"",C9627&gt;=Dashboard!$F$5,C9627&lt;=Dashboard!$H$5),AND(C9627="",Dashboard!$F$5&lt;=1980,Dashboard!$H$5&gt;=2016))),1,0)</f>
        <v>1</v>
      </c>
      <c r="Q9627" s="0" t="n">
        <f aca="false">J9627*P9627+ROW()*0.00000001</f>
        <v>0.13009627</v>
      </c>
    </row>
    <row r="9628" customFormat="false" ht="15" hidden="false" customHeight="false" outlineLevel="0" collapsed="false">
      <c r="A9628" s="0" t="s">
        <v>3038</v>
      </c>
      <c r="B9628" s="0" t="s">
        <v>186</v>
      </c>
      <c r="C9628" s="0" t="n">
        <v>2003</v>
      </c>
      <c r="D9628" s="0" t="s">
        <v>56</v>
      </c>
      <c r="E9628" s="0" t="s">
        <v>142</v>
      </c>
      <c r="F9628" s="0" t="n">
        <v>0.1</v>
      </c>
      <c r="G9628" s="0" t="n">
        <v>0.03</v>
      </c>
      <c r="H9628" s="0" t="n">
        <v>0</v>
      </c>
      <c r="I9628" s="0" t="n">
        <v>0</v>
      </c>
      <c r="J9628" s="0" t="n">
        <v>0.13</v>
      </c>
      <c r="K9628" s="0" t="n">
        <v>83</v>
      </c>
      <c r="L9628" s="0" t="n">
        <v>7.8</v>
      </c>
      <c r="M9628" s="0" t="s">
        <v>103</v>
      </c>
      <c r="N9628" s="0" t="s">
        <v>35</v>
      </c>
      <c r="O9628" s="0" t="s">
        <v>42</v>
      </c>
      <c r="P9628" s="0" t="n">
        <f aca="false">IF(AND(OR(Dashboard!$B$5="All",D9628=Dashboard!$B$5),OR(Dashboard!$D$5="All",N9628=Dashboard!$D$5),OR(AND(C9628&lt;&gt;"",C9628&gt;=Dashboard!$F$5,C9628&lt;=Dashboard!$H$5),AND(C9628="",Dashboard!$F$5&lt;=1980,Dashboard!$H$5&gt;=2016))),1,0)</f>
        <v>1</v>
      </c>
      <c r="Q9628" s="0" t="n">
        <f aca="false">J9628*P9628+ROW()*0.00000001</f>
        <v>0.13009628</v>
      </c>
    </row>
    <row r="9629" customFormat="false" ht="15" hidden="false" customHeight="false" outlineLevel="0" collapsed="false">
      <c r="A9629" s="0" t="s">
        <v>7011</v>
      </c>
      <c r="B9629" s="0" t="s">
        <v>164</v>
      </c>
      <c r="C9629" s="0" t="n">
        <v>2006</v>
      </c>
      <c r="D9629" s="0" t="s">
        <v>246</v>
      </c>
      <c r="E9629" s="0" t="s">
        <v>220</v>
      </c>
      <c r="F9629" s="0" t="n">
        <v>0.09</v>
      </c>
      <c r="G9629" s="0" t="n">
        <v>0.02</v>
      </c>
      <c r="H9629" s="0" t="n">
        <v>0</v>
      </c>
      <c r="I9629" s="0" t="n">
        <v>0.02</v>
      </c>
      <c r="J9629" s="0" t="n">
        <v>0.13</v>
      </c>
      <c r="N9629" s="0" t="s">
        <v>74</v>
      </c>
      <c r="P9629" s="0" t="n">
        <f aca="false">IF(AND(OR(Dashboard!$B$5="All",D9629=Dashboard!$B$5),OR(Dashboard!$D$5="All",N9629=Dashboard!$D$5),OR(AND(C9629&lt;&gt;"",C9629&gt;=Dashboard!$F$5,C9629&lt;=Dashboard!$H$5),AND(C9629="",Dashboard!$F$5&lt;=1980,Dashboard!$H$5&gt;=2016))),1,0)</f>
        <v>1</v>
      </c>
      <c r="Q9629" s="0" t="n">
        <f aca="false">J9629*P9629+ROW()*0.00000001</f>
        <v>0.13009629</v>
      </c>
    </row>
    <row r="9630" customFormat="false" ht="15" hidden="false" customHeight="false" outlineLevel="0" collapsed="false">
      <c r="A9630" s="0" t="s">
        <v>891</v>
      </c>
      <c r="B9630" s="0" t="s">
        <v>70</v>
      </c>
      <c r="C9630" s="0" t="n">
        <v>2016</v>
      </c>
      <c r="D9630" s="0" t="s">
        <v>34</v>
      </c>
      <c r="E9630" s="0" t="s">
        <v>72</v>
      </c>
      <c r="F9630" s="0" t="n">
        <v>0.06</v>
      </c>
      <c r="G9630" s="0" t="n">
        <v>0.04</v>
      </c>
      <c r="H9630" s="0" t="n">
        <v>0</v>
      </c>
      <c r="I9630" s="0" t="n">
        <v>0.02</v>
      </c>
      <c r="J9630" s="0" t="n">
        <v>0.13</v>
      </c>
      <c r="L9630" s="0" t="n">
        <v>2</v>
      </c>
      <c r="M9630" s="0" t="s">
        <v>36</v>
      </c>
      <c r="N9630" s="0" t="s">
        <v>74</v>
      </c>
      <c r="P9630" s="0" t="n">
        <f aca="false">IF(AND(OR(Dashboard!$B$5="All",D9630=Dashboard!$B$5),OR(Dashboard!$D$5="All",N9630=Dashboard!$D$5),OR(AND(C9630&lt;&gt;"",C9630&gt;=Dashboard!$F$5,C9630&lt;=Dashboard!$H$5),AND(C9630="",Dashboard!$F$5&lt;=1980,Dashboard!$H$5&gt;=2016))),1,0)</f>
        <v>1</v>
      </c>
      <c r="Q9630" s="0" t="n">
        <f aca="false">J9630*P9630+ROW()*0.00000001</f>
        <v>0.1300963</v>
      </c>
    </row>
    <row r="9631" customFormat="false" ht="15" hidden="false" customHeight="false" outlineLevel="0" collapsed="false">
      <c r="A9631" s="0" t="s">
        <v>5057</v>
      </c>
      <c r="B9631" s="0" t="s">
        <v>186</v>
      </c>
      <c r="C9631" s="0" t="n">
        <v>2006</v>
      </c>
      <c r="D9631" s="0" t="s">
        <v>52</v>
      </c>
      <c r="E9631" s="0" t="s">
        <v>211</v>
      </c>
      <c r="F9631" s="0" t="n">
        <v>0.1</v>
      </c>
      <c r="G9631" s="0" t="n">
        <v>0.03</v>
      </c>
      <c r="H9631" s="0" t="n">
        <v>0</v>
      </c>
      <c r="I9631" s="0" t="n">
        <v>0</v>
      </c>
      <c r="J9631" s="0" t="n">
        <v>0.13</v>
      </c>
      <c r="K9631" s="0" t="n">
        <v>75</v>
      </c>
      <c r="L9631" s="0" t="n">
        <v>9.2</v>
      </c>
      <c r="M9631" s="0" t="s">
        <v>36</v>
      </c>
      <c r="N9631" s="0" t="s">
        <v>35</v>
      </c>
      <c r="O9631" s="0" t="s">
        <v>37</v>
      </c>
      <c r="P9631" s="0" t="n">
        <f aca="false">IF(AND(OR(Dashboard!$B$5="All",D9631=Dashboard!$B$5),OR(Dashboard!$D$5="All",N9631=Dashboard!$D$5),OR(AND(C9631&lt;&gt;"",C9631&gt;=Dashboard!$F$5,C9631&lt;=Dashboard!$H$5),AND(C9631="",Dashboard!$F$5&lt;=1980,Dashboard!$H$5&gt;=2016))),1,0)</f>
        <v>1</v>
      </c>
      <c r="Q9631" s="0" t="n">
        <f aca="false">J9631*P9631+ROW()*0.00000001</f>
        <v>0.13009631</v>
      </c>
    </row>
    <row r="9632" customFormat="false" ht="15" hidden="false" customHeight="false" outlineLevel="0" collapsed="false">
      <c r="A9632" s="0" t="s">
        <v>7012</v>
      </c>
      <c r="B9632" s="0" t="s">
        <v>50</v>
      </c>
      <c r="C9632" s="0" t="n">
        <v>2008</v>
      </c>
      <c r="D9632" s="0" t="s">
        <v>52</v>
      </c>
      <c r="E9632" s="0" t="s">
        <v>560</v>
      </c>
      <c r="F9632" s="0" t="n">
        <v>0.12</v>
      </c>
      <c r="G9632" s="0" t="n">
        <v>0</v>
      </c>
      <c r="H9632" s="0" t="n">
        <v>0</v>
      </c>
      <c r="I9632" s="0" t="n">
        <v>0.01</v>
      </c>
      <c r="J9632" s="0" t="n">
        <v>0.13</v>
      </c>
      <c r="K9632" s="0" t="n">
        <v>51</v>
      </c>
      <c r="M9632" s="0" t="s">
        <v>36</v>
      </c>
      <c r="N9632" s="0" t="s">
        <v>35</v>
      </c>
      <c r="O9632" s="0" t="s">
        <v>53</v>
      </c>
      <c r="P9632" s="0" t="n">
        <f aca="false">IF(AND(OR(Dashboard!$B$5="All",D9632=Dashboard!$B$5),OR(Dashboard!$D$5="All",N9632=Dashboard!$D$5),OR(AND(C9632&lt;&gt;"",C9632&gt;=Dashboard!$F$5,C9632&lt;=Dashboard!$H$5),AND(C9632="",Dashboard!$F$5&lt;=1980,Dashboard!$H$5&gt;=2016))),1,0)</f>
        <v>1</v>
      </c>
      <c r="Q9632" s="0" t="n">
        <f aca="false">J9632*P9632+ROW()*0.00000001</f>
        <v>0.13009632</v>
      </c>
    </row>
    <row r="9633" customFormat="false" ht="15" hidden="false" customHeight="false" outlineLevel="0" collapsed="false">
      <c r="A9633" s="0" t="s">
        <v>7013</v>
      </c>
      <c r="B9633" s="0" t="s">
        <v>873</v>
      </c>
      <c r="C9633" s="0" t="n">
        <v>1995</v>
      </c>
      <c r="D9633" s="0" t="s">
        <v>56</v>
      </c>
      <c r="E9633" s="0" t="s">
        <v>220</v>
      </c>
      <c r="F9633" s="0" t="n">
        <v>0</v>
      </c>
      <c r="G9633" s="0" t="n">
        <v>0</v>
      </c>
      <c r="H9633" s="0" t="n">
        <v>0.13</v>
      </c>
      <c r="I9633" s="0" t="n">
        <v>0</v>
      </c>
      <c r="J9633" s="0" t="n">
        <v>0.13</v>
      </c>
      <c r="N9633" s="0" t="s">
        <v>154</v>
      </c>
      <c r="P9633" s="0" t="n">
        <f aca="false">IF(AND(OR(Dashboard!$B$5="All",D9633=Dashboard!$B$5),OR(Dashboard!$D$5="All",N9633=Dashboard!$D$5),OR(AND(C9633&lt;&gt;"",C9633&gt;=Dashboard!$F$5,C9633&lt;=Dashboard!$H$5),AND(C9633="",Dashboard!$F$5&lt;=1980,Dashboard!$H$5&gt;=2016))),1,0)</f>
        <v>1</v>
      </c>
      <c r="Q9633" s="0" t="n">
        <f aca="false">J9633*P9633+ROW()*0.00000001</f>
        <v>0.13009633</v>
      </c>
    </row>
    <row r="9634" customFormat="false" ht="15" hidden="false" customHeight="false" outlineLevel="0" collapsed="false">
      <c r="A9634" s="0" t="s">
        <v>7014</v>
      </c>
      <c r="B9634" s="0" t="s">
        <v>164</v>
      </c>
      <c r="C9634" s="0" t="n">
        <v>2010</v>
      </c>
      <c r="D9634" s="0" t="s">
        <v>46</v>
      </c>
      <c r="E9634" s="0" t="s">
        <v>211</v>
      </c>
      <c r="F9634" s="0" t="n">
        <v>0</v>
      </c>
      <c r="G9634" s="0" t="n">
        <v>0</v>
      </c>
      <c r="H9634" s="0" t="n">
        <v>0.13</v>
      </c>
      <c r="I9634" s="0" t="n">
        <v>0</v>
      </c>
      <c r="J9634" s="0" t="n">
        <v>0.13</v>
      </c>
      <c r="N9634" s="0" t="s">
        <v>74</v>
      </c>
      <c r="P9634" s="0" t="n">
        <f aca="false">IF(AND(OR(Dashboard!$B$5="All",D9634=Dashboard!$B$5),OR(Dashboard!$D$5="All",N9634=Dashboard!$D$5),OR(AND(C9634&lt;&gt;"",C9634&gt;=Dashboard!$F$5,C9634&lt;=Dashboard!$H$5),AND(C9634="",Dashboard!$F$5&lt;=1980,Dashboard!$H$5&gt;=2016))),1,0)</f>
        <v>1</v>
      </c>
      <c r="Q9634" s="0" t="n">
        <f aca="false">J9634*P9634+ROW()*0.00000001</f>
        <v>0.13009634</v>
      </c>
    </row>
    <row r="9635" customFormat="false" ht="15" hidden="false" customHeight="false" outlineLevel="0" collapsed="false">
      <c r="A9635" s="0" t="s">
        <v>7015</v>
      </c>
      <c r="B9635" s="0" t="s">
        <v>144</v>
      </c>
      <c r="C9635" s="0" t="n">
        <v>2002</v>
      </c>
      <c r="D9635" s="0" t="s">
        <v>41</v>
      </c>
      <c r="E9635" s="0" t="s">
        <v>65</v>
      </c>
      <c r="F9635" s="0" t="n">
        <v>0.09</v>
      </c>
      <c r="G9635" s="0" t="n">
        <v>0.03</v>
      </c>
      <c r="H9635" s="0" t="n">
        <v>0</v>
      </c>
      <c r="I9635" s="0" t="n">
        <v>0</v>
      </c>
      <c r="J9635" s="0" t="n">
        <v>0.13</v>
      </c>
      <c r="K9635" s="0" t="n">
        <v>70</v>
      </c>
      <c r="L9635" s="0" t="n">
        <v>8.1</v>
      </c>
      <c r="M9635" s="0" t="s">
        <v>103</v>
      </c>
      <c r="N9635" s="0" t="s">
        <v>66</v>
      </c>
      <c r="O9635" s="0" t="s">
        <v>67</v>
      </c>
      <c r="P9635" s="0" t="n">
        <f aca="false">IF(AND(OR(Dashboard!$B$5="All",D9635=Dashboard!$B$5),OR(Dashboard!$D$5="All",N9635=Dashboard!$D$5),OR(AND(C9635&lt;&gt;"",C9635&gt;=Dashboard!$F$5,C9635&lt;=Dashboard!$H$5),AND(C9635="",Dashboard!$F$5&lt;=1980,Dashboard!$H$5&gt;=2016))),1,0)</f>
        <v>1</v>
      </c>
      <c r="Q9635" s="0" t="n">
        <f aca="false">J9635*P9635+ROW()*0.00000001</f>
        <v>0.13009635</v>
      </c>
    </row>
    <row r="9636" customFormat="false" ht="15" hidden="false" customHeight="false" outlineLevel="0" collapsed="false">
      <c r="A9636" s="0" t="s">
        <v>7016</v>
      </c>
      <c r="B9636" s="0" t="s">
        <v>64</v>
      </c>
      <c r="C9636" s="0" t="n">
        <v>2010</v>
      </c>
      <c r="D9636" s="0" t="s">
        <v>246</v>
      </c>
      <c r="E9636" s="0" t="s">
        <v>7017</v>
      </c>
      <c r="F9636" s="0" t="n">
        <v>0.08</v>
      </c>
      <c r="G9636" s="0" t="n">
        <v>0.04</v>
      </c>
      <c r="H9636" s="0" t="n">
        <v>0</v>
      </c>
      <c r="I9636" s="0" t="n">
        <v>0.01</v>
      </c>
      <c r="J9636" s="0" t="n">
        <v>0.13</v>
      </c>
      <c r="N9636" s="0" t="s">
        <v>66</v>
      </c>
      <c r="P9636" s="0" t="n">
        <f aca="false">IF(AND(OR(Dashboard!$B$5="All",D9636=Dashboard!$B$5),OR(Dashboard!$D$5="All",N9636=Dashboard!$D$5),OR(AND(C9636&lt;&gt;"",C9636&gt;=Dashboard!$F$5,C9636&lt;=Dashboard!$H$5),AND(C9636="",Dashboard!$F$5&lt;=1980,Dashboard!$H$5&gt;=2016))),1,0)</f>
        <v>1</v>
      </c>
      <c r="Q9636" s="0" t="n">
        <f aca="false">J9636*P9636+ROW()*0.00000001</f>
        <v>0.13009636</v>
      </c>
    </row>
    <row r="9637" customFormat="false" ht="15" hidden="false" customHeight="false" outlineLevel="0" collapsed="false">
      <c r="A9637" s="0" t="s">
        <v>7018</v>
      </c>
      <c r="B9637" s="0" t="s">
        <v>76</v>
      </c>
      <c r="C9637" s="0" t="n">
        <v>2004</v>
      </c>
      <c r="D9637" s="0" t="s">
        <v>34</v>
      </c>
      <c r="E9637" s="0" t="s">
        <v>89</v>
      </c>
      <c r="F9637" s="0" t="n">
        <v>0.06</v>
      </c>
      <c r="G9637" s="0" t="n">
        <v>0.05</v>
      </c>
      <c r="H9637" s="0" t="n">
        <v>0</v>
      </c>
      <c r="I9637" s="0" t="n">
        <v>0.02</v>
      </c>
      <c r="J9637" s="0" t="n">
        <v>0.13</v>
      </c>
      <c r="K9637" s="0" t="n">
        <v>74</v>
      </c>
      <c r="L9637" s="0" t="n">
        <v>9.1</v>
      </c>
      <c r="M9637" s="0" t="s">
        <v>36</v>
      </c>
      <c r="N9637" s="0" t="s">
        <v>74</v>
      </c>
      <c r="O9637" s="0" t="s">
        <v>37</v>
      </c>
      <c r="P9637" s="0" t="n">
        <f aca="false">IF(AND(OR(Dashboard!$B$5="All",D9637=Dashboard!$B$5),OR(Dashboard!$D$5="All",N9637=Dashboard!$D$5),OR(AND(C9637&lt;&gt;"",C9637&gt;=Dashboard!$F$5,C9637&lt;=Dashboard!$H$5),AND(C9637="",Dashboard!$F$5&lt;=1980,Dashboard!$H$5&gt;=2016))),1,0)</f>
        <v>1</v>
      </c>
      <c r="Q9637" s="0" t="n">
        <f aca="false">J9637*P9637+ROW()*0.00000001</f>
        <v>0.13009637</v>
      </c>
    </row>
    <row r="9638" customFormat="false" ht="15" hidden="false" customHeight="false" outlineLevel="0" collapsed="false">
      <c r="A9638" s="0" t="s">
        <v>7019</v>
      </c>
      <c r="B9638" s="0" t="s">
        <v>33</v>
      </c>
      <c r="C9638" s="0" t="n">
        <v>2008</v>
      </c>
      <c r="D9638" s="0" t="s">
        <v>56</v>
      </c>
      <c r="E9638" s="0" t="s">
        <v>124</v>
      </c>
      <c r="F9638" s="0" t="n">
        <v>0.11</v>
      </c>
      <c r="G9638" s="0" t="n">
        <v>0</v>
      </c>
      <c r="H9638" s="0" t="n">
        <v>0</v>
      </c>
      <c r="I9638" s="0" t="n">
        <v>0.01</v>
      </c>
      <c r="J9638" s="0" t="n">
        <v>0.13</v>
      </c>
      <c r="K9638" s="0" t="n">
        <v>45</v>
      </c>
      <c r="L9638" s="0" t="n">
        <v>6.6</v>
      </c>
      <c r="M9638" s="0" t="s">
        <v>73</v>
      </c>
      <c r="N9638" s="0" t="s">
        <v>35</v>
      </c>
      <c r="O9638" s="0" t="s">
        <v>177</v>
      </c>
      <c r="P9638" s="0" t="n">
        <f aca="false">IF(AND(OR(Dashboard!$B$5="All",D9638=Dashboard!$B$5),OR(Dashboard!$D$5="All",N9638=Dashboard!$D$5),OR(AND(C9638&lt;&gt;"",C9638&gt;=Dashboard!$F$5,C9638&lt;=Dashboard!$H$5),AND(C9638="",Dashboard!$F$5&lt;=1980,Dashboard!$H$5&gt;=2016))),1,0)</f>
        <v>1</v>
      </c>
      <c r="Q9638" s="0" t="n">
        <f aca="false">J9638*P9638+ROW()*0.00000001</f>
        <v>0.13009638</v>
      </c>
    </row>
    <row r="9639" customFormat="false" ht="15" hidden="false" customHeight="false" outlineLevel="0" collapsed="false">
      <c r="A9639" s="0" t="s">
        <v>4136</v>
      </c>
      <c r="B9639" s="0" t="s">
        <v>144</v>
      </c>
      <c r="C9639" s="0" t="n">
        <v>2002</v>
      </c>
      <c r="D9639" s="0" t="s">
        <v>102</v>
      </c>
      <c r="E9639" s="0" t="s">
        <v>449</v>
      </c>
      <c r="F9639" s="0" t="n">
        <v>0.09</v>
      </c>
      <c r="G9639" s="0" t="n">
        <v>0.03</v>
      </c>
      <c r="H9639" s="0" t="n">
        <v>0</v>
      </c>
      <c r="I9639" s="0" t="n">
        <v>0</v>
      </c>
      <c r="J9639" s="0" t="n">
        <v>0.13</v>
      </c>
      <c r="K9639" s="0" t="n">
        <v>62</v>
      </c>
      <c r="M9639" s="0" t="s">
        <v>103</v>
      </c>
      <c r="N9639" s="0" t="s">
        <v>66</v>
      </c>
      <c r="O9639" s="0" t="s">
        <v>67</v>
      </c>
      <c r="P9639" s="0" t="n">
        <f aca="false">IF(AND(OR(Dashboard!$B$5="All",D9639=Dashboard!$B$5),OR(Dashboard!$D$5="All",N9639=Dashboard!$D$5),OR(AND(C9639&lt;&gt;"",C9639&gt;=Dashboard!$F$5,C9639&lt;=Dashboard!$H$5),AND(C9639="",Dashboard!$F$5&lt;=1980,Dashboard!$H$5&gt;=2016))),1,0)</f>
        <v>1</v>
      </c>
      <c r="Q9639" s="0" t="n">
        <f aca="false">J9639*P9639+ROW()*0.00000001</f>
        <v>0.13009639</v>
      </c>
    </row>
    <row r="9640" customFormat="false" ht="15" hidden="false" customHeight="false" outlineLevel="0" collapsed="false">
      <c r="A9640" s="0" t="s">
        <v>7020</v>
      </c>
      <c r="B9640" s="0" t="s">
        <v>50</v>
      </c>
      <c r="C9640" s="0" t="n">
        <v>2010</v>
      </c>
      <c r="D9640" s="0" t="s">
        <v>34</v>
      </c>
      <c r="E9640" s="0" t="s">
        <v>220</v>
      </c>
      <c r="F9640" s="0" t="n">
        <v>0</v>
      </c>
      <c r="G9640" s="0" t="n">
        <v>0</v>
      </c>
      <c r="H9640" s="0" t="n">
        <v>0.13</v>
      </c>
      <c r="I9640" s="0" t="n">
        <v>0</v>
      </c>
      <c r="J9640" s="0" t="n">
        <v>0.13</v>
      </c>
      <c r="N9640" s="0" t="s">
        <v>35</v>
      </c>
      <c r="P9640" s="0" t="n">
        <f aca="false">IF(AND(OR(Dashboard!$B$5="All",D9640=Dashboard!$B$5),OR(Dashboard!$D$5="All",N9640=Dashboard!$D$5),OR(AND(C9640&lt;&gt;"",C9640&gt;=Dashboard!$F$5,C9640&lt;=Dashboard!$H$5),AND(C9640="",Dashboard!$F$5&lt;=1980,Dashboard!$H$5&gt;=2016))),1,0)</f>
        <v>1</v>
      </c>
      <c r="Q9640" s="0" t="n">
        <f aca="false">J9640*P9640+ROW()*0.00000001</f>
        <v>0.1300964</v>
      </c>
    </row>
    <row r="9641" customFormat="false" ht="15" hidden="false" customHeight="false" outlineLevel="0" collapsed="false">
      <c r="A9641" s="0" t="s">
        <v>7021</v>
      </c>
      <c r="B9641" s="0" t="s">
        <v>144</v>
      </c>
      <c r="C9641" s="0" t="n">
        <v>2003</v>
      </c>
      <c r="D9641" s="0" t="s">
        <v>56</v>
      </c>
      <c r="E9641" s="0" t="s">
        <v>234</v>
      </c>
      <c r="F9641" s="0" t="n">
        <v>0.09</v>
      </c>
      <c r="G9641" s="0" t="n">
        <v>0.03</v>
      </c>
      <c r="H9641" s="0" t="n">
        <v>0</v>
      </c>
      <c r="I9641" s="0" t="n">
        <v>0</v>
      </c>
      <c r="J9641" s="0" t="n">
        <v>0.13</v>
      </c>
      <c r="K9641" s="0" t="n">
        <v>79</v>
      </c>
      <c r="L9641" s="0" t="n">
        <v>7.2</v>
      </c>
      <c r="M9641" s="0" t="s">
        <v>103</v>
      </c>
      <c r="N9641" s="0" t="s">
        <v>66</v>
      </c>
      <c r="O9641" s="0" t="s">
        <v>37</v>
      </c>
      <c r="P9641" s="0" t="n">
        <f aca="false">IF(AND(OR(Dashboard!$B$5="All",D9641=Dashboard!$B$5),OR(Dashboard!$D$5="All",N9641=Dashboard!$D$5),OR(AND(C9641&lt;&gt;"",C9641&gt;=Dashboard!$F$5,C9641&lt;=Dashboard!$H$5),AND(C9641="",Dashboard!$F$5&lt;=1980,Dashboard!$H$5&gt;=2016))),1,0)</f>
        <v>1</v>
      </c>
      <c r="Q9641" s="0" t="n">
        <f aca="false">J9641*P9641+ROW()*0.00000001</f>
        <v>0.13009641</v>
      </c>
    </row>
    <row r="9642" customFormat="false" ht="15" hidden="false" customHeight="false" outlineLevel="0" collapsed="false">
      <c r="A9642" s="0" t="s">
        <v>1166</v>
      </c>
      <c r="B9642" s="0" t="s">
        <v>164</v>
      </c>
      <c r="C9642" s="0" t="n">
        <v>2011</v>
      </c>
      <c r="D9642" s="0" t="s">
        <v>34</v>
      </c>
      <c r="E9642" s="0" t="s">
        <v>154</v>
      </c>
      <c r="F9642" s="0" t="n">
        <v>0</v>
      </c>
      <c r="G9642" s="0" t="n">
        <v>0.09</v>
      </c>
      <c r="H9642" s="0" t="n">
        <v>0</v>
      </c>
      <c r="I9642" s="0" t="n">
        <v>0.04</v>
      </c>
      <c r="J9642" s="0" t="n">
        <v>0.13</v>
      </c>
      <c r="N9642" s="0" t="s">
        <v>74</v>
      </c>
      <c r="P9642" s="0" t="n">
        <f aca="false">IF(AND(OR(Dashboard!$B$5="All",D9642=Dashboard!$B$5),OR(Dashboard!$D$5="All",N9642=Dashboard!$D$5),OR(AND(C9642&lt;&gt;"",C9642&gt;=Dashboard!$F$5,C9642&lt;=Dashboard!$H$5),AND(C9642="",Dashboard!$F$5&lt;=1980,Dashboard!$H$5&gt;=2016))),1,0)</f>
        <v>1</v>
      </c>
      <c r="Q9642" s="0" t="n">
        <f aca="false">J9642*P9642+ROW()*0.00000001</f>
        <v>0.13009642</v>
      </c>
    </row>
    <row r="9643" customFormat="false" ht="15" hidden="false" customHeight="false" outlineLevel="0" collapsed="false">
      <c r="A9643" s="0" t="s">
        <v>1648</v>
      </c>
      <c r="B9643" s="0" t="s">
        <v>152</v>
      </c>
      <c r="C9643" s="0" t="n">
        <v>2015</v>
      </c>
      <c r="D9643" s="0" t="s">
        <v>41</v>
      </c>
      <c r="E9643" s="0" t="s">
        <v>1649</v>
      </c>
      <c r="F9643" s="0" t="n">
        <v>0</v>
      </c>
      <c r="G9643" s="0" t="n">
        <v>0.12</v>
      </c>
      <c r="H9643" s="0" t="n">
        <v>0</v>
      </c>
      <c r="I9643" s="0" t="n">
        <v>0.01</v>
      </c>
      <c r="J9643" s="0" t="n">
        <v>0.13</v>
      </c>
      <c r="K9643" s="0" t="n">
        <v>83</v>
      </c>
      <c r="L9643" s="0" t="n">
        <v>7.1</v>
      </c>
      <c r="M9643" s="0" t="s">
        <v>36</v>
      </c>
      <c r="N9643" s="0" t="s">
        <v>152</v>
      </c>
      <c r="O9643" s="0" t="s">
        <v>42</v>
      </c>
      <c r="P9643" s="0" t="n">
        <f aca="false">IF(AND(OR(Dashboard!$B$5="All",D9643=Dashboard!$B$5),OR(Dashboard!$D$5="All",N9643=Dashboard!$D$5),OR(AND(C9643&lt;&gt;"",C9643&gt;=Dashboard!$F$5,C9643&lt;=Dashboard!$H$5),AND(C9643="",Dashboard!$F$5&lt;=1980,Dashboard!$H$5&gt;=2016))),1,0)</f>
        <v>1</v>
      </c>
      <c r="Q9643" s="0" t="n">
        <f aca="false">J9643*P9643+ROW()*0.00000001</f>
        <v>0.13009643</v>
      </c>
    </row>
    <row r="9644" customFormat="false" ht="15" hidden="false" customHeight="false" outlineLevel="0" collapsed="false">
      <c r="A9644" s="0" t="s">
        <v>7022</v>
      </c>
      <c r="B9644" s="0" t="s">
        <v>50</v>
      </c>
      <c r="C9644" s="0" t="n">
        <v>2009</v>
      </c>
      <c r="D9644" s="0" t="s">
        <v>71</v>
      </c>
      <c r="E9644" s="0" t="s">
        <v>124</v>
      </c>
      <c r="F9644" s="0" t="n">
        <v>0.12</v>
      </c>
      <c r="G9644" s="0" t="n">
        <v>0</v>
      </c>
      <c r="H9644" s="0" t="n">
        <v>0</v>
      </c>
      <c r="I9644" s="0" t="n">
        <v>0.01</v>
      </c>
      <c r="J9644" s="0" t="n">
        <v>0.13</v>
      </c>
      <c r="K9644" s="0" t="n">
        <v>36</v>
      </c>
      <c r="L9644" s="0" t="n">
        <v>4.8</v>
      </c>
      <c r="M9644" s="0" t="s">
        <v>125</v>
      </c>
      <c r="N9644" s="0" t="s">
        <v>35</v>
      </c>
      <c r="O9644" s="0" t="s">
        <v>177</v>
      </c>
      <c r="P9644" s="0" t="n">
        <f aca="false">IF(AND(OR(Dashboard!$B$5="All",D9644=Dashboard!$B$5),OR(Dashboard!$D$5="All",N9644=Dashboard!$D$5),OR(AND(C9644&lt;&gt;"",C9644&gt;=Dashboard!$F$5,C9644&lt;=Dashboard!$H$5),AND(C9644="",Dashboard!$F$5&lt;=1980,Dashboard!$H$5&gt;=2016))),1,0)</f>
        <v>1</v>
      </c>
      <c r="Q9644" s="0" t="n">
        <f aca="false">J9644*P9644+ROW()*0.00000001</f>
        <v>0.13009644</v>
      </c>
    </row>
    <row r="9645" customFormat="false" ht="15" hidden="false" customHeight="false" outlineLevel="0" collapsed="false">
      <c r="A9645" s="0" t="s">
        <v>7023</v>
      </c>
      <c r="B9645" s="0" t="s">
        <v>117</v>
      </c>
      <c r="C9645" s="0" t="n">
        <v>2002</v>
      </c>
      <c r="D9645" s="0" t="s">
        <v>34</v>
      </c>
      <c r="E9645" s="0" t="s">
        <v>220</v>
      </c>
      <c r="F9645" s="0" t="n">
        <v>0</v>
      </c>
      <c r="G9645" s="0" t="n">
        <v>0</v>
      </c>
      <c r="H9645" s="0" t="n">
        <v>0.12</v>
      </c>
      <c r="I9645" s="0" t="n">
        <v>0.01</v>
      </c>
      <c r="J9645" s="0" t="n">
        <v>0.13</v>
      </c>
      <c r="N9645" s="0" t="s">
        <v>74</v>
      </c>
      <c r="P9645" s="0" t="n">
        <f aca="false">IF(AND(OR(Dashboard!$B$5="All",D9645=Dashboard!$B$5),OR(Dashboard!$D$5="All",N9645=Dashboard!$D$5),OR(AND(C9645&lt;&gt;"",C9645&gt;=Dashboard!$F$5,C9645&lt;=Dashboard!$H$5),AND(C9645="",Dashboard!$F$5&lt;=1980,Dashboard!$H$5&gt;=2016))),1,0)</f>
        <v>1</v>
      </c>
      <c r="Q9645" s="0" t="n">
        <f aca="false">J9645*P9645+ROW()*0.00000001</f>
        <v>0.13009645</v>
      </c>
    </row>
    <row r="9646" customFormat="false" ht="15" hidden="false" customHeight="false" outlineLevel="0" collapsed="false">
      <c r="A9646" s="0" t="s">
        <v>7024</v>
      </c>
      <c r="B9646" s="0" t="s">
        <v>117</v>
      </c>
      <c r="C9646" s="0" t="n">
        <v>1997</v>
      </c>
      <c r="D9646" s="0" t="s">
        <v>34</v>
      </c>
      <c r="E9646" s="0" t="s">
        <v>5622</v>
      </c>
      <c r="F9646" s="0" t="n">
        <v>0.07</v>
      </c>
      <c r="G9646" s="0" t="n">
        <v>0.05</v>
      </c>
      <c r="H9646" s="0" t="n">
        <v>0</v>
      </c>
      <c r="I9646" s="0" t="n">
        <v>0.01</v>
      </c>
      <c r="J9646" s="0" t="n">
        <v>0.13</v>
      </c>
      <c r="N9646" s="0" t="s">
        <v>74</v>
      </c>
      <c r="P9646" s="0" t="n">
        <f aca="false">IF(AND(OR(Dashboard!$B$5="All",D9646=Dashboard!$B$5),OR(Dashboard!$D$5="All",N9646=Dashboard!$D$5),OR(AND(C9646&lt;&gt;"",C9646&gt;=Dashboard!$F$5,C9646&lt;=Dashboard!$H$5),AND(C9646="",Dashboard!$F$5&lt;=1980,Dashboard!$H$5&gt;=2016))),1,0)</f>
        <v>1</v>
      </c>
      <c r="Q9646" s="0" t="n">
        <f aca="false">J9646*P9646+ROW()*0.00000001</f>
        <v>0.13009646</v>
      </c>
    </row>
    <row r="9647" customFormat="false" ht="15" hidden="false" customHeight="false" outlineLevel="0" collapsed="false">
      <c r="A9647" s="0" t="s">
        <v>7025</v>
      </c>
      <c r="B9647" s="0" t="s">
        <v>85</v>
      </c>
      <c r="C9647" s="0" t="n">
        <v>2003</v>
      </c>
      <c r="D9647" s="0" t="s">
        <v>41</v>
      </c>
      <c r="E9647" s="0" t="s">
        <v>418</v>
      </c>
      <c r="F9647" s="0" t="n">
        <v>0.09</v>
      </c>
      <c r="G9647" s="0" t="n">
        <v>0.03</v>
      </c>
      <c r="H9647" s="0" t="n">
        <v>0</v>
      </c>
      <c r="I9647" s="0" t="n">
        <v>0</v>
      </c>
      <c r="J9647" s="0" t="n">
        <v>0.12</v>
      </c>
      <c r="K9647" s="0" t="n">
        <v>75</v>
      </c>
      <c r="M9647" s="0" t="s">
        <v>36</v>
      </c>
      <c r="N9647" s="0" t="s">
        <v>35</v>
      </c>
      <c r="O9647" s="0" t="s">
        <v>37</v>
      </c>
      <c r="P9647" s="0" t="n">
        <f aca="false">IF(AND(OR(Dashboard!$B$5="All",D9647=Dashboard!$B$5),OR(Dashboard!$D$5="All",N9647=Dashboard!$D$5),OR(AND(C9647&lt;&gt;"",C9647&gt;=Dashboard!$F$5,C9647&lt;=Dashboard!$H$5),AND(C9647="",Dashboard!$F$5&lt;=1980,Dashboard!$H$5&gt;=2016))),1,0)</f>
        <v>1</v>
      </c>
      <c r="Q9647" s="0" t="n">
        <f aca="false">J9647*P9647+ROW()*0.00000001</f>
        <v>0.12009647</v>
      </c>
    </row>
    <row r="9648" customFormat="false" ht="15" hidden="false" customHeight="false" outlineLevel="0" collapsed="false">
      <c r="A9648" s="0" t="s">
        <v>275</v>
      </c>
      <c r="B9648" s="0" t="s">
        <v>70</v>
      </c>
      <c r="C9648" s="0" t="n">
        <v>2006</v>
      </c>
      <c r="D9648" s="0" t="s">
        <v>71</v>
      </c>
      <c r="E9648" s="0" t="s">
        <v>211</v>
      </c>
      <c r="F9648" s="0" t="n">
        <v>0</v>
      </c>
      <c r="G9648" s="0" t="n">
        <v>0</v>
      </c>
      <c r="H9648" s="0" t="n">
        <v>0.12</v>
      </c>
      <c r="I9648" s="0" t="n">
        <v>0</v>
      </c>
      <c r="J9648" s="0" t="n">
        <v>0.12</v>
      </c>
      <c r="N9648" s="0" t="s">
        <v>74</v>
      </c>
      <c r="P9648" s="0" t="n">
        <f aca="false">IF(AND(OR(Dashboard!$B$5="All",D9648=Dashboard!$B$5),OR(Dashboard!$D$5="All",N9648=Dashboard!$D$5),OR(AND(C9648&lt;&gt;"",C9648&gt;=Dashboard!$F$5,C9648&lt;=Dashboard!$H$5),AND(C9648="",Dashboard!$F$5&lt;=1980,Dashboard!$H$5&gt;=2016))),1,0)</f>
        <v>1</v>
      </c>
      <c r="Q9648" s="0" t="n">
        <f aca="false">J9648*P9648+ROW()*0.00000001</f>
        <v>0.12009648</v>
      </c>
    </row>
    <row r="9649" customFormat="false" ht="15" hidden="false" customHeight="false" outlineLevel="0" collapsed="false">
      <c r="A9649" s="0" t="s">
        <v>7026</v>
      </c>
      <c r="B9649" s="0" t="s">
        <v>873</v>
      </c>
      <c r="C9649" s="0" t="n">
        <v>1997</v>
      </c>
      <c r="D9649" s="0" t="s">
        <v>16</v>
      </c>
      <c r="E9649" s="0" t="s">
        <v>154</v>
      </c>
      <c r="F9649" s="0" t="n">
        <v>0</v>
      </c>
      <c r="G9649" s="0" t="n">
        <v>0</v>
      </c>
      <c r="H9649" s="0" t="n">
        <v>0.12</v>
      </c>
      <c r="I9649" s="0" t="n">
        <v>0</v>
      </c>
      <c r="J9649" s="0" t="n">
        <v>0.12</v>
      </c>
      <c r="N9649" s="0" t="s">
        <v>154</v>
      </c>
      <c r="P9649" s="0" t="n">
        <f aca="false">IF(AND(OR(Dashboard!$B$5="All",D9649=Dashboard!$B$5),OR(Dashboard!$D$5="All",N9649=Dashboard!$D$5),OR(AND(C9649&lt;&gt;"",C9649&gt;=Dashboard!$F$5,C9649&lt;=Dashboard!$H$5),AND(C9649="",Dashboard!$F$5&lt;=1980,Dashboard!$H$5&gt;=2016))),1,0)</f>
        <v>1</v>
      </c>
      <c r="Q9649" s="0" t="n">
        <f aca="false">J9649*P9649+ROW()*0.00000001</f>
        <v>0.12009649</v>
      </c>
    </row>
    <row r="9650" customFormat="false" ht="15" hidden="false" customHeight="false" outlineLevel="0" collapsed="false">
      <c r="A9650" s="0" t="s">
        <v>7027</v>
      </c>
      <c r="B9650" s="0" t="s">
        <v>164</v>
      </c>
      <c r="C9650" s="0" t="n">
        <v>2012</v>
      </c>
      <c r="D9650" s="0" t="s">
        <v>46</v>
      </c>
      <c r="E9650" s="0" t="s">
        <v>328</v>
      </c>
      <c r="F9650" s="0" t="n">
        <v>0</v>
      </c>
      <c r="G9650" s="0" t="n">
        <v>0</v>
      </c>
      <c r="H9650" s="0" t="n">
        <v>0.12</v>
      </c>
      <c r="I9650" s="0" t="n">
        <v>0</v>
      </c>
      <c r="J9650" s="0" t="n">
        <v>0.12</v>
      </c>
      <c r="N9650" s="0" t="s">
        <v>74</v>
      </c>
      <c r="P9650" s="0" t="n">
        <f aca="false">IF(AND(OR(Dashboard!$B$5="All",D9650=Dashboard!$B$5),OR(Dashboard!$D$5="All",N9650=Dashboard!$D$5),OR(AND(C9650&lt;&gt;"",C9650&gt;=Dashboard!$F$5,C9650&lt;=Dashboard!$H$5),AND(C9650="",Dashboard!$F$5&lt;=1980,Dashboard!$H$5&gt;=2016))),1,0)</f>
        <v>1</v>
      </c>
      <c r="Q9650" s="0" t="n">
        <f aca="false">J9650*P9650+ROW()*0.00000001</f>
        <v>0.1200965</v>
      </c>
    </row>
    <row r="9651" customFormat="false" ht="15" hidden="false" customHeight="false" outlineLevel="0" collapsed="false">
      <c r="A9651" s="0" t="s">
        <v>7028</v>
      </c>
      <c r="B9651" s="0" t="s">
        <v>117</v>
      </c>
      <c r="C9651" s="0" t="n">
        <v>2000</v>
      </c>
      <c r="D9651" s="0" t="s">
        <v>34</v>
      </c>
      <c r="E9651" s="0" t="s">
        <v>821</v>
      </c>
      <c r="F9651" s="0" t="n">
        <v>0.07</v>
      </c>
      <c r="G9651" s="0" t="n">
        <v>0.05</v>
      </c>
      <c r="H9651" s="0" t="n">
        <v>0</v>
      </c>
      <c r="I9651" s="0" t="n">
        <v>0.01</v>
      </c>
      <c r="J9651" s="0" t="n">
        <v>0.12</v>
      </c>
      <c r="N9651" s="0" t="s">
        <v>74</v>
      </c>
      <c r="P9651" s="0" t="n">
        <f aca="false">IF(AND(OR(Dashboard!$B$5="All",D9651=Dashboard!$B$5),OR(Dashboard!$D$5="All",N9651=Dashboard!$D$5),OR(AND(C9651&lt;&gt;"",C9651&gt;=Dashboard!$F$5,C9651&lt;=Dashboard!$H$5),AND(C9651="",Dashboard!$F$5&lt;=1980,Dashboard!$H$5&gt;=2016))),1,0)</f>
        <v>1</v>
      </c>
      <c r="Q9651" s="0" t="n">
        <f aca="false">J9651*P9651+ROW()*0.00000001</f>
        <v>0.12009651</v>
      </c>
    </row>
    <row r="9652" customFormat="false" ht="15" hidden="false" customHeight="false" outlineLevel="0" collapsed="false">
      <c r="A9652" s="0" t="s">
        <v>7029</v>
      </c>
      <c r="B9652" s="0" t="s">
        <v>50</v>
      </c>
      <c r="C9652" s="0" t="n">
        <v>2008</v>
      </c>
      <c r="D9652" s="0" t="s">
        <v>48</v>
      </c>
      <c r="E9652" s="0" t="s">
        <v>157</v>
      </c>
      <c r="F9652" s="0" t="n">
        <v>0.1</v>
      </c>
      <c r="G9652" s="0" t="n">
        <v>0.02</v>
      </c>
      <c r="H9652" s="0" t="n">
        <v>0</v>
      </c>
      <c r="I9652" s="0" t="n">
        <v>0.01</v>
      </c>
      <c r="J9652" s="0" t="n">
        <v>0.12</v>
      </c>
      <c r="K9652" s="0" t="n">
        <v>71</v>
      </c>
      <c r="M9652" s="0" t="s">
        <v>36</v>
      </c>
      <c r="N9652" s="0" t="s">
        <v>35</v>
      </c>
      <c r="O9652" s="0" t="s">
        <v>37</v>
      </c>
      <c r="P9652" s="0" t="n">
        <f aca="false">IF(AND(OR(Dashboard!$B$5="All",D9652=Dashboard!$B$5),OR(Dashboard!$D$5="All",N9652=Dashboard!$D$5),OR(AND(C9652&lt;&gt;"",C9652&gt;=Dashboard!$F$5,C9652&lt;=Dashboard!$H$5),AND(C9652="",Dashboard!$F$5&lt;=1980,Dashboard!$H$5&gt;=2016))),1,0)</f>
        <v>1</v>
      </c>
      <c r="Q9652" s="0" t="n">
        <f aca="false">J9652*P9652+ROW()*0.00000001</f>
        <v>0.12009652</v>
      </c>
    </row>
    <row r="9653" customFormat="false" ht="15" hidden="false" customHeight="false" outlineLevel="0" collapsed="false">
      <c r="A9653" s="0" t="s">
        <v>5052</v>
      </c>
      <c r="B9653" s="0" t="s">
        <v>50</v>
      </c>
      <c r="C9653" s="0" t="n">
        <v>2008</v>
      </c>
      <c r="D9653" s="0" t="s">
        <v>114</v>
      </c>
      <c r="E9653" s="0" t="s">
        <v>418</v>
      </c>
      <c r="F9653" s="0" t="n">
        <v>0.11</v>
      </c>
      <c r="G9653" s="0" t="n">
        <v>0.01</v>
      </c>
      <c r="H9653" s="0" t="n">
        <v>0</v>
      </c>
      <c r="I9653" s="0" t="n">
        <v>0.01</v>
      </c>
      <c r="J9653" s="0" t="n">
        <v>0.12</v>
      </c>
      <c r="N9653" s="0" t="s">
        <v>35</v>
      </c>
      <c r="P9653" s="0" t="n">
        <f aca="false">IF(AND(OR(Dashboard!$B$5="All",D9653=Dashboard!$B$5),OR(Dashboard!$D$5="All",N9653=Dashboard!$D$5),OR(AND(C9653&lt;&gt;"",C9653&gt;=Dashboard!$F$5,C9653&lt;=Dashboard!$H$5),AND(C9653="",Dashboard!$F$5&lt;=1980,Dashboard!$H$5&gt;=2016))),1,0)</f>
        <v>1</v>
      </c>
      <c r="Q9653" s="0" t="n">
        <f aca="false">J9653*P9653+ROW()*0.00000001</f>
        <v>0.12009653</v>
      </c>
    </row>
    <row r="9654" customFormat="false" ht="15" hidden="false" customHeight="false" outlineLevel="0" collapsed="false">
      <c r="A9654" s="0" t="s">
        <v>3388</v>
      </c>
      <c r="B9654" s="0" t="s">
        <v>172</v>
      </c>
      <c r="C9654" s="0" t="n">
        <v>2015</v>
      </c>
      <c r="D9654" s="0" t="s">
        <v>71</v>
      </c>
      <c r="E9654" s="0" t="s">
        <v>91</v>
      </c>
      <c r="F9654" s="0" t="n">
        <v>0.09</v>
      </c>
      <c r="G9654" s="0" t="n">
        <v>0.03</v>
      </c>
      <c r="H9654" s="0" t="n">
        <v>0</v>
      </c>
      <c r="I9654" s="0" t="n">
        <v>0.01</v>
      </c>
      <c r="J9654" s="0" t="n">
        <v>0.12</v>
      </c>
      <c r="L9654" s="0" t="n">
        <v>5.7</v>
      </c>
      <c r="M9654" s="0" t="s">
        <v>73</v>
      </c>
      <c r="N9654" s="0" t="s">
        <v>66</v>
      </c>
      <c r="P9654" s="0" t="n">
        <f aca="false">IF(AND(OR(Dashboard!$B$5="All",D9654=Dashboard!$B$5),OR(Dashboard!$D$5="All",N9654=Dashboard!$D$5),OR(AND(C9654&lt;&gt;"",C9654&gt;=Dashboard!$F$5,C9654&lt;=Dashboard!$H$5),AND(C9654="",Dashboard!$F$5&lt;=1980,Dashboard!$H$5&gt;=2016))),1,0)</f>
        <v>1</v>
      </c>
      <c r="Q9654" s="0" t="n">
        <f aca="false">J9654*P9654+ROW()*0.00000001</f>
        <v>0.12009654</v>
      </c>
    </row>
    <row r="9655" customFormat="false" ht="15" hidden="false" customHeight="false" outlineLevel="0" collapsed="false">
      <c r="A9655" s="0" t="s">
        <v>6068</v>
      </c>
      <c r="B9655" s="0" t="s">
        <v>85</v>
      </c>
      <c r="C9655" s="0" t="n">
        <v>2001</v>
      </c>
      <c r="D9655" s="0" t="s">
        <v>16</v>
      </c>
      <c r="E9655" s="0" t="s">
        <v>418</v>
      </c>
      <c r="F9655" s="0" t="n">
        <v>0.09</v>
      </c>
      <c r="G9655" s="0" t="n">
        <v>0.03</v>
      </c>
      <c r="H9655" s="0" t="n">
        <v>0</v>
      </c>
      <c r="I9655" s="0" t="n">
        <v>0</v>
      </c>
      <c r="J9655" s="0" t="n">
        <v>0.12</v>
      </c>
      <c r="M9655" s="0" t="s">
        <v>36</v>
      </c>
      <c r="N9655" s="0" t="s">
        <v>35</v>
      </c>
      <c r="P9655" s="0" t="n">
        <f aca="false">IF(AND(OR(Dashboard!$B$5="All",D9655=Dashboard!$B$5),OR(Dashboard!$D$5="All",N9655=Dashboard!$D$5),OR(AND(C9655&lt;&gt;"",C9655&gt;=Dashboard!$F$5,C9655&lt;=Dashboard!$H$5),AND(C9655="",Dashboard!$F$5&lt;=1980,Dashboard!$H$5&gt;=2016))),1,0)</f>
        <v>1</v>
      </c>
      <c r="Q9655" s="0" t="n">
        <f aca="false">J9655*P9655+ROW()*0.00000001</f>
        <v>0.12009655</v>
      </c>
    </row>
    <row r="9656" customFormat="false" ht="15" hidden="false" customHeight="false" outlineLevel="0" collapsed="false">
      <c r="A9656" s="0" t="s">
        <v>7030</v>
      </c>
      <c r="B9656" s="0" t="s">
        <v>873</v>
      </c>
      <c r="C9656" s="0" t="n">
        <v>1998</v>
      </c>
      <c r="D9656" s="0" t="s">
        <v>34</v>
      </c>
      <c r="E9656" s="0" t="s">
        <v>154</v>
      </c>
      <c r="F9656" s="0" t="n">
        <v>0</v>
      </c>
      <c r="G9656" s="0" t="n">
        <v>0</v>
      </c>
      <c r="H9656" s="0" t="n">
        <v>0.12</v>
      </c>
      <c r="I9656" s="0" t="n">
        <v>0</v>
      </c>
      <c r="J9656" s="0" t="n">
        <v>0.12</v>
      </c>
      <c r="N9656" s="0" t="s">
        <v>154</v>
      </c>
      <c r="P9656" s="0" t="n">
        <f aca="false">IF(AND(OR(Dashboard!$B$5="All",D9656=Dashboard!$B$5),OR(Dashboard!$D$5="All",N9656=Dashboard!$D$5),OR(AND(C9656&lt;&gt;"",C9656&gt;=Dashboard!$F$5,C9656&lt;=Dashboard!$H$5),AND(C9656="",Dashboard!$F$5&lt;=1980,Dashboard!$H$5&gt;=2016))),1,0)</f>
        <v>1</v>
      </c>
      <c r="Q9656" s="0" t="n">
        <f aca="false">J9656*P9656+ROW()*0.00000001</f>
        <v>0.12009656</v>
      </c>
    </row>
    <row r="9657" customFormat="false" ht="15" hidden="false" customHeight="false" outlineLevel="0" collapsed="false">
      <c r="A9657" s="0" t="s">
        <v>963</v>
      </c>
      <c r="B9657" s="0" t="s">
        <v>152</v>
      </c>
      <c r="C9657" s="0" t="n">
        <v>2010</v>
      </c>
      <c r="D9657" s="0" t="s">
        <v>71</v>
      </c>
      <c r="E9657" s="0" t="s">
        <v>157</v>
      </c>
      <c r="F9657" s="0" t="n">
        <v>0</v>
      </c>
      <c r="G9657" s="0" t="n">
        <v>0.1</v>
      </c>
      <c r="H9657" s="0" t="n">
        <v>0</v>
      </c>
      <c r="I9657" s="0" t="n">
        <v>0.02</v>
      </c>
      <c r="J9657" s="0" t="n">
        <v>0.12</v>
      </c>
      <c r="K9657" s="0" t="n">
        <v>84</v>
      </c>
      <c r="L9657" s="0" t="n">
        <v>7.7</v>
      </c>
      <c r="M9657" s="0" t="s">
        <v>73</v>
      </c>
      <c r="N9657" s="0" t="s">
        <v>152</v>
      </c>
      <c r="O9657" s="0" t="s">
        <v>42</v>
      </c>
      <c r="P9657" s="0" t="n">
        <f aca="false">IF(AND(OR(Dashboard!$B$5="All",D9657=Dashboard!$B$5),OR(Dashboard!$D$5="All",N9657=Dashboard!$D$5),OR(AND(C9657&lt;&gt;"",C9657&gt;=Dashboard!$F$5,C9657&lt;=Dashboard!$H$5),AND(C9657="",Dashboard!$F$5&lt;=1980,Dashboard!$H$5&gt;=2016))),1,0)</f>
        <v>1</v>
      </c>
      <c r="Q9657" s="0" t="n">
        <f aca="false">J9657*P9657+ROW()*0.00000001</f>
        <v>0.12009657</v>
      </c>
    </row>
    <row r="9658" customFormat="false" ht="15" hidden="false" customHeight="false" outlineLevel="0" collapsed="false">
      <c r="A9658" s="0" t="s">
        <v>7031</v>
      </c>
      <c r="B9658" s="0" t="s">
        <v>97</v>
      </c>
      <c r="C9658" s="0" t="n">
        <v>2012</v>
      </c>
      <c r="D9658" s="0" t="s">
        <v>16</v>
      </c>
      <c r="E9658" s="0" t="s">
        <v>154</v>
      </c>
      <c r="F9658" s="0" t="n">
        <v>0.07</v>
      </c>
      <c r="G9658" s="0" t="n">
        <v>0.04</v>
      </c>
      <c r="H9658" s="0" t="n">
        <v>0</v>
      </c>
      <c r="I9658" s="0" t="n">
        <v>0.01</v>
      </c>
      <c r="J9658" s="0" t="n">
        <v>0.12</v>
      </c>
      <c r="K9658" s="0" t="n">
        <v>71</v>
      </c>
      <c r="L9658" s="0" t="n">
        <v>7.4</v>
      </c>
      <c r="M9658" s="0" t="s">
        <v>125</v>
      </c>
      <c r="N9658" s="0" t="s">
        <v>35</v>
      </c>
      <c r="O9658" s="0" t="s">
        <v>37</v>
      </c>
      <c r="P9658" s="0" t="n">
        <f aca="false">IF(AND(OR(Dashboard!$B$5="All",D9658=Dashboard!$B$5),OR(Dashboard!$D$5="All",N9658=Dashboard!$D$5),OR(AND(C9658&lt;&gt;"",C9658&gt;=Dashboard!$F$5,C9658&lt;=Dashboard!$H$5),AND(C9658="",Dashboard!$F$5&lt;=1980,Dashboard!$H$5&gt;=2016))),1,0)</f>
        <v>1</v>
      </c>
      <c r="Q9658" s="0" t="n">
        <f aca="false">J9658*P9658+ROW()*0.00000001</f>
        <v>0.12009658</v>
      </c>
    </row>
    <row r="9659" customFormat="false" ht="15" hidden="false" customHeight="false" outlineLevel="0" collapsed="false">
      <c r="A9659" s="0" t="s">
        <v>2309</v>
      </c>
      <c r="B9659" s="0" t="s">
        <v>851</v>
      </c>
      <c r="C9659" s="0" t="n">
        <v>2016</v>
      </c>
      <c r="D9659" s="0" t="s">
        <v>71</v>
      </c>
      <c r="E9659" s="0" t="s">
        <v>243</v>
      </c>
      <c r="F9659" s="0" t="n">
        <v>0.02</v>
      </c>
      <c r="G9659" s="0" t="n">
        <v>0.07</v>
      </c>
      <c r="H9659" s="0" t="n">
        <v>0</v>
      </c>
      <c r="I9659" s="0" t="n">
        <v>0.03</v>
      </c>
      <c r="J9659" s="0" t="n">
        <v>0.12</v>
      </c>
      <c r="L9659" s="0" t="n">
        <v>6.6</v>
      </c>
      <c r="M9659" s="0" t="s">
        <v>125</v>
      </c>
      <c r="N9659" s="0" t="s">
        <v>74</v>
      </c>
      <c r="P9659" s="0" t="n">
        <f aca="false">IF(AND(OR(Dashboard!$B$5="All",D9659=Dashboard!$B$5),OR(Dashboard!$D$5="All",N9659=Dashboard!$D$5),OR(AND(C9659&lt;&gt;"",C9659&gt;=Dashboard!$F$5,C9659&lt;=Dashboard!$H$5),AND(C9659="",Dashboard!$F$5&lt;=1980,Dashboard!$H$5&gt;=2016))),1,0)</f>
        <v>1</v>
      </c>
      <c r="Q9659" s="0" t="n">
        <f aca="false">J9659*P9659+ROW()*0.00000001</f>
        <v>0.12009659</v>
      </c>
    </row>
    <row r="9660" customFormat="false" ht="15" hidden="false" customHeight="false" outlineLevel="0" collapsed="false">
      <c r="A9660" s="0" t="s">
        <v>7032</v>
      </c>
      <c r="B9660" s="0" t="s">
        <v>873</v>
      </c>
      <c r="C9660" s="0" t="n">
        <v>1995</v>
      </c>
      <c r="D9660" s="0" t="s">
        <v>41</v>
      </c>
      <c r="E9660" s="0" t="s">
        <v>1607</v>
      </c>
      <c r="F9660" s="0" t="n">
        <v>0</v>
      </c>
      <c r="G9660" s="0" t="n">
        <v>0</v>
      </c>
      <c r="H9660" s="0" t="n">
        <v>0.12</v>
      </c>
      <c r="I9660" s="0" t="n">
        <v>0</v>
      </c>
      <c r="J9660" s="0" t="n">
        <v>0.12</v>
      </c>
      <c r="N9660" s="0" t="s">
        <v>154</v>
      </c>
      <c r="P9660" s="0" t="n">
        <f aca="false">IF(AND(OR(Dashboard!$B$5="All",D9660=Dashboard!$B$5),OR(Dashboard!$D$5="All",N9660=Dashboard!$D$5),OR(AND(C9660&lt;&gt;"",C9660&gt;=Dashboard!$F$5,C9660&lt;=Dashboard!$H$5),AND(C9660="",Dashboard!$F$5&lt;=1980,Dashboard!$H$5&gt;=2016))),1,0)</f>
        <v>1</v>
      </c>
      <c r="Q9660" s="0" t="n">
        <f aca="false">J9660*P9660+ROW()*0.00000001</f>
        <v>0.1200966</v>
      </c>
    </row>
    <row r="9661" customFormat="false" ht="15" hidden="false" customHeight="false" outlineLevel="0" collapsed="false">
      <c r="A9661" s="0" t="s">
        <v>7033</v>
      </c>
      <c r="B9661" s="0" t="s">
        <v>70</v>
      </c>
      <c r="C9661" s="0" t="n">
        <v>2012</v>
      </c>
      <c r="D9661" s="0" t="s">
        <v>56</v>
      </c>
      <c r="E9661" s="0" t="s">
        <v>220</v>
      </c>
      <c r="F9661" s="0" t="n">
        <v>0.06</v>
      </c>
      <c r="G9661" s="0" t="n">
        <v>0.04</v>
      </c>
      <c r="H9661" s="0" t="n">
        <v>0.01</v>
      </c>
      <c r="I9661" s="0" t="n">
        <v>0.02</v>
      </c>
      <c r="J9661" s="0" t="n">
        <v>0.12</v>
      </c>
      <c r="K9661" s="0" t="n">
        <v>50</v>
      </c>
      <c r="L9661" s="0" t="n">
        <v>4.7</v>
      </c>
      <c r="M9661" s="0" t="s">
        <v>73</v>
      </c>
      <c r="N9661" s="0" t="s">
        <v>74</v>
      </c>
      <c r="O9661" s="0" t="s">
        <v>177</v>
      </c>
      <c r="P9661" s="0" t="n">
        <f aca="false">IF(AND(OR(Dashboard!$B$5="All",D9661=Dashboard!$B$5),OR(Dashboard!$D$5="All",N9661=Dashboard!$D$5),OR(AND(C9661&lt;&gt;"",C9661&gt;=Dashboard!$F$5,C9661&lt;=Dashboard!$H$5),AND(C9661="",Dashboard!$F$5&lt;=1980,Dashboard!$H$5&gt;=2016))),1,0)</f>
        <v>1</v>
      </c>
      <c r="Q9661" s="0" t="n">
        <f aca="false">J9661*P9661+ROW()*0.00000001</f>
        <v>0.12009661</v>
      </c>
    </row>
    <row r="9662" customFormat="false" ht="15" hidden="false" customHeight="false" outlineLevel="0" collapsed="false">
      <c r="A9662" s="0" t="s">
        <v>7034</v>
      </c>
      <c r="B9662" s="0" t="s">
        <v>668</v>
      </c>
      <c r="C9662" s="0" t="n">
        <v>2001</v>
      </c>
      <c r="D9662" s="0" t="s">
        <v>102</v>
      </c>
      <c r="E9662" s="0" t="s">
        <v>211</v>
      </c>
      <c r="F9662" s="0" t="n">
        <v>0</v>
      </c>
      <c r="G9662" s="0" t="n">
        <v>0</v>
      </c>
      <c r="H9662" s="0" t="n">
        <v>0.12</v>
      </c>
      <c r="I9662" s="0" t="n">
        <v>0</v>
      </c>
      <c r="J9662" s="0" t="n">
        <v>0.12</v>
      </c>
      <c r="N9662" s="0" t="s">
        <v>154</v>
      </c>
      <c r="P9662" s="0" t="n">
        <f aca="false">IF(AND(OR(Dashboard!$B$5="All",D9662=Dashboard!$B$5),OR(Dashboard!$D$5="All",N9662=Dashboard!$D$5),OR(AND(C9662&lt;&gt;"",C9662&gt;=Dashboard!$F$5,C9662&lt;=Dashboard!$H$5),AND(C9662="",Dashboard!$F$5&lt;=1980,Dashboard!$H$5&gt;=2016))),1,0)</f>
        <v>1</v>
      </c>
      <c r="Q9662" s="0" t="n">
        <f aca="false">J9662*P9662+ROW()*0.00000001</f>
        <v>0.12009662</v>
      </c>
    </row>
    <row r="9663" customFormat="false" ht="15" hidden="false" customHeight="false" outlineLevel="0" collapsed="false">
      <c r="A9663" s="0" t="s">
        <v>7035</v>
      </c>
      <c r="B9663" s="0" t="s">
        <v>117</v>
      </c>
      <c r="C9663" s="0" t="n">
        <v>1996</v>
      </c>
      <c r="D9663" s="0" t="s">
        <v>102</v>
      </c>
      <c r="E9663" s="0" t="s">
        <v>6478</v>
      </c>
      <c r="F9663" s="0" t="n">
        <v>0.07</v>
      </c>
      <c r="G9663" s="0" t="n">
        <v>0.05</v>
      </c>
      <c r="H9663" s="0" t="n">
        <v>0</v>
      </c>
      <c r="I9663" s="0" t="n">
        <v>0.01</v>
      </c>
      <c r="J9663" s="0" t="n">
        <v>0.12</v>
      </c>
      <c r="N9663" s="0" t="s">
        <v>74</v>
      </c>
      <c r="P9663" s="0" t="n">
        <f aca="false">IF(AND(OR(Dashboard!$B$5="All",D9663=Dashboard!$B$5),OR(Dashboard!$D$5="All",N9663=Dashboard!$D$5),OR(AND(C9663&lt;&gt;"",C9663&gt;=Dashboard!$F$5,C9663&lt;=Dashboard!$H$5),AND(C9663="",Dashboard!$F$5&lt;=1980,Dashboard!$H$5&gt;=2016))),1,0)</f>
        <v>1</v>
      </c>
      <c r="Q9663" s="0" t="n">
        <f aca="false">J9663*P9663+ROW()*0.00000001</f>
        <v>0.12009663</v>
      </c>
    </row>
    <row r="9664" customFormat="false" ht="15" hidden="false" customHeight="false" outlineLevel="0" collapsed="false">
      <c r="A9664" s="0" t="s">
        <v>5958</v>
      </c>
      <c r="B9664" s="0" t="s">
        <v>186</v>
      </c>
      <c r="C9664" s="0" t="n">
        <v>2004</v>
      </c>
      <c r="D9664" s="0" t="s">
        <v>46</v>
      </c>
      <c r="E9664" s="0" t="s">
        <v>211</v>
      </c>
      <c r="F9664" s="0" t="n">
        <v>0.1</v>
      </c>
      <c r="G9664" s="0" t="n">
        <v>0.02</v>
      </c>
      <c r="H9664" s="0" t="n">
        <v>0</v>
      </c>
      <c r="I9664" s="0" t="n">
        <v>0</v>
      </c>
      <c r="J9664" s="0" t="n">
        <v>0.12</v>
      </c>
      <c r="K9664" s="0" t="n">
        <v>67</v>
      </c>
      <c r="L9664" s="0" t="n">
        <v>7.3</v>
      </c>
      <c r="M9664" s="0" t="s">
        <v>36</v>
      </c>
      <c r="N9664" s="0" t="s">
        <v>35</v>
      </c>
      <c r="O9664" s="0" t="s">
        <v>67</v>
      </c>
      <c r="P9664" s="0" t="n">
        <f aca="false">IF(AND(OR(Dashboard!$B$5="All",D9664=Dashboard!$B$5),OR(Dashboard!$D$5="All",N9664=Dashboard!$D$5),OR(AND(C9664&lt;&gt;"",C9664&gt;=Dashboard!$F$5,C9664&lt;=Dashboard!$H$5),AND(C9664="",Dashboard!$F$5&lt;=1980,Dashboard!$H$5&gt;=2016))),1,0)</f>
        <v>1</v>
      </c>
      <c r="Q9664" s="0" t="n">
        <f aca="false">J9664*P9664+ROW()*0.00000001</f>
        <v>0.12009664</v>
      </c>
    </row>
    <row r="9665" customFormat="false" ht="15" hidden="false" customHeight="false" outlineLevel="0" collapsed="false">
      <c r="A9665" s="0" t="s">
        <v>7036</v>
      </c>
      <c r="B9665" s="0" t="s">
        <v>50</v>
      </c>
      <c r="D9665" s="0" t="s">
        <v>58</v>
      </c>
      <c r="E9665" s="0" t="s">
        <v>520</v>
      </c>
      <c r="F9665" s="0" t="n">
        <v>0.12</v>
      </c>
      <c r="G9665" s="0" t="n">
        <v>0</v>
      </c>
      <c r="H9665" s="0" t="n">
        <v>0</v>
      </c>
      <c r="I9665" s="0" t="n">
        <v>0.01</v>
      </c>
      <c r="J9665" s="0" t="n">
        <v>0.12</v>
      </c>
      <c r="M9665" s="0" t="s">
        <v>36</v>
      </c>
      <c r="N9665" s="0" t="s">
        <v>35</v>
      </c>
      <c r="P9665" s="0" t="n">
        <f aca="false">IF(AND(OR(Dashboard!$B$5="All",D9665=Dashboard!$B$5),OR(Dashboard!$D$5="All",N9665=Dashboard!$D$5),OR(AND(C9665&lt;&gt;"",C9665&gt;=Dashboard!$F$5,C9665&lt;=Dashboard!$H$5),AND(C9665="",Dashboard!$F$5&lt;=1980,Dashboard!$H$5&gt;=2016))),1,0)</f>
        <v>1</v>
      </c>
      <c r="Q9665" s="0" t="n">
        <f aca="false">J9665*P9665+ROW()*0.00000001</f>
        <v>0.12009665</v>
      </c>
    </row>
    <row r="9666" customFormat="false" ht="15" hidden="false" customHeight="false" outlineLevel="0" collapsed="false">
      <c r="A9666" s="0" t="s">
        <v>7037</v>
      </c>
      <c r="B9666" s="0" t="s">
        <v>64</v>
      </c>
      <c r="C9666" s="0" t="n">
        <v>2008</v>
      </c>
      <c r="D9666" s="0" t="s">
        <v>41</v>
      </c>
      <c r="E9666" s="0" t="s">
        <v>91</v>
      </c>
      <c r="F9666" s="0" t="n">
        <v>0.11</v>
      </c>
      <c r="G9666" s="0" t="n">
        <v>0.01</v>
      </c>
      <c r="H9666" s="0" t="n">
        <v>0</v>
      </c>
      <c r="I9666" s="0" t="n">
        <v>0.01</v>
      </c>
      <c r="J9666" s="0" t="n">
        <v>0.12</v>
      </c>
      <c r="N9666" s="0" t="s">
        <v>66</v>
      </c>
      <c r="P9666" s="0" t="n">
        <f aca="false">IF(AND(OR(Dashboard!$B$5="All",D9666=Dashboard!$B$5),OR(Dashboard!$D$5="All",N9666=Dashboard!$D$5),OR(AND(C9666&lt;&gt;"",C9666&gt;=Dashboard!$F$5,C9666&lt;=Dashboard!$H$5),AND(C9666="",Dashboard!$F$5&lt;=1980,Dashboard!$H$5&gt;=2016))),1,0)</f>
        <v>1</v>
      </c>
      <c r="Q9666" s="0" t="n">
        <f aca="false">J9666*P9666+ROW()*0.00000001</f>
        <v>0.12009666</v>
      </c>
    </row>
    <row r="9667" customFormat="false" ht="15" hidden="false" customHeight="false" outlineLevel="0" collapsed="false">
      <c r="A9667" s="0" t="s">
        <v>7038</v>
      </c>
      <c r="B9667" s="0" t="s">
        <v>33</v>
      </c>
      <c r="C9667" s="0" t="n">
        <v>2011</v>
      </c>
      <c r="D9667" s="0" t="s">
        <v>52</v>
      </c>
      <c r="E9667" s="0" t="s">
        <v>418</v>
      </c>
      <c r="F9667" s="0" t="n">
        <v>0.1</v>
      </c>
      <c r="G9667" s="0" t="n">
        <v>0.01</v>
      </c>
      <c r="H9667" s="0" t="n">
        <v>0</v>
      </c>
      <c r="I9667" s="0" t="n">
        <v>0.01</v>
      </c>
      <c r="J9667" s="0" t="n">
        <v>0.12</v>
      </c>
      <c r="M9667" s="0" t="s">
        <v>36</v>
      </c>
      <c r="N9667" s="0" t="s">
        <v>35</v>
      </c>
      <c r="P9667" s="0" t="n">
        <f aca="false">IF(AND(OR(Dashboard!$B$5="All",D9667=Dashboard!$B$5),OR(Dashboard!$D$5="All",N9667=Dashboard!$D$5),OR(AND(C9667&lt;&gt;"",C9667&gt;=Dashboard!$F$5,C9667&lt;=Dashboard!$H$5),AND(C9667="",Dashboard!$F$5&lt;=1980,Dashboard!$H$5&gt;=2016))),1,0)</f>
        <v>1</v>
      </c>
      <c r="Q9667" s="0" t="n">
        <f aca="false">J9667*P9667+ROW()*0.00000001</f>
        <v>0.12009667</v>
      </c>
    </row>
    <row r="9668" customFormat="false" ht="15" hidden="false" customHeight="false" outlineLevel="0" collapsed="false">
      <c r="A9668" s="0" t="s">
        <v>677</v>
      </c>
      <c r="B9668" s="0" t="s">
        <v>50</v>
      </c>
      <c r="C9668" s="0" t="n">
        <v>2007</v>
      </c>
      <c r="D9668" s="0" t="s">
        <v>41</v>
      </c>
      <c r="E9668" s="0" t="s">
        <v>142</v>
      </c>
      <c r="F9668" s="0" t="n">
        <v>0.11</v>
      </c>
      <c r="G9668" s="0" t="n">
        <v>0.01</v>
      </c>
      <c r="H9668" s="0" t="n">
        <v>0</v>
      </c>
      <c r="I9668" s="0" t="n">
        <v>0.01</v>
      </c>
      <c r="J9668" s="0" t="n">
        <v>0.12</v>
      </c>
      <c r="K9668" s="0" t="n">
        <v>74</v>
      </c>
      <c r="L9668" s="0" t="n">
        <v>7.4</v>
      </c>
      <c r="M9668" s="0" t="s">
        <v>36</v>
      </c>
      <c r="N9668" s="0" t="s">
        <v>35</v>
      </c>
      <c r="O9668" s="0" t="s">
        <v>37</v>
      </c>
      <c r="P9668" s="0" t="n">
        <f aca="false">IF(AND(OR(Dashboard!$B$5="All",D9668=Dashboard!$B$5),OR(Dashboard!$D$5="All",N9668=Dashboard!$D$5),OR(AND(C9668&lt;&gt;"",C9668&gt;=Dashboard!$F$5,C9668&lt;=Dashboard!$H$5),AND(C9668="",Dashboard!$F$5&lt;=1980,Dashboard!$H$5&gt;=2016))),1,0)</f>
        <v>1</v>
      </c>
      <c r="Q9668" s="0" t="n">
        <f aca="false">J9668*P9668+ROW()*0.00000001</f>
        <v>0.12009668</v>
      </c>
    </row>
    <row r="9669" customFormat="false" ht="15" hidden="false" customHeight="false" outlineLevel="0" collapsed="false">
      <c r="A9669" s="0" t="s">
        <v>3890</v>
      </c>
      <c r="B9669" s="0" t="s">
        <v>172</v>
      </c>
      <c r="C9669" s="0" t="n">
        <v>2016</v>
      </c>
      <c r="D9669" s="0" t="s">
        <v>41</v>
      </c>
      <c r="E9669" s="0" t="s">
        <v>547</v>
      </c>
      <c r="F9669" s="0" t="n">
        <v>0.04</v>
      </c>
      <c r="G9669" s="0" t="n">
        <v>0.08</v>
      </c>
      <c r="H9669" s="0" t="n">
        <v>0</v>
      </c>
      <c r="I9669" s="0" t="n">
        <v>0.01</v>
      </c>
      <c r="J9669" s="0" t="n">
        <v>0.12</v>
      </c>
      <c r="K9669" s="0" t="n">
        <v>86</v>
      </c>
      <c r="L9669" s="0" t="n">
        <v>8</v>
      </c>
      <c r="M9669" s="0" t="s">
        <v>36</v>
      </c>
      <c r="N9669" s="0" t="s">
        <v>66</v>
      </c>
      <c r="O9669" s="0" t="s">
        <v>42</v>
      </c>
      <c r="P9669" s="0" t="n">
        <f aca="false">IF(AND(OR(Dashboard!$B$5="All",D9669=Dashboard!$B$5),OR(Dashboard!$D$5="All",N9669=Dashboard!$D$5),OR(AND(C9669&lt;&gt;"",C9669&gt;=Dashboard!$F$5,C9669&lt;=Dashboard!$H$5),AND(C9669="",Dashboard!$F$5&lt;=1980,Dashboard!$H$5&gt;=2016))),1,0)</f>
        <v>1</v>
      </c>
      <c r="Q9669" s="0" t="n">
        <f aca="false">J9669*P9669+ROW()*0.00000001</f>
        <v>0.12009669</v>
      </c>
    </row>
    <row r="9670" customFormat="false" ht="15" hidden="false" customHeight="false" outlineLevel="0" collapsed="false">
      <c r="A9670" s="0" t="s">
        <v>7039</v>
      </c>
      <c r="B9670" s="0" t="s">
        <v>70</v>
      </c>
      <c r="C9670" s="0" t="n">
        <v>2006</v>
      </c>
      <c r="D9670" s="0" t="s">
        <v>34</v>
      </c>
      <c r="E9670" s="0" t="s">
        <v>72</v>
      </c>
      <c r="F9670" s="0" t="n">
        <v>0.11</v>
      </c>
      <c r="G9670" s="0" t="n">
        <v>0</v>
      </c>
      <c r="H9670" s="0" t="n">
        <v>0</v>
      </c>
      <c r="I9670" s="0" t="n">
        <v>0.01</v>
      </c>
      <c r="J9670" s="0" t="n">
        <v>0.12</v>
      </c>
      <c r="K9670" s="0" t="n">
        <v>79</v>
      </c>
      <c r="L9670" s="0" t="n">
        <v>6.6</v>
      </c>
      <c r="M9670" s="0" t="s">
        <v>125</v>
      </c>
      <c r="N9670" s="0" t="s">
        <v>74</v>
      </c>
      <c r="O9670" s="0" t="s">
        <v>37</v>
      </c>
      <c r="P9670" s="0" t="n">
        <f aca="false">IF(AND(OR(Dashboard!$B$5="All",D9670=Dashboard!$B$5),OR(Dashboard!$D$5="All",N9670=Dashboard!$D$5),OR(AND(C9670&lt;&gt;"",C9670&gt;=Dashboard!$F$5,C9670&lt;=Dashboard!$H$5),AND(C9670="",Dashboard!$F$5&lt;=1980,Dashboard!$H$5&gt;=2016))),1,0)</f>
        <v>1</v>
      </c>
      <c r="Q9670" s="0" t="n">
        <f aca="false">J9670*P9670+ROW()*0.00000001</f>
        <v>0.1200967</v>
      </c>
    </row>
    <row r="9671" customFormat="false" ht="15" hidden="false" customHeight="false" outlineLevel="0" collapsed="false">
      <c r="A9671" s="0" t="s">
        <v>7040</v>
      </c>
      <c r="B9671" s="0" t="s">
        <v>33</v>
      </c>
      <c r="C9671" s="0" t="n">
        <v>2009</v>
      </c>
      <c r="D9671" s="0" t="s">
        <v>71</v>
      </c>
      <c r="E9671" s="0" t="s">
        <v>560</v>
      </c>
      <c r="F9671" s="0" t="n">
        <v>0.12</v>
      </c>
      <c r="G9671" s="0" t="n">
        <v>0</v>
      </c>
      <c r="H9671" s="0" t="n">
        <v>0</v>
      </c>
      <c r="I9671" s="0" t="n">
        <v>0.01</v>
      </c>
      <c r="J9671" s="0" t="n">
        <v>0.12</v>
      </c>
      <c r="M9671" s="0" t="s">
        <v>125</v>
      </c>
      <c r="N9671" s="0" t="s">
        <v>35</v>
      </c>
      <c r="P9671" s="0" t="n">
        <f aca="false">IF(AND(OR(Dashboard!$B$5="All",D9671=Dashboard!$B$5),OR(Dashboard!$D$5="All",N9671=Dashboard!$D$5),OR(AND(C9671&lt;&gt;"",C9671&gt;=Dashboard!$F$5,C9671&lt;=Dashboard!$H$5),AND(C9671="",Dashboard!$F$5&lt;=1980,Dashboard!$H$5&gt;=2016))),1,0)</f>
        <v>1</v>
      </c>
      <c r="Q9671" s="0" t="n">
        <f aca="false">J9671*P9671+ROW()*0.00000001</f>
        <v>0.12009671</v>
      </c>
    </row>
    <row r="9672" customFormat="false" ht="15" hidden="false" customHeight="false" outlineLevel="0" collapsed="false">
      <c r="A9672" s="0" t="s">
        <v>7041</v>
      </c>
      <c r="B9672" s="0" t="s">
        <v>76</v>
      </c>
      <c r="C9672" s="0" t="n">
        <v>2003</v>
      </c>
      <c r="D9672" s="0" t="s">
        <v>246</v>
      </c>
      <c r="E9672" s="0" t="s">
        <v>154</v>
      </c>
      <c r="F9672" s="0" t="n">
        <v>0.06</v>
      </c>
      <c r="G9672" s="0" t="n">
        <v>0.05</v>
      </c>
      <c r="H9672" s="0" t="n">
        <v>0</v>
      </c>
      <c r="I9672" s="0" t="n">
        <v>0.02</v>
      </c>
      <c r="J9672" s="0" t="n">
        <v>0.12</v>
      </c>
      <c r="K9672" s="0" t="n">
        <v>70</v>
      </c>
      <c r="L9672" s="0" t="n">
        <v>7.8</v>
      </c>
      <c r="M9672" s="0" t="s">
        <v>103</v>
      </c>
      <c r="N9672" s="0" t="s">
        <v>74</v>
      </c>
      <c r="O9672" s="0" t="s">
        <v>67</v>
      </c>
      <c r="P9672" s="0" t="n">
        <f aca="false">IF(AND(OR(Dashboard!$B$5="All",D9672=Dashboard!$B$5),OR(Dashboard!$D$5="All",N9672=Dashboard!$D$5),OR(AND(C9672&lt;&gt;"",C9672&gt;=Dashboard!$F$5,C9672&lt;=Dashboard!$H$5),AND(C9672="",Dashboard!$F$5&lt;=1980,Dashboard!$H$5&gt;=2016))),1,0)</f>
        <v>1</v>
      </c>
      <c r="Q9672" s="0" t="n">
        <f aca="false">J9672*P9672+ROW()*0.00000001</f>
        <v>0.12009672</v>
      </c>
    </row>
    <row r="9673" customFormat="false" ht="15" hidden="false" customHeight="false" outlineLevel="0" collapsed="false">
      <c r="A9673" s="0" t="s">
        <v>7042</v>
      </c>
      <c r="B9673" s="0" t="s">
        <v>164</v>
      </c>
      <c r="C9673" s="0" t="n">
        <v>2010</v>
      </c>
      <c r="D9673" s="0" t="s">
        <v>71</v>
      </c>
      <c r="E9673" s="0" t="s">
        <v>2792</v>
      </c>
      <c r="F9673" s="0" t="n">
        <v>0.05</v>
      </c>
      <c r="G9673" s="0" t="n">
        <v>0.01</v>
      </c>
      <c r="H9673" s="0" t="n">
        <v>0.05</v>
      </c>
      <c r="I9673" s="0" t="n">
        <v>0.01</v>
      </c>
      <c r="J9673" s="0" t="n">
        <v>0.12</v>
      </c>
      <c r="K9673" s="0" t="n">
        <v>59</v>
      </c>
      <c r="L9673" s="0" t="n">
        <v>8</v>
      </c>
      <c r="M9673" s="0" t="s">
        <v>73</v>
      </c>
      <c r="N9673" s="0" t="s">
        <v>74</v>
      </c>
      <c r="O9673" s="0" t="s">
        <v>53</v>
      </c>
      <c r="P9673" s="0" t="n">
        <f aca="false">IF(AND(OR(Dashboard!$B$5="All",D9673=Dashboard!$B$5),OR(Dashboard!$D$5="All",N9673=Dashboard!$D$5),OR(AND(C9673&lt;&gt;"",C9673&gt;=Dashboard!$F$5,C9673&lt;=Dashboard!$H$5),AND(C9673="",Dashboard!$F$5&lt;=1980,Dashboard!$H$5&gt;=2016))),1,0)</f>
        <v>1</v>
      </c>
      <c r="Q9673" s="0" t="n">
        <f aca="false">J9673*P9673+ROW()*0.00000001</f>
        <v>0.12009673</v>
      </c>
    </row>
    <row r="9674" customFormat="false" ht="15" hidden="false" customHeight="false" outlineLevel="0" collapsed="false">
      <c r="A9674" s="0" t="s">
        <v>7043</v>
      </c>
      <c r="B9674" s="0" t="s">
        <v>117</v>
      </c>
      <c r="C9674" s="0" t="n">
        <v>1997</v>
      </c>
      <c r="D9674" s="0" t="s">
        <v>114</v>
      </c>
      <c r="E9674" s="0" t="s">
        <v>3757</v>
      </c>
      <c r="F9674" s="0" t="n">
        <v>0</v>
      </c>
      <c r="G9674" s="0" t="n">
        <v>0</v>
      </c>
      <c r="H9674" s="0" t="n">
        <v>0.12</v>
      </c>
      <c r="I9674" s="0" t="n">
        <v>0.01</v>
      </c>
      <c r="J9674" s="0" t="n">
        <v>0.12</v>
      </c>
      <c r="N9674" s="0" t="s">
        <v>74</v>
      </c>
      <c r="P9674" s="0" t="n">
        <f aca="false">IF(AND(OR(Dashboard!$B$5="All",D9674=Dashboard!$B$5),OR(Dashboard!$D$5="All",N9674=Dashboard!$D$5),OR(AND(C9674&lt;&gt;"",C9674&gt;=Dashboard!$F$5,C9674&lt;=Dashboard!$H$5),AND(C9674="",Dashboard!$F$5&lt;=1980,Dashboard!$H$5&gt;=2016))),1,0)</f>
        <v>1</v>
      </c>
      <c r="Q9674" s="0" t="n">
        <f aca="false">J9674*P9674+ROW()*0.00000001</f>
        <v>0.12009674</v>
      </c>
    </row>
    <row r="9675" customFormat="false" ht="15" hidden="false" customHeight="false" outlineLevel="0" collapsed="false">
      <c r="A9675" s="0" t="s">
        <v>1732</v>
      </c>
      <c r="B9675" s="0" t="s">
        <v>152</v>
      </c>
      <c r="C9675" s="0" t="n">
        <v>2012</v>
      </c>
      <c r="D9675" s="0" t="s">
        <v>71</v>
      </c>
      <c r="E9675" s="0" t="s">
        <v>157</v>
      </c>
      <c r="F9675" s="0" t="n">
        <v>0.06</v>
      </c>
      <c r="G9675" s="0" t="n">
        <v>0.05</v>
      </c>
      <c r="H9675" s="0" t="n">
        <v>0</v>
      </c>
      <c r="I9675" s="0" t="n">
        <v>0.01</v>
      </c>
      <c r="J9675" s="0" t="n">
        <v>0.12</v>
      </c>
      <c r="K9675" s="0" t="n">
        <v>81</v>
      </c>
      <c r="L9675" s="0" t="n">
        <v>8.2</v>
      </c>
      <c r="M9675" s="0" t="s">
        <v>73</v>
      </c>
      <c r="N9675" s="0" t="s">
        <v>152</v>
      </c>
      <c r="O9675" s="0" t="s">
        <v>42</v>
      </c>
      <c r="P9675" s="0" t="n">
        <f aca="false">IF(AND(OR(Dashboard!$B$5="All",D9675=Dashboard!$B$5),OR(Dashboard!$D$5="All",N9675=Dashboard!$D$5),OR(AND(C9675&lt;&gt;"",C9675&gt;=Dashboard!$F$5,C9675&lt;=Dashboard!$H$5),AND(C9675="",Dashboard!$F$5&lt;=1980,Dashboard!$H$5&gt;=2016))),1,0)</f>
        <v>1</v>
      </c>
      <c r="Q9675" s="0" t="n">
        <f aca="false">J9675*P9675+ROW()*0.00000001</f>
        <v>0.12009675</v>
      </c>
    </row>
    <row r="9676" customFormat="false" ht="15" hidden="false" customHeight="false" outlineLevel="0" collapsed="false">
      <c r="A9676" s="0" t="s">
        <v>7044</v>
      </c>
      <c r="B9676" s="0" t="s">
        <v>851</v>
      </c>
      <c r="C9676" s="0" t="n">
        <v>2012</v>
      </c>
      <c r="D9676" s="0" t="s">
        <v>71</v>
      </c>
      <c r="E9676" s="0" t="s">
        <v>328</v>
      </c>
      <c r="F9676" s="0" t="n">
        <v>0</v>
      </c>
      <c r="G9676" s="0" t="n">
        <v>0</v>
      </c>
      <c r="H9676" s="0" t="n">
        <v>0.12</v>
      </c>
      <c r="I9676" s="0" t="n">
        <v>0</v>
      </c>
      <c r="J9676" s="0" t="n">
        <v>0.12</v>
      </c>
      <c r="N9676" s="0" t="s">
        <v>74</v>
      </c>
      <c r="P9676" s="0" t="n">
        <f aca="false">IF(AND(OR(Dashboard!$B$5="All",D9676=Dashboard!$B$5),OR(Dashboard!$D$5="All",N9676=Dashboard!$D$5),OR(AND(C9676&lt;&gt;"",C9676&gt;=Dashboard!$F$5,C9676&lt;=Dashboard!$H$5),AND(C9676="",Dashboard!$F$5&lt;=1980,Dashboard!$H$5&gt;=2016))),1,0)</f>
        <v>1</v>
      </c>
      <c r="Q9676" s="0" t="n">
        <f aca="false">J9676*P9676+ROW()*0.00000001</f>
        <v>0.12009676</v>
      </c>
    </row>
    <row r="9677" customFormat="false" ht="15" hidden="false" customHeight="false" outlineLevel="0" collapsed="false">
      <c r="A9677" s="0" t="s">
        <v>3792</v>
      </c>
      <c r="B9677" s="0" t="s">
        <v>164</v>
      </c>
      <c r="C9677" s="0" t="n">
        <v>2007</v>
      </c>
      <c r="D9677" s="0" t="s">
        <v>48</v>
      </c>
      <c r="E9677" s="0" t="s">
        <v>257</v>
      </c>
      <c r="F9677" s="0" t="n">
        <v>0.11</v>
      </c>
      <c r="G9677" s="0" t="n">
        <v>0</v>
      </c>
      <c r="H9677" s="0" t="n">
        <v>0</v>
      </c>
      <c r="I9677" s="0" t="n">
        <v>0.01</v>
      </c>
      <c r="J9677" s="0" t="n">
        <v>0.12</v>
      </c>
      <c r="N9677" s="0" t="s">
        <v>74</v>
      </c>
      <c r="P9677" s="0" t="n">
        <f aca="false">IF(AND(OR(Dashboard!$B$5="All",D9677=Dashboard!$B$5),OR(Dashboard!$D$5="All",N9677=Dashboard!$D$5),OR(AND(C9677&lt;&gt;"",C9677&gt;=Dashboard!$F$5,C9677&lt;=Dashboard!$H$5),AND(C9677="",Dashboard!$F$5&lt;=1980,Dashboard!$H$5&gt;=2016))),1,0)</f>
        <v>1</v>
      </c>
      <c r="Q9677" s="0" t="n">
        <f aca="false">J9677*P9677+ROW()*0.00000001</f>
        <v>0.12009677</v>
      </c>
    </row>
    <row r="9678" customFormat="false" ht="15" hidden="false" customHeight="false" outlineLevel="0" collapsed="false">
      <c r="A9678" s="0" t="s">
        <v>7045</v>
      </c>
      <c r="B9678" s="0" t="s">
        <v>50</v>
      </c>
      <c r="C9678" s="0" t="n">
        <v>2007</v>
      </c>
      <c r="D9678" s="0" t="s">
        <v>16</v>
      </c>
      <c r="E9678" s="0" t="s">
        <v>2941</v>
      </c>
      <c r="F9678" s="0" t="n">
        <v>0.11</v>
      </c>
      <c r="G9678" s="0" t="n">
        <v>0</v>
      </c>
      <c r="H9678" s="0" t="n">
        <v>0</v>
      </c>
      <c r="I9678" s="0" t="n">
        <v>0.01</v>
      </c>
      <c r="J9678" s="0" t="n">
        <v>0.12</v>
      </c>
      <c r="K9678" s="0" t="n">
        <v>61</v>
      </c>
      <c r="L9678" s="0" t="n">
        <v>4.8</v>
      </c>
      <c r="M9678" s="0" t="s">
        <v>36</v>
      </c>
      <c r="N9678" s="0" t="s">
        <v>35</v>
      </c>
      <c r="O9678" s="0" t="s">
        <v>67</v>
      </c>
      <c r="P9678" s="0" t="n">
        <f aca="false">IF(AND(OR(Dashboard!$B$5="All",D9678=Dashboard!$B$5),OR(Dashboard!$D$5="All",N9678=Dashboard!$D$5),OR(AND(C9678&lt;&gt;"",C9678&gt;=Dashboard!$F$5,C9678&lt;=Dashboard!$H$5),AND(C9678="",Dashboard!$F$5&lt;=1980,Dashboard!$H$5&gt;=2016))),1,0)</f>
        <v>1</v>
      </c>
      <c r="Q9678" s="0" t="n">
        <f aca="false">J9678*P9678+ROW()*0.00000001</f>
        <v>0.12009678</v>
      </c>
    </row>
    <row r="9679" customFormat="false" ht="15" hidden="false" customHeight="false" outlineLevel="0" collapsed="false">
      <c r="A9679" s="0" t="s">
        <v>7046</v>
      </c>
      <c r="B9679" s="0" t="s">
        <v>50</v>
      </c>
      <c r="C9679" s="0" t="n">
        <v>2006</v>
      </c>
      <c r="D9679" s="0" t="s">
        <v>58</v>
      </c>
      <c r="E9679" s="0" t="s">
        <v>220</v>
      </c>
      <c r="F9679" s="0" t="n">
        <v>0</v>
      </c>
      <c r="G9679" s="0" t="n">
        <v>0</v>
      </c>
      <c r="H9679" s="0" t="n">
        <v>0.12</v>
      </c>
      <c r="I9679" s="0" t="n">
        <v>0</v>
      </c>
      <c r="J9679" s="0" t="n">
        <v>0.12</v>
      </c>
      <c r="N9679" s="0" t="s">
        <v>35</v>
      </c>
      <c r="P9679" s="0" t="n">
        <f aca="false">IF(AND(OR(Dashboard!$B$5="All",D9679=Dashboard!$B$5),OR(Dashboard!$D$5="All",N9679=Dashboard!$D$5),OR(AND(C9679&lt;&gt;"",C9679&gt;=Dashboard!$F$5,C9679&lt;=Dashboard!$H$5),AND(C9679="",Dashboard!$F$5&lt;=1980,Dashboard!$H$5&gt;=2016))),1,0)</f>
        <v>1</v>
      </c>
      <c r="Q9679" s="0" t="n">
        <f aca="false">J9679*P9679+ROW()*0.00000001</f>
        <v>0.12009679</v>
      </c>
    </row>
    <row r="9680" customFormat="false" ht="15" hidden="false" customHeight="false" outlineLevel="0" collapsed="false">
      <c r="A9680" s="0" t="s">
        <v>7047</v>
      </c>
      <c r="B9680" s="0" t="s">
        <v>117</v>
      </c>
      <c r="C9680" s="0" t="n">
        <v>1998</v>
      </c>
      <c r="D9680" s="0" t="s">
        <v>56</v>
      </c>
      <c r="E9680" s="0" t="s">
        <v>3063</v>
      </c>
      <c r="F9680" s="0" t="n">
        <v>0.07</v>
      </c>
      <c r="G9680" s="0" t="n">
        <v>0.05</v>
      </c>
      <c r="H9680" s="0" t="n">
        <v>0</v>
      </c>
      <c r="I9680" s="0" t="n">
        <v>0.01</v>
      </c>
      <c r="J9680" s="0" t="n">
        <v>0.12</v>
      </c>
      <c r="K9680" s="0" t="n">
        <v>63</v>
      </c>
      <c r="L9680" s="0" t="n">
        <v>8.2</v>
      </c>
      <c r="M9680" s="0" t="s">
        <v>36</v>
      </c>
      <c r="N9680" s="0" t="s">
        <v>74</v>
      </c>
      <c r="O9680" s="0" t="s">
        <v>67</v>
      </c>
      <c r="P9680" s="0" t="n">
        <f aca="false">IF(AND(OR(Dashboard!$B$5="All",D9680=Dashboard!$B$5),OR(Dashboard!$D$5="All",N9680=Dashboard!$D$5),OR(AND(C9680&lt;&gt;"",C9680&gt;=Dashboard!$F$5,C9680&lt;=Dashboard!$H$5),AND(C9680="",Dashboard!$F$5&lt;=1980,Dashboard!$H$5&gt;=2016))),1,0)</f>
        <v>1</v>
      </c>
      <c r="Q9680" s="0" t="n">
        <f aca="false">J9680*P9680+ROW()*0.00000001</f>
        <v>0.1200968</v>
      </c>
    </row>
    <row r="9681" customFormat="false" ht="15" hidden="false" customHeight="false" outlineLevel="0" collapsed="false">
      <c r="A9681" s="0" t="s">
        <v>7048</v>
      </c>
      <c r="B9681" s="0" t="s">
        <v>50</v>
      </c>
      <c r="C9681" s="0" t="n">
        <v>2006</v>
      </c>
      <c r="D9681" s="0" t="s">
        <v>58</v>
      </c>
      <c r="E9681" s="0" t="s">
        <v>7049</v>
      </c>
      <c r="F9681" s="0" t="n">
        <v>0</v>
      </c>
      <c r="G9681" s="0" t="n">
        <v>0</v>
      </c>
      <c r="H9681" s="0" t="n">
        <v>0.12</v>
      </c>
      <c r="I9681" s="0" t="n">
        <v>0</v>
      </c>
      <c r="J9681" s="0" t="n">
        <v>0.12</v>
      </c>
      <c r="N9681" s="0" t="s">
        <v>35</v>
      </c>
      <c r="P9681" s="0" t="n">
        <f aca="false">IF(AND(OR(Dashboard!$B$5="All",D9681=Dashboard!$B$5),OR(Dashboard!$D$5="All",N9681=Dashboard!$D$5),OR(AND(C9681&lt;&gt;"",C9681&gt;=Dashboard!$F$5,C9681&lt;=Dashboard!$H$5),AND(C9681="",Dashboard!$F$5&lt;=1980,Dashboard!$H$5&gt;=2016))),1,0)</f>
        <v>1</v>
      </c>
      <c r="Q9681" s="0" t="n">
        <f aca="false">J9681*P9681+ROW()*0.00000001</f>
        <v>0.12009681</v>
      </c>
    </row>
    <row r="9682" customFormat="false" ht="15" hidden="false" customHeight="false" outlineLevel="0" collapsed="false">
      <c r="A9682" s="0" t="s">
        <v>7050</v>
      </c>
      <c r="B9682" s="0" t="s">
        <v>873</v>
      </c>
      <c r="C9682" s="0" t="n">
        <v>1996</v>
      </c>
      <c r="D9682" s="0" t="s">
        <v>102</v>
      </c>
      <c r="E9682" s="0" t="s">
        <v>3757</v>
      </c>
      <c r="F9682" s="0" t="n">
        <v>0</v>
      </c>
      <c r="G9682" s="0" t="n">
        <v>0</v>
      </c>
      <c r="H9682" s="0" t="n">
        <v>0.12</v>
      </c>
      <c r="I9682" s="0" t="n">
        <v>0</v>
      </c>
      <c r="J9682" s="0" t="n">
        <v>0.12</v>
      </c>
      <c r="N9682" s="0" t="s">
        <v>154</v>
      </c>
      <c r="P9682" s="0" t="n">
        <f aca="false">IF(AND(OR(Dashboard!$B$5="All",D9682=Dashboard!$B$5),OR(Dashboard!$D$5="All",N9682=Dashboard!$D$5),OR(AND(C9682&lt;&gt;"",C9682&gt;=Dashboard!$F$5,C9682&lt;=Dashboard!$H$5),AND(C9682="",Dashboard!$F$5&lt;=1980,Dashboard!$H$5&gt;=2016))),1,0)</f>
        <v>1</v>
      </c>
      <c r="Q9682" s="0" t="n">
        <f aca="false">J9682*P9682+ROW()*0.00000001</f>
        <v>0.12009682</v>
      </c>
    </row>
    <row r="9683" customFormat="false" ht="15" hidden="false" customHeight="false" outlineLevel="0" collapsed="false">
      <c r="A9683" s="0" t="s">
        <v>7051</v>
      </c>
      <c r="B9683" s="0" t="s">
        <v>85</v>
      </c>
      <c r="C9683" s="0" t="n">
        <v>2002</v>
      </c>
      <c r="D9683" s="0" t="s">
        <v>71</v>
      </c>
      <c r="E9683" s="0" t="s">
        <v>142</v>
      </c>
      <c r="F9683" s="0" t="n">
        <v>0.09</v>
      </c>
      <c r="G9683" s="0" t="n">
        <v>0.03</v>
      </c>
      <c r="H9683" s="0" t="n">
        <v>0</v>
      </c>
      <c r="I9683" s="0" t="n">
        <v>0</v>
      </c>
      <c r="J9683" s="0" t="n">
        <v>0.12</v>
      </c>
      <c r="K9683" s="0" t="n">
        <v>53</v>
      </c>
      <c r="M9683" s="0" t="s">
        <v>36</v>
      </c>
      <c r="N9683" s="0" t="s">
        <v>35</v>
      </c>
      <c r="O9683" s="0" t="s">
        <v>53</v>
      </c>
      <c r="P9683" s="0" t="n">
        <f aca="false">IF(AND(OR(Dashboard!$B$5="All",D9683=Dashboard!$B$5),OR(Dashboard!$D$5="All",N9683=Dashboard!$D$5),OR(AND(C9683&lt;&gt;"",C9683&gt;=Dashboard!$F$5,C9683&lt;=Dashboard!$H$5),AND(C9683="",Dashboard!$F$5&lt;=1980,Dashboard!$H$5&gt;=2016))),1,0)</f>
        <v>1</v>
      </c>
      <c r="Q9683" s="0" t="n">
        <f aca="false">J9683*P9683+ROW()*0.00000001</f>
        <v>0.12009683</v>
      </c>
    </row>
    <row r="9684" customFormat="false" ht="15" hidden="false" customHeight="false" outlineLevel="0" collapsed="false">
      <c r="A9684" s="0" t="s">
        <v>7052</v>
      </c>
      <c r="B9684" s="0" t="s">
        <v>76</v>
      </c>
      <c r="C9684" s="0" t="n">
        <v>2002</v>
      </c>
      <c r="D9684" s="0" t="s">
        <v>114</v>
      </c>
      <c r="E9684" s="0" t="s">
        <v>1326</v>
      </c>
      <c r="F9684" s="0" t="n">
        <v>0.06</v>
      </c>
      <c r="G9684" s="0" t="n">
        <v>0.05</v>
      </c>
      <c r="H9684" s="0" t="n">
        <v>0</v>
      </c>
      <c r="I9684" s="0" t="n">
        <v>0.02</v>
      </c>
      <c r="J9684" s="0" t="n">
        <v>0.12</v>
      </c>
      <c r="K9684" s="0" t="n">
        <v>59</v>
      </c>
      <c r="L9684" s="0" t="n">
        <v>5.2</v>
      </c>
      <c r="M9684" s="0" t="s">
        <v>103</v>
      </c>
      <c r="N9684" s="0" t="s">
        <v>74</v>
      </c>
      <c r="O9684" s="0" t="s">
        <v>53</v>
      </c>
      <c r="P9684" s="0" t="n">
        <f aca="false">IF(AND(OR(Dashboard!$B$5="All",D9684=Dashboard!$B$5),OR(Dashboard!$D$5="All",N9684=Dashboard!$D$5),OR(AND(C9684&lt;&gt;"",C9684&gt;=Dashboard!$F$5,C9684&lt;=Dashboard!$H$5),AND(C9684="",Dashboard!$F$5&lt;=1980,Dashboard!$H$5&gt;=2016))),1,0)</f>
        <v>1</v>
      </c>
      <c r="Q9684" s="0" t="n">
        <f aca="false">J9684*P9684+ROW()*0.00000001</f>
        <v>0.12009684</v>
      </c>
    </row>
    <row r="9685" customFormat="false" ht="15" hidden="false" customHeight="false" outlineLevel="0" collapsed="false">
      <c r="A9685" s="0" t="s">
        <v>7053</v>
      </c>
      <c r="B9685" s="0" t="s">
        <v>164</v>
      </c>
      <c r="C9685" s="0" t="n">
        <v>2006</v>
      </c>
      <c r="D9685" s="0" t="s">
        <v>71</v>
      </c>
      <c r="E9685" s="0" t="s">
        <v>328</v>
      </c>
      <c r="F9685" s="0" t="n">
        <v>0</v>
      </c>
      <c r="G9685" s="0" t="n">
        <v>0</v>
      </c>
      <c r="H9685" s="0" t="n">
        <v>0.12</v>
      </c>
      <c r="I9685" s="0" t="n">
        <v>0</v>
      </c>
      <c r="J9685" s="0" t="n">
        <v>0.12</v>
      </c>
      <c r="N9685" s="0" t="s">
        <v>74</v>
      </c>
      <c r="P9685" s="0" t="n">
        <f aca="false">IF(AND(OR(Dashboard!$B$5="All",D9685=Dashboard!$B$5),OR(Dashboard!$D$5="All",N9685=Dashboard!$D$5),OR(AND(C9685&lt;&gt;"",C9685&gt;=Dashboard!$F$5,C9685&lt;=Dashboard!$H$5),AND(C9685="",Dashboard!$F$5&lt;=1980,Dashboard!$H$5&gt;=2016))),1,0)</f>
        <v>1</v>
      </c>
      <c r="Q9685" s="0" t="n">
        <f aca="false">J9685*P9685+ROW()*0.00000001</f>
        <v>0.12009685</v>
      </c>
    </row>
    <row r="9686" customFormat="false" ht="15" hidden="false" customHeight="false" outlineLevel="0" collapsed="false">
      <c r="A9686" s="0" t="s">
        <v>3770</v>
      </c>
      <c r="B9686" s="0" t="s">
        <v>172</v>
      </c>
      <c r="C9686" s="0" t="n">
        <v>2016</v>
      </c>
      <c r="D9686" s="0" t="s">
        <v>41</v>
      </c>
      <c r="E9686" s="0" t="s">
        <v>547</v>
      </c>
      <c r="F9686" s="0" t="n">
        <v>0.03</v>
      </c>
      <c r="G9686" s="0" t="n">
        <v>0.08</v>
      </c>
      <c r="H9686" s="0" t="n">
        <v>0</v>
      </c>
      <c r="I9686" s="0" t="n">
        <v>0.01</v>
      </c>
      <c r="J9686" s="0" t="n">
        <v>0.12</v>
      </c>
      <c r="N9686" s="0" t="s">
        <v>66</v>
      </c>
      <c r="P9686" s="0" t="n">
        <f aca="false">IF(AND(OR(Dashboard!$B$5="All",D9686=Dashboard!$B$5),OR(Dashboard!$D$5="All",N9686=Dashboard!$D$5),OR(AND(C9686&lt;&gt;"",C9686&gt;=Dashboard!$F$5,C9686&lt;=Dashboard!$H$5),AND(C9686="",Dashboard!$F$5&lt;=1980,Dashboard!$H$5&gt;=2016))),1,0)</f>
        <v>1</v>
      </c>
      <c r="Q9686" s="0" t="n">
        <f aca="false">J9686*P9686+ROW()*0.00000001</f>
        <v>0.12009686</v>
      </c>
    </row>
    <row r="9687" customFormat="false" ht="15" hidden="false" customHeight="false" outlineLevel="0" collapsed="false">
      <c r="A9687" s="0" t="s">
        <v>6958</v>
      </c>
      <c r="B9687" s="0" t="s">
        <v>64</v>
      </c>
      <c r="C9687" s="0" t="n">
        <v>2009</v>
      </c>
      <c r="D9687" s="0" t="s">
        <v>56</v>
      </c>
      <c r="E9687" s="0" t="s">
        <v>1002</v>
      </c>
      <c r="F9687" s="0" t="n">
        <v>0.1</v>
      </c>
      <c r="G9687" s="0" t="n">
        <v>0.01</v>
      </c>
      <c r="H9687" s="0" t="n">
        <v>0</v>
      </c>
      <c r="I9687" s="0" t="n">
        <v>0.01</v>
      </c>
      <c r="J9687" s="0" t="n">
        <v>0.12</v>
      </c>
      <c r="K9687" s="0" t="n">
        <v>53</v>
      </c>
      <c r="L9687" s="0" t="n">
        <v>7</v>
      </c>
      <c r="M9687" s="0" t="s">
        <v>103</v>
      </c>
      <c r="N9687" s="0" t="s">
        <v>66</v>
      </c>
      <c r="O9687" s="0" t="s">
        <v>53</v>
      </c>
      <c r="P9687" s="0" t="n">
        <f aca="false">IF(AND(OR(Dashboard!$B$5="All",D9687=Dashboard!$B$5),OR(Dashboard!$D$5="All",N9687=Dashboard!$D$5),OR(AND(C9687&lt;&gt;"",C9687&gt;=Dashboard!$F$5,C9687&lt;=Dashboard!$H$5),AND(C9687="",Dashboard!$F$5&lt;=1980,Dashboard!$H$5&gt;=2016))),1,0)</f>
        <v>1</v>
      </c>
      <c r="Q9687" s="0" t="n">
        <f aca="false">J9687*P9687+ROW()*0.00000001</f>
        <v>0.12009687</v>
      </c>
    </row>
    <row r="9688" customFormat="false" ht="15" hidden="false" customHeight="false" outlineLevel="0" collapsed="false">
      <c r="A9688" s="0" t="s">
        <v>3455</v>
      </c>
      <c r="B9688" s="0" t="s">
        <v>64</v>
      </c>
      <c r="C9688" s="0" t="n">
        <v>2009</v>
      </c>
      <c r="D9688" s="0" t="s">
        <v>52</v>
      </c>
      <c r="E9688" s="0" t="s">
        <v>220</v>
      </c>
      <c r="F9688" s="0" t="n">
        <v>0.12</v>
      </c>
      <c r="G9688" s="0" t="n">
        <v>0</v>
      </c>
      <c r="H9688" s="0" t="n">
        <v>0</v>
      </c>
      <c r="I9688" s="0" t="n">
        <v>0.01</v>
      </c>
      <c r="J9688" s="0" t="n">
        <v>0.12</v>
      </c>
      <c r="K9688" s="0" t="n">
        <v>62</v>
      </c>
      <c r="M9688" s="0" t="s">
        <v>103</v>
      </c>
      <c r="N9688" s="0" t="s">
        <v>66</v>
      </c>
      <c r="O9688" s="0" t="s">
        <v>67</v>
      </c>
      <c r="P9688" s="0" t="n">
        <f aca="false">IF(AND(OR(Dashboard!$B$5="All",D9688=Dashboard!$B$5),OR(Dashboard!$D$5="All",N9688=Dashboard!$D$5),OR(AND(C9688&lt;&gt;"",C9688&gt;=Dashboard!$F$5,C9688&lt;=Dashboard!$H$5),AND(C9688="",Dashboard!$F$5&lt;=1980,Dashboard!$H$5&gt;=2016))),1,0)</f>
        <v>1</v>
      </c>
      <c r="Q9688" s="0" t="n">
        <f aca="false">J9688*P9688+ROW()*0.00000001</f>
        <v>0.12009688</v>
      </c>
    </row>
    <row r="9689" customFormat="false" ht="15" hidden="false" customHeight="false" outlineLevel="0" collapsed="false">
      <c r="A9689" s="0" t="s">
        <v>7054</v>
      </c>
      <c r="B9689" s="0" t="s">
        <v>117</v>
      </c>
      <c r="C9689" s="0" t="n">
        <v>1999</v>
      </c>
      <c r="D9689" s="0" t="s">
        <v>102</v>
      </c>
      <c r="E9689" s="0" t="s">
        <v>3757</v>
      </c>
      <c r="F9689" s="0" t="n">
        <v>0</v>
      </c>
      <c r="G9689" s="0" t="n">
        <v>0</v>
      </c>
      <c r="H9689" s="0" t="n">
        <v>0.12</v>
      </c>
      <c r="I9689" s="0" t="n">
        <v>0.01</v>
      </c>
      <c r="J9689" s="0" t="n">
        <v>0.12</v>
      </c>
      <c r="N9689" s="0" t="s">
        <v>74</v>
      </c>
      <c r="P9689" s="0" t="n">
        <f aca="false">IF(AND(OR(Dashboard!$B$5="All",D9689=Dashboard!$B$5),OR(Dashboard!$D$5="All",N9689=Dashboard!$D$5),OR(AND(C9689&lt;&gt;"",C9689&gt;=Dashboard!$F$5,C9689&lt;=Dashboard!$H$5),AND(C9689="",Dashboard!$F$5&lt;=1980,Dashboard!$H$5&gt;=2016))),1,0)</f>
        <v>1</v>
      </c>
      <c r="Q9689" s="0" t="n">
        <f aca="false">J9689*P9689+ROW()*0.00000001</f>
        <v>0.12009689</v>
      </c>
    </row>
    <row r="9690" customFormat="false" ht="15" hidden="false" customHeight="false" outlineLevel="0" collapsed="false">
      <c r="A9690" s="0" t="s">
        <v>1263</v>
      </c>
      <c r="B9690" s="0" t="s">
        <v>186</v>
      </c>
      <c r="C9690" s="0" t="n">
        <v>2004</v>
      </c>
      <c r="D9690" s="0" t="s">
        <v>41</v>
      </c>
      <c r="E9690" s="0" t="s">
        <v>142</v>
      </c>
      <c r="F9690" s="0" t="n">
        <v>0.1</v>
      </c>
      <c r="G9690" s="0" t="n">
        <v>0.02</v>
      </c>
      <c r="H9690" s="0" t="n">
        <v>0</v>
      </c>
      <c r="I9690" s="0" t="n">
        <v>0</v>
      </c>
      <c r="J9690" s="0" t="n">
        <v>0.12</v>
      </c>
      <c r="N9690" s="0" t="s">
        <v>35</v>
      </c>
      <c r="P9690" s="0" t="n">
        <f aca="false">IF(AND(OR(Dashboard!$B$5="All",D9690=Dashboard!$B$5),OR(Dashboard!$D$5="All",N9690=Dashboard!$D$5),OR(AND(C9690&lt;&gt;"",C9690&gt;=Dashboard!$F$5,C9690&lt;=Dashboard!$H$5),AND(C9690="",Dashboard!$F$5&lt;=1980,Dashboard!$H$5&gt;=2016))),1,0)</f>
        <v>1</v>
      </c>
      <c r="Q9690" s="0" t="n">
        <f aca="false">J9690*P9690+ROW()*0.00000001</f>
        <v>0.1200969</v>
      </c>
    </row>
    <row r="9691" customFormat="false" ht="15" hidden="false" customHeight="false" outlineLevel="0" collapsed="false">
      <c r="A9691" s="0" t="s">
        <v>4794</v>
      </c>
      <c r="B9691" s="0" t="s">
        <v>64</v>
      </c>
      <c r="C9691" s="0" t="n">
        <v>2009</v>
      </c>
      <c r="D9691" s="0" t="s">
        <v>48</v>
      </c>
      <c r="E9691" s="0" t="s">
        <v>418</v>
      </c>
      <c r="F9691" s="0" t="n">
        <v>0.12</v>
      </c>
      <c r="G9691" s="0" t="n">
        <v>0</v>
      </c>
      <c r="H9691" s="0" t="n">
        <v>0</v>
      </c>
      <c r="I9691" s="0" t="n">
        <v>0.01</v>
      </c>
      <c r="J9691" s="0" t="n">
        <v>0.12</v>
      </c>
      <c r="L9691" s="0" t="n">
        <v>1.3</v>
      </c>
      <c r="M9691" s="0" t="s">
        <v>36</v>
      </c>
      <c r="N9691" s="0" t="s">
        <v>66</v>
      </c>
      <c r="P9691" s="0" t="n">
        <f aca="false">IF(AND(OR(Dashboard!$B$5="All",D9691=Dashboard!$B$5),OR(Dashboard!$D$5="All",N9691=Dashboard!$D$5),OR(AND(C9691&lt;&gt;"",C9691&gt;=Dashboard!$F$5,C9691&lt;=Dashboard!$H$5),AND(C9691="",Dashboard!$F$5&lt;=1980,Dashboard!$H$5&gt;=2016))),1,0)</f>
        <v>1</v>
      </c>
      <c r="Q9691" s="0" t="n">
        <f aca="false">J9691*P9691+ROW()*0.00000001</f>
        <v>0.12009691</v>
      </c>
    </row>
    <row r="9692" customFormat="false" ht="15" hidden="false" customHeight="false" outlineLevel="0" collapsed="false">
      <c r="A9692" s="0" t="s">
        <v>7055</v>
      </c>
      <c r="B9692" s="0" t="s">
        <v>76</v>
      </c>
      <c r="C9692" s="0" t="n">
        <v>2008</v>
      </c>
      <c r="D9692" s="0" t="s">
        <v>52</v>
      </c>
      <c r="E9692" s="0" t="s">
        <v>1002</v>
      </c>
      <c r="F9692" s="0" t="n">
        <v>0</v>
      </c>
      <c r="G9692" s="0" t="n">
        <v>0</v>
      </c>
      <c r="H9692" s="0" t="n">
        <v>0.12</v>
      </c>
      <c r="I9692" s="0" t="n">
        <v>0</v>
      </c>
      <c r="J9692" s="0" t="n">
        <v>0.12</v>
      </c>
      <c r="N9692" s="0" t="s">
        <v>74</v>
      </c>
      <c r="P9692" s="0" t="n">
        <f aca="false">IF(AND(OR(Dashboard!$B$5="All",D9692=Dashboard!$B$5),OR(Dashboard!$D$5="All",N9692=Dashboard!$D$5),OR(AND(C9692&lt;&gt;"",C9692&gt;=Dashboard!$F$5,C9692&lt;=Dashboard!$H$5),AND(C9692="",Dashboard!$F$5&lt;=1980,Dashboard!$H$5&gt;=2016))),1,0)</f>
        <v>1</v>
      </c>
      <c r="Q9692" s="0" t="n">
        <f aca="false">J9692*P9692+ROW()*0.00000001</f>
        <v>0.12009692</v>
      </c>
    </row>
    <row r="9693" customFormat="false" ht="15" hidden="false" customHeight="false" outlineLevel="0" collapsed="false">
      <c r="A9693" s="0" t="s">
        <v>7056</v>
      </c>
      <c r="B9693" s="0" t="s">
        <v>76</v>
      </c>
      <c r="C9693" s="0" t="n">
        <v>2001</v>
      </c>
      <c r="D9693" s="0" t="s">
        <v>102</v>
      </c>
      <c r="E9693" s="0" t="s">
        <v>1788</v>
      </c>
      <c r="F9693" s="0" t="n">
        <v>0.06</v>
      </c>
      <c r="G9693" s="0" t="n">
        <v>0.05</v>
      </c>
      <c r="H9693" s="0" t="n">
        <v>0</v>
      </c>
      <c r="I9693" s="0" t="n">
        <v>0.02</v>
      </c>
      <c r="J9693" s="0" t="n">
        <v>0.12</v>
      </c>
      <c r="K9693" s="0" t="n">
        <v>79</v>
      </c>
      <c r="L9693" s="0" t="n">
        <v>7.8</v>
      </c>
      <c r="M9693" s="0" t="s">
        <v>103</v>
      </c>
      <c r="N9693" s="0" t="s">
        <v>74</v>
      </c>
      <c r="O9693" s="0" t="s">
        <v>37</v>
      </c>
      <c r="P9693" s="0" t="n">
        <f aca="false">IF(AND(OR(Dashboard!$B$5="All",D9693=Dashboard!$B$5),OR(Dashboard!$D$5="All",N9693=Dashboard!$D$5),OR(AND(C9693&lt;&gt;"",C9693&gt;=Dashboard!$F$5,C9693&lt;=Dashboard!$H$5),AND(C9693="",Dashboard!$F$5&lt;=1980,Dashboard!$H$5&gt;=2016))),1,0)</f>
        <v>1</v>
      </c>
      <c r="Q9693" s="0" t="n">
        <f aca="false">J9693*P9693+ROW()*0.00000001</f>
        <v>0.12009693</v>
      </c>
    </row>
    <row r="9694" customFormat="false" ht="15" hidden="false" customHeight="false" outlineLevel="0" collapsed="false">
      <c r="A9694" s="0" t="s">
        <v>7057</v>
      </c>
      <c r="B9694" s="0" t="s">
        <v>33</v>
      </c>
      <c r="C9694" s="0" t="n">
        <v>2008</v>
      </c>
      <c r="D9694" s="0" t="s">
        <v>71</v>
      </c>
      <c r="E9694" s="0" t="s">
        <v>6143</v>
      </c>
      <c r="F9694" s="0" t="n">
        <v>0.11</v>
      </c>
      <c r="G9694" s="0" t="n">
        <v>0</v>
      </c>
      <c r="H9694" s="0" t="n">
        <v>0</v>
      </c>
      <c r="I9694" s="0" t="n">
        <v>0.01</v>
      </c>
      <c r="J9694" s="0" t="n">
        <v>0.12</v>
      </c>
      <c r="K9694" s="0" t="n">
        <v>53</v>
      </c>
      <c r="L9694" s="0" t="n">
        <v>8.1</v>
      </c>
      <c r="M9694" s="0" t="s">
        <v>73</v>
      </c>
      <c r="N9694" s="0" t="s">
        <v>35</v>
      </c>
      <c r="O9694" s="0" t="s">
        <v>53</v>
      </c>
      <c r="P9694" s="0" t="n">
        <f aca="false">IF(AND(OR(Dashboard!$B$5="All",D9694=Dashboard!$B$5),OR(Dashboard!$D$5="All",N9694=Dashboard!$D$5),OR(AND(C9694&lt;&gt;"",C9694&gt;=Dashboard!$F$5,C9694&lt;=Dashboard!$H$5),AND(C9694="",Dashboard!$F$5&lt;=1980,Dashboard!$H$5&gt;=2016))),1,0)</f>
        <v>1</v>
      </c>
      <c r="Q9694" s="0" t="n">
        <f aca="false">J9694*P9694+ROW()*0.00000001</f>
        <v>0.12009694</v>
      </c>
    </row>
    <row r="9695" customFormat="false" ht="15" hidden="false" customHeight="false" outlineLevel="0" collapsed="false">
      <c r="A9695" s="0" t="s">
        <v>2509</v>
      </c>
      <c r="B9695" s="0" t="s">
        <v>851</v>
      </c>
      <c r="C9695" s="0" t="n">
        <v>2013</v>
      </c>
      <c r="D9695" s="0" t="s">
        <v>71</v>
      </c>
      <c r="E9695" s="0" t="s">
        <v>328</v>
      </c>
      <c r="F9695" s="0" t="n">
        <v>0</v>
      </c>
      <c r="G9695" s="0" t="n">
        <v>0</v>
      </c>
      <c r="H9695" s="0" t="n">
        <v>0.12</v>
      </c>
      <c r="I9695" s="0" t="n">
        <v>0</v>
      </c>
      <c r="J9695" s="0" t="n">
        <v>0.12</v>
      </c>
      <c r="N9695" s="0" t="s">
        <v>74</v>
      </c>
      <c r="P9695" s="0" t="n">
        <f aca="false">IF(AND(OR(Dashboard!$B$5="All",D9695=Dashboard!$B$5),OR(Dashboard!$D$5="All",N9695=Dashboard!$D$5),OR(AND(C9695&lt;&gt;"",C9695&gt;=Dashboard!$F$5,C9695&lt;=Dashboard!$H$5),AND(C9695="",Dashboard!$F$5&lt;=1980,Dashboard!$H$5&gt;=2016))),1,0)</f>
        <v>1</v>
      </c>
      <c r="Q9695" s="0" t="n">
        <f aca="false">J9695*P9695+ROW()*0.00000001</f>
        <v>0.12009695</v>
      </c>
    </row>
    <row r="9696" customFormat="false" ht="15" hidden="false" customHeight="false" outlineLevel="0" collapsed="false">
      <c r="A9696" s="0" t="s">
        <v>7058</v>
      </c>
      <c r="B9696" s="0" t="s">
        <v>97</v>
      </c>
      <c r="C9696" s="0" t="n">
        <v>2014</v>
      </c>
      <c r="D9696" s="0" t="s">
        <v>52</v>
      </c>
      <c r="E9696" s="0" t="s">
        <v>328</v>
      </c>
      <c r="F9696" s="0" t="n">
        <v>0</v>
      </c>
      <c r="G9696" s="0" t="n">
        <v>0</v>
      </c>
      <c r="H9696" s="0" t="n">
        <v>0.12</v>
      </c>
      <c r="I9696" s="0" t="n">
        <v>0</v>
      </c>
      <c r="J9696" s="0" t="n">
        <v>0.12</v>
      </c>
      <c r="N9696" s="0" t="s">
        <v>35</v>
      </c>
      <c r="P9696" s="0" t="n">
        <f aca="false">IF(AND(OR(Dashboard!$B$5="All",D9696=Dashboard!$B$5),OR(Dashboard!$D$5="All",N9696=Dashboard!$D$5),OR(AND(C9696&lt;&gt;"",C9696&gt;=Dashboard!$F$5,C9696&lt;=Dashboard!$H$5),AND(C9696="",Dashboard!$F$5&lt;=1980,Dashboard!$H$5&gt;=2016))),1,0)</f>
        <v>1</v>
      </c>
      <c r="Q9696" s="0" t="n">
        <f aca="false">J9696*P9696+ROW()*0.00000001</f>
        <v>0.12009696</v>
      </c>
    </row>
    <row r="9697" customFormat="false" ht="15" hidden="false" customHeight="false" outlineLevel="0" collapsed="false">
      <c r="A9697" s="0" t="s">
        <v>1495</v>
      </c>
      <c r="B9697" s="0" t="s">
        <v>85</v>
      </c>
      <c r="C9697" s="0" t="n">
        <v>2002</v>
      </c>
      <c r="D9697" s="0" t="s">
        <v>34</v>
      </c>
      <c r="E9697" s="0" t="s">
        <v>142</v>
      </c>
      <c r="F9697" s="0" t="n">
        <v>0.09</v>
      </c>
      <c r="G9697" s="0" t="n">
        <v>0.03</v>
      </c>
      <c r="H9697" s="0" t="n">
        <v>0</v>
      </c>
      <c r="I9697" s="0" t="n">
        <v>0</v>
      </c>
      <c r="J9697" s="0" t="n">
        <v>0.12</v>
      </c>
      <c r="M9697" s="0" t="s">
        <v>36</v>
      </c>
      <c r="N9697" s="0" t="s">
        <v>35</v>
      </c>
      <c r="P9697" s="0" t="n">
        <f aca="false">IF(AND(OR(Dashboard!$B$5="All",D9697=Dashboard!$B$5),OR(Dashboard!$D$5="All",N9697=Dashboard!$D$5),OR(AND(C9697&lt;&gt;"",C9697&gt;=Dashboard!$F$5,C9697&lt;=Dashboard!$H$5),AND(C9697="",Dashboard!$F$5&lt;=1980,Dashboard!$H$5&gt;=2016))),1,0)</f>
        <v>1</v>
      </c>
      <c r="Q9697" s="0" t="n">
        <f aca="false">J9697*P9697+ROW()*0.00000001</f>
        <v>0.12009697</v>
      </c>
    </row>
    <row r="9698" customFormat="false" ht="15" hidden="false" customHeight="false" outlineLevel="0" collapsed="false">
      <c r="A9698" s="0" t="s">
        <v>7059</v>
      </c>
      <c r="B9698" s="0" t="s">
        <v>50</v>
      </c>
      <c r="C9698" s="0" t="n">
        <v>2010</v>
      </c>
      <c r="D9698" s="0" t="s">
        <v>46</v>
      </c>
      <c r="E9698" s="0" t="s">
        <v>328</v>
      </c>
      <c r="F9698" s="0" t="n">
        <v>0</v>
      </c>
      <c r="G9698" s="0" t="n">
        <v>0</v>
      </c>
      <c r="H9698" s="0" t="n">
        <v>0.12</v>
      </c>
      <c r="I9698" s="0" t="n">
        <v>0</v>
      </c>
      <c r="J9698" s="0" t="n">
        <v>0.12</v>
      </c>
      <c r="N9698" s="0" t="s">
        <v>35</v>
      </c>
      <c r="P9698" s="0" t="n">
        <f aca="false">IF(AND(OR(Dashboard!$B$5="All",D9698=Dashboard!$B$5),OR(Dashboard!$D$5="All",N9698=Dashboard!$D$5),OR(AND(C9698&lt;&gt;"",C9698&gt;=Dashboard!$F$5,C9698&lt;=Dashboard!$H$5),AND(C9698="",Dashboard!$F$5&lt;=1980,Dashboard!$H$5&gt;=2016))),1,0)</f>
        <v>1</v>
      </c>
      <c r="Q9698" s="0" t="n">
        <f aca="false">J9698*P9698+ROW()*0.00000001</f>
        <v>0.12009698</v>
      </c>
    </row>
    <row r="9699" customFormat="false" ht="15" hidden="false" customHeight="false" outlineLevel="0" collapsed="false">
      <c r="A9699" s="0" t="s">
        <v>7060</v>
      </c>
      <c r="B9699" s="0" t="s">
        <v>97</v>
      </c>
      <c r="C9699" s="0" t="n">
        <v>2016</v>
      </c>
      <c r="D9699" s="0" t="s">
        <v>46</v>
      </c>
      <c r="E9699" s="0" t="s">
        <v>1607</v>
      </c>
      <c r="F9699" s="0" t="n">
        <v>0</v>
      </c>
      <c r="G9699" s="0" t="n">
        <v>0</v>
      </c>
      <c r="H9699" s="0" t="n">
        <v>0.12</v>
      </c>
      <c r="I9699" s="0" t="n">
        <v>0</v>
      </c>
      <c r="J9699" s="0" t="n">
        <v>0.12</v>
      </c>
      <c r="N9699" s="0" t="s">
        <v>35</v>
      </c>
      <c r="P9699" s="0" t="n">
        <f aca="false">IF(AND(OR(Dashboard!$B$5="All",D9699=Dashboard!$B$5),OR(Dashboard!$D$5="All",N9699=Dashboard!$D$5),OR(AND(C9699&lt;&gt;"",C9699&gt;=Dashboard!$F$5,C9699&lt;=Dashboard!$H$5),AND(C9699="",Dashboard!$F$5&lt;=1980,Dashboard!$H$5&gt;=2016))),1,0)</f>
        <v>1</v>
      </c>
      <c r="Q9699" s="0" t="n">
        <f aca="false">J9699*P9699+ROW()*0.00000001</f>
        <v>0.12009699</v>
      </c>
    </row>
    <row r="9700" customFormat="false" ht="15" hidden="false" customHeight="false" outlineLevel="0" collapsed="false">
      <c r="A9700" s="0" t="s">
        <v>7061</v>
      </c>
      <c r="B9700" s="0" t="s">
        <v>76</v>
      </c>
      <c r="C9700" s="0" t="n">
        <v>2002</v>
      </c>
      <c r="D9700" s="0" t="s">
        <v>16</v>
      </c>
      <c r="E9700" s="0" t="s">
        <v>124</v>
      </c>
      <c r="F9700" s="0" t="n">
        <v>0.06</v>
      </c>
      <c r="G9700" s="0" t="n">
        <v>0.05</v>
      </c>
      <c r="H9700" s="0" t="n">
        <v>0</v>
      </c>
      <c r="I9700" s="0" t="n">
        <v>0.02</v>
      </c>
      <c r="J9700" s="0" t="n">
        <v>0.12</v>
      </c>
      <c r="K9700" s="0" t="n">
        <v>49</v>
      </c>
      <c r="L9700" s="0" t="n">
        <v>5</v>
      </c>
      <c r="M9700" s="0" t="s">
        <v>36</v>
      </c>
      <c r="N9700" s="0" t="s">
        <v>74</v>
      </c>
      <c r="O9700" s="0" t="s">
        <v>177</v>
      </c>
      <c r="P9700" s="0" t="n">
        <f aca="false">IF(AND(OR(Dashboard!$B$5="All",D9700=Dashboard!$B$5),OR(Dashboard!$D$5="All",N9700=Dashboard!$D$5),OR(AND(C9700&lt;&gt;"",C9700&gt;=Dashboard!$F$5,C9700&lt;=Dashboard!$H$5),AND(C9700="",Dashboard!$F$5&lt;=1980,Dashboard!$H$5&gt;=2016))),1,0)</f>
        <v>1</v>
      </c>
      <c r="Q9700" s="0" t="n">
        <f aca="false">J9700*P9700+ROW()*0.00000001</f>
        <v>0.120097</v>
      </c>
    </row>
    <row r="9701" customFormat="false" ht="15" hidden="false" customHeight="false" outlineLevel="0" collapsed="false">
      <c r="A9701" s="0" t="s">
        <v>7062</v>
      </c>
      <c r="B9701" s="0" t="s">
        <v>33</v>
      </c>
      <c r="C9701" s="0" t="n">
        <v>2008</v>
      </c>
      <c r="D9701" s="0" t="s">
        <v>58</v>
      </c>
      <c r="E9701" s="0" t="s">
        <v>560</v>
      </c>
      <c r="F9701" s="0" t="n">
        <v>0.1</v>
      </c>
      <c r="G9701" s="0" t="n">
        <v>0.02</v>
      </c>
      <c r="H9701" s="0" t="n">
        <v>0</v>
      </c>
      <c r="I9701" s="0" t="n">
        <v>0.01</v>
      </c>
      <c r="J9701" s="0" t="n">
        <v>0.12</v>
      </c>
      <c r="K9701" s="0" t="n">
        <v>60</v>
      </c>
      <c r="M9701" s="0" t="s">
        <v>36</v>
      </c>
      <c r="N9701" s="0" t="s">
        <v>35</v>
      </c>
      <c r="O9701" s="0" t="s">
        <v>53</v>
      </c>
      <c r="P9701" s="0" t="n">
        <f aca="false">IF(AND(OR(Dashboard!$B$5="All",D9701=Dashboard!$B$5),OR(Dashboard!$D$5="All",N9701=Dashboard!$D$5),OR(AND(C9701&lt;&gt;"",C9701&gt;=Dashboard!$F$5,C9701&lt;=Dashboard!$H$5),AND(C9701="",Dashboard!$F$5&lt;=1980,Dashboard!$H$5&gt;=2016))),1,0)</f>
        <v>1</v>
      </c>
      <c r="Q9701" s="0" t="n">
        <f aca="false">J9701*P9701+ROW()*0.00000001</f>
        <v>0.12009701</v>
      </c>
    </row>
    <row r="9702" customFormat="false" ht="15" hidden="false" customHeight="false" outlineLevel="0" collapsed="false">
      <c r="A9702" s="0" t="s">
        <v>7063</v>
      </c>
      <c r="B9702" s="0" t="s">
        <v>117</v>
      </c>
      <c r="C9702" s="0" t="n">
        <v>1998</v>
      </c>
      <c r="D9702" s="0" t="s">
        <v>114</v>
      </c>
      <c r="E9702" s="0" t="s">
        <v>4680</v>
      </c>
      <c r="F9702" s="0" t="n">
        <v>0.03</v>
      </c>
      <c r="G9702" s="0" t="n">
        <v>0.02</v>
      </c>
      <c r="H9702" s="0" t="n">
        <v>0.07</v>
      </c>
      <c r="I9702" s="0" t="n">
        <v>0.01</v>
      </c>
      <c r="J9702" s="0" t="n">
        <v>0.12</v>
      </c>
      <c r="N9702" s="0" t="s">
        <v>74</v>
      </c>
      <c r="P9702" s="0" t="n">
        <f aca="false">IF(AND(OR(Dashboard!$B$5="All",D9702=Dashboard!$B$5),OR(Dashboard!$D$5="All",N9702=Dashboard!$D$5),OR(AND(C9702&lt;&gt;"",C9702&gt;=Dashboard!$F$5,C9702&lt;=Dashboard!$H$5),AND(C9702="",Dashboard!$F$5&lt;=1980,Dashboard!$H$5&gt;=2016))),1,0)</f>
        <v>1</v>
      </c>
      <c r="Q9702" s="0" t="n">
        <f aca="false">J9702*P9702+ROW()*0.00000001</f>
        <v>0.12009702</v>
      </c>
    </row>
    <row r="9703" customFormat="false" ht="15" hidden="false" customHeight="false" outlineLevel="0" collapsed="false">
      <c r="A9703" s="0" t="s">
        <v>7064</v>
      </c>
      <c r="B9703" s="0" t="s">
        <v>76</v>
      </c>
      <c r="C9703" s="0" t="n">
        <v>2006</v>
      </c>
      <c r="D9703" s="0" t="s">
        <v>46</v>
      </c>
      <c r="E9703" s="0" t="s">
        <v>195</v>
      </c>
      <c r="F9703" s="0" t="n">
        <v>0</v>
      </c>
      <c r="G9703" s="0" t="n">
        <v>0</v>
      </c>
      <c r="H9703" s="0" t="n">
        <v>0.12</v>
      </c>
      <c r="I9703" s="0" t="n">
        <v>0</v>
      </c>
      <c r="J9703" s="0" t="n">
        <v>0.12</v>
      </c>
      <c r="N9703" s="0" t="s">
        <v>74</v>
      </c>
      <c r="P9703" s="0" t="n">
        <f aca="false">IF(AND(OR(Dashboard!$B$5="All",D9703=Dashboard!$B$5),OR(Dashboard!$D$5="All",N9703=Dashboard!$D$5),OR(AND(C9703&lt;&gt;"",C9703&gt;=Dashboard!$F$5,C9703&lt;=Dashboard!$H$5),AND(C9703="",Dashboard!$F$5&lt;=1980,Dashboard!$H$5&gt;=2016))),1,0)</f>
        <v>1</v>
      </c>
      <c r="Q9703" s="0" t="n">
        <f aca="false">J9703*P9703+ROW()*0.00000001</f>
        <v>0.12009703</v>
      </c>
    </row>
    <row r="9704" customFormat="false" ht="15" hidden="false" customHeight="false" outlineLevel="0" collapsed="false">
      <c r="A9704" s="0" t="s">
        <v>7065</v>
      </c>
      <c r="B9704" s="0" t="s">
        <v>70</v>
      </c>
      <c r="D9704" s="0" t="s">
        <v>246</v>
      </c>
      <c r="E9704" s="0" t="s">
        <v>2595</v>
      </c>
      <c r="F9704" s="0" t="n">
        <v>0.09</v>
      </c>
      <c r="G9704" s="0" t="n">
        <v>0</v>
      </c>
      <c r="H9704" s="0" t="n">
        <v>0.03</v>
      </c>
      <c r="I9704" s="0" t="n">
        <v>0.01</v>
      </c>
      <c r="J9704" s="0" t="n">
        <v>0.12</v>
      </c>
      <c r="K9704" s="0" t="n">
        <v>50</v>
      </c>
      <c r="L9704" s="0" t="n">
        <v>6.7</v>
      </c>
      <c r="M9704" s="0" t="s">
        <v>103</v>
      </c>
      <c r="N9704" s="0" t="s">
        <v>74</v>
      </c>
      <c r="O9704" s="0" t="s">
        <v>177</v>
      </c>
      <c r="P9704" s="0" t="n">
        <f aca="false">IF(AND(OR(Dashboard!$B$5="All",D9704=Dashboard!$B$5),OR(Dashboard!$D$5="All",N9704=Dashboard!$D$5),OR(AND(C9704&lt;&gt;"",C9704&gt;=Dashboard!$F$5,C9704&lt;=Dashboard!$H$5),AND(C9704="",Dashboard!$F$5&lt;=1980,Dashboard!$H$5&gt;=2016))),1,0)</f>
        <v>1</v>
      </c>
      <c r="Q9704" s="0" t="n">
        <f aca="false">J9704*P9704+ROW()*0.00000001</f>
        <v>0.12009704</v>
      </c>
    </row>
    <row r="9705" customFormat="false" ht="15" hidden="false" customHeight="false" outlineLevel="0" collapsed="false">
      <c r="A9705" s="0" t="s">
        <v>7066</v>
      </c>
      <c r="B9705" s="0" t="s">
        <v>117</v>
      </c>
      <c r="C9705" s="0" t="n">
        <v>2000</v>
      </c>
      <c r="D9705" s="0" t="s">
        <v>58</v>
      </c>
      <c r="E9705" s="0" t="s">
        <v>1530</v>
      </c>
      <c r="F9705" s="0" t="n">
        <v>0.07</v>
      </c>
      <c r="G9705" s="0" t="n">
        <v>0.05</v>
      </c>
      <c r="H9705" s="0" t="n">
        <v>0</v>
      </c>
      <c r="I9705" s="0" t="n">
        <v>0.01</v>
      </c>
      <c r="J9705" s="0" t="n">
        <v>0.12</v>
      </c>
      <c r="N9705" s="0" t="s">
        <v>74</v>
      </c>
      <c r="P9705" s="0" t="n">
        <f aca="false">IF(AND(OR(Dashboard!$B$5="All",D9705=Dashboard!$B$5),OR(Dashboard!$D$5="All",N9705=Dashboard!$D$5),OR(AND(C9705&lt;&gt;"",C9705&gt;=Dashboard!$F$5,C9705&lt;=Dashboard!$H$5),AND(C9705="",Dashboard!$F$5&lt;=1980,Dashboard!$H$5&gt;=2016))),1,0)</f>
        <v>1</v>
      </c>
      <c r="Q9705" s="0" t="n">
        <f aca="false">J9705*P9705+ROW()*0.00000001</f>
        <v>0.12009705</v>
      </c>
    </row>
    <row r="9706" customFormat="false" ht="15" hidden="false" customHeight="false" outlineLevel="0" collapsed="false">
      <c r="A9706" s="0" t="s">
        <v>7067</v>
      </c>
      <c r="B9706" s="0" t="s">
        <v>117</v>
      </c>
      <c r="C9706" s="0" t="n">
        <v>1997</v>
      </c>
      <c r="D9706" s="0" t="s">
        <v>246</v>
      </c>
      <c r="E9706" s="0" t="s">
        <v>449</v>
      </c>
      <c r="F9706" s="0" t="n">
        <v>0.07</v>
      </c>
      <c r="G9706" s="0" t="n">
        <v>0.05</v>
      </c>
      <c r="H9706" s="0" t="n">
        <v>0</v>
      </c>
      <c r="I9706" s="0" t="n">
        <v>0.01</v>
      </c>
      <c r="J9706" s="0" t="n">
        <v>0.12</v>
      </c>
      <c r="N9706" s="0" t="s">
        <v>74</v>
      </c>
      <c r="P9706" s="0" t="n">
        <f aca="false">IF(AND(OR(Dashboard!$B$5="All",D9706=Dashboard!$B$5),OR(Dashboard!$D$5="All",N9706=Dashboard!$D$5),OR(AND(C9706&lt;&gt;"",C9706&gt;=Dashboard!$F$5,C9706&lt;=Dashboard!$H$5),AND(C9706="",Dashboard!$F$5&lt;=1980,Dashboard!$H$5&gt;=2016))),1,0)</f>
        <v>1</v>
      </c>
      <c r="Q9706" s="0" t="n">
        <f aca="false">J9706*P9706+ROW()*0.00000001</f>
        <v>0.12009706</v>
      </c>
    </row>
    <row r="9707" customFormat="false" ht="15" hidden="false" customHeight="false" outlineLevel="0" collapsed="false">
      <c r="A9707" s="0" t="s">
        <v>1602</v>
      </c>
      <c r="B9707" s="0" t="s">
        <v>152</v>
      </c>
      <c r="D9707" s="0" t="s">
        <v>52</v>
      </c>
      <c r="E9707" s="0" t="s">
        <v>520</v>
      </c>
      <c r="F9707" s="0" t="n">
        <v>0.06</v>
      </c>
      <c r="G9707" s="0" t="n">
        <v>0.04</v>
      </c>
      <c r="H9707" s="0" t="n">
        <v>0</v>
      </c>
      <c r="I9707" s="0" t="n">
        <v>0.01</v>
      </c>
      <c r="J9707" s="0" t="n">
        <v>0.12</v>
      </c>
      <c r="K9707" s="0" t="n">
        <v>78</v>
      </c>
      <c r="L9707" s="0" t="n">
        <v>8.1</v>
      </c>
      <c r="M9707" s="0" t="s">
        <v>103</v>
      </c>
      <c r="N9707" s="0" t="s">
        <v>152</v>
      </c>
      <c r="O9707" s="0" t="s">
        <v>37</v>
      </c>
      <c r="P9707" s="0" t="n">
        <f aca="false">IF(AND(OR(Dashboard!$B$5="All",D9707=Dashboard!$B$5),OR(Dashboard!$D$5="All",N9707=Dashboard!$D$5),OR(AND(C9707&lt;&gt;"",C9707&gt;=Dashboard!$F$5,C9707&lt;=Dashboard!$H$5),AND(C9707="",Dashboard!$F$5&lt;=1980,Dashboard!$H$5&gt;=2016))),1,0)</f>
        <v>1</v>
      </c>
      <c r="Q9707" s="0" t="n">
        <f aca="false">J9707*P9707+ROW()*0.00000001</f>
        <v>0.12009707</v>
      </c>
    </row>
    <row r="9708" customFormat="false" ht="15" hidden="false" customHeight="false" outlineLevel="0" collapsed="false">
      <c r="A9708" s="0" t="s">
        <v>7068</v>
      </c>
      <c r="B9708" s="0" t="s">
        <v>50</v>
      </c>
      <c r="C9708" s="0" t="n">
        <v>2008</v>
      </c>
      <c r="D9708" s="0" t="s">
        <v>34</v>
      </c>
      <c r="E9708" s="0" t="s">
        <v>160</v>
      </c>
      <c r="F9708" s="0" t="n">
        <v>0.11</v>
      </c>
      <c r="G9708" s="0" t="n">
        <v>0</v>
      </c>
      <c r="H9708" s="0" t="n">
        <v>0</v>
      </c>
      <c r="I9708" s="0" t="n">
        <v>0.01</v>
      </c>
      <c r="J9708" s="0" t="n">
        <v>0.12</v>
      </c>
      <c r="M9708" s="0" t="s">
        <v>36</v>
      </c>
      <c r="N9708" s="0" t="s">
        <v>35</v>
      </c>
      <c r="P9708" s="0" t="n">
        <f aca="false">IF(AND(OR(Dashboard!$B$5="All",D9708=Dashboard!$B$5),OR(Dashboard!$D$5="All",N9708=Dashboard!$D$5),OR(AND(C9708&lt;&gt;"",C9708&gt;=Dashboard!$F$5,C9708&lt;=Dashboard!$H$5),AND(C9708="",Dashboard!$F$5&lt;=1980,Dashboard!$H$5&gt;=2016))),1,0)</f>
        <v>1</v>
      </c>
      <c r="Q9708" s="0" t="n">
        <f aca="false">J9708*P9708+ROW()*0.00000001</f>
        <v>0.12009708</v>
      </c>
    </row>
    <row r="9709" customFormat="false" ht="15" hidden="false" customHeight="false" outlineLevel="0" collapsed="false">
      <c r="A9709" s="0" t="s">
        <v>4087</v>
      </c>
      <c r="B9709" s="0" t="s">
        <v>184</v>
      </c>
      <c r="C9709" s="0" t="n">
        <v>2012</v>
      </c>
      <c r="D9709" s="0" t="s">
        <v>56</v>
      </c>
      <c r="E9709" s="0" t="s">
        <v>91</v>
      </c>
      <c r="F9709" s="0" t="n">
        <v>0.06</v>
      </c>
      <c r="G9709" s="0" t="n">
        <v>0.05</v>
      </c>
      <c r="H9709" s="0" t="n">
        <v>0</v>
      </c>
      <c r="I9709" s="0" t="n">
        <v>0.01</v>
      </c>
      <c r="J9709" s="0" t="n">
        <v>0.12</v>
      </c>
      <c r="N9709" s="0" t="s">
        <v>35</v>
      </c>
      <c r="P9709" s="0" t="n">
        <f aca="false">IF(AND(OR(Dashboard!$B$5="All",D9709=Dashboard!$B$5),OR(Dashboard!$D$5="All",N9709=Dashboard!$D$5),OR(AND(C9709&lt;&gt;"",C9709&gt;=Dashboard!$F$5,C9709&lt;=Dashboard!$H$5),AND(C9709="",Dashboard!$F$5&lt;=1980,Dashboard!$H$5&gt;=2016))),1,0)</f>
        <v>1</v>
      </c>
      <c r="Q9709" s="0" t="n">
        <f aca="false">J9709*P9709+ROW()*0.00000001</f>
        <v>0.12009709</v>
      </c>
    </row>
    <row r="9710" customFormat="false" ht="15" hidden="false" customHeight="false" outlineLevel="0" collapsed="false">
      <c r="A9710" s="0" t="s">
        <v>6119</v>
      </c>
      <c r="B9710" s="0" t="s">
        <v>97</v>
      </c>
      <c r="C9710" s="0" t="n">
        <v>2013</v>
      </c>
      <c r="D9710" s="0" t="s">
        <v>46</v>
      </c>
      <c r="E9710" s="0" t="s">
        <v>3581</v>
      </c>
      <c r="F9710" s="0" t="n">
        <v>0.09</v>
      </c>
      <c r="G9710" s="0" t="n">
        <v>0</v>
      </c>
      <c r="H9710" s="0" t="n">
        <v>0.03</v>
      </c>
      <c r="I9710" s="0" t="n">
        <v>0.01</v>
      </c>
      <c r="J9710" s="0" t="n">
        <v>0.12</v>
      </c>
      <c r="K9710" s="0" t="n">
        <v>62</v>
      </c>
      <c r="L9710" s="0" t="n">
        <v>7.7</v>
      </c>
      <c r="M9710" s="0" t="s">
        <v>73</v>
      </c>
      <c r="N9710" s="0" t="s">
        <v>35</v>
      </c>
      <c r="O9710" s="0" t="s">
        <v>67</v>
      </c>
      <c r="P9710" s="0" t="n">
        <f aca="false">IF(AND(OR(Dashboard!$B$5="All",D9710=Dashboard!$B$5),OR(Dashboard!$D$5="All",N9710=Dashboard!$D$5),OR(AND(C9710&lt;&gt;"",C9710&gt;=Dashboard!$F$5,C9710&lt;=Dashboard!$H$5),AND(C9710="",Dashboard!$F$5&lt;=1980,Dashboard!$H$5&gt;=2016))),1,0)</f>
        <v>1</v>
      </c>
      <c r="Q9710" s="0" t="n">
        <f aca="false">J9710*P9710+ROW()*0.00000001</f>
        <v>0.1200971</v>
      </c>
    </row>
    <row r="9711" customFormat="false" ht="15" hidden="false" customHeight="false" outlineLevel="0" collapsed="false">
      <c r="A9711" s="0" t="s">
        <v>7069</v>
      </c>
      <c r="B9711" s="0" t="s">
        <v>4986</v>
      </c>
      <c r="C9711" s="0" t="n">
        <v>1994</v>
      </c>
      <c r="D9711" s="0" t="s">
        <v>102</v>
      </c>
      <c r="E9711" s="0" t="s">
        <v>4987</v>
      </c>
      <c r="F9711" s="0" t="n">
        <v>0</v>
      </c>
      <c r="G9711" s="0" t="n">
        <v>0</v>
      </c>
      <c r="H9711" s="0" t="n">
        <v>0.12</v>
      </c>
      <c r="I9711" s="0" t="n">
        <v>0</v>
      </c>
      <c r="J9711" s="0" t="n">
        <v>0.12</v>
      </c>
      <c r="N9711" s="0" t="s">
        <v>161</v>
      </c>
      <c r="P9711" s="0" t="n">
        <f aca="false">IF(AND(OR(Dashboard!$B$5="All",D9711=Dashboard!$B$5),OR(Dashboard!$D$5="All",N9711=Dashboard!$D$5),OR(AND(C9711&lt;&gt;"",C9711&gt;=Dashboard!$F$5,C9711&lt;=Dashboard!$H$5),AND(C9711="",Dashboard!$F$5&lt;=1980,Dashboard!$H$5&gt;=2016))),1,0)</f>
        <v>1</v>
      </c>
      <c r="Q9711" s="0" t="n">
        <f aca="false">J9711*P9711+ROW()*0.00000001</f>
        <v>0.12009711</v>
      </c>
    </row>
    <row r="9712" customFormat="false" ht="15" hidden="false" customHeight="false" outlineLevel="0" collapsed="false">
      <c r="A9712" s="0" t="s">
        <v>7070</v>
      </c>
      <c r="B9712" s="0" t="s">
        <v>50</v>
      </c>
      <c r="C9712" s="0" t="n">
        <v>2008</v>
      </c>
      <c r="D9712" s="0" t="s">
        <v>114</v>
      </c>
      <c r="E9712" s="0" t="s">
        <v>782</v>
      </c>
      <c r="F9712" s="0" t="n">
        <v>0</v>
      </c>
      <c r="G9712" s="0" t="n">
        <v>0</v>
      </c>
      <c r="H9712" s="0" t="n">
        <v>0.12</v>
      </c>
      <c r="I9712" s="0" t="n">
        <v>0</v>
      </c>
      <c r="J9712" s="0" t="n">
        <v>0.12</v>
      </c>
      <c r="N9712" s="0" t="s">
        <v>35</v>
      </c>
      <c r="P9712" s="0" t="n">
        <f aca="false">IF(AND(OR(Dashboard!$B$5="All",D9712=Dashboard!$B$5),OR(Dashboard!$D$5="All",N9712=Dashboard!$D$5),OR(AND(C9712&lt;&gt;"",C9712&gt;=Dashboard!$F$5,C9712&lt;=Dashboard!$H$5),AND(C9712="",Dashboard!$F$5&lt;=1980,Dashboard!$H$5&gt;=2016))),1,0)</f>
        <v>1</v>
      </c>
      <c r="Q9712" s="0" t="n">
        <f aca="false">J9712*P9712+ROW()*0.00000001</f>
        <v>0.12009712</v>
      </c>
    </row>
    <row r="9713" customFormat="false" ht="15" hidden="false" customHeight="false" outlineLevel="0" collapsed="false">
      <c r="A9713" s="0" t="s">
        <v>7071</v>
      </c>
      <c r="B9713" s="0" t="s">
        <v>50</v>
      </c>
      <c r="C9713" s="0" t="n">
        <v>2011</v>
      </c>
      <c r="D9713" s="0" t="s">
        <v>71</v>
      </c>
      <c r="E9713" s="0" t="s">
        <v>328</v>
      </c>
      <c r="F9713" s="0" t="n">
        <v>0</v>
      </c>
      <c r="G9713" s="0" t="n">
        <v>0</v>
      </c>
      <c r="H9713" s="0" t="n">
        <v>0.12</v>
      </c>
      <c r="I9713" s="0" t="n">
        <v>0</v>
      </c>
      <c r="J9713" s="0" t="n">
        <v>0.12</v>
      </c>
      <c r="N9713" s="0" t="s">
        <v>35</v>
      </c>
      <c r="P9713" s="0" t="n">
        <f aca="false">IF(AND(OR(Dashboard!$B$5="All",D9713=Dashboard!$B$5),OR(Dashboard!$D$5="All",N9713=Dashboard!$D$5),OR(AND(C9713&lt;&gt;"",C9713&gt;=Dashboard!$F$5,C9713&lt;=Dashboard!$H$5),AND(C9713="",Dashboard!$F$5&lt;=1980,Dashboard!$H$5&gt;=2016))),1,0)</f>
        <v>1</v>
      </c>
      <c r="Q9713" s="0" t="n">
        <f aca="false">J9713*P9713+ROW()*0.00000001</f>
        <v>0.12009713</v>
      </c>
    </row>
    <row r="9714" customFormat="false" ht="15" hidden="false" customHeight="false" outlineLevel="0" collapsed="false">
      <c r="A9714" s="0" t="s">
        <v>7072</v>
      </c>
      <c r="B9714" s="0" t="s">
        <v>76</v>
      </c>
      <c r="C9714" s="0" t="n">
        <v>2008</v>
      </c>
      <c r="D9714" s="0" t="s">
        <v>102</v>
      </c>
      <c r="E9714" s="0" t="s">
        <v>2860</v>
      </c>
      <c r="F9714" s="0" t="n">
        <v>0.04</v>
      </c>
      <c r="G9714" s="0" t="n">
        <v>0.03</v>
      </c>
      <c r="H9714" s="0" t="n">
        <v>0.03</v>
      </c>
      <c r="I9714" s="0" t="n">
        <v>0.01</v>
      </c>
      <c r="J9714" s="0" t="n">
        <v>0.12</v>
      </c>
      <c r="N9714" s="0" t="s">
        <v>74</v>
      </c>
      <c r="P9714" s="0" t="n">
        <f aca="false">IF(AND(OR(Dashboard!$B$5="All",D9714=Dashboard!$B$5),OR(Dashboard!$D$5="All",N9714=Dashboard!$D$5),OR(AND(C9714&lt;&gt;"",C9714&gt;=Dashboard!$F$5,C9714&lt;=Dashboard!$H$5),AND(C9714="",Dashboard!$F$5&lt;=1980,Dashboard!$H$5&gt;=2016))),1,0)</f>
        <v>1</v>
      </c>
      <c r="Q9714" s="0" t="n">
        <f aca="false">J9714*P9714+ROW()*0.00000001</f>
        <v>0.12009714</v>
      </c>
    </row>
    <row r="9715" customFormat="false" ht="15" hidden="false" customHeight="false" outlineLevel="0" collapsed="false">
      <c r="A9715" s="0" t="s">
        <v>4783</v>
      </c>
      <c r="B9715" s="0" t="s">
        <v>33</v>
      </c>
      <c r="C9715" s="0" t="n">
        <v>2010</v>
      </c>
      <c r="D9715" s="0" t="s">
        <v>52</v>
      </c>
      <c r="E9715" s="0" t="s">
        <v>7073</v>
      </c>
      <c r="F9715" s="0" t="n">
        <v>0.12</v>
      </c>
      <c r="G9715" s="0" t="n">
        <v>0</v>
      </c>
      <c r="H9715" s="0" t="n">
        <v>0</v>
      </c>
      <c r="I9715" s="0" t="n">
        <v>0.01</v>
      </c>
      <c r="J9715" s="0" t="n">
        <v>0.12</v>
      </c>
      <c r="M9715" s="0" t="s">
        <v>36</v>
      </c>
      <c r="N9715" s="0" t="s">
        <v>35</v>
      </c>
      <c r="P9715" s="0" t="n">
        <f aca="false">IF(AND(OR(Dashboard!$B$5="All",D9715=Dashboard!$B$5),OR(Dashboard!$D$5="All",N9715=Dashboard!$D$5),OR(AND(C9715&lt;&gt;"",C9715&gt;=Dashboard!$F$5,C9715&lt;=Dashboard!$H$5),AND(C9715="",Dashboard!$F$5&lt;=1980,Dashboard!$H$5&gt;=2016))),1,0)</f>
        <v>1</v>
      </c>
      <c r="Q9715" s="0" t="n">
        <f aca="false">J9715*P9715+ROW()*0.00000001</f>
        <v>0.12009715</v>
      </c>
    </row>
    <row r="9716" customFormat="false" ht="15" hidden="false" customHeight="false" outlineLevel="0" collapsed="false">
      <c r="A9716" s="0" t="s">
        <v>4095</v>
      </c>
      <c r="B9716" s="0" t="s">
        <v>76</v>
      </c>
      <c r="C9716" s="0" t="n">
        <v>2007</v>
      </c>
      <c r="D9716" s="0" t="s">
        <v>48</v>
      </c>
      <c r="E9716" s="0" t="s">
        <v>1002</v>
      </c>
      <c r="F9716" s="0" t="n">
        <v>0.06</v>
      </c>
      <c r="G9716" s="0" t="n">
        <v>0.05</v>
      </c>
      <c r="H9716" s="0" t="n">
        <v>0</v>
      </c>
      <c r="I9716" s="0" t="n">
        <v>0.02</v>
      </c>
      <c r="J9716" s="0" t="n">
        <v>0.12</v>
      </c>
      <c r="K9716" s="0" t="n">
        <v>78</v>
      </c>
      <c r="L9716" s="0" t="n">
        <v>7</v>
      </c>
      <c r="M9716" s="0" t="s">
        <v>125</v>
      </c>
      <c r="N9716" s="0" t="s">
        <v>74</v>
      </c>
      <c r="O9716" s="0" t="s">
        <v>37</v>
      </c>
      <c r="P9716" s="0" t="n">
        <f aca="false">IF(AND(OR(Dashboard!$B$5="All",D9716=Dashboard!$B$5),OR(Dashboard!$D$5="All",N9716=Dashboard!$D$5),OR(AND(C9716&lt;&gt;"",C9716&gt;=Dashboard!$F$5,C9716&lt;=Dashboard!$H$5),AND(C9716="",Dashboard!$F$5&lt;=1980,Dashboard!$H$5&gt;=2016))),1,0)</f>
        <v>1</v>
      </c>
      <c r="Q9716" s="0" t="n">
        <f aca="false">J9716*P9716+ROW()*0.00000001</f>
        <v>0.12009716</v>
      </c>
    </row>
    <row r="9717" customFormat="false" ht="15" hidden="false" customHeight="false" outlineLevel="0" collapsed="false">
      <c r="A9717" s="0" t="s">
        <v>6396</v>
      </c>
      <c r="B9717" s="0" t="s">
        <v>164</v>
      </c>
      <c r="C9717" s="0" t="n">
        <v>2008</v>
      </c>
      <c r="D9717" s="0" t="s">
        <v>52</v>
      </c>
      <c r="E9717" s="0" t="s">
        <v>124</v>
      </c>
      <c r="F9717" s="0" t="n">
        <v>0.11</v>
      </c>
      <c r="G9717" s="0" t="n">
        <v>0</v>
      </c>
      <c r="H9717" s="0" t="n">
        <v>0</v>
      </c>
      <c r="I9717" s="0" t="n">
        <v>0.01</v>
      </c>
      <c r="J9717" s="0" t="n">
        <v>0.12</v>
      </c>
      <c r="K9717" s="0" t="n">
        <v>64</v>
      </c>
      <c r="L9717" s="0" t="n">
        <v>8.4</v>
      </c>
      <c r="M9717" s="0" t="s">
        <v>36</v>
      </c>
      <c r="N9717" s="0" t="s">
        <v>74</v>
      </c>
      <c r="O9717" s="0" t="s">
        <v>67</v>
      </c>
      <c r="P9717" s="0" t="n">
        <f aca="false">IF(AND(OR(Dashboard!$B$5="All",D9717=Dashboard!$B$5),OR(Dashboard!$D$5="All",N9717=Dashboard!$D$5),OR(AND(C9717&lt;&gt;"",C9717&gt;=Dashboard!$F$5,C9717&lt;=Dashboard!$H$5),AND(C9717="",Dashboard!$F$5&lt;=1980,Dashboard!$H$5&gt;=2016))),1,0)</f>
        <v>1</v>
      </c>
      <c r="Q9717" s="0" t="n">
        <f aca="false">J9717*P9717+ROW()*0.00000001</f>
        <v>0.12009717</v>
      </c>
    </row>
    <row r="9718" customFormat="false" ht="15" hidden="false" customHeight="false" outlineLevel="0" collapsed="false">
      <c r="A9718" s="0" t="s">
        <v>7074</v>
      </c>
      <c r="B9718" s="0" t="s">
        <v>117</v>
      </c>
      <c r="C9718" s="0" t="n">
        <v>1998</v>
      </c>
      <c r="D9718" s="0" t="s">
        <v>46</v>
      </c>
      <c r="E9718" s="0" t="s">
        <v>91</v>
      </c>
      <c r="F9718" s="0" t="n">
        <v>0.07</v>
      </c>
      <c r="G9718" s="0" t="n">
        <v>0.05</v>
      </c>
      <c r="H9718" s="0" t="n">
        <v>0</v>
      </c>
      <c r="I9718" s="0" t="n">
        <v>0.01</v>
      </c>
      <c r="J9718" s="0" t="n">
        <v>0.12</v>
      </c>
      <c r="N9718" s="0" t="s">
        <v>74</v>
      </c>
      <c r="P9718" s="0" t="n">
        <f aca="false">IF(AND(OR(Dashboard!$B$5="All",D9718=Dashboard!$B$5),OR(Dashboard!$D$5="All",N9718=Dashboard!$D$5),OR(AND(C9718&lt;&gt;"",C9718&gt;=Dashboard!$F$5,C9718&lt;=Dashboard!$H$5),AND(C9718="",Dashboard!$F$5&lt;=1980,Dashboard!$H$5&gt;=2016))),1,0)</f>
        <v>1</v>
      </c>
      <c r="Q9718" s="0" t="n">
        <f aca="false">J9718*P9718+ROW()*0.00000001</f>
        <v>0.12009718</v>
      </c>
    </row>
    <row r="9719" customFormat="false" ht="15" hidden="false" customHeight="false" outlineLevel="0" collapsed="false">
      <c r="A9719" s="0" t="s">
        <v>7075</v>
      </c>
      <c r="B9719" s="0" t="s">
        <v>76</v>
      </c>
      <c r="C9719" s="0" t="n">
        <v>2003</v>
      </c>
      <c r="D9719" s="0" t="s">
        <v>41</v>
      </c>
      <c r="E9719" s="0" t="s">
        <v>328</v>
      </c>
      <c r="F9719" s="0" t="n">
        <v>0.06</v>
      </c>
      <c r="G9719" s="0" t="n">
        <v>0.05</v>
      </c>
      <c r="H9719" s="0" t="n">
        <v>0</v>
      </c>
      <c r="I9719" s="0" t="n">
        <v>0.02</v>
      </c>
      <c r="J9719" s="0" t="n">
        <v>0.12</v>
      </c>
      <c r="N9719" s="0" t="s">
        <v>74</v>
      </c>
      <c r="P9719" s="0" t="n">
        <f aca="false">IF(AND(OR(Dashboard!$B$5="All",D9719=Dashboard!$B$5),OR(Dashboard!$D$5="All",N9719=Dashboard!$D$5),OR(AND(C9719&lt;&gt;"",C9719&gt;=Dashboard!$F$5,C9719&lt;=Dashboard!$H$5),AND(C9719="",Dashboard!$F$5&lt;=1980,Dashboard!$H$5&gt;=2016))),1,0)</f>
        <v>1</v>
      </c>
      <c r="Q9719" s="0" t="n">
        <f aca="false">J9719*P9719+ROW()*0.00000001</f>
        <v>0.12009719</v>
      </c>
    </row>
    <row r="9720" customFormat="false" ht="15" hidden="false" customHeight="false" outlineLevel="0" collapsed="false">
      <c r="A9720" s="0" t="s">
        <v>2390</v>
      </c>
      <c r="B9720" s="0" t="s">
        <v>97</v>
      </c>
      <c r="C9720" s="0" t="n">
        <v>2016</v>
      </c>
      <c r="D9720" s="0" t="s">
        <v>71</v>
      </c>
      <c r="E9720" s="0" t="s">
        <v>243</v>
      </c>
      <c r="F9720" s="0" t="n">
        <v>0.04</v>
      </c>
      <c r="G9720" s="0" t="n">
        <v>0.07</v>
      </c>
      <c r="H9720" s="0" t="n">
        <v>0.01</v>
      </c>
      <c r="I9720" s="0" t="n">
        <v>0.01</v>
      </c>
      <c r="J9720" s="0" t="n">
        <v>0.12</v>
      </c>
      <c r="L9720" s="0" t="n">
        <v>7.8</v>
      </c>
      <c r="M9720" s="0" t="s">
        <v>125</v>
      </c>
      <c r="N9720" s="0" t="s">
        <v>35</v>
      </c>
      <c r="P9720" s="0" t="n">
        <f aca="false">IF(AND(OR(Dashboard!$B$5="All",D9720=Dashboard!$B$5),OR(Dashboard!$D$5="All",N9720=Dashboard!$D$5),OR(AND(C9720&lt;&gt;"",C9720&gt;=Dashboard!$F$5,C9720&lt;=Dashboard!$H$5),AND(C9720="",Dashboard!$F$5&lt;=1980,Dashboard!$H$5&gt;=2016))),1,0)</f>
        <v>1</v>
      </c>
      <c r="Q9720" s="0" t="n">
        <f aca="false">J9720*P9720+ROW()*0.00000001</f>
        <v>0.1200972</v>
      </c>
    </row>
    <row r="9721" customFormat="false" ht="15" hidden="false" customHeight="false" outlineLevel="0" collapsed="false">
      <c r="A9721" s="0" t="s">
        <v>7076</v>
      </c>
      <c r="B9721" s="0" t="s">
        <v>76</v>
      </c>
      <c r="C9721" s="0" t="n">
        <v>2005</v>
      </c>
      <c r="D9721" s="0" t="s">
        <v>46</v>
      </c>
      <c r="E9721" s="0" t="s">
        <v>782</v>
      </c>
      <c r="F9721" s="0" t="n">
        <v>0.06</v>
      </c>
      <c r="G9721" s="0" t="n">
        <v>0.05</v>
      </c>
      <c r="H9721" s="0" t="n">
        <v>0</v>
      </c>
      <c r="I9721" s="0" t="n">
        <v>0.02</v>
      </c>
      <c r="J9721" s="0" t="n">
        <v>0.12</v>
      </c>
      <c r="K9721" s="0" t="n">
        <v>77</v>
      </c>
      <c r="L9721" s="0" t="n">
        <v>7.3</v>
      </c>
      <c r="M9721" s="0" t="s">
        <v>103</v>
      </c>
      <c r="N9721" s="0" t="s">
        <v>74</v>
      </c>
      <c r="O9721" s="0" t="s">
        <v>37</v>
      </c>
      <c r="P9721" s="0" t="n">
        <f aca="false">IF(AND(OR(Dashboard!$B$5="All",D9721=Dashboard!$B$5),OR(Dashboard!$D$5="All",N9721=Dashboard!$D$5),OR(AND(C9721&lt;&gt;"",C9721&gt;=Dashboard!$F$5,C9721&lt;=Dashboard!$H$5),AND(C9721="",Dashboard!$F$5&lt;=1980,Dashboard!$H$5&gt;=2016))),1,0)</f>
        <v>1</v>
      </c>
      <c r="Q9721" s="0" t="n">
        <f aca="false">J9721*P9721+ROW()*0.00000001</f>
        <v>0.12009721</v>
      </c>
    </row>
    <row r="9722" customFormat="false" ht="15" hidden="false" customHeight="false" outlineLevel="0" collapsed="false">
      <c r="A9722" s="0" t="s">
        <v>2566</v>
      </c>
      <c r="B9722" s="0" t="s">
        <v>144</v>
      </c>
      <c r="C9722" s="0" t="n">
        <v>2004</v>
      </c>
      <c r="D9722" s="0" t="s">
        <v>16</v>
      </c>
      <c r="E9722" s="0" t="s">
        <v>91</v>
      </c>
      <c r="F9722" s="0" t="n">
        <v>0.09</v>
      </c>
      <c r="G9722" s="0" t="n">
        <v>0.03</v>
      </c>
      <c r="H9722" s="0" t="n">
        <v>0</v>
      </c>
      <c r="I9722" s="0" t="n">
        <v>0</v>
      </c>
      <c r="J9722" s="0" t="n">
        <v>0.12</v>
      </c>
      <c r="K9722" s="0" t="n">
        <v>70</v>
      </c>
      <c r="L9722" s="0" t="n">
        <v>7.2</v>
      </c>
      <c r="M9722" s="0" t="s">
        <v>36</v>
      </c>
      <c r="N9722" s="0" t="s">
        <v>66</v>
      </c>
      <c r="O9722" s="0" t="s">
        <v>67</v>
      </c>
      <c r="P9722" s="0" t="n">
        <f aca="false">IF(AND(OR(Dashboard!$B$5="All",D9722=Dashboard!$B$5),OR(Dashboard!$D$5="All",N9722=Dashboard!$D$5),OR(AND(C9722&lt;&gt;"",C9722&gt;=Dashboard!$F$5,C9722&lt;=Dashboard!$H$5),AND(C9722="",Dashboard!$F$5&lt;=1980,Dashboard!$H$5&gt;=2016))),1,0)</f>
        <v>1</v>
      </c>
      <c r="Q9722" s="0" t="n">
        <f aca="false">J9722*P9722+ROW()*0.00000001</f>
        <v>0.12009722</v>
      </c>
    </row>
    <row r="9723" customFormat="false" ht="15" hidden="false" customHeight="false" outlineLevel="0" collapsed="false">
      <c r="A9723" s="0" t="s">
        <v>7077</v>
      </c>
      <c r="B9723" s="0" t="s">
        <v>851</v>
      </c>
      <c r="C9723" s="0" t="n">
        <v>2016</v>
      </c>
      <c r="D9723" s="0" t="s">
        <v>71</v>
      </c>
      <c r="E9723" s="0" t="s">
        <v>328</v>
      </c>
      <c r="F9723" s="0" t="n">
        <v>0</v>
      </c>
      <c r="G9723" s="0" t="n">
        <v>0</v>
      </c>
      <c r="H9723" s="0" t="n">
        <v>0.12</v>
      </c>
      <c r="I9723" s="0" t="n">
        <v>0</v>
      </c>
      <c r="J9723" s="0" t="n">
        <v>0.12</v>
      </c>
      <c r="N9723" s="0" t="s">
        <v>74</v>
      </c>
      <c r="P9723" s="0" t="n">
        <f aca="false">IF(AND(OR(Dashboard!$B$5="All",D9723=Dashboard!$B$5),OR(Dashboard!$D$5="All",N9723=Dashboard!$D$5),OR(AND(C9723&lt;&gt;"",C9723&gt;=Dashboard!$F$5,C9723&lt;=Dashboard!$H$5),AND(C9723="",Dashboard!$F$5&lt;=1980,Dashboard!$H$5&gt;=2016))),1,0)</f>
        <v>1</v>
      </c>
      <c r="Q9723" s="0" t="n">
        <f aca="false">J9723*P9723+ROW()*0.00000001</f>
        <v>0.12009723</v>
      </c>
    </row>
    <row r="9724" customFormat="false" ht="15" hidden="false" customHeight="false" outlineLevel="0" collapsed="false">
      <c r="A9724" s="0" t="s">
        <v>7078</v>
      </c>
      <c r="B9724" s="0" t="s">
        <v>164</v>
      </c>
      <c r="C9724" s="0" t="n">
        <v>2006</v>
      </c>
      <c r="D9724" s="0" t="s">
        <v>114</v>
      </c>
      <c r="E9724" s="0" t="s">
        <v>89</v>
      </c>
      <c r="F9724" s="0" t="n">
        <v>0.11</v>
      </c>
      <c r="G9724" s="0" t="n">
        <v>0</v>
      </c>
      <c r="H9724" s="0" t="n">
        <v>0</v>
      </c>
      <c r="I9724" s="0" t="n">
        <v>0.01</v>
      </c>
      <c r="J9724" s="0" t="n">
        <v>0.12</v>
      </c>
      <c r="K9724" s="0" t="n">
        <v>66</v>
      </c>
      <c r="L9724" s="0" t="n">
        <v>7.7</v>
      </c>
      <c r="M9724" s="0" t="s">
        <v>36</v>
      </c>
      <c r="N9724" s="0" t="s">
        <v>74</v>
      </c>
      <c r="O9724" s="0" t="s">
        <v>67</v>
      </c>
      <c r="P9724" s="0" t="n">
        <f aca="false">IF(AND(OR(Dashboard!$B$5="All",D9724=Dashboard!$B$5),OR(Dashboard!$D$5="All",N9724=Dashboard!$D$5),OR(AND(C9724&lt;&gt;"",C9724&gt;=Dashboard!$F$5,C9724&lt;=Dashboard!$H$5),AND(C9724="",Dashboard!$F$5&lt;=1980,Dashboard!$H$5&gt;=2016))),1,0)</f>
        <v>1</v>
      </c>
      <c r="Q9724" s="0" t="n">
        <f aca="false">J9724*P9724+ROW()*0.00000001</f>
        <v>0.12009724</v>
      </c>
    </row>
    <row r="9725" customFormat="false" ht="15" hidden="false" customHeight="false" outlineLevel="0" collapsed="false">
      <c r="A9725" s="0" t="s">
        <v>7079</v>
      </c>
      <c r="B9725" s="0" t="s">
        <v>186</v>
      </c>
      <c r="C9725" s="0" t="n">
        <v>2006</v>
      </c>
      <c r="D9725" s="0" t="s">
        <v>16</v>
      </c>
      <c r="E9725" s="0" t="s">
        <v>649</v>
      </c>
      <c r="F9725" s="0" t="n">
        <v>0.09</v>
      </c>
      <c r="G9725" s="0" t="n">
        <v>0.02</v>
      </c>
      <c r="H9725" s="0" t="n">
        <v>0</v>
      </c>
      <c r="I9725" s="0" t="n">
        <v>0</v>
      </c>
      <c r="J9725" s="0" t="n">
        <v>0.12</v>
      </c>
      <c r="K9725" s="0" t="n">
        <v>51</v>
      </c>
      <c r="M9725" s="0" t="s">
        <v>125</v>
      </c>
      <c r="N9725" s="0" t="s">
        <v>35</v>
      </c>
      <c r="O9725" s="0" t="s">
        <v>53</v>
      </c>
      <c r="P9725" s="0" t="n">
        <f aca="false">IF(AND(OR(Dashboard!$B$5="All",D9725=Dashboard!$B$5),OR(Dashboard!$D$5="All",N9725=Dashboard!$D$5),OR(AND(C9725&lt;&gt;"",C9725&gt;=Dashboard!$F$5,C9725&lt;=Dashboard!$H$5),AND(C9725="",Dashboard!$F$5&lt;=1980,Dashboard!$H$5&gt;=2016))),1,0)</f>
        <v>1</v>
      </c>
      <c r="Q9725" s="0" t="n">
        <f aca="false">J9725*P9725+ROW()*0.00000001</f>
        <v>0.12009725</v>
      </c>
    </row>
    <row r="9726" customFormat="false" ht="15" hidden="false" customHeight="false" outlineLevel="0" collapsed="false">
      <c r="A9726" s="0" t="s">
        <v>5208</v>
      </c>
      <c r="B9726" s="0" t="s">
        <v>50</v>
      </c>
      <c r="C9726" s="0" t="n">
        <v>2008</v>
      </c>
      <c r="D9726" s="0" t="s">
        <v>41</v>
      </c>
      <c r="E9726" s="0" t="s">
        <v>1524</v>
      </c>
      <c r="F9726" s="0" t="n">
        <v>0.11</v>
      </c>
      <c r="G9726" s="0" t="n">
        <v>0</v>
      </c>
      <c r="H9726" s="0" t="n">
        <v>0</v>
      </c>
      <c r="I9726" s="0" t="n">
        <v>0.01</v>
      </c>
      <c r="J9726" s="0" t="n">
        <v>0.12</v>
      </c>
      <c r="N9726" s="0" t="s">
        <v>35</v>
      </c>
      <c r="P9726" s="0" t="n">
        <f aca="false">IF(AND(OR(Dashboard!$B$5="All",D9726=Dashboard!$B$5),OR(Dashboard!$D$5="All",N9726=Dashboard!$D$5),OR(AND(C9726&lt;&gt;"",C9726&gt;=Dashboard!$F$5,C9726&lt;=Dashboard!$H$5),AND(C9726="",Dashboard!$F$5&lt;=1980,Dashboard!$H$5&gt;=2016))),1,0)</f>
        <v>1</v>
      </c>
      <c r="Q9726" s="0" t="n">
        <f aca="false">J9726*P9726+ROW()*0.00000001</f>
        <v>0.12009726</v>
      </c>
    </row>
    <row r="9727" customFormat="false" ht="15" hidden="false" customHeight="false" outlineLevel="0" collapsed="false">
      <c r="A9727" s="0" t="s">
        <v>7080</v>
      </c>
      <c r="B9727" s="0" t="s">
        <v>117</v>
      </c>
      <c r="C9727" s="0" t="n">
        <v>1998</v>
      </c>
      <c r="D9727" s="0" t="s">
        <v>48</v>
      </c>
      <c r="E9727" s="0" t="s">
        <v>229</v>
      </c>
      <c r="F9727" s="0" t="n">
        <v>0.07</v>
      </c>
      <c r="G9727" s="0" t="n">
        <v>0.05</v>
      </c>
      <c r="H9727" s="0" t="n">
        <v>0</v>
      </c>
      <c r="I9727" s="0" t="n">
        <v>0.01</v>
      </c>
      <c r="J9727" s="0" t="n">
        <v>0.12</v>
      </c>
      <c r="K9727" s="0" t="n">
        <v>79</v>
      </c>
      <c r="L9727" s="0" t="n">
        <v>8.3</v>
      </c>
      <c r="M9727" s="0" t="s">
        <v>36</v>
      </c>
      <c r="N9727" s="0" t="s">
        <v>74</v>
      </c>
      <c r="O9727" s="0" t="s">
        <v>37</v>
      </c>
      <c r="P9727" s="0" t="n">
        <f aca="false">IF(AND(OR(Dashboard!$B$5="All",D9727=Dashboard!$B$5),OR(Dashboard!$D$5="All",N9727=Dashboard!$D$5),OR(AND(C9727&lt;&gt;"",C9727&gt;=Dashboard!$F$5,C9727&lt;=Dashboard!$H$5),AND(C9727="",Dashboard!$F$5&lt;=1980,Dashboard!$H$5&gt;=2016))),1,0)</f>
        <v>1</v>
      </c>
      <c r="Q9727" s="0" t="n">
        <f aca="false">J9727*P9727+ROW()*0.00000001</f>
        <v>0.12009727</v>
      </c>
    </row>
    <row r="9728" customFormat="false" ht="15" hidden="false" customHeight="false" outlineLevel="0" collapsed="false">
      <c r="A9728" s="0" t="s">
        <v>3829</v>
      </c>
      <c r="B9728" s="0" t="s">
        <v>64</v>
      </c>
      <c r="C9728" s="0" t="n">
        <v>2009</v>
      </c>
      <c r="D9728" s="0" t="s">
        <v>71</v>
      </c>
      <c r="E9728" s="0" t="s">
        <v>91</v>
      </c>
      <c r="F9728" s="0" t="n">
        <v>0.09</v>
      </c>
      <c r="G9728" s="0" t="n">
        <v>0.02</v>
      </c>
      <c r="H9728" s="0" t="n">
        <v>0</v>
      </c>
      <c r="I9728" s="0" t="n">
        <v>0.01</v>
      </c>
      <c r="J9728" s="0" t="n">
        <v>0.12</v>
      </c>
      <c r="K9728" s="0" t="n">
        <v>68</v>
      </c>
      <c r="L9728" s="0" t="n">
        <v>7.5</v>
      </c>
      <c r="M9728" s="0" t="s">
        <v>125</v>
      </c>
      <c r="N9728" s="0" t="s">
        <v>66</v>
      </c>
      <c r="O9728" s="0" t="s">
        <v>67</v>
      </c>
      <c r="P9728" s="0" t="n">
        <f aca="false">IF(AND(OR(Dashboard!$B$5="All",D9728=Dashboard!$B$5),OR(Dashboard!$D$5="All",N9728=Dashboard!$D$5),OR(AND(C9728&lt;&gt;"",C9728&gt;=Dashboard!$F$5,C9728&lt;=Dashboard!$H$5),AND(C9728="",Dashboard!$F$5&lt;=1980,Dashboard!$H$5&gt;=2016))),1,0)</f>
        <v>1</v>
      </c>
      <c r="Q9728" s="0" t="n">
        <f aca="false">J9728*P9728+ROW()*0.00000001</f>
        <v>0.12009728</v>
      </c>
    </row>
    <row r="9729" customFormat="false" ht="15" hidden="false" customHeight="false" outlineLevel="0" collapsed="false">
      <c r="A9729" s="0" t="s">
        <v>7081</v>
      </c>
      <c r="B9729" s="0" t="s">
        <v>70</v>
      </c>
      <c r="C9729" s="0" t="n">
        <v>2008</v>
      </c>
      <c r="D9729" s="0" t="s">
        <v>52</v>
      </c>
      <c r="E9729" s="0" t="s">
        <v>89</v>
      </c>
      <c r="F9729" s="0" t="n">
        <v>0</v>
      </c>
      <c r="G9729" s="0" t="n">
        <v>0.1</v>
      </c>
      <c r="H9729" s="0" t="n">
        <v>0</v>
      </c>
      <c r="I9729" s="0" t="n">
        <v>0.03</v>
      </c>
      <c r="J9729" s="0" t="n">
        <v>0.12</v>
      </c>
      <c r="N9729" s="0" t="s">
        <v>74</v>
      </c>
      <c r="P9729" s="0" t="n">
        <f aca="false">IF(AND(OR(Dashboard!$B$5="All",D9729=Dashboard!$B$5),OR(Dashboard!$D$5="All",N9729=Dashboard!$D$5),OR(AND(C9729&lt;&gt;"",C9729&gt;=Dashboard!$F$5,C9729&lt;=Dashboard!$H$5),AND(C9729="",Dashboard!$F$5&lt;=1980,Dashboard!$H$5&gt;=2016))),1,0)</f>
        <v>1</v>
      </c>
      <c r="Q9729" s="0" t="n">
        <f aca="false">J9729*P9729+ROW()*0.00000001</f>
        <v>0.12009729</v>
      </c>
    </row>
    <row r="9730" customFormat="false" ht="15" hidden="false" customHeight="false" outlineLevel="0" collapsed="false">
      <c r="A9730" s="0" t="s">
        <v>7082</v>
      </c>
      <c r="B9730" s="0" t="s">
        <v>33</v>
      </c>
      <c r="C9730" s="0" t="n">
        <v>2007</v>
      </c>
      <c r="D9730" s="0" t="s">
        <v>246</v>
      </c>
      <c r="E9730" s="0" t="s">
        <v>139</v>
      </c>
      <c r="F9730" s="0" t="n">
        <v>0.11</v>
      </c>
      <c r="G9730" s="0" t="n">
        <v>0.01</v>
      </c>
      <c r="H9730" s="0" t="n">
        <v>0</v>
      </c>
      <c r="I9730" s="0" t="n">
        <v>0.01</v>
      </c>
      <c r="J9730" s="0" t="n">
        <v>0.12</v>
      </c>
      <c r="K9730" s="0" t="n">
        <v>49</v>
      </c>
      <c r="L9730" s="0" t="n">
        <v>4.9</v>
      </c>
      <c r="M9730" s="0" t="s">
        <v>36</v>
      </c>
      <c r="N9730" s="0" t="s">
        <v>35</v>
      </c>
      <c r="O9730" s="0" t="s">
        <v>177</v>
      </c>
      <c r="P9730" s="0" t="n">
        <f aca="false">IF(AND(OR(Dashboard!$B$5="All",D9730=Dashboard!$B$5),OR(Dashboard!$D$5="All",N9730=Dashboard!$D$5),OR(AND(C9730&lt;&gt;"",C9730&gt;=Dashboard!$F$5,C9730&lt;=Dashboard!$H$5),AND(C9730="",Dashboard!$F$5&lt;=1980,Dashboard!$H$5&gt;=2016))),1,0)</f>
        <v>1</v>
      </c>
      <c r="Q9730" s="0" t="n">
        <f aca="false">J9730*P9730+ROW()*0.00000001</f>
        <v>0.1200973</v>
      </c>
    </row>
    <row r="9731" customFormat="false" ht="15" hidden="false" customHeight="false" outlineLevel="0" collapsed="false">
      <c r="A9731" s="0" t="s">
        <v>7083</v>
      </c>
      <c r="B9731" s="0" t="s">
        <v>70</v>
      </c>
      <c r="C9731" s="0" t="n">
        <v>2011</v>
      </c>
      <c r="D9731" s="0" t="s">
        <v>34</v>
      </c>
      <c r="E9731" s="0" t="s">
        <v>124</v>
      </c>
      <c r="F9731" s="0" t="n">
        <v>0</v>
      </c>
      <c r="G9731" s="0" t="n">
        <v>0.1</v>
      </c>
      <c r="H9731" s="0" t="n">
        <v>0</v>
      </c>
      <c r="I9731" s="0" t="n">
        <v>0.02</v>
      </c>
      <c r="J9731" s="0" t="n">
        <v>0.12</v>
      </c>
      <c r="N9731" s="0" t="s">
        <v>74</v>
      </c>
      <c r="P9731" s="0" t="n">
        <f aca="false">IF(AND(OR(Dashboard!$B$5="All",D9731=Dashboard!$B$5),OR(Dashboard!$D$5="All",N9731=Dashboard!$D$5),OR(AND(C9731&lt;&gt;"",C9731&gt;=Dashboard!$F$5,C9731&lt;=Dashboard!$H$5),AND(C9731="",Dashboard!$F$5&lt;=1980,Dashboard!$H$5&gt;=2016))),1,0)</f>
        <v>1</v>
      </c>
      <c r="Q9731" s="0" t="n">
        <f aca="false">J9731*P9731+ROW()*0.00000001</f>
        <v>0.12009731</v>
      </c>
    </row>
    <row r="9732" customFormat="false" ht="15" hidden="false" customHeight="false" outlineLevel="0" collapsed="false">
      <c r="A9732" s="0" t="s">
        <v>7084</v>
      </c>
      <c r="B9732" s="0" t="s">
        <v>50</v>
      </c>
      <c r="C9732" s="0" t="n">
        <v>2008</v>
      </c>
      <c r="D9732" s="0" t="s">
        <v>34</v>
      </c>
      <c r="E9732" s="0" t="s">
        <v>72</v>
      </c>
      <c r="F9732" s="0" t="n">
        <v>0.11</v>
      </c>
      <c r="G9732" s="0" t="n">
        <v>0</v>
      </c>
      <c r="H9732" s="0" t="n">
        <v>0</v>
      </c>
      <c r="I9732" s="0" t="n">
        <v>0.01</v>
      </c>
      <c r="J9732" s="0" t="n">
        <v>0.12</v>
      </c>
      <c r="K9732" s="0" t="n">
        <v>59</v>
      </c>
      <c r="L9732" s="0" t="n">
        <v>7</v>
      </c>
      <c r="M9732" s="0" t="s">
        <v>36</v>
      </c>
      <c r="N9732" s="0" t="s">
        <v>35</v>
      </c>
      <c r="O9732" s="0" t="s">
        <v>53</v>
      </c>
      <c r="P9732" s="0" t="n">
        <f aca="false">IF(AND(OR(Dashboard!$B$5="All",D9732=Dashboard!$B$5),OR(Dashboard!$D$5="All",N9732=Dashboard!$D$5),OR(AND(C9732&lt;&gt;"",C9732&gt;=Dashboard!$F$5,C9732&lt;=Dashboard!$H$5),AND(C9732="",Dashboard!$F$5&lt;=1980,Dashboard!$H$5&gt;=2016))),1,0)</f>
        <v>1</v>
      </c>
      <c r="Q9732" s="0" t="n">
        <f aca="false">J9732*P9732+ROW()*0.00000001</f>
        <v>0.12009732</v>
      </c>
    </row>
    <row r="9733" customFormat="false" ht="15" hidden="false" customHeight="false" outlineLevel="0" collapsed="false">
      <c r="A9733" s="0" t="s">
        <v>7085</v>
      </c>
      <c r="B9733" s="0" t="s">
        <v>50</v>
      </c>
      <c r="C9733" s="0" t="n">
        <v>2006</v>
      </c>
      <c r="D9733" s="0" t="s">
        <v>46</v>
      </c>
      <c r="E9733" s="0" t="s">
        <v>35</v>
      </c>
      <c r="F9733" s="0" t="n">
        <v>0</v>
      </c>
      <c r="G9733" s="0" t="n">
        <v>0</v>
      </c>
      <c r="H9733" s="0" t="n">
        <v>0.12</v>
      </c>
      <c r="I9733" s="0" t="n">
        <v>0</v>
      </c>
      <c r="J9733" s="0" t="n">
        <v>0.12</v>
      </c>
      <c r="N9733" s="0" t="s">
        <v>35</v>
      </c>
      <c r="P9733" s="0" t="n">
        <f aca="false">IF(AND(OR(Dashboard!$B$5="All",D9733=Dashboard!$B$5),OR(Dashboard!$D$5="All",N9733=Dashboard!$D$5),OR(AND(C9733&lt;&gt;"",C9733&gt;=Dashboard!$F$5,C9733&lt;=Dashboard!$H$5),AND(C9733="",Dashboard!$F$5&lt;=1980,Dashboard!$H$5&gt;=2016))),1,0)</f>
        <v>1</v>
      </c>
      <c r="Q9733" s="0" t="n">
        <f aca="false">J9733*P9733+ROW()*0.00000001</f>
        <v>0.12009733</v>
      </c>
    </row>
    <row r="9734" customFormat="false" ht="15" hidden="false" customHeight="false" outlineLevel="0" collapsed="false">
      <c r="A9734" s="0" t="s">
        <v>5090</v>
      </c>
      <c r="B9734" s="0" t="s">
        <v>164</v>
      </c>
      <c r="C9734" s="0" t="n">
        <v>2012</v>
      </c>
      <c r="D9734" s="0" t="s">
        <v>46</v>
      </c>
      <c r="E9734" s="0" t="s">
        <v>328</v>
      </c>
      <c r="F9734" s="0" t="n">
        <v>0</v>
      </c>
      <c r="G9734" s="0" t="n">
        <v>0</v>
      </c>
      <c r="H9734" s="0" t="n">
        <v>0.12</v>
      </c>
      <c r="I9734" s="0" t="n">
        <v>0</v>
      </c>
      <c r="J9734" s="0" t="n">
        <v>0.12</v>
      </c>
      <c r="N9734" s="0" t="s">
        <v>74</v>
      </c>
      <c r="P9734" s="0" t="n">
        <f aca="false">IF(AND(OR(Dashboard!$B$5="All",D9734=Dashboard!$B$5),OR(Dashboard!$D$5="All",N9734=Dashboard!$D$5),OR(AND(C9734&lt;&gt;"",C9734&gt;=Dashboard!$F$5,C9734&lt;=Dashboard!$H$5),AND(C9734="",Dashboard!$F$5&lt;=1980,Dashboard!$H$5&gt;=2016))),1,0)</f>
        <v>1</v>
      </c>
      <c r="Q9734" s="0" t="n">
        <f aca="false">J9734*P9734+ROW()*0.00000001</f>
        <v>0.12009734</v>
      </c>
    </row>
    <row r="9735" customFormat="false" ht="15" hidden="false" customHeight="false" outlineLevel="0" collapsed="false">
      <c r="A9735" s="0" t="s">
        <v>7086</v>
      </c>
      <c r="B9735" s="0" t="s">
        <v>117</v>
      </c>
      <c r="C9735" s="0" t="n">
        <v>1997</v>
      </c>
      <c r="D9735" s="0" t="s">
        <v>114</v>
      </c>
      <c r="E9735" s="0" t="s">
        <v>1530</v>
      </c>
      <c r="F9735" s="0" t="n">
        <v>0.07</v>
      </c>
      <c r="G9735" s="0" t="n">
        <v>0.05</v>
      </c>
      <c r="H9735" s="0" t="n">
        <v>0</v>
      </c>
      <c r="I9735" s="0" t="n">
        <v>0.01</v>
      </c>
      <c r="J9735" s="0" t="n">
        <v>0.12</v>
      </c>
      <c r="N9735" s="0" t="s">
        <v>74</v>
      </c>
      <c r="P9735" s="0" t="n">
        <f aca="false">IF(AND(OR(Dashboard!$B$5="All",D9735=Dashboard!$B$5),OR(Dashboard!$D$5="All",N9735=Dashboard!$D$5),OR(AND(C9735&lt;&gt;"",C9735&gt;=Dashboard!$F$5,C9735&lt;=Dashboard!$H$5),AND(C9735="",Dashboard!$F$5&lt;=1980,Dashboard!$H$5&gt;=2016))),1,0)</f>
        <v>1</v>
      </c>
      <c r="Q9735" s="0" t="n">
        <f aca="false">J9735*P9735+ROW()*0.00000001</f>
        <v>0.12009735</v>
      </c>
    </row>
    <row r="9736" customFormat="false" ht="15" hidden="false" customHeight="false" outlineLevel="0" collapsed="false">
      <c r="A9736" s="0" t="s">
        <v>285</v>
      </c>
      <c r="B9736" s="0" t="s">
        <v>50</v>
      </c>
      <c r="C9736" s="0" t="n">
        <v>2005</v>
      </c>
      <c r="D9736" s="0" t="s">
        <v>34</v>
      </c>
      <c r="E9736" s="0" t="s">
        <v>142</v>
      </c>
      <c r="F9736" s="0" t="n">
        <v>0.11</v>
      </c>
      <c r="G9736" s="0" t="n">
        <v>0</v>
      </c>
      <c r="H9736" s="0" t="n">
        <v>0</v>
      </c>
      <c r="I9736" s="0" t="n">
        <v>0.01</v>
      </c>
      <c r="J9736" s="0" t="n">
        <v>0.12</v>
      </c>
      <c r="K9736" s="0" t="n">
        <v>66</v>
      </c>
      <c r="L9736" s="0" t="n">
        <v>6.3</v>
      </c>
      <c r="M9736" s="0" t="s">
        <v>36</v>
      </c>
      <c r="N9736" s="0" t="s">
        <v>35</v>
      </c>
      <c r="O9736" s="0" t="s">
        <v>67</v>
      </c>
      <c r="P9736" s="0" t="n">
        <f aca="false">IF(AND(OR(Dashboard!$B$5="All",D9736=Dashboard!$B$5),OR(Dashboard!$D$5="All",N9736=Dashboard!$D$5),OR(AND(C9736&lt;&gt;"",C9736&gt;=Dashboard!$F$5,C9736&lt;=Dashboard!$H$5),AND(C9736="",Dashboard!$F$5&lt;=1980,Dashboard!$H$5&gt;=2016))),1,0)</f>
        <v>1</v>
      </c>
      <c r="Q9736" s="0" t="n">
        <f aca="false">J9736*P9736+ROW()*0.00000001</f>
        <v>0.12009736</v>
      </c>
    </row>
    <row r="9737" customFormat="false" ht="15" hidden="false" customHeight="false" outlineLevel="0" collapsed="false">
      <c r="A9737" s="0" t="s">
        <v>5876</v>
      </c>
      <c r="B9737" s="0" t="s">
        <v>33</v>
      </c>
      <c r="C9737" s="0" t="n">
        <v>2011</v>
      </c>
      <c r="D9737" s="0" t="s">
        <v>71</v>
      </c>
      <c r="E9737" s="0" t="s">
        <v>142</v>
      </c>
      <c r="F9737" s="0" t="n">
        <v>0.07</v>
      </c>
      <c r="G9737" s="0" t="n">
        <v>0.04</v>
      </c>
      <c r="H9737" s="0" t="n">
        <v>0</v>
      </c>
      <c r="I9737" s="0" t="n">
        <v>0.01</v>
      </c>
      <c r="J9737" s="0" t="n">
        <v>0.12</v>
      </c>
      <c r="K9737" s="0" t="n">
        <v>52</v>
      </c>
      <c r="M9737" s="0" t="s">
        <v>125</v>
      </c>
      <c r="N9737" s="0" t="s">
        <v>35</v>
      </c>
      <c r="O9737" s="0" t="s">
        <v>53</v>
      </c>
      <c r="P9737" s="0" t="n">
        <f aca="false">IF(AND(OR(Dashboard!$B$5="All",D9737=Dashboard!$B$5),OR(Dashboard!$D$5="All",N9737=Dashboard!$D$5),OR(AND(C9737&lt;&gt;"",C9737&gt;=Dashboard!$F$5,C9737&lt;=Dashboard!$H$5),AND(C9737="",Dashboard!$F$5&lt;=1980,Dashboard!$H$5&gt;=2016))),1,0)</f>
        <v>1</v>
      </c>
      <c r="Q9737" s="0" t="n">
        <f aca="false">J9737*P9737+ROW()*0.00000001</f>
        <v>0.12009737</v>
      </c>
    </row>
    <row r="9738" customFormat="false" ht="15" hidden="false" customHeight="false" outlineLevel="0" collapsed="false">
      <c r="A9738" s="0" t="s">
        <v>7087</v>
      </c>
      <c r="B9738" s="0" t="s">
        <v>50</v>
      </c>
      <c r="C9738" s="0" t="n">
        <v>2005</v>
      </c>
      <c r="D9738" s="0" t="s">
        <v>48</v>
      </c>
      <c r="E9738" s="0" t="s">
        <v>1002</v>
      </c>
      <c r="F9738" s="0" t="n">
        <v>0.11</v>
      </c>
      <c r="G9738" s="0" t="n">
        <v>0</v>
      </c>
      <c r="H9738" s="0" t="n">
        <v>0</v>
      </c>
      <c r="I9738" s="0" t="n">
        <v>0.01</v>
      </c>
      <c r="J9738" s="0" t="n">
        <v>0.12</v>
      </c>
      <c r="K9738" s="0" t="n">
        <v>68</v>
      </c>
      <c r="M9738" s="0" t="s">
        <v>36</v>
      </c>
      <c r="N9738" s="0" t="s">
        <v>35</v>
      </c>
      <c r="O9738" s="0" t="s">
        <v>67</v>
      </c>
      <c r="P9738" s="0" t="n">
        <f aca="false">IF(AND(OR(Dashboard!$B$5="All",D9738=Dashboard!$B$5),OR(Dashboard!$D$5="All",N9738=Dashboard!$D$5),OR(AND(C9738&lt;&gt;"",C9738&gt;=Dashboard!$F$5,C9738&lt;=Dashboard!$H$5),AND(C9738="",Dashboard!$F$5&lt;=1980,Dashboard!$H$5&gt;=2016))),1,0)</f>
        <v>1</v>
      </c>
      <c r="Q9738" s="0" t="n">
        <f aca="false">J9738*P9738+ROW()*0.00000001</f>
        <v>0.12009738</v>
      </c>
    </row>
    <row r="9739" customFormat="false" ht="15" hidden="false" customHeight="false" outlineLevel="0" collapsed="false">
      <c r="A9739" s="0" t="s">
        <v>7088</v>
      </c>
      <c r="B9739" s="0" t="s">
        <v>164</v>
      </c>
      <c r="D9739" s="0" t="s">
        <v>246</v>
      </c>
      <c r="E9739" s="0" t="s">
        <v>520</v>
      </c>
      <c r="F9739" s="0" t="n">
        <v>0</v>
      </c>
      <c r="G9739" s="0" t="n">
        <v>0</v>
      </c>
      <c r="H9739" s="0" t="n">
        <v>0.12</v>
      </c>
      <c r="I9739" s="0" t="n">
        <v>0</v>
      </c>
      <c r="J9739" s="0" t="n">
        <v>0.12</v>
      </c>
      <c r="N9739" s="0" t="s">
        <v>74</v>
      </c>
      <c r="P9739" s="0" t="n">
        <f aca="false">IF(AND(OR(Dashboard!$B$5="All",D9739=Dashboard!$B$5),OR(Dashboard!$D$5="All",N9739=Dashboard!$D$5),OR(AND(C9739&lt;&gt;"",C9739&gt;=Dashboard!$F$5,C9739&lt;=Dashboard!$H$5),AND(C9739="",Dashboard!$F$5&lt;=1980,Dashboard!$H$5&gt;=2016))),1,0)</f>
        <v>1</v>
      </c>
      <c r="Q9739" s="0" t="n">
        <f aca="false">J9739*P9739+ROW()*0.00000001</f>
        <v>0.12009739</v>
      </c>
    </row>
    <row r="9740" customFormat="false" ht="15" hidden="false" customHeight="false" outlineLevel="0" collapsed="false">
      <c r="A9740" s="0" t="s">
        <v>7089</v>
      </c>
      <c r="B9740" s="0" t="s">
        <v>164</v>
      </c>
      <c r="C9740" s="0" t="n">
        <v>2007</v>
      </c>
      <c r="D9740" s="0" t="s">
        <v>56</v>
      </c>
      <c r="E9740" s="0" t="s">
        <v>328</v>
      </c>
      <c r="F9740" s="0" t="n">
        <v>0</v>
      </c>
      <c r="G9740" s="0" t="n">
        <v>0</v>
      </c>
      <c r="H9740" s="0" t="n">
        <v>0.12</v>
      </c>
      <c r="I9740" s="0" t="n">
        <v>0</v>
      </c>
      <c r="J9740" s="0" t="n">
        <v>0.12</v>
      </c>
      <c r="N9740" s="0" t="s">
        <v>74</v>
      </c>
      <c r="P9740" s="0" t="n">
        <f aca="false">IF(AND(OR(Dashboard!$B$5="All",D9740=Dashboard!$B$5),OR(Dashboard!$D$5="All",N9740=Dashboard!$D$5),OR(AND(C9740&lt;&gt;"",C9740&gt;=Dashboard!$F$5,C9740&lt;=Dashboard!$H$5),AND(C9740="",Dashboard!$F$5&lt;=1980,Dashboard!$H$5&gt;=2016))),1,0)</f>
        <v>1</v>
      </c>
      <c r="Q9740" s="0" t="n">
        <f aca="false">J9740*P9740+ROW()*0.00000001</f>
        <v>0.1200974</v>
      </c>
    </row>
    <row r="9741" customFormat="false" ht="15" hidden="false" customHeight="false" outlineLevel="0" collapsed="false">
      <c r="A9741" s="0" t="s">
        <v>7090</v>
      </c>
      <c r="B9741" s="0" t="s">
        <v>873</v>
      </c>
      <c r="C9741" s="0" t="n">
        <v>1996</v>
      </c>
      <c r="D9741" s="0" t="s">
        <v>246</v>
      </c>
      <c r="E9741" s="0" t="s">
        <v>782</v>
      </c>
      <c r="F9741" s="0" t="n">
        <v>0</v>
      </c>
      <c r="G9741" s="0" t="n">
        <v>0</v>
      </c>
      <c r="H9741" s="0" t="n">
        <v>0.12</v>
      </c>
      <c r="I9741" s="0" t="n">
        <v>0</v>
      </c>
      <c r="J9741" s="0" t="n">
        <v>0.12</v>
      </c>
      <c r="N9741" s="0" t="s">
        <v>154</v>
      </c>
      <c r="P9741" s="0" t="n">
        <f aca="false">IF(AND(OR(Dashboard!$B$5="All",D9741=Dashboard!$B$5),OR(Dashboard!$D$5="All",N9741=Dashboard!$D$5),OR(AND(C9741&lt;&gt;"",C9741&gt;=Dashboard!$F$5,C9741&lt;=Dashboard!$H$5),AND(C9741="",Dashboard!$F$5&lt;=1980,Dashboard!$H$5&gt;=2016))),1,0)</f>
        <v>1</v>
      </c>
      <c r="Q9741" s="0" t="n">
        <f aca="false">J9741*P9741+ROW()*0.00000001</f>
        <v>0.12009741</v>
      </c>
    </row>
    <row r="9742" customFormat="false" ht="15" hidden="false" customHeight="false" outlineLevel="0" collapsed="false">
      <c r="A9742" s="0" t="s">
        <v>1171</v>
      </c>
      <c r="B9742" s="0" t="s">
        <v>144</v>
      </c>
      <c r="C9742" s="0" t="n">
        <v>2003</v>
      </c>
      <c r="D9742" s="0" t="s">
        <v>56</v>
      </c>
      <c r="E9742" s="0" t="s">
        <v>418</v>
      </c>
      <c r="F9742" s="0" t="n">
        <v>0.09</v>
      </c>
      <c r="G9742" s="0" t="n">
        <v>0.03</v>
      </c>
      <c r="H9742" s="0" t="n">
        <v>0</v>
      </c>
      <c r="I9742" s="0" t="n">
        <v>0</v>
      </c>
      <c r="J9742" s="0" t="n">
        <v>0.12</v>
      </c>
      <c r="K9742" s="0" t="n">
        <v>74</v>
      </c>
      <c r="L9742" s="0" t="n">
        <v>5.8</v>
      </c>
      <c r="M9742" s="0" t="s">
        <v>73</v>
      </c>
      <c r="N9742" s="0" t="s">
        <v>66</v>
      </c>
      <c r="O9742" s="0" t="s">
        <v>37</v>
      </c>
      <c r="P9742" s="0" t="n">
        <f aca="false">IF(AND(OR(Dashboard!$B$5="All",D9742=Dashboard!$B$5),OR(Dashboard!$D$5="All",N9742=Dashboard!$D$5),OR(AND(C9742&lt;&gt;"",C9742&gt;=Dashboard!$F$5,C9742&lt;=Dashboard!$H$5),AND(C9742="",Dashboard!$F$5&lt;=1980,Dashboard!$H$5&gt;=2016))),1,0)</f>
        <v>1</v>
      </c>
      <c r="Q9742" s="0" t="n">
        <f aca="false">J9742*P9742+ROW()*0.00000001</f>
        <v>0.12009742</v>
      </c>
    </row>
    <row r="9743" customFormat="false" ht="15" hidden="false" customHeight="false" outlineLevel="0" collapsed="false">
      <c r="A9743" s="0" t="s">
        <v>7091</v>
      </c>
      <c r="B9743" s="0" t="s">
        <v>164</v>
      </c>
      <c r="C9743" s="0" t="n">
        <v>2005</v>
      </c>
      <c r="D9743" s="0" t="s">
        <v>48</v>
      </c>
      <c r="E9743" s="0" t="s">
        <v>89</v>
      </c>
      <c r="F9743" s="0" t="n">
        <v>0.11</v>
      </c>
      <c r="G9743" s="0" t="n">
        <v>0</v>
      </c>
      <c r="H9743" s="0" t="n">
        <v>0</v>
      </c>
      <c r="I9743" s="0" t="n">
        <v>0.01</v>
      </c>
      <c r="J9743" s="0" t="n">
        <v>0.12</v>
      </c>
      <c r="N9743" s="0" t="s">
        <v>74</v>
      </c>
      <c r="P9743" s="0" t="n">
        <f aca="false">IF(AND(OR(Dashboard!$B$5="All",D9743=Dashboard!$B$5),OR(Dashboard!$D$5="All",N9743=Dashboard!$D$5),OR(AND(C9743&lt;&gt;"",C9743&gt;=Dashboard!$F$5,C9743&lt;=Dashboard!$H$5),AND(C9743="",Dashboard!$F$5&lt;=1980,Dashboard!$H$5&gt;=2016))),1,0)</f>
        <v>1</v>
      </c>
      <c r="Q9743" s="0" t="n">
        <f aca="false">J9743*P9743+ROW()*0.00000001</f>
        <v>0.12009743</v>
      </c>
    </row>
    <row r="9744" customFormat="false" ht="15" hidden="false" customHeight="false" outlineLevel="0" collapsed="false">
      <c r="A9744" s="0" t="s">
        <v>7092</v>
      </c>
      <c r="B9744" s="0" t="s">
        <v>78</v>
      </c>
      <c r="C9744" s="0" t="n">
        <v>1996</v>
      </c>
      <c r="D9744" s="0" t="s">
        <v>46</v>
      </c>
      <c r="E9744" s="0" t="s">
        <v>1173</v>
      </c>
      <c r="F9744" s="0" t="n">
        <v>0</v>
      </c>
      <c r="G9744" s="0" t="n">
        <v>0</v>
      </c>
      <c r="H9744" s="0" t="n">
        <v>0.12</v>
      </c>
      <c r="I9744" s="0" t="n">
        <v>0</v>
      </c>
      <c r="J9744" s="0" t="n">
        <v>0.12</v>
      </c>
      <c r="N9744" s="0" t="s">
        <v>35</v>
      </c>
      <c r="P9744" s="0" t="n">
        <f aca="false">IF(AND(OR(Dashboard!$B$5="All",D9744=Dashboard!$B$5),OR(Dashboard!$D$5="All",N9744=Dashboard!$D$5),OR(AND(C9744&lt;&gt;"",C9744&gt;=Dashboard!$F$5,C9744&lt;=Dashboard!$H$5),AND(C9744="",Dashboard!$F$5&lt;=1980,Dashboard!$H$5&gt;=2016))),1,0)</f>
        <v>1</v>
      </c>
      <c r="Q9744" s="0" t="n">
        <f aca="false">J9744*P9744+ROW()*0.00000001</f>
        <v>0.12009744</v>
      </c>
    </row>
    <row r="9745" customFormat="false" ht="15" hidden="false" customHeight="false" outlineLevel="0" collapsed="false">
      <c r="A9745" s="0" t="s">
        <v>5225</v>
      </c>
      <c r="B9745" s="0" t="s">
        <v>76</v>
      </c>
      <c r="C9745" s="0" t="n">
        <v>2008</v>
      </c>
      <c r="D9745" s="0" t="s">
        <v>52</v>
      </c>
      <c r="E9745" s="0" t="s">
        <v>481</v>
      </c>
      <c r="F9745" s="0" t="n">
        <v>0.06</v>
      </c>
      <c r="G9745" s="0" t="n">
        <v>0.05</v>
      </c>
      <c r="H9745" s="0" t="n">
        <v>0</v>
      </c>
      <c r="I9745" s="0" t="n">
        <v>0.02</v>
      </c>
      <c r="J9745" s="0" t="n">
        <v>0.12</v>
      </c>
      <c r="M9745" s="0" t="s">
        <v>103</v>
      </c>
      <c r="N9745" s="0" t="s">
        <v>74</v>
      </c>
      <c r="P9745" s="0" t="n">
        <f aca="false">IF(AND(OR(Dashboard!$B$5="All",D9745=Dashboard!$B$5),OR(Dashboard!$D$5="All",N9745=Dashboard!$D$5),OR(AND(C9745&lt;&gt;"",C9745&gt;=Dashboard!$F$5,C9745&lt;=Dashboard!$H$5),AND(C9745="",Dashboard!$F$5&lt;=1980,Dashboard!$H$5&gt;=2016))),1,0)</f>
        <v>1</v>
      </c>
      <c r="Q9745" s="0" t="n">
        <f aca="false">J9745*P9745+ROW()*0.00000001</f>
        <v>0.12009745</v>
      </c>
    </row>
    <row r="9746" customFormat="false" ht="15" hidden="false" customHeight="false" outlineLevel="0" collapsed="false">
      <c r="A9746" s="0" t="s">
        <v>7093</v>
      </c>
      <c r="B9746" s="0" t="s">
        <v>144</v>
      </c>
      <c r="C9746" s="0" t="n">
        <v>2003</v>
      </c>
      <c r="D9746" s="0" t="s">
        <v>16</v>
      </c>
      <c r="E9746" s="0" t="s">
        <v>65</v>
      </c>
      <c r="F9746" s="0" t="n">
        <v>0.09</v>
      </c>
      <c r="G9746" s="0" t="n">
        <v>0.03</v>
      </c>
      <c r="H9746" s="0" t="n">
        <v>0</v>
      </c>
      <c r="I9746" s="0" t="n">
        <v>0</v>
      </c>
      <c r="J9746" s="0" t="n">
        <v>0.12</v>
      </c>
      <c r="K9746" s="0" t="n">
        <v>73</v>
      </c>
      <c r="L9746" s="0" t="n">
        <v>8.4</v>
      </c>
      <c r="M9746" s="0" t="s">
        <v>103</v>
      </c>
      <c r="N9746" s="0" t="s">
        <v>66</v>
      </c>
      <c r="O9746" s="0" t="s">
        <v>37</v>
      </c>
      <c r="P9746" s="0" t="n">
        <f aca="false">IF(AND(OR(Dashboard!$B$5="All",D9746=Dashboard!$B$5),OR(Dashboard!$D$5="All",N9746=Dashboard!$D$5),OR(AND(C9746&lt;&gt;"",C9746&gt;=Dashboard!$F$5,C9746&lt;=Dashboard!$H$5),AND(C9746="",Dashboard!$F$5&lt;=1980,Dashboard!$H$5&gt;=2016))),1,0)</f>
        <v>1</v>
      </c>
      <c r="Q9746" s="0" t="n">
        <f aca="false">J9746*P9746+ROW()*0.00000001</f>
        <v>0.12009746</v>
      </c>
    </row>
    <row r="9747" customFormat="false" ht="15" hidden="false" customHeight="false" outlineLevel="0" collapsed="false">
      <c r="A9747" s="0" t="s">
        <v>2570</v>
      </c>
      <c r="B9747" s="0" t="s">
        <v>70</v>
      </c>
      <c r="C9747" s="0" t="n">
        <v>2010</v>
      </c>
      <c r="D9747" s="0" t="s">
        <v>52</v>
      </c>
      <c r="E9747" s="0" t="s">
        <v>487</v>
      </c>
      <c r="F9747" s="0" t="n">
        <v>0.1</v>
      </c>
      <c r="G9747" s="0" t="n">
        <v>0.01</v>
      </c>
      <c r="H9747" s="0" t="n">
        <v>0</v>
      </c>
      <c r="I9747" s="0" t="n">
        <v>0.01</v>
      </c>
      <c r="J9747" s="0" t="n">
        <v>0.12</v>
      </c>
      <c r="M9747" s="0" t="s">
        <v>36</v>
      </c>
      <c r="N9747" s="0" t="s">
        <v>74</v>
      </c>
      <c r="P9747" s="0" t="n">
        <f aca="false">IF(AND(OR(Dashboard!$B$5="All",D9747=Dashboard!$B$5),OR(Dashboard!$D$5="All",N9747=Dashboard!$D$5),OR(AND(C9747&lt;&gt;"",C9747&gt;=Dashboard!$F$5,C9747&lt;=Dashboard!$H$5),AND(C9747="",Dashboard!$F$5&lt;=1980,Dashboard!$H$5&gt;=2016))),1,0)</f>
        <v>1</v>
      </c>
      <c r="Q9747" s="0" t="n">
        <f aca="false">J9747*P9747+ROW()*0.00000001</f>
        <v>0.12009747</v>
      </c>
    </row>
    <row r="9748" customFormat="false" ht="15" hidden="false" customHeight="false" outlineLevel="0" collapsed="false">
      <c r="A9748" s="0" t="s">
        <v>7094</v>
      </c>
      <c r="B9748" s="0" t="s">
        <v>164</v>
      </c>
      <c r="C9748" s="0" t="n">
        <v>2011</v>
      </c>
      <c r="D9748" s="0" t="s">
        <v>71</v>
      </c>
      <c r="E9748" s="0" t="s">
        <v>328</v>
      </c>
      <c r="F9748" s="0" t="n">
        <v>0</v>
      </c>
      <c r="G9748" s="0" t="n">
        <v>0</v>
      </c>
      <c r="H9748" s="0" t="n">
        <v>0.12</v>
      </c>
      <c r="I9748" s="0" t="n">
        <v>0</v>
      </c>
      <c r="J9748" s="0" t="n">
        <v>0.12</v>
      </c>
      <c r="N9748" s="0" t="s">
        <v>74</v>
      </c>
      <c r="P9748" s="0" t="n">
        <f aca="false">IF(AND(OR(Dashboard!$B$5="All",D9748=Dashboard!$B$5),OR(Dashboard!$D$5="All",N9748=Dashboard!$D$5),OR(AND(C9748&lt;&gt;"",C9748&gt;=Dashboard!$F$5,C9748&lt;=Dashboard!$H$5),AND(C9748="",Dashboard!$F$5&lt;=1980,Dashboard!$H$5&gt;=2016))),1,0)</f>
        <v>1</v>
      </c>
      <c r="Q9748" s="0" t="n">
        <f aca="false">J9748*P9748+ROW()*0.00000001</f>
        <v>0.12009748</v>
      </c>
    </row>
    <row r="9749" customFormat="false" ht="15" hidden="false" customHeight="false" outlineLevel="0" collapsed="false">
      <c r="A9749" s="0" t="s">
        <v>7095</v>
      </c>
      <c r="B9749" s="0" t="s">
        <v>70</v>
      </c>
      <c r="C9749" s="0" t="n">
        <v>2011</v>
      </c>
      <c r="D9749" s="0" t="s">
        <v>52</v>
      </c>
      <c r="E9749" s="0" t="s">
        <v>89</v>
      </c>
      <c r="F9749" s="0" t="n">
        <v>0.11</v>
      </c>
      <c r="G9749" s="0" t="n">
        <v>0</v>
      </c>
      <c r="H9749" s="0" t="n">
        <v>0</v>
      </c>
      <c r="I9749" s="0" t="n">
        <v>0.01</v>
      </c>
      <c r="J9749" s="0" t="n">
        <v>0.12</v>
      </c>
      <c r="K9749" s="0" t="n">
        <v>66</v>
      </c>
      <c r="L9749" s="0" t="n">
        <v>6.8</v>
      </c>
      <c r="M9749" s="0" t="s">
        <v>103</v>
      </c>
      <c r="N9749" s="0" t="s">
        <v>74</v>
      </c>
      <c r="O9749" s="0" t="s">
        <v>67</v>
      </c>
      <c r="P9749" s="0" t="n">
        <f aca="false">IF(AND(OR(Dashboard!$B$5="All",D9749=Dashboard!$B$5),OR(Dashboard!$D$5="All",N9749=Dashboard!$D$5),OR(AND(C9749&lt;&gt;"",C9749&gt;=Dashboard!$F$5,C9749&lt;=Dashboard!$H$5),AND(C9749="",Dashboard!$F$5&lt;=1980,Dashboard!$H$5&gt;=2016))),1,0)</f>
        <v>1</v>
      </c>
      <c r="Q9749" s="0" t="n">
        <f aca="false">J9749*P9749+ROW()*0.00000001</f>
        <v>0.12009749</v>
      </c>
    </row>
    <row r="9750" customFormat="false" ht="15" hidden="false" customHeight="false" outlineLevel="0" collapsed="false">
      <c r="A9750" s="0" t="s">
        <v>7096</v>
      </c>
      <c r="B9750" s="0" t="s">
        <v>50</v>
      </c>
      <c r="C9750" s="0" t="n">
        <v>2009</v>
      </c>
      <c r="D9750" s="0" t="s">
        <v>71</v>
      </c>
      <c r="E9750" s="0" t="s">
        <v>328</v>
      </c>
      <c r="F9750" s="0" t="n">
        <v>0</v>
      </c>
      <c r="G9750" s="0" t="n">
        <v>0</v>
      </c>
      <c r="H9750" s="0" t="n">
        <v>0.12</v>
      </c>
      <c r="I9750" s="0" t="n">
        <v>0</v>
      </c>
      <c r="J9750" s="0" t="n">
        <v>0.12</v>
      </c>
      <c r="N9750" s="0" t="s">
        <v>35</v>
      </c>
      <c r="P9750" s="0" t="n">
        <f aca="false">IF(AND(OR(Dashboard!$B$5="All",D9750=Dashboard!$B$5),OR(Dashboard!$D$5="All",N9750=Dashboard!$D$5),OR(AND(C9750&lt;&gt;"",C9750&gt;=Dashboard!$F$5,C9750&lt;=Dashboard!$H$5),AND(C9750="",Dashboard!$F$5&lt;=1980,Dashboard!$H$5&gt;=2016))),1,0)</f>
        <v>1</v>
      </c>
      <c r="Q9750" s="0" t="n">
        <f aca="false">J9750*P9750+ROW()*0.00000001</f>
        <v>0.1200975</v>
      </c>
    </row>
    <row r="9751" customFormat="false" ht="15" hidden="false" customHeight="false" outlineLevel="0" collapsed="false">
      <c r="A9751" s="0" t="s">
        <v>7097</v>
      </c>
      <c r="B9751" s="0" t="s">
        <v>64</v>
      </c>
      <c r="C9751" s="0" t="n">
        <v>2011</v>
      </c>
      <c r="D9751" s="0" t="s">
        <v>56</v>
      </c>
      <c r="E9751" s="0" t="s">
        <v>195</v>
      </c>
      <c r="F9751" s="0" t="n">
        <v>0.09</v>
      </c>
      <c r="G9751" s="0" t="n">
        <v>0.02</v>
      </c>
      <c r="H9751" s="0" t="n">
        <v>0</v>
      </c>
      <c r="I9751" s="0" t="n">
        <v>0.01</v>
      </c>
      <c r="J9751" s="0" t="n">
        <v>0.12</v>
      </c>
      <c r="K9751" s="0" t="n">
        <v>37</v>
      </c>
      <c r="L9751" s="0" t="n">
        <v>4.5</v>
      </c>
      <c r="M9751" s="0" t="s">
        <v>103</v>
      </c>
      <c r="N9751" s="0" t="s">
        <v>66</v>
      </c>
      <c r="O9751" s="0" t="s">
        <v>177</v>
      </c>
      <c r="P9751" s="0" t="n">
        <f aca="false">IF(AND(OR(Dashboard!$B$5="All",D9751=Dashboard!$B$5),OR(Dashboard!$D$5="All",N9751=Dashboard!$D$5),OR(AND(C9751&lt;&gt;"",C9751&gt;=Dashboard!$F$5,C9751&lt;=Dashboard!$H$5),AND(C9751="",Dashboard!$F$5&lt;=1980,Dashboard!$H$5&gt;=2016))),1,0)</f>
        <v>1</v>
      </c>
      <c r="Q9751" s="0" t="n">
        <f aca="false">J9751*P9751+ROW()*0.00000001</f>
        <v>0.12009751</v>
      </c>
    </row>
    <row r="9752" customFormat="false" ht="15" hidden="false" customHeight="false" outlineLevel="0" collapsed="false">
      <c r="A9752" s="0" t="s">
        <v>868</v>
      </c>
      <c r="B9752" s="0" t="s">
        <v>33</v>
      </c>
      <c r="C9752" s="0" t="n">
        <v>2010</v>
      </c>
      <c r="D9752" s="0" t="s">
        <v>56</v>
      </c>
      <c r="E9752" s="0" t="s">
        <v>124</v>
      </c>
      <c r="F9752" s="0" t="n">
        <v>0.1</v>
      </c>
      <c r="G9752" s="0" t="n">
        <v>0.01</v>
      </c>
      <c r="H9752" s="0" t="n">
        <v>0</v>
      </c>
      <c r="I9752" s="0" t="n">
        <v>0.01</v>
      </c>
      <c r="J9752" s="0" t="n">
        <v>0.12</v>
      </c>
      <c r="K9752" s="0" t="n">
        <v>46</v>
      </c>
      <c r="L9752" s="0" t="n">
        <v>6.8</v>
      </c>
      <c r="M9752" s="0" t="s">
        <v>103</v>
      </c>
      <c r="N9752" s="0" t="s">
        <v>35</v>
      </c>
      <c r="O9752" s="0" t="s">
        <v>177</v>
      </c>
      <c r="P9752" s="0" t="n">
        <f aca="false">IF(AND(OR(Dashboard!$B$5="All",D9752=Dashboard!$B$5),OR(Dashboard!$D$5="All",N9752=Dashboard!$D$5),OR(AND(C9752&lt;&gt;"",C9752&gt;=Dashboard!$F$5,C9752&lt;=Dashboard!$H$5),AND(C9752="",Dashboard!$F$5&lt;=1980,Dashboard!$H$5&gt;=2016))),1,0)</f>
        <v>1</v>
      </c>
      <c r="Q9752" s="0" t="n">
        <f aca="false">J9752*P9752+ROW()*0.00000001</f>
        <v>0.12009752</v>
      </c>
    </row>
    <row r="9753" customFormat="false" ht="15" hidden="false" customHeight="false" outlineLevel="0" collapsed="false">
      <c r="A9753" s="0" t="s">
        <v>7098</v>
      </c>
      <c r="B9753" s="0" t="s">
        <v>76</v>
      </c>
      <c r="C9753" s="0" t="n">
        <v>2008</v>
      </c>
      <c r="D9753" s="0" t="s">
        <v>41</v>
      </c>
      <c r="E9753" s="0" t="s">
        <v>2941</v>
      </c>
      <c r="F9753" s="0" t="n">
        <v>0.06</v>
      </c>
      <c r="G9753" s="0" t="n">
        <v>0.05</v>
      </c>
      <c r="H9753" s="0" t="n">
        <v>0</v>
      </c>
      <c r="I9753" s="0" t="n">
        <v>0.02</v>
      </c>
      <c r="J9753" s="0" t="n">
        <v>0.12</v>
      </c>
      <c r="L9753" s="0" t="n">
        <v>7</v>
      </c>
      <c r="M9753" s="0" t="s">
        <v>36</v>
      </c>
      <c r="N9753" s="0" t="s">
        <v>74</v>
      </c>
      <c r="P9753" s="0" t="n">
        <f aca="false">IF(AND(OR(Dashboard!$B$5="All",D9753=Dashboard!$B$5),OR(Dashboard!$D$5="All",N9753=Dashboard!$D$5),OR(AND(C9753&lt;&gt;"",C9753&gt;=Dashboard!$F$5,C9753&lt;=Dashboard!$H$5),AND(C9753="",Dashboard!$F$5&lt;=1980,Dashboard!$H$5&gt;=2016))),1,0)</f>
        <v>1</v>
      </c>
      <c r="Q9753" s="0" t="n">
        <f aca="false">J9753*P9753+ROW()*0.00000001</f>
        <v>0.12009753</v>
      </c>
    </row>
    <row r="9754" customFormat="false" ht="15" hidden="false" customHeight="false" outlineLevel="0" collapsed="false">
      <c r="A9754" s="0" t="s">
        <v>7099</v>
      </c>
      <c r="B9754" s="0" t="s">
        <v>50</v>
      </c>
      <c r="C9754" s="0" t="n">
        <v>2013</v>
      </c>
      <c r="D9754" s="0" t="s">
        <v>71</v>
      </c>
      <c r="E9754" s="0" t="s">
        <v>91</v>
      </c>
      <c r="F9754" s="0" t="n">
        <v>0</v>
      </c>
      <c r="G9754" s="0" t="n">
        <v>0.11</v>
      </c>
      <c r="H9754" s="0" t="n">
        <v>0</v>
      </c>
      <c r="I9754" s="0" t="n">
        <v>0.01</v>
      </c>
      <c r="J9754" s="0" t="n">
        <v>0.12</v>
      </c>
      <c r="M9754" s="0" t="s">
        <v>36</v>
      </c>
      <c r="N9754" s="0" t="s">
        <v>35</v>
      </c>
      <c r="P9754" s="0" t="n">
        <f aca="false">IF(AND(OR(Dashboard!$B$5="All",D9754=Dashboard!$B$5),OR(Dashboard!$D$5="All",N9754=Dashboard!$D$5),OR(AND(C9754&lt;&gt;"",C9754&gt;=Dashboard!$F$5,C9754&lt;=Dashboard!$H$5),AND(C9754="",Dashboard!$F$5&lt;=1980,Dashboard!$H$5&gt;=2016))),1,0)</f>
        <v>1</v>
      </c>
      <c r="Q9754" s="0" t="n">
        <f aca="false">J9754*P9754+ROW()*0.00000001</f>
        <v>0.12009754</v>
      </c>
    </row>
    <row r="9755" customFormat="false" ht="15" hidden="false" customHeight="false" outlineLevel="0" collapsed="false">
      <c r="A9755" s="0" t="s">
        <v>7100</v>
      </c>
      <c r="B9755" s="0" t="s">
        <v>873</v>
      </c>
      <c r="C9755" s="0" t="n">
        <v>1995</v>
      </c>
      <c r="D9755" s="0" t="s">
        <v>52</v>
      </c>
      <c r="E9755" s="0" t="s">
        <v>154</v>
      </c>
      <c r="F9755" s="0" t="n">
        <v>0</v>
      </c>
      <c r="G9755" s="0" t="n">
        <v>0</v>
      </c>
      <c r="H9755" s="0" t="n">
        <v>0.12</v>
      </c>
      <c r="I9755" s="0" t="n">
        <v>0</v>
      </c>
      <c r="J9755" s="0" t="n">
        <v>0.12</v>
      </c>
      <c r="N9755" s="0" t="s">
        <v>154</v>
      </c>
      <c r="P9755" s="0" t="n">
        <f aca="false">IF(AND(OR(Dashboard!$B$5="All",D9755=Dashboard!$B$5),OR(Dashboard!$D$5="All",N9755=Dashboard!$D$5),OR(AND(C9755&lt;&gt;"",C9755&gt;=Dashboard!$F$5,C9755&lt;=Dashboard!$H$5),AND(C9755="",Dashboard!$F$5&lt;=1980,Dashboard!$H$5&gt;=2016))),1,0)</f>
        <v>1</v>
      </c>
      <c r="Q9755" s="0" t="n">
        <f aca="false">J9755*P9755+ROW()*0.00000001</f>
        <v>0.12009755</v>
      </c>
    </row>
    <row r="9756" customFormat="false" ht="15" hidden="false" customHeight="false" outlineLevel="0" collapsed="false">
      <c r="A9756" s="0" t="s">
        <v>7101</v>
      </c>
      <c r="B9756" s="0" t="s">
        <v>144</v>
      </c>
      <c r="C9756" s="0" t="n">
        <v>2002</v>
      </c>
      <c r="D9756" s="0" t="s">
        <v>41</v>
      </c>
      <c r="E9756" s="0" t="s">
        <v>3332</v>
      </c>
      <c r="F9756" s="0" t="n">
        <v>0.09</v>
      </c>
      <c r="G9756" s="0" t="n">
        <v>0.03</v>
      </c>
      <c r="H9756" s="0" t="n">
        <v>0</v>
      </c>
      <c r="I9756" s="0" t="n">
        <v>0</v>
      </c>
      <c r="J9756" s="0" t="n">
        <v>0.12</v>
      </c>
      <c r="K9756" s="0" t="n">
        <v>60</v>
      </c>
      <c r="L9756" s="0" t="n">
        <v>7.4</v>
      </c>
      <c r="M9756" s="0" t="s">
        <v>103</v>
      </c>
      <c r="N9756" s="0" t="s">
        <v>66</v>
      </c>
      <c r="O9756" s="0" t="s">
        <v>53</v>
      </c>
      <c r="P9756" s="0" t="n">
        <f aca="false">IF(AND(OR(Dashboard!$B$5="All",D9756=Dashboard!$B$5),OR(Dashboard!$D$5="All",N9756=Dashboard!$D$5),OR(AND(C9756&lt;&gt;"",C9756&gt;=Dashboard!$F$5,C9756&lt;=Dashboard!$H$5),AND(C9756="",Dashboard!$F$5&lt;=1980,Dashboard!$H$5&gt;=2016))),1,0)</f>
        <v>1</v>
      </c>
      <c r="Q9756" s="0" t="n">
        <f aca="false">J9756*P9756+ROW()*0.00000001</f>
        <v>0.12009756</v>
      </c>
    </row>
    <row r="9757" customFormat="false" ht="15" hidden="false" customHeight="false" outlineLevel="0" collapsed="false">
      <c r="A9757" s="0" t="s">
        <v>7102</v>
      </c>
      <c r="B9757" s="0" t="s">
        <v>70</v>
      </c>
      <c r="C9757" s="0" t="n">
        <v>2014</v>
      </c>
      <c r="D9757" s="0" t="s">
        <v>71</v>
      </c>
      <c r="E9757" s="0" t="s">
        <v>328</v>
      </c>
      <c r="F9757" s="0" t="n">
        <v>0</v>
      </c>
      <c r="G9757" s="0" t="n">
        <v>0</v>
      </c>
      <c r="H9757" s="0" t="n">
        <v>0.12</v>
      </c>
      <c r="I9757" s="0" t="n">
        <v>0</v>
      </c>
      <c r="J9757" s="0" t="n">
        <v>0.12</v>
      </c>
      <c r="N9757" s="0" t="s">
        <v>74</v>
      </c>
      <c r="P9757" s="0" t="n">
        <f aca="false">IF(AND(OR(Dashboard!$B$5="All",D9757=Dashboard!$B$5),OR(Dashboard!$D$5="All",N9757=Dashboard!$D$5),OR(AND(C9757&lt;&gt;"",C9757&gt;=Dashboard!$F$5,C9757&lt;=Dashboard!$H$5),AND(C9757="",Dashboard!$F$5&lt;=1980,Dashboard!$H$5&gt;=2016))),1,0)</f>
        <v>1</v>
      </c>
      <c r="Q9757" s="0" t="n">
        <f aca="false">J9757*P9757+ROW()*0.00000001</f>
        <v>0.12009757</v>
      </c>
    </row>
    <row r="9758" customFormat="false" ht="15" hidden="false" customHeight="false" outlineLevel="0" collapsed="false">
      <c r="A9758" s="0" t="s">
        <v>6489</v>
      </c>
      <c r="B9758" s="0" t="s">
        <v>50</v>
      </c>
      <c r="C9758" s="0" t="n">
        <v>2011</v>
      </c>
      <c r="D9758" s="0" t="s">
        <v>71</v>
      </c>
      <c r="E9758" s="0" t="s">
        <v>154</v>
      </c>
      <c r="F9758" s="0" t="n">
        <v>0.08</v>
      </c>
      <c r="G9758" s="0" t="n">
        <v>0.03</v>
      </c>
      <c r="H9758" s="0" t="n">
        <v>0</v>
      </c>
      <c r="I9758" s="0" t="n">
        <v>0.01</v>
      </c>
      <c r="J9758" s="0" t="n">
        <v>0.12</v>
      </c>
      <c r="K9758" s="0" t="n">
        <v>64</v>
      </c>
      <c r="L9758" s="0" t="n">
        <v>7.2</v>
      </c>
      <c r="M9758" s="0" t="s">
        <v>125</v>
      </c>
      <c r="N9758" s="0" t="s">
        <v>35</v>
      </c>
      <c r="O9758" s="0" t="s">
        <v>67</v>
      </c>
      <c r="P9758" s="0" t="n">
        <f aca="false">IF(AND(OR(Dashboard!$B$5="All",D9758=Dashboard!$B$5),OR(Dashboard!$D$5="All",N9758=Dashboard!$D$5),OR(AND(C9758&lt;&gt;"",C9758&gt;=Dashboard!$F$5,C9758&lt;=Dashboard!$H$5),AND(C9758="",Dashboard!$F$5&lt;=1980,Dashboard!$H$5&gt;=2016))),1,0)</f>
        <v>1</v>
      </c>
      <c r="Q9758" s="0" t="n">
        <f aca="false">J9758*P9758+ROW()*0.00000001</f>
        <v>0.12009758</v>
      </c>
    </row>
    <row r="9759" customFormat="false" ht="15" hidden="false" customHeight="false" outlineLevel="0" collapsed="false">
      <c r="A9759" s="0" t="s">
        <v>7103</v>
      </c>
      <c r="B9759" s="0" t="s">
        <v>76</v>
      </c>
      <c r="C9759" s="0" t="n">
        <v>2004</v>
      </c>
      <c r="D9759" s="0" t="s">
        <v>114</v>
      </c>
      <c r="E9759" s="0" t="s">
        <v>293</v>
      </c>
      <c r="F9759" s="0" t="n">
        <v>0.06</v>
      </c>
      <c r="G9759" s="0" t="n">
        <v>0.05</v>
      </c>
      <c r="H9759" s="0" t="n">
        <v>0</v>
      </c>
      <c r="I9759" s="0" t="n">
        <v>0.02</v>
      </c>
      <c r="J9759" s="0" t="n">
        <v>0.12</v>
      </c>
      <c r="K9759" s="0" t="n">
        <v>67</v>
      </c>
      <c r="L9759" s="0" t="n">
        <v>8.4</v>
      </c>
      <c r="M9759" s="0" t="s">
        <v>73</v>
      </c>
      <c r="N9759" s="0" t="s">
        <v>74</v>
      </c>
      <c r="O9759" s="0" t="s">
        <v>67</v>
      </c>
      <c r="P9759" s="0" t="n">
        <f aca="false">IF(AND(OR(Dashboard!$B$5="All",D9759=Dashboard!$B$5),OR(Dashboard!$D$5="All",N9759=Dashboard!$D$5),OR(AND(C9759&lt;&gt;"",C9759&gt;=Dashboard!$F$5,C9759&lt;=Dashboard!$H$5),AND(C9759="",Dashboard!$F$5&lt;=1980,Dashboard!$H$5&gt;=2016))),1,0)</f>
        <v>1</v>
      </c>
      <c r="Q9759" s="0" t="n">
        <f aca="false">J9759*P9759+ROW()*0.00000001</f>
        <v>0.12009759</v>
      </c>
    </row>
    <row r="9760" customFormat="false" ht="15" hidden="false" customHeight="false" outlineLevel="0" collapsed="false">
      <c r="A9760" s="0" t="s">
        <v>7104</v>
      </c>
      <c r="B9760" s="0" t="s">
        <v>851</v>
      </c>
      <c r="C9760" s="0" t="n">
        <v>2011</v>
      </c>
      <c r="D9760" s="0" t="s">
        <v>48</v>
      </c>
      <c r="E9760" s="0" t="s">
        <v>328</v>
      </c>
      <c r="F9760" s="0" t="n">
        <v>0.07</v>
      </c>
      <c r="G9760" s="0" t="n">
        <v>0.03</v>
      </c>
      <c r="H9760" s="0" t="n">
        <v>0</v>
      </c>
      <c r="I9760" s="0" t="n">
        <v>0.02</v>
      </c>
      <c r="J9760" s="0" t="n">
        <v>0.12</v>
      </c>
      <c r="K9760" s="0" t="n">
        <v>69</v>
      </c>
      <c r="L9760" s="0" t="n">
        <v>7.4</v>
      </c>
      <c r="M9760" s="0" t="s">
        <v>125</v>
      </c>
      <c r="N9760" s="0" t="s">
        <v>74</v>
      </c>
      <c r="O9760" s="0" t="s">
        <v>67</v>
      </c>
      <c r="P9760" s="0" t="n">
        <f aca="false">IF(AND(OR(Dashboard!$B$5="All",D9760=Dashboard!$B$5),OR(Dashboard!$D$5="All",N9760=Dashboard!$D$5),OR(AND(C9760&lt;&gt;"",C9760&gt;=Dashboard!$F$5,C9760&lt;=Dashboard!$H$5),AND(C9760="",Dashboard!$F$5&lt;=1980,Dashboard!$H$5&gt;=2016))),1,0)</f>
        <v>1</v>
      </c>
      <c r="Q9760" s="0" t="n">
        <f aca="false">J9760*P9760+ROW()*0.00000001</f>
        <v>0.1200976</v>
      </c>
    </row>
    <row r="9761" customFormat="false" ht="15" hidden="false" customHeight="false" outlineLevel="0" collapsed="false">
      <c r="A9761" s="0" t="s">
        <v>7105</v>
      </c>
      <c r="B9761" s="0" t="s">
        <v>164</v>
      </c>
      <c r="C9761" s="0" t="n">
        <v>2010</v>
      </c>
      <c r="D9761" s="0" t="s">
        <v>246</v>
      </c>
      <c r="E9761" s="0" t="s">
        <v>89</v>
      </c>
      <c r="F9761" s="0" t="n">
        <v>0.11</v>
      </c>
      <c r="G9761" s="0" t="n">
        <v>0</v>
      </c>
      <c r="H9761" s="0" t="n">
        <v>0</v>
      </c>
      <c r="I9761" s="0" t="n">
        <v>0.01</v>
      </c>
      <c r="J9761" s="0" t="n">
        <v>0.12</v>
      </c>
      <c r="K9761" s="0" t="n">
        <v>86</v>
      </c>
      <c r="L9761" s="0" t="n">
        <v>7.9</v>
      </c>
      <c r="M9761" s="0" t="s">
        <v>36</v>
      </c>
      <c r="N9761" s="0" t="s">
        <v>74</v>
      </c>
      <c r="O9761" s="0" t="s">
        <v>42</v>
      </c>
      <c r="P9761" s="0" t="n">
        <f aca="false">IF(AND(OR(Dashboard!$B$5="All",D9761=Dashboard!$B$5),OR(Dashboard!$D$5="All",N9761=Dashboard!$D$5),OR(AND(C9761&lt;&gt;"",C9761&gt;=Dashboard!$F$5,C9761&lt;=Dashboard!$H$5),AND(C9761="",Dashboard!$F$5&lt;=1980,Dashboard!$H$5&gt;=2016))),1,0)</f>
        <v>1</v>
      </c>
      <c r="Q9761" s="0" t="n">
        <f aca="false">J9761*P9761+ROW()*0.00000001</f>
        <v>0.12009761</v>
      </c>
    </row>
    <row r="9762" customFormat="false" ht="15" hidden="false" customHeight="false" outlineLevel="0" collapsed="false">
      <c r="A9762" s="0" t="s">
        <v>7106</v>
      </c>
      <c r="B9762" s="0" t="s">
        <v>76</v>
      </c>
      <c r="D9762" s="0" t="s">
        <v>16</v>
      </c>
      <c r="E9762" s="0" t="s">
        <v>520</v>
      </c>
      <c r="F9762" s="0" t="n">
        <v>0</v>
      </c>
      <c r="G9762" s="0" t="n">
        <v>0</v>
      </c>
      <c r="H9762" s="0" t="n">
        <v>0.12</v>
      </c>
      <c r="I9762" s="0" t="n">
        <v>0</v>
      </c>
      <c r="J9762" s="0" t="n">
        <v>0.12</v>
      </c>
      <c r="N9762" s="0" t="s">
        <v>74</v>
      </c>
      <c r="P9762" s="0" t="n">
        <f aca="false">IF(AND(OR(Dashboard!$B$5="All",D9762=Dashboard!$B$5),OR(Dashboard!$D$5="All",N9762=Dashboard!$D$5),OR(AND(C9762&lt;&gt;"",C9762&gt;=Dashboard!$F$5,C9762&lt;=Dashboard!$H$5),AND(C9762="",Dashboard!$F$5&lt;=1980,Dashboard!$H$5&gt;=2016))),1,0)</f>
        <v>1</v>
      </c>
      <c r="Q9762" s="0" t="n">
        <f aca="false">J9762*P9762+ROW()*0.00000001</f>
        <v>0.12009762</v>
      </c>
    </row>
    <row r="9763" customFormat="false" ht="15" hidden="false" customHeight="false" outlineLevel="0" collapsed="false">
      <c r="A9763" s="0" t="s">
        <v>7107</v>
      </c>
      <c r="B9763" s="0" t="s">
        <v>50</v>
      </c>
      <c r="C9763" s="0" t="n">
        <v>2010</v>
      </c>
      <c r="D9763" s="0" t="s">
        <v>71</v>
      </c>
      <c r="E9763" s="0" t="s">
        <v>243</v>
      </c>
      <c r="F9763" s="0" t="n">
        <v>0.11</v>
      </c>
      <c r="G9763" s="0" t="n">
        <v>0.01</v>
      </c>
      <c r="H9763" s="0" t="n">
        <v>0</v>
      </c>
      <c r="I9763" s="0" t="n">
        <v>0.01</v>
      </c>
      <c r="J9763" s="0" t="n">
        <v>0.12</v>
      </c>
      <c r="K9763" s="0" t="n">
        <v>33</v>
      </c>
      <c r="M9763" s="0" t="s">
        <v>125</v>
      </c>
      <c r="N9763" s="0" t="s">
        <v>35</v>
      </c>
      <c r="O9763" s="0" t="s">
        <v>177</v>
      </c>
      <c r="P9763" s="0" t="n">
        <f aca="false">IF(AND(OR(Dashboard!$B$5="All",D9763=Dashboard!$B$5),OR(Dashboard!$D$5="All",N9763=Dashboard!$D$5),OR(AND(C9763&lt;&gt;"",C9763&gt;=Dashboard!$F$5,C9763&lt;=Dashboard!$H$5),AND(C9763="",Dashboard!$F$5&lt;=1980,Dashboard!$H$5&gt;=2016))),1,0)</f>
        <v>1</v>
      </c>
      <c r="Q9763" s="0" t="n">
        <f aca="false">J9763*P9763+ROW()*0.00000001</f>
        <v>0.12009763</v>
      </c>
    </row>
    <row r="9764" customFormat="false" ht="15" hidden="false" customHeight="false" outlineLevel="0" collapsed="false">
      <c r="A9764" s="0" t="s">
        <v>6668</v>
      </c>
      <c r="B9764" s="0" t="s">
        <v>33</v>
      </c>
      <c r="C9764" s="0" t="n">
        <v>2011</v>
      </c>
      <c r="D9764" s="0" t="s">
        <v>41</v>
      </c>
      <c r="E9764" s="0" t="s">
        <v>1002</v>
      </c>
      <c r="F9764" s="0" t="n">
        <v>0.08</v>
      </c>
      <c r="G9764" s="0" t="n">
        <v>0.03</v>
      </c>
      <c r="H9764" s="0" t="n">
        <v>0</v>
      </c>
      <c r="I9764" s="0" t="n">
        <v>0.01</v>
      </c>
      <c r="J9764" s="0" t="n">
        <v>0.12</v>
      </c>
      <c r="M9764" s="0" t="s">
        <v>36</v>
      </c>
      <c r="N9764" s="0" t="s">
        <v>35</v>
      </c>
      <c r="P9764" s="0" t="n">
        <f aca="false">IF(AND(OR(Dashboard!$B$5="All",D9764=Dashboard!$B$5),OR(Dashboard!$D$5="All",N9764=Dashboard!$D$5),OR(AND(C9764&lt;&gt;"",C9764&gt;=Dashboard!$F$5,C9764&lt;=Dashboard!$H$5),AND(C9764="",Dashboard!$F$5&lt;=1980,Dashboard!$H$5&gt;=2016))),1,0)</f>
        <v>1</v>
      </c>
      <c r="Q9764" s="0" t="n">
        <f aca="false">J9764*P9764+ROW()*0.00000001</f>
        <v>0.12009764</v>
      </c>
    </row>
    <row r="9765" customFormat="false" ht="15" hidden="false" customHeight="false" outlineLevel="0" collapsed="false">
      <c r="A9765" s="0" t="s">
        <v>6227</v>
      </c>
      <c r="B9765" s="0" t="s">
        <v>76</v>
      </c>
      <c r="C9765" s="0" t="n">
        <v>2006</v>
      </c>
      <c r="D9765" s="0" t="s">
        <v>71</v>
      </c>
      <c r="E9765" s="0" t="s">
        <v>328</v>
      </c>
      <c r="F9765" s="0" t="n">
        <v>0.06</v>
      </c>
      <c r="G9765" s="0" t="n">
        <v>0.05</v>
      </c>
      <c r="H9765" s="0" t="n">
        <v>0</v>
      </c>
      <c r="I9765" s="0" t="n">
        <v>0.02</v>
      </c>
      <c r="J9765" s="0" t="n">
        <v>0.12</v>
      </c>
      <c r="K9765" s="0" t="n">
        <v>53</v>
      </c>
      <c r="L9765" s="0" t="n">
        <v>7.7</v>
      </c>
      <c r="M9765" s="0" t="s">
        <v>36</v>
      </c>
      <c r="N9765" s="0" t="s">
        <v>74</v>
      </c>
      <c r="O9765" s="0" t="s">
        <v>53</v>
      </c>
      <c r="P9765" s="0" t="n">
        <f aca="false">IF(AND(OR(Dashboard!$B$5="All",D9765=Dashboard!$B$5),OR(Dashboard!$D$5="All",N9765=Dashboard!$D$5),OR(AND(C9765&lt;&gt;"",C9765&gt;=Dashboard!$F$5,C9765&lt;=Dashboard!$H$5),AND(C9765="",Dashboard!$F$5&lt;=1980,Dashboard!$H$5&gt;=2016))),1,0)</f>
        <v>1</v>
      </c>
      <c r="Q9765" s="0" t="n">
        <f aca="false">J9765*P9765+ROW()*0.00000001</f>
        <v>0.12009765</v>
      </c>
    </row>
    <row r="9766" customFormat="false" ht="15" hidden="false" customHeight="false" outlineLevel="0" collapsed="false">
      <c r="A9766" s="0" t="s">
        <v>5291</v>
      </c>
      <c r="B9766" s="0" t="s">
        <v>64</v>
      </c>
      <c r="C9766" s="0" t="n">
        <v>2013</v>
      </c>
      <c r="D9766" s="0" t="s">
        <v>71</v>
      </c>
      <c r="E9766" s="0" t="s">
        <v>689</v>
      </c>
      <c r="F9766" s="0" t="n">
        <v>0.08</v>
      </c>
      <c r="G9766" s="0" t="n">
        <v>0.02</v>
      </c>
      <c r="H9766" s="0" t="n">
        <v>0.01</v>
      </c>
      <c r="I9766" s="0" t="n">
        <v>0.01</v>
      </c>
      <c r="J9766" s="0" t="n">
        <v>0.12</v>
      </c>
      <c r="K9766" s="0" t="n">
        <v>64</v>
      </c>
      <c r="L9766" s="0" t="n">
        <v>7.2</v>
      </c>
      <c r="M9766" s="0" t="s">
        <v>73</v>
      </c>
      <c r="N9766" s="0" t="s">
        <v>66</v>
      </c>
      <c r="O9766" s="0" t="s">
        <v>67</v>
      </c>
      <c r="P9766" s="0" t="n">
        <f aca="false">IF(AND(OR(Dashboard!$B$5="All",D9766=Dashboard!$B$5),OR(Dashboard!$D$5="All",N9766=Dashboard!$D$5),OR(AND(C9766&lt;&gt;"",C9766&gt;=Dashboard!$F$5,C9766&lt;=Dashboard!$H$5),AND(C9766="",Dashboard!$F$5&lt;=1980,Dashboard!$H$5&gt;=2016))),1,0)</f>
        <v>1</v>
      </c>
      <c r="Q9766" s="0" t="n">
        <f aca="false">J9766*P9766+ROW()*0.00000001</f>
        <v>0.12009766</v>
      </c>
    </row>
    <row r="9767" customFormat="false" ht="15" hidden="false" customHeight="false" outlineLevel="0" collapsed="false">
      <c r="A9767" s="0" t="s">
        <v>7108</v>
      </c>
      <c r="B9767" s="0" t="s">
        <v>94</v>
      </c>
      <c r="C9767" s="0" t="n">
        <v>2015</v>
      </c>
      <c r="D9767" s="0" t="s">
        <v>34</v>
      </c>
      <c r="E9767" s="0" t="s">
        <v>7109</v>
      </c>
      <c r="F9767" s="0" t="n">
        <v>0.01</v>
      </c>
      <c r="G9767" s="0" t="n">
        <v>0.09</v>
      </c>
      <c r="H9767" s="0" t="n">
        <v>0</v>
      </c>
      <c r="I9767" s="0" t="n">
        <v>0.02</v>
      </c>
      <c r="J9767" s="0" t="n">
        <v>0.12</v>
      </c>
      <c r="K9767" s="0" t="n">
        <v>76</v>
      </c>
      <c r="L9767" s="0" t="n">
        <v>7.4</v>
      </c>
      <c r="M9767" s="0" t="s">
        <v>36</v>
      </c>
      <c r="N9767" s="0" t="s">
        <v>74</v>
      </c>
      <c r="O9767" s="0" t="s">
        <v>37</v>
      </c>
      <c r="P9767" s="0" t="n">
        <f aca="false">IF(AND(OR(Dashboard!$B$5="All",D9767=Dashboard!$B$5),OR(Dashboard!$D$5="All",N9767=Dashboard!$D$5),OR(AND(C9767&lt;&gt;"",C9767&gt;=Dashboard!$F$5,C9767&lt;=Dashboard!$H$5),AND(C9767="",Dashboard!$F$5&lt;=1980,Dashboard!$H$5&gt;=2016))),1,0)</f>
        <v>1</v>
      </c>
      <c r="Q9767" s="0" t="n">
        <f aca="false">J9767*P9767+ROW()*0.00000001</f>
        <v>0.12009767</v>
      </c>
    </row>
    <row r="9768" customFormat="false" ht="15" hidden="false" customHeight="false" outlineLevel="0" collapsed="false">
      <c r="A9768" s="0" t="s">
        <v>6487</v>
      </c>
      <c r="B9768" s="0" t="s">
        <v>64</v>
      </c>
      <c r="C9768" s="0" t="n">
        <v>2010</v>
      </c>
      <c r="D9768" s="0" t="s">
        <v>71</v>
      </c>
      <c r="E9768" s="0" t="s">
        <v>418</v>
      </c>
      <c r="F9768" s="0" t="n">
        <v>0.07</v>
      </c>
      <c r="G9768" s="0" t="n">
        <v>0.04</v>
      </c>
      <c r="H9768" s="0" t="n">
        <v>0</v>
      </c>
      <c r="I9768" s="0" t="n">
        <v>0.01</v>
      </c>
      <c r="J9768" s="0" t="n">
        <v>0.12</v>
      </c>
      <c r="K9768" s="0" t="n">
        <v>33</v>
      </c>
      <c r="L9768" s="0" t="n">
        <v>4.3</v>
      </c>
      <c r="M9768" s="0" t="s">
        <v>125</v>
      </c>
      <c r="N9768" s="0" t="s">
        <v>66</v>
      </c>
      <c r="O9768" s="0" t="s">
        <v>177</v>
      </c>
      <c r="P9768" s="0" t="n">
        <f aca="false">IF(AND(OR(Dashboard!$B$5="All",D9768=Dashboard!$B$5),OR(Dashboard!$D$5="All",N9768=Dashboard!$D$5),OR(AND(C9768&lt;&gt;"",C9768&gt;=Dashboard!$F$5,C9768&lt;=Dashboard!$H$5),AND(C9768="",Dashboard!$F$5&lt;=1980,Dashboard!$H$5&gt;=2016))),1,0)</f>
        <v>1</v>
      </c>
      <c r="Q9768" s="0" t="n">
        <f aca="false">J9768*P9768+ROW()*0.00000001</f>
        <v>0.12009768</v>
      </c>
    </row>
    <row r="9769" customFormat="false" ht="15" hidden="false" customHeight="false" outlineLevel="0" collapsed="false">
      <c r="A9769" s="0" t="s">
        <v>7110</v>
      </c>
      <c r="B9769" s="0" t="s">
        <v>76</v>
      </c>
      <c r="C9769" s="0" t="n">
        <v>2005</v>
      </c>
      <c r="D9769" s="0" t="s">
        <v>114</v>
      </c>
      <c r="E9769" s="0" t="s">
        <v>72</v>
      </c>
      <c r="F9769" s="0" t="n">
        <v>0.06</v>
      </c>
      <c r="G9769" s="0" t="n">
        <v>0.05</v>
      </c>
      <c r="H9769" s="0" t="n">
        <v>0</v>
      </c>
      <c r="I9769" s="0" t="n">
        <v>0.02</v>
      </c>
      <c r="J9769" s="0" t="n">
        <v>0.12</v>
      </c>
      <c r="K9769" s="0" t="n">
        <v>43</v>
      </c>
      <c r="L9769" s="0" t="n">
        <v>2</v>
      </c>
      <c r="M9769" s="0" t="s">
        <v>125</v>
      </c>
      <c r="N9769" s="0" t="s">
        <v>74</v>
      </c>
      <c r="O9769" s="0" t="s">
        <v>177</v>
      </c>
      <c r="P9769" s="0" t="n">
        <f aca="false">IF(AND(OR(Dashboard!$B$5="All",D9769=Dashboard!$B$5),OR(Dashboard!$D$5="All",N9769=Dashboard!$D$5),OR(AND(C9769&lt;&gt;"",C9769&gt;=Dashboard!$F$5,C9769&lt;=Dashboard!$H$5),AND(C9769="",Dashboard!$F$5&lt;=1980,Dashboard!$H$5&gt;=2016))),1,0)</f>
        <v>1</v>
      </c>
      <c r="Q9769" s="0" t="n">
        <f aca="false">J9769*P9769+ROW()*0.00000001</f>
        <v>0.12009769</v>
      </c>
    </row>
    <row r="9770" customFormat="false" ht="15" hidden="false" customHeight="false" outlineLevel="0" collapsed="false">
      <c r="A9770" s="0" t="s">
        <v>7111</v>
      </c>
      <c r="B9770" s="0" t="s">
        <v>50</v>
      </c>
      <c r="C9770" s="0" t="n">
        <v>2010</v>
      </c>
      <c r="D9770" s="0" t="s">
        <v>46</v>
      </c>
      <c r="E9770" s="0" t="s">
        <v>2452</v>
      </c>
      <c r="F9770" s="0" t="n">
        <v>0</v>
      </c>
      <c r="G9770" s="0" t="n">
        <v>0</v>
      </c>
      <c r="H9770" s="0" t="n">
        <v>0.12</v>
      </c>
      <c r="I9770" s="0" t="n">
        <v>0</v>
      </c>
      <c r="J9770" s="0" t="n">
        <v>0.12</v>
      </c>
      <c r="N9770" s="0" t="s">
        <v>35</v>
      </c>
      <c r="P9770" s="0" t="n">
        <f aca="false">IF(AND(OR(Dashboard!$B$5="All",D9770=Dashboard!$B$5),OR(Dashboard!$D$5="All",N9770=Dashboard!$D$5),OR(AND(C9770&lt;&gt;"",C9770&gt;=Dashboard!$F$5,C9770&lt;=Dashboard!$H$5),AND(C9770="",Dashboard!$F$5&lt;=1980,Dashboard!$H$5&gt;=2016))),1,0)</f>
        <v>1</v>
      </c>
      <c r="Q9770" s="0" t="n">
        <f aca="false">J9770*P9770+ROW()*0.00000001</f>
        <v>0.1200977</v>
      </c>
    </row>
    <row r="9771" customFormat="false" ht="15" hidden="false" customHeight="false" outlineLevel="0" collapsed="false">
      <c r="A9771" s="0" t="s">
        <v>7112</v>
      </c>
      <c r="B9771" s="0" t="s">
        <v>94</v>
      </c>
      <c r="C9771" s="0" t="n">
        <v>2015</v>
      </c>
      <c r="D9771" s="0" t="s">
        <v>46</v>
      </c>
      <c r="E9771" s="0" t="s">
        <v>782</v>
      </c>
      <c r="F9771" s="0" t="n">
        <v>0.03</v>
      </c>
      <c r="G9771" s="0" t="n">
        <v>0.02</v>
      </c>
      <c r="H9771" s="0" t="n">
        <v>0.06</v>
      </c>
      <c r="I9771" s="0" t="n">
        <v>0.01</v>
      </c>
      <c r="J9771" s="0" t="n">
        <v>0.12</v>
      </c>
      <c r="K9771" s="0" t="n">
        <v>75</v>
      </c>
      <c r="L9771" s="0" t="n">
        <v>8.1</v>
      </c>
      <c r="N9771" s="0" t="s">
        <v>74</v>
      </c>
      <c r="O9771" s="0" t="s">
        <v>37</v>
      </c>
      <c r="P9771" s="0" t="n">
        <f aca="false">IF(AND(OR(Dashboard!$B$5="All",D9771=Dashboard!$B$5),OR(Dashboard!$D$5="All",N9771=Dashboard!$D$5),OR(AND(C9771&lt;&gt;"",C9771&gt;=Dashboard!$F$5,C9771&lt;=Dashboard!$H$5),AND(C9771="",Dashboard!$F$5&lt;=1980,Dashboard!$H$5&gt;=2016))),1,0)</f>
        <v>1</v>
      </c>
      <c r="Q9771" s="0" t="n">
        <f aca="false">J9771*P9771+ROW()*0.00000001</f>
        <v>0.12009771</v>
      </c>
    </row>
    <row r="9772" customFormat="false" ht="15" hidden="false" customHeight="false" outlineLevel="0" collapsed="false">
      <c r="A9772" s="0" t="s">
        <v>7113</v>
      </c>
      <c r="B9772" s="0" t="s">
        <v>164</v>
      </c>
      <c r="C9772" s="0" t="n">
        <v>2009</v>
      </c>
      <c r="D9772" s="0" t="s">
        <v>246</v>
      </c>
      <c r="E9772" s="0" t="s">
        <v>689</v>
      </c>
      <c r="F9772" s="0" t="n">
        <v>0.08</v>
      </c>
      <c r="G9772" s="0" t="n">
        <v>0.02</v>
      </c>
      <c r="H9772" s="0" t="n">
        <v>0</v>
      </c>
      <c r="I9772" s="0" t="n">
        <v>0.02</v>
      </c>
      <c r="J9772" s="0" t="n">
        <v>0.12</v>
      </c>
      <c r="K9772" s="0" t="n">
        <v>68</v>
      </c>
      <c r="L9772" s="0" t="n">
        <v>8.8</v>
      </c>
      <c r="M9772" s="0" t="s">
        <v>103</v>
      </c>
      <c r="N9772" s="0" t="s">
        <v>74</v>
      </c>
      <c r="O9772" s="0" t="s">
        <v>67</v>
      </c>
      <c r="P9772" s="0" t="n">
        <f aca="false">IF(AND(OR(Dashboard!$B$5="All",D9772=Dashboard!$B$5),OR(Dashboard!$D$5="All",N9772=Dashboard!$D$5),OR(AND(C9772&lt;&gt;"",C9772&gt;=Dashboard!$F$5,C9772&lt;=Dashboard!$H$5),AND(C9772="",Dashboard!$F$5&lt;=1980,Dashboard!$H$5&gt;=2016))),1,0)</f>
        <v>1</v>
      </c>
      <c r="Q9772" s="0" t="n">
        <f aca="false">J9772*P9772+ROW()*0.00000001</f>
        <v>0.12009772</v>
      </c>
    </row>
    <row r="9773" customFormat="false" ht="15" hidden="false" customHeight="false" outlineLevel="0" collapsed="false">
      <c r="A9773" s="0" t="s">
        <v>6559</v>
      </c>
      <c r="B9773" s="0" t="s">
        <v>164</v>
      </c>
      <c r="C9773" s="0" t="n">
        <v>2010</v>
      </c>
      <c r="D9773" s="0" t="s">
        <v>246</v>
      </c>
      <c r="E9773" s="0" t="s">
        <v>328</v>
      </c>
      <c r="F9773" s="0" t="n">
        <v>0</v>
      </c>
      <c r="G9773" s="0" t="n">
        <v>0</v>
      </c>
      <c r="H9773" s="0" t="n">
        <v>0.12</v>
      </c>
      <c r="I9773" s="0" t="n">
        <v>0</v>
      </c>
      <c r="J9773" s="0" t="n">
        <v>0.12</v>
      </c>
      <c r="N9773" s="0" t="s">
        <v>74</v>
      </c>
      <c r="P9773" s="0" t="n">
        <f aca="false">IF(AND(OR(Dashboard!$B$5="All",D9773=Dashboard!$B$5),OR(Dashboard!$D$5="All",N9773=Dashboard!$D$5),OR(AND(C9773&lt;&gt;"",C9773&gt;=Dashboard!$F$5,C9773&lt;=Dashboard!$H$5),AND(C9773="",Dashboard!$F$5&lt;=1980,Dashboard!$H$5&gt;=2016))),1,0)</f>
        <v>1</v>
      </c>
      <c r="Q9773" s="0" t="n">
        <f aca="false">J9773*P9773+ROW()*0.00000001</f>
        <v>0.12009773</v>
      </c>
    </row>
    <row r="9774" customFormat="false" ht="15" hidden="false" customHeight="false" outlineLevel="0" collapsed="false">
      <c r="A9774" s="0" t="s">
        <v>6774</v>
      </c>
      <c r="B9774" s="0" t="s">
        <v>70</v>
      </c>
      <c r="C9774" s="0" t="n">
        <v>2011</v>
      </c>
      <c r="D9774" s="0" t="s">
        <v>114</v>
      </c>
      <c r="E9774" s="0" t="s">
        <v>124</v>
      </c>
      <c r="F9774" s="0" t="n">
        <v>0.07</v>
      </c>
      <c r="G9774" s="0" t="n">
        <v>0.04</v>
      </c>
      <c r="H9774" s="0" t="n">
        <v>0</v>
      </c>
      <c r="I9774" s="0" t="n">
        <v>0.02</v>
      </c>
      <c r="J9774" s="0" t="n">
        <v>0.12</v>
      </c>
      <c r="K9774" s="0" t="n">
        <v>50</v>
      </c>
      <c r="L9774" s="0" t="n">
        <v>4</v>
      </c>
      <c r="M9774" s="0" t="s">
        <v>103</v>
      </c>
      <c r="N9774" s="0" t="s">
        <v>74</v>
      </c>
      <c r="O9774" s="0" t="s">
        <v>177</v>
      </c>
      <c r="P9774" s="0" t="n">
        <f aca="false">IF(AND(OR(Dashboard!$B$5="All",D9774=Dashboard!$B$5),OR(Dashboard!$D$5="All",N9774=Dashboard!$D$5),OR(AND(C9774&lt;&gt;"",C9774&gt;=Dashboard!$F$5,C9774&lt;=Dashboard!$H$5),AND(C9774="",Dashboard!$F$5&lt;=1980,Dashboard!$H$5&gt;=2016))),1,0)</f>
        <v>1</v>
      </c>
      <c r="Q9774" s="0" t="n">
        <f aca="false">J9774*P9774+ROW()*0.00000001</f>
        <v>0.12009774</v>
      </c>
    </row>
    <row r="9775" customFormat="false" ht="15" hidden="false" customHeight="false" outlineLevel="0" collapsed="false">
      <c r="A9775" s="0" t="s">
        <v>7114</v>
      </c>
      <c r="B9775" s="0" t="s">
        <v>164</v>
      </c>
      <c r="C9775" s="0" t="n">
        <v>2009</v>
      </c>
      <c r="D9775" s="0" t="s">
        <v>71</v>
      </c>
      <c r="E9775" s="0" t="s">
        <v>124</v>
      </c>
      <c r="F9775" s="0" t="n">
        <v>0.05</v>
      </c>
      <c r="G9775" s="0" t="n">
        <v>0</v>
      </c>
      <c r="H9775" s="0" t="n">
        <v>0.06</v>
      </c>
      <c r="I9775" s="0" t="n">
        <v>0.01</v>
      </c>
      <c r="J9775" s="0" t="n">
        <v>0.12</v>
      </c>
      <c r="K9775" s="0" t="n">
        <v>63</v>
      </c>
      <c r="L9775" s="0" t="n">
        <v>8</v>
      </c>
      <c r="M9775" s="0" t="s">
        <v>73</v>
      </c>
      <c r="N9775" s="0" t="s">
        <v>74</v>
      </c>
      <c r="O9775" s="0" t="s">
        <v>67</v>
      </c>
      <c r="P9775" s="0" t="n">
        <f aca="false">IF(AND(OR(Dashboard!$B$5="All",D9775=Dashboard!$B$5),OR(Dashboard!$D$5="All",N9775=Dashboard!$D$5),OR(AND(C9775&lt;&gt;"",C9775&gt;=Dashboard!$F$5,C9775&lt;=Dashboard!$H$5),AND(C9775="",Dashboard!$F$5&lt;=1980,Dashboard!$H$5&gt;=2016))),1,0)</f>
        <v>1</v>
      </c>
      <c r="Q9775" s="0" t="n">
        <f aca="false">J9775*P9775+ROW()*0.00000001</f>
        <v>0.12009775</v>
      </c>
    </row>
    <row r="9776" customFormat="false" ht="15" hidden="false" customHeight="false" outlineLevel="0" collapsed="false">
      <c r="A9776" s="0" t="s">
        <v>7115</v>
      </c>
      <c r="B9776" s="0" t="s">
        <v>33</v>
      </c>
      <c r="C9776" s="0" t="n">
        <v>2008</v>
      </c>
      <c r="D9776" s="0" t="s">
        <v>71</v>
      </c>
      <c r="E9776" s="0" t="s">
        <v>142</v>
      </c>
      <c r="F9776" s="0" t="n">
        <v>0.11</v>
      </c>
      <c r="G9776" s="0" t="n">
        <v>0</v>
      </c>
      <c r="H9776" s="0" t="n">
        <v>0</v>
      </c>
      <c r="I9776" s="0" t="n">
        <v>0.01</v>
      </c>
      <c r="J9776" s="0" t="n">
        <v>0.12</v>
      </c>
      <c r="K9776" s="0" t="n">
        <v>49</v>
      </c>
      <c r="L9776" s="0" t="n">
        <v>6</v>
      </c>
      <c r="M9776" s="0" t="s">
        <v>125</v>
      </c>
      <c r="N9776" s="0" t="s">
        <v>35</v>
      </c>
      <c r="O9776" s="0" t="s">
        <v>177</v>
      </c>
      <c r="P9776" s="0" t="n">
        <f aca="false">IF(AND(OR(Dashboard!$B$5="All",D9776=Dashboard!$B$5),OR(Dashboard!$D$5="All",N9776=Dashboard!$D$5),OR(AND(C9776&lt;&gt;"",C9776&gt;=Dashboard!$F$5,C9776&lt;=Dashboard!$H$5),AND(C9776="",Dashboard!$F$5&lt;=1980,Dashboard!$H$5&gt;=2016))),1,0)</f>
        <v>1</v>
      </c>
      <c r="Q9776" s="0" t="n">
        <f aca="false">J9776*P9776+ROW()*0.00000001</f>
        <v>0.12009776</v>
      </c>
    </row>
    <row r="9777" customFormat="false" ht="15" hidden="false" customHeight="false" outlineLevel="0" collapsed="false">
      <c r="A9777" s="0" t="s">
        <v>7116</v>
      </c>
      <c r="B9777" s="0" t="s">
        <v>144</v>
      </c>
      <c r="C9777" s="0" t="n">
        <v>2001</v>
      </c>
      <c r="D9777" s="0" t="s">
        <v>41</v>
      </c>
      <c r="E9777" s="0" t="s">
        <v>142</v>
      </c>
      <c r="F9777" s="0" t="n">
        <v>0.09</v>
      </c>
      <c r="G9777" s="0" t="n">
        <v>0.03</v>
      </c>
      <c r="H9777" s="0" t="n">
        <v>0</v>
      </c>
      <c r="I9777" s="0" t="n">
        <v>0</v>
      </c>
      <c r="J9777" s="0" t="n">
        <v>0.12</v>
      </c>
      <c r="K9777" s="0" t="n">
        <v>65</v>
      </c>
      <c r="L9777" s="0" t="n">
        <v>8.4</v>
      </c>
      <c r="M9777" s="0" t="s">
        <v>103</v>
      </c>
      <c r="N9777" s="0" t="s">
        <v>66</v>
      </c>
      <c r="O9777" s="0" t="s">
        <v>67</v>
      </c>
      <c r="P9777" s="0" t="n">
        <f aca="false">IF(AND(OR(Dashboard!$B$5="All",D9777=Dashboard!$B$5),OR(Dashboard!$D$5="All",N9777=Dashboard!$D$5),OR(AND(C9777&lt;&gt;"",C9777&gt;=Dashboard!$F$5,C9777&lt;=Dashboard!$H$5),AND(C9777="",Dashboard!$F$5&lt;=1980,Dashboard!$H$5&gt;=2016))),1,0)</f>
        <v>1</v>
      </c>
      <c r="Q9777" s="0" t="n">
        <f aca="false">J9777*P9777+ROW()*0.00000001</f>
        <v>0.12009777</v>
      </c>
    </row>
    <row r="9778" customFormat="false" ht="15" hidden="false" customHeight="false" outlineLevel="0" collapsed="false">
      <c r="A9778" s="0" t="s">
        <v>7117</v>
      </c>
      <c r="B9778" s="0" t="s">
        <v>50</v>
      </c>
      <c r="C9778" s="0" t="n">
        <v>2007</v>
      </c>
      <c r="D9778" s="0" t="s">
        <v>58</v>
      </c>
      <c r="E9778" s="0" t="s">
        <v>7118</v>
      </c>
      <c r="F9778" s="0" t="n">
        <v>0.11</v>
      </c>
      <c r="G9778" s="0" t="n">
        <v>0</v>
      </c>
      <c r="H9778" s="0" t="n">
        <v>0</v>
      </c>
      <c r="I9778" s="0" t="n">
        <v>0.01</v>
      </c>
      <c r="J9778" s="0" t="n">
        <v>0.12</v>
      </c>
      <c r="M9778" s="0" t="s">
        <v>36</v>
      </c>
      <c r="N9778" s="0" t="s">
        <v>35</v>
      </c>
      <c r="P9778" s="0" t="n">
        <f aca="false">IF(AND(OR(Dashboard!$B$5="All",D9778=Dashboard!$B$5),OR(Dashboard!$D$5="All",N9778=Dashboard!$D$5),OR(AND(C9778&lt;&gt;"",C9778&gt;=Dashboard!$F$5,C9778&lt;=Dashboard!$H$5),AND(C9778="",Dashboard!$F$5&lt;=1980,Dashboard!$H$5&gt;=2016))),1,0)</f>
        <v>1</v>
      </c>
      <c r="Q9778" s="0" t="n">
        <f aca="false">J9778*P9778+ROW()*0.00000001</f>
        <v>0.12009778</v>
      </c>
    </row>
    <row r="9779" customFormat="false" ht="15" hidden="false" customHeight="false" outlineLevel="0" collapsed="false">
      <c r="A9779" s="0" t="s">
        <v>7119</v>
      </c>
      <c r="B9779" s="0" t="s">
        <v>64</v>
      </c>
      <c r="C9779" s="0" t="n">
        <v>2010</v>
      </c>
      <c r="D9779" s="0" t="s">
        <v>52</v>
      </c>
      <c r="E9779" s="0" t="s">
        <v>814</v>
      </c>
      <c r="F9779" s="0" t="n">
        <v>0.1</v>
      </c>
      <c r="G9779" s="0" t="n">
        <v>0.01</v>
      </c>
      <c r="H9779" s="0" t="n">
        <v>0</v>
      </c>
      <c r="I9779" s="0" t="n">
        <v>0.01</v>
      </c>
      <c r="J9779" s="0" t="n">
        <v>0.12</v>
      </c>
      <c r="K9779" s="0" t="n">
        <v>59</v>
      </c>
      <c r="M9779" s="0" t="s">
        <v>103</v>
      </c>
      <c r="N9779" s="0" t="s">
        <v>66</v>
      </c>
      <c r="O9779" s="0" t="s">
        <v>53</v>
      </c>
      <c r="P9779" s="0" t="n">
        <f aca="false">IF(AND(OR(Dashboard!$B$5="All",D9779=Dashboard!$B$5),OR(Dashboard!$D$5="All",N9779=Dashboard!$D$5),OR(AND(C9779&lt;&gt;"",C9779&gt;=Dashboard!$F$5,C9779&lt;=Dashboard!$H$5),AND(C9779="",Dashboard!$F$5&lt;=1980,Dashboard!$H$5&gt;=2016))),1,0)</f>
        <v>1</v>
      </c>
      <c r="Q9779" s="0" t="n">
        <f aca="false">J9779*P9779+ROW()*0.00000001</f>
        <v>0.12009779</v>
      </c>
    </row>
    <row r="9780" customFormat="false" ht="15" hidden="false" customHeight="false" outlineLevel="0" collapsed="false">
      <c r="A9780" s="0" t="s">
        <v>1024</v>
      </c>
      <c r="B9780" s="0" t="s">
        <v>85</v>
      </c>
      <c r="C9780" s="0" t="n">
        <v>2003</v>
      </c>
      <c r="D9780" s="0" t="s">
        <v>34</v>
      </c>
      <c r="E9780" s="0" t="s">
        <v>142</v>
      </c>
      <c r="F9780" s="0" t="n">
        <v>0.09</v>
      </c>
      <c r="G9780" s="0" t="n">
        <v>0.03</v>
      </c>
      <c r="H9780" s="0" t="n">
        <v>0</v>
      </c>
      <c r="I9780" s="0" t="n">
        <v>0</v>
      </c>
      <c r="J9780" s="0" t="n">
        <v>0.12</v>
      </c>
      <c r="K9780" s="0" t="n">
        <v>63</v>
      </c>
      <c r="M9780" s="0" t="s">
        <v>36</v>
      </c>
      <c r="N9780" s="0" t="s">
        <v>35</v>
      </c>
      <c r="O9780" s="0" t="s">
        <v>67</v>
      </c>
      <c r="P9780" s="0" t="n">
        <f aca="false">IF(AND(OR(Dashboard!$B$5="All",D9780=Dashboard!$B$5),OR(Dashboard!$D$5="All",N9780=Dashboard!$D$5),OR(AND(C9780&lt;&gt;"",C9780&gt;=Dashboard!$F$5,C9780&lt;=Dashboard!$H$5),AND(C9780="",Dashboard!$F$5&lt;=1980,Dashboard!$H$5&gt;=2016))),1,0)</f>
        <v>1</v>
      </c>
      <c r="Q9780" s="0" t="n">
        <f aca="false">J9780*P9780+ROW()*0.00000001</f>
        <v>0.1200978</v>
      </c>
    </row>
    <row r="9781" customFormat="false" ht="15" hidden="false" customHeight="false" outlineLevel="0" collapsed="false">
      <c r="A9781" s="0" t="s">
        <v>4445</v>
      </c>
      <c r="B9781" s="0" t="s">
        <v>94</v>
      </c>
      <c r="C9781" s="0" t="n">
        <v>2015</v>
      </c>
      <c r="D9781" s="0" t="s">
        <v>46</v>
      </c>
      <c r="E9781" s="0" t="s">
        <v>328</v>
      </c>
      <c r="F9781" s="0" t="n">
        <v>0</v>
      </c>
      <c r="G9781" s="0" t="n">
        <v>0.1</v>
      </c>
      <c r="H9781" s="0" t="n">
        <v>0</v>
      </c>
      <c r="I9781" s="0" t="n">
        <v>0.02</v>
      </c>
      <c r="J9781" s="0" t="n">
        <v>0.12</v>
      </c>
      <c r="N9781" s="0" t="s">
        <v>74</v>
      </c>
      <c r="P9781" s="0" t="n">
        <f aca="false">IF(AND(OR(Dashboard!$B$5="All",D9781=Dashboard!$B$5),OR(Dashboard!$D$5="All",N9781=Dashboard!$D$5),OR(AND(C9781&lt;&gt;"",C9781&gt;=Dashboard!$F$5,C9781&lt;=Dashboard!$H$5),AND(C9781="",Dashboard!$F$5&lt;=1980,Dashboard!$H$5&gt;=2016))),1,0)</f>
        <v>1</v>
      </c>
      <c r="Q9781" s="0" t="n">
        <f aca="false">J9781*P9781+ROW()*0.00000001</f>
        <v>0.12009781</v>
      </c>
    </row>
    <row r="9782" customFormat="false" ht="15" hidden="false" customHeight="false" outlineLevel="0" collapsed="false">
      <c r="A9782" s="0" t="s">
        <v>7120</v>
      </c>
      <c r="B9782" s="0" t="s">
        <v>70</v>
      </c>
      <c r="C9782" s="0" t="n">
        <v>2011</v>
      </c>
      <c r="D9782" s="0" t="s">
        <v>102</v>
      </c>
      <c r="E9782" s="0" t="s">
        <v>195</v>
      </c>
      <c r="F9782" s="0" t="n">
        <v>0.07</v>
      </c>
      <c r="G9782" s="0" t="n">
        <v>0.03</v>
      </c>
      <c r="H9782" s="0" t="n">
        <v>0</v>
      </c>
      <c r="I9782" s="0" t="n">
        <v>0.02</v>
      </c>
      <c r="J9782" s="0" t="n">
        <v>0.12</v>
      </c>
      <c r="K9782" s="0" t="n">
        <v>47</v>
      </c>
      <c r="L9782" s="0" t="n">
        <v>6.5</v>
      </c>
      <c r="M9782" s="0" t="s">
        <v>73</v>
      </c>
      <c r="N9782" s="0" t="s">
        <v>74</v>
      </c>
      <c r="O9782" s="0" t="s">
        <v>177</v>
      </c>
      <c r="P9782" s="0" t="n">
        <f aca="false">IF(AND(OR(Dashboard!$B$5="All",D9782=Dashboard!$B$5),OR(Dashboard!$D$5="All",N9782=Dashboard!$D$5),OR(AND(C9782&lt;&gt;"",C9782&gt;=Dashboard!$F$5,C9782&lt;=Dashboard!$H$5),AND(C9782="",Dashboard!$F$5&lt;=1980,Dashboard!$H$5&gt;=2016))),1,0)</f>
        <v>1</v>
      </c>
      <c r="Q9782" s="0" t="n">
        <f aca="false">J9782*P9782+ROW()*0.00000001</f>
        <v>0.12009782</v>
      </c>
    </row>
    <row r="9783" customFormat="false" ht="15" hidden="false" customHeight="false" outlineLevel="0" collapsed="false">
      <c r="A9783" s="0" t="s">
        <v>7121</v>
      </c>
      <c r="B9783" s="0" t="s">
        <v>50</v>
      </c>
      <c r="C9783" s="0" t="n">
        <v>2007</v>
      </c>
      <c r="D9783" s="0" t="s">
        <v>52</v>
      </c>
      <c r="E9783" s="0" t="s">
        <v>328</v>
      </c>
      <c r="F9783" s="0" t="n">
        <v>0</v>
      </c>
      <c r="G9783" s="0" t="n">
        <v>0</v>
      </c>
      <c r="H9783" s="0" t="n">
        <v>0.12</v>
      </c>
      <c r="I9783" s="0" t="n">
        <v>0</v>
      </c>
      <c r="J9783" s="0" t="n">
        <v>0.12</v>
      </c>
      <c r="N9783" s="0" t="s">
        <v>35</v>
      </c>
      <c r="P9783" s="0" t="n">
        <f aca="false">IF(AND(OR(Dashboard!$B$5="All",D9783=Dashboard!$B$5),OR(Dashboard!$D$5="All",N9783=Dashboard!$D$5),OR(AND(C9783&lt;&gt;"",C9783&gt;=Dashboard!$F$5,C9783&lt;=Dashboard!$H$5),AND(C9783="",Dashboard!$F$5&lt;=1980,Dashboard!$H$5&gt;=2016))),1,0)</f>
        <v>1</v>
      </c>
      <c r="Q9783" s="0" t="n">
        <f aca="false">J9783*P9783+ROW()*0.00000001</f>
        <v>0.12009783</v>
      </c>
    </row>
    <row r="9784" customFormat="false" ht="15" hidden="false" customHeight="false" outlineLevel="0" collapsed="false">
      <c r="A9784" s="0" t="s">
        <v>7122</v>
      </c>
      <c r="B9784" s="0" t="s">
        <v>70</v>
      </c>
      <c r="C9784" s="0" t="n">
        <v>2010</v>
      </c>
      <c r="D9784" s="0" t="s">
        <v>71</v>
      </c>
      <c r="E9784" s="0" t="s">
        <v>89</v>
      </c>
      <c r="F9784" s="0" t="n">
        <v>0</v>
      </c>
      <c r="G9784" s="0" t="n">
        <v>0.07</v>
      </c>
      <c r="H9784" s="0" t="n">
        <v>0.03</v>
      </c>
      <c r="I9784" s="0" t="n">
        <v>0.02</v>
      </c>
      <c r="J9784" s="0" t="n">
        <v>0.12</v>
      </c>
      <c r="N9784" s="0" t="s">
        <v>74</v>
      </c>
      <c r="P9784" s="0" t="n">
        <f aca="false">IF(AND(OR(Dashboard!$B$5="All",D9784=Dashboard!$B$5),OR(Dashboard!$D$5="All",N9784=Dashboard!$D$5),OR(AND(C9784&lt;&gt;"",C9784&gt;=Dashboard!$F$5,C9784&lt;=Dashboard!$H$5),AND(C9784="",Dashboard!$F$5&lt;=1980,Dashboard!$H$5&gt;=2016))),1,0)</f>
        <v>1</v>
      </c>
      <c r="Q9784" s="0" t="n">
        <f aca="false">J9784*P9784+ROW()*0.00000001</f>
        <v>0.12009784</v>
      </c>
    </row>
    <row r="9785" customFormat="false" ht="15" hidden="false" customHeight="false" outlineLevel="0" collapsed="false">
      <c r="A9785" s="0" t="s">
        <v>7123</v>
      </c>
      <c r="B9785" s="0" t="s">
        <v>50</v>
      </c>
      <c r="C9785" s="0" t="n">
        <v>2005</v>
      </c>
      <c r="D9785" s="0" t="s">
        <v>46</v>
      </c>
      <c r="E9785" s="0" t="s">
        <v>1259</v>
      </c>
      <c r="F9785" s="0" t="n">
        <v>0.11</v>
      </c>
      <c r="G9785" s="0" t="n">
        <v>0</v>
      </c>
      <c r="H9785" s="0" t="n">
        <v>0</v>
      </c>
      <c r="I9785" s="0" t="n">
        <v>0.01</v>
      </c>
      <c r="J9785" s="0" t="n">
        <v>0.12</v>
      </c>
      <c r="K9785" s="0" t="n">
        <v>59</v>
      </c>
      <c r="L9785" s="0" t="n">
        <v>6.2</v>
      </c>
      <c r="M9785" s="0" t="s">
        <v>125</v>
      </c>
      <c r="N9785" s="0" t="s">
        <v>35</v>
      </c>
      <c r="O9785" s="0" t="s">
        <v>53</v>
      </c>
      <c r="P9785" s="0" t="n">
        <f aca="false">IF(AND(OR(Dashboard!$B$5="All",D9785=Dashboard!$B$5),OR(Dashboard!$D$5="All",N9785=Dashboard!$D$5),OR(AND(C9785&lt;&gt;"",C9785&gt;=Dashboard!$F$5,C9785&lt;=Dashboard!$H$5),AND(C9785="",Dashboard!$F$5&lt;=1980,Dashboard!$H$5&gt;=2016))),1,0)</f>
        <v>1</v>
      </c>
      <c r="Q9785" s="0" t="n">
        <f aca="false">J9785*P9785+ROW()*0.00000001</f>
        <v>0.12009785</v>
      </c>
    </row>
    <row r="9786" customFormat="false" ht="15" hidden="false" customHeight="false" outlineLevel="0" collapsed="false">
      <c r="A9786" s="0" t="s">
        <v>7124</v>
      </c>
      <c r="B9786" s="0" t="s">
        <v>144</v>
      </c>
      <c r="C9786" s="0" t="n">
        <v>2004</v>
      </c>
      <c r="D9786" s="0" t="s">
        <v>114</v>
      </c>
      <c r="E9786" s="0" t="s">
        <v>142</v>
      </c>
      <c r="F9786" s="0" t="n">
        <v>0.09</v>
      </c>
      <c r="G9786" s="0" t="n">
        <v>0.03</v>
      </c>
      <c r="H9786" s="0" t="n">
        <v>0</v>
      </c>
      <c r="I9786" s="0" t="n">
        <v>0</v>
      </c>
      <c r="J9786" s="0" t="n">
        <v>0.12</v>
      </c>
      <c r="K9786" s="0" t="n">
        <v>71</v>
      </c>
      <c r="L9786" s="0" t="n">
        <v>8.2</v>
      </c>
      <c r="M9786" s="0" t="s">
        <v>73</v>
      </c>
      <c r="N9786" s="0" t="s">
        <v>66</v>
      </c>
      <c r="O9786" s="0" t="s">
        <v>37</v>
      </c>
      <c r="P9786" s="0" t="n">
        <f aca="false">IF(AND(OR(Dashboard!$B$5="All",D9786=Dashboard!$B$5),OR(Dashboard!$D$5="All",N9786=Dashboard!$D$5),OR(AND(C9786&lt;&gt;"",C9786&gt;=Dashboard!$F$5,C9786&lt;=Dashboard!$H$5),AND(C9786="",Dashboard!$F$5&lt;=1980,Dashboard!$H$5&gt;=2016))),1,0)</f>
        <v>1</v>
      </c>
      <c r="Q9786" s="0" t="n">
        <f aca="false">J9786*P9786+ROW()*0.00000001</f>
        <v>0.12009786</v>
      </c>
    </row>
    <row r="9787" customFormat="false" ht="15" hidden="false" customHeight="false" outlineLevel="0" collapsed="false">
      <c r="A9787" s="0" t="s">
        <v>7125</v>
      </c>
      <c r="B9787" s="0" t="s">
        <v>164</v>
      </c>
      <c r="C9787" s="0" t="n">
        <v>2006</v>
      </c>
      <c r="D9787" s="0" t="s">
        <v>41</v>
      </c>
      <c r="E9787" s="0" t="s">
        <v>649</v>
      </c>
      <c r="F9787" s="0" t="n">
        <v>0.11</v>
      </c>
      <c r="G9787" s="0" t="n">
        <v>0</v>
      </c>
      <c r="H9787" s="0" t="n">
        <v>0</v>
      </c>
      <c r="I9787" s="0" t="n">
        <v>0.01</v>
      </c>
      <c r="J9787" s="0" t="n">
        <v>0.12</v>
      </c>
      <c r="K9787" s="0" t="n">
        <v>55</v>
      </c>
      <c r="M9787" s="0" t="s">
        <v>103</v>
      </c>
      <c r="N9787" s="0" t="s">
        <v>74</v>
      </c>
      <c r="O9787" s="0" t="s">
        <v>53</v>
      </c>
      <c r="P9787" s="0" t="n">
        <f aca="false">IF(AND(OR(Dashboard!$B$5="All",D9787=Dashboard!$B$5),OR(Dashboard!$D$5="All",N9787=Dashboard!$D$5),OR(AND(C9787&lt;&gt;"",C9787&gt;=Dashboard!$F$5,C9787&lt;=Dashboard!$H$5),AND(C9787="",Dashboard!$F$5&lt;=1980,Dashboard!$H$5&gt;=2016))),1,0)</f>
        <v>1</v>
      </c>
      <c r="Q9787" s="0" t="n">
        <f aca="false">J9787*P9787+ROW()*0.00000001</f>
        <v>0.12009787</v>
      </c>
    </row>
    <row r="9788" customFormat="false" ht="15" hidden="false" customHeight="false" outlineLevel="0" collapsed="false">
      <c r="A9788" s="0" t="s">
        <v>7126</v>
      </c>
      <c r="B9788" s="0" t="s">
        <v>222</v>
      </c>
      <c r="C9788" s="0" t="n">
        <v>1992</v>
      </c>
      <c r="D9788" s="0" t="s">
        <v>114</v>
      </c>
      <c r="E9788" s="0" t="s">
        <v>154</v>
      </c>
      <c r="F9788" s="0" t="n">
        <v>0</v>
      </c>
      <c r="G9788" s="0" t="n">
        <v>0</v>
      </c>
      <c r="H9788" s="0" t="n">
        <v>0.12</v>
      </c>
      <c r="I9788" s="0" t="n">
        <v>0</v>
      </c>
      <c r="J9788" s="0" t="n">
        <v>0.12</v>
      </c>
      <c r="N9788" s="0" t="s">
        <v>154</v>
      </c>
      <c r="P9788" s="0" t="n">
        <f aca="false">IF(AND(OR(Dashboard!$B$5="All",D9788=Dashboard!$B$5),OR(Dashboard!$D$5="All",N9788=Dashboard!$D$5),OR(AND(C9788&lt;&gt;"",C9788&gt;=Dashboard!$F$5,C9788&lt;=Dashboard!$H$5),AND(C9788="",Dashboard!$F$5&lt;=1980,Dashboard!$H$5&gt;=2016))),1,0)</f>
        <v>1</v>
      </c>
      <c r="Q9788" s="0" t="n">
        <f aca="false">J9788*P9788+ROW()*0.00000001</f>
        <v>0.12009788</v>
      </c>
    </row>
    <row r="9789" customFormat="false" ht="15" hidden="false" customHeight="false" outlineLevel="0" collapsed="false">
      <c r="A9789" s="0" t="s">
        <v>7127</v>
      </c>
      <c r="B9789" s="0" t="s">
        <v>33</v>
      </c>
      <c r="C9789" s="0" t="n">
        <v>2009</v>
      </c>
      <c r="D9789" s="0" t="s">
        <v>48</v>
      </c>
      <c r="E9789" s="0" t="s">
        <v>1169</v>
      </c>
      <c r="F9789" s="0" t="n">
        <v>0.11</v>
      </c>
      <c r="G9789" s="0" t="n">
        <v>0</v>
      </c>
      <c r="H9789" s="0" t="n">
        <v>0</v>
      </c>
      <c r="I9789" s="0" t="n">
        <v>0.01</v>
      </c>
      <c r="J9789" s="0" t="n">
        <v>0.12</v>
      </c>
      <c r="N9789" s="0" t="s">
        <v>35</v>
      </c>
      <c r="P9789" s="0" t="n">
        <f aca="false">IF(AND(OR(Dashboard!$B$5="All",D9789=Dashboard!$B$5),OR(Dashboard!$D$5="All",N9789=Dashboard!$D$5),OR(AND(C9789&lt;&gt;"",C9789&gt;=Dashboard!$F$5,C9789&lt;=Dashboard!$H$5),AND(C9789="",Dashboard!$F$5&lt;=1980,Dashboard!$H$5&gt;=2016))),1,0)</f>
        <v>1</v>
      </c>
      <c r="Q9789" s="0" t="n">
        <f aca="false">J9789*P9789+ROW()*0.00000001</f>
        <v>0.12009789</v>
      </c>
    </row>
    <row r="9790" customFormat="false" ht="15" hidden="false" customHeight="false" outlineLevel="0" collapsed="false">
      <c r="A9790" s="0" t="s">
        <v>6912</v>
      </c>
      <c r="B9790" s="0" t="s">
        <v>70</v>
      </c>
      <c r="C9790" s="0" t="n">
        <v>2010</v>
      </c>
      <c r="D9790" s="0" t="s">
        <v>46</v>
      </c>
      <c r="E9790" s="0" t="s">
        <v>4798</v>
      </c>
      <c r="F9790" s="0" t="n">
        <v>0.07</v>
      </c>
      <c r="G9790" s="0" t="n">
        <v>0.03</v>
      </c>
      <c r="H9790" s="0" t="n">
        <v>0</v>
      </c>
      <c r="I9790" s="0" t="n">
        <v>0.01</v>
      </c>
      <c r="J9790" s="0" t="n">
        <v>0.12</v>
      </c>
      <c r="K9790" s="0" t="n">
        <v>47</v>
      </c>
      <c r="L9790" s="0" t="n">
        <v>6.5</v>
      </c>
      <c r="M9790" s="0" t="s">
        <v>103</v>
      </c>
      <c r="N9790" s="0" t="s">
        <v>74</v>
      </c>
      <c r="O9790" s="0" t="s">
        <v>177</v>
      </c>
      <c r="P9790" s="0" t="n">
        <f aca="false">IF(AND(OR(Dashboard!$B$5="All",D9790=Dashboard!$B$5),OR(Dashboard!$D$5="All",N9790=Dashboard!$D$5),OR(AND(C9790&lt;&gt;"",C9790&gt;=Dashboard!$F$5,C9790&lt;=Dashboard!$H$5),AND(C9790="",Dashboard!$F$5&lt;=1980,Dashboard!$H$5&gt;=2016))),1,0)</f>
        <v>1</v>
      </c>
      <c r="Q9790" s="0" t="n">
        <f aca="false">J9790*P9790+ROW()*0.00000001</f>
        <v>0.1200979</v>
      </c>
    </row>
    <row r="9791" customFormat="false" ht="15" hidden="false" customHeight="false" outlineLevel="0" collapsed="false">
      <c r="A9791" s="0" t="s">
        <v>7128</v>
      </c>
      <c r="B9791" s="0" t="s">
        <v>117</v>
      </c>
      <c r="C9791" s="0" t="n">
        <v>2001</v>
      </c>
      <c r="D9791" s="0" t="s">
        <v>16</v>
      </c>
      <c r="E9791" s="0" t="s">
        <v>821</v>
      </c>
      <c r="F9791" s="0" t="n">
        <v>0.07</v>
      </c>
      <c r="G9791" s="0" t="n">
        <v>0.05</v>
      </c>
      <c r="H9791" s="0" t="n">
        <v>0</v>
      </c>
      <c r="I9791" s="0" t="n">
        <v>0.01</v>
      </c>
      <c r="J9791" s="0" t="n">
        <v>0.12</v>
      </c>
      <c r="K9791" s="0" t="n">
        <v>72</v>
      </c>
      <c r="L9791" s="0" t="n">
        <v>8.8</v>
      </c>
      <c r="M9791" s="0" t="s">
        <v>36</v>
      </c>
      <c r="N9791" s="0" t="s">
        <v>74</v>
      </c>
      <c r="O9791" s="0" t="s">
        <v>37</v>
      </c>
      <c r="P9791" s="0" t="n">
        <f aca="false">IF(AND(OR(Dashboard!$B$5="All",D9791=Dashboard!$B$5),OR(Dashboard!$D$5="All",N9791=Dashboard!$D$5),OR(AND(C9791&lt;&gt;"",C9791&gt;=Dashboard!$F$5,C9791&lt;=Dashboard!$H$5),AND(C9791="",Dashboard!$F$5&lt;=1980,Dashboard!$H$5&gt;=2016))),1,0)</f>
        <v>1</v>
      </c>
      <c r="Q9791" s="0" t="n">
        <f aca="false">J9791*P9791+ROW()*0.00000001</f>
        <v>0.12009791</v>
      </c>
    </row>
    <row r="9792" customFormat="false" ht="15" hidden="false" customHeight="false" outlineLevel="0" collapsed="false">
      <c r="A9792" s="0" t="s">
        <v>7129</v>
      </c>
      <c r="B9792" s="0" t="s">
        <v>50</v>
      </c>
      <c r="C9792" s="0" t="n">
        <v>2007</v>
      </c>
      <c r="D9792" s="0" t="s">
        <v>58</v>
      </c>
      <c r="E9792" s="0" t="s">
        <v>6204</v>
      </c>
      <c r="F9792" s="0" t="n">
        <v>0.09</v>
      </c>
      <c r="G9792" s="0" t="n">
        <v>0.02</v>
      </c>
      <c r="H9792" s="0" t="n">
        <v>0</v>
      </c>
      <c r="I9792" s="0" t="n">
        <v>0.01</v>
      </c>
      <c r="J9792" s="0" t="n">
        <v>0.12</v>
      </c>
      <c r="K9792" s="0" t="n">
        <v>68</v>
      </c>
      <c r="M9792" s="0" t="s">
        <v>36</v>
      </c>
      <c r="N9792" s="0" t="s">
        <v>35</v>
      </c>
      <c r="O9792" s="0" t="s">
        <v>67</v>
      </c>
      <c r="P9792" s="0" t="n">
        <f aca="false">IF(AND(OR(Dashboard!$B$5="All",D9792=Dashboard!$B$5),OR(Dashboard!$D$5="All",N9792=Dashboard!$D$5),OR(AND(C9792&lt;&gt;"",C9792&gt;=Dashboard!$F$5,C9792&lt;=Dashboard!$H$5),AND(C9792="",Dashboard!$F$5&lt;=1980,Dashboard!$H$5&gt;=2016))),1,0)</f>
        <v>1</v>
      </c>
      <c r="Q9792" s="0" t="n">
        <f aca="false">J9792*P9792+ROW()*0.00000001</f>
        <v>0.12009792</v>
      </c>
    </row>
    <row r="9793" customFormat="false" ht="15" hidden="false" customHeight="false" outlineLevel="0" collapsed="false">
      <c r="A9793" s="0" t="s">
        <v>6595</v>
      </c>
      <c r="B9793" s="0" t="s">
        <v>33</v>
      </c>
      <c r="C9793" s="0" t="n">
        <v>2007</v>
      </c>
      <c r="D9793" s="0" t="s">
        <v>56</v>
      </c>
      <c r="E9793" s="0" t="s">
        <v>293</v>
      </c>
      <c r="F9793" s="0" t="n">
        <v>0.11</v>
      </c>
      <c r="G9793" s="0" t="n">
        <v>0</v>
      </c>
      <c r="H9793" s="0" t="n">
        <v>0</v>
      </c>
      <c r="I9793" s="0" t="n">
        <v>0.01</v>
      </c>
      <c r="J9793" s="0" t="n">
        <v>0.12</v>
      </c>
      <c r="K9793" s="0" t="n">
        <v>80</v>
      </c>
      <c r="L9793" s="0" t="n">
        <v>8.2</v>
      </c>
      <c r="M9793" s="0" t="s">
        <v>36</v>
      </c>
      <c r="N9793" s="0" t="s">
        <v>35</v>
      </c>
      <c r="O9793" s="0" t="s">
        <v>37</v>
      </c>
      <c r="P9793" s="0" t="n">
        <f aca="false">IF(AND(OR(Dashboard!$B$5="All",D9793=Dashboard!$B$5),OR(Dashboard!$D$5="All",N9793=Dashboard!$D$5),OR(AND(C9793&lt;&gt;"",C9793&gt;=Dashboard!$F$5,C9793&lt;=Dashboard!$H$5),AND(C9793="",Dashboard!$F$5&lt;=1980,Dashboard!$H$5&gt;=2016))),1,0)</f>
        <v>1</v>
      </c>
      <c r="Q9793" s="0" t="n">
        <f aca="false">J9793*P9793+ROW()*0.00000001</f>
        <v>0.12009793</v>
      </c>
    </row>
    <row r="9794" customFormat="false" ht="15" hidden="false" customHeight="false" outlineLevel="0" collapsed="false">
      <c r="A9794" s="0" t="s">
        <v>7130</v>
      </c>
      <c r="B9794" s="0" t="s">
        <v>94</v>
      </c>
      <c r="C9794" s="0" t="n">
        <v>2016</v>
      </c>
      <c r="D9794" s="0" t="s">
        <v>71</v>
      </c>
      <c r="E9794" s="0" t="s">
        <v>7131</v>
      </c>
      <c r="F9794" s="0" t="n">
        <v>0.06</v>
      </c>
      <c r="G9794" s="0" t="n">
        <v>0.03</v>
      </c>
      <c r="H9794" s="0" t="n">
        <v>0</v>
      </c>
      <c r="I9794" s="0" t="n">
        <v>0.02</v>
      </c>
      <c r="J9794" s="0" t="n">
        <v>0.12</v>
      </c>
      <c r="K9794" s="0" t="n">
        <v>65</v>
      </c>
      <c r="L9794" s="0" t="n">
        <v>6.9</v>
      </c>
      <c r="N9794" s="0" t="s">
        <v>74</v>
      </c>
      <c r="O9794" s="0" t="s">
        <v>67</v>
      </c>
      <c r="P9794" s="0" t="n">
        <f aca="false">IF(AND(OR(Dashboard!$B$5="All",D9794=Dashboard!$B$5),OR(Dashboard!$D$5="All",N9794=Dashboard!$D$5),OR(AND(C9794&lt;&gt;"",C9794&gt;=Dashboard!$F$5,C9794&lt;=Dashboard!$H$5),AND(C9794="",Dashboard!$F$5&lt;=1980,Dashboard!$H$5&gt;=2016))),1,0)</f>
        <v>1</v>
      </c>
      <c r="Q9794" s="0" t="n">
        <f aca="false">J9794*P9794+ROW()*0.00000001</f>
        <v>0.12009794</v>
      </c>
    </row>
    <row r="9795" customFormat="false" ht="15" hidden="false" customHeight="false" outlineLevel="0" collapsed="false">
      <c r="A9795" s="0" t="s">
        <v>7132</v>
      </c>
      <c r="B9795" s="0" t="s">
        <v>33</v>
      </c>
      <c r="C9795" s="0" t="n">
        <v>2011</v>
      </c>
      <c r="D9795" s="0" t="s">
        <v>56</v>
      </c>
      <c r="E9795" s="0" t="s">
        <v>154</v>
      </c>
      <c r="F9795" s="0" t="n">
        <v>0.07</v>
      </c>
      <c r="G9795" s="0" t="n">
        <v>0.04</v>
      </c>
      <c r="H9795" s="0" t="n">
        <v>0</v>
      </c>
      <c r="I9795" s="0" t="n">
        <v>0.01</v>
      </c>
      <c r="J9795" s="0" t="n">
        <v>0.12</v>
      </c>
      <c r="K9795" s="0" t="n">
        <v>64</v>
      </c>
      <c r="L9795" s="0" t="n">
        <v>7.6</v>
      </c>
      <c r="M9795" s="0" t="s">
        <v>103</v>
      </c>
      <c r="N9795" s="0" t="s">
        <v>35</v>
      </c>
      <c r="O9795" s="0" t="s">
        <v>67</v>
      </c>
      <c r="P9795" s="0" t="n">
        <f aca="false">IF(AND(OR(Dashboard!$B$5="All",D9795=Dashboard!$B$5),OR(Dashboard!$D$5="All",N9795=Dashboard!$D$5),OR(AND(C9795&lt;&gt;"",C9795&gt;=Dashboard!$F$5,C9795&lt;=Dashboard!$H$5),AND(C9795="",Dashboard!$F$5&lt;=1980,Dashboard!$H$5&gt;=2016))),1,0)</f>
        <v>1</v>
      </c>
      <c r="Q9795" s="0" t="n">
        <f aca="false">J9795*P9795+ROW()*0.00000001</f>
        <v>0.12009795</v>
      </c>
    </row>
    <row r="9796" customFormat="false" ht="15" hidden="false" customHeight="false" outlineLevel="0" collapsed="false">
      <c r="A9796" s="0" t="s">
        <v>7133</v>
      </c>
      <c r="B9796" s="0" t="s">
        <v>45</v>
      </c>
      <c r="C9796" s="0" t="n">
        <v>1999</v>
      </c>
      <c r="D9796" s="0" t="s">
        <v>58</v>
      </c>
      <c r="E9796" s="0" t="s">
        <v>124</v>
      </c>
      <c r="F9796" s="0" t="n">
        <v>0</v>
      </c>
      <c r="G9796" s="0" t="n">
        <v>0</v>
      </c>
      <c r="H9796" s="0" t="n">
        <v>0.12</v>
      </c>
      <c r="I9796" s="0" t="n">
        <v>0</v>
      </c>
      <c r="J9796" s="0" t="n">
        <v>0.12</v>
      </c>
      <c r="N9796" s="0" t="s">
        <v>35</v>
      </c>
      <c r="P9796" s="0" t="n">
        <f aca="false">IF(AND(OR(Dashboard!$B$5="All",D9796=Dashboard!$B$5),OR(Dashboard!$D$5="All",N9796=Dashboard!$D$5),OR(AND(C9796&lt;&gt;"",C9796&gt;=Dashboard!$F$5,C9796&lt;=Dashboard!$H$5),AND(C9796="",Dashboard!$F$5&lt;=1980,Dashboard!$H$5&gt;=2016))),1,0)</f>
        <v>1</v>
      </c>
      <c r="Q9796" s="0" t="n">
        <f aca="false">J9796*P9796+ROW()*0.00000001</f>
        <v>0.12009796</v>
      </c>
    </row>
    <row r="9797" customFormat="false" ht="15" hidden="false" customHeight="false" outlineLevel="0" collapsed="false">
      <c r="A9797" s="0" t="s">
        <v>7134</v>
      </c>
      <c r="B9797" s="0" t="s">
        <v>50</v>
      </c>
      <c r="C9797" s="0" t="n">
        <v>2008</v>
      </c>
      <c r="D9797" s="0" t="s">
        <v>48</v>
      </c>
      <c r="E9797" s="0" t="s">
        <v>1894</v>
      </c>
      <c r="F9797" s="0" t="n">
        <v>0.1</v>
      </c>
      <c r="G9797" s="0" t="n">
        <v>0.01</v>
      </c>
      <c r="H9797" s="0" t="n">
        <v>0</v>
      </c>
      <c r="I9797" s="0" t="n">
        <v>0.01</v>
      </c>
      <c r="J9797" s="0" t="n">
        <v>0.12</v>
      </c>
      <c r="K9797" s="0" t="n">
        <v>59</v>
      </c>
      <c r="M9797" s="0" t="s">
        <v>36</v>
      </c>
      <c r="N9797" s="0" t="s">
        <v>35</v>
      </c>
      <c r="O9797" s="0" t="s">
        <v>53</v>
      </c>
      <c r="P9797" s="0" t="n">
        <f aca="false">IF(AND(OR(Dashboard!$B$5="All",D9797=Dashboard!$B$5),OR(Dashboard!$D$5="All",N9797=Dashboard!$D$5),OR(AND(C9797&lt;&gt;"",C9797&gt;=Dashboard!$F$5,C9797&lt;=Dashboard!$H$5),AND(C9797="",Dashboard!$F$5&lt;=1980,Dashboard!$H$5&gt;=2016))),1,0)</f>
        <v>1</v>
      </c>
      <c r="Q9797" s="0" t="n">
        <f aca="false">J9797*P9797+ROW()*0.00000001</f>
        <v>0.12009797</v>
      </c>
    </row>
    <row r="9798" customFormat="false" ht="15" hidden="false" customHeight="false" outlineLevel="0" collapsed="false">
      <c r="A9798" s="0" t="s">
        <v>6083</v>
      </c>
      <c r="B9798" s="0" t="s">
        <v>50</v>
      </c>
      <c r="C9798" s="0" t="n">
        <v>2009</v>
      </c>
      <c r="D9798" s="0" t="s">
        <v>34</v>
      </c>
      <c r="E9798" s="0" t="s">
        <v>160</v>
      </c>
      <c r="F9798" s="0" t="n">
        <v>0.11</v>
      </c>
      <c r="G9798" s="0" t="n">
        <v>0</v>
      </c>
      <c r="H9798" s="0" t="n">
        <v>0</v>
      </c>
      <c r="I9798" s="0" t="n">
        <v>0.01</v>
      </c>
      <c r="J9798" s="0" t="n">
        <v>0.12</v>
      </c>
      <c r="M9798" s="0" t="s">
        <v>36</v>
      </c>
      <c r="N9798" s="0" t="s">
        <v>35</v>
      </c>
      <c r="P9798" s="0" t="n">
        <f aca="false">IF(AND(OR(Dashboard!$B$5="All",D9798=Dashboard!$B$5),OR(Dashboard!$D$5="All",N9798=Dashboard!$D$5),OR(AND(C9798&lt;&gt;"",C9798&gt;=Dashboard!$F$5,C9798&lt;=Dashboard!$H$5),AND(C9798="",Dashboard!$F$5&lt;=1980,Dashboard!$H$5&gt;=2016))),1,0)</f>
        <v>1</v>
      </c>
      <c r="Q9798" s="0" t="n">
        <f aca="false">J9798*P9798+ROW()*0.00000001</f>
        <v>0.12009798</v>
      </c>
    </row>
    <row r="9799" customFormat="false" ht="15" hidden="false" customHeight="false" outlineLevel="0" collapsed="false">
      <c r="A9799" s="0" t="s">
        <v>1279</v>
      </c>
      <c r="B9799" s="0" t="s">
        <v>152</v>
      </c>
      <c r="C9799" s="0" t="n">
        <v>2016</v>
      </c>
      <c r="D9799" s="0" t="s">
        <v>114</v>
      </c>
      <c r="E9799" s="0" t="s">
        <v>157</v>
      </c>
      <c r="F9799" s="0" t="n">
        <v>0</v>
      </c>
      <c r="G9799" s="0" t="n">
        <v>0.11</v>
      </c>
      <c r="H9799" s="0" t="n">
        <v>0</v>
      </c>
      <c r="I9799" s="0" t="n">
        <v>0.01</v>
      </c>
      <c r="J9799" s="0" t="n">
        <v>0.12</v>
      </c>
      <c r="K9799" s="0" t="n">
        <v>86</v>
      </c>
      <c r="L9799" s="0" t="n">
        <v>7.9</v>
      </c>
      <c r="M9799" s="0" t="s">
        <v>73</v>
      </c>
      <c r="N9799" s="0" t="s">
        <v>152</v>
      </c>
      <c r="O9799" s="0" t="s">
        <v>42</v>
      </c>
      <c r="P9799" s="0" t="n">
        <f aca="false">IF(AND(OR(Dashboard!$B$5="All",D9799=Dashboard!$B$5),OR(Dashboard!$D$5="All",N9799=Dashboard!$D$5),OR(AND(C9799&lt;&gt;"",C9799&gt;=Dashboard!$F$5,C9799&lt;=Dashboard!$H$5),AND(C9799="",Dashboard!$F$5&lt;=1980,Dashboard!$H$5&gt;=2016))),1,0)</f>
        <v>1</v>
      </c>
      <c r="Q9799" s="0" t="n">
        <f aca="false">J9799*P9799+ROW()*0.00000001</f>
        <v>0.12009799</v>
      </c>
    </row>
    <row r="9800" customFormat="false" ht="15" hidden="false" customHeight="false" outlineLevel="0" collapsed="false">
      <c r="A9800" s="0" t="s">
        <v>5211</v>
      </c>
      <c r="B9800" s="0" t="s">
        <v>164</v>
      </c>
      <c r="C9800" s="0" t="n">
        <v>2010</v>
      </c>
      <c r="D9800" s="0" t="s">
        <v>71</v>
      </c>
      <c r="E9800" s="0" t="s">
        <v>243</v>
      </c>
      <c r="F9800" s="0" t="n">
        <v>0.07</v>
      </c>
      <c r="G9800" s="0" t="n">
        <v>0.02</v>
      </c>
      <c r="H9800" s="0" t="n">
        <v>0</v>
      </c>
      <c r="I9800" s="0" t="n">
        <v>0.02</v>
      </c>
      <c r="J9800" s="0" t="n">
        <v>0.12</v>
      </c>
      <c r="M9800" s="0" t="s">
        <v>125</v>
      </c>
      <c r="N9800" s="0" t="s">
        <v>74</v>
      </c>
      <c r="P9800" s="0" t="n">
        <f aca="false">IF(AND(OR(Dashboard!$B$5="All",D9800=Dashboard!$B$5),OR(Dashboard!$D$5="All",N9800=Dashboard!$D$5),OR(AND(C9800&lt;&gt;"",C9800&gt;=Dashboard!$F$5,C9800&lt;=Dashboard!$H$5),AND(C9800="",Dashboard!$F$5&lt;=1980,Dashboard!$H$5&gt;=2016))),1,0)</f>
        <v>1</v>
      </c>
      <c r="Q9800" s="0" t="n">
        <f aca="false">J9800*P9800+ROW()*0.00000001</f>
        <v>0.120098</v>
      </c>
    </row>
    <row r="9801" customFormat="false" ht="15" hidden="false" customHeight="false" outlineLevel="0" collapsed="false">
      <c r="A9801" s="0" t="s">
        <v>2547</v>
      </c>
      <c r="B9801" s="0" t="s">
        <v>186</v>
      </c>
      <c r="C9801" s="0" t="n">
        <v>2003</v>
      </c>
      <c r="D9801" s="0" t="s">
        <v>16</v>
      </c>
      <c r="E9801" s="0" t="s">
        <v>91</v>
      </c>
      <c r="F9801" s="0" t="n">
        <v>0.09</v>
      </c>
      <c r="G9801" s="0" t="n">
        <v>0.02</v>
      </c>
      <c r="H9801" s="0" t="n">
        <v>0</v>
      </c>
      <c r="I9801" s="0" t="n">
        <v>0</v>
      </c>
      <c r="J9801" s="0" t="n">
        <v>0.12</v>
      </c>
      <c r="K9801" s="0" t="n">
        <v>62</v>
      </c>
      <c r="L9801" s="0" t="n">
        <v>6.6</v>
      </c>
      <c r="M9801" s="0" t="s">
        <v>103</v>
      </c>
      <c r="N9801" s="0" t="s">
        <v>35</v>
      </c>
      <c r="O9801" s="0" t="s">
        <v>67</v>
      </c>
      <c r="P9801" s="0" t="n">
        <f aca="false">IF(AND(OR(Dashboard!$B$5="All",D9801=Dashboard!$B$5),OR(Dashboard!$D$5="All",N9801=Dashboard!$D$5),OR(AND(C9801&lt;&gt;"",C9801&gt;=Dashboard!$F$5,C9801&lt;=Dashboard!$H$5),AND(C9801="",Dashboard!$F$5&lt;=1980,Dashboard!$H$5&gt;=2016))),1,0)</f>
        <v>1</v>
      </c>
      <c r="Q9801" s="0" t="n">
        <f aca="false">J9801*P9801+ROW()*0.00000001</f>
        <v>0.12009801</v>
      </c>
    </row>
    <row r="9802" customFormat="false" ht="15" hidden="false" customHeight="false" outlineLevel="0" collapsed="false">
      <c r="A9802" s="0" t="s">
        <v>2788</v>
      </c>
      <c r="B9802" s="0" t="s">
        <v>50</v>
      </c>
      <c r="C9802" s="0" t="n">
        <v>2010</v>
      </c>
      <c r="D9802" s="0" t="s">
        <v>34</v>
      </c>
      <c r="E9802" s="0" t="s">
        <v>91</v>
      </c>
      <c r="F9802" s="0" t="n">
        <v>0.11</v>
      </c>
      <c r="G9802" s="0" t="n">
        <v>0</v>
      </c>
      <c r="H9802" s="0" t="n">
        <v>0</v>
      </c>
      <c r="I9802" s="0" t="n">
        <v>0.01</v>
      </c>
      <c r="J9802" s="0" t="n">
        <v>0.12</v>
      </c>
      <c r="M9802" s="0" t="s">
        <v>103</v>
      </c>
      <c r="N9802" s="0" t="s">
        <v>35</v>
      </c>
      <c r="P9802" s="0" t="n">
        <f aca="false">IF(AND(OR(Dashboard!$B$5="All",D9802=Dashboard!$B$5),OR(Dashboard!$D$5="All",N9802=Dashboard!$D$5),OR(AND(C9802&lt;&gt;"",C9802&gt;=Dashboard!$F$5,C9802&lt;=Dashboard!$H$5),AND(C9802="",Dashboard!$F$5&lt;=1980,Dashboard!$H$5&gt;=2016))),1,0)</f>
        <v>1</v>
      </c>
      <c r="Q9802" s="0" t="n">
        <f aca="false">J9802*P9802+ROW()*0.00000001</f>
        <v>0.12009802</v>
      </c>
    </row>
    <row r="9803" customFormat="false" ht="15" hidden="false" customHeight="false" outlineLevel="0" collapsed="false">
      <c r="A9803" s="0" t="s">
        <v>7135</v>
      </c>
      <c r="B9803" s="0" t="s">
        <v>851</v>
      </c>
      <c r="C9803" s="0" t="n">
        <v>2016</v>
      </c>
      <c r="D9803" s="0" t="s">
        <v>52</v>
      </c>
      <c r="E9803" s="0" t="s">
        <v>154</v>
      </c>
      <c r="F9803" s="0" t="n">
        <v>0.01</v>
      </c>
      <c r="G9803" s="0" t="n">
        <v>0</v>
      </c>
      <c r="H9803" s="0" t="n">
        <v>0.1</v>
      </c>
      <c r="I9803" s="0" t="n">
        <v>0</v>
      </c>
      <c r="J9803" s="0" t="n">
        <v>0.12</v>
      </c>
      <c r="K9803" s="0" t="n">
        <v>83</v>
      </c>
      <c r="L9803" s="0" t="n">
        <v>8</v>
      </c>
      <c r="M9803" s="0" t="s">
        <v>103</v>
      </c>
      <c r="N9803" s="0" t="s">
        <v>74</v>
      </c>
      <c r="O9803" s="0" t="s">
        <v>42</v>
      </c>
      <c r="P9803" s="0" t="n">
        <f aca="false">IF(AND(OR(Dashboard!$B$5="All",D9803=Dashboard!$B$5),OR(Dashboard!$D$5="All",N9803=Dashboard!$D$5),OR(AND(C9803&lt;&gt;"",C9803&gt;=Dashboard!$F$5,C9803&lt;=Dashboard!$H$5),AND(C9803="",Dashboard!$F$5&lt;=1980,Dashboard!$H$5&gt;=2016))),1,0)</f>
        <v>1</v>
      </c>
      <c r="Q9803" s="0" t="n">
        <f aca="false">J9803*P9803+ROW()*0.00000001</f>
        <v>0.12009803</v>
      </c>
    </row>
    <row r="9804" customFormat="false" ht="15" hidden="false" customHeight="false" outlineLevel="0" collapsed="false">
      <c r="A9804" s="0" t="s">
        <v>7136</v>
      </c>
      <c r="B9804" s="0" t="s">
        <v>33</v>
      </c>
      <c r="C9804" s="0" t="n">
        <v>2010</v>
      </c>
      <c r="D9804" s="0" t="s">
        <v>34</v>
      </c>
      <c r="E9804" s="0" t="s">
        <v>1169</v>
      </c>
      <c r="F9804" s="0" t="n">
        <v>0.11</v>
      </c>
      <c r="G9804" s="0" t="n">
        <v>0</v>
      </c>
      <c r="H9804" s="0" t="n">
        <v>0</v>
      </c>
      <c r="I9804" s="0" t="n">
        <v>0.01</v>
      </c>
      <c r="J9804" s="0" t="n">
        <v>0.12</v>
      </c>
      <c r="M9804" s="0" t="s">
        <v>125</v>
      </c>
      <c r="N9804" s="0" t="s">
        <v>35</v>
      </c>
      <c r="P9804" s="0" t="n">
        <f aca="false">IF(AND(OR(Dashboard!$B$5="All",D9804=Dashboard!$B$5),OR(Dashboard!$D$5="All",N9804=Dashboard!$D$5),OR(AND(C9804&lt;&gt;"",C9804&gt;=Dashboard!$F$5,C9804&lt;=Dashboard!$H$5),AND(C9804="",Dashboard!$F$5&lt;=1980,Dashboard!$H$5&gt;=2016))),1,0)</f>
        <v>1</v>
      </c>
      <c r="Q9804" s="0" t="n">
        <f aca="false">J9804*P9804+ROW()*0.00000001</f>
        <v>0.12009804</v>
      </c>
    </row>
    <row r="9805" customFormat="false" ht="15" hidden="false" customHeight="false" outlineLevel="0" collapsed="false">
      <c r="A9805" s="0" t="s">
        <v>7137</v>
      </c>
      <c r="B9805" s="0" t="s">
        <v>33</v>
      </c>
      <c r="C9805" s="0" t="n">
        <v>2011</v>
      </c>
      <c r="D9805" s="0" t="s">
        <v>246</v>
      </c>
      <c r="E9805" s="0" t="s">
        <v>328</v>
      </c>
      <c r="F9805" s="0" t="n">
        <v>0</v>
      </c>
      <c r="G9805" s="0" t="n">
        <v>0</v>
      </c>
      <c r="H9805" s="0" t="n">
        <v>0.12</v>
      </c>
      <c r="I9805" s="0" t="n">
        <v>0</v>
      </c>
      <c r="J9805" s="0" t="n">
        <v>0.12</v>
      </c>
      <c r="N9805" s="0" t="s">
        <v>35</v>
      </c>
      <c r="P9805" s="0" t="n">
        <f aca="false">IF(AND(OR(Dashboard!$B$5="All",D9805=Dashboard!$B$5),OR(Dashboard!$D$5="All",N9805=Dashboard!$D$5),OR(AND(C9805&lt;&gt;"",C9805&gt;=Dashboard!$F$5,C9805&lt;=Dashboard!$H$5),AND(C9805="",Dashboard!$F$5&lt;=1980,Dashboard!$H$5&gt;=2016))),1,0)</f>
        <v>1</v>
      </c>
      <c r="Q9805" s="0" t="n">
        <f aca="false">J9805*P9805+ROW()*0.00000001</f>
        <v>0.12009805</v>
      </c>
    </row>
    <row r="9806" customFormat="false" ht="15" hidden="false" customHeight="false" outlineLevel="0" collapsed="false">
      <c r="A9806" s="0" t="s">
        <v>5121</v>
      </c>
      <c r="B9806" s="0" t="s">
        <v>172</v>
      </c>
      <c r="C9806" s="0" t="n">
        <v>2016</v>
      </c>
      <c r="D9806" s="0" t="s">
        <v>56</v>
      </c>
      <c r="E9806" s="0" t="s">
        <v>91</v>
      </c>
      <c r="F9806" s="0" t="n">
        <v>0.05</v>
      </c>
      <c r="G9806" s="0" t="n">
        <v>0.06</v>
      </c>
      <c r="H9806" s="0" t="n">
        <v>0</v>
      </c>
      <c r="I9806" s="0" t="n">
        <v>0.01</v>
      </c>
      <c r="J9806" s="0" t="n">
        <v>0.12</v>
      </c>
      <c r="M9806" s="0" t="s">
        <v>103</v>
      </c>
      <c r="N9806" s="0" t="s">
        <v>66</v>
      </c>
      <c r="P9806" s="0" t="n">
        <f aca="false">IF(AND(OR(Dashboard!$B$5="All",D9806=Dashboard!$B$5),OR(Dashboard!$D$5="All",N9806=Dashboard!$D$5),OR(AND(C9806&lt;&gt;"",C9806&gt;=Dashboard!$F$5,C9806&lt;=Dashboard!$H$5),AND(C9806="",Dashboard!$F$5&lt;=1980,Dashboard!$H$5&gt;=2016))),1,0)</f>
        <v>1</v>
      </c>
      <c r="Q9806" s="0" t="n">
        <f aca="false">J9806*P9806+ROW()*0.00000001</f>
        <v>0.12009806</v>
      </c>
    </row>
    <row r="9807" customFormat="false" ht="15" hidden="false" customHeight="false" outlineLevel="0" collapsed="false">
      <c r="A9807" s="0" t="s">
        <v>2390</v>
      </c>
      <c r="B9807" s="0" t="s">
        <v>64</v>
      </c>
      <c r="C9807" s="0" t="n">
        <v>2016</v>
      </c>
      <c r="D9807" s="0" t="s">
        <v>71</v>
      </c>
      <c r="E9807" s="0" t="s">
        <v>243</v>
      </c>
      <c r="F9807" s="0" t="n">
        <v>0.05</v>
      </c>
      <c r="G9807" s="0" t="n">
        <v>0.06</v>
      </c>
      <c r="H9807" s="0" t="n">
        <v>0</v>
      </c>
      <c r="I9807" s="0" t="n">
        <v>0.01</v>
      </c>
      <c r="J9807" s="0" t="n">
        <v>0.12</v>
      </c>
      <c r="L9807" s="0" t="n">
        <v>6.9</v>
      </c>
      <c r="M9807" s="0" t="s">
        <v>125</v>
      </c>
      <c r="N9807" s="0" t="s">
        <v>66</v>
      </c>
      <c r="P9807" s="0" t="n">
        <f aca="false">IF(AND(OR(Dashboard!$B$5="All",D9807=Dashboard!$B$5),OR(Dashboard!$D$5="All",N9807=Dashboard!$D$5),OR(AND(C9807&lt;&gt;"",C9807&gt;=Dashboard!$F$5,C9807&lt;=Dashboard!$H$5),AND(C9807="",Dashboard!$F$5&lt;=1980,Dashboard!$H$5&gt;=2016))),1,0)</f>
        <v>1</v>
      </c>
      <c r="Q9807" s="0" t="n">
        <f aca="false">J9807*P9807+ROW()*0.00000001</f>
        <v>0.12009807</v>
      </c>
    </row>
    <row r="9808" customFormat="false" ht="15" hidden="false" customHeight="false" outlineLevel="0" collapsed="false">
      <c r="A9808" s="0" t="s">
        <v>7138</v>
      </c>
      <c r="B9808" s="0" t="s">
        <v>117</v>
      </c>
      <c r="C9808" s="0" t="n">
        <v>2000</v>
      </c>
      <c r="D9808" s="0" t="s">
        <v>34</v>
      </c>
      <c r="E9808" s="0" t="s">
        <v>782</v>
      </c>
      <c r="F9808" s="0" t="n">
        <v>0</v>
      </c>
      <c r="G9808" s="0" t="n">
        <v>0</v>
      </c>
      <c r="H9808" s="0" t="n">
        <v>0.11</v>
      </c>
      <c r="I9808" s="0" t="n">
        <v>0.01</v>
      </c>
      <c r="J9808" s="0" t="n">
        <v>0.12</v>
      </c>
      <c r="N9808" s="0" t="s">
        <v>74</v>
      </c>
      <c r="P9808" s="0" t="n">
        <f aca="false">IF(AND(OR(Dashboard!$B$5="All",D9808=Dashboard!$B$5),OR(Dashboard!$D$5="All",N9808=Dashboard!$D$5),OR(AND(C9808&lt;&gt;"",C9808&gt;=Dashboard!$F$5,C9808&lt;=Dashboard!$H$5),AND(C9808="",Dashboard!$F$5&lt;=1980,Dashboard!$H$5&gt;=2016))),1,0)</f>
        <v>1</v>
      </c>
      <c r="Q9808" s="0" t="n">
        <f aca="false">J9808*P9808+ROW()*0.00000001</f>
        <v>0.12009808</v>
      </c>
    </row>
    <row r="9809" customFormat="false" ht="15" hidden="false" customHeight="false" outlineLevel="0" collapsed="false">
      <c r="A9809" s="0" t="s">
        <v>4444</v>
      </c>
      <c r="B9809" s="0" t="s">
        <v>144</v>
      </c>
      <c r="C9809" s="0" t="n">
        <v>2004</v>
      </c>
      <c r="D9809" s="0" t="s">
        <v>102</v>
      </c>
      <c r="E9809" s="0" t="s">
        <v>449</v>
      </c>
      <c r="F9809" s="0" t="n">
        <v>0.09</v>
      </c>
      <c r="G9809" s="0" t="n">
        <v>0.03</v>
      </c>
      <c r="H9809" s="0" t="n">
        <v>0</v>
      </c>
      <c r="I9809" s="0" t="n">
        <v>0</v>
      </c>
      <c r="J9809" s="0" t="n">
        <v>0.12</v>
      </c>
      <c r="K9809" s="0" t="n">
        <v>57</v>
      </c>
      <c r="M9809" s="0" t="s">
        <v>103</v>
      </c>
      <c r="N9809" s="0" t="s">
        <v>66</v>
      </c>
      <c r="O9809" s="0" t="s">
        <v>53</v>
      </c>
      <c r="P9809" s="0" t="n">
        <f aca="false">IF(AND(OR(Dashboard!$B$5="All",D9809=Dashboard!$B$5),OR(Dashboard!$D$5="All",N9809=Dashboard!$D$5),OR(AND(C9809&lt;&gt;"",C9809&gt;=Dashboard!$F$5,C9809&lt;=Dashboard!$H$5),AND(C9809="",Dashboard!$F$5&lt;=1980,Dashboard!$H$5&gt;=2016))),1,0)</f>
        <v>1</v>
      </c>
      <c r="Q9809" s="0" t="n">
        <f aca="false">J9809*P9809+ROW()*0.00000001</f>
        <v>0.12009809</v>
      </c>
    </row>
    <row r="9810" customFormat="false" ht="15" hidden="false" customHeight="false" outlineLevel="0" collapsed="false">
      <c r="A9810" s="0" t="s">
        <v>7139</v>
      </c>
      <c r="B9810" s="0" t="s">
        <v>50</v>
      </c>
      <c r="C9810" s="0" t="n">
        <v>2007</v>
      </c>
      <c r="D9810" s="0" t="s">
        <v>71</v>
      </c>
      <c r="E9810" s="0" t="s">
        <v>160</v>
      </c>
      <c r="F9810" s="0" t="n">
        <v>0.11</v>
      </c>
      <c r="G9810" s="0" t="n">
        <v>0</v>
      </c>
      <c r="H9810" s="0" t="n">
        <v>0</v>
      </c>
      <c r="I9810" s="0" t="n">
        <v>0.01</v>
      </c>
      <c r="J9810" s="0" t="n">
        <v>0.12</v>
      </c>
      <c r="K9810" s="0" t="n">
        <v>28</v>
      </c>
      <c r="L9810" s="0" t="n">
        <v>4.9</v>
      </c>
      <c r="M9810" s="0" t="s">
        <v>36</v>
      </c>
      <c r="N9810" s="0" t="s">
        <v>35</v>
      </c>
      <c r="O9810" s="0" t="s">
        <v>177</v>
      </c>
      <c r="P9810" s="0" t="n">
        <f aca="false">IF(AND(OR(Dashboard!$B$5="All",D9810=Dashboard!$B$5),OR(Dashboard!$D$5="All",N9810=Dashboard!$D$5),OR(AND(C9810&lt;&gt;"",C9810&gt;=Dashboard!$F$5,C9810&lt;=Dashboard!$H$5),AND(C9810="",Dashboard!$F$5&lt;=1980,Dashboard!$H$5&gt;=2016))),1,0)</f>
        <v>1</v>
      </c>
      <c r="Q9810" s="0" t="n">
        <f aca="false">J9810*P9810+ROW()*0.00000001</f>
        <v>0.1200981</v>
      </c>
    </row>
    <row r="9811" customFormat="false" ht="15" hidden="false" customHeight="false" outlineLevel="0" collapsed="false">
      <c r="A9811" s="0" t="s">
        <v>7140</v>
      </c>
      <c r="B9811" s="0" t="s">
        <v>50</v>
      </c>
      <c r="C9811" s="0" t="n">
        <v>2008</v>
      </c>
      <c r="D9811" s="0" t="s">
        <v>58</v>
      </c>
      <c r="E9811" s="0" t="s">
        <v>160</v>
      </c>
      <c r="F9811" s="0" t="n">
        <v>0.11</v>
      </c>
      <c r="G9811" s="0" t="n">
        <v>0</v>
      </c>
      <c r="H9811" s="0" t="n">
        <v>0</v>
      </c>
      <c r="I9811" s="0" t="n">
        <v>0.01</v>
      </c>
      <c r="J9811" s="0" t="n">
        <v>0.12</v>
      </c>
      <c r="M9811" s="0" t="s">
        <v>36</v>
      </c>
      <c r="N9811" s="0" t="s">
        <v>35</v>
      </c>
      <c r="P9811" s="0" t="n">
        <f aca="false">IF(AND(OR(Dashboard!$B$5="All",D9811=Dashboard!$B$5),OR(Dashboard!$D$5="All",N9811=Dashboard!$D$5),OR(AND(C9811&lt;&gt;"",C9811&gt;=Dashboard!$F$5,C9811&lt;=Dashboard!$H$5),AND(C9811="",Dashboard!$F$5&lt;=1980,Dashboard!$H$5&gt;=2016))),1,0)</f>
        <v>1</v>
      </c>
      <c r="Q9811" s="0" t="n">
        <f aca="false">J9811*P9811+ROW()*0.00000001</f>
        <v>0.12009811</v>
      </c>
    </row>
    <row r="9812" customFormat="false" ht="15" hidden="false" customHeight="false" outlineLevel="0" collapsed="false">
      <c r="A9812" s="0" t="s">
        <v>7141</v>
      </c>
      <c r="B9812" s="0" t="s">
        <v>164</v>
      </c>
      <c r="C9812" s="0" t="n">
        <v>2011</v>
      </c>
      <c r="D9812" s="0" t="s">
        <v>71</v>
      </c>
      <c r="E9812" s="0" t="s">
        <v>328</v>
      </c>
      <c r="F9812" s="0" t="n">
        <v>0</v>
      </c>
      <c r="G9812" s="0" t="n">
        <v>0</v>
      </c>
      <c r="H9812" s="0" t="n">
        <v>0.12</v>
      </c>
      <c r="I9812" s="0" t="n">
        <v>0</v>
      </c>
      <c r="J9812" s="0" t="n">
        <v>0.12</v>
      </c>
      <c r="N9812" s="0" t="s">
        <v>74</v>
      </c>
      <c r="P9812" s="0" t="n">
        <f aca="false">IF(AND(OR(Dashboard!$B$5="All",D9812=Dashboard!$B$5),OR(Dashboard!$D$5="All",N9812=Dashboard!$D$5),OR(AND(C9812&lt;&gt;"",C9812&gt;=Dashboard!$F$5,C9812&lt;=Dashboard!$H$5),AND(C9812="",Dashboard!$F$5&lt;=1980,Dashboard!$H$5&gt;=2016))),1,0)</f>
        <v>1</v>
      </c>
      <c r="Q9812" s="0" t="n">
        <f aca="false">J9812*P9812+ROW()*0.00000001</f>
        <v>0.12009812</v>
      </c>
    </row>
    <row r="9813" customFormat="false" ht="15" hidden="false" customHeight="false" outlineLevel="0" collapsed="false">
      <c r="A9813" s="0" t="s">
        <v>5782</v>
      </c>
      <c r="B9813" s="0" t="s">
        <v>50</v>
      </c>
      <c r="C9813" s="0" t="n">
        <v>2011</v>
      </c>
      <c r="D9813" s="0" t="s">
        <v>71</v>
      </c>
      <c r="E9813" s="0" t="s">
        <v>418</v>
      </c>
      <c r="F9813" s="0" t="n">
        <v>0.1</v>
      </c>
      <c r="G9813" s="0" t="n">
        <v>0.01</v>
      </c>
      <c r="H9813" s="0" t="n">
        <v>0</v>
      </c>
      <c r="I9813" s="0" t="n">
        <v>0.01</v>
      </c>
      <c r="J9813" s="0" t="n">
        <v>0.12</v>
      </c>
      <c r="N9813" s="0" t="s">
        <v>35</v>
      </c>
      <c r="P9813" s="0" t="n">
        <f aca="false">IF(AND(OR(Dashboard!$B$5="All",D9813=Dashboard!$B$5),OR(Dashboard!$D$5="All",N9813=Dashboard!$D$5),OR(AND(C9813&lt;&gt;"",C9813&gt;=Dashboard!$F$5,C9813&lt;=Dashboard!$H$5),AND(C9813="",Dashboard!$F$5&lt;=1980,Dashboard!$H$5&gt;=2016))),1,0)</f>
        <v>1</v>
      </c>
      <c r="Q9813" s="0" t="n">
        <f aca="false">J9813*P9813+ROW()*0.00000001</f>
        <v>0.12009813</v>
      </c>
    </row>
    <row r="9814" customFormat="false" ht="15" hidden="false" customHeight="false" outlineLevel="0" collapsed="false">
      <c r="A9814" s="0" t="s">
        <v>2538</v>
      </c>
      <c r="B9814" s="0" t="s">
        <v>172</v>
      </c>
      <c r="C9814" s="0" t="n">
        <v>2016</v>
      </c>
      <c r="D9814" s="0" t="s">
        <v>58</v>
      </c>
      <c r="E9814" s="0" t="s">
        <v>1488</v>
      </c>
      <c r="F9814" s="0" t="n">
        <v>0.04</v>
      </c>
      <c r="G9814" s="0" t="n">
        <v>0.07</v>
      </c>
      <c r="H9814" s="0" t="n">
        <v>0</v>
      </c>
      <c r="I9814" s="0" t="n">
        <v>0.01</v>
      </c>
      <c r="J9814" s="0" t="n">
        <v>0.12</v>
      </c>
      <c r="K9814" s="0" t="n">
        <v>65</v>
      </c>
      <c r="M9814" s="0" t="s">
        <v>36</v>
      </c>
      <c r="N9814" s="0" t="s">
        <v>66</v>
      </c>
      <c r="O9814" s="0" t="s">
        <v>67</v>
      </c>
      <c r="P9814" s="0" t="n">
        <f aca="false">IF(AND(OR(Dashboard!$B$5="All",D9814=Dashboard!$B$5),OR(Dashboard!$D$5="All",N9814=Dashboard!$D$5),OR(AND(C9814&lt;&gt;"",C9814&gt;=Dashboard!$F$5,C9814&lt;=Dashboard!$H$5),AND(C9814="",Dashboard!$F$5&lt;=1980,Dashboard!$H$5&gt;=2016))),1,0)</f>
        <v>1</v>
      </c>
      <c r="Q9814" s="0" t="n">
        <f aca="false">J9814*P9814+ROW()*0.00000001</f>
        <v>0.12009814</v>
      </c>
    </row>
    <row r="9815" customFormat="false" ht="15" hidden="false" customHeight="false" outlineLevel="0" collapsed="false">
      <c r="A9815" s="0" t="s">
        <v>2559</v>
      </c>
      <c r="B9815" s="0" t="s">
        <v>152</v>
      </c>
      <c r="C9815" s="0" t="n">
        <v>2016</v>
      </c>
      <c r="D9815" s="0" t="s">
        <v>71</v>
      </c>
      <c r="E9815" s="0" t="s">
        <v>139</v>
      </c>
      <c r="F9815" s="0" t="n">
        <v>0.04</v>
      </c>
      <c r="G9815" s="0" t="n">
        <v>0.07</v>
      </c>
      <c r="H9815" s="0" t="n">
        <v>0</v>
      </c>
      <c r="I9815" s="0" t="n">
        <v>0.01</v>
      </c>
      <c r="J9815" s="0" t="n">
        <v>0.12</v>
      </c>
      <c r="K9815" s="0" t="n">
        <v>86</v>
      </c>
      <c r="L9815" s="0" t="n">
        <v>6</v>
      </c>
      <c r="M9815" s="0" t="s">
        <v>73</v>
      </c>
      <c r="N9815" s="0" t="s">
        <v>152</v>
      </c>
      <c r="O9815" s="0" t="s">
        <v>42</v>
      </c>
      <c r="P9815" s="0" t="n">
        <f aca="false">IF(AND(OR(Dashboard!$B$5="All",D9815=Dashboard!$B$5),OR(Dashboard!$D$5="All",N9815=Dashboard!$D$5),OR(AND(C9815&lt;&gt;"",C9815&gt;=Dashboard!$F$5,C9815&lt;=Dashboard!$H$5),AND(C9815="",Dashboard!$F$5&lt;=1980,Dashboard!$H$5&gt;=2016))),1,0)</f>
        <v>1</v>
      </c>
      <c r="Q9815" s="0" t="n">
        <f aca="false">J9815*P9815+ROW()*0.00000001</f>
        <v>0.12009815</v>
      </c>
    </row>
    <row r="9816" customFormat="false" ht="15" hidden="false" customHeight="false" outlineLevel="0" collapsed="false">
      <c r="A9816" s="0" t="s">
        <v>5801</v>
      </c>
      <c r="B9816" s="0" t="s">
        <v>64</v>
      </c>
      <c r="C9816" s="0" t="n">
        <v>2011</v>
      </c>
      <c r="D9816" s="0" t="s">
        <v>41</v>
      </c>
      <c r="E9816" s="0" t="s">
        <v>91</v>
      </c>
      <c r="F9816" s="0" t="n">
        <v>0.11</v>
      </c>
      <c r="G9816" s="0" t="n">
        <v>0</v>
      </c>
      <c r="H9816" s="0" t="n">
        <v>0</v>
      </c>
      <c r="I9816" s="0" t="n">
        <v>0.01</v>
      </c>
      <c r="J9816" s="0" t="n">
        <v>0.12</v>
      </c>
      <c r="M9816" s="0" t="s">
        <v>36</v>
      </c>
      <c r="N9816" s="0" t="s">
        <v>66</v>
      </c>
      <c r="P9816" s="0" t="n">
        <f aca="false">IF(AND(OR(Dashboard!$B$5="All",D9816=Dashboard!$B$5),OR(Dashboard!$D$5="All",N9816=Dashboard!$D$5),OR(AND(C9816&lt;&gt;"",C9816&gt;=Dashboard!$F$5,C9816&lt;=Dashboard!$H$5),AND(C9816="",Dashboard!$F$5&lt;=1980,Dashboard!$H$5&gt;=2016))),1,0)</f>
        <v>1</v>
      </c>
      <c r="Q9816" s="0" t="n">
        <f aca="false">J9816*P9816+ROW()*0.00000001</f>
        <v>0.12009816</v>
      </c>
    </row>
    <row r="9817" customFormat="false" ht="15" hidden="false" customHeight="false" outlineLevel="0" collapsed="false">
      <c r="A9817" s="0" t="s">
        <v>5894</v>
      </c>
      <c r="B9817" s="0" t="s">
        <v>64</v>
      </c>
      <c r="C9817" s="0" t="n">
        <v>2013</v>
      </c>
      <c r="D9817" s="0" t="s">
        <v>16</v>
      </c>
      <c r="E9817" s="0" t="s">
        <v>124</v>
      </c>
      <c r="F9817" s="0" t="n">
        <v>0.03</v>
      </c>
      <c r="G9817" s="0" t="n">
        <v>0.08</v>
      </c>
      <c r="H9817" s="0" t="n">
        <v>0</v>
      </c>
      <c r="I9817" s="0" t="n">
        <v>0.01</v>
      </c>
      <c r="J9817" s="0" t="n">
        <v>0.12</v>
      </c>
      <c r="L9817" s="0" t="n">
        <v>5.4</v>
      </c>
      <c r="M9817" s="0" t="s">
        <v>36</v>
      </c>
      <c r="N9817" s="0" t="s">
        <v>66</v>
      </c>
      <c r="P9817" s="0" t="n">
        <f aca="false">IF(AND(OR(Dashboard!$B$5="All",D9817=Dashboard!$B$5),OR(Dashboard!$D$5="All",N9817=Dashboard!$D$5),OR(AND(C9817&lt;&gt;"",C9817&gt;=Dashboard!$F$5,C9817&lt;=Dashboard!$H$5),AND(C9817="",Dashboard!$F$5&lt;=1980,Dashboard!$H$5&gt;=2016))),1,0)</f>
        <v>1</v>
      </c>
      <c r="Q9817" s="0" t="n">
        <f aca="false">J9817*P9817+ROW()*0.00000001</f>
        <v>0.12009817</v>
      </c>
    </row>
    <row r="9818" customFormat="false" ht="15" hidden="false" customHeight="false" outlineLevel="0" collapsed="false">
      <c r="A9818" s="0" t="s">
        <v>1923</v>
      </c>
      <c r="B9818" s="0" t="s">
        <v>186</v>
      </c>
      <c r="D9818" s="0" t="s">
        <v>34</v>
      </c>
      <c r="E9818" s="0" t="s">
        <v>520</v>
      </c>
      <c r="F9818" s="0" t="n">
        <v>0.09</v>
      </c>
      <c r="G9818" s="0" t="n">
        <v>0.02</v>
      </c>
      <c r="H9818" s="0" t="n">
        <v>0</v>
      </c>
      <c r="I9818" s="0" t="n">
        <v>0</v>
      </c>
      <c r="J9818" s="0" t="n">
        <v>0.12</v>
      </c>
      <c r="K9818" s="0" t="n">
        <v>56</v>
      </c>
      <c r="L9818" s="0" t="n">
        <v>7.3</v>
      </c>
      <c r="M9818" s="0" t="s">
        <v>103</v>
      </c>
      <c r="N9818" s="0" t="s">
        <v>35</v>
      </c>
      <c r="O9818" s="0" t="s">
        <v>53</v>
      </c>
      <c r="P9818" s="0" t="n">
        <f aca="false">IF(AND(OR(Dashboard!$B$5="All",D9818=Dashboard!$B$5),OR(Dashboard!$D$5="All",N9818=Dashboard!$D$5),OR(AND(C9818&lt;&gt;"",C9818&gt;=Dashboard!$F$5,C9818&lt;=Dashboard!$H$5),AND(C9818="",Dashboard!$F$5&lt;=1980,Dashboard!$H$5&gt;=2016))),1,0)</f>
        <v>1</v>
      </c>
      <c r="Q9818" s="0" t="n">
        <f aca="false">J9818*P9818+ROW()*0.00000001</f>
        <v>0.12009818</v>
      </c>
    </row>
    <row r="9819" customFormat="false" ht="15" hidden="false" customHeight="false" outlineLevel="0" collapsed="false">
      <c r="A9819" s="0" t="s">
        <v>6058</v>
      </c>
      <c r="B9819" s="0" t="s">
        <v>33</v>
      </c>
      <c r="C9819" s="0" t="n">
        <v>2010</v>
      </c>
      <c r="D9819" s="0" t="s">
        <v>34</v>
      </c>
      <c r="E9819" s="0" t="s">
        <v>160</v>
      </c>
      <c r="F9819" s="0" t="n">
        <v>0.11</v>
      </c>
      <c r="G9819" s="0" t="n">
        <v>0</v>
      </c>
      <c r="H9819" s="0" t="n">
        <v>0</v>
      </c>
      <c r="I9819" s="0" t="n">
        <v>0.01</v>
      </c>
      <c r="J9819" s="0" t="n">
        <v>0.12</v>
      </c>
      <c r="N9819" s="0" t="s">
        <v>35</v>
      </c>
      <c r="P9819" s="0" t="n">
        <f aca="false">IF(AND(OR(Dashboard!$B$5="All",D9819=Dashboard!$B$5),OR(Dashboard!$D$5="All",N9819=Dashboard!$D$5),OR(AND(C9819&lt;&gt;"",C9819&gt;=Dashboard!$F$5,C9819&lt;=Dashboard!$H$5),AND(C9819="",Dashboard!$F$5&lt;=1980,Dashboard!$H$5&gt;=2016))),1,0)</f>
        <v>1</v>
      </c>
      <c r="Q9819" s="0" t="n">
        <f aca="false">J9819*P9819+ROW()*0.00000001</f>
        <v>0.12009819</v>
      </c>
    </row>
    <row r="9820" customFormat="false" ht="15" hidden="false" customHeight="false" outlineLevel="0" collapsed="false">
      <c r="A9820" s="0" t="s">
        <v>7142</v>
      </c>
      <c r="B9820" s="0" t="s">
        <v>50</v>
      </c>
      <c r="C9820" s="0" t="n">
        <v>2010</v>
      </c>
      <c r="D9820" s="0" t="s">
        <v>71</v>
      </c>
      <c r="E9820" s="0" t="s">
        <v>91</v>
      </c>
      <c r="F9820" s="0" t="n">
        <v>0.11</v>
      </c>
      <c r="G9820" s="0" t="n">
        <v>0.01</v>
      </c>
      <c r="H9820" s="0" t="n">
        <v>0</v>
      </c>
      <c r="I9820" s="0" t="n">
        <v>0.01</v>
      </c>
      <c r="J9820" s="0" t="n">
        <v>0.12</v>
      </c>
      <c r="N9820" s="0" t="s">
        <v>35</v>
      </c>
      <c r="P9820" s="0" t="n">
        <f aca="false">IF(AND(OR(Dashboard!$B$5="All",D9820=Dashboard!$B$5),OR(Dashboard!$D$5="All",N9820=Dashboard!$D$5),OR(AND(C9820&lt;&gt;"",C9820&gt;=Dashboard!$F$5,C9820&lt;=Dashboard!$H$5),AND(C9820="",Dashboard!$F$5&lt;=1980,Dashboard!$H$5&gt;=2016))),1,0)</f>
        <v>1</v>
      </c>
      <c r="Q9820" s="0" t="n">
        <f aca="false">J9820*P9820+ROW()*0.00000001</f>
        <v>0.1200982</v>
      </c>
    </row>
    <row r="9821" customFormat="false" ht="15" hidden="false" customHeight="false" outlineLevel="0" collapsed="false">
      <c r="A9821" s="0" t="s">
        <v>7143</v>
      </c>
      <c r="B9821" s="0" t="s">
        <v>108</v>
      </c>
      <c r="C9821" s="0" t="n">
        <v>1999</v>
      </c>
      <c r="D9821" s="0" t="s">
        <v>16</v>
      </c>
      <c r="E9821" s="0" t="s">
        <v>124</v>
      </c>
      <c r="F9821" s="0" t="n">
        <v>0.1</v>
      </c>
      <c r="G9821" s="0" t="n">
        <v>0.02</v>
      </c>
      <c r="H9821" s="0" t="n">
        <v>0</v>
      </c>
      <c r="I9821" s="0" t="n">
        <v>0</v>
      </c>
      <c r="J9821" s="0" t="n">
        <v>0.12</v>
      </c>
      <c r="N9821" s="0" t="s">
        <v>35</v>
      </c>
      <c r="P9821" s="0" t="n">
        <f aca="false">IF(AND(OR(Dashboard!$B$5="All",D9821=Dashboard!$B$5),OR(Dashboard!$D$5="All",N9821=Dashboard!$D$5),OR(AND(C9821&lt;&gt;"",C9821&gt;=Dashboard!$F$5,C9821&lt;=Dashboard!$H$5),AND(C9821="",Dashboard!$F$5&lt;=1980,Dashboard!$H$5&gt;=2016))),1,0)</f>
        <v>1</v>
      </c>
      <c r="Q9821" s="0" t="n">
        <f aca="false">J9821*P9821+ROW()*0.00000001</f>
        <v>0.12009821</v>
      </c>
    </row>
    <row r="9822" customFormat="false" ht="15" hidden="false" customHeight="false" outlineLevel="0" collapsed="false">
      <c r="A9822" s="0" t="s">
        <v>7144</v>
      </c>
      <c r="B9822" s="0" t="s">
        <v>108</v>
      </c>
      <c r="C9822" s="0" t="n">
        <v>1999</v>
      </c>
      <c r="D9822" s="0" t="s">
        <v>58</v>
      </c>
      <c r="E9822" s="0" t="s">
        <v>1655</v>
      </c>
      <c r="F9822" s="0" t="n">
        <v>0</v>
      </c>
      <c r="G9822" s="0" t="n">
        <v>0</v>
      </c>
      <c r="H9822" s="0" t="n">
        <v>0.05</v>
      </c>
      <c r="I9822" s="0" t="n">
        <v>0.07</v>
      </c>
      <c r="J9822" s="0" t="n">
        <v>0.12</v>
      </c>
      <c r="N9822" s="0" t="s">
        <v>35</v>
      </c>
      <c r="P9822" s="0" t="n">
        <f aca="false">IF(AND(OR(Dashboard!$B$5="All",D9822=Dashboard!$B$5),OR(Dashboard!$D$5="All",N9822=Dashboard!$D$5),OR(AND(C9822&lt;&gt;"",C9822&gt;=Dashboard!$F$5,C9822&lt;=Dashboard!$H$5),AND(C9822="",Dashboard!$F$5&lt;=1980,Dashboard!$H$5&gt;=2016))),1,0)</f>
        <v>1</v>
      </c>
      <c r="Q9822" s="0" t="n">
        <f aca="false">J9822*P9822+ROW()*0.00000001</f>
        <v>0.12009822</v>
      </c>
    </row>
    <row r="9823" customFormat="false" ht="15" hidden="false" customHeight="false" outlineLevel="0" collapsed="false">
      <c r="A9823" s="0" t="s">
        <v>7145</v>
      </c>
      <c r="B9823" s="0" t="s">
        <v>108</v>
      </c>
      <c r="C9823" s="0" t="n">
        <v>2000</v>
      </c>
      <c r="D9823" s="0" t="s">
        <v>34</v>
      </c>
      <c r="E9823" s="0" t="s">
        <v>449</v>
      </c>
      <c r="F9823" s="0" t="n">
        <v>0.11</v>
      </c>
      <c r="G9823" s="0" t="n">
        <v>0.01</v>
      </c>
      <c r="H9823" s="0" t="n">
        <v>0</v>
      </c>
      <c r="I9823" s="0" t="n">
        <v>0</v>
      </c>
      <c r="J9823" s="0" t="n">
        <v>0.12</v>
      </c>
      <c r="N9823" s="0" t="s">
        <v>35</v>
      </c>
      <c r="P9823" s="0" t="n">
        <f aca="false">IF(AND(OR(Dashboard!$B$5="All",D9823=Dashboard!$B$5),OR(Dashboard!$D$5="All",N9823=Dashboard!$D$5),OR(AND(C9823&lt;&gt;"",C9823&gt;=Dashboard!$F$5,C9823&lt;=Dashboard!$H$5),AND(C9823="",Dashboard!$F$5&lt;=1980,Dashboard!$H$5&gt;=2016))),1,0)</f>
        <v>1</v>
      </c>
      <c r="Q9823" s="0" t="n">
        <f aca="false">J9823*P9823+ROW()*0.00000001</f>
        <v>0.12009823</v>
      </c>
    </row>
    <row r="9824" customFormat="false" ht="15" hidden="false" customHeight="false" outlineLevel="0" collapsed="false">
      <c r="A9824" s="0" t="s">
        <v>7146</v>
      </c>
      <c r="B9824" s="0" t="s">
        <v>108</v>
      </c>
      <c r="C9824" s="0" t="n">
        <v>1999</v>
      </c>
      <c r="D9824" s="0" t="s">
        <v>16</v>
      </c>
      <c r="E9824" s="0" t="s">
        <v>2089</v>
      </c>
      <c r="F9824" s="0" t="n">
        <v>0.1</v>
      </c>
      <c r="G9824" s="0" t="n">
        <v>0.02</v>
      </c>
      <c r="H9824" s="0" t="n">
        <v>0</v>
      </c>
      <c r="I9824" s="0" t="n">
        <v>0</v>
      </c>
      <c r="J9824" s="0" t="n">
        <v>0.12</v>
      </c>
      <c r="N9824" s="0" t="s">
        <v>35</v>
      </c>
      <c r="P9824" s="0" t="n">
        <f aca="false">IF(AND(OR(Dashboard!$B$5="All",D9824=Dashboard!$B$5),OR(Dashboard!$D$5="All",N9824=Dashboard!$D$5),OR(AND(C9824&lt;&gt;"",C9824&gt;=Dashboard!$F$5,C9824&lt;=Dashboard!$H$5),AND(C9824="",Dashboard!$F$5&lt;=1980,Dashboard!$H$5&gt;=2016))),1,0)</f>
        <v>1</v>
      </c>
      <c r="Q9824" s="0" t="n">
        <f aca="false">J9824*P9824+ROW()*0.00000001</f>
        <v>0.12009824</v>
      </c>
    </row>
    <row r="9825" customFormat="false" ht="15" hidden="false" customHeight="false" outlineLevel="0" collapsed="false">
      <c r="A9825" s="0" t="s">
        <v>4820</v>
      </c>
      <c r="B9825" s="0" t="s">
        <v>64</v>
      </c>
      <c r="C9825" s="0" t="n">
        <v>2008</v>
      </c>
      <c r="D9825" s="0" t="s">
        <v>56</v>
      </c>
      <c r="E9825" s="0" t="s">
        <v>91</v>
      </c>
      <c r="F9825" s="0" t="n">
        <v>0.1</v>
      </c>
      <c r="G9825" s="0" t="n">
        <v>0.01</v>
      </c>
      <c r="H9825" s="0" t="n">
        <v>0</v>
      </c>
      <c r="I9825" s="0" t="n">
        <v>0.01</v>
      </c>
      <c r="J9825" s="0" t="n">
        <v>0.12</v>
      </c>
      <c r="K9825" s="0" t="n">
        <v>44</v>
      </c>
      <c r="L9825" s="0" t="n">
        <v>7.3</v>
      </c>
      <c r="M9825" s="0" t="s">
        <v>125</v>
      </c>
      <c r="N9825" s="0" t="s">
        <v>66</v>
      </c>
      <c r="O9825" s="0" t="s">
        <v>177</v>
      </c>
      <c r="P9825" s="0" t="n">
        <f aca="false">IF(AND(OR(Dashboard!$B$5="All",D9825=Dashboard!$B$5),OR(Dashboard!$D$5="All",N9825=Dashboard!$D$5),OR(AND(C9825&lt;&gt;"",C9825&gt;=Dashboard!$F$5,C9825&lt;=Dashboard!$H$5),AND(C9825="",Dashboard!$F$5&lt;=1980,Dashboard!$H$5&gt;=2016))),1,0)</f>
        <v>1</v>
      </c>
      <c r="Q9825" s="0" t="n">
        <f aca="false">J9825*P9825+ROW()*0.00000001</f>
        <v>0.12009825</v>
      </c>
    </row>
    <row r="9826" customFormat="false" ht="15" hidden="false" customHeight="false" outlineLevel="0" collapsed="false">
      <c r="A9826" s="0" t="s">
        <v>4313</v>
      </c>
      <c r="B9826" s="0" t="s">
        <v>97</v>
      </c>
      <c r="C9826" s="0" t="n">
        <v>2015</v>
      </c>
      <c r="D9826" s="0" t="s">
        <v>46</v>
      </c>
      <c r="E9826" s="0" t="s">
        <v>1607</v>
      </c>
      <c r="F9826" s="0" t="n">
        <v>0</v>
      </c>
      <c r="G9826" s="0" t="n">
        <v>0.02</v>
      </c>
      <c r="H9826" s="0" t="n">
        <v>0.09</v>
      </c>
      <c r="I9826" s="0" t="n">
        <v>0</v>
      </c>
      <c r="J9826" s="0" t="n">
        <v>0.12</v>
      </c>
      <c r="N9826" s="0" t="s">
        <v>35</v>
      </c>
      <c r="P9826" s="0" t="n">
        <f aca="false">IF(AND(OR(Dashboard!$B$5="All",D9826=Dashboard!$B$5),OR(Dashboard!$D$5="All",N9826=Dashboard!$D$5),OR(AND(C9826&lt;&gt;"",C9826&gt;=Dashboard!$F$5,C9826&lt;=Dashboard!$H$5),AND(C9826="",Dashboard!$F$5&lt;=1980,Dashboard!$H$5&gt;=2016))),1,0)</f>
        <v>1</v>
      </c>
      <c r="Q9826" s="0" t="n">
        <f aca="false">J9826*P9826+ROW()*0.00000001</f>
        <v>0.12009826</v>
      </c>
    </row>
    <row r="9827" customFormat="false" ht="15" hidden="false" customHeight="false" outlineLevel="0" collapsed="false">
      <c r="A9827" s="0" t="s">
        <v>7147</v>
      </c>
      <c r="B9827" s="0" t="s">
        <v>50</v>
      </c>
      <c r="C9827" s="0" t="n">
        <v>2009</v>
      </c>
      <c r="D9827" s="0" t="s">
        <v>46</v>
      </c>
      <c r="E9827" s="0" t="s">
        <v>4979</v>
      </c>
      <c r="F9827" s="0" t="n">
        <v>0.08</v>
      </c>
      <c r="G9827" s="0" t="n">
        <v>0</v>
      </c>
      <c r="H9827" s="0" t="n">
        <v>0.03</v>
      </c>
      <c r="I9827" s="0" t="n">
        <v>0.01</v>
      </c>
      <c r="J9827" s="0" t="n">
        <v>0.12</v>
      </c>
      <c r="K9827" s="0" t="n">
        <v>70</v>
      </c>
      <c r="L9827" s="0" t="n">
        <v>6.7</v>
      </c>
      <c r="M9827" s="0" t="s">
        <v>125</v>
      </c>
      <c r="N9827" s="0" t="s">
        <v>35</v>
      </c>
      <c r="O9827" s="0" t="s">
        <v>67</v>
      </c>
      <c r="P9827" s="0" t="n">
        <f aca="false">IF(AND(OR(Dashboard!$B$5="All",D9827=Dashboard!$B$5),OR(Dashboard!$D$5="All",N9827=Dashboard!$D$5),OR(AND(C9827&lt;&gt;"",C9827&gt;=Dashboard!$F$5,C9827&lt;=Dashboard!$H$5),AND(C9827="",Dashboard!$F$5&lt;=1980,Dashboard!$H$5&gt;=2016))),1,0)</f>
        <v>1</v>
      </c>
      <c r="Q9827" s="0" t="n">
        <f aca="false">J9827*P9827+ROW()*0.00000001</f>
        <v>0.12009827</v>
      </c>
    </row>
    <row r="9828" customFormat="false" ht="15" hidden="false" customHeight="false" outlineLevel="0" collapsed="false">
      <c r="A9828" s="0" t="s">
        <v>5612</v>
      </c>
      <c r="B9828" s="0" t="s">
        <v>64</v>
      </c>
      <c r="D9828" s="0" t="s">
        <v>41</v>
      </c>
      <c r="E9828" s="0" t="s">
        <v>3828</v>
      </c>
      <c r="F9828" s="0" t="n">
        <v>0</v>
      </c>
      <c r="G9828" s="0" t="n">
        <v>0.1</v>
      </c>
      <c r="H9828" s="0" t="n">
        <v>0</v>
      </c>
      <c r="I9828" s="0" t="n">
        <v>0.02</v>
      </c>
      <c r="J9828" s="0" t="n">
        <v>0.12</v>
      </c>
      <c r="K9828" s="0" t="n">
        <v>66</v>
      </c>
      <c r="L9828" s="0" t="n">
        <v>6</v>
      </c>
      <c r="M9828" s="0" t="s">
        <v>125</v>
      </c>
      <c r="N9828" s="0" t="s">
        <v>66</v>
      </c>
      <c r="O9828" s="0" t="s">
        <v>67</v>
      </c>
      <c r="P9828" s="0" t="n">
        <f aca="false">IF(AND(OR(Dashboard!$B$5="All",D9828=Dashboard!$B$5),OR(Dashboard!$D$5="All",N9828=Dashboard!$D$5),OR(AND(C9828&lt;&gt;"",C9828&gt;=Dashboard!$F$5,C9828&lt;=Dashboard!$H$5),AND(C9828="",Dashboard!$F$5&lt;=1980,Dashboard!$H$5&gt;=2016))),1,0)</f>
        <v>1</v>
      </c>
      <c r="Q9828" s="0" t="n">
        <f aca="false">J9828*P9828+ROW()*0.00000001</f>
        <v>0.12009828</v>
      </c>
    </row>
    <row r="9829" customFormat="false" ht="15" hidden="false" customHeight="false" outlineLevel="0" collapsed="false">
      <c r="A9829" s="0" t="s">
        <v>5576</v>
      </c>
      <c r="B9829" s="0" t="s">
        <v>33</v>
      </c>
      <c r="C9829" s="0" t="n">
        <v>2008</v>
      </c>
      <c r="D9829" s="0" t="s">
        <v>34</v>
      </c>
      <c r="E9829" s="0" t="s">
        <v>1169</v>
      </c>
      <c r="F9829" s="0" t="n">
        <v>0.11</v>
      </c>
      <c r="G9829" s="0" t="n">
        <v>0</v>
      </c>
      <c r="H9829" s="0" t="n">
        <v>0</v>
      </c>
      <c r="I9829" s="0" t="n">
        <v>0.01</v>
      </c>
      <c r="J9829" s="0" t="n">
        <v>0.12</v>
      </c>
      <c r="N9829" s="0" t="s">
        <v>35</v>
      </c>
      <c r="P9829" s="0" t="n">
        <f aca="false">IF(AND(OR(Dashboard!$B$5="All",D9829=Dashboard!$B$5),OR(Dashboard!$D$5="All",N9829=Dashboard!$D$5),OR(AND(C9829&lt;&gt;"",C9829&gt;=Dashboard!$F$5,C9829&lt;=Dashboard!$H$5),AND(C9829="",Dashboard!$F$5&lt;=1980,Dashboard!$H$5&gt;=2016))),1,0)</f>
        <v>1</v>
      </c>
      <c r="Q9829" s="0" t="n">
        <f aca="false">J9829*P9829+ROW()*0.00000001</f>
        <v>0.12009829</v>
      </c>
    </row>
    <row r="9830" customFormat="false" ht="15" hidden="false" customHeight="false" outlineLevel="0" collapsed="false">
      <c r="A9830" s="0" t="s">
        <v>697</v>
      </c>
      <c r="B9830" s="0" t="s">
        <v>50</v>
      </c>
      <c r="C9830" s="0" t="n">
        <v>2007</v>
      </c>
      <c r="D9830" s="0" t="s">
        <v>102</v>
      </c>
      <c r="E9830" s="0" t="s">
        <v>418</v>
      </c>
      <c r="F9830" s="0" t="n">
        <v>0.11</v>
      </c>
      <c r="G9830" s="0" t="n">
        <v>0</v>
      </c>
      <c r="H9830" s="0" t="n">
        <v>0</v>
      </c>
      <c r="I9830" s="0" t="n">
        <v>0.01</v>
      </c>
      <c r="J9830" s="0" t="n">
        <v>0.12</v>
      </c>
      <c r="K9830" s="0" t="n">
        <v>61</v>
      </c>
      <c r="L9830" s="0" t="n">
        <v>6.6</v>
      </c>
      <c r="M9830" s="0" t="s">
        <v>103</v>
      </c>
      <c r="N9830" s="0" t="s">
        <v>35</v>
      </c>
      <c r="O9830" s="0" t="s">
        <v>67</v>
      </c>
      <c r="P9830" s="0" t="n">
        <f aca="false">IF(AND(OR(Dashboard!$B$5="All",D9830=Dashboard!$B$5),OR(Dashboard!$D$5="All",N9830=Dashboard!$D$5),OR(AND(C9830&lt;&gt;"",C9830&gt;=Dashboard!$F$5,C9830&lt;=Dashboard!$H$5),AND(C9830="",Dashboard!$F$5&lt;=1980,Dashboard!$H$5&gt;=2016))),1,0)</f>
        <v>1</v>
      </c>
      <c r="Q9830" s="0" t="n">
        <f aca="false">J9830*P9830+ROW()*0.00000001</f>
        <v>0.1200983</v>
      </c>
    </row>
    <row r="9831" customFormat="false" ht="15" hidden="false" customHeight="false" outlineLevel="0" collapsed="false">
      <c r="A9831" s="0" t="s">
        <v>2356</v>
      </c>
      <c r="B9831" s="0" t="s">
        <v>144</v>
      </c>
      <c r="D9831" s="0" t="s">
        <v>102</v>
      </c>
      <c r="E9831" s="0" t="s">
        <v>520</v>
      </c>
      <c r="F9831" s="0" t="n">
        <v>0.09</v>
      </c>
      <c r="G9831" s="0" t="n">
        <v>0.03</v>
      </c>
      <c r="H9831" s="0" t="n">
        <v>0</v>
      </c>
      <c r="I9831" s="0" t="n">
        <v>0</v>
      </c>
      <c r="J9831" s="0" t="n">
        <v>0.12</v>
      </c>
      <c r="K9831" s="0" t="n">
        <v>71</v>
      </c>
      <c r="L9831" s="0" t="n">
        <v>6.8</v>
      </c>
      <c r="M9831" s="0" t="s">
        <v>103</v>
      </c>
      <c r="N9831" s="0" t="s">
        <v>66</v>
      </c>
      <c r="O9831" s="0" t="s">
        <v>37</v>
      </c>
      <c r="P9831" s="0" t="n">
        <f aca="false">IF(AND(OR(Dashboard!$B$5="All",D9831=Dashboard!$B$5),OR(Dashboard!$D$5="All",N9831=Dashboard!$D$5),OR(AND(C9831&lt;&gt;"",C9831&gt;=Dashboard!$F$5,C9831&lt;=Dashboard!$H$5),AND(C9831="",Dashboard!$F$5&lt;=1980,Dashboard!$H$5&gt;=2016))),1,0)</f>
        <v>1</v>
      </c>
      <c r="Q9831" s="0" t="n">
        <f aca="false">J9831*P9831+ROW()*0.00000001</f>
        <v>0.12009831</v>
      </c>
    </row>
    <row r="9832" customFormat="false" ht="15" hidden="false" customHeight="false" outlineLevel="0" collapsed="false">
      <c r="A9832" s="0" t="s">
        <v>4956</v>
      </c>
      <c r="B9832" s="0" t="s">
        <v>64</v>
      </c>
      <c r="C9832" s="0" t="n">
        <v>2006</v>
      </c>
      <c r="D9832" s="0" t="s">
        <v>34</v>
      </c>
      <c r="E9832" s="0" t="s">
        <v>72</v>
      </c>
      <c r="F9832" s="0" t="n">
        <v>0.11</v>
      </c>
      <c r="G9832" s="0" t="n">
        <v>0</v>
      </c>
      <c r="H9832" s="0" t="n">
        <v>0</v>
      </c>
      <c r="I9832" s="0" t="n">
        <v>0.01</v>
      </c>
      <c r="J9832" s="0" t="n">
        <v>0.12</v>
      </c>
      <c r="K9832" s="0" t="n">
        <v>70</v>
      </c>
      <c r="L9832" s="0" t="n">
        <v>7.3</v>
      </c>
      <c r="M9832" s="0" t="s">
        <v>36</v>
      </c>
      <c r="N9832" s="0" t="s">
        <v>66</v>
      </c>
      <c r="O9832" s="0" t="s">
        <v>67</v>
      </c>
      <c r="P9832" s="0" t="n">
        <f aca="false">IF(AND(OR(Dashboard!$B$5="All",D9832=Dashboard!$B$5),OR(Dashboard!$D$5="All",N9832=Dashboard!$D$5),OR(AND(C9832&lt;&gt;"",C9832&gt;=Dashboard!$F$5,C9832&lt;=Dashboard!$H$5),AND(C9832="",Dashboard!$F$5&lt;=1980,Dashboard!$H$5&gt;=2016))),1,0)</f>
        <v>1</v>
      </c>
      <c r="Q9832" s="0" t="n">
        <f aca="false">J9832*P9832+ROW()*0.00000001</f>
        <v>0.12009832</v>
      </c>
    </row>
    <row r="9833" customFormat="false" ht="15" hidden="false" customHeight="false" outlineLevel="0" collapsed="false">
      <c r="A9833" s="0" t="s">
        <v>7148</v>
      </c>
      <c r="B9833" s="0" t="s">
        <v>76</v>
      </c>
      <c r="C9833" s="0" t="n">
        <v>2002</v>
      </c>
      <c r="D9833" s="0" t="s">
        <v>34</v>
      </c>
      <c r="E9833" s="0" t="s">
        <v>154</v>
      </c>
      <c r="F9833" s="0" t="n">
        <v>0.06</v>
      </c>
      <c r="G9833" s="0" t="n">
        <v>0.05</v>
      </c>
      <c r="H9833" s="0" t="n">
        <v>0</v>
      </c>
      <c r="I9833" s="0" t="n">
        <v>0.02</v>
      </c>
      <c r="J9833" s="0" t="n">
        <v>0.12</v>
      </c>
      <c r="K9833" s="0" t="n">
        <v>66</v>
      </c>
      <c r="M9833" s="0" t="s">
        <v>36</v>
      </c>
      <c r="N9833" s="0" t="s">
        <v>74</v>
      </c>
      <c r="O9833" s="0" t="s">
        <v>67</v>
      </c>
      <c r="P9833" s="0" t="n">
        <f aca="false">IF(AND(OR(Dashboard!$B$5="All",D9833=Dashboard!$B$5),OR(Dashboard!$D$5="All",N9833=Dashboard!$D$5),OR(AND(C9833&lt;&gt;"",C9833&gt;=Dashboard!$F$5,C9833&lt;=Dashboard!$H$5),AND(C9833="",Dashboard!$F$5&lt;=1980,Dashboard!$H$5&gt;=2016))),1,0)</f>
        <v>1</v>
      </c>
      <c r="Q9833" s="0" t="n">
        <f aca="false">J9833*P9833+ROW()*0.00000001</f>
        <v>0.12009833</v>
      </c>
    </row>
    <row r="9834" customFormat="false" ht="15" hidden="false" customHeight="false" outlineLevel="0" collapsed="false">
      <c r="A9834" s="0" t="s">
        <v>3660</v>
      </c>
      <c r="B9834" s="0" t="s">
        <v>70</v>
      </c>
      <c r="C9834" s="0" t="n">
        <v>2016</v>
      </c>
      <c r="D9834" s="0" t="s">
        <v>46</v>
      </c>
      <c r="E9834" s="0" t="s">
        <v>157</v>
      </c>
      <c r="F9834" s="0" t="n">
        <v>0</v>
      </c>
      <c r="G9834" s="0" t="n">
        <v>0</v>
      </c>
      <c r="H9834" s="0" t="n">
        <v>0.12</v>
      </c>
      <c r="I9834" s="0" t="n">
        <v>0</v>
      </c>
      <c r="J9834" s="0" t="n">
        <v>0.12</v>
      </c>
      <c r="N9834" s="0" t="s">
        <v>74</v>
      </c>
      <c r="P9834" s="0" t="n">
        <f aca="false">IF(AND(OR(Dashboard!$B$5="All",D9834=Dashboard!$B$5),OR(Dashboard!$D$5="All",N9834=Dashboard!$D$5),OR(AND(C9834&lt;&gt;"",C9834&gt;=Dashboard!$F$5,C9834&lt;=Dashboard!$H$5),AND(C9834="",Dashboard!$F$5&lt;=1980,Dashboard!$H$5&gt;=2016))),1,0)</f>
        <v>1</v>
      </c>
      <c r="Q9834" s="0" t="n">
        <f aca="false">J9834*P9834+ROW()*0.00000001</f>
        <v>0.12009834</v>
      </c>
    </row>
    <row r="9835" customFormat="false" ht="15" hidden="false" customHeight="false" outlineLevel="0" collapsed="false">
      <c r="A9835" s="0" t="s">
        <v>1717</v>
      </c>
      <c r="B9835" s="0" t="s">
        <v>76</v>
      </c>
      <c r="C9835" s="0" t="n">
        <v>2008</v>
      </c>
      <c r="D9835" s="0" t="s">
        <v>16</v>
      </c>
      <c r="E9835" s="0" t="s">
        <v>72</v>
      </c>
      <c r="F9835" s="0" t="n">
        <v>0.06</v>
      </c>
      <c r="G9835" s="0" t="n">
        <v>0.05</v>
      </c>
      <c r="H9835" s="0" t="n">
        <v>0</v>
      </c>
      <c r="I9835" s="0" t="n">
        <v>0.02</v>
      </c>
      <c r="J9835" s="0" t="n">
        <v>0.12</v>
      </c>
      <c r="M9835" s="0" t="s">
        <v>36</v>
      </c>
      <c r="N9835" s="0" t="s">
        <v>74</v>
      </c>
      <c r="P9835" s="0" t="n">
        <f aca="false">IF(AND(OR(Dashboard!$B$5="All",D9835=Dashboard!$B$5),OR(Dashboard!$D$5="All",N9835=Dashboard!$D$5),OR(AND(C9835&lt;&gt;"",C9835&gt;=Dashboard!$F$5,C9835&lt;=Dashboard!$H$5),AND(C9835="",Dashboard!$F$5&lt;=1980,Dashboard!$H$5&gt;=2016))),1,0)</f>
        <v>1</v>
      </c>
      <c r="Q9835" s="0" t="n">
        <f aca="false">J9835*P9835+ROW()*0.00000001</f>
        <v>0.12009835</v>
      </c>
    </row>
    <row r="9836" customFormat="false" ht="15" hidden="false" customHeight="false" outlineLevel="0" collapsed="false">
      <c r="A9836" s="0" t="s">
        <v>7149</v>
      </c>
      <c r="B9836" s="0" t="s">
        <v>85</v>
      </c>
      <c r="C9836" s="0" t="n">
        <v>2005</v>
      </c>
      <c r="D9836" s="0" t="s">
        <v>41</v>
      </c>
      <c r="E9836" s="0" t="s">
        <v>418</v>
      </c>
      <c r="F9836" s="0" t="n">
        <v>0.09</v>
      </c>
      <c r="G9836" s="0" t="n">
        <v>0.03</v>
      </c>
      <c r="H9836" s="0" t="n">
        <v>0</v>
      </c>
      <c r="I9836" s="0" t="n">
        <v>0</v>
      </c>
      <c r="J9836" s="0" t="n">
        <v>0.12</v>
      </c>
      <c r="N9836" s="0" t="s">
        <v>35</v>
      </c>
      <c r="P9836" s="0" t="n">
        <f aca="false">IF(AND(OR(Dashboard!$B$5="All",D9836=Dashboard!$B$5),OR(Dashboard!$D$5="All",N9836=Dashboard!$D$5),OR(AND(C9836&lt;&gt;"",C9836&gt;=Dashboard!$F$5,C9836&lt;=Dashboard!$H$5),AND(C9836="",Dashboard!$F$5&lt;=1980,Dashboard!$H$5&gt;=2016))),1,0)</f>
        <v>1</v>
      </c>
      <c r="Q9836" s="0" t="n">
        <f aca="false">J9836*P9836+ROW()*0.00000001</f>
        <v>0.12009836</v>
      </c>
    </row>
    <row r="9837" customFormat="false" ht="15" hidden="false" customHeight="false" outlineLevel="0" collapsed="false">
      <c r="A9837" s="0" t="s">
        <v>1802</v>
      </c>
      <c r="B9837" s="0" t="s">
        <v>50</v>
      </c>
      <c r="C9837" s="0" t="n">
        <v>2009</v>
      </c>
      <c r="D9837" s="0" t="s">
        <v>41</v>
      </c>
      <c r="E9837" s="0" t="s">
        <v>547</v>
      </c>
      <c r="F9837" s="0" t="n">
        <v>0.06</v>
      </c>
      <c r="G9837" s="0" t="n">
        <v>0.04</v>
      </c>
      <c r="H9837" s="0" t="n">
        <v>0</v>
      </c>
      <c r="I9837" s="0" t="n">
        <v>0.01</v>
      </c>
      <c r="J9837" s="0" t="n">
        <v>0.12</v>
      </c>
      <c r="K9837" s="0" t="n">
        <v>73</v>
      </c>
      <c r="M9837" s="0" t="s">
        <v>36</v>
      </c>
      <c r="N9837" s="0" t="s">
        <v>35</v>
      </c>
      <c r="O9837" s="0" t="s">
        <v>37</v>
      </c>
      <c r="P9837" s="0" t="n">
        <f aca="false">IF(AND(OR(Dashboard!$B$5="All",D9837=Dashboard!$B$5),OR(Dashboard!$D$5="All",N9837=Dashboard!$D$5),OR(AND(C9837&lt;&gt;"",C9837&gt;=Dashboard!$F$5,C9837&lt;=Dashboard!$H$5),AND(C9837="",Dashboard!$F$5&lt;=1980,Dashboard!$H$5&gt;=2016))),1,0)</f>
        <v>1</v>
      </c>
      <c r="Q9837" s="0" t="n">
        <f aca="false">J9837*P9837+ROW()*0.00000001</f>
        <v>0.12009837</v>
      </c>
    </row>
    <row r="9838" customFormat="false" ht="15" hidden="false" customHeight="false" outlineLevel="0" collapsed="false">
      <c r="A9838" s="0" t="s">
        <v>7150</v>
      </c>
      <c r="B9838" s="0" t="s">
        <v>164</v>
      </c>
      <c r="C9838" s="0" t="n">
        <v>2011</v>
      </c>
      <c r="D9838" s="0" t="s">
        <v>102</v>
      </c>
      <c r="E9838" s="0" t="s">
        <v>328</v>
      </c>
      <c r="F9838" s="0" t="n">
        <v>0</v>
      </c>
      <c r="G9838" s="0" t="n">
        <v>0</v>
      </c>
      <c r="H9838" s="0" t="n">
        <v>0.12</v>
      </c>
      <c r="I9838" s="0" t="n">
        <v>0</v>
      </c>
      <c r="J9838" s="0" t="n">
        <v>0.12</v>
      </c>
      <c r="N9838" s="0" t="s">
        <v>74</v>
      </c>
      <c r="P9838" s="0" t="n">
        <f aca="false">IF(AND(OR(Dashboard!$B$5="All",D9838=Dashboard!$B$5),OR(Dashboard!$D$5="All",N9838=Dashboard!$D$5),OR(AND(C9838&lt;&gt;"",C9838&gt;=Dashboard!$F$5,C9838&lt;=Dashboard!$H$5),AND(C9838="",Dashboard!$F$5&lt;=1980,Dashboard!$H$5&gt;=2016))),1,0)</f>
        <v>1</v>
      </c>
      <c r="Q9838" s="0" t="n">
        <f aca="false">J9838*P9838+ROW()*0.00000001</f>
        <v>0.12009838</v>
      </c>
    </row>
    <row r="9839" customFormat="false" ht="15" hidden="false" customHeight="false" outlineLevel="0" collapsed="false">
      <c r="A9839" s="0" t="s">
        <v>7151</v>
      </c>
      <c r="B9839" s="0" t="s">
        <v>33</v>
      </c>
      <c r="C9839" s="0" t="n">
        <v>2009</v>
      </c>
      <c r="D9839" s="0" t="s">
        <v>41</v>
      </c>
      <c r="E9839" s="0" t="s">
        <v>3948</v>
      </c>
      <c r="F9839" s="0" t="n">
        <v>0.11</v>
      </c>
      <c r="G9839" s="0" t="n">
        <v>0</v>
      </c>
      <c r="H9839" s="0" t="n">
        <v>0</v>
      </c>
      <c r="I9839" s="0" t="n">
        <v>0.01</v>
      </c>
      <c r="J9839" s="0" t="n">
        <v>0.12</v>
      </c>
      <c r="M9839" s="0" t="s">
        <v>36</v>
      </c>
      <c r="N9839" s="0" t="s">
        <v>35</v>
      </c>
      <c r="P9839" s="0" t="n">
        <f aca="false">IF(AND(OR(Dashboard!$B$5="All",D9839=Dashboard!$B$5),OR(Dashboard!$D$5="All",N9839=Dashboard!$D$5),OR(AND(C9839&lt;&gt;"",C9839&gt;=Dashboard!$F$5,C9839&lt;=Dashboard!$H$5),AND(C9839="",Dashboard!$F$5&lt;=1980,Dashboard!$H$5&gt;=2016))),1,0)</f>
        <v>1</v>
      </c>
      <c r="Q9839" s="0" t="n">
        <f aca="false">J9839*P9839+ROW()*0.00000001</f>
        <v>0.12009839</v>
      </c>
    </row>
    <row r="9840" customFormat="false" ht="15" hidden="false" customHeight="false" outlineLevel="0" collapsed="false">
      <c r="A9840" s="0" t="s">
        <v>7152</v>
      </c>
      <c r="B9840" s="0" t="s">
        <v>164</v>
      </c>
      <c r="C9840" s="0" t="n">
        <v>2013</v>
      </c>
      <c r="D9840" s="0" t="s">
        <v>71</v>
      </c>
      <c r="E9840" s="0" t="s">
        <v>1922</v>
      </c>
      <c r="F9840" s="0" t="n">
        <v>0</v>
      </c>
      <c r="G9840" s="0" t="n">
        <v>0</v>
      </c>
      <c r="H9840" s="0" t="n">
        <v>0.12</v>
      </c>
      <c r="I9840" s="0" t="n">
        <v>0</v>
      </c>
      <c r="J9840" s="0" t="n">
        <v>0.12</v>
      </c>
      <c r="N9840" s="0" t="s">
        <v>74</v>
      </c>
      <c r="P9840" s="0" t="n">
        <f aca="false">IF(AND(OR(Dashboard!$B$5="All",D9840=Dashboard!$B$5),OR(Dashboard!$D$5="All",N9840=Dashboard!$D$5),OR(AND(C9840&lt;&gt;"",C9840&gt;=Dashboard!$F$5,C9840&lt;=Dashboard!$H$5),AND(C9840="",Dashboard!$F$5&lt;=1980,Dashboard!$H$5&gt;=2016))),1,0)</f>
        <v>1</v>
      </c>
      <c r="Q9840" s="0" t="n">
        <f aca="false">J9840*P9840+ROW()*0.00000001</f>
        <v>0.1200984</v>
      </c>
    </row>
    <row r="9841" customFormat="false" ht="15" hidden="false" customHeight="false" outlineLevel="0" collapsed="false">
      <c r="A9841" s="0" t="s">
        <v>5516</v>
      </c>
      <c r="B9841" s="0" t="s">
        <v>33</v>
      </c>
      <c r="C9841" s="0" t="n">
        <v>2010</v>
      </c>
      <c r="D9841" s="0" t="s">
        <v>56</v>
      </c>
      <c r="E9841" s="0" t="s">
        <v>195</v>
      </c>
      <c r="F9841" s="0" t="n">
        <v>0.11</v>
      </c>
      <c r="G9841" s="0" t="n">
        <v>0</v>
      </c>
      <c r="H9841" s="0" t="n">
        <v>0</v>
      </c>
      <c r="I9841" s="0" t="n">
        <v>0.01</v>
      </c>
      <c r="J9841" s="0" t="n">
        <v>0.12</v>
      </c>
      <c r="M9841" s="0" t="s">
        <v>125</v>
      </c>
      <c r="N9841" s="0" t="s">
        <v>35</v>
      </c>
      <c r="P9841" s="0" t="n">
        <f aca="false">IF(AND(OR(Dashboard!$B$5="All",D9841=Dashboard!$B$5),OR(Dashboard!$D$5="All",N9841=Dashboard!$D$5),OR(AND(C9841&lt;&gt;"",C9841&gt;=Dashboard!$F$5,C9841&lt;=Dashboard!$H$5),AND(C9841="",Dashboard!$F$5&lt;=1980,Dashboard!$H$5&gt;=2016))),1,0)</f>
        <v>1</v>
      </c>
      <c r="Q9841" s="0" t="n">
        <f aca="false">J9841*P9841+ROW()*0.00000001</f>
        <v>0.12009841</v>
      </c>
    </row>
    <row r="9842" customFormat="false" ht="15" hidden="false" customHeight="false" outlineLevel="0" collapsed="false">
      <c r="A9842" s="0" t="s">
        <v>7153</v>
      </c>
      <c r="B9842" s="0" t="s">
        <v>164</v>
      </c>
      <c r="C9842" s="0" t="n">
        <v>2010</v>
      </c>
      <c r="D9842" s="0" t="s">
        <v>71</v>
      </c>
      <c r="E9842" s="0" t="s">
        <v>89</v>
      </c>
      <c r="F9842" s="0" t="n">
        <v>0.08</v>
      </c>
      <c r="G9842" s="0" t="n">
        <v>0.02</v>
      </c>
      <c r="H9842" s="0" t="n">
        <v>0</v>
      </c>
      <c r="I9842" s="0" t="n">
        <v>0.02</v>
      </c>
      <c r="J9842" s="0" t="n">
        <v>0.12</v>
      </c>
      <c r="K9842" s="0" t="n">
        <v>74</v>
      </c>
      <c r="L9842" s="0" t="n">
        <v>8.7</v>
      </c>
      <c r="M9842" s="0" t="s">
        <v>103</v>
      </c>
      <c r="N9842" s="0" t="s">
        <v>74</v>
      </c>
      <c r="O9842" s="0" t="s">
        <v>37</v>
      </c>
      <c r="P9842" s="0" t="n">
        <f aca="false">IF(AND(OR(Dashboard!$B$5="All",D9842=Dashboard!$B$5),OR(Dashboard!$D$5="All",N9842=Dashboard!$D$5),OR(AND(C9842&lt;&gt;"",C9842&gt;=Dashboard!$F$5,C9842&lt;=Dashboard!$H$5),AND(C9842="",Dashboard!$F$5&lt;=1980,Dashboard!$H$5&gt;=2016))),1,0)</f>
        <v>1</v>
      </c>
      <c r="Q9842" s="0" t="n">
        <f aca="false">J9842*P9842+ROW()*0.00000001</f>
        <v>0.12009842</v>
      </c>
    </row>
    <row r="9843" customFormat="false" ht="15" hidden="false" customHeight="false" outlineLevel="0" collapsed="false">
      <c r="A9843" s="0" t="s">
        <v>7154</v>
      </c>
      <c r="B9843" s="0" t="s">
        <v>117</v>
      </c>
      <c r="C9843" s="0" t="n">
        <v>2000</v>
      </c>
      <c r="D9843" s="0" t="s">
        <v>34</v>
      </c>
      <c r="E9843" s="0" t="s">
        <v>418</v>
      </c>
      <c r="F9843" s="0" t="n">
        <v>0.07</v>
      </c>
      <c r="G9843" s="0" t="n">
        <v>0.05</v>
      </c>
      <c r="H9843" s="0" t="n">
        <v>0</v>
      </c>
      <c r="I9843" s="0" t="n">
        <v>0.01</v>
      </c>
      <c r="J9843" s="0" t="n">
        <v>0.12</v>
      </c>
      <c r="K9843" s="0" t="n">
        <v>70</v>
      </c>
      <c r="N9843" s="0" t="s">
        <v>74</v>
      </c>
      <c r="O9843" s="0" t="s">
        <v>67</v>
      </c>
      <c r="P9843" s="0" t="n">
        <f aca="false">IF(AND(OR(Dashboard!$B$5="All",D9843=Dashboard!$B$5),OR(Dashboard!$D$5="All",N9843=Dashboard!$D$5),OR(AND(C9843&lt;&gt;"",C9843&gt;=Dashboard!$F$5,C9843&lt;=Dashboard!$H$5),AND(C9843="",Dashboard!$F$5&lt;=1980,Dashboard!$H$5&gt;=2016))),1,0)</f>
        <v>1</v>
      </c>
      <c r="Q9843" s="0" t="n">
        <f aca="false">J9843*P9843+ROW()*0.00000001</f>
        <v>0.12009843</v>
      </c>
    </row>
    <row r="9844" customFormat="false" ht="15" hidden="false" customHeight="false" outlineLevel="0" collapsed="false">
      <c r="A9844" s="0" t="s">
        <v>7155</v>
      </c>
      <c r="B9844" s="0" t="s">
        <v>117</v>
      </c>
      <c r="C9844" s="0" t="n">
        <v>1996</v>
      </c>
      <c r="D9844" s="0" t="s">
        <v>41</v>
      </c>
      <c r="E9844" s="0" t="s">
        <v>7156</v>
      </c>
      <c r="F9844" s="0" t="n">
        <v>0.07</v>
      </c>
      <c r="G9844" s="0" t="n">
        <v>0.05</v>
      </c>
      <c r="H9844" s="0" t="n">
        <v>0</v>
      </c>
      <c r="I9844" s="0" t="n">
        <v>0.01</v>
      </c>
      <c r="J9844" s="0" t="n">
        <v>0.12</v>
      </c>
      <c r="N9844" s="0" t="s">
        <v>74</v>
      </c>
      <c r="P9844" s="0" t="n">
        <f aca="false">IF(AND(OR(Dashboard!$B$5="All",D9844=Dashboard!$B$5),OR(Dashboard!$D$5="All",N9844=Dashboard!$D$5),OR(AND(C9844&lt;&gt;"",C9844&gt;=Dashboard!$F$5,C9844&lt;=Dashboard!$H$5),AND(C9844="",Dashboard!$F$5&lt;=1980,Dashboard!$H$5&gt;=2016))),1,0)</f>
        <v>1</v>
      </c>
      <c r="Q9844" s="0" t="n">
        <f aca="false">J9844*P9844+ROW()*0.00000001</f>
        <v>0.12009844</v>
      </c>
    </row>
    <row r="9845" customFormat="false" ht="15" hidden="false" customHeight="false" outlineLevel="0" collapsed="false">
      <c r="A9845" s="0" t="s">
        <v>7157</v>
      </c>
      <c r="B9845" s="0" t="s">
        <v>668</v>
      </c>
      <c r="C9845" s="0" t="n">
        <v>2001</v>
      </c>
      <c r="D9845" s="0" t="s">
        <v>16</v>
      </c>
      <c r="E9845" s="0" t="s">
        <v>154</v>
      </c>
      <c r="F9845" s="0" t="n">
        <v>0</v>
      </c>
      <c r="G9845" s="0" t="n">
        <v>0</v>
      </c>
      <c r="H9845" s="0" t="n">
        <v>0.12</v>
      </c>
      <c r="I9845" s="0" t="n">
        <v>0</v>
      </c>
      <c r="J9845" s="0" t="n">
        <v>0.12</v>
      </c>
      <c r="K9845" s="0" t="n">
        <v>89</v>
      </c>
      <c r="L9845" s="0" t="n">
        <v>8.6</v>
      </c>
      <c r="M9845" s="0" t="s">
        <v>36</v>
      </c>
      <c r="N9845" s="0" t="s">
        <v>154</v>
      </c>
      <c r="O9845" s="0" t="s">
        <v>42</v>
      </c>
      <c r="P9845" s="0" t="n">
        <f aca="false">IF(AND(OR(Dashboard!$B$5="All",D9845=Dashboard!$B$5),OR(Dashboard!$D$5="All",N9845=Dashboard!$D$5),OR(AND(C9845&lt;&gt;"",C9845&gt;=Dashboard!$F$5,C9845&lt;=Dashboard!$H$5),AND(C9845="",Dashboard!$F$5&lt;=1980,Dashboard!$H$5&gt;=2016))),1,0)</f>
        <v>1</v>
      </c>
      <c r="Q9845" s="0" t="n">
        <f aca="false">J9845*P9845+ROW()*0.00000001</f>
        <v>0.12009845</v>
      </c>
    </row>
    <row r="9846" customFormat="false" ht="15" hidden="false" customHeight="false" outlineLevel="0" collapsed="false">
      <c r="A9846" s="0" t="s">
        <v>7158</v>
      </c>
      <c r="B9846" s="0" t="s">
        <v>76</v>
      </c>
      <c r="C9846" s="0" t="n">
        <v>2003</v>
      </c>
      <c r="D9846" s="0" t="s">
        <v>41</v>
      </c>
      <c r="E9846" s="0" t="s">
        <v>547</v>
      </c>
      <c r="F9846" s="0" t="n">
        <v>0.06</v>
      </c>
      <c r="G9846" s="0" t="n">
        <v>0.05</v>
      </c>
      <c r="H9846" s="0" t="n">
        <v>0</v>
      </c>
      <c r="I9846" s="0" t="n">
        <v>0.02</v>
      </c>
      <c r="J9846" s="0" t="n">
        <v>0.12</v>
      </c>
      <c r="K9846" s="0" t="n">
        <v>69</v>
      </c>
      <c r="M9846" s="0" t="s">
        <v>36</v>
      </c>
      <c r="N9846" s="0" t="s">
        <v>74</v>
      </c>
      <c r="O9846" s="0" t="s">
        <v>67</v>
      </c>
      <c r="P9846" s="0" t="n">
        <f aca="false">IF(AND(OR(Dashboard!$B$5="All",D9846=Dashboard!$B$5),OR(Dashboard!$D$5="All",N9846=Dashboard!$D$5),OR(AND(C9846&lt;&gt;"",C9846&gt;=Dashboard!$F$5,C9846&lt;=Dashboard!$H$5),AND(C9846="",Dashboard!$F$5&lt;=1980,Dashboard!$H$5&gt;=2016))),1,0)</f>
        <v>1</v>
      </c>
      <c r="Q9846" s="0" t="n">
        <f aca="false">J9846*P9846+ROW()*0.00000001</f>
        <v>0.12009846</v>
      </c>
    </row>
    <row r="9847" customFormat="false" ht="15" hidden="false" customHeight="false" outlineLevel="0" collapsed="false">
      <c r="A9847" s="0" t="s">
        <v>7159</v>
      </c>
      <c r="B9847" s="0" t="s">
        <v>78</v>
      </c>
      <c r="C9847" s="0" t="n">
        <v>1994</v>
      </c>
      <c r="D9847" s="0" t="s">
        <v>46</v>
      </c>
      <c r="E9847" s="0" t="s">
        <v>996</v>
      </c>
      <c r="F9847" s="0" t="n">
        <v>0</v>
      </c>
      <c r="G9847" s="0" t="n">
        <v>0</v>
      </c>
      <c r="H9847" s="0" t="n">
        <v>0.12</v>
      </c>
      <c r="I9847" s="0" t="n">
        <v>0</v>
      </c>
      <c r="J9847" s="0" t="n">
        <v>0.12</v>
      </c>
      <c r="N9847" s="0" t="s">
        <v>35</v>
      </c>
      <c r="P9847" s="0" t="n">
        <f aca="false">IF(AND(OR(Dashboard!$B$5="All",D9847=Dashboard!$B$5),OR(Dashboard!$D$5="All",N9847=Dashboard!$D$5),OR(AND(C9847&lt;&gt;"",C9847&gt;=Dashboard!$F$5,C9847&lt;=Dashboard!$H$5),AND(C9847="",Dashboard!$F$5&lt;=1980,Dashboard!$H$5&gt;=2016))),1,0)</f>
        <v>1</v>
      </c>
      <c r="Q9847" s="0" t="n">
        <f aca="false">J9847*P9847+ROW()*0.00000001</f>
        <v>0.12009847</v>
      </c>
    </row>
    <row r="9848" customFormat="false" ht="15" hidden="false" customHeight="false" outlineLevel="0" collapsed="false">
      <c r="A9848" s="0" t="s">
        <v>7160</v>
      </c>
      <c r="B9848" s="0" t="s">
        <v>50</v>
      </c>
      <c r="C9848" s="0" t="n">
        <v>2010</v>
      </c>
      <c r="D9848" s="0" t="s">
        <v>246</v>
      </c>
      <c r="E9848" s="0" t="s">
        <v>328</v>
      </c>
      <c r="F9848" s="0" t="n">
        <v>0</v>
      </c>
      <c r="G9848" s="0" t="n">
        <v>0</v>
      </c>
      <c r="H9848" s="0" t="n">
        <v>0.12</v>
      </c>
      <c r="I9848" s="0" t="n">
        <v>0</v>
      </c>
      <c r="J9848" s="0" t="n">
        <v>0.12</v>
      </c>
      <c r="N9848" s="0" t="s">
        <v>35</v>
      </c>
      <c r="P9848" s="0" t="n">
        <f aca="false">IF(AND(OR(Dashboard!$B$5="All",D9848=Dashboard!$B$5),OR(Dashboard!$D$5="All",N9848=Dashboard!$D$5),OR(AND(C9848&lt;&gt;"",C9848&gt;=Dashboard!$F$5,C9848&lt;=Dashboard!$H$5),AND(C9848="",Dashboard!$F$5&lt;=1980,Dashboard!$H$5&gt;=2016))),1,0)</f>
        <v>1</v>
      </c>
      <c r="Q9848" s="0" t="n">
        <f aca="false">J9848*P9848+ROW()*0.00000001</f>
        <v>0.12009848</v>
      </c>
    </row>
    <row r="9849" customFormat="false" ht="15" hidden="false" customHeight="false" outlineLevel="0" collapsed="false">
      <c r="A9849" s="0" t="s">
        <v>7161</v>
      </c>
      <c r="B9849" s="0" t="s">
        <v>76</v>
      </c>
      <c r="C9849" s="0" t="n">
        <v>2008</v>
      </c>
      <c r="D9849" s="0" t="s">
        <v>16</v>
      </c>
      <c r="E9849" s="0" t="s">
        <v>4028</v>
      </c>
      <c r="F9849" s="0" t="n">
        <v>0.06</v>
      </c>
      <c r="G9849" s="0" t="n">
        <v>0.05</v>
      </c>
      <c r="H9849" s="0" t="n">
        <v>0</v>
      </c>
      <c r="I9849" s="0" t="n">
        <v>0.02</v>
      </c>
      <c r="J9849" s="0" t="n">
        <v>0.12</v>
      </c>
      <c r="L9849" s="0" t="n">
        <v>6.6</v>
      </c>
      <c r="M9849" s="0" t="s">
        <v>125</v>
      </c>
      <c r="N9849" s="0" t="s">
        <v>74</v>
      </c>
      <c r="P9849" s="0" t="n">
        <f aca="false">IF(AND(OR(Dashboard!$B$5="All",D9849=Dashboard!$B$5),OR(Dashboard!$D$5="All",N9849=Dashboard!$D$5),OR(AND(C9849&lt;&gt;"",C9849&gt;=Dashboard!$F$5,C9849&lt;=Dashboard!$H$5),AND(C9849="",Dashboard!$F$5&lt;=1980,Dashboard!$H$5&gt;=2016))),1,0)</f>
        <v>1</v>
      </c>
      <c r="Q9849" s="0" t="n">
        <f aca="false">J9849*P9849+ROW()*0.00000001</f>
        <v>0.12009849</v>
      </c>
    </row>
    <row r="9850" customFormat="false" ht="15" hidden="false" customHeight="false" outlineLevel="0" collapsed="false">
      <c r="A9850" s="0" t="s">
        <v>6058</v>
      </c>
      <c r="B9850" s="0" t="s">
        <v>64</v>
      </c>
      <c r="C9850" s="0" t="n">
        <v>2010</v>
      </c>
      <c r="D9850" s="0" t="s">
        <v>34</v>
      </c>
      <c r="E9850" s="0" t="s">
        <v>160</v>
      </c>
      <c r="F9850" s="0" t="n">
        <v>0.11</v>
      </c>
      <c r="G9850" s="0" t="n">
        <v>0</v>
      </c>
      <c r="H9850" s="0" t="n">
        <v>0</v>
      </c>
      <c r="I9850" s="0" t="n">
        <v>0.01</v>
      </c>
      <c r="J9850" s="0" t="n">
        <v>0.12</v>
      </c>
      <c r="N9850" s="0" t="s">
        <v>66</v>
      </c>
      <c r="P9850" s="0" t="n">
        <f aca="false">IF(AND(OR(Dashboard!$B$5="All",D9850=Dashboard!$B$5),OR(Dashboard!$D$5="All",N9850=Dashboard!$D$5),OR(AND(C9850&lt;&gt;"",C9850&gt;=Dashboard!$F$5,C9850&lt;=Dashboard!$H$5),AND(C9850="",Dashboard!$F$5&lt;=1980,Dashboard!$H$5&gt;=2016))),1,0)</f>
        <v>1</v>
      </c>
      <c r="Q9850" s="0" t="n">
        <f aca="false">J9850*P9850+ROW()*0.00000001</f>
        <v>0.1200985</v>
      </c>
    </row>
    <row r="9851" customFormat="false" ht="15" hidden="false" customHeight="false" outlineLevel="0" collapsed="false">
      <c r="A9851" s="0" t="s">
        <v>7162</v>
      </c>
      <c r="B9851" s="0" t="s">
        <v>85</v>
      </c>
      <c r="C9851" s="0" t="n">
        <v>2005</v>
      </c>
      <c r="D9851" s="0" t="s">
        <v>52</v>
      </c>
      <c r="E9851" s="0" t="s">
        <v>293</v>
      </c>
      <c r="F9851" s="0" t="n">
        <v>0.09</v>
      </c>
      <c r="G9851" s="0" t="n">
        <v>0.03</v>
      </c>
      <c r="H9851" s="0" t="n">
        <v>0</v>
      </c>
      <c r="I9851" s="0" t="n">
        <v>0</v>
      </c>
      <c r="J9851" s="0" t="n">
        <v>0.12</v>
      </c>
      <c r="N9851" s="0" t="s">
        <v>35</v>
      </c>
      <c r="P9851" s="0" t="n">
        <f aca="false">IF(AND(OR(Dashboard!$B$5="All",D9851=Dashboard!$B$5),OR(Dashboard!$D$5="All",N9851=Dashboard!$D$5),OR(AND(C9851&lt;&gt;"",C9851&gt;=Dashboard!$F$5,C9851&lt;=Dashboard!$H$5),AND(C9851="",Dashboard!$F$5&lt;=1980,Dashboard!$H$5&gt;=2016))),1,0)</f>
        <v>1</v>
      </c>
      <c r="Q9851" s="0" t="n">
        <f aca="false">J9851*P9851+ROW()*0.00000001</f>
        <v>0.12009851</v>
      </c>
    </row>
    <row r="9852" customFormat="false" ht="15" hidden="false" customHeight="false" outlineLevel="0" collapsed="false">
      <c r="A9852" s="0" t="s">
        <v>7163</v>
      </c>
      <c r="B9852" s="0" t="s">
        <v>85</v>
      </c>
      <c r="C9852" s="0" t="n">
        <v>2004</v>
      </c>
      <c r="D9852" s="0" t="s">
        <v>56</v>
      </c>
      <c r="E9852" s="0" t="s">
        <v>220</v>
      </c>
      <c r="F9852" s="0" t="n">
        <v>0</v>
      </c>
      <c r="G9852" s="0" t="n">
        <v>0</v>
      </c>
      <c r="H9852" s="0" t="n">
        <v>0.12</v>
      </c>
      <c r="I9852" s="0" t="n">
        <v>0</v>
      </c>
      <c r="J9852" s="0" t="n">
        <v>0.12</v>
      </c>
      <c r="N9852" s="0" t="s">
        <v>35</v>
      </c>
      <c r="P9852" s="0" t="n">
        <f aca="false">IF(AND(OR(Dashboard!$B$5="All",D9852=Dashboard!$B$5),OR(Dashboard!$D$5="All",N9852=Dashboard!$D$5),OR(AND(C9852&lt;&gt;"",C9852&gt;=Dashboard!$F$5,C9852&lt;=Dashboard!$H$5),AND(C9852="",Dashboard!$F$5&lt;=1980,Dashboard!$H$5&gt;=2016))),1,0)</f>
        <v>1</v>
      </c>
      <c r="Q9852" s="0" t="n">
        <f aca="false">J9852*P9852+ROW()*0.00000001</f>
        <v>0.12009852</v>
      </c>
    </row>
    <row r="9853" customFormat="false" ht="15" hidden="false" customHeight="false" outlineLevel="0" collapsed="false">
      <c r="A9853" s="0" t="s">
        <v>5537</v>
      </c>
      <c r="B9853" s="0" t="s">
        <v>172</v>
      </c>
      <c r="C9853" s="0" t="n">
        <v>2015</v>
      </c>
      <c r="D9853" s="0" t="s">
        <v>34</v>
      </c>
      <c r="E9853" s="0" t="s">
        <v>91</v>
      </c>
      <c r="F9853" s="0" t="n">
        <v>0.09</v>
      </c>
      <c r="G9853" s="0" t="n">
        <v>0.02</v>
      </c>
      <c r="H9853" s="0" t="n">
        <v>0</v>
      </c>
      <c r="I9853" s="0" t="n">
        <v>0.01</v>
      </c>
      <c r="J9853" s="0" t="n">
        <v>0.12</v>
      </c>
      <c r="K9853" s="0" t="n">
        <v>39</v>
      </c>
      <c r="L9853" s="0" t="n">
        <v>2.1</v>
      </c>
      <c r="M9853" s="0" t="s">
        <v>103</v>
      </c>
      <c r="N9853" s="0" t="s">
        <v>66</v>
      </c>
      <c r="O9853" s="0" t="s">
        <v>177</v>
      </c>
      <c r="P9853" s="0" t="n">
        <f aca="false">IF(AND(OR(Dashboard!$B$5="All",D9853=Dashboard!$B$5),OR(Dashboard!$D$5="All",N9853=Dashboard!$D$5),OR(AND(C9853&lt;&gt;"",C9853&gt;=Dashboard!$F$5,C9853&lt;=Dashboard!$H$5),AND(C9853="",Dashboard!$F$5&lt;=1980,Dashboard!$H$5&gt;=2016))),1,0)</f>
        <v>1</v>
      </c>
      <c r="Q9853" s="0" t="n">
        <f aca="false">J9853*P9853+ROW()*0.00000001</f>
        <v>0.12009853</v>
      </c>
    </row>
    <row r="9854" customFormat="false" ht="15" hidden="false" customHeight="false" outlineLevel="0" collapsed="false">
      <c r="A9854" s="0" t="s">
        <v>7164</v>
      </c>
      <c r="B9854" s="0" t="s">
        <v>76</v>
      </c>
      <c r="C9854" s="0" t="n">
        <v>2003</v>
      </c>
      <c r="D9854" s="0" t="s">
        <v>71</v>
      </c>
      <c r="E9854" s="0" t="s">
        <v>449</v>
      </c>
      <c r="F9854" s="0" t="n">
        <v>0.06</v>
      </c>
      <c r="G9854" s="0" t="n">
        <v>0.05</v>
      </c>
      <c r="H9854" s="0" t="n">
        <v>0</v>
      </c>
      <c r="I9854" s="0" t="n">
        <v>0.02</v>
      </c>
      <c r="J9854" s="0" t="n">
        <v>0.12</v>
      </c>
      <c r="K9854" s="0" t="n">
        <v>65</v>
      </c>
      <c r="L9854" s="0" t="n">
        <v>5.8</v>
      </c>
      <c r="M9854" s="0" t="s">
        <v>73</v>
      </c>
      <c r="N9854" s="0" t="s">
        <v>74</v>
      </c>
      <c r="O9854" s="0" t="s">
        <v>67</v>
      </c>
      <c r="P9854" s="0" t="n">
        <f aca="false">IF(AND(OR(Dashboard!$B$5="All",D9854=Dashboard!$B$5),OR(Dashboard!$D$5="All",N9854=Dashboard!$D$5),OR(AND(C9854&lt;&gt;"",C9854&gt;=Dashboard!$F$5,C9854&lt;=Dashboard!$H$5),AND(C9854="",Dashboard!$F$5&lt;=1980,Dashboard!$H$5&gt;=2016))),1,0)</f>
        <v>1</v>
      </c>
      <c r="Q9854" s="0" t="n">
        <f aca="false">J9854*P9854+ROW()*0.00000001</f>
        <v>0.12009854</v>
      </c>
    </row>
    <row r="9855" customFormat="false" ht="15" hidden="false" customHeight="false" outlineLevel="0" collapsed="false">
      <c r="A9855" s="0" t="s">
        <v>7165</v>
      </c>
      <c r="B9855" s="0" t="s">
        <v>184</v>
      </c>
      <c r="C9855" s="0" t="n">
        <v>2015</v>
      </c>
      <c r="D9855" s="0" t="s">
        <v>71</v>
      </c>
      <c r="E9855" s="0" t="s">
        <v>2334</v>
      </c>
      <c r="F9855" s="0" t="n">
        <v>0.08</v>
      </c>
      <c r="G9855" s="0" t="n">
        <v>0.02</v>
      </c>
      <c r="H9855" s="0" t="n">
        <v>0.01</v>
      </c>
      <c r="I9855" s="0" t="n">
        <v>0.01</v>
      </c>
      <c r="J9855" s="0" t="n">
        <v>0.12</v>
      </c>
      <c r="K9855" s="0" t="n">
        <v>45</v>
      </c>
      <c r="L9855" s="0" t="n">
        <v>6.5</v>
      </c>
      <c r="M9855" s="0" t="s">
        <v>125</v>
      </c>
      <c r="N9855" s="0" t="s">
        <v>35</v>
      </c>
      <c r="O9855" s="0" t="s">
        <v>177</v>
      </c>
      <c r="P9855" s="0" t="n">
        <f aca="false">IF(AND(OR(Dashboard!$B$5="All",D9855=Dashboard!$B$5),OR(Dashboard!$D$5="All",N9855=Dashboard!$D$5),OR(AND(C9855&lt;&gt;"",C9855&gt;=Dashboard!$F$5,C9855&lt;=Dashboard!$H$5),AND(C9855="",Dashboard!$F$5&lt;=1980,Dashboard!$H$5&gt;=2016))),1,0)</f>
        <v>1</v>
      </c>
      <c r="Q9855" s="0" t="n">
        <f aca="false">J9855*P9855+ROW()*0.00000001</f>
        <v>0.12009855</v>
      </c>
    </row>
    <row r="9856" customFormat="false" ht="15" hidden="false" customHeight="false" outlineLevel="0" collapsed="false">
      <c r="A9856" s="0" t="s">
        <v>7166</v>
      </c>
      <c r="B9856" s="0" t="s">
        <v>50</v>
      </c>
      <c r="D9856" s="0" t="s">
        <v>114</v>
      </c>
      <c r="E9856" s="0" t="s">
        <v>520</v>
      </c>
      <c r="F9856" s="0" t="n">
        <v>0.11</v>
      </c>
      <c r="G9856" s="0" t="n">
        <v>0</v>
      </c>
      <c r="H9856" s="0" t="n">
        <v>0</v>
      </c>
      <c r="I9856" s="0" t="n">
        <v>0.01</v>
      </c>
      <c r="J9856" s="0" t="n">
        <v>0.12</v>
      </c>
      <c r="M9856" s="0" t="s">
        <v>36</v>
      </c>
      <c r="N9856" s="0" t="s">
        <v>35</v>
      </c>
      <c r="P9856" s="0" t="n">
        <f aca="false">IF(AND(OR(Dashboard!$B$5="All",D9856=Dashboard!$B$5),OR(Dashboard!$D$5="All",N9856=Dashboard!$D$5),OR(AND(C9856&lt;&gt;"",C9856&gt;=Dashboard!$F$5,C9856&lt;=Dashboard!$H$5),AND(C9856="",Dashboard!$F$5&lt;=1980,Dashboard!$H$5&gt;=2016))),1,0)</f>
        <v>1</v>
      </c>
      <c r="Q9856" s="0" t="n">
        <f aca="false">J9856*P9856+ROW()*0.00000001</f>
        <v>0.12009856</v>
      </c>
    </row>
    <row r="9857" customFormat="false" ht="15" hidden="false" customHeight="false" outlineLevel="0" collapsed="false">
      <c r="A9857" s="0" t="s">
        <v>6309</v>
      </c>
      <c r="B9857" s="0" t="s">
        <v>70</v>
      </c>
      <c r="C9857" s="0" t="n">
        <v>2016</v>
      </c>
      <c r="D9857" s="0" t="s">
        <v>114</v>
      </c>
      <c r="E9857" s="0" t="s">
        <v>154</v>
      </c>
      <c r="F9857" s="0" t="n">
        <v>0</v>
      </c>
      <c r="G9857" s="0" t="n">
        <v>0</v>
      </c>
      <c r="H9857" s="0" t="n">
        <v>0.12</v>
      </c>
      <c r="I9857" s="0" t="n">
        <v>0</v>
      </c>
      <c r="J9857" s="0" t="n">
        <v>0.12</v>
      </c>
      <c r="N9857" s="0" t="s">
        <v>74</v>
      </c>
      <c r="P9857" s="0" t="n">
        <f aca="false">IF(AND(OR(Dashboard!$B$5="All",D9857=Dashboard!$B$5),OR(Dashboard!$D$5="All",N9857=Dashboard!$D$5),OR(AND(C9857&lt;&gt;"",C9857&gt;=Dashboard!$F$5,C9857&lt;=Dashboard!$H$5),AND(C9857="",Dashboard!$F$5&lt;=1980,Dashboard!$H$5&gt;=2016))),1,0)</f>
        <v>1</v>
      </c>
      <c r="Q9857" s="0" t="n">
        <f aca="false">J9857*P9857+ROW()*0.00000001</f>
        <v>0.12009857</v>
      </c>
    </row>
    <row r="9858" customFormat="false" ht="15" hidden="false" customHeight="false" outlineLevel="0" collapsed="false">
      <c r="A9858" s="0" t="s">
        <v>6886</v>
      </c>
      <c r="B9858" s="0" t="s">
        <v>97</v>
      </c>
      <c r="C9858" s="0" t="n">
        <v>2011</v>
      </c>
      <c r="D9858" s="0" t="s">
        <v>41</v>
      </c>
      <c r="E9858" s="0" t="s">
        <v>91</v>
      </c>
      <c r="F9858" s="0" t="n">
        <v>0.08</v>
      </c>
      <c r="G9858" s="0" t="n">
        <v>0.03</v>
      </c>
      <c r="H9858" s="0" t="n">
        <v>0</v>
      </c>
      <c r="I9858" s="0" t="n">
        <v>0.01</v>
      </c>
      <c r="J9858" s="0" t="n">
        <v>0.12</v>
      </c>
      <c r="M9858" s="0" t="s">
        <v>36</v>
      </c>
      <c r="N9858" s="0" t="s">
        <v>35</v>
      </c>
      <c r="P9858" s="0" t="n">
        <f aca="false">IF(AND(OR(Dashboard!$B$5="All",D9858=Dashboard!$B$5),OR(Dashboard!$D$5="All",N9858=Dashboard!$D$5),OR(AND(C9858&lt;&gt;"",C9858&gt;=Dashboard!$F$5,C9858&lt;=Dashboard!$H$5),AND(C9858="",Dashboard!$F$5&lt;=1980,Dashboard!$H$5&gt;=2016))),1,0)</f>
        <v>1</v>
      </c>
      <c r="Q9858" s="0" t="n">
        <f aca="false">J9858*P9858+ROW()*0.00000001</f>
        <v>0.12009858</v>
      </c>
    </row>
    <row r="9859" customFormat="false" ht="15" hidden="false" customHeight="false" outlineLevel="0" collapsed="false">
      <c r="A9859" s="0" t="s">
        <v>3241</v>
      </c>
      <c r="B9859" s="0" t="s">
        <v>64</v>
      </c>
      <c r="C9859" s="0" t="n">
        <v>2009</v>
      </c>
      <c r="D9859" s="0" t="s">
        <v>52</v>
      </c>
      <c r="E9859" s="0" t="s">
        <v>1169</v>
      </c>
      <c r="F9859" s="0" t="n">
        <v>0.11</v>
      </c>
      <c r="G9859" s="0" t="n">
        <v>0</v>
      </c>
      <c r="H9859" s="0" t="n">
        <v>0</v>
      </c>
      <c r="I9859" s="0" t="n">
        <v>0.01</v>
      </c>
      <c r="J9859" s="0" t="n">
        <v>0.12</v>
      </c>
      <c r="K9859" s="0" t="n">
        <v>83</v>
      </c>
      <c r="L9859" s="0" t="n">
        <v>8.3</v>
      </c>
      <c r="M9859" s="0" t="s">
        <v>125</v>
      </c>
      <c r="N9859" s="0" t="s">
        <v>66</v>
      </c>
      <c r="O9859" s="0" t="s">
        <v>42</v>
      </c>
      <c r="P9859" s="0" t="n">
        <f aca="false">IF(AND(OR(Dashboard!$B$5="All",D9859=Dashboard!$B$5),OR(Dashboard!$D$5="All",N9859=Dashboard!$D$5),OR(AND(C9859&lt;&gt;"",C9859&gt;=Dashboard!$F$5,C9859&lt;=Dashboard!$H$5),AND(C9859="",Dashboard!$F$5&lt;=1980,Dashboard!$H$5&gt;=2016))),1,0)</f>
        <v>1</v>
      </c>
      <c r="Q9859" s="0" t="n">
        <f aca="false">J9859*P9859+ROW()*0.00000001</f>
        <v>0.12009859</v>
      </c>
    </row>
    <row r="9860" customFormat="false" ht="15" hidden="false" customHeight="false" outlineLevel="0" collapsed="false">
      <c r="A9860" s="0" t="s">
        <v>7167</v>
      </c>
      <c r="B9860" s="0" t="s">
        <v>85</v>
      </c>
      <c r="C9860" s="0" t="n">
        <v>2003</v>
      </c>
      <c r="D9860" s="0" t="s">
        <v>52</v>
      </c>
      <c r="E9860" s="0" t="s">
        <v>3571</v>
      </c>
      <c r="F9860" s="0" t="n">
        <v>0.09</v>
      </c>
      <c r="G9860" s="0" t="n">
        <v>0.03</v>
      </c>
      <c r="H9860" s="0" t="n">
        <v>0</v>
      </c>
      <c r="I9860" s="0" t="n">
        <v>0</v>
      </c>
      <c r="J9860" s="0" t="n">
        <v>0.12</v>
      </c>
      <c r="K9860" s="0" t="n">
        <v>87</v>
      </c>
      <c r="M9860" s="0" t="s">
        <v>36</v>
      </c>
      <c r="N9860" s="0" t="s">
        <v>35</v>
      </c>
      <c r="O9860" s="0" t="s">
        <v>42</v>
      </c>
      <c r="P9860" s="0" t="n">
        <f aca="false">IF(AND(OR(Dashboard!$B$5="All",D9860=Dashboard!$B$5),OR(Dashboard!$D$5="All",N9860=Dashboard!$D$5),OR(AND(C9860&lt;&gt;"",C9860&gt;=Dashboard!$F$5,C9860&lt;=Dashboard!$H$5),AND(C9860="",Dashboard!$F$5&lt;=1980,Dashboard!$H$5&gt;=2016))),1,0)</f>
        <v>1</v>
      </c>
      <c r="Q9860" s="0" t="n">
        <f aca="false">J9860*P9860+ROW()*0.00000001</f>
        <v>0.1200986</v>
      </c>
    </row>
    <row r="9861" customFormat="false" ht="15" hidden="false" customHeight="false" outlineLevel="0" collapsed="false">
      <c r="A9861" s="0" t="s">
        <v>7168</v>
      </c>
      <c r="B9861" s="0" t="s">
        <v>76</v>
      </c>
      <c r="C9861" s="0" t="n">
        <v>2001</v>
      </c>
      <c r="D9861" s="0" t="s">
        <v>34</v>
      </c>
      <c r="E9861" s="0" t="s">
        <v>220</v>
      </c>
      <c r="F9861" s="0" t="n">
        <v>0</v>
      </c>
      <c r="G9861" s="0" t="n">
        <v>0</v>
      </c>
      <c r="H9861" s="0" t="n">
        <v>0.12</v>
      </c>
      <c r="I9861" s="0" t="n">
        <v>0</v>
      </c>
      <c r="J9861" s="0" t="n">
        <v>0.12</v>
      </c>
      <c r="N9861" s="0" t="s">
        <v>74</v>
      </c>
      <c r="P9861" s="0" t="n">
        <f aca="false">IF(AND(OR(Dashboard!$B$5="All",D9861=Dashboard!$B$5),OR(Dashboard!$D$5="All",N9861=Dashboard!$D$5),OR(AND(C9861&lt;&gt;"",C9861&gt;=Dashboard!$F$5,C9861&lt;=Dashboard!$H$5),AND(C9861="",Dashboard!$F$5&lt;=1980,Dashboard!$H$5&gt;=2016))),1,0)</f>
        <v>1</v>
      </c>
      <c r="Q9861" s="0" t="n">
        <f aca="false">J9861*P9861+ROW()*0.00000001</f>
        <v>0.12009861</v>
      </c>
    </row>
    <row r="9862" customFormat="false" ht="15" hidden="false" customHeight="false" outlineLevel="0" collapsed="false">
      <c r="A9862" s="0" t="s">
        <v>891</v>
      </c>
      <c r="B9862" s="0" t="s">
        <v>64</v>
      </c>
      <c r="C9862" s="0" t="n">
        <v>2016</v>
      </c>
      <c r="D9862" s="0" t="s">
        <v>34</v>
      </c>
      <c r="E9862" s="0" t="s">
        <v>72</v>
      </c>
      <c r="F9862" s="0" t="n">
        <v>0.09</v>
      </c>
      <c r="G9862" s="0" t="n">
        <v>0.02</v>
      </c>
      <c r="H9862" s="0" t="n">
        <v>0</v>
      </c>
      <c r="I9862" s="0" t="n">
        <v>0.01</v>
      </c>
      <c r="J9862" s="0" t="n">
        <v>0.12</v>
      </c>
      <c r="L9862" s="0" t="n">
        <v>3.4</v>
      </c>
      <c r="M9862" s="0" t="s">
        <v>36</v>
      </c>
      <c r="N9862" s="0" t="s">
        <v>66</v>
      </c>
      <c r="P9862" s="0" t="n">
        <f aca="false">IF(AND(OR(Dashboard!$B$5="All",D9862=Dashboard!$B$5),OR(Dashboard!$D$5="All",N9862=Dashboard!$D$5),OR(AND(C9862&lt;&gt;"",C9862&gt;=Dashboard!$F$5,C9862&lt;=Dashboard!$H$5),AND(C9862="",Dashboard!$F$5&lt;=1980,Dashboard!$H$5&gt;=2016))),1,0)</f>
        <v>1</v>
      </c>
      <c r="Q9862" s="0" t="n">
        <f aca="false">J9862*P9862+ROW()*0.00000001</f>
        <v>0.12009862</v>
      </c>
    </row>
    <row r="9863" customFormat="false" ht="15" hidden="false" customHeight="false" outlineLevel="0" collapsed="false">
      <c r="A9863" s="0" t="s">
        <v>7169</v>
      </c>
      <c r="B9863" s="0" t="s">
        <v>33</v>
      </c>
      <c r="C9863" s="0" t="n">
        <v>2009</v>
      </c>
      <c r="D9863" s="0" t="s">
        <v>34</v>
      </c>
      <c r="E9863" s="0" t="s">
        <v>124</v>
      </c>
      <c r="F9863" s="0" t="n">
        <v>0.09</v>
      </c>
      <c r="G9863" s="0" t="n">
        <v>0.02</v>
      </c>
      <c r="H9863" s="0" t="n">
        <v>0</v>
      </c>
      <c r="I9863" s="0" t="n">
        <v>0.01</v>
      </c>
      <c r="J9863" s="0" t="n">
        <v>0.12</v>
      </c>
      <c r="K9863" s="0" t="n">
        <v>64</v>
      </c>
      <c r="L9863" s="0" t="n">
        <v>6.8</v>
      </c>
      <c r="M9863" s="0" t="s">
        <v>36</v>
      </c>
      <c r="N9863" s="0" t="s">
        <v>35</v>
      </c>
      <c r="O9863" s="0" t="s">
        <v>67</v>
      </c>
      <c r="P9863" s="0" t="n">
        <f aca="false">IF(AND(OR(Dashboard!$B$5="All",D9863=Dashboard!$B$5),OR(Dashboard!$D$5="All",N9863=Dashboard!$D$5),OR(AND(C9863&lt;&gt;"",C9863&gt;=Dashboard!$F$5,C9863&lt;=Dashboard!$H$5),AND(C9863="",Dashboard!$F$5&lt;=1980,Dashboard!$H$5&gt;=2016))),1,0)</f>
        <v>1</v>
      </c>
      <c r="Q9863" s="0" t="n">
        <f aca="false">J9863*P9863+ROW()*0.00000001</f>
        <v>0.12009863</v>
      </c>
    </row>
    <row r="9864" customFormat="false" ht="15" hidden="false" customHeight="false" outlineLevel="0" collapsed="false">
      <c r="A9864" s="0" t="s">
        <v>7170</v>
      </c>
      <c r="B9864" s="0" t="s">
        <v>70</v>
      </c>
      <c r="C9864" s="0" t="n">
        <v>2008</v>
      </c>
      <c r="D9864" s="0" t="s">
        <v>71</v>
      </c>
      <c r="E9864" s="0" t="s">
        <v>547</v>
      </c>
      <c r="F9864" s="0" t="n">
        <v>0.07</v>
      </c>
      <c r="G9864" s="0" t="n">
        <v>0.03</v>
      </c>
      <c r="H9864" s="0" t="n">
        <v>0</v>
      </c>
      <c r="I9864" s="0" t="n">
        <v>0.02</v>
      </c>
      <c r="J9864" s="0" t="n">
        <v>0.12</v>
      </c>
      <c r="K9864" s="0" t="n">
        <v>72</v>
      </c>
      <c r="L9864" s="0" t="n">
        <v>7.7</v>
      </c>
      <c r="M9864" s="0" t="s">
        <v>103</v>
      </c>
      <c r="N9864" s="0" t="s">
        <v>74</v>
      </c>
      <c r="O9864" s="0" t="s">
        <v>37</v>
      </c>
      <c r="P9864" s="0" t="n">
        <f aca="false">IF(AND(OR(Dashboard!$B$5="All",D9864=Dashboard!$B$5),OR(Dashboard!$D$5="All",N9864=Dashboard!$D$5),OR(AND(C9864&lt;&gt;"",C9864&gt;=Dashboard!$F$5,C9864&lt;=Dashboard!$H$5),AND(C9864="",Dashboard!$F$5&lt;=1980,Dashboard!$H$5&gt;=2016))),1,0)</f>
        <v>1</v>
      </c>
      <c r="Q9864" s="0" t="n">
        <f aca="false">J9864*P9864+ROW()*0.00000001</f>
        <v>0.12009864</v>
      </c>
    </row>
    <row r="9865" customFormat="false" ht="15" hidden="false" customHeight="false" outlineLevel="0" collapsed="false">
      <c r="A9865" s="0" t="s">
        <v>7171</v>
      </c>
      <c r="B9865" s="0" t="s">
        <v>76</v>
      </c>
      <c r="C9865" s="0" t="n">
        <v>2005</v>
      </c>
      <c r="D9865" s="0" t="s">
        <v>114</v>
      </c>
      <c r="E9865" s="0" t="s">
        <v>220</v>
      </c>
      <c r="F9865" s="0" t="n">
        <v>0.06</v>
      </c>
      <c r="G9865" s="0" t="n">
        <v>0.05</v>
      </c>
      <c r="H9865" s="0" t="n">
        <v>0</v>
      </c>
      <c r="I9865" s="0" t="n">
        <v>0.02</v>
      </c>
      <c r="J9865" s="0" t="n">
        <v>0.12</v>
      </c>
      <c r="N9865" s="0" t="s">
        <v>74</v>
      </c>
      <c r="P9865" s="0" t="n">
        <f aca="false">IF(AND(OR(Dashboard!$B$5="All",D9865=Dashboard!$B$5),OR(Dashboard!$D$5="All",N9865=Dashboard!$D$5),OR(AND(C9865&lt;&gt;"",C9865&gt;=Dashboard!$F$5,C9865&lt;=Dashboard!$H$5),AND(C9865="",Dashboard!$F$5&lt;=1980,Dashboard!$H$5&gt;=2016))),1,0)</f>
        <v>1</v>
      </c>
      <c r="Q9865" s="0" t="n">
        <f aca="false">J9865*P9865+ROW()*0.00000001</f>
        <v>0.12009865</v>
      </c>
    </row>
    <row r="9866" customFormat="false" ht="15" hidden="false" customHeight="false" outlineLevel="0" collapsed="false">
      <c r="A9866" s="0" t="s">
        <v>6682</v>
      </c>
      <c r="B9866" s="0" t="s">
        <v>64</v>
      </c>
      <c r="C9866" s="0" t="n">
        <v>2010</v>
      </c>
      <c r="D9866" s="0" t="s">
        <v>52</v>
      </c>
      <c r="E9866" s="0" t="s">
        <v>520</v>
      </c>
      <c r="F9866" s="0" t="n">
        <v>0.11</v>
      </c>
      <c r="G9866" s="0" t="n">
        <v>0</v>
      </c>
      <c r="H9866" s="0" t="n">
        <v>0</v>
      </c>
      <c r="I9866" s="0" t="n">
        <v>0.01</v>
      </c>
      <c r="J9866" s="0" t="n">
        <v>0.12</v>
      </c>
      <c r="K9866" s="0" t="n">
        <v>36</v>
      </c>
      <c r="L9866" s="0" t="n">
        <v>2.1</v>
      </c>
      <c r="M9866" s="0" t="s">
        <v>103</v>
      </c>
      <c r="N9866" s="0" t="s">
        <v>66</v>
      </c>
      <c r="O9866" s="0" t="s">
        <v>177</v>
      </c>
      <c r="P9866" s="0" t="n">
        <f aca="false">IF(AND(OR(Dashboard!$B$5="All",D9866=Dashboard!$B$5),OR(Dashboard!$D$5="All",N9866=Dashboard!$D$5),OR(AND(C9866&lt;&gt;"",C9866&gt;=Dashboard!$F$5,C9866&lt;=Dashboard!$H$5),AND(C9866="",Dashboard!$F$5&lt;=1980,Dashboard!$H$5&gt;=2016))),1,0)</f>
        <v>1</v>
      </c>
      <c r="Q9866" s="0" t="n">
        <f aca="false">J9866*P9866+ROW()*0.00000001</f>
        <v>0.12009866</v>
      </c>
    </row>
    <row r="9867" customFormat="false" ht="15" hidden="false" customHeight="false" outlineLevel="0" collapsed="false">
      <c r="A9867" s="0" t="s">
        <v>7172</v>
      </c>
      <c r="B9867" s="0" t="s">
        <v>33</v>
      </c>
      <c r="C9867" s="0" t="n">
        <v>2009</v>
      </c>
      <c r="D9867" s="0" t="s">
        <v>34</v>
      </c>
      <c r="E9867" s="0" t="s">
        <v>91</v>
      </c>
      <c r="F9867" s="0" t="n">
        <v>0.11</v>
      </c>
      <c r="G9867" s="0" t="n">
        <v>0</v>
      </c>
      <c r="H9867" s="0" t="n">
        <v>0</v>
      </c>
      <c r="I9867" s="0" t="n">
        <v>0.01</v>
      </c>
      <c r="J9867" s="0" t="n">
        <v>0.12</v>
      </c>
      <c r="M9867" s="0" t="s">
        <v>36</v>
      </c>
      <c r="N9867" s="0" t="s">
        <v>35</v>
      </c>
      <c r="P9867" s="0" t="n">
        <f aca="false">IF(AND(OR(Dashboard!$B$5="All",D9867=Dashboard!$B$5),OR(Dashboard!$D$5="All",N9867=Dashboard!$D$5),OR(AND(C9867&lt;&gt;"",C9867&gt;=Dashboard!$F$5,C9867&lt;=Dashboard!$H$5),AND(C9867="",Dashboard!$F$5&lt;=1980,Dashboard!$H$5&gt;=2016))),1,0)</f>
        <v>1</v>
      </c>
      <c r="Q9867" s="0" t="n">
        <f aca="false">J9867*P9867+ROW()*0.00000001</f>
        <v>0.12009867</v>
      </c>
    </row>
    <row r="9868" customFormat="false" ht="15" hidden="false" customHeight="false" outlineLevel="0" collapsed="false">
      <c r="A9868" s="0" t="s">
        <v>6839</v>
      </c>
      <c r="B9868" s="0" t="s">
        <v>33</v>
      </c>
      <c r="C9868" s="0" t="n">
        <v>2009</v>
      </c>
      <c r="D9868" s="0" t="s">
        <v>48</v>
      </c>
      <c r="E9868" s="0" t="s">
        <v>1524</v>
      </c>
      <c r="F9868" s="0" t="n">
        <v>0.11</v>
      </c>
      <c r="G9868" s="0" t="n">
        <v>0</v>
      </c>
      <c r="H9868" s="0" t="n">
        <v>0</v>
      </c>
      <c r="I9868" s="0" t="n">
        <v>0.01</v>
      </c>
      <c r="J9868" s="0" t="n">
        <v>0.12</v>
      </c>
      <c r="K9868" s="0" t="n">
        <v>63</v>
      </c>
      <c r="M9868" s="0" t="s">
        <v>36</v>
      </c>
      <c r="N9868" s="0" t="s">
        <v>35</v>
      </c>
      <c r="O9868" s="0" t="s">
        <v>67</v>
      </c>
      <c r="P9868" s="0" t="n">
        <f aca="false">IF(AND(OR(Dashboard!$B$5="All",D9868=Dashboard!$B$5),OR(Dashboard!$D$5="All",N9868=Dashboard!$D$5),OR(AND(C9868&lt;&gt;"",C9868&gt;=Dashboard!$F$5,C9868&lt;=Dashboard!$H$5),AND(C9868="",Dashboard!$F$5&lt;=1980,Dashboard!$H$5&gt;=2016))),1,0)</f>
        <v>1</v>
      </c>
      <c r="Q9868" s="0" t="n">
        <f aca="false">J9868*P9868+ROW()*0.00000001</f>
        <v>0.12009868</v>
      </c>
    </row>
    <row r="9869" customFormat="false" ht="15" hidden="false" customHeight="false" outlineLevel="0" collapsed="false">
      <c r="A9869" s="0" t="s">
        <v>3192</v>
      </c>
      <c r="B9869" s="0" t="s">
        <v>97</v>
      </c>
      <c r="C9869" s="0" t="n">
        <v>2015</v>
      </c>
      <c r="D9869" s="0" t="s">
        <v>71</v>
      </c>
      <c r="E9869" s="0" t="s">
        <v>91</v>
      </c>
      <c r="F9869" s="0" t="n">
        <v>0.05</v>
      </c>
      <c r="G9869" s="0" t="n">
        <v>0.06</v>
      </c>
      <c r="H9869" s="0" t="n">
        <v>0</v>
      </c>
      <c r="I9869" s="0" t="n">
        <v>0.01</v>
      </c>
      <c r="J9869" s="0" t="n">
        <v>0.12</v>
      </c>
      <c r="M9869" s="0" t="s">
        <v>125</v>
      </c>
      <c r="N9869" s="0" t="s">
        <v>35</v>
      </c>
      <c r="P9869" s="0" t="n">
        <f aca="false">IF(AND(OR(Dashboard!$B$5="All",D9869=Dashboard!$B$5),OR(Dashboard!$D$5="All",N9869=Dashboard!$D$5),OR(AND(C9869&lt;&gt;"",C9869&gt;=Dashboard!$F$5,C9869&lt;=Dashboard!$H$5),AND(C9869="",Dashboard!$F$5&lt;=1980,Dashboard!$H$5&gt;=2016))),1,0)</f>
        <v>1</v>
      </c>
      <c r="Q9869" s="0" t="n">
        <f aca="false">J9869*P9869+ROW()*0.00000001</f>
        <v>0.12009869</v>
      </c>
    </row>
    <row r="9870" customFormat="false" ht="15" hidden="false" customHeight="false" outlineLevel="0" collapsed="false">
      <c r="A9870" s="0" t="s">
        <v>2991</v>
      </c>
      <c r="B9870" s="0" t="s">
        <v>64</v>
      </c>
      <c r="C9870" s="0" t="n">
        <v>2010</v>
      </c>
      <c r="D9870" s="0" t="s">
        <v>41</v>
      </c>
      <c r="E9870" s="0" t="s">
        <v>91</v>
      </c>
      <c r="F9870" s="0" t="n">
        <v>0.11</v>
      </c>
      <c r="G9870" s="0" t="n">
        <v>0</v>
      </c>
      <c r="H9870" s="0" t="n">
        <v>0</v>
      </c>
      <c r="I9870" s="0" t="n">
        <v>0.01</v>
      </c>
      <c r="J9870" s="0" t="n">
        <v>0.12</v>
      </c>
      <c r="L9870" s="0" t="n">
        <v>5</v>
      </c>
      <c r="M9870" s="0" t="s">
        <v>36</v>
      </c>
      <c r="N9870" s="0" t="s">
        <v>66</v>
      </c>
      <c r="P9870" s="0" t="n">
        <f aca="false">IF(AND(OR(Dashboard!$B$5="All",D9870=Dashboard!$B$5),OR(Dashboard!$D$5="All",N9870=Dashboard!$D$5),OR(AND(C9870&lt;&gt;"",C9870&gt;=Dashboard!$F$5,C9870&lt;=Dashboard!$H$5),AND(C9870="",Dashboard!$F$5&lt;=1980,Dashboard!$H$5&gt;=2016))),1,0)</f>
        <v>1</v>
      </c>
      <c r="Q9870" s="0" t="n">
        <f aca="false">J9870*P9870+ROW()*0.00000001</f>
        <v>0.1200987</v>
      </c>
    </row>
    <row r="9871" customFormat="false" ht="15" hidden="false" customHeight="false" outlineLevel="0" collapsed="false">
      <c r="A9871" s="0" t="s">
        <v>5571</v>
      </c>
      <c r="B9871" s="0" t="s">
        <v>85</v>
      </c>
      <c r="C9871" s="0" t="n">
        <v>2005</v>
      </c>
      <c r="D9871" s="0" t="s">
        <v>52</v>
      </c>
      <c r="E9871" s="0" t="s">
        <v>1169</v>
      </c>
      <c r="F9871" s="0" t="n">
        <v>0.09</v>
      </c>
      <c r="G9871" s="0" t="n">
        <v>0.03</v>
      </c>
      <c r="H9871" s="0" t="n">
        <v>0</v>
      </c>
      <c r="I9871" s="0" t="n">
        <v>0</v>
      </c>
      <c r="J9871" s="0" t="n">
        <v>0.12</v>
      </c>
      <c r="M9871" s="0" t="s">
        <v>36</v>
      </c>
      <c r="N9871" s="0" t="s">
        <v>35</v>
      </c>
      <c r="P9871" s="0" t="n">
        <f aca="false">IF(AND(OR(Dashboard!$B$5="All",D9871=Dashboard!$B$5),OR(Dashboard!$D$5="All",N9871=Dashboard!$D$5),OR(AND(C9871&lt;&gt;"",C9871&gt;=Dashboard!$F$5,C9871&lt;=Dashboard!$H$5),AND(C9871="",Dashboard!$F$5&lt;=1980,Dashboard!$H$5&gt;=2016))),1,0)</f>
        <v>1</v>
      </c>
      <c r="Q9871" s="0" t="n">
        <f aca="false">J9871*P9871+ROW()*0.00000001</f>
        <v>0.12009871</v>
      </c>
    </row>
    <row r="9872" customFormat="false" ht="15" hidden="false" customHeight="false" outlineLevel="0" collapsed="false">
      <c r="A9872" s="0" t="s">
        <v>3338</v>
      </c>
      <c r="B9872" s="0" t="s">
        <v>144</v>
      </c>
      <c r="C9872" s="0" t="n">
        <v>2006</v>
      </c>
      <c r="D9872" s="0" t="s">
        <v>34</v>
      </c>
      <c r="E9872" s="0" t="s">
        <v>142</v>
      </c>
      <c r="F9872" s="0" t="n">
        <v>0.09</v>
      </c>
      <c r="G9872" s="0" t="n">
        <v>0.03</v>
      </c>
      <c r="H9872" s="0" t="n">
        <v>0</v>
      </c>
      <c r="I9872" s="0" t="n">
        <v>0</v>
      </c>
      <c r="J9872" s="0" t="n">
        <v>0.12</v>
      </c>
      <c r="K9872" s="0" t="n">
        <v>69</v>
      </c>
      <c r="L9872" s="0" t="n">
        <v>7.1</v>
      </c>
      <c r="M9872" s="0" t="s">
        <v>36</v>
      </c>
      <c r="N9872" s="0" t="s">
        <v>66</v>
      </c>
      <c r="O9872" s="0" t="s">
        <v>67</v>
      </c>
      <c r="P9872" s="0" t="n">
        <f aca="false">IF(AND(OR(Dashboard!$B$5="All",D9872=Dashboard!$B$5),OR(Dashboard!$D$5="All",N9872=Dashboard!$D$5),OR(AND(C9872&lt;&gt;"",C9872&gt;=Dashboard!$F$5,C9872&lt;=Dashboard!$H$5),AND(C9872="",Dashboard!$F$5&lt;=1980,Dashboard!$H$5&gt;=2016))),1,0)</f>
        <v>1</v>
      </c>
      <c r="Q9872" s="0" t="n">
        <f aca="false">J9872*P9872+ROW()*0.00000001</f>
        <v>0.12009872</v>
      </c>
    </row>
    <row r="9873" customFormat="false" ht="15" hidden="false" customHeight="false" outlineLevel="0" collapsed="false">
      <c r="A9873" s="0" t="s">
        <v>6303</v>
      </c>
      <c r="B9873" s="0" t="s">
        <v>33</v>
      </c>
      <c r="C9873" s="0" t="n">
        <v>2012</v>
      </c>
      <c r="D9873" s="0" t="s">
        <v>52</v>
      </c>
      <c r="E9873" s="0" t="s">
        <v>124</v>
      </c>
      <c r="F9873" s="0" t="n">
        <v>0.01</v>
      </c>
      <c r="G9873" s="0" t="n">
        <v>0.1</v>
      </c>
      <c r="H9873" s="0" t="n">
        <v>0</v>
      </c>
      <c r="I9873" s="0" t="n">
        <v>0.01</v>
      </c>
      <c r="J9873" s="0" t="n">
        <v>0.12</v>
      </c>
      <c r="M9873" s="0" t="s">
        <v>36</v>
      </c>
      <c r="N9873" s="0" t="s">
        <v>35</v>
      </c>
      <c r="P9873" s="0" t="n">
        <f aca="false">IF(AND(OR(Dashboard!$B$5="All",D9873=Dashboard!$B$5),OR(Dashboard!$D$5="All",N9873=Dashboard!$D$5),OR(AND(C9873&lt;&gt;"",C9873&gt;=Dashboard!$F$5,C9873&lt;=Dashboard!$H$5),AND(C9873="",Dashboard!$F$5&lt;=1980,Dashboard!$H$5&gt;=2016))),1,0)</f>
        <v>1</v>
      </c>
      <c r="Q9873" s="0" t="n">
        <f aca="false">J9873*P9873+ROW()*0.00000001</f>
        <v>0.12009873</v>
      </c>
    </row>
    <row r="9874" customFormat="false" ht="15" hidden="false" customHeight="false" outlineLevel="0" collapsed="false">
      <c r="A9874" s="0" t="s">
        <v>7173</v>
      </c>
      <c r="B9874" s="0" t="s">
        <v>45</v>
      </c>
      <c r="C9874" s="0" t="n">
        <v>2001</v>
      </c>
      <c r="D9874" s="0" t="s">
        <v>46</v>
      </c>
      <c r="E9874" s="0" t="s">
        <v>2924</v>
      </c>
      <c r="F9874" s="0" t="n">
        <v>0</v>
      </c>
      <c r="G9874" s="0" t="n">
        <v>0</v>
      </c>
      <c r="H9874" s="0" t="n">
        <v>0.12</v>
      </c>
      <c r="I9874" s="0" t="n">
        <v>0</v>
      </c>
      <c r="J9874" s="0" t="n">
        <v>0.12</v>
      </c>
      <c r="N9874" s="0" t="s">
        <v>35</v>
      </c>
      <c r="P9874" s="0" t="n">
        <f aca="false">IF(AND(OR(Dashboard!$B$5="All",D9874=Dashboard!$B$5),OR(Dashboard!$D$5="All",N9874=Dashboard!$D$5),OR(AND(C9874&lt;&gt;"",C9874&gt;=Dashboard!$F$5,C9874&lt;=Dashboard!$H$5),AND(C9874="",Dashboard!$F$5&lt;=1980,Dashboard!$H$5&gt;=2016))),1,0)</f>
        <v>1</v>
      </c>
      <c r="Q9874" s="0" t="n">
        <f aca="false">J9874*P9874+ROW()*0.00000001</f>
        <v>0.12009874</v>
      </c>
    </row>
    <row r="9875" customFormat="false" ht="15" hidden="false" customHeight="false" outlineLevel="0" collapsed="false">
      <c r="A9875" s="0" t="s">
        <v>7174</v>
      </c>
      <c r="B9875" s="0" t="s">
        <v>97</v>
      </c>
      <c r="C9875" s="0" t="n">
        <v>2011</v>
      </c>
      <c r="D9875" s="0" t="s">
        <v>34</v>
      </c>
      <c r="E9875" s="0" t="s">
        <v>1173</v>
      </c>
      <c r="F9875" s="0" t="n">
        <v>0.08</v>
      </c>
      <c r="G9875" s="0" t="n">
        <v>0</v>
      </c>
      <c r="H9875" s="0" t="n">
        <v>0.03</v>
      </c>
      <c r="I9875" s="0" t="n">
        <v>0.01</v>
      </c>
      <c r="J9875" s="0" t="n">
        <v>0.12</v>
      </c>
      <c r="K9875" s="0" t="n">
        <v>52</v>
      </c>
      <c r="M9875" s="0" t="s">
        <v>36</v>
      </c>
      <c r="N9875" s="0" t="s">
        <v>35</v>
      </c>
      <c r="O9875" s="0" t="s">
        <v>53</v>
      </c>
      <c r="P9875" s="0" t="n">
        <f aca="false">IF(AND(OR(Dashboard!$B$5="All",D9875=Dashboard!$B$5),OR(Dashboard!$D$5="All",N9875=Dashboard!$D$5),OR(AND(C9875&lt;&gt;"",C9875&gt;=Dashboard!$F$5,C9875&lt;=Dashboard!$H$5),AND(C9875="",Dashboard!$F$5&lt;=1980,Dashboard!$H$5&gt;=2016))),1,0)</f>
        <v>1</v>
      </c>
      <c r="Q9875" s="0" t="n">
        <f aca="false">J9875*P9875+ROW()*0.00000001</f>
        <v>0.12009875</v>
      </c>
    </row>
    <row r="9876" customFormat="false" ht="15" hidden="false" customHeight="false" outlineLevel="0" collapsed="false">
      <c r="A9876" s="0" t="s">
        <v>7175</v>
      </c>
      <c r="B9876" s="0" t="s">
        <v>33</v>
      </c>
      <c r="C9876" s="0" t="n">
        <v>2008</v>
      </c>
      <c r="D9876" s="0" t="s">
        <v>34</v>
      </c>
      <c r="E9876" s="0" t="s">
        <v>7176</v>
      </c>
      <c r="F9876" s="0" t="n">
        <v>0.11</v>
      </c>
      <c r="G9876" s="0" t="n">
        <v>0</v>
      </c>
      <c r="H9876" s="0" t="n">
        <v>0</v>
      </c>
      <c r="I9876" s="0" t="n">
        <v>0.01</v>
      </c>
      <c r="J9876" s="0" t="n">
        <v>0.12</v>
      </c>
      <c r="L9876" s="0" t="n">
        <v>3.4</v>
      </c>
      <c r="M9876" s="0" t="s">
        <v>36</v>
      </c>
      <c r="N9876" s="0" t="s">
        <v>35</v>
      </c>
      <c r="P9876" s="0" t="n">
        <f aca="false">IF(AND(OR(Dashboard!$B$5="All",D9876=Dashboard!$B$5),OR(Dashboard!$D$5="All",N9876=Dashboard!$D$5),OR(AND(C9876&lt;&gt;"",C9876&gt;=Dashboard!$F$5,C9876&lt;=Dashboard!$H$5),AND(C9876="",Dashboard!$F$5&lt;=1980,Dashboard!$H$5&gt;=2016))),1,0)</f>
        <v>1</v>
      </c>
      <c r="Q9876" s="0" t="n">
        <f aca="false">J9876*P9876+ROW()*0.00000001</f>
        <v>0.12009876</v>
      </c>
    </row>
    <row r="9877" customFormat="false" ht="15" hidden="false" customHeight="false" outlineLevel="0" collapsed="false">
      <c r="A9877" s="0" t="s">
        <v>3398</v>
      </c>
      <c r="B9877" s="0" t="s">
        <v>164</v>
      </c>
      <c r="D9877" s="0" t="s">
        <v>34</v>
      </c>
      <c r="E9877" s="0" t="s">
        <v>520</v>
      </c>
      <c r="F9877" s="0" t="n">
        <v>0.11</v>
      </c>
      <c r="G9877" s="0" t="n">
        <v>0</v>
      </c>
      <c r="H9877" s="0" t="n">
        <v>0</v>
      </c>
      <c r="I9877" s="0" t="n">
        <v>0.01</v>
      </c>
      <c r="J9877" s="0" t="n">
        <v>0.12</v>
      </c>
      <c r="K9877" s="0" t="n">
        <v>69</v>
      </c>
      <c r="M9877" s="0" t="s">
        <v>36</v>
      </c>
      <c r="N9877" s="0" t="s">
        <v>74</v>
      </c>
      <c r="O9877" s="0" t="s">
        <v>67</v>
      </c>
      <c r="P9877" s="0" t="n">
        <f aca="false">IF(AND(OR(Dashboard!$B$5="All",D9877=Dashboard!$B$5),OR(Dashboard!$D$5="All",N9877=Dashboard!$D$5),OR(AND(C9877&lt;&gt;"",C9877&gt;=Dashboard!$F$5,C9877&lt;=Dashboard!$H$5),AND(C9877="",Dashboard!$F$5&lt;=1980,Dashboard!$H$5&gt;=2016))),1,0)</f>
        <v>1</v>
      </c>
      <c r="Q9877" s="0" t="n">
        <f aca="false">J9877*P9877+ROW()*0.00000001</f>
        <v>0.12009877</v>
      </c>
    </row>
    <row r="9878" customFormat="false" ht="15" hidden="false" customHeight="false" outlineLevel="0" collapsed="false">
      <c r="A9878" s="0" t="s">
        <v>7177</v>
      </c>
      <c r="B9878" s="0" t="s">
        <v>164</v>
      </c>
      <c r="C9878" s="0" t="n">
        <v>2010</v>
      </c>
      <c r="D9878" s="0" t="s">
        <v>56</v>
      </c>
      <c r="E9878" s="0" t="s">
        <v>328</v>
      </c>
      <c r="F9878" s="0" t="n">
        <v>0</v>
      </c>
      <c r="G9878" s="0" t="n">
        <v>0</v>
      </c>
      <c r="H9878" s="0" t="n">
        <v>0.12</v>
      </c>
      <c r="I9878" s="0" t="n">
        <v>0</v>
      </c>
      <c r="J9878" s="0" t="n">
        <v>0.12</v>
      </c>
      <c r="N9878" s="0" t="s">
        <v>74</v>
      </c>
      <c r="P9878" s="0" t="n">
        <f aca="false">IF(AND(OR(Dashboard!$B$5="All",D9878=Dashboard!$B$5),OR(Dashboard!$D$5="All",N9878=Dashboard!$D$5),OR(AND(C9878&lt;&gt;"",C9878&gt;=Dashboard!$F$5,C9878&lt;=Dashboard!$H$5),AND(C9878="",Dashboard!$F$5&lt;=1980,Dashboard!$H$5&gt;=2016))),1,0)</f>
        <v>1</v>
      </c>
      <c r="Q9878" s="0" t="n">
        <f aca="false">J9878*P9878+ROW()*0.00000001</f>
        <v>0.12009878</v>
      </c>
    </row>
    <row r="9879" customFormat="false" ht="15" hidden="false" customHeight="false" outlineLevel="0" collapsed="false">
      <c r="A9879" s="0" t="s">
        <v>7038</v>
      </c>
      <c r="B9879" s="0" t="s">
        <v>64</v>
      </c>
      <c r="C9879" s="0" t="n">
        <v>2011</v>
      </c>
      <c r="D9879" s="0" t="s">
        <v>52</v>
      </c>
      <c r="E9879" s="0" t="s">
        <v>418</v>
      </c>
      <c r="F9879" s="0" t="n">
        <v>0.07</v>
      </c>
      <c r="G9879" s="0" t="n">
        <v>0.04</v>
      </c>
      <c r="H9879" s="0" t="n">
        <v>0</v>
      </c>
      <c r="I9879" s="0" t="n">
        <v>0.01</v>
      </c>
      <c r="J9879" s="0" t="n">
        <v>0.12</v>
      </c>
      <c r="L9879" s="0" t="n">
        <v>3.5</v>
      </c>
      <c r="M9879" s="0" t="s">
        <v>36</v>
      </c>
      <c r="N9879" s="0" t="s">
        <v>66</v>
      </c>
      <c r="P9879" s="0" t="n">
        <f aca="false">IF(AND(OR(Dashboard!$B$5="All",D9879=Dashboard!$B$5),OR(Dashboard!$D$5="All",N9879=Dashboard!$D$5),OR(AND(C9879&lt;&gt;"",C9879&gt;=Dashboard!$F$5,C9879&lt;=Dashboard!$H$5),AND(C9879="",Dashboard!$F$5&lt;=1980,Dashboard!$H$5&gt;=2016))),1,0)</f>
        <v>1</v>
      </c>
      <c r="Q9879" s="0" t="n">
        <f aca="false">J9879*P9879+ROW()*0.00000001</f>
        <v>0.12009879</v>
      </c>
    </row>
    <row r="9880" customFormat="false" ht="15" hidden="false" customHeight="false" outlineLevel="0" collapsed="false">
      <c r="A9880" s="0" t="s">
        <v>3641</v>
      </c>
      <c r="B9880" s="0" t="s">
        <v>85</v>
      </c>
      <c r="C9880" s="0" t="n">
        <v>2005</v>
      </c>
      <c r="D9880" s="0" t="s">
        <v>16</v>
      </c>
      <c r="E9880" s="0" t="s">
        <v>649</v>
      </c>
      <c r="F9880" s="0" t="n">
        <v>0.08</v>
      </c>
      <c r="G9880" s="0" t="n">
        <v>0.03</v>
      </c>
      <c r="H9880" s="0" t="n">
        <v>0</v>
      </c>
      <c r="I9880" s="0" t="n">
        <v>0</v>
      </c>
      <c r="J9880" s="0" t="n">
        <v>0.12</v>
      </c>
      <c r="M9880" s="0" t="s">
        <v>36</v>
      </c>
      <c r="N9880" s="0" t="s">
        <v>35</v>
      </c>
      <c r="P9880" s="0" t="n">
        <f aca="false">IF(AND(OR(Dashboard!$B$5="All",D9880=Dashboard!$B$5),OR(Dashboard!$D$5="All",N9880=Dashboard!$D$5),OR(AND(C9880&lt;&gt;"",C9880&gt;=Dashboard!$F$5,C9880&lt;=Dashboard!$H$5),AND(C9880="",Dashboard!$F$5&lt;=1980,Dashboard!$H$5&gt;=2016))),1,0)</f>
        <v>1</v>
      </c>
      <c r="Q9880" s="0" t="n">
        <f aca="false">J9880*P9880+ROW()*0.00000001</f>
        <v>0.1200988</v>
      </c>
    </row>
    <row r="9881" customFormat="false" ht="15" hidden="false" customHeight="false" outlineLevel="0" collapsed="false">
      <c r="A9881" s="0" t="s">
        <v>7178</v>
      </c>
      <c r="B9881" s="0" t="s">
        <v>76</v>
      </c>
      <c r="C9881" s="0" t="n">
        <v>2003</v>
      </c>
      <c r="D9881" s="0" t="s">
        <v>102</v>
      </c>
      <c r="E9881" s="0" t="s">
        <v>211</v>
      </c>
      <c r="F9881" s="0" t="n">
        <v>0.06</v>
      </c>
      <c r="G9881" s="0" t="n">
        <v>0.05</v>
      </c>
      <c r="H9881" s="0" t="n">
        <v>0</v>
      </c>
      <c r="I9881" s="0" t="n">
        <v>0.02</v>
      </c>
      <c r="J9881" s="0" t="n">
        <v>0.12</v>
      </c>
      <c r="K9881" s="0" t="n">
        <v>65</v>
      </c>
      <c r="L9881" s="0" t="n">
        <v>6.9</v>
      </c>
      <c r="M9881" s="0" t="s">
        <v>103</v>
      </c>
      <c r="N9881" s="0" t="s">
        <v>74</v>
      </c>
      <c r="O9881" s="0" t="s">
        <v>67</v>
      </c>
      <c r="P9881" s="0" t="n">
        <f aca="false">IF(AND(OR(Dashboard!$B$5="All",D9881=Dashboard!$B$5),OR(Dashboard!$D$5="All",N9881=Dashboard!$D$5),OR(AND(C9881&lt;&gt;"",C9881&gt;=Dashboard!$F$5,C9881&lt;=Dashboard!$H$5),AND(C9881="",Dashboard!$F$5&lt;=1980,Dashboard!$H$5&gt;=2016))),1,0)</f>
        <v>1</v>
      </c>
      <c r="Q9881" s="0" t="n">
        <f aca="false">J9881*P9881+ROW()*0.00000001</f>
        <v>0.12009881</v>
      </c>
    </row>
    <row r="9882" customFormat="false" ht="15" hidden="false" customHeight="false" outlineLevel="0" collapsed="false">
      <c r="A9882" s="0" t="s">
        <v>7179</v>
      </c>
      <c r="B9882" s="0" t="s">
        <v>97</v>
      </c>
      <c r="C9882" s="0" t="n">
        <v>2014</v>
      </c>
      <c r="D9882" s="0" t="s">
        <v>102</v>
      </c>
      <c r="E9882" s="0" t="s">
        <v>328</v>
      </c>
      <c r="F9882" s="0" t="n">
        <v>0</v>
      </c>
      <c r="G9882" s="0" t="n">
        <v>0</v>
      </c>
      <c r="H9882" s="0" t="n">
        <v>0.12</v>
      </c>
      <c r="I9882" s="0" t="n">
        <v>0</v>
      </c>
      <c r="J9882" s="0" t="n">
        <v>0.12</v>
      </c>
      <c r="N9882" s="0" t="s">
        <v>35</v>
      </c>
      <c r="P9882" s="0" t="n">
        <f aca="false">IF(AND(OR(Dashboard!$B$5="All",D9882=Dashboard!$B$5),OR(Dashboard!$D$5="All",N9882=Dashboard!$D$5),OR(AND(C9882&lt;&gt;"",C9882&gt;=Dashboard!$F$5,C9882&lt;=Dashboard!$H$5),AND(C9882="",Dashboard!$F$5&lt;=1980,Dashboard!$H$5&gt;=2016))),1,0)</f>
        <v>1</v>
      </c>
      <c r="Q9882" s="0" t="n">
        <f aca="false">J9882*P9882+ROW()*0.00000001</f>
        <v>0.12009882</v>
      </c>
    </row>
    <row r="9883" customFormat="false" ht="15" hidden="false" customHeight="false" outlineLevel="0" collapsed="false">
      <c r="A9883" s="0" t="s">
        <v>4252</v>
      </c>
      <c r="B9883" s="0" t="s">
        <v>186</v>
      </c>
      <c r="C9883" s="0" t="n">
        <v>2003</v>
      </c>
      <c r="D9883" s="0" t="s">
        <v>34</v>
      </c>
      <c r="E9883" s="0" t="s">
        <v>91</v>
      </c>
      <c r="F9883" s="0" t="n">
        <v>0.09</v>
      </c>
      <c r="G9883" s="0" t="n">
        <v>0.02</v>
      </c>
      <c r="H9883" s="0" t="n">
        <v>0</v>
      </c>
      <c r="I9883" s="0" t="n">
        <v>0</v>
      </c>
      <c r="J9883" s="0" t="n">
        <v>0.12</v>
      </c>
      <c r="K9883" s="0" t="n">
        <v>76</v>
      </c>
      <c r="L9883" s="0" t="n">
        <v>7.6</v>
      </c>
      <c r="M9883" s="0" t="s">
        <v>36</v>
      </c>
      <c r="N9883" s="0" t="s">
        <v>35</v>
      </c>
      <c r="O9883" s="0" t="s">
        <v>37</v>
      </c>
      <c r="P9883" s="0" t="n">
        <f aca="false">IF(AND(OR(Dashboard!$B$5="All",D9883=Dashboard!$B$5),OR(Dashboard!$D$5="All",N9883=Dashboard!$D$5),OR(AND(C9883&lt;&gt;"",C9883&gt;=Dashboard!$F$5,C9883&lt;=Dashboard!$H$5),AND(C9883="",Dashboard!$F$5&lt;=1980,Dashboard!$H$5&gt;=2016))),1,0)</f>
        <v>1</v>
      </c>
      <c r="Q9883" s="0" t="n">
        <f aca="false">J9883*P9883+ROW()*0.00000001</f>
        <v>0.12009883</v>
      </c>
    </row>
    <row r="9884" customFormat="false" ht="15" hidden="false" customHeight="false" outlineLevel="0" collapsed="false">
      <c r="A9884" s="0" t="s">
        <v>7180</v>
      </c>
      <c r="B9884" s="0" t="s">
        <v>117</v>
      </c>
      <c r="C9884" s="0" t="n">
        <v>1998</v>
      </c>
      <c r="D9884" s="0" t="s">
        <v>16</v>
      </c>
      <c r="E9884" s="0" t="s">
        <v>257</v>
      </c>
      <c r="F9884" s="0" t="n">
        <v>0.07</v>
      </c>
      <c r="G9884" s="0" t="n">
        <v>0.04</v>
      </c>
      <c r="H9884" s="0" t="n">
        <v>0</v>
      </c>
      <c r="I9884" s="0" t="n">
        <v>0.01</v>
      </c>
      <c r="J9884" s="0" t="n">
        <v>0.12</v>
      </c>
      <c r="N9884" s="0" t="s">
        <v>74</v>
      </c>
      <c r="P9884" s="0" t="n">
        <f aca="false">IF(AND(OR(Dashboard!$B$5="All",D9884=Dashboard!$B$5),OR(Dashboard!$D$5="All",N9884=Dashboard!$D$5),OR(AND(C9884&lt;&gt;"",C9884&gt;=Dashboard!$F$5,C9884&lt;=Dashboard!$H$5),AND(C9884="",Dashboard!$F$5&lt;=1980,Dashboard!$H$5&gt;=2016))),1,0)</f>
        <v>1</v>
      </c>
      <c r="Q9884" s="0" t="n">
        <f aca="false">J9884*P9884+ROW()*0.00000001</f>
        <v>0.12009884</v>
      </c>
    </row>
    <row r="9885" customFormat="false" ht="15" hidden="false" customHeight="false" outlineLevel="0" collapsed="false">
      <c r="A9885" s="0" t="s">
        <v>1462</v>
      </c>
      <c r="B9885" s="0" t="s">
        <v>186</v>
      </c>
      <c r="C9885" s="0" t="n">
        <v>2002</v>
      </c>
      <c r="D9885" s="0" t="s">
        <v>34</v>
      </c>
      <c r="E9885" s="0" t="s">
        <v>154</v>
      </c>
      <c r="F9885" s="0" t="n">
        <v>0.09</v>
      </c>
      <c r="G9885" s="0" t="n">
        <v>0.02</v>
      </c>
      <c r="H9885" s="0" t="n">
        <v>0</v>
      </c>
      <c r="I9885" s="0" t="n">
        <v>0</v>
      </c>
      <c r="J9885" s="0" t="n">
        <v>0.12</v>
      </c>
      <c r="K9885" s="0" t="n">
        <v>90</v>
      </c>
      <c r="L9885" s="0" t="n">
        <v>8</v>
      </c>
      <c r="M9885" s="0" t="s">
        <v>36</v>
      </c>
      <c r="N9885" s="0" t="s">
        <v>35</v>
      </c>
      <c r="O9885" s="0" t="s">
        <v>42</v>
      </c>
      <c r="P9885" s="0" t="n">
        <f aca="false">IF(AND(OR(Dashboard!$B$5="All",D9885=Dashboard!$B$5),OR(Dashboard!$D$5="All",N9885=Dashboard!$D$5),OR(AND(C9885&lt;&gt;"",C9885&gt;=Dashboard!$F$5,C9885&lt;=Dashboard!$H$5),AND(C9885="",Dashboard!$F$5&lt;=1980,Dashboard!$H$5&gt;=2016))),1,0)</f>
        <v>1</v>
      </c>
      <c r="Q9885" s="0" t="n">
        <f aca="false">J9885*P9885+ROW()*0.00000001</f>
        <v>0.12009885</v>
      </c>
    </row>
    <row r="9886" customFormat="false" ht="15" hidden="false" customHeight="false" outlineLevel="0" collapsed="false">
      <c r="A9886" s="0" t="s">
        <v>6367</v>
      </c>
      <c r="B9886" s="0" t="s">
        <v>94</v>
      </c>
      <c r="C9886" s="0" t="n">
        <v>2014</v>
      </c>
      <c r="D9886" s="0" t="s">
        <v>71</v>
      </c>
      <c r="E9886" s="0" t="s">
        <v>6604</v>
      </c>
      <c r="F9886" s="0" t="n">
        <v>0.08</v>
      </c>
      <c r="G9886" s="0" t="n">
        <v>0</v>
      </c>
      <c r="H9886" s="0" t="n">
        <v>0.01</v>
      </c>
      <c r="I9886" s="0" t="n">
        <v>0.02</v>
      </c>
      <c r="J9886" s="0" t="n">
        <v>0.12</v>
      </c>
      <c r="N9886" s="0" t="s">
        <v>74</v>
      </c>
      <c r="P9886" s="0" t="n">
        <f aca="false">IF(AND(OR(Dashboard!$B$5="All",D9886=Dashboard!$B$5),OR(Dashboard!$D$5="All",N9886=Dashboard!$D$5),OR(AND(C9886&lt;&gt;"",C9886&gt;=Dashboard!$F$5,C9886&lt;=Dashboard!$H$5),AND(C9886="",Dashboard!$F$5&lt;=1980,Dashboard!$H$5&gt;=2016))),1,0)</f>
        <v>1</v>
      </c>
      <c r="Q9886" s="0" t="n">
        <f aca="false">J9886*P9886+ROW()*0.00000001</f>
        <v>0.12009886</v>
      </c>
    </row>
    <row r="9887" customFormat="false" ht="15" hidden="false" customHeight="false" outlineLevel="0" collapsed="false">
      <c r="A9887" s="0" t="s">
        <v>7181</v>
      </c>
      <c r="B9887" s="0" t="s">
        <v>144</v>
      </c>
      <c r="C9887" s="0" t="n">
        <v>2005</v>
      </c>
      <c r="D9887" s="0" t="s">
        <v>16</v>
      </c>
      <c r="E9887" s="0" t="s">
        <v>418</v>
      </c>
      <c r="F9887" s="0" t="n">
        <v>0.09</v>
      </c>
      <c r="G9887" s="0" t="n">
        <v>0.03</v>
      </c>
      <c r="H9887" s="0" t="n">
        <v>0</v>
      </c>
      <c r="I9887" s="0" t="n">
        <v>0</v>
      </c>
      <c r="J9887" s="0" t="n">
        <v>0.12</v>
      </c>
      <c r="K9887" s="0" t="n">
        <v>88</v>
      </c>
      <c r="L9887" s="0" t="n">
        <v>9</v>
      </c>
      <c r="M9887" s="0" t="s">
        <v>103</v>
      </c>
      <c r="N9887" s="0" t="s">
        <v>66</v>
      </c>
      <c r="O9887" s="0" t="s">
        <v>42</v>
      </c>
      <c r="P9887" s="0" t="n">
        <f aca="false">IF(AND(OR(Dashboard!$B$5="All",D9887=Dashboard!$B$5),OR(Dashboard!$D$5="All",N9887=Dashboard!$D$5),OR(AND(C9887&lt;&gt;"",C9887&gt;=Dashboard!$F$5,C9887&lt;=Dashboard!$H$5),AND(C9887="",Dashboard!$F$5&lt;=1980,Dashboard!$H$5&gt;=2016))),1,0)</f>
        <v>1</v>
      </c>
      <c r="Q9887" s="0" t="n">
        <f aca="false">J9887*P9887+ROW()*0.00000001</f>
        <v>0.12009887</v>
      </c>
    </row>
    <row r="9888" customFormat="false" ht="15" hidden="false" customHeight="false" outlineLevel="0" collapsed="false">
      <c r="A9888" s="0" t="s">
        <v>5262</v>
      </c>
      <c r="B9888" s="0" t="s">
        <v>70</v>
      </c>
      <c r="C9888" s="0" t="n">
        <v>2016</v>
      </c>
      <c r="D9888" s="0" t="s">
        <v>46</v>
      </c>
      <c r="E9888" s="0" t="s">
        <v>328</v>
      </c>
      <c r="F9888" s="0" t="n">
        <v>0</v>
      </c>
      <c r="G9888" s="0" t="n">
        <v>0</v>
      </c>
      <c r="H9888" s="0" t="n">
        <v>0.12</v>
      </c>
      <c r="I9888" s="0" t="n">
        <v>0</v>
      </c>
      <c r="J9888" s="0" t="n">
        <v>0.12</v>
      </c>
      <c r="N9888" s="0" t="s">
        <v>74</v>
      </c>
      <c r="P9888" s="0" t="n">
        <f aca="false">IF(AND(OR(Dashboard!$B$5="All",D9888=Dashboard!$B$5),OR(Dashboard!$D$5="All",N9888=Dashboard!$D$5),OR(AND(C9888&lt;&gt;"",C9888&gt;=Dashboard!$F$5,C9888&lt;=Dashboard!$H$5),AND(C9888="",Dashboard!$F$5&lt;=1980,Dashboard!$H$5&gt;=2016))),1,0)</f>
        <v>1</v>
      </c>
      <c r="Q9888" s="0" t="n">
        <f aca="false">J9888*P9888+ROW()*0.00000001</f>
        <v>0.12009888</v>
      </c>
    </row>
    <row r="9889" customFormat="false" ht="15" hidden="false" customHeight="false" outlineLevel="0" collapsed="false">
      <c r="A9889" s="0" t="s">
        <v>5192</v>
      </c>
      <c r="B9889" s="0" t="s">
        <v>186</v>
      </c>
      <c r="C9889" s="0" t="n">
        <v>2002</v>
      </c>
      <c r="D9889" s="0" t="s">
        <v>41</v>
      </c>
      <c r="E9889" s="0" t="s">
        <v>449</v>
      </c>
      <c r="F9889" s="0" t="n">
        <v>0.09</v>
      </c>
      <c r="G9889" s="0" t="n">
        <v>0.02</v>
      </c>
      <c r="H9889" s="0" t="n">
        <v>0</v>
      </c>
      <c r="I9889" s="0" t="n">
        <v>0</v>
      </c>
      <c r="J9889" s="0" t="n">
        <v>0.12</v>
      </c>
      <c r="K9889" s="0" t="n">
        <v>36</v>
      </c>
      <c r="L9889" s="0" t="n">
        <v>5.6</v>
      </c>
      <c r="M9889" s="0" t="s">
        <v>36</v>
      </c>
      <c r="N9889" s="0" t="s">
        <v>35</v>
      </c>
      <c r="O9889" s="0" t="s">
        <v>177</v>
      </c>
      <c r="P9889" s="0" t="n">
        <f aca="false">IF(AND(OR(Dashboard!$B$5="All",D9889=Dashboard!$B$5),OR(Dashboard!$D$5="All",N9889=Dashboard!$D$5),OR(AND(C9889&lt;&gt;"",C9889&gt;=Dashboard!$F$5,C9889&lt;=Dashboard!$H$5),AND(C9889="",Dashboard!$F$5&lt;=1980,Dashboard!$H$5&gt;=2016))),1,0)</f>
        <v>1</v>
      </c>
      <c r="Q9889" s="0" t="n">
        <f aca="false">J9889*P9889+ROW()*0.00000001</f>
        <v>0.12009889</v>
      </c>
    </row>
    <row r="9890" customFormat="false" ht="15" hidden="false" customHeight="false" outlineLevel="0" collapsed="false">
      <c r="A9890" s="0" t="s">
        <v>7182</v>
      </c>
      <c r="B9890" s="0" t="s">
        <v>164</v>
      </c>
      <c r="C9890" s="0" t="n">
        <v>2013</v>
      </c>
      <c r="D9890" s="0" t="s">
        <v>71</v>
      </c>
      <c r="E9890" s="0" t="s">
        <v>6623</v>
      </c>
      <c r="F9890" s="0" t="n">
        <v>0</v>
      </c>
      <c r="G9890" s="0" t="n">
        <v>0</v>
      </c>
      <c r="H9890" s="0" t="n">
        <v>0.12</v>
      </c>
      <c r="I9890" s="0" t="n">
        <v>0</v>
      </c>
      <c r="J9890" s="0" t="n">
        <v>0.12</v>
      </c>
      <c r="N9890" s="0" t="s">
        <v>74</v>
      </c>
      <c r="P9890" s="0" t="n">
        <f aca="false">IF(AND(OR(Dashboard!$B$5="All",D9890=Dashboard!$B$5),OR(Dashboard!$D$5="All",N9890=Dashboard!$D$5),OR(AND(C9890&lt;&gt;"",C9890&gt;=Dashboard!$F$5,C9890&lt;=Dashboard!$H$5),AND(C9890="",Dashboard!$F$5&lt;=1980,Dashboard!$H$5&gt;=2016))),1,0)</f>
        <v>1</v>
      </c>
      <c r="Q9890" s="0" t="n">
        <f aca="false">J9890*P9890+ROW()*0.00000001</f>
        <v>0.1200989</v>
      </c>
    </row>
    <row r="9891" customFormat="false" ht="15" hidden="false" customHeight="false" outlineLevel="0" collapsed="false">
      <c r="A9891" s="0" t="s">
        <v>7183</v>
      </c>
      <c r="B9891" s="0" t="s">
        <v>117</v>
      </c>
      <c r="C9891" s="0" t="n">
        <v>1996</v>
      </c>
      <c r="D9891" s="0" t="s">
        <v>34</v>
      </c>
      <c r="E9891" s="0" t="s">
        <v>7184</v>
      </c>
      <c r="F9891" s="0" t="n">
        <v>0.07</v>
      </c>
      <c r="G9891" s="0" t="n">
        <v>0.04</v>
      </c>
      <c r="H9891" s="0" t="n">
        <v>0</v>
      </c>
      <c r="I9891" s="0" t="n">
        <v>0.01</v>
      </c>
      <c r="J9891" s="0" t="n">
        <v>0.12</v>
      </c>
      <c r="N9891" s="0" t="s">
        <v>74</v>
      </c>
      <c r="P9891" s="0" t="n">
        <f aca="false">IF(AND(OR(Dashboard!$B$5="All",D9891=Dashboard!$B$5),OR(Dashboard!$D$5="All",N9891=Dashboard!$D$5),OR(AND(C9891&lt;&gt;"",C9891&gt;=Dashboard!$F$5,C9891&lt;=Dashboard!$H$5),AND(C9891="",Dashboard!$F$5&lt;=1980,Dashboard!$H$5&gt;=2016))),1,0)</f>
        <v>1</v>
      </c>
      <c r="Q9891" s="0" t="n">
        <f aca="false">J9891*P9891+ROW()*0.00000001</f>
        <v>0.12009891</v>
      </c>
    </row>
    <row r="9892" customFormat="false" ht="15" hidden="false" customHeight="false" outlineLevel="0" collapsed="false">
      <c r="A9892" s="0" t="s">
        <v>7185</v>
      </c>
      <c r="B9892" s="0" t="s">
        <v>76</v>
      </c>
      <c r="C9892" s="0" t="n">
        <v>2005</v>
      </c>
      <c r="D9892" s="0" t="s">
        <v>56</v>
      </c>
      <c r="E9892" s="0" t="s">
        <v>6143</v>
      </c>
      <c r="F9892" s="0" t="n">
        <v>0.06</v>
      </c>
      <c r="G9892" s="0" t="n">
        <v>0.05</v>
      </c>
      <c r="H9892" s="0" t="n">
        <v>0</v>
      </c>
      <c r="I9892" s="0" t="n">
        <v>0.02</v>
      </c>
      <c r="J9892" s="0" t="n">
        <v>0.12</v>
      </c>
      <c r="K9892" s="0" t="n">
        <v>39</v>
      </c>
      <c r="L9892" s="0" t="n">
        <v>8.1</v>
      </c>
      <c r="M9892" s="0" t="s">
        <v>103</v>
      </c>
      <c r="N9892" s="0" t="s">
        <v>74</v>
      </c>
      <c r="O9892" s="0" t="s">
        <v>177</v>
      </c>
      <c r="P9892" s="0" t="n">
        <f aca="false">IF(AND(OR(Dashboard!$B$5="All",D9892=Dashboard!$B$5),OR(Dashboard!$D$5="All",N9892=Dashboard!$D$5),OR(AND(C9892&lt;&gt;"",C9892&gt;=Dashboard!$F$5,C9892&lt;=Dashboard!$H$5),AND(C9892="",Dashboard!$F$5&lt;=1980,Dashboard!$H$5&gt;=2016))),1,0)</f>
        <v>1</v>
      </c>
      <c r="Q9892" s="0" t="n">
        <f aca="false">J9892*P9892+ROW()*0.00000001</f>
        <v>0.12009892</v>
      </c>
    </row>
    <row r="9893" customFormat="false" ht="15" hidden="false" customHeight="false" outlineLevel="0" collapsed="false">
      <c r="A9893" s="0" t="s">
        <v>7186</v>
      </c>
      <c r="B9893" s="0" t="s">
        <v>144</v>
      </c>
      <c r="C9893" s="0" t="n">
        <v>2003</v>
      </c>
      <c r="D9893" s="0" t="s">
        <v>34</v>
      </c>
      <c r="E9893" s="0" t="s">
        <v>65</v>
      </c>
      <c r="F9893" s="0" t="n">
        <v>0.09</v>
      </c>
      <c r="G9893" s="0" t="n">
        <v>0.03</v>
      </c>
      <c r="H9893" s="0" t="n">
        <v>0</v>
      </c>
      <c r="I9893" s="0" t="n">
        <v>0</v>
      </c>
      <c r="J9893" s="0" t="n">
        <v>0.12</v>
      </c>
      <c r="N9893" s="0" t="s">
        <v>66</v>
      </c>
      <c r="P9893" s="0" t="n">
        <f aca="false">IF(AND(OR(Dashboard!$B$5="All",D9893=Dashboard!$B$5),OR(Dashboard!$D$5="All",N9893=Dashboard!$D$5),OR(AND(C9893&lt;&gt;"",C9893&gt;=Dashboard!$F$5,C9893&lt;=Dashboard!$H$5),AND(C9893="",Dashboard!$F$5&lt;=1980,Dashboard!$H$5&gt;=2016))),1,0)</f>
        <v>1</v>
      </c>
      <c r="Q9893" s="0" t="n">
        <f aca="false">J9893*P9893+ROW()*0.00000001</f>
        <v>0.12009893</v>
      </c>
    </row>
    <row r="9894" customFormat="false" ht="15" hidden="false" customHeight="false" outlineLevel="0" collapsed="false">
      <c r="A9894" s="0" t="s">
        <v>6193</v>
      </c>
      <c r="B9894" s="0" t="s">
        <v>851</v>
      </c>
      <c r="C9894" s="0" t="n">
        <v>2014</v>
      </c>
      <c r="D9894" s="0" t="s">
        <v>34</v>
      </c>
      <c r="E9894" s="0" t="s">
        <v>220</v>
      </c>
      <c r="F9894" s="0" t="n">
        <v>0</v>
      </c>
      <c r="G9894" s="0" t="n">
        <v>0</v>
      </c>
      <c r="H9894" s="0" t="n">
        <v>0.12</v>
      </c>
      <c r="I9894" s="0" t="n">
        <v>0</v>
      </c>
      <c r="J9894" s="0" t="n">
        <v>0.12</v>
      </c>
      <c r="N9894" s="0" t="s">
        <v>74</v>
      </c>
      <c r="P9894" s="0" t="n">
        <f aca="false">IF(AND(OR(Dashboard!$B$5="All",D9894=Dashboard!$B$5),OR(Dashboard!$D$5="All",N9894=Dashboard!$D$5),OR(AND(C9894&lt;&gt;"",C9894&gt;=Dashboard!$F$5,C9894&lt;=Dashboard!$H$5),AND(C9894="",Dashboard!$F$5&lt;=1980,Dashboard!$H$5&gt;=2016))),1,0)</f>
        <v>1</v>
      </c>
      <c r="Q9894" s="0" t="n">
        <f aca="false">J9894*P9894+ROW()*0.00000001</f>
        <v>0.12009894</v>
      </c>
    </row>
    <row r="9895" customFormat="false" ht="15" hidden="false" customHeight="false" outlineLevel="0" collapsed="false">
      <c r="A9895" s="0" t="s">
        <v>7187</v>
      </c>
      <c r="B9895" s="0" t="s">
        <v>33</v>
      </c>
      <c r="C9895" s="0" t="n">
        <v>2008</v>
      </c>
      <c r="D9895" s="0" t="s">
        <v>34</v>
      </c>
      <c r="E9895" s="0" t="s">
        <v>1524</v>
      </c>
      <c r="F9895" s="0" t="n">
        <v>0.11</v>
      </c>
      <c r="G9895" s="0" t="n">
        <v>0</v>
      </c>
      <c r="H9895" s="0" t="n">
        <v>0</v>
      </c>
      <c r="I9895" s="0" t="n">
        <v>0.01</v>
      </c>
      <c r="J9895" s="0" t="n">
        <v>0.12</v>
      </c>
      <c r="K9895" s="0" t="n">
        <v>59</v>
      </c>
      <c r="M9895" s="0" t="s">
        <v>36</v>
      </c>
      <c r="N9895" s="0" t="s">
        <v>35</v>
      </c>
      <c r="O9895" s="0" t="s">
        <v>53</v>
      </c>
      <c r="P9895" s="0" t="n">
        <f aca="false">IF(AND(OR(Dashboard!$B$5="All",D9895=Dashboard!$B$5),OR(Dashboard!$D$5="All",N9895=Dashboard!$D$5),OR(AND(C9895&lt;&gt;"",C9895&gt;=Dashboard!$F$5,C9895&lt;=Dashboard!$H$5),AND(C9895="",Dashboard!$F$5&lt;=1980,Dashboard!$H$5&gt;=2016))),1,0)</f>
        <v>1</v>
      </c>
      <c r="Q9895" s="0" t="n">
        <f aca="false">J9895*P9895+ROW()*0.00000001</f>
        <v>0.12009895</v>
      </c>
    </row>
    <row r="9896" customFormat="false" ht="15" hidden="false" customHeight="false" outlineLevel="0" collapsed="false">
      <c r="A9896" s="0" t="s">
        <v>7188</v>
      </c>
      <c r="B9896" s="0" t="s">
        <v>33</v>
      </c>
      <c r="C9896" s="0" t="n">
        <v>2008</v>
      </c>
      <c r="D9896" s="0" t="s">
        <v>58</v>
      </c>
      <c r="E9896" s="0" t="s">
        <v>328</v>
      </c>
      <c r="F9896" s="0" t="n">
        <v>0.08</v>
      </c>
      <c r="G9896" s="0" t="n">
        <v>0.02</v>
      </c>
      <c r="H9896" s="0" t="n">
        <v>0.01</v>
      </c>
      <c r="I9896" s="0" t="n">
        <v>0.01</v>
      </c>
      <c r="J9896" s="0" t="n">
        <v>0.12</v>
      </c>
      <c r="K9896" s="0" t="n">
        <v>74</v>
      </c>
      <c r="L9896" s="0" t="n">
        <v>7.9</v>
      </c>
      <c r="M9896" s="0" t="s">
        <v>103</v>
      </c>
      <c r="N9896" s="0" t="s">
        <v>35</v>
      </c>
      <c r="O9896" s="0" t="s">
        <v>37</v>
      </c>
      <c r="P9896" s="0" t="n">
        <f aca="false">IF(AND(OR(Dashboard!$B$5="All",D9896=Dashboard!$B$5),OR(Dashboard!$D$5="All",N9896=Dashboard!$D$5),OR(AND(C9896&lt;&gt;"",C9896&gt;=Dashboard!$F$5,C9896&lt;=Dashboard!$H$5),AND(C9896="",Dashboard!$F$5&lt;=1980,Dashboard!$H$5&gt;=2016))),1,0)</f>
        <v>1</v>
      </c>
      <c r="Q9896" s="0" t="n">
        <f aca="false">J9896*P9896+ROW()*0.00000001</f>
        <v>0.12009896</v>
      </c>
    </row>
    <row r="9897" customFormat="false" ht="15" hidden="false" customHeight="false" outlineLevel="0" collapsed="false">
      <c r="A9897" s="0" t="s">
        <v>7189</v>
      </c>
      <c r="B9897" s="0" t="s">
        <v>873</v>
      </c>
      <c r="C9897" s="0" t="n">
        <v>1994</v>
      </c>
      <c r="D9897" s="0" t="s">
        <v>102</v>
      </c>
      <c r="E9897" s="0" t="s">
        <v>154</v>
      </c>
      <c r="F9897" s="0" t="n">
        <v>0</v>
      </c>
      <c r="G9897" s="0" t="n">
        <v>0</v>
      </c>
      <c r="H9897" s="0" t="n">
        <v>0.12</v>
      </c>
      <c r="I9897" s="0" t="n">
        <v>0</v>
      </c>
      <c r="J9897" s="0" t="n">
        <v>0.12</v>
      </c>
      <c r="N9897" s="0" t="s">
        <v>154</v>
      </c>
      <c r="P9897" s="0" t="n">
        <f aca="false">IF(AND(OR(Dashboard!$B$5="All",D9897=Dashboard!$B$5),OR(Dashboard!$D$5="All",N9897=Dashboard!$D$5),OR(AND(C9897&lt;&gt;"",C9897&gt;=Dashboard!$F$5,C9897&lt;=Dashboard!$H$5),AND(C9897="",Dashboard!$F$5&lt;=1980,Dashboard!$H$5&gt;=2016))),1,0)</f>
        <v>1</v>
      </c>
      <c r="Q9897" s="0" t="n">
        <f aca="false">J9897*P9897+ROW()*0.00000001</f>
        <v>0.12009897</v>
      </c>
    </row>
    <row r="9898" customFormat="false" ht="15" hidden="false" customHeight="false" outlineLevel="0" collapsed="false">
      <c r="A9898" s="0" t="s">
        <v>7190</v>
      </c>
      <c r="B9898" s="0" t="s">
        <v>70</v>
      </c>
      <c r="C9898" s="0" t="n">
        <v>2010</v>
      </c>
      <c r="D9898" s="0" t="s">
        <v>41</v>
      </c>
      <c r="E9898" s="0" t="s">
        <v>689</v>
      </c>
      <c r="F9898" s="0" t="n">
        <v>0.08</v>
      </c>
      <c r="G9898" s="0" t="n">
        <v>0.02</v>
      </c>
      <c r="H9898" s="0" t="n">
        <v>0</v>
      </c>
      <c r="I9898" s="0" t="n">
        <v>0.02</v>
      </c>
      <c r="J9898" s="0" t="n">
        <v>0.12</v>
      </c>
      <c r="K9898" s="0" t="n">
        <v>66</v>
      </c>
      <c r="L9898" s="0" t="n">
        <v>6.2</v>
      </c>
      <c r="M9898" s="0" t="s">
        <v>125</v>
      </c>
      <c r="N9898" s="0" t="s">
        <v>74</v>
      </c>
      <c r="O9898" s="0" t="s">
        <v>67</v>
      </c>
      <c r="P9898" s="0" t="n">
        <f aca="false">IF(AND(OR(Dashboard!$B$5="All",D9898=Dashboard!$B$5),OR(Dashboard!$D$5="All",N9898=Dashboard!$D$5),OR(AND(C9898&lt;&gt;"",C9898&gt;=Dashboard!$F$5,C9898&lt;=Dashboard!$H$5),AND(C9898="",Dashboard!$F$5&lt;=1980,Dashboard!$H$5&gt;=2016))),1,0)</f>
        <v>1</v>
      </c>
      <c r="Q9898" s="0" t="n">
        <f aca="false">J9898*P9898+ROW()*0.00000001</f>
        <v>0.12009898</v>
      </c>
    </row>
    <row r="9899" customFormat="false" ht="15" hidden="false" customHeight="false" outlineLevel="0" collapsed="false">
      <c r="A9899" s="0" t="s">
        <v>4136</v>
      </c>
      <c r="B9899" s="0" t="s">
        <v>186</v>
      </c>
      <c r="C9899" s="0" t="n">
        <v>2002</v>
      </c>
      <c r="D9899" s="0" t="s">
        <v>102</v>
      </c>
      <c r="E9899" s="0" t="s">
        <v>449</v>
      </c>
      <c r="F9899" s="0" t="n">
        <v>0.09</v>
      </c>
      <c r="G9899" s="0" t="n">
        <v>0.02</v>
      </c>
      <c r="H9899" s="0" t="n">
        <v>0</v>
      </c>
      <c r="I9899" s="0" t="n">
        <v>0</v>
      </c>
      <c r="J9899" s="0" t="n">
        <v>0.12</v>
      </c>
      <c r="K9899" s="0" t="n">
        <v>59</v>
      </c>
      <c r="M9899" s="0" t="s">
        <v>103</v>
      </c>
      <c r="N9899" s="0" t="s">
        <v>35</v>
      </c>
      <c r="O9899" s="0" t="s">
        <v>53</v>
      </c>
      <c r="P9899" s="0" t="n">
        <f aca="false">IF(AND(OR(Dashboard!$B$5="All",D9899=Dashboard!$B$5),OR(Dashboard!$D$5="All",N9899=Dashboard!$D$5),OR(AND(C9899&lt;&gt;"",C9899&gt;=Dashboard!$F$5,C9899&lt;=Dashboard!$H$5),AND(C9899="",Dashboard!$F$5&lt;=1980,Dashboard!$H$5&gt;=2016))),1,0)</f>
        <v>1</v>
      </c>
      <c r="Q9899" s="0" t="n">
        <f aca="false">J9899*P9899+ROW()*0.00000001</f>
        <v>0.12009899</v>
      </c>
    </row>
    <row r="9900" customFormat="false" ht="15" hidden="false" customHeight="false" outlineLevel="0" collapsed="false">
      <c r="A9900" s="0" t="s">
        <v>7191</v>
      </c>
      <c r="B9900" s="0" t="s">
        <v>50</v>
      </c>
      <c r="C9900" s="0" t="n">
        <v>2006</v>
      </c>
      <c r="D9900" s="0" t="s">
        <v>46</v>
      </c>
      <c r="E9900" s="0" t="s">
        <v>124</v>
      </c>
      <c r="F9900" s="0" t="n">
        <v>0.09</v>
      </c>
      <c r="G9900" s="0" t="n">
        <v>0</v>
      </c>
      <c r="H9900" s="0" t="n">
        <v>0.02</v>
      </c>
      <c r="I9900" s="0" t="n">
        <v>0.01</v>
      </c>
      <c r="J9900" s="0" t="n">
        <v>0.12</v>
      </c>
      <c r="K9900" s="0" t="n">
        <v>68</v>
      </c>
      <c r="L9900" s="0" t="n">
        <v>8.2</v>
      </c>
      <c r="M9900" s="0" t="s">
        <v>36</v>
      </c>
      <c r="N9900" s="0" t="s">
        <v>35</v>
      </c>
      <c r="O9900" s="0" t="s">
        <v>67</v>
      </c>
      <c r="P9900" s="0" t="n">
        <f aca="false">IF(AND(OR(Dashboard!$B$5="All",D9900=Dashboard!$B$5),OR(Dashboard!$D$5="All",N9900=Dashboard!$D$5),OR(AND(C9900&lt;&gt;"",C9900&gt;=Dashboard!$F$5,C9900&lt;=Dashboard!$H$5),AND(C9900="",Dashboard!$F$5&lt;=1980,Dashboard!$H$5&gt;=2016))),1,0)</f>
        <v>1</v>
      </c>
      <c r="Q9900" s="0" t="n">
        <f aca="false">J9900*P9900+ROW()*0.00000001</f>
        <v>0.120099</v>
      </c>
    </row>
    <row r="9901" customFormat="false" ht="15" hidden="false" customHeight="false" outlineLevel="0" collapsed="false">
      <c r="A9901" s="0" t="s">
        <v>7192</v>
      </c>
      <c r="B9901" s="0" t="s">
        <v>164</v>
      </c>
      <c r="C9901" s="0" t="n">
        <v>2011</v>
      </c>
      <c r="D9901" s="0" t="s">
        <v>58</v>
      </c>
      <c r="E9901" s="0" t="s">
        <v>328</v>
      </c>
      <c r="F9901" s="0" t="n">
        <v>0</v>
      </c>
      <c r="G9901" s="0" t="n">
        <v>0</v>
      </c>
      <c r="H9901" s="0" t="n">
        <v>0.12</v>
      </c>
      <c r="I9901" s="0" t="n">
        <v>0</v>
      </c>
      <c r="J9901" s="0" t="n">
        <v>0.12</v>
      </c>
      <c r="N9901" s="0" t="s">
        <v>74</v>
      </c>
      <c r="P9901" s="0" t="n">
        <f aca="false">IF(AND(OR(Dashboard!$B$5="All",D9901=Dashboard!$B$5),OR(Dashboard!$D$5="All",N9901=Dashboard!$D$5),OR(AND(C9901&lt;&gt;"",C9901&gt;=Dashboard!$F$5,C9901&lt;=Dashboard!$H$5),AND(C9901="",Dashboard!$F$5&lt;=1980,Dashboard!$H$5&gt;=2016))),1,0)</f>
        <v>1</v>
      </c>
      <c r="Q9901" s="0" t="n">
        <f aca="false">J9901*P9901+ROW()*0.00000001</f>
        <v>0.12009901</v>
      </c>
    </row>
    <row r="9902" customFormat="false" ht="15" hidden="false" customHeight="false" outlineLevel="0" collapsed="false">
      <c r="A9902" s="0" t="s">
        <v>7193</v>
      </c>
      <c r="B9902" s="0" t="s">
        <v>97</v>
      </c>
      <c r="C9902" s="0" t="n">
        <v>2011</v>
      </c>
      <c r="D9902" s="0" t="s">
        <v>71</v>
      </c>
      <c r="E9902" s="0" t="s">
        <v>560</v>
      </c>
      <c r="F9902" s="0" t="n">
        <v>0.11</v>
      </c>
      <c r="G9902" s="0" t="n">
        <v>0</v>
      </c>
      <c r="H9902" s="0" t="n">
        <v>0</v>
      </c>
      <c r="I9902" s="0" t="n">
        <v>0.01</v>
      </c>
      <c r="J9902" s="0" t="n">
        <v>0.12</v>
      </c>
      <c r="M9902" s="0" t="s">
        <v>73</v>
      </c>
      <c r="N9902" s="0" t="s">
        <v>35</v>
      </c>
      <c r="P9902" s="0" t="n">
        <f aca="false">IF(AND(OR(Dashboard!$B$5="All",D9902=Dashboard!$B$5),OR(Dashboard!$D$5="All",N9902=Dashboard!$D$5),OR(AND(C9902&lt;&gt;"",C9902&gt;=Dashboard!$F$5,C9902&lt;=Dashboard!$H$5),AND(C9902="",Dashboard!$F$5&lt;=1980,Dashboard!$H$5&gt;=2016))),1,0)</f>
        <v>1</v>
      </c>
      <c r="Q9902" s="0" t="n">
        <f aca="false">J9902*P9902+ROW()*0.00000001</f>
        <v>0.12009902</v>
      </c>
    </row>
    <row r="9903" customFormat="false" ht="15" hidden="false" customHeight="false" outlineLevel="0" collapsed="false">
      <c r="A9903" s="0" t="s">
        <v>7194</v>
      </c>
      <c r="B9903" s="0" t="s">
        <v>184</v>
      </c>
      <c r="C9903" s="0" t="n">
        <v>2012</v>
      </c>
      <c r="D9903" s="0" t="s">
        <v>71</v>
      </c>
      <c r="E9903" s="0" t="s">
        <v>124</v>
      </c>
      <c r="F9903" s="0" t="n">
        <v>0.06</v>
      </c>
      <c r="G9903" s="0" t="n">
        <v>0.04</v>
      </c>
      <c r="H9903" s="0" t="n">
        <v>0</v>
      </c>
      <c r="I9903" s="0" t="n">
        <v>0.01</v>
      </c>
      <c r="J9903" s="0" t="n">
        <v>0.12</v>
      </c>
      <c r="K9903" s="0" t="n">
        <v>50</v>
      </c>
      <c r="L9903" s="0" t="n">
        <v>5</v>
      </c>
      <c r="M9903" s="0" t="s">
        <v>103</v>
      </c>
      <c r="N9903" s="0" t="s">
        <v>35</v>
      </c>
      <c r="O9903" s="0" t="s">
        <v>177</v>
      </c>
      <c r="P9903" s="0" t="n">
        <f aca="false">IF(AND(OR(Dashboard!$B$5="All",D9903=Dashboard!$B$5),OR(Dashboard!$D$5="All",N9903=Dashboard!$D$5),OR(AND(C9903&lt;&gt;"",C9903&gt;=Dashboard!$F$5,C9903&lt;=Dashboard!$H$5),AND(C9903="",Dashboard!$F$5&lt;=1980,Dashboard!$H$5&gt;=2016))),1,0)</f>
        <v>1</v>
      </c>
      <c r="Q9903" s="0" t="n">
        <f aca="false">J9903*P9903+ROW()*0.00000001</f>
        <v>0.12009903</v>
      </c>
    </row>
    <row r="9904" customFormat="false" ht="15" hidden="false" customHeight="false" outlineLevel="0" collapsed="false">
      <c r="A9904" s="0" t="s">
        <v>3430</v>
      </c>
      <c r="B9904" s="0" t="s">
        <v>186</v>
      </c>
      <c r="C9904" s="0" t="n">
        <v>2002</v>
      </c>
      <c r="D9904" s="0" t="s">
        <v>34</v>
      </c>
      <c r="E9904" s="0" t="s">
        <v>220</v>
      </c>
      <c r="F9904" s="0" t="n">
        <v>0</v>
      </c>
      <c r="G9904" s="0" t="n">
        <v>0</v>
      </c>
      <c r="H9904" s="0" t="n">
        <v>0.11</v>
      </c>
      <c r="I9904" s="0" t="n">
        <v>0</v>
      </c>
      <c r="J9904" s="0" t="n">
        <v>0.12</v>
      </c>
      <c r="N9904" s="0" t="s">
        <v>35</v>
      </c>
      <c r="P9904" s="0" t="n">
        <f aca="false">IF(AND(OR(Dashboard!$B$5="All",D9904=Dashboard!$B$5),OR(Dashboard!$D$5="All",N9904=Dashboard!$D$5),OR(AND(C9904&lt;&gt;"",C9904&gt;=Dashboard!$F$5,C9904&lt;=Dashboard!$H$5),AND(C9904="",Dashboard!$F$5&lt;=1980,Dashboard!$H$5&gt;=2016))),1,0)</f>
        <v>1</v>
      </c>
      <c r="Q9904" s="0" t="n">
        <f aca="false">J9904*P9904+ROW()*0.00000001</f>
        <v>0.12009904</v>
      </c>
    </row>
    <row r="9905" customFormat="false" ht="15" hidden="false" customHeight="false" outlineLevel="0" collapsed="false">
      <c r="A9905" s="0" t="s">
        <v>6486</v>
      </c>
      <c r="B9905" s="0" t="s">
        <v>70</v>
      </c>
      <c r="C9905" s="0" t="n">
        <v>2009</v>
      </c>
      <c r="D9905" s="0" t="s">
        <v>52</v>
      </c>
      <c r="E9905" s="0" t="s">
        <v>481</v>
      </c>
      <c r="F9905" s="0" t="n">
        <v>0.11</v>
      </c>
      <c r="G9905" s="0" t="n">
        <v>0</v>
      </c>
      <c r="H9905" s="0" t="n">
        <v>0</v>
      </c>
      <c r="I9905" s="0" t="n">
        <v>0.01</v>
      </c>
      <c r="J9905" s="0" t="n">
        <v>0.12</v>
      </c>
      <c r="M9905" s="0" t="s">
        <v>103</v>
      </c>
      <c r="N9905" s="0" t="s">
        <v>74</v>
      </c>
      <c r="P9905" s="0" t="n">
        <f aca="false">IF(AND(OR(Dashboard!$B$5="All",D9905=Dashboard!$B$5),OR(Dashboard!$D$5="All",N9905=Dashboard!$D$5),OR(AND(C9905&lt;&gt;"",C9905&gt;=Dashboard!$F$5,C9905&lt;=Dashboard!$H$5),AND(C9905="",Dashboard!$F$5&lt;=1980,Dashboard!$H$5&gt;=2016))),1,0)</f>
        <v>1</v>
      </c>
      <c r="Q9905" s="0" t="n">
        <f aca="false">J9905*P9905+ROW()*0.00000001</f>
        <v>0.12009905</v>
      </c>
    </row>
    <row r="9906" customFormat="false" ht="15" hidden="false" customHeight="false" outlineLevel="0" collapsed="false">
      <c r="A9906" s="0" t="s">
        <v>2753</v>
      </c>
      <c r="B9906" s="0" t="s">
        <v>152</v>
      </c>
      <c r="C9906" s="0" t="n">
        <v>2011</v>
      </c>
      <c r="D9906" s="0" t="s">
        <v>114</v>
      </c>
      <c r="E9906" s="0" t="s">
        <v>142</v>
      </c>
      <c r="F9906" s="0" t="n">
        <v>0</v>
      </c>
      <c r="G9906" s="0" t="n">
        <v>0.1</v>
      </c>
      <c r="H9906" s="0" t="n">
        <v>0</v>
      </c>
      <c r="I9906" s="0" t="n">
        <v>0.02</v>
      </c>
      <c r="J9906" s="0" t="n">
        <v>0.12</v>
      </c>
      <c r="K9906" s="0" t="n">
        <v>75</v>
      </c>
      <c r="L9906" s="0" t="n">
        <v>8.4</v>
      </c>
      <c r="M9906" s="0" t="s">
        <v>73</v>
      </c>
      <c r="N9906" s="0" t="s">
        <v>152</v>
      </c>
      <c r="O9906" s="0" t="s">
        <v>37</v>
      </c>
      <c r="P9906" s="0" t="n">
        <f aca="false">IF(AND(OR(Dashboard!$B$5="All",D9906=Dashboard!$B$5),OR(Dashboard!$D$5="All",N9906=Dashboard!$D$5),OR(AND(C9906&lt;&gt;"",C9906&gt;=Dashboard!$F$5,C9906&lt;=Dashboard!$H$5),AND(C9906="",Dashboard!$F$5&lt;=1980,Dashboard!$H$5&gt;=2016))),1,0)</f>
        <v>1</v>
      </c>
      <c r="Q9906" s="0" t="n">
        <f aca="false">J9906*P9906+ROW()*0.00000001</f>
        <v>0.12009906</v>
      </c>
    </row>
    <row r="9907" customFormat="false" ht="15" hidden="false" customHeight="false" outlineLevel="0" collapsed="false">
      <c r="A9907" s="0" t="s">
        <v>3347</v>
      </c>
      <c r="B9907" s="0" t="s">
        <v>76</v>
      </c>
      <c r="C9907" s="0" t="n">
        <v>2007</v>
      </c>
      <c r="D9907" s="0" t="s">
        <v>114</v>
      </c>
      <c r="E9907" s="0" t="s">
        <v>91</v>
      </c>
      <c r="F9907" s="0" t="n">
        <v>0.06</v>
      </c>
      <c r="G9907" s="0" t="n">
        <v>0.04</v>
      </c>
      <c r="H9907" s="0" t="n">
        <v>0</v>
      </c>
      <c r="I9907" s="0" t="n">
        <v>0.02</v>
      </c>
      <c r="J9907" s="0" t="n">
        <v>0.12</v>
      </c>
      <c r="M9907" s="0" t="s">
        <v>36</v>
      </c>
      <c r="N9907" s="0" t="s">
        <v>74</v>
      </c>
      <c r="P9907" s="0" t="n">
        <f aca="false">IF(AND(OR(Dashboard!$B$5="All",D9907=Dashboard!$B$5),OR(Dashboard!$D$5="All",N9907=Dashboard!$D$5),OR(AND(C9907&lt;&gt;"",C9907&gt;=Dashboard!$F$5,C9907&lt;=Dashboard!$H$5),AND(C9907="",Dashboard!$F$5&lt;=1980,Dashboard!$H$5&gt;=2016))),1,0)</f>
        <v>1</v>
      </c>
      <c r="Q9907" s="0" t="n">
        <f aca="false">J9907*P9907+ROW()*0.00000001</f>
        <v>0.12009907</v>
      </c>
    </row>
    <row r="9908" customFormat="false" ht="15" hidden="false" customHeight="false" outlineLevel="0" collapsed="false">
      <c r="A9908" s="0" t="s">
        <v>7195</v>
      </c>
      <c r="B9908" s="0" t="s">
        <v>117</v>
      </c>
      <c r="C9908" s="0" t="n">
        <v>1998</v>
      </c>
      <c r="D9908" s="0" t="s">
        <v>41</v>
      </c>
      <c r="E9908" s="0" t="s">
        <v>2089</v>
      </c>
      <c r="F9908" s="0" t="n">
        <v>0.07</v>
      </c>
      <c r="G9908" s="0" t="n">
        <v>0.04</v>
      </c>
      <c r="H9908" s="0" t="n">
        <v>0</v>
      </c>
      <c r="I9908" s="0" t="n">
        <v>0.01</v>
      </c>
      <c r="J9908" s="0" t="n">
        <v>0.12</v>
      </c>
      <c r="N9908" s="0" t="s">
        <v>74</v>
      </c>
      <c r="P9908" s="0" t="n">
        <f aca="false">IF(AND(OR(Dashboard!$B$5="All",D9908=Dashboard!$B$5),OR(Dashboard!$D$5="All",N9908=Dashboard!$D$5),OR(AND(C9908&lt;&gt;"",C9908&gt;=Dashboard!$F$5,C9908&lt;=Dashboard!$H$5),AND(C9908="",Dashboard!$F$5&lt;=1980,Dashboard!$H$5&gt;=2016))),1,0)</f>
        <v>1</v>
      </c>
      <c r="Q9908" s="0" t="n">
        <f aca="false">J9908*P9908+ROW()*0.00000001</f>
        <v>0.12009908</v>
      </c>
    </row>
    <row r="9909" customFormat="false" ht="15" hidden="false" customHeight="false" outlineLevel="0" collapsed="false">
      <c r="A9909" s="0" t="s">
        <v>7196</v>
      </c>
      <c r="B9909" s="0" t="s">
        <v>50</v>
      </c>
      <c r="C9909" s="0" t="n">
        <v>2011</v>
      </c>
      <c r="D9909" s="0" t="s">
        <v>52</v>
      </c>
      <c r="E9909" s="0" t="s">
        <v>124</v>
      </c>
      <c r="F9909" s="0" t="n">
        <v>0.11</v>
      </c>
      <c r="G9909" s="0" t="n">
        <v>0</v>
      </c>
      <c r="H9909" s="0" t="n">
        <v>0</v>
      </c>
      <c r="I9909" s="0" t="n">
        <v>0.01</v>
      </c>
      <c r="J9909" s="0" t="n">
        <v>0.12</v>
      </c>
      <c r="N9909" s="0" t="s">
        <v>35</v>
      </c>
      <c r="P9909" s="0" t="n">
        <f aca="false">IF(AND(OR(Dashboard!$B$5="All",D9909=Dashboard!$B$5),OR(Dashboard!$D$5="All",N9909=Dashboard!$D$5),OR(AND(C9909&lt;&gt;"",C9909&gt;=Dashboard!$F$5,C9909&lt;=Dashboard!$H$5),AND(C9909="",Dashboard!$F$5&lt;=1980,Dashboard!$H$5&gt;=2016))),1,0)</f>
        <v>1</v>
      </c>
      <c r="Q9909" s="0" t="n">
        <f aca="false">J9909*P9909+ROW()*0.00000001</f>
        <v>0.12009909</v>
      </c>
    </row>
    <row r="9910" customFormat="false" ht="15" hidden="false" customHeight="false" outlineLevel="0" collapsed="false">
      <c r="A9910" s="0" t="s">
        <v>4635</v>
      </c>
      <c r="B9910" s="0" t="s">
        <v>144</v>
      </c>
      <c r="C9910" s="0" t="n">
        <v>2004</v>
      </c>
      <c r="D9910" s="0" t="s">
        <v>102</v>
      </c>
      <c r="E9910" s="0" t="s">
        <v>257</v>
      </c>
      <c r="F9910" s="0" t="n">
        <v>0.09</v>
      </c>
      <c r="G9910" s="0" t="n">
        <v>0.03</v>
      </c>
      <c r="H9910" s="0" t="n">
        <v>0</v>
      </c>
      <c r="I9910" s="0" t="n">
        <v>0</v>
      </c>
      <c r="J9910" s="0" t="n">
        <v>0.12</v>
      </c>
      <c r="K9910" s="0" t="n">
        <v>43</v>
      </c>
      <c r="M9910" s="0" t="s">
        <v>73</v>
      </c>
      <c r="N9910" s="0" t="s">
        <v>66</v>
      </c>
      <c r="O9910" s="0" t="s">
        <v>177</v>
      </c>
      <c r="P9910" s="0" t="n">
        <f aca="false">IF(AND(OR(Dashboard!$B$5="All",D9910=Dashboard!$B$5),OR(Dashboard!$D$5="All",N9910=Dashboard!$D$5),OR(AND(C9910&lt;&gt;"",C9910&gt;=Dashboard!$F$5,C9910&lt;=Dashboard!$H$5),AND(C9910="",Dashboard!$F$5&lt;=1980,Dashboard!$H$5&gt;=2016))),1,0)</f>
        <v>1</v>
      </c>
      <c r="Q9910" s="0" t="n">
        <f aca="false">J9910*P9910+ROW()*0.00000001</f>
        <v>0.1200991</v>
      </c>
    </row>
    <row r="9911" customFormat="false" ht="15" hidden="false" customHeight="false" outlineLevel="0" collapsed="false">
      <c r="A9911" s="0" t="s">
        <v>7197</v>
      </c>
      <c r="B9911" s="0" t="s">
        <v>64</v>
      </c>
      <c r="C9911" s="0" t="n">
        <v>2008</v>
      </c>
      <c r="D9911" s="0" t="s">
        <v>56</v>
      </c>
      <c r="E9911" s="0" t="s">
        <v>7198</v>
      </c>
      <c r="F9911" s="0" t="n">
        <v>0.1</v>
      </c>
      <c r="G9911" s="0" t="n">
        <v>0</v>
      </c>
      <c r="H9911" s="0" t="n">
        <v>0.01</v>
      </c>
      <c r="I9911" s="0" t="n">
        <v>0.01</v>
      </c>
      <c r="J9911" s="0" t="n">
        <v>0.12</v>
      </c>
      <c r="K9911" s="0" t="n">
        <v>63</v>
      </c>
      <c r="L9911" s="0" t="n">
        <v>7.8</v>
      </c>
      <c r="M9911" s="0" t="s">
        <v>125</v>
      </c>
      <c r="N9911" s="0" t="s">
        <v>66</v>
      </c>
      <c r="O9911" s="0" t="s">
        <v>67</v>
      </c>
      <c r="P9911" s="0" t="n">
        <f aca="false">IF(AND(OR(Dashboard!$B$5="All",D9911=Dashboard!$B$5),OR(Dashboard!$D$5="All",N9911=Dashboard!$D$5),OR(AND(C9911&lt;&gt;"",C9911&gt;=Dashboard!$F$5,C9911&lt;=Dashboard!$H$5),AND(C9911="",Dashboard!$F$5&lt;=1980,Dashboard!$H$5&gt;=2016))),1,0)</f>
        <v>1</v>
      </c>
      <c r="Q9911" s="0" t="n">
        <f aca="false">J9911*P9911+ROW()*0.00000001</f>
        <v>0.12009911</v>
      </c>
    </row>
    <row r="9912" customFormat="false" ht="15" hidden="false" customHeight="false" outlineLevel="0" collapsed="false">
      <c r="A9912" s="0" t="s">
        <v>2429</v>
      </c>
      <c r="B9912" s="0" t="s">
        <v>50</v>
      </c>
      <c r="C9912" s="0" t="n">
        <v>2007</v>
      </c>
      <c r="D9912" s="0" t="s">
        <v>41</v>
      </c>
      <c r="E9912" s="0" t="s">
        <v>418</v>
      </c>
      <c r="F9912" s="0" t="n">
        <v>0.11</v>
      </c>
      <c r="G9912" s="0" t="n">
        <v>0</v>
      </c>
      <c r="H9912" s="0" t="n">
        <v>0</v>
      </c>
      <c r="I9912" s="0" t="n">
        <v>0.01</v>
      </c>
      <c r="J9912" s="0" t="n">
        <v>0.12</v>
      </c>
      <c r="K9912" s="0" t="n">
        <v>61</v>
      </c>
      <c r="M9912" s="0" t="s">
        <v>36</v>
      </c>
      <c r="N9912" s="0" t="s">
        <v>35</v>
      </c>
      <c r="O9912" s="0" t="s">
        <v>67</v>
      </c>
      <c r="P9912" s="0" t="n">
        <f aca="false">IF(AND(OR(Dashboard!$B$5="All",D9912=Dashboard!$B$5),OR(Dashboard!$D$5="All",N9912=Dashboard!$D$5),OR(AND(C9912&lt;&gt;"",C9912&gt;=Dashboard!$F$5,C9912&lt;=Dashboard!$H$5),AND(C9912="",Dashboard!$F$5&lt;=1980,Dashboard!$H$5&gt;=2016))),1,0)</f>
        <v>1</v>
      </c>
      <c r="Q9912" s="0" t="n">
        <f aca="false">J9912*P9912+ROW()*0.00000001</f>
        <v>0.12009912</v>
      </c>
    </row>
    <row r="9913" customFormat="false" ht="15" hidden="false" customHeight="false" outlineLevel="0" collapsed="false">
      <c r="A9913" s="0" t="s">
        <v>1820</v>
      </c>
      <c r="B9913" s="0" t="s">
        <v>184</v>
      </c>
      <c r="C9913" s="0" t="n">
        <v>2013</v>
      </c>
      <c r="D9913" s="0" t="s">
        <v>71</v>
      </c>
      <c r="E9913" s="0" t="s">
        <v>124</v>
      </c>
      <c r="F9913" s="0" t="n">
        <v>0.04</v>
      </c>
      <c r="G9913" s="0" t="n">
        <v>0.07</v>
      </c>
      <c r="H9913" s="0" t="n">
        <v>0</v>
      </c>
      <c r="I9913" s="0" t="n">
        <v>0.01</v>
      </c>
      <c r="J9913" s="0" t="n">
        <v>0.12</v>
      </c>
      <c r="K9913" s="0" t="n">
        <v>75</v>
      </c>
      <c r="L9913" s="0" t="n">
        <v>7.8</v>
      </c>
      <c r="M9913" s="0" t="s">
        <v>73</v>
      </c>
      <c r="N9913" s="0" t="s">
        <v>35</v>
      </c>
      <c r="O9913" s="0" t="s">
        <v>37</v>
      </c>
      <c r="P9913" s="0" t="n">
        <f aca="false">IF(AND(OR(Dashboard!$B$5="All",D9913=Dashboard!$B$5),OR(Dashboard!$D$5="All",N9913=Dashboard!$D$5),OR(AND(C9913&lt;&gt;"",C9913&gt;=Dashboard!$F$5,C9913&lt;=Dashboard!$H$5),AND(C9913="",Dashboard!$F$5&lt;=1980,Dashboard!$H$5&gt;=2016))),1,0)</f>
        <v>1</v>
      </c>
      <c r="Q9913" s="0" t="n">
        <f aca="false">J9913*P9913+ROW()*0.00000001</f>
        <v>0.12009913</v>
      </c>
    </row>
    <row r="9914" customFormat="false" ht="15" hidden="false" customHeight="false" outlineLevel="0" collapsed="false">
      <c r="A9914" s="0" t="s">
        <v>7199</v>
      </c>
      <c r="B9914" s="0" t="s">
        <v>117</v>
      </c>
      <c r="C9914" s="0" t="n">
        <v>2001</v>
      </c>
      <c r="D9914" s="0" t="s">
        <v>246</v>
      </c>
      <c r="E9914" s="0" t="s">
        <v>328</v>
      </c>
      <c r="F9914" s="0" t="n">
        <v>0</v>
      </c>
      <c r="G9914" s="0" t="n">
        <v>0</v>
      </c>
      <c r="H9914" s="0" t="n">
        <v>0.11</v>
      </c>
      <c r="I9914" s="0" t="n">
        <v>0.01</v>
      </c>
      <c r="J9914" s="0" t="n">
        <v>0.12</v>
      </c>
      <c r="N9914" s="0" t="s">
        <v>74</v>
      </c>
      <c r="P9914" s="0" t="n">
        <f aca="false">IF(AND(OR(Dashboard!$B$5="All",D9914=Dashboard!$B$5),OR(Dashboard!$D$5="All",N9914=Dashboard!$D$5),OR(AND(C9914&lt;&gt;"",C9914&gt;=Dashboard!$F$5,C9914&lt;=Dashboard!$H$5),AND(C9914="",Dashboard!$F$5&lt;=1980,Dashboard!$H$5&gt;=2016))),1,0)</f>
        <v>1</v>
      </c>
      <c r="Q9914" s="0" t="n">
        <f aca="false">J9914*P9914+ROW()*0.00000001</f>
        <v>0.12009914</v>
      </c>
    </row>
    <row r="9915" customFormat="false" ht="15" hidden="false" customHeight="false" outlineLevel="0" collapsed="false">
      <c r="A9915" s="0" t="s">
        <v>7200</v>
      </c>
      <c r="B9915" s="0" t="s">
        <v>78</v>
      </c>
      <c r="C9915" s="0" t="n">
        <v>1994</v>
      </c>
      <c r="D9915" s="0" t="s">
        <v>102</v>
      </c>
      <c r="E9915" s="0" t="s">
        <v>4538</v>
      </c>
      <c r="F9915" s="0" t="n">
        <v>0</v>
      </c>
      <c r="G9915" s="0" t="n">
        <v>0</v>
      </c>
      <c r="H9915" s="0" t="n">
        <v>0.12</v>
      </c>
      <c r="I9915" s="0" t="n">
        <v>0</v>
      </c>
      <c r="J9915" s="0" t="n">
        <v>0.12</v>
      </c>
      <c r="N9915" s="0" t="s">
        <v>35</v>
      </c>
      <c r="P9915" s="0" t="n">
        <f aca="false">IF(AND(OR(Dashboard!$B$5="All",D9915=Dashboard!$B$5),OR(Dashboard!$D$5="All",N9915=Dashboard!$D$5),OR(AND(C9915&lt;&gt;"",C9915&gt;=Dashboard!$F$5,C9915&lt;=Dashboard!$H$5),AND(C9915="",Dashboard!$F$5&lt;=1980,Dashboard!$H$5&gt;=2016))),1,0)</f>
        <v>1</v>
      </c>
      <c r="Q9915" s="0" t="n">
        <f aca="false">J9915*P9915+ROW()*0.00000001</f>
        <v>0.12009915</v>
      </c>
    </row>
    <row r="9916" customFormat="false" ht="15" hidden="false" customHeight="false" outlineLevel="0" collapsed="false">
      <c r="A9916" s="0" t="s">
        <v>6572</v>
      </c>
      <c r="B9916" s="0" t="s">
        <v>50</v>
      </c>
      <c r="C9916" s="0" t="n">
        <v>2008</v>
      </c>
      <c r="D9916" s="0" t="s">
        <v>48</v>
      </c>
      <c r="E9916" s="0" t="s">
        <v>1894</v>
      </c>
      <c r="F9916" s="0" t="n">
        <v>0.1</v>
      </c>
      <c r="G9916" s="0" t="n">
        <v>0.01</v>
      </c>
      <c r="H9916" s="0" t="n">
        <v>0</v>
      </c>
      <c r="I9916" s="0" t="n">
        <v>0.01</v>
      </c>
      <c r="J9916" s="0" t="n">
        <v>0.12</v>
      </c>
      <c r="K9916" s="0" t="n">
        <v>66</v>
      </c>
      <c r="M9916" s="0" t="s">
        <v>36</v>
      </c>
      <c r="N9916" s="0" t="s">
        <v>35</v>
      </c>
      <c r="O9916" s="0" t="s">
        <v>67</v>
      </c>
      <c r="P9916" s="0" t="n">
        <f aca="false">IF(AND(OR(Dashboard!$B$5="All",D9916=Dashboard!$B$5),OR(Dashboard!$D$5="All",N9916=Dashboard!$D$5),OR(AND(C9916&lt;&gt;"",C9916&gt;=Dashboard!$F$5,C9916&lt;=Dashboard!$H$5),AND(C9916="",Dashboard!$F$5&lt;=1980,Dashboard!$H$5&gt;=2016))),1,0)</f>
        <v>1</v>
      </c>
      <c r="Q9916" s="0" t="n">
        <f aca="false">J9916*P9916+ROW()*0.00000001</f>
        <v>0.12009916</v>
      </c>
    </row>
    <row r="9917" customFormat="false" ht="15" hidden="false" customHeight="false" outlineLevel="0" collapsed="false">
      <c r="A9917" s="0" t="s">
        <v>7201</v>
      </c>
      <c r="B9917" s="0" t="s">
        <v>50</v>
      </c>
      <c r="C9917" s="0" t="n">
        <v>2008</v>
      </c>
      <c r="D9917" s="0" t="s">
        <v>48</v>
      </c>
      <c r="E9917" s="0" t="s">
        <v>1894</v>
      </c>
      <c r="F9917" s="0" t="n">
        <v>0.1</v>
      </c>
      <c r="G9917" s="0" t="n">
        <v>0.01</v>
      </c>
      <c r="H9917" s="0" t="n">
        <v>0</v>
      </c>
      <c r="I9917" s="0" t="n">
        <v>0.01</v>
      </c>
      <c r="J9917" s="0" t="n">
        <v>0.12</v>
      </c>
      <c r="K9917" s="0" t="n">
        <v>56</v>
      </c>
      <c r="M9917" s="0" t="s">
        <v>36</v>
      </c>
      <c r="N9917" s="0" t="s">
        <v>35</v>
      </c>
      <c r="O9917" s="0" t="s">
        <v>53</v>
      </c>
      <c r="P9917" s="0" t="n">
        <f aca="false">IF(AND(OR(Dashboard!$B$5="All",D9917=Dashboard!$B$5),OR(Dashboard!$D$5="All",N9917=Dashboard!$D$5),OR(AND(C9917&lt;&gt;"",C9917&gt;=Dashboard!$F$5,C9917&lt;=Dashboard!$H$5),AND(C9917="",Dashboard!$F$5&lt;=1980,Dashboard!$H$5&gt;=2016))),1,0)</f>
        <v>1</v>
      </c>
      <c r="Q9917" s="0" t="n">
        <f aca="false">J9917*P9917+ROW()*0.00000001</f>
        <v>0.12009917</v>
      </c>
    </row>
    <row r="9918" customFormat="false" ht="15" hidden="false" customHeight="false" outlineLevel="0" collapsed="false">
      <c r="A9918" s="0" t="s">
        <v>5804</v>
      </c>
      <c r="B9918" s="0" t="s">
        <v>64</v>
      </c>
      <c r="C9918" s="0" t="n">
        <v>2006</v>
      </c>
      <c r="D9918" s="0" t="s">
        <v>46</v>
      </c>
      <c r="E9918" s="0" t="s">
        <v>154</v>
      </c>
      <c r="F9918" s="0" t="n">
        <v>0.09</v>
      </c>
      <c r="G9918" s="0" t="n">
        <v>0.01</v>
      </c>
      <c r="H9918" s="0" t="n">
        <v>0</v>
      </c>
      <c r="I9918" s="0" t="n">
        <v>0.01</v>
      </c>
      <c r="J9918" s="0" t="n">
        <v>0.12</v>
      </c>
      <c r="K9918" s="0" t="n">
        <v>64</v>
      </c>
      <c r="L9918" s="0" t="n">
        <v>7.4</v>
      </c>
      <c r="M9918" s="0" t="s">
        <v>103</v>
      </c>
      <c r="N9918" s="0" t="s">
        <v>66</v>
      </c>
      <c r="O9918" s="0" t="s">
        <v>67</v>
      </c>
      <c r="P9918" s="0" t="n">
        <f aca="false">IF(AND(OR(Dashboard!$B$5="All",D9918=Dashboard!$B$5),OR(Dashboard!$D$5="All",N9918=Dashboard!$D$5),OR(AND(C9918&lt;&gt;"",C9918&gt;=Dashboard!$F$5,C9918&lt;=Dashboard!$H$5),AND(C9918="",Dashboard!$F$5&lt;=1980,Dashboard!$H$5&gt;=2016))),1,0)</f>
        <v>1</v>
      </c>
      <c r="Q9918" s="0" t="n">
        <f aca="false">J9918*P9918+ROW()*0.00000001</f>
        <v>0.12009918</v>
      </c>
    </row>
    <row r="9919" customFormat="false" ht="15" hidden="false" customHeight="false" outlineLevel="0" collapsed="false">
      <c r="A9919" s="0" t="s">
        <v>7202</v>
      </c>
      <c r="B9919" s="0" t="s">
        <v>50</v>
      </c>
      <c r="C9919" s="0" t="n">
        <v>2009</v>
      </c>
      <c r="D9919" s="0" t="s">
        <v>48</v>
      </c>
      <c r="E9919" s="0" t="s">
        <v>4133</v>
      </c>
      <c r="F9919" s="0" t="n">
        <v>0.11</v>
      </c>
      <c r="G9919" s="0" t="n">
        <v>0</v>
      </c>
      <c r="H9919" s="0" t="n">
        <v>0</v>
      </c>
      <c r="I9919" s="0" t="n">
        <v>0.01</v>
      </c>
      <c r="J9919" s="0" t="n">
        <v>0.12</v>
      </c>
      <c r="K9919" s="0" t="n">
        <v>84</v>
      </c>
      <c r="L9919" s="0" t="n">
        <v>8.2</v>
      </c>
      <c r="M9919" s="0" t="s">
        <v>36</v>
      </c>
      <c r="N9919" s="0" t="s">
        <v>35</v>
      </c>
      <c r="O9919" s="0" t="s">
        <v>42</v>
      </c>
      <c r="P9919" s="0" t="n">
        <f aca="false">IF(AND(OR(Dashboard!$B$5="All",D9919=Dashboard!$B$5),OR(Dashboard!$D$5="All",N9919=Dashboard!$D$5),OR(AND(C9919&lt;&gt;"",C9919&gt;=Dashboard!$F$5,C9919&lt;=Dashboard!$H$5),AND(C9919="",Dashboard!$F$5&lt;=1980,Dashboard!$H$5&gt;=2016))),1,0)</f>
        <v>1</v>
      </c>
      <c r="Q9919" s="0" t="n">
        <f aca="false">J9919*P9919+ROW()*0.00000001</f>
        <v>0.12009919</v>
      </c>
    </row>
    <row r="9920" customFormat="false" ht="15" hidden="false" customHeight="false" outlineLevel="0" collapsed="false">
      <c r="A9920" s="0" t="s">
        <v>4820</v>
      </c>
      <c r="B9920" s="0" t="s">
        <v>33</v>
      </c>
      <c r="C9920" s="0" t="n">
        <v>2008</v>
      </c>
      <c r="D9920" s="0" t="s">
        <v>56</v>
      </c>
      <c r="E9920" s="0" t="s">
        <v>91</v>
      </c>
      <c r="F9920" s="0" t="n">
        <v>0.11</v>
      </c>
      <c r="G9920" s="0" t="n">
        <v>0</v>
      </c>
      <c r="H9920" s="0" t="n">
        <v>0</v>
      </c>
      <c r="I9920" s="0" t="n">
        <v>0.01</v>
      </c>
      <c r="J9920" s="0" t="n">
        <v>0.12</v>
      </c>
      <c r="L9920" s="0" t="n">
        <v>7.7</v>
      </c>
      <c r="M9920" s="0" t="s">
        <v>125</v>
      </c>
      <c r="N9920" s="0" t="s">
        <v>35</v>
      </c>
      <c r="P9920" s="0" t="n">
        <f aca="false">IF(AND(OR(Dashboard!$B$5="All",D9920=Dashboard!$B$5),OR(Dashboard!$D$5="All",N9920=Dashboard!$D$5),OR(AND(C9920&lt;&gt;"",C9920&gt;=Dashboard!$F$5,C9920&lt;=Dashboard!$H$5),AND(C9920="",Dashboard!$F$5&lt;=1980,Dashboard!$H$5&gt;=2016))),1,0)</f>
        <v>1</v>
      </c>
      <c r="Q9920" s="0" t="n">
        <f aca="false">J9920*P9920+ROW()*0.00000001</f>
        <v>0.1200992</v>
      </c>
    </row>
    <row r="9921" customFormat="false" ht="15" hidden="false" customHeight="false" outlineLevel="0" collapsed="false">
      <c r="A9921" s="0" t="s">
        <v>5017</v>
      </c>
      <c r="B9921" s="0" t="s">
        <v>97</v>
      </c>
      <c r="C9921" s="0" t="n">
        <v>2011</v>
      </c>
      <c r="D9921" s="0" t="s">
        <v>71</v>
      </c>
      <c r="E9921" s="0" t="s">
        <v>91</v>
      </c>
      <c r="F9921" s="0" t="n">
        <v>0.08</v>
      </c>
      <c r="G9921" s="0" t="n">
        <v>0.03</v>
      </c>
      <c r="H9921" s="0" t="n">
        <v>0</v>
      </c>
      <c r="I9921" s="0" t="n">
        <v>0.01</v>
      </c>
      <c r="J9921" s="0" t="n">
        <v>0.12</v>
      </c>
      <c r="K9921" s="0" t="n">
        <v>50</v>
      </c>
      <c r="L9921" s="0" t="n">
        <v>6.4</v>
      </c>
      <c r="M9921" s="0" t="s">
        <v>103</v>
      </c>
      <c r="N9921" s="0" t="s">
        <v>35</v>
      </c>
      <c r="O9921" s="0" t="s">
        <v>177</v>
      </c>
      <c r="P9921" s="0" t="n">
        <f aca="false">IF(AND(OR(Dashboard!$B$5="All",D9921=Dashboard!$B$5),OR(Dashboard!$D$5="All",N9921=Dashboard!$D$5),OR(AND(C9921&lt;&gt;"",C9921&gt;=Dashboard!$F$5,C9921&lt;=Dashboard!$H$5),AND(C9921="",Dashboard!$F$5&lt;=1980,Dashboard!$H$5&gt;=2016))),1,0)</f>
        <v>1</v>
      </c>
      <c r="Q9921" s="0" t="n">
        <f aca="false">J9921*P9921+ROW()*0.00000001</f>
        <v>0.12009921</v>
      </c>
    </row>
    <row r="9922" customFormat="false" ht="15" hidden="false" customHeight="false" outlineLevel="0" collapsed="false">
      <c r="A9922" s="0" t="s">
        <v>7203</v>
      </c>
      <c r="B9922" s="0" t="s">
        <v>33</v>
      </c>
      <c r="C9922" s="0" t="n">
        <v>2007</v>
      </c>
      <c r="D9922" s="0" t="s">
        <v>41</v>
      </c>
      <c r="E9922" s="0" t="s">
        <v>649</v>
      </c>
      <c r="F9922" s="0" t="n">
        <v>0.1</v>
      </c>
      <c r="G9922" s="0" t="n">
        <v>0.01</v>
      </c>
      <c r="H9922" s="0" t="n">
        <v>0</v>
      </c>
      <c r="I9922" s="0" t="n">
        <v>0.01</v>
      </c>
      <c r="J9922" s="0" t="n">
        <v>0.12</v>
      </c>
      <c r="K9922" s="0" t="n">
        <v>25</v>
      </c>
      <c r="L9922" s="0" t="n">
        <v>3.7</v>
      </c>
      <c r="M9922" s="0" t="s">
        <v>36</v>
      </c>
      <c r="N9922" s="0" t="s">
        <v>35</v>
      </c>
      <c r="O9922" s="0" t="s">
        <v>177</v>
      </c>
      <c r="P9922" s="0" t="n">
        <f aca="false">IF(AND(OR(Dashboard!$B$5="All",D9922=Dashboard!$B$5),OR(Dashboard!$D$5="All",N9922=Dashboard!$D$5),OR(AND(C9922&lt;&gt;"",C9922&gt;=Dashboard!$F$5,C9922&lt;=Dashboard!$H$5),AND(C9922="",Dashboard!$F$5&lt;=1980,Dashboard!$H$5&gt;=2016))),1,0)</f>
        <v>1</v>
      </c>
      <c r="Q9922" s="0" t="n">
        <f aca="false">J9922*P9922+ROW()*0.00000001</f>
        <v>0.12009922</v>
      </c>
    </row>
    <row r="9923" customFormat="false" ht="15" hidden="false" customHeight="false" outlineLevel="0" collapsed="false">
      <c r="A9923" s="0" t="s">
        <v>7204</v>
      </c>
      <c r="B9923" s="0" t="s">
        <v>94</v>
      </c>
      <c r="C9923" s="0" t="n">
        <v>2015</v>
      </c>
      <c r="D9923" s="0" t="s">
        <v>71</v>
      </c>
      <c r="E9923" s="0" t="s">
        <v>782</v>
      </c>
      <c r="F9923" s="0" t="n">
        <v>0.03</v>
      </c>
      <c r="G9923" s="0" t="n">
        <v>0.02</v>
      </c>
      <c r="H9923" s="0" t="n">
        <v>0.06</v>
      </c>
      <c r="I9923" s="0" t="n">
        <v>0.01</v>
      </c>
      <c r="J9923" s="0" t="n">
        <v>0.12</v>
      </c>
      <c r="K9923" s="0" t="n">
        <v>73</v>
      </c>
      <c r="L9923" s="0" t="n">
        <v>7.3</v>
      </c>
      <c r="M9923" s="0" t="s">
        <v>103</v>
      </c>
      <c r="N9923" s="0" t="s">
        <v>74</v>
      </c>
      <c r="O9923" s="0" t="s">
        <v>37</v>
      </c>
      <c r="P9923" s="0" t="n">
        <f aca="false">IF(AND(OR(Dashboard!$B$5="All",D9923=Dashboard!$B$5),OR(Dashboard!$D$5="All",N9923=Dashboard!$D$5),OR(AND(C9923&lt;&gt;"",C9923&gt;=Dashboard!$F$5,C9923&lt;=Dashboard!$H$5),AND(C9923="",Dashboard!$F$5&lt;=1980,Dashboard!$H$5&gt;=2016))),1,0)</f>
        <v>1</v>
      </c>
      <c r="Q9923" s="0" t="n">
        <f aca="false">J9923*P9923+ROW()*0.00000001</f>
        <v>0.12009923</v>
      </c>
    </row>
    <row r="9924" customFormat="false" ht="15" hidden="false" customHeight="false" outlineLevel="0" collapsed="false">
      <c r="A9924" s="0" t="s">
        <v>7205</v>
      </c>
      <c r="B9924" s="0" t="s">
        <v>78</v>
      </c>
      <c r="C9924" s="0" t="n">
        <v>1993</v>
      </c>
      <c r="D9924" s="0" t="s">
        <v>34</v>
      </c>
      <c r="E9924" s="0" t="s">
        <v>7206</v>
      </c>
      <c r="F9924" s="0" t="n">
        <v>0</v>
      </c>
      <c r="G9924" s="0" t="n">
        <v>0</v>
      </c>
      <c r="H9924" s="0" t="n">
        <v>0.12</v>
      </c>
      <c r="I9924" s="0" t="n">
        <v>0</v>
      </c>
      <c r="J9924" s="0" t="n">
        <v>0.12</v>
      </c>
      <c r="N9924" s="0" t="s">
        <v>35</v>
      </c>
      <c r="P9924" s="0" t="n">
        <f aca="false">IF(AND(OR(Dashboard!$B$5="All",D9924=Dashboard!$B$5),OR(Dashboard!$D$5="All",N9924=Dashboard!$D$5),OR(AND(C9924&lt;&gt;"",C9924&gt;=Dashboard!$F$5,C9924&lt;=Dashboard!$H$5),AND(C9924="",Dashboard!$F$5&lt;=1980,Dashboard!$H$5&gt;=2016))),1,0)</f>
        <v>1</v>
      </c>
      <c r="Q9924" s="0" t="n">
        <f aca="false">J9924*P9924+ROW()*0.00000001</f>
        <v>0.12009924</v>
      </c>
    </row>
    <row r="9925" customFormat="false" ht="15" hidden="false" customHeight="false" outlineLevel="0" collapsed="false">
      <c r="A9925" s="0" t="s">
        <v>3563</v>
      </c>
      <c r="B9925" s="0" t="s">
        <v>144</v>
      </c>
      <c r="C9925" s="0" t="n">
        <v>2005</v>
      </c>
      <c r="D9925" s="0" t="s">
        <v>71</v>
      </c>
      <c r="E9925" s="0" t="s">
        <v>220</v>
      </c>
      <c r="F9925" s="0" t="n">
        <v>0.09</v>
      </c>
      <c r="G9925" s="0" t="n">
        <v>0.03</v>
      </c>
      <c r="H9925" s="0" t="n">
        <v>0</v>
      </c>
      <c r="I9925" s="0" t="n">
        <v>0</v>
      </c>
      <c r="J9925" s="0" t="n">
        <v>0.12</v>
      </c>
      <c r="K9925" s="0" t="n">
        <v>74</v>
      </c>
      <c r="L9925" s="0" t="n">
        <v>7</v>
      </c>
      <c r="M9925" s="0" t="s">
        <v>73</v>
      </c>
      <c r="N9925" s="0" t="s">
        <v>66</v>
      </c>
      <c r="O9925" s="0" t="s">
        <v>37</v>
      </c>
      <c r="P9925" s="0" t="n">
        <f aca="false">IF(AND(OR(Dashboard!$B$5="All",D9925=Dashboard!$B$5),OR(Dashboard!$D$5="All",N9925=Dashboard!$D$5),OR(AND(C9925&lt;&gt;"",C9925&gt;=Dashboard!$F$5,C9925&lt;=Dashboard!$H$5),AND(C9925="",Dashboard!$F$5&lt;=1980,Dashboard!$H$5&gt;=2016))),1,0)</f>
        <v>1</v>
      </c>
      <c r="Q9925" s="0" t="n">
        <f aca="false">J9925*P9925+ROW()*0.00000001</f>
        <v>0.12009925</v>
      </c>
    </row>
    <row r="9926" customFormat="false" ht="15" hidden="false" customHeight="false" outlineLevel="0" collapsed="false">
      <c r="A9926" s="0" t="s">
        <v>7207</v>
      </c>
      <c r="B9926" s="0" t="s">
        <v>33</v>
      </c>
      <c r="C9926" s="0" t="n">
        <v>2009</v>
      </c>
      <c r="D9926" s="0" t="s">
        <v>58</v>
      </c>
      <c r="E9926" s="0" t="s">
        <v>142</v>
      </c>
      <c r="F9926" s="0" t="n">
        <v>0.1</v>
      </c>
      <c r="G9926" s="0" t="n">
        <v>0.01</v>
      </c>
      <c r="H9926" s="0" t="n">
        <v>0</v>
      </c>
      <c r="I9926" s="0" t="n">
        <v>0.01</v>
      </c>
      <c r="J9926" s="0" t="n">
        <v>0.12</v>
      </c>
      <c r="K9926" s="0" t="n">
        <v>53</v>
      </c>
      <c r="M9926" s="0" t="s">
        <v>36</v>
      </c>
      <c r="N9926" s="0" t="s">
        <v>35</v>
      </c>
      <c r="O9926" s="0" t="s">
        <v>53</v>
      </c>
      <c r="P9926" s="0" t="n">
        <f aca="false">IF(AND(OR(Dashboard!$B$5="All",D9926=Dashboard!$B$5),OR(Dashboard!$D$5="All",N9926=Dashboard!$D$5),OR(AND(C9926&lt;&gt;"",C9926&gt;=Dashboard!$F$5,C9926&lt;=Dashboard!$H$5),AND(C9926="",Dashboard!$F$5&lt;=1980,Dashboard!$H$5&gt;=2016))),1,0)</f>
        <v>1</v>
      </c>
      <c r="Q9926" s="0" t="n">
        <f aca="false">J9926*P9926+ROW()*0.00000001</f>
        <v>0.12009926</v>
      </c>
    </row>
    <row r="9927" customFormat="false" ht="15" hidden="false" customHeight="false" outlineLevel="0" collapsed="false">
      <c r="A9927" s="0" t="s">
        <v>7208</v>
      </c>
      <c r="B9927" s="0" t="s">
        <v>851</v>
      </c>
      <c r="C9927" s="0" t="n">
        <v>2014</v>
      </c>
      <c r="D9927" s="0" t="s">
        <v>52</v>
      </c>
      <c r="E9927" s="0" t="s">
        <v>5740</v>
      </c>
      <c r="F9927" s="0" t="n">
        <v>0</v>
      </c>
      <c r="G9927" s="0" t="n">
        <v>0</v>
      </c>
      <c r="H9927" s="0" t="n">
        <v>0.12</v>
      </c>
      <c r="I9927" s="0" t="n">
        <v>0</v>
      </c>
      <c r="J9927" s="0" t="n">
        <v>0.12</v>
      </c>
      <c r="N9927" s="0" t="s">
        <v>74</v>
      </c>
      <c r="P9927" s="0" t="n">
        <f aca="false">IF(AND(OR(Dashboard!$B$5="All",D9927=Dashboard!$B$5),OR(Dashboard!$D$5="All",N9927=Dashboard!$D$5),OR(AND(C9927&lt;&gt;"",C9927&gt;=Dashboard!$F$5,C9927&lt;=Dashboard!$H$5),AND(C9927="",Dashboard!$F$5&lt;=1980,Dashboard!$H$5&gt;=2016))),1,0)</f>
        <v>1</v>
      </c>
      <c r="Q9927" s="0" t="n">
        <f aca="false">J9927*P9927+ROW()*0.00000001</f>
        <v>0.12009927</v>
      </c>
    </row>
    <row r="9928" customFormat="false" ht="15" hidden="false" customHeight="false" outlineLevel="0" collapsed="false">
      <c r="A9928" s="0" t="s">
        <v>5549</v>
      </c>
      <c r="B9928" s="0" t="s">
        <v>64</v>
      </c>
      <c r="C9928" s="0" t="n">
        <v>2013</v>
      </c>
      <c r="D9928" s="0" t="s">
        <v>56</v>
      </c>
      <c r="E9928" s="0" t="s">
        <v>211</v>
      </c>
      <c r="F9928" s="0" t="n">
        <v>0.07</v>
      </c>
      <c r="G9928" s="0" t="n">
        <v>0.03</v>
      </c>
      <c r="H9928" s="0" t="n">
        <v>0.01</v>
      </c>
      <c r="I9928" s="0" t="n">
        <v>0.01</v>
      </c>
      <c r="J9928" s="0" t="n">
        <v>0.12</v>
      </c>
      <c r="K9928" s="0" t="n">
        <v>58</v>
      </c>
      <c r="L9928" s="0" t="n">
        <v>5.8</v>
      </c>
      <c r="M9928" s="0" t="s">
        <v>103</v>
      </c>
      <c r="N9928" s="0" t="s">
        <v>66</v>
      </c>
      <c r="O9928" s="0" t="s">
        <v>53</v>
      </c>
      <c r="P9928" s="0" t="n">
        <f aca="false">IF(AND(OR(Dashboard!$B$5="All",D9928=Dashboard!$B$5),OR(Dashboard!$D$5="All",N9928=Dashboard!$D$5),OR(AND(C9928&lt;&gt;"",C9928&gt;=Dashboard!$F$5,C9928&lt;=Dashboard!$H$5),AND(C9928="",Dashboard!$F$5&lt;=1980,Dashboard!$H$5&gt;=2016))),1,0)</f>
        <v>1</v>
      </c>
      <c r="Q9928" s="0" t="n">
        <f aca="false">J9928*P9928+ROW()*0.00000001</f>
        <v>0.12009928</v>
      </c>
    </row>
    <row r="9929" customFormat="false" ht="15" hidden="false" customHeight="false" outlineLevel="0" collapsed="false">
      <c r="A9929" s="0" t="s">
        <v>7209</v>
      </c>
      <c r="B9929" s="0" t="s">
        <v>50</v>
      </c>
      <c r="C9929" s="0" t="n">
        <v>2005</v>
      </c>
      <c r="D9929" s="0" t="s">
        <v>246</v>
      </c>
      <c r="E9929" s="0" t="s">
        <v>124</v>
      </c>
      <c r="F9929" s="0" t="n">
        <v>0.1</v>
      </c>
      <c r="G9929" s="0" t="n">
        <v>0.01</v>
      </c>
      <c r="H9929" s="0" t="n">
        <v>0</v>
      </c>
      <c r="I9929" s="0" t="n">
        <v>0.01</v>
      </c>
      <c r="J9929" s="0" t="n">
        <v>0.12</v>
      </c>
      <c r="K9929" s="0" t="n">
        <v>64</v>
      </c>
      <c r="L9929" s="0" t="n">
        <v>7.7</v>
      </c>
      <c r="M9929" s="0" t="s">
        <v>125</v>
      </c>
      <c r="N9929" s="0" t="s">
        <v>35</v>
      </c>
      <c r="O9929" s="0" t="s">
        <v>67</v>
      </c>
      <c r="P9929" s="0" t="n">
        <f aca="false">IF(AND(OR(Dashboard!$B$5="All",D9929=Dashboard!$B$5),OR(Dashboard!$D$5="All",N9929=Dashboard!$D$5),OR(AND(C9929&lt;&gt;"",C9929&gt;=Dashboard!$F$5,C9929&lt;=Dashboard!$H$5),AND(C9929="",Dashboard!$F$5&lt;=1980,Dashboard!$H$5&gt;=2016))),1,0)</f>
        <v>1</v>
      </c>
      <c r="Q9929" s="0" t="n">
        <f aca="false">J9929*P9929+ROW()*0.00000001</f>
        <v>0.12009929</v>
      </c>
    </row>
    <row r="9930" customFormat="false" ht="15" hidden="false" customHeight="false" outlineLevel="0" collapsed="false">
      <c r="A9930" s="0" t="s">
        <v>7210</v>
      </c>
      <c r="B9930" s="0" t="s">
        <v>50</v>
      </c>
      <c r="C9930" s="0" t="n">
        <v>2009</v>
      </c>
      <c r="D9930" s="0" t="s">
        <v>114</v>
      </c>
      <c r="E9930" s="0" t="s">
        <v>243</v>
      </c>
      <c r="F9930" s="0" t="n">
        <v>0.11</v>
      </c>
      <c r="G9930" s="0" t="n">
        <v>0</v>
      </c>
      <c r="H9930" s="0" t="n">
        <v>0</v>
      </c>
      <c r="I9930" s="0" t="n">
        <v>0.01</v>
      </c>
      <c r="J9930" s="0" t="n">
        <v>0.12</v>
      </c>
      <c r="M9930" s="0" t="s">
        <v>125</v>
      </c>
      <c r="N9930" s="0" t="s">
        <v>35</v>
      </c>
      <c r="P9930" s="0" t="n">
        <f aca="false">IF(AND(OR(Dashboard!$B$5="All",D9930=Dashboard!$B$5),OR(Dashboard!$D$5="All",N9930=Dashboard!$D$5),OR(AND(C9930&lt;&gt;"",C9930&gt;=Dashboard!$F$5,C9930&lt;=Dashboard!$H$5),AND(C9930="",Dashboard!$F$5&lt;=1980,Dashboard!$H$5&gt;=2016))),1,0)</f>
        <v>1</v>
      </c>
      <c r="Q9930" s="0" t="n">
        <f aca="false">J9930*P9930+ROW()*0.00000001</f>
        <v>0.1200993</v>
      </c>
    </row>
    <row r="9931" customFormat="false" ht="15" hidden="false" customHeight="false" outlineLevel="0" collapsed="false">
      <c r="A9931" s="0" t="s">
        <v>7211</v>
      </c>
      <c r="B9931" s="0" t="s">
        <v>117</v>
      </c>
      <c r="C9931" s="0" t="n">
        <v>2000</v>
      </c>
      <c r="D9931" s="0" t="s">
        <v>41</v>
      </c>
      <c r="E9931" s="0" t="s">
        <v>142</v>
      </c>
      <c r="F9931" s="0" t="n">
        <v>0.07</v>
      </c>
      <c r="G9931" s="0" t="n">
        <v>0.04</v>
      </c>
      <c r="H9931" s="0" t="n">
        <v>0</v>
      </c>
      <c r="I9931" s="0" t="n">
        <v>0.01</v>
      </c>
      <c r="J9931" s="0" t="n">
        <v>0.12</v>
      </c>
      <c r="N9931" s="0" t="s">
        <v>74</v>
      </c>
      <c r="P9931" s="0" t="n">
        <f aca="false">IF(AND(OR(Dashboard!$B$5="All",D9931=Dashboard!$B$5),OR(Dashboard!$D$5="All",N9931=Dashboard!$D$5),OR(AND(C9931&lt;&gt;"",C9931&gt;=Dashboard!$F$5,C9931&lt;=Dashboard!$H$5),AND(C9931="",Dashboard!$F$5&lt;=1980,Dashboard!$H$5&gt;=2016))),1,0)</f>
        <v>1</v>
      </c>
      <c r="Q9931" s="0" t="n">
        <f aca="false">J9931*P9931+ROW()*0.00000001</f>
        <v>0.12009931</v>
      </c>
    </row>
    <row r="9932" customFormat="false" ht="15" hidden="false" customHeight="false" outlineLevel="0" collapsed="false">
      <c r="A9932" s="0" t="s">
        <v>7212</v>
      </c>
      <c r="B9932" s="0" t="s">
        <v>50</v>
      </c>
      <c r="C9932" s="0" t="n">
        <v>2008</v>
      </c>
      <c r="D9932" s="0" t="s">
        <v>48</v>
      </c>
      <c r="E9932" s="0" t="s">
        <v>2960</v>
      </c>
      <c r="F9932" s="0" t="n">
        <v>0.11</v>
      </c>
      <c r="G9932" s="0" t="n">
        <v>0</v>
      </c>
      <c r="H9932" s="0" t="n">
        <v>0</v>
      </c>
      <c r="I9932" s="0" t="n">
        <v>0.01</v>
      </c>
      <c r="J9932" s="0" t="n">
        <v>0.12</v>
      </c>
      <c r="M9932" s="0" t="s">
        <v>103</v>
      </c>
      <c r="N9932" s="0" t="s">
        <v>35</v>
      </c>
      <c r="P9932" s="0" t="n">
        <f aca="false">IF(AND(OR(Dashboard!$B$5="All",D9932=Dashboard!$B$5),OR(Dashboard!$D$5="All",N9932=Dashboard!$D$5),OR(AND(C9932&lt;&gt;"",C9932&gt;=Dashboard!$F$5,C9932&lt;=Dashboard!$H$5),AND(C9932="",Dashboard!$F$5&lt;=1980,Dashboard!$H$5&gt;=2016))),1,0)</f>
        <v>1</v>
      </c>
      <c r="Q9932" s="0" t="n">
        <f aca="false">J9932*P9932+ROW()*0.00000001</f>
        <v>0.12009932</v>
      </c>
    </row>
    <row r="9933" customFormat="false" ht="15" hidden="false" customHeight="false" outlineLevel="0" collapsed="false">
      <c r="A9933" s="0" t="s">
        <v>7213</v>
      </c>
      <c r="B9933" s="0" t="s">
        <v>76</v>
      </c>
      <c r="C9933" s="0" t="n">
        <v>2002</v>
      </c>
      <c r="D9933" s="0" t="s">
        <v>102</v>
      </c>
      <c r="E9933" s="0" t="s">
        <v>2331</v>
      </c>
      <c r="F9933" s="0" t="n">
        <v>0</v>
      </c>
      <c r="G9933" s="0" t="n">
        <v>0</v>
      </c>
      <c r="H9933" s="0" t="n">
        <v>0.12</v>
      </c>
      <c r="I9933" s="0" t="n">
        <v>0</v>
      </c>
      <c r="J9933" s="0" t="n">
        <v>0.12</v>
      </c>
      <c r="N9933" s="0" t="s">
        <v>74</v>
      </c>
      <c r="P9933" s="0" t="n">
        <f aca="false">IF(AND(OR(Dashboard!$B$5="All",D9933=Dashboard!$B$5),OR(Dashboard!$D$5="All",N9933=Dashboard!$D$5),OR(AND(C9933&lt;&gt;"",C9933&gt;=Dashboard!$F$5,C9933&lt;=Dashboard!$H$5),AND(C9933="",Dashboard!$F$5&lt;=1980,Dashboard!$H$5&gt;=2016))),1,0)</f>
        <v>1</v>
      </c>
      <c r="Q9933" s="0" t="n">
        <f aca="false">J9933*P9933+ROW()*0.00000001</f>
        <v>0.12009933</v>
      </c>
    </row>
    <row r="9934" customFormat="false" ht="15" hidden="false" customHeight="false" outlineLevel="0" collapsed="false">
      <c r="A9934" s="0" t="s">
        <v>1347</v>
      </c>
      <c r="B9934" s="0" t="s">
        <v>85</v>
      </c>
      <c r="C9934" s="0" t="n">
        <v>2002</v>
      </c>
      <c r="D9934" s="0" t="s">
        <v>56</v>
      </c>
      <c r="E9934" s="0" t="s">
        <v>449</v>
      </c>
      <c r="F9934" s="0" t="n">
        <v>0.08</v>
      </c>
      <c r="G9934" s="0" t="n">
        <v>0.03</v>
      </c>
      <c r="H9934" s="0" t="n">
        <v>0</v>
      </c>
      <c r="I9934" s="0" t="n">
        <v>0</v>
      </c>
      <c r="J9934" s="0" t="n">
        <v>0.12</v>
      </c>
      <c r="K9934" s="0" t="n">
        <v>72</v>
      </c>
      <c r="L9934" s="0" t="n">
        <v>7</v>
      </c>
      <c r="M9934" s="0" t="s">
        <v>103</v>
      </c>
      <c r="N9934" s="0" t="s">
        <v>35</v>
      </c>
      <c r="O9934" s="0" t="s">
        <v>37</v>
      </c>
      <c r="P9934" s="0" t="n">
        <f aca="false">IF(AND(OR(Dashboard!$B$5="All",D9934=Dashboard!$B$5),OR(Dashboard!$D$5="All",N9934=Dashboard!$D$5),OR(AND(C9934&lt;&gt;"",C9934&gt;=Dashboard!$F$5,C9934&lt;=Dashboard!$H$5),AND(C9934="",Dashboard!$F$5&lt;=1980,Dashboard!$H$5&gt;=2016))),1,0)</f>
        <v>1</v>
      </c>
      <c r="Q9934" s="0" t="n">
        <f aca="false">J9934*P9934+ROW()*0.00000001</f>
        <v>0.12009934</v>
      </c>
    </row>
    <row r="9935" customFormat="false" ht="15" hidden="false" customHeight="false" outlineLevel="0" collapsed="false">
      <c r="A9935" s="0" t="s">
        <v>7214</v>
      </c>
      <c r="B9935" s="0" t="s">
        <v>50</v>
      </c>
      <c r="C9935" s="0" t="n">
        <v>2009</v>
      </c>
      <c r="D9935" s="0" t="s">
        <v>58</v>
      </c>
      <c r="E9935" s="0" t="s">
        <v>142</v>
      </c>
      <c r="F9935" s="0" t="n">
        <v>0.11</v>
      </c>
      <c r="G9935" s="0" t="n">
        <v>0</v>
      </c>
      <c r="H9935" s="0" t="n">
        <v>0</v>
      </c>
      <c r="I9935" s="0" t="n">
        <v>0.01</v>
      </c>
      <c r="J9935" s="0" t="n">
        <v>0.12</v>
      </c>
      <c r="M9935" s="0" t="s">
        <v>36</v>
      </c>
      <c r="N9935" s="0" t="s">
        <v>35</v>
      </c>
      <c r="P9935" s="0" t="n">
        <f aca="false">IF(AND(OR(Dashboard!$B$5="All",D9935=Dashboard!$B$5),OR(Dashboard!$D$5="All",N9935=Dashboard!$D$5),OR(AND(C9935&lt;&gt;"",C9935&gt;=Dashboard!$F$5,C9935&lt;=Dashboard!$H$5),AND(C9935="",Dashboard!$F$5&lt;=1980,Dashboard!$H$5&gt;=2016))),1,0)</f>
        <v>1</v>
      </c>
      <c r="Q9935" s="0" t="n">
        <f aca="false">J9935*P9935+ROW()*0.00000001</f>
        <v>0.12009935</v>
      </c>
    </row>
    <row r="9936" customFormat="false" ht="15" hidden="false" customHeight="false" outlineLevel="0" collapsed="false">
      <c r="A9936" s="0" t="s">
        <v>7215</v>
      </c>
      <c r="B9936" s="0" t="s">
        <v>50</v>
      </c>
      <c r="C9936" s="0" t="n">
        <v>2007</v>
      </c>
      <c r="D9936" s="0" t="s">
        <v>52</v>
      </c>
      <c r="E9936" s="0" t="s">
        <v>220</v>
      </c>
      <c r="F9936" s="0" t="n">
        <v>0.11</v>
      </c>
      <c r="G9936" s="0" t="n">
        <v>0</v>
      </c>
      <c r="H9936" s="0" t="n">
        <v>0</v>
      </c>
      <c r="I9936" s="0" t="n">
        <v>0.01</v>
      </c>
      <c r="J9936" s="0" t="n">
        <v>0.12</v>
      </c>
      <c r="K9936" s="0" t="n">
        <v>61</v>
      </c>
      <c r="L9936" s="0" t="n">
        <v>4.9</v>
      </c>
      <c r="M9936" s="0" t="s">
        <v>103</v>
      </c>
      <c r="N9936" s="0" t="s">
        <v>35</v>
      </c>
      <c r="O9936" s="0" t="s">
        <v>67</v>
      </c>
      <c r="P9936" s="0" t="n">
        <f aca="false">IF(AND(OR(Dashboard!$B$5="All",D9936=Dashboard!$B$5),OR(Dashboard!$D$5="All",N9936=Dashboard!$D$5),OR(AND(C9936&lt;&gt;"",C9936&gt;=Dashboard!$F$5,C9936&lt;=Dashboard!$H$5),AND(C9936="",Dashboard!$F$5&lt;=1980,Dashboard!$H$5&gt;=2016))),1,0)</f>
        <v>1</v>
      </c>
      <c r="Q9936" s="0" t="n">
        <f aca="false">J9936*P9936+ROW()*0.00000001</f>
        <v>0.12009936</v>
      </c>
    </row>
    <row r="9937" customFormat="false" ht="15" hidden="false" customHeight="false" outlineLevel="0" collapsed="false">
      <c r="A9937" s="0" t="s">
        <v>7216</v>
      </c>
      <c r="B9937" s="0" t="s">
        <v>117</v>
      </c>
      <c r="C9937" s="0" t="n">
        <v>2001</v>
      </c>
      <c r="D9937" s="0" t="s">
        <v>114</v>
      </c>
      <c r="E9937" s="0" t="s">
        <v>418</v>
      </c>
      <c r="F9937" s="0" t="n">
        <v>0.06</v>
      </c>
      <c r="G9937" s="0" t="n">
        <v>0.04</v>
      </c>
      <c r="H9937" s="0" t="n">
        <v>0</v>
      </c>
      <c r="I9937" s="0" t="n">
        <v>0.01</v>
      </c>
      <c r="J9937" s="0" t="n">
        <v>0.12</v>
      </c>
      <c r="N9937" s="0" t="s">
        <v>74</v>
      </c>
      <c r="P9937" s="0" t="n">
        <f aca="false">IF(AND(OR(Dashboard!$B$5="All",D9937=Dashboard!$B$5),OR(Dashboard!$D$5="All",N9937=Dashboard!$D$5),OR(AND(C9937&lt;&gt;"",C9937&gt;=Dashboard!$F$5,C9937&lt;=Dashboard!$H$5),AND(C9937="",Dashboard!$F$5&lt;=1980,Dashboard!$H$5&gt;=2016))),1,0)</f>
        <v>1</v>
      </c>
      <c r="Q9937" s="0" t="n">
        <f aca="false">J9937*P9937+ROW()*0.00000001</f>
        <v>0.12009937</v>
      </c>
    </row>
    <row r="9938" customFormat="false" ht="15" hidden="false" customHeight="false" outlineLevel="0" collapsed="false">
      <c r="A9938" s="0" t="s">
        <v>7217</v>
      </c>
      <c r="B9938" s="0" t="s">
        <v>76</v>
      </c>
      <c r="C9938" s="0" t="n">
        <v>2003</v>
      </c>
      <c r="D9938" s="0" t="s">
        <v>71</v>
      </c>
      <c r="E9938" s="0" t="s">
        <v>154</v>
      </c>
      <c r="F9938" s="0" t="n">
        <v>0.06</v>
      </c>
      <c r="G9938" s="0" t="n">
        <v>0.04</v>
      </c>
      <c r="H9938" s="0" t="n">
        <v>0</v>
      </c>
      <c r="I9938" s="0" t="n">
        <v>0.01</v>
      </c>
      <c r="J9938" s="0" t="n">
        <v>0.12</v>
      </c>
      <c r="K9938" s="0" t="n">
        <v>68</v>
      </c>
      <c r="L9938" s="0" t="n">
        <v>7.7</v>
      </c>
      <c r="M9938" s="0" t="s">
        <v>73</v>
      </c>
      <c r="N9938" s="0" t="s">
        <v>74</v>
      </c>
      <c r="O9938" s="0" t="s">
        <v>67</v>
      </c>
      <c r="P9938" s="0" t="n">
        <f aca="false">IF(AND(OR(Dashboard!$B$5="All",D9938=Dashboard!$B$5),OR(Dashboard!$D$5="All",N9938=Dashboard!$D$5),OR(AND(C9938&lt;&gt;"",C9938&gt;=Dashboard!$F$5,C9938&lt;=Dashboard!$H$5),AND(C9938="",Dashboard!$F$5&lt;=1980,Dashboard!$H$5&gt;=2016))),1,0)</f>
        <v>1</v>
      </c>
      <c r="Q9938" s="0" t="n">
        <f aca="false">J9938*P9938+ROW()*0.00000001</f>
        <v>0.12009938</v>
      </c>
    </row>
    <row r="9939" customFormat="false" ht="15" hidden="false" customHeight="false" outlineLevel="0" collapsed="false">
      <c r="A9939" s="0" t="s">
        <v>3399</v>
      </c>
      <c r="B9939" s="0" t="s">
        <v>97</v>
      </c>
      <c r="C9939" s="0" t="n">
        <v>2011</v>
      </c>
      <c r="D9939" s="0" t="s">
        <v>34</v>
      </c>
      <c r="E9939" s="0" t="s">
        <v>1169</v>
      </c>
      <c r="F9939" s="0" t="n">
        <v>0.11</v>
      </c>
      <c r="G9939" s="0" t="n">
        <v>0</v>
      </c>
      <c r="H9939" s="0" t="n">
        <v>0</v>
      </c>
      <c r="I9939" s="0" t="n">
        <v>0.01</v>
      </c>
      <c r="J9939" s="0" t="n">
        <v>0.12</v>
      </c>
      <c r="M9939" s="0" t="s">
        <v>36</v>
      </c>
      <c r="N9939" s="0" t="s">
        <v>35</v>
      </c>
      <c r="P9939" s="0" t="n">
        <f aca="false">IF(AND(OR(Dashboard!$B$5="All",D9939=Dashboard!$B$5),OR(Dashboard!$D$5="All",N9939=Dashboard!$D$5),OR(AND(C9939&lt;&gt;"",C9939&gt;=Dashboard!$F$5,C9939&lt;=Dashboard!$H$5),AND(C9939="",Dashboard!$F$5&lt;=1980,Dashboard!$H$5&gt;=2016))),1,0)</f>
        <v>1</v>
      </c>
      <c r="Q9939" s="0" t="n">
        <f aca="false">J9939*P9939+ROW()*0.00000001</f>
        <v>0.12009939</v>
      </c>
    </row>
    <row r="9940" customFormat="false" ht="15" hidden="false" customHeight="false" outlineLevel="0" collapsed="false">
      <c r="A9940" s="0" t="s">
        <v>7218</v>
      </c>
      <c r="B9940" s="0" t="s">
        <v>144</v>
      </c>
      <c r="C9940" s="0" t="n">
        <v>2004</v>
      </c>
      <c r="D9940" s="0" t="s">
        <v>114</v>
      </c>
      <c r="E9940" s="0" t="s">
        <v>124</v>
      </c>
      <c r="F9940" s="0" t="n">
        <v>0.09</v>
      </c>
      <c r="G9940" s="0" t="n">
        <v>0.03</v>
      </c>
      <c r="H9940" s="0" t="n">
        <v>0</v>
      </c>
      <c r="I9940" s="0" t="n">
        <v>0</v>
      </c>
      <c r="J9940" s="0" t="n">
        <v>0.12</v>
      </c>
      <c r="K9940" s="0" t="n">
        <v>45</v>
      </c>
      <c r="L9940" s="0" t="n">
        <v>7.3</v>
      </c>
      <c r="M9940" s="0" t="s">
        <v>73</v>
      </c>
      <c r="N9940" s="0" t="s">
        <v>66</v>
      </c>
      <c r="O9940" s="0" t="s">
        <v>177</v>
      </c>
      <c r="P9940" s="0" t="n">
        <f aca="false">IF(AND(OR(Dashboard!$B$5="All",D9940=Dashboard!$B$5),OR(Dashboard!$D$5="All",N9940=Dashboard!$D$5),OR(AND(C9940&lt;&gt;"",C9940&gt;=Dashboard!$F$5,C9940&lt;=Dashboard!$H$5),AND(C9940="",Dashboard!$F$5&lt;=1980,Dashboard!$H$5&gt;=2016))),1,0)</f>
        <v>1</v>
      </c>
      <c r="Q9940" s="0" t="n">
        <f aca="false">J9940*P9940+ROW()*0.00000001</f>
        <v>0.1200994</v>
      </c>
    </row>
    <row r="9941" customFormat="false" ht="15" hidden="false" customHeight="false" outlineLevel="0" collapsed="false">
      <c r="A9941" s="0" t="s">
        <v>4248</v>
      </c>
      <c r="B9941" s="0" t="s">
        <v>70</v>
      </c>
      <c r="C9941" s="0" t="n">
        <v>2011</v>
      </c>
      <c r="D9941" s="0" t="s">
        <v>52</v>
      </c>
      <c r="E9941" s="0" t="s">
        <v>91</v>
      </c>
      <c r="F9941" s="0" t="n">
        <v>0.11</v>
      </c>
      <c r="G9941" s="0" t="n">
        <v>0</v>
      </c>
      <c r="H9941" s="0" t="n">
        <v>0</v>
      </c>
      <c r="I9941" s="0" t="n">
        <v>0.01</v>
      </c>
      <c r="J9941" s="0" t="n">
        <v>0.12</v>
      </c>
      <c r="M9941" s="0" t="s">
        <v>125</v>
      </c>
      <c r="N9941" s="0" t="s">
        <v>74</v>
      </c>
      <c r="P9941" s="0" t="n">
        <f aca="false">IF(AND(OR(Dashboard!$B$5="All",D9941=Dashboard!$B$5),OR(Dashboard!$D$5="All",N9941=Dashboard!$D$5),OR(AND(C9941&lt;&gt;"",C9941&gt;=Dashboard!$F$5,C9941&lt;=Dashboard!$H$5),AND(C9941="",Dashboard!$F$5&lt;=1980,Dashboard!$H$5&gt;=2016))),1,0)</f>
        <v>1</v>
      </c>
      <c r="Q9941" s="0" t="n">
        <f aca="false">J9941*P9941+ROW()*0.00000001</f>
        <v>0.12009941</v>
      </c>
    </row>
    <row r="9942" customFormat="false" ht="15" hidden="false" customHeight="false" outlineLevel="0" collapsed="false">
      <c r="A9942" s="0" t="s">
        <v>1042</v>
      </c>
      <c r="B9942" s="0" t="s">
        <v>184</v>
      </c>
      <c r="C9942" s="0" t="n">
        <v>2013</v>
      </c>
      <c r="D9942" s="0" t="s">
        <v>71</v>
      </c>
      <c r="E9942" s="0" t="s">
        <v>243</v>
      </c>
      <c r="F9942" s="0" t="n">
        <v>0.04</v>
      </c>
      <c r="G9942" s="0" t="n">
        <v>0.06</v>
      </c>
      <c r="H9942" s="0" t="n">
        <v>0</v>
      </c>
      <c r="I9942" s="0" t="n">
        <v>0.01</v>
      </c>
      <c r="J9942" s="0" t="n">
        <v>0.12</v>
      </c>
      <c r="K9942" s="0" t="n">
        <v>77</v>
      </c>
      <c r="L9942" s="0" t="n">
        <v>7.3</v>
      </c>
      <c r="M9942" s="0" t="s">
        <v>125</v>
      </c>
      <c r="N9942" s="0" t="s">
        <v>35</v>
      </c>
      <c r="O9942" s="0" t="s">
        <v>37</v>
      </c>
      <c r="P9942" s="0" t="n">
        <f aca="false">IF(AND(OR(Dashboard!$B$5="All",D9942=Dashboard!$B$5),OR(Dashboard!$D$5="All",N9942=Dashboard!$D$5),OR(AND(C9942&lt;&gt;"",C9942&gt;=Dashboard!$F$5,C9942&lt;=Dashboard!$H$5),AND(C9942="",Dashboard!$F$5&lt;=1980,Dashboard!$H$5&gt;=2016))),1,0)</f>
        <v>1</v>
      </c>
      <c r="Q9942" s="0" t="n">
        <f aca="false">J9942*P9942+ROW()*0.00000001</f>
        <v>0.12009942</v>
      </c>
    </row>
    <row r="9943" customFormat="false" ht="15" hidden="false" customHeight="false" outlineLevel="0" collapsed="false">
      <c r="A9943" s="0" t="s">
        <v>7219</v>
      </c>
      <c r="B9943" s="0" t="s">
        <v>50</v>
      </c>
      <c r="C9943" s="0" t="n">
        <v>2007</v>
      </c>
      <c r="D9943" s="0" t="s">
        <v>48</v>
      </c>
      <c r="E9943" s="0" t="s">
        <v>3571</v>
      </c>
      <c r="F9943" s="0" t="n">
        <v>0.11</v>
      </c>
      <c r="G9943" s="0" t="n">
        <v>0</v>
      </c>
      <c r="H9943" s="0" t="n">
        <v>0</v>
      </c>
      <c r="I9943" s="0" t="n">
        <v>0.01</v>
      </c>
      <c r="J9943" s="0" t="n">
        <v>0.12</v>
      </c>
      <c r="M9943" s="0" t="s">
        <v>36</v>
      </c>
      <c r="N9943" s="0" t="s">
        <v>35</v>
      </c>
      <c r="P9943" s="0" t="n">
        <f aca="false">IF(AND(OR(Dashboard!$B$5="All",D9943=Dashboard!$B$5),OR(Dashboard!$D$5="All",N9943=Dashboard!$D$5),OR(AND(C9943&lt;&gt;"",C9943&gt;=Dashboard!$F$5,C9943&lt;=Dashboard!$H$5),AND(C9943="",Dashboard!$F$5&lt;=1980,Dashboard!$H$5&gt;=2016))),1,0)</f>
        <v>1</v>
      </c>
      <c r="Q9943" s="0" t="n">
        <f aca="false">J9943*P9943+ROW()*0.00000001</f>
        <v>0.12009943</v>
      </c>
    </row>
    <row r="9944" customFormat="false" ht="15" hidden="false" customHeight="false" outlineLevel="0" collapsed="false">
      <c r="A9944" s="0" t="s">
        <v>5897</v>
      </c>
      <c r="B9944" s="0" t="s">
        <v>144</v>
      </c>
      <c r="C9944" s="0" t="n">
        <v>2003</v>
      </c>
      <c r="D9944" s="0" t="s">
        <v>71</v>
      </c>
      <c r="E9944" s="0" t="s">
        <v>293</v>
      </c>
      <c r="F9944" s="0" t="n">
        <v>0.09</v>
      </c>
      <c r="G9944" s="0" t="n">
        <v>0.03</v>
      </c>
      <c r="H9944" s="0" t="n">
        <v>0</v>
      </c>
      <c r="I9944" s="0" t="n">
        <v>0</v>
      </c>
      <c r="J9944" s="0" t="n">
        <v>0.12</v>
      </c>
      <c r="K9944" s="0" t="n">
        <v>73</v>
      </c>
      <c r="L9944" s="0" t="n">
        <v>8.4</v>
      </c>
      <c r="M9944" s="0" t="s">
        <v>103</v>
      </c>
      <c r="N9944" s="0" t="s">
        <v>66</v>
      </c>
      <c r="O9944" s="0" t="s">
        <v>37</v>
      </c>
      <c r="P9944" s="0" t="n">
        <f aca="false">IF(AND(OR(Dashboard!$B$5="All",D9944=Dashboard!$B$5),OR(Dashboard!$D$5="All",N9944=Dashboard!$D$5),OR(AND(C9944&lt;&gt;"",C9944&gt;=Dashboard!$F$5,C9944&lt;=Dashboard!$H$5),AND(C9944="",Dashboard!$F$5&lt;=1980,Dashboard!$H$5&gt;=2016))),1,0)</f>
        <v>1</v>
      </c>
      <c r="Q9944" s="0" t="n">
        <f aca="false">J9944*P9944+ROW()*0.00000001</f>
        <v>0.12009944</v>
      </c>
    </row>
    <row r="9945" customFormat="false" ht="15" hidden="false" customHeight="false" outlineLevel="0" collapsed="false">
      <c r="A9945" s="0" t="s">
        <v>7220</v>
      </c>
      <c r="B9945" s="0" t="s">
        <v>33</v>
      </c>
      <c r="C9945" s="0" t="n">
        <v>2008</v>
      </c>
      <c r="D9945" s="0" t="s">
        <v>71</v>
      </c>
      <c r="E9945" s="0" t="s">
        <v>1002</v>
      </c>
      <c r="F9945" s="0" t="n">
        <v>0.11</v>
      </c>
      <c r="G9945" s="0" t="n">
        <v>0</v>
      </c>
      <c r="H9945" s="0" t="n">
        <v>0</v>
      </c>
      <c r="I9945" s="0" t="n">
        <v>0.01</v>
      </c>
      <c r="J9945" s="0" t="n">
        <v>0.12</v>
      </c>
      <c r="K9945" s="0" t="n">
        <v>55</v>
      </c>
      <c r="L9945" s="0" t="n">
        <v>8</v>
      </c>
      <c r="M9945" s="0" t="s">
        <v>73</v>
      </c>
      <c r="N9945" s="0" t="s">
        <v>35</v>
      </c>
      <c r="O9945" s="0" t="s">
        <v>53</v>
      </c>
      <c r="P9945" s="0" t="n">
        <f aca="false">IF(AND(OR(Dashboard!$B$5="All",D9945=Dashboard!$B$5),OR(Dashboard!$D$5="All",N9945=Dashboard!$D$5),OR(AND(C9945&lt;&gt;"",C9945&gt;=Dashboard!$F$5,C9945&lt;=Dashboard!$H$5),AND(C9945="",Dashboard!$F$5&lt;=1980,Dashboard!$H$5&gt;=2016))),1,0)</f>
        <v>1</v>
      </c>
      <c r="Q9945" s="0" t="n">
        <f aca="false">J9945*P9945+ROW()*0.00000001</f>
        <v>0.12009945</v>
      </c>
    </row>
    <row r="9946" customFormat="false" ht="15" hidden="false" customHeight="false" outlineLevel="0" collapsed="false">
      <c r="A9946" s="0" t="s">
        <v>7221</v>
      </c>
      <c r="B9946" s="0" t="s">
        <v>873</v>
      </c>
      <c r="C9946" s="0" t="n">
        <v>1997</v>
      </c>
      <c r="D9946" s="0" t="s">
        <v>48</v>
      </c>
      <c r="E9946" s="0" t="s">
        <v>154</v>
      </c>
      <c r="F9946" s="0" t="n">
        <v>0</v>
      </c>
      <c r="G9946" s="0" t="n">
        <v>0</v>
      </c>
      <c r="H9946" s="0" t="n">
        <v>0.12</v>
      </c>
      <c r="I9946" s="0" t="n">
        <v>0</v>
      </c>
      <c r="J9946" s="0" t="n">
        <v>0.12</v>
      </c>
      <c r="N9946" s="0" t="s">
        <v>154</v>
      </c>
      <c r="P9946" s="0" t="n">
        <f aca="false">IF(AND(OR(Dashboard!$B$5="All",D9946=Dashboard!$B$5),OR(Dashboard!$D$5="All",N9946=Dashboard!$D$5),OR(AND(C9946&lt;&gt;"",C9946&gt;=Dashboard!$F$5,C9946&lt;=Dashboard!$H$5),AND(C9946="",Dashboard!$F$5&lt;=1980,Dashboard!$H$5&gt;=2016))),1,0)</f>
        <v>1</v>
      </c>
      <c r="Q9946" s="0" t="n">
        <f aca="false">J9946*P9946+ROW()*0.00000001</f>
        <v>0.12009946</v>
      </c>
    </row>
    <row r="9947" customFormat="false" ht="15" hidden="false" customHeight="false" outlineLevel="0" collapsed="false">
      <c r="A9947" s="0" t="s">
        <v>4326</v>
      </c>
      <c r="B9947" s="0" t="s">
        <v>152</v>
      </c>
      <c r="C9947" s="0" t="n">
        <v>2014</v>
      </c>
      <c r="D9947" s="0" t="s">
        <v>58</v>
      </c>
      <c r="E9947" s="0" t="s">
        <v>4034</v>
      </c>
      <c r="F9947" s="0" t="n">
        <v>0.02</v>
      </c>
      <c r="G9947" s="0" t="n">
        <v>0.09</v>
      </c>
      <c r="H9947" s="0" t="n">
        <v>0</v>
      </c>
      <c r="I9947" s="0" t="n">
        <v>0.01</v>
      </c>
      <c r="J9947" s="0" t="n">
        <v>0.12</v>
      </c>
      <c r="K9947" s="0" t="n">
        <v>75</v>
      </c>
      <c r="L9947" s="0" t="n">
        <v>7</v>
      </c>
      <c r="M9947" s="0" t="s">
        <v>103</v>
      </c>
      <c r="N9947" s="0" t="s">
        <v>152</v>
      </c>
      <c r="O9947" s="0" t="s">
        <v>37</v>
      </c>
      <c r="P9947" s="0" t="n">
        <f aca="false">IF(AND(OR(Dashboard!$B$5="All",D9947=Dashboard!$B$5),OR(Dashboard!$D$5="All",N9947=Dashboard!$D$5),OR(AND(C9947&lt;&gt;"",C9947&gt;=Dashboard!$F$5,C9947&lt;=Dashboard!$H$5),AND(C9947="",Dashboard!$F$5&lt;=1980,Dashboard!$H$5&gt;=2016))),1,0)</f>
        <v>1</v>
      </c>
      <c r="Q9947" s="0" t="n">
        <f aca="false">J9947*P9947+ROW()*0.00000001</f>
        <v>0.12009947</v>
      </c>
    </row>
    <row r="9948" customFormat="false" ht="15" hidden="false" customHeight="false" outlineLevel="0" collapsed="false">
      <c r="A9948" s="0" t="s">
        <v>2145</v>
      </c>
      <c r="B9948" s="0" t="s">
        <v>164</v>
      </c>
      <c r="C9948" s="0" t="n">
        <v>2007</v>
      </c>
      <c r="D9948" s="0" t="s">
        <v>46</v>
      </c>
      <c r="E9948" s="0" t="s">
        <v>328</v>
      </c>
      <c r="F9948" s="0" t="n">
        <v>0</v>
      </c>
      <c r="G9948" s="0" t="n">
        <v>0</v>
      </c>
      <c r="H9948" s="0" t="n">
        <v>0.12</v>
      </c>
      <c r="I9948" s="0" t="n">
        <v>0</v>
      </c>
      <c r="J9948" s="0" t="n">
        <v>0.12</v>
      </c>
      <c r="N9948" s="0" t="s">
        <v>74</v>
      </c>
      <c r="P9948" s="0" t="n">
        <f aca="false">IF(AND(OR(Dashboard!$B$5="All",D9948=Dashboard!$B$5),OR(Dashboard!$D$5="All",N9948=Dashboard!$D$5),OR(AND(C9948&lt;&gt;"",C9948&gt;=Dashboard!$F$5,C9948&lt;=Dashboard!$H$5),AND(C9948="",Dashboard!$F$5&lt;=1980,Dashboard!$H$5&gt;=2016))),1,0)</f>
        <v>1</v>
      </c>
      <c r="Q9948" s="0" t="n">
        <f aca="false">J9948*P9948+ROW()*0.00000001</f>
        <v>0.12009948</v>
      </c>
    </row>
    <row r="9949" customFormat="false" ht="15" hidden="false" customHeight="false" outlineLevel="0" collapsed="false">
      <c r="A9949" s="0" t="s">
        <v>5649</v>
      </c>
      <c r="B9949" s="0" t="s">
        <v>186</v>
      </c>
      <c r="C9949" s="0" t="n">
        <v>2005</v>
      </c>
      <c r="D9949" s="0" t="s">
        <v>71</v>
      </c>
      <c r="E9949" s="0" t="s">
        <v>220</v>
      </c>
      <c r="F9949" s="0" t="n">
        <v>0.09</v>
      </c>
      <c r="G9949" s="0" t="n">
        <v>0.02</v>
      </c>
      <c r="H9949" s="0" t="n">
        <v>0</v>
      </c>
      <c r="I9949" s="0" t="n">
        <v>0</v>
      </c>
      <c r="J9949" s="0" t="n">
        <v>0.12</v>
      </c>
      <c r="K9949" s="0" t="n">
        <v>57</v>
      </c>
      <c r="M9949" s="0" t="s">
        <v>125</v>
      </c>
      <c r="N9949" s="0" t="s">
        <v>35</v>
      </c>
      <c r="O9949" s="0" t="s">
        <v>53</v>
      </c>
      <c r="P9949" s="0" t="n">
        <f aca="false">IF(AND(OR(Dashboard!$B$5="All",D9949=Dashboard!$B$5),OR(Dashboard!$D$5="All",N9949=Dashboard!$D$5),OR(AND(C9949&lt;&gt;"",C9949&gt;=Dashboard!$F$5,C9949&lt;=Dashboard!$H$5),AND(C9949="",Dashboard!$F$5&lt;=1980,Dashboard!$H$5&gt;=2016))),1,0)</f>
        <v>1</v>
      </c>
      <c r="Q9949" s="0" t="n">
        <f aca="false">J9949*P9949+ROW()*0.00000001</f>
        <v>0.12009949</v>
      </c>
    </row>
    <row r="9950" customFormat="false" ht="15" hidden="false" customHeight="false" outlineLevel="0" collapsed="false">
      <c r="A9950" s="0" t="s">
        <v>7222</v>
      </c>
      <c r="B9950" s="0" t="s">
        <v>851</v>
      </c>
      <c r="C9950" s="0" t="n">
        <v>2012</v>
      </c>
      <c r="D9950" s="0" t="s">
        <v>102</v>
      </c>
      <c r="E9950" s="0" t="s">
        <v>89</v>
      </c>
      <c r="F9950" s="0" t="n">
        <v>0.05</v>
      </c>
      <c r="G9950" s="0" t="n">
        <v>0.05</v>
      </c>
      <c r="H9950" s="0" t="n">
        <v>0</v>
      </c>
      <c r="I9950" s="0" t="n">
        <v>0.02</v>
      </c>
      <c r="J9950" s="0" t="n">
        <v>0.12</v>
      </c>
      <c r="K9950" s="0" t="n">
        <v>54</v>
      </c>
      <c r="L9950" s="0" t="n">
        <v>3.8</v>
      </c>
      <c r="M9950" s="0" t="s">
        <v>103</v>
      </c>
      <c r="N9950" s="0" t="s">
        <v>74</v>
      </c>
      <c r="O9950" s="0" t="s">
        <v>53</v>
      </c>
      <c r="P9950" s="0" t="n">
        <f aca="false">IF(AND(OR(Dashboard!$B$5="All",D9950=Dashboard!$B$5),OR(Dashboard!$D$5="All",N9950=Dashboard!$D$5),OR(AND(C9950&lt;&gt;"",C9950&gt;=Dashboard!$F$5,C9950&lt;=Dashboard!$H$5),AND(C9950="",Dashboard!$F$5&lt;=1980,Dashboard!$H$5&gt;=2016))),1,0)</f>
        <v>1</v>
      </c>
      <c r="Q9950" s="0" t="n">
        <f aca="false">J9950*P9950+ROW()*0.00000001</f>
        <v>0.1200995</v>
      </c>
    </row>
    <row r="9951" customFormat="false" ht="15" hidden="false" customHeight="false" outlineLevel="0" collapsed="false">
      <c r="A9951" s="0" t="s">
        <v>7223</v>
      </c>
      <c r="B9951" s="0" t="s">
        <v>50</v>
      </c>
      <c r="C9951" s="0" t="n">
        <v>2010</v>
      </c>
      <c r="D9951" s="0" t="s">
        <v>58</v>
      </c>
      <c r="E9951" s="0" t="s">
        <v>124</v>
      </c>
      <c r="F9951" s="0" t="n">
        <v>0.11</v>
      </c>
      <c r="G9951" s="0" t="n">
        <v>0</v>
      </c>
      <c r="H9951" s="0" t="n">
        <v>0</v>
      </c>
      <c r="I9951" s="0" t="n">
        <v>0.01</v>
      </c>
      <c r="J9951" s="0" t="n">
        <v>0.12</v>
      </c>
      <c r="M9951" s="0" t="s">
        <v>36</v>
      </c>
      <c r="N9951" s="0" t="s">
        <v>35</v>
      </c>
      <c r="P9951" s="0" t="n">
        <f aca="false">IF(AND(OR(Dashboard!$B$5="All",D9951=Dashboard!$B$5),OR(Dashboard!$D$5="All",N9951=Dashboard!$D$5),OR(AND(C9951&lt;&gt;"",C9951&gt;=Dashboard!$F$5,C9951&lt;=Dashboard!$H$5),AND(C9951="",Dashboard!$F$5&lt;=1980,Dashboard!$H$5&gt;=2016))),1,0)</f>
        <v>1</v>
      </c>
      <c r="Q9951" s="0" t="n">
        <f aca="false">J9951*P9951+ROW()*0.00000001</f>
        <v>0.12009951</v>
      </c>
    </row>
    <row r="9952" customFormat="false" ht="15" hidden="false" customHeight="false" outlineLevel="0" collapsed="false">
      <c r="A9952" s="0" t="s">
        <v>7224</v>
      </c>
      <c r="B9952" s="0" t="s">
        <v>33</v>
      </c>
      <c r="C9952" s="0" t="n">
        <v>2011</v>
      </c>
      <c r="D9952" s="0" t="s">
        <v>52</v>
      </c>
      <c r="E9952" s="0" t="s">
        <v>124</v>
      </c>
      <c r="F9952" s="0" t="n">
        <v>0.11</v>
      </c>
      <c r="G9952" s="0" t="n">
        <v>0</v>
      </c>
      <c r="H9952" s="0" t="n">
        <v>0</v>
      </c>
      <c r="I9952" s="0" t="n">
        <v>0.01</v>
      </c>
      <c r="J9952" s="0" t="n">
        <v>0.12</v>
      </c>
      <c r="M9952" s="0" t="s">
        <v>125</v>
      </c>
      <c r="N9952" s="0" t="s">
        <v>35</v>
      </c>
      <c r="P9952" s="0" t="n">
        <f aca="false">IF(AND(OR(Dashboard!$B$5="All",D9952=Dashboard!$B$5),OR(Dashboard!$D$5="All",N9952=Dashboard!$D$5),OR(AND(C9952&lt;&gt;"",C9952&gt;=Dashboard!$F$5,C9952&lt;=Dashboard!$H$5),AND(C9952="",Dashboard!$F$5&lt;=1980,Dashboard!$H$5&gt;=2016))),1,0)</f>
        <v>1</v>
      </c>
      <c r="Q9952" s="0" t="n">
        <f aca="false">J9952*P9952+ROW()*0.00000001</f>
        <v>0.12009952</v>
      </c>
    </row>
    <row r="9953" customFormat="false" ht="15" hidden="false" customHeight="false" outlineLevel="0" collapsed="false">
      <c r="A9953" s="0" t="s">
        <v>7225</v>
      </c>
      <c r="B9953" s="0" t="s">
        <v>50</v>
      </c>
      <c r="C9953" s="0" t="n">
        <v>2011</v>
      </c>
      <c r="D9953" s="0" t="s">
        <v>34</v>
      </c>
      <c r="E9953" s="0" t="s">
        <v>220</v>
      </c>
      <c r="F9953" s="0" t="n">
        <v>0</v>
      </c>
      <c r="G9953" s="0" t="n">
        <v>0</v>
      </c>
      <c r="H9953" s="0" t="n">
        <v>0.12</v>
      </c>
      <c r="I9953" s="0" t="n">
        <v>0</v>
      </c>
      <c r="J9953" s="0" t="n">
        <v>0.12</v>
      </c>
      <c r="N9953" s="0" t="s">
        <v>35</v>
      </c>
      <c r="P9953" s="0" t="n">
        <f aca="false">IF(AND(OR(Dashboard!$B$5="All",D9953=Dashboard!$B$5),OR(Dashboard!$D$5="All",N9953=Dashboard!$D$5),OR(AND(C9953&lt;&gt;"",C9953&gt;=Dashboard!$F$5,C9953&lt;=Dashboard!$H$5),AND(C9953="",Dashboard!$F$5&lt;=1980,Dashboard!$H$5&gt;=2016))),1,0)</f>
        <v>1</v>
      </c>
      <c r="Q9953" s="0" t="n">
        <f aca="false">J9953*P9953+ROW()*0.00000001</f>
        <v>0.12009953</v>
      </c>
    </row>
    <row r="9954" customFormat="false" ht="15" hidden="false" customHeight="false" outlineLevel="0" collapsed="false">
      <c r="A9954" s="0" t="s">
        <v>7226</v>
      </c>
      <c r="B9954" s="0" t="s">
        <v>50</v>
      </c>
      <c r="C9954" s="0" t="n">
        <v>2008</v>
      </c>
      <c r="D9954" s="0" t="s">
        <v>71</v>
      </c>
      <c r="E9954" s="0" t="s">
        <v>160</v>
      </c>
      <c r="F9954" s="0" t="n">
        <v>0.08</v>
      </c>
      <c r="G9954" s="0" t="n">
        <v>0.02</v>
      </c>
      <c r="H9954" s="0" t="n">
        <v>0</v>
      </c>
      <c r="I9954" s="0" t="n">
        <v>0.01</v>
      </c>
      <c r="J9954" s="0" t="n">
        <v>0.12</v>
      </c>
      <c r="K9954" s="0" t="n">
        <v>78</v>
      </c>
      <c r="L9954" s="0" t="n">
        <v>7.5</v>
      </c>
      <c r="M9954" s="0" t="s">
        <v>103</v>
      </c>
      <c r="N9954" s="0" t="s">
        <v>35</v>
      </c>
      <c r="O9954" s="0" t="s">
        <v>37</v>
      </c>
      <c r="P9954" s="0" t="n">
        <f aca="false">IF(AND(OR(Dashboard!$B$5="All",D9954=Dashboard!$B$5),OR(Dashboard!$D$5="All",N9954=Dashboard!$D$5),OR(AND(C9954&lt;&gt;"",C9954&gt;=Dashboard!$F$5,C9954&lt;=Dashboard!$H$5),AND(C9954="",Dashboard!$F$5&lt;=1980,Dashboard!$H$5&gt;=2016))),1,0)</f>
        <v>1</v>
      </c>
      <c r="Q9954" s="0" t="n">
        <f aca="false">J9954*P9954+ROW()*0.00000001</f>
        <v>0.12009954</v>
      </c>
    </row>
    <row r="9955" customFormat="false" ht="15" hidden="false" customHeight="false" outlineLevel="0" collapsed="false">
      <c r="A9955" s="0" t="s">
        <v>5918</v>
      </c>
      <c r="B9955" s="0" t="s">
        <v>70</v>
      </c>
      <c r="C9955" s="0" t="n">
        <v>2016</v>
      </c>
      <c r="D9955" s="0" t="s">
        <v>34</v>
      </c>
      <c r="E9955" s="0" t="s">
        <v>220</v>
      </c>
      <c r="F9955" s="0" t="n">
        <v>0</v>
      </c>
      <c r="G9955" s="0" t="n">
        <v>0</v>
      </c>
      <c r="H9955" s="0" t="n">
        <v>0.12</v>
      </c>
      <c r="I9955" s="0" t="n">
        <v>0</v>
      </c>
      <c r="J9955" s="0" t="n">
        <v>0.12</v>
      </c>
      <c r="N9955" s="0" t="s">
        <v>74</v>
      </c>
      <c r="P9955" s="0" t="n">
        <f aca="false">IF(AND(OR(Dashboard!$B$5="All",D9955=Dashboard!$B$5),OR(Dashboard!$D$5="All",N9955=Dashboard!$D$5),OR(AND(C9955&lt;&gt;"",C9955&gt;=Dashboard!$F$5,C9955&lt;=Dashboard!$H$5),AND(C9955="",Dashboard!$F$5&lt;=1980,Dashboard!$H$5&gt;=2016))),1,0)</f>
        <v>1</v>
      </c>
      <c r="Q9955" s="0" t="n">
        <f aca="false">J9955*P9955+ROW()*0.00000001</f>
        <v>0.12009955</v>
      </c>
    </row>
    <row r="9956" customFormat="false" ht="15" hidden="false" customHeight="false" outlineLevel="0" collapsed="false">
      <c r="A9956" s="0" t="s">
        <v>167</v>
      </c>
      <c r="B9956" s="0" t="s">
        <v>152</v>
      </c>
      <c r="C9956" s="0" t="n">
        <v>2016</v>
      </c>
      <c r="D9956" s="0" t="s">
        <v>34</v>
      </c>
      <c r="E9956" s="0" t="s">
        <v>142</v>
      </c>
      <c r="F9956" s="0" t="n">
        <v>0</v>
      </c>
      <c r="G9956" s="0" t="n">
        <v>0.11</v>
      </c>
      <c r="H9956" s="0" t="n">
        <v>0</v>
      </c>
      <c r="I9956" s="0" t="n">
        <v>0.01</v>
      </c>
      <c r="J9956" s="0" t="n">
        <v>0.12</v>
      </c>
      <c r="K9956" s="0" t="n">
        <v>84</v>
      </c>
      <c r="L9956" s="0" t="n">
        <v>4.2</v>
      </c>
      <c r="M9956" s="0" t="s">
        <v>36</v>
      </c>
      <c r="N9956" s="0" t="s">
        <v>152</v>
      </c>
      <c r="O9956" s="0" t="s">
        <v>42</v>
      </c>
      <c r="P9956" s="0" t="n">
        <f aca="false">IF(AND(OR(Dashboard!$B$5="All",D9956=Dashboard!$B$5),OR(Dashboard!$D$5="All",N9956=Dashboard!$D$5),OR(AND(C9956&lt;&gt;"",C9956&gt;=Dashboard!$F$5,C9956&lt;=Dashboard!$H$5),AND(C9956="",Dashboard!$F$5&lt;=1980,Dashboard!$H$5&gt;=2016))),1,0)</f>
        <v>1</v>
      </c>
      <c r="Q9956" s="0" t="n">
        <f aca="false">J9956*P9956+ROW()*0.00000001</f>
        <v>0.12009956</v>
      </c>
    </row>
    <row r="9957" customFormat="false" ht="15" hidden="false" customHeight="false" outlineLevel="0" collapsed="false">
      <c r="A9957" s="0" t="s">
        <v>7227</v>
      </c>
      <c r="B9957" s="0" t="s">
        <v>70</v>
      </c>
      <c r="C9957" s="0" t="n">
        <v>2011</v>
      </c>
      <c r="D9957" s="0" t="s">
        <v>34</v>
      </c>
      <c r="E9957" s="0" t="s">
        <v>89</v>
      </c>
      <c r="F9957" s="0" t="n">
        <v>0</v>
      </c>
      <c r="G9957" s="0" t="n">
        <v>0.1</v>
      </c>
      <c r="H9957" s="0" t="n">
        <v>0</v>
      </c>
      <c r="I9957" s="0" t="n">
        <v>0.02</v>
      </c>
      <c r="J9957" s="0" t="n">
        <v>0.12</v>
      </c>
      <c r="N9957" s="0" t="s">
        <v>74</v>
      </c>
      <c r="P9957" s="0" t="n">
        <f aca="false">IF(AND(OR(Dashboard!$B$5="All",D9957=Dashboard!$B$5),OR(Dashboard!$D$5="All",N9957=Dashboard!$D$5),OR(AND(C9957&lt;&gt;"",C9957&gt;=Dashboard!$F$5,C9957&lt;=Dashboard!$H$5),AND(C9957="",Dashboard!$F$5&lt;=1980,Dashboard!$H$5&gt;=2016))),1,0)</f>
        <v>1</v>
      </c>
      <c r="Q9957" s="0" t="n">
        <f aca="false">J9957*P9957+ROW()*0.00000001</f>
        <v>0.12009957</v>
      </c>
    </row>
    <row r="9958" customFormat="false" ht="15" hidden="false" customHeight="false" outlineLevel="0" collapsed="false">
      <c r="A9958" s="0" t="s">
        <v>7228</v>
      </c>
      <c r="B9958" s="0" t="s">
        <v>78</v>
      </c>
      <c r="C9958" s="0" t="n">
        <v>1991</v>
      </c>
      <c r="D9958" s="0" t="s">
        <v>56</v>
      </c>
      <c r="E9958" s="0" t="s">
        <v>211</v>
      </c>
      <c r="F9958" s="0" t="n">
        <v>0</v>
      </c>
      <c r="G9958" s="0" t="n">
        <v>0</v>
      </c>
      <c r="H9958" s="0" t="n">
        <v>0.12</v>
      </c>
      <c r="I9958" s="0" t="n">
        <v>0</v>
      </c>
      <c r="J9958" s="0" t="n">
        <v>0.12</v>
      </c>
      <c r="N9958" s="0" t="s">
        <v>35</v>
      </c>
      <c r="P9958" s="0" t="n">
        <f aca="false">IF(AND(OR(Dashboard!$B$5="All",D9958=Dashboard!$B$5),OR(Dashboard!$D$5="All",N9958=Dashboard!$D$5),OR(AND(C9958&lt;&gt;"",C9958&gt;=Dashboard!$F$5,C9958&lt;=Dashboard!$H$5),AND(C9958="",Dashboard!$F$5&lt;=1980,Dashboard!$H$5&gt;=2016))),1,0)</f>
        <v>1</v>
      </c>
      <c r="Q9958" s="0" t="n">
        <f aca="false">J9958*P9958+ROW()*0.00000001</f>
        <v>0.12009958</v>
      </c>
    </row>
    <row r="9959" customFormat="false" ht="15" hidden="false" customHeight="false" outlineLevel="0" collapsed="false">
      <c r="A9959" s="0" t="s">
        <v>7229</v>
      </c>
      <c r="B9959" s="0" t="s">
        <v>117</v>
      </c>
      <c r="C9959" s="0" t="n">
        <v>1996</v>
      </c>
      <c r="D9959" s="0" t="s">
        <v>34</v>
      </c>
      <c r="E9959" s="0" t="s">
        <v>782</v>
      </c>
      <c r="F9959" s="0" t="n">
        <v>0.06</v>
      </c>
      <c r="G9959" s="0" t="n">
        <v>0.04</v>
      </c>
      <c r="H9959" s="0" t="n">
        <v>0</v>
      </c>
      <c r="I9959" s="0" t="n">
        <v>0.01</v>
      </c>
      <c r="J9959" s="0" t="n">
        <v>0.12</v>
      </c>
      <c r="N9959" s="0" t="s">
        <v>74</v>
      </c>
      <c r="P9959" s="0" t="n">
        <f aca="false">IF(AND(OR(Dashboard!$B$5="All",D9959=Dashboard!$B$5),OR(Dashboard!$D$5="All",N9959=Dashboard!$D$5),OR(AND(C9959&lt;&gt;"",C9959&gt;=Dashboard!$F$5,C9959&lt;=Dashboard!$H$5),AND(C9959="",Dashboard!$F$5&lt;=1980,Dashboard!$H$5&gt;=2016))),1,0)</f>
        <v>1</v>
      </c>
      <c r="Q9959" s="0" t="n">
        <f aca="false">J9959*P9959+ROW()*0.00000001</f>
        <v>0.12009959</v>
      </c>
    </row>
    <row r="9960" customFormat="false" ht="15" hidden="false" customHeight="false" outlineLevel="0" collapsed="false">
      <c r="A9960" s="0" t="s">
        <v>3759</v>
      </c>
      <c r="B9960" s="0" t="s">
        <v>50</v>
      </c>
      <c r="C9960" s="0" t="n">
        <v>2011</v>
      </c>
      <c r="D9960" s="0" t="s">
        <v>52</v>
      </c>
      <c r="E9960" s="0" t="s">
        <v>418</v>
      </c>
      <c r="F9960" s="0" t="n">
        <v>0.07</v>
      </c>
      <c r="G9960" s="0" t="n">
        <v>0.03</v>
      </c>
      <c r="H9960" s="0" t="n">
        <v>0</v>
      </c>
      <c r="I9960" s="0" t="n">
        <v>0.01</v>
      </c>
      <c r="J9960" s="0" t="n">
        <v>0.12</v>
      </c>
      <c r="M9960" s="0" t="s">
        <v>36</v>
      </c>
      <c r="N9960" s="0" t="s">
        <v>35</v>
      </c>
      <c r="P9960" s="0" t="n">
        <f aca="false">IF(AND(OR(Dashboard!$B$5="All",D9960=Dashboard!$B$5),OR(Dashboard!$D$5="All",N9960=Dashboard!$D$5),OR(AND(C9960&lt;&gt;"",C9960&gt;=Dashboard!$F$5,C9960&lt;=Dashboard!$H$5),AND(C9960="",Dashboard!$F$5&lt;=1980,Dashboard!$H$5&gt;=2016))),1,0)</f>
        <v>1</v>
      </c>
      <c r="Q9960" s="0" t="n">
        <f aca="false">J9960*P9960+ROW()*0.00000001</f>
        <v>0.1200996</v>
      </c>
    </row>
    <row r="9961" customFormat="false" ht="15" hidden="false" customHeight="false" outlineLevel="0" collapsed="false">
      <c r="A9961" s="0" t="s">
        <v>5053</v>
      </c>
      <c r="B9961" s="0" t="s">
        <v>186</v>
      </c>
      <c r="C9961" s="0" t="n">
        <v>2005</v>
      </c>
      <c r="D9961" s="0" t="s">
        <v>114</v>
      </c>
      <c r="E9961" s="0" t="s">
        <v>1086</v>
      </c>
      <c r="F9961" s="0" t="n">
        <v>0.09</v>
      </c>
      <c r="G9961" s="0" t="n">
        <v>0.02</v>
      </c>
      <c r="H9961" s="0" t="n">
        <v>0</v>
      </c>
      <c r="I9961" s="0" t="n">
        <v>0</v>
      </c>
      <c r="J9961" s="0" t="n">
        <v>0.12</v>
      </c>
      <c r="M9961" s="0" t="s">
        <v>3341</v>
      </c>
      <c r="N9961" s="0" t="s">
        <v>35</v>
      </c>
      <c r="P9961" s="0" t="n">
        <f aca="false">IF(AND(OR(Dashboard!$B$5="All",D9961=Dashboard!$B$5),OR(Dashboard!$D$5="All",N9961=Dashboard!$D$5),OR(AND(C9961&lt;&gt;"",C9961&gt;=Dashboard!$F$5,C9961&lt;=Dashboard!$H$5),AND(C9961="",Dashboard!$F$5&lt;=1980,Dashboard!$H$5&gt;=2016))),1,0)</f>
        <v>1</v>
      </c>
      <c r="Q9961" s="0" t="n">
        <f aca="false">J9961*P9961+ROW()*0.00000001</f>
        <v>0.12009961</v>
      </c>
    </row>
    <row r="9962" customFormat="false" ht="15" hidden="false" customHeight="false" outlineLevel="0" collapsed="false">
      <c r="A9962" s="0" t="s">
        <v>7230</v>
      </c>
      <c r="B9962" s="0" t="s">
        <v>873</v>
      </c>
      <c r="C9962" s="0" t="n">
        <v>1998</v>
      </c>
      <c r="D9962" s="0" t="s">
        <v>46</v>
      </c>
      <c r="E9962" s="0" t="s">
        <v>2867</v>
      </c>
      <c r="F9962" s="0" t="n">
        <v>0</v>
      </c>
      <c r="G9962" s="0" t="n">
        <v>0</v>
      </c>
      <c r="H9962" s="0" t="n">
        <v>0.12</v>
      </c>
      <c r="I9962" s="0" t="n">
        <v>0</v>
      </c>
      <c r="J9962" s="0" t="n">
        <v>0.12</v>
      </c>
      <c r="N9962" s="0" t="s">
        <v>154</v>
      </c>
      <c r="P9962" s="0" t="n">
        <f aca="false">IF(AND(OR(Dashboard!$B$5="All",D9962=Dashboard!$B$5),OR(Dashboard!$D$5="All",N9962=Dashboard!$D$5),OR(AND(C9962&lt;&gt;"",C9962&gt;=Dashboard!$F$5,C9962&lt;=Dashboard!$H$5),AND(C9962="",Dashboard!$F$5&lt;=1980,Dashboard!$H$5&gt;=2016))),1,0)</f>
        <v>1</v>
      </c>
      <c r="Q9962" s="0" t="n">
        <f aca="false">J9962*P9962+ROW()*0.00000001</f>
        <v>0.12009962</v>
      </c>
    </row>
    <row r="9963" customFormat="false" ht="15" hidden="false" customHeight="false" outlineLevel="0" collapsed="false">
      <c r="A9963" s="0" t="s">
        <v>7231</v>
      </c>
      <c r="B9963" s="0" t="s">
        <v>117</v>
      </c>
      <c r="C9963" s="0" t="n">
        <v>1996</v>
      </c>
      <c r="D9963" s="0" t="s">
        <v>34</v>
      </c>
      <c r="E9963" s="0" t="s">
        <v>229</v>
      </c>
      <c r="F9963" s="0" t="n">
        <v>0.06</v>
      </c>
      <c r="G9963" s="0" t="n">
        <v>0.04</v>
      </c>
      <c r="H9963" s="0" t="n">
        <v>0</v>
      </c>
      <c r="I9963" s="0" t="n">
        <v>0.01</v>
      </c>
      <c r="J9963" s="0" t="n">
        <v>0.12</v>
      </c>
      <c r="N9963" s="0" t="s">
        <v>74</v>
      </c>
      <c r="P9963" s="0" t="n">
        <f aca="false">IF(AND(OR(Dashboard!$B$5="All",D9963=Dashboard!$B$5),OR(Dashboard!$D$5="All",N9963=Dashboard!$D$5),OR(AND(C9963&lt;&gt;"",C9963&gt;=Dashboard!$F$5,C9963&lt;=Dashboard!$H$5),AND(C9963="",Dashboard!$F$5&lt;=1980,Dashboard!$H$5&gt;=2016))),1,0)</f>
        <v>1</v>
      </c>
      <c r="Q9963" s="0" t="n">
        <f aca="false">J9963*P9963+ROW()*0.00000001</f>
        <v>0.12009963</v>
      </c>
    </row>
    <row r="9964" customFormat="false" ht="15" hidden="false" customHeight="false" outlineLevel="0" collapsed="false">
      <c r="A9964" s="0" t="s">
        <v>7232</v>
      </c>
      <c r="B9964" s="0" t="s">
        <v>117</v>
      </c>
      <c r="C9964" s="0" t="n">
        <v>1998</v>
      </c>
      <c r="D9964" s="0" t="s">
        <v>46</v>
      </c>
      <c r="E9964" s="0" t="s">
        <v>1607</v>
      </c>
      <c r="F9964" s="0" t="n">
        <v>0.06</v>
      </c>
      <c r="G9964" s="0" t="n">
        <v>0.04</v>
      </c>
      <c r="H9964" s="0" t="n">
        <v>0</v>
      </c>
      <c r="I9964" s="0" t="n">
        <v>0.01</v>
      </c>
      <c r="J9964" s="0" t="n">
        <v>0.12</v>
      </c>
      <c r="N9964" s="0" t="s">
        <v>74</v>
      </c>
      <c r="P9964" s="0" t="n">
        <f aca="false">IF(AND(OR(Dashboard!$B$5="All",D9964=Dashboard!$B$5),OR(Dashboard!$D$5="All",N9964=Dashboard!$D$5),OR(AND(C9964&lt;&gt;"",C9964&gt;=Dashboard!$F$5,C9964&lt;=Dashboard!$H$5),AND(C9964="",Dashboard!$F$5&lt;=1980,Dashboard!$H$5&gt;=2016))),1,0)</f>
        <v>1</v>
      </c>
      <c r="Q9964" s="0" t="n">
        <f aca="false">J9964*P9964+ROW()*0.00000001</f>
        <v>0.12009964</v>
      </c>
    </row>
    <row r="9965" customFormat="false" ht="15" hidden="false" customHeight="false" outlineLevel="0" collapsed="false">
      <c r="A9965" s="0" t="s">
        <v>3973</v>
      </c>
      <c r="B9965" s="0" t="s">
        <v>144</v>
      </c>
      <c r="C9965" s="0" t="n">
        <v>2001</v>
      </c>
      <c r="D9965" s="0" t="s">
        <v>41</v>
      </c>
      <c r="E9965" s="0" t="s">
        <v>649</v>
      </c>
      <c r="F9965" s="0" t="n">
        <v>0.09</v>
      </c>
      <c r="G9965" s="0" t="n">
        <v>0.02</v>
      </c>
      <c r="H9965" s="0" t="n">
        <v>0</v>
      </c>
      <c r="I9965" s="0" t="n">
        <v>0</v>
      </c>
      <c r="J9965" s="0" t="n">
        <v>0.12</v>
      </c>
      <c r="K9965" s="0" t="n">
        <v>57</v>
      </c>
      <c r="M9965" s="0" t="s">
        <v>103</v>
      </c>
      <c r="N9965" s="0" t="s">
        <v>66</v>
      </c>
      <c r="O9965" s="0" t="s">
        <v>53</v>
      </c>
      <c r="P9965" s="0" t="n">
        <f aca="false">IF(AND(OR(Dashboard!$B$5="All",D9965=Dashboard!$B$5),OR(Dashboard!$D$5="All",N9965=Dashboard!$D$5),OR(AND(C9965&lt;&gt;"",C9965&gt;=Dashboard!$F$5,C9965&lt;=Dashboard!$H$5),AND(C9965="",Dashboard!$F$5&lt;=1980,Dashboard!$H$5&gt;=2016))),1,0)</f>
        <v>1</v>
      </c>
      <c r="Q9965" s="0" t="n">
        <f aca="false">J9965*P9965+ROW()*0.00000001</f>
        <v>0.12009965</v>
      </c>
    </row>
    <row r="9966" customFormat="false" ht="15" hidden="false" customHeight="false" outlineLevel="0" collapsed="false">
      <c r="A9966" s="0" t="s">
        <v>7233</v>
      </c>
      <c r="B9966" s="0" t="s">
        <v>186</v>
      </c>
      <c r="C9966" s="0" t="n">
        <v>2006</v>
      </c>
      <c r="D9966" s="0" t="s">
        <v>71</v>
      </c>
      <c r="E9966" s="0" t="s">
        <v>418</v>
      </c>
      <c r="F9966" s="0" t="n">
        <v>0.09</v>
      </c>
      <c r="G9966" s="0" t="n">
        <v>0.02</v>
      </c>
      <c r="H9966" s="0" t="n">
        <v>0</v>
      </c>
      <c r="I9966" s="0" t="n">
        <v>0</v>
      </c>
      <c r="J9966" s="0" t="n">
        <v>0.12</v>
      </c>
      <c r="K9966" s="0" t="n">
        <v>66</v>
      </c>
      <c r="M9966" s="0" t="s">
        <v>125</v>
      </c>
      <c r="N9966" s="0" t="s">
        <v>35</v>
      </c>
      <c r="O9966" s="0" t="s">
        <v>67</v>
      </c>
      <c r="P9966" s="0" t="n">
        <f aca="false">IF(AND(OR(Dashboard!$B$5="All",D9966=Dashboard!$B$5),OR(Dashboard!$D$5="All",N9966=Dashboard!$D$5),OR(AND(C9966&lt;&gt;"",C9966&gt;=Dashboard!$F$5,C9966&lt;=Dashboard!$H$5),AND(C9966="",Dashboard!$F$5&lt;=1980,Dashboard!$H$5&gt;=2016))),1,0)</f>
        <v>1</v>
      </c>
      <c r="Q9966" s="0" t="n">
        <f aca="false">J9966*P9966+ROW()*0.00000001</f>
        <v>0.12009966</v>
      </c>
    </row>
    <row r="9967" customFormat="false" ht="15" hidden="false" customHeight="false" outlineLevel="0" collapsed="false">
      <c r="A9967" s="0" t="s">
        <v>2984</v>
      </c>
      <c r="B9967" s="0" t="s">
        <v>64</v>
      </c>
      <c r="C9967" s="0" t="n">
        <v>2013</v>
      </c>
      <c r="D9967" s="0" t="s">
        <v>52</v>
      </c>
      <c r="E9967" s="0" t="s">
        <v>124</v>
      </c>
      <c r="F9967" s="0" t="n">
        <v>0.09</v>
      </c>
      <c r="G9967" s="0" t="n">
        <v>0.01</v>
      </c>
      <c r="H9967" s="0" t="n">
        <v>0</v>
      </c>
      <c r="I9967" s="0" t="n">
        <v>0.01</v>
      </c>
      <c r="J9967" s="0" t="n">
        <v>0.12</v>
      </c>
      <c r="N9967" s="0" t="s">
        <v>66</v>
      </c>
      <c r="P9967" s="0" t="n">
        <f aca="false">IF(AND(OR(Dashboard!$B$5="All",D9967=Dashboard!$B$5),OR(Dashboard!$D$5="All",N9967=Dashboard!$D$5),OR(AND(C9967&lt;&gt;"",C9967&gt;=Dashboard!$F$5,C9967&lt;=Dashboard!$H$5),AND(C9967="",Dashboard!$F$5&lt;=1980,Dashboard!$H$5&gt;=2016))),1,0)</f>
        <v>1</v>
      </c>
      <c r="Q9967" s="0" t="n">
        <f aca="false">J9967*P9967+ROW()*0.00000001</f>
        <v>0.12009967</v>
      </c>
    </row>
    <row r="9968" customFormat="false" ht="15" hidden="false" customHeight="false" outlineLevel="0" collapsed="false">
      <c r="A9968" s="0" t="s">
        <v>7234</v>
      </c>
      <c r="B9968" s="0" t="s">
        <v>117</v>
      </c>
      <c r="C9968" s="0" t="n">
        <v>1998</v>
      </c>
      <c r="D9968" s="0" t="s">
        <v>114</v>
      </c>
      <c r="E9968" s="0" t="s">
        <v>89</v>
      </c>
      <c r="F9968" s="0" t="n">
        <v>0</v>
      </c>
      <c r="G9968" s="0" t="n">
        <v>0</v>
      </c>
      <c r="H9968" s="0" t="n">
        <v>0.11</v>
      </c>
      <c r="I9968" s="0" t="n">
        <v>0.01</v>
      </c>
      <c r="J9968" s="0" t="n">
        <v>0.12</v>
      </c>
      <c r="N9968" s="0" t="s">
        <v>74</v>
      </c>
      <c r="P9968" s="0" t="n">
        <f aca="false">IF(AND(OR(Dashboard!$B$5="All",D9968=Dashboard!$B$5),OR(Dashboard!$D$5="All",N9968=Dashboard!$D$5),OR(AND(C9968&lt;&gt;"",C9968&gt;=Dashboard!$F$5,C9968&lt;=Dashboard!$H$5),AND(C9968="",Dashboard!$F$5&lt;=1980,Dashboard!$H$5&gt;=2016))),1,0)</f>
        <v>1</v>
      </c>
      <c r="Q9968" s="0" t="n">
        <f aca="false">J9968*P9968+ROW()*0.00000001</f>
        <v>0.12009968</v>
      </c>
    </row>
    <row r="9969" customFormat="false" ht="15" hidden="false" customHeight="false" outlineLevel="0" collapsed="false">
      <c r="A9969" s="0" t="s">
        <v>7235</v>
      </c>
      <c r="B9969" s="0" t="s">
        <v>70</v>
      </c>
      <c r="C9969" s="0" t="n">
        <v>2013</v>
      </c>
      <c r="D9969" s="0" t="s">
        <v>58</v>
      </c>
      <c r="E9969" s="0" t="s">
        <v>4680</v>
      </c>
      <c r="F9969" s="0" t="n">
        <v>0</v>
      </c>
      <c r="G9969" s="0" t="n">
        <v>0</v>
      </c>
      <c r="H9969" s="0" t="n">
        <v>0.12</v>
      </c>
      <c r="I9969" s="0" t="n">
        <v>0</v>
      </c>
      <c r="J9969" s="0" t="n">
        <v>0.12</v>
      </c>
      <c r="K9969" s="0" t="n">
        <v>66</v>
      </c>
      <c r="L9969" s="0" t="n">
        <v>7.4</v>
      </c>
      <c r="M9969" s="0" t="s">
        <v>103</v>
      </c>
      <c r="N9969" s="0" t="s">
        <v>74</v>
      </c>
      <c r="O9969" s="0" t="s">
        <v>67</v>
      </c>
      <c r="P9969" s="0" t="n">
        <f aca="false">IF(AND(OR(Dashboard!$B$5="All",D9969=Dashboard!$B$5),OR(Dashboard!$D$5="All",N9969=Dashboard!$D$5),OR(AND(C9969&lt;&gt;"",C9969&gt;=Dashboard!$F$5,C9969&lt;=Dashboard!$H$5),AND(C9969="",Dashboard!$F$5&lt;=1980,Dashboard!$H$5&gt;=2016))),1,0)</f>
        <v>1</v>
      </c>
      <c r="Q9969" s="0" t="n">
        <f aca="false">J9969*P9969+ROW()*0.00000001</f>
        <v>0.12009969</v>
      </c>
    </row>
    <row r="9970" customFormat="false" ht="15" hidden="false" customHeight="false" outlineLevel="0" collapsed="false">
      <c r="A9970" s="0" t="s">
        <v>7236</v>
      </c>
      <c r="B9970" s="0" t="s">
        <v>50</v>
      </c>
      <c r="C9970" s="0" t="n">
        <v>2008</v>
      </c>
      <c r="D9970" s="0" t="s">
        <v>71</v>
      </c>
      <c r="E9970" s="0" t="s">
        <v>3904</v>
      </c>
      <c r="F9970" s="0" t="n">
        <v>0</v>
      </c>
      <c r="G9970" s="0" t="n">
        <v>0</v>
      </c>
      <c r="H9970" s="0" t="n">
        <v>0.12</v>
      </c>
      <c r="I9970" s="0" t="n">
        <v>0</v>
      </c>
      <c r="J9970" s="0" t="n">
        <v>0.12</v>
      </c>
      <c r="N9970" s="0" t="s">
        <v>35</v>
      </c>
      <c r="P9970" s="0" t="n">
        <f aca="false">IF(AND(OR(Dashboard!$B$5="All",D9970=Dashboard!$B$5),OR(Dashboard!$D$5="All",N9970=Dashboard!$D$5),OR(AND(C9970&lt;&gt;"",C9970&gt;=Dashboard!$F$5,C9970&lt;=Dashboard!$H$5),AND(C9970="",Dashboard!$F$5&lt;=1980,Dashboard!$H$5&gt;=2016))),1,0)</f>
        <v>1</v>
      </c>
      <c r="Q9970" s="0" t="n">
        <f aca="false">J9970*P9970+ROW()*0.00000001</f>
        <v>0.1200997</v>
      </c>
    </row>
    <row r="9971" customFormat="false" ht="15" hidden="false" customHeight="false" outlineLevel="0" collapsed="false">
      <c r="A9971" s="0" t="s">
        <v>962</v>
      </c>
      <c r="B9971" s="0" t="s">
        <v>70</v>
      </c>
      <c r="C9971" s="0" t="n">
        <v>2016</v>
      </c>
      <c r="D9971" s="0" t="s">
        <v>34</v>
      </c>
      <c r="E9971" s="0" t="s">
        <v>142</v>
      </c>
      <c r="F9971" s="0" t="n">
        <v>0.07</v>
      </c>
      <c r="G9971" s="0" t="n">
        <v>0.02</v>
      </c>
      <c r="H9971" s="0" t="n">
        <v>0</v>
      </c>
      <c r="I9971" s="0" t="n">
        <v>0.02</v>
      </c>
      <c r="J9971" s="0" t="n">
        <v>0.12</v>
      </c>
      <c r="L9971" s="0" t="n">
        <v>0.2</v>
      </c>
      <c r="M9971" s="0" t="s">
        <v>36</v>
      </c>
      <c r="N9971" s="0" t="s">
        <v>74</v>
      </c>
      <c r="P9971" s="0" t="n">
        <f aca="false">IF(AND(OR(Dashboard!$B$5="All",D9971=Dashboard!$B$5),OR(Dashboard!$D$5="All",N9971=Dashboard!$D$5),OR(AND(C9971&lt;&gt;"",C9971&gt;=Dashboard!$F$5,C9971&lt;=Dashboard!$H$5),AND(C9971="",Dashboard!$F$5&lt;=1980,Dashboard!$H$5&gt;=2016))),1,0)</f>
        <v>1</v>
      </c>
      <c r="Q9971" s="0" t="n">
        <f aca="false">J9971*P9971+ROW()*0.00000001</f>
        <v>0.12009971</v>
      </c>
    </row>
    <row r="9972" customFormat="false" ht="15" hidden="false" customHeight="false" outlineLevel="0" collapsed="false">
      <c r="A9972" s="0" t="s">
        <v>7237</v>
      </c>
      <c r="B9972" s="0" t="s">
        <v>76</v>
      </c>
      <c r="C9972" s="0" t="n">
        <v>2008</v>
      </c>
      <c r="D9972" s="0" t="s">
        <v>114</v>
      </c>
      <c r="E9972" s="0" t="s">
        <v>211</v>
      </c>
      <c r="F9972" s="0" t="n">
        <v>0.06</v>
      </c>
      <c r="G9972" s="0" t="n">
        <v>0.04</v>
      </c>
      <c r="H9972" s="0" t="n">
        <v>0</v>
      </c>
      <c r="I9972" s="0" t="n">
        <v>0.01</v>
      </c>
      <c r="J9972" s="0" t="n">
        <v>0.12</v>
      </c>
      <c r="K9972" s="0" t="n">
        <v>63</v>
      </c>
      <c r="M9972" s="0" t="s">
        <v>103</v>
      </c>
      <c r="N9972" s="0" t="s">
        <v>74</v>
      </c>
      <c r="O9972" s="0" t="s">
        <v>67</v>
      </c>
      <c r="P9972" s="0" t="n">
        <f aca="false">IF(AND(OR(Dashboard!$B$5="All",D9972=Dashboard!$B$5),OR(Dashboard!$D$5="All",N9972=Dashboard!$D$5),OR(AND(C9972&lt;&gt;"",C9972&gt;=Dashboard!$F$5,C9972&lt;=Dashboard!$H$5),AND(C9972="",Dashboard!$F$5&lt;=1980,Dashboard!$H$5&gt;=2016))),1,0)</f>
        <v>1</v>
      </c>
      <c r="Q9972" s="0" t="n">
        <f aca="false">J9972*P9972+ROW()*0.00000001</f>
        <v>0.12009972</v>
      </c>
    </row>
    <row r="9973" customFormat="false" ht="15" hidden="false" customHeight="false" outlineLevel="0" collapsed="false">
      <c r="A9973" s="0" t="s">
        <v>7238</v>
      </c>
      <c r="B9973" s="0" t="s">
        <v>50</v>
      </c>
      <c r="C9973" s="0" t="n">
        <v>2008</v>
      </c>
      <c r="D9973" s="0" t="s">
        <v>52</v>
      </c>
      <c r="E9973" s="0" t="s">
        <v>124</v>
      </c>
      <c r="F9973" s="0" t="n">
        <v>0.1</v>
      </c>
      <c r="G9973" s="0" t="n">
        <v>0.01</v>
      </c>
      <c r="H9973" s="0" t="n">
        <v>0</v>
      </c>
      <c r="I9973" s="0" t="n">
        <v>0.01</v>
      </c>
      <c r="J9973" s="0" t="n">
        <v>0.12</v>
      </c>
      <c r="M9973" s="0" t="s">
        <v>36</v>
      </c>
      <c r="N9973" s="0" t="s">
        <v>35</v>
      </c>
      <c r="P9973" s="0" t="n">
        <f aca="false">IF(AND(OR(Dashboard!$B$5="All",D9973=Dashboard!$B$5),OR(Dashboard!$D$5="All",N9973=Dashboard!$D$5),OR(AND(C9973&lt;&gt;"",C9973&gt;=Dashboard!$F$5,C9973&lt;=Dashboard!$H$5),AND(C9973="",Dashboard!$F$5&lt;=1980,Dashboard!$H$5&gt;=2016))),1,0)</f>
        <v>1</v>
      </c>
      <c r="Q9973" s="0" t="n">
        <f aca="false">J9973*P9973+ROW()*0.00000001</f>
        <v>0.12009973</v>
      </c>
    </row>
    <row r="9974" customFormat="false" ht="15" hidden="false" customHeight="false" outlineLevel="0" collapsed="false">
      <c r="A9974" s="0" t="s">
        <v>7239</v>
      </c>
      <c r="B9974" s="0" t="s">
        <v>33</v>
      </c>
      <c r="C9974" s="0" t="n">
        <v>2010</v>
      </c>
      <c r="D9974" s="0" t="s">
        <v>16</v>
      </c>
      <c r="E9974" s="0" t="s">
        <v>220</v>
      </c>
      <c r="F9974" s="0" t="n">
        <v>0.09</v>
      </c>
      <c r="G9974" s="0" t="n">
        <v>0</v>
      </c>
      <c r="H9974" s="0" t="n">
        <v>0.01</v>
      </c>
      <c r="I9974" s="0" t="n">
        <v>0.01</v>
      </c>
      <c r="J9974" s="0" t="n">
        <v>0.12</v>
      </c>
      <c r="K9974" s="0" t="n">
        <v>68</v>
      </c>
      <c r="L9974" s="0" t="n">
        <v>8.7</v>
      </c>
      <c r="M9974" s="0" t="s">
        <v>125</v>
      </c>
      <c r="N9974" s="0" t="s">
        <v>35</v>
      </c>
      <c r="O9974" s="0" t="s">
        <v>67</v>
      </c>
      <c r="P9974" s="0" t="n">
        <f aca="false">IF(AND(OR(Dashboard!$B$5="All",D9974=Dashboard!$B$5),OR(Dashboard!$D$5="All",N9974=Dashboard!$D$5),OR(AND(C9974&lt;&gt;"",C9974&gt;=Dashboard!$F$5,C9974&lt;=Dashboard!$H$5),AND(C9974="",Dashboard!$F$5&lt;=1980,Dashboard!$H$5&gt;=2016))),1,0)</f>
        <v>1</v>
      </c>
      <c r="Q9974" s="0" t="n">
        <f aca="false">J9974*P9974+ROW()*0.00000001</f>
        <v>0.12009974</v>
      </c>
    </row>
    <row r="9975" customFormat="false" ht="15" hidden="false" customHeight="false" outlineLevel="0" collapsed="false">
      <c r="A9975" s="0" t="s">
        <v>7240</v>
      </c>
      <c r="B9975" s="0" t="s">
        <v>50</v>
      </c>
      <c r="C9975" s="0" t="n">
        <v>2007</v>
      </c>
      <c r="D9975" s="0" t="s">
        <v>114</v>
      </c>
      <c r="E9975" s="0" t="s">
        <v>220</v>
      </c>
      <c r="F9975" s="0" t="n">
        <v>0</v>
      </c>
      <c r="G9975" s="0" t="n">
        <v>0</v>
      </c>
      <c r="H9975" s="0" t="n">
        <v>0.12</v>
      </c>
      <c r="I9975" s="0" t="n">
        <v>0</v>
      </c>
      <c r="J9975" s="0" t="n">
        <v>0.12</v>
      </c>
      <c r="N9975" s="0" t="s">
        <v>35</v>
      </c>
      <c r="P9975" s="0" t="n">
        <f aca="false">IF(AND(OR(Dashboard!$B$5="All",D9975=Dashboard!$B$5),OR(Dashboard!$D$5="All",N9975=Dashboard!$D$5),OR(AND(C9975&lt;&gt;"",C9975&gt;=Dashboard!$F$5,C9975&lt;=Dashboard!$H$5),AND(C9975="",Dashboard!$F$5&lt;=1980,Dashboard!$H$5&gt;=2016))),1,0)</f>
        <v>1</v>
      </c>
      <c r="Q9975" s="0" t="n">
        <f aca="false">J9975*P9975+ROW()*0.00000001</f>
        <v>0.12009975</v>
      </c>
    </row>
    <row r="9976" customFormat="false" ht="15" hidden="false" customHeight="false" outlineLevel="0" collapsed="false">
      <c r="A9976" s="0" t="s">
        <v>7107</v>
      </c>
      <c r="B9976" s="0" t="s">
        <v>33</v>
      </c>
      <c r="C9976" s="0" t="n">
        <v>2010</v>
      </c>
      <c r="D9976" s="0" t="s">
        <v>71</v>
      </c>
      <c r="E9976" s="0" t="s">
        <v>243</v>
      </c>
      <c r="F9976" s="0" t="n">
        <v>0.1</v>
      </c>
      <c r="G9976" s="0" t="n">
        <v>0.01</v>
      </c>
      <c r="H9976" s="0" t="n">
        <v>0</v>
      </c>
      <c r="I9976" s="0" t="n">
        <v>0.01</v>
      </c>
      <c r="J9976" s="0" t="n">
        <v>0.12</v>
      </c>
      <c r="K9976" s="0" t="n">
        <v>54</v>
      </c>
      <c r="M9976" s="0" t="s">
        <v>125</v>
      </c>
      <c r="N9976" s="0" t="s">
        <v>35</v>
      </c>
      <c r="O9976" s="0" t="s">
        <v>53</v>
      </c>
      <c r="P9976" s="0" t="n">
        <f aca="false">IF(AND(OR(Dashboard!$B$5="All",D9976=Dashboard!$B$5),OR(Dashboard!$D$5="All",N9976=Dashboard!$D$5),OR(AND(C9976&lt;&gt;"",C9976&gt;=Dashboard!$F$5,C9976&lt;=Dashboard!$H$5),AND(C9976="",Dashboard!$F$5&lt;=1980,Dashboard!$H$5&gt;=2016))),1,0)</f>
        <v>1</v>
      </c>
      <c r="Q9976" s="0" t="n">
        <f aca="false">J9976*P9976+ROW()*0.00000001</f>
        <v>0.12009976</v>
      </c>
    </row>
    <row r="9977" customFormat="false" ht="15" hidden="false" customHeight="false" outlineLevel="0" collapsed="false">
      <c r="A9977" s="0" t="s">
        <v>7241</v>
      </c>
      <c r="B9977" s="0" t="s">
        <v>117</v>
      </c>
      <c r="C9977" s="0" t="n">
        <v>1995</v>
      </c>
      <c r="D9977" s="0" t="s">
        <v>246</v>
      </c>
      <c r="E9977" s="0" t="s">
        <v>89</v>
      </c>
      <c r="F9977" s="0" t="n">
        <v>0</v>
      </c>
      <c r="G9977" s="0" t="n">
        <v>0</v>
      </c>
      <c r="H9977" s="0" t="n">
        <v>0.11</v>
      </c>
      <c r="I9977" s="0" t="n">
        <v>0.01</v>
      </c>
      <c r="J9977" s="0" t="n">
        <v>0.12</v>
      </c>
      <c r="N9977" s="0" t="s">
        <v>74</v>
      </c>
      <c r="P9977" s="0" t="n">
        <f aca="false">IF(AND(OR(Dashboard!$B$5="All",D9977=Dashboard!$B$5),OR(Dashboard!$D$5="All",N9977=Dashboard!$D$5),OR(AND(C9977&lt;&gt;"",C9977&gt;=Dashboard!$F$5,C9977&lt;=Dashboard!$H$5),AND(C9977="",Dashboard!$F$5&lt;=1980,Dashboard!$H$5&gt;=2016))),1,0)</f>
        <v>1</v>
      </c>
      <c r="Q9977" s="0" t="n">
        <f aca="false">J9977*P9977+ROW()*0.00000001</f>
        <v>0.12009977</v>
      </c>
    </row>
    <row r="9978" customFormat="false" ht="15" hidden="false" customHeight="false" outlineLevel="0" collapsed="false">
      <c r="A9978" s="0" t="s">
        <v>7242</v>
      </c>
      <c r="B9978" s="0" t="s">
        <v>76</v>
      </c>
      <c r="C9978" s="0" t="n">
        <v>2007</v>
      </c>
      <c r="D9978" s="0" t="s">
        <v>52</v>
      </c>
      <c r="E9978" s="0" t="s">
        <v>1002</v>
      </c>
      <c r="F9978" s="0" t="n">
        <v>0</v>
      </c>
      <c r="G9978" s="0" t="n">
        <v>0</v>
      </c>
      <c r="H9978" s="0" t="n">
        <v>0.12</v>
      </c>
      <c r="I9978" s="0" t="n">
        <v>0</v>
      </c>
      <c r="J9978" s="0" t="n">
        <v>0.12</v>
      </c>
      <c r="N9978" s="0" t="s">
        <v>74</v>
      </c>
      <c r="P9978" s="0" t="n">
        <f aca="false">IF(AND(OR(Dashboard!$B$5="All",D9978=Dashboard!$B$5),OR(Dashboard!$D$5="All",N9978=Dashboard!$D$5),OR(AND(C9978&lt;&gt;"",C9978&gt;=Dashboard!$F$5,C9978&lt;=Dashboard!$H$5),AND(C9978="",Dashboard!$F$5&lt;=1980,Dashboard!$H$5&gt;=2016))),1,0)</f>
        <v>1</v>
      </c>
      <c r="Q9978" s="0" t="n">
        <f aca="false">J9978*P9978+ROW()*0.00000001</f>
        <v>0.12009978</v>
      </c>
    </row>
    <row r="9979" customFormat="false" ht="15" hidden="false" customHeight="false" outlineLevel="0" collapsed="false">
      <c r="A9979" s="0" t="s">
        <v>7243</v>
      </c>
      <c r="B9979" s="0" t="s">
        <v>50</v>
      </c>
      <c r="C9979" s="0" t="n">
        <v>2007</v>
      </c>
      <c r="D9979" s="0" t="s">
        <v>46</v>
      </c>
      <c r="E9979" s="0" t="s">
        <v>35</v>
      </c>
      <c r="F9979" s="0" t="n">
        <v>0</v>
      </c>
      <c r="G9979" s="0" t="n">
        <v>0</v>
      </c>
      <c r="H9979" s="0" t="n">
        <v>0.12</v>
      </c>
      <c r="I9979" s="0" t="n">
        <v>0</v>
      </c>
      <c r="J9979" s="0" t="n">
        <v>0.12</v>
      </c>
      <c r="M9979" s="0" t="s">
        <v>125</v>
      </c>
      <c r="N9979" s="0" t="s">
        <v>35</v>
      </c>
      <c r="P9979" s="0" t="n">
        <f aca="false">IF(AND(OR(Dashboard!$B$5="All",D9979=Dashboard!$B$5),OR(Dashboard!$D$5="All",N9979=Dashboard!$D$5),OR(AND(C9979&lt;&gt;"",C9979&gt;=Dashboard!$F$5,C9979&lt;=Dashboard!$H$5),AND(C9979="",Dashboard!$F$5&lt;=1980,Dashboard!$H$5&gt;=2016))),1,0)</f>
        <v>1</v>
      </c>
      <c r="Q9979" s="0" t="n">
        <f aca="false">J9979*P9979+ROW()*0.00000001</f>
        <v>0.12009979</v>
      </c>
    </row>
    <row r="9980" customFormat="false" ht="15" hidden="false" customHeight="false" outlineLevel="0" collapsed="false">
      <c r="A9980" s="0" t="s">
        <v>6886</v>
      </c>
      <c r="B9980" s="0" t="s">
        <v>70</v>
      </c>
      <c r="C9980" s="0" t="n">
        <v>2011</v>
      </c>
      <c r="D9980" s="0" t="s">
        <v>41</v>
      </c>
      <c r="E9980" s="0" t="s">
        <v>91</v>
      </c>
      <c r="F9980" s="0" t="n">
        <v>0.06</v>
      </c>
      <c r="G9980" s="0" t="n">
        <v>0.03</v>
      </c>
      <c r="H9980" s="0" t="n">
        <v>0</v>
      </c>
      <c r="I9980" s="0" t="n">
        <v>0.02</v>
      </c>
      <c r="J9980" s="0" t="n">
        <v>0.12</v>
      </c>
      <c r="M9980" s="0" t="s">
        <v>36</v>
      </c>
      <c r="N9980" s="0" t="s">
        <v>74</v>
      </c>
      <c r="P9980" s="0" t="n">
        <f aca="false">IF(AND(OR(Dashboard!$B$5="All",D9980=Dashboard!$B$5),OR(Dashboard!$D$5="All",N9980=Dashboard!$D$5),OR(AND(C9980&lt;&gt;"",C9980&gt;=Dashboard!$F$5,C9980&lt;=Dashboard!$H$5),AND(C9980="",Dashboard!$F$5&lt;=1980,Dashboard!$H$5&gt;=2016))),1,0)</f>
        <v>1</v>
      </c>
      <c r="Q9980" s="0" t="n">
        <f aca="false">J9980*P9980+ROW()*0.00000001</f>
        <v>0.1200998</v>
      </c>
    </row>
    <row r="9981" customFormat="false" ht="15" hidden="false" customHeight="false" outlineLevel="0" collapsed="false">
      <c r="A9981" s="0" t="s">
        <v>7244</v>
      </c>
      <c r="B9981" s="0" t="s">
        <v>50</v>
      </c>
      <c r="C9981" s="0" t="n">
        <v>2009</v>
      </c>
      <c r="D9981" s="0" t="s">
        <v>34</v>
      </c>
      <c r="E9981" s="0" t="s">
        <v>328</v>
      </c>
      <c r="F9981" s="0" t="n">
        <v>0</v>
      </c>
      <c r="G9981" s="0" t="n">
        <v>0</v>
      </c>
      <c r="H9981" s="0" t="n">
        <v>0.12</v>
      </c>
      <c r="I9981" s="0" t="n">
        <v>0</v>
      </c>
      <c r="J9981" s="0" t="n">
        <v>0.12</v>
      </c>
      <c r="N9981" s="0" t="s">
        <v>35</v>
      </c>
      <c r="P9981" s="0" t="n">
        <f aca="false">IF(AND(OR(Dashboard!$B$5="All",D9981=Dashboard!$B$5),OR(Dashboard!$D$5="All",N9981=Dashboard!$D$5),OR(AND(C9981&lt;&gt;"",C9981&gt;=Dashboard!$F$5,C9981&lt;=Dashboard!$H$5),AND(C9981="",Dashboard!$F$5&lt;=1980,Dashboard!$H$5&gt;=2016))),1,0)</f>
        <v>1</v>
      </c>
      <c r="Q9981" s="0" t="n">
        <f aca="false">J9981*P9981+ROW()*0.00000001</f>
        <v>0.12009981</v>
      </c>
    </row>
    <row r="9982" customFormat="false" ht="15" hidden="false" customHeight="false" outlineLevel="0" collapsed="false">
      <c r="A9982" s="0" t="s">
        <v>6787</v>
      </c>
      <c r="B9982" s="0" t="s">
        <v>33</v>
      </c>
      <c r="C9982" s="0" t="n">
        <v>2009</v>
      </c>
      <c r="D9982" s="0" t="s">
        <v>16</v>
      </c>
      <c r="E9982" s="0" t="s">
        <v>243</v>
      </c>
      <c r="F9982" s="0" t="n">
        <v>0.11</v>
      </c>
      <c r="G9982" s="0" t="n">
        <v>0</v>
      </c>
      <c r="H9982" s="0" t="n">
        <v>0</v>
      </c>
      <c r="I9982" s="0" t="n">
        <v>0.01</v>
      </c>
      <c r="J9982" s="0" t="n">
        <v>0.12</v>
      </c>
      <c r="K9982" s="0" t="n">
        <v>65</v>
      </c>
      <c r="M9982" s="0" t="s">
        <v>125</v>
      </c>
      <c r="N9982" s="0" t="s">
        <v>35</v>
      </c>
      <c r="O9982" s="0" t="s">
        <v>67</v>
      </c>
      <c r="P9982" s="0" t="n">
        <f aca="false">IF(AND(OR(Dashboard!$B$5="All",D9982=Dashboard!$B$5),OR(Dashboard!$D$5="All",N9982=Dashboard!$D$5),OR(AND(C9982&lt;&gt;"",C9982&gt;=Dashboard!$F$5,C9982&lt;=Dashboard!$H$5),AND(C9982="",Dashboard!$F$5&lt;=1980,Dashboard!$H$5&gt;=2016))),1,0)</f>
        <v>1</v>
      </c>
      <c r="Q9982" s="0" t="n">
        <f aca="false">J9982*P9982+ROW()*0.00000001</f>
        <v>0.12009982</v>
      </c>
    </row>
    <row r="9983" customFormat="false" ht="15" hidden="false" customHeight="false" outlineLevel="0" collapsed="false">
      <c r="A9983" s="0" t="s">
        <v>7245</v>
      </c>
      <c r="B9983" s="0" t="s">
        <v>873</v>
      </c>
      <c r="C9983" s="0" t="n">
        <v>1994</v>
      </c>
      <c r="D9983" s="0" t="s">
        <v>102</v>
      </c>
      <c r="E9983" s="0" t="s">
        <v>680</v>
      </c>
      <c r="F9983" s="0" t="n">
        <v>0</v>
      </c>
      <c r="G9983" s="0" t="n">
        <v>0</v>
      </c>
      <c r="H9983" s="0" t="n">
        <v>0.12</v>
      </c>
      <c r="I9983" s="0" t="n">
        <v>0</v>
      </c>
      <c r="J9983" s="0" t="n">
        <v>0.12</v>
      </c>
      <c r="N9983" s="0" t="s">
        <v>154</v>
      </c>
      <c r="P9983" s="0" t="n">
        <f aca="false">IF(AND(OR(Dashboard!$B$5="All",D9983=Dashboard!$B$5),OR(Dashboard!$D$5="All",N9983=Dashboard!$D$5),OR(AND(C9983&lt;&gt;"",C9983&gt;=Dashboard!$F$5,C9983&lt;=Dashboard!$H$5),AND(C9983="",Dashboard!$F$5&lt;=1980,Dashboard!$H$5&gt;=2016))),1,0)</f>
        <v>1</v>
      </c>
      <c r="Q9983" s="0" t="n">
        <f aca="false">J9983*P9983+ROW()*0.00000001</f>
        <v>0.12009983</v>
      </c>
    </row>
    <row r="9984" customFormat="false" ht="15" hidden="false" customHeight="false" outlineLevel="0" collapsed="false">
      <c r="A9984" s="0" t="s">
        <v>5531</v>
      </c>
      <c r="B9984" s="0" t="s">
        <v>144</v>
      </c>
      <c r="C9984" s="0" t="n">
        <v>2002</v>
      </c>
      <c r="D9984" s="0" t="s">
        <v>34</v>
      </c>
      <c r="E9984" s="0" t="s">
        <v>154</v>
      </c>
      <c r="F9984" s="0" t="n">
        <v>0.09</v>
      </c>
      <c r="G9984" s="0" t="n">
        <v>0.02</v>
      </c>
      <c r="H9984" s="0" t="n">
        <v>0</v>
      </c>
      <c r="I9984" s="0" t="n">
        <v>0</v>
      </c>
      <c r="J9984" s="0" t="n">
        <v>0.12</v>
      </c>
      <c r="K9984" s="0" t="n">
        <v>89</v>
      </c>
      <c r="L9984" s="0" t="n">
        <v>7.1</v>
      </c>
      <c r="M9984" s="0" t="s">
        <v>36</v>
      </c>
      <c r="N9984" s="0" t="s">
        <v>66</v>
      </c>
      <c r="O9984" s="0" t="s">
        <v>42</v>
      </c>
      <c r="P9984" s="0" t="n">
        <f aca="false">IF(AND(OR(Dashboard!$B$5="All",D9984=Dashboard!$B$5),OR(Dashboard!$D$5="All",N9984=Dashboard!$D$5),OR(AND(C9984&lt;&gt;"",C9984&gt;=Dashboard!$F$5,C9984&lt;=Dashboard!$H$5),AND(C9984="",Dashboard!$F$5&lt;=1980,Dashboard!$H$5&gt;=2016))),1,0)</f>
        <v>1</v>
      </c>
      <c r="Q9984" s="0" t="n">
        <f aca="false">J9984*P9984+ROW()*0.00000001</f>
        <v>0.12009984</v>
      </c>
    </row>
    <row r="9985" customFormat="false" ht="15" hidden="false" customHeight="false" outlineLevel="0" collapsed="false">
      <c r="A9985" s="0" t="s">
        <v>7246</v>
      </c>
      <c r="B9985" s="0" t="s">
        <v>186</v>
      </c>
      <c r="C9985" s="0" t="n">
        <v>2002</v>
      </c>
      <c r="D9985" s="0" t="s">
        <v>56</v>
      </c>
      <c r="E9985" s="0" t="s">
        <v>7247</v>
      </c>
      <c r="F9985" s="0" t="n">
        <v>0.09</v>
      </c>
      <c r="G9985" s="0" t="n">
        <v>0.02</v>
      </c>
      <c r="H9985" s="0" t="n">
        <v>0</v>
      </c>
      <c r="I9985" s="0" t="n">
        <v>0</v>
      </c>
      <c r="J9985" s="0" t="n">
        <v>0.12</v>
      </c>
      <c r="K9985" s="0" t="n">
        <v>54</v>
      </c>
      <c r="L9985" s="0" t="n">
        <v>7</v>
      </c>
      <c r="M9985" s="0" t="s">
        <v>73</v>
      </c>
      <c r="N9985" s="0" t="s">
        <v>35</v>
      </c>
      <c r="O9985" s="0" t="s">
        <v>53</v>
      </c>
      <c r="P9985" s="0" t="n">
        <f aca="false">IF(AND(OR(Dashboard!$B$5="All",D9985=Dashboard!$B$5),OR(Dashboard!$D$5="All",N9985=Dashboard!$D$5),OR(AND(C9985&lt;&gt;"",C9985&gt;=Dashboard!$F$5,C9985&lt;=Dashboard!$H$5),AND(C9985="",Dashboard!$F$5&lt;=1980,Dashboard!$H$5&gt;=2016))),1,0)</f>
        <v>1</v>
      </c>
      <c r="Q9985" s="0" t="n">
        <f aca="false">J9985*P9985+ROW()*0.00000001</f>
        <v>0.12009985</v>
      </c>
    </row>
    <row r="9986" customFormat="false" ht="15" hidden="false" customHeight="false" outlineLevel="0" collapsed="false">
      <c r="A9986" s="0" t="s">
        <v>7248</v>
      </c>
      <c r="B9986" s="0" t="s">
        <v>76</v>
      </c>
      <c r="C9986" s="0" t="n">
        <v>2002</v>
      </c>
      <c r="D9986" s="0" t="s">
        <v>41</v>
      </c>
      <c r="E9986" s="0" t="s">
        <v>142</v>
      </c>
      <c r="F9986" s="0" t="n">
        <v>0.05</v>
      </c>
      <c r="G9986" s="0" t="n">
        <v>0.04</v>
      </c>
      <c r="H9986" s="0" t="n">
        <v>0.02</v>
      </c>
      <c r="I9986" s="0" t="n">
        <v>0.01</v>
      </c>
      <c r="J9986" s="0" t="n">
        <v>0.12</v>
      </c>
      <c r="K9986" s="0" t="n">
        <v>81</v>
      </c>
      <c r="L9986" s="0" t="n">
        <v>6.4</v>
      </c>
      <c r="M9986" s="0" t="s">
        <v>36</v>
      </c>
      <c r="N9986" s="0" t="s">
        <v>74</v>
      </c>
      <c r="O9986" s="0" t="s">
        <v>42</v>
      </c>
      <c r="P9986" s="0" t="n">
        <f aca="false">IF(AND(OR(Dashboard!$B$5="All",D9986=Dashboard!$B$5),OR(Dashboard!$D$5="All",N9986=Dashboard!$D$5),OR(AND(C9986&lt;&gt;"",C9986&gt;=Dashboard!$F$5,C9986&lt;=Dashboard!$H$5),AND(C9986="",Dashboard!$F$5&lt;=1980,Dashboard!$H$5&gt;=2016))),1,0)</f>
        <v>1</v>
      </c>
      <c r="Q9986" s="0" t="n">
        <f aca="false">J9986*P9986+ROW()*0.00000001</f>
        <v>0.12009986</v>
      </c>
    </row>
    <row r="9987" customFormat="false" ht="15" hidden="false" customHeight="false" outlineLevel="0" collapsed="false">
      <c r="A9987" s="0" t="s">
        <v>7249</v>
      </c>
      <c r="B9987" s="0" t="s">
        <v>164</v>
      </c>
      <c r="C9987" s="0" t="n">
        <v>2006</v>
      </c>
      <c r="D9987" s="0" t="s">
        <v>56</v>
      </c>
      <c r="E9987" s="0" t="s">
        <v>487</v>
      </c>
      <c r="F9987" s="0" t="n">
        <v>0.1</v>
      </c>
      <c r="G9987" s="0" t="n">
        <v>0</v>
      </c>
      <c r="H9987" s="0" t="n">
        <v>0</v>
      </c>
      <c r="I9987" s="0" t="n">
        <v>0.01</v>
      </c>
      <c r="J9987" s="0" t="n">
        <v>0.12</v>
      </c>
      <c r="K9987" s="0" t="n">
        <v>74</v>
      </c>
      <c r="L9987" s="0" t="n">
        <v>7.3</v>
      </c>
      <c r="M9987" s="0" t="s">
        <v>36</v>
      </c>
      <c r="N9987" s="0" t="s">
        <v>74</v>
      </c>
      <c r="O9987" s="0" t="s">
        <v>37</v>
      </c>
      <c r="P9987" s="0" t="n">
        <f aca="false">IF(AND(OR(Dashboard!$B$5="All",D9987=Dashboard!$B$5),OR(Dashboard!$D$5="All",N9987=Dashboard!$D$5),OR(AND(C9987&lt;&gt;"",C9987&gt;=Dashboard!$F$5,C9987&lt;=Dashboard!$H$5),AND(C9987="",Dashboard!$F$5&lt;=1980,Dashboard!$H$5&gt;=2016))),1,0)</f>
        <v>1</v>
      </c>
      <c r="Q9987" s="0" t="n">
        <f aca="false">J9987*P9987+ROW()*0.00000001</f>
        <v>0.12009987</v>
      </c>
    </row>
    <row r="9988" customFormat="false" ht="15" hidden="false" customHeight="false" outlineLevel="0" collapsed="false">
      <c r="A9988" s="0" t="s">
        <v>2772</v>
      </c>
      <c r="B9988" s="0" t="s">
        <v>164</v>
      </c>
      <c r="C9988" s="0" t="n">
        <v>2005</v>
      </c>
      <c r="D9988" s="0" t="s">
        <v>34</v>
      </c>
      <c r="E9988" s="0" t="s">
        <v>142</v>
      </c>
      <c r="F9988" s="0" t="n">
        <v>0.11</v>
      </c>
      <c r="G9988" s="0" t="n">
        <v>0</v>
      </c>
      <c r="H9988" s="0" t="n">
        <v>0</v>
      </c>
      <c r="I9988" s="0" t="n">
        <v>0.01</v>
      </c>
      <c r="J9988" s="0" t="n">
        <v>0.12</v>
      </c>
      <c r="K9988" s="0" t="n">
        <v>73</v>
      </c>
      <c r="L9988" s="0" t="n">
        <v>7.7</v>
      </c>
      <c r="M9988" s="0" t="s">
        <v>36</v>
      </c>
      <c r="N9988" s="0" t="s">
        <v>74</v>
      </c>
      <c r="O9988" s="0" t="s">
        <v>37</v>
      </c>
      <c r="P9988" s="0" t="n">
        <f aca="false">IF(AND(OR(Dashboard!$B$5="All",D9988=Dashboard!$B$5),OR(Dashboard!$D$5="All",N9988=Dashboard!$D$5),OR(AND(C9988&lt;&gt;"",C9988&gt;=Dashboard!$F$5,C9988&lt;=Dashboard!$H$5),AND(C9988="",Dashboard!$F$5&lt;=1980,Dashboard!$H$5&gt;=2016))),1,0)</f>
        <v>1</v>
      </c>
      <c r="Q9988" s="0" t="n">
        <f aca="false">J9988*P9988+ROW()*0.00000001</f>
        <v>0.12009988</v>
      </c>
    </row>
    <row r="9989" customFormat="false" ht="15" hidden="false" customHeight="false" outlineLevel="0" collapsed="false">
      <c r="A9989" s="0" t="s">
        <v>5643</v>
      </c>
      <c r="B9989" s="0" t="s">
        <v>70</v>
      </c>
      <c r="C9989" s="0" t="n">
        <v>2010</v>
      </c>
      <c r="D9989" s="0" t="s">
        <v>34</v>
      </c>
      <c r="E9989" s="0" t="s">
        <v>91</v>
      </c>
      <c r="F9989" s="0" t="n">
        <v>0.11</v>
      </c>
      <c r="G9989" s="0" t="n">
        <v>0</v>
      </c>
      <c r="H9989" s="0" t="n">
        <v>0</v>
      </c>
      <c r="I9989" s="0" t="n">
        <v>0.01</v>
      </c>
      <c r="J9989" s="0" t="n">
        <v>0.12</v>
      </c>
      <c r="M9989" s="0" t="s">
        <v>103</v>
      </c>
      <c r="N9989" s="0" t="s">
        <v>74</v>
      </c>
      <c r="P9989" s="0" t="n">
        <f aca="false">IF(AND(OR(Dashboard!$B$5="All",D9989=Dashboard!$B$5),OR(Dashboard!$D$5="All",N9989=Dashboard!$D$5),OR(AND(C9989&lt;&gt;"",C9989&gt;=Dashboard!$F$5,C9989&lt;=Dashboard!$H$5),AND(C9989="",Dashboard!$F$5&lt;=1980,Dashboard!$H$5&gt;=2016))),1,0)</f>
        <v>1</v>
      </c>
      <c r="Q9989" s="0" t="n">
        <f aca="false">J9989*P9989+ROW()*0.00000001</f>
        <v>0.12009989</v>
      </c>
    </row>
    <row r="9990" customFormat="false" ht="15" hidden="false" customHeight="false" outlineLevel="0" collapsed="false">
      <c r="A9990" s="0" t="s">
        <v>7250</v>
      </c>
      <c r="B9990" s="0" t="s">
        <v>152</v>
      </c>
      <c r="C9990" s="0" t="n">
        <v>2011</v>
      </c>
      <c r="D9990" s="0" t="s">
        <v>46</v>
      </c>
      <c r="E9990" s="0" t="s">
        <v>142</v>
      </c>
      <c r="F9990" s="0" t="n">
        <v>0.07</v>
      </c>
      <c r="G9990" s="0" t="n">
        <v>0.03</v>
      </c>
      <c r="H9990" s="0" t="n">
        <v>0</v>
      </c>
      <c r="I9990" s="0" t="n">
        <v>0.01</v>
      </c>
      <c r="J9990" s="0" t="n">
        <v>0.12</v>
      </c>
      <c r="K9990" s="0" t="n">
        <v>65</v>
      </c>
      <c r="L9990" s="0" t="n">
        <v>6</v>
      </c>
      <c r="M9990" s="0" t="s">
        <v>103</v>
      </c>
      <c r="N9990" s="0" t="s">
        <v>152</v>
      </c>
      <c r="O9990" s="0" t="s">
        <v>67</v>
      </c>
      <c r="P9990" s="0" t="n">
        <f aca="false">IF(AND(OR(Dashboard!$B$5="All",D9990=Dashboard!$B$5),OR(Dashboard!$D$5="All",N9990=Dashboard!$D$5),OR(AND(C9990&lt;&gt;"",C9990&gt;=Dashboard!$F$5,C9990&lt;=Dashboard!$H$5),AND(C9990="",Dashboard!$F$5&lt;=1980,Dashboard!$H$5&gt;=2016))),1,0)</f>
        <v>1</v>
      </c>
      <c r="Q9990" s="0" t="n">
        <f aca="false">J9990*P9990+ROW()*0.00000001</f>
        <v>0.1200999</v>
      </c>
    </row>
    <row r="9991" customFormat="false" ht="15" hidden="false" customHeight="false" outlineLevel="0" collapsed="false">
      <c r="A9991" s="0" t="s">
        <v>7251</v>
      </c>
      <c r="B9991" s="0" t="s">
        <v>64</v>
      </c>
      <c r="C9991" s="0" t="n">
        <v>2011</v>
      </c>
      <c r="D9991" s="0" t="s">
        <v>34</v>
      </c>
      <c r="E9991" s="0" t="s">
        <v>124</v>
      </c>
      <c r="F9991" s="0" t="n">
        <v>0.08</v>
      </c>
      <c r="G9991" s="0" t="n">
        <v>0.03</v>
      </c>
      <c r="H9991" s="0" t="n">
        <v>0</v>
      </c>
      <c r="I9991" s="0" t="n">
        <v>0.01</v>
      </c>
      <c r="J9991" s="0" t="n">
        <v>0.12</v>
      </c>
      <c r="K9991" s="0" t="n">
        <v>21</v>
      </c>
      <c r="L9991" s="0" t="n">
        <v>5</v>
      </c>
      <c r="M9991" s="0" t="s">
        <v>103</v>
      </c>
      <c r="N9991" s="0" t="s">
        <v>66</v>
      </c>
      <c r="O9991" s="0" t="s">
        <v>177</v>
      </c>
      <c r="P9991" s="0" t="n">
        <f aca="false">IF(AND(OR(Dashboard!$B$5="All",D9991=Dashboard!$B$5),OR(Dashboard!$D$5="All",N9991=Dashboard!$D$5),OR(AND(C9991&lt;&gt;"",C9991&gt;=Dashboard!$F$5,C9991&lt;=Dashboard!$H$5),AND(C9991="",Dashboard!$F$5&lt;=1980,Dashboard!$H$5&gt;=2016))),1,0)</f>
        <v>1</v>
      </c>
      <c r="Q9991" s="0" t="n">
        <f aca="false">J9991*P9991+ROW()*0.00000001</f>
        <v>0.12009991</v>
      </c>
    </row>
    <row r="9992" customFormat="false" ht="15" hidden="false" customHeight="false" outlineLevel="0" collapsed="false">
      <c r="A9992" s="0" t="s">
        <v>3363</v>
      </c>
      <c r="B9992" s="0" t="s">
        <v>144</v>
      </c>
      <c r="C9992" s="0" t="n">
        <v>2003</v>
      </c>
      <c r="D9992" s="0" t="s">
        <v>71</v>
      </c>
      <c r="E9992" s="0" t="s">
        <v>418</v>
      </c>
      <c r="F9992" s="0" t="n">
        <v>0.09</v>
      </c>
      <c r="G9992" s="0" t="n">
        <v>0.02</v>
      </c>
      <c r="H9992" s="0" t="n">
        <v>0</v>
      </c>
      <c r="I9992" s="0" t="n">
        <v>0</v>
      </c>
      <c r="J9992" s="0" t="n">
        <v>0.12</v>
      </c>
      <c r="K9992" s="0" t="n">
        <v>79</v>
      </c>
      <c r="L9992" s="0" t="n">
        <v>9.1</v>
      </c>
      <c r="M9992" s="0" t="s">
        <v>103</v>
      </c>
      <c r="N9992" s="0" t="s">
        <v>66</v>
      </c>
      <c r="O9992" s="0" t="s">
        <v>37</v>
      </c>
      <c r="P9992" s="0" t="n">
        <f aca="false">IF(AND(OR(Dashboard!$B$5="All",D9992=Dashboard!$B$5),OR(Dashboard!$D$5="All",N9992=Dashboard!$D$5),OR(AND(C9992&lt;&gt;"",C9992&gt;=Dashboard!$F$5,C9992&lt;=Dashboard!$H$5),AND(C9992="",Dashboard!$F$5&lt;=1980,Dashboard!$H$5&gt;=2016))),1,0)</f>
        <v>1</v>
      </c>
      <c r="Q9992" s="0" t="n">
        <f aca="false">J9992*P9992+ROW()*0.00000001</f>
        <v>0.12009992</v>
      </c>
    </row>
    <row r="9993" customFormat="false" ht="15" hidden="false" customHeight="false" outlineLevel="0" collapsed="false">
      <c r="A9993" s="0" t="s">
        <v>7252</v>
      </c>
      <c r="B9993" s="0" t="s">
        <v>50</v>
      </c>
      <c r="C9993" s="0" t="n">
        <v>2010</v>
      </c>
      <c r="D9993" s="0" t="s">
        <v>114</v>
      </c>
      <c r="E9993" s="0" t="s">
        <v>5799</v>
      </c>
      <c r="F9993" s="0" t="n">
        <v>0.08</v>
      </c>
      <c r="G9993" s="0" t="n">
        <v>0.03</v>
      </c>
      <c r="H9993" s="0" t="n">
        <v>0</v>
      </c>
      <c r="I9993" s="0" t="n">
        <v>0.01</v>
      </c>
      <c r="J9993" s="0" t="n">
        <v>0.12</v>
      </c>
      <c r="K9993" s="0" t="n">
        <v>55</v>
      </c>
      <c r="M9993" s="0" t="s">
        <v>103</v>
      </c>
      <c r="N9993" s="0" t="s">
        <v>35</v>
      </c>
      <c r="O9993" s="0" t="s">
        <v>53</v>
      </c>
      <c r="P9993" s="0" t="n">
        <f aca="false">IF(AND(OR(Dashboard!$B$5="All",D9993=Dashboard!$B$5),OR(Dashboard!$D$5="All",N9993=Dashboard!$D$5),OR(AND(C9993&lt;&gt;"",C9993&gt;=Dashboard!$F$5,C9993&lt;=Dashboard!$H$5),AND(C9993="",Dashboard!$F$5&lt;=1980,Dashboard!$H$5&gt;=2016))),1,0)</f>
        <v>1</v>
      </c>
      <c r="Q9993" s="0" t="n">
        <f aca="false">J9993*P9993+ROW()*0.00000001</f>
        <v>0.12009993</v>
      </c>
    </row>
    <row r="9994" customFormat="false" ht="15" hidden="false" customHeight="false" outlineLevel="0" collapsed="false">
      <c r="A9994" s="0" t="s">
        <v>4439</v>
      </c>
      <c r="B9994" s="0" t="s">
        <v>851</v>
      </c>
      <c r="C9994" s="0" t="n">
        <v>2013</v>
      </c>
      <c r="D9994" s="0" t="s">
        <v>71</v>
      </c>
      <c r="E9994" s="0" t="s">
        <v>782</v>
      </c>
      <c r="F9994" s="0" t="n">
        <v>0.03</v>
      </c>
      <c r="G9994" s="0" t="n">
        <v>0.02</v>
      </c>
      <c r="H9994" s="0" t="n">
        <v>0.05</v>
      </c>
      <c r="I9994" s="0" t="n">
        <v>0.02</v>
      </c>
      <c r="J9994" s="0" t="n">
        <v>0.12</v>
      </c>
      <c r="N9994" s="0" t="s">
        <v>74</v>
      </c>
      <c r="P9994" s="0" t="n">
        <f aca="false">IF(AND(OR(Dashboard!$B$5="All",D9994=Dashboard!$B$5),OR(Dashboard!$D$5="All",N9994=Dashboard!$D$5),OR(AND(C9994&lt;&gt;"",C9994&gt;=Dashboard!$F$5,C9994&lt;=Dashboard!$H$5),AND(C9994="",Dashboard!$F$5&lt;=1980,Dashboard!$H$5&gt;=2016))),1,0)</f>
        <v>1</v>
      </c>
      <c r="Q9994" s="0" t="n">
        <f aca="false">J9994*P9994+ROW()*0.00000001</f>
        <v>0.12009994</v>
      </c>
    </row>
    <row r="9995" customFormat="false" ht="15" hidden="false" customHeight="false" outlineLevel="0" collapsed="false">
      <c r="A9995" s="0" t="s">
        <v>7253</v>
      </c>
      <c r="B9995" s="0" t="s">
        <v>85</v>
      </c>
      <c r="C9995" s="0" t="n">
        <v>2001</v>
      </c>
      <c r="D9995" s="0" t="s">
        <v>41</v>
      </c>
      <c r="E9995" s="0" t="s">
        <v>418</v>
      </c>
      <c r="F9995" s="0" t="n">
        <v>0.08</v>
      </c>
      <c r="G9995" s="0" t="n">
        <v>0.03</v>
      </c>
      <c r="H9995" s="0" t="n">
        <v>0</v>
      </c>
      <c r="I9995" s="0" t="n">
        <v>0</v>
      </c>
      <c r="J9995" s="0" t="n">
        <v>0.11</v>
      </c>
      <c r="K9995" s="0" t="n">
        <v>77</v>
      </c>
      <c r="L9995" s="0" t="n">
        <v>6</v>
      </c>
      <c r="M9995" s="0" t="s">
        <v>36</v>
      </c>
      <c r="N9995" s="0" t="s">
        <v>35</v>
      </c>
      <c r="O9995" s="0" t="s">
        <v>37</v>
      </c>
      <c r="P9995" s="0" t="n">
        <f aca="false">IF(AND(OR(Dashboard!$B$5="All",D9995=Dashboard!$B$5),OR(Dashboard!$D$5="All",N9995=Dashboard!$D$5),OR(AND(C9995&lt;&gt;"",C9995&gt;=Dashboard!$F$5,C9995&lt;=Dashboard!$H$5),AND(C9995="",Dashboard!$F$5&lt;=1980,Dashboard!$H$5&gt;=2016))),1,0)</f>
        <v>1</v>
      </c>
      <c r="Q9995" s="0" t="n">
        <f aca="false">J9995*P9995+ROW()*0.00000001</f>
        <v>0.11009995</v>
      </c>
    </row>
    <row r="9996" customFormat="false" ht="15" hidden="false" customHeight="false" outlineLevel="0" collapsed="false">
      <c r="A9996" s="0" t="s">
        <v>2134</v>
      </c>
      <c r="B9996" s="0" t="s">
        <v>70</v>
      </c>
      <c r="C9996" s="0" t="n">
        <v>2012</v>
      </c>
      <c r="D9996" s="0" t="s">
        <v>71</v>
      </c>
      <c r="E9996" s="0" t="s">
        <v>154</v>
      </c>
      <c r="F9996" s="0" t="n">
        <v>0</v>
      </c>
      <c r="G9996" s="0" t="n">
        <v>0</v>
      </c>
      <c r="H9996" s="0" t="n">
        <v>0.11</v>
      </c>
      <c r="I9996" s="0" t="n">
        <v>0</v>
      </c>
      <c r="J9996" s="0" t="n">
        <v>0.11</v>
      </c>
      <c r="N9996" s="0" t="s">
        <v>74</v>
      </c>
      <c r="P9996" s="0" t="n">
        <f aca="false">IF(AND(OR(Dashboard!$B$5="All",D9996=Dashboard!$B$5),OR(Dashboard!$D$5="All",N9996=Dashboard!$D$5),OR(AND(C9996&lt;&gt;"",C9996&gt;=Dashboard!$F$5,C9996&lt;=Dashboard!$H$5),AND(C9996="",Dashboard!$F$5&lt;=1980,Dashboard!$H$5&gt;=2016))),1,0)</f>
        <v>1</v>
      </c>
      <c r="Q9996" s="0" t="n">
        <f aca="false">J9996*P9996+ROW()*0.00000001</f>
        <v>0.11009996</v>
      </c>
    </row>
    <row r="9997" customFormat="false" ht="15" hidden="false" customHeight="false" outlineLevel="0" collapsed="false">
      <c r="A9997" s="0" t="s">
        <v>4235</v>
      </c>
      <c r="B9997" s="0" t="s">
        <v>70</v>
      </c>
      <c r="C9997" s="0" t="n">
        <v>2008</v>
      </c>
      <c r="D9997" s="0" t="s">
        <v>52</v>
      </c>
      <c r="E9997" s="0" t="s">
        <v>220</v>
      </c>
      <c r="F9997" s="0" t="n">
        <v>0.11</v>
      </c>
      <c r="G9997" s="0" t="n">
        <v>0</v>
      </c>
      <c r="H9997" s="0" t="n">
        <v>0</v>
      </c>
      <c r="I9997" s="0" t="n">
        <v>0.01</v>
      </c>
      <c r="J9997" s="0" t="n">
        <v>0.11</v>
      </c>
      <c r="M9997" s="0" t="s">
        <v>125</v>
      </c>
      <c r="N9997" s="0" t="s">
        <v>74</v>
      </c>
      <c r="P9997" s="0" t="n">
        <f aca="false">IF(AND(OR(Dashboard!$B$5="All",D9997=Dashboard!$B$5),OR(Dashboard!$D$5="All",N9997=Dashboard!$D$5),OR(AND(C9997&lt;&gt;"",C9997&gt;=Dashboard!$F$5,C9997&lt;=Dashboard!$H$5),AND(C9997="",Dashboard!$F$5&lt;=1980,Dashboard!$H$5&gt;=2016))),1,0)</f>
        <v>1</v>
      </c>
      <c r="Q9997" s="0" t="n">
        <f aca="false">J9997*P9997+ROW()*0.00000001</f>
        <v>0.11009997</v>
      </c>
    </row>
    <row r="9998" customFormat="false" ht="15" hidden="false" customHeight="false" outlineLevel="0" collapsed="false">
      <c r="A9998" s="0" t="s">
        <v>6951</v>
      </c>
      <c r="B9998" s="0" t="s">
        <v>70</v>
      </c>
      <c r="C9998" s="0" t="n">
        <v>2014</v>
      </c>
      <c r="D9998" s="0" t="s">
        <v>71</v>
      </c>
      <c r="E9998" s="0" t="s">
        <v>782</v>
      </c>
      <c r="F9998" s="0" t="n">
        <v>0.03</v>
      </c>
      <c r="G9998" s="0" t="n">
        <v>0.02</v>
      </c>
      <c r="H9998" s="0" t="n">
        <v>0.06</v>
      </c>
      <c r="I9998" s="0" t="n">
        <v>0.01</v>
      </c>
      <c r="J9998" s="0" t="n">
        <v>0.11</v>
      </c>
      <c r="K9998" s="0" t="n">
        <v>70</v>
      </c>
      <c r="L9998" s="0" t="n">
        <v>8.2</v>
      </c>
      <c r="M9998" s="0" t="s">
        <v>73</v>
      </c>
      <c r="N9998" s="0" t="s">
        <v>74</v>
      </c>
      <c r="O9998" s="0" t="s">
        <v>67</v>
      </c>
      <c r="P9998" s="0" t="n">
        <f aca="false">IF(AND(OR(Dashboard!$B$5="All",D9998=Dashboard!$B$5),OR(Dashboard!$D$5="All",N9998=Dashboard!$D$5),OR(AND(C9998&lt;&gt;"",C9998&gt;=Dashboard!$F$5,C9998&lt;=Dashboard!$H$5),AND(C9998="",Dashboard!$F$5&lt;=1980,Dashboard!$H$5&gt;=2016))),1,0)</f>
        <v>1</v>
      </c>
      <c r="Q9998" s="0" t="n">
        <f aca="false">J9998*P9998+ROW()*0.00000001</f>
        <v>0.11009998</v>
      </c>
    </row>
    <row r="9999" customFormat="false" ht="15" hidden="false" customHeight="false" outlineLevel="0" collapsed="false">
      <c r="A9999" s="0" t="s">
        <v>7254</v>
      </c>
      <c r="B9999" s="0" t="s">
        <v>76</v>
      </c>
      <c r="C9999" s="0" t="n">
        <v>2000</v>
      </c>
      <c r="D9999" s="0" t="s">
        <v>102</v>
      </c>
      <c r="E9999" s="0" t="s">
        <v>782</v>
      </c>
      <c r="F9999" s="0" t="n">
        <v>0</v>
      </c>
      <c r="G9999" s="0" t="n">
        <v>0</v>
      </c>
      <c r="H9999" s="0" t="n">
        <v>0.11</v>
      </c>
      <c r="I9999" s="0" t="n">
        <v>0</v>
      </c>
      <c r="J9999" s="0" t="n">
        <v>0.11</v>
      </c>
      <c r="N9999" s="0" t="s">
        <v>74</v>
      </c>
      <c r="P9999" s="0" t="n">
        <f aca="false">IF(AND(OR(Dashboard!$B$5="All",D9999=Dashboard!$B$5),OR(Dashboard!$D$5="All",N9999=Dashboard!$D$5),OR(AND(C9999&lt;&gt;"",C9999&gt;=Dashboard!$F$5,C9999&lt;=Dashboard!$H$5),AND(C9999="",Dashboard!$F$5&lt;=1980,Dashboard!$H$5&gt;=2016))),1,0)</f>
        <v>1</v>
      </c>
      <c r="Q9999" s="0" t="n">
        <f aca="false">J9999*P9999+ROW()*0.00000001</f>
        <v>0.11009999</v>
      </c>
    </row>
    <row r="10000" customFormat="false" ht="15" hidden="false" customHeight="false" outlineLevel="0" collapsed="false">
      <c r="A10000" s="0" t="s">
        <v>5548</v>
      </c>
      <c r="B10000" s="0" t="s">
        <v>164</v>
      </c>
      <c r="C10000" s="0" t="n">
        <v>2009</v>
      </c>
      <c r="D10000" s="0" t="s">
        <v>71</v>
      </c>
      <c r="E10000" s="0" t="s">
        <v>124</v>
      </c>
      <c r="F10000" s="0" t="n">
        <v>0.03</v>
      </c>
      <c r="G10000" s="0" t="n">
        <v>0.02</v>
      </c>
      <c r="H10000" s="0" t="n">
        <v>0.05</v>
      </c>
      <c r="I10000" s="0" t="n">
        <v>0.01</v>
      </c>
      <c r="J10000" s="0" t="n">
        <v>0.11</v>
      </c>
      <c r="K10000" s="0" t="n">
        <v>68</v>
      </c>
      <c r="L10000" s="0" t="n">
        <v>7.4</v>
      </c>
      <c r="M10000" s="0" t="s">
        <v>73</v>
      </c>
      <c r="N10000" s="0" t="s">
        <v>74</v>
      </c>
      <c r="O10000" s="0" t="s">
        <v>67</v>
      </c>
      <c r="P10000" s="0" t="n">
        <f aca="false">IF(AND(OR(Dashboard!$B$5="All",D10000=Dashboard!$B$5),OR(Dashboard!$D$5="All",N10000=Dashboard!$D$5),OR(AND(C10000&lt;&gt;"",C10000&gt;=Dashboard!$F$5,C10000&lt;=Dashboard!$H$5),AND(C10000="",Dashboard!$F$5&lt;=1980,Dashboard!$H$5&gt;=2016))),1,0)</f>
        <v>1</v>
      </c>
      <c r="Q10000" s="0" t="n">
        <f aca="false">J10000*P10000+ROW()*0.00000001</f>
        <v>0.1101</v>
      </c>
    </row>
    <row r="10001" customFormat="false" ht="15" hidden="false" customHeight="false" outlineLevel="0" collapsed="false">
      <c r="A10001" s="0" t="s">
        <v>6999</v>
      </c>
      <c r="B10001" s="0" t="s">
        <v>70</v>
      </c>
      <c r="C10001" s="0" t="n">
        <v>2013</v>
      </c>
      <c r="D10001" s="0" t="s">
        <v>56</v>
      </c>
      <c r="E10001" s="0" t="s">
        <v>142</v>
      </c>
      <c r="F10001" s="0" t="n">
        <v>0.06</v>
      </c>
      <c r="G10001" s="0" t="n">
        <v>0.04</v>
      </c>
      <c r="H10001" s="0" t="n">
        <v>0</v>
      </c>
      <c r="I10001" s="0" t="n">
        <v>0.02</v>
      </c>
      <c r="J10001" s="0" t="n">
        <v>0.11</v>
      </c>
      <c r="N10001" s="0" t="s">
        <v>74</v>
      </c>
      <c r="P10001" s="0" t="n">
        <f aca="false">IF(AND(OR(Dashboard!$B$5="All",D10001=Dashboard!$B$5),OR(Dashboard!$D$5="All",N10001=Dashboard!$D$5),OR(AND(C10001&lt;&gt;"",C10001&gt;=Dashboard!$F$5,C10001&lt;=Dashboard!$H$5),AND(C10001="",Dashboard!$F$5&lt;=1980,Dashboard!$H$5&gt;=2016))),1,0)</f>
        <v>1</v>
      </c>
      <c r="Q10001" s="0" t="n">
        <f aca="false">J10001*P10001+ROW()*0.00000001</f>
        <v>0.11010001</v>
      </c>
    </row>
    <row r="10002" customFormat="false" ht="15" hidden="false" customHeight="false" outlineLevel="0" collapsed="false">
      <c r="A10002" s="0" t="s">
        <v>3864</v>
      </c>
      <c r="B10002" s="0" t="s">
        <v>144</v>
      </c>
      <c r="C10002" s="0" t="n">
        <v>2004</v>
      </c>
      <c r="D10002" s="0" t="s">
        <v>34</v>
      </c>
      <c r="E10002" s="0" t="s">
        <v>91</v>
      </c>
      <c r="F10002" s="0" t="n">
        <v>0.09</v>
      </c>
      <c r="G10002" s="0" t="n">
        <v>0.02</v>
      </c>
      <c r="H10002" s="0" t="n">
        <v>0</v>
      </c>
      <c r="I10002" s="0" t="n">
        <v>0</v>
      </c>
      <c r="J10002" s="0" t="n">
        <v>0.11</v>
      </c>
      <c r="K10002" s="0" t="n">
        <v>59</v>
      </c>
      <c r="L10002" s="0" t="n">
        <v>7.5</v>
      </c>
      <c r="M10002" s="0" t="s">
        <v>103</v>
      </c>
      <c r="N10002" s="0" t="s">
        <v>66</v>
      </c>
      <c r="O10002" s="0" t="s">
        <v>53</v>
      </c>
      <c r="P10002" s="0" t="n">
        <f aca="false">IF(AND(OR(Dashboard!$B$5="All",D10002=Dashboard!$B$5),OR(Dashboard!$D$5="All",N10002=Dashboard!$D$5),OR(AND(C10002&lt;&gt;"",C10002&gt;=Dashboard!$F$5,C10002&lt;=Dashboard!$H$5),AND(C10002="",Dashboard!$F$5&lt;=1980,Dashboard!$H$5&gt;=2016))),1,0)</f>
        <v>1</v>
      </c>
      <c r="Q10002" s="0" t="n">
        <f aca="false">J10002*P10002+ROW()*0.00000001</f>
        <v>0.11010002</v>
      </c>
    </row>
    <row r="10003" customFormat="false" ht="15" hidden="false" customHeight="false" outlineLevel="0" collapsed="false">
      <c r="A10003" s="0" t="s">
        <v>2385</v>
      </c>
      <c r="B10003" s="0" t="s">
        <v>144</v>
      </c>
      <c r="C10003" s="0" t="n">
        <v>2002</v>
      </c>
      <c r="D10003" s="0" t="s">
        <v>41</v>
      </c>
      <c r="E10003" s="0" t="s">
        <v>160</v>
      </c>
      <c r="F10003" s="0" t="n">
        <v>0.09</v>
      </c>
      <c r="G10003" s="0" t="n">
        <v>0.02</v>
      </c>
      <c r="H10003" s="0" t="n">
        <v>0</v>
      </c>
      <c r="I10003" s="0" t="n">
        <v>0</v>
      </c>
      <c r="J10003" s="0" t="n">
        <v>0.11</v>
      </c>
      <c r="K10003" s="0" t="n">
        <v>78</v>
      </c>
      <c r="M10003" s="0" t="s">
        <v>36</v>
      </c>
      <c r="N10003" s="0" t="s">
        <v>66</v>
      </c>
      <c r="O10003" s="0" t="s">
        <v>37</v>
      </c>
      <c r="P10003" s="0" t="n">
        <f aca="false">IF(AND(OR(Dashboard!$B$5="All",D10003=Dashboard!$B$5),OR(Dashboard!$D$5="All",N10003=Dashboard!$D$5),OR(AND(C10003&lt;&gt;"",C10003&gt;=Dashboard!$F$5,C10003&lt;=Dashboard!$H$5),AND(C10003="",Dashboard!$F$5&lt;=1980,Dashboard!$H$5&gt;=2016))),1,0)</f>
        <v>1</v>
      </c>
      <c r="Q10003" s="0" t="n">
        <f aca="false">J10003*P10003+ROW()*0.00000001</f>
        <v>0.11010003</v>
      </c>
    </row>
    <row r="10004" customFormat="false" ht="15" hidden="false" customHeight="false" outlineLevel="0" collapsed="false">
      <c r="A10004" s="0" t="s">
        <v>7255</v>
      </c>
      <c r="B10004" s="0" t="s">
        <v>152</v>
      </c>
      <c r="C10004" s="0" t="n">
        <v>2011</v>
      </c>
      <c r="D10004" s="0" t="s">
        <v>41</v>
      </c>
      <c r="E10004" s="0" t="s">
        <v>2558</v>
      </c>
      <c r="F10004" s="0" t="n">
        <v>0.08</v>
      </c>
      <c r="G10004" s="0" t="n">
        <v>0.02</v>
      </c>
      <c r="H10004" s="0" t="n">
        <v>0</v>
      </c>
      <c r="I10004" s="0" t="n">
        <v>0.01</v>
      </c>
      <c r="J10004" s="0" t="n">
        <v>0.11</v>
      </c>
      <c r="L10004" s="0" t="n">
        <v>8.3</v>
      </c>
      <c r="M10004" s="0" t="s">
        <v>36</v>
      </c>
      <c r="N10004" s="0" t="s">
        <v>152</v>
      </c>
      <c r="P10004" s="0" t="n">
        <f aca="false">IF(AND(OR(Dashboard!$B$5="All",D10004=Dashboard!$B$5),OR(Dashboard!$D$5="All",N10004=Dashboard!$D$5),OR(AND(C10004&lt;&gt;"",C10004&gt;=Dashboard!$F$5,C10004&lt;=Dashboard!$H$5),AND(C10004="",Dashboard!$F$5&lt;=1980,Dashboard!$H$5&gt;=2016))),1,0)</f>
        <v>1</v>
      </c>
      <c r="Q10004" s="0" t="n">
        <f aca="false">J10004*P10004+ROW()*0.00000001</f>
        <v>0.11010004</v>
      </c>
    </row>
    <row r="10005" customFormat="false" ht="15" hidden="false" customHeight="false" outlineLevel="0" collapsed="false">
      <c r="A10005" s="0" t="s">
        <v>6176</v>
      </c>
      <c r="B10005" s="0" t="s">
        <v>873</v>
      </c>
      <c r="C10005" s="0" t="n">
        <v>1995</v>
      </c>
      <c r="D10005" s="0" t="s">
        <v>246</v>
      </c>
      <c r="E10005" s="0" t="s">
        <v>782</v>
      </c>
      <c r="F10005" s="0" t="n">
        <v>0</v>
      </c>
      <c r="G10005" s="0" t="n">
        <v>0</v>
      </c>
      <c r="H10005" s="0" t="n">
        <v>0.11</v>
      </c>
      <c r="I10005" s="0" t="n">
        <v>0</v>
      </c>
      <c r="J10005" s="0" t="n">
        <v>0.11</v>
      </c>
      <c r="N10005" s="0" t="s">
        <v>154</v>
      </c>
      <c r="P10005" s="0" t="n">
        <f aca="false">IF(AND(OR(Dashboard!$B$5="All",D10005=Dashboard!$B$5),OR(Dashboard!$D$5="All",N10005=Dashboard!$D$5),OR(AND(C10005&lt;&gt;"",C10005&gt;=Dashboard!$F$5,C10005&lt;=Dashboard!$H$5),AND(C10005="",Dashboard!$F$5&lt;=1980,Dashboard!$H$5&gt;=2016))),1,0)</f>
        <v>1</v>
      </c>
      <c r="Q10005" s="0" t="n">
        <f aca="false">J10005*P10005+ROW()*0.00000001</f>
        <v>0.11010005</v>
      </c>
    </row>
    <row r="10006" customFormat="false" ht="15" hidden="false" customHeight="false" outlineLevel="0" collapsed="false">
      <c r="A10006" s="0" t="s">
        <v>7256</v>
      </c>
      <c r="B10006" s="0" t="s">
        <v>117</v>
      </c>
      <c r="C10006" s="0" t="n">
        <v>2000</v>
      </c>
      <c r="D10006" s="0" t="s">
        <v>41</v>
      </c>
      <c r="E10006" s="0" t="s">
        <v>1081</v>
      </c>
      <c r="F10006" s="0" t="n">
        <v>0.06</v>
      </c>
      <c r="G10006" s="0" t="n">
        <v>0.04</v>
      </c>
      <c r="H10006" s="0" t="n">
        <v>0</v>
      </c>
      <c r="I10006" s="0" t="n">
        <v>0.01</v>
      </c>
      <c r="J10006" s="0" t="n">
        <v>0.11</v>
      </c>
      <c r="N10006" s="0" t="s">
        <v>74</v>
      </c>
      <c r="P10006" s="0" t="n">
        <f aca="false">IF(AND(OR(Dashboard!$B$5="All",D10006=Dashboard!$B$5),OR(Dashboard!$D$5="All",N10006=Dashboard!$D$5),OR(AND(C10006&lt;&gt;"",C10006&gt;=Dashboard!$F$5,C10006&lt;=Dashboard!$H$5),AND(C10006="",Dashboard!$F$5&lt;=1980,Dashboard!$H$5&gt;=2016))),1,0)</f>
        <v>1</v>
      </c>
      <c r="Q10006" s="0" t="n">
        <f aca="false">J10006*P10006+ROW()*0.00000001</f>
        <v>0.11010006</v>
      </c>
    </row>
    <row r="10007" customFormat="false" ht="15" hidden="false" customHeight="false" outlineLevel="0" collapsed="false">
      <c r="A10007" s="0" t="s">
        <v>7257</v>
      </c>
      <c r="B10007" s="0" t="s">
        <v>144</v>
      </c>
      <c r="C10007" s="0" t="n">
        <v>2004</v>
      </c>
      <c r="D10007" s="0" t="s">
        <v>56</v>
      </c>
      <c r="E10007" s="0" t="s">
        <v>160</v>
      </c>
      <c r="F10007" s="0" t="n">
        <v>0.09</v>
      </c>
      <c r="G10007" s="0" t="n">
        <v>0.02</v>
      </c>
      <c r="H10007" s="0" t="n">
        <v>0</v>
      </c>
      <c r="I10007" s="0" t="n">
        <v>0</v>
      </c>
      <c r="J10007" s="0" t="n">
        <v>0.11</v>
      </c>
      <c r="K10007" s="0" t="n">
        <v>62</v>
      </c>
      <c r="L10007" s="0" t="n">
        <v>8.1</v>
      </c>
      <c r="M10007" s="0" t="s">
        <v>103</v>
      </c>
      <c r="N10007" s="0" t="s">
        <v>66</v>
      </c>
      <c r="O10007" s="0" t="s">
        <v>67</v>
      </c>
      <c r="P10007" s="0" t="n">
        <f aca="false">IF(AND(OR(Dashboard!$B$5="All",D10007=Dashboard!$B$5),OR(Dashboard!$D$5="All",N10007=Dashboard!$D$5),OR(AND(C10007&lt;&gt;"",C10007&gt;=Dashboard!$F$5,C10007&lt;=Dashboard!$H$5),AND(C10007="",Dashboard!$F$5&lt;=1980,Dashboard!$H$5&gt;=2016))),1,0)</f>
        <v>1</v>
      </c>
      <c r="Q10007" s="0" t="n">
        <f aca="false">J10007*P10007+ROW()*0.00000001</f>
        <v>0.11010007</v>
      </c>
    </row>
    <row r="10008" customFormat="false" ht="15" hidden="false" customHeight="false" outlineLevel="0" collapsed="false">
      <c r="A10008" s="0" t="s">
        <v>7258</v>
      </c>
      <c r="B10008" s="0" t="s">
        <v>76</v>
      </c>
      <c r="C10008" s="0" t="n">
        <v>2003</v>
      </c>
      <c r="D10008" s="0" t="s">
        <v>41</v>
      </c>
      <c r="E10008" s="0" t="s">
        <v>2455</v>
      </c>
      <c r="F10008" s="0" t="n">
        <v>0.06</v>
      </c>
      <c r="G10008" s="0" t="n">
        <v>0.04</v>
      </c>
      <c r="H10008" s="0" t="n">
        <v>0</v>
      </c>
      <c r="I10008" s="0" t="n">
        <v>0.01</v>
      </c>
      <c r="J10008" s="0" t="n">
        <v>0.11</v>
      </c>
      <c r="K10008" s="0" t="n">
        <v>67</v>
      </c>
      <c r="L10008" s="0" t="n">
        <v>9</v>
      </c>
      <c r="M10008" s="0" t="s">
        <v>36</v>
      </c>
      <c r="N10008" s="0" t="s">
        <v>74</v>
      </c>
      <c r="O10008" s="0" t="s">
        <v>67</v>
      </c>
      <c r="P10008" s="0" t="n">
        <f aca="false">IF(AND(OR(Dashboard!$B$5="All",D10008=Dashboard!$B$5),OR(Dashboard!$D$5="All",N10008=Dashboard!$D$5),OR(AND(C10008&lt;&gt;"",C10008&gt;=Dashboard!$F$5,C10008&lt;=Dashboard!$H$5),AND(C10008="",Dashboard!$F$5&lt;=1980,Dashboard!$H$5&gt;=2016))),1,0)</f>
        <v>1</v>
      </c>
      <c r="Q10008" s="0" t="n">
        <f aca="false">J10008*P10008+ROW()*0.00000001</f>
        <v>0.11010008</v>
      </c>
    </row>
    <row r="10009" customFormat="false" ht="15" hidden="false" customHeight="false" outlineLevel="0" collapsed="false">
      <c r="A10009" s="0" t="s">
        <v>7259</v>
      </c>
      <c r="B10009" s="0" t="s">
        <v>76</v>
      </c>
      <c r="C10009" s="0" t="n">
        <v>2006</v>
      </c>
      <c r="D10009" s="0" t="s">
        <v>41</v>
      </c>
      <c r="E10009" s="0" t="s">
        <v>142</v>
      </c>
      <c r="F10009" s="0" t="n">
        <v>0.06</v>
      </c>
      <c r="G10009" s="0" t="n">
        <v>0.04</v>
      </c>
      <c r="H10009" s="0" t="n">
        <v>0</v>
      </c>
      <c r="I10009" s="0" t="n">
        <v>0.01</v>
      </c>
      <c r="J10009" s="0" t="n">
        <v>0.11</v>
      </c>
      <c r="K10009" s="0" t="n">
        <v>68</v>
      </c>
      <c r="L10009" s="0" t="n">
        <v>8.9</v>
      </c>
      <c r="M10009" s="0" t="s">
        <v>36</v>
      </c>
      <c r="N10009" s="0" t="s">
        <v>74</v>
      </c>
      <c r="O10009" s="0" t="s">
        <v>67</v>
      </c>
      <c r="P10009" s="0" t="n">
        <f aca="false">IF(AND(OR(Dashboard!$B$5="All",D10009=Dashboard!$B$5),OR(Dashboard!$D$5="All",N10009=Dashboard!$D$5),OR(AND(C10009&lt;&gt;"",C10009&gt;=Dashboard!$F$5,C10009&lt;=Dashboard!$H$5),AND(C10009="",Dashboard!$F$5&lt;=1980,Dashboard!$H$5&gt;=2016))),1,0)</f>
        <v>1</v>
      </c>
      <c r="Q10009" s="0" t="n">
        <f aca="false">J10009*P10009+ROW()*0.00000001</f>
        <v>0.11010009</v>
      </c>
    </row>
    <row r="10010" customFormat="false" ht="15" hidden="false" customHeight="false" outlineLevel="0" collapsed="false">
      <c r="A10010" s="0" t="s">
        <v>7260</v>
      </c>
      <c r="B10010" s="0" t="s">
        <v>33</v>
      </c>
      <c r="C10010" s="0" t="n">
        <v>2008</v>
      </c>
      <c r="D10010" s="0" t="s">
        <v>48</v>
      </c>
      <c r="E10010" s="0" t="s">
        <v>418</v>
      </c>
      <c r="F10010" s="0" t="n">
        <v>0.11</v>
      </c>
      <c r="G10010" s="0" t="n">
        <v>0</v>
      </c>
      <c r="H10010" s="0" t="n">
        <v>0</v>
      </c>
      <c r="I10010" s="0" t="n">
        <v>0.01</v>
      </c>
      <c r="J10010" s="0" t="n">
        <v>0.11</v>
      </c>
      <c r="M10010" s="0" t="s">
        <v>36</v>
      </c>
      <c r="N10010" s="0" t="s">
        <v>35</v>
      </c>
      <c r="P10010" s="0" t="n">
        <f aca="false">IF(AND(OR(Dashboard!$B$5="All",D10010=Dashboard!$B$5),OR(Dashboard!$D$5="All",N10010=Dashboard!$D$5),OR(AND(C10010&lt;&gt;"",C10010&gt;=Dashboard!$F$5,C10010&lt;=Dashboard!$H$5),AND(C10010="",Dashboard!$F$5&lt;=1980,Dashboard!$H$5&gt;=2016))),1,0)</f>
        <v>1</v>
      </c>
      <c r="Q10010" s="0" t="n">
        <f aca="false">J10010*P10010+ROW()*0.00000001</f>
        <v>0.1101001</v>
      </c>
    </row>
    <row r="10011" customFormat="false" ht="15" hidden="false" customHeight="false" outlineLevel="0" collapsed="false">
      <c r="A10011" s="0" t="s">
        <v>7261</v>
      </c>
      <c r="B10011" s="0" t="s">
        <v>50</v>
      </c>
      <c r="C10011" s="0" t="n">
        <v>2008</v>
      </c>
      <c r="D10011" s="0" t="s">
        <v>34</v>
      </c>
      <c r="E10011" s="0" t="s">
        <v>782</v>
      </c>
      <c r="F10011" s="0" t="n">
        <v>0.11</v>
      </c>
      <c r="G10011" s="0" t="n">
        <v>0</v>
      </c>
      <c r="H10011" s="0" t="n">
        <v>0</v>
      </c>
      <c r="I10011" s="0" t="n">
        <v>0.01</v>
      </c>
      <c r="J10011" s="0" t="n">
        <v>0.11</v>
      </c>
      <c r="K10011" s="0" t="n">
        <v>66</v>
      </c>
      <c r="L10011" s="0" t="n">
        <v>7.3</v>
      </c>
      <c r="M10011" s="0" t="s">
        <v>36</v>
      </c>
      <c r="N10011" s="0" t="s">
        <v>35</v>
      </c>
      <c r="O10011" s="0" t="s">
        <v>67</v>
      </c>
      <c r="P10011" s="0" t="n">
        <f aca="false">IF(AND(OR(Dashboard!$B$5="All",D10011=Dashboard!$B$5),OR(Dashboard!$D$5="All",N10011=Dashboard!$D$5),OR(AND(C10011&lt;&gt;"",C10011&gt;=Dashboard!$F$5,C10011&lt;=Dashboard!$H$5),AND(C10011="",Dashboard!$F$5&lt;=1980,Dashboard!$H$5&gt;=2016))),1,0)</f>
        <v>1</v>
      </c>
      <c r="Q10011" s="0" t="n">
        <f aca="false">J10011*P10011+ROW()*0.00000001</f>
        <v>0.11010011</v>
      </c>
    </row>
    <row r="10012" customFormat="false" ht="15" hidden="false" customHeight="false" outlineLevel="0" collapsed="false">
      <c r="A10012" s="0" t="s">
        <v>7262</v>
      </c>
      <c r="B10012" s="0" t="s">
        <v>152</v>
      </c>
      <c r="C10012" s="0" t="n">
        <v>2010</v>
      </c>
      <c r="D10012" s="0" t="s">
        <v>114</v>
      </c>
      <c r="E10012" s="0" t="s">
        <v>689</v>
      </c>
      <c r="F10012" s="0" t="n">
        <v>0</v>
      </c>
      <c r="G10012" s="0" t="n">
        <v>0.1</v>
      </c>
      <c r="H10012" s="0" t="n">
        <v>0</v>
      </c>
      <c r="I10012" s="0" t="n">
        <v>0.02</v>
      </c>
      <c r="J10012" s="0" t="n">
        <v>0.11</v>
      </c>
      <c r="K10012" s="0" t="n">
        <v>77</v>
      </c>
      <c r="L10012" s="0" t="n">
        <v>7.9</v>
      </c>
      <c r="M10012" s="0" t="s">
        <v>103</v>
      </c>
      <c r="N10012" s="0" t="s">
        <v>152</v>
      </c>
      <c r="O10012" s="0" t="s">
        <v>37</v>
      </c>
      <c r="P10012" s="0" t="n">
        <f aca="false">IF(AND(OR(Dashboard!$B$5="All",D10012=Dashboard!$B$5),OR(Dashboard!$D$5="All",N10012=Dashboard!$D$5),OR(AND(C10012&lt;&gt;"",C10012&gt;=Dashboard!$F$5,C10012&lt;=Dashboard!$H$5),AND(C10012="",Dashboard!$F$5&lt;=1980,Dashboard!$H$5&gt;=2016))),1,0)</f>
        <v>1</v>
      </c>
      <c r="Q10012" s="0" t="n">
        <f aca="false">J10012*P10012+ROW()*0.00000001</f>
        <v>0.11010012</v>
      </c>
    </row>
    <row r="10013" customFormat="false" ht="15" hidden="false" customHeight="false" outlineLevel="0" collapsed="false">
      <c r="A10013" s="0" t="s">
        <v>6834</v>
      </c>
      <c r="B10013" s="0" t="s">
        <v>70</v>
      </c>
      <c r="C10013" s="0" t="n">
        <v>2009</v>
      </c>
      <c r="D10013" s="0" t="s">
        <v>52</v>
      </c>
      <c r="E10013" s="0" t="s">
        <v>89</v>
      </c>
      <c r="F10013" s="0" t="n">
        <v>0.11</v>
      </c>
      <c r="G10013" s="0" t="n">
        <v>0</v>
      </c>
      <c r="H10013" s="0" t="n">
        <v>0</v>
      </c>
      <c r="I10013" s="0" t="n">
        <v>0.01</v>
      </c>
      <c r="J10013" s="0" t="n">
        <v>0.11</v>
      </c>
      <c r="M10013" s="0" t="s">
        <v>103</v>
      </c>
      <c r="N10013" s="0" t="s">
        <v>74</v>
      </c>
      <c r="P10013" s="0" t="n">
        <f aca="false">IF(AND(OR(Dashboard!$B$5="All",D10013=Dashboard!$B$5),OR(Dashboard!$D$5="All",N10013=Dashboard!$D$5),OR(AND(C10013&lt;&gt;"",C10013&gt;=Dashboard!$F$5,C10013&lt;=Dashboard!$H$5),AND(C10013="",Dashboard!$F$5&lt;=1980,Dashboard!$H$5&gt;=2016))),1,0)</f>
        <v>1</v>
      </c>
      <c r="Q10013" s="0" t="n">
        <f aca="false">J10013*P10013+ROW()*0.00000001</f>
        <v>0.11010013</v>
      </c>
    </row>
    <row r="10014" customFormat="false" ht="15" hidden="false" customHeight="false" outlineLevel="0" collapsed="false">
      <c r="A10014" s="0" t="s">
        <v>7263</v>
      </c>
      <c r="B10014" s="0" t="s">
        <v>70</v>
      </c>
      <c r="C10014" s="0" t="n">
        <v>2008</v>
      </c>
      <c r="D10014" s="0" t="s">
        <v>34</v>
      </c>
      <c r="E10014" s="0" t="s">
        <v>142</v>
      </c>
      <c r="F10014" s="0" t="n">
        <v>0.1</v>
      </c>
      <c r="G10014" s="0" t="n">
        <v>0.01</v>
      </c>
      <c r="H10014" s="0" t="n">
        <v>0</v>
      </c>
      <c r="I10014" s="0" t="n">
        <v>0.01</v>
      </c>
      <c r="J10014" s="0" t="n">
        <v>0.11</v>
      </c>
      <c r="K10014" s="0" t="n">
        <v>45</v>
      </c>
      <c r="M10014" s="0" t="s">
        <v>36</v>
      </c>
      <c r="N10014" s="0" t="s">
        <v>74</v>
      </c>
      <c r="O10014" s="0" t="s">
        <v>177</v>
      </c>
      <c r="P10014" s="0" t="n">
        <f aca="false">IF(AND(OR(Dashboard!$B$5="All",D10014=Dashboard!$B$5),OR(Dashboard!$D$5="All",N10014=Dashboard!$D$5),OR(AND(C10014&lt;&gt;"",C10014&gt;=Dashboard!$F$5,C10014&lt;=Dashboard!$H$5),AND(C10014="",Dashboard!$F$5&lt;=1980,Dashboard!$H$5&gt;=2016))),1,0)</f>
        <v>1</v>
      </c>
      <c r="Q10014" s="0" t="n">
        <f aca="false">J10014*P10014+ROW()*0.00000001</f>
        <v>0.11010014</v>
      </c>
    </row>
    <row r="10015" customFormat="false" ht="15" hidden="false" customHeight="false" outlineLevel="0" collapsed="false">
      <c r="A10015" s="0" t="s">
        <v>4202</v>
      </c>
      <c r="B10015" s="0" t="s">
        <v>50</v>
      </c>
      <c r="C10015" s="0" t="n">
        <v>2010</v>
      </c>
      <c r="D10015" s="0" t="s">
        <v>52</v>
      </c>
      <c r="E10015" s="0" t="s">
        <v>1364</v>
      </c>
      <c r="F10015" s="0" t="n">
        <v>0.11</v>
      </c>
      <c r="G10015" s="0" t="n">
        <v>0</v>
      </c>
      <c r="H10015" s="0" t="n">
        <v>0</v>
      </c>
      <c r="I10015" s="0" t="n">
        <v>0.01</v>
      </c>
      <c r="J10015" s="0" t="n">
        <v>0.11</v>
      </c>
      <c r="M10015" s="0" t="s">
        <v>36</v>
      </c>
      <c r="N10015" s="0" t="s">
        <v>35</v>
      </c>
      <c r="P10015" s="0" t="n">
        <f aca="false">IF(AND(OR(Dashboard!$B$5="All",D10015=Dashboard!$B$5),OR(Dashboard!$D$5="All",N10015=Dashboard!$D$5),OR(AND(C10015&lt;&gt;"",C10015&gt;=Dashboard!$F$5,C10015&lt;=Dashboard!$H$5),AND(C10015="",Dashboard!$F$5&lt;=1980,Dashboard!$H$5&gt;=2016))),1,0)</f>
        <v>1</v>
      </c>
      <c r="Q10015" s="0" t="n">
        <f aca="false">J10015*P10015+ROW()*0.00000001</f>
        <v>0.11010015</v>
      </c>
    </row>
    <row r="10016" customFormat="false" ht="15" hidden="false" customHeight="false" outlineLevel="0" collapsed="false">
      <c r="A10016" s="0" t="s">
        <v>7264</v>
      </c>
      <c r="B10016" s="0" t="s">
        <v>94</v>
      </c>
      <c r="C10016" s="0" t="n">
        <v>2015</v>
      </c>
      <c r="D10016" s="0" t="s">
        <v>34</v>
      </c>
      <c r="E10016" s="0" t="s">
        <v>7265</v>
      </c>
      <c r="F10016" s="0" t="n">
        <v>0.04</v>
      </c>
      <c r="G10016" s="0" t="n">
        <v>0.06</v>
      </c>
      <c r="H10016" s="0" t="n">
        <v>0</v>
      </c>
      <c r="I10016" s="0" t="n">
        <v>0.02</v>
      </c>
      <c r="J10016" s="0" t="n">
        <v>0.11</v>
      </c>
      <c r="K10016" s="0" t="n">
        <v>19</v>
      </c>
      <c r="L10016" s="0" t="n">
        <v>3.4</v>
      </c>
      <c r="M10016" s="0" t="s">
        <v>36</v>
      </c>
      <c r="N10016" s="0" t="s">
        <v>74</v>
      </c>
      <c r="O10016" s="0" t="s">
        <v>177</v>
      </c>
      <c r="P10016" s="0" t="n">
        <f aca="false">IF(AND(OR(Dashboard!$B$5="All",D10016=Dashboard!$B$5),OR(Dashboard!$D$5="All",N10016=Dashboard!$D$5),OR(AND(C10016&lt;&gt;"",C10016&gt;=Dashboard!$F$5,C10016&lt;=Dashboard!$H$5),AND(C10016="",Dashboard!$F$5&lt;=1980,Dashboard!$H$5&gt;=2016))),1,0)</f>
        <v>1</v>
      </c>
      <c r="Q10016" s="0" t="n">
        <f aca="false">J10016*P10016+ROW()*0.00000001</f>
        <v>0.11010016</v>
      </c>
    </row>
    <row r="10017" customFormat="false" ht="15" hidden="false" customHeight="false" outlineLevel="0" collapsed="false">
      <c r="A10017" s="0" t="s">
        <v>7266</v>
      </c>
      <c r="B10017" s="0" t="s">
        <v>76</v>
      </c>
      <c r="C10017" s="0" t="n">
        <v>2005</v>
      </c>
      <c r="D10017" s="0" t="s">
        <v>34</v>
      </c>
      <c r="E10017" s="0" t="s">
        <v>220</v>
      </c>
      <c r="F10017" s="0" t="n">
        <v>0</v>
      </c>
      <c r="G10017" s="0" t="n">
        <v>0</v>
      </c>
      <c r="H10017" s="0" t="n">
        <v>0.11</v>
      </c>
      <c r="I10017" s="0" t="n">
        <v>0</v>
      </c>
      <c r="J10017" s="0" t="n">
        <v>0.11</v>
      </c>
      <c r="N10017" s="0" t="s">
        <v>74</v>
      </c>
      <c r="P10017" s="0" t="n">
        <f aca="false">IF(AND(OR(Dashboard!$B$5="All",D10017=Dashboard!$B$5),OR(Dashboard!$D$5="All",N10017=Dashboard!$D$5),OR(AND(C10017&lt;&gt;"",C10017&gt;=Dashboard!$F$5,C10017&lt;=Dashboard!$H$5),AND(C10017="",Dashboard!$F$5&lt;=1980,Dashboard!$H$5&gt;=2016))),1,0)</f>
        <v>1</v>
      </c>
      <c r="Q10017" s="0" t="n">
        <f aca="false">J10017*P10017+ROW()*0.00000001</f>
        <v>0.11010017</v>
      </c>
    </row>
    <row r="10018" customFormat="false" ht="15" hidden="false" customHeight="false" outlineLevel="0" collapsed="false">
      <c r="A10018" s="0" t="s">
        <v>7267</v>
      </c>
      <c r="B10018" s="0" t="s">
        <v>76</v>
      </c>
      <c r="C10018" s="0" t="n">
        <v>2006</v>
      </c>
      <c r="D10018" s="0" t="s">
        <v>102</v>
      </c>
      <c r="E10018" s="0" t="s">
        <v>154</v>
      </c>
      <c r="F10018" s="0" t="n">
        <v>0</v>
      </c>
      <c r="G10018" s="0" t="n">
        <v>0</v>
      </c>
      <c r="H10018" s="0" t="n">
        <v>0.11</v>
      </c>
      <c r="I10018" s="0" t="n">
        <v>0</v>
      </c>
      <c r="J10018" s="0" t="n">
        <v>0.11</v>
      </c>
      <c r="N10018" s="0" t="s">
        <v>74</v>
      </c>
      <c r="P10018" s="0" t="n">
        <f aca="false">IF(AND(OR(Dashboard!$B$5="All",D10018=Dashboard!$B$5),OR(Dashboard!$D$5="All",N10018=Dashboard!$D$5),OR(AND(C10018&lt;&gt;"",C10018&gt;=Dashboard!$F$5,C10018&lt;=Dashboard!$H$5),AND(C10018="",Dashboard!$F$5&lt;=1980,Dashboard!$H$5&gt;=2016))),1,0)</f>
        <v>1</v>
      </c>
      <c r="Q10018" s="0" t="n">
        <f aca="false">J10018*P10018+ROW()*0.00000001</f>
        <v>0.11010018</v>
      </c>
    </row>
    <row r="10019" customFormat="false" ht="15" hidden="false" customHeight="false" outlineLevel="0" collapsed="false">
      <c r="A10019" s="0" t="s">
        <v>6969</v>
      </c>
      <c r="B10019" s="0" t="s">
        <v>76</v>
      </c>
      <c r="C10019" s="0" t="n">
        <v>2007</v>
      </c>
      <c r="D10019" s="0" t="s">
        <v>46</v>
      </c>
      <c r="E10019" s="0" t="s">
        <v>6970</v>
      </c>
      <c r="F10019" s="0" t="n">
        <v>0.05</v>
      </c>
      <c r="G10019" s="0" t="n">
        <v>0.04</v>
      </c>
      <c r="H10019" s="0" t="n">
        <v>0.02</v>
      </c>
      <c r="I10019" s="0" t="n">
        <v>0.01</v>
      </c>
      <c r="J10019" s="0" t="n">
        <v>0.11</v>
      </c>
      <c r="K10019" s="0" t="n">
        <v>61</v>
      </c>
      <c r="L10019" s="0" t="n">
        <v>6.5</v>
      </c>
      <c r="M10019" s="0" t="s">
        <v>125</v>
      </c>
      <c r="N10019" s="0" t="s">
        <v>74</v>
      </c>
      <c r="O10019" s="0" t="s">
        <v>67</v>
      </c>
      <c r="P10019" s="0" t="n">
        <f aca="false">IF(AND(OR(Dashboard!$B$5="All",D10019=Dashboard!$B$5),OR(Dashboard!$D$5="All",N10019=Dashboard!$D$5),OR(AND(C10019&lt;&gt;"",C10019&gt;=Dashboard!$F$5,C10019&lt;=Dashboard!$H$5),AND(C10019="",Dashboard!$F$5&lt;=1980,Dashboard!$H$5&gt;=2016))),1,0)</f>
        <v>1</v>
      </c>
      <c r="Q10019" s="0" t="n">
        <f aca="false">J10019*P10019+ROW()*0.00000001</f>
        <v>0.11010019</v>
      </c>
    </row>
    <row r="10020" customFormat="false" ht="15" hidden="false" customHeight="false" outlineLevel="0" collapsed="false">
      <c r="A10020" s="0" t="s">
        <v>7268</v>
      </c>
      <c r="B10020" s="0" t="s">
        <v>144</v>
      </c>
      <c r="C10020" s="0" t="n">
        <v>2002</v>
      </c>
      <c r="D10020" s="0" t="s">
        <v>71</v>
      </c>
      <c r="E10020" s="0" t="s">
        <v>154</v>
      </c>
      <c r="F10020" s="0" t="n">
        <v>0.09</v>
      </c>
      <c r="G10020" s="0" t="n">
        <v>0.02</v>
      </c>
      <c r="H10020" s="0" t="n">
        <v>0</v>
      </c>
      <c r="I10020" s="0" t="n">
        <v>0</v>
      </c>
      <c r="J10020" s="0" t="n">
        <v>0.11</v>
      </c>
      <c r="N10020" s="0" t="s">
        <v>66</v>
      </c>
      <c r="P10020" s="0" t="n">
        <f aca="false">IF(AND(OR(Dashboard!$B$5="All",D10020=Dashboard!$B$5),OR(Dashboard!$D$5="All",N10020=Dashboard!$D$5),OR(AND(C10020&lt;&gt;"",C10020&gt;=Dashboard!$F$5,C10020&lt;=Dashboard!$H$5),AND(C10020="",Dashboard!$F$5&lt;=1980,Dashboard!$H$5&gt;=2016))),1,0)</f>
        <v>1</v>
      </c>
      <c r="Q10020" s="0" t="n">
        <f aca="false">J10020*P10020+ROW()*0.00000001</f>
        <v>0.1101002</v>
      </c>
    </row>
    <row r="10021" customFormat="false" ht="15" hidden="false" customHeight="false" outlineLevel="0" collapsed="false">
      <c r="A10021" s="0" t="s">
        <v>7269</v>
      </c>
      <c r="B10021" s="0" t="s">
        <v>50</v>
      </c>
      <c r="C10021" s="0" t="n">
        <v>2010</v>
      </c>
      <c r="D10021" s="0" t="s">
        <v>48</v>
      </c>
      <c r="E10021" s="0" t="s">
        <v>1002</v>
      </c>
      <c r="F10021" s="0" t="n">
        <v>0.1</v>
      </c>
      <c r="G10021" s="0" t="n">
        <v>0</v>
      </c>
      <c r="H10021" s="0" t="n">
        <v>0</v>
      </c>
      <c r="I10021" s="0" t="n">
        <v>0.01</v>
      </c>
      <c r="J10021" s="0" t="n">
        <v>0.11</v>
      </c>
      <c r="K10021" s="0" t="n">
        <v>74</v>
      </c>
      <c r="L10021" s="0" t="n">
        <v>5.8</v>
      </c>
      <c r="M10021" s="0" t="s">
        <v>125</v>
      </c>
      <c r="N10021" s="0" t="s">
        <v>35</v>
      </c>
      <c r="O10021" s="0" t="s">
        <v>37</v>
      </c>
      <c r="P10021" s="0" t="n">
        <f aca="false">IF(AND(OR(Dashboard!$B$5="All",D10021=Dashboard!$B$5),OR(Dashboard!$D$5="All",N10021=Dashboard!$D$5),OR(AND(C10021&lt;&gt;"",C10021&gt;=Dashboard!$F$5,C10021&lt;=Dashboard!$H$5),AND(C10021="",Dashboard!$F$5&lt;=1980,Dashboard!$H$5&gt;=2016))),1,0)</f>
        <v>1</v>
      </c>
      <c r="Q10021" s="0" t="n">
        <f aca="false">J10021*P10021+ROW()*0.00000001</f>
        <v>0.11010021</v>
      </c>
    </row>
    <row r="10022" customFormat="false" ht="15" hidden="false" customHeight="false" outlineLevel="0" collapsed="false">
      <c r="A10022" s="0" t="s">
        <v>7270</v>
      </c>
      <c r="B10022" s="0" t="s">
        <v>85</v>
      </c>
      <c r="C10022" s="0" t="n">
        <v>2002</v>
      </c>
      <c r="D10022" s="0" t="s">
        <v>46</v>
      </c>
      <c r="E10022" s="0" t="s">
        <v>160</v>
      </c>
      <c r="F10022" s="0" t="n">
        <v>0.08</v>
      </c>
      <c r="G10022" s="0" t="n">
        <v>0.03</v>
      </c>
      <c r="H10022" s="0" t="n">
        <v>0</v>
      </c>
      <c r="I10022" s="0" t="n">
        <v>0</v>
      </c>
      <c r="J10022" s="0" t="n">
        <v>0.11</v>
      </c>
      <c r="K10022" s="0" t="n">
        <v>76</v>
      </c>
      <c r="L10022" s="0" t="n">
        <v>8.1</v>
      </c>
      <c r="M10022" s="0" t="s">
        <v>36</v>
      </c>
      <c r="N10022" s="0" t="s">
        <v>35</v>
      </c>
      <c r="O10022" s="0" t="s">
        <v>37</v>
      </c>
      <c r="P10022" s="0" t="n">
        <f aca="false">IF(AND(OR(Dashboard!$B$5="All",D10022=Dashboard!$B$5),OR(Dashboard!$D$5="All",N10022=Dashboard!$D$5),OR(AND(C10022&lt;&gt;"",C10022&gt;=Dashboard!$F$5,C10022&lt;=Dashboard!$H$5),AND(C10022="",Dashboard!$F$5&lt;=1980,Dashboard!$H$5&gt;=2016))),1,0)</f>
        <v>1</v>
      </c>
      <c r="Q10022" s="0" t="n">
        <f aca="false">J10022*P10022+ROW()*0.00000001</f>
        <v>0.11010022</v>
      </c>
    </row>
    <row r="10023" customFormat="false" ht="15" hidden="false" customHeight="false" outlineLevel="0" collapsed="false">
      <c r="A10023" s="0" t="s">
        <v>7271</v>
      </c>
      <c r="B10023" s="0" t="s">
        <v>873</v>
      </c>
      <c r="C10023" s="0" t="n">
        <v>1998</v>
      </c>
      <c r="D10023" s="0" t="s">
        <v>114</v>
      </c>
      <c r="E10023" s="0" t="s">
        <v>7272</v>
      </c>
      <c r="F10023" s="0" t="n">
        <v>0</v>
      </c>
      <c r="G10023" s="0" t="n">
        <v>0</v>
      </c>
      <c r="H10023" s="0" t="n">
        <v>0.11</v>
      </c>
      <c r="I10023" s="0" t="n">
        <v>0</v>
      </c>
      <c r="J10023" s="0" t="n">
        <v>0.11</v>
      </c>
      <c r="N10023" s="0" t="s">
        <v>154</v>
      </c>
      <c r="P10023" s="0" t="n">
        <f aca="false">IF(AND(OR(Dashboard!$B$5="All",D10023=Dashboard!$B$5),OR(Dashboard!$D$5="All",N10023=Dashboard!$D$5),OR(AND(C10023&lt;&gt;"",C10023&gt;=Dashboard!$F$5,C10023&lt;=Dashboard!$H$5),AND(C10023="",Dashboard!$F$5&lt;=1980,Dashboard!$H$5&gt;=2016))),1,0)</f>
        <v>1</v>
      </c>
      <c r="Q10023" s="0" t="n">
        <f aca="false">J10023*P10023+ROW()*0.00000001</f>
        <v>0.11010023</v>
      </c>
    </row>
    <row r="10024" customFormat="false" ht="15" hidden="false" customHeight="false" outlineLevel="0" collapsed="false">
      <c r="A10024" s="0" t="s">
        <v>7273</v>
      </c>
      <c r="B10024" s="0" t="s">
        <v>85</v>
      </c>
      <c r="C10024" s="0" t="n">
        <v>2004</v>
      </c>
      <c r="D10024" s="0" t="s">
        <v>71</v>
      </c>
      <c r="E10024" s="0" t="s">
        <v>418</v>
      </c>
      <c r="F10024" s="0" t="n">
        <v>0.08</v>
      </c>
      <c r="G10024" s="0" t="n">
        <v>0.03</v>
      </c>
      <c r="H10024" s="0" t="n">
        <v>0</v>
      </c>
      <c r="I10024" s="0" t="n">
        <v>0</v>
      </c>
      <c r="J10024" s="0" t="n">
        <v>0.11</v>
      </c>
      <c r="K10024" s="0" t="n">
        <v>62</v>
      </c>
      <c r="M10024" s="0" t="s">
        <v>36</v>
      </c>
      <c r="N10024" s="0" t="s">
        <v>35</v>
      </c>
      <c r="O10024" s="0" t="s">
        <v>67</v>
      </c>
      <c r="P10024" s="0" t="n">
        <f aca="false">IF(AND(OR(Dashboard!$B$5="All",D10024=Dashboard!$B$5),OR(Dashboard!$D$5="All",N10024=Dashboard!$D$5),OR(AND(C10024&lt;&gt;"",C10024&gt;=Dashboard!$F$5,C10024&lt;=Dashboard!$H$5),AND(C10024="",Dashboard!$F$5&lt;=1980,Dashboard!$H$5&gt;=2016))),1,0)</f>
        <v>1</v>
      </c>
      <c r="Q10024" s="0" t="n">
        <f aca="false">J10024*P10024+ROW()*0.00000001</f>
        <v>0.11010024</v>
      </c>
    </row>
    <row r="10025" customFormat="false" ht="15" hidden="false" customHeight="false" outlineLevel="0" collapsed="false">
      <c r="A10025" s="0" t="s">
        <v>438</v>
      </c>
      <c r="B10025" s="0" t="s">
        <v>164</v>
      </c>
      <c r="C10025" s="0" t="n">
        <v>2012</v>
      </c>
      <c r="D10025" s="0" t="s">
        <v>46</v>
      </c>
      <c r="E10025" s="0" t="s">
        <v>157</v>
      </c>
      <c r="F10025" s="0" t="n">
        <v>0</v>
      </c>
      <c r="G10025" s="0" t="n">
        <v>0</v>
      </c>
      <c r="H10025" s="0" t="n">
        <v>0.11</v>
      </c>
      <c r="I10025" s="0" t="n">
        <v>0</v>
      </c>
      <c r="J10025" s="0" t="n">
        <v>0.11</v>
      </c>
      <c r="L10025" s="0" t="n">
        <v>8.9</v>
      </c>
      <c r="M10025" s="0" t="s">
        <v>103</v>
      </c>
      <c r="N10025" s="0" t="s">
        <v>74</v>
      </c>
      <c r="P10025" s="0" t="n">
        <f aca="false">IF(AND(OR(Dashboard!$B$5="All",D10025=Dashboard!$B$5),OR(Dashboard!$D$5="All",N10025=Dashboard!$D$5),OR(AND(C10025&lt;&gt;"",C10025&gt;=Dashboard!$F$5,C10025&lt;=Dashboard!$H$5),AND(C10025="",Dashboard!$F$5&lt;=1980,Dashboard!$H$5&gt;=2016))),1,0)</f>
        <v>1</v>
      </c>
      <c r="Q10025" s="0" t="n">
        <f aca="false">J10025*P10025+ROW()*0.00000001</f>
        <v>0.11010025</v>
      </c>
    </row>
    <row r="10026" customFormat="false" ht="15" hidden="false" customHeight="false" outlineLevel="0" collapsed="false">
      <c r="A10026" s="0" t="s">
        <v>7274</v>
      </c>
      <c r="B10026" s="0" t="s">
        <v>184</v>
      </c>
      <c r="C10026" s="0" t="n">
        <v>2014</v>
      </c>
      <c r="D10026" s="0" t="s">
        <v>52</v>
      </c>
      <c r="E10026" s="0" t="s">
        <v>328</v>
      </c>
      <c r="F10026" s="0" t="n">
        <v>0</v>
      </c>
      <c r="G10026" s="0" t="n">
        <v>0</v>
      </c>
      <c r="H10026" s="0" t="n">
        <v>0.11</v>
      </c>
      <c r="I10026" s="0" t="n">
        <v>0</v>
      </c>
      <c r="J10026" s="0" t="n">
        <v>0.11</v>
      </c>
      <c r="N10026" s="0" t="s">
        <v>35</v>
      </c>
      <c r="P10026" s="0" t="n">
        <f aca="false">IF(AND(OR(Dashboard!$B$5="All",D10026=Dashboard!$B$5),OR(Dashboard!$D$5="All",N10026=Dashboard!$D$5),OR(AND(C10026&lt;&gt;"",C10026&gt;=Dashboard!$F$5,C10026&lt;=Dashboard!$H$5),AND(C10026="",Dashboard!$F$5&lt;=1980,Dashboard!$H$5&gt;=2016))),1,0)</f>
        <v>1</v>
      </c>
      <c r="Q10026" s="0" t="n">
        <f aca="false">J10026*P10026+ROW()*0.00000001</f>
        <v>0.11010026</v>
      </c>
    </row>
    <row r="10027" customFormat="false" ht="15" hidden="false" customHeight="false" outlineLevel="0" collapsed="false">
      <c r="A10027" s="0" t="s">
        <v>7275</v>
      </c>
      <c r="B10027" s="0" t="s">
        <v>97</v>
      </c>
      <c r="C10027" s="0" t="n">
        <v>2016</v>
      </c>
      <c r="D10027" s="0" t="s">
        <v>71</v>
      </c>
      <c r="E10027" s="0" t="s">
        <v>35</v>
      </c>
      <c r="F10027" s="0" t="n">
        <v>0.02</v>
      </c>
      <c r="G10027" s="0" t="n">
        <v>0.01</v>
      </c>
      <c r="H10027" s="0" t="n">
        <v>0.08</v>
      </c>
      <c r="I10027" s="0" t="n">
        <v>0</v>
      </c>
      <c r="J10027" s="0" t="n">
        <v>0.11</v>
      </c>
      <c r="K10027" s="0" t="n">
        <v>72</v>
      </c>
      <c r="L10027" s="0" t="n">
        <v>6.8</v>
      </c>
      <c r="M10027" s="0" t="s">
        <v>36</v>
      </c>
      <c r="N10027" s="0" t="s">
        <v>35</v>
      </c>
      <c r="O10027" s="0" t="s">
        <v>37</v>
      </c>
      <c r="P10027" s="0" t="n">
        <f aca="false">IF(AND(OR(Dashboard!$B$5="All",D10027=Dashboard!$B$5),OR(Dashboard!$D$5="All",N10027=Dashboard!$D$5),OR(AND(C10027&lt;&gt;"",C10027&gt;=Dashboard!$F$5,C10027&lt;=Dashboard!$H$5),AND(C10027="",Dashboard!$F$5&lt;=1980,Dashboard!$H$5&gt;=2016))),1,0)</f>
        <v>1</v>
      </c>
      <c r="Q10027" s="0" t="n">
        <f aca="false">J10027*P10027+ROW()*0.00000001</f>
        <v>0.11010027</v>
      </c>
    </row>
    <row r="10028" customFormat="false" ht="15" hidden="false" customHeight="false" outlineLevel="0" collapsed="false">
      <c r="A10028" s="0" t="s">
        <v>7276</v>
      </c>
      <c r="B10028" s="0" t="s">
        <v>50</v>
      </c>
      <c r="C10028" s="0" t="n">
        <v>2009</v>
      </c>
      <c r="D10028" s="0" t="s">
        <v>46</v>
      </c>
      <c r="E10028" s="0" t="s">
        <v>2334</v>
      </c>
      <c r="F10028" s="0" t="n">
        <v>0.08</v>
      </c>
      <c r="G10028" s="0" t="n">
        <v>0</v>
      </c>
      <c r="H10028" s="0" t="n">
        <v>0.03</v>
      </c>
      <c r="I10028" s="0" t="n">
        <v>0.01</v>
      </c>
      <c r="J10028" s="0" t="n">
        <v>0.11</v>
      </c>
      <c r="K10028" s="0" t="n">
        <v>50</v>
      </c>
      <c r="L10028" s="0" t="n">
        <v>6.2</v>
      </c>
      <c r="M10028" s="0" t="s">
        <v>125</v>
      </c>
      <c r="N10028" s="0" t="s">
        <v>35</v>
      </c>
      <c r="O10028" s="0" t="s">
        <v>177</v>
      </c>
      <c r="P10028" s="0" t="n">
        <f aca="false">IF(AND(OR(Dashboard!$B$5="All",D10028=Dashboard!$B$5),OR(Dashboard!$D$5="All",N10028=Dashboard!$D$5),OR(AND(C10028&lt;&gt;"",C10028&gt;=Dashboard!$F$5,C10028&lt;=Dashboard!$H$5),AND(C10028="",Dashboard!$F$5&lt;=1980,Dashboard!$H$5&gt;=2016))),1,0)</f>
        <v>1</v>
      </c>
      <c r="Q10028" s="0" t="n">
        <f aca="false">J10028*P10028+ROW()*0.00000001</f>
        <v>0.11010028</v>
      </c>
    </row>
    <row r="10029" customFormat="false" ht="15" hidden="false" customHeight="false" outlineLevel="0" collapsed="false">
      <c r="A10029" s="0" t="s">
        <v>4351</v>
      </c>
      <c r="B10029" s="0" t="s">
        <v>70</v>
      </c>
      <c r="C10029" s="0" t="n">
        <v>2010</v>
      </c>
      <c r="D10029" s="0" t="s">
        <v>71</v>
      </c>
      <c r="E10029" s="0" t="s">
        <v>142</v>
      </c>
      <c r="F10029" s="0" t="n">
        <v>0.08</v>
      </c>
      <c r="G10029" s="0" t="n">
        <v>0.02</v>
      </c>
      <c r="H10029" s="0" t="n">
        <v>0</v>
      </c>
      <c r="I10029" s="0" t="n">
        <v>0.01</v>
      </c>
      <c r="J10029" s="0" t="n">
        <v>0.11</v>
      </c>
      <c r="K10029" s="0" t="n">
        <v>62</v>
      </c>
      <c r="M10029" s="0" t="s">
        <v>125</v>
      </c>
      <c r="N10029" s="0" t="s">
        <v>74</v>
      </c>
      <c r="O10029" s="0" t="s">
        <v>67</v>
      </c>
      <c r="P10029" s="0" t="n">
        <f aca="false">IF(AND(OR(Dashboard!$B$5="All",D10029=Dashboard!$B$5),OR(Dashboard!$D$5="All",N10029=Dashboard!$D$5),OR(AND(C10029&lt;&gt;"",C10029&gt;=Dashboard!$F$5,C10029&lt;=Dashboard!$H$5),AND(C10029="",Dashboard!$F$5&lt;=1980,Dashboard!$H$5&gt;=2016))),1,0)</f>
        <v>1</v>
      </c>
      <c r="Q10029" s="0" t="n">
        <f aca="false">J10029*P10029+ROW()*0.00000001</f>
        <v>0.11010029</v>
      </c>
    </row>
    <row r="10030" customFormat="false" ht="15" hidden="false" customHeight="false" outlineLevel="0" collapsed="false">
      <c r="A10030" s="0" t="s">
        <v>3857</v>
      </c>
      <c r="B10030" s="0" t="s">
        <v>70</v>
      </c>
      <c r="C10030" s="0" t="n">
        <v>2016</v>
      </c>
      <c r="D10030" s="0" t="s">
        <v>46</v>
      </c>
      <c r="E10030" s="0" t="s">
        <v>520</v>
      </c>
      <c r="F10030" s="0" t="n">
        <v>0</v>
      </c>
      <c r="G10030" s="0" t="n">
        <v>0</v>
      </c>
      <c r="H10030" s="0" t="n">
        <v>0.11</v>
      </c>
      <c r="I10030" s="0" t="n">
        <v>0</v>
      </c>
      <c r="J10030" s="0" t="n">
        <v>0.11</v>
      </c>
      <c r="N10030" s="0" t="s">
        <v>74</v>
      </c>
      <c r="P10030" s="0" t="n">
        <f aca="false">IF(AND(OR(Dashboard!$B$5="All",D10030=Dashboard!$B$5),OR(Dashboard!$D$5="All",N10030=Dashboard!$D$5),OR(AND(C10030&lt;&gt;"",C10030&gt;=Dashboard!$F$5,C10030&lt;=Dashboard!$H$5),AND(C10030="",Dashboard!$F$5&lt;=1980,Dashboard!$H$5&gt;=2016))),1,0)</f>
        <v>1</v>
      </c>
      <c r="Q10030" s="0" t="n">
        <f aca="false">J10030*P10030+ROW()*0.00000001</f>
        <v>0.1101003</v>
      </c>
    </row>
    <row r="10031" customFormat="false" ht="15" hidden="false" customHeight="false" outlineLevel="0" collapsed="false">
      <c r="A10031" s="0" t="s">
        <v>7277</v>
      </c>
      <c r="B10031" s="0" t="s">
        <v>851</v>
      </c>
      <c r="C10031" s="0" t="n">
        <v>2014</v>
      </c>
      <c r="D10031" s="0" t="s">
        <v>71</v>
      </c>
      <c r="E10031" s="0" t="s">
        <v>7278</v>
      </c>
      <c r="F10031" s="0" t="n">
        <v>0.03</v>
      </c>
      <c r="G10031" s="0" t="n">
        <v>0.01</v>
      </c>
      <c r="H10031" s="0" t="n">
        <v>0.06</v>
      </c>
      <c r="I10031" s="0" t="n">
        <v>0.01</v>
      </c>
      <c r="J10031" s="0" t="n">
        <v>0.11</v>
      </c>
      <c r="K10031" s="0" t="n">
        <v>71</v>
      </c>
      <c r="L10031" s="0" t="n">
        <v>6.8</v>
      </c>
      <c r="M10031" s="0" t="s">
        <v>103</v>
      </c>
      <c r="N10031" s="0" t="s">
        <v>74</v>
      </c>
      <c r="O10031" s="0" t="s">
        <v>37</v>
      </c>
      <c r="P10031" s="0" t="n">
        <f aca="false">IF(AND(OR(Dashboard!$B$5="All",D10031=Dashboard!$B$5),OR(Dashboard!$D$5="All",N10031=Dashboard!$D$5),OR(AND(C10031&lt;&gt;"",C10031&gt;=Dashboard!$F$5,C10031&lt;=Dashboard!$H$5),AND(C10031="",Dashboard!$F$5&lt;=1980,Dashboard!$H$5&gt;=2016))),1,0)</f>
        <v>1</v>
      </c>
      <c r="Q10031" s="0" t="n">
        <f aca="false">J10031*P10031+ROW()*0.00000001</f>
        <v>0.11010031</v>
      </c>
    </row>
    <row r="10032" customFormat="false" ht="15" hidden="false" customHeight="false" outlineLevel="0" collapsed="false">
      <c r="A10032" s="0" t="s">
        <v>7279</v>
      </c>
      <c r="B10032" s="0" t="s">
        <v>50</v>
      </c>
      <c r="C10032" s="0" t="n">
        <v>2007</v>
      </c>
      <c r="D10032" s="0" t="s">
        <v>71</v>
      </c>
      <c r="E10032" s="0" t="s">
        <v>328</v>
      </c>
      <c r="F10032" s="0" t="n">
        <v>0</v>
      </c>
      <c r="G10032" s="0" t="n">
        <v>0</v>
      </c>
      <c r="H10032" s="0" t="n">
        <v>0.11</v>
      </c>
      <c r="I10032" s="0" t="n">
        <v>0</v>
      </c>
      <c r="J10032" s="0" t="n">
        <v>0.11</v>
      </c>
      <c r="K10032" s="0" t="n">
        <v>77</v>
      </c>
      <c r="L10032" s="0" t="n">
        <v>7.3</v>
      </c>
      <c r="M10032" s="0" t="s">
        <v>36</v>
      </c>
      <c r="N10032" s="0" t="s">
        <v>35</v>
      </c>
      <c r="O10032" s="0" t="s">
        <v>37</v>
      </c>
      <c r="P10032" s="0" t="n">
        <f aca="false">IF(AND(OR(Dashboard!$B$5="All",D10032=Dashboard!$B$5),OR(Dashboard!$D$5="All",N10032=Dashboard!$D$5),OR(AND(C10032&lt;&gt;"",C10032&gt;=Dashboard!$F$5,C10032&lt;=Dashboard!$H$5),AND(C10032="",Dashboard!$F$5&lt;=1980,Dashboard!$H$5&gt;=2016))),1,0)</f>
        <v>1</v>
      </c>
      <c r="Q10032" s="0" t="n">
        <f aca="false">J10032*P10032+ROW()*0.00000001</f>
        <v>0.11010032</v>
      </c>
    </row>
    <row r="10033" customFormat="false" ht="15" hidden="false" customHeight="false" outlineLevel="0" collapsed="false">
      <c r="A10033" s="0" t="s">
        <v>7280</v>
      </c>
      <c r="B10033" s="0" t="s">
        <v>85</v>
      </c>
      <c r="C10033" s="0" t="n">
        <v>2002</v>
      </c>
      <c r="D10033" s="0" t="s">
        <v>34</v>
      </c>
      <c r="E10033" s="0" t="s">
        <v>449</v>
      </c>
      <c r="F10033" s="0" t="n">
        <v>0.08</v>
      </c>
      <c r="G10033" s="0" t="n">
        <v>0.03</v>
      </c>
      <c r="H10033" s="0" t="n">
        <v>0</v>
      </c>
      <c r="I10033" s="0" t="n">
        <v>0</v>
      </c>
      <c r="J10033" s="0" t="n">
        <v>0.11</v>
      </c>
      <c r="K10033" s="0" t="n">
        <v>49</v>
      </c>
      <c r="M10033" s="0" t="s">
        <v>36</v>
      </c>
      <c r="N10033" s="0" t="s">
        <v>35</v>
      </c>
      <c r="O10033" s="0" t="s">
        <v>177</v>
      </c>
      <c r="P10033" s="0" t="n">
        <f aca="false">IF(AND(OR(Dashboard!$B$5="All",D10033=Dashboard!$B$5),OR(Dashboard!$D$5="All",N10033=Dashboard!$D$5),OR(AND(C10033&lt;&gt;"",C10033&gt;=Dashboard!$F$5,C10033&lt;=Dashboard!$H$5),AND(C10033="",Dashboard!$F$5&lt;=1980,Dashboard!$H$5&gt;=2016))),1,0)</f>
        <v>1</v>
      </c>
      <c r="Q10033" s="0" t="n">
        <f aca="false">J10033*P10033+ROW()*0.00000001</f>
        <v>0.11010033</v>
      </c>
    </row>
    <row r="10034" customFormat="false" ht="15" hidden="false" customHeight="false" outlineLevel="0" collapsed="false">
      <c r="A10034" s="0" t="s">
        <v>6701</v>
      </c>
      <c r="B10034" s="0" t="s">
        <v>33</v>
      </c>
      <c r="C10034" s="0" t="n">
        <v>2010</v>
      </c>
      <c r="D10034" s="0" t="s">
        <v>71</v>
      </c>
      <c r="E10034" s="0" t="s">
        <v>1002</v>
      </c>
      <c r="F10034" s="0" t="n">
        <v>0.06</v>
      </c>
      <c r="G10034" s="0" t="n">
        <v>0.05</v>
      </c>
      <c r="H10034" s="0" t="n">
        <v>0</v>
      </c>
      <c r="I10034" s="0" t="n">
        <v>0.01</v>
      </c>
      <c r="J10034" s="0" t="n">
        <v>0.11</v>
      </c>
      <c r="M10034" s="0" t="s">
        <v>36</v>
      </c>
      <c r="N10034" s="0" t="s">
        <v>35</v>
      </c>
      <c r="P10034" s="0" t="n">
        <f aca="false">IF(AND(OR(Dashboard!$B$5="All",D10034=Dashboard!$B$5),OR(Dashboard!$D$5="All",N10034=Dashboard!$D$5),OR(AND(C10034&lt;&gt;"",C10034&gt;=Dashboard!$F$5,C10034&lt;=Dashboard!$H$5),AND(C10034="",Dashboard!$F$5&lt;=1980,Dashboard!$H$5&gt;=2016))),1,0)</f>
        <v>1</v>
      </c>
      <c r="Q10034" s="0" t="n">
        <f aca="false">J10034*P10034+ROW()*0.00000001</f>
        <v>0.11010034</v>
      </c>
    </row>
    <row r="10035" customFormat="false" ht="15" hidden="false" customHeight="false" outlineLevel="0" collapsed="false">
      <c r="A10035" s="0" t="s">
        <v>7281</v>
      </c>
      <c r="B10035" s="0" t="s">
        <v>76</v>
      </c>
      <c r="C10035" s="0" t="n">
        <v>2005</v>
      </c>
      <c r="D10035" s="0" t="s">
        <v>46</v>
      </c>
      <c r="E10035" s="0" t="s">
        <v>154</v>
      </c>
      <c r="F10035" s="0" t="n">
        <v>0.06</v>
      </c>
      <c r="G10035" s="0" t="n">
        <v>0.04</v>
      </c>
      <c r="H10035" s="0" t="n">
        <v>0</v>
      </c>
      <c r="I10035" s="0" t="n">
        <v>0.01</v>
      </c>
      <c r="J10035" s="0" t="n">
        <v>0.11</v>
      </c>
      <c r="K10035" s="0" t="n">
        <v>69</v>
      </c>
      <c r="L10035" s="0" t="n">
        <v>8.1</v>
      </c>
      <c r="M10035" s="0" t="s">
        <v>103</v>
      </c>
      <c r="N10035" s="0" t="s">
        <v>74</v>
      </c>
      <c r="O10035" s="0" t="s">
        <v>67</v>
      </c>
      <c r="P10035" s="0" t="n">
        <f aca="false">IF(AND(OR(Dashboard!$B$5="All",D10035=Dashboard!$B$5),OR(Dashboard!$D$5="All",N10035=Dashboard!$D$5),OR(AND(C10035&lt;&gt;"",C10035&gt;=Dashboard!$F$5,C10035&lt;=Dashboard!$H$5),AND(C10035="",Dashboard!$F$5&lt;=1980,Dashboard!$H$5&gt;=2016))),1,0)</f>
        <v>1</v>
      </c>
      <c r="Q10035" s="0" t="n">
        <f aca="false">J10035*P10035+ROW()*0.00000001</f>
        <v>0.11010035</v>
      </c>
    </row>
    <row r="10036" customFormat="false" ht="15" hidden="false" customHeight="false" outlineLevel="0" collapsed="false">
      <c r="A10036" s="0" t="s">
        <v>7282</v>
      </c>
      <c r="B10036" s="0" t="s">
        <v>97</v>
      </c>
      <c r="C10036" s="0" t="n">
        <v>2012</v>
      </c>
      <c r="D10036" s="0" t="s">
        <v>34</v>
      </c>
      <c r="E10036" s="0" t="s">
        <v>35</v>
      </c>
      <c r="F10036" s="0" t="n">
        <v>0</v>
      </c>
      <c r="G10036" s="0" t="n">
        <v>0</v>
      </c>
      <c r="H10036" s="0" t="n">
        <v>0.11</v>
      </c>
      <c r="I10036" s="0" t="n">
        <v>0</v>
      </c>
      <c r="J10036" s="0" t="n">
        <v>0.11</v>
      </c>
      <c r="N10036" s="0" t="s">
        <v>35</v>
      </c>
      <c r="P10036" s="0" t="n">
        <f aca="false">IF(AND(OR(Dashboard!$B$5="All",D10036=Dashboard!$B$5),OR(Dashboard!$D$5="All",N10036=Dashboard!$D$5),OR(AND(C10036&lt;&gt;"",C10036&gt;=Dashboard!$F$5,C10036&lt;=Dashboard!$H$5),AND(C10036="",Dashboard!$F$5&lt;=1980,Dashboard!$H$5&gt;=2016))),1,0)</f>
        <v>1</v>
      </c>
      <c r="Q10036" s="0" t="n">
        <f aca="false">J10036*P10036+ROW()*0.00000001</f>
        <v>0.11010036</v>
      </c>
    </row>
    <row r="10037" customFormat="false" ht="15" hidden="false" customHeight="false" outlineLevel="0" collapsed="false">
      <c r="A10037" s="0" t="s">
        <v>6424</v>
      </c>
      <c r="B10037" s="0" t="s">
        <v>144</v>
      </c>
      <c r="C10037" s="0" t="n">
        <v>2004</v>
      </c>
      <c r="D10037" s="0" t="s">
        <v>56</v>
      </c>
      <c r="E10037" s="0" t="s">
        <v>1086</v>
      </c>
      <c r="F10037" s="0" t="n">
        <v>0.09</v>
      </c>
      <c r="G10037" s="0" t="n">
        <v>0.02</v>
      </c>
      <c r="H10037" s="0" t="n">
        <v>0</v>
      </c>
      <c r="I10037" s="0" t="n">
        <v>0</v>
      </c>
      <c r="J10037" s="0" t="n">
        <v>0.11</v>
      </c>
      <c r="K10037" s="0" t="n">
        <v>44</v>
      </c>
      <c r="M10037" s="0" t="s">
        <v>103</v>
      </c>
      <c r="N10037" s="0" t="s">
        <v>66</v>
      </c>
      <c r="O10037" s="0" t="s">
        <v>177</v>
      </c>
      <c r="P10037" s="0" t="n">
        <f aca="false">IF(AND(OR(Dashboard!$B$5="All",D10037=Dashboard!$B$5),OR(Dashboard!$D$5="All",N10037=Dashboard!$D$5),OR(AND(C10037&lt;&gt;"",C10037&gt;=Dashboard!$F$5,C10037&lt;=Dashboard!$H$5),AND(C10037="",Dashboard!$F$5&lt;=1980,Dashboard!$H$5&gt;=2016))),1,0)</f>
        <v>1</v>
      </c>
      <c r="Q10037" s="0" t="n">
        <f aca="false">J10037*P10037+ROW()*0.00000001</f>
        <v>0.11010037</v>
      </c>
    </row>
    <row r="10038" customFormat="false" ht="15" hidden="false" customHeight="false" outlineLevel="0" collapsed="false">
      <c r="A10038" s="0" t="s">
        <v>7283</v>
      </c>
      <c r="B10038" s="0" t="s">
        <v>117</v>
      </c>
      <c r="C10038" s="0" t="n">
        <v>1994</v>
      </c>
      <c r="D10038" s="0" t="s">
        <v>102</v>
      </c>
      <c r="E10038" s="0" t="s">
        <v>7284</v>
      </c>
      <c r="F10038" s="0" t="n">
        <v>0.06</v>
      </c>
      <c r="G10038" s="0" t="n">
        <v>0.04</v>
      </c>
      <c r="H10038" s="0" t="n">
        <v>0</v>
      </c>
      <c r="I10038" s="0" t="n">
        <v>0.01</v>
      </c>
      <c r="J10038" s="0" t="n">
        <v>0.11</v>
      </c>
      <c r="N10038" s="0" t="s">
        <v>74</v>
      </c>
      <c r="P10038" s="0" t="n">
        <f aca="false">IF(AND(OR(Dashboard!$B$5="All",D10038=Dashboard!$B$5),OR(Dashboard!$D$5="All",N10038=Dashboard!$D$5),OR(AND(C10038&lt;&gt;"",C10038&gt;=Dashboard!$F$5,C10038&lt;=Dashboard!$H$5),AND(C10038="",Dashboard!$F$5&lt;=1980,Dashboard!$H$5&gt;=2016))),1,0)</f>
        <v>1</v>
      </c>
      <c r="Q10038" s="0" t="n">
        <f aca="false">J10038*P10038+ROW()*0.00000001</f>
        <v>0.11010038</v>
      </c>
    </row>
    <row r="10039" customFormat="false" ht="15" hidden="false" customHeight="false" outlineLevel="0" collapsed="false">
      <c r="A10039" s="0" t="s">
        <v>3893</v>
      </c>
      <c r="B10039" s="0" t="s">
        <v>186</v>
      </c>
      <c r="C10039" s="0" t="n">
        <v>2006</v>
      </c>
      <c r="D10039" s="0" t="s">
        <v>34</v>
      </c>
      <c r="E10039" s="0" t="s">
        <v>142</v>
      </c>
      <c r="F10039" s="0" t="n">
        <v>0.09</v>
      </c>
      <c r="G10039" s="0" t="n">
        <v>0.02</v>
      </c>
      <c r="H10039" s="0" t="n">
        <v>0</v>
      </c>
      <c r="I10039" s="0" t="n">
        <v>0</v>
      </c>
      <c r="J10039" s="0" t="n">
        <v>0.11</v>
      </c>
      <c r="K10039" s="0" t="n">
        <v>63</v>
      </c>
      <c r="L10039" s="0" t="n">
        <v>5.7</v>
      </c>
      <c r="M10039" s="0" t="s">
        <v>36</v>
      </c>
      <c r="N10039" s="0" t="s">
        <v>35</v>
      </c>
      <c r="O10039" s="0" t="s">
        <v>67</v>
      </c>
      <c r="P10039" s="0" t="n">
        <f aca="false">IF(AND(OR(Dashboard!$B$5="All",D10039=Dashboard!$B$5),OR(Dashboard!$D$5="All",N10039=Dashboard!$D$5),OR(AND(C10039&lt;&gt;"",C10039&gt;=Dashboard!$F$5,C10039&lt;=Dashboard!$H$5),AND(C10039="",Dashboard!$F$5&lt;=1980,Dashboard!$H$5&gt;=2016))),1,0)</f>
        <v>1</v>
      </c>
      <c r="Q10039" s="0" t="n">
        <f aca="false">J10039*P10039+ROW()*0.00000001</f>
        <v>0.11010039</v>
      </c>
    </row>
    <row r="10040" customFormat="false" ht="15" hidden="false" customHeight="false" outlineLevel="0" collapsed="false">
      <c r="A10040" s="0" t="s">
        <v>7285</v>
      </c>
      <c r="B10040" s="0" t="s">
        <v>50</v>
      </c>
      <c r="C10040" s="0" t="n">
        <v>2010</v>
      </c>
      <c r="D10040" s="0" t="s">
        <v>71</v>
      </c>
      <c r="E10040" s="0" t="s">
        <v>328</v>
      </c>
      <c r="F10040" s="0" t="n">
        <v>0</v>
      </c>
      <c r="G10040" s="0" t="n">
        <v>0</v>
      </c>
      <c r="H10040" s="0" t="n">
        <v>0.11</v>
      </c>
      <c r="I10040" s="0" t="n">
        <v>0</v>
      </c>
      <c r="J10040" s="0" t="n">
        <v>0.11</v>
      </c>
      <c r="N10040" s="0" t="s">
        <v>35</v>
      </c>
      <c r="P10040" s="0" t="n">
        <f aca="false">IF(AND(OR(Dashboard!$B$5="All",D10040=Dashboard!$B$5),OR(Dashboard!$D$5="All",N10040=Dashboard!$D$5),OR(AND(C10040&lt;&gt;"",C10040&gt;=Dashboard!$F$5,C10040&lt;=Dashboard!$H$5),AND(C10040="",Dashboard!$F$5&lt;=1980,Dashboard!$H$5&gt;=2016))),1,0)</f>
        <v>1</v>
      </c>
      <c r="Q10040" s="0" t="n">
        <f aca="false">J10040*P10040+ROW()*0.00000001</f>
        <v>0.1101004</v>
      </c>
    </row>
    <row r="10041" customFormat="false" ht="15" hidden="false" customHeight="false" outlineLevel="0" collapsed="false">
      <c r="A10041" s="0" t="s">
        <v>3719</v>
      </c>
      <c r="B10041" s="0" t="s">
        <v>64</v>
      </c>
      <c r="C10041" s="0" t="n">
        <v>2007</v>
      </c>
      <c r="D10041" s="0" t="s">
        <v>71</v>
      </c>
      <c r="E10041" s="0" t="s">
        <v>72</v>
      </c>
      <c r="F10041" s="0" t="n">
        <v>0.1</v>
      </c>
      <c r="G10041" s="0" t="n">
        <v>0.01</v>
      </c>
      <c r="H10041" s="0" t="n">
        <v>0</v>
      </c>
      <c r="I10041" s="0" t="n">
        <v>0.01</v>
      </c>
      <c r="J10041" s="0" t="n">
        <v>0.11</v>
      </c>
      <c r="K10041" s="0" t="n">
        <v>45</v>
      </c>
      <c r="L10041" s="0" t="n">
        <v>5.4</v>
      </c>
      <c r="M10041" s="0" t="s">
        <v>103</v>
      </c>
      <c r="N10041" s="0" t="s">
        <v>66</v>
      </c>
      <c r="O10041" s="0" t="s">
        <v>177</v>
      </c>
      <c r="P10041" s="0" t="n">
        <f aca="false">IF(AND(OR(Dashboard!$B$5="All",D10041=Dashboard!$B$5),OR(Dashboard!$D$5="All",N10041=Dashboard!$D$5),OR(AND(C10041&lt;&gt;"",C10041&gt;=Dashboard!$F$5,C10041&lt;=Dashboard!$H$5),AND(C10041="",Dashboard!$F$5&lt;=1980,Dashboard!$H$5&gt;=2016))),1,0)</f>
        <v>1</v>
      </c>
      <c r="Q10041" s="0" t="n">
        <f aca="false">J10041*P10041+ROW()*0.00000001</f>
        <v>0.11010041</v>
      </c>
    </row>
    <row r="10042" customFormat="false" ht="15" hidden="false" customHeight="false" outlineLevel="0" collapsed="false">
      <c r="A10042" s="0" t="s">
        <v>7286</v>
      </c>
      <c r="B10042" s="0" t="s">
        <v>64</v>
      </c>
      <c r="C10042" s="0" t="n">
        <v>2007</v>
      </c>
      <c r="D10042" s="0" t="s">
        <v>56</v>
      </c>
      <c r="E10042" s="0" t="s">
        <v>1485</v>
      </c>
      <c r="F10042" s="0" t="n">
        <v>0.1</v>
      </c>
      <c r="G10042" s="0" t="n">
        <v>0</v>
      </c>
      <c r="H10042" s="0" t="n">
        <v>0</v>
      </c>
      <c r="I10042" s="0" t="n">
        <v>0.01</v>
      </c>
      <c r="J10042" s="0" t="n">
        <v>0.11</v>
      </c>
      <c r="K10042" s="0" t="n">
        <v>55</v>
      </c>
      <c r="L10042" s="0" t="n">
        <v>5.2</v>
      </c>
      <c r="M10042" s="0" t="s">
        <v>103</v>
      </c>
      <c r="N10042" s="0" t="s">
        <v>66</v>
      </c>
      <c r="O10042" s="0" t="s">
        <v>53</v>
      </c>
      <c r="P10042" s="0" t="n">
        <f aca="false">IF(AND(OR(Dashboard!$B$5="All",D10042=Dashboard!$B$5),OR(Dashboard!$D$5="All",N10042=Dashboard!$D$5),OR(AND(C10042&lt;&gt;"",C10042&gt;=Dashboard!$F$5,C10042&lt;=Dashboard!$H$5),AND(C10042="",Dashboard!$F$5&lt;=1980,Dashboard!$H$5&gt;=2016))),1,0)</f>
        <v>1</v>
      </c>
      <c r="Q10042" s="0" t="n">
        <f aca="false">J10042*P10042+ROW()*0.00000001</f>
        <v>0.11010042</v>
      </c>
    </row>
    <row r="10043" customFormat="false" ht="15" hidden="false" customHeight="false" outlineLevel="0" collapsed="false">
      <c r="A10043" s="0" t="s">
        <v>7287</v>
      </c>
      <c r="B10043" s="0" t="s">
        <v>76</v>
      </c>
      <c r="C10043" s="0" t="n">
        <v>2005</v>
      </c>
      <c r="D10043" s="0" t="s">
        <v>52</v>
      </c>
      <c r="E10043" s="0" t="s">
        <v>1551</v>
      </c>
      <c r="F10043" s="0" t="n">
        <v>0.06</v>
      </c>
      <c r="G10043" s="0" t="n">
        <v>0.04</v>
      </c>
      <c r="H10043" s="0" t="n">
        <v>0</v>
      </c>
      <c r="I10043" s="0" t="n">
        <v>0.01</v>
      </c>
      <c r="J10043" s="0" t="n">
        <v>0.11</v>
      </c>
      <c r="K10043" s="0" t="n">
        <v>68</v>
      </c>
      <c r="M10043" s="0" t="s">
        <v>103</v>
      </c>
      <c r="N10043" s="0" t="s">
        <v>74</v>
      </c>
      <c r="O10043" s="0" t="s">
        <v>67</v>
      </c>
      <c r="P10043" s="0" t="n">
        <f aca="false">IF(AND(OR(Dashboard!$B$5="All",D10043=Dashboard!$B$5),OR(Dashboard!$D$5="All",N10043=Dashboard!$D$5),OR(AND(C10043&lt;&gt;"",C10043&gt;=Dashboard!$F$5,C10043&lt;=Dashboard!$H$5),AND(C10043="",Dashboard!$F$5&lt;=1980,Dashboard!$H$5&gt;=2016))),1,0)</f>
        <v>1</v>
      </c>
      <c r="Q10043" s="0" t="n">
        <f aca="false">J10043*P10043+ROW()*0.00000001</f>
        <v>0.11010043</v>
      </c>
    </row>
    <row r="10044" customFormat="false" ht="15" hidden="false" customHeight="false" outlineLevel="0" collapsed="false">
      <c r="A10044" s="0" t="s">
        <v>7288</v>
      </c>
      <c r="B10044" s="0" t="s">
        <v>50</v>
      </c>
      <c r="C10044" s="0" t="n">
        <v>2008</v>
      </c>
      <c r="D10044" s="0" t="s">
        <v>48</v>
      </c>
      <c r="E10044" s="0" t="s">
        <v>649</v>
      </c>
      <c r="F10044" s="0" t="n">
        <v>0.1</v>
      </c>
      <c r="G10044" s="0" t="n">
        <v>0</v>
      </c>
      <c r="H10044" s="0" t="n">
        <v>0</v>
      </c>
      <c r="I10044" s="0" t="n">
        <v>0.01</v>
      </c>
      <c r="J10044" s="0" t="n">
        <v>0.11</v>
      </c>
      <c r="K10044" s="0" t="n">
        <v>76</v>
      </c>
      <c r="M10044" s="0" t="s">
        <v>36</v>
      </c>
      <c r="N10044" s="0" t="s">
        <v>35</v>
      </c>
      <c r="O10044" s="0" t="s">
        <v>37</v>
      </c>
      <c r="P10044" s="0" t="n">
        <f aca="false">IF(AND(OR(Dashboard!$B$5="All",D10044=Dashboard!$B$5),OR(Dashboard!$D$5="All",N10044=Dashboard!$D$5),OR(AND(C10044&lt;&gt;"",C10044&gt;=Dashboard!$F$5,C10044&lt;=Dashboard!$H$5),AND(C10044="",Dashboard!$F$5&lt;=1980,Dashboard!$H$5&gt;=2016))),1,0)</f>
        <v>1</v>
      </c>
      <c r="Q10044" s="0" t="n">
        <f aca="false">J10044*P10044+ROW()*0.00000001</f>
        <v>0.11010044</v>
      </c>
    </row>
    <row r="10045" customFormat="false" ht="15" hidden="false" customHeight="false" outlineLevel="0" collapsed="false">
      <c r="A10045" s="0" t="s">
        <v>1927</v>
      </c>
      <c r="B10045" s="0" t="s">
        <v>164</v>
      </c>
      <c r="C10045" s="0" t="n">
        <v>2008</v>
      </c>
      <c r="D10045" s="0" t="s">
        <v>246</v>
      </c>
      <c r="E10045" s="0" t="s">
        <v>124</v>
      </c>
      <c r="F10045" s="0" t="n">
        <v>0.1</v>
      </c>
      <c r="G10045" s="0" t="n">
        <v>0.01</v>
      </c>
      <c r="H10045" s="0" t="n">
        <v>0</v>
      </c>
      <c r="I10045" s="0" t="n">
        <v>0.01</v>
      </c>
      <c r="J10045" s="0" t="n">
        <v>0.11</v>
      </c>
      <c r="K10045" s="0" t="n">
        <v>68</v>
      </c>
      <c r="L10045" s="0" t="n">
        <v>5.9</v>
      </c>
      <c r="M10045" s="0" t="s">
        <v>103</v>
      </c>
      <c r="N10045" s="0" t="s">
        <v>74</v>
      </c>
      <c r="O10045" s="0" t="s">
        <v>67</v>
      </c>
      <c r="P10045" s="0" t="n">
        <f aca="false">IF(AND(OR(Dashboard!$B$5="All",D10045=Dashboard!$B$5),OR(Dashboard!$D$5="All",N10045=Dashboard!$D$5),OR(AND(C10045&lt;&gt;"",C10045&gt;=Dashboard!$F$5,C10045&lt;=Dashboard!$H$5),AND(C10045="",Dashboard!$F$5&lt;=1980,Dashboard!$H$5&gt;=2016))),1,0)</f>
        <v>1</v>
      </c>
      <c r="Q10045" s="0" t="n">
        <f aca="false">J10045*P10045+ROW()*0.00000001</f>
        <v>0.11010045</v>
      </c>
    </row>
    <row r="10046" customFormat="false" ht="15" hidden="false" customHeight="false" outlineLevel="0" collapsed="false">
      <c r="A10046" s="0" t="s">
        <v>5210</v>
      </c>
      <c r="B10046" s="0" t="s">
        <v>85</v>
      </c>
      <c r="C10046" s="0" t="n">
        <v>2002</v>
      </c>
      <c r="D10046" s="0" t="s">
        <v>56</v>
      </c>
      <c r="E10046" s="0" t="s">
        <v>124</v>
      </c>
      <c r="F10046" s="0" t="n">
        <v>0.08</v>
      </c>
      <c r="G10046" s="0" t="n">
        <v>0.03</v>
      </c>
      <c r="H10046" s="0" t="n">
        <v>0</v>
      </c>
      <c r="I10046" s="0" t="n">
        <v>0</v>
      </c>
      <c r="J10046" s="0" t="n">
        <v>0.11</v>
      </c>
      <c r="K10046" s="0" t="n">
        <v>76</v>
      </c>
      <c r="M10046" s="0" t="s">
        <v>103</v>
      </c>
      <c r="N10046" s="0" t="s">
        <v>35</v>
      </c>
      <c r="O10046" s="0" t="s">
        <v>37</v>
      </c>
      <c r="P10046" s="0" t="n">
        <f aca="false">IF(AND(OR(Dashboard!$B$5="All",D10046=Dashboard!$B$5),OR(Dashboard!$D$5="All",N10046=Dashboard!$D$5),OR(AND(C10046&lt;&gt;"",C10046&gt;=Dashboard!$F$5,C10046&lt;=Dashboard!$H$5),AND(C10046="",Dashboard!$F$5&lt;=1980,Dashboard!$H$5&gt;=2016))),1,0)</f>
        <v>1</v>
      </c>
      <c r="Q10046" s="0" t="n">
        <f aca="false">J10046*P10046+ROW()*0.00000001</f>
        <v>0.11010046</v>
      </c>
    </row>
    <row r="10047" customFormat="false" ht="15" hidden="false" customHeight="false" outlineLevel="0" collapsed="false">
      <c r="A10047" s="0" t="s">
        <v>7289</v>
      </c>
      <c r="B10047" s="0" t="s">
        <v>50</v>
      </c>
      <c r="C10047" s="0" t="n">
        <v>2005</v>
      </c>
      <c r="D10047" s="0" t="s">
        <v>16</v>
      </c>
      <c r="E10047" s="0" t="s">
        <v>328</v>
      </c>
      <c r="F10047" s="0" t="n">
        <v>0.09</v>
      </c>
      <c r="G10047" s="0" t="n">
        <v>0</v>
      </c>
      <c r="H10047" s="0" t="n">
        <v>0.02</v>
      </c>
      <c r="I10047" s="0" t="n">
        <v>0.01</v>
      </c>
      <c r="J10047" s="0" t="n">
        <v>0.11</v>
      </c>
      <c r="K10047" s="0" t="n">
        <v>72</v>
      </c>
      <c r="M10047" s="0" t="s">
        <v>36</v>
      </c>
      <c r="N10047" s="0" t="s">
        <v>35</v>
      </c>
      <c r="O10047" s="0" t="s">
        <v>37</v>
      </c>
      <c r="P10047" s="0" t="n">
        <f aca="false">IF(AND(OR(Dashboard!$B$5="All",D10047=Dashboard!$B$5),OR(Dashboard!$D$5="All",N10047=Dashboard!$D$5),OR(AND(C10047&lt;&gt;"",C10047&gt;=Dashboard!$F$5,C10047&lt;=Dashboard!$H$5),AND(C10047="",Dashboard!$F$5&lt;=1980,Dashboard!$H$5&gt;=2016))),1,0)</f>
        <v>1</v>
      </c>
      <c r="Q10047" s="0" t="n">
        <f aca="false">J10047*P10047+ROW()*0.00000001</f>
        <v>0.11010047</v>
      </c>
    </row>
    <row r="10048" customFormat="false" ht="15" hidden="false" customHeight="false" outlineLevel="0" collapsed="false">
      <c r="A10048" s="0" t="s">
        <v>7290</v>
      </c>
      <c r="B10048" s="0" t="s">
        <v>50</v>
      </c>
      <c r="C10048" s="0" t="n">
        <v>2007</v>
      </c>
      <c r="D10048" s="0" t="s">
        <v>48</v>
      </c>
      <c r="E10048" s="0" t="s">
        <v>124</v>
      </c>
      <c r="F10048" s="0" t="n">
        <v>0.1</v>
      </c>
      <c r="G10048" s="0" t="n">
        <v>0</v>
      </c>
      <c r="H10048" s="0" t="n">
        <v>0</v>
      </c>
      <c r="I10048" s="0" t="n">
        <v>0.01</v>
      </c>
      <c r="J10048" s="0" t="n">
        <v>0.11</v>
      </c>
      <c r="M10048" s="0" t="s">
        <v>36</v>
      </c>
      <c r="N10048" s="0" t="s">
        <v>35</v>
      </c>
      <c r="P10048" s="0" t="n">
        <f aca="false">IF(AND(OR(Dashboard!$B$5="All",D10048=Dashboard!$B$5),OR(Dashboard!$D$5="All",N10048=Dashboard!$D$5),OR(AND(C10048&lt;&gt;"",C10048&gt;=Dashboard!$F$5,C10048&lt;=Dashboard!$H$5),AND(C10048="",Dashboard!$F$5&lt;=1980,Dashboard!$H$5&gt;=2016))),1,0)</f>
        <v>1</v>
      </c>
      <c r="Q10048" s="0" t="n">
        <f aca="false">J10048*P10048+ROW()*0.00000001</f>
        <v>0.11010048</v>
      </c>
    </row>
    <row r="10049" customFormat="false" ht="15" hidden="false" customHeight="false" outlineLevel="0" collapsed="false">
      <c r="A10049" s="0" t="s">
        <v>7291</v>
      </c>
      <c r="B10049" s="0" t="s">
        <v>117</v>
      </c>
      <c r="C10049" s="0" t="n">
        <v>1999</v>
      </c>
      <c r="D10049" s="0" t="s">
        <v>102</v>
      </c>
      <c r="E10049" s="0" t="s">
        <v>1485</v>
      </c>
      <c r="F10049" s="0" t="n">
        <v>0.06</v>
      </c>
      <c r="G10049" s="0" t="n">
        <v>0.04</v>
      </c>
      <c r="H10049" s="0" t="n">
        <v>0</v>
      </c>
      <c r="I10049" s="0" t="n">
        <v>0.01</v>
      </c>
      <c r="J10049" s="0" t="n">
        <v>0.11</v>
      </c>
      <c r="N10049" s="0" t="s">
        <v>74</v>
      </c>
      <c r="P10049" s="0" t="n">
        <f aca="false">IF(AND(OR(Dashboard!$B$5="All",D10049=Dashboard!$B$5),OR(Dashboard!$D$5="All",N10049=Dashboard!$D$5),OR(AND(C10049&lt;&gt;"",C10049&gt;=Dashboard!$F$5,C10049&lt;=Dashboard!$H$5),AND(C10049="",Dashboard!$F$5&lt;=1980,Dashboard!$H$5&gt;=2016))),1,0)</f>
        <v>1</v>
      </c>
      <c r="Q10049" s="0" t="n">
        <f aca="false">J10049*P10049+ROW()*0.00000001</f>
        <v>0.11010049</v>
      </c>
    </row>
    <row r="10050" customFormat="false" ht="15" hidden="false" customHeight="false" outlineLevel="0" collapsed="false">
      <c r="A10050" s="0" t="s">
        <v>6637</v>
      </c>
      <c r="B10050" s="0" t="s">
        <v>64</v>
      </c>
      <c r="C10050" s="0" t="n">
        <v>2008</v>
      </c>
      <c r="D10050" s="0" t="s">
        <v>34</v>
      </c>
      <c r="E10050" s="0" t="s">
        <v>142</v>
      </c>
      <c r="F10050" s="0" t="n">
        <v>0.11</v>
      </c>
      <c r="G10050" s="0" t="n">
        <v>0</v>
      </c>
      <c r="H10050" s="0" t="n">
        <v>0</v>
      </c>
      <c r="I10050" s="0" t="n">
        <v>0.01</v>
      </c>
      <c r="J10050" s="0" t="n">
        <v>0.11</v>
      </c>
      <c r="K10050" s="0" t="n">
        <v>67</v>
      </c>
      <c r="L10050" s="0" t="n">
        <v>8.4</v>
      </c>
      <c r="M10050" s="0" t="s">
        <v>36</v>
      </c>
      <c r="N10050" s="0" t="s">
        <v>66</v>
      </c>
      <c r="O10050" s="0" t="s">
        <v>67</v>
      </c>
      <c r="P10050" s="0" t="n">
        <f aca="false">IF(AND(OR(Dashboard!$B$5="All",D10050=Dashboard!$B$5),OR(Dashboard!$D$5="All",N10050=Dashboard!$D$5),OR(AND(C10050&lt;&gt;"",C10050&gt;=Dashboard!$F$5,C10050&lt;=Dashboard!$H$5),AND(C10050="",Dashboard!$F$5&lt;=1980,Dashboard!$H$5&gt;=2016))),1,0)</f>
        <v>1</v>
      </c>
      <c r="Q10050" s="0" t="n">
        <f aca="false">J10050*P10050+ROW()*0.00000001</f>
        <v>0.1101005</v>
      </c>
    </row>
    <row r="10051" customFormat="false" ht="15" hidden="false" customHeight="false" outlineLevel="0" collapsed="false">
      <c r="A10051" s="0" t="s">
        <v>7082</v>
      </c>
      <c r="B10051" s="0" t="s">
        <v>76</v>
      </c>
      <c r="D10051" s="0" t="s">
        <v>246</v>
      </c>
      <c r="E10051" s="0" t="s">
        <v>139</v>
      </c>
      <c r="F10051" s="0" t="n">
        <v>0.06</v>
      </c>
      <c r="G10051" s="0" t="n">
        <v>0.04</v>
      </c>
      <c r="H10051" s="0" t="n">
        <v>0</v>
      </c>
      <c r="I10051" s="0" t="n">
        <v>0.01</v>
      </c>
      <c r="J10051" s="0" t="n">
        <v>0.11</v>
      </c>
      <c r="K10051" s="0" t="n">
        <v>54</v>
      </c>
      <c r="L10051" s="0" t="n">
        <v>9.1</v>
      </c>
      <c r="M10051" s="0" t="s">
        <v>36</v>
      </c>
      <c r="N10051" s="0" t="s">
        <v>74</v>
      </c>
      <c r="O10051" s="0" t="s">
        <v>53</v>
      </c>
      <c r="P10051" s="0" t="n">
        <f aca="false">IF(AND(OR(Dashboard!$B$5="All",D10051=Dashboard!$B$5),OR(Dashboard!$D$5="All",N10051=Dashboard!$D$5),OR(AND(C10051&lt;&gt;"",C10051&gt;=Dashboard!$F$5,C10051&lt;=Dashboard!$H$5),AND(C10051="",Dashboard!$F$5&lt;=1980,Dashboard!$H$5&gt;=2016))),1,0)</f>
        <v>1</v>
      </c>
      <c r="Q10051" s="0" t="n">
        <f aca="false">J10051*P10051+ROW()*0.00000001</f>
        <v>0.11010051</v>
      </c>
    </row>
    <row r="10052" customFormat="false" ht="15" hidden="false" customHeight="false" outlineLevel="0" collapsed="false">
      <c r="A10052" s="0" t="s">
        <v>7292</v>
      </c>
      <c r="B10052" s="0" t="s">
        <v>64</v>
      </c>
      <c r="C10052" s="0" t="n">
        <v>2010</v>
      </c>
      <c r="D10052" s="0" t="s">
        <v>41</v>
      </c>
      <c r="E10052" s="0" t="s">
        <v>91</v>
      </c>
      <c r="F10052" s="0" t="n">
        <v>0.09</v>
      </c>
      <c r="G10052" s="0" t="n">
        <v>0.01</v>
      </c>
      <c r="H10052" s="0" t="n">
        <v>0</v>
      </c>
      <c r="I10052" s="0" t="n">
        <v>0.01</v>
      </c>
      <c r="J10052" s="0" t="n">
        <v>0.11</v>
      </c>
      <c r="K10052" s="0" t="n">
        <v>40</v>
      </c>
      <c r="L10052" s="0" t="n">
        <v>6.5</v>
      </c>
      <c r="M10052" s="0" t="s">
        <v>73</v>
      </c>
      <c r="N10052" s="0" t="s">
        <v>66</v>
      </c>
      <c r="O10052" s="0" t="s">
        <v>177</v>
      </c>
      <c r="P10052" s="0" t="n">
        <f aca="false">IF(AND(OR(Dashboard!$B$5="All",D10052=Dashboard!$B$5),OR(Dashboard!$D$5="All",N10052=Dashboard!$D$5),OR(AND(C10052&lt;&gt;"",C10052&gt;=Dashboard!$F$5,C10052&lt;=Dashboard!$H$5),AND(C10052="",Dashboard!$F$5&lt;=1980,Dashboard!$H$5&gt;=2016))),1,0)</f>
        <v>1</v>
      </c>
      <c r="Q10052" s="0" t="n">
        <f aca="false">J10052*P10052+ROW()*0.00000001</f>
        <v>0.11010052</v>
      </c>
    </row>
    <row r="10053" customFormat="false" ht="15" hidden="false" customHeight="false" outlineLevel="0" collapsed="false">
      <c r="A10053" s="0" t="s">
        <v>7293</v>
      </c>
      <c r="B10053" s="0" t="s">
        <v>76</v>
      </c>
      <c r="C10053" s="0" t="n">
        <v>2004</v>
      </c>
      <c r="D10053" s="0" t="s">
        <v>34</v>
      </c>
      <c r="E10053" s="0" t="s">
        <v>449</v>
      </c>
      <c r="F10053" s="0" t="n">
        <v>0.06</v>
      </c>
      <c r="G10053" s="0" t="n">
        <v>0.04</v>
      </c>
      <c r="H10053" s="0" t="n">
        <v>0</v>
      </c>
      <c r="I10053" s="0" t="n">
        <v>0.01</v>
      </c>
      <c r="J10053" s="0" t="n">
        <v>0.11</v>
      </c>
      <c r="N10053" s="0" t="s">
        <v>74</v>
      </c>
      <c r="P10053" s="0" t="n">
        <f aca="false">IF(AND(OR(Dashboard!$B$5="All",D10053=Dashboard!$B$5),OR(Dashboard!$D$5="All",N10053=Dashboard!$D$5),OR(AND(C10053&lt;&gt;"",C10053&gt;=Dashboard!$F$5,C10053&lt;=Dashboard!$H$5),AND(C10053="",Dashboard!$F$5&lt;=1980,Dashboard!$H$5&gt;=2016))),1,0)</f>
        <v>1</v>
      </c>
      <c r="Q10053" s="0" t="n">
        <f aca="false">J10053*P10053+ROW()*0.00000001</f>
        <v>0.11010053</v>
      </c>
    </row>
    <row r="10054" customFormat="false" ht="15" hidden="false" customHeight="false" outlineLevel="0" collapsed="false">
      <c r="A10054" s="0" t="s">
        <v>7224</v>
      </c>
      <c r="B10054" s="0" t="s">
        <v>64</v>
      </c>
      <c r="C10054" s="0" t="n">
        <v>2011</v>
      </c>
      <c r="D10054" s="0" t="s">
        <v>52</v>
      </c>
      <c r="E10054" s="0" t="s">
        <v>124</v>
      </c>
      <c r="F10054" s="0" t="n">
        <v>0.11</v>
      </c>
      <c r="G10054" s="0" t="n">
        <v>0</v>
      </c>
      <c r="H10054" s="0" t="n">
        <v>0</v>
      </c>
      <c r="I10054" s="0" t="n">
        <v>0.01</v>
      </c>
      <c r="J10054" s="0" t="n">
        <v>0.11</v>
      </c>
      <c r="M10054" s="0" t="s">
        <v>125</v>
      </c>
      <c r="N10054" s="0" t="s">
        <v>66</v>
      </c>
      <c r="P10054" s="0" t="n">
        <f aca="false">IF(AND(OR(Dashboard!$B$5="All",D10054=Dashboard!$B$5),OR(Dashboard!$D$5="All",N10054=Dashboard!$D$5),OR(AND(C10054&lt;&gt;"",C10054&gt;=Dashboard!$F$5,C10054&lt;=Dashboard!$H$5),AND(C10054="",Dashboard!$F$5&lt;=1980,Dashboard!$H$5&gt;=2016))),1,0)</f>
        <v>1</v>
      </c>
      <c r="Q10054" s="0" t="n">
        <f aca="false">J10054*P10054+ROW()*0.00000001</f>
        <v>0.11010054</v>
      </c>
    </row>
    <row r="10055" customFormat="false" ht="15" hidden="false" customHeight="false" outlineLevel="0" collapsed="false">
      <c r="A10055" s="0" t="s">
        <v>7294</v>
      </c>
      <c r="B10055" s="0" t="s">
        <v>144</v>
      </c>
      <c r="C10055" s="0" t="n">
        <v>2004</v>
      </c>
      <c r="D10055" s="0" t="s">
        <v>71</v>
      </c>
      <c r="E10055" s="0" t="s">
        <v>65</v>
      </c>
      <c r="F10055" s="0" t="n">
        <v>0.08</v>
      </c>
      <c r="G10055" s="0" t="n">
        <v>0.02</v>
      </c>
      <c r="H10055" s="0" t="n">
        <v>0</v>
      </c>
      <c r="I10055" s="0" t="n">
        <v>0</v>
      </c>
      <c r="J10055" s="0" t="n">
        <v>0.11</v>
      </c>
      <c r="K10055" s="0" t="n">
        <v>81</v>
      </c>
      <c r="L10055" s="0" t="n">
        <v>8.5</v>
      </c>
      <c r="M10055" s="0" t="s">
        <v>103</v>
      </c>
      <c r="N10055" s="0" t="s">
        <v>66</v>
      </c>
      <c r="O10055" s="0" t="s">
        <v>42</v>
      </c>
      <c r="P10055" s="0" t="n">
        <f aca="false">IF(AND(OR(Dashboard!$B$5="All",D10055=Dashboard!$B$5),OR(Dashboard!$D$5="All",N10055=Dashboard!$D$5),OR(AND(C10055&lt;&gt;"",C10055&gt;=Dashboard!$F$5,C10055&lt;=Dashboard!$H$5),AND(C10055="",Dashboard!$F$5&lt;=1980,Dashboard!$H$5&gt;=2016))),1,0)</f>
        <v>1</v>
      </c>
      <c r="Q10055" s="0" t="n">
        <f aca="false">J10055*P10055+ROW()*0.00000001</f>
        <v>0.11010055</v>
      </c>
    </row>
    <row r="10056" customFormat="false" ht="15" hidden="false" customHeight="false" outlineLevel="0" collapsed="false">
      <c r="A10056" s="0" t="s">
        <v>7295</v>
      </c>
      <c r="B10056" s="0" t="s">
        <v>33</v>
      </c>
      <c r="C10056" s="0" t="n">
        <v>2010</v>
      </c>
      <c r="D10056" s="0" t="s">
        <v>52</v>
      </c>
      <c r="E10056" s="0" t="s">
        <v>243</v>
      </c>
      <c r="F10056" s="0" t="n">
        <v>0.08</v>
      </c>
      <c r="G10056" s="0" t="n">
        <v>0.02</v>
      </c>
      <c r="H10056" s="0" t="n">
        <v>0</v>
      </c>
      <c r="I10056" s="0" t="n">
        <v>0.01</v>
      </c>
      <c r="J10056" s="0" t="n">
        <v>0.11</v>
      </c>
      <c r="M10056" s="0" t="s">
        <v>36</v>
      </c>
      <c r="N10056" s="0" t="s">
        <v>35</v>
      </c>
      <c r="P10056" s="0" t="n">
        <f aca="false">IF(AND(OR(Dashboard!$B$5="All",D10056=Dashboard!$B$5),OR(Dashboard!$D$5="All",N10056=Dashboard!$D$5),OR(AND(C10056&lt;&gt;"",C10056&gt;=Dashboard!$F$5,C10056&lt;=Dashboard!$H$5),AND(C10056="",Dashboard!$F$5&lt;=1980,Dashboard!$H$5&gt;=2016))),1,0)</f>
        <v>1</v>
      </c>
      <c r="Q10056" s="0" t="n">
        <f aca="false">J10056*P10056+ROW()*0.00000001</f>
        <v>0.11010056</v>
      </c>
    </row>
    <row r="10057" customFormat="false" ht="15" hidden="false" customHeight="false" outlineLevel="0" collapsed="false">
      <c r="A10057" s="0" t="s">
        <v>2582</v>
      </c>
      <c r="B10057" s="0" t="s">
        <v>184</v>
      </c>
      <c r="C10057" s="0" t="n">
        <v>2013</v>
      </c>
      <c r="D10057" s="0" t="s">
        <v>56</v>
      </c>
      <c r="E10057" s="0" t="s">
        <v>91</v>
      </c>
      <c r="F10057" s="0" t="n">
        <v>0.08</v>
      </c>
      <c r="G10057" s="0" t="n">
        <v>0.03</v>
      </c>
      <c r="H10057" s="0" t="n">
        <v>0</v>
      </c>
      <c r="I10057" s="0" t="n">
        <v>0.01</v>
      </c>
      <c r="J10057" s="0" t="n">
        <v>0.11</v>
      </c>
      <c r="L10057" s="0" t="n">
        <v>4.6</v>
      </c>
      <c r="M10057" s="0" t="s">
        <v>73</v>
      </c>
      <c r="N10057" s="0" t="s">
        <v>35</v>
      </c>
      <c r="P10057" s="0" t="n">
        <f aca="false">IF(AND(OR(Dashboard!$B$5="All",D10057=Dashboard!$B$5),OR(Dashboard!$D$5="All",N10057=Dashboard!$D$5),OR(AND(C10057&lt;&gt;"",C10057&gt;=Dashboard!$F$5,C10057&lt;=Dashboard!$H$5),AND(C10057="",Dashboard!$F$5&lt;=1980,Dashboard!$H$5&gt;=2016))),1,0)</f>
        <v>1</v>
      </c>
      <c r="Q10057" s="0" t="n">
        <f aca="false">J10057*P10057+ROW()*0.00000001</f>
        <v>0.11010057</v>
      </c>
    </row>
    <row r="10058" customFormat="false" ht="15" hidden="false" customHeight="false" outlineLevel="0" collapsed="false">
      <c r="A10058" s="0" t="s">
        <v>7296</v>
      </c>
      <c r="B10058" s="0" t="s">
        <v>117</v>
      </c>
      <c r="C10058" s="0" t="n">
        <v>1998</v>
      </c>
      <c r="D10058" s="0" t="s">
        <v>114</v>
      </c>
      <c r="E10058" s="0" t="s">
        <v>7297</v>
      </c>
      <c r="F10058" s="0" t="n">
        <v>0</v>
      </c>
      <c r="G10058" s="0" t="n">
        <v>0</v>
      </c>
      <c r="H10058" s="0" t="n">
        <v>0.11</v>
      </c>
      <c r="I10058" s="0" t="n">
        <v>0.01</v>
      </c>
      <c r="J10058" s="0" t="n">
        <v>0.11</v>
      </c>
      <c r="N10058" s="0" t="s">
        <v>74</v>
      </c>
      <c r="P10058" s="0" t="n">
        <f aca="false">IF(AND(OR(Dashboard!$B$5="All",D10058=Dashboard!$B$5),OR(Dashboard!$D$5="All",N10058=Dashboard!$D$5),OR(AND(C10058&lt;&gt;"",C10058&gt;=Dashboard!$F$5,C10058&lt;=Dashboard!$H$5),AND(C10058="",Dashboard!$F$5&lt;=1980,Dashboard!$H$5&gt;=2016))),1,0)</f>
        <v>1</v>
      </c>
      <c r="Q10058" s="0" t="n">
        <f aca="false">J10058*P10058+ROW()*0.00000001</f>
        <v>0.11010058</v>
      </c>
    </row>
    <row r="10059" customFormat="false" ht="15" hidden="false" customHeight="false" outlineLevel="0" collapsed="false">
      <c r="A10059" s="0" t="s">
        <v>7298</v>
      </c>
      <c r="B10059" s="0" t="s">
        <v>164</v>
      </c>
      <c r="C10059" s="0" t="n">
        <v>2010</v>
      </c>
      <c r="D10059" s="0" t="s">
        <v>71</v>
      </c>
      <c r="E10059" s="0" t="s">
        <v>782</v>
      </c>
      <c r="F10059" s="0" t="n">
        <v>0</v>
      </c>
      <c r="G10059" s="0" t="n">
        <v>0</v>
      </c>
      <c r="H10059" s="0" t="n">
        <v>0.11</v>
      </c>
      <c r="I10059" s="0" t="n">
        <v>0</v>
      </c>
      <c r="J10059" s="0" t="n">
        <v>0.11</v>
      </c>
      <c r="N10059" s="0" t="s">
        <v>74</v>
      </c>
      <c r="P10059" s="0" t="n">
        <f aca="false">IF(AND(OR(Dashboard!$B$5="All",D10059=Dashboard!$B$5),OR(Dashboard!$D$5="All",N10059=Dashboard!$D$5),OR(AND(C10059&lt;&gt;"",C10059&gt;=Dashboard!$F$5,C10059&lt;=Dashboard!$H$5),AND(C10059="",Dashboard!$F$5&lt;=1980,Dashboard!$H$5&gt;=2016))),1,0)</f>
        <v>1</v>
      </c>
      <c r="Q10059" s="0" t="n">
        <f aca="false">J10059*P10059+ROW()*0.00000001</f>
        <v>0.11010059</v>
      </c>
    </row>
    <row r="10060" customFormat="false" ht="15" hidden="false" customHeight="false" outlineLevel="0" collapsed="false">
      <c r="A10060" s="0" t="s">
        <v>7299</v>
      </c>
      <c r="B10060" s="0" t="s">
        <v>76</v>
      </c>
      <c r="C10060" s="0" t="n">
        <v>2003</v>
      </c>
      <c r="D10060" s="0" t="s">
        <v>46</v>
      </c>
      <c r="E10060" s="0" t="s">
        <v>1607</v>
      </c>
      <c r="F10060" s="0" t="n">
        <v>0.06</v>
      </c>
      <c r="G10060" s="0" t="n">
        <v>0.04</v>
      </c>
      <c r="H10060" s="0" t="n">
        <v>0</v>
      </c>
      <c r="I10060" s="0" t="n">
        <v>0.01</v>
      </c>
      <c r="J10060" s="0" t="n">
        <v>0.11</v>
      </c>
      <c r="K10060" s="0" t="n">
        <v>81</v>
      </c>
      <c r="L10060" s="0" t="n">
        <v>7.7</v>
      </c>
      <c r="M10060" s="0" t="s">
        <v>103</v>
      </c>
      <c r="N10060" s="0" t="s">
        <v>74</v>
      </c>
      <c r="O10060" s="0" t="s">
        <v>42</v>
      </c>
      <c r="P10060" s="0" t="n">
        <f aca="false">IF(AND(OR(Dashboard!$B$5="All",D10060=Dashboard!$B$5),OR(Dashboard!$D$5="All",N10060=Dashboard!$D$5),OR(AND(C10060&lt;&gt;"",C10060&gt;=Dashboard!$F$5,C10060&lt;=Dashboard!$H$5),AND(C10060="",Dashboard!$F$5&lt;=1980,Dashboard!$H$5&gt;=2016))),1,0)</f>
        <v>1</v>
      </c>
      <c r="Q10060" s="0" t="n">
        <f aca="false">J10060*P10060+ROW()*0.00000001</f>
        <v>0.1101006</v>
      </c>
    </row>
    <row r="10061" customFormat="false" ht="15" hidden="false" customHeight="false" outlineLevel="0" collapsed="false">
      <c r="A10061" s="0" t="s">
        <v>7300</v>
      </c>
      <c r="B10061" s="0" t="s">
        <v>97</v>
      </c>
      <c r="C10061" s="0" t="n">
        <v>2014</v>
      </c>
      <c r="D10061" s="0" t="s">
        <v>48</v>
      </c>
      <c r="E10061" s="0" t="s">
        <v>154</v>
      </c>
      <c r="F10061" s="0" t="n">
        <v>0</v>
      </c>
      <c r="G10061" s="0" t="n">
        <v>0</v>
      </c>
      <c r="H10061" s="0" t="n">
        <v>0.11</v>
      </c>
      <c r="I10061" s="0" t="n">
        <v>0</v>
      </c>
      <c r="J10061" s="0" t="n">
        <v>0.11</v>
      </c>
      <c r="N10061" s="0" t="s">
        <v>35</v>
      </c>
      <c r="P10061" s="0" t="n">
        <f aca="false">IF(AND(OR(Dashboard!$B$5="All",D10061=Dashboard!$B$5),OR(Dashboard!$D$5="All",N10061=Dashboard!$D$5),OR(AND(C10061&lt;&gt;"",C10061&gt;=Dashboard!$F$5,C10061&lt;=Dashboard!$H$5),AND(C10061="",Dashboard!$F$5&lt;=1980,Dashboard!$H$5&gt;=2016))),1,0)</f>
        <v>1</v>
      </c>
      <c r="Q10061" s="0" t="n">
        <f aca="false">J10061*P10061+ROW()*0.00000001</f>
        <v>0.11010061</v>
      </c>
    </row>
    <row r="10062" customFormat="false" ht="15" hidden="false" customHeight="false" outlineLevel="0" collapsed="false">
      <c r="A10062" s="0" t="s">
        <v>7301</v>
      </c>
      <c r="B10062" s="0" t="s">
        <v>85</v>
      </c>
      <c r="C10062" s="0" t="n">
        <v>2003</v>
      </c>
      <c r="D10062" s="0" t="s">
        <v>52</v>
      </c>
      <c r="E10062" s="0" t="s">
        <v>211</v>
      </c>
      <c r="F10062" s="0" t="n">
        <v>0.08</v>
      </c>
      <c r="G10062" s="0" t="n">
        <v>0.03</v>
      </c>
      <c r="H10062" s="0" t="n">
        <v>0</v>
      </c>
      <c r="I10062" s="0" t="n">
        <v>0</v>
      </c>
      <c r="J10062" s="0" t="n">
        <v>0.11</v>
      </c>
      <c r="K10062" s="0" t="n">
        <v>54</v>
      </c>
      <c r="L10062" s="0" t="n">
        <v>8.3</v>
      </c>
      <c r="M10062" s="0" t="s">
        <v>36</v>
      </c>
      <c r="N10062" s="0" t="s">
        <v>35</v>
      </c>
      <c r="O10062" s="0" t="s">
        <v>53</v>
      </c>
      <c r="P10062" s="0" t="n">
        <f aca="false">IF(AND(OR(Dashboard!$B$5="All",D10062=Dashboard!$B$5),OR(Dashboard!$D$5="All",N10062=Dashboard!$D$5),OR(AND(C10062&lt;&gt;"",C10062&gt;=Dashboard!$F$5,C10062&lt;=Dashboard!$H$5),AND(C10062="",Dashboard!$F$5&lt;=1980,Dashboard!$H$5&gt;=2016))),1,0)</f>
        <v>1</v>
      </c>
      <c r="Q10062" s="0" t="n">
        <f aca="false">J10062*P10062+ROW()*0.00000001</f>
        <v>0.11010062</v>
      </c>
    </row>
    <row r="10063" customFormat="false" ht="15" hidden="false" customHeight="false" outlineLevel="0" collapsed="false">
      <c r="A10063" s="0" t="s">
        <v>7302</v>
      </c>
      <c r="B10063" s="0" t="s">
        <v>184</v>
      </c>
      <c r="C10063" s="0" t="n">
        <v>2014</v>
      </c>
      <c r="D10063" s="0" t="s">
        <v>71</v>
      </c>
      <c r="E10063" s="0" t="s">
        <v>35</v>
      </c>
      <c r="F10063" s="0" t="n">
        <v>0</v>
      </c>
      <c r="G10063" s="0" t="n">
        <v>0.03</v>
      </c>
      <c r="H10063" s="0" t="n">
        <v>0.08</v>
      </c>
      <c r="I10063" s="0" t="n">
        <v>0</v>
      </c>
      <c r="J10063" s="0" t="n">
        <v>0.11</v>
      </c>
      <c r="K10063" s="0" t="n">
        <v>67</v>
      </c>
      <c r="L10063" s="0" t="n">
        <v>7.6</v>
      </c>
      <c r="M10063" s="0" t="s">
        <v>73</v>
      </c>
      <c r="N10063" s="0" t="s">
        <v>35</v>
      </c>
      <c r="O10063" s="0" t="s">
        <v>67</v>
      </c>
      <c r="P10063" s="0" t="n">
        <f aca="false">IF(AND(OR(Dashboard!$B$5="All",D10063=Dashboard!$B$5),OR(Dashboard!$D$5="All",N10063=Dashboard!$D$5),OR(AND(C10063&lt;&gt;"",C10063&gt;=Dashboard!$F$5,C10063&lt;=Dashboard!$H$5),AND(C10063="",Dashboard!$F$5&lt;=1980,Dashboard!$H$5&gt;=2016))),1,0)</f>
        <v>1</v>
      </c>
      <c r="Q10063" s="0" t="n">
        <f aca="false">J10063*P10063+ROW()*0.00000001</f>
        <v>0.11010063</v>
      </c>
    </row>
    <row r="10064" customFormat="false" ht="15" hidden="false" customHeight="false" outlineLevel="0" collapsed="false">
      <c r="A10064" s="0" t="s">
        <v>4525</v>
      </c>
      <c r="B10064" s="0" t="s">
        <v>164</v>
      </c>
      <c r="C10064" s="0" t="n">
        <v>2007</v>
      </c>
      <c r="D10064" s="0" t="s">
        <v>71</v>
      </c>
      <c r="E10064" s="0" t="s">
        <v>124</v>
      </c>
      <c r="F10064" s="0" t="n">
        <v>0.08</v>
      </c>
      <c r="G10064" s="0" t="n">
        <v>0.02</v>
      </c>
      <c r="H10064" s="0" t="n">
        <v>0</v>
      </c>
      <c r="I10064" s="0" t="n">
        <v>0.01</v>
      </c>
      <c r="J10064" s="0" t="n">
        <v>0.11</v>
      </c>
      <c r="K10064" s="0" t="n">
        <v>74</v>
      </c>
      <c r="L10064" s="0" t="n">
        <v>8.2</v>
      </c>
      <c r="M10064" s="0" t="s">
        <v>103</v>
      </c>
      <c r="N10064" s="0" t="s">
        <v>74</v>
      </c>
      <c r="O10064" s="0" t="s">
        <v>37</v>
      </c>
      <c r="P10064" s="0" t="n">
        <f aca="false">IF(AND(OR(Dashboard!$B$5="All",D10064=Dashboard!$B$5),OR(Dashboard!$D$5="All",N10064=Dashboard!$D$5),OR(AND(C10064&lt;&gt;"",C10064&gt;=Dashboard!$F$5,C10064&lt;=Dashboard!$H$5),AND(C10064="",Dashboard!$F$5&lt;=1980,Dashboard!$H$5&gt;=2016))),1,0)</f>
        <v>1</v>
      </c>
      <c r="Q10064" s="0" t="n">
        <f aca="false">J10064*P10064+ROW()*0.00000001</f>
        <v>0.11010064</v>
      </c>
    </row>
    <row r="10065" customFormat="false" ht="15" hidden="false" customHeight="false" outlineLevel="0" collapsed="false">
      <c r="A10065" s="0" t="s">
        <v>7204</v>
      </c>
      <c r="B10065" s="0" t="s">
        <v>70</v>
      </c>
      <c r="C10065" s="0" t="n">
        <v>2015</v>
      </c>
      <c r="D10065" s="0" t="s">
        <v>71</v>
      </c>
      <c r="E10065" s="0" t="s">
        <v>782</v>
      </c>
      <c r="F10065" s="0" t="n">
        <v>0</v>
      </c>
      <c r="G10065" s="0" t="n">
        <v>0</v>
      </c>
      <c r="H10065" s="0" t="n">
        <v>0.11</v>
      </c>
      <c r="I10065" s="0" t="n">
        <v>0</v>
      </c>
      <c r="J10065" s="0" t="n">
        <v>0.11</v>
      </c>
      <c r="M10065" s="0" t="s">
        <v>103</v>
      </c>
      <c r="N10065" s="0" t="s">
        <v>74</v>
      </c>
      <c r="P10065" s="0" t="n">
        <f aca="false">IF(AND(OR(Dashboard!$B$5="All",D10065=Dashboard!$B$5),OR(Dashboard!$D$5="All",N10065=Dashboard!$D$5),OR(AND(C10065&lt;&gt;"",C10065&gt;=Dashboard!$F$5,C10065&lt;=Dashboard!$H$5),AND(C10065="",Dashboard!$F$5&lt;=1980,Dashboard!$H$5&gt;=2016))),1,0)</f>
        <v>1</v>
      </c>
      <c r="Q10065" s="0" t="n">
        <f aca="false">J10065*P10065+ROW()*0.00000001</f>
        <v>0.11010065</v>
      </c>
    </row>
    <row r="10066" customFormat="false" ht="15" hidden="false" customHeight="false" outlineLevel="0" collapsed="false">
      <c r="A10066" s="0" t="s">
        <v>7303</v>
      </c>
      <c r="B10066" s="0" t="s">
        <v>70</v>
      </c>
      <c r="C10066" s="0" t="n">
        <v>2011</v>
      </c>
      <c r="D10066" s="0" t="s">
        <v>71</v>
      </c>
      <c r="E10066" s="0" t="s">
        <v>124</v>
      </c>
      <c r="F10066" s="0" t="n">
        <v>0</v>
      </c>
      <c r="G10066" s="0" t="n">
        <v>0.09</v>
      </c>
      <c r="H10066" s="0" t="n">
        <v>0</v>
      </c>
      <c r="I10066" s="0" t="n">
        <v>0.02</v>
      </c>
      <c r="J10066" s="0" t="n">
        <v>0.11</v>
      </c>
      <c r="N10066" s="0" t="s">
        <v>74</v>
      </c>
      <c r="P10066" s="0" t="n">
        <f aca="false">IF(AND(OR(Dashboard!$B$5="All",D10066=Dashboard!$B$5),OR(Dashboard!$D$5="All",N10066=Dashboard!$D$5),OR(AND(C10066&lt;&gt;"",C10066&gt;=Dashboard!$F$5,C10066&lt;=Dashboard!$H$5),AND(C10066="",Dashboard!$F$5&lt;=1980,Dashboard!$H$5&gt;=2016))),1,0)</f>
        <v>1</v>
      </c>
      <c r="Q10066" s="0" t="n">
        <f aca="false">J10066*P10066+ROW()*0.00000001</f>
        <v>0.11010066</v>
      </c>
    </row>
    <row r="10067" customFormat="false" ht="15" hidden="false" customHeight="false" outlineLevel="0" collapsed="false">
      <c r="A10067" s="0" t="s">
        <v>5211</v>
      </c>
      <c r="B10067" s="0" t="s">
        <v>50</v>
      </c>
      <c r="C10067" s="0" t="n">
        <v>2010</v>
      </c>
      <c r="D10067" s="0" t="s">
        <v>71</v>
      </c>
      <c r="E10067" s="0" t="s">
        <v>243</v>
      </c>
      <c r="F10067" s="0" t="n">
        <v>0.09</v>
      </c>
      <c r="G10067" s="0" t="n">
        <v>0.02</v>
      </c>
      <c r="H10067" s="0" t="n">
        <v>0</v>
      </c>
      <c r="I10067" s="0" t="n">
        <v>0.01</v>
      </c>
      <c r="J10067" s="0" t="n">
        <v>0.11</v>
      </c>
      <c r="M10067" s="0" t="s">
        <v>125</v>
      </c>
      <c r="N10067" s="0" t="s">
        <v>35</v>
      </c>
      <c r="P10067" s="0" t="n">
        <f aca="false">IF(AND(OR(Dashboard!$B$5="All",D10067=Dashboard!$B$5),OR(Dashboard!$D$5="All",N10067=Dashboard!$D$5),OR(AND(C10067&lt;&gt;"",C10067&gt;=Dashboard!$F$5,C10067&lt;=Dashboard!$H$5),AND(C10067="",Dashboard!$F$5&lt;=1980,Dashboard!$H$5&gt;=2016))),1,0)</f>
        <v>1</v>
      </c>
      <c r="Q10067" s="0" t="n">
        <f aca="false">J10067*P10067+ROW()*0.00000001</f>
        <v>0.11010067</v>
      </c>
    </row>
    <row r="10068" customFormat="false" ht="15" hidden="false" customHeight="false" outlineLevel="0" collapsed="false">
      <c r="A10068" s="0" t="s">
        <v>7304</v>
      </c>
      <c r="B10068" s="0" t="s">
        <v>76</v>
      </c>
      <c r="C10068" s="0" t="n">
        <v>2005</v>
      </c>
      <c r="D10068" s="0" t="s">
        <v>56</v>
      </c>
      <c r="E10068" s="0" t="s">
        <v>293</v>
      </c>
      <c r="F10068" s="0" t="n">
        <v>0.06</v>
      </c>
      <c r="G10068" s="0" t="n">
        <v>0.04</v>
      </c>
      <c r="H10068" s="0" t="n">
        <v>0</v>
      </c>
      <c r="I10068" s="0" t="n">
        <v>0.01</v>
      </c>
      <c r="J10068" s="0" t="n">
        <v>0.11</v>
      </c>
      <c r="K10068" s="0" t="n">
        <v>73</v>
      </c>
      <c r="L10068" s="0" t="n">
        <v>8.2</v>
      </c>
      <c r="M10068" s="0" t="s">
        <v>73</v>
      </c>
      <c r="N10068" s="0" t="s">
        <v>74</v>
      </c>
      <c r="O10068" s="0" t="s">
        <v>37</v>
      </c>
      <c r="P10068" s="0" t="n">
        <f aca="false">IF(AND(OR(Dashboard!$B$5="All",D10068=Dashboard!$B$5),OR(Dashboard!$D$5="All",N10068=Dashboard!$D$5),OR(AND(C10068&lt;&gt;"",C10068&gt;=Dashboard!$F$5,C10068&lt;=Dashboard!$H$5),AND(C10068="",Dashboard!$F$5&lt;=1980,Dashboard!$H$5&gt;=2016))),1,0)</f>
        <v>1</v>
      </c>
      <c r="Q10068" s="0" t="n">
        <f aca="false">J10068*P10068+ROW()*0.00000001</f>
        <v>0.11010068</v>
      </c>
    </row>
    <row r="10069" customFormat="false" ht="15" hidden="false" customHeight="false" outlineLevel="0" collapsed="false">
      <c r="A10069" s="0" t="s">
        <v>7305</v>
      </c>
      <c r="B10069" s="0" t="s">
        <v>76</v>
      </c>
      <c r="C10069" s="0" t="n">
        <v>2000</v>
      </c>
      <c r="D10069" s="0" t="s">
        <v>246</v>
      </c>
      <c r="E10069" s="0" t="s">
        <v>220</v>
      </c>
      <c r="F10069" s="0" t="n">
        <v>0.06</v>
      </c>
      <c r="G10069" s="0" t="n">
        <v>0.04</v>
      </c>
      <c r="H10069" s="0" t="n">
        <v>0</v>
      </c>
      <c r="I10069" s="0" t="n">
        <v>0.01</v>
      </c>
      <c r="J10069" s="0" t="n">
        <v>0.11</v>
      </c>
      <c r="K10069" s="0" t="n">
        <v>82</v>
      </c>
      <c r="L10069" s="0" t="n">
        <v>8.7</v>
      </c>
      <c r="M10069" s="0" t="s">
        <v>103</v>
      </c>
      <c r="N10069" s="0" t="s">
        <v>74</v>
      </c>
      <c r="O10069" s="0" t="s">
        <v>42</v>
      </c>
      <c r="P10069" s="0" t="n">
        <f aca="false">IF(AND(OR(Dashboard!$B$5="All",D10069=Dashboard!$B$5),OR(Dashboard!$D$5="All",N10069=Dashboard!$D$5),OR(AND(C10069&lt;&gt;"",C10069&gt;=Dashboard!$F$5,C10069&lt;=Dashboard!$H$5),AND(C10069="",Dashboard!$F$5&lt;=1980,Dashboard!$H$5&gt;=2016))),1,0)</f>
        <v>1</v>
      </c>
      <c r="Q10069" s="0" t="n">
        <f aca="false">J10069*P10069+ROW()*0.00000001</f>
        <v>0.11010069</v>
      </c>
    </row>
    <row r="10070" customFormat="false" ht="15" hidden="false" customHeight="false" outlineLevel="0" collapsed="false">
      <c r="A10070" s="0" t="s">
        <v>7306</v>
      </c>
      <c r="B10070" s="0" t="s">
        <v>117</v>
      </c>
      <c r="C10070" s="0" t="n">
        <v>1999</v>
      </c>
      <c r="D10070" s="0" t="s">
        <v>34</v>
      </c>
      <c r="E10070" s="0" t="s">
        <v>220</v>
      </c>
      <c r="F10070" s="0" t="n">
        <v>0.06</v>
      </c>
      <c r="G10070" s="0" t="n">
        <v>0.04</v>
      </c>
      <c r="H10070" s="0" t="n">
        <v>0</v>
      </c>
      <c r="I10070" s="0" t="n">
        <v>0.01</v>
      </c>
      <c r="J10070" s="0" t="n">
        <v>0.11</v>
      </c>
      <c r="N10070" s="0" t="s">
        <v>74</v>
      </c>
      <c r="P10070" s="0" t="n">
        <f aca="false">IF(AND(OR(Dashboard!$B$5="All",D10070=Dashboard!$B$5),OR(Dashboard!$D$5="All",N10070=Dashboard!$D$5),OR(AND(C10070&lt;&gt;"",C10070&gt;=Dashboard!$F$5,C10070&lt;=Dashboard!$H$5),AND(C10070="",Dashboard!$F$5&lt;=1980,Dashboard!$H$5&gt;=2016))),1,0)</f>
        <v>1</v>
      </c>
      <c r="Q10070" s="0" t="n">
        <f aca="false">J10070*P10070+ROW()*0.00000001</f>
        <v>0.1101007</v>
      </c>
    </row>
    <row r="10071" customFormat="false" ht="15" hidden="false" customHeight="false" outlineLevel="0" collapsed="false">
      <c r="A10071" s="0" t="s">
        <v>7307</v>
      </c>
      <c r="B10071" s="0" t="s">
        <v>144</v>
      </c>
      <c r="C10071" s="0" t="n">
        <v>2005</v>
      </c>
      <c r="D10071" s="0" t="s">
        <v>71</v>
      </c>
      <c r="E10071" s="0" t="s">
        <v>418</v>
      </c>
      <c r="F10071" s="0" t="n">
        <v>0.08</v>
      </c>
      <c r="G10071" s="0" t="n">
        <v>0.02</v>
      </c>
      <c r="H10071" s="0" t="n">
        <v>0</v>
      </c>
      <c r="I10071" s="0" t="n">
        <v>0</v>
      </c>
      <c r="J10071" s="0" t="n">
        <v>0.11</v>
      </c>
      <c r="K10071" s="0" t="n">
        <v>75</v>
      </c>
      <c r="L10071" s="0" t="n">
        <v>8.1</v>
      </c>
      <c r="M10071" s="0" t="s">
        <v>73</v>
      </c>
      <c r="N10071" s="0" t="s">
        <v>66</v>
      </c>
      <c r="O10071" s="0" t="s">
        <v>37</v>
      </c>
      <c r="P10071" s="0" t="n">
        <f aca="false">IF(AND(OR(Dashboard!$B$5="All",D10071=Dashboard!$B$5),OR(Dashboard!$D$5="All",N10071=Dashboard!$D$5),OR(AND(C10071&lt;&gt;"",C10071&gt;=Dashboard!$F$5,C10071&lt;=Dashboard!$H$5),AND(C10071="",Dashboard!$F$5&lt;=1980,Dashboard!$H$5&gt;=2016))),1,0)</f>
        <v>1</v>
      </c>
      <c r="Q10071" s="0" t="n">
        <f aca="false">J10071*P10071+ROW()*0.00000001</f>
        <v>0.11010071</v>
      </c>
    </row>
    <row r="10072" customFormat="false" ht="15" hidden="false" customHeight="false" outlineLevel="0" collapsed="false">
      <c r="A10072" s="0" t="s">
        <v>7308</v>
      </c>
      <c r="B10072" s="0" t="s">
        <v>144</v>
      </c>
      <c r="C10072" s="0" t="n">
        <v>2003</v>
      </c>
      <c r="D10072" s="0" t="s">
        <v>71</v>
      </c>
      <c r="E10072" s="0" t="s">
        <v>3686</v>
      </c>
      <c r="F10072" s="0" t="n">
        <v>0.08</v>
      </c>
      <c r="G10072" s="0" t="n">
        <v>0.02</v>
      </c>
      <c r="H10072" s="0" t="n">
        <v>0</v>
      </c>
      <c r="I10072" s="0" t="n">
        <v>0</v>
      </c>
      <c r="J10072" s="0" t="n">
        <v>0.11</v>
      </c>
      <c r="K10072" s="0" t="n">
        <v>25</v>
      </c>
      <c r="L10072" s="0" t="n">
        <v>3.6</v>
      </c>
      <c r="M10072" s="0" t="s">
        <v>103</v>
      </c>
      <c r="N10072" s="0" t="s">
        <v>66</v>
      </c>
      <c r="O10072" s="0" t="s">
        <v>177</v>
      </c>
      <c r="P10072" s="0" t="n">
        <f aca="false">IF(AND(OR(Dashboard!$B$5="All",D10072=Dashboard!$B$5),OR(Dashboard!$D$5="All",N10072=Dashboard!$D$5),OR(AND(C10072&lt;&gt;"",C10072&gt;=Dashboard!$F$5,C10072&lt;=Dashboard!$H$5),AND(C10072="",Dashboard!$F$5&lt;=1980,Dashboard!$H$5&gt;=2016))),1,0)</f>
        <v>1</v>
      </c>
      <c r="Q10072" s="0" t="n">
        <f aca="false">J10072*P10072+ROW()*0.00000001</f>
        <v>0.11010072</v>
      </c>
    </row>
    <row r="10073" customFormat="false" ht="15" hidden="false" customHeight="false" outlineLevel="0" collapsed="false">
      <c r="A10073" s="0" t="s">
        <v>7309</v>
      </c>
      <c r="B10073" s="0" t="s">
        <v>50</v>
      </c>
      <c r="C10073" s="0" t="n">
        <v>2009</v>
      </c>
      <c r="D10073" s="0" t="s">
        <v>58</v>
      </c>
      <c r="E10073" s="0" t="s">
        <v>418</v>
      </c>
      <c r="F10073" s="0" t="n">
        <v>0.11</v>
      </c>
      <c r="G10073" s="0" t="n">
        <v>0</v>
      </c>
      <c r="H10073" s="0" t="n">
        <v>0</v>
      </c>
      <c r="I10073" s="0" t="n">
        <v>0.01</v>
      </c>
      <c r="J10073" s="0" t="n">
        <v>0.11</v>
      </c>
      <c r="M10073" s="0" t="s">
        <v>36</v>
      </c>
      <c r="N10073" s="0" t="s">
        <v>35</v>
      </c>
      <c r="P10073" s="0" t="n">
        <f aca="false">IF(AND(OR(Dashboard!$B$5="All",D10073=Dashboard!$B$5),OR(Dashboard!$D$5="All",N10073=Dashboard!$D$5),OR(AND(C10073&lt;&gt;"",C10073&gt;=Dashboard!$F$5,C10073&lt;=Dashboard!$H$5),AND(C10073="",Dashboard!$F$5&lt;=1980,Dashboard!$H$5&gt;=2016))),1,0)</f>
        <v>1</v>
      </c>
      <c r="Q10073" s="0" t="n">
        <f aca="false">J10073*P10073+ROW()*0.00000001</f>
        <v>0.11010073</v>
      </c>
    </row>
    <row r="10074" customFormat="false" ht="15" hidden="false" customHeight="false" outlineLevel="0" collapsed="false">
      <c r="A10074" s="0" t="s">
        <v>7310</v>
      </c>
      <c r="B10074" s="0" t="s">
        <v>50</v>
      </c>
      <c r="C10074" s="0" t="n">
        <v>2004</v>
      </c>
      <c r="D10074" s="0" t="s">
        <v>52</v>
      </c>
      <c r="E10074" s="0" t="s">
        <v>418</v>
      </c>
      <c r="F10074" s="0" t="n">
        <v>0.1</v>
      </c>
      <c r="G10074" s="0" t="n">
        <v>0</v>
      </c>
      <c r="H10074" s="0" t="n">
        <v>0</v>
      </c>
      <c r="I10074" s="0" t="n">
        <v>0.01</v>
      </c>
      <c r="J10074" s="0" t="n">
        <v>0.11</v>
      </c>
      <c r="K10074" s="0" t="n">
        <v>28</v>
      </c>
      <c r="L10074" s="0" t="n">
        <v>3.9</v>
      </c>
      <c r="M10074" s="0" t="s">
        <v>36</v>
      </c>
      <c r="N10074" s="0" t="s">
        <v>35</v>
      </c>
      <c r="O10074" s="0" t="s">
        <v>177</v>
      </c>
      <c r="P10074" s="0" t="n">
        <f aca="false">IF(AND(OR(Dashboard!$B$5="All",D10074=Dashboard!$B$5),OR(Dashboard!$D$5="All",N10074=Dashboard!$D$5),OR(AND(C10074&lt;&gt;"",C10074&gt;=Dashboard!$F$5,C10074&lt;=Dashboard!$H$5),AND(C10074="",Dashboard!$F$5&lt;=1980,Dashboard!$H$5&gt;=2016))),1,0)</f>
        <v>1</v>
      </c>
      <c r="Q10074" s="0" t="n">
        <f aca="false">J10074*P10074+ROW()*0.00000001</f>
        <v>0.11010074</v>
      </c>
    </row>
    <row r="10075" customFormat="false" ht="15" hidden="false" customHeight="false" outlineLevel="0" collapsed="false">
      <c r="A10075" s="0" t="s">
        <v>2289</v>
      </c>
      <c r="B10075" s="0" t="s">
        <v>851</v>
      </c>
      <c r="C10075" s="0" t="n">
        <v>2013</v>
      </c>
      <c r="D10075" s="0" t="s">
        <v>34</v>
      </c>
      <c r="E10075" s="0" t="s">
        <v>89</v>
      </c>
      <c r="F10075" s="0" t="n">
        <v>0.1</v>
      </c>
      <c r="G10075" s="0" t="n">
        <v>0</v>
      </c>
      <c r="H10075" s="0" t="n">
        <v>0</v>
      </c>
      <c r="I10075" s="0" t="n">
        <v>0.02</v>
      </c>
      <c r="J10075" s="0" t="n">
        <v>0.11</v>
      </c>
      <c r="K10075" s="0" t="n">
        <v>75</v>
      </c>
      <c r="L10075" s="0" t="n">
        <v>7.5</v>
      </c>
      <c r="M10075" s="0" t="s">
        <v>36</v>
      </c>
      <c r="N10075" s="0" t="s">
        <v>74</v>
      </c>
      <c r="O10075" s="0" t="s">
        <v>37</v>
      </c>
      <c r="P10075" s="0" t="n">
        <f aca="false">IF(AND(OR(Dashboard!$B$5="All",D10075=Dashboard!$B$5),OR(Dashboard!$D$5="All",N10075=Dashboard!$D$5),OR(AND(C10075&lt;&gt;"",C10075&gt;=Dashboard!$F$5,C10075&lt;=Dashboard!$H$5),AND(C10075="",Dashboard!$F$5&lt;=1980,Dashboard!$H$5&gt;=2016))),1,0)</f>
        <v>1</v>
      </c>
      <c r="Q10075" s="0" t="n">
        <f aca="false">J10075*P10075+ROW()*0.00000001</f>
        <v>0.11010075</v>
      </c>
    </row>
    <row r="10076" customFormat="false" ht="15" hidden="false" customHeight="false" outlineLevel="0" collapsed="false">
      <c r="A10076" s="0" t="s">
        <v>7311</v>
      </c>
      <c r="B10076" s="0" t="s">
        <v>50</v>
      </c>
      <c r="C10076" s="0" t="n">
        <v>2008</v>
      </c>
      <c r="D10076" s="0" t="s">
        <v>114</v>
      </c>
      <c r="E10076" s="0" t="s">
        <v>520</v>
      </c>
      <c r="F10076" s="0" t="n">
        <v>0.1</v>
      </c>
      <c r="G10076" s="0" t="n">
        <v>0</v>
      </c>
      <c r="H10076" s="0" t="n">
        <v>0</v>
      </c>
      <c r="I10076" s="0" t="n">
        <v>0.01</v>
      </c>
      <c r="J10076" s="0" t="n">
        <v>0.11</v>
      </c>
      <c r="M10076" s="0" t="s">
        <v>36</v>
      </c>
      <c r="N10076" s="0" t="s">
        <v>35</v>
      </c>
      <c r="P10076" s="0" t="n">
        <f aca="false">IF(AND(OR(Dashboard!$B$5="All",D10076=Dashboard!$B$5),OR(Dashboard!$D$5="All",N10076=Dashboard!$D$5),OR(AND(C10076&lt;&gt;"",C10076&gt;=Dashboard!$F$5,C10076&lt;=Dashboard!$H$5),AND(C10076="",Dashboard!$F$5&lt;=1980,Dashboard!$H$5&gt;=2016))),1,0)</f>
        <v>1</v>
      </c>
      <c r="Q10076" s="0" t="n">
        <f aca="false">J10076*P10076+ROW()*0.00000001</f>
        <v>0.11010076</v>
      </c>
    </row>
    <row r="10077" customFormat="false" ht="15" hidden="false" customHeight="false" outlineLevel="0" collapsed="false">
      <c r="A10077" s="0" t="s">
        <v>3687</v>
      </c>
      <c r="B10077" s="0" t="s">
        <v>186</v>
      </c>
      <c r="C10077" s="0" t="n">
        <v>2002</v>
      </c>
      <c r="D10077" s="0" t="s">
        <v>41</v>
      </c>
      <c r="E10077" s="0" t="s">
        <v>449</v>
      </c>
      <c r="F10077" s="0" t="n">
        <v>0.09</v>
      </c>
      <c r="G10077" s="0" t="n">
        <v>0.02</v>
      </c>
      <c r="H10077" s="0" t="n">
        <v>0</v>
      </c>
      <c r="I10077" s="0" t="n">
        <v>0</v>
      </c>
      <c r="J10077" s="0" t="n">
        <v>0.11</v>
      </c>
      <c r="K10077" s="0" t="n">
        <v>52</v>
      </c>
      <c r="L10077" s="0" t="n">
        <v>6.8</v>
      </c>
      <c r="M10077" s="0" t="s">
        <v>36</v>
      </c>
      <c r="N10077" s="0" t="s">
        <v>35</v>
      </c>
      <c r="O10077" s="0" t="s">
        <v>53</v>
      </c>
      <c r="P10077" s="0" t="n">
        <f aca="false">IF(AND(OR(Dashboard!$B$5="All",D10077=Dashboard!$B$5),OR(Dashboard!$D$5="All",N10077=Dashboard!$D$5),OR(AND(C10077&lt;&gt;"",C10077&gt;=Dashboard!$F$5,C10077&lt;=Dashboard!$H$5),AND(C10077="",Dashboard!$F$5&lt;=1980,Dashboard!$H$5&gt;=2016))),1,0)</f>
        <v>1</v>
      </c>
      <c r="Q10077" s="0" t="n">
        <f aca="false">J10077*P10077+ROW()*0.00000001</f>
        <v>0.11010077</v>
      </c>
    </row>
    <row r="10078" customFormat="false" ht="15" hidden="false" customHeight="false" outlineLevel="0" collapsed="false">
      <c r="A10078" s="0" t="s">
        <v>7312</v>
      </c>
      <c r="B10078" s="0" t="s">
        <v>76</v>
      </c>
      <c r="C10078" s="0" t="n">
        <v>2008</v>
      </c>
      <c r="D10078" s="0" t="s">
        <v>52</v>
      </c>
      <c r="E10078" s="0" t="s">
        <v>328</v>
      </c>
      <c r="F10078" s="0" t="n">
        <v>0.06</v>
      </c>
      <c r="G10078" s="0" t="n">
        <v>0.04</v>
      </c>
      <c r="H10078" s="0" t="n">
        <v>0</v>
      </c>
      <c r="I10078" s="0" t="n">
        <v>0.01</v>
      </c>
      <c r="J10078" s="0" t="n">
        <v>0.11</v>
      </c>
      <c r="M10078" s="0" t="s">
        <v>103</v>
      </c>
      <c r="N10078" s="0" t="s">
        <v>74</v>
      </c>
      <c r="P10078" s="0" t="n">
        <f aca="false">IF(AND(OR(Dashboard!$B$5="All",D10078=Dashboard!$B$5),OR(Dashboard!$D$5="All",N10078=Dashboard!$D$5),OR(AND(C10078&lt;&gt;"",C10078&gt;=Dashboard!$F$5,C10078&lt;=Dashboard!$H$5),AND(C10078="",Dashboard!$F$5&lt;=1980,Dashboard!$H$5&gt;=2016))),1,0)</f>
        <v>1</v>
      </c>
      <c r="Q10078" s="0" t="n">
        <f aca="false">J10078*P10078+ROW()*0.00000001</f>
        <v>0.11010078</v>
      </c>
    </row>
    <row r="10079" customFormat="false" ht="15" hidden="false" customHeight="false" outlineLevel="0" collapsed="false">
      <c r="A10079" s="0" t="s">
        <v>7313</v>
      </c>
      <c r="B10079" s="0" t="s">
        <v>117</v>
      </c>
      <c r="C10079" s="0" t="n">
        <v>2000</v>
      </c>
      <c r="D10079" s="0" t="s">
        <v>102</v>
      </c>
      <c r="E10079" s="0" t="s">
        <v>4987</v>
      </c>
      <c r="F10079" s="0" t="n">
        <v>0</v>
      </c>
      <c r="G10079" s="0" t="n">
        <v>0</v>
      </c>
      <c r="H10079" s="0" t="n">
        <v>0.11</v>
      </c>
      <c r="I10079" s="0" t="n">
        <v>0.01</v>
      </c>
      <c r="J10079" s="0" t="n">
        <v>0.11</v>
      </c>
      <c r="L10079" s="0" t="n">
        <v>8.9</v>
      </c>
      <c r="M10079" s="0" t="s">
        <v>103</v>
      </c>
      <c r="N10079" s="0" t="s">
        <v>74</v>
      </c>
      <c r="P10079" s="0" t="n">
        <f aca="false">IF(AND(OR(Dashboard!$B$5="All",D10079=Dashboard!$B$5),OR(Dashboard!$D$5="All",N10079=Dashboard!$D$5),OR(AND(C10079&lt;&gt;"",C10079&gt;=Dashboard!$F$5,C10079&lt;=Dashboard!$H$5),AND(C10079="",Dashboard!$F$5&lt;=1980,Dashboard!$H$5&gt;=2016))),1,0)</f>
        <v>1</v>
      </c>
      <c r="Q10079" s="0" t="n">
        <f aca="false">J10079*P10079+ROW()*0.00000001</f>
        <v>0.11010079</v>
      </c>
    </row>
    <row r="10080" customFormat="false" ht="15" hidden="false" customHeight="false" outlineLevel="0" collapsed="false">
      <c r="A10080" s="0" t="s">
        <v>7314</v>
      </c>
      <c r="B10080" s="0" t="s">
        <v>97</v>
      </c>
      <c r="C10080" s="0" t="n">
        <v>2015</v>
      </c>
      <c r="D10080" s="0" t="s">
        <v>71</v>
      </c>
      <c r="E10080" s="0" t="s">
        <v>328</v>
      </c>
      <c r="F10080" s="0" t="n">
        <v>0</v>
      </c>
      <c r="G10080" s="0" t="n">
        <v>0</v>
      </c>
      <c r="H10080" s="0" t="n">
        <v>0.11</v>
      </c>
      <c r="I10080" s="0" t="n">
        <v>0</v>
      </c>
      <c r="J10080" s="0" t="n">
        <v>0.11</v>
      </c>
      <c r="N10080" s="0" t="s">
        <v>35</v>
      </c>
      <c r="P10080" s="0" t="n">
        <f aca="false">IF(AND(OR(Dashboard!$B$5="All",D10080=Dashboard!$B$5),OR(Dashboard!$D$5="All",N10080=Dashboard!$D$5),OR(AND(C10080&lt;&gt;"",C10080&gt;=Dashboard!$F$5,C10080&lt;=Dashboard!$H$5),AND(C10080="",Dashboard!$F$5&lt;=1980,Dashboard!$H$5&gt;=2016))),1,0)</f>
        <v>1</v>
      </c>
      <c r="Q10080" s="0" t="n">
        <f aca="false">J10080*P10080+ROW()*0.00000001</f>
        <v>0.1101008</v>
      </c>
    </row>
    <row r="10081" customFormat="false" ht="15" hidden="false" customHeight="false" outlineLevel="0" collapsed="false">
      <c r="A10081" s="0" t="s">
        <v>7315</v>
      </c>
      <c r="B10081" s="0" t="s">
        <v>117</v>
      </c>
      <c r="C10081" s="0" t="n">
        <v>1997</v>
      </c>
      <c r="D10081" s="0" t="s">
        <v>56</v>
      </c>
      <c r="E10081" s="0" t="s">
        <v>2764</v>
      </c>
      <c r="F10081" s="0" t="n">
        <v>0.06</v>
      </c>
      <c r="G10081" s="0" t="n">
        <v>0.04</v>
      </c>
      <c r="H10081" s="0" t="n">
        <v>0</v>
      </c>
      <c r="I10081" s="0" t="n">
        <v>0.01</v>
      </c>
      <c r="J10081" s="0" t="n">
        <v>0.11</v>
      </c>
      <c r="N10081" s="0" t="s">
        <v>74</v>
      </c>
      <c r="P10081" s="0" t="n">
        <f aca="false">IF(AND(OR(Dashboard!$B$5="All",D10081=Dashboard!$B$5),OR(Dashboard!$D$5="All",N10081=Dashboard!$D$5),OR(AND(C10081&lt;&gt;"",C10081&gt;=Dashboard!$F$5,C10081&lt;=Dashboard!$H$5),AND(C10081="",Dashboard!$F$5&lt;=1980,Dashboard!$H$5&gt;=2016))),1,0)</f>
        <v>1</v>
      </c>
      <c r="Q10081" s="0" t="n">
        <f aca="false">J10081*P10081+ROW()*0.00000001</f>
        <v>0.11010081</v>
      </c>
    </row>
    <row r="10082" customFormat="false" ht="15" hidden="false" customHeight="false" outlineLevel="0" collapsed="false">
      <c r="A10082" s="0" t="s">
        <v>7296</v>
      </c>
      <c r="B10082" s="0" t="s">
        <v>873</v>
      </c>
      <c r="C10082" s="0" t="n">
        <v>1998</v>
      </c>
      <c r="D10082" s="0" t="s">
        <v>114</v>
      </c>
      <c r="E10082" s="0" t="s">
        <v>154</v>
      </c>
      <c r="F10082" s="0" t="n">
        <v>0</v>
      </c>
      <c r="G10082" s="0" t="n">
        <v>0</v>
      </c>
      <c r="H10082" s="0" t="n">
        <v>0.11</v>
      </c>
      <c r="I10082" s="0" t="n">
        <v>0</v>
      </c>
      <c r="J10082" s="0" t="n">
        <v>0.11</v>
      </c>
      <c r="N10082" s="0" t="s">
        <v>154</v>
      </c>
      <c r="P10082" s="0" t="n">
        <f aca="false">IF(AND(OR(Dashboard!$B$5="All",D10082=Dashboard!$B$5),OR(Dashboard!$D$5="All",N10082=Dashboard!$D$5),OR(AND(C10082&lt;&gt;"",C10082&gt;=Dashboard!$F$5,C10082&lt;=Dashboard!$H$5),AND(C10082="",Dashboard!$F$5&lt;=1980,Dashboard!$H$5&gt;=2016))),1,0)</f>
        <v>1</v>
      </c>
      <c r="Q10082" s="0" t="n">
        <f aca="false">J10082*P10082+ROW()*0.00000001</f>
        <v>0.11010082</v>
      </c>
    </row>
    <row r="10083" customFormat="false" ht="15" hidden="false" customHeight="false" outlineLevel="0" collapsed="false">
      <c r="A10083" s="0" t="s">
        <v>2299</v>
      </c>
      <c r="B10083" s="0" t="s">
        <v>164</v>
      </c>
      <c r="C10083" s="0" t="n">
        <v>2010</v>
      </c>
      <c r="D10083" s="0" t="s">
        <v>41</v>
      </c>
      <c r="E10083" s="0" t="s">
        <v>487</v>
      </c>
      <c r="F10083" s="0" t="n">
        <v>0.08</v>
      </c>
      <c r="G10083" s="0" t="n">
        <v>0.02</v>
      </c>
      <c r="H10083" s="0" t="n">
        <v>0</v>
      </c>
      <c r="I10083" s="0" t="n">
        <v>0.02</v>
      </c>
      <c r="J10083" s="0" t="n">
        <v>0.11</v>
      </c>
      <c r="K10083" s="0" t="n">
        <v>63</v>
      </c>
      <c r="L10083" s="0" t="n">
        <v>6.7</v>
      </c>
      <c r="M10083" s="0" t="s">
        <v>125</v>
      </c>
      <c r="N10083" s="0" t="s">
        <v>74</v>
      </c>
      <c r="O10083" s="0" t="s">
        <v>67</v>
      </c>
      <c r="P10083" s="0" t="n">
        <f aca="false">IF(AND(OR(Dashboard!$B$5="All",D10083=Dashboard!$B$5),OR(Dashboard!$D$5="All",N10083=Dashboard!$D$5),OR(AND(C10083&lt;&gt;"",C10083&gt;=Dashboard!$F$5,C10083&lt;=Dashboard!$H$5),AND(C10083="",Dashboard!$F$5&lt;=1980,Dashboard!$H$5&gt;=2016))),1,0)</f>
        <v>1</v>
      </c>
      <c r="Q10083" s="0" t="n">
        <f aca="false">J10083*P10083+ROW()*0.00000001</f>
        <v>0.11010083</v>
      </c>
    </row>
    <row r="10084" customFormat="false" ht="15" hidden="false" customHeight="false" outlineLevel="0" collapsed="false">
      <c r="A10084" s="0" t="s">
        <v>7316</v>
      </c>
      <c r="B10084" s="0" t="s">
        <v>64</v>
      </c>
      <c r="C10084" s="0" t="n">
        <v>2008</v>
      </c>
      <c r="D10084" s="0" t="s">
        <v>246</v>
      </c>
      <c r="E10084" s="0" t="s">
        <v>689</v>
      </c>
      <c r="F10084" s="0" t="n">
        <v>0.09</v>
      </c>
      <c r="G10084" s="0" t="n">
        <v>0.02</v>
      </c>
      <c r="H10084" s="0" t="n">
        <v>0</v>
      </c>
      <c r="I10084" s="0" t="n">
        <v>0.01</v>
      </c>
      <c r="J10084" s="0" t="n">
        <v>0.11</v>
      </c>
      <c r="K10084" s="0" t="n">
        <v>55</v>
      </c>
      <c r="L10084" s="0" t="n">
        <v>6.7</v>
      </c>
      <c r="M10084" s="0" t="s">
        <v>73</v>
      </c>
      <c r="N10084" s="0" t="s">
        <v>66</v>
      </c>
      <c r="O10084" s="0" t="s">
        <v>53</v>
      </c>
      <c r="P10084" s="0" t="n">
        <f aca="false">IF(AND(OR(Dashboard!$B$5="All",D10084=Dashboard!$B$5),OR(Dashboard!$D$5="All",N10084=Dashboard!$D$5),OR(AND(C10084&lt;&gt;"",C10084&gt;=Dashboard!$F$5,C10084&lt;=Dashboard!$H$5),AND(C10084="",Dashboard!$F$5&lt;=1980,Dashboard!$H$5&gt;=2016))),1,0)</f>
        <v>1</v>
      </c>
      <c r="Q10084" s="0" t="n">
        <f aca="false">J10084*P10084+ROW()*0.00000001</f>
        <v>0.11010084</v>
      </c>
    </row>
    <row r="10085" customFormat="false" ht="15" hidden="false" customHeight="false" outlineLevel="0" collapsed="false">
      <c r="A10085" s="0" t="s">
        <v>3998</v>
      </c>
      <c r="B10085" s="0" t="s">
        <v>144</v>
      </c>
      <c r="C10085" s="0" t="n">
        <v>2003</v>
      </c>
      <c r="D10085" s="0" t="s">
        <v>71</v>
      </c>
      <c r="E10085" s="0" t="s">
        <v>124</v>
      </c>
      <c r="F10085" s="0" t="n">
        <v>0.08</v>
      </c>
      <c r="G10085" s="0" t="n">
        <v>0.02</v>
      </c>
      <c r="H10085" s="0" t="n">
        <v>0</v>
      </c>
      <c r="I10085" s="0" t="n">
        <v>0</v>
      </c>
      <c r="J10085" s="0" t="n">
        <v>0.11</v>
      </c>
      <c r="K10085" s="0" t="n">
        <v>67</v>
      </c>
      <c r="L10085" s="0" t="n">
        <v>7.7</v>
      </c>
      <c r="M10085" s="0" t="s">
        <v>103</v>
      </c>
      <c r="N10085" s="0" t="s">
        <v>66</v>
      </c>
      <c r="O10085" s="0" t="s">
        <v>67</v>
      </c>
      <c r="P10085" s="0" t="n">
        <f aca="false">IF(AND(OR(Dashboard!$B$5="All",D10085=Dashboard!$B$5),OR(Dashboard!$D$5="All",N10085=Dashboard!$D$5),OR(AND(C10085&lt;&gt;"",C10085&gt;=Dashboard!$F$5,C10085&lt;=Dashboard!$H$5),AND(C10085="",Dashboard!$F$5&lt;=1980,Dashboard!$H$5&gt;=2016))),1,0)</f>
        <v>1</v>
      </c>
      <c r="Q10085" s="0" t="n">
        <f aca="false">J10085*P10085+ROW()*0.00000001</f>
        <v>0.11010085</v>
      </c>
    </row>
    <row r="10086" customFormat="false" ht="15" hidden="false" customHeight="false" outlineLevel="0" collapsed="false">
      <c r="A10086" s="0" t="s">
        <v>6275</v>
      </c>
      <c r="B10086" s="0" t="s">
        <v>64</v>
      </c>
      <c r="C10086" s="0" t="n">
        <v>2009</v>
      </c>
      <c r="D10086" s="0" t="s">
        <v>102</v>
      </c>
      <c r="E10086" s="0" t="s">
        <v>2860</v>
      </c>
      <c r="F10086" s="0" t="n">
        <v>0.09</v>
      </c>
      <c r="G10086" s="0" t="n">
        <v>0</v>
      </c>
      <c r="H10086" s="0" t="n">
        <v>0.01</v>
      </c>
      <c r="I10086" s="0" t="n">
        <v>0.01</v>
      </c>
      <c r="J10086" s="0" t="n">
        <v>0.11</v>
      </c>
      <c r="K10086" s="0" t="n">
        <v>63</v>
      </c>
      <c r="L10086" s="0" t="n">
        <v>4.2</v>
      </c>
      <c r="M10086" s="0" t="s">
        <v>103</v>
      </c>
      <c r="N10086" s="0" t="s">
        <v>66</v>
      </c>
      <c r="O10086" s="0" t="s">
        <v>67</v>
      </c>
      <c r="P10086" s="0" t="n">
        <f aca="false">IF(AND(OR(Dashboard!$B$5="All",D10086=Dashboard!$B$5),OR(Dashboard!$D$5="All",N10086=Dashboard!$D$5),OR(AND(C10086&lt;&gt;"",C10086&gt;=Dashboard!$F$5,C10086&lt;=Dashboard!$H$5),AND(C10086="",Dashboard!$F$5&lt;=1980,Dashboard!$H$5&gt;=2016))),1,0)</f>
        <v>1</v>
      </c>
      <c r="Q10086" s="0" t="n">
        <f aca="false">J10086*P10086+ROW()*0.00000001</f>
        <v>0.11010086</v>
      </c>
    </row>
    <row r="10087" customFormat="false" ht="15" hidden="false" customHeight="false" outlineLevel="0" collapsed="false">
      <c r="A10087" s="0" t="s">
        <v>7317</v>
      </c>
      <c r="B10087" s="0" t="s">
        <v>33</v>
      </c>
      <c r="C10087" s="0" t="n">
        <v>2007</v>
      </c>
      <c r="D10087" s="0" t="s">
        <v>34</v>
      </c>
      <c r="E10087" s="0" t="s">
        <v>1259</v>
      </c>
      <c r="F10087" s="0" t="n">
        <v>0.08</v>
      </c>
      <c r="G10087" s="0" t="n">
        <v>0</v>
      </c>
      <c r="H10087" s="0" t="n">
        <v>0.03</v>
      </c>
      <c r="I10087" s="0" t="n">
        <v>0.01</v>
      </c>
      <c r="J10087" s="0" t="n">
        <v>0.11</v>
      </c>
      <c r="K10087" s="0" t="n">
        <v>70</v>
      </c>
      <c r="M10087" s="0" t="s">
        <v>125</v>
      </c>
      <c r="N10087" s="0" t="s">
        <v>35</v>
      </c>
      <c r="O10087" s="0" t="s">
        <v>67</v>
      </c>
      <c r="P10087" s="0" t="n">
        <f aca="false">IF(AND(OR(Dashboard!$B$5="All",D10087=Dashboard!$B$5),OR(Dashboard!$D$5="All",N10087=Dashboard!$D$5),OR(AND(C10087&lt;&gt;"",C10087&gt;=Dashboard!$F$5,C10087&lt;=Dashboard!$H$5),AND(C10087="",Dashboard!$F$5&lt;=1980,Dashboard!$H$5&gt;=2016))),1,0)</f>
        <v>1</v>
      </c>
      <c r="Q10087" s="0" t="n">
        <f aca="false">J10087*P10087+ROW()*0.00000001</f>
        <v>0.11010087</v>
      </c>
    </row>
    <row r="10088" customFormat="false" ht="15" hidden="false" customHeight="false" outlineLevel="0" collapsed="false">
      <c r="A10088" s="0" t="s">
        <v>7318</v>
      </c>
      <c r="B10088" s="0" t="s">
        <v>50</v>
      </c>
      <c r="C10088" s="0" t="n">
        <v>2008</v>
      </c>
      <c r="D10088" s="0" t="s">
        <v>16</v>
      </c>
      <c r="E10088" s="0" t="s">
        <v>1524</v>
      </c>
      <c r="F10088" s="0" t="n">
        <v>0.07</v>
      </c>
      <c r="G10088" s="0" t="n">
        <v>0.03</v>
      </c>
      <c r="H10088" s="0" t="n">
        <v>0</v>
      </c>
      <c r="I10088" s="0" t="n">
        <v>0.01</v>
      </c>
      <c r="J10088" s="0" t="n">
        <v>0.11</v>
      </c>
      <c r="K10088" s="0" t="n">
        <v>44</v>
      </c>
      <c r="M10088" s="0" t="s">
        <v>36</v>
      </c>
      <c r="N10088" s="0" t="s">
        <v>35</v>
      </c>
      <c r="O10088" s="0" t="s">
        <v>177</v>
      </c>
      <c r="P10088" s="0" t="n">
        <f aca="false">IF(AND(OR(Dashboard!$B$5="All",D10088=Dashboard!$B$5),OR(Dashboard!$D$5="All",N10088=Dashboard!$D$5),OR(AND(C10088&lt;&gt;"",C10088&gt;=Dashboard!$F$5,C10088&lt;=Dashboard!$H$5),AND(C10088="",Dashboard!$F$5&lt;=1980,Dashboard!$H$5&gt;=2016))),1,0)</f>
        <v>1</v>
      </c>
      <c r="Q10088" s="0" t="n">
        <f aca="false">J10088*P10088+ROW()*0.00000001</f>
        <v>0.11010088</v>
      </c>
    </row>
    <row r="10089" customFormat="false" ht="15" hidden="false" customHeight="false" outlineLevel="0" collapsed="false">
      <c r="A10089" s="0" t="s">
        <v>7319</v>
      </c>
      <c r="B10089" s="0" t="s">
        <v>164</v>
      </c>
      <c r="C10089" s="0" t="n">
        <v>2009</v>
      </c>
      <c r="D10089" s="0" t="s">
        <v>46</v>
      </c>
      <c r="E10089" s="0" t="s">
        <v>328</v>
      </c>
      <c r="F10089" s="0" t="n">
        <v>0</v>
      </c>
      <c r="G10089" s="0" t="n">
        <v>0</v>
      </c>
      <c r="H10089" s="0" t="n">
        <v>0.11</v>
      </c>
      <c r="I10089" s="0" t="n">
        <v>0</v>
      </c>
      <c r="J10089" s="0" t="n">
        <v>0.11</v>
      </c>
      <c r="N10089" s="0" t="s">
        <v>74</v>
      </c>
      <c r="P10089" s="0" t="n">
        <f aca="false">IF(AND(OR(Dashboard!$B$5="All",D10089=Dashboard!$B$5),OR(Dashboard!$D$5="All",N10089=Dashboard!$D$5),OR(AND(C10089&lt;&gt;"",C10089&gt;=Dashboard!$F$5,C10089&lt;=Dashboard!$H$5),AND(C10089="",Dashboard!$F$5&lt;=1980,Dashboard!$H$5&gt;=2016))),1,0)</f>
        <v>1</v>
      </c>
      <c r="Q10089" s="0" t="n">
        <f aca="false">J10089*P10089+ROW()*0.00000001</f>
        <v>0.11010089</v>
      </c>
    </row>
    <row r="10090" customFormat="false" ht="15" hidden="false" customHeight="false" outlineLevel="0" collapsed="false">
      <c r="A10090" s="0" t="s">
        <v>7320</v>
      </c>
      <c r="B10090" s="0" t="s">
        <v>50</v>
      </c>
      <c r="C10090" s="0" t="n">
        <v>2009</v>
      </c>
      <c r="D10090" s="0" t="s">
        <v>246</v>
      </c>
      <c r="E10090" s="0" t="s">
        <v>418</v>
      </c>
      <c r="F10090" s="0" t="n">
        <v>0.1</v>
      </c>
      <c r="G10090" s="0" t="n">
        <v>0</v>
      </c>
      <c r="H10090" s="0" t="n">
        <v>0</v>
      </c>
      <c r="I10090" s="0" t="n">
        <v>0.01</v>
      </c>
      <c r="J10090" s="0" t="n">
        <v>0.11</v>
      </c>
      <c r="M10090" s="0" t="s">
        <v>36</v>
      </c>
      <c r="N10090" s="0" t="s">
        <v>35</v>
      </c>
      <c r="P10090" s="0" t="n">
        <f aca="false">IF(AND(OR(Dashboard!$B$5="All",D10090=Dashboard!$B$5),OR(Dashboard!$D$5="All",N10090=Dashboard!$D$5),OR(AND(C10090&lt;&gt;"",C10090&gt;=Dashboard!$F$5,C10090&lt;=Dashboard!$H$5),AND(C10090="",Dashboard!$F$5&lt;=1980,Dashboard!$H$5&gt;=2016))),1,0)</f>
        <v>1</v>
      </c>
      <c r="Q10090" s="0" t="n">
        <f aca="false">J10090*P10090+ROW()*0.00000001</f>
        <v>0.1101009</v>
      </c>
    </row>
    <row r="10091" customFormat="false" ht="15" hidden="false" customHeight="false" outlineLevel="0" collapsed="false">
      <c r="A10091" s="0" t="s">
        <v>7321</v>
      </c>
      <c r="B10091" s="0" t="s">
        <v>117</v>
      </c>
      <c r="C10091" s="0" t="n">
        <v>1994</v>
      </c>
      <c r="D10091" s="0" t="s">
        <v>34</v>
      </c>
      <c r="E10091" s="0" t="s">
        <v>220</v>
      </c>
      <c r="F10091" s="0" t="n">
        <v>0</v>
      </c>
      <c r="G10091" s="0" t="n">
        <v>0</v>
      </c>
      <c r="H10091" s="0" t="n">
        <v>0.11</v>
      </c>
      <c r="I10091" s="0" t="n">
        <v>0.01</v>
      </c>
      <c r="J10091" s="0" t="n">
        <v>0.11</v>
      </c>
      <c r="N10091" s="0" t="s">
        <v>74</v>
      </c>
      <c r="P10091" s="0" t="n">
        <f aca="false">IF(AND(OR(Dashboard!$B$5="All",D10091=Dashboard!$B$5),OR(Dashboard!$D$5="All",N10091=Dashboard!$D$5),OR(AND(C10091&lt;&gt;"",C10091&gt;=Dashboard!$F$5,C10091&lt;=Dashboard!$H$5),AND(C10091="",Dashboard!$F$5&lt;=1980,Dashboard!$H$5&gt;=2016))),1,0)</f>
        <v>1</v>
      </c>
      <c r="Q10091" s="0" t="n">
        <f aca="false">J10091*P10091+ROW()*0.00000001</f>
        <v>0.11010091</v>
      </c>
    </row>
    <row r="10092" customFormat="false" ht="15" hidden="false" customHeight="false" outlineLevel="0" collapsed="false">
      <c r="A10092" s="0" t="s">
        <v>7322</v>
      </c>
      <c r="B10092" s="0" t="s">
        <v>144</v>
      </c>
      <c r="C10092" s="0" t="n">
        <v>2005</v>
      </c>
      <c r="D10092" s="0" t="s">
        <v>71</v>
      </c>
      <c r="E10092" s="0" t="s">
        <v>1086</v>
      </c>
      <c r="F10092" s="0" t="n">
        <v>0.08</v>
      </c>
      <c r="G10092" s="0" t="n">
        <v>0.02</v>
      </c>
      <c r="H10092" s="0" t="n">
        <v>0</v>
      </c>
      <c r="I10092" s="0" t="n">
        <v>0</v>
      </c>
      <c r="J10092" s="0" t="n">
        <v>0.11</v>
      </c>
      <c r="K10092" s="0" t="n">
        <v>53</v>
      </c>
      <c r="L10092" s="0" t="n">
        <v>8</v>
      </c>
      <c r="M10092" s="0" t="s">
        <v>103</v>
      </c>
      <c r="N10092" s="0" t="s">
        <v>66</v>
      </c>
      <c r="O10092" s="0" t="s">
        <v>53</v>
      </c>
      <c r="P10092" s="0" t="n">
        <f aca="false">IF(AND(OR(Dashboard!$B$5="All",D10092=Dashboard!$B$5),OR(Dashboard!$D$5="All",N10092=Dashboard!$D$5),OR(AND(C10092&lt;&gt;"",C10092&gt;=Dashboard!$F$5,C10092&lt;=Dashboard!$H$5),AND(C10092="",Dashboard!$F$5&lt;=1980,Dashboard!$H$5&gt;=2016))),1,0)</f>
        <v>1</v>
      </c>
      <c r="Q10092" s="0" t="n">
        <f aca="false">J10092*P10092+ROW()*0.00000001</f>
        <v>0.11010092</v>
      </c>
    </row>
    <row r="10093" customFormat="false" ht="15" hidden="false" customHeight="false" outlineLevel="0" collapsed="false">
      <c r="A10093" s="0" t="s">
        <v>7323</v>
      </c>
      <c r="B10093" s="0" t="s">
        <v>76</v>
      </c>
      <c r="C10093" s="0" t="n">
        <v>2009</v>
      </c>
      <c r="D10093" s="0" t="s">
        <v>71</v>
      </c>
      <c r="E10093" s="0" t="s">
        <v>1002</v>
      </c>
      <c r="F10093" s="0" t="n">
        <v>0.06</v>
      </c>
      <c r="G10093" s="0" t="n">
        <v>0.04</v>
      </c>
      <c r="H10093" s="0" t="n">
        <v>0</v>
      </c>
      <c r="I10093" s="0" t="n">
        <v>0.01</v>
      </c>
      <c r="J10093" s="0" t="n">
        <v>0.11</v>
      </c>
      <c r="K10093" s="0" t="n">
        <v>39</v>
      </c>
      <c r="L10093" s="0" t="n">
        <v>2</v>
      </c>
      <c r="M10093" s="0" t="s">
        <v>125</v>
      </c>
      <c r="N10093" s="0" t="s">
        <v>74</v>
      </c>
      <c r="O10093" s="0" t="s">
        <v>177</v>
      </c>
      <c r="P10093" s="0" t="n">
        <f aca="false">IF(AND(OR(Dashboard!$B$5="All",D10093=Dashboard!$B$5),OR(Dashboard!$D$5="All",N10093=Dashboard!$D$5),OR(AND(C10093&lt;&gt;"",C10093&gt;=Dashboard!$F$5,C10093&lt;=Dashboard!$H$5),AND(C10093="",Dashboard!$F$5&lt;=1980,Dashboard!$H$5&gt;=2016))),1,0)</f>
        <v>1</v>
      </c>
      <c r="Q10093" s="0" t="n">
        <f aca="false">J10093*P10093+ROW()*0.00000001</f>
        <v>0.11010093</v>
      </c>
    </row>
    <row r="10094" customFormat="false" ht="15" hidden="false" customHeight="false" outlineLevel="0" collapsed="false">
      <c r="A10094" s="0" t="s">
        <v>7324</v>
      </c>
      <c r="B10094" s="0" t="s">
        <v>873</v>
      </c>
      <c r="C10094" s="0" t="n">
        <v>1996</v>
      </c>
      <c r="D10094" s="0" t="s">
        <v>41</v>
      </c>
      <c r="E10094" s="0" t="s">
        <v>154</v>
      </c>
      <c r="F10094" s="0" t="n">
        <v>0</v>
      </c>
      <c r="G10094" s="0" t="n">
        <v>0</v>
      </c>
      <c r="H10094" s="0" t="n">
        <v>0.11</v>
      </c>
      <c r="I10094" s="0" t="n">
        <v>0</v>
      </c>
      <c r="J10094" s="0" t="n">
        <v>0.11</v>
      </c>
      <c r="N10094" s="0" t="s">
        <v>154</v>
      </c>
      <c r="P10094" s="0" t="n">
        <f aca="false">IF(AND(OR(Dashboard!$B$5="All",D10094=Dashboard!$B$5),OR(Dashboard!$D$5="All",N10094=Dashboard!$D$5),OR(AND(C10094&lt;&gt;"",C10094&gt;=Dashboard!$F$5,C10094&lt;=Dashboard!$H$5),AND(C10094="",Dashboard!$F$5&lt;=1980,Dashboard!$H$5&gt;=2016))),1,0)</f>
        <v>1</v>
      </c>
      <c r="Q10094" s="0" t="n">
        <f aca="false">J10094*P10094+ROW()*0.00000001</f>
        <v>0.11010094</v>
      </c>
    </row>
    <row r="10095" customFormat="false" ht="15" hidden="false" customHeight="false" outlineLevel="0" collapsed="false">
      <c r="A10095" s="0" t="s">
        <v>7325</v>
      </c>
      <c r="B10095" s="0" t="s">
        <v>76</v>
      </c>
      <c r="C10095" s="0" t="n">
        <v>2005</v>
      </c>
      <c r="D10095" s="0" t="s">
        <v>71</v>
      </c>
      <c r="E10095" s="0" t="s">
        <v>124</v>
      </c>
      <c r="F10095" s="0" t="n">
        <v>0.06</v>
      </c>
      <c r="G10095" s="0" t="n">
        <v>0.04</v>
      </c>
      <c r="H10095" s="0" t="n">
        <v>0</v>
      </c>
      <c r="I10095" s="0" t="n">
        <v>0.01</v>
      </c>
      <c r="J10095" s="0" t="n">
        <v>0.11</v>
      </c>
      <c r="K10095" s="0" t="n">
        <v>68</v>
      </c>
      <c r="L10095" s="0" t="n">
        <v>7.7</v>
      </c>
      <c r="M10095" s="0" t="s">
        <v>73</v>
      </c>
      <c r="N10095" s="0" t="s">
        <v>74</v>
      </c>
      <c r="O10095" s="0" t="s">
        <v>67</v>
      </c>
      <c r="P10095" s="0" t="n">
        <f aca="false">IF(AND(OR(Dashboard!$B$5="All",D10095=Dashboard!$B$5),OR(Dashboard!$D$5="All",N10095=Dashboard!$D$5),OR(AND(C10095&lt;&gt;"",C10095&gt;=Dashboard!$F$5,C10095&lt;=Dashboard!$H$5),AND(C10095="",Dashboard!$F$5&lt;=1980,Dashboard!$H$5&gt;=2016))),1,0)</f>
        <v>1</v>
      </c>
      <c r="Q10095" s="0" t="n">
        <f aca="false">J10095*P10095+ROW()*0.00000001</f>
        <v>0.11010095</v>
      </c>
    </row>
    <row r="10096" customFormat="false" ht="15" hidden="false" customHeight="false" outlineLevel="0" collapsed="false">
      <c r="A10096" s="0" t="s">
        <v>7326</v>
      </c>
      <c r="B10096" s="0" t="s">
        <v>33</v>
      </c>
      <c r="C10096" s="0" t="n">
        <v>2010</v>
      </c>
      <c r="D10096" s="0" t="s">
        <v>71</v>
      </c>
      <c r="E10096" s="0" t="s">
        <v>35</v>
      </c>
      <c r="F10096" s="0" t="n">
        <v>0</v>
      </c>
      <c r="G10096" s="0" t="n">
        <v>0</v>
      </c>
      <c r="H10096" s="0" t="n">
        <v>0.11</v>
      </c>
      <c r="I10096" s="0" t="n">
        <v>0</v>
      </c>
      <c r="J10096" s="0" t="n">
        <v>0.11</v>
      </c>
      <c r="N10096" s="0" t="s">
        <v>35</v>
      </c>
      <c r="P10096" s="0" t="n">
        <f aca="false">IF(AND(OR(Dashboard!$B$5="All",D10096=Dashboard!$B$5),OR(Dashboard!$D$5="All",N10096=Dashboard!$D$5),OR(AND(C10096&lt;&gt;"",C10096&gt;=Dashboard!$F$5,C10096&lt;=Dashboard!$H$5),AND(C10096="",Dashboard!$F$5&lt;=1980,Dashboard!$H$5&gt;=2016))),1,0)</f>
        <v>1</v>
      </c>
      <c r="Q10096" s="0" t="n">
        <f aca="false">J10096*P10096+ROW()*0.00000001</f>
        <v>0.11010096</v>
      </c>
    </row>
    <row r="10097" customFormat="false" ht="15" hidden="false" customHeight="false" outlineLevel="0" collapsed="false">
      <c r="A10097" s="0" t="s">
        <v>7327</v>
      </c>
      <c r="B10097" s="0" t="s">
        <v>50</v>
      </c>
      <c r="C10097" s="0" t="n">
        <v>2008</v>
      </c>
      <c r="D10097" s="0" t="s">
        <v>52</v>
      </c>
      <c r="E10097" s="0" t="s">
        <v>142</v>
      </c>
      <c r="F10097" s="0" t="n">
        <v>0.08</v>
      </c>
      <c r="G10097" s="0" t="n">
        <v>0.02</v>
      </c>
      <c r="H10097" s="0" t="n">
        <v>0</v>
      </c>
      <c r="I10097" s="0" t="n">
        <v>0.01</v>
      </c>
      <c r="J10097" s="0" t="n">
        <v>0.11</v>
      </c>
      <c r="K10097" s="0" t="n">
        <v>75</v>
      </c>
      <c r="L10097" s="0" t="n">
        <v>7.6</v>
      </c>
      <c r="M10097" s="0" t="s">
        <v>125</v>
      </c>
      <c r="N10097" s="0" t="s">
        <v>35</v>
      </c>
      <c r="O10097" s="0" t="s">
        <v>37</v>
      </c>
      <c r="P10097" s="0" t="n">
        <f aca="false">IF(AND(OR(Dashboard!$B$5="All",D10097=Dashboard!$B$5),OR(Dashboard!$D$5="All",N10097=Dashboard!$D$5),OR(AND(C10097&lt;&gt;"",C10097&gt;=Dashboard!$F$5,C10097&lt;=Dashboard!$H$5),AND(C10097="",Dashboard!$F$5&lt;=1980,Dashboard!$H$5&gt;=2016))),1,0)</f>
        <v>1</v>
      </c>
      <c r="Q10097" s="0" t="n">
        <f aca="false">J10097*P10097+ROW()*0.00000001</f>
        <v>0.11010097</v>
      </c>
    </row>
    <row r="10098" customFormat="false" ht="15" hidden="false" customHeight="false" outlineLevel="0" collapsed="false">
      <c r="A10098" s="0" t="s">
        <v>7328</v>
      </c>
      <c r="B10098" s="0" t="s">
        <v>76</v>
      </c>
      <c r="C10098" s="0" t="n">
        <v>2006</v>
      </c>
      <c r="D10098" s="0" t="s">
        <v>52</v>
      </c>
      <c r="E10098" s="0" t="s">
        <v>7329</v>
      </c>
      <c r="F10098" s="0" t="n">
        <v>0</v>
      </c>
      <c r="G10098" s="0" t="n">
        <v>0</v>
      </c>
      <c r="H10098" s="0" t="n">
        <v>0.11</v>
      </c>
      <c r="I10098" s="0" t="n">
        <v>0</v>
      </c>
      <c r="J10098" s="0" t="n">
        <v>0.11</v>
      </c>
      <c r="N10098" s="0" t="s">
        <v>74</v>
      </c>
      <c r="P10098" s="0" t="n">
        <f aca="false">IF(AND(OR(Dashboard!$B$5="All",D10098=Dashboard!$B$5),OR(Dashboard!$D$5="All",N10098=Dashboard!$D$5),OR(AND(C10098&lt;&gt;"",C10098&gt;=Dashboard!$F$5,C10098&lt;=Dashboard!$H$5),AND(C10098="",Dashboard!$F$5&lt;=1980,Dashboard!$H$5&gt;=2016))),1,0)</f>
        <v>1</v>
      </c>
      <c r="Q10098" s="0" t="n">
        <f aca="false">J10098*P10098+ROW()*0.00000001</f>
        <v>0.11010098</v>
      </c>
    </row>
    <row r="10099" customFormat="false" ht="15" hidden="false" customHeight="false" outlineLevel="0" collapsed="false">
      <c r="A10099" s="0" t="s">
        <v>7330</v>
      </c>
      <c r="B10099" s="0" t="s">
        <v>50</v>
      </c>
      <c r="C10099" s="0" t="n">
        <v>2008</v>
      </c>
      <c r="D10099" s="0" t="s">
        <v>52</v>
      </c>
      <c r="E10099" s="0" t="s">
        <v>124</v>
      </c>
      <c r="F10099" s="0" t="n">
        <v>0.1</v>
      </c>
      <c r="G10099" s="0" t="n">
        <v>0</v>
      </c>
      <c r="H10099" s="0" t="n">
        <v>0</v>
      </c>
      <c r="I10099" s="0" t="n">
        <v>0.01</v>
      </c>
      <c r="J10099" s="0" t="n">
        <v>0.11</v>
      </c>
      <c r="N10099" s="0" t="s">
        <v>35</v>
      </c>
      <c r="P10099" s="0" t="n">
        <f aca="false">IF(AND(OR(Dashboard!$B$5="All",D10099=Dashboard!$B$5),OR(Dashboard!$D$5="All",N10099=Dashboard!$D$5),OR(AND(C10099&lt;&gt;"",C10099&gt;=Dashboard!$F$5,C10099&lt;=Dashboard!$H$5),AND(C10099="",Dashboard!$F$5&lt;=1980,Dashboard!$H$5&gt;=2016))),1,0)</f>
        <v>1</v>
      </c>
      <c r="Q10099" s="0" t="n">
        <f aca="false">J10099*P10099+ROW()*0.00000001</f>
        <v>0.11010099</v>
      </c>
    </row>
    <row r="10100" customFormat="false" ht="15" hidden="false" customHeight="false" outlineLevel="0" collapsed="false">
      <c r="A10100" s="0" t="s">
        <v>4651</v>
      </c>
      <c r="B10100" s="0" t="s">
        <v>144</v>
      </c>
      <c r="C10100" s="0" t="n">
        <v>2002</v>
      </c>
      <c r="D10100" s="0" t="s">
        <v>34</v>
      </c>
      <c r="E10100" s="0" t="s">
        <v>649</v>
      </c>
      <c r="F10100" s="0" t="n">
        <v>0.08</v>
      </c>
      <c r="G10100" s="0" t="n">
        <v>0.02</v>
      </c>
      <c r="H10100" s="0" t="n">
        <v>0</v>
      </c>
      <c r="I10100" s="0" t="n">
        <v>0</v>
      </c>
      <c r="J10100" s="0" t="n">
        <v>0.11</v>
      </c>
      <c r="K10100" s="0" t="n">
        <v>81</v>
      </c>
      <c r="L10100" s="0" t="n">
        <v>8.5</v>
      </c>
      <c r="M10100" s="0" t="s">
        <v>36</v>
      </c>
      <c r="N10100" s="0" t="s">
        <v>66</v>
      </c>
      <c r="O10100" s="0" t="s">
        <v>42</v>
      </c>
      <c r="P10100" s="0" t="n">
        <f aca="false">IF(AND(OR(Dashboard!$B$5="All",D10100=Dashboard!$B$5),OR(Dashboard!$D$5="All",N10100=Dashboard!$D$5),OR(AND(C10100&lt;&gt;"",C10100&gt;=Dashboard!$F$5,C10100&lt;=Dashboard!$H$5),AND(C10100="",Dashboard!$F$5&lt;=1980,Dashboard!$H$5&gt;=2016))),1,0)</f>
        <v>1</v>
      </c>
      <c r="Q10100" s="0" t="n">
        <f aca="false">J10100*P10100+ROW()*0.00000001</f>
        <v>0.110101</v>
      </c>
    </row>
    <row r="10101" customFormat="false" ht="15" hidden="false" customHeight="false" outlineLevel="0" collapsed="false">
      <c r="A10101" s="0" t="s">
        <v>7331</v>
      </c>
      <c r="B10101" s="0" t="s">
        <v>144</v>
      </c>
      <c r="C10101" s="0" t="n">
        <v>2002</v>
      </c>
      <c r="D10101" s="0" t="s">
        <v>56</v>
      </c>
      <c r="E10101" s="0" t="s">
        <v>4680</v>
      </c>
      <c r="F10101" s="0" t="n">
        <v>0.04</v>
      </c>
      <c r="G10101" s="0" t="n">
        <v>0.01</v>
      </c>
      <c r="H10101" s="0" t="n">
        <v>0.06</v>
      </c>
      <c r="I10101" s="0" t="n">
        <v>0</v>
      </c>
      <c r="J10101" s="0" t="n">
        <v>0.11</v>
      </c>
      <c r="K10101" s="0" t="n">
        <v>48</v>
      </c>
      <c r="L10101" s="0" t="n">
        <v>7.5</v>
      </c>
      <c r="M10101" s="0" t="s">
        <v>103</v>
      </c>
      <c r="N10101" s="0" t="s">
        <v>66</v>
      </c>
      <c r="O10101" s="0" t="s">
        <v>177</v>
      </c>
      <c r="P10101" s="0" t="n">
        <f aca="false">IF(AND(OR(Dashboard!$B$5="All",D10101=Dashboard!$B$5),OR(Dashboard!$D$5="All",N10101=Dashboard!$D$5),OR(AND(C10101&lt;&gt;"",C10101&gt;=Dashboard!$F$5,C10101&lt;=Dashboard!$H$5),AND(C10101="",Dashboard!$F$5&lt;=1980,Dashboard!$H$5&gt;=2016))),1,0)</f>
        <v>1</v>
      </c>
      <c r="Q10101" s="0" t="n">
        <f aca="false">J10101*P10101+ROW()*0.00000001</f>
        <v>0.11010101</v>
      </c>
    </row>
    <row r="10102" customFormat="false" ht="15" hidden="false" customHeight="false" outlineLevel="0" collapsed="false">
      <c r="A10102" s="0" t="s">
        <v>7332</v>
      </c>
      <c r="B10102" s="0" t="s">
        <v>50</v>
      </c>
      <c r="C10102" s="0" t="n">
        <v>2009</v>
      </c>
      <c r="D10102" s="0" t="s">
        <v>114</v>
      </c>
      <c r="E10102" s="0" t="s">
        <v>154</v>
      </c>
      <c r="F10102" s="0" t="n">
        <v>0.1</v>
      </c>
      <c r="G10102" s="0" t="n">
        <v>0</v>
      </c>
      <c r="H10102" s="0" t="n">
        <v>0</v>
      </c>
      <c r="I10102" s="0" t="n">
        <v>0.01</v>
      </c>
      <c r="J10102" s="0" t="n">
        <v>0.11</v>
      </c>
      <c r="K10102" s="0" t="n">
        <v>65</v>
      </c>
      <c r="M10102" s="0" t="s">
        <v>36</v>
      </c>
      <c r="N10102" s="0" t="s">
        <v>35</v>
      </c>
      <c r="O10102" s="0" t="s">
        <v>67</v>
      </c>
      <c r="P10102" s="0" t="n">
        <f aca="false">IF(AND(OR(Dashboard!$B$5="All",D10102=Dashboard!$B$5),OR(Dashboard!$D$5="All",N10102=Dashboard!$D$5),OR(AND(C10102&lt;&gt;"",C10102&gt;=Dashboard!$F$5,C10102&lt;=Dashboard!$H$5),AND(C10102="",Dashboard!$F$5&lt;=1980,Dashboard!$H$5&gt;=2016))),1,0)</f>
        <v>1</v>
      </c>
      <c r="Q10102" s="0" t="n">
        <f aca="false">J10102*P10102+ROW()*0.00000001</f>
        <v>0.11010102</v>
      </c>
    </row>
    <row r="10103" customFormat="false" ht="15" hidden="false" customHeight="false" outlineLevel="0" collapsed="false">
      <c r="A10103" s="0" t="s">
        <v>7333</v>
      </c>
      <c r="B10103" s="0" t="s">
        <v>144</v>
      </c>
      <c r="C10103" s="0" t="n">
        <v>2002</v>
      </c>
      <c r="D10103" s="0" t="s">
        <v>56</v>
      </c>
      <c r="E10103" s="0" t="s">
        <v>2032</v>
      </c>
      <c r="F10103" s="0" t="n">
        <v>0.08</v>
      </c>
      <c r="G10103" s="0" t="n">
        <v>0.02</v>
      </c>
      <c r="H10103" s="0" t="n">
        <v>0</v>
      </c>
      <c r="I10103" s="0" t="n">
        <v>0</v>
      </c>
      <c r="J10103" s="0" t="n">
        <v>0.11</v>
      </c>
      <c r="K10103" s="0" t="n">
        <v>63</v>
      </c>
      <c r="L10103" s="0" t="n">
        <v>7.6</v>
      </c>
      <c r="M10103" s="0" t="s">
        <v>103</v>
      </c>
      <c r="N10103" s="0" t="s">
        <v>66</v>
      </c>
      <c r="O10103" s="0" t="s">
        <v>67</v>
      </c>
      <c r="P10103" s="0" t="n">
        <f aca="false">IF(AND(OR(Dashboard!$B$5="All",D10103=Dashboard!$B$5),OR(Dashboard!$D$5="All",N10103=Dashboard!$D$5),OR(AND(C10103&lt;&gt;"",C10103&gt;=Dashboard!$F$5,C10103&lt;=Dashboard!$H$5),AND(C10103="",Dashboard!$F$5&lt;=1980,Dashboard!$H$5&gt;=2016))),1,0)</f>
        <v>1</v>
      </c>
      <c r="Q10103" s="0" t="n">
        <f aca="false">J10103*P10103+ROW()*0.00000001</f>
        <v>0.11010103</v>
      </c>
    </row>
    <row r="10104" customFormat="false" ht="15" hidden="false" customHeight="false" outlineLevel="0" collapsed="false">
      <c r="A10104" s="0" t="s">
        <v>7334</v>
      </c>
      <c r="B10104" s="0" t="s">
        <v>97</v>
      </c>
      <c r="C10104" s="0" t="n">
        <v>2012</v>
      </c>
      <c r="D10104" s="0" t="s">
        <v>58</v>
      </c>
      <c r="E10104" s="0" t="s">
        <v>124</v>
      </c>
      <c r="F10104" s="0" t="n">
        <v>0.07</v>
      </c>
      <c r="G10104" s="0" t="n">
        <v>0.03</v>
      </c>
      <c r="H10104" s="0" t="n">
        <v>0</v>
      </c>
      <c r="I10104" s="0" t="n">
        <v>0.01</v>
      </c>
      <c r="J10104" s="0" t="n">
        <v>0.11</v>
      </c>
      <c r="N10104" s="0" t="s">
        <v>35</v>
      </c>
      <c r="P10104" s="0" t="n">
        <f aca="false">IF(AND(OR(Dashboard!$B$5="All",D10104=Dashboard!$B$5),OR(Dashboard!$D$5="All",N10104=Dashboard!$D$5),OR(AND(C10104&lt;&gt;"",C10104&gt;=Dashboard!$F$5,C10104&lt;=Dashboard!$H$5),AND(C10104="",Dashboard!$F$5&lt;=1980,Dashboard!$H$5&gt;=2016))),1,0)</f>
        <v>1</v>
      </c>
      <c r="Q10104" s="0" t="n">
        <f aca="false">J10104*P10104+ROW()*0.00000001</f>
        <v>0.11010104</v>
      </c>
    </row>
    <row r="10105" customFormat="false" ht="15" hidden="false" customHeight="false" outlineLevel="0" collapsed="false">
      <c r="A10105" s="0" t="s">
        <v>5439</v>
      </c>
      <c r="B10105" s="0" t="s">
        <v>70</v>
      </c>
      <c r="C10105" s="0" t="n">
        <v>2014</v>
      </c>
      <c r="D10105" s="0" t="s">
        <v>71</v>
      </c>
      <c r="E10105" s="0" t="s">
        <v>91</v>
      </c>
      <c r="F10105" s="0" t="n">
        <v>0.04</v>
      </c>
      <c r="G10105" s="0" t="n">
        <v>0.04</v>
      </c>
      <c r="H10105" s="0" t="n">
        <v>0.01</v>
      </c>
      <c r="I10105" s="0" t="n">
        <v>0.02</v>
      </c>
      <c r="J10105" s="0" t="n">
        <v>0.11</v>
      </c>
      <c r="N10105" s="0" t="s">
        <v>74</v>
      </c>
      <c r="P10105" s="0" t="n">
        <f aca="false">IF(AND(OR(Dashboard!$B$5="All",D10105=Dashboard!$B$5),OR(Dashboard!$D$5="All",N10105=Dashboard!$D$5),OR(AND(C10105&lt;&gt;"",C10105&gt;=Dashboard!$F$5,C10105&lt;=Dashboard!$H$5),AND(C10105="",Dashboard!$F$5&lt;=1980,Dashboard!$H$5&gt;=2016))),1,0)</f>
        <v>1</v>
      </c>
      <c r="Q10105" s="0" t="n">
        <f aca="false">J10105*P10105+ROW()*0.00000001</f>
        <v>0.11010105</v>
      </c>
    </row>
    <row r="10106" customFormat="false" ht="15" hidden="false" customHeight="false" outlineLevel="0" collapsed="false">
      <c r="A10106" s="0" t="s">
        <v>7335</v>
      </c>
      <c r="B10106" s="0" t="s">
        <v>50</v>
      </c>
      <c r="C10106" s="0" t="n">
        <v>2007</v>
      </c>
      <c r="D10106" s="0" t="s">
        <v>71</v>
      </c>
      <c r="E10106" s="0" t="s">
        <v>487</v>
      </c>
      <c r="F10106" s="0" t="n">
        <v>0.1</v>
      </c>
      <c r="G10106" s="0" t="n">
        <v>0</v>
      </c>
      <c r="H10106" s="0" t="n">
        <v>0</v>
      </c>
      <c r="I10106" s="0" t="n">
        <v>0.01</v>
      </c>
      <c r="J10106" s="0" t="n">
        <v>0.11</v>
      </c>
      <c r="L10106" s="0" t="n">
        <v>9.5</v>
      </c>
      <c r="M10106" s="0" t="s">
        <v>36</v>
      </c>
      <c r="N10106" s="0" t="s">
        <v>35</v>
      </c>
      <c r="P10106" s="0" t="n">
        <f aca="false">IF(AND(OR(Dashboard!$B$5="All",D10106=Dashboard!$B$5),OR(Dashboard!$D$5="All",N10106=Dashboard!$D$5),OR(AND(C10106&lt;&gt;"",C10106&gt;=Dashboard!$F$5,C10106&lt;=Dashboard!$H$5),AND(C10106="",Dashboard!$F$5&lt;=1980,Dashboard!$H$5&gt;=2016))),1,0)</f>
        <v>1</v>
      </c>
      <c r="Q10106" s="0" t="n">
        <f aca="false">J10106*P10106+ROW()*0.00000001</f>
        <v>0.11010106</v>
      </c>
    </row>
    <row r="10107" customFormat="false" ht="15" hidden="false" customHeight="false" outlineLevel="0" collapsed="false">
      <c r="A10107" s="0" t="s">
        <v>6018</v>
      </c>
      <c r="B10107" s="0" t="s">
        <v>70</v>
      </c>
      <c r="C10107" s="0" t="n">
        <v>2008</v>
      </c>
      <c r="D10107" s="0" t="s">
        <v>34</v>
      </c>
      <c r="E10107" s="0" t="s">
        <v>220</v>
      </c>
      <c r="F10107" s="0" t="n">
        <v>0</v>
      </c>
      <c r="G10107" s="0" t="n">
        <v>0</v>
      </c>
      <c r="H10107" s="0" t="n">
        <v>0.11</v>
      </c>
      <c r="I10107" s="0" t="n">
        <v>0</v>
      </c>
      <c r="J10107" s="0" t="n">
        <v>0.11</v>
      </c>
      <c r="N10107" s="0" t="s">
        <v>74</v>
      </c>
      <c r="P10107" s="0" t="n">
        <f aca="false">IF(AND(OR(Dashboard!$B$5="All",D10107=Dashboard!$B$5),OR(Dashboard!$D$5="All",N10107=Dashboard!$D$5),OR(AND(C10107&lt;&gt;"",C10107&gt;=Dashboard!$F$5,C10107&lt;=Dashboard!$H$5),AND(C10107="",Dashboard!$F$5&lt;=1980,Dashboard!$H$5&gt;=2016))),1,0)</f>
        <v>1</v>
      </c>
      <c r="Q10107" s="0" t="n">
        <f aca="false">J10107*P10107+ROW()*0.00000001</f>
        <v>0.11010107</v>
      </c>
    </row>
    <row r="10108" customFormat="false" ht="15" hidden="false" customHeight="false" outlineLevel="0" collapsed="false">
      <c r="A10108" s="0" t="s">
        <v>3561</v>
      </c>
      <c r="B10108" s="0" t="s">
        <v>186</v>
      </c>
      <c r="C10108" s="0" t="n">
        <v>2002</v>
      </c>
      <c r="D10108" s="0" t="s">
        <v>56</v>
      </c>
      <c r="E10108" s="0" t="s">
        <v>248</v>
      </c>
      <c r="F10108" s="0" t="n">
        <v>0.09</v>
      </c>
      <c r="G10108" s="0" t="n">
        <v>0.02</v>
      </c>
      <c r="H10108" s="0" t="n">
        <v>0</v>
      </c>
      <c r="I10108" s="0" t="n">
        <v>0</v>
      </c>
      <c r="J10108" s="0" t="n">
        <v>0.11</v>
      </c>
      <c r="K10108" s="0" t="n">
        <v>73</v>
      </c>
      <c r="L10108" s="0" t="n">
        <v>8.5</v>
      </c>
      <c r="M10108" s="0" t="s">
        <v>73</v>
      </c>
      <c r="N10108" s="0" t="s">
        <v>35</v>
      </c>
      <c r="O10108" s="0" t="s">
        <v>37</v>
      </c>
      <c r="P10108" s="0" t="n">
        <f aca="false">IF(AND(OR(Dashboard!$B$5="All",D10108=Dashboard!$B$5),OR(Dashboard!$D$5="All",N10108=Dashboard!$D$5),OR(AND(C10108&lt;&gt;"",C10108&gt;=Dashboard!$F$5,C10108&lt;=Dashboard!$H$5),AND(C10108="",Dashboard!$F$5&lt;=1980,Dashboard!$H$5&gt;=2016))),1,0)</f>
        <v>1</v>
      </c>
      <c r="Q10108" s="0" t="n">
        <f aca="false">J10108*P10108+ROW()*0.00000001</f>
        <v>0.11010108</v>
      </c>
    </row>
    <row r="10109" customFormat="false" ht="15" hidden="false" customHeight="false" outlineLevel="0" collapsed="false">
      <c r="A10109" s="0" t="s">
        <v>5949</v>
      </c>
      <c r="B10109" s="0" t="s">
        <v>70</v>
      </c>
      <c r="C10109" s="0" t="n">
        <v>2014</v>
      </c>
      <c r="D10109" s="0" t="s">
        <v>41</v>
      </c>
      <c r="E10109" s="0" t="s">
        <v>5334</v>
      </c>
      <c r="F10109" s="0" t="n">
        <v>0.05</v>
      </c>
      <c r="G10109" s="0" t="n">
        <v>0.05</v>
      </c>
      <c r="H10109" s="0" t="n">
        <v>0</v>
      </c>
      <c r="I10109" s="0" t="n">
        <v>0.02</v>
      </c>
      <c r="J10109" s="0" t="n">
        <v>0.11</v>
      </c>
      <c r="M10109" s="0" t="s">
        <v>36</v>
      </c>
      <c r="N10109" s="0" t="s">
        <v>74</v>
      </c>
      <c r="P10109" s="0" t="n">
        <f aca="false">IF(AND(OR(Dashboard!$B$5="All",D10109=Dashboard!$B$5),OR(Dashboard!$D$5="All",N10109=Dashboard!$D$5),OR(AND(C10109&lt;&gt;"",C10109&gt;=Dashboard!$F$5,C10109&lt;=Dashboard!$H$5),AND(C10109="",Dashboard!$F$5&lt;=1980,Dashboard!$H$5&gt;=2016))),1,0)</f>
        <v>1</v>
      </c>
      <c r="Q10109" s="0" t="n">
        <f aca="false">J10109*P10109+ROW()*0.00000001</f>
        <v>0.11010109</v>
      </c>
    </row>
    <row r="10110" customFormat="false" ht="15" hidden="false" customHeight="false" outlineLevel="0" collapsed="false">
      <c r="A10110" s="0" t="s">
        <v>7336</v>
      </c>
      <c r="B10110" s="0" t="s">
        <v>76</v>
      </c>
      <c r="C10110" s="0" t="n">
        <v>2005</v>
      </c>
      <c r="D10110" s="0" t="s">
        <v>56</v>
      </c>
      <c r="E10110" s="0" t="s">
        <v>4601</v>
      </c>
      <c r="F10110" s="0" t="n">
        <v>0.05</v>
      </c>
      <c r="G10110" s="0" t="n">
        <v>0.04</v>
      </c>
      <c r="H10110" s="0" t="n">
        <v>0</v>
      </c>
      <c r="I10110" s="0" t="n">
        <v>0.01</v>
      </c>
      <c r="J10110" s="0" t="n">
        <v>0.11</v>
      </c>
      <c r="N10110" s="0" t="s">
        <v>74</v>
      </c>
      <c r="P10110" s="0" t="n">
        <f aca="false">IF(AND(OR(Dashboard!$B$5="All",D10110=Dashboard!$B$5),OR(Dashboard!$D$5="All",N10110=Dashboard!$D$5),OR(AND(C10110&lt;&gt;"",C10110&gt;=Dashboard!$F$5,C10110&lt;=Dashboard!$H$5),AND(C10110="",Dashboard!$F$5&lt;=1980,Dashboard!$H$5&gt;=2016))),1,0)</f>
        <v>1</v>
      </c>
      <c r="Q10110" s="0" t="n">
        <f aca="false">J10110*P10110+ROW()*0.00000001</f>
        <v>0.1101011</v>
      </c>
    </row>
    <row r="10111" customFormat="false" ht="15" hidden="false" customHeight="false" outlineLevel="0" collapsed="false">
      <c r="A10111" s="0" t="s">
        <v>7337</v>
      </c>
      <c r="B10111" s="0" t="s">
        <v>117</v>
      </c>
      <c r="C10111" s="0" t="n">
        <v>1999</v>
      </c>
      <c r="D10111" s="0" t="s">
        <v>102</v>
      </c>
      <c r="E10111" s="0" t="s">
        <v>449</v>
      </c>
      <c r="F10111" s="0" t="n">
        <v>0.06</v>
      </c>
      <c r="G10111" s="0" t="n">
        <v>0.04</v>
      </c>
      <c r="H10111" s="0" t="n">
        <v>0</v>
      </c>
      <c r="I10111" s="0" t="n">
        <v>0.01</v>
      </c>
      <c r="J10111" s="0" t="n">
        <v>0.11</v>
      </c>
      <c r="K10111" s="0" t="n">
        <v>43</v>
      </c>
      <c r="L10111" s="0" t="n">
        <v>6.3</v>
      </c>
      <c r="M10111" s="0" t="s">
        <v>36</v>
      </c>
      <c r="N10111" s="0" t="s">
        <v>74</v>
      </c>
      <c r="O10111" s="0" t="s">
        <v>177</v>
      </c>
      <c r="P10111" s="0" t="n">
        <f aca="false">IF(AND(OR(Dashboard!$B$5="All",D10111=Dashboard!$B$5),OR(Dashboard!$D$5="All",N10111=Dashboard!$D$5),OR(AND(C10111&lt;&gt;"",C10111&gt;=Dashboard!$F$5,C10111&lt;=Dashboard!$H$5),AND(C10111="",Dashboard!$F$5&lt;=1980,Dashboard!$H$5&gt;=2016))),1,0)</f>
        <v>1</v>
      </c>
      <c r="Q10111" s="0" t="n">
        <f aca="false">J10111*P10111+ROW()*0.00000001</f>
        <v>0.11010111</v>
      </c>
    </row>
    <row r="10112" customFormat="false" ht="15" hidden="false" customHeight="false" outlineLevel="0" collapsed="false">
      <c r="A10112" s="0" t="s">
        <v>7338</v>
      </c>
      <c r="B10112" s="0" t="s">
        <v>117</v>
      </c>
      <c r="C10112" s="0" t="n">
        <v>2002</v>
      </c>
      <c r="D10112" s="0" t="s">
        <v>102</v>
      </c>
      <c r="E10112" s="0" t="s">
        <v>328</v>
      </c>
      <c r="F10112" s="0" t="n">
        <v>0</v>
      </c>
      <c r="G10112" s="0" t="n">
        <v>0</v>
      </c>
      <c r="H10112" s="0" t="n">
        <v>0.1</v>
      </c>
      <c r="I10112" s="0" t="n">
        <v>0.01</v>
      </c>
      <c r="J10112" s="0" t="n">
        <v>0.11</v>
      </c>
      <c r="K10112" s="0" t="n">
        <v>69</v>
      </c>
      <c r="L10112" s="0" t="n">
        <v>9</v>
      </c>
      <c r="M10112" s="0" t="s">
        <v>103</v>
      </c>
      <c r="N10112" s="0" t="s">
        <v>74</v>
      </c>
      <c r="O10112" s="0" t="s">
        <v>67</v>
      </c>
      <c r="P10112" s="0" t="n">
        <f aca="false">IF(AND(OR(Dashboard!$B$5="All",D10112=Dashboard!$B$5),OR(Dashboard!$D$5="All",N10112=Dashboard!$D$5),OR(AND(C10112&lt;&gt;"",C10112&gt;=Dashboard!$F$5,C10112&lt;=Dashboard!$H$5),AND(C10112="",Dashboard!$F$5&lt;=1980,Dashboard!$H$5&gt;=2016))),1,0)</f>
        <v>1</v>
      </c>
      <c r="Q10112" s="0" t="n">
        <f aca="false">J10112*P10112+ROW()*0.00000001</f>
        <v>0.11010112</v>
      </c>
    </row>
    <row r="10113" customFormat="false" ht="15" hidden="false" customHeight="false" outlineLevel="0" collapsed="false">
      <c r="A10113" s="0" t="s">
        <v>6787</v>
      </c>
      <c r="B10113" s="0" t="s">
        <v>64</v>
      </c>
      <c r="C10113" s="0" t="n">
        <v>2009</v>
      </c>
      <c r="D10113" s="0" t="s">
        <v>16</v>
      </c>
      <c r="E10113" s="0" t="s">
        <v>243</v>
      </c>
      <c r="F10113" s="0" t="n">
        <v>0.1</v>
      </c>
      <c r="G10113" s="0" t="n">
        <v>0</v>
      </c>
      <c r="H10113" s="0" t="n">
        <v>0</v>
      </c>
      <c r="I10113" s="0" t="n">
        <v>0.01</v>
      </c>
      <c r="J10113" s="0" t="n">
        <v>0.11</v>
      </c>
      <c r="K10113" s="0" t="n">
        <v>51</v>
      </c>
      <c r="L10113" s="0" t="n">
        <v>5.4</v>
      </c>
      <c r="M10113" s="0" t="s">
        <v>125</v>
      </c>
      <c r="N10113" s="0" t="s">
        <v>66</v>
      </c>
      <c r="O10113" s="0" t="s">
        <v>53</v>
      </c>
      <c r="P10113" s="0" t="n">
        <f aca="false">IF(AND(OR(Dashboard!$B$5="All",D10113=Dashboard!$B$5),OR(Dashboard!$D$5="All",N10113=Dashboard!$D$5),OR(AND(C10113&lt;&gt;"",C10113&gt;=Dashboard!$F$5,C10113&lt;=Dashboard!$H$5),AND(C10113="",Dashboard!$F$5&lt;=1980,Dashboard!$H$5&gt;=2016))),1,0)</f>
        <v>1</v>
      </c>
      <c r="Q10113" s="0" t="n">
        <f aca="false">J10113*P10113+ROW()*0.00000001</f>
        <v>0.11010113</v>
      </c>
    </row>
    <row r="10114" customFormat="false" ht="15" hidden="false" customHeight="false" outlineLevel="0" collapsed="false">
      <c r="A10114" s="0" t="s">
        <v>7339</v>
      </c>
      <c r="B10114" s="0" t="s">
        <v>851</v>
      </c>
      <c r="C10114" s="0" t="n">
        <v>2016</v>
      </c>
      <c r="D10114" s="0" t="s">
        <v>71</v>
      </c>
      <c r="E10114" s="0" t="s">
        <v>782</v>
      </c>
      <c r="F10114" s="0" t="n">
        <v>0</v>
      </c>
      <c r="G10114" s="0" t="n">
        <v>0</v>
      </c>
      <c r="H10114" s="0" t="n">
        <v>0.11</v>
      </c>
      <c r="I10114" s="0" t="n">
        <v>0</v>
      </c>
      <c r="J10114" s="0" t="n">
        <v>0.11</v>
      </c>
      <c r="N10114" s="0" t="s">
        <v>74</v>
      </c>
      <c r="P10114" s="0" t="n">
        <f aca="false">IF(AND(OR(Dashboard!$B$5="All",D10114=Dashboard!$B$5),OR(Dashboard!$D$5="All",N10114=Dashboard!$D$5),OR(AND(C10114&lt;&gt;"",C10114&gt;=Dashboard!$F$5,C10114&lt;=Dashboard!$H$5),AND(C10114="",Dashboard!$F$5&lt;=1980,Dashboard!$H$5&gt;=2016))),1,0)</f>
        <v>1</v>
      </c>
      <c r="Q10114" s="0" t="n">
        <f aca="false">J10114*P10114+ROW()*0.00000001</f>
        <v>0.11010114</v>
      </c>
    </row>
    <row r="10115" customFormat="false" ht="15" hidden="false" customHeight="false" outlineLevel="0" collapsed="false">
      <c r="A10115" s="0" t="s">
        <v>2861</v>
      </c>
      <c r="B10115" s="0" t="s">
        <v>164</v>
      </c>
      <c r="C10115" s="0" t="n">
        <v>2007</v>
      </c>
      <c r="D10115" s="0" t="s">
        <v>71</v>
      </c>
      <c r="E10115" s="0" t="s">
        <v>124</v>
      </c>
      <c r="F10115" s="0" t="n">
        <v>0.1</v>
      </c>
      <c r="G10115" s="0" t="n">
        <v>0</v>
      </c>
      <c r="H10115" s="0" t="n">
        <v>0</v>
      </c>
      <c r="I10115" s="0" t="n">
        <v>0.01</v>
      </c>
      <c r="J10115" s="0" t="n">
        <v>0.11</v>
      </c>
      <c r="K10115" s="0" t="n">
        <v>37</v>
      </c>
      <c r="L10115" s="0" t="n">
        <v>4.1</v>
      </c>
      <c r="M10115" s="0" t="s">
        <v>125</v>
      </c>
      <c r="N10115" s="0" t="s">
        <v>74</v>
      </c>
      <c r="O10115" s="0" t="s">
        <v>177</v>
      </c>
      <c r="P10115" s="0" t="n">
        <f aca="false">IF(AND(OR(Dashboard!$B$5="All",D10115=Dashboard!$B$5),OR(Dashboard!$D$5="All",N10115=Dashboard!$D$5),OR(AND(C10115&lt;&gt;"",C10115&gt;=Dashboard!$F$5,C10115&lt;=Dashboard!$H$5),AND(C10115="",Dashboard!$F$5&lt;=1980,Dashboard!$H$5&gt;=2016))),1,0)</f>
        <v>1</v>
      </c>
      <c r="Q10115" s="0" t="n">
        <f aca="false">J10115*P10115+ROW()*0.00000001</f>
        <v>0.11010115</v>
      </c>
    </row>
    <row r="10116" customFormat="false" ht="15" hidden="false" customHeight="false" outlineLevel="0" collapsed="false">
      <c r="A10116" s="0" t="s">
        <v>7340</v>
      </c>
      <c r="B10116" s="0" t="s">
        <v>76</v>
      </c>
      <c r="C10116" s="0" t="n">
        <v>2005</v>
      </c>
      <c r="D10116" s="0" t="s">
        <v>34</v>
      </c>
      <c r="E10116" s="0" t="s">
        <v>220</v>
      </c>
      <c r="F10116" s="0" t="n">
        <v>0</v>
      </c>
      <c r="G10116" s="0" t="n">
        <v>0</v>
      </c>
      <c r="H10116" s="0" t="n">
        <v>0.11</v>
      </c>
      <c r="I10116" s="0" t="n">
        <v>0</v>
      </c>
      <c r="J10116" s="0" t="n">
        <v>0.11</v>
      </c>
      <c r="N10116" s="0" t="s">
        <v>74</v>
      </c>
      <c r="P10116" s="0" t="n">
        <f aca="false">IF(AND(OR(Dashboard!$B$5="All",D10116=Dashboard!$B$5),OR(Dashboard!$D$5="All",N10116=Dashboard!$D$5),OR(AND(C10116&lt;&gt;"",C10116&gt;=Dashboard!$F$5,C10116&lt;=Dashboard!$H$5),AND(C10116="",Dashboard!$F$5&lt;=1980,Dashboard!$H$5&gt;=2016))),1,0)</f>
        <v>1</v>
      </c>
      <c r="Q10116" s="0" t="n">
        <f aca="false">J10116*P10116+ROW()*0.00000001</f>
        <v>0.11010116</v>
      </c>
    </row>
    <row r="10117" customFormat="false" ht="15" hidden="false" customHeight="false" outlineLevel="0" collapsed="false">
      <c r="A10117" s="0" t="s">
        <v>7341</v>
      </c>
      <c r="B10117" s="0" t="s">
        <v>85</v>
      </c>
      <c r="C10117" s="0" t="n">
        <v>2002</v>
      </c>
      <c r="D10117" s="0" t="s">
        <v>71</v>
      </c>
      <c r="E10117" s="0" t="s">
        <v>124</v>
      </c>
      <c r="F10117" s="0" t="n">
        <v>0.08</v>
      </c>
      <c r="G10117" s="0" t="n">
        <v>0.03</v>
      </c>
      <c r="H10117" s="0" t="n">
        <v>0</v>
      </c>
      <c r="I10117" s="0" t="n">
        <v>0</v>
      </c>
      <c r="J10117" s="0" t="n">
        <v>0.11</v>
      </c>
      <c r="K10117" s="0" t="n">
        <v>63</v>
      </c>
      <c r="L10117" s="0" t="n">
        <v>2.8</v>
      </c>
      <c r="M10117" s="0" t="s">
        <v>36</v>
      </c>
      <c r="N10117" s="0" t="s">
        <v>35</v>
      </c>
      <c r="O10117" s="0" t="s">
        <v>67</v>
      </c>
      <c r="P10117" s="0" t="n">
        <f aca="false">IF(AND(OR(Dashboard!$B$5="All",D10117=Dashboard!$B$5),OR(Dashboard!$D$5="All",N10117=Dashboard!$D$5),OR(AND(C10117&lt;&gt;"",C10117&gt;=Dashboard!$F$5,C10117&lt;=Dashboard!$H$5),AND(C10117="",Dashboard!$F$5&lt;=1980,Dashboard!$H$5&gt;=2016))),1,0)</f>
        <v>1</v>
      </c>
      <c r="Q10117" s="0" t="n">
        <f aca="false">J10117*P10117+ROW()*0.00000001</f>
        <v>0.11010117</v>
      </c>
    </row>
    <row r="10118" customFormat="false" ht="15" hidden="false" customHeight="false" outlineLevel="0" collapsed="false">
      <c r="A10118" s="0" t="s">
        <v>7342</v>
      </c>
      <c r="B10118" s="0" t="s">
        <v>97</v>
      </c>
      <c r="C10118" s="0" t="n">
        <v>2011</v>
      </c>
      <c r="D10118" s="0" t="s">
        <v>71</v>
      </c>
      <c r="E10118" s="0" t="s">
        <v>243</v>
      </c>
      <c r="F10118" s="0" t="n">
        <v>0.08</v>
      </c>
      <c r="G10118" s="0" t="n">
        <v>0.02</v>
      </c>
      <c r="H10118" s="0" t="n">
        <v>0</v>
      </c>
      <c r="I10118" s="0" t="n">
        <v>0.01</v>
      </c>
      <c r="J10118" s="0" t="n">
        <v>0.11</v>
      </c>
      <c r="N10118" s="0" t="s">
        <v>35</v>
      </c>
      <c r="P10118" s="0" t="n">
        <f aca="false">IF(AND(OR(Dashboard!$B$5="All",D10118=Dashboard!$B$5),OR(Dashboard!$D$5="All",N10118=Dashboard!$D$5),OR(AND(C10118&lt;&gt;"",C10118&gt;=Dashboard!$F$5,C10118&lt;=Dashboard!$H$5),AND(C10118="",Dashboard!$F$5&lt;=1980,Dashboard!$H$5&gt;=2016))),1,0)</f>
        <v>1</v>
      </c>
      <c r="Q10118" s="0" t="n">
        <f aca="false">J10118*P10118+ROW()*0.00000001</f>
        <v>0.11010118</v>
      </c>
    </row>
    <row r="10119" customFormat="false" ht="15" hidden="false" customHeight="false" outlineLevel="0" collapsed="false">
      <c r="A10119" s="0" t="s">
        <v>5439</v>
      </c>
      <c r="B10119" s="0" t="s">
        <v>172</v>
      </c>
      <c r="C10119" s="0" t="n">
        <v>2014</v>
      </c>
      <c r="D10119" s="0" t="s">
        <v>71</v>
      </c>
      <c r="E10119" s="0" t="s">
        <v>91</v>
      </c>
      <c r="F10119" s="0" t="n">
        <v>0.07</v>
      </c>
      <c r="G10119" s="0" t="n">
        <v>0.03</v>
      </c>
      <c r="H10119" s="0" t="n">
        <v>0</v>
      </c>
      <c r="I10119" s="0" t="n">
        <v>0.01</v>
      </c>
      <c r="J10119" s="0" t="n">
        <v>0.11</v>
      </c>
      <c r="N10119" s="0" t="s">
        <v>66</v>
      </c>
      <c r="P10119" s="0" t="n">
        <f aca="false">IF(AND(OR(Dashboard!$B$5="All",D10119=Dashboard!$B$5),OR(Dashboard!$D$5="All",N10119=Dashboard!$D$5),OR(AND(C10119&lt;&gt;"",C10119&gt;=Dashboard!$F$5,C10119&lt;=Dashboard!$H$5),AND(C10119="",Dashboard!$F$5&lt;=1980,Dashboard!$H$5&gt;=2016))),1,0)</f>
        <v>1</v>
      </c>
      <c r="Q10119" s="0" t="n">
        <f aca="false">J10119*P10119+ROW()*0.00000001</f>
        <v>0.11010119</v>
      </c>
    </row>
    <row r="10120" customFormat="false" ht="15" hidden="false" customHeight="false" outlineLevel="0" collapsed="false">
      <c r="A10120" s="0" t="s">
        <v>7343</v>
      </c>
      <c r="B10120" s="0" t="s">
        <v>50</v>
      </c>
      <c r="C10120" s="0" t="n">
        <v>2007</v>
      </c>
      <c r="D10120" s="0" t="s">
        <v>58</v>
      </c>
      <c r="E10120" s="0" t="s">
        <v>7344</v>
      </c>
      <c r="F10120" s="0" t="n">
        <v>0.1</v>
      </c>
      <c r="G10120" s="0" t="n">
        <v>0</v>
      </c>
      <c r="H10120" s="0" t="n">
        <v>0</v>
      </c>
      <c r="I10120" s="0" t="n">
        <v>0.01</v>
      </c>
      <c r="J10120" s="0" t="n">
        <v>0.11</v>
      </c>
      <c r="M10120" s="0" t="s">
        <v>36</v>
      </c>
      <c r="N10120" s="0" t="s">
        <v>35</v>
      </c>
      <c r="P10120" s="0" t="n">
        <f aca="false">IF(AND(OR(Dashboard!$B$5="All",D10120=Dashboard!$B$5),OR(Dashboard!$D$5="All",N10120=Dashboard!$D$5),OR(AND(C10120&lt;&gt;"",C10120&gt;=Dashboard!$F$5,C10120&lt;=Dashboard!$H$5),AND(C10120="",Dashboard!$F$5&lt;=1980,Dashboard!$H$5&gt;=2016))),1,0)</f>
        <v>1</v>
      </c>
      <c r="Q10120" s="0" t="n">
        <f aca="false">J10120*P10120+ROW()*0.00000001</f>
        <v>0.1101012</v>
      </c>
    </row>
    <row r="10121" customFormat="false" ht="15" hidden="false" customHeight="false" outlineLevel="0" collapsed="false">
      <c r="A10121" s="0" t="s">
        <v>7345</v>
      </c>
      <c r="B10121" s="0" t="s">
        <v>85</v>
      </c>
      <c r="C10121" s="0" t="n">
        <v>2005</v>
      </c>
      <c r="D10121" s="0" t="s">
        <v>52</v>
      </c>
      <c r="E10121" s="0" t="s">
        <v>1524</v>
      </c>
      <c r="F10121" s="0" t="n">
        <v>0.08</v>
      </c>
      <c r="G10121" s="0" t="n">
        <v>0.03</v>
      </c>
      <c r="H10121" s="0" t="n">
        <v>0</v>
      </c>
      <c r="I10121" s="0" t="n">
        <v>0</v>
      </c>
      <c r="J10121" s="0" t="n">
        <v>0.11</v>
      </c>
      <c r="K10121" s="0" t="n">
        <v>52</v>
      </c>
      <c r="M10121" s="0" t="s">
        <v>36</v>
      </c>
      <c r="N10121" s="0" t="s">
        <v>35</v>
      </c>
      <c r="O10121" s="0" t="s">
        <v>53</v>
      </c>
      <c r="P10121" s="0" t="n">
        <f aca="false">IF(AND(OR(Dashboard!$B$5="All",D10121=Dashboard!$B$5),OR(Dashboard!$D$5="All",N10121=Dashboard!$D$5),OR(AND(C10121&lt;&gt;"",C10121&gt;=Dashboard!$F$5,C10121&lt;=Dashboard!$H$5),AND(C10121="",Dashboard!$F$5&lt;=1980,Dashboard!$H$5&gt;=2016))),1,0)</f>
        <v>1</v>
      </c>
      <c r="Q10121" s="0" t="n">
        <f aca="false">J10121*P10121+ROW()*0.00000001</f>
        <v>0.11010121</v>
      </c>
    </row>
    <row r="10122" customFormat="false" ht="15" hidden="false" customHeight="false" outlineLevel="0" collapsed="false">
      <c r="A10122" s="0" t="s">
        <v>7346</v>
      </c>
      <c r="B10122" s="0" t="s">
        <v>85</v>
      </c>
      <c r="C10122" s="0" t="n">
        <v>2004</v>
      </c>
      <c r="D10122" s="0" t="s">
        <v>246</v>
      </c>
      <c r="E10122" s="0" t="s">
        <v>160</v>
      </c>
      <c r="F10122" s="0" t="n">
        <v>0.08</v>
      </c>
      <c r="G10122" s="0" t="n">
        <v>0.03</v>
      </c>
      <c r="H10122" s="0" t="n">
        <v>0</v>
      </c>
      <c r="I10122" s="0" t="n">
        <v>0</v>
      </c>
      <c r="J10122" s="0" t="n">
        <v>0.11</v>
      </c>
      <c r="L10122" s="0" t="n">
        <v>6.8</v>
      </c>
      <c r="M10122" s="0" t="s">
        <v>36</v>
      </c>
      <c r="N10122" s="0" t="s">
        <v>35</v>
      </c>
      <c r="P10122" s="0" t="n">
        <f aca="false">IF(AND(OR(Dashboard!$B$5="All",D10122=Dashboard!$B$5),OR(Dashboard!$D$5="All",N10122=Dashboard!$D$5),OR(AND(C10122&lt;&gt;"",C10122&gt;=Dashboard!$F$5,C10122&lt;=Dashboard!$H$5),AND(C10122="",Dashboard!$F$5&lt;=1980,Dashboard!$H$5&gt;=2016))),1,0)</f>
        <v>1</v>
      </c>
      <c r="Q10122" s="0" t="n">
        <f aca="false">J10122*P10122+ROW()*0.00000001</f>
        <v>0.11010122</v>
      </c>
    </row>
    <row r="10123" customFormat="false" ht="15" hidden="false" customHeight="false" outlineLevel="0" collapsed="false">
      <c r="A10123" s="0" t="s">
        <v>7347</v>
      </c>
      <c r="B10123" s="0" t="s">
        <v>186</v>
      </c>
      <c r="C10123" s="0" t="n">
        <v>2002</v>
      </c>
      <c r="D10123" s="0" t="s">
        <v>34</v>
      </c>
      <c r="E10123" s="0" t="s">
        <v>154</v>
      </c>
      <c r="F10123" s="0" t="n">
        <v>0.09</v>
      </c>
      <c r="G10123" s="0" t="n">
        <v>0.02</v>
      </c>
      <c r="H10123" s="0" t="n">
        <v>0</v>
      </c>
      <c r="I10123" s="0" t="n">
        <v>0</v>
      </c>
      <c r="J10123" s="0" t="n">
        <v>0.11</v>
      </c>
      <c r="K10123" s="0" t="n">
        <v>66</v>
      </c>
      <c r="M10123" s="0" t="s">
        <v>36</v>
      </c>
      <c r="N10123" s="0" t="s">
        <v>35</v>
      </c>
      <c r="O10123" s="0" t="s">
        <v>67</v>
      </c>
      <c r="P10123" s="0" t="n">
        <f aca="false">IF(AND(OR(Dashboard!$B$5="All",D10123=Dashboard!$B$5),OR(Dashboard!$D$5="All",N10123=Dashboard!$D$5),OR(AND(C10123&lt;&gt;"",C10123&gt;=Dashboard!$F$5,C10123&lt;=Dashboard!$H$5),AND(C10123="",Dashboard!$F$5&lt;=1980,Dashboard!$H$5&gt;=2016))),1,0)</f>
        <v>1</v>
      </c>
      <c r="Q10123" s="0" t="n">
        <f aca="false">J10123*P10123+ROW()*0.00000001</f>
        <v>0.11010123</v>
      </c>
    </row>
    <row r="10124" customFormat="false" ht="15" hidden="false" customHeight="false" outlineLevel="0" collapsed="false">
      <c r="A10124" s="0" t="s">
        <v>7348</v>
      </c>
      <c r="B10124" s="0" t="s">
        <v>164</v>
      </c>
      <c r="C10124" s="0" t="n">
        <v>2011</v>
      </c>
      <c r="D10124" s="0" t="s">
        <v>114</v>
      </c>
      <c r="E10124" s="0" t="s">
        <v>6736</v>
      </c>
      <c r="F10124" s="0" t="n">
        <v>0</v>
      </c>
      <c r="G10124" s="0" t="n">
        <v>0</v>
      </c>
      <c r="H10124" s="0" t="n">
        <v>0.11</v>
      </c>
      <c r="I10124" s="0" t="n">
        <v>0</v>
      </c>
      <c r="J10124" s="0" t="n">
        <v>0.11</v>
      </c>
      <c r="N10124" s="0" t="s">
        <v>74</v>
      </c>
      <c r="P10124" s="0" t="n">
        <f aca="false">IF(AND(OR(Dashboard!$B$5="All",D10124=Dashboard!$B$5),OR(Dashboard!$D$5="All",N10124=Dashboard!$D$5),OR(AND(C10124&lt;&gt;"",C10124&gt;=Dashboard!$F$5,C10124&lt;=Dashboard!$H$5),AND(C10124="",Dashboard!$F$5&lt;=1980,Dashboard!$H$5&gt;=2016))),1,0)</f>
        <v>1</v>
      </c>
      <c r="Q10124" s="0" t="n">
        <f aca="false">J10124*P10124+ROW()*0.00000001</f>
        <v>0.11010124</v>
      </c>
    </row>
    <row r="10125" customFormat="false" ht="15" hidden="false" customHeight="false" outlineLevel="0" collapsed="false">
      <c r="A10125" s="0" t="s">
        <v>3644</v>
      </c>
      <c r="B10125" s="0" t="s">
        <v>76</v>
      </c>
      <c r="C10125" s="0" t="n">
        <v>2011</v>
      </c>
      <c r="D10125" s="0" t="s">
        <v>102</v>
      </c>
      <c r="E10125" s="0" t="s">
        <v>418</v>
      </c>
      <c r="F10125" s="0" t="n">
        <v>0.05</v>
      </c>
      <c r="G10125" s="0" t="n">
        <v>0.04</v>
      </c>
      <c r="H10125" s="0" t="n">
        <v>0</v>
      </c>
      <c r="I10125" s="0" t="n">
        <v>0.01</v>
      </c>
      <c r="J10125" s="0" t="n">
        <v>0.11</v>
      </c>
      <c r="L10125" s="0" t="n">
        <v>3.4</v>
      </c>
      <c r="M10125" s="0" t="s">
        <v>103</v>
      </c>
      <c r="N10125" s="0" t="s">
        <v>74</v>
      </c>
      <c r="P10125" s="0" t="n">
        <f aca="false">IF(AND(OR(Dashboard!$B$5="All",D10125=Dashboard!$B$5),OR(Dashboard!$D$5="All",N10125=Dashboard!$D$5),OR(AND(C10125&lt;&gt;"",C10125&gt;=Dashboard!$F$5,C10125&lt;=Dashboard!$H$5),AND(C10125="",Dashboard!$F$5&lt;=1980,Dashboard!$H$5&gt;=2016))),1,0)</f>
        <v>1</v>
      </c>
      <c r="Q10125" s="0" t="n">
        <f aca="false">J10125*P10125+ROW()*0.00000001</f>
        <v>0.11010125</v>
      </c>
    </row>
    <row r="10126" customFormat="false" ht="15" hidden="false" customHeight="false" outlineLevel="0" collapsed="false">
      <c r="A10126" s="0" t="s">
        <v>4542</v>
      </c>
      <c r="B10126" s="0" t="s">
        <v>76</v>
      </c>
      <c r="C10126" s="0" t="n">
        <v>2007</v>
      </c>
      <c r="D10126" s="0" t="s">
        <v>34</v>
      </c>
      <c r="E10126" s="0" t="s">
        <v>220</v>
      </c>
      <c r="F10126" s="0" t="n">
        <v>0</v>
      </c>
      <c r="G10126" s="0" t="n">
        <v>0</v>
      </c>
      <c r="H10126" s="0" t="n">
        <v>0.11</v>
      </c>
      <c r="I10126" s="0" t="n">
        <v>0</v>
      </c>
      <c r="J10126" s="0" t="n">
        <v>0.11</v>
      </c>
      <c r="K10126" s="0" t="n">
        <v>80</v>
      </c>
      <c r="L10126" s="0" t="n">
        <v>8.8</v>
      </c>
      <c r="M10126" s="0" t="s">
        <v>36</v>
      </c>
      <c r="N10126" s="0" t="s">
        <v>74</v>
      </c>
      <c r="O10126" s="0" t="s">
        <v>37</v>
      </c>
      <c r="P10126" s="0" t="n">
        <f aca="false">IF(AND(OR(Dashboard!$B$5="All",D10126=Dashboard!$B$5),OR(Dashboard!$D$5="All",N10126=Dashboard!$D$5),OR(AND(C10126&lt;&gt;"",C10126&gt;=Dashboard!$F$5,C10126&lt;=Dashboard!$H$5),AND(C10126="",Dashboard!$F$5&lt;=1980,Dashboard!$H$5&gt;=2016))),1,0)</f>
        <v>1</v>
      </c>
      <c r="Q10126" s="0" t="n">
        <f aca="false">J10126*P10126+ROW()*0.00000001</f>
        <v>0.11010126</v>
      </c>
    </row>
    <row r="10127" customFormat="false" ht="15" hidden="false" customHeight="false" outlineLevel="0" collapsed="false">
      <c r="A10127" s="0" t="s">
        <v>7349</v>
      </c>
      <c r="B10127" s="0" t="s">
        <v>50</v>
      </c>
      <c r="C10127" s="0" t="n">
        <v>2010</v>
      </c>
      <c r="D10127" s="0" t="s">
        <v>56</v>
      </c>
      <c r="E10127" s="0" t="s">
        <v>1485</v>
      </c>
      <c r="F10127" s="0" t="n">
        <v>0.09</v>
      </c>
      <c r="G10127" s="0" t="n">
        <v>0.01</v>
      </c>
      <c r="H10127" s="0" t="n">
        <v>0</v>
      </c>
      <c r="I10127" s="0" t="n">
        <v>0.01</v>
      </c>
      <c r="J10127" s="0" t="n">
        <v>0.11</v>
      </c>
      <c r="K10127" s="0" t="n">
        <v>75</v>
      </c>
      <c r="L10127" s="0" t="n">
        <v>8.3</v>
      </c>
      <c r="M10127" s="0" t="s">
        <v>73</v>
      </c>
      <c r="N10127" s="0" t="s">
        <v>35</v>
      </c>
      <c r="O10127" s="0" t="s">
        <v>37</v>
      </c>
      <c r="P10127" s="0" t="n">
        <f aca="false">IF(AND(OR(Dashboard!$B$5="All",D10127=Dashboard!$B$5),OR(Dashboard!$D$5="All",N10127=Dashboard!$D$5),OR(AND(C10127&lt;&gt;"",C10127&gt;=Dashboard!$F$5,C10127&lt;=Dashboard!$H$5),AND(C10127="",Dashboard!$F$5&lt;=1980,Dashboard!$H$5&gt;=2016))),1,0)</f>
        <v>1</v>
      </c>
      <c r="Q10127" s="0" t="n">
        <f aca="false">J10127*P10127+ROW()*0.00000001</f>
        <v>0.11010127</v>
      </c>
    </row>
    <row r="10128" customFormat="false" ht="15" hidden="false" customHeight="false" outlineLevel="0" collapsed="false">
      <c r="A10128" s="0" t="s">
        <v>7350</v>
      </c>
      <c r="B10128" s="0" t="s">
        <v>873</v>
      </c>
      <c r="C10128" s="0" t="n">
        <v>1995</v>
      </c>
      <c r="D10128" s="0" t="s">
        <v>52</v>
      </c>
      <c r="E10128" s="0" t="s">
        <v>154</v>
      </c>
      <c r="F10128" s="0" t="n">
        <v>0</v>
      </c>
      <c r="G10128" s="0" t="n">
        <v>0</v>
      </c>
      <c r="H10128" s="0" t="n">
        <v>0.11</v>
      </c>
      <c r="I10128" s="0" t="n">
        <v>0</v>
      </c>
      <c r="J10128" s="0" t="n">
        <v>0.11</v>
      </c>
      <c r="N10128" s="0" t="s">
        <v>154</v>
      </c>
      <c r="P10128" s="0" t="n">
        <f aca="false">IF(AND(OR(Dashboard!$B$5="All",D10128=Dashboard!$B$5),OR(Dashboard!$D$5="All",N10128=Dashboard!$D$5),OR(AND(C10128&lt;&gt;"",C10128&gt;=Dashboard!$F$5,C10128&lt;=Dashboard!$H$5),AND(C10128="",Dashboard!$F$5&lt;=1980,Dashboard!$H$5&gt;=2016))),1,0)</f>
        <v>1</v>
      </c>
      <c r="Q10128" s="0" t="n">
        <f aca="false">J10128*P10128+ROW()*0.00000001</f>
        <v>0.11010128</v>
      </c>
    </row>
    <row r="10129" customFormat="false" ht="15" hidden="false" customHeight="false" outlineLevel="0" collapsed="false">
      <c r="A10129" s="0" t="s">
        <v>2544</v>
      </c>
      <c r="B10129" s="0" t="s">
        <v>50</v>
      </c>
      <c r="C10129" s="0" t="n">
        <v>2005</v>
      </c>
      <c r="D10129" s="0" t="s">
        <v>56</v>
      </c>
      <c r="E10129" s="0" t="s">
        <v>142</v>
      </c>
      <c r="F10129" s="0" t="n">
        <v>0.1</v>
      </c>
      <c r="G10129" s="0" t="n">
        <v>0</v>
      </c>
      <c r="H10129" s="0" t="n">
        <v>0</v>
      </c>
      <c r="I10129" s="0" t="n">
        <v>0.01</v>
      </c>
      <c r="J10129" s="0" t="n">
        <v>0.11</v>
      </c>
      <c r="K10129" s="0" t="n">
        <v>58</v>
      </c>
      <c r="L10129" s="0" t="n">
        <v>7.5</v>
      </c>
      <c r="M10129" s="0" t="s">
        <v>103</v>
      </c>
      <c r="N10129" s="0" t="s">
        <v>35</v>
      </c>
      <c r="O10129" s="0" t="s">
        <v>53</v>
      </c>
      <c r="P10129" s="0" t="n">
        <f aca="false">IF(AND(OR(Dashboard!$B$5="All",D10129=Dashboard!$B$5),OR(Dashboard!$D$5="All",N10129=Dashboard!$D$5),OR(AND(C10129&lt;&gt;"",C10129&gt;=Dashboard!$F$5,C10129&lt;=Dashboard!$H$5),AND(C10129="",Dashboard!$F$5&lt;=1980,Dashboard!$H$5&gt;=2016))),1,0)</f>
        <v>1</v>
      </c>
      <c r="Q10129" s="0" t="n">
        <f aca="false">J10129*P10129+ROW()*0.00000001</f>
        <v>0.11010129</v>
      </c>
    </row>
    <row r="10130" customFormat="false" ht="15" hidden="false" customHeight="false" outlineLevel="0" collapsed="false">
      <c r="A10130" s="0" t="s">
        <v>7351</v>
      </c>
      <c r="B10130" s="0" t="s">
        <v>50</v>
      </c>
      <c r="C10130" s="0" t="n">
        <v>2007</v>
      </c>
      <c r="D10130" s="0" t="s">
        <v>246</v>
      </c>
      <c r="E10130" s="0" t="s">
        <v>35</v>
      </c>
      <c r="F10130" s="0" t="n">
        <v>0</v>
      </c>
      <c r="G10130" s="0" t="n">
        <v>0</v>
      </c>
      <c r="H10130" s="0" t="n">
        <v>0.11</v>
      </c>
      <c r="I10130" s="0" t="n">
        <v>0</v>
      </c>
      <c r="J10130" s="0" t="n">
        <v>0.11</v>
      </c>
      <c r="N10130" s="0" t="s">
        <v>35</v>
      </c>
      <c r="P10130" s="0" t="n">
        <f aca="false">IF(AND(OR(Dashboard!$B$5="All",D10130=Dashboard!$B$5),OR(Dashboard!$D$5="All",N10130=Dashboard!$D$5),OR(AND(C10130&lt;&gt;"",C10130&gt;=Dashboard!$F$5,C10130&lt;=Dashboard!$H$5),AND(C10130="",Dashboard!$F$5&lt;=1980,Dashboard!$H$5&gt;=2016))),1,0)</f>
        <v>1</v>
      </c>
      <c r="Q10130" s="0" t="n">
        <f aca="false">J10130*P10130+ROW()*0.00000001</f>
        <v>0.1101013</v>
      </c>
    </row>
    <row r="10131" customFormat="false" ht="15" hidden="false" customHeight="false" outlineLevel="0" collapsed="false">
      <c r="A10131" s="0" t="s">
        <v>7352</v>
      </c>
      <c r="B10131" s="0" t="s">
        <v>164</v>
      </c>
      <c r="C10131" s="0" t="n">
        <v>2010</v>
      </c>
      <c r="D10131" s="0" t="s">
        <v>102</v>
      </c>
      <c r="E10131" s="0" t="s">
        <v>2792</v>
      </c>
      <c r="F10131" s="0" t="n">
        <v>0.07</v>
      </c>
      <c r="G10131" s="0" t="n">
        <v>0.01</v>
      </c>
      <c r="H10131" s="0" t="n">
        <v>0.03</v>
      </c>
      <c r="I10131" s="0" t="n">
        <v>0.01</v>
      </c>
      <c r="J10131" s="0" t="n">
        <v>0.11</v>
      </c>
      <c r="K10131" s="0" t="n">
        <v>82</v>
      </c>
      <c r="L10131" s="0" t="n">
        <v>7.8</v>
      </c>
      <c r="M10131" s="0" t="s">
        <v>103</v>
      </c>
      <c r="N10131" s="0" t="s">
        <v>74</v>
      </c>
      <c r="O10131" s="0" t="s">
        <v>42</v>
      </c>
      <c r="P10131" s="0" t="n">
        <f aca="false">IF(AND(OR(Dashboard!$B$5="All",D10131=Dashboard!$B$5),OR(Dashboard!$D$5="All",N10131=Dashboard!$D$5),OR(AND(C10131&lt;&gt;"",C10131&gt;=Dashboard!$F$5,C10131&lt;=Dashboard!$H$5),AND(C10131="",Dashboard!$F$5&lt;=1980,Dashboard!$H$5&gt;=2016))),1,0)</f>
        <v>1</v>
      </c>
      <c r="Q10131" s="0" t="n">
        <f aca="false">J10131*P10131+ROW()*0.00000001</f>
        <v>0.11010131</v>
      </c>
    </row>
    <row r="10132" customFormat="false" ht="15" hidden="false" customHeight="false" outlineLevel="0" collapsed="false">
      <c r="A10132" s="0" t="s">
        <v>7353</v>
      </c>
      <c r="B10132" s="0" t="s">
        <v>76</v>
      </c>
      <c r="C10132" s="0" t="n">
        <v>2004</v>
      </c>
      <c r="D10132" s="0" t="s">
        <v>58</v>
      </c>
      <c r="E10132" s="0" t="s">
        <v>220</v>
      </c>
      <c r="F10132" s="0" t="n">
        <v>0.05</v>
      </c>
      <c r="G10132" s="0" t="n">
        <v>0.04</v>
      </c>
      <c r="H10132" s="0" t="n">
        <v>0</v>
      </c>
      <c r="I10132" s="0" t="n">
        <v>0.01</v>
      </c>
      <c r="J10132" s="0" t="n">
        <v>0.11</v>
      </c>
      <c r="K10132" s="0" t="n">
        <v>66</v>
      </c>
      <c r="L10132" s="0" t="n">
        <v>7</v>
      </c>
      <c r="M10132" s="0" t="s">
        <v>103</v>
      </c>
      <c r="N10132" s="0" t="s">
        <v>74</v>
      </c>
      <c r="O10132" s="0" t="s">
        <v>67</v>
      </c>
      <c r="P10132" s="0" t="n">
        <f aca="false">IF(AND(OR(Dashboard!$B$5="All",D10132=Dashboard!$B$5),OR(Dashboard!$D$5="All",N10132=Dashboard!$D$5),OR(AND(C10132&lt;&gt;"",C10132&gt;=Dashboard!$F$5,C10132&lt;=Dashboard!$H$5),AND(C10132="",Dashboard!$F$5&lt;=1980,Dashboard!$H$5&gt;=2016))),1,0)</f>
        <v>1</v>
      </c>
      <c r="Q10132" s="0" t="n">
        <f aca="false">J10132*P10132+ROW()*0.00000001</f>
        <v>0.11010132</v>
      </c>
    </row>
    <row r="10133" customFormat="false" ht="15" hidden="false" customHeight="false" outlineLevel="0" collapsed="false">
      <c r="A10133" s="0" t="s">
        <v>7354</v>
      </c>
      <c r="B10133" s="0" t="s">
        <v>50</v>
      </c>
      <c r="C10133" s="0" t="n">
        <v>2008</v>
      </c>
      <c r="D10133" s="0" t="s">
        <v>114</v>
      </c>
      <c r="E10133" s="0" t="s">
        <v>220</v>
      </c>
      <c r="F10133" s="0" t="n">
        <v>0</v>
      </c>
      <c r="G10133" s="0" t="n">
        <v>0</v>
      </c>
      <c r="H10133" s="0" t="n">
        <v>0.11</v>
      </c>
      <c r="I10133" s="0" t="n">
        <v>0</v>
      </c>
      <c r="J10133" s="0" t="n">
        <v>0.11</v>
      </c>
      <c r="N10133" s="0" t="s">
        <v>35</v>
      </c>
      <c r="P10133" s="0" t="n">
        <f aca="false">IF(AND(OR(Dashboard!$B$5="All",D10133=Dashboard!$B$5),OR(Dashboard!$D$5="All",N10133=Dashboard!$D$5),OR(AND(C10133&lt;&gt;"",C10133&gt;=Dashboard!$F$5,C10133&lt;=Dashboard!$H$5),AND(C10133="",Dashboard!$F$5&lt;=1980,Dashboard!$H$5&gt;=2016))),1,0)</f>
        <v>1</v>
      </c>
      <c r="Q10133" s="0" t="n">
        <f aca="false">J10133*P10133+ROW()*0.00000001</f>
        <v>0.11010133</v>
      </c>
    </row>
    <row r="10134" customFormat="false" ht="15" hidden="false" customHeight="false" outlineLevel="0" collapsed="false">
      <c r="A10134" s="0" t="s">
        <v>7355</v>
      </c>
      <c r="B10134" s="0" t="s">
        <v>85</v>
      </c>
      <c r="C10134" s="0" t="n">
        <v>2002</v>
      </c>
      <c r="D10134" s="0" t="s">
        <v>16</v>
      </c>
      <c r="E10134" s="0" t="s">
        <v>124</v>
      </c>
      <c r="F10134" s="0" t="n">
        <v>0.08</v>
      </c>
      <c r="G10134" s="0" t="n">
        <v>0.03</v>
      </c>
      <c r="H10134" s="0" t="n">
        <v>0</v>
      </c>
      <c r="I10134" s="0" t="n">
        <v>0</v>
      </c>
      <c r="J10134" s="0" t="n">
        <v>0.11</v>
      </c>
      <c r="N10134" s="0" t="s">
        <v>35</v>
      </c>
      <c r="P10134" s="0" t="n">
        <f aca="false">IF(AND(OR(Dashboard!$B$5="All",D10134=Dashboard!$B$5),OR(Dashboard!$D$5="All",N10134=Dashboard!$D$5),OR(AND(C10134&lt;&gt;"",C10134&gt;=Dashboard!$F$5,C10134&lt;=Dashboard!$H$5),AND(C10134="",Dashboard!$F$5&lt;=1980,Dashboard!$H$5&gt;=2016))),1,0)</f>
        <v>1</v>
      </c>
      <c r="Q10134" s="0" t="n">
        <f aca="false">J10134*P10134+ROW()*0.00000001</f>
        <v>0.11010134</v>
      </c>
    </row>
    <row r="10135" customFormat="false" ht="15" hidden="false" customHeight="false" outlineLevel="0" collapsed="false">
      <c r="A10135" s="0" t="s">
        <v>7356</v>
      </c>
      <c r="B10135" s="0" t="s">
        <v>33</v>
      </c>
      <c r="C10135" s="0" t="n">
        <v>2008</v>
      </c>
      <c r="D10135" s="0" t="s">
        <v>41</v>
      </c>
      <c r="E10135" s="0" t="s">
        <v>91</v>
      </c>
      <c r="F10135" s="0" t="n">
        <v>0.1</v>
      </c>
      <c r="G10135" s="0" t="n">
        <v>0</v>
      </c>
      <c r="H10135" s="0" t="n">
        <v>0</v>
      </c>
      <c r="I10135" s="0" t="n">
        <v>0.01</v>
      </c>
      <c r="J10135" s="0" t="n">
        <v>0.11</v>
      </c>
      <c r="K10135" s="0" t="n">
        <v>26</v>
      </c>
      <c r="L10135" s="0" t="n">
        <v>3.8</v>
      </c>
      <c r="M10135" s="0" t="s">
        <v>103</v>
      </c>
      <c r="N10135" s="0" t="s">
        <v>35</v>
      </c>
      <c r="O10135" s="0" t="s">
        <v>177</v>
      </c>
      <c r="P10135" s="0" t="n">
        <f aca="false">IF(AND(OR(Dashboard!$B$5="All",D10135=Dashboard!$B$5),OR(Dashboard!$D$5="All",N10135=Dashboard!$D$5),OR(AND(C10135&lt;&gt;"",C10135&gt;=Dashboard!$F$5,C10135&lt;=Dashboard!$H$5),AND(C10135="",Dashboard!$F$5&lt;=1980,Dashboard!$H$5&gt;=2016))),1,0)</f>
        <v>1</v>
      </c>
      <c r="Q10135" s="0" t="n">
        <f aca="false">J10135*P10135+ROW()*0.00000001</f>
        <v>0.11010135</v>
      </c>
    </row>
    <row r="10136" customFormat="false" ht="15" hidden="false" customHeight="false" outlineLevel="0" collapsed="false">
      <c r="A10136" s="0" t="s">
        <v>2464</v>
      </c>
      <c r="B10136" s="0" t="s">
        <v>144</v>
      </c>
      <c r="C10136" s="0" t="n">
        <v>2003</v>
      </c>
      <c r="D10136" s="0" t="s">
        <v>16</v>
      </c>
      <c r="E10136" s="0" t="s">
        <v>418</v>
      </c>
      <c r="F10136" s="0" t="n">
        <v>0.08</v>
      </c>
      <c r="G10136" s="0" t="n">
        <v>0.02</v>
      </c>
      <c r="H10136" s="0" t="n">
        <v>0</v>
      </c>
      <c r="I10136" s="0" t="n">
        <v>0</v>
      </c>
      <c r="J10136" s="0" t="n">
        <v>0.11</v>
      </c>
      <c r="N10136" s="0" t="s">
        <v>66</v>
      </c>
      <c r="P10136" s="0" t="n">
        <f aca="false">IF(AND(OR(Dashboard!$B$5="All",D10136=Dashboard!$B$5),OR(Dashboard!$D$5="All",N10136=Dashboard!$D$5),OR(AND(C10136&lt;&gt;"",C10136&gt;=Dashboard!$F$5,C10136&lt;=Dashboard!$H$5),AND(C10136="",Dashboard!$F$5&lt;=1980,Dashboard!$H$5&gt;=2016))),1,0)</f>
        <v>1</v>
      </c>
      <c r="Q10136" s="0" t="n">
        <f aca="false">J10136*P10136+ROW()*0.00000001</f>
        <v>0.11010136</v>
      </c>
    </row>
    <row r="10137" customFormat="false" ht="15" hidden="false" customHeight="false" outlineLevel="0" collapsed="false">
      <c r="A10137" s="0" t="s">
        <v>7357</v>
      </c>
      <c r="B10137" s="0" t="s">
        <v>186</v>
      </c>
      <c r="C10137" s="0" t="n">
        <v>2002</v>
      </c>
      <c r="D10137" s="0" t="s">
        <v>102</v>
      </c>
      <c r="E10137" s="0" t="s">
        <v>211</v>
      </c>
      <c r="F10137" s="0" t="n">
        <v>0.09</v>
      </c>
      <c r="G10137" s="0" t="n">
        <v>0.02</v>
      </c>
      <c r="H10137" s="0" t="n">
        <v>0</v>
      </c>
      <c r="I10137" s="0" t="n">
        <v>0</v>
      </c>
      <c r="J10137" s="0" t="n">
        <v>0.11</v>
      </c>
      <c r="K10137" s="0" t="n">
        <v>68</v>
      </c>
      <c r="L10137" s="0" t="n">
        <v>8.9</v>
      </c>
      <c r="M10137" s="0" t="s">
        <v>103</v>
      </c>
      <c r="N10137" s="0" t="s">
        <v>35</v>
      </c>
      <c r="O10137" s="0" t="s">
        <v>67</v>
      </c>
      <c r="P10137" s="0" t="n">
        <f aca="false">IF(AND(OR(Dashboard!$B$5="All",D10137=Dashboard!$B$5),OR(Dashboard!$D$5="All",N10137=Dashboard!$D$5),OR(AND(C10137&lt;&gt;"",C10137&gt;=Dashboard!$F$5,C10137&lt;=Dashboard!$H$5),AND(C10137="",Dashboard!$F$5&lt;=1980,Dashboard!$H$5&gt;=2016))),1,0)</f>
        <v>1</v>
      </c>
      <c r="Q10137" s="0" t="n">
        <f aca="false">J10137*P10137+ROW()*0.00000001</f>
        <v>0.11010137</v>
      </c>
    </row>
    <row r="10138" customFormat="false" ht="15" hidden="false" customHeight="false" outlineLevel="0" collapsed="false">
      <c r="A10138" s="0" t="s">
        <v>3242</v>
      </c>
      <c r="B10138" s="0" t="s">
        <v>186</v>
      </c>
      <c r="C10138" s="0" t="n">
        <v>2002</v>
      </c>
      <c r="D10138" s="0" t="s">
        <v>41</v>
      </c>
      <c r="E10138" s="0" t="s">
        <v>418</v>
      </c>
      <c r="F10138" s="0" t="n">
        <v>0.09</v>
      </c>
      <c r="G10138" s="0" t="n">
        <v>0.02</v>
      </c>
      <c r="H10138" s="0" t="n">
        <v>0</v>
      </c>
      <c r="I10138" s="0" t="n">
        <v>0</v>
      </c>
      <c r="J10138" s="0" t="n">
        <v>0.11</v>
      </c>
      <c r="K10138" s="0" t="n">
        <v>55</v>
      </c>
      <c r="L10138" s="0" t="n">
        <v>6.4</v>
      </c>
      <c r="M10138" s="0" t="s">
        <v>36</v>
      </c>
      <c r="N10138" s="0" t="s">
        <v>35</v>
      </c>
      <c r="O10138" s="0" t="s">
        <v>53</v>
      </c>
      <c r="P10138" s="0" t="n">
        <f aca="false">IF(AND(OR(Dashboard!$B$5="All",D10138=Dashboard!$B$5),OR(Dashboard!$D$5="All",N10138=Dashboard!$D$5),OR(AND(C10138&lt;&gt;"",C10138&gt;=Dashboard!$F$5,C10138&lt;=Dashboard!$H$5),AND(C10138="",Dashboard!$F$5&lt;=1980,Dashboard!$H$5&gt;=2016))),1,0)</f>
        <v>1</v>
      </c>
      <c r="Q10138" s="0" t="n">
        <f aca="false">J10138*P10138+ROW()*0.00000001</f>
        <v>0.11010138</v>
      </c>
    </row>
    <row r="10139" customFormat="false" ht="15" hidden="false" customHeight="false" outlineLevel="0" collapsed="false">
      <c r="A10139" s="0" t="s">
        <v>6039</v>
      </c>
      <c r="B10139" s="0" t="s">
        <v>64</v>
      </c>
      <c r="C10139" s="0" t="n">
        <v>2006</v>
      </c>
      <c r="D10139" s="0" t="s">
        <v>16</v>
      </c>
      <c r="E10139" s="0" t="s">
        <v>124</v>
      </c>
      <c r="F10139" s="0" t="n">
        <v>0.1</v>
      </c>
      <c r="G10139" s="0" t="n">
        <v>0</v>
      </c>
      <c r="H10139" s="0" t="n">
        <v>0</v>
      </c>
      <c r="I10139" s="0" t="n">
        <v>0.01</v>
      </c>
      <c r="J10139" s="0" t="n">
        <v>0.11</v>
      </c>
      <c r="K10139" s="0" t="n">
        <v>59</v>
      </c>
      <c r="L10139" s="0" t="n">
        <v>7.3</v>
      </c>
      <c r="M10139" s="0" t="s">
        <v>125</v>
      </c>
      <c r="N10139" s="0" t="s">
        <v>66</v>
      </c>
      <c r="O10139" s="0" t="s">
        <v>53</v>
      </c>
      <c r="P10139" s="0" t="n">
        <f aca="false">IF(AND(OR(Dashboard!$B$5="All",D10139=Dashboard!$B$5),OR(Dashboard!$D$5="All",N10139=Dashboard!$D$5),OR(AND(C10139&lt;&gt;"",C10139&gt;=Dashboard!$F$5,C10139&lt;=Dashboard!$H$5),AND(C10139="",Dashboard!$F$5&lt;=1980,Dashboard!$H$5&gt;=2016))),1,0)</f>
        <v>1</v>
      </c>
      <c r="Q10139" s="0" t="n">
        <f aca="false">J10139*P10139+ROW()*0.00000001</f>
        <v>0.11010139</v>
      </c>
    </row>
    <row r="10140" customFormat="false" ht="15" hidden="false" customHeight="false" outlineLevel="0" collapsed="false">
      <c r="A10140" s="0" t="s">
        <v>6367</v>
      </c>
      <c r="B10140" s="0" t="s">
        <v>70</v>
      </c>
      <c r="C10140" s="0" t="n">
        <v>2013</v>
      </c>
      <c r="D10140" s="0" t="s">
        <v>71</v>
      </c>
      <c r="E10140" s="0" t="s">
        <v>2334</v>
      </c>
      <c r="F10140" s="0" t="n">
        <v>0.05</v>
      </c>
      <c r="G10140" s="0" t="n">
        <v>0.01</v>
      </c>
      <c r="H10140" s="0" t="n">
        <v>0.04</v>
      </c>
      <c r="I10140" s="0" t="n">
        <v>0.01</v>
      </c>
      <c r="J10140" s="0" t="n">
        <v>0.11</v>
      </c>
      <c r="N10140" s="0" t="s">
        <v>74</v>
      </c>
      <c r="P10140" s="0" t="n">
        <f aca="false">IF(AND(OR(Dashboard!$B$5="All",D10140=Dashboard!$B$5),OR(Dashboard!$D$5="All",N10140=Dashboard!$D$5),OR(AND(C10140&lt;&gt;"",C10140&gt;=Dashboard!$F$5,C10140&lt;=Dashboard!$H$5),AND(C10140="",Dashboard!$F$5&lt;=1980,Dashboard!$H$5&gt;=2016))),1,0)</f>
        <v>1</v>
      </c>
      <c r="Q10140" s="0" t="n">
        <f aca="false">J10140*P10140+ROW()*0.00000001</f>
        <v>0.1101014</v>
      </c>
    </row>
    <row r="10141" customFormat="false" ht="15" hidden="false" customHeight="false" outlineLevel="0" collapsed="false">
      <c r="A10141" s="0" t="s">
        <v>5514</v>
      </c>
      <c r="B10141" s="0" t="s">
        <v>50</v>
      </c>
      <c r="C10141" s="0" t="n">
        <v>2011</v>
      </c>
      <c r="D10141" s="0" t="s">
        <v>16</v>
      </c>
      <c r="E10141" s="0" t="s">
        <v>418</v>
      </c>
      <c r="F10141" s="0" t="n">
        <v>0.08</v>
      </c>
      <c r="G10141" s="0" t="n">
        <v>0.02</v>
      </c>
      <c r="H10141" s="0" t="n">
        <v>0</v>
      </c>
      <c r="I10141" s="0" t="n">
        <v>0.01</v>
      </c>
      <c r="J10141" s="0" t="n">
        <v>0.11</v>
      </c>
      <c r="K10141" s="0" t="n">
        <v>75</v>
      </c>
      <c r="L10141" s="0" t="n">
        <v>8.2</v>
      </c>
      <c r="M10141" s="0" t="s">
        <v>36</v>
      </c>
      <c r="N10141" s="0" t="s">
        <v>35</v>
      </c>
      <c r="O10141" s="0" t="s">
        <v>37</v>
      </c>
      <c r="P10141" s="0" t="n">
        <f aca="false">IF(AND(OR(Dashboard!$B$5="All",D10141=Dashboard!$B$5),OR(Dashboard!$D$5="All",N10141=Dashboard!$D$5),OR(AND(C10141&lt;&gt;"",C10141&gt;=Dashboard!$F$5,C10141&lt;=Dashboard!$H$5),AND(C10141="",Dashboard!$F$5&lt;=1980,Dashboard!$H$5&gt;=2016))),1,0)</f>
        <v>1</v>
      </c>
      <c r="Q10141" s="0" t="n">
        <f aca="false">J10141*P10141+ROW()*0.00000001</f>
        <v>0.11010141</v>
      </c>
    </row>
    <row r="10142" customFormat="false" ht="15" hidden="false" customHeight="false" outlineLevel="0" collapsed="false">
      <c r="A10142" s="0" t="s">
        <v>4547</v>
      </c>
      <c r="B10142" s="0" t="s">
        <v>152</v>
      </c>
      <c r="C10142" s="0" t="n">
        <v>2011</v>
      </c>
      <c r="D10142" s="0" t="s">
        <v>56</v>
      </c>
      <c r="E10142" s="0" t="s">
        <v>124</v>
      </c>
      <c r="F10142" s="0" t="n">
        <v>0.05</v>
      </c>
      <c r="G10142" s="0" t="n">
        <v>0.05</v>
      </c>
      <c r="H10142" s="0" t="n">
        <v>0</v>
      </c>
      <c r="I10142" s="0" t="n">
        <v>0.01</v>
      </c>
      <c r="J10142" s="0" t="n">
        <v>0.11</v>
      </c>
      <c r="K10142" s="0" t="n">
        <v>51</v>
      </c>
      <c r="L10142" s="0" t="n">
        <v>3.3</v>
      </c>
      <c r="M10142" s="0" t="s">
        <v>73</v>
      </c>
      <c r="N10142" s="0" t="s">
        <v>152</v>
      </c>
      <c r="O10142" s="0" t="s">
        <v>53</v>
      </c>
      <c r="P10142" s="0" t="n">
        <f aca="false">IF(AND(OR(Dashboard!$B$5="All",D10142=Dashboard!$B$5),OR(Dashboard!$D$5="All",N10142=Dashboard!$D$5),OR(AND(C10142&lt;&gt;"",C10142&gt;=Dashboard!$F$5,C10142&lt;=Dashboard!$H$5),AND(C10142="",Dashboard!$F$5&lt;=1980,Dashboard!$H$5&gt;=2016))),1,0)</f>
        <v>1</v>
      </c>
      <c r="Q10142" s="0" t="n">
        <f aca="false">J10142*P10142+ROW()*0.00000001</f>
        <v>0.11010142</v>
      </c>
    </row>
    <row r="10143" customFormat="false" ht="15" hidden="false" customHeight="false" outlineLevel="0" collapsed="false">
      <c r="A10143" s="0" t="s">
        <v>7358</v>
      </c>
      <c r="B10143" s="0" t="s">
        <v>50</v>
      </c>
      <c r="C10143" s="0" t="n">
        <v>2009</v>
      </c>
      <c r="D10143" s="0" t="s">
        <v>48</v>
      </c>
      <c r="E10143" s="0" t="s">
        <v>5102</v>
      </c>
      <c r="F10143" s="0" t="n">
        <v>0.1</v>
      </c>
      <c r="G10143" s="0" t="n">
        <v>0</v>
      </c>
      <c r="H10143" s="0" t="n">
        <v>0</v>
      </c>
      <c r="I10143" s="0" t="n">
        <v>0.01</v>
      </c>
      <c r="J10143" s="0" t="n">
        <v>0.11</v>
      </c>
      <c r="M10143" s="0" t="s">
        <v>36</v>
      </c>
      <c r="N10143" s="0" t="s">
        <v>35</v>
      </c>
      <c r="P10143" s="0" t="n">
        <f aca="false">IF(AND(OR(Dashboard!$B$5="All",D10143=Dashboard!$B$5),OR(Dashboard!$D$5="All",N10143=Dashboard!$D$5),OR(AND(C10143&lt;&gt;"",C10143&gt;=Dashboard!$F$5,C10143&lt;=Dashboard!$H$5),AND(C10143="",Dashboard!$F$5&lt;=1980,Dashboard!$H$5&gt;=2016))),1,0)</f>
        <v>1</v>
      </c>
      <c r="Q10143" s="0" t="n">
        <f aca="false">J10143*P10143+ROW()*0.00000001</f>
        <v>0.11010143</v>
      </c>
    </row>
    <row r="10144" customFormat="false" ht="15" hidden="false" customHeight="false" outlineLevel="0" collapsed="false">
      <c r="A10144" s="0" t="s">
        <v>7359</v>
      </c>
      <c r="B10144" s="0" t="s">
        <v>50</v>
      </c>
      <c r="C10144" s="0" t="n">
        <v>2010</v>
      </c>
      <c r="D10144" s="0" t="s">
        <v>58</v>
      </c>
      <c r="E10144" s="0" t="s">
        <v>689</v>
      </c>
      <c r="F10144" s="0" t="n">
        <v>0.1</v>
      </c>
      <c r="G10144" s="0" t="n">
        <v>0</v>
      </c>
      <c r="H10144" s="0" t="n">
        <v>0</v>
      </c>
      <c r="I10144" s="0" t="n">
        <v>0.01</v>
      </c>
      <c r="J10144" s="0" t="n">
        <v>0.11</v>
      </c>
      <c r="M10144" s="0" t="s">
        <v>36</v>
      </c>
      <c r="N10144" s="0" t="s">
        <v>35</v>
      </c>
      <c r="P10144" s="0" t="n">
        <f aca="false">IF(AND(OR(Dashboard!$B$5="All",D10144=Dashboard!$B$5),OR(Dashboard!$D$5="All",N10144=Dashboard!$D$5),OR(AND(C10144&lt;&gt;"",C10144&gt;=Dashboard!$F$5,C10144&lt;=Dashboard!$H$5),AND(C10144="",Dashboard!$F$5&lt;=1980,Dashboard!$H$5&gt;=2016))),1,0)</f>
        <v>1</v>
      </c>
      <c r="Q10144" s="0" t="n">
        <f aca="false">J10144*P10144+ROW()*0.00000001</f>
        <v>0.11010144</v>
      </c>
    </row>
    <row r="10145" customFormat="false" ht="15" hidden="false" customHeight="false" outlineLevel="0" collapsed="false">
      <c r="A10145" s="0" t="s">
        <v>7360</v>
      </c>
      <c r="B10145" s="0" t="s">
        <v>164</v>
      </c>
      <c r="C10145" s="0" t="n">
        <v>2006</v>
      </c>
      <c r="D10145" s="0" t="s">
        <v>71</v>
      </c>
      <c r="E10145" s="0" t="s">
        <v>142</v>
      </c>
      <c r="F10145" s="0" t="n">
        <v>0.1</v>
      </c>
      <c r="G10145" s="0" t="n">
        <v>0</v>
      </c>
      <c r="H10145" s="0" t="n">
        <v>0</v>
      </c>
      <c r="I10145" s="0" t="n">
        <v>0.01</v>
      </c>
      <c r="J10145" s="0" t="n">
        <v>0.11</v>
      </c>
      <c r="K10145" s="0" t="n">
        <v>56</v>
      </c>
      <c r="M10145" s="0" t="s">
        <v>103</v>
      </c>
      <c r="N10145" s="0" t="s">
        <v>74</v>
      </c>
      <c r="O10145" s="0" t="s">
        <v>53</v>
      </c>
      <c r="P10145" s="0" t="n">
        <f aca="false">IF(AND(OR(Dashboard!$B$5="All",D10145=Dashboard!$B$5),OR(Dashboard!$D$5="All",N10145=Dashboard!$D$5),OR(AND(C10145&lt;&gt;"",C10145&gt;=Dashboard!$F$5,C10145&lt;=Dashboard!$H$5),AND(C10145="",Dashboard!$F$5&lt;=1980,Dashboard!$H$5&gt;=2016))),1,0)</f>
        <v>1</v>
      </c>
      <c r="Q10145" s="0" t="n">
        <f aca="false">J10145*P10145+ROW()*0.00000001</f>
        <v>0.11010145</v>
      </c>
    </row>
    <row r="10146" customFormat="false" ht="15" hidden="false" customHeight="false" outlineLevel="0" collapsed="false">
      <c r="A10146" s="0" t="s">
        <v>7361</v>
      </c>
      <c r="B10146" s="0" t="s">
        <v>85</v>
      </c>
      <c r="C10146" s="0" t="n">
        <v>2002</v>
      </c>
      <c r="D10146" s="0" t="s">
        <v>56</v>
      </c>
      <c r="E10146" s="0" t="s">
        <v>220</v>
      </c>
      <c r="F10146" s="0" t="n">
        <v>0.08</v>
      </c>
      <c r="G10146" s="0" t="n">
        <v>0.03</v>
      </c>
      <c r="H10146" s="0" t="n">
        <v>0</v>
      </c>
      <c r="I10146" s="0" t="n">
        <v>0</v>
      </c>
      <c r="J10146" s="0" t="n">
        <v>0.11</v>
      </c>
      <c r="K10146" s="0" t="n">
        <v>70</v>
      </c>
      <c r="M10146" s="0" t="s">
        <v>36</v>
      </c>
      <c r="N10146" s="0" t="s">
        <v>35</v>
      </c>
      <c r="O10146" s="0" t="s">
        <v>67</v>
      </c>
      <c r="P10146" s="0" t="n">
        <f aca="false">IF(AND(OR(Dashboard!$B$5="All",D10146=Dashboard!$B$5),OR(Dashboard!$D$5="All",N10146=Dashboard!$D$5),OR(AND(C10146&lt;&gt;"",C10146&gt;=Dashboard!$F$5,C10146&lt;=Dashboard!$H$5),AND(C10146="",Dashboard!$F$5&lt;=1980,Dashboard!$H$5&gt;=2016))),1,0)</f>
        <v>1</v>
      </c>
      <c r="Q10146" s="0" t="n">
        <f aca="false">J10146*P10146+ROW()*0.00000001</f>
        <v>0.11010146</v>
      </c>
    </row>
    <row r="10147" customFormat="false" ht="15" hidden="false" customHeight="false" outlineLevel="0" collapsed="false">
      <c r="A10147" s="0" t="s">
        <v>7362</v>
      </c>
      <c r="B10147" s="0" t="s">
        <v>50</v>
      </c>
      <c r="C10147" s="0" t="n">
        <v>2007</v>
      </c>
      <c r="D10147" s="0" t="s">
        <v>114</v>
      </c>
      <c r="E10147" s="0" t="s">
        <v>2792</v>
      </c>
      <c r="F10147" s="0" t="n">
        <v>0.06</v>
      </c>
      <c r="G10147" s="0" t="n">
        <v>0</v>
      </c>
      <c r="H10147" s="0" t="n">
        <v>0.05</v>
      </c>
      <c r="I10147" s="0" t="n">
        <v>0</v>
      </c>
      <c r="J10147" s="0" t="n">
        <v>0.11</v>
      </c>
      <c r="K10147" s="0" t="n">
        <v>72</v>
      </c>
      <c r="M10147" s="0" t="s">
        <v>103</v>
      </c>
      <c r="N10147" s="0" t="s">
        <v>35</v>
      </c>
      <c r="O10147" s="0" t="s">
        <v>37</v>
      </c>
      <c r="P10147" s="0" t="n">
        <f aca="false">IF(AND(OR(Dashboard!$B$5="All",D10147=Dashboard!$B$5),OR(Dashboard!$D$5="All",N10147=Dashboard!$D$5),OR(AND(C10147&lt;&gt;"",C10147&gt;=Dashboard!$F$5,C10147&lt;=Dashboard!$H$5),AND(C10147="",Dashboard!$F$5&lt;=1980,Dashboard!$H$5&gt;=2016))),1,0)</f>
        <v>1</v>
      </c>
      <c r="Q10147" s="0" t="n">
        <f aca="false">J10147*P10147+ROW()*0.00000001</f>
        <v>0.11010147</v>
      </c>
    </row>
    <row r="10148" customFormat="false" ht="15" hidden="false" customHeight="false" outlineLevel="0" collapsed="false">
      <c r="A10148" s="0" t="s">
        <v>6000</v>
      </c>
      <c r="B10148" s="0" t="s">
        <v>33</v>
      </c>
      <c r="C10148" s="0" t="n">
        <v>2009</v>
      </c>
      <c r="D10148" s="0" t="s">
        <v>114</v>
      </c>
      <c r="E10148" s="0" t="s">
        <v>560</v>
      </c>
      <c r="F10148" s="0" t="n">
        <v>0.1</v>
      </c>
      <c r="G10148" s="0" t="n">
        <v>0.01</v>
      </c>
      <c r="H10148" s="0" t="n">
        <v>0</v>
      </c>
      <c r="I10148" s="0" t="n">
        <v>0.01</v>
      </c>
      <c r="J10148" s="0" t="n">
        <v>0.11</v>
      </c>
      <c r="M10148" s="0" t="s">
        <v>36</v>
      </c>
      <c r="N10148" s="0" t="s">
        <v>35</v>
      </c>
      <c r="P10148" s="0" t="n">
        <f aca="false">IF(AND(OR(Dashboard!$B$5="All",D10148=Dashboard!$B$5),OR(Dashboard!$D$5="All",N10148=Dashboard!$D$5),OR(AND(C10148&lt;&gt;"",C10148&gt;=Dashboard!$F$5,C10148&lt;=Dashboard!$H$5),AND(C10148="",Dashboard!$F$5&lt;=1980,Dashboard!$H$5&gt;=2016))),1,0)</f>
        <v>1</v>
      </c>
      <c r="Q10148" s="0" t="n">
        <f aca="false">J10148*P10148+ROW()*0.00000001</f>
        <v>0.11010148</v>
      </c>
    </row>
    <row r="10149" customFormat="false" ht="15" hidden="false" customHeight="false" outlineLevel="0" collapsed="false">
      <c r="A10149" s="0" t="s">
        <v>5456</v>
      </c>
      <c r="B10149" s="0" t="s">
        <v>851</v>
      </c>
      <c r="C10149" s="0" t="n">
        <v>2015</v>
      </c>
      <c r="D10149" s="0" t="s">
        <v>71</v>
      </c>
      <c r="E10149" s="0" t="s">
        <v>243</v>
      </c>
      <c r="F10149" s="0" t="n">
        <v>0.01</v>
      </c>
      <c r="G10149" s="0" t="n">
        <v>0.08</v>
      </c>
      <c r="H10149" s="0" t="n">
        <v>0</v>
      </c>
      <c r="I10149" s="0" t="n">
        <v>0.02</v>
      </c>
      <c r="J10149" s="0" t="n">
        <v>0.11</v>
      </c>
      <c r="K10149" s="0" t="n">
        <v>70</v>
      </c>
      <c r="M10149" s="0" t="s">
        <v>125</v>
      </c>
      <c r="N10149" s="0" t="s">
        <v>74</v>
      </c>
      <c r="O10149" s="0" t="s">
        <v>67</v>
      </c>
      <c r="P10149" s="0" t="n">
        <f aca="false">IF(AND(OR(Dashboard!$B$5="All",D10149=Dashboard!$B$5),OR(Dashboard!$D$5="All",N10149=Dashboard!$D$5),OR(AND(C10149&lt;&gt;"",C10149&gt;=Dashboard!$F$5,C10149&lt;=Dashboard!$H$5),AND(C10149="",Dashboard!$F$5&lt;=1980,Dashboard!$H$5&gt;=2016))),1,0)</f>
        <v>1</v>
      </c>
      <c r="Q10149" s="0" t="n">
        <f aca="false">J10149*P10149+ROW()*0.00000001</f>
        <v>0.11010149</v>
      </c>
    </row>
    <row r="10150" customFormat="false" ht="15" hidden="false" customHeight="false" outlineLevel="0" collapsed="false">
      <c r="A10150" s="0" t="s">
        <v>7161</v>
      </c>
      <c r="B10150" s="0" t="s">
        <v>64</v>
      </c>
      <c r="C10150" s="0" t="n">
        <v>2008</v>
      </c>
      <c r="D10150" s="0" t="s">
        <v>16</v>
      </c>
      <c r="E10150" s="0" t="s">
        <v>4028</v>
      </c>
      <c r="F10150" s="0" t="n">
        <v>0.1</v>
      </c>
      <c r="G10150" s="0" t="n">
        <v>0</v>
      </c>
      <c r="H10150" s="0" t="n">
        <v>0</v>
      </c>
      <c r="I10150" s="0" t="n">
        <v>0.01</v>
      </c>
      <c r="J10150" s="0" t="n">
        <v>0.11</v>
      </c>
      <c r="K10150" s="0" t="n">
        <v>57</v>
      </c>
      <c r="L10150" s="0" t="n">
        <v>5.3</v>
      </c>
      <c r="M10150" s="0" t="s">
        <v>125</v>
      </c>
      <c r="N10150" s="0" t="s">
        <v>66</v>
      </c>
      <c r="O10150" s="0" t="s">
        <v>53</v>
      </c>
      <c r="P10150" s="0" t="n">
        <f aca="false">IF(AND(OR(Dashboard!$B$5="All",D10150=Dashboard!$B$5),OR(Dashboard!$D$5="All",N10150=Dashboard!$D$5),OR(AND(C10150&lt;&gt;"",C10150&gt;=Dashboard!$F$5,C10150&lt;=Dashboard!$H$5),AND(C10150="",Dashboard!$F$5&lt;=1980,Dashboard!$H$5&gt;=2016))),1,0)</f>
        <v>1</v>
      </c>
      <c r="Q10150" s="0" t="n">
        <f aca="false">J10150*P10150+ROW()*0.00000001</f>
        <v>0.1101015</v>
      </c>
    </row>
    <row r="10151" customFormat="false" ht="15" hidden="false" customHeight="false" outlineLevel="0" collapsed="false">
      <c r="A10151" s="0" t="s">
        <v>334</v>
      </c>
      <c r="B10151" s="0" t="s">
        <v>164</v>
      </c>
      <c r="C10151" s="0" t="n">
        <v>2005</v>
      </c>
      <c r="D10151" s="0" t="s">
        <v>34</v>
      </c>
      <c r="E10151" s="0" t="s">
        <v>142</v>
      </c>
      <c r="F10151" s="0" t="n">
        <v>0.1</v>
      </c>
      <c r="G10151" s="0" t="n">
        <v>0</v>
      </c>
      <c r="H10151" s="0" t="n">
        <v>0</v>
      </c>
      <c r="I10151" s="0" t="n">
        <v>0.01</v>
      </c>
      <c r="J10151" s="0" t="n">
        <v>0.11</v>
      </c>
      <c r="K10151" s="0" t="n">
        <v>77</v>
      </c>
      <c r="L10151" s="0" t="n">
        <v>7.7</v>
      </c>
      <c r="M10151" s="0" t="s">
        <v>36</v>
      </c>
      <c r="N10151" s="0" t="s">
        <v>74</v>
      </c>
      <c r="O10151" s="0" t="s">
        <v>37</v>
      </c>
      <c r="P10151" s="0" t="n">
        <f aca="false">IF(AND(OR(Dashboard!$B$5="All",D10151=Dashboard!$B$5),OR(Dashboard!$D$5="All",N10151=Dashboard!$D$5),OR(AND(C10151&lt;&gt;"",C10151&gt;=Dashboard!$F$5,C10151&lt;=Dashboard!$H$5),AND(C10151="",Dashboard!$F$5&lt;=1980,Dashboard!$H$5&gt;=2016))),1,0)</f>
        <v>1</v>
      </c>
      <c r="Q10151" s="0" t="n">
        <f aca="false">J10151*P10151+ROW()*0.00000001</f>
        <v>0.11010151</v>
      </c>
    </row>
    <row r="10152" customFormat="false" ht="15" hidden="false" customHeight="false" outlineLevel="0" collapsed="false">
      <c r="A10152" s="0" t="s">
        <v>7363</v>
      </c>
      <c r="B10152" s="0" t="s">
        <v>70</v>
      </c>
      <c r="C10152" s="0" t="n">
        <v>2011</v>
      </c>
      <c r="D10152" s="0" t="s">
        <v>58</v>
      </c>
      <c r="E10152" s="0" t="s">
        <v>689</v>
      </c>
      <c r="F10152" s="0" t="n">
        <v>0.07</v>
      </c>
      <c r="G10152" s="0" t="n">
        <v>0.03</v>
      </c>
      <c r="H10152" s="0" t="n">
        <v>0</v>
      </c>
      <c r="I10152" s="0" t="n">
        <v>0.01</v>
      </c>
      <c r="J10152" s="0" t="n">
        <v>0.11</v>
      </c>
      <c r="K10152" s="0" t="n">
        <v>41</v>
      </c>
      <c r="L10152" s="0" t="n">
        <v>3.1</v>
      </c>
      <c r="M10152" s="0" t="s">
        <v>103</v>
      </c>
      <c r="N10152" s="0" t="s">
        <v>74</v>
      </c>
      <c r="O10152" s="0" t="s">
        <v>177</v>
      </c>
      <c r="P10152" s="0" t="n">
        <f aca="false">IF(AND(OR(Dashboard!$B$5="All",D10152=Dashboard!$B$5),OR(Dashboard!$D$5="All",N10152=Dashboard!$D$5),OR(AND(C10152&lt;&gt;"",C10152&gt;=Dashboard!$F$5,C10152&lt;=Dashboard!$H$5),AND(C10152="",Dashboard!$F$5&lt;=1980,Dashboard!$H$5&gt;=2016))),1,0)</f>
        <v>1</v>
      </c>
      <c r="Q10152" s="0" t="n">
        <f aca="false">J10152*P10152+ROW()*0.00000001</f>
        <v>0.11010152</v>
      </c>
    </row>
    <row r="10153" customFormat="false" ht="15" hidden="false" customHeight="false" outlineLevel="0" collapsed="false">
      <c r="A10153" s="0" t="s">
        <v>7364</v>
      </c>
      <c r="B10153" s="0" t="s">
        <v>33</v>
      </c>
      <c r="C10153" s="0" t="n">
        <v>2007</v>
      </c>
      <c r="D10153" s="0" t="s">
        <v>56</v>
      </c>
      <c r="E10153" s="0" t="s">
        <v>91</v>
      </c>
      <c r="F10153" s="0" t="n">
        <v>0.1</v>
      </c>
      <c r="G10153" s="0" t="n">
        <v>0</v>
      </c>
      <c r="H10153" s="0" t="n">
        <v>0</v>
      </c>
      <c r="I10153" s="0" t="n">
        <v>0.01</v>
      </c>
      <c r="J10153" s="0" t="n">
        <v>0.11</v>
      </c>
      <c r="L10153" s="0" t="n">
        <v>5.3</v>
      </c>
      <c r="M10153" s="0" t="s">
        <v>103</v>
      </c>
      <c r="N10153" s="0" t="s">
        <v>35</v>
      </c>
      <c r="P10153" s="0" t="n">
        <f aca="false">IF(AND(OR(Dashboard!$B$5="All",D10153=Dashboard!$B$5),OR(Dashboard!$D$5="All",N10153=Dashboard!$D$5),OR(AND(C10153&lt;&gt;"",C10153&gt;=Dashboard!$F$5,C10153&lt;=Dashboard!$H$5),AND(C10153="",Dashboard!$F$5&lt;=1980,Dashboard!$H$5&gt;=2016))),1,0)</f>
        <v>1</v>
      </c>
      <c r="Q10153" s="0" t="n">
        <f aca="false">J10153*P10153+ROW()*0.00000001</f>
        <v>0.11010153</v>
      </c>
    </row>
    <row r="10154" customFormat="false" ht="15" hidden="false" customHeight="false" outlineLevel="0" collapsed="false">
      <c r="A10154" s="0" t="s">
        <v>7365</v>
      </c>
      <c r="B10154" s="0" t="s">
        <v>76</v>
      </c>
      <c r="C10154" s="0" t="n">
        <v>2002</v>
      </c>
      <c r="D10154" s="0" t="s">
        <v>246</v>
      </c>
      <c r="E10154" s="0" t="s">
        <v>1374</v>
      </c>
      <c r="F10154" s="0" t="n">
        <v>0.05</v>
      </c>
      <c r="G10154" s="0" t="n">
        <v>0.04</v>
      </c>
      <c r="H10154" s="0" t="n">
        <v>0</v>
      </c>
      <c r="I10154" s="0" t="n">
        <v>0.01</v>
      </c>
      <c r="J10154" s="0" t="n">
        <v>0.11</v>
      </c>
      <c r="K10154" s="0" t="n">
        <v>68</v>
      </c>
      <c r="M10154" s="0" t="s">
        <v>103</v>
      </c>
      <c r="N10154" s="0" t="s">
        <v>74</v>
      </c>
      <c r="O10154" s="0" t="s">
        <v>67</v>
      </c>
      <c r="P10154" s="0" t="n">
        <f aca="false">IF(AND(OR(Dashboard!$B$5="All",D10154=Dashboard!$B$5),OR(Dashboard!$D$5="All",N10154=Dashboard!$D$5),OR(AND(C10154&lt;&gt;"",C10154&gt;=Dashboard!$F$5,C10154&lt;=Dashboard!$H$5),AND(C10154="",Dashboard!$F$5&lt;=1980,Dashboard!$H$5&gt;=2016))),1,0)</f>
        <v>1</v>
      </c>
      <c r="Q10154" s="0" t="n">
        <f aca="false">J10154*P10154+ROW()*0.00000001</f>
        <v>0.11010154</v>
      </c>
    </row>
    <row r="10155" customFormat="false" ht="15" hidden="false" customHeight="false" outlineLevel="0" collapsed="false">
      <c r="A10155" s="0" t="s">
        <v>7366</v>
      </c>
      <c r="B10155" s="0" t="s">
        <v>33</v>
      </c>
      <c r="C10155" s="0" t="n">
        <v>2007</v>
      </c>
      <c r="D10155" s="0" t="s">
        <v>58</v>
      </c>
      <c r="E10155" s="0" t="s">
        <v>328</v>
      </c>
      <c r="F10155" s="0" t="n">
        <v>0</v>
      </c>
      <c r="G10155" s="0" t="n">
        <v>0</v>
      </c>
      <c r="H10155" s="0" t="n">
        <v>0.11</v>
      </c>
      <c r="I10155" s="0" t="n">
        <v>0</v>
      </c>
      <c r="J10155" s="0" t="n">
        <v>0.11</v>
      </c>
      <c r="N10155" s="0" t="s">
        <v>35</v>
      </c>
      <c r="P10155" s="0" t="n">
        <f aca="false">IF(AND(OR(Dashboard!$B$5="All",D10155=Dashboard!$B$5),OR(Dashboard!$D$5="All",N10155=Dashboard!$D$5),OR(AND(C10155&lt;&gt;"",C10155&gt;=Dashboard!$F$5,C10155&lt;=Dashboard!$H$5),AND(C10155="",Dashboard!$F$5&lt;=1980,Dashboard!$H$5&gt;=2016))),1,0)</f>
        <v>1</v>
      </c>
      <c r="Q10155" s="0" t="n">
        <f aca="false">J10155*P10155+ROW()*0.00000001</f>
        <v>0.11010155</v>
      </c>
    </row>
    <row r="10156" customFormat="false" ht="15" hidden="false" customHeight="false" outlineLevel="0" collapsed="false">
      <c r="A10156" s="0" t="s">
        <v>6126</v>
      </c>
      <c r="B10156" s="0" t="s">
        <v>94</v>
      </c>
      <c r="C10156" s="0" t="n">
        <v>2016</v>
      </c>
      <c r="D10156" s="0" t="s">
        <v>46</v>
      </c>
      <c r="E10156" s="0" t="s">
        <v>328</v>
      </c>
      <c r="F10156" s="0" t="n">
        <v>0</v>
      </c>
      <c r="G10156" s="0" t="n">
        <v>0.1</v>
      </c>
      <c r="H10156" s="0" t="n">
        <v>0</v>
      </c>
      <c r="I10156" s="0" t="n">
        <v>0.02</v>
      </c>
      <c r="J10156" s="0" t="n">
        <v>0.11</v>
      </c>
      <c r="K10156" s="0" t="n">
        <v>75</v>
      </c>
      <c r="L10156" s="0" t="n">
        <v>8.5</v>
      </c>
      <c r="M10156" s="0" t="s">
        <v>103</v>
      </c>
      <c r="N10156" s="0" t="s">
        <v>74</v>
      </c>
      <c r="O10156" s="0" t="s">
        <v>37</v>
      </c>
      <c r="P10156" s="0" t="n">
        <f aca="false">IF(AND(OR(Dashboard!$B$5="All",D10156=Dashboard!$B$5),OR(Dashboard!$D$5="All",N10156=Dashboard!$D$5),OR(AND(C10156&lt;&gt;"",C10156&gt;=Dashboard!$F$5,C10156&lt;=Dashboard!$H$5),AND(C10156="",Dashboard!$F$5&lt;=1980,Dashboard!$H$5&gt;=2016))),1,0)</f>
        <v>1</v>
      </c>
      <c r="Q10156" s="0" t="n">
        <f aca="false">J10156*P10156+ROW()*0.00000001</f>
        <v>0.11010156</v>
      </c>
    </row>
    <row r="10157" customFormat="false" ht="15" hidden="false" customHeight="false" outlineLevel="0" collapsed="false">
      <c r="A10157" s="0" t="s">
        <v>5327</v>
      </c>
      <c r="B10157" s="0" t="s">
        <v>33</v>
      </c>
      <c r="C10157" s="0" t="n">
        <v>2009</v>
      </c>
      <c r="D10157" s="0" t="s">
        <v>16</v>
      </c>
      <c r="E10157" s="0" t="s">
        <v>124</v>
      </c>
      <c r="F10157" s="0" t="n">
        <v>0.1</v>
      </c>
      <c r="G10157" s="0" t="n">
        <v>0</v>
      </c>
      <c r="H10157" s="0" t="n">
        <v>0</v>
      </c>
      <c r="I10157" s="0" t="n">
        <v>0.01</v>
      </c>
      <c r="J10157" s="0" t="n">
        <v>0.11</v>
      </c>
      <c r="K10157" s="0" t="n">
        <v>68</v>
      </c>
      <c r="L10157" s="0" t="n">
        <v>5.3</v>
      </c>
      <c r="M10157" s="0" t="s">
        <v>36</v>
      </c>
      <c r="N10157" s="0" t="s">
        <v>35</v>
      </c>
      <c r="O10157" s="0" t="s">
        <v>67</v>
      </c>
      <c r="P10157" s="0" t="n">
        <f aca="false">IF(AND(OR(Dashboard!$B$5="All",D10157=Dashboard!$B$5),OR(Dashboard!$D$5="All",N10157=Dashboard!$D$5),OR(AND(C10157&lt;&gt;"",C10157&gt;=Dashboard!$F$5,C10157&lt;=Dashboard!$H$5),AND(C10157="",Dashboard!$F$5&lt;=1980,Dashboard!$H$5&gt;=2016))),1,0)</f>
        <v>1</v>
      </c>
      <c r="Q10157" s="0" t="n">
        <f aca="false">J10157*P10157+ROW()*0.00000001</f>
        <v>0.11010157</v>
      </c>
    </row>
    <row r="10158" customFormat="false" ht="15" hidden="false" customHeight="false" outlineLevel="0" collapsed="false">
      <c r="A10158" s="0" t="s">
        <v>7367</v>
      </c>
      <c r="B10158" s="0" t="s">
        <v>50</v>
      </c>
      <c r="C10158" s="0" t="n">
        <v>2007</v>
      </c>
      <c r="D10158" s="0" t="s">
        <v>71</v>
      </c>
      <c r="E10158" s="0" t="s">
        <v>124</v>
      </c>
      <c r="F10158" s="0" t="n">
        <v>0.1</v>
      </c>
      <c r="G10158" s="0" t="n">
        <v>0</v>
      </c>
      <c r="H10158" s="0" t="n">
        <v>0</v>
      </c>
      <c r="I10158" s="0" t="n">
        <v>0.01</v>
      </c>
      <c r="J10158" s="0" t="n">
        <v>0.11</v>
      </c>
      <c r="K10158" s="0" t="n">
        <v>39</v>
      </c>
      <c r="L10158" s="0" t="n">
        <v>5.6</v>
      </c>
      <c r="M10158" s="0" t="s">
        <v>36</v>
      </c>
      <c r="N10158" s="0" t="s">
        <v>35</v>
      </c>
      <c r="O10158" s="0" t="s">
        <v>177</v>
      </c>
      <c r="P10158" s="0" t="n">
        <f aca="false">IF(AND(OR(Dashboard!$B$5="All",D10158=Dashboard!$B$5),OR(Dashboard!$D$5="All",N10158=Dashboard!$D$5),OR(AND(C10158&lt;&gt;"",C10158&gt;=Dashboard!$F$5,C10158&lt;=Dashboard!$H$5),AND(C10158="",Dashboard!$F$5&lt;=1980,Dashboard!$H$5&gt;=2016))),1,0)</f>
        <v>1</v>
      </c>
      <c r="Q10158" s="0" t="n">
        <f aca="false">J10158*P10158+ROW()*0.00000001</f>
        <v>0.11010158</v>
      </c>
    </row>
    <row r="10159" customFormat="false" ht="15" hidden="false" customHeight="false" outlineLevel="0" collapsed="false">
      <c r="A10159" s="0" t="s">
        <v>7368</v>
      </c>
      <c r="B10159" s="0" t="s">
        <v>152</v>
      </c>
      <c r="C10159" s="0" t="n">
        <v>2001</v>
      </c>
      <c r="D10159" s="0" t="s">
        <v>246</v>
      </c>
      <c r="E10159" s="0" t="s">
        <v>4272</v>
      </c>
      <c r="F10159" s="0" t="n">
        <v>0</v>
      </c>
      <c r="G10159" s="0" t="n">
        <v>0.09</v>
      </c>
      <c r="H10159" s="0" t="n">
        <v>0</v>
      </c>
      <c r="I10159" s="0" t="n">
        <v>0.02</v>
      </c>
      <c r="J10159" s="0" t="n">
        <v>0.11</v>
      </c>
      <c r="K10159" s="0" t="n">
        <v>81</v>
      </c>
      <c r="L10159" s="0" t="n">
        <v>8.9</v>
      </c>
      <c r="M10159" s="0" t="s">
        <v>103</v>
      </c>
      <c r="N10159" s="0" t="s">
        <v>152</v>
      </c>
      <c r="O10159" s="0" t="s">
        <v>42</v>
      </c>
      <c r="P10159" s="0" t="n">
        <f aca="false">IF(AND(OR(Dashboard!$B$5="All",D10159=Dashboard!$B$5),OR(Dashboard!$D$5="All",N10159=Dashboard!$D$5),OR(AND(C10159&lt;&gt;"",C10159&gt;=Dashboard!$F$5,C10159&lt;=Dashboard!$H$5),AND(C10159="",Dashboard!$F$5&lt;=1980,Dashboard!$H$5&gt;=2016))),1,0)</f>
        <v>1</v>
      </c>
      <c r="Q10159" s="0" t="n">
        <f aca="false">J10159*P10159+ROW()*0.00000001</f>
        <v>0.11010159</v>
      </c>
    </row>
    <row r="10160" customFormat="false" ht="15" hidden="false" customHeight="false" outlineLevel="0" collapsed="false">
      <c r="A10160" s="0" t="s">
        <v>7369</v>
      </c>
      <c r="B10160" s="0" t="s">
        <v>97</v>
      </c>
      <c r="C10160" s="0" t="n">
        <v>2011</v>
      </c>
      <c r="D10160" s="0" t="s">
        <v>114</v>
      </c>
      <c r="E10160" s="0" t="s">
        <v>124</v>
      </c>
      <c r="F10160" s="0" t="n">
        <v>0.06</v>
      </c>
      <c r="G10160" s="0" t="n">
        <v>0.04</v>
      </c>
      <c r="H10160" s="0" t="n">
        <v>0</v>
      </c>
      <c r="I10160" s="0" t="n">
        <v>0.01</v>
      </c>
      <c r="J10160" s="0" t="n">
        <v>0.11</v>
      </c>
      <c r="M10160" s="0" t="s">
        <v>103</v>
      </c>
      <c r="N10160" s="0" t="s">
        <v>35</v>
      </c>
      <c r="P10160" s="0" t="n">
        <f aca="false">IF(AND(OR(Dashboard!$B$5="All",D10160=Dashboard!$B$5),OR(Dashboard!$D$5="All",N10160=Dashboard!$D$5),OR(AND(C10160&lt;&gt;"",C10160&gt;=Dashboard!$F$5,C10160&lt;=Dashboard!$H$5),AND(C10160="",Dashboard!$F$5&lt;=1980,Dashboard!$H$5&gt;=2016))),1,0)</f>
        <v>1</v>
      </c>
      <c r="Q10160" s="0" t="n">
        <f aca="false">J10160*P10160+ROW()*0.00000001</f>
        <v>0.1101016</v>
      </c>
    </row>
    <row r="10161" customFormat="false" ht="15" hidden="false" customHeight="false" outlineLevel="0" collapsed="false">
      <c r="A10161" s="0" t="s">
        <v>7370</v>
      </c>
      <c r="B10161" s="0" t="s">
        <v>70</v>
      </c>
      <c r="C10161" s="0" t="n">
        <v>2011</v>
      </c>
      <c r="D10161" s="0" t="s">
        <v>114</v>
      </c>
      <c r="E10161" s="0" t="s">
        <v>418</v>
      </c>
      <c r="F10161" s="0" t="n">
        <v>0</v>
      </c>
      <c r="G10161" s="0" t="n">
        <v>0</v>
      </c>
      <c r="H10161" s="0" t="n">
        <v>0.11</v>
      </c>
      <c r="I10161" s="0" t="n">
        <v>0</v>
      </c>
      <c r="J10161" s="0" t="n">
        <v>0.11</v>
      </c>
      <c r="N10161" s="0" t="s">
        <v>74</v>
      </c>
      <c r="P10161" s="0" t="n">
        <f aca="false">IF(AND(OR(Dashboard!$B$5="All",D10161=Dashboard!$B$5),OR(Dashboard!$D$5="All",N10161=Dashboard!$D$5),OR(AND(C10161&lt;&gt;"",C10161&gt;=Dashboard!$F$5,C10161&lt;=Dashboard!$H$5),AND(C10161="",Dashboard!$F$5&lt;=1980,Dashboard!$H$5&gt;=2016))),1,0)</f>
        <v>1</v>
      </c>
      <c r="Q10161" s="0" t="n">
        <f aca="false">J10161*P10161+ROW()*0.00000001</f>
        <v>0.11010161</v>
      </c>
    </row>
    <row r="10162" customFormat="false" ht="15" hidden="false" customHeight="false" outlineLevel="0" collapsed="false">
      <c r="A10162" s="0" t="s">
        <v>6174</v>
      </c>
      <c r="B10162" s="0" t="s">
        <v>64</v>
      </c>
      <c r="C10162" s="0" t="n">
        <v>2012</v>
      </c>
      <c r="D10162" s="0" t="s">
        <v>41</v>
      </c>
      <c r="E10162" s="0" t="s">
        <v>328</v>
      </c>
      <c r="F10162" s="0" t="n">
        <v>0.05</v>
      </c>
      <c r="G10162" s="0" t="n">
        <v>0.05</v>
      </c>
      <c r="H10162" s="0" t="n">
        <v>0</v>
      </c>
      <c r="I10162" s="0" t="n">
        <v>0.01</v>
      </c>
      <c r="J10162" s="0" t="n">
        <v>0.11</v>
      </c>
      <c r="K10162" s="0" t="n">
        <v>71</v>
      </c>
      <c r="L10162" s="0" t="n">
        <v>7.7</v>
      </c>
      <c r="M10162" s="0" t="s">
        <v>103</v>
      </c>
      <c r="N10162" s="0" t="s">
        <v>66</v>
      </c>
      <c r="O10162" s="0" t="s">
        <v>37</v>
      </c>
      <c r="P10162" s="0" t="n">
        <f aca="false">IF(AND(OR(Dashboard!$B$5="All",D10162=Dashboard!$B$5),OR(Dashboard!$D$5="All",N10162=Dashboard!$D$5),OR(AND(C10162&lt;&gt;"",C10162&gt;=Dashboard!$F$5,C10162&lt;=Dashboard!$H$5),AND(C10162="",Dashboard!$F$5&lt;=1980,Dashboard!$H$5&gt;=2016))),1,0)</f>
        <v>1</v>
      </c>
      <c r="Q10162" s="0" t="n">
        <f aca="false">J10162*P10162+ROW()*0.00000001</f>
        <v>0.11010162</v>
      </c>
    </row>
    <row r="10163" customFormat="false" ht="15" hidden="false" customHeight="false" outlineLevel="0" collapsed="false">
      <c r="A10163" s="0" t="s">
        <v>6272</v>
      </c>
      <c r="B10163" s="0" t="s">
        <v>70</v>
      </c>
      <c r="C10163" s="0" t="n">
        <v>2011</v>
      </c>
      <c r="D10163" s="0" t="s">
        <v>52</v>
      </c>
      <c r="E10163" s="0" t="s">
        <v>142</v>
      </c>
      <c r="F10163" s="0" t="n">
        <v>0.08</v>
      </c>
      <c r="G10163" s="0" t="n">
        <v>0.02</v>
      </c>
      <c r="H10163" s="0" t="n">
        <v>0</v>
      </c>
      <c r="I10163" s="0" t="n">
        <v>0.01</v>
      </c>
      <c r="J10163" s="0" t="n">
        <v>0.11</v>
      </c>
      <c r="M10163" s="0" t="s">
        <v>36</v>
      </c>
      <c r="N10163" s="0" t="s">
        <v>74</v>
      </c>
      <c r="P10163" s="0" t="n">
        <f aca="false">IF(AND(OR(Dashboard!$B$5="All",D10163=Dashboard!$B$5),OR(Dashboard!$D$5="All",N10163=Dashboard!$D$5),OR(AND(C10163&lt;&gt;"",C10163&gt;=Dashboard!$F$5,C10163&lt;=Dashboard!$H$5),AND(C10163="",Dashboard!$F$5&lt;=1980,Dashboard!$H$5&gt;=2016))),1,0)</f>
        <v>1</v>
      </c>
      <c r="Q10163" s="0" t="n">
        <f aca="false">J10163*P10163+ROW()*0.00000001</f>
        <v>0.11010163</v>
      </c>
    </row>
    <row r="10164" customFormat="false" ht="15" hidden="false" customHeight="false" outlineLevel="0" collapsed="false">
      <c r="A10164" s="0" t="s">
        <v>888</v>
      </c>
      <c r="B10164" s="0" t="s">
        <v>186</v>
      </c>
      <c r="C10164" s="0" t="n">
        <v>2005</v>
      </c>
      <c r="D10164" s="0" t="s">
        <v>102</v>
      </c>
      <c r="E10164" s="0" t="s">
        <v>649</v>
      </c>
      <c r="F10164" s="0" t="n">
        <v>0.09</v>
      </c>
      <c r="G10164" s="0" t="n">
        <v>0.02</v>
      </c>
      <c r="H10164" s="0" t="n">
        <v>0</v>
      </c>
      <c r="I10164" s="0" t="n">
        <v>0</v>
      </c>
      <c r="J10164" s="0" t="n">
        <v>0.11</v>
      </c>
      <c r="K10164" s="0" t="n">
        <v>77</v>
      </c>
      <c r="L10164" s="0" t="n">
        <v>8.9</v>
      </c>
      <c r="M10164" s="0" t="s">
        <v>73</v>
      </c>
      <c r="N10164" s="0" t="s">
        <v>35</v>
      </c>
      <c r="O10164" s="0" t="s">
        <v>37</v>
      </c>
      <c r="P10164" s="0" t="n">
        <f aca="false">IF(AND(OR(Dashboard!$B$5="All",D10164=Dashboard!$B$5),OR(Dashboard!$D$5="All",N10164=Dashboard!$D$5),OR(AND(C10164&lt;&gt;"",C10164&gt;=Dashboard!$F$5,C10164&lt;=Dashboard!$H$5),AND(C10164="",Dashboard!$F$5&lt;=1980,Dashboard!$H$5&gt;=2016))),1,0)</f>
        <v>1</v>
      </c>
      <c r="Q10164" s="0" t="n">
        <f aca="false">J10164*P10164+ROW()*0.00000001</f>
        <v>0.11010164</v>
      </c>
    </row>
    <row r="10165" customFormat="false" ht="15" hidden="false" customHeight="false" outlineLevel="0" collapsed="false">
      <c r="A10165" s="0" t="s">
        <v>5198</v>
      </c>
      <c r="B10165" s="0" t="s">
        <v>144</v>
      </c>
      <c r="C10165" s="0" t="n">
        <v>2003</v>
      </c>
      <c r="D10165" s="0" t="s">
        <v>34</v>
      </c>
      <c r="E10165" s="0" t="s">
        <v>154</v>
      </c>
      <c r="F10165" s="0" t="n">
        <v>0.08</v>
      </c>
      <c r="G10165" s="0" t="n">
        <v>0.02</v>
      </c>
      <c r="H10165" s="0" t="n">
        <v>0</v>
      </c>
      <c r="I10165" s="0" t="n">
        <v>0</v>
      </c>
      <c r="J10165" s="0" t="n">
        <v>0.11</v>
      </c>
      <c r="K10165" s="0" t="n">
        <v>88</v>
      </c>
      <c r="L10165" s="0" t="n">
        <v>8.4</v>
      </c>
      <c r="M10165" s="0" t="s">
        <v>36</v>
      </c>
      <c r="N10165" s="0" t="s">
        <v>66</v>
      </c>
      <c r="O10165" s="0" t="s">
        <v>42</v>
      </c>
      <c r="P10165" s="0" t="n">
        <f aca="false">IF(AND(OR(Dashboard!$B$5="All",D10165=Dashboard!$B$5),OR(Dashboard!$D$5="All",N10165=Dashboard!$D$5),OR(AND(C10165&lt;&gt;"",C10165&gt;=Dashboard!$F$5,C10165&lt;=Dashboard!$H$5),AND(C10165="",Dashboard!$F$5&lt;=1980,Dashboard!$H$5&gt;=2016))),1,0)</f>
        <v>1</v>
      </c>
      <c r="Q10165" s="0" t="n">
        <f aca="false">J10165*P10165+ROW()*0.00000001</f>
        <v>0.11010165</v>
      </c>
    </row>
    <row r="10166" customFormat="false" ht="15" hidden="false" customHeight="false" outlineLevel="0" collapsed="false">
      <c r="A10166" s="0" t="s">
        <v>4301</v>
      </c>
      <c r="B10166" s="0" t="s">
        <v>76</v>
      </c>
      <c r="C10166" s="0" t="n">
        <v>2008</v>
      </c>
      <c r="D10166" s="0" t="s">
        <v>46</v>
      </c>
      <c r="E10166" s="0" t="s">
        <v>257</v>
      </c>
      <c r="F10166" s="0" t="n">
        <v>0.05</v>
      </c>
      <c r="G10166" s="0" t="n">
        <v>0.04</v>
      </c>
      <c r="H10166" s="0" t="n">
        <v>0</v>
      </c>
      <c r="I10166" s="0" t="n">
        <v>0.01</v>
      </c>
      <c r="J10166" s="0" t="n">
        <v>0.11</v>
      </c>
      <c r="M10166" s="0" t="s">
        <v>125</v>
      </c>
      <c r="N10166" s="0" t="s">
        <v>74</v>
      </c>
      <c r="P10166" s="0" t="n">
        <f aca="false">IF(AND(OR(Dashboard!$B$5="All",D10166=Dashboard!$B$5),OR(Dashboard!$D$5="All",N10166=Dashboard!$D$5),OR(AND(C10166&lt;&gt;"",C10166&gt;=Dashboard!$F$5,C10166&lt;=Dashboard!$H$5),AND(C10166="",Dashboard!$F$5&lt;=1980,Dashboard!$H$5&gt;=2016))),1,0)</f>
        <v>1</v>
      </c>
      <c r="Q10166" s="0" t="n">
        <f aca="false">J10166*P10166+ROW()*0.00000001</f>
        <v>0.11010166</v>
      </c>
    </row>
    <row r="10167" customFormat="false" ht="15" hidden="false" customHeight="false" outlineLevel="0" collapsed="false">
      <c r="A10167" s="0" t="s">
        <v>7371</v>
      </c>
      <c r="B10167" s="0" t="s">
        <v>50</v>
      </c>
      <c r="C10167" s="0" t="n">
        <v>2010</v>
      </c>
      <c r="D10167" s="0" t="s">
        <v>48</v>
      </c>
      <c r="E10167" s="0" t="s">
        <v>220</v>
      </c>
      <c r="F10167" s="0" t="n">
        <v>0.1</v>
      </c>
      <c r="G10167" s="0" t="n">
        <v>0</v>
      </c>
      <c r="H10167" s="0" t="n">
        <v>0</v>
      </c>
      <c r="I10167" s="0" t="n">
        <v>0.01</v>
      </c>
      <c r="J10167" s="0" t="n">
        <v>0.11</v>
      </c>
      <c r="M10167" s="0" t="s">
        <v>125</v>
      </c>
      <c r="N10167" s="0" t="s">
        <v>35</v>
      </c>
      <c r="P10167" s="0" t="n">
        <f aca="false">IF(AND(OR(Dashboard!$B$5="All",D10167=Dashboard!$B$5),OR(Dashboard!$D$5="All",N10167=Dashboard!$D$5),OR(AND(C10167&lt;&gt;"",C10167&gt;=Dashboard!$F$5,C10167&lt;=Dashboard!$H$5),AND(C10167="",Dashboard!$F$5&lt;=1980,Dashboard!$H$5&gt;=2016))),1,0)</f>
        <v>1</v>
      </c>
      <c r="Q10167" s="0" t="n">
        <f aca="false">J10167*P10167+ROW()*0.00000001</f>
        <v>0.11010167</v>
      </c>
    </row>
    <row r="10168" customFormat="false" ht="15" hidden="false" customHeight="false" outlineLevel="0" collapsed="false">
      <c r="A10168" s="0" t="s">
        <v>7372</v>
      </c>
      <c r="B10168" s="0" t="s">
        <v>70</v>
      </c>
      <c r="C10168" s="0" t="n">
        <v>2010</v>
      </c>
      <c r="D10168" s="0" t="s">
        <v>34</v>
      </c>
      <c r="E10168" s="0" t="s">
        <v>7373</v>
      </c>
      <c r="F10168" s="0" t="n">
        <v>0.09</v>
      </c>
      <c r="G10168" s="0" t="n">
        <v>0.01</v>
      </c>
      <c r="H10168" s="0" t="n">
        <v>0</v>
      </c>
      <c r="I10168" s="0" t="n">
        <v>0.01</v>
      </c>
      <c r="J10168" s="0" t="n">
        <v>0.11</v>
      </c>
      <c r="K10168" s="0" t="n">
        <v>58</v>
      </c>
      <c r="L10168" s="0" t="n">
        <v>4.1</v>
      </c>
      <c r="M10168" s="0" t="s">
        <v>36</v>
      </c>
      <c r="N10168" s="0" t="s">
        <v>74</v>
      </c>
      <c r="O10168" s="0" t="s">
        <v>53</v>
      </c>
      <c r="P10168" s="0" t="n">
        <f aca="false">IF(AND(OR(Dashboard!$B$5="All",D10168=Dashboard!$B$5),OR(Dashboard!$D$5="All",N10168=Dashboard!$D$5),OR(AND(C10168&lt;&gt;"",C10168&gt;=Dashboard!$F$5,C10168&lt;=Dashboard!$H$5),AND(C10168="",Dashboard!$F$5&lt;=1980,Dashboard!$H$5&gt;=2016))),1,0)</f>
        <v>1</v>
      </c>
      <c r="Q10168" s="0" t="n">
        <f aca="false">J10168*P10168+ROW()*0.00000001</f>
        <v>0.11010168</v>
      </c>
    </row>
    <row r="10169" customFormat="false" ht="15" hidden="false" customHeight="false" outlineLevel="0" collapsed="false">
      <c r="A10169" s="0" t="s">
        <v>7374</v>
      </c>
      <c r="B10169" s="0" t="s">
        <v>85</v>
      </c>
      <c r="C10169" s="0" t="n">
        <v>2002</v>
      </c>
      <c r="D10169" s="0" t="s">
        <v>71</v>
      </c>
      <c r="E10169" s="0" t="s">
        <v>91</v>
      </c>
      <c r="F10169" s="0" t="n">
        <v>0.08</v>
      </c>
      <c r="G10169" s="0" t="n">
        <v>0.03</v>
      </c>
      <c r="H10169" s="0" t="n">
        <v>0</v>
      </c>
      <c r="I10169" s="0" t="n">
        <v>0</v>
      </c>
      <c r="J10169" s="0" t="n">
        <v>0.11</v>
      </c>
      <c r="K10169" s="0" t="n">
        <v>50</v>
      </c>
      <c r="L10169" s="0" t="n">
        <v>5</v>
      </c>
      <c r="M10169" s="0" t="s">
        <v>36</v>
      </c>
      <c r="N10169" s="0" t="s">
        <v>35</v>
      </c>
      <c r="O10169" s="0" t="s">
        <v>177</v>
      </c>
      <c r="P10169" s="0" t="n">
        <f aca="false">IF(AND(OR(Dashboard!$B$5="All",D10169=Dashboard!$B$5),OR(Dashboard!$D$5="All",N10169=Dashboard!$D$5),OR(AND(C10169&lt;&gt;"",C10169&gt;=Dashboard!$F$5,C10169&lt;=Dashboard!$H$5),AND(C10169="",Dashboard!$F$5&lt;=1980,Dashboard!$H$5&gt;=2016))),1,0)</f>
        <v>1</v>
      </c>
      <c r="Q10169" s="0" t="n">
        <f aca="false">J10169*P10169+ROW()*0.00000001</f>
        <v>0.11010169</v>
      </c>
    </row>
    <row r="10170" customFormat="false" ht="15" hidden="false" customHeight="false" outlineLevel="0" collapsed="false">
      <c r="A10170" s="0" t="s">
        <v>7375</v>
      </c>
      <c r="B10170" s="0" t="s">
        <v>117</v>
      </c>
      <c r="C10170" s="0" t="n">
        <v>1997</v>
      </c>
      <c r="D10170" s="0" t="s">
        <v>56</v>
      </c>
      <c r="E10170" s="0" t="s">
        <v>214</v>
      </c>
      <c r="F10170" s="0" t="n">
        <v>0.06</v>
      </c>
      <c r="G10170" s="0" t="n">
        <v>0.04</v>
      </c>
      <c r="H10170" s="0" t="n">
        <v>0</v>
      </c>
      <c r="I10170" s="0" t="n">
        <v>0.01</v>
      </c>
      <c r="J10170" s="0" t="n">
        <v>0.11</v>
      </c>
      <c r="N10170" s="0" t="s">
        <v>74</v>
      </c>
      <c r="P10170" s="0" t="n">
        <f aca="false">IF(AND(OR(Dashboard!$B$5="All",D10170=Dashboard!$B$5),OR(Dashboard!$D$5="All",N10170=Dashboard!$D$5),OR(AND(C10170&lt;&gt;"",C10170&gt;=Dashboard!$F$5,C10170&lt;=Dashboard!$H$5),AND(C10170="",Dashboard!$F$5&lt;=1980,Dashboard!$H$5&gt;=2016))),1,0)</f>
        <v>1</v>
      </c>
      <c r="Q10170" s="0" t="n">
        <f aca="false">J10170*P10170+ROW()*0.00000001</f>
        <v>0.1101017</v>
      </c>
    </row>
    <row r="10171" customFormat="false" ht="15" hidden="false" customHeight="false" outlineLevel="0" collapsed="false">
      <c r="A10171" s="0" t="s">
        <v>7376</v>
      </c>
      <c r="B10171" s="0" t="s">
        <v>33</v>
      </c>
      <c r="C10171" s="0" t="n">
        <v>2011</v>
      </c>
      <c r="D10171" s="0" t="s">
        <v>52</v>
      </c>
      <c r="E10171" s="0" t="s">
        <v>7373</v>
      </c>
      <c r="F10171" s="0" t="n">
        <v>0.06</v>
      </c>
      <c r="G10171" s="0" t="n">
        <v>0.04</v>
      </c>
      <c r="H10171" s="0" t="n">
        <v>0</v>
      </c>
      <c r="I10171" s="0" t="n">
        <v>0.01</v>
      </c>
      <c r="J10171" s="0" t="n">
        <v>0.11</v>
      </c>
      <c r="M10171" s="0" t="s">
        <v>103</v>
      </c>
      <c r="N10171" s="0" t="s">
        <v>35</v>
      </c>
      <c r="P10171" s="0" t="n">
        <f aca="false">IF(AND(OR(Dashboard!$B$5="All",D10171=Dashboard!$B$5),OR(Dashboard!$D$5="All",N10171=Dashboard!$D$5),OR(AND(C10171&lt;&gt;"",C10171&gt;=Dashboard!$F$5,C10171&lt;=Dashboard!$H$5),AND(C10171="",Dashboard!$F$5&lt;=1980,Dashboard!$H$5&gt;=2016))),1,0)</f>
        <v>1</v>
      </c>
      <c r="Q10171" s="0" t="n">
        <f aca="false">J10171*P10171+ROW()*0.00000001</f>
        <v>0.11010171</v>
      </c>
    </row>
    <row r="10172" customFormat="false" ht="15" hidden="false" customHeight="false" outlineLevel="0" collapsed="false">
      <c r="A10172" s="0" t="s">
        <v>7377</v>
      </c>
      <c r="B10172" s="0" t="s">
        <v>64</v>
      </c>
      <c r="C10172" s="0" t="n">
        <v>2010</v>
      </c>
      <c r="D10172" s="0" t="s">
        <v>52</v>
      </c>
      <c r="E10172" s="0" t="s">
        <v>418</v>
      </c>
      <c r="F10172" s="0" t="n">
        <v>0.07</v>
      </c>
      <c r="G10172" s="0" t="n">
        <v>0.03</v>
      </c>
      <c r="H10172" s="0" t="n">
        <v>0</v>
      </c>
      <c r="I10172" s="0" t="n">
        <v>0.01</v>
      </c>
      <c r="J10172" s="0" t="n">
        <v>0.11</v>
      </c>
      <c r="K10172" s="0" t="n">
        <v>28</v>
      </c>
      <c r="L10172" s="0" t="n">
        <v>5.2</v>
      </c>
      <c r="M10172" s="0" t="s">
        <v>103</v>
      </c>
      <c r="N10172" s="0" t="s">
        <v>66</v>
      </c>
      <c r="O10172" s="0" t="s">
        <v>177</v>
      </c>
      <c r="P10172" s="0" t="n">
        <f aca="false">IF(AND(OR(Dashboard!$B$5="All",D10172=Dashboard!$B$5),OR(Dashboard!$D$5="All",N10172=Dashboard!$D$5),OR(AND(C10172&lt;&gt;"",C10172&gt;=Dashboard!$F$5,C10172&lt;=Dashboard!$H$5),AND(C10172="",Dashboard!$F$5&lt;=1980,Dashboard!$H$5&gt;=2016))),1,0)</f>
        <v>1</v>
      </c>
      <c r="Q10172" s="0" t="n">
        <f aca="false">J10172*P10172+ROW()*0.00000001</f>
        <v>0.11010172</v>
      </c>
    </row>
    <row r="10173" customFormat="false" ht="15" hidden="false" customHeight="false" outlineLevel="0" collapsed="false">
      <c r="A10173" s="0" t="s">
        <v>7378</v>
      </c>
      <c r="B10173" s="0" t="s">
        <v>76</v>
      </c>
      <c r="C10173" s="0" t="n">
        <v>2004</v>
      </c>
      <c r="D10173" s="0" t="s">
        <v>246</v>
      </c>
      <c r="E10173" s="0" t="s">
        <v>449</v>
      </c>
      <c r="F10173" s="0" t="n">
        <v>0.05</v>
      </c>
      <c r="G10173" s="0" t="n">
        <v>0.04</v>
      </c>
      <c r="H10173" s="0" t="n">
        <v>0</v>
      </c>
      <c r="I10173" s="0" t="n">
        <v>0.01</v>
      </c>
      <c r="J10173" s="0" t="n">
        <v>0.11</v>
      </c>
      <c r="K10173" s="0" t="n">
        <v>63</v>
      </c>
      <c r="L10173" s="0" t="n">
        <v>8</v>
      </c>
      <c r="M10173" s="0" t="s">
        <v>103</v>
      </c>
      <c r="N10173" s="0" t="s">
        <v>74</v>
      </c>
      <c r="O10173" s="0" t="s">
        <v>67</v>
      </c>
      <c r="P10173" s="0" t="n">
        <f aca="false">IF(AND(OR(Dashboard!$B$5="All",D10173=Dashboard!$B$5),OR(Dashboard!$D$5="All",N10173=Dashboard!$D$5),OR(AND(C10173&lt;&gt;"",C10173&gt;=Dashboard!$F$5,C10173&lt;=Dashboard!$H$5),AND(C10173="",Dashboard!$F$5&lt;=1980,Dashboard!$H$5&gt;=2016))),1,0)</f>
        <v>1</v>
      </c>
      <c r="Q10173" s="0" t="n">
        <f aca="false">J10173*P10173+ROW()*0.00000001</f>
        <v>0.11010173</v>
      </c>
    </row>
    <row r="10174" customFormat="false" ht="15" hidden="false" customHeight="false" outlineLevel="0" collapsed="false">
      <c r="A10174" s="0" t="s">
        <v>7379</v>
      </c>
      <c r="B10174" s="0" t="s">
        <v>50</v>
      </c>
      <c r="C10174" s="0" t="n">
        <v>2007</v>
      </c>
      <c r="D10174" s="0" t="s">
        <v>52</v>
      </c>
      <c r="E10174" s="0" t="s">
        <v>7380</v>
      </c>
      <c r="F10174" s="0" t="n">
        <v>0.1</v>
      </c>
      <c r="G10174" s="0" t="n">
        <v>0</v>
      </c>
      <c r="H10174" s="0" t="n">
        <v>0</v>
      </c>
      <c r="I10174" s="0" t="n">
        <v>0.01</v>
      </c>
      <c r="J10174" s="0" t="n">
        <v>0.11</v>
      </c>
      <c r="K10174" s="0" t="n">
        <v>60</v>
      </c>
      <c r="M10174" s="0" t="s">
        <v>125</v>
      </c>
      <c r="N10174" s="0" t="s">
        <v>35</v>
      </c>
      <c r="O10174" s="0" t="s">
        <v>53</v>
      </c>
      <c r="P10174" s="0" t="n">
        <f aca="false">IF(AND(OR(Dashboard!$B$5="All",D10174=Dashboard!$B$5),OR(Dashboard!$D$5="All",N10174=Dashboard!$D$5),OR(AND(C10174&lt;&gt;"",C10174&gt;=Dashboard!$F$5,C10174&lt;=Dashboard!$H$5),AND(C10174="",Dashboard!$F$5&lt;=1980,Dashboard!$H$5&gt;=2016))),1,0)</f>
        <v>1</v>
      </c>
      <c r="Q10174" s="0" t="n">
        <f aca="false">J10174*P10174+ROW()*0.00000001</f>
        <v>0.11010174</v>
      </c>
    </row>
    <row r="10175" customFormat="false" ht="15" hidden="false" customHeight="false" outlineLevel="0" collapsed="false">
      <c r="A10175" s="0" t="s">
        <v>7381</v>
      </c>
      <c r="B10175" s="0" t="s">
        <v>50</v>
      </c>
      <c r="C10175" s="0" t="n">
        <v>2010</v>
      </c>
      <c r="D10175" s="0" t="s">
        <v>48</v>
      </c>
      <c r="E10175" s="0" t="s">
        <v>124</v>
      </c>
      <c r="F10175" s="0" t="n">
        <v>0.02</v>
      </c>
      <c r="G10175" s="0" t="n">
        <v>0.07</v>
      </c>
      <c r="H10175" s="0" t="n">
        <v>0</v>
      </c>
      <c r="I10175" s="0" t="n">
        <v>0.02</v>
      </c>
      <c r="J10175" s="0" t="n">
        <v>0.11</v>
      </c>
      <c r="M10175" s="0" t="s">
        <v>36</v>
      </c>
      <c r="N10175" s="0" t="s">
        <v>35</v>
      </c>
      <c r="P10175" s="0" t="n">
        <f aca="false">IF(AND(OR(Dashboard!$B$5="All",D10175=Dashboard!$B$5),OR(Dashboard!$D$5="All",N10175=Dashboard!$D$5),OR(AND(C10175&lt;&gt;"",C10175&gt;=Dashboard!$F$5,C10175&lt;=Dashboard!$H$5),AND(C10175="",Dashboard!$F$5&lt;=1980,Dashboard!$H$5&gt;=2016))),1,0)</f>
        <v>1</v>
      </c>
      <c r="Q10175" s="0" t="n">
        <f aca="false">J10175*P10175+ROW()*0.00000001</f>
        <v>0.11010175</v>
      </c>
    </row>
    <row r="10176" customFormat="false" ht="15" hidden="false" customHeight="false" outlineLevel="0" collapsed="false">
      <c r="A10176" s="0" t="s">
        <v>5519</v>
      </c>
      <c r="B10176" s="0" t="s">
        <v>144</v>
      </c>
      <c r="C10176" s="0" t="n">
        <v>2005</v>
      </c>
      <c r="D10176" s="0" t="s">
        <v>71</v>
      </c>
      <c r="E10176" s="0" t="s">
        <v>257</v>
      </c>
      <c r="F10176" s="0" t="n">
        <v>0.08</v>
      </c>
      <c r="G10176" s="0" t="n">
        <v>0.02</v>
      </c>
      <c r="H10176" s="0" t="n">
        <v>0</v>
      </c>
      <c r="I10176" s="0" t="n">
        <v>0</v>
      </c>
      <c r="J10176" s="0" t="n">
        <v>0.11</v>
      </c>
      <c r="K10176" s="0" t="n">
        <v>79</v>
      </c>
      <c r="L10176" s="0" t="n">
        <v>7</v>
      </c>
      <c r="M10176" s="0" t="s">
        <v>103</v>
      </c>
      <c r="N10176" s="0" t="s">
        <v>66</v>
      </c>
      <c r="O10176" s="0" t="s">
        <v>37</v>
      </c>
      <c r="P10176" s="0" t="n">
        <f aca="false">IF(AND(OR(Dashboard!$B$5="All",D10176=Dashboard!$B$5),OR(Dashboard!$D$5="All",N10176=Dashboard!$D$5),OR(AND(C10176&lt;&gt;"",C10176&gt;=Dashboard!$F$5,C10176&lt;=Dashboard!$H$5),AND(C10176="",Dashboard!$F$5&lt;=1980,Dashboard!$H$5&gt;=2016))),1,0)</f>
        <v>1</v>
      </c>
      <c r="Q10176" s="0" t="n">
        <f aca="false">J10176*P10176+ROW()*0.00000001</f>
        <v>0.11010176</v>
      </c>
    </row>
    <row r="10177" customFormat="false" ht="15" hidden="false" customHeight="false" outlineLevel="0" collapsed="false">
      <c r="A10177" s="0" t="s">
        <v>7382</v>
      </c>
      <c r="B10177" s="0" t="s">
        <v>76</v>
      </c>
      <c r="C10177" s="0" t="n">
        <v>2009</v>
      </c>
      <c r="D10177" s="0" t="s">
        <v>71</v>
      </c>
      <c r="E10177" s="0" t="s">
        <v>1002</v>
      </c>
      <c r="F10177" s="0" t="n">
        <v>0.05</v>
      </c>
      <c r="G10177" s="0" t="n">
        <v>0.04</v>
      </c>
      <c r="H10177" s="0" t="n">
        <v>0</v>
      </c>
      <c r="I10177" s="0" t="n">
        <v>0.01</v>
      </c>
      <c r="J10177" s="0" t="n">
        <v>0.11</v>
      </c>
      <c r="K10177" s="0" t="n">
        <v>56</v>
      </c>
      <c r="L10177" s="0" t="n">
        <v>5</v>
      </c>
      <c r="M10177" s="0" t="s">
        <v>125</v>
      </c>
      <c r="N10177" s="0" t="s">
        <v>74</v>
      </c>
      <c r="O10177" s="0" t="s">
        <v>53</v>
      </c>
      <c r="P10177" s="0" t="n">
        <f aca="false">IF(AND(OR(Dashboard!$B$5="All",D10177=Dashboard!$B$5),OR(Dashboard!$D$5="All",N10177=Dashboard!$D$5),OR(AND(C10177&lt;&gt;"",C10177&gt;=Dashboard!$F$5,C10177&lt;=Dashboard!$H$5),AND(C10177="",Dashboard!$F$5&lt;=1980,Dashboard!$H$5&gt;=2016))),1,0)</f>
        <v>1</v>
      </c>
      <c r="Q10177" s="0" t="n">
        <f aca="false">J10177*P10177+ROW()*0.00000001</f>
        <v>0.11010177</v>
      </c>
    </row>
    <row r="10178" customFormat="false" ht="15" hidden="false" customHeight="false" outlineLevel="0" collapsed="false">
      <c r="A10178" s="0" t="s">
        <v>7383</v>
      </c>
      <c r="B10178" s="0" t="s">
        <v>97</v>
      </c>
      <c r="C10178" s="0" t="n">
        <v>2011</v>
      </c>
      <c r="D10178" s="0" t="s">
        <v>114</v>
      </c>
      <c r="E10178" s="0" t="s">
        <v>2480</v>
      </c>
      <c r="F10178" s="0" t="n">
        <v>0.08</v>
      </c>
      <c r="G10178" s="0" t="n">
        <v>0.02</v>
      </c>
      <c r="H10178" s="0" t="n">
        <v>0</v>
      </c>
      <c r="I10178" s="0" t="n">
        <v>0.01</v>
      </c>
      <c r="J10178" s="0" t="n">
        <v>0.11</v>
      </c>
      <c r="K10178" s="0" t="n">
        <v>62</v>
      </c>
      <c r="L10178" s="0" t="n">
        <v>7.4</v>
      </c>
      <c r="M10178" s="0" t="s">
        <v>36</v>
      </c>
      <c r="N10178" s="0" t="s">
        <v>35</v>
      </c>
      <c r="O10178" s="0" t="s">
        <v>67</v>
      </c>
      <c r="P10178" s="0" t="n">
        <f aca="false">IF(AND(OR(Dashboard!$B$5="All",D10178=Dashboard!$B$5),OR(Dashboard!$D$5="All",N10178=Dashboard!$D$5),OR(AND(C10178&lt;&gt;"",C10178&gt;=Dashboard!$F$5,C10178&lt;=Dashboard!$H$5),AND(C10178="",Dashboard!$F$5&lt;=1980,Dashboard!$H$5&gt;=2016))),1,0)</f>
        <v>1</v>
      </c>
      <c r="Q10178" s="0" t="n">
        <f aca="false">J10178*P10178+ROW()*0.00000001</f>
        <v>0.11010178</v>
      </c>
    </row>
    <row r="10179" customFormat="false" ht="15" hidden="false" customHeight="false" outlineLevel="0" collapsed="false">
      <c r="A10179" s="0" t="s">
        <v>4553</v>
      </c>
      <c r="B10179" s="0" t="s">
        <v>164</v>
      </c>
      <c r="C10179" s="0" t="n">
        <v>2007</v>
      </c>
      <c r="D10179" s="0" t="s">
        <v>34</v>
      </c>
      <c r="E10179" s="0" t="s">
        <v>124</v>
      </c>
      <c r="F10179" s="0" t="n">
        <v>0.02</v>
      </c>
      <c r="G10179" s="0" t="n">
        <v>0.06</v>
      </c>
      <c r="H10179" s="0" t="n">
        <v>0</v>
      </c>
      <c r="I10179" s="0" t="n">
        <v>0.03</v>
      </c>
      <c r="J10179" s="0" t="n">
        <v>0.11</v>
      </c>
      <c r="M10179" s="0" t="s">
        <v>125</v>
      </c>
      <c r="N10179" s="0" t="s">
        <v>74</v>
      </c>
      <c r="P10179" s="0" t="n">
        <f aca="false">IF(AND(OR(Dashboard!$B$5="All",D10179=Dashboard!$B$5),OR(Dashboard!$D$5="All",N10179=Dashboard!$D$5),OR(AND(C10179&lt;&gt;"",C10179&gt;=Dashboard!$F$5,C10179&lt;=Dashboard!$H$5),AND(C10179="",Dashboard!$F$5&lt;=1980,Dashboard!$H$5&gt;=2016))),1,0)</f>
        <v>1</v>
      </c>
      <c r="Q10179" s="0" t="n">
        <f aca="false">J10179*P10179+ROW()*0.00000001</f>
        <v>0.11010179</v>
      </c>
    </row>
    <row r="10180" customFormat="false" ht="15" hidden="false" customHeight="false" outlineLevel="0" collapsed="false">
      <c r="A10180" s="0" t="s">
        <v>7384</v>
      </c>
      <c r="B10180" s="0" t="s">
        <v>164</v>
      </c>
      <c r="C10180" s="0" t="n">
        <v>2006</v>
      </c>
      <c r="D10180" s="0" t="s">
        <v>46</v>
      </c>
      <c r="E10180" s="0" t="s">
        <v>89</v>
      </c>
      <c r="F10180" s="0" t="n">
        <v>0.11</v>
      </c>
      <c r="G10180" s="0" t="n">
        <v>0</v>
      </c>
      <c r="H10180" s="0" t="n">
        <v>0</v>
      </c>
      <c r="I10180" s="0" t="n">
        <v>0</v>
      </c>
      <c r="J10180" s="0" t="n">
        <v>0.11</v>
      </c>
      <c r="N10180" s="0" t="s">
        <v>74</v>
      </c>
      <c r="P10180" s="0" t="n">
        <f aca="false">IF(AND(OR(Dashboard!$B$5="All",D10180=Dashboard!$B$5),OR(Dashboard!$D$5="All",N10180=Dashboard!$D$5),OR(AND(C10180&lt;&gt;"",C10180&gt;=Dashboard!$F$5,C10180&lt;=Dashboard!$H$5),AND(C10180="",Dashboard!$F$5&lt;=1980,Dashboard!$H$5&gt;=2016))),1,0)</f>
        <v>1</v>
      </c>
      <c r="Q10180" s="0" t="n">
        <f aca="false">J10180*P10180+ROW()*0.00000001</f>
        <v>0.1101018</v>
      </c>
    </row>
    <row r="10181" customFormat="false" ht="15" hidden="false" customHeight="false" outlineLevel="0" collapsed="false">
      <c r="A10181" s="0" t="s">
        <v>7385</v>
      </c>
      <c r="B10181" s="0" t="s">
        <v>50</v>
      </c>
      <c r="C10181" s="0" t="n">
        <v>2007</v>
      </c>
      <c r="D10181" s="0" t="s">
        <v>48</v>
      </c>
      <c r="E10181" s="0" t="s">
        <v>560</v>
      </c>
      <c r="F10181" s="0" t="n">
        <v>0.09</v>
      </c>
      <c r="G10181" s="0" t="n">
        <v>0.01</v>
      </c>
      <c r="H10181" s="0" t="n">
        <v>0</v>
      </c>
      <c r="I10181" s="0" t="n">
        <v>0.01</v>
      </c>
      <c r="J10181" s="0" t="n">
        <v>0.11</v>
      </c>
      <c r="K10181" s="0" t="n">
        <v>55</v>
      </c>
      <c r="L10181" s="0" t="n">
        <v>6.1</v>
      </c>
      <c r="M10181" s="0" t="s">
        <v>36</v>
      </c>
      <c r="N10181" s="0" t="s">
        <v>35</v>
      </c>
      <c r="O10181" s="0" t="s">
        <v>53</v>
      </c>
      <c r="P10181" s="0" t="n">
        <f aca="false">IF(AND(OR(Dashboard!$B$5="All",D10181=Dashboard!$B$5),OR(Dashboard!$D$5="All",N10181=Dashboard!$D$5),OR(AND(C10181&lt;&gt;"",C10181&gt;=Dashboard!$F$5,C10181&lt;=Dashboard!$H$5),AND(C10181="",Dashboard!$F$5&lt;=1980,Dashboard!$H$5&gt;=2016))),1,0)</f>
        <v>1</v>
      </c>
      <c r="Q10181" s="0" t="n">
        <f aca="false">J10181*P10181+ROW()*0.00000001</f>
        <v>0.11010181</v>
      </c>
    </row>
    <row r="10182" customFormat="false" ht="15" hidden="false" customHeight="false" outlineLevel="0" collapsed="false">
      <c r="A10182" s="0" t="s">
        <v>4252</v>
      </c>
      <c r="B10182" s="0" t="s">
        <v>144</v>
      </c>
      <c r="C10182" s="0" t="n">
        <v>2003</v>
      </c>
      <c r="D10182" s="0" t="s">
        <v>34</v>
      </c>
      <c r="E10182" s="0" t="s">
        <v>91</v>
      </c>
      <c r="F10182" s="0" t="n">
        <v>0.08</v>
      </c>
      <c r="G10182" s="0" t="n">
        <v>0.02</v>
      </c>
      <c r="H10182" s="0" t="n">
        <v>0</v>
      </c>
      <c r="I10182" s="0" t="n">
        <v>0</v>
      </c>
      <c r="J10182" s="0" t="n">
        <v>0.11</v>
      </c>
      <c r="K10182" s="0" t="n">
        <v>76</v>
      </c>
      <c r="L10182" s="0" t="n">
        <v>8.3</v>
      </c>
      <c r="M10182" s="0" t="s">
        <v>36</v>
      </c>
      <c r="N10182" s="0" t="s">
        <v>66</v>
      </c>
      <c r="O10182" s="0" t="s">
        <v>37</v>
      </c>
      <c r="P10182" s="0" t="n">
        <f aca="false">IF(AND(OR(Dashboard!$B$5="All",D10182=Dashboard!$B$5),OR(Dashboard!$D$5="All",N10182=Dashboard!$D$5),OR(AND(C10182&lt;&gt;"",C10182&gt;=Dashboard!$F$5,C10182&lt;=Dashboard!$H$5),AND(C10182="",Dashboard!$F$5&lt;=1980,Dashboard!$H$5&gt;=2016))),1,0)</f>
        <v>1</v>
      </c>
      <c r="Q10182" s="0" t="n">
        <f aca="false">J10182*P10182+ROW()*0.00000001</f>
        <v>0.11010182</v>
      </c>
    </row>
    <row r="10183" customFormat="false" ht="15" hidden="false" customHeight="false" outlineLevel="0" collapsed="false">
      <c r="A10183" s="0" t="s">
        <v>7386</v>
      </c>
      <c r="B10183" s="0" t="s">
        <v>164</v>
      </c>
      <c r="C10183" s="0" t="n">
        <v>2006</v>
      </c>
      <c r="D10183" s="0" t="s">
        <v>46</v>
      </c>
      <c r="E10183" s="0" t="s">
        <v>328</v>
      </c>
      <c r="F10183" s="0" t="n">
        <v>0</v>
      </c>
      <c r="G10183" s="0" t="n">
        <v>0</v>
      </c>
      <c r="H10183" s="0" t="n">
        <v>0.11</v>
      </c>
      <c r="I10183" s="0" t="n">
        <v>0</v>
      </c>
      <c r="J10183" s="0" t="n">
        <v>0.11</v>
      </c>
      <c r="N10183" s="0" t="s">
        <v>74</v>
      </c>
      <c r="P10183" s="0" t="n">
        <f aca="false">IF(AND(OR(Dashboard!$B$5="All",D10183=Dashboard!$B$5),OR(Dashboard!$D$5="All",N10183=Dashboard!$D$5),OR(AND(C10183&lt;&gt;"",C10183&gt;=Dashboard!$F$5,C10183&lt;=Dashboard!$H$5),AND(C10183="",Dashboard!$F$5&lt;=1980,Dashboard!$H$5&gt;=2016))),1,0)</f>
        <v>1</v>
      </c>
      <c r="Q10183" s="0" t="n">
        <f aca="false">J10183*P10183+ROW()*0.00000001</f>
        <v>0.11010183</v>
      </c>
    </row>
    <row r="10184" customFormat="false" ht="15" hidden="false" customHeight="false" outlineLevel="0" collapsed="false">
      <c r="A10184" s="0" t="s">
        <v>7387</v>
      </c>
      <c r="B10184" s="0" t="s">
        <v>50</v>
      </c>
      <c r="C10184" s="0" t="n">
        <v>2007</v>
      </c>
      <c r="D10184" s="0" t="s">
        <v>71</v>
      </c>
      <c r="E10184" s="0" t="s">
        <v>154</v>
      </c>
      <c r="F10184" s="0" t="n">
        <v>0</v>
      </c>
      <c r="G10184" s="0" t="n">
        <v>0</v>
      </c>
      <c r="H10184" s="0" t="n">
        <v>0.11</v>
      </c>
      <c r="I10184" s="0" t="n">
        <v>0</v>
      </c>
      <c r="J10184" s="0" t="n">
        <v>0.11</v>
      </c>
      <c r="N10184" s="0" t="s">
        <v>35</v>
      </c>
      <c r="P10184" s="0" t="n">
        <f aca="false">IF(AND(OR(Dashboard!$B$5="All",D10184=Dashboard!$B$5),OR(Dashboard!$D$5="All",N10184=Dashboard!$D$5),OR(AND(C10184&lt;&gt;"",C10184&gt;=Dashboard!$F$5,C10184&lt;=Dashboard!$H$5),AND(C10184="",Dashboard!$F$5&lt;=1980,Dashboard!$H$5&gt;=2016))),1,0)</f>
        <v>1</v>
      </c>
      <c r="Q10184" s="0" t="n">
        <f aca="false">J10184*P10184+ROW()*0.00000001</f>
        <v>0.11010184</v>
      </c>
    </row>
    <row r="10185" customFormat="false" ht="15" hidden="false" customHeight="false" outlineLevel="0" collapsed="false">
      <c r="A10185" s="0" t="s">
        <v>3548</v>
      </c>
      <c r="B10185" s="0" t="s">
        <v>186</v>
      </c>
      <c r="C10185" s="0" t="n">
        <v>2003</v>
      </c>
      <c r="D10185" s="0" t="s">
        <v>71</v>
      </c>
      <c r="E10185" s="0" t="s">
        <v>418</v>
      </c>
      <c r="F10185" s="0" t="n">
        <v>0.09</v>
      </c>
      <c r="G10185" s="0" t="n">
        <v>0.02</v>
      </c>
      <c r="H10185" s="0" t="n">
        <v>0</v>
      </c>
      <c r="I10185" s="0" t="n">
        <v>0</v>
      </c>
      <c r="J10185" s="0" t="n">
        <v>0.11</v>
      </c>
      <c r="N10185" s="0" t="s">
        <v>35</v>
      </c>
      <c r="P10185" s="0" t="n">
        <f aca="false">IF(AND(OR(Dashboard!$B$5="All",D10185=Dashboard!$B$5),OR(Dashboard!$D$5="All",N10185=Dashboard!$D$5),OR(AND(C10185&lt;&gt;"",C10185&gt;=Dashboard!$F$5,C10185&lt;=Dashboard!$H$5),AND(C10185="",Dashboard!$F$5&lt;=1980,Dashboard!$H$5&gt;=2016))),1,0)</f>
        <v>1</v>
      </c>
      <c r="Q10185" s="0" t="n">
        <f aca="false">J10185*P10185+ROW()*0.00000001</f>
        <v>0.11010185</v>
      </c>
    </row>
    <row r="10186" customFormat="false" ht="15" hidden="false" customHeight="false" outlineLevel="0" collapsed="false">
      <c r="A10186" s="0" t="s">
        <v>5144</v>
      </c>
      <c r="B10186" s="0" t="s">
        <v>64</v>
      </c>
      <c r="C10186" s="0" t="n">
        <v>2011</v>
      </c>
      <c r="D10186" s="0" t="s">
        <v>52</v>
      </c>
      <c r="E10186" s="0" t="s">
        <v>72</v>
      </c>
      <c r="F10186" s="0" t="n">
        <v>0.08</v>
      </c>
      <c r="G10186" s="0" t="n">
        <v>0.02</v>
      </c>
      <c r="H10186" s="0" t="n">
        <v>0</v>
      </c>
      <c r="I10186" s="0" t="n">
        <v>0.01</v>
      </c>
      <c r="J10186" s="0" t="n">
        <v>0.11</v>
      </c>
      <c r="M10186" s="0" t="s">
        <v>36</v>
      </c>
      <c r="N10186" s="0" t="s">
        <v>66</v>
      </c>
      <c r="P10186" s="0" t="n">
        <f aca="false">IF(AND(OR(Dashboard!$B$5="All",D10186=Dashboard!$B$5),OR(Dashboard!$D$5="All",N10186=Dashboard!$D$5),OR(AND(C10186&lt;&gt;"",C10186&gt;=Dashboard!$F$5,C10186&lt;=Dashboard!$H$5),AND(C10186="",Dashboard!$F$5&lt;=1980,Dashboard!$H$5&gt;=2016))),1,0)</f>
        <v>1</v>
      </c>
      <c r="Q10186" s="0" t="n">
        <f aca="false">J10186*P10186+ROW()*0.00000001</f>
        <v>0.11010186</v>
      </c>
    </row>
    <row r="10187" customFormat="false" ht="15" hidden="false" customHeight="false" outlineLevel="0" collapsed="false">
      <c r="A10187" s="0" t="s">
        <v>1156</v>
      </c>
      <c r="B10187" s="0" t="s">
        <v>85</v>
      </c>
      <c r="C10187" s="0" t="n">
        <v>2005</v>
      </c>
      <c r="D10187" s="0" t="s">
        <v>71</v>
      </c>
      <c r="E10187" s="0" t="s">
        <v>1524</v>
      </c>
      <c r="F10187" s="0" t="n">
        <v>0.08</v>
      </c>
      <c r="G10187" s="0" t="n">
        <v>0.03</v>
      </c>
      <c r="H10187" s="0" t="n">
        <v>0</v>
      </c>
      <c r="I10187" s="0" t="n">
        <v>0</v>
      </c>
      <c r="J10187" s="0" t="n">
        <v>0.11</v>
      </c>
      <c r="L10187" s="0" t="n">
        <v>6</v>
      </c>
      <c r="M10187" s="0" t="s">
        <v>36</v>
      </c>
      <c r="N10187" s="0" t="s">
        <v>35</v>
      </c>
      <c r="P10187" s="0" t="n">
        <f aca="false">IF(AND(OR(Dashboard!$B$5="All",D10187=Dashboard!$B$5),OR(Dashboard!$D$5="All",N10187=Dashboard!$D$5),OR(AND(C10187&lt;&gt;"",C10187&gt;=Dashboard!$F$5,C10187&lt;=Dashboard!$H$5),AND(C10187="",Dashboard!$F$5&lt;=1980,Dashboard!$H$5&gt;=2016))),1,0)</f>
        <v>1</v>
      </c>
      <c r="Q10187" s="0" t="n">
        <f aca="false">J10187*P10187+ROW()*0.00000001</f>
        <v>0.11010187</v>
      </c>
    </row>
    <row r="10188" customFormat="false" ht="15" hidden="false" customHeight="false" outlineLevel="0" collapsed="false">
      <c r="A10188" s="0" t="s">
        <v>7388</v>
      </c>
      <c r="B10188" s="0" t="s">
        <v>186</v>
      </c>
      <c r="C10188" s="0" t="n">
        <v>2006</v>
      </c>
      <c r="D10188" s="0" t="s">
        <v>52</v>
      </c>
      <c r="E10188" s="0" t="s">
        <v>35</v>
      </c>
      <c r="F10188" s="0" t="n">
        <v>0.07</v>
      </c>
      <c r="G10188" s="0" t="n">
        <v>0.02</v>
      </c>
      <c r="H10188" s="0" t="n">
        <v>0.02</v>
      </c>
      <c r="I10188" s="0" t="n">
        <v>0</v>
      </c>
      <c r="J10188" s="0" t="n">
        <v>0.11</v>
      </c>
      <c r="K10188" s="0" t="n">
        <v>62</v>
      </c>
      <c r="L10188" s="0" t="n">
        <v>8</v>
      </c>
      <c r="M10188" s="0" t="s">
        <v>125</v>
      </c>
      <c r="N10188" s="0" t="s">
        <v>35</v>
      </c>
      <c r="O10188" s="0" t="s">
        <v>67</v>
      </c>
      <c r="P10188" s="0" t="n">
        <f aca="false">IF(AND(OR(Dashboard!$B$5="All",D10188=Dashboard!$B$5),OR(Dashboard!$D$5="All",N10188=Dashboard!$D$5),OR(AND(C10188&lt;&gt;"",C10188&gt;=Dashboard!$F$5,C10188&lt;=Dashboard!$H$5),AND(C10188="",Dashboard!$F$5&lt;=1980,Dashboard!$H$5&gt;=2016))),1,0)</f>
        <v>1</v>
      </c>
      <c r="Q10188" s="0" t="n">
        <f aca="false">J10188*P10188+ROW()*0.00000001</f>
        <v>0.11010188</v>
      </c>
    </row>
    <row r="10189" customFormat="false" ht="15" hidden="false" customHeight="false" outlineLevel="0" collapsed="false">
      <c r="A10189" s="0" t="s">
        <v>7389</v>
      </c>
      <c r="B10189" s="0" t="s">
        <v>97</v>
      </c>
      <c r="C10189" s="0" t="n">
        <v>2015</v>
      </c>
      <c r="D10189" s="0" t="s">
        <v>52</v>
      </c>
      <c r="E10189" s="0" t="s">
        <v>3904</v>
      </c>
      <c r="F10189" s="0" t="n">
        <v>0</v>
      </c>
      <c r="G10189" s="0" t="n">
        <v>0</v>
      </c>
      <c r="H10189" s="0" t="n">
        <v>0.11</v>
      </c>
      <c r="I10189" s="0" t="n">
        <v>0</v>
      </c>
      <c r="J10189" s="0" t="n">
        <v>0.11</v>
      </c>
      <c r="N10189" s="0" t="s">
        <v>35</v>
      </c>
      <c r="P10189" s="0" t="n">
        <f aca="false">IF(AND(OR(Dashboard!$B$5="All",D10189=Dashboard!$B$5),OR(Dashboard!$D$5="All",N10189=Dashboard!$D$5),OR(AND(C10189&lt;&gt;"",C10189&gt;=Dashboard!$F$5,C10189&lt;=Dashboard!$H$5),AND(C10189="",Dashboard!$F$5&lt;=1980,Dashboard!$H$5&gt;=2016))),1,0)</f>
        <v>1</v>
      </c>
      <c r="Q10189" s="0" t="n">
        <f aca="false">J10189*P10189+ROW()*0.00000001</f>
        <v>0.11010189</v>
      </c>
    </row>
    <row r="10190" customFormat="false" ht="15" hidden="false" customHeight="false" outlineLevel="0" collapsed="false">
      <c r="A10190" s="0" t="s">
        <v>3346</v>
      </c>
      <c r="B10190" s="0" t="s">
        <v>64</v>
      </c>
      <c r="C10190" s="0" t="n">
        <v>2008</v>
      </c>
      <c r="D10190" s="0" t="s">
        <v>52</v>
      </c>
      <c r="E10190" s="0" t="s">
        <v>220</v>
      </c>
      <c r="F10190" s="0" t="n">
        <v>0.1</v>
      </c>
      <c r="G10190" s="0" t="n">
        <v>0</v>
      </c>
      <c r="H10190" s="0" t="n">
        <v>0</v>
      </c>
      <c r="I10190" s="0" t="n">
        <v>0.01</v>
      </c>
      <c r="J10190" s="0" t="n">
        <v>0.11</v>
      </c>
      <c r="K10190" s="0" t="n">
        <v>70</v>
      </c>
      <c r="L10190" s="0" t="n">
        <v>7</v>
      </c>
      <c r="M10190" s="0" t="s">
        <v>36</v>
      </c>
      <c r="N10190" s="0" t="s">
        <v>66</v>
      </c>
      <c r="O10190" s="0" t="s">
        <v>67</v>
      </c>
      <c r="P10190" s="0" t="n">
        <f aca="false">IF(AND(OR(Dashboard!$B$5="All",D10190=Dashboard!$B$5),OR(Dashboard!$D$5="All",N10190=Dashboard!$D$5),OR(AND(C10190&lt;&gt;"",C10190&gt;=Dashboard!$F$5,C10190&lt;=Dashboard!$H$5),AND(C10190="",Dashboard!$F$5&lt;=1980,Dashboard!$H$5&gt;=2016))),1,0)</f>
        <v>1</v>
      </c>
      <c r="Q10190" s="0" t="n">
        <f aca="false">J10190*P10190+ROW()*0.00000001</f>
        <v>0.1101019</v>
      </c>
    </row>
    <row r="10191" customFormat="false" ht="15" hidden="false" customHeight="false" outlineLevel="0" collapsed="false">
      <c r="A10191" s="0" t="s">
        <v>7390</v>
      </c>
      <c r="B10191" s="0" t="s">
        <v>76</v>
      </c>
      <c r="C10191" s="0" t="n">
        <v>2002</v>
      </c>
      <c r="D10191" s="0" t="s">
        <v>56</v>
      </c>
      <c r="E10191" s="0" t="s">
        <v>1655</v>
      </c>
      <c r="F10191" s="0" t="n">
        <v>0.05</v>
      </c>
      <c r="G10191" s="0" t="n">
        <v>0.04</v>
      </c>
      <c r="H10191" s="0" t="n">
        <v>0</v>
      </c>
      <c r="I10191" s="0" t="n">
        <v>0.01</v>
      </c>
      <c r="J10191" s="0" t="n">
        <v>0.11</v>
      </c>
      <c r="K10191" s="0" t="n">
        <v>59</v>
      </c>
      <c r="M10191" s="0" t="s">
        <v>36</v>
      </c>
      <c r="N10191" s="0" t="s">
        <v>74</v>
      </c>
      <c r="O10191" s="0" t="s">
        <v>53</v>
      </c>
      <c r="P10191" s="0" t="n">
        <f aca="false">IF(AND(OR(Dashboard!$B$5="All",D10191=Dashboard!$B$5),OR(Dashboard!$D$5="All",N10191=Dashboard!$D$5),OR(AND(C10191&lt;&gt;"",C10191&gt;=Dashboard!$F$5,C10191&lt;=Dashboard!$H$5),AND(C10191="",Dashboard!$F$5&lt;=1980,Dashboard!$H$5&gt;=2016))),1,0)</f>
        <v>1</v>
      </c>
      <c r="Q10191" s="0" t="n">
        <f aca="false">J10191*P10191+ROW()*0.00000001</f>
        <v>0.11010191</v>
      </c>
    </row>
    <row r="10192" customFormat="false" ht="15" hidden="false" customHeight="false" outlineLevel="0" collapsed="false">
      <c r="A10192" s="0" t="s">
        <v>7391</v>
      </c>
      <c r="B10192" s="0" t="s">
        <v>76</v>
      </c>
      <c r="C10192" s="0" t="n">
        <v>2003</v>
      </c>
      <c r="D10192" s="0" t="s">
        <v>58</v>
      </c>
      <c r="E10192" s="0" t="s">
        <v>782</v>
      </c>
      <c r="F10192" s="0" t="n">
        <v>0.05</v>
      </c>
      <c r="G10192" s="0" t="n">
        <v>0.04</v>
      </c>
      <c r="H10192" s="0" t="n">
        <v>0</v>
      </c>
      <c r="I10192" s="0" t="n">
        <v>0.01</v>
      </c>
      <c r="J10192" s="0" t="n">
        <v>0.11</v>
      </c>
      <c r="K10192" s="0" t="n">
        <v>67</v>
      </c>
      <c r="L10192" s="0" t="n">
        <v>8.9</v>
      </c>
      <c r="M10192" s="0" t="s">
        <v>103</v>
      </c>
      <c r="N10192" s="0" t="s">
        <v>74</v>
      </c>
      <c r="O10192" s="0" t="s">
        <v>67</v>
      </c>
      <c r="P10192" s="0" t="n">
        <f aca="false">IF(AND(OR(Dashboard!$B$5="All",D10192=Dashboard!$B$5),OR(Dashboard!$D$5="All",N10192=Dashboard!$D$5),OR(AND(C10192&lt;&gt;"",C10192&gt;=Dashboard!$F$5,C10192&lt;=Dashboard!$H$5),AND(C10192="",Dashboard!$F$5&lt;=1980,Dashboard!$H$5&gt;=2016))),1,0)</f>
        <v>1</v>
      </c>
      <c r="Q10192" s="0" t="n">
        <f aca="false">J10192*P10192+ROW()*0.00000001</f>
        <v>0.11010192</v>
      </c>
    </row>
    <row r="10193" customFormat="false" ht="15" hidden="false" customHeight="false" outlineLevel="0" collapsed="false">
      <c r="A10193" s="0" t="s">
        <v>7392</v>
      </c>
      <c r="B10193" s="0" t="s">
        <v>50</v>
      </c>
      <c r="C10193" s="0" t="n">
        <v>2008</v>
      </c>
      <c r="D10193" s="0" t="s">
        <v>46</v>
      </c>
      <c r="E10193" s="0" t="s">
        <v>35</v>
      </c>
      <c r="F10193" s="0" t="n">
        <v>0</v>
      </c>
      <c r="G10193" s="0" t="n">
        <v>0</v>
      </c>
      <c r="H10193" s="0" t="n">
        <v>0.11</v>
      </c>
      <c r="I10193" s="0" t="n">
        <v>0</v>
      </c>
      <c r="J10193" s="0" t="n">
        <v>0.11</v>
      </c>
      <c r="N10193" s="0" t="s">
        <v>35</v>
      </c>
      <c r="P10193" s="0" t="n">
        <f aca="false">IF(AND(OR(Dashboard!$B$5="All",D10193=Dashboard!$B$5),OR(Dashboard!$D$5="All",N10193=Dashboard!$D$5),OR(AND(C10193&lt;&gt;"",C10193&gt;=Dashboard!$F$5,C10193&lt;=Dashboard!$H$5),AND(C10193="",Dashboard!$F$5&lt;=1980,Dashboard!$H$5&gt;=2016))),1,0)</f>
        <v>1</v>
      </c>
      <c r="Q10193" s="0" t="n">
        <f aca="false">J10193*P10193+ROW()*0.00000001</f>
        <v>0.11010193</v>
      </c>
    </row>
    <row r="10194" customFormat="false" ht="15" hidden="false" customHeight="false" outlineLevel="0" collapsed="false">
      <c r="A10194" s="0" t="s">
        <v>7393</v>
      </c>
      <c r="B10194" s="0" t="s">
        <v>50</v>
      </c>
      <c r="C10194" s="0" t="n">
        <v>2009</v>
      </c>
      <c r="D10194" s="0" t="s">
        <v>58</v>
      </c>
      <c r="E10194" s="0" t="s">
        <v>418</v>
      </c>
      <c r="F10194" s="0" t="n">
        <v>0.1</v>
      </c>
      <c r="G10194" s="0" t="n">
        <v>0</v>
      </c>
      <c r="H10194" s="0" t="n">
        <v>0</v>
      </c>
      <c r="I10194" s="0" t="n">
        <v>0.01</v>
      </c>
      <c r="J10194" s="0" t="n">
        <v>0.11</v>
      </c>
      <c r="N10194" s="0" t="s">
        <v>35</v>
      </c>
      <c r="P10194" s="0" t="n">
        <f aca="false">IF(AND(OR(Dashboard!$B$5="All",D10194=Dashboard!$B$5),OR(Dashboard!$D$5="All",N10194=Dashboard!$D$5),OR(AND(C10194&lt;&gt;"",C10194&gt;=Dashboard!$F$5,C10194&lt;=Dashboard!$H$5),AND(C10194="",Dashboard!$F$5&lt;=1980,Dashboard!$H$5&gt;=2016))),1,0)</f>
        <v>1</v>
      </c>
      <c r="Q10194" s="0" t="n">
        <f aca="false">J10194*P10194+ROW()*0.00000001</f>
        <v>0.11010194</v>
      </c>
    </row>
    <row r="10195" customFormat="false" ht="15" hidden="false" customHeight="false" outlineLevel="0" collapsed="false">
      <c r="A10195" s="0" t="s">
        <v>7394</v>
      </c>
      <c r="B10195" s="0" t="s">
        <v>164</v>
      </c>
      <c r="C10195" s="0" t="n">
        <v>2011</v>
      </c>
      <c r="D10195" s="0" t="s">
        <v>71</v>
      </c>
      <c r="E10195" s="0" t="s">
        <v>782</v>
      </c>
      <c r="F10195" s="0" t="n">
        <v>0</v>
      </c>
      <c r="G10195" s="0" t="n">
        <v>0</v>
      </c>
      <c r="H10195" s="0" t="n">
        <v>0.11</v>
      </c>
      <c r="I10195" s="0" t="n">
        <v>0</v>
      </c>
      <c r="J10195" s="0" t="n">
        <v>0.11</v>
      </c>
      <c r="N10195" s="0" t="s">
        <v>74</v>
      </c>
      <c r="P10195" s="0" t="n">
        <f aca="false">IF(AND(OR(Dashboard!$B$5="All",D10195=Dashboard!$B$5),OR(Dashboard!$D$5="All",N10195=Dashboard!$D$5),OR(AND(C10195&lt;&gt;"",C10195&gt;=Dashboard!$F$5,C10195&lt;=Dashboard!$H$5),AND(C10195="",Dashboard!$F$5&lt;=1980,Dashboard!$H$5&gt;=2016))),1,0)</f>
        <v>1</v>
      </c>
      <c r="Q10195" s="0" t="n">
        <f aca="false">J10195*P10195+ROW()*0.00000001</f>
        <v>0.11010195</v>
      </c>
    </row>
    <row r="10196" customFormat="false" ht="15" hidden="false" customHeight="false" outlineLevel="0" collapsed="false">
      <c r="A10196" s="0" t="s">
        <v>7395</v>
      </c>
      <c r="B10196" s="0" t="s">
        <v>164</v>
      </c>
      <c r="C10196" s="0" t="n">
        <v>2005</v>
      </c>
      <c r="D10196" s="0" t="s">
        <v>48</v>
      </c>
      <c r="E10196" s="0" t="s">
        <v>89</v>
      </c>
      <c r="F10196" s="0" t="n">
        <v>0</v>
      </c>
      <c r="G10196" s="0" t="n">
        <v>0</v>
      </c>
      <c r="H10196" s="0" t="n">
        <v>0.11</v>
      </c>
      <c r="I10196" s="0" t="n">
        <v>0</v>
      </c>
      <c r="J10196" s="0" t="n">
        <v>0.11</v>
      </c>
      <c r="N10196" s="0" t="s">
        <v>74</v>
      </c>
      <c r="P10196" s="0" t="n">
        <f aca="false">IF(AND(OR(Dashboard!$B$5="All",D10196=Dashboard!$B$5),OR(Dashboard!$D$5="All",N10196=Dashboard!$D$5),OR(AND(C10196&lt;&gt;"",C10196&gt;=Dashboard!$F$5,C10196&lt;=Dashboard!$H$5),AND(C10196="",Dashboard!$F$5&lt;=1980,Dashboard!$H$5&gt;=2016))),1,0)</f>
        <v>1</v>
      </c>
      <c r="Q10196" s="0" t="n">
        <f aca="false">J10196*P10196+ROW()*0.00000001</f>
        <v>0.11010196</v>
      </c>
    </row>
    <row r="10197" customFormat="false" ht="15" hidden="false" customHeight="false" outlineLevel="0" collapsed="false">
      <c r="A10197" s="0" t="s">
        <v>7396</v>
      </c>
      <c r="B10197" s="0" t="s">
        <v>186</v>
      </c>
      <c r="C10197" s="0" t="n">
        <v>2006</v>
      </c>
      <c r="D10197" s="0" t="s">
        <v>56</v>
      </c>
      <c r="E10197" s="0" t="s">
        <v>257</v>
      </c>
      <c r="F10197" s="0" t="n">
        <v>0.08</v>
      </c>
      <c r="G10197" s="0" t="n">
        <v>0.02</v>
      </c>
      <c r="H10197" s="0" t="n">
        <v>0</v>
      </c>
      <c r="I10197" s="0" t="n">
        <v>0</v>
      </c>
      <c r="J10197" s="0" t="n">
        <v>0.11</v>
      </c>
      <c r="K10197" s="0" t="n">
        <v>51</v>
      </c>
      <c r="L10197" s="0" t="n">
        <v>5.2</v>
      </c>
      <c r="M10197" s="0" t="s">
        <v>125</v>
      </c>
      <c r="N10197" s="0" t="s">
        <v>35</v>
      </c>
      <c r="O10197" s="0" t="s">
        <v>53</v>
      </c>
      <c r="P10197" s="0" t="n">
        <f aca="false">IF(AND(OR(Dashboard!$B$5="All",D10197=Dashboard!$B$5),OR(Dashboard!$D$5="All",N10197=Dashboard!$D$5),OR(AND(C10197&lt;&gt;"",C10197&gt;=Dashboard!$F$5,C10197&lt;=Dashboard!$H$5),AND(C10197="",Dashboard!$F$5&lt;=1980,Dashboard!$H$5&gt;=2016))),1,0)</f>
        <v>1</v>
      </c>
      <c r="Q10197" s="0" t="n">
        <f aca="false">J10197*P10197+ROW()*0.00000001</f>
        <v>0.11010197</v>
      </c>
    </row>
    <row r="10198" customFormat="false" ht="15" hidden="false" customHeight="false" outlineLevel="0" collapsed="false">
      <c r="A10198" s="0" t="s">
        <v>7397</v>
      </c>
      <c r="B10198" s="0" t="s">
        <v>76</v>
      </c>
      <c r="C10198" s="0" t="n">
        <v>2003</v>
      </c>
      <c r="D10198" s="0" t="s">
        <v>102</v>
      </c>
      <c r="E10198" s="0" t="s">
        <v>2860</v>
      </c>
      <c r="F10198" s="0" t="n">
        <v>0.05</v>
      </c>
      <c r="G10198" s="0" t="n">
        <v>0.04</v>
      </c>
      <c r="H10198" s="0" t="n">
        <v>0</v>
      </c>
      <c r="I10198" s="0" t="n">
        <v>0.01</v>
      </c>
      <c r="J10198" s="0" t="n">
        <v>0.11</v>
      </c>
      <c r="K10198" s="0" t="n">
        <v>71</v>
      </c>
      <c r="L10198" s="0" t="n">
        <v>8.6</v>
      </c>
      <c r="M10198" s="0" t="s">
        <v>103</v>
      </c>
      <c r="N10198" s="0" t="s">
        <v>74</v>
      </c>
      <c r="O10198" s="0" t="s">
        <v>37</v>
      </c>
      <c r="P10198" s="0" t="n">
        <f aca="false">IF(AND(OR(Dashboard!$B$5="All",D10198=Dashboard!$B$5),OR(Dashboard!$D$5="All",N10198=Dashboard!$D$5),OR(AND(C10198&lt;&gt;"",C10198&gt;=Dashboard!$F$5,C10198&lt;=Dashboard!$H$5),AND(C10198="",Dashboard!$F$5&lt;=1980,Dashboard!$H$5&gt;=2016))),1,0)</f>
        <v>1</v>
      </c>
      <c r="Q10198" s="0" t="n">
        <f aca="false">J10198*P10198+ROW()*0.00000001</f>
        <v>0.11010198</v>
      </c>
    </row>
    <row r="10199" customFormat="false" ht="15" hidden="false" customHeight="false" outlineLevel="0" collapsed="false">
      <c r="A10199" s="0" t="s">
        <v>7398</v>
      </c>
      <c r="B10199" s="0" t="s">
        <v>851</v>
      </c>
      <c r="C10199" s="0" t="n">
        <v>2015</v>
      </c>
      <c r="D10199" s="0" t="s">
        <v>71</v>
      </c>
      <c r="E10199" s="0" t="s">
        <v>2792</v>
      </c>
      <c r="F10199" s="0" t="n">
        <v>0</v>
      </c>
      <c r="G10199" s="0" t="n">
        <v>0.03</v>
      </c>
      <c r="H10199" s="0" t="n">
        <v>0.07</v>
      </c>
      <c r="I10199" s="0" t="n">
        <v>0.01</v>
      </c>
      <c r="J10199" s="0" t="n">
        <v>0.11</v>
      </c>
      <c r="K10199" s="0" t="n">
        <v>72</v>
      </c>
      <c r="L10199" s="0" t="n">
        <v>8.5</v>
      </c>
      <c r="M10199" s="0" t="s">
        <v>73</v>
      </c>
      <c r="N10199" s="0" t="s">
        <v>74</v>
      </c>
      <c r="O10199" s="0" t="s">
        <v>37</v>
      </c>
      <c r="P10199" s="0" t="n">
        <f aca="false">IF(AND(OR(Dashboard!$B$5="All",D10199=Dashboard!$B$5),OR(Dashboard!$D$5="All",N10199=Dashboard!$D$5),OR(AND(C10199&lt;&gt;"",C10199&gt;=Dashboard!$F$5,C10199&lt;=Dashboard!$H$5),AND(C10199="",Dashboard!$F$5&lt;=1980,Dashboard!$H$5&gt;=2016))),1,0)</f>
        <v>1</v>
      </c>
      <c r="Q10199" s="0" t="n">
        <f aca="false">J10199*P10199+ROW()*0.00000001</f>
        <v>0.11010199</v>
      </c>
    </row>
    <row r="10200" customFormat="false" ht="15" hidden="false" customHeight="false" outlineLevel="0" collapsed="false">
      <c r="A10200" s="0" t="s">
        <v>7399</v>
      </c>
      <c r="B10200" s="0" t="s">
        <v>108</v>
      </c>
      <c r="C10200" s="0" t="n">
        <v>1999</v>
      </c>
      <c r="D10200" s="0" t="s">
        <v>41</v>
      </c>
      <c r="E10200" s="0" t="s">
        <v>3686</v>
      </c>
      <c r="F10200" s="0" t="n">
        <v>0.09</v>
      </c>
      <c r="G10200" s="0" t="n">
        <v>0.02</v>
      </c>
      <c r="H10200" s="0" t="n">
        <v>0</v>
      </c>
      <c r="I10200" s="0" t="n">
        <v>0</v>
      </c>
      <c r="J10200" s="0" t="n">
        <v>0.11</v>
      </c>
      <c r="N10200" s="0" t="s">
        <v>35</v>
      </c>
      <c r="P10200" s="0" t="n">
        <f aca="false">IF(AND(OR(Dashboard!$B$5="All",D10200=Dashboard!$B$5),OR(Dashboard!$D$5="All",N10200=Dashboard!$D$5),OR(AND(C10200&lt;&gt;"",C10200&gt;=Dashboard!$F$5,C10200&lt;=Dashboard!$H$5),AND(C10200="",Dashboard!$F$5&lt;=1980,Dashboard!$H$5&gt;=2016))),1,0)</f>
        <v>1</v>
      </c>
      <c r="Q10200" s="0" t="n">
        <f aca="false">J10200*P10200+ROW()*0.00000001</f>
        <v>0.110102</v>
      </c>
    </row>
    <row r="10201" customFormat="false" ht="15" hidden="false" customHeight="false" outlineLevel="0" collapsed="false">
      <c r="A10201" s="0" t="s">
        <v>7400</v>
      </c>
      <c r="B10201" s="0" t="s">
        <v>108</v>
      </c>
      <c r="C10201" s="0" t="n">
        <v>1997</v>
      </c>
      <c r="D10201" s="0" t="s">
        <v>71</v>
      </c>
      <c r="E10201" s="0" t="s">
        <v>214</v>
      </c>
      <c r="F10201" s="0" t="n">
        <v>0.09</v>
      </c>
      <c r="G10201" s="0" t="n">
        <v>0.02</v>
      </c>
      <c r="H10201" s="0" t="n">
        <v>0</v>
      </c>
      <c r="I10201" s="0" t="n">
        <v>0</v>
      </c>
      <c r="J10201" s="0" t="n">
        <v>0.11</v>
      </c>
      <c r="N10201" s="0" t="s">
        <v>35</v>
      </c>
      <c r="P10201" s="0" t="n">
        <f aca="false">IF(AND(OR(Dashboard!$B$5="All",D10201=Dashboard!$B$5),OR(Dashboard!$D$5="All",N10201=Dashboard!$D$5),OR(AND(C10201&lt;&gt;"",C10201&gt;=Dashboard!$F$5,C10201&lt;=Dashboard!$H$5),AND(C10201="",Dashboard!$F$5&lt;=1980,Dashboard!$H$5&gt;=2016))),1,0)</f>
        <v>1</v>
      </c>
      <c r="Q10201" s="0" t="n">
        <f aca="false">J10201*P10201+ROW()*0.00000001</f>
        <v>0.11010201</v>
      </c>
    </row>
    <row r="10202" customFormat="false" ht="15" hidden="false" customHeight="false" outlineLevel="0" collapsed="false">
      <c r="A10202" s="0" t="s">
        <v>3205</v>
      </c>
      <c r="B10202" s="0" t="s">
        <v>108</v>
      </c>
      <c r="C10202" s="0" t="n">
        <v>2000</v>
      </c>
      <c r="D10202" s="0" t="s">
        <v>41</v>
      </c>
      <c r="E10202" s="0" t="s">
        <v>91</v>
      </c>
      <c r="F10202" s="0" t="n">
        <v>0.09</v>
      </c>
      <c r="G10202" s="0" t="n">
        <v>0.02</v>
      </c>
      <c r="H10202" s="0" t="n">
        <v>0</v>
      </c>
      <c r="I10202" s="0" t="n">
        <v>0</v>
      </c>
      <c r="J10202" s="0" t="n">
        <v>0.11</v>
      </c>
      <c r="N10202" s="0" t="s">
        <v>35</v>
      </c>
      <c r="P10202" s="0" t="n">
        <f aca="false">IF(AND(OR(Dashboard!$B$5="All",D10202=Dashboard!$B$5),OR(Dashboard!$D$5="All",N10202=Dashboard!$D$5),OR(AND(C10202&lt;&gt;"",C10202&gt;=Dashboard!$F$5,C10202&lt;=Dashboard!$H$5),AND(C10202="",Dashboard!$F$5&lt;=1980,Dashboard!$H$5&gt;=2016))),1,0)</f>
        <v>1</v>
      </c>
      <c r="Q10202" s="0" t="n">
        <f aca="false">J10202*P10202+ROW()*0.00000001</f>
        <v>0.11010202</v>
      </c>
    </row>
    <row r="10203" customFormat="false" ht="15" hidden="false" customHeight="false" outlineLevel="0" collapsed="false">
      <c r="A10203" s="0" t="s">
        <v>7401</v>
      </c>
      <c r="B10203" s="0" t="s">
        <v>108</v>
      </c>
      <c r="C10203" s="0" t="n">
        <v>1999</v>
      </c>
      <c r="D10203" s="0" t="s">
        <v>71</v>
      </c>
      <c r="E10203" s="0" t="s">
        <v>1169</v>
      </c>
      <c r="F10203" s="0" t="n">
        <v>0.09</v>
      </c>
      <c r="G10203" s="0" t="n">
        <v>0.02</v>
      </c>
      <c r="H10203" s="0" t="n">
        <v>0</v>
      </c>
      <c r="I10203" s="0" t="n">
        <v>0</v>
      </c>
      <c r="J10203" s="0" t="n">
        <v>0.11</v>
      </c>
      <c r="N10203" s="0" t="s">
        <v>35</v>
      </c>
      <c r="P10203" s="0" t="n">
        <f aca="false">IF(AND(OR(Dashboard!$B$5="All",D10203=Dashboard!$B$5),OR(Dashboard!$D$5="All",N10203=Dashboard!$D$5),OR(AND(C10203&lt;&gt;"",C10203&gt;=Dashboard!$F$5,C10203&lt;=Dashboard!$H$5),AND(C10203="",Dashboard!$F$5&lt;=1980,Dashboard!$H$5&gt;=2016))),1,0)</f>
        <v>1</v>
      </c>
      <c r="Q10203" s="0" t="n">
        <f aca="false">J10203*P10203+ROW()*0.00000001</f>
        <v>0.11010203</v>
      </c>
    </row>
    <row r="10204" customFormat="false" ht="15" hidden="false" customHeight="false" outlineLevel="0" collapsed="false">
      <c r="A10204" s="0" t="s">
        <v>7402</v>
      </c>
      <c r="B10204" s="0" t="s">
        <v>873</v>
      </c>
      <c r="C10204" s="0" t="n">
        <v>1996</v>
      </c>
      <c r="D10204" s="0" t="s">
        <v>114</v>
      </c>
      <c r="E10204" s="0" t="s">
        <v>154</v>
      </c>
      <c r="F10204" s="0" t="n">
        <v>0</v>
      </c>
      <c r="G10204" s="0" t="n">
        <v>0</v>
      </c>
      <c r="H10204" s="0" t="n">
        <v>0.11</v>
      </c>
      <c r="I10204" s="0" t="n">
        <v>0</v>
      </c>
      <c r="J10204" s="0" t="n">
        <v>0.11</v>
      </c>
      <c r="N10204" s="0" t="s">
        <v>154</v>
      </c>
      <c r="P10204" s="0" t="n">
        <f aca="false">IF(AND(OR(Dashboard!$B$5="All",D10204=Dashboard!$B$5),OR(Dashboard!$D$5="All",N10204=Dashboard!$D$5),OR(AND(C10204&lt;&gt;"",C10204&gt;=Dashboard!$F$5,C10204&lt;=Dashboard!$H$5),AND(C10204="",Dashboard!$F$5&lt;=1980,Dashboard!$H$5&gt;=2016))),1,0)</f>
        <v>1</v>
      </c>
      <c r="Q10204" s="0" t="n">
        <f aca="false">J10204*P10204+ROW()*0.00000001</f>
        <v>0.11010204</v>
      </c>
    </row>
    <row r="10205" customFormat="false" ht="15" hidden="false" customHeight="false" outlineLevel="0" collapsed="false">
      <c r="A10205" s="0" t="s">
        <v>7403</v>
      </c>
      <c r="B10205" s="0" t="s">
        <v>108</v>
      </c>
      <c r="C10205" s="0" t="n">
        <v>1999</v>
      </c>
      <c r="D10205" s="0" t="s">
        <v>34</v>
      </c>
      <c r="E10205" s="0" t="s">
        <v>1607</v>
      </c>
      <c r="F10205" s="0" t="n">
        <v>0.09</v>
      </c>
      <c r="G10205" s="0" t="n">
        <v>0.02</v>
      </c>
      <c r="H10205" s="0" t="n">
        <v>0</v>
      </c>
      <c r="I10205" s="0" t="n">
        <v>0</v>
      </c>
      <c r="J10205" s="0" t="n">
        <v>0.11</v>
      </c>
      <c r="N10205" s="0" t="s">
        <v>35</v>
      </c>
      <c r="P10205" s="0" t="n">
        <f aca="false">IF(AND(OR(Dashboard!$B$5="All",D10205=Dashboard!$B$5),OR(Dashboard!$D$5="All",N10205=Dashboard!$D$5),OR(AND(C10205&lt;&gt;"",C10205&gt;=Dashboard!$F$5,C10205&lt;=Dashboard!$H$5),AND(C10205="",Dashboard!$F$5&lt;=1980,Dashboard!$H$5&gt;=2016))),1,0)</f>
        <v>1</v>
      </c>
      <c r="Q10205" s="0" t="n">
        <f aca="false">J10205*P10205+ROW()*0.00000001</f>
        <v>0.11010205</v>
      </c>
    </row>
    <row r="10206" customFormat="false" ht="15" hidden="false" customHeight="false" outlineLevel="0" collapsed="false">
      <c r="A10206" s="0" t="s">
        <v>7404</v>
      </c>
      <c r="B10206" s="0" t="s">
        <v>117</v>
      </c>
      <c r="C10206" s="0" t="n">
        <v>1998</v>
      </c>
      <c r="D10206" s="0" t="s">
        <v>71</v>
      </c>
      <c r="E10206" s="0" t="s">
        <v>449</v>
      </c>
      <c r="F10206" s="0" t="n">
        <v>0.06</v>
      </c>
      <c r="G10206" s="0" t="n">
        <v>0.04</v>
      </c>
      <c r="H10206" s="0" t="n">
        <v>0</v>
      </c>
      <c r="I10206" s="0" t="n">
        <v>0.01</v>
      </c>
      <c r="J10206" s="0" t="n">
        <v>0.11</v>
      </c>
      <c r="N10206" s="0" t="s">
        <v>74</v>
      </c>
      <c r="P10206" s="0" t="n">
        <f aca="false">IF(AND(OR(Dashboard!$B$5="All",D10206=Dashboard!$B$5),OR(Dashboard!$D$5="All",N10206=Dashboard!$D$5),OR(AND(C10206&lt;&gt;"",C10206&gt;=Dashboard!$F$5,C10206&lt;=Dashboard!$H$5),AND(C10206="",Dashboard!$F$5&lt;=1980,Dashboard!$H$5&gt;=2016))),1,0)</f>
        <v>1</v>
      </c>
      <c r="Q10206" s="0" t="n">
        <f aca="false">J10206*P10206+ROW()*0.00000001</f>
        <v>0.11010206</v>
      </c>
    </row>
    <row r="10207" customFormat="false" ht="15" hidden="false" customHeight="false" outlineLevel="0" collapsed="false">
      <c r="A10207" s="0" t="s">
        <v>7405</v>
      </c>
      <c r="B10207" s="0" t="s">
        <v>108</v>
      </c>
      <c r="C10207" s="0" t="n">
        <v>1999</v>
      </c>
      <c r="D10207" s="0" t="s">
        <v>16</v>
      </c>
      <c r="E10207" s="0" t="s">
        <v>124</v>
      </c>
      <c r="F10207" s="0" t="n">
        <v>0.09</v>
      </c>
      <c r="G10207" s="0" t="n">
        <v>0.02</v>
      </c>
      <c r="H10207" s="0" t="n">
        <v>0</v>
      </c>
      <c r="I10207" s="0" t="n">
        <v>0</v>
      </c>
      <c r="J10207" s="0" t="n">
        <v>0.11</v>
      </c>
      <c r="N10207" s="0" t="s">
        <v>35</v>
      </c>
      <c r="P10207" s="0" t="n">
        <f aca="false">IF(AND(OR(Dashboard!$B$5="All",D10207=Dashboard!$B$5),OR(Dashboard!$D$5="All",N10207=Dashboard!$D$5),OR(AND(C10207&lt;&gt;"",C10207&gt;=Dashboard!$F$5,C10207&lt;=Dashboard!$H$5),AND(C10207="",Dashboard!$F$5&lt;=1980,Dashboard!$H$5&gt;=2016))),1,0)</f>
        <v>1</v>
      </c>
      <c r="Q10207" s="0" t="n">
        <f aca="false">J10207*P10207+ROW()*0.00000001</f>
        <v>0.11010207</v>
      </c>
    </row>
    <row r="10208" customFormat="false" ht="15" hidden="false" customHeight="false" outlineLevel="0" collapsed="false">
      <c r="A10208" s="0" t="s">
        <v>7406</v>
      </c>
      <c r="B10208" s="0" t="s">
        <v>108</v>
      </c>
      <c r="C10208" s="0" t="n">
        <v>1999</v>
      </c>
      <c r="D10208" s="0" t="s">
        <v>58</v>
      </c>
      <c r="E10208" s="0" t="s">
        <v>418</v>
      </c>
      <c r="F10208" s="0" t="n">
        <v>0.09</v>
      </c>
      <c r="G10208" s="0" t="n">
        <v>0.02</v>
      </c>
      <c r="H10208" s="0" t="n">
        <v>0</v>
      </c>
      <c r="I10208" s="0" t="n">
        <v>0</v>
      </c>
      <c r="J10208" s="0" t="n">
        <v>0.11</v>
      </c>
      <c r="N10208" s="0" t="s">
        <v>35</v>
      </c>
      <c r="P10208" s="0" t="n">
        <f aca="false">IF(AND(OR(Dashboard!$B$5="All",D10208=Dashboard!$B$5),OR(Dashboard!$D$5="All",N10208=Dashboard!$D$5),OR(AND(C10208&lt;&gt;"",C10208&gt;=Dashboard!$F$5,C10208&lt;=Dashboard!$H$5),AND(C10208="",Dashboard!$F$5&lt;=1980,Dashboard!$H$5&gt;=2016))),1,0)</f>
        <v>1</v>
      </c>
      <c r="Q10208" s="0" t="n">
        <f aca="false">J10208*P10208+ROW()*0.00000001</f>
        <v>0.11010208</v>
      </c>
    </row>
    <row r="10209" customFormat="false" ht="15" hidden="false" customHeight="false" outlineLevel="0" collapsed="false">
      <c r="A10209" s="0" t="s">
        <v>7407</v>
      </c>
      <c r="B10209" s="0" t="s">
        <v>108</v>
      </c>
      <c r="C10209" s="0" t="n">
        <v>1997</v>
      </c>
      <c r="D10209" s="0" t="s">
        <v>16</v>
      </c>
      <c r="E10209" s="0" t="s">
        <v>4955</v>
      </c>
      <c r="F10209" s="0" t="n">
        <v>0.09</v>
      </c>
      <c r="G10209" s="0" t="n">
        <v>0.02</v>
      </c>
      <c r="H10209" s="0" t="n">
        <v>0</v>
      </c>
      <c r="I10209" s="0" t="n">
        <v>0</v>
      </c>
      <c r="J10209" s="0" t="n">
        <v>0.11</v>
      </c>
      <c r="N10209" s="0" t="s">
        <v>35</v>
      </c>
      <c r="P10209" s="0" t="n">
        <f aca="false">IF(AND(OR(Dashboard!$B$5="All",D10209=Dashboard!$B$5),OR(Dashboard!$D$5="All",N10209=Dashboard!$D$5),OR(AND(C10209&lt;&gt;"",C10209&gt;=Dashboard!$F$5,C10209&lt;=Dashboard!$H$5),AND(C10209="",Dashboard!$F$5&lt;=1980,Dashboard!$H$5&gt;=2016))),1,0)</f>
        <v>1</v>
      </c>
      <c r="Q10209" s="0" t="n">
        <f aca="false">J10209*P10209+ROW()*0.00000001</f>
        <v>0.11010209</v>
      </c>
    </row>
    <row r="10210" customFormat="false" ht="15" hidden="false" customHeight="false" outlineLevel="0" collapsed="false">
      <c r="A10210" s="0" t="s">
        <v>7408</v>
      </c>
      <c r="B10210" s="0" t="s">
        <v>97</v>
      </c>
      <c r="C10210" s="0" t="n">
        <v>2011</v>
      </c>
      <c r="D10210" s="0" t="s">
        <v>34</v>
      </c>
      <c r="E10210" s="0" t="s">
        <v>328</v>
      </c>
      <c r="F10210" s="0" t="n">
        <v>0.05</v>
      </c>
      <c r="G10210" s="0" t="n">
        <v>0.05</v>
      </c>
      <c r="H10210" s="0" t="n">
        <v>0</v>
      </c>
      <c r="I10210" s="0" t="n">
        <v>0.01</v>
      </c>
      <c r="J10210" s="0" t="n">
        <v>0.11</v>
      </c>
      <c r="K10210" s="0" t="n">
        <v>58</v>
      </c>
      <c r="M10210" s="0" t="s">
        <v>125</v>
      </c>
      <c r="N10210" s="0" t="s">
        <v>35</v>
      </c>
      <c r="O10210" s="0" t="s">
        <v>53</v>
      </c>
      <c r="P10210" s="0" t="n">
        <f aca="false">IF(AND(OR(Dashboard!$B$5="All",D10210=Dashboard!$B$5),OR(Dashboard!$D$5="All",N10210=Dashboard!$D$5),OR(AND(C10210&lt;&gt;"",C10210&gt;=Dashboard!$F$5,C10210&lt;=Dashboard!$H$5),AND(C10210="",Dashboard!$F$5&lt;=1980,Dashboard!$H$5&gt;=2016))),1,0)</f>
        <v>1</v>
      </c>
      <c r="Q10210" s="0" t="n">
        <f aca="false">J10210*P10210+ROW()*0.00000001</f>
        <v>0.1101021</v>
      </c>
    </row>
    <row r="10211" customFormat="false" ht="15" hidden="false" customHeight="false" outlineLevel="0" collapsed="false">
      <c r="A10211" s="0" t="s">
        <v>2905</v>
      </c>
      <c r="B10211" s="0" t="s">
        <v>50</v>
      </c>
      <c r="C10211" s="0" t="n">
        <v>2010</v>
      </c>
      <c r="D10211" s="0" t="s">
        <v>52</v>
      </c>
      <c r="E10211" s="0" t="s">
        <v>195</v>
      </c>
      <c r="F10211" s="0" t="n">
        <v>0.1</v>
      </c>
      <c r="G10211" s="0" t="n">
        <v>0</v>
      </c>
      <c r="H10211" s="0" t="n">
        <v>0</v>
      </c>
      <c r="I10211" s="0" t="n">
        <v>0.01</v>
      </c>
      <c r="J10211" s="0" t="n">
        <v>0.11</v>
      </c>
      <c r="M10211" s="0" t="s">
        <v>125</v>
      </c>
      <c r="N10211" s="0" t="s">
        <v>35</v>
      </c>
      <c r="P10211" s="0" t="n">
        <f aca="false">IF(AND(OR(Dashboard!$B$5="All",D10211=Dashboard!$B$5),OR(Dashboard!$D$5="All",N10211=Dashboard!$D$5),OR(AND(C10211&lt;&gt;"",C10211&gt;=Dashboard!$F$5,C10211&lt;=Dashboard!$H$5),AND(C10211="",Dashboard!$F$5&lt;=1980,Dashboard!$H$5&gt;=2016))),1,0)</f>
        <v>1</v>
      </c>
      <c r="Q10211" s="0" t="n">
        <f aca="false">J10211*P10211+ROW()*0.00000001</f>
        <v>0.11010211</v>
      </c>
    </row>
    <row r="10212" customFormat="false" ht="15" hidden="false" customHeight="false" outlineLevel="0" collapsed="false">
      <c r="A10212" s="0" t="s">
        <v>5575</v>
      </c>
      <c r="B10212" s="0" t="s">
        <v>33</v>
      </c>
      <c r="C10212" s="0" t="n">
        <v>2008</v>
      </c>
      <c r="D10212" s="0" t="s">
        <v>102</v>
      </c>
      <c r="E10212" s="0" t="s">
        <v>2860</v>
      </c>
      <c r="F10212" s="0" t="n">
        <v>0.1</v>
      </c>
      <c r="G10212" s="0" t="n">
        <v>0</v>
      </c>
      <c r="H10212" s="0" t="n">
        <v>0</v>
      </c>
      <c r="I10212" s="0" t="n">
        <v>0.01</v>
      </c>
      <c r="J10212" s="0" t="n">
        <v>0.11</v>
      </c>
      <c r="K10212" s="0" t="n">
        <v>70</v>
      </c>
      <c r="M10212" s="0" t="s">
        <v>103</v>
      </c>
      <c r="N10212" s="0" t="s">
        <v>35</v>
      </c>
      <c r="O10212" s="0" t="s">
        <v>67</v>
      </c>
      <c r="P10212" s="0" t="n">
        <f aca="false">IF(AND(OR(Dashboard!$B$5="All",D10212=Dashboard!$B$5),OR(Dashboard!$D$5="All",N10212=Dashboard!$D$5),OR(AND(C10212&lt;&gt;"",C10212&gt;=Dashboard!$F$5,C10212&lt;=Dashboard!$H$5),AND(C10212="",Dashboard!$F$5&lt;=1980,Dashboard!$H$5&gt;=2016))),1,0)</f>
        <v>1</v>
      </c>
      <c r="Q10212" s="0" t="n">
        <f aca="false">J10212*P10212+ROW()*0.00000001</f>
        <v>0.11010212</v>
      </c>
    </row>
    <row r="10213" customFormat="false" ht="15" hidden="false" customHeight="false" outlineLevel="0" collapsed="false">
      <c r="A10213" s="0" t="s">
        <v>5756</v>
      </c>
      <c r="B10213" s="0" t="s">
        <v>64</v>
      </c>
      <c r="C10213" s="0" t="n">
        <v>2008</v>
      </c>
      <c r="D10213" s="0" t="s">
        <v>71</v>
      </c>
      <c r="E10213" s="0" t="s">
        <v>293</v>
      </c>
      <c r="F10213" s="0" t="n">
        <v>0.09</v>
      </c>
      <c r="G10213" s="0" t="n">
        <v>0.01</v>
      </c>
      <c r="H10213" s="0" t="n">
        <v>0</v>
      </c>
      <c r="I10213" s="0" t="n">
        <v>0.01</v>
      </c>
      <c r="J10213" s="0" t="n">
        <v>0.11</v>
      </c>
      <c r="K10213" s="0" t="n">
        <v>59</v>
      </c>
      <c r="M10213" s="0" t="s">
        <v>125</v>
      </c>
      <c r="N10213" s="0" t="s">
        <v>66</v>
      </c>
      <c r="O10213" s="0" t="s">
        <v>53</v>
      </c>
      <c r="P10213" s="0" t="n">
        <f aca="false">IF(AND(OR(Dashboard!$B$5="All",D10213=Dashboard!$B$5),OR(Dashboard!$D$5="All",N10213=Dashboard!$D$5),OR(AND(C10213&lt;&gt;"",C10213&gt;=Dashboard!$F$5,C10213&lt;=Dashboard!$H$5),AND(C10213="",Dashboard!$F$5&lt;=1980,Dashboard!$H$5&gt;=2016))),1,0)</f>
        <v>1</v>
      </c>
      <c r="Q10213" s="0" t="n">
        <f aca="false">J10213*P10213+ROW()*0.00000001</f>
        <v>0.11010213</v>
      </c>
    </row>
    <row r="10214" customFormat="false" ht="15" hidden="false" customHeight="false" outlineLevel="0" collapsed="false">
      <c r="A10214" s="0" t="s">
        <v>7409</v>
      </c>
      <c r="B10214" s="0" t="s">
        <v>70</v>
      </c>
      <c r="C10214" s="0" t="n">
        <v>2011</v>
      </c>
      <c r="D10214" s="0" t="s">
        <v>56</v>
      </c>
      <c r="E10214" s="0" t="s">
        <v>547</v>
      </c>
      <c r="F10214" s="0" t="n">
        <v>0.05</v>
      </c>
      <c r="G10214" s="0" t="n">
        <v>0.05</v>
      </c>
      <c r="H10214" s="0" t="n">
        <v>0</v>
      </c>
      <c r="I10214" s="0" t="n">
        <v>0.02</v>
      </c>
      <c r="J10214" s="0" t="n">
        <v>0.11</v>
      </c>
      <c r="K10214" s="0" t="n">
        <v>50</v>
      </c>
      <c r="L10214" s="0" t="n">
        <v>3.5</v>
      </c>
      <c r="M10214" s="0" t="s">
        <v>73</v>
      </c>
      <c r="N10214" s="0" t="s">
        <v>74</v>
      </c>
      <c r="O10214" s="0" t="s">
        <v>177</v>
      </c>
      <c r="P10214" s="0" t="n">
        <f aca="false">IF(AND(OR(Dashboard!$B$5="All",D10214=Dashboard!$B$5),OR(Dashboard!$D$5="All",N10214=Dashboard!$D$5),OR(AND(C10214&lt;&gt;"",C10214&gt;=Dashboard!$F$5,C10214&lt;=Dashboard!$H$5),AND(C10214="",Dashboard!$F$5&lt;=1980,Dashboard!$H$5&gt;=2016))),1,0)</f>
        <v>1</v>
      </c>
      <c r="Q10214" s="0" t="n">
        <f aca="false">J10214*P10214+ROW()*0.00000001</f>
        <v>0.11010214</v>
      </c>
    </row>
    <row r="10215" customFormat="false" ht="15" hidden="false" customHeight="false" outlineLevel="0" collapsed="false">
      <c r="A10215" s="0" t="s">
        <v>7410</v>
      </c>
      <c r="B10215" s="0" t="s">
        <v>873</v>
      </c>
      <c r="C10215" s="0" t="n">
        <v>1996</v>
      </c>
      <c r="D10215" s="0" t="s">
        <v>102</v>
      </c>
      <c r="E10215" s="0" t="s">
        <v>211</v>
      </c>
      <c r="F10215" s="0" t="n">
        <v>0</v>
      </c>
      <c r="G10215" s="0" t="n">
        <v>0</v>
      </c>
      <c r="H10215" s="0" t="n">
        <v>0.11</v>
      </c>
      <c r="I10215" s="0" t="n">
        <v>0</v>
      </c>
      <c r="J10215" s="0" t="n">
        <v>0.11</v>
      </c>
      <c r="N10215" s="0" t="s">
        <v>154</v>
      </c>
      <c r="P10215" s="0" t="n">
        <f aca="false">IF(AND(OR(Dashboard!$B$5="All",D10215=Dashboard!$B$5),OR(Dashboard!$D$5="All",N10215=Dashboard!$D$5),OR(AND(C10215&lt;&gt;"",C10215&gt;=Dashboard!$F$5,C10215&lt;=Dashboard!$H$5),AND(C10215="",Dashboard!$F$5&lt;=1980,Dashboard!$H$5&gt;=2016))),1,0)</f>
        <v>1</v>
      </c>
      <c r="Q10215" s="0" t="n">
        <f aca="false">J10215*P10215+ROW()*0.00000001</f>
        <v>0.11010215</v>
      </c>
    </row>
    <row r="10216" customFormat="false" ht="15" hidden="false" customHeight="false" outlineLevel="0" collapsed="false">
      <c r="A10216" s="0" t="s">
        <v>7411</v>
      </c>
      <c r="B10216" s="0" t="s">
        <v>76</v>
      </c>
      <c r="C10216" s="0" t="n">
        <v>2002</v>
      </c>
      <c r="D10216" s="0" t="s">
        <v>56</v>
      </c>
      <c r="E10216" s="0" t="s">
        <v>328</v>
      </c>
      <c r="F10216" s="0" t="n">
        <v>0.05</v>
      </c>
      <c r="G10216" s="0" t="n">
        <v>0.04</v>
      </c>
      <c r="H10216" s="0" t="n">
        <v>0</v>
      </c>
      <c r="I10216" s="0" t="n">
        <v>0.01</v>
      </c>
      <c r="J10216" s="0" t="n">
        <v>0.11</v>
      </c>
      <c r="K10216" s="0" t="n">
        <v>60</v>
      </c>
      <c r="L10216" s="0" t="n">
        <v>5.3</v>
      </c>
      <c r="M10216" s="0" t="s">
        <v>103</v>
      </c>
      <c r="N10216" s="0" t="s">
        <v>74</v>
      </c>
      <c r="O10216" s="0" t="s">
        <v>53</v>
      </c>
      <c r="P10216" s="0" t="n">
        <f aca="false">IF(AND(OR(Dashboard!$B$5="All",D10216=Dashboard!$B$5),OR(Dashboard!$D$5="All",N10216=Dashboard!$D$5),OR(AND(C10216&lt;&gt;"",C10216&gt;=Dashboard!$F$5,C10216&lt;=Dashboard!$H$5),AND(C10216="",Dashboard!$F$5&lt;=1980,Dashboard!$H$5&gt;=2016))),1,0)</f>
        <v>1</v>
      </c>
      <c r="Q10216" s="0" t="n">
        <f aca="false">J10216*P10216+ROW()*0.00000001</f>
        <v>0.11010216</v>
      </c>
    </row>
    <row r="10217" customFormat="false" ht="15" hidden="false" customHeight="false" outlineLevel="0" collapsed="false">
      <c r="A10217" s="0" t="s">
        <v>4883</v>
      </c>
      <c r="B10217" s="0" t="s">
        <v>851</v>
      </c>
      <c r="C10217" s="0" t="n">
        <v>2014</v>
      </c>
      <c r="D10217" s="0" t="s">
        <v>71</v>
      </c>
      <c r="E10217" s="0" t="s">
        <v>782</v>
      </c>
      <c r="F10217" s="0" t="n">
        <v>0</v>
      </c>
      <c r="G10217" s="0" t="n">
        <v>0</v>
      </c>
      <c r="H10217" s="0" t="n">
        <v>0.11</v>
      </c>
      <c r="I10217" s="0" t="n">
        <v>0</v>
      </c>
      <c r="J10217" s="0" t="n">
        <v>0.11</v>
      </c>
      <c r="K10217" s="0" t="n">
        <v>76</v>
      </c>
      <c r="L10217" s="0" t="n">
        <v>8.6</v>
      </c>
      <c r="M10217" s="0" t="s">
        <v>103</v>
      </c>
      <c r="N10217" s="0" t="s">
        <v>74</v>
      </c>
      <c r="O10217" s="0" t="s">
        <v>37</v>
      </c>
      <c r="P10217" s="0" t="n">
        <f aca="false">IF(AND(OR(Dashboard!$B$5="All",D10217=Dashboard!$B$5),OR(Dashboard!$D$5="All",N10217=Dashboard!$D$5),OR(AND(C10217&lt;&gt;"",C10217&gt;=Dashboard!$F$5,C10217&lt;=Dashboard!$H$5),AND(C10217="",Dashboard!$F$5&lt;=1980,Dashboard!$H$5&gt;=2016))),1,0)</f>
        <v>1</v>
      </c>
      <c r="Q10217" s="0" t="n">
        <f aca="false">J10217*P10217+ROW()*0.00000001</f>
        <v>0.11010217</v>
      </c>
    </row>
    <row r="10218" customFormat="false" ht="15" hidden="false" customHeight="false" outlineLevel="0" collapsed="false">
      <c r="A10218" s="0" t="s">
        <v>7412</v>
      </c>
      <c r="B10218" s="0" t="s">
        <v>33</v>
      </c>
      <c r="C10218" s="0" t="n">
        <v>2011</v>
      </c>
      <c r="D10218" s="0" t="s">
        <v>34</v>
      </c>
      <c r="E10218" s="0" t="s">
        <v>689</v>
      </c>
      <c r="F10218" s="0" t="n">
        <v>0.05</v>
      </c>
      <c r="G10218" s="0" t="n">
        <v>0.05</v>
      </c>
      <c r="H10218" s="0" t="n">
        <v>0</v>
      </c>
      <c r="I10218" s="0" t="n">
        <v>0.01</v>
      </c>
      <c r="J10218" s="0" t="n">
        <v>0.11</v>
      </c>
      <c r="M10218" s="0" t="s">
        <v>36</v>
      </c>
      <c r="N10218" s="0" t="s">
        <v>35</v>
      </c>
      <c r="P10218" s="0" t="n">
        <f aca="false">IF(AND(OR(Dashboard!$B$5="All",D10218=Dashboard!$B$5),OR(Dashboard!$D$5="All",N10218=Dashboard!$D$5),OR(AND(C10218&lt;&gt;"",C10218&gt;=Dashboard!$F$5,C10218&lt;=Dashboard!$H$5),AND(C10218="",Dashboard!$F$5&lt;=1980,Dashboard!$H$5&gt;=2016))),1,0)</f>
        <v>1</v>
      </c>
      <c r="Q10218" s="0" t="n">
        <f aca="false">J10218*P10218+ROW()*0.00000001</f>
        <v>0.11010218</v>
      </c>
    </row>
    <row r="10219" customFormat="false" ht="15" hidden="false" customHeight="false" outlineLevel="0" collapsed="false">
      <c r="A10219" s="0" t="s">
        <v>7413</v>
      </c>
      <c r="B10219" s="0" t="s">
        <v>33</v>
      </c>
      <c r="C10219" s="0" t="n">
        <v>2011</v>
      </c>
      <c r="D10219" s="0" t="s">
        <v>52</v>
      </c>
      <c r="E10219" s="0" t="s">
        <v>142</v>
      </c>
      <c r="F10219" s="0" t="n">
        <v>0.1</v>
      </c>
      <c r="G10219" s="0" t="n">
        <v>0</v>
      </c>
      <c r="H10219" s="0" t="n">
        <v>0</v>
      </c>
      <c r="I10219" s="0" t="n">
        <v>0.01</v>
      </c>
      <c r="J10219" s="0" t="n">
        <v>0.11</v>
      </c>
      <c r="M10219" s="0" t="s">
        <v>36</v>
      </c>
      <c r="N10219" s="0" t="s">
        <v>35</v>
      </c>
      <c r="P10219" s="0" t="n">
        <f aca="false">IF(AND(OR(Dashboard!$B$5="All",D10219=Dashboard!$B$5),OR(Dashboard!$D$5="All",N10219=Dashboard!$D$5),OR(AND(C10219&lt;&gt;"",C10219&gt;=Dashboard!$F$5,C10219&lt;=Dashboard!$H$5),AND(C10219="",Dashboard!$F$5&lt;=1980,Dashboard!$H$5&gt;=2016))),1,0)</f>
        <v>1</v>
      </c>
      <c r="Q10219" s="0" t="n">
        <f aca="false">J10219*P10219+ROW()*0.00000001</f>
        <v>0.11010219</v>
      </c>
    </row>
    <row r="10220" customFormat="false" ht="15" hidden="false" customHeight="false" outlineLevel="0" collapsed="false">
      <c r="A10220" s="0" t="s">
        <v>3724</v>
      </c>
      <c r="B10220" s="0" t="s">
        <v>70</v>
      </c>
      <c r="C10220" s="0" t="n">
        <v>2009</v>
      </c>
      <c r="D10220" s="0" t="s">
        <v>71</v>
      </c>
      <c r="E10220" s="0" t="s">
        <v>154</v>
      </c>
      <c r="F10220" s="0" t="n">
        <v>0.07</v>
      </c>
      <c r="G10220" s="0" t="n">
        <v>0.03</v>
      </c>
      <c r="H10220" s="0" t="n">
        <v>0</v>
      </c>
      <c r="I10220" s="0" t="n">
        <v>0.01</v>
      </c>
      <c r="J10220" s="0" t="n">
        <v>0.11</v>
      </c>
      <c r="K10220" s="0" t="n">
        <v>50</v>
      </c>
      <c r="M10220" s="0" t="s">
        <v>36</v>
      </c>
      <c r="N10220" s="0" t="s">
        <v>74</v>
      </c>
      <c r="O10220" s="0" t="s">
        <v>177</v>
      </c>
      <c r="P10220" s="0" t="n">
        <f aca="false">IF(AND(OR(Dashboard!$B$5="All",D10220=Dashboard!$B$5),OR(Dashboard!$D$5="All",N10220=Dashboard!$D$5),OR(AND(C10220&lt;&gt;"",C10220&gt;=Dashboard!$F$5,C10220&lt;=Dashboard!$H$5),AND(C10220="",Dashboard!$F$5&lt;=1980,Dashboard!$H$5&gt;=2016))),1,0)</f>
        <v>1</v>
      </c>
      <c r="Q10220" s="0" t="n">
        <f aca="false">J10220*P10220+ROW()*0.00000001</f>
        <v>0.1101022</v>
      </c>
    </row>
    <row r="10221" customFormat="false" ht="15" hidden="false" customHeight="false" outlineLevel="0" collapsed="false">
      <c r="A10221" s="0" t="s">
        <v>7414</v>
      </c>
      <c r="B10221" s="0" t="s">
        <v>76</v>
      </c>
      <c r="C10221" s="0" t="n">
        <v>2000</v>
      </c>
      <c r="D10221" s="0" t="s">
        <v>58</v>
      </c>
      <c r="E10221" s="0" t="s">
        <v>6718</v>
      </c>
      <c r="F10221" s="0" t="n">
        <v>0.05</v>
      </c>
      <c r="G10221" s="0" t="n">
        <v>0.04</v>
      </c>
      <c r="H10221" s="0" t="n">
        <v>0</v>
      </c>
      <c r="I10221" s="0" t="n">
        <v>0.01</v>
      </c>
      <c r="J10221" s="0" t="n">
        <v>0.11</v>
      </c>
      <c r="K10221" s="0" t="n">
        <v>73</v>
      </c>
      <c r="M10221" s="0" t="s">
        <v>103</v>
      </c>
      <c r="N10221" s="0" t="s">
        <v>74</v>
      </c>
      <c r="O10221" s="0" t="s">
        <v>37</v>
      </c>
      <c r="P10221" s="0" t="n">
        <f aca="false">IF(AND(OR(Dashboard!$B$5="All",D10221=Dashboard!$B$5),OR(Dashboard!$D$5="All",N10221=Dashboard!$D$5),OR(AND(C10221&lt;&gt;"",C10221&gt;=Dashboard!$F$5,C10221&lt;=Dashboard!$H$5),AND(C10221="",Dashboard!$F$5&lt;=1980,Dashboard!$H$5&gt;=2016))),1,0)</f>
        <v>1</v>
      </c>
      <c r="Q10221" s="0" t="n">
        <f aca="false">J10221*P10221+ROW()*0.00000001</f>
        <v>0.11010221</v>
      </c>
    </row>
    <row r="10222" customFormat="false" ht="15" hidden="false" customHeight="false" outlineLevel="0" collapsed="false">
      <c r="A10222" s="0" t="s">
        <v>7415</v>
      </c>
      <c r="B10222" s="0" t="s">
        <v>164</v>
      </c>
      <c r="C10222" s="0" t="n">
        <v>2011</v>
      </c>
      <c r="D10222" s="0" t="s">
        <v>46</v>
      </c>
      <c r="E10222" s="0" t="s">
        <v>220</v>
      </c>
      <c r="F10222" s="0" t="n">
        <v>0</v>
      </c>
      <c r="G10222" s="0" t="n">
        <v>0</v>
      </c>
      <c r="H10222" s="0" t="n">
        <v>0.11</v>
      </c>
      <c r="I10222" s="0" t="n">
        <v>0</v>
      </c>
      <c r="J10222" s="0" t="n">
        <v>0.11</v>
      </c>
      <c r="N10222" s="0" t="s">
        <v>74</v>
      </c>
      <c r="P10222" s="0" t="n">
        <f aca="false">IF(AND(OR(Dashboard!$B$5="All",D10222=Dashboard!$B$5),OR(Dashboard!$D$5="All",N10222=Dashboard!$D$5),OR(AND(C10222&lt;&gt;"",C10222&gt;=Dashboard!$F$5,C10222&lt;=Dashboard!$H$5),AND(C10222="",Dashboard!$F$5&lt;=1980,Dashboard!$H$5&gt;=2016))),1,0)</f>
        <v>1</v>
      </c>
      <c r="Q10222" s="0" t="n">
        <f aca="false">J10222*P10222+ROW()*0.00000001</f>
        <v>0.11010222</v>
      </c>
    </row>
    <row r="10223" customFormat="false" ht="15" hidden="false" customHeight="false" outlineLevel="0" collapsed="false">
      <c r="A10223" s="0" t="s">
        <v>7416</v>
      </c>
      <c r="B10223" s="0" t="s">
        <v>76</v>
      </c>
      <c r="C10223" s="0" t="n">
        <v>2007</v>
      </c>
      <c r="D10223" s="0" t="s">
        <v>114</v>
      </c>
      <c r="E10223" s="0" t="s">
        <v>1457</v>
      </c>
      <c r="F10223" s="0" t="n">
        <v>0</v>
      </c>
      <c r="G10223" s="0" t="n">
        <v>0</v>
      </c>
      <c r="H10223" s="0" t="n">
        <v>0.11</v>
      </c>
      <c r="I10223" s="0" t="n">
        <v>0</v>
      </c>
      <c r="J10223" s="0" t="n">
        <v>0.11</v>
      </c>
      <c r="N10223" s="0" t="s">
        <v>74</v>
      </c>
      <c r="P10223" s="0" t="n">
        <f aca="false">IF(AND(OR(Dashboard!$B$5="All",D10223=Dashboard!$B$5),OR(Dashboard!$D$5="All",N10223=Dashboard!$D$5),OR(AND(C10223&lt;&gt;"",C10223&gt;=Dashboard!$F$5,C10223&lt;=Dashboard!$H$5),AND(C10223="",Dashboard!$F$5&lt;=1980,Dashboard!$H$5&gt;=2016))),1,0)</f>
        <v>1</v>
      </c>
      <c r="Q10223" s="0" t="n">
        <f aca="false">J10223*P10223+ROW()*0.00000001</f>
        <v>0.11010223</v>
      </c>
    </row>
    <row r="10224" customFormat="false" ht="15" hidden="false" customHeight="false" outlineLevel="0" collapsed="false">
      <c r="A10224" s="0" t="s">
        <v>6939</v>
      </c>
      <c r="B10224" s="0" t="s">
        <v>50</v>
      </c>
      <c r="C10224" s="0" t="n">
        <v>2008</v>
      </c>
      <c r="D10224" s="0" t="s">
        <v>56</v>
      </c>
      <c r="E10224" s="0" t="s">
        <v>1364</v>
      </c>
      <c r="F10224" s="0" t="n">
        <v>0.1</v>
      </c>
      <c r="G10224" s="0" t="n">
        <v>0</v>
      </c>
      <c r="H10224" s="0" t="n">
        <v>0</v>
      </c>
      <c r="I10224" s="0" t="n">
        <v>0.01</v>
      </c>
      <c r="J10224" s="0" t="n">
        <v>0.11</v>
      </c>
      <c r="K10224" s="0" t="n">
        <v>35</v>
      </c>
      <c r="M10224" s="0" t="s">
        <v>36</v>
      </c>
      <c r="N10224" s="0" t="s">
        <v>35</v>
      </c>
      <c r="O10224" s="0" t="s">
        <v>177</v>
      </c>
      <c r="P10224" s="0" t="n">
        <f aca="false">IF(AND(OR(Dashboard!$B$5="All",D10224=Dashboard!$B$5),OR(Dashboard!$D$5="All",N10224=Dashboard!$D$5),OR(AND(C10224&lt;&gt;"",C10224&gt;=Dashboard!$F$5,C10224&lt;=Dashboard!$H$5),AND(C10224="",Dashboard!$F$5&lt;=1980,Dashboard!$H$5&gt;=2016))),1,0)</f>
        <v>1</v>
      </c>
      <c r="Q10224" s="0" t="n">
        <f aca="false">J10224*P10224+ROW()*0.00000001</f>
        <v>0.11010224</v>
      </c>
    </row>
    <row r="10225" customFormat="false" ht="15" hidden="false" customHeight="false" outlineLevel="0" collapsed="false">
      <c r="A10225" s="0" t="s">
        <v>7417</v>
      </c>
      <c r="B10225" s="0" t="s">
        <v>76</v>
      </c>
      <c r="C10225" s="0" t="n">
        <v>2002</v>
      </c>
      <c r="D10225" s="0" t="s">
        <v>34</v>
      </c>
      <c r="E10225" s="0" t="s">
        <v>7418</v>
      </c>
      <c r="F10225" s="0" t="n">
        <v>0.05</v>
      </c>
      <c r="G10225" s="0" t="n">
        <v>0.04</v>
      </c>
      <c r="H10225" s="0" t="n">
        <v>0</v>
      </c>
      <c r="I10225" s="0" t="n">
        <v>0.01</v>
      </c>
      <c r="J10225" s="0" t="n">
        <v>0.11</v>
      </c>
      <c r="N10225" s="0" t="s">
        <v>74</v>
      </c>
      <c r="P10225" s="0" t="n">
        <f aca="false">IF(AND(OR(Dashboard!$B$5="All",D10225=Dashboard!$B$5),OR(Dashboard!$D$5="All",N10225=Dashboard!$D$5),OR(AND(C10225&lt;&gt;"",C10225&gt;=Dashboard!$F$5,C10225&lt;=Dashboard!$H$5),AND(C10225="",Dashboard!$F$5&lt;=1980,Dashboard!$H$5&gt;=2016))),1,0)</f>
        <v>1</v>
      </c>
      <c r="Q10225" s="0" t="n">
        <f aca="false">J10225*P10225+ROW()*0.00000001</f>
        <v>0.11010225</v>
      </c>
    </row>
    <row r="10226" customFormat="false" ht="15" hidden="false" customHeight="false" outlineLevel="0" collapsed="false">
      <c r="A10226" s="0" t="s">
        <v>6300</v>
      </c>
      <c r="B10226" s="0" t="s">
        <v>164</v>
      </c>
      <c r="C10226" s="0" t="n">
        <v>2006</v>
      </c>
      <c r="D10226" s="0" t="s">
        <v>71</v>
      </c>
      <c r="E10226" s="0" t="s">
        <v>293</v>
      </c>
      <c r="F10226" s="0" t="n">
        <v>0.1</v>
      </c>
      <c r="G10226" s="0" t="n">
        <v>0</v>
      </c>
      <c r="H10226" s="0" t="n">
        <v>0</v>
      </c>
      <c r="I10226" s="0" t="n">
        <v>0.01</v>
      </c>
      <c r="J10226" s="0" t="n">
        <v>0.11</v>
      </c>
      <c r="K10226" s="0" t="n">
        <v>59</v>
      </c>
      <c r="M10226" s="0" t="s">
        <v>103</v>
      </c>
      <c r="N10226" s="0" t="s">
        <v>74</v>
      </c>
      <c r="O10226" s="0" t="s">
        <v>53</v>
      </c>
      <c r="P10226" s="0" t="n">
        <f aca="false">IF(AND(OR(Dashboard!$B$5="All",D10226=Dashboard!$B$5),OR(Dashboard!$D$5="All",N10226=Dashboard!$D$5),OR(AND(C10226&lt;&gt;"",C10226&gt;=Dashboard!$F$5,C10226&lt;=Dashboard!$H$5),AND(C10226="",Dashboard!$F$5&lt;=1980,Dashboard!$H$5&gt;=2016))),1,0)</f>
        <v>1</v>
      </c>
      <c r="Q10226" s="0" t="n">
        <f aca="false">J10226*P10226+ROW()*0.00000001</f>
        <v>0.11010226</v>
      </c>
    </row>
    <row r="10227" customFormat="false" ht="15" hidden="false" customHeight="false" outlineLevel="0" collapsed="false">
      <c r="A10227" s="0" t="s">
        <v>7419</v>
      </c>
      <c r="B10227" s="0" t="s">
        <v>117</v>
      </c>
      <c r="C10227" s="0" t="n">
        <v>1999</v>
      </c>
      <c r="D10227" s="0" t="s">
        <v>48</v>
      </c>
      <c r="E10227" s="0" t="s">
        <v>342</v>
      </c>
      <c r="F10227" s="0" t="n">
        <v>0.06</v>
      </c>
      <c r="G10227" s="0" t="n">
        <v>0.04</v>
      </c>
      <c r="H10227" s="0" t="n">
        <v>0</v>
      </c>
      <c r="I10227" s="0" t="n">
        <v>0.01</v>
      </c>
      <c r="J10227" s="0" t="n">
        <v>0.11</v>
      </c>
      <c r="M10227" s="0" t="s">
        <v>36</v>
      </c>
      <c r="N10227" s="0" t="s">
        <v>74</v>
      </c>
      <c r="P10227" s="0" t="n">
        <f aca="false">IF(AND(OR(Dashboard!$B$5="All",D10227=Dashboard!$B$5),OR(Dashboard!$D$5="All",N10227=Dashboard!$D$5),OR(AND(C10227&lt;&gt;"",C10227&gt;=Dashboard!$F$5,C10227&lt;=Dashboard!$H$5),AND(C10227="",Dashboard!$F$5&lt;=1980,Dashboard!$H$5&gt;=2016))),1,0)</f>
        <v>1</v>
      </c>
      <c r="Q10227" s="0" t="n">
        <f aca="false">J10227*P10227+ROW()*0.00000001</f>
        <v>0.11010227</v>
      </c>
    </row>
    <row r="10228" customFormat="false" ht="15" hidden="false" customHeight="false" outlineLevel="0" collapsed="false">
      <c r="A10228" s="0" t="s">
        <v>7420</v>
      </c>
      <c r="B10228" s="0" t="s">
        <v>97</v>
      </c>
      <c r="C10228" s="0" t="n">
        <v>2012</v>
      </c>
      <c r="D10228" s="0" t="s">
        <v>71</v>
      </c>
      <c r="E10228" s="0" t="s">
        <v>520</v>
      </c>
      <c r="F10228" s="0" t="n">
        <v>0</v>
      </c>
      <c r="G10228" s="0" t="n">
        <v>0</v>
      </c>
      <c r="H10228" s="0" t="n">
        <v>0.11</v>
      </c>
      <c r="I10228" s="0" t="n">
        <v>0</v>
      </c>
      <c r="J10228" s="0" t="n">
        <v>0.11</v>
      </c>
      <c r="N10228" s="0" t="s">
        <v>35</v>
      </c>
      <c r="P10228" s="0" t="n">
        <f aca="false">IF(AND(OR(Dashboard!$B$5="All",D10228=Dashboard!$B$5),OR(Dashboard!$D$5="All",N10228=Dashboard!$D$5),OR(AND(C10228&lt;&gt;"",C10228&gt;=Dashboard!$F$5,C10228&lt;=Dashboard!$H$5),AND(C10228="",Dashboard!$F$5&lt;=1980,Dashboard!$H$5&gt;=2016))),1,0)</f>
        <v>1</v>
      </c>
      <c r="Q10228" s="0" t="n">
        <f aca="false">J10228*P10228+ROW()*0.00000001</f>
        <v>0.11010228</v>
      </c>
    </row>
    <row r="10229" customFormat="false" ht="15" hidden="false" customHeight="false" outlineLevel="0" collapsed="false">
      <c r="A10229" s="0" t="s">
        <v>7421</v>
      </c>
      <c r="B10229" s="0" t="s">
        <v>76</v>
      </c>
      <c r="C10229" s="0" t="n">
        <v>2004</v>
      </c>
      <c r="D10229" s="0" t="s">
        <v>71</v>
      </c>
      <c r="E10229" s="0" t="s">
        <v>449</v>
      </c>
      <c r="F10229" s="0" t="n">
        <v>0.05</v>
      </c>
      <c r="G10229" s="0" t="n">
        <v>0.04</v>
      </c>
      <c r="H10229" s="0" t="n">
        <v>0</v>
      </c>
      <c r="I10229" s="0" t="n">
        <v>0.01</v>
      </c>
      <c r="J10229" s="0" t="n">
        <v>0.11</v>
      </c>
      <c r="K10229" s="0" t="n">
        <v>64</v>
      </c>
      <c r="L10229" s="0" t="n">
        <v>8</v>
      </c>
      <c r="M10229" s="0" t="s">
        <v>103</v>
      </c>
      <c r="N10229" s="0" t="s">
        <v>74</v>
      </c>
      <c r="O10229" s="0" t="s">
        <v>67</v>
      </c>
      <c r="P10229" s="0" t="n">
        <f aca="false">IF(AND(OR(Dashboard!$B$5="All",D10229=Dashboard!$B$5),OR(Dashboard!$D$5="All",N10229=Dashboard!$D$5),OR(AND(C10229&lt;&gt;"",C10229&gt;=Dashboard!$F$5,C10229&lt;=Dashboard!$H$5),AND(C10229="",Dashboard!$F$5&lt;=1980,Dashboard!$H$5&gt;=2016))),1,0)</f>
        <v>1</v>
      </c>
      <c r="Q10229" s="0" t="n">
        <f aca="false">J10229*P10229+ROW()*0.00000001</f>
        <v>0.11010229</v>
      </c>
    </row>
    <row r="10230" customFormat="false" ht="15" hidden="false" customHeight="false" outlineLevel="0" collapsed="false">
      <c r="A10230" s="0" t="s">
        <v>7422</v>
      </c>
      <c r="B10230" s="0" t="s">
        <v>873</v>
      </c>
      <c r="C10230" s="0" t="n">
        <v>1997</v>
      </c>
      <c r="D10230" s="0" t="s">
        <v>52</v>
      </c>
      <c r="E10230" s="0" t="s">
        <v>154</v>
      </c>
      <c r="F10230" s="0" t="n">
        <v>0</v>
      </c>
      <c r="G10230" s="0" t="n">
        <v>0</v>
      </c>
      <c r="H10230" s="0" t="n">
        <v>0.11</v>
      </c>
      <c r="I10230" s="0" t="n">
        <v>0</v>
      </c>
      <c r="J10230" s="0" t="n">
        <v>0.11</v>
      </c>
      <c r="N10230" s="0" t="s">
        <v>154</v>
      </c>
      <c r="P10230" s="0" t="n">
        <f aca="false">IF(AND(OR(Dashboard!$B$5="All",D10230=Dashboard!$B$5),OR(Dashboard!$D$5="All",N10230=Dashboard!$D$5),OR(AND(C10230&lt;&gt;"",C10230&gt;=Dashboard!$F$5,C10230&lt;=Dashboard!$H$5),AND(C10230="",Dashboard!$F$5&lt;=1980,Dashboard!$H$5&gt;=2016))),1,0)</f>
        <v>1</v>
      </c>
      <c r="Q10230" s="0" t="n">
        <f aca="false">J10230*P10230+ROW()*0.00000001</f>
        <v>0.1101023</v>
      </c>
    </row>
    <row r="10231" customFormat="false" ht="15" hidden="false" customHeight="false" outlineLevel="0" collapsed="false">
      <c r="A10231" s="0" t="s">
        <v>7423</v>
      </c>
      <c r="B10231" s="0" t="s">
        <v>85</v>
      </c>
      <c r="C10231" s="0" t="n">
        <v>2004</v>
      </c>
      <c r="D10231" s="0" t="s">
        <v>114</v>
      </c>
      <c r="E10231" s="0" t="s">
        <v>35</v>
      </c>
      <c r="F10231" s="0" t="n">
        <v>0</v>
      </c>
      <c r="G10231" s="0" t="n">
        <v>0</v>
      </c>
      <c r="H10231" s="0" t="n">
        <v>0.11</v>
      </c>
      <c r="I10231" s="0" t="n">
        <v>0</v>
      </c>
      <c r="J10231" s="0" t="n">
        <v>0.11</v>
      </c>
      <c r="N10231" s="0" t="s">
        <v>35</v>
      </c>
      <c r="P10231" s="0" t="n">
        <f aca="false">IF(AND(OR(Dashboard!$B$5="All",D10231=Dashboard!$B$5),OR(Dashboard!$D$5="All",N10231=Dashboard!$D$5),OR(AND(C10231&lt;&gt;"",C10231&gt;=Dashboard!$F$5,C10231&lt;=Dashboard!$H$5),AND(C10231="",Dashboard!$F$5&lt;=1980,Dashboard!$H$5&gt;=2016))),1,0)</f>
        <v>1</v>
      </c>
      <c r="Q10231" s="0" t="n">
        <f aca="false">J10231*P10231+ROW()*0.00000001</f>
        <v>0.11010231</v>
      </c>
    </row>
    <row r="10232" customFormat="false" ht="15" hidden="false" customHeight="false" outlineLevel="0" collapsed="false">
      <c r="A10232" s="0" t="s">
        <v>7424</v>
      </c>
      <c r="B10232" s="0" t="s">
        <v>33</v>
      </c>
      <c r="C10232" s="0" t="n">
        <v>2009</v>
      </c>
      <c r="D10232" s="0" t="s">
        <v>114</v>
      </c>
      <c r="E10232" s="0" t="s">
        <v>220</v>
      </c>
      <c r="F10232" s="0" t="n">
        <v>0.06</v>
      </c>
      <c r="G10232" s="0" t="n">
        <v>0.04</v>
      </c>
      <c r="H10232" s="0" t="n">
        <v>0</v>
      </c>
      <c r="I10232" s="0" t="n">
        <v>0.01</v>
      </c>
      <c r="J10232" s="0" t="n">
        <v>0.11</v>
      </c>
      <c r="K10232" s="0" t="n">
        <v>49</v>
      </c>
      <c r="L10232" s="0" t="n">
        <v>6.7</v>
      </c>
      <c r="M10232" s="0" t="s">
        <v>103</v>
      </c>
      <c r="N10232" s="0" t="s">
        <v>35</v>
      </c>
      <c r="O10232" s="0" t="s">
        <v>177</v>
      </c>
      <c r="P10232" s="0" t="n">
        <f aca="false">IF(AND(OR(Dashboard!$B$5="All",D10232=Dashboard!$B$5),OR(Dashboard!$D$5="All",N10232=Dashboard!$D$5),OR(AND(C10232&lt;&gt;"",C10232&gt;=Dashboard!$F$5,C10232&lt;=Dashboard!$H$5),AND(C10232="",Dashboard!$F$5&lt;=1980,Dashboard!$H$5&gt;=2016))),1,0)</f>
        <v>1</v>
      </c>
      <c r="Q10232" s="0" t="n">
        <f aca="false">J10232*P10232+ROW()*0.00000001</f>
        <v>0.11010232</v>
      </c>
    </row>
    <row r="10233" customFormat="false" ht="15" hidden="false" customHeight="false" outlineLevel="0" collapsed="false">
      <c r="A10233" s="0" t="s">
        <v>7425</v>
      </c>
      <c r="B10233" s="0" t="s">
        <v>851</v>
      </c>
      <c r="C10233" s="0" t="n">
        <v>2015</v>
      </c>
      <c r="D10233" s="0" t="s">
        <v>114</v>
      </c>
      <c r="E10233" s="0" t="s">
        <v>2334</v>
      </c>
      <c r="F10233" s="0" t="n">
        <v>0.02</v>
      </c>
      <c r="G10233" s="0" t="n">
        <v>0.02</v>
      </c>
      <c r="H10233" s="0" t="n">
        <v>0.06</v>
      </c>
      <c r="I10233" s="0" t="n">
        <v>0.01</v>
      </c>
      <c r="J10233" s="0" t="n">
        <v>0.11</v>
      </c>
      <c r="N10233" s="0" t="s">
        <v>74</v>
      </c>
      <c r="P10233" s="0" t="n">
        <f aca="false">IF(AND(OR(Dashboard!$B$5="All",D10233=Dashboard!$B$5),OR(Dashboard!$D$5="All",N10233=Dashboard!$D$5),OR(AND(C10233&lt;&gt;"",C10233&gt;=Dashboard!$F$5,C10233&lt;=Dashboard!$H$5),AND(C10233="",Dashboard!$F$5&lt;=1980,Dashboard!$H$5&gt;=2016))),1,0)</f>
        <v>1</v>
      </c>
      <c r="Q10233" s="0" t="n">
        <f aca="false">J10233*P10233+ROW()*0.00000001</f>
        <v>0.11010233</v>
      </c>
    </row>
    <row r="10234" customFormat="false" ht="15" hidden="false" customHeight="false" outlineLevel="0" collapsed="false">
      <c r="A10234" s="0" t="s">
        <v>4120</v>
      </c>
      <c r="B10234" s="0" t="s">
        <v>64</v>
      </c>
      <c r="C10234" s="0" t="n">
        <v>2009</v>
      </c>
      <c r="D10234" s="0" t="s">
        <v>71</v>
      </c>
      <c r="E10234" s="0" t="s">
        <v>560</v>
      </c>
      <c r="F10234" s="0" t="n">
        <v>0.07</v>
      </c>
      <c r="G10234" s="0" t="n">
        <v>0.03</v>
      </c>
      <c r="H10234" s="0" t="n">
        <v>0</v>
      </c>
      <c r="I10234" s="0" t="n">
        <v>0.01</v>
      </c>
      <c r="J10234" s="0" t="n">
        <v>0.11</v>
      </c>
      <c r="K10234" s="0" t="n">
        <v>50</v>
      </c>
      <c r="L10234" s="0" t="n">
        <v>7.1</v>
      </c>
      <c r="M10234" s="0" t="s">
        <v>125</v>
      </c>
      <c r="N10234" s="0" t="s">
        <v>66</v>
      </c>
      <c r="O10234" s="0" t="s">
        <v>177</v>
      </c>
      <c r="P10234" s="0" t="n">
        <f aca="false">IF(AND(OR(Dashboard!$B$5="All",D10234=Dashboard!$B$5),OR(Dashboard!$D$5="All",N10234=Dashboard!$D$5),OR(AND(C10234&lt;&gt;"",C10234&gt;=Dashboard!$F$5,C10234&lt;=Dashboard!$H$5),AND(C10234="",Dashboard!$F$5&lt;=1980,Dashboard!$H$5&gt;=2016))),1,0)</f>
        <v>1</v>
      </c>
      <c r="Q10234" s="0" t="n">
        <f aca="false">J10234*P10234+ROW()*0.00000001</f>
        <v>0.11010234</v>
      </c>
    </row>
    <row r="10235" customFormat="false" ht="15" hidden="false" customHeight="false" outlineLevel="0" collapsed="false">
      <c r="A10235" s="0" t="s">
        <v>3241</v>
      </c>
      <c r="B10235" s="0" t="s">
        <v>164</v>
      </c>
      <c r="C10235" s="0" t="n">
        <v>2008</v>
      </c>
      <c r="D10235" s="0" t="s">
        <v>52</v>
      </c>
      <c r="E10235" s="0" t="s">
        <v>2941</v>
      </c>
      <c r="F10235" s="0" t="n">
        <v>0.09</v>
      </c>
      <c r="G10235" s="0" t="n">
        <v>0.01</v>
      </c>
      <c r="H10235" s="0" t="n">
        <v>0</v>
      </c>
      <c r="I10235" s="0" t="n">
        <v>0.01</v>
      </c>
      <c r="J10235" s="0" t="n">
        <v>0.11</v>
      </c>
      <c r="K10235" s="0" t="n">
        <v>78</v>
      </c>
      <c r="M10235" s="0" t="s">
        <v>125</v>
      </c>
      <c r="N10235" s="0" t="s">
        <v>74</v>
      </c>
      <c r="O10235" s="0" t="s">
        <v>37</v>
      </c>
      <c r="P10235" s="0" t="n">
        <f aca="false">IF(AND(OR(Dashboard!$B$5="All",D10235=Dashboard!$B$5),OR(Dashboard!$D$5="All",N10235=Dashboard!$D$5),OR(AND(C10235&lt;&gt;"",C10235&gt;=Dashboard!$F$5,C10235&lt;=Dashboard!$H$5),AND(C10235="",Dashboard!$F$5&lt;=1980,Dashboard!$H$5&gt;=2016))),1,0)</f>
        <v>1</v>
      </c>
      <c r="Q10235" s="0" t="n">
        <f aca="false">J10235*P10235+ROW()*0.00000001</f>
        <v>0.11010235</v>
      </c>
    </row>
    <row r="10236" customFormat="false" ht="15" hidden="false" customHeight="false" outlineLevel="0" collapsed="false">
      <c r="A10236" s="0" t="s">
        <v>7426</v>
      </c>
      <c r="B10236" s="0" t="s">
        <v>33</v>
      </c>
      <c r="C10236" s="0" t="n">
        <v>2009</v>
      </c>
      <c r="D10236" s="0" t="s">
        <v>71</v>
      </c>
      <c r="E10236" s="0" t="s">
        <v>211</v>
      </c>
      <c r="F10236" s="0" t="n">
        <v>0.09</v>
      </c>
      <c r="G10236" s="0" t="n">
        <v>0.01</v>
      </c>
      <c r="H10236" s="0" t="n">
        <v>0</v>
      </c>
      <c r="I10236" s="0" t="n">
        <v>0.01</v>
      </c>
      <c r="J10236" s="0" t="n">
        <v>0.11</v>
      </c>
      <c r="K10236" s="0" t="n">
        <v>66</v>
      </c>
      <c r="L10236" s="0" t="n">
        <v>6.3</v>
      </c>
      <c r="M10236" s="0" t="s">
        <v>103</v>
      </c>
      <c r="N10236" s="0" t="s">
        <v>35</v>
      </c>
      <c r="O10236" s="0" t="s">
        <v>67</v>
      </c>
      <c r="P10236" s="0" t="n">
        <f aca="false">IF(AND(OR(Dashboard!$B$5="All",D10236=Dashboard!$B$5),OR(Dashboard!$D$5="All",N10236=Dashboard!$D$5),OR(AND(C10236&lt;&gt;"",C10236&gt;=Dashboard!$F$5,C10236&lt;=Dashboard!$H$5),AND(C10236="",Dashboard!$F$5&lt;=1980,Dashboard!$H$5&gt;=2016))),1,0)</f>
        <v>1</v>
      </c>
      <c r="Q10236" s="0" t="n">
        <f aca="false">J10236*P10236+ROW()*0.00000001</f>
        <v>0.11010236</v>
      </c>
    </row>
    <row r="10237" customFormat="false" ht="15" hidden="false" customHeight="false" outlineLevel="0" collapsed="false">
      <c r="A10237" s="0" t="s">
        <v>7427</v>
      </c>
      <c r="B10237" s="0" t="s">
        <v>70</v>
      </c>
      <c r="C10237" s="0" t="n">
        <v>2010</v>
      </c>
      <c r="D10237" s="0" t="s">
        <v>52</v>
      </c>
      <c r="E10237" s="0" t="s">
        <v>89</v>
      </c>
      <c r="F10237" s="0" t="n">
        <v>0.1</v>
      </c>
      <c r="G10237" s="0" t="n">
        <v>0</v>
      </c>
      <c r="H10237" s="0" t="n">
        <v>0</v>
      </c>
      <c r="I10237" s="0" t="n">
        <v>0.01</v>
      </c>
      <c r="J10237" s="0" t="n">
        <v>0.11</v>
      </c>
      <c r="M10237" s="0" t="s">
        <v>103</v>
      </c>
      <c r="N10237" s="0" t="s">
        <v>74</v>
      </c>
      <c r="P10237" s="0" t="n">
        <f aca="false">IF(AND(OR(Dashboard!$B$5="All",D10237=Dashboard!$B$5),OR(Dashboard!$D$5="All",N10237=Dashboard!$D$5),OR(AND(C10237&lt;&gt;"",C10237&gt;=Dashboard!$F$5,C10237&lt;=Dashboard!$H$5),AND(C10237="",Dashboard!$F$5&lt;=1980,Dashboard!$H$5&gt;=2016))),1,0)</f>
        <v>1</v>
      </c>
      <c r="Q10237" s="0" t="n">
        <f aca="false">J10237*P10237+ROW()*0.00000001</f>
        <v>0.11010237</v>
      </c>
    </row>
    <row r="10238" customFormat="false" ht="15" hidden="false" customHeight="false" outlineLevel="0" collapsed="false">
      <c r="A10238" s="0" t="s">
        <v>7428</v>
      </c>
      <c r="B10238" s="0" t="s">
        <v>144</v>
      </c>
      <c r="C10238" s="0" t="n">
        <v>2002</v>
      </c>
      <c r="D10238" s="0" t="s">
        <v>34</v>
      </c>
      <c r="E10238" s="0" t="s">
        <v>7429</v>
      </c>
      <c r="F10238" s="0" t="n">
        <v>0.08</v>
      </c>
      <c r="G10238" s="0" t="n">
        <v>0.02</v>
      </c>
      <c r="H10238" s="0" t="n">
        <v>0</v>
      </c>
      <c r="I10238" s="0" t="n">
        <v>0</v>
      </c>
      <c r="J10238" s="0" t="n">
        <v>0.11</v>
      </c>
      <c r="N10238" s="0" t="s">
        <v>66</v>
      </c>
      <c r="P10238" s="0" t="n">
        <f aca="false">IF(AND(OR(Dashboard!$B$5="All",D10238=Dashboard!$B$5),OR(Dashboard!$D$5="All",N10238=Dashboard!$D$5),OR(AND(C10238&lt;&gt;"",C10238&gt;=Dashboard!$F$5,C10238&lt;=Dashboard!$H$5),AND(C10238="",Dashboard!$F$5&lt;=1980,Dashboard!$H$5&gt;=2016))),1,0)</f>
        <v>1</v>
      </c>
      <c r="Q10238" s="0" t="n">
        <f aca="false">J10238*P10238+ROW()*0.00000001</f>
        <v>0.11010238</v>
      </c>
    </row>
    <row r="10239" customFormat="false" ht="15" hidden="false" customHeight="false" outlineLevel="0" collapsed="false">
      <c r="A10239" s="0" t="s">
        <v>7430</v>
      </c>
      <c r="B10239" s="0" t="s">
        <v>164</v>
      </c>
      <c r="C10239" s="0" t="n">
        <v>2011</v>
      </c>
      <c r="D10239" s="0" t="s">
        <v>71</v>
      </c>
      <c r="E10239" s="0" t="s">
        <v>89</v>
      </c>
      <c r="F10239" s="0" t="n">
        <v>0</v>
      </c>
      <c r="G10239" s="0" t="n">
        <v>0.08</v>
      </c>
      <c r="H10239" s="0" t="n">
        <v>0</v>
      </c>
      <c r="I10239" s="0" t="n">
        <v>0.03</v>
      </c>
      <c r="J10239" s="0" t="n">
        <v>0.11</v>
      </c>
      <c r="N10239" s="0" t="s">
        <v>74</v>
      </c>
      <c r="P10239" s="0" t="n">
        <f aca="false">IF(AND(OR(Dashboard!$B$5="All",D10239=Dashboard!$B$5),OR(Dashboard!$D$5="All",N10239=Dashboard!$D$5),OR(AND(C10239&lt;&gt;"",C10239&gt;=Dashboard!$F$5,C10239&lt;=Dashboard!$H$5),AND(C10239="",Dashboard!$F$5&lt;=1980,Dashboard!$H$5&gt;=2016))),1,0)</f>
        <v>1</v>
      </c>
      <c r="Q10239" s="0" t="n">
        <f aca="false">J10239*P10239+ROW()*0.00000001</f>
        <v>0.11010239</v>
      </c>
    </row>
    <row r="10240" customFormat="false" ht="15" hidden="false" customHeight="false" outlineLevel="0" collapsed="false">
      <c r="A10240" s="0" t="s">
        <v>7431</v>
      </c>
      <c r="B10240" s="0" t="s">
        <v>144</v>
      </c>
      <c r="C10240" s="0" t="n">
        <v>2003</v>
      </c>
      <c r="D10240" s="0" t="s">
        <v>34</v>
      </c>
      <c r="E10240" s="0" t="s">
        <v>65</v>
      </c>
      <c r="F10240" s="0" t="n">
        <v>0.08</v>
      </c>
      <c r="G10240" s="0" t="n">
        <v>0.02</v>
      </c>
      <c r="H10240" s="0" t="n">
        <v>0</v>
      </c>
      <c r="I10240" s="0" t="n">
        <v>0</v>
      </c>
      <c r="J10240" s="0" t="n">
        <v>0.11</v>
      </c>
      <c r="K10240" s="0" t="n">
        <v>65</v>
      </c>
      <c r="L10240" s="0" t="n">
        <v>8.8</v>
      </c>
      <c r="M10240" s="0" t="s">
        <v>36</v>
      </c>
      <c r="N10240" s="0" t="s">
        <v>66</v>
      </c>
      <c r="O10240" s="0" t="s">
        <v>67</v>
      </c>
      <c r="P10240" s="0" t="n">
        <f aca="false">IF(AND(OR(Dashboard!$B$5="All",D10240=Dashboard!$B$5),OR(Dashboard!$D$5="All",N10240=Dashboard!$D$5),OR(AND(C10240&lt;&gt;"",C10240&gt;=Dashboard!$F$5,C10240&lt;=Dashboard!$H$5),AND(C10240="",Dashboard!$F$5&lt;=1980,Dashboard!$H$5&gt;=2016))),1,0)</f>
        <v>1</v>
      </c>
      <c r="Q10240" s="0" t="n">
        <f aca="false">J10240*P10240+ROW()*0.00000001</f>
        <v>0.1101024</v>
      </c>
    </row>
    <row r="10241" customFormat="false" ht="15" hidden="false" customHeight="false" outlineLevel="0" collapsed="false">
      <c r="A10241" s="0" t="s">
        <v>7409</v>
      </c>
      <c r="B10241" s="0" t="s">
        <v>64</v>
      </c>
      <c r="C10241" s="0" t="n">
        <v>2011</v>
      </c>
      <c r="D10241" s="0" t="s">
        <v>56</v>
      </c>
      <c r="E10241" s="0" t="s">
        <v>547</v>
      </c>
      <c r="F10241" s="0" t="n">
        <v>0.07</v>
      </c>
      <c r="G10241" s="0" t="n">
        <v>0.03</v>
      </c>
      <c r="H10241" s="0" t="n">
        <v>0</v>
      </c>
      <c r="I10241" s="0" t="n">
        <v>0.01</v>
      </c>
      <c r="J10241" s="0" t="n">
        <v>0.11</v>
      </c>
      <c r="K10241" s="0" t="n">
        <v>53</v>
      </c>
      <c r="L10241" s="0" t="n">
        <v>4.7</v>
      </c>
      <c r="M10241" s="0" t="s">
        <v>73</v>
      </c>
      <c r="N10241" s="0" t="s">
        <v>66</v>
      </c>
      <c r="O10241" s="0" t="s">
        <v>53</v>
      </c>
      <c r="P10241" s="0" t="n">
        <f aca="false">IF(AND(OR(Dashboard!$B$5="All",D10241=Dashboard!$B$5),OR(Dashboard!$D$5="All",N10241=Dashboard!$D$5),OR(AND(C10241&lt;&gt;"",C10241&gt;=Dashboard!$F$5,C10241&lt;=Dashboard!$H$5),AND(C10241="",Dashboard!$F$5&lt;=1980,Dashboard!$H$5&gt;=2016))),1,0)</f>
        <v>1</v>
      </c>
      <c r="Q10241" s="0" t="n">
        <f aca="false">J10241*P10241+ROW()*0.00000001</f>
        <v>0.11010241</v>
      </c>
    </row>
    <row r="10242" customFormat="false" ht="15" hidden="false" customHeight="false" outlineLevel="0" collapsed="false">
      <c r="A10242" s="0" t="s">
        <v>3225</v>
      </c>
      <c r="B10242" s="0" t="s">
        <v>144</v>
      </c>
      <c r="C10242" s="0" t="n">
        <v>2002</v>
      </c>
      <c r="D10242" s="0" t="s">
        <v>102</v>
      </c>
      <c r="E10242" s="0" t="s">
        <v>91</v>
      </c>
      <c r="F10242" s="0" t="n">
        <v>0.08</v>
      </c>
      <c r="G10242" s="0" t="n">
        <v>0.02</v>
      </c>
      <c r="H10242" s="0" t="n">
        <v>0</v>
      </c>
      <c r="I10242" s="0" t="n">
        <v>0</v>
      </c>
      <c r="J10242" s="0" t="n">
        <v>0.11</v>
      </c>
      <c r="K10242" s="0" t="n">
        <v>56</v>
      </c>
      <c r="M10242" s="0" t="s">
        <v>103</v>
      </c>
      <c r="N10242" s="0" t="s">
        <v>66</v>
      </c>
      <c r="O10242" s="0" t="s">
        <v>53</v>
      </c>
      <c r="P10242" s="0" t="n">
        <f aca="false">IF(AND(OR(Dashboard!$B$5="All",D10242=Dashboard!$B$5),OR(Dashboard!$D$5="All",N10242=Dashboard!$D$5),OR(AND(C10242&lt;&gt;"",C10242&gt;=Dashboard!$F$5,C10242&lt;=Dashboard!$H$5),AND(C10242="",Dashboard!$F$5&lt;=1980,Dashboard!$H$5&gt;=2016))),1,0)</f>
        <v>1</v>
      </c>
      <c r="Q10242" s="0" t="n">
        <f aca="false">J10242*P10242+ROW()*0.00000001</f>
        <v>0.11010242</v>
      </c>
    </row>
    <row r="10243" customFormat="false" ht="15" hidden="false" customHeight="false" outlineLevel="0" collapsed="false">
      <c r="A10243" s="0" t="s">
        <v>7432</v>
      </c>
      <c r="B10243" s="0" t="s">
        <v>117</v>
      </c>
      <c r="C10243" s="0" t="n">
        <v>1999</v>
      </c>
      <c r="D10243" s="0" t="s">
        <v>41</v>
      </c>
      <c r="E10243" s="0" t="s">
        <v>6341</v>
      </c>
      <c r="F10243" s="0" t="n">
        <v>0.06</v>
      </c>
      <c r="G10243" s="0" t="n">
        <v>0.04</v>
      </c>
      <c r="H10243" s="0" t="n">
        <v>0</v>
      </c>
      <c r="I10243" s="0" t="n">
        <v>0.01</v>
      </c>
      <c r="J10243" s="0" t="n">
        <v>0.11</v>
      </c>
      <c r="N10243" s="0" t="s">
        <v>74</v>
      </c>
      <c r="P10243" s="0" t="n">
        <f aca="false">IF(AND(OR(Dashboard!$B$5="All",D10243=Dashboard!$B$5),OR(Dashboard!$D$5="All",N10243=Dashboard!$D$5),OR(AND(C10243&lt;&gt;"",C10243&gt;=Dashboard!$F$5,C10243&lt;=Dashboard!$H$5),AND(C10243="",Dashboard!$F$5&lt;=1980,Dashboard!$H$5&gt;=2016))),1,0)</f>
        <v>1</v>
      </c>
      <c r="Q10243" s="0" t="n">
        <f aca="false">J10243*P10243+ROW()*0.00000001</f>
        <v>0.11010243</v>
      </c>
    </row>
    <row r="10244" customFormat="false" ht="15" hidden="false" customHeight="false" outlineLevel="0" collapsed="false">
      <c r="A10244" s="0" t="s">
        <v>7433</v>
      </c>
      <c r="B10244" s="0" t="s">
        <v>117</v>
      </c>
      <c r="C10244" s="0" t="n">
        <v>1997</v>
      </c>
      <c r="D10244" s="0" t="s">
        <v>41</v>
      </c>
      <c r="E10244" s="0" t="s">
        <v>790</v>
      </c>
      <c r="F10244" s="0" t="n">
        <v>0.06</v>
      </c>
      <c r="G10244" s="0" t="n">
        <v>0.04</v>
      </c>
      <c r="H10244" s="0" t="n">
        <v>0</v>
      </c>
      <c r="I10244" s="0" t="n">
        <v>0.01</v>
      </c>
      <c r="J10244" s="0" t="n">
        <v>0.11</v>
      </c>
      <c r="N10244" s="0" t="s">
        <v>74</v>
      </c>
      <c r="P10244" s="0" t="n">
        <f aca="false">IF(AND(OR(Dashboard!$B$5="All",D10244=Dashboard!$B$5),OR(Dashboard!$D$5="All",N10244=Dashboard!$D$5),OR(AND(C10244&lt;&gt;"",C10244&gt;=Dashboard!$F$5,C10244&lt;=Dashboard!$H$5),AND(C10244="",Dashboard!$F$5&lt;=1980,Dashboard!$H$5&gt;=2016))),1,0)</f>
        <v>1</v>
      </c>
      <c r="Q10244" s="0" t="n">
        <f aca="false">J10244*P10244+ROW()*0.00000001</f>
        <v>0.11010244</v>
      </c>
    </row>
    <row r="10245" customFormat="false" ht="15" hidden="false" customHeight="false" outlineLevel="0" collapsed="false">
      <c r="A10245" s="0" t="s">
        <v>7434</v>
      </c>
      <c r="B10245" s="0" t="s">
        <v>152</v>
      </c>
      <c r="C10245" s="0" t="n">
        <v>2009</v>
      </c>
      <c r="D10245" s="0" t="s">
        <v>114</v>
      </c>
      <c r="E10245" s="0" t="s">
        <v>6506</v>
      </c>
      <c r="F10245" s="0" t="n">
        <v>0</v>
      </c>
      <c r="G10245" s="0" t="n">
        <v>0.09</v>
      </c>
      <c r="H10245" s="0" t="n">
        <v>0</v>
      </c>
      <c r="I10245" s="0" t="n">
        <v>0.02</v>
      </c>
      <c r="J10245" s="0" t="n">
        <v>0.11</v>
      </c>
      <c r="K10245" s="0" t="n">
        <v>85</v>
      </c>
      <c r="L10245" s="0" t="n">
        <v>8.8</v>
      </c>
      <c r="N10245" s="0" t="s">
        <v>152</v>
      </c>
      <c r="O10245" s="0" t="s">
        <v>42</v>
      </c>
      <c r="P10245" s="0" t="n">
        <f aca="false">IF(AND(OR(Dashboard!$B$5="All",D10245=Dashboard!$B$5),OR(Dashboard!$D$5="All",N10245=Dashboard!$D$5),OR(AND(C10245&lt;&gt;"",C10245&gt;=Dashboard!$F$5,C10245&lt;=Dashboard!$H$5),AND(C10245="",Dashboard!$F$5&lt;=1980,Dashboard!$H$5&gt;=2016))),1,0)</f>
        <v>1</v>
      </c>
      <c r="Q10245" s="0" t="n">
        <f aca="false">J10245*P10245+ROW()*0.00000001</f>
        <v>0.11010245</v>
      </c>
    </row>
    <row r="10246" customFormat="false" ht="15" hidden="false" customHeight="false" outlineLevel="0" collapsed="false">
      <c r="A10246" s="0" t="s">
        <v>3100</v>
      </c>
      <c r="B10246" s="0" t="s">
        <v>164</v>
      </c>
      <c r="C10246" s="0" t="n">
        <v>2006</v>
      </c>
      <c r="D10246" s="0" t="s">
        <v>114</v>
      </c>
      <c r="E10246" s="0" t="s">
        <v>418</v>
      </c>
      <c r="F10246" s="0" t="n">
        <v>0.1</v>
      </c>
      <c r="G10246" s="0" t="n">
        <v>0</v>
      </c>
      <c r="H10246" s="0" t="n">
        <v>0</v>
      </c>
      <c r="I10246" s="0" t="n">
        <v>0.01</v>
      </c>
      <c r="J10246" s="0" t="n">
        <v>0.11</v>
      </c>
      <c r="K10246" s="0" t="n">
        <v>57</v>
      </c>
      <c r="L10246" s="0" t="n">
        <v>6.3</v>
      </c>
      <c r="M10246" s="0" t="s">
        <v>125</v>
      </c>
      <c r="N10246" s="0" t="s">
        <v>74</v>
      </c>
      <c r="O10246" s="0" t="s">
        <v>53</v>
      </c>
      <c r="P10246" s="0" t="n">
        <f aca="false">IF(AND(OR(Dashboard!$B$5="All",D10246=Dashboard!$B$5),OR(Dashboard!$D$5="All",N10246=Dashboard!$D$5),OR(AND(C10246&lt;&gt;"",C10246&gt;=Dashboard!$F$5,C10246&lt;=Dashboard!$H$5),AND(C10246="",Dashboard!$F$5&lt;=1980,Dashboard!$H$5&gt;=2016))),1,0)</f>
        <v>1</v>
      </c>
      <c r="Q10246" s="0" t="n">
        <f aca="false">J10246*P10246+ROW()*0.00000001</f>
        <v>0.11010246</v>
      </c>
    </row>
    <row r="10247" customFormat="false" ht="15" hidden="false" customHeight="false" outlineLevel="0" collapsed="false">
      <c r="A10247" s="0" t="s">
        <v>7435</v>
      </c>
      <c r="B10247" s="0" t="s">
        <v>33</v>
      </c>
      <c r="C10247" s="0" t="n">
        <v>2008</v>
      </c>
      <c r="D10247" s="0" t="s">
        <v>16</v>
      </c>
      <c r="E10247" s="0" t="s">
        <v>257</v>
      </c>
      <c r="F10247" s="0" t="n">
        <v>0.1</v>
      </c>
      <c r="G10247" s="0" t="n">
        <v>0</v>
      </c>
      <c r="H10247" s="0" t="n">
        <v>0</v>
      </c>
      <c r="I10247" s="0" t="n">
        <v>0.01</v>
      </c>
      <c r="J10247" s="0" t="n">
        <v>0.11</v>
      </c>
      <c r="K10247" s="0" t="n">
        <v>71</v>
      </c>
      <c r="L10247" s="0" t="n">
        <v>8.1</v>
      </c>
      <c r="M10247" s="0" t="s">
        <v>103</v>
      </c>
      <c r="N10247" s="0" t="s">
        <v>35</v>
      </c>
      <c r="O10247" s="0" t="s">
        <v>37</v>
      </c>
      <c r="P10247" s="0" t="n">
        <f aca="false">IF(AND(OR(Dashboard!$B$5="All",D10247=Dashboard!$B$5),OR(Dashboard!$D$5="All",N10247=Dashboard!$D$5),OR(AND(C10247&lt;&gt;"",C10247&gt;=Dashboard!$F$5,C10247&lt;=Dashboard!$H$5),AND(C10247="",Dashboard!$F$5&lt;=1980,Dashboard!$H$5&gt;=2016))),1,0)</f>
        <v>1</v>
      </c>
      <c r="Q10247" s="0" t="n">
        <f aca="false">J10247*P10247+ROW()*0.00000001</f>
        <v>0.11010247</v>
      </c>
    </row>
    <row r="10248" customFormat="false" ht="15" hidden="false" customHeight="false" outlineLevel="0" collapsed="false">
      <c r="A10248" s="0" t="s">
        <v>7436</v>
      </c>
      <c r="B10248" s="0" t="s">
        <v>78</v>
      </c>
      <c r="C10248" s="0" t="n">
        <v>1993</v>
      </c>
      <c r="D10248" s="0" t="s">
        <v>34</v>
      </c>
      <c r="E10248" s="0" t="s">
        <v>5200</v>
      </c>
      <c r="F10248" s="0" t="n">
        <v>0</v>
      </c>
      <c r="G10248" s="0" t="n">
        <v>0</v>
      </c>
      <c r="H10248" s="0" t="n">
        <v>0.11</v>
      </c>
      <c r="I10248" s="0" t="n">
        <v>0</v>
      </c>
      <c r="J10248" s="0" t="n">
        <v>0.11</v>
      </c>
      <c r="N10248" s="0" t="s">
        <v>35</v>
      </c>
      <c r="P10248" s="0" t="n">
        <f aca="false">IF(AND(OR(Dashboard!$B$5="All",D10248=Dashboard!$B$5),OR(Dashboard!$D$5="All",N10248=Dashboard!$D$5),OR(AND(C10248&lt;&gt;"",C10248&gt;=Dashboard!$F$5,C10248&lt;=Dashboard!$H$5),AND(C10248="",Dashboard!$F$5&lt;=1980,Dashboard!$H$5&gt;=2016))),1,0)</f>
        <v>1</v>
      </c>
      <c r="Q10248" s="0" t="n">
        <f aca="false">J10248*P10248+ROW()*0.00000001</f>
        <v>0.11010248</v>
      </c>
    </row>
    <row r="10249" customFormat="false" ht="15" hidden="false" customHeight="false" outlineLevel="0" collapsed="false">
      <c r="A10249" s="0" t="s">
        <v>7437</v>
      </c>
      <c r="B10249" s="0" t="s">
        <v>873</v>
      </c>
      <c r="C10249" s="0" t="n">
        <v>1997</v>
      </c>
      <c r="D10249" s="0" t="s">
        <v>46</v>
      </c>
      <c r="E10249" s="0" t="s">
        <v>154</v>
      </c>
      <c r="F10249" s="0" t="n">
        <v>0</v>
      </c>
      <c r="G10249" s="0" t="n">
        <v>0</v>
      </c>
      <c r="H10249" s="0" t="n">
        <v>0.11</v>
      </c>
      <c r="I10249" s="0" t="n">
        <v>0</v>
      </c>
      <c r="J10249" s="0" t="n">
        <v>0.11</v>
      </c>
      <c r="N10249" s="0" t="s">
        <v>154</v>
      </c>
      <c r="P10249" s="0" t="n">
        <f aca="false">IF(AND(OR(Dashboard!$B$5="All",D10249=Dashboard!$B$5),OR(Dashboard!$D$5="All",N10249=Dashboard!$D$5),OR(AND(C10249&lt;&gt;"",C10249&gt;=Dashboard!$F$5,C10249&lt;=Dashboard!$H$5),AND(C10249="",Dashboard!$F$5&lt;=1980,Dashboard!$H$5&gt;=2016))),1,0)</f>
        <v>1</v>
      </c>
      <c r="Q10249" s="0" t="n">
        <f aca="false">J10249*P10249+ROW()*0.00000001</f>
        <v>0.11010249</v>
      </c>
    </row>
    <row r="10250" customFormat="false" ht="15" hidden="false" customHeight="false" outlineLevel="0" collapsed="false">
      <c r="A10250" s="0" t="s">
        <v>7438</v>
      </c>
      <c r="B10250" s="0" t="s">
        <v>64</v>
      </c>
      <c r="C10250" s="0" t="n">
        <v>2011</v>
      </c>
      <c r="D10250" s="0" t="s">
        <v>34</v>
      </c>
      <c r="E10250" s="0" t="s">
        <v>195</v>
      </c>
      <c r="F10250" s="0" t="n">
        <v>0.09</v>
      </c>
      <c r="G10250" s="0" t="n">
        <v>0.01</v>
      </c>
      <c r="H10250" s="0" t="n">
        <v>0</v>
      </c>
      <c r="I10250" s="0" t="n">
        <v>0.01</v>
      </c>
      <c r="J10250" s="0" t="n">
        <v>0.11</v>
      </c>
      <c r="K10250" s="0" t="n">
        <v>48</v>
      </c>
      <c r="L10250" s="0" t="n">
        <v>3.5</v>
      </c>
      <c r="M10250" s="0" t="s">
        <v>36</v>
      </c>
      <c r="N10250" s="0" t="s">
        <v>66</v>
      </c>
      <c r="O10250" s="0" t="s">
        <v>177</v>
      </c>
      <c r="P10250" s="0" t="n">
        <f aca="false">IF(AND(OR(Dashboard!$B$5="All",D10250=Dashboard!$B$5),OR(Dashboard!$D$5="All",N10250=Dashboard!$D$5),OR(AND(C10250&lt;&gt;"",C10250&gt;=Dashboard!$F$5,C10250&lt;=Dashboard!$H$5),AND(C10250="",Dashboard!$F$5&lt;=1980,Dashboard!$H$5&gt;=2016))),1,0)</f>
        <v>1</v>
      </c>
      <c r="Q10250" s="0" t="n">
        <f aca="false">J10250*P10250+ROW()*0.00000001</f>
        <v>0.1101025</v>
      </c>
    </row>
    <row r="10251" customFormat="false" ht="15" hidden="false" customHeight="false" outlineLevel="0" collapsed="false">
      <c r="A10251" s="0" t="s">
        <v>3611</v>
      </c>
      <c r="B10251" s="0" t="s">
        <v>50</v>
      </c>
      <c r="C10251" s="0" t="n">
        <v>2006</v>
      </c>
      <c r="D10251" s="0" t="s">
        <v>114</v>
      </c>
      <c r="E10251" s="0" t="s">
        <v>418</v>
      </c>
      <c r="F10251" s="0" t="n">
        <v>0.1</v>
      </c>
      <c r="G10251" s="0" t="n">
        <v>0</v>
      </c>
      <c r="H10251" s="0" t="n">
        <v>0</v>
      </c>
      <c r="I10251" s="0" t="n">
        <v>0.01</v>
      </c>
      <c r="J10251" s="0" t="n">
        <v>0.11</v>
      </c>
      <c r="N10251" s="0" t="s">
        <v>35</v>
      </c>
      <c r="P10251" s="0" t="n">
        <f aca="false">IF(AND(OR(Dashboard!$B$5="All",D10251=Dashboard!$B$5),OR(Dashboard!$D$5="All",N10251=Dashboard!$D$5),OR(AND(C10251&lt;&gt;"",C10251&gt;=Dashboard!$F$5,C10251&lt;=Dashboard!$H$5),AND(C10251="",Dashboard!$F$5&lt;=1980,Dashboard!$H$5&gt;=2016))),1,0)</f>
        <v>1</v>
      </c>
      <c r="Q10251" s="0" t="n">
        <f aca="false">J10251*P10251+ROW()*0.00000001</f>
        <v>0.11010251</v>
      </c>
    </row>
    <row r="10252" customFormat="false" ht="15" hidden="false" customHeight="false" outlineLevel="0" collapsed="false">
      <c r="A10252" s="0" t="s">
        <v>7439</v>
      </c>
      <c r="B10252" s="0" t="s">
        <v>50</v>
      </c>
      <c r="C10252" s="0" t="n">
        <v>2005</v>
      </c>
      <c r="D10252" s="0" t="s">
        <v>114</v>
      </c>
      <c r="E10252" s="0" t="s">
        <v>220</v>
      </c>
      <c r="F10252" s="0" t="n">
        <v>0.07</v>
      </c>
      <c r="G10252" s="0" t="n">
        <v>0.02</v>
      </c>
      <c r="H10252" s="0" t="n">
        <v>0.02</v>
      </c>
      <c r="I10252" s="0" t="n">
        <v>0.01</v>
      </c>
      <c r="J10252" s="0" t="n">
        <v>0.11</v>
      </c>
      <c r="K10252" s="0" t="n">
        <v>69</v>
      </c>
      <c r="L10252" s="0" t="n">
        <v>7.8</v>
      </c>
      <c r="M10252" s="0" t="s">
        <v>125</v>
      </c>
      <c r="N10252" s="0" t="s">
        <v>35</v>
      </c>
      <c r="O10252" s="0" t="s">
        <v>67</v>
      </c>
      <c r="P10252" s="0" t="n">
        <f aca="false">IF(AND(OR(Dashboard!$B$5="All",D10252=Dashboard!$B$5),OR(Dashboard!$D$5="All",N10252=Dashboard!$D$5),OR(AND(C10252&lt;&gt;"",C10252&gt;=Dashboard!$F$5,C10252&lt;=Dashboard!$H$5),AND(C10252="",Dashboard!$F$5&lt;=1980,Dashboard!$H$5&gt;=2016))),1,0)</f>
        <v>1</v>
      </c>
      <c r="Q10252" s="0" t="n">
        <f aca="false">J10252*P10252+ROW()*0.00000001</f>
        <v>0.11010252</v>
      </c>
    </row>
    <row r="10253" customFormat="false" ht="15" hidden="false" customHeight="false" outlineLevel="0" collapsed="false">
      <c r="A10253" s="0" t="s">
        <v>7440</v>
      </c>
      <c r="B10253" s="0" t="s">
        <v>94</v>
      </c>
      <c r="C10253" s="0" t="n">
        <v>2015</v>
      </c>
      <c r="D10253" s="0" t="s">
        <v>46</v>
      </c>
      <c r="E10253" s="0" t="s">
        <v>689</v>
      </c>
      <c r="F10253" s="0" t="n">
        <v>0.08</v>
      </c>
      <c r="G10253" s="0" t="n">
        <v>0</v>
      </c>
      <c r="H10253" s="0" t="n">
        <v>0.02</v>
      </c>
      <c r="I10253" s="0" t="n">
        <v>0.02</v>
      </c>
      <c r="J10253" s="0" t="n">
        <v>0.11</v>
      </c>
      <c r="N10253" s="0" t="s">
        <v>74</v>
      </c>
      <c r="P10253" s="0" t="n">
        <f aca="false">IF(AND(OR(Dashboard!$B$5="All",D10253=Dashboard!$B$5),OR(Dashboard!$D$5="All",N10253=Dashboard!$D$5),OR(AND(C10253&lt;&gt;"",C10253&gt;=Dashboard!$F$5,C10253&lt;=Dashboard!$H$5),AND(C10253="",Dashboard!$F$5&lt;=1980,Dashboard!$H$5&gt;=2016))),1,0)</f>
        <v>1</v>
      </c>
      <c r="Q10253" s="0" t="n">
        <f aca="false">J10253*P10253+ROW()*0.00000001</f>
        <v>0.11010253</v>
      </c>
    </row>
    <row r="10254" customFormat="false" ht="15" hidden="false" customHeight="false" outlineLevel="0" collapsed="false">
      <c r="A10254" s="0" t="s">
        <v>7441</v>
      </c>
      <c r="B10254" s="0" t="s">
        <v>64</v>
      </c>
      <c r="C10254" s="0" t="n">
        <v>2007</v>
      </c>
      <c r="D10254" s="0" t="s">
        <v>34</v>
      </c>
      <c r="E10254" s="0" t="s">
        <v>160</v>
      </c>
      <c r="F10254" s="0" t="n">
        <v>0.08</v>
      </c>
      <c r="G10254" s="0" t="n">
        <v>0.02</v>
      </c>
      <c r="H10254" s="0" t="n">
        <v>0</v>
      </c>
      <c r="I10254" s="0" t="n">
        <v>0.01</v>
      </c>
      <c r="J10254" s="0" t="n">
        <v>0.11</v>
      </c>
      <c r="K10254" s="0" t="n">
        <v>55</v>
      </c>
      <c r="M10254" s="0" t="s">
        <v>36</v>
      </c>
      <c r="N10254" s="0" t="s">
        <v>66</v>
      </c>
      <c r="O10254" s="0" t="s">
        <v>53</v>
      </c>
      <c r="P10254" s="0" t="n">
        <f aca="false">IF(AND(OR(Dashboard!$B$5="All",D10254=Dashboard!$B$5),OR(Dashboard!$D$5="All",N10254=Dashboard!$D$5),OR(AND(C10254&lt;&gt;"",C10254&gt;=Dashboard!$F$5,C10254&lt;=Dashboard!$H$5),AND(C10254="",Dashboard!$F$5&lt;=1980,Dashboard!$H$5&gt;=2016))),1,0)</f>
        <v>1</v>
      </c>
      <c r="Q10254" s="0" t="n">
        <f aca="false">J10254*P10254+ROW()*0.00000001</f>
        <v>0.11010254</v>
      </c>
    </row>
    <row r="10255" customFormat="false" ht="15" hidden="false" customHeight="false" outlineLevel="0" collapsed="false">
      <c r="A10255" s="0" t="s">
        <v>4810</v>
      </c>
      <c r="B10255" s="0" t="s">
        <v>172</v>
      </c>
      <c r="C10255" s="0" t="n">
        <v>2016</v>
      </c>
      <c r="D10255" s="0" t="s">
        <v>71</v>
      </c>
      <c r="E10255" s="0" t="s">
        <v>243</v>
      </c>
      <c r="F10255" s="0" t="n">
        <v>0.05</v>
      </c>
      <c r="G10255" s="0" t="n">
        <v>0.05</v>
      </c>
      <c r="H10255" s="0" t="n">
        <v>0</v>
      </c>
      <c r="I10255" s="0" t="n">
        <v>0.01</v>
      </c>
      <c r="J10255" s="0" t="n">
        <v>0.11</v>
      </c>
      <c r="K10255" s="0" t="n">
        <v>77</v>
      </c>
      <c r="L10255" s="0" t="n">
        <v>8.2</v>
      </c>
      <c r="M10255" s="0" t="s">
        <v>103</v>
      </c>
      <c r="N10255" s="0" t="s">
        <v>66</v>
      </c>
      <c r="O10255" s="0" t="s">
        <v>37</v>
      </c>
      <c r="P10255" s="0" t="n">
        <f aca="false">IF(AND(OR(Dashboard!$B$5="All",D10255=Dashboard!$B$5),OR(Dashboard!$D$5="All",N10255=Dashboard!$D$5),OR(AND(C10255&lt;&gt;"",C10255&gt;=Dashboard!$F$5,C10255&lt;=Dashboard!$H$5),AND(C10255="",Dashboard!$F$5&lt;=1980,Dashboard!$H$5&gt;=2016))),1,0)</f>
        <v>1</v>
      </c>
      <c r="Q10255" s="0" t="n">
        <f aca="false">J10255*P10255+ROW()*0.00000001</f>
        <v>0.11010255</v>
      </c>
    </row>
    <row r="10256" customFormat="false" ht="15" hidden="false" customHeight="false" outlineLevel="0" collapsed="false">
      <c r="A10256" s="0" t="s">
        <v>5193</v>
      </c>
      <c r="B10256" s="0" t="s">
        <v>186</v>
      </c>
      <c r="C10256" s="0" t="n">
        <v>2002</v>
      </c>
      <c r="D10256" s="0" t="s">
        <v>71</v>
      </c>
      <c r="E10256" s="0" t="s">
        <v>248</v>
      </c>
      <c r="F10256" s="0" t="n">
        <v>0.08</v>
      </c>
      <c r="G10256" s="0" t="n">
        <v>0.02</v>
      </c>
      <c r="H10256" s="0" t="n">
        <v>0</v>
      </c>
      <c r="I10256" s="0" t="n">
        <v>0</v>
      </c>
      <c r="J10256" s="0" t="n">
        <v>0.11</v>
      </c>
      <c r="K10256" s="0" t="n">
        <v>49</v>
      </c>
      <c r="M10256" s="0" t="s">
        <v>103</v>
      </c>
      <c r="N10256" s="0" t="s">
        <v>35</v>
      </c>
      <c r="O10256" s="0" t="s">
        <v>177</v>
      </c>
      <c r="P10256" s="0" t="n">
        <f aca="false">IF(AND(OR(Dashboard!$B$5="All",D10256=Dashboard!$B$5),OR(Dashboard!$D$5="All",N10256=Dashboard!$D$5),OR(AND(C10256&lt;&gt;"",C10256&gt;=Dashboard!$F$5,C10256&lt;=Dashboard!$H$5),AND(C10256="",Dashboard!$F$5&lt;=1980,Dashboard!$H$5&gt;=2016))),1,0)</f>
        <v>1</v>
      </c>
      <c r="Q10256" s="0" t="n">
        <f aca="false">J10256*P10256+ROW()*0.00000001</f>
        <v>0.11010256</v>
      </c>
    </row>
    <row r="10257" customFormat="false" ht="15" hidden="false" customHeight="false" outlineLevel="0" collapsed="false">
      <c r="A10257" s="0" t="s">
        <v>7442</v>
      </c>
      <c r="B10257" s="0" t="s">
        <v>164</v>
      </c>
      <c r="C10257" s="0" t="n">
        <v>2013</v>
      </c>
      <c r="D10257" s="0" t="s">
        <v>46</v>
      </c>
      <c r="E10257" s="0" t="s">
        <v>154</v>
      </c>
      <c r="F10257" s="0" t="n">
        <v>0</v>
      </c>
      <c r="G10257" s="0" t="n">
        <v>0</v>
      </c>
      <c r="H10257" s="0" t="n">
        <v>0.11</v>
      </c>
      <c r="I10257" s="0" t="n">
        <v>0</v>
      </c>
      <c r="J10257" s="0" t="n">
        <v>0.11</v>
      </c>
      <c r="N10257" s="0" t="s">
        <v>74</v>
      </c>
      <c r="P10257" s="0" t="n">
        <f aca="false">IF(AND(OR(Dashboard!$B$5="All",D10257=Dashboard!$B$5),OR(Dashboard!$D$5="All",N10257=Dashboard!$D$5),OR(AND(C10257&lt;&gt;"",C10257&gt;=Dashboard!$F$5,C10257&lt;=Dashboard!$H$5),AND(C10257="",Dashboard!$F$5&lt;=1980,Dashboard!$H$5&gt;=2016))),1,0)</f>
        <v>1</v>
      </c>
      <c r="Q10257" s="0" t="n">
        <f aca="false">J10257*P10257+ROW()*0.00000001</f>
        <v>0.11010257</v>
      </c>
    </row>
    <row r="10258" customFormat="false" ht="15" hidden="false" customHeight="false" outlineLevel="0" collapsed="false">
      <c r="A10258" s="0" t="s">
        <v>7443</v>
      </c>
      <c r="B10258" s="0" t="s">
        <v>117</v>
      </c>
      <c r="C10258" s="0" t="n">
        <v>2000</v>
      </c>
      <c r="D10258" s="0" t="s">
        <v>102</v>
      </c>
      <c r="E10258" s="0" t="s">
        <v>3332</v>
      </c>
      <c r="F10258" s="0" t="n">
        <v>0.06</v>
      </c>
      <c r="G10258" s="0" t="n">
        <v>0.04</v>
      </c>
      <c r="H10258" s="0" t="n">
        <v>0</v>
      </c>
      <c r="I10258" s="0" t="n">
        <v>0.01</v>
      </c>
      <c r="J10258" s="0" t="n">
        <v>0.11</v>
      </c>
      <c r="N10258" s="0" t="s">
        <v>74</v>
      </c>
      <c r="P10258" s="0" t="n">
        <f aca="false">IF(AND(OR(Dashboard!$B$5="All",D10258=Dashboard!$B$5),OR(Dashboard!$D$5="All",N10258=Dashboard!$D$5),OR(AND(C10258&lt;&gt;"",C10258&gt;=Dashboard!$F$5,C10258&lt;=Dashboard!$H$5),AND(C10258="",Dashboard!$F$5&lt;=1980,Dashboard!$H$5&gt;=2016))),1,0)</f>
        <v>1</v>
      </c>
      <c r="Q10258" s="0" t="n">
        <f aca="false">J10258*P10258+ROW()*0.00000001</f>
        <v>0.11010258</v>
      </c>
    </row>
    <row r="10259" customFormat="false" ht="15" hidden="false" customHeight="false" outlineLevel="0" collapsed="false">
      <c r="A10259" s="0" t="s">
        <v>7444</v>
      </c>
      <c r="B10259" s="0" t="s">
        <v>186</v>
      </c>
      <c r="D10259" s="0" t="s">
        <v>46</v>
      </c>
      <c r="E10259" s="0" t="s">
        <v>520</v>
      </c>
      <c r="F10259" s="0" t="n">
        <v>0</v>
      </c>
      <c r="G10259" s="0" t="n">
        <v>0</v>
      </c>
      <c r="H10259" s="0" t="n">
        <v>0.11</v>
      </c>
      <c r="I10259" s="0" t="n">
        <v>0</v>
      </c>
      <c r="J10259" s="0" t="n">
        <v>0.11</v>
      </c>
      <c r="N10259" s="0" t="s">
        <v>35</v>
      </c>
      <c r="P10259" s="0" t="n">
        <f aca="false">IF(AND(OR(Dashboard!$B$5="All",D10259=Dashboard!$B$5),OR(Dashboard!$D$5="All",N10259=Dashboard!$D$5),OR(AND(C10259&lt;&gt;"",C10259&gt;=Dashboard!$F$5,C10259&lt;=Dashboard!$H$5),AND(C10259="",Dashboard!$F$5&lt;=1980,Dashboard!$H$5&gt;=2016))),1,0)</f>
        <v>1</v>
      </c>
      <c r="Q10259" s="0" t="n">
        <f aca="false">J10259*P10259+ROW()*0.00000001</f>
        <v>0.11010259</v>
      </c>
    </row>
    <row r="10260" customFormat="false" ht="15" hidden="false" customHeight="false" outlineLevel="0" collapsed="false">
      <c r="A10260" s="0" t="s">
        <v>7445</v>
      </c>
      <c r="B10260" s="0" t="s">
        <v>164</v>
      </c>
      <c r="C10260" s="0" t="n">
        <v>2012</v>
      </c>
      <c r="D10260" s="0" t="s">
        <v>71</v>
      </c>
      <c r="E10260" s="0" t="s">
        <v>328</v>
      </c>
      <c r="F10260" s="0" t="n">
        <v>0</v>
      </c>
      <c r="G10260" s="0" t="n">
        <v>0</v>
      </c>
      <c r="H10260" s="0" t="n">
        <v>0.11</v>
      </c>
      <c r="I10260" s="0" t="n">
        <v>0</v>
      </c>
      <c r="J10260" s="0" t="n">
        <v>0.11</v>
      </c>
      <c r="N10260" s="0" t="s">
        <v>74</v>
      </c>
      <c r="P10260" s="0" t="n">
        <f aca="false">IF(AND(OR(Dashboard!$B$5="All",D10260=Dashboard!$B$5),OR(Dashboard!$D$5="All",N10260=Dashboard!$D$5),OR(AND(C10260&lt;&gt;"",C10260&gt;=Dashboard!$F$5,C10260&lt;=Dashboard!$H$5),AND(C10260="",Dashboard!$F$5&lt;=1980,Dashboard!$H$5&gt;=2016))),1,0)</f>
        <v>1</v>
      </c>
      <c r="Q10260" s="0" t="n">
        <f aca="false">J10260*P10260+ROW()*0.00000001</f>
        <v>0.1101026</v>
      </c>
    </row>
    <row r="10261" customFormat="false" ht="15" hidden="false" customHeight="false" outlineLevel="0" collapsed="false">
      <c r="A10261" s="0" t="s">
        <v>6159</v>
      </c>
      <c r="B10261" s="0" t="s">
        <v>64</v>
      </c>
      <c r="C10261" s="0" t="n">
        <v>2009</v>
      </c>
      <c r="D10261" s="0" t="s">
        <v>34</v>
      </c>
      <c r="E10261" s="0" t="s">
        <v>160</v>
      </c>
      <c r="F10261" s="0" t="n">
        <v>0.1</v>
      </c>
      <c r="G10261" s="0" t="n">
        <v>0</v>
      </c>
      <c r="H10261" s="0" t="n">
        <v>0</v>
      </c>
      <c r="I10261" s="0" t="n">
        <v>0.01</v>
      </c>
      <c r="J10261" s="0" t="n">
        <v>0.11</v>
      </c>
      <c r="N10261" s="0" t="s">
        <v>66</v>
      </c>
      <c r="P10261" s="0" t="n">
        <f aca="false">IF(AND(OR(Dashboard!$B$5="All",D10261=Dashboard!$B$5),OR(Dashboard!$D$5="All",N10261=Dashboard!$D$5),OR(AND(C10261&lt;&gt;"",C10261&gt;=Dashboard!$F$5,C10261&lt;=Dashboard!$H$5),AND(C10261="",Dashboard!$F$5&lt;=1980,Dashboard!$H$5&gt;=2016))),1,0)</f>
        <v>1</v>
      </c>
      <c r="Q10261" s="0" t="n">
        <f aca="false">J10261*P10261+ROW()*0.00000001</f>
        <v>0.11010261</v>
      </c>
    </row>
    <row r="10262" customFormat="false" ht="15" hidden="false" customHeight="false" outlineLevel="0" collapsed="false">
      <c r="A10262" s="0" t="s">
        <v>7446</v>
      </c>
      <c r="B10262" s="0" t="s">
        <v>76</v>
      </c>
      <c r="C10262" s="0" t="n">
        <v>2005</v>
      </c>
      <c r="D10262" s="0" t="s">
        <v>71</v>
      </c>
      <c r="E10262" s="0" t="s">
        <v>2018</v>
      </c>
      <c r="F10262" s="0" t="n">
        <v>0.05</v>
      </c>
      <c r="G10262" s="0" t="n">
        <v>0.04</v>
      </c>
      <c r="H10262" s="0" t="n">
        <v>0</v>
      </c>
      <c r="I10262" s="0" t="n">
        <v>0.01</v>
      </c>
      <c r="J10262" s="0" t="n">
        <v>0.11</v>
      </c>
      <c r="K10262" s="0" t="n">
        <v>58</v>
      </c>
      <c r="L10262" s="0" t="n">
        <v>7.4</v>
      </c>
      <c r="M10262" s="0" t="s">
        <v>73</v>
      </c>
      <c r="N10262" s="0" t="s">
        <v>74</v>
      </c>
      <c r="O10262" s="0" t="s">
        <v>53</v>
      </c>
      <c r="P10262" s="0" t="n">
        <f aca="false">IF(AND(OR(Dashboard!$B$5="All",D10262=Dashboard!$B$5),OR(Dashboard!$D$5="All",N10262=Dashboard!$D$5),OR(AND(C10262&lt;&gt;"",C10262&gt;=Dashboard!$F$5,C10262&lt;=Dashboard!$H$5),AND(C10262="",Dashboard!$F$5&lt;=1980,Dashboard!$H$5&gt;=2016))),1,0)</f>
        <v>1</v>
      </c>
      <c r="Q10262" s="0" t="n">
        <f aca="false">J10262*P10262+ROW()*0.00000001</f>
        <v>0.11010262</v>
      </c>
    </row>
    <row r="10263" customFormat="false" ht="15" hidden="false" customHeight="false" outlineLevel="0" collapsed="false">
      <c r="A10263" s="0" t="s">
        <v>4040</v>
      </c>
      <c r="B10263" s="0" t="s">
        <v>144</v>
      </c>
      <c r="C10263" s="0" t="n">
        <v>2005</v>
      </c>
      <c r="D10263" s="0" t="s">
        <v>114</v>
      </c>
      <c r="E10263" s="0" t="s">
        <v>1086</v>
      </c>
      <c r="F10263" s="0" t="n">
        <v>0.08</v>
      </c>
      <c r="G10263" s="0" t="n">
        <v>0.02</v>
      </c>
      <c r="H10263" s="0" t="n">
        <v>0</v>
      </c>
      <c r="I10263" s="0" t="n">
        <v>0</v>
      </c>
      <c r="J10263" s="0" t="n">
        <v>0.11</v>
      </c>
      <c r="K10263" s="0" t="n">
        <v>39</v>
      </c>
      <c r="L10263" s="0" t="n">
        <v>0.5</v>
      </c>
      <c r="M10263" s="0" t="s">
        <v>36</v>
      </c>
      <c r="N10263" s="0" t="s">
        <v>66</v>
      </c>
      <c r="O10263" s="0" t="s">
        <v>177</v>
      </c>
      <c r="P10263" s="0" t="n">
        <f aca="false">IF(AND(OR(Dashboard!$B$5="All",D10263=Dashboard!$B$5),OR(Dashboard!$D$5="All",N10263=Dashboard!$D$5),OR(AND(C10263&lt;&gt;"",C10263&gt;=Dashboard!$F$5,C10263&lt;=Dashboard!$H$5),AND(C10263="",Dashboard!$F$5&lt;=1980,Dashboard!$H$5&gt;=2016))),1,0)</f>
        <v>1</v>
      </c>
      <c r="Q10263" s="0" t="n">
        <f aca="false">J10263*P10263+ROW()*0.00000001</f>
        <v>0.11010263</v>
      </c>
    </row>
    <row r="10264" customFormat="false" ht="15" hidden="false" customHeight="false" outlineLevel="0" collapsed="false">
      <c r="A10264" s="0" t="s">
        <v>7447</v>
      </c>
      <c r="B10264" s="0" t="s">
        <v>76</v>
      </c>
      <c r="C10264" s="0" t="n">
        <v>2003</v>
      </c>
      <c r="D10264" s="0" t="s">
        <v>246</v>
      </c>
      <c r="E10264" s="0" t="s">
        <v>782</v>
      </c>
      <c r="F10264" s="0" t="n">
        <v>0.05</v>
      </c>
      <c r="G10264" s="0" t="n">
        <v>0.04</v>
      </c>
      <c r="H10264" s="0" t="n">
        <v>0</v>
      </c>
      <c r="I10264" s="0" t="n">
        <v>0.01</v>
      </c>
      <c r="J10264" s="0" t="n">
        <v>0.11</v>
      </c>
      <c r="K10264" s="0" t="n">
        <v>78</v>
      </c>
      <c r="L10264" s="0" t="n">
        <v>9.1</v>
      </c>
      <c r="M10264" s="0" t="s">
        <v>103</v>
      </c>
      <c r="N10264" s="0" t="s">
        <v>74</v>
      </c>
      <c r="O10264" s="0" t="s">
        <v>37</v>
      </c>
      <c r="P10264" s="0" t="n">
        <f aca="false">IF(AND(OR(Dashboard!$B$5="All",D10264=Dashboard!$B$5),OR(Dashboard!$D$5="All",N10264=Dashboard!$D$5),OR(AND(C10264&lt;&gt;"",C10264&gt;=Dashboard!$F$5,C10264&lt;=Dashboard!$H$5),AND(C10264="",Dashboard!$F$5&lt;=1980,Dashboard!$H$5&gt;=2016))),1,0)</f>
        <v>1</v>
      </c>
      <c r="Q10264" s="0" t="n">
        <f aca="false">J10264*P10264+ROW()*0.00000001</f>
        <v>0.11010264</v>
      </c>
    </row>
    <row r="10265" customFormat="false" ht="15" hidden="false" customHeight="false" outlineLevel="0" collapsed="false">
      <c r="A10265" s="0" t="s">
        <v>7448</v>
      </c>
      <c r="B10265" s="0" t="s">
        <v>76</v>
      </c>
      <c r="C10265" s="0" t="n">
        <v>2005</v>
      </c>
      <c r="D10265" s="0" t="s">
        <v>34</v>
      </c>
      <c r="E10265" s="0" t="s">
        <v>7449</v>
      </c>
      <c r="F10265" s="0" t="n">
        <v>0.05</v>
      </c>
      <c r="G10265" s="0" t="n">
        <v>0.04</v>
      </c>
      <c r="H10265" s="0" t="n">
        <v>0</v>
      </c>
      <c r="I10265" s="0" t="n">
        <v>0.01</v>
      </c>
      <c r="J10265" s="0" t="n">
        <v>0.11</v>
      </c>
      <c r="K10265" s="0" t="n">
        <v>73</v>
      </c>
      <c r="L10265" s="0" t="n">
        <v>6.3</v>
      </c>
      <c r="M10265" s="0" t="s">
        <v>36</v>
      </c>
      <c r="N10265" s="0" t="s">
        <v>74</v>
      </c>
      <c r="O10265" s="0" t="s">
        <v>37</v>
      </c>
      <c r="P10265" s="0" t="n">
        <f aca="false">IF(AND(OR(Dashboard!$B$5="All",D10265=Dashboard!$B$5),OR(Dashboard!$D$5="All",N10265=Dashboard!$D$5),OR(AND(C10265&lt;&gt;"",C10265&gt;=Dashboard!$F$5,C10265&lt;=Dashboard!$H$5),AND(C10265="",Dashboard!$F$5&lt;=1980,Dashboard!$H$5&gt;=2016))),1,0)</f>
        <v>1</v>
      </c>
      <c r="Q10265" s="0" t="n">
        <f aca="false">J10265*P10265+ROW()*0.00000001</f>
        <v>0.11010265</v>
      </c>
    </row>
    <row r="10266" customFormat="false" ht="15" hidden="false" customHeight="false" outlineLevel="0" collapsed="false">
      <c r="A10266" s="0" t="s">
        <v>7450</v>
      </c>
      <c r="B10266" s="0" t="s">
        <v>873</v>
      </c>
      <c r="C10266" s="0" t="n">
        <v>1996</v>
      </c>
      <c r="D10266" s="0" t="s">
        <v>34</v>
      </c>
      <c r="E10266" s="0" t="s">
        <v>154</v>
      </c>
      <c r="F10266" s="0" t="n">
        <v>0</v>
      </c>
      <c r="G10266" s="0" t="n">
        <v>0</v>
      </c>
      <c r="H10266" s="0" t="n">
        <v>0.11</v>
      </c>
      <c r="I10266" s="0" t="n">
        <v>0</v>
      </c>
      <c r="J10266" s="0" t="n">
        <v>0.11</v>
      </c>
      <c r="N10266" s="0" t="s">
        <v>154</v>
      </c>
      <c r="P10266" s="0" t="n">
        <f aca="false">IF(AND(OR(Dashboard!$B$5="All",D10266=Dashboard!$B$5),OR(Dashboard!$D$5="All",N10266=Dashboard!$D$5),OR(AND(C10266&lt;&gt;"",C10266&gt;=Dashboard!$F$5,C10266&lt;=Dashboard!$H$5),AND(C10266="",Dashboard!$F$5&lt;=1980,Dashboard!$H$5&gt;=2016))),1,0)</f>
        <v>1</v>
      </c>
      <c r="Q10266" s="0" t="n">
        <f aca="false">J10266*P10266+ROW()*0.00000001</f>
        <v>0.11010266</v>
      </c>
    </row>
    <row r="10267" customFormat="false" ht="15" hidden="false" customHeight="false" outlineLevel="0" collapsed="false">
      <c r="A10267" s="0" t="s">
        <v>2994</v>
      </c>
      <c r="B10267" s="0" t="s">
        <v>144</v>
      </c>
      <c r="C10267" s="0" t="n">
        <v>2004</v>
      </c>
      <c r="D10267" s="0" t="s">
        <v>16</v>
      </c>
      <c r="E10267" s="0" t="s">
        <v>142</v>
      </c>
      <c r="F10267" s="0" t="n">
        <v>0.08</v>
      </c>
      <c r="G10267" s="0" t="n">
        <v>0.02</v>
      </c>
      <c r="H10267" s="0" t="n">
        <v>0</v>
      </c>
      <c r="I10267" s="0" t="n">
        <v>0</v>
      </c>
      <c r="J10267" s="0" t="n">
        <v>0.11</v>
      </c>
      <c r="K10267" s="0" t="n">
        <v>69</v>
      </c>
      <c r="L10267" s="0" t="n">
        <v>8.8</v>
      </c>
      <c r="M10267" s="0" t="s">
        <v>36</v>
      </c>
      <c r="N10267" s="0" t="s">
        <v>66</v>
      </c>
      <c r="O10267" s="0" t="s">
        <v>67</v>
      </c>
      <c r="P10267" s="0" t="n">
        <f aca="false">IF(AND(OR(Dashboard!$B$5="All",D10267=Dashboard!$B$5),OR(Dashboard!$D$5="All",N10267=Dashboard!$D$5),OR(AND(C10267&lt;&gt;"",C10267&gt;=Dashboard!$F$5,C10267&lt;=Dashboard!$H$5),AND(C10267="",Dashboard!$F$5&lt;=1980,Dashboard!$H$5&gt;=2016))),1,0)</f>
        <v>1</v>
      </c>
      <c r="Q10267" s="0" t="n">
        <f aca="false">J10267*P10267+ROW()*0.00000001</f>
        <v>0.11010267</v>
      </c>
    </row>
    <row r="10268" customFormat="false" ht="15" hidden="false" customHeight="false" outlineLevel="0" collapsed="false">
      <c r="A10268" s="0" t="s">
        <v>7451</v>
      </c>
      <c r="B10268" s="0" t="s">
        <v>64</v>
      </c>
      <c r="C10268" s="0" t="n">
        <v>2011</v>
      </c>
      <c r="D10268" s="0" t="s">
        <v>52</v>
      </c>
      <c r="E10268" s="0" t="s">
        <v>124</v>
      </c>
      <c r="F10268" s="0" t="n">
        <v>0.1</v>
      </c>
      <c r="G10268" s="0" t="n">
        <v>0</v>
      </c>
      <c r="H10268" s="0" t="n">
        <v>0</v>
      </c>
      <c r="I10268" s="0" t="n">
        <v>0.01</v>
      </c>
      <c r="J10268" s="0" t="n">
        <v>0.11</v>
      </c>
      <c r="M10268" s="0" t="s">
        <v>36</v>
      </c>
      <c r="N10268" s="0" t="s">
        <v>66</v>
      </c>
      <c r="P10268" s="0" t="n">
        <f aca="false">IF(AND(OR(Dashboard!$B$5="All",D10268=Dashboard!$B$5),OR(Dashboard!$D$5="All",N10268=Dashboard!$D$5),OR(AND(C10268&lt;&gt;"",C10268&gt;=Dashboard!$F$5,C10268&lt;=Dashboard!$H$5),AND(C10268="",Dashboard!$F$5&lt;=1980,Dashboard!$H$5&gt;=2016))),1,0)</f>
        <v>1</v>
      </c>
      <c r="Q10268" s="0" t="n">
        <f aca="false">J10268*P10268+ROW()*0.00000001</f>
        <v>0.11010268</v>
      </c>
    </row>
    <row r="10269" customFormat="false" ht="15" hidden="false" customHeight="false" outlineLevel="0" collapsed="false">
      <c r="A10269" s="0" t="s">
        <v>1716</v>
      </c>
      <c r="B10269" s="0" t="s">
        <v>186</v>
      </c>
      <c r="C10269" s="0" t="n">
        <v>2002</v>
      </c>
      <c r="D10269" s="0" t="s">
        <v>52</v>
      </c>
      <c r="E10269" s="0" t="s">
        <v>649</v>
      </c>
      <c r="F10269" s="0" t="n">
        <v>0.08</v>
      </c>
      <c r="G10269" s="0" t="n">
        <v>0.02</v>
      </c>
      <c r="H10269" s="0" t="n">
        <v>0</v>
      </c>
      <c r="I10269" s="0" t="n">
        <v>0</v>
      </c>
      <c r="J10269" s="0" t="n">
        <v>0.11</v>
      </c>
      <c r="K10269" s="0" t="n">
        <v>66</v>
      </c>
      <c r="M10269" s="0" t="s">
        <v>103</v>
      </c>
      <c r="N10269" s="0" t="s">
        <v>35</v>
      </c>
      <c r="O10269" s="0" t="s">
        <v>67</v>
      </c>
      <c r="P10269" s="0" t="n">
        <f aca="false">IF(AND(OR(Dashboard!$B$5="All",D10269=Dashboard!$B$5),OR(Dashboard!$D$5="All",N10269=Dashboard!$D$5),OR(AND(C10269&lt;&gt;"",C10269&gt;=Dashboard!$F$5,C10269&lt;=Dashboard!$H$5),AND(C10269="",Dashboard!$F$5&lt;=1980,Dashboard!$H$5&gt;=2016))),1,0)</f>
        <v>1</v>
      </c>
      <c r="Q10269" s="0" t="n">
        <f aca="false">J10269*P10269+ROW()*0.00000001</f>
        <v>0.11010269</v>
      </c>
    </row>
    <row r="10270" customFormat="false" ht="15" hidden="false" customHeight="false" outlineLevel="0" collapsed="false">
      <c r="A10270" s="0" t="s">
        <v>7452</v>
      </c>
      <c r="B10270" s="0" t="s">
        <v>851</v>
      </c>
      <c r="C10270" s="0" t="n">
        <v>2011</v>
      </c>
      <c r="D10270" s="0" t="s">
        <v>102</v>
      </c>
      <c r="E10270" s="0" t="s">
        <v>2792</v>
      </c>
      <c r="F10270" s="0" t="n">
        <v>0.03</v>
      </c>
      <c r="G10270" s="0" t="n">
        <v>0.05</v>
      </c>
      <c r="H10270" s="0" t="n">
        <v>0.02</v>
      </c>
      <c r="I10270" s="0" t="n">
        <v>0.02</v>
      </c>
      <c r="J10270" s="0" t="n">
        <v>0.11</v>
      </c>
      <c r="K10270" s="0" t="n">
        <v>83</v>
      </c>
      <c r="L10270" s="0" t="n">
        <v>7.5</v>
      </c>
      <c r="M10270" s="0" t="s">
        <v>103</v>
      </c>
      <c r="N10270" s="0" t="s">
        <v>74</v>
      </c>
      <c r="O10270" s="0" t="s">
        <v>42</v>
      </c>
      <c r="P10270" s="0" t="n">
        <f aca="false">IF(AND(OR(Dashboard!$B$5="All",D10270=Dashboard!$B$5),OR(Dashboard!$D$5="All",N10270=Dashboard!$D$5),OR(AND(C10270&lt;&gt;"",C10270&gt;=Dashboard!$F$5,C10270&lt;=Dashboard!$H$5),AND(C10270="",Dashboard!$F$5&lt;=1980,Dashboard!$H$5&gt;=2016))),1,0)</f>
        <v>1</v>
      </c>
      <c r="Q10270" s="0" t="n">
        <f aca="false">J10270*P10270+ROW()*0.00000001</f>
        <v>0.1101027</v>
      </c>
    </row>
    <row r="10271" customFormat="false" ht="15" hidden="false" customHeight="false" outlineLevel="0" collapsed="false">
      <c r="A10271" s="0" t="s">
        <v>7453</v>
      </c>
      <c r="B10271" s="0" t="s">
        <v>50</v>
      </c>
      <c r="C10271" s="0" t="n">
        <v>2005</v>
      </c>
      <c r="D10271" s="0" t="s">
        <v>52</v>
      </c>
      <c r="E10271" s="0" t="s">
        <v>160</v>
      </c>
      <c r="F10271" s="0" t="n">
        <v>0.1</v>
      </c>
      <c r="G10271" s="0" t="n">
        <v>0</v>
      </c>
      <c r="H10271" s="0" t="n">
        <v>0</v>
      </c>
      <c r="I10271" s="0" t="n">
        <v>0.01</v>
      </c>
      <c r="J10271" s="0" t="n">
        <v>0.11</v>
      </c>
      <c r="N10271" s="0" t="s">
        <v>35</v>
      </c>
      <c r="P10271" s="0" t="n">
        <f aca="false">IF(AND(OR(Dashboard!$B$5="All",D10271=Dashboard!$B$5),OR(Dashboard!$D$5="All",N10271=Dashboard!$D$5),OR(AND(C10271&lt;&gt;"",C10271&gt;=Dashboard!$F$5,C10271&lt;=Dashboard!$H$5),AND(C10271="",Dashboard!$F$5&lt;=1980,Dashboard!$H$5&gt;=2016))),1,0)</f>
        <v>1</v>
      </c>
      <c r="Q10271" s="0" t="n">
        <f aca="false">J10271*P10271+ROW()*0.00000001</f>
        <v>0.11010271</v>
      </c>
    </row>
    <row r="10272" customFormat="false" ht="15" hidden="false" customHeight="false" outlineLevel="0" collapsed="false">
      <c r="A10272" s="0" t="s">
        <v>7454</v>
      </c>
      <c r="B10272" s="0" t="s">
        <v>50</v>
      </c>
      <c r="C10272" s="0" t="n">
        <v>2008</v>
      </c>
      <c r="D10272" s="0" t="s">
        <v>71</v>
      </c>
      <c r="E10272" s="0" t="s">
        <v>1485</v>
      </c>
      <c r="F10272" s="0" t="n">
        <v>0.1</v>
      </c>
      <c r="G10272" s="0" t="n">
        <v>0</v>
      </c>
      <c r="H10272" s="0" t="n">
        <v>0</v>
      </c>
      <c r="I10272" s="0" t="n">
        <v>0.01</v>
      </c>
      <c r="J10272" s="0" t="n">
        <v>0.11</v>
      </c>
      <c r="K10272" s="0" t="n">
        <v>45</v>
      </c>
      <c r="L10272" s="0" t="n">
        <v>7.3</v>
      </c>
      <c r="M10272" s="0" t="s">
        <v>36</v>
      </c>
      <c r="N10272" s="0" t="s">
        <v>35</v>
      </c>
      <c r="O10272" s="0" t="s">
        <v>177</v>
      </c>
      <c r="P10272" s="0" t="n">
        <f aca="false">IF(AND(OR(Dashboard!$B$5="All",D10272=Dashboard!$B$5),OR(Dashboard!$D$5="All",N10272=Dashboard!$D$5),OR(AND(C10272&lt;&gt;"",C10272&gt;=Dashboard!$F$5,C10272&lt;=Dashboard!$H$5),AND(C10272="",Dashboard!$F$5&lt;=1980,Dashboard!$H$5&gt;=2016))),1,0)</f>
        <v>1</v>
      </c>
      <c r="Q10272" s="0" t="n">
        <f aca="false">J10272*P10272+ROW()*0.00000001</f>
        <v>0.11010272</v>
      </c>
    </row>
    <row r="10273" customFormat="false" ht="15" hidden="false" customHeight="false" outlineLevel="0" collapsed="false">
      <c r="A10273" s="0" t="s">
        <v>5276</v>
      </c>
      <c r="B10273" s="0" t="s">
        <v>186</v>
      </c>
      <c r="C10273" s="0" t="n">
        <v>2004</v>
      </c>
      <c r="D10273" s="0" t="s">
        <v>114</v>
      </c>
      <c r="E10273" s="0" t="s">
        <v>418</v>
      </c>
      <c r="F10273" s="0" t="n">
        <v>0.08</v>
      </c>
      <c r="G10273" s="0" t="n">
        <v>0.02</v>
      </c>
      <c r="H10273" s="0" t="n">
        <v>0</v>
      </c>
      <c r="I10273" s="0" t="n">
        <v>0</v>
      </c>
      <c r="J10273" s="0" t="n">
        <v>0.11</v>
      </c>
      <c r="K10273" s="0" t="n">
        <v>40</v>
      </c>
      <c r="L10273" s="0" t="n">
        <v>4.7</v>
      </c>
      <c r="M10273" s="0" t="s">
        <v>36</v>
      </c>
      <c r="N10273" s="0" t="s">
        <v>35</v>
      </c>
      <c r="O10273" s="0" t="s">
        <v>177</v>
      </c>
      <c r="P10273" s="0" t="n">
        <f aca="false">IF(AND(OR(Dashboard!$B$5="All",D10273=Dashboard!$B$5),OR(Dashboard!$D$5="All",N10273=Dashboard!$D$5),OR(AND(C10273&lt;&gt;"",C10273&gt;=Dashboard!$F$5,C10273&lt;=Dashboard!$H$5),AND(C10273="",Dashboard!$F$5&lt;=1980,Dashboard!$H$5&gt;=2016))),1,0)</f>
        <v>1</v>
      </c>
      <c r="Q10273" s="0" t="n">
        <f aca="false">J10273*P10273+ROW()*0.00000001</f>
        <v>0.11010273</v>
      </c>
    </row>
    <row r="10274" customFormat="false" ht="15" hidden="false" customHeight="false" outlineLevel="0" collapsed="false">
      <c r="A10274" s="0" t="s">
        <v>6556</v>
      </c>
      <c r="B10274" s="0" t="s">
        <v>144</v>
      </c>
      <c r="C10274" s="0" t="n">
        <v>2002</v>
      </c>
      <c r="D10274" s="0" t="s">
        <v>34</v>
      </c>
      <c r="E10274" s="0" t="s">
        <v>449</v>
      </c>
      <c r="F10274" s="0" t="n">
        <v>0.08</v>
      </c>
      <c r="G10274" s="0" t="n">
        <v>0.02</v>
      </c>
      <c r="H10274" s="0" t="n">
        <v>0</v>
      </c>
      <c r="I10274" s="0" t="n">
        <v>0</v>
      </c>
      <c r="J10274" s="0" t="n">
        <v>0.11</v>
      </c>
      <c r="K10274" s="0" t="n">
        <v>58</v>
      </c>
      <c r="L10274" s="0" t="n">
        <v>7.8</v>
      </c>
      <c r="M10274" s="0" t="s">
        <v>73</v>
      </c>
      <c r="N10274" s="0" t="s">
        <v>66</v>
      </c>
      <c r="O10274" s="0" t="s">
        <v>53</v>
      </c>
      <c r="P10274" s="0" t="n">
        <f aca="false">IF(AND(OR(Dashboard!$B$5="All",D10274=Dashboard!$B$5),OR(Dashboard!$D$5="All",N10274=Dashboard!$D$5),OR(AND(C10274&lt;&gt;"",C10274&gt;=Dashboard!$F$5,C10274&lt;=Dashboard!$H$5),AND(C10274="",Dashboard!$F$5&lt;=1980,Dashboard!$H$5&gt;=2016))),1,0)</f>
        <v>1</v>
      </c>
      <c r="Q10274" s="0" t="n">
        <f aca="false">J10274*P10274+ROW()*0.00000001</f>
        <v>0.11010274</v>
      </c>
    </row>
    <row r="10275" customFormat="false" ht="15" hidden="false" customHeight="false" outlineLevel="0" collapsed="false">
      <c r="A10275" s="0" t="s">
        <v>7455</v>
      </c>
      <c r="B10275" s="0" t="s">
        <v>50</v>
      </c>
      <c r="C10275" s="0" t="n">
        <v>2005</v>
      </c>
      <c r="D10275" s="0" t="s">
        <v>41</v>
      </c>
      <c r="E10275" s="0" t="s">
        <v>560</v>
      </c>
      <c r="F10275" s="0" t="n">
        <v>0.1</v>
      </c>
      <c r="G10275" s="0" t="n">
        <v>0</v>
      </c>
      <c r="H10275" s="0" t="n">
        <v>0</v>
      </c>
      <c r="I10275" s="0" t="n">
        <v>0.01</v>
      </c>
      <c r="J10275" s="0" t="n">
        <v>0.11</v>
      </c>
      <c r="K10275" s="0" t="n">
        <v>35</v>
      </c>
      <c r="M10275" s="0" t="s">
        <v>36</v>
      </c>
      <c r="N10275" s="0" t="s">
        <v>35</v>
      </c>
      <c r="O10275" s="0" t="s">
        <v>177</v>
      </c>
      <c r="P10275" s="0" t="n">
        <f aca="false">IF(AND(OR(Dashboard!$B$5="All",D10275=Dashboard!$B$5),OR(Dashboard!$D$5="All",N10275=Dashboard!$D$5),OR(AND(C10275&lt;&gt;"",C10275&gt;=Dashboard!$F$5,C10275&lt;=Dashboard!$H$5),AND(C10275="",Dashboard!$F$5&lt;=1980,Dashboard!$H$5&gt;=2016))),1,0)</f>
        <v>1</v>
      </c>
      <c r="Q10275" s="0" t="n">
        <f aca="false">J10275*P10275+ROW()*0.00000001</f>
        <v>0.11010275</v>
      </c>
    </row>
    <row r="10276" customFormat="false" ht="15" hidden="false" customHeight="false" outlineLevel="0" collapsed="false">
      <c r="A10276" s="0" t="s">
        <v>7456</v>
      </c>
      <c r="B10276" s="0" t="s">
        <v>50</v>
      </c>
      <c r="C10276" s="0" t="n">
        <v>2007</v>
      </c>
      <c r="D10276" s="0" t="s">
        <v>114</v>
      </c>
      <c r="E10276" s="0" t="s">
        <v>195</v>
      </c>
      <c r="F10276" s="0" t="n">
        <v>0.09</v>
      </c>
      <c r="G10276" s="0" t="n">
        <v>0</v>
      </c>
      <c r="H10276" s="0" t="n">
        <v>0.01</v>
      </c>
      <c r="I10276" s="0" t="n">
        <v>0.01</v>
      </c>
      <c r="J10276" s="0" t="n">
        <v>0.11</v>
      </c>
      <c r="K10276" s="0" t="n">
        <v>67</v>
      </c>
      <c r="M10276" s="0" t="s">
        <v>36</v>
      </c>
      <c r="N10276" s="0" t="s">
        <v>35</v>
      </c>
      <c r="O10276" s="0" t="s">
        <v>67</v>
      </c>
      <c r="P10276" s="0" t="n">
        <f aca="false">IF(AND(OR(Dashboard!$B$5="All",D10276=Dashboard!$B$5),OR(Dashboard!$D$5="All",N10276=Dashboard!$D$5),OR(AND(C10276&lt;&gt;"",C10276&gt;=Dashboard!$F$5,C10276&lt;=Dashboard!$H$5),AND(C10276="",Dashboard!$F$5&lt;=1980,Dashboard!$H$5&gt;=2016))),1,0)</f>
        <v>1</v>
      </c>
      <c r="Q10276" s="0" t="n">
        <f aca="false">J10276*P10276+ROW()*0.00000001</f>
        <v>0.11010276</v>
      </c>
    </row>
    <row r="10277" customFormat="false" ht="15" hidden="false" customHeight="false" outlineLevel="0" collapsed="false">
      <c r="A10277" s="0" t="s">
        <v>7457</v>
      </c>
      <c r="B10277" s="0" t="s">
        <v>50</v>
      </c>
      <c r="C10277" s="0" t="n">
        <v>2009</v>
      </c>
      <c r="D10277" s="0" t="s">
        <v>58</v>
      </c>
      <c r="E10277" s="0" t="s">
        <v>91</v>
      </c>
      <c r="F10277" s="0" t="n">
        <v>0.1</v>
      </c>
      <c r="G10277" s="0" t="n">
        <v>0</v>
      </c>
      <c r="H10277" s="0" t="n">
        <v>0</v>
      </c>
      <c r="I10277" s="0" t="n">
        <v>0.01</v>
      </c>
      <c r="J10277" s="0" t="n">
        <v>0.11</v>
      </c>
      <c r="M10277" s="0" t="s">
        <v>36</v>
      </c>
      <c r="N10277" s="0" t="s">
        <v>35</v>
      </c>
      <c r="P10277" s="0" t="n">
        <f aca="false">IF(AND(OR(Dashboard!$B$5="All",D10277=Dashboard!$B$5),OR(Dashboard!$D$5="All",N10277=Dashboard!$D$5),OR(AND(C10277&lt;&gt;"",C10277&gt;=Dashboard!$F$5,C10277&lt;=Dashboard!$H$5),AND(C10277="",Dashboard!$F$5&lt;=1980,Dashboard!$H$5&gt;=2016))),1,0)</f>
        <v>1</v>
      </c>
      <c r="Q10277" s="0" t="n">
        <f aca="false">J10277*P10277+ROW()*0.00000001</f>
        <v>0.11010277</v>
      </c>
    </row>
    <row r="10278" customFormat="false" ht="15" hidden="false" customHeight="false" outlineLevel="0" collapsed="false">
      <c r="A10278" s="0" t="s">
        <v>7458</v>
      </c>
      <c r="B10278" s="0" t="s">
        <v>164</v>
      </c>
      <c r="C10278" s="0" t="n">
        <v>2005</v>
      </c>
      <c r="D10278" s="0" t="s">
        <v>16</v>
      </c>
      <c r="E10278" s="0" t="s">
        <v>220</v>
      </c>
      <c r="F10278" s="0" t="n">
        <v>0.1</v>
      </c>
      <c r="G10278" s="0" t="n">
        <v>0</v>
      </c>
      <c r="H10278" s="0" t="n">
        <v>0</v>
      </c>
      <c r="I10278" s="0" t="n">
        <v>0.01</v>
      </c>
      <c r="J10278" s="0" t="n">
        <v>0.11</v>
      </c>
      <c r="K10278" s="0" t="n">
        <v>66</v>
      </c>
      <c r="L10278" s="0" t="n">
        <v>6.4</v>
      </c>
      <c r="M10278" s="0" t="s">
        <v>36</v>
      </c>
      <c r="N10278" s="0" t="s">
        <v>74</v>
      </c>
      <c r="O10278" s="0" t="s">
        <v>67</v>
      </c>
      <c r="P10278" s="0" t="n">
        <f aca="false">IF(AND(OR(Dashboard!$B$5="All",D10278=Dashboard!$B$5),OR(Dashboard!$D$5="All",N10278=Dashboard!$D$5),OR(AND(C10278&lt;&gt;"",C10278&gt;=Dashboard!$F$5,C10278&lt;=Dashboard!$H$5),AND(C10278="",Dashboard!$F$5&lt;=1980,Dashboard!$H$5&gt;=2016))),1,0)</f>
        <v>1</v>
      </c>
      <c r="Q10278" s="0" t="n">
        <f aca="false">J10278*P10278+ROW()*0.00000001</f>
        <v>0.11010278</v>
      </c>
    </row>
    <row r="10279" customFormat="false" ht="15" hidden="false" customHeight="false" outlineLevel="0" collapsed="false">
      <c r="A10279" s="0" t="s">
        <v>7459</v>
      </c>
      <c r="B10279" s="0" t="s">
        <v>97</v>
      </c>
      <c r="C10279" s="0" t="n">
        <v>2015</v>
      </c>
      <c r="D10279" s="0" t="s">
        <v>48</v>
      </c>
      <c r="E10279" s="0" t="s">
        <v>35</v>
      </c>
      <c r="F10279" s="0" t="n">
        <v>0</v>
      </c>
      <c r="G10279" s="0" t="n">
        <v>0</v>
      </c>
      <c r="H10279" s="0" t="n">
        <v>0.11</v>
      </c>
      <c r="I10279" s="0" t="n">
        <v>0</v>
      </c>
      <c r="J10279" s="0" t="n">
        <v>0.11</v>
      </c>
      <c r="N10279" s="0" t="s">
        <v>35</v>
      </c>
      <c r="P10279" s="0" t="n">
        <f aca="false">IF(AND(OR(Dashboard!$B$5="All",D10279=Dashboard!$B$5),OR(Dashboard!$D$5="All",N10279=Dashboard!$D$5),OR(AND(C10279&lt;&gt;"",C10279&gt;=Dashboard!$F$5,C10279&lt;=Dashboard!$H$5),AND(C10279="",Dashboard!$F$5&lt;=1980,Dashboard!$H$5&gt;=2016))),1,0)</f>
        <v>1</v>
      </c>
      <c r="Q10279" s="0" t="n">
        <f aca="false">J10279*P10279+ROW()*0.00000001</f>
        <v>0.11010279</v>
      </c>
    </row>
    <row r="10280" customFormat="false" ht="15" hidden="false" customHeight="false" outlineLevel="0" collapsed="false">
      <c r="A10280" s="0" t="s">
        <v>7356</v>
      </c>
      <c r="B10280" s="0" t="s">
        <v>64</v>
      </c>
      <c r="C10280" s="0" t="n">
        <v>2006</v>
      </c>
      <c r="D10280" s="0" t="s">
        <v>41</v>
      </c>
      <c r="E10280" s="0" t="s">
        <v>91</v>
      </c>
      <c r="F10280" s="0" t="n">
        <v>0.1</v>
      </c>
      <c r="G10280" s="0" t="n">
        <v>0</v>
      </c>
      <c r="H10280" s="0" t="n">
        <v>0</v>
      </c>
      <c r="I10280" s="0" t="n">
        <v>0.01</v>
      </c>
      <c r="J10280" s="0" t="n">
        <v>0.11</v>
      </c>
      <c r="K10280" s="0" t="n">
        <v>38</v>
      </c>
      <c r="L10280" s="0" t="n">
        <v>3.8</v>
      </c>
      <c r="M10280" s="0" t="s">
        <v>103</v>
      </c>
      <c r="N10280" s="0" t="s">
        <v>66</v>
      </c>
      <c r="O10280" s="0" t="s">
        <v>177</v>
      </c>
      <c r="P10280" s="0" t="n">
        <f aca="false">IF(AND(OR(Dashboard!$B$5="All",D10280=Dashboard!$B$5),OR(Dashboard!$D$5="All",N10280=Dashboard!$D$5),OR(AND(C10280&lt;&gt;"",C10280&gt;=Dashboard!$F$5,C10280&lt;=Dashboard!$H$5),AND(C10280="",Dashboard!$F$5&lt;=1980,Dashboard!$H$5&gt;=2016))),1,0)</f>
        <v>1</v>
      </c>
      <c r="Q10280" s="0" t="n">
        <f aca="false">J10280*P10280+ROW()*0.00000001</f>
        <v>0.1101028</v>
      </c>
    </row>
    <row r="10281" customFormat="false" ht="15" hidden="false" customHeight="false" outlineLevel="0" collapsed="false">
      <c r="A10281" s="0" t="s">
        <v>7460</v>
      </c>
      <c r="B10281" s="0" t="s">
        <v>85</v>
      </c>
      <c r="C10281" s="0" t="n">
        <v>2001</v>
      </c>
      <c r="D10281" s="0" t="s">
        <v>16</v>
      </c>
      <c r="E10281" s="0" t="s">
        <v>1326</v>
      </c>
      <c r="F10281" s="0" t="n">
        <v>0.08</v>
      </c>
      <c r="G10281" s="0" t="n">
        <v>0.03</v>
      </c>
      <c r="H10281" s="0" t="n">
        <v>0</v>
      </c>
      <c r="I10281" s="0" t="n">
        <v>0</v>
      </c>
      <c r="J10281" s="0" t="n">
        <v>0.11</v>
      </c>
      <c r="K10281" s="0" t="n">
        <v>73</v>
      </c>
      <c r="M10281" s="0" t="s">
        <v>36</v>
      </c>
      <c r="N10281" s="0" t="s">
        <v>35</v>
      </c>
      <c r="O10281" s="0" t="s">
        <v>37</v>
      </c>
      <c r="P10281" s="0" t="n">
        <f aca="false">IF(AND(OR(Dashboard!$B$5="All",D10281=Dashboard!$B$5),OR(Dashboard!$D$5="All",N10281=Dashboard!$D$5),OR(AND(C10281&lt;&gt;"",C10281&gt;=Dashboard!$F$5,C10281&lt;=Dashboard!$H$5),AND(C10281="",Dashboard!$F$5&lt;=1980,Dashboard!$H$5&gt;=2016))),1,0)</f>
        <v>1</v>
      </c>
      <c r="Q10281" s="0" t="n">
        <f aca="false">J10281*P10281+ROW()*0.00000001</f>
        <v>0.11010281</v>
      </c>
    </row>
    <row r="10282" customFormat="false" ht="15" hidden="false" customHeight="false" outlineLevel="0" collapsed="false">
      <c r="A10282" s="0" t="s">
        <v>6486</v>
      </c>
      <c r="B10282" s="0" t="s">
        <v>76</v>
      </c>
      <c r="C10282" s="0" t="n">
        <v>2009</v>
      </c>
      <c r="D10282" s="0" t="s">
        <v>52</v>
      </c>
      <c r="E10282" s="0" t="s">
        <v>481</v>
      </c>
      <c r="F10282" s="0" t="n">
        <v>0.05</v>
      </c>
      <c r="G10282" s="0" t="n">
        <v>0.04</v>
      </c>
      <c r="H10282" s="0" t="n">
        <v>0</v>
      </c>
      <c r="I10282" s="0" t="n">
        <v>0.01</v>
      </c>
      <c r="J10282" s="0" t="n">
        <v>0.11</v>
      </c>
      <c r="M10282" s="0" t="s">
        <v>103</v>
      </c>
      <c r="N10282" s="0" t="s">
        <v>74</v>
      </c>
      <c r="P10282" s="0" t="n">
        <f aca="false">IF(AND(OR(Dashboard!$B$5="All",D10282=Dashboard!$B$5),OR(Dashboard!$D$5="All",N10282=Dashboard!$D$5),OR(AND(C10282&lt;&gt;"",C10282&gt;=Dashboard!$F$5,C10282&lt;=Dashboard!$H$5),AND(C10282="",Dashboard!$F$5&lt;=1980,Dashboard!$H$5&gt;=2016))),1,0)</f>
        <v>1</v>
      </c>
      <c r="Q10282" s="0" t="n">
        <f aca="false">J10282*P10282+ROW()*0.00000001</f>
        <v>0.11010282</v>
      </c>
    </row>
    <row r="10283" customFormat="false" ht="15" hidden="false" customHeight="false" outlineLevel="0" collapsed="false">
      <c r="A10283" s="0" t="s">
        <v>7461</v>
      </c>
      <c r="B10283" s="0" t="s">
        <v>76</v>
      </c>
      <c r="C10283" s="0" t="n">
        <v>2004</v>
      </c>
      <c r="D10283" s="0" t="s">
        <v>56</v>
      </c>
      <c r="E10283" s="0" t="s">
        <v>1086</v>
      </c>
      <c r="F10283" s="0" t="n">
        <v>0.05</v>
      </c>
      <c r="G10283" s="0" t="n">
        <v>0.04</v>
      </c>
      <c r="H10283" s="0" t="n">
        <v>0</v>
      </c>
      <c r="I10283" s="0" t="n">
        <v>0.01</v>
      </c>
      <c r="J10283" s="0" t="n">
        <v>0.11</v>
      </c>
      <c r="K10283" s="0" t="n">
        <v>57</v>
      </c>
      <c r="M10283" s="0" t="s">
        <v>103</v>
      </c>
      <c r="N10283" s="0" t="s">
        <v>74</v>
      </c>
      <c r="O10283" s="0" t="s">
        <v>53</v>
      </c>
      <c r="P10283" s="0" t="n">
        <f aca="false">IF(AND(OR(Dashboard!$B$5="All",D10283=Dashboard!$B$5),OR(Dashboard!$D$5="All",N10283=Dashboard!$D$5),OR(AND(C10283&lt;&gt;"",C10283&gt;=Dashboard!$F$5,C10283&lt;=Dashboard!$H$5),AND(C10283="",Dashboard!$F$5&lt;=1980,Dashboard!$H$5&gt;=2016))),1,0)</f>
        <v>1</v>
      </c>
      <c r="Q10283" s="0" t="n">
        <f aca="false">J10283*P10283+ROW()*0.00000001</f>
        <v>0.11010283</v>
      </c>
    </row>
    <row r="10284" customFormat="false" ht="15" hidden="false" customHeight="false" outlineLevel="0" collapsed="false">
      <c r="A10284" s="0" t="s">
        <v>7462</v>
      </c>
      <c r="B10284" s="0" t="s">
        <v>33</v>
      </c>
      <c r="C10284" s="0" t="n">
        <v>2009</v>
      </c>
      <c r="D10284" s="0" t="s">
        <v>34</v>
      </c>
      <c r="E10284" s="0" t="s">
        <v>124</v>
      </c>
      <c r="F10284" s="0" t="n">
        <v>0.09</v>
      </c>
      <c r="G10284" s="0" t="n">
        <v>0.01</v>
      </c>
      <c r="H10284" s="0" t="n">
        <v>0</v>
      </c>
      <c r="I10284" s="0" t="n">
        <v>0.01</v>
      </c>
      <c r="J10284" s="0" t="n">
        <v>0.11</v>
      </c>
      <c r="M10284" s="0" t="s">
        <v>36</v>
      </c>
      <c r="N10284" s="0" t="s">
        <v>35</v>
      </c>
      <c r="P10284" s="0" t="n">
        <f aca="false">IF(AND(OR(Dashboard!$B$5="All",D10284=Dashboard!$B$5),OR(Dashboard!$D$5="All",N10284=Dashboard!$D$5),OR(AND(C10284&lt;&gt;"",C10284&gt;=Dashboard!$F$5,C10284&lt;=Dashboard!$H$5),AND(C10284="",Dashboard!$F$5&lt;=1980,Dashboard!$H$5&gt;=2016))),1,0)</f>
        <v>1</v>
      </c>
      <c r="Q10284" s="0" t="n">
        <f aca="false">J10284*P10284+ROW()*0.00000001</f>
        <v>0.11010284</v>
      </c>
    </row>
    <row r="10285" customFormat="false" ht="15" hidden="false" customHeight="false" outlineLevel="0" collapsed="false">
      <c r="A10285" s="0" t="s">
        <v>7463</v>
      </c>
      <c r="B10285" s="0" t="s">
        <v>33</v>
      </c>
      <c r="C10285" s="0" t="n">
        <v>2010</v>
      </c>
      <c r="D10285" s="0" t="s">
        <v>34</v>
      </c>
      <c r="E10285" s="0" t="s">
        <v>7373</v>
      </c>
      <c r="F10285" s="0" t="n">
        <v>0</v>
      </c>
      <c r="G10285" s="0" t="n">
        <v>0.09</v>
      </c>
      <c r="H10285" s="0" t="n">
        <v>0</v>
      </c>
      <c r="I10285" s="0" t="n">
        <v>0.01</v>
      </c>
      <c r="J10285" s="0" t="n">
        <v>0.11</v>
      </c>
      <c r="N10285" s="0" t="s">
        <v>35</v>
      </c>
      <c r="P10285" s="0" t="n">
        <f aca="false">IF(AND(OR(Dashboard!$B$5="All",D10285=Dashboard!$B$5),OR(Dashboard!$D$5="All",N10285=Dashboard!$D$5),OR(AND(C10285&lt;&gt;"",C10285&gt;=Dashboard!$F$5,C10285&lt;=Dashboard!$H$5),AND(C10285="",Dashboard!$F$5&lt;=1980,Dashboard!$H$5&gt;=2016))),1,0)</f>
        <v>1</v>
      </c>
      <c r="Q10285" s="0" t="n">
        <f aca="false">J10285*P10285+ROW()*0.00000001</f>
        <v>0.11010285</v>
      </c>
    </row>
    <row r="10286" customFormat="false" ht="15" hidden="false" customHeight="false" outlineLevel="0" collapsed="false">
      <c r="A10286" s="0" t="s">
        <v>7464</v>
      </c>
      <c r="B10286" s="0" t="s">
        <v>33</v>
      </c>
      <c r="C10286" s="0" t="n">
        <v>2010</v>
      </c>
      <c r="D10286" s="0" t="s">
        <v>52</v>
      </c>
      <c r="E10286" s="0" t="s">
        <v>124</v>
      </c>
      <c r="F10286" s="0" t="n">
        <v>0.1</v>
      </c>
      <c r="G10286" s="0" t="n">
        <v>0</v>
      </c>
      <c r="H10286" s="0" t="n">
        <v>0</v>
      </c>
      <c r="I10286" s="0" t="n">
        <v>0.01</v>
      </c>
      <c r="J10286" s="0" t="n">
        <v>0.11</v>
      </c>
      <c r="M10286" s="0" t="s">
        <v>125</v>
      </c>
      <c r="N10286" s="0" t="s">
        <v>35</v>
      </c>
      <c r="P10286" s="0" t="n">
        <f aca="false">IF(AND(OR(Dashboard!$B$5="All",D10286=Dashboard!$B$5),OR(Dashboard!$D$5="All",N10286=Dashboard!$D$5),OR(AND(C10286&lt;&gt;"",C10286&gt;=Dashboard!$F$5,C10286&lt;=Dashboard!$H$5),AND(C10286="",Dashboard!$F$5&lt;=1980,Dashboard!$H$5&gt;=2016))),1,0)</f>
        <v>1</v>
      </c>
      <c r="Q10286" s="0" t="n">
        <f aca="false">J10286*P10286+ROW()*0.00000001</f>
        <v>0.11010286</v>
      </c>
    </row>
    <row r="10287" customFormat="false" ht="15" hidden="false" customHeight="false" outlineLevel="0" collapsed="false">
      <c r="A10287" s="0" t="s">
        <v>2849</v>
      </c>
      <c r="B10287" s="0" t="s">
        <v>144</v>
      </c>
      <c r="C10287" s="0" t="n">
        <v>2003</v>
      </c>
      <c r="D10287" s="0" t="s">
        <v>52</v>
      </c>
      <c r="E10287" s="0" t="s">
        <v>293</v>
      </c>
      <c r="F10287" s="0" t="n">
        <v>0.08</v>
      </c>
      <c r="G10287" s="0" t="n">
        <v>0.02</v>
      </c>
      <c r="H10287" s="0" t="n">
        <v>0</v>
      </c>
      <c r="I10287" s="0" t="n">
        <v>0</v>
      </c>
      <c r="J10287" s="0" t="n">
        <v>0.11</v>
      </c>
      <c r="K10287" s="0" t="n">
        <v>56</v>
      </c>
      <c r="M10287" s="0" t="s">
        <v>36</v>
      </c>
      <c r="N10287" s="0" t="s">
        <v>66</v>
      </c>
      <c r="O10287" s="0" t="s">
        <v>53</v>
      </c>
      <c r="P10287" s="0" t="n">
        <f aca="false">IF(AND(OR(Dashboard!$B$5="All",D10287=Dashboard!$B$5),OR(Dashboard!$D$5="All",N10287=Dashboard!$D$5),OR(AND(C10287&lt;&gt;"",C10287&gt;=Dashboard!$F$5,C10287&lt;=Dashboard!$H$5),AND(C10287="",Dashboard!$F$5&lt;=1980,Dashboard!$H$5&gt;=2016))),1,0)</f>
        <v>1</v>
      </c>
      <c r="Q10287" s="0" t="n">
        <f aca="false">J10287*P10287+ROW()*0.00000001</f>
        <v>0.11010287</v>
      </c>
    </row>
    <row r="10288" customFormat="false" ht="15" hidden="false" customHeight="false" outlineLevel="0" collapsed="false">
      <c r="A10288" s="0" t="s">
        <v>7465</v>
      </c>
      <c r="B10288" s="0" t="s">
        <v>50</v>
      </c>
      <c r="C10288" s="0" t="n">
        <v>2009</v>
      </c>
      <c r="D10288" s="0" t="s">
        <v>114</v>
      </c>
      <c r="E10288" s="0" t="s">
        <v>35</v>
      </c>
      <c r="F10288" s="0" t="n">
        <v>0</v>
      </c>
      <c r="G10288" s="0" t="n">
        <v>0</v>
      </c>
      <c r="H10288" s="0" t="n">
        <v>0.11</v>
      </c>
      <c r="I10288" s="0" t="n">
        <v>0</v>
      </c>
      <c r="J10288" s="0" t="n">
        <v>0.11</v>
      </c>
      <c r="N10288" s="0" t="s">
        <v>35</v>
      </c>
      <c r="P10288" s="0" t="n">
        <f aca="false">IF(AND(OR(Dashboard!$B$5="All",D10288=Dashboard!$B$5),OR(Dashboard!$D$5="All",N10288=Dashboard!$D$5),OR(AND(C10288&lt;&gt;"",C10288&gt;=Dashboard!$F$5,C10288&lt;=Dashboard!$H$5),AND(C10288="",Dashboard!$F$5&lt;=1980,Dashboard!$H$5&gt;=2016))),1,0)</f>
        <v>1</v>
      </c>
      <c r="Q10288" s="0" t="n">
        <f aca="false">J10288*P10288+ROW()*0.00000001</f>
        <v>0.11010288</v>
      </c>
    </row>
    <row r="10289" customFormat="false" ht="15" hidden="false" customHeight="false" outlineLevel="0" collapsed="false">
      <c r="A10289" s="0" t="s">
        <v>7466</v>
      </c>
      <c r="B10289" s="0" t="s">
        <v>50</v>
      </c>
      <c r="C10289" s="0" t="n">
        <v>2010</v>
      </c>
      <c r="D10289" s="0" t="s">
        <v>48</v>
      </c>
      <c r="E10289" s="0" t="s">
        <v>689</v>
      </c>
      <c r="F10289" s="0" t="n">
        <v>0.1</v>
      </c>
      <c r="G10289" s="0" t="n">
        <v>0</v>
      </c>
      <c r="H10289" s="0" t="n">
        <v>0</v>
      </c>
      <c r="I10289" s="0" t="n">
        <v>0.01</v>
      </c>
      <c r="J10289" s="0" t="n">
        <v>0.11</v>
      </c>
      <c r="N10289" s="0" t="s">
        <v>35</v>
      </c>
      <c r="P10289" s="0" t="n">
        <f aca="false">IF(AND(OR(Dashboard!$B$5="All",D10289=Dashboard!$B$5),OR(Dashboard!$D$5="All",N10289=Dashboard!$D$5),OR(AND(C10289&lt;&gt;"",C10289&gt;=Dashboard!$F$5,C10289&lt;=Dashboard!$H$5),AND(C10289="",Dashboard!$F$5&lt;=1980,Dashboard!$H$5&gt;=2016))),1,0)</f>
        <v>1</v>
      </c>
      <c r="Q10289" s="0" t="n">
        <f aca="false">J10289*P10289+ROW()*0.00000001</f>
        <v>0.11010289</v>
      </c>
    </row>
    <row r="10290" customFormat="false" ht="15" hidden="false" customHeight="false" outlineLevel="0" collapsed="false">
      <c r="A10290" s="0" t="s">
        <v>7467</v>
      </c>
      <c r="B10290" s="0" t="s">
        <v>94</v>
      </c>
      <c r="C10290" s="0" t="n">
        <v>2016</v>
      </c>
      <c r="D10290" s="0" t="s">
        <v>71</v>
      </c>
      <c r="E10290" s="0" t="s">
        <v>89</v>
      </c>
      <c r="F10290" s="0" t="n">
        <v>0.03</v>
      </c>
      <c r="G10290" s="0" t="n">
        <v>0.05</v>
      </c>
      <c r="H10290" s="0" t="n">
        <v>0.01</v>
      </c>
      <c r="I10290" s="0" t="n">
        <v>0.02</v>
      </c>
      <c r="J10290" s="0" t="n">
        <v>0.11</v>
      </c>
      <c r="K10290" s="0" t="n">
        <v>79</v>
      </c>
      <c r="L10290" s="0" t="n">
        <v>7.9</v>
      </c>
      <c r="M10290" s="0" t="s">
        <v>103</v>
      </c>
      <c r="N10290" s="0" t="s">
        <v>74</v>
      </c>
      <c r="O10290" s="0" t="s">
        <v>37</v>
      </c>
      <c r="P10290" s="0" t="n">
        <f aca="false">IF(AND(OR(Dashboard!$B$5="All",D10290=Dashboard!$B$5),OR(Dashboard!$D$5="All",N10290=Dashboard!$D$5),OR(AND(C10290&lt;&gt;"",C10290&gt;=Dashboard!$F$5,C10290&lt;=Dashboard!$H$5),AND(C10290="",Dashboard!$F$5&lt;=1980,Dashboard!$H$5&gt;=2016))),1,0)</f>
        <v>1</v>
      </c>
      <c r="Q10290" s="0" t="n">
        <f aca="false">J10290*P10290+ROW()*0.00000001</f>
        <v>0.1101029</v>
      </c>
    </row>
    <row r="10291" customFormat="false" ht="15" hidden="false" customHeight="false" outlineLevel="0" collapsed="false">
      <c r="A10291" s="0" t="s">
        <v>7468</v>
      </c>
      <c r="B10291" s="0" t="s">
        <v>39</v>
      </c>
      <c r="C10291" s="0" t="n">
        <v>1994</v>
      </c>
      <c r="D10291" s="0" t="s">
        <v>46</v>
      </c>
      <c r="E10291" s="0" t="s">
        <v>157</v>
      </c>
      <c r="F10291" s="0" t="n">
        <v>0</v>
      </c>
      <c r="G10291" s="0" t="n">
        <v>0</v>
      </c>
      <c r="H10291" s="0" t="n">
        <v>0.11</v>
      </c>
      <c r="I10291" s="0" t="n">
        <v>0</v>
      </c>
      <c r="J10291" s="0" t="n">
        <v>0.11</v>
      </c>
      <c r="N10291" s="0" t="s">
        <v>35</v>
      </c>
      <c r="P10291" s="0" t="n">
        <f aca="false">IF(AND(OR(Dashboard!$B$5="All",D10291=Dashboard!$B$5),OR(Dashboard!$D$5="All",N10291=Dashboard!$D$5),OR(AND(C10291&lt;&gt;"",C10291&gt;=Dashboard!$F$5,C10291&lt;=Dashboard!$H$5),AND(C10291="",Dashboard!$F$5&lt;=1980,Dashboard!$H$5&gt;=2016))),1,0)</f>
        <v>1</v>
      </c>
      <c r="Q10291" s="0" t="n">
        <f aca="false">J10291*P10291+ROW()*0.00000001</f>
        <v>0.11010291</v>
      </c>
    </row>
    <row r="10292" customFormat="false" ht="15" hidden="false" customHeight="false" outlineLevel="0" collapsed="false">
      <c r="A10292" s="0" t="s">
        <v>1917</v>
      </c>
      <c r="B10292" s="0" t="s">
        <v>186</v>
      </c>
      <c r="C10292" s="0" t="n">
        <v>2003</v>
      </c>
      <c r="D10292" s="0" t="s">
        <v>41</v>
      </c>
      <c r="E10292" s="0" t="s">
        <v>3332</v>
      </c>
      <c r="F10292" s="0" t="n">
        <v>0.08</v>
      </c>
      <c r="G10292" s="0" t="n">
        <v>0.02</v>
      </c>
      <c r="H10292" s="0" t="n">
        <v>0</v>
      </c>
      <c r="I10292" s="0" t="n">
        <v>0</v>
      </c>
      <c r="J10292" s="0" t="n">
        <v>0.11</v>
      </c>
      <c r="N10292" s="0" t="s">
        <v>35</v>
      </c>
      <c r="P10292" s="0" t="n">
        <f aca="false">IF(AND(OR(Dashboard!$B$5="All",D10292=Dashboard!$B$5),OR(Dashboard!$D$5="All",N10292=Dashboard!$D$5),OR(AND(C10292&lt;&gt;"",C10292&gt;=Dashboard!$F$5,C10292&lt;=Dashboard!$H$5),AND(C10292="",Dashboard!$F$5&lt;=1980,Dashboard!$H$5&gt;=2016))),1,0)</f>
        <v>1</v>
      </c>
      <c r="Q10292" s="0" t="n">
        <f aca="false">J10292*P10292+ROW()*0.00000001</f>
        <v>0.11010292</v>
      </c>
    </row>
    <row r="10293" customFormat="false" ht="15" hidden="false" customHeight="false" outlineLevel="0" collapsed="false">
      <c r="A10293" s="0" t="s">
        <v>6128</v>
      </c>
      <c r="B10293" s="0" t="s">
        <v>64</v>
      </c>
      <c r="C10293" s="0" t="n">
        <v>2008</v>
      </c>
      <c r="D10293" s="0" t="s">
        <v>71</v>
      </c>
      <c r="E10293" s="0" t="s">
        <v>220</v>
      </c>
      <c r="F10293" s="0" t="n">
        <v>0.1</v>
      </c>
      <c r="G10293" s="0" t="n">
        <v>0</v>
      </c>
      <c r="H10293" s="0" t="n">
        <v>0</v>
      </c>
      <c r="I10293" s="0" t="n">
        <v>0.01</v>
      </c>
      <c r="J10293" s="0" t="n">
        <v>0.11</v>
      </c>
      <c r="K10293" s="0" t="n">
        <v>44</v>
      </c>
      <c r="L10293" s="0" t="n">
        <v>5.7</v>
      </c>
      <c r="M10293" s="0" t="s">
        <v>103</v>
      </c>
      <c r="N10293" s="0" t="s">
        <v>66</v>
      </c>
      <c r="O10293" s="0" t="s">
        <v>177</v>
      </c>
      <c r="P10293" s="0" t="n">
        <f aca="false">IF(AND(OR(Dashboard!$B$5="All",D10293=Dashboard!$B$5),OR(Dashboard!$D$5="All",N10293=Dashboard!$D$5),OR(AND(C10293&lt;&gt;"",C10293&gt;=Dashboard!$F$5,C10293&lt;=Dashboard!$H$5),AND(C10293="",Dashboard!$F$5&lt;=1980,Dashboard!$H$5&gt;=2016))),1,0)</f>
        <v>1</v>
      </c>
      <c r="Q10293" s="0" t="n">
        <f aca="false">J10293*P10293+ROW()*0.00000001</f>
        <v>0.11010293</v>
      </c>
    </row>
    <row r="10294" customFormat="false" ht="15" hidden="false" customHeight="false" outlineLevel="0" collapsed="false">
      <c r="A10294" s="0" t="s">
        <v>7469</v>
      </c>
      <c r="B10294" s="0" t="s">
        <v>873</v>
      </c>
      <c r="C10294" s="0" t="n">
        <v>1997</v>
      </c>
      <c r="D10294" s="0" t="s">
        <v>246</v>
      </c>
      <c r="E10294" s="0" t="s">
        <v>5580</v>
      </c>
      <c r="F10294" s="0" t="n">
        <v>0</v>
      </c>
      <c r="G10294" s="0" t="n">
        <v>0</v>
      </c>
      <c r="H10294" s="0" t="n">
        <v>0.11</v>
      </c>
      <c r="I10294" s="0" t="n">
        <v>0</v>
      </c>
      <c r="J10294" s="0" t="n">
        <v>0.11</v>
      </c>
      <c r="N10294" s="0" t="s">
        <v>154</v>
      </c>
      <c r="P10294" s="0" t="n">
        <f aca="false">IF(AND(OR(Dashboard!$B$5="All",D10294=Dashboard!$B$5),OR(Dashboard!$D$5="All",N10294=Dashboard!$D$5),OR(AND(C10294&lt;&gt;"",C10294&gt;=Dashboard!$F$5,C10294&lt;=Dashboard!$H$5),AND(C10294="",Dashboard!$F$5&lt;=1980,Dashboard!$H$5&gt;=2016))),1,0)</f>
        <v>1</v>
      </c>
      <c r="Q10294" s="0" t="n">
        <f aca="false">J10294*P10294+ROW()*0.00000001</f>
        <v>0.11010294</v>
      </c>
    </row>
    <row r="10295" customFormat="false" ht="15" hidden="false" customHeight="false" outlineLevel="0" collapsed="false">
      <c r="A10295" s="0" t="s">
        <v>5369</v>
      </c>
      <c r="B10295" s="0" t="s">
        <v>50</v>
      </c>
      <c r="C10295" s="0" t="n">
        <v>2010</v>
      </c>
      <c r="D10295" s="0" t="s">
        <v>41</v>
      </c>
      <c r="E10295" s="0" t="s">
        <v>4319</v>
      </c>
      <c r="F10295" s="0" t="n">
        <v>0.1</v>
      </c>
      <c r="G10295" s="0" t="n">
        <v>0</v>
      </c>
      <c r="H10295" s="0" t="n">
        <v>0</v>
      </c>
      <c r="I10295" s="0" t="n">
        <v>0.01</v>
      </c>
      <c r="J10295" s="0" t="n">
        <v>0.11</v>
      </c>
      <c r="K10295" s="0" t="n">
        <v>47</v>
      </c>
      <c r="M10295" s="0" t="s">
        <v>36</v>
      </c>
      <c r="N10295" s="0" t="s">
        <v>35</v>
      </c>
      <c r="O10295" s="0" t="s">
        <v>177</v>
      </c>
      <c r="P10295" s="0" t="n">
        <f aca="false">IF(AND(OR(Dashboard!$B$5="All",D10295=Dashboard!$B$5),OR(Dashboard!$D$5="All",N10295=Dashboard!$D$5),OR(AND(C10295&lt;&gt;"",C10295&gt;=Dashboard!$F$5,C10295&lt;=Dashboard!$H$5),AND(C10295="",Dashboard!$F$5&lt;=1980,Dashboard!$H$5&gt;=2016))),1,0)</f>
        <v>1</v>
      </c>
      <c r="Q10295" s="0" t="n">
        <f aca="false">J10295*P10295+ROW()*0.00000001</f>
        <v>0.11010295</v>
      </c>
    </row>
    <row r="10296" customFormat="false" ht="15" hidden="false" customHeight="false" outlineLevel="0" collapsed="false">
      <c r="A10296" s="0" t="s">
        <v>7470</v>
      </c>
      <c r="B10296" s="0" t="s">
        <v>117</v>
      </c>
      <c r="C10296" s="0" t="n">
        <v>2000</v>
      </c>
      <c r="D10296" s="0" t="s">
        <v>41</v>
      </c>
      <c r="E10296" s="0" t="s">
        <v>547</v>
      </c>
      <c r="F10296" s="0" t="n">
        <v>0.06</v>
      </c>
      <c r="G10296" s="0" t="n">
        <v>0.04</v>
      </c>
      <c r="H10296" s="0" t="n">
        <v>0</v>
      </c>
      <c r="I10296" s="0" t="n">
        <v>0.01</v>
      </c>
      <c r="J10296" s="0" t="n">
        <v>0.11</v>
      </c>
      <c r="N10296" s="0" t="s">
        <v>74</v>
      </c>
      <c r="P10296" s="0" t="n">
        <f aca="false">IF(AND(OR(Dashboard!$B$5="All",D10296=Dashboard!$B$5),OR(Dashboard!$D$5="All",N10296=Dashboard!$D$5),OR(AND(C10296&lt;&gt;"",C10296&gt;=Dashboard!$F$5,C10296&lt;=Dashboard!$H$5),AND(C10296="",Dashboard!$F$5&lt;=1980,Dashboard!$H$5&gt;=2016))),1,0)</f>
        <v>1</v>
      </c>
      <c r="Q10296" s="0" t="n">
        <f aca="false">J10296*P10296+ROW()*0.00000001</f>
        <v>0.11010296</v>
      </c>
    </row>
    <row r="10297" customFormat="false" ht="15" hidden="false" customHeight="false" outlineLevel="0" collapsed="false">
      <c r="A10297" s="0" t="s">
        <v>7471</v>
      </c>
      <c r="B10297" s="0" t="s">
        <v>117</v>
      </c>
      <c r="C10297" s="0" t="n">
        <v>1997</v>
      </c>
      <c r="D10297" s="0" t="s">
        <v>56</v>
      </c>
      <c r="E10297" s="0" t="s">
        <v>214</v>
      </c>
      <c r="F10297" s="0" t="n">
        <v>0.06</v>
      </c>
      <c r="G10297" s="0" t="n">
        <v>0.04</v>
      </c>
      <c r="H10297" s="0" t="n">
        <v>0</v>
      </c>
      <c r="I10297" s="0" t="n">
        <v>0.01</v>
      </c>
      <c r="J10297" s="0" t="n">
        <v>0.11</v>
      </c>
      <c r="N10297" s="0" t="s">
        <v>74</v>
      </c>
      <c r="P10297" s="0" t="n">
        <f aca="false">IF(AND(OR(Dashboard!$B$5="All",D10297=Dashboard!$B$5),OR(Dashboard!$D$5="All",N10297=Dashboard!$D$5),OR(AND(C10297&lt;&gt;"",C10297&gt;=Dashboard!$F$5,C10297&lt;=Dashboard!$H$5),AND(C10297="",Dashboard!$F$5&lt;=1980,Dashboard!$H$5&gt;=2016))),1,0)</f>
        <v>1</v>
      </c>
      <c r="Q10297" s="0" t="n">
        <f aca="false">J10297*P10297+ROW()*0.00000001</f>
        <v>0.11010297</v>
      </c>
    </row>
    <row r="10298" customFormat="false" ht="15" hidden="false" customHeight="false" outlineLevel="0" collapsed="false">
      <c r="A10298" s="0" t="s">
        <v>6024</v>
      </c>
      <c r="B10298" s="0" t="s">
        <v>172</v>
      </c>
      <c r="C10298" s="0" t="n">
        <v>2015</v>
      </c>
      <c r="D10298" s="0" t="s">
        <v>34</v>
      </c>
      <c r="E10298" s="0" t="s">
        <v>142</v>
      </c>
      <c r="F10298" s="0" t="n">
        <v>0.09</v>
      </c>
      <c r="G10298" s="0" t="n">
        <v>0.01</v>
      </c>
      <c r="H10298" s="0" t="n">
        <v>0</v>
      </c>
      <c r="I10298" s="0" t="n">
        <v>0.01</v>
      </c>
      <c r="J10298" s="0" t="n">
        <v>0.11</v>
      </c>
      <c r="K10298" s="0" t="n">
        <v>60</v>
      </c>
      <c r="L10298" s="0" t="n">
        <v>5.6</v>
      </c>
      <c r="M10298" s="0" t="s">
        <v>36</v>
      </c>
      <c r="N10298" s="0" t="s">
        <v>66</v>
      </c>
      <c r="O10298" s="0" t="s">
        <v>53</v>
      </c>
      <c r="P10298" s="0" t="n">
        <f aca="false">IF(AND(OR(Dashboard!$B$5="All",D10298=Dashboard!$B$5),OR(Dashboard!$D$5="All",N10298=Dashboard!$D$5),OR(AND(C10298&lt;&gt;"",C10298&gt;=Dashboard!$F$5,C10298&lt;=Dashboard!$H$5),AND(C10298="",Dashboard!$F$5&lt;=1980,Dashboard!$H$5&gt;=2016))),1,0)</f>
        <v>1</v>
      </c>
      <c r="Q10298" s="0" t="n">
        <f aca="false">J10298*P10298+ROW()*0.00000001</f>
        <v>0.11010298</v>
      </c>
    </row>
    <row r="10299" customFormat="false" ht="15" hidden="false" customHeight="false" outlineLevel="0" collapsed="false">
      <c r="A10299" s="0" t="s">
        <v>7472</v>
      </c>
      <c r="B10299" s="0" t="s">
        <v>117</v>
      </c>
      <c r="C10299" s="0" t="n">
        <v>1999</v>
      </c>
      <c r="D10299" s="0" t="s">
        <v>52</v>
      </c>
      <c r="E10299" s="0" t="s">
        <v>649</v>
      </c>
      <c r="F10299" s="0" t="n">
        <v>0.06</v>
      </c>
      <c r="G10299" s="0" t="n">
        <v>0.04</v>
      </c>
      <c r="H10299" s="0" t="n">
        <v>0</v>
      </c>
      <c r="I10299" s="0" t="n">
        <v>0.01</v>
      </c>
      <c r="J10299" s="0" t="n">
        <v>0.11</v>
      </c>
      <c r="N10299" s="0" t="s">
        <v>74</v>
      </c>
      <c r="P10299" s="0" t="n">
        <f aca="false">IF(AND(OR(Dashboard!$B$5="All",D10299=Dashboard!$B$5),OR(Dashboard!$D$5="All",N10299=Dashboard!$D$5),OR(AND(C10299&lt;&gt;"",C10299&gt;=Dashboard!$F$5,C10299&lt;=Dashboard!$H$5),AND(C10299="",Dashboard!$F$5&lt;=1980,Dashboard!$H$5&gt;=2016))),1,0)</f>
        <v>1</v>
      </c>
      <c r="Q10299" s="0" t="n">
        <f aca="false">J10299*P10299+ROW()*0.00000001</f>
        <v>0.11010299</v>
      </c>
    </row>
    <row r="10300" customFormat="false" ht="15" hidden="false" customHeight="false" outlineLevel="0" collapsed="false">
      <c r="A10300" s="0" t="s">
        <v>1283</v>
      </c>
      <c r="B10300" s="0" t="s">
        <v>184</v>
      </c>
      <c r="C10300" s="0" t="n">
        <v>2013</v>
      </c>
      <c r="D10300" s="0" t="s">
        <v>56</v>
      </c>
      <c r="E10300" s="0" t="s">
        <v>157</v>
      </c>
      <c r="F10300" s="0" t="n">
        <v>0.05</v>
      </c>
      <c r="G10300" s="0" t="n">
        <v>0.05</v>
      </c>
      <c r="H10300" s="0" t="n">
        <v>0</v>
      </c>
      <c r="I10300" s="0" t="n">
        <v>0.01</v>
      </c>
      <c r="J10300" s="0" t="n">
        <v>0.11</v>
      </c>
      <c r="N10300" s="0" t="s">
        <v>35</v>
      </c>
      <c r="P10300" s="0" t="n">
        <f aca="false">IF(AND(OR(Dashboard!$B$5="All",D10300=Dashboard!$B$5),OR(Dashboard!$D$5="All",N10300=Dashboard!$D$5),OR(AND(C10300&lt;&gt;"",C10300&gt;=Dashboard!$F$5,C10300&lt;=Dashboard!$H$5),AND(C10300="",Dashboard!$F$5&lt;=1980,Dashboard!$H$5&gt;=2016))),1,0)</f>
        <v>1</v>
      </c>
      <c r="Q10300" s="0" t="n">
        <f aca="false">J10300*P10300+ROW()*0.00000001</f>
        <v>0.110103</v>
      </c>
    </row>
    <row r="10301" customFormat="false" ht="15" hidden="false" customHeight="false" outlineLevel="0" collapsed="false">
      <c r="A10301" s="0" t="s">
        <v>1096</v>
      </c>
      <c r="B10301" s="0" t="s">
        <v>152</v>
      </c>
      <c r="C10301" s="0" t="n">
        <v>2011</v>
      </c>
      <c r="D10301" s="0" t="s">
        <v>16</v>
      </c>
      <c r="E10301" s="0" t="s">
        <v>154</v>
      </c>
      <c r="F10301" s="0" t="n">
        <v>0.02</v>
      </c>
      <c r="G10301" s="0" t="n">
        <v>0.07</v>
      </c>
      <c r="H10301" s="0" t="n">
        <v>0</v>
      </c>
      <c r="I10301" s="0" t="n">
        <v>0.02</v>
      </c>
      <c r="J10301" s="0" t="n">
        <v>0.11</v>
      </c>
      <c r="K10301" s="0" t="n">
        <v>77</v>
      </c>
      <c r="L10301" s="0" t="n">
        <v>8.3</v>
      </c>
      <c r="M10301" s="0" t="s">
        <v>36</v>
      </c>
      <c r="N10301" s="0" t="s">
        <v>152</v>
      </c>
      <c r="O10301" s="0" t="s">
        <v>37</v>
      </c>
      <c r="P10301" s="0" t="n">
        <f aca="false">IF(AND(OR(Dashboard!$B$5="All",D10301=Dashboard!$B$5),OR(Dashboard!$D$5="All",N10301=Dashboard!$D$5),OR(AND(C10301&lt;&gt;"",C10301&gt;=Dashboard!$F$5,C10301&lt;=Dashboard!$H$5),AND(C10301="",Dashboard!$F$5&lt;=1980,Dashboard!$H$5&gt;=2016))),1,0)</f>
        <v>1</v>
      </c>
      <c r="Q10301" s="0" t="n">
        <f aca="false">J10301*P10301+ROW()*0.00000001</f>
        <v>0.11010301</v>
      </c>
    </row>
    <row r="10302" customFormat="false" ht="15" hidden="false" customHeight="false" outlineLevel="0" collapsed="false">
      <c r="A10302" s="0" t="s">
        <v>7473</v>
      </c>
      <c r="B10302" s="0" t="s">
        <v>164</v>
      </c>
      <c r="C10302" s="0" t="n">
        <v>2004</v>
      </c>
      <c r="D10302" s="0" t="s">
        <v>48</v>
      </c>
      <c r="E10302" s="0" t="s">
        <v>328</v>
      </c>
      <c r="F10302" s="0" t="n">
        <v>0</v>
      </c>
      <c r="G10302" s="0" t="n">
        <v>0</v>
      </c>
      <c r="H10302" s="0" t="n">
        <v>0.11</v>
      </c>
      <c r="I10302" s="0" t="n">
        <v>0</v>
      </c>
      <c r="J10302" s="0" t="n">
        <v>0.11</v>
      </c>
      <c r="N10302" s="0" t="s">
        <v>74</v>
      </c>
      <c r="P10302" s="0" t="n">
        <f aca="false">IF(AND(OR(Dashboard!$B$5="All",D10302=Dashboard!$B$5),OR(Dashboard!$D$5="All",N10302=Dashboard!$D$5),OR(AND(C10302&lt;&gt;"",C10302&gt;=Dashboard!$F$5,C10302&lt;=Dashboard!$H$5),AND(C10302="",Dashboard!$F$5&lt;=1980,Dashboard!$H$5&gt;=2016))),1,0)</f>
        <v>1</v>
      </c>
      <c r="Q10302" s="0" t="n">
        <f aca="false">J10302*P10302+ROW()*0.00000001</f>
        <v>0.11010302</v>
      </c>
    </row>
    <row r="10303" customFormat="false" ht="15" hidden="false" customHeight="false" outlineLevel="0" collapsed="false">
      <c r="A10303" s="0" t="s">
        <v>7474</v>
      </c>
      <c r="B10303" s="0" t="s">
        <v>50</v>
      </c>
      <c r="C10303" s="0" t="n">
        <v>2009</v>
      </c>
      <c r="D10303" s="0" t="s">
        <v>41</v>
      </c>
      <c r="E10303" s="0" t="s">
        <v>1524</v>
      </c>
      <c r="F10303" s="0" t="n">
        <v>0.1</v>
      </c>
      <c r="G10303" s="0" t="n">
        <v>0</v>
      </c>
      <c r="H10303" s="0" t="n">
        <v>0</v>
      </c>
      <c r="I10303" s="0" t="n">
        <v>0.01</v>
      </c>
      <c r="J10303" s="0" t="n">
        <v>0.11</v>
      </c>
      <c r="M10303" s="0" t="s">
        <v>36</v>
      </c>
      <c r="N10303" s="0" t="s">
        <v>35</v>
      </c>
      <c r="P10303" s="0" t="n">
        <f aca="false">IF(AND(OR(Dashboard!$B$5="All",D10303=Dashboard!$B$5),OR(Dashboard!$D$5="All",N10303=Dashboard!$D$5),OR(AND(C10303&lt;&gt;"",C10303&gt;=Dashboard!$F$5,C10303&lt;=Dashboard!$H$5),AND(C10303="",Dashboard!$F$5&lt;=1980,Dashboard!$H$5&gt;=2016))),1,0)</f>
        <v>1</v>
      </c>
      <c r="Q10303" s="0" t="n">
        <f aca="false">J10303*P10303+ROW()*0.00000001</f>
        <v>0.11010303</v>
      </c>
    </row>
    <row r="10304" customFormat="false" ht="15" hidden="false" customHeight="false" outlineLevel="0" collapsed="false">
      <c r="A10304" s="0" t="s">
        <v>7475</v>
      </c>
      <c r="B10304" s="0" t="s">
        <v>76</v>
      </c>
      <c r="C10304" s="0" t="n">
        <v>2007</v>
      </c>
      <c r="D10304" s="0" t="s">
        <v>71</v>
      </c>
      <c r="E10304" s="0" t="s">
        <v>257</v>
      </c>
      <c r="F10304" s="0" t="n">
        <v>0.05</v>
      </c>
      <c r="G10304" s="0" t="n">
        <v>0.04</v>
      </c>
      <c r="H10304" s="0" t="n">
        <v>0</v>
      </c>
      <c r="I10304" s="0" t="n">
        <v>0.01</v>
      </c>
      <c r="J10304" s="0" t="n">
        <v>0.11</v>
      </c>
      <c r="M10304" s="0" t="s">
        <v>73</v>
      </c>
      <c r="N10304" s="0" t="s">
        <v>74</v>
      </c>
      <c r="P10304" s="0" t="n">
        <f aca="false">IF(AND(OR(Dashboard!$B$5="All",D10304=Dashboard!$B$5),OR(Dashboard!$D$5="All",N10304=Dashboard!$D$5),OR(AND(C10304&lt;&gt;"",C10304&gt;=Dashboard!$F$5,C10304&lt;=Dashboard!$H$5),AND(C10304="",Dashboard!$F$5&lt;=1980,Dashboard!$H$5&gt;=2016))),1,0)</f>
        <v>1</v>
      </c>
      <c r="Q10304" s="0" t="n">
        <f aca="false">J10304*P10304+ROW()*0.00000001</f>
        <v>0.11010304</v>
      </c>
    </row>
    <row r="10305" customFormat="false" ht="15" hidden="false" customHeight="false" outlineLevel="0" collapsed="false">
      <c r="A10305" s="0" t="s">
        <v>7476</v>
      </c>
      <c r="B10305" s="0" t="s">
        <v>164</v>
      </c>
      <c r="C10305" s="0" t="n">
        <v>2006</v>
      </c>
      <c r="D10305" s="0" t="s">
        <v>52</v>
      </c>
      <c r="E10305" s="0" t="s">
        <v>157</v>
      </c>
      <c r="F10305" s="0" t="n">
        <v>0</v>
      </c>
      <c r="G10305" s="0" t="n">
        <v>0</v>
      </c>
      <c r="H10305" s="0" t="n">
        <v>0.11</v>
      </c>
      <c r="I10305" s="0" t="n">
        <v>0</v>
      </c>
      <c r="J10305" s="0" t="n">
        <v>0.11</v>
      </c>
      <c r="N10305" s="0" t="s">
        <v>74</v>
      </c>
      <c r="P10305" s="0" t="n">
        <f aca="false">IF(AND(OR(Dashboard!$B$5="All",D10305=Dashboard!$B$5),OR(Dashboard!$D$5="All",N10305=Dashboard!$D$5),OR(AND(C10305&lt;&gt;"",C10305&gt;=Dashboard!$F$5,C10305&lt;=Dashboard!$H$5),AND(C10305="",Dashboard!$F$5&lt;=1980,Dashboard!$H$5&gt;=2016))),1,0)</f>
        <v>1</v>
      </c>
      <c r="Q10305" s="0" t="n">
        <f aca="false">J10305*P10305+ROW()*0.00000001</f>
        <v>0.11010305</v>
      </c>
    </row>
    <row r="10306" customFormat="false" ht="15" hidden="false" customHeight="false" outlineLevel="0" collapsed="false">
      <c r="A10306" s="0" t="s">
        <v>7382</v>
      </c>
      <c r="B10306" s="0" t="s">
        <v>33</v>
      </c>
      <c r="C10306" s="0" t="n">
        <v>2009</v>
      </c>
      <c r="D10306" s="0" t="s">
        <v>71</v>
      </c>
      <c r="E10306" s="0" t="s">
        <v>1002</v>
      </c>
      <c r="F10306" s="0" t="n">
        <v>0.1</v>
      </c>
      <c r="G10306" s="0" t="n">
        <v>0</v>
      </c>
      <c r="H10306" s="0" t="n">
        <v>0</v>
      </c>
      <c r="I10306" s="0" t="n">
        <v>0.01</v>
      </c>
      <c r="J10306" s="0" t="n">
        <v>0.11</v>
      </c>
      <c r="K10306" s="0" t="n">
        <v>48</v>
      </c>
      <c r="L10306" s="0" t="n">
        <v>3.5</v>
      </c>
      <c r="M10306" s="0" t="s">
        <v>125</v>
      </c>
      <c r="N10306" s="0" t="s">
        <v>35</v>
      </c>
      <c r="O10306" s="0" t="s">
        <v>177</v>
      </c>
      <c r="P10306" s="0" t="n">
        <f aca="false">IF(AND(OR(Dashboard!$B$5="All",D10306=Dashboard!$B$5),OR(Dashboard!$D$5="All",N10306=Dashboard!$D$5),OR(AND(C10306&lt;&gt;"",C10306&gt;=Dashboard!$F$5,C10306&lt;=Dashboard!$H$5),AND(C10306="",Dashboard!$F$5&lt;=1980,Dashboard!$H$5&gt;=2016))),1,0)</f>
        <v>1</v>
      </c>
      <c r="Q10306" s="0" t="n">
        <f aca="false">J10306*P10306+ROW()*0.00000001</f>
        <v>0.11010306</v>
      </c>
    </row>
    <row r="10307" customFormat="false" ht="15" hidden="false" customHeight="false" outlineLevel="0" collapsed="false">
      <c r="A10307" s="0" t="s">
        <v>7477</v>
      </c>
      <c r="B10307" s="0" t="s">
        <v>117</v>
      </c>
      <c r="C10307" s="0" t="n">
        <v>1999</v>
      </c>
      <c r="D10307" s="0" t="s">
        <v>246</v>
      </c>
      <c r="E10307" s="0" t="s">
        <v>7478</v>
      </c>
      <c r="F10307" s="0" t="n">
        <v>0.06</v>
      </c>
      <c r="G10307" s="0" t="n">
        <v>0.04</v>
      </c>
      <c r="H10307" s="0" t="n">
        <v>0</v>
      </c>
      <c r="I10307" s="0" t="n">
        <v>0.01</v>
      </c>
      <c r="J10307" s="0" t="n">
        <v>0.11</v>
      </c>
      <c r="N10307" s="0" t="s">
        <v>74</v>
      </c>
      <c r="P10307" s="0" t="n">
        <f aca="false">IF(AND(OR(Dashboard!$B$5="All",D10307=Dashboard!$B$5),OR(Dashboard!$D$5="All",N10307=Dashboard!$D$5),OR(AND(C10307&lt;&gt;"",C10307&gt;=Dashboard!$F$5,C10307&lt;=Dashboard!$H$5),AND(C10307="",Dashboard!$F$5&lt;=1980,Dashboard!$H$5&gt;=2016))),1,0)</f>
        <v>1</v>
      </c>
      <c r="Q10307" s="0" t="n">
        <f aca="false">J10307*P10307+ROW()*0.00000001</f>
        <v>0.11010307</v>
      </c>
    </row>
    <row r="10308" customFormat="false" ht="15" hidden="false" customHeight="false" outlineLevel="0" collapsed="false">
      <c r="A10308" s="0" t="s">
        <v>7479</v>
      </c>
      <c r="B10308" s="0" t="s">
        <v>50</v>
      </c>
      <c r="C10308" s="0" t="n">
        <v>2007</v>
      </c>
      <c r="D10308" s="0" t="s">
        <v>52</v>
      </c>
      <c r="E10308" s="0" t="s">
        <v>487</v>
      </c>
      <c r="F10308" s="0" t="n">
        <v>0.1</v>
      </c>
      <c r="G10308" s="0" t="n">
        <v>0</v>
      </c>
      <c r="H10308" s="0" t="n">
        <v>0</v>
      </c>
      <c r="I10308" s="0" t="n">
        <v>0.01</v>
      </c>
      <c r="J10308" s="0" t="n">
        <v>0.11</v>
      </c>
      <c r="M10308" s="0" t="s">
        <v>36</v>
      </c>
      <c r="N10308" s="0" t="s">
        <v>35</v>
      </c>
      <c r="P10308" s="0" t="n">
        <f aca="false">IF(AND(OR(Dashboard!$B$5="All",D10308=Dashboard!$B$5),OR(Dashboard!$D$5="All",N10308=Dashboard!$D$5),OR(AND(C10308&lt;&gt;"",C10308&gt;=Dashboard!$F$5,C10308&lt;=Dashboard!$H$5),AND(C10308="",Dashboard!$F$5&lt;=1980,Dashboard!$H$5&gt;=2016))),1,0)</f>
        <v>1</v>
      </c>
      <c r="Q10308" s="0" t="n">
        <f aca="false">J10308*P10308+ROW()*0.00000001</f>
        <v>0.11010308</v>
      </c>
    </row>
    <row r="10309" customFormat="false" ht="15" hidden="false" customHeight="false" outlineLevel="0" collapsed="false">
      <c r="A10309" s="0" t="s">
        <v>7480</v>
      </c>
      <c r="B10309" s="0" t="s">
        <v>50</v>
      </c>
      <c r="C10309" s="0" t="n">
        <v>2006</v>
      </c>
      <c r="D10309" s="0" t="s">
        <v>58</v>
      </c>
      <c r="E10309" s="0" t="s">
        <v>220</v>
      </c>
      <c r="F10309" s="0" t="n">
        <v>0</v>
      </c>
      <c r="G10309" s="0" t="n">
        <v>0</v>
      </c>
      <c r="H10309" s="0" t="n">
        <v>0.11</v>
      </c>
      <c r="I10309" s="0" t="n">
        <v>0</v>
      </c>
      <c r="J10309" s="0" t="n">
        <v>0.11</v>
      </c>
      <c r="N10309" s="0" t="s">
        <v>35</v>
      </c>
      <c r="P10309" s="0" t="n">
        <f aca="false">IF(AND(OR(Dashboard!$B$5="All",D10309=Dashboard!$B$5),OR(Dashboard!$D$5="All",N10309=Dashboard!$D$5),OR(AND(C10309&lt;&gt;"",C10309&gt;=Dashboard!$F$5,C10309&lt;=Dashboard!$H$5),AND(C10309="",Dashboard!$F$5&lt;=1980,Dashboard!$H$5&gt;=2016))),1,0)</f>
        <v>1</v>
      </c>
      <c r="Q10309" s="0" t="n">
        <f aca="false">J10309*P10309+ROW()*0.00000001</f>
        <v>0.11010309</v>
      </c>
    </row>
    <row r="10310" customFormat="false" ht="15" hidden="false" customHeight="false" outlineLevel="0" collapsed="false">
      <c r="A10310" s="0" t="s">
        <v>6486</v>
      </c>
      <c r="B10310" s="0" t="s">
        <v>33</v>
      </c>
      <c r="C10310" s="0" t="n">
        <v>2009</v>
      </c>
      <c r="D10310" s="0" t="s">
        <v>52</v>
      </c>
      <c r="E10310" s="0" t="s">
        <v>481</v>
      </c>
      <c r="F10310" s="0" t="n">
        <v>0.1</v>
      </c>
      <c r="G10310" s="0" t="n">
        <v>0</v>
      </c>
      <c r="H10310" s="0" t="n">
        <v>0</v>
      </c>
      <c r="I10310" s="0" t="n">
        <v>0.01</v>
      </c>
      <c r="J10310" s="0" t="n">
        <v>0.11</v>
      </c>
      <c r="M10310" s="0" t="s">
        <v>103</v>
      </c>
      <c r="N10310" s="0" t="s">
        <v>35</v>
      </c>
      <c r="P10310" s="0" t="n">
        <f aca="false">IF(AND(OR(Dashboard!$B$5="All",D10310=Dashboard!$B$5),OR(Dashboard!$D$5="All",N10310=Dashboard!$D$5),OR(AND(C10310&lt;&gt;"",C10310&gt;=Dashboard!$F$5,C10310&lt;=Dashboard!$H$5),AND(C10310="",Dashboard!$F$5&lt;=1980,Dashboard!$H$5&gt;=2016))),1,0)</f>
        <v>1</v>
      </c>
      <c r="Q10310" s="0" t="n">
        <f aca="false">J10310*P10310+ROW()*0.00000001</f>
        <v>0.1101031</v>
      </c>
    </row>
    <row r="10311" customFormat="false" ht="15" hidden="false" customHeight="false" outlineLevel="0" collapsed="false">
      <c r="A10311" s="0" t="s">
        <v>7481</v>
      </c>
      <c r="B10311" s="0" t="s">
        <v>78</v>
      </c>
      <c r="C10311" s="0" t="n">
        <v>1993</v>
      </c>
      <c r="D10311" s="0" t="s">
        <v>46</v>
      </c>
      <c r="E10311" s="0" t="s">
        <v>7482</v>
      </c>
      <c r="F10311" s="0" t="n">
        <v>0</v>
      </c>
      <c r="G10311" s="0" t="n">
        <v>0</v>
      </c>
      <c r="H10311" s="0" t="n">
        <v>0.11</v>
      </c>
      <c r="I10311" s="0" t="n">
        <v>0</v>
      </c>
      <c r="J10311" s="0" t="n">
        <v>0.11</v>
      </c>
      <c r="N10311" s="0" t="s">
        <v>35</v>
      </c>
      <c r="P10311" s="0" t="n">
        <f aca="false">IF(AND(OR(Dashboard!$B$5="All",D10311=Dashboard!$B$5),OR(Dashboard!$D$5="All",N10311=Dashboard!$D$5),OR(AND(C10311&lt;&gt;"",C10311&gt;=Dashboard!$F$5,C10311&lt;=Dashboard!$H$5),AND(C10311="",Dashboard!$F$5&lt;=1980,Dashboard!$H$5&gt;=2016))),1,0)</f>
        <v>1</v>
      </c>
      <c r="Q10311" s="0" t="n">
        <f aca="false">J10311*P10311+ROW()*0.00000001</f>
        <v>0.11010311</v>
      </c>
    </row>
    <row r="10312" customFormat="false" ht="15" hidden="false" customHeight="false" outlineLevel="0" collapsed="false">
      <c r="A10312" s="0" t="s">
        <v>75</v>
      </c>
      <c r="B10312" s="0" t="s">
        <v>64</v>
      </c>
      <c r="C10312" s="0" t="n">
        <v>2008</v>
      </c>
      <c r="D10312" s="0" t="s">
        <v>71</v>
      </c>
      <c r="E10312" s="0" t="s">
        <v>72</v>
      </c>
      <c r="F10312" s="0" t="n">
        <v>0.08</v>
      </c>
      <c r="G10312" s="0" t="n">
        <v>0.02</v>
      </c>
      <c r="H10312" s="0" t="n">
        <v>0</v>
      </c>
      <c r="I10312" s="0" t="n">
        <v>0.01</v>
      </c>
      <c r="J10312" s="0" t="n">
        <v>0.11</v>
      </c>
      <c r="L10312" s="0" t="n">
        <v>7.5</v>
      </c>
      <c r="M10312" s="0" t="s">
        <v>73</v>
      </c>
      <c r="N10312" s="0" t="s">
        <v>66</v>
      </c>
      <c r="P10312" s="0" t="n">
        <f aca="false">IF(AND(OR(Dashboard!$B$5="All",D10312=Dashboard!$B$5),OR(Dashboard!$D$5="All",N10312=Dashboard!$D$5),OR(AND(C10312&lt;&gt;"",C10312&gt;=Dashboard!$F$5,C10312&lt;=Dashboard!$H$5),AND(C10312="",Dashboard!$F$5&lt;=1980,Dashboard!$H$5&gt;=2016))),1,0)</f>
        <v>1</v>
      </c>
      <c r="Q10312" s="0" t="n">
        <f aca="false">J10312*P10312+ROW()*0.00000001</f>
        <v>0.11010312</v>
      </c>
    </row>
    <row r="10313" customFormat="false" ht="15" hidden="false" customHeight="false" outlineLevel="0" collapsed="false">
      <c r="A10313" s="0" t="s">
        <v>7483</v>
      </c>
      <c r="B10313" s="0" t="s">
        <v>64</v>
      </c>
      <c r="C10313" s="0" t="n">
        <v>2011</v>
      </c>
      <c r="D10313" s="0" t="s">
        <v>71</v>
      </c>
      <c r="E10313" s="0" t="s">
        <v>418</v>
      </c>
      <c r="F10313" s="0" t="n">
        <v>0.07</v>
      </c>
      <c r="G10313" s="0" t="n">
        <v>0.03</v>
      </c>
      <c r="H10313" s="0" t="n">
        <v>0</v>
      </c>
      <c r="I10313" s="0" t="n">
        <v>0.01</v>
      </c>
      <c r="J10313" s="0" t="n">
        <v>0.11</v>
      </c>
      <c r="N10313" s="0" t="s">
        <v>66</v>
      </c>
      <c r="P10313" s="0" t="n">
        <f aca="false">IF(AND(OR(Dashboard!$B$5="All",D10313=Dashboard!$B$5),OR(Dashboard!$D$5="All",N10313=Dashboard!$D$5),OR(AND(C10313&lt;&gt;"",C10313&gt;=Dashboard!$F$5,C10313&lt;=Dashboard!$H$5),AND(C10313="",Dashboard!$F$5&lt;=1980,Dashboard!$H$5&gt;=2016))),1,0)</f>
        <v>1</v>
      </c>
      <c r="Q10313" s="0" t="n">
        <f aca="false">J10313*P10313+ROW()*0.00000001</f>
        <v>0.11010313</v>
      </c>
    </row>
    <row r="10314" customFormat="false" ht="15" hidden="false" customHeight="false" outlineLevel="0" collapsed="false">
      <c r="A10314" s="0" t="s">
        <v>3724</v>
      </c>
      <c r="B10314" s="0" t="s">
        <v>64</v>
      </c>
      <c r="C10314" s="0" t="n">
        <v>2009</v>
      </c>
      <c r="D10314" s="0" t="s">
        <v>71</v>
      </c>
      <c r="E10314" s="0" t="s">
        <v>154</v>
      </c>
      <c r="F10314" s="0" t="n">
        <v>0.07</v>
      </c>
      <c r="G10314" s="0" t="n">
        <v>0.03</v>
      </c>
      <c r="H10314" s="0" t="n">
        <v>0</v>
      </c>
      <c r="I10314" s="0" t="n">
        <v>0.01</v>
      </c>
      <c r="J10314" s="0" t="n">
        <v>0.11</v>
      </c>
      <c r="K10314" s="0" t="n">
        <v>53</v>
      </c>
      <c r="M10314" s="0" t="s">
        <v>36</v>
      </c>
      <c r="N10314" s="0" t="s">
        <v>66</v>
      </c>
      <c r="O10314" s="0" t="s">
        <v>53</v>
      </c>
      <c r="P10314" s="0" t="n">
        <f aca="false">IF(AND(OR(Dashboard!$B$5="All",D10314=Dashboard!$B$5),OR(Dashboard!$D$5="All",N10314=Dashboard!$D$5),OR(AND(C10314&lt;&gt;"",C10314&gt;=Dashboard!$F$5,C10314&lt;=Dashboard!$H$5),AND(C10314="",Dashboard!$F$5&lt;=1980,Dashboard!$H$5&gt;=2016))),1,0)</f>
        <v>1</v>
      </c>
      <c r="Q10314" s="0" t="n">
        <f aca="false">J10314*P10314+ROW()*0.00000001</f>
        <v>0.11010314</v>
      </c>
    </row>
    <row r="10315" customFormat="false" ht="15" hidden="false" customHeight="false" outlineLevel="0" collapsed="false">
      <c r="A10315" s="0" t="s">
        <v>3086</v>
      </c>
      <c r="B10315" s="0" t="s">
        <v>164</v>
      </c>
      <c r="C10315" s="0" t="n">
        <v>2007</v>
      </c>
      <c r="D10315" s="0" t="s">
        <v>34</v>
      </c>
      <c r="E10315" s="0" t="s">
        <v>72</v>
      </c>
      <c r="F10315" s="0" t="n">
        <v>0.1</v>
      </c>
      <c r="G10315" s="0" t="n">
        <v>0</v>
      </c>
      <c r="H10315" s="0" t="n">
        <v>0</v>
      </c>
      <c r="I10315" s="0" t="n">
        <v>0.01</v>
      </c>
      <c r="J10315" s="0" t="n">
        <v>0.11</v>
      </c>
      <c r="K10315" s="0" t="n">
        <v>72</v>
      </c>
      <c r="M10315" s="0" t="s">
        <v>36</v>
      </c>
      <c r="N10315" s="0" t="s">
        <v>74</v>
      </c>
      <c r="O10315" s="0" t="s">
        <v>37</v>
      </c>
      <c r="P10315" s="0" t="n">
        <f aca="false">IF(AND(OR(Dashboard!$B$5="All",D10315=Dashboard!$B$5),OR(Dashboard!$D$5="All",N10315=Dashboard!$D$5),OR(AND(C10315&lt;&gt;"",C10315&gt;=Dashboard!$F$5,C10315&lt;=Dashboard!$H$5),AND(C10315="",Dashboard!$F$5&lt;=1980,Dashboard!$H$5&gt;=2016))),1,0)</f>
        <v>1</v>
      </c>
      <c r="Q10315" s="0" t="n">
        <f aca="false">J10315*P10315+ROW()*0.00000001</f>
        <v>0.11010315</v>
      </c>
    </row>
    <row r="10316" customFormat="false" ht="15" hidden="false" customHeight="false" outlineLevel="0" collapsed="false">
      <c r="A10316" s="0" t="s">
        <v>2158</v>
      </c>
      <c r="B10316" s="0" t="s">
        <v>152</v>
      </c>
      <c r="C10316" s="0" t="n">
        <v>2012</v>
      </c>
      <c r="D10316" s="0" t="s">
        <v>71</v>
      </c>
      <c r="E10316" s="0" t="s">
        <v>91</v>
      </c>
      <c r="F10316" s="0" t="n">
        <v>0.07</v>
      </c>
      <c r="G10316" s="0" t="n">
        <v>0.03</v>
      </c>
      <c r="H10316" s="0" t="n">
        <v>0</v>
      </c>
      <c r="I10316" s="0" t="n">
        <v>0.01</v>
      </c>
      <c r="J10316" s="0" t="n">
        <v>0.11</v>
      </c>
      <c r="K10316" s="0" t="n">
        <v>76</v>
      </c>
      <c r="L10316" s="0" t="n">
        <v>6.4</v>
      </c>
      <c r="M10316" s="0" t="s">
        <v>73</v>
      </c>
      <c r="N10316" s="0" t="s">
        <v>152</v>
      </c>
      <c r="O10316" s="0" t="s">
        <v>37</v>
      </c>
      <c r="P10316" s="0" t="n">
        <f aca="false">IF(AND(OR(Dashboard!$B$5="All",D10316=Dashboard!$B$5),OR(Dashboard!$D$5="All",N10316=Dashboard!$D$5),OR(AND(C10316&lt;&gt;"",C10316&gt;=Dashboard!$F$5,C10316&lt;=Dashboard!$H$5),AND(C10316="",Dashboard!$F$5&lt;=1980,Dashboard!$H$5&gt;=2016))),1,0)</f>
        <v>1</v>
      </c>
      <c r="Q10316" s="0" t="n">
        <f aca="false">J10316*P10316+ROW()*0.00000001</f>
        <v>0.11010316</v>
      </c>
    </row>
    <row r="10317" customFormat="false" ht="15" hidden="false" customHeight="false" outlineLevel="0" collapsed="false">
      <c r="A10317" s="0" t="s">
        <v>5581</v>
      </c>
      <c r="B10317" s="0" t="s">
        <v>172</v>
      </c>
      <c r="C10317" s="0" t="n">
        <v>2015</v>
      </c>
      <c r="D10317" s="0" t="s">
        <v>56</v>
      </c>
      <c r="E10317" s="0" t="s">
        <v>5582</v>
      </c>
      <c r="F10317" s="0" t="n">
        <v>0.05</v>
      </c>
      <c r="G10317" s="0" t="n">
        <v>0.05</v>
      </c>
      <c r="H10317" s="0" t="n">
        <v>0</v>
      </c>
      <c r="I10317" s="0" t="n">
        <v>0.01</v>
      </c>
      <c r="J10317" s="0" t="n">
        <v>0.11</v>
      </c>
      <c r="K10317" s="0" t="n">
        <v>62</v>
      </c>
      <c r="L10317" s="0" t="n">
        <v>7.2</v>
      </c>
      <c r="N10317" s="0" t="s">
        <v>66</v>
      </c>
      <c r="O10317" s="0" t="s">
        <v>67</v>
      </c>
      <c r="P10317" s="0" t="n">
        <f aca="false">IF(AND(OR(Dashboard!$B$5="All",D10317=Dashboard!$B$5),OR(Dashboard!$D$5="All",N10317=Dashboard!$D$5),OR(AND(C10317&lt;&gt;"",C10317&gt;=Dashboard!$F$5,C10317&lt;=Dashboard!$H$5),AND(C10317="",Dashboard!$F$5&lt;=1980,Dashboard!$H$5&gt;=2016))),1,0)</f>
        <v>1</v>
      </c>
      <c r="Q10317" s="0" t="n">
        <f aca="false">J10317*P10317+ROW()*0.00000001</f>
        <v>0.11010317</v>
      </c>
    </row>
    <row r="10318" customFormat="false" ht="15" hidden="false" customHeight="false" outlineLevel="0" collapsed="false">
      <c r="A10318" s="0" t="s">
        <v>7342</v>
      </c>
      <c r="B10318" s="0" t="s">
        <v>70</v>
      </c>
      <c r="D10318" s="0" t="s">
        <v>71</v>
      </c>
      <c r="E10318" s="0" t="s">
        <v>243</v>
      </c>
      <c r="F10318" s="0" t="n">
        <v>0.09</v>
      </c>
      <c r="G10318" s="0" t="n">
        <v>0</v>
      </c>
      <c r="H10318" s="0" t="n">
        <v>0</v>
      </c>
      <c r="I10318" s="0" t="n">
        <v>0.01</v>
      </c>
      <c r="J10318" s="0" t="n">
        <v>0.11</v>
      </c>
      <c r="N10318" s="0" t="s">
        <v>74</v>
      </c>
      <c r="P10318" s="0" t="n">
        <f aca="false">IF(AND(OR(Dashboard!$B$5="All",D10318=Dashboard!$B$5),OR(Dashboard!$D$5="All",N10318=Dashboard!$D$5),OR(AND(C10318&lt;&gt;"",C10318&gt;=Dashboard!$F$5,C10318&lt;=Dashboard!$H$5),AND(C10318="",Dashboard!$F$5&lt;=1980,Dashboard!$H$5&gt;=2016))),1,0)</f>
        <v>1</v>
      </c>
      <c r="Q10318" s="0" t="n">
        <f aca="false">J10318*P10318+ROW()*0.00000001</f>
        <v>0.11010318</v>
      </c>
    </row>
    <row r="10319" customFormat="false" ht="15" hidden="false" customHeight="false" outlineLevel="0" collapsed="false">
      <c r="A10319" s="0" t="s">
        <v>7484</v>
      </c>
      <c r="B10319" s="0" t="s">
        <v>117</v>
      </c>
      <c r="C10319" s="0" t="n">
        <v>1995</v>
      </c>
      <c r="D10319" s="0" t="s">
        <v>52</v>
      </c>
      <c r="E10319" s="0" t="s">
        <v>89</v>
      </c>
      <c r="F10319" s="0" t="n">
        <v>0</v>
      </c>
      <c r="G10319" s="0" t="n">
        <v>0</v>
      </c>
      <c r="H10319" s="0" t="n">
        <v>0.1</v>
      </c>
      <c r="I10319" s="0" t="n">
        <v>0.01</v>
      </c>
      <c r="J10319" s="0" t="n">
        <v>0.11</v>
      </c>
      <c r="N10319" s="0" t="s">
        <v>74</v>
      </c>
      <c r="P10319" s="0" t="n">
        <f aca="false">IF(AND(OR(Dashboard!$B$5="All",D10319=Dashboard!$B$5),OR(Dashboard!$D$5="All",N10319=Dashboard!$D$5),OR(AND(C10319&lt;&gt;"",C10319&gt;=Dashboard!$F$5,C10319&lt;=Dashboard!$H$5),AND(C10319="",Dashboard!$F$5&lt;=1980,Dashboard!$H$5&gt;=2016))),1,0)</f>
        <v>1</v>
      </c>
      <c r="Q10319" s="0" t="n">
        <f aca="false">J10319*P10319+ROW()*0.00000001</f>
        <v>0.11010319</v>
      </c>
    </row>
    <row r="10320" customFormat="false" ht="15" hidden="false" customHeight="false" outlineLevel="0" collapsed="false">
      <c r="A10320" s="0" t="s">
        <v>5643</v>
      </c>
      <c r="B10320" s="0" t="s">
        <v>64</v>
      </c>
      <c r="C10320" s="0" t="n">
        <v>2010</v>
      </c>
      <c r="D10320" s="0" t="s">
        <v>34</v>
      </c>
      <c r="E10320" s="0" t="s">
        <v>91</v>
      </c>
      <c r="F10320" s="0" t="n">
        <v>0.1</v>
      </c>
      <c r="G10320" s="0" t="n">
        <v>0</v>
      </c>
      <c r="H10320" s="0" t="n">
        <v>0</v>
      </c>
      <c r="I10320" s="0" t="n">
        <v>0.01</v>
      </c>
      <c r="J10320" s="0" t="n">
        <v>0.11</v>
      </c>
      <c r="K10320" s="0" t="n">
        <v>51</v>
      </c>
      <c r="L10320" s="0" t="n">
        <v>9</v>
      </c>
      <c r="M10320" s="0" t="s">
        <v>103</v>
      </c>
      <c r="N10320" s="0" t="s">
        <v>66</v>
      </c>
      <c r="O10320" s="0" t="s">
        <v>53</v>
      </c>
      <c r="P10320" s="0" t="n">
        <f aca="false">IF(AND(OR(Dashboard!$B$5="All",D10320=Dashboard!$B$5),OR(Dashboard!$D$5="All",N10320=Dashboard!$D$5),OR(AND(C10320&lt;&gt;"",C10320&gt;=Dashboard!$F$5,C10320&lt;=Dashboard!$H$5),AND(C10320="",Dashboard!$F$5&lt;=1980,Dashboard!$H$5&gt;=2016))),1,0)</f>
        <v>1</v>
      </c>
      <c r="Q10320" s="0" t="n">
        <f aca="false">J10320*P10320+ROW()*0.00000001</f>
        <v>0.1101032</v>
      </c>
    </row>
    <row r="10321" customFormat="false" ht="15" hidden="false" customHeight="false" outlineLevel="0" collapsed="false">
      <c r="A10321" s="0" t="s">
        <v>7485</v>
      </c>
      <c r="B10321" s="0" t="s">
        <v>164</v>
      </c>
      <c r="C10321" s="0" t="n">
        <v>2005</v>
      </c>
      <c r="D10321" s="0" t="s">
        <v>71</v>
      </c>
      <c r="E10321" s="0" t="s">
        <v>220</v>
      </c>
      <c r="F10321" s="0" t="n">
        <v>0.1</v>
      </c>
      <c r="G10321" s="0" t="n">
        <v>0</v>
      </c>
      <c r="H10321" s="0" t="n">
        <v>0</v>
      </c>
      <c r="I10321" s="0" t="n">
        <v>0.01</v>
      </c>
      <c r="J10321" s="0" t="n">
        <v>0.11</v>
      </c>
      <c r="K10321" s="0" t="n">
        <v>43</v>
      </c>
      <c r="L10321" s="0" t="n">
        <v>5.6</v>
      </c>
      <c r="M10321" s="0" t="s">
        <v>73</v>
      </c>
      <c r="N10321" s="0" t="s">
        <v>74</v>
      </c>
      <c r="O10321" s="0" t="s">
        <v>177</v>
      </c>
      <c r="P10321" s="0" t="n">
        <f aca="false">IF(AND(OR(Dashboard!$B$5="All",D10321=Dashboard!$B$5),OR(Dashboard!$D$5="All",N10321=Dashboard!$D$5),OR(AND(C10321&lt;&gt;"",C10321&gt;=Dashboard!$F$5,C10321&lt;=Dashboard!$H$5),AND(C10321="",Dashboard!$F$5&lt;=1980,Dashboard!$H$5&gt;=2016))),1,0)</f>
        <v>1</v>
      </c>
      <c r="Q10321" s="0" t="n">
        <f aca="false">J10321*P10321+ROW()*0.00000001</f>
        <v>0.11010321</v>
      </c>
    </row>
    <row r="10322" customFormat="false" ht="15" hidden="false" customHeight="false" outlineLevel="0" collapsed="false">
      <c r="A10322" s="0" t="s">
        <v>6032</v>
      </c>
      <c r="B10322" s="0" t="s">
        <v>70</v>
      </c>
      <c r="C10322" s="0" t="n">
        <v>2011</v>
      </c>
      <c r="D10322" s="0" t="s">
        <v>52</v>
      </c>
      <c r="E10322" s="0" t="s">
        <v>91</v>
      </c>
      <c r="F10322" s="0" t="n">
        <v>0.06</v>
      </c>
      <c r="G10322" s="0" t="n">
        <v>0.03</v>
      </c>
      <c r="H10322" s="0" t="n">
        <v>0</v>
      </c>
      <c r="I10322" s="0" t="n">
        <v>0.02</v>
      </c>
      <c r="J10322" s="0" t="n">
        <v>0.11</v>
      </c>
      <c r="M10322" s="0" t="s">
        <v>36</v>
      </c>
      <c r="N10322" s="0" t="s">
        <v>74</v>
      </c>
      <c r="P10322" s="0" t="n">
        <f aca="false">IF(AND(OR(Dashboard!$B$5="All",D10322=Dashboard!$B$5),OR(Dashboard!$D$5="All",N10322=Dashboard!$D$5),OR(AND(C10322&lt;&gt;"",C10322&gt;=Dashboard!$F$5,C10322&lt;=Dashboard!$H$5),AND(C10322="",Dashboard!$F$5&lt;=1980,Dashboard!$H$5&gt;=2016))),1,0)</f>
        <v>1</v>
      </c>
      <c r="Q10322" s="0" t="n">
        <f aca="false">J10322*P10322+ROW()*0.00000001</f>
        <v>0.11010322</v>
      </c>
    </row>
    <row r="10323" customFormat="false" ht="15" hidden="false" customHeight="false" outlineLevel="0" collapsed="false">
      <c r="A10323" s="0" t="s">
        <v>7486</v>
      </c>
      <c r="B10323" s="0" t="s">
        <v>117</v>
      </c>
      <c r="C10323" s="0" t="n">
        <v>1996</v>
      </c>
      <c r="D10323" s="0" t="s">
        <v>34</v>
      </c>
      <c r="E10323" s="0" t="s">
        <v>220</v>
      </c>
      <c r="F10323" s="0" t="n">
        <v>0.01</v>
      </c>
      <c r="G10323" s="0" t="n">
        <v>0</v>
      </c>
      <c r="H10323" s="0" t="n">
        <v>0.09</v>
      </c>
      <c r="I10323" s="0" t="n">
        <v>0.01</v>
      </c>
      <c r="J10323" s="0" t="n">
        <v>0.11</v>
      </c>
      <c r="N10323" s="0" t="s">
        <v>74</v>
      </c>
      <c r="P10323" s="0" t="n">
        <f aca="false">IF(AND(OR(Dashboard!$B$5="All",D10323=Dashboard!$B$5),OR(Dashboard!$D$5="All",N10323=Dashboard!$D$5),OR(AND(C10323&lt;&gt;"",C10323&gt;=Dashboard!$F$5,C10323&lt;=Dashboard!$H$5),AND(C10323="",Dashboard!$F$5&lt;=1980,Dashboard!$H$5&gt;=2016))),1,0)</f>
        <v>1</v>
      </c>
      <c r="Q10323" s="0" t="n">
        <f aca="false">J10323*P10323+ROW()*0.00000001</f>
        <v>0.11010323</v>
      </c>
    </row>
    <row r="10324" customFormat="false" ht="15" hidden="false" customHeight="false" outlineLevel="0" collapsed="false">
      <c r="A10324" s="0" t="s">
        <v>5097</v>
      </c>
      <c r="B10324" s="0" t="s">
        <v>33</v>
      </c>
      <c r="C10324" s="0" t="n">
        <v>2009</v>
      </c>
      <c r="D10324" s="0" t="s">
        <v>58</v>
      </c>
      <c r="E10324" s="0" t="s">
        <v>418</v>
      </c>
      <c r="F10324" s="0" t="n">
        <v>0.1</v>
      </c>
      <c r="G10324" s="0" t="n">
        <v>0</v>
      </c>
      <c r="H10324" s="0" t="n">
        <v>0</v>
      </c>
      <c r="I10324" s="0" t="n">
        <v>0.01</v>
      </c>
      <c r="J10324" s="0" t="n">
        <v>0.11</v>
      </c>
      <c r="N10324" s="0" t="s">
        <v>35</v>
      </c>
      <c r="P10324" s="0" t="n">
        <f aca="false">IF(AND(OR(Dashboard!$B$5="All",D10324=Dashboard!$B$5),OR(Dashboard!$D$5="All",N10324=Dashboard!$D$5),OR(AND(C10324&lt;&gt;"",C10324&gt;=Dashboard!$F$5,C10324&lt;=Dashboard!$H$5),AND(C10324="",Dashboard!$F$5&lt;=1980,Dashboard!$H$5&gt;=2016))),1,0)</f>
        <v>1</v>
      </c>
      <c r="Q10324" s="0" t="n">
        <f aca="false">J10324*P10324+ROW()*0.00000001</f>
        <v>0.11010324</v>
      </c>
    </row>
    <row r="10325" customFormat="false" ht="15" hidden="false" customHeight="false" outlineLevel="0" collapsed="false">
      <c r="A10325" s="0" t="s">
        <v>7487</v>
      </c>
      <c r="B10325" s="0" t="s">
        <v>50</v>
      </c>
      <c r="C10325" s="0" t="n">
        <v>2005</v>
      </c>
      <c r="D10325" s="0" t="s">
        <v>48</v>
      </c>
      <c r="E10325" s="0" t="s">
        <v>195</v>
      </c>
      <c r="F10325" s="0" t="n">
        <v>0.08</v>
      </c>
      <c r="G10325" s="0" t="n">
        <v>0.02</v>
      </c>
      <c r="H10325" s="0" t="n">
        <v>0</v>
      </c>
      <c r="I10325" s="0" t="n">
        <v>0.01</v>
      </c>
      <c r="J10325" s="0" t="n">
        <v>0.11</v>
      </c>
      <c r="K10325" s="0" t="n">
        <v>75</v>
      </c>
      <c r="L10325" s="0" t="n">
        <v>7</v>
      </c>
      <c r="M10325" s="0" t="s">
        <v>36</v>
      </c>
      <c r="N10325" s="0" t="s">
        <v>35</v>
      </c>
      <c r="O10325" s="0" t="s">
        <v>37</v>
      </c>
      <c r="P10325" s="0" t="n">
        <f aca="false">IF(AND(OR(Dashboard!$B$5="All",D10325=Dashboard!$B$5),OR(Dashboard!$D$5="All",N10325=Dashboard!$D$5),OR(AND(C10325&lt;&gt;"",C10325&gt;=Dashboard!$F$5,C10325&lt;=Dashboard!$H$5),AND(C10325="",Dashboard!$F$5&lt;=1980,Dashboard!$H$5&gt;=2016))),1,0)</f>
        <v>1</v>
      </c>
      <c r="Q10325" s="0" t="n">
        <f aca="false">J10325*P10325+ROW()*0.00000001</f>
        <v>0.11010325</v>
      </c>
    </row>
    <row r="10326" customFormat="false" ht="15" hidden="false" customHeight="false" outlineLevel="0" collapsed="false">
      <c r="A10326" s="0" t="s">
        <v>7488</v>
      </c>
      <c r="B10326" s="0" t="s">
        <v>85</v>
      </c>
      <c r="C10326" s="0" t="n">
        <v>2005</v>
      </c>
      <c r="D10326" s="0" t="s">
        <v>71</v>
      </c>
      <c r="E10326" s="0" t="s">
        <v>35</v>
      </c>
      <c r="F10326" s="0" t="n">
        <v>0.08</v>
      </c>
      <c r="G10326" s="0" t="n">
        <v>0.03</v>
      </c>
      <c r="H10326" s="0" t="n">
        <v>0</v>
      </c>
      <c r="I10326" s="0" t="n">
        <v>0</v>
      </c>
      <c r="J10326" s="0" t="n">
        <v>0.11</v>
      </c>
      <c r="K10326" s="0" t="n">
        <v>56</v>
      </c>
      <c r="M10326" s="0" t="s">
        <v>36</v>
      </c>
      <c r="N10326" s="0" t="s">
        <v>35</v>
      </c>
      <c r="O10326" s="0" t="s">
        <v>53</v>
      </c>
      <c r="P10326" s="0" t="n">
        <f aca="false">IF(AND(OR(Dashboard!$B$5="All",D10326=Dashboard!$B$5),OR(Dashboard!$D$5="All",N10326=Dashboard!$D$5),OR(AND(C10326&lt;&gt;"",C10326&gt;=Dashboard!$F$5,C10326&lt;=Dashboard!$H$5),AND(C10326="",Dashboard!$F$5&lt;=1980,Dashboard!$H$5&gt;=2016))),1,0)</f>
        <v>1</v>
      </c>
      <c r="Q10326" s="0" t="n">
        <f aca="false">J10326*P10326+ROW()*0.00000001</f>
        <v>0.11010326</v>
      </c>
    </row>
    <row r="10327" customFormat="false" ht="15" hidden="false" customHeight="false" outlineLevel="0" collapsed="false">
      <c r="A10327" s="0" t="s">
        <v>3629</v>
      </c>
      <c r="B10327" s="0" t="s">
        <v>94</v>
      </c>
      <c r="C10327" s="0" t="n">
        <v>2015</v>
      </c>
      <c r="D10327" s="0" t="s">
        <v>46</v>
      </c>
      <c r="E10327" s="0" t="s">
        <v>328</v>
      </c>
      <c r="F10327" s="0" t="n">
        <v>0</v>
      </c>
      <c r="G10327" s="0" t="n">
        <v>0.01</v>
      </c>
      <c r="H10327" s="0" t="n">
        <v>0.09</v>
      </c>
      <c r="I10327" s="0" t="n">
        <v>0</v>
      </c>
      <c r="J10327" s="0" t="n">
        <v>0.11</v>
      </c>
      <c r="K10327" s="0" t="n">
        <v>69</v>
      </c>
      <c r="L10327" s="0" t="n">
        <v>8</v>
      </c>
      <c r="M10327" s="0" t="s">
        <v>103</v>
      </c>
      <c r="N10327" s="0" t="s">
        <v>74</v>
      </c>
      <c r="O10327" s="0" t="s">
        <v>67</v>
      </c>
      <c r="P10327" s="0" t="n">
        <f aca="false">IF(AND(OR(Dashboard!$B$5="All",D10327=Dashboard!$B$5),OR(Dashboard!$D$5="All",N10327=Dashboard!$D$5),OR(AND(C10327&lt;&gt;"",C10327&gt;=Dashboard!$F$5,C10327&lt;=Dashboard!$H$5),AND(C10327="",Dashboard!$F$5&lt;=1980,Dashboard!$H$5&gt;=2016))),1,0)</f>
        <v>1</v>
      </c>
      <c r="Q10327" s="0" t="n">
        <f aca="false">J10327*P10327+ROW()*0.00000001</f>
        <v>0.11010327</v>
      </c>
    </row>
    <row r="10328" customFormat="false" ht="15" hidden="false" customHeight="false" outlineLevel="0" collapsed="false">
      <c r="A10328" s="0" t="s">
        <v>7489</v>
      </c>
      <c r="B10328" s="0" t="s">
        <v>117</v>
      </c>
      <c r="C10328" s="0" t="n">
        <v>2000</v>
      </c>
      <c r="D10328" s="0" t="s">
        <v>52</v>
      </c>
      <c r="E10328" s="0" t="s">
        <v>2951</v>
      </c>
      <c r="F10328" s="0" t="n">
        <v>0</v>
      </c>
      <c r="G10328" s="0" t="n">
        <v>0</v>
      </c>
      <c r="H10328" s="0" t="n">
        <v>0.1</v>
      </c>
      <c r="I10328" s="0" t="n">
        <v>0.01</v>
      </c>
      <c r="J10328" s="0" t="n">
        <v>0.11</v>
      </c>
      <c r="N10328" s="0" t="s">
        <v>74</v>
      </c>
      <c r="P10328" s="0" t="n">
        <f aca="false">IF(AND(OR(Dashboard!$B$5="All",D10328=Dashboard!$B$5),OR(Dashboard!$D$5="All",N10328=Dashboard!$D$5),OR(AND(C10328&lt;&gt;"",C10328&gt;=Dashboard!$F$5,C10328&lt;=Dashboard!$H$5),AND(C10328="",Dashboard!$F$5&lt;=1980,Dashboard!$H$5&gt;=2016))),1,0)</f>
        <v>1</v>
      </c>
      <c r="Q10328" s="0" t="n">
        <f aca="false">J10328*P10328+ROW()*0.00000001</f>
        <v>0.11010328</v>
      </c>
    </row>
    <row r="10329" customFormat="false" ht="15" hidden="false" customHeight="false" outlineLevel="0" collapsed="false">
      <c r="A10329" s="0" t="s">
        <v>7490</v>
      </c>
      <c r="B10329" s="0" t="s">
        <v>33</v>
      </c>
      <c r="C10329" s="0" t="n">
        <v>2009</v>
      </c>
      <c r="D10329" s="0" t="s">
        <v>34</v>
      </c>
      <c r="E10329" s="0" t="s">
        <v>2960</v>
      </c>
      <c r="F10329" s="0" t="n">
        <v>0.1</v>
      </c>
      <c r="G10329" s="0" t="n">
        <v>0</v>
      </c>
      <c r="H10329" s="0" t="n">
        <v>0</v>
      </c>
      <c r="I10329" s="0" t="n">
        <v>0.01</v>
      </c>
      <c r="J10329" s="0" t="n">
        <v>0.11</v>
      </c>
      <c r="M10329" s="0" t="s">
        <v>36</v>
      </c>
      <c r="N10329" s="0" t="s">
        <v>35</v>
      </c>
      <c r="P10329" s="0" t="n">
        <f aca="false">IF(AND(OR(Dashboard!$B$5="All",D10329=Dashboard!$B$5),OR(Dashboard!$D$5="All",N10329=Dashboard!$D$5),OR(AND(C10329&lt;&gt;"",C10329&gt;=Dashboard!$F$5,C10329&lt;=Dashboard!$H$5),AND(C10329="",Dashboard!$F$5&lt;=1980,Dashboard!$H$5&gt;=2016))),1,0)</f>
        <v>1</v>
      </c>
      <c r="Q10329" s="0" t="n">
        <f aca="false">J10329*P10329+ROW()*0.00000001</f>
        <v>0.11010329</v>
      </c>
    </row>
    <row r="10330" customFormat="false" ht="15" hidden="false" customHeight="false" outlineLevel="0" collapsed="false">
      <c r="A10330" s="0" t="s">
        <v>5342</v>
      </c>
      <c r="B10330" s="0" t="s">
        <v>70</v>
      </c>
      <c r="C10330" s="0" t="n">
        <v>2009</v>
      </c>
      <c r="D10330" s="0" t="s">
        <v>52</v>
      </c>
      <c r="E10330" s="0" t="s">
        <v>481</v>
      </c>
      <c r="F10330" s="0" t="n">
        <v>0.1</v>
      </c>
      <c r="G10330" s="0" t="n">
        <v>0</v>
      </c>
      <c r="H10330" s="0" t="n">
        <v>0</v>
      </c>
      <c r="I10330" s="0" t="n">
        <v>0.01</v>
      </c>
      <c r="J10330" s="0" t="n">
        <v>0.11</v>
      </c>
      <c r="M10330" s="0" t="s">
        <v>103</v>
      </c>
      <c r="N10330" s="0" t="s">
        <v>74</v>
      </c>
      <c r="P10330" s="0" t="n">
        <f aca="false">IF(AND(OR(Dashboard!$B$5="All",D10330=Dashboard!$B$5),OR(Dashboard!$D$5="All",N10330=Dashboard!$D$5),OR(AND(C10330&lt;&gt;"",C10330&gt;=Dashboard!$F$5,C10330&lt;=Dashboard!$H$5),AND(C10330="",Dashboard!$F$5&lt;=1980,Dashboard!$H$5&gt;=2016))),1,0)</f>
        <v>1</v>
      </c>
      <c r="Q10330" s="0" t="n">
        <f aca="false">J10330*P10330+ROW()*0.00000001</f>
        <v>0.1101033</v>
      </c>
    </row>
    <row r="10331" customFormat="false" ht="15" hidden="false" customHeight="false" outlineLevel="0" collapsed="false">
      <c r="A10331" s="0" t="s">
        <v>7491</v>
      </c>
      <c r="B10331" s="0" t="s">
        <v>76</v>
      </c>
      <c r="C10331" s="0" t="n">
        <v>2000</v>
      </c>
      <c r="D10331" s="0" t="s">
        <v>48</v>
      </c>
      <c r="E10331" s="0" t="s">
        <v>1374</v>
      </c>
      <c r="F10331" s="0" t="n">
        <v>0.05</v>
      </c>
      <c r="G10331" s="0" t="n">
        <v>0.04</v>
      </c>
      <c r="H10331" s="0" t="n">
        <v>0</v>
      </c>
      <c r="I10331" s="0" t="n">
        <v>0.01</v>
      </c>
      <c r="J10331" s="0" t="n">
        <v>0.11</v>
      </c>
      <c r="K10331" s="0" t="n">
        <v>79</v>
      </c>
      <c r="M10331" s="0" t="s">
        <v>36</v>
      </c>
      <c r="N10331" s="0" t="s">
        <v>74</v>
      </c>
      <c r="O10331" s="0" t="s">
        <v>37</v>
      </c>
      <c r="P10331" s="0" t="n">
        <f aca="false">IF(AND(OR(Dashboard!$B$5="All",D10331=Dashboard!$B$5),OR(Dashboard!$D$5="All",N10331=Dashboard!$D$5),OR(AND(C10331&lt;&gt;"",C10331&gt;=Dashboard!$F$5,C10331&lt;=Dashboard!$H$5),AND(C10331="",Dashboard!$F$5&lt;=1980,Dashboard!$H$5&gt;=2016))),1,0)</f>
        <v>1</v>
      </c>
      <c r="Q10331" s="0" t="n">
        <f aca="false">J10331*P10331+ROW()*0.00000001</f>
        <v>0.11010331</v>
      </c>
    </row>
    <row r="10332" customFormat="false" ht="15" hidden="false" customHeight="false" outlineLevel="0" collapsed="false">
      <c r="A10332" s="0" t="s">
        <v>6933</v>
      </c>
      <c r="B10332" s="0" t="s">
        <v>97</v>
      </c>
      <c r="C10332" s="0" t="n">
        <v>2011</v>
      </c>
      <c r="D10332" s="0" t="s">
        <v>102</v>
      </c>
      <c r="E10332" s="0" t="s">
        <v>2792</v>
      </c>
      <c r="F10332" s="0" t="n">
        <v>0.05</v>
      </c>
      <c r="G10332" s="0" t="n">
        <v>0.01</v>
      </c>
      <c r="H10332" s="0" t="n">
        <v>0.04</v>
      </c>
      <c r="I10332" s="0" t="n">
        <v>0.01</v>
      </c>
      <c r="J10332" s="0" t="n">
        <v>0.11</v>
      </c>
      <c r="K10332" s="0" t="n">
        <v>64</v>
      </c>
      <c r="L10332" s="0" t="n">
        <v>6.1</v>
      </c>
      <c r="M10332" s="0" t="s">
        <v>103</v>
      </c>
      <c r="N10332" s="0" t="s">
        <v>35</v>
      </c>
      <c r="O10332" s="0" t="s">
        <v>67</v>
      </c>
      <c r="P10332" s="0" t="n">
        <f aca="false">IF(AND(OR(Dashboard!$B$5="All",D10332=Dashboard!$B$5),OR(Dashboard!$D$5="All",N10332=Dashboard!$D$5),OR(AND(C10332&lt;&gt;"",C10332&gt;=Dashboard!$F$5,C10332&lt;=Dashboard!$H$5),AND(C10332="",Dashboard!$F$5&lt;=1980,Dashboard!$H$5&gt;=2016))),1,0)</f>
        <v>1</v>
      </c>
      <c r="Q10332" s="0" t="n">
        <f aca="false">J10332*P10332+ROW()*0.00000001</f>
        <v>0.11010332</v>
      </c>
    </row>
    <row r="10333" customFormat="false" ht="15" hidden="false" customHeight="false" outlineLevel="0" collapsed="false">
      <c r="A10333" s="0" t="s">
        <v>7492</v>
      </c>
      <c r="B10333" s="0" t="s">
        <v>50</v>
      </c>
      <c r="C10333" s="0" t="n">
        <v>2010</v>
      </c>
      <c r="D10333" s="0" t="s">
        <v>71</v>
      </c>
      <c r="E10333" s="0" t="s">
        <v>195</v>
      </c>
      <c r="F10333" s="0" t="n">
        <v>0.1</v>
      </c>
      <c r="G10333" s="0" t="n">
        <v>0</v>
      </c>
      <c r="H10333" s="0" t="n">
        <v>0</v>
      </c>
      <c r="I10333" s="0" t="n">
        <v>0.01</v>
      </c>
      <c r="J10333" s="0" t="n">
        <v>0.11</v>
      </c>
      <c r="N10333" s="0" t="s">
        <v>35</v>
      </c>
      <c r="P10333" s="0" t="n">
        <f aca="false">IF(AND(OR(Dashboard!$B$5="All",D10333=Dashboard!$B$5),OR(Dashboard!$D$5="All",N10333=Dashboard!$D$5),OR(AND(C10333&lt;&gt;"",C10333&gt;=Dashboard!$F$5,C10333&lt;=Dashboard!$H$5),AND(C10333="",Dashboard!$F$5&lt;=1980,Dashboard!$H$5&gt;=2016))),1,0)</f>
        <v>1</v>
      </c>
      <c r="Q10333" s="0" t="n">
        <f aca="false">J10333*P10333+ROW()*0.00000001</f>
        <v>0.11010333</v>
      </c>
    </row>
    <row r="10334" customFormat="false" ht="15" hidden="false" customHeight="false" outlineLevel="0" collapsed="false">
      <c r="A10334" s="0" t="s">
        <v>7493</v>
      </c>
      <c r="B10334" s="0" t="s">
        <v>85</v>
      </c>
      <c r="C10334" s="0" t="n">
        <v>2005</v>
      </c>
      <c r="D10334" s="0" t="s">
        <v>16</v>
      </c>
      <c r="E10334" s="0" t="s">
        <v>211</v>
      </c>
      <c r="F10334" s="0" t="n">
        <v>0.08</v>
      </c>
      <c r="G10334" s="0" t="n">
        <v>0.03</v>
      </c>
      <c r="H10334" s="0" t="n">
        <v>0</v>
      </c>
      <c r="I10334" s="0" t="n">
        <v>0</v>
      </c>
      <c r="J10334" s="0" t="n">
        <v>0.11</v>
      </c>
      <c r="K10334" s="0" t="n">
        <v>77</v>
      </c>
      <c r="L10334" s="0" t="n">
        <v>9.1</v>
      </c>
      <c r="M10334" s="0" t="s">
        <v>36</v>
      </c>
      <c r="N10334" s="0" t="s">
        <v>35</v>
      </c>
      <c r="O10334" s="0" t="s">
        <v>37</v>
      </c>
      <c r="P10334" s="0" t="n">
        <f aca="false">IF(AND(OR(Dashboard!$B$5="All",D10334=Dashboard!$B$5),OR(Dashboard!$D$5="All",N10334=Dashboard!$D$5),OR(AND(C10334&lt;&gt;"",C10334&gt;=Dashboard!$F$5,C10334&lt;=Dashboard!$H$5),AND(C10334="",Dashboard!$F$5&lt;=1980,Dashboard!$H$5&gt;=2016))),1,0)</f>
        <v>1</v>
      </c>
      <c r="Q10334" s="0" t="n">
        <f aca="false">J10334*P10334+ROW()*0.00000001</f>
        <v>0.11010334</v>
      </c>
    </row>
    <row r="10335" customFormat="false" ht="15" hidden="false" customHeight="false" outlineLevel="0" collapsed="false">
      <c r="A10335" s="0" t="s">
        <v>6182</v>
      </c>
      <c r="B10335" s="0" t="s">
        <v>70</v>
      </c>
      <c r="C10335" s="0" t="n">
        <v>2014</v>
      </c>
      <c r="D10335" s="0" t="s">
        <v>41</v>
      </c>
      <c r="E10335" s="0" t="s">
        <v>689</v>
      </c>
      <c r="F10335" s="0" t="n">
        <v>0.09</v>
      </c>
      <c r="G10335" s="0" t="n">
        <v>0</v>
      </c>
      <c r="H10335" s="0" t="n">
        <v>0</v>
      </c>
      <c r="I10335" s="0" t="n">
        <v>0.02</v>
      </c>
      <c r="J10335" s="0" t="n">
        <v>0.11</v>
      </c>
      <c r="K10335" s="0" t="n">
        <v>67</v>
      </c>
      <c r="L10335" s="0" t="n">
        <v>4.6</v>
      </c>
      <c r="M10335" s="0" t="s">
        <v>36</v>
      </c>
      <c r="N10335" s="0" t="s">
        <v>74</v>
      </c>
      <c r="O10335" s="0" t="s">
        <v>67</v>
      </c>
      <c r="P10335" s="0" t="n">
        <f aca="false">IF(AND(OR(Dashboard!$B$5="All",D10335=Dashboard!$B$5),OR(Dashboard!$D$5="All",N10335=Dashboard!$D$5),OR(AND(C10335&lt;&gt;"",C10335&gt;=Dashboard!$F$5,C10335&lt;=Dashboard!$H$5),AND(C10335="",Dashboard!$F$5&lt;=1980,Dashboard!$H$5&gt;=2016))),1,0)</f>
        <v>1</v>
      </c>
      <c r="Q10335" s="0" t="n">
        <f aca="false">J10335*P10335+ROW()*0.00000001</f>
        <v>0.11010335</v>
      </c>
    </row>
    <row r="10336" customFormat="false" ht="15" hidden="false" customHeight="false" outlineLevel="0" collapsed="false">
      <c r="A10336" s="0" t="s">
        <v>6787</v>
      </c>
      <c r="B10336" s="0" t="s">
        <v>70</v>
      </c>
      <c r="C10336" s="0" t="n">
        <v>2009</v>
      </c>
      <c r="D10336" s="0" t="s">
        <v>16</v>
      </c>
      <c r="E10336" s="0" t="s">
        <v>243</v>
      </c>
      <c r="F10336" s="0" t="n">
        <v>0.09</v>
      </c>
      <c r="G10336" s="0" t="n">
        <v>0.01</v>
      </c>
      <c r="H10336" s="0" t="n">
        <v>0</v>
      </c>
      <c r="I10336" s="0" t="n">
        <v>0.01</v>
      </c>
      <c r="J10336" s="0" t="n">
        <v>0.11</v>
      </c>
      <c r="K10336" s="0" t="n">
        <v>53</v>
      </c>
      <c r="L10336" s="0" t="n">
        <v>4.8</v>
      </c>
      <c r="M10336" s="0" t="s">
        <v>125</v>
      </c>
      <c r="N10336" s="0" t="s">
        <v>74</v>
      </c>
      <c r="O10336" s="0" t="s">
        <v>53</v>
      </c>
      <c r="P10336" s="0" t="n">
        <f aca="false">IF(AND(OR(Dashboard!$B$5="All",D10336=Dashboard!$B$5),OR(Dashboard!$D$5="All",N10336=Dashboard!$D$5),OR(AND(C10336&lt;&gt;"",C10336&gt;=Dashboard!$F$5,C10336&lt;=Dashboard!$H$5),AND(C10336="",Dashboard!$F$5&lt;=1980,Dashboard!$H$5&gt;=2016))),1,0)</f>
        <v>1</v>
      </c>
      <c r="Q10336" s="0" t="n">
        <f aca="false">J10336*P10336+ROW()*0.00000001</f>
        <v>0.11010336</v>
      </c>
    </row>
    <row r="10337" customFormat="false" ht="15" hidden="false" customHeight="false" outlineLevel="0" collapsed="false">
      <c r="A10337" s="0" t="s">
        <v>7494</v>
      </c>
      <c r="B10337" s="0" t="s">
        <v>117</v>
      </c>
      <c r="C10337" s="0" t="n">
        <v>1999</v>
      </c>
      <c r="D10337" s="0" t="s">
        <v>34</v>
      </c>
      <c r="E10337" s="0" t="s">
        <v>3941</v>
      </c>
      <c r="F10337" s="0" t="n">
        <v>0.06</v>
      </c>
      <c r="G10337" s="0" t="n">
        <v>0.04</v>
      </c>
      <c r="H10337" s="0" t="n">
        <v>0</v>
      </c>
      <c r="I10337" s="0" t="n">
        <v>0.01</v>
      </c>
      <c r="J10337" s="0" t="n">
        <v>0.11</v>
      </c>
      <c r="N10337" s="0" t="s">
        <v>74</v>
      </c>
      <c r="P10337" s="0" t="n">
        <f aca="false">IF(AND(OR(Dashboard!$B$5="All",D10337=Dashboard!$B$5),OR(Dashboard!$D$5="All",N10337=Dashboard!$D$5),OR(AND(C10337&lt;&gt;"",C10337&gt;=Dashboard!$F$5,C10337&lt;=Dashboard!$H$5),AND(C10337="",Dashboard!$F$5&lt;=1980,Dashboard!$H$5&gt;=2016))),1,0)</f>
        <v>1</v>
      </c>
      <c r="Q10337" s="0" t="n">
        <f aca="false">J10337*P10337+ROW()*0.00000001</f>
        <v>0.11010337</v>
      </c>
    </row>
    <row r="10338" customFormat="false" ht="15" hidden="false" customHeight="false" outlineLevel="0" collapsed="false">
      <c r="A10338" s="0" t="s">
        <v>7495</v>
      </c>
      <c r="B10338" s="0" t="s">
        <v>164</v>
      </c>
      <c r="C10338" s="0" t="n">
        <v>2009</v>
      </c>
      <c r="D10338" s="0" t="s">
        <v>52</v>
      </c>
      <c r="E10338" s="0" t="s">
        <v>7496</v>
      </c>
      <c r="F10338" s="0" t="n">
        <v>0.09</v>
      </c>
      <c r="G10338" s="0" t="n">
        <v>0</v>
      </c>
      <c r="H10338" s="0" t="n">
        <v>0</v>
      </c>
      <c r="I10338" s="0" t="n">
        <v>0.01</v>
      </c>
      <c r="J10338" s="0" t="n">
        <v>0.11</v>
      </c>
      <c r="K10338" s="0" t="n">
        <v>77</v>
      </c>
      <c r="L10338" s="0" t="n">
        <v>6.5</v>
      </c>
      <c r="M10338" s="0" t="s">
        <v>103</v>
      </c>
      <c r="N10338" s="0" t="s">
        <v>74</v>
      </c>
      <c r="O10338" s="0" t="s">
        <v>37</v>
      </c>
      <c r="P10338" s="0" t="n">
        <f aca="false">IF(AND(OR(Dashboard!$B$5="All",D10338=Dashboard!$B$5),OR(Dashboard!$D$5="All",N10338=Dashboard!$D$5),OR(AND(C10338&lt;&gt;"",C10338&gt;=Dashboard!$F$5,C10338&lt;=Dashboard!$H$5),AND(C10338="",Dashboard!$F$5&lt;=1980,Dashboard!$H$5&gt;=2016))),1,0)</f>
        <v>1</v>
      </c>
      <c r="Q10338" s="0" t="n">
        <f aca="false">J10338*P10338+ROW()*0.00000001</f>
        <v>0.11010338</v>
      </c>
    </row>
    <row r="10339" customFormat="false" ht="15" hidden="false" customHeight="false" outlineLevel="0" collapsed="false">
      <c r="A10339" s="0" t="s">
        <v>7497</v>
      </c>
      <c r="B10339" s="0" t="s">
        <v>50</v>
      </c>
      <c r="C10339" s="0" t="n">
        <v>2005</v>
      </c>
      <c r="D10339" s="0" t="s">
        <v>46</v>
      </c>
      <c r="E10339" s="0" t="s">
        <v>35</v>
      </c>
      <c r="F10339" s="0" t="n">
        <v>0</v>
      </c>
      <c r="G10339" s="0" t="n">
        <v>0</v>
      </c>
      <c r="H10339" s="0" t="n">
        <v>0.11</v>
      </c>
      <c r="I10339" s="0" t="n">
        <v>0</v>
      </c>
      <c r="J10339" s="0" t="n">
        <v>0.11</v>
      </c>
      <c r="N10339" s="0" t="s">
        <v>35</v>
      </c>
      <c r="P10339" s="0" t="n">
        <f aca="false">IF(AND(OR(Dashboard!$B$5="All",D10339=Dashboard!$B$5),OR(Dashboard!$D$5="All",N10339=Dashboard!$D$5),OR(AND(C10339&lt;&gt;"",C10339&gt;=Dashboard!$F$5,C10339&lt;=Dashboard!$H$5),AND(C10339="",Dashboard!$F$5&lt;=1980,Dashboard!$H$5&gt;=2016))),1,0)</f>
        <v>1</v>
      </c>
      <c r="Q10339" s="0" t="n">
        <f aca="false">J10339*P10339+ROW()*0.00000001</f>
        <v>0.11010339</v>
      </c>
    </row>
    <row r="10340" customFormat="false" ht="15" hidden="false" customHeight="false" outlineLevel="0" collapsed="false">
      <c r="A10340" s="0" t="s">
        <v>4409</v>
      </c>
      <c r="B10340" s="0" t="s">
        <v>64</v>
      </c>
      <c r="C10340" s="0" t="n">
        <v>2010</v>
      </c>
      <c r="D10340" s="0" t="s">
        <v>16</v>
      </c>
      <c r="E10340" s="0" t="s">
        <v>91</v>
      </c>
      <c r="F10340" s="0" t="n">
        <v>0.1</v>
      </c>
      <c r="G10340" s="0" t="n">
        <v>0</v>
      </c>
      <c r="H10340" s="0" t="n">
        <v>0</v>
      </c>
      <c r="I10340" s="0" t="n">
        <v>0.01</v>
      </c>
      <c r="J10340" s="0" t="n">
        <v>0.11</v>
      </c>
      <c r="K10340" s="0" t="n">
        <v>62</v>
      </c>
      <c r="L10340" s="0" t="n">
        <v>6.2</v>
      </c>
      <c r="M10340" s="0" t="s">
        <v>125</v>
      </c>
      <c r="N10340" s="0" t="s">
        <v>66</v>
      </c>
      <c r="O10340" s="0" t="s">
        <v>67</v>
      </c>
      <c r="P10340" s="0" t="n">
        <f aca="false">IF(AND(OR(Dashboard!$B$5="All",D10340=Dashboard!$B$5),OR(Dashboard!$D$5="All",N10340=Dashboard!$D$5),OR(AND(C10340&lt;&gt;"",C10340&gt;=Dashboard!$F$5,C10340&lt;=Dashboard!$H$5),AND(C10340="",Dashboard!$F$5&lt;=1980,Dashboard!$H$5&gt;=2016))),1,0)</f>
        <v>1</v>
      </c>
      <c r="Q10340" s="0" t="n">
        <f aca="false">J10340*P10340+ROW()*0.00000001</f>
        <v>0.1101034</v>
      </c>
    </row>
    <row r="10341" customFormat="false" ht="15" hidden="false" customHeight="false" outlineLevel="0" collapsed="false">
      <c r="A10341" s="0" t="s">
        <v>7498</v>
      </c>
      <c r="B10341" s="0" t="s">
        <v>50</v>
      </c>
      <c r="C10341" s="0" t="n">
        <v>2008</v>
      </c>
      <c r="D10341" s="0" t="s">
        <v>58</v>
      </c>
      <c r="E10341" s="0" t="s">
        <v>4798</v>
      </c>
      <c r="F10341" s="0" t="n">
        <v>0.1</v>
      </c>
      <c r="G10341" s="0" t="n">
        <v>0</v>
      </c>
      <c r="H10341" s="0" t="n">
        <v>0</v>
      </c>
      <c r="I10341" s="0" t="n">
        <v>0.01</v>
      </c>
      <c r="J10341" s="0" t="n">
        <v>0.11</v>
      </c>
      <c r="M10341" s="0" t="s">
        <v>125</v>
      </c>
      <c r="N10341" s="0" t="s">
        <v>35</v>
      </c>
      <c r="P10341" s="0" t="n">
        <f aca="false">IF(AND(OR(Dashboard!$B$5="All",D10341=Dashboard!$B$5),OR(Dashboard!$D$5="All",N10341=Dashboard!$D$5),OR(AND(C10341&lt;&gt;"",C10341&gt;=Dashboard!$F$5,C10341&lt;=Dashboard!$H$5),AND(C10341="",Dashboard!$F$5&lt;=1980,Dashboard!$H$5&gt;=2016))),1,0)</f>
        <v>1</v>
      </c>
      <c r="Q10341" s="0" t="n">
        <f aca="false">J10341*P10341+ROW()*0.00000001</f>
        <v>0.11010341</v>
      </c>
    </row>
    <row r="10342" customFormat="false" ht="15" hidden="false" customHeight="false" outlineLevel="0" collapsed="false">
      <c r="A10342" s="0" t="s">
        <v>7499</v>
      </c>
      <c r="B10342" s="0" t="s">
        <v>76</v>
      </c>
      <c r="C10342" s="0" t="n">
        <v>2006</v>
      </c>
      <c r="D10342" s="0" t="s">
        <v>114</v>
      </c>
      <c r="E10342" s="0" t="s">
        <v>6736</v>
      </c>
      <c r="F10342" s="0" t="n">
        <v>0</v>
      </c>
      <c r="G10342" s="0" t="n">
        <v>0</v>
      </c>
      <c r="H10342" s="0" t="n">
        <v>0.11</v>
      </c>
      <c r="I10342" s="0" t="n">
        <v>0</v>
      </c>
      <c r="J10342" s="0" t="n">
        <v>0.11</v>
      </c>
      <c r="N10342" s="0" t="s">
        <v>74</v>
      </c>
      <c r="P10342" s="0" t="n">
        <f aca="false">IF(AND(OR(Dashboard!$B$5="All",D10342=Dashboard!$B$5),OR(Dashboard!$D$5="All",N10342=Dashboard!$D$5),OR(AND(C10342&lt;&gt;"",C10342&gt;=Dashboard!$F$5,C10342&lt;=Dashboard!$H$5),AND(C10342="",Dashboard!$F$5&lt;=1980,Dashboard!$H$5&gt;=2016))),1,0)</f>
        <v>1</v>
      </c>
      <c r="Q10342" s="0" t="n">
        <f aca="false">J10342*P10342+ROW()*0.00000001</f>
        <v>0.11010342</v>
      </c>
    </row>
    <row r="10343" customFormat="false" ht="15" hidden="false" customHeight="false" outlineLevel="0" collapsed="false">
      <c r="A10343" s="0" t="s">
        <v>3824</v>
      </c>
      <c r="B10343" s="0" t="s">
        <v>50</v>
      </c>
      <c r="C10343" s="0" t="n">
        <v>2009</v>
      </c>
      <c r="D10343" s="0" t="s">
        <v>58</v>
      </c>
      <c r="E10343" s="0" t="s">
        <v>124</v>
      </c>
      <c r="F10343" s="0" t="n">
        <v>0.07</v>
      </c>
      <c r="G10343" s="0" t="n">
        <v>0.03</v>
      </c>
      <c r="H10343" s="0" t="n">
        <v>0</v>
      </c>
      <c r="I10343" s="0" t="n">
        <v>0.01</v>
      </c>
      <c r="J10343" s="0" t="n">
        <v>0.11</v>
      </c>
      <c r="K10343" s="0" t="n">
        <v>82</v>
      </c>
      <c r="L10343" s="0" t="n">
        <v>7.3</v>
      </c>
      <c r="M10343" s="0" t="s">
        <v>36</v>
      </c>
      <c r="N10343" s="0" t="s">
        <v>35</v>
      </c>
      <c r="O10343" s="0" t="s">
        <v>42</v>
      </c>
      <c r="P10343" s="0" t="n">
        <f aca="false">IF(AND(OR(Dashboard!$B$5="All",D10343=Dashboard!$B$5),OR(Dashboard!$D$5="All",N10343=Dashboard!$D$5),OR(AND(C10343&lt;&gt;"",C10343&gt;=Dashboard!$F$5,C10343&lt;=Dashboard!$H$5),AND(C10343="",Dashboard!$F$5&lt;=1980,Dashboard!$H$5&gt;=2016))),1,0)</f>
        <v>1</v>
      </c>
      <c r="Q10343" s="0" t="n">
        <f aca="false">J10343*P10343+ROW()*0.00000001</f>
        <v>0.11010343</v>
      </c>
    </row>
    <row r="10344" customFormat="false" ht="15" hidden="false" customHeight="false" outlineLevel="0" collapsed="false">
      <c r="A10344" s="0" t="s">
        <v>2163</v>
      </c>
      <c r="B10344" s="0" t="s">
        <v>172</v>
      </c>
      <c r="C10344" s="0" t="n">
        <v>2015</v>
      </c>
      <c r="D10344" s="0" t="s">
        <v>34</v>
      </c>
      <c r="E10344" s="0" t="s">
        <v>220</v>
      </c>
      <c r="F10344" s="0" t="n">
        <v>0.04</v>
      </c>
      <c r="G10344" s="0" t="n">
        <v>0.06</v>
      </c>
      <c r="H10344" s="0" t="n">
        <v>0</v>
      </c>
      <c r="I10344" s="0" t="n">
        <v>0.01</v>
      </c>
      <c r="J10344" s="0" t="n">
        <v>0.11</v>
      </c>
      <c r="K10344" s="0" t="n">
        <v>85</v>
      </c>
      <c r="L10344" s="0" t="n">
        <v>6.2</v>
      </c>
      <c r="M10344" s="0" t="s">
        <v>36</v>
      </c>
      <c r="N10344" s="0" t="s">
        <v>66</v>
      </c>
      <c r="O10344" s="0" t="s">
        <v>42</v>
      </c>
      <c r="P10344" s="0" t="n">
        <f aca="false">IF(AND(OR(Dashboard!$B$5="All",D10344=Dashboard!$B$5),OR(Dashboard!$D$5="All",N10344=Dashboard!$D$5),OR(AND(C10344&lt;&gt;"",C10344&gt;=Dashboard!$F$5,C10344&lt;=Dashboard!$H$5),AND(C10344="",Dashboard!$F$5&lt;=1980,Dashboard!$H$5&gt;=2016))),1,0)</f>
        <v>1</v>
      </c>
      <c r="Q10344" s="0" t="n">
        <f aca="false">J10344*P10344+ROW()*0.00000001</f>
        <v>0.11010344</v>
      </c>
    </row>
    <row r="10345" customFormat="false" ht="15" hidden="false" customHeight="false" outlineLevel="0" collapsed="false">
      <c r="A10345" s="0" t="s">
        <v>7500</v>
      </c>
      <c r="B10345" s="0" t="s">
        <v>117</v>
      </c>
      <c r="C10345" s="0" t="n">
        <v>1995</v>
      </c>
      <c r="D10345" s="0" t="s">
        <v>34</v>
      </c>
      <c r="E10345" s="0" t="s">
        <v>3757</v>
      </c>
      <c r="F10345" s="0" t="n">
        <v>0</v>
      </c>
      <c r="G10345" s="0" t="n">
        <v>0</v>
      </c>
      <c r="H10345" s="0" t="n">
        <v>0.1</v>
      </c>
      <c r="I10345" s="0" t="n">
        <v>0.01</v>
      </c>
      <c r="J10345" s="0" t="n">
        <v>0.11</v>
      </c>
      <c r="N10345" s="0" t="s">
        <v>74</v>
      </c>
      <c r="P10345" s="0" t="n">
        <f aca="false">IF(AND(OR(Dashboard!$B$5="All",D10345=Dashboard!$B$5),OR(Dashboard!$D$5="All",N10345=Dashboard!$D$5),OR(AND(C10345&lt;&gt;"",C10345&gt;=Dashboard!$F$5,C10345&lt;=Dashboard!$H$5),AND(C10345="",Dashboard!$F$5&lt;=1980,Dashboard!$H$5&gt;=2016))),1,0)</f>
        <v>1</v>
      </c>
      <c r="Q10345" s="0" t="n">
        <f aca="false">J10345*P10345+ROW()*0.00000001</f>
        <v>0.11010345</v>
      </c>
    </row>
    <row r="10346" customFormat="false" ht="15" hidden="false" customHeight="false" outlineLevel="0" collapsed="false">
      <c r="A10346" s="0" t="s">
        <v>1957</v>
      </c>
      <c r="B10346" s="0" t="s">
        <v>186</v>
      </c>
      <c r="C10346" s="0" t="n">
        <v>2005</v>
      </c>
      <c r="D10346" s="0" t="s">
        <v>34</v>
      </c>
      <c r="E10346" s="0" t="s">
        <v>142</v>
      </c>
      <c r="F10346" s="0" t="n">
        <v>0.08</v>
      </c>
      <c r="G10346" s="0" t="n">
        <v>0.02</v>
      </c>
      <c r="H10346" s="0" t="n">
        <v>0</v>
      </c>
      <c r="I10346" s="0" t="n">
        <v>0</v>
      </c>
      <c r="J10346" s="0" t="n">
        <v>0.11</v>
      </c>
      <c r="K10346" s="0" t="n">
        <v>82</v>
      </c>
      <c r="L10346" s="0" t="n">
        <v>4.8</v>
      </c>
      <c r="M10346" s="0" t="s">
        <v>36</v>
      </c>
      <c r="N10346" s="0" t="s">
        <v>35</v>
      </c>
      <c r="O10346" s="0" t="s">
        <v>42</v>
      </c>
      <c r="P10346" s="0" t="n">
        <f aca="false">IF(AND(OR(Dashboard!$B$5="All",D10346=Dashboard!$B$5),OR(Dashboard!$D$5="All",N10346=Dashboard!$D$5),OR(AND(C10346&lt;&gt;"",C10346&gt;=Dashboard!$F$5,C10346&lt;=Dashboard!$H$5),AND(C10346="",Dashboard!$F$5&lt;=1980,Dashboard!$H$5&gt;=2016))),1,0)</f>
        <v>1</v>
      </c>
      <c r="Q10346" s="0" t="n">
        <f aca="false">J10346*P10346+ROW()*0.00000001</f>
        <v>0.11010346</v>
      </c>
    </row>
    <row r="10347" customFormat="false" ht="15" hidden="false" customHeight="false" outlineLevel="0" collapsed="false">
      <c r="A10347" s="0" t="s">
        <v>7501</v>
      </c>
      <c r="B10347" s="0" t="s">
        <v>117</v>
      </c>
      <c r="C10347" s="0" t="n">
        <v>1994</v>
      </c>
      <c r="D10347" s="0" t="s">
        <v>56</v>
      </c>
      <c r="E10347" s="0" t="s">
        <v>449</v>
      </c>
      <c r="F10347" s="0" t="n">
        <v>0.06</v>
      </c>
      <c r="G10347" s="0" t="n">
        <v>0.04</v>
      </c>
      <c r="H10347" s="0" t="n">
        <v>0</v>
      </c>
      <c r="I10347" s="0" t="n">
        <v>0.01</v>
      </c>
      <c r="J10347" s="0" t="n">
        <v>0.11</v>
      </c>
      <c r="N10347" s="0" t="s">
        <v>74</v>
      </c>
      <c r="P10347" s="0" t="n">
        <f aca="false">IF(AND(OR(Dashboard!$B$5="All",D10347=Dashboard!$B$5),OR(Dashboard!$D$5="All",N10347=Dashboard!$D$5),OR(AND(C10347&lt;&gt;"",C10347&gt;=Dashboard!$F$5,C10347&lt;=Dashboard!$H$5),AND(C10347="",Dashboard!$F$5&lt;=1980,Dashboard!$H$5&gt;=2016))),1,0)</f>
        <v>1</v>
      </c>
      <c r="Q10347" s="0" t="n">
        <f aca="false">J10347*P10347+ROW()*0.00000001</f>
        <v>0.11010347</v>
      </c>
    </row>
    <row r="10348" customFormat="false" ht="15" hidden="false" customHeight="false" outlineLevel="0" collapsed="false">
      <c r="A10348" s="0" t="s">
        <v>7502</v>
      </c>
      <c r="B10348" s="0" t="s">
        <v>33</v>
      </c>
      <c r="C10348" s="0" t="n">
        <v>2008</v>
      </c>
      <c r="D10348" s="0" t="s">
        <v>52</v>
      </c>
      <c r="E10348" s="0" t="s">
        <v>124</v>
      </c>
      <c r="F10348" s="0" t="n">
        <v>0.09</v>
      </c>
      <c r="G10348" s="0" t="n">
        <v>0.01</v>
      </c>
      <c r="H10348" s="0" t="n">
        <v>0</v>
      </c>
      <c r="I10348" s="0" t="n">
        <v>0.01</v>
      </c>
      <c r="J10348" s="0" t="n">
        <v>0.11</v>
      </c>
      <c r="N10348" s="0" t="s">
        <v>35</v>
      </c>
      <c r="P10348" s="0" t="n">
        <f aca="false">IF(AND(OR(Dashboard!$B$5="All",D10348=Dashboard!$B$5),OR(Dashboard!$D$5="All",N10348=Dashboard!$D$5),OR(AND(C10348&lt;&gt;"",C10348&gt;=Dashboard!$F$5,C10348&lt;=Dashboard!$H$5),AND(C10348="",Dashboard!$F$5&lt;=1980,Dashboard!$H$5&gt;=2016))),1,0)</f>
        <v>1</v>
      </c>
      <c r="Q10348" s="0" t="n">
        <f aca="false">J10348*P10348+ROW()*0.00000001</f>
        <v>0.11010348</v>
      </c>
    </row>
    <row r="10349" customFormat="false" ht="15" hidden="false" customHeight="false" outlineLevel="0" collapsed="false">
      <c r="A10349" s="0" t="s">
        <v>7503</v>
      </c>
      <c r="B10349" s="0" t="s">
        <v>50</v>
      </c>
      <c r="C10349" s="0" t="n">
        <v>2007</v>
      </c>
      <c r="D10349" s="0" t="s">
        <v>48</v>
      </c>
      <c r="E10349" s="0" t="s">
        <v>1169</v>
      </c>
      <c r="F10349" s="0" t="n">
        <v>0.1</v>
      </c>
      <c r="G10349" s="0" t="n">
        <v>0</v>
      </c>
      <c r="H10349" s="0" t="n">
        <v>0</v>
      </c>
      <c r="I10349" s="0" t="n">
        <v>0.01</v>
      </c>
      <c r="J10349" s="0" t="n">
        <v>0.11</v>
      </c>
      <c r="M10349" s="0" t="s">
        <v>36</v>
      </c>
      <c r="N10349" s="0" t="s">
        <v>35</v>
      </c>
      <c r="P10349" s="0" t="n">
        <f aca="false">IF(AND(OR(Dashboard!$B$5="All",D10349=Dashboard!$B$5),OR(Dashboard!$D$5="All",N10349=Dashboard!$D$5),OR(AND(C10349&lt;&gt;"",C10349&gt;=Dashboard!$F$5,C10349&lt;=Dashboard!$H$5),AND(C10349="",Dashboard!$F$5&lt;=1980,Dashboard!$H$5&gt;=2016))),1,0)</f>
        <v>1</v>
      </c>
      <c r="Q10349" s="0" t="n">
        <f aca="false">J10349*P10349+ROW()*0.00000001</f>
        <v>0.11010349</v>
      </c>
    </row>
    <row r="10350" customFormat="false" ht="15" hidden="false" customHeight="false" outlineLevel="0" collapsed="false">
      <c r="A10350" s="0" t="s">
        <v>7504</v>
      </c>
      <c r="B10350" s="0" t="s">
        <v>152</v>
      </c>
      <c r="C10350" s="0" t="n">
        <v>2013</v>
      </c>
      <c r="D10350" s="0" t="s">
        <v>56</v>
      </c>
      <c r="E10350" s="0" t="s">
        <v>7505</v>
      </c>
      <c r="F10350" s="0" t="n">
        <v>0</v>
      </c>
      <c r="G10350" s="0" t="n">
        <v>0.1</v>
      </c>
      <c r="H10350" s="0" t="n">
        <v>0</v>
      </c>
      <c r="I10350" s="0" t="n">
        <v>0.01</v>
      </c>
      <c r="J10350" s="0" t="n">
        <v>0.11</v>
      </c>
      <c r="K10350" s="0" t="n">
        <v>74</v>
      </c>
      <c r="L10350" s="0" t="n">
        <v>7.4</v>
      </c>
      <c r="M10350" s="0" t="s">
        <v>73</v>
      </c>
      <c r="N10350" s="0" t="s">
        <v>152</v>
      </c>
      <c r="O10350" s="0" t="s">
        <v>37</v>
      </c>
      <c r="P10350" s="0" t="n">
        <f aca="false">IF(AND(OR(Dashboard!$B$5="All",D10350=Dashboard!$B$5),OR(Dashboard!$D$5="All",N10350=Dashboard!$D$5),OR(AND(C10350&lt;&gt;"",C10350&gt;=Dashboard!$F$5,C10350&lt;=Dashboard!$H$5),AND(C10350="",Dashboard!$F$5&lt;=1980,Dashboard!$H$5&gt;=2016))),1,0)</f>
        <v>1</v>
      </c>
      <c r="Q10350" s="0" t="n">
        <f aca="false">J10350*P10350+ROW()*0.00000001</f>
        <v>0.1101035</v>
      </c>
    </row>
    <row r="10351" customFormat="false" ht="15" hidden="false" customHeight="false" outlineLevel="0" collapsed="false">
      <c r="A10351" s="0" t="s">
        <v>7506</v>
      </c>
      <c r="B10351" s="0" t="s">
        <v>164</v>
      </c>
      <c r="C10351" s="0" t="n">
        <v>2011</v>
      </c>
      <c r="D10351" s="0" t="s">
        <v>46</v>
      </c>
      <c r="E10351" s="0" t="s">
        <v>520</v>
      </c>
      <c r="F10351" s="0" t="n">
        <v>0</v>
      </c>
      <c r="G10351" s="0" t="n">
        <v>0</v>
      </c>
      <c r="H10351" s="0" t="n">
        <v>0.11</v>
      </c>
      <c r="I10351" s="0" t="n">
        <v>0</v>
      </c>
      <c r="J10351" s="0" t="n">
        <v>0.11</v>
      </c>
      <c r="N10351" s="0" t="s">
        <v>74</v>
      </c>
      <c r="P10351" s="0" t="n">
        <f aca="false">IF(AND(OR(Dashboard!$B$5="All",D10351=Dashboard!$B$5),OR(Dashboard!$D$5="All",N10351=Dashboard!$D$5),OR(AND(C10351&lt;&gt;"",C10351&gt;=Dashboard!$F$5,C10351&lt;=Dashboard!$H$5),AND(C10351="",Dashboard!$F$5&lt;=1980,Dashboard!$H$5&gt;=2016))),1,0)</f>
        <v>1</v>
      </c>
      <c r="Q10351" s="0" t="n">
        <f aca="false">J10351*P10351+ROW()*0.00000001</f>
        <v>0.11010351</v>
      </c>
    </row>
    <row r="10352" customFormat="false" ht="15" hidden="false" customHeight="false" outlineLevel="0" collapsed="false">
      <c r="A10352" s="0" t="s">
        <v>7507</v>
      </c>
      <c r="B10352" s="0" t="s">
        <v>117</v>
      </c>
      <c r="C10352" s="0" t="n">
        <v>1999</v>
      </c>
      <c r="D10352" s="0" t="s">
        <v>114</v>
      </c>
      <c r="E10352" s="0" t="s">
        <v>220</v>
      </c>
      <c r="F10352" s="0" t="n">
        <v>0</v>
      </c>
      <c r="G10352" s="0" t="n">
        <v>0</v>
      </c>
      <c r="H10352" s="0" t="n">
        <v>0.1</v>
      </c>
      <c r="I10352" s="0" t="n">
        <v>0.01</v>
      </c>
      <c r="J10352" s="0" t="n">
        <v>0.11</v>
      </c>
      <c r="N10352" s="0" t="s">
        <v>74</v>
      </c>
      <c r="P10352" s="0" t="n">
        <f aca="false">IF(AND(OR(Dashboard!$B$5="All",D10352=Dashboard!$B$5),OR(Dashboard!$D$5="All",N10352=Dashboard!$D$5),OR(AND(C10352&lt;&gt;"",C10352&gt;=Dashboard!$F$5,C10352&lt;=Dashboard!$H$5),AND(C10352="",Dashboard!$F$5&lt;=1980,Dashboard!$H$5&gt;=2016))),1,0)</f>
        <v>1</v>
      </c>
      <c r="Q10352" s="0" t="n">
        <f aca="false">J10352*P10352+ROW()*0.00000001</f>
        <v>0.11010352</v>
      </c>
    </row>
    <row r="10353" customFormat="false" ht="15" hidden="false" customHeight="false" outlineLevel="0" collapsed="false">
      <c r="A10353" s="0" t="s">
        <v>7508</v>
      </c>
      <c r="B10353" s="0" t="s">
        <v>64</v>
      </c>
      <c r="C10353" s="0" t="n">
        <v>2007</v>
      </c>
      <c r="D10353" s="0" t="s">
        <v>48</v>
      </c>
      <c r="E10353" s="0" t="s">
        <v>418</v>
      </c>
      <c r="F10353" s="0" t="n">
        <v>0.08</v>
      </c>
      <c r="G10353" s="0" t="n">
        <v>0.02</v>
      </c>
      <c r="H10353" s="0" t="n">
        <v>0</v>
      </c>
      <c r="I10353" s="0" t="n">
        <v>0.01</v>
      </c>
      <c r="J10353" s="0" t="n">
        <v>0.11</v>
      </c>
      <c r="K10353" s="0" t="n">
        <v>52</v>
      </c>
      <c r="M10353" s="0" t="s">
        <v>36</v>
      </c>
      <c r="N10353" s="0" t="s">
        <v>66</v>
      </c>
      <c r="O10353" s="0" t="s">
        <v>53</v>
      </c>
      <c r="P10353" s="0" t="n">
        <f aca="false">IF(AND(OR(Dashboard!$B$5="All",D10353=Dashboard!$B$5),OR(Dashboard!$D$5="All",N10353=Dashboard!$D$5),OR(AND(C10353&lt;&gt;"",C10353&gt;=Dashboard!$F$5,C10353&lt;=Dashboard!$H$5),AND(C10353="",Dashboard!$F$5&lt;=1980,Dashboard!$H$5&gt;=2016))),1,0)</f>
        <v>1</v>
      </c>
      <c r="Q10353" s="0" t="n">
        <f aca="false">J10353*P10353+ROW()*0.00000001</f>
        <v>0.11010353</v>
      </c>
    </row>
    <row r="10354" customFormat="false" ht="15" hidden="false" customHeight="false" outlineLevel="0" collapsed="false">
      <c r="A10354" s="0" t="s">
        <v>6184</v>
      </c>
      <c r="B10354" s="0" t="s">
        <v>50</v>
      </c>
      <c r="C10354" s="0" t="n">
        <v>2011</v>
      </c>
      <c r="D10354" s="0" t="s">
        <v>71</v>
      </c>
      <c r="E10354" s="0" t="s">
        <v>243</v>
      </c>
      <c r="F10354" s="0" t="n">
        <v>0.07</v>
      </c>
      <c r="G10354" s="0" t="n">
        <v>0.02</v>
      </c>
      <c r="H10354" s="0" t="n">
        <v>0</v>
      </c>
      <c r="I10354" s="0" t="n">
        <v>0.01</v>
      </c>
      <c r="J10354" s="0" t="n">
        <v>0.11</v>
      </c>
      <c r="M10354" s="0" t="s">
        <v>125</v>
      </c>
      <c r="N10354" s="0" t="s">
        <v>35</v>
      </c>
      <c r="P10354" s="0" t="n">
        <f aca="false">IF(AND(OR(Dashboard!$B$5="All",D10354=Dashboard!$B$5),OR(Dashboard!$D$5="All",N10354=Dashboard!$D$5),OR(AND(C10354&lt;&gt;"",C10354&gt;=Dashboard!$F$5,C10354&lt;=Dashboard!$H$5),AND(C10354="",Dashboard!$F$5&lt;=1980,Dashboard!$H$5&gt;=2016))),1,0)</f>
        <v>1</v>
      </c>
      <c r="Q10354" s="0" t="n">
        <f aca="false">J10354*P10354+ROW()*0.00000001</f>
        <v>0.11010354</v>
      </c>
    </row>
    <row r="10355" customFormat="false" ht="15" hidden="false" customHeight="false" outlineLevel="0" collapsed="false">
      <c r="A10355" s="0" t="s">
        <v>2801</v>
      </c>
      <c r="B10355" s="0" t="s">
        <v>164</v>
      </c>
      <c r="C10355" s="0" t="n">
        <v>2006</v>
      </c>
      <c r="D10355" s="0" t="s">
        <v>34</v>
      </c>
      <c r="E10355" s="0" t="s">
        <v>142</v>
      </c>
      <c r="F10355" s="0" t="n">
        <v>0.1</v>
      </c>
      <c r="G10355" s="0" t="n">
        <v>0</v>
      </c>
      <c r="H10355" s="0" t="n">
        <v>0</v>
      </c>
      <c r="I10355" s="0" t="n">
        <v>0.01</v>
      </c>
      <c r="J10355" s="0" t="n">
        <v>0.11</v>
      </c>
      <c r="K10355" s="0" t="n">
        <v>72</v>
      </c>
      <c r="L10355" s="0" t="n">
        <v>7.3</v>
      </c>
      <c r="M10355" s="0" t="s">
        <v>36</v>
      </c>
      <c r="N10355" s="0" t="s">
        <v>74</v>
      </c>
      <c r="O10355" s="0" t="s">
        <v>37</v>
      </c>
      <c r="P10355" s="0" t="n">
        <f aca="false">IF(AND(OR(Dashboard!$B$5="All",D10355=Dashboard!$B$5),OR(Dashboard!$D$5="All",N10355=Dashboard!$D$5),OR(AND(C10355&lt;&gt;"",C10355&gt;=Dashboard!$F$5,C10355&lt;=Dashboard!$H$5),AND(C10355="",Dashboard!$F$5&lt;=1980,Dashboard!$H$5&gt;=2016))),1,0)</f>
        <v>1</v>
      </c>
      <c r="Q10355" s="0" t="n">
        <f aca="false">J10355*P10355+ROW()*0.00000001</f>
        <v>0.11010355</v>
      </c>
    </row>
    <row r="10356" customFormat="false" ht="15" hidden="false" customHeight="false" outlineLevel="0" collapsed="false">
      <c r="A10356" s="0" t="s">
        <v>6965</v>
      </c>
      <c r="B10356" s="0" t="s">
        <v>33</v>
      </c>
      <c r="C10356" s="0" t="n">
        <v>2011</v>
      </c>
      <c r="D10356" s="0" t="s">
        <v>34</v>
      </c>
      <c r="E10356" s="0" t="s">
        <v>124</v>
      </c>
      <c r="F10356" s="0" t="n">
        <v>0.1</v>
      </c>
      <c r="G10356" s="0" t="n">
        <v>0</v>
      </c>
      <c r="H10356" s="0" t="n">
        <v>0</v>
      </c>
      <c r="I10356" s="0" t="n">
        <v>0.01</v>
      </c>
      <c r="J10356" s="0" t="n">
        <v>0.11</v>
      </c>
      <c r="M10356" s="0" t="s">
        <v>36</v>
      </c>
      <c r="N10356" s="0" t="s">
        <v>35</v>
      </c>
      <c r="P10356" s="0" t="n">
        <f aca="false">IF(AND(OR(Dashboard!$B$5="All",D10356=Dashboard!$B$5),OR(Dashboard!$D$5="All",N10356=Dashboard!$D$5),OR(AND(C10356&lt;&gt;"",C10356&gt;=Dashboard!$F$5,C10356&lt;=Dashboard!$H$5),AND(C10356="",Dashboard!$F$5&lt;=1980,Dashboard!$H$5&gt;=2016))),1,0)</f>
        <v>1</v>
      </c>
      <c r="Q10356" s="0" t="n">
        <f aca="false">J10356*P10356+ROW()*0.00000001</f>
        <v>0.11010356</v>
      </c>
    </row>
    <row r="10357" customFormat="false" ht="15" hidden="false" customHeight="false" outlineLevel="0" collapsed="false">
      <c r="A10357" s="0" t="s">
        <v>4768</v>
      </c>
      <c r="B10357" s="0" t="s">
        <v>186</v>
      </c>
      <c r="C10357" s="0" t="n">
        <v>2002</v>
      </c>
      <c r="D10357" s="0" t="s">
        <v>56</v>
      </c>
      <c r="E10357" s="0" t="s">
        <v>3332</v>
      </c>
      <c r="F10357" s="0" t="n">
        <v>0.08</v>
      </c>
      <c r="G10357" s="0" t="n">
        <v>0.02</v>
      </c>
      <c r="H10357" s="0" t="n">
        <v>0</v>
      </c>
      <c r="I10357" s="0" t="n">
        <v>0</v>
      </c>
      <c r="J10357" s="0" t="n">
        <v>0.11</v>
      </c>
      <c r="K10357" s="0" t="n">
        <v>54</v>
      </c>
      <c r="L10357" s="0" t="n">
        <v>5.9</v>
      </c>
      <c r="M10357" s="0" t="s">
        <v>103</v>
      </c>
      <c r="N10357" s="0" t="s">
        <v>35</v>
      </c>
      <c r="O10357" s="0" t="s">
        <v>53</v>
      </c>
      <c r="P10357" s="0" t="n">
        <f aca="false">IF(AND(OR(Dashboard!$B$5="All",D10357=Dashboard!$B$5),OR(Dashboard!$D$5="All",N10357=Dashboard!$D$5),OR(AND(C10357&lt;&gt;"",C10357&gt;=Dashboard!$F$5,C10357&lt;=Dashboard!$H$5),AND(C10357="",Dashboard!$F$5&lt;=1980,Dashboard!$H$5&gt;=2016))),1,0)</f>
        <v>1</v>
      </c>
      <c r="Q10357" s="0" t="n">
        <f aca="false">J10357*P10357+ROW()*0.00000001</f>
        <v>0.11010357</v>
      </c>
    </row>
    <row r="10358" customFormat="false" ht="15" hidden="false" customHeight="false" outlineLevel="0" collapsed="false">
      <c r="A10358" s="0" t="s">
        <v>7509</v>
      </c>
      <c r="B10358" s="0" t="s">
        <v>50</v>
      </c>
      <c r="C10358" s="0" t="n">
        <v>2008</v>
      </c>
      <c r="D10358" s="0" t="s">
        <v>71</v>
      </c>
      <c r="E10358" s="0" t="s">
        <v>3904</v>
      </c>
      <c r="F10358" s="0" t="n">
        <v>0.07</v>
      </c>
      <c r="G10358" s="0" t="n">
        <v>0</v>
      </c>
      <c r="H10358" s="0" t="n">
        <v>0.03</v>
      </c>
      <c r="I10358" s="0" t="n">
        <v>0</v>
      </c>
      <c r="J10358" s="0" t="n">
        <v>0.11</v>
      </c>
      <c r="K10358" s="0" t="n">
        <v>64</v>
      </c>
      <c r="M10358" s="0" t="s">
        <v>125</v>
      </c>
      <c r="N10358" s="0" t="s">
        <v>35</v>
      </c>
      <c r="O10358" s="0" t="s">
        <v>67</v>
      </c>
      <c r="P10358" s="0" t="n">
        <f aca="false">IF(AND(OR(Dashboard!$B$5="All",D10358=Dashboard!$B$5),OR(Dashboard!$D$5="All",N10358=Dashboard!$D$5),OR(AND(C10358&lt;&gt;"",C10358&gt;=Dashboard!$F$5,C10358&lt;=Dashboard!$H$5),AND(C10358="",Dashboard!$F$5&lt;=1980,Dashboard!$H$5&gt;=2016))),1,0)</f>
        <v>1</v>
      </c>
      <c r="Q10358" s="0" t="n">
        <f aca="false">J10358*P10358+ROW()*0.00000001</f>
        <v>0.11010358</v>
      </c>
    </row>
    <row r="10359" customFormat="false" ht="15" hidden="false" customHeight="false" outlineLevel="0" collapsed="false">
      <c r="A10359" s="0" t="s">
        <v>2335</v>
      </c>
      <c r="B10359" s="0" t="s">
        <v>851</v>
      </c>
      <c r="C10359" s="0" t="n">
        <v>2014</v>
      </c>
      <c r="D10359" s="0" t="s">
        <v>34</v>
      </c>
      <c r="E10359" s="0" t="s">
        <v>89</v>
      </c>
      <c r="F10359" s="0" t="n">
        <v>0.08</v>
      </c>
      <c r="G10359" s="0" t="n">
        <v>0</v>
      </c>
      <c r="H10359" s="0" t="n">
        <v>0</v>
      </c>
      <c r="I10359" s="0" t="n">
        <v>0.03</v>
      </c>
      <c r="J10359" s="0" t="n">
        <v>0.11</v>
      </c>
      <c r="K10359" s="0" t="n">
        <v>68</v>
      </c>
      <c r="L10359" s="0" t="n">
        <v>7</v>
      </c>
      <c r="M10359" s="0" t="s">
        <v>36</v>
      </c>
      <c r="N10359" s="0" t="s">
        <v>74</v>
      </c>
      <c r="O10359" s="0" t="s">
        <v>67</v>
      </c>
      <c r="P10359" s="0" t="n">
        <f aca="false">IF(AND(OR(Dashboard!$B$5="All",D10359=Dashboard!$B$5),OR(Dashboard!$D$5="All",N10359=Dashboard!$D$5),OR(AND(C10359&lt;&gt;"",C10359&gt;=Dashboard!$F$5,C10359&lt;=Dashboard!$H$5),AND(C10359="",Dashboard!$F$5&lt;=1980,Dashboard!$H$5&gt;=2016))),1,0)</f>
        <v>1</v>
      </c>
      <c r="Q10359" s="0" t="n">
        <f aca="false">J10359*P10359+ROW()*0.00000001</f>
        <v>0.11010359</v>
      </c>
    </row>
    <row r="10360" customFormat="false" ht="15" hidden="false" customHeight="false" outlineLevel="0" collapsed="false">
      <c r="A10360" s="0" t="s">
        <v>6814</v>
      </c>
      <c r="B10360" s="0" t="s">
        <v>64</v>
      </c>
      <c r="C10360" s="0" t="n">
        <v>2009</v>
      </c>
      <c r="D10360" s="0" t="s">
        <v>56</v>
      </c>
      <c r="E10360" s="0" t="s">
        <v>139</v>
      </c>
      <c r="F10360" s="0" t="n">
        <v>0.09</v>
      </c>
      <c r="G10360" s="0" t="n">
        <v>0.01</v>
      </c>
      <c r="H10360" s="0" t="n">
        <v>0</v>
      </c>
      <c r="I10360" s="0" t="n">
        <v>0.01</v>
      </c>
      <c r="J10360" s="0" t="n">
        <v>0.11</v>
      </c>
      <c r="K10360" s="0" t="n">
        <v>28</v>
      </c>
      <c r="L10360" s="0" t="n">
        <v>2.8</v>
      </c>
      <c r="M10360" s="0" t="s">
        <v>73</v>
      </c>
      <c r="N10360" s="0" t="s">
        <v>66</v>
      </c>
      <c r="O10360" s="0" t="s">
        <v>177</v>
      </c>
      <c r="P10360" s="0" t="n">
        <f aca="false">IF(AND(OR(Dashboard!$B$5="All",D10360=Dashboard!$B$5),OR(Dashboard!$D$5="All",N10360=Dashboard!$D$5),OR(AND(C10360&lt;&gt;"",C10360&gt;=Dashboard!$F$5,C10360&lt;=Dashboard!$H$5),AND(C10360="",Dashboard!$F$5&lt;=1980,Dashboard!$H$5&gt;=2016))),1,0)</f>
        <v>1</v>
      </c>
      <c r="Q10360" s="0" t="n">
        <f aca="false">J10360*P10360+ROW()*0.00000001</f>
        <v>0.1101036</v>
      </c>
    </row>
    <row r="10361" customFormat="false" ht="15" hidden="false" customHeight="false" outlineLevel="0" collapsed="false">
      <c r="A10361" s="0" t="s">
        <v>5705</v>
      </c>
      <c r="B10361" s="0" t="s">
        <v>33</v>
      </c>
      <c r="C10361" s="0" t="n">
        <v>2010</v>
      </c>
      <c r="D10361" s="0" t="s">
        <v>56</v>
      </c>
      <c r="E10361" s="0" t="s">
        <v>7510</v>
      </c>
      <c r="F10361" s="0" t="n">
        <v>0.07</v>
      </c>
      <c r="G10361" s="0" t="n">
        <v>0.02</v>
      </c>
      <c r="H10361" s="0" t="n">
        <v>0</v>
      </c>
      <c r="I10361" s="0" t="n">
        <v>0.01</v>
      </c>
      <c r="J10361" s="0" t="n">
        <v>0.11</v>
      </c>
      <c r="K10361" s="0" t="n">
        <v>71</v>
      </c>
      <c r="M10361" s="0" t="s">
        <v>73</v>
      </c>
      <c r="N10361" s="0" t="s">
        <v>35</v>
      </c>
      <c r="O10361" s="0" t="s">
        <v>37</v>
      </c>
      <c r="P10361" s="0" t="n">
        <f aca="false">IF(AND(OR(Dashboard!$B$5="All",D10361=Dashboard!$B$5),OR(Dashboard!$D$5="All",N10361=Dashboard!$D$5),OR(AND(C10361&lt;&gt;"",C10361&gt;=Dashboard!$F$5,C10361&lt;=Dashboard!$H$5),AND(C10361="",Dashboard!$F$5&lt;=1980,Dashboard!$H$5&gt;=2016))),1,0)</f>
        <v>1</v>
      </c>
      <c r="Q10361" s="0" t="n">
        <f aca="false">J10361*P10361+ROW()*0.00000001</f>
        <v>0.11010361</v>
      </c>
    </row>
    <row r="10362" customFormat="false" ht="15" hidden="false" customHeight="false" outlineLevel="0" collapsed="false">
      <c r="A10362" s="0" t="s">
        <v>7511</v>
      </c>
      <c r="B10362" s="0" t="s">
        <v>97</v>
      </c>
      <c r="C10362" s="0" t="n">
        <v>2014</v>
      </c>
      <c r="D10362" s="0" t="s">
        <v>46</v>
      </c>
      <c r="E10362" s="0" t="s">
        <v>328</v>
      </c>
      <c r="F10362" s="0" t="n">
        <v>0</v>
      </c>
      <c r="G10362" s="0" t="n">
        <v>0</v>
      </c>
      <c r="H10362" s="0" t="n">
        <v>0.11</v>
      </c>
      <c r="I10362" s="0" t="n">
        <v>0</v>
      </c>
      <c r="J10362" s="0" t="n">
        <v>0.11</v>
      </c>
      <c r="N10362" s="0" t="s">
        <v>35</v>
      </c>
      <c r="P10362" s="0" t="n">
        <f aca="false">IF(AND(OR(Dashboard!$B$5="All",D10362=Dashboard!$B$5),OR(Dashboard!$D$5="All",N10362=Dashboard!$D$5),OR(AND(C10362&lt;&gt;"",C10362&gt;=Dashboard!$F$5,C10362&lt;=Dashboard!$H$5),AND(C10362="",Dashboard!$F$5&lt;=1980,Dashboard!$H$5&gt;=2016))),1,0)</f>
        <v>1</v>
      </c>
      <c r="Q10362" s="0" t="n">
        <f aca="false">J10362*P10362+ROW()*0.00000001</f>
        <v>0.11010362</v>
      </c>
    </row>
    <row r="10363" customFormat="false" ht="15" hidden="false" customHeight="false" outlineLevel="0" collapsed="false">
      <c r="A10363" s="0" t="s">
        <v>2884</v>
      </c>
      <c r="B10363" s="0" t="s">
        <v>668</v>
      </c>
      <c r="C10363" s="0" t="n">
        <v>2000</v>
      </c>
      <c r="D10363" s="0" t="s">
        <v>114</v>
      </c>
      <c r="E10363" s="0" t="s">
        <v>154</v>
      </c>
      <c r="F10363" s="0" t="n">
        <v>0</v>
      </c>
      <c r="G10363" s="0" t="n">
        <v>0</v>
      </c>
      <c r="H10363" s="0" t="n">
        <v>0.11</v>
      </c>
      <c r="I10363" s="0" t="n">
        <v>0</v>
      </c>
      <c r="J10363" s="0" t="n">
        <v>0.11</v>
      </c>
      <c r="N10363" s="0" t="s">
        <v>154</v>
      </c>
      <c r="P10363" s="0" t="n">
        <f aca="false">IF(AND(OR(Dashboard!$B$5="All",D10363=Dashboard!$B$5),OR(Dashboard!$D$5="All",N10363=Dashboard!$D$5),OR(AND(C10363&lt;&gt;"",C10363&gt;=Dashboard!$F$5,C10363&lt;=Dashboard!$H$5),AND(C10363="",Dashboard!$F$5&lt;=1980,Dashboard!$H$5&gt;=2016))),1,0)</f>
        <v>1</v>
      </c>
      <c r="Q10363" s="0" t="n">
        <f aca="false">J10363*P10363+ROW()*0.00000001</f>
        <v>0.11010363</v>
      </c>
    </row>
    <row r="10364" customFormat="false" ht="15" hidden="false" customHeight="false" outlineLevel="0" collapsed="false">
      <c r="A10364" s="0" t="s">
        <v>7512</v>
      </c>
      <c r="B10364" s="0" t="s">
        <v>76</v>
      </c>
      <c r="C10364" s="0" t="n">
        <v>2006</v>
      </c>
      <c r="D10364" s="0" t="s">
        <v>52</v>
      </c>
      <c r="E10364" s="0" t="s">
        <v>89</v>
      </c>
      <c r="F10364" s="0" t="n">
        <v>0.05</v>
      </c>
      <c r="G10364" s="0" t="n">
        <v>0.04</v>
      </c>
      <c r="H10364" s="0" t="n">
        <v>0</v>
      </c>
      <c r="I10364" s="0" t="n">
        <v>0.01</v>
      </c>
      <c r="J10364" s="0" t="n">
        <v>0.11</v>
      </c>
      <c r="N10364" s="0" t="s">
        <v>74</v>
      </c>
      <c r="P10364" s="0" t="n">
        <f aca="false">IF(AND(OR(Dashboard!$B$5="All",D10364=Dashboard!$B$5),OR(Dashboard!$D$5="All",N10364=Dashboard!$D$5),OR(AND(C10364&lt;&gt;"",C10364&gt;=Dashboard!$F$5,C10364&lt;=Dashboard!$H$5),AND(C10364="",Dashboard!$F$5&lt;=1980,Dashboard!$H$5&gt;=2016))),1,0)</f>
        <v>1</v>
      </c>
      <c r="Q10364" s="0" t="n">
        <f aca="false">J10364*P10364+ROW()*0.00000001</f>
        <v>0.11010364</v>
      </c>
    </row>
    <row r="10365" customFormat="false" ht="15" hidden="false" customHeight="false" outlineLevel="0" collapsed="false">
      <c r="A10365" s="0" t="s">
        <v>5232</v>
      </c>
      <c r="B10365" s="0" t="s">
        <v>50</v>
      </c>
      <c r="C10365" s="0" t="n">
        <v>2009</v>
      </c>
      <c r="D10365" s="0" t="s">
        <v>34</v>
      </c>
      <c r="E10365" s="0" t="s">
        <v>154</v>
      </c>
      <c r="F10365" s="0" t="n">
        <v>0</v>
      </c>
      <c r="G10365" s="0" t="n">
        <v>0</v>
      </c>
      <c r="H10365" s="0" t="n">
        <v>0.11</v>
      </c>
      <c r="I10365" s="0" t="n">
        <v>0</v>
      </c>
      <c r="J10365" s="0" t="n">
        <v>0.11</v>
      </c>
      <c r="N10365" s="0" t="s">
        <v>35</v>
      </c>
      <c r="P10365" s="0" t="n">
        <f aca="false">IF(AND(OR(Dashboard!$B$5="All",D10365=Dashboard!$B$5),OR(Dashboard!$D$5="All",N10365=Dashboard!$D$5),OR(AND(C10365&lt;&gt;"",C10365&gt;=Dashboard!$F$5,C10365&lt;=Dashboard!$H$5),AND(C10365="",Dashboard!$F$5&lt;=1980,Dashboard!$H$5&gt;=2016))),1,0)</f>
        <v>1</v>
      </c>
      <c r="Q10365" s="0" t="n">
        <f aca="false">J10365*P10365+ROW()*0.00000001</f>
        <v>0.11010365</v>
      </c>
    </row>
    <row r="10366" customFormat="false" ht="15" hidden="false" customHeight="false" outlineLevel="0" collapsed="false">
      <c r="A10366" s="0" t="s">
        <v>5749</v>
      </c>
      <c r="B10366" s="0" t="s">
        <v>144</v>
      </c>
      <c r="C10366" s="0" t="n">
        <v>2003</v>
      </c>
      <c r="D10366" s="0" t="s">
        <v>56</v>
      </c>
      <c r="E10366" s="0" t="s">
        <v>142</v>
      </c>
      <c r="F10366" s="0" t="n">
        <v>0.08</v>
      </c>
      <c r="G10366" s="0" t="n">
        <v>0.02</v>
      </c>
      <c r="H10366" s="0" t="n">
        <v>0</v>
      </c>
      <c r="I10366" s="0" t="n">
        <v>0</v>
      </c>
      <c r="J10366" s="0" t="n">
        <v>0.11</v>
      </c>
      <c r="K10366" s="0" t="n">
        <v>64</v>
      </c>
      <c r="L10366" s="0" t="n">
        <v>8.2</v>
      </c>
      <c r="M10366" s="0" t="s">
        <v>73</v>
      </c>
      <c r="N10366" s="0" t="s">
        <v>66</v>
      </c>
      <c r="O10366" s="0" t="s">
        <v>67</v>
      </c>
      <c r="P10366" s="0" t="n">
        <f aca="false">IF(AND(OR(Dashboard!$B$5="All",D10366=Dashboard!$B$5),OR(Dashboard!$D$5="All",N10366=Dashboard!$D$5),OR(AND(C10366&lt;&gt;"",C10366&gt;=Dashboard!$F$5,C10366&lt;=Dashboard!$H$5),AND(C10366="",Dashboard!$F$5&lt;=1980,Dashboard!$H$5&gt;=2016))),1,0)</f>
        <v>1</v>
      </c>
      <c r="Q10366" s="0" t="n">
        <f aca="false">J10366*P10366+ROW()*0.00000001</f>
        <v>0.11010366</v>
      </c>
    </row>
    <row r="10367" customFormat="false" ht="15" hidden="false" customHeight="false" outlineLevel="0" collapsed="false">
      <c r="A10367" s="0" t="s">
        <v>7513</v>
      </c>
      <c r="B10367" s="0" t="s">
        <v>97</v>
      </c>
      <c r="C10367" s="0" t="n">
        <v>2011</v>
      </c>
      <c r="D10367" s="0" t="s">
        <v>71</v>
      </c>
      <c r="E10367" s="0" t="s">
        <v>195</v>
      </c>
      <c r="F10367" s="0" t="n">
        <v>0</v>
      </c>
      <c r="G10367" s="0" t="n">
        <v>0.04</v>
      </c>
      <c r="H10367" s="0" t="n">
        <v>0.06</v>
      </c>
      <c r="I10367" s="0" t="n">
        <v>0.01</v>
      </c>
      <c r="J10367" s="0" t="n">
        <v>0.11</v>
      </c>
      <c r="N10367" s="0" t="s">
        <v>35</v>
      </c>
      <c r="P10367" s="0" t="n">
        <f aca="false">IF(AND(OR(Dashboard!$B$5="All",D10367=Dashboard!$B$5),OR(Dashboard!$D$5="All",N10367=Dashboard!$D$5),OR(AND(C10367&lt;&gt;"",C10367&gt;=Dashboard!$F$5,C10367&lt;=Dashboard!$H$5),AND(C10367="",Dashboard!$F$5&lt;=1980,Dashboard!$H$5&gt;=2016))),1,0)</f>
        <v>1</v>
      </c>
      <c r="Q10367" s="0" t="n">
        <f aca="false">J10367*P10367+ROW()*0.00000001</f>
        <v>0.11010367</v>
      </c>
    </row>
    <row r="10368" customFormat="false" ht="15" hidden="false" customHeight="false" outlineLevel="0" collapsed="false">
      <c r="A10368" s="0" t="s">
        <v>7514</v>
      </c>
      <c r="B10368" s="0" t="s">
        <v>117</v>
      </c>
      <c r="C10368" s="0" t="n">
        <v>1999</v>
      </c>
      <c r="D10368" s="0" t="s">
        <v>41</v>
      </c>
      <c r="E10368" s="0" t="s">
        <v>220</v>
      </c>
      <c r="F10368" s="0" t="n">
        <v>0.06</v>
      </c>
      <c r="G10368" s="0" t="n">
        <v>0.04</v>
      </c>
      <c r="H10368" s="0" t="n">
        <v>0</v>
      </c>
      <c r="I10368" s="0" t="n">
        <v>0.01</v>
      </c>
      <c r="J10368" s="0" t="n">
        <v>0.11</v>
      </c>
      <c r="K10368" s="0" t="n">
        <v>46</v>
      </c>
      <c r="M10368" s="0" t="s">
        <v>36</v>
      </c>
      <c r="N10368" s="0" t="s">
        <v>74</v>
      </c>
      <c r="O10368" s="0" t="s">
        <v>177</v>
      </c>
      <c r="P10368" s="0" t="n">
        <f aca="false">IF(AND(OR(Dashboard!$B$5="All",D10368=Dashboard!$B$5),OR(Dashboard!$D$5="All",N10368=Dashboard!$D$5),OR(AND(C10368&lt;&gt;"",C10368&gt;=Dashboard!$F$5,C10368&lt;=Dashboard!$H$5),AND(C10368="",Dashboard!$F$5&lt;=1980,Dashboard!$H$5&gt;=2016))),1,0)</f>
        <v>1</v>
      </c>
      <c r="Q10368" s="0" t="n">
        <f aca="false">J10368*P10368+ROW()*0.00000001</f>
        <v>0.11010368</v>
      </c>
    </row>
    <row r="10369" customFormat="false" ht="15" hidden="false" customHeight="false" outlineLevel="0" collapsed="false">
      <c r="A10369" s="0" t="s">
        <v>7515</v>
      </c>
      <c r="B10369" s="0" t="s">
        <v>117</v>
      </c>
      <c r="C10369" s="0" t="n">
        <v>2001</v>
      </c>
      <c r="D10369" s="0" t="s">
        <v>114</v>
      </c>
      <c r="E10369" s="0" t="s">
        <v>72</v>
      </c>
      <c r="F10369" s="0" t="n">
        <v>0.06</v>
      </c>
      <c r="G10369" s="0" t="n">
        <v>0.04</v>
      </c>
      <c r="H10369" s="0" t="n">
        <v>0</v>
      </c>
      <c r="I10369" s="0" t="n">
        <v>0.01</v>
      </c>
      <c r="J10369" s="0" t="n">
        <v>0.11</v>
      </c>
      <c r="K10369" s="0" t="n">
        <v>64</v>
      </c>
      <c r="L10369" s="0" t="n">
        <v>6.1</v>
      </c>
      <c r="M10369" s="0" t="s">
        <v>73</v>
      </c>
      <c r="N10369" s="0" t="s">
        <v>74</v>
      </c>
      <c r="O10369" s="0" t="s">
        <v>67</v>
      </c>
      <c r="P10369" s="0" t="n">
        <f aca="false">IF(AND(OR(Dashboard!$B$5="All",D10369=Dashboard!$B$5),OR(Dashboard!$D$5="All",N10369=Dashboard!$D$5),OR(AND(C10369&lt;&gt;"",C10369&gt;=Dashboard!$F$5,C10369&lt;=Dashboard!$H$5),AND(C10369="",Dashboard!$F$5&lt;=1980,Dashboard!$H$5&gt;=2016))),1,0)</f>
        <v>1</v>
      </c>
      <c r="Q10369" s="0" t="n">
        <f aca="false">J10369*P10369+ROW()*0.00000001</f>
        <v>0.11010369</v>
      </c>
    </row>
    <row r="10370" customFormat="false" ht="15" hidden="false" customHeight="false" outlineLevel="0" collapsed="false">
      <c r="A10370" s="0" t="s">
        <v>7516</v>
      </c>
      <c r="B10370" s="0" t="s">
        <v>76</v>
      </c>
      <c r="C10370" s="0" t="n">
        <v>2007</v>
      </c>
      <c r="D10370" s="0" t="s">
        <v>46</v>
      </c>
      <c r="E10370" s="0" t="s">
        <v>157</v>
      </c>
      <c r="F10370" s="0" t="n">
        <v>0</v>
      </c>
      <c r="G10370" s="0" t="n">
        <v>0</v>
      </c>
      <c r="H10370" s="0" t="n">
        <v>0.11</v>
      </c>
      <c r="I10370" s="0" t="n">
        <v>0</v>
      </c>
      <c r="J10370" s="0" t="n">
        <v>0.11</v>
      </c>
      <c r="N10370" s="0" t="s">
        <v>74</v>
      </c>
      <c r="P10370" s="0" t="n">
        <f aca="false">IF(AND(OR(Dashboard!$B$5="All",D10370=Dashboard!$B$5),OR(Dashboard!$D$5="All",N10370=Dashboard!$D$5),OR(AND(C10370&lt;&gt;"",C10370&gt;=Dashboard!$F$5,C10370&lt;=Dashboard!$H$5),AND(C10370="",Dashboard!$F$5&lt;=1980,Dashboard!$H$5&gt;=2016))),1,0)</f>
        <v>1</v>
      </c>
      <c r="Q10370" s="0" t="n">
        <f aca="false">J10370*P10370+ROW()*0.00000001</f>
        <v>0.1101037</v>
      </c>
    </row>
    <row r="10371" customFormat="false" ht="15" hidden="false" customHeight="false" outlineLevel="0" collapsed="false">
      <c r="A10371" s="0" t="s">
        <v>5884</v>
      </c>
      <c r="B10371" s="0" t="s">
        <v>144</v>
      </c>
      <c r="C10371" s="0" t="n">
        <v>2004</v>
      </c>
      <c r="D10371" s="0" t="s">
        <v>102</v>
      </c>
      <c r="E10371" s="0" t="s">
        <v>293</v>
      </c>
      <c r="F10371" s="0" t="n">
        <v>0.08</v>
      </c>
      <c r="G10371" s="0" t="n">
        <v>0.02</v>
      </c>
      <c r="H10371" s="0" t="n">
        <v>0</v>
      </c>
      <c r="I10371" s="0" t="n">
        <v>0</v>
      </c>
      <c r="J10371" s="0" t="n">
        <v>0.11</v>
      </c>
      <c r="K10371" s="0" t="n">
        <v>37</v>
      </c>
      <c r="L10371" s="0" t="n">
        <v>4.7</v>
      </c>
      <c r="M10371" s="0" t="s">
        <v>73</v>
      </c>
      <c r="N10371" s="0" t="s">
        <v>66</v>
      </c>
      <c r="O10371" s="0" t="s">
        <v>177</v>
      </c>
      <c r="P10371" s="0" t="n">
        <f aca="false">IF(AND(OR(Dashboard!$B$5="All",D10371=Dashboard!$B$5),OR(Dashboard!$D$5="All",N10371=Dashboard!$D$5),OR(AND(C10371&lt;&gt;"",C10371&gt;=Dashboard!$F$5,C10371&lt;=Dashboard!$H$5),AND(C10371="",Dashboard!$F$5&lt;=1980,Dashboard!$H$5&gt;=2016))),1,0)</f>
        <v>1</v>
      </c>
      <c r="Q10371" s="0" t="n">
        <f aca="false">J10371*P10371+ROW()*0.00000001</f>
        <v>0.11010371</v>
      </c>
    </row>
    <row r="10372" customFormat="false" ht="15" hidden="false" customHeight="false" outlineLevel="0" collapsed="false">
      <c r="A10372" s="0" t="s">
        <v>2699</v>
      </c>
      <c r="B10372" s="0" t="s">
        <v>64</v>
      </c>
      <c r="C10372" s="0" t="n">
        <v>2016</v>
      </c>
      <c r="D10372" s="0" t="s">
        <v>34</v>
      </c>
      <c r="E10372" s="0" t="s">
        <v>72</v>
      </c>
      <c r="F10372" s="0" t="n">
        <v>0.05</v>
      </c>
      <c r="G10372" s="0" t="n">
        <v>0.04</v>
      </c>
      <c r="H10372" s="0" t="n">
        <v>0</v>
      </c>
      <c r="I10372" s="0" t="n">
        <v>0.01</v>
      </c>
      <c r="J10372" s="0" t="n">
        <v>0.11</v>
      </c>
      <c r="M10372" s="0" t="s">
        <v>103</v>
      </c>
      <c r="N10372" s="0" t="s">
        <v>66</v>
      </c>
      <c r="P10372" s="0" t="n">
        <f aca="false">IF(AND(OR(Dashboard!$B$5="All",D10372=Dashboard!$B$5),OR(Dashboard!$D$5="All",N10372=Dashboard!$D$5),OR(AND(C10372&lt;&gt;"",C10372&gt;=Dashboard!$F$5,C10372&lt;=Dashboard!$H$5),AND(C10372="",Dashboard!$F$5&lt;=1980,Dashboard!$H$5&gt;=2016))),1,0)</f>
        <v>1</v>
      </c>
      <c r="Q10372" s="0" t="n">
        <f aca="false">J10372*P10372+ROW()*0.00000001</f>
        <v>0.11010372</v>
      </c>
    </row>
    <row r="10373" customFormat="false" ht="15" hidden="false" customHeight="false" outlineLevel="0" collapsed="false">
      <c r="A10373" s="0" t="s">
        <v>7517</v>
      </c>
      <c r="B10373" s="0" t="s">
        <v>117</v>
      </c>
      <c r="C10373" s="0" t="n">
        <v>1995</v>
      </c>
      <c r="D10373" s="0" t="s">
        <v>246</v>
      </c>
      <c r="E10373" s="0" t="s">
        <v>89</v>
      </c>
      <c r="F10373" s="0" t="n">
        <v>0.01</v>
      </c>
      <c r="G10373" s="0" t="n">
        <v>0.01</v>
      </c>
      <c r="H10373" s="0" t="n">
        <v>0.09</v>
      </c>
      <c r="I10373" s="0" t="n">
        <v>0.01</v>
      </c>
      <c r="J10373" s="0" t="n">
        <v>0.11</v>
      </c>
      <c r="N10373" s="0" t="s">
        <v>74</v>
      </c>
      <c r="P10373" s="0" t="n">
        <f aca="false">IF(AND(OR(Dashboard!$B$5="All",D10373=Dashboard!$B$5),OR(Dashboard!$D$5="All",N10373=Dashboard!$D$5),OR(AND(C10373&lt;&gt;"",C10373&gt;=Dashboard!$F$5,C10373&lt;=Dashboard!$H$5),AND(C10373="",Dashboard!$F$5&lt;=1980,Dashboard!$H$5&gt;=2016))),1,0)</f>
        <v>1</v>
      </c>
      <c r="Q10373" s="0" t="n">
        <f aca="false">J10373*P10373+ROW()*0.00000001</f>
        <v>0.11010373</v>
      </c>
    </row>
    <row r="10374" customFormat="false" ht="15" hidden="false" customHeight="false" outlineLevel="0" collapsed="false">
      <c r="A10374" s="0" t="s">
        <v>818</v>
      </c>
      <c r="B10374" s="0" t="s">
        <v>152</v>
      </c>
      <c r="C10374" s="0" t="n">
        <v>2010</v>
      </c>
      <c r="D10374" s="0" t="s">
        <v>71</v>
      </c>
      <c r="E10374" s="0" t="s">
        <v>124</v>
      </c>
      <c r="F10374" s="0" t="n">
        <v>0</v>
      </c>
      <c r="G10374" s="0" t="n">
        <v>0.08</v>
      </c>
      <c r="H10374" s="0" t="n">
        <v>0</v>
      </c>
      <c r="I10374" s="0" t="n">
        <v>0.02</v>
      </c>
      <c r="J10374" s="0" t="n">
        <v>0.11</v>
      </c>
      <c r="K10374" s="0" t="n">
        <v>83</v>
      </c>
      <c r="L10374" s="0" t="n">
        <v>5.2</v>
      </c>
      <c r="M10374" s="0" t="s">
        <v>73</v>
      </c>
      <c r="N10374" s="0" t="s">
        <v>152</v>
      </c>
      <c r="O10374" s="0" t="s">
        <v>42</v>
      </c>
      <c r="P10374" s="0" t="n">
        <f aca="false">IF(AND(OR(Dashboard!$B$5="All",D10374=Dashboard!$B$5),OR(Dashboard!$D$5="All",N10374=Dashboard!$D$5),OR(AND(C10374&lt;&gt;"",C10374&gt;=Dashboard!$F$5,C10374&lt;=Dashboard!$H$5),AND(C10374="",Dashboard!$F$5&lt;=1980,Dashboard!$H$5&gt;=2016))),1,0)</f>
        <v>1</v>
      </c>
      <c r="Q10374" s="0" t="n">
        <f aca="false">J10374*P10374+ROW()*0.00000001</f>
        <v>0.11010374</v>
      </c>
    </row>
    <row r="10375" customFormat="false" ht="15" hidden="false" customHeight="false" outlineLevel="0" collapsed="false">
      <c r="A10375" s="0" t="s">
        <v>7518</v>
      </c>
      <c r="B10375" s="0" t="s">
        <v>117</v>
      </c>
      <c r="C10375" s="0" t="n">
        <v>1998</v>
      </c>
      <c r="D10375" s="0" t="s">
        <v>114</v>
      </c>
      <c r="E10375" s="0" t="s">
        <v>72</v>
      </c>
      <c r="F10375" s="0" t="n">
        <v>0.06</v>
      </c>
      <c r="G10375" s="0" t="n">
        <v>0.04</v>
      </c>
      <c r="H10375" s="0" t="n">
        <v>0</v>
      </c>
      <c r="I10375" s="0" t="n">
        <v>0.01</v>
      </c>
      <c r="J10375" s="0" t="n">
        <v>0.11</v>
      </c>
      <c r="N10375" s="0" t="s">
        <v>74</v>
      </c>
      <c r="P10375" s="0" t="n">
        <f aca="false">IF(AND(OR(Dashboard!$B$5="All",D10375=Dashboard!$B$5),OR(Dashboard!$D$5="All",N10375=Dashboard!$D$5),OR(AND(C10375&lt;&gt;"",C10375&gt;=Dashboard!$F$5,C10375&lt;=Dashboard!$H$5),AND(C10375="",Dashboard!$F$5&lt;=1980,Dashboard!$H$5&gt;=2016))),1,0)</f>
        <v>1</v>
      </c>
      <c r="Q10375" s="0" t="n">
        <f aca="false">J10375*P10375+ROW()*0.00000001</f>
        <v>0.11010375</v>
      </c>
    </row>
    <row r="10376" customFormat="false" ht="15" hidden="false" customHeight="false" outlineLevel="0" collapsed="false">
      <c r="A10376" s="0" t="s">
        <v>7519</v>
      </c>
      <c r="B10376" s="0" t="s">
        <v>76</v>
      </c>
      <c r="C10376" s="0" t="n">
        <v>2009</v>
      </c>
      <c r="D10376" s="0" t="s">
        <v>102</v>
      </c>
      <c r="E10376" s="0" t="s">
        <v>328</v>
      </c>
      <c r="F10376" s="0" t="n">
        <v>0</v>
      </c>
      <c r="G10376" s="0" t="n">
        <v>0</v>
      </c>
      <c r="H10376" s="0" t="n">
        <v>0.11</v>
      </c>
      <c r="I10376" s="0" t="n">
        <v>0</v>
      </c>
      <c r="J10376" s="0" t="n">
        <v>0.11</v>
      </c>
      <c r="N10376" s="0" t="s">
        <v>74</v>
      </c>
      <c r="P10376" s="0" t="n">
        <f aca="false">IF(AND(OR(Dashboard!$B$5="All",D10376=Dashboard!$B$5),OR(Dashboard!$D$5="All",N10376=Dashboard!$D$5),OR(AND(C10376&lt;&gt;"",C10376&gt;=Dashboard!$F$5,C10376&lt;=Dashboard!$H$5),AND(C10376="",Dashboard!$F$5&lt;=1980,Dashboard!$H$5&gt;=2016))),1,0)</f>
        <v>1</v>
      </c>
      <c r="Q10376" s="0" t="n">
        <f aca="false">J10376*P10376+ROW()*0.00000001</f>
        <v>0.11010376</v>
      </c>
    </row>
    <row r="10377" customFormat="false" ht="15" hidden="false" customHeight="false" outlineLevel="0" collapsed="false">
      <c r="A10377" s="0" t="s">
        <v>7520</v>
      </c>
      <c r="B10377" s="0" t="s">
        <v>70</v>
      </c>
      <c r="C10377" s="0" t="n">
        <v>2012</v>
      </c>
      <c r="D10377" s="0" t="s">
        <v>114</v>
      </c>
      <c r="E10377" s="0" t="s">
        <v>7521</v>
      </c>
      <c r="F10377" s="0" t="n">
        <v>0</v>
      </c>
      <c r="G10377" s="0" t="n">
        <v>0</v>
      </c>
      <c r="H10377" s="0" t="n">
        <v>0.11</v>
      </c>
      <c r="I10377" s="0" t="n">
        <v>0</v>
      </c>
      <c r="J10377" s="0" t="n">
        <v>0.11</v>
      </c>
      <c r="N10377" s="0" t="s">
        <v>74</v>
      </c>
      <c r="P10377" s="0" t="n">
        <f aca="false">IF(AND(OR(Dashboard!$B$5="All",D10377=Dashboard!$B$5),OR(Dashboard!$D$5="All",N10377=Dashboard!$D$5),OR(AND(C10377&lt;&gt;"",C10377&gt;=Dashboard!$F$5,C10377&lt;=Dashboard!$H$5),AND(C10377="",Dashboard!$F$5&lt;=1980,Dashboard!$H$5&gt;=2016))),1,0)</f>
        <v>1</v>
      </c>
      <c r="Q10377" s="0" t="n">
        <f aca="false">J10377*P10377+ROW()*0.00000001</f>
        <v>0.11010377</v>
      </c>
    </row>
    <row r="10378" customFormat="false" ht="15" hidden="false" customHeight="false" outlineLevel="0" collapsed="false">
      <c r="A10378" s="0" t="s">
        <v>7522</v>
      </c>
      <c r="B10378" s="0" t="s">
        <v>85</v>
      </c>
      <c r="C10378" s="0" t="n">
        <v>2004</v>
      </c>
      <c r="D10378" s="0" t="s">
        <v>52</v>
      </c>
      <c r="E10378" s="0" t="s">
        <v>520</v>
      </c>
      <c r="F10378" s="0" t="n">
        <v>0.08</v>
      </c>
      <c r="G10378" s="0" t="n">
        <v>0.03</v>
      </c>
      <c r="H10378" s="0" t="n">
        <v>0</v>
      </c>
      <c r="I10378" s="0" t="n">
        <v>0</v>
      </c>
      <c r="J10378" s="0" t="n">
        <v>0.11</v>
      </c>
      <c r="N10378" s="0" t="s">
        <v>35</v>
      </c>
      <c r="P10378" s="0" t="n">
        <f aca="false">IF(AND(OR(Dashboard!$B$5="All",D10378=Dashboard!$B$5),OR(Dashboard!$D$5="All",N10378=Dashboard!$D$5),OR(AND(C10378&lt;&gt;"",C10378&gt;=Dashboard!$F$5,C10378&lt;=Dashboard!$H$5),AND(C10378="",Dashboard!$F$5&lt;=1980,Dashboard!$H$5&gt;=2016))),1,0)</f>
        <v>1</v>
      </c>
      <c r="Q10378" s="0" t="n">
        <f aca="false">J10378*P10378+ROW()*0.00000001</f>
        <v>0.11010378</v>
      </c>
    </row>
    <row r="10379" customFormat="false" ht="15" hidden="false" customHeight="false" outlineLevel="0" collapsed="false">
      <c r="A10379" s="0" t="s">
        <v>7523</v>
      </c>
      <c r="B10379" s="0" t="s">
        <v>76</v>
      </c>
      <c r="C10379" s="0" t="n">
        <v>2002</v>
      </c>
      <c r="D10379" s="0" t="s">
        <v>41</v>
      </c>
      <c r="E10379" s="0" t="s">
        <v>1551</v>
      </c>
      <c r="F10379" s="0" t="n">
        <v>0.05</v>
      </c>
      <c r="G10379" s="0" t="n">
        <v>0.04</v>
      </c>
      <c r="H10379" s="0" t="n">
        <v>0</v>
      </c>
      <c r="I10379" s="0" t="n">
        <v>0.01</v>
      </c>
      <c r="J10379" s="0" t="n">
        <v>0.11</v>
      </c>
      <c r="K10379" s="0" t="n">
        <v>59</v>
      </c>
      <c r="M10379" s="0" t="s">
        <v>36</v>
      </c>
      <c r="N10379" s="0" t="s">
        <v>74</v>
      </c>
      <c r="O10379" s="0" t="s">
        <v>53</v>
      </c>
      <c r="P10379" s="0" t="n">
        <f aca="false">IF(AND(OR(Dashboard!$B$5="All",D10379=Dashboard!$B$5),OR(Dashboard!$D$5="All",N10379=Dashboard!$D$5),OR(AND(C10379&lt;&gt;"",C10379&gt;=Dashboard!$F$5,C10379&lt;=Dashboard!$H$5),AND(C10379="",Dashboard!$F$5&lt;=1980,Dashboard!$H$5&gt;=2016))),1,0)</f>
        <v>1</v>
      </c>
      <c r="Q10379" s="0" t="n">
        <f aca="false">J10379*P10379+ROW()*0.00000001</f>
        <v>0.11010379</v>
      </c>
    </row>
    <row r="10380" customFormat="false" ht="15" hidden="false" customHeight="false" outlineLevel="0" collapsed="false">
      <c r="A10380" s="0" t="s">
        <v>7524</v>
      </c>
      <c r="B10380" s="0" t="s">
        <v>33</v>
      </c>
      <c r="C10380" s="0" t="n">
        <v>2009</v>
      </c>
      <c r="D10380" s="0" t="s">
        <v>114</v>
      </c>
      <c r="E10380" s="0" t="s">
        <v>6594</v>
      </c>
      <c r="F10380" s="0" t="n">
        <v>0.07</v>
      </c>
      <c r="G10380" s="0" t="n">
        <v>0.03</v>
      </c>
      <c r="H10380" s="0" t="n">
        <v>0</v>
      </c>
      <c r="I10380" s="0" t="n">
        <v>0.01</v>
      </c>
      <c r="J10380" s="0" t="n">
        <v>0.11</v>
      </c>
      <c r="K10380" s="0" t="n">
        <v>50</v>
      </c>
      <c r="M10380" s="0" t="s">
        <v>125</v>
      </c>
      <c r="N10380" s="0" t="s">
        <v>35</v>
      </c>
      <c r="O10380" s="0" t="s">
        <v>177</v>
      </c>
      <c r="P10380" s="0" t="n">
        <f aca="false">IF(AND(OR(Dashboard!$B$5="All",D10380=Dashboard!$B$5),OR(Dashboard!$D$5="All",N10380=Dashboard!$D$5),OR(AND(C10380&lt;&gt;"",C10380&gt;=Dashboard!$F$5,C10380&lt;=Dashboard!$H$5),AND(C10380="",Dashboard!$F$5&lt;=1980,Dashboard!$H$5&gt;=2016))),1,0)</f>
        <v>1</v>
      </c>
      <c r="Q10380" s="0" t="n">
        <f aca="false">J10380*P10380+ROW()*0.00000001</f>
        <v>0.1101038</v>
      </c>
    </row>
    <row r="10381" customFormat="false" ht="15" hidden="false" customHeight="false" outlineLevel="0" collapsed="false">
      <c r="A10381" s="0" t="s">
        <v>7525</v>
      </c>
      <c r="B10381" s="0" t="s">
        <v>873</v>
      </c>
      <c r="C10381" s="0" t="n">
        <v>1995</v>
      </c>
      <c r="D10381" s="0" t="s">
        <v>46</v>
      </c>
      <c r="E10381" s="0" t="s">
        <v>154</v>
      </c>
      <c r="F10381" s="0" t="n">
        <v>0</v>
      </c>
      <c r="G10381" s="0" t="n">
        <v>0</v>
      </c>
      <c r="H10381" s="0" t="n">
        <v>0.11</v>
      </c>
      <c r="I10381" s="0" t="n">
        <v>0</v>
      </c>
      <c r="J10381" s="0" t="n">
        <v>0.11</v>
      </c>
      <c r="N10381" s="0" t="s">
        <v>154</v>
      </c>
      <c r="P10381" s="0" t="n">
        <f aca="false">IF(AND(OR(Dashboard!$B$5="All",D10381=Dashboard!$B$5),OR(Dashboard!$D$5="All",N10381=Dashboard!$D$5),OR(AND(C10381&lt;&gt;"",C10381&gt;=Dashboard!$F$5,C10381&lt;=Dashboard!$H$5),AND(C10381="",Dashboard!$F$5&lt;=1980,Dashboard!$H$5&gt;=2016))),1,0)</f>
        <v>1</v>
      </c>
      <c r="Q10381" s="0" t="n">
        <f aca="false">J10381*P10381+ROW()*0.00000001</f>
        <v>0.11010381</v>
      </c>
    </row>
    <row r="10382" customFormat="false" ht="15" hidden="false" customHeight="false" outlineLevel="0" collapsed="false">
      <c r="A10382" s="0" t="s">
        <v>5876</v>
      </c>
      <c r="B10382" s="0" t="s">
        <v>50</v>
      </c>
      <c r="C10382" s="0" t="n">
        <v>2011</v>
      </c>
      <c r="D10382" s="0" t="s">
        <v>71</v>
      </c>
      <c r="E10382" s="0" t="s">
        <v>142</v>
      </c>
      <c r="F10382" s="0" t="n">
        <v>0.07</v>
      </c>
      <c r="G10382" s="0" t="n">
        <v>0.03</v>
      </c>
      <c r="H10382" s="0" t="n">
        <v>0</v>
      </c>
      <c r="I10382" s="0" t="n">
        <v>0.01</v>
      </c>
      <c r="J10382" s="0" t="n">
        <v>0.11</v>
      </c>
      <c r="K10382" s="0" t="n">
        <v>55</v>
      </c>
      <c r="M10382" s="0" t="s">
        <v>36</v>
      </c>
      <c r="N10382" s="0" t="s">
        <v>35</v>
      </c>
      <c r="O10382" s="0" t="s">
        <v>53</v>
      </c>
      <c r="P10382" s="0" t="n">
        <f aca="false">IF(AND(OR(Dashboard!$B$5="All",D10382=Dashboard!$B$5),OR(Dashboard!$D$5="All",N10382=Dashboard!$D$5),OR(AND(C10382&lt;&gt;"",C10382&gt;=Dashboard!$F$5,C10382&lt;=Dashboard!$H$5),AND(C10382="",Dashboard!$F$5&lt;=1980,Dashboard!$H$5&gt;=2016))),1,0)</f>
        <v>1</v>
      </c>
      <c r="Q10382" s="0" t="n">
        <f aca="false">J10382*P10382+ROW()*0.00000001</f>
        <v>0.11010382</v>
      </c>
    </row>
    <row r="10383" customFormat="false" ht="15" hidden="false" customHeight="false" outlineLevel="0" collapsed="false">
      <c r="A10383" s="0" t="s">
        <v>2626</v>
      </c>
      <c r="B10383" s="0" t="s">
        <v>164</v>
      </c>
      <c r="C10383" s="0" t="n">
        <v>2012</v>
      </c>
      <c r="D10383" s="0" t="s">
        <v>71</v>
      </c>
      <c r="E10383" s="0" t="s">
        <v>124</v>
      </c>
      <c r="F10383" s="0" t="n">
        <v>0</v>
      </c>
      <c r="G10383" s="0" t="n">
        <v>0</v>
      </c>
      <c r="H10383" s="0" t="n">
        <v>0.11</v>
      </c>
      <c r="I10383" s="0" t="n">
        <v>0</v>
      </c>
      <c r="J10383" s="0" t="n">
        <v>0.11</v>
      </c>
      <c r="N10383" s="0" t="s">
        <v>74</v>
      </c>
      <c r="P10383" s="0" t="n">
        <f aca="false">IF(AND(OR(Dashboard!$B$5="All",D10383=Dashboard!$B$5),OR(Dashboard!$D$5="All",N10383=Dashboard!$D$5),OR(AND(C10383&lt;&gt;"",C10383&gt;=Dashboard!$F$5,C10383&lt;=Dashboard!$H$5),AND(C10383="",Dashboard!$F$5&lt;=1980,Dashboard!$H$5&gt;=2016))),1,0)</f>
        <v>1</v>
      </c>
      <c r="Q10383" s="0" t="n">
        <f aca="false">J10383*P10383+ROW()*0.00000001</f>
        <v>0.11010383</v>
      </c>
    </row>
    <row r="10384" customFormat="false" ht="15" hidden="false" customHeight="false" outlineLevel="0" collapsed="false">
      <c r="A10384" s="0" t="s">
        <v>636</v>
      </c>
      <c r="B10384" s="0" t="s">
        <v>85</v>
      </c>
      <c r="C10384" s="0" t="n">
        <v>2002</v>
      </c>
      <c r="D10384" s="0" t="s">
        <v>56</v>
      </c>
      <c r="E10384" s="0" t="s">
        <v>91</v>
      </c>
      <c r="F10384" s="0" t="n">
        <v>0.08</v>
      </c>
      <c r="G10384" s="0" t="n">
        <v>0.03</v>
      </c>
      <c r="H10384" s="0" t="n">
        <v>0</v>
      </c>
      <c r="I10384" s="0" t="n">
        <v>0</v>
      </c>
      <c r="J10384" s="0" t="n">
        <v>0.11</v>
      </c>
      <c r="N10384" s="0" t="s">
        <v>35</v>
      </c>
      <c r="P10384" s="0" t="n">
        <f aca="false">IF(AND(OR(Dashboard!$B$5="All",D10384=Dashboard!$B$5),OR(Dashboard!$D$5="All",N10384=Dashboard!$D$5),OR(AND(C10384&lt;&gt;"",C10384&gt;=Dashboard!$F$5,C10384&lt;=Dashboard!$H$5),AND(C10384="",Dashboard!$F$5&lt;=1980,Dashboard!$H$5&gt;=2016))),1,0)</f>
        <v>1</v>
      </c>
      <c r="Q10384" s="0" t="n">
        <f aca="false">J10384*P10384+ROW()*0.00000001</f>
        <v>0.11010384</v>
      </c>
    </row>
    <row r="10385" customFormat="false" ht="15" hidden="false" customHeight="false" outlineLevel="0" collapsed="false">
      <c r="A10385" s="0" t="s">
        <v>7526</v>
      </c>
      <c r="B10385" s="0" t="s">
        <v>64</v>
      </c>
      <c r="C10385" s="0" t="n">
        <v>2007</v>
      </c>
      <c r="D10385" s="0" t="s">
        <v>41</v>
      </c>
      <c r="E10385" s="0" t="s">
        <v>1551</v>
      </c>
      <c r="F10385" s="0" t="n">
        <v>0.07</v>
      </c>
      <c r="G10385" s="0" t="n">
        <v>0.02</v>
      </c>
      <c r="H10385" s="0" t="n">
        <v>0</v>
      </c>
      <c r="I10385" s="0" t="n">
        <v>0.01</v>
      </c>
      <c r="J10385" s="0" t="n">
        <v>0.11</v>
      </c>
      <c r="K10385" s="0" t="n">
        <v>80</v>
      </c>
      <c r="L10385" s="0" t="n">
        <v>8.8</v>
      </c>
      <c r="M10385" s="0" t="s">
        <v>103</v>
      </c>
      <c r="N10385" s="0" t="s">
        <v>66</v>
      </c>
      <c r="O10385" s="0" t="s">
        <v>37</v>
      </c>
      <c r="P10385" s="0" t="n">
        <f aca="false">IF(AND(OR(Dashboard!$B$5="All",D10385=Dashboard!$B$5),OR(Dashboard!$D$5="All",N10385=Dashboard!$D$5),OR(AND(C10385&lt;&gt;"",C10385&gt;=Dashboard!$F$5,C10385&lt;=Dashboard!$H$5),AND(C10385="",Dashboard!$F$5&lt;=1980,Dashboard!$H$5&gt;=2016))),1,0)</f>
        <v>1</v>
      </c>
      <c r="Q10385" s="0" t="n">
        <f aca="false">J10385*P10385+ROW()*0.00000001</f>
        <v>0.11010385</v>
      </c>
    </row>
    <row r="10386" customFormat="false" ht="15" hidden="false" customHeight="false" outlineLevel="0" collapsed="false">
      <c r="A10386" s="0" t="s">
        <v>7527</v>
      </c>
      <c r="B10386" s="0" t="s">
        <v>50</v>
      </c>
      <c r="C10386" s="0" t="n">
        <v>2005</v>
      </c>
      <c r="D10386" s="0" t="s">
        <v>71</v>
      </c>
      <c r="E10386" s="0" t="s">
        <v>211</v>
      </c>
      <c r="F10386" s="0" t="n">
        <v>0.08</v>
      </c>
      <c r="G10386" s="0" t="n">
        <v>0</v>
      </c>
      <c r="H10386" s="0" t="n">
        <v>0.01</v>
      </c>
      <c r="I10386" s="0" t="n">
        <v>0.01</v>
      </c>
      <c r="J10386" s="0" t="n">
        <v>0.11</v>
      </c>
      <c r="N10386" s="0" t="s">
        <v>35</v>
      </c>
      <c r="P10386" s="0" t="n">
        <f aca="false">IF(AND(OR(Dashboard!$B$5="All",D10386=Dashboard!$B$5),OR(Dashboard!$D$5="All",N10386=Dashboard!$D$5),OR(AND(C10386&lt;&gt;"",C10386&gt;=Dashboard!$F$5,C10386&lt;=Dashboard!$H$5),AND(C10386="",Dashboard!$F$5&lt;=1980,Dashboard!$H$5&gt;=2016))),1,0)</f>
        <v>1</v>
      </c>
      <c r="Q10386" s="0" t="n">
        <f aca="false">J10386*P10386+ROW()*0.00000001</f>
        <v>0.11010386</v>
      </c>
    </row>
    <row r="10387" customFormat="false" ht="15" hidden="false" customHeight="false" outlineLevel="0" collapsed="false">
      <c r="A10387" s="0" t="s">
        <v>7528</v>
      </c>
      <c r="B10387" s="0" t="s">
        <v>117</v>
      </c>
      <c r="C10387" s="0" t="n">
        <v>1999</v>
      </c>
      <c r="D10387" s="0" t="s">
        <v>246</v>
      </c>
      <c r="E10387" s="0" t="s">
        <v>328</v>
      </c>
      <c r="F10387" s="0" t="n">
        <v>0.06</v>
      </c>
      <c r="G10387" s="0" t="n">
        <v>0.04</v>
      </c>
      <c r="H10387" s="0" t="n">
        <v>0</v>
      </c>
      <c r="I10387" s="0" t="n">
        <v>0.01</v>
      </c>
      <c r="J10387" s="0" t="n">
        <v>0.11</v>
      </c>
      <c r="K10387" s="0" t="n">
        <v>51</v>
      </c>
      <c r="L10387" s="0" t="n">
        <v>9</v>
      </c>
      <c r="M10387" s="0" t="s">
        <v>103</v>
      </c>
      <c r="N10387" s="0" t="s">
        <v>74</v>
      </c>
      <c r="O10387" s="0" t="s">
        <v>53</v>
      </c>
      <c r="P10387" s="0" t="n">
        <f aca="false">IF(AND(OR(Dashboard!$B$5="All",D10387=Dashboard!$B$5),OR(Dashboard!$D$5="All",N10387=Dashboard!$D$5),OR(AND(C10387&lt;&gt;"",C10387&gt;=Dashboard!$F$5,C10387&lt;=Dashboard!$H$5),AND(C10387="",Dashboard!$F$5&lt;=1980,Dashboard!$H$5&gt;=2016))),1,0)</f>
        <v>1</v>
      </c>
      <c r="Q10387" s="0" t="n">
        <f aca="false">J10387*P10387+ROW()*0.00000001</f>
        <v>0.11010387</v>
      </c>
    </row>
    <row r="10388" customFormat="false" ht="15" hidden="false" customHeight="false" outlineLevel="0" collapsed="false">
      <c r="A10388" s="0" t="s">
        <v>7529</v>
      </c>
      <c r="B10388" s="0" t="s">
        <v>50</v>
      </c>
      <c r="C10388" s="0" t="n">
        <v>2009</v>
      </c>
      <c r="D10388" s="0" t="s">
        <v>58</v>
      </c>
      <c r="E10388" s="0" t="s">
        <v>124</v>
      </c>
      <c r="F10388" s="0" t="n">
        <v>0.1</v>
      </c>
      <c r="G10388" s="0" t="n">
        <v>0</v>
      </c>
      <c r="H10388" s="0" t="n">
        <v>0</v>
      </c>
      <c r="I10388" s="0" t="n">
        <v>0.01</v>
      </c>
      <c r="J10388" s="0" t="n">
        <v>0.11</v>
      </c>
      <c r="N10388" s="0" t="s">
        <v>35</v>
      </c>
      <c r="P10388" s="0" t="n">
        <f aca="false">IF(AND(OR(Dashboard!$B$5="All",D10388=Dashboard!$B$5),OR(Dashboard!$D$5="All",N10388=Dashboard!$D$5),OR(AND(C10388&lt;&gt;"",C10388&gt;=Dashboard!$F$5,C10388&lt;=Dashboard!$H$5),AND(C10388="",Dashboard!$F$5&lt;=1980,Dashboard!$H$5&gt;=2016))),1,0)</f>
        <v>1</v>
      </c>
      <c r="Q10388" s="0" t="n">
        <f aca="false">J10388*P10388+ROW()*0.00000001</f>
        <v>0.11010388</v>
      </c>
    </row>
    <row r="10389" customFormat="false" ht="15" hidden="false" customHeight="false" outlineLevel="0" collapsed="false">
      <c r="A10389" s="0" t="s">
        <v>4379</v>
      </c>
      <c r="B10389" s="0" t="s">
        <v>851</v>
      </c>
      <c r="C10389" s="0" t="n">
        <v>2014</v>
      </c>
      <c r="D10389" s="0" t="s">
        <v>102</v>
      </c>
      <c r="E10389" s="0" t="s">
        <v>328</v>
      </c>
      <c r="F10389" s="0" t="n">
        <v>0</v>
      </c>
      <c r="G10389" s="0" t="n">
        <v>0.04</v>
      </c>
      <c r="H10389" s="0" t="n">
        <v>0.06</v>
      </c>
      <c r="I10389" s="0" t="n">
        <v>0.01</v>
      </c>
      <c r="J10389" s="0" t="n">
        <v>0.11</v>
      </c>
      <c r="K10389" s="0" t="n">
        <v>66</v>
      </c>
      <c r="L10389" s="0" t="n">
        <v>7.5</v>
      </c>
      <c r="M10389" s="0" t="s">
        <v>103</v>
      </c>
      <c r="N10389" s="0" t="s">
        <v>74</v>
      </c>
      <c r="O10389" s="0" t="s">
        <v>67</v>
      </c>
      <c r="P10389" s="0" t="n">
        <f aca="false">IF(AND(OR(Dashboard!$B$5="All",D10389=Dashboard!$B$5),OR(Dashboard!$D$5="All",N10389=Dashboard!$D$5),OR(AND(C10389&lt;&gt;"",C10389&gt;=Dashboard!$F$5,C10389&lt;=Dashboard!$H$5),AND(C10389="",Dashboard!$F$5&lt;=1980,Dashboard!$H$5&gt;=2016))),1,0)</f>
        <v>1</v>
      </c>
      <c r="Q10389" s="0" t="n">
        <f aca="false">J10389*P10389+ROW()*0.00000001</f>
        <v>0.11010389</v>
      </c>
    </row>
    <row r="10390" customFormat="false" ht="15" hidden="false" customHeight="false" outlineLevel="0" collapsed="false">
      <c r="A10390" s="0" t="s">
        <v>7530</v>
      </c>
      <c r="B10390" s="0" t="s">
        <v>164</v>
      </c>
      <c r="C10390" s="0" t="n">
        <v>2012</v>
      </c>
      <c r="D10390" s="0" t="s">
        <v>34</v>
      </c>
      <c r="E10390" s="0" t="s">
        <v>328</v>
      </c>
      <c r="F10390" s="0" t="n">
        <v>0</v>
      </c>
      <c r="G10390" s="0" t="n">
        <v>0</v>
      </c>
      <c r="H10390" s="0" t="n">
        <v>0.11</v>
      </c>
      <c r="I10390" s="0" t="n">
        <v>0</v>
      </c>
      <c r="J10390" s="0" t="n">
        <v>0.11</v>
      </c>
      <c r="N10390" s="0" t="s">
        <v>74</v>
      </c>
      <c r="P10390" s="0" t="n">
        <f aca="false">IF(AND(OR(Dashboard!$B$5="All",D10390=Dashboard!$B$5),OR(Dashboard!$D$5="All",N10390=Dashboard!$D$5),OR(AND(C10390&lt;&gt;"",C10390&gt;=Dashboard!$F$5,C10390&lt;=Dashboard!$H$5),AND(C10390="",Dashboard!$F$5&lt;=1980,Dashboard!$H$5&gt;=2016))),1,0)</f>
        <v>1</v>
      </c>
      <c r="Q10390" s="0" t="n">
        <f aca="false">J10390*P10390+ROW()*0.00000001</f>
        <v>0.1101039</v>
      </c>
    </row>
    <row r="10391" customFormat="false" ht="15" hidden="false" customHeight="false" outlineLevel="0" collapsed="false">
      <c r="A10391" s="0" t="s">
        <v>7531</v>
      </c>
      <c r="B10391" s="0" t="s">
        <v>70</v>
      </c>
      <c r="C10391" s="0" t="n">
        <v>2012</v>
      </c>
      <c r="D10391" s="0" t="s">
        <v>102</v>
      </c>
      <c r="E10391" s="0" t="s">
        <v>6736</v>
      </c>
      <c r="F10391" s="0" t="n">
        <v>0.05</v>
      </c>
      <c r="G10391" s="0" t="n">
        <v>0</v>
      </c>
      <c r="H10391" s="0" t="n">
        <v>0.05</v>
      </c>
      <c r="I10391" s="0" t="n">
        <v>0.01</v>
      </c>
      <c r="J10391" s="0" t="n">
        <v>0.11</v>
      </c>
      <c r="K10391" s="0" t="n">
        <v>75</v>
      </c>
      <c r="L10391" s="0" t="n">
        <v>7.8</v>
      </c>
      <c r="M10391" s="0" t="s">
        <v>103</v>
      </c>
      <c r="N10391" s="0" t="s">
        <v>74</v>
      </c>
      <c r="O10391" s="0" t="s">
        <v>37</v>
      </c>
      <c r="P10391" s="0" t="n">
        <f aca="false">IF(AND(OR(Dashboard!$B$5="All",D10391=Dashboard!$B$5),OR(Dashboard!$D$5="All",N10391=Dashboard!$D$5),OR(AND(C10391&lt;&gt;"",C10391&gt;=Dashboard!$F$5,C10391&lt;=Dashboard!$H$5),AND(C10391="",Dashboard!$F$5&lt;=1980,Dashboard!$H$5&gt;=2016))),1,0)</f>
        <v>1</v>
      </c>
      <c r="Q10391" s="0" t="n">
        <f aca="false">J10391*P10391+ROW()*0.00000001</f>
        <v>0.11010391</v>
      </c>
    </row>
    <row r="10392" customFormat="false" ht="15" hidden="false" customHeight="false" outlineLevel="0" collapsed="false">
      <c r="A10392" s="0" t="s">
        <v>7532</v>
      </c>
      <c r="B10392" s="0" t="s">
        <v>76</v>
      </c>
      <c r="C10392" s="0" t="n">
        <v>2006</v>
      </c>
      <c r="D10392" s="0" t="s">
        <v>34</v>
      </c>
      <c r="E10392" s="0" t="s">
        <v>220</v>
      </c>
      <c r="F10392" s="0" t="n">
        <v>0</v>
      </c>
      <c r="G10392" s="0" t="n">
        <v>0</v>
      </c>
      <c r="H10392" s="0" t="n">
        <v>0.11</v>
      </c>
      <c r="I10392" s="0" t="n">
        <v>0</v>
      </c>
      <c r="J10392" s="0" t="n">
        <v>0.11</v>
      </c>
      <c r="N10392" s="0" t="s">
        <v>74</v>
      </c>
      <c r="P10392" s="0" t="n">
        <f aca="false">IF(AND(OR(Dashboard!$B$5="All",D10392=Dashboard!$B$5),OR(Dashboard!$D$5="All",N10392=Dashboard!$D$5),OR(AND(C10392&lt;&gt;"",C10392&gt;=Dashboard!$F$5,C10392&lt;=Dashboard!$H$5),AND(C10392="",Dashboard!$F$5&lt;=1980,Dashboard!$H$5&gt;=2016))),1,0)</f>
        <v>1</v>
      </c>
      <c r="Q10392" s="0" t="n">
        <f aca="false">J10392*P10392+ROW()*0.00000001</f>
        <v>0.11010392</v>
      </c>
    </row>
    <row r="10393" customFormat="false" ht="15" hidden="false" customHeight="false" outlineLevel="0" collapsed="false">
      <c r="A10393" s="0" t="s">
        <v>7533</v>
      </c>
      <c r="B10393" s="0" t="s">
        <v>152</v>
      </c>
      <c r="C10393" s="0" t="n">
        <v>2011</v>
      </c>
      <c r="D10393" s="0" t="s">
        <v>246</v>
      </c>
      <c r="E10393" s="0" t="s">
        <v>4798</v>
      </c>
      <c r="F10393" s="0" t="n">
        <v>0</v>
      </c>
      <c r="G10393" s="0" t="n">
        <v>0.1</v>
      </c>
      <c r="H10393" s="0" t="n">
        <v>0</v>
      </c>
      <c r="I10393" s="0" t="n">
        <v>0.01</v>
      </c>
      <c r="J10393" s="0" t="n">
        <v>0.11</v>
      </c>
      <c r="K10393" s="0" t="n">
        <v>75</v>
      </c>
      <c r="L10393" s="0" t="n">
        <v>4.9</v>
      </c>
      <c r="N10393" s="0" t="s">
        <v>152</v>
      </c>
      <c r="O10393" s="0" t="s">
        <v>37</v>
      </c>
      <c r="P10393" s="0" t="n">
        <f aca="false">IF(AND(OR(Dashboard!$B$5="All",D10393=Dashboard!$B$5),OR(Dashboard!$D$5="All",N10393=Dashboard!$D$5),OR(AND(C10393&lt;&gt;"",C10393&gt;=Dashboard!$F$5,C10393&lt;=Dashboard!$H$5),AND(C10393="",Dashboard!$F$5&lt;=1980,Dashboard!$H$5&gt;=2016))),1,0)</f>
        <v>1</v>
      </c>
      <c r="Q10393" s="0" t="n">
        <f aca="false">J10393*P10393+ROW()*0.00000001</f>
        <v>0.11010393</v>
      </c>
    </row>
    <row r="10394" customFormat="false" ht="15" hidden="false" customHeight="false" outlineLevel="0" collapsed="false">
      <c r="A10394" s="0" t="s">
        <v>7534</v>
      </c>
      <c r="B10394" s="0" t="s">
        <v>164</v>
      </c>
      <c r="C10394" s="0" t="n">
        <v>2010</v>
      </c>
      <c r="D10394" s="0" t="s">
        <v>246</v>
      </c>
      <c r="E10394" s="0" t="s">
        <v>89</v>
      </c>
      <c r="F10394" s="0" t="n">
        <v>0</v>
      </c>
      <c r="G10394" s="0" t="n">
        <v>0</v>
      </c>
      <c r="H10394" s="0" t="n">
        <v>0.11</v>
      </c>
      <c r="I10394" s="0" t="n">
        <v>0</v>
      </c>
      <c r="J10394" s="0" t="n">
        <v>0.11</v>
      </c>
      <c r="N10394" s="0" t="s">
        <v>74</v>
      </c>
      <c r="P10394" s="0" t="n">
        <f aca="false">IF(AND(OR(Dashboard!$B$5="All",D10394=Dashboard!$B$5),OR(Dashboard!$D$5="All",N10394=Dashboard!$D$5),OR(AND(C10394&lt;&gt;"",C10394&gt;=Dashboard!$F$5,C10394&lt;=Dashboard!$H$5),AND(C10394="",Dashboard!$F$5&lt;=1980,Dashboard!$H$5&gt;=2016))),1,0)</f>
        <v>1</v>
      </c>
      <c r="Q10394" s="0" t="n">
        <f aca="false">J10394*P10394+ROW()*0.00000001</f>
        <v>0.11010394</v>
      </c>
    </row>
    <row r="10395" customFormat="false" ht="15" hidden="false" customHeight="false" outlineLevel="0" collapsed="false">
      <c r="A10395" s="0" t="s">
        <v>7535</v>
      </c>
      <c r="B10395" s="0" t="s">
        <v>70</v>
      </c>
      <c r="C10395" s="0" t="n">
        <v>2010</v>
      </c>
      <c r="D10395" s="0" t="s">
        <v>102</v>
      </c>
      <c r="E10395" s="0" t="s">
        <v>220</v>
      </c>
      <c r="F10395" s="0" t="n">
        <v>0.1</v>
      </c>
      <c r="G10395" s="0" t="n">
        <v>0</v>
      </c>
      <c r="H10395" s="0" t="n">
        <v>0</v>
      </c>
      <c r="I10395" s="0" t="n">
        <v>0.01</v>
      </c>
      <c r="J10395" s="0" t="n">
        <v>0.11</v>
      </c>
      <c r="K10395" s="0" t="n">
        <v>54</v>
      </c>
      <c r="L10395" s="0" t="n">
        <v>7.1</v>
      </c>
      <c r="M10395" s="0" t="s">
        <v>103</v>
      </c>
      <c r="N10395" s="0" t="s">
        <v>74</v>
      </c>
      <c r="O10395" s="0" t="s">
        <v>53</v>
      </c>
      <c r="P10395" s="0" t="n">
        <f aca="false">IF(AND(OR(Dashboard!$B$5="All",D10395=Dashboard!$B$5),OR(Dashboard!$D$5="All",N10395=Dashboard!$D$5),OR(AND(C10395&lt;&gt;"",C10395&gt;=Dashboard!$F$5,C10395&lt;=Dashboard!$H$5),AND(C10395="",Dashboard!$F$5&lt;=1980,Dashboard!$H$5&gt;=2016))),1,0)</f>
        <v>1</v>
      </c>
      <c r="Q10395" s="0" t="n">
        <f aca="false">J10395*P10395+ROW()*0.00000001</f>
        <v>0.11010395</v>
      </c>
    </row>
    <row r="10396" customFormat="false" ht="15" hidden="false" customHeight="false" outlineLevel="0" collapsed="false">
      <c r="A10396" s="0" t="s">
        <v>5605</v>
      </c>
      <c r="B10396" s="0" t="s">
        <v>144</v>
      </c>
      <c r="C10396" s="0" t="n">
        <v>2005</v>
      </c>
      <c r="D10396" s="0" t="s">
        <v>56</v>
      </c>
      <c r="E10396" s="0" t="s">
        <v>142</v>
      </c>
      <c r="F10396" s="0" t="n">
        <v>0.08</v>
      </c>
      <c r="G10396" s="0" t="n">
        <v>0.02</v>
      </c>
      <c r="H10396" s="0" t="n">
        <v>0</v>
      </c>
      <c r="I10396" s="0" t="n">
        <v>0</v>
      </c>
      <c r="J10396" s="0" t="n">
        <v>0.11</v>
      </c>
      <c r="K10396" s="0" t="n">
        <v>54</v>
      </c>
      <c r="L10396" s="0" t="n">
        <v>7.4</v>
      </c>
      <c r="M10396" s="0" t="s">
        <v>73</v>
      </c>
      <c r="N10396" s="0" t="s">
        <v>66</v>
      </c>
      <c r="O10396" s="0" t="s">
        <v>53</v>
      </c>
      <c r="P10396" s="0" t="n">
        <f aca="false">IF(AND(OR(Dashboard!$B$5="All",D10396=Dashboard!$B$5),OR(Dashboard!$D$5="All",N10396=Dashboard!$D$5),OR(AND(C10396&lt;&gt;"",C10396&gt;=Dashboard!$F$5,C10396&lt;=Dashboard!$H$5),AND(C10396="",Dashboard!$F$5&lt;=1980,Dashboard!$H$5&gt;=2016))),1,0)</f>
        <v>1</v>
      </c>
      <c r="Q10396" s="0" t="n">
        <f aca="false">J10396*P10396+ROW()*0.00000001</f>
        <v>0.11010396</v>
      </c>
    </row>
    <row r="10397" customFormat="false" ht="15" hidden="false" customHeight="false" outlineLevel="0" collapsed="false">
      <c r="A10397" s="0" t="s">
        <v>7536</v>
      </c>
      <c r="B10397" s="0" t="s">
        <v>50</v>
      </c>
      <c r="C10397" s="0" t="n">
        <v>2009</v>
      </c>
      <c r="D10397" s="0" t="s">
        <v>71</v>
      </c>
      <c r="E10397" s="0" t="s">
        <v>1013</v>
      </c>
      <c r="F10397" s="0" t="n">
        <v>0.1</v>
      </c>
      <c r="G10397" s="0" t="n">
        <v>0</v>
      </c>
      <c r="H10397" s="0" t="n">
        <v>0</v>
      </c>
      <c r="I10397" s="0" t="n">
        <v>0.01</v>
      </c>
      <c r="J10397" s="0" t="n">
        <v>0.11</v>
      </c>
      <c r="K10397" s="0" t="n">
        <v>45</v>
      </c>
      <c r="M10397" s="0" t="s">
        <v>36</v>
      </c>
      <c r="N10397" s="0" t="s">
        <v>35</v>
      </c>
      <c r="O10397" s="0" t="s">
        <v>177</v>
      </c>
      <c r="P10397" s="0" t="n">
        <f aca="false">IF(AND(OR(Dashboard!$B$5="All",D10397=Dashboard!$B$5),OR(Dashboard!$D$5="All",N10397=Dashboard!$D$5),OR(AND(C10397&lt;&gt;"",C10397&gt;=Dashboard!$F$5,C10397&lt;=Dashboard!$H$5),AND(C10397="",Dashboard!$F$5&lt;=1980,Dashboard!$H$5&gt;=2016))),1,0)</f>
        <v>1</v>
      </c>
      <c r="Q10397" s="0" t="n">
        <f aca="false">J10397*P10397+ROW()*0.00000001</f>
        <v>0.11010397</v>
      </c>
    </row>
    <row r="10398" customFormat="false" ht="15" hidden="false" customHeight="false" outlineLevel="0" collapsed="false">
      <c r="A10398" s="0" t="s">
        <v>7537</v>
      </c>
      <c r="B10398" s="0" t="s">
        <v>117</v>
      </c>
      <c r="C10398" s="0" t="n">
        <v>1995</v>
      </c>
      <c r="D10398" s="0" t="s">
        <v>56</v>
      </c>
      <c r="E10398" s="0" t="s">
        <v>89</v>
      </c>
      <c r="F10398" s="0" t="n">
        <v>0.03</v>
      </c>
      <c r="G10398" s="0" t="n">
        <v>0.02</v>
      </c>
      <c r="H10398" s="0" t="n">
        <v>0.05</v>
      </c>
      <c r="I10398" s="0" t="n">
        <v>0.01</v>
      </c>
      <c r="J10398" s="0" t="n">
        <v>0.11</v>
      </c>
      <c r="N10398" s="0" t="s">
        <v>74</v>
      </c>
      <c r="P10398" s="0" t="n">
        <f aca="false">IF(AND(OR(Dashboard!$B$5="All",D10398=Dashboard!$B$5),OR(Dashboard!$D$5="All",N10398=Dashboard!$D$5),OR(AND(C10398&lt;&gt;"",C10398&gt;=Dashboard!$F$5,C10398&lt;=Dashboard!$H$5),AND(C10398="",Dashboard!$F$5&lt;=1980,Dashboard!$H$5&gt;=2016))),1,0)</f>
        <v>1</v>
      </c>
      <c r="Q10398" s="0" t="n">
        <f aca="false">J10398*P10398+ROW()*0.00000001</f>
        <v>0.11010398</v>
      </c>
    </row>
    <row r="10399" customFormat="false" ht="15" hidden="false" customHeight="false" outlineLevel="0" collapsed="false">
      <c r="A10399" s="0" t="s">
        <v>7538</v>
      </c>
      <c r="B10399" s="0" t="s">
        <v>164</v>
      </c>
      <c r="C10399" s="0" t="n">
        <v>2012</v>
      </c>
      <c r="D10399" s="0" t="s">
        <v>71</v>
      </c>
      <c r="E10399" s="0" t="s">
        <v>328</v>
      </c>
      <c r="F10399" s="0" t="n">
        <v>0</v>
      </c>
      <c r="G10399" s="0" t="n">
        <v>0</v>
      </c>
      <c r="H10399" s="0" t="n">
        <v>0.11</v>
      </c>
      <c r="I10399" s="0" t="n">
        <v>0</v>
      </c>
      <c r="J10399" s="0" t="n">
        <v>0.11</v>
      </c>
      <c r="N10399" s="0" t="s">
        <v>74</v>
      </c>
      <c r="P10399" s="0" t="n">
        <f aca="false">IF(AND(OR(Dashboard!$B$5="All",D10399=Dashboard!$B$5),OR(Dashboard!$D$5="All",N10399=Dashboard!$D$5),OR(AND(C10399&lt;&gt;"",C10399&gt;=Dashboard!$F$5,C10399&lt;=Dashboard!$H$5),AND(C10399="",Dashboard!$F$5&lt;=1980,Dashboard!$H$5&gt;=2016))),1,0)</f>
        <v>1</v>
      </c>
      <c r="Q10399" s="0" t="n">
        <f aca="false">J10399*P10399+ROW()*0.00000001</f>
        <v>0.11010399</v>
      </c>
    </row>
    <row r="10400" customFormat="false" ht="15" hidden="false" customHeight="false" outlineLevel="0" collapsed="false">
      <c r="A10400" s="0" t="s">
        <v>7539</v>
      </c>
      <c r="B10400" s="0" t="s">
        <v>64</v>
      </c>
      <c r="C10400" s="0" t="n">
        <v>2014</v>
      </c>
      <c r="D10400" s="0" t="s">
        <v>114</v>
      </c>
      <c r="E10400" s="0" t="s">
        <v>328</v>
      </c>
      <c r="F10400" s="0" t="n">
        <v>0.05</v>
      </c>
      <c r="G10400" s="0" t="n">
        <v>0.04</v>
      </c>
      <c r="H10400" s="0" t="n">
        <v>0</v>
      </c>
      <c r="I10400" s="0" t="n">
        <v>0.01</v>
      </c>
      <c r="J10400" s="0" t="n">
        <v>0.11</v>
      </c>
      <c r="K10400" s="0" t="n">
        <v>60</v>
      </c>
      <c r="L10400" s="0" t="n">
        <v>6.5</v>
      </c>
      <c r="M10400" s="0" t="s">
        <v>125</v>
      </c>
      <c r="N10400" s="0" t="s">
        <v>66</v>
      </c>
      <c r="O10400" s="0" t="s">
        <v>53</v>
      </c>
      <c r="P10400" s="0" t="n">
        <f aca="false">IF(AND(OR(Dashboard!$B$5="All",D10400=Dashboard!$B$5),OR(Dashboard!$D$5="All",N10400=Dashboard!$D$5),OR(AND(C10400&lt;&gt;"",C10400&gt;=Dashboard!$F$5,C10400&lt;=Dashboard!$H$5),AND(C10400="",Dashboard!$F$5&lt;=1980,Dashboard!$H$5&gt;=2016))),1,0)</f>
        <v>1</v>
      </c>
      <c r="Q10400" s="0" t="n">
        <f aca="false">J10400*P10400+ROW()*0.00000001</f>
        <v>0.110104</v>
      </c>
    </row>
    <row r="10401" customFormat="false" ht="15" hidden="false" customHeight="false" outlineLevel="0" collapsed="false">
      <c r="A10401" s="0" t="s">
        <v>7540</v>
      </c>
      <c r="B10401" s="0" t="s">
        <v>50</v>
      </c>
      <c r="C10401" s="0" t="n">
        <v>2008</v>
      </c>
      <c r="D10401" s="0" t="s">
        <v>58</v>
      </c>
      <c r="E10401" s="0" t="s">
        <v>1607</v>
      </c>
      <c r="F10401" s="0" t="n">
        <v>0.1</v>
      </c>
      <c r="G10401" s="0" t="n">
        <v>0</v>
      </c>
      <c r="H10401" s="0" t="n">
        <v>0</v>
      </c>
      <c r="I10401" s="0" t="n">
        <v>0.01</v>
      </c>
      <c r="J10401" s="0" t="n">
        <v>0.11</v>
      </c>
      <c r="K10401" s="0" t="n">
        <v>79</v>
      </c>
      <c r="L10401" s="0" t="n">
        <v>8.5</v>
      </c>
      <c r="M10401" s="0" t="s">
        <v>103</v>
      </c>
      <c r="N10401" s="0" t="s">
        <v>35</v>
      </c>
      <c r="O10401" s="0" t="s">
        <v>37</v>
      </c>
      <c r="P10401" s="0" t="n">
        <f aca="false">IF(AND(OR(Dashboard!$B$5="All",D10401=Dashboard!$B$5),OR(Dashboard!$D$5="All",N10401=Dashboard!$D$5),OR(AND(C10401&lt;&gt;"",C10401&gt;=Dashboard!$F$5,C10401&lt;=Dashboard!$H$5),AND(C10401="",Dashboard!$F$5&lt;=1980,Dashboard!$H$5&gt;=2016))),1,0)</f>
        <v>1</v>
      </c>
      <c r="Q10401" s="0" t="n">
        <f aca="false">J10401*P10401+ROW()*0.00000001</f>
        <v>0.11010401</v>
      </c>
    </row>
    <row r="10402" customFormat="false" ht="15" hidden="false" customHeight="false" outlineLevel="0" collapsed="false">
      <c r="A10402" s="0" t="s">
        <v>7541</v>
      </c>
      <c r="B10402" s="0" t="s">
        <v>78</v>
      </c>
      <c r="C10402" s="0" t="n">
        <v>1995</v>
      </c>
      <c r="D10402" s="0" t="s">
        <v>46</v>
      </c>
      <c r="E10402" s="0" t="s">
        <v>328</v>
      </c>
      <c r="F10402" s="0" t="n">
        <v>0</v>
      </c>
      <c r="G10402" s="0" t="n">
        <v>0</v>
      </c>
      <c r="H10402" s="0" t="n">
        <v>0.11</v>
      </c>
      <c r="I10402" s="0" t="n">
        <v>0</v>
      </c>
      <c r="J10402" s="0" t="n">
        <v>0.11</v>
      </c>
      <c r="N10402" s="0" t="s">
        <v>35</v>
      </c>
      <c r="P10402" s="0" t="n">
        <f aca="false">IF(AND(OR(Dashboard!$B$5="All",D10402=Dashboard!$B$5),OR(Dashboard!$D$5="All",N10402=Dashboard!$D$5),OR(AND(C10402&lt;&gt;"",C10402&gt;=Dashboard!$F$5,C10402&lt;=Dashboard!$H$5),AND(C10402="",Dashboard!$F$5&lt;=1980,Dashboard!$H$5&gt;=2016))),1,0)</f>
        <v>1</v>
      </c>
      <c r="Q10402" s="0" t="n">
        <f aca="false">J10402*P10402+ROW()*0.00000001</f>
        <v>0.11010402</v>
      </c>
    </row>
    <row r="10403" customFormat="false" ht="15" hidden="false" customHeight="false" outlineLevel="0" collapsed="false">
      <c r="A10403" s="0" t="s">
        <v>7542</v>
      </c>
      <c r="B10403" s="0" t="s">
        <v>164</v>
      </c>
      <c r="C10403" s="0" t="n">
        <v>2011</v>
      </c>
      <c r="D10403" s="0" t="s">
        <v>71</v>
      </c>
      <c r="E10403" s="0" t="s">
        <v>220</v>
      </c>
      <c r="F10403" s="0" t="n">
        <v>0</v>
      </c>
      <c r="G10403" s="0" t="n">
        <v>0</v>
      </c>
      <c r="H10403" s="0" t="n">
        <v>0.11</v>
      </c>
      <c r="I10403" s="0" t="n">
        <v>0</v>
      </c>
      <c r="J10403" s="0" t="n">
        <v>0.11</v>
      </c>
      <c r="N10403" s="0" t="s">
        <v>74</v>
      </c>
      <c r="P10403" s="0" t="n">
        <f aca="false">IF(AND(OR(Dashboard!$B$5="All",D10403=Dashboard!$B$5),OR(Dashboard!$D$5="All",N10403=Dashboard!$D$5),OR(AND(C10403&lt;&gt;"",C10403&gt;=Dashboard!$F$5,C10403&lt;=Dashboard!$H$5),AND(C10403="",Dashboard!$F$5&lt;=1980,Dashboard!$H$5&gt;=2016))),1,0)</f>
        <v>1</v>
      </c>
      <c r="Q10403" s="0" t="n">
        <f aca="false">J10403*P10403+ROW()*0.00000001</f>
        <v>0.11010403</v>
      </c>
    </row>
    <row r="10404" customFormat="false" ht="15" hidden="false" customHeight="false" outlineLevel="0" collapsed="false">
      <c r="A10404" s="0" t="s">
        <v>5951</v>
      </c>
      <c r="B10404" s="0" t="s">
        <v>70</v>
      </c>
      <c r="C10404" s="0" t="n">
        <v>2016</v>
      </c>
      <c r="D10404" s="0" t="s">
        <v>16</v>
      </c>
      <c r="E10404" s="0" t="s">
        <v>91</v>
      </c>
      <c r="F10404" s="0" t="n">
        <v>0.02</v>
      </c>
      <c r="G10404" s="0" t="n">
        <v>0.07</v>
      </c>
      <c r="H10404" s="0" t="n">
        <v>0</v>
      </c>
      <c r="I10404" s="0" t="n">
        <v>0.02</v>
      </c>
      <c r="J10404" s="0" t="n">
        <v>0.11</v>
      </c>
      <c r="M10404" s="0" t="s">
        <v>125</v>
      </c>
      <c r="N10404" s="0" t="s">
        <v>74</v>
      </c>
      <c r="P10404" s="0" t="n">
        <f aca="false">IF(AND(OR(Dashboard!$B$5="All",D10404=Dashboard!$B$5),OR(Dashboard!$D$5="All",N10404=Dashboard!$D$5),OR(AND(C10404&lt;&gt;"",C10404&gt;=Dashboard!$F$5,C10404&lt;=Dashboard!$H$5),AND(C10404="",Dashboard!$F$5&lt;=1980,Dashboard!$H$5&gt;=2016))),1,0)</f>
        <v>1</v>
      </c>
      <c r="Q10404" s="0" t="n">
        <f aca="false">J10404*P10404+ROW()*0.00000001</f>
        <v>0.11010404</v>
      </c>
    </row>
    <row r="10405" customFormat="false" ht="15" hidden="false" customHeight="false" outlineLevel="0" collapsed="false">
      <c r="A10405" s="0" t="s">
        <v>3758</v>
      </c>
      <c r="B10405" s="0" t="s">
        <v>144</v>
      </c>
      <c r="C10405" s="0" t="n">
        <v>2005</v>
      </c>
      <c r="D10405" s="0" t="s">
        <v>34</v>
      </c>
      <c r="E10405" s="0" t="s">
        <v>91</v>
      </c>
      <c r="F10405" s="0" t="n">
        <v>0.08</v>
      </c>
      <c r="G10405" s="0" t="n">
        <v>0.02</v>
      </c>
      <c r="H10405" s="0" t="n">
        <v>0</v>
      </c>
      <c r="I10405" s="0" t="n">
        <v>0</v>
      </c>
      <c r="J10405" s="0" t="n">
        <v>0.11</v>
      </c>
      <c r="K10405" s="0" t="n">
        <v>63</v>
      </c>
      <c r="M10405" s="0" t="s">
        <v>103</v>
      </c>
      <c r="N10405" s="0" t="s">
        <v>66</v>
      </c>
      <c r="O10405" s="0" t="s">
        <v>67</v>
      </c>
      <c r="P10405" s="0" t="n">
        <f aca="false">IF(AND(OR(Dashboard!$B$5="All",D10405=Dashboard!$B$5),OR(Dashboard!$D$5="All",N10405=Dashboard!$D$5),OR(AND(C10405&lt;&gt;"",C10405&gt;=Dashboard!$F$5,C10405&lt;=Dashboard!$H$5),AND(C10405="",Dashboard!$F$5&lt;=1980,Dashboard!$H$5&gt;=2016))),1,0)</f>
        <v>1</v>
      </c>
      <c r="Q10405" s="0" t="n">
        <f aca="false">J10405*P10405+ROW()*0.00000001</f>
        <v>0.11010405</v>
      </c>
    </row>
    <row r="10406" customFormat="false" ht="15" hidden="false" customHeight="false" outlineLevel="0" collapsed="false">
      <c r="A10406" s="0" t="s">
        <v>7543</v>
      </c>
      <c r="B10406" s="0" t="s">
        <v>94</v>
      </c>
      <c r="C10406" s="0" t="n">
        <v>2016</v>
      </c>
      <c r="D10406" s="0" t="s">
        <v>71</v>
      </c>
      <c r="E10406" s="0" t="s">
        <v>2792</v>
      </c>
      <c r="F10406" s="0" t="n">
        <v>0</v>
      </c>
      <c r="G10406" s="0" t="n">
        <v>0</v>
      </c>
      <c r="H10406" s="0" t="n">
        <v>0.11</v>
      </c>
      <c r="I10406" s="0" t="n">
        <v>0</v>
      </c>
      <c r="J10406" s="0" t="n">
        <v>0.11</v>
      </c>
      <c r="M10406" s="0" t="s">
        <v>103</v>
      </c>
      <c r="N10406" s="0" t="s">
        <v>74</v>
      </c>
      <c r="P10406" s="0" t="n">
        <f aca="false">IF(AND(OR(Dashboard!$B$5="All",D10406=Dashboard!$B$5),OR(Dashboard!$D$5="All",N10406=Dashboard!$D$5),OR(AND(C10406&lt;&gt;"",C10406&gt;=Dashboard!$F$5,C10406&lt;=Dashboard!$H$5),AND(C10406="",Dashboard!$F$5&lt;=1980,Dashboard!$H$5&gt;=2016))),1,0)</f>
        <v>1</v>
      </c>
      <c r="Q10406" s="0" t="n">
        <f aca="false">J10406*P10406+ROW()*0.00000001</f>
        <v>0.11010406</v>
      </c>
    </row>
    <row r="10407" customFormat="false" ht="15" hidden="false" customHeight="false" outlineLevel="0" collapsed="false">
      <c r="A10407" s="0" t="s">
        <v>7544</v>
      </c>
      <c r="B10407" s="0" t="s">
        <v>164</v>
      </c>
      <c r="C10407" s="0" t="n">
        <v>2010</v>
      </c>
      <c r="D10407" s="0" t="s">
        <v>102</v>
      </c>
      <c r="E10407" s="0" t="s">
        <v>220</v>
      </c>
      <c r="F10407" s="0" t="n">
        <v>0</v>
      </c>
      <c r="G10407" s="0" t="n">
        <v>0</v>
      </c>
      <c r="H10407" s="0" t="n">
        <v>0.11</v>
      </c>
      <c r="I10407" s="0" t="n">
        <v>0</v>
      </c>
      <c r="J10407" s="0" t="n">
        <v>0.11</v>
      </c>
      <c r="N10407" s="0" t="s">
        <v>74</v>
      </c>
      <c r="P10407" s="0" t="n">
        <f aca="false">IF(AND(OR(Dashboard!$B$5="All",D10407=Dashboard!$B$5),OR(Dashboard!$D$5="All",N10407=Dashboard!$D$5),OR(AND(C10407&lt;&gt;"",C10407&gt;=Dashboard!$F$5,C10407&lt;=Dashboard!$H$5),AND(C10407="",Dashboard!$F$5&lt;=1980,Dashboard!$H$5&gt;=2016))),1,0)</f>
        <v>1</v>
      </c>
      <c r="Q10407" s="0" t="n">
        <f aca="false">J10407*P10407+ROW()*0.00000001</f>
        <v>0.11010407</v>
      </c>
    </row>
    <row r="10408" customFormat="false" ht="15" hidden="false" customHeight="false" outlineLevel="0" collapsed="false">
      <c r="A10408" s="0" t="s">
        <v>7545</v>
      </c>
      <c r="B10408" s="0" t="s">
        <v>50</v>
      </c>
      <c r="C10408" s="0" t="n">
        <v>2009</v>
      </c>
      <c r="D10408" s="0" t="s">
        <v>34</v>
      </c>
      <c r="E10408" s="0" t="s">
        <v>91</v>
      </c>
      <c r="F10408" s="0" t="n">
        <v>0.09</v>
      </c>
      <c r="G10408" s="0" t="n">
        <v>0</v>
      </c>
      <c r="H10408" s="0" t="n">
        <v>0</v>
      </c>
      <c r="I10408" s="0" t="n">
        <v>0.01</v>
      </c>
      <c r="J10408" s="0" t="n">
        <v>0.11</v>
      </c>
      <c r="M10408" s="0" t="s">
        <v>36</v>
      </c>
      <c r="N10408" s="0" t="s">
        <v>35</v>
      </c>
      <c r="P10408" s="0" t="n">
        <f aca="false">IF(AND(OR(Dashboard!$B$5="All",D10408=Dashboard!$B$5),OR(Dashboard!$D$5="All",N10408=Dashboard!$D$5),OR(AND(C10408&lt;&gt;"",C10408&gt;=Dashboard!$F$5,C10408&lt;=Dashboard!$H$5),AND(C10408="",Dashboard!$F$5&lt;=1980,Dashboard!$H$5&gt;=2016))),1,0)</f>
        <v>1</v>
      </c>
      <c r="Q10408" s="0" t="n">
        <f aca="false">J10408*P10408+ROW()*0.00000001</f>
        <v>0.11010408</v>
      </c>
    </row>
    <row r="10409" customFormat="false" ht="15" hidden="false" customHeight="false" outlineLevel="0" collapsed="false">
      <c r="A10409" s="0" t="s">
        <v>768</v>
      </c>
      <c r="B10409" s="0" t="s">
        <v>85</v>
      </c>
      <c r="C10409" s="0" t="n">
        <v>2003</v>
      </c>
      <c r="D10409" s="0" t="s">
        <v>58</v>
      </c>
      <c r="E10409" s="0" t="s">
        <v>1524</v>
      </c>
      <c r="F10409" s="0" t="n">
        <v>0.08</v>
      </c>
      <c r="G10409" s="0" t="n">
        <v>0.03</v>
      </c>
      <c r="H10409" s="0" t="n">
        <v>0</v>
      </c>
      <c r="I10409" s="0" t="n">
        <v>0</v>
      </c>
      <c r="J10409" s="0" t="n">
        <v>0.11</v>
      </c>
      <c r="K10409" s="0" t="n">
        <v>62</v>
      </c>
      <c r="L10409" s="0" t="n">
        <v>7.8</v>
      </c>
      <c r="M10409" s="0" t="s">
        <v>36</v>
      </c>
      <c r="N10409" s="0" t="s">
        <v>35</v>
      </c>
      <c r="O10409" s="0" t="s">
        <v>67</v>
      </c>
      <c r="P10409" s="0" t="n">
        <f aca="false">IF(AND(OR(Dashboard!$B$5="All",D10409=Dashboard!$B$5),OR(Dashboard!$D$5="All",N10409=Dashboard!$D$5),OR(AND(C10409&lt;&gt;"",C10409&gt;=Dashboard!$F$5,C10409&lt;=Dashboard!$H$5),AND(C10409="",Dashboard!$F$5&lt;=1980,Dashboard!$H$5&gt;=2016))),1,0)</f>
        <v>1</v>
      </c>
      <c r="Q10409" s="0" t="n">
        <f aca="false">J10409*P10409+ROW()*0.00000001</f>
        <v>0.11010409</v>
      </c>
    </row>
    <row r="10410" customFormat="false" ht="15" hidden="false" customHeight="false" outlineLevel="0" collapsed="false">
      <c r="A10410" s="0" t="s">
        <v>7546</v>
      </c>
      <c r="B10410" s="0" t="s">
        <v>117</v>
      </c>
      <c r="C10410" s="0" t="n">
        <v>2000</v>
      </c>
      <c r="D10410" s="0" t="s">
        <v>34</v>
      </c>
      <c r="E10410" s="0" t="s">
        <v>418</v>
      </c>
      <c r="F10410" s="0" t="n">
        <v>0.06</v>
      </c>
      <c r="G10410" s="0" t="n">
        <v>0.04</v>
      </c>
      <c r="H10410" s="0" t="n">
        <v>0</v>
      </c>
      <c r="I10410" s="0" t="n">
        <v>0.01</v>
      </c>
      <c r="J10410" s="0" t="n">
        <v>0.11</v>
      </c>
      <c r="N10410" s="0" t="s">
        <v>74</v>
      </c>
      <c r="P10410" s="0" t="n">
        <f aca="false">IF(AND(OR(Dashboard!$B$5="All",D10410=Dashboard!$B$5),OR(Dashboard!$D$5="All",N10410=Dashboard!$D$5),OR(AND(C10410&lt;&gt;"",C10410&gt;=Dashboard!$F$5,C10410&lt;=Dashboard!$H$5),AND(C10410="",Dashboard!$F$5&lt;=1980,Dashboard!$H$5&gt;=2016))),1,0)</f>
        <v>1</v>
      </c>
      <c r="Q10410" s="0" t="n">
        <f aca="false">J10410*P10410+ROW()*0.00000001</f>
        <v>0.1101041</v>
      </c>
    </row>
    <row r="10411" customFormat="false" ht="15" hidden="false" customHeight="false" outlineLevel="0" collapsed="false">
      <c r="A10411" s="0" t="s">
        <v>7547</v>
      </c>
      <c r="B10411" s="0" t="s">
        <v>117</v>
      </c>
      <c r="C10411" s="0" t="n">
        <v>1995</v>
      </c>
      <c r="D10411" s="0" t="s">
        <v>114</v>
      </c>
      <c r="E10411" s="0" t="s">
        <v>449</v>
      </c>
      <c r="F10411" s="0" t="n">
        <v>0</v>
      </c>
      <c r="G10411" s="0" t="n">
        <v>0</v>
      </c>
      <c r="H10411" s="0" t="n">
        <v>0.1</v>
      </c>
      <c r="I10411" s="0" t="n">
        <v>0.01</v>
      </c>
      <c r="J10411" s="0" t="n">
        <v>0.11</v>
      </c>
      <c r="N10411" s="0" t="s">
        <v>74</v>
      </c>
      <c r="P10411" s="0" t="n">
        <f aca="false">IF(AND(OR(Dashboard!$B$5="All",D10411=Dashboard!$B$5),OR(Dashboard!$D$5="All",N10411=Dashboard!$D$5),OR(AND(C10411&lt;&gt;"",C10411&gt;=Dashboard!$F$5,C10411&lt;=Dashboard!$H$5),AND(C10411="",Dashboard!$F$5&lt;=1980,Dashboard!$H$5&gt;=2016))),1,0)</f>
        <v>1</v>
      </c>
      <c r="Q10411" s="0" t="n">
        <f aca="false">J10411*P10411+ROW()*0.00000001</f>
        <v>0.11010411</v>
      </c>
    </row>
    <row r="10412" customFormat="false" ht="15" hidden="false" customHeight="false" outlineLevel="0" collapsed="false">
      <c r="A10412" s="0" t="s">
        <v>4708</v>
      </c>
      <c r="B10412" s="0" t="s">
        <v>50</v>
      </c>
      <c r="C10412" s="0" t="n">
        <v>2008</v>
      </c>
      <c r="D10412" s="0" t="s">
        <v>52</v>
      </c>
      <c r="E10412" s="0" t="s">
        <v>220</v>
      </c>
      <c r="F10412" s="0" t="n">
        <v>0.1</v>
      </c>
      <c r="G10412" s="0" t="n">
        <v>0</v>
      </c>
      <c r="H10412" s="0" t="n">
        <v>0</v>
      </c>
      <c r="I10412" s="0" t="n">
        <v>0.01</v>
      </c>
      <c r="J10412" s="0" t="n">
        <v>0.1</v>
      </c>
      <c r="L10412" s="0" t="n">
        <v>6.8</v>
      </c>
      <c r="M10412" s="0" t="s">
        <v>125</v>
      </c>
      <c r="N10412" s="0" t="s">
        <v>35</v>
      </c>
      <c r="P10412" s="0" t="n">
        <f aca="false">IF(AND(OR(Dashboard!$B$5="All",D10412=Dashboard!$B$5),OR(Dashboard!$D$5="All",N10412=Dashboard!$D$5),OR(AND(C10412&lt;&gt;"",C10412&gt;=Dashboard!$F$5,C10412&lt;=Dashboard!$H$5),AND(C10412="",Dashboard!$F$5&lt;=1980,Dashboard!$H$5&gt;=2016))),1,0)</f>
        <v>1</v>
      </c>
      <c r="Q10412" s="0" t="n">
        <f aca="false">J10412*P10412+ROW()*0.00000001</f>
        <v>0.10010412</v>
      </c>
    </row>
    <row r="10413" customFormat="false" ht="15" hidden="false" customHeight="false" outlineLevel="0" collapsed="false">
      <c r="A10413" s="0" t="s">
        <v>3604</v>
      </c>
      <c r="B10413" s="0" t="s">
        <v>50</v>
      </c>
      <c r="C10413" s="0" t="n">
        <v>2006</v>
      </c>
      <c r="D10413" s="0" t="s">
        <v>71</v>
      </c>
      <c r="E10413" s="0" t="s">
        <v>91</v>
      </c>
      <c r="F10413" s="0" t="n">
        <v>0.1</v>
      </c>
      <c r="G10413" s="0" t="n">
        <v>0</v>
      </c>
      <c r="H10413" s="0" t="n">
        <v>0</v>
      </c>
      <c r="I10413" s="0" t="n">
        <v>0.01</v>
      </c>
      <c r="J10413" s="0" t="n">
        <v>0.1</v>
      </c>
      <c r="K10413" s="0" t="n">
        <v>50</v>
      </c>
      <c r="L10413" s="0" t="n">
        <v>7.8</v>
      </c>
      <c r="M10413" s="0" t="s">
        <v>125</v>
      </c>
      <c r="N10413" s="0" t="s">
        <v>35</v>
      </c>
      <c r="O10413" s="0" t="s">
        <v>177</v>
      </c>
      <c r="P10413" s="0" t="n">
        <f aca="false">IF(AND(OR(Dashboard!$B$5="All",D10413=Dashboard!$B$5),OR(Dashboard!$D$5="All",N10413=Dashboard!$D$5),OR(AND(C10413&lt;&gt;"",C10413&gt;=Dashboard!$F$5,C10413&lt;=Dashboard!$H$5),AND(C10413="",Dashboard!$F$5&lt;=1980,Dashboard!$H$5&gt;=2016))),1,0)</f>
        <v>1</v>
      </c>
      <c r="Q10413" s="0" t="n">
        <f aca="false">J10413*P10413+ROW()*0.00000001</f>
        <v>0.10010413</v>
      </c>
    </row>
    <row r="10414" customFormat="false" ht="15" hidden="false" customHeight="false" outlineLevel="0" collapsed="false">
      <c r="A10414" s="0" t="s">
        <v>4545</v>
      </c>
      <c r="B10414" s="0" t="s">
        <v>33</v>
      </c>
      <c r="C10414" s="0" t="n">
        <v>2010</v>
      </c>
      <c r="D10414" s="0" t="s">
        <v>46</v>
      </c>
      <c r="E10414" s="0" t="s">
        <v>4105</v>
      </c>
      <c r="F10414" s="0" t="n">
        <v>0.05</v>
      </c>
      <c r="G10414" s="0" t="n">
        <v>0.04</v>
      </c>
      <c r="H10414" s="0" t="n">
        <v>0</v>
      </c>
      <c r="I10414" s="0" t="n">
        <v>0.01</v>
      </c>
      <c r="J10414" s="0" t="n">
        <v>0.1</v>
      </c>
      <c r="K10414" s="0" t="n">
        <v>75</v>
      </c>
      <c r="L10414" s="0" t="n">
        <v>7.3</v>
      </c>
      <c r="M10414" s="0" t="s">
        <v>103</v>
      </c>
      <c r="N10414" s="0" t="s">
        <v>35</v>
      </c>
      <c r="O10414" s="0" t="s">
        <v>37</v>
      </c>
      <c r="P10414" s="0" t="n">
        <f aca="false">IF(AND(OR(Dashboard!$B$5="All",D10414=Dashboard!$B$5),OR(Dashboard!$D$5="All",N10414=Dashboard!$D$5),OR(AND(C10414&lt;&gt;"",C10414&gt;=Dashboard!$F$5,C10414&lt;=Dashboard!$H$5),AND(C10414="",Dashboard!$F$5&lt;=1980,Dashboard!$H$5&gt;=2016))),1,0)</f>
        <v>1</v>
      </c>
      <c r="Q10414" s="0" t="n">
        <f aca="false">J10414*P10414+ROW()*0.00000001</f>
        <v>0.10010414</v>
      </c>
    </row>
    <row r="10415" customFormat="false" ht="15" hidden="false" customHeight="false" outlineLevel="0" collapsed="false">
      <c r="A10415" s="0" t="s">
        <v>7548</v>
      </c>
      <c r="B10415" s="0" t="s">
        <v>33</v>
      </c>
      <c r="C10415" s="0" t="n">
        <v>2006</v>
      </c>
      <c r="D10415" s="0" t="s">
        <v>52</v>
      </c>
      <c r="E10415" s="0" t="s">
        <v>328</v>
      </c>
      <c r="F10415" s="0" t="n">
        <v>0</v>
      </c>
      <c r="G10415" s="0" t="n">
        <v>0</v>
      </c>
      <c r="H10415" s="0" t="n">
        <v>0.1</v>
      </c>
      <c r="I10415" s="0" t="n">
        <v>0</v>
      </c>
      <c r="J10415" s="0" t="n">
        <v>0.1</v>
      </c>
      <c r="N10415" s="0" t="s">
        <v>35</v>
      </c>
      <c r="P10415" s="0" t="n">
        <f aca="false">IF(AND(OR(Dashboard!$B$5="All",D10415=Dashboard!$B$5),OR(Dashboard!$D$5="All",N10415=Dashboard!$D$5),OR(AND(C10415&lt;&gt;"",C10415&gt;=Dashboard!$F$5,C10415&lt;=Dashboard!$H$5),AND(C10415="",Dashboard!$F$5&lt;=1980,Dashboard!$H$5&gt;=2016))),1,0)</f>
        <v>1</v>
      </c>
      <c r="Q10415" s="0" t="n">
        <f aca="false">J10415*P10415+ROW()*0.00000001</f>
        <v>0.10010415</v>
      </c>
    </row>
    <row r="10416" customFormat="false" ht="15" hidden="false" customHeight="false" outlineLevel="0" collapsed="false">
      <c r="A10416" s="0" t="s">
        <v>7549</v>
      </c>
      <c r="B10416" s="0" t="s">
        <v>851</v>
      </c>
      <c r="C10416" s="0" t="n">
        <v>2013</v>
      </c>
      <c r="D10416" s="0" t="s">
        <v>46</v>
      </c>
      <c r="E10416" s="0" t="s">
        <v>1160</v>
      </c>
      <c r="F10416" s="0" t="n">
        <v>0.05</v>
      </c>
      <c r="G10416" s="0" t="n">
        <v>0</v>
      </c>
      <c r="H10416" s="0" t="n">
        <v>0.04</v>
      </c>
      <c r="I10416" s="0" t="n">
        <v>0.02</v>
      </c>
      <c r="J10416" s="0" t="n">
        <v>0.1</v>
      </c>
      <c r="K10416" s="0" t="n">
        <v>59</v>
      </c>
      <c r="L10416" s="0" t="n">
        <v>6</v>
      </c>
      <c r="M10416" s="0" t="s">
        <v>103</v>
      </c>
      <c r="N10416" s="0" t="s">
        <v>74</v>
      </c>
      <c r="O10416" s="0" t="s">
        <v>53</v>
      </c>
      <c r="P10416" s="0" t="n">
        <f aca="false">IF(AND(OR(Dashboard!$B$5="All",D10416=Dashboard!$B$5),OR(Dashboard!$D$5="All",N10416=Dashboard!$D$5),OR(AND(C10416&lt;&gt;"",C10416&gt;=Dashboard!$F$5,C10416&lt;=Dashboard!$H$5),AND(C10416="",Dashboard!$F$5&lt;=1980,Dashboard!$H$5&gt;=2016))),1,0)</f>
        <v>1</v>
      </c>
      <c r="Q10416" s="0" t="n">
        <f aca="false">J10416*P10416+ROW()*0.00000001</f>
        <v>0.10010416</v>
      </c>
    </row>
    <row r="10417" customFormat="false" ht="15" hidden="false" customHeight="false" outlineLevel="0" collapsed="false">
      <c r="A10417" s="0" t="s">
        <v>7550</v>
      </c>
      <c r="B10417" s="0" t="s">
        <v>164</v>
      </c>
      <c r="C10417" s="0" t="n">
        <v>2007</v>
      </c>
      <c r="D10417" s="0" t="s">
        <v>34</v>
      </c>
      <c r="E10417" s="0" t="s">
        <v>124</v>
      </c>
      <c r="F10417" s="0" t="n">
        <v>0.01</v>
      </c>
      <c r="G10417" s="0" t="n">
        <v>0.09</v>
      </c>
      <c r="H10417" s="0" t="n">
        <v>0</v>
      </c>
      <c r="I10417" s="0" t="n">
        <v>0.01</v>
      </c>
      <c r="J10417" s="0" t="n">
        <v>0.1</v>
      </c>
      <c r="K10417" s="0" t="n">
        <v>58</v>
      </c>
      <c r="L10417" s="0" t="n">
        <v>6.6</v>
      </c>
      <c r="M10417" s="0" t="s">
        <v>103</v>
      </c>
      <c r="N10417" s="0" t="s">
        <v>74</v>
      </c>
      <c r="O10417" s="0" t="s">
        <v>53</v>
      </c>
      <c r="P10417" s="0" t="n">
        <f aca="false">IF(AND(OR(Dashboard!$B$5="All",D10417=Dashboard!$B$5),OR(Dashboard!$D$5="All",N10417=Dashboard!$D$5),OR(AND(C10417&lt;&gt;"",C10417&gt;=Dashboard!$F$5,C10417&lt;=Dashboard!$H$5),AND(C10417="",Dashboard!$F$5&lt;=1980,Dashboard!$H$5&gt;=2016))),1,0)</f>
        <v>1</v>
      </c>
      <c r="Q10417" s="0" t="n">
        <f aca="false">J10417*P10417+ROW()*0.00000001</f>
        <v>0.10010417</v>
      </c>
    </row>
    <row r="10418" customFormat="false" ht="15" hidden="false" customHeight="false" outlineLevel="0" collapsed="false">
      <c r="A10418" s="0" t="s">
        <v>7551</v>
      </c>
      <c r="B10418" s="0" t="s">
        <v>78</v>
      </c>
      <c r="C10418" s="0" t="n">
        <v>1995</v>
      </c>
      <c r="D10418" s="0" t="s">
        <v>46</v>
      </c>
      <c r="E10418" s="0" t="s">
        <v>790</v>
      </c>
      <c r="F10418" s="0" t="n">
        <v>0</v>
      </c>
      <c r="G10418" s="0" t="n">
        <v>0</v>
      </c>
      <c r="H10418" s="0" t="n">
        <v>0.1</v>
      </c>
      <c r="I10418" s="0" t="n">
        <v>0</v>
      </c>
      <c r="J10418" s="0" t="n">
        <v>0.1</v>
      </c>
      <c r="N10418" s="0" t="s">
        <v>35</v>
      </c>
      <c r="P10418" s="0" t="n">
        <f aca="false">IF(AND(OR(Dashboard!$B$5="All",D10418=Dashboard!$B$5),OR(Dashboard!$D$5="All",N10418=Dashboard!$D$5),OR(AND(C10418&lt;&gt;"",C10418&gt;=Dashboard!$F$5,C10418&lt;=Dashboard!$H$5),AND(C10418="",Dashboard!$F$5&lt;=1980,Dashboard!$H$5&gt;=2016))),1,0)</f>
        <v>1</v>
      </c>
      <c r="Q10418" s="0" t="n">
        <f aca="false">J10418*P10418+ROW()*0.00000001</f>
        <v>0.10010418</v>
      </c>
    </row>
    <row r="10419" customFormat="false" ht="15" hidden="false" customHeight="false" outlineLevel="0" collapsed="false">
      <c r="A10419" s="0" t="s">
        <v>7552</v>
      </c>
      <c r="B10419" s="0" t="s">
        <v>50</v>
      </c>
      <c r="C10419" s="0" t="n">
        <v>2005</v>
      </c>
      <c r="D10419" s="0" t="s">
        <v>34</v>
      </c>
      <c r="E10419" s="0" t="s">
        <v>220</v>
      </c>
      <c r="F10419" s="0" t="n">
        <v>0</v>
      </c>
      <c r="G10419" s="0" t="n">
        <v>0</v>
      </c>
      <c r="H10419" s="0" t="n">
        <v>0.1</v>
      </c>
      <c r="I10419" s="0" t="n">
        <v>0</v>
      </c>
      <c r="J10419" s="0" t="n">
        <v>0.1</v>
      </c>
      <c r="N10419" s="0" t="s">
        <v>35</v>
      </c>
      <c r="P10419" s="0" t="n">
        <f aca="false">IF(AND(OR(Dashboard!$B$5="All",D10419=Dashboard!$B$5),OR(Dashboard!$D$5="All",N10419=Dashboard!$D$5),OR(AND(C10419&lt;&gt;"",C10419&gt;=Dashboard!$F$5,C10419&lt;=Dashboard!$H$5),AND(C10419="",Dashboard!$F$5&lt;=1980,Dashboard!$H$5&gt;=2016))),1,0)</f>
        <v>1</v>
      </c>
      <c r="Q10419" s="0" t="n">
        <f aca="false">J10419*P10419+ROW()*0.00000001</f>
        <v>0.10010419</v>
      </c>
    </row>
    <row r="10420" customFormat="false" ht="15" hidden="false" customHeight="false" outlineLevel="0" collapsed="false">
      <c r="A10420" s="0" t="s">
        <v>5091</v>
      </c>
      <c r="B10420" s="0" t="s">
        <v>76</v>
      </c>
      <c r="C10420" s="0" t="n">
        <v>2010</v>
      </c>
      <c r="D10420" s="0" t="s">
        <v>34</v>
      </c>
      <c r="E10420" s="0" t="s">
        <v>220</v>
      </c>
      <c r="F10420" s="0" t="n">
        <v>0</v>
      </c>
      <c r="G10420" s="0" t="n">
        <v>0</v>
      </c>
      <c r="H10420" s="0" t="n">
        <v>0.1</v>
      </c>
      <c r="I10420" s="0" t="n">
        <v>0</v>
      </c>
      <c r="J10420" s="0" t="n">
        <v>0.1</v>
      </c>
      <c r="N10420" s="0" t="s">
        <v>74</v>
      </c>
      <c r="P10420" s="0" t="n">
        <f aca="false">IF(AND(OR(Dashboard!$B$5="All",D10420=Dashboard!$B$5),OR(Dashboard!$D$5="All",N10420=Dashboard!$D$5),OR(AND(C10420&lt;&gt;"",C10420&gt;=Dashboard!$F$5,C10420&lt;=Dashboard!$H$5),AND(C10420="",Dashboard!$F$5&lt;=1980,Dashboard!$H$5&gt;=2016))),1,0)</f>
        <v>1</v>
      </c>
      <c r="Q10420" s="0" t="n">
        <f aca="false">J10420*P10420+ROW()*0.00000001</f>
        <v>0.1001042</v>
      </c>
    </row>
    <row r="10421" customFormat="false" ht="15" hidden="false" customHeight="false" outlineLevel="0" collapsed="false">
      <c r="A10421" s="0" t="s">
        <v>7553</v>
      </c>
      <c r="B10421" s="0" t="s">
        <v>851</v>
      </c>
      <c r="C10421" s="0" t="n">
        <v>2015</v>
      </c>
      <c r="D10421" s="0" t="s">
        <v>71</v>
      </c>
      <c r="E10421" s="0" t="s">
        <v>328</v>
      </c>
      <c r="F10421" s="0" t="n">
        <v>0</v>
      </c>
      <c r="G10421" s="0" t="n">
        <v>0</v>
      </c>
      <c r="H10421" s="0" t="n">
        <v>0.1</v>
      </c>
      <c r="I10421" s="0" t="n">
        <v>0</v>
      </c>
      <c r="J10421" s="0" t="n">
        <v>0.1</v>
      </c>
      <c r="N10421" s="0" t="s">
        <v>74</v>
      </c>
      <c r="P10421" s="0" t="n">
        <f aca="false">IF(AND(OR(Dashboard!$B$5="All",D10421=Dashboard!$B$5),OR(Dashboard!$D$5="All",N10421=Dashboard!$D$5),OR(AND(C10421&lt;&gt;"",C10421&gt;=Dashboard!$F$5,C10421&lt;=Dashboard!$H$5),AND(C10421="",Dashboard!$F$5&lt;=1980,Dashboard!$H$5&gt;=2016))),1,0)</f>
        <v>1</v>
      </c>
      <c r="Q10421" s="0" t="n">
        <f aca="false">J10421*P10421+ROW()*0.00000001</f>
        <v>0.10010421</v>
      </c>
    </row>
    <row r="10422" customFormat="false" ht="15" hidden="false" customHeight="false" outlineLevel="0" collapsed="false">
      <c r="A10422" s="0" t="s">
        <v>7554</v>
      </c>
      <c r="B10422" s="0" t="s">
        <v>76</v>
      </c>
      <c r="C10422" s="0" t="n">
        <v>2002</v>
      </c>
      <c r="D10422" s="0" t="s">
        <v>34</v>
      </c>
      <c r="E10422" s="0" t="s">
        <v>649</v>
      </c>
      <c r="F10422" s="0" t="n">
        <v>0.05</v>
      </c>
      <c r="G10422" s="0" t="n">
        <v>0.04</v>
      </c>
      <c r="H10422" s="0" t="n">
        <v>0</v>
      </c>
      <c r="I10422" s="0" t="n">
        <v>0.01</v>
      </c>
      <c r="J10422" s="0" t="n">
        <v>0.1</v>
      </c>
      <c r="K10422" s="0" t="n">
        <v>24</v>
      </c>
      <c r="L10422" s="0" t="n">
        <v>4.1</v>
      </c>
      <c r="M10422" s="0" t="s">
        <v>103</v>
      </c>
      <c r="N10422" s="0" t="s">
        <v>74</v>
      </c>
      <c r="O10422" s="0" t="s">
        <v>177</v>
      </c>
      <c r="P10422" s="0" t="n">
        <f aca="false">IF(AND(OR(Dashboard!$B$5="All",D10422=Dashboard!$B$5),OR(Dashboard!$D$5="All",N10422=Dashboard!$D$5),OR(AND(C10422&lt;&gt;"",C10422&gt;=Dashboard!$F$5,C10422&lt;=Dashboard!$H$5),AND(C10422="",Dashboard!$F$5&lt;=1980,Dashboard!$H$5&gt;=2016))),1,0)</f>
        <v>1</v>
      </c>
      <c r="Q10422" s="0" t="n">
        <f aca="false">J10422*P10422+ROW()*0.00000001</f>
        <v>0.10010422</v>
      </c>
    </row>
    <row r="10423" customFormat="false" ht="15" hidden="false" customHeight="false" outlineLevel="0" collapsed="false">
      <c r="A10423" s="0" t="s">
        <v>3322</v>
      </c>
      <c r="B10423" s="0" t="s">
        <v>76</v>
      </c>
      <c r="C10423" s="0" t="n">
        <v>2005</v>
      </c>
      <c r="D10423" s="0" t="s">
        <v>34</v>
      </c>
      <c r="E10423" s="0" t="s">
        <v>72</v>
      </c>
      <c r="F10423" s="0" t="n">
        <v>0.05</v>
      </c>
      <c r="G10423" s="0" t="n">
        <v>0.04</v>
      </c>
      <c r="H10423" s="0" t="n">
        <v>0</v>
      </c>
      <c r="I10423" s="0" t="n">
        <v>0.01</v>
      </c>
      <c r="J10423" s="0" t="n">
        <v>0.1</v>
      </c>
      <c r="K10423" s="0" t="n">
        <v>67</v>
      </c>
      <c r="L10423" s="0" t="n">
        <v>7.8</v>
      </c>
      <c r="M10423" s="0" t="s">
        <v>36</v>
      </c>
      <c r="N10423" s="0" t="s">
        <v>74</v>
      </c>
      <c r="O10423" s="0" t="s">
        <v>67</v>
      </c>
      <c r="P10423" s="0" t="n">
        <f aca="false">IF(AND(OR(Dashboard!$B$5="All",D10423=Dashboard!$B$5),OR(Dashboard!$D$5="All",N10423=Dashboard!$D$5),OR(AND(C10423&lt;&gt;"",C10423&gt;=Dashboard!$F$5,C10423&lt;=Dashboard!$H$5),AND(C10423="",Dashboard!$F$5&lt;=1980,Dashboard!$H$5&gt;=2016))),1,0)</f>
        <v>1</v>
      </c>
      <c r="Q10423" s="0" t="n">
        <f aca="false">J10423*P10423+ROW()*0.00000001</f>
        <v>0.10010423</v>
      </c>
    </row>
    <row r="10424" customFormat="false" ht="15" hidden="false" customHeight="false" outlineLevel="0" collapsed="false">
      <c r="A10424" s="0" t="s">
        <v>7555</v>
      </c>
      <c r="B10424" s="0" t="s">
        <v>164</v>
      </c>
      <c r="C10424" s="0" t="n">
        <v>2006</v>
      </c>
      <c r="D10424" s="0" t="s">
        <v>34</v>
      </c>
      <c r="E10424" s="0" t="s">
        <v>2890</v>
      </c>
      <c r="F10424" s="0" t="n">
        <v>0</v>
      </c>
      <c r="G10424" s="0" t="n">
        <v>0</v>
      </c>
      <c r="H10424" s="0" t="n">
        <v>0.1</v>
      </c>
      <c r="I10424" s="0" t="n">
        <v>0</v>
      </c>
      <c r="J10424" s="0" t="n">
        <v>0.1</v>
      </c>
      <c r="N10424" s="0" t="s">
        <v>74</v>
      </c>
      <c r="P10424" s="0" t="n">
        <f aca="false">IF(AND(OR(Dashboard!$B$5="All",D10424=Dashboard!$B$5),OR(Dashboard!$D$5="All",N10424=Dashboard!$D$5),OR(AND(C10424&lt;&gt;"",C10424&gt;=Dashboard!$F$5,C10424&lt;=Dashboard!$H$5),AND(C10424="",Dashboard!$F$5&lt;=1980,Dashboard!$H$5&gt;=2016))),1,0)</f>
        <v>1</v>
      </c>
      <c r="Q10424" s="0" t="n">
        <f aca="false">J10424*P10424+ROW()*0.00000001</f>
        <v>0.10010424</v>
      </c>
    </row>
    <row r="10425" customFormat="false" ht="15" hidden="false" customHeight="false" outlineLevel="0" collapsed="false">
      <c r="A10425" s="0" t="s">
        <v>5863</v>
      </c>
      <c r="B10425" s="0" t="s">
        <v>64</v>
      </c>
      <c r="C10425" s="0" t="n">
        <v>2011</v>
      </c>
      <c r="D10425" s="0" t="s">
        <v>52</v>
      </c>
      <c r="E10425" s="0" t="s">
        <v>124</v>
      </c>
      <c r="F10425" s="0" t="n">
        <v>0.1</v>
      </c>
      <c r="G10425" s="0" t="n">
        <v>0</v>
      </c>
      <c r="H10425" s="0" t="n">
        <v>0</v>
      </c>
      <c r="I10425" s="0" t="n">
        <v>0.01</v>
      </c>
      <c r="J10425" s="0" t="n">
        <v>0.1</v>
      </c>
      <c r="K10425" s="0" t="n">
        <v>47</v>
      </c>
      <c r="L10425" s="0" t="n">
        <v>5.3</v>
      </c>
      <c r="M10425" s="0" t="s">
        <v>125</v>
      </c>
      <c r="N10425" s="0" t="s">
        <v>66</v>
      </c>
      <c r="O10425" s="0" t="s">
        <v>177</v>
      </c>
      <c r="P10425" s="0" t="n">
        <f aca="false">IF(AND(OR(Dashboard!$B$5="All",D10425=Dashboard!$B$5),OR(Dashboard!$D$5="All",N10425=Dashboard!$D$5),OR(AND(C10425&lt;&gt;"",C10425&gt;=Dashboard!$F$5,C10425&lt;=Dashboard!$H$5),AND(C10425="",Dashboard!$F$5&lt;=1980,Dashboard!$H$5&gt;=2016))),1,0)</f>
        <v>1</v>
      </c>
      <c r="Q10425" s="0" t="n">
        <f aca="false">J10425*P10425+ROW()*0.00000001</f>
        <v>0.10010425</v>
      </c>
    </row>
    <row r="10426" customFormat="false" ht="15" hidden="false" customHeight="false" outlineLevel="0" collapsed="false">
      <c r="A10426" s="0" t="s">
        <v>7556</v>
      </c>
      <c r="B10426" s="0" t="s">
        <v>70</v>
      </c>
      <c r="C10426" s="0" t="n">
        <v>2014</v>
      </c>
      <c r="D10426" s="0" t="s">
        <v>71</v>
      </c>
      <c r="E10426" s="0" t="s">
        <v>328</v>
      </c>
      <c r="F10426" s="0" t="n">
        <v>0</v>
      </c>
      <c r="G10426" s="0" t="n">
        <v>0</v>
      </c>
      <c r="H10426" s="0" t="n">
        <v>0.1</v>
      </c>
      <c r="I10426" s="0" t="n">
        <v>0</v>
      </c>
      <c r="J10426" s="0" t="n">
        <v>0.1</v>
      </c>
      <c r="N10426" s="0" t="s">
        <v>74</v>
      </c>
      <c r="P10426" s="0" t="n">
        <f aca="false">IF(AND(OR(Dashboard!$B$5="All",D10426=Dashboard!$B$5),OR(Dashboard!$D$5="All",N10426=Dashboard!$D$5),OR(AND(C10426&lt;&gt;"",C10426&gt;=Dashboard!$F$5,C10426&lt;=Dashboard!$H$5),AND(C10426="",Dashboard!$F$5&lt;=1980,Dashboard!$H$5&gt;=2016))),1,0)</f>
        <v>1</v>
      </c>
      <c r="Q10426" s="0" t="n">
        <f aca="false">J10426*P10426+ROW()*0.00000001</f>
        <v>0.10010426</v>
      </c>
    </row>
    <row r="10427" customFormat="false" ht="15" hidden="false" customHeight="false" outlineLevel="0" collapsed="false">
      <c r="A10427" s="0" t="s">
        <v>7557</v>
      </c>
      <c r="B10427" s="0" t="s">
        <v>164</v>
      </c>
      <c r="C10427" s="0" t="n">
        <v>2012</v>
      </c>
      <c r="D10427" s="0" t="s">
        <v>71</v>
      </c>
      <c r="E10427" s="0" t="s">
        <v>2331</v>
      </c>
      <c r="F10427" s="0" t="n">
        <v>0</v>
      </c>
      <c r="G10427" s="0" t="n">
        <v>0</v>
      </c>
      <c r="H10427" s="0" t="n">
        <v>0.1</v>
      </c>
      <c r="I10427" s="0" t="n">
        <v>0</v>
      </c>
      <c r="J10427" s="0" t="n">
        <v>0.1</v>
      </c>
      <c r="N10427" s="0" t="s">
        <v>74</v>
      </c>
      <c r="P10427" s="0" t="n">
        <f aca="false">IF(AND(OR(Dashboard!$B$5="All",D10427=Dashboard!$B$5),OR(Dashboard!$D$5="All",N10427=Dashboard!$D$5),OR(AND(C10427&lt;&gt;"",C10427&gt;=Dashboard!$F$5,C10427&lt;=Dashboard!$H$5),AND(C10427="",Dashboard!$F$5&lt;=1980,Dashboard!$H$5&gt;=2016))),1,0)</f>
        <v>1</v>
      </c>
      <c r="Q10427" s="0" t="n">
        <f aca="false">J10427*P10427+ROW()*0.00000001</f>
        <v>0.10010427</v>
      </c>
    </row>
    <row r="10428" customFormat="false" ht="15" hidden="false" customHeight="false" outlineLevel="0" collapsed="false">
      <c r="A10428" s="0" t="s">
        <v>7558</v>
      </c>
      <c r="B10428" s="0" t="s">
        <v>144</v>
      </c>
      <c r="C10428" s="0" t="n">
        <v>2003</v>
      </c>
      <c r="D10428" s="0" t="s">
        <v>102</v>
      </c>
      <c r="E10428" s="0" t="s">
        <v>211</v>
      </c>
      <c r="F10428" s="0" t="n">
        <v>0.08</v>
      </c>
      <c r="G10428" s="0" t="n">
        <v>0.02</v>
      </c>
      <c r="H10428" s="0" t="n">
        <v>0</v>
      </c>
      <c r="I10428" s="0" t="n">
        <v>0</v>
      </c>
      <c r="J10428" s="0" t="n">
        <v>0.1</v>
      </c>
      <c r="K10428" s="0" t="n">
        <v>66</v>
      </c>
      <c r="L10428" s="0" t="n">
        <v>7.3</v>
      </c>
      <c r="M10428" s="0" t="s">
        <v>103</v>
      </c>
      <c r="N10428" s="0" t="s">
        <v>66</v>
      </c>
      <c r="O10428" s="0" t="s">
        <v>67</v>
      </c>
      <c r="P10428" s="0" t="n">
        <f aca="false">IF(AND(OR(Dashboard!$B$5="All",D10428=Dashboard!$B$5),OR(Dashboard!$D$5="All",N10428=Dashboard!$D$5),OR(AND(C10428&lt;&gt;"",C10428&gt;=Dashboard!$F$5,C10428&lt;=Dashboard!$H$5),AND(C10428="",Dashboard!$F$5&lt;=1980,Dashboard!$H$5&gt;=2016))),1,0)</f>
        <v>1</v>
      </c>
      <c r="Q10428" s="0" t="n">
        <f aca="false">J10428*P10428+ROW()*0.00000001</f>
        <v>0.10010428</v>
      </c>
    </row>
    <row r="10429" customFormat="false" ht="15" hidden="false" customHeight="false" outlineLevel="0" collapsed="false">
      <c r="A10429" s="0" t="s">
        <v>7559</v>
      </c>
      <c r="B10429" s="0" t="s">
        <v>50</v>
      </c>
      <c r="C10429" s="0" t="n">
        <v>2007</v>
      </c>
      <c r="D10429" s="0" t="s">
        <v>58</v>
      </c>
      <c r="E10429" s="0" t="s">
        <v>220</v>
      </c>
      <c r="F10429" s="0" t="n">
        <v>0</v>
      </c>
      <c r="G10429" s="0" t="n">
        <v>0</v>
      </c>
      <c r="H10429" s="0" t="n">
        <v>0.1</v>
      </c>
      <c r="I10429" s="0" t="n">
        <v>0</v>
      </c>
      <c r="J10429" s="0" t="n">
        <v>0.1</v>
      </c>
      <c r="N10429" s="0" t="s">
        <v>35</v>
      </c>
      <c r="P10429" s="0" t="n">
        <f aca="false">IF(AND(OR(Dashboard!$B$5="All",D10429=Dashboard!$B$5),OR(Dashboard!$D$5="All",N10429=Dashboard!$D$5),OR(AND(C10429&lt;&gt;"",C10429&gt;=Dashboard!$F$5,C10429&lt;=Dashboard!$H$5),AND(C10429="",Dashboard!$F$5&lt;=1980,Dashboard!$H$5&gt;=2016))),1,0)</f>
        <v>1</v>
      </c>
      <c r="Q10429" s="0" t="n">
        <f aca="false">J10429*P10429+ROW()*0.00000001</f>
        <v>0.10010429</v>
      </c>
    </row>
    <row r="10430" customFormat="false" ht="15" hidden="false" customHeight="false" outlineLevel="0" collapsed="false">
      <c r="A10430" s="0" t="s">
        <v>7560</v>
      </c>
      <c r="B10430" s="0" t="s">
        <v>152</v>
      </c>
      <c r="C10430" s="0" t="n">
        <v>2009</v>
      </c>
      <c r="D10430" s="0" t="s">
        <v>114</v>
      </c>
      <c r="E10430" s="0" t="s">
        <v>7561</v>
      </c>
      <c r="F10430" s="0" t="n">
        <v>0</v>
      </c>
      <c r="G10430" s="0" t="n">
        <v>0.08</v>
      </c>
      <c r="H10430" s="0" t="n">
        <v>0</v>
      </c>
      <c r="I10430" s="0" t="n">
        <v>0.02</v>
      </c>
      <c r="J10430" s="0" t="n">
        <v>0.1</v>
      </c>
      <c r="K10430" s="0" t="n">
        <v>82</v>
      </c>
      <c r="L10430" s="0" t="n">
        <v>8.2</v>
      </c>
      <c r="M10430" s="0" t="s">
        <v>103</v>
      </c>
      <c r="N10430" s="0" t="s">
        <v>152</v>
      </c>
      <c r="O10430" s="0" t="s">
        <v>42</v>
      </c>
      <c r="P10430" s="0" t="n">
        <f aca="false">IF(AND(OR(Dashboard!$B$5="All",D10430=Dashboard!$B$5),OR(Dashboard!$D$5="All",N10430=Dashboard!$D$5),OR(AND(C10430&lt;&gt;"",C10430&gt;=Dashboard!$F$5,C10430&lt;=Dashboard!$H$5),AND(C10430="",Dashboard!$F$5&lt;=1980,Dashboard!$H$5&gt;=2016))),1,0)</f>
        <v>1</v>
      </c>
      <c r="Q10430" s="0" t="n">
        <f aca="false">J10430*P10430+ROW()*0.00000001</f>
        <v>0.1001043</v>
      </c>
    </row>
    <row r="10431" customFormat="false" ht="15" hidden="false" customHeight="false" outlineLevel="0" collapsed="false">
      <c r="A10431" s="0" t="s">
        <v>7562</v>
      </c>
      <c r="B10431" s="0" t="s">
        <v>50</v>
      </c>
      <c r="C10431" s="0" t="n">
        <v>2010</v>
      </c>
      <c r="D10431" s="0" t="s">
        <v>52</v>
      </c>
      <c r="E10431" s="0" t="s">
        <v>195</v>
      </c>
      <c r="F10431" s="0" t="n">
        <v>0.1</v>
      </c>
      <c r="G10431" s="0" t="n">
        <v>0</v>
      </c>
      <c r="H10431" s="0" t="n">
        <v>0</v>
      </c>
      <c r="I10431" s="0" t="n">
        <v>0.01</v>
      </c>
      <c r="J10431" s="0" t="n">
        <v>0.1</v>
      </c>
      <c r="M10431" s="0" t="s">
        <v>36</v>
      </c>
      <c r="N10431" s="0" t="s">
        <v>35</v>
      </c>
      <c r="P10431" s="0" t="n">
        <f aca="false">IF(AND(OR(Dashboard!$B$5="All",D10431=Dashboard!$B$5),OR(Dashboard!$D$5="All",N10431=Dashboard!$D$5),OR(AND(C10431&lt;&gt;"",C10431&gt;=Dashboard!$F$5,C10431&lt;=Dashboard!$H$5),AND(C10431="",Dashboard!$F$5&lt;=1980,Dashboard!$H$5&gt;=2016))),1,0)</f>
        <v>1</v>
      </c>
      <c r="Q10431" s="0" t="n">
        <f aca="false">J10431*P10431+ROW()*0.00000001</f>
        <v>0.10010431</v>
      </c>
    </row>
    <row r="10432" customFormat="false" ht="15" hidden="false" customHeight="false" outlineLevel="0" collapsed="false">
      <c r="A10432" s="0" t="s">
        <v>7563</v>
      </c>
      <c r="B10432" s="0" t="s">
        <v>50</v>
      </c>
      <c r="C10432" s="0" t="n">
        <v>2009</v>
      </c>
      <c r="D10432" s="0" t="s">
        <v>58</v>
      </c>
      <c r="E10432" s="0" t="s">
        <v>6819</v>
      </c>
      <c r="F10432" s="0" t="n">
        <v>0.1</v>
      </c>
      <c r="G10432" s="0" t="n">
        <v>0</v>
      </c>
      <c r="H10432" s="0" t="n">
        <v>0</v>
      </c>
      <c r="I10432" s="0" t="n">
        <v>0.01</v>
      </c>
      <c r="J10432" s="0" t="n">
        <v>0.1</v>
      </c>
      <c r="N10432" s="0" t="s">
        <v>35</v>
      </c>
      <c r="P10432" s="0" t="n">
        <f aca="false">IF(AND(OR(Dashboard!$B$5="All",D10432=Dashboard!$B$5),OR(Dashboard!$D$5="All",N10432=Dashboard!$D$5),OR(AND(C10432&lt;&gt;"",C10432&gt;=Dashboard!$F$5,C10432&lt;=Dashboard!$H$5),AND(C10432="",Dashboard!$F$5&lt;=1980,Dashboard!$H$5&gt;=2016))),1,0)</f>
        <v>1</v>
      </c>
      <c r="Q10432" s="0" t="n">
        <f aca="false">J10432*P10432+ROW()*0.00000001</f>
        <v>0.10010432</v>
      </c>
    </row>
    <row r="10433" customFormat="false" ht="15" hidden="false" customHeight="false" outlineLevel="0" collapsed="false">
      <c r="A10433" s="0" t="s">
        <v>6926</v>
      </c>
      <c r="B10433" s="0" t="s">
        <v>50</v>
      </c>
      <c r="C10433" s="0" t="n">
        <v>2009</v>
      </c>
      <c r="D10433" s="0" t="s">
        <v>52</v>
      </c>
      <c r="E10433" s="0" t="s">
        <v>91</v>
      </c>
      <c r="F10433" s="0" t="n">
        <v>0.09</v>
      </c>
      <c r="G10433" s="0" t="n">
        <v>0.01</v>
      </c>
      <c r="H10433" s="0" t="n">
        <v>0</v>
      </c>
      <c r="I10433" s="0" t="n">
        <v>0.01</v>
      </c>
      <c r="J10433" s="0" t="n">
        <v>0.1</v>
      </c>
      <c r="M10433" s="0" t="s">
        <v>36</v>
      </c>
      <c r="N10433" s="0" t="s">
        <v>35</v>
      </c>
      <c r="P10433" s="0" t="n">
        <f aca="false">IF(AND(OR(Dashboard!$B$5="All",D10433=Dashboard!$B$5),OR(Dashboard!$D$5="All",N10433=Dashboard!$D$5),OR(AND(C10433&lt;&gt;"",C10433&gt;=Dashboard!$F$5,C10433&lt;=Dashboard!$H$5),AND(C10433="",Dashboard!$F$5&lt;=1980,Dashboard!$H$5&gt;=2016))),1,0)</f>
        <v>1</v>
      </c>
      <c r="Q10433" s="0" t="n">
        <f aca="false">J10433*P10433+ROW()*0.00000001</f>
        <v>0.10010433</v>
      </c>
    </row>
    <row r="10434" customFormat="false" ht="15" hidden="false" customHeight="false" outlineLevel="0" collapsed="false">
      <c r="A10434" s="0" t="s">
        <v>7564</v>
      </c>
      <c r="B10434" s="0" t="s">
        <v>164</v>
      </c>
      <c r="C10434" s="0" t="n">
        <v>2006</v>
      </c>
      <c r="D10434" s="0" t="s">
        <v>71</v>
      </c>
      <c r="E10434" s="0" t="s">
        <v>142</v>
      </c>
      <c r="F10434" s="0" t="n">
        <v>0.09</v>
      </c>
      <c r="G10434" s="0" t="n">
        <v>0</v>
      </c>
      <c r="H10434" s="0" t="n">
        <v>0</v>
      </c>
      <c r="I10434" s="0" t="n">
        <v>0.01</v>
      </c>
      <c r="J10434" s="0" t="n">
        <v>0.1</v>
      </c>
      <c r="K10434" s="0" t="n">
        <v>59</v>
      </c>
      <c r="L10434" s="0" t="n">
        <v>7.9</v>
      </c>
      <c r="M10434" s="0" t="s">
        <v>73</v>
      </c>
      <c r="N10434" s="0" t="s">
        <v>74</v>
      </c>
      <c r="O10434" s="0" t="s">
        <v>53</v>
      </c>
      <c r="P10434" s="0" t="n">
        <f aca="false">IF(AND(OR(Dashboard!$B$5="All",D10434=Dashboard!$B$5),OR(Dashboard!$D$5="All",N10434=Dashboard!$D$5),OR(AND(C10434&lt;&gt;"",C10434&gt;=Dashboard!$F$5,C10434&lt;=Dashboard!$H$5),AND(C10434="",Dashboard!$F$5&lt;=1980,Dashboard!$H$5&gt;=2016))),1,0)</f>
        <v>1</v>
      </c>
      <c r="Q10434" s="0" t="n">
        <f aca="false">J10434*P10434+ROW()*0.00000001</f>
        <v>0.10010434</v>
      </c>
    </row>
    <row r="10435" customFormat="false" ht="15" hidden="false" customHeight="false" outlineLevel="0" collapsed="false">
      <c r="A10435" s="0" t="s">
        <v>7565</v>
      </c>
      <c r="B10435" s="0" t="s">
        <v>50</v>
      </c>
      <c r="C10435" s="0" t="n">
        <v>2007</v>
      </c>
      <c r="D10435" s="0" t="s">
        <v>114</v>
      </c>
      <c r="E10435" s="0" t="s">
        <v>418</v>
      </c>
      <c r="F10435" s="0" t="n">
        <v>0.1</v>
      </c>
      <c r="G10435" s="0" t="n">
        <v>0</v>
      </c>
      <c r="H10435" s="0" t="n">
        <v>0</v>
      </c>
      <c r="I10435" s="0" t="n">
        <v>0.01</v>
      </c>
      <c r="J10435" s="0" t="n">
        <v>0.1</v>
      </c>
      <c r="M10435" s="0" t="s">
        <v>36</v>
      </c>
      <c r="N10435" s="0" t="s">
        <v>35</v>
      </c>
      <c r="P10435" s="0" t="n">
        <f aca="false">IF(AND(OR(Dashboard!$B$5="All",D10435=Dashboard!$B$5),OR(Dashboard!$D$5="All",N10435=Dashboard!$D$5),OR(AND(C10435&lt;&gt;"",C10435&gt;=Dashboard!$F$5,C10435&lt;=Dashboard!$H$5),AND(C10435="",Dashboard!$F$5&lt;=1980,Dashboard!$H$5&gt;=2016))),1,0)</f>
        <v>1</v>
      </c>
      <c r="Q10435" s="0" t="n">
        <f aca="false">J10435*P10435+ROW()*0.00000001</f>
        <v>0.10010435</v>
      </c>
    </row>
    <row r="10436" customFormat="false" ht="15" hidden="false" customHeight="false" outlineLevel="0" collapsed="false">
      <c r="A10436" s="0" t="s">
        <v>7566</v>
      </c>
      <c r="B10436" s="0" t="s">
        <v>97</v>
      </c>
      <c r="C10436" s="0" t="n">
        <v>2016</v>
      </c>
      <c r="D10436" s="0" t="s">
        <v>71</v>
      </c>
      <c r="E10436" s="0" t="s">
        <v>328</v>
      </c>
      <c r="F10436" s="0" t="n">
        <v>0</v>
      </c>
      <c r="G10436" s="0" t="n">
        <v>0</v>
      </c>
      <c r="H10436" s="0" t="n">
        <v>0.1</v>
      </c>
      <c r="I10436" s="0" t="n">
        <v>0</v>
      </c>
      <c r="J10436" s="0" t="n">
        <v>0.1</v>
      </c>
      <c r="N10436" s="0" t="s">
        <v>35</v>
      </c>
      <c r="P10436" s="0" t="n">
        <f aca="false">IF(AND(OR(Dashboard!$B$5="All",D10436=Dashboard!$B$5),OR(Dashboard!$D$5="All",N10436=Dashboard!$D$5),OR(AND(C10436&lt;&gt;"",C10436&gt;=Dashboard!$F$5,C10436&lt;=Dashboard!$H$5),AND(C10436="",Dashboard!$F$5&lt;=1980,Dashboard!$H$5&gt;=2016))),1,0)</f>
        <v>1</v>
      </c>
      <c r="Q10436" s="0" t="n">
        <f aca="false">J10436*P10436+ROW()*0.00000001</f>
        <v>0.10010436</v>
      </c>
    </row>
    <row r="10437" customFormat="false" ht="15" hidden="false" customHeight="false" outlineLevel="0" collapsed="false">
      <c r="A10437" s="0" t="s">
        <v>3065</v>
      </c>
      <c r="B10437" s="0" t="s">
        <v>186</v>
      </c>
      <c r="C10437" s="0" t="n">
        <v>2003</v>
      </c>
      <c r="D10437" s="0" t="s">
        <v>34</v>
      </c>
      <c r="E10437" s="0" t="s">
        <v>220</v>
      </c>
      <c r="F10437" s="0" t="n">
        <v>0</v>
      </c>
      <c r="G10437" s="0" t="n">
        <v>0</v>
      </c>
      <c r="H10437" s="0" t="n">
        <v>0.1</v>
      </c>
      <c r="I10437" s="0" t="n">
        <v>0</v>
      </c>
      <c r="J10437" s="0" t="n">
        <v>0.1</v>
      </c>
      <c r="N10437" s="0" t="s">
        <v>35</v>
      </c>
      <c r="P10437" s="0" t="n">
        <f aca="false">IF(AND(OR(Dashboard!$B$5="All",D10437=Dashboard!$B$5),OR(Dashboard!$D$5="All",N10437=Dashboard!$D$5),OR(AND(C10437&lt;&gt;"",C10437&gt;=Dashboard!$F$5,C10437&lt;=Dashboard!$H$5),AND(C10437="",Dashboard!$F$5&lt;=1980,Dashboard!$H$5&gt;=2016))),1,0)</f>
        <v>1</v>
      </c>
      <c r="Q10437" s="0" t="n">
        <f aca="false">J10437*P10437+ROW()*0.00000001</f>
        <v>0.10010437</v>
      </c>
    </row>
    <row r="10438" customFormat="false" ht="15" hidden="false" customHeight="false" outlineLevel="0" collapsed="false">
      <c r="A10438" s="0" t="s">
        <v>7567</v>
      </c>
      <c r="B10438" s="0" t="s">
        <v>70</v>
      </c>
      <c r="C10438" s="0" t="n">
        <v>2009</v>
      </c>
      <c r="D10438" s="0" t="s">
        <v>41</v>
      </c>
      <c r="E10438" s="0" t="s">
        <v>2792</v>
      </c>
      <c r="F10438" s="0" t="n">
        <v>0.1</v>
      </c>
      <c r="G10438" s="0" t="n">
        <v>0</v>
      </c>
      <c r="H10438" s="0" t="n">
        <v>0</v>
      </c>
      <c r="I10438" s="0" t="n">
        <v>0.01</v>
      </c>
      <c r="J10438" s="0" t="n">
        <v>0.1</v>
      </c>
      <c r="M10438" s="0" t="s">
        <v>36</v>
      </c>
      <c r="N10438" s="0" t="s">
        <v>74</v>
      </c>
      <c r="P10438" s="0" t="n">
        <f aca="false">IF(AND(OR(Dashboard!$B$5="All",D10438=Dashboard!$B$5),OR(Dashboard!$D$5="All",N10438=Dashboard!$D$5),OR(AND(C10438&lt;&gt;"",C10438&gt;=Dashboard!$F$5,C10438&lt;=Dashboard!$H$5),AND(C10438="",Dashboard!$F$5&lt;=1980,Dashboard!$H$5&gt;=2016))),1,0)</f>
        <v>1</v>
      </c>
      <c r="Q10438" s="0" t="n">
        <f aca="false">J10438*P10438+ROW()*0.00000001</f>
        <v>0.10010438</v>
      </c>
    </row>
    <row r="10439" customFormat="false" ht="15" hidden="false" customHeight="false" outlineLevel="0" collapsed="false">
      <c r="A10439" s="0" t="s">
        <v>5072</v>
      </c>
      <c r="B10439" s="0" t="s">
        <v>144</v>
      </c>
      <c r="C10439" s="0" t="n">
        <v>2003</v>
      </c>
      <c r="D10439" s="0" t="s">
        <v>16</v>
      </c>
      <c r="E10439" s="0" t="s">
        <v>449</v>
      </c>
      <c r="F10439" s="0" t="n">
        <v>0.08</v>
      </c>
      <c r="G10439" s="0" t="n">
        <v>0.02</v>
      </c>
      <c r="H10439" s="0" t="n">
        <v>0</v>
      </c>
      <c r="I10439" s="0" t="n">
        <v>0</v>
      </c>
      <c r="J10439" s="0" t="n">
        <v>0.1</v>
      </c>
      <c r="K10439" s="0" t="n">
        <v>70</v>
      </c>
      <c r="L10439" s="0" t="n">
        <v>8.5</v>
      </c>
      <c r="M10439" s="0" t="s">
        <v>103</v>
      </c>
      <c r="N10439" s="0" t="s">
        <v>66</v>
      </c>
      <c r="O10439" s="0" t="s">
        <v>67</v>
      </c>
      <c r="P10439" s="0" t="n">
        <f aca="false">IF(AND(OR(Dashboard!$B$5="All",D10439=Dashboard!$B$5),OR(Dashboard!$D$5="All",N10439=Dashboard!$D$5),OR(AND(C10439&lt;&gt;"",C10439&gt;=Dashboard!$F$5,C10439&lt;=Dashboard!$H$5),AND(C10439="",Dashboard!$F$5&lt;=1980,Dashboard!$H$5&gt;=2016))),1,0)</f>
        <v>1</v>
      </c>
      <c r="Q10439" s="0" t="n">
        <f aca="false">J10439*P10439+ROW()*0.00000001</f>
        <v>0.10010439</v>
      </c>
    </row>
    <row r="10440" customFormat="false" ht="15" hidden="false" customHeight="false" outlineLevel="0" collapsed="false">
      <c r="A10440" s="0" t="s">
        <v>7568</v>
      </c>
      <c r="B10440" s="0" t="s">
        <v>76</v>
      </c>
      <c r="C10440" s="0" t="n">
        <v>2003</v>
      </c>
      <c r="D10440" s="0" t="s">
        <v>41</v>
      </c>
      <c r="E10440" s="0" t="s">
        <v>142</v>
      </c>
      <c r="F10440" s="0" t="n">
        <v>0.05</v>
      </c>
      <c r="G10440" s="0" t="n">
        <v>0.04</v>
      </c>
      <c r="H10440" s="0" t="n">
        <v>0</v>
      </c>
      <c r="I10440" s="0" t="n">
        <v>0.01</v>
      </c>
      <c r="J10440" s="0" t="n">
        <v>0.1</v>
      </c>
      <c r="K10440" s="0" t="n">
        <v>70</v>
      </c>
      <c r="L10440" s="0" t="n">
        <v>7.7</v>
      </c>
      <c r="M10440" s="0" t="s">
        <v>36</v>
      </c>
      <c r="N10440" s="0" t="s">
        <v>74</v>
      </c>
      <c r="O10440" s="0" t="s">
        <v>67</v>
      </c>
      <c r="P10440" s="0" t="n">
        <f aca="false">IF(AND(OR(Dashboard!$B$5="All",D10440=Dashboard!$B$5),OR(Dashboard!$D$5="All",N10440=Dashboard!$D$5),OR(AND(C10440&lt;&gt;"",C10440&gt;=Dashboard!$F$5,C10440&lt;=Dashboard!$H$5),AND(C10440="",Dashboard!$F$5&lt;=1980,Dashboard!$H$5&gt;=2016))),1,0)</f>
        <v>1</v>
      </c>
      <c r="Q10440" s="0" t="n">
        <f aca="false">J10440*P10440+ROW()*0.00000001</f>
        <v>0.1001044</v>
      </c>
    </row>
    <row r="10441" customFormat="false" ht="15" hidden="false" customHeight="false" outlineLevel="0" collapsed="false">
      <c r="A10441" s="0" t="s">
        <v>7569</v>
      </c>
      <c r="B10441" s="0" t="s">
        <v>144</v>
      </c>
      <c r="C10441" s="0" t="n">
        <v>2005</v>
      </c>
      <c r="D10441" s="0" t="s">
        <v>71</v>
      </c>
      <c r="E10441" s="0" t="s">
        <v>6759</v>
      </c>
      <c r="F10441" s="0" t="n">
        <v>0.08</v>
      </c>
      <c r="G10441" s="0" t="n">
        <v>0.02</v>
      </c>
      <c r="H10441" s="0" t="n">
        <v>0</v>
      </c>
      <c r="I10441" s="0" t="n">
        <v>0</v>
      </c>
      <c r="J10441" s="0" t="n">
        <v>0.1</v>
      </c>
      <c r="K10441" s="0" t="n">
        <v>70</v>
      </c>
      <c r="L10441" s="0" t="n">
        <v>7.4</v>
      </c>
      <c r="M10441" s="0" t="s">
        <v>73</v>
      </c>
      <c r="N10441" s="0" t="s">
        <v>66</v>
      </c>
      <c r="O10441" s="0" t="s">
        <v>67</v>
      </c>
      <c r="P10441" s="0" t="n">
        <f aca="false">IF(AND(OR(Dashboard!$B$5="All",D10441=Dashboard!$B$5),OR(Dashboard!$D$5="All",N10441=Dashboard!$D$5),OR(AND(C10441&lt;&gt;"",C10441&gt;=Dashboard!$F$5,C10441&lt;=Dashboard!$H$5),AND(C10441="",Dashboard!$F$5&lt;=1980,Dashboard!$H$5&gt;=2016))),1,0)</f>
        <v>1</v>
      </c>
      <c r="Q10441" s="0" t="n">
        <f aca="false">J10441*P10441+ROW()*0.00000001</f>
        <v>0.10010441</v>
      </c>
    </row>
    <row r="10442" customFormat="false" ht="15" hidden="false" customHeight="false" outlineLevel="0" collapsed="false">
      <c r="A10442" s="0" t="s">
        <v>7570</v>
      </c>
      <c r="B10442" s="0" t="s">
        <v>144</v>
      </c>
      <c r="C10442" s="0" t="n">
        <v>2005</v>
      </c>
      <c r="D10442" s="0" t="s">
        <v>34</v>
      </c>
      <c r="E10442" s="0" t="s">
        <v>1524</v>
      </c>
      <c r="F10442" s="0" t="n">
        <v>0.08</v>
      </c>
      <c r="G10442" s="0" t="n">
        <v>0.02</v>
      </c>
      <c r="H10442" s="0" t="n">
        <v>0</v>
      </c>
      <c r="I10442" s="0" t="n">
        <v>0</v>
      </c>
      <c r="J10442" s="0" t="n">
        <v>0.1</v>
      </c>
      <c r="M10442" s="0" t="s">
        <v>103</v>
      </c>
      <c r="N10442" s="0" t="s">
        <v>66</v>
      </c>
      <c r="P10442" s="0" t="n">
        <f aca="false">IF(AND(OR(Dashboard!$B$5="All",D10442=Dashboard!$B$5),OR(Dashboard!$D$5="All",N10442=Dashboard!$D$5),OR(AND(C10442&lt;&gt;"",C10442&gt;=Dashboard!$F$5,C10442&lt;=Dashboard!$H$5),AND(C10442="",Dashboard!$F$5&lt;=1980,Dashboard!$H$5&gt;=2016))),1,0)</f>
        <v>1</v>
      </c>
      <c r="Q10442" s="0" t="n">
        <f aca="false">J10442*P10442+ROW()*0.00000001</f>
        <v>0.10010442</v>
      </c>
    </row>
    <row r="10443" customFormat="false" ht="15" hidden="false" customHeight="false" outlineLevel="0" collapsed="false">
      <c r="A10443" s="0" t="s">
        <v>7571</v>
      </c>
      <c r="B10443" s="0" t="s">
        <v>33</v>
      </c>
      <c r="C10443" s="0" t="n">
        <v>2012</v>
      </c>
      <c r="D10443" s="0" t="s">
        <v>71</v>
      </c>
      <c r="E10443" s="0" t="s">
        <v>35</v>
      </c>
      <c r="F10443" s="0" t="n">
        <v>0</v>
      </c>
      <c r="G10443" s="0" t="n">
        <v>0</v>
      </c>
      <c r="H10443" s="0" t="n">
        <v>0.1</v>
      </c>
      <c r="I10443" s="0" t="n">
        <v>0</v>
      </c>
      <c r="J10443" s="0" t="n">
        <v>0.1</v>
      </c>
      <c r="N10443" s="0" t="s">
        <v>35</v>
      </c>
      <c r="P10443" s="0" t="n">
        <f aca="false">IF(AND(OR(Dashboard!$B$5="All",D10443=Dashboard!$B$5),OR(Dashboard!$D$5="All",N10443=Dashboard!$D$5),OR(AND(C10443&lt;&gt;"",C10443&gt;=Dashboard!$F$5,C10443&lt;=Dashboard!$H$5),AND(C10443="",Dashboard!$F$5&lt;=1980,Dashboard!$H$5&gt;=2016))),1,0)</f>
        <v>1</v>
      </c>
      <c r="Q10443" s="0" t="n">
        <f aca="false">J10443*P10443+ROW()*0.00000001</f>
        <v>0.10010443</v>
      </c>
    </row>
    <row r="10444" customFormat="false" ht="15" hidden="false" customHeight="false" outlineLevel="0" collapsed="false">
      <c r="A10444" s="0" t="s">
        <v>7572</v>
      </c>
      <c r="B10444" s="0" t="s">
        <v>144</v>
      </c>
      <c r="C10444" s="0" t="n">
        <v>2004</v>
      </c>
      <c r="D10444" s="0" t="s">
        <v>56</v>
      </c>
      <c r="E10444" s="0" t="s">
        <v>2860</v>
      </c>
      <c r="F10444" s="0" t="n">
        <v>0.08</v>
      </c>
      <c r="G10444" s="0" t="n">
        <v>0.02</v>
      </c>
      <c r="H10444" s="0" t="n">
        <v>0</v>
      </c>
      <c r="I10444" s="0" t="n">
        <v>0</v>
      </c>
      <c r="J10444" s="0" t="n">
        <v>0.1</v>
      </c>
      <c r="K10444" s="0" t="n">
        <v>76</v>
      </c>
      <c r="L10444" s="0" t="n">
        <v>5.1</v>
      </c>
      <c r="M10444" s="0" t="s">
        <v>103</v>
      </c>
      <c r="N10444" s="0" t="s">
        <v>66</v>
      </c>
      <c r="O10444" s="0" t="s">
        <v>37</v>
      </c>
      <c r="P10444" s="0" t="n">
        <f aca="false">IF(AND(OR(Dashboard!$B$5="All",D10444=Dashboard!$B$5),OR(Dashboard!$D$5="All",N10444=Dashboard!$D$5),OR(AND(C10444&lt;&gt;"",C10444&gt;=Dashboard!$F$5,C10444&lt;=Dashboard!$H$5),AND(C10444="",Dashboard!$F$5&lt;=1980,Dashboard!$H$5&gt;=2016))),1,0)</f>
        <v>1</v>
      </c>
      <c r="Q10444" s="0" t="n">
        <f aca="false">J10444*P10444+ROW()*0.00000001</f>
        <v>0.10010444</v>
      </c>
    </row>
    <row r="10445" customFormat="false" ht="15" hidden="false" customHeight="false" outlineLevel="0" collapsed="false">
      <c r="A10445" s="0" t="s">
        <v>6286</v>
      </c>
      <c r="B10445" s="0" t="s">
        <v>164</v>
      </c>
      <c r="C10445" s="0" t="n">
        <v>2006</v>
      </c>
      <c r="D10445" s="0" t="s">
        <v>52</v>
      </c>
      <c r="E10445" s="0" t="s">
        <v>91</v>
      </c>
      <c r="F10445" s="0" t="n">
        <v>0.1</v>
      </c>
      <c r="G10445" s="0" t="n">
        <v>0</v>
      </c>
      <c r="H10445" s="0" t="n">
        <v>0</v>
      </c>
      <c r="I10445" s="0" t="n">
        <v>0.01</v>
      </c>
      <c r="J10445" s="0" t="n">
        <v>0.1</v>
      </c>
      <c r="N10445" s="0" t="s">
        <v>74</v>
      </c>
      <c r="P10445" s="0" t="n">
        <f aca="false">IF(AND(OR(Dashboard!$B$5="All",D10445=Dashboard!$B$5),OR(Dashboard!$D$5="All",N10445=Dashboard!$D$5),OR(AND(C10445&lt;&gt;"",C10445&gt;=Dashboard!$F$5,C10445&lt;=Dashboard!$H$5),AND(C10445="",Dashboard!$F$5&lt;=1980,Dashboard!$H$5&gt;=2016))),1,0)</f>
        <v>1</v>
      </c>
      <c r="Q10445" s="0" t="n">
        <f aca="false">J10445*P10445+ROW()*0.00000001</f>
        <v>0.10010445</v>
      </c>
    </row>
    <row r="10446" customFormat="false" ht="15" hidden="false" customHeight="false" outlineLevel="0" collapsed="false">
      <c r="A10446" s="0" t="s">
        <v>7573</v>
      </c>
      <c r="B10446" s="0" t="s">
        <v>76</v>
      </c>
      <c r="C10446" s="0" t="n">
        <v>2004</v>
      </c>
      <c r="D10446" s="0" t="s">
        <v>41</v>
      </c>
      <c r="E10446" s="0" t="s">
        <v>72</v>
      </c>
      <c r="F10446" s="0" t="n">
        <v>0.05</v>
      </c>
      <c r="G10446" s="0" t="n">
        <v>0.04</v>
      </c>
      <c r="H10446" s="0" t="n">
        <v>0</v>
      </c>
      <c r="I10446" s="0" t="n">
        <v>0.01</v>
      </c>
      <c r="J10446" s="0" t="n">
        <v>0.1</v>
      </c>
      <c r="M10446" s="0" t="s">
        <v>103</v>
      </c>
      <c r="N10446" s="0" t="s">
        <v>74</v>
      </c>
      <c r="P10446" s="0" t="n">
        <f aca="false">IF(AND(OR(Dashboard!$B$5="All",D10446=Dashboard!$B$5),OR(Dashboard!$D$5="All",N10446=Dashboard!$D$5),OR(AND(C10446&lt;&gt;"",C10446&gt;=Dashboard!$F$5,C10446&lt;=Dashboard!$H$5),AND(C10446="",Dashboard!$F$5&lt;=1980,Dashboard!$H$5&gt;=2016))),1,0)</f>
        <v>1</v>
      </c>
      <c r="Q10446" s="0" t="n">
        <f aca="false">J10446*P10446+ROW()*0.00000001</f>
        <v>0.10010446</v>
      </c>
    </row>
    <row r="10447" customFormat="false" ht="15" hidden="false" customHeight="false" outlineLevel="0" collapsed="false">
      <c r="A10447" s="0" t="s">
        <v>7574</v>
      </c>
      <c r="B10447" s="0" t="s">
        <v>70</v>
      </c>
      <c r="C10447" s="0" t="n">
        <v>2014</v>
      </c>
      <c r="D10447" s="0" t="s">
        <v>46</v>
      </c>
      <c r="E10447" s="0" t="s">
        <v>689</v>
      </c>
      <c r="F10447" s="0" t="n">
        <v>0.03</v>
      </c>
      <c r="G10447" s="0" t="n">
        <v>0.04</v>
      </c>
      <c r="H10447" s="0" t="n">
        <v>0.03</v>
      </c>
      <c r="I10447" s="0" t="n">
        <v>0.01</v>
      </c>
      <c r="J10447" s="0" t="n">
        <v>0.1</v>
      </c>
      <c r="K10447" s="0" t="n">
        <v>56</v>
      </c>
      <c r="L10447" s="0" t="n">
        <v>3.4</v>
      </c>
      <c r="M10447" s="0" t="s">
        <v>73</v>
      </c>
      <c r="N10447" s="0" t="s">
        <v>74</v>
      </c>
      <c r="O10447" s="0" t="s">
        <v>53</v>
      </c>
      <c r="P10447" s="0" t="n">
        <f aca="false">IF(AND(OR(Dashboard!$B$5="All",D10447=Dashboard!$B$5),OR(Dashboard!$D$5="All",N10447=Dashboard!$D$5),OR(AND(C10447&lt;&gt;"",C10447&gt;=Dashboard!$F$5,C10447&lt;=Dashboard!$H$5),AND(C10447="",Dashboard!$F$5&lt;=1980,Dashboard!$H$5&gt;=2016))),1,0)</f>
        <v>1</v>
      </c>
      <c r="Q10447" s="0" t="n">
        <f aca="false">J10447*P10447+ROW()*0.00000001</f>
        <v>0.10010447</v>
      </c>
    </row>
    <row r="10448" customFormat="false" ht="15" hidden="false" customHeight="false" outlineLevel="0" collapsed="false">
      <c r="A10448" s="0" t="s">
        <v>5436</v>
      </c>
      <c r="B10448" s="0" t="s">
        <v>70</v>
      </c>
      <c r="C10448" s="0" t="n">
        <v>2011</v>
      </c>
      <c r="D10448" s="0" t="s">
        <v>52</v>
      </c>
      <c r="E10448" s="0" t="s">
        <v>520</v>
      </c>
      <c r="F10448" s="0" t="n">
        <v>0.04</v>
      </c>
      <c r="G10448" s="0" t="n">
        <v>0.04</v>
      </c>
      <c r="H10448" s="0" t="n">
        <v>0</v>
      </c>
      <c r="I10448" s="0" t="n">
        <v>0.02</v>
      </c>
      <c r="J10448" s="0" t="n">
        <v>0.1</v>
      </c>
      <c r="K10448" s="0" t="n">
        <v>54</v>
      </c>
      <c r="M10448" s="0" t="s">
        <v>103</v>
      </c>
      <c r="N10448" s="0" t="s">
        <v>74</v>
      </c>
      <c r="O10448" s="0" t="s">
        <v>53</v>
      </c>
      <c r="P10448" s="0" t="n">
        <f aca="false">IF(AND(OR(Dashboard!$B$5="All",D10448=Dashboard!$B$5),OR(Dashboard!$D$5="All",N10448=Dashboard!$D$5),OR(AND(C10448&lt;&gt;"",C10448&gt;=Dashboard!$F$5,C10448&lt;=Dashboard!$H$5),AND(C10448="",Dashboard!$F$5&lt;=1980,Dashboard!$H$5&gt;=2016))),1,0)</f>
        <v>1</v>
      </c>
      <c r="Q10448" s="0" t="n">
        <f aca="false">J10448*P10448+ROW()*0.00000001</f>
        <v>0.10010448</v>
      </c>
    </row>
    <row r="10449" customFormat="false" ht="15" hidden="false" customHeight="false" outlineLevel="0" collapsed="false">
      <c r="A10449" s="0" t="s">
        <v>7575</v>
      </c>
      <c r="B10449" s="0" t="s">
        <v>50</v>
      </c>
      <c r="C10449" s="0" t="n">
        <v>2009</v>
      </c>
      <c r="D10449" s="0" t="s">
        <v>34</v>
      </c>
      <c r="E10449" s="0" t="s">
        <v>328</v>
      </c>
      <c r="F10449" s="0" t="n">
        <v>0</v>
      </c>
      <c r="G10449" s="0" t="n">
        <v>0</v>
      </c>
      <c r="H10449" s="0" t="n">
        <v>0.1</v>
      </c>
      <c r="I10449" s="0" t="n">
        <v>0</v>
      </c>
      <c r="J10449" s="0" t="n">
        <v>0.1</v>
      </c>
      <c r="N10449" s="0" t="s">
        <v>35</v>
      </c>
      <c r="P10449" s="0" t="n">
        <f aca="false">IF(AND(OR(Dashboard!$B$5="All",D10449=Dashboard!$B$5),OR(Dashboard!$D$5="All",N10449=Dashboard!$D$5),OR(AND(C10449&lt;&gt;"",C10449&gt;=Dashboard!$F$5,C10449&lt;=Dashboard!$H$5),AND(C10449="",Dashboard!$F$5&lt;=1980,Dashboard!$H$5&gt;=2016))),1,0)</f>
        <v>1</v>
      </c>
      <c r="Q10449" s="0" t="n">
        <f aca="false">J10449*P10449+ROW()*0.00000001</f>
        <v>0.10010449</v>
      </c>
    </row>
    <row r="10450" customFormat="false" ht="15" hidden="false" customHeight="false" outlineLevel="0" collapsed="false">
      <c r="A10450" s="0" t="s">
        <v>316</v>
      </c>
      <c r="B10450" s="0" t="s">
        <v>64</v>
      </c>
      <c r="C10450" s="0" t="n">
        <v>2006</v>
      </c>
      <c r="D10450" s="0" t="s">
        <v>34</v>
      </c>
      <c r="E10450" s="0" t="s">
        <v>220</v>
      </c>
      <c r="F10450" s="0" t="n">
        <v>0.09</v>
      </c>
      <c r="G10450" s="0" t="n">
        <v>0</v>
      </c>
      <c r="H10450" s="0" t="n">
        <v>0</v>
      </c>
      <c r="I10450" s="0" t="n">
        <v>0.01</v>
      </c>
      <c r="J10450" s="0" t="n">
        <v>0.1</v>
      </c>
      <c r="K10450" s="0" t="n">
        <v>79</v>
      </c>
      <c r="L10450" s="0" t="n">
        <v>6.5</v>
      </c>
      <c r="M10450" s="0" t="s">
        <v>36</v>
      </c>
      <c r="N10450" s="0" t="s">
        <v>66</v>
      </c>
      <c r="O10450" s="0" t="s">
        <v>37</v>
      </c>
      <c r="P10450" s="0" t="n">
        <f aca="false">IF(AND(OR(Dashboard!$B$5="All",D10450=Dashboard!$B$5),OR(Dashboard!$D$5="All",N10450=Dashboard!$D$5),OR(AND(C10450&lt;&gt;"",C10450&gt;=Dashboard!$F$5,C10450&lt;=Dashboard!$H$5),AND(C10450="",Dashboard!$F$5&lt;=1980,Dashboard!$H$5&gt;=2016))),1,0)</f>
        <v>1</v>
      </c>
      <c r="Q10450" s="0" t="n">
        <f aca="false">J10450*P10450+ROW()*0.00000001</f>
        <v>0.1001045</v>
      </c>
    </row>
    <row r="10451" customFormat="false" ht="15" hidden="false" customHeight="false" outlineLevel="0" collapsed="false">
      <c r="A10451" s="0" t="s">
        <v>7576</v>
      </c>
      <c r="B10451" s="0" t="s">
        <v>85</v>
      </c>
      <c r="C10451" s="0" t="n">
        <v>2005</v>
      </c>
      <c r="D10451" s="0" t="s">
        <v>41</v>
      </c>
      <c r="E10451" s="0" t="s">
        <v>418</v>
      </c>
      <c r="F10451" s="0" t="n">
        <v>0.07</v>
      </c>
      <c r="G10451" s="0" t="n">
        <v>0.03</v>
      </c>
      <c r="H10451" s="0" t="n">
        <v>0</v>
      </c>
      <c r="I10451" s="0" t="n">
        <v>0</v>
      </c>
      <c r="J10451" s="0" t="n">
        <v>0.1</v>
      </c>
      <c r="K10451" s="0" t="n">
        <v>68</v>
      </c>
      <c r="L10451" s="0" t="n">
        <v>5.9</v>
      </c>
      <c r="M10451" s="0" t="s">
        <v>36</v>
      </c>
      <c r="N10451" s="0" t="s">
        <v>35</v>
      </c>
      <c r="O10451" s="0" t="s">
        <v>67</v>
      </c>
      <c r="P10451" s="0" t="n">
        <f aca="false">IF(AND(OR(Dashboard!$B$5="All",D10451=Dashboard!$B$5),OR(Dashboard!$D$5="All",N10451=Dashboard!$D$5),OR(AND(C10451&lt;&gt;"",C10451&gt;=Dashboard!$F$5,C10451&lt;=Dashboard!$H$5),AND(C10451="",Dashboard!$F$5&lt;=1980,Dashboard!$H$5&gt;=2016))),1,0)</f>
        <v>1</v>
      </c>
      <c r="Q10451" s="0" t="n">
        <f aca="false">J10451*P10451+ROW()*0.00000001</f>
        <v>0.10010451</v>
      </c>
    </row>
    <row r="10452" customFormat="false" ht="15" hidden="false" customHeight="false" outlineLevel="0" collapsed="false">
      <c r="A10452" s="0" t="s">
        <v>7577</v>
      </c>
      <c r="B10452" s="0" t="s">
        <v>76</v>
      </c>
      <c r="C10452" s="0" t="n">
        <v>2005</v>
      </c>
      <c r="D10452" s="0" t="s">
        <v>34</v>
      </c>
      <c r="E10452" s="0" t="s">
        <v>782</v>
      </c>
      <c r="F10452" s="0" t="n">
        <v>0.02</v>
      </c>
      <c r="G10452" s="0" t="n">
        <v>0.02</v>
      </c>
      <c r="H10452" s="0" t="n">
        <v>0.06</v>
      </c>
      <c r="I10452" s="0" t="n">
        <v>0.01</v>
      </c>
      <c r="J10452" s="0" t="n">
        <v>0.1</v>
      </c>
      <c r="K10452" s="0" t="n">
        <v>69</v>
      </c>
      <c r="L10452" s="0" t="n">
        <v>8.3</v>
      </c>
      <c r="M10452" s="0" t="s">
        <v>36</v>
      </c>
      <c r="N10452" s="0" t="s">
        <v>74</v>
      </c>
      <c r="O10452" s="0" t="s">
        <v>67</v>
      </c>
      <c r="P10452" s="0" t="n">
        <f aca="false">IF(AND(OR(Dashboard!$B$5="All",D10452=Dashboard!$B$5),OR(Dashboard!$D$5="All",N10452=Dashboard!$D$5),OR(AND(C10452&lt;&gt;"",C10452&gt;=Dashboard!$F$5,C10452&lt;=Dashboard!$H$5),AND(C10452="",Dashboard!$F$5&lt;=1980,Dashboard!$H$5&gt;=2016))),1,0)</f>
        <v>1</v>
      </c>
      <c r="Q10452" s="0" t="n">
        <f aca="false">J10452*P10452+ROW()*0.00000001</f>
        <v>0.10010452</v>
      </c>
    </row>
    <row r="10453" customFormat="false" ht="15" hidden="false" customHeight="false" outlineLevel="0" collapsed="false">
      <c r="A10453" s="0" t="s">
        <v>7440</v>
      </c>
      <c r="B10453" s="0" t="s">
        <v>152</v>
      </c>
      <c r="C10453" s="0" t="n">
        <v>2015</v>
      </c>
      <c r="D10453" s="0" t="s">
        <v>46</v>
      </c>
      <c r="E10453" s="0" t="s">
        <v>7578</v>
      </c>
      <c r="F10453" s="0" t="n">
        <v>0.03</v>
      </c>
      <c r="G10453" s="0" t="n">
        <v>0.06</v>
      </c>
      <c r="H10453" s="0" t="n">
        <v>0</v>
      </c>
      <c r="I10453" s="0" t="n">
        <v>0.01</v>
      </c>
      <c r="J10453" s="0" t="n">
        <v>0.1</v>
      </c>
      <c r="K10453" s="0" t="n">
        <v>81</v>
      </c>
      <c r="L10453" s="0" t="n">
        <v>7.3</v>
      </c>
      <c r="M10453" s="0" t="s">
        <v>73</v>
      </c>
      <c r="N10453" s="0" t="s">
        <v>152</v>
      </c>
      <c r="O10453" s="0" t="s">
        <v>42</v>
      </c>
      <c r="P10453" s="0" t="n">
        <f aca="false">IF(AND(OR(Dashboard!$B$5="All",D10453=Dashboard!$B$5),OR(Dashboard!$D$5="All",N10453=Dashboard!$D$5),OR(AND(C10453&lt;&gt;"",C10453&gt;=Dashboard!$F$5,C10453&lt;=Dashboard!$H$5),AND(C10453="",Dashboard!$F$5&lt;=1980,Dashboard!$H$5&gt;=2016))),1,0)</f>
        <v>1</v>
      </c>
      <c r="Q10453" s="0" t="n">
        <f aca="false">J10453*P10453+ROW()*0.00000001</f>
        <v>0.10010453</v>
      </c>
    </row>
    <row r="10454" customFormat="false" ht="15" hidden="false" customHeight="false" outlineLevel="0" collapsed="false">
      <c r="A10454" s="0" t="s">
        <v>7579</v>
      </c>
      <c r="B10454" s="0" t="s">
        <v>64</v>
      </c>
      <c r="C10454" s="0" t="n">
        <v>2011</v>
      </c>
      <c r="D10454" s="0" t="s">
        <v>71</v>
      </c>
      <c r="E10454" s="0" t="s">
        <v>4034</v>
      </c>
      <c r="F10454" s="0" t="n">
        <v>0.06</v>
      </c>
      <c r="G10454" s="0" t="n">
        <v>0.04</v>
      </c>
      <c r="H10454" s="0" t="n">
        <v>0</v>
      </c>
      <c r="I10454" s="0" t="n">
        <v>0.01</v>
      </c>
      <c r="J10454" s="0" t="n">
        <v>0.1</v>
      </c>
      <c r="K10454" s="0" t="n">
        <v>52</v>
      </c>
      <c r="L10454" s="0" t="n">
        <v>6.3</v>
      </c>
      <c r="M10454" s="0" t="s">
        <v>103</v>
      </c>
      <c r="N10454" s="0" t="s">
        <v>66</v>
      </c>
      <c r="O10454" s="0" t="s">
        <v>53</v>
      </c>
      <c r="P10454" s="0" t="n">
        <f aca="false">IF(AND(OR(Dashboard!$B$5="All",D10454=Dashboard!$B$5),OR(Dashboard!$D$5="All",N10454=Dashboard!$D$5),OR(AND(C10454&lt;&gt;"",C10454&gt;=Dashboard!$F$5,C10454&lt;=Dashboard!$H$5),AND(C10454="",Dashboard!$F$5&lt;=1980,Dashboard!$H$5&gt;=2016))),1,0)</f>
        <v>1</v>
      </c>
      <c r="Q10454" s="0" t="n">
        <f aca="false">J10454*P10454+ROW()*0.00000001</f>
        <v>0.10010454</v>
      </c>
    </row>
    <row r="10455" customFormat="false" ht="15" hidden="false" customHeight="false" outlineLevel="0" collapsed="false">
      <c r="A10455" s="0" t="s">
        <v>7580</v>
      </c>
      <c r="B10455" s="0" t="s">
        <v>164</v>
      </c>
      <c r="C10455" s="0" t="n">
        <v>2008</v>
      </c>
      <c r="D10455" s="0" t="s">
        <v>52</v>
      </c>
      <c r="E10455" s="0" t="s">
        <v>89</v>
      </c>
      <c r="F10455" s="0" t="n">
        <v>0</v>
      </c>
      <c r="G10455" s="0" t="n">
        <v>0.03</v>
      </c>
      <c r="H10455" s="0" t="n">
        <v>0.06</v>
      </c>
      <c r="I10455" s="0" t="n">
        <v>0.01</v>
      </c>
      <c r="J10455" s="0" t="n">
        <v>0.1</v>
      </c>
      <c r="K10455" s="0" t="n">
        <v>81</v>
      </c>
      <c r="L10455" s="0" t="n">
        <v>8.3</v>
      </c>
      <c r="M10455" s="0" t="s">
        <v>36</v>
      </c>
      <c r="N10455" s="0" t="s">
        <v>74</v>
      </c>
      <c r="O10455" s="0" t="s">
        <v>42</v>
      </c>
      <c r="P10455" s="0" t="n">
        <f aca="false">IF(AND(OR(Dashboard!$B$5="All",D10455=Dashboard!$B$5),OR(Dashboard!$D$5="All",N10455=Dashboard!$D$5),OR(AND(C10455&lt;&gt;"",C10455&gt;=Dashboard!$F$5,C10455&lt;=Dashboard!$H$5),AND(C10455="",Dashboard!$F$5&lt;=1980,Dashboard!$H$5&gt;=2016))),1,0)</f>
        <v>1</v>
      </c>
      <c r="Q10455" s="0" t="n">
        <f aca="false">J10455*P10455+ROW()*0.00000001</f>
        <v>0.10010455</v>
      </c>
    </row>
    <row r="10456" customFormat="false" ht="15" hidden="false" customHeight="false" outlineLevel="0" collapsed="false">
      <c r="A10456" s="0" t="s">
        <v>7581</v>
      </c>
      <c r="B10456" s="0" t="s">
        <v>50</v>
      </c>
      <c r="C10456" s="0" t="n">
        <v>2010</v>
      </c>
      <c r="D10456" s="0" t="s">
        <v>46</v>
      </c>
      <c r="E10456" s="0" t="s">
        <v>328</v>
      </c>
      <c r="F10456" s="0" t="n">
        <v>0</v>
      </c>
      <c r="G10456" s="0" t="n">
        <v>0</v>
      </c>
      <c r="H10456" s="0" t="n">
        <v>0.1</v>
      </c>
      <c r="I10456" s="0" t="n">
        <v>0</v>
      </c>
      <c r="J10456" s="0" t="n">
        <v>0.1</v>
      </c>
      <c r="N10456" s="0" t="s">
        <v>35</v>
      </c>
      <c r="P10456" s="0" t="n">
        <f aca="false">IF(AND(OR(Dashboard!$B$5="All",D10456=Dashboard!$B$5),OR(Dashboard!$D$5="All",N10456=Dashboard!$D$5),OR(AND(C10456&lt;&gt;"",C10456&gt;=Dashboard!$F$5,C10456&lt;=Dashboard!$H$5),AND(C10456="",Dashboard!$F$5&lt;=1980,Dashboard!$H$5&gt;=2016))),1,0)</f>
        <v>1</v>
      </c>
      <c r="Q10456" s="0" t="n">
        <f aca="false">J10456*P10456+ROW()*0.00000001</f>
        <v>0.10010456</v>
      </c>
    </row>
    <row r="10457" customFormat="false" ht="15" hidden="false" customHeight="false" outlineLevel="0" collapsed="false">
      <c r="A10457" s="0" t="s">
        <v>7582</v>
      </c>
      <c r="B10457" s="0" t="s">
        <v>76</v>
      </c>
      <c r="C10457" s="0" t="n">
        <v>2005</v>
      </c>
      <c r="D10457" s="0" t="s">
        <v>16</v>
      </c>
      <c r="E10457" s="0" t="s">
        <v>220</v>
      </c>
      <c r="F10457" s="0" t="n">
        <v>0.05</v>
      </c>
      <c r="G10457" s="0" t="n">
        <v>0.04</v>
      </c>
      <c r="H10457" s="0" t="n">
        <v>0</v>
      </c>
      <c r="I10457" s="0" t="n">
        <v>0.01</v>
      </c>
      <c r="J10457" s="0" t="n">
        <v>0.1</v>
      </c>
      <c r="K10457" s="0" t="n">
        <v>54</v>
      </c>
      <c r="L10457" s="0" t="n">
        <v>4</v>
      </c>
      <c r="M10457" s="0" t="s">
        <v>36</v>
      </c>
      <c r="N10457" s="0" t="s">
        <v>74</v>
      </c>
      <c r="O10457" s="0" t="s">
        <v>53</v>
      </c>
      <c r="P10457" s="0" t="n">
        <f aca="false">IF(AND(OR(Dashboard!$B$5="All",D10457=Dashboard!$B$5),OR(Dashboard!$D$5="All",N10457=Dashboard!$D$5),OR(AND(C10457&lt;&gt;"",C10457&gt;=Dashboard!$F$5,C10457&lt;=Dashboard!$H$5),AND(C10457="",Dashboard!$F$5&lt;=1980,Dashboard!$H$5&gt;=2016))),1,0)</f>
        <v>1</v>
      </c>
      <c r="Q10457" s="0" t="n">
        <f aca="false">J10457*P10457+ROW()*0.00000001</f>
        <v>0.10010457</v>
      </c>
    </row>
    <row r="10458" customFormat="false" ht="15" hidden="false" customHeight="false" outlineLevel="0" collapsed="false">
      <c r="A10458" s="0" t="s">
        <v>7583</v>
      </c>
      <c r="B10458" s="0" t="s">
        <v>50</v>
      </c>
      <c r="C10458" s="0" t="n">
        <v>2008</v>
      </c>
      <c r="D10458" s="0" t="s">
        <v>52</v>
      </c>
      <c r="E10458" s="0" t="s">
        <v>7584</v>
      </c>
      <c r="F10458" s="0" t="n">
        <v>0.1</v>
      </c>
      <c r="G10458" s="0" t="n">
        <v>0</v>
      </c>
      <c r="H10458" s="0" t="n">
        <v>0</v>
      </c>
      <c r="I10458" s="0" t="n">
        <v>0.01</v>
      </c>
      <c r="J10458" s="0" t="n">
        <v>0.1</v>
      </c>
      <c r="K10458" s="0" t="n">
        <v>71</v>
      </c>
      <c r="L10458" s="0" t="n">
        <v>7.4</v>
      </c>
      <c r="M10458" s="0" t="s">
        <v>36</v>
      </c>
      <c r="N10458" s="0" t="s">
        <v>35</v>
      </c>
      <c r="O10458" s="0" t="s">
        <v>37</v>
      </c>
      <c r="P10458" s="0" t="n">
        <f aca="false">IF(AND(OR(Dashboard!$B$5="All",D10458=Dashboard!$B$5),OR(Dashboard!$D$5="All",N10458=Dashboard!$D$5),OR(AND(C10458&lt;&gt;"",C10458&gt;=Dashboard!$F$5,C10458&lt;=Dashboard!$H$5),AND(C10458="",Dashboard!$F$5&lt;=1980,Dashboard!$H$5&gt;=2016))),1,0)</f>
        <v>1</v>
      </c>
      <c r="Q10458" s="0" t="n">
        <f aca="false">J10458*P10458+ROW()*0.00000001</f>
        <v>0.10010458</v>
      </c>
    </row>
    <row r="10459" customFormat="false" ht="15" hidden="false" customHeight="false" outlineLevel="0" collapsed="false">
      <c r="A10459" s="0" t="s">
        <v>1854</v>
      </c>
      <c r="B10459" s="0" t="s">
        <v>152</v>
      </c>
      <c r="C10459" s="0" t="n">
        <v>2013</v>
      </c>
      <c r="D10459" s="0" t="s">
        <v>71</v>
      </c>
      <c r="E10459" s="0" t="s">
        <v>220</v>
      </c>
      <c r="F10459" s="0" t="n">
        <v>0</v>
      </c>
      <c r="G10459" s="0" t="n">
        <v>0.1</v>
      </c>
      <c r="H10459" s="0" t="n">
        <v>0</v>
      </c>
      <c r="I10459" s="0" t="n">
        <v>0.01</v>
      </c>
      <c r="J10459" s="0" t="n">
        <v>0.1</v>
      </c>
      <c r="K10459" s="0" t="n">
        <v>74</v>
      </c>
      <c r="L10459" s="0" t="n">
        <v>4.4</v>
      </c>
      <c r="M10459" s="0" t="s">
        <v>36</v>
      </c>
      <c r="N10459" s="0" t="s">
        <v>152</v>
      </c>
      <c r="O10459" s="0" t="s">
        <v>37</v>
      </c>
      <c r="P10459" s="0" t="n">
        <f aca="false">IF(AND(OR(Dashboard!$B$5="All",D10459=Dashboard!$B$5),OR(Dashboard!$D$5="All",N10459=Dashboard!$D$5),OR(AND(C10459&lt;&gt;"",C10459&gt;=Dashboard!$F$5,C10459&lt;=Dashboard!$H$5),AND(C10459="",Dashboard!$F$5&lt;=1980,Dashboard!$H$5&gt;=2016))),1,0)</f>
        <v>1</v>
      </c>
      <c r="Q10459" s="0" t="n">
        <f aca="false">J10459*P10459+ROW()*0.00000001</f>
        <v>0.10010459</v>
      </c>
    </row>
    <row r="10460" customFormat="false" ht="15" hidden="false" customHeight="false" outlineLevel="0" collapsed="false">
      <c r="A10460" s="0" t="s">
        <v>4762</v>
      </c>
      <c r="B10460" s="0" t="s">
        <v>76</v>
      </c>
      <c r="C10460" s="0" t="n">
        <v>2010</v>
      </c>
      <c r="D10460" s="0" t="s">
        <v>16</v>
      </c>
      <c r="E10460" s="0" t="s">
        <v>1002</v>
      </c>
      <c r="F10460" s="0" t="n">
        <v>0.05</v>
      </c>
      <c r="G10460" s="0" t="n">
        <v>0.04</v>
      </c>
      <c r="H10460" s="0" t="n">
        <v>0</v>
      </c>
      <c r="I10460" s="0" t="n">
        <v>0.01</v>
      </c>
      <c r="J10460" s="0" t="n">
        <v>0.1</v>
      </c>
      <c r="N10460" s="0" t="s">
        <v>74</v>
      </c>
      <c r="P10460" s="0" t="n">
        <f aca="false">IF(AND(OR(Dashboard!$B$5="All",D10460=Dashboard!$B$5),OR(Dashboard!$D$5="All",N10460=Dashboard!$D$5),OR(AND(C10460&lt;&gt;"",C10460&gt;=Dashboard!$F$5,C10460&lt;=Dashboard!$H$5),AND(C10460="",Dashboard!$F$5&lt;=1980,Dashboard!$H$5&gt;=2016))),1,0)</f>
        <v>1</v>
      </c>
      <c r="Q10460" s="0" t="n">
        <f aca="false">J10460*P10460+ROW()*0.00000001</f>
        <v>0.1001046</v>
      </c>
    </row>
    <row r="10461" customFormat="false" ht="15" hidden="false" customHeight="false" outlineLevel="0" collapsed="false">
      <c r="A10461" s="0" t="s">
        <v>4032</v>
      </c>
      <c r="B10461" s="0" t="s">
        <v>186</v>
      </c>
      <c r="C10461" s="0" t="n">
        <v>2003</v>
      </c>
      <c r="D10461" s="0" t="s">
        <v>56</v>
      </c>
      <c r="E10461" s="0" t="s">
        <v>293</v>
      </c>
      <c r="F10461" s="0" t="n">
        <v>0.08</v>
      </c>
      <c r="G10461" s="0" t="n">
        <v>0.02</v>
      </c>
      <c r="H10461" s="0" t="n">
        <v>0</v>
      </c>
      <c r="I10461" s="0" t="n">
        <v>0</v>
      </c>
      <c r="J10461" s="0" t="n">
        <v>0.1</v>
      </c>
      <c r="K10461" s="0" t="n">
        <v>83</v>
      </c>
      <c r="L10461" s="0" t="n">
        <v>9.3</v>
      </c>
      <c r="M10461" s="0" t="s">
        <v>103</v>
      </c>
      <c r="N10461" s="0" t="s">
        <v>35</v>
      </c>
      <c r="O10461" s="0" t="s">
        <v>42</v>
      </c>
      <c r="P10461" s="0" t="n">
        <f aca="false">IF(AND(OR(Dashboard!$B$5="All",D10461=Dashboard!$B$5),OR(Dashboard!$D$5="All",N10461=Dashboard!$D$5),OR(AND(C10461&lt;&gt;"",C10461&gt;=Dashboard!$F$5,C10461&lt;=Dashboard!$H$5),AND(C10461="",Dashboard!$F$5&lt;=1980,Dashboard!$H$5&gt;=2016))),1,0)</f>
        <v>1</v>
      </c>
      <c r="Q10461" s="0" t="n">
        <f aca="false">J10461*P10461+ROW()*0.00000001</f>
        <v>0.10010461</v>
      </c>
    </row>
    <row r="10462" customFormat="false" ht="15" hidden="false" customHeight="false" outlineLevel="0" collapsed="false">
      <c r="A10462" s="0" t="s">
        <v>4830</v>
      </c>
      <c r="B10462" s="0" t="s">
        <v>97</v>
      </c>
      <c r="C10462" s="0" t="n">
        <v>2014</v>
      </c>
      <c r="D10462" s="0" t="s">
        <v>46</v>
      </c>
      <c r="E10462" s="0" t="s">
        <v>1607</v>
      </c>
      <c r="F10462" s="0" t="n">
        <v>0</v>
      </c>
      <c r="G10462" s="0" t="n">
        <v>0</v>
      </c>
      <c r="H10462" s="0" t="n">
        <v>0.1</v>
      </c>
      <c r="I10462" s="0" t="n">
        <v>0</v>
      </c>
      <c r="J10462" s="0" t="n">
        <v>0.1</v>
      </c>
      <c r="N10462" s="0" t="s">
        <v>35</v>
      </c>
      <c r="P10462" s="0" t="n">
        <f aca="false">IF(AND(OR(Dashboard!$B$5="All",D10462=Dashboard!$B$5),OR(Dashboard!$D$5="All",N10462=Dashboard!$D$5),OR(AND(C10462&lt;&gt;"",C10462&gt;=Dashboard!$F$5,C10462&lt;=Dashboard!$H$5),AND(C10462="",Dashboard!$F$5&lt;=1980,Dashboard!$H$5&gt;=2016))),1,0)</f>
        <v>1</v>
      </c>
      <c r="Q10462" s="0" t="n">
        <f aca="false">J10462*P10462+ROW()*0.00000001</f>
        <v>0.10010462</v>
      </c>
    </row>
    <row r="10463" customFormat="false" ht="15" hidden="false" customHeight="false" outlineLevel="0" collapsed="false">
      <c r="A10463" s="0" t="s">
        <v>7585</v>
      </c>
      <c r="B10463" s="0" t="s">
        <v>33</v>
      </c>
      <c r="C10463" s="0" t="n">
        <v>2010</v>
      </c>
      <c r="D10463" s="0" t="s">
        <v>52</v>
      </c>
      <c r="E10463" s="0" t="s">
        <v>243</v>
      </c>
      <c r="F10463" s="0" t="n">
        <v>0.1</v>
      </c>
      <c r="G10463" s="0" t="n">
        <v>0</v>
      </c>
      <c r="H10463" s="0" t="n">
        <v>0</v>
      </c>
      <c r="I10463" s="0" t="n">
        <v>0.01</v>
      </c>
      <c r="J10463" s="0" t="n">
        <v>0.1</v>
      </c>
      <c r="N10463" s="0" t="s">
        <v>35</v>
      </c>
      <c r="P10463" s="0" t="n">
        <f aca="false">IF(AND(OR(Dashboard!$B$5="All",D10463=Dashboard!$B$5),OR(Dashboard!$D$5="All",N10463=Dashboard!$D$5),OR(AND(C10463&lt;&gt;"",C10463&gt;=Dashboard!$F$5,C10463&lt;=Dashboard!$H$5),AND(C10463="",Dashboard!$F$5&lt;=1980,Dashboard!$H$5&gt;=2016))),1,0)</f>
        <v>1</v>
      </c>
      <c r="Q10463" s="0" t="n">
        <f aca="false">J10463*P10463+ROW()*0.00000001</f>
        <v>0.10010463</v>
      </c>
    </row>
    <row r="10464" customFormat="false" ht="15" hidden="false" customHeight="false" outlineLevel="0" collapsed="false">
      <c r="A10464" s="0" t="s">
        <v>1614</v>
      </c>
      <c r="B10464" s="0" t="s">
        <v>186</v>
      </c>
      <c r="C10464" s="0" t="n">
        <v>2005</v>
      </c>
      <c r="D10464" s="0" t="s">
        <v>71</v>
      </c>
      <c r="E10464" s="0" t="s">
        <v>124</v>
      </c>
      <c r="F10464" s="0" t="n">
        <v>0.08</v>
      </c>
      <c r="G10464" s="0" t="n">
        <v>0.02</v>
      </c>
      <c r="H10464" s="0" t="n">
        <v>0</v>
      </c>
      <c r="I10464" s="0" t="n">
        <v>0</v>
      </c>
      <c r="J10464" s="0" t="n">
        <v>0.1</v>
      </c>
      <c r="K10464" s="0" t="n">
        <v>81</v>
      </c>
      <c r="L10464" s="0" t="n">
        <v>8.5</v>
      </c>
      <c r="M10464" s="0" t="s">
        <v>73</v>
      </c>
      <c r="N10464" s="0" t="s">
        <v>35</v>
      </c>
      <c r="O10464" s="0" t="s">
        <v>42</v>
      </c>
      <c r="P10464" s="0" t="n">
        <f aca="false">IF(AND(OR(Dashboard!$B$5="All",D10464=Dashboard!$B$5),OR(Dashboard!$D$5="All",N10464=Dashboard!$D$5),OR(AND(C10464&lt;&gt;"",C10464&gt;=Dashboard!$F$5,C10464&lt;=Dashboard!$H$5),AND(C10464="",Dashboard!$F$5&lt;=1980,Dashboard!$H$5&gt;=2016))),1,0)</f>
        <v>1</v>
      </c>
      <c r="Q10464" s="0" t="n">
        <f aca="false">J10464*P10464+ROW()*0.00000001</f>
        <v>0.10010464</v>
      </c>
    </row>
    <row r="10465" customFormat="false" ht="15" hidden="false" customHeight="false" outlineLevel="0" collapsed="false">
      <c r="A10465" s="0" t="s">
        <v>7586</v>
      </c>
      <c r="B10465" s="0" t="s">
        <v>76</v>
      </c>
      <c r="C10465" s="0" t="n">
        <v>2001</v>
      </c>
      <c r="D10465" s="0" t="s">
        <v>114</v>
      </c>
      <c r="E10465" s="0" t="s">
        <v>234</v>
      </c>
      <c r="F10465" s="0" t="n">
        <v>0.05</v>
      </c>
      <c r="G10465" s="0" t="n">
        <v>0.04</v>
      </c>
      <c r="H10465" s="0" t="n">
        <v>0</v>
      </c>
      <c r="I10465" s="0" t="n">
        <v>0.01</v>
      </c>
      <c r="J10465" s="0" t="n">
        <v>0.1</v>
      </c>
      <c r="K10465" s="0" t="n">
        <v>84</v>
      </c>
      <c r="L10465" s="0" t="n">
        <v>8.2</v>
      </c>
      <c r="M10465" s="0" t="s">
        <v>103</v>
      </c>
      <c r="N10465" s="0" t="s">
        <v>74</v>
      </c>
      <c r="O10465" s="0" t="s">
        <v>42</v>
      </c>
      <c r="P10465" s="0" t="n">
        <f aca="false">IF(AND(OR(Dashboard!$B$5="All",D10465=Dashboard!$B$5),OR(Dashboard!$D$5="All",N10465=Dashboard!$D$5),OR(AND(C10465&lt;&gt;"",C10465&gt;=Dashboard!$F$5,C10465&lt;=Dashboard!$H$5),AND(C10465="",Dashboard!$F$5&lt;=1980,Dashboard!$H$5&gt;=2016))),1,0)</f>
        <v>1</v>
      </c>
      <c r="Q10465" s="0" t="n">
        <f aca="false">J10465*P10465+ROW()*0.00000001</f>
        <v>0.10010465</v>
      </c>
    </row>
    <row r="10466" customFormat="false" ht="15" hidden="false" customHeight="false" outlineLevel="0" collapsed="false">
      <c r="A10466" s="0" t="s">
        <v>7587</v>
      </c>
      <c r="B10466" s="0" t="s">
        <v>33</v>
      </c>
      <c r="D10466" s="0" t="s">
        <v>56</v>
      </c>
      <c r="E10466" s="0" t="s">
        <v>487</v>
      </c>
      <c r="F10466" s="0" t="n">
        <v>0.09</v>
      </c>
      <c r="G10466" s="0" t="n">
        <v>0</v>
      </c>
      <c r="H10466" s="0" t="n">
        <v>0</v>
      </c>
      <c r="I10466" s="0" t="n">
        <v>0.01</v>
      </c>
      <c r="J10466" s="0" t="n">
        <v>0.1</v>
      </c>
      <c r="K10466" s="0" t="n">
        <v>72</v>
      </c>
      <c r="M10466" s="0" t="s">
        <v>125</v>
      </c>
      <c r="N10466" s="0" t="s">
        <v>35</v>
      </c>
      <c r="O10466" s="0" t="s">
        <v>37</v>
      </c>
      <c r="P10466" s="0" t="n">
        <f aca="false">IF(AND(OR(Dashboard!$B$5="All",D10466=Dashboard!$B$5),OR(Dashboard!$D$5="All",N10466=Dashboard!$D$5),OR(AND(C10466&lt;&gt;"",C10466&gt;=Dashboard!$F$5,C10466&lt;=Dashboard!$H$5),AND(C10466="",Dashboard!$F$5&lt;=1980,Dashboard!$H$5&gt;=2016))),1,0)</f>
        <v>1</v>
      </c>
      <c r="Q10466" s="0" t="n">
        <f aca="false">J10466*P10466+ROW()*0.00000001</f>
        <v>0.10010466</v>
      </c>
    </row>
    <row r="10467" customFormat="false" ht="15" hidden="false" customHeight="false" outlineLevel="0" collapsed="false">
      <c r="A10467" s="0" t="s">
        <v>2274</v>
      </c>
      <c r="B10467" s="0" t="s">
        <v>50</v>
      </c>
      <c r="C10467" s="0" t="n">
        <v>2009</v>
      </c>
      <c r="D10467" s="0" t="s">
        <v>71</v>
      </c>
      <c r="E10467" s="0" t="s">
        <v>142</v>
      </c>
      <c r="F10467" s="0" t="n">
        <v>0.09</v>
      </c>
      <c r="G10467" s="0" t="n">
        <v>0.01</v>
      </c>
      <c r="H10467" s="0" t="n">
        <v>0</v>
      </c>
      <c r="I10467" s="0" t="n">
        <v>0.01</v>
      </c>
      <c r="J10467" s="0" t="n">
        <v>0.1</v>
      </c>
      <c r="K10467" s="0" t="n">
        <v>61</v>
      </c>
      <c r="L10467" s="0" t="n">
        <v>7.8</v>
      </c>
      <c r="M10467" s="0" t="s">
        <v>125</v>
      </c>
      <c r="N10467" s="0" t="s">
        <v>35</v>
      </c>
      <c r="O10467" s="0" t="s">
        <v>67</v>
      </c>
      <c r="P10467" s="0" t="n">
        <f aca="false">IF(AND(OR(Dashboard!$B$5="All",D10467=Dashboard!$B$5),OR(Dashboard!$D$5="All",N10467=Dashboard!$D$5),OR(AND(C10467&lt;&gt;"",C10467&gt;=Dashboard!$F$5,C10467&lt;=Dashboard!$H$5),AND(C10467="",Dashboard!$F$5&lt;=1980,Dashboard!$H$5&gt;=2016))),1,0)</f>
        <v>1</v>
      </c>
      <c r="Q10467" s="0" t="n">
        <f aca="false">J10467*P10467+ROW()*0.00000001</f>
        <v>0.10010467</v>
      </c>
    </row>
    <row r="10468" customFormat="false" ht="15" hidden="false" customHeight="false" outlineLevel="0" collapsed="false">
      <c r="A10468" s="0" t="s">
        <v>7588</v>
      </c>
      <c r="B10468" s="0" t="s">
        <v>50</v>
      </c>
      <c r="C10468" s="0" t="n">
        <v>2009</v>
      </c>
      <c r="D10468" s="0" t="s">
        <v>34</v>
      </c>
      <c r="E10468" s="0" t="s">
        <v>124</v>
      </c>
      <c r="F10468" s="0" t="n">
        <v>0.1</v>
      </c>
      <c r="G10468" s="0" t="n">
        <v>0</v>
      </c>
      <c r="H10468" s="0" t="n">
        <v>0</v>
      </c>
      <c r="I10468" s="0" t="n">
        <v>0.01</v>
      </c>
      <c r="J10468" s="0" t="n">
        <v>0.1</v>
      </c>
      <c r="M10468" s="0" t="s">
        <v>36</v>
      </c>
      <c r="N10468" s="0" t="s">
        <v>35</v>
      </c>
      <c r="P10468" s="0" t="n">
        <f aca="false">IF(AND(OR(Dashboard!$B$5="All",D10468=Dashboard!$B$5),OR(Dashboard!$D$5="All",N10468=Dashboard!$D$5),OR(AND(C10468&lt;&gt;"",C10468&gt;=Dashboard!$F$5,C10468&lt;=Dashboard!$H$5),AND(C10468="",Dashboard!$F$5&lt;=1980,Dashboard!$H$5&gt;=2016))),1,0)</f>
        <v>1</v>
      </c>
      <c r="Q10468" s="0" t="n">
        <f aca="false">J10468*P10468+ROW()*0.00000001</f>
        <v>0.10010468</v>
      </c>
    </row>
    <row r="10469" customFormat="false" ht="15" hidden="false" customHeight="false" outlineLevel="0" collapsed="false">
      <c r="A10469" s="0" t="s">
        <v>7589</v>
      </c>
      <c r="B10469" s="0" t="s">
        <v>108</v>
      </c>
      <c r="C10469" s="0" t="n">
        <v>2000</v>
      </c>
      <c r="D10469" s="0" t="s">
        <v>41</v>
      </c>
      <c r="E10469" s="0" t="s">
        <v>35</v>
      </c>
      <c r="F10469" s="0" t="n">
        <v>0</v>
      </c>
      <c r="G10469" s="0" t="n">
        <v>0</v>
      </c>
      <c r="H10469" s="0" t="n">
        <v>0.1</v>
      </c>
      <c r="I10469" s="0" t="n">
        <v>0</v>
      </c>
      <c r="J10469" s="0" t="n">
        <v>0.1</v>
      </c>
      <c r="N10469" s="0" t="s">
        <v>35</v>
      </c>
      <c r="P10469" s="0" t="n">
        <f aca="false">IF(AND(OR(Dashboard!$B$5="All",D10469=Dashboard!$B$5),OR(Dashboard!$D$5="All",N10469=Dashboard!$D$5),OR(AND(C10469&lt;&gt;"",C10469&gt;=Dashboard!$F$5,C10469&lt;=Dashboard!$H$5),AND(C10469="",Dashboard!$F$5&lt;=1980,Dashboard!$H$5&gt;=2016))),1,0)</f>
        <v>1</v>
      </c>
      <c r="Q10469" s="0" t="n">
        <f aca="false">J10469*P10469+ROW()*0.00000001</f>
        <v>0.10010469</v>
      </c>
    </row>
    <row r="10470" customFormat="false" ht="15" hidden="false" customHeight="false" outlineLevel="0" collapsed="false">
      <c r="A10470" s="0" t="s">
        <v>7590</v>
      </c>
      <c r="B10470" s="0" t="s">
        <v>50</v>
      </c>
      <c r="C10470" s="0" t="n">
        <v>2008</v>
      </c>
      <c r="D10470" s="0" t="s">
        <v>52</v>
      </c>
      <c r="E10470" s="0" t="s">
        <v>142</v>
      </c>
      <c r="F10470" s="0" t="n">
        <v>0.1</v>
      </c>
      <c r="G10470" s="0" t="n">
        <v>0</v>
      </c>
      <c r="H10470" s="0" t="n">
        <v>0</v>
      </c>
      <c r="I10470" s="0" t="n">
        <v>0.01</v>
      </c>
      <c r="J10470" s="0" t="n">
        <v>0.1</v>
      </c>
      <c r="N10470" s="0" t="s">
        <v>35</v>
      </c>
      <c r="P10470" s="0" t="n">
        <f aca="false">IF(AND(OR(Dashboard!$B$5="All",D10470=Dashboard!$B$5),OR(Dashboard!$D$5="All",N10470=Dashboard!$D$5),OR(AND(C10470&lt;&gt;"",C10470&gt;=Dashboard!$F$5,C10470&lt;=Dashboard!$H$5),AND(C10470="",Dashboard!$F$5&lt;=1980,Dashboard!$H$5&gt;=2016))),1,0)</f>
        <v>1</v>
      </c>
      <c r="Q10470" s="0" t="n">
        <f aca="false">J10470*P10470+ROW()*0.00000001</f>
        <v>0.1001047</v>
      </c>
    </row>
    <row r="10471" customFormat="false" ht="15" hidden="false" customHeight="false" outlineLevel="0" collapsed="false">
      <c r="A10471" s="0" t="s">
        <v>7591</v>
      </c>
      <c r="B10471" s="0" t="s">
        <v>33</v>
      </c>
      <c r="C10471" s="0" t="n">
        <v>2010</v>
      </c>
      <c r="D10471" s="0" t="s">
        <v>52</v>
      </c>
      <c r="E10471" s="0" t="s">
        <v>124</v>
      </c>
      <c r="F10471" s="0" t="n">
        <v>0.1</v>
      </c>
      <c r="G10471" s="0" t="n">
        <v>0</v>
      </c>
      <c r="H10471" s="0" t="n">
        <v>0</v>
      </c>
      <c r="I10471" s="0" t="n">
        <v>0.01</v>
      </c>
      <c r="J10471" s="0" t="n">
        <v>0.1</v>
      </c>
      <c r="M10471" s="0" t="s">
        <v>36</v>
      </c>
      <c r="N10471" s="0" t="s">
        <v>35</v>
      </c>
      <c r="P10471" s="0" t="n">
        <f aca="false">IF(AND(OR(Dashboard!$B$5="All",D10471=Dashboard!$B$5),OR(Dashboard!$D$5="All",N10471=Dashboard!$D$5),OR(AND(C10471&lt;&gt;"",C10471&gt;=Dashboard!$F$5,C10471&lt;=Dashboard!$H$5),AND(C10471="",Dashboard!$F$5&lt;=1980,Dashboard!$H$5&gt;=2016))),1,0)</f>
        <v>1</v>
      </c>
      <c r="Q10471" s="0" t="n">
        <f aca="false">J10471*P10471+ROW()*0.00000001</f>
        <v>0.10010471</v>
      </c>
    </row>
    <row r="10472" customFormat="false" ht="15" hidden="false" customHeight="false" outlineLevel="0" collapsed="false">
      <c r="A10472" s="0" t="s">
        <v>7592</v>
      </c>
      <c r="B10472" s="0" t="s">
        <v>164</v>
      </c>
      <c r="C10472" s="0" t="n">
        <v>2006</v>
      </c>
      <c r="D10472" s="0" t="s">
        <v>114</v>
      </c>
      <c r="E10472" s="0" t="s">
        <v>89</v>
      </c>
      <c r="F10472" s="0" t="n">
        <v>0</v>
      </c>
      <c r="G10472" s="0" t="n">
        <v>0</v>
      </c>
      <c r="H10472" s="0" t="n">
        <v>0.1</v>
      </c>
      <c r="I10472" s="0" t="n">
        <v>0</v>
      </c>
      <c r="J10472" s="0" t="n">
        <v>0.1</v>
      </c>
      <c r="N10472" s="0" t="s">
        <v>74</v>
      </c>
      <c r="P10472" s="0" t="n">
        <f aca="false">IF(AND(OR(Dashboard!$B$5="All",D10472=Dashboard!$B$5),OR(Dashboard!$D$5="All",N10472=Dashboard!$D$5),OR(AND(C10472&lt;&gt;"",C10472&gt;=Dashboard!$F$5,C10472&lt;=Dashboard!$H$5),AND(C10472="",Dashboard!$F$5&lt;=1980,Dashboard!$H$5&gt;=2016))),1,0)</f>
        <v>1</v>
      </c>
      <c r="Q10472" s="0" t="n">
        <f aca="false">J10472*P10472+ROW()*0.00000001</f>
        <v>0.10010472</v>
      </c>
    </row>
    <row r="10473" customFormat="false" ht="15" hidden="false" customHeight="false" outlineLevel="0" collapsed="false">
      <c r="A10473" s="0" t="s">
        <v>7483</v>
      </c>
      <c r="B10473" s="0" t="s">
        <v>50</v>
      </c>
      <c r="C10473" s="0" t="n">
        <v>2011</v>
      </c>
      <c r="D10473" s="0" t="s">
        <v>71</v>
      </c>
      <c r="E10473" s="0" t="s">
        <v>418</v>
      </c>
      <c r="F10473" s="0" t="n">
        <v>0.06</v>
      </c>
      <c r="G10473" s="0" t="n">
        <v>0.03</v>
      </c>
      <c r="H10473" s="0" t="n">
        <v>0</v>
      </c>
      <c r="I10473" s="0" t="n">
        <v>0.01</v>
      </c>
      <c r="J10473" s="0" t="n">
        <v>0.1</v>
      </c>
      <c r="N10473" s="0" t="s">
        <v>35</v>
      </c>
      <c r="P10473" s="0" t="n">
        <f aca="false">IF(AND(OR(Dashboard!$B$5="All",D10473=Dashboard!$B$5),OR(Dashboard!$D$5="All",N10473=Dashboard!$D$5),OR(AND(C10473&lt;&gt;"",C10473&gt;=Dashboard!$F$5,C10473&lt;=Dashboard!$H$5),AND(C10473="",Dashboard!$F$5&lt;=1980,Dashboard!$H$5&gt;=2016))),1,0)</f>
        <v>1</v>
      </c>
      <c r="Q10473" s="0" t="n">
        <f aca="false">J10473*P10473+ROW()*0.00000001</f>
        <v>0.10010473</v>
      </c>
    </row>
    <row r="10474" customFormat="false" ht="15" hidden="false" customHeight="false" outlineLevel="0" collapsed="false">
      <c r="A10474" s="0" t="s">
        <v>6579</v>
      </c>
      <c r="B10474" s="0" t="s">
        <v>50</v>
      </c>
      <c r="C10474" s="0" t="n">
        <v>2007</v>
      </c>
      <c r="D10474" s="0" t="s">
        <v>71</v>
      </c>
      <c r="E10474" s="0" t="s">
        <v>487</v>
      </c>
      <c r="F10474" s="0" t="n">
        <v>0.08</v>
      </c>
      <c r="G10474" s="0" t="n">
        <v>0.02</v>
      </c>
      <c r="H10474" s="0" t="n">
        <v>0</v>
      </c>
      <c r="I10474" s="0" t="n">
        <v>0.01</v>
      </c>
      <c r="J10474" s="0" t="n">
        <v>0.1</v>
      </c>
      <c r="N10474" s="0" t="s">
        <v>35</v>
      </c>
      <c r="P10474" s="0" t="n">
        <f aca="false">IF(AND(OR(Dashboard!$B$5="All",D10474=Dashboard!$B$5),OR(Dashboard!$D$5="All",N10474=Dashboard!$D$5),OR(AND(C10474&lt;&gt;"",C10474&gt;=Dashboard!$F$5,C10474&lt;=Dashboard!$H$5),AND(C10474="",Dashboard!$F$5&lt;=1980,Dashboard!$H$5&gt;=2016))),1,0)</f>
        <v>1</v>
      </c>
      <c r="Q10474" s="0" t="n">
        <f aca="false">J10474*P10474+ROW()*0.00000001</f>
        <v>0.10010474</v>
      </c>
    </row>
    <row r="10475" customFormat="false" ht="15" hidden="false" customHeight="false" outlineLevel="0" collapsed="false">
      <c r="A10475" s="0" t="s">
        <v>7593</v>
      </c>
      <c r="B10475" s="0" t="s">
        <v>70</v>
      </c>
      <c r="C10475" s="0" t="n">
        <v>2013</v>
      </c>
      <c r="D10475" s="0" t="s">
        <v>56</v>
      </c>
      <c r="E10475" s="0" t="s">
        <v>328</v>
      </c>
      <c r="F10475" s="0" t="n">
        <v>0</v>
      </c>
      <c r="G10475" s="0" t="n">
        <v>0</v>
      </c>
      <c r="H10475" s="0" t="n">
        <v>0.1</v>
      </c>
      <c r="I10475" s="0" t="n">
        <v>0</v>
      </c>
      <c r="J10475" s="0" t="n">
        <v>0.1</v>
      </c>
      <c r="N10475" s="0" t="s">
        <v>74</v>
      </c>
      <c r="P10475" s="0" t="n">
        <f aca="false">IF(AND(OR(Dashboard!$B$5="All",D10475=Dashboard!$B$5),OR(Dashboard!$D$5="All",N10475=Dashboard!$D$5),OR(AND(C10475&lt;&gt;"",C10475&gt;=Dashboard!$F$5,C10475&lt;=Dashboard!$H$5),AND(C10475="",Dashboard!$F$5&lt;=1980,Dashboard!$H$5&gt;=2016))),1,0)</f>
        <v>1</v>
      </c>
      <c r="Q10475" s="0" t="n">
        <f aca="false">J10475*P10475+ROW()*0.00000001</f>
        <v>0.10010475</v>
      </c>
    </row>
    <row r="10476" customFormat="false" ht="15" hidden="false" customHeight="false" outlineLevel="0" collapsed="false">
      <c r="A10476" s="0" t="s">
        <v>7594</v>
      </c>
      <c r="B10476" s="0" t="s">
        <v>70</v>
      </c>
      <c r="C10476" s="0" t="n">
        <v>2012</v>
      </c>
      <c r="D10476" s="0" t="s">
        <v>71</v>
      </c>
      <c r="E10476" s="0" t="s">
        <v>328</v>
      </c>
      <c r="F10476" s="0" t="n">
        <v>0</v>
      </c>
      <c r="G10476" s="0" t="n">
        <v>0</v>
      </c>
      <c r="H10476" s="0" t="n">
        <v>0.1</v>
      </c>
      <c r="I10476" s="0" t="n">
        <v>0</v>
      </c>
      <c r="J10476" s="0" t="n">
        <v>0.1</v>
      </c>
      <c r="N10476" s="0" t="s">
        <v>74</v>
      </c>
      <c r="P10476" s="0" t="n">
        <f aca="false">IF(AND(OR(Dashboard!$B$5="All",D10476=Dashboard!$B$5),OR(Dashboard!$D$5="All",N10476=Dashboard!$D$5),OR(AND(C10476&lt;&gt;"",C10476&gt;=Dashboard!$F$5,C10476&lt;=Dashboard!$H$5),AND(C10476="",Dashboard!$F$5&lt;=1980,Dashboard!$H$5&gt;=2016))),1,0)</f>
        <v>1</v>
      </c>
      <c r="Q10476" s="0" t="n">
        <f aca="false">J10476*P10476+ROW()*0.00000001</f>
        <v>0.10010476</v>
      </c>
    </row>
    <row r="10477" customFormat="false" ht="15" hidden="false" customHeight="false" outlineLevel="0" collapsed="false">
      <c r="A10477" s="0" t="s">
        <v>7595</v>
      </c>
      <c r="B10477" s="0" t="s">
        <v>164</v>
      </c>
      <c r="C10477" s="0" t="n">
        <v>2005</v>
      </c>
      <c r="D10477" s="0" t="s">
        <v>34</v>
      </c>
      <c r="E10477" s="0" t="s">
        <v>89</v>
      </c>
      <c r="F10477" s="0" t="n">
        <v>0.1</v>
      </c>
      <c r="G10477" s="0" t="n">
        <v>0</v>
      </c>
      <c r="H10477" s="0" t="n">
        <v>0</v>
      </c>
      <c r="I10477" s="0" t="n">
        <v>0.01</v>
      </c>
      <c r="J10477" s="0" t="n">
        <v>0.1</v>
      </c>
      <c r="K10477" s="0" t="n">
        <v>61</v>
      </c>
      <c r="L10477" s="0" t="n">
        <v>7.4</v>
      </c>
      <c r="M10477" s="0" t="s">
        <v>36</v>
      </c>
      <c r="N10477" s="0" t="s">
        <v>74</v>
      </c>
      <c r="O10477" s="0" t="s">
        <v>67</v>
      </c>
      <c r="P10477" s="0" t="n">
        <f aca="false">IF(AND(OR(Dashboard!$B$5="All",D10477=Dashboard!$B$5),OR(Dashboard!$D$5="All",N10477=Dashboard!$D$5),OR(AND(C10477&lt;&gt;"",C10477&gt;=Dashboard!$F$5,C10477&lt;=Dashboard!$H$5),AND(C10477="",Dashboard!$F$5&lt;=1980,Dashboard!$H$5&gt;=2016))),1,0)</f>
        <v>1</v>
      </c>
      <c r="Q10477" s="0" t="n">
        <f aca="false">J10477*P10477+ROW()*0.00000001</f>
        <v>0.10010477</v>
      </c>
    </row>
    <row r="10478" customFormat="false" ht="15" hidden="false" customHeight="false" outlineLevel="0" collapsed="false">
      <c r="A10478" s="0" t="s">
        <v>7596</v>
      </c>
      <c r="B10478" s="0" t="s">
        <v>50</v>
      </c>
      <c r="C10478" s="0" t="n">
        <v>2008</v>
      </c>
      <c r="D10478" s="0" t="s">
        <v>41</v>
      </c>
      <c r="E10478" s="0" t="s">
        <v>3828</v>
      </c>
      <c r="F10478" s="0" t="n">
        <v>0.1</v>
      </c>
      <c r="G10478" s="0" t="n">
        <v>0</v>
      </c>
      <c r="H10478" s="0" t="n">
        <v>0</v>
      </c>
      <c r="I10478" s="0" t="n">
        <v>0.01</v>
      </c>
      <c r="J10478" s="0" t="n">
        <v>0.1</v>
      </c>
      <c r="M10478" s="0" t="s">
        <v>36</v>
      </c>
      <c r="N10478" s="0" t="s">
        <v>35</v>
      </c>
      <c r="P10478" s="0" t="n">
        <f aca="false">IF(AND(OR(Dashboard!$B$5="All",D10478=Dashboard!$B$5),OR(Dashboard!$D$5="All",N10478=Dashboard!$D$5),OR(AND(C10478&lt;&gt;"",C10478&gt;=Dashboard!$F$5,C10478&lt;=Dashboard!$H$5),AND(C10478="",Dashboard!$F$5&lt;=1980,Dashboard!$H$5&gt;=2016))),1,0)</f>
        <v>1</v>
      </c>
      <c r="Q10478" s="0" t="n">
        <f aca="false">J10478*P10478+ROW()*0.00000001</f>
        <v>0.10010478</v>
      </c>
    </row>
    <row r="10479" customFormat="false" ht="15" hidden="false" customHeight="false" outlineLevel="0" collapsed="false">
      <c r="A10479" s="0" t="s">
        <v>5437</v>
      </c>
      <c r="B10479" s="0" t="s">
        <v>33</v>
      </c>
      <c r="C10479" s="0" t="n">
        <v>2007</v>
      </c>
      <c r="D10479" s="0" t="s">
        <v>52</v>
      </c>
      <c r="E10479" s="0" t="s">
        <v>1173</v>
      </c>
      <c r="F10479" s="0" t="n">
        <v>0</v>
      </c>
      <c r="G10479" s="0" t="n">
        <v>0</v>
      </c>
      <c r="H10479" s="0" t="n">
        <v>0.1</v>
      </c>
      <c r="I10479" s="0" t="n">
        <v>0</v>
      </c>
      <c r="J10479" s="0" t="n">
        <v>0.1</v>
      </c>
      <c r="N10479" s="0" t="s">
        <v>35</v>
      </c>
      <c r="P10479" s="0" t="n">
        <f aca="false">IF(AND(OR(Dashboard!$B$5="All",D10479=Dashboard!$B$5),OR(Dashboard!$D$5="All",N10479=Dashboard!$D$5),OR(AND(C10479&lt;&gt;"",C10479&gt;=Dashboard!$F$5,C10479&lt;=Dashboard!$H$5),AND(C10479="",Dashboard!$F$5&lt;=1980,Dashboard!$H$5&gt;=2016))),1,0)</f>
        <v>1</v>
      </c>
      <c r="Q10479" s="0" t="n">
        <f aca="false">J10479*P10479+ROW()*0.00000001</f>
        <v>0.10010479</v>
      </c>
    </row>
    <row r="10480" customFormat="false" ht="15" hidden="false" customHeight="false" outlineLevel="0" collapsed="false">
      <c r="A10480" s="0" t="s">
        <v>7597</v>
      </c>
      <c r="B10480" s="0" t="s">
        <v>76</v>
      </c>
      <c r="C10480" s="0" t="n">
        <v>2002</v>
      </c>
      <c r="D10480" s="0" t="s">
        <v>58</v>
      </c>
      <c r="E10480" s="0" t="s">
        <v>89</v>
      </c>
      <c r="F10480" s="0" t="n">
        <v>0.05</v>
      </c>
      <c r="G10480" s="0" t="n">
        <v>0.04</v>
      </c>
      <c r="H10480" s="0" t="n">
        <v>0</v>
      </c>
      <c r="I10480" s="0" t="n">
        <v>0.01</v>
      </c>
      <c r="J10480" s="0" t="n">
        <v>0.1</v>
      </c>
      <c r="K10480" s="0" t="n">
        <v>78</v>
      </c>
      <c r="L10480" s="0" t="n">
        <v>8.6</v>
      </c>
      <c r="M10480" s="0" t="s">
        <v>103</v>
      </c>
      <c r="N10480" s="0" t="s">
        <v>74</v>
      </c>
      <c r="O10480" s="0" t="s">
        <v>37</v>
      </c>
      <c r="P10480" s="0" t="n">
        <f aca="false">IF(AND(OR(Dashboard!$B$5="All",D10480=Dashboard!$B$5),OR(Dashboard!$D$5="All",N10480=Dashboard!$D$5),OR(AND(C10480&lt;&gt;"",C10480&gt;=Dashboard!$F$5,C10480&lt;=Dashboard!$H$5),AND(C10480="",Dashboard!$F$5&lt;=1980,Dashboard!$H$5&gt;=2016))),1,0)</f>
        <v>1</v>
      </c>
      <c r="Q10480" s="0" t="n">
        <f aca="false">J10480*P10480+ROW()*0.00000001</f>
        <v>0.1001048</v>
      </c>
    </row>
    <row r="10481" customFormat="false" ht="15" hidden="false" customHeight="false" outlineLevel="0" collapsed="false">
      <c r="A10481" s="0" t="s">
        <v>3699</v>
      </c>
      <c r="B10481" s="0" t="s">
        <v>85</v>
      </c>
      <c r="C10481" s="0" t="n">
        <v>2003</v>
      </c>
      <c r="D10481" s="0" t="s">
        <v>41</v>
      </c>
      <c r="E10481" s="0" t="s">
        <v>1524</v>
      </c>
      <c r="F10481" s="0" t="n">
        <v>0.07</v>
      </c>
      <c r="G10481" s="0" t="n">
        <v>0.03</v>
      </c>
      <c r="H10481" s="0" t="n">
        <v>0</v>
      </c>
      <c r="I10481" s="0" t="n">
        <v>0</v>
      </c>
      <c r="J10481" s="0" t="n">
        <v>0.1</v>
      </c>
      <c r="K10481" s="0" t="n">
        <v>78</v>
      </c>
      <c r="L10481" s="0" t="n">
        <v>9.3</v>
      </c>
      <c r="M10481" s="0" t="s">
        <v>103</v>
      </c>
      <c r="N10481" s="0" t="s">
        <v>35</v>
      </c>
      <c r="O10481" s="0" t="s">
        <v>37</v>
      </c>
      <c r="P10481" s="0" t="n">
        <f aca="false">IF(AND(OR(Dashboard!$B$5="All",D10481=Dashboard!$B$5),OR(Dashboard!$D$5="All",N10481=Dashboard!$D$5),OR(AND(C10481&lt;&gt;"",C10481&gt;=Dashboard!$F$5,C10481&lt;=Dashboard!$H$5),AND(C10481="",Dashboard!$F$5&lt;=1980,Dashboard!$H$5&gt;=2016))),1,0)</f>
        <v>1</v>
      </c>
      <c r="Q10481" s="0" t="n">
        <f aca="false">J10481*P10481+ROW()*0.00000001</f>
        <v>0.10010481</v>
      </c>
    </row>
    <row r="10482" customFormat="false" ht="15" hidden="false" customHeight="false" outlineLevel="0" collapsed="false">
      <c r="A10482" s="0" t="s">
        <v>6837</v>
      </c>
      <c r="B10482" s="0" t="s">
        <v>144</v>
      </c>
      <c r="C10482" s="0" t="n">
        <v>2003</v>
      </c>
      <c r="D10482" s="0" t="s">
        <v>71</v>
      </c>
      <c r="E10482" s="0" t="s">
        <v>7598</v>
      </c>
      <c r="F10482" s="0" t="n">
        <v>0.08</v>
      </c>
      <c r="G10482" s="0" t="n">
        <v>0.02</v>
      </c>
      <c r="H10482" s="0" t="n">
        <v>0</v>
      </c>
      <c r="I10482" s="0" t="n">
        <v>0</v>
      </c>
      <c r="J10482" s="0" t="n">
        <v>0.1</v>
      </c>
      <c r="K10482" s="0" t="n">
        <v>72</v>
      </c>
      <c r="L10482" s="0" t="n">
        <v>7</v>
      </c>
      <c r="M10482" s="0" t="s">
        <v>103</v>
      </c>
      <c r="N10482" s="0" t="s">
        <v>66</v>
      </c>
      <c r="O10482" s="0" t="s">
        <v>37</v>
      </c>
      <c r="P10482" s="0" t="n">
        <f aca="false">IF(AND(OR(Dashboard!$B$5="All",D10482=Dashboard!$B$5),OR(Dashboard!$D$5="All",N10482=Dashboard!$D$5),OR(AND(C10482&lt;&gt;"",C10482&gt;=Dashboard!$F$5,C10482&lt;=Dashboard!$H$5),AND(C10482="",Dashboard!$F$5&lt;=1980,Dashboard!$H$5&gt;=2016))),1,0)</f>
        <v>1</v>
      </c>
      <c r="Q10482" s="0" t="n">
        <f aca="false">J10482*P10482+ROW()*0.00000001</f>
        <v>0.10010482</v>
      </c>
    </row>
    <row r="10483" customFormat="false" ht="15" hidden="false" customHeight="false" outlineLevel="0" collapsed="false">
      <c r="A10483" s="0" t="s">
        <v>3444</v>
      </c>
      <c r="B10483" s="0" t="s">
        <v>164</v>
      </c>
      <c r="C10483" s="0" t="n">
        <v>2007</v>
      </c>
      <c r="D10483" s="0" t="s">
        <v>246</v>
      </c>
      <c r="E10483" s="0" t="s">
        <v>234</v>
      </c>
      <c r="F10483" s="0" t="n">
        <v>0.09</v>
      </c>
      <c r="G10483" s="0" t="n">
        <v>0</v>
      </c>
      <c r="H10483" s="0" t="n">
        <v>0</v>
      </c>
      <c r="I10483" s="0" t="n">
        <v>0.01</v>
      </c>
      <c r="J10483" s="0" t="n">
        <v>0.1</v>
      </c>
      <c r="K10483" s="0" t="n">
        <v>72</v>
      </c>
      <c r="L10483" s="0" t="n">
        <v>0.6</v>
      </c>
      <c r="M10483" s="0" t="s">
        <v>125</v>
      </c>
      <c r="N10483" s="0" t="s">
        <v>74</v>
      </c>
      <c r="O10483" s="0" t="s">
        <v>37</v>
      </c>
      <c r="P10483" s="0" t="n">
        <f aca="false">IF(AND(OR(Dashboard!$B$5="All",D10483=Dashboard!$B$5),OR(Dashboard!$D$5="All",N10483=Dashboard!$D$5),OR(AND(C10483&lt;&gt;"",C10483&gt;=Dashboard!$F$5,C10483&lt;=Dashboard!$H$5),AND(C10483="",Dashboard!$F$5&lt;=1980,Dashboard!$H$5&gt;=2016))),1,0)</f>
        <v>1</v>
      </c>
      <c r="Q10483" s="0" t="n">
        <f aca="false">J10483*P10483+ROW()*0.00000001</f>
        <v>0.10010483</v>
      </c>
    </row>
    <row r="10484" customFormat="false" ht="15" hidden="false" customHeight="false" outlineLevel="0" collapsed="false">
      <c r="A10484" s="0" t="s">
        <v>5327</v>
      </c>
      <c r="B10484" s="0" t="s">
        <v>70</v>
      </c>
      <c r="C10484" s="0" t="n">
        <v>2009</v>
      </c>
      <c r="D10484" s="0" t="s">
        <v>16</v>
      </c>
      <c r="E10484" s="0" t="s">
        <v>124</v>
      </c>
      <c r="F10484" s="0" t="n">
        <v>0.09</v>
      </c>
      <c r="G10484" s="0" t="n">
        <v>0.01</v>
      </c>
      <c r="H10484" s="0" t="n">
        <v>0</v>
      </c>
      <c r="I10484" s="0" t="n">
        <v>0.01</v>
      </c>
      <c r="J10484" s="0" t="n">
        <v>0.1</v>
      </c>
      <c r="K10484" s="0" t="n">
        <v>66</v>
      </c>
      <c r="L10484" s="0" t="n">
        <v>6</v>
      </c>
      <c r="M10484" s="0" t="s">
        <v>36</v>
      </c>
      <c r="N10484" s="0" t="s">
        <v>74</v>
      </c>
      <c r="O10484" s="0" t="s">
        <v>67</v>
      </c>
      <c r="P10484" s="0" t="n">
        <f aca="false">IF(AND(OR(Dashboard!$B$5="All",D10484=Dashboard!$B$5),OR(Dashboard!$D$5="All",N10484=Dashboard!$D$5),OR(AND(C10484&lt;&gt;"",C10484&gt;=Dashboard!$F$5,C10484&lt;=Dashboard!$H$5),AND(C10484="",Dashboard!$F$5&lt;=1980,Dashboard!$H$5&gt;=2016))),1,0)</f>
        <v>1</v>
      </c>
      <c r="Q10484" s="0" t="n">
        <f aca="false">J10484*P10484+ROW()*0.00000001</f>
        <v>0.10010484</v>
      </c>
    </row>
    <row r="10485" customFormat="false" ht="15" hidden="false" customHeight="false" outlineLevel="0" collapsed="false">
      <c r="A10485" s="0" t="s">
        <v>7599</v>
      </c>
      <c r="B10485" s="0" t="s">
        <v>76</v>
      </c>
      <c r="C10485" s="0" t="n">
        <v>2002</v>
      </c>
      <c r="D10485" s="0" t="s">
        <v>34</v>
      </c>
      <c r="E10485" s="0" t="s">
        <v>418</v>
      </c>
      <c r="F10485" s="0" t="n">
        <v>0.02</v>
      </c>
      <c r="G10485" s="0" t="n">
        <v>0.01</v>
      </c>
      <c r="H10485" s="0" t="n">
        <v>0.07</v>
      </c>
      <c r="I10485" s="0" t="n">
        <v>0</v>
      </c>
      <c r="J10485" s="0" t="n">
        <v>0.1</v>
      </c>
      <c r="K10485" s="0" t="n">
        <v>71</v>
      </c>
      <c r="L10485" s="0" t="n">
        <v>9</v>
      </c>
      <c r="M10485" s="0" t="s">
        <v>36</v>
      </c>
      <c r="N10485" s="0" t="s">
        <v>74</v>
      </c>
      <c r="O10485" s="0" t="s">
        <v>37</v>
      </c>
      <c r="P10485" s="0" t="n">
        <f aca="false">IF(AND(OR(Dashboard!$B$5="All",D10485=Dashboard!$B$5),OR(Dashboard!$D$5="All",N10485=Dashboard!$D$5),OR(AND(C10485&lt;&gt;"",C10485&gt;=Dashboard!$F$5,C10485&lt;=Dashboard!$H$5),AND(C10485="",Dashboard!$F$5&lt;=1980,Dashboard!$H$5&gt;=2016))),1,0)</f>
        <v>1</v>
      </c>
      <c r="Q10485" s="0" t="n">
        <f aca="false">J10485*P10485+ROW()*0.00000001</f>
        <v>0.10010485</v>
      </c>
    </row>
    <row r="10486" customFormat="false" ht="15" hidden="false" customHeight="false" outlineLevel="0" collapsed="false">
      <c r="A10486" s="0" t="s">
        <v>7600</v>
      </c>
      <c r="B10486" s="0" t="s">
        <v>33</v>
      </c>
      <c r="C10486" s="0" t="n">
        <v>2009</v>
      </c>
      <c r="D10486" s="0" t="s">
        <v>34</v>
      </c>
      <c r="E10486" s="0" t="s">
        <v>782</v>
      </c>
      <c r="F10486" s="0" t="n">
        <v>0.1</v>
      </c>
      <c r="G10486" s="0" t="n">
        <v>0</v>
      </c>
      <c r="H10486" s="0" t="n">
        <v>0</v>
      </c>
      <c r="I10486" s="0" t="n">
        <v>0.01</v>
      </c>
      <c r="J10486" s="0" t="n">
        <v>0.1</v>
      </c>
      <c r="M10486" s="0" t="s">
        <v>36</v>
      </c>
      <c r="N10486" s="0" t="s">
        <v>35</v>
      </c>
      <c r="P10486" s="0" t="n">
        <f aca="false">IF(AND(OR(Dashboard!$B$5="All",D10486=Dashboard!$B$5),OR(Dashboard!$D$5="All",N10486=Dashboard!$D$5),OR(AND(C10486&lt;&gt;"",C10486&gt;=Dashboard!$F$5,C10486&lt;=Dashboard!$H$5),AND(C10486="",Dashboard!$F$5&lt;=1980,Dashboard!$H$5&gt;=2016))),1,0)</f>
        <v>1</v>
      </c>
      <c r="Q10486" s="0" t="n">
        <f aca="false">J10486*P10486+ROW()*0.00000001</f>
        <v>0.10010486</v>
      </c>
    </row>
    <row r="10487" customFormat="false" ht="15" hidden="false" customHeight="false" outlineLevel="0" collapsed="false">
      <c r="A10487" s="0" t="s">
        <v>7601</v>
      </c>
      <c r="B10487" s="0" t="s">
        <v>50</v>
      </c>
      <c r="D10487" s="0" t="s">
        <v>34</v>
      </c>
      <c r="E10487" s="0" t="s">
        <v>520</v>
      </c>
      <c r="F10487" s="0" t="n">
        <v>0</v>
      </c>
      <c r="G10487" s="0" t="n">
        <v>0</v>
      </c>
      <c r="H10487" s="0" t="n">
        <v>0.1</v>
      </c>
      <c r="I10487" s="0" t="n">
        <v>0</v>
      </c>
      <c r="J10487" s="0" t="n">
        <v>0.1</v>
      </c>
      <c r="N10487" s="0" t="s">
        <v>35</v>
      </c>
      <c r="P10487" s="0" t="n">
        <f aca="false">IF(AND(OR(Dashboard!$B$5="All",D10487=Dashboard!$B$5),OR(Dashboard!$D$5="All",N10487=Dashboard!$D$5),OR(AND(C10487&lt;&gt;"",C10487&gt;=Dashboard!$F$5,C10487&lt;=Dashboard!$H$5),AND(C10487="",Dashboard!$F$5&lt;=1980,Dashboard!$H$5&gt;=2016))),1,0)</f>
        <v>1</v>
      </c>
      <c r="Q10487" s="0" t="n">
        <f aca="false">J10487*P10487+ROW()*0.00000001</f>
        <v>0.10010487</v>
      </c>
    </row>
    <row r="10488" customFormat="false" ht="15" hidden="false" customHeight="false" outlineLevel="0" collapsed="false">
      <c r="A10488" s="0" t="s">
        <v>7602</v>
      </c>
      <c r="B10488" s="0" t="s">
        <v>50</v>
      </c>
      <c r="C10488" s="0" t="n">
        <v>2008</v>
      </c>
      <c r="D10488" s="0" t="s">
        <v>48</v>
      </c>
      <c r="E10488" s="0" t="s">
        <v>157</v>
      </c>
      <c r="F10488" s="0" t="n">
        <v>0.09</v>
      </c>
      <c r="G10488" s="0" t="n">
        <v>0</v>
      </c>
      <c r="H10488" s="0" t="n">
        <v>0.01</v>
      </c>
      <c r="I10488" s="0" t="n">
        <v>0.01</v>
      </c>
      <c r="J10488" s="0" t="n">
        <v>0.1</v>
      </c>
      <c r="K10488" s="0" t="n">
        <v>64</v>
      </c>
      <c r="L10488" s="0" t="n">
        <v>6.7</v>
      </c>
      <c r="M10488" s="0" t="s">
        <v>36</v>
      </c>
      <c r="N10488" s="0" t="s">
        <v>35</v>
      </c>
      <c r="O10488" s="0" t="s">
        <v>67</v>
      </c>
      <c r="P10488" s="0" t="n">
        <f aca="false">IF(AND(OR(Dashboard!$B$5="All",D10488=Dashboard!$B$5),OR(Dashboard!$D$5="All",N10488=Dashboard!$D$5),OR(AND(C10488&lt;&gt;"",C10488&gt;=Dashboard!$F$5,C10488&lt;=Dashboard!$H$5),AND(C10488="",Dashboard!$F$5&lt;=1980,Dashboard!$H$5&gt;=2016))),1,0)</f>
        <v>1</v>
      </c>
      <c r="Q10488" s="0" t="n">
        <f aca="false">J10488*P10488+ROW()*0.00000001</f>
        <v>0.10010488</v>
      </c>
    </row>
    <row r="10489" customFormat="false" ht="15" hidden="false" customHeight="false" outlineLevel="0" collapsed="false">
      <c r="A10489" s="0" t="s">
        <v>7603</v>
      </c>
      <c r="B10489" s="0" t="s">
        <v>117</v>
      </c>
      <c r="C10489" s="0" t="n">
        <v>1995</v>
      </c>
      <c r="D10489" s="0" t="s">
        <v>56</v>
      </c>
      <c r="E10489" s="0" t="s">
        <v>449</v>
      </c>
      <c r="F10489" s="0" t="n">
        <v>0.06</v>
      </c>
      <c r="G10489" s="0" t="n">
        <v>0.04</v>
      </c>
      <c r="H10489" s="0" t="n">
        <v>0</v>
      </c>
      <c r="I10489" s="0" t="n">
        <v>0.01</v>
      </c>
      <c r="J10489" s="0" t="n">
        <v>0.1</v>
      </c>
      <c r="N10489" s="0" t="s">
        <v>74</v>
      </c>
      <c r="P10489" s="0" t="n">
        <f aca="false">IF(AND(OR(Dashboard!$B$5="All",D10489=Dashboard!$B$5),OR(Dashboard!$D$5="All",N10489=Dashboard!$D$5),OR(AND(C10489&lt;&gt;"",C10489&gt;=Dashboard!$F$5,C10489&lt;=Dashboard!$H$5),AND(C10489="",Dashboard!$F$5&lt;=1980,Dashboard!$H$5&gt;=2016))),1,0)</f>
        <v>1</v>
      </c>
      <c r="Q10489" s="0" t="n">
        <f aca="false">J10489*P10489+ROW()*0.00000001</f>
        <v>0.10010489</v>
      </c>
    </row>
    <row r="10490" customFormat="false" ht="15" hidden="false" customHeight="false" outlineLevel="0" collapsed="false">
      <c r="A10490" s="0" t="s">
        <v>5867</v>
      </c>
      <c r="B10490" s="0" t="s">
        <v>97</v>
      </c>
      <c r="C10490" s="0" t="n">
        <v>2013</v>
      </c>
      <c r="D10490" s="0" t="s">
        <v>46</v>
      </c>
      <c r="E10490" s="0" t="s">
        <v>599</v>
      </c>
      <c r="F10490" s="0" t="n">
        <v>0</v>
      </c>
      <c r="G10490" s="0" t="n">
        <v>0</v>
      </c>
      <c r="H10490" s="0" t="n">
        <v>0.1</v>
      </c>
      <c r="I10490" s="0" t="n">
        <v>0</v>
      </c>
      <c r="J10490" s="0" t="n">
        <v>0.1</v>
      </c>
      <c r="N10490" s="0" t="s">
        <v>35</v>
      </c>
      <c r="P10490" s="0" t="n">
        <f aca="false">IF(AND(OR(Dashboard!$B$5="All",D10490=Dashboard!$B$5),OR(Dashboard!$D$5="All",N10490=Dashboard!$D$5),OR(AND(C10490&lt;&gt;"",C10490&gt;=Dashboard!$F$5,C10490&lt;=Dashboard!$H$5),AND(C10490="",Dashboard!$F$5&lt;=1980,Dashboard!$H$5&gt;=2016))),1,0)</f>
        <v>1</v>
      </c>
      <c r="Q10490" s="0" t="n">
        <f aca="false">J10490*P10490+ROW()*0.00000001</f>
        <v>0.1001049</v>
      </c>
    </row>
    <row r="10491" customFormat="false" ht="15" hidden="false" customHeight="false" outlineLevel="0" collapsed="false">
      <c r="A10491" s="0" t="s">
        <v>7604</v>
      </c>
      <c r="B10491" s="0" t="s">
        <v>85</v>
      </c>
      <c r="C10491" s="0" t="n">
        <v>2004</v>
      </c>
      <c r="D10491" s="0" t="s">
        <v>46</v>
      </c>
      <c r="E10491" s="0" t="s">
        <v>6970</v>
      </c>
      <c r="F10491" s="0" t="n">
        <v>0.07</v>
      </c>
      <c r="G10491" s="0" t="n">
        <v>0.03</v>
      </c>
      <c r="H10491" s="0" t="n">
        <v>0</v>
      </c>
      <c r="I10491" s="0" t="n">
        <v>0</v>
      </c>
      <c r="J10491" s="0" t="n">
        <v>0.1</v>
      </c>
      <c r="K10491" s="0" t="n">
        <v>76</v>
      </c>
      <c r="L10491" s="0" t="n">
        <v>9.2</v>
      </c>
      <c r="M10491" s="0" t="s">
        <v>103</v>
      </c>
      <c r="N10491" s="0" t="s">
        <v>35</v>
      </c>
      <c r="O10491" s="0" t="s">
        <v>37</v>
      </c>
      <c r="P10491" s="0" t="n">
        <f aca="false">IF(AND(OR(Dashboard!$B$5="All",D10491=Dashboard!$B$5),OR(Dashboard!$D$5="All",N10491=Dashboard!$D$5),OR(AND(C10491&lt;&gt;"",C10491&gt;=Dashboard!$F$5,C10491&lt;=Dashboard!$H$5),AND(C10491="",Dashboard!$F$5&lt;=1980,Dashboard!$H$5&gt;=2016))),1,0)</f>
        <v>1</v>
      </c>
      <c r="Q10491" s="0" t="n">
        <f aca="false">J10491*P10491+ROW()*0.00000001</f>
        <v>0.10010491</v>
      </c>
    </row>
    <row r="10492" customFormat="false" ht="15" hidden="false" customHeight="false" outlineLevel="0" collapsed="false">
      <c r="A10492" s="0" t="s">
        <v>7605</v>
      </c>
      <c r="B10492" s="0" t="s">
        <v>64</v>
      </c>
      <c r="C10492" s="0" t="n">
        <v>2012</v>
      </c>
      <c r="D10492" s="0" t="s">
        <v>71</v>
      </c>
      <c r="E10492" s="0" t="s">
        <v>220</v>
      </c>
      <c r="F10492" s="0" t="n">
        <v>0.07</v>
      </c>
      <c r="G10492" s="0" t="n">
        <v>0.02</v>
      </c>
      <c r="H10492" s="0" t="n">
        <v>0</v>
      </c>
      <c r="I10492" s="0" t="n">
        <v>0.01</v>
      </c>
      <c r="J10492" s="0" t="n">
        <v>0.1</v>
      </c>
      <c r="K10492" s="0" t="n">
        <v>52</v>
      </c>
      <c r="L10492" s="0" t="n">
        <v>6.5</v>
      </c>
      <c r="M10492" s="0" t="s">
        <v>73</v>
      </c>
      <c r="N10492" s="0" t="s">
        <v>66</v>
      </c>
      <c r="O10492" s="0" t="s">
        <v>53</v>
      </c>
      <c r="P10492" s="0" t="n">
        <f aca="false">IF(AND(OR(Dashboard!$B$5="All",D10492=Dashboard!$B$5),OR(Dashboard!$D$5="All",N10492=Dashboard!$D$5),OR(AND(C10492&lt;&gt;"",C10492&gt;=Dashboard!$F$5,C10492&lt;=Dashboard!$H$5),AND(C10492="",Dashboard!$F$5&lt;=1980,Dashboard!$H$5&gt;=2016))),1,0)</f>
        <v>1</v>
      </c>
      <c r="Q10492" s="0" t="n">
        <f aca="false">J10492*P10492+ROW()*0.00000001</f>
        <v>0.10010492</v>
      </c>
    </row>
    <row r="10493" customFormat="false" ht="15" hidden="false" customHeight="false" outlineLevel="0" collapsed="false">
      <c r="A10493" s="0" t="s">
        <v>7606</v>
      </c>
      <c r="B10493" s="0" t="s">
        <v>164</v>
      </c>
      <c r="C10493" s="0" t="n">
        <v>2008</v>
      </c>
      <c r="D10493" s="0" t="s">
        <v>46</v>
      </c>
      <c r="E10493" s="0" t="s">
        <v>6970</v>
      </c>
      <c r="F10493" s="0" t="n">
        <v>0.05</v>
      </c>
      <c r="G10493" s="0" t="n">
        <v>0</v>
      </c>
      <c r="H10493" s="0" t="n">
        <v>0.04</v>
      </c>
      <c r="I10493" s="0" t="n">
        <v>0.01</v>
      </c>
      <c r="J10493" s="0" t="n">
        <v>0.1</v>
      </c>
      <c r="K10493" s="0" t="n">
        <v>73</v>
      </c>
      <c r="L10493" s="0" t="n">
        <v>7.9</v>
      </c>
      <c r="M10493" s="0" t="s">
        <v>103</v>
      </c>
      <c r="N10493" s="0" t="s">
        <v>74</v>
      </c>
      <c r="O10493" s="0" t="s">
        <v>37</v>
      </c>
      <c r="P10493" s="0" t="n">
        <f aca="false">IF(AND(OR(Dashboard!$B$5="All",D10493=Dashboard!$B$5),OR(Dashboard!$D$5="All",N10493=Dashboard!$D$5),OR(AND(C10493&lt;&gt;"",C10493&gt;=Dashboard!$F$5,C10493&lt;=Dashboard!$H$5),AND(C10493="",Dashboard!$F$5&lt;=1980,Dashboard!$H$5&gt;=2016))),1,0)</f>
        <v>1</v>
      </c>
      <c r="Q10493" s="0" t="n">
        <f aca="false">J10493*P10493+ROW()*0.00000001</f>
        <v>0.10010493</v>
      </c>
    </row>
    <row r="10494" customFormat="false" ht="15" hidden="false" customHeight="false" outlineLevel="0" collapsed="false">
      <c r="A10494" s="0" t="s">
        <v>1903</v>
      </c>
      <c r="B10494" s="0" t="s">
        <v>85</v>
      </c>
      <c r="C10494" s="0" t="n">
        <v>2004</v>
      </c>
      <c r="D10494" s="0" t="s">
        <v>58</v>
      </c>
      <c r="E10494" s="0" t="s">
        <v>3501</v>
      </c>
      <c r="F10494" s="0" t="n">
        <v>0.07</v>
      </c>
      <c r="G10494" s="0" t="n">
        <v>0.03</v>
      </c>
      <c r="H10494" s="0" t="n">
        <v>0</v>
      </c>
      <c r="I10494" s="0" t="n">
        <v>0</v>
      </c>
      <c r="J10494" s="0" t="n">
        <v>0.1</v>
      </c>
      <c r="N10494" s="0" t="s">
        <v>35</v>
      </c>
      <c r="P10494" s="0" t="n">
        <f aca="false">IF(AND(OR(Dashboard!$B$5="All",D10494=Dashboard!$B$5),OR(Dashboard!$D$5="All",N10494=Dashboard!$D$5),OR(AND(C10494&lt;&gt;"",C10494&gt;=Dashboard!$F$5,C10494&lt;=Dashboard!$H$5),AND(C10494="",Dashboard!$F$5&lt;=1980,Dashboard!$H$5&gt;=2016))),1,0)</f>
        <v>1</v>
      </c>
      <c r="Q10494" s="0" t="n">
        <f aca="false">J10494*P10494+ROW()*0.00000001</f>
        <v>0.10010494</v>
      </c>
    </row>
    <row r="10495" customFormat="false" ht="15" hidden="false" customHeight="false" outlineLevel="0" collapsed="false">
      <c r="A10495" s="0" t="s">
        <v>7607</v>
      </c>
      <c r="B10495" s="0" t="s">
        <v>851</v>
      </c>
      <c r="C10495" s="0" t="n">
        <v>2014</v>
      </c>
      <c r="D10495" s="0" t="s">
        <v>46</v>
      </c>
      <c r="E10495" s="0" t="s">
        <v>1607</v>
      </c>
      <c r="F10495" s="0" t="n">
        <v>0.03</v>
      </c>
      <c r="G10495" s="0" t="n">
        <v>0.02</v>
      </c>
      <c r="H10495" s="0" t="n">
        <v>0.05</v>
      </c>
      <c r="I10495" s="0" t="n">
        <v>0.01</v>
      </c>
      <c r="J10495" s="0" t="n">
        <v>0.1</v>
      </c>
      <c r="N10495" s="0" t="s">
        <v>74</v>
      </c>
      <c r="P10495" s="0" t="n">
        <f aca="false">IF(AND(OR(Dashboard!$B$5="All",D10495=Dashboard!$B$5),OR(Dashboard!$D$5="All",N10495=Dashboard!$D$5),OR(AND(C10495&lt;&gt;"",C10495&gt;=Dashboard!$F$5,C10495&lt;=Dashboard!$H$5),AND(C10495="",Dashboard!$F$5&lt;=1980,Dashboard!$H$5&gt;=2016))),1,0)</f>
        <v>1</v>
      </c>
      <c r="Q10495" s="0" t="n">
        <f aca="false">J10495*P10495+ROW()*0.00000001</f>
        <v>0.10010495</v>
      </c>
    </row>
    <row r="10496" customFormat="false" ht="15" hidden="false" customHeight="false" outlineLevel="0" collapsed="false">
      <c r="A10496" s="0" t="s">
        <v>7608</v>
      </c>
      <c r="B10496" s="0" t="s">
        <v>33</v>
      </c>
      <c r="C10496" s="0" t="n">
        <v>2011</v>
      </c>
      <c r="D10496" s="0" t="s">
        <v>52</v>
      </c>
      <c r="E10496" s="0" t="s">
        <v>243</v>
      </c>
      <c r="F10496" s="0" t="n">
        <v>0.1</v>
      </c>
      <c r="G10496" s="0" t="n">
        <v>0</v>
      </c>
      <c r="H10496" s="0" t="n">
        <v>0</v>
      </c>
      <c r="I10496" s="0" t="n">
        <v>0.01</v>
      </c>
      <c r="J10496" s="0" t="n">
        <v>0.1</v>
      </c>
      <c r="N10496" s="0" t="s">
        <v>35</v>
      </c>
      <c r="P10496" s="0" t="n">
        <f aca="false">IF(AND(OR(Dashboard!$B$5="All",D10496=Dashboard!$B$5),OR(Dashboard!$D$5="All",N10496=Dashboard!$D$5),OR(AND(C10496&lt;&gt;"",C10496&gt;=Dashboard!$F$5,C10496&lt;=Dashboard!$H$5),AND(C10496="",Dashboard!$F$5&lt;=1980,Dashboard!$H$5&gt;=2016))),1,0)</f>
        <v>1</v>
      </c>
      <c r="Q10496" s="0" t="n">
        <f aca="false">J10496*P10496+ROW()*0.00000001</f>
        <v>0.10010496</v>
      </c>
    </row>
    <row r="10497" customFormat="false" ht="15" hidden="false" customHeight="false" outlineLevel="0" collapsed="false">
      <c r="A10497" s="0" t="s">
        <v>7609</v>
      </c>
      <c r="B10497" s="0" t="s">
        <v>164</v>
      </c>
      <c r="C10497" s="0" t="n">
        <v>2007</v>
      </c>
      <c r="D10497" s="0" t="s">
        <v>58</v>
      </c>
      <c r="E10497" s="0" t="s">
        <v>220</v>
      </c>
      <c r="F10497" s="0" t="n">
        <v>0.09</v>
      </c>
      <c r="G10497" s="0" t="n">
        <v>0</v>
      </c>
      <c r="H10497" s="0" t="n">
        <v>0</v>
      </c>
      <c r="I10497" s="0" t="n">
        <v>0.01</v>
      </c>
      <c r="J10497" s="0" t="n">
        <v>0.1</v>
      </c>
      <c r="K10497" s="0" t="n">
        <v>51</v>
      </c>
      <c r="M10497" s="0" t="s">
        <v>103</v>
      </c>
      <c r="N10497" s="0" t="s">
        <v>74</v>
      </c>
      <c r="O10497" s="0" t="s">
        <v>53</v>
      </c>
      <c r="P10497" s="0" t="n">
        <f aca="false">IF(AND(OR(Dashboard!$B$5="All",D10497=Dashboard!$B$5),OR(Dashboard!$D$5="All",N10497=Dashboard!$D$5),OR(AND(C10497&lt;&gt;"",C10497&gt;=Dashboard!$F$5,C10497&lt;=Dashboard!$H$5),AND(C10497="",Dashboard!$F$5&lt;=1980,Dashboard!$H$5&gt;=2016))),1,0)</f>
        <v>1</v>
      </c>
      <c r="Q10497" s="0" t="n">
        <f aca="false">J10497*P10497+ROW()*0.00000001</f>
        <v>0.10010497</v>
      </c>
    </row>
    <row r="10498" customFormat="false" ht="15" hidden="false" customHeight="false" outlineLevel="0" collapsed="false">
      <c r="A10498" s="0" t="s">
        <v>7610</v>
      </c>
      <c r="B10498" s="0" t="s">
        <v>76</v>
      </c>
      <c r="C10498" s="0" t="n">
        <v>2003</v>
      </c>
      <c r="D10498" s="0" t="s">
        <v>102</v>
      </c>
      <c r="E10498" s="0" t="s">
        <v>195</v>
      </c>
      <c r="F10498" s="0" t="n">
        <v>0.05</v>
      </c>
      <c r="G10498" s="0" t="n">
        <v>0.04</v>
      </c>
      <c r="H10498" s="0" t="n">
        <v>0</v>
      </c>
      <c r="I10498" s="0" t="n">
        <v>0.01</v>
      </c>
      <c r="J10498" s="0" t="n">
        <v>0.1</v>
      </c>
      <c r="K10498" s="0" t="n">
        <v>72</v>
      </c>
      <c r="L10498" s="0" t="n">
        <v>7.5</v>
      </c>
      <c r="M10498" s="0" t="s">
        <v>103</v>
      </c>
      <c r="N10498" s="0" t="s">
        <v>74</v>
      </c>
      <c r="O10498" s="0" t="s">
        <v>37</v>
      </c>
      <c r="P10498" s="0" t="n">
        <f aca="false">IF(AND(OR(Dashboard!$B$5="All",D10498=Dashboard!$B$5),OR(Dashboard!$D$5="All",N10498=Dashboard!$D$5),OR(AND(C10498&lt;&gt;"",C10498&gt;=Dashboard!$F$5,C10498&lt;=Dashboard!$H$5),AND(C10498="",Dashboard!$F$5&lt;=1980,Dashboard!$H$5&gt;=2016))),1,0)</f>
        <v>1</v>
      </c>
      <c r="Q10498" s="0" t="n">
        <f aca="false">J10498*P10498+ROW()*0.00000001</f>
        <v>0.10010498</v>
      </c>
    </row>
    <row r="10499" customFormat="false" ht="15" hidden="false" customHeight="false" outlineLevel="0" collapsed="false">
      <c r="A10499" s="0" t="s">
        <v>7611</v>
      </c>
      <c r="B10499" s="0" t="s">
        <v>164</v>
      </c>
      <c r="C10499" s="0" t="n">
        <v>2004</v>
      </c>
      <c r="D10499" s="0" t="s">
        <v>52</v>
      </c>
      <c r="E10499" s="0" t="s">
        <v>89</v>
      </c>
      <c r="F10499" s="0" t="n">
        <v>0</v>
      </c>
      <c r="G10499" s="0" t="n">
        <v>0</v>
      </c>
      <c r="H10499" s="0" t="n">
        <v>0.1</v>
      </c>
      <c r="I10499" s="0" t="n">
        <v>0</v>
      </c>
      <c r="J10499" s="0" t="n">
        <v>0.1</v>
      </c>
      <c r="N10499" s="0" t="s">
        <v>74</v>
      </c>
      <c r="P10499" s="0" t="n">
        <f aca="false">IF(AND(OR(Dashboard!$B$5="All",D10499=Dashboard!$B$5),OR(Dashboard!$D$5="All",N10499=Dashboard!$D$5),OR(AND(C10499&lt;&gt;"",C10499&gt;=Dashboard!$F$5,C10499&lt;=Dashboard!$H$5),AND(C10499="",Dashboard!$F$5&lt;=1980,Dashboard!$H$5&gt;=2016))),1,0)</f>
        <v>1</v>
      </c>
      <c r="Q10499" s="0" t="n">
        <f aca="false">J10499*P10499+ROW()*0.00000001</f>
        <v>0.10010499</v>
      </c>
    </row>
    <row r="10500" customFormat="false" ht="15" hidden="false" customHeight="false" outlineLevel="0" collapsed="false">
      <c r="A10500" s="0" t="s">
        <v>7612</v>
      </c>
      <c r="B10500" s="0" t="s">
        <v>64</v>
      </c>
      <c r="C10500" s="0" t="n">
        <v>2008</v>
      </c>
      <c r="D10500" s="0" t="s">
        <v>71</v>
      </c>
      <c r="E10500" s="0" t="s">
        <v>154</v>
      </c>
      <c r="F10500" s="0" t="n">
        <v>0.09</v>
      </c>
      <c r="G10500" s="0" t="n">
        <v>0.01</v>
      </c>
      <c r="H10500" s="0" t="n">
        <v>0</v>
      </c>
      <c r="I10500" s="0" t="n">
        <v>0.01</v>
      </c>
      <c r="J10500" s="0" t="n">
        <v>0.1</v>
      </c>
      <c r="K10500" s="0" t="n">
        <v>66</v>
      </c>
      <c r="L10500" s="0" t="n">
        <v>8.3</v>
      </c>
      <c r="M10500" s="0" t="s">
        <v>103</v>
      </c>
      <c r="N10500" s="0" t="s">
        <v>66</v>
      </c>
      <c r="O10500" s="0" t="s">
        <v>67</v>
      </c>
      <c r="P10500" s="0" t="n">
        <f aca="false">IF(AND(OR(Dashboard!$B$5="All",D10500=Dashboard!$B$5),OR(Dashboard!$D$5="All",N10500=Dashboard!$D$5),OR(AND(C10500&lt;&gt;"",C10500&gt;=Dashboard!$F$5,C10500&lt;=Dashboard!$H$5),AND(C10500="",Dashboard!$F$5&lt;=1980,Dashboard!$H$5&gt;=2016))),1,0)</f>
        <v>1</v>
      </c>
      <c r="Q10500" s="0" t="n">
        <f aca="false">J10500*P10500+ROW()*0.00000001</f>
        <v>0.100105</v>
      </c>
    </row>
    <row r="10501" customFormat="false" ht="15" hidden="false" customHeight="false" outlineLevel="0" collapsed="false">
      <c r="A10501" s="0" t="s">
        <v>7613</v>
      </c>
      <c r="B10501" s="0" t="s">
        <v>50</v>
      </c>
      <c r="C10501" s="0" t="n">
        <v>2007</v>
      </c>
      <c r="D10501" s="0" t="s">
        <v>114</v>
      </c>
      <c r="E10501" s="0" t="s">
        <v>91</v>
      </c>
      <c r="F10501" s="0" t="n">
        <v>0.09</v>
      </c>
      <c r="G10501" s="0" t="n">
        <v>0.01</v>
      </c>
      <c r="H10501" s="0" t="n">
        <v>0</v>
      </c>
      <c r="I10501" s="0" t="n">
        <v>0.01</v>
      </c>
      <c r="J10501" s="0" t="n">
        <v>0.1</v>
      </c>
      <c r="M10501" s="0" t="s">
        <v>36</v>
      </c>
      <c r="N10501" s="0" t="s">
        <v>35</v>
      </c>
      <c r="P10501" s="0" t="n">
        <f aca="false">IF(AND(OR(Dashboard!$B$5="All",D10501=Dashboard!$B$5),OR(Dashboard!$D$5="All",N10501=Dashboard!$D$5),OR(AND(C10501&lt;&gt;"",C10501&gt;=Dashboard!$F$5,C10501&lt;=Dashboard!$H$5),AND(C10501="",Dashboard!$F$5&lt;=1980,Dashboard!$H$5&gt;=2016))),1,0)</f>
        <v>1</v>
      </c>
      <c r="Q10501" s="0" t="n">
        <f aca="false">J10501*P10501+ROW()*0.00000001</f>
        <v>0.10010501</v>
      </c>
    </row>
    <row r="10502" customFormat="false" ht="15" hidden="false" customHeight="false" outlineLevel="0" collapsed="false">
      <c r="A10502" s="0" t="s">
        <v>7614</v>
      </c>
      <c r="B10502" s="0" t="s">
        <v>50</v>
      </c>
      <c r="C10502" s="0" t="n">
        <v>2011</v>
      </c>
      <c r="D10502" s="0" t="s">
        <v>48</v>
      </c>
      <c r="E10502" s="0" t="s">
        <v>1627</v>
      </c>
      <c r="F10502" s="0" t="n">
        <v>0.05</v>
      </c>
      <c r="G10502" s="0" t="n">
        <v>0.05</v>
      </c>
      <c r="H10502" s="0" t="n">
        <v>0</v>
      </c>
      <c r="I10502" s="0" t="n">
        <v>0.01</v>
      </c>
      <c r="J10502" s="0" t="n">
        <v>0.1</v>
      </c>
      <c r="M10502" s="0" t="s">
        <v>36</v>
      </c>
      <c r="N10502" s="0" t="s">
        <v>35</v>
      </c>
      <c r="P10502" s="0" t="n">
        <f aca="false">IF(AND(OR(Dashboard!$B$5="All",D10502=Dashboard!$B$5),OR(Dashboard!$D$5="All",N10502=Dashboard!$D$5),OR(AND(C10502&lt;&gt;"",C10502&gt;=Dashboard!$F$5,C10502&lt;=Dashboard!$H$5),AND(C10502="",Dashboard!$F$5&lt;=1980,Dashboard!$H$5&gt;=2016))),1,0)</f>
        <v>1</v>
      </c>
      <c r="Q10502" s="0" t="n">
        <f aca="false">J10502*P10502+ROW()*0.00000001</f>
        <v>0.10010502</v>
      </c>
    </row>
    <row r="10503" customFormat="false" ht="15" hidden="false" customHeight="false" outlineLevel="0" collapsed="false">
      <c r="A10503" s="0" t="s">
        <v>4108</v>
      </c>
      <c r="B10503" s="0" t="s">
        <v>144</v>
      </c>
      <c r="C10503" s="0" t="n">
        <v>2003</v>
      </c>
      <c r="D10503" s="0" t="s">
        <v>114</v>
      </c>
      <c r="E10503" s="0" t="s">
        <v>124</v>
      </c>
      <c r="F10503" s="0" t="n">
        <v>0.08</v>
      </c>
      <c r="G10503" s="0" t="n">
        <v>0.02</v>
      </c>
      <c r="H10503" s="0" t="n">
        <v>0</v>
      </c>
      <c r="I10503" s="0" t="n">
        <v>0</v>
      </c>
      <c r="J10503" s="0" t="n">
        <v>0.1</v>
      </c>
      <c r="N10503" s="0" t="s">
        <v>66</v>
      </c>
      <c r="P10503" s="0" t="n">
        <f aca="false">IF(AND(OR(Dashboard!$B$5="All",D10503=Dashboard!$B$5),OR(Dashboard!$D$5="All",N10503=Dashboard!$D$5),OR(AND(C10503&lt;&gt;"",C10503&gt;=Dashboard!$F$5,C10503&lt;=Dashboard!$H$5),AND(C10503="",Dashboard!$F$5&lt;=1980,Dashboard!$H$5&gt;=2016))),1,0)</f>
        <v>1</v>
      </c>
      <c r="Q10503" s="0" t="n">
        <f aca="false">J10503*P10503+ROW()*0.00000001</f>
        <v>0.10010503</v>
      </c>
    </row>
    <row r="10504" customFormat="false" ht="15" hidden="false" customHeight="false" outlineLevel="0" collapsed="false">
      <c r="A10504" s="0" t="s">
        <v>7615</v>
      </c>
      <c r="B10504" s="0" t="s">
        <v>76</v>
      </c>
      <c r="C10504" s="0" t="n">
        <v>2005</v>
      </c>
      <c r="D10504" s="0" t="s">
        <v>71</v>
      </c>
      <c r="E10504" s="0" t="s">
        <v>89</v>
      </c>
      <c r="F10504" s="0" t="n">
        <v>0.05</v>
      </c>
      <c r="G10504" s="0" t="n">
        <v>0.04</v>
      </c>
      <c r="H10504" s="0" t="n">
        <v>0</v>
      </c>
      <c r="I10504" s="0" t="n">
        <v>0.01</v>
      </c>
      <c r="J10504" s="0" t="n">
        <v>0.1</v>
      </c>
      <c r="K10504" s="0" t="n">
        <v>51</v>
      </c>
      <c r="L10504" s="0" t="n">
        <v>6.2</v>
      </c>
      <c r="M10504" s="0" t="s">
        <v>73</v>
      </c>
      <c r="N10504" s="0" t="s">
        <v>74</v>
      </c>
      <c r="O10504" s="0" t="s">
        <v>53</v>
      </c>
      <c r="P10504" s="0" t="n">
        <f aca="false">IF(AND(OR(Dashboard!$B$5="All",D10504=Dashboard!$B$5),OR(Dashboard!$D$5="All",N10504=Dashboard!$D$5),OR(AND(C10504&lt;&gt;"",C10504&gt;=Dashboard!$F$5,C10504&lt;=Dashboard!$H$5),AND(C10504="",Dashboard!$F$5&lt;=1980,Dashboard!$H$5&gt;=2016))),1,0)</f>
        <v>1</v>
      </c>
      <c r="Q10504" s="0" t="n">
        <f aca="false">J10504*P10504+ROW()*0.00000001</f>
        <v>0.10010504</v>
      </c>
    </row>
    <row r="10505" customFormat="false" ht="15" hidden="false" customHeight="false" outlineLevel="0" collapsed="false">
      <c r="A10505" s="0" t="s">
        <v>7616</v>
      </c>
      <c r="B10505" s="0" t="s">
        <v>50</v>
      </c>
      <c r="C10505" s="0" t="n">
        <v>2009</v>
      </c>
      <c r="D10505" s="0" t="s">
        <v>52</v>
      </c>
      <c r="E10505" s="0" t="s">
        <v>418</v>
      </c>
      <c r="F10505" s="0" t="n">
        <v>0.1</v>
      </c>
      <c r="G10505" s="0" t="n">
        <v>0</v>
      </c>
      <c r="H10505" s="0" t="n">
        <v>0</v>
      </c>
      <c r="I10505" s="0" t="n">
        <v>0.01</v>
      </c>
      <c r="J10505" s="0" t="n">
        <v>0.1</v>
      </c>
      <c r="M10505" s="0" t="s">
        <v>36</v>
      </c>
      <c r="N10505" s="0" t="s">
        <v>35</v>
      </c>
      <c r="P10505" s="0" t="n">
        <f aca="false">IF(AND(OR(Dashboard!$B$5="All",D10505=Dashboard!$B$5),OR(Dashboard!$D$5="All",N10505=Dashboard!$D$5),OR(AND(C10505&lt;&gt;"",C10505&gt;=Dashboard!$F$5,C10505&lt;=Dashboard!$H$5),AND(C10505="",Dashboard!$F$5&lt;=1980,Dashboard!$H$5&gt;=2016))),1,0)</f>
        <v>1</v>
      </c>
      <c r="Q10505" s="0" t="n">
        <f aca="false">J10505*P10505+ROW()*0.00000001</f>
        <v>0.10010505</v>
      </c>
    </row>
    <row r="10506" customFormat="false" ht="15" hidden="false" customHeight="false" outlineLevel="0" collapsed="false">
      <c r="A10506" s="0" t="s">
        <v>7617</v>
      </c>
      <c r="B10506" s="0" t="s">
        <v>117</v>
      </c>
      <c r="C10506" s="0" t="n">
        <v>1995</v>
      </c>
      <c r="D10506" s="0" t="s">
        <v>102</v>
      </c>
      <c r="E10506" s="0" t="s">
        <v>1607</v>
      </c>
      <c r="F10506" s="0" t="n">
        <v>0</v>
      </c>
      <c r="G10506" s="0" t="n">
        <v>0</v>
      </c>
      <c r="H10506" s="0" t="n">
        <v>0.1</v>
      </c>
      <c r="I10506" s="0" t="n">
        <v>0.01</v>
      </c>
      <c r="J10506" s="0" t="n">
        <v>0.1</v>
      </c>
      <c r="N10506" s="0" t="s">
        <v>74</v>
      </c>
      <c r="P10506" s="0" t="n">
        <f aca="false">IF(AND(OR(Dashboard!$B$5="All",D10506=Dashboard!$B$5),OR(Dashboard!$D$5="All",N10506=Dashboard!$D$5),OR(AND(C10506&lt;&gt;"",C10506&gt;=Dashboard!$F$5,C10506&lt;=Dashboard!$H$5),AND(C10506="",Dashboard!$F$5&lt;=1980,Dashboard!$H$5&gt;=2016))),1,0)</f>
        <v>1</v>
      </c>
      <c r="Q10506" s="0" t="n">
        <f aca="false">J10506*P10506+ROW()*0.00000001</f>
        <v>0.10010506</v>
      </c>
    </row>
    <row r="10507" customFormat="false" ht="15" hidden="false" customHeight="false" outlineLevel="0" collapsed="false">
      <c r="A10507" s="0" t="s">
        <v>7618</v>
      </c>
      <c r="B10507" s="0" t="s">
        <v>117</v>
      </c>
      <c r="C10507" s="0" t="n">
        <v>1999</v>
      </c>
      <c r="D10507" s="0" t="s">
        <v>246</v>
      </c>
      <c r="E10507" s="0" t="s">
        <v>220</v>
      </c>
      <c r="F10507" s="0" t="n">
        <v>0.06</v>
      </c>
      <c r="G10507" s="0" t="n">
        <v>0.04</v>
      </c>
      <c r="H10507" s="0" t="n">
        <v>0</v>
      </c>
      <c r="I10507" s="0" t="n">
        <v>0.01</v>
      </c>
      <c r="J10507" s="0" t="n">
        <v>0.1</v>
      </c>
      <c r="N10507" s="0" t="s">
        <v>74</v>
      </c>
      <c r="P10507" s="0" t="n">
        <f aca="false">IF(AND(OR(Dashboard!$B$5="All",D10507=Dashboard!$B$5),OR(Dashboard!$D$5="All",N10507=Dashboard!$D$5),OR(AND(C10507&lt;&gt;"",C10507&gt;=Dashboard!$F$5,C10507&lt;=Dashboard!$H$5),AND(C10507="",Dashboard!$F$5&lt;=1980,Dashboard!$H$5&gt;=2016))),1,0)</f>
        <v>1</v>
      </c>
      <c r="Q10507" s="0" t="n">
        <f aca="false">J10507*P10507+ROW()*0.00000001</f>
        <v>0.10010507</v>
      </c>
    </row>
    <row r="10508" customFormat="false" ht="15" hidden="false" customHeight="false" outlineLevel="0" collapsed="false">
      <c r="A10508" s="0" t="s">
        <v>7619</v>
      </c>
      <c r="B10508" s="0" t="s">
        <v>97</v>
      </c>
      <c r="C10508" s="0" t="n">
        <v>2012</v>
      </c>
      <c r="D10508" s="0" t="s">
        <v>71</v>
      </c>
      <c r="E10508" s="0" t="s">
        <v>124</v>
      </c>
      <c r="F10508" s="0" t="n">
        <v>0</v>
      </c>
      <c r="G10508" s="0" t="n">
        <v>0</v>
      </c>
      <c r="H10508" s="0" t="n">
        <v>0.1</v>
      </c>
      <c r="I10508" s="0" t="n">
        <v>0</v>
      </c>
      <c r="J10508" s="0" t="n">
        <v>0.1</v>
      </c>
      <c r="N10508" s="0" t="s">
        <v>35</v>
      </c>
      <c r="P10508" s="0" t="n">
        <f aca="false">IF(AND(OR(Dashboard!$B$5="All",D10508=Dashboard!$B$5),OR(Dashboard!$D$5="All",N10508=Dashboard!$D$5),OR(AND(C10508&lt;&gt;"",C10508&gt;=Dashboard!$F$5,C10508&lt;=Dashboard!$H$5),AND(C10508="",Dashboard!$F$5&lt;=1980,Dashboard!$H$5&gt;=2016))),1,0)</f>
        <v>1</v>
      </c>
      <c r="Q10508" s="0" t="n">
        <f aca="false">J10508*P10508+ROW()*0.00000001</f>
        <v>0.10010508</v>
      </c>
    </row>
    <row r="10509" customFormat="false" ht="15" hidden="false" customHeight="false" outlineLevel="0" collapsed="false">
      <c r="A10509" s="0" t="s">
        <v>7620</v>
      </c>
      <c r="B10509" s="0" t="s">
        <v>152</v>
      </c>
      <c r="C10509" s="0" t="n">
        <v>2004</v>
      </c>
      <c r="D10509" s="0" t="s">
        <v>246</v>
      </c>
      <c r="E10509" s="0" t="s">
        <v>91</v>
      </c>
      <c r="F10509" s="0" t="n">
        <v>0</v>
      </c>
      <c r="G10509" s="0" t="n">
        <v>0.09</v>
      </c>
      <c r="H10509" s="0" t="n">
        <v>0</v>
      </c>
      <c r="I10509" s="0" t="n">
        <v>0.02</v>
      </c>
      <c r="J10509" s="0" t="n">
        <v>0.1</v>
      </c>
      <c r="K10509" s="0" t="n">
        <v>92</v>
      </c>
      <c r="L10509" s="0" t="n">
        <v>9.1</v>
      </c>
      <c r="M10509" s="0" t="s">
        <v>103</v>
      </c>
      <c r="N10509" s="0" t="s">
        <v>152</v>
      </c>
      <c r="O10509" s="0" t="s">
        <v>60</v>
      </c>
      <c r="P10509" s="0" t="n">
        <f aca="false">IF(AND(OR(Dashboard!$B$5="All",D10509=Dashboard!$B$5),OR(Dashboard!$D$5="All",N10509=Dashboard!$D$5),OR(AND(C10509&lt;&gt;"",C10509&gt;=Dashboard!$F$5,C10509&lt;=Dashboard!$H$5),AND(C10509="",Dashboard!$F$5&lt;=1980,Dashboard!$H$5&gt;=2016))),1,0)</f>
        <v>1</v>
      </c>
      <c r="Q10509" s="0" t="n">
        <f aca="false">J10509*P10509+ROW()*0.00000001</f>
        <v>0.10010509</v>
      </c>
    </row>
    <row r="10510" customFormat="false" ht="15" hidden="false" customHeight="false" outlineLevel="0" collapsed="false">
      <c r="A10510" s="0" t="s">
        <v>7621</v>
      </c>
      <c r="B10510" s="0" t="s">
        <v>164</v>
      </c>
      <c r="C10510" s="0" t="n">
        <v>2011</v>
      </c>
      <c r="D10510" s="0" t="s">
        <v>114</v>
      </c>
      <c r="E10510" s="0" t="s">
        <v>2867</v>
      </c>
      <c r="F10510" s="0" t="n">
        <v>0</v>
      </c>
      <c r="G10510" s="0" t="n">
        <v>0</v>
      </c>
      <c r="H10510" s="0" t="n">
        <v>0.1</v>
      </c>
      <c r="I10510" s="0" t="n">
        <v>0</v>
      </c>
      <c r="J10510" s="0" t="n">
        <v>0.1</v>
      </c>
      <c r="N10510" s="0" t="s">
        <v>74</v>
      </c>
      <c r="P10510" s="0" t="n">
        <f aca="false">IF(AND(OR(Dashboard!$B$5="All",D10510=Dashboard!$B$5),OR(Dashboard!$D$5="All",N10510=Dashboard!$D$5),OR(AND(C10510&lt;&gt;"",C10510&gt;=Dashboard!$F$5,C10510&lt;=Dashboard!$H$5),AND(C10510="",Dashboard!$F$5&lt;=1980,Dashboard!$H$5&gt;=2016))),1,0)</f>
        <v>1</v>
      </c>
      <c r="Q10510" s="0" t="n">
        <f aca="false">J10510*P10510+ROW()*0.00000001</f>
        <v>0.1001051</v>
      </c>
    </row>
    <row r="10511" customFormat="false" ht="15" hidden="false" customHeight="false" outlineLevel="0" collapsed="false">
      <c r="A10511" s="0" t="s">
        <v>1312</v>
      </c>
      <c r="B10511" s="0" t="s">
        <v>152</v>
      </c>
      <c r="C10511" s="0" t="n">
        <v>2004</v>
      </c>
      <c r="D10511" s="0" t="s">
        <v>56</v>
      </c>
      <c r="E10511" s="0" t="s">
        <v>91</v>
      </c>
      <c r="F10511" s="0" t="n">
        <v>0.05</v>
      </c>
      <c r="G10511" s="0" t="n">
        <v>0.04</v>
      </c>
      <c r="H10511" s="0" t="n">
        <v>0</v>
      </c>
      <c r="I10511" s="0" t="n">
        <v>0.01</v>
      </c>
      <c r="J10511" s="0" t="n">
        <v>0.1</v>
      </c>
      <c r="K10511" s="0" t="n">
        <v>87</v>
      </c>
      <c r="L10511" s="0" t="n">
        <v>7.6</v>
      </c>
      <c r="M10511" s="0" t="s">
        <v>73</v>
      </c>
      <c r="N10511" s="0" t="s">
        <v>152</v>
      </c>
      <c r="O10511" s="0" t="s">
        <v>42</v>
      </c>
      <c r="P10511" s="0" t="n">
        <f aca="false">IF(AND(OR(Dashboard!$B$5="All",D10511=Dashboard!$B$5),OR(Dashboard!$D$5="All",N10511=Dashboard!$D$5),OR(AND(C10511&lt;&gt;"",C10511&gt;=Dashboard!$F$5,C10511&lt;=Dashboard!$H$5),AND(C10511="",Dashboard!$F$5&lt;=1980,Dashboard!$H$5&gt;=2016))),1,0)</f>
        <v>1</v>
      </c>
      <c r="Q10511" s="0" t="n">
        <f aca="false">J10511*P10511+ROW()*0.00000001</f>
        <v>0.10010511</v>
      </c>
    </row>
    <row r="10512" customFormat="false" ht="15" hidden="false" customHeight="false" outlineLevel="0" collapsed="false">
      <c r="A10512" s="0" t="s">
        <v>7622</v>
      </c>
      <c r="B10512" s="0" t="s">
        <v>50</v>
      </c>
      <c r="C10512" s="0" t="n">
        <v>2009</v>
      </c>
      <c r="D10512" s="0" t="s">
        <v>114</v>
      </c>
      <c r="E10512" s="0" t="s">
        <v>220</v>
      </c>
      <c r="F10512" s="0" t="n">
        <v>0.1</v>
      </c>
      <c r="G10512" s="0" t="n">
        <v>0</v>
      </c>
      <c r="H10512" s="0" t="n">
        <v>0</v>
      </c>
      <c r="I10512" s="0" t="n">
        <v>0.01</v>
      </c>
      <c r="J10512" s="0" t="n">
        <v>0.1</v>
      </c>
      <c r="K10512" s="0" t="n">
        <v>62</v>
      </c>
      <c r="M10512" s="0" t="s">
        <v>36</v>
      </c>
      <c r="N10512" s="0" t="s">
        <v>35</v>
      </c>
      <c r="O10512" s="0" t="s">
        <v>67</v>
      </c>
      <c r="P10512" s="0" t="n">
        <f aca="false">IF(AND(OR(Dashboard!$B$5="All",D10512=Dashboard!$B$5),OR(Dashboard!$D$5="All",N10512=Dashboard!$D$5),OR(AND(C10512&lt;&gt;"",C10512&gt;=Dashboard!$F$5,C10512&lt;=Dashboard!$H$5),AND(C10512="",Dashboard!$F$5&lt;=1980,Dashboard!$H$5&gt;=2016))),1,0)</f>
        <v>1</v>
      </c>
      <c r="Q10512" s="0" t="n">
        <f aca="false">J10512*P10512+ROW()*0.00000001</f>
        <v>0.10010512</v>
      </c>
    </row>
    <row r="10513" customFormat="false" ht="15" hidden="false" customHeight="false" outlineLevel="0" collapsed="false">
      <c r="A10513" s="0" t="s">
        <v>7382</v>
      </c>
      <c r="B10513" s="0" t="s">
        <v>50</v>
      </c>
      <c r="C10513" s="0" t="n">
        <v>2009</v>
      </c>
      <c r="D10513" s="0" t="s">
        <v>71</v>
      </c>
      <c r="E10513" s="0" t="s">
        <v>1002</v>
      </c>
      <c r="F10513" s="0" t="n">
        <v>0.09</v>
      </c>
      <c r="G10513" s="0" t="n">
        <v>0</v>
      </c>
      <c r="H10513" s="0" t="n">
        <v>0</v>
      </c>
      <c r="I10513" s="0" t="n">
        <v>0.01</v>
      </c>
      <c r="J10513" s="0" t="n">
        <v>0.1</v>
      </c>
      <c r="K10513" s="0" t="n">
        <v>34</v>
      </c>
      <c r="M10513" s="0" t="s">
        <v>36</v>
      </c>
      <c r="N10513" s="0" t="s">
        <v>35</v>
      </c>
      <c r="O10513" s="0" t="s">
        <v>177</v>
      </c>
      <c r="P10513" s="0" t="n">
        <f aca="false">IF(AND(OR(Dashboard!$B$5="All",D10513=Dashboard!$B$5),OR(Dashboard!$D$5="All",N10513=Dashboard!$D$5),OR(AND(C10513&lt;&gt;"",C10513&gt;=Dashboard!$F$5,C10513&lt;=Dashboard!$H$5),AND(C10513="",Dashboard!$F$5&lt;=1980,Dashboard!$H$5&gt;=2016))),1,0)</f>
        <v>1</v>
      </c>
      <c r="Q10513" s="0" t="n">
        <f aca="false">J10513*P10513+ROW()*0.00000001</f>
        <v>0.10010513</v>
      </c>
    </row>
    <row r="10514" customFormat="false" ht="15" hidden="false" customHeight="false" outlineLevel="0" collapsed="false">
      <c r="A10514" s="0" t="s">
        <v>7623</v>
      </c>
      <c r="B10514" s="0" t="s">
        <v>164</v>
      </c>
      <c r="C10514" s="0" t="n">
        <v>2011</v>
      </c>
      <c r="D10514" s="0" t="s">
        <v>52</v>
      </c>
      <c r="E10514" s="0" t="s">
        <v>6623</v>
      </c>
      <c r="F10514" s="0" t="n">
        <v>0</v>
      </c>
      <c r="G10514" s="0" t="n">
        <v>0</v>
      </c>
      <c r="H10514" s="0" t="n">
        <v>0.1</v>
      </c>
      <c r="I10514" s="0" t="n">
        <v>0</v>
      </c>
      <c r="J10514" s="0" t="n">
        <v>0.1</v>
      </c>
      <c r="N10514" s="0" t="s">
        <v>74</v>
      </c>
      <c r="P10514" s="0" t="n">
        <f aca="false">IF(AND(OR(Dashboard!$B$5="All",D10514=Dashboard!$B$5),OR(Dashboard!$D$5="All",N10514=Dashboard!$D$5),OR(AND(C10514&lt;&gt;"",C10514&gt;=Dashboard!$F$5,C10514&lt;=Dashboard!$H$5),AND(C10514="",Dashboard!$F$5&lt;=1980,Dashboard!$H$5&gt;=2016))),1,0)</f>
        <v>1</v>
      </c>
      <c r="Q10514" s="0" t="n">
        <f aca="false">J10514*P10514+ROW()*0.00000001</f>
        <v>0.10010514</v>
      </c>
    </row>
    <row r="10515" customFormat="false" ht="15" hidden="false" customHeight="false" outlineLevel="0" collapsed="false">
      <c r="A10515" s="0" t="s">
        <v>7624</v>
      </c>
      <c r="B10515" s="0" t="s">
        <v>50</v>
      </c>
      <c r="C10515" s="0" t="n">
        <v>2006</v>
      </c>
      <c r="D10515" s="0" t="s">
        <v>52</v>
      </c>
      <c r="E10515" s="0" t="s">
        <v>1524</v>
      </c>
      <c r="F10515" s="0" t="n">
        <v>0.1</v>
      </c>
      <c r="G10515" s="0" t="n">
        <v>0</v>
      </c>
      <c r="H10515" s="0" t="n">
        <v>0</v>
      </c>
      <c r="I10515" s="0" t="n">
        <v>0.01</v>
      </c>
      <c r="J10515" s="0" t="n">
        <v>0.1</v>
      </c>
      <c r="K10515" s="0" t="n">
        <v>59</v>
      </c>
      <c r="M10515" s="0" t="s">
        <v>36</v>
      </c>
      <c r="N10515" s="0" t="s">
        <v>35</v>
      </c>
      <c r="O10515" s="0" t="s">
        <v>53</v>
      </c>
      <c r="P10515" s="0" t="n">
        <f aca="false">IF(AND(OR(Dashboard!$B$5="All",D10515=Dashboard!$B$5),OR(Dashboard!$D$5="All",N10515=Dashboard!$D$5),OR(AND(C10515&lt;&gt;"",C10515&gt;=Dashboard!$F$5,C10515&lt;=Dashboard!$H$5),AND(C10515="",Dashboard!$F$5&lt;=1980,Dashboard!$H$5&gt;=2016))),1,0)</f>
        <v>1</v>
      </c>
      <c r="Q10515" s="0" t="n">
        <f aca="false">J10515*P10515+ROW()*0.00000001</f>
        <v>0.10010515</v>
      </c>
    </row>
    <row r="10516" customFormat="false" ht="15" hidden="false" customHeight="false" outlineLevel="0" collapsed="false">
      <c r="A10516" s="0" t="s">
        <v>5333</v>
      </c>
      <c r="B10516" s="0" t="s">
        <v>172</v>
      </c>
      <c r="C10516" s="0" t="n">
        <v>2015</v>
      </c>
      <c r="D10516" s="0" t="s">
        <v>41</v>
      </c>
      <c r="E10516" s="0" t="s">
        <v>5334</v>
      </c>
      <c r="F10516" s="0" t="n">
        <v>0.04</v>
      </c>
      <c r="G10516" s="0" t="n">
        <v>0.05</v>
      </c>
      <c r="H10516" s="0" t="n">
        <v>0</v>
      </c>
      <c r="I10516" s="0" t="n">
        <v>0.01</v>
      </c>
      <c r="J10516" s="0" t="n">
        <v>0.1</v>
      </c>
      <c r="K10516" s="0" t="n">
        <v>54</v>
      </c>
      <c r="L10516" s="0" t="n">
        <v>5.3</v>
      </c>
      <c r="M10516" s="0" t="s">
        <v>36</v>
      </c>
      <c r="N10516" s="0" t="s">
        <v>66</v>
      </c>
      <c r="O10516" s="0" t="s">
        <v>53</v>
      </c>
      <c r="P10516" s="0" t="n">
        <f aca="false">IF(AND(OR(Dashboard!$B$5="All",D10516=Dashboard!$B$5),OR(Dashboard!$D$5="All",N10516=Dashboard!$D$5),OR(AND(C10516&lt;&gt;"",C10516&gt;=Dashboard!$F$5,C10516&lt;=Dashboard!$H$5),AND(C10516="",Dashboard!$F$5&lt;=1980,Dashboard!$H$5&gt;=2016))),1,0)</f>
        <v>1</v>
      </c>
      <c r="Q10516" s="0" t="n">
        <f aca="false">J10516*P10516+ROW()*0.00000001</f>
        <v>0.10010516</v>
      </c>
    </row>
    <row r="10517" customFormat="false" ht="15" hidden="false" customHeight="false" outlineLevel="0" collapsed="false">
      <c r="A10517" s="0" t="s">
        <v>7625</v>
      </c>
      <c r="B10517" s="0" t="s">
        <v>50</v>
      </c>
      <c r="C10517" s="0" t="n">
        <v>2008</v>
      </c>
      <c r="D10517" s="0" t="s">
        <v>246</v>
      </c>
      <c r="E10517" s="0" t="s">
        <v>154</v>
      </c>
      <c r="F10517" s="0" t="n">
        <v>0</v>
      </c>
      <c r="G10517" s="0" t="n">
        <v>0</v>
      </c>
      <c r="H10517" s="0" t="n">
        <v>0.1</v>
      </c>
      <c r="I10517" s="0" t="n">
        <v>0</v>
      </c>
      <c r="J10517" s="0" t="n">
        <v>0.1</v>
      </c>
      <c r="N10517" s="0" t="s">
        <v>35</v>
      </c>
      <c r="P10517" s="0" t="n">
        <f aca="false">IF(AND(OR(Dashboard!$B$5="All",D10517=Dashboard!$B$5),OR(Dashboard!$D$5="All",N10517=Dashboard!$D$5),OR(AND(C10517&lt;&gt;"",C10517&gt;=Dashboard!$F$5,C10517&lt;=Dashboard!$H$5),AND(C10517="",Dashboard!$F$5&lt;=1980,Dashboard!$H$5&gt;=2016))),1,0)</f>
        <v>1</v>
      </c>
      <c r="Q10517" s="0" t="n">
        <f aca="false">J10517*P10517+ROW()*0.00000001</f>
        <v>0.10010517</v>
      </c>
    </row>
    <row r="10518" customFormat="false" ht="15" hidden="false" customHeight="false" outlineLevel="0" collapsed="false">
      <c r="A10518" s="0" t="s">
        <v>7626</v>
      </c>
      <c r="B10518" s="0" t="s">
        <v>64</v>
      </c>
      <c r="C10518" s="0" t="n">
        <v>2012</v>
      </c>
      <c r="D10518" s="0" t="s">
        <v>41</v>
      </c>
      <c r="E10518" s="0" t="s">
        <v>91</v>
      </c>
      <c r="F10518" s="0" t="n">
        <v>0.09</v>
      </c>
      <c r="G10518" s="0" t="n">
        <v>0</v>
      </c>
      <c r="H10518" s="0" t="n">
        <v>0</v>
      </c>
      <c r="I10518" s="0" t="n">
        <v>0.01</v>
      </c>
      <c r="J10518" s="0" t="n">
        <v>0.1</v>
      </c>
      <c r="K10518" s="0" t="n">
        <v>72</v>
      </c>
      <c r="L10518" s="0" t="n">
        <v>3.4</v>
      </c>
      <c r="M10518" s="0" t="s">
        <v>36</v>
      </c>
      <c r="N10518" s="0" t="s">
        <v>66</v>
      </c>
      <c r="O10518" s="0" t="s">
        <v>37</v>
      </c>
      <c r="P10518" s="0" t="n">
        <f aca="false">IF(AND(OR(Dashboard!$B$5="All",D10518=Dashboard!$B$5),OR(Dashboard!$D$5="All",N10518=Dashboard!$D$5),OR(AND(C10518&lt;&gt;"",C10518&gt;=Dashboard!$F$5,C10518&lt;=Dashboard!$H$5),AND(C10518="",Dashboard!$F$5&lt;=1980,Dashboard!$H$5&gt;=2016))),1,0)</f>
        <v>1</v>
      </c>
      <c r="Q10518" s="0" t="n">
        <f aca="false">J10518*P10518+ROW()*0.00000001</f>
        <v>0.10010518</v>
      </c>
    </row>
    <row r="10519" customFormat="false" ht="15" hidden="false" customHeight="false" outlineLevel="0" collapsed="false">
      <c r="A10519" s="0" t="s">
        <v>4959</v>
      </c>
      <c r="B10519" s="0" t="s">
        <v>70</v>
      </c>
      <c r="C10519" s="0" t="n">
        <v>2014</v>
      </c>
      <c r="D10519" s="0" t="s">
        <v>114</v>
      </c>
      <c r="E10519" s="0" t="s">
        <v>4960</v>
      </c>
      <c r="F10519" s="0" t="n">
        <v>0.03</v>
      </c>
      <c r="G10519" s="0" t="n">
        <v>0.06</v>
      </c>
      <c r="H10519" s="0" t="n">
        <v>0</v>
      </c>
      <c r="I10519" s="0" t="n">
        <v>0.02</v>
      </c>
      <c r="J10519" s="0" t="n">
        <v>0.1</v>
      </c>
      <c r="M10519" s="0" t="s">
        <v>125</v>
      </c>
      <c r="N10519" s="0" t="s">
        <v>74</v>
      </c>
      <c r="P10519" s="0" t="n">
        <f aca="false">IF(AND(OR(Dashboard!$B$5="All",D10519=Dashboard!$B$5),OR(Dashboard!$D$5="All",N10519=Dashboard!$D$5),OR(AND(C10519&lt;&gt;"",C10519&gt;=Dashboard!$F$5,C10519&lt;=Dashboard!$H$5),AND(C10519="",Dashboard!$F$5&lt;=1980,Dashboard!$H$5&gt;=2016))),1,0)</f>
        <v>1</v>
      </c>
      <c r="Q10519" s="0" t="n">
        <f aca="false">J10519*P10519+ROW()*0.00000001</f>
        <v>0.10010519</v>
      </c>
    </row>
    <row r="10520" customFormat="false" ht="15" hidden="false" customHeight="false" outlineLevel="0" collapsed="false">
      <c r="A10520" s="0" t="s">
        <v>7627</v>
      </c>
      <c r="B10520" s="0" t="s">
        <v>33</v>
      </c>
      <c r="C10520" s="0" t="n">
        <v>2009</v>
      </c>
      <c r="D10520" s="0" t="s">
        <v>71</v>
      </c>
      <c r="E10520" s="0" t="s">
        <v>1259</v>
      </c>
      <c r="F10520" s="0" t="n">
        <v>0.07</v>
      </c>
      <c r="G10520" s="0" t="n">
        <v>0.01</v>
      </c>
      <c r="H10520" s="0" t="n">
        <v>0.01</v>
      </c>
      <c r="I10520" s="0" t="n">
        <v>0.01</v>
      </c>
      <c r="J10520" s="0" t="n">
        <v>0.1</v>
      </c>
      <c r="K10520" s="0" t="n">
        <v>39</v>
      </c>
      <c r="L10520" s="0" t="n">
        <v>5.6</v>
      </c>
      <c r="M10520" s="0" t="s">
        <v>73</v>
      </c>
      <c r="N10520" s="0" t="s">
        <v>35</v>
      </c>
      <c r="O10520" s="0" t="s">
        <v>177</v>
      </c>
      <c r="P10520" s="0" t="n">
        <f aca="false">IF(AND(OR(Dashboard!$B$5="All",D10520=Dashboard!$B$5),OR(Dashboard!$D$5="All",N10520=Dashboard!$D$5),OR(AND(C10520&lt;&gt;"",C10520&gt;=Dashboard!$F$5,C10520&lt;=Dashboard!$H$5),AND(C10520="",Dashboard!$F$5&lt;=1980,Dashboard!$H$5&gt;=2016))),1,0)</f>
        <v>1</v>
      </c>
      <c r="Q10520" s="0" t="n">
        <f aca="false">J10520*P10520+ROW()*0.00000001</f>
        <v>0.1001052</v>
      </c>
    </row>
    <row r="10521" customFormat="false" ht="15" hidden="false" customHeight="false" outlineLevel="0" collapsed="false">
      <c r="A10521" s="0" t="s">
        <v>7628</v>
      </c>
      <c r="B10521" s="0" t="s">
        <v>33</v>
      </c>
      <c r="C10521" s="0" t="n">
        <v>2009</v>
      </c>
      <c r="D10521" s="0" t="s">
        <v>41</v>
      </c>
      <c r="E10521" s="0" t="s">
        <v>220</v>
      </c>
      <c r="F10521" s="0" t="n">
        <v>0.09</v>
      </c>
      <c r="G10521" s="0" t="n">
        <v>0.01</v>
      </c>
      <c r="H10521" s="0" t="n">
        <v>0</v>
      </c>
      <c r="I10521" s="0" t="n">
        <v>0.01</v>
      </c>
      <c r="J10521" s="0" t="n">
        <v>0.1</v>
      </c>
      <c r="N10521" s="0" t="s">
        <v>35</v>
      </c>
      <c r="P10521" s="0" t="n">
        <f aca="false">IF(AND(OR(Dashboard!$B$5="All",D10521=Dashboard!$B$5),OR(Dashboard!$D$5="All",N10521=Dashboard!$D$5),OR(AND(C10521&lt;&gt;"",C10521&gt;=Dashboard!$F$5,C10521&lt;=Dashboard!$H$5),AND(C10521="",Dashboard!$F$5&lt;=1980,Dashboard!$H$5&gt;=2016))),1,0)</f>
        <v>1</v>
      </c>
      <c r="Q10521" s="0" t="n">
        <f aca="false">J10521*P10521+ROW()*0.00000001</f>
        <v>0.10010521</v>
      </c>
    </row>
    <row r="10522" customFormat="false" ht="15" hidden="false" customHeight="false" outlineLevel="0" collapsed="false">
      <c r="A10522" s="0" t="s">
        <v>1868</v>
      </c>
      <c r="B10522" s="0" t="s">
        <v>144</v>
      </c>
      <c r="C10522" s="0" t="n">
        <v>2004</v>
      </c>
      <c r="D10522" s="0" t="s">
        <v>41</v>
      </c>
      <c r="E10522" s="0" t="s">
        <v>547</v>
      </c>
      <c r="F10522" s="0" t="n">
        <v>0.08</v>
      </c>
      <c r="G10522" s="0" t="n">
        <v>0.02</v>
      </c>
      <c r="H10522" s="0" t="n">
        <v>0</v>
      </c>
      <c r="I10522" s="0" t="n">
        <v>0</v>
      </c>
      <c r="J10522" s="0" t="n">
        <v>0.1</v>
      </c>
      <c r="K10522" s="0" t="n">
        <v>84</v>
      </c>
      <c r="L10522" s="0" t="n">
        <v>8.1</v>
      </c>
      <c r="M10522" s="0" t="s">
        <v>36</v>
      </c>
      <c r="N10522" s="0" t="s">
        <v>66</v>
      </c>
      <c r="O10522" s="0" t="s">
        <v>42</v>
      </c>
      <c r="P10522" s="0" t="n">
        <f aca="false">IF(AND(OR(Dashboard!$B$5="All",D10522=Dashboard!$B$5),OR(Dashboard!$D$5="All",N10522=Dashboard!$D$5),OR(AND(C10522&lt;&gt;"",C10522&gt;=Dashboard!$F$5,C10522&lt;=Dashboard!$H$5),AND(C10522="",Dashboard!$F$5&lt;=1980,Dashboard!$H$5&gt;=2016))),1,0)</f>
        <v>1</v>
      </c>
      <c r="Q10522" s="0" t="n">
        <f aca="false">J10522*P10522+ROW()*0.00000001</f>
        <v>0.10010522</v>
      </c>
    </row>
    <row r="10523" customFormat="false" ht="15" hidden="false" customHeight="false" outlineLevel="0" collapsed="false">
      <c r="A10523" s="0" t="s">
        <v>7629</v>
      </c>
      <c r="B10523" s="0" t="s">
        <v>668</v>
      </c>
      <c r="C10523" s="0" t="n">
        <v>1999</v>
      </c>
      <c r="D10523" s="0" t="s">
        <v>102</v>
      </c>
      <c r="E10523" s="0" t="s">
        <v>4987</v>
      </c>
      <c r="F10523" s="0" t="n">
        <v>0</v>
      </c>
      <c r="G10523" s="0" t="n">
        <v>0</v>
      </c>
      <c r="H10523" s="0" t="n">
        <v>0.1</v>
      </c>
      <c r="I10523" s="0" t="n">
        <v>0</v>
      </c>
      <c r="J10523" s="0" t="n">
        <v>0.1</v>
      </c>
      <c r="N10523" s="0" t="s">
        <v>154</v>
      </c>
      <c r="P10523" s="0" t="n">
        <f aca="false">IF(AND(OR(Dashboard!$B$5="All",D10523=Dashboard!$B$5),OR(Dashboard!$D$5="All",N10523=Dashboard!$D$5),OR(AND(C10523&lt;&gt;"",C10523&gt;=Dashboard!$F$5,C10523&lt;=Dashboard!$H$5),AND(C10523="",Dashboard!$F$5&lt;=1980,Dashboard!$H$5&gt;=2016))),1,0)</f>
        <v>1</v>
      </c>
      <c r="Q10523" s="0" t="n">
        <f aca="false">J10523*P10523+ROW()*0.00000001</f>
        <v>0.10010523</v>
      </c>
    </row>
    <row r="10524" customFormat="false" ht="15" hidden="false" customHeight="false" outlineLevel="0" collapsed="false">
      <c r="A10524" s="0" t="s">
        <v>2523</v>
      </c>
      <c r="B10524" s="0" t="s">
        <v>85</v>
      </c>
      <c r="C10524" s="0" t="n">
        <v>2002</v>
      </c>
      <c r="D10524" s="0" t="s">
        <v>41</v>
      </c>
      <c r="E10524" s="0" t="s">
        <v>124</v>
      </c>
      <c r="F10524" s="0" t="n">
        <v>0.07</v>
      </c>
      <c r="G10524" s="0" t="n">
        <v>0.03</v>
      </c>
      <c r="H10524" s="0" t="n">
        <v>0</v>
      </c>
      <c r="I10524" s="0" t="n">
        <v>0</v>
      </c>
      <c r="J10524" s="0" t="n">
        <v>0.1</v>
      </c>
      <c r="K10524" s="0" t="n">
        <v>58</v>
      </c>
      <c r="M10524" s="0" t="s">
        <v>36</v>
      </c>
      <c r="N10524" s="0" t="s">
        <v>35</v>
      </c>
      <c r="O10524" s="0" t="s">
        <v>53</v>
      </c>
      <c r="P10524" s="0" t="n">
        <f aca="false">IF(AND(OR(Dashboard!$B$5="All",D10524=Dashboard!$B$5),OR(Dashboard!$D$5="All",N10524=Dashboard!$D$5),OR(AND(C10524&lt;&gt;"",C10524&gt;=Dashboard!$F$5,C10524&lt;=Dashboard!$H$5),AND(C10524="",Dashboard!$F$5&lt;=1980,Dashboard!$H$5&gt;=2016))),1,0)</f>
        <v>1</v>
      </c>
      <c r="Q10524" s="0" t="n">
        <f aca="false">J10524*P10524+ROW()*0.00000001</f>
        <v>0.10010524</v>
      </c>
    </row>
    <row r="10525" customFormat="false" ht="15" hidden="false" customHeight="false" outlineLevel="0" collapsed="false">
      <c r="A10525" s="0" t="s">
        <v>1435</v>
      </c>
      <c r="B10525" s="0" t="s">
        <v>144</v>
      </c>
      <c r="C10525" s="0" t="n">
        <v>2005</v>
      </c>
      <c r="D10525" s="0" t="s">
        <v>34</v>
      </c>
      <c r="E10525" s="0" t="s">
        <v>142</v>
      </c>
      <c r="F10525" s="0" t="n">
        <v>0.08</v>
      </c>
      <c r="G10525" s="0" t="n">
        <v>0.02</v>
      </c>
      <c r="H10525" s="0" t="n">
        <v>0</v>
      </c>
      <c r="I10525" s="0" t="n">
        <v>0</v>
      </c>
      <c r="J10525" s="0" t="n">
        <v>0.1</v>
      </c>
      <c r="K10525" s="0" t="n">
        <v>60</v>
      </c>
      <c r="L10525" s="0" t="n">
        <v>8</v>
      </c>
      <c r="M10525" s="0" t="s">
        <v>36</v>
      </c>
      <c r="N10525" s="0" t="s">
        <v>66</v>
      </c>
      <c r="O10525" s="0" t="s">
        <v>53</v>
      </c>
      <c r="P10525" s="0" t="n">
        <f aca="false">IF(AND(OR(Dashboard!$B$5="All",D10525=Dashboard!$B$5),OR(Dashboard!$D$5="All",N10525=Dashboard!$D$5),OR(AND(C10525&lt;&gt;"",C10525&gt;=Dashboard!$F$5,C10525&lt;=Dashboard!$H$5),AND(C10525="",Dashboard!$F$5&lt;=1980,Dashboard!$H$5&gt;=2016))),1,0)</f>
        <v>1</v>
      </c>
      <c r="Q10525" s="0" t="n">
        <f aca="false">J10525*P10525+ROW()*0.00000001</f>
        <v>0.10010525</v>
      </c>
    </row>
    <row r="10526" customFormat="false" ht="15" hidden="false" customHeight="false" outlineLevel="0" collapsed="false">
      <c r="A10526" s="0" t="s">
        <v>7630</v>
      </c>
      <c r="B10526" s="0" t="s">
        <v>164</v>
      </c>
      <c r="C10526" s="0" t="n">
        <v>2011</v>
      </c>
      <c r="D10526" s="0" t="s">
        <v>246</v>
      </c>
      <c r="E10526" s="0" t="s">
        <v>328</v>
      </c>
      <c r="F10526" s="0" t="n">
        <v>0</v>
      </c>
      <c r="G10526" s="0" t="n">
        <v>0</v>
      </c>
      <c r="H10526" s="0" t="n">
        <v>0.1</v>
      </c>
      <c r="I10526" s="0" t="n">
        <v>0</v>
      </c>
      <c r="J10526" s="0" t="n">
        <v>0.1</v>
      </c>
      <c r="N10526" s="0" t="s">
        <v>74</v>
      </c>
      <c r="P10526" s="0" t="n">
        <f aca="false">IF(AND(OR(Dashboard!$B$5="All",D10526=Dashboard!$B$5),OR(Dashboard!$D$5="All",N10526=Dashboard!$D$5),OR(AND(C10526&lt;&gt;"",C10526&gt;=Dashboard!$F$5,C10526&lt;=Dashboard!$H$5),AND(C10526="",Dashboard!$F$5&lt;=1980,Dashboard!$H$5&gt;=2016))),1,0)</f>
        <v>1</v>
      </c>
      <c r="Q10526" s="0" t="n">
        <f aca="false">J10526*P10526+ROW()*0.00000001</f>
        <v>0.10010526</v>
      </c>
    </row>
    <row r="10527" customFormat="false" ht="15" hidden="false" customHeight="false" outlineLevel="0" collapsed="false">
      <c r="A10527" s="0" t="s">
        <v>7631</v>
      </c>
      <c r="B10527" s="0" t="s">
        <v>33</v>
      </c>
      <c r="C10527" s="0" t="n">
        <v>2010</v>
      </c>
      <c r="D10527" s="0" t="s">
        <v>52</v>
      </c>
      <c r="E10527" s="0" t="s">
        <v>72</v>
      </c>
      <c r="F10527" s="0" t="n">
        <v>0.09</v>
      </c>
      <c r="G10527" s="0" t="n">
        <v>0.01</v>
      </c>
      <c r="H10527" s="0" t="n">
        <v>0</v>
      </c>
      <c r="I10527" s="0" t="n">
        <v>0.01</v>
      </c>
      <c r="J10527" s="0" t="n">
        <v>0.1</v>
      </c>
      <c r="M10527" s="0" t="s">
        <v>36</v>
      </c>
      <c r="N10527" s="0" t="s">
        <v>35</v>
      </c>
      <c r="P10527" s="0" t="n">
        <f aca="false">IF(AND(OR(Dashboard!$B$5="All",D10527=Dashboard!$B$5),OR(Dashboard!$D$5="All",N10527=Dashboard!$D$5),OR(AND(C10527&lt;&gt;"",C10527&gt;=Dashboard!$F$5,C10527&lt;=Dashboard!$H$5),AND(C10527="",Dashboard!$F$5&lt;=1980,Dashboard!$H$5&gt;=2016))),1,0)</f>
        <v>1</v>
      </c>
      <c r="Q10527" s="0" t="n">
        <f aca="false">J10527*P10527+ROW()*0.00000001</f>
        <v>0.10010527</v>
      </c>
    </row>
    <row r="10528" customFormat="false" ht="15" hidden="false" customHeight="false" outlineLevel="0" collapsed="false">
      <c r="A10528" s="0" t="s">
        <v>7632</v>
      </c>
      <c r="B10528" s="0" t="s">
        <v>152</v>
      </c>
      <c r="C10528" s="0" t="n">
        <v>2016</v>
      </c>
      <c r="D10528" s="0" t="s">
        <v>58</v>
      </c>
      <c r="E10528" s="0" t="s">
        <v>142</v>
      </c>
      <c r="F10528" s="0" t="n">
        <v>0.02</v>
      </c>
      <c r="G10528" s="0" t="n">
        <v>0.08</v>
      </c>
      <c r="H10528" s="0" t="n">
        <v>0</v>
      </c>
      <c r="I10528" s="0" t="n">
        <v>0.01</v>
      </c>
      <c r="J10528" s="0" t="n">
        <v>0.1</v>
      </c>
      <c r="K10528" s="0" t="n">
        <v>77</v>
      </c>
      <c r="L10528" s="0" t="n">
        <v>5.7</v>
      </c>
      <c r="M10528" s="0" t="s">
        <v>103</v>
      </c>
      <c r="N10528" s="0" t="s">
        <v>152</v>
      </c>
      <c r="O10528" s="0" t="s">
        <v>37</v>
      </c>
      <c r="P10528" s="0" t="n">
        <f aca="false">IF(AND(OR(Dashboard!$B$5="All",D10528=Dashboard!$B$5),OR(Dashboard!$D$5="All",N10528=Dashboard!$D$5),OR(AND(C10528&lt;&gt;"",C10528&gt;=Dashboard!$F$5,C10528&lt;=Dashboard!$H$5),AND(C10528="",Dashboard!$F$5&lt;=1980,Dashboard!$H$5&gt;=2016))),1,0)</f>
        <v>1</v>
      </c>
      <c r="Q10528" s="0" t="n">
        <f aca="false">J10528*P10528+ROW()*0.00000001</f>
        <v>0.10010528</v>
      </c>
    </row>
    <row r="10529" customFormat="false" ht="15" hidden="false" customHeight="false" outlineLevel="0" collapsed="false">
      <c r="A10529" s="0" t="s">
        <v>7633</v>
      </c>
      <c r="B10529" s="0" t="s">
        <v>50</v>
      </c>
      <c r="C10529" s="0" t="n">
        <v>2007</v>
      </c>
      <c r="D10529" s="0" t="s">
        <v>58</v>
      </c>
      <c r="E10529" s="0" t="s">
        <v>220</v>
      </c>
      <c r="F10529" s="0" t="n">
        <v>0</v>
      </c>
      <c r="G10529" s="0" t="n">
        <v>0</v>
      </c>
      <c r="H10529" s="0" t="n">
        <v>0.1</v>
      </c>
      <c r="I10529" s="0" t="n">
        <v>0</v>
      </c>
      <c r="J10529" s="0" t="n">
        <v>0.1</v>
      </c>
      <c r="N10529" s="0" t="s">
        <v>35</v>
      </c>
      <c r="P10529" s="0" t="n">
        <f aca="false">IF(AND(OR(Dashboard!$B$5="All",D10529=Dashboard!$B$5),OR(Dashboard!$D$5="All",N10529=Dashboard!$D$5),OR(AND(C10529&lt;&gt;"",C10529&gt;=Dashboard!$F$5,C10529&lt;=Dashboard!$H$5),AND(C10529="",Dashboard!$F$5&lt;=1980,Dashboard!$H$5&gt;=2016))),1,0)</f>
        <v>1</v>
      </c>
      <c r="Q10529" s="0" t="n">
        <f aca="false">J10529*P10529+ROW()*0.00000001</f>
        <v>0.10010529</v>
      </c>
    </row>
    <row r="10530" customFormat="false" ht="15" hidden="false" customHeight="false" outlineLevel="0" collapsed="false">
      <c r="A10530" s="0" t="s">
        <v>7634</v>
      </c>
      <c r="B10530" s="0" t="s">
        <v>164</v>
      </c>
      <c r="C10530" s="0" t="n">
        <v>2007</v>
      </c>
      <c r="D10530" s="0" t="s">
        <v>246</v>
      </c>
      <c r="E10530" s="0" t="s">
        <v>160</v>
      </c>
      <c r="F10530" s="0" t="n">
        <v>0.09</v>
      </c>
      <c r="G10530" s="0" t="n">
        <v>0</v>
      </c>
      <c r="H10530" s="0" t="n">
        <v>0</v>
      </c>
      <c r="I10530" s="0" t="n">
        <v>0.01</v>
      </c>
      <c r="J10530" s="0" t="n">
        <v>0.1</v>
      </c>
      <c r="N10530" s="0" t="s">
        <v>74</v>
      </c>
      <c r="P10530" s="0" t="n">
        <f aca="false">IF(AND(OR(Dashboard!$B$5="All",D10530=Dashboard!$B$5),OR(Dashboard!$D$5="All",N10530=Dashboard!$D$5),OR(AND(C10530&lt;&gt;"",C10530&gt;=Dashboard!$F$5,C10530&lt;=Dashboard!$H$5),AND(C10530="",Dashboard!$F$5&lt;=1980,Dashboard!$H$5&gt;=2016))),1,0)</f>
        <v>1</v>
      </c>
      <c r="Q10530" s="0" t="n">
        <f aca="false">J10530*P10530+ROW()*0.00000001</f>
        <v>0.1001053</v>
      </c>
    </row>
    <row r="10531" customFormat="false" ht="15" hidden="false" customHeight="false" outlineLevel="0" collapsed="false">
      <c r="A10531" s="0" t="s">
        <v>5529</v>
      </c>
      <c r="B10531" s="0" t="s">
        <v>117</v>
      </c>
      <c r="C10531" s="0" t="n">
        <v>1998</v>
      </c>
      <c r="D10531" s="0" t="s">
        <v>102</v>
      </c>
      <c r="E10531" s="0" t="s">
        <v>449</v>
      </c>
      <c r="F10531" s="0" t="n">
        <v>0.06</v>
      </c>
      <c r="G10531" s="0" t="n">
        <v>0.04</v>
      </c>
      <c r="H10531" s="0" t="n">
        <v>0</v>
      </c>
      <c r="I10531" s="0" t="n">
        <v>0.01</v>
      </c>
      <c r="J10531" s="0" t="n">
        <v>0.1</v>
      </c>
      <c r="N10531" s="0" t="s">
        <v>74</v>
      </c>
      <c r="P10531" s="0" t="n">
        <f aca="false">IF(AND(OR(Dashboard!$B$5="All",D10531=Dashboard!$B$5),OR(Dashboard!$D$5="All",N10531=Dashboard!$D$5),OR(AND(C10531&lt;&gt;"",C10531&gt;=Dashboard!$F$5,C10531&lt;=Dashboard!$H$5),AND(C10531="",Dashboard!$F$5&lt;=1980,Dashboard!$H$5&gt;=2016))),1,0)</f>
        <v>1</v>
      </c>
      <c r="Q10531" s="0" t="n">
        <f aca="false">J10531*P10531+ROW()*0.00000001</f>
        <v>0.10010531</v>
      </c>
    </row>
    <row r="10532" customFormat="false" ht="15" hidden="false" customHeight="false" outlineLevel="0" collapsed="false">
      <c r="A10532" s="0" t="s">
        <v>2707</v>
      </c>
      <c r="B10532" s="0" t="s">
        <v>144</v>
      </c>
      <c r="C10532" s="0" t="n">
        <v>2004</v>
      </c>
      <c r="D10532" s="0" t="s">
        <v>41</v>
      </c>
      <c r="E10532" s="0" t="s">
        <v>418</v>
      </c>
      <c r="F10532" s="0" t="n">
        <v>0.08</v>
      </c>
      <c r="G10532" s="0" t="n">
        <v>0.02</v>
      </c>
      <c r="H10532" s="0" t="n">
        <v>0</v>
      </c>
      <c r="I10532" s="0" t="n">
        <v>0</v>
      </c>
      <c r="J10532" s="0" t="n">
        <v>0.1</v>
      </c>
      <c r="K10532" s="0" t="n">
        <v>63</v>
      </c>
      <c r="L10532" s="0" t="n">
        <v>6.2</v>
      </c>
      <c r="M10532" s="0" t="s">
        <v>36</v>
      </c>
      <c r="N10532" s="0" t="s">
        <v>66</v>
      </c>
      <c r="O10532" s="0" t="s">
        <v>67</v>
      </c>
      <c r="P10532" s="0" t="n">
        <f aca="false">IF(AND(OR(Dashboard!$B$5="All",D10532=Dashboard!$B$5),OR(Dashboard!$D$5="All",N10532=Dashboard!$D$5),OR(AND(C10532&lt;&gt;"",C10532&gt;=Dashboard!$F$5,C10532&lt;=Dashboard!$H$5),AND(C10532="",Dashboard!$F$5&lt;=1980,Dashboard!$H$5&gt;=2016))),1,0)</f>
        <v>1</v>
      </c>
      <c r="Q10532" s="0" t="n">
        <f aca="false">J10532*P10532+ROW()*0.00000001</f>
        <v>0.10010532</v>
      </c>
    </row>
    <row r="10533" customFormat="false" ht="15" hidden="false" customHeight="false" outlineLevel="0" collapsed="false">
      <c r="A10533" s="0" t="s">
        <v>7635</v>
      </c>
      <c r="B10533" s="0" t="s">
        <v>50</v>
      </c>
      <c r="C10533" s="0" t="n">
        <v>2008</v>
      </c>
      <c r="D10533" s="0" t="s">
        <v>71</v>
      </c>
      <c r="E10533" s="0" t="s">
        <v>257</v>
      </c>
      <c r="F10533" s="0" t="n">
        <v>0.1</v>
      </c>
      <c r="G10533" s="0" t="n">
        <v>0</v>
      </c>
      <c r="H10533" s="0" t="n">
        <v>0</v>
      </c>
      <c r="I10533" s="0" t="n">
        <v>0.01</v>
      </c>
      <c r="J10533" s="0" t="n">
        <v>0.1</v>
      </c>
      <c r="M10533" s="0" t="s">
        <v>125</v>
      </c>
      <c r="N10533" s="0" t="s">
        <v>35</v>
      </c>
      <c r="P10533" s="0" t="n">
        <f aca="false">IF(AND(OR(Dashboard!$B$5="All",D10533=Dashboard!$B$5),OR(Dashboard!$D$5="All",N10533=Dashboard!$D$5),OR(AND(C10533&lt;&gt;"",C10533&gt;=Dashboard!$F$5,C10533&lt;=Dashboard!$H$5),AND(C10533="",Dashboard!$F$5&lt;=1980,Dashboard!$H$5&gt;=2016))),1,0)</f>
        <v>1</v>
      </c>
      <c r="Q10533" s="0" t="n">
        <f aca="false">J10533*P10533+ROW()*0.00000001</f>
        <v>0.10010533</v>
      </c>
    </row>
    <row r="10534" customFormat="false" ht="15" hidden="false" customHeight="false" outlineLevel="0" collapsed="false">
      <c r="A10534" s="0" t="s">
        <v>6430</v>
      </c>
      <c r="B10534" s="0" t="s">
        <v>64</v>
      </c>
      <c r="C10534" s="0" t="n">
        <v>2008</v>
      </c>
      <c r="D10534" s="0" t="s">
        <v>34</v>
      </c>
      <c r="E10534" s="0" t="s">
        <v>649</v>
      </c>
      <c r="F10534" s="0" t="n">
        <v>0.08</v>
      </c>
      <c r="G10534" s="0" t="n">
        <v>0.01</v>
      </c>
      <c r="H10534" s="0" t="n">
        <v>0</v>
      </c>
      <c r="I10534" s="0" t="n">
        <v>0.01</v>
      </c>
      <c r="J10534" s="0" t="n">
        <v>0.1</v>
      </c>
      <c r="K10534" s="0" t="n">
        <v>68</v>
      </c>
      <c r="L10534" s="0" t="n">
        <v>7.2</v>
      </c>
      <c r="M10534" s="0" t="s">
        <v>73</v>
      </c>
      <c r="N10534" s="0" t="s">
        <v>66</v>
      </c>
      <c r="O10534" s="0" t="s">
        <v>67</v>
      </c>
      <c r="P10534" s="0" t="n">
        <f aca="false">IF(AND(OR(Dashboard!$B$5="All",D10534=Dashboard!$B$5),OR(Dashboard!$D$5="All",N10534=Dashboard!$D$5),OR(AND(C10534&lt;&gt;"",C10534&gt;=Dashboard!$F$5,C10534&lt;=Dashboard!$H$5),AND(C10534="",Dashboard!$F$5&lt;=1980,Dashboard!$H$5&gt;=2016))),1,0)</f>
        <v>1</v>
      </c>
      <c r="Q10534" s="0" t="n">
        <f aca="false">J10534*P10534+ROW()*0.00000001</f>
        <v>0.10010534</v>
      </c>
    </row>
    <row r="10535" customFormat="false" ht="15" hidden="false" customHeight="false" outlineLevel="0" collapsed="false">
      <c r="A10535" s="0" t="s">
        <v>7636</v>
      </c>
      <c r="B10535" s="0" t="s">
        <v>50</v>
      </c>
      <c r="C10535" s="0" t="n">
        <v>2009</v>
      </c>
      <c r="D10535" s="0" t="s">
        <v>52</v>
      </c>
      <c r="E10535" s="0" t="s">
        <v>560</v>
      </c>
      <c r="F10535" s="0" t="n">
        <v>0.09</v>
      </c>
      <c r="G10535" s="0" t="n">
        <v>0</v>
      </c>
      <c r="H10535" s="0" t="n">
        <v>0</v>
      </c>
      <c r="I10535" s="0" t="n">
        <v>0.01</v>
      </c>
      <c r="J10535" s="0" t="n">
        <v>0.1</v>
      </c>
      <c r="M10535" s="0" t="s">
        <v>36</v>
      </c>
      <c r="N10535" s="0" t="s">
        <v>35</v>
      </c>
      <c r="P10535" s="0" t="n">
        <f aca="false">IF(AND(OR(Dashboard!$B$5="All",D10535=Dashboard!$B$5),OR(Dashboard!$D$5="All",N10535=Dashboard!$D$5),OR(AND(C10535&lt;&gt;"",C10535&gt;=Dashboard!$F$5,C10535&lt;=Dashboard!$H$5),AND(C10535="",Dashboard!$F$5&lt;=1980,Dashboard!$H$5&gt;=2016))),1,0)</f>
        <v>1</v>
      </c>
      <c r="Q10535" s="0" t="n">
        <f aca="false">J10535*P10535+ROW()*0.00000001</f>
        <v>0.10010535</v>
      </c>
    </row>
    <row r="10536" customFormat="false" ht="15" hidden="false" customHeight="false" outlineLevel="0" collapsed="false">
      <c r="A10536" s="0" t="s">
        <v>7637</v>
      </c>
      <c r="B10536" s="0" t="s">
        <v>668</v>
      </c>
      <c r="C10536" s="0" t="n">
        <v>1999</v>
      </c>
      <c r="D10536" s="0" t="s">
        <v>114</v>
      </c>
      <c r="E10536" s="0" t="s">
        <v>91</v>
      </c>
      <c r="F10536" s="0" t="n">
        <v>0</v>
      </c>
      <c r="G10536" s="0" t="n">
        <v>0</v>
      </c>
      <c r="H10536" s="0" t="n">
        <v>0.1</v>
      </c>
      <c r="I10536" s="0" t="n">
        <v>0</v>
      </c>
      <c r="J10536" s="0" t="n">
        <v>0.1</v>
      </c>
      <c r="N10536" s="0" t="s">
        <v>154</v>
      </c>
      <c r="P10536" s="0" t="n">
        <f aca="false">IF(AND(OR(Dashboard!$B$5="All",D10536=Dashboard!$B$5),OR(Dashboard!$D$5="All",N10536=Dashboard!$D$5),OR(AND(C10536&lt;&gt;"",C10536&gt;=Dashboard!$F$5,C10536&lt;=Dashboard!$H$5),AND(C10536="",Dashboard!$F$5&lt;=1980,Dashboard!$H$5&gt;=2016))),1,0)</f>
        <v>1</v>
      </c>
      <c r="Q10536" s="0" t="n">
        <f aca="false">J10536*P10536+ROW()*0.00000001</f>
        <v>0.10010536</v>
      </c>
    </row>
    <row r="10537" customFormat="false" ht="15" hidden="false" customHeight="false" outlineLevel="0" collapsed="false">
      <c r="A10537" s="0" t="s">
        <v>7638</v>
      </c>
      <c r="B10537" s="0" t="s">
        <v>117</v>
      </c>
      <c r="C10537" s="0" t="n">
        <v>1995</v>
      </c>
      <c r="D10537" s="0" t="s">
        <v>71</v>
      </c>
      <c r="E10537" s="0" t="s">
        <v>5843</v>
      </c>
      <c r="F10537" s="0" t="n">
        <v>0.06</v>
      </c>
      <c r="G10537" s="0" t="n">
        <v>0.04</v>
      </c>
      <c r="H10537" s="0" t="n">
        <v>0</v>
      </c>
      <c r="I10537" s="0" t="n">
        <v>0.01</v>
      </c>
      <c r="J10537" s="0" t="n">
        <v>0.1</v>
      </c>
      <c r="N10537" s="0" t="s">
        <v>74</v>
      </c>
      <c r="P10537" s="0" t="n">
        <f aca="false">IF(AND(OR(Dashboard!$B$5="All",D10537=Dashboard!$B$5),OR(Dashboard!$D$5="All",N10537=Dashboard!$D$5),OR(AND(C10537&lt;&gt;"",C10537&gt;=Dashboard!$F$5,C10537&lt;=Dashboard!$H$5),AND(C10537="",Dashboard!$F$5&lt;=1980,Dashboard!$H$5&gt;=2016))),1,0)</f>
        <v>1</v>
      </c>
      <c r="Q10537" s="0" t="n">
        <f aca="false">J10537*P10537+ROW()*0.00000001</f>
        <v>0.10010537</v>
      </c>
    </row>
    <row r="10538" customFormat="false" ht="15" hidden="false" customHeight="false" outlineLevel="0" collapsed="false">
      <c r="A10538" s="0" t="s">
        <v>7639</v>
      </c>
      <c r="B10538" s="0" t="s">
        <v>50</v>
      </c>
      <c r="C10538" s="0" t="n">
        <v>2009</v>
      </c>
      <c r="D10538" s="0" t="s">
        <v>114</v>
      </c>
      <c r="E10538" s="0" t="s">
        <v>220</v>
      </c>
      <c r="F10538" s="0" t="n">
        <v>0.09</v>
      </c>
      <c r="G10538" s="0" t="n">
        <v>0</v>
      </c>
      <c r="H10538" s="0" t="n">
        <v>0</v>
      </c>
      <c r="I10538" s="0" t="n">
        <v>0.01</v>
      </c>
      <c r="J10538" s="0" t="n">
        <v>0.1</v>
      </c>
      <c r="K10538" s="0" t="n">
        <v>56</v>
      </c>
      <c r="L10538" s="0" t="n">
        <v>8.8</v>
      </c>
      <c r="M10538" s="0" t="s">
        <v>103</v>
      </c>
      <c r="N10538" s="0" t="s">
        <v>35</v>
      </c>
      <c r="O10538" s="0" t="s">
        <v>53</v>
      </c>
      <c r="P10538" s="0" t="n">
        <f aca="false">IF(AND(OR(Dashboard!$B$5="All",D10538=Dashboard!$B$5),OR(Dashboard!$D$5="All",N10538=Dashboard!$D$5),OR(AND(C10538&lt;&gt;"",C10538&gt;=Dashboard!$F$5,C10538&lt;=Dashboard!$H$5),AND(C10538="",Dashboard!$F$5&lt;=1980,Dashboard!$H$5&gt;=2016))),1,0)</f>
        <v>1</v>
      </c>
      <c r="Q10538" s="0" t="n">
        <f aca="false">J10538*P10538+ROW()*0.00000001</f>
        <v>0.10010538</v>
      </c>
    </row>
    <row r="10539" customFormat="false" ht="15" hidden="false" customHeight="false" outlineLevel="0" collapsed="false">
      <c r="A10539" s="0" t="s">
        <v>7640</v>
      </c>
      <c r="B10539" s="0" t="s">
        <v>164</v>
      </c>
      <c r="C10539" s="0" t="n">
        <v>2007</v>
      </c>
      <c r="D10539" s="0" t="s">
        <v>71</v>
      </c>
      <c r="E10539" s="0" t="s">
        <v>91</v>
      </c>
      <c r="F10539" s="0" t="n">
        <v>0.09</v>
      </c>
      <c r="G10539" s="0" t="n">
        <v>0</v>
      </c>
      <c r="H10539" s="0" t="n">
        <v>0</v>
      </c>
      <c r="I10539" s="0" t="n">
        <v>0.01</v>
      </c>
      <c r="J10539" s="0" t="n">
        <v>0.1</v>
      </c>
      <c r="K10539" s="0" t="n">
        <v>60</v>
      </c>
      <c r="M10539" s="0" t="s">
        <v>36</v>
      </c>
      <c r="N10539" s="0" t="s">
        <v>74</v>
      </c>
      <c r="O10539" s="0" t="s">
        <v>53</v>
      </c>
      <c r="P10539" s="0" t="n">
        <f aca="false">IF(AND(OR(Dashboard!$B$5="All",D10539=Dashboard!$B$5),OR(Dashboard!$D$5="All",N10539=Dashboard!$D$5),OR(AND(C10539&lt;&gt;"",C10539&gt;=Dashboard!$F$5,C10539&lt;=Dashboard!$H$5),AND(C10539="",Dashboard!$F$5&lt;=1980,Dashboard!$H$5&gt;=2016))),1,0)</f>
        <v>1</v>
      </c>
      <c r="Q10539" s="0" t="n">
        <f aca="false">J10539*P10539+ROW()*0.00000001</f>
        <v>0.10010539</v>
      </c>
    </row>
    <row r="10540" customFormat="false" ht="15" hidden="false" customHeight="false" outlineLevel="0" collapsed="false">
      <c r="A10540" s="0" t="s">
        <v>7357</v>
      </c>
      <c r="B10540" s="0" t="s">
        <v>144</v>
      </c>
      <c r="C10540" s="0" t="n">
        <v>2003</v>
      </c>
      <c r="D10540" s="0" t="s">
        <v>102</v>
      </c>
      <c r="E10540" s="0" t="s">
        <v>211</v>
      </c>
      <c r="F10540" s="0" t="n">
        <v>0.08</v>
      </c>
      <c r="G10540" s="0" t="n">
        <v>0.02</v>
      </c>
      <c r="H10540" s="0" t="n">
        <v>0</v>
      </c>
      <c r="I10540" s="0" t="n">
        <v>0</v>
      </c>
      <c r="J10540" s="0" t="n">
        <v>0.1</v>
      </c>
      <c r="K10540" s="0" t="n">
        <v>80</v>
      </c>
      <c r="L10540" s="0" t="n">
        <v>8.7</v>
      </c>
      <c r="M10540" s="0" t="s">
        <v>103</v>
      </c>
      <c r="N10540" s="0" t="s">
        <v>66</v>
      </c>
      <c r="O10540" s="0" t="s">
        <v>37</v>
      </c>
      <c r="P10540" s="0" t="n">
        <f aca="false">IF(AND(OR(Dashboard!$B$5="All",D10540=Dashboard!$B$5),OR(Dashboard!$D$5="All",N10540=Dashboard!$D$5),OR(AND(C10540&lt;&gt;"",C10540&gt;=Dashboard!$F$5,C10540&lt;=Dashboard!$H$5),AND(C10540="",Dashboard!$F$5&lt;=1980,Dashboard!$H$5&gt;=2016))),1,0)</f>
        <v>1</v>
      </c>
      <c r="Q10540" s="0" t="n">
        <f aca="false">J10540*P10540+ROW()*0.00000001</f>
        <v>0.1001054</v>
      </c>
    </row>
    <row r="10541" customFormat="false" ht="15" hidden="false" customHeight="false" outlineLevel="0" collapsed="false">
      <c r="A10541" s="0" t="s">
        <v>7641</v>
      </c>
      <c r="B10541" s="0" t="s">
        <v>33</v>
      </c>
      <c r="C10541" s="0" t="n">
        <v>2012</v>
      </c>
      <c r="D10541" s="0" t="s">
        <v>46</v>
      </c>
      <c r="E10541" s="0" t="s">
        <v>599</v>
      </c>
      <c r="F10541" s="0" t="n">
        <v>0</v>
      </c>
      <c r="G10541" s="0" t="n">
        <v>0</v>
      </c>
      <c r="H10541" s="0" t="n">
        <v>0.1</v>
      </c>
      <c r="I10541" s="0" t="n">
        <v>0</v>
      </c>
      <c r="J10541" s="0" t="n">
        <v>0.1</v>
      </c>
      <c r="N10541" s="0" t="s">
        <v>35</v>
      </c>
      <c r="P10541" s="0" t="n">
        <f aca="false">IF(AND(OR(Dashboard!$B$5="All",D10541=Dashboard!$B$5),OR(Dashboard!$D$5="All",N10541=Dashboard!$D$5),OR(AND(C10541&lt;&gt;"",C10541&gt;=Dashboard!$F$5,C10541&lt;=Dashboard!$H$5),AND(C10541="",Dashboard!$F$5&lt;=1980,Dashboard!$H$5&gt;=2016))),1,0)</f>
        <v>1</v>
      </c>
      <c r="Q10541" s="0" t="n">
        <f aca="false">J10541*P10541+ROW()*0.00000001</f>
        <v>0.10010541</v>
      </c>
    </row>
    <row r="10542" customFormat="false" ht="15" hidden="false" customHeight="false" outlineLevel="0" collapsed="false">
      <c r="A10542" s="0" t="s">
        <v>3741</v>
      </c>
      <c r="B10542" s="0" t="s">
        <v>70</v>
      </c>
      <c r="C10542" s="0" t="n">
        <v>2011</v>
      </c>
      <c r="D10542" s="0" t="s">
        <v>71</v>
      </c>
      <c r="E10542" s="0" t="s">
        <v>220</v>
      </c>
      <c r="F10542" s="0" t="n">
        <v>0</v>
      </c>
      <c r="G10542" s="0" t="n">
        <v>0</v>
      </c>
      <c r="H10542" s="0" t="n">
        <v>0.1</v>
      </c>
      <c r="I10542" s="0" t="n">
        <v>0</v>
      </c>
      <c r="J10542" s="0" t="n">
        <v>0.1</v>
      </c>
      <c r="N10542" s="0" t="s">
        <v>74</v>
      </c>
      <c r="P10542" s="0" t="n">
        <f aca="false">IF(AND(OR(Dashboard!$B$5="All",D10542=Dashboard!$B$5),OR(Dashboard!$D$5="All",N10542=Dashboard!$D$5),OR(AND(C10542&lt;&gt;"",C10542&gt;=Dashboard!$F$5,C10542&lt;=Dashboard!$H$5),AND(C10542="",Dashboard!$F$5&lt;=1980,Dashboard!$H$5&gt;=2016))),1,0)</f>
        <v>1</v>
      </c>
      <c r="Q10542" s="0" t="n">
        <f aca="false">J10542*P10542+ROW()*0.00000001</f>
        <v>0.10010542</v>
      </c>
    </row>
    <row r="10543" customFormat="false" ht="15" hidden="false" customHeight="false" outlineLevel="0" collapsed="false">
      <c r="A10543" s="0" t="s">
        <v>3821</v>
      </c>
      <c r="B10543" s="0" t="s">
        <v>186</v>
      </c>
      <c r="C10543" s="0" t="n">
        <v>2002</v>
      </c>
      <c r="D10543" s="0" t="s">
        <v>71</v>
      </c>
      <c r="E10543" s="0" t="s">
        <v>229</v>
      </c>
      <c r="F10543" s="0" t="n">
        <v>0.08</v>
      </c>
      <c r="G10543" s="0" t="n">
        <v>0.02</v>
      </c>
      <c r="H10543" s="0" t="n">
        <v>0</v>
      </c>
      <c r="I10543" s="0" t="n">
        <v>0</v>
      </c>
      <c r="J10543" s="0" t="n">
        <v>0.1</v>
      </c>
      <c r="K10543" s="0" t="n">
        <v>70</v>
      </c>
      <c r="L10543" s="0" t="n">
        <v>7.6</v>
      </c>
      <c r="M10543" s="0" t="s">
        <v>73</v>
      </c>
      <c r="N10543" s="0" t="s">
        <v>35</v>
      </c>
      <c r="O10543" s="0" t="s">
        <v>67</v>
      </c>
      <c r="P10543" s="0" t="n">
        <f aca="false">IF(AND(OR(Dashboard!$B$5="All",D10543=Dashboard!$B$5),OR(Dashboard!$D$5="All",N10543=Dashboard!$D$5),OR(AND(C10543&lt;&gt;"",C10543&gt;=Dashboard!$F$5,C10543&lt;=Dashboard!$H$5),AND(C10543="",Dashboard!$F$5&lt;=1980,Dashboard!$H$5&gt;=2016))),1,0)</f>
        <v>1</v>
      </c>
      <c r="Q10543" s="0" t="n">
        <f aca="false">J10543*P10543+ROW()*0.00000001</f>
        <v>0.10010543</v>
      </c>
    </row>
    <row r="10544" customFormat="false" ht="15" hidden="false" customHeight="false" outlineLevel="0" collapsed="false">
      <c r="A10544" s="0" t="s">
        <v>7642</v>
      </c>
      <c r="B10544" s="0" t="s">
        <v>50</v>
      </c>
      <c r="C10544" s="0" t="n">
        <v>2007</v>
      </c>
      <c r="D10544" s="0" t="s">
        <v>52</v>
      </c>
      <c r="E10544" s="0" t="s">
        <v>7643</v>
      </c>
      <c r="F10544" s="0" t="n">
        <v>0</v>
      </c>
      <c r="G10544" s="0" t="n">
        <v>0</v>
      </c>
      <c r="H10544" s="0" t="n">
        <v>0.1</v>
      </c>
      <c r="I10544" s="0" t="n">
        <v>0</v>
      </c>
      <c r="J10544" s="0" t="n">
        <v>0.1</v>
      </c>
      <c r="N10544" s="0" t="s">
        <v>35</v>
      </c>
      <c r="P10544" s="0" t="n">
        <f aca="false">IF(AND(OR(Dashboard!$B$5="All",D10544=Dashboard!$B$5),OR(Dashboard!$D$5="All",N10544=Dashboard!$D$5),OR(AND(C10544&lt;&gt;"",C10544&gt;=Dashboard!$F$5,C10544&lt;=Dashboard!$H$5),AND(C10544="",Dashboard!$F$5&lt;=1980,Dashboard!$H$5&gt;=2016))),1,0)</f>
        <v>1</v>
      </c>
      <c r="Q10544" s="0" t="n">
        <f aca="false">J10544*P10544+ROW()*0.00000001</f>
        <v>0.10010544</v>
      </c>
    </row>
    <row r="10545" customFormat="false" ht="15" hidden="false" customHeight="false" outlineLevel="0" collapsed="false">
      <c r="A10545" s="0" t="s">
        <v>7644</v>
      </c>
      <c r="B10545" s="0" t="s">
        <v>50</v>
      </c>
      <c r="C10545" s="0" t="n">
        <v>2007</v>
      </c>
      <c r="D10545" s="0" t="s">
        <v>48</v>
      </c>
      <c r="E10545" s="0" t="s">
        <v>154</v>
      </c>
      <c r="F10545" s="0" t="n">
        <v>0.09</v>
      </c>
      <c r="G10545" s="0" t="n">
        <v>0</v>
      </c>
      <c r="H10545" s="0" t="n">
        <v>0</v>
      </c>
      <c r="I10545" s="0" t="n">
        <v>0.01</v>
      </c>
      <c r="J10545" s="0" t="n">
        <v>0.1</v>
      </c>
      <c r="K10545" s="0" t="n">
        <v>61</v>
      </c>
      <c r="M10545" s="0" t="s">
        <v>36</v>
      </c>
      <c r="N10545" s="0" t="s">
        <v>35</v>
      </c>
      <c r="O10545" s="0" t="s">
        <v>67</v>
      </c>
      <c r="P10545" s="0" t="n">
        <f aca="false">IF(AND(OR(Dashboard!$B$5="All",D10545=Dashboard!$B$5),OR(Dashboard!$D$5="All",N10545=Dashboard!$D$5),OR(AND(C10545&lt;&gt;"",C10545&gt;=Dashboard!$F$5,C10545&lt;=Dashboard!$H$5),AND(C10545="",Dashboard!$F$5&lt;=1980,Dashboard!$H$5&gt;=2016))),1,0)</f>
        <v>1</v>
      </c>
      <c r="Q10545" s="0" t="n">
        <f aca="false">J10545*P10545+ROW()*0.00000001</f>
        <v>0.10010545</v>
      </c>
    </row>
    <row r="10546" customFormat="false" ht="15" hidden="false" customHeight="false" outlineLevel="0" collapsed="false">
      <c r="A10546" s="0" t="s">
        <v>7645</v>
      </c>
      <c r="B10546" s="0" t="s">
        <v>117</v>
      </c>
      <c r="C10546" s="0" t="n">
        <v>1999</v>
      </c>
      <c r="D10546" s="0" t="s">
        <v>71</v>
      </c>
      <c r="E10546" s="0" t="s">
        <v>257</v>
      </c>
      <c r="F10546" s="0" t="n">
        <v>0.06</v>
      </c>
      <c r="G10546" s="0" t="n">
        <v>0.04</v>
      </c>
      <c r="H10546" s="0" t="n">
        <v>0</v>
      </c>
      <c r="I10546" s="0" t="n">
        <v>0.01</v>
      </c>
      <c r="J10546" s="0" t="n">
        <v>0.1</v>
      </c>
      <c r="N10546" s="0" t="s">
        <v>74</v>
      </c>
      <c r="P10546" s="0" t="n">
        <f aca="false">IF(AND(OR(Dashboard!$B$5="All",D10546=Dashboard!$B$5),OR(Dashboard!$D$5="All",N10546=Dashboard!$D$5),OR(AND(C10546&lt;&gt;"",C10546&gt;=Dashboard!$F$5,C10546&lt;=Dashboard!$H$5),AND(C10546="",Dashboard!$F$5&lt;=1980,Dashboard!$H$5&gt;=2016))),1,0)</f>
        <v>1</v>
      </c>
      <c r="Q10546" s="0" t="n">
        <f aca="false">J10546*P10546+ROW()*0.00000001</f>
        <v>0.10010546</v>
      </c>
    </row>
    <row r="10547" customFormat="false" ht="15" hidden="false" customHeight="false" outlineLevel="0" collapsed="false">
      <c r="A10547" s="0" t="s">
        <v>7646</v>
      </c>
      <c r="B10547" s="0" t="s">
        <v>50</v>
      </c>
      <c r="C10547" s="0" t="n">
        <v>2011</v>
      </c>
      <c r="D10547" s="0" t="s">
        <v>52</v>
      </c>
      <c r="E10547" s="0" t="s">
        <v>195</v>
      </c>
      <c r="F10547" s="0" t="n">
        <v>0.06</v>
      </c>
      <c r="G10547" s="0" t="n">
        <v>0.03</v>
      </c>
      <c r="H10547" s="0" t="n">
        <v>0</v>
      </c>
      <c r="I10547" s="0" t="n">
        <v>0.01</v>
      </c>
      <c r="J10547" s="0" t="n">
        <v>0.1</v>
      </c>
      <c r="M10547" s="0" t="s">
        <v>125</v>
      </c>
      <c r="N10547" s="0" t="s">
        <v>35</v>
      </c>
      <c r="P10547" s="0" t="n">
        <f aca="false">IF(AND(OR(Dashboard!$B$5="All",D10547=Dashboard!$B$5),OR(Dashboard!$D$5="All",N10547=Dashboard!$D$5),OR(AND(C10547&lt;&gt;"",C10547&gt;=Dashboard!$F$5,C10547&lt;=Dashboard!$H$5),AND(C10547="",Dashboard!$F$5&lt;=1980,Dashboard!$H$5&gt;=2016))),1,0)</f>
        <v>1</v>
      </c>
      <c r="Q10547" s="0" t="n">
        <f aca="false">J10547*P10547+ROW()*0.00000001</f>
        <v>0.10010547</v>
      </c>
    </row>
    <row r="10548" customFormat="false" ht="15" hidden="false" customHeight="false" outlineLevel="0" collapsed="false">
      <c r="A10548" s="0" t="s">
        <v>7647</v>
      </c>
      <c r="B10548" s="0" t="s">
        <v>33</v>
      </c>
      <c r="C10548" s="0" t="n">
        <v>2009</v>
      </c>
      <c r="D10548" s="0" t="s">
        <v>246</v>
      </c>
      <c r="E10548" s="0" t="s">
        <v>328</v>
      </c>
      <c r="F10548" s="0" t="n">
        <v>0</v>
      </c>
      <c r="G10548" s="0" t="n">
        <v>0</v>
      </c>
      <c r="H10548" s="0" t="n">
        <v>0.1</v>
      </c>
      <c r="I10548" s="0" t="n">
        <v>0</v>
      </c>
      <c r="J10548" s="0" t="n">
        <v>0.1</v>
      </c>
      <c r="N10548" s="0" t="s">
        <v>35</v>
      </c>
      <c r="P10548" s="0" t="n">
        <f aca="false">IF(AND(OR(Dashboard!$B$5="All",D10548=Dashboard!$B$5),OR(Dashboard!$D$5="All",N10548=Dashboard!$D$5),OR(AND(C10548&lt;&gt;"",C10548&gt;=Dashboard!$F$5,C10548&lt;=Dashboard!$H$5),AND(C10548="",Dashboard!$F$5&lt;=1980,Dashboard!$H$5&gt;=2016))),1,0)</f>
        <v>1</v>
      </c>
      <c r="Q10548" s="0" t="n">
        <f aca="false">J10548*P10548+ROW()*0.00000001</f>
        <v>0.10010548</v>
      </c>
    </row>
    <row r="10549" customFormat="false" ht="15" hidden="false" customHeight="false" outlineLevel="0" collapsed="false">
      <c r="A10549" s="0" t="s">
        <v>7648</v>
      </c>
      <c r="B10549" s="0" t="s">
        <v>50</v>
      </c>
      <c r="C10549" s="0" t="n">
        <v>2007</v>
      </c>
      <c r="D10549" s="0" t="s">
        <v>52</v>
      </c>
      <c r="E10549" s="0" t="s">
        <v>5681</v>
      </c>
      <c r="F10549" s="0" t="n">
        <v>0</v>
      </c>
      <c r="G10549" s="0" t="n">
        <v>0</v>
      </c>
      <c r="H10549" s="0" t="n">
        <v>0.1</v>
      </c>
      <c r="I10549" s="0" t="n">
        <v>0</v>
      </c>
      <c r="J10549" s="0" t="n">
        <v>0.1</v>
      </c>
      <c r="N10549" s="0" t="s">
        <v>35</v>
      </c>
      <c r="P10549" s="0" t="n">
        <f aca="false">IF(AND(OR(Dashboard!$B$5="All",D10549=Dashboard!$B$5),OR(Dashboard!$D$5="All",N10549=Dashboard!$D$5),OR(AND(C10549&lt;&gt;"",C10549&gt;=Dashboard!$F$5,C10549&lt;=Dashboard!$H$5),AND(C10549="",Dashboard!$F$5&lt;=1980,Dashboard!$H$5&gt;=2016))),1,0)</f>
        <v>1</v>
      </c>
      <c r="Q10549" s="0" t="n">
        <f aca="false">J10549*P10549+ROW()*0.00000001</f>
        <v>0.10010549</v>
      </c>
    </row>
    <row r="10550" customFormat="false" ht="15" hidden="false" customHeight="false" outlineLevel="0" collapsed="false">
      <c r="A10550" s="0" t="s">
        <v>7463</v>
      </c>
      <c r="B10550" s="0" t="s">
        <v>70</v>
      </c>
      <c r="C10550" s="0" t="n">
        <v>2010</v>
      </c>
      <c r="D10550" s="0" t="s">
        <v>34</v>
      </c>
      <c r="E10550" s="0" t="s">
        <v>7373</v>
      </c>
      <c r="F10550" s="0" t="n">
        <v>0</v>
      </c>
      <c r="G10550" s="0" t="n">
        <v>0.08</v>
      </c>
      <c r="H10550" s="0" t="n">
        <v>0</v>
      </c>
      <c r="I10550" s="0" t="n">
        <v>0.02</v>
      </c>
      <c r="J10550" s="0" t="n">
        <v>0.1</v>
      </c>
      <c r="N10550" s="0" t="s">
        <v>74</v>
      </c>
      <c r="P10550" s="0" t="n">
        <f aca="false">IF(AND(OR(Dashboard!$B$5="All",D10550=Dashboard!$B$5),OR(Dashboard!$D$5="All",N10550=Dashboard!$D$5),OR(AND(C10550&lt;&gt;"",C10550&gt;=Dashboard!$F$5,C10550&lt;=Dashboard!$H$5),AND(C10550="",Dashboard!$F$5&lt;=1980,Dashboard!$H$5&gt;=2016))),1,0)</f>
        <v>1</v>
      </c>
      <c r="Q10550" s="0" t="n">
        <f aca="false">J10550*P10550+ROW()*0.00000001</f>
        <v>0.1001055</v>
      </c>
    </row>
    <row r="10551" customFormat="false" ht="15" hidden="false" customHeight="false" outlineLevel="0" collapsed="false">
      <c r="A10551" s="0" t="s">
        <v>5904</v>
      </c>
      <c r="B10551" s="0" t="s">
        <v>33</v>
      </c>
      <c r="C10551" s="0" t="n">
        <v>2011</v>
      </c>
      <c r="D10551" s="0" t="s">
        <v>56</v>
      </c>
      <c r="E10551" s="0" t="s">
        <v>3501</v>
      </c>
      <c r="F10551" s="0" t="n">
        <v>0.09</v>
      </c>
      <c r="G10551" s="0" t="n">
        <v>0</v>
      </c>
      <c r="H10551" s="0" t="n">
        <v>0</v>
      </c>
      <c r="I10551" s="0" t="n">
        <v>0.01</v>
      </c>
      <c r="J10551" s="0" t="n">
        <v>0.1</v>
      </c>
      <c r="M10551" s="0" t="s">
        <v>103</v>
      </c>
      <c r="N10551" s="0" t="s">
        <v>35</v>
      </c>
      <c r="P10551" s="0" t="n">
        <f aca="false">IF(AND(OR(Dashboard!$B$5="All",D10551=Dashboard!$B$5),OR(Dashboard!$D$5="All",N10551=Dashboard!$D$5),OR(AND(C10551&lt;&gt;"",C10551&gt;=Dashboard!$F$5,C10551&lt;=Dashboard!$H$5),AND(C10551="",Dashboard!$F$5&lt;=1980,Dashboard!$H$5&gt;=2016))),1,0)</f>
        <v>1</v>
      </c>
      <c r="Q10551" s="0" t="n">
        <f aca="false">J10551*P10551+ROW()*0.00000001</f>
        <v>0.10010551</v>
      </c>
    </row>
    <row r="10552" customFormat="false" ht="15" hidden="false" customHeight="false" outlineLevel="0" collapsed="false">
      <c r="A10552" s="0" t="s">
        <v>7649</v>
      </c>
      <c r="B10552" s="0" t="s">
        <v>76</v>
      </c>
      <c r="C10552" s="0" t="n">
        <v>2003</v>
      </c>
      <c r="D10552" s="0" t="s">
        <v>41</v>
      </c>
      <c r="E10552" s="0" t="s">
        <v>649</v>
      </c>
      <c r="F10552" s="0" t="n">
        <v>0.05</v>
      </c>
      <c r="G10552" s="0" t="n">
        <v>0.04</v>
      </c>
      <c r="H10552" s="0" t="n">
        <v>0</v>
      </c>
      <c r="I10552" s="0" t="n">
        <v>0.01</v>
      </c>
      <c r="J10552" s="0" t="n">
        <v>0.1</v>
      </c>
      <c r="K10552" s="0" t="n">
        <v>66</v>
      </c>
      <c r="M10552" s="0" t="s">
        <v>103</v>
      </c>
      <c r="N10552" s="0" t="s">
        <v>74</v>
      </c>
      <c r="O10552" s="0" t="s">
        <v>67</v>
      </c>
      <c r="P10552" s="0" t="n">
        <f aca="false">IF(AND(OR(Dashboard!$B$5="All",D10552=Dashboard!$B$5),OR(Dashboard!$D$5="All",N10552=Dashboard!$D$5),OR(AND(C10552&lt;&gt;"",C10552&gt;=Dashboard!$F$5,C10552&lt;=Dashboard!$H$5),AND(C10552="",Dashboard!$F$5&lt;=1980,Dashboard!$H$5&gt;=2016))),1,0)</f>
        <v>1</v>
      </c>
      <c r="Q10552" s="0" t="n">
        <f aca="false">J10552*P10552+ROW()*0.00000001</f>
        <v>0.10010552</v>
      </c>
    </row>
    <row r="10553" customFormat="false" ht="15" hidden="false" customHeight="false" outlineLevel="0" collapsed="false">
      <c r="A10553" s="0" t="s">
        <v>7650</v>
      </c>
      <c r="B10553" s="0" t="s">
        <v>186</v>
      </c>
      <c r="C10553" s="0" t="n">
        <v>2006</v>
      </c>
      <c r="D10553" s="0" t="s">
        <v>46</v>
      </c>
      <c r="E10553" s="0" t="s">
        <v>520</v>
      </c>
      <c r="F10553" s="0" t="n">
        <v>0.06</v>
      </c>
      <c r="G10553" s="0" t="n">
        <v>0.02</v>
      </c>
      <c r="H10553" s="0" t="n">
        <v>0.02</v>
      </c>
      <c r="I10553" s="0" t="n">
        <v>0</v>
      </c>
      <c r="J10553" s="0" t="n">
        <v>0.1</v>
      </c>
      <c r="K10553" s="0" t="n">
        <v>75</v>
      </c>
      <c r="L10553" s="0" t="n">
        <v>8.9</v>
      </c>
      <c r="M10553" s="0" t="s">
        <v>103</v>
      </c>
      <c r="N10553" s="0" t="s">
        <v>35</v>
      </c>
      <c r="O10553" s="0" t="s">
        <v>37</v>
      </c>
      <c r="P10553" s="0" t="n">
        <f aca="false">IF(AND(OR(Dashboard!$B$5="All",D10553=Dashboard!$B$5),OR(Dashboard!$D$5="All",N10553=Dashboard!$D$5),OR(AND(C10553&lt;&gt;"",C10553&gt;=Dashboard!$F$5,C10553&lt;=Dashboard!$H$5),AND(C10553="",Dashboard!$F$5&lt;=1980,Dashboard!$H$5&gt;=2016))),1,0)</f>
        <v>1</v>
      </c>
      <c r="Q10553" s="0" t="n">
        <f aca="false">J10553*P10553+ROW()*0.00000001</f>
        <v>0.10010553</v>
      </c>
    </row>
    <row r="10554" customFormat="false" ht="15" hidden="false" customHeight="false" outlineLevel="0" collapsed="false">
      <c r="A10554" s="0" t="s">
        <v>7651</v>
      </c>
      <c r="B10554" s="0" t="s">
        <v>76</v>
      </c>
      <c r="C10554" s="0" t="n">
        <v>2002</v>
      </c>
      <c r="D10554" s="0" t="s">
        <v>102</v>
      </c>
      <c r="E10554" s="0" t="s">
        <v>257</v>
      </c>
      <c r="F10554" s="0" t="n">
        <v>0.04</v>
      </c>
      <c r="G10554" s="0" t="n">
        <v>0.03</v>
      </c>
      <c r="H10554" s="0" t="n">
        <v>0.02</v>
      </c>
      <c r="I10554" s="0" t="n">
        <v>0.01</v>
      </c>
      <c r="J10554" s="0" t="n">
        <v>0.1</v>
      </c>
      <c r="K10554" s="0" t="n">
        <v>57</v>
      </c>
      <c r="L10554" s="0" t="n">
        <v>7.2</v>
      </c>
      <c r="M10554" s="0" t="s">
        <v>103</v>
      </c>
      <c r="N10554" s="0" t="s">
        <v>74</v>
      </c>
      <c r="O10554" s="0" t="s">
        <v>53</v>
      </c>
      <c r="P10554" s="0" t="n">
        <f aca="false">IF(AND(OR(Dashboard!$B$5="All",D10554=Dashboard!$B$5),OR(Dashboard!$D$5="All",N10554=Dashboard!$D$5),OR(AND(C10554&lt;&gt;"",C10554&gt;=Dashboard!$F$5,C10554&lt;=Dashboard!$H$5),AND(C10554="",Dashboard!$F$5&lt;=1980,Dashboard!$H$5&gt;=2016))),1,0)</f>
        <v>1</v>
      </c>
      <c r="Q10554" s="0" t="n">
        <f aca="false">J10554*P10554+ROW()*0.00000001</f>
        <v>0.10010554</v>
      </c>
    </row>
    <row r="10555" customFormat="false" ht="15" hidden="false" customHeight="false" outlineLevel="0" collapsed="false">
      <c r="A10555" s="0" t="s">
        <v>2552</v>
      </c>
      <c r="B10555" s="0" t="s">
        <v>851</v>
      </c>
      <c r="C10555" s="0" t="n">
        <v>2013</v>
      </c>
      <c r="D10555" s="0" t="s">
        <v>34</v>
      </c>
      <c r="E10555" s="0" t="s">
        <v>154</v>
      </c>
      <c r="F10555" s="0" t="n">
        <v>0</v>
      </c>
      <c r="G10555" s="0" t="n">
        <v>0.08</v>
      </c>
      <c r="H10555" s="0" t="n">
        <v>0</v>
      </c>
      <c r="I10555" s="0" t="n">
        <v>0.02</v>
      </c>
      <c r="J10555" s="0" t="n">
        <v>0.1</v>
      </c>
      <c r="N10555" s="0" t="s">
        <v>74</v>
      </c>
      <c r="P10555" s="0" t="n">
        <f aca="false">IF(AND(OR(Dashboard!$B$5="All",D10555=Dashboard!$B$5),OR(Dashboard!$D$5="All",N10555=Dashboard!$D$5),OR(AND(C10555&lt;&gt;"",C10555&gt;=Dashboard!$F$5,C10555&lt;=Dashboard!$H$5),AND(C10555="",Dashboard!$F$5&lt;=1980,Dashboard!$H$5&gt;=2016))),1,0)</f>
        <v>1</v>
      </c>
      <c r="Q10555" s="0" t="n">
        <f aca="false">J10555*P10555+ROW()*0.00000001</f>
        <v>0.10010555</v>
      </c>
    </row>
    <row r="10556" customFormat="false" ht="15" hidden="false" customHeight="false" outlineLevel="0" collapsed="false">
      <c r="A10556" s="0" t="s">
        <v>5417</v>
      </c>
      <c r="B10556" s="0" t="s">
        <v>144</v>
      </c>
      <c r="C10556" s="0" t="n">
        <v>2001</v>
      </c>
      <c r="D10556" s="0" t="s">
        <v>34</v>
      </c>
      <c r="E10556" s="0" t="s">
        <v>418</v>
      </c>
      <c r="F10556" s="0" t="n">
        <v>0.08</v>
      </c>
      <c r="G10556" s="0" t="n">
        <v>0.02</v>
      </c>
      <c r="H10556" s="0" t="n">
        <v>0</v>
      </c>
      <c r="I10556" s="0" t="n">
        <v>0</v>
      </c>
      <c r="J10556" s="0" t="n">
        <v>0.1</v>
      </c>
      <c r="K10556" s="0" t="n">
        <v>71</v>
      </c>
      <c r="M10556" s="0" t="s">
        <v>103</v>
      </c>
      <c r="N10556" s="0" t="s">
        <v>66</v>
      </c>
      <c r="O10556" s="0" t="s">
        <v>37</v>
      </c>
      <c r="P10556" s="0" t="n">
        <f aca="false">IF(AND(OR(Dashboard!$B$5="All",D10556=Dashboard!$B$5),OR(Dashboard!$D$5="All",N10556=Dashboard!$D$5),OR(AND(C10556&lt;&gt;"",C10556&gt;=Dashboard!$F$5,C10556&lt;=Dashboard!$H$5),AND(C10556="",Dashboard!$F$5&lt;=1980,Dashboard!$H$5&gt;=2016))),1,0)</f>
        <v>1</v>
      </c>
      <c r="Q10556" s="0" t="n">
        <f aca="false">J10556*P10556+ROW()*0.00000001</f>
        <v>0.10010556</v>
      </c>
    </row>
    <row r="10557" customFormat="false" ht="15" hidden="false" customHeight="false" outlineLevel="0" collapsed="false">
      <c r="A10557" s="0" t="s">
        <v>7652</v>
      </c>
      <c r="B10557" s="0" t="s">
        <v>50</v>
      </c>
      <c r="C10557" s="0" t="n">
        <v>2010</v>
      </c>
      <c r="D10557" s="0" t="s">
        <v>114</v>
      </c>
      <c r="E10557" s="0" t="s">
        <v>220</v>
      </c>
      <c r="F10557" s="0" t="n">
        <v>0</v>
      </c>
      <c r="G10557" s="0" t="n">
        <v>0</v>
      </c>
      <c r="H10557" s="0" t="n">
        <v>0.1</v>
      </c>
      <c r="I10557" s="0" t="n">
        <v>0</v>
      </c>
      <c r="J10557" s="0" t="n">
        <v>0.1</v>
      </c>
      <c r="N10557" s="0" t="s">
        <v>35</v>
      </c>
      <c r="P10557" s="0" t="n">
        <f aca="false">IF(AND(OR(Dashboard!$B$5="All",D10557=Dashboard!$B$5),OR(Dashboard!$D$5="All",N10557=Dashboard!$D$5),OR(AND(C10557&lt;&gt;"",C10557&gt;=Dashboard!$F$5,C10557&lt;=Dashboard!$H$5),AND(C10557="",Dashboard!$F$5&lt;=1980,Dashboard!$H$5&gt;=2016))),1,0)</f>
        <v>1</v>
      </c>
      <c r="Q10557" s="0" t="n">
        <f aca="false">J10557*P10557+ROW()*0.00000001</f>
        <v>0.10010557</v>
      </c>
    </row>
    <row r="10558" customFormat="false" ht="15" hidden="false" customHeight="false" outlineLevel="0" collapsed="false">
      <c r="A10558" s="0" t="s">
        <v>6264</v>
      </c>
      <c r="B10558" s="0" t="s">
        <v>50</v>
      </c>
      <c r="C10558" s="0" t="n">
        <v>2006</v>
      </c>
      <c r="D10558" s="0" t="s">
        <v>16</v>
      </c>
      <c r="E10558" s="0" t="s">
        <v>1002</v>
      </c>
      <c r="F10558" s="0" t="n">
        <v>0.09</v>
      </c>
      <c r="G10558" s="0" t="n">
        <v>0</v>
      </c>
      <c r="H10558" s="0" t="n">
        <v>0</v>
      </c>
      <c r="I10558" s="0" t="n">
        <v>0.01</v>
      </c>
      <c r="J10558" s="0" t="n">
        <v>0.1</v>
      </c>
      <c r="N10558" s="0" t="s">
        <v>35</v>
      </c>
      <c r="P10558" s="0" t="n">
        <f aca="false">IF(AND(OR(Dashboard!$B$5="All",D10558=Dashboard!$B$5),OR(Dashboard!$D$5="All",N10558=Dashboard!$D$5),OR(AND(C10558&lt;&gt;"",C10558&gt;=Dashboard!$F$5,C10558&lt;=Dashboard!$H$5),AND(C10558="",Dashboard!$F$5&lt;=1980,Dashboard!$H$5&gt;=2016))),1,0)</f>
        <v>1</v>
      </c>
      <c r="Q10558" s="0" t="n">
        <f aca="false">J10558*P10558+ROW()*0.00000001</f>
        <v>0.10010558</v>
      </c>
    </row>
    <row r="10559" customFormat="false" ht="15" hidden="false" customHeight="false" outlineLevel="0" collapsed="false">
      <c r="A10559" s="0" t="s">
        <v>1825</v>
      </c>
      <c r="B10559" s="0" t="s">
        <v>186</v>
      </c>
      <c r="C10559" s="0" t="n">
        <v>2003</v>
      </c>
      <c r="D10559" s="0" t="s">
        <v>34</v>
      </c>
      <c r="E10559" s="0" t="s">
        <v>142</v>
      </c>
      <c r="F10559" s="0" t="n">
        <v>0.08</v>
      </c>
      <c r="G10559" s="0" t="n">
        <v>0.02</v>
      </c>
      <c r="H10559" s="0" t="n">
        <v>0</v>
      </c>
      <c r="I10559" s="0" t="n">
        <v>0</v>
      </c>
      <c r="J10559" s="0" t="n">
        <v>0.1</v>
      </c>
      <c r="K10559" s="0" t="n">
        <v>85</v>
      </c>
      <c r="L10559" s="0" t="n">
        <v>8.4</v>
      </c>
      <c r="M10559" s="0" t="s">
        <v>36</v>
      </c>
      <c r="N10559" s="0" t="s">
        <v>35</v>
      </c>
      <c r="O10559" s="0" t="s">
        <v>42</v>
      </c>
      <c r="P10559" s="0" t="n">
        <f aca="false">IF(AND(OR(Dashboard!$B$5="All",D10559=Dashboard!$B$5),OR(Dashboard!$D$5="All",N10559=Dashboard!$D$5),OR(AND(C10559&lt;&gt;"",C10559&gt;=Dashboard!$F$5,C10559&lt;=Dashboard!$H$5),AND(C10559="",Dashboard!$F$5&lt;=1980,Dashboard!$H$5&gt;=2016))),1,0)</f>
        <v>1</v>
      </c>
      <c r="Q10559" s="0" t="n">
        <f aca="false">J10559*P10559+ROW()*0.00000001</f>
        <v>0.10010559</v>
      </c>
    </row>
    <row r="10560" customFormat="false" ht="15" hidden="false" customHeight="false" outlineLevel="0" collapsed="false">
      <c r="A10560" s="0" t="s">
        <v>7653</v>
      </c>
      <c r="B10560" s="0" t="s">
        <v>164</v>
      </c>
      <c r="C10560" s="0" t="n">
        <v>2009</v>
      </c>
      <c r="D10560" s="0" t="s">
        <v>114</v>
      </c>
      <c r="E10560" s="0" t="s">
        <v>6975</v>
      </c>
      <c r="F10560" s="0" t="n">
        <v>0</v>
      </c>
      <c r="G10560" s="0" t="n">
        <v>0</v>
      </c>
      <c r="H10560" s="0" t="n">
        <v>0.1</v>
      </c>
      <c r="I10560" s="0" t="n">
        <v>0</v>
      </c>
      <c r="J10560" s="0" t="n">
        <v>0.1</v>
      </c>
      <c r="N10560" s="0" t="s">
        <v>74</v>
      </c>
      <c r="P10560" s="0" t="n">
        <f aca="false">IF(AND(OR(Dashboard!$B$5="All",D10560=Dashboard!$B$5),OR(Dashboard!$D$5="All",N10560=Dashboard!$D$5),OR(AND(C10560&lt;&gt;"",C10560&gt;=Dashboard!$F$5,C10560&lt;=Dashboard!$H$5),AND(C10560="",Dashboard!$F$5&lt;=1980,Dashboard!$H$5&gt;=2016))),1,0)</f>
        <v>1</v>
      </c>
      <c r="Q10560" s="0" t="n">
        <f aca="false">J10560*P10560+ROW()*0.00000001</f>
        <v>0.1001056</v>
      </c>
    </row>
    <row r="10561" customFormat="false" ht="15" hidden="false" customHeight="false" outlineLevel="0" collapsed="false">
      <c r="A10561" s="0" t="s">
        <v>4553</v>
      </c>
      <c r="B10561" s="0" t="s">
        <v>64</v>
      </c>
      <c r="C10561" s="0" t="n">
        <v>2007</v>
      </c>
      <c r="D10561" s="0" t="s">
        <v>34</v>
      </c>
      <c r="E10561" s="0" t="s">
        <v>124</v>
      </c>
      <c r="F10561" s="0" t="n">
        <v>0.09</v>
      </c>
      <c r="G10561" s="0" t="n">
        <v>0</v>
      </c>
      <c r="H10561" s="0" t="n">
        <v>0</v>
      </c>
      <c r="I10561" s="0" t="n">
        <v>0.01</v>
      </c>
      <c r="J10561" s="0" t="n">
        <v>0.1</v>
      </c>
      <c r="K10561" s="0" t="n">
        <v>61</v>
      </c>
      <c r="L10561" s="0" t="n">
        <v>6.1</v>
      </c>
      <c r="M10561" s="0" t="s">
        <v>125</v>
      </c>
      <c r="N10561" s="0" t="s">
        <v>66</v>
      </c>
      <c r="O10561" s="0" t="s">
        <v>67</v>
      </c>
      <c r="P10561" s="0" t="n">
        <f aca="false">IF(AND(OR(Dashboard!$B$5="All",D10561=Dashboard!$B$5),OR(Dashboard!$D$5="All",N10561=Dashboard!$D$5),OR(AND(C10561&lt;&gt;"",C10561&gt;=Dashboard!$F$5,C10561&lt;=Dashboard!$H$5),AND(C10561="",Dashboard!$F$5&lt;=1980,Dashboard!$H$5&gt;=2016))),1,0)</f>
        <v>1</v>
      </c>
      <c r="Q10561" s="0" t="n">
        <f aca="false">J10561*P10561+ROW()*0.00000001</f>
        <v>0.10010561</v>
      </c>
    </row>
    <row r="10562" customFormat="false" ht="15" hidden="false" customHeight="false" outlineLevel="0" collapsed="false">
      <c r="A10562" s="0" t="s">
        <v>6100</v>
      </c>
      <c r="B10562" s="0" t="s">
        <v>70</v>
      </c>
      <c r="C10562" s="0" t="n">
        <v>2011</v>
      </c>
      <c r="D10562" s="0" t="s">
        <v>114</v>
      </c>
      <c r="E10562" s="0" t="s">
        <v>91</v>
      </c>
      <c r="F10562" s="0" t="n">
        <v>0</v>
      </c>
      <c r="G10562" s="0" t="n">
        <v>0.08</v>
      </c>
      <c r="H10562" s="0" t="n">
        <v>0</v>
      </c>
      <c r="I10562" s="0" t="n">
        <v>0.02</v>
      </c>
      <c r="J10562" s="0" t="n">
        <v>0.1</v>
      </c>
      <c r="N10562" s="0" t="s">
        <v>74</v>
      </c>
      <c r="P10562" s="0" t="n">
        <f aca="false">IF(AND(OR(Dashboard!$B$5="All",D10562=Dashboard!$B$5),OR(Dashboard!$D$5="All",N10562=Dashboard!$D$5),OR(AND(C10562&lt;&gt;"",C10562&gt;=Dashboard!$F$5,C10562&lt;=Dashboard!$H$5),AND(C10562="",Dashboard!$F$5&lt;=1980,Dashboard!$H$5&gt;=2016))),1,0)</f>
        <v>1</v>
      </c>
      <c r="Q10562" s="0" t="n">
        <f aca="false">J10562*P10562+ROW()*0.00000001</f>
        <v>0.10010562</v>
      </c>
    </row>
    <row r="10563" customFormat="false" ht="15" hidden="false" customHeight="false" outlineLevel="0" collapsed="false">
      <c r="A10563" s="0" t="s">
        <v>6032</v>
      </c>
      <c r="B10563" s="0" t="s">
        <v>64</v>
      </c>
      <c r="C10563" s="0" t="n">
        <v>2011</v>
      </c>
      <c r="D10563" s="0" t="s">
        <v>52</v>
      </c>
      <c r="E10563" s="0" t="s">
        <v>91</v>
      </c>
      <c r="F10563" s="0" t="n">
        <v>0.07</v>
      </c>
      <c r="G10563" s="0" t="n">
        <v>0.02</v>
      </c>
      <c r="H10563" s="0" t="n">
        <v>0</v>
      </c>
      <c r="I10563" s="0" t="n">
        <v>0.01</v>
      </c>
      <c r="J10563" s="0" t="n">
        <v>0.1</v>
      </c>
      <c r="M10563" s="0" t="s">
        <v>36</v>
      </c>
      <c r="N10563" s="0" t="s">
        <v>66</v>
      </c>
      <c r="P10563" s="0" t="n">
        <f aca="false">IF(AND(OR(Dashboard!$B$5="All",D10563=Dashboard!$B$5),OR(Dashboard!$D$5="All",N10563=Dashboard!$D$5),OR(AND(C10563&lt;&gt;"",C10563&gt;=Dashboard!$F$5,C10563&lt;=Dashboard!$H$5),AND(C10563="",Dashboard!$F$5&lt;=1980,Dashboard!$H$5&gt;=2016))),1,0)</f>
        <v>1</v>
      </c>
      <c r="Q10563" s="0" t="n">
        <f aca="false">J10563*P10563+ROW()*0.00000001</f>
        <v>0.10010563</v>
      </c>
    </row>
    <row r="10564" customFormat="false" ht="15" hidden="false" customHeight="false" outlineLevel="0" collapsed="false">
      <c r="A10564" s="0" t="s">
        <v>3604</v>
      </c>
      <c r="B10564" s="0" t="s">
        <v>144</v>
      </c>
      <c r="C10564" s="0" t="n">
        <v>2006</v>
      </c>
      <c r="D10564" s="0" t="s">
        <v>71</v>
      </c>
      <c r="E10564" s="0" t="s">
        <v>91</v>
      </c>
      <c r="F10564" s="0" t="n">
        <v>0.08</v>
      </c>
      <c r="G10564" s="0" t="n">
        <v>0.02</v>
      </c>
      <c r="H10564" s="0" t="n">
        <v>0</v>
      </c>
      <c r="I10564" s="0" t="n">
        <v>0</v>
      </c>
      <c r="J10564" s="0" t="n">
        <v>0.1</v>
      </c>
      <c r="K10564" s="0" t="n">
        <v>53</v>
      </c>
      <c r="L10564" s="0" t="n">
        <v>8.1</v>
      </c>
      <c r="M10564" s="0" t="s">
        <v>103</v>
      </c>
      <c r="N10564" s="0" t="s">
        <v>66</v>
      </c>
      <c r="O10564" s="0" t="s">
        <v>53</v>
      </c>
      <c r="P10564" s="0" t="n">
        <f aca="false">IF(AND(OR(Dashboard!$B$5="All",D10564=Dashboard!$B$5),OR(Dashboard!$D$5="All",N10564=Dashboard!$D$5),OR(AND(C10564&lt;&gt;"",C10564&gt;=Dashboard!$F$5,C10564&lt;=Dashboard!$H$5),AND(C10564="",Dashboard!$F$5&lt;=1980,Dashboard!$H$5&gt;=2016))),1,0)</f>
        <v>1</v>
      </c>
      <c r="Q10564" s="0" t="n">
        <f aca="false">J10564*P10564+ROW()*0.00000001</f>
        <v>0.10010564</v>
      </c>
    </row>
    <row r="10565" customFormat="false" ht="15" hidden="false" customHeight="false" outlineLevel="0" collapsed="false">
      <c r="A10565" s="0" t="s">
        <v>7654</v>
      </c>
      <c r="B10565" s="0" t="s">
        <v>76</v>
      </c>
      <c r="C10565" s="0" t="n">
        <v>2002</v>
      </c>
      <c r="D10565" s="0" t="s">
        <v>56</v>
      </c>
      <c r="E10565" s="0" t="s">
        <v>229</v>
      </c>
      <c r="F10565" s="0" t="n">
        <v>0.05</v>
      </c>
      <c r="G10565" s="0" t="n">
        <v>0.04</v>
      </c>
      <c r="H10565" s="0" t="n">
        <v>0</v>
      </c>
      <c r="I10565" s="0" t="n">
        <v>0.01</v>
      </c>
      <c r="J10565" s="0" t="n">
        <v>0.1</v>
      </c>
      <c r="K10565" s="0" t="n">
        <v>58</v>
      </c>
      <c r="L10565" s="0" t="n">
        <v>8.2</v>
      </c>
      <c r="M10565" s="0" t="s">
        <v>73</v>
      </c>
      <c r="N10565" s="0" t="s">
        <v>74</v>
      </c>
      <c r="O10565" s="0" t="s">
        <v>53</v>
      </c>
      <c r="P10565" s="0" t="n">
        <f aca="false">IF(AND(OR(Dashboard!$B$5="All",D10565=Dashboard!$B$5),OR(Dashboard!$D$5="All",N10565=Dashboard!$D$5),OR(AND(C10565&lt;&gt;"",C10565&gt;=Dashboard!$F$5,C10565&lt;=Dashboard!$H$5),AND(C10565="",Dashboard!$F$5&lt;=1980,Dashboard!$H$5&gt;=2016))),1,0)</f>
        <v>1</v>
      </c>
      <c r="Q10565" s="0" t="n">
        <f aca="false">J10565*P10565+ROW()*0.00000001</f>
        <v>0.10010565</v>
      </c>
    </row>
    <row r="10566" customFormat="false" ht="15" hidden="false" customHeight="false" outlineLevel="0" collapsed="false">
      <c r="A10566" s="0" t="s">
        <v>7655</v>
      </c>
      <c r="B10566" s="0" t="s">
        <v>164</v>
      </c>
      <c r="C10566" s="0" t="n">
        <v>2013</v>
      </c>
      <c r="D10566" s="0" t="s">
        <v>46</v>
      </c>
      <c r="E10566" s="0" t="s">
        <v>328</v>
      </c>
      <c r="F10566" s="0" t="n">
        <v>0</v>
      </c>
      <c r="G10566" s="0" t="n">
        <v>0</v>
      </c>
      <c r="H10566" s="0" t="n">
        <v>0.1</v>
      </c>
      <c r="I10566" s="0" t="n">
        <v>0</v>
      </c>
      <c r="J10566" s="0" t="n">
        <v>0.1</v>
      </c>
      <c r="N10566" s="0" t="s">
        <v>74</v>
      </c>
      <c r="P10566" s="0" t="n">
        <f aca="false">IF(AND(OR(Dashboard!$B$5="All",D10566=Dashboard!$B$5),OR(Dashboard!$D$5="All",N10566=Dashboard!$D$5),OR(AND(C10566&lt;&gt;"",C10566&gt;=Dashboard!$F$5,C10566&lt;=Dashboard!$H$5),AND(C10566="",Dashboard!$F$5&lt;=1980,Dashboard!$H$5&gt;=2016))),1,0)</f>
        <v>1</v>
      </c>
      <c r="Q10566" s="0" t="n">
        <f aca="false">J10566*P10566+ROW()*0.00000001</f>
        <v>0.10010566</v>
      </c>
    </row>
    <row r="10567" customFormat="false" ht="15" hidden="false" customHeight="false" outlineLevel="0" collapsed="false">
      <c r="A10567" s="0" t="s">
        <v>6083</v>
      </c>
      <c r="B10567" s="0" t="s">
        <v>33</v>
      </c>
      <c r="C10567" s="0" t="n">
        <v>2009</v>
      </c>
      <c r="D10567" s="0" t="s">
        <v>34</v>
      </c>
      <c r="E10567" s="0" t="s">
        <v>160</v>
      </c>
      <c r="F10567" s="0" t="n">
        <v>0.09</v>
      </c>
      <c r="G10567" s="0" t="n">
        <v>0</v>
      </c>
      <c r="H10567" s="0" t="n">
        <v>0</v>
      </c>
      <c r="I10567" s="0" t="n">
        <v>0.01</v>
      </c>
      <c r="J10567" s="0" t="n">
        <v>0.1</v>
      </c>
      <c r="M10567" s="0" t="s">
        <v>36</v>
      </c>
      <c r="N10567" s="0" t="s">
        <v>35</v>
      </c>
      <c r="P10567" s="0" t="n">
        <f aca="false">IF(AND(OR(Dashboard!$B$5="All",D10567=Dashboard!$B$5),OR(Dashboard!$D$5="All",N10567=Dashboard!$D$5),OR(AND(C10567&lt;&gt;"",C10567&gt;=Dashboard!$F$5,C10567&lt;=Dashboard!$H$5),AND(C10567="",Dashboard!$F$5&lt;=1980,Dashboard!$H$5&gt;=2016))),1,0)</f>
        <v>1</v>
      </c>
      <c r="Q10567" s="0" t="n">
        <f aca="false">J10567*P10567+ROW()*0.00000001</f>
        <v>0.10010567</v>
      </c>
    </row>
    <row r="10568" customFormat="false" ht="15" hidden="false" customHeight="false" outlineLevel="0" collapsed="false">
      <c r="A10568" s="0" t="s">
        <v>7656</v>
      </c>
      <c r="B10568" s="0" t="s">
        <v>184</v>
      </c>
      <c r="C10568" s="0" t="n">
        <v>2013</v>
      </c>
      <c r="D10568" s="0" t="s">
        <v>48</v>
      </c>
      <c r="E10568" s="0" t="s">
        <v>243</v>
      </c>
      <c r="F10568" s="0" t="n">
        <v>0.09</v>
      </c>
      <c r="G10568" s="0" t="n">
        <v>0</v>
      </c>
      <c r="H10568" s="0" t="n">
        <v>0</v>
      </c>
      <c r="I10568" s="0" t="n">
        <v>0.01</v>
      </c>
      <c r="J10568" s="0" t="n">
        <v>0.1</v>
      </c>
      <c r="K10568" s="0" t="n">
        <v>71</v>
      </c>
      <c r="L10568" s="0" t="n">
        <v>6.3</v>
      </c>
      <c r="M10568" s="0" t="s">
        <v>125</v>
      </c>
      <c r="N10568" s="0" t="s">
        <v>35</v>
      </c>
      <c r="O10568" s="0" t="s">
        <v>37</v>
      </c>
      <c r="P10568" s="0" t="n">
        <f aca="false">IF(AND(OR(Dashboard!$B$5="All",D10568=Dashboard!$B$5),OR(Dashboard!$D$5="All",N10568=Dashboard!$D$5),OR(AND(C10568&lt;&gt;"",C10568&gt;=Dashboard!$F$5,C10568&lt;=Dashboard!$H$5),AND(C10568="",Dashboard!$F$5&lt;=1980,Dashboard!$H$5&gt;=2016))),1,0)</f>
        <v>1</v>
      </c>
      <c r="Q10568" s="0" t="n">
        <f aca="false">J10568*P10568+ROW()*0.00000001</f>
        <v>0.10010568</v>
      </c>
    </row>
    <row r="10569" customFormat="false" ht="15" hidden="false" customHeight="false" outlineLevel="0" collapsed="false">
      <c r="A10569" s="0" t="s">
        <v>7079</v>
      </c>
      <c r="B10569" s="0" t="s">
        <v>76</v>
      </c>
      <c r="C10569" s="0" t="n">
        <v>2006</v>
      </c>
      <c r="D10569" s="0" t="s">
        <v>16</v>
      </c>
      <c r="E10569" s="0" t="s">
        <v>649</v>
      </c>
      <c r="F10569" s="0" t="n">
        <v>0.05</v>
      </c>
      <c r="G10569" s="0" t="n">
        <v>0.04</v>
      </c>
      <c r="H10569" s="0" t="n">
        <v>0</v>
      </c>
      <c r="I10569" s="0" t="n">
        <v>0.01</v>
      </c>
      <c r="J10569" s="0" t="n">
        <v>0.1</v>
      </c>
      <c r="K10569" s="0" t="n">
        <v>52</v>
      </c>
      <c r="L10569" s="0" t="n">
        <v>4.2</v>
      </c>
      <c r="M10569" s="0" t="s">
        <v>125</v>
      </c>
      <c r="N10569" s="0" t="s">
        <v>74</v>
      </c>
      <c r="O10569" s="0" t="s">
        <v>53</v>
      </c>
      <c r="P10569" s="0" t="n">
        <f aca="false">IF(AND(OR(Dashboard!$B$5="All",D10569=Dashboard!$B$5),OR(Dashboard!$D$5="All",N10569=Dashboard!$D$5),OR(AND(C10569&lt;&gt;"",C10569&gt;=Dashboard!$F$5,C10569&lt;=Dashboard!$H$5),AND(C10569="",Dashboard!$F$5&lt;=1980,Dashboard!$H$5&gt;=2016))),1,0)</f>
        <v>1</v>
      </c>
      <c r="Q10569" s="0" t="n">
        <f aca="false">J10569*P10569+ROW()*0.00000001</f>
        <v>0.10010569</v>
      </c>
    </row>
    <row r="10570" customFormat="false" ht="15" hidden="false" customHeight="false" outlineLevel="0" collapsed="false">
      <c r="A10570" s="0" t="s">
        <v>5797</v>
      </c>
      <c r="B10570" s="0" t="s">
        <v>144</v>
      </c>
      <c r="C10570" s="0" t="n">
        <v>2005</v>
      </c>
      <c r="D10570" s="0" t="s">
        <v>56</v>
      </c>
      <c r="E10570" s="0" t="s">
        <v>2018</v>
      </c>
      <c r="F10570" s="0" t="n">
        <v>0.08</v>
      </c>
      <c r="G10570" s="0" t="n">
        <v>0.02</v>
      </c>
      <c r="H10570" s="0" t="n">
        <v>0</v>
      </c>
      <c r="I10570" s="0" t="n">
        <v>0</v>
      </c>
      <c r="J10570" s="0" t="n">
        <v>0.1</v>
      </c>
      <c r="K10570" s="0" t="n">
        <v>62</v>
      </c>
      <c r="L10570" s="0" t="n">
        <v>7.9</v>
      </c>
      <c r="M10570" s="0" t="s">
        <v>73</v>
      </c>
      <c r="N10570" s="0" t="s">
        <v>66</v>
      </c>
      <c r="O10570" s="0" t="s">
        <v>67</v>
      </c>
      <c r="P10570" s="0" t="n">
        <f aca="false">IF(AND(OR(Dashboard!$B$5="All",D10570=Dashboard!$B$5),OR(Dashboard!$D$5="All",N10570=Dashboard!$D$5),OR(AND(C10570&lt;&gt;"",C10570&gt;=Dashboard!$F$5,C10570&lt;=Dashboard!$H$5),AND(C10570="",Dashboard!$F$5&lt;=1980,Dashboard!$H$5&gt;=2016))),1,0)</f>
        <v>1</v>
      </c>
      <c r="Q10570" s="0" t="n">
        <f aca="false">J10570*P10570+ROW()*0.00000001</f>
        <v>0.1001057</v>
      </c>
    </row>
    <row r="10571" customFormat="false" ht="15" hidden="false" customHeight="false" outlineLevel="0" collapsed="false">
      <c r="A10571" s="0" t="s">
        <v>3649</v>
      </c>
      <c r="B10571" s="0" t="s">
        <v>186</v>
      </c>
      <c r="C10571" s="0" t="n">
        <v>2002</v>
      </c>
      <c r="D10571" s="0" t="s">
        <v>71</v>
      </c>
      <c r="E10571" s="0" t="s">
        <v>91</v>
      </c>
      <c r="F10571" s="0" t="n">
        <v>0.08</v>
      </c>
      <c r="G10571" s="0" t="n">
        <v>0.02</v>
      </c>
      <c r="H10571" s="0" t="n">
        <v>0</v>
      </c>
      <c r="I10571" s="0" t="n">
        <v>0</v>
      </c>
      <c r="J10571" s="0" t="n">
        <v>0.1</v>
      </c>
      <c r="K10571" s="0" t="n">
        <v>53</v>
      </c>
      <c r="M10571" s="0" t="s">
        <v>103</v>
      </c>
      <c r="N10571" s="0" t="s">
        <v>35</v>
      </c>
      <c r="O10571" s="0" t="s">
        <v>53</v>
      </c>
      <c r="P10571" s="0" t="n">
        <f aca="false">IF(AND(OR(Dashboard!$B$5="All",D10571=Dashboard!$B$5),OR(Dashboard!$D$5="All",N10571=Dashboard!$D$5),OR(AND(C10571&lt;&gt;"",C10571&gt;=Dashboard!$F$5,C10571&lt;=Dashboard!$H$5),AND(C10571="",Dashboard!$F$5&lt;=1980,Dashboard!$H$5&gt;=2016))),1,0)</f>
        <v>1</v>
      </c>
      <c r="Q10571" s="0" t="n">
        <f aca="false">J10571*P10571+ROW()*0.00000001</f>
        <v>0.10010571</v>
      </c>
    </row>
    <row r="10572" customFormat="false" ht="15" hidden="false" customHeight="false" outlineLevel="0" collapsed="false">
      <c r="A10572" s="0" t="s">
        <v>7657</v>
      </c>
      <c r="B10572" s="0" t="s">
        <v>76</v>
      </c>
      <c r="C10572" s="0" t="n">
        <v>2005</v>
      </c>
      <c r="D10572" s="0" t="s">
        <v>46</v>
      </c>
      <c r="E10572" s="0" t="s">
        <v>782</v>
      </c>
      <c r="F10572" s="0" t="n">
        <v>0.02</v>
      </c>
      <c r="G10572" s="0" t="n">
        <v>0.02</v>
      </c>
      <c r="H10572" s="0" t="n">
        <v>0.05</v>
      </c>
      <c r="I10572" s="0" t="n">
        <v>0.01</v>
      </c>
      <c r="J10572" s="0" t="n">
        <v>0.1</v>
      </c>
      <c r="K10572" s="0" t="n">
        <v>58</v>
      </c>
      <c r="L10572" s="0" t="n">
        <v>6.8</v>
      </c>
      <c r="M10572" s="0" t="s">
        <v>125</v>
      </c>
      <c r="N10572" s="0" t="s">
        <v>74</v>
      </c>
      <c r="O10572" s="0" t="s">
        <v>53</v>
      </c>
      <c r="P10572" s="0" t="n">
        <f aca="false">IF(AND(OR(Dashboard!$B$5="All",D10572=Dashboard!$B$5),OR(Dashboard!$D$5="All",N10572=Dashboard!$D$5),OR(AND(C10572&lt;&gt;"",C10572&gt;=Dashboard!$F$5,C10572&lt;=Dashboard!$H$5),AND(C10572="",Dashboard!$F$5&lt;=1980,Dashboard!$H$5&gt;=2016))),1,0)</f>
        <v>1</v>
      </c>
      <c r="Q10572" s="0" t="n">
        <f aca="false">J10572*P10572+ROW()*0.00000001</f>
        <v>0.10010572</v>
      </c>
    </row>
    <row r="10573" customFormat="false" ht="15" hidden="false" customHeight="false" outlineLevel="0" collapsed="false">
      <c r="A10573" s="0" t="s">
        <v>7658</v>
      </c>
      <c r="B10573" s="0" t="s">
        <v>50</v>
      </c>
      <c r="C10573" s="0" t="n">
        <v>2008</v>
      </c>
      <c r="D10573" s="0" t="s">
        <v>34</v>
      </c>
      <c r="E10573" s="0" t="s">
        <v>2010</v>
      </c>
      <c r="F10573" s="0" t="n">
        <v>0</v>
      </c>
      <c r="G10573" s="0" t="n">
        <v>0.1</v>
      </c>
      <c r="H10573" s="0" t="n">
        <v>0</v>
      </c>
      <c r="I10573" s="0" t="n">
        <v>0</v>
      </c>
      <c r="J10573" s="0" t="n">
        <v>0.1</v>
      </c>
      <c r="N10573" s="0" t="s">
        <v>35</v>
      </c>
      <c r="P10573" s="0" t="n">
        <f aca="false">IF(AND(OR(Dashboard!$B$5="All",D10573=Dashboard!$B$5),OR(Dashboard!$D$5="All",N10573=Dashboard!$D$5),OR(AND(C10573&lt;&gt;"",C10573&gt;=Dashboard!$F$5,C10573&lt;=Dashboard!$H$5),AND(C10573="",Dashboard!$F$5&lt;=1980,Dashboard!$H$5&gt;=2016))),1,0)</f>
        <v>1</v>
      </c>
      <c r="Q10573" s="0" t="n">
        <f aca="false">J10573*P10573+ROW()*0.00000001</f>
        <v>0.10010573</v>
      </c>
    </row>
    <row r="10574" customFormat="false" ht="15" hidden="false" customHeight="false" outlineLevel="0" collapsed="false">
      <c r="A10574" s="0" t="s">
        <v>7659</v>
      </c>
      <c r="B10574" s="0" t="s">
        <v>50</v>
      </c>
      <c r="C10574" s="0" t="n">
        <v>2006</v>
      </c>
      <c r="D10574" s="0" t="s">
        <v>71</v>
      </c>
      <c r="E10574" s="0" t="s">
        <v>35</v>
      </c>
      <c r="F10574" s="0" t="n">
        <v>0</v>
      </c>
      <c r="G10574" s="0" t="n">
        <v>0</v>
      </c>
      <c r="H10574" s="0" t="n">
        <v>0.1</v>
      </c>
      <c r="I10574" s="0" t="n">
        <v>0</v>
      </c>
      <c r="J10574" s="0" t="n">
        <v>0.1</v>
      </c>
      <c r="N10574" s="0" t="s">
        <v>35</v>
      </c>
      <c r="P10574" s="0" t="n">
        <f aca="false">IF(AND(OR(Dashboard!$B$5="All",D10574=Dashboard!$B$5),OR(Dashboard!$D$5="All",N10574=Dashboard!$D$5),OR(AND(C10574&lt;&gt;"",C10574&gt;=Dashboard!$F$5,C10574&lt;=Dashboard!$H$5),AND(C10574="",Dashboard!$F$5&lt;=1980,Dashboard!$H$5&gt;=2016))),1,0)</f>
        <v>1</v>
      </c>
      <c r="Q10574" s="0" t="n">
        <f aca="false">J10574*P10574+ROW()*0.00000001</f>
        <v>0.10010574</v>
      </c>
    </row>
    <row r="10575" customFormat="false" ht="15" hidden="false" customHeight="false" outlineLevel="0" collapsed="false">
      <c r="A10575" s="0" t="s">
        <v>7207</v>
      </c>
      <c r="B10575" s="0" t="s">
        <v>50</v>
      </c>
      <c r="C10575" s="0" t="n">
        <v>2009</v>
      </c>
      <c r="D10575" s="0" t="s">
        <v>58</v>
      </c>
      <c r="E10575" s="0" t="s">
        <v>142</v>
      </c>
      <c r="F10575" s="0" t="n">
        <v>0.08</v>
      </c>
      <c r="G10575" s="0" t="n">
        <v>0.02</v>
      </c>
      <c r="H10575" s="0" t="n">
        <v>0</v>
      </c>
      <c r="I10575" s="0" t="n">
        <v>0.01</v>
      </c>
      <c r="J10575" s="0" t="n">
        <v>0.1</v>
      </c>
      <c r="M10575" s="0" t="s">
        <v>36</v>
      </c>
      <c r="N10575" s="0" t="s">
        <v>35</v>
      </c>
      <c r="P10575" s="0" t="n">
        <f aca="false">IF(AND(OR(Dashboard!$B$5="All",D10575=Dashboard!$B$5),OR(Dashboard!$D$5="All",N10575=Dashboard!$D$5),OR(AND(C10575&lt;&gt;"",C10575&gt;=Dashboard!$F$5,C10575&lt;=Dashboard!$H$5),AND(C10575="",Dashboard!$F$5&lt;=1980,Dashboard!$H$5&gt;=2016))),1,0)</f>
        <v>1</v>
      </c>
      <c r="Q10575" s="0" t="n">
        <f aca="false">J10575*P10575+ROW()*0.00000001</f>
        <v>0.10010575</v>
      </c>
    </row>
    <row r="10576" customFormat="false" ht="15" hidden="false" customHeight="false" outlineLevel="0" collapsed="false">
      <c r="A10576" s="0" t="s">
        <v>3455</v>
      </c>
      <c r="B10576" s="0" t="s">
        <v>70</v>
      </c>
      <c r="C10576" s="0" t="n">
        <v>2009</v>
      </c>
      <c r="D10576" s="0" t="s">
        <v>52</v>
      </c>
      <c r="E10576" s="0" t="s">
        <v>220</v>
      </c>
      <c r="F10576" s="0" t="n">
        <v>0.07</v>
      </c>
      <c r="G10576" s="0" t="n">
        <v>0.02</v>
      </c>
      <c r="H10576" s="0" t="n">
        <v>0</v>
      </c>
      <c r="I10576" s="0" t="n">
        <v>0.01</v>
      </c>
      <c r="J10576" s="0" t="n">
        <v>0.1</v>
      </c>
      <c r="K10576" s="0" t="n">
        <v>66</v>
      </c>
      <c r="M10576" s="0" t="s">
        <v>103</v>
      </c>
      <c r="N10576" s="0" t="s">
        <v>74</v>
      </c>
      <c r="O10576" s="0" t="s">
        <v>67</v>
      </c>
      <c r="P10576" s="0" t="n">
        <f aca="false">IF(AND(OR(Dashboard!$B$5="All",D10576=Dashboard!$B$5),OR(Dashboard!$D$5="All",N10576=Dashboard!$D$5),OR(AND(C10576&lt;&gt;"",C10576&gt;=Dashboard!$F$5,C10576&lt;=Dashboard!$H$5),AND(C10576="",Dashboard!$F$5&lt;=1980,Dashboard!$H$5&gt;=2016))),1,0)</f>
        <v>1</v>
      </c>
      <c r="Q10576" s="0" t="n">
        <f aca="false">J10576*P10576+ROW()*0.00000001</f>
        <v>0.10010576</v>
      </c>
    </row>
    <row r="10577" customFormat="false" ht="15" hidden="false" customHeight="false" outlineLevel="0" collapsed="false">
      <c r="A10577" s="0" t="s">
        <v>2460</v>
      </c>
      <c r="B10577" s="0" t="s">
        <v>851</v>
      </c>
      <c r="C10577" s="0" t="n">
        <v>2013</v>
      </c>
      <c r="D10577" s="0" t="s">
        <v>71</v>
      </c>
      <c r="E10577" s="0" t="s">
        <v>3581</v>
      </c>
      <c r="F10577" s="0" t="n">
        <v>0</v>
      </c>
      <c r="G10577" s="0" t="n">
        <v>0.01</v>
      </c>
      <c r="H10577" s="0" t="n">
        <v>0.09</v>
      </c>
      <c r="I10577" s="0" t="n">
        <v>0</v>
      </c>
      <c r="J10577" s="0" t="n">
        <v>0.1</v>
      </c>
      <c r="K10577" s="0" t="n">
        <v>85</v>
      </c>
      <c r="L10577" s="0" t="n">
        <v>7.8</v>
      </c>
      <c r="M10577" s="0" t="s">
        <v>103</v>
      </c>
      <c r="N10577" s="0" t="s">
        <v>74</v>
      </c>
      <c r="O10577" s="0" t="s">
        <v>42</v>
      </c>
      <c r="P10577" s="0" t="n">
        <f aca="false">IF(AND(OR(Dashboard!$B$5="All",D10577=Dashboard!$B$5),OR(Dashboard!$D$5="All",N10577=Dashboard!$D$5),OR(AND(C10577&lt;&gt;"",C10577&gt;=Dashboard!$F$5,C10577&lt;=Dashboard!$H$5),AND(C10577="",Dashboard!$F$5&lt;=1980,Dashboard!$H$5&gt;=2016))),1,0)</f>
        <v>1</v>
      </c>
      <c r="Q10577" s="0" t="n">
        <f aca="false">J10577*P10577+ROW()*0.00000001</f>
        <v>0.10010577</v>
      </c>
    </row>
    <row r="10578" customFormat="false" ht="15" hidden="false" customHeight="false" outlineLevel="0" collapsed="false">
      <c r="A10578" s="0" t="s">
        <v>4472</v>
      </c>
      <c r="B10578" s="0" t="s">
        <v>76</v>
      </c>
      <c r="C10578" s="0" t="n">
        <v>2009</v>
      </c>
      <c r="D10578" s="0" t="s">
        <v>52</v>
      </c>
      <c r="E10578" s="0" t="s">
        <v>91</v>
      </c>
      <c r="F10578" s="0" t="n">
        <v>0.05</v>
      </c>
      <c r="G10578" s="0" t="n">
        <v>0.04</v>
      </c>
      <c r="H10578" s="0" t="n">
        <v>0</v>
      </c>
      <c r="I10578" s="0" t="n">
        <v>0.01</v>
      </c>
      <c r="J10578" s="0" t="n">
        <v>0.1</v>
      </c>
      <c r="M10578" s="0" t="s">
        <v>103</v>
      </c>
      <c r="N10578" s="0" t="s">
        <v>74</v>
      </c>
      <c r="P10578" s="0" t="n">
        <f aca="false">IF(AND(OR(Dashboard!$B$5="All",D10578=Dashboard!$B$5),OR(Dashboard!$D$5="All",N10578=Dashboard!$D$5),OR(AND(C10578&lt;&gt;"",C10578&gt;=Dashboard!$F$5,C10578&lt;=Dashboard!$H$5),AND(C10578="",Dashboard!$F$5&lt;=1980,Dashboard!$H$5&gt;=2016))),1,0)</f>
        <v>1</v>
      </c>
      <c r="Q10578" s="0" t="n">
        <f aca="false">J10578*P10578+ROW()*0.00000001</f>
        <v>0.10010578</v>
      </c>
    </row>
    <row r="10579" customFormat="false" ht="15" hidden="false" customHeight="false" outlineLevel="0" collapsed="false">
      <c r="A10579" s="0" t="s">
        <v>7660</v>
      </c>
      <c r="B10579" s="0" t="s">
        <v>152</v>
      </c>
      <c r="C10579" s="0" t="n">
        <v>2009</v>
      </c>
      <c r="D10579" s="0" t="s">
        <v>114</v>
      </c>
      <c r="E10579" s="0" t="s">
        <v>689</v>
      </c>
      <c r="F10579" s="0" t="n">
        <v>0</v>
      </c>
      <c r="G10579" s="0" t="n">
        <v>0.08</v>
      </c>
      <c r="H10579" s="0" t="n">
        <v>0</v>
      </c>
      <c r="I10579" s="0" t="n">
        <v>0.02</v>
      </c>
      <c r="J10579" s="0" t="n">
        <v>0.1</v>
      </c>
      <c r="K10579" s="0" t="n">
        <v>70</v>
      </c>
      <c r="L10579" s="0" t="n">
        <v>7.6</v>
      </c>
      <c r="M10579" s="0" t="s">
        <v>36</v>
      </c>
      <c r="N10579" s="0" t="s">
        <v>152</v>
      </c>
      <c r="O10579" s="0" t="s">
        <v>67</v>
      </c>
      <c r="P10579" s="0" t="n">
        <f aca="false">IF(AND(OR(Dashboard!$B$5="All",D10579=Dashboard!$B$5),OR(Dashboard!$D$5="All",N10579=Dashboard!$D$5),OR(AND(C10579&lt;&gt;"",C10579&gt;=Dashboard!$F$5,C10579&lt;=Dashboard!$H$5),AND(C10579="",Dashboard!$F$5&lt;=1980,Dashboard!$H$5&gt;=2016))),1,0)</f>
        <v>1</v>
      </c>
      <c r="Q10579" s="0" t="n">
        <f aca="false">J10579*P10579+ROW()*0.00000001</f>
        <v>0.10010579</v>
      </c>
    </row>
    <row r="10580" customFormat="false" ht="15" hidden="false" customHeight="false" outlineLevel="0" collapsed="false">
      <c r="A10580" s="0" t="s">
        <v>7661</v>
      </c>
      <c r="B10580" s="0" t="s">
        <v>117</v>
      </c>
      <c r="C10580" s="0" t="n">
        <v>1996</v>
      </c>
      <c r="D10580" s="0" t="s">
        <v>34</v>
      </c>
      <c r="E10580" s="0" t="s">
        <v>6990</v>
      </c>
      <c r="F10580" s="0" t="n">
        <v>0.06</v>
      </c>
      <c r="G10580" s="0" t="n">
        <v>0.04</v>
      </c>
      <c r="H10580" s="0" t="n">
        <v>0</v>
      </c>
      <c r="I10580" s="0" t="n">
        <v>0.01</v>
      </c>
      <c r="J10580" s="0" t="n">
        <v>0.1</v>
      </c>
      <c r="N10580" s="0" t="s">
        <v>74</v>
      </c>
      <c r="P10580" s="0" t="n">
        <f aca="false">IF(AND(OR(Dashboard!$B$5="All",D10580=Dashboard!$B$5),OR(Dashboard!$D$5="All",N10580=Dashboard!$D$5),OR(AND(C10580&lt;&gt;"",C10580&gt;=Dashboard!$F$5,C10580&lt;=Dashboard!$H$5),AND(C10580="",Dashboard!$F$5&lt;=1980,Dashboard!$H$5&gt;=2016))),1,0)</f>
        <v>1</v>
      </c>
      <c r="Q10580" s="0" t="n">
        <f aca="false">J10580*P10580+ROW()*0.00000001</f>
        <v>0.1001058</v>
      </c>
    </row>
    <row r="10581" customFormat="false" ht="15" hidden="false" customHeight="false" outlineLevel="0" collapsed="false">
      <c r="A10581" s="0" t="s">
        <v>3962</v>
      </c>
      <c r="B10581" s="0" t="s">
        <v>186</v>
      </c>
      <c r="C10581" s="0" t="n">
        <v>2003</v>
      </c>
      <c r="D10581" s="0" t="s">
        <v>16</v>
      </c>
      <c r="E10581" s="0" t="s">
        <v>72</v>
      </c>
      <c r="F10581" s="0" t="n">
        <v>0.08</v>
      </c>
      <c r="G10581" s="0" t="n">
        <v>0.02</v>
      </c>
      <c r="H10581" s="0" t="n">
        <v>0</v>
      </c>
      <c r="I10581" s="0" t="n">
        <v>0</v>
      </c>
      <c r="J10581" s="0" t="n">
        <v>0.1</v>
      </c>
      <c r="N10581" s="0" t="s">
        <v>35</v>
      </c>
      <c r="P10581" s="0" t="n">
        <f aca="false">IF(AND(OR(Dashboard!$B$5="All",D10581=Dashboard!$B$5),OR(Dashboard!$D$5="All",N10581=Dashboard!$D$5),OR(AND(C10581&lt;&gt;"",C10581&gt;=Dashboard!$F$5,C10581&lt;=Dashboard!$H$5),AND(C10581="",Dashboard!$F$5&lt;=1980,Dashboard!$H$5&gt;=2016))),1,0)</f>
        <v>1</v>
      </c>
      <c r="Q10581" s="0" t="n">
        <f aca="false">J10581*P10581+ROW()*0.00000001</f>
        <v>0.10010581</v>
      </c>
    </row>
    <row r="10582" customFormat="false" ht="15" hidden="false" customHeight="false" outlineLevel="0" collapsed="false">
      <c r="A10582" s="0" t="s">
        <v>7662</v>
      </c>
      <c r="B10582" s="0" t="s">
        <v>33</v>
      </c>
      <c r="C10582" s="0" t="n">
        <v>2008</v>
      </c>
      <c r="D10582" s="0" t="s">
        <v>102</v>
      </c>
      <c r="E10582" s="0" t="s">
        <v>211</v>
      </c>
      <c r="F10582" s="0" t="n">
        <v>0</v>
      </c>
      <c r="G10582" s="0" t="n">
        <v>0</v>
      </c>
      <c r="H10582" s="0" t="n">
        <v>0.1</v>
      </c>
      <c r="I10582" s="0" t="n">
        <v>0</v>
      </c>
      <c r="J10582" s="0" t="n">
        <v>0.1</v>
      </c>
      <c r="N10582" s="0" t="s">
        <v>35</v>
      </c>
      <c r="P10582" s="0" t="n">
        <f aca="false">IF(AND(OR(Dashboard!$B$5="All",D10582=Dashboard!$B$5),OR(Dashboard!$D$5="All",N10582=Dashboard!$D$5),OR(AND(C10582&lt;&gt;"",C10582&gt;=Dashboard!$F$5,C10582&lt;=Dashboard!$H$5),AND(C10582="",Dashboard!$F$5&lt;=1980,Dashboard!$H$5&gt;=2016))),1,0)</f>
        <v>1</v>
      </c>
      <c r="Q10582" s="0" t="n">
        <f aca="false">J10582*P10582+ROW()*0.00000001</f>
        <v>0.10010582</v>
      </c>
    </row>
    <row r="10583" customFormat="false" ht="15" hidden="false" customHeight="false" outlineLevel="0" collapsed="false">
      <c r="A10583" s="0" t="s">
        <v>7646</v>
      </c>
      <c r="B10583" s="0" t="s">
        <v>64</v>
      </c>
      <c r="C10583" s="0" t="n">
        <v>2011</v>
      </c>
      <c r="D10583" s="0" t="s">
        <v>52</v>
      </c>
      <c r="E10583" s="0" t="s">
        <v>195</v>
      </c>
      <c r="F10583" s="0" t="n">
        <v>0.09</v>
      </c>
      <c r="G10583" s="0" t="n">
        <v>0.01</v>
      </c>
      <c r="H10583" s="0" t="n">
        <v>0</v>
      </c>
      <c r="I10583" s="0" t="n">
        <v>0.01</v>
      </c>
      <c r="J10583" s="0" t="n">
        <v>0.1</v>
      </c>
      <c r="L10583" s="0" t="n">
        <v>5.1</v>
      </c>
      <c r="M10583" s="0" t="s">
        <v>125</v>
      </c>
      <c r="N10583" s="0" t="s">
        <v>66</v>
      </c>
      <c r="P10583" s="0" t="n">
        <f aca="false">IF(AND(OR(Dashboard!$B$5="All",D10583=Dashboard!$B$5),OR(Dashboard!$D$5="All",N10583=Dashboard!$D$5),OR(AND(C10583&lt;&gt;"",C10583&gt;=Dashboard!$F$5,C10583&lt;=Dashboard!$H$5),AND(C10583="",Dashboard!$F$5&lt;=1980,Dashboard!$H$5&gt;=2016))),1,0)</f>
        <v>1</v>
      </c>
      <c r="Q10583" s="0" t="n">
        <f aca="false">J10583*P10583+ROW()*0.00000001</f>
        <v>0.10010583</v>
      </c>
    </row>
    <row r="10584" customFormat="false" ht="15" hidden="false" customHeight="false" outlineLevel="0" collapsed="false">
      <c r="A10584" s="0" t="s">
        <v>7663</v>
      </c>
      <c r="B10584" s="0" t="s">
        <v>33</v>
      </c>
      <c r="C10584" s="0" t="n">
        <v>2009</v>
      </c>
      <c r="D10584" s="0" t="s">
        <v>71</v>
      </c>
      <c r="E10584" s="0" t="s">
        <v>3802</v>
      </c>
      <c r="F10584" s="0" t="n">
        <v>0.05</v>
      </c>
      <c r="G10584" s="0" t="n">
        <v>0.04</v>
      </c>
      <c r="H10584" s="0" t="n">
        <v>0</v>
      </c>
      <c r="I10584" s="0" t="n">
        <v>0.01</v>
      </c>
      <c r="J10584" s="0" t="n">
        <v>0.1</v>
      </c>
      <c r="M10584" s="0" t="s">
        <v>36</v>
      </c>
      <c r="N10584" s="0" t="s">
        <v>35</v>
      </c>
      <c r="P10584" s="0" t="n">
        <f aca="false">IF(AND(OR(Dashboard!$B$5="All",D10584=Dashboard!$B$5),OR(Dashboard!$D$5="All",N10584=Dashboard!$D$5),OR(AND(C10584&lt;&gt;"",C10584&gt;=Dashboard!$F$5,C10584&lt;=Dashboard!$H$5),AND(C10584="",Dashboard!$F$5&lt;=1980,Dashboard!$H$5&gt;=2016))),1,0)</f>
        <v>1</v>
      </c>
      <c r="Q10584" s="0" t="n">
        <f aca="false">J10584*P10584+ROW()*0.00000001</f>
        <v>0.10010584</v>
      </c>
    </row>
    <row r="10585" customFormat="false" ht="15" hidden="false" customHeight="false" outlineLevel="0" collapsed="false">
      <c r="A10585" s="0" t="s">
        <v>7664</v>
      </c>
      <c r="B10585" s="0" t="s">
        <v>50</v>
      </c>
      <c r="C10585" s="0" t="n">
        <v>2009</v>
      </c>
      <c r="D10585" s="0" t="s">
        <v>114</v>
      </c>
      <c r="E10585" s="0" t="s">
        <v>5707</v>
      </c>
      <c r="F10585" s="0" t="n">
        <v>0.08</v>
      </c>
      <c r="G10585" s="0" t="n">
        <v>0.01</v>
      </c>
      <c r="H10585" s="0" t="n">
        <v>0</v>
      </c>
      <c r="I10585" s="0" t="n">
        <v>0.01</v>
      </c>
      <c r="J10585" s="0" t="n">
        <v>0.1</v>
      </c>
      <c r="K10585" s="0" t="n">
        <v>53</v>
      </c>
      <c r="L10585" s="0" t="n">
        <v>6.5</v>
      </c>
      <c r="M10585" s="0" t="s">
        <v>103</v>
      </c>
      <c r="N10585" s="0" t="s">
        <v>35</v>
      </c>
      <c r="O10585" s="0" t="s">
        <v>53</v>
      </c>
      <c r="P10585" s="0" t="n">
        <f aca="false">IF(AND(OR(Dashboard!$B$5="All",D10585=Dashboard!$B$5),OR(Dashboard!$D$5="All",N10585=Dashboard!$D$5),OR(AND(C10585&lt;&gt;"",C10585&gt;=Dashboard!$F$5,C10585&lt;=Dashboard!$H$5),AND(C10585="",Dashboard!$F$5&lt;=1980,Dashboard!$H$5&gt;=2016))),1,0)</f>
        <v>1</v>
      </c>
      <c r="Q10585" s="0" t="n">
        <f aca="false">J10585*P10585+ROW()*0.00000001</f>
        <v>0.10010585</v>
      </c>
    </row>
    <row r="10586" customFormat="false" ht="15" hidden="false" customHeight="false" outlineLevel="0" collapsed="false">
      <c r="A10586" s="0" t="s">
        <v>7665</v>
      </c>
      <c r="B10586" s="0" t="s">
        <v>50</v>
      </c>
      <c r="C10586" s="0" t="n">
        <v>2009</v>
      </c>
      <c r="D10586" s="0" t="s">
        <v>52</v>
      </c>
      <c r="E10586" s="0" t="s">
        <v>5391</v>
      </c>
      <c r="F10586" s="0" t="n">
        <v>0.07</v>
      </c>
      <c r="G10586" s="0" t="n">
        <v>0</v>
      </c>
      <c r="H10586" s="0" t="n">
        <v>0.02</v>
      </c>
      <c r="I10586" s="0" t="n">
        <v>0.01</v>
      </c>
      <c r="J10586" s="0" t="n">
        <v>0.1</v>
      </c>
      <c r="N10586" s="0" t="s">
        <v>35</v>
      </c>
      <c r="P10586" s="0" t="n">
        <f aca="false">IF(AND(OR(Dashboard!$B$5="All",D10586=Dashboard!$B$5),OR(Dashboard!$D$5="All",N10586=Dashboard!$D$5),OR(AND(C10586&lt;&gt;"",C10586&gt;=Dashboard!$F$5,C10586&lt;=Dashboard!$H$5),AND(C10586="",Dashboard!$F$5&lt;=1980,Dashboard!$H$5&gt;=2016))),1,0)</f>
        <v>1</v>
      </c>
      <c r="Q10586" s="0" t="n">
        <f aca="false">J10586*P10586+ROW()*0.00000001</f>
        <v>0.10010586</v>
      </c>
    </row>
    <row r="10587" customFormat="false" ht="15" hidden="false" customHeight="false" outlineLevel="0" collapsed="false">
      <c r="A10587" s="0" t="s">
        <v>7666</v>
      </c>
      <c r="B10587" s="0" t="s">
        <v>873</v>
      </c>
      <c r="C10587" s="0" t="n">
        <v>1995</v>
      </c>
      <c r="D10587" s="0" t="s">
        <v>56</v>
      </c>
      <c r="E10587" s="0" t="s">
        <v>449</v>
      </c>
      <c r="F10587" s="0" t="n">
        <v>0</v>
      </c>
      <c r="G10587" s="0" t="n">
        <v>0</v>
      </c>
      <c r="H10587" s="0" t="n">
        <v>0.1</v>
      </c>
      <c r="I10587" s="0" t="n">
        <v>0</v>
      </c>
      <c r="J10587" s="0" t="n">
        <v>0.1</v>
      </c>
      <c r="N10587" s="0" t="s">
        <v>154</v>
      </c>
      <c r="P10587" s="0" t="n">
        <f aca="false">IF(AND(OR(Dashboard!$B$5="All",D10587=Dashboard!$B$5),OR(Dashboard!$D$5="All",N10587=Dashboard!$D$5),OR(AND(C10587&lt;&gt;"",C10587&gt;=Dashboard!$F$5,C10587&lt;=Dashboard!$H$5),AND(C10587="",Dashboard!$F$5&lt;=1980,Dashboard!$H$5&gt;=2016))),1,0)</f>
        <v>1</v>
      </c>
      <c r="Q10587" s="0" t="n">
        <f aca="false">J10587*P10587+ROW()*0.00000001</f>
        <v>0.10010587</v>
      </c>
    </row>
    <row r="10588" customFormat="false" ht="15" hidden="false" customHeight="false" outlineLevel="0" collapsed="false">
      <c r="A10588" s="0" t="s">
        <v>7667</v>
      </c>
      <c r="B10588" s="0" t="s">
        <v>33</v>
      </c>
      <c r="C10588" s="0" t="n">
        <v>2008</v>
      </c>
      <c r="D10588" s="0" t="s">
        <v>58</v>
      </c>
      <c r="E10588" s="0" t="s">
        <v>1173</v>
      </c>
      <c r="F10588" s="0" t="n">
        <v>0.06</v>
      </c>
      <c r="G10588" s="0" t="n">
        <v>0.03</v>
      </c>
      <c r="H10588" s="0" t="n">
        <v>0</v>
      </c>
      <c r="I10588" s="0" t="n">
        <v>0.01</v>
      </c>
      <c r="J10588" s="0" t="n">
        <v>0.1</v>
      </c>
      <c r="K10588" s="0" t="n">
        <v>65</v>
      </c>
      <c r="L10588" s="0" t="n">
        <v>7</v>
      </c>
      <c r="M10588" s="0" t="s">
        <v>125</v>
      </c>
      <c r="N10588" s="0" t="s">
        <v>35</v>
      </c>
      <c r="O10588" s="0" t="s">
        <v>67</v>
      </c>
      <c r="P10588" s="0" t="n">
        <f aca="false">IF(AND(OR(Dashboard!$B$5="All",D10588=Dashboard!$B$5),OR(Dashboard!$D$5="All",N10588=Dashboard!$D$5),OR(AND(C10588&lt;&gt;"",C10588&gt;=Dashboard!$F$5,C10588&lt;=Dashboard!$H$5),AND(C10588="",Dashboard!$F$5&lt;=1980,Dashboard!$H$5&gt;=2016))),1,0)</f>
        <v>1</v>
      </c>
      <c r="Q10588" s="0" t="n">
        <f aca="false">J10588*P10588+ROW()*0.00000001</f>
        <v>0.10010588</v>
      </c>
    </row>
    <row r="10589" customFormat="false" ht="15" hidden="false" customHeight="false" outlineLevel="0" collapsed="false">
      <c r="A10589" s="0" t="s">
        <v>7668</v>
      </c>
      <c r="B10589" s="0" t="s">
        <v>50</v>
      </c>
      <c r="C10589" s="0" t="n">
        <v>2012</v>
      </c>
      <c r="D10589" s="0" t="s">
        <v>71</v>
      </c>
      <c r="E10589" s="0" t="s">
        <v>328</v>
      </c>
      <c r="F10589" s="0" t="n">
        <v>0</v>
      </c>
      <c r="G10589" s="0" t="n">
        <v>0</v>
      </c>
      <c r="H10589" s="0" t="n">
        <v>0.1</v>
      </c>
      <c r="I10589" s="0" t="n">
        <v>0</v>
      </c>
      <c r="J10589" s="0" t="n">
        <v>0.1</v>
      </c>
      <c r="N10589" s="0" t="s">
        <v>35</v>
      </c>
      <c r="P10589" s="0" t="n">
        <f aca="false">IF(AND(OR(Dashboard!$B$5="All",D10589=Dashboard!$B$5),OR(Dashboard!$D$5="All",N10589=Dashboard!$D$5),OR(AND(C10589&lt;&gt;"",C10589&gt;=Dashboard!$F$5,C10589&lt;=Dashboard!$H$5),AND(C10589="",Dashboard!$F$5&lt;=1980,Dashboard!$H$5&gt;=2016))),1,0)</f>
        <v>1</v>
      </c>
      <c r="Q10589" s="0" t="n">
        <f aca="false">J10589*P10589+ROW()*0.00000001</f>
        <v>0.10010589</v>
      </c>
    </row>
    <row r="10590" customFormat="false" ht="15" hidden="false" customHeight="false" outlineLevel="0" collapsed="false">
      <c r="A10590" s="0" t="s">
        <v>7669</v>
      </c>
      <c r="B10590" s="0" t="s">
        <v>186</v>
      </c>
      <c r="C10590" s="0" t="n">
        <v>2002</v>
      </c>
      <c r="D10590" s="0" t="s">
        <v>34</v>
      </c>
      <c r="E10590" s="0" t="s">
        <v>154</v>
      </c>
      <c r="F10590" s="0" t="n">
        <v>0.08</v>
      </c>
      <c r="G10590" s="0" t="n">
        <v>0.02</v>
      </c>
      <c r="H10590" s="0" t="n">
        <v>0</v>
      </c>
      <c r="I10590" s="0" t="n">
        <v>0</v>
      </c>
      <c r="J10590" s="0" t="n">
        <v>0.1</v>
      </c>
      <c r="K10590" s="0" t="n">
        <v>76</v>
      </c>
      <c r="L10590" s="0" t="n">
        <v>8.1</v>
      </c>
      <c r="M10590" s="0" t="s">
        <v>36</v>
      </c>
      <c r="N10590" s="0" t="s">
        <v>35</v>
      </c>
      <c r="O10590" s="0" t="s">
        <v>37</v>
      </c>
      <c r="P10590" s="0" t="n">
        <f aca="false">IF(AND(OR(Dashboard!$B$5="All",D10590=Dashboard!$B$5),OR(Dashboard!$D$5="All",N10590=Dashboard!$D$5),OR(AND(C10590&lt;&gt;"",C10590&gt;=Dashboard!$F$5,C10590&lt;=Dashboard!$H$5),AND(C10590="",Dashboard!$F$5&lt;=1980,Dashboard!$H$5&gt;=2016))),1,0)</f>
        <v>1</v>
      </c>
      <c r="Q10590" s="0" t="n">
        <f aca="false">J10590*P10590+ROW()*0.00000001</f>
        <v>0.1001059</v>
      </c>
    </row>
    <row r="10591" customFormat="false" ht="15" hidden="false" customHeight="false" outlineLevel="0" collapsed="false">
      <c r="A10591" s="0" t="s">
        <v>7670</v>
      </c>
      <c r="B10591" s="0" t="s">
        <v>50</v>
      </c>
      <c r="C10591" s="0" t="n">
        <v>2007</v>
      </c>
      <c r="D10591" s="0" t="s">
        <v>102</v>
      </c>
      <c r="E10591" s="0" t="s">
        <v>195</v>
      </c>
      <c r="F10591" s="0" t="n">
        <v>0.09</v>
      </c>
      <c r="G10591" s="0" t="n">
        <v>0</v>
      </c>
      <c r="H10591" s="0" t="n">
        <v>0</v>
      </c>
      <c r="I10591" s="0" t="n">
        <v>0.01</v>
      </c>
      <c r="J10591" s="0" t="n">
        <v>0.1</v>
      </c>
      <c r="K10591" s="0" t="n">
        <v>71</v>
      </c>
      <c r="L10591" s="0" t="n">
        <v>7.5</v>
      </c>
      <c r="M10591" s="0" t="s">
        <v>125</v>
      </c>
      <c r="N10591" s="0" t="s">
        <v>35</v>
      </c>
      <c r="O10591" s="0" t="s">
        <v>37</v>
      </c>
      <c r="P10591" s="0" t="n">
        <f aca="false">IF(AND(OR(Dashboard!$B$5="All",D10591=Dashboard!$B$5),OR(Dashboard!$D$5="All",N10591=Dashboard!$D$5),OR(AND(C10591&lt;&gt;"",C10591&gt;=Dashboard!$F$5,C10591&lt;=Dashboard!$H$5),AND(C10591="",Dashboard!$F$5&lt;=1980,Dashboard!$H$5&gt;=2016))),1,0)</f>
        <v>1</v>
      </c>
      <c r="Q10591" s="0" t="n">
        <f aca="false">J10591*P10591+ROW()*0.00000001</f>
        <v>0.10010591</v>
      </c>
    </row>
    <row r="10592" customFormat="false" ht="15" hidden="false" customHeight="false" outlineLevel="0" collapsed="false">
      <c r="A10592" s="0" t="s">
        <v>7656</v>
      </c>
      <c r="B10592" s="0" t="s">
        <v>97</v>
      </c>
      <c r="C10592" s="0" t="n">
        <v>2013</v>
      </c>
      <c r="D10592" s="0" t="s">
        <v>48</v>
      </c>
      <c r="E10592" s="0" t="s">
        <v>243</v>
      </c>
      <c r="F10592" s="0" t="n">
        <v>0.09</v>
      </c>
      <c r="G10592" s="0" t="n">
        <v>0</v>
      </c>
      <c r="H10592" s="0" t="n">
        <v>0</v>
      </c>
      <c r="I10592" s="0" t="n">
        <v>0.01</v>
      </c>
      <c r="J10592" s="0" t="n">
        <v>0.1</v>
      </c>
      <c r="K10592" s="0" t="n">
        <v>68</v>
      </c>
      <c r="L10592" s="0" t="n">
        <v>6.2</v>
      </c>
      <c r="M10592" s="0" t="s">
        <v>125</v>
      </c>
      <c r="N10592" s="0" t="s">
        <v>35</v>
      </c>
      <c r="O10592" s="0" t="s">
        <v>67</v>
      </c>
      <c r="P10592" s="0" t="n">
        <f aca="false">IF(AND(OR(Dashboard!$B$5="All",D10592=Dashboard!$B$5),OR(Dashboard!$D$5="All",N10592=Dashboard!$D$5),OR(AND(C10592&lt;&gt;"",C10592&gt;=Dashboard!$F$5,C10592&lt;=Dashboard!$H$5),AND(C10592="",Dashboard!$F$5&lt;=1980,Dashboard!$H$5&gt;=2016))),1,0)</f>
        <v>1</v>
      </c>
      <c r="Q10592" s="0" t="n">
        <f aca="false">J10592*P10592+ROW()*0.00000001</f>
        <v>0.10010592</v>
      </c>
    </row>
    <row r="10593" customFormat="false" ht="15" hidden="false" customHeight="false" outlineLevel="0" collapsed="false">
      <c r="A10593" s="0" t="s">
        <v>7671</v>
      </c>
      <c r="B10593" s="0" t="s">
        <v>64</v>
      </c>
      <c r="C10593" s="0" t="n">
        <v>2009</v>
      </c>
      <c r="D10593" s="0" t="s">
        <v>46</v>
      </c>
      <c r="E10593" s="0" t="s">
        <v>139</v>
      </c>
      <c r="F10593" s="0" t="n">
        <v>0.09</v>
      </c>
      <c r="G10593" s="0" t="n">
        <v>0</v>
      </c>
      <c r="H10593" s="0" t="n">
        <v>0</v>
      </c>
      <c r="I10593" s="0" t="n">
        <v>0.01</v>
      </c>
      <c r="J10593" s="0" t="n">
        <v>0.1</v>
      </c>
      <c r="M10593" s="0" t="s">
        <v>73</v>
      </c>
      <c r="N10593" s="0" t="s">
        <v>66</v>
      </c>
      <c r="P10593" s="0" t="n">
        <f aca="false">IF(AND(OR(Dashboard!$B$5="All",D10593=Dashboard!$B$5),OR(Dashboard!$D$5="All",N10593=Dashboard!$D$5),OR(AND(C10593&lt;&gt;"",C10593&gt;=Dashboard!$F$5,C10593&lt;=Dashboard!$H$5),AND(C10593="",Dashboard!$F$5&lt;=1980,Dashboard!$H$5&gt;=2016))),1,0)</f>
        <v>1</v>
      </c>
      <c r="Q10593" s="0" t="n">
        <f aca="false">J10593*P10593+ROW()*0.00000001</f>
        <v>0.10010593</v>
      </c>
    </row>
    <row r="10594" customFormat="false" ht="15" hidden="false" customHeight="false" outlineLevel="0" collapsed="false">
      <c r="A10594" s="0" t="s">
        <v>7672</v>
      </c>
      <c r="B10594" s="0" t="s">
        <v>117</v>
      </c>
      <c r="C10594" s="0" t="n">
        <v>2000</v>
      </c>
      <c r="D10594" s="0" t="s">
        <v>52</v>
      </c>
      <c r="E10594" s="0" t="s">
        <v>293</v>
      </c>
      <c r="F10594" s="0" t="n">
        <v>0.06</v>
      </c>
      <c r="G10594" s="0" t="n">
        <v>0.04</v>
      </c>
      <c r="H10594" s="0" t="n">
        <v>0</v>
      </c>
      <c r="I10594" s="0" t="n">
        <v>0.01</v>
      </c>
      <c r="J10594" s="0" t="n">
        <v>0.1</v>
      </c>
      <c r="K10594" s="0" t="n">
        <v>82</v>
      </c>
      <c r="M10594" s="0" t="s">
        <v>36</v>
      </c>
      <c r="N10594" s="0" t="s">
        <v>74</v>
      </c>
      <c r="O10594" s="0" t="s">
        <v>42</v>
      </c>
      <c r="P10594" s="0" t="n">
        <f aca="false">IF(AND(OR(Dashboard!$B$5="All",D10594=Dashboard!$B$5),OR(Dashboard!$D$5="All",N10594=Dashboard!$D$5),OR(AND(C10594&lt;&gt;"",C10594&gt;=Dashboard!$F$5,C10594&lt;=Dashboard!$H$5),AND(C10594="",Dashboard!$F$5&lt;=1980,Dashboard!$H$5&gt;=2016))),1,0)</f>
        <v>1</v>
      </c>
      <c r="Q10594" s="0" t="n">
        <f aca="false">J10594*P10594+ROW()*0.00000001</f>
        <v>0.10010594</v>
      </c>
    </row>
    <row r="10595" customFormat="false" ht="15" hidden="false" customHeight="false" outlineLevel="0" collapsed="false">
      <c r="A10595" s="0" t="s">
        <v>7673</v>
      </c>
      <c r="B10595" s="0" t="s">
        <v>117</v>
      </c>
      <c r="C10595" s="0" t="n">
        <v>1999</v>
      </c>
      <c r="D10595" s="0" t="s">
        <v>58</v>
      </c>
      <c r="E10595" s="0" t="s">
        <v>6201</v>
      </c>
      <c r="F10595" s="0" t="n">
        <v>0.06</v>
      </c>
      <c r="G10595" s="0" t="n">
        <v>0.04</v>
      </c>
      <c r="H10595" s="0" t="n">
        <v>0</v>
      </c>
      <c r="I10595" s="0" t="n">
        <v>0.01</v>
      </c>
      <c r="J10595" s="0" t="n">
        <v>0.1</v>
      </c>
      <c r="N10595" s="0" t="s">
        <v>74</v>
      </c>
      <c r="P10595" s="0" t="n">
        <f aca="false">IF(AND(OR(Dashboard!$B$5="All",D10595=Dashboard!$B$5),OR(Dashboard!$D$5="All",N10595=Dashboard!$D$5),OR(AND(C10595&lt;&gt;"",C10595&gt;=Dashboard!$F$5,C10595&lt;=Dashboard!$H$5),AND(C10595="",Dashboard!$F$5&lt;=1980,Dashboard!$H$5&gt;=2016))),1,0)</f>
        <v>1</v>
      </c>
      <c r="Q10595" s="0" t="n">
        <f aca="false">J10595*P10595+ROW()*0.00000001</f>
        <v>0.10010595</v>
      </c>
    </row>
    <row r="10596" customFormat="false" ht="15" hidden="false" customHeight="false" outlineLevel="0" collapsed="false">
      <c r="A10596" s="0" t="s">
        <v>7674</v>
      </c>
      <c r="B10596" s="0" t="s">
        <v>76</v>
      </c>
      <c r="C10596" s="0" t="n">
        <v>2001</v>
      </c>
      <c r="D10596" s="0" t="s">
        <v>46</v>
      </c>
      <c r="E10596" s="0" t="s">
        <v>124</v>
      </c>
      <c r="F10596" s="0" t="n">
        <v>0.05</v>
      </c>
      <c r="G10596" s="0" t="n">
        <v>0.04</v>
      </c>
      <c r="H10596" s="0" t="n">
        <v>0</v>
      </c>
      <c r="I10596" s="0" t="n">
        <v>0.01</v>
      </c>
      <c r="J10596" s="0" t="n">
        <v>0.1</v>
      </c>
      <c r="K10596" s="0" t="n">
        <v>76</v>
      </c>
      <c r="L10596" s="0" t="n">
        <v>7.8</v>
      </c>
      <c r="M10596" s="0" t="s">
        <v>103</v>
      </c>
      <c r="N10596" s="0" t="s">
        <v>74</v>
      </c>
      <c r="O10596" s="0" t="s">
        <v>37</v>
      </c>
      <c r="P10596" s="0" t="n">
        <f aca="false">IF(AND(OR(Dashboard!$B$5="All",D10596=Dashboard!$B$5),OR(Dashboard!$D$5="All",N10596=Dashboard!$D$5),OR(AND(C10596&lt;&gt;"",C10596&gt;=Dashboard!$F$5,C10596&lt;=Dashboard!$H$5),AND(C10596="",Dashboard!$F$5&lt;=1980,Dashboard!$H$5&gt;=2016))),1,0)</f>
        <v>1</v>
      </c>
      <c r="Q10596" s="0" t="n">
        <f aca="false">J10596*P10596+ROW()*0.00000001</f>
        <v>0.10010596</v>
      </c>
    </row>
    <row r="10597" customFormat="false" ht="15" hidden="false" customHeight="false" outlineLevel="0" collapsed="false">
      <c r="A10597" s="0" t="s">
        <v>7675</v>
      </c>
      <c r="B10597" s="0" t="s">
        <v>851</v>
      </c>
      <c r="C10597" s="0" t="n">
        <v>2011</v>
      </c>
      <c r="D10597" s="0" t="s">
        <v>46</v>
      </c>
      <c r="E10597" s="0" t="s">
        <v>157</v>
      </c>
      <c r="F10597" s="0" t="n">
        <v>0</v>
      </c>
      <c r="G10597" s="0" t="n">
        <v>0</v>
      </c>
      <c r="H10597" s="0" t="n">
        <v>0.1</v>
      </c>
      <c r="I10597" s="0" t="n">
        <v>0</v>
      </c>
      <c r="J10597" s="0" t="n">
        <v>0.1</v>
      </c>
      <c r="N10597" s="0" t="s">
        <v>74</v>
      </c>
      <c r="P10597" s="0" t="n">
        <f aca="false">IF(AND(OR(Dashboard!$B$5="All",D10597=Dashboard!$B$5),OR(Dashboard!$D$5="All",N10597=Dashboard!$D$5),OR(AND(C10597&lt;&gt;"",C10597&gt;=Dashboard!$F$5,C10597&lt;=Dashboard!$H$5),AND(C10597="",Dashboard!$F$5&lt;=1980,Dashboard!$H$5&gt;=2016))),1,0)</f>
        <v>1</v>
      </c>
      <c r="Q10597" s="0" t="n">
        <f aca="false">J10597*P10597+ROW()*0.00000001</f>
        <v>0.10010597</v>
      </c>
    </row>
    <row r="10598" customFormat="false" ht="15" hidden="false" customHeight="false" outlineLevel="0" collapsed="false">
      <c r="A10598" s="0" t="s">
        <v>7676</v>
      </c>
      <c r="B10598" s="0" t="s">
        <v>33</v>
      </c>
      <c r="C10598" s="0" t="n">
        <v>2008</v>
      </c>
      <c r="D10598" s="0" t="s">
        <v>114</v>
      </c>
      <c r="E10598" s="0" t="s">
        <v>7677</v>
      </c>
      <c r="F10598" s="0" t="n">
        <v>0.09</v>
      </c>
      <c r="G10598" s="0" t="n">
        <v>0</v>
      </c>
      <c r="H10598" s="0" t="n">
        <v>0</v>
      </c>
      <c r="I10598" s="0" t="n">
        <v>0.01</v>
      </c>
      <c r="J10598" s="0" t="n">
        <v>0.1</v>
      </c>
      <c r="M10598" s="0" t="s">
        <v>36</v>
      </c>
      <c r="N10598" s="0" t="s">
        <v>35</v>
      </c>
      <c r="P10598" s="0" t="n">
        <f aca="false">IF(AND(OR(Dashboard!$B$5="All",D10598=Dashboard!$B$5),OR(Dashboard!$D$5="All",N10598=Dashboard!$D$5),OR(AND(C10598&lt;&gt;"",C10598&gt;=Dashboard!$F$5,C10598&lt;=Dashboard!$H$5),AND(C10598="",Dashboard!$F$5&lt;=1980,Dashboard!$H$5&gt;=2016))),1,0)</f>
        <v>1</v>
      </c>
      <c r="Q10598" s="0" t="n">
        <f aca="false">J10598*P10598+ROW()*0.00000001</f>
        <v>0.10010598</v>
      </c>
    </row>
    <row r="10599" customFormat="false" ht="15" hidden="false" customHeight="false" outlineLevel="0" collapsed="false">
      <c r="A10599" s="0" t="s">
        <v>7678</v>
      </c>
      <c r="B10599" s="0" t="s">
        <v>50</v>
      </c>
      <c r="C10599" s="0" t="n">
        <v>2006</v>
      </c>
      <c r="D10599" s="0" t="s">
        <v>58</v>
      </c>
      <c r="E10599" s="0" t="s">
        <v>220</v>
      </c>
      <c r="F10599" s="0" t="n">
        <v>0</v>
      </c>
      <c r="G10599" s="0" t="n">
        <v>0</v>
      </c>
      <c r="H10599" s="0" t="n">
        <v>0.1</v>
      </c>
      <c r="I10599" s="0" t="n">
        <v>0</v>
      </c>
      <c r="J10599" s="0" t="n">
        <v>0.1</v>
      </c>
      <c r="N10599" s="0" t="s">
        <v>35</v>
      </c>
      <c r="P10599" s="0" t="n">
        <f aca="false">IF(AND(OR(Dashboard!$B$5="All",D10599=Dashboard!$B$5),OR(Dashboard!$D$5="All",N10599=Dashboard!$D$5),OR(AND(C10599&lt;&gt;"",C10599&gt;=Dashboard!$F$5,C10599&lt;=Dashboard!$H$5),AND(C10599="",Dashboard!$F$5&lt;=1980,Dashboard!$H$5&gt;=2016))),1,0)</f>
        <v>1</v>
      </c>
      <c r="Q10599" s="0" t="n">
        <f aca="false">J10599*P10599+ROW()*0.00000001</f>
        <v>0.10010599</v>
      </c>
    </row>
    <row r="10600" customFormat="false" ht="15" hidden="false" customHeight="false" outlineLevel="0" collapsed="false">
      <c r="A10600" s="0" t="s">
        <v>7679</v>
      </c>
      <c r="B10600" s="0" t="s">
        <v>33</v>
      </c>
      <c r="C10600" s="0" t="n">
        <v>2010</v>
      </c>
      <c r="D10600" s="0" t="s">
        <v>34</v>
      </c>
      <c r="E10600" s="0" t="s">
        <v>2595</v>
      </c>
      <c r="F10600" s="0" t="n">
        <v>0</v>
      </c>
      <c r="G10600" s="0" t="n">
        <v>0.09</v>
      </c>
      <c r="H10600" s="0" t="n">
        <v>0</v>
      </c>
      <c r="I10600" s="0" t="n">
        <v>0.01</v>
      </c>
      <c r="J10600" s="0" t="n">
        <v>0.1</v>
      </c>
      <c r="N10600" s="0" t="s">
        <v>35</v>
      </c>
      <c r="P10600" s="0" t="n">
        <f aca="false">IF(AND(OR(Dashboard!$B$5="All",D10600=Dashboard!$B$5),OR(Dashboard!$D$5="All",N10600=Dashboard!$D$5),OR(AND(C10600&lt;&gt;"",C10600&gt;=Dashboard!$F$5,C10600&lt;=Dashboard!$H$5),AND(C10600="",Dashboard!$F$5&lt;=1980,Dashboard!$H$5&gt;=2016))),1,0)</f>
        <v>1</v>
      </c>
      <c r="Q10600" s="0" t="n">
        <f aca="false">J10600*P10600+ROW()*0.00000001</f>
        <v>0.100106</v>
      </c>
    </row>
    <row r="10601" customFormat="false" ht="15" hidden="false" customHeight="false" outlineLevel="0" collapsed="false">
      <c r="A10601" s="0" t="s">
        <v>7680</v>
      </c>
      <c r="B10601" s="0" t="s">
        <v>164</v>
      </c>
      <c r="C10601" s="0" t="n">
        <v>2008</v>
      </c>
      <c r="D10601" s="0" t="s">
        <v>46</v>
      </c>
      <c r="E10601" s="0" t="s">
        <v>2334</v>
      </c>
      <c r="F10601" s="0" t="n">
        <v>0.06</v>
      </c>
      <c r="G10601" s="0" t="n">
        <v>0</v>
      </c>
      <c r="H10601" s="0" t="n">
        <v>0.03</v>
      </c>
      <c r="I10601" s="0" t="n">
        <v>0.01</v>
      </c>
      <c r="J10601" s="0" t="n">
        <v>0.1</v>
      </c>
      <c r="K10601" s="0" t="n">
        <v>41</v>
      </c>
      <c r="L10601" s="0" t="n">
        <v>5.3</v>
      </c>
      <c r="M10601" s="0" t="s">
        <v>125</v>
      </c>
      <c r="N10601" s="0" t="s">
        <v>74</v>
      </c>
      <c r="O10601" s="0" t="s">
        <v>177</v>
      </c>
      <c r="P10601" s="0" t="n">
        <f aca="false">IF(AND(OR(Dashboard!$B$5="All",D10601=Dashboard!$B$5),OR(Dashboard!$D$5="All",N10601=Dashboard!$D$5),OR(AND(C10601&lt;&gt;"",C10601&gt;=Dashboard!$F$5,C10601&lt;=Dashboard!$H$5),AND(C10601="",Dashboard!$F$5&lt;=1980,Dashboard!$H$5&gt;=2016))),1,0)</f>
        <v>1</v>
      </c>
      <c r="Q10601" s="0" t="n">
        <f aca="false">J10601*P10601+ROW()*0.00000001</f>
        <v>0.10010601</v>
      </c>
    </row>
    <row r="10602" customFormat="false" ht="15" hidden="false" customHeight="false" outlineLevel="0" collapsed="false">
      <c r="A10602" s="0" t="s">
        <v>7681</v>
      </c>
      <c r="B10602" s="0" t="s">
        <v>33</v>
      </c>
      <c r="C10602" s="0" t="n">
        <v>2009</v>
      </c>
      <c r="D10602" s="0" t="s">
        <v>71</v>
      </c>
      <c r="E10602" s="0" t="s">
        <v>195</v>
      </c>
      <c r="F10602" s="0" t="n">
        <v>0.09</v>
      </c>
      <c r="G10602" s="0" t="n">
        <v>0</v>
      </c>
      <c r="H10602" s="0" t="n">
        <v>0</v>
      </c>
      <c r="I10602" s="0" t="n">
        <v>0.01</v>
      </c>
      <c r="J10602" s="0" t="n">
        <v>0.1</v>
      </c>
      <c r="M10602" s="0" t="s">
        <v>125</v>
      </c>
      <c r="N10602" s="0" t="s">
        <v>35</v>
      </c>
      <c r="P10602" s="0" t="n">
        <f aca="false">IF(AND(OR(Dashboard!$B$5="All",D10602=Dashboard!$B$5),OR(Dashboard!$D$5="All",N10602=Dashboard!$D$5),OR(AND(C10602&lt;&gt;"",C10602&gt;=Dashboard!$F$5,C10602&lt;=Dashboard!$H$5),AND(C10602="",Dashboard!$F$5&lt;=1980,Dashboard!$H$5&gt;=2016))),1,0)</f>
        <v>1</v>
      </c>
      <c r="Q10602" s="0" t="n">
        <f aca="false">J10602*P10602+ROW()*0.00000001</f>
        <v>0.10010602</v>
      </c>
    </row>
    <row r="10603" customFormat="false" ht="15" hidden="false" customHeight="false" outlineLevel="0" collapsed="false">
      <c r="A10603" s="0" t="s">
        <v>7682</v>
      </c>
      <c r="B10603" s="0" t="s">
        <v>873</v>
      </c>
      <c r="C10603" s="0" t="n">
        <v>1996</v>
      </c>
      <c r="D10603" s="0" t="s">
        <v>46</v>
      </c>
      <c r="E10603" s="0" t="s">
        <v>7683</v>
      </c>
      <c r="F10603" s="0" t="n">
        <v>0</v>
      </c>
      <c r="G10603" s="0" t="n">
        <v>0</v>
      </c>
      <c r="H10603" s="0" t="n">
        <v>0.1</v>
      </c>
      <c r="I10603" s="0" t="n">
        <v>0</v>
      </c>
      <c r="J10603" s="0" t="n">
        <v>0.1</v>
      </c>
      <c r="N10603" s="0" t="s">
        <v>154</v>
      </c>
      <c r="P10603" s="0" t="n">
        <f aca="false">IF(AND(OR(Dashboard!$B$5="All",D10603=Dashboard!$B$5),OR(Dashboard!$D$5="All",N10603=Dashboard!$D$5),OR(AND(C10603&lt;&gt;"",C10603&gt;=Dashboard!$F$5,C10603&lt;=Dashboard!$H$5),AND(C10603="",Dashboard!$F$5&lt;=1980,Dashboard!$H$5&gt;=2016))),1,0)</f>
        <v>1</v>
      </c>
      <c r="Q10603" s="0" t="n">
        <f aca="false">J10603*P10603+ROW()*0.00000001</f>
        <v>0.10010603</v>
      </c>
    </row>
    <row r="10604" customFormat="false" ht="15" hidden="false" customHeight="false" outlineLevel="0" collapsed="false">
      <c r="A10604" s="0" t="s">
        <v>3403</v>
      </c>
      <c r="B10604" s="0" t="s">
        <v>85</v>
      </c>
      <c r="C10604" s="0" t="n">
        <v>2004</v>
      </c>
      <c r="D10604" s="0" t="s">
        <v>71</v>
      </c>
      <c r="E10604" s="0" t="s">
        <v>91</v>
      </c>
      <c r="F10604" s="0" t="n">
        <v>0.07</v>
      </c>
      <c r="G10604" s="0" t="n">
        <v>0.03</v>
      </c>
      <c r="H10604" s="0" t="n">
        <v>0</v>
      </c>
      <c r="I10604" s="0" t="n">
        <v>0</v>
      </c>
      <c r="J10604" s="0" t="n">
        <v>0.1</v>
      </c>
      <c r="K10604" s="0" t="n">
        <v>33</v>
      </c>
      <c r="L10604" s="0" t="n">
        <v>6.3</v>
      </c>
      <c r="M10604" s="0" t="s">
        <v>103</v>
      </c>
      <c r="N10604" s="0" t="s">
        <v>35</v>
      </c>
      <c r="O10604" s="0" t="s">
        <v>177</v>
      </c>
      <c r="P10604" s="0" t="n">
        <f aca="false">IF(AND(OR(Dashboard!$B$5="All",D10604=Dashboard!$B$5),OR(Dashboard!$D$5="All",N10604=Dashboard!$D$5),OR(AND(C10604&lt;&gt;"",C10604&gt;=Dashboard!$F$5,C10604&lt;=Dashboard!$H$5),AND(C10604="",Dashboard!$F$5&lt;=1980,Dashboard!$H$5&gt;=2016))),1,0)</f>
        <v>1</v>
      </c>
      <c r="Q10604" s="0" t="n">
        <f aca="false">J10604*P10604+ROW()*0.00000001</f>
        <v>0.10010604</v>
      </c>
    </row>
    <row r="10605" customFormat="false" ht="15" hidden="false" customHeight="false" outlineLevel="0" collapsed="false">
      <c r="A10605" s="0" t="s">
        <v>3374</v>
      </c>
      <c r="B10605" s="0" t="s">
        <v>76</v>
      </c>
      <c r="C10605" s="0" t="n">
        <v>2007</v>
      </c>
      <c r="D10605" s="0" t="s">
        <v>71</v>
      </c>
      <c r="E10605" s="0" t="s">
        <v>91</v>
      </c>
      <c r="F10605" s="0" t="n">
        <v>0.05</v>
      </c>
      <c r="G10605" s="0" t="n">
        <v>0.04</v>
      </c>
      <c r="H10605" s="0" t="n">
        <v>0</v>
      </c>
      <c r="I10605" s="0" t="n">
        <v>0.01</v>
      </c>
      <c r="J10605" s="0" t="n">
        <v>0.1</v>
      </c>
      <c r="K10605" s="0" t="n">
        <v>65</v>
      </c>
      <c r="L10605" s="0" t="n">
        <v>7.5</v>
      </c>
      <c r="M10605" s="0" t="s">
        <v>36</v>
      </c>
      <c r="N10605" s="0" t="s">
        <v>74</v>
      </c>
      <c r="O10605" s="0" t="s">
        <v>67</v>
      </c>
      <c r="P10605" s="0" t="n">
        <f aca="false">IF(AND(OR(Dashboard!$B$5="All",D10605=Dashboard!$B$5),OR(Dashboard!$D$5="All",N10605=Dashboard!$D$5),OR(AND(C10605&lt;&gt;"",C10605&gt;=Dashboard!$F$5,C10605&lt;=Dashboard!$H$5),AND(C10605="",Dashboard!$F$5&lt;=1980,Dashboard!$H$5&gt;=2016))),1,0)</f>
        <v>1</v>
      </c>
      <c r="Q10605" s="0" t="n">
        <f aca="false">J10605*P10605+ROW()*0.00000001</f>
        <v>0.10010605</v>
      </c>
    </row>
    <row r="10606" customFormat="false" ht="15" hidden="false" customHeight="false" outlineLevel="0" collapsed="false">
      <c r="A10606" s="0" t="s">
        <v>2895</v>
      </c>
      <c r="B10606" s="0" t="s">
        <v>851</v>
      </c>
      <c r="C10606" s="0" t="n">
        <v>2015</v>
      </c>
      <c r="D10606" s="0" t="s">
        <v>71</v>
      </c>
      <c r="E10606" s="0" t="s">
        <v>211</v>
      </c>
      <c r="F10606" s="0" t="n">
        <v>0</v>
      </c>
      <c r="G10606" s="0" t="n">
        <v>0.03</v>
      </c>
      <c r="H10606" s="0" t="n">
        <v>0.07</v>
      </c>
      <c r="I10606" s="0" t="n">
        <v>0.01</v>
      </c>
      <c r="J10606" s="0" t="n">
        <v>0.1</v>
      </c>
      <c r="K10606" s="0" t="n">
        <v>65</v>
      </c>
      <c r="L10606" s="0" t="n">
        <v>7.8</v>
      </c>
      <c r="M10606" s="0" t="s">
        <v>73</v>
      </c>
      <c r="N10606" s="0" t="s">
        <v>74</v>
      </c>
      <c r="O10606" s="0" t="s">
        <v>67</v>
      </c>
      <c r="P10606" s="0" t="n">
        <f aca="false">IF(AND(OR(Dashboard!$B$5="All",D10606=Dashboard!$B$5),OR(Dashboard!$D$5="All",N10606=Dashboard!$D$5),OR(AND(C10606&lt;&gt;"",C10606&gt;=Dashboard!$F$5,C10606&lt;=Dashboard!$H$5),AND(C10606="",Dashboard!$F$5&lt;=1980,Dashboard!$H$5&gt;=2016))),1,0)</f>
        <v>1</v>
      </c>
      <c r="Q10606" s="0" t="n">
        <f aca="false">J10606*P10606+ROW()*0.00000001</f>
        <v>0.10010606</v>
      </c>
    </row>
    <row r="10607" customFormat="false" ht="15" hidden="false" customHeight="false" outlineLevel="0" collapsed="false">
      <c r="A10607" s="0" t="s">
        <v>7065</v>
      </c>
      <c r="B10607" s="0" t="s">
        <v>64</v>
      </c>
      <c r="C10607" s="0" t="n">
        <v>2010</v>
      </c>
      <c r="D10607" s="0" t="s">
        <v>246</v>
      </c>
      <c r="E10607" s="0" t="s">
        <v>5651</v>
      </c>
      <c r="F10607" s="0" t="n">
        <v>0.09</v>
      </c>
      <c r="G10607" s="0" t="n">
        <v>0</v>
      </c>
      <c r="H10607" s="0" t="n">
        <v>0</v>
      </c>
      <c r="I10607" s="0" t="n">
        <v>0.01</v>
      </c>
      <c r="J10607" s="0" t="n">
        <v>0.1</v>
      </c>
      <c r="L10607" s="0" t="n">
        <v>6.8</v>
      </c>
      <c r="M10607" s="0" t="s">
        <v>103</v>
      </c>
      <c r="N10607" s="0" t="s">
        <v>66</v>
      </c>
      <c r="P10607" s="0" t="n">
        <f aca="false">IF(AND(OR(Dashboard!$B$5="All",D10607=Dashboard!$B$5),OR(Dashboard!$D$5="All",N10607=Dashboard!$D$5),OR(AND(C10607&lt;&gt;"",C10607&gt;=Dashboard!$F$5,C10607&lt;=Dashboard!$H$5),AND(C10607="",Dashboard!$F$5&lt;=1980,Dashboard!$H$5&gt;=2016))),1,0)</f>
        <v>1</v>
      </c>
      <c r="Q10607" s="0" t="n">
        <f aca="false">J10607*P10607+ROW()*0.00000001</f>
        <v>0.10010607</v>
      </c>
    </row>
    <row r="10608" customFormat="false" ht="15" hidden="false" customHeight="false" outlineLevel="0" collapsed="false">
      <c r="A10608" s="0" t="s">
        <v>7684</v>
      </c>
      <c r="B10608" s="0" t="s">
        <v>50</v>
      </c>
      <c r="C10608" s="0" t="n">
        <v>2011</v>
      </c>
      <c r="D10608" s="0" t="s">
        <v>16</v>
      </c>
      <c r="E10608" s="0" t="s">
        <v>195</v>
      </c>
      <c r="F10608" s="0" t="n">
        <v>0.08</v>
      </c>
      <c r="G10608" s="0" t="n">
        <v>0.01</v>
      </c>
      <c r="H10608" s="0" t="n">
        <v>0</v>
      </c>
      <c r="I10608" s="0" t="n">
        <v>0.01</v>
      </c>
      <c r="J10608" s="0" t="n">
        <v>0.1</v>
      </c>
      <c r="N10608" s="0" t="s">
        <v>35</v>
      </c>
      <c r="P10608" s="0" t="n">
        <f aca="false">IF(AND(OR(Dashboard!$B$5="All",D10608=Dashboard!$B$5),OR(Dashboard!$D$5="All",N10608=Dashboard!$D$5),OR(AND(C10608&lt;&gt;"",C10608&gt;=Dashboard!$F$5,C10608&lt;=Dashboard!$H$5),AND(C10608="",Dashboard!$F$5&lt;=1980,Dashboard!$H$5&gt;=2016))),1,0)</f>
        <v>1</v>
      </c>
      <c r="Q10608" s="0" t="n">
        <f aca="false">J10608*P10608+ROW()*0.00000001</f>
        <v>0.10010608</v>
      </c>
    </row>
    <row r="10609" customFormat="false" ht="15" hidden="false" customHeight="false" outlineLevel="0" collapsed="false">
      <c r="A10609" s="0" t="s">
        <v>7685</v>
      </c>
      <c r="B10609" s="0" t="s">
        <v>50</v>
      </c>
      <c r="C10609" s="0" t="n">
        <v>2009</v>
      </c>
      <c r="D10609" s="0" t="s">
        <v>48</v>
      </c>
      <c r="E10609" s="0" t="s">
        <v>2960</v>
      </c>
      <c r="F10609" s="0" t="n">
        <v>0.09</v>
      </c>
      <c r="G10609" s="0" t="n">
        <v>0</v>
      </c>
      <c r="H10609" s="0" t="n">
        <v>0</v>
      </c>
      <c r="I10609" s="0" t="n">
        <v>0.01</v>
      </c>
      <c r="J10609" s="0" t="n">
        <v>0.1</v>
      </c>
      <c r="M10609" s="0" t="s">
        <v>36</v>
      </c>
      <c r="N10609" s="0" t="s">
        <v>35</v>
      </c>
      <c r="P10609" s="0" t="n">
        <f aca="false">IF(AND(OR(Dashboard!$B$5="All",D10609=Dashboard!$B$5),OR(Dashboard!$D$5="All",N10609=Dashboard!$D$5),OR(AND(C10609&lt;&gt;"",C10609&gt;=Dashboard!$F$5,C10609&lt;=Dashboard!$H$5),AND(C10609="",Dashboard!$F$5&lt;=1980,Dashboard!$H$5&gt;=2016))),1,0)</f>
        <v>1</v>
      </c>
      <c r="Q10609" s="0" t="n">
        <f aca="false">J10609*P10609+ROW()*0.00000001</f>
        <v>0.10010609</v>
      </c>
    </row>
    <row r="10610" customFormat="false" ht="15" hidden="false" customHeight="false" outlineLevel="0" collapsed="false">
      <c r="A10610" s="0" t="s">
        <v>7686</v>
      </c>
      <c r="B10610" s="0" t="s">
        <v>164</v>
      </c>
      <c r="C10610" s="0" t="n">
        <v>2010</v>
      </c>
      <c r="D10610" s="0" t="s">
        <v>58</v>
      </c>
      <c r="E10610" s="0" t="s">
        <v>1002</v>
      </c>
      <c r="F10610" s="0" t="n">
        <v>0</v>
      </c>
      <c r="G10610" s="0" t="n">
        <v>0</v>
      </c>
      <c r="H10610" s="0" t="n">
        <v>0.1</v>
      </c>
      <c r="I10610" s="0" t="n">
        <v>0</v>
      </c>
      <c r="J10610" s="0" t="n">
        <v>0.1</v>
      </c>
      <c r="N10610" s="0" t="s">
        <v>74</v>
      </c>
      <c r="P10610" s="0" t="n">
        <f aca="false">IF(AND(OR(Dashboard!$B$5="All",D10610=Dashboard!$B$5),OR(Dashboard!$D$5="All",N10610=Dashboard!$D$5),OR(AND(C10610&lt;&gt;"",C10610&gt;=Dashboard!$F$5,C10610&lt;=Dashboard!$H$5),AND(C10610="",Dashboard!$F$5&lt;=1980,Dashboard!$H$5&gt;=2016))),1,0)</f>
        <v>1</v>
      </c>
      <c r="Q10610" s="0" t="n">
        <f aca="false">J10610*P10610+ROW()*0.00000001</f>
        <v>0.1001061</v>
      </c>
    </row>
    <row r="10611" customFormat="false" ht="15" hidden="false" customHeight="false" outlineLevel="0" collapsed="false">
      <c r="A10611" s="0" t="s">
        <v>7377</v>
      </c>
      <c r="B10611" s="0" t="s">
        <v>33</v>
      </c>
      <c r="C10611" s="0" t="n">
        <v>2010</v>
      </c>
      <c r="D10611" s="0" t="s">
        <v>52</v>
      </c>
      <c r="E10611" s="0" t="s">
        <v>418</v>
      </c>
      <c r="F10611" s="0" t="n">
        <v>0.04</v>
      </c>
      <c r="G10611" s="0" t="n">
        <v>0.05</v>
      </c>
      <c r="H10611" s="0" t="n">
        <v>0</v>
      </c>
      <c r="I10611" s="0" t="n">
        <v>0.01</v>
      </c>
      <c r="J10611" s="0" t="n">
        <v>0.1</v>
      </c>
      <c r="M10611" s="0" t="s">
        <v>103</v>
      </c>
      <c r="N10611" s="0" t="s">
        <v>35</v>
      </c>
      <c r="P10611" s="0" t="n">
        <f aca="false">IF(AND(OR(Dashboard!$B$5="All",D10611=Dashboard!$B$5),OR(Dashboard!$D$5="All",N10611=Dashboard!$D$5),OR(AND(C10611&lt;&gt;"",C10611&gt;=Dashboard!$F$5,C10611&lt;=Dashboard!$H$5),AND(C10611="",Dashboard!$F$5&lt;=1980,Dashboard!$H$5&gt;=2016))),1,0)</f>
        <v>1</v>
      </c>
      <c r="Q10611" s="0" t="n">
        <f aca="false">J10611*P10611+ROW()*0.00000001</f>
        <v>0.10010611</v>
      </c>
    </row>
    <row r="10612" customFormat="false" ht="15" hidden="false" customHeight="false" outlineLevel="0" collapsed="false">
      <c r="A10612" s="0" t="s">
        <v>4134</v>
      </c>
      <c r="B10612" s="0" t="s">
        <v>144</v>
      </c>
      <c r="C10612" s="0" t="n">
        <v>2002</v>
      </c>
      <c r="D10612" s="0" t="s">
        <v>34</v>
      </c>
      <c r="E10612" s="0" t="s">
        <v>91</v>
      </c>
      <c r="F10612" s="0" t="n">
        <v>0.08</v>
      </c>
      <c r="G10612" s="0" t="n">
        <v>0.02</v>
      </c>
      <c r="H10612" s="0" t="n">
        <v>0</v>
      </c>
      <c r="I10612" s="0" t="n">
        <v>0</v>
      </c>
      <c r="J10612" s="0" t="n">
        <v>0.1</v>
      </c>
      <c r="K10612" s="0" t="n">
        <v>80</v>
      </c>
      <c r="L10612" s="0" t="n">
        <v>8</v>
      </c>
      <c r="M10612" s="0" t="s">
        <v>36</v>
      </c>
      <c r="N10612" s="0" t="s">
        <v>66</v>
      </c>
      <c r="O10612" s="0" t="s">
        <v>37</v>
      </c>
      <c r="P10612" s="0" t="n">
        <f aca="false">IF(AND(OR(Dashboard!$B$5="All",D10612=Dashboard!$B$5),OR(Dashboard!$D$5="All",N10612=Dashboard!$D$5),OR(AND(C10612&lt;&gt;"",C10612&gt;=Dashboard!$F$5,C10612&lt;=Dashboard!$H$5),AND(C10612="",Dashboard!$F$5&lt;=1980,Dashboard!$H$5&gt;=2016))),1,0)</f>
        <v>1</v>
      </c>
      <c r="Q10612" s="0" t="n">
        <f aca="false">J10612*P10612+ROW()*0.00000001</f>
        <v>0.10010612</v>
      </c>
    </row>
    <row r="10613" customFormat="false" ht="15" hidden="false" customHeight="false" outlineLevel="0" collapsed="false">
      <c r="A10613" s="0" t="s">
        <v>7687</v>
      </c>
      <c r="B10613" s="0" t="s">
        <v>50</v>
      </c>
      <c r="D10613" s="0" t="s">
        <v>58</v>
      </c>
      <c r="E10613" s="0" t="s">
        <v>520</v>
      </c>
      <c r="F10613" s="0" t="n">
        <v>0.09</v>
      </c>
      <c r="G10613" s="0" t="n">
        <v>0</v>
      </c>
      <c r="H10613" s="0" t="n">
        <v>0</v>
      </c>
      <c r="I10613" s="0" t="n">
        <v>0.01</v>
      </c>
      <c r="J10613" s="0" t="n">
        <v>0.1</v>
      </c>
      <c r="M10613" s="0" t="s">
        <v>36</v>
      </c>
      <c r="N10613" s="0" t="s">
        <v>35</v>
      </c>
      <c r="P10613" s="0" t="n">
        <f aca="false">IF(AND(OR(Dashboard!$B$5="All",D10613=Dashboard!$B$5),OR(Dashboard!$D$5="All",N10613=Dashboard!$D$5),OR(AND(C10613&lt;&gt;"",C10613&gt;=Dashboard!$F$5,C10613&lt;=Dashboard!$H$5),AND(C10613="",Dashboard!$F$5&lt;=1980,Dashboard!$H$5&gt;=2016))),1,0)</f>
        <v>1</v>
      </c>
      <c r="Q10613" s="0" t="n">
        <f aca="false">J10613*P10613+ROW()*0.00000001</f>
        <v>0.10010613</v>
      </c>
    </row>
    <row r="10614" customFormat="false" ht="15" hidden="false" customHeight="false" outlineLevel="0" collapsed="false">
      <c r="A10614" s="0" t="s">
        <v>7688</v>
      </c>
      <c r="B10614" s="0" t="s">
        <v>144</v>
      </c>
      <c r="C10614" s="0" t="n">
        <v>2004</v>
      </c>
      <c r="D10614" s="0" t="s">
        <v>102</v>
      </c>
      <c r="E10614" s="0" t="s">
        <v>2860</v>
      </c>
      <c r="F10614" s="0" t="n">
        <v>0.08</v>
      </c>
      <c r="G10614" s="0" t="n">
        <v>0.02</v>
      </c>
      <c r="H10614" s="0" t="n">
        <v>0</v>
      </c>
      <c r="I10614" s="0" t="n">
        <v>0</v>
      </c>
      <c r="J10614" s="0" t="n">
        <v>0.1</v>
      </c>
      <c r="N10614" s="0" t="s">
        <v>66</v>
      </c>
      <c r="P10614" s="0" t="n">
        <f aca="false">IF(AND(OR(Dashboard!$B$5="All",D10614=Dashboard!$B$5),OR(Dashboard!$D$5="All",N10614=Dashboard!$D$5),OR(AND(C10614&lt;&gt;"",C10614&gt;=Dashboard!$F$5,C10614&lt;=Dashboard!$H$5),AND(C10614="",Dashboard!$F$5&lt;=1980,Dashboard!$H$5&gt;=2016))),1,0)</f>
        <v>1</v>
      </c>
      <c r="Q10614" s="0" t="n">
        <f aca="false">J10614*P10614+ROW()*0.00000001</f>
        <v>0.10010614</v>
      </c>
    </row>
    <row r="10615" customFormat="false" ht="15" hidden="false" customHeight="false" outlineLevel="0" collapsed="false">
      <c r="A10615" s="0" t="s">
        <v>7263</v>
      </c>
      <c r="B10615" s="0" t="s">
        <v>64</v>
      </c>
      <c r="C10615" s="0" t="n">
        <v>2008</v>
      </c>
      <c r="D10615" s="0" t="s">
        <v>34</v>
      </c>
      <c r="E10615" s="0" t="s">
        <v>142</v>
      </c>
      <c r="F10615" s="0" t="n">
        <v>0.09</v>
      </c>
      <c r="G10615" s="0" t="n">
        <v>0</v>
      </c>
      <c r="H10615" s="0" t="n">
        <v>0</v>
      </c>
      <c r="I10615" s="0" t="n">
        <v>0.01</v>
      </c>
      <c r="J10615" s="0" t="n">
        <v>0.1</v>
      </c>
      <c r="K10615" s="0" t="n">
        <v>49</v>
      </c>
      <c r="L10615" s="0" t="n">
        <v>3.1</v>
      </c>
      <c r="M10615" s="0" t="s">
        <v>36</v>
      </c>
      <c r="N10615" s="0" t="s">
        <v>66</v>
      </c>
      <c r="O10615" s="0" t="s">
        <v>177</v>
      </c>
      <c r="P10615" s="0" t="n">
        <f aca="false">IF(AND(OR(Dashboard!$B$5="All",D10615=Dashboard!$B$5),OR(Dashboard!$D$5="All",N10615=Dashboard!$D$5),OR(AND(C10615&lt;&gt;"",C10615&gt;=Dashboard!$F$5,C10615&lt;=Dashboard!$H$5),AND(C10615="",Dashboard!$F$5&lt;=1980,Dashboard!$H$5&gt;=2016))),1,0)</f>
        <v>1</v>
      </c>
      <c r="Q10615" s="0" t="n">
        <f aca="false">J10615*P10615+ROW()*0.00000001</f>
        <v>0.10010615</v>
      </c>
    </row>
    <row r="10616" customFormat="false" ht="15" hidden="false" customHeight="false" outlineLevel="0" collapsed="false">
      <c r="A10616" s="0" t="s">
        <v>7689</v>
      </c>
      <c r="B10616" s="0" t="s">
        <v>50</v>
      </c>
      <c r="C10616" s="0" t="n">
        <v>2007</v>
      </c>
      <c r="D10616" s="0" t="s">
        <v>46</v>
      </c>
      <c r="E10616" s="0" t="s">
        <v>1259</v>
      </c>
      <c r="F10616" s="0" t="n">
        <v>0.09</v>
      </c>
      <c r="G10616" s="0" t="n">
        <v>0</v>
      </c>
      <c r="H10616" s="0" t="n">
        <v>0</v>
      </c>
      <c r="I10616" s="0" t="n">
        <v>0.01</v>
      </c>
      <c r="J10616" s="0" t="n">
        <v>0.1</v>
      </c>
      <c r="K10616" s="0" t="n">
        <v>56</v>
      </c>
      <c r="M10616" s="0" t="s">
        <v>125</v>
      </c>
      <c r="N10616" s="0" t="s">
        <v>35</v>
      </c>
      <c r="O10616" s="0" t="s">
        <v>53</v>
      </c>
      <c r="P10616" s="0" t="n">
        <f aca="false">IF(AND(OR(Dashboard!$B$5="All",D10616=Dashboard!$B$5),OR(Dashboard!$D$5="All",N10616=Dashboard!$D$5),OR(AND(C10616&lt;&gt;"",C10616&gt;=Dashboard!$F$5,C10616&lt;=Dashboard!$H$5),AND(C10616="",Dashboard!$F$5&lt;=1980,Dashboard!$H$5&gt;=2016))),1,0)</f>
        <v>1</v>
      </c>
      <c r="Q10616" s="0" t="n">
        <f aca="false">J10616*P10616+ROW()*0.00000001</f>
        <v>0.10010616</v>
      </c>
    </row>
    <row r="10617" customFormat="false" ht="15" hidden="false" customHeight="false" outlineLevel="0" collapsed="false">
      <c r="A10617" s="0" t="s">
        <v>2965</v>
      </c>
      <c r="B10617" s="0" t="s">
        <v>152</v>
      </c>
      <c r="C10617" s="0" t="n">
        <v>2010</v>
      </c>
      <c r="D10617" s="0" t="s">
        <v>71</v>
      </c>
      <c r="E10617" s="0" t="s">
        <v>142</v>
      </c>
      <c r="F10617" s="0" t="n">
        <v>0.08</v>
      </c>
      <c r="G10617" s="0" t="n">
        <v>0.02</v>
      </c>
      <c r="H10617" s="0" t="n">
        <v>0</v>
      </c>
      <c r="I10617" s="0" t="n">
        <v>0.01</v>
      </c>
      <c r="J10617" s="0" t="n">
        <v>0.1</v>
      </c>
      <c r="K10617" s="0" t="n">
        <v>37</v>
      </c>
      <c r="L10617" s="0" t="n">
        <v>4.1</v>
      </c>
      <c r="M10617" s="0" t="s">
        <v>103</v>
      </c>
      <c r="N10617" s="0" t="s">
        <v>152</v>
      </c>
      <c r="O10617" s="0" t="s">
        <v>177</v>
      </c>
      <c r="P10617" s="0" t="n">
        <f aca="false">IF(AND(OR(Dashboard!$B$5="All",D10617=Dashboard!$B$5),OR(Dashboard!$D$5="All",N10617=Dashboard!$D$5),OR(AND(C10617&lt;&gt;"",C10617&gt;=Dashboard!$F$5,C10617&lt;=Dashboard!$H$5),AND(C10617="",Dashboard!$F$5&lt;=1980,Dashboard!$H$5&gt;=2016))),1,0)</f>
        <v>1</v>
      </c>
      <c r="Q10617" s="0" t="n">
        <f aca="false">J10617*P10617+ROW()*0.00000001</f>
        <v>0.10010617</v>
      </c>
    </row>
    <row r="10618" customFormat="false" ht="15" hidden="false" customHeight="false" outlineLevel="0" collapsed="false">
      <c r="A10618" s="0" t="s">
        <v>7690</v>
      </c>
      <c r="B10618" s="0" t="s">
        <v>50</v>
      </c>
      <c r="C10618" s="0" t="n">
        <v>2006</v>
      </c>
      <c r="D10618" s="0" t="s">
        <v>48</v>
      </c>
      <c r="E10618" s="0" t="s">
        <v>1524</v>
      </c>
      <c r="F10618" s="0" t="n">
        <v>0.09</v>
      </c>
      <c r="G10618" s="0" t="n">
        <v>0</v>
      </c>
      <c r="H10618" s="0" t="n">
        <v>0</v>
      </c>
      <c r="I10618" s="0" t="n">
        <v>0.01</v>
      </c>
      <c r="J10618" s="0" t="n">
        <v>0.1</v>
      </c>
      <c r="K10618" s="0" t="n">
        <v>25</v>
      </c>
      <c r="L10618" s="0" t="n">
        <v>3.5</v>
      </c>
      <c r="M10618" s="0" t="s">
        <v>36</v>
      </c>
      <c r="N10618" s="0" t="s">
        <v>35</v>
      </c>
      <c r="O10618" s="0" t="s">
        <v>177</v>
      </c>
      <c r="P10618" s="0" t="n">
        <f aca="false">IF(AND(OR(Dashboard!$B$5="All",D10618=Dashboard!$B$5),OR(Dashboard!$D$5="All",N10618=Dashboard!$D$5),OR(AND(C10618&lt;&gt;"",C10618&gt;=Dashboard!$F$5,C10618&lt;=Dashboard!$H$5),AND(C10618="",Dashboard!$F$5&lt;=1980,Dashboard!$H$5&gt;=2016))),1,0)</f>
        <v>1</v>
      </c>
      <c r="Q10618" s="0" t="n">
        <f aca="false">J10618*P10618+ROW()*0.00000001</f>
        <v>0.10010618</v>
      </c>
    </row>
    <row r="10619" customFormat="false" ht="15" hidden="false" customHeight="false" outlineLevel="0" collapsed="false">
      <c r="A10619" s="0" t="s">
        <v>7691</v>
      </c>
      <c r="B10619" s="0" t="s">
        <v>76</v>
      </c>
      <c r="C10619" s="0" t="n">
        <v>2005</v>
      </c>
      <c r="D10619" s="0" t="s">
        <v>16</v>
      </c>
      <c r="E10619" s="0" t="s">
        <v>1086</v>
      </c>
      <c r="F10619" s="0" t="n">
        <v>0.05</v>
      </c>
      <c r="G10619" s="0" t="n">
        <v>0.04</v>
      </c>
      <c r="H10619" s="0" t="n">
        <v>0</v>
      </c>
      <c r="I10619" s="0" t="n">
        <v>0.01</v>
      </c>
      <c r="J10619" s="0" t="n">
        <v>0.1</v>
      </c>
      <c r="K10619" s="0" t="n">
        <v>49</v>
      </c>
      <c r="L10619" s="0" t="n">
        <v>8</v>
      </c>
      <c r="M10619" s="0" t="s">
        <v>125</v>
      </c>
      <c r="N10619" s="0" t="s">
        <v>74</v>
      </c>
      <c r="O10619" s="0" t="s">
        <v>177</v>
      </c>
      <c r="P10619" s="0" t="n">
        <f aca="false">IF(AND(OR(Dashboard!$B$5="All",D10619=Dashboard!$B$5),OR(Dashboard!$D$5="All",N10619=Dashboard!$D$5),OR(AND(C10619&lt;&gt;"",C10619&gt;=Dashboard!$F$5,C10619&lt;=Dashboard!$H$5),AND(C10619="",Dashboard!$F$5&lt;=1980,Dashboard!$H$5&gt;=2016))),1,0)</f>
        <v>1</v>
      </c>
      <c r="Q10619" s="0" t="n">
        <f aca="false">J10619*P10619+ROW()*0.00000001</f>
        <v>0.10010619</v>
      </c>
    </row>
    <row r="10620" customFormat="false" ht="15" hidden="false" customHeight="false" outlineLevel="0" collapsed="false">
      <c r="A10620" s="0" t="s">
        <v>7692</v>
      </c>
      <c r="B10620" s="0" t="s">
        <v>873</v>
      </c>
      <c r="C10620" s="0" t="n">
        <v>1997</v>
      </c>
      <c r="D10620" s="0" t="s">
        <v>56</v>
      </c>
      <c r="E10620" s="0" t="s">
        <v>328</v>
      </c>
      <c r="F10620" s="0" t="n">
        <v>0</v>
      </c>
      <c r="G10620" s="0" t="n">
        <v>0</v>
      </c>
      <c r="H10620" s="0" t="n">
        <v>0.1</v>
      </c>
      <c r="I10620" s="0" t="n">
        <v>0</v>
      </c>
      <c r="J10620" s="0" t="n">
        <v>0.1</v>
      </c>
      <c r="N10620" s="0" t="s">
        <v>154</v>
      </c>
      <c r="P10620" s="0" t="n">
        <f aca="false">IF(AND(OR(Dashboard!$B$5="All",D10620=Dashboard!$B$5),OR(Dashboard!$D$5="All",N10620=Dashboard!$D$5),OR(AND(C10620&lt;&gt;"",C10620&gt;=Dashboard!$F$5,C10620&lt;=Dashboard!$H$5),AND(C10620="",Dashboard!$F$5&lt;=1980,Dashboard!$H$5&gt;=2016))),1,0)</f>
        <v>1</v>
      </c>
      <c r="Q10620" s="0" t="n">
        <f aca="false">J10620*P10620+ROW()*0.00000001</f>
        <v>0.1001062</v>
      </c>
    </row>
    <row r="10621" customFormat="false" ht="15" hidden="false" customHeight="false" outlineLevel="0" collapsed="false">
      <c r="A10621" s="0" t="s">
        <v>2895</v>
      </c>
      <c r="B10621" s="0" t="s">
        <v>172</v>
      </c>
      <c r="C10621" s="0" t="n">
        <v>2015</v>
      </c>
      <c r="D10621" s="0" t="s">
        <v>71</v>
      </c>
      <c r="E10621" s="0" t="s">
        <v>211</v>
      </c>
      <c r="F10621" s="0" t="n">
        <v>0.07</v>
      </c>
      <c r="G10621" s="0" t="n">
        <v>0.02</v>
      </c>
      <c r="H10621" s="0" t="n">
        <v>0</v>
      </c>
      <c r="I10621" s="0" t="n">
        <v>0.01</v>
      </c>
      <c r="J10621" s="0" t="n">
        <v>0.1</v>
      </c>
      <c r="K10621" s="0" t="n">
        <v>75</v>
      </c>
      <c r="L10621" s="0" t="n">
        <v>7.5</v>
      </c>
      <c r="M10621" s="0" t="s">
        <v>73</v>
      </c>
      <c r="N10621" s="0" t="s">
        <v>66</v>
      </c>
      <c r="O10621" s="0" t="s">
        <v>37</v>
      </c>
      <c r="P10621" s="0" t="n">
        <f aca="false">IF(AND(OR(Dashboard!$B$5="All",D10621=Dashboard!$B$5),OR(Dashboard!$D$5="All",N10621=Dashboard!$D$5),OR(AND(C10621&lt;&gt;"",C10621&gt;=Dashboard!$F$5,C10621&lt;=Dashboard!$H$5),AND(C10621="",Dashboard!$F$5&lt;=1980,Dashboard!$H$5&gt;=2016))),1,0)</f>
        <v>1</v>
      </c>
      <c r="Q10621" s="0" t="n">
        <f aca="false">J10621*P10621+ROW()*0.00000001</f>
        <v>0.10010621</v>
      </c>
    </row>
    <row r="10622" customFormat="false" ht="15" hidden="false" customHeight="false" outlineLevel="0" collapsed="false">
      <c r="A10622" s="0" t="s">
        <v>2109</v>
      </c>
      <c r="B10622" s="0" t="s">
        <v>152</v>
      </c>
      <c r="C10622" s="0" t="n">
        <v>2014</v>
      </c>
      <c r="D10622" s="0" t="s">
        <v>71</v>
      </c>
      <c r="E10622" s="0" t="s">
        <v>157</v>
      </c>
      <c r="F10622" s="0" t="n">
        <v>0</v>
      </c>
      <c r="G10622" s="0" t="n">
        <v>0.09</v>
      </c>
      <c r="H10622" s="0" t="n">
        <v>0</v>
      </c>
      <c r="I10622" s="0" t="n">
        <v>0.01</v>
      </c>
      <c r="J10622" s="0" t="n">
        <v>0.1</v>
      </c>
      <c r="N10622" s="0" t="s">
        <v>152</v>
      </c>
      <c r="P10622" s="0" t="n">
        <f aca="false">IF(AND(OR(Dashboard!$B$5="All",D10622=Dashboard!$B$5),OR(Dashboard!$D$5="All",N10622=Dashboard!$D$5),OR(AND(C10622&lt;&gt;"",C10622&gt;=Dashboard!$F$5,C10622&lt;=Dashboard!$H$5),AND(C10622="",Dashboard!$F$5&lt;=1980,Dashboard!$H$5&gt;=2016))),1,0)</f>
        <v>1</v>
      </c>
      <c r="Q10622" s="0" t="n">
        <f aca="false">J10622*P10622+ROW()*0.00000001</f>
        <v>0.10010622</v>
      </c>
    </row>
    <row r="10623" customFormat="false" ht="15" hidden="false" customHeight="false" outlineLevel="0" collapsed="false">
      <c r="A10623" s="0" t="s">
        <v>7693</v>
      </c>
      <c r="B10623" s="0" t="s">
        <v>117</v>
      </c>
      <c r="C10623" s="0" t="n">
        <v>2001</v>
      </c>
      <c r="D10623" s="0" t="s">
        <v>41</v>
      </c>
      <c r="E10623" s="0" t="s">
        <v>449</v>
      </c>
      <c r="F10623" s="0" t="n">
        <v>0.06</v>
      </c>
      <c r="G10623" s="0" t="n">
        <v>0.04</v>
      </c>
      <c r="H10623" s="0" t="n">
        <v>0</v>
      </c>
      <c r="I10623" s="0" t="n">
        <v>0.01</v>
      </c>
      <c r="J10623" s="0" t="n">
        <v>0.1</v>
      </c>
      <c r="K10623" s="0" t="n">
        <v>68</v>
      </c>
      <c r="M10623" s="0" t="s">
        <v>36</v>
      </c>
      <c r="N10623" s="0" t="s">
        <v>74</v>
      </c>
      <c r="O10623" s="0" t="s">
        <v>67</v>
      </c>
      <c r="P10623" s="0" t="n">
        <f aca="false">IF(AND(OR(Dashboard!$B$5="All",D10623=Dashboard!$B$5),OR(Dashboard!$D$5="All",N10623=Dashboard!$D$5),OR(AND(C10623&lt;&gt;"",C10623&gt;=Dashboard!$F$5,C10623&lt;=Dashboard!$H$5),AND(C10623="",Dashboard!$F$5&lt;=1980,Dashboard!$H$5&gt;=2016))),1,0)</f>
        <v>1</v>
      </c>
      <c r="Q10623" s="0" t="n">
        <f aca="false">J10623*P10623+ROW()*0.00000001</f>
        <v>0.10010623</v>
      </c>
    </row>
    <row r="10624" customFormat="false" ht="15" hidden="false" customHeight="false" outlineLevel="0" collapsed="false">
      <c r="A10624" s="0" t="s">
        <v>7694</v>
      </c>
      <c r="B10624" s="0" t="s">
        <v>117</v>
      </c>
      <c r="C10624" s="0" t="n">
        <v>1998</v>
      </c>
      <c r="D10624" s="0" t="s">
        <v>71</v>
      </c>
      <c r="E10624" s="0" t="s">
        <v>3122</v>
      </c>
      <c r="F10624" s="0" t="n">
        <v>0.03</v>
      </c>
      <c r="G10624" s="0" t="n">
        <v>0.02</v>
      </c>
      <c r="H10624" s="0" t="n">
        <v>0.04</v>
      </c>
      <c r="I10624" s="0" t="n">
        <v>0.01</v>
      </c>
      <c r="J10624" s="0" t="n">
        <v>0.1</v>
      </c>
      <c r="N10624" s="0" t="s">
        <v>74</v>
      </c>
      <c r="P10624" s="0" t="n">
        <f aca="false">IF(AND(OR(Dashboard!$B$5="All",D10624=Dashboard!$B$5),OR(Dashboard!$D$5="All",N10624=Dashboard!$D$5),OR(AND(C10624&lt;&gt;"",C10624&gt;=Dashboard!$F$5,C10624&lt;=Dashboard!$H$5),AND(C10624="",Dashboard!$F$5&lt;=1980,Dashboard!$H$5&gt;=2016))),1,0)</f>
        <v>1</v>
      </c>
      <c r="Q10624" s="0" t="n">
        <f aca="false">J10624*P10624+ROW()*0.00000001</f>
        <v>0.10010624</v>
      </c>
    </row>
    <row r="10625" customFormat="false" ht="15" hidden="false" customHeight="false" outlineLevel="0" collapsed="false">
      <c r="A10625" s="0" t="s">
        <v>5435</v>
      </c>
      <c r="B10625" s="0" t="s">
        <v>144</v>
      </c>
      <c r="C10625" s="0" t="n">
        <v>2004</v>
      </c>
      <c r="D10625" s="0" t="s">
        <v>46</v>
      </c>
      <c r="E10625" s="0" t="s">
        <v>124</v>
      </c>
      <c r="F10625" s="0" t="n">
        <v>0.08</v>
      </c>
      <c r="G10625" s="0" t="n">
        <v>0.02</v>
      </c>
      <c r="H10625" s="0" t="n">
        <v>0</v>
      </c>
      <c r="I10625" s="0" t="n">
        <v>0</v>
      </c>
      <c r="J10625" s="0" t="n">
        <v>0.1</v>
      </c>
      <c r="K10625" s="0" t="n">
        <v>75</v>
      </c>
      <c r="L10625" s="0" t="n">
        <v>8.8</v>
      </c>
      <c r="M10625" s="0" t="s">
        <v>103</v>
      </c>
      <c r="N10625" s="0" t="s">
        <v>66</v>
      </c>
      <c r="O10625" s="0" t="s">
        <v>37</v>
      </c>
      <c r="P10625" s="0" t="n">
        <f aca="false">IF(AND(OR(Dashboard!$B$5="All",D10625=Dashboard!$B$5),OR(Dashboard!$D$5="All",N10625=Dashboard!$D$5),OR(AND(C10625&lt;&gt;"",C10625&gt;=Dashboard!$F$5,C10625&lt;=Dashboard!$H$5),AND(C10625="",Dashboard!$F$5&lt;=1980,Dashboard!$H$5&gt;=2016))),1,0)</f>
        <v>1</v>
      </c>
      <c r="Q10625" s="0" t="n">
        <f aca="false">J10625*P10625+ROW()*0.00000001</f>
        <v>0.10010625</v>
      </c>
    </row>
    <row r="10626" customFormat="false" ht="15" hidden="false" customHeight="false" outlineLevel="0" collapsed="false">
      <c r="A10626" s="0" t="s">
        <v>7695</v>
      </c>
      <c r="B10626" s="0" t="s">
        <v>50</v>
      </c>
      <c r="C10626" s="0" t="n">
        <v>2007</v>
      </c>
      <c r="D10626" s="0" t="s">
        <v>52</v>
      </c>
      <c r="E10626" s="0" t="s">
        <v>328</v>
      </c>
      <c r="F10626" s="0" t="n">
        <v>0</v>
      </c>
      <c r="G10626" s="0" t="n">
        <v>0</v>
      </c>
      <c r="H10626" s="0" t="n">
        <v>0.1</v>
      </c>
      <c r="I10626" s="0" t="n">
        <v>0</v>
      </c>
      <c r="J10626" s="0" t="n">
        <v>0.1</v>
      </c>
      <c r="N10626" s="0" t="s">
        <v>35</v>
      </c>
      <c r="P10626" s="0" t="n">
        <f aca="false">IF(AND(OR(Dashboard!$B$5="All",D10626=Dashboard!$B$5),OR(Dashboard!$D$5="All",N10626=Dashboard!$D$5),OR(AND(C10626&lt;&gt;"",C10626&gt;=Dashboard!$F$5,C10626&lt;=Dashboard!$H$5),AND(C10626="",Dashboard!$F$5&lt;=1980,Dashboard!$H$5&gt;=2016))),1,0)</f>
        <v>1</v>
      </c>
      <c r="Q10626" s="0" t="n">
        <f aca="false">J10626*P10626+ROW()*0.00000001</f>
        <v>0.10010626</v>
      </c>
    </row>
    <row r="10627" customFormat="false" ht="15" hidden="false" customHeight="false" outlineLevel="0" collapsed="false">
      <c r="A10627" s="0" t="s">
        <v>7696</v>
      </c>
      <c r="B10627" s="0" t="s">
        <v>70</v>
      </c>
      <c r="C10627" s="0" t="n">
        <v>2008</v>
      </c>
      <c r="D10627" s="0" t="s">
        <v>56</v>
      </c>
      <c r="E10627" s="0" t="s">
        <v>91</v>
      </c>
      <c r="F10627" s="0" t="n">
        <v>0.09</v>
      </c>
      <c r="G10627" s="0" t="n">
        <v>0</v>
      </c>
      <c r="H10627" s="0" t="n">
        <v>0</v>
      </c>
      <c r="I10627" s="0" t="n">
        <v>0.01</v>
      </c>
      <c r="J10627" s="0" t="n">
        <v>0.1</v>
      </c>
      <c r="N10627" s="0" t="s">
        <v>74</v>
      </c>
      <c r="P10627" s="0" t="n">
        <f aca="false">IF(AND(OR(Dashboard!$B$5="All",D10627=Dashboard!$B$5),OR(Dashboard!$D$5="All",N10627=Dashboard!$D$5),OR(AND(C10627&lt;&gt;"",C10627&gt;=Dashboard!$F$5,C10627&lt;=Dashboard!$H$5),AND(C10627="",Dashboard!$F$5&lt;=1980,Dashboard!$H$5&gt;=2016))),1,0)</f>
        <v>1</v>
      </c>
      <c r="Q10627" s="0" t="n">
        <f aca="false">J10627*P10627+ROW()*0.00000001</f>
        <v>0.10010627</v>
      </c>
    </row>
    <row r="10628" customFormat="false" ht="15" hidden="false" customHeight="false" outlineLevel="0" collapsed="false">
      <c r="A10628" s="0" t="s">
        <v>7697</v>
      </c>
      <c r="B10628" s="0" t="s">
        <v>76</v>
      </c>
      <c r="C10628" s="0" t="n">
        <v>2004</v>
      </c>
      <c r="D10628" s="0" t="s">
        <v>56</v>
      </c>
      <c r="E10628" s="0" t="s">
        <v>1524</v>
      </c>
      <c r="F10628" s="0" t="n">
        <v>0.05</v>
      </c>
      <c r="G10628" s="0" t="n">
        <v>0.04</v>
      </c>
      <c r="H10628" s="0" t="n">
        <v>0</v>
      </c>
      <c r="I10628" s="0" t="n">
        <v>0.01</v>
      </c>
      <c r="J10628" s="0" t="n">
        <v>0.1</v>
      </c>
      <c r="K10628" s="0" t="n">
        <v>78</v>
      </c>
      <c r="L10628" s="0" t="n">
        <v>8.3</v>
      </c>
      <c r="M10628" s="0" t="s">
        <v>103</v>
      </c>
      <c r="N10628" s="0" t="s">
        <v>74</v>
      </c>
      <c r="O10628" s="0" t="s">
        <v>37</v>
      </c>
      <c r="P10628" s="0" t="n">
        <f aca="false">IF(AND(OR(Dashboard!$B$5="All",D10628=Dashboard!$B$5),OR(Dashboard!$D$5="All",N10628=Dashboard!$D$5),OR(AND(C10628&lt;&gt;"",C10628&gt;=Dashboard!$F$5,C10628&lt;=Dashboard!$H$5),AND(C10628="",Dashboard!$F$5&lt;=1980,Dashboard!$H$5&gt;=2016))),1,0)</f>
        <v>1</v>
      </c>
      <c r="Q10628" s="0" t="n">
        <f aca="false">J10628*P10628+ROW()*0.00000001</f>
        <v>0.10010628</v>
      </c>
    </row>
    <row r="10629" customFormat="false" ht="15" hidden="false" customHeight="false" outlineLevel="0" collapsed="false">
      <c r="A10629" s="0" t="s">
        <v>7698</v>
      </c>
      <c r="B10629" s="0" t="s">
        <v>70</v>
      </c>
      <c r="C10629" s="0" t="n">
        <v>2007</v>
      </c>
      <c r="D10629" s="0" t="s">
        <v>34</v>
      </c>
      <c r="E10629" s="0" t="s">
        <v>154</v>
      </c>
      <c r="F10629" s="0" t="n">
        <v>0</v>
      </c>
      <c r="G10629" s="0" t="n">
        <v>0.1</v>
      </c>
      <c r="H10629" s="0" t="n">
        <v>0</v>
      </c>
      <c r="I10629" s="0" t="n">
        <v>0</v>
      </c>
      <c r="J10629" s="0" t="n">
        <v>0.1</v>
      </c>
      <c r="N10629" s="0" t="s">
        <v>74</v>
      </c>
      <c r="P10629" s="0" t="n">
        <f aca="false">IF(AND(OR(Dashboard!$B$5="All",D10629=Dashboard!$B$5),OR(Dashboard!$D$5="All",N10629=Dashboard!$D$5),OR(AND(C10629&lt;&gt;"",C10629&gt;=Dashboard!$F$5,C10629&lt;=Dashboard!$H$5),AND(C10629="",Dashboard!$F$5&lt;=1980,Dashboard!$H$5&gt;=2016))),1,0)</f>
        <v>1</v>
      </c>
      <c r="Q10629" s="0" t="n">
        <f aca="false">J10629*P10629+ROW()*0.00000001</f>
        <v>0.10010629</v>
      </c>
    </row>
    <row r="10630" customFormat="false" ht="15" hidden="false" customHeight="false" outlineLevel="0" collapsed="false">
      <c r="A10630" s="0" t="s">
        <v>7699</v>
      </c>
      <c r="B10630" s="0" t="s">
        <v>85</v>
      </c>
      <c r="C10630" s="0" t="n">
        <v>2001</v>
      </c>
      <c r="D10630" s="0" t="s">
        <v>246</v>
      </c>
      <c r="E10630" s="0" t="s">
        <v>35</v>
      </c>
      <c r="F10630" s="0" t="n">
        <v>0</v>
      </c>
      <c r="G10630" s="0" t="n">
        <v>0</v>
      </c>
      <c r="H10630" s="0" t="n">
        <v>0.1</v>
      </c>
      <c r="I10630" s="0" t="n">
        <v>0</v>
      </c>
      <c r="J10630" s="0" t="n">
        <v>0.1</v>
      </c>
      <c r="N10630" s="0" t="s">
        <v>35</v>
      </c>
      <c r="P10630" s="0" t="n">
        <f aca="false">IF(AND(OR(Dashboard!$B$5="All",D10630=Dashboard!$B$5),OR(Dashboard!$D$5="All",N10630=Dashboard!$D$5),OR(AND(C10630&lt;&gt;"",C10630&gt;=Dashboard!$F$5,C10630&lt;=Dashboard!$H$5),AND(C10630="",Dashboard!$F$5&lt;=1980,Dashboard!$H$5&gt;=2016))),1,0)</f>
        <v>1</v>
      </c>
      <c r="Q10630" s="0" t="n">
        <f aca="false">J10630*P10630+ROW()*0.00000001</f>
        <v>0.1001063</v>
      </c>
    </row>
    <row r="10631" customFormat="false" ht="15" hidden="false" customHeight="false" outlineLevel="0" collapsed="false">
      <c r="A10631" s="0" t="s">
        <v>7700</v>
      </c>
      <c r="B10631" s="0" t="s">
        <v>94</v>
      </c>
      <c r="C10631" s="0" t="n">
        <v>2015</v>
      </c>
      <c r="D10631" s="0" t="s">
        <v>71</v>
      </c>
      <c r="E10631" s="0" t="s">
        <v>1002</v>
      </c>
      <c r="F10631" s="0" t="n">
        <v>0</v>
      </c>
      <c r="G10631" s="0" t="n">
        <v>0</v>
      </c>
      <c r="H10631" s="0" t="n">
        <v>0.1</v>
      </c>
      <c r="I10631" s="0" t="n">
        <v>0</v>
      </c>
      <c r="J10631" s="0" t="n">
        <v>0.1</v>
      </c>
      <c r="N10631" s="0" t="s">
        <v>74</v>
      </c>
      <c r="P10631" s="0" t="n">
        <f aca="false">IF(AND(OR(Dashboard!$B$5="All",D10631=Dashboard!$B$5),OR(Dashboard!$D$5="All",N10631=Dashboard!$D$5),OR(AND(C10631&lt;&gt;"",C10631&gt;=Dashboard!$F$5,C10631&lt;=Dashboard!$H$5),AND(C10631="",Dashboard!$F$5&lt;=1980,Dashboard!$H$5&gt;=2016))),1,0)</f>
        <v>1</v>
      </c>
      <c r="Q10631" s="0" t="n">
        <f aca="false">J10631*P10631+ROW()*0.00000001</f>
        <v>0.10010631</v>
      </c>
    </row>
    <row r="10632" customFormat="false" ht="15" hidden="false" customHeight="false" outlineLevel="0" collapsed="false">
      <c r="A10632" s="0" t="s">
        <v>7701</v>
      </c>
      <c r="B10632" s="0" t="s">
        <v>108</v>
      </c>
      <c r="C10632" s="0" t="n">
        <v>1998</v>
      </c>
      <c r="D10632" s="0" t="s">
        <v>71</v>
      </c>
      <c r="E10632" s="0" t="s">
        <v>821</v>
      </c>
      <c r="F10632" s="0" t="n">
        <v>0.08</v>
      </c>
      <c r="G10632" s="0" t="n">
        <v>0.02</v>
      </c>
      <c r="H10632" s="0" t="n">
        <v>0</v>
      </c>
      <c r="I10632" s="0" t="n">
        <v>0</v>
      </c>
      <c r="J10632" s="0" t="n">
        <v>0.1</v>
      </c>
      <c r="N10632" s="0" t="s">
        <v>35</v>
      </c>
      <c r="P10632" s="0" t="n">
        <f aca="false">IF(AND(OR(Dashboard!$B$5="All",D10632=Dashboard!$B$5),OR(Dashboard!$D$5="All",N10632=Dashboard!$D$5),OR(AND(C10632&lt;&gt;"",C10632&gt;=Dashboard!$F$5,C10632&lt;=Dashboard!$H$5),AND(C10632="",Dashboard!$F$5&lt;=1980,Dashboard!$H$5&gt;=2016))),1,0)</f>
        <v>1</v>
      </c>
      <c r="Q10632" s="0" t="n">
        <f aca="false">J10632*P10632+ROW()*0.00000001</f>
        <v>0.10010632</v>
      </c>
    </row>
    <row r="10633" customFormat="false" ht="15" hidden="false" customHeight="false" outlineLevel="0" collapsed="false">
      <c r="A10633" s="0" t="s">
        <v>7702</v>
      </c>
      <c r="B10633" s="0" t="s">
        <v>108</v>
      </c>
      <c r="C10633" s="0" t="n">
        <v>2000</v>
      </c>
      <c r="D10633" s="0" t="s">
        <v>41</v>
      </c>
      <c r="E10633" s="0" t="s">
        <v>821</v>
      </c>
      <c r="F10633" s="0" t="n">
        <v>0.08</v>
      </c>
      <c r="G10633" s="0" t="n">
        <v>0.02</v>
      </c>
      <c r="H10633" s="0" t="n">
        <v>0</v>
      </c>
      <c r="I10633" s="0" t="n">
        <v>0</v>
      </c>
      <c r="J10633" s="0" t="n">
        <v>0.1</v>
      </c>
      <c r="N10633" s="0" t="s">
        <v>35</v>
      </c>
      <c r="P10633" s="0" t="n">
        <f aca="false">IF(AND(OR(Dashboard!$B$5="All",D10633=Dashboard!$B$5),OR(Dashboard!$D$5="All",N10633=Dashboard!$D$5),OR(AND(C10633&lt;&gt;"",C10633&gt;=Dashboard!$F$5,C10633&lt;=Dashboard!$H$5),AND(C10633="",Dashboard!$F$5&lt;=1980,Dashboard!$H$5&gt;=2016))),1,0)</f>
        <v>1</v>
      </c>
      <c r="Q10633" s="0" t="n">
        <f aca="false">J10633*P10633+ROW()*0.00000001</f>
        <v>0.10010633</v>
      </c>
    </row>
    <row r="10634" customFormat="false" ht="15" hidden="false" customHeight="false" outlineLevel="0" collapsed="false">
      <c r="A10634" s="0" t="s">
        <v>7703</v>
      </c>
      <c r="B10634" s="0" t="s">
        <v>108</v>
      </c>
      <c r="C10634" s="0" t="n">
        <v>1998</v>
      </c>
      <c r="D10634" s="0" t="s">
        <v>41</v>
      </c>
      <c r="E10634" s="0" t="s">
        <v>1522</v>
      </c>
      <c r="F10634" s="0" t="n">
        <v>0.08</v>
      </c>
      <c r="G10634" s="0" t="n">
        <v>0.02</v>
      </c>
      <c r="H10634" s="0" t="n">
        <v>0</v>
      </c>
      <c r="I10634" s="0" t="n">
        <v>0</v>
      </c>
      <c r="J10634" s="0" t="n">
        <v>0.1</v>
      </c>
      <c r="N10634" s="0" t="s">
        <v>35</v>
      </c>
      <c r="P10634" s="0" t="n">
        <f aca="false">IF(AND(OR(Dashboard!$B$5="All",D10634=Dashboard!$B$5),OR(Dashboard!$D$5="All",N10634=Dashboard!$D$5),OR(AND(C10634&lt;&gt;"",C10634&gt;=Dashboard!$F$5,C10634&lt;=Dashboard!$H$5),AND(C10634="",Dashboard!$F$5&lt;=1980,Dashboard!$H$5&gt;=2016))),1,0)</f>
        <v>1</v>
      </c>
      <c r="Q10634" s="0" t="n">
        <f aca="false">J10634*P10634+ROW()*0.00000001</f>
        <v>0.10010634</v>
      </c>
    </row>
    <row r="10635" customFormat="false" ht="15" hidden="false" customHeight="false" outlineLevel="0" collapsed="false">
      <c r="A10635" s="0" t="s">
        <v>7704</v>
      </c>
      <c r="B10635" s="0" t="s">
        <v>108</v>
      </c>
      <c r="C10635" s="0" t="n">
        <v>1998</v>
      </c>
      <c r="D10635" s="0" t="s">
        <v>34</v>
      </c>
      <c r="E10635" s="0" t="s">
        <v>2089</v>
      </c>
      <c r="F10635" s="0" t="n">
        <v>0.08</v>
      </c>
      <c r="G10635" s="0" t="n">
        <v>0.02</v>
      </c>
      <c r="H10635" s="0" t="n">
        <v>0</v>
      </c>
      <c r="I10635" s="0" t="n">
        <v>0</v>
      </c>
      <c r="J10635" s="0" t="n">
        <v>0.1</v>
      </c>
      <c r="N10635" s="0" t="s">
        <v>35</v>
      </c>
      <c r="P10635" s="0" t="n">
        <f aca="false">IF(AND(OR(Dashboard!$B$5="All",D10635=Dashboard!$B$5),OR(Dashboard!$D$5="All",N10635=Dashboard!$D$5),OR(AND(C10635&lt;&gt;"",C10635&gt;=Dashboard!$F$5,C10635&lt;=Dashboard!$H$5),AND(C10635="",Dashboard!$F$5&lt;=1980,Dashboard!$H$5&gt;=2016))),1,0)</f>
        <v>1</v>
      </c>
      <c r="Q10635" s="0" t="n">
        <f aca="false">J10635*P10635+ROW()*0.00000001</f>
        <v>0.10010635</v>
      </c>
    </row>
    <row r="10636" customFormat="false" ht="15" hidden="false" customHeight="false" outlineLevel="0" collapsed="false">
      <c r="A10636" s="0" t="s">
        <v>2373</v>
      </c>
      <c r="B10636" s="0" t="s">
        <v>108</v>
      </c>
      <c r="C10636" s="0" t="n">
        <v>1998</v>
      </c>
      <c r="D10636" s="0" t="s">
        <v>52</v>
      </c>
      <c r="E10636" s="0" t="s">
        <v>7705</v>
      </c>
      <c r="F10636" s="0" t="n">
        <v>0.08</v>
      </c>
      <c r="G10636" s="0" t="n">
        <v>0.02</v>
      </c>
      <c r="H10636" s="0" t="n">
        <v>0</v>
      </c>
      <c r="I10636" s="0" t="n">
        <v>0</v>
      </c>
      <c r="J10636" s="0" t="n">
        <v>0.1</v>
      </c>
      <c r="N10636" s="0" t="s">
        <v>35</v>
      </c>
      <c r="P10636" s="0" t="n">
        <f aca="false">IF(AND(OR(Dashboard!$B$5="All",D10636=Dashboard!$B$5),OR(Dashboard!$D$5="All",N10636=Dashboard!$D$5),OR(AND(C10636&lt;&gt;"",C10636&gt;=Dashboard!$F$5,C10636&lt;=Dashboard!$H$5),AND(C10636="",Dashboard!$F$5&lt;=1980,Dashboard!$H$5&gt;=2016))),1,0)</f>
        <v>1</v>
      </c>
      <c r="Q10636" s="0" t="n">
        <f aca="false">J10636*P10636+ROW()*0.00000001</f>
        <v>0.10010636</v>
      </c>
    </row>
    <row r="10637" customFormat="false" ht="15" hidden="false" customHeight="false" outlineLevel="0" collapsed="false">
      <c r="A10637" s="0" t="s">
        <v>6525</v>
      </c>
      <c r="B10637" s="0" t="s">
        <v>108</v>
      </c>
      <c r="C10637" s="0" t="n">
        <v>2000</v>
      </c>
      <c r="D10637" s="0" t="s">
        <v>16</v>
      </c>
      <c r="E10637" s="0" t="s">
        <v>124</v>
      </c>
      <c r="F10637" s="0" t="n">
        <v>0.08</v>
      </c>
      <c r="G10637" s="0" t="n">
        <v>0.02</v>
      </c>
      <c r="H10637" s="0" t="n">
        <v>0</v>
      </c>
      <c r="I10637" s="0" t="n">
        <v>0</v>
      </c>
      <c r="J10637" s="0" t="n">
        <v>0.1</v>
      </c>
      <c r="N10637" s="0" t="s">
        <v>35</v>
      </c>
      <c r="P10637" s="0" t="n">
        <f aca="false">IF(AND(OR(Dashboard!$B$5="All",D10637=Dashboard!$B$5),OR(Dashboard!$D$5="All",N10637=Dashboard!$D$5),OR(AND(C10637&lt;&gt;"",C10637&gt;=Dashboard!$F$5,C10637&lt;=Dashboard!$H$5),AND(C10637="",Dashboard!$F$5&lt;=1980,Dashboard!$H$5&gt;=2016))),1,0)</f>
        <v>1</v>
      </c>
      <c r="Q10637" s="0" t="n">
        <f aca="false">J10637*P10637+ROW()*0.00000001</f>
        <v>0.10010637</v>
      </c>
    </row>
    <row r="10638" customFormat="false" ht="15" hidden="false" customHeight="false" outlineLevel="0" collapsed="false">
      <c r="A10638" s="0" t="s">
        <v>7706</v>
      </c>
      <c r="B10638" s="0" t="s">
        <v>108</v>
      </c>
      <c r="C10638" s="0" t="n">
        <v>2001</v>
      </c>
      <c r="D10638" s="0" t="s">
        <v>46</v>
      </c>
      <c r="E10638" s="0" t="s">
        <v>418</v>
      </c>
      <c r="F10638" s="0" t="n">
        <v>0.08</v>
      </c>
      <c r="G10638" s="0" t="n">
        <v>0.02</v>
      </c>
      <c r="H10638" s="0" t="n">
        <v>0</v>
      </c>
      <c r="I10638" s="0" t="n">
        <v>0</v>
      </c>
      <c r="J10638" s="0" t="n">
        <v>0.1</v>
      </c>
      <c r="N10638" s="0" t="s">
        <v>35</v>
      </c>
      <c r="P10638" s="0" t="n">
        <f aca="false">IF(AND(OR(Dashboard!$B$5="All",D10638=Dashboard!$B$5),OR(Dashboard!$D$5="All",N10638=Dashboard!$D$5),OR(AND(C10638&lt;&gt;"",C10638&gt;=Dashboard!$F$5,C10638&lt;=Dashboard!$H$5),AND(C10638="",Dashboard!$F$5&lt;=1980,Dashboard!$H$5&gt;=2016))),1,0)</f>
        <v>1</v>
      </c>
      <c r="Q10638" s="0" t="n">
        <f aca="false">J10638*P10638+ROW()*0.00000001</f>
        <v>0.10010638</v>
      </c>
    </row>
    <row r="10639" customFormat="false" ht="15" hidden="false" customHeight="false" outlineLevel="0" collapsed="false">
      <c r="A10639" s="0" t="s">
        <v>7707</v>
      </c>
      <c r="B10639" s="0" t="s">
        <v>108</v>
      </c>
      <c r="C10639" s="0" t="n">
        <v>1998</v>
      </c>
      <c r="D10639" s="0" t="s">
        <v>34</v>
      </c>
      <c r="E10639" s="0" t="s">
        <v>1169</v>
      </c>
      <c r="F10639" s="0" t="n">
        <v>0.08</v>
      </c>
      <c r="G10639" s="0" t="n">
        <v>0.02</v>
      </c>
      <c r="H10639" s="0" t="n">
        <v>0</v>
      </c>
      <c r="I10639" s="0" t="n">
        <v>0</v>
      </c>
      <c r="J10639" s="0" t="n">
        <v>0.1</v>
      </c>
      <c r="N10639" s="0" t="s">
        <v>35</v>
      </c>
      <c r="P10639" s="0" t="n">
        <f aca="false">IF(AND(OR(Dashboard!$B$5="All",D10639=Dashboard!$B$5),OR(Dashboard!$D$5="All",N10639=Dashboard!$D$5),OR(AND(C10639&lt;&gt;"",C10639&gt;=Dashboard!$F$5,C10639&lt;=Dashboard!$H$5),AND(C10639="",Dashboard!$F$5&lt;=1980,Dashboard!$H$5&gt;=2016))),1,0)</f>
        <v>1</v>
      </c>
      <c r="Q10639" s="0" t="n">
        <f aca="false">J10639*P10639+ROW()*0.00000001</f>
        <v>0.10010639</v>
      </c>
    </row>
    <row r="10640" customFormat="false" ht="15" hidden="false" customHeight="false" outlineLevel="0" collapsed="false">
      <c r="A10640" s="0" t="s">
        <v>7708</v>
      </c>
      <c r="B10640" s="0" t="s">
        <v>108</v>
      </c>
      <c r="C10640" s="0" t="n">
        <v>1997</v>
      </c>
      <c r="D10640" s="0" t="s">
        <v>102</v>
      </c>
      <c r="E10640" s="0" t="s">
        <v>1416</v>
      </c>
      <c r="F10640" s="0" t="n">
        <v>0.08</v>
      </c>
      <c r="G10640" s="0" t="n">
        <v>0.02</v>
      </c>
      <c r="H10640" s="0" t="n">
        <v>0</v>
      </c>
      <c r="I10640" s="0" t="n">
        <v>0</v>
      </c>
      <c r="J10640" s="0" t="n">
        <v>0.1</v>
      </c>
      <c r="N10640" s="0" t="s">
        <v>35</v>
      </c>
      <c r="P10640" s="0" t="n">
        <f aca="false">IF(AND(OR(Dashboard!$B$5="All",D10640=Dashboard!$B$5),OR(Dashboard!$D$5="All",N10640=Dashboard!$D$5),OR(AND(C10640&lt;&gt;"",C10640&gt;=Dashboard!$F$5,C10640&lt;=Dashboard!$H$5),AND(C10640="",Dashboard!$F$5&lt;=1980,Dashboard!$H$5&gt;=2016))),1,0)</f>
        <v>1</v>
      </c>
      <c r="Q10640" s="0" t="n">
        <f aca="false">J10640*P10640+ROW()*0.00000001</f>
        <v>0.1001064</v>
      </c>
    </row>
    <row r="10641" customFormat="false" ht="15" hidden="false" customHeight="false" outlineLevel="0" collapsed="false">
      <c r="A10641" s="0" t="s">
        <v>7709</v>
      </c>
      <c r="B10641" s="0" t="s">
        <v>108</v>
      </c>
      <c r="C10641" s="0" t="n">
        <v>1997</v>
      </c>
      <c r="D10641" s="0" t="s">
        <v>34</v>
      </c>
      <c r="E10641" s="0" t="s">
        <v>220</v>
      </c>
      <c r="F10641" s="0" t="n">
        <v>0</v>
      </c>
      <c r="G10641" s="0" t="n">
        <v>0</v>
      </c>
      <c r="H10641" s="0" t="n">
        <v>0.05</v>
      </c>
      <c r="I10641" s="0" t="n">
        <v>0.05</v>
      </c>
      <c r="J10641" s="0" t="n">
        <v>0.1</v>
      </c>
      <c r="N10641" s="0" t="s">
        <v>35</v>
      </c>
      <c r="P10641" s="0" t="n">
        <f aca="false">IF(AND(OR(Dashboard!$B$5="All",D10641=Dashboard!$B$5),OR(Dashboard!$D$5="All",N10641=Dashboard!$D$5),OR(AND(C10641&lt;&gt;"",C10641&gt;=Dashboard!$F$5,C10641&lt;=Dashboard!$H$5),AND(C10641="",Dashboard!$F$5&lt;=1980,Dashboard!$H$5&gt;=2016))),1,0)</f>
        <v>1</v>
      </c>
      <c r="Q10641" s="0" t="n">
        <f aca="false">J10641*P10641+ROW()*0.00000001</f>
        <v>0.10010641</v>
      </c>
    </row>
    <row r="10642" customFormat="false" ht="15" hidden="false" customHeight="false" outlineLevel="0" collapsed="false">
      <c r="A10642" s="0" t="s">
        <v>7710</v>
      </c>
      <c r="B10642" s="0" t="s">
        <v>117</v>
      </c>
      <c r="C10642" s="0" t="n">
        <v>1999</v>
      </c>
      <c r="D10642" s="0" t="s">
        <v>102</v>
      </c>
      <c r="E10642" s="0" t="s">
        <v>821</v>
      </c>
      <c r="F10642" s="0" t="n">
        <v>0.06</v>
      </c>
      <c r="G10642" s="0" t="n">
        <v>0.04</v>
      </c>
      <c r="H10642" s="0" t="n">
        <v>0</v>
      </c>
      <c r="I10642" s="0" t="n">
        <v>0.01</v>
      </c>
      <c r="J10642" s="0" t="n">
        <v>0.1</v>
      </c>
      <c r="N10642" s="0" t="s">
        <v>74</v>
      </c>
      <c r="P10642" s="0" t="n">
        <f aca="false">IF(AND(OR(Dashboard!$B$5="All",D10642=Dashboard!$B$5),OR(Dashboard!$D$5="All",N10642=Dashboard!$D$5),OR(AND(C10642&lt;&gt;"",C10642&gt;=Dashboard!$F$5,C10642&lt;=Dashboard!$H$5),AND(C10642="",Dashboard!$F$5&lt;=1980,Dashboard!$H$5&gt;=2016))),1,0)</f>
        <v>1</v>
      </c>
      <c r="Q10642" s="0" t="n">
        <f aca="false">J10642*P10642+ROW()*0.00000001</f>
        <v>0.10010642</v>
      </c>
    </row>
    <row r="10643" customFormat="false" ht="15" hidden="false" customHeight="false" outlineLevel="0" collapsed="false">
      <c r="A10643" s="0" t="s">
        <v>561</v>
      </c>
      <c r="B10643" s="0" t="s">
        <v>50</v>
      </c>
      <c r="C10643" s="0" t="n">
        <v>2007</v>
      </c>
      <c r="D10643" s="0" t="s">
        <v>114</v>
      </c>
      <c r="E10643" s="0" t="s">
        <v>649</v>
      </c>
      <c r="F10643" s="0" t="n">
        <v>0.09</v>
      </c>
      <c r="G10643" s="0" t="n">
        <v>0</v>
      </c>
      <c r="H10643" s="0" t="n">
        <v>0</v>
      </c>
      <c r="I10643" s="0" t="n">
        <v>0.01</v>
      </c>
      <c r="J10643" s="0" t="n">
        <v>0.1</v>
      </c>
      <c r="K10643" s="0" t="n">
        <v>43</v>
      </c>
      <c r="L10643" s="0" t="n">
        <v>3.5</v>
      </c>
      <c r="M10643" s="0" t="s">
        <v>36</v>
      </c>
      <c r="N10643" s="0" t="s">
        <v>35</v>
      </c>
      <c r="O10643" s="0" t="s">
        <v>177</v>
      </c>
      <c r="P10643" s="0" t="n">
        <f aca="false">IF(AND(OR(Dashboard!$B$5="All",D10643=Dashboard!$B$5),OR(Dashboard!$D$5="All",N10643=Dashboard!$D$5),OR(AND(C10643&lt;&gt;"",C10643&gt;=Dashboard!$F$5,C10643&lt;=Dashboard!$H$5),AND(C10643="",Dashboard!$F$5&lt;=1980,Dashboard!$H$5&gt;=2016))),1,0)</f>
        <v>1</v>
      </c>
      <c r="Q10643" s="0" t="n">
        <f aca="false">J10643*P10643+ROW()*0.00000001</f>
        <v>0.10010643</v>
      </c>
    </row>
    <row r="10644" customFormat="false" ht="15" hidden="false" customHeight="false" outlineLevel="0" collapsed="false">
      <c r="A10644" s="0" t="s">
        <v>3932</v>
      </c>
      <c r="B10644" s="0" t="s">
        <v>70</v>
      </c>
      <c r="C10644" s="0" t="n">
        <v>2015</v>
      </c>
      <c r="D10644" s="0" t="s">
        <v>46</v>
      </c>
      <c r="E10644" s="0" t="s">
        <v>328</v>
      </c>
      <c r="F10644" s="0" t="n">
        <v>0</v>
      </c>
      <c r="G10644" s="0" t="n">
        <v>0</v>
      </c>
      <c r="H10644" s="0" t="n">
        <v>0.1</v>
      </c>
      <c r="I10644" s="0" t="n">
        <v>0</v>
      </c>
      <c r="J10644" s="0" t="n">
        <v>0.1</v>
      </c>
      <c r="N10644" s="0" t="s">
        <v>74</v>
      </c>
      <c r="P10644" s="0" t="n">
        <f aca="false">IF(AND(OR(Dashboard!$B$5="All",D10644=Dashboard!$B$5),OR(Dashboard!$D$5="All",N10644=Dashboard!$D$5),OR(AND(C10644&lt;&gt;"",C10644&gt;=Dashboard!$F$5,C10644&lt;=Dashboard!$H$5),AND(C10644="",Dashboard!$F$5&lt;=1980,Dashboard!$H$5&gt;=2016))),1,0)</f>
        <v>1</v>
      </c>
      <c r="Q10644" s="0" t="n">
        <f aca="false">J10644*P10644+ROW()*0.00000001</f>
        <v>0.10010644</v>
      </c>
    </row>
    <row r="10645" customFormat="false" ht="15" hidden="false" customHeight="false" outlineLevel="0" collapsed="false">
      <c r="A10645" s="0" t="s">
        <v>7711</v>
      </c>
      <c r="B10645" s="0" t="s">
        <v>85</v>
      </c>
      <c r="C10645" s="0" t="n">
        <v>2002</v>
      </c>
      <c r="D10645" s="0" t="s">
        <v>16</v>
      </c>
      <c r="E10645" s="0" t="s">
        <v>124</v>
      </c>
      <c r="F10645" s="0" t="n">
        <v>0.07</v>
      </c>
      <c r="G10645" s="0" t="n">
        <v>0.03</v>
      </c>
      <c r="H10645" s="0" t="n">
        <v>0</v>
      </c>
      <c r="I10645" s="0" t="n">
        <v>0</v>
      </c>
      <c r="J10645" s="0" t="n">
        <v>0.1</v>
      </c>
      <c r="K10645" s="0" t="n">
        <v>60</v>
      </c>
      <c r="M10645" s="0" t="s">
        <v>36</v>
      </c>
      <c r="N10645" s="0" t="s">
        <v>35</v>
      </c>
      <c r="O10645" s="0" t="s">
        <v>53</v>
      </c>
      <c r="P10645" s="0" t="n">
        <f aca="false">IF(AND(OR(Dashboard!$B$5="All",D10645=Dashboard!$B$5),OR(Dashboard!$D$5="All",N10645=Dashboard!$D$5),OR(AND(C10645&lt;&gt;"",C10645&gt;=Dashboard!$F$5,C10645&lt;=Dashboard!$H$5),AND(C10645="",Dashboard!$F$5&lt;=1980,Dashboard!$H$5&gt;=2016))),1,0)</f>
        <v>1</v>
      </c>
      <c r="Q10645" s="0" t="n">
        <f aca="false">J10645*P10645+ROW()*0.00000001</f>
        <v>0.10010645</v>
      </c>
    </row>
    <row r="10646" customFormat="false" ht="15" hidden="false" customHeight="false" outlineLevel="0" collapsed="false">
      <c r="A10646" s="0" t="s">
        <v>5213</v>
      </c>
      <c r="B10646" s="0" t="s">
        <v>50</v>
      </c>
      <c r="C10646" s="0" t="n">
        <v>2011</v>
      </c>
      <c r="D10646" s="0" t="s">
        <v>71</v>
      </c>
      <c r="E10646" s="0" t="s">
        <v>418</v>
      </c>
      <c r="F10646" s="0" t="n">
        <v>0.08</v>
      </c>
      <c r="G10646" s="0" t="n">
        <v>0.01</v>
      </c>
      <c r="H10646" s="0" t="n">
        <v>0</v>
      </c>
      <c r="I10646" s="0" t="n">
        <v>0.01</v>
      </c>
      <c r="J10646" s="0" t="n">
        <v>0.1</v>
      </c>
      <c r="M10646" s="0" t="s">
        <v>36</v>
      </c>
      <c r="N10646" s="0" t="s">
        <v>35</v>
      </c>
      <c r="P10646" s="0" t="n">
        <f aca="false">IF(AND(OR(Dashboard!$B$5="All",D10646=Dashboard!$B$5),OR(Dashboard!$D$5="All",N10646=Dashboard!$D$5),OR(AND(C10646&lt;&gt;"",C10646&gt;=Dashboard!$F$5,C10646&lt;=Dashboard!$H$5),AND(C10646="",Dashboard!$F$5&lt;=1980,Dashboard!$H$5&gt;=2016))),1,0)</f>
        <v>1</v>
      </c>
      <c r="Q10646" s="0" t="n">
        <f aca="false">J10646*P10646+ROW()*0.00000001</f>
        <v>0.10010646</v>
      </c>
    </row>
    <row r="10647" customFormat="false" ht="15" hidden="false" customHeight="false" outlineLevel="0" collapsed="false">
      <c r="A10647" s="0" t="s">
        <v>7712</v>
      </c>
      <c r="B10647" s="0" t="s">
        <v>164</v>
      </c>
      <c r="C10647" s="0" t="n">
        <v>2010</v>
      </c>
      <c r="D10647" s="0" t="s">
        <v>56</v>
      </c>
      <c r="E10647" s="0" t="s">
        <v>124</v>
      </c>
      <c r="F10647" s="0" t="n">
        <v>0.07</v>
      </c>
      <c r="G10647" s="0" t="n">
        <v>0.02</v>
      </c>
      <c r="H10647" s="0" t="n">
        <v>0</v>
      </c>
      <c r="I10647" s="0" t="n">
        <v>0.02</v>
      </c>
      <c r="J10647" s="0" t="n">
        <v>0.1</v>
      </c>
      <c r="K10647" s="0" t="n">
        <v>54</v>
      </c>
      <c r="M10647" s="0" t="s">
        <v>103</v>
      </c>
      <c r="N10647" s="0" t="s">
        <v>74</v>
      </c>
      <c r="O10647" s="0" t="s">
        <v>53</v>
      </c>
      <c r="P10647" s="0" t="n">
        <f aca="false">IF(AND(OR(Dashboard!$B$5="All",D10647=Dashboard!$B$5),OR(Dashboard!$D$5="All",N10647=Dashboard!$D$5),OR(AND(C10647&lt;&gt;"",C10647&gt;=Dashboard!$F$5,C10647&lt;=Dashboard!$H$5),AND(C10647="",Dashboard!$F$5&lt;=1980,Dashboard!$H$5&gt;=2016))),1,0)</f>
        <v>1</v>
      </c>
      <c r="Q10647" s="0" t="n">
        <f aca="false">J10647*P10647+ROW()*0.00000001</f>
        <v>0.10010647</v>
      </c>
    </row>
    <row r="10648" customFormat="false" ht="15" hidden="false" customHeight="false" outlineLevel="0" collapsed="false">
      <c r="A10648" s="0" t="s">
        <v>4259</v>
      </c>
      <c r="B10648" s="0" t="s">
        <v>64</v>
      </c>
      <c r="C10648" s="0" t="n">
        <v>2014</v>
      </c>
      <c r="D10648" s="0" t="s">
        <v>71</v>
      </c>
      <c r="E10648" s="0" t="s">
        <v>157</v>
      </c>
      <c r="F10648" s="0" t="n">
        <v>0.06</v>
      </c>
      <c r="G10648" s="0" t="n">
        <v>0.03</v>
      </c>
      <c r="H10648" s="0" t="n">
        <v>0</v>
      </c>
      <c r="I10648" s="0" t="n">
        <v>0.01</v>
      </c>
      <c r="J10648" s="0" t="n">
        <v>0.1</v>
      </c>
      <c r="L10648" s="0" t="n">
        <v>7.2</v>
      </c>
      <c r="M10648" s="0" t="s">
        <v>73</v>
      </c>
      <c r="N10648" s="0" t="s">
        <v>66</v>
      </c>
      <c r="P10648" s="0" t="n">
        <f aca="false">IF(AND(OR(Dashboard!$B$5="All",D10648=Dashboard!$B$5),OR(Dashboard!$D$5="All",N10648=Dashboard!$D$5),OR(AND(C10648&lt;&gt;"",C10648&gt;=Dashboard!$F$5,C10648&lt;=Dashboard!$H$5),AND(C10648="",Dashboard!$F$5&lt;=1980,Dashboard!$H$5&gt;=2016))),1,0)</f>
        <v>1</v>
      </c>
      <c r="Q10648" s="0" t="n">
        <f aca="false">J10648*P10648+ROW()*0.00000001</f>
        <v>0.10010648</v>
      </c>
    </row>
    <row r="10649" customFormat="false" ht="15" hidden="false" customHeight="false" outlineLevel="0" collapsed="false">
      <c r="A10649" s="0" t="s">
        <v>7713</v>
      </c>
      <c r="B10649" s="0" t="s">
        <v>117</v>
      </c>
      <c r="C10649" s="0" t="n">
        <v>2001</v>
      </c>
      <c r="D10649" s="0" t="s">
        <v>71</v>
      </c>
      <c r="E10649" s="0" t="s">
        <v>1374</v>
      </c>
      <c r="F10649" s="0" t="n">
        <v>0.06</v>
      </c>
      <c r="G10649" s="0" t="n">
        <v>0.04</v>
      </c>
      <c r="H10649" s="0" t="n">
        <v>0</v>
      </c>
      <c r="I10649" s="0" t="n">
        <v>0.01</v>
      </c>
      <c r="J10649" s="0" t="n">
        <v>0.1</v>
      </c>
      <c r="N10649" s="0" t="s">
        <v>74</v>
      </c>
      <c r="P10649" s="0" t="n">
        <f aca="false">IF(AND(OR(Dashboard!$B$5="All",D10649=Dashboard!$B$5),OR(Dashboard!$D$5="All",N10649=Dashboard!$D$5),OR(AND(C10649&lt;&gt;"",C10649&gt;=Dashboard!$F$5,C10649&lt;=Dashboard!$H$5),AND(C10649="",Dashboard!$F$5&lt;=1980,Dashboard!$H$5&gt;=2016))),1,0)</f>
        <v>1</v>
      </c>
      <c r="Q10649" s="0" t="n">
        <f aca="false">J10649*P10649+ROW()*0.00000001</f>
        <v>0.10010649</v>
      </c>
    </row>
    <row r="10650" customFormat="false" ht="15" hidden="false" customHeight="false" outlineLevel="0" collapsed="false">
      <c r="A10650" s="0" t="s">
        <v>7714</v>
      </c>
      <c r="B10650" s="0" t="s">
        <v>50</v>
      </c>
      <c r="C10650" s="0" t="n">
        <v>2009</v>
      </c>
      <c r="D10650" s="0" t="s">
        <v>34</v>
      </c>
      <c r="E10650" s="0" t="s">
        <v>1173</v>
      </c>
      <c r="F10650" s="0" t="n">
        <v>0.07</v>
      </c>
      <c r="G10650" s="0" t="n">
        <v>0.02</v>
      </c>
      <c r="H10650" s="0" t="n">
        <v>0</v>
      </c>
      <c r="I10650" s="0" t="n">
        <v>0.01</v>
      </c>
      <c r="J10650" s="0" t="n">
        <v>0.1</v>
      </c>
      <c r="K10650" s="0" t="n">
        <v>57</v>
      </c>
      <c r="M10650" s="0" t="s">
        <v>36</v>
      </c>
      <c r="N10650" s="0" t="s">
        <v>35</v>
      </c>
      <c r="O10650" s="0" t="s">
        <v>53</v>
      </c>
      <c r="P10650" s="0" t="n">
        <f aca="false">IF(AND(OR(Dashboard!$B$5="All",D10650=Dashboard!$B$5),OR(Dashboard!$D$5="All",N10650=Dashboard!$D$5),OR(AND(C10650&lt;&gt;"",C10650&gt;=Dashboard!$F$5,C10650&lt;=Dashboard!$H$5),AND(C10650="",Dashboard!$F$5&lt;=1980,Dashboard!$H$5&gt;=2016))),1,0)</f>
        <v>1</v>
      </c>
      <c r="Q10650" s="0" t="n">
        <f aca="false">J10650*P10650+ROW()*0.00000001</f>
        <v>0.1001065</v>
      </c>
    </row>
    <row r="10651" customFormat="false" ht="15" hidden="false" customHeight="false" outlineLevel="0" collapsed="false">
      <c r="A10651" s="0" t="s">
        <v>7190</v>
      </c>
      <c r="B10651" s="0" t="s">
        <v>64</v>
      </c>
      <c r="C10651" s="0" t="n">
        <v>2010</v>
      </c>
      <c r="D10651" s="0" t="s">
        <v>41</v>
      </c>
      <c r="E10651" s="0" t="s">
        <v>689</v>
      </c>
      <c r="F10651" s="0" t="n">
        <v>0.08</v>
      </c>
      <c r="G10651" s="0" t="n">
        <v>0.02</v>
      </c>
      <c r="H10651" s="0" t="n">
        <v>0</v>
      </c>
      <c r="I10651" s="0" t="n">
        <v>0.01</v>
      </c>
      <c r="J10651" s="0" t="n">
        <v>0.1</v>
      </c>
      <c r="K10651" s="0" t="n">
        <v>64</v>
      </c>
      <c r="L10651" s="0" t="n">
        <v>7.1</v>
      </c>
      <c r="M10651" s="0" t="s">
        <v>125</v>
      </c>
      <c r="N10651" s="0" t="s">
        <v>66</v>
      </c>
      <c r="O10651" s="0" t="s">
        <v>67</v>
      </c>
      <c r="P10651" s="0" t="n">
        <f aca="false">IF(AND(OR(Dashboard!$B$5="All",D10651=Dashboard!$B$5),OR(Dashboard!$D$5="All",N10651=Dashboard!$D$5),OR(AND(C10651&lt;&gt;"",C10651&gt;=Dashboard!$F$5,C10651&lt;=Dashboard!$H$5),AND(C10651="",Dashboard!$F$5&lt;=1980,Dashboard!$H$5&gt;=2016))),1,0)</f>
        <v>1</v>
      </c>
      <c r="Q10651" s="0" t="n">
        <f aca="false">J10651*P10651+ROW()*0.00000001</f>
        <v>0.10010651</v>
      </c>
    </row>
    <row r="10652" customFormat="false" ht="15" hidden="false" customHeight="false" outlineLevel="0" collapsed="false">
      <c r="A10652" s="0" t="s">
        <v>512</v>
      </c>
      <c r="B10652" s="0" t="s">
        <v>85</v>
      </c>
      <c r="C10652" s="0" t="n">
        <v>2003</v>
      </c>
      <c r="D10652" s="0" t="s">
        <v>71</v>
      </c>
      <c r="E10652" s="0" t="s">
        <v>124</v>
      </c>
      <c r="F10652" s="0" t="n">
        <v>0.07</v>
      </c>
      <c r="G10652" s="0" t="n">
        <v>0.03</v>
      </c>
      <c r="H10652" s="0" t="n">
        <v>0</v>
      </c>
      <c r="I10652" s="0" t="n">
        <v>0</v>
      </c>
      <c r="J10652" s="0" t="n">
        <v>0.1</v>
      </c>
      <c r="K10652" s="0" t="n">
        <v>77</v>
      </c>
      <c r="L10652" s="0" t="n">
        <v>8.6</v>
      </c>
      <c r="M10652" s="0" t="s">
        <v>103</v>
      </c>
      <c r="N10652" s="0" t="s">
        <v>35</v>
      </c>
      <c r="O10652" s="0" t="s">
        <v>37</v>
      </c>
      <c r="P10652" s="0" t="n">
        <f aca="false">IF(AND(OR(Dashboard!$B$5="All",D10652=Dashboard!$B$5),OR(Dashboard!$D$5="All",N10652=Dashboard!$D$5),OR(AND(C10652&lt;&gt;"",C10652&gt;=Dashboard!$F$5,C10652&lt;=Dashboard!$H$5),AND(C10652="",Dashboard!$F$5&lt;=1980,Dashboard!$H$5&gt;=2016))),1,0)</f>
        <v>1</v>
      </c>
      <c r="Q10652" s="0" t="n">
        <f aca="false">J10652*P10652+ROW()*0.00000001</f>
        <v>0.10010652</v>
      </c>
    </row>
    <row r="10653" customFormat="false" ht="15" hidden="false" customHeight="false" outlineLevel="0" collapsed="false">
      <c r="A10653" s="0" t="s">
        <v>7715</v>
      </c>
      <c r="B10653" s="0" t="s">
        <v>64</v>
      </c>
      <c r="C10653" s="0" t="n">
        <v>2006</v>
      </c>
      <c r="D10653" s="0" t="s">
        <v>56</v>
      </c>
      <c r="E10653" s="0" t="s">
        <v>160</v>
      </c>
      <c r="F10653" s="0" t="n">
        <v>0.07</v>
      </c>
      <c r="G10653" s="0" t="n">
        <v>0.01</v>
      </c>
      <c r="H10653" s="0" t="n">
        <v>0.02</v>
      </c>
      <c r="I10653" s="0" t="n">
        <v>0.01</v>
      </c>
      <c r="J10653" s="0" t="n">
        <v>0.1</v>
      </c>
      <c r="K10653" s="0" t="n">
        <v>55</v>
      </c>
      <c r="L10653" s="0" t="n">
        <v>6.1</v>
      </c>
      <c r="M10653" s="0" t="s">
        <v>73</v>
      </c>
      <c r="N10653" s="0" t="s">
        <v>66</v>
      </c>
      <c r="O10653" s="0" t="s">
        <v>53</v>
      </c>
      <c r="P10653" s="0" t="n">
        <f aca="false">IF(AND(OR(Dashboard!$B$5="All",D10653=Dashboard!$B$5),OR(Dashboard!$D$5="All",N10653=Dashboard!$D$5),OR(AND(C10653&lt;&gt;"",C10653&gt;=Dashboard!$F$5,C10653&lt;=Dashboard!$H$5),AND(C10653="",Dashboard!$F$5&lt;=1980,Dashboard!$H$5&gt;=2016))),1,0)</f>
        <v>1</v>
      </c>
      <c r="Q10653" s="0" t="n">
        <f aca="false">J10653*P10653+ROW()*0.00000001</f>
        <v>0.10010653</v>
      </c>
    </row>
    <row r="10654" customFormat="false" ht="15" hidden="false" customHeight="false" outlineLevel="0" collapsed="false">
      <c r="A10654" s="0" t="s">
        <v>3654</v>
      </c>
      <c r="B10654" s="0" t="s">
        <v>50</v>
      </c>
      <c r="C10654" s="0" t="n">
        <v>2008</v>
      </c>
      <c r="D10654" s="0" t="s">
        <v>71</v>
      </c>
      <c r="E10654" s="0" t="s">
        <v>91</v>
      </c>
      <c r="F10654" s="0" t="n">
        <v>0.09</v>
      </c>
      <c r="G10654" s="0" t="n">
        <v>0</v>
      </c>
      <c r="H10654" s="0" t="n">
        <v>0</v>
      </c>
      <c r="I10654" s="0" t="n">
        <v>0.01</v>
      </c>
      <c r="J10654" s="0" t="n">
        <v>0.1</v>
      </c>
      <c r="K10654" s="0" t="n">
        <v>77</v>
      </c>
      <c r="L10654" s="0" t="n">
        <v>7.5</v>
      </c>
      <c r="M10654" s="0" t="s">
        <v>125</v>
      </c>
      <c r="N10654" s="0" t="s">
        <v>35</v>
      </c>
      <c r="O10654" s="0" t="s">
        <v>37</v>
      </c>
      <c r="P10654" s="0" t="n">
        <f aca="false">IF(AND(OR(Dashboard!$B$5="All",D10654=Dashboard!$B$5),OR(Dashboard!$D$5="All",N10654=Dashboard!$D$5),OR(AND(C10654&lt;&gt;"",C10654&gt;=Dashboard!$F$5,C10654&lt;=Dashboard!$H$5),AND(C10654="",Dashboard!$F$5&lt;=1980,Dashboard!$H$5&gt;=2016))),1,0)</f>
        <v>1</v>
      </c>
      <c r="Q10654" s="0" t="n">
        <f aca="false">J10654*P10654+ROW()*0.00000001</f>
        <v>0.10010654</v>
      </c>
    </row>
    <row r="10655" customFormat="false" ht="15" hidden="false" customHeight="false" outlineLevel="0" collapsed="false">
      <c r="A10655" s="0" t="s">
        <v>3241</v>
      </c>
      <c r="B10655" s="0" t="s">
        <v>97</v>
      </c>
      <c r="C10655" s="0" t="n">
        <v>2011</v>
      </c>
      <c r="D10655" s="0" t="s">
        <v>52</v>
      </c>
      <c r="E10655" s="0" t="s">
        <v>1169</v>
      </c>
      <c r="F10655" s="0" t="n">
        <v>0.09</v>
      </c>
      <c r="G10655" s="0" t="n">
        <v>0</v>
      </c>
      <c r="H10655" s="0" t="n">
        <v>0</v>
      </c>
      <c r="I10655" s="0" t="n">
        <v>0.01</v>
      </c>
      <c r="J10655" s="0" t="n">
        <v>0.1</v>
      </c>
      <c r="K10655" s="0" t="n">
        <v>67</v>
      </c>
      <c r="L10655" s="0" t="n">
        <v>7.3</v>
      </c>
      <c r="M10655" s="0" t="s">
        <v>125</v>
      </c>
      <c r="N10655" s="0" t="s">
        <v>35</v>
      </c>
      <c r="O10655" s="0" t="s">
        <v>67</v>
      </c>
      <c r="P10655" s="0" t="n">
        <f aca="false">IF(AND(OR(Dashboard!$B$5="All",D10655=Dashboard!$B$5),OR(Dashboard!$D$5="All",N10655=Dashboard!$D$5),OR(AND(C10655&lt;&gt;"",C10655&gt;=Dashboard!$F$5,C10655&lt;=Dashboard!$H$5),AND(C10655="",Dashboard!$F$5&lt;=1980,Dashboard!$H$5&gt;=2016))),1,0)</f>
        <v>1</v>
      </c>
      <c r="Q10655" s="0" t="n">
        <f aca="false">J10655*P10655+ROW()*0.00000001</f>
        <v>0.10010655</v>
      </c>
    </row>
    <row r="10656" customFormat="false" ht="15" hidden="false" customHeight="false" outlineLevel="0" collapsed="false">
      <c r="A10656" s="0" t="s">
        <v>7716</v>
      </c>
      <c r="B10656" s="0" t="s">
        <v>33</v>
      </c>
      <c r="C10656" s="0" t="n">
        <v>2009</v>
      </c>
      <c r="D10656" s="0" t="s">
        <v>52</v>
      </c>
      <c r="E10656" s="0" t="s">
        <v>195</v>
      </c>
      <c r="F10656" s="0" t="n">
        <v>0.09</v>
      </c>
      <c r="G10656" s="0" t="n">
        <v>0</v>
      </c>
      <c r="H10656" s="0" t="n">
        <v>0</v>
      </c>
      <c r="I10656" s="0" t="n">
        <v>0.01</v>
      </c>
      <c r="J10656" s="0" t="n">
        <v>0.1</v>
      </c>
      <c r="K10656" s="0" t="n">
        <v>32</v>
      </c>
      <c r="L10656" s="0" t="n">
        <v>1.8</v>
      </c>
      <c r="M10656" s="0" t="s">
        <v>103</v>
      </c>
      <c r="N10656" s="0" t="s">
        <v>35</v>
      </c>
      <c r="O10656" s="0" t="s">
        <v>177</v>
      </c>
      <c r="P10656" s="0" t="n">
        <f aca="false">IF(AND(OR(Dashboard!$B$5="All",D10656=Dashboard!$B$5),OR(Dashboard!$D$5="All",N10656=Dashboard!$D$5),OR(AND(C10656&lt;&gt;"",C10656&gt;=Dashboard!$F$5,C10656&lt;=Dashboard!$H$5),AND(C10656="",Dashboard!$F$5&lt;=1980,Dashboard!$H$5&gt;=2016))),1,0)</f>
        <v>1</v>
      </c>
      <c r="Q10656" s="0" t="n">
        <f aca="false">J10656*P10656+ROW()*0.00000001</f>
        <v>0.10010656</v>
      </c>
    </row>
    <row r="10657" customFormat="false" ht="15" hidden="false" customHeight="false" outlineLevel="0" collapsed="false">
      <c r="A10657" s="0" t="s">
        <v>7717</v>
      </c>
      <c r="B10657" s="0" t="s">
        <v>164</v>
      </c>
      <c r="C10657" s="0" t="n">
        <v>2006</v>
      </c>
      <c r="D10657" s="0" t="s">
        <v>34</v>
      </c>
      <c r="E10657" s="0" t="s">
        <v>649</v>
      </c>
      <c r="F10657" s="0" t="n">
        <v>0.09</v>
      </c>
      <c r="G10657" s="0" t="n">
        <v>0</v>
      </c>
      <c r="H10657" s="0" t="n">
        <v>0</v>
      </c>
      <c r="I10657" s="0" t="n">
        <v>0.01</v>
      </c>
      <c r="J10657" s="0" t="n">
        <v>0.1</v>
      </c>
      <c r="K10657" s="0" t="n">
        <v>69</v>
      </c>
      <c r="L10657" s="0" t="n">
        <v>7.7</v>
      </c>
      <c r="M10657" s="0" t="s">
        <v>36</v>
      </c>
      <c r="N10657" s="0" t="s">
        <v>74</v>
      </c>
      <c r="O10657" s="0" t="s">
        <v>67</v>
      </c>
      <c r="P10657" s="0" t="n">
        <f aca="false">IF(AND(OR(Dashboard!$B$5="All",D10657=Dashboard!$B$5),OR(Dashboard!$D$5="All",N10657=Dashboard!$D$5),OR(AND(C10657&lt;&gt;"",C10657&gt;=Dashboard!$F$5,C10657&lt;=Dashboard!$H$5),AND(C10657="",Dashboard!$F$5&lt;=1980,Dashboard!$H$5&gt;=2016))),1,0)</f>
        <v>1</v>
      </c>
      <c r="Q10657" s="0" t="n">
        <f aca="false">J10657*P10657+ROW()*0.00000001</f>
        <v>0.10010657</v>
      </c>
    </row>
    <row r="10658" customFormat="false" ht="15" hidden="false" customHeight="false" outlineLevel="0" collapsed="false">
      <c r="A10658" s="0" t="s">
        <v>2178</v>
      </c>
      <c r="B10658" s="0" t="s">
        <v>668</v>
      </c>
      <c r="C10658" s="0" t="n">
        <v>1999</v>
      </c>
      <c r="D10658" s="0" t="s">
        <v>102</v>
      </c>
      <c r="E10658" s="0" t="s">
        <v>211</v>
      </c>
      <c r="F10658" s="0" t="n">
        <v>0</v>
      </c>
      <c r="G10658" s="0" t="n">
        <v>0</v>
      </c>
      <c r="H10658" s="0" t="n">
        <v>0.1</v>
      </c>
      <c r="I10658" s="0" t="n">
        <v>0</v>
      </c>
      <c r="J10658" s="0" t="n">
        <v>0.1</v>
      </c>
      <c r="N10658" s="0" t="s">
        <v>154</v>
      </c>
      <c r="P10658" s="0" t="n">
        <f aca="false">IF(AND(OR(Dashboard!$B$5="All",D10658=Dashboard!$B$5),OR(Dashboard!$D$5="All",N10658=Dashboard!$D$5),OR(AND(C10658&lt;&gt;"",C10658&gt;=Dashboard!$F$5,C10658&lt;=Dashboard!$H$5),AND(C10658="",Dashboard!$F$5&lt;=1980,Dashboard!$H$5&gt;=2016))),1,0)</f>
        <v>1</v>
      </c>
      <c r="Q10658" s="0" t="n">
        <f aca="false">J10658*P10658+ROW()*0.00000001</f>
        <v>0.10010658</v>
      </c>
    </row>
    <row r="10659" customFormat="false" ht="15" hidden="false" customHeight="false" outlineLevel="0" collapsed="false">
      <c r="A10659" s="0" t="s">
        <v>7718</v>
      </c>
      <c r="B10659" s="0" t="s">
        <v>144</v>
      </c>
      <c r="C10659" s="0" t="n">
        <v>2004</v>
      </c>
      <c r="D10659" s="0" t="s">
        <v>56</v>
      </c>
      <c r="E10659" s="0" t="s">
        <v>220</v>
      </c>
      <c r="F10659" s="0" t="n">
        <v>0.07</v>
      </c>
      <c r="G10659" s="0" t="n">
        <v>0.02</v>
      </c>
      <c r="H10659" s="0" t="n">
        <v>0</v>
      </c>
      <c r="I10659" s="0" t="n">
        <v>0</v>
      </c>
      <c r="J10659" s="0" t="n">
        <v>0.1</v>
      </c>
      <c r="K10659" s="0" t="n">
        <v>69</v>
      </c>
      <c r="L10659" s="0" t="n">
        <v>7.4</v>
      </c>
      <c r="M10659" s="0" t="s">
        <v>73</v>
      </c>
      <c r="N10659" s="0" t="s">
        <v>66</v>
      </c>
      <c r="O10659" s="0" t="s">
        <v>67</v>
      </c>
      <c r="P10659" s="0" t="n">
        <f aca="false">IF(AND(OR(Dashboard!$B$5="All",D10659=Dashboard!$B$5),OR(Dashboard!$D$5="All",N10659=Dashboard!$D$5),OR(AND(C10659&lt;&gt;"",C10659&gt;=Dashboard!$F$5,C10659&lt;=Dashboard!$H$5),AND(C10659="",Dashboard!$F$5&lt;=1980,Dashboard!$H$5&gt;=2016))),1,0)</f>
        <v>1</v>
      </c>
      <c r="Q10659" s="0" t="n">
        <f aca="false">J10659*P10659+ROW()*0.00000001</f>
        <v>0.10010659</v>
      </c>
    </row>
    <row r="10660" customFormat="false" ht="15" hidden="false" customHeight="false" outlineLevel="0" collapsed="false">
      <c r="A10660" s="0" t="s">
        <v>7719</v>
      </c>
      <c r="B10660" s="0" t="s">
        <v>76</v>
      </c>
      <c r="C10660" s="0" t="n">
        <v>2001</v>
      </c>
      <c r="D10660" s="0" t="s">
        <v>46</v>
      </c>
      <c r="E10660" s="0" t="s">
        <v>2455</v>
      </c>
      <c r="F10660" s="0" t="n">
        <v>0.05</v>
      </c>
      <c r="G10660" s="0" t="n">
        <v>0.04</v>
      </c>
      <c r="H10660" s="0" t="n">
        <v>0</v>
      </c>
      <c r="I10660" s="0" t="n">
        <v>0.01</v>
      </c>
      <c r="J10660" s="0" t="n">
        <v>0.1</v>
      </c>
      <c r="K10660" s="0" t="n">
        <v>60</v>
      </c>
      <c r="L10660" s="0" t="n">
        <v>8.5</v>
      </c>
      <c r="M10660" s="0" t="s">
        <v>103</v>
      </c>
      <c r="N10660" s="0" t="s">
        <v>74</v>
      </c>
      <c r="O10660" s="0" t="s">
        <v>53</v>
      </c>
      <c r="P10660" s="0" t="n">
        <f aca="false">IF(AND(OR(Dashboard!$B$5="All",D10660=Dashboard!$B$5),OR(Dashboard!$D$5="All",N10660=Dashboard!$D$5),OR(AND(C10660&lt;&gt;"",C10660&gt;=Dashboard!$F$5,C10660&lt;=Dashboard!$H$5),AND(C10660="",Dashboard!$F$5&lt;=1980,Dashboard!$H$5&gt;=2016))),1,0)</f>
        <v>1</v>
      </c>
      <c r="Q10660" s="0" t="n">
        <f aca="false">J10660*P10660+ROW()*0.00000001</f>
        <v>0.1001066</v>
      </c>
    </row>
    <row r="10661" customFormat="false" ht="15" hidden="false" customHeight="false" outlineLevel="0" collapsed="false">
      <c r="A10661" s="0" t="s">
        <v>7720</v>
      </c>
      <c r="B10661" s="0" t="s">
        <v>117</v>
      </c>
      <c r="C10661" s="0" t="n">
        <v>1999</v>
      </c>
      <c r="D10661" s="0" t="s">
        <v>246</v>
      </c>
      <c r="E10661" s="0" t="s">
        <v>2365</v>
      </c>
      <c r="F10661" s="0" t="n">
        <v>0.06</v>
      </c>
      <c r="G10661" s="0" t="n">
        <v>0.04</v>
      </c>
      <c r="H10661" s="0" t="n">
        <v>0</v>
      </c>
      <c r="I10661" s="0" t="n">
        <v>0.01</v>
      </c>
      <c r="J10661" s="0" t="n">
        <v>0.1</v>
      </c>
      <c r="N10661" s="0" t="s">
        <v>74</v>
      </c>
      <c r="P10661" s="0" t="n">
        <f aca="false">IF(AND(OR(Dashboard!$B$5="All",D10661=Dashboard!$B$5),OR(Dashboard!$D$5="All",N10661=Dashboard!$D$5),OR(AND(C10661&lt;&gt;"",C10661&gt;=Dashboard!$F$5,C10661&lt;=Dashboard!$H$5),AND(C10661="",Dashboard!$F$5&lt;=1980,Dashboard!$H$5&gt;=2016))),1,0)</f>
        <v>1</v>
      </c>
      <c r="Q10661" s="0" t="n">
        <f aca="false">J10661*P10661+ROW()*0.00000001</f>
        <v>0.10010661</v>
      </c>
    </row>
    <row r="10662" customFormat="false" ht="15" hidden="false" customHeight="false" outlineLevel="0" collapsed="false">
      <c r="A10662" s="0" t="s">
        <v>7721</v>
      </c>
      <c r="B10662" s="0" t="s">
        <v>117</v>
      </c>
      <c r="C10662" s="0" t="n">
        <v>1997</v>
      </c>
      <c r="D10662" s="0" t="s">
        <v>58</v>
      </c>
      <c r="E10662" s="0" t="s">
        <v>89</v>
      </c>
      <c r="F10662" s="0" t="n">
        <v>0.06</v>
      </c>
      <c r="G10662" s="0" t="n">
        <v>0.04</v>
      </c>
      <c r="H10662" s="0" t="n">
        <v>0</v>
      </c>
      <c r="I10662" s="0" t="n">
        <v>0.01</v>
      </c>
      <c r="J10662" s="0" t="n">
        <v>0.1</v>
      </c>
      <c r="N10662" s="0" t="s">
        <v>74</v>
      </c>
      <c r="P10662" s="0" t="n">
        <f aca="false">IF(AND(OR(Dashboard!$B$5="All",D10662=Dashboard!$B$5),OR(Dashboard!$D$5="All",N10662=Dashboard!$D$5),OR(AND(C10662&lt;&gt;"",C10662&gt;=Dashboard!$F$5,C10662&lt;=Dashboard!$H$5),AND(C10662="",Dashboard!$F$5&lt;=1980,Dashboard!$H$5&gt;=2016))),1,0)</f>
        <v>1</v>
      </c>
      <c r="Q10662" s="0" t="n">
        <f aca="false">J10662*P10662+ROW()*0.00000001</f>
        <v>0.10010662</v>
      </c>
    </row>
    <row r="10663" customFormat="false" ht="15" hidden="false" customHeight="false" outlineLevel="0" collapsed="false">
      <c r="A10663" s="0" t="s">
        <v>6223</v>
      </c>
      <c r="B10663" s="0" t="s">
        <v>70</v>
      </c>
      <c r="C10663" s="0" t="n">
        <v>2009</v>
      </c>
      <c r="D10663" s="0" t="s">
        <v>114</v>
      </c>
      <c r="E10663" s="0" t="s">
        <v>547</v>
      </c>
      <c r="F10663" s="0" t="n">
        <v>0.06</v>
      </c>
      <c r="G10663" s="0" t="n">
        <v>0.03</v>
      </c>
      <c r="H10663" s="0" t="n">
        <v>0</v>
      </c>
      <c r="I10663" s="0" t="n">
        <v>0.01</v>
      </c>
      <c r="J10663" s="0" t="n">
        <v>0.1</v>
      </c>
      <c r="K10663" s="0" t="n">
        <v>17</v>
      </c>
      <c r="L10663" s="0" t="n">
        <v>1.7</v>
      </c>
      <c r="M10663" s="0" t="s">
        <v>73</v>
      </c>
      <c r="N10663" s="0" t="s">
        <v>74</v>
      </c>
      <c r="O10663" s="0" t="s">
        <v>177</v>
      </c>
      <c r="P10663" s="0" t="n">
        <f aca="false">IF(AND(OR(Dashboard!$B$5="All",D10663=Dashboard!$B$5),OR(Dashboard!$D$5="All",N10663=Dashboard!$D$5),OR(AND(C10663&lt;&gt;"",C10663&gt;=Dashboard!$F$5,C10663&lt;=Dashboard!$H$5),AND(C10663="",Dashboard!$F$5&lt;=1980,Dashboard!$H$5&gt;=2016))),1,0)</f>
        <v>1</v>
      </c>
      <c r="Q10663" s="0" t="n">
        <f aca="false">J10663*P10663+ROW()*0.00000001</f>
        <v>0.10010663</v>
      </c>
    </row>
    <row r="10664" customFormat="false" ht="15" hidden="false" customHeight="false" outlineLevel="0" collapsed="false">
      <c r="A10664" s="0" t="s">
        <v>7722</v>
      </c>
      <c r="B10664" s="0" t="s">
        <v>33</v>
      </c>
      <c r="C10664" s="0" t="n">
        <v>2010</v>
      </c>
      <c r="D10664" s="0" t="s">
        <v>56</v>
      </c>
      <c r="E10664" s="0" t="s">
        <v>560</v>
      </c>
      <c r="F10664" s="0" t="n">
        <v>0.09</v>
      </c>
      <c r="G10664" s="0" t="n">
        <v>0</v>
      </c>
      <c r="H10664" s="0" t="n">
        <v>0</v>
      </c>
      <c r="I10664" s="0" t="n">
        <v>0.01</v>
      </c>
      <c r="J10664" s="0" t="n">
        <v>0.1</v>
      </c>
      <c r="K10664" s="0" t="n">
        <v>39</v>
      </c>
      <c r="M10664" s="0" t="s">
        <v>103</v>
      </c>
      <c r="N10664" s="0" t="s">
        <v>35</v>
      </c>
      <c r="O10664" s="0" t="s">
        <v>177</v>
      </c>
      <c r="P10664" s="0" t="n">
        <f aca="false">IF(AND(OR(Dashboard!$B$5="All",D10664=Dashboard!$B$5),OR(Dashboard!$D$5="All",N10664=Dashboard!$D$5),OR(AND(C10664&lt;&gt;"",C10664&gt;=Dashboard!$F$5,C10664&lt;=Dashboard!$H$5),AND(C10664="",Dashboard!$F$5&lt;=1980,Dashboard!$H$5&gt;=2016))),1,0)</f>
        <v>1</v>
      </c>
      <c r="Q10664" s="0" t="n">
        <f aca="false">J10664*P10664+ROW()*0.00000001</f>
        <v>0.10010664</v>
      </c>
    </row>
    <row r="10665" customFormat="false" ht="15" hidden="false" customHeight="false" outlineLevel="0" collapsed="false">
      <c r="A10665" s="0" t="s">
        <v>7723</v>
      </c>
      <c r="B10665" s="0" t="s">
        <v>33</v>
      </c>
      <c r="C10665" s="0" t="n">
        <v>2008</v>
      </c>
      <c r="D10665" s="0" t="s">
        <v>52</v>
      </c>
      <c r="E10665" s="0" t="s">
        <v>91</v>
      </c>
      <c r="F10665" s="0" t="n">
        <v>0.09</v>
      </c>
      <c r="G10665" s="0" t="n">
        <v>0</v>
      </c>
      <c r="H10665" s="0" t="n">
        <v>0</v>
      </c>
      <c r="I10665" s="0" t="n">
        <v>0.01</v>
      </c>
      <c r="J10665" s="0" t="n">
        <v>0.1</v>
      </c>
      <c r="M10665" s="0" t="s">
        <v>125</v>
      </c>
      <c r="N10665" s="0" t="s">
        <v>35</v>
      </c>
      <c r="P10665" s="0" t="n">
        <f aca="false">IF(AND(OR(Dashboard!$B$5="All",D10665=Dashboard!$B$5),OR(Dashboard!$D$5="All",N10665=Dashboard!$D$5),OR(AND(C10665&lt;&gt;"",C10665&gt;=Dashboard!$F$5,C10665&lt;=Dashboard!$H$5),AND(C10665="",Dashboard!$F$5&lt;=1980,Dashboard!$H$5&gt;=2016))),1,0)</f>
        <v>1</v>
      </c>
      <c r="Q10665" s="0" t="n">
        <f aca="false">J10665*P10665+ROW()*0.00000001</f>
        <v>0.10010665</v>
      </c>
    </row>
    <row r="10666" customFormat="false" ht="15" hidden="false" customHeight="false" outlineLevel="0" collapsed="false">
      <c r="A10666" s="0" t="s">
        <v>3780</v>
      </c>
      <c r="B10666" s="0" t="s">
        <v>144</v>
      </c>
      <c r="C10666" s="0" t="n">
        <v>2003</v>
      </c>
      <c r="D10666" s="0" t="s">
        <v>71</v>
      </c>
      <c r="E10666" s="0" t="s">
        <v>418</v>
      </c>
      <c r="F10666" s="0" t="n">
        <v>0.07</v>
      </c>
      <c r="G10666" s="0" t="n">
        <v>0.02</v>
      </c>
      <c r="H10666" s="0" t="n">
        <v>0</v>
      </c>
      <c r="I10666" s="0" t="n">
        <v>0</v>
      </c>
      <c r="J10666" s="0" t="n">
        <v>0.1</v>
      </c>
      <c r="N10666" s="0" t="s">
        <v>66</v>
      </c>
      <c r="P10666" s="0" t="n">
        <f aca="false">IF(AND(OR(Dashboard!$B$5="All",D10666=Dashboard!$B$5),OR(Dashboard!$D$5="All",N10666=Dashboard!$D$5),OR(AND(C10666&lt;&gt;"",C10666&gt;=Dashboard!$F$5,C10666&lt;=Dashboard!$H$5),AND(C10666="",Dashboard!$F$5&lt;=1980,Dashboard!$H$5&gt;=2016))),1,0)</f>
        <v>1</v>
      </c>
      <c r="Q10666" s="0" t="n">
        <f aca="false">J10666*P10666+ROW()*0.00000001</f>
        <v>0.10010666</v>
      </c>
    </row>
    <row r="10667" customFormat="false" ht="15" hidden="false" customHeight="false" outlineLevel="0" collapsed="false">
      <c r="A10667" s="0" t="s">
        <v>7724</v>
      </c>
      <c r="B10667" s="0" t="s">
        <v>144</v>
      </c>
      <c r="C10667" s="0" t="n">
        <v>2004</v>
      </c>
      <c r="D10667" s="0" t="s">
        <v>56</v>
      </c>
      <c r="E10667" s="0" t="s">
        <v>124</v>
      </c>
      <c r="F10667" s="0" t="n">
        <v>0.07</v>
      </c>
      <c r="G10667" s="0" t="n">
        <v>0.02</v>
      </c>
      <c r="H10667" s="0" t="n">
        <v>0</v>
      </c>
      <c r="I10667" s="0" t="n">
        <v>0</v>
      </c>
      <c r="J10667" s="0" t="n">
        <v>0.1</v>
      </c>
      <c r="M10667" s="0" t="s">
        <v>73</v>
      </c>
      <c r="N10667" s="0" t="s">
        <v>66</v>
      </c>
      <c r="P10667" s="0" t="n">
        <f aca="false">IF(AND(OR(Dashboard!$B$5="All",D10667=Dashboard!$B$5),OR(Dashboard!$D$5="All",N10667=Dashboard!$D$5),OR(AND(C10667&lt;&gt;"",C10667&gt;=Dashboard!$F$5,C10667&lt;=Dashboard!$H$5),AND(C10667="",Dashboard!$F$5&lt;=1980,Dashboard!$H$5&gt;=2016))),1,0)</f>
        <v>1</v>
      </c>
      <c r="Q10667" s="0" t="n">
        <f aca="false">J10667*P10667+ROW()*0.00000001</f>
        <v>0.10010667</v>
      </c>
    </row>
    <row r="10668" customFormat="false" ht="15" hidden="false" customHeight="false" outlineLevel="0" collapsed="false">
      <c r="A10668" s="0" t="s">
        <v>7725</v>
      </c>
      <c r="B10668" s="0" t="s">
        <v>50</v>
      </c>
      <c r="C10668" s="0" t="n">
        <v>2005</v>
      </c>
      <c r="D10668" s="0" t="s">
        <v>58</v>
      </c>
      <c r="E10668" s="0" t="s">
        <v>4303</v>
      </c>
      <c r="F10668" s="0" t="n">
        <v>0</v>
      </c>
      <c r="G10668" s="0" t="n">
        <v>0</v>
      </c>
      <c r="H10668" s="0" t="n">
        <v>0.1</v>
      </c>
      <c r="I10668" s="0" t="n">
        <v>0</v>
      </c>
      <c r="J10668" s="0" t="n">
        <v>0.1</v>
      </c>
      <c r="N10668" s="0" t="s">
        <v>35</v>
      </c>
      <c r="P10668" s="0" t="n">
        <f aca="false">IF(AND(OR(Dashboard!$B$5="All",D10668=Dashboard!$B$5),OR(Dashboard!$D$5="All",N10668=Dashboard!$D$5),OR(AND(C10668&lt;&gt;"",C10668&gt;=Dashboard!$F$5,C10668&lt;=Dashboard!$H$5),AND(C10668="",Dashboard!$F$5&lt;=1980,Dashboard!$H$5&gt;=2016))),1,0)</f>
        <v>1</v>
      </c>
      <c r="Q10668" s="0" t="n">
        <f aca="false">J10668*P10668+ROW()*0.00000001</f>
        <v>0.10010668</v>
      </c>
    </row>
    <row r="10669" customFormat="false" ht="15" hidden="false" customHeight="false" outlineLevel="0" collapsed="false">
      <c r="A10669" s="0" t="s">
        <v>7726</v>
      </c>
      <c r="B10669" s="0" t="s">
        <v>64</v>
      </c>
      <c r="C10669" s="0" t="n">
        <v>2010</v>
      </c>
      <c r="D10669" s="0" t="s">
        <v>34</v>
      </c>
      <c r="E10669" s="0" t="s">
        <v>91</v>
      </c>
      <c r="F10669" s="0" t="n">
        <v>0.09</v>
      </c>
      <c r="G10669" s="0" t="n">
        <v>0</v>
      </c>
      <c r="H10669" s="0" t="n">
        <v>0</v>
      </c>
      <c r="I10669" s="0" t="n">
        <v>0.01</v>
      </c>
      <c r="J10669" s="0" t="n">
        <v>0.1</v>
      </c>
      <c r="K10669" s="0" t="n">
        <v>55</v>
      </c>
      <c r="M10669" s="0" t="s">
        <v>36</v>
      </c>
      <c r="N10669" s="0" t="s">
        <v>66</v>
      </c>
      <c r="O10669" s="0" t="s">
        <v>53</v>
      </c>
      <c r="P10669" s="0" t="n">
        <f aca="false">IF(AND(OR(Dashboard!$B$5="All",D10669=Dashboard!$B$5),OR(Dashboard!$D$5="All",N10669=Dashboard!$D$5),OR(AND(C10669&lt;&gt;"",C10669&gt;=Dashboard!$F$5,C10669&lt;=Dashboard!$H$5),AND(C10669="",Dashboard!$F$5&lt;=1980,Dashboard!$H$5&gt;=2016))),1,0)</f>
        <v>1</v>
      </c>
      <c r="Q10669" s="0" t="n">
        <f aca="false">J10669*P10669+ROW()*0.00000001</f>
        <v>0.10010669</v>
      </c>
    </row>
    <row r="10670" customFormat="false" ht="15" hidden="false" customHeight="false" outlineLevel="0" collapsed="false">
      <c r="A10670" s="0" t="s">
        <v>6458</v>
      </c>
      <c r="B10670" s="0" t="s">
        <v>144</v>
      </c>
      <c r="C10670" s="0" t="n">
        <v>2005</v>
      </c>
      <c r="D10670" s="0" t="s">
        <v>114</v>
      </c>
      <c r="E10670" s="0" t="s">
        <v>160</v>
      </c>
      <c r="F10670" s="0" t="n">
        <v>0.07</v>
      </c>
      <c r="G10670" s="0" t="n">
        <v>0.03</v>
      </c>
      <c r="H10670" s="0" t="n">
        <v>0</v>
      </c>
      <c r="I10670" s="0" t="n">
        <v>0</v>
      </c>
      <c r="J10670" s="0" t="n">
        <v>0.1</v>
      </c>
      <c r="K10670" s="0" t="n">
        <v>84</v>
      </c>
      <c r="L10670" s="0" t="n">
        <v>7.7</v>
      </c>
      <c r="M10670" s="0" t="s">
        <v>73</v>
      </c>
      <c r="N10670" s="0" t="s">
        <v>66</v>
      </c>
      <c r="O10670" s="0" t="s">
        <v>42</v>
      </c>
      <c r="P10670" s="0" t="n">
        <f aca="false">IF(AND(OR(Dashboard!$B$5="All",D10670=Dashboard!$B$5),OR(Dashboard!$D$5="All",N10670=Dashboard!$D$5),OR(AND(C10670&lt;&gt;"",C10670&gt;=Dashboard!$F$5,C10670&lt;=Dashboard!$H$5),AND(C10670="",Dashboard!$F$5&lt;=1980,Dashboard!$H$5&gt;=2016))),1,0)</f>
        <v>1</v>
      </c>
      <c r="Q10670" s="0" t="n">
        <f aca="false">J10670*P10670+ROW()*0.00000001</f>
        <v>0.1001067</v>
      </c>
    </row>
    <row r="10671" customFormat="false" ht="15" hidden="false" customHeight="false" outlineLevel="0" collapsed="false">
      <c r="A10671" s="0" t="s">
        <v>7727</v>
      </c>
      <c r="B10671" s="0" t="s">
        <v>50</v>
      </c>
      <c r="C10671" s="0" t="n">
        <v>2007</v>
      </c>
      <c r="D10671" s="0" t="s">
        <v>102</v>
      </c>
      <c r="E10671" s="0" t="s">
        <v>154</v>
      </c>
      <c r="F10671" s="0" t="n">
        <v>0</v>
      </c>
      <c r="G10671" s="0" t="n">
        <v>0</v>
      </c>
      <c r="H10671" s="0" t="n">
        <v>0.1</v>
      </c>
      <c r="I10671" s="0" t="n">
        <v>0</v>
      </c>
      <c r="J10671" s="0" t="n">
        <v>0.1</v>
      </c>
      <c r="N10671" s="0" t="s">
        <v>35</v>
      </c>
      <c r="P10671" s="0" t="n">
        <f aca="false">IF(AND(OR(Dashboard!$B$5="All",D10671=Dashboard!$B$5),OR(Dashboard!$D$5="All",N10671=Dashboard!$D$5),OR(AND(C10671&lt;&gt;"",C10671&gt;=Dashboard!$F$5,C10671&lt;=Dashboard!$H$5),AND(C10671="",Dashboard!$F$5&lt;=1980,Dashboard!$H$5&gt;=2016))),1,0)</f>
        <v>1</v>
      </c>
      <c r="Q10671" s="0" t="n">
        <f aca="false">J10671*P10671+ROW()*0.00000001</f>
        <v>0.10010671</v>
      </c>
    </row>
    <row r="10672" customFormat="false" ht="15" hidden="false" customHeight="false" outlineLevel="0" collapsed="false">
      <c r="A10672" s="0" t="s">
        <v>7728</v>
      </c>
      <c r="B10672" s="0" t="s">
        <v>50</v>
      </c>
      <c r="C10672" s="0" t="n">
        <v>2007</v>
      </c>
      <c r="D10672" s="0" t="s">
        <v>52</v>
      </c>
      <c r="E10672" s="0" t="s">
        <v>7729</v>
      </c>
      <c r="F10672" s="0" t="n">
        <v>0</v>
      </c>
      <c r="G10672" s="0" t="n">
        <v>0</v>
      </c>
      <c r="H10672" s="0" t="n">
        <v>0.1</v>
      </c>
      <c r="I10672" s="0" t="n">
        <v>0</v>
      </c>
      <c r="J10672" s="0" t="n">
        <v>0.1</v>
      </c>
      <c r="N10672" s="0" t="s">
        <v>35</v>
      </c>
      <c r="P10672" s="0" t="n">
        <f aca="false">IF(AND(OR(Dashboard!$B$5="All",D10672=Dashboard!$B$5),OR(Dashboard!$D$5="All",N10672=Dashboard!$D$5),OR(AND(C10672&lt;&gt;"",C10672&gt;=Dashboard!$F$5,C10672&lt;=Dashboard!$H$5),AND(C10672="",Dashboard!$F$5&lt;=1980,Dashboard!$H$5&gt;=2016))),1,0)</f>
        <v>1</v>
      </c>
      <c r="Q10672" s="0" t="n">
        <f aca="false">J10672*P10672+ROW()*0.00000001</f>
        <v>0.10010672</v>
      </c>
    </row>
    <row r="10673" customFormat="false" ht="15" hidden="false" customHeight="false" outlineLevel="0" collapsed="false">
      <c r="A10673" s="0" t="s">
        <v>7730</v>
      </c>
      <c r="B10673" s="0" t="s">
        <v>97</v>
      </c>
      <c r="C10673" s="0" t="n">
        <v>2011</v>
      </c>
      <c r="D10673" s="0" t="s">
        <v>71</v>
      </c>
      <c r="E10673" s="0" t="s">
        <v>91</v>
      </c>
      <c r="F10673" s="0" t="n">
        <v>0.07</v>
      </c>
      <c r="G10673" s="0" t="n">
        <v>0.02</v>
      </c>
      <c r="H10673" s="0" t="n">
        <v>0</v>
      </c>
      <c r="I10673" s="0" t="n">
        <v>0.01</v>
      </c>
      <c r="J10673" s="0" t="n">
        <v>0.1</v>
      </c>
      <c r="M10673" s="0" t="s">
        <v>125</v>
      </c>
      <c r="N10673" s="0" t="s">
        <v>35</v>
      </c>
      <c r="P10673" s="0" t="n">
        <f aca="false">IF(AND(OR(Dashboard!$B$5="All",D10673=Dashboard!$B$5),OR(Dashboard!$D$5="All",N10673=Dashboard!$D$5),OR(AND(C10673&lt;&gt;"",C10673&gt;=Dashboard!$F$5,C10673&lt;=Dashboard!$H$5),AND(C10673="",Dashboard!$F$5&lt;=1980,Dashboard!$H$5&gt;=2016))),1,0)</f>
        <v>1</v>
      </c>
      <c r="Q10673" s="0" t="n">
        <f aca="false">J10673*P10673+ROW()*0.00000001</f>
        <v>0.10010673</v>
      </c>
    </row>
    <row r="10674" customFormat="false" ht="15" hidden="false" customHeight="false" outlineLevel="0" collapsed="false">
      <c r="A10674" s="0" t="s">
        <v>2957</v>
      </c>
      <c r="B10674" s="0" t="s">
        <v>144</v>
      </c>
      <c r="C10674" s="0" t="n">
        <v>2006</v>
      </c>
      <c r="D10674" s="0" t="s">
        <v>16</v>
      </c>
      <c r="E10674" s="0" t="s">
        <v>91</v>
      </c>
      <c r="F10674" s="0" t="n">
        <v>0.07</v>
      </c>
      <c r="G10674" s="0" t="n">
        <v>0.02</v>
      </c>
      <c r="H10674" s="0" t="n">
        <v>0</v>
      </c>
      <c r="I10674" s="0" t="n">
        <v>0</v>
      </c>
      <c r="J10674" s="0" t="n">
        <v>0.1</v>
      </c>
      <c r="K10674" s="0" t="n">
        <v>61</v>
      </c>
      <c r="M10674" s="0" t="s">
        <v>125</v>
      </c>
      <c r="N10674" s="0" t="s">
        <v>66</v>
      </c>
      <c r="O10674" s="0" t="s">
        <v>67</v>
      </c>
      <c r="P10674" s="0" t="n">
        <f aca="false">IF(AND(OR(Dashboard!$B$5="All",D10674=Dashboard!$B$5),OR(Dashboard!$D$5="All",N10674=Dashboard!$D$5),OR(AND(C10674&lt;&gt;"",C10674&gt;=Dashboard!$F$5,C10674&lt;=Dashboard!$H$5),AND(C10674="",Dashboard!$F$5&lt;=1980,Dashboard!$H$5&gt;=2016))),1,0)</f>
        <v>1</v>
      </c>
      <c r="Q10674" s="0" t="n">
        <f aca="false">J10674*P10674+ROW()*0.00000001</f>
        <v>0.10010674</v>
      </c>
    </row>
    <row r="10675" customFormat="false" ht="15" hidden="false" customHeight="false" outlineLevel="0" collapsed="false">
      <c r="A10675" s="0" t="s">
        <v>5643</v>
      </c>
      <c r="B10675" s="0" t="s">
        <v>164</v>
      </c>
      <c r="C10675" s="0" t="n">
        <v>2010</v>
      </c>
      <c r="D10675" s="0" t="s">
        <v>34</v>
      </c>
      <c r="E10675" s="0" t="s">
        <v>91</v>
      </c>
      <c r="F10675" s="0" t="n">
        <v>0.09</v>
      </c>
      <c r="G10675" s="0" t="n">
        <v>0</v>
      </c>
      <c r="H10675" s="0" t="n">
        <v>0</v>
      </c>
      <c r="I10675" s="0" t="n">
        <v>0.01</v>
      </c>
      <c r="J10675" s="0" t="n">
        <v>0.1</v>
      </c>
      <c r="L10675" s="0" t="n">
        <v>7.8</v>
      </c>
      <c r="M10675" s="0" t="s">
        <v>103</v>
      </c>
      <c r="N10675" s="0" t="s">
        <v>74</v>
      </c>
      <c r="P10675" s="0" t="n">
        <f aca="false">IF(AND(OR(Dashboard!$B$5="All",D10675=Dashboard!$B$5),OR(Dashboard!$D$5="All",N10675=Dashboard!$D$5),OR(AND(C10675&lt;&gt;"",C10675&gt;=Dashboard!$F$5,C10675&lt;=Dashboard!$H$5),AND(C10675="",Dashboard!$F$5&lt;=1980,Dashboard!$H$5&gt;=2016))),1,0)</f>
        <v>1</v>
      </c>
      <c r="Q10675" s="0" t="n">
        <f aca="false">J10675*P10675+ROW()*0.00000001</f>
        <v>0.10010675</v>
      </c>
    </row>
    <row r="10676" customFormat="false" ht="15" hidden="false" customHeight="false" outlineLevel="0" collapsed="false">
      <c r="A10676" s="0" t="s">
        <v>5234</v>
      </c>
      <c r="B10676" s="0" t="s">
        <v>70</v>
      </c>
      <c r="C10676" s="0" t="n">
        <v>2007</v>
      </c>
      <c r="D10676" s="0" t="s">
        <v>52</v>
      </c>
      <c r="E10676" s="0" t="s">
        <v>91</v>
      </c>
      <c r="F10676" s="0" t="n">
        <v>0.08</v>
      </c>
      <c r="G10676" s="0" t="n">
        <v>0.01</v>
      </c>
      <c r="H10676" s="0" t="n">
        <v>0</v>
      </c>
      <c r="I10676" s="0" t="n">
        <v>0.01</v>
      </c>
      <c r="J10676" s="0" t="n">
        <v>0.1</v>
      </c>
      <c r="K10676" s="0" t="n">
        <v>75</v>
      </c>
      <c r="M10676" s="0" t="s">
        <v>103</v>
      </c>
      <c r="N10676" s="0" t="s">
        <v>74</v>
      </c>
      <c r="O10676" s="0" t="s">
        <v>37</v>
      </c>
      <c r="P10676" s="0" t="n">
        <f aca="false">IF(AND(OR(Dashboard!$B$5="All",D10676=Dashboard!$B$5),OR(Dashboard!$D$5="All",N10676=Dashboard!$D$5),OR(AND(C10676&lt;&gt;"",C10676&gt;=Dashboard!$F$5,C10676&lt;=Dashboard!$H$5),AND(C10676="",Dashboard!$F$5&lt;=1980,Dashboard!$H$5&gt;=2016))),1,0)</f>
        <v>1</v>
      </c>
      <c r="Q10676" s="0" t="n">
        <f aca="false">J10676*P10676+ROW()*0.00000001</f>
        <v>0.10010676</v>
      </c>
    </row>
    <row r="10677" customFormat="false" ht="15" hidden="false" customHeight="false" outlineLevel="0" collapsed="false">
      <c r="A10677" s="0" t="s">
        <v>7731</v>
      </c>
      <c r="B10677" s="0" t="s">
        <v>144</v>
      </c>
      <c r="C10677" s="0" t="n">
        <v>2002</v>
      </c>
      <c r="D10677" s="0" t="s">
        <v>48</v>
      </c>
      <c r="E10677" s="0" t="s">
        <v>65</v>
      </c>
      <c r="F10677" s="0" t="n">
        <v>0.07</v>
      </c>
      <c r="G10677" s="0" t="n">
        <v>0.02</v>
      </c>
      <c r="H10677" s="0" t="n">
        <v>0</v>
      </c>
      <c r="I10677" s="0" t="n">
        <v>0</v>
      </c>
      <c r="J10677" s="0" t="n">
        <v>0.1</v>
      </c>
      <c r="K10677" s="0" t="n">
        <v>28</v>
      </c>
      <c r="L10677" s="0" t="n">
        <v>4.6</v>
      </c>
      <c r="M10677" s="0" t="s">
        <v>36</v>
      </c>
      <c r="N10677" s="0" t="s">
        <v>66</v>
      </c>
      <c r="O10677" s="0" t="s">
        <v>177</v>
      </c>
      <c r="P10677" s="0" t="n">
        <f aca="false">IF(AND(OR(Dashboard!$B$5="All",D10677=Dashboard!$B$5),OR(Dashboard!$D$5="All",N10677=Dashboard!$D$5),OR(AND(C10677&lt;&gt;"",C10677&gt;=Dashboard!$F$5,C10677&lt;=Dashboard!$H$5),AND(C10677="",Dashboard!$F$5&lt;=1980,Dashboard!$H$5&gt;=2016))),1,0)</f>
        <v>1</v>
      </c>
      <c r="Q10677" s="0" t="n">
        <f aca="false">J10677*P10677+ROW()*0.00000001</f>
        <v>0.10010677</v>
      </c>
    </row>
    <row r="10678" customFormat="false" ht="15" hidden="false" customHeight="false" outlineLevel="0" collapsed="false">
      <c r="A10678" s="0" t="s">
        <v>7732</v>
      </c>
      <c r="B10678" s="0" t="s">
        <v>117</v>
      </c>
      <c r="C10678" s="0" t="n">
        <v>1994</v>
      </c>
      <c r="D10678" s="0" t="s">
        <v>46</v>
      </c>
      <c r="E10678" s="0" t="s">
        <v>89</v>
      </c>
      <c r="F10678" s="0" t="n">
        <v>0</v>
      </c>
      <c r="G10678" s="0" t="n">
        <v>0</v>
      </c>
      <c r="H10678" s="0" t="n">
        <v>0.09</v>
      </c>
      <c r="I10678" s="0" t="n">
        <v>0.01</v>
      </c>
      <c r="J10678" s="0" t="n">
        <v>0.1</v>
      </c>
      <c r="N10678" s="0" t="s">
        <v>74</v>
      </c>
      <c r="P10678" s="0" t="n">
        <f aca="false">IF(AND(OR(Dashboard!$B$5="All",D10678=Dashboard!$B$5),OR(Dashboard!$D$5="All",N10678=Dashboard!$D$5),OR(AND(C10678&lt;&gt;"",C10678&gt;=Dashboard!$F$5,C10678&lt;=Dashboard!$H$5),AND(C10678="",Dashboard!$F$5&lt;=1980,Dashboard!$H$5&gt;=2016))),1,0)</f>
        <v>1</v>
      </c>
      <c r="Q10678" s="0" t="n">
        <f aca="false">J10678*P10678+ROW()*0.00000001</f>
        <v>0.10010678</v>
      </c>
    </row>
    <row r="10679" customFormat="false" ht="15" hidden="false" customHeight="false" outlineLevel="0" collapsed="false">
      <c r="A10679" s="0" t="s">
        <v>3516</v>
      </c>
      <c r="B10679" s="0" t="s">
        <v>64</v>
      </c>
      <c r="C10679" s="0" t="n">
        <v>2005</v>
      </c>
      <c r="D10679" s="0" t="s">
        <v>34</v>
      </c>
      <c r="E10679" s="0" t="s">
        <v>72</v>
      </c>
      <c r="F10679" s="0" t="n">
        <v>0.09</v>
      </c>
      <c r="G10679" s="0" t="n">
        <v>0</v>
      </c>
      <c r="H10679" s="0" t="n">
        <v>0</v>
      </c>
      <c r="I10679" s="0" t="n">
        <v>0.01</v>
      </c>
      <c r="J10679" s="0" t="n">
        <v>0.1</v>
      </c>
      <c r="K10679" s="0" t="n">
        <v>75</v>
      </c>
      <c r="L10679" s="0" t="n">
        <v>6.1</v>
      </c>
      <c r="M10679" s="0" t="s">
        <v>125</v>
      </c>
      <c r="N10679" s="0" t="s">
        <v>66</v>
      </c>
      <c r="O10679" s="0" t="s">
        <v>37</v>
      </c>
      <c r="P10679" s="0" t="n">
        <f aca="false">IF(AND(OR(Dashboard!$B$5="All",D10679=Dashboard!$B$5),OR(Dashboard!$D$5="All",N10679=Dashboard!$D$5),OR(AND(C10679&lt;&gt;"",C10679&gt;=Dashboard!$F$5,C10679&lt;=Dashboard!$H$5),AND(C10679="",Dashboard!$F$5&lt;=1980,Dashboard!$H$5&gt;=2016))),1,0)</f>
        <v>1</v>
      </c>
      <c r="Q10679" s="0" t="n">
        <f aca="false">J10679*P10679+ROW()*0.00000001</f>
        <v>0.10010679</v>
      </c>
    </row>
    <row r="10680" customFormat="false" ht="15" hidden="false" customHeight="false" outlineLevel="0" collapsed="false">
      <c r="A10680" s="0" t="s">
        <v>7037</v>
      </c>
      <c r="B10680" s="0" t="s">
        <v>33</v>
      </c>
      <c r="C10680" s="0" t="n">
        <v>2008</v>
      </c>
      <c r="D10680" s="0" t="s">
        <v>41</v>
      </c>
      <c r="E10680" s="0" t="s">
        <v>91</v>
      </c>
      <c r="F10680" s="0" t="n">
        <v>0.09</v>
      </c>
      <c r="G10680" s="0" t="n">
        <v>0</v>
      </c>
      <c r="H10680" s="0" t="n">
        <v>0</v>
      </c>
      <c r="I10680" s="0" t="n">
        <v>0.01</v>
      </c>
      <c r="J10680" s="0" t="n">
        <v>0.1</v>
      </c>
      <c r="N10680" s="0" t="s">
        <v>35</v>
      </c>
      <c r="P10680" s="0" t="n">
        <f aca="false">IF(AND(OR(Dashboard!$B$5="All",D10680=Dashboard!$B$5),OR(Dashboard!$D$5="All",N10680=Dashboard!$D$5),OR(AND(C10680&lt;&gt;"",C10680&gt;=Dashboard!$F$5,C10680&lt;=Dashboard!$H$5),AND(C10680="",Dashboard!$F$5&lt;=1980,Dashboard!$H$5&gt;=2016))),1,0)</f>
        <v>1</v>
      </c>
      <c r="Q10680" s="0" t="n">
        <f aca="false">J10680*P10680+ROW()*0.00000001</f>
        <v>0.1001068</v>
      </c>
    </row>
    <row r="10681" customFormat="false" ht="15" hidden="false" customHeight="false" outlineLevel="0" collapsed="false">
      <c r="A10681" s="0" t="s">
        <v>7733</v>
      </c>
      <c r="B10681" s="0" t="s">
        <v>117</v>
      </c>
      <c r="C10681" s="0" t="n">
        <v>1997</v>
      </c>
      <c r="D10681" s="0" t="s">
        <v>41</v>
      </c>
      <c r="E10681" s="0" t="s">
        <v>547</v>
      </c>
      <c r="F10681" s="0" t="n">
        <v>0.06</v>
      </c>
      <c r="G10681" s="0" t="n">
        <v>0.04</v>
      </c>
      <c r="H10681" s="0" t="n">
        <v>0</v>
      </c>
      <c r="I10681" s="0" t="n">
        <v>0.01</v>
      </c>
      <c r="J10681" s="0" t="n">
        <v>0.1</v>
      </c>
      <c r="N10681" s="0" t="s">
        <v>74</v>
      </c>
      <c r="P10681" s="0" t="n">
        <f aca="false">IF(AND(OR(Dashboard!$B$5="All",D10681=Dashboard!$B$5),OR(Dashboard!$D$5="All",N10681=Dashboard!$D$5),OR(AND(C10681&lt;&gt;"",C10681&gt;=Dashboard!$F$5,C10681&lt;=Dashboard!$H$5),AND(C10681="",Dashboard!$F$5&lt;=1980,Dashboard!$H$5&gt;=2016))),1,0)</f>
        <v>1</v>
      </c>
      <c r="Q10681" s="0" t="n">
        <f aca="false">J10681*P10681+ROW()*0.00000001</f>
        <v>0.10010681</v>
      </c>
    </row>
    <row r="10682" customFormat="false" ht="15" hidden="false" customHeight="false" outlineLevel="0" collapsed="false">
      <c r="A10682" s="0" t="s">
        <v>5141</v>
      </c>
      <c r="B10682" s="0" t="s">
        <v>33</v>
      </c>
      <c r="C10682" s="0" t="n">
        <v>2011</v>
      </c>
      <c r="D10682" s="0" t="s">
        <v>71</v>
      </c>
      <c r="E10682" s="0" t="s">
        <v>91</v>
      </c>
      <c r="F10682" s="0" t="n">
        <v>0.07</v>
      </c>
      <c r="G10682" s="0" t="n">
        <v>0.02</v>
      </c>
      <c r="H10682" s="0" t="n">
        <v>0</v>
      </c>
      <c r="I10682" s="0" t="n">
        <v>0.01</v>
      </c>
      <c r="J10682" s="0" t="n">
        <v>0.1</v>
      </c>
      <c r="K10682" s="0" t="n">
        <v>36</v>
      </c>
      <c r="L10682" s="0" t="n">
        <v>4.5</v>
      </c>
      <c r="M10682" s="0" t="s">
        <v>103</v>
      </c>
      <c r="N10682" s="0" t="s">
        <v>35</v>
      </c>
      <c r="O10682" s="0" t="s">
        <v>177</v>
      </c>
      <c r="P10682" s="0" t="n">
        <f aca="false">IF(AND(OR(Dashboard!$B$5="All",D10682=Dashboard!$B$5),OR(Dashboard!$D$5="All",N10682=Dashboard!$D$5),OR(AND(C10682&lt;&gt;"",C10682&gt;=Dashboard!$F$5,C10682&lt;=Dashboard!$H$5),AND(C10682="",Dashboard!$F$5&lt;=1980,Dashboard!$H$5&gt;=2016))),1,0)</f>
        <v>1</v>
      </c>
      <c r="Q10682" s="0" t="n">
        <f aca="false">J10682*P10682+ROW()*0.00000001</f>
        <v>0.10010682</v>
      </c>
    </row>
    <row r="10683" customFormat="false" ht="15" hidden="false" customHeight="false" outlineLevel="0" collapsed="false">
      <c r="A10683" s="0" t="s">
        <v>4956</v>
      </c>
      <c r="B10683" s="0" t="s">
        <v>144</v>
      </c>
      <c r="C10683" s="0" t="n">
        <v>2005</v>
      </c>
      <c r="D10683" s="0" t="s">
        <v>34</v>
      </c>
      <c r="E10683" s="0" t="s">
        <v>72</v>
      </c>
      <c r="F10683" s="0" t="n">
        <v>0.07</v>
      </c>
      <c r="G10683" s="0" t="n">
        <v>0.02</v>
      </c>
      <c r="H10683" s="0" t="n">
        <v>0</v>
      </c>
      <c r="I10683" s="0" t="n">
        <v>0</v>
      </c>
      <c r="J10683" s="0" t="n">
        <v>0.1</v>
      </c>
      <c r="K10683" s="0" t="n">
        <v>82</v>
      </c>
      <c r="L10683" s="0" t="n">
        <v>9.2</v>
      </c>
      <c r="M10683" s="0" t="s">
        <v>36</v>
      </c>
      <c r="N10683" s="0" t="s">
        <v>66</v>
      </c>
      <c r="O10683" s="0" t="s">
        <v>42</v>
      </c>
      <c r="P10683" s="0" t="n">
        <f aca="false">IF(AND(OR(Dashboard!$B$5="All",D10683=Dashboard!$B$5),OR(Dashboard!$D$5="All",N10683=Dashboard!$D$5),OR(AND(C10683&lt;&gt;"",C10683&gt;=Dashboard!$F$5,C10683&lt;=Dashboard!$H$5),AND(C10683="",Dashboard!$F$5&lt;=1980,Dashboard!$H$5&gt;=2016))),1,0)</f>
        <v>1</v>
      </c>
      <c r="Q10683" s="0" t="n">
        <f aca="false">J10683*P10683+ROW()*0.00000001</f>
        <v>0.10010683</v>
      </c>
    </row>
    <row r="10684" customFormat="false" ht="15" hidden="false" customHeight="false" outlineLevel="0" collapsed="false">
      <c r="A10684" s="0" t="s">
        <v>7734</v>
      </c>
      <c r="B10684" s="0" t="s">
        <v>50</v>
      </c>
      <c r="C10684" s="0" t="n">
        <v>2006</v>
      </c>
      <c r="D10684" s="0" t="s">
        <v>46</v>
      </c>
      <c r="E10684" s="0" t="s">
        <v>1259</v>
      </c>
      <c r="F10684" s="0" t="n">
        <v>0.07</v>
      </c>
      <c r="G10684" s="0" t="n">
        <v>0</v>
      </c>
      <c r="H10684" s="0" t="n">
        <v>0.03</v>
      </c>
      <c r="I10684" s="0" t="n">
        <v>0.01</v>
      </c>
      <c r="J10684" s="0" t="n">
        <v>0.1</v>
      </c>
      <c r="K10684" s="0" t="n">
        <v>73</v>
      </c>
      <c r="L10684" s="0" t="n">
        <v>8.2</v>
      </c>
      <c r="M10684" s="0" t="s">
        <v>125</v>
      </c>
      <c r="N10684" s="0" t="s">
        <v>35</v>
      </c>
      <c r="O10684" s="0" t="s">
        <v>37</v>
      </c>
      <c r="P10684" s="0" t="n">
        <f aca="false">IF(AND(OR(Dashboard!$B$5="All",D10684=Dashboard!$B$5),OR(Dashboard!$D$5="All",N10684=Dashboard!$D$5),OR(AND(C10684&lt;&gt;"",C10684&gt;=Dashboard!$F$5,C10684&lt;=Dashboard!$H$5),AND(C10684="",Dashboard!$F$5&lt;=1980,Dashboard!$H$5&gt;=2016))),1,0)</f>
        <v>1</v>
      </c>
      <c r="Q10684" s="0" t="n">
        <f aca="false">J10684*P10684+ROW()*0.00000001</f>
        <v>0.10010684</v>
      </c>
    </row>
    <row r="10685" customFormat="false" ht="15" hidden="false" customHeight="false" outlineLevel="0" collapsed="false">
      <c r="A10685" s="0" t="s">
        <v>7735</v>
      </c>
      <c r="B10685" s="0" t="s">
        <v>152</v>
      </c>
      <c r="C10685" s="0" t="n">
        <v>2010</v>
      </c>
      <c r="D10685" s="0" t="s">
        <v>246</v>
      </c>
      <c r="E10685" s="0" t="s">
        <v>418</v>
      </c>
      <c r="F10685" s="0" t="n">
        <v>0.08</v>
      </c>
      <c r="G10685" s="0" t="n">
        <v>0.01</v>
      </c>
      <c r="H10685" s="0" t="n">
        <v>0</v>
      </c>
      <c r="I10685" s="0" t="n">
        <v>0.01</v>
      </c>
      <c r="J10685" s="0" t="n">
        <v>0.1</v>
      </c>
      <c r="N10685" s="0" t="s">
        <v>152</v>
      </c>
      <c r="P10685" s="0" t="n">
        <f aca="false">IF(AND(OR(Dashboard!$B$5="All",D10685=Dashboard!$B$5),OR(Dashboard!$D$5="All",N10685=Dashboard!$D$5),OR(AND(C10685&lt;&gt;"",C10685&gt;=Dashboard!$F$5,C10685&lt;=Dashboard!$H$5),AND(C10685="",Dashboard!$F$5&lt;=1980,Dashboard!$H$5&gt;=2016))),1,0)</f>
        <v>1</v>
      </c>
      <c r="Q10685" s="0" t="n">
        <f aca="false">J10685*P10685+ROW()*0.00000001</f>
        <v>0.10010685</v>
      </c>
    </row>
    <row r="10686" customFormat="false" ht="15" hidden="false" customHeight="false" outlineLevel="0" collapsed="false">
      <c r="A10686" s="0" t="s">
        <v>7736</v>
      </c>
      <c r="B10686" s="0" t="s">
        <v>668</v>
      </c>
      <c r="C10686" s="0" t="n">
        <v>2000</v>
      </c>
      <c r="D10686" s="0" t="s">
        <v>114</v>
      </c>
      <c r="E10686" s="0" t="s">
        <v>154</v>
      </c>
      <c r="F10686" s="0" t="n">
        <v>0</v>
      </c>
      <c r="G10686" s="0" t="n">
        <v>0</v>
      </c>
      <c r="H10686" s="0" t="n">
        <v>0.1</v>
      </c>
      <c r="I10686" s="0" t="n">
        <v>0</v>
      </c>
      <c r="J10686" s="0" t="n">
        <v>0.1</v>
      </c>
      <c r="N10686" s="0" t="s">
        <v>154</v>
      </c>
      <c r="P10686" s="0" t="n">
        <f aca="false">IF(AND(OR(Dashboard!$B$5="All",D10686=Dashboard!$B$5),OR(Dashboard!$D$5="All",N10686=Dashboard!$D$5),OR(AND(C10686&lt;&gt;"",C10686&gt;=Dashboard!$F$5,C10686&lt;=Dashboard!$H$5),AND(C10686="",Dashboard!$F$5&lt;=1980,Dashboard!$H$5&gt;=2016))),1,0)</f>
        <v>1</v>
      </c>
      <c r="Q10686" s="0" t="n">
        <f aca="false">J10686*P10686+ROW()*0.00000001</f>
        <v>0.10010686</v>
      </c>
    </row>
    <row r="10687" customFormat="false" ht="15" hidden="false" customHeight="false" outlineLevel="0" collapsed="false">
      <c r="A10687" s="0" t="s">
        <v>7342</v>
      </c>
      <c r="B10687" s="0" t="s">
        <v>50</v>
      </c>
      <c r="D10687" s="0" t="s">
        <v>71</v>
      </c>
      <c r="E10687" s="0" t="s">
        <v>243</v>
      </c>
      <c r="F10687" s="0" t="n">
        <v>0.08</v>
      </c>
      <c r="G10687" s="0" t="n">
        <v>0.01</v>
      </c>
      <c r="H10687" s="0" t="n">
        <v>0</v>
      </c>
      <c r="I10687" s="0" t="n">
        <v>0.01</v>
      </c>
      <c r="J10687" s="0" t="n">
        <v>0.1</v>
      </c>
      <c r="M10687" s="0" t="s">
        <v>36</v>
      </c>
      <c r="N10687" s="0" t="s">
        <v>35</v>
      </c>
      <c r="P10687" s="0" t="n">
        <f aca="false">IF(AND(OR(Dashboard!$B$5="All",D10687=Dashboard!$B$5),OR(Dashboard!$D$5="All",N10687=Dashboard!$D$5),OR(AND(C10687&lt;&gt;"",C10687&gt;=Dashboard!$F$5,C10687&lt;=Dashboard!$H$5),AND(C10687="",Dashboard!$F$5&lt;=1980,Dashboard!$H$5&gt;=2016))),1,0)</f>
        <v>1</v>
      </c>
      <c r="Q10687" s="0" t="n">
        <f aca="false">J10687*P10687+ROW()*0.00000001</f>
        <v>0.10010687</v>
      </c>
    </row>
    <row r="10688" customFormat="false" ht="15" hidden="false" customHeight="false" outlineLevel="0" collapsed="false">
      <c r="A10688" s="0" t="s">
        <v>7737</v>
      </c>
      <c r="B10688" s="0" t="s">
        <v>873</v>
      </c>
      <c r="C10688" s="0" t="n">
        <v>1995</v>
      </c>
      <c r="D10688" s="0" t="s">
        <v>52</v>
      </c>
      <c r="E10688" s="0" t="s">
        <v>3122</v>
      </c>
      <c r="F10688" s="0" t="n">
        <v>0</v>
      </c>
      <c r="G10688" s="0" t="n">
        <v>0</v>
      </c>
      <c r="H10688" s="0" t="n">
        <v>0.1</v>
      </c>
      <c r="I10688" s="0" t="n">
        <v>0</v>
      </c>
      <c r="J10688" s="0" t="n">
        <v>0.1</v>
      </c>
      <c r="N10688" s="0" t="s">
        <v>154</v>
      </c>
      <c r="P10688" s="0" t="n">
        <f aca="false">IF(AND(OR(Dashboard!$B$5="All",D10688=Dashboard!$B$5),OR(Dashboard!$D$5="All",N10688=Dashboard!$D$5),OR(AND(C10688&lt;&gt;"",C10688&gt;=Dashboard!$F$5,C10688&lt;=Dashboard!$H$5),AND(C10688="",Dashboard!$F$5&lt;=1980,Dashboard!$H$5&gt;=2016))),1,0)</f>
        <v>1</v>
      </c>
      <c r="Q10688" s="0" t="n">
        <f aca="false">J10688*P10688+ROW()*0.00000001</f>
        <v>0.10010688</v>
      </c>
    </row>
    <row r="10689" customFormat="false" ht="15" hidden="false" customHeight="false" outlineLevel="0" collapsed="false">
      <c r="A10689" s="0" t="s">
        <v>372</v>
      </c>
      <c r="B10689" s="0" t="s">
        <v>152</v>
      </c>
      <c r="C10689" s="0" t="n">
        <v>2015</v>
      </c>
      <c r="D10689" s="0" t="s">
        <v>34</v>
      </c>
      <c r="E10689" s="0" t="s">
        <v>72</v>
      </c>
      <c r="F10689" s="0" t="n">
        <v>0.03</v>
      </c>
      <c r="G10689" s="0" t="n">
        <v>0.06</v>
      </c>
      <c r="H10689" s="0" t="n">
        <v>0</v>
      </c>
      <c r="I10689" s="0" t="n">
        <v>0.01</v>
      </c>
      <c r="J10689" s="0" t="n">
        <v>0.1</v>
      </c>
      <c r="L10689" s="0" t="n">
        <v>5.7</v>
      </c>
      <c r="M10689" s="0" t="s">
        <v>125</v>
      </c>
      <c r="N10689" s="0" t="s">
        <v>152</v>
      </c>
      <c r="P10689" s="0" t="n">
        <f aca="false">IF(AND(OR(Dashboard!$B$5="All",D10689=Dashboard!$B$5),OR(Dashboard!$D$5="All",N10689=Dashboard!$D$5),OR(AND(C10689&lt;&gt;"",C10689&gt;=Dashboard!$F$5,C10689&lt;=Dashboard!$H$5),AND(C10689="",Dashboard!$F$5&lt;=1980,Dashboard!$H$5&gt;=2016))),1,0)</f>
        <v>1</v>
      </c>
      <c r="Q10689" s="0" t="n">
        <f aca="false">J10689*P10689+ROW()*0.00000001</f>
        <v>0.10010689</v>
      </c>
    </row>
    <row r="10690" customFormat="false" ht="15" hidden="false" customHeight="false" outlineLevel="0" collapsed="false">
      <c r="A10690" s="0" t="s">
        <v>7738</v>
      </c>
      <c r="B10690" s="0" t="s">
        <v>144</v>
      </c>
      <c r="C10690" s="0" t="n">
        <v>2003</v>
      </c>
      <c r="D10690" s="0" t="s">
        <v>52</v>
      </c>
      <c r="E10690" s="0" t="s">
        <v>65</v>
      </c>
      <c r="F10690" s="0" t="n">
        <v>0.07</v>
      </c>
      <c r="G10690" s="0" t="n">
        <v>0.02</v>
      </c>
      <c r="H10690" s="0" t="n">
        <v>0</v>
      </c>
      <c r="I10690" s="0" t="n">
        <v>0</v>
      </c>
      <c r="J10690" s="0" t="n">
        <v>0.1</v>
      </c>
      <c r="N10690" s="0" t="s">
        <v>66</v>
      </c>
      <c r="P10690" s="0" t="n">
        <f aca="false">IF(AND(OR(Dashboard!$B$5="All",D10690=Dashboard!$B$5),OR(Dashboard!$D$5="All",N10690=Dashboard!$D$5),OR(AND(C10690&lt;&gt;"",C10690&gt;=Dashboard!$F$5,C10690&lt;=Dashboard!$H$5),AND(C10690="",Dashboard!$F$5&lt;=1980,Dashboard!$H$5&gt;=2016))),1,0)</f>
        <v>1</v>
      </c>
      <c r="Q10690" s="0" t="n">
        <f aca="false">J10690*P10690+ROW()*0.00000001</f>
        <v>0.1001069</v>
      </c>
    </row>
    <row r="10691" customFormat="false" ht="15" hidden="false" customHeight="false" outlineLevel="0" collapsed="false">
      <c r="A10691" s="0" t="s">
        <v>7739</v>
      </c>
      <c r="B10691" s="0" t="s">
        <v>851</v>
      </c>
      <c r="C10691" s="0" t="n">
        <v>2014</v>
      </c>
      <c r="D10691" s="0" t="s">
        <v>114</v>
      </c>
      <c r="E10691" s="0" t="s">
        <v>7740</v>
      </c>
      <c r="F10691" s="0" t="n">
        <v>0</v>
      </c>
      <c r="G10691" s="0" t="n">
        <v>0</v>
      </c>
      <c r="H10691" s="0" t="n">
        <v>0.1</v>
      </c>
      <c r="I10691" s="0" t="n">
        <v>0</v>
      </c>
      <c r="J10691" s="0" t="n">
        <v>0.1</v>
      </c>
      <c r="N10691" s="0" t="s">
        <v>74</v>
      </c>
      <c r="P10691" s="0" t="n">
        <f aca="false">IF(AND(OR(Dashboard!$B$5="All",D10691=Dashboard!$B$5),OR(Dashboard!$D$5="All",N10691=Dashboard!$D$5),OR(AND(C10691&lt;&gt;"",C10691&gt;=Dashboard!$F$5,C10691&lt;=Dashboard!$H$5),AND(C10691="",Dashboard!$F$5&lt;=1980,Dashboard!$H$5&gt;=2016))),1,0)</f>
        <v>1</v>
      </c>
      <c r="Q10691" s="0" t="n">
        <f aca="false">J10691*P10691+ROW()*0.00000001</f>
        <v>0.10010691</v>
      </c>
    </row>
    <row r="10692" customFormat="false" ht="15" hidden="false" customHeight="false" outlineLevel="0" collapsed="false">
      <c r="A10692" s="0" t="s">
        <v>4835</v>
      </c>
      <c r="B10692" s="0" t="s">
        <v>97</v>
      </c>
      <c r="C10692" s="0" t="n">
        <v>2011</v>
      </c>
      <c r="D10692" s="0" t="s">
        <v>71</v>
      </c>
      <c r="E10692" s="0" t="s">
        <v>418</v>
      </c>
      <c r="F10692" s="0" t="n">
        <v>0.07</v>
      </c>
      <c r="G10692" s="0" t="n">
        <v>0.02</v>
      </c>
      <c r="H10692" s="0" t="n">
        <v>0</v>
      </c>
      <c r="I10692" s="0" t="n">
        <v>0.01</v>
      </c>
      <c r="J10692" s="0" t="n">
        <v>0.1</v>
      </c>
      <c r="K10692" s="0" t="n">
        <v>54</v>
      </c>
      <c r="M10692" s="0" t="s">
        <v>125</v>
      </c>
      <c r="N10692" s="0" t="s">
        <v>35</v>
      </c>
      <c r="O10692" s="0" t="s">
        <v>53</v>
      </c>
      <c r="P10692" s="0" t="n">
        <f aca="false">IF(AND(OR(Dashboard!$B$5="All",D10692=Dashboard!$B$5),OR(Dashboard!$D$5="All",N10692=Dashboard!$D$5),OR(AND(C10692&lt;&gt;"",C10692&gt;=Dashboard!$F$5,C10692&lt;=Dashboard!$H$5),AND(C10692="",Dashboard!$F$5&lt;=1980,Dashboard!$H$5&gt;=2016))),1,0)</f>
        <v>1</v>
      </c>
      <c r="Q10692" s="0" t="n">
        <f aca="false">J10692*P10692+ROW()*0.00000001</f>
        <v>0.10010692</v>
      </c>
    </row>
    <row r="10693" customFormat="false" ht="15" hidden="false" customHeight="false" outlineLevel="0" collapsed="false">
      <c r="A10693" s="0" t="s">
        <v>7237</v>
      </c>
      <c r="B10693" s="0" t="s">
        <v>164</v>
      </c>
      <c r="C10693" s="0" t="n">
        <v>2008</v>
      </c>
      <c r="D10693" s="0" t="s">
        <v>114</v>
      </c>
      <c r="E10693" s="0" t="s">
        <v>211</v>
      </c>
      <c r="F10693" s="0" t="n">
        <v>0.09</v>
      </c>
      <c r="G10693" s="0" t="n">
        <v>0</v>
      </c>
      <c r="H10693" s="0" t="n">
        <v>0</v>
      </c>
      <c r="I10693" s="0" t="n">
        <v>0.01</v>
      </c>
      <c r="J10693" s="0" t="n">
        <v>0.1</v>
      </c>
      <c r="K10693" s="0" t="n">
        <v>62</v>
      </c>
      <c r="L10693" s="0" t="n">
        <v>8</v>
      </c>
      <c r="M10693" s="0" t="s">
        <v>103</v>
      </c>
      <c r="N10693" s="0" t="s">
        <v>74</v>
      </c>
      <c r="O10693" s="0" t="s">
        <v>67</v>
      </c>
      <c r="P10693" s="0" t="n">
        <f aca="false">IF(AND(OR(Dashboard!$B$5="All",D10693=Dashboard!$B$5),OR(Dashboard!$D$5="All",N10693=Dashboard!$D$5),OR(AND(C10693&lt;&gt;"",C10693&gt;=Dashboard!$F$5,C10693&lt;=Dashboard!$H$5),AND(C10693="",Dashboard!$F$5&lt;=1980,Dashboard!$H$5&gt;=2016))),1,0)</f>
        <v>1</v>
      </c>
      <c r="Q10693" s="0" t="n">
        <f aca="false">J10693*P10693+ROW()*0.00000001</f>
        <v>0.10010693</v>
      </c>
    </row>
    <row r="10694" customFormat="false" ht="15" hidden="false" customHeight="false" outlineLevel="0" collapsed="false">
      <c r="A10694" s="0" t="s">
        <v>7741</v>
      </c>
      <c r="B10694" s="0" t="s">
        <v>78</v>
      </c>
      <c r="C10694" s="0" t="n">
        <v>1995</v>
      </c>
      <c r="D10694" s="0" t="s">
        <v>41</v>
      </c>
      <c r="E10694" s="0" t="s">
        <v>3909</v>
      </c>
      <c r="F10694" s="0" t="n">
        <v>0</v>
      </c>
      <c r="G10694" s="0" t="n">
        <v>0</v>
      </c>
      <c r="H10694" s="0" t="n">
        <v>0.1</v>
      </c>
      <c r="I10694" s="0" t="n">
        <v>0</v>
      </c>
      <c r="J10694" s="0" t="n">
        <v>0.1</v>
      </c>
      <c r="N10694" s="0" t="s">
        <v>35</v>
      </c>
      <c r="P10694" s="0" t="n">
        <f aca="false">IF(AND(OR(Dashboard!$B$5="All",D10694=Dashboard!$B$5),OR(Dashboard!$D$5="All",N10694=Dashboard!$D$5),OR(AND(C10694&lt;&gt;"",C10694&gt;=Dashboard!$F$5,C10694&lt;=Dashboard!$H$5),AND(C10694="",Dashboard!$F$5&lt;=1980,Dashboard!$H$5&gt;=2016))),1,0)</f>
        <v>1</v>
      </c>
      <c r="Q10694" s="0" t="n">
        <f aca="false">J10694*P10694+ROW()*0.00000001</f>
        <v>0.10010694</v>
      </c>
    </row>
    <row r="10695" customFormat="false" ht="15" hidden="false" customHeight="false" outlineLevel="0" collapsed="false">
      <c r="A10695" s="0" t="s">
        <v>7742</v>
      </c>
      <c r="B10695" s="0" t="s">
        <v>164</v>
      </c>
      <c r="C10695" s="0" t="n">
        <v>2006</v>
      </c>
      <c r="D10695" s="0" t="s">
        <v>41</v>
      </c>
      <c r="E10695" s="0" t="s">
        <v>154</v>
      </c>
      <c r="F10695" s="0" t="n">
        <v>0</v>
      </c>
      <c r="G10695" s="0" t="n">
        <v>0</v>
      </c>
      <c r="H10695" s="0" t="n">
        <v>0.1</v>
      </c>
      <c r="I10695" s="0" t="n">
        <v>0</v>
      </c>
      <c r="J10695" s="0" t="n">
        <v>0.1</v>
      </c>
      <c r="N10695" s="0" t="s">
        <v>74</v>
      </c>
      <c r="P10695" s="0" t="n">
        <f aca="false">IF(AND(OR(Dashboard!$B$5="All",D10695=Dashboard!$B$5),OR(Dashboard!$D$5="All",N10695=Dashboard!$D$5),OR(AND(C10695&lt;&gt;"",C10695&gt;=Dashboard!$F$5,C10695&lt;=Dashboard!$H$5),AND(C10695="",Dashboard!$F$5&lt;=1980,Dashboard!$H$5&gt;=2016))),1,0)</f>
        <v>1</v>
      </c>
      <c r="Q10695" s="0" t="n">
        <f aca="false">J10695*P10695+ROW()*0.00000001</f>
        <v>0.10010695</v>
      </c>
    </row>
    <row r="10696" customFormat="false" ht="15" hidden="false" customHeight="false" outlineLevel="0" collapsed="false">
      <c r="A10696" s="0" t="s">
        <v>7743</v>
      </c>
      <c r="B10696" s="0" t="s">
        <v>851</v>
      </c>
      <c r="C10696" s="0" t="n">
        <v>2012</v>
      </c>
      <c r="D10696" s="0" t="s">
        <v>46</v>
      </c>
      <c r="E10696" s="0" t="s">
        <v>328</v>
      </c>
      <c r="F10696" s="0" t="n">
        <v>0</v>
      </c>
      <c r="G10696" s="0" t="n">
        <v>0</v>
      </c>
      <c r="H10696" s="0" t="n">
        <v>0.1</v>
      </c>
      <c r="I10696" s="0" t="n">
        <v>0</v>
      </c>
      <c r="J10696" s="0" t="n">
        <v>0.1</v>
      </c>
      <c r="N10696" s="0" t="s">
        <v>74</v>
      </c>
      <c r="P10696" s="0" t="n">
        <f aca="false">IF(AND(OR(Dashboard!$B$5="All",D10696=Dashboard!$B$5),OR(Dashboard!$D$5="All",N10696=Dashboard!$D$5),OR(AND(C10696&lt;&gt;"",C10696&gt;=Dashboard!$F$5,C10696&lt;=Dashboard!$H$5),AND(C10696="",Dashboard!$F$5&lt;=1980,Dashboard!$H$5&gt;=2016))),1,0)</f>
        <v>1</v>
      </c>
      <c r="Q10696" s="0" t="n">
        <f aca="false">J10696*P10696+ROW()*0.00000001</f>
        <v>0.10010696</v>
      </c>
    </row>
    <row r="10697" customFormat="false" ht="15" hidden="false" customHeight="false" outlineLevel="0" collapsed="false">
      <c r="A10697" s="0" t="s">
        <v>4121</v>
      </c>
      <c r="B10697" s="0" t="s">
        <v>152</v>
      </c>
      <c r="C10697" s="0" t="n">
        <v>2011</v>
      </c>
      <c r="D10697" s="0" t="s">
        <v>71</v>
      </c>
      <c r="E10697" s="0" t="s">
        <v>142</v>
      </c>
      <c r="F10697" s="0" t="n">
        <v>0.05</v>
      </c>
      <c r="G10697" s="0" t="n">
        <v>0.04</v>
      </c>
      <c r="H10697" s="0" t="n">
        <v>0</v>
      </c>
      <c r="I10697" s="0" t="n">
        <v>0.01</v>
      </c>
      <c r="J10697" s="0" t="n">
        <v>0.1</v>
      </c>
      <c r="K10697" s="0" t="n">
        <v>43</v>
      </c>
      <c r="L10697" s="0" t="n">
        <v>5</v>
      </c>
      <c r="N10697" s="0" t="s">
        <v>152</v>
      </c>
      <c r="O10697" s="0" t="s">
        <v>177</v>
      </c>
      <c r="P10697" s="0" t="n">
        <f aca="false">IF(AND(OR(Dashboard!$B$5="All",D10697=Dashboard!$B$5),OR(Dashboard!$D$5="All",N10697=Dashboard!$D$5),OR(AND(C10697&lt;&gt;"",C10697&gt;=Dashboard!$F$5,C10697&lt;=Dashboard!$H$5),AND(C10697="",Dashboard!$F$5&lt;=1980,Dashboard!$H$5&gt;=2016))),1,0)</f>
        <v>1</v>
      </c>
      <c r="Q10697" s="0" t="n">
        <f aca="false">J10697*P10697+ROW()*0.00000001</f>
        <v>0.10010697</v>
      </c>
    </row>
    <row r="10698" customFormat="false" ht="15" hidden="false" customHeight="false" outlineLevel="0" collapsed="false">
      <c r="A10698" s="0" t="s">
        <v>6773</v>
      </c>
      <c r="B10698" s="0" t="s">
        <v>50</v>
      </c>
      <c r="C10698" s="0" t="n">
        <v>2011</v>
      </c>
      <c r="D10698" s="0" t="s">
        <v>34</v>
      </c>
      <c r="E10698" s="0" t="s">
        <v>72</v>
      </c>
      <c r="F10698" s="0" t="n">
        <v>0.09</v>
      </c>
      <c r="G10698" s="0" t="n">
        <v>0</v>
      </c>
      <c r="H10698" s="0" t="n">
        <v>0</v>
      </c>
      <c r="I10698" s="0" t="n">
        <v>0.01</v>
      </c>
      <c r="J10698" s="0" t="n">
        <v>0.1</v>
      </c>
      <c r="N10698" s="0" t="s">
        <v>35</v>
      </c>
      <c r="P10698" s="0" t="n">
        <f aca="false">IF(AND(OR(Dashboard!$B$5="All",D10698=Dashboard!$B$5),OR(Dashboard!$D$5="All",N10698=Dashboard!$D$5),OR(AND(C10698&lt;&gt;"",C10698&gt;=Dashboard!$F$5,C10698&lt;=Dashboard!$H$5),AND(C10698="",Dashboard!$F$5&lt;=1980,Dashboard!$H$5&gt;=2016))),1,0)</f>
        <v>1</v>
      </c>
      <c r="Q10698" s="0" t="n">
        <f aca="false">J10698*P10698+ROW()*0.00000001</f>
        <v>0.10010698</v>
      </c>
    </row>
    <row r="10699" customFormat="false" ht="15" hidden="false" customHeight="false" outlineLevel="0" collapsed="false">
      <c r="A10699" s="0" t="s">
        <v>3602</v>
      </c>
      <c r="B10699" s="0" t="s">
        <v>33</v>
      </c>
      <c r="C10699" s="0" t="n">
        <v>2010</v>
      </c>
      <c r="D10699" s="0" t="s">
        <v>71</v>
      </c>
      <c r="E10699" s="0" t="s">
        <v>124</v>
      </c>
      <c r="F10699" s="0" t="n">
        <v>0.06</v>
      </c>
      <c r="G10699" s="0" t="n">
        <v>0.03</v>
      </c>
      <c r="H10699" s="0" t="n">
        <v>0</v>
      </c>
      <c r="I10699" s="0" t="n">
        <v>0.01</v>
      </c>
      <c r="J10699" s="0" t="n">
        <v>0.1</v>
      </c>
      <c r="K10699" s="0" t="n">
        <v>47</v>
      </c>
      <c r="M10699" s="0" t="s">
        <v>103</v>
      </c>
      <c r="N10699" s="0" t="s">
        <v>35</v>
      </c>
      <c r="O10699" s="0" t="s">
        <v>177</v>
      </c>
      <c r="P10699" s="0" t="n">
        <f aca="false">IF(AND(OR(Dashboard!$B$5="All",D10699=Dashboard!$B$5),OR(Dashboard!$D$5="All",N10699=Dashboard!$D$5),OR(AND(C10699&lt;&gt;"",C10699&gt;=Dashboard!$F$5,C10699&lt;=Dashboard!$H$5),AND(C10699="",Dashboard!$F$5&lt;=1980,Dashboard!$H$5&gt;=2016))),1,0)</f>
        <v>1</v>
      </c>
      <c r="Q10699" s="0" t="n">
        <f aca="false">J10699*P10699+ROW()*0.00000001</f>
        <v>0.10010699</v>
      </c>
    </row>
    <row r="10700" customFormat="false" ht="15" hidden="false" customHeight="false" outlineLevel="0" collapsed="false">
      <c r="A10700" s="0" t="s">
        <v>5685</v>
      </c>
      <c r="B10700" s="0" t="s">
        <v>144</v>
      </c>
      <c r="C10700" s="0" t="n">
        <v>2005</v>
      </c>
      <c r="D10700" s="0" t="s">
        <v>71</v>
      </c>
      <c r="E10700" s="0" t="s">
        <v>293</v>
      </c>
      <c r="F10700" s="0" t="n">
        <v>0.07</v>
      </c>
      <c r="G10700" s="0" t="n">
        <v>0.02</v>
      </c>
      <c r="H10700" s="0" t="n">
        <v>0</v>
      </c>
      <c r="I10700" s="0" t="n">
        <v>0</v>
      </c>
      <c r="J10700" s="0" t="n">
        <v>0.1</v>
      </c>
      <c r="K10700" s="0" t="n">
        <v>46</v>
      </c>
      <c r="L10700" s="0" t="n">
        <v>8</v>
      </c>
      <c r="M10700" s="0" t="s">
        <v>73</v>
      </c>
      <c r="N10700" s="0" t="s">
        <v>66</v>
      </c>
      <c r="O10700" s="0" t="s">
        <v>177</v>
      </c>
      <c r="P10700" s="0" t="n">
        <f aca="false">IF(AND(OR(Dashboard!$B$5="All",D10700=Dashboard!$B$5),OR(Dashboard!$D$5="All",N10700=Dashboard!$D$5),OR(AND(C10700&lt;&gt;"",C10700&gt;=Dashboard!$F$5,C10700&lt;=Dashboard!$H$5),AND(C10700="",Dashboard!$F$5&lt;=1980,Dashboard!$H$5&gt;=2016))),1,0)</f>
        <v>1</v>
      </c>
      <c r="Q10700" s="0" t="n">
        <f aca="false">J10700*P10700+ROW()*0.00000001</f>
        <v>0.100107</v>
      </c>
    </row>
    <row r="10701" customFormat="false" ht="15" hidden="false" customHeight="false" outlineLevel="0" collapsed="false">
      <c r="A10701" s="0" t="s">
        <v>7744</v>
      </c>
      <c r="B10701" s="0" t="s">
        <v>76</v>
      </c>
      <c r="C10701" s="0" t="n">
        <v>2008</v>
      </c>
      <c r="D10701" s="0" t="s">
        <v>114</v>
      </c>
      <c r="E10701" s="0" t="s">
        <v>2867</v>
      </c>
      <c r="F10701" s="0" t="n">
        <v>0</v>
      </c>
      <c r="G10701" s="0" t="n">
        <v>0</v>
      </c>
      <c r="H10701" s="0" t="n">
        <v>0.1</v>
      </c>
      <c r="I10701" s="0" t="n">
        <v>0</v>
      </c>
      <c r="J10701" s="0" t="n">
        <v>0.1</v>
      </c>
      <c r="N10701" s="0" t="s">
        <v>74</v>
      </c>
      <c r="P10701" s="0" t="n">
        <f aca="false">IF(AND(OR(Dashboard!$B$5="All",D10701=Dashboard!$B$5),OR(Dashboard!$D$5="All",N10701=Dashboard!$D$5),OR(AND(C10701&lt;&gt;"",C10701&gt;=Dashboard!$F$5,C10701&lt;=Dashboard!$H$5),AND(C10701="",Dashboard!$F$5&lt;=1980,Dashboard!$H$5&gt;=2016))),1,0)</f>
        <v>1</v>
      </c>
      <c r="Q10701" s="0" t="n">
        <f aca="false">J10701*P10701+ROW()*0.00000001</f>
        <v>0.10010701</v>
      </c>
    </row>
    <row r="10702" customFormat="false" ht="15" hidden="false" customHeight="false" outlineLevel="0" collapsed="false">
      <c r="A10702" s="0" t="s">
        <v>7745</v>
      </c>
      <c r="B10702" s="0" t="s">
        <v>70</v>
      </c>
      <c r="C10702" s="0" t="n">
        <v>2011</v>
      </c>
      <c r="D10702" s="0" t="s">
        <v>52</v>
      </c>
      <c r="E10702" s="0" t="s">
        <v>89</v>
      </c>
      <c r="F10702" s="0" t="n">
        <v>0</v>
      </c>
      <c r="G10702" s="0" t="n">
        <v>0.08</v>
      </c>
      <c r="H10702" s="0" t="n">
        <v>0</v>
      </c>
      <c r="I10702" s="0" t="n">
        <v>0.02</v>
      </c>
      <c r="J10702" s="0" t="n">
        <v>0.1</v>
      </c>
      <c r="N10702" s="0" t="s">
        <v>74</v>
      </c>
      <c r="P10702" s="0" t="n">
        <f aca="false">IF(AND(OR(Dashboard!$B$5="All",D10702=Dashboard!$B$5),OR(Dashboard!$D$5="All",N10702=Dashboard!$D$5),OR(AND(C10702&lt;&gt;"",C10702&gt;=Dashboard!$F$5,C10702&lt;=Dashboard!$H$5),AND(C10702="",Dashboard!$F$5&lt;=1980,Dashboard!$H$5&gt;=2016))),1,0)</f>
        <v>1</v>
      </c>
      <c r="Q10702" s="0" t="n">
        <f aca="false">J10702*P10702+ROW()*0.00000001</f>
        <v>0.10010702</v>
      </c>
    </row>
    <row r="10703" customFormat="false" ht="15" hidden="false" customHeight="false" outlineLevel="0" collapsed="false">
      <c r="A10703" s="0" t="s">
        <v>7746</v>
      </c>
      <c r="B10703" s="0" t="s">
        <v>33</v>
      </c>
      <c r="C10703" s="0" t="n">
        <v>2007</v>
      </c>
      <c r="D10703" s="0" t="s">
        <v>46</v>
      </c>
      <c r="E10703" s="0" t="s">
        <v>782</v>
      </c>
      <c r="F10703" s="0" t="n">
        <v>0.08</v>
      </c>
      <c r="G10703" s="0" t="n">
        <v>0</v>
      </c>
      <c r="H10703" s="0" t="n">
        <v>0.01</v>
      </c>
      <c r="I10703" s="0" t="n">
        <v>0.01</v>
      </c>
      <c r="J10703" s="0" t="n">
        <v>0.1</v>
      </c>
      <c r="K10703" s="0" t="n">
        <v>65</v>
      </c>
      <c r="L10703" s="0" t="n">
        <v>7.7</v>
      </c>
      <c r="M10703" s="0" t="s">
        <v>125</v>
      </c>
      <c r="N10703" s="0" t="s">
        <v>35</v>
      </c>
      <c r="O10703" s="0" t="s">
        <v>67</v>
      </c>
      <c r="P10703" s="0" t="n">
        <f aca="false">IF(AND(OR(Dashboard!$B$5="All",D10703=Dashboard!$B$5),OR(Dashboard!$D$5="All",N10703=Dashboard!$D$5),OR(AND(C10703&lt;&gt;"",C10703&gt;=Dashboard!$F$5,C10703&lt;=Dashboard!$H$5),AND(C10703="",Dashboard!$F$5&lt;=1980,Dashboard!$H$5&gt;=2016))),1,0)</f>
        <v>1</v>
      </c>
      <c r="Q10703" s="0" t="n">
        <f aca="false">J10703*P10703+ROW()*0.00000001</f>
        <v>0.10010703</v>
      </c>
    </row>
    <row r="10704" customFormat="false" ht="15" hidden="false" customHeight="false" outlineLevel="0" collapsed="false">
      <c r="A10704" s="0" t="s">
        <v>5426</v>
      </c>
      <c r="B10704" s="0" t="s">
        <v>33</v>
      </c>
      <c r="C10704" s="0" t="n">
        <v>2008</v>
      </c>
      <c r="D10704" s="0" t="s">
        <v>34</v>
      </c>
      <c r="E10704" s="0" t="s">
        <v>91</v>
      </c>
      <c r="F10704" s="0" t="n">
        <v>0.09</v>
      </c>
      <c r="G10704" s="0" t="n">
        <v>0.01</v>
      </c>
      <c r="H10704" s="0" t="n">
        <v>0</v>
      </c>
      <c r="I10704" s="0" t="n">
        <v>0.01</v>
      </c>
      <c r="J10704" s="0" t="n">
        <v>0.1</v>
      </c>
      <c r="L10704" s="0" t="n">
        <v>1.4</v>
      </c>
      <c r="M10704" s="0" t="s">
        <v>36</v>
      </c>
      <c r="N10704" s="0" t="s">
        <v>35</v>
      </c>
      <c r="P10704" s="0" t="n">
        <f aca="false">IF(AND(OR(Dashboard!$B$5="All",D10704=Dashboard!$B$5),OR(Dashboard!$D$5="All",N10704=Dashboard!$D$5),OR(AND(C10704&lt;&gt;"",C10704&gt;=Dashboard!$F$5,C10704&lt;=Dashboard!$H$5),AND(C10704="",Dashboard!$F$5&lt;=1980,Dashboard!$H$5&gt;=2016))),1,0)</f>
        <v>1</v>
      </c>
      <c r="Q10704" s="0" t="n">
        <f aca="false">J10704*P10704+ROW()*0.00000001</f>
        <v>0.10010704</v>
      </c>
    </row>
    <row r="10705" customFormat="false" ht="15" hidden="false" customHeight="false" outlineLevel="0" collapsed="false">
      <c r="A10705" s="0" t="s">
        <v>7747</v>
      </c>
      <c r="B10705" s="0" t="s">
        <v>33</v>
      </c>
      <c r="C10705" s="0" t="n">
        <v>2007</v>
      </c>
      <c r="D10705" s="0" t="s">
        <v>102</v>
      </c>
      <c r="E10705" s="0" t="s">
        <v>3904</v>
      </c>
      <c r="F10705" s="0" t="n">
        <v>0</v>
      </c>
      <c r="G10705" s="0" t="n">
        <v>0</v>
      </c>
      <c r="H10705" s="0" t="n">
        <v>0.1</v>
      </c>
      <c r="I10705" s="0" t="n">
        <v>0</v>
      </c>
      <c r="J10705" s="0" t="n">
        <v>0.1</v>
      </c>
      <c r="N10705" s="0" t="s">
        <v>35</v>
      </c>
      <c r="P10705" s="0" t="n">
        <f aca="false">IF(AND(OR(Dashboard!$B$5="All",D10705=Dashboard!$B$5),OR(Dashboard!$D$5="All",N10705=Dashboard!$D$5),OR(AND(C10705&lt;&gt;"",C10705&gt;=Dashboard!$F$5,C10705&lt;=Dashboard!$H$5),AND(C10705="",Dashboard!$F$5&lt;=1980,Dashboard!$H$5&gt;=2016))),1,0)</f>
        <v>1</v>
      </c>
      <c r="Q10705" s="0" t="n">
        <f aca="false">J10705*P10705+ROW()*0.00000001</f>
        <v>0.10010705</v>
      </c>
    </row>
    <row r="10706" customFormat="false" ht="15" hidden="false" customHeight="false" outlineLevel="0" collapsed="false">
      <c r="A10706" s="0" t="s">
        <v>7748</v>
      </c>
      <c r="B10706" s="0" t="s">
        <v>186</v>
      </c>
      <c r="C10706" s="0" t="n">
        <v>2001</v>
      </c>
      <c r="D10706" s="0" t="s">
        <v>52</v>
      </c>
      <c r="E10706" s="0" t="s">
        <v>3686</v>
      </c>
      <c r="F10706" s="0" t="n">
        <v>0.08</v>
      </c>
      <c r="G10706" s="0" t="n">
        <v>0.02</v>
      </c>
      <c r="H10706" s="0" t="n">
        <v>0</v>
      </c>
      <c r="I10706" s="0" t="n">
        <v>0</v>
      </c>
      <c r="J10706" s="0" t="n">
        <v>0.1</v>
      </c>
      <c r="K10706" s="0" t="n">
        <v>39</v>
      </c>
      <c r="L10706" s="0" t="n">
        <v>2.9</v>
      </c>
      <c r="M10706" s="0" t="s">
        <v>103</v>
      </c>
      <c r="N10706" s="0" t="s">
        <v>35</v>
      </c>
      <c r="O10706" s="0" t="s">
        <v>177</v>
      </c>
      <c r="P10706" s="0" t="n">
        <f aca="false">IF(AND(OR(Dashboard!$B$5="All",D10706=Dashboard!$B$5),OR(Dashboard!$D$5="All",N10706=Dashboard!$D$5),OR(AND(C10706&lt;&gt;"",C10706&gt;=Dashboard!$F$5,C10706&lt;=Dashboard!$H$5),AND(C10706="",Dashboard!$F$5&lt;=1980,Dashboard!$H$5&gt;=2016))),1,0)</f>
        <v>1</v>
      </c>
      <c r="Q10706" s="0" t="n">
        <f aca="false">J10706*P10706+ROW()*0.00000001</f>
        <v>0.10010706</v>
      </c>
    </row>
    <row r="10707" customFormat="false" ht="15" hidden="false" customHeight="false" outlineLevel="0" collapsed="false">
      <c r="A10707" s="0" t="s">
        <v>7749</v>
      </c>
      <c r="B10707" s="0" t="s">
        <v>50</v>
      </c>
      <c r="C10707" s="0" t="n">
        <v>2009</v>
      </c>
      <c r="D10707" s="0" t="s">
        <v>52</v>
      </c>
      <c r="E10707" s="0" t="s">
        <v>35</v>
      </c>
      <c r="F10707" s="0" t="n">
        <v>0</v>
      </c>
      <c r="G10707" s="0" t="n">
        <v>0</v>
      </c>
      <c r="H10707" s="0" t="n">
        <v>0.1</v>
      </c>
      <c r="I10707" s="0" t="n">
        <v>0</v>
      </c>
      <c r="J10707" s="0" t="n">
        <v>0.1</v>
      </c>
      <c r="N10707" s="0" t="s">
        <v>35</v>
      </c>
      <c r="P10707" s="0" t="n">
        <f aca="false">IF(AND(OR(Dashboard!$B$5="All",D10707=Dashboard!$B$5),OR(Dashboard!$D$5="All",N10707=Dashboard!$D$5),OR(AND(C10707&lt;&gt;"",C10707&gt;=Dashboard!$F$5,C10707&lt;=Dashboard!$H$5),AND(C10707="",Dashboard!$F$5&lt;=1980,Dashboard!$H$5&gt;=2016))),1,0)</f>
        <v>1</v>
      </c>
      <c r="Q10707" s="0" t="n">
        <f aca="false">J10707*P10707+ROW()*0.00000001</f>
        <v>0.10010707</v>
      </c>
    </row>
    <row r="10708" customFormat="false" ht="15" hidden="false" customHeight="false" outlineLevel="0" collapsed="false">
      <c r="A10708" s="0" t="s">
        <v>5713</v>
      </c>
      <c r="B10708" s="0" t="s">
        <v>851</v>
      </c>
      <c r="C10708" s="0" t="n">
        <v>2013</v>
      </c>
      <c r="D10708" s="0" t="s">
        <v>114</v>
      </c>
      <c r="E10708" s="0" t="s">
        <v>2792</v>
      </c>
      <c r="F10708" s="0" t="n">
        <v>0.04</v>
      </c>
      <c r="G10708" s="0" t="n">
        <v>0.04</v>
      </c>
      <c r="H10708" s="0" t="n">
        <v>0</v>
      </c>
      <c r="I10708" s="0" t="n">
        <v>0.02</v>
      </c>
      <c r="J10708" s="0" t="n">
        <v>0.1</v>
      </c>
      <c r="K10708" s="0" t="n">
        <v>83</v>
      </c>
      <c r="L10708" s="0" t="n">
        <v>9.2</v>
      </c>
      <c r="M10708" s="0" t="s">
        <v>73</v>
      </c>
      <c r="N10708" s="0" t="s">
        <v>74</v>
      </c>
      <c r="O10708" s="0" t="s">
        <v>42</v>
      </c>
      <c r="P10708" s="0" t="n">
        <f aca="false">IF(AND(OR(Dashboard!$B$5="All",D10708=Dashboard!$B$5),OR(Dashboard!$D$5="All",N10708=Dashboard!$D$5),OR(AND(C10708&lt;&gt;"",C10708&gt;=Dashboard!$F$5,C10708&lt;=Dashboard!$H$5),AND(C10708="",Dashboard!$F$5&lt;=1980,Dashboard!$H$5&gt;=2016))),1,0)</f>
        <v>1</v>
      </c>
      <c r="Q10708" s="0" t="n">
        <f aca="false">J10708*P10708+ROW()*0.00000001</f>
        <v>0.10010708</v>
      </c>
    </row>
    <row r="10709" customFormat="false" ht="15" hidden="false" customHeight="false" outlineLevel="0" collapsed="false">
      <c r="A10709" s="0" t="s">
        <v>7750</v>
      </c>
      <c r="B10709" s="0" t="s">
        <v>76</v>
      </c>
      <c r="C10709" s="0" t="n">
        <v>2003</v>
      </c>
      <c r="D10709" s="0" t="s">
        <v>16</v>
      </c>
      <c r="E10709" s="0" t="s">
        <v>1105</v>
      </c>
      <c r="F10709" s="0" t="n">
        <v>0.05</v>
      </c>
      <c r="G10709" s="0" t="n">
        <v>0.04</v>
      </c>
      <c r="H10709" s="0" t="n">
        <v>0</v>
      </c>
      <c r="I10709" s="0" t="n">
        <v>0.01</v>
      </c>
      <c r="J10709" s="0" t="n">
        <v>0.1</v>
      </c>
      <c r="M10709" s="0" t="s">
        <v>36</v>
      </c>
      <c r="N10709" s="0" t="s">
        <v>74</v>
      </c>
      <c r="P10709" s="0" t="n">
        <f aca="false">IF(AND(OR(Dashboard!$B$5="All",D10709=Dashboard!$B$5),OR(Dashboard!$D$5="All",N10709=Dashboard!$D$5),OR(AND(C10709&lt;&gt;"",C10709&gt;=Dashboard!$F$5,C10709&lt;=Dashboard!$H$5),AND(C10709="",Dashboard!$F$5&lt;=1980,Dashboard!$H$5&gt;=2016))),1,0)</f>
        <v>1</v>
      </c>
      <c r="Q10709" s="0" t="n">
        <f aca="false">J10709*P10709+ROW()*0.00000001</f>
        <v>0.10010709</v>
      </c>
    </row>
    <row r="10710" customFormat="false" ht="15" hidden="false" customHeight="false" outlineLevel="0" collapsed="false">
      <c r="A10710" s="0" t="s">
        <v>7751</v>
      </c>
      <c r="B10710" s="0" t="s">
        <v>873</v>
      </c>
      <c r="C10710" s="0" t="n">
        <v>1996</v>
      </c>
      <c r="D10710" s="0" t="s">
        <v>102</v>
      </c>
      <c r="E10710" s="0" t="s">
        <v>4987</v>
      </c>
      <c r="F10710" s="0" t="n">
        <v>0</v>
      </c>
      <c r="G10710" s="0" t="n">
        <v>0</v>
      </c>
      <c r="H10710" s="0" t="n">
        <v>0.1</v>
      </c>
      <c r="I10710" s="0" t="n">
        <v>0</v>
      </c>
      <c r="J10710" s="0" t="n">
        <v>0.1</v>
      </c>
      <c r="N10710" s="0" t="s">
        <v>154</v>
      </c>
      <c r="P10710" s="0" t="n">
        <f aca="false">IF(AND(OR(Dashboard!$B$5="All",D10710=Dashboard!$B$5),OR(Dashboard!$D$5="All",N10710=Dashboard!$D$5),OR(AND(C10710&lt;&gt;"",C10710&gt;=Dashboard!$F$5,C10710&lt;=Dashboard!$H$5),AND(C10710="",Dashboard!$F$5&lt;=1980,Dashboard!$H$5&gt;=2016))),1,0)</f>
        <v>1</v>
      </c>
      <c r="Q10710" s="0" t="n">
        <f aca="false">J10710*P10710+ROW()*0.00000001</f>
        <v>0.1001071</v>
      </c>
    </row>
    <row r="10711" customFormat="false" ht="15" hidden="false" customHeight="false" outlineLevel="0" collapsed="false">
      <c r="A10711" s="0" t="s">
        <v>7752</v>
      </c>
      <c r="B10711" s="0" t="s">
        <v>164</v>
      </c>
      <c r="C10711" s="0" t="n">
        <v>2010</v>
      </c>
      <c r="D10711" s="0" t="s">
        <v>16</v>
      </c>
      <c r="E10711" s="0" t="s">
        <v>2334</v>
      </c>
      <c r="F10711" s="0" t="n">
        <v>0.05</v>
      </c>
      <c r="G10711" s="0" t="n">
        <v>0</v>
      </c>
      <c r="H10711" s="0" t="n">
        <v>0.03</v>
      </c>
      <c r="I10711" s="0" t="n">
        <v>0.01</v>
      </c>
      <c r="J10711" s="0" t="n">
        <v>0.1</v>
      </c>
      <c r="N10711" s="0" t="s">
        <v>74</v>
      </c>
      <c r="P10711" s="0" t="n">
        <f aca="false">IF(AND(OR(Dashboard!$B$5="All",D10711=Dashboard!$B$5),OR(Dashboard!$D$5="All",N10711=Dashboard!$D$5),OR(AND(C10711&lt;&gt;"",C10711&gt;=Dashboard!$F$5,C10711&lt;=Dashboard!$H$5),AND(C10711="",Dashboard!$F$5&lt;=1980,Dashboard!$H$5&gt;=2016))),1,0)</f>
        <v>1</v>
      </c>
      <c r="Q10711" s="0" t="n">
        <f aca="false">J10711*P10711+ROW()*0.00000001</f>
        <v>0.10010711</v>
      </c>
    </row>
    <row r="10712" customFormat="false" ht="15" hidden="false" customHeight="false" outlineLevel="0" collapsed="false">
      <c r="A10712" s="0" t="s">
        <v>7753</v>
      </c>
      <c r="B10712" s="0" t="s">
        <v>76</v>
      </c>
      <c r="C10712" s="0" t="n">
        <v>2002</v>
      </c>
      <c r="D10712" s="0" t="s">
        <v>34</v>
      </c>
      <c r="E10712" s="0" t="s">
        <v>142</v>
      </c>
      <c r="F10712" s="0" t="n">
        <v>0</v>
      </c>
      <c r="G10712" s="0" t="n">
        <v>0</v>
      </c>
      <c r="H10712" s="0" t="n">
        <v>0.1</v>
      </c>
      <c r="I10712" s="0" t="n">
        <v>0</v>
      </c>
      <c r="J10712" s="0" t="n">
        <v>0.1</v>
      </c>
      <c r="N10712" s="0" t="s">
        <v>74</v>
      </c>
      <c r="P10712" s="0" t="n">
        <f aca="false">IF(AND(OR(Dashboard!$B$5="All",D10712=Dashboard!$B$5),OR(Dashboard!$D$5="All",N10712=Dashboard!$D$5),OR(AND(C10712&lt;&gt;"",C10712&gt;=Dashboard!$F$5,C10712&lt;=Dashboard!$H$5),AND(C10712="",Dashboard!$F$5&lt;=1980,Dashboard!$H$5&gt;=2016))),1,0)</f>
        <v>1</v>
      </c>
      <c r="Q10712" s="0" t="n">
        <f aca="false">J10712*P10712+ROW()*0.00000001</f>
        <v>0.10010712</v>
      </c>
    </row>
    <row r="10713" customFormat="false" ht="15" hidden="false" customHeight="false" outlineLevel="0" collapsed="false">
      <c r="A10713" s="0" t="s">
        <v>4722</v>
      </c>
      <c r="B10713" s="0" t="s">
        <v>144</v>
      </c>
      <c r="C10713" s="0" t="n">
        <v>2004</v>
      </c>
      <c r="D10713" s="0" t="s">
        <v>71</v>
      </c>
      <c r="E10713" s="0" t="s">
        <v>124</v>
      </c>
      <c r="F10713" s="0" t="n">
        <v>0.07</v>
      </c>
      <c r="G10713" s="0" t="n">
        <v>0.02</v>
      </c>
      <c r="H10713" s="0" t="n">
        <v>0</v>
      </c>
      <c r="I10713" s="0" t="n">
        <v>0</v>
      </c>
      <c r="J10713" s="0" t="n">
        <v>0.1</v>
      </c>
      <c r="K10713" s="0" t="n">
        <v>67</v>
      </c>
      <c r="L10713" s="0" t="n">
        <v>5.2</v>
      </c>
      <c r="M10713" s="0" t="s">
        <v>103</v>
      </c>
      <c r="N10713" s="0" t="s">
        <v>66</v>
      </c>
      <c r="O10713" s="0" t="s">
        <v>67</v>
      </c>
      <c r="P10713" s="0" t="n">
        <f aca="false">IF(AND(OR(Dashboard!$B$5="All",D10713=Dashboard!$B$5),OR(Dashboard!$D$5="All",N10713=Dashboard!$D$5),OR(AND(C10713&lt;&gt;"",C10713&gt;=Dashboard!$F$5,C10713&lt;=Dashboard!$H$5),AND(C10713="",Dashboard!$F$5&lt;=1980,Dashboard!$H$5&gt;=2016))),1,0)</f>
        <v>1</v>
      </c>
      <c r="Q10713" s="0" t="n">
        <f aca="false">J10713*P10713+ROW()*0.00000001</f>
        <v>0.10010713</v>
      </c>
    </row>
    <row r="10714" customFormat="false" ht="15" hidden="false" customHeight="false" outlineLevel="0" collapsed="false">
      <c r="A10714" s="0" t="s">
        <v>4535</v>
      </c>
      <c r="B10714" s="0" t="s">
        <v>164</v>
      </c>
      <c r="C10714" s="0" t="n">
        <v>2009</v>
      </c>
      <c r="D10714" s="0" t="s">
        <v>34</v>
      </c>
      <c r="E10714" s="0" t="s">
        <v>72</v>
      </c>
      <c r="F10714" s="0" t="n">
        <v>0.09</v>
      </c>
      <c r="G10714" s="0" t="n">
        <v>0</v>
      </c>
      <c r="H10714" s="0" t="n">
        <v>0</v>
      </c>
      <c r="I10714" s="0" t="n">
        <v>0.01</v>
      </c>
      <c r="J10714" s="0" t="n">
        <v>0.1</v>
      </c>
      <c r="K10714" s="0" t="n">
        <v>67</v>
      </c>
      <c r="M10714" s="0" t="s">
        <v>125</v>
      </c>
      <c r="N10714" s="0" t="s">
        <v>74</v>
      </c>
      <c r="O10714" s="0" t="s">
        <v>67</v>
      </c>
      <c r="P10714" s="0" t="n">
        <f aca="false">IF(AND(OR(Dashboard!$B$5="All",D10714=Dashboard!$B$5),OR(Dashboard!$D$5="All",N10714=Dashboard!$D$5),OR(AND(C10714&lt;&gt;"",C10714&gt;=Dashboard!$F$5,C10714&lt;=Dashboard!$H$5),AND(C10714="",Dashboard!$F$5&lt;=1980,Dashboard!$H$5&gt;=2016))),1,0)</f>
        <v>1</v>
      </c>
      <c r="Q10714" s="0" t="n">
        <f aca="false">J10714*P10714+ROW()*0.00000001</f>
        <v>0.10010714</v>
      </c>
    </row>
    <row r="10715" customFormat="false" ht="15" hidden="false" customHeight="false" outlineLevel="0" collapsed="false">
      <c r="A10715" s="0" t="s">
        <v>7675</v>
      </c>
      <c r="B10715" s="0" t="s">
        <v>164</v>
      </c>
      <c r="C10715" s="0" t="n">
        <v>2011</v>
      </c>
      <c r="D10715" s="0" t="s">
        <v>46</v>
      </c>
      <c r="E10715" s="0" t="s">
        <v>157</v>
      </c>
      <c r="F10715" s="0" t="n">
        <v>0</v>
      </c>
      <c r="G10715" s="0" t="n">
        <v>0</v>
      </c>
      <c r="H10715" s="0" t="n">
        <v>0.1</v>
      </c>
      <c r="I10715" s="0" t="n">
        <v>0</v>
      </c>
      <c r="J10715" s="0" t="n">
        <v>0.1</v>
      </c>
      <c r="N10715" s="0" t="s">
        <v>74</v>
      </c>
      <c r="P10715" s="0" t="n">
        <f aca="false">IF(AND(OR(Dashboard!$B$5="All",D10715=Dashboard!$B$5),OR(Dashboard!$D$5="All",N10715=Dashboard!$D$5),OR(AND(C10715&lt;&gt;"",C10715&gt;=Dashboard!$F$5,C10715&lt;=Dashboard!$H$5),AND(C10715="",Dashboard!$F$5&lt;=1980,Dashboard!$H$5&gt;=2016))),1,0)</f>
        <v>1</v>
      </c>
      <c r="Q10715" s="0" t="n">
        <f aca="false">J10715*P10715+ROW()*0.00000001</f>
        <v>0.10010715</v>
      </c>
    </row>
    <row r="10716" customFormat="false" ht="15" hidden="false" customHeight="false" outlineLevel="0" collapsed="false">
      <c r="A10716" s="0" t="s">
        <v>7754</v>
      </c>
      <c r="B10716" s="0" t="s">
        <v>50</v>
      </c>
      <c r="C10716" s="0" t="n">
        <v>2011</v>
      </c>
      <c r="D10716" s="0" t="s">
        <v>246</v>
      </c>
      <c r="E10716" s="0" t="s">
        <v>72</v>
      </c>
      <c r="F10716" s="0" t="n">
        <v>0.08</v>
      </c>
      <c r="G10716" s="0" t="n">
        <v>0.01</v>
      </c>
      <c r="H10716" s="0" t="n">
        <v>0</v>
      </c>
      <c r="I10716" s="0" t="n">
        <v>0.01</v>
      </c>
      <c r="J10716" s="0" t="n">
        <v>0.1</v>
      </c>
      <c r="N10716" s="0" t="s">
        <v>35</v>
      </c>
      <c r="P10716" s="0" t="n">
        <f aca="false">IF(AND(OR(Dashboard!$B$5="All",D10716=Dashboard!$B$5),OR(Dashboard!$D$5="All",N10716=Dashboard!$D$5),OR(AND(C10716&lt;&gt;"",C10716&gt;=Dashboard!$F$5,C10716&lt;=Dashboard!$H$5),AND(C10716="",Dashboard!$F$5&lt;=1980,Dashboard!$H$5&gt;=2016))),1,0)</f>
        <v>1</v>
      </c>
      <c r="Q10716" s="0" t="n">
        <f aca="false">J10716*P10716+ROW()*0.00000001</f>
        <v>0.10010716</v>
      </c>
    </row>
    <row r="10717" customFormat="false" ht="15" hidden="false" customHeight="false" outlineLevel="0" collapsed="false">
      <c r="A10717" s="0" t="s">
        <v>7755</v>
      </c>
      <c r="B10717" s="0" t="s">
        <v>85</v>
      </c>
      <c r="C10717" s="0" t="n">
        <v>2004</v>
      </c>
      <c r="D10717" s="0" t="s">
        <v>114</v>
      </c>
      <c r="E10717" s="0" t="s">
        <v>35</v>
      </c>
      <c r="F10717" s="0" t="n">
        <v>0</v>
      </c>
      <c r="G10717" s="0" t="n">
        <v>0</v>
      </c>
      <c r="H10717" s="0" t="n">
        <v>0.1</v>
      </c>
      <c r="I10717" s="0" t="n">
        <v>0</v>
      </c>
      <c r="J10717" s="0" t="n">
        <v>0.1</v>
      </c>
      <c r="N10717" s="0" t="s">
        <v>35</v>
      </c>
      <c r="P10717" s="0" t="n">
        <f aca="false">IF(AND(OR(Dashboard!$B$5="All",D10717=Dashboard!$B$5),OR(Dashboard!$D$5="All",N10717=Dashboard!$D$5),OR(AND(C10717&lt;&gt;"",C10717&gt;=Dashboard!$F$5,C10717&lt;=Dashboard!$H$5),AND(C10717="",Dashboard!$F$5&lt;=1980,Dashboard!$H$5&gt;=2016))),1,0)</f>
        <v>1</v>
      </c>
      <c r="Q10717" s="0" t="n">
        <f aca="false">J10717*P10717+ROW()*0.00000001</f>
        <v>0.10010717</v>
      </c>
    </row>
    <row r="10718" customFormat="false" ht="15" hidden="false" customHeight="false" outlineLevel="0" collapsed="false">
      <c r="A10718" s="0" t="s">
        <v>7756</v>
      </c>
      <c r="B10718" s="0" t="s">
        <v>50</v>
      </c>
      <c r="C10718" s="0" t="n">
        <v>2010</v>
      </c>
      <c r="D10718" s="0" t="s">
        <v>48</v>
      </c>
      <c r="E10718" s="0" t="s">
        <v>418</v>
      </c>
      <c r="F10718" s="0" t="n">
        <v>0.09</v>
      </c>
      <c r="G10718" s="0" t="n">
        <v>0</v>
      </c>
      <c r="H10718" s="0" t="n">
        <v>0</v>
      </c>
      <c r="I10718" s="0" t="n">
        <v>0.01</v>
      </c>
      <c r="J10718" s="0" t="n">
        <v>0.1</v>
      </c>
      <c r="M10718" s="0" t="s">
        <v>125</v>
      </c>
      <c r="N10718" s="0" t="s">
        <v>35</v>
      </c>
      <c r="P10718" s="0" t="n">
        <f aca="false">IF(AND(OR(Dashboard!$B$5="All",D10718=Dashboard!$B$5),OR(Dashboard!$D$5="All",N10718=Dashboard!$D$5),OR(AND(C10718&lt;&gt;"",C10718&gt;=Dashboard!$F$5,C10718&lt;=Dashboard!$H$5),AND(C10718="",Dashboard!$F$5&lt;=1980,Dashboard!$H$5&gt;=2016))),1,0)</f>
        <v>1</v>
      </c>
      <c r="Q10718" s="0" t="n">
        <f aca="false">J10718*P10718+ROW()*0.00000001</f>
        <v>0.10010718</v>
      </c>
    </row>
    <row r="10719" customFormat="false" ht="15" hidden="false" customHeight="false" outlineLevel="0" collapsed="false">
      <c r="A10719" s="0" t="s">
        <v>7757</v>
      </c>
      <c r="B10719" s="0" t="s">
        <v>50</v>
      </c>
      <c r="C10719" s="0" t="n">
        <v>2008</v>
      </c>
      <c r="D10719" s="0" t="s">
        <v>114</v>
      </c>
      <c r="E10719" s="0" t="s">
        <v>1457</v>
      </c>
      <c r="F10719" s="0" t="n">
        <v>0</v>
      </c>
      <c r="G10719" s="0" t="n">
        <v>0</v>
      </c>
      <c r="H10719" s="0" t="n">
        <v>0.1</v>
      </c>
      <c r="I10719" s="0" t="n">
        <v>0</v>
      </c>
      <c r="J10719" s="0" t="n">
        <v>0.1</v>
      </c>
      <c r="N10719" s="0" t="s">
        <v>35</v>
      </c>
      <c r="P10719" s="0" t="n">
        <f aca="false">IF(AND(OR(Dashboard!$B$5="All",D10719=Dashboard!$B$5),OR(Dashboard!$D$5="All",N10719=Dashboard!$D$5),OR(AND(C10719&lt;&gt;"",C10719&gt;=Dashboard!$F$5,C10719&lt;=Dashboard!$H$5),AND(C10719="",Dashboard!$F$5&lt;=1980,Dashboard!$H$5&gt;=2016))),1,0)</f>
        <v>1</v>
      </c>
      <c r="Q10719" s="0" t="n">
        <f aca="false">J10719*P10719+ROW()*0.00000001</f>
        <v>0.10010719</v>
      </c>
    </row>
    <row r="10720" customFormat="false" ht="15" hidden="false" customHeight="false" outlineLevel="0" collapsed="false">
      <c r="A10720" s="0" t="s">
        <v>7758</v>
      </c>
      <c r="B10720" s="0" t="s">
        <v>50</v>
      </c>
      <c r="C10720" s="0" t="n">
        <v>2008</v>
      </c>
      <c r="D10720" s="0" t="s">
        <v>114</v>
      </c>
      <c r="E10720" s="0" t="s">
        <v>1013</v>
      </c>
      <c r="F10720" s="0" t="n">
        <v>0.08</v>
      </c>
      <c r="G10720" s="0" t="n">
        <v>0.01</v>
      </c>
      <c r="H10720" s="0" t="n">
        <v>0</v>
      </c>
      <c r="I10720" s="0" t="n">
        <v>0.01</v>
      </c>
      <c r="J10720" s="0" t="n">
        <v>0.1</v>
      </c>
      <c r="K10720" s="0" t="n">
        <v>68</v>
      </c>
      <c r="M10720" s="0" t="s">
        <v>125</v>
      </c>
      <c r="N10720" s="0" t="s">
        <v>35</v>
      </c>
      <c r="O10720" s="0" t="s">
        <v>67</v>
      </c>
      <c r="P10720" s="0" t="n">
        <f aca="false">IF(AND(OR(Dashboard!$B$5="All",D10720=Dashboard!$B$5),OR(Dashboard!$D$5="All",N10720=Dashboard!$D$5),OR(AND(C10720&lt;&gt;"",C10720&gt;=Dashboard!$F$5,C10720&lt;=Dashboard!$H$5),AND(C10720="",Dashboard!$F$5&lt;=1980,Dashboard!$H$5&gt;=2016))),1,0)</f>
        <v>1</v>
      </c>
      <c r="Q10720" s="0" t="n">
        <f aca="false">J10720*P10720+ROW()*0.00000001</f>
        <v>0.1001072</v>
      </c>
    </row>
    <row r="10721" customFormat="false" ht="15" hidden="false" customHeight="false" outlineLevel="0" collapsed="false">
      <c r="A10721" s="0" t="s">
        <v>7759</v>
      </c>
      <c r="B10721" s="0" t="s">
        <v>76</v>
      </c>
      <c r="C10721" s="0" t="n">
        <v>2004</v>
      </c>
      <c r="D10721" s="0" t="s">
        <v>58</v>
      </c>
      <c r="E10721" s="0" t="s">
        <v>1086</v>
      </c>
      <c r="F10721" s="0" t="n">
        <v>0.05</v>
      </c>
      <c r="G10721" s="0" t="n">
        <v>0.04</v>
      </c>
      <c r="H10721" s="0" t="n">
        <v>0</v>
      </c>
      <c r="I10721" s="0" t="n">
        <v>0.01</v>
      </c>
      <c r="J10721" s="0" t="n">
        <v>0.1</v>
      </c>
      <c r="K10721" s="0" t="n">
        <v>42</v>
      </c>
      <c r="L10721" s="0" t="n">
        <v>8.3</v>
      </c>
      <c r="M10721" s="0" t="s">
        <v>36</v>
      </c>
      <c r="N10721" s="0" t="s">
        <v>74</v>
      </c>
      <c r="O10721" s="0" t="s">
        <v>177</v>
      </c>
      <c r="P10721" s="0" t="n">
        <f aca="false">IF(AND(OR(Dashboard!$B$5="All",D10721=Dashboard!$B$5),OR(Dashboard!$D$5="All",N10721=Dashboard!$D$5),OR(AND(C10721&lt;&gt;"",C10721&gt;=Dashboard!$F$5,C10721&lt;=Dashboard!$H$5),AND(C10721="",Dashboard!$F$5&lt;=1980,Dashboard!$H$5&gt;=2016))),1,0)</f>
        <v>1</v>
      </c>
      <c r="Q10721" s="0" t="n">
        <f aca="false">J10721*P10721+ROW()*0.00000001</f>
        <v>0.10010721</v>
      </c>
    </row>
    <row r="10722" customFormat="false" ht="15" hidden="false" customHeight="false" outlineLevel="0" collapsed="false">
      <c r="A10722" s="0" t="s">
        <v>7760</v>
      </c>
      <c r="B10722" s="0" t="s">
        <v>50</v>
      </c>
      <c r="C10722" s="0" t="n">
        <v>2009</v>
      </c>
      <c r="D10722" s="0" t="s">
        <v>52</v>
      </c>
      <c r="E10722" s="0" t="s">
        <v>3802</v>
      </c>
      <c r="F10722" s="0" t="n">
        <v>0</v>
      </c>
      <c r="G10722" s="0" t="n">
        <v>0.09</v>
      </c>
      <c r="H10722" s="0" t="n">
        <v>0</v>
      </c>
      <c r="I10722" s="0" t="n">
        <v>0.01</v>
      </c>
      <c r="J10722" s="0" t="n">
        <v>0.1</v>
      </c>
      <c r="N10722" s="0" t="s">
        <v>35</v>
      </c>
      <c r="P10722" s="0" t="n">
        <f aca="false">IF(AND(OR(Dashboard!$B$5="All",D10722=Dashboard!$B$5),OR(Dashboard!$D$5="All",N10722=Dashboard!$D$5),OR(AND(C10722&lt;&gt;"",C10722&gt;=Dashboard!$F$5,C10722&lt;=Dashboard!$H$5),AND(C10722="",Dashboard!$F$5&lt;=1980,Dashboard!$H$5&gt;=2016))),1,0)</f>
        <v>1</v>
      </c>
      <c r="Q10722" s="0" t="n">
        <f aca="false">J10722*P10722+ROW()*0.00000001</f>
        <v>0.10010722</v>
      </c>
    </row>
    <row r="10723" customFormat="false" ht="15" hidden="false" customHeight="false" outlineLevel="0" collapsed="false">
      <c r="A10723" s="0" t="s">
        <v>7761</v>
      </c>
      <c r="B10723" s="0" t="s">
        <v>117</v>
      </c>
      <c r="C10723" s="0" t="n">
        <v>2001</v>
      </c>
      <c r="D10723" s="0" t="s">
        <v>41</v>
      </c>
      <c r="E10723" s="0" t="s">
        <v>1326</v>
      </c>
      <c r="F10723" s="0" t="n">
        <v>0.05</v>
      </c>
      <c r="G10723" s="0" t="n">
        <v>0.04</v>
      </c>
      <c r="H10723" s="0" t="n">
        <v>0</v>
      </c>
      <c r="I10723" s="0" t="n">
        <v>0.01</v>
      </c>
      <c r="J10723" s="0" t="n">
        <v>0.1</v>
      </c>
      <c r="N10723" s="0" t="s">
        <v>74</v>
      </c>
      <c r="P10723" s="0" t="n">
        <f aca="false">IF(AND(OR(Dashboard!$B$5="All",D10723=Dashboard!$B$5),OR(Dashboard!$D$5="All",N10723=Dashboard!$D$5),OR(AND(C10723&lt;&gt;"",C10723&gt;=Dashboard!$F$5,C10723&lt;=Dashboard!$H$5),AND(C10723="",Dashboard!$F$5&lt;=1980,Dashboard!$H$5&gt;=2016))),1,0)</f>
        <v>1</v>
      </c>
      <c r="Q10723" s="0" t="n">
        <f aca="false">J10723*P10723+ROW()*0.00000001</f>
        <v>0.10010723</v>
      </c>
    </row>
    <row r="10724" customFormat="false" ht="15" hidden="false" customHeight="false" outlineLevel="0" collapsed="false">
      <c r="A10724" s="0" t="s">
        <v>7762</v>
      </c>
      <c r="B10724" s="0" t="s">
        <v>50</v>
      </c>
      <c r="C10724" s="0" t="n">
        <v>2009</v>
      </c>
      <c r="D10724" s="0" t="s">
        <v>56</v>
      </c>
      <c r="E10724" s="0" t="s">
        <v>7763</v>
      </c>
      <c r="F10724" s="0" t="n">
        <v>0.09</v>
      </c>
      <c r="G10724" s="0" t="n">
        <v>0</v>
      </c>
      <c r="H10724" s="0" t="n">
        <v>0</v>
      </c>
      <c r="I10724" s="0" t="n">
        <v>0.01</v>
      </c>
      <c r="J10724" s="0" t="n">
        <v>0.1</v>
      </c>
      <c r="M10724" s="0" t="s">
        <v>36</v>
      </c>
      <c r="N10724" s="0" t="s">
        <v>35</v>
      </c>
      <c r="P10724" s="0" t="n">
        <f aca="false">IF(AND(OR(Dashboard!$B$5="All",D10724=Dashboard!$B$5),OR(Dashboard!$D$5="All",N10724=Dashboard!$D$5),OR(AND(C10724&lt;&gt;"",C10724&gt;=Dashboard!$F$5,C10724&lt;=Dashboard!$H$5),AND(C10724="",Dashboard!$F$5&lt;=1980,Dashboard!$H$5&gt;=2016))),1,0)</f>
        <v>1</v>
      </c>
      <c r="Q10724" s="0" t="n">
        <f aca="false">J10724*P10724+ROW()*0.00000001</f>
        <v>0.10010724</v>
      </c>
    </row>
    <row r="10725" customFormat="false" ht="15" hidden="false" customHeight="false" outlineLevel="0" collapsed="false">
      <c r="A10725" s="0" t="s">
        <v>7764</v>
      </c>
      <c r="B10725" s="0" t="s">
        <v>94</v>
      </c>
      <c r="C10725" s="0" t="n">
        <v>2015</v>
      </c>
      <c r="D10725" s="0" t="s">
        <v>102</v>
      </c>
      <c r="E10725" s="0" t="s">
        <v>211</v>
      </c>
      <c r="F10725" s="0" t="n">
        <v>0</v>
      </c>
      <c r="G10725" s="0" t="n">
        <v>0.08</v>
      </c>
      <c r="H10725" s="0" t="n">
        <v>0</v>
      </c>
      <c r="I10725" s="0" t="n">
        <v>0.01</v>
      </c>
      <c r="J10725" s="0" t="n">
        <v>0.1</v>
      </c>
      <c r="K10725" s="0" t="n">
        <v>71</v>
      </c>
      <c r="L10725" s="0" t="n">
        <v>5.9</v>
      </c>
      <c r="M10725" s="0" t="s">
        <v>103</v>
      </c>
      <c r="N10725" s="0" t="s">
        <v>74</v>
      </c>
      <c r="O10725" s="0" t="s">
        <v>37</v>
      </c>
      <c r="P10725" s="0" t="n">
        <f aca="false">IF(AND(OR(Dashboard!$B$5="All",D10725=Dashboard!$B$5),OR(Dashboard!$D$5="All",N10725=Dashboard!$D$5),OR(AND(C10725&lt;&gt;"",C10725&gt;=Dashboard!$F$5,C10725&lt;=Dashboard!$H$5),AND(C10725="",Dashboard!$F$5&lt;=1980,Dashboard!$H$5&gt;=2016))),1,0)</f>
        <v>1</v>
      </c>
      <c r="Q10725" s="0" t="n">
        <f aca="false">J10725*P10725+ROW()*0.00000001</f>
        <v>0.10010725</v>
      </c>
    </row>
    <row r="10726" customFormat="false" ht="15" hidden="false" customHeight="false" outlineLevel="0" collapsed="false">
      <c r="A10726" s="0" t="s">
        <v>7765</v>
      </c>
      <c r="B10726" s="0" t="s">
        <v>94</v>
      </c>
      <c r="C10726" s="0" t="n">
        <v>2016</v>
      </c>
      <c r="D10726" s="0" t="s">
        <v>56</v>
      </c>
      <c r="E10726" s="0" t="s">
        <v>5566</v>
      </c>
      <c r="F10726" s="0" t="n">
        <v>0.03</v>
      </c>
      <c r="G10726" s="0" t="n">
        <v>0.05</v>
      </c>
      <c r="H10726" s="0" t="n">
        <v>0</v>
      </c>
      <c r="I10726" s="0" t="n">
        <v>0.02</v>
      </c>
      <c r="J10726" s="0" t="n">
        <v>0.1</v>
      </c>
      <c r="K10726" s="0" t="n">
        <v>73</v>
      </c>
      <c r="L10726" s="0" t="n">
        <v>6.3</v>
      </c>
      <c r="M10726" s="0" t="s">
        <v>103</v>
      </c>
      <c r="N10726" s="0" t="s">
        <v>74</v>
      </c>
      <c r="O10726" s="0" t="s">
        <v>37</v>
      </c>
      <c r="P10726" s="0" t="n">
        <f aca="false">IF(AND(OR(Dashboard!$B$5="All",D10726=Dashboard!$B$5),OR(Dashboard!$D$5="All",N10726=Dashboard!$D$5),OR(AND(C10726&lt;&gt;"",C10726&gt;=Dashboard!$F$5,C10726&lt;=Dashboard!$H$5),AND(C10726="",Dashboard!$F$5&lt;=1980,Dashboard!$H$5&gt;=2016))),1,0)</f>
        <v>1</v>
      </c>
      <c r="Q10726" s="0" t="n">
        <f aca="false">J10726*P10726+ROW()*0.00000001</f>
        <v>0.10010726</v>
      </c>
    </row>
    <row r="10727" customFormat="false" ht="15" hidden="false" customHeight="false" outlineLevel="0" collapsed="false">
      <c r="A10727" s="0" t="s">
        <v>7766</v>
      </c>
      <c r="B10727" s="0" t="s">
        <v>164</v>
      </c>
      <c r="C10727" s="0" t="n">
        <v>2009</v>
      </c>
      <c r="D10727" s="0" t="s">
        <v>102</v>
      </c>
      <c r="E10727" s="0" t="s">
        <v>328</v>
      </c>
      <c r="F10727" s="0" t="n">
        <v>0.09</v>
      </c>
      <c r="G10727" s="0" t="n">
        <v>0</v>
      </c>
      <c r="H10727" s="0" t="n">
        <v>0</v>
      </c>
      <c r="I10727" s="0" t="n">
        <v>0.01</v>
      </c>
      <c r="J10727" s="0" t="n">
        <v>0.1</v>
      </c>
      <c r="K10727" s="0" t="n">
        <v>28</v>
      </c>
      <c r="L10727" s="0" t="n">
        <v>0.9</v>
      </c>
      <c r="M10727" s="0" t="s">
        <v>103</v>
      </c>
      <c r="N10727" s="0" t="s">
        <v>74</v>
      </c>
      <c r="O10727" s="0" t="s">
        <v>177</v>
      </c>
      <c r="P10727" s="0" t="n">
        <f aca="false">IF(AND(OR(Dashboard!$B$5="All",D10727=Dashboard!$B$5),OR(Dashboard!$D$5="All",N10727=Dashboard!$D$5),OR(AND(C10727&lt;&gt;"",C10727&gt;=Dashboard!$F$5,C10727&lt;=Dashboard!$H$5),AND(C10727="",Dashboard!$F$5&lt;=1980,Dashboard!$H$5&gt;=2016))),1,0)</f>
        <v>1</v>
      </c>
      <c r="Q10727" s="0" t="n">
        <f aca="false">J10727*P10727+ROW()*0.00000001</f>
        <v>0.10010727</v>
      </c>
    </row>
    <row r="10728" customFormat="false" ht="15" hidden="false" customHeight="false" outlineLevel="0" collapsed="false">
      <c r="A10728" s="0" t="s">
        <v>5047</v>
      </c>
      <c r="B10728" s="0" t="s">
        <v>64</v>
      </c>
      <c r="C10728" s="0" t="n">
        <v>2014</v>
      </c>
      <c r="D10728" s="0" t="s">
        <v>114</v>
      </c>
      <c r="E10728" s="0" t="s">
        <v>3305</v>
      </c>
      <c r="F10728" s="0" t="n">
        <v>0.04</v>
      </c>
      <c r="G10728" s="0" t="n">
        <v>0.05</v>
      </c>
      <c r="H10728" s="0" t="n">
        <v>0</v>
      </c>
      <c r="I10728" s="0" t="n">
        <v>0.01</v>
      </c>
      <c r="J10728" s="0" t="n">
        <v>0.1</v>
      </c>
      <c r="N10728" s="0" t="s">
        <v>66</v>
      </c>
      <c r="P10728" s="0" t="n">
        <f aca="false">IF(AND(OR(Dashboard!$B$5="All",D10728=Dashboard!$B$5),OR(Dashboard!$D$5="All",N10728=Dashboard!$D$5),OR(AND(C10728&lt;&gt;"",C10728&gt;=Dashboard!$F$5,C10728&lt;=Dashboard!$H$5),AND(C10728="",Dashboard!$F$5&lt;=1980,Dashboard!$H$5&gt;=2016))),1,0)</f>
        <v>1</v>
      </c>
      <c r="Q10728" s="0" t="n">
        <f aca="false">J10728*P10728+ROW()*0.00000001</f>
        <v>0.10010728</v>
      </c>
    </row>
    <row r="10729" customFormat="false" ht="15" hidden="false" customHeight="false" outlineLevel="0" collapsed="false">
      <c r="A10729" s="0" t="s">
        <v>7767</v>
      </c>
      <c r="B10729" s="0" t="s">
        <v>94</v>
      </c>
      <c r="C10729" s="0" t="n">
        <v>2015</v>
      </c>
      <c r="D10729" s="0" t="s">
        <v>71</v>
      </c>
      <c r="E10729" s="0" t="s">
        <v>124</v>
      </c>
      <c r="F10729" s="0" t="n">
        <v>0</v>
      </c>
      <c r="G10729" s="0" t="n">
        <v>0.08</v>
      </c>
      <c r="H10729" s="0" t="n">
        <v>0</v>
      </c>
      <c r="I10729" s="0" t="n">
        <v>0.01</v>
      </c>
      <c r="J10729" s="0" t="n">
        <v>0.1</v>
      </c>
      <c r="K10729" s="0" t="n">
        <v>73</v>
      </c>
      <c r="L10729" s="0" t="n">
        <v>6.8</v>
      </c>
      <c r="M10729" s="0" t="s">
        <v>103</v>
      </c>
      <c r="N10729" s="0" t="s">
        <v>74</v>
      </c>
      <c r="O10729" s="0" t="s">
        <v>37</v>
      </c>
      <c r="P10729" s="0" t="n">
        <f aca="false">IF(AND(OR(Dashboard!$B$5="All",D10729=Dashboard!$B$5),OR(Dashboard!$D$5="All",N10729=Dashboard!$D$5),OR(AND(C10729&lt;&gt;"",C10729&gt;=Dashboard!$F$5,C10729&lt;=Dashboard!$H$5),AND(C10729="",Dashboard!$F$5&lt;=1980,Dashboard!$H$5&gt;=2016))),1,0)</f>
        <v>1</v>
      </c>
      <c r="Q10729" s="0" t="n">
        <f aca="false">J10729*P10729+ROW()*0.00000001</f>
        <v>0.10010729</v>
      </c>
    </row>
    <row r="10730" customFormat="false" ht="15" hidden="false" customHeight="false" outlineLevel="0" collapsed="false">
      <c r="A10730" s="0" t="s">
        <v>7768</v>
      </c>
      <c r="B10730" s="0" t="s">
        <v>33</v>
      </c>
      <c r="C10730" s="0" t="n">
        <v>2008</v>
      </c>
      <c r="D10730" s="0" t="s">
        <v>114</v>
      </c>
      <c r="E10730" s="0" t="s">
        <v>160</v>
      </c>
      <c r="F10730" s="0" t="n">
        <v>0.09</v>
      </c>
      <c r="G10730" s="0" t="n">
        <v>0</v>
      </c>
      <c r="H10730" s="0" t="n">
        <v>0</v>
      </c>
      <c r="I10730" s="0" t="n">
        <v>0.01</v>
      </c>
      <c r="J10730" s="0" t="n">
        <v>0.1</v>
      </c>
      <c r="N10730" s="0" t="s">
        <v>35</v>
      </c>
      <c r="P10730" s="0" t="n">
        <f aca="false">IF(AND(OR(Dashboard!$B$5="All",D10730=Dashboard!$B$5),OR(Dashboard!$D$5="All",N10730=Dashboard!$D$5),OR(AND(C10730&lt;&gt;"",C10730&gt;=Dashboard!$F$5,C10730&lt;=Dashboard!$H$5),AND(C10730="",Dashboard!$F$5&lt;=1980,Dashboard!$H$5&gt;=2016))),1,0)</f>
        <v>1</v>
      </c>
      <c r="Q10730" s="0" t="n">
        <f aca="false">J10730*P10730+ROW()*0.00000001</f>
        <v>0.1001073</v>
      </c>
    </row>
    <row r="10731" customFormat="false" ht="15" hidden="false" customHeight="false" outlineLevel="0" collapsed="false">
      <c r="A10731" s="0" t="s">
        <v>5047</v>
      </c>
      <c r="B10731" s="0" t="s">
        <v>851</v>
      </c>
      <c r="C10731" s="0" t="n">
        <v>2014</v>
      </c>
      <c r="D10731" s="0" t="s">
        <v>114</v>
      </c>
      <c r="E10731" s="0" t="s">
        <v>3305</v>
      </c>
      <c r="F10731" s="0" t="n">
        <v>0.07</v>
      </c>
      <c r="G10731" s="0" t="n">
        <v>0</v>
      </c>
      <c r="H10731" s="0" t="n">
        <v>0.01</v>
      </c>
      <c r="I10731" s="0" t="n">
        <v>0.02</v>
      </c>
      <c r="J10731" s="0" t="n">
        <v>0.1</v>
      </c>
      <c r="N10731" s="0" t="s">
        <v>74</v>
      </c>
      <c r="P10731" s="0" t="n">
        <f aca="false">IF(AND(OR(Dashboard!$B$5="All",D10731=Dashboard!$B$5),OR(Dashboard!$D$5="All",N10731=Dashboard!$D$5),OR(AND(C10731&lt;&gt;"",C10731&gt;=Dashboard!$F$5,C10731&lt;=Dashboard!$H$5),AND(C10731="",Dashboard!$F$5&lt;=1980,Dashboard!$H$5&gt;=2016))),1,0)</f>
        <v>1</v>
      </c>
      <c r="Q10731" s="0" t="n">
        <f aca="false">J10731*P10731+ROW()*0.00000001</f>
        <v>0.10010731</v>
      </c>
    </row>
    <row r="10732" customFormat="false" ht="15" hidden="false" customHeight="false" outlineLevel="0" collapsed="false">
      <c r="A10732" s="0" t="s">
        <v>4915</v>
      </c>
      <c r="B10732" s="0" t="s">
        <v>144</v>
      </c>
      <c r="C10732" s="0" t="n">
        <v>2004</v>
      </c>
      <c r="D10732" s="0" t="s">
        <v>41</v>
      </c>
      <c r="E10732" s="0" t="s">
        <v>91</v>
      </c>
      <c r="F10732" s="0" t="n">
        <v>0.07</v>
      </c>
      <c r="G10732" s="0" t="n">
        <v>0.02</v>
      </c>
      <c r="H10732" s="0" t="n">
        <v>0</v>
      </c>
      <c r="I10732" s="0" t="n">
        <v>0</v>
      </c>
      <c r="J10732" s="0" t="n">
        <v>0.1</v>
      </c>
      <c r="K10732" s="0" t="n">
        <v>79</v>
      </c>
      <c r="M10732" s="0" t="s">
        <v>36</v>
      </c>
      <c r="N10732" s="0" t="s">
        <v>66</v>
      </c>
      <c r="O10732" s="0" t="s">
        <v>37</v>
      </c>
      <c r="P10732" s="0" t="n">
        <f aca="false">IF(AND(OR(Dashboard!$B$5="All",D10732=Dashboard!$B$5),OR(Dashboard!$D$5="All",N10732=Dashboard!$D$5),OR(AND(C10732&lt;&gt;"",C10732&gt;=Dashboard!$F$5,C10732&lt;=Dashboard!$H$5),AND(C10732="",Dashboard!$F$5&lt;=1980,Dashboard!$H$5&gt;=2016))),1,0)</f>
        <v>1</v>
      </c>
      <c r="Q10732" s="0" t="n">
        <f aca="false">J10732*P10732+ROW()*0.00000001</f>
        <v>0.10010732</v>
      </c>
    </row>
    <row r="10733" customFormat="false" ht="15" hidden="false" customHeight="false" outlineLevel="0" collapsed="false">
      <c r="A10733" s="0" t="s">
        <v>7769</v>
      </c>
      <c r="B10733" s="0" t="s">
        <v>117</v>
      </c>
      <c r="C10733" s="0" t="n">
        <v>1996</v>
      </c>
      <c r="D10733" s="0" t="s">
        <v>56</v>
      </c>
      <c r="E10733" s="0" t="s">
        <v>91</v>
      </c>
      <c r="F10733" s="0" t="n">
        <v>0.05</v>
      </c>
      <c r="G10733" s="0" t="n">
        <v>0.04</v>
      </c>
      <c r="H10733" s="0" t="n">
        <v>0</v>
      </c>
      <c r="I10733" s="0" t="n">
        <v>0.01</v>
      </c>
      <c r="J10733" s="0" t="n">
        <v>0.1</v>
      </c>
      <c r="N10733" s="0" t="s">
        <v>74</v>
      </c>
      <c r="P10733" s="0" t="n">
        <f aca="false">IF(AND(OR(Dashboard!$B$5="All",D10733=Dashboard!$B$5),OR(Dashboard!$D$5="All",N10733=Dashboard!$D$5),OR(AND(C10733&lt;&gt;"",C10733&gt;=Dashboard!$F$5,C10733&lt;=Dashboard!$H$5),AND(C10733="",Dashboard!$F$5&lt;=1980,Dashboard!$H$5&gt;=2016))),1,0)</f>
        <v>1</v>
      </c>
      <c r="Q10733" s="0" t="n">
        <f aca="false">J10733*P10733+ROW()*0.00000001</f>
        <v>0.10010733</v>
      </c>
    </row>
    <row r="10734" customFormat="false" ht="15" hidden="false" customHeight="false" outlineLevel="0" collapsed="false">
      <c r="A10734" s="0" t="s">
        <v>7770</v>
      </c>
      <c r="B10734" s="0" t="s">
        <v>50</v>
      </c>
      <c r="C10734" s="0" t="n">
        <v>2008</v>
      </c>
      <c r="D10734" s="0" t="s">
        <v>58</v>
      </c>
      <c r="E10734" s="0" t="s">
        <v>3958</v>
      </c>
      <c r="F10734" s="0" t="n">
        <v>0.09</v>
      </c>
      <c r="G10734" s="0" t="n">
        <v>0</v>
      </c>
      <c r="H10734" s="0" t="n">
        <v>0</v>
      </c>
      <c r="I10734" s="0" t="n">
        <v>0.01</v>
      </c>
      <c r="J10734" s="0" t="n">
        <v>0.1</v>
      </c>
      <c r="M10734" s="0" t="s">
        <v>36</v>
      </c>
      <c r="N10734" s="0" t="s">
        <v>35</v>
      </c>
      <c r="P10734" s="0" t="n">
        <f aca="false">IF(AND(OR(Dashboard!$B$5="All",D10734=Dashboard!$B$5),OR(Dashboard!$D$5="All",N10734=Dashboard!$D$5),OR(AND(C10734&lt;&gt;"",C10734&gt;=Dashboard!$F$5,C10734&lt;=Dashboard!$H$5),AND(C10734="",Dashboard!$F$5&lt;=1980,Dashboard!$H$5&gt;=2016))),1,0)</f>
        <v>1</v>
      </c>
      <c r="Q10734" s="0" t="n">
        <f aca="false">J10734*P10734+ROW()*0.00000001</f>
        <v>0.10010734</v>
      </c>
    </row>
    <row r="10735" customFormat="false" ht="15" hidden="false" customHeight="false" outlineLevel="0" collapsed="false">
      <c r="A10735" s="0" t="s">
        <v>5801</v>
      </c>
      <c r="B10735" s="0" t="s">
        <v>70</v>
      </c>
      <c r="C10735" s="0" t="n">
        <v>2011</v>
      </c>
      <c r="D10735" s="0" t="s">
        <v>41</v>
      </c>
      <c r="E10735" s="0" t="s">
        <v>91</v>
      </c>
      <c r="F10735" s="0" t="n">
        <v>0.09</v>
      </c>
      <c r="G10735" s="0" t="n">
        <v>0</v>
      </c>
      <c r="H10735" s="0" t="n">
        <v>0</v>
      </c>
      <c r="I10735" s="0" t="n">
        <v>0.01</v>
      </c>
      <c r="J10735" s="0" t="n">
        <v>0.1</v>
      </c>
      <c r="M10735" s="0" t="s">
        <v>36</v>
      </c>
      <c r="N10735" s="0" t="s">
        <v>74</v>
      </c>
      <c r="P10735" s="0" t="n">
        <f aca="false">IF(AND(OR(Dashboard!$B$5="All",D10735=Dashboard!$B$5),OR(Dashboard!$D$5="All",N10735=Dashboard!$D$5),OR(AND(C10735&lt;&gt;"",C10735&gt;=Dashboard!$F$5,C10735&lt;=Dashboard!$H$5),AND(C10735="",Dashboard!$F$5&lt;=1980,Dashboard!$H$5&gt;=2016))),1,0)</f>
        <v>1</v>
      </c>
      <c r="Q10735" s="0" t="n">
        <f aca="false">J10735*P10735+ROW()*0.00000001</f>
        <v>0.10010735</v>
      </c>
    </row>
    <row r="10736" customFormat="false" ht="15" hidden="false" customHeight="false" outlineLevel="0" collapsed="false">
      <c r="A10736" s="0" t="s">
        <v>7771</v>
      </c>
      <c r="B10736" s="0" t="s">
        <v>851</v>
      </c>
      <c r="C10736" s="0" t="n">
        <v>2014</v>
      </c>
      <c r="D10736" s="0" t="s">
        <v>114</v>
      </c>
      <c r="E10736" s="0" t="s">
        <v>6975</v>
      </c>
      <c r="F10736" s="0" t="n">
        <v>0.05</v>
      </c>
      <c r="G10736" s="0" t="n">
        <v>0</v>
      </c>
      <c r="H10736" s="0" t="n">
        <v>0.03</v>
      </c>
      <c r="I10736" s="0" t="n">
        <v>0.02</v>
      </c>
      <c r="J10736" s="0" t="n">
        <v>0.1</v>
      </c>
      <c r="N10736" s="0" t="s">
        <v>74</v>
      </c>
      <c r="P10736" s="0" t="n">
        <f aca="false">IF(AND(OR(Dashboard!$B$5="All",D10736=Dashboard!$B$5),OR(Dashboard!$D$5="All",N10736=Dashboard!$D$5),OR(AND(C10736&lt;&gt;"",C10736&gt;=Dashboard!$F$5,C10736&lt;=Dashboard!$H$5),AND(C10736="",Dashboard!$F$5&lt;=1980,Dashboard!$H$5&gt;=2016))),1,0)</f>
        <v>1</v>
      </c>
      <c r="Q10736" s="0" t="n">
        <f aca="false">J10736*P10736+ROW()*0.00000001</f>
        <v>0.10010736</v>
      </c>
    </row>
    <row r="10737" customFormat="false" ht="15" hidden="false" customHeight="false" outlineLevel="0" collapsed="false">
      <c r="A10737" s="0" t="s">
        <v>7772</v>
      </c>
      <c r="B10737" s="0" t="s">
        <v>94</v>
      </c>
      <c r="C10737" s="0" t="n">
        <v>2014</v>
      </c>
      <c r="D10737" s="0" t="s">
        <v>46</v>
      </c>
      <c r="E10737" s="0" t="s">
        <v>2334</v>
      </c>
      <c r="F10737" s="0" t="n">
        <v>0.05</v>
      </c>
      <c r="G10737" s="0" t="n">
        <v>0.02</v>
      </c>
      <c r="H10737" s="0" t="n">
        <v>0.02</v>
      </c>
      <c r="I10737" s="0" t="n">
        <v>0.01</v>
      </c>
      <c r="J10737" s="0" t="n">
        <v>0.1</v>
      </c>
      <c r="K10737" s="0" t="n">
        <v>53</v>
      </c>
      <c r="L10737" s="0" t="n">
        <v>6</v>
      </c>
      <c r="M10737" s="0" t="s">
        <v>73</v>
      </c>
      <c r="N10737" s="0" t="s">
        <v>74</v>
      </c>
      <c r="O10737" s="0" t="s">
        <v>53</v>
      </c>
      <c r="P10737" s="0" t="n">
        <f aca="false">IF(AND(OR(Dashboard!$B$5="All",D10737=Dashboard!$B$5),OR(Dashboard!$D$5="All",N10737=Dashboard!$D$5),OR(AND(C10737&lt;&gt;"",C10737&gt;=Dashboard!$F$5,C10737&lt;=Dashboard!$H$5),AND(C10737="",Dashboard!$F$5&lt;=1980,Dashboard!$H$5&gt;=2016))),1,0)</f>
        <v>1</v>
      </c>
      <c r="Q10737" s="0" t="n">
        <f aca="false">J10737*P10737+ROW()*0.00000001</f>
        <v>0.10010737</v>
      </c>
    </row>
    <row r="10738" customFormat="false" ht="15" hidden="false" customHeight="false" outlineLevel="0" collapsed="false">
      <c r="A10738" s="0" t="s">
        <v>7033</v>
      </c>
      <c r="B10738" s="0" t="s">
        <v>64</v>
      </c>
      <c r="C10738" s="0" t="n">
        <v>2012</v>
      </c>
      <c r="D10738" s="0" t="s">
        <v>56</v>
      </c>
      <c r="E10738" s="0" t="s">
        <v>220</v>
      </c>
      <c r="F10738" s="0" t="n">
        <v>0.06</v>
      </c>
      <c r="G10738" s="0" t="n">
        <v>0.03</v>
      </c>
      <c r="H10738" s="0" t="n">
        <v>0</v>
      </c>
      <c r="I10738" s="0" t="n">
        <v>0.01</v>
      </c>
      <c r="J10738" s="0" t="n">
        <v>0.1</v>
      </c>
      <c r="K10738" s="0" t="n">
        <v>52</v>
      </c>
      <c r="L10738" s="0" t="n">
        <v>5.5</v>
      </c>
      <c r="M10738" s="0" t="s">
        <v>73</v>
      </c>
      <c r="N10738" s="0" t="s">
        <v>66</v>
      </c>
      <c r="O10738" s="0" t="s">
        <v>53</v>
      </c>
      <c r="P10738" s="0" t="n">
        <f aca="false">IF(AND(OR(Dashboard!$B$5="All",D10738=Dashboard!$B$5),OR(Dashboard!$D$5="All",N10738=Dashboard!$D$5),OR(AND(C10738&lt;&gt;"",C10738&gt;=Dashboard!$F$5,C10738&lt;=Dashboard!$H$5),AND(C10738="",Dashboard!$F$5&lt;=1980,Dashboard!$H$5&gt;=2016))),1,0)</f>
        <v>1</v>
      </c>
      <c r="Q10738" s="0" t="n">
        <f aca="false">J10738*P10738+ROW()*0.00000001</f>
        <v>0.10010738</v>
      </c>
    </row>
    <row r="10739" customFormat="false" ht="15" hidden="false" customHeight="false" outlineLevel="0" collapsed="false">
      <c r="A10739" s="0" t="s">
        <v>7773</v>
      </c>
      <c r="B10739" s="0" t="s">
        <v>76</v>
      </c>
      <c r="C10739" s="0" t="n">
        <v>2005</v>
      </c>
      <c r="D10739" s="0" t="s">
        <v>71</v>
      </c>
      <c r="E10739" s="0" t="s">
        <v>89</v>
      </c>
      <c r="F10739" s="0" t="n">
        <v>0.05</v>
      </c>
      <c r="G10739" s="0" t="n">
        <v>0.04</v>
      </c>
      <c r="H10739" s="0" t="n">
        <v>0</v>
      </c>
      <c r="I10739" s="0" t="n">
        <v>0.01</v>
      </c>
      <c r="J10739" s="0" t="n">
        <v>0.1</v>
      </c>
      <c r="K10739" s="0" t="n">
        <v>53</v>
      </c>
      <c r="M10739" s="0" t="s">
        <v>36</v>
      </c>
      <c r="N10739" s="0" t="s">
        <v>74</v>
      </c>
      <c r="O10739" s="0" t="s">
        <v>53</v>
      </c>
      <c r="P10739" s="0" t="n">
        <f aca="false">IF(AND(OR(Dashboard!$B$5="All",D10739=Dashboard!$B$5),OR(Dashboard!$D$5="All",N10739=Dashboard!$D$5),OR(AND(C10739&lt;&gt;"",C10739&gt;=Dashboard!$F$5,C10739&lt;=Dashboard!$H$5),AND(C10739="",Dashboard!$F$5&lt;=1980,Dashboard!$H$5&gt;=2016))),1,0)</f>
        <v>1</v>
      </c>
      <c r="Q10739" s="0" t="n">
        <f aca="false">J10739*P10739+ROW()*0.00000001</f>
        <v>0.10010739</v>
      </c>
    </row>
    <row r="10740" customFormat="false" ht="15" hidden="false" customHeight="false" outlineLevel="0" collapsed="false">
      <c r="A10740" s="0" t="s">
        <v>7774</v>
      </c>
      <c r="B10740" s="0" t="s">
        <v>76</v>
      </c>
      <c r="C10740" s="0" t="n">
        <v>2007</v>
      </c>
      <c r="D10740" s="0" t="s">
        <v>41</v>
      </c>
      <c r="E10740" s="0" t="s">
        <v>211</v>
      </c>
      <c r="F10740" s="0" t="n">
        <v>0.05</v>
      </c>
      <c r="G10740" s="0" t="n">
        <v>0.04</v>
      </c>
      <c r="H10740" s="0" t="n">
        <v>0</v>
      </c>
      <c r="I10740" s="0" t="n">
        <v>0.01</v>
      </c>
      <c r="J10740" s="0" t="n">
        <v>0.1</v>
      </c>
      <c r="K10740" s="0" t="n">
        <v>62</v>
      </c>
      <c r="L10740" s="0" t="n">
        <v>9.1</v>
      </c>
      <c r="M10740" s="0" t="s">
        <v>36</v>
      </c>
      <c r="N10740" s="0" t="s">
        <v>74</v>
      </c>
      <c r="O10740" s="0" t="s">
        <v>67</v>
      </c>
      <c r="P10740" s="0" t="n">
        <f aca="false">IF(AND(OR(Dashboard!$B$5="All",D10740=Dashboard!$B$5),OR(Dashboard!$D$5="All",N10740=Dashboard!$D$5),OR(AND(C10740&lt;&gt;"",C10740&gt;=Dashboard!$F$5,C10740&lt;=Dashboard!$H$5),AND(C10740="",Dashboard!$F$5&lt;=1980,Dashboard!$H$5&gt;=2016))),1,0)</f>
        <v>1</v>
      </c>
      <c r="Q10740" s="0" t="n">
        <f aca="false">J10740*P10740+ROW()*0.00000001</f>
        <v>0.1001074</v>
      </c>
    </row>
    <row r="10741" customFormat="false" ht="15" hidden="false" customHeight="false" outlineLevel="0" collapsed="false">
      <c r="A10741" s="0" t="s">
        <v>7605</v>
      </c>
      <c r="B10741" s="0" t="s">
        <v>70</v>
      </c>
      <c r="C10741" s="0" t="n">
        <v>2012</v>
      </c>
      <c r="D10741" s="0" t="s">
        <v>71</v>
      </c>
      <c r="E10741" s="0" t="s">
        <v>220</v>
      </c>
      <c r="F10741" s="0" t="n">
        <v>0.04</v>
      </c>
      <c r="G10741" s="0" t="n">
        <v>0.03</v>
      </c>
      <c r="H10741" s="0" t="n">
        <v>0.01</v>
      </c>
      <c r="I10741" s="0" t="n">
        <v>0.01</v>
      </c>
      <c r="J10741" s="0" t="n">
        <v>0.1</v>
      </c>
      <c r="K10741" s="0" t="n">
        <v>53</v>
      </c>
      <c r="L10741" s="0" t="n">
        <v>7.2</v>
      </c>
      <c r="M10741" s="0" t="s">
        <v>73</v>
      </c>
      <c r="N10741" s="0" t="s">
        <v>74</v>
      </c>
      <c r="O10741" s="0" t="s">
        <v>53</v>
      </c>
      <c r="P10741" s="0" t="n">
        <f aca="false">IF(AND(OR(Dashboard!$B$5="All",D10741=Dashboard!$B$5),OR(Dashboard!$D$5="All",N10741=Dashboard!$D$5),OR(AND(C10741&lt;&gt;"",C10741&gt;=Dashboard!$F$5,C10741&lt;=Dashboard!$H$5),AND(C10741="",Dashboard!$F$5&lt;=1980,Dashboard!$H$5&gt;=2016))),1,0)</f>
        <v>1</v>
      </c>
      <c r="Q10741" s="0" t="n">
        <f aca="false">J10741*P10741+ROW()*0.00000001</f>
        <v>0.10010741</v>
      </c>
    </row>
    <row r="10742" customFormat="false" ht="15" hidden="false" customHeight="false" outlineLevel="0" collapsed="false">
      <c r="A10742" s="0" t="s">
        <v>2744</v>
      </c>
      <c r="B10742" s="0" t="s">
        <v>64</v>
      </c>
      <c r="C10742" s="0" t="n">
        <v>2009</v>
      </c>
      <c r="D10742" s="0" t="s">
        <v>52</v>
      </c>
      <c r="E10742" s="0" t="s">
        <v>487</v>
      </c>
      <c r="F10742" s="0" t="n">
        <v>0.09</v>
      </c>
      <c r="G10742" s="0" t="n">
        <v>0</v>
      </c>
      <c r="H10742" s="0" t="n">
        <v>0</v>
      </c>
      <c r="I10742" s="0" t="n">
        <v>0.01</v>
      </c>
      <c r="J10742" s="0" t="n">
        <v>0.1</v>
      </c>
      <c r="N10742" s="0" t="s">
        <v>66</v>
      </c>
      <c r="P10742" s="0" t="n">
        <f aca="false">IF(AND(OR(Dashboard!$B$5="All",D10742=Dashboard!$B$5),OR(Dashboard!$D$5="All",N10742=Dashboard!$D$5),OR(AND(C10742&lt;&gt;"",C10742&gt;=Dashboard!$F$5,C10742&lt;=Dashboard!$H$5),AND(C10742="",Dashboard!$F$5&lt;=1980,Dashboard!$H$5&gt;=2016))),1,0)</f>
        <v>1</v>
      </c>
      <c r="Q10742" s="0" t="n">
        <f aca="false">J10742*P10742+ROW()*0.00000001</f>
        <v>0.10010742</v>
      </c>
    </row>
    <row r="10743" customFormat="false" ht="15" hidden="false" customHeight="false" outlineLevel="0" collapsed="false">
      <c r="A10743" s="0" t="s">
        <v>6489</v>
      </c>
      <c r="B10743" s="0" t="s">
        <v>97</v>
      </c>
      <c r="C10743" s="0" t="n">
        <v>2011</v>
      </c>
      <c r="D10743" s="0" t="s">
        <v>71</v>
      </c>
      <c r="E10743" s="0" t="s">
        <v>154</v>
      </c>
      <c r="F10743" s="0" t="n">
        <v>0.06</v>
      </c>
      <c r="G10743" s="0" t="n">
        <v>0.03</v>
      </c>
      <c r="H10743" s="0" t="n">
        <v>0</v>
      </c>
      <c r="I10743" s="0" t="n">
        <v>0.01</v>
      </c>
      <c r="J10743" s="0" t="n">
        <v>0.1</v>
      </c>
      <c r="K10743" s="0" t="n">
        <v>55</v>
      </c>
      <c r="L10743" s="0" t="n">
        <v>4.2</v>
      </c>
      <c r="M10743" s="0" t="s">
        <v>103</v>
      </c>
      <c r="N10743" s="0" t="s">
        <v>35</v>
      </c>
      <c r="O10743" s="0" t="s">
        <v>53</v>
      </c>
      <c r="P10743" s="0" t="n">
        <f aca="false">IF(AND(OR(Dashboard!$B$5="All",D10743=Dashboard!$B$5),OR(Dashboard!$D$5="All",N10743=Dashboard!$D$5),OR(AND(C10743&lt;&gt;"",C10743&gt;=Dashboard!$F$5,C10743&lt;=Dashboard!$H$5),AND(C10743="",Dashboard!$F$5&lt;=1980,Dashboard!$H$5&gt;=2016))),1,0)</f>
        <v>1</v>
      </c>
      <c r="Q10743" s="0" t="n">
        <f aca="false">J10743*P10743+ROW()*0.00000001</f>
        <v>0.10010743</v>
      </c>
    </row>
    <row r="10744" customFormat="false" ht="15" hidden="false" customHeight="false" outlineLevel="0" collapsed="false">
      <c r="A10744" s="0" t="s">
        <v>7775</v>
      </c>
      <c r="B10744" s="0" t="s">
        <v>117</v>
      </c>
      <c r="C10744" s="0" t="n">
        <v>1998</v>
      </c>
      <c r="D10744" s="0" t="s">
        <v>41</v>
      </c>
      <c r="E10744" s="0" t="s">
        <v>7049</v>
      </c>
      <c r="F10744" s="0" t="n">
        <v>0</v>
      </c>
      <c r="G10744" s="0" t="n">
        <v>0</v>
      </c>
      <c r="H10744" s="0" t="n">
        <v>0.09</v>
      </c>
      <c r="I10744" s="0" t="n">
        <v>0.01</v>
      </c>
      <c r="J10744" s="0" t="n">
        <v>0.1</v>
      </c>
      <c r="N10744" s="0" t="s">
        <v>74</v>
      </c>
      <c r="P10744" s="0" t="n">
        <f aca="false">IF(AND(OR(Dashboard!$B$5="All",D10744=Dashboard!$B$5),OR(Dashboard!$D$5="All",N10744=Dashboard!$D$5),OR(AND(C10744&lt;&gt;"",C10744&gt;=Dashboard!$F$5,C10744&lt;=Dashboard!$H$5),AND(C10744="",Dashboard!$F$5&lt;=1980,Dashboard!$H$5&gt;=2016))),1,0)</f>
        <v>1</v>
      </c>
      <c r="Q10744" s="0" t="n">
        <f aca="false">J10744*P10744+ROW()*0.00000001</f>
        <v>0.10010744</v>
      </c>
    </row>
    <row r="10745" customFormat="false" ht="15" hidden="false" customHeight="false" outlineLevel="0" collapsed="false">
      <c r="A10745" s="0" t="s">
        <v>7776</v>
      </c>
      <c r="B10745" s="0" t="s">
        <v>164</v>
      </c>
      <c r="C10745" s="0" t="n">
        <v>2006</v>
      </c>
      <c r="D10745" s="0" t="s">
        <v>41</v>
      </c>
      <c r="E10745" s="0" t="s">
        <v>89</v>
      </c>
      <c r="F10745" s="0" t="n">
        <v>0</v>
      </c>
      <c r="G10745" s="0" t="n">
        <v>0.02</v>
      </c>
      <c r="H10745" s="0" t="n">
        <v>0.07</v>
      </c>
      <c r="I10745" s="0" t="n">
        <v>0.01</v>
      </c>
      <c r="J10745" s="0" t="n">
        <v>0.1</v>
      </c>
      <c r="N10745" s="0" t="s">
        <v>74</v>
      </c>
      <c r="P10745" s="0" t="n">
        <f aca="false">IF(AND(OR(Dashboard!$B$5="All",D10745=Dashboard!$B$5),OR(Dashboard!$D$5="All",N10745=Dashboard!$D$5),OR(AND(C10745&lt;&gt;"",C10745&gt;=Dashboard!$F$5,C10745&lt;=Dashboard!$H$5),AND(C10745="",Dashboard!$F$5&lt;=1980,Dashboard!$H$5&gt;=2016))),1,0)</f>
        <v>1</v>
      </c>
      <c r="Q10745" s="0" t="n">
        <f aca="false">J10745*P10745+ROW()*0.00000001</f>
        <v>0.10010745</v>
      </c>
    </row>
    <row r="10746" customFormat="false" ht="15" hidden="false" customHeight="false" outlineLevel="0" collapsed="false">
      <c r="A10746" s="0" t="s">
        <v>2163</v>
      </c>
      <c r="B10746" s="0" t="s">
        <v>64</v>
      </c>
      <c r="C10746" s="0" t="n">
        <v>2015</v>
      </c>
      <c r="D10746" s="0" t="s">
        <v>34</v>
      </c>
      <c r="E10746" s="0" t="s">
        <v>220</v>
      </c>
      <c r="F10746" s="0" t="n">
        <v>0.04</v>
      </c>
      <c r="G10746" s="0" t="n">
        <v>0.05</v>
      </c>
      <c r="H10746" s="0" t="n">
        <v>0</v>
      </c>
      <c r="I10746" s="0" t="n">
        <v>0.01</v>
      </c>
      <c r="J10746" s="0" t="n">
        <v>0.1</v>
      </c>
      <c r="L10746" s="0" t="n">
        <v>7</v>
      </c>
      <c r="M10746" s="0" t="s">
        <v>36</v>
      </c>
      <c r="N10746" s="0" t="s">
        <v>66</v>
      </c>
      <c r="P10746" s="0" t="n">
        <f aca="false">IF(AND(OR(Dashboard!$B$5="All",D10746=Dashboard!$B$5),OR(Dashboard!$D$5="All",N10746=Dashboard!$D$5),OR(AND(C10746&lt;&gt;"",C10746&gt;=Dashboard!$F$5,C10746&lt;=Dashboard!$H$5),AND(C10746="",Dashboard!$F$5&lt;=1980,Dashboard!$H$5&gt;=2016))),1,0)</f>
        <v>1</v>
      </c>
      <c r="Q10746" s="0" t="n">
        <f aca="false">J10746*P10746+ROW()*0.00000001</f>
        <v>0.10010746</v>
      </c>
    </row>
    <row r="10747" customFormat="false" ht="15" hidden="false" customHeight="false" outlineLevel="0" collapsed="false">
      <c r="A10747" s="0" t="s">
        <v>7777</v>
      </c>
      <c r="B10747" s="0" t="s">
        <v>78</v>
      </c>
      <c r="C10747" s="0" t="n">
        <v>1995</v>
      </c>
      <c r="D10747" s="0" t="s">
        <v>34</v>
      </c>
      <c r="E10747" s="0" t="s">
        <v>7778</v>
      </c>
      <c r="F10747" s="0" t="n">
        <v>0</v>
      </c>
      <c r="G10747" s="0" t="n">
        <v>0</v>
      </c>
      <c r="H10747" s="0" t="n">
        <v>0.1</v>
      </c>
      <c r="I10747" s="0" t="n">
        <v>0</v>
      </c>
      <c r="J10747" s="0" t="n">
        <v>0.1</v>
      </c>
      <c r="N10747" s="0" t="s">
        <v>35</v>
      </c>
      <c r="P10747" s="0" t="n">
        <f aca="false">IF(AND(OR(Dashboard!$B$5="All",D10747=Dashboard!$B$5),OR(Dashboard!$D$5="All",N10747=Dashboard!$D$5),OR(AND(C10747&lt;&gt;"",C10747&gt;=Dashboard!$F$5,C10747&lt;=Dashboard!$H$5),AND(C10747="",Dashboard!$F$5&lt;=1980,Dashboard!$H$5&gt;=2016))),1,0)</f>
        <v>1</v>
      </c>
      <c r="Q10747" s="0" t="n">
        <f aca="false">J10747*P10747+ROW()*0.00000001</f>
        <v>0.10010747</v>
      </c>
    </row>
    <row r="10748" customFormat="false" ht="15" hidden="false" customHeight="false" outlineLevel="0" collapsed="false">
      <c r="A10748" s="0" t="s">
        <v>7779</v>
      </c>
      <c r="B10748" s="0" t="s">
        <v>97</v>
      </c>
      <c r="C10748" s="0" t="n">
        <v>2011</v>
      </c>
      <c r="D10748" s="0" t="s">
        <v>16</v>
      </c>
      <c r="E10748" s="0" t="s">
        <v>124</v>
      </c>
      <c r="F10748" s="0" t="n">
        <v>0.05</v>
      </c>
      <c r="G10748" s="0" t="n">
        <v>0.04</v>
      </c>
      <c r="H10748" s="0" t="n">
        <v>0</v>
      </c>
      <c r="I10748" s="0" t="n">
        <v>0.01</v>
      </c>
      <c r="J10748" s="0" t="n">
        <v>0.1</v>
      </c>
      <c r="K10748" s="0" t="n">
        <v>51</v>
      </c>
      <c r="L10748" s="0" t="n">
        <v>5.9</v>
      </c>
      <c r="M10748" s="0" t="s">
        <v>36</v>
      </c>
      <c r="N10748" s="0" t="s">
        <v>35</v>
      </c>
      <c r="O10748" s="0" t="s">
        <v>53</v>
      </c>
      <c r="P10748" s="0" t="n">
        <f aca="false">IF(AND(OR(Dashboard!$B$5="All",D10748=Dashboard!$B$5),OR(Dashboard!$D$5="All",N10748=Dashboard!$D$5),OR(AND(C10748&lt;&gt;"",C10748&gt;=Dashboard!$F$5,C10748&lt;=Dashboard!$H$5),AND(C10748="",Dashboard!$F$5&lt;=1980,Dashboard!$H$5&gt;=2016))),1,0)</f>
        <v>1</v>
      </c>
      <c r="Q10748" s="0" t="n">
        <f aca="false">J10748*P10748+ROW()*0.00000001</f>
        <v>0.10010748</v>
      </c>
    </row>
    <row r="10749" customFormat="false" ht="15" hidden="false" customHeight="false" outlineLevel="0" collapsed="false">
      <c r="A10749" s="0" t="s">
        <v>7780</v>
      </c>
      <c r="B10749" s="0" t="s">
        <v>85</v>
      </c>
      <c r="C10749" s="0" t="n">
        <v>2004</v>
      </c>
      <c r="D10749" s="0" t="s">
        <v>16</v>
      </c>
      <c r="E10749" s="0" t="s">
        <v>35</v>
      </c>
      <c r="F10749" s="0" t="n">
        <v>0</v>
      </c>
      <c r="G10749" s="0" t="n">
        <v>0</v>
      </c>
      <c r="H10749" s="0" t="n">
        <v>0.09</v>
      </c>
      <c r="I10749" s="0" t="n">
        <v>0</v>
      </c>
      <c r="J10749" s="0" t="n">
        <v>0.1</v>
      </c>
      <c r="N10749" s="0" t="s">
        <v>35</v>
      </c>
      <c r="P10749" s="0" t="n">
        <f aca="false">IF(AND(OR(Dashboard!$B$5="All",D10749=Dashboard!$B$5),OR(Dashboard!$D$5="All",N10749=Dashboard!$D$5),OR(AND(C10749&lt;&gt;"",C10749&gt;=Dashboard!$F$5,C10749&lt;=Dashboard!$H$5),AND(C10749="",Dashboard!$F$5&lt;=1980,Dashboard!$H$5&gt;=2016))),1,0)</f>
        <v>1</v>
      </c>
      <c r="Q10749" s="0" t="n">
        <f aca="false">J10749*P10749+ROW()*0.00000001</f>
        <v>0.10010749</v>
      </c>
    </row>
    <row r="10750" customFormat="false" ht="15" hidden="false" customHeight="false" outlineLevel="0" collapsed="false">
      <c r="A10750" s="0" t="s">
        <v>6668</v>
      </c>
      <c r="B10750" s="0" t="s">
        <v>64</v>
      </c>
      <c r="C10750" s="0" t="n">
        <v>2011</v>
      </c>
      <c r="D10750" s="0" t="s">
        <v>41</v>
      </c>
      <c r="E10750" s="0" t="s">
        <v>1002</v>
      </c>
      <c r="F10750" s="0" t="n">
        <v>0.07</v>
      </c>
      <c r="G10750" s="0" t="n">
        <v>0.02</v>
      </c>
      <c r="H10750" s="0" t="n">
        <v>0</v>
      </c>
      <c r="I10750" s="0" t="n">
        <v>0.01</v>
      </c>
      <c r="J10750" s="0" t="n">
        <v>0.1</v>
      </c>
      <c r="M10750" s="0" t="s">
        <v>36</v>
      </c>
      <c r="N10750" s="0" t="s">
        <v>66</v>
      </c>
      <c r="P10750" s="0" t="n">
        <f aca="false">IF(AND(OR(Dashboard!$B$5="All",D10750=Dashboard!$B$5),OR(Dashboard!$D$5="All",N10750=Dashboard!$D$5),OR(AND(C10750&lt;&gt;"",C10750&gt;=Dashboard!$F$5,C10750&lt;=Dashboard!$H$5),AND(C10750="",Dashboard!$F$5&lt;=1980,Dashboard!$H$5&gt;=2016))),1,0)</f>
        <v>1</v>
      </c>
      <c r="Q10750" s="0" t="n">
        <f aca="false">J10750*P10750+ROW()*0.00000001</f>
        <v>0.1001075</v>
      </c>
    </row>
    <row r="10751" customFormat="false" ht="15" hidden="false" customHeight="false" outlineLevel="0" collapsed="false">
      <c r="A10751" s="0" t="s">
        <v>4768</v>
      </c>
      <c r="B10751" s="0" t="s">
        <v>144</v>
      </c>
      <c r="C10751" s="0" t="n">
        <v>2002</v>
      </c>
      <c r="D10751" s="0" t="s">
        <v>56</v>
      </c>
      <c r="E10751" s="0" t="s">
        <v>3332</v>
      </c>
      <c r="F10751" s="0" t="n">
        <v>0.07</v>
      </c>
      <c r="G10751" s="0" t="n">
        <v>0.02</v>
      </c>
      <c r="H10751" s="0" t="n">
        <v>0</v>
      </c>
      <c r="I10751" s="0" t="n">
        <v>0</v>
      </c>
      <c r="J10751" s="0" t="n">
        <v>0.1</v>
      </c>
      <c r="K10751" s="0" t="n">
        <v>54</v>
      </c>
      <c r="M10751" s="0" t="s">
        <v>73</v>
      </c>
      <c r="N10751" s="0" t="s">
        <v>66</v>
      </c>
      <c r="O10751" s="0" t="s">
        <v>53</v>
      </c>
      <c r="P10751" s="0" t="n">
        <f aca="false">IF(AND(OR(Dashboard!$B$5="All",D10751=Dashboard!$B$5),OR(Dashboard!$D$5="All",N10751=Dashboard!$D$5),OR(AND(C10751&lt;&gt;"",C10751&gt;=Dashboard!$F$5,C10751&lt;=Dashboard!$H$5),AND(C10751="",Dashboard!$F$5&lt;=1980,Dashboard!$H$5&gt;=2016))),1,0)</f>
        <v>1</v>
      </c>
      <c r="Q10751" s="0" t="n">
        <f aca="false">J10751*P10751+ROW()*0.00000001</f>
        <v>0.10010751</v>
      </c>
    </row>
    <row r="10752" customFormat="false" ht="15" hidden="false" customHeight="false" outlineLevel="0" collapsed="false">
      <c r="A10752" s="0" t="s">
        <v>7781</v>
      </c>
      <c r="B10752" s="0" t="s">
        <v>117</v>
      </c>
      <c r="C10752" s="0" t="n">
        <v>1997</v>
      </c>
      <c r="D10752" s="0" t="s">
        <v>56</v>
      </c>
      <c r="E10752" s="0" t="s">
        <v>7782</v>
      </c>
      <c r="F10752" s="0" t="n">
        <v>0.05</v>
      </c>
      <c r="G10752" s="0" t="n">
        <v>0.04</v>
      </c>
      <c r="H10752" s="0" t="n">
        <v>0</v>
      </c>
      <c r="I10752" s="0" t="n">
        <v>0.01</v>
      </c>
      <c r="J10752" s="0" t="n">
        <v>0.1</v>
      </c>
      <c r="N10752" s="0" t="s">
        <v>74</v>
      </c>
      <c r="P10752" s="0" t="n">
        <f aca="false">IF(AND(OR(Dashboard!$B$5="All",D10752=Dashboard!$B$5),OR(Dashboard!$D$5="All",N10752=Dashboard!$D$5),OR(AND(C10752&lt;&gt;"",C10752&gt;=Dashboard!$F$5,C10752&lt;=Dashboard!$H$5),AND(C10752="",Dashboard!$F$5&lt;=1980,Dashboard!$H$5&gt;=2016))),1,0)</f>
        <v>1</v>
      </c>
      <c r="Q10752" s="0" t="n">
        <f aca="false">J10752*P10752+ROW()*0.00000001</f>
        <v>0.10010752</v>
      </c>
    </row>
    <row r="10753" customFormat="false" ht="15" hidden="false" customHeight="false" outlineLevel="0" collapsed="false">
      <c r="A10753" s="0" t="s">
        <v>3618</v>
      </c>
      <c r="B10753" s="0" t="s">
        <v>152</v>
      </c>
      <c r="C10753" s="0" t="n">
        <v>2014</v>
      </c>
      <c r="D10753" s="0" t="s">
        <v>41</v>
      </c>
      <c r="E10753" s="0" t="s">
        <v>547</v>
      </c>
      <c r="F10753" s="0" t="n">
        <v>0</v>
      </c>
      <c r="G10753" s="0" t="n">
        <v>0.09</v>
      </c>
      <c r="H10753" s="0" t="n">
        <v>0</v>
      </c>
      <c r="I10753" s="0" t="n">
        <v>0.01</v>
      </c>
      <c r="J10753" s="0" t="n">
        <v>0.1</v>
      </c>
      <c r="K10753" s="0" t="n">
        <v>61</v>
      </c>
      <c r="L10753" s="0" t="n">
        <v>4.8</v>
      </c>
      <c r="M10753" s="0" t="s">
        <v>36</v>
      </c>
      <c r="N10753" s="0" t="s">
        <v>152</v>
      </c>
      <c r="O10753" s="0" t="s">
        <v>67</v>
      </c>
      <c r="P10753" s="0" t="n">
        <f aca="false">IF(AND(OR(Dashboard!$B$5="All",D10753=Dashboard!$B$5),OR(Dashboard!$D$5="All",N10753=Dashboard!$D$5),OR(AND(C10753&lt;&gt;"",C10753&gt;=Dashboard!$F$5,C10753&lt;=Dashboard!$H$5),AND(C10753="",Dashboard!$F$5&lt;=1980,Dashboard!$H$5&gt;=2016))),1,0)</f>
        <v>1</v>
      </c>
      <c r="Q10753" s="0" t="n">
        <f aca="false">J10753*P10753+ROW()*0.00000001</f>
        <v>0.10010753</v>
      </c>
    </row>
    <row r="10754" customFormat="false" ht="15" hidden="false" customHeight="false" outlineLevel="0" collapsed="false">
      <c r="A10754" s="0" t="s">
        <v>7783</v>
      </c>
      <c r="B10754" s="0" t="s">
        <v>33</v>
      </c>
      <c r="C10754" s="0" t="n">
        <v>2008</v>
      </c>
      <c r="D10754" s="0" t="s">
        <v>34</v>
      </c>
      <c r="E10754" s="0" t="s">
        <v>1013</v>
      </c>
      <c r="F10754" s="0" t="n">
        <v>0.09</v>
      </c>
      <c r="G10754" s="0" t="n">
        <v>0</v>
      </c>
      <c r="H10754" s="0" t="n">
        <v>0</v>
      </c>
      <c r="I10754" s="0" t="n">
        <v>0.01</v>
      </c>
      <c r="J10754" s="0" t="n">
        <v>0.1</v>
      </c>
      <c r="N10754" s="0" t="s">
        <v>35</v>
      </c>
      <c r="P10754" s="0" t="n">
        <f aca="false">IF(AND(OR(Dashboard!$B$5="All",D10754=Dashboard!$B$5),OR(Dashboard!$D$5="All",N10754=Dashboard!$D$5),OR(AND(C10754&lt;&gt;"",C10754&gt;=Dashboard!$F$5,C10754&lt;=Dashboard!$H$5),AND(C10754="",Dashboard!$F$5&lt;=1980,Dashboard!$H$5&gt;=2016))),1,0)</f>
        <v>1</v>
      </c>
      <c r="Q10754" s="0" t="n">
        <f aca="false">J10754*P10754+ROW()*0.00000001</f>
        <v>0.10010754</v>
      </c>
    </row>
    <row r="10755" customFormat="false" ht="15" hidden="false" customHeight="false" outlineLevel="0" collapsed="false">
      <c r="A10755" s="0" t="s">
        <v>7784</v>
      </c>
      <c r="B10755" s="0" t="s">
        <v>50</v>
      </c>
      <c r="C10755" s="0" t="n">
        <v>2009</v>
      </c>
      <c r="D10755" s="0" t="s">
        <v>48</v>
      </c>
      <c r="E10755" s="0" t="s">
        <v>1259</v>
      </c>
      <c r="F10755" s="0" t="n">
        <v>0.08</v>
      </c>
      <c r="G10755" s="0" t="n">
        <v>0</v>
      </c>
      <c r="H10755" s="0" t="n">
        <v>0</v>
      </c>
      <c r="I10755" s="0" t="n">
        <v>0.01</v>
      </c>
      <c r="J10755" s="0" t="n">
        <v>0.1</v>
      </c>
      <c r="K10755" s="0" t="n">
        <v>72</v>
      </c>
      <c r="L10755" s="0" t="n">
        <v>6.8</v>
      </c>
      <c r="M10755" s="0" t="s">
        <v>36</v>
      </c>
      <c r="N10755" s="0" t="s">
        <v>35</v>
      </c>
      <c r="O10755" s="0" t="s">
        <v>37</v>
      </c>
      <c r="P10755" s="0" t="n">
        <f aca="false">IF(AND(OR(Dashboard!$B$5="All",D10755=Dashboard!$B$5),OR(Dashboard!$D$5="All",N10755=Dashboard!$D$5),OR(AND(C10755&lt;&gt;"",C10755&gt;=Dashboard!$F$5,C10755&lt;=Dashboard!$H$5),AND(C10755="",Dashboard!$F$5&lt;=1980,Dashboard!$H$5&gt;=2016))),1,0)</f>
        <v>1</v>
      </c>
      <c r="Q10755" s="0" t="n">
        <f aca="false">J10755*P10755+ROW()*0.00000001</f>
        <v>0.10010755</v>
      </c>
    </row>
    <row r="10756" customFormat="false" ht="15" hidden="false" customHeight="false" outlineLevel="0" collapsed="false">
      <c r="A10756" s="0" t="s">
        <v>4101</v>
      </c>
      <c r="B10756" s="0" t="s">
        <v>184</v>
      </c>
      <c r="C10756" s="0" t="n">
        <v>2013</v>
      </c>
      <c r="D10756" s="0" t="s">
        <v>246</v>
      </c>
      <c r="E10756" s="0" t="s">
        <v>91</v>
      </c>
      <c r="F10756" s="0" t="n">
        <v>0.05</v>
      </c>
      <c r="G10756" s="0" t="n">
        <v>0.04</v>
      </c>
      <c r="H10756" s="0" t="n">
        <v>0</v>
      </c>
      <c r="I10756" s="0" t="n">
        <v>0.01</v>
      </c>
      <c r="J10756" s="0" t="n">
        <v>0.1</v>
      </c>
      <c r="L10756" s="0" t="n">
        <v>6.8</v>
      </c>
      <c r="M10756" s="0" t="s">
        <v>36</v>
      </c>
      <c r="N10756" s="0" t="s">
        <v>35</v>
      </c>
      <c r="P10756" s="0" t="n">
        <f aca="false">IF(AND(OR(Dashboard!$B$5="All",D10756=Dashboard!$B$5),OR(Dashboard!$D$5="All",N10756=Dashboard!$D$5),OR(AND(C10756&lt;&gt;"",C10756&gt;=Dashboard!$F$5,C10756&lt;=Dashboard!$H$5),AND(C10756="",Dashboard!$F$5&lt;=1980,Dashboard!$H$5&gt;=2016))),1,0)</f>
        <v>1</v>
      </c>
      <c r="Q10756" s="0" t="n">
        <f aca="false">J10756*P10756+ROW()*0.00000001</f>
        <v>0.10010756</v>
      </c>
    </row>
    <row r="10757" customFormat="false" ht="15" hidden="false" customHeight="false" outlineLevel="0" collapsed="false">
      <c r="A10757" s="0" t="s">
        <v>7785</v>
      </c>
      <c r="B10757" s="0" t="s">
        <v>50</v>
      </c>
      <c r="C10757" s="0" t="n">
        <v>2009</v>
      </c>
      <c r="D10757" s="0" t="s">
        <v>58</v>
      </c>
      <c r="E10757" s="0" t="s">
        <v>124</v>
      </c>
      <c r="F10757" s="0" t="n">
        <v>0.09</v>
      </c>
      <c r="G10757" s="0" t="n">
        <v>0</v>
      </c>
      <c r="H10757" s="0" t="n">
        <v>0</v>
      </c>
      <c r="I10757" s="0" t="n">
        <v>0.01</v>
      </c>
      <c r="J10757" s="0" t="n">
        <v>0.1</v>
      </c>
      <c r="M10757" s="0" t="s">
        <v>36</v>
      </c>
      <c r="N10757" s="0" t="s">
        <v>35</v>
      </c>
      <c r="P10757" s="0" t="n">
        <f aca="false">IF(AND(OR(Dashboard!$B$5="All",D10757=Dashboard!$B$5),OR(Dashboard!$D$5="All",N10757=Dashboard!$D$5),OR(AND(C10757&lt;&gt;"",C10757&gt;=Dashboard!$F$5,C10757&lt;=Dashboard!$H$5),AND(C10757="",Dashboard!$F$5&lt;=1980,Dashboard!$H$5&gt;=2016))),1,0)</f>
        <v>1</v>
      </c>
      <c r="Q10757" s="0" t="n">
        <f aca="false">J10757*P10757+ROW()*0.00000001</f>
        <v>0.10010757</v>
      </c>
    </row>
    <row r="10758" customFormat="false" ht="15" hidden="false" customHeight="false" outlineLevel="0" collapsed="false">
      <c r="A10758" s="0" t="s">
        <v>7786</v>
      </c>
      <c r="B10758" s="0" t="s">
        <v>50</v>
      </c>
      <c r="C10758" s="0" t="n">
        <v>2009</v>
      </c>
      <c r="D10758" s="0" t="s">
        <v>46</v>
      </c>
      <c r="E10758" s="0" t="s">
        <v>328</v>
      </c>
      <c r="F10758" s="0" t="n">
        <v>0.06</v>
      </c>
      <c r="G10758" s="0" t="n">
        <v>0</v>
      </c>
      <c r="H10758" s="0" t="n">
        <v>0.03</v>
      </c>
      <c r="I10758" s="0" t="n">
        <v>0</v>
      </c>
      <c r="J10758" s="0" t="n">
        <v>0.1</v>
      </c>
      <c r="K10758" s="0" t="n">
        <v>63</v>
      </c>
      <c r="L10758" s="0" t="n">
        <v>6.6</v>
      </c>
      <c r="M10758" s="0" t="s">
        <v>125</v>
      </c>
      <c r="N10758" s="0" t="s">
        <v>35</v>
      </c>
      <c r="O10758" s="0" t="s">
        <v>67</v>
      </c>
      <c r="P10758" s="0" t="n">
        <f aca="false">IF(AND(OR(Dashboard!$B$5="All",D10758=Dashboard!$B$5),OR(Dashboard!$D$5="All",N10758=Dashboard!$D$5),OR(AND(C10758&lt;&gt;"",C10758&gt;=Dashboard!$F$5,C10758&lt;=Dashboard!$H$5),AND(C10758="",Dashboard!$F$5&lt;=1980,Dashboard!$H$5&gt;=2016))),1,0)</f>
        <v>1</v>
      </c>
      <c r="Q10758" s="0" t="n">
        <f aca="false">J10758*P10758+ROW()*0.00000001</f>
        <v>0.10010758</v>
      </c>
    </row>
    <row r="10759" customFormat="false" ht="15" hidden="false" customHeight="false" outlineLevel="0" collapsed="false">
      <c r="A10759" s="0" t="s">
        <v>6960</v>
      </c>
      <c r="B10759" s="0" t="s">
        <v>50</v>
      </c>
      <c r="C10759" s="0" t="n">
        <v>2006</v>
      </c>
      <c r="D10759" s="0" t="s">
        <v>71</v>
      </c>
      <c r="E10759" s="0" t="s">
        <v>124</v>
      </c>
      <c r="F10759" s="0" t="n">
        <v>0.08</v>
      </c>
      <c r="G10759" s="0" t="n">
        <v>0.01</v>
      </c>
      <c r="H10759" s="0" t="n">
        <v>0</v>
      </c>
      <c r="I10759" s="0" t="n">
        <v>0.01</v>
      </c>
      <c r="J10759" s="0" t="n">
        <v>0.1</v>
      </c>
      <c r="K10759" s="0" t="n">
        <v>57</v>
      </c>
      <c r="M10759" s="0" t="s">
        <v>125</v>
      </c>
      <c r="N10759" s="0" t="s">
        <v>35</v>
      </c>
      <c r="O10759" s="0" t="s">
        <v>53</v>
      </c>
      <c r="P10759" s="0" t="n">
        <f aca="false">IF(AND(OR(Dashboard!$B$5="All",D10759=Dashboard!$B$5),OR(Dashboard!$D$5="All",N10759=Dashboard!$D$5),OR(AND(C10759&lt;&gt;"",C10759&gt;=Dashboard!$F$5,C10759&lt;=Dashboard!$H$5),AND(C10759="",Dashboard!$F$5&lt;=1980,Dashboard!$H$5&gt;=2016))),1,0)</f>
        <v>1</v>
      </c>
      <c r="Q10759" s="0" t="n">
        <f aca="false">J10759*P10759+ROW()*0.00000001</f>
        <v>0.10010759</v>
      </c>
    </row>
    <row r="10760" customFormat="false" ht="15" hidden="false" customHeight="false" outlineLevel="0" collapsed="false">
      <c r="A10760" s="0" t="s">
        <v>7787</v>
      </c>
      <c r="B10760" s="0" t="s">
        <v>76</v>
      </c>
      <c r="C10760" s="0" t="n">
        <v>2007</v>
      </c>
      <c r="D10760" s="0" t="s">
        <v>46</v>
      </c>
      <c r="E10760" s="0" t="s">
        <v>154</v>
      </c>
      <c r="F10760" s="0" t="n">
        <v>0</v>
      </c>
      <c r="G10760" s="0" t="n">
        <v>0</v>
      </c>
      <c r="H10760" s="0" t="n">
        <v>0.1</v>
      </c>
      <c r="I10760" s="0" t="n">
        <v>0</v>
      </c>
      <c r="J10760" s="0" t="n">
        <v>0.1</v>
      </c>
      <c r="K10760" s="0" t="n">
        <v>64</v>
      </c>
      <c r="L10760" s="0" t="n">
        <v>7.3</v>
      </c>
      <c r="M10760" s="0" t="s">
        <v>125</v>
      </c>
      <c r="N10760" s="0" t="s">
        <v>74</v>
      </c>
      <c r="O10760" s="0" t="s">
        <v>67</v>
      </c>
      <c r="P10760" s="0" t="n">
        <f aca="false">IF(AND(OR(Dashboard!$B$5="All",D10760=Dashboard!$B$5),OR(Dashboard!$D$5="All",N10760=Dashboard!$D$5),OR(AND(C10760&lt;&gt;"",C10760&gt;=Dashboard!$F$5,C10760&lt;=Dashboard!$H$5),AND(C10760="",Dashboard!$F$5&lt;=1980,Dashboard!$H$5&gt;=2016))),1,0)</f>
        <v>1</v>
      </c>
      <c r="Q10760" s="0" t="n">
        <f aca="false">J10760*P10760+ROW()*0.00000001</f>
        <v>0.1001076</v>
      </c>
    </row>
    <row r="10761" customFormat="false" ht="15" hidden="false" customHeight="false" outlineLevel="0" collapsed="false">
      <c r="A10761" s="0" t="s">
        <v>7788</v>
      </c>
      <c r="B10761" s="0" t="s">
        <v>117</v>
      </c>
      <c r="C10761" s="0" t="n">
        <v>1996</v>
      </c>
      <c r="D10761" s="0" t="s">
        <v>102</v>
      </c>
      <c r="E10761" s="0" t="s">
        <v>7789</v>
      </c>
      <c r="F10761" s="0" t="n">
        <v>0</v>
      </c>
      <c r="G10761" s="0" t="n">
        <v>0</v>
      </c>
      <c r="H10761" s="0" t="n">
        <v>0.09</v>
      </c>
      <c r="I10761" s="0" t="n">
        <v>0.01</v>
      </c>
      <c r="J10761" s="0" t="n">
        <v>0.1</v>
      </c>
      <c r="N10761" s="0" t="s">
        <v>74</v>
      </c>
      <c r="P10761" s="0" t="n">
        <f aca="false">IF(AND(OR(Dashboard!$B$5="All",D10761=Dashboard!$B$5),OR(Dashboard!$D$5="All",N10761=Dashboard!$D$5),OR(AND(C10761&lt;&gt;"",C10761&gt;=Dashboard!$F$5,C10761&lt;=Dashboard!$H$5),AND(C10761="",Dashboard!$F$5&lt;=1980,Dashboard!$H$5&gt;=2016))),1,0)</f>
        <v>1</v>
      </c>
      <c r="Q10761" s="0" t="n">
        <f aca="false">J10761*P10761+ROW()*0.00000001</f>
        <v>0.10010761</v>
      </c>
    </row>
    <row r="10762" customFormat="false" ht="15" hidden="false" customHeight="false" outlineLevel="0" collapsed="false">
      <c r="A10762" s="0" t="s">
        <v>3704</v>
      </c>
      <c r="B10762" s="0" t="s">
        <v>50</v>
      </c>
      <c r="C10762" s="0" t="n">
        <v>2010</v>
      </c>
      <c r="D10762" s="0" t="s">
        <v>34</v>
      </c>
      <c r="E10762" s="0" t="s">
        <v>91</v>
      </c>
      <c r="F10762" s="0" t="n">
        <v>0.09</v>
      </c>
      <c r="G10762" s="0" t="n">
        <v>0</v>
      </c>
      <c r="H10762" s="0" t="n">
        <v>0</v>
      </c>
      <c r="I10762" s="0" t="n">
        <v>0.01</v>
      </c>
      <c r="J10762" s="0" t="n">
        <v>0.1</v>
      </c>
      <c r="M10762" s="0" t="s">
        <v>36</v>
      </c>
      <c r="N10762" s="0" t="s">
        <v>35</v>
      </c>
      <c r="P10762" s="0" t="n">
        <f aca="false">IF(AND(OR(Dashboard!$B$5="All",D10762=Dashboard!$B$5),OR(Dashboard!$D$5="All",N10762=Dashboard!$D$5),OR(AND(C10762&lt;&gt;"",C10762&gt;=Dashboard!$F$5,C10762&lt;=Dashboard!$H$5),AND(C10762="",Dashboard!$F$5&lt;=1980,Dashboard!$H$5&gt;=2016))),1,0)</f>
        <v>1</v>
      </c>
      <c r="Q10762" s="0" t="n">
        <f aca="false">J10762*P10762+ROW()*0.00000001</f>
        <v>0.10010762</v>
      </c>
    </row>
    <row r="10763" customFormat="false" ht="15" hidden="false" customHeight="false" outlineLevel="0" collapsed="false">
      <c r="A10763" s="0" t="s">
        <v>7790</v>
      </c>
      <c r="B10763" s="0" t="s">
        <v>117</v>
      </c>
      <c r="C10763" s="0" t="n">
        <v>1998</v>
      </c>
      <c r="D10763" s="0" t="s">
        <v>46</v>
      </c>
      <c r="E10763" s="0" t="s">
        <v>4680</v>
      </c>
      <c r="F10763" s="0" t="n">
        <v>0.01</v>
      </c>
      <c r="G10763" s="0" t="n">
        <v>0.01</v>
      </c>
      <c r="H10763" s="0" t="n">
        <v>0.07</v>
      </c>
      <c r="I10763" s="0" t="n">
        <v>0.01</v>
      </c>
      <c r="J10763" s="0" t="n">
        <v>0.1</v>
      </c>
      <c r="N10763" s="0" t="s">
        <v>74</v>
      </c>
      <c r="P10763" s="0" t="n">
        <f aca="false">IF(AND(OR(Dashboard!$B$5="All",D10763=Dashboard!$B$5),OR(Dashboard!$D$5="All",N10763=Dashboard!$D$5),OR(AND(C10763&lt;&gt;"",C10763&gt;=Dashboard!$F$5,C10763&lt;=Dashboard!$H$5),AND(C10763="",Dashboard!$F$5&lt;=1980,Dashboard!$H$5&gt;=2016))),1,0)</f>
        <v>1</v>
      </c>
      <c r="Q10763" s="0" t="n">
        <f aca="false">J10763*P10763+ROW()*0.00000001</f>
        <v>0.10010763</v>
      </c>
    </row>
    <row r="10764" customFormat="false" ht="15" hidden="false" customHeight="false" outlineLevel="0" collapsed="false">
      <c r="A10764" s="0" t="s">
        <v>7791</v>
      </c>
      <c r="B10764" s="0" t="s">
        <v>50</v>
      </c>
      <c r="C10764" s="0" t="n">
        <v>2006</v>
      </c>
      <c r="D10764" s="0" t="s">
        <v>46</v>
      </c>
      <c r="E10764" s="0" t="s">
        <v>328</v>
      </c>
      <c r="F10764" s="0" t="n">
        <v>0.09</v>
      </c>
      <c r="G10764" s="0" t="n">
        <v>0</v>
      </c>
      <c r="H10764" s="0" t="n">
        <v>0</v>
      </c>
      <c r="I10764" s="0" t="n">
        <v>0.01</v>
      </c>
      <c r="J10764" s="0" t="n">
        <v>0.1</v>
      </c>
      <c r="K10764" s="0" t="n">
        <v>71</v>
      </c>
      <c r="L10764" s="0" t="n">
        <v>7.6</v>
      </c>
      <c r="M10764" s="0" t="s">
        <v>125</v>
      </c>
      <c r="N10764" s="0" t="s">
        <v>35</v>
      </c>
      <c r="O10764" s="0" t="s">
        <v>37</v>
      </c>
      <c r="P10764" s="0" t="n">
        <f aca="false">IF(AND(OR(Dashboard!$B$5="All",D10764=Dashboard!$B$5),OR(Dashboard!$D$5="All",N10764=Dashboard!$D$5),OR(AND(C10764&lt;&gt;"",C10764&gt;=Dashboard!$F$5,C10764&lt;=Dashboard!$H$5),AND(C10764="",Dashboard!$F$5&lt;=1980,Dashboard!$H$5&gt;=2016))),1,0)</f>
        <v>1</v>
      </c>
      <c r="Q10764" s="0" t="n">
        <f aca="false">J10764*P10764+ROW()*0.00000001</f>
        <v>0.10010764</v>
      </c>
    </row>
    <row r="10765" customFormat="false" ht="15" hidden="false" customHeight="false" outlineLevel="0" collapsed="false">
      <c r="A10765" s="0" t="s">
        <v>7792</v>
      </c>
      <c r="B10765" s="0" t="s">
        <v>50</v>
      </c>
      <c r="D10765" s="0" t="s">
        <v>46</v>
      </c>
      <c r="E10765" s="0" t="s">
        <v>520</v>
      </c>
      <c r="F10765" s="0" t="n">
        <v>0</v>
      </c>
      <c r="G10765" s="0" t="n">
        <v>0</v>
      </c>
      <c r="H10765" s="0" t="n">
        <v>0.1</v>
      </c>
      <c r="I10765" s="0" t="n">
        <v>0</v>
      </c>
      <c r="J10765" s="0" t="n">
        <v>0.1</v>
      </c>
      <c r="N10765" s="0" t="s">
        <v>35</v>
      </c>
      <c r="P10765" s="0" t="n">
        <f aca="false">IF(AND(OR(Dashboard!$B$5="All",D10765=Dashboard!$B$5),OR(Dashboard!$D$5="All",N10765=Dashboard!$D$5),OR(AND(C10765&lt;&gt;"",C10765&gt;=Dashboard!$F$5,C10765&lt;=Dashboard!$H$5),AND(C10765="",Dashboard!$F$5&lt;=1980,Dashboard!$H$5&gt;=2016))),1,0)</f>
        <v>1</v>
      </c>
      <c r="Q10765" s="0" t="n">
        <f aca="false">J10765*P10765+ROW()*0.00000001</f>
        <v>0.10010765</v>
      </c>
    </row>
    <row r="10766" customFormat="false" ht="15" hidden="false" customHeight="false" outlineLevel="0" collapsed="false">
      <c r="A10766" s="0" t="s">
        <v>1969</v>
      </c>
      <c r="B10766" s="0" t="s">
        <v>64</v>
      </c>
      <c r="C10766" s="0" t="n">
        <v>2007</v>
      </c>
      <c r="D10766" s="0" t="s">
        <v>114</v>
      </c>
      <c r="E10766" s="0" t="s">
        <v>124</v>
      </c>
      <c r="F10766" s="0" t="n">
        <v>0.07</v>
      </c>
      <c r="G10766" s="0" t="n">
        <v>0.02</v>
      </c>
      <c r="H10766" s="0" t="n">
        <v>0</v>
      </c>
      <c r="I10766" s="0" t="n">
        <v>0.01</v>
      </c>
      <c r="J10766" s="0" t="n">
        <v>0.1</v>
      </c>
      <c r="N10766" s="0" t="s">
        <v>66</v>
      </c>
      <c r="P10766" s="0" t="n">
        <f aca="false">IF(AND(OR(Dashboard!$B$5="All",D10766=Dashboard!$B$5),OR(Dashboard!$D$5="All",N10766=Dashboard!$D$5),OR(AND(C10766&lt;&gt;"",C10766&gt;=Dashboard!$F$5,C10766&lt;=Dashboard!$H$5),AND(C10766="",Dashboard!$F$5&lt;=1980,Dashboard!$H$5&gt;=2016))),1,0)</f>
        <v>1</v>
      </c>
      <c r="Q10766" s="0" t="n">
        <f aca="false">J10766*P10766+ROW()*0.00000001</f>
        <v>0.10010766</v>
      </c>
    </row>
    <row r="10767" customFormat="false" ht="15" hidden="false" customHeight="false" outlineLevel="0" collapsed="false">
      <c r="A10767" s="0" t="s">
        <v>4351</v>
      </c>
      <c r="B10767" s="0" t="s">
        <v>64</v>
      </c>
      <c r="C10767" s="0" t="n">
        <v>2010</v>
      </c>
      <c r="D10767" s="0" t="s">
        <v>71</v>
      </c>
      <c r="E10767" s="0" t="s">
        <v>142</v>
      </c>
      <c r="F10767" s="0" t="n">
        <v>0.09</v>
      </c>
      <c r="G10767" s="0" t="n">
        <v>0</v>
      </c>
      <c r="H10767" s="0" t="n">
        <v>0</v>
      </c>
      <c r="I10767" s="0" t="n">
        <v>0.01</v>
      </c>
      <c r="J10767" s="0" t="n">
        <v>0.1</v>
      </c>
      <c r="K10767" s="0" t="n">
        <v>56</v>
      </c>
      <c r="L10767" s="0" t="n">
        <v>5.5</v>
      </c>
      <c r="M10767" s="0" t="s">
        <v>125</v>
      </c>
      <c r="N10767" s="0" t="s">
        <v>66</v>
      </c>
      <c r="O10767" s="0" t="s">
        <v>53</v>
      </c>
      <c r="P10767" s="0" t="n">
        <f aca="false">IF(AND(OR(Dashboard!$B$5="All",D10767=Dashboard!$B$5),OR(Dashboard!$D$5="All",N10767=Dashboard!$D$5),OR(AND(C10767&lt;&gt;"",C10767&gt;=Dashboard!$F$5,C10767&lt;=Dashboard!$H$5),AND(C10767="",Dashboard!$F$5&lt;=1980,Dashboard!$H$5&gt;=2016))),1,0)</f>
        <v>1</v>
      </c>
      <c r="Q10767" s="0" t="n">
        <f aca="false">J10767*P10767+ROW()*0.00000001</f>
        <v>0.10010767</v>
      </c>
    </row>
    <row r="10768" customFormat="false" ht="15" hidden="false" customHeight="false" outlineLevel="0" collapsed="false">
      <c r="A10768" s="0" t="s">
        <v>4837</v>
      </c>
      <c r="B10768" s="0" t="s">
        <v>50</v>
      </c>
      <c r="C10768" s="0" t="n">
        <v>2005</v>
      </c>
      <c r="D10768" s="0" t="s">
        <v>41</v>
      </c>
      <c r="E10768" s="0" t="s">
        <v>1524</v>
      </c>
      <c r="F10768" s="0" t="n">
        <v>0.09</v>
      </c>
      <c r="G10768" s="0" t="n">
        <v>0</v>
      </c>
      <c r="H10768" s="0" t="n">
        <v>0</v>
      </c>
      <c r="I10768" s="0" t="n">
        <v>0.01</v>
      </c>
      <c r="J10768" s="0" t="n">
        <v>0.1</v>
      </c>
      <c r="K10768" s="0" t="n">
        <v>49</v>
      </c>
      <c r="M10768" s="0" t="s">
        <v>36</v>
      </c>
      <c r="N10768" s="0" t="s">
        <v>35</v>
      </c>
      <c r="O10768" s="0" t="s">
        <v>177</v>
      </c>
      <c r="P10768" s="0" t="n">
        <f aca="false">IF(AND(OR(Dashboard!$B$5="All",D10768=Dashboard!$B$5),OR(Dashboard!$D$5="All",N10768=Dashboard!$D$5),OR(AND(C10768&lt;&gt;"",C10768&gt;=Dashboard!$F$5,C10768&lt;=Dashboard!$H$5),AND(C10768="",Dashboard!$F$5&lt;=1980,Dashboard!$H$5&gt;=2016))),1,0)</f>
        <v>1</v>
      </c>
      <c r="Q10768" s="0" t="n">
        <f aca="false">J10768*P10768+ROW()*0.00000001</f>
        <v>0.10010768</v>
      </c>
    </row>
    <row r="10769" customFormat="false" ht="15" hidden="false" customHeight="false" outlineLevel="0" collapsed="false">
      <c r="A10769" s="0" t="s">
        <v>3764</v>
      </c>
      <c r="B10769" s="0" t="s">
        <v>144</v>
      </c>
      <c r="C10769" s="0" t="n">
        <v>2006</v>
      </c>
      <c r="D10769" s="0" t="s">
        <v>16</v>
      </c>
      <c r="E10769" s="0" t="s">
        <v>293</v>
      </c>
      <c r="F10769" s="0" t="n">
        <v>0.07</v>
      </c>
      <c r="G10769" s="0" t="n">
        <v>0.02</v>
      </c>
      <c r="H10769" s="0" t="n">
        <v>0</v>
      </c>
      <c r="I10769" s="0" t="n">
        <v>0</v>
      </c>
      <c r="J10769" s="0" t="n">
        <v>0.1</v>
      </c>
      <c r="K10769" s="0" t="n">
        <v>68</v>
      </c>
      <c r="M10769" s="0" t="s">
        <v>125</v>
      </c>
      <c r="N10769" s="0" t="s">
        <v>66</v>
      </c>
      <c r="O10769" s="0" t="s">
        <v>67</v>
      </c>
      <c r="P10769" s="0" t="n">
        <f aca="false">IF(AND(OR(Dashboard!$B$5="All",D10769=Dashboard!$B$5),OR(Dashboard!$D$5="All",N10769=Dashboard!$D$5),OR(AND(C10769&lt;&gt;"",C10769&gt;=Dashboard!$F$5,C10769&lt;=Dashboard!$H$5),AND(C10769="",Dashboard!$F$5&lt;=1980,Dashboard!$H$5&gt;=2016))),1,0)</f>
        <v>1</v>
      </c>
      <c r="Q10769" s="0" t="n">
        <f aca="false">J10769*P10769+ROW()*0.00000001</f>
        <v>0.10010769</v>
      </c>
    </row>
    <row r="10770" customFormat="false" ht="15" hidden="false" customHeight="false" outlineLevel="0" collapsed="false">
      <c r="A10770" s="0" t="s">
        <v>7793</v>
      </c>
      <c r="B10770" s="0" t="s">
        <v>76</v>
      </c>
      <c r="C10770" s="0" t="n">
        <v>2004</v>
      </c>
      <c r="D10770" s="0" t="s">
        <v>102</v>
      </c>
      <c r="E10770" s="0" t="s">
        <v>195</v>
      </c>
      <c r="F10770" s="0" t="n">
        <v>0.05</v>
      </c>
      <c r="G10770" s="0" t="n">
        <v>0.04</v>
      </c>
      <c r="H10770" s="0" t="n">
        <v>0</v>
      </c>
      <c r="I10770" s="0" t="n">
        <v>0.01</v>
      </c>
      <c r="J10770" s="0" t="n">
        <v>0.1</v>
      </c>
      <c r="K10770" s="0" t="n">
        <v>73</v>
      </c>
      <c r="L10770" s="0" t="n">
        <v>7.5</v>
      </c>
      <c r="M10770" s="0" t="s">
        <v>103</v>
      </c>
      <c r="N10770" s="0" t="s">
        <v>74</v>
      </c>
      <c r="O10770" s="0" t="s">
        <v>37</v>
      </c>
      <c r="P10770" s="0" t="n">
        <f aca="false">IF(AND(OR(Dashboard!$B$5="All",D10770=Dashboard!$B$5),OR(Dashboard!$D$5="All",N10770=Dashboard!$D$5),OR(AND(C10770&lt;&gt;"",C10770&gt;=Dashboard!$F$5,C10770&lt;=Dashboard!$H$5),AND(C10770="",Dashboard!$F$5&lt;=1980,Dashboard!$H$5&gt;=2016))),1,0)</f>
        <v>1</v>
      </c>
      <c r="Q10770" s="0" t="n">
        <f aca="false">J10770*P10770+ROW()*0.00000001</f>
        <v>0.1001077</v>
      </c>
    </row>
    <row r="10771" customFormat="false" ht="15" hidden="false" customHeight="false" outlineLevel="0" collapsed="false">
      <c r="A10771" s="0" t="s">
        <v>6434</v>
      </c>
      <c r="B10771" s="0" t="s">
        <v>33</v>
      </c>
      <c r="C10771" s="0" t="n">
        <v>2009</v>
      </c>
      <c r="D10771" s="0" t="s">
        <v>71</v>
      </c>
      <c r="E10771" s="0" t="s">
        <v>1002</v>
      </c>
      <c r="F10771" s="0" t="n">
        <v>0.09</v>
      </c>
      <c r="G10771" s="0" t="n">
        <v>0</v>
      </c>
      <c r="H10771" s="0" t="n">
        <v>0</v>
      </c>
      <c r="I10771" s="0" t="n">
        <v>0.01</v>
      </c>
      <c r="J10771" s="0" t="n">
        <v>0.1</v>
      </c>
      <c r="K10771" s="0" t="n">
        <v>60</v>
      </c>
      <c r="M10771" s="0" t="s">
        <v>125</v>
      </c>
      <c r="N10771" s="0" t="s">
        <v>35</v>
      </c>
      <c r="O10771" s="0" t="s">
        <v>53</v>
      </c>
      <c r="P10771" s="0" t="n">
        <f aca="false">IF(AND(OR(Dashboard!$B$5="All",D10771=Dashboard!$B$5),OR(Dashboard!$D$5="All",N10771=Dashboard!$D$5),OR(AND(C10771&lt;&gt;"",C10771&gt;=Dashboard!$F$5,C10771&lt;=Dashboard!$H$5),AND(C10771="",Dashboard!$F$5&lt;=1980,Dashboard!$H$5&gt;=2016))),1,0)</f>
        <v>1</v>
      </c>
      <c r="Q10771" s="0" t="n">
        <f aca="false">J10771*P10771+ROW()*0.00000001</f>
        <v>0.10010771</v>
      </c>
    </row>
    <row r="10772" customFormat="false" ht="15" hidden="false" customHeight="false" outlineLevel="0" collapsed="false">
      <c r="A10772" s="0" t="s">
        <v>6723</v>
      </c>
      <c r="B10772" s="0" t="s">
        <v>50</v>
      </c>
      <c r="C10772" s="0" t="n">
        <v>2008</v>
      </c>
      <c r="D10772" s="0" t="s">
        <v>58</v>
      </c>
      <c r="E10772" s="0" t="s">
        <v>689</v>
      </c>
      <c r="F10772" s="0" t="n">
        <v>0.08</v>
      </c>
      <c r="G10772" s="0" t="n">
        <v>0.01</v>
      </c>
      <c r="H10772" s="0" t="n">
        <v>0</v>
      </c>
      <c r="I10772" s="0" t="n">
        <v>0.01</v>
      </c>
      <c r="J10772" s="0" t="n">
        <v>0.1</v>
      </c>
      <c r="M10772" s="0" t="s">
        <v>36</v>
      </c>
      <c r="N10772" s="0" t="s">
        <v>35</v>
      </c>
      <c r="P10772" s="0" t="n">
        <f aca="false">IF(AND(OR(Dashboard!$B$5="All",D10772=Dashboard!$B$5),OR(Dashboard!$D$5="All",N10772=Dashboard!$D$5),OR(AND(C10772&lt;&gt;"",C10772&gt;=Dashboard!$F$5,C10772&lt;=Dashboard!$H$5),AND(C10772="",Dashboard!$F$5&lt;=1980,Dashboard!$H$5&gt;=2016))),1,0)</f>
        <v>1</v>
      </c>
      <c r="Q10772" s="0" t="n">
        <f aca="false">J10772*P10772+ROW()*0.00000001</f>
        <v>0.10010772</v>
      </c>
    </row>
    <row r="10773" customFormat="false" ht="15" hidden="false" customHeight="false" outlineLevel="0" collapsed="false">
      <c r="A10773" s="0" t="s">
        <v>7794</v>
      </c>
      <c r="B10773" s="0" t="s">
        <v>94</v>
      </c>
      <c r="C10773" s="0" t="n">
        <v>2016</v>
      </c>
      <c r="D10773" s="0" t="s">
        <v>58</v>
      </c>
      <c r="E10773" s="0" t="s">
        <v>328</v>
      </c>
      <c r="F10773" s="0" t="n">
        <v>0</v>
      </c>
      <c r="G10773" s="0" t="n">
        <v>0</v>
      </c>
      <c r="H10773" s="0" t="n">
        <v>0.1</v>
      </c>
      <c r="I10773" s="0" t="n">
        <v>0</v>
      </c>
      <c r="J10773" s="0" t="n">
        <v>0.1</v>
      </c>
      <c r="N10773" s="0" t="s">
        <v>74</v>
      </c>
      <c r="P10773" s="0" t="n">
        <f aca="false">IF(AND(OR(Dashboard!$B$5="All",D10773=Dashboard!$B$5),OR(Dashboard!$D$5="All",N10773=Dashboard!$D$5),OR(AND(C10773&lt;&gt;"",C10773&gt;=Dashboard!$F$5,C10773&lt;=Dashboard!$H$5),AND(C10773="",Dashboard!$F$5&lt;=1980,Dashboard!$H$5&gt;=2016))),1,0)</f>
        <v>1</v>
      </c>
      <c r="Q10773" s="0" t="n">
        <f aca="false">J10773*P10773+ROW()*0.00000001</f>
        <v>0.10010773</v>
      </c>
    </row>
    <row r="10774" customFormat="false" ht="15" hidden="false" customHeight="false" outlineLevel="0" collapsed="false">
      <c r="A10774" s="0" t="s">
        <v>4839</v>
      </c>
      <c r="B10774" s="0" t="s">
        <v>851</v>
      </c>
      <c r="C10774" s="0" t="n">
        <v>2013</v>
      </c>
      <c r="D10774" s="0" t="s">
        <v>34</v>
      </c>
      <c r="E10774" s="0" t="s">
        <v>220</v>
      </c>
      <c r="F10774" s="0" t="n">
        <v>0</v>
      </c>
      <c r="G10774" s="0" t="n">
        <v>0</v>
      </c>
      <c r="H10774" s="0" t="n">
        <v>0.1</v>
      </c>
      <c r="I10774" s="0" t="n">
        <v>0</v>
      </c>
      <c r="J10774" s="0" t="n">
        <v>0.1</v>
      </c>
      <c r="N10774" s="0" t="s">
        <v>74</v>
      </c>
      <c r="P10774" s="0" t="n">
        <f aca="false">IF(AND(OR(Dashboard!$B$5="All",D10774=Dashboard!$B$5),OR(Dashboard!$D$5="All",N10774=Dashboard!$D$5),OR(AND(C10774&lt;&gt;"",C10774&gt;=Dashboard!$F$5,C10774&lt;=Dashboard!$H$5),AND(C10774="",Dashboard!$F$5&lt;=1980,Dashboard!$H$5&gt;=2016))),1,0)</f>
        <v>1</v>
      </c>
      <c r="Q10774" s="0" t="n">
        <f aca="false">J10774*P10774+ROW()*0.00000001</f>
        <v>0.10010774</v>
      </c>
    </row>
    <row r="10775" customFormat="false" ht="15" hidden="false" customHeight="false" outlineLevel="0" collapsed="false">
      <c r="A10775" s="0" t="s">
        <v>7795</v>
      </c>
      <c r="B10775" s="0" t="s">
        <v>33</v>
      </c>
      <c r="C10775" s="0" t="n">
        <v>2009</v>
      </c>
      <c r="D10775" s="0" t="s">
        <v>71</v>
      </c>
      <c r="E10775" s="0" t="s">
        <v>220</v>
      </c>
      <c r="F10775" s="0" t="n">
        <v>0.09</v>
      </c>
      <c r="G10775" s="0" t="n">
        <v>0</v>
      </c>
      <c r="H10775" s="0" t="n">
        <v>0</v>
      </c>
      <c r="I10775" s="0" t="n">
        <v>0.01</v>
      </c>
      <c r="J10775" s="0" t="n">
        <v>0.1</v>
      </c>
      <c r="K10775" s="0" t="n">
        <v>71</v>
      </c>
      <c r="L10775" s="0" t="n">
        <v>8.2</v>
      </c>
      <c r="M10775" s="0" t="s">
        <v>125</v>
      </c>
      <c r="N10775" s="0" t="s">
        <v>35</v>
      </c>
      <c r="O10775" s="0" t="s">
        <v>37</v>
      </c>
      <c r="P10775" s="0" t="n">
        <f aca="false">IF(AND(OR(Dashboard!$B$5="All",D10775=Dashboard!$B$5),OR(Dashboard!$D$5="All",N10775=Dashboard!$D$5),OR(AND(C10775&lt;&gt;"",C10775&gt;=Dashboard!$F$5,C10775&lt;=Dashboard!$H$5),AND(C10775="",Dashboard!$F$5&lt;=1980,Dashboard!$H$5&gt;=2016))),1,0)</f>
        <v>1</v>
      </c>
      <c r="Q10775" s="0" t="n">
        <f aca="false">J10775*P10775+ROW()*0.00000001</f>
        <v>0.10010775</v>
      </c>
    </row>
    <row r="10776" customFormat="false" ht="15" hidden="false" customHeight="false" outlineLevel="0" collapsed="false">
      <c r="A10776" s="0" t="s">
        <v>7796</v>
      </c>
      <c r="B10776" s="0" t="s">
        <v>117</v>
      </c>
      <c r="C10776" s="0" t="n">
        <v>1997</v>
      </c>
      <c r="D10776" s="0" t="s">
        <v>114</v>
      </c>
      <c r="E10776" s="0" t="s">
        <v>1530</v>
      </c>
      <c r="F10776" s="0" t="n">
        <v>0.05</v>
      </c>
      <c r="G10776" s="0" t="n">
        <v>0.04</v>
      </c>
      <c r="H10776" s="0" t="n">
        <v>0</v>
      </c>
      <c r="I10776" s="0" t="n">
        <v>0.01</v>
      </c>
      <c r="J10776" s="0" t="n">
        <v>0.1</v>
      </c>
      <c r="N10776" s="0" t="s">
        <v>74</v>
      </c>
      <c r="P10776" s="0" t="n">
        <f aca="false">IF(AND(OR(Dashboard!$B$5="All",D10776=Dashboard!$B$5),OR(Dashboard!$D$5="All",N10776=Dashboard!$D$5),OR(AND(C10776&lt;&gt;"",C10776&gt;=Dashboard!$F$5,C10776&lt;=Dashboard!$H$5),AND(C10776="",Dashboard!$F$5&lt;=1980,Dashboard!$H$5&gt;=2016))),1,0)</f>
        <v>1</v>
      </c>
      <c r="Q10776" s="0" t="n">
        <f aca="false">J10776*P10776+ROW()*0.00000001</f>
        <v>0.10010776</v>
      </c>
    </row>
    <row r="10777" customFormat="false" ht="15" hidden="false" customHeight="false" outlineLevel="0" collapsed="false">
      <c r="A10777" s="0" t="s">
        <v>7797</v>
      </c>
      <c r="B10777" s="0" t="s">
        <v>76</v>
      </c>
      <c r="C10777" s="0" t="n">
        <v>2001</v>
      </c>
      <c r="D10777" s="0" t="s">
        <v>41</v>
      </c>
      <c r="E10777" s="0" t="s">
        <v>2032</v>
      </c>
      <c r="F10777" s="0" t="n">
        <v>0.05</v>
      </c>
      <c r="G10777" s="0" t="n">
        <v>0.04</v>
      </c>
      <c r="H10777" s="0" t="n">
        <v>0</v>
      </c>
      <c r="I10777" s="0" t="n">
        <v>0.01</v>
      </c>
      <c r="J10777" s="0" t="n">
        <v>0.1</v>
      </c>
      <c r="K10777" s="0" t="n">
        <v>64</v>
      </c>
      <c r="M10777" s="0" t="s">
        <v>36</v>
      </c>
      <c r="N10777" s="0" t="s">
        <v>74</v>
      </c>
      <c r="O10777" s="0" t="s">
        <v>67</v>
      </c>
      <c r="P10777" s="0" t="n">
        <f aca="false">IF(AND(OR(Dashboard!$B$5="All",D10777=Dashboard!$B$5),OR(Dashboard!$D$5="All",N10777=Dashboard!$D$5),OR(AND(C10777&lt;&gt;"",C10777&gt;=Dashboard!$F$5,C10777&lt;=Dashboard!$H$5),AND(C10777="",Dashboard!$F$5&lt;=1980,Dashboard!$H$5&gt;=2016))),1,0)</f>
        <v>1</v>
      </c>
      <c r="Q10777" s="0" t="n">
        <f aca="false">J10777*P10777+ROW()*0.00000001</f>
        <v>0.10010777</v>
      </c>
    </row>
    <row r="10778" customFormat="false" ht="15" hidden="false" customHeight="false" outlineLevel="0" collapsed="false">
      <c r="A10778" s="0" t="s">
        <v>6678</v>
      </c>
      <c r="B10778" s="0" t="s">
        <v>184</v>
      </c>
      <c r="C10778" s="0" t="n">
        <v>2015</v>
      </c>
      <c r="D10778" s="0" t="s">
        <v>16</v>
      </c>
      <c r="E10778" s="0" t="s">
        <v>6679</v>
      </c>
      <c r="F10778" s="0" t="n">
        <v>0.05</v>
      </c>
      <c r="G10778" s="0" t="n">
        <v>0.04</v>
      </c>
      <c r="H10778" s="0" t="n">
        <v>0</v>
      </c>
      <c r="I10778" s="0" t="n">
        <v>0.01</v>
      </c>
      <c r="J10778" s="0" t="n">
        <v>0.1</v>
      </c>
      <c r="K10778" s="0" t="n">
        <v>88</v>
      </c>
      <c r="L10778" s="0" t="n">
        <v>8.3</v>
      </c>
      <c r="M10778" s="0" t="s">
        <v>36</v>
      </c>
      <c r="N10778" s="0" t="s">
        <v>35</v>
      </c>
      <c r="O10778" s="0" t="s">
        <v>42</v>
      </c>
      <c r="P10778" s="0" t="n">
        <f aca="false">IF(AND(OR(Dashboard!$B$5="All",D10778=Dashboard!$B$5),OR(Dashboard!$D$5="All",N10778=Dashboard!$D$5),OR(AND(C10778&lt;&gt;"",C10778&gt;=Dashboard!$F$5,C10778&lt;=Dashboard!$H$5),AND(C10778="",Dashboard!$F$5&lt;=1980,Dashboard!$H$5&gt;=2016))),1,0)</f>
        <v>1</v>
      </c>
      <c r="Q10778" s="0" t="n">
        <f aca="false">J10778*P10778+ROW()*0.00000001</f>
        <v>0.10010778</v>
      </c>
    </row>
    <row r="10779" customFormat="false" ht="15" hidden="false" customHeight="false" outlineLevel="0" collapsed="false">
      <c r="A10779" s="0" t="s">
        <v>7798</v>
      </c>
      <c r="B10779" s="0" t="s">
        <v>851</v>
      </c>
      <c r="C10779" s="0" t="n">
        <v>2014</v>
      </c>
      <c r="D10779" s="0" t="s">
        <v>46</v>
      </c>
      <c r="E10779" s="0" t="s">
        <v>6975</v>
      </c>
      <c r="F10779" s="0" t="n">
        <v>0.02</v>
      </c>
      <c r="G10779" s="0" t="n">
        <v>0.01</v>
      </c>
      <c r="H10779" s="0" t="n">
        <v>0.06</v>
      </c>
      <c r="I10779" s="0" t="n">
        <v>0.01</v>
      </c>
      <c r="J10779" s="0" t="n">
        <v>0.1</v>
      </c>
      <c r="N10779" s="0" t="s">
        <v>74</v>
      </c>
      <c r="P10779" s="0" t="n">
        <f aca="false">IF(AND(OR(Dashboard!$B$5="All",D10779=Dashboard!$B$5),OR(Dashboard!$D$5="All",N10779=Dashboard!$D$5),OR(AND(C10779&lt;&gt;"",C10779&gt;=Dashboard!$F$5,C10779&lt;=Dashboard!$H$5),AND(C10779="",Dashboard!$F$5&lt;=1980,Dashboard!$H$5&gt;=2016))),1,0)</f>
        <v>1</v>
      </c>
      <c r="Q10779" s="0" t="n">
        <f aca="false">J10779*P10779+ROW()*0.00000001</f>
        <v>0.10010779</v>
      </c>
    </row>
    <row r="10780" customFormat="false" ht="15" hidden="false" customHeight="false" outlineLevel="0" collapsed="false">
      <c r="A10780" s="0" t="s">
        <v>7799</v>
      </c>
      <c r="B10780" s="0" t="s">
        <v>117</v>
      </c>
      <c r="C10780" s="0" t="n">
        <v>1996</v>
      </c>
      <c r="D10780" s="0" t="s">
        <v>48</v>
      </c>
      <c r="E10780" s="0" t="s">
        <v>220</v>
      </c>
      <c r="F10780" s="0" t="n">
        <v>0</v>
      </c>
      <c r="G10780" s="0" t="n">
        <v>0</v>
      </c>
      <c r="H10780" s="0" t="n">
        <v>0.09</v>
      </c>
      <c r="I10780" s="0" t="n">
        <v>0.01</v>
      </c>
      <c r="J10780" s="0" t="n">
        <v>0.1</v>
      </c>
      <c r="N10780" s="0" t="s">
        <v>74</v>
      </c>
      <c r="P10780" s="0" t="n">
        <f aca="false">IF(AND(OR(Dashboard!$B$5="All",D10780=Dashboard!$B$5),OR(Dashboard!$D$5="All",N10780=Dashboard!$D$5),OR(AND(C10780&lt;&gt;"",C10780&gt;=Dashboard!$F$5,C10780&lt;=Dashboard!$H$5),AND(C10780="",Dashboard!$F$5&lt;=1980,Dashboard!$H$5&gt;=2016))),1,0)</f>
        <v>1</v>
      </c>
      <c r="Q10780" s="0" t="n">
        <f aca="false">J10780*P10780+ROW()*0.00000001</f>
        <v>0.1001078</v>
      </c>
    </row>
    <row r="10781" customFormat="false" ht="15" hidden="false" customHeight="false" outlineLevel="0" collapsed="false">
      <c r="A10781" s="0" t="s">
        <v>7800</v>
      </c>
      <c r="B10781" s="0" t="s">
        <v>851</v>
      </c>
      <c r="C10781" s="0" t="n">
        <v>2016</v>
      </c>
      <c r="D10781" s="0" t="s">
        <v>71</v>
      </c>
      <c r="E10781" s="0" t="s">
        <v>328</v>
      </c>
      <c r="F10781" s="0" t="n">
        <v>0</v>
      </c>
      <c r="G10781" s="0" t="n">
        <v>0</v>
      </c>
      <c r="H10781" s="0" t="n">
        <v>0.1</v>
      </c>
      <c r="I10781" s="0" t="n">
        <v>0</v>
      </c>
      <c r="J10781" s="0" t="n">
        <v>0.1</v>
      </c>
      <c r="N10781" s="0" t="s">
        <v>74</v>
      </c>
      <c r="P10781" s="0" t="n">
        <f aca="false">IF(AND(OR(Dashboard!$B$5="All",D10781=Dashboard!$B$5),OR(Dashboard!$D$5="All",N10781=Dashboard!$D$5),OR(AND(C10781&lt;&gt;"",C10781&gt;=Dashboard!$F$5,C10781&lt;=Dashboard!$H$5),AND(C10781="",Dashboard!$F$5&lt;=1980,Dashboard!$H$5&gt;=2016))),1,0)</f>
        <v>1</v>
      </c>
      <c r="Q10781" s="0" t="n">
        <f aca="false">J10781*P10781+ROW()*0.00000001</f>
        <v>0.10010781</v>
      </c>
    </row>
    <row r="10782" customFormat="false" ht="15" hidden="false" customHeight="false" outlineLevel="0" collapsed="false">
      <c r="A10782" s="0" t="s">
        <v>7801</v>
      </c>
      <c r="B10782" s="0" t="s">
        <v>64</v>
      </c>
      <c r="C10782" s="0" t="n">
        <v>2011</v>
      </c>
      <c r="D10782" s="0" t="s">
        <v>52</v>
      </c>
      <c r="E10782" s="0" t="s">
        <v>124</v>
      </c>
      <c r="F10782" s="0" t="n">
        <v>0.09</v>
      </c>
      <c r="G10782" s="0" t="n">
        <v>0</v>
      </c>
      <c r="H10782" s="0" t="n">
        <v>0</v>
      </c>
      <c r="I10782" s="0" t="n">
        <v>0.01</v>
      </c>
      <c r="J10782" s="0" t="n">
        <v>0.1</v>
      </c>
      <c r="N10782" s="0" t="s">
        <v>66</v>
      </c>
      <c r="P10782" s="0" t="n">
        <f aca="false">IF(AND(OR(Dashboard!$B$5="All",D10782=Dashboard!$B$5),OR(Dashboard!$D$5="All",N10782=Dashboard!$D$5),OR(AND(C10782&lt;&gt;"",C10782&gt;=Dashboard!$F$5,C10782&lt;=Dashboard!$H$5),AND(C10782="",Dashboard!$F$5&lt;=1980,Dashboard!$H$5&gt;=2016))),1,0)</f>
        <v>1</v>
      </c>
      <c r="Q10782" s="0" t="n">
        <f aca="false">J10782*P10782+ROW()*0.00000001</f>
        <v>0.10010782</v>
      </c>
    </row>
    <row r="10783" customFormat="false" ht="15" hidden="false" customHeight="false" outlineLevel="0" collapsed="false">
      <c r="A10783" s="0" t="s">
        <v>6434</v>
      </c>
      <c r="B10783" s="0" t="s">
        <v>164</v>
      </c>
      <c r="C10783" s="0" t="n">
        <v>2009</v>
      </c>
      <c r="D10783" s="0" t="s">
        <v>71</v>
      </c>
      <c r="E10783" s="0" t="s">
        <v>1002</v>
      </c>
      <c r="F10783" s="0" t="n">
        <v>0.08</v>
      </c>
      <c r="G10783" s="0" t="n">
        <v>0</v>
      </c>
      <c r="H10783" s="0" t="n">
        <v>0</v>
      </c>
      <c r="I10783" s="0" t="n">
        <v>0.01</v>
      </c>
      <c r="J10783" s="0" t="n">
        <v>0.1</v>
      </c>
      <c r="M10783" s="0" t="s">
        <v>125</v>
      </c>
      <c r="N10783" s="0" t="s">
        <v>74</v>
      </c>
      <c r="P10783" s="0" t="n">
        <f aca="false">IF(AND(OR(Dashboard!$B$5="All",D10783=Dashboard!$B$5),OR(Dashboard!$D$5="All",N10783=Dashboard!$D$5),OR(AND(C10783&lt;&gt;"",C10783&gt;=Dashboard!$F$5,C10783&lt;=Dashboard!$H$5),AND(C10783="",Dashboard!$F$5&lt;=1980,Dashboard!$H$5&gt;=2016))),1,0)</f>
        <v>1</v>
      </c>
      <c r="Q10783" s="0" t="n">
        <f aca="false">J10783*P10783+ROW()*0.00000001</f>
        <v>0.10010783</v>
      </c>
    </row>
    <row r="10784" customFormat="false" ht="15" hidden="false" customHeight="false" outlineLevel="0" collapsed="false">
      <c r="A10784" s="0" t="s">
        <v>7802</v>
      </c>
      <c r="B10784" s="0" t="s">
        <v>851</v>
      </c>
      <c r="C10784" s="0" t="n">
        <v>2014</v>
      </c>
      <c r="D10784" s="0" t="s">
        <v>46</v>
      </c>
      <c r="E10784" s="0" t="s">
        <v>2334</v>
      </c>
      <c r="F10784" s="0" t="n">
        <v>0.02</v>
      </c>
      <c r="G10784" s="0" t="n">
        <v>0</v>
      </c>
      <c r="H10784" s="0" t="n">
        <v>0.06</v>
      </c>
      <c r="I10784" s="0" t="n">
        <v>0.01</v>
      </c>
      <c r="J10784" s="0" t="n">
        <v>0.1</v>
      </c>
      <c r="K10784" s="0" t="n">
        <v>66</v>
      </c>
      <c r="L10784" s="0" t="n">
        <v>7.3</v>
      </c>
      <c r="M10784" s="0" t="s">
        <v>73</v>
      </c>
      <c r="N10784" s="0" t="s">
        <v>74</v>
      </c>
      <c r="O10784" s="0" t="s">
        <v>67</v>
      </c>
      <c r="P10784" s="0" t="n">
        <f aca="false">IF(AND(OR(Dashboard!$B$5="All",D10784=Dashboard!$B$5),OR(Dashboard!$D$5="All",N10784=Dashboard!$D$5),OR(AND(C10784&lt;&gt;"",C10784&gt;=Dashboard!$F$5,C10784&lt;=Dashboard!$H$5),AND(C10784="",Dashboard!$F$5&lt;=1980,Dashboard!$H$5&gt;=2016))),1,0)</f>
        <v>1</v>
      </c>
      <c r="Q10784" s="0" t="n">
        <f aca="false">J10784*P10784+ROW()*0.00000001</f>
        <v>0.10010784</v>
      </c>
    </row>
    <row r="10785" customFormat="false" ht="15" hidden="false" customHeight="false" outlineLevel="0" collapsed="false">
      <c r="A10785" s="0" t="s">
        <v>577</v>
      </c>
      <c r="B10785" s="0" t="s">
        <v>152</v>
      </c>
      <c r="C10785" s="0" t="n">
        <v>2011</v>
      </c>
      <c r="D10785" s="0" t="s">
        <v>71</v>
      </c>
      <c r="E10785" s="0" t="s">
        <v>91</v>
      </c>
      <c r="F10785" s="0" t="n">
        <v>0.05</v>
      </c>
      <c r="G10785" s="0" t="n">
        <v>0.03</v>
      </c>
      <c r="H10785" s="0" t="n">
        <v>0</v>
      </c>
      <c r="I10785" s="0" t="n">
        <v>0.01</v>
      </c>
      <c r="J10785" s="0" t="n">
        <v>0.1</v>
      </c>
      <c r="L10785" s="0" t="n">
        <v>3.5</v>
      </c>
      <c r="M10785" s="0" t="s">
        <v>125</v>
      </c>
      <c r="N10785" s="0" t="s">
        <v>152</v>
      </c>
      <c r="P10785" s="0" t="n">
        <f aca="false">IF(AND(OR(Dashboard!$B$5="All",D10785=Dashboard!$B$5),OR(Dashboard!$D$5="All",N10785=Dashboard!$D$5),OR(AND(C10785&lt;&gt;"",C10785&gt;=Dashboard!$F$5,C10785&lt;=Dashboard!$H$5),AND(C10785="",Dashboard!$F$5&lt;=1980,Dashboard!$H$5&gt;=2016))),1,0)</f>
        <v>1</v>
      </c>
      <c r="Q10785" s="0" t="n">
        <f aca="false">J10785*P10785+ROW()*0.00000001</f>
        <v>0.10010785</v>
      </c>
    </row>
    <row r="10786" customFormat="false" ht="15" hidden="false" customHeight="false" outlineLevel="0" collapsed="false">
      <c r="A10786" s="0" t="s">
        <v>7803</v>
      </c>
      <c r="B10786" s="0" t="s">
        <v>64</v>
      </c>
      <c r="C10786" s="0" t="n">
        <v>2011</v>
      </c>
      <c r="D10786" s="0" t="s">
        <v>71</v>
      </c>
      <c r="E10786" s="0" t="s">
        <v>1169</v>
      </c>
      <c r="F10786" s="0" t="n">
        <v>0.09</v>
      </c>
      <c r="G10786" s="0" t="n">
        <v>0</v>
      </c>
      <c r="H10786" s="0" t="n">
        <v>0</v>
      </c>
      <c r="I10786" s="0" t="n">
        <v>0.01</v>
      </c>
      <c r="J10786" s="0" t="n">
        <v>0.1</v>
      </c>
      <c r="L10786" s="0" t="n">
        <v>4.6</v>
      </c>
      <c r="M10786" s="0" t="s">
        <v>103</v>
      </c>
      <c r="N10786" s="0" t="s">
        <v>66</v>
      </c>
      <c r="P10786" s="0" t="n">
        <f aca="false">IF(AND(OR(Dashboard!$B$5="All",D10786=Dashboard!$B$5),OR(Dashboard!$D$5="All",N10786=Dashboard!$D$5),OR(AND(C10786&lt;&gt;"",C10786&gt;=Dashboard!$F$5,C10786&lt;=Dashboard!$H$5),AND(C10786="",Dashboard!$F$5&lt;=1980,Dashboard!$H$5&gt;=2016))),1,0)</f>
        <v>1</v>
      </c>
      <c r="Q10786" s="0" t="n">
        <f aca="false">J10786*P10786+ROW()*0.00000001</f>
        <v>0.10010786</v>
      </c>
    </row>
    <row r="10787" customFormat="false" ht="15" hidden="false" customHeight="false" outlineLevel="0" collapsed="false">
      <c r="A10787" s="0" t="s">
        <v>7804</v>
      </c>
      <c r="B10787" s="0" t="s">
        <v>851</v>
      </c>
      <c r="C10787" s="0" t="n">
        <v>2012</v>
      </c>
      <c r="D10787" s="0" t="s">
        <v>114</v>
      </c>
      <c r="E10787" s="0" t="s">
        <v>4979</v>
      </c>
      <c r="F10787" s="0" t="n">
        <v>0</v>
      </c>
      <c r="G10787" s="0" t="n">
        <v>0</v>
      </c>
      <c r="H10787" s="0" t="n">
        <v>0.1</v>
      </c>
      <c r="I10787" s="0" t="n">
        <v>0</v>
      </c>
      <c r="J10787" s="0" t="n">
        <v>0.1</v>
      </c>
      <c r="N10787" s="0" t="s">
        <v>74</v>
      </c>
      <c r="P10787" s="0" t="n">
        <f aca="false">IF(AND(OR(Dashboard!$B$5="All",D10787=Dashboard!$B$5),OR(Dashboard!$D$5="All",N10787=Dashboard!$D$5),OR(AND(C10787&lt;&gt;"",C10787&gt;=Dashboard!$F$5,C10787&lt;=Dashboard!$H$5),AND(C10787="",Dashboard!$F$5&lt;=1980,Dashboard!$H$5&gt;=2016))),1,0)</f>
        <v>1</v>
      </c>
      <c r="Q10787" s="0" t="n">
        <f aca="false">J10787*P10787+ROW()*0.00000001</f>
        <v>0.10010787</v>
      </c>
    </row>
    <row r="10788" customFormat="false" ht="15" hidden="false" customHeight="false" outlineLevel="0" collapsed="false">
      <c r="A10788" s="0" t="s">
        <v>7805</v>
      </c>
      <c r="B10788" s="0" t="s">
        <v>64</v>
      </c>
      <c r="C10788" s="0" t="n">
        <v>2009</v>
      </c>
      <c r="D10788" s="0" t="s">
        <v>71</v>
      </c>
      <c r="E10788" s="0" t="s">
        <v>243</v>
      </c>
      <c r="F10788" s="0" t="n">
        <v>0.09</v>
      </c>
      <c r="G10788" s="0" t="n">
        <v>0</v>
      </c>
      <c r="H10788" s="0" t="n">
        <v>0</v>
      </c>
      <c r="I10788" s="0" t="n">
        <v>0.01</v>
      </c>
      <c r="J10788" s="0" t="n">
        <v>0.1</v>
      </c>
      <c r="N10788" s="0" t="s">
        <v>66</v>
      </c>
      <c r="P10788" s="0" t="n">
        <f aca="false">IF(AND(OR(Dashboard!$B$5="All",D10788=Dashboard!$B$5),OR(Dashboard!$D$5="All",N10788=Dashboard!$D$5),OR(AND(C10788&lt;&gt;"",C10788&gt;=Dashboard!$F$5,C10788&lt;=Dashboard!$H$5),AND(C10788="",Dashboard!$F$5&lt;=1980,Dashboard!$H$5&gt;=2016))),1,0)</f>
        <v>1</v>
      </c>
      <c r="Q10788" s="0" t="n">
        <f aca="false">J10788*P10788+ROW()*0.00000001</f>
        <v>0.10010788</v>
      </c>
    </row>
    <row r="10789" customFormat="false" ht="15" hidden="false" customHeight="false" outlineLevel="0" collapsed="false">
      <c r="A10789" s="0" t="s">
        <v>7806</v>
      </c>
      <c r="B10789" s="0" t="s">
        <v>144</v>
      </c>
      <c r="C10789" s="0" t="n">
        <v>2003</v>
      </c>
      <c r="D10789" s="0" t="s">
        <v>41</v>
      </c>
      <c r="E10789" s="0" t="s">
        <v>418</v>
      </c>
      <c r="F10789" s="0" t="n">
        <v>0.07</v>
      </c>
      <c r="G10789" s="0" t="n">
        <v>0.02</v>
      </c>
      <c r="H10789" s="0" t="n">
        <v>0</v>
      </c>
      <c r="I10789" s="0" t="n">
        <v>0</v>
      </c>
      <c r="J10789" s="0" t="n">
        <v>0.1</v>
      </c>
      <c r="K10789" s="0" t="n">
        <v>87</v>
      </c>
      <c r="L10789" s="0" t="n">
        <v>8.5</v>
      </c>
      <c r="M10789" s="0" t="s">
        <v>36</v>
      </c>
      <c r="N10789" s="0" t="s">
        <v>66</v>
      </c>
      <c r="O10789" s="0" t="s">
        <v>42</v>
      </c>
      <c r="P10789" s="0" t="n">
        <f aca="false">IF(AND(OR(Dashboard!$B$5="All",D10789=Dashboard!$B$5),OR(Dashboard!$D$5="All",N10789=Dashboard!$D$5),OR(AND(C10789&lt;&gt;"",C10789&gt;=Dashboard!$F$5,C10789&lt;=Dashboard!$H$5),AND(C10789="",Dashboard!$F$5&lt;=1980,Dashboard!$H$5&gt;=2016))),1,0)</f>
        <v>1</v>
      </c>
      <c r="Q10789" s="0" t="n">
        <f aca="false">J10789*P10789+ROW()*0.00000001</f>
        <v>0.10010789</v>
      </c>
    </row>
    <row r="10790" customFormat="false" ht="15" hidden="false" customHeight="false" outlineLevel="0" collapsed="false">
      <c r="A10790" s="0" t="s">
        <v>7807</v>
      </c>
      <c r="B10790" s="0" t="s">
        <v>50</v>
      </c>
      <c r="C10790" s="0" t="n">
        <v>2007</v>
      </c>
      <c r="D10790" s="0" t="s">
        <v>34</v>
      </c>
      <c r="E10790" s="0" t="s">
        <v>328</v>
      </c>
      <c r="F10790" s="0" t="n">
        <v>0</v>
      </c>
      <c r="G10790" s="0" t="n">
        <v>0</v>
      </c>
      <c r="H10790" s="0" t="n">
        <v>0.1</v>
      </c>
      <c r="I10790" s="0" t="n">
        <v>0</v>
      </c>
      <c r="J10790" s="0" t="n">
        <v>0.1</v>
      </c>
      <c r="N10790" s="0" t="s">
        <v>35</v>
      </c>
      <c r="P10790" s="0" t="n">
        <f aca="false">IF(AND(OR(Dashboard!$B$5="All",D10790=Dashboard!$B$5),OR(Dashboard!$D$5="All",N10790=Dashboard!$D$5),OR(AND(C10790&lt;&gt;"",C10790&gt;=Dashboard!$F$5,C10790&lt;=Dashboard!$H$5),AND(C10790="",Dashboard!$F$5&lt;=1980,Dashboard!$H$5&gt;=2016))),1,0)</f>
        <v>1</v>
      </c>
      <c r="Q10790" s="0" t="n">
        <f aca="false">J10790*P10790+ROW()*0.00000001</f>
        <v>0.1001079</v>
      </c>
    </row>
    <row r="10791" customFormat="false" ht="15" hidden="false" customHeight="false" outlineLevel="0" collapsed="false">
      <c r="A10791" s="0" t="s">
        <v>7342</v>
      </c>
      <c r="B10791" s="0" t="s">
        <v>64</v>
      </c>
      <c r="D10791" s="0" t="s">
        <v>71</v>
      </c>
      <c r="E10791" s="0" t="s">
        <v>243</v>
      </c>
      <c r="F10791" s="0" t="n">
        <v>0.08</v>
      </c>
      <c r="G10791" s="0" t="n">
        <v>0.01</v>
      </c>
      <c r="H10791" s="0" t="n">
        <v>0</v>
      </c>
      <c r="I10791" s="0" t="n">
        <v>0.01</v>
      </c>
      <c r="J10791" s="0" t="n">
        <v>0.1</v>
      </c>
      <c r="N10791" s="0" t="s">
        <v>66</v>
      </c>
      <c r="P10791" s="0" t="n">
        <f aca="false">IF(AND(OR(Dashboard!$B$5="All",D10791=Dashboard!$B$5),OR(Dashboard!$D$5="All",N10791=Dashboard!$D$5),OR(AND(C10791&lt;&gt;"",C10791&gt;=Dashboard!$F$5,C10791&lt;=Dashboard!$H$5),AND(C10791="",Dashboard!$F$5&lt;=1980,Dashboard!$H$5&gt;=2016))),1,0)</f>
        <v>1</v>
      </c>
      <c r="Q10791" s="0" t="n">
        <f aca="false">J10791*P10791+ROW()*0.00000001</f>
        <v>0.10010791</v>
      </c>
    </row>
    <row r="10792" customFormat="false" ht="15" hidden="false" customHeight="false" outlineLevel="0" collapsed="false">
      <c r="A10792" s="0" t="s">
        <v>4724</v>
      </c>
      <c r="B10792" s="0" t="s">
        <v>33</v>
      </c>
      <c r="C10792" s="0" t="n">
        <v>2010</v>
      </c>
      <c r="D10792" s="0" t="s">
        <v>114</v>
      </c>
      <c r="E10792" s="0" t="s">
        <v>91</v>
      </c>
      <c r="F10792" s="0" t="n">
        <v>0.08</v>
      </c>
      <c r="G10792" s="0" t="n">
        <v>0.01</v>
      </c>
      <c r="H10792" s="0" t="n">
        <v>0</v>
      </c>
      <c r="I10792" s="0" t="n">
        <v>0.01</v>
      </c>
      <c r="J10792" s="0" t="n">
        <v>0.1</v>
      </c>
      <c r="L10792" s="0" t="n">
        <v>9</v>
      </c>
      <c r="M10792" s="0" t="s">
        <v>36</v>
      </c>
      <c r="N10792" s="0" t="s">
        <v>35</v>
      </c>
      <c r="P10792" s="0" t="n">
        <f aca="false">IF(AND(OR(Dashboard!$B$5="All",D10792=Dashboard!$B$5),OR(Dashboard!$D$5="All",N10792=Dashboard!$D$5),OR(AND(C10792&lt;&gt;"",C10792&gt;=Dashboard!$F$5,C10792&lt;=Dashboard!$H$5),AND(C10792="",Dashboard!$F$5&lt;=1980,Dashboard!$H$5&gt;=2016))),1,0)</f>
        <v>1</v>
      </c>
      <c r="Q10792" s="0" t="n">
        <f aca="false">J10792*P10792+ROW()*0.00000001</f>
        <v>0.10010792</v>
      </c>
    </row>
    <row r="10793" customFormat="false" ht="15" hidden="false" customHeight="false" outlineLevel="0" collapsed="false">
      <c r="A10793" s="0" t="s">
        <v>7808</v>
      </c>
      <c r="B10793" s="0" t="s">
        <v>85</v>
      </c>
      <c r="C10793" s="0" t="n">
        <v>2002</v>
      </c>
      <c r="D10793" s="0" t="s">
        <v>102</v>
      </c>
      <c r="E10793" s="0" t="s">
        <v>996</v>
      </c>
      <c r="F10793" s="0" t="n">
        <v>0.05</v>
      </c>
      <c r="G10793" s="0" t="n">
        <v>0.02</v>
      </c>
      <c r="H10793" s="0" t="n">
        <v>0.03</v>
      </c>
      <c r="I10793" s="0" t="n">
        <v>0</v>
      </c>
      <c r="J10793" s="0" t="n">
        <v>0.1</v>
      </c>
      <c r="N10793" s="0" t="s">
        <v>35</v>
      </c>
      <c r="P10793" s="0" t="n">
        <f aca="false">IF(AND(OR(Dashboard!$B$5="All",D10793=Dashboard!$B$5),OR(Dashboard!$D$5="All",N10793=Dashboard!$D$5),OR(AND(C10793&lt;&gt;"",C10793&gt;=Dashboard!$F$5,C10793&lt;=Dashboard!$H$5),AND(C10793="",Dashboard!$F$5&lt;=1980,Dashboard!$H$5&gt;=2016))),1,0)</f>
        <v>1</v>
      </c>
      <c r="Q10793" s="0" t="n">
        <f aca="false">J10793*P10793+ROW()*0.00000001</f>
        <v>0.10010793</v>
      </c>
    </row>
    <row r="10794" customFormat="false" ht="15" hidden="false" customHeight="false" outlineLevel="0" collapsed="false">
      <c r="A10794" s="0" t="s">
        <v>7077</v>
      </c>
      <c r="B10794" s="0" t="s">
        <v>94</v>
      </c>
      <c r="C10794" s="0" t="n">
        <v>2016</v>
      </c>
      <c r="D10794" s="0" t="s">
        <v>71</v>
      </c>
      <c r="E10794" s="0" t="s">
        <v>328</v>
      </c>
      <c r="F10794" s="0" t="n">
        <v>0</v>
      </c>
      <c r="G10794" s="0" t="n">
        <v>0</v>
      </c>
      <c r="H10794" s="0" t="n">
        <v>0.1</v>
      </c>
      <c r="I10794" s="0" t="n">
        <v>0</v>
      </c>
      <c r="J10794" s="0" t="n">
        <v>0.1</v>
      </c>
      <c r="N10794" s="0" t="s">
        <v>74</v>
      </c>
      <c r="P10794" s="0" t="n">
        <f aca="false">IF(AND(OR(Dashboard!$B$5="All",D10794=Dashboard!$B$5),OR(Dashboard!$D$5="All",N10794=Dashboard!$D$5),OR(AND(C10794&lt;&gt;"",C10794&gt;=Dashboard!$F$5,C10794&lt;=Dashboard!$H$5),AND(C10794="",Dashboard!$F$5&lt;=1980,Dashboard!$H$5&gt;=2016))),1,0)</f>
        <v>1</v>
      </c>
      <c r="Q10794" s="0" t="n">
        <f aca="false">J10794*P10794+ROW()*0.00000001</f>
        <v>0.10010794</v>
      </c>
    </row>
    <row r="10795" customFormat="false" ht="15" hidden="false" customHeight="false" outlineLevel="0" collapsed="false">
      <c r="A10795" s="0" t="s">
        <v>7809</v>
      </c>
      <c r="B10795" s="0" t="s">
        <v>97</v>
      </c>
      <c r="C10795" s="0" t="n">
        <v>2014</v>
      </c>
      <c r="D10795" s="0" t="s">
        <v>46</v>
      </c>
      <c r="E10795" s="0" t="s">
        <v>1607</v>
      </c>
      <c r="F10795" s="0" t="n">
        <v>0.07</v>
      </c>
      <c r="G10795" s="0" t="n">
        <v>0.02</v>
      </c>
      <c r="H10795" s="0" t="n">
        <v>0</v>
      </c>
      <c r="I10795" s="0" t="n">
        <v>0.01</v>
      </c>
      <c r="J10795" s="0" t="n">
        <v>0.1</v>
      </c>
      <c r="N10795" s="0" t="s">
        <v>35</v>
      </c>
      <c r="P10795" s="0" t="n">
        <f aca="false">IF(AND(OR(Dashboard!$B$5="All",D10795=Dashboard!$B$5),OR(Dashboard!$D$5="All",N10795=Dashboard!$D$5),OR(AND(C10795&lt;&gt;"",C10795&gt;=Dashboard!$F$5,C10795&lt;=Dashboard!$H$5),AND(C10795="",Dashboard!$F$5&lt;=1980,Dashboard!$H$5&gt;=2016))),1,0)</f>
        <v>1</v>
      </c>
      <c r="Q10795" s="0" t="n">
        <f aca="false">J10795*P10795+ROW()*0.00000001</f>
        <v>0.10010795</v>
      </c>
    </row>
    <row r="10796" customFormat="false" ht="15" hidden="false" customHeight="false" outlineLevel="0" collapsed="false">
      <c r="A10796" s="0" t="s">
        <v>2545</v>
      </c>
      <c r="B10796" s="0" t="s">
        <v>33</v>
      </c>
      <c r="C10796" s="0" t="n">
        <v>2009</v>
      </c>
      <c r="D10796" s="0" t="s">
        <v>58</v>
      </c>
      <c r="E10796" s="0" t="s">
        <v>418</v>
      </c>
      <c r="F10796" s="0" t="n">
        <v>0.09</v>
      </c>
      <c r="G10796" s="0" t="n">
        <v>0</v>
      </c>
      <c r="H10796" s="0" t="n">
        <v>0</v>
      </c>
      <c r="I10796" s="0" t="n">
        <v>0.01</v>
      </c>
      <c r="J10796" s="0" t="n">
        <v>0.1</v>
      </c>
      <c r="N10796" s="0" t="s">
        <v>35</v>
      </c>
      <c r="P10796" s="0" t="n">
        <f aca="false">IF(AND(OR(Dashboard!$B$5="All",D10796=Dashboard!$B$5),OR(Dashboard!$D$5="All",N10796=Dashboard!$D$5),OR(AND(C10796&lt;&gt;"",C10796&gt;=Dashboard!$F$5,C10796&lt;=Dashboard!$H$5),AND(C10796="",Dashboard!$F$5&lt;=1980,Dashboard!$H$5&gt;=2016))),1,0)</f>
        <v>1</v>
      </c>
      <c r="Q10796" s="0" t="n">
        <f aca="false">J10796*P10796+ROW()*0.00000001</f>
        <v>0.10010796</v>
      </c>
    </row>
    <row r="10797" customFormat="false" ht="15" hidden="false" customHeight="false" outlineLevel="0" collapsed="false">
      <c r="A10797" s="0" t="s">
        <v>7810</v>
      </c>
      <c r="B10797" s="0" t="s">
        <v>50</v>
      </c>
      <c r="C10797" s="0" t="n">
        <v>2010</v>
      </c>
      <c r="D10797" s="0" t="s">
        <v>52</v>
      </c>
      <c r="E10797" s="0" t="s">
        <v>72</v>
      </c>
      <c r="F10797" s="0" t="n">
        <v>0.08</v>
      </c>
      <c r="G10797" s="0" t="n">
        <v>0.01</v>
      </c>
      <c r="H10797" s="0" t="n">
        <v>0</v>
      </c>
      <c r="I10797" s="0" t="n">
        <v>0.01</v>
      </c>
      <c r="J10797" s="0" t="n">
        <v>0.1</v>
      </c>
      <c r="N10797" s="0" t="s">
        <v>35</v>
      </c>
      <c r="P10797" s="0" t="n">
        <f aca="false">IF(AND(OR(Dashboard!$B$5="All",D10797=Dashboard!$B$5),OR(Dashboard!$D$5="All",N10797=Dashboard!$D$5),OR(AND(C10797&lt;&gt;"",C10797&gt;=Dashboard!$F$5,C10797&lt;=Dashboard!$H$5),AND(C10797="",Dashboard!$F$5&lt;=1980,Dashboard!$H$5&gt;=2016))),1,0)</f>
        <v>1</v>
      </c>
      <c r="Q10797" s="0" t="n">
        <f aca="false">J10797*P10797+ROW()*0.00000001</f>
        <v>0.10010797</v>
      </c>
    </row>
    <row r="10798" customFormat="false" ht="15" hidden="false" customHeight="false" outlineLevel="0" collapsed="false">
      <c r="A10798" s="0" t="s">
        <v>7811</v>
      </c>
      <c r="B10798" s="0" t="s">
        <v>33</v>
      </c>
      <c r="C10798" s="0" t="n">
        <v>2007</v>
      </c>
      <c r="D10798" s="0" t="s">
        <v>71</v>
      </c>
      <c r="E10798" s="0" t="s">
        <v>547</v>
      </c>
      <c r="F10798" s="0" t="n">
        <v>0.08</v>
      </c>
      <c r="G10798" s="0" t="n">
        <v>0</v>
      </c>
      <c r="H10798" s="0" t="n">
        <v>0</v>
      </c>
      <c r="I10798" s="0" t="n">
        <v>0.01</v>
      </c>
      <c r="J10798" s="0" t="n">
        <v>0.1</v>
      </c>
      <c r="K10798" s="0" t="n">
        <v>62</v>
      </c>
      <c r="L10798" s="0" t="n">
        <v>6.2</v>
      </c>
      <c r="M10798" s="0" t="s">
        <v>103</v>
      </c>
      <c r="N10798" s="0" t="s">
        <v>35</v>
      </c>
      <c r="O10798" s="0" t="s">
        <v>67</v>
      </c>
      <c r="P10798" s="0" t="n">
        <f aca="false">IF(AND(OR(Dashboard!$B$5="All",D10798=Dashboard!$B$5),OR(Dashboard!$D$5="All",N10798=Dashboard!$D$5),OR(AND(C10798&lt;&gt;"",C10798&gt;=Dashboard!$F$5,C10798&lt;=Dashboard!$H$5),AND(C10798="",Dashboard!$F$5&lt;=1980,Dashboard!$H$5&gt;=2016))),1,0)</f>
        <v>1</v>
      </c>
      <c r="Q10798" s="0" t="n">
        <f aca="false">J10798*P10798+ROW()*0.00000001</f>
        <v>0.10010798</v>
      </c>
    </row>
    <row r="10799" customFormat="false" ht="15" hidden="false" customHeight="false" outlineLevel="0" collapsed="false">
      <c r="A10799" s="0" t="s">
        <v>7812</v>
      </c>
      <c r="B10799" s="0" t="s">
        <v>76</v>
      </c>
      <c r="C10799" s="0" t="n">
        <v>2006</v>
      </c>
      <c r="D10799" s="0" t="s">
        <v>46</v>
      </c>
      <c r="E10799" s="0" t="s">
        <v>195</v>
      </c>
      <c r="F10799" s="0" t="n">
        <v>0</v>
      </c>
      <c r="G10799" s="0" t="n">
        <v>0</v>
      </c>
      <c r="H10799" s="0" t="n">
        <v>0.1</v>
      </c>
      <c r="I10799" s="0" t="n">
        <v>0</v>
      </c>
      <c r="J10799" s="0" t="n">
        <v>0.1</v>
      </c>
      <c r="K10799" s="0" t="n">
        <v>71</v>
      </c>
      <c r="L10799" s="0" t="n">
        <v>7.7</v>
      </c>
      <c r="M10799" s="0" t="s">
        <v>103</v>
      </c>
      <c r="N10799" s="0" t="s">
        <v>74</v>
      </c>
      <c r="O10799" s="0" t="s">
        <v>37</v>
      </c>
      <c r="P10799" s="0" t="n">
        <f aca="false">IF(AND(OR(Dashboard!$B$5="All",D10799=Dashboard!$B$5),OR(Dashboard!$D$5="All",N10799=Dashboard!$D$5),OR(AND(C10799&lt;&gt;"",C10799&gt;=Dashboard!$F$5,C10799&lt;=Dashboard!$H$5),AND(C10799="",Dashboard!$F$5&lt;=1980,Dashboard!$H$5&gt;=2016))),1,0)</f>
        <v>1</v>
      </c>
      <c r="Q10799" s="0" t="n">
        <f aca="false">J10799*P10799+ROW()*0.00000001</f>
        <v>0.10010799</v>
      </c>
    </row>
    <row r="10800" customFormat="false" ht="15" hidden="false" customHeight="false" outlineLevel="0" collapsed="false">
      <c r="A10800" s="0" t="s">
        <v>7813</v>
      </c>
      <c r="B10800" s="0" t="s">
        <v>164</v>
      </c>
      <c r="C10800" s="0" t="n">
        <v>2012</v>
      </c>
      <c r="D10800" s="0" t="s">
        <v>46</v>
      </c>
      <c r="E10800" s="0" t="s">
        <v>7814</v>
      </c>
      <c r="F10800" s="0" t="n">
        <v>0</v>
      </c>
      <c r="G10800" s="0" t="n">
        <v>0</v>
      </c>
      <c r="H10800" s="0" t="n">
        <v>0.1</v>
      </c>
      <c r="I10800" s="0" t="n">
        <v>0</v>
      </c>
      <c r="J10800" s="0" t="n">
        <v>0.1</v>
      </c>
      <c r="N10800" s="0" t="s">
        <v>74</v>
      </c>
      <c r="P10800" s="0" t="n">
        <f aca="false">IF(AND(OR(Dashboard!$B$5="All",D10800=Dashboard!$B$5),OR(Dashboard!$D$5="All",N10800=Dashboard!$D$5),OR(AND(C10800&lt;&gt;"",C10800&gt;=Dashboard!$F$5,C10800&lt;=Dashboard!$H$5),AND(C10800="",Dashboard!$F$5&lt;=1980,Dashboard!$H$5&gt;=2016))),1,0)</f>
        <v>1</v>
      </c>
      <c r="Q10800" s="0" t="n">
        <f aca="false">J10800*P10800+ROW()*0.00000001</f>
        <v>0.100108</v>
      </c>
    </row>
    <row r="10801" customFormat="false" ht="15" hidden="false" customHeight="false" outlineLevel="0" collapsed="false">
      <c r="A10801" s="0" t="s">
        <v>7815</v>
      </c>
      <c r="B10801" s="0" t="s">
        <v>85</v>
      </c>
      <c r="C10801" s="0" t="n">
        <v>2006</v>
      </c>
      <c r="D10801" s="0" t="s">
        <v>16</v>
      </c>
      <c r="E10801" s="0" t="s">
        <v>220</v>
      </c>
      <c r="F10801" s="0" t="n">
        <v>0.07</v>
      </c>
      <c r="G10801" s="0" t="n">
        <v>0.03</v>
      </c>
      <c r="H10801" s="0" t="n">
        <v>0</v>
      </c>
      <c r="I10801" s="0" t="n">
        <v>0</v>
      </c>
      <c r="J10801" s="0" t="n">
        <v>0.1</v>
      </c>
      <c r="K10801" s="0" t="n">
        <v>86</v>
      </c>
      <c r="L10801" s="0" t="n">
        <v>8.4</v>
      </c>
      <c r="M10801" s="0" t="s">
        <v>103</v>
      </c>
      <c r="N10801" s="0" t="s">
        <v>35</v>
      </c>
      <c r="O10801" s="0" t="s">
        <v>42</v>
      </c>
      <c r="P10801" s="0" t="n">
        <f aca="false">IF(AND(OR(Dashboard!$B$5="All",D10801=Dashboard!$B$5),OR(Dashboard!$D$5="All",N10801=Dashboard!$D$5),OR(AND(C10801&lt;&gt;"",C10801&gt;=Dashboard!$F$5,C10801&lt;=Dashboard!$H$5),AND(C10801="",Dashboard!$F$5&lt;=1980,Dashboard!$H$5&gt;=2016))),1,0)</f>
        <v>1</v>
      </c>
      <c r="Q10801" s="0" t="n">
        <f aca="false">J10801*P10801+ROW()*0.00000001</f>
        <v>0.10010801</v>
      </c>
    </row>
    <row r="10802" customFormat="false" ht="15" hidden="false" customHeight="false" outlineLevel="0" collapsed="false">
      <c r="A10802" s="0" t="s">
        <v>7816</v>
      </c>
      <c r="B10802" s="0" t="s">
        <v>85</v>
      </c>
      <c r="C10802" s="0" t="n">
        <v>2002</v>
      </c>
      <c r="D10802" s="0" t="s">
        <v>56</v>
      </c>
      <c r="E10802" s="0" t="s">
        <v>3332</v>
      </c>
      <c r="F10802" s="0" t="n">
        <v>0.07</v>
      </c>
      <c r="G10802" s="0" t="n">
        <v>0.03</v>
      </c>
      <c r="H10802" s="0" t="n">
        <v>0</v>
      </c>
      <c r="I10802" s="0" t="n">
        <v>0</v>
      </c>
      <c r="J10802" s="0" t="n">
        <v>0.1</v>
      </c>
      <c r="N10802" s="0" t="s">
        <v>35</v>
      </c>
      <c r="P10802" s="0" t="n">
        <f aca="false">IF(AND(OR(Dashboard!$B$5="All",D10802=Dashboard!$B$5),OR(Dashboard!$D$5="All",N10802=Dashboard!$D$5),OR(AND(C10802&lt;&gt;"",C10802&gt;=Dashboard!$F$5,C10802&lt;=Dashboard!$H$5),AND(C10802="",Dashboard!$F$5&lt;=1980,Dashboard!$H$5&gt;=2016))),1,0)</f>
        <v>1</v>
      </c>
      <c r="Q10802" s="0" t="n">
        <f aca="false">J10802*P10802+ROW()*0.00000001</f>
        <v>0.10010802</v>
      </c>
    </row>
    <row r="10803" customFormat="false" ht="15" hidden="false" customHeight="false" outlineLevel="0" collapsed="false">
      <c r="A10803" s="0" t="s">
        <v>7817</v>
      </c>
      <c r="B10803" s="0" t="s">
        <v>94</v>
      </c>
      <c r="C10803" s="0" t="n">
        <v>2015</v>
      </c>
      <c r="D10803" s="0" t="s">
        <v>71</v>
      </c>
      <c r="E10803" s="0" t="s">
        <v>782</v>
      </c>
      <c r="F10803" s="0" t="n">
        <v>0.02</v>
      </c>
      <c r="G10803" s="0" t="n">
        <v>0.01</v>
      </c>
      <c r="H10803" s="0" t="n">
        <v>0.06</v>
      </c>
      <c r="I10803" s="0" t="n">
        <v>0.01</v>
      </c>
      <c r="J10803" s="0" t="n">
        <v>0.1</v>
      </c>
      <c r="K10803" s="0" t="n">
        <v>71</v>
      </c>
      <c r="L10803" s="0" t="n">
        <v>6.5</v>
      </c>
      <c r="M10803" s="0" t="s">
        <v>103</v>
      </c>
      <c r="N10803" s="0" t="s">
        <v>74</v>
      </c>
      <c r="O10803" s="0" t="s">
        <v>37</v>
      </c>
      <c r="P10803" s="0" t="n">
        <f aca="false">IF(AND(OR(Dashboard!$B$5="All",D10803=Dashboard!$B$5),OR(Dashboard!$D$5="All",N10803=Dashboard!$D$5),OR(AND(C10803&lt;&gt;"",C10803&gt;=Dashboard!$F$5,C10803&lt;=Dashboard!$H$5),AND(C10803="",Dashboard!$F$5&lt;=1980,Dashboard!$H$5&gt;=2016))),1,0)</f>
        <v>1</v>
      </c>
      <c r="Q10803" s="0" t="n">
        <f aca="false">J10803*P10803+ROW()*0.00000001</f>
        <v>0.10010803</v>
      </c>
    </row>
    <row r="10804" customFormat="false" ht="15" hidden="false" customHeight="false" outlineLevel="0" collapsed="false">
      <c r="A10804" s="0" t="s">
        <v>3547</v>
      </c>
      <c r="B10804" s="0" t="s">
        <v>186</v>
      </c>
      <c r="C10804" s="0" t="n">
        <v>2004</v>
      </c>
      <c r="D10804" s="0" t="s">
        <v>34</v>
      </c>
      <c r="E10804" s="0" t="s">
        <v>220</v>
      </c>
      <c r="F10804" s="0" t="n">
        <v>0</v>
      </c>
      <c r="G10804" s="0" t="n">
        <v>0</v>
      </c>
      <c r="H10804" s="0" t="n">
        <v>0.09</v>
      </c>
      <c r="I10804" s="0" t="n">
        <v>0</v>
      </c>
      <c r="J10804" s="0" t="n">
        <v>0.1</v>
      </c>
      <c r="N10804" s="0" t="s">
        <v>35</v>
      </c>
      <c r="P10804" s="0" t="n">
        <f aca="false">IF(AND(OR(Dashboard!$B$5="All",D10804=Dashboard!$B$5),OR(Dashboard!$D$5="All",N10804=Dashboard!$D$5),OR(AND(C10804&lt;&gt;"",C10804&gt;=Dashboard!$F$5,C10804&lt;=Dashboard!$H$5),AND(C10804="",Dashboard!$F$5&lt;=1980,Dashboard!$H$5&gt;=2016))),1,0)</f>
        <v>1</v>
      </c>
      <c r="Q10804" s="0" t="n">
        <f aca="false">J10804*P10804+ROW()*0.00000001</f>
        <v>0.10010804</v>
      </c>
    </row>
    <row r="10805" customFormat="false" ht="15" hidden="false" customHeight="false" outlineLevel="0" collapsed="false">
      <c r="A10805" s="0" t="s">
        <v>7115</v>
      </c>
      <c r="B10805" s="0" t="s">
        <v>50</v>
      </c>
      <c r="C10805" s="0" t="n">
        <v>2008</v>
      </c>
      <c r="D10805" s="0" t="s">
        <v>71</v>
      </c>
      <c r="E10805" s="0" t="s">
        <v>142</v>
      </c>
      <c r="F10805" s="0" t="n">
        <v>0.09</v>
      </c>
      <c r="G10805" s="0" t="n">
        <v>0</v>
      </c>
      <c r="H10805" s="0" t="n">
        <v>0</v>
      </c>
      <c r="I10805" s="0" t="n">
        <v>0.01</v>
      </c>
      <c r="J10805" s="0" t="n">
        <v>0.1</v>
      </c>
      <c r="K10805" s="0" t="n">
        <v>54</v>
      </c>
      <c r="M10805" s="0" t="s">
        <v>125</v>
      </c>
      <c r="N10805" s="0" t="s">
        <v>35</v>
      </c>
      <c r="O10805" s="0" t="s">
        <v>53</v>
      </c>
      <c r="P10805" s="0" t="n">
        <f aca="false">IF(AND(OR(Dashboard!$B$5="All",D10805=Dashboard!$B$5),OR(Dashboard!$D$5="All",N10805=Dashboard!$D$5),OR(AND(C10805&lt;&gt;"",C10805&gt;=Dashboard!$F$5,C10805&lt;=Dashboard!$H$5),AND(C10805="",Dashboard!$F$5&lt;=1980,Dashboard!$H$5&gt;=2016))),1,0)</f>
        <v>1</v>
      </c>
      <c r="Q10805" s="0" t="n">
        <f aca="false">J10805*P10805+ROW()*0.00000001</f>
        <v>0.10010805</v>
      </c>
    </row>
    <row r="10806" customFormat="false" ht="15" hidden="false" customHeight="false" outlineLevel="0" collapsed="false">
      <c r="A10806" s="0" t="s">
        <v>7818</v>
      </c>
      <c r="B10806" s="0" t="s">
        <v>144</v>
      </c>
      <c r="C10806" s="0" t="n">
        <v>2002</v>
      </c>
      <c r="D10806" s="0" t="s">
        <v>58</v>
      </c>
      <c r="E10806" s="0" t="s">
        <v>65</v>
      </c>
      <c r="F10806" s="0" t="n">
        <v>0.05</v>
      </c>
      <c r="G10806" s="0" t="n">
        <v>0.02</v>
      </c>
      <c r="H10806" s="0" t="n">
        <v>0.02</v>
      </c>
      <c r="I10806" s="0" t="n">
        <v>0</v>
      </c>
      <c r="J10806" s="0" t="n">
        <v>0.1</v>
      </c>
      <c r="K10806" s="0" t="n">
        <v>83</v>
      </c>
      <c r="L10806" s="0" t="n">
        <v>8.5</v>
      </c>
      <c r="M10806" s="0" t="s">
        <v>103</v>
      </c>
      <c r="N10806" s="0" t="s">
        <v>66</v>
      </c>
      <c r="O10806" s="0" t="s">
        <v>42</v>
      </c>
      <c r="P10806" s="0" t="n">
        <f aca="false">IF(AND(OR(Dashboard!$B$5="All",D10806=Dashboard!$B$5),OR(Dashboard!$D$5="All",N10806=Dashboard!$D$5),OR(AND(C10806&lt;&gt;"",C10806&gt;=Dashboard!$F$5,C10806&lt;=Dashboard!$H$5),AND(C10806="",Dashboard!$F$5&lt;=1980,Dashboard!$H$5&gt;=2016))),1,0)</f>
        <v>1</v>
      </c>
      <c r="Q10806" s="0" t="n">
        <f aca="false">J10806*P10806+ROW()*0.00000001</f>
        <v>0.10010806</v>
      </c>
    </row>
    <row r="10807" customFormat="false" ht="15" hidden="false" customHeight="false" outlineLevel="0" collapsed="false">
      <c r="A10807" s="0" t="s">
        <v>7410</v>
      </c>
      <c r="B10807" s="0" t="s">
        <v>117</v>
      </c>
      <c r="C10807" s="0" t="n">
        <v>1997</v>
      </c>
      <c r="D10807" s="0" t="s">
        <v>102</v>
      </c>
      <c r="E10807" s="0" t="s">
        <v>211</v>
      </c>
      <c r="F10807" s="0" t="n">
        <v>0</v>
      </c>
      <c r="G10807" s="0" t="n">
        <v>0</v>
      </c>
      <c r="H10807" s="0" t="n">
        <v>0.09</v>
      </c>
      <c r="I10807" s="0" t="n">
        <v>0.01</v>
      </c>
      <c r="J10807" s="0" t="n">
        <v>0.1</v>
      </c>
      <c r="N10807" s="0" t="s">
        <v>74</v>
      </c>
      <c r="P10807" s="0" t="n">
        <f aca="false">IF(AND(OR(Dashboard!$B$5="All",D10807=Dashboard!$B$5),OR(Dashboard!$D$5="All",N10807=Dashboard!$D$5),OR(AND(C10807&lt;&gt;"",C10807&gt;=Dashboard!$F$5,C10807&lt;=Dashboard!$H$5),AND(C10807="",Dashboard!$F$5&lt;=1980,Dashboard!$H$5&gt;=2016))),1,0)</f>
        <v>1</v>
      </c>
      <c r="Q10807" s="0" t="n">
        <f aca="false">J10807*P10807+ROW()*0.00000001</f>
        <v>0.10010807</v>
      </c>
    </row>
    <row r="10808" customFormat="false" ht="15" hidden="false" customHeight="false" outlineLevel="0" collapsed="false">
      <c r="A10808" s="0" t="s">
        <v>4500</v>
      </c>
      <c r="B10808" s="0" t="s">
        <v>33</v>
      </c>
      <c r="C10808" s="0" t="n">
        <v>2009</v>
      </c>
      <c r="D10808" s="0" t="s">
        <v>52</v>
      </c>
      <c r="E10808" s="0" t="s">
        <v>560</v>
      </c>
      <c r="F10808" s="0" t="n">
        <v>0.09</v>
      </c>
      <c r="G10808" s="0" t="n">
        <v>0</v>
      </c>
      <c r="H10808" s="0" t="n">
        <v>0</v>
      </c>
      <c r="I10808" s="0" t="n">
        <v>0.01</v>
      </c>
      <c r="J10808" s="0" t="n">
        <v>0.1</v>
      </c>
      <c r="M10808" s="0" t="s">
        <v>36</v>
      </c>
      <c r="N10808" s="0" t="s">
        <v>35</v>
      </c>
      <c r="P10808" s="0" t="n">
        <f aca="false">IF(AND(OR(Dashboard!$B$5="All",D10808=Dashboard!$B$5),OR(Dashboard!$D$5="All",N10808=Dashboard!$D$5),OR(AND(C10808&lt;&gt;"",C10808&gt;=Dashboard!$F$5,C10808&lt;=Dashboard!$H$5),AND(C10808="",Dashboard!$F$5&lt;=1980,Dashboard!$H$5&gt;=2016))),1,0)</f>
        <v>1</v>
      </c>
      <c r="Q10808" s="0" t="n">
        <f aca="false">J10808*P10808+ROW()*0.00000001</f>
        <v>0.10010808</v>
      </c>
    </row>
    <row r="10809" customFormat="false" ht="15" hidden="false" customHeight="false" outlineLevel="0" collapsed="false">
      <c r="A10809" s="0" t="s">
        <v>7819</v>
      </c>
      <c r="B10809" s="0" t="s">
        <v>50</v>
      </c>
      <c r="C10809" s="0" t="n">
        <v>2011</v>
      </c>
      <c r="D10809" s="0" t="s">
        <v>46</v>
      </c>
      <c r="E10809" s="0" t="s">
        <v>328</v>
      </c>
      <c r="F10809" s="0" t="n">
        <v>0</v>
      </c>
      <c r="G10809" s="0" t="n">
        <v>0</v>
      </c>
      <c r="H10809" s="0" t="n">
        <v>0.1</v>
      </c>
      <c r="I10809" s="0" t="n">
        <v>0</v>
      </c>
      <c r="J10809" s="0" t="n">
        <v>0.1</v>
      </c>
      <c r="N10809" s="0" t="s">
        <v>35</v>
      </c>
      <c r="P10809" s="0" t="n">
        <f aca="false">IF(AND(OR(Dashboard!$B$5="All",D10809=Dashboard!$B$5),OR(Dashboard!$D$5="All",N10809=Dashboard!$D$5),OR(AND(C10809&lt;&gt;"",C10809&gt;=Dashboard!$F$5,C10809&lt;=Dashboard!$H$5),AND(C10809="",Dashboard!$F$5&lt;=1980,Dashboard!$H$5&gt;=2016))),1,0)</f>
        <v>1</v>
      </c>
      <c r="Q10809" s="0" t="n">
        <f aca="false">J10809*P10809+ROW()*0.00000001</f>
        <v>0.10010809</v>
      </c>
    </row>
    <row r="10810" customFormat="false" ht="15" hidden="false" customHeight="false" outlineLevel="0" collapsed="false">
      <c r="A10810" s="0" t="s">
        <v>7820</v>
      </c>
      <c r="B10810" s="0" t="s">
        <v>164</v>
      </c>
      <c r="C10810" s="0" t="n">
        <v>2006</v>
      </c>
      <c r="D10810" s="0" t="s">
        <v>71</v>
      </c>
      <c r="E10810" s="0" t="s">
        <v>211</v>
      </c>
      <c r="F10810" s="0" t="n">
        <v>0.08</v>
      </c>
      <c r="G10810" s="0" t="n">
        <v>0</v>
      </c>
      <c r="H10810" s="0" t="n">
        <v>0</v>
      </c>
      <c r="I10810" s="0" t="n">
        <v>0.01</v>
      </c>
      <c r="J10810" s="0" t="n">
        <v>0.1</v>
      </c>
      <c r="K10810" s="0" t="n">
        <v>74</v>
      </c>
      <c r="L10810" s="0" t="n">
        <v>6.8</v>
      </c>
      <c r="M10810" s="0" t="s">
        <v>103</v>
      </c>
      <c r="N10810" s="0" t="s">
        <v>74</v>
      </c>
      <c r="O10810" s="0" t="s">
        <v>37</v>
      </c>
      <c r="P10810" s="0" t="n">
        <f aca="false">IF(AND(OR(Dashboard!$B$5="All",D10810=Dashboard!$B$5),OR(Dashboard!$D$5="All",N10810=Dashboard!$D$5),OR(AND(C10810&lt;&gt;"",C10810&gt;=Dashboard!$F$5,C10810&lt;=Dashboard!$H$5),AND(C10810="",Dashboard!$F$5&lt;=1980,Dashboard!$H$5&gt;=2016))),1,0)</f>
        <v>1</v>
      </c>
      <c r="Q10810" s="0" t="n">
        <f aca="false">J10810*P10810+ROW()*0.00000001</f>
        <v>0.1001081</v>
      </c>
    </row>
    <row r="10811" customFormat="false" ht="15" hidden="false" customHeight="false" outlineLevel="0" collapsed="false">
      <c r="A10811" s="0" t="s">
        <v>7821</v>
      </c>
      <c r="B10811" s="0" t="s">
        <v>97</v>
      </c>
      <c r="C10811" s="0" t="n">
        <v>2011</v>
      </c>
      <c r="D10811" s="0" t="s">
        <v>102</v>
      </c>
      <c r="E10811" s="0" t="s">
        <v>689</v>
      </c>
      <c r="F10811" s="0" t="n">
        <v>0.07</v>
      </c>
      <c r="G10811" s="0" t="n">
        <v>0.02</v>
      </c>
      <c r="H10811" s="0" t="n">
        <v>0</v>
      </c>
      <c r="I10811" s="0" t="n">
        <v>0.01</v>
      </c>
      <c r="J10811" s="0" t="n">
        <v>0.1</v>
      </c>
      <c r="K10811" s="0" t="n">
        <v>58</v>
      </c>
      <c r="L10811" s="0" t="n">
        <v>5.9</v>
      </c>
      <c r="M10811" s="0" t="s">
        <v>125</v>
      </c>
      <c r="N10811" s="0" t="s">
        <v>35</v>
      </c>
      <c r="O10811" s="0" t="s">
        <v>53</v>
      </c>
      <c r="P10811" s="0" t="n">
        <f aca="false">IF(AND(OR(Dashboard!$B$5="All",D10811=Dashboard!$B$5),OR(Dashboard!$D$5="All",N10811=Dashboard!$D$5),OR(AND(C10811&lt;&gt;"",C10811&gt;=Dashboard!$F$5,C10811&lt;=Dashboard!$H$5),AND(C10811="",Dashboard!$F$5&lt;=1980,Dashboard!$H$5&gt;=2016))),1,0)</f>
        <v>1</v>
      </c>
      <c r="Q10811" s="0" t="n">
        <f aca="false">J10811*P10811+ROW()*0.00000001</f>
        <v>0.10010811</v>
      </c>
    </row>
    <row r="10812" customFormat="false" ht="15" hidden="false" customHeight="false" outlineLevel="0" collapsed="false">
      <c r="A10812" s="0" t="s">
        <v>7822</v>
      </c>
      <c r="B10812" s="0" t="s">
        <v>50</v>
      </c>
      <c r="C10812" s="0" t="n">
        <v>2010</v>
      </c>
      <c r="D10812" s="0" t="s">
        <v>34</v>
      </c>
      <c r="E10812" s="0" t="s">
        <v>220</v>
      </c>
      <c r="F10812" s="0" t="n">
        <v>0</v>
      </c>
      <c r="G10812" s="0" t="n">
        <v>0</v>
      </c>
      <c r="H10812" s="0" t="n">
        <v>0.1</v>
      </c>
      <c r="I10812" s="0" t="n">
        <v>0</v>
      </c>
      <c r="J10812" s="0" t="n">
        <v>0.1</v>
      </c>
      <c r="N10812" s="0" t="s">
        <v>35</v>
      </c>
      <c r="P10812" s="0" t="n">
        <f aca="false">IF(AND(OR(Dashboard!$B$5="All",D10812=Dashboard!$B$5),OR(Dashboard!$D$5="All",N10812=Dashboard!$D$5),OR(AND(C10812&lt;&gt;"",C10812&gt;=Dashboard!$F$5,C10812&lt;=Dashboard!$H$5),AND(C10812="",Dashboard!$F$5&lt;=1980,Dashboard!$H$5&gt;=2016))),1,0)</f>
        <v>1</v>
      </c>
      <c r="Q10812" s="0" t="n">
        <f aca="false">J10812*P10812+ROW()*0.00000001</f>
        <v>0.10010812</v>
      </c>
    </row>
    <row r="10813" customFormat="false" ht="15" hidden="false" customHeight="false" outlineLevel="0" collapsed="false">
      <c r="A10813" s="0" t="s">
        <v>7823</v>
      </c>
      <c r="B10813" s="0" t="s">
        <v>50</v>
      </c>
      <c r="C10813" s="0" t="n">
        <v>2010</v>
      </c>
      <c r="D10813" s="0" t="s">
        <v>48</v>
      </c>
      <c r="E10813" s="0" t="s">
        <v>4133</v>
      </c>
      <c r="F10813" s="0" t="n">
        <v>0</v>
      </c>
      <c r="G10813" s="0" t="n">
        <v>0.08</v>
      </c>
      <c r="H10813" s="0" t="n">
        <v>0</v>
      </c>
      <c r="I10813" s="0" t="n">
        <v>0.01</v>
      </c>
      <c r="J10813" s="0" t="n">
        <v>0.1</v>
      </c>
      <c r="K10813" s="0" t="n">
        <v>77</v>
      </c>
      <c r="M10813" s="0" t="s">
        <v>36</v>
      </c>
      <c r="N10813" s="0" t="s">
        <v>35</v>
      </c>
      <c r="O10813" s="0" t="s">
        <v>37</v>
      </c>
      <c r="P10813" s="0" t="n">
        <f aca="false">IF(AND(OR(Dashboard!$B$5="All",D10813=Dashboard!$B$5),OR(Dashboard!$D$5="All",N10813=Dashboard!$D$5),OR(AND(C10813&lt;&gt;"",C10813&gt;=Dashboard!$F$5,C10813&lt;=Dashboard!$H$5),AND(C10813="",Dashboard!$F$5&lt;=1980,Dashboard!$H$5&gt;=2016))),1,0)</f>
        <v>1</v>
      </c>
      <c r="Q10813" s="0" t="n">
        <f aca="false">J10813*P10813+ROW()*0.00000001</f>
        <v>0.10010813</v>
      </c>
    </row>
    <row r="10814" customFormat="false" ht="15" hidden="false" customHeight="false" outlineLevel="0" collapsed="false">
      <c r="A10814" s="0" t="s">
        <v>7824</v>
      </c>
      <c r="B10814" s="0" t="s">
        <v>33</v>
      </c>
      <c r="C10814" s="0" t="n">
        <v>2008</v>
      </c>
      <c r="D10814" s="0" t="s">
        <v>56</v>
      </c>
      <c r="E10814" s="0" t="s">
        <v>257</v>
      </c>
      <c r="F10814" s="0" t="n">
        <v>0.09</v>
      </c>
      <c r="G10814" s="0" t="n">
        <v>0</v>
      </c>
      <c r="H10814" s="0" t="n">
        <v>0</v>
      </c>
      <c r="I10814" s="0" t="n">
        <v>0.01</v>
      </c>
      <c r="J10814" s="0" t="n">
        <v>0.1</v>
      </c>
      <c r="K10814" s="0" t="n">
        <v>78</v>
      </c>
      <c r="L10814" s="0" t="n">
        <v>7.7</v>
      </c>
      <c r="M10814" s="0" t="s">
        <v>36</v>
      </c>
      <c r="N10814" s="0" t="s">
        <v>35</v>
      </c>
      <c r="O10814" s="0" t="s">
        <v>37</v>
      </c>
      <c r="P10814" s="0" t="n">
        <f aca="false">IF(AND(OR(Dashboard!$B$5="All",D10814=Dashboard!$B$5),OR(Dashboard!$D$5="All",N10814=Dashboard!$D$5),OR(AND(C10814&lt;&gt;"",C10814&gt;=Dashboard!$F$5,C10814&lt;=Dashboard!$H$5),AND(C10814="",Dashboard!$F$5&lt;=1980,Dashboard!$H$5&gt;=2016))),1,0)</f>
        <v>1</v>
      </c>
      <c r="Q10814" s="0" t="n">
        <f aca="false">J10814*P10814+ROW()*0.00000001</f>
        <v>0.10010814</v>
      </c>
    </row>
    <row r="10815" customFormat="false" ht="15" hidden="false" customHeight="false" outlineLevel="0" collapsed="false">
      <c r="A10815" s="0" t="s">
        <v>4626</v>
      </c>
      <c r="B10815" s="0" t="s">
        <v>144</v>
      </c>
      <c r="C10815" s="0" t="n">
        <v>2002</v>
      </c>
      <c r="D10815" s="0" t="s">
        <v>41</v>
      </c>
      <c r="E10815" s="0" t="s">
        <v>418</v>
      </c>
      <c r="F10815" s="0" t="n">
        <v>0.07</v>
      </c>
      <c r="G10815" s="0" t="n">
        <v>0.02</v>
      </c>
      <c r="H10815" s="0" t="n">
        <v>0</v>
      </c>
      <c r="I10815" s="0" t="n">
        <v>0</v>
      </c>
      <c r="J10815" s="0" t="n">
        <v>0.1</v>
      </c>
      <c r="N10815" s="0" t="s">
        <v>66</v>
      </c>
      <c r="P10815" s="0" t="n">
        <f aca="false">IF(AND(OR(Dashboard!$B$5="All",D10815=Dashboard!$B$5),OR(Dashboard!$D$5="All",N10815=Dashboard!$D$5),OR(AND(C10815&lt;&gt;"",C10815&gt;=Dashboard!$F$5,C10815&lt;=Dashboard!$H$5),AND(C10815="",Dashboard!$F$5&lt;=1980,Dashboard!$H$5&gt;=2016))),1,0)</f>
        <v>1</v>
      </c>
      <c r="Q10815" s="0" t="n">
        <f aca="false">J10815*P10815+ROW()*0.00000001</f>
        <v>0.10010815</v>
      </c>
    </row>
    <row r="10816" customFormat="false" ht="15" hidden="false" customHeight="false" outlineLevel="0" collapsed="false">
      <c r="A10816" s="0" t="s">
        <v>7825</v>
      </c>
      <c r="B10816" s="0" t="s">
        <v>50</v>
      </c>
      <c r="C10816" s="0" t="n">
        <v>2009</v>
      </c>
      <c r="D10816" s="0" t="s">
        <v>58</v>
      </c>
      <c r="E10816" s="0" t="s">
        <v>220</v>
      </c>
      <c r="F10816" s="0" t="n">
        <v>0</v>
      </c>
      <c r="G10816" s="0" t="n">
        <v>0</v>
      </c>
      <c r="H10816" s="0" t="n">
        <v>0.1</v>
      </c>
      <c r="I10816" s="0" t="n">
        <v>0</v>
      </c>
      <c r="J10816" s="0" t="n">
        <v>0.1</v>
      </c>
      <c r="N10816" s="0" t="s">
        <v>35</v>
      </c>
      <c r="P10816" s="0" t="n">
        <f aca="false">IF(AND(OR(Dashboard!$B$5="All",D10816=Dashboard!$B$5),OR(Dashboard!$D$5="All",N10816=Dashboard!$D$5),OR(AND(C10816&lt;&gt;"",C10816&gt;=Dashboard!$F$5,C10816&lt;=Dashboard!$H$5),AND(C10816="",Dashboard!$F$5&lt;=1980,Dashboard!$H$5&gt;=2016))),1,0)</f>
        <v>1</v>
      </c>
      <c r="Q10816" s="0" t="n">
        <f aca="false">J10816*P10816+ROW()*0.00000001</f>
        <v>0.10010816</v>
      </c>
    </row>
    <row r="10817" customFormat="false" ht="15" hidden="false" customHeight="false" outlineLevel="0" collapsed="false">
      <c r="A10817" s="0" t="s">
        <v>7826</v>
      </c>
      <c r="B10817" s="0" t="s">
        <v>50</v>
      </c>
      <c r="C10817" s="0" t="n">
        <v>2006</v>
      </c>
      <c r="D10817" s="0" t="s">
        <v>246</v>
      </c>
      <c r="E10817" s="0" t="s">
        <v>2860</v>
      </c>
      <c r="F10817" s="0" t="n">
        <v>0.09</v>
      </c>
      <c r="G10817" s="0" t="n">
        <v>0</v>
      </c>
      <c r="H10817" s="0" t="n">
        <v>0</v>
      </c>
      <c r="I10817" s="0" t="n">
        <v>0.01</v>
      </c>
      <c r="J10817" s="0" t="n">
        <v>0.1</v>
      </c>
      <c r="K10817" s="0" t="n">
        <v>48</v>
      </c>
      <c r="L10817" s="0" t="n">
        <v>4.8</v>
      </c>
      <c r="M10817" s="0" t="s">
        <v>103</v>
      </c>
      <c r="N10817" s="0" t="s">
        <v>35</v>
      </c>
      <c r="O10817" s="0" t="s">
        <v>177</v>
      </c>
      <c r="P10817" s="0" t="n">
        <f aca="false">IF(AND(OR(Dashboard!$B$5="All",D10817=Dashboard!$B$5),OR(Dashboard!$D$5="All",N10817=Dashboard!$D$5),OR(AND(C10817&lt;&gt;"",C10817&gt;=Dashboard!$F$5,C10817&lt;=Dashboard!$H$5),AND(C10817="",Dashboard!$F$5&lt;=1980,Dashboard!$H$5&gt;=2016))),1,0)</f>
        <v>1</v>
      </c>
      <c r="Q10817" s="0" t="n">
        <f aca="false">J10817*P10817+ROW()*0.00000001</f>
        <v>0.10010817</v>
      </c>
    </row>
    <row r="10818" customFormat="false" ht="15" hidden="false" customHeight="false" outlineLevel="0" collapsed="false">
      <c r="A10818" s="0" t="s">
        <v>7530</v>
      </c>
      <c r="B10818" s="0" t="s">
        <v>97</v>
      </c>
      <c r="C10818" s="0" t="n">
        <v>2014</v>
      </c>
      <c r="D10818" s="0" t="s">
        <v>34</v>
      </c>
      <c r="E10818" s="0" t="s">
        <v>328</v>
      </c>
      <c r="F10818" s="0" t="n">
        <v>0</v>
      </c>
      <c r="G10818" s="0" t="n">
        <v>0</v>
      </c>
      <c r="H10818" s="0" t="n">
        <v>0.1</v>
      </c>
      <c r="I10818" s="0" t="n">
        <v>0</v>
      </c>
      <c r="J10818" s="0" t="n">
        <v>0.1</v>
      </c>
      <c r="N10818" s="0" t="s">
        <v>35</v>
      </c>
      <c r="P10818" s="0" t="n">
        <f aca="false">IF(AND(OR(Dashboard!$B$5="All",D10818=Dashboard!$B$5),OR(Dashboard!$D$5="All",N10818=Dashboard!$D$5),OR(AND(C10818&lt;&gt;"",C10818&gt;=Dashboard!$F$5,C10818&lt;=Dashboard!$H$5),AND(C10818="",Dashboard!$F$5&lt;=1980,Dashboard!$H$5&gt;=2016))),1,0)</f>
        <v>1</v>
      </c>
      <c r="Q10818" s="0" t="n">
        <f aca="false">J10818*P10818+ROW()*0.00000001</f>
        <v>0.10010818</v>
      </c>
    </row>
    <row r="10819" customFormat="false" ht="15" hidden="false" customHeight="false" outlineLevel="0" collapsed="false">
      <c r="A10819" s="0" t="s">
        <v>7827</v>
      </c>
      <c r="B10819" s="0" t="s">
        <v>152</v>
      </c>
      <c r="C10819" s="0" t="n">
        <v>2006</v>
      </c>
      <c r="D10819" s="0" t="s">
        <v>246</v>
      </c>
      <c r="E10819" s="0" t="s">
        <v>154</v>
      </c>
      <c r="F10819" s="0" t="n">
        <v>0</v>
      </c>
      <c r="G10819" s="0" t="n">
        <v>0.08</v>
      </c>
      <c r="H10819" s="0" t="n">
        <v>0</v>
      </c>
      <c r="I10819" s="0" t="n">
        <v>0.02</v>
      </c>
      <c r="J10819" s="0" t="n">
        <v>0.1</v>
      </c>
      <c r="K10819" s="0" t="n">
        <v>88</v>
      </c>
      <c r="L10819" s="0" t="n">
        <v>8.9</v>
      </c>
      <c r="M10819" s="0" t="s">
        <v>103</v>
      </c>
      <c r="N10819" s="0" t="s">
        <v>152</v>
      </c>
      <c r="O10819" s="0" t="s">
        <v>42</v>
      </c>
      <c r="P10819" s="0" t="n">
        <f aca="false">IF(AND(OR(Dashboard!$B$5="All",D10819=Dashboard!$B$5),OR(Dashboard!$D$5="All",N10819=Dashboard!$D$5),OR(AND(C10819&lt;&gt;"",C10819&gt;=Dashboard!$F$5,C10819&lt;=Dashboard!$H$5),AND(C10819="",Dashboard!$F$5&lt;=1980,Dashboard!$H$5&gt;=2016))),1,0)</f>
        <v>1</v>
      </c>
      <c r="Q10819" s="0" t="n">
        <f aca="false">J10819*P10819+ROW()*0.00000001</f>
        <v>0.10010819</v>
      </c>
    </row>
    <row r="10820" customFormat="false" ht="15" hidden="false" customHeight="false" outlineLevel="0" collapsed="false">
      <c r="A10820" s="0" t="s">
        <v>2390</v>
      </c>
      <c r="B10820" s="0" t="s">
        <v>851</v>
      </c>
      <c r="C10820" s="0" t="n">
        <v>2016</v>
      </c>
      <c r="D10820" s="0" t="s">
        <v>71</v>
      </c>
      <c r="E10820" s="0" t="s">
        <v>243</v>
      </c>
      <c r="F10820" s="0" t="n">
        <v>0.01</v>
      </c>
      <c r="G10820" s="0" t="n">
        <v>0.06</v>
      </c>
      <c r="H10820" s="0" t="n">
        <v>0.01</v>
      </c>
      <c r="I10820" s="0" t="n">
        <v>0.02</v>
      </c>
      <c r="J10820" s="0" t="n">
        <v>0.1</v>
      </c>
      <c r="L10820" s="0" t="n">
        <v>7.1</v>
      </c>
      <c r="M10820" s="0" t="s">
        <v>125</v>
      </c>
      <c r="N10820" s="0" t="s">
        <v>74</v>
      </c>
      <c r="P10820" s="0" t="n">
        <f aca="false">IF(AND(OR(Dashboard!$B$5="All",D10820=Dashboard!$B$5),OR(Dashboard!$D$5="All",N10820=Dashboard!$D$5),OR(AND(C10820&lt;&gt;"",C10820&gt;=Dashboard!$F$5,C10820&lt;=Dashboard!$H$5),AND(C10820="",Dashboard!$F$5&lt;=1980,Dashboard!$H$5&gt;=2016))),1,0)</f>
        <v>1</v>
      </c>
      <c r="Q10820" s="0" t="n">
        <f aca="false">J10820*P10820+ROW()*0.00000001</f>
        <v>0.1001082</v>
      </c>
    </row>
    <row r="10821" customFormat="false" ht="15" hidden="false" customHeight="false" outlineLevel="0" collapsed="false">
      <c r="A10821" s="0" t="s">
        <v>7828</v>
      </c>
      <c r="B10821" s="0" t="s">
        <v>64</v>
      </c>
      <c r="C10821" s="0" t="n">
        <v>2009</v>
      </c>
      <c r="D10821" s="0" t="s">
        <v>56</v>
      </c>
      <c r="E10821" s="0" t="s">
        <v>7829</v>
      </c>
      <c r="F10821" s="0" t="n">
        <v>0.09</v>
      </c>
      <c r="G10821" s="0" t="n">
        <v>0</v>
      </c>
      <c r="H10821" s="0" t="n">
        <v>0</v>
      </c>
      <c r="I10821" s="0" t="n">
        <v>0.01</v>
      </c>
      <c r="J10821" s="0" t="n">
        <v>0.1</v>
      </c>
      <c r="K10821" s="0" t="n">
        <v>44</v>
      </c>
      <c r="L10821" s="0" t="n">
        <v>4.8</v>
      </c>
      <c r="M10821" s="0" t="s">
        <v>73</v>
      </c>
      <c r="N10821" s="0" t="s">
        <v>66</v>
      </c>
      <c r="O10821" s="0" t="s">
        <v>177</v>
      </c>
      <c r="P10821" s="0" t="n">
        <f aca="false">IF(AND(OR(Dashboard!$B$5="All",D10821=Dashboard!$B$5),OR(Dashboard!$D$5="All",N10821=Dashboard!$D$5),OR(AND(C10821&lt;&gt;"",C10821&gt;=Dashboard!$F$5,C10821&lt;=Dashboard!$H$5),AND(C10821="",Dashboard!$F$5&lt;=1980,Dashboard!$H$5&gt;=2016))),1,0)</f>
        <v>1</v>
      </c>
      <c r="Q10821" s="0" t="n">
        <f aca="false">J10821*P10821+ROW()*0.00000001</f>
        <v>0.10010821</v>
      </c>
    </row>
    <row r="10822" customFormat="false" ht="15" hidden="false" customHeight="false" outlineLevel="0" collapsed="false">
      <c r="A10822" s="0" t="s">
        <v>5951</v>
      </c>
      <c r="B10822" s="0" t="s">
        <v>172</v>
      </c>
      <c r="C10822" s="0" t="n">
        <v>2016</v>
      </c>
      <c r="D10822" s="0" t="s">
        <v>16</v>
      </c>
      <c r="E10822" s="0" t="s">
        <v>91</v>
      </c>
      <c r="F10822" s="0" t="n">
        <v>0.05</v>
      </c>
      <c r="G10822" s="0" t="n">
        <v>0.04</v>
      </c>
      <c r="H10822" s="0" t="n">
        <v>0</v>
      </c>
      <c r="I10822" s="0" t="n">
        <v>0.01</v>
      </c>
      <c r="J10822" s="0" t="n">
        <v>0.1</v>
      </c>
      <c r="K10822" s="0" t="n">
        <v>78</v>
      </c>
      <c r="L10822" s="0" t="n">
        <v>6</v>
      </c>
      <c r="M10822" s="0" t="s">
        <v>125</v>
      </c>
      <c r="N10822" s="0" t="s">
        <v>66</v>
      </c>
      <c r="O10822" s="0" t="s">
        <v>37</v>
      </c>
      <c r="P10822" s="0" t="n">
        <f aca="false">IF(AND(OR(Dashboard!$B$5="All",D10822=Dashboard!$B$5),OR(Dashboard!$D$5="All",N10822=Dashboard!$D$5),OR(AND(C10822&lt;&gt;"",C10822&gt;=Dashboard!$F$5,C10822&lt;=Dashboard!$H$5),AND(C10822="",Dashboard!$F$5&lt;=1980,Dashboard!$H$5&gt;=2016))),1,0)</f>
        <v>1</v>
      </c>
      <c r="Q10822" s="0" t="n">
        <f aca="false">J10822*P10822+ROW()*0.00000001</f>
        <v>0.10010822</v>
      </c>
    </row>
    <row r="10823" customFormat="false" ht="15" hidden="false" customHeight="false" outlineLevel="0" collapsed="false">
      <c r="A10823" s="0" t="s">
        <v>3649</v>
      </c>
      <c r="B10823" s="0" t="s">
        <v>144</v>
      </c>
      <c r="C10823" s="0" t="n">
        <v>2002</v>
      </c>
      <c r="D10823" s="0" t="s">
        <v>71</v>
      </c>
      <c r="E10823" s="0" t="s">
        <v>91</v>
      </c>
      <c r="F10823" s="0" t="n">
        <v>0.07</v>
      </c>
      <c r="G10823" s="0" t="n">
        <v>0.02</v>
      </c>
      <c r="H10823" s="0" t="n">
        <v>0</v>
      </c>
      <c r="I10823" s="0" t="n">
        <v>0</v>
      </c>
      <c r="J10823" s="0" t="n">
        <v>0.1</v>
      </c>
      <c r="K10823" s="0" t="n">
        <v>54</v>
      </c>
      <c r="L10823" s="0" t="n">
        <v>5</v>
      </c>
      <c r="M10823" s="0" t="s">
        <v>103</v>
      </c>
      <c r="N10823" s="0" t="s">
        <v>66</v>
      </c>
      <c r="O10823" s="0" t="s">
        <v>53</v>
      </c>
      <c r="P10823" s="0" t="n">
        <f aca="false">IF(AND(OR(Dashboard!$B$5="All",D10823=Dashboard!$B$5),OR(Dashboard!$D$5="All",N10823=Dashboard!$D$5),OR(AND(C10823&lt;&gt;"",C10823&gt;=Dashboard!$F$5,C10823&lt;=Dashboard!$H$5),AND(C10823="",Dashboard!$F$5&lt;=1980,Dashboard!$H$5&gt;=2016))),1,0)</f>
        <v>1</v>
      </c>
      <c r="Q10823" s="0" t="n">
        <f aca="false">J10823*P10823+ROW()*0.00000001</f>
        <v>0.10010823</v>
      </c>
    </row>
    <row r="10824" customFormat="false" ht="15" hidden="false" customHeight="false" outlineLevel="0" collapsed="false">
      <c r="A10824" s="0" t="s">
        <v>7830</v>
      </c>
      <c r="B10824" s="0" t="s">
        <v>164</v>
      </c>
      <c r="C10824" s="0" t="n">
        <v>2006</v>
      </c>
      <c r="D10824" s="0" t="s">
        <v>41</v>
      </c>
      <c r="E10824" s="0" t="s">
        <v>142</v>
      </c>
      <c r="F10824" s="0" t="n">
        <v>0.09</v>
      </c>
      <c r="G10824" s="0" t="n">
        <v>0</v>
      </c>
      <c r="H10824" s="0" t="n">
        <v>0</v>
      </c>
      <c r="I10824" s="0" t="n">
        <v>0.01</v>
      </c>
      <c r="J10824" s="0" t="n">
        <v>0.1</v>
      </c>
      <c r="K10824" s="0" t="n">
        <v>66</v>
      </c>
      <c r="L10824" s="0" t="n">
        <v>5.3</v>
      </c>
      <c r="M10824" s="0" t="s">
        <v>36</v>
      </c>
      <c r="N10824" s="0" t="s">
        <v>74</v>
      </c>
      <c r="O10824" s="0" t="s">
        <v>67</v>
      </c>
      <c r="P10824" s="0" t="n">
        <f aca="false">IF(AND(OR(Dashboard!$B$5="All",D10824=Dashboard!$B$5),OR(Dashboard!$D$5="All",N10824=Dashboard!$D$5),OR(AND(C10824&lt;&gt;"",C10824&gt;=Dashboard!$F$5,C10824&lt;=Dashboard!$H$5),AND(C10824="",Dashboard!$F$5&lt;=1980,Dashboard!$H$5&gt;=2016))),1,0)</f>
        <v>1</v>
      </c>
      <c r="Q10824" s="0" t="n">
        <f aca="false">J10824*P10824+ROW()*0.00000001</f>
        <v>0.10010824</v>
      </c>
    </row>
    <row r="10825" customFormat="false" ht="15" hidden="false" customHeight="false" outlineLevel="0" collapsed="false">
      <c r="A10825" s="0" t="s">
        <v>7831</v>
      </c>
      <c r="B10825" s="0" t="s">
        <v>184</v>
      </c>
      <c r="C10825" s="0" t="n">
        <v>2014</v>
      </c>
      <c r="D10825" s="0" t="s">
        <v>71</v>
      </c>
      <c r="E10825" s="0" t="s">
        <v>91</v>
      </c>
      <c r="F10825" s="0" t="n">
        <v>0.08</v>
      </c>
      <c r="G10825" s="0" t="n">
        <v>0</v>
      </c>
      <c r="H10825" s="0" t="n">
        <v>0</v>
      </c>
      <c r="I10825" s="0" t="n">
        <v>0.01</v>
      </c>
      <c r="J10825" s="0" t="n">
        <v>0.1</v>
      </c>
      <c r="N10825" s="0" t="s">
        <v>35</v>
      </c>
      <c r="P10825" s="0" t="n">
        <f aca="false">IF(AND(OR(Dashboard!$B$5="All",D10825=Dashboard!$B$5),OR(Dashboard!$D$5="All",N10825=Dashboard!$D$5),OR(AND(C10825&lt;&gt;"",C10825&gt;=Dashboard!$F$5,C10825&lt;=Dashboard!$H$5),AND(C10825="",Dashboard!$F$5&lt;=1980,Dashboard!$H$5&gt;=2016))),1,0)</f>
        <v>1</v>
      </c>
      <c r="Q10825" s="0" t="n">
        <f aca="false">J10825*P10825+ROW()*0.00000001</f>
        <v>0.10010825</v>
      </c>
    </row>
    <row r="10826" customFormat="false" ht="15" hidden="false" customHeight="false" outlineLevel="0" collapsed="false">
      <c r="A10826" s="0" t="s">
        <v>4009</v>
      </c>
      <c r="B10826" s="0" t="s">
        <v>851</v>
      </c>
      <c r="C10826" s="0" t="n">
        <v>2016</v>
      </c>
      <c r="D10826" s="0" t="s">
        <v>102</v>
      </c>
      <c r="E10826" s="0" t="s">
        <v>328</v>
      </c>
      <c r="F10826" s="0" t="n">
        <v>0</v>
      </c>
      <c r="G10826" s="0" t="n">
        <v>0.02</v>
      </c>
      <c r="H10826" s="0" t="n">
        <v>0.07</v>
      </c>
      <c r="I10826" s="0" t="n">
        <v>0</v>
      </c>
      <c r="J10826" s="0" t="n">
        <v>0.1</v>
      </c>
      <c r="K10826" s="0" t="n">
        <v>62</v>
      </c>
      <c r="L10826" s="0" t="n">
        <v>7.8</v>
      </c>
      <c r="M10826" s="0" t="s">
        <v>103</v>
      </c>
      <c r="N10826" s="0" t="s">
        <v>74</v>
      </c>
      <c r="O10826" s="0" t="s">
        <v>67</v>
      </c>
      <c r="P10826" s="0" t="n">
        <f aca="false">IF(AND(OR(Dashboard!$B$5="All",D10826=Dashboard!$B$5),OR(Dashboard!$D$5="All",N10826=Dashboard!$D$5),OR(AND(C10826&lt;&gt;"",C10826&gt;=Dashboard!$F$5,C10826&lt;=Dashboard!$H$5),AND(C10826="",Dashboard!$F$5&lt;=1980,Dashboard!$H$5&gt;=2016))),1,0)</f>
        <v>1</v>
      </c>
      <c r="Q10826" s="0" t="n">
        <f aca="false">J10826*P10826+ROW()*0.00000001</f>
        <v>0.10010826</v>
      </c>
    </row>
    <row r="10827" customFormat="false" ht="15" hidden="false" customHeight="false" outlineLevel="0" collapsed="false">
      <c r="A10827" s="0" t="s">
        <v>7832</v>
      </c>
      <c r="B10827" s="0" t="s">
        <v>76</v>
      </c>
      <c r="C10827" s="0" t="n">
        <v>2002</v>
      </c>
      <c r="D10827" s="0" t="s">
        <v>41</v>
      </c>
      <c r="E10827" s="0" t="s">
        <v>142</v>
      </c>
      <c r="F10827" s="0" t="n">
        <v>0.05</v>
      </c>
      <c r="G10827" s="0" t="n">
        <v>0.04</v>
      </c>
      <c r="H10827" s="0" t="n">
        <v>0</v>
      </c>
      <c r="I10827" s="0" t="n">
        <v>0.01</v>
      </c>
      <c r="J10827" s="0" t="n">
        <v>0.09</v>
      </c>
      <c r="K10827" s="0" t="n">
        <v>78</v>
      </c>
      <c r="M10827" s="0" t="s">
        <v>36</v>
      </c>
      <c r="N10827" s="0" t="s">
        <v>74</v>
      </c>
      <c r="O10827" s="0" t="s">
        <v>37</v>
      </c>
      <c r="P10827" s="0" t="n">
        <f aca="false">IF(AND(OR(Dashboard!$B$5="All",D10827=Dashboard!$B$5),OR(Dashboard!$D$5="All",N10827=Dashboard!$D$5),OR(AND(C10827&lt;&gt;"",C10827&gt;=Dashboard!$F$5,C10827&lt;=Dashboard!$H$5),AND(C10827="",Dashboard!$F$5&lt;=1980,Dashboard!$H$5&gt;=2016))),1,0)</f>
        <v>1</v>
      </c>
      <c r="Q10827" s="0" t="n">
        <f aca="false">J10827*P10827+ROW()*0.00000001</f>
        <v>0.09010827</v>
      </c>
    </row>
    <row r="10828" customFormat="false" ht="15" hidden="false" customHeight="false" outlineLevel="0" collapsed="false">
      <c r="A10828" s="0" t="s">
        <v>5974</v>
      </c>
      <c r="B10828" s="0" t="s">
        <v>64</v>
      </c>
      <c r="C10828" s="0" t="n">
        <v>2011</v>
      </c>
      <c r="D10828" s="0" t="s">
        <v>52</v>
      </c>
      <c r="E10828" s="0" t="s">
        <v>418</v>
      </c>
      <c r="F10828" s="0" t="n">
        <v>0.05</v>
      </c>
      <c r="G10828" s="0" t="n">
        <v>0.03</v>
      </c>
      <c r="H10828" s="0" t="n">
        <v>0</v>
      </c>
      <c r="I10828" s="0" t="n">
        <v>0.01</v>
      </c>
      <c r="J10828" s="0" t="n">
        <v>0.09</v>
      </c>
      <c r="K10828" s="0" t="n">
        <v>60</v>
      </c>
      <c r="L10828" s="0" t="n">
        <v>7</v>
      </c>
      <c r="M10828" s="0" t="s">
        <v>125</v>
      </c>
      <c r="N10828" s="0" t="s">
        <v>66</v>
      </c>
      <c r="O10828" s="0" t="s">
        <v>53</v>
      </c>
      <c r="P10828" s="0" t="n">
        <f aca="false">IF(AND(OR(Dashboard!$B$5="All",D10828=Dashboard!$B$5),OR(Dashboard!$D$5="All",N10828=Dashboard!$D$5),OR(AND(C10828&lt;&gt;"",C10828&gt;=Dashboard!$F$5,C10828&lt;=Dashboard!$H$5),AND(C10828="",Dashboard!$F$5&lt;=1980,Dashboard!$H$5&gt;=2016))),1,0)</f>
        <v>1</v>
      </c>
      <c r="Q10828" s="0" t="n">
        <f aca="false">J10828*P10828+ROW()*0.00000001</f>
        <v>0.09010828</v>
      </c>
    </row>
    <row r="10829" customFormat="false" ht="15" hidden="false" customHeight="false" outlineLevel="0" collapsed="false">
      <c r="A10829" s="0" t="s">
        <v>4808</v>
      </c>
      <c r="B10829" s="0" t="s">
        <v>851</v>
      </c>
      <c r="C10829" s="0" t="n">
        <v>2013</v>
      </c>
      <c r="D10829" s="0" t="s">
        <v>71</v>
      </c>
      <c r="E10829" s="0" t="s">
        <v>328</v>
      </c>
      <c r="F10829" s="0" t="n">
        <v>0</v>
      </c>
      <c r="G10829" s="0" t="n">
        <v>0</v>
      </c>
      <c r="H10829" s="0" t="n">
        <v>0.09</v>
      </c>
      <c r="I10829" s="0" t="n">
        <v>0</v>
      </c>
      <c r="J10829" s="0" t="n">
        <v>0.09</v>
      </c>
      <c r="N10829" s="0" t="s">
        <v>74</v>
      </c>
      <c r="P10829" s="0" t="n">
        <f aca="false">IF(AND(OR(Dashboard!$B$5="All",D10829=Dashboard!$B$5),OR(Dashboard!$D$5="All",N10829=Dashboard!$D$5),OR(AND(C10829&lt;&gt;"",C10829&gt;=Dashboard!$F$5,C10829&lt;=Dashboard!$H$5),AND(C10829="",Dashboard!$F$5&lt;=1980,Dashboard!$H$5&gt;=2016))),1,0)</f>
        <v>1</v>
      </c>
      <c r="Q10829" s="0" t="n">
        <f aca="false">J10829*P10829+ROW()*0.00000001</f>
        <v>0.09010829</v>
      </c>
    </row>
    <row r="10830" customFormat="false" ht="15" hidden="false" customHeight="false" outlineLevel="0" collapsed="false">
      <c r="A10830" s="0" t="s">
        <v>7833</v>
      </c>
      <c r="B10830" s="0" t="s">
        <v>50</v>
      </c>
      <c r="C10830" s="0" t="n">
        <v>2007</v>
      </c>
      <c r="D10830" s="0" t="s">
        <v>52</v>
      </c>
      <c r="E10830" s="0" t="s">
        <v>328</v>
      </c>
      <c r="F10830" s="0" t="n">
        <v>0</v>
      </c>
      <c r="G10830" s="0" t="n">
        <v>0</v>
      </c>
      <c r="H10830" s="0" t="n">
        <v>0.09</v>
      </c>
      <c r="I10830" s="0" t="n">
        <v>0</v>
      </c>
      <c r="J10830" s="0" t="n">
        <v>0.09</v>
      </c>
      <c r="N10830" s="0" t="s">
        <v>35</v>
      </c>
      <c r="P10830" s="0" t="n">
        <f aca="false">IF(AND(OR(Dashboard!$B$5="All",D10830=Dashboard!$B$5),OR(Dashboard!$D$5="All",N10830=Dashboard!$D$5),OR(AND(C10830&lt;&gt;"",C10830&gt;=Dashboard!$F$5,C10830&lt;=Dashboard!$H$5),AND(C10830="",Dashboard!$F$5&lt;=1980,Dashboard!$H$5&gt;=2016))),1,0)</f>
        <v>1</v>
      </c>
      <c r="Q10830" s="0" t="n">
        <f aca="false">J10830*P10830+ROW()*0.00000001</f>
        <v>0.0901083</v>
      </c>
    </row>
    <row r="10831" customFormat="false" ht="15" hidden="false" customHeight="false" outlineLevel="0" collapsed="false">
      <c r="A10831" s="0" t="s">
        <v>7834</v>
      </c>
      <c r="B10831" s="0" t="s">
        <v>164</v>
      </c>
      <c r="C10831" s="0" t="n">
        <v>2010</v>
      </c>
      <c r="D10831" s="0" t="s">
        <v>114</v>
      </c>
      <c r="E10831" s="0" t="s">
        <v>782</v>
      </c>
      <c r="F10831" s="0" t="n">
        <v>0</v>
      </c>
      <c r="G10831" s="0" t="n">
        <v>0</v>
      </c>
      <c r="H10831" s="0" t="n">
        <v>0.09</v>
      </c>
      <c r="I10831" s="0" t="n">
        <v>0</v>
      </c>
      <c r="J10831" s="0" t="n">
        <v>0.09</v>
      </c>
      <c r="N10831" s="0" t="s">
        <v>74</v>
      </c>
      <c r="P10831" s="0" t="n">
        <f aca="false">IF(AND(OR(Dashboard!$B$5="All",D10831=Dashboard!$B$5),OR(Dashboard!$D$5="All",N10831=Dashboard!$D$5),OR(AND(C10831&lt;&gt;"",C10831&gt;=Dashboard!$F$5,C10831&lt;=Dashboard!$H$5),AND(C10831="",Dashboard!$F$5&lt;=1980,Dashboard!$H$5&gt;=2016))),1,0)</f>
        <v>1</v>
      </c>
      <c r="Q10831" s="0" t="n">
        <f aca="false">J10831*P10831+ROW()*0.00000001</f>
        <v>0.09010831</v>
      </c>
    </row>
    <row r="10832" customFormat="false" ht="15" hidden="false" customHeight="false" outlineLevel="0" collapsed="false">
      <c r="A10832" s="0" t="s">
        <v>5670</v>
      </c>
      <c r="B10832" s="0" t="s">
        <v>144</v>
      </c>
      <c r="C10832" s="0" t="n">
        <v>2005</v>
      </c>
      <c r="D10832" s="0" t="s">
        <v>58</v>
      </c>
      <c r="E10832" s="0" t="s">
        <v>124</v>
      </c>
      <c r="F10832" s="0" t="n">
        <v>0.07</v>
      </c>
      <c r="G10832" s="0" t="n">
        <v>0.02</v>
      </c>
      <c r="H10832" s="0" t="n">
        <v>0</v>
      </c>
      <c r="I10832" s="0" t="n">
        <v>0</v>
      </c>
      <c r="J10832" s="0" t="n">
        <v>0.09</v>
      </c>
      <c r="K10832" s="0" t="n">
        <v>61</v>
      </c>
      <c r="L10832" s="0" t="n">
        <v>4.1</v>
      </c>
      <c r="M10832" s="0" t="s">
        <v>73</v>
      </c>
      <c r="N10832" s="0" t="s">
        <v>66</v>
      </c>
      <c r="O10832" s="0" t="s">
        <v>67</v>
      </c>
      <c r="P10832" s="0" t="n">
        <f aca="false">IF(AND(OR(Dashboard!$B$5="All",D10832=Dashboard!$B$5),OR(Dashboard!$D$5="All",N10832=Dashboard!$D$5),OR(AND(C10832&lt;&gt;"",C10832&gt;=Dashboard!$F$5,C10832&lt;=Dashboard!$H$5),AND(C10832="",Dashboard!$F$5&lt;=1980,Dashboard!$H$5&gt;=2016))),1,0)</f>
        <v>1</v>
      </c>
      <c r="Q10832" s="0" t="n">
        <f aca="false">J10832*P10832+ROW()*0.00000001</f>
        <v>0.09010832</v>
      </c>
    </row>
    <row r="10833" customFormat="false" ht="15" hidden="false" customHeight="false" outlineLevel="0" collapsed="false">
      <c r="A10833" s="0" t="s">
        <v>7835</v>
      </c>
      <c r="B10833" s="0" t="s">
        <v>117</v>
      </c>
      <c r="C10833" s="0" t="n">
        <v>1998</v>
      </c>
      <c r="D10833" s="0" t="s">
        <v>246</v>
      </c>
      <c r="E10833" s="0" t="s">
        <v>4949</v>
      </c>
      <c r="F10833" s="0" t="n">
        <v>0</v>
      </c>
      <c r="G10833" s="0" t="n">
        <v>0</v>
      </c>
      <c r="H10833" s="0" t="n">
        <v>0.09</v>
      </c>
      <c r="I10833" s="0" t="n">
        <v>0.01</v>
      </c>
      <c r="J10833" s="0" t="n">
        <v>0.09</v>
      </c>
      <c r="N10833" s="0" t="s">
        <v>74</v>
      </c>
      <c r="P10833" s="0" t="n">
        <f aca="false">IF(AND(OR(Dashboard!$B$5="All",D10833=Dashboard!$B$5),OR(Dashboard!$D$5="All",N10833=Dashboard!$D$5),OR(AND(C10833&lt;&gt;"",C10833&gt;=Dashboard!$F$5,C10833&lt;=Dashboard!$H$5),AND(C10833="",Dashboard!$F$5&lt;=1980,Dashboard!$H$5&gt;=2016))),1,0)</f>
        <v>1</v>
      </c>
      <c r="Q10833" s="0" t="n">
        <f aca="false">J10833*P10833+ROW()*0.00000001</f>
        <v>0.09010833</v>
      </c>
    </row>
    <row r="10834" customFormat="false" ht="15" hidden="false" customHeight="false" outlineLevel="0" collapsed="false">
      <c r="A10834" s="0" t="s">
        <v>7836</v>
      </c>
      <c r="B10834" s="0" t="s">
        <v>117</v>
      </c>
      <c r="C10834" s="0" t="n">
        <v>2000</v>
      </c>
      <c r="D10834" s="0" t="s">
        <v>71</v>
      </c>
      <c r="E10834" s="0" t="s">
        <v>89</v>
      </c>
      <c r="F10834" s="0" t="n">
        <v>0.05</v>
      </c>
      <c r="G10834" s="0" t="n">
        <v>0.04</v>
      </c>
      <c r="H10834" s="0" t="n">
        <v>0</v>
      </c>
      <c r="I10834" s="0" t="n">
        <v>0.01</v>
      </c>
      <c r="J10834" s="0" t="n">
        <v>0.09</v>
      </c>
      <c r="K10834" s="0" t="n">
        <v>61</v>
      </c>
      <c r="L10834" s="0" t="n">
        <v>8.3</v>
      </c>
      <c r="M10834" s="0" t="s">
        <v>36</v>
      </c>
      <c r="N10834" s="0" t="s">
        <v>74</v>
      </c>
      <c r="O10834" s="0" t="s">
        <v>67</v>
      </c>
      <c r="P10834" s="0" t="n">
        <f aca="false">IF(AND(OR(Dashboard!$B$5="All",D10834=Dashboard!$B$5),OR(Dashboard!$D$5="All",N10834=Dashboard!$D$5),OR(AND(C10834&lt;&gt;"",C10834&gt;=Dashboard!$F$5,C10834&lt;=Dashboard!$H$5),AND(C10834="",Dashboard!$F$5&lt;=1980,Dashboard!$H$5&gt;=2016))),1,0)</f>
        <v>1</v>
      </c>
      <c r="Q10834" s="0" t="n">
        <f aca="false">J10834*P10834+ROW()*0.00000001</f>
        <v>0.09010834</v>
      </c>
    </row>
    <row r="10835" customFormat="false" ht="15" hidden="false" customHeight="false" outlineLevel="0" collapsed="false">
      <c r="A10835" s="0" t="s">
        <v>6256</v>
      </c>
      <c r="B10835" s="0" t="s">
        <v>186</v>
      </c>
      <c r="C10835" s="0" t="n">
        <v>2005</v>
      </c>
      <c r="D10835" s="0" t="s">
        <v>114</v>
      </c>
      <c r="E10835" s="0" t="s">
        <v>91</v>
      </c>
      <c r="F10835" s="0" t="n">
        <v>0.07</v>
      </c>
      <c r="G10835" s="0" t="n">
        <v>0.02</v>
      </c>
      <c r="H10835" s="0" t="n">
        <v>0</v>
      </c>
      <c r="I10835" s="0" t="n">
        <v>0</v>
      </c>
      <c r="J10835" s="0" t="n">
        <v>0.09</v>
      </c>
      <c r="N10835" s="0" t="s">
        <v>35</v>
      </c>
      <c r="P10835" s="0" t="n">
        <f aca="false">IF(AND(OR(Dashboard!$B$5="All",D10835=Dashboard!$B$5),OR(Dashboard!$D$5="All",N10835=Dashboard!$D$5),OR(AND(C10835&lt;&gt;"",C10835&gt;=Dashboard!$F$5,C10835&lt;=Dashboard!$H$5),AND(C10835="",Dashboard!$F$5&lt;=1980,Dashboard!$H$5&gt;=2016))),1,0)</f>
        <v>1</v>
      </c>
      <c r="Q10835" s="0" t="n">
        <f aca="false">J10835*P10835+ROW()*0.00000001</f>
        <v>0.09010835</v>
      </c>
    </row>
    <row r="10836" customFormat="false" ht="15" hidden="false" customHeight="false" outlineLevel="0" collapsed="false">
      <c r="A10836" s="0" t="s">
        <v>7837</v>
      </c>
      <c r="B10836" s="0" t="s">
        <v>50</v>
      </c>
      <c r="C10836" s="0" t="n">
        <v>2011</v>
      </c>
      <c r="D10836" s="0" t="s">
        <v>16</v>
      </c>
      <c r="E10836" s="0" t="s">
        <v>91</v>
      </c>
      <c r="F10836" s="0" t="n">
        <v>0.09</v>
      </c>
      <c r="G10836" s="0" t="n">
        <v>0</v>
      </c>
      <c r="H10836" s="0" t="n">
        <v>0</v>
      </c>
      <c r="I10836" s="0" t="n">
        <v>0.01</v>
      </c>
      <c r="J10836" s="0" t="n">
        <v>0.09</v>
      </c>
      <c r="N10836" s="0" t="s">
        <v>35</v>
      </c>
      <c r="P10836" s="0" t="n">
        <f aca="false">IF(AND(OR(Dashboard!$B$5="All",D10836=Dashboard!$B$5),OR(Dashboard!$D$5="All",N10836=Dashboard!$D$5),OR(AND(C10836&lt;&gt;"",C10836&gt;=Dashboard!$F$5,C10836&lt;=Dashboard!$H$5),AND(C10836="",Dashboard!$F$5&lt;=1980,Dashboard!$H$5&gt;=2016))),1,0)</f>
        <v>1</v>
      </c>
      <c r="Q10836" s="0" t="n">
        <f aca="false">J10836*P10836+ROW()*0.00000001</f>
        <v>0.09010836</v>
      </c>
    </row>
    <row r="10837" customFormat="false" ht="15" hidden="false" customHeight="false" outlineLevel="0" collapsed="false">
      <c r="A10837" s="0" t="s">
        <v>7838</v>
      </c>
      <c r="B10837" s="0" t="s">
        <v>76</v>
      </c>
      <c r="C10837" s="0" t="n">
        <v>2003</v>
      </c>
      <c r="D10837" s="0" t="s">
        <v>34</v>
      </c>
      <c r="E10837" s="0" t="s">
        <v>782</v>
      </c>
      <c r="F10837" s="0" t="n">
        <v>0</v>
      </c>
      <c r="G10837" s="0" t="n">
        <v>0</v>
      </c>
      <c r="H10837" s="0" t="n">
        <v>0.09</v>
      </c>
      <c r="I10837" s="0" t="n">
        <v>0</v>
      </c>
      <c r="J10837" s="0" t="n">
        <v>0.09</v>
      </c>
      <c r="N10837" s="0" t="s">
        <v>74</v>
      </c>
      <c r="P10837" s="0" t="n">
        <f aca="false">IF(AND(OR(Dashboard!$B$5="All",D10837=Dashboard!$B$5),OR(Dashboard!$D$5="All",N10837=Dashboard!$D$5),OR(AND(C10837&lt;&gt;"",C10837&gt;=Dashboard!$F$5,C10837&lt;=Dashboard!$H$5),AND(C10837="",Dashboard!$F$5&lt;=1980,Dashboard!$H$5&gt;=2016))),1,0)</f>
        <v>1</v>
      </c>
      <c r="Q10837" s="0" t="n">
        <f aca="false">J10837*P10837+ROW()*0.00000001</f>
        <v>0.09010837</v>
      </c>
    </row>
    <row r="10838" customFormat="false" ht="15" hidden="false" customHeight="false" outlineLevel="0" collapsed="false">
      <c r="A10838" s="0" t="s">
        <v>7839</v>
      </c>
      <c r="B10838" s="0" t="s">
        <v>50</v>
      </c>
      <c r="D10838" s="0" t="s">
        <v>46</v>
      </c>
      <c r="E10838" s="0" t="s">
        <v>157</v>
      </c>
      <c r="F10838" s="0" t="n">
        <v>0</v>
      </c>
      <c r="G10838" s="0" t="n">
        <v>0</v>
      </c>
      <c r="H10838" s="0" t="n">
        <v>0.09</v>
      </c>
      <c r="I10838" s="0" t="n">
        <v>0</v>
      </c>
      <c r="J10838" s="0" t="n">
        <v>0.09</v>
      </c>
      <c r="M10838" s="0" t="s">
        <v>36</v>
      </c>
      <c r="N10838" s="0" t="s">
        <v>35</v>
      </c>
      <c r="P10838" s="0" t="n">
        <f aca="false">IF(AND(OR(Dashboard!$B$5="All",D10838=Dashboard!$B$5),OR(Dashboard!$D$5="All",N10838=Dashboard!$D$5),OR(AND(C10838&lt;&gt;"",C10838&gt;=Dashboard!$F$5,C10838&lt;=Dashboard!$H$5),AND(C10838="",Dashboard!$F$5&lt;=1980,Dashboard!$H$5&gt;=2016))),1,0)</f>
        <v>1</v>
      </c>
      <c r="Q10838" s="0" t="n">
        <f aca="false">J10838*P10838+ROW()*0.00000001</f>
        <v>0.09010838</v>
      </c>
    </row>
    <row r="10839" customFormat="false" ht="15" hidden="false" customHeight="false" outlineLevel="0" collapsed="false">
      <c r="A10839" s="0" t="s">
        <v>7840</v>
      </c>
      <c r="B10839" s="0" t="s">
        <v>144</v>
      </c>
      <c r="C10839" s="0" t="n">
        <v>2002</v>
      </c>
      <c r="D10839" s="0" t="s">
        <v>52</v>
      </c>
      <c r="E10839" s="0" t="s">
        <v>65</v>
      </c>
      <c r="F10839" s="0" t="n">
        <v>0.07</v>
      </c>
      <c r="G10839" s="0" t="n">
        <v>0.02</v>
      </c>
      <c r="H10839" s="0" t="n">
        <v>0</v>
      </c>
      <c r="I10839" s="0" t="n">
        <v>0</v>
      </c>
      <c r="J10839" s="0" t="n">
        <v>0.09</v>
      </c>
      <c r="N10839" s="0" t="s">
        <v>66</v>
      </c>
      <c r="P10839" s="0" t="n">
        <f aca="false">IF(AND(OR(Dashboard!$B$5="All",D10839=Dashboard!$B$5),OR(Dashboard!$D$5="All",N10839=Dashboard!$D$5),OR(AND(C10839&lt;&gt;"",C10839&gt;=Dashboard!$F$5,C10839&lt;=Dashboard!$H$5),AND(C10839="",Dashboard!$F$5&lt;=1980,Dashboard!$H$5&gt;=2016))),1,0)</f>
        <v>1</v>
      </c>
      <c r="Q10839" s="0" t="n">
        <f aca="false">J10839*P10839+ROW()*0.00000001</f>
        <v>0.09010839</v>
      </c>
    </row>
    <row r="10840" customFormat="false" ht="15" hidden="false" customHeight="false" outlineLevel="0" collapsed="false">
      <c r="A10840" s="0" t="s">
        <v>7233</v>
      </c>
      <c r="B10840" s="0" t="s">
        <v>76</v>
      </c>
      <c r="C10840" s="0" t="n">
        <v>2006</v>
      </c>
      <c r="D10840" s="0" t="s">
        <v>71</v>
      </c>
      <c r="E10840" s="0" t="s">
        <v>418</v>
      </c>
      <c r="F10840" s="0" t="n">
        <v>0.05</v>
      </c>
      <c r="G10840" s="0" t="n">
        <v>0.04</v>
      </c>
      <c r="H10840" s="0" t="n">
        <v>0</v>
      </c>
      <c r="I10840" s="0" t="n">
        <v>0.01</v>
      </c>
      <c r="J10840" s="0" t="n">
        <v>0.09</v>
      </c>
      <c r="K10840" s="0" t="n">
        <v>62</v>
      </c>
      <c r="L10840" s="0" t="n">
        <v>8.7</v>
      </c>
      <c r="M10840" s="0" t="s">
        <v>125</v>
      </c>
      <c r="N10840" s="0" t="s">
        <v>74</v>
      </c>
      <c r="O10840" s="0" t="s">
        <v>67</v>
      </c>
      <c r="P10840" s="0" t="n">
        <f aca="false">IF(AND(OR(Dashboard!$B$5="All",D10840=Dashboard!$B$5),OR(Dashboard!$D$5="All",N10840=Dashboard!$D$5),OR(AND(C10840&lt;&gt;"",C10840&gt;=Dashboard!$F$5,C10840&lt;=Dashboard!$H$5),AND(C10840="",Dashboard!$F$5&lt;=1980,Dashboard!$H$5&gt;=2016))),1,0)</f>
        <v>1</v>
      </c>
      <c r="Q10840" s="0" t="n">
        <f aca="false">J10840*P10840+ROW()*0.00000001</f>
        <v>0.0901084</v>
      </c>
    </row>
    <row r="10841" customFormat="false" ht="15" hidden="false" customHeight="false" outlineLevel="0" collapsed="false">
      <c r="A10841" s="0" t="s">
        <v>4495</v>
      </c>
      <c r="B10841" s="0" t="s">
        <v>70</v>
      </c>
      <c r="C10841" s="0" t="n">
        <v>2011</v>
      </c>
      <c r="D10841" s="0" t="s">
        <v>102</v>
      </c>
      <c r="E10841" s="0" t="s">
        <v>211</v>
      </c>
      <c r="F10841" s="0" t="n">
        <v>0</v>
      </c>
      <c r="G10841" s="0" t="n">
        <v>0.04</v>
      </c>
      <c r="H10841" s="0" t="n">
        <v>0.04</v>
      </c>
      <c r="I10841" s="0" t="n">
        <v>0.01</v>
      </c>
      <c r="J10841" s="0" t="n">
        <v>0.09</v>
      </c>
      <c r="K10841" s="0" t="n">
        <v>80</v>
      </c>
      <c r="L10841" s="0" t="n">
        <v>6.2</v>
      </c>
      <c r="M10841" s="0" t="s">
        <v>103</v>
      </c>
      <c r="N10841" s="0" t="s">
        <v>74</v>
      </c>
      <c r="O10841" s="0" t="s">
        <v>37</v>
      </c>
      <c r="P10841" s="0" t="n">
        <f aca="false">IF(AND(OR(Dashboard!$B$5="All",D10841=Dashboard!$B$5),OR(Dashboard!$D$5="All",N10841=Dashboard!$D$5),OR(AND(C10841&lt;&gt;"",C10841&gt;=Dashboard!$F$5,C10841&lt;=Dashboard!$H$5),AND(C10841="",Dashboard!$F$5&lt;=1980,Dashboard!$H$5&gt;=2016))),1,0)</f>
        <v>1</v>
      </c>
      <c r="Q10841" s="0" t="n">
        <f aca="false">J10841*P10841+ROW()*0.00000001</f>
        <v>0.09010841</v>
      </c>
    </row>
    <row r="10842" customFormat="false" ht="15" hidden="false" customHeight="false" outlineLevel="0" collapsed="false">
      <c r="A10842" s="0" t="s">
        <v>6022</v>
      </c>
      <c r="B10842" s="0" t="s">
        <v>64</v>
      </c>
      <c r="C10842" s="0" t="n">
        <v>2011</v>
      </c>
      <c r="D10842" s="0" t="s">
        <v>56</v>
      </c>
      <c r="E10842" s="0" t="s">
        <v>157</v>
      </c>
      <c r="F10842" s="0" t="n">
        <v>0.07</v>
      </c>
      <c r="G10842" s="0" t="n">
        <v>0.02</v>
      </c>
      <c r="H10842" s="0" t="n">
        <v>0</v>
      </c>
      <c r="I10842" s="0" t="n">
        <v>0.01</v>
      </c>
      <c r="J10842" s="0" t="n">
        <v>0.09</v>
      </c>
      <c r="K10842" s="0" t="n">
        <v>43</v>
      </c>
      <c r="L10842" s="0" t="n">
        <v>1.2</v>
      </c>
      <c r="M10842" s="0" t="s">
        <v>73</v>
      </c>
      <c r="N10842" s="0" t="s">
        <v>66</v>
      </c>
      <c r="O10842" s="0" t="s">
        <v>177</v>
      </c>
      <c r="P10842" s="0" t="n">
        <f aca="false">IF(AND(OR(Dashboard!$B$5="All",D10842=Dashboard!$B$5),OR(Dashboard!$D$5="All",N10842=Dashboard!$D$5),OR(AND(C10842&lt;&gt;"",C10842&gt;=Dashboard!$F$5,C10842&lt;=Dashboard!$H$5),AND(C10842="",Dashboard!$F$5&lt;=1980,Dashboard!$H$5&gt;=2016))),1,0)</f>
        <v>1</v>
      </c>
      <c r="Q10842" s="0" t="n">
        <f aca="false">J10842*P10842+ROW()*0.00000001</f>
        <v>0.09010842</v>
      </c>
    </row>
    <row r="10843" customFormat="false" ht="15" hidden="false" customHeight="false" outlineLevel="0" collapsed="false">
      <c r="A10843" s="0" t="s">
        <v>5458</v>
      </c>
      <c r="B10843" s="0" t="s">
        <v>186</v>
      </c>
      <c r="C10843" s="0" t="n">
        <v>2005</v>
      </c>
      <c r="D10843" s="0" t="s">
        <v>16</v>
      </c>
      <c r="E10843" s="0" t="s">
        <v>328</v>
      </c>
      <c r="F10843" s="0" t="n">
        <v>0.07</v>
      </c>
      <c r="G10843" s="0" t="n">
        <v>0.02</v>
      </c>
      <c r="H10843" s="0" t="n">
        <v>0</v>
      </c>
      <c r="I10843" s="0" t="n">
        <v>0</v>
      </c>
      <c r="J10843" s="0" t="n">
        <v>0.09</v>
      </c>
      <c r="K10843" s="0" t="n">
        <v>66</v>
      </c>
      <c r="L10843" s="0" t="n">
        <v>7.3</v>
      </c>
      <c r="M10843" s="0" t="s">
        <v>36</v>
      </c>
      <c r="N10843" s="0" t="s">
        <v>35</v>
      </c>
      <c r="O10843" s="0" t="s">
        <v>67</v>
      </c>
      <c r="P10843" s="0" t="n">
        <f aca="false">IF(AND(OR(Dashboard!$B$5="All",D10843=Dashboard!$B$5),OR(Dashboard!$D$5="All",N10843=Dashboard!$D$5),OR(AND(C10843&lt;&gt;"",C10843&gt;=Dashboard!$F$5,C10843&lt;=Dashboard!$H$5),AND(C10843="",Dashboard!$F$5&lt;=1980,Dashboard!$H$5&gt;=2016))),1,0)</f>
        <v>1</v>
      </c>
      <c r="Q10843" s="0" t="n">
        <f aca="false">J10843*P10843+ROW()*0.00000001</f>
        <v>0.09010843</v>
      </c>
    </row>
    <row r="10844" customFormat="false" ht="15" hidden="false" customHeight="false" outlineLevel="0" collapsed="false">
      <c r="A10844" s="0" t="s">
        <v>7841</v>
      </c>
      <c r="B10844" s="0" t="s">
        <v>50</v>
      </c>
      <c r="C10844" s="0" t="n">
        <v>2010</v>
      </c>
      <c r="D10844" s="0" t="s">
        <v>52</v>
      </c>
      <c r="E10844" s="0" t="s">
        <v>4702</v>
      </c>
      <c r="F10844" s="0" t="n">
        <v>0.09</v>
      </c>
      <c r="G10844" s="0" t="n">
        <v>0</v>
      </c>
      <c r="H10844" s="0" t="n">
        <v>0</v>
      </c>
      <c r="I10844" s="0" t="n">
        <v>0.01</v>
      </c>
      <c r="J10844" s="0" t="n">
        <v>0.09</v>
      </c>
      <c r="M10844" s="0" t="s">
        <v>36</v>
      </c>
      <c r="N10844" s="0" t="s">
        <v>35</v>
      </c>
      <c r="P10844" s="0" t="n">
        <f aca="false">IF(AND(OR(Dashboard!$B$5="All",D10844=Dashboard!$B$5),OR(Dashboard!$D$5="All",N10844=Dashboard!$D$5),OR(AND(C10844&lt;&gt;"",C10844&gt;=Dashboard!$F$5,C10844&lt;=Dashboard!$H$5),AND(C10844="",Dashboard!$F$5&lt;=1980,Dashboard!$H$5&gt;=2016))),1,0)</f>
        <v>1</v>
      </c>
      <c r="Q10844" s="0" t="n">
        <f aca="false">J10844*P10844+ROW()*0.00000001</f>
        <v>0.09010844</v>
      </c>
    </row>
    <row r="10845" customFormat="false" ht="15" hidden="false" customHeight="false" outlineLevel="0" collapsed="false">
      <c r="A10845" s="0" t="s">
        <v>7842</v>
      </c>
      <c r="B10845" s="0" t="s">
        <v>33</v>
      </c>
      <c r="C10845" s="0" t="n">
        <v>2011</v>
      </c>
      <c r="D10845" s="0" t="s">
        <v>52</v>
      </c>
      <c r="E10845" s="0" t="s">
        <v>3828</v>
      </c>
      <c r="F10845" s="0" t="n">
        <v>0.07</v>
      </c>
      <c r="G10845" s="0" t="n">
        <v>0.02</v>
      </c>
      <c r="H10845" s="0" t="n">
        <v>0</v>
      </c>
      <c r="I10845" s="0" t="n">
        <v>0.01</v>
      </c>
      <c r="J10845" s="0" t="n">
        <v>0.09</v>
      </c>
      <c r="N10845" s="0" t="s">
        <v>35</v>
      </c>
      <c r="P10845" s="0" t="n">
        <f aca="false">IF(AND(OR(Dashboard!$B$5="All",D10845=Dashboard!$B$5),OR(Dashboard!$D$5="All",N10845=Dashboard!$D$5),OR(AND(C10845&lt;&gt;"",C10845&gt;=Dashboard!$F$5,C10845&lt;=Dashboard!$H$5),AND(C10845="",Dashboard!$F$5&lt;=1980,Dashboard!$H$5&gt;=2016))),1,0)</f>
        <v>1</v>
      </c>
      <c r="Q10845" s="0" t="n">
        <f aca="false">J10845*P10845+ROW()*0.00000001</f>
        <v>0.09010845</v>
      </c>
    </row>
    <row r="10846" customFormat="false" ht="15" hidden="false" customHeight="false" outlineLevel="0" collapsed="false">
      <c r="A10846" s="0" t="s">
        <v>2031</v>
      </c>
      <c r="B10846" s="0" t="s">
        <v>186</v>
      </c>
      <c r="C10846" s="0" t="n">
        <v>2002</v>
      </c>
      <c r="D10846" s="0" t="s">
        <v>102</v>
      </c>
      <c r="E10846" s="0" t="s">
        <v>2032</v>
      </c>
      <c r="F10846" s="0" t="n">
        <v>0.07</v>
      </c>
      <c r="G10846" s="0" t="n">
        <v>0.02</v>
      </c>
      <c r="H10846" s="0" t="n">
        <v>0</v>
      </c>
      <c r="I10846" s="0" t="n">
        <v>0</v>
      </c>
      <c r="J10846" s="0" t="n">
        <v>0.09</v>
      </c>
      <c r="K10846" s="0" t="n">
        <v>74</v>
      </c>
      <c r="M10846" s="0" t="s">
        <v>103</v>
      </c>
      <c r="N10846" s="0" t="s">
        <v>35</v>
      </c>
      <c r="O10846" s="0" t="s">
        <v>37</v>
      </c>
      <c r="P10846" s="0" t="n">
        <f aca="false">IF(AND(OR(Dashboard!$B$5="All",D10846=Dashboard!$B$5),OR(Dashboard!$D$5="All",N10846=Dashboard!$D$5),OR(AND(C10846&lt;&gt;"",C10846&gt;=Dashboard!$F$5,C10846&lt;=Dashboard!$H$5),AND(C10846="",Dashboard!$F$5&lt;=1980,Dashboard!$H$5&gt;=2016))),1,0)</f>
        <v>1</v>
      </c>
      <c r="Q10846" s="0" t="n">
        <f aca="false">J10846*P10846+ROW()*0.00000001</f>
        <v>0.09010846</v>
      </c>
    </row>
    <row r="10847" customFormat="false" ht="15" hidden="false" customHeight="false" outlineLevel="0" collapsed="false">
      <c r="A10847" s="0" t="s">
        <v>7843</v>
      </c>
      <c r="B10847" s="0" t="s">
        <v>50</v>
      </c>
      <c r="C10847" s="0" t="n">
        <v>2007</v>
      </c>
      <c r="D10847" s="0" t="s">
        <v>246</v>
      </c>
      <c r="E10847" s="0" t="s">
        <v>2595</v>
      </c>
      <c r="F10847" s="0" t="n">
        <v>0.08</v>
      </c>
      <c r="G10847" s="0" t="n">
        <v>0</v>
      </c>
      <c r="H10847" s="0" t="n">
        <v>0</v>
      </c>
      <c r="I10847" s="0" t="n">
        <v>0.01</v>
      </c>
      <c r="J10847" s="0" t="n">
        <v>0.09</v>
      </c>
      <c r="K10847" s="0" t="n">
        <v>73</v>
      </c>
      <c r="L10847" s="0" t="n">
        <v>7.3</v>
      </c>
      <c r="M10847" s="0" t="s">
        <v>125</v>
      </c>
      <c r="N10847" s="0" t="s">
        <v>35</v>
      </c>
      <c r="O10847" s="0" t="s">
        <v>37</v>
      </c>
      <c r="P10847" s="0" t="n">
        <f aca="false">IF(AND(OR(Dashboard!$B$5="All",D10847=Dashboard!$B$5),OR(Dashboard!$D$5="All",N10847=Dashboard!$D$5),OR(AND(C10847&lt;&gt;"",C10847&gt;=Dashboard!$F$5,C10847&lt;=Dashboard!$H$5),AND(C10847="",Dashboard!$F$5&lt;=1980,Dashboard!$H$5&gt;=2016))),1,0)</f>
        <v>1</v>
      </c>
      <c r="Q10847" s="0" t="n">
        <f aca="false">J10847*P10847+ROW()*0.00000001</f>
        <v>0.09010847</v>
      </c>
    </row>
    <row r="10848" customFormat="false" ht="15" hidden="false" customHeight="false" outlineLevel="0" collapsed="false">
      <c r="A10848" s="0" t="s">
        <v>5906</v>
      </c>
      <c r="B10848" s="0" t="s">
        <v>184</v>
      </c>
      <c r="C10848" s="0" t="n">
        <v>2016</v>
      </c>
      <c r="D10848" s="0" t="s">
        <v>52</v>
      </c>
      <c r="E10848" s="0" t="s">
        <v>124</v>
      </c>
      <c r="F10848" s="0" t="n">
        <v>0.03</v>
      </c>
      <c r="G10848" s="0" t="n">
        <v>0.06</v>
      </c>
      <c r="H10848" s="0" t="n">
        <v>0</v>
      </c>
      <c r="I10848" s="0" t="n">
        <v>0.01</v>
      </c>
      <c r="J10848" s="0" t="n">
        <v>0.09</v>
      </c>
      <c r="M10848" s="0" t="s">
        <v>125</v>
      </c>
      <c r="N10848" s="0" t="s">
        <v>35</v>
      </c>
      <c r="P10848" s="0" t="n">
        <f aca="false">IF(AND(OR(Dashboard!$B$5="All",D10848=Dashboard!$B$5),OR(Dashboard!$D$5="All",N10848=Dashboard!$D$5),OR(AND(C10848&lt;&gt;"",C10848&gt;=Dashboard!$F$5,C10848&lt;=Dashboard!$H$5),AND(C10848="",Dashboard!$F$5&lt;=1980,Dashboard!$H$5&gt;=2016))),1,0)</f>
        <v>1</v>
      </c>
      <c r="Q10848" s="0" t="n">
        <f aca="false">J10848*P10848+ROW()*0.00000001</f>
        <v>0.09010848</v>
      </c>
    </row>
    <row r="10849" customFormat="false" ht="15" hidden="false" customHeight="false" outlineLevel="0" collapsed="false">
      <c r="A10849" s="0" t="s">
        <v>7844</v>
      </c>
      <c r="B10849" s="0" t="s">
        <v>97</v>
      </c>
      <c r="C10849" s="0" t="n">
        <v>2012</v>
      </c>
      <c r="D10849" s="0" t="s">
        <v>48</v>
      </c>
      <c r="E10849" s="0" t="s">
        <v>35</v>
      </c>
      <c r="F10849" s="0" t="n">
        <v>0.09</v>
      </c>
      <c r="G10849" s="0" t="n">
        <v>0</v>
      </c>
      <c r="H10849" s="0" t="n">
        <v>0</v>
      </c>
      <c r="I10849" s="0" t="n">
        <v>0.01</v>
      </c>
      <c r="J10849" s="0" t="n">
        <v>0.09</v>
      </c>
      <c r="K10849" s="0" t="n">
        <v>71</v>
      </c>
      <c r="L10849" s="0" t="n">
        <v>7.9</v>
      </c>
      <c r="M10849" s="0" t="s">
        <v>36</v>
      </c>
      <c r="N10849" s="0" t="s">
        <v>35</v>
      </c>
      <c r="O10849" s="0" t="s">
        <v>37</v>
      </c>
      <c r="P10849" s="0" t="n">
        <f aca="false">IF(AND(OR(Dashboard!$B$5="All",D10849=Dashboard!$B$5),OR(Dashboard!$D$5="All",N10849=Dashboard!$D$5),OR(AND(C10849&lt;&gt;"",C10849&gt;=Dashboard!$F$5,C10849&lt;=Dashboard!$H$5),AND(C10849="",Dashboard!$F$5&lt;=1980,Dashboard!$H$5&gt;=2016))),1,0)</f>
        <v>1</v>
      </c>
      <c r="Q10849" s="0" t="n">
        <f aca="false">J10849*P10849+ROW()*0.00000001</f>
        <v>0.09010849</v>
      </c>
    </row>
    <row r="10850" customFormat="false" ht="15" hidden="false" customHeight="false" outlineLevel="0" collapsed="false">
      <c r="A10850" s="0" t="s">
        <v>5422</v>
      </c>
      <c r="B10850" s="0" t="s">
        <v>144</v>
      </c>
      <c r="C10850" s="0" t="n">
        <v>2004</v>
      </c>
      <c r="D10850" s="0" t="s">
        <v>41</v>
      </c>
      <c r="E10850" s="0" t="s">
        <v>257</v>
      </c>
      <c r="F10850" s="0" t="n">
        <v>0.07</v>
      </c>
      <c r="G10850" s="0" t="n">
        <v>0.02</v>
      </c>
      <c r="H10850" s="0" t="n">
        <v>0</v>
      </c>
      <c r="I10850" s="0" t="n">
        <v>0</v>
      </c>
      <c r="J10850" s="0" t="n">
        <v>0.09</v>
      </c>
      <c r="K10850" s="0" t="n">
        <v>65</v>
      </c>
      <c r="L10850" s="0" t="n">
        <v>6.4</v>
      </c>
      <c r="M10850" s="0" t="s">
        <v>103</v>
      </c>
      <c r="N10850" s="0" t="s">
        <v>66</v>
      </c>
      <c r="O10850" s="0" t="s">
        <v>67</v>
      </c>
      <c r="P10850" s="0" t="n">
        <f aca="false">IF(AND(OR(Dashboard!$B$5="All",D10850=Dashboard!$B$5),OR(Dashboard!$D$5="All",N10850=Dashboard!$D$5),OR(AND(C10850&lt;&gt;"",C10850&gt;=Dashboard!$F$5,C10850&lt;=Dashboard!$H$5),AND(C10850="",Dashboard!$F$5&lt;=1980,Dashboard!$H$5&gt;=2016))),1,0)</f>
        <v>1</v>
      </c>
      <c r="Q10850" s="0" t="n">
        <f aca="false">J10850*P10850+ROW()*0.00000001</f>
        <v>0.0901085</v>
      </c>
    </row>
    <row r="10851" customFormat="false" ht="15" hidden="false" customHeight="false" outlineLevel="0" collapsed="false">
      <c r="A10851" s="0" t="s">
        <v>4639</v>
      </c>
      <c r="B10851" s="0" t="s">
        <v>144</v>
      </c>
      <c r="C10851" s="0" t="n">
        <v>2002</v>
      </c>
      <c r="D10851" s="0" t="s">
        <v>34</v>
      </c>
      <c r="E10851" s="0" t="s">
        <v>649</v>
      </c>
      <c r="F10851" s="0" t="n">
        <v>0.07</v>
      </c>
      <c r="G10851" s="0" t="n">
        <v>0.02</v>
      </c>
      <c r="H10851" s="0" t="n">
        <v>0</v>
      </c>
      <c r="I10851" s="0" t="n">
        <v>0</v>
      </c>
      <c r="J10851" s="0" t="n">
        <v>0.09</v>
      </c>
      <c r="K10851" s="0" t="n">
        <v>77</v>
      </c>
      <c r="M10851" s="0" t="s">
        <v>36</v>
      </c>
      <c r="N10851" s="0" t="s">
        <v>66</v>
      </c>
      <c r="O10851" s="0" t="s">
        <v>37</v>
      </c>
      <c r="P10851" s="0" t="n">
        <f aca="false">IF(AND(OR(Dashboard!$B$5="All",D10851=Dashboard!$B$5),OR(Dashboard!$D$5="All",N10851=Dashboard!$D$5),OR(AND(C10851&lt;&gt;"",C10851&gt;=Dashboard!$F$5,C10851&lt;=Dashboard!$H$5),AND(C10851="",Dashboard!$F$5&lt;=1980,Dashboard!$H$5&gt;=2016))),1,0)</f>
        <v>1</v>
      </c>
      <c r="Q10851" s="0" t="n">
        <f aca="false">J10851*P10851+ROW()*0.00000001</f>
        <v>0.09010851</v>
      </c>
    </row>
    <row r="10852" customFormat="false" ht="15" hidden="false" customHeight="false" outlineLevel="0" collapsed="false">
      <c r="A10852" s="0" t="s">
        <v>7845</v>
      </c>
      <c r="B10852" s="0" t="s">
        <v>70</v>
      </c>
      <c r="C10852" s="0" t="n">
        <v>2010</v>
      </c>
      <c r="D10852" s="0" t="s">
        <v>52</v>
      </c>
      <c r="E10852" s="0" t="s">
        <v>3828</v>
      </c>
      <c r="F10852" s="0" t="n">
        <v>0.05</v>
      </c>
      <c r="G10852" s="0" t="n">
        <v>0.03</v>
      </c>
      <c r="H10852" s="0" t="n">
        <v>0</v>
      </c>
      <c r="I10852" s="0" t="n">
        <v>0.01</v>
      </c>
      <c r="J10852" s="0" t="n">
        <v>0.09</v>
      </c>
      <c r="N10852" s="0" t="s">
        <v>74</v>
      </c>
      <c r="P10852" s="0" t="n">
        <f aca="false">IF(AND(OR(Dashboard!$B$5="All",D10852=Dashboard!$B$5),OR(Dashboard!$D$5="All",N10852=Dashboard!$D$5),OR(AND(C10852&lt;&gt;"",C10852&gt;=Dashboard!$F$5,C10852&lt;=Dashboard!$H$5),AND(C10852="",Dashboard!$F$5&lt;=1980,Dashboard!$H$5&gt;=2016))),1,0)</f>
        <v>1</v>
      </c>
      <c r="Q10852" s="0" t="n">
        <f aca="false">J10852*P10852+ROW()*0.00000001</f>
        <v>0.09010852</v>
      </c>
    </row>
    <row r="10853" customFormat="false" ht="15" hidden="false" customHeight="false" outlineLevel="0" collapsed="false">
      <c r="A10853" s="0" t="s">
        <v>7846</v>
      </c>
      <c r="B10853" s="0" t="s">
        <v>50</v>
      </c>
      <c r="C10853" s="0" t="n">
        <v>2009</v>
      </c>
      <c r="D10853" s="0" t="s">
        <v>71</v>
      </c>
      <c r="E10853" s="0" t="s">
        <v>1173</v>
      </c>
      <c r="F10853" s="0" t="n">
        <v>0</v>
      </c>
      <c r="G10853" s="0" t="n">
        <v>0</v>
      </c>
      <c r="H10853" s="0" t="n">
        <v>0.09</v>
      </c>
      <c r="I10853" s="0" t="n">
        <v>0</v>
      </c>
      <c r="J10853" s="0" t="n">
        <v>0.09</v>
      </c>
      <c r="N10853" s="0" t="s">
        <v>35</v>
      </c>
      <c r="P10853" s="0" t="n">
        <f aca="false">IF(AND(OR(Dashboard!$B$5="All",D10853=Dashboard!$B$5),OR(Dashboard!$D$5="All",N10853=Dashboard!$D$5),OR(AND(C10853&lt;&gt;"",C10853&gt;=Dashboard!$F$5,C10853&lt;=Dashboard!$H$5),AND(C10853="",Dashboard!$F$5&lt;=1980,Dashboard!$H$5&gt;=2016))),1,0)</f>
        <v>1</v>
      </c>
      <c r="Q10853" s="0" t="n">
        <f aca="false">J10853*P10853+ROW()*0.00000001</f>
        <v>0.09010853</v>
      </c>
    </row>
    <row r="10854" customFormat="false" ht="15" hidden="false" customHeight="false" outlineLevel="0" collapsed="false">
      <c r="A10854" s="0" t="s">
        <v>3925</v>
      </c>
      <c r="B10854" s="0" t="s">
        <v>144</v>
      </c>
      <c r="C10854" s="0" t="n">
        <v>2005</v>
      </c>
      <c r="D10854" s="0" t="s">
        <v>71</v>
      </c>
      <c r="E10854" s="0" t="s">
        <v>293</v>
      </c>
      <c r="F10854" s="0" t="n">
        <v>0.07</v>
      </c>
      <c r="G10854" s="0" t="n">
        <v>0.02</v>
      </c>
      <c r="H10854" s="0" t="n">
        <v>0</v>
      </c>
      <c r="I10854" s="0" t="n">
        <v>0</v>
      </c>
      <c r="J10854" s="0" t="n">
        <v>0.09</v>
      </c>
      <c r="K10854" s="0" t="n">
        <v>60</v>
      </c>
      <c r="M10854" s="0" t="s">
        <v>36</v>
      </c>
      <c r="N10854" s="0" t="s">
        <v>66</v>
      </c>
      <c r="O10854" s="0" t="s">
        <v>53</v>
      </c>
      <c r="P10854" s="0" t="n">
        <f aca="false">IF(AND(OR(Dashboard!$B$5="All",D10854=Dashboard!$B$5),OR(Dashboard!$D$5="All",N10854=Dashboard!$D$5),OR(AND(C10854&lt;&gt;"",C10854&gt;=Dashboard!$F$5,C10854&lt;=Dashboard!$H$5),AND(C10854="",Dashboard!$F$5&lt;=1980,Dashboard!$H$5&gt;=2016))),1,0)</f>
        <v>1</v>
      </c>
      <c r="Q10854" s="0" t="n">
        <f aca="false">J10854*P10854+ROW()*0.00000001</f>
        <v>0.09010854</v>
      </c>
    </row>
    <row r="10855" customFormat="false" ht="15" hidden="false" customHeight="false" outlineLevel="0" collapsed="false">
      <c r="A10855" s="0" t="s">
        <v>5016</v>
      </c>
      <c r="B10855" s="0" t="s">
        <v>70</v>
      </c>
      <c r="C10855" s="0" t="n">
        <v>2011</v>
      </c>
      <c r="D10855" s="0" t="s">
        <v>71</v>
      </c>
      <c r="E10855" s="0" t="s">
        <v>418</v>
      </c>
      <c r="F10855" s="0" t="n">
        <v>0.04</v>
      </c>
      <c r="G10855" s="0" t="n">
        <v>0.04</v>
      </c>
      <c r="H10855" s="0" t="n">
        <v>0</v>
      </c>
      <c r="I10855" s="0" t="n">
        <v>0.01</v>
      </c>
      <c r="J10855" s="0" t="n">
        <v>0.09</v>
      </c>
      <c r="N10855" s="0" t="s">
        <v>74</v>
      </c>
      <c r="P10855" s="0" t="n">
        <f aca="false">IF(AND(OR(Dashboard!$B$5="All",D10855=Dashboard!$B$5),OR(Dashboard!$D$5="All",N10855=Dashboard!$D$5),OR(AND(C10855&lt;&gt;"",C10855&gt;=Dashboard!$F$5,C10855&lt;=Dashboard!$H$5),AND(C10855="",Dashboard!$F$5&lt;=1980,Dashboard!$H$5&gt;=2016))),1,0)</f>
        <v>1</v>
      </c>
      <c r="Q10855" s="0" t="n">
        <f aca="false">J10855*P10855+ROW()*0.00000001</f>
        <v>0.09010855</v>
      </c>
    </row>
    <row r="10856" customFormat="false" ht="15" hidden="false" customHeight="false" outlineLevel="0" collapsed="false">
      <c r="A10856" s="0" t="s">
        <v>7539</v>
      </c>
      <c r="B10856" s="0" t="s">
        <v>70</v>
      </c>
      <c r="C10856" s="0" t="n">
        <v>2014</v>
      </c>
      <c r="D10856" s="0" t="s">
        <v>114</v>
      </c>
      <c r="E10856" s="0" t="s">
        <v>328</v>
      </c>
      <c r="F10856" s="0" t="n">
        <v>0.05</v>
      </c>
      <c r="G10856" s="0" t="n">
        <v>0.03</v>
      </c>
      <c r="H10856" s="0" t="n">
        <v>0</v>
      </c>
      <c r="I10856" s="0" t="n">
        <v>0.02</v>
      </c>
      <c r="J10856" s="0" t="n">
        <v>0.09</v>
      </c>
      <c r="K10856" s="0" t="n">
        <v>59</v>
      </c>
      <c r="L10856" s="0" t="n">
        <v>6.3</v>
      </c>
      <c r="M10856" s="0" t="s">
        <v>125</v>
      </c>
      <c r="N10856" s="0" t="s">
        <v>74</v>
      </c>
      <c r="O10856" s="0" t="s">
        <v>53</v>
      </c>
      <c r="P10856" s="0" t="n">
        <f aca="false">IF(AND(OR(Dashboard!$B$5="All",D10856=Dashboard!$B$5),OR(Dashboard!$D$5="All",N10856=Dashboard!$D$5),OR(AND(C10856&lt;&gt;"",C10856&gt;=Dashboard!$F$5,C10856&lt;=Dashboard!$H$5),AND(C10856="",Dashboard!$F$5&lt;=1980,Dashboard!$H$5&gt;=2016))),1,0)</f>
        <v>1</v>
      </c>
      <c r="Q10856" s="0" t="n">
        <f aca="false">J10856*P10856+ROW()*0.00000001</f>
        <v>0.09010856</v>
      </c>
    </row>
    <row r="10857" customFormat="false" ht="15" hidden="false" customHeight="false" outlineLevel="0" collapsed="false">
      <c r="A10857" s="0" t="s">
        <v>7847</v>
      </c>
      <c r="B10857" s="0" t="s">
        <v>164</v>
      </c>
      <c r="C10857" s="0" t="n">
        <v>2009</v>
      </c>
      <c r="D10857" s="0" t="s">
        <v>114</v>
      </c>
      <c r="E10857" s="0" t="s">
        <v>6975</v>
      </c>
      <c r="F10857" s="0" t="n">
        <v>0.08</v>
      </c>
      <c r="G10857" s="0" t="n">
        <v>0</v>
      </c>
      <c r="H10857" s="0" t="n">
        <v>0</v>
      </c>
      <c r="I10857" s="0" t="n">
        <v>0.01</v>
      </c>
      <c r="J10857" s="0" t="n">
        <v>0.09</v>
      </c>
      <c r="K10857" s="0" t="n">
        <v>79</v>
      </c>
      <c r="L10857" s="0" t="n">
        <v>8.3</v>
      </c>
      <c r="M10857" s="0" t="s">
        <v>73</v>
      </c>
      <c r="N10857" s="0" t="s">
        <v>74</v>
      </c>
      <c r="O10857" s="0" t="s">
        <v>37</v>
      </c>
      <c r="P10857" s="0" t="n">
        <f aca="false">IF(AND(OR(Dashboard!$B$5="All",D10857=Dashboard!$B$5),OR(Dashboard!$D$5="All",N10857=Dashboard!$D$5),OR(AND(C10857&lt;&gt;"",C10857&gt;=Dashboard!$F$5,C10857&lt;=Dashboard!$H$5),AND(C10857="",Dashboard!$F$5&lt;=1980,Dashboard!$H$5&gt;=2016))),1,0)</f>
        <v>1</v>
      </c>
      <c r="Q10857" s="0" t="n">
        <f aca="false">J10857*P10857+ROW()*0.00000001</f>
        <v>0.09010857</v>
      </c>
    </row>
    <row r="10858" customFormat="false" ht="15" hidden="false" customHeight="false" outlineLevel="0" collapsed="false">
      <c r="A10858" s="0" t="s">
        <v>7848</v>
      </c>
      <c r="B10858" s="0" t="s">
        <v>64</v>
      </c>
      <c r="C10858" s="0" t="n">
        <v>2010</v>
      </c>
      <c r="D10858" s="0" t="s">
        <v>34</v>
      </c>
      <c r="E10858" s="0" t="s">
        <v>195</v>
      </c>
      <c r="F10858" s="0" t="n">
        <v>0.09</v>
      </c>
      <c r="G10858" s="0" t="n">
        <v>0</v>
      </c>
      <c r="H10858" s="0" t="n">
        <v>0</v>
      </c>
      <c r="I10858" s="0" t="n">
        <v>0.01</v>
      </c>
      <c r="J10858" s="0" t="n">
        <v>0.09</v>
      </c>
      <c r="N10858" s="0" t="s">
        <v>66</v>
      </c>
      <c r="P10858" s="0" t="n">
        <f aca="false">IF(AND(OR(Dashboard!$B$5="All",D10858=Dashboard!$B$5),OR(Dashboard!$D$5="All",N10858=Dashboard!$D$5),OR(AND(C10858&lt;&gt;"",C10858&gt;=Dashboard!$F$5,C10858&lt;=Dashboard!$H$5),AND(C10858="",Dashboard!$F$5&lt;=1980,Dashboard!$H$5&gt;=2016))),1,0)</f>
        <v>1</v>
      </c>
      <c r="Q10858" s="0" t="n">
        <f aca="false">J10858*P10858+ROW()*0.00000001</f>
        <v>0.09010858</v>
      </c>
    </row>
    <row r="10859" customFormat="false" ht="15" hidden="false" customHeight="false" outlineLevel="0" collapsed="false">
      <c r="A10859" s="0" t="s">
        <v>7849</v>
      </c>
      <c r="B10859" s="0" t="s">
        <v>76</v>
      </c>
      <c r="C10859" s="0" t="n">
        <v>2003</v>
      </c>
      <c r="D10859" s="0" t="s">
        <v>41</v>
      </c>
      <c r="E10859" s="0" t="s">
        <v>449</v>
      </c>
      <c r="F10859" s="0" t="n">
        <v>0.05</v>
      </c>
      <c r="G10859" s="0" t="n">
        <v>0.04</v>
      </c>
      <c r="H10859" s="0" t="n">
        <v>0</v>
      </c>
      <c r="I10859" s="0" t="n">
        <v>0.01</v>
      </c>
      <c r="J10859" s="0" t="n">
        <v>0.09</v>
      </c>
      <c r="K10859" s="0" t="n">
        <v>61</v>
      </c>
      <c r="L10859" s="0" t="n">
        <v>7.8</v>
      </c>
      <c r="M10859" s="0" t="s">
        <v>36</v>
      </c>
      <c r="N10859" s="0" t="s">
        <v>74</v>
      </c>
      <c r="O10859" s="0" t="s">
        <v>67</v>
      </c>
      <c r="P10859" s="0" t="n">
        <f aca="false">IF(AND(OR(Dashboard!$B$5="All",D10859=Dashboard!$B$5),OR(Dashboard!$D$5="All",N10859=Dashboard!$D$5),OR(AND(C10859&lt;&gt;"",C10859&gt;=Dashboard!$F$5,C10859&lt;=Dashboard!$H$5),AND(C10859="",Dashboard!$F$5&lt;=1980,Dashboard!$H$5&gt;=2016))),1,0)</f>
        <v>1</v>
      </c>
      <c r="Q10859" s="0" t="n">
        <f aca="false">J10859*P10859+ROW()*0.00000001</f>
        <v>0.09010859</v>
      </c>
    </row>
    <row r="10860" customFormat="false" ht="15" hidden="false" customHeight="false" outlineLevel="0" collapsed="false">
      <c r="A10860" s="0" t="s">
        <v>7850</v>
      </c>
      <c r="B10860" s="0" t="s">
        <v>152</v>
      </c>
      <c r="C10860" s="0" t="n">
        <v>2011</v>
      </c>
      <c r="D10860" s="0" t="s">
        <v>246</v>
      </c>
      <c r="E10860" s="0" t="s">
        <v>4034</v>
      </c>
      <c r="F10860" s="0" t="n">
        <v>0.07</v>
      </c>
      <c r="G10860" s="0" t="n">
        <v>0.02</v>
      </c>
      <c r="H10860" s="0" t="n">
        <v>0</v>
      </c>
      <c r="I10860" s="0" t="n">
        <v>0.01</v>
      </c>
      <c r="J10860" s="0" t="n">
        <v>0.09</v>
      </c>
      <c r="K10860" s="0" t="n">
        <v>65</v>
      </c>
      <c r="L10860" s="0" t="n">
        <v>4.6</v>
      </c>
      <c r="M10860" s="0" t="s">
        <v>73</v>
      </c>
      <c r="N10860" s="0" t="s">
        <v>152</v>
      </c>
      <c r="O10860" s="0" t="s">
        <v>67</v>
      </c>
      <c r="P10860" s="0" t="n">
        <f aca="false">IF(AND(OR(Dashboard!$B$5="All",D10860=Dashboard!$B$5),OR(Dashboard!$D$5="All",N10860=Dashboard!$D$5),OR(AND(C10860&lt;&gt;"",C10860&gt;=Dashboard!$F$5,C10860&lt;=Dashboard!$H$5),AND(C10860="",Dashboard!$F$5&lt;=1980,Dashboard!$H$5&gt;=2016))),1,0)</f>
        <v>1</v>
      </c>
      <c r="Q10860" s="0" t="n">
        <f aca="false">J10860*P10860+ROW()*0.00000001</f>
        <v>0.0901086</v>
      </c>
    </row>
    <row r="10861" customFormat="false" ht="15" hidden="false" customHeight="false" outlineLevel="0" collapsed="false">
      <c r="A10861" s="0" t="s">
        <v>7851</v>
      </c>
      <c r="B10861" s="0" t="s">
        <v>33</v>
      </c>
      <c r="C10861" s="0" t="n">
        <v>2008</v>
      </c>
      <c r="D10861" s="0" t="s">
        <v>34</v>
      </c>
      <c r="E10861" s="0" t="s">
        <v>91</v>
      </c>
      <c r="F10861" s="0" t="n">
        <v>0.09</v>
      </c>
      <c r="G10861" s="0" t="n">
        <v>0</v>
      </c>
      <c r="H10861" s="0" t="n">
        <v>0</v>
      </c>
      <c r="I10861" s="0" t="n">
        <v>0.01</v>
      </c>
      <c r="J10861" s="0" t="n">
        <v>0.09</v>
      </c>
      <c r="K10861" s="0" t="n">
        <v>70</v>
      </c>
      <c r="L10861" s="0" t="n">
        <v>8</v>
      </c>
      <c r="M10861" s="0" t="s">
        <v>36</v>
      </c>
      <c r="N10861" s="0" t="s">
        <v>35</v>
      </c>
      <c r="O10861" s="0" t="s">
        <v>67</v>
      </c>
      <c r="P10861" s="0" t="n">
        <f aca="false">IF(AND(OR(Dashboard!$B$5="All",D10861=Dashboard!$B$5),OR(Dashboard!$D$5="All",N10861=Dashboard!$D$5),OR(AND(C10861&lt;&gt;"",C10861&gt;=Dashboard!$F$5,C10861&lt;=Dashboard!$H$5),AND(C10861="",Dashboard!$F$5&lt;=1980,Dashboard!$H$5&gt;=2016))),1,0)</f>
        <v>1</v>
      </c>
      <c r="Q10861" s="0" t="n">
        <f aca="false">J10861*P10861+ROW()*0.00000001</f>
        <v>0.09010861</v>
      </c>
    </row>
    <row r="10862" customFormat="false" ht="15" hidden="false" customHeight="false" outlineLevel="0" collapsed="false">
      <c r="A10862" s="0" t="s">
        <v>7412</v>
      </c>
      <c r="B10862" s="0" t="s">
        <v>64</v>
      </c>
      <c r="C10862" s="0" t="n">
        <v>2011</v>
      </c>
      <c r="D10862" s="0" t="s">
        <v>34</v>
      </c>
      <c r="E10862" s="0" t="s">
        <v>689</v>
      </c>
      <c r="F10862" s="0" t="n">
        <v>0.05</v>
      </c>
      <c r="G10862" s="0" t="n">
        <v>0.03</v>
      </c>
      <c r="H10862" s="0" t="n">
        <v>0</v>
      </c>
      <c r="I10862" s="0" t="n">
        <v>0.01</v>
      </c>
      <c r="J10862" s="0" t="n">
        <v>0.09</v>
      </c>
      <c r="K10862" s="0" t="n">
        <v>46</v>
      </c>
      <c r="L10862" s="0" t="n">
        <v>6.5</v>
      </c>
      <c r="M10862" s="0" t="s">
        <v>36</v>
      </c>
      <c r="N10862" s="0" t="s">
        <v>66</v>
      </c>
      <c r="O10862" s="0" t="s">
        <v>177</v>
      </c>
      <c r="P10862" s="0" t="n">
        <f aca="false">IF(AND(OR(Dashboard!$B$5="All",D10862=Dashboard!$B$5),OR(Dashboard!$D$5="All",N10862=Dashboard!$D$5),OR(AND(C10862&lt;&gt;"",C10862&gt;=Dashboard!$F$5,C10862&lt;=Dashboard!$H$5),AND(C10862="",Dashboard!$F$5&lt;=1980,Dashboard!$H$5&gt;=2016))),1,0)</f>
        <v>1</v>
      </c>
      <c r="Q10862" s="0" t="n">
        <f aca="false">J10862*P10862+ROW()*0.00000001</f>
        <v>0.09010862</v>
      </c>
    </row>
    <row r="10863" customFormat="false" ht="15" hidden="false" customHeight="false" outlineLevel="0" collapsed="false">
      <c r="A10863" s="0" t="s">
        <v>7852</v>
      </c>
      <c r="B10863" s="0" t="s">
        <v>97</v>
      </c>
      <c r="C10863" s="0" t="n">
        <v>2014</v>
      </c>
      <c r="D10863" s="0" t="s">
        <v>71</v>
      </c>
      <c r="E10863" s="0" t="s">
        <v>487</v>
      </c>
      <c r="F10863" s="0" t="n">
        <v>0.01</v>
      </c>
      <c r="G10863" s="0" t="n">
        <v>0.08</v>
      </c>
      <c r="H10863" s="0" t="n">
        <v>0</v>
      </c>
      <c r="I10863" s="0" t="n">
        <v>0.01</v>
      </c>
      <c r="J10863" s="0" t="n">
        <v>0.09</v>
      </c>
      <c r="N10863" s="0" t="s">
        <v>35</v>
      </c>
      <c r="P10863" s="0" t="n">
        <f aca="false">IF(AND(OR(Dashboard!$B$5="All",D10863=Dashboard!$B$5),OR(Dashboard!$D$5="All",N10863=Dashboard!$D$5),OR(AND(C10863&lt;&gt;"",C10863&gt;=Dashboard!$F$5,C10863&lt;=Dashboard!$H$5),AND(C10863="",Dashboard!$F$5&lt;=1980,Dashboard!$H$5&gt;=2016))),1,0)</f>
        <v>1</v>
      </c>
      <c r="Q10863" s="0" t="n">
        <f aca="false">J10863*P10863+ROW()*0.00000001</f>
        <v>0.09010863</v>
      </c>
    </row>
    <row r="10864" customFormat="false" ht="15" hidden="false" customHeight="false" outlineLevel="0" collapsed="false">
      <c r="A10864" s="0" t="s">
        <v>7853</v>
      </c>
      <c r="B10864" s="0" t="s">
        <v>873</v>
      </c>
      <c r="C10864" s="0" t="n">
        <v>1998</v>
      </c>
      <c r="D10864" s="0" t="s">
        <v>246</v>
      </c>
      <c r="E10864" s="0" t="s">
        <v>5580</v>
      </c>
      <c r="F10864" s="0" t="n">
        <v>0</v>
      </c>
      <c r="G10864" s="0" t="n">
        <v>0</v>
      </c>
      <c r="H10864" s="0" t="n">
        <v>0.09</v>
      </c>
      <c r="I10864" s="0" t="n">
        <v>0</v>
      </c>
      <c r="J10864" s="0" t="n">
        <v>0.09</v>
      </c>
      <c r="N10864" s="0" t="s">
        <v>154</v>
      </c>
      <c r="P10864" s="0" t="n">
        <f aca="false">IF(AND(OR(Dashboard!$B$5="All",D10864=Dashboard!$B$5),OR(Dashboard!$D$5="All",N10864=Dashboard!$D$5),OR(AND(C10864&lt;&gt;"",C10864&gt;=Dashboard!$F$5,C10864&lt;=Dashboard!$H$5),AND(C10864="",Dashboard!$F$5&lt;=1980,Dashboard!$H$5&gt;=2016))),1,0)</f>
        <v>1</v>
      </c>
      <c r="Q10864" s="0" t="n">
        <f aca="false">J10864*P10864+ROW()*0.00000001</f>
        <v>0.09010864</v>
      </c>
    </row>
    <row r="10865" customFormat="false" ht="15" hidden="false" customHeight="false" outlineLevel="0" collapsed="false">
      <c r="A10865" s="0" t="s">
        <v>7854</v>
      </c>
      <c r="B10865" s="0" t="s">
        <v>164</v>
      </c>
      <c r="C10865" s="0" t="n">
        <v>2012</v>
      </c>
      <c r="D10865" s="0" t="s">
        <v>114</v>
      </c>
      <c r="E10865" s="0" t="s">
        <v>2867</v>
      </c>
      <c r="F10865" s="0" t="n">
        <v>0</v>
      </c>
      <c r="G10865" s="0" t="n">
        <v>0</v>
      </c>
      <c r="H10865" s="0" t="n">
        <v>0.09</v>
      </c>
      <c r="I10865" s="0" t="n">
        <v>0</v>
      </c>
      <c r="J10865" s="0" t="n">
        <v>0.09</v>
      </c>
      <c r="N10865" s="0" t="s">
        <v>74</v>
      </c>
      <c r="P10865" s="0" t="n">
        <f aca="false">IF(AND(OR(Dashboard!$B$5="All",D10865=Dashboard!$B$5),OR(Dashboard!$D$5="All",N10865=Dashboard!$D$5),OR(AND(C10865&lt;&gt;"",C10865&gt;=Dashboard!$F$5,C10865&lt;=Dashboard!$H$5),AND(C10865="",Dashboard!$F$5&lt;=1980,Dashboard!$H$5&gt;=2016))),1,0)</f>
        <v>1</v>
      </c>
      <c r="Q10865" s="0" t="n">
        <f aca="false">J10865*P10865+ROW()*0.00000001</f>
        <v>0.09010865</v>
      </c>
    </row>
    <row r="10866" customFormat="false" ht="15" hidden="false" customHeight="false" outlineLevel="0" collapsed="false">
      <c r="A10866" s="0" t="s">
        <v>7855</v>
      </c>
      <c r="B10866" s="0" t="s">
        <v>97</v>
      </c>
      <c r="C10866" s="0" t="n">
        <v>2012</v>
      </c>
      <c r="D10866" s="0" t="s">
        <v>71</v>
      </c>
      <c r="E10866" s="0" t="s">
        <v>328</v>
      </c>
      <c r="F10866" s="0" t="n">
        <v>0</v>
      </c>
      <c r="G10866" s="0" t="n">
        <v>0</v>
      </c>
      <c r="H10866" s="0" t="n">
        <v>0.09</v>
      </c>
      <c r="I10866" s="0" t="n">
        <v>0</v>
      </c>
      <c r="J10866" s="0" t="n">
        <v>0.09</v>
      </c>
      <c r="N10866" s="0" t="s">
        <v>35</v>
      </c>
      <c r="P10866" s="0" t="n">
        <f aca="false">IF(AND(OR(Dashboard!$B$5="All",D10866=Dashboard!$B$5),OR(Dashboard!$D$5="All",N10866=Dashboard!$D$5),OR(AND(C10866&lt;&gt;"",C10866&gt;=Dashboard!$F$5,C10866&lt;=Dashboard!$H$5),AND(C10866="",Dashboard!$F$5&lt;=1980,Dashboard!$H$5&gt;=2016))),1,0)</f>
        <v>1</v>
      </c>
      <c r="Q10866" s="0" t="n">
        <f aca="false">J10866*P10866+ROW()*0.00000001</f>
        <v>0.09010866</v>
      </c>
    </row>
    <row r="10867" customFormat="false" ht="15" hidden="false" customHeight="false" outlineLevel="0" collapsed="false">
      <c r="A10867" s="0" t="s">
        <v>4612</v>
      </c>
      <c r="B10867" s="0" t="s">
        <v>64</v>
      </c>
      <c r="C10867" s="0" t="n">
        <v>2007</v>
      </c>
      <c r="D10867" s="0" t="s">
        <v>71</v>
      </c>
      <c r="E10867" s="0" t="s">
        <v>782</v>
      </c>
      <c r="F10867" s="0" t="n">
        <v>0.08</v>
      </c>
      <c r="G10867" s="0" t="n">
        <v>0.01</v>
      </c>
      <c r="H10867" s="0" t="n">
        <v>0</v>
      </c>
      <c r="I10867" s="0" t="n">
        <v>0.01</v>
      </c>
      <c r="J10867" s="0" t="n">
        <v>0.09</v>
      </c>
      <c r="K10867" s="0" t="n">
        <v>63</v>
      </c>
      <c r="L10867" s="0" t="n">
        <v>6.8</v>
      </c>
      <c r="M10867" s="0" t="s">
        <v>103</v>
      </c>
      <c r="N10867" s="0" t="s">
        <v>66</v>
      </c>
      <c r="O10867" s="0" t="s">
        <v>67</v>
      </c>
      <c r="P10867" s="0" t="n">
        <f aca="false">IF(AND(OR(Dashboard!$B$5="All",D10867=Dashboard!$B$5),OR(Dashboard!$D$5="All",N10867=Dashboard!$D$5),OR(AND(C10867&lt;&gt;"",C10867&gt;=Dashboard!$F$5,C10867&lt;=Dashboard!$H$5),AND(C10867="",Dashboard!$F$5&lt;=1980,Dashboard!$H$5&gt;=2016))),1,0)</f>
        <v>1</v>
      </c>
      <c r="Q10867" s="0" t="n">
        <f aca="false">J10867*P10867+ROW()*0.00000001</f>
        <v>0.09010867</v>
      </c>
    </row>
    <row r="10868" customFormat="false" ht="15" hidden="false" customHeight="false" outlineLevel="0" collapsed="false">
      <c r="A10868" s="0" t="s">
        <v>7856</v>
      </c>
      <c r="B10868" s="0" t="s">
        <v>50</v>
      </c>
      <c r="C10868" s="0" t="n">
        <v>2009</v>
      </c>
      <c r="D10868" s="0" t="s">
        <v>71</v>
      </c>
      <c r="E10868" s="0" t="s">
        <v>328</v>
      </c>
      <c r="F10868" s="0" t="n">
        <v>0</v>
      </c>
      <c r="G10868" s="0" t="n">
        <v>0</v>
      </c>
      <c r="H10868" s="0" t="n">
        <v>0.09</v>
      </c>
      <c r="I10868" s="0" t="n">
        <v>0</v>
      </c>
      <c r="J10868" s="0" t="n">
        <v>0.09</v>
      </c>
      <c r="N10868" s="0" t="s">
        <v>35</v>
      </c>
      <c r="P10868" s="0" t="n">
        <f aca="false">IF(AND(OR(Dashboard!$B$5="All",D10868=Dashboard!$B$5),OR(Dashboard!$D$5="All",N10868=Dashboard!$D$5),OR(AND(C10868&lt;&gt;"",C10868&gt;=Dashboard!$F$5,C10868&lt;=Dashboard!$H$5),AND(C10868="",Dashboard!$F$5&lt;=1980,Dashboard!$H$5&gt;=2016))),1,0)</f>
        <v>1</v>
      </c>
      <c r="Q10868" s="0" t="n">
        <f aca="false">J10868*P10868+ROW()*0.00000001</f>
        <v>0.09010868</v>
      </c>
    </row>
    <row r="10869" customFormat="false" ht="15" hidden="false" customHeight="false" outlineLevel="0" collapsed="false">
      <c r="A10869" s="0" t="s">
        <v>7857</v>
      </c>
      <c r="B10869" s="0" t="s">
        <v>94</v>
      </c>
      <c r="C10869" s="0" t="n">
        <v>2016</v>
      </c>
      <c r="D10869" s="0" t="s">
        <v>52</v>
      </c>
      <c r="E10869" s="0" t="s">
        <v>328</v>
      </c>
      <c r="F10869" s="0" t="n">
        <v>0</v>
      </c>
      <c r="G10869" s="0" t="n">
        <v>0</v>
      </c>
      <c r="H10869" s="0" t="n">
        <v>0.09</v>
      </c>
      <c r="I10869" s="0" t="n">
        <v>0</v>
      </c>
      <c r="J10869" s="0" t="n">
        <v>0.09</v>
      </c>
      <c r="N10869" s="0" t="s">
        <v>74</v>
      </c>
      <c r="P10869" s="0" t="n">
        <f aca="false">IF(AND(OR(Dashboard!$B$5="All",D10869=Dashboard!$B$5),OR(Dashboard!$D$5="All",N10869=Dashboard!$D$5),OR(AND(C10869&lt;&gt;"",C10869&gt;=Dashboard!$F$5,C10869&lt;=Dashboard!$H$5),AND(C10869="",Dashboard!$F$5&lt;=1980,Dashboard!$H$5&gt;=2016))),1,0)</f>
        <v>1</v>
      </c>
      <c r="Q10869" s="0" t="n">
        <f aca="false">J10869*P10869+ROW()*0.00000001</f>
        <v>0.09010869</v>
      </c>
    </row>
    <row r="10870" customFormat="false" ht="15" hidden="false" customHeight="false" outlineLevel="0" collapsed="false">
      <c r="A10870" s="0" t="s">
        <v>7858</v>
      </c>
      <c r="B10870" s="0" t="s">
        <v>117</v>
      </c>
      <c r="C10870" s="0" t="n">
        <v>1998</v>
      </c>
      <c r="D10870" s="0" t="s">
        <v>246</v>
      </c>
      <c r="E10870" s="0" t="s">
        <v>142</v>
      </c>
      <c r="F10870" s="0" t="n">
        <v>0.05</v>
      </c>
      <c r="G10870" s="0" t="n">
        <v>0.04</v>
      </c>
      <c r="H10870" s="0" t="n">
        <v>0</v>
      </c>
      <c r="I10870" s="0" t="n">
        <v>0.01</v>
      </c>
      <c r="J10870" s="0" t="n">
        <v>0.09</v>
      </c>
      <c r="N10870" s="0" t="s">
        <v>74</v>
      </c>
      <c r="P10870" s="0" t="n">
        <f aca="false">IF(AND(OR(Dashboard!$B$5="All",D10870=Dashboard!$B$5),OR(Dashboard!$D$5="All",N10870=Dashboard!$D$5),OR(AND(C10870&lt;&gt;"",C10870&gt;=Dashboard!$F$5,C10870&lt;=Dashboard!$H$5),AND(C10870="",Dashboard!$F$5&lt;=1980,Dashboard!$H$5&gt;=2016))),1,0)</f>
        <v>1</v>
      </c>
      <c r="Q10870" s="0" t="n">
        <f aca="false">J10870*P10870+ROW()*0.00000001</f>
        <v>0.0901087</v>
      </c>
    </row>
    <row r="10871" customFormat="false" ht="15" hidden="false" customHeight="false" outlineLevel="0" collapsed="false">
      <c r="A10871" s="0" t="s">
        <v>7859</v>
      </c>
      <c r="B10871" s="0" t="s">
        <v>117</v>
      </c>
      <c r="C10871" s="0" t="n">
        <v>2001</v>
      </c>
      <c r="D10871" s="0" t="s">
        <v>246</v>
      </c>
      <c r="E10871" s="0" t="s">
        <v>1563</v>
      </c>
      <c r="F10871" s="0" t="n">
        <v>0.05</v>
      </c>
      <c r="G10871" s="0" t="n">
        <v>0.04</v>
      </c>
      <c r="H10871" s="0" t="n">
        <v>0</v>
      </c>
      <c r="I10871" s="0" t="n">
        <v>0.01</v>
      </c>
      <c r="J10871" s="0" t="n">
        <v>0.09</v>
      </c>
      <c r="N10871" s="0" t="s">
        <v>74</v>
      </c>
      <c r="P10871" s="0" t="n">
        <f aca="false">IF(AND(OR(Dashboard!$B$5="All",D10871=Dashboard!$B$5),OR(Dashboard!$D$5="All",N10871=Dashboard!$D$5),OR(AND(C10871&lt;&gt;"",C10871&gt;=Dashboard!$F$5,C10871&lt;=Dashboard!$H$5),AND(C10871="",Dashboard!$F$5&lt;=1980,Dashboard!$H$5&gt;=2016))),1,0)</f>
        <v>1</v>
      </c>
      <c r="Q10871" s="0" t="n">
        <f aca="false">J10871*P10871+ROW()*0.00000001</f>
        <v>0.09010871</v>
      </c>
    </row>
    <row r="10872" customFormat="false" ht="15" hidden="false" customHeight="false" outlineLevel="0" collapsed="false">
      <c r="A10872" s="0" t="s">
        <v>7860</v>
      </c>
      <c r="B10872" s="0" t="s">
        <v>117</v>
      </c>
      <c r="C10872" s="0" t="n">
        <v>1997</v>
      </c>
      <c r="D10872" s="0" t="s">
        <v>71</v>
      </c>
      <c r="E10872" s="0" t="s">
        <v>89</v>
      </c>
      <c r="F10872" s="0" t="n">
        <v>0.05</v>
      </c>
      <c r="G10872" s="0" t="n">
        <v>0.04</v>
      </c>
      <c r="H10872" s="0" t="n">
        <v>0</v>
      </c>
      <c r="I10872" s="0" t="n">
        <v>0.01</v>
      </c>
      <c r="J10872" s="0" t="n">
        <v>0.09</v>
      </c>
      <c r="N10872" s="0" t="s">
        <v>74</v>
      </c>
      <c r="P10872" s="0" t="n">
        <f aca="false">IF(AND(OR(Dashboard!$B$5="All",D10872=Dashboard!$B$5),OR(Dashboard!$D$5="All",N10872=Dashboard!$D$5),OR(AND(C10872&lt;&gt;"",C10872&gt;=Dashboard!$F$5,C10872&lt;=Dashboard!$H$5),AND(C10872="",Dashboard!$F$5&lt;=1980,Dashboard!$H$5&gt;=2016))),1,0)</f>
        <v>1</v>
      </c>
      <c r="Q10872" s="0" t="n">
        <f aca="false">J10872*P10872+ROW()*0.00000001</f>
        <v>0.09010872</v>
      </c>
    </row>
    <row r="10873" customFormat="false" ht="15" hidden="false" customHeight="false" outlineLevel="0" collapsed="false">
      <c r="A10873" s="0" t="s">
        <v>7861</v>
      </c>
      <c r="B10873" s="0" t="s">
        <v>78</v>
      </c>
      <c r="C10873" s="0" t="n">
        <v>1995</v>
      </c>
      <c r="D10873" s="0" t="s">
        <v>46</v>
      </c>
      <c r="E10873" s="0" t="s">
        <v>35</v>
      </c>
      <c r="F10873" s="0" t="n">
        <v>0</v>
      </c>
      <c r="G10873" s="0" t="n">
        <v>0</v>
      </c>
      <c r="H10873" s="0" t="n">
        <v>0.09</v>
      </c>
      <c r="I10873" s="0" t="n">
        <v>0</v>
      </c>
      <c r="J10873" s="0" t="n">
        <v>0.09</v>
      </c>
      <c r="N10873" s="0" t="s">
        <v>35</v>
      </c>
      <c r="P10873" s="0" t="n">
        <f aca="false">IF(AND(OR(Dashboard!$B$5="All",D10873=Dashboard!$B$5),OR(Dashboard!$D$5="All",N10873=Dashboard!$D$5),OR(AND(C10873&lt;&gt;"",C10873&gt;=Dashboard!$F$5,C10873&lt;=Dashboard!$H$5),AND(C10873="",Dashboard!$F$5&lt;=1980,Dashboard!$H$5&gt;=2016))),1,0)</f>
        <v>1</v>
      </c>
      <c r="Q10873" s="0" t="n">
        <f aca="false">J10873*P10873+ROW()*0.00000001</f>
        <v>0.09010873</v>
      </c>
    </row>
    <row r="10874" customFormat="false" ht="15" hidden="false" customHeight="false" outlineLevel="0" collapsed="false">
      <c r="A10874" s="0" t="s">
        <v>7862</v>
      </c>
      <c r="B10874" s="0" t="s">
        <v>152</v>
      </c>
      <c r="C10874" s="0" t="n">
        <v>2009</v>
      </c>
      <c r="D10874" s="0" t="s">
        <v>41</v>
      </c>
      <c r="E10874" s="0" t="s">
        <v>142</v>
      </c>
      <c r="F10874" s="0" t="n">
        <v>0</v>
      </c>
      <c r="G10874" s="0" t="n">
        <v>0.08</v>
      </c>
      <c r="H10874" s="0" t="n">
        <v>0</v>
      </c>
      <c r="I10874" s="0" t="n">
        <v>0.01</v>
      </c>
      <c r="J10874" s="0" t="n">
        <v>0.09</v>
      </c>
      <c r="K10874" s="0" t="n">
        <v>87</v>
      </c>
      <c r="L10874" s="0" t="n">
        <v>7.5</v>
      </c>
      <c r="M10874" s="0" t="s">
        <v>125</v>
      </c>
      <c r="N10874" s="0" t="s">
        <v>152</v>
      </c>
      <c r="O10874" s="0" t="s">
        <v>42</v>
      </c>
      <c r="P10874" s="0" t="n">
        <f aca="false">IF(AND(OR(Dashboard!$B$5="All",D10874=Dashboard!$B$5),OR(Dashboard!$D$5="All",N10874=Dashboard!$D$5),OR(AND(C10874&lt;&gt;"",C10874&gt;=Dashboard!$F$5,C10874&lt;=Dashboard!$H$5),AND(C10874="",Dashboard!$F$5&lt;=1980,Dashboard!$H$5&gt;=2016))),1,0)</f>
        <v>1</v>
      </c>
      <c r="Q10874" s="0" t="n">
        <f aca="false">J10874*P10874+ROW()*0.00000001</f>
        <v>0.09010874</v>
      </c>
    </row>
    <row r="10875" customFormat="false" ht="15" hidden="false" customHeight="false" outlineLevel="0" collapsed="false">
      <c r="A10875" s="0" t="s">
        <v>7863</v>
      </c>
      <c r="B10875" s="0" t="s">
        <v>50</v>
      </c>
      <c r="C10875" s="0" t="n">
        <v>2009</v>
      </c>
      <c r="D10875" s="0" t="s">
        <v>71</v>
      </c>
      <c r="E10875" s="0" t="s">
        <v>6134</v>
      </c>
      <c r="F10875" s="0" t="n">
        <v>0.09</v>
      </c>
      <c r="G10875" s="0" t="n">
        <v>0</v>
      </c>
      <c r="H10875" s="0" t="n">
        <v>0</v>
      </c>
      <c r="I10875" s="0" t="n">
        <v>0.01</v>
      </c>
      <c r="J10875" s="0" t="n">
        <v>0.09</v>
      </c>
      <c r="N10875" s="0" t="s">
        <v>35</v>
      </c>
      <c r="P10875" s="0" t="n">
        <f aca="false">IF(AND(OR(Dashboard!$B$5="All",D10875=Dashboard!$B$5),OR(Dashboard!$D$5="All",N10875=Dashboard!$D$5),OR(AND(C10875&lt;&gt;"",C10875&gt;=Dashboard!$F$5,C10875&lt;=Dashboard!$H$5),AND(C10875="",Dashboard!$F$5&lt;=1980,Dashboard!$H$5&gt;=2016))),1,0)</f>
        <v>1</v>
      </c>
      <c r="Q10875" s="0" t="n">
        <f aca="false">J10875*P10875+ROW()*0.00000001</f>
        <v>0.09010875</v>
      </c>
    </row>
    <row r="10876" customFormat="false" ht="15" hidden="false" customHeight="false" outlineLevel="0" collapsed="false">
      <c r="A10876" s="0" t="s">
        <v>7864</v>
      </c>
      <c r="B10876" s="0" t="s">
        <v>851</v>
      </c>
      <c r="C10876" s="0" t="n">
        <v>2014</v>
      </c>
      <c r="D10876" s="0" t="s">
        <v>71</v>
      </c>
      <c r="E10876" s="0" t="s">
        <v>328</v>
      </c>
      <c r="F10876" s="0" t="n">
        <v>0</v>
      </c>
      <c r="G10876" s="0" t="n">
        <v>0</v>
      </c>
      <c r="H10876" s="0" t="n">
        <v>0.09</v>
      </c>
      <c r="I10876" s="0" t="n">
        <v>0</v>
      </c>
      <c r="J10876" s="0" t="n">
        <v>0.09</v>
      </c>
      <c r="N10876" s="0" t="s">
        <v>74</v>
      </c>
      <c r="P10876" s="0" t="n">
        <f aca="false">IF(AND(OR(Dashboard!$B$5="All",D10876=Dashboard!$B$5),OR(Dashboard!$D$5="All",N10876=Dashboard!$D$5),OR(AND(C10876&lt;&gt;"",C10876&gt;=Dashboard!$F$5,C10876&lt;=Dashboard!$H$5),AND(C10876="",Dashboard!$F$5&lt;=1980,Dashboard!$H$5&gt;=2016))),1,0)</f>
        <v>1</v>
      </c>
      <c r="Q10876" s="0" t="n">
        <f aca="false">J10876*P10876+ROW()*0.00000001</f>
        <v>0.09010876</v>
      </c>
    </row>
    <row r="10877" customFormat="false" ht="15" hidden="false" customHeight="false" outlineLevel="0" collapsed="false">
      <c r="A10877" s="0" t="s">
        <v>7865</v>
      </c>
      <c r="B10877" s="0" t="s">
        <v>76</v>
      </c>
      <c r="C10877" s="0" t="n">
        <v>2001</v>
      </c>
      <c r="D10877" s="0" t="s">
        <v>46</v>
      </c>
      <c r="E10877" s="0" t="s">
        <v>4680</v>
      </c>
      <c r="F10877" s="0" t="n">
        <v>0.02</v>
      </c>
      <c r="G10877" s="0" t="n">
        <v>0.02</v>
      </c>
      <c r="H10877" s="0" t="n">
        <v>0.04</v>
      </c>
      <c r="I10877" s="0" t="n">
        <v>0.01</v>
      </c>
      <c r="J10877" s="0" t="n">
        <v>0.09</v>
      </c>
      <c r="K10877" s="0" t="n">
        <v>64</v>
      </c>
      <c r="L10877" s="0" t="n">
        <v>7.8</v>
      </c>
      <c r="M10877" s="0" t="s">
        <v>103</v>
      </c>
      <c r="N10877" s="0" t="s">
        <v>74</v>
      </c>
      <c r="O10877" s="0" t="s">
        <v>67</v>
      </c>
      <c r="P10877" s="0" t="n">
        <f aca="false">IF(AND(OR(Dashboard!$B$5="All",D10877=Dashboard!$B$5),OR(Dashboard!$D$5="All",N10877=Dashboard!$D$5),OR(AND(C10877&lt;&gt;"",C10877&gt;=Dashboard!$F$5,C10877&lt;=Dashboard!$H$5),AND(C10877="",Dashboard!$F$5&lt;=1980,Dashboard!$H$5&gt;=2016))),1,0)</f>
        <v>1</v>
      </c>
      <c r="Q10877" s="0" t="n">
        <f aca="false">J10877*P10877+ROW()*0.00000001</f>
        <v>0.09010877</v>
      </c>
    </row>
    <row r="10878" customFormat="false" ht="15" hidden="false" customHeight="false" outlineLevel="0" collapsed="false">
      <c r="A10878" s="0" t="s">
        <v>7866</v>
      </c>
      <c r="B10878" s="0" t="s">
        <v>164</v>
      </c>
      <c r="C10878" s="0" t="n">
        <v>2006</v>
      </c>
      <c r="D10878" s="0" t="s">
        <v>34</v>
      </c>
      <c r="E10878" s="0" t="s">
        <v>649</v>
      </c>
      <c r="F10878" s="0" t="n">
        <v>0.09</v>
      </c>
      <c r="G10878" s="0" t="n">
        <v>0</v>
      </c>
      <c r="H10878" s="0" t="n">
        <v>0</v>
      </c>
      <c r="I10878" s="0" t="n">
        <v>0.01</v>
      </c>
      <c r="J10878" s="0" t="n">
        <v>0.09</v>
      </c>
      <c r="L10878" s="0" t="n">
        <v>7.5</v>
      </c>
      <c r="M10878" s="0" t="s">
        <v>73</v>
      </c>
      <c r="N10878" s="0" t="s">
        <v>74</v>
      </c>
      <c r="P10878" s="0" t="n">
        <f aca="false">IF(AND(OR(Dashboard!$B$5="All",D10878=Dashboard!$B$5),OR(Dashboard!$D$5="All",N10878=Dashboard!$D$5),OR(AND(C10878&lt;&gt;"",C10878&gt;=Dashboard!$F$5,C10878&lt;=Dashboard!$H$5),AND(C10878="",Dashboard!$F$5&lt;=1980,Dashboard!$H$5&gt;=2016))),1,0)</f>
        <v>1</v>
      </c>
      <c r="Q10878" s="0" t="n">
        <f aca="false">J10878*P10878+ROW()*0.00000001</f>
        <v>0.09010878</v>
      </c>
    </row>
    <row r="10879" customFormat="false" ht="15" hidden="false" customHeight="false" outlineLevel="0" collapsed="false">
      <c r="A10879" s="0" t="s">
        <v>7867</v>
      </c>
      <c r="B10879" s="0" t="s">
        <v>85</v>
      </c>
      <c r="C10879" s="0" t="n">
        <v>2002</v>
      </c>
      <c r="D10879" s="0" t="s">
        <v>71</v>
      </c>
      <c r="E10879" s="0" t="s">
        <v>418</v>
      </c>
      <c r="F10879" s="0" t="n">
        <v>0.07</v>
      </c>
      <c r="G10879" s="0" t="n">
        <v>0.02</v>
      </c>
      <c r="H10879" s="0" t="n">
        <v>0</v>
      </c>
      <c r="I10879" s="0" t="n">
        <v>0</v>
      </c>
      <c r="J10879" s="0" t="n">
        <v>0.09</v>
      </c>
      <c r="K10879" s="0" t="n">
        <v>63</v>
      </c>
      <c r="L10879" s="0" t="n">
        <v>4.8</v>
      </c>
      <c r="M10879" s="0" t="s">
        <v>103</v>
      </c>
      <c r="N10879" s="0" t="s">
        <v>35</v>
      </c>
      <c r="O10879" s="0" t="s">
        <v>67</v>
      </c>
      <c r="P10879" s="0" t="n">
        <f aca="false">IF(AND(OR(Dashboard!$B$5="All",D10879=Dashboard!$B$5),OR(Dashboard!$D$5="All",N10879=Dashboard!$D$5),OR(AND(C10879&lt;&gt;"",C10879&gt;=Dashboard!$F$5,C10879&lt;=Dashboard!$H$5),AND(C10879="",Dashboard!$F$5&lt;=1980,Dashboard!$H$5&gt;=2016))),1,0)</f>
        <v>1</v>
      </c>
      <c r="Q10879" s="0" t="n">
        <f aca="false">J10879*P10879+ROW()*0.00000001</f>
        <v>0.09010879</v>
      </c>
    </row>
    <row r="10880" customFormat="false" ht="15" hidden="false" customHeight="false" outlineLevel="0" collapsed="false">
      <c r="A10880" s="0" t="s">
        <v>7868</v>
      </c>
      <c r="B10880" s="0" t="s">
        <v>50</v>
      </c>
      <c r="C10880" s="0" t="n">
        <v>2008</v>
      </c>
      <c r="D10880" s="0" t="s">
        <v>246</v>
      </c>
      <c r="E10880" s="0" t="s">
        <v>1259</v>
      </c>
      <c r="F10880" s="0" t="n">
        <v>0.07</v>
      </c>
      <c r="G10880" s="0" t="n">
        <v>0</v>
      </c>
      <c r="H10880" s="0" t="n">
        <v>0.02</v>
      </c>
      <c r="I10880" s="0" t="n">
        <v>0.01</v>
      </c>
      <c r="J10880" s="0" t="n">
        <v>0.09</v>
      </c>
      <c r="K10880" s="0" t="n">
        <v>60</v>
      </c>
      <c r="M10880" s="0" t="s">
        <v>125</v>
      </c>
      <c r="N10880" s="0" t="s">
        <v>35</v>
      </c>
      <c r="O10880" s="0" t="s">
        <v>53</v>
      </c>
      <c r="P10880" s="0" t="n">
        <f aca="false">IF(AND(OR(Dashboard!$B$5="All",D10880=Dashboard!$B$5),OR(Dashboard!$D$5="All",N10880=Dashboard!$D$5),OR(AND(C10880&lt;&gt;"",C10880&gt;=Dashboard!$F$5,C10880&lt;=Dashboard!$H$5),AND(C10880="",Dashboard!$F$5&lt;=1980,Dashboard!$H$5&gt;=2016))),1,0)</f>
        <v>1</v>
      </c>
      <c r="Q10880" s="0" t="n">
        <f aca="false">J10880*P10880+ROW()*0.00000001</f>
        <v>0.0901088</v>
      </c>
    </row>
    <row r="10881" customFormat="false" ht="15" hidden="false" customHeight="false" outlineLevel="0" collapsed="false">
      <c r="A10881" s="0" t="s">
        <v>7869</v>
      </c>
      <c r="B10881" s="0" t="s">
        <v>164</v>
      </c>
      <c r="C10881" s="0" t="n">
        <v>2005</v>
      </c>
      <c r="D10881" s="0" t="s">
        <v>46</v>
      </c>
      <c r="E10881" s="0" t="s">
        <v>328</v>
      </c>
      <c r="F10881" s="0" t="n">
        <v>0.08</v>
      </c>
      <c r="G10881" s="0" t="n">
        <v>0</v>
      </c>
      <c r="H10881" s="0" t="n">
        <v>0</v>
      </c>
      <c r="I10881" s="0" t="n">
        <v>0.01</v>
      </c>
      <c r="J10881" s="0" t="n">
        <v>0.09</v>
      </c>
      <c r="K10881" s="0" t="n">
        <v>68</v>
      </c>
      <c r="L10881" s="0" t="n">
        <v>7.7</v>
      </c>
      <c r="M10881" s="0" t="s">
        <v>103</v>
      </c>
      <c r="N10881" s="0" t="s">
        <v>74</v>
      </c>
      <c r="O10881" s="0" t="s">
        <v>67</v>
      </c>
      <c r="P10881" s="0" t="n">
        <f aca="false">IF(AND(OR(Dashboard!$B$5="All",D10881=Dashboard!$B$5),OR(Dashboard!$D$5="All",N10881=Dashboard!$D$5),OR(AND(C10881&lt;&gt;"",C10881&gt;=Dashboard!$F$5,C10881&lt;=Dashboard!$H$5),AND(C10881="",Dashboard!$F$5&lt;=1980,Dashboard!$H$5&gt;=2016))),1,0)</f>
        <v>1</v>
      </c>
      <c r="Q10881" s="0" t="n">
        <f aca="false">J10881*P10881+ROW()*0.00000001</f>
        <v>0.09010881</v>
      </c>
    </row>
    <row r="10882" customFormat="false" ht="15" hidden="false" customHeight="false" outlineLevel="0" collapsed="false">
      <c r="A10882" s="0" t="s">
        <v>7870</v>
      </c>
      <c r="B10882" s="0" t="s">
        <v>70</v>
      </c>
      <c r="C10882" s="0" t="n">
        <v>2013</v>
      </c>
      <c r="D10882" s="0" t="s">
        <v>71</v>
      </c>
      <c r="E10882" s="0" t="s">
        <v>328</v>
      </c>
      <c r="F10882" s="0" t="n">
        <v>0.06</v>
      </c>
      <c r="G10882" s="0" t="n">
        <v>0.01</v>
      </c>
      <c r="H10882" s="0" t="n">
        <v>0</v>
      </c>
      <c r="I10882" s="0" t="n">
        <v>0.02</v>
      </c>
      <c r="J10882" s="0" t="n">
        <v>0.09</v>
      </c>
      <c r="L10882" s="0" t="n">
        <v>4.9</v>
      </c>
      <c r="M10882" s="0" t="s">
        <v>103</v>
      </c>
      <c r="N10882" s="0" t="s">
        <v>74</v>
      </c>
      <c r="P10882" s="0" t="n">
        <f aca="false">IF(AND(OR(Dashboard!$B$5="All",D10882=Dashboard!$B$5),OR(Dashboard!$D$5="All",N10882=Dashboard!$D$5),OR(AND(C10882&lt;&gt;"",C10882&gt;=Dashboard!$F$5,C10882&lt;=Dashboard!$H$5),AND(C10882="",Dashboard!$F$5&lt;=1980,Dashboard!$H$5&gt;=2016))),1,0)</f>
        <v>1</v>
      </c>
      <c r="Q10882" s="0" t="n">
        <f aca="false">J10882*P10882+ROW()*0.00000001</f>
        <v>0.09010882</v>
      </c>
    </row>
    <row r="10883" customFormat="false" ht="15" hidden="false" customHeight="false" outlineLevel="0" collapsed="false">
      <c r="A10883" s="0" t="s">
        <v>7871</v>
      </c>
      <c r="B10883" s="0" t="s">
        <v>851</v>
      </c>
      <c r="C10883" s="0" t="n">
        <v>2016</v>
      </c>
      <c r="D10883" s="0" t="s">
        <v>46</v>
      </c>
      <c r="E10883" s="0" t="s">
        <v>5067</v>
      </c>
      <c r="F10883" s="0" t="n">
        <v>0</v>
      </c>
      <c r="G10883" s="0" t="n">
        <v>0</v>
      </c>
      <c r="H10883" s="0" t="n">
        <v>0.09</v>
      </c>
      <c r="I10883" s="0" t="n">
        <v>0</v>
      </c>
      <c r="J10883" s="0" t="n">
        <v>0.09</v>
      </c>
      <c r="N10883" s="0" t="s">
        <v>74</v>
      </c>
      <c r="P10883" s="0" t="n">
        <f aca="false">IF(AND(OR(Dashboard!$B$5="All",D10883=Dashboard!$B$5),OR(Dashboard!$D$5="All",N10883=Dashboard!$D$5),OR(AND(C10883&lt;&gt;"",C10883&gt;=Dashboard!$F$5,C10883&lt;=Dashboard!$H$5),AND(C10883="",Dashboard!$F$5&lt;=1980,Dashboard!$H$5&gt;=2016))),1,0)</f>
        <v>1</v>
      </c>
      <c r="Q10883" s="0" t="n">
        <f aca="false">J10883*P10883+ROW()*0.00000001</f>
        <v>0.09010883</v>
      </c>
    </row>
    <row r="10884" customFormat="false" ht="15" hidden="false" customHeight="false" outlineLevel="0" collapsed="false">
      <c r="A10884" s="0" t="s">
        <v>7872</v>
      </c>
      <c r="B10884" s="0" t="s">
        <v>64</v>
      </c>
      <c r="C10884" s="0" t="n">
        <v>2009</v>
      </c>
      <c r="D10884" s="0" t="s">
        <v>56</v>
      </c>
      <c r="E10884" s="0" t="s">
        <v>7873</v>
      </c>
      <c r="F10884" s="0" t="n">
        <v>0.08</v>
      </c>
      <c r="G10884" s="0" t="n">
        <v>0.01</v>
      </c>
      <c r="H10884" s="0" t="n">
        <v>0</v>
      </c>
      <c r="I10884" s="0" t="n">
        <v>0.01</v>
      </c>
      <c r="J10884" s="0" t="n">
        <v>0.09</v>
      </c>
      <c r="K10884" s="0" t="n">
        <v>38</v>
      </c>
      <c r="L10884" s="0" t="n">
        <v>3.5</v>
      </c>
      <c r="M10884" s="0" t="s">
        <v>103</v>
      </c>
      <c r="N10884" s="0" t="s">
        <v>66</v>
      </c>
      <c r="O10884" s="0" t="s">
        <v>177</v>
      </c>
      <c r="P10884" s="0" t="n">
        <f aca="false">IF(AND(OR(Dashboard!$B$5="All",D10884=Dashboard!$B$5),OR(Dashboard!$D$5="All",N10884=Dashboard!$D$5),OR(AND(C10884&lt;&gt;"",C10884&gt;=Dashboard!$F$5,C10884&lt;=Dashboard!$H$5),AND(C10884="",Dashboard!$F$5&lt;=1980,Dashboard!$H$5&gt;=2016))),1,0)</f>
        <v>1</v>
      </c>
      <c r="Q10884" s="0" t="n">
        <f aca="false">J10884*P10884+ROW()*0.00000001</f>
        <v>0.09010884</v>
      </c>
    </row>
    <row r="10885" customFormat="false" ht="15" hidden="false" customHeight="false" outlineLevel="0" collapsed="false">
      <c r="A10885" s="0" t="s">
        <v>7874</v>
      </c>
      <c r="B10885" s="0" t="s">
        <v>152</v>
      </c>
      <c r="C10885" s="0" t="n">
        <v>1999</v>
      </c>
      <c r="D10885" s="0" t="s">
        <v>246</v>
      </c>
      <c r="E10885" s="0" t="s">
        <v>65</v>
      </c>
      <c r="F10885" s="0" t="n">
        <v>0.01</v>
      </c>
      <c r="G10885" s="0" t="n">
        <v>0.08</v>
      </c>
      <c r="H10885" s="0" t="n">
        <v>0</v>
      </c>
      <c r="I10885" s="0" t="n">
        <v>0.01</v>
      </c>
      <c r="J10885" s="0" t="n">
        <v>0.09</v>
      </c>
      <c r="K10885" s="0" t="n">
        <v>92</v>
      </c>
      <c r="L10885" s="0" t="n">
        <v>9</v>
      </c>
      <c r="M10885" s="0" t="s">
        <v>103</v>
      </c>
      <c r="N10885" s="0" t="s">
        <v>152</v>
      </c>
      <c r="O10885" s="0" t="s">
        <v>60</v>
      </c>
      <c r="P10885" s="0" t="n">
        <f aca="false">IF(AND(OR(Dashboard!$B$5="All",D10885=Dashboard!$B$5),OR(Dashboard!$D$5="All",N10885=Dashboard!$D$5),OR(AND(C10885&lt;&gt;"",C10885&gt;=Dashboard!$F$5,C10885&lt;=Dashboard!$H$5),AND(C10885="",Dashboard!$F$5&lt;=1980,Dashboard!$H$5&gt;=2016))),1,0)</f>
        <v>1</v>
      </c>
      <c r="Q10885" s="0" t="n">
        <f aca="false">J10885*P10885+ROW()*0.00000001</f>
        <v>0.09010885</v>
      </c>
    </row>
    <row r="10886" customFormat="false" ht="15" hidden="false" customHeight="false" outlineLevel="0" collapsed="false">
      <c r="A10886" s="0" t="s">
        <v>7875</v>
      </c>
      <c r="B10886" s="0" t="s">
        <v>33</v>
      </c>
      <c r="C10886" s="0" t="n">
        <v>2008</v>
      </c>
      <c r="D10886" s="0" t="s">
        <v>52</v>
      </c>
      <c r="E10886" s="0" t="s">
        <v>1002</v>
      </c>
      <c r="F10886" s="0" t="n">
        <v>0.08</v>
      </c>
      <c r="G10886" s="0" t="n">
        <v>0.01</v>
      </c>
      <c r="H10886" s="0" t="n">
        <v>0</v>
      </c>
      <c r="I10886" s="0" t="n">
        <v>0.01</v>
      </c>
      <c r="J10886" s="0" t="n">
        <v>0.09</v>
      </c>
      <c r="K10886" s="0" t="n">
        <v>42</v>
      </c>
      <c r="L10886" s="0" t="n">
        <v>1</v>
      </c>
      <c r="M10886" s="0" t="s">
        <v>125</v>
      </c>
      <c r="N10886" s="0" t="s">
        <v>35</v>
      </c>
      <c r="O10886" s="0" t="s">
        <v>177</v>
      </c>
      <c r="P10886" s="0" t="n">
        <f aca="false">IF(AND(OR(Dashboard!$B$5="All",D10886=Dashboard!$B$5),OR(Dashboard!$D$5="All",N10886=Dashboard!$D$5),OR(AND(C10886&lt;&gt;"",C10886&gt;=Dashboard!$F$5,C10886&lt;=Dashboard!$H$5),AND(C10886="",Dashboard!$F$5&lt;=1980,Dashboard!$H$5&gt;=2016))),1,0)</f>
        <v>1</v>
      </c>
      <c r="Q10886" s="0" t="n">
        <f aca="false">J10886*P10886+ROW()*0.00000001</f>
        <v>0.09010886</v>
      </c>
    </row>
    <row r="10887" customFormat="false" ht="15" hidden="false" customHeight="false" outlineLevel="0" collapsed="false">
      <c r="A10887" s="0" t="s">
        <v>7876</v>
      </c>
      <c r="B10887" s="0" t="s">
        <v>76</v>
      </c>
      <c r="C10887" s="0" t="n">
        <v>2004</v>
      </c>
      <c r="D10887" s="0" t="s">
        <v>46</v>
      </c>
      <c r="E10887" s="0" t="s">
        <v>154</v>
      </c>
      <c r="F10887" s="0" t="n">
        <v>0.05</v>
      </c>
      <c r="G10887" s="0" t="n">
        <v>0.04</v>
      </c>
      <c r="H10887" s="0" t="n">
        <v>0</v>
      </c>
      <c r="I10887" s="0" t="n">
        <v>0.01</v>
      </c>
      <c r="J10887" s="0" t="n">
        <v>0.09</v>
      </c>
      <c r="K10887" s="0" t="n">
        <v>61</v>
      </c>
      <c r="L10887" s="0" t="n">
        <v>6.5</v>
      </c>
      <c r="M10887" s="0" t="s">
        <v>103</v>
      </c>
      <c r="N10887" s="0" t="s">
        <v>74</v>
      </c>
      <c r="O10887" s="0" t="s">
        <v>67</v>
      </c>
      <c r="P10887" s="0" t="n">
        <f aca="false">IF(AND(OR(Dashboard!$B$5="All",D10887=Dashboard!$B$5),OR(Dashboard!$D$5="All",N10887=Dashboard!$D$5),OR(AND(C10887&lt;&gt;"",C10887&gt;=Dashboard!$F$5,C10887&lt;=Dashboard!$H$5),AND(C10887="",Dashboard!$F$5&lt;=1980,Dashboard!$H$5&gt;=2016))),1,0)</f>
        <v>1</v>
      </c>
      <c r="Q10887" s="0" t="n">
        <f aca="false">J10887*P10887+ROW()*0.00000001</f>
        <v>0.09010887</v>
      </c>
    </row>
    <row r="10888" customFormat="false" ht="15" hidden="false" customHeight="false" outlineLevel="0" collapsed="false">
      <c r="A10888" s="0" t="s">
        <v>1099</v>
      </c>
      <c r="B10888" s="0" t="s">
        <v>94</v>
      </c>
      <c r="C10888" s="0" t="n">
        <v>2015</v>
      </c>
      <c r="D10888" s="0" t="s">
        <v>71</v>
      </c>
      <c r="E10888" s="0" t="s">
        <v>211</v>
      </c>
      <c r="F10888" s="0" t="n">
        <v>0.01</v>
      </c>
      <c r="G10888" s="0" t="n">
        <v>0</v>
      </c>
      <c r="H10888" s="0" t="n">
        <v>0.08</v>
      </c>
      <c r="I10888" s="0" t="n">
        <v>0</v>
      </c>
      <c r="J10888" s="0" t="n">
        <v>0.09</v>
      </c>
      <c r="N10888" s="0" t="s">
        <v>74</v>
      </c>
      <c r="P10888" s="0" t="n">
        <f aca="false">IF(AND(OR(Dashboard!$B$5="All",D10888=Dashboard!$B$5),OR(Dashboard!$D$5="All",N10888=Dashboard!$D$5),OR(AND(C10888&lt;&gt;"",C10888&gt;=Dashboard!$F$5,C10888&lt;=Dashboard!$H$5),AND(C10888="",Dashboard!$F$5&lt;=1980,Dashboard!$H$5&gt;=2016))),1,0)</f>
        <v>1</v>
      </c>
      <c r="Q10888" s="0" t="n">
        <f aca="false">J10888*P10888+ROW()*0.00000001</f>
        <v>0.09010888</v>
      </c>
    </row>
    <row r="10889" customFormat="false" ht="15" hidden="false" customHeight="false" outlineLevel="0" collapsed="false">
      <c r="A10889" s="0" t="s">
        <v>4752</v>
      </c>
      <c r="B10889" s="0" t="s">
        <v>144</v>
      </c>
      <c r="C10889" s="0" t="n">
        <v>2002</v>
      </c>
      <c r="D10889" s="0" t="s">
        <v>41</v>
      </c>
      <c r="E10889" s="0" t="s">
        <v>418</v>
      </c>
      <c r="F10889" s="0" t="n">
        <v>0.07</v>
      </c>
      <c r="G10889" s="0" t="n">
        <v>0.02</v>
      </c>
      <c r="H10889" s="0" t="n">
        <v>0</v>
      </c>
      <c r="I10889" s="0" t="n">
        <v>0</v>
      </c>
      <c r="J10889" s="0" t="n">
        <v>0.09</v>
      </c>
      <c r="K10889" s="0" t="n">
        <v>84</v>
      </c>
      <c r="L10889" s="0" t="n">
        <v>8.4</v>
      </c>
      <c r="M10889" s="0" t="s">
        <v>36</v>
      </c>
      <c r="N10889" s="0" t="s">
        <v>66</v>
      </c>
      <c r="O10889" s="0" t="s">
        <v>42</v>
      </c>
      <c r="P10889" s="0" t="n">
        <f aca="false">IF(AND(OR(Dashboard!$B$5="All",D10889=Dashboard!$B$5),OR(Dashboard!$D$5="All",N10889=Dashboard!$D$5),OR(AND(C10889&lt;&gt;"",C10889&gt;=Dashboard!$F$5,C10889&lt;=Dashboard!$H$5),AND(C10889="",Dashboard!$F$5&lt;=1980,Dashboard!$H$5&gt;=2016))),1,0)</f>
        <v>1</v>
      </c>
      <c r="Q10889" s="0" t="n">
        <f aca="false">J10889*P10889+ROW()*0.00000001</f>
        <v>0.09010889</v>
      </c>
    </row>
    <row r="10890" customFormat="false" ht="15" hidden="false" customHeight="false" outlineLevel="0" collapsed="false">
      <c r="A10890" s="0" t="s">
        <v>7877</v>
      </c>
      <c r="B10890" s="0" t="s">
        <v>76</v>
      </c>
      <c r="C10890" s="0" t="n">
        <v>2004</v>
      </c>
      <c r="D10890" s="0" t="s">
        <v>16</v>
      </c>
      <c r="E10890" s="0" t="s">
        <v>72</v>
      </c>
      <c r="F10890" s="0" t="n">
        <v>0.05</v>
      </c>
      <c r="G10890" s="0" t="n">
        <v>0.04</v>
      </c>
      <c r="H10890" s="0" t="n">
        <v>0</v>
      </c>
      <c r="I10890" s="0" t="n">
        <v>0.01</v>
      </c>
      <c r="J10890" s="0" t="n">
        <v>0.09</v>
      </c>
      <c r="K10890" s="0" t="n">
        <v>70</v>
      </c>
      <c r="L10890" s="0" t="n">
        <v>8.6</v>
      </c>
      <c r="M10890" s="0" t="s">
        <v>36</v>
      </c>
      <c r="N10890" s="0" t="s">
        <v>74</v>
      </c>
      <c r="O10890" s="0" t="s">
        <v>67</v>
      </c>
      <c r="P10890" s="0" t="n">
        <f aca="false">IF(AND(OR(Dashboard!$B$5="All",D10890=Dashboard!$B$5),OR(Dashboard!$D$5="All",N10890=Dashboard!$D$5),OR(AND(C10890&lt;&gt;"",C10890&gt;=Dashboard!$F$5,C10890&lt;=Dashboard!$H$5),AND(C10890="",Dashboard!$F$5&lt;=1980,Dashboard!$H$5&gt;=2016))),1,0)</f>
        <v>1</v>
      </c>
      <c r="Q10890" s="0" t="n">
        <f aca="false">J10890*P10890+ROW()*0.00000001</f>
        <v>0.0901089</v>
      </c>
    </row>
    <row r="10891" customFormat="false" ht="15" hidden="false" customHeight="false" outlineLevel="0" collapsed="false">
      <c r="A10891" s="0" t="s">
        <v>143</v>
      </c>
      <c r="B10891" s="0" t="s">
        <v>152</v>
      </c>
      <c r="C10891" s="0" t="n">
        <v>2007</v>
      </c>
      <c r="D10891" s="0" t="s">
        <v>56</v>
      </c>
      <c r="E10891" s="0" t="s">
        <v>65</v>
      </c>
      <c r="F10891" s="0" t="n">
        <v>0.01</v>
      </c>
      <c r="G10891" s="0" t="n">
        <v>0.06</v>
      </c>
      <c r="H10891" s="0" t="n">
        <v>0</v>
      </c>
      <c r="I10891" s="0" t="n">
        <v>0.02</v>
      </c>
      <c r="J10891" s="0" t="n">
        <v>0.09</v>
      </c>
      <c r="K10891" s="0" t="n">
        <v>72</v>
      </c>
      <c r="L10891" s="0" t="n">
        <v>5.6</v>
      </c>
      <c r="M10891" s="0" t="s">
        <v>73</v>
      </c>
      <c r="N10891" s="0" t="s">
        <v>152</v>
      </c>
      <c r="O10891" s="0" t="s">
        <v>37</v>
      </c>
      <c r="P10891" s="0" t="n">
        <f aca="false">IF(AND(OR(Dashboard!$B$5="All",D10891=Dashboard!$B$5),OR(Dashboard!$D$5="All",N10891=Dashboard!$D$5),OR(AND(C10891&lt;&gt;"",C10891&gt;=Dashboard!$F$5,C10891&lt;=Dashboard!$H$5),AND(C10891="",Dashboard!$F$5&lt;=1980,Dashboard!$H$5&gt;=2016))),1,0)</f>
        <v>1</v>
      </c>
      <c r="Q10891" s="0" t="n">
        <f aca="false">J10891*P10891+ROW()*0.00000001</f>
        <v>0.09010891</v>
      </c>
    </row>
    <row r="10892" customFormat="false" ht="15" hidden="false" customHeight="false" outlineLevel="0" collapsed="false">
      <c r="A10892" s="0" t="s">
        <v>7878</v>
      </c>
      <c r="B10892" s="0" t="s">
        <v>117</v>
      </c>
      <c r="C10892" s="0" t="n">
        <v>1995</v>
      </c>
      <c r="D10892" s="0" t="s">
        <v>246</v>
      </c>
      <c r="E10892" s="0" t="s">
        <v>1700</v>
      </c>
      <c r="F10892" s="0" t="n">
        <v>0.05</v>
      </c>
      <c r="G10892" s="0" t="n">
        <v>0.04</v>
      </c>
      <c r="H10892" s="0" t="n">
        <v>0</v>
      </c>
      <c r="I10892" s="0" t="n">
        <v>0.01</v>
      </c>
      <c r="J10892" s="0" t="n">
        <v>0.09</v>
      </c>
      <c r="N10892" s="0" t="s">
        <v>74</v>
      </c>
      <c r="P10892" s="0" t="n">
        <f aca="false">IF(AND(OR(Dashboard!$B$5="All",D10892=Dashboard!$B$5),OR(Dashboard!$D$5="All",N10892=Dashboard!$D$5),OR(AND(C10892&lt;&gt;"",C10892&gt;=Dashboard!$F$5,C10892&lt;=Dashboard!$H$5),AND(C10892="",Dashboard!$F$5&lt;=1980,Dashboard!$H$5&gt;=2016))),1,0)</f>
        <v>1</v>
      </c>
      <c r="Q10892" s="0" t="n">
        <f aca="false">J10892*P10892+ROW()*0.00000001</f>
        <v>0.09010892</v>
      </c>
    </row>
    <row r="10893" customFormat="false" ht="15" hidden="false" customHeight="false" outlineLevel="0" collapsed="false">
      <c r="A10893" s="0" t="s">
        <v>7879</v>
      </c>
      <c r="B10893" s="0" t="s">
        <v>76</v>
      </c>
      <c r="C10893" s="0" t="n">
        <v>2004</v>
      </c>
      <c r="D10893" s="0" t="s">
        <v>56</v>
      </c>
      <c r="E10893" s="0" t="s">
        <v>220</v>
      </c>
      <c r="F10893" s="0" t="n">
        <v>0.05</v>
      </c>
      <c r="G10893" s="0" t="n">
        <v>0.04</v>
      </c>
      <c r="H10893" s="0" t="n">
        <v>0</v>
      </c>
      <c r="I10893" s="0" t="n">
        <v>0.01</v>
      </c>
      <c r="J10893" s="0" t="n">
        <v>0.09</v>
      </c>
      <c r="K10893" s="0" t="n">
        <v>82</v>
      </c>
      <c r="L10893" s="0" t="n">
        <v>8.5</v>
      </c>
      <c r="M10893" s="0" t="s">
        <v>103</v>
      </c>
      <c r="N10893" s="0" t="s">
        <v>74</v>
      </c>
      <c r="O10893" s="0" t="s">
        <v>42</v>
      </c>
      <c r="P10893" s="0" t="n">
        <f aca="false">IF(AND(OR(Dashboard!$B$5="All",D10893=Dashboard!$B$5),OR(Dashboard!$D$5="All",N10893=Dashboard!$D$5),OR(AND(C10893&lt;&gt;"",C10893&gt;=Dashboard!$F$5,C10893&lt;=Dashboard!$H$5),AND(C10893="",Dashboard!$F$5&lt;=1980,Dashboard!$H$5&gt;=2016))),1,0)</f>
        <v>1</v>
      </c>
      <c r="Q10893" s="0" t="n">
        <f aca="false">J10893*P10893+ROW()*0.00000001</f>
        <v>0.09010893</v>
      </c>
    </row>
    <row r="10894" customFormat="false" ht="15" hidden="false" customHeight="false" outlineLevel="0" collapsed="false">
      <c r="A10894" s="0" t="s">
        <v>7880</v>
      </c>
      <c r="B10894" s="0" t="s">
        <v>94</v>
      </c>
      <c r="C10894" s="0" t="n">
        <v>2015</v>
      </c>
      <c r="D10894" s="0" t="s">
        <v>71</v>
      </c>
      <c r="E10894" s="0" t="s">
        <v>4960</v>
      </c>
      <c r="F10894" s="0" t="n">
        <v>0.03</v>
      </c>
      <c r="G10894" s="0" t="n">
        <v>0.05</v>
      </c>
      <c r="H10894" s="0" t="n">
        <v>0</v>
      </c>
      <c r="I10894" s="0" t="n">
        <v>0.02</v>
      </c>
      <c r="J10894" s="0" t="n">
        <v>0.09</v>
      </c>
      <c r="N10894" s="0" t="s">
        <v>74</v>
      </c>
      <c r="P10894" s="0" t="n">
        <f aca="false">IF(AND(OR(Dashboard!$B$5="All",D10894=Dashboard!$B$5),OR(Dashboard!$D$5="All",N10894=Dashboard!$D$5),OR(AND(C10894&lt;&gt;"",C10894&gt;=Dashboard!$F$5,C10894&lt;=Dashboard!$H$5),AND(C10894="",Dashboard!$F$5&lt;=1980,Dashboard!$H$5&gt;=2016))),1,0)</f>
        <v>1</v>
      </c>
      <c r="Q10894" s="0" t="n">
        <f aca="false">J10894*P10894+ROW()*0.00000001</f>
        <v>0.09010894</v>
      </c>
    </row>
    <row r="10895" customFormat="false" ht="15" hidden="false" customHeight="false" outlineLevel="0" collapsed="false">
      <c r="A10895" s="0" t="s">
        <v>7881</v>
      </c>
      <c r="B10895" s="0" t="s">
        <v>33</v>
      </c>
      <c r="C10895" s="0" t="n">
        <v>2007</v>
      </c>
      <c r="D10895" s="0" t="s">
        <v>56</v>
      </c>
      <c r="E10895" s="0" t="s">
        <v>142</v>
      </c>
      <c r="F10895" s="0" t="n">
        <v>0.06</v>
      </c>
      <c r="G10895" s="0" t="n">
        <v>0.03</v>
      </c>
      <c r="H10895" s="0" t="n">
        <v>0</v>
      </c>
      <c r="I10895" s="0" t="n">
        <v>0.01</v>
      </c>
      <c r="J10895" s="0" t="n">
        <v>0.09</v>
      </c>
      <c r="K10895" s="0" t="n">
        <v>56</v>
      </c>
      <c r="L10895" s="0" t="n">
        <v>7</v>
      </c>
      <c r="M10895" s="0" t="s">
        <v>103</v>
      </c>
      <c r="N10895" s="0" t="s">
        <v>35</v>
      </c>
      <c r="O10895" s="0" t="s">
        <v>53</v>
      </c>
      <c r="P10895" s="0" t="n">
        <f aca="false">IF(AND(OR(Dashboard!$B$5="All",D10895=Dashboard!$B$5),OR(Dashboard!$D$5="All",N10895=Dashboard!$D$5),OR(AND(C10895&lt;&gt;"",C10895&gt;=Dashboard!$F$5,C10895&lt;=Dashboard!$H$5),AND(C10895="",Dashboard!$F$5&lt;=1980,Dashboard!$H$5&gt;=2016))),1,0)</f>
        <v>1</v>
      </c>
      <c r="Q10895" s="0" t="n">
        <f aca="false">J10895*P10895+ROW()*0.00000001</f>
        <v>0.09010895</v>
      </c>
    </row>
    <row r="10896" customFormat="false" ht="15" hidden="false" customHeight="false" outlineLevel="0" collapsed="false">
      <c r="A10896" s="0" t="s">
        <v>7882</v>
      </c>
      <c r="B10896" s="0" t="s">
        <v>873</v>
      </c>
      <c r="C10896" s="0" t="n">
        <v>1998</v>
      </c>
      <c r="D10896" s="0" t="s">
        <v>34</v>
      </c>
      <c r="E10896" s="0" t="s">
        <v>154</v>
      </c>
      <c r="F10896" s="0" t="n">
        <v>0</v>
      </c>
      <c r="G10896" s="0" t="n">
        <v>0</v>
      </c>
      <c r="H10896" s="0" t="n">
        <v>0.09</v>
      </c>
      <c r="I10896" s="0" t="n">
        <v>0</v>
      </c>
      <c r="J10896" s="0" t="n">
        <v>0.09</v>
      </c>
      <c r="N10896" s="0" t="s">
        <v>154</v>
      </c>
      <c r="P10896" s="0" t="n">
        <f aca="false">IF(AND(OR(Dashboard!$B$5="All",D10896=Dashboard!$B$5),OR(Dashboard!$D$5="All",N10896=Dashboard!$D$5),OR(AND(C10896&lt;&gt;"",C10896&gt;=Dashboard!$F$5,C10896&lt;=Dashboard!$H$5),AND(C10896="",Dashboard!$F$5&lt;=1980,Dashboard!$H$5&gt;=2016))),1,0)</f>
        <v>1</v>
      </c>
      <c r="Q10896" s="0" t="n">
        <f aca="false">J10896*P10896+ROW()*0.00000001</f>
        <v>0.09010896</v>
      </c>
    </row>
    <row r="10897" customFormat="false" ht="15" hidden="false" customHeight="false" outlineLevel="0" collapsed="false">
      <c r="A10897" s="0" t="s">
        <v>1139</v>
      </c>
      <c r="B10897" s="0" t="s">
        <v>33</v>
      </c>
      <c r="C10897" s="0" t="n">
        <v>2012</v>
      </c>
      <c r="D10897" s="0" t="s">
        <v>34</v>
      </c>
      <c r="E10897" s="0" t="s">
        <v>220</v>
      </c>
      <c r="F10897" s="0" t="n">
        <v>0</v>
      </c>
      <c r="G10897" s="0" t="n">
        <v>0.03</v>
      </c>
      <c r="H10897" s="0" t="n">
        <v>0.06</v>
      </c>
      <c r="I10897" s="0" t="n">
        <v>0</v>
      </c>
      <c r="J10897" s="0" t="n">
        <v>0.09</v>
      </c>
      <c r="M10897" s="0" t="s">
        <v>36</v>
      </c>
      <c r="N10897" s="0" t="s">
        <v>35</v>
      </c>
      <c r="P10897" s="0" t="n">
        <f aca="false">IF(AND(OR(Dashboard!$B$5="All",D10897=Dashboard!$B$5),OR(Dashboard!$D$5="All",N10897=Dashboard!$D$5),OR(AND(C10897&lt;&gt;"",C10897&gt;=Dashboard!$F$5,C10897&lt;=Dashboard!$H$5),AND(C10897="",Dashboard!$F$5&lt;=1980,Dashboard!$H$5&gt;=2016))),1,0)</f>
        <v>1</v>
      </c>
      <c r="Q10897" s="0" t="n">
        <f aca="false">J10897*P10897+ROW()*0.00000001</f>
        <v>0.09010897</v>
      </c>
    </row>
    <row r="10898" customFormat="false" ht="15" hidden="false" customHeight="false" outlineLevel="0" collapsed="false">
      <c r="A10898" s="0" t="s">
        <v>2985</v>
      </c>
      <c r="B10898" s="0" t="s">
        <v>144</v>
      </c>
      <c r="C10898" s="0" t="n">
        <v>2003</v>
      </c>
      <c r="D10898" s="0" t="s">
        <v>34</v>
      </c>
      <c r="E10898" s="0" t="s">
        <v>649</v>
      </c>
      <c r="F10898" s="0" t="n">
        <v>0.07</v>
      </c>
      <c r="G10898" s="0" t="n">
        <v>0.02</v>
      </c>
      <c r="H10898" s="0" t="n">
        <v>0</v>
      </c>
      <c r="I10898" s="0" t="n">
        <v>0</v>
      </c>
      <c r="J10898" s="0" t="n">
        <v>0.09</v>
      </c>
      <c r="K10898" s="0" t="n">
        <v>76</v>
      </c>
      <c r="M10898" s="0" t="s">
        <v>36</v>
      </c>
      <c r="N10898" s="0" t="s">
        <v>66</v>
      </c>
      <c r="O10898" s="0" t="s">
        <v>37</v>
      </c>
      <c r="P10898" s="0" t="n">
        <f aca="false">IF(AND(OR(Dashboard!$B$5="All",D10898=Dashboard!$B$5),OR(Dashboard!$D$5="All",N10898=Dashboard!$D$5),OR(AND(C10898&lt;&gt;"",C10898&gt;=Dashboard!$F$5,C10898&lt;=Dashboard!$H$5),AND(C10898="",Dashboard!$F$5&lt;=1980,Dashboard!$H$5&gt;=2016))),1,0)</f>
        <v>1</v>
      </c>
      <c r="Q10898" s="0" t="n">
        <f aca="false">J10898*P10898+ROW()*0.00000001</f>
        <v>0.09010898</v>
      </c>
    </row>
    <row r="10899" customFormat="false" ht="15" hidden="false" customHeight="false" outlineLevel="0" collapsed="false">
      <c r="A10899" s="0" t="s">
        <v>7883</v>
      </c>
      <c r="B10899" s="0" t="s">
        <v>85</v>
      </c>
      <c r="C10899" s="0" t="n">
        <v>2005</v>
      </c>
      <c r="D10899" s="0" t="s">
        <v>71</v>
      </c>
      <c r="E10899" s="0" t="s">
        <v>293</v>
      </c>
      <c r="F10899" s="0" t="n">
        <v>0.07</v>
      </c>
      <c r="G10899" s="0" t="n">
        <v>0.02</v>
      </c>
      <c r="H10899" s="0" t="n">
        <v>0</v>
      </c>
      <c r="I10899" s="0" t="n">
        <v>0</v>
      </c>
      <c r="J10899" s="0" t="n">
        <v>0.09</v>
      </c>
      <c r="M10899" s="0" t="s">
        <v>36</v>
      </c>
      <c r="N10899" s="0" t="s">
        <v>35</v>
      </c>
      <c r="P10899" s="0" t="n">
        <f aca="false">IF(AND(OR(Dashboard!$B$5="All",D10899=Dashboard!$B$5),OR(Dashboard!$D$5="All",N10899=Dashboard!$D$5),OR(AND(C10899&lt;&gt;"",C10899&gt;=Dashboard!$F$5,C10899&lt;=Dashboard!$H$5),AND(C10899="",Dashboard!$F$5&lt;=1980,Dashboard!$H$5&gt;=2016))),1,0)</f>
        <v>1</v>
      </c>
      <c r="Q10899" s="0" t="n">
        <f aca="false">J10899*P10899+ROW()*0.00000001</f>
        <v>0.09010899</v>
      </c>
    </row>
    <row r="10900" customFormat="false" ht="15" hidden="false" customHeight="false" outlineLevel="0" collapsed="false">
      <c r="A10900" s="0" t="s">
        <v>7884</v>
      </c>
      <c r="B10900" s="0" t="s">
        <v>164</v>
      </c>
      <c r="C10900" s="0" t="n">
        <v>2009</v>
      </c>
      <c r="D10900" s="0" t="s">
        <v>52</v>
      </c>
      <c r="E10900" s="0" t="s">
        <v>72</v>
      </c>
      <c r="F10900" s="0" t="n">
        <v>0.06</v>
      </c>
      <c r="G10900" s="0" t="n">
        <v>0.02</v>
      </c>
      <c r="H10900" s="0" t="n">
        <v>0</v>
      </c>
      <c r="I10900" s="0" t="n">
        <v>0.02</v>
      </c>
      <c r="J10900" s="0" t="n">
        <v>0.09</v>
      </c>
      <c r="K10900" s="0" t="n">
        <v>80</v>
      </c>
      <c r="L10900" s="0" t="n">
        <v>7.8</v>
      </c>
      <c r="M10900" s="0" t="s">
        <v>36</v>
      </c>
      <c r="N10900" s="0" t="s">
        <v>74</v>
      </c>
      <c r="O10900" s="0" t="s">
        <v>37</v>
      </c>
      <c r="P10900" s="0" t="n">
        <f aca="false">IF(AND(OR(Dashboard!$B$5="All",D10900=Dashboard!$B$5),OR(Dashboard!$D$5="All",N10900=Dashboard!$D$5),OR(AND(C10900&lt;&gt;"",C10900&gt;=Dashboard!$F$5,C10900&lt;=Dashboard!$H$5),AND(C10900="",Dashboard!$F$5&lt;=1980,Dashboard!$H$5&gt;=2016))),1,0)</f>
        <v>1</v>
      </c>
      <c r="Q10900" s="0" t="n">
        <f aca="false">J10900*P10900+ROW()*0.00000001</f>
        <v>0.090109</v>
      </c>
    </row>
    <row r="10901" customFormat="false" ht="15" hidden="false" customHeight="false" outlineLevel="0" collapsed="false">
      <c r="A10901" s="0" t="s">
        <v>7545</v>
      </c>
      <c r="B10901" s="0" t="s">
        <v>33</v>
      </c>
      <c r="C10901" s="0" t="n">
        <v>2009</v>
      </c>
      <c r="D10901" s="0" t="s">
        <v>34</v>
      </c>
      <c r="E10901" s="0" t="s">
        <v>91</v>
      </c>
      <c r="F10901" s="0" t="n">
        <v>0.09</v>
      </c>
      <c r="G10901" s="0" t="n">
        <v>0</v>
      </c>
      <c r="H10901" s="0" t="n">
        <v>0</v>
      </c>
      <c r="I10901" s="0" t="n">
        <v>0.01</v>
      </c>
      <c r="J10901" s="0" t="n">
        <v>0.09</v>
      </c>
      <c r="M10901" s="0" t="s">
        <v>36</v>
      </c>
      <c r="N10901" s="0" t="s">
        <v>35</v>
      </c>
      <c r="P10901" s="0" t="n">
        <f aca="false">IF(AND(OR(Dashboard!$B$5="All",D10901=Dashboard!$B$5),OR(Dashboard!$D$5="All",N10901=Dashboard!$D$5),OR(AND(C10901&lt;&gt;"",C10901&gt;=Dashboard!$F$5,C10901&lt;=Dashboard!$H$5),AND(C10901="",Dashboard!$F$5&lt;=1980,Dashboard!$H$5&gt;=2016))),1,0)</f>
        <v>1</v>
      </c>
      <c r="Q10901" s="0" t="n">
        <f aca="false">J10901*P10901+ROW()*0.00000001</f>
        <v>0.09010901</v>
      </c>
    </row>
    <row r="10902" customFormat="false" ht="15" hidden="false" customHeight="false" outlineLevel="0" collapsed="false">
      <c r="A10902" s="0" t="s">
        <v>7885</v>
      </c>
      <c r="B10902" s="0" t="s">
        <v>50</v>
      </c>
      <c r="C10902" s="0" t="n">
        <v>2005</v>
      </c>
      <c r="D10902" s="0" t="s">
        <v>46</v>
      </c>
      <c r="E10902" s="0" t="s">
        <v>328</v>
      </c>
      <c r="F10902" s="0" t="n">
        <v>0</v>
      </c>
      <c r="G10902" s="0" t="n">
        <v>0</v>
      </c>
      <c r="H10902" s="0" t="n">
        <v>0.09</v>
      </c>
      <c r="I10902" s="0" t="n">
        <v>0</v>
      </c>
      <c r="J10902" s="0" t="n">
        <v>0.09</v>
      </c>
      <c r="N10902" s="0" t="s">
        <v>35</v>
      </c>
      <c r="P10902" s="0" t="n">
        <f aca="false">IF(AND(OR(Dashboard!$B$5="All",D10902=Dashboard!$B$5),OR(Dashboard!$D$5="All",N10902=Dashboard!$D$5),OR(AND(C10902&lt;&gt;"",C10902&gt;=Dashboard!$F$5,C10902&lt;=Dashboard!$H$5),AND(C10902="",Dashboard!$F$5&lt;=1980,Dashboard!$H$5&gt;=2016))),1,0)</f>
        <v>1</v>
      </c>
      <c r="Q10902" s="0" t="n">
        <f aca="false">J10902*P10902+ROW()*0.00000001</f>
        <v>0.09010902</v>
      </c>
    </row>
    <row r="10903" customFormat="false" ht="15" hidden="false" customHeight="false" outlineLevel="0" collapsed="false">
      <c r="A10903" s="0" t="s">
        <v>7886</v>
      </c>
      <c r="B10903" s="0" t="s">
        <v>50</v>
      </c>
      <c r="C10903" s="0" t="n">
        <v>2007</v>
      </c>
      <c r="D10903" s="0" t="s">
        <v>71</v>
      </c>
      <c r="E10903" s="0" t="s">
        <v>328</v>
      </c>
      <c r="F10903" s="0" t="n">
        <v>0.09</v>
      </c>
      <c r="G10903" s="0" t="n">
        <v>0</v>
      </c>
      <c r="H10903" s="0" t="n">
        <v>0</v>
      </c>
      <c r="I10903" s="0" t="n">
        <v>0</v>
      </c>
      <c r="J10903" s="0" t="n">
        <v>0.09</v>
      </c>
      <c r="N10903" s="0" t="s">
        <v>35</v>
      </c>
      <c r="P10903" s="0" t="n">
        <f aca="false">IF(AND(OR(Dashboard!$B$5="All",D10903=Dashboard!$B$5),OR(Dashboard!$D$5="All",N10903=Dashboard!$D$5),OR(AND(C10903&lt;&gt;"",C10903&gt;=Dashboard!$F$5,C10903&lt;=Dashboard!$H$5),AND(C10903="",Dashboard!$F$5&lt;=1980,Dashboard!$H$5&gt;=2016))),1,0)</f>
        <v>1</v>
      </c>
      <c r="Q10903" s="0" t="n">
        <f aca="false">J10903*P10903+ROW()*0.00000001</f>
        <v>0.09010903</v>
      </c>
    </row>
    <row r="10904" customFormat="false" ht="15" hidden="false" customHeight="false" outlineLevel="0" collapsed="false">
      <c r="A10904" s="0" t="s">
        <v>7887</v>
      </c>
      <c r="B10904" s="0" t="s">
        <v>50</v>
      </c>
      <c r="C10904" s="0" t="n">
        <v>2008</v>
      </c>
      <c r="D10904" s="0" t="s">
        <v>246</v>
      </c>
      <c r="E10904" s="0" t="s">
        <v>1524</v>
      </c>
      <c r="F10904" s="0" t="n">
        <v>0.09</v>
      </c>
      <c r="G10904" s="0" t="n">
        <v>0</v>
      </c>
      <c r="H10904" s="0" t="n">
        <v>0</v>
      </c>
      <c r="I10904" s="0" t="n">
        <v>0.01</v>
      </c>
      <c r="J10904" s="0" t="n">
        <v>0.09</v>
      </c>
      <c r="K10904" s="0" t="n">
        <v>57</v>
      </c>
      <c r="M10904" s="0" t="s">
        <v>36</v>
      </c>
      <c r="N10904" s="0" t="s">
        <v>35</v>
      </c>
      <c r="O10904" s="0" t="s">
        <v>53</v>
      </c>
      <c r="P10904" s="0" t="n">
        <f aca="false">IF(AND(OR(Dashboard!$B$5="All",D10904=Dashboard!$B$5),OR(Dashboard!$D$5="All",N10904=Dashboard!$D$5),OR(AND(C10904&lt;&gt;"",C10904&gt;=Dashboard!$F$5,C10904&lt;=Dashboard!$H$5),AND(C10904="",Dashboard!$F$5&lt;=1980,Dashboard!$H$5&gt;=2016))),1,0)</f>
        <v>1</v>
      </c>
      <c r="Q10904" s="0" t="n">
        <f aca="false">J10904*P10904+ROW()*0.00000001</f>
        <v>0.09010904</v>
      </c>
    </row>
    <row r="10905" customFormat="false" ht="15" hidden="false" customHeight="false" outlineLevel="0" collapsed="false">
      <c r="A10905" s="0" t="s">
        <v>5870</v>
      </c>
      <c r="B10905" s="0" t="s">
        <v>64</v>
      </c>
      <c r="C10905" s="0" t="n">
        <v>2010</v>
      </c>
      <c r="D10905" s="0" t="s">
        <v>46</v>
      </c>
      <c r="E10905" s="0" t="s">
        <v>5707</v>
      </c>
      <c r="F10905" s="0" t="n">
        <v>0.04</v>
      </c>
      <c r="G10905" s="0" t="n">
        <v>0.04</v>
      </c>
      <c r="H10905" s="0" t="n">
        <v>0.01</v>
      </c>
      <c r="I10905" s="0" t="n">
        <v>0.01</v>
      </c>
      <c r="J10905" s="0" t="n">
        <v>0.09</v>
      </c>
      <c r="K10905" s="0" t="n">
        <v>64</v>
      </c>
      <c r="L10905" s="0" t="n">
        <v>5.2</v>
      </c>
      <c r="M10905" s="0" t="s">
        <v>103</v>
      </c>
      <c r="N10905" s="0" t="s">
        <v>66</v>
      </c>
      <c r="O10905" s="0" t="s">
        <v>67</v>
      </c>
      <c r="P10905" s="0" t="n">
        <f aca="false">IF(AND(OR(Dashboard!$B$5="All",D10905=Dashboard!$B$5),OR(Dashboard!$D$5="All",N10905=Dashboard!$D$5),OR(AND(C10905&lt;&gt;"",C10905&gt;=Dashboard!$F$5,C10905&lt;=Dashboard!$H$5),AND(C10905="",Dashboard!$F$5&lt;=1980,Dashboard!$H$5&gt;=2016))),1,0)</f>
        <v>1</v>
      </c>
      <c r="Q10905" s="0" t="n">
        <f aca="false">J10905*P10905+ROW()*0.00000001</f>
        <v>0.09010905</v>
      </c>
    </row>
    <row r="10906" customFormat="false" ht="15" hidden="false" customHeight="false" outlineLevel="0" collapsed="false">
      <c r="A10906" s="0" t="s">
        <v>7888</v>
      </c>
      <c r="B10906" s="0" t="s">
        <v>164</v>
      </c>
      <c r="C10906" s="0" t="n">
        <v>2005</v>
      </c>
      <c r="D10906" s="0" t="s">
        <v>102</v>
      </c>
      <c r="E10906" s="0" t="s">
        <v>89</v>
      </c>
      <c r="F10906" s="0" t="n">
        <v>0</v>
      </c>
      <c r="G10906" s="0" t="n">
        <v>0</v>
      </c>
      <c r="H10906" s="0" t="n">
        <v>0.09</v>
      </c>
      <c r="I10906" s="0" t="n">
        <v>0</v>
      </c>
      <c r="J10906" s="0" t="n">
        <v>0.09</v>
      </c>
      <c r="N10906" s="0" t="s">
        <v>74</v>
      </c>
      <c r="P10906" s="0" t="n">
        <f aca="false">IF(AND(OR(Dashboard!$B$5="All",D10906=Dashboard!$B$5),OR(Dashboard!$D$5="All",N10906=Dashboard!$D$5),OR(AND(C10906&lt;&gt;"",C10906&gt;=Dashboard!$F$5,C10906&lt;=Dashboard!$H$5),AND(C10906="",Dashboard!$F$5&lt;=1980,Dashboard!$H$5&gt;=2016))),1,0)</f>
        <v>1</v>
      </c>
      <c r="Q10906" s="0" t="n">
        <f aca="false">J10906*P10906+ROW()*0.00000001</f>
        <v>0.09010906</v>
      </c>
    </row>
    <row r="10907" customFormat="false" ht="15" hidden="false" customHeight="false" outlineLevel="0" collapsed="false">
      <c r="A10907" s="0" t="s">
        <v>7889</v>
      </c>
      <c r="B10907" s="0" t="s">
        <v>851</v>
      </c>
      <c r="C10907" s="0" t="n">
        <v>2015</v>
      </c>
      <c r="D10907" s="0" t="s">
        <v>71</v>
      </c>
      <c r="E10907" s="0" t="s">
        <v>7278</v>
      </c>
      <c r="F10907" s="0" t="n">
        <v>0.02</v>
      </c>
      <c r="G10907" s="0" t="n">
        <v>0.01</v>
      </c>
      <c r="H10907" s="0" t="n">
        <v>0.05</v>
      </c>
      <c r="I10907" s="0" t="n">
        <v>0.01</v>
      </c>
      <c r="J10907" s="0" t="n">
        <v>0.09</v>
      </c>
      <c r="N10907" s="0" t="s">
        <v>74</v>
      </c>
      <c r="P10907" s="0" t="n">
        <f aca="false">IF(AND(OR(Dashboard!$B$5="All",D10907=Dashboard!$B$5),OR(Dashboard!$D$5="All",N10907=Dashboard!$D$5),OR(AND(C10907&lt;&gt;"",C10907&gt;=Dashboard!$F$5,C10907&lt;=Dashboard!$H$5),AND(C10907="",Dashboard!$F$5&lt;=1980,Dashboard!$H$5&gt;=2016))),1,0)</f>
        <v>1</v>
      </c>
      <c r="Q10907" s="0" t="n">
        <f aca="false">J10907*P10907+ROW()*0.00000001</f>
        <v>0.09010907</v>
      </c>
    </row>
    <row r="10908" customFormat="false" ht="15" hidden="false" customHeight="false" outlineLevel="0" collapsed="false">
      <c r="A10908" s="0" t="s">
        <v>7890</v>
      </c>
      <c r="B10908" s="0" t="s">
        <v>70</v>
      </c>
      <c r="C10908" s="0" t="n">
        <v>2010</v>
      </c>
      <c r="D10908" s="0" t="s">
        <v>52</v>
      </c>
      <c r="E10908" s="0" t="s">
        <v>89</v>
      </c>
      <c r="F10908" s="0" t="n">
        <v>0</v>
      </c>
      <c r="G10908" s="0" t="n">
        <v>0.07</v>
      </c>
      <c r="H10908" s="0" t="n">
        <v>0</v>
      </c>
      <c r="I10908" s="0" t="n">
        <v>0.02</v>
      </c>
      <c r="J10908" s="0" t="n">
        <v>0.09</v>
      </c>
      <c r="N10908" s="0" t="s">
        <v>74</v>
      </c>
      <c r="P10908" s="0" t="n">
        <f aca="false">IF(AND(OR(Dashboard!$B$5="All",D10908=Dashboard!$B$5),OR(Dashboard!$D$5="All",N10908=Dashboard!$D$5),OR(AND(C10908&lt;&gt;"",C10908&gt;=Dashboard!$F$5,C10908&lt;=Dashboard!$H$5),AND(C10908="",Dashboard!$F$5&lt;=1980,Dashboard!$H$5&gt;=2016))),1,0)</f>
        <v>1</v>
      </c>
      <c r="Q10908" s="0" t="n">
        <f aca="false">J10908*P10908+ROW()*0.00000001</f>
        <v>0.09010908</v>
      </c>
    </row>
    <row r="10909" customFormat="false" ht="15" hidden="false" customHeight="false" outlineLevel="0" collapsed="false">
      <c r="A10909" s="0" t="s">
        <v>7181</v>
      </c>
      <c r="B10909" s="0" t="s">
        <v>76</v>
      </c>
      <c r="C10909" s="0" t="n">
        <v>2005</v>
      </c>
      <c r="D10909" s="0" t="s">
        <v>16</v>
      </c>
      <c r="E10909" s="0" t="s">
        <v>560</v>
      </c>
      <c r="F10909" s="0" t="n">
        <v>0.05</v>
      </c>
      <c r="G10909" s="0" t="n">
        <v>0.04</v>
      </c>
      <c r="H10909" s="0" t="n">
        <v>0</v>
      </c>
      <c r="I10909" s="0" t="n">
        <v>0.01</v>
      </c>
      <c r="J10909" s="0" t="n">
        <v>0.09</v>
      </c>
      <c r="K10909" s="0" t="n">
        <v>86</v>
      </c>
      <c r="L10909" s="0" t="n">
        <v>8.7</v>
      </c>
      <c r="M10909" s="0" t="s">
        <v>103</v>
      </c>
      <c r="N10909" s="0" t="s">
        <v>74</v>
      </c>
      <c r="O10909" s="0" t="s">
        <v>42</v>
      </c>
      <c r="P10909" s="0" t="n">
        <f aca="false">IF(AND(OR(Dashboard!$B$5="All",D10909=Dashboard!$B$5),OR(Dashboard!$D$5="All",N10909=Dashboard!$D$5),OR(AND(C10909&lt;&gt;"",C10909&gt;=Dashboard!$F$5,C10909&lt;=Dashboard!$H$5),AND(C10909="",Dashboard!$F$5&lt;=1980,Dashboard!$H$5&gt;=2016))),1,0)</f>
        <v>1</v>
      </c>
      <c r="Q10909" s="0" t="n">
        <f aca="false">J10909*P10909+ROW()*0.00000001</f>
        <v>0.09010909</v>
      </c>
    </row>
    <row r="10910" customFormat="false" ht="15" hidden="false" customHeight="false" outlineLevel="0" collapsed="false">
      <c r="A10910" s="0" t="s">
        <v>7891</v>
      </c>
      <c r="B10910" s="0" t="s">
        <v>33</v>
      </c>
      <c r="C10910" s="0" t="n">
        <v>2007</v>
      </c>
      <c r="D10910" s="0" t="s">
        <v>71</v>
      </c>
      <c r="E10910" s="0" t="s">
        <v>1894</v>
      </c>
      <c r="F10910" s="0" t="n">
        <v>0.07</v>
      </c>
      <c r="G10910" s="0" t="n">
        <v>0.01</v>
      </c>
      <c r="H10910" s="0" t="n">
        <v>0</v>
      </c>
      <c r="I10910" s="0" t="n">
        <v>0.01</v>
      </c>
      <c r="J10910" s="0" t="n">
        <v>0.09</v>
      </c>
      <c r="K10910" s="0" t="n">
        <v>58</v>
      </c>
      <c r="L10910" s="0" t="n">
        <v>8.5</v>
      </c>
      <c r="M10910" s="0" t="s">
        <v>125</v>
      </c>
      <c r="N10910" s="0" t="s">
        <v>35</v>
      </c>
      <c r="O10910" s="0" t="s">
        <v>53</v>
      </c>
      <c r="P10910" s="0" t="n">
        <f aca="false">IF(AND(OR(Dashboard!$B$5="All",D10910=Dashboard!$B$5),OR(Dashboard!$D$5="All",N10910=Dashboard!$D$5),OR(AND(C10910&lt;&gt;"",C10910&gt;=Dashboard!$F$5,C10910&lt;=Dashboard!$H$5),AND(C10910="",Dashboard!$F$5&lt;=1980,Dashboard!$H$5&gt;=2016))),1,0)</f>
        <v>1</v>
      </c>
      <c r="Q10910" s="0" t="n">
        <f aca="false">J10910*P10910+ROW()*0.00000001</f>
        <v>0.0901091</v>
      </c>
    </row>
    <row r="10911" customFormat="false" ht="15" hidden="false" customHeight="false" outlineLevel="0" collapsed="false">
      <c r="A10911" s="0" t="s">
        <v>7892</v>
      </c>
      <c r="B10911" s="0" t="s">
        <v>117</v>
      </c>
      <c r="C10911" s="0" t="n">
        <v>2001</v>
      </c>
      <c r="D10911" s="0" t="s">
        <v>34</v>
      </c>
      <c r="E10911" s="0" t="s">
        <v>328</v>
      </c>
      <c r="F10911" s="0" t="n">
        <v>0</v>
      </c>
      <c r="G10911" s="0" t="n">
        <v>0</v>
      </c>
      <c r="H10911" s="0" t="n">
        <v>0.09</v>
      </c>
      <c r="I10911" s="0" t="n">
        <v>0.01</v>
      </c>
      <c r="J10911" s="0" t="n">
        <v>0.09</v>
      </c>
      <c r="N10911" s="0" t="s">
        <v>74</v>
      </c>
      <c r="P10911" s="0" t="n">
        <f aca="false">IF(AND(OR(Dashboard!$B$5="All",D10911=Dashboard!$B$5),OR(Dashboard!$D$5="All",N10911=Dashboard!$D$5),OR(AND(C10911&lt;&gt;"",C10911&gt;=Dashboard!$F$5,C10911&lt;=Dashboard!$H$5),AND(C10911="",Dashboard!$F$5&lt;=1980,Dashboard!$H$5&gt;=2016))),1,0)</f>
        <v>1</v>
      </c>
      <c r="Q10911" s="0" t="n">
        <f aca="false">J10911*P10911+ROW()*0.00000001</f>
        <v>0.09010911</v>
      </c>
    </row>
    <row r="10912" customFormat="false" ht="15" hidden="false" customHeight="false" outlineLevel="0" collapsed="false">
      <c r="A10912" s="0" t="s">
        <v>5894</v>
      </c>
      <c r="B10912" s="0" t="s">
        <v>33</v>
      </c>
      <c r="C10912" s="0" t="n">
        <v>2013</v>
      </c>
      <c r="D10912" s="0" t="s">
        <v>16</v>
      </c>
      <c r="E10912" s="0" t="s">
        <v>124</v>
      </c>
      <c r="F10912" s="0" t="n">
        <v>0</v>
      </c>
      <c r="G10912" s="0" t="n">
        <v>0.09</v>
      </c>
      <c r="H10912" s="0" t="n">
        <v>0</v>
      </c>
      <c r="I10912" s="0" t="n">
        <v>0.01</v>
      </c>
      <c r="J10912" s="0" t="n">
        <v>0.09</v>
      </c>
      <c r="M10912" s="0" t="s">
        <v>36</v>
      </c>
      <c r="N10912" s="0" t="s">
        <v>35</v>
      </c>
      <c r="P10912" s="0" t="n">
        <f aca="false">IF(AND(OR(Dashboard!$B$5="All",D10912=Dashboard!$B$5),OR(Dashboard!$D$5="All",N10912=Dashboard!$D$5),OR(AND(C10912&lt;&gt;"",C10912&gt;=Dashboard!$F$5,C10912&lt;=Dashboard!$H$5),AND(C10912="",Dashboard!$F$5&lt;=1980,Dashboard!$H$5&gt;=2016))),1,0)</f>
        <v>1</v>
      </c>
      <c r="Q10912" s="0" t="n">
        <f aca="false">J10912*P10912+ROW()*0.00000001</f>
        <v>0.09010912</v>
      </c>
    </row>
    <row r="10913" customFormat="false" ht="15" hidden="false" customHeight="false" outlineLevel="0" collapsed="false">
      <c r="A10913" s="0" t="s">
        <v>7893</v>
      </c>
      <c r="B10913" s="0" t="s">
        <v>152</v>
      </c>
      <c r="C10913" s="0" t="n">
        <v>2011</v>
      </c>
      <c r="D10913" s="0" t="s">
        <v>48</v>
      </c>
      <c r="E10913" s="0" t="s">
        <v>1488</v>
      </c>
      <c r="F10913" s="0" t="n">
        <v>0</v>
      </c>
      <c r="G10913" s="0" t="n">
        <v>0.07</v>
      </c>
      <c r="H10913" s="0" t="n">
        <v>0</v>
      </c>
      <c r="I10913" s="0" t="n">
        <v>0.02</v>
      </c>
      <c r="J10913" s="0" t="n">
        <v>0.09</v>
      </c>
      <c r="M10913" s="0" t="s">
        <v>36</v>
      </c>
      <c r="N10913" s="0" t="s">
        <v>152</v>
      </c>
      <c r="P10913" s="0" t="n">
        <f aca="false">IF(AND(OR(Dashboard!$B$5="All",D10913=Dashboard!$B$5),OR(Dashboard!$D$5="All",N10913=Dashboard!$D$5),OR(AND(C10913&lt;&gt;"",C10913&gt;=Dashboard!$F$5,C10913&lt;=Dashboard!$H$5),AND(C10913="",Dashboard!$F$5&lt;=1980,Dashboard!$H$5&gt;=2016))),1,0)</f>
        <v>1</v>
      </c>
      <c r="Q10913" s="0" t="n">
        <f aca="false">J10913*P10913+ROW()*0.00000001</f>
        <v>0.09010913</v>
      </c>
    </row>
    <row r="10914" customFormat="false" ht="15" hidden="false" customHeight="false" outlineLevel="0" collapsed="false">
      <c r="A10914" s="0" t="s">
        <v>7894</v>
      </c>
      <c r="B10914" s="0" t="s">
        <v>33</v>
      </c>
      <c r="C10914" s="0" t="n">
        <v>2008</v>
      </c>
      <c r="D10914" s="0" t="s">
        <v>34</v>
      </c>
      <c r="E10914" s="0" t="s">
        <v>195</v>
      </c>
      <c r="F10914" s="0" t="n">
        <v>0.09</v>
      </c>
      <c r="G10914" s="0" t="n">
        <v>0</v>
      </c>
      <c r="H10914" s="0" t="n">
        <v>0</v>
      </c>
      <c r="I10914" s="0" t="n">
        <v>0.01</v>
      </c>
      <c r="J10914" s="0" t="n">
        <v>0.09</v>
      </c>
      <c r="M10914" s="0" t="s">
        <v>36</v>
      </c>
      <c r="N10914" s="0" t="s">
        <v>35</v>
      </c>
      <c r="P10914" s="0" t="n">
        <f aca="false">IF(AND(OR(Dashboard!$B$5="All",D10914=Dashboard!$B$5),OR(Dashboard!$D$5="All",N10914=Dashboard!$D$5),OR(AND(C10914&lt;&gt;"",C10914&gt;=Dashboard!$F$5,C10914&lt;=Dashboard!$H$5),AND(C10914="",Dashboard!$F$5&lt;=1980,Dashboard!$H$5&gt;=2016))),1,0)</f>
        <v>1</v>
      </c>
      <c r="Q10914" s="0" t="n">
        <f aca="false">J10914*P10914+ROW()*0.00000001</f>
        <v>0.09010914</v>
      </c>
    </row>
    <row r="10915" customFormat="false" ht="15" hidden="false" customHeight="false" outlineLevel="0" collapsed="false">
      <c r="A10915" s="0" t="s">
        <v>6522</v>
      </c>
      <c r="B10915" s="0" t="s">
        <v>64</v>
      </c>
      <c r="C10915" s="0" t="n">
        <v>2010</v>
      </c>
      <c r="D10915" s="0" t="s">
        <v>34</v>
      </c>
      <c r="E10915" s="0" t="s">
        <v>160</v>
      </c>
      <c r="F10915" s="0" t="n">
        <v>0.09</v>
      </c>
      <c r="G10915" s="0" t="n">
        <v>0</v>
      </c>
      <c r="H10915" s="0" t="n">
        <v>0</v>
      </c>
      <c r="I10915" s="0" t="n">
        <v>0.01</v>
      </c>
      <c r="J10915" s="0" t="n">
        <v>0.09</v>
      </c>
      <c r="L10915" s="0" t="n">
        <v>3.8</v>
      </c>
      <c r="M10915" s="0" t="s">
        <v>36</v>
      </c>
      <c r="N10915" s="0" t="s">
        <v>66</v>
      </c>
      <c r="P10915" s="0" t="n">
        <f aca="false">IF(AND(OR(Dashboard!$B$5="All",D10915=Dashboard!$B$5),OR(Dashboard!$D$5="All",N10915=Dashboard!$D$5),OR(AND(C10915&lt;&gt;"",C10915&gt;=Dashboard!$F$5,C10915&lt;=Dashboard!$H$5),AND(C10915="",Dashboard!$F$5&lt;=1980,Dashboard!$H$5&gt;=2016))),1,0)</f>
        <v>1</v>
      </c>
      <c r="Q10915" s="0" t="n">
        <f aca="false">J10915*P10915+ROW()*0.00000001</f>
        <v>0.09010915</v>
      </c>
    </row>
    <row r="10916" customFormat="false" ht="15" hidden="false" customHeight="false" outlineLevel="0" collapsed="false">
      <c r="A10916" s="0" t="s">
        <v>7895</v>
      </c>
      <c r="B10916" s="0" t="s">
        <v>76</v>
      </c>
      <c r="C10916" s="0" t="n">
        <v>2000</v>
      </c>
      <c r="D10916" s="0" t="s">
        <v>34</v>
      </c>
      <c r="E10916" s="0" t="s">
        <v>220</v>
      </c>
      <c r="F10916" s="0" t="n">
        <v>0.05</v>
      </c>
      <c r="G10916" s="0" t="n">
        <v>0.04</v>
      </c>
      <c r="H10916" s="0" t="n">
        <v>0</v>
      </c>
      <c r="I10916" s="0" t="n">
        <v>0.01</v>
      </c>
      <c r="J10916" s="0" t="n">
        <v>0.09</v>
      </c>
      <c r="K10916" s="0" t="n">
        <v>62</v>
      </c>
      <c r="M10916" s="0" t="s">
        <v>36</v>
      </c>
      <c r="N10916" s="0" t="s">
        <v>74</v>
      </c>
      <c r="O10916" s="0" t="s">
        <v>67</v>
      </c>
      <c r="P10916" s="0" t="n">
        <f aca="false">IF(AND(OR(Dashboard!$B$5="All",D10916=Dashboard!$B$5),OR(Dashboard!$D$5="All",N10916=Dashboard!$D$5),OR(AND(C10916&lt;&gt;"",C10916&gt;=Dashboard!$F$5,C10916&lt;=Dashboard!$H$5),AND(C10916="",Dashboard!$F$5&lt;=1980,Dashboard!$H$5&gt;=2016))),1,0)</f>
        <v>1</v>
      </c>
      <c r="Q10916" s="0" t="n">
        <f aca="false">J10916*P10916+ROW()*0.00000001</f>
        <v>0.09010916</v>
      </c>
    </row>
    <row r="10917" customFormat="false" ht="15" hidden="false" customHeight="false" outlineLevel="0" collapsed="false">
      <c r="A10917" s="0" t="s">
        <v>7896</v>
      </c>
      <c r="B10917" s="0" t="s">
        <v>164</v>
      </c>
      <c r="C10917" s="0" t="n">
        <v>2012</v>
      </c>
      <c r="D10917" s="0" t="s">
        <v>114</v>
      </c>
      <c r="E10917" s="0" t="s">
        <v>6623</v>
      </c>
      <c r="F10917" s="0" t="n">
        <v>0</v>
      </c>
      <c r="G10917" s="0" t="n">
        <v>0</v>
      </c>
      <c r="H10917" s="0" t="n">
        <v>0.09</v>
      </c>
      <c r="I10917" s="0" t="n">
        <v>0</v>
      </c>
      <c r="J10917" s="0" t="n">
        <v>0.09</v>
      </c>
      <c r="N10917" s="0" t="s">
        <v>74</v>
      </c>
      <c r="P10917" s="0" t="n">
        <f aca="false">IF(AND(OR(Dashboard!$B$5="All",D10917=Dashboard!$B$5),OR(Dashboard!$D$5="All",N10917=Dashboard!$D$5),OR(AND(C10917&lt;&gt;"",C10917&gt;=Dashboard!$F$5,C10917&lt;=Dashboard!$H$5),AND(C10917="",Dashboard!$F$5&lt;=1980,Dashboard!$H$5&gt;=2016))),1,0)</f>
        <v>1</v>
      </c>
      <c r="Q10917" s="0" t="n">
        <f aca="false">J10917*P10917+ROW()*0.00000001</f>
        <v>0.09010917</v>
      </c>
    </row>
    <row r="10918" customFormat="false" ht="15" hidden="false" customHeight="false" outlineLevel="0" collapsed="false">
      <c r="A10918" s="0" t="s">
        <v>4508</v>
      </c>
      <c r="B10918" s="0" t="s">
        <v>144</v>
      </c>
      <c r="C10918" s="0" t="n">
        <v>2005</v>
      </c>
      <c r="D10918" s="0" t="s">
        <v>41</v>
      </c>
      <c r="E10918" s="0" t="s">
        <v>72</v>
      </c>
      <c r="F10918" s="0" t="n">
        <v>0.07</v>
      </c>
      <c r="G10918" s="0" t="n">
        <v>0.02</v>
      </c>
      <c r="H10918" s="0" t="n">
        <v>0</v>
      </c>
      <c r="I10918" s="0" t="n">
        <v>0</v>
      </c>
      <c r="J10918" s="0" t="n">
        <v>0.09</v>
      </c>
      <c r="K10918" s="0" t="n">
        <v>55</v>
      </c>
      <c r="M10918" s="0" t="s">
        <v>36</v>
      </c>
      <c r="N10918" s="0" t="s">
        <v>66</v>
      </c>
      <c r="O10918" s="0" t="s">
        <v>53</v>
      </c>
      <c r="P10918" s="0" t="n">
        <f aca="false">IF(AND(OR(Dashboard!$B$5="All",D10918=Dashboard!$B$5),OR(Dashboard!$D$5="All",N10918=Dashboard!$D$5),OR(AND(C10918&lt;&gt;"",C10918&gt;=Dashboard!$F$5,C10918&lt;=Dashboard!$H$5),AND(C10918="",Dashboard!$F$5&lt;=1980,Dashboard!$H$5&gt;=2016))),1,0)</f>
        <v>1</v>
      </c>
      <c r="Q10918" s="0" t="n">
        <f aca="false">J10918*P10918+ROW()*0.00000001</f>
        <v>0.09010918</v>
      </c>
    </row>
    <row r="10919" customFormat="false" ht="15" hidden="false" customHeight="false" outlineLevel="0" collapsed="false">
      <c r="A10919" s="0" t="s">
        <v>1693</v>
      </c>
      <c r="B10919" s="0" t="s">
        <v>186</v>
      </c>
      <c r="C10919" s="0" t="n">
        <v>2002</v>
      </c>
      <c r="D10919" s="0" t="s">
        <v>41</v>
      </c>
      <c r="E10919" s="0" t="s">
        <v>142</v>
      </c>
      <c r="F10919" s="0" t="n">
        <v>0.07</v>
      </c>
      <c r="G10919" s="0" t="n">
        <v>0.02</v>
      </c>
      <c r="H10919" s="0" t="n">
        <v>0</v>
      </c>
      <c r="I10919" s="0" t="n">
        <v>0</v>
      </c>
      <c r="J10919" s="0" t="n">
        <v>0.09</v>
      </c>
      <c r="K10919" s="0" t="n">
        <v>78</v>
      </c>
      <c r="M10919" s="0" t="s">
        <v>36</v>
      </c>
      <c r="N10919" s="0" t="s">
        <v>35</v>
      </c>
      <c r="O10919" s="0" t="s">
        <v>37</v>
      </c>
      <c r="P10919" s="0" t="n">
        <f aca="false">IF(AND(OR(Dashboard!$B$5="All",D10919=Dashboard!$B$5),OR(Dashboard!$D$5="All",N10919=Dashboard!$D$5),OR(AND(C10919&lt;&gt;"",C10919&gt;=Dashboard!$F$5,C10919&lt;=Dashboard!$H$5),AND(C10919="",Dashboard!$F$5&lt;=1980,Dashboard!$H$5&gt;=2016))),1,0)</f>
        <v>1</v>
      </c>
      <c r="Q10919" s="0" t="n">
        <f aca="false">J10919*P10919+ROW()*0.00000001</f>
        <v>0.09010919</v>
      </c>
    </row>
    <row r="10920" customFormat="false" ht="15" hidden="false" customHeight="false" outlineLevel="0" collapsed="false">
      <c r="A10920" s="0" t="s">
        <v>7897</v>
      </c>
      <c r="B10920" s="0" t="s">
        <v>50</v>
      </c>
      <c r="C10920" s="0" t="n">
        <v>2010</v>
      </c>
      <c r="D10920" s="0" t="s">
        <v>16</v>
      </c>
      <c r="E10920" s="0" t="s">
        <v>243</v>
      </c>
      <c r="F10920" s="0" t="n">
        <v>0.09</v>
      </c>
      <c r="G10920" s="0" t="n">
        <v>0</v>
      </c>
      <c r="H10920" s="0" t="n">
        <v>0</v>
      </c>
      <c r="I10920" s="0" t="n">
        <v>0.01</v>
      </c>
      <c r="J10920" s="0" t="n">
        <v>0.09</v>
      </c>
      <c r="N10920" s="0" t="s">
        <v>35</v>
      </c>
      <c r="P10920" s="0" t="n">
        <f aca="false">IF(AND(OR(Dashboard!$B$5="All",D10920=Dashboard!$B$5),OR(Dashboard!$D$5="All",N10920=Dashboard!$D$5),OR(AND(C10920&lt;&gt;"",C10920&gt;=Dashboard!$F$5,C10920&lt;=Dashboard!$H$5),AND(C10920="",Dashboard!$F$5&lt;=1980,Dashboard!$H$5&gt;=2016))),1,0)</f>
        <v>1</v>
      </c>
      <c r="Q10920" s="0" t="n">
        <f aca="false">J10920*P10920+ROW()*0.00000001</f>
        <v>0.0901092</v>
      </c>
    </row>
    <row r="10921" customFormat="false" ht="15" hidden="false" customHeight="false" outlineLevel="0" collapsed="false">
      <c r="A10921" s="0" t="s">
        <v>7898</v>
      </c>
      <c r="B10921" s="0" t="s">
        <v>873</v>
      </c>
      <c r="C10921" s="0" t="n">
        <v>1995</v>
      </c>
      <c r="D10921" s="0" t="s">
        <v>52</v>
      </c>
      <c r="E10921" s="0" t="s">
        <v>154</v>
      </c>
      <c r="F10921" s="0" t="n">
        <v>0</v>
      </c>
      <c r="G10921" s="0" t="n">
        <v>0</v>
      </c>
      <c r="H10921" s="0" t="n">
        <v>0.09</v>
      </c>
      <c r="I10921" s="0" t="n">
        <v>0</v>
      </c>
      <c r="J10921" s="0" t="n">
        <v>0.09</v>
      </c>
      <c r="N10921" s="0" t="s">
        <v>154</v>
      </c>
      <c r="P10921" s="0" t="n">
        <f aca="false">IF(AND(OR(Dashboard!$B$5="All",D10921=Dashboard!$B$5),OR(Dashboard!$D$5="All",N10921=Dashboard!$D$5),OR(AND(C10921&lt;&gt;"",C10921&gt;=Dashboard!$F$5,C10921&lt;=Dashboard!$H$5),AND(C10921="",Dashboard!$F$5&lt;=1980,Dashboard!$H$5&gt;=2016))),1,0)</f>
        <v>1</v>
      </c>
      <c r="Q10921" s="0" t="n">
        <f aca="false">J10921*P10921+ROW()*0.00000001</f>
        <v>0.09010921</v>
      </c>
    </row>
    <row r="10922" customFormat="false" ht="15" hidden="false" customHeight="false" outlineLevel="0" collapsed="false">
      <c r="A10922" s="0" t="s">
        <v>7899</v>
      </c>
      <c r="B10922" s="0" t="s">
        <v>97</v>
      </c>
      <c r="C10922" s="0" t="n">
        <v>2013</v>
      </c>
      <c r="D10922" s="0" t="s">
        <v>16</v>
      </c>
      <c r="E10922" s="0" t="s">
        <v>328</v>
      </c>
      <c r="F10922" s="0" t="n">
        <v>0.05</v>
      </c>
      <c r="G10922" s="0" t="n">
        <v>0.04</v>
      </c>
      <c r="H10922" s="0" t="n">
        <v>0</v>
      </c>
      <c r="I10922" s="0" t="n">
        <v>0.01</v>
      </c>
      <c r="J10922" s="0" t="n">
        <v>0.09</v>
      </c>
      <c r="M10922" s="0" t="s">
        <v>125</v>
      </c>
      <c r="N10922" s="0" t="s">
        <v>35</v>
      </c>
      <c r="P10922" s="0" t="n">
        <f aca="false">IF(AND(OR(Dashboard!$B$5="All",D10922=Dashboard!$B$5),OR(Dashboard!$D$5="All",N10922=Dashboard!$D$5),OR(AND(C10922&lt;&gt;"",C10922&gt;=Dashboard!$F$5,C10922&lt;=Dashboard!$H$5),AND(C10922="",Dashboard!$F$5&lt;=1980,Dashboard!$H$5&gt;=2016))),1,0)</f>
        <v>1</v>
      </c>
      <c r="Q10922" s="0" t="n">
        <f aca="false">J10922*P10922+ROW()*0.00000001</f>
        <v>0.09010922</v>
      </c>
    </row>
    <row r="10923" customFormat="false" ht="15" hidden="false" customHeight="false" outlineLevel="0" collapsed="false">
      <c r="A10923" s="0" t="s">
        <v>7900</v>
      </c>
      <c r="B10923" s="0" t="s">
        <v>76</v>
      </c>
      <c r="C10923" s="0" t="n">
        <v>2004</v>
      </c>
      <c r="D10923" s="0" t="s">
        <v>102</v>
      </c>
      <c r="E10923" s="0" t="s">
        <v>160</v>
      </c>
      <c r="F10923" s="0" t="n">
        <v>0.05</v>
      </c>
      <c r="G10923" s="0" t="n">
        <v>0.04</v>
      </c>
      <c r="H10923" s="0" t="n">
        <v>0</v>
      </c>
      <c r="I10923" s="0" t="n">
        <v>0.01</v>
      </c>
      <c r="J10923" s="0" t="n">
        <v>0.09</v>
      </c>
      <c r="K10923" s="0" t="n">
        <v>63</v>
      </c>
      <c r="L10923" s="0" t="n">
        <v>7.3</v>
      </c>
      <c r="M10923" s="0" t="s">
        <v>103</v>
      </c>
      <c r="N10923" s="0" t="s">
        <v>74</v>
      </c>
      <c r="O10923" s="0" t="s">
        <v>67</v>
      </c>
      <c r="P10923" s="0" t="n">
        <f aca="false">IF(AND(OR(Dashboard!$B$5="All",D10923=Dashboard!$B$5),OR(Dashboard!$D$5="All",N10923=Dashboard!$D$5),OR(AND(C10923&lt;&gt;"",C10923&gt;=Dashboard!$F$5,C10923&lt;=Dashboard!$H$5),AND(C10923="",Dashboard!$F$5&lt;=1980,Dashboard!$H$5&gt;=2016))),1,0)</f>
        <v>1</v>
      </c>
      <c r="Q10923" s="0" t="n">
        <f aca="false">J10923*P10923+ROW()*0.00000001</f>
        <v>0.09010923</v>
      </c>
    </row>
    <row r="10924" customFormat="false" ht="15" hidden="false" customHeight="false" outlineLevel="0" collapsed="false">
      <c r="A10924" s="0" t="s">
        <v>4869</v>
      </c>
      <c r="B10924" s="0" t="s">
        <v>76</v>
      </c>
      <c r="C10924" s="0" t="n">
        <v>2009</v>
      </c>
      <c r="D10924" s="0" t="s">
        <v>52</v>
      </c>
      <c r="E10924" s="0" t="s">
        <v>72</v>
      </c>
      <c r="F10924" s="0" t="n">
        <v>0.05</v>
      </c>
      <c r="G10924" s="0" t="n">
        <v>0.04</v>
      </c>
      <c r="H10924" s="0" t="n">
        <v>0</v>
      </c>
      <c r="I10924" s="0" t="n">
        <v>0.01</v>
      </c>
      <c r="J10924" s="0" t="n">
        <v>0.09</v>
      </c>
      <c r="M10924" s="0" t="s">
        <v>36</v>
      </c>
      <c r="N10924" s="0" t="s">
        <v>74</v>
      </c>
      <c r="P10924" s="0" t="n">
        <f aca="false">IF(AND(OR(Dashboard!$B$5="All",D10924=Dashboard!$B$5),OR(Dashboard!$D$5="All",N10924=Dashboard!$D$5),OR(AND(C10924&lt;&gt;"",C10924&gt;=Dashboard!$F$5,C10924&lt;=Dashboard!$H$5),AND(C10924="",Dashboard!$F$5&lt;=1980,Dashboard!$H$5&gt;=2016))),1,0)</f>
        <v>1</v>
      </c>
      <c r="Q10924" s="0" t="n">
        <f aca="false">J10924*P10924+ROW()*0.00000001</f>
        <v>0.09010924</v>
      </c>
    </row>
    <row r="10925" customFormat="false" ht="15" hidden="false" customHeight="false" outlineLevel="0" collapsed="false">
      <c r="A10925" s="0" t="s">
        <v>7901</v>
      </c>
      <c r="B10925" s="0" t="s">
        <v>117</v>
      </c>
      <c r="C10925" s="0" t="n">
        <v>1995</v>
      </c>
      <c r="D10925" s="0" t="s">
        <v>58</v>
      </c>
      <c r="E10925" s="0" t="s">
        <v>142</v>
      </c>
      <c r="F10925" s="0" t="n">
        <v>0.05</v>
      </c>
      <c r="G10925" s="0" t="n">
        <v>0.04</v>
      </c>
      <c r="H10925" s="0" t="n">
        <v>0</v>
      </c>
      <c r="I10925" s="0" t="n">
        <v>0.01</v>
      </c>
      <c r="J10925" s="0" t="n">
        <v>0.09</v>
      </c>
      <c r="N10925" s="0" t="s">
        <v>74</v>
      </c>
      <c r="P10925" s="0" t="n">
        <f aca="false">IF(AND(OR(Dashboard!$B$5="All",D10925=Dashboard!$B$5),OR(Dashboard!$D$5="All",N10925=Dashboard!$D$5),OR(AND(C10925&lt;&gt;"",C10925&gt;=Dashboard!$F$5,C10925&lt;=Dashboard!$H$5),AND(C10925="",Dashboard!$F$5&lt;=1980,Dashboard!$H$5&gt;=2016))),1,0)</f>
        <v>1</v>
      </c>
      <c r="Q10925" s="0" t="n">
        <f aca="false">J10925*P10925+ROW()*0.00000001</f>
        <v>0.09010925</v>
      </c>
    </row>
    <row r="10926" customFormat="false" ht="15" hidden="false" customHeight="false" outlineLevel="0" collapsed="false">
      <c r="A10926" s="0" t="s">
        <v>7902</v>
      </c>
      <c r="B10926" s="0" t="s">
        <v>94</v>
      </c>
      <c r="C10926" s="0" t="n">
        <v>2016</v>
      </c>
      <c r="D10926" s="0" t="s">
        <v>71</v>
      </c>
      <c r="E10926" s="0" t="s">
        <v>91</v>
      </c>
      <c r="F10926" s="0" t="n">
        <v>0.05</v>
      </c>
      <c r="G10926" s="0" t="n">
        <v>0.02</v>
      </c>
      <c r="H10926" s="0" t="n">
        <v>0</v>
      </c>
      <c r="I10926" s="0" t="n">
        <v>0.02</v>
      </c>
      <c r="J10926" s="0" t="n">
        <v>0.09</v>
      </c>
      <c r="K10926" s="0" t="n">
        <v>44</v>
      </c>
      <c r="L10926" s="0" t="n">
        <v>5.5</v>
      </c>
      <c r="M10926" s="0" t="s">
        <v>103</v>
      </c>
      <c r="N10926" s="0" t="s">
        <v>74</v>
      </c>
      <c r="O10926" s="0" t="s">
        <v>177</v>
      </c>
      <c r="P10926" s="0" t="n">
        <f aca="false">IF(AND(OR(Dashboard!$B$5="All",D10926=Dashboard!$B$5),OR(Dashboard!$D$5="All",N10926=Dashboard!$D$5),OR(AND(C10926&lt;&gt;"",C10926&gt;=Dashboard!$F$5,C10926&lt;=Dashboard!$H$5),AND(C10926="",Dashboard!$F$5&lt;=1980,Dashboard!$H$5&gt;=2016))),1,0)</f>
        <v>1</v>
      </c>
      <c r="Q10926" s="0" t="n">
        <f aca="false">J10926*P10926+ROW()*0.00000001</f>
        <v>0.09010926</v>
      </c>
    </row>
    <row r="10927" customFormat="false" ht="15" hidden="false" customHeight="false" outlineLevel="0" collapsed="false">
      <c r="A10927" s="0" t="s">
        <v>7903</v>
      </c>
      <c r="B10927" s="0" t="s">
        <v>76</v>
      </c>
      <c r="C10927" s="0" t="n">
        <v>2003</v>
      </c>
      <c r="D10927" s="0" t="s">
        <v>34</v>
      </c>
      <c r="E10927" s="0" t="s">
        <v>160</v>
      </c>
      <c r="F10927" s="0" t="n">
        <v>0.05</v>
      </c>
      <c r="G10927" s="0" t="n">
        <v>0.04</v>
      </c>
      <c r="H10927" s="0" t="n">
        <v>0</v>
      </c>
      <c r="I10927" s="0" t="n">
        <v>0.01</v>
      </c>
      <c r="J10927" s="0" t="n">
        <v>0.09</v>
      </c>
      <c r="K10927" s="0" t="n">
        <v>58</v>
      </c>
      <c r="L10927" s="0" t="n">
        <v>6.5</v>
      </c>
      <c r="M10927" s="0" t="s">
        <v>36</v>
      </c>
      <c r="N10927" s="0" t="s">
        <v>74</v>
      </c>
      <c r="O10927" s="0" t="s">
        <v>53</v>
      </c>
      <c r="P10927" s="0" t="n">
        <f aca="false">IF(AND(OR(Dashboard!$B$5="All",D10927=Dashboard!$B$5),OR(Dashboard!$D$5="All",N10927=Dashboard!$D$5),OR(AND(C10927&lt;&gt;"",C10927&gt;=Dashboard!$F$5,C10927&lt;=Dashboard!$H$5),AND(C10927="",Dashboard!$F$5&lt;=1980,Dashboard!$H$5&gt;=2016))),1,0)</f>
        <v>1</v>
      </c>
      <c r="Q10927" s="0" t="n">
        <f aca="false">J10927*P10927+ROW()*0.00000001</f>
        <v>0.09010927</v>
      </c>
    </row>
    <row r="10928" customFormat="false" ht="15" hidden="false" customHeight="false" outlineLevel="0" collapsed="false">
      <c r="A10928" s="0" t="s">
        <v>1981</v>
      </c>
      <c r="B10928" s="0" t="s">
        <v>152</v>
      </c>
      <c r="C10928" s="0" t="n">
        <v>2015</v>
      </c>
      <c r="D10928" s="0" t="s">
        <v>114</v>
      </c>
      <c r="E10928" s="0" t="s">
        <v>1982</v>
      </c>
      <c r="F10928" s="0" t="n">
        <v>0.02</v>
      </c>
      <c r="G10928" s="0" t="n">
        <v>0.06</v>
      </c>
      <c r="H10928" s="0" t="n">
        <v>0</v>
      </c>
      <c r="I10928" s="0" t="n">
        <v>0.01</v>
      </c>
      <c r="J10928" s="0" t="n">
        <v>0.09</v>
      </c>
      <c r="N10928" s="0" t="s">
        <v>152</v>
      </c>
      <c r="P10928" s="0" t="n">
        <f aca="false">IF(AND(OR(Dashboard!$B$5="All",D10928=Dashboard!$B$5),OR(Dashboard!$D$5="All",N10928=Dashboard!$D$5),OR(AND(C10928&lt;&gt;"",C10928&gt;=Dashboard!$F$5,C10928&lt;=Dashboard!$H$5),AND(C10928="",Dashboard!$F$5&lt;=1980,Dashboard!$H$5&gt;=2016))),1,0)</f>
        <v>1</v>
      </c>
      <c r="Q10928" s="0" t="n">
        <f aca="false">J10928*P10928+ROW()*0.00000001</f>
        <v>0.09010928</v>
      </c>
    </row>
    <row r="10929" customFormat="false" ht="15" hidden="false" customHeight="false" outlineLevel="0" collapsed="false">
      <c r="A10929" s="0" t="s">
        <v>7697</v>
      </c>
      <c r="B10929" s="0" t="s">
        <v>186</v>
      </c>
      <c r="C10929" s="0" t="n">
        <v>2004</v>
      </c>
      <c r="D10929" s="0" t="s">
        <v>56</v>
      </c>
      <c r="E10929" s="0" t="s">
        <v>7344</v>
      </c>
      <c r="F10929" s="0" t="n">
        <v>0.07</v>
      </c>
      <c r="G10929" s="0" t="n">
        <v>0.02</v>
      </c>
      <c r="H10929" s="0" t="n">
        <v>0</v>
      </c>
      <c r="I10929" s="0" t="n">
        <v>0</v>
      </c>
      <c r="J10929" s="0" t="n">
        <v>0.09</v>
      </c>
      <c r="K10929" s="0" t="n">
        <v>78</v>
      </c>
      <c r="L10929" s="0" t="n">
        <v>8.5</v>
      </c>
      <c r="M10929" s="0" t="s">
        <v>103</v>
      </c>
      <c r="N10929" s="0" t="s">
        <v>35</v>
      </c>
      <c r="O10929" s="0" t="s">
        <v>37</v>
      </c>
      <c r="P10929" s="0" t="n">
        <f aca="false">IF(AND(OR(Dashboard!$B$5="All",D10929=Dashboard!$B$5),OR(Dashboard!$D$5="All",N10929=Dashboard!$D$5),OR(AND(C10929&lt;&gt;"",C10929&gt;=Dashboard!$F$5,C10929&lt;=Dashboard!$H$5),AND(C10929="",Dashboard!$F$5&lt;=1980,Dashboard!$H$5&gt;=2016))),1,0)</f>
        <v>1</v>
      </c>
      <c r="Q10929" s="0" t="n">
        <f aca="false">J10929*P10929+ROW()*0.00000001</f>
        <v>0.09010929</v>
      </c>
    </row>
    <row r="10930" customFormat="false" ht="15" hidden="false" customHeight="false" outlineLevel="0" collapsed="false">
      <c r="A10930" s="0" t="s">
        <v>4102</v>
      </c>
      <c r="B10930" s="0" t="s">
        <v>144</v>
      </c>
      <c r="C10930" s="0" t="n">
        <v>2005</v>
      </c>
      <c r="D10930" s="0" t="s">
        <v>52</v>
      </c>
      <c r="E10930" s="0" t="s">
        <v>1169</v>
      </c>
      <c r="F10930" s="0" t="n">
        <v>0.07</v>
      </c>
      <c r="G10930" s="0" t="n">
        <v>0.02</v>
      </c>
      <c r="H10930" s="0" t="n">
        <v>0</v>
      </c>
      <c r="I10930" s="0" t="n">
        <v>0</v>
      </c>
      <c r="J10930" s="0" t="n">
        <v>0.09</v>
      </c>
      <c r="K10930" s="0" t="n">
        <v>71</v>
      </c>
      <c r="M10930" s="0" t="s">
        <v>103</v>
      </c>
      <c r="N10930" s="0" t="s">
        <v>66</v>
      </c>
      <c r="O10930" s="0" t="s">
        <v>37</v>
      </c>
      <c r="P10930" s="0" t="n">
        <f aca="false">IF(AND(OR(Dashboard!$B$5="All",D10930=Dashboard!$B$5),OR(Dashboard!$D$5="All",N10930=Dashboard!$D$5),OR(AND(C10930&lt;&gt;"",C10930&gt;=Dashboard!$F$5,C10930&lt;=Dashboard!$H$5),AND(C10930="",Dashboard!$F$5&lt;=1980,Dashboard!$H$5&gt;=2016))),1,0)</f>
        <v>1</v>
      </c>
      <c r="Q10930" s="0" t="n">
        <f aca="false">J10930*P10930+ROW()*0.00000001</f>
        <v>0.0901093</v>
      </c>
    </row>
    <row r="10931" customFormat="false" ht="15" hidden="false" customHeight="false" outlineLevel="0" collapsed="false">
      <c r="A10931" s="0" t="s">
        <v>7904</v>
      </c>
      <c r="B10931" s="0" t="s">
        <v>33</v>
      </c>
      <c r="C10931" s="0" t="n">
        <v>2008</v>
      </c>
      <c r="D10931" s="0" t="s">
        <v>71</v>
      </c>
      <c r="E10931" s="0" t="s">
        <v>1259</v>
      </c>
      <c r="F10931" s="0" t="n">
        <v>0.09</v>
      </c>
      <c r="G10931" s="0" t="n">
        <v>0</v>
      </c>
      <c r="H10931" s="0" t="n">
        <v>0</v>
      </c>
      <c r="I10931" s="0" t="n">
        <v>0.01</v>
      </c>
      <c r="J10931" s="0" t="n">
        <v>0.09</v>
      </c>
      <c r="K10931" s="0" t="n">
        <v>52</v>
      </c>
      <c r="L10931" s="0" t="n">
        <v>7</v>
      </c>
      <c r="M10931" s="0" t="s">
        <v>103</v>
      </c>
      <c r="N10931" s="0" t="s">
        <v>35</v>
      </c>
      <c r="O10931" s="0" t="s">
        <v>53</v>
      </c>
      <c r="P10931" s="0" t="n">
        <f aca="false">IF(AND(OR(Dashboard!$B$5="All",D10931=Dashboard!$B$5),OR(Dashboard!$D$5="All",N10931=Dashboard!$D$5),OR(AND(C10931&lt;&gt;"",C10931&gt;=Dashboard!$F$5,C10931&lt;=Dashboard!$H$5),AND(C10931="",Dashboard!$F$5&lt;=1980,Dashboard!$H$5&gt;=2016))),1,0)</f>
        <v>1</v>
      </c>
      <c r="Q10931" s="0" t="n">
        <f aca="false">J10931*P10931+ROW()*0.00000001</f>
        <v>0.09010931</v>
      </c>
    </row>
    <row r="10932" customFormat="false" ht="15" hidden="false" customHeight="false" outlineLevel="0" collapsed="false">
      <c r="A10932" s="0" t="s">
        <v>7905</v>
      </c>
      <c r="B10932" s="0" t="s">
        <v>873</v>
      </c>
      <c r="C10932" s="0" t="n">
        <v>1998</v>
      </c>
      <c r="D10932" s="0" t="s">
        <v>34</v>
      </c>
      <c r="E10932" s="0" t="s">
        <v>154</v>
      </c>
      <c r="F10932" s="0" t="n">
        <v>0</v>
      </c>
      <c r="G10932" s="0" t="n">
        <v>0</v>
      </c>
      <c r="H10932" s="0" t="n">
        <v>0.09</v>
      </c>
      <c r="I10932" s="0" t="n">
        <v>0</v>
      </c>
      <c r="J10932" s="0" t="n">
        <v>0.09</v>
      </c>
      <c r="N10932" s="0" t="s">
        <v>154</v>
      </c>
      <c r="P10932" s="0" t="n">
        <f aca="false">IF(AND(OR(Dashboard!$B$5="All",D10932=Dashboard!$B$5),OR(Dashboard!$D$5="All",N10932=Dashboard!$D$5),OR(AND(C10932&lt;&gt;"",C10932&gt;=Dashboard!$F$5,C10932&lt;=Dashboard!$H$5),AND(C10932="",Dashboard!$F$5&lt;=1980,Dashboard!$H$5&gt;=2016))),1,0)</f>
        <v>1</v>
      </c>
      <c r="Q10932" s="0" t="n">
        <f aca="false">J10932*P10932+ROW()*0.00000001</f>
        <v>0.09010932</v>
      </c>
    </row>
    <row r="10933" customFormat="false" ht="15" hidden="false" customHeight="false" outlineLevel="0" collapsed="false">
      <c r="A10933" s="0" t="s">
        <v>7906</v>
      </c>
      <c r="B10933" s="0" t="s">
        <v>50</v>
      </c>
      <c r="C10933" s="0" t="n">
        <v>2005</v>
      </c>
      <c r="D10933" s="0" t="s">
        <v>48</v>
      </c>
      <c r="E10933" s="0" t="s">
        <v>1524</v>
      </c>
      <c r="F10933" s="0" t="n">
        <v>0.09</v>
      </c>
      <c r="G10933" s="0" t="n">
        <v>0</v>
      </c>
      <c r="H10933" s="0" t="n">
        <v>0</v>
      </c>
      <c r="I10933" s="0" t="n">
        <v>0.01</v>
      </c>
      <c r="J10933" s="0" t="n">
        <v>0.09</v>
      </c>
      <c r="K10933" s="0" t="n">
        <v>46</v>
      </c>
      <c r="M10933" s="0" t="s">
        <v>36</v>
      </c>
      <c r="N10933" s="0" t="s">
        <v>35</v>
      </c>
      <c r="O10933" s="0" t="s">
        <v>177</v>
      </c>
      <c r="P10933" s="0" t="n">
        <f aca="false">IF(AND(OR(Dashboard!$B$5="All",D10933=Dashboard!$B$5),OR(Dashboard!$D$5="All",N10933=Dashboard!$D$5),OR(AND(C10933&lt;&gt;"",C10933&gt;=Dashboard!$F$5,C10933&lt;=Dashboard!$H$5),AND(C10933="",Dashboard!$F$5&lt;=1980,Dashboard!$H$5&gt;=2016))),1,0)</f>
        <v>1</v>
      </c>
      <c r="Q10933" s="0" t="n">
        <f aca="false">J10933*P10933+ROW()*0.00000001</f>
        <v>0.09010933</v>
      </c>
    </row>
    <row r="10934" customFormat="false" ht="15" hidden="false" customHeight="false" outlineLevel="0" collapsed="false">
      <c r="A10934" s="0" t="s">
        <v>7907</v>
      </c>
      <c r="B10934" s="0" t="s">
        <v>50</v>
      </c>
      <c r="C10934" s="0" t="n">
        <v>2009</v>
      </c>
      <c r="D10934" s="0" t="s">
        <v>52</v>
      </c>
      <c r="E10934" s="0" t="s">
        <v>6819</v>
      </c>
      <c r="F10934" s="0" t="n">
        <v>0.09</v>
      </c>
      <c r="G10934" s="0" t="n">
        <v>0</v>
      </c>
      <c r="H10934" s="0" t="n">
        <v>0</v>
      </c>
      <c r="I10934" s="0" t="n">
        <v>0.01</v>
      </c>
      <c r="J10934" s="0" t="n">
        <v>0.09</v>
      </c>
      <c r="N10934" s="0" t="s">
        <v>35</v>
      </c>
      <c r="P10934" s="0" t="n">
        <f aca="false">IF(AND(OR(Dashboard!$B$5="All",D10934=Dashboard!$B$5),OR(Dashboard!$D$5="All",N10934=Dashboard!$D$5),OR(AND(C10934&lt;&gt;"",C10934&gt;=Dashboard!$F$5,C10934&lt;=Dashboard!$H$5),AND(C10934="",Dashboard!$F$5&lt;=1980,Dashboard!$H$5&gt;=2016))),1,0)</f>
        <v>1</v>
      </c>
      <c r="Q10934" s="0" t="n">
        <f aca="false">J10934*P10934+ROW()*0.00000001</f>
        <v>0.09010934</v>
      </c>
    </row>
    <row r="10935" customFormat="false" ht="15" hidden="false" customHeight="false" outlineLevel="0" collapsed="false">
      <c r="A10935" s="0" t="s">
        <v>7908</v>
      </c>
      <c r="B10935" s="0" t="s">
        <v>144</v>
      </c>
      <c r="C10935" s="0" t="n">
        <v>2005</v>
      </c>
      <c r="D10935" s="0" t="s">
        <v>71</v>
      </c>
      <c r="E10935" s="0" t="s">
        <v>65</v>
      </c>
      <c r="F10935" s="0" t="n">
        <v>0.07</v>
      </c>
      <c r="G10935" s="0" t="n">
        <v>0.02</v>
      </c>
      <c r="H10935" s="0" t="n">
        <v>0</v>
      </c>
      <c r="I10935" s="0" t="n">
        <v>0</v>
      </c>
      <c r="J10935" s="0" t="n">
        <v>0.09</v>
      </c>
      <c r="K10935" s="0" t="n">
        <v>94</v>
      </c>
      <c r="L10935" s="0" t="n">
        <v>8.7</v>
      </c>
      <c r="M10935" s="0" t="s">
        <v>73</v>
      </c>
      <c r="N10935" s="0" t="s">
        <v>66</v>
      </c>
      <c r="O10935" s="0" t="s">
        <v>60</v>
      </c>
      <c r="P10935" s="0" t="n">
        <f aca="false">IF(AND(OR(Dashboard!$B$5="All",D10935=Dashboard!$B$5),OR(Dashboard!$D$5="All",N10935=Dashboard!$D$5),OR(AND(C10935&lt;&gt;"",C10935&gt;=Dashboard!$F$5,C10935&lt;=Dashboard!$H$5),AND(C10935="",Dashboard!$F$5&lt;=1980,Dashboard!$H$5&gt;=2016))),1,0)</f>
        <v>1</v>
      </c>
      <c r="Q10935" s="0" t="n">
        <f aca="false">J10935*P10935+ROW()*0.00000001</f>
        <v>0.09010935</v>
      </c>
    </row>
    <row r="10936" customFormat="false" ht="15" hidden="false" customHeight="false" outlineLevel="0" collapsed="false">
      <c r="A10936" s="0" t="s">
        <v>7909</v>
      </c>
      <c r="B10936" s="0" t="s">
        <v>117</v>
      </c>
      <c r="C10936" s="0" t="n">
        <v>1996</v>
      </c>
      <c r="D10936" s="0" t="s">
        <v>58</v>
      </c>
      <c r="E10936" s="0" t="s">
        <v>89</v>
      </c>
      <c r="F10936" s="0" t="n">
        <v>0.05</v>
      </c>
      <c r="G10936" s="0" t="n">
        <v>0.04</v>
      </c>
      <c r="H10936" s="0" t="n">
        <v>0</v>
      </c>
      <c r="I10936" s="0" t="n">
        <v>0.01</v>
      </c>
      <c r="J10936" s="0" t="n">
        <v>0.09</v>
      </c>
      <c r="N10936" s="0" t="s">
        <v>74</v>
      </c>
      <c r="P10936" s="0" t="n">
        <f aca="false">IF(AND(OR(Dashboard!$B$5="All",D10936=Dashboard!$B$5),OR(Dashboard!$D$5="All",N10936=Dashboard!$D$5),OR(AND(C10936&lt;&gt;"",C10936&gt;=Dashboard!$F$5,C10936&lt;=Dashboard!$H$5),AND(C10936="",Dashboard!$F$5&lt;=1980,Dashboard!$H$5&gt;=2016))),1,0)</f>
        <v>1</v>
      </c>
      <c r="Q10936" s="0" t="n">
        <f aca="false">J10936*P10936+ROW()*0.00000001</f>
        <v>0.09010936</v>
      </c>
    </row>
    <row r="10937" customFormat="false" ht="15" hidden="false" customHeight="false" outlineLevel="0" collapsed="false">
      <c r="A10937" s="0" t="s">
        <v>7910</v>
      </c>
      <c r="B10937" s="0" t="s">
        <v>50</v>
      </c>
      <c r="C10937" s="0" t="n">
        <v>2006</v>
      </c>
      <c r="D10937" s="0" t="s">
        <v>114</v>
      </c>
      <c r="E10937" s="0" t="s">
        <v>418</v>
      </c>
      <c r="F10937" s="0" t="n">
        <v>0.08</v>
      </c>
      <c r="G10937" s="0" t="n">
        <v>0.01</v>
      </c>
      <c r="H10937" s="0" t="n">
        <v>0</v>
      </c>
      <c r="I10937" s="0" t="n">
        <v>0.01</v>
      </c>
      <c r="J10937" s="0" t="n">
        <v>0.09</v>
      </c>
      <c r="N10937" s="0" t="s">
        <v>35</v>
      </c>
      <c r="P10937" s="0" t="n">
        <f aca="false">IF(AND(OR(Dashboard!$B$5="All",D10937=Dashboard!$B$5),OR(Dashboard!$D$5="All",N10937=Dashboard!$D$5),OR(AND(C10937&lt;&gt;"",C10937&gt;=Dashboard!$F$5,C10937&lt;=Dashboard!$H$5),AND(C10937="",Dashboard!$F$5&lt;=1980,Dashboard!$H$5&gt;=2016))),1,0)</f>
        <v>1</v>
      </c>
      <c r="Q10937" s="0" t="n">
        <f aca="false">J10937*P10937+ROW()*0.00000001</f>
        <v>0.09010937</v>
      </c>
    </row>
    <row r="10938" customFormat="false" ht="15" hidden="false" customHeight="false" outlineLevel="0" collapsed="false">
      <c r="A10938" s="0" t="s">
        <v>7911</v>
      </c>
      <c r="B10938" s="0" t="s">
        <v>50</v>
      </c>
      <c r="C10938" s="0" t="n">
        <v>2006</v>
      </c>
      <c r="D10938" s="0" t="s">
        <v>114</v>
      </c>
      <c r="E10938" s="0" t="s">
        <v>195</v>
      </c>
      <c r="F10938" s="0" t="n">
        <v>0.06</v>
      </c>
      <c r="G10938" s="0" t="n">
        <v>0.02</v>
      </c>
      <c r="H10938" s="0" t="n">
        <v>0</v>
      </c>
      <c r="I10938" s="0" t="n">
        <v>0.01</v>
      </c>
      <c r="J10938" s="0" t="n">
        <v>0.09</v>
      </c>
      <c r="K10938" s="0" t="n">
        <v>60</v>
      </c>
      <c r="L10938" s="0" t="n">
        <v>6.8</v>
      </c>
      <c r="M10938" s="0" t="s">
        <v>125</v>
      </c>
      <c r="N10938" s="0" t="s">
        <v>35</v>
      </c>
      <c r="O10938" s="0" t="s">
        <v>53</v>
      </c>
      <c r="P10938" s="0" t="n">
        <f aca="false">IF(AND(OR(Dashboard!$B$5="All",D10938=Dashboard!$B$5),OR(Dashboard!$D$5="All",N10938=Dashboard!$D$5),OR(AND(C10938&lt;&gt;"",C10938&gt;=Dashboard!$F$5,C10938&lt;=Dashboard!$H$5),AND(C10938="",Dashboard!$F$5&lt;=1980,Dashboard!$H$5&gt;=2016))),1,0)</f>
        <v>1</v>
      </c>
      <c r="Q10938" s="0" t="n">
        <f aca="false">J10938*P10938+ROW()*0.00000001</f>
        <v>0.09010938</v>
      </c>
    </row>
    <row r="10939" customFormat="false" ht="15" hidden="false" customHeight="false" outlineLevel="0" collapsed="false">
      <c r="A10939" s="0" t="s">
        <v>7912</v>
      </c>
      <c r="B10939" s="0" t="s">
        <v>164</v>
      </c>
      <c r="C10939" s="0" t="n">
        <v>2010</v>
      </c>
      <c r="D10939" s="0" t="s">
        <v>114</v>
      </c>
      <c r="E10939" s="0" t="s">
        <v>6975</v>
      </c>
      <c r="F10939" s="0" t="n">
        <v>0</v>
      </c>
      <c r="G10939" s="0" t="n">
        <v>0</v>
      </c>
      <c r="H10939" s="0" t="n">
        <v>0.09</v>
      </c>
      <c r="I10939" s="0" t="n">
        <v>0</v>
      </c>
      <c r="J10939" s="0" t="n">
        <v>0.09</v>
      </c>
      <c r="N10939" s="0" t="s">
        <v>74</v>
      </c>
      <c r="P10939" s="0" t="n">
        <f aca="false">IF(AND(OR(Dashboard!$B$5="All",D10939=Dashboard!$B$5),OR(Dashboard!$D$5="All",N10939=Dashboard!$D$5),OR(AND(C10939&lt;&gt;"",C10939&gt;=Dashboard!$F$5,C10939&lt;=Dashboard!$H$5),AND(C10939="",Dashboard!$F$5&lt;=1980,Dashboard!$H$5&gt;=2016))),1,0)</f>
        <v>1</v>
      </c>
      <c r="Q10939" s="0" t="n">
        <f aca="false">J10939*P10939+ROW()*0.00000001</f>
        <v>0.09010939</v>
      </c>
    </row>
    <row r="10940" customFormat="false" ht="15" hidden="false" customHeight="false" outlineLevel="0" collapsed="false">
      <c r="A10940" s="0" t="s">
        <v>7913</v>
      </c>
      <c r="B10940" s="0" t="s">
        <v>50</v>
      </c>
      <c r="C10940" s="0" t="n">
        <v>2010</v>
      </c>
      <c r="D10940" s="0" t="s">
        <v>58</v>
      </c>
      <c r="E10940" s="0" t="s">
        <v>124</v>
      </c>
      <c r="F10940" s="0" t="n">
        <v>0.08</v>
      </c>
      <c r="G10940" s="0" t="n">
        <v>0.01</v>
      </c>
      <c r="H10940" s="0" t="n">
        <v>0</v>
      </c>
      <c r="I10940" s="0" t="n">
        <v>0.01</v>
      </c>
      <c r="J10940" s="0" t="n">
        <v>0.09</v>
      </c>
      <c r="M10940" s="0" t="s">
        <v>36</v>
      </c>
      <c r="N10940" s="0" t="s">
        <v>35</v>
      </c>
      <c r="P10940" s="0" t="n">
        <f aca="false">IF(AND(OR(Dashboard!$B$5="All",D10940=Dashboard!$B$5),OR(Dashboard!$D$5="All",N10940=Dashboard!$D$5),OR(AND(C10940&lt;&gt;"",C10940&gt;=Dashboard!$F$5,C10940&lt;=Dashboard!$H$5),AND(C10940="",Dashboard!$F$5&lt;=1980,Dashboard!$H$5&gt;=2016))),1,0)</f>
        <v>1</v>
      </c>
      <c r="Q10940" s="0" t="n">
        <f aca="false">J10940*P10940+ROW()*0.00000001</f>
        <v>0.0901094</v>
      </c>
    </row>
    <row r="10941" customFormat="false" ht="15" hidden="false" customHeight="false" outlineLevel="0" collapsed="false">
      <c r="A10941" s="0" t="s">
        <v>7914</v>
      </c>
      <c r="B10941" s="0" t="s">
        <v>50</v>
      </c>
      <c r="C10941" s="0" t="n">
        <v>2004</v>
      </c>
      <c r="D10941" s="0" t="s">
        <v>48</v>
      </c>
      <c r="E10941" s="0" t="s">
        <v>2860</v>
      </c>
      <c r="F10941" s="0" t="n">
        <v>0</v>
      </c>
      <c r="G10941" s="0" t="n">
        <v>0</v>
      </c>
      <c r="H10941" s="0" t="n">
        <v>0.09</v>
      </c>
      <c r="I10941" s="0" t="n">
        <v>0</v>
      </c>
      <c r="J10941" s="0" t="n">
        <v>0.09</v>
      </c>
      <c r="N10941" s="0" t="s">
        <v>35</v>
      </c>
      <c r="P10941" s="0" t="n">
        <f aca="false">IF(AND(OR(Dashboard!$B$5="All",D10941=Dashboard!$B$5),OR(Dashboard!$D$5="All",N10941=Dashboard!$D$5),OR(AND(C10941&lt;&gt;"",C10941&gt;=Dashboard!$F$5,C10941&lt;=Dashboard!$H$5),AND(C10941="",Dashboard!$F$5&lt;=1980,Dashboard!$H$5&gt;=2016))),1,0)</f>
        <v>1</v>
      </c>
      <c r="Q10941" s="0" t="n">
        <f aca="false">J10941*P10941+ROW()*0.00000001</f>
        <v>0.09010941</v>
      </c>
    </row>
    <row r="10942" customFormat="false" ht="15" hidden="false" customHeight="false" outlineLevel="0" collapsed="false">
      <c r="A10942" s="0" t="s">
        <v>7915</v>
      </c>
      <c r="B10942" s="0" t="s">
        <v>50</v>
      </c>
      <c r="C10942" s="0" t="n">
        <v>2011</v>
      </c>
      <c r="D10942" s="0" t="s">
        <v>102</v>
      </c>
      <c r="E10942" s="0" t="s">
        <v>328</v>
      </c>
      <c r="F10942" s="0" t="n">
        <v>0</v>
      </c>
      <c r="G10942" s="0" t="n">
        <v>0</v>
      </c>
      <c r="H10942" s="0" t="n">
        <v>0.09</v>
      </c>
      <c r="I10942" s="0" t="n">
        <v>0</v>
      </c>
      <c r="J10942" s="0" t="n">
        <v>0.09</v>
      </c>
      <c r="N10942" s="0" t="s">
        <v>35</v>
      </c>
      <c r="P10942" s="0" t="n">
        <f aca="false">IF(AND(OR(Dashboard!$B$5="All",D10942=Dashboard!$B$5),OR(Dashboard!$D$5="All",N10942=Dashboard!$D$5),OR(AND(C10942&lt;&gt;"",C10942&gt;=Dashboard!$F$5,C10942&lt;=Dashboard!$H$5),AND(C10942="",Dashboard!$F$5&lt;=1980,Dashboard!$H$5&gt;=2016))),1,0)</f>
        <v>1</v>
      </c>
      <c r="Q10942" s="0" t="n">
        <f aca="false">J10942*P10942+ROW()*0.00000001</f>
        <v>0.09010942</v>
      </c>
    </row>
    <row r="10943" customFormat="false" ht="15" hidden="false" customHeight="false" outlineLevel="0" collapsed="false">
      <c r="A10943" s="0" t="s">
        <v>7916</v>
      </c>
      <c r="B10943" s="0" t="s">
        <v>76</v>
      </c>
      <c r="C10943" s="0" t="n">
        <v>2007</v>
      </c>
      <c r="D10943" s="0" t="s">
        <v>246</v>
      </c>
      <c r="E10943" s="0" t="s">
        <v>220</v>
      </c>
      <c r="F10943" s="0" t="n">
        <v>0.05</v>
      </c>
      <c r="G10943" s="0" t="n">
        <v>0.04</v>
      </c>
      <c r="H10943" s="0" t="n">
        <v>0</v>
      </c>
      <c r="I10943" s="0" t="n">
        <v>0.01</v>
      </c>
      <c r="J10943" s="0" t="n">
        <v>0.09</v>
      </c>
      <c r="N10943" s="0" t="s">
        <v>74</v>
      </c>
      <c r="P10943" s="0" t="n">
        <f aca="false">IF(AND(OR(Dashboard!$B$5="All",D10943=Dashboard!$B$5),OR(Dashboard!$D$5="All",N10943=Dashboard!$D$5),OR(AND(C10943&lt;&gt;"",C10943&gt;=Dashboard!$F$5,C10943&lt;=Dashboard!$H$5),AND(C10943="",Dashboard!$F$5&lt;=1980,Dashboard!$H$5&gt;=2016))),1,0)</f>
        <v>1</v>
      </c>
      <c r="Q10943" s="0" t="n">
        <f aca="false">J10943*P10943+ROW()*0.00000001</f>
        <v>0.09010943</v>
      </c>
    </row>
    <row r="10944" customFormat="false" ht="15" hidden="false" customHeight="false" outlineLevel="0" collapsed="false">
      <c r="A10944" s="0" t="s">
        <v>7917</v>
      </c>
      <c r="B10944" s="0" t="s">
        <v>117</v>
      </c>
      <c r="C10944" s="0" t="n">
        <v>2001</v>
      </c>
      <c r="D10944" s="0" t="s">
        <v>46</v>
      </c>
      <c r="E10944" s="0" t="s">
        <v>1607</v>
      </c>
      <c r="F10944" s="0" t="n">
        <v>0</v>
      </c>
      <c r="G10944" s="0" t="n">
        <v>0</v>
      </c>
      <c r="H10944" s="0" t="n">
        <v>0.09</v>
      </c>
      <c r="I10944" s="0" t="n">
        <v>0.01</v>
      </c>
      <c r="J10944" s="0" t="n">
        <v>0.09</v>
      </c>
      <c r="N10944" s="0" t="s">
        <v>74</v>
      </c>
      <c r="P10944" s="0" t="n">
        <f aca="false">IF(AND(OR(Dashboard!$B$5="All",D10944=Dashboard!$B$5),OR(Dashboard!$D$5="All",N10944=Dashboard!$D$5),OR(AND(C10944&lt;&gt;"",C10944&gt;=Dashboard!$F$5,C10944&lt;=Dashboard!$H$5),AND(C10944="",Dashboard!$F$5&lt;=1980,Dashboard!$H$5&gt;=2016))),1,0)</f>
        <v>1</v>
      </c>
      <c r="Q10944" s="0" t="n">
        <f aca="false">J10944*P10944+ROW()*0.00000001</f>
        <v>0.09010944</v>
      </c>
    </row>
    <row r="10945" customFormat="false" ht="15" hidden="false" customHeight="false" outlineLevel="0" collapsed="false">
      <c r="A10945" s="0" t="s">
        <v>5751</v>
      </c>
      <c r="B10945" s="0" t="s">
        <v>144</v>
      </c>
      <c r="C10945" s="0" t="n">
        <v>2004</v>
      </c>
      <c r="D10945" s="0" t="s">
        <v>52</v>
      </c>
      <c r="E10945" s="0" t="s">
        <v>160</v>
      </c>
      <c r="F10945" s="0" t="n">
        <v>0.07</v>
      </c>
      <c r="G10945" s="0" t="n">
        <v>0.02</v>
      </c>
      <c r="H10945" s="0" t="n">
        <v>0</v>
      </c>
      <c r="I10945" s="0" t="n">
        <v>0</v>
      </c>
      <c r="J10945" s="0" t="n">
        <v>0.09</v>
      </c>
      <c r="K10945" s="0" t="n">
        <v>58</v>
      </c>
      <c r="L10945" s="0" t="n">
        <v>8</v>
      </c>
      <c r="M10945" s="0" t="s">
        <v>103</v>
      </c>
      <c r="N10945" s="0" t="s">
        <v>66</v>
      </c>
      <c r="O10945" s="0" t="s">
        <v>53</v>
      </c>
      <c r="P10945" s="0" t="n">
        <f aca="false">IF(AND(OR(Dashboard!$B$5="All",D10945=Dashboard!$B$5),OR(Dashboard!$D$5="All",N10945=Dashboard!$D$5),OR(AND(C10945&lt;&gt;"",C10945&gt;=Dashboard!$F$5,C10945&lt;=Dashboard!$H$5),AND(C10945="",Dashboard!$F$5&lt;=1980,Dashboard!$H$5&gt;=2016))),1,0)</f>
        <v>1</v>
      </c>
      <c r="Q10945" s="0" t="n">
        <f aca="false">J10945*P10945+ROW()*0.00000001</f>
        <v>0.09010945</v>
      </c>
    </row>
    <row r="10946" customFormat="false" ht="15" hidden="false" customHeight="false" outlineLevel="0" collapsed="false">
      <c r="A10946" s="0" t="s">
        <v>4866</v>
      </c>
      <c r="B10946" s="0" t="s">
        <v>70</v>
      </c>
      <c r="C10946" s="0" t="n">
        <v>2007</v>
      </c>
      <c r="D10946" s="0" t="s">
        <v>34</v>
      </c>
      <c r="E10946" s="0" t="s">
        <v>142</v>
      </c>
      <c r="F10946" s="0" t="n">
        <v>0.08</v>
      </c>
      <c r="G10946" s="0" t="n">
        <v>0</v>
      </c>
      <c r="H10946" s="0" t="n">
        <v>0</v>
      </c>
      <c r="I10946" s="0" t="n">
        <v>0.01</v>
      </c>
      <c r="J10946" s="0" t="n">
        <v>0.09</v>
      </c>
      <c r="K10946" s="0" t="n">
        <v>67</v>
      </c>
      <c r="L10946" s="0" t="n">
        <v>3.8</v>
      </c>
      <c r="M10946" s="0" t="s">
        <v>36</v>
      </c>
      <c r="N10946" s="0" t="s">
        <v>74</v>
      </c>
      <c r="O10946" s="0" t="s">
        <v>67</v>
      </c>
      <c r="P10946" s="0" t="n">
        <f aca="false">IF(AND(OR(Dashboard!$B$5="All",D10946=Dashboard!$B$5),OR(Dashboard!$D$5="All",N10946=Dashboard!$D$5),OR(AND(C10946&lt;&gt;"",C10946&gt;=Dashboard!$F$5,C10946&lt;=Dashboard!$H$5),AND(C10946="",Dashboard!$F$5&lt;=1980,Dashboard!$H$5&gt;=2016))),1,0)</f>
        <v>1</v>
      </c>
      <c r="Q10946" s="0" t="n">
        <f aca="false">J10946*P10946+ROW()*0.00000001</f>
        <v>0.09010946</v>
      </c>
    </row>
    <row r="10947" customFormat="false" ht="15" hidden="false" customHeight="false" outlineLevel="0" collapsed="false">
      <c r="A10947" s="0" t="s">
        <v>7918</v>
      </c>
      <c r="B10947" s="0" t="s">
        <v>50</v>
      </c>
      <c r="C10947" s="0" t="n">
        <v>2007</v>
      </c>
      <c r="D10947" s="0" t="s">
        <v>46</v>
      </c>
      <c r="E10947" s="0" t="s">
        <v>328</v>
      </c>
      <c r="F10947" s="0" t="n">
        <v>0.09</v>
      </c>
      <c r="G10947" s="0" t="n">
        <v>0</v>
      </c>
      <c r="H10947" s="0" t="n">
        <v>0</v>
      </c>
      <c r="I10947" s="0" t="n">
        <v>0.01</v>
      </c>
      <c r="J10947" s="0" t="n">
        <v>0.09</v>
      </c>
      <c r="K10947" s="0" t="n">
        <v>46</v>
      </c>
      <c r="L10947" s="0" t="n">
        <v>7.6</v>
      </c>
      <c r="M10947" s="0" t="s">
        <v>125</v>
      </c>
      <c r="N10947" s="0" t="s">
        <v>35</v>
      </c>
      <c r="O10947" s="0" t="s">
        <v>177</v>
      </c>
      <c r="P10947" s="0" t="n">
        <f aca="false">IF(AND(OR(Dashboard!$B$5="All",D10947=Dashboard!$B$5),OR(Dashboard!$D$5="All",N10947=Dashboard!$D$5),OR(AND(C10947&lt;&gt;"",C10947&gt;=Dashboard!$F$5,C10947&lt;=Dashboard!$H$5),AND(C10947="",Dashboard!$F$5&lt;=1980,Dashboard!$H$5&gt;=2016))),1,0)</f>
        <v>1</v>
      </c>
      <c r="Q10947" s="0" t="n">
        <f aca="false">J10947*P10947+ROW()*0.00000001</f>
        <v>0.09010947</v>
      </c>
    </row>
    <row r="10948" customFormat="false" ht="15" hidden="false" customHeight="false" outlineLevel="0" collapsed="false">
      <c r="A10948" s="0" t="s">
        <v>3125</v>
      </c>
      <c r="B10948" s="0" t="s">
        <v>164</v>
      </c>
      <c r="C10948" s="0" t="n">
        <v>2012</v>
      </c>
      <c r="D10948" s="0" t="s">
        <v>34</v>
      </c>
      <c r="E10948" s="0" t="s">
        <v>72</v>
      </c>
      <c r="F10948" s="0" t="n">
        <v>0.08</v>
      </c>
      <c r="G10948" s="0" t="n">
        <v>0</v>
      </c>
      <c r="H10948" s="0" t="n">
        <v>0</v>
      </c>
      <c r="I10948" s="0" t="n">
        <v>0.01</v>
      </c>
      <c r="J10948" s="0" t="n">
        <v>0.09</v>
      </c>
      <c r="M10948" s="0" t="s">
        <v>36</v>
      </c>
      <c r="N10948" s="0" t="s">
        <v>74</v>
      </c>
      <c r="P10948" s="0" t="n">
        <f aca="false">IF(AND(OR(Dashboard!$B$5="All",D10948=Dashboard!$B$5),OR(Dashboard!$D$5="All",N10948=Dashboard!$D$5),OR(AND(C10948&lt;&gt;"",C10948&gt;=Dashboard!$F$5,C10948&lt;=Dashboard!$H$5),AND(C10948="",Dashboard!$F$5&lt;=1980,Dashboard!$H$5&gt;=2016))),1,0)</f>
        <v>1</v>
      </c>
      <c r="Q10948" s="0" t="n">
        <f aca="false">J10948*P10948+ROW()*0.00000001</f>
        <v>0.09010948</v>
      </c>
    </row>
    <row r="10949" customFormat="false" ht="15" hidden="false" customHeight="false" outlineLevel="0" collapsed="false">
      <c r="A10949" s="0" t="s">
        <v>7919</v>
      </c>
      <c r="B10949" s="0" t="s">
        <v>85</v>
      </c>
      <c r="C10949" s="0" t="n">
        <v>2002</v>
      </c>
      <c r="D10949" s="0" t="s">
        <v>16</v>
      </c>
      <c r="E10949" s="0" t="s">
        <v>160</v>
      </c>
      <c r="F10949" s="0" t="n">
        <v>0.07</v>
      </c>
      <c r="G10949" s="0" t="n">
        <v>0.02</v>
      </c>
      <c r="H10949" s="0" t="n">
        <v>0</v>
      </c>
      <c r="I10949" s="0" t="n">
        <v>0</v>
      </c>
      <c r="J10949" s="0" t="n">
        <v>0.09</v>
      </c>
      <c r="K10949" s="0" t="n">
        <v>51</v>
      </c>
      <c r="M10949" s="0" t="s">
        <v>36</v>
      </c>
      <c r="N10949" s="0" t="s">
        <v>35</v>
      </c>
      <c r="O10949" s="0" t="s">
        <v>53</v>
      </c>
      <c r="P10949" s="0" t="n">
        <f aca="false">IF(AND(OR(Dashboard!$B$5="All",D10949=Dashboard!$B$5),OR(Dashboard!$D$5="All",N10949=Dashboard!$D$5),OR(AND(C10949&lt;&gt;"",C10949&gt;=Dashboard!$F$5,C10949&lt;=Dashboard!$H$5),AND(C10949="",Dashboard!$F$5&lt;=1980,Dashboard!$H$5&gt;=2016))),1,0)</f>
        <v>1</v>
      </c>
      <c r="Q10949" s="0" t="n">
        <f aca="false">J10949*P10949+ROW()*0.00000001</f>
        <v>0.09010949</v>
      </c>
    </row>
    <row r="10950" customFormat="false" ht="15" hidden="false" customHeight="false" outlineLevel="0" collapsed="false">
      <c r="A10950" s="0" t="s">
        <v>7920</v>
      </c>
      <c r="B10950" s="0" t="s">
        <v>76</v>
      </c>
      <c r="C10950" s="0" t="n">
        <v>2003</v>
      </c>
      <c r="D10950" s="0" t="s">
        <v>102</v>
      </c>
      <c r="E10950" s="0" t="s">
        <v>220</v>
      </c>
      <c r="F10950" s="0" t="n">
        <v>0.05</v>
      </c>
      <c r="G10950" s="0" t="n">
        <v>0.04</v>
      </c>
      <c r="H10950" s="0" t="n">
        <v>0</v>
      </c>
      <c r="I10950" s="0" t="n">
        <v>0.01</v>
      </c>
      <c r="J10950" s="0" t="n">
        <v>0.09</v>
      </c>
      <c r="K10950" s="0" t="n">
        <v>59</v>
      </c>
      <c r="L10950" s="0" t="n">
        <v>8.6</v>
      </c>
      <c r="M10950" s="0" t="s">
        <v>73</v>
      </c>
      <c r="N10950" s="0" t="s">
        <v>74</v>
      </c>
      <c r="O10950" s="0" t="s">
        <v>53</v>
      </c>
      <c r="P10950" s="0" t="n">
        <f aca="false">IF(AND(OR(Dashboard!$B$5="All",D10950=Dashboard!$B$5),OR(Dashboard!$D$5="All",N10950=Dashboard!$D$5),OR(AND(C10950&lt;&gt;"",C10950&gt;=Dashboard!$F$5,C10950&lt;=Dashboard!$H$5),AND(C10950="",Dashboard!$F$5&lt;=1980,Dashboard!$H$5&gt;=2016))),1,0)</f>
        <v>1</v>
      </c>
      <c r="Q10950" s="0" t="n">
        <f aca="false">J10950*P10950+ROW()*0.00000001</f>
        <v>0.0901095</v>
      </c>
    </row>
    <row r="10951" customFormat="false" ht="15" hidden="false" customHeight="false" outlineLevel="0" collapsed="false">
      <c r="A10951" s="0" t="s">
        <v>7921</v>
      </c>
      <c r="B10951" s="0" t="s">
        <v>76</v>
      </c>
      <c r="C10951" s="0" t="n">
        <v>2006</v>
      </c>
      <c r="D10951" s="0" t="s">
        <v>34</v>
      </c>
      <c r="E10951" s="0" t="s">
        <v>418</v>
      </c>
      <c r="F10951" s="0" t="n">
        <v>0.05</v>
      </c>
      <c r="G10951" s="0" t="n">
        <v>0.04</v>
      </c>
      <c r="H10951" s="0" t="n">
        <v>0</v>
      </c>
      <c r="I10951" s="0" t="n">
        <v>0.01</v>
      </c>
      <c r="J10951" s="0" t="n">
        <v>0.09</v>
      </c>
      <c r="L10951" s="0" t="n">
        <v>7.8</v>
      </c>
      <c r="M10951" s="0" t="s">
        <v>36</v>
      </c>
      <c r="N10951" s="0" t="s">
        <v>74</v>
      </c>
      <c r="P10951" s="0" t="n">
        <f aca="false">IF(AND(OR(Dashboard!$B$5="All",D10951=Dashboard!$B$5),OR(Dashboard!$D$5="All",N10951=Dashboard!$D$5),OR(AND(C10951&lt;&gt;"",C10951&gt;=Dashboard!$F$5,C10951&lt;=Dashboard!$H$5),AND(C10951="",Dashboard!$F$5&lt;=1980,Dashboard!$H$5&gt;=2016))),1,0)</f>
        <v>1</v>
      </c>
      <c r="Q10951" s="0" t="n">
        <f aca="false">J10951*P10951+ROW()*0.00000001</f>
        <v>0.09010951</v>
      </c>
    </row>
    <row r="10952" customFormat="false" ht="15" hidden="false" customHeight="false" outlineLevel="0" collapsed="false">
      <c r="A10952" s="0" t="s">
        <v>7922</v>
      </c>
      <c r="B10952" s="0" t="s">
        <v>50</v>
      </c>
      <c r="C10952" s="0" t="n">
        <v>2010</v>
      </c>
      <c r="D10952" s="0" t="s">
        <v>71</v>
      </c>
      <c r="E10952" s="0" t="s">
        <v>1485</v>
      </c>
      <c r="F10952" s="0" t="n">
        <v>0.09</v>
      </c>
      <c r="G10952" s="0" t="n">
        <v>0</v>
      </c>
      <c r="H10952" s="0" t="n">
        <v>0</v>
      </c>
      <c r="I10952" s="0" t="n">
        <v>0.01</v>
      </c>
      <c r="J10952" s="0" t="n">
        <v>0.09</v>
      </c>
      <c r="N10952" s="0" t="s">
        <v>35</v>
      </c>
      <c r="P10952" s="0" t="n">
        <f aca="false">IF(AND(OR(Dashboard!$B$5="All",D10952=Dashboard!$B$5),OR(Dashboard!$D$5="All",N10952=Dashboard!$D$5),OR(AND(C10952&lt;&gt;"",C10952&gt;=Dashboard!$F$5,C10952&lt;=Dashboard!$H$5),AND(C10952="",Dashboard!$F$5&lt;=1980,Dashboard!$H$5&gt;=2016))),1,0)</f>
        <v>1</v>
      </c>
      <c r="Q10952" s="0" t="n">
        <f aca="false">J10952*P10952+ROW()*0.00000001</f>
        <v>0.09010952</v>
      </c>
    </row>
    <row r="10953" customFormat="false" ht="15" hidden="false" customHeight="false" outlineLevel="0" collapsed="false">
      <c r="A10953" s="0" t="s">
        <v>7923</v>
      </c>
      <c r="B10953" s="0" t="s">
        <v>164</v>
      </c>
      <c r="C10953" s="0" t="n">
        <v>2007</v>
      </c>
      <c r="D10953" s="0" t="s">
        <v>52</v>
      </c>
      <c r="E10953" s="0" t="s">
        <v>160</v>
      </c>
      <c r="F10953" s="0" t="n">
        <v>0.08</v>
      </c>
      <c r="G10953" s="0" t="n">
        <v>0</v>
      </c>
      <c r="H10953" s="0" t="n">
        <v>0</v>
      </c>
      <c r="I10953" s="0" t="n">
        <v>0.01</v>
      </c>
      <c r="J10953" s="0" t="n">
        <v>0.09</v>
      </c>
      <c r="K10953" s="0" t="n">
        <v>64</v>
      </c>
      <c r="L10953" s="0" t="n">
        <v>6</v>
      </c>
      <c r="M10953" s="0" t="s">
        <v>36</v>
      </c>
      <c r="N10953" s="0" t="s">
        <v>74</v>
      </c>
      <c r="O10953" s="0" t="s">
        <v>67</v>
      </c>
      <c r="P10953" s="0" t="n">
        <f aca="false">IF(AND(OR(Dashboard!$B$5="All",D10953=Dashboard!$B$5),OR(Dashboard!$D$5="All",N10953=Dashboard!$D$5),OR(AND(C10953&lt;&gt;"",C10953&gt;=Dashboard!$F$5,C10953&lt;=Dashboard!$H$5),AND(C10953="",Dashboard!$F$5&lt;=1980,Dashboard!$H$5&gt;=2016))),1,0)</f>
        <v>1</v>
      </c>
      <c r="Q10953" s="0" t="n">
        <f aca="false">J10953*P10953+ROW()*0.00000001</f>
        <v>0.09010953</v>
      </c>
    </row>
    <row r="10954" customFormat="false" ht="15" hidden="false" customHeight="false" outlineLevel="0" collapsed="false">
      <c r="A10954" s="0" t="s">
        <v>1244</v>
      </c>
      <c r="B10954" s="0" t="s">
        <v>85</v>
      </c>
      <c r="C10954" s="0" t="n">
        <v>2002</v>
      </c>
      <c r="D10954" s="0" t="s">
        <v>34</v>
      </c>
      <c r="E10954" s="0" t="s">
        <v>91</v>
      </c>
      <c r="F10954" s="0" t="n">
        <v>0.07</v>
      </c>
      <c r="G10954" s="0" t="n">
        <v>0.02</v>
      </c>
      <c r="H10954" s="0" t="n">
        <v>0</v>
      </c>
      <c r="I10954" s="0" t="n">
        <v>0</v>
      </c>
      <c r="J10954" s="0" t="n">
        <v>0.09</v>
      </c>
      <c r="N10954" s="0" t="s">
        <v>35</v>
      </c>
      <c r="P10954" s="0" t="n">
        <f aca="false">IF(AND(OR(Dashboard!$B$5="All",D10954=Dashboard!$B$5),OR(Dashboard!$D$5="All",N10954=Dashboard!$D$5),OR(AND(C10954&lt;&gt;"",C10954&gt;=Dashboard!$F$5,C10954&lt;=Dashboard!$H$5),AND(C10954="",Dashboard!$F$5&lt;=1980,Dashboard!$H$5&gt;=2016))),1,0)</f>
        <v>1</v>
      </c>
      <c r="Q10954" s="0" t="n">
        <f aca="false">J10954*P10954+ROW()*0.00000001</f>
        <v>0.09010954</v>
      </c>
    </row>
    <row r="10955" customFormat="false" ht="15" hidden="false" customHeight="false" outlineLevel="0" collapsed="false">
      <c r="A10955" s="0" t="s">
        <v>3708</v>
      </c>
      <c r="B10955" s="0" t="s">
        <v>186</v>
      </c>
      <c r="C10955" s="0" t="n">
        <v>2003</v>
      </c>
      <c r="D10955" s="0" t="s">
        <v>16</v>
      </c>
      <c r="E10955" s="0" t="s">
        <v>328</v>
      </c>
      <c r="F10955" s="0" t="n">
        <v>0.07</v>
      </c>
      <c r="G10955" s="0" t="n">
        <v>0.02</v>
      </c>
      <c r="H10955" s="0" t="n">
        <v>0</v>
      </c>
      <c r="I10955" s="0" t="n">
        <v>0</v>
      </c>
      <c r="J10955" s="0" t="n">
        <v>0.09</v>
      </c>
      <c r="K10955" s="0" t="n">
        <v>77</v>
      </c>
      <c r="L10955" s="0" t="n">
        <v>7.6</v>
      </c>
      <c r="M10955" s="0" t="s">
        <v>103</v>
      </c>
      <c r="N10955" s="0" t="s">
        <v>35</v>
      </c>
      <c r="O10955" s="0" t="s">
        <v>37</v>
      </c>
      <c r="P10955" s="0" t="n">
        <f aca="false">IF(AND(OR(Dashboard!$B$5="All",D10955=Dashboard!$B$5),OR(Dashboard!$D$5="All",N10955=Dashboard!$D$5),OR(AND(C10955&lt;&gt;"",C10955&gt;=Dashboard!$F$5,C10955&lt;=Dashboard!$H$5),AND(C10955="",Dashboard!$F$5&lt;=1980,Dashboard!$H$5&gt;=2016))),1,0)</f>
        <v>1</v>
      </c>
      <c r="Q10955" s="0" t="n">
        <f aca="false">J10955*P10955+ROW()*0.00000001</f>
        <v>0.09010955</v>
      </c>
    </row>
    <row r="10956" customFormat="false" ht="15" hidden="false" customHeight="false" outlineLevel="0" collapsed="false">
      <c r="A10956" s="0" t="s">
        <v>5255</v>
      </c>
      <c r="B10956" s="0" t="s">
        <v>76</v>
      </c>
      <c r="C10956" s="0" t="n">
        <v>2010</v>
      </c>
      <c r="D10956" s="0" t="s">
        <v>34</v>
      </c>
      <c r="E10956" s="0" t="s">
        <v>220</v>
      </c>
      <c r="F10956" s="0" t="n">
        <v>0</v>
      </c>
      <c r="G10956" s="0" t="n">
        <v>0</v>
      </c>
      <c r="H10956" s="0" t="n">
        <v>0.09</v>
      </c>
      <c r="I10956" s="0" t="n">
        <v>0</v>
      </c>
      <c r="J10956" s="0" t="n">
        <v>0.09</v>
      </c>
      <c r="N10956" s="0" t="s">
        <v>74</v>
      </c>
      <c r="P10956" s="0" t="n">
        <f aca="false">IF(AND(OR(Dashboard!$B$5="All",D10956=Dashboard!$B$5),OR(Dashboard!$D$5="All",N10956=Dashboard!$D$5),OR(AND(C10956&lt;&gt;"",C10956&gt;=Dashboard!$F$5,C10956&lt;=Dashboard!$H$5),AND(C10956="",Dashboard!$F$5&lt;=1980,Dashboard!$H$5&gt;=2016))),1,0)</f>
        <v>1</v>
      </c>
      <c r="Q10956" s="0" t="n">
        <f aca="false">J10956*P10956+ROW()*0.00000001</f>
        <v>0.09010956</v>
      </c>
    </row>
    <row r="10957" customFormat="false" ht="15" hidden="false" customHeight="false" outlineLevel="0" collapsed="false">
      <c r="A10957" s="0" t="s">
        <v>7924</v>
      </c>
      <c r="B10957" s="0" t="s">
        <v>117</v>
      </c>
      <c r="C10957" s="0" t="n">
        <v>2000</v>
      </c>
      <c r="D10957" s="0" t="s">
        <v>16</v>
      </c>
      <c r="E10957" s="0" t="s">
        <v>124</v>
      </c>
      <c r="F10957" s="0" t="n">
        <v>0.05</v>
      </c>
      <c r="G10957" s="0" t="n">
        <v>0.03</v>
      </c>
      <c r="H10957" s="0" t="n">
        <v>0</v>
      </c>
      <c r="I10957" s="0" t="n">
        <v>0.01</v>
      </c>
      <c r="J10957" s="0" t="n">
        <v>0.09</v>
      </c>
      <c r="N10957" s="0" t="s">
        <v>74</v>
      </c>
      <c r="P10957" s="0" t="n">
        <f aca="false">IF(AND(OR(Dashboard!$B$5="All",D10957=Dashboard!$B$5),OR(Dashboard!$D$5="All",N10957=Dashboard!$D$5),OR(AND(C10957&lt;&gt;"",C10957&gt;=Dashboard!$F$5,C10957&lt;=Dashboard!$H$5),AND(C10957="",Dashboard!$F$5&lt;=1980,Dashboard!$H$5&gt;=2016))),1,0)</f>
        <v>1</v>
      </c>
      <c r="Q10957" s="0" t="n">
        <f aca="false">J10957*P10957+ROW()*0.00000001</f>
        <v>0.09010957</v>
      </c>
    </row>
    <row r="10958" customFormat="false" ht="15" hidden="false" customHeight="false" outlineLevel="0" collapsed="false">
      <c r="A10958" s="0" t="s">
        <v>7925</v>
      </c>
      <c r="B10958" s="0" t="s">
        <v>144</v>
      </c>
      <c r="C10958" s="0" t="n">
        <v>2004</v>
      </c>
      <c r="D10958" s="0" t="s">
        <v>34</v>
      </c>
      <c r="E10958" s="0" t="s">
        <v>7926</v>
      </c>
      <c r="F10958" s="0" t="n">
        <v>0.07</v>
      </c>
      <c r="G10958" s="0" t="n">
        <v>0.02</v>
      </c>
      <c r="H10958" s="0" t="n">
        <v>0</v>
      </c>
      <c r="I10958" s="0" t="n">
        <v>0</v>
      </c>
      <c r="J10958" s="0" t="n">
        <v>0.09</v>
      </c>
      <c r="N10958" s="0" t="s">
        <v>66</v>
      </c>
      <c r="P10958" s="0" t="n">
        <f aca="false">IF(AND(OR(Dashboard!$B$5="All",D10958=Dashboard!$B$5),OR(Dashboard!$D$5="All",N10958=Dashboard!$D$5),OR(AND(C10958&lt;&gt;"",C10958&gt;=Dashboard!$F$5,C10958&lt;=Dashboard!$H$5),AND(C10958="",Dashboard!$F$5&lt;=1980,Dashboard!$H$5&gt;=2016))),1,0)</f>
        <v>1</v>
      </c>
      <c r="Q10958" s="0" t="n">
        <f aca="false">J10958*P10958+ROW()*0.00000001</f>
        <v>0.09010958</v>
      </c>
    </row>
    <row r="10959" customFormat="false" ht="15" hidden="false" customHeight="false" outlineLevel="0" collapsed="false">
      <c r="A10959" s="0" t="s">
        <v>6091</v>
      </c>
      <c r="B10959" s="0" t="s">
        <v>50</v>
      </c>
      <c r="C10959" s="0" t="n">
        <v>2005</v>
      </c>
      <c r="D10959" s="0" t="s">
        <v>16</v>
      </c>
      <c r="E10959" s="0" t="s">
        <v>418</v>
      </c>
      <c r="F10959" s="0" t="n">
        <v>0.09</v>
      </c>
      <c r="G10959" s="0" t="n">
        <v>0</v>
      </c>
      <c r="H10959" s="0" t="n">
        <v>0</v>
      </c>
      <c r="I10959" s="0" t="n">
        <v>0.01</v>
      </c>
      <c r="J10959" s="0" t="n">
        <v>0.09</v>
      </c>
      <c r="K10959" s="0" t="n">
        <v>66</v>
      </c>
      <c r="M10959" s="0" t="s">
        <v>36</v>
      </c>
      <c r="N10959" s="0" t="s">
        <v>35</v>
      </c>
      <c r="O10959" s="0" t="s">
        <v>67</v>
      </c>
      <c r="P10959" s="0" t="n">
        <f aca="false">IF(AND(OR(Dashboard!$B$5="All",D10959=Dashboard!$B$5),OR(Dashboard!$D$5="All",N10959=Dashboard!$D$5),OR(AND(C10959&lt;&gt;"",C10959&gt;=Dashboard!$F$5,C10959&lt;=Dashboard!$H$5),AND(C10959="",Dashboard!$F$5&lt;=1980,Dashboard!$H$5&gt;=2016))),1,0)</f>
        <v>1</v>
      </c>
      <c r="Q10959" s="0" t="n">
        <f aca="false">J10959*P10959+ROW()*0.00000001</f>
        <v>0.09010959</v>
      </c>
    </row>
    <row r="10960" customFormat="false" ht="15" hidden="false" customHeight="false" outlineLevel="0" collapsed="false">
      <c r="A10960" s="0" t="s">
        <v>7927</v>
      </c>
      <c r="B10960" s="0" t="s">
        <v>851</v>
      </c>
      <c r="C10960" s="0" t="n">
        <v>2015</v>
      </c>
      <c r="D10960" s="0" t="s">
        <v>114</v>
      </c>
      <c r="E10960" s="0" t="s">
        <v>2792</v>
      </c>
      <c r="F10960" s="0" t="n">
        <v>0</v>
      </c>
      <c r="G10960" s="0" t="n">
        <v>0.03</v>
      </c>
      <c r="H10960" s="0" t="n">
        <v>0.05</v>
      </c>
      <c r="I10960" s="0" t="n">
        <v>0.01</v>
      </c>
      <c r="J10960" s="0" t="n">
        <v>0.09</v>
      </c>
      <c r="K10960" s="0" t="n">
        <v>86</v>
      </c>
      <c r="L10960" s="0" t="n">
        <v>9.3</v>
      </c>
      <c r="M10960" s="0" t="s">
        <v>73</v>
      </c>
      <c r="N10960" s="0" t="s">
        <v>74</v>
      </c>
      <c r="O10960" s="0" t="s">
        <v>42</v>
      </c>
      <c r="P10960" s="0" t="n">
        <f aca="false">IF(AND(OR(Dashboard!$B$5="All",D10960=Dashboard!$B$5),OR(Dashboard!$D$5="All",N10960=Dashboard!$D$5),OR(AND(C10960&lt;&gt;"",C10960&gt;=Dashboard!$F$5,C10960&lt;=Dashboard!$H$5),AND(C10960="",Dashboard!$F$5&lt;=1980,Dashboard!$H$5&gt;=2016))),1,0)</f>
        <v>1</v>
      </c>
      <c r="Q10960" s="0" t="n">
        <f aca="false">J10960*P10960+ROW()*0.00000001</f>
        <v>0.0901096</v>
      </c>
    </row>
    <row r="10961" customFormat="false" ht="15" hidden="false" customHeight="false" outlineLevel="0" collapsed="false">
      <c r="A10961" s="0" t="s">
        <v>632</v>
      </c>
      <c r="B10961" s="0" t="s">
        <v>152</v>
      </c>
      <c r="C10961" s="0" t="n">
        <v>2010</v>
      </c>
      <c r="D10961" s="0" t="s">
        <v>71</v>
      </c>
      <c r="E10961" s="0" t="s">
        <v>72</v>
      </c>
      <c r="F10961" s="0" t="n">
        <v>0</v>
      </c>
      <c r="G10961" s="0" t="n">
        <v>0.08</v>
      </c>
      <c r="H10961" s="0" t="n">
        <v>0</v>
      </c>
      <c r="I10961" s="0" t="n">
        <v>0.01</v>
      </c>
      <c r="J10961" s="0" t="n">
        <v>0.09</v>
      </c>
      <c r="N10961" s="0" t="s">
        <v>152</v>
      </c>
      <c r="P10961" s="0" t="n">
        <f aca="false">IF(AND(OR(Dashboard!$B$5="All",D10961=Dashboard!$B$5),OR(Dashboard!$D$5="All",N10961=Dashboard!$D$5),OR(AND(C10961&lt;&gt;"",C10961&gt;=Dashboard!$F$5,C10961&lt;=Dashboard!$H$5),AND(C10961="",Dashboard!$F$5&lt;=1980,Dashboard!$H$5&gt;=2016))),1,0)</f>
        <v>1</v>
      </c>
      <c r="Q10961" s="0" t="n">
        <f aca="false">J10961*P10961+ROW()*0.00000001</f>
        <v>0.09010961</v>
      </c>
    </row>
    <row r="10962" customFormat="false" ht="15" hidden="false" customHeight="false" outlineLevel="0" collapsed="false">
      <c r="A10962" s="0" t="s">
        <v>1761</v>
      </c>
      <c r="B10962" s="0" t="s">
        <v>70</v>
      </c>
      <c r="C10962" s="0" t="n">
        <v>2011</v>
      </c>
      <c r="D10962" s="0" t="s">
        <v>52</v>
      </c>
      <c r="E10962" s="0" t="s">
        <v>124</v>
      </c>
      <c r="F10962" s="0" t="n">
        <v>0.05</v>
      </c>
      <c r="G10962" s="0" t="n">
        <v>0.03</v>
      </c>
      <c r="H10962" s="0" t="n">
        <v>0</v>
      </c>
      <c r="I10962" s="0" t="n">
        <v>0.01</v>
      </c>
      <c r="J10962" s="0" t="n">
        <v>0.09</v>
      </c>
      <c r="M10962" s="0" t="s">
        <v>125</v>
      </c>
      <c r="N10962" s="0" t="s">
        <v>74</v>
      </c>
      <c r="P10962" s="0" t="n">
        <f aca="false">IF(AND(OR(Dashboard!$B$5="All",D10962=Dashboard!$B$5),OR(Dashboard!$D$5="All",N10962=Dashboard!$D$5),OR(AND(C10962&lt;&gt;"",C10962&gt;=Dashboard!$F$5,C10962&lt;=Dashboard!$H$5),AND(C10962="",Dashboard!$F$5&lt;=1980,Dashboard!$H$5&gt;=2016))),1,0)</f>
        <v>1</v>
      </c>
      <c r="Q10962" s="0" t="n">
        <f aca="false">J10962*P10962+ROW()*0.00000001</f>
        <v>0.09010962</v>
      </c>
    </row>
    <row r="10963" customFormat="false" ht="15" hidden="false" customHeight="false" outlineLevel="0" collapsed="false">
      <c r="A10963" s="0" t="s">
        <v>7928</v>
      </c>
      <c r="B10963" s="0" t="s">
        <v>70</v>
      </c>
      <c r="C10963" s="0" t="n">
        <v>2012</v>
      </c>
      <c r="D10963" s="0" t="s">
        <v>56</v>
      </c>
      <c r="E10963" s="0" t="s">
        <v>211</v>
      </c>
      <c r="F10963" s="0" t="n">
        <v>0</v>
      </c>
      <c r="G10963" s="0" t="n">
        <v>0</v>
      </c>
      <c r="H10963" s="0" t="n">
        <v>0.09</v>
      </c>
      <c r="I10963" s="0" t="n">
        <v>0</v>
      </c>
      <c r="J10963" s="0" t="n">
        <v>0.09</v>
      </c>
      <c r="N10963" s="0" t="s">
        <v>74</v>
      </c>
      <c r="P10963" s="0" t="n">
        <f aca="false">IF(AND(OR(Dashboard!$B$5="All",D10963=Dashboard!$B$5),OR(Dashboard!$D$5="All",N10963=Dashboard!$D$5),OR(AND(C10963&lt;&gt;"",C10963&gt;=Dashboard!$F$5,C10963&lt;=Dashboard!$H$5),AND(C10963="",Dashboard!$F$5&lt;=1980,Dashboard!$H$5&gt;=2016))),1,0)</f>
        <v>1</v>
      </c>
      <c r="Q10963" s="0" t="n">
        <f aca="false">J10963*P10963+ROW()*0.00000001</f>
        <v>0.09010963</v>
      </c>
    </row>
    <row r="10964" customFormat="false" ht="15" hidden="false" customHeight="false" outlineLevel="0" collapsed="false">
      <c r="A10964" s="0" t="s">
        <v>7929</v>
      </c>
      <c r="B10964" s="0" t="s">
        <v>152</v>
      </c>
      <c r="C10964" s="0" t="n">
        <v>2016</v>
      </c>
      <c r="D10964" s="0" t="s">
        <v>58</v>
      </c>
      <c r="E10964" s="0" t="s">
        <v>154</v>
      </c>
      <c r="F10964" s="0" t="n">
        <v>0</v>
      </c>
      <c r="G10964" s="0" t="n">
        <v>0.09</v>
      </c>
      <c r="H10964" s="0" t="n">
        <v>0</v>
      </c>
      <c r="I10964" s="0" t="n">
        <v>0.01</v>
      </c>
      <c r="J10964" s="0" t="n">
        <v>0.09</v>
      </c>
      <c r="K10964" s="0" t="n">
        <v>81</v>
      </c>
      <c r="L10964" s="0" t="n">
        <v>4.3</v>
      </c>
      <c r="M10964" s="0" t="s">
        <v>36</v>
      </c>
      <c r="N10964" s="0" t="s">
        <v>152</v>
      </c>
      <c r="O10964" s="0" t="s">
        <v>42</v>
      </c>
      <c r="P10964" s="0" t="n">
        <f aca="false">IF(AND(OR(Dashboard!$B$5="All",D10964=Dashboard!$B$5),OR(Dashboard!$D$5="All",N10964=Dashboard!$D$5),OR(AND(C10964&lt;&gt;"",C10964&gt;=Dashboard!$F$5,C10964&lt;=Dashboard!$H$5),AND(C10964="",Dashboard!$F$5&lt;=1980,Dashboard!$H$5&gt;=2016))),1,0)</f>
        <v>1</v>
      </c>
      <c r="Q10964" s="0" t="n">
        <f aca="false">J10964*P10964+ROW()*0.00000001</f>
        <v>0.09010964</v>
      </c>
    </row>
    <row r="10965" customFormat="false" ht="15" hidden="false" customHeight="false" outlineLevel="0" collapsed="false">
      <c r="A10965" s="0" t="s">
        <v>7930</v>
      </c>
      <c r="B10965" s="0" t="s">
        <v>117</v>
      </c>
      <c r="C10965" s="0" t="n">
        <v>1996</v>
      </c>
      <c r="D10965" s="0" t="s">
        <v>246</v>
      </c>
      <c r="E10965" s="0" t="s">
        <v>7284</v>
      </c>
      <c r="F10965" s="0" t="n">
        <v>0.05</v>
      </c>
      <c r="G10965" s="0" t="n">
        <v>0.03</v>
      </c>
      <c r="H10965" s="0" t="n">
        <v>0</v>
      </c>
      <c r="I10965" s="0" t="n">
        <v>0.01</v>
      </c>
      <c r="J10965" s="0" t="n">
        <v>0.09</v>
      </c>
      <c r="N10965" s="0" t="s">
        <v>74</v>
      </c>
      <c r="P10965" s="0" t="n">
        <f aca="false">IF(AND(OR(Dashboard!$B$5="All",D10965=Dashboard!$B$5),OR(Dashboard!$D$5="All",N10965=Dashboard!$D$5),OR(AND(C10965&lt;&gt;"",C10965&gt;=Dashboard!$F$5,C10965&lt;=Dashboard!$H$5),AND(C10965="",Dashboard!$F$5&lt;=1980,Dashboard!$H$5&gt;=2016))),1,0)</f>
        <v>1</v>
      </c>
      <c r="Q10965" s="0" t="n">
        <f aca="false">J10965*P10965+ROW()*0.00000001</f>
        <v>0.09010965</v>
      </c>
    </row>
    <row r="10966" customFormat="false" ht="15" hidden="false" customHeight="false" outlineLevel="0" collapsed="false">
      <c r="A10966" s="0" t="s">
        <v>7931</v>
      </c>
      <c r="B10966" s="0" t="s">
        <v>76</v>
      </c>
      <c r="C10966" s="0" t="n">
        <v>2003</v>
      </c>
      <c r="D10966" s="0" t="s">
        <v>46</v>
      </c>
      <c r="E10966" s="0" t="s">
        <v>89</v>
      </c>
      <c r="F10966" s="0" t="n">
        <v>0.05</v>
      </c>
      <c r="G10966" s="0" t="n">
        <v>0.04</v>
      </c>
      <c r="H10966" s="0" t="n">
        <v>0</v>
      </c>
      <c r="I10966" s="0" t="n">
        <v>0.01</v>
      </c>
      <c r="J10966" s="0" t="n">
        <v>0.09</v>
      </c>
      <c r="K10966" s="0" t="n">
        <v>73</v>
      </c>
      <c r="L10966" s="0" t="n">
        <v>8.3</v>
      </c>
      <c r="M10966" s="0" t="s">
        <v>103</v>
      </c>
      <c r="N10966" s="0" t="s">
        <v>74</v>
      </c>
      <c r="O10966" s="0" t="s">
        <v>37</v>
      </c>
      <c r="P10966" s="0" t="n">
        <f aca="false">IF(AND(OR(Dashboard!$B$5="All",D10966=Dashboard!$B$5),OR(Dashboard!$D$5="All",N10966=Dashboard!$D$5),OR(AND(C10966&lt;&gt;"",C10966&gt;=Dashboard!$F$5,C10966&lt;=Dashboard!$H$5),AND(C10966="",Dashboard!$F$5&lt;=1980,Dashboard!$H$5&gt;=2016))),1,0)</f>
        <v>1</v>
      </c>
      <c r="Q10966" s="0" t="n">
        <f aca="false">J10966*P10966+ROW()*0.00000001</f>
        <v>0.09010966</v>
      </c>
    </row>
    <row r="10967" customFormat="false" ht="15" hidden="false" customHeight="false" outlineLevel="0" collapsed="false">
      <c r="A10967" s="0" t="s">
        <v>7932</v>
      </c>
      <c r="B10967" s="0" t="s">
        <v>851</v>
      </c>
      <c r="C10967" s="0" t="n">
        <v>2011</v>
      </c>
      <c r="D10967" s="0" t="s">
        <v>71</v>
      </c>
      <c r="E10967" s="0" t="s">
        <v>157</v>
      </c>
      <c r="F10967" s="0" t="n">
        <v>0.04</v>
      </c>
      <c r="G10967" s="0" t="n">
        <v>0.04</v>
      </c>
      <c r="H10967" s="0" t="n">
        <v>0</v>
      </c>
      <c r="I10967" s="0" t="n">
        <v>0.02</v>
      </c>
      <c r="J10967" s="0" t="n">
        <v>0.09</v>
      </c>
      <c r="K10967" s="0" t="n">
        <v>57</v>
      </c>
      <c r="L10967" s="0" t="n">
        <v>6.6</v>
      </c>
      <c r="M10967" s="0" t="s">
        <v>73</v>
      </c>
      <c r="N10967" s="0" t="s">
        <v>74</v>
      </c>
      <c r="O10967" s="0" t="s">
        <v>53</v>
      </c>
      <c r="P10967" s="0" t="n">
        <f aca="false">IF(AND(OR(Dashboard!$B$5="All",D10967=Dashboard!$B$5),OR(Dashboard!$D$5="All",N10967=Dashboard!$D$5),OR(AND(C10967&lt;&gt;"",C10967&gt;=Dashboard!$F$5,C10967&lt;=Dashboard!$H$5),AND(C10967="",Dashboard!$F$5&lt;=1980,Dashboard!$H$5&gt;=2016))),1,0)</f>
        <v>1</v>
      </c>
      <c r="Q10967" s="0" t="n">
        <f aca="false">J10967*P10967+ROW()*0.00000001</f>
        <v>0.09010967</v>
      </c>
    </row>
    <row r="10968" customFormat="false" ht="15" hidden="false" customHeight="false" outlineLevel="0" collapsed="false">
      <c r="A10968" s="0" t="s">
        <v>7933</v>
      </c>
      <c r="B10968" s="0" t="s">
        <v>85</v>
      </c>
      <c r="C10968" s="0" t="n">
        <v>2002</v>
      </c>
      <c r="D10968" s="0" t="s">
        <v>48</v>
      </c>
      <c r="E10968" s="0" t="s">
        <v>293</v>
      </c>
      <c r="F10968" s="0" t="n">
        <v>0.07</v>
      </c>
      <c r="G10968" s="0" t="n">
        <v>0.02</v>
      </c>
      <c r="H10968" s="0" t="n">
        <v>0</v>
      </c>
      <c r="I10968" s="0" t="n">
        <v>0</v>
      </c>
      <c r="J10968" s="0" t="n">
        <v>0.09</v>
      </c>
      <c r="K10968" s="0" t="n">
        <v>75</v>
      </c>
      <c r="M10968" s="0" t="s">
        <v>36</v>
      </c>
      <c r="N10968" s="0" t="s">
        <v>35</v>
      </c>
      <c r="O10968" s="0" t="s">
        <v>37</v>
      </c>
      <c r="P10968" s="0" t="n">
        <f aca="false">IF(AND(OR(Dashboard!$B$5="All",D10968=Dashboard!$B$5),OR(Dashboard!$D$5="All",N10968=Dashboard!$D$5),OR(AND(C10968&lt;&gt;"",C10968&gt;=Dashboard!$F$5,C10968&lt;=Dashboard!$H$5),AND(C10968="",Dashboard!$F$5&lt;=1980,Dashboard!$H$5&gt;=2016))),1,0)</f>
        <v>1</v>
      </c>
      <c r="Q10968" s="0" t="n">
        <f aca="false">J10968*P10968+ROW()*0.00000001</f>
        <v>0.09010968</v>
      </c>
    </row>
    <row r="10969" customFormat="false" ht="15" hidden="false" customHeight="false" outlineLevel="0" collapsed="false">
      <c r="A10969" s="0" t="s">
        <v>7934</v>
      </c>
      <c r="B10969" s="0" t="s">
        <v>164</v>
      </c>
      <c r="C10969" s="0" t="n">
        <v>2006</v>
      </c>
      <c r="D10969" s="0" t="s">
        <v>71</v>
      </c>
      <c r="E10969" s="0" t="s">
        <v>124</v>
      </c>
      <c r="F10969" s="0" t="n">
        <v>0.08</v>
      </c>
      <c r="G10969" s="0" t="n">
        <v>0.01</v>
      </c>
      <c r="H10969" s="0" t="n">
        <v>0</v>
      </c>
      <c r="I10969" s="0" t="n">
        <v>0.01</v>
      </c>
      <c r="J10969" s="0" t="n">
        <v>0.09</v>
      </c>
      <c r="M10969" s="0" t="s">
        <v>36</v>
      </c>
      <c r="N10969" s="0" t="s">
        <v>74</v>
      </c>
      <c r="P10969" s="0" t="n">
        <f aca="false">IF(AND(OR(Dashboard!$B$5="All",D10969=Dashboard!$B$5),OR(Dashboard!$D$5="All",N10969=Dashboard!$D$5),OR(AND(C10969&lt;&gt;"",C10969&gt;=Dashboard!$F$5,C10969&lt;=Dashboard!$H$5),AND(C10969="",Dashboard!$F$5&lt;=1980,Dashboard!$H$5&gt;=2016))),1,0)</f>
        <v>1</v>
      </c>
      <c r="Q10969" s="0" t="n">
        <f aca="false">J10969*P10969+ROW()*0.00000001</f>
        <v>0.09010969</v>
      </c>
    </row>
    <row r="10970" customFormat="false" ht="15" hidden="false" customHeight="false" outlineLevel="0" collapsed="false">
      <c r="A10970" s="0" t="s">
        <v>3133</v>
      </c>
      <c r="B10970" s="0" t="s">
        <v>144</v>
      </c>
      <c r="C10970" s="0" t="n">
        <v>2005</v>
      </c>
      <c r="D10970" s="0" t="s">
        <v>71</v>
      </c>
      <c r="E10970" s="0" t="s">
        <v>91</v>
      </c>
      <c r="F10970" s="0" t="n">
        <v>0.07</v>
      </c>
      <c r="G10970" s="0" t="n">
        <v>0.02</v>
      </c>
      <c r="H10970" s="0" t="n">
        <v>0</v>
      </c>
      <c r="I10970" s="0" t="n">
        <v>0</v>
      </c>
      <c r="J10970" s="0" t="n">
        <v>0.09</v>
      </c>
      <c r="K10970" s="0" t="n">
        <v>71</v>
      </c>
      <c r="L10970" s="0" t="n">
        <v>9.3</v>
      </c>
      <c r="M10970" s="0" t="s">
        <v>125</v>
      </c>
      <c r="N10970" s="0" t="s">
        <v>66</v>
      </c>
      <c r="O10970" s="0" t="s">
        <v>37</v>
      </c>
      <c r="P10970" s="0" t="n">
        <f aca="false">IF(AND(OR(Dashboard!$B$5="All",D10970=Dashboard!$B$5),OR(Dashboard!$D$5="All",N10970=Dashboard!$D$5),OR(AND(C10970&lt;&gt;"",C10970&gt;=Dashboard!$F$5,C10970&lt;=Dashboard!$H$5),AND(C10970="",Dashboard!$F$5&lt;=1980,Dashboard!$H$5&gt;=2016))),1,0)</f>
        <v>1</v>
      </c>
      <c r="Q10970" s="0" t="n">
        <f aca="false">J10970*P10970+ROW()*0.00000001</f>
        <v>0.0901097</v>
      </c>
    </row>
    <row r="10971" customFormat="false" ht="15" hidden="false" customHeight="false" outlineLevel="0" collapsed="false">
      <c r="A10971" s="0" t="s">
        <v>7935</v>
      </c>
      <c r="B10971" s="0" t="s">
        <v>94</v>
      </c>
      <c r="C10971" s="0" t="n">
        <v>2016</v>
      </c>
      <c r="D10971" s="0" t="s">
        <v>41</v>
      </c>
      <c r="E10971" s="0" t="s">
        <v>5334</v>
      </c>
      <c r="F10971" s="0" t="n">
        <v>0.02</v>
      </c>
      <c r="G10971" s="0" t="n">
        <v>0.05</v>
      </c>
      <c r="H10971" s="0" t="n">
        <v>0</v>
      </c>
      <c r="I10971" s="0" t="n">
        <v>0.01</v>
      </c>
      <c r="J10971" s="0" t="n">
        <v>0.09</v>
      </c>
      <c r="N10971" s="0" t="s">
        <v>74</v>
      </c>
      <c r="P10971" s="0" t="n">
        <f aca="false">IF(AND(OR(Dashboard!$B$5="All",D10971=Dashboard!$B$5),OR(Dashboard!$D$5="All",N10971=Dashboard!$D$5),OR(AND(C10971&lt;&gt;"",C10971&gt;=Dashboard!$F$5,C10971&lt;=Dashboard!$H$5),AND(C10971="",Dashboard!$F$5&lt;=1980,Dashboard!$H$5&gt;=2016))),1,0)</f>
        <v>1</v>
      </c>
      <c r="Q10971" s="0" t="n">
        <f aca="false">J10971*P10971+ROW()*0.00000001</f>
        <v>0.09010971</v>
      </c>
    </row>
    <row r="10972" customFormat="false" ht="15" hidden="false" customHeight="false" outlineLevel="0" collapsed="false">
      <c r="A10972" s="0" t="s">
        <v>7936</v>
      </c>
      <c r="B10972" s="0" t="s">
        <v>50</v>
      </c>
      <c r="C10972" s="0" t="n">
        <v>2007</v>
      </c>
      <c r="D10972" s="0" t="s">
        <v>102</v>
      </c>
      <c r="E10972" s="0" t="s">
        <v>649</v>
      </c>
      <c r="F10972" s="0" t="n">
        <v>0.07</v>
      </c>
      <c r="G10972" s="0" t="n">
        <v>0.01</v>
      </c>
      <c r="H10972" s="0" t="n">
        <v>0</v>
      </c>
      <c r="I10972" s="0" t="n">
        <v>0.01</v>
      </c>
      <c r="J10972" s="0" t="n">
        <v>0.09</v>
      </c>
      <c r="K10972" s="0" t="n">
        <v>73</v>
      </c>
      <c r="L10972" s="0" t="n">
        <v>8.6</v>
      </c>
      <c r="M10972" s="0" t="s">
        <v>73</v>
      </c>
      <c r="N10972" s="0" t="s">
        <v>35</v>
      </c>
      <c r="O10972" s="0" t="s">
        <v>37</v>
      </c>
      <c r="P10972" s="0" t="n">
        <f aca="false">IF(AND(OR(Dashboard!$B$5="All",D10972=Dashboard!$B$5),OR(Dashboard!$D$5="All",N10972=Dashboard!$D$5),OR(AND(C10972&lt;&gt;"",C10972&gt;=Dashboard!$F$5,C10972&lt;=Dashboard!$H$5),AND(C10972="",Dashboard!$F$5&lt;=1980,Dashboard!$H$5&gt;=2016))),1,0)</f>
        <v>1</v>
      </c>
      <c r="Q10972" s="0" t="n">
        <f aca="false">J10972*P10972+ROW()*0.00000001</f>
        <v>0.09010972</v>
      </c>
    </row>
    <row r="10973" customFormat="false" ht="15" hidden="false" customHeight="false" outlineLevel="0" collapsed="false">
      <c r="A10973" s="0" t="s">
        <v>7937</v>
      </c>
      <c r="B10973" s="0" t="s">
        <v>851</v>
      </c>
      <c r="C10973" s="0" t="n">
        <v>2013</v>
      </c>
      <c r="D10973" s="0" t="s">
        <v>52</v>
      </c>
      <c r="E10973" s="0" t="s">
        <v>328</v>
      </c>
      <c r="F10973" s="0" t="n">
        <v>0.02</v>
      </c>
      <c r="G10973" s="0" t="n">
        <v>0.02</v>
      </c>
      <c r="H10973" s="0" t="n">
        <v>0.04</v>
      </c>
      <c r="I10973" s="0" t="n">
        <v>0.01</v>
      </c>
      <c r="J10973" s="0" t="n">
        <v>0.09</v>
      </c>
      <c r="N10973" s="0" t="s">
        <v>74</v>
      </c>
      <c r="P10973" s="0" t="n">
        <f aca="false">IF(AND(OR(Dashboard!$B$5="All",D10973=Dashboard!$B$5),OR(Dashboard!$D$5="All",N10973=Dashboard!$D$5),OR(AND(C10973&lt;&gt;"",C10973&gt;=Dashboard!$F$5,C10973&lt;=Dashboard!$H$5),AND(C10973="",Dashboard!$F$5&lt;=1980,Dashboard!$H$5&gt;=2016))),1,0)</f>
        <v>1</v>
      </c>
      <c r="Q10973" s="0" t="n">
        <f aca="false">J10973*P10973+ROW()*0.00000001</f>
        <v>0.09010973</v>
      </c>
    </row>
    <row r="10974" customFormat="false" ht="15" hidden="false" customHeight="false" outlineLevel="0" collapsed="false">
      <c r="A10974" s="0" t="s">
        <v>7938</v>
      </c>
      <c r="B10974" s="0" t="s">
        <v>117</v>
      </c>
      <c r="C10974" s="0" t="n">
        <v>1995</v>
      </c>
      <c r="D10974" s="0" t="s">
        <v>56</v>
      </c>
      <c r="E10974" s="0" t="s">
        <v>89</v>
      </c>
      <c r="F10974" s="0" t="n">
        <v>0</v>
      </c>
      <c r="G10974" s="0" t="n">
        <v>0</v>
      </c>
      <c r="H10974" s="0" t="n">
        <v>0.09</v>
      </c>
      <c r="I10974" s="0" t="n">
        <v>0.01</v>
      </c>
      <c r="J10974" s="0" t="n">
        <v>0.09</v>
      </c>
      <c r="N10974" s="0" t="s">
        <v>74</v>
      </c>
      <c r="P10974" s="0" t="n">
        <f aca="false">IF(AND(OR(Dashboard!$B$5="All",D10974=Dashboard!$B$5),OR(Dashboard!$D$5="All",N10974=Dashboard!$D$5),OR(AND(C10974&lt;&gt;"",C10974&gt;=Dashboard!$F$5,C10974&lt;=Dashboard!$H$5),AND(C10974="",Dashboard!$F$5&lt;=1980,Dashboard!$H$5&gt;=2016))),1,0)</f>
        <v>1</v>
      </c>
      <c r="Q10974" s="0" t="n">
        <f aca="false">J10974*P10974+ROW()*0.00000001</f>
        <v>0.09010974</v>
      </c>
    </row>
    <row r="10975" customFormat="false" ht="15" hidden="false" customHeight="false" outlineLevel="0" collapsed="false">
      <c r="A10975" s="0" t="s">
        <v>7939</v>
      </c>
      <c r="B10975" s="0" t="s">
        <v>33</v>
      </c>
      <c r="C10975" s="0" t="n">
        <v>2009</v>
      </c>
      <c r="D10975" s="0" t="s">
        <v>34</v>
      </c>
      <c r="E10975" s="0" t="s">
        <v>2960</v>
      </c>
      <c r="F10975" s="0" t="n">
        <v>0.09</v>
      </c>
      <c r="G10975" s="0" t="n">
        <v>0</v>
      </c>
      <c r="H10975" s="0" t="n">
        <v>0</v>
      </c>
      <c r="I10975" s="0" t="n">
        <v>0.01</v>
      </c>
      <c r="J10975" s="0" t="n">
        <v>0.09</v>
      </c>
      <c r="M10975" s="0" t="s">
        <v>125</v>
      </c>
      <c r="N10975" s="0" t="s">
        <v>35</v>
      </c>
      <c r="P10975" s="0" t="n">
        <f aca="false">IF(AND(OR(Dashboard!$B$5="All",D10975=Dashboard!$B$5),OR(Dashboard!$D$5="All",N10975=Dashboard!$D$5),OR(AND(C10975&lt;&gt;"",C10975&gt;=Dashboard!$F$5,C10975&lt;=Dashboard!$H$5),AND(C10975="",Dashboard!$F$5&lt;=1980,Dashboard!$H$5&gt;=2016))),1,0)</f>
        <v>1</v>
      </c>
      <c r="Q10975" s="0" t="n">
        <f aca="false">J10975*P10975+ROW()*0.00000001</f>
        <v>0.09010975</v>
      </c>
    </row>
    <row r="10976" customFormat="false" ht="15" hidden="false" customHeight="false" outlineLevel="0" collapsed="false">
      <c r="A10976" s="0" t="s">
        <v>7940</v>
      </c>
      <c r="B10976" s="0" t="s">
        <v>144</v>
      </c>
      <c r="C10976" s="0" t="n">
        <v>2002</v>
      </c>
      <c r="D10976" s="0" t="s">
        <v>71</v>
      </c>
      <c r="E10976" s="0" t="s">
        <v>418</v>
      </c>
      <c r="F10976" s="0" t="n">
        <v>0.07</v>
      </c>
      <c r="G10976" s="0" t="n">
        <v>0.02</v>
      </c>
      <c r="H10976" s="0" t="n">
        <v>0</v>
      </c>
      <c r="I10976" s="0" t="n">
        <v>0</v>
      </c>
      <c r="J10976" s="0" t="n">
        <v>0.09</v>
      </c>
      <c r="K10976" s="0" t="n">
        <v>56</v>
      </c>
      <c r="M10976" s="0" t="s">
        <v>103</v>
      </c>
      <c r="N10976" s="0" t="s">
        <v>66</v>
      </c>
      <c r="O10976" s="0" t="s">
        <v>53</v>
      </c>
      <c r="P10976" s="0" t="n">
        <f aca="false">IF(AND(OR(Dashboard!$B$5="All",D10976=Dashboard!$B$5),OR(Dashboard!$D$5="All",N10976=Dashboard!$D$5),OR(AND(C10976&lt;&gt;"",C10976&gt;=Dashboard!$F$5,C10976&lt;=Dashboard!$H$5),AND(C10976="",Dashboard!$F$5&lt;=1980,Dashboard!$H$5&gt;=2016))),1,0)</f>
        <v>1</v>
      </c>
      <c r="Q10976" s="0" t="n">
        <f aca="false">J10976*P10976+ROW()*0.00000001</f>
        <v>0.09010976</v>
      </c>
    </row>
    <row r="10977" customFormat="false" ht="15" hidden="false" customHeight="false" outlineLevel="0" collapsed="false">
      <c r="A10977" s="0" t="s">
        <v>7941</v>
      </c>
      <c r="B10977" s="0" t="s">
        <v>76</v>
      </c>
      <c r="C10977" s="0" t="n">
        <v>2005</v>
      </c>
      <c r="D10977" s="0" t="s">
        <v>56</v>
      </c>
      <c r="E10977" s="0" t="s">
        <v>257</v>
      </c>
      <c r="F10977" s="0" t="n">
        <v>0.04</v>
      </c>
      <c r="G10977" s="0" t="n">
        <v>0.04</v>
      </c>
      <c r="H10977" s="0" t="n">
        <v>0</v>
      </c>
      <c r="I10977" s="0" t="n">
        <v>0.01</v>
      </c>
      <c r="J10977" s="0" t="n">
        <v>0.09</v>
      </c>
      <c r="K10977" s="0" t="n">
        <v>71</v>
      </c>
      <c r="L10977" s="0" t="n">
        <v>9</v>
      </c>
      <c r="M10977" s="0" t="s">
        <v>73</v>
      </c>
      <c r="N10977" s="0" t="s">
        <v>74</v>
      </c>
      <c r="O10977" s="0" t="s">
        <v>37</v>
      </c>
      <c r="P10977" s="0" t="n">
        <f aca="false">IF(AND(OR(Dashboard!$B$5="All",D10977=Dashboard!$B$5),OR(Dashboard!$D$5="All",N10977=Dashboard!$D$5),OR(AND(C10977&lt;&gt;"",C10977&gt;=Dashboard!$F$5,C10977&lt;=Dashboard!$H$5),AND(C10977="",Dashboard!$F$5&lt;=1980,Dashboard!$H$5&gt;=2016))),1,0)</f>
        <v>1</v>
      </c>
      <c r="Q10977" s="0" t="n">
        <f aca="false">J10977*P10977+ROW()*0.00000001</f>
        <v>0.09010977</v>
      </c>
    </row>
    <row r="10978" customFormat="false" ht="15" hidden="false" customHeight="false" outlineLevel="0" collapsed="false">
      <c r="A10978" s="0" t="s">
        <v>7942</v>
      </c>
      <c r="B10978" s="0" t="s">
        <v>76</v>
      </c>
      <c r="C10978" s="0" t="n">
        <v>2002</v>
      </c>
      <c r="D10978" s="0" t="s">
        <v>71</v>
      </c>
      <c r="E10978" s="0" t="s">
        <v>142</v>
      </c>
      <c r="F10978" s="0" t="n">
        <v>0.04</v>
      </c>
      <c r="G10978" s="0" t="n">
        <v>0.03</v>
      </c>
      <c r="H10978" s="0" t="n">
        <v>0</v>
      </c>
      <c r="I10978" s="0" t="n">
        <v>0.01</v>
      </c>
      <c r="J10978" s="0" t="n">
        <v>0.09</v>
      </c>
      <c r="K10978" s="0" t="n">
        <v>63</v>
      </c>
      <c r="M10978" s="0" t="s">
        <v>36</v>
      </c>
      <c r="N10978" s="0" t="s">
        <v>74</v>
      </c>
      <c r="O10978" s="0" t="s">
        <v>67</v>
      </c>
      <c r="P10978" s="0" t="n">
        <f aca="false">IF(AND(OR(Dashboard!$B$5="All",D10978=Dashboard!$B$5),OR(Dashboard!$D$5="All",N10978=Dashboard!$D$5),OR(AND(C10978&lt;&gt;"",C10978&gt;=Dashboard!$F$5,C10978&lt;=Dashboard!$H$5),AND(C10978="",Dashboard!$F$5&lt;=1980,Dashboard!$H$5&gt;=2016))),1,0)</f>
        <v>1</v>
      </c>
      <c r="Q10978" s="0" t="n">
        <f aca="false">J10978*P10978+ROW()*0.00000001</f>
        <v>0.09010978</v>
      </c>
    </row>
    <row r="10979" customFormat="false" ht="15" hidden="false" customHeight="false" outlineLevel="0" collapsed="false">
      <c r="A10979" s="0" t="s">
        <v>7943</v>
      </c>
      <c r="B10979" s="0" t="s">
        <v>76</v>
      </c>
      <c r="C10979" s="0" t="n">
        <v>2003</v>
      </c>
      <c r="D10979" s="0" t="s">
        <v>34</v>
      </c>
      <c r="E10979" s="0" t="s">
        <v>6819</v>
      </c>
      <c r="F10979" s="0" t="n">
        <v>0.04</v>
      </c>
      <c r="G10979" s="0" t="n">
        <v>0.03</v>
      </c>
      <c r="H10979" s="0" t="n">
        <v>0</v>
      </c>
      <c r="I10979" s="0" t="n">
        <v>0.01</v>
      </c>
      <c r="J10979" s="0" t="n">
        <v>0.09</v>
      </c>
      <c r="L10979" s="0" t="n">
        <v>6</v>
      </c>
      <c r="M10979" s="0" t="s">
        <v>36</v>
      </c>
      <c r="N10979" s="0" t="s">
        <v>74</v>
      </c>
      <c r="P10979" s="0" t="n">
        <f aca="false">IF(AND(OR(Dashboard!$B$5="All",D10979=Dashboard!$B$5),OR(Dashboard!$D$5="All",N10979=Dashboard!$D$5),OR(AND(C10979&lt;&gt;"",C10979&gt;=Dashboard!$F$5,C10979&lt;=Dashboard!$H$5),AND(C10979="",Dashboard!$F$5&lt;=1980,Dashboard!$H$5&gt;=2016))),1,0)</f>
        <v>1</v>
      </c>
      <c r="Q10979" s="0" t="n">
        <f aca="false">J10979*P10979+ROW()*0.00000001</f>
        <v>0.09010979</v>
      </c>
    </row>
    <row r="10980" customFormat="false" ht="15" hidden="false" customHeight="false" outlineLevel="0" collapsed="false">
      <c r="A10980" s="0" t="s">
        <v>7944</v>
      </c>
      <c r="B10980" s="0" t="s">
        <v>50</v>
      </c>
      <c r="C10980" s="0" t="n">
        <v>2010</v>
      </c>
      <c r="D10980" s="0" t="s">
        <v>58</v>
      </c>
      <c r="E10980" s="0" t="s">
        <v>2960</v>
      </c>
      <c r="F10980" s="0" t="n">
        <v>0.09</v>
      </c>
      <c r="G10980" s="0" t="n">
        <v>0</v>
      </c>
      <c r="H10980" s="0" t="n">
        <v>0</v>
      </c>
      <c r="I10980" s="0" t="n">
        <v>0.01</v>
      </c>
      <c r="J10980" s="0" t="n">
        <v>0.09</v>
      </c>
      <c r="M10980" s="0" t="s">
        <v>36</v>
      </c>
      <c r="N10980" s="0" t="s">
        <v>35</v>
      </c>
      <c r="P10980" s="0" t="n">
        <f aca="false">IF(AND(OR(Dashboard!$B$5="All",D10980=Dashboard!$B$5),OR(Dashboard!$D$5="All",N10980=Dashboard!$D$5),OR(AND(C10980&lt;&gt;"",C10980&gt;=Dashboard!$F$5,C10980&lt;=Dashboard!$H$5),AND(C10980="",Dashboard!$F$5&lt;=1980,Dashboard!$H$5&gt;=2016))),1,0)</f>
        <v>1</v>
      </c>
      <c r="Q10980" s="0" t="n">
        <f aca="false">J10980*P10980+ROW()*0.00000001</f>
        <v>0.0901098</v>
      </c>
    </row>
    <row r="10981" customFormat="false" ht="15" hidden="false" customHeight="false" outlineLevel="0" collapsed="false">
      <c r="A10981" s="0" t="s">
        <v>7945</v>
      </c>
      <c r="B10981" s="0" t="s">
        <v>117</v>
      </c>
      <c r="C10981" s="0" t="n">
        <v>2001</v>
      </c>
      <c r="D10981" s="0" t="s">
        <v>56</v>
      </c>
      <c r="E10981" s="0" t="s">
        <v>229</v>
      </c>
      <c r="F10981" s="0" t="n">
        <v>0.05</v>
      </c>
      <c r="G10981" s="0" t="n">
        <v>0.03</v>
      </c>
      <c r="H10981" s="0" t="n">
        <v>0</v>
      </c>
      <c r="I10981" s="0" t="n">
        <v>0.01</v>
      </c>
      <c r="J10981" s="0" t="n">
        <v>0.09</v>
      </c>
      <c r="K10981" s="0" t="n">
        <v>85</v>
      </c>
      <c r="L10981" s="0" t="n">
        <v>8.8</v>
      </c>
      <c r="M10981" s="0" t="s">
        <v>103</v>
      </c>
      <c r="N10981" s="0" t="s">
        <v>74</v>
      </c>
      <c r="O10981" s="0" t="s">
        <v>42</v>
      </c>
      <c r="P10981" s="0" t="n">
        <f aca="false">IF(AND(OR(Dashboard!$B$5="All",D10981=Dashboard!$B$5),OR(Dashboard!$D$5="All",N10981=Dashboard!$D$5),OR(AND(C10981&lt;&gt;"",C10981&gt;=Dashboard!$F$5,C10981&lt;=Dashboard!$H$5),AND(C10981="",Dashboard!$F$5&lt;=1980,Dashboard!$H$5&gt;=2016))),1,0)</f>
        <v>1</v>
      </c>
      <c r="Q10981" s="0" t="n">
        <f aca="false">J10981*P10981+ROW()*0.00000001</f>
        <v>0.09010981</v>
      </c>
    </row>
    <row r="10982" customFormat="false" ht="15" hidden="false" customHeight="false" outlineLevel="0" collapsed="false">
      <c r="A10982" s="0" t="s">
        <v>7946</v>
      </c>
      <c r="B10982" s="0" t="s">
        <v>117</v>
      </c>
      <c r="C10982" s="0" t="n">
        <v>1997</v>
      </c>
      <c r="D10982" s="0" t="s">
        <v>41</v>
      </c>
      <c r="E10982" s="0" t="s">
        <v>710</v>
      </c>
      <c r="F10982" s="0" t="n">
        <v>0.05</v>
      </c>
      <c r="G10982" s="0" t="n">
        <v>0.03</v>
      </c>
      <c r="H10982" s="0" t="n">
        <v>0</v>
      </c>
      <c r="I10982" s="0" t="n">
        <v>0.01</v>
      </c>
      <c r="J10982" s="0" t="n">
        <v>0.09</v>
      </c>
      <c r="N10982" s="0" t="s">
        <v>74</v>
      </c>
      <c r="P10982" s="0" t="n">
        <f aca="false">IF(AND(OR(Dashboard!$B$5="All",D10982=Dashboard!$B$5),OR(Dashboard!$D$5="All",N10982=Dashboard!$D$5),OR(AND(C10982&lt;&gt;"",C10982&gt;=Dashboard!$F$5,C10982&lt;=Dashboard!$H$5),AND(C10982="",Dashboard!$F$5&lt;=1980,Dashboard!$H$5&gt;=2016))),1,0)</f>
        <v>1</v>
      </c>
      <c r="Q10982" s="0" t="n">
        <f aca="false">J10982*P10982+ROW()*0.00000001</f>
        <v>0.09010982</v>
      </c>
    </row>
    <row r="10983" customFormat="false" ht="15" hidden="false" customHeight="false" outlineLevel="0" collapsed="false">
      <c r="A10983" s="0" t="s">
        <v>7947</v>
      </c>
      <c r="B10983" s="0" t="s">
        <v>76</v>
      </c>
      <c r="C10983" s="0" t="n">
        <v>2005</v>
      </c>
      <c r="D10983" s="0" t="s">
        <v>246</v>
      </c>
      <c r="E10983" s="0" t="s">
        <v>782</v>
      </c>
      <c r="F10983" s="0" t="n">
        <v>0.04</v>
      </c>
      <c r="G10983" s="0" t="n">
        <v>0.03</v>
      </c>
      <c r="H10983" s="0" t="n">
        <v>0</v>
      </c>
      <c r="I10983" s="0" t="n">
        <v>0.01</v>
      </c>
      <c r="J10983" s="0" t="n">
        <v>0.09</v>
      </c>
      <c r="K10983" s="0" t="n">
        <v>71</v>
      </c>
      <c r="L10983" s="0" t="n">
        <v>8.5</v>
      </c>
      <c r="M10983" s="0" t="s">
        <v>103</v>
      </c>
      <c r="N10983" s="0" t="s">
        <v>74</v>
      </c>
      <c r="O10983" s="0" t="s">
        <v>37</v>
      </c>
      <c r="P10983" s="0" t="n">
        <f aca="false">IF(AND(OR(Dashboard!$B$5="All",D10983=Dashboard!$B$5),OR(Dashboard!$D$5="All",N10983=Dashboard!$D$5),OR(AND(C10983&lt;&gt;"",C10983&gt;=Dashboard!$F$5,C10983&lt;=Dashboard!$H$5),AND(C10983="",Dashboard!$F$5&lt;=1980,Dashboard!$H$5&gt;=2016))),1,0)</f>
        <v>1</v>
      </c>
      <c r="Q10983" s="0" t="n">
        <f aca="false">J10983*P10983+ROW()*0.00000001</f>
        <v>0.09010983</v>
      </c>
    </row>
    <row r="10984" customFormat="false" ht="15" hidden="false" customHeight="false" outlineLevel="0" collapsed="false">
      <c r="A10984" s="0" t="s">
        <v>7948</v>
      </c>
      <c r="B10984" s="0" t="s">
        <v>117</v>
      </c>
      <c r="C10984" s="0" t="n">
        <v>1998</v>
      </c>
      <c r="D10984" s="0" t="s">
        <v>246</v>
      </c>
      <c r="E10984" s="0" t="s">
        <v>1607</v>
      </c>
      <c r="F10984" s="0" t="n">
        <v>0.05</v>
      </c>
      <c r="G10984" s="0" t="n">
        <v>0.03</v>
      </c>
      <c r="H10984" s="0" t="n">
        <v>0</v>
      </c>
      <c r="I10984" s="0" t="n">
        <v>0.01</v>
      </c>
      <c r="J10984" s="0" t="n">
        <v>0.09</v>
      </c>
      <c r="N10984" s="0" t="s">
        <v>74</v>
      </c>
      <c r="P10984" s="0" t="n">
        <f aca="false">IF(AND(OR(Dashboard!$B$5="All",D10984=Dashboard!$B$5),OR(Dashboard!$D$5="All",N10984=Dashboard!$D$5),OR(AND(C10984&lt;&gt;"",C10984&gt;=Dashboard!$F$5,C10984&lt;=Dashboard!$H$5),AND(C10984="",Dashboard!$F$5&lt;=1980,Dashboard!$H$5&gt;=2016))),1,0)</f>
        <v>1</v>
      </c>
      <c r="Q10984" s="0" t="n">
        <f aca="false">J10984*P10984+ROW()*0.00000001</f>
        <v>0.09010984</v>
      </c>
    </row>
    <row r="10985" customFormat="false" ht="15" hidden="false" customHeight="false" outlineLevel="0" collapsed="false">
      <c r="A10985" s="0" t="s">
        <v>7949</v>
      </c>
      <c r="B10985" s="0" t="s">
        <v>164</v>
      </c>
      <c r="C10985" s="0" t="n">
        <v>2008</v>
      </c>
      <c r="D10985" s="0" t="s">
        <v>16</v>
      </c>
      <c r="E10985" s="0" t="s">
        <v>782</v>
      </c>
      <c r="F10985" s="0" t="n">
        <v>0.03</v>
      </c>
      <c r="G10985" s="0" t="n">
        <v>0</v>
      </c>
      <c r="H10985" s="0" t="n">
        <v>0.05</v>
      </c>
      <c r="I10985" s="0" t="n">
        <v>0.01</v>
      </c>
      <c r="J10985" s="0" t="n">
        <v>0.09</v>
      </c>
      <c r="K10985" s="0" t="n">
        <v>72</v>
      </c>
      <c r="L10985" s="0" t="n">
        <v>7</v>
      </c>
      <c r="M10985" s="0" t="s">
        <v>103</v>
      </c>
      <c r="N10985" s="0" t="s">
        <v>74</v>
      </c>
      <c r="O10985" s="0" t="s">
        <v>37</v>
      </c>
      <c r="P10985" s="0" t="n">
        <f aca="false">IF(AND(OR(Dashboard!$B$5="All",D10985=Dashboard!$B$5),OR(Dashboard!$D$5="All",N10985=Dashboard!$D$5),OR(AND(C10985&lt;&gt;"",C10985&gt;=Dashboard!$F$5,C10985&lt;=Dashboard!$H$5),AND(C10985="",Dashboard!$F$5&lt;=1980,Dashboard!$H$5&gt;=2016))),1,0)</f>
        <v>1</v>
      </c>
      <c r="Q10985" s="0" t="n">
        <f aca="false">J10985*P10985+ROW()*0.00000001</f>
        <v>0.09010985</v>
      </c>
    </row>
    <row r="10986" customFormat="false" ht="15" hidden="false" customHeight="false" outlineLevel="0" collapsed="false">
      <c r="A10986" s="0" t="s">
        <v>4626</v>
      </c>
      <c r="B10986" s="0" t="s">
        <v>186</v>
      </c>
      <c r="C10986" s="0" t="n">
        <v>2002</v>
      </c>
      <c r="D10986" s="0" t="s">
        <v>41</v>
      </c>
      <c r="E10986" s="0" t="s">
        <v>418</v>
      </c>
      <c r="F10986" s="0" t="n">
        <v>0.07</v>
      </c>
      <c r="G10986" s="0" t="n">
        <v>0.02</v>
      </c>
      <c r="H10986" s="0" t="n">
        <v>0</v>
      </c>
      <c r="I10986" s="0" t="n">
        <v>0</v>
      </c>
      <c r="J10986" s="0" t="n">
        <v>0.09</v>
      </c>
      <c r="N10986" s="0" t="s">
        <v>35</v>
      </c>
      <c r="P10986" s="0" t="n">
        <f aca="false">IF(AND(OR(Dashboard!$B$5="All",D10986=Dashboard!$B$5),OR(Dashboard!$D$5="All",N10986=Dashboard!$D$5),OR(AND(C10986&lt;&gt;"",C10986&gt;=Dashboard!$F$5,C10986&lt;=Dashboard!$H$5),AND(C10986="",Dashboard!$F$5&lt;=1980,Dashboard!$H$5&gt;=2016))),1,0)</f>
        <v>1</v>
      </c>
      <c r="Q10986" s="0" t="n">
        <f aca="false">J10986*P10986+ROW()*0.00000001</f>
        <v>0.09010986</v>
      </c>
    </row>
    <row r="10987" customFormat="false" ht="15" hidden="false" customHeight="false" outlineLevel="0" collapsed="false">
      <c r="A10987" s="0" t="s">
        <v>6184</v>
      </c>
      <c r="B10987" s="0" t="s">
        <v>33</v>
      </c>
      <c r="C10987" s="0" t="n">
        <v>2011</v>
      </c>
      <c r="D10987" s="0" t="s">
        <v>71</v>
      </c>
      <c r="E10987" s="0" t="s">
        <v>243</v>
      </c>
      <c r="F10987" s="0" t="n">
        <v>0.05</v>
      </c>
      <c r="G10987" s="0" t="n">
        <v>0.03</v>
      </c>
      <c r="H10987" s="0" t="n">
        <v>0</v>
      </c>
      <c r="I10987" s="0" t="n">
        <v>0.01</v>
      </c>
      <c r="J10987" s="0" t="n">
        <v>0.09</v>
      </c>
      <c r="K10987" s="0" t="n">
        <v>46</v>
      </c>
      <c r="M10987" s="0" t="s">
        <v>125</v>
      </c>
      <c r="N10987" s="0" t="s">
        <v>35</v>
      </c>
      <c r="O10987" s="0" t="s">
        <v>177</v>
      </c>
      <c r="P10987" s="0" t="n">
        <f aca="false">IF(AND(OR(Dashboard!$B$5="All",D10987=Dashboard!$B$5),OR(Dashboard!$D$5="All",N10987=Dashboard!$D$5),OR(AND(C10987&lt;&gt;"",C10987&gt;=Dashboard!$F$5,C10987&lt;=Dashboard!$H$5),AND(C10987="",Dashboard!$F$5&lt;=1980,Dashboard!$H$5&gt;=2016))),1,0)</f>
        <v>1</v>
      </c>
      <c r="Q10987" s="0" t="n">
        <f aca="false">J10987*P10987+ROW()*0.00000001</f>
        <v>0.09010987</v>
      </c>
    </row>
    <row r="10988" customFormat="false" ht="15" hidden="false" customHeight="false" outlineLevel="0" collapsed="false">
      <c r="A10988" s="0" t="s">
        <v>3962</v>
      </c>
      <c r="B10988" s="0" t="s">
        <v>144</v>
      </c>
      <c r="C10988" s="0" t="n">
        <v>2003</v>
      </c>
      <c r="D10988" s="0" t="s">
        <v>16</v>
      </c>
      <c r="E10988" s="0" t="s">
        <v>72</v>
      </c>
      <c r="F10988" s="0" t="n">
        <v>0.07</v>
      </c>
      <c r="G10988" s="0" t="n">
        <v>0.02</v>
      </c>
      <c r="H10988" s="0" t="n">
        <v>0</v>
      </c>
      <c r="I10988" s="0" t="n">
        <v>0</v>
      </c>
      <c r="J10988" s="0" t="n">
        <v>0.09</v>
      </c>
      <c r="N10988" s="0" t="s">
        <v>66</v>
      </c>
      <c r="P10988" s="0" t="n">
        <f aca="false">IF(AND(OR(Dashboard!$B$5="All",D10988=Dashboard!$B$5),OR(Dashboard!$D$5="All",N10988=Dashboard!$D$5),OR(AND(C10988&lt;&gt;"",C10988&gt;=Dashboard!$F$5,C10988&lt;=Dashboard!$H$5),AND(C10988="",Dashboard!$F$5&lt;=1980,Dashboard!$H$5&gt;=2016))),1,0)</f>
        <v>1</v>
      </c>
      <c r="Q10988" s="0" t="n">
        <f aca="false">J10988*P10988+ROW()*0.00000001</f>
        <v>0.09010988</v>
      </c>
    </row>
    <row r="10989" customFormat="false" ht="15" hidden="false" customHeight="false" outlineLevel="0" collapsed="false">
      <c r="A10989" s="0" t="s">
        <v>7950</v>
      </c>
      <c r="B10989" s="0" t="s">
        <v>873</v>
      </c>
      <c r="C10989" s="0" t="n">
        <v>1998</v>
      </c>
      <c r="D10989" s="0" t="s">
        <v>114</v>
      </c>
      <c r="E10989" s="0" t="s">
        <v>2113</v>
      </c>
      <c r="F10989" s="0" t="n">
        <v>0</v>
      </c>
      <c r="G10989" s="0" t="n">
        <v>0</v>
      </c>
      <c r="H10989" s="0" t="n">
        <v>0.09</v>
      </c>
      <c r="I10989" s="0" t="n">
        <v>0</v>
      </c>
      <c r="J10989" s="0" t="n">
        <v>0.09</v>
      </c>
      <c r="N10989" s="0" t="s">
        <v>154</v>
      </c>
      <c r="P10989" s="0" t="n">
        <f aca="false">IF(AND(OR(Dashboard!$B$5="All",D10989=Dashboard!$B$5),OR(Dashboard!$D$5="All",N10989=Dashboard!$D$5),OR(AND(C10989&lt;&gt;"",C10989&gt;=Dashboard!$F$5,C10989&lt;=Dashboard!$H$5),AND(C10989="",Dashboard!$F$5&lt;=1980,Dashboard!$H$5&gt;=2016))),1,0)</f>
        <v>1</v>
      </c>
      <c r="Q10989" s="0" t="n">
        <f aca="false">J10989*P10989+ROW()*0.00000001</f>
        <v>0.09010989</v>
      </c>
    </row>
    <row r="10990" customFormat="false" ht="15" hidden="false" customHeight="false" outlineLevel="0" collapsed="false">
      <c r="A10990" s="0" t="s">
        <v>7951</v>
      </c>
      <c r="B10990" s="0" t="s">
        <v>164</v>
      </c>
      <c r="C10990" s="0" t="n">
        <v>2005</v>
      </c>
      <c r="D10990" s="0" t="s">
        <v>41</v>
      </c>
      <c r="E10990" s="0" t="s">
        <v>124</v>
      </c>
      <c r="F10990" s="0" t="n">
        <v>0.08</v>
      </c>
      <c r="G10990" s="0" t="n">
        <v>0</v>
      </c>
      <c r="H10990" s="0" t="n">
        <v>0</v>
      </c>
      <c r="I10990" s="0" t="n">
        <v>0.01</v>
      </c>
      <c r="J10990" s="0" t="n">
        <v>0.09</v>
      </c>
      <c r="K10990" s="0" t="n">
        <v>70</v>
      </c>
      <c r="L10990" s="0" t="n">
        <v>8.7</v>
      </c>
      <c r="M10990" s="0" t="s">
        <v>36</v>
      </c>
      <c r="N10990" s="0" t="s">
        <v>74</v>
      </c>
      <c r="O10990" s="0" t="s">
        <v>67</v>
      </c>
      <c r="P10990" s="0" t="n">
        <f aca="false">IF(AND(OR(Dashboard!$B$5="All",D10990=Dashboard!$B$5),OR(Dashboard!$D$5="All",N10990=Dashboard!$D$5),OR(AND(C10990&lt;&gt;"",C10990&gt;=Dashboard!$F$5,C10990&lt;=Dashboard!$H$5),AND(C10990="",Dashboard!$F$5&lt;=1980,Dashboard!$H$5&gt;=2016))),1,0)</f>
        <v>1</v>
      </c>
      <c r="Q10990" s="0" t="n">
        <f aca="false">J10990*P10990+ROW()*0.00000001</f>
        <v>0.0901099</v>
      </c>
    </row>
    <row r="10991" customFormat="false" ht="15" hidden="false" customHeight="false" outlineLevel="0" collapsed="false">
      <c r="A10991" s="0" t="s">
        <v>7952</v>
      </c>
      <c r="B10991" s="0" t="s">
        <v>50</v>
      </c>
      <c r="C10991" s="0" t="n">
        <v>2007</v>
      </c>
      <c r="D10991" s="0" t="s">
        <v>52</v>
      </c>
      <c r="E10991" s="0" t="s">
        <v>160</v>
      </c>
      <c r="F10991" s="0" t="n">
        <v>0.08</v>
      </c>
      <c r="G10991" s="0" t="n">
        <v>0</v>
      </c>
      <c r="H10991" s="0" t="n">
        <v>0</v>
      </c>
      <c r="I10991" s="0" t="n">
        <v>0.01</v>
      </c>
      <c r="J10991" s="0" t="n">
        <v>0.09</v>
      </c>
      <c r="K10991" s="0" t="n">
        <v>32</v>
      </c>
      <c r="M10991" s="0" t="s">
        <v>36</v>
      </c>
      <c r="N10991" s="0" t="s">
        <v>35</v>
      </c>
      <c r="O10991" s="0" t="s">
        <v>177</v>
      </c>
      <c r="P10991" s="0" t="n">
        <f aca="false">IF(AND(OR(Dashboard!$B$5="All",D10991=Dashboard!$B$5),OR(Dashboard!$D$5="All",N10991=Dashboard!$D$5),OR(AND(C10991&lt;&gt;"",C10991&gt;=Dashboard!$F$5,C10991&lt;=Dashboard!$H$5),AND(C10991="",Dashboard!$F$5&lt;=1980,Dashboard!$H$5&gt;=2016))),1,0)</f>
        <v>1</v>
      </c>
      <c r="Q10991" s="0" t="n">
        <f aca="false">J10991*P10991+ROW()*0.00000001</f>
        <v>0.09010991</v>
      </c>
    </row>
    <row r="10992" customFormat="false" ht="15" hidden="false" customHeight="false" outlineLevel="0" collapsed="false">
      <c r="A10992" s="0" t="s">
        <v>7953</v>
      </c>
      <c r="B10992" s="0" t="s">
        <v>50</v>
      </c>
      <c r="C10992" s="0" t="n">
        <v>2009</v>
      </c>
      <c r="D10992" s="0" t="s">
        <v>46</v>
      </c>
      <c r="E10992" s="0" t="s">
        <v>5635</v>
      </c>
      <c r="F10992" s="0" t="n">
        <v>0.08</v>
      </c>
      <c r="G10992" s="0" t="n">
        <v>0</v>
      </c>
      <c r="H10992" s="0" t="n">
        <v>0</v>
      </c>
      <c r="I10992" s="0" t="n">
        <v>0.01</v>
      </c>
      <c r="J10992" s="0" t="n">
        <v>0.09</v>
      </c>
      <c r="K10992" s="0" t="n">
        <v>45</v>
      </c>
      <c r="L10992" s="0" t="n">
        <v>8.1</v>
      </c>
      <c r="M10992" s="0" t="s">
        <v>103</v>
      </c>
      <c r="N10992" s="0" t="s">
        <v>35</v>
      </c>
      <c r="O10992" s="0" t="s">
        <v>177</v>
      </c>
      <c r="P10992" s="0" t="n">
        <f aca="false">IF(AND(OR(Dashboard!$B$5="All",D10992=Dashboard!$B$5),OR(Dashboard!$D$5="All",N10992=Dashboard!$D$5),OR(AND(C10992&lt;&gt;"",C10992&gt;=Dashboard!$F$5,C10992&lt;=Dashboard!$H$5),AND(C10992="",Dashboard!$F$5&lt;=1980,Dashboard!$H$5&gt;=2016))),1,0)</f>
        <v>1</v>
      </c>
      <c r="Q10992" s="0" t="n">
        <f aca="false">J10992*P10992+ROW()*0.00000001</f>
        <v>0.09010992</v>
      </c>
    </row>
    <row r="10993" customFormat="false" ht="15" hidden="false" customHeight="false" outlineLevel="0" collapsed="false">
      <c r="A10993" s="0" t="s">
        <v>7954</v>
      </c>
      <c r="B10993" s="0" t="s">
        <v>76</v>
      </c>
      <c r="C10993" s="0" t="n">
        <v>2000</v>
      </c>
      <c r="D10993" s="0" t="s">
        <v>34</v>
      </c>
      <c r="E10993" s="0" t="s">
        <v>142</v>
      </c>
      <c r="F10993" s="0" t="n">
        <v>0</v>
      </c>
      <c r="G10993" s="0" t="n">
        <v>0</v>
      </c>
      <c r="H10993" s="0" t="n">
        <v>0.09</v>
      </c>
      <c r="I10993" s="0" t="n">
        <v>0</v>
      </c>
      <c r="J10993" s="0" t="n">
        <v>0.09</v>
      </c>
      <c r="N10993" s="0" t="s">
        <v>74</v>
      </c>
      <c r="P10993" s="0" t="n">
        <f aca="false">IF(AND(OR(Dashboard!$B$5="All",D10993=Dashboard!$B$5),OR(Dashboard!$D$5="All",N10993=Dashboard!$D$5),OR(AND(C10993&lt;&gt;"",C10993&gt;=Dashboard!$F$5,C10993&lt;=Dashboard!$H$5),AND(C10993="",Dashboard!$F$5&lt;=1980,Dashboard!$H$5&gt;=2016))),1,0)</f>
        <v>1</v>
      </c>
      <c r="Q10993" s="0" t="n">
        <f aca="false">J10993*P10993+ROW()*0.00000001</f>
        <v>0.09010993</v>
      </c>
    </row>
    <row r="10994" customFormat="false" ht="15" hidden="false" customHeight="false" outlineLevel="0" collapsed="false">
      <c r="A10994" s="0" t="s">
        <v>7166</v>
      </c>
      <c r="B10994" s="0" t="s">
        <v>33</v>
      </c>
      <c r="D10994" s="0" t="s">
        <v>114</v>
      </c>
      <c r="E10994" s="0" t="s">
        <v>520</v>
      </c>
      <c r="F10994" s="0" t="n">
        <v>0.09</v>
      </c>
      <c r="G10994" s="0" t="n">
        <v>0</v>
      </c>
      <c r="H10994" s="0" t="n">
        <v>0</v>
      </c>
      <c r="I10994" s="0" t="n">
        <v>0.01</v>
      </c>
      <c r="J10994" s="0" t="n">
        <v>0.09</v>
      </c>
      <c r="M10994" s="0" t="s">
        <v>36</v>
      </c>
      <c r="N10994" s="0" t="s">
        <v>35</v>
      </c>
      <c r="P10994" s="0" t="n">
        <f aca="false">IF(AND(OR(Dashboard!$B$5="All",D10994=Dashboard!$B$5),OR(Dashboard!$D$5="All",N10994=Dashboard!$D$5),OR(AND(C10994&lt;&gt;"",C10994&gt;=Dashboard!$F$5,C10994&lt;=Dashboard!$H$5),AND(C10994="",Dashboard!$F$5&lt;=1980,Dashboard!$H$5&gt;=2016))),1,0)</f>
        <v>1</v>
      </c>
      <c r="Q10994" s="0" t="n">
        <f aca="false">J10994*P10994+ROW()*0.00000001</f>
        <v>0.09010994</v>
      </c>
    </row>
    <row r="10995" customFormat="false" ht="15" hidden="false" customHeight="false" outlineLevel="0" collapsed="false">
      <c r="A10995" s="0" t="s">
        <v>7646</v>
      </c>
      <c r="B10995" s="0" t="s">
        <v>33</v>
      </c>
      <c r="C10995" s="0" t="n">
        <v>2011</v>
      </c>
      <c r="D10995" s="0" t="s">
        <v>52</v>
      </c>
      <c r="E10995" s="0" t="s">
        <v>195</v>
      </c>
      <c r="F10995" s="0" t="n">
        <v>0.07</v>
      </c>
      <c r="G10995" s="0" t="n">
        <v>0.01</v>
      </c>
      <c r="H10995" s="0" t="n">
        <v>0</v>
      </c>
      <c r="I10995" s="0" t="n">
        <v>0.01</v>
      </c>
      <c r="J10995" s="0" t="n">
        <v>0.09</v>
      </c>
      <c r="M10995" s="0" t="s">
        <v>125</v>
      </c>
      <c r="N10995" s="0" t="s">
        <v>35</v>
      </c>
      <c r="P10995" s="0" t="n">
        <f aca="false">IF(AND(OR(Dashboard!$B$5="All",D10995=Dashboard!$B$5),OR(Dashboard!$D$5="All",N10995=Dashboard!$D$5),OR(AND(C10995&lt;&gt;"",C10995&gt;=Dashboard!$F$5,C10995&lt;=Dashboard!$H$5),AND(C10995="",Dashboard!$F$5&lt;=1980,Dashboard!$H$5&gt;=2016))),1,0)</f>
        <v>1</v>
      </c>
      <c r="Q10995" s="0" t="n">
        <f aca="false">J10995*P10995+ROW()*0.00000001</f>
        <v>0.09010995</v>
      </c>
    </row>
    <row r="10996" customFormat="false" ht="15" hidden="false" customHeight="false" outlineLevel="0" collapsed="false">
      <c r="A10996" s="0" t="s">
        <v>6835</v>
      </c>
      <c r="B10996" s="0" t="s">
        <v>70</v>
      </c>
      <c r="C10996" s="0" t="n">
        <v>2007</v>
      </c>
      <c r="D10996" s="0" t="s">
        <v>34</v>
      </c>
      <c r="E10996" s="0" t="s">
        <v>72</v>
      </c>
      <c r="F10996" s="0" t="n">
        <v>0.08</v>
      </c>
      <c r="G10996" s="0" t="n">
        <v>0.01</v>
      </c>
      <c r="H10996" s="0" t="n">
        <v>0</v>
      </c>
      <c r="I10996" s="0" t="n">
        <v>0.01</v>
      </c>
      <c r="J10996" s="0" t="n">
        <v>0.09</v>
      </c>
      <c r="K10996" s="0" t="n">
        <v>74</v>
      </c>
      <c r="M10996" s="0" t="s">
        <v>125</v>
      </c>
      <c r="N10996" s="0" t="s">
        <v>74</v>
      </c>
      <c r="O10996" s="0" t="s">
        <v>37</v>
      </c>
      <c r="P10996" s="0" t="n">
        <f aca="false">IF(AND(OR(Dashboard!$B$5="All",D10996=Dashboard!$B$5),OR(Dashboard!$D$5="All",N10996=Dashboard!$D$5),OR(AND(C10996&lt;&gt;"",C10996&gt;=Dashboard!$F$5,C10996&lt;=Dashboard!$H$5),AND(C10996="",Dashboard!$F$5&lt;=1980,Dashboard!$H$5&gt;=2016))),1,0)</f>
        <v>1</v>
      </c>
      <c r="Q10996" s="0" t="n">
        <f aca="false">J10996*P10996+ROW()*0.00000001</f>
        <v>0.09010996</v>
      </c>
    </row>
    <row r="10997" customFormat="false" ht="15" hidden="false" customHeight="false" outlineLevel="0" collapsed="false">
      <c r="A10997" s="0" t="s">
        <v>7955</v>
      </c>
      <c r="B10997" s="0" t="s">
        <v>76</v>
      </c>
      <c r="C10997" s="0" t="n">
        <v>2007</v>
      </c>
      <c r="D10997" s="0" t="s">
        <v>34</v>
      </c>
      <c r="E10997" s="0" t="s">
        <v>220</v>
      </c>
      <c r="F10997" s="0" t="n">
        <v>0</v>
      </c>
      <c r="G10997" s="0" t="n">
        <v>0</v>
      </c>
      <c r="H10997" s="0" t="n">
        <v>0.09</v>
      </c>
      <c r="I10997" s="0" t="n">
        <v>0</v>
      </c>
      <c r="J10997" s="0" t="n">
        <v>0.09</v>
      </c>
      <c r="N10997" s="0" t="s">
        <v>74</v>
      </c>
      <c r="P10997" s="0" t="n">
        <f aca="false">IF(AND(OR(Dashboard!$B$5="All",D10997=Dashboard!$B$5),OR(Dashboard!$D$5="All",N10997=Dashboard!$D$5),OR(AND(C10997&lt;&gt;"",C10997&gt;=Dashboard!$F$5,C10997&lt;=Dashboard!$H$5),AND(C10997="",Dashboard!$F$5&lt;=1980,Dashboard!$H$5&gt;=2016))),1,0)</f>
        <v>1</v>
      </c>
      <c r="Q10997" s="0" t="n">
        <f aca="false">J10997*P10997+ROW()*0.00000001</f>
        <v>0.09010997</v>
      </c>
    </row>
    <row r="10998" customFormat="false" ht="15" hidden="false" customHeight="false" outlineLevel="0" collapsed="false">
      <c r="A10998" s="0" t="s">
        <v>3658</v>
      </c>
      <c r="B10998" s="0" t="s">
        <v>164</v>
      </c>
      <c r="C10998" s="0" t="n">
        <v>2007</v>
      </c>
      <c r="D10998" s="0" t="s">
        <v>71</v>
      </c>
      <c r="E10998" s="0" t="s">
        <v>124</v>
      </c>
      <c r="F10998" s="0" t="n">
        <v>0.08</v>
      </c>
      <c r="G10998" s="0" t="n">
        <v>0</v>
      </c>
      <c r="H10998" s="0" t="n">
        <v>0</v>
      </c>
      <c r="I10998" s="0" t="n">
        <v>0.01</v>
      </c>
      <c r="J10998" s="0" t="n">
        <v>0.09</v>
      </c>
      <c r="K10998" s="0" t="n">
        <v>44</v>
      </c>
      <c r="L10998" s="0" t="n">
        <v>5.4</v>
      </c>
      <c r="M10998" s="0" t="s">
        <v>73</v>
      </c>
      <c r="N10998" s="0" t="s">
        <v>74</v>
      </c>
      <c r="O10998" s="0" t="s">
        <v>177</v>
      </c>
      <c r="P10998" s="0" t="n">
        <f aca="false">IF(AND(OR(Dashboard!$B$5="All",D10998=Dashboard!$B$5),OR(Dashboard!$D$5="All",N10998=Dashboard!$D$5),OR(AND(C10998&lt;&gt;"",C10998&gt;=Dashboard!$F$5,C10998&lt;=Dashboard!$H$5),AND(C10998="",Dashboard!$F$5&lt;=1980,Dashboard!$H$5&gt;=2016))),1,0)</f>
        <v>1</v>
      </c>
      <c r="Q10998" s="0" t="n">
        <f aca="false">J10998*P10998+ROW()*0.00000001</f>
        <v>0.09010998</v>
      </c>
    </row>
    <row r="10999" customFormat="false" ht="15" hidden="false" customHeight="false" outlineLevel="0" collapsed="false">
      <c r="A10999" s="0" t="s">
        <v>7956</v>
      </c>
      <c r="B10999" s="0" t="s">
        <v>668</v>
      </c>
      <c r="C10999" s="0" t="n">
        <v>2000</v>
      </c>
      <c r="D10999" s="0" t="s">
        <v>46</v>
      </c>
      <c r="E10999" s="0" t="s">
        <v>154</v>
      </c>
      <c r="F10999" s="0" t="n">
        <v>0</v>
      </c>
      <c r="G10999" s="0" t="n">
        <v>0</v>
      </c>
      <c r="H10999" s="0" t="n">
        <v>0.09</v>
      </c>
      <c r="I10999" s="0" t="n">
        <v>0</v>
      </c>
      <c r="J10999" s="0" t="n">
        <v>0.09</v>
      </c>
      <c r="K10999" s="0" t="n">
        <v>93</v>
      </c>
      <c r="L10999" s="0" t="n">
        <v>9.4</v>
      </c>
      <c r="M10999" s="0" t="s">
        <v>103</v>
      </c>
      <c r="N10999" s="0" t="s">
        <v>154</v>
      </c>
      <c r="O10999" s="0" t="s">
        <v>60</v>
      </c>
      <c r="P10999" s="0" t="n">
        <f aca="false">IF(AND(OR(Dashboard!$B$5="All",D10999=Dashboard!$B$5),OR(Dashboard!$D$5="All",N10999=Dashboard!$D$5),OR(AND(C10999&lt;&gt;"",C10999&gt;=Dashboard!$F$5,C10999&lt;=Dashboard!$H$5),AND(C10999="",Dashboard!$F$5&lt;=1980,Dashboard!$H$5&gt;=2016))),1,0)</f>
        <v>1</v>
      </c>
      <c r="Q10999" s="0" t="n">
        <f aca="false">J10999*P10999+ROW()*0.00000001</f>
        <v>0.09010999</v>
      </c>
    </row>
    <row r="11000" customFormat="false" ht="15" hidden="false" customHeight="false" outlineLevel="0" collapsed="false">
      <c r="A11000" s="0" t="s">
        <v>2758</v>
      </c>
      <c r="B11000" s="0" t="s">
        <v>186</v>
      </c>
      <c r="C11000" s="0" t="n">
        <v>2002</v>
      </c>
      <c r="D11000" s="0" t="s">
        <v>41</v>
      </c>
      <c r="E11000" s="0" t="s">
        <v>821</v>
      </c>
      <c r="F11000" s="0" t="n">
        <v>0.07</v>
      </c>
      <c r="G11000" s="0" t="n">
        <v>0.02</v>
      </c>
      <c r="H11000" s="0" t="n">
        <v>0</v>
      </c>
      <c r="I11000" s="0" t="n">
        <v>0</v>
      </c>
      <c r="J11000" s="0" t="n">
        <v>0.09</v>
      </c>
      <c r="K11000" s="0" t="n">
        <v>85</v>
      </c>
      <c r="L11000" s="0" t="n">
        <v>7.3</v>
      </c>
      <c r="M11000" s="0" t="s">
        <v>36</v>
      </c>
      <c r="N11000" s="0" t="s">
        <v>35</v>
      </c>
      <c r="O11000" s="0" t="s">
        <v>42</v>
      </c>
      <c r="P11000" s="0" t="n">
        <f aca="false">IF(AND(OR(Dashboard!$B$5="All",D11000=Dashboard!$B$5),OR(Dashboard!$D$5="All",N11000=Dashboard!$D$5),OR(AND(C11000&lt;&gt;"",C11000&gt;=Dashboard!$F$5,C11000&lt;=Dashboard!$H$5),AND(C11000="",Dashboard!$F$5&lt;=1980,Dashboard!$H$5&gt;=2016))),1,0)</f>
        <v>1</v>
      </c>
      <c r="Q11000" s="0" t="n">
        <f aca="false">J11000*P11000+ROW()*0.00000001</f>
        <v>0.09011</v>
      </c>
    </row>
    <row r="11001" customFormat="false" ht="15" hidden="false" customHeight="false" outlineLevel="0" collapsed="false">
      <c r="A11001" s="0" t="s">
        <v>7957</v>
      </c>
      <c r="B11001" s="0" t="s">
        <v>76</v>
      </c>
      <c r="D11001" s="0" t="s">
        <v>71</v>
      </c>
      <c r="E11001" s="0" t="s">
        <v>220</v>
      </c>
      <c r="F11001" s="0" t="n">
        <v>0</v>
      </c>
      <c r="G11001" s="0" t="n">
        <v>0</v>
      </c>
      <c r="H11001" s="0" t="n">
        <v>0.09</v>
      </c>
      <c r="I11001" s="0" t="n">
        <v>0</v>
      </c>
      <c r="J11001" s="0" t="n">
        <v>0.09</v>
      </c>
      <c r="N11001" s="0" t="s">
        <v>74</v>
      </c>
      <c r="P11001" s="0" t="n">
        <f aca="false">IF(AND(OR(Dashboard!$B$5="All",D11001=Dashboard!$B$5),OR(Dashboard!$D$5="All",N11001=Dashboard!$D$5),OR(AND(C11001&lt;&gt;"",C11001&gt;=Dashboard!$F$5,C11001&lt;=Dashboard!$H$5),AND(C11001="",Dashboard!$F$5&lt;=1980,Dashboard!$H$5&gt;=2016))),1,0)</f>
        <v>1</v>
      </c>
      <c r="Q11001" s="0" t="n">
        <f aca="false">J11001*P11001+ROW()*0.00000001</f>
        <v>0.09011001</v>
      </c>
    </row>
    <row r="11002" customFormat="false" ht="15" hidden="false" customHeight="false" outlineLevel="0" collapsed="false">
      <c r="A11002" s="0" t="s">
        <v>7958</v>
      </c>
      <c r="B11002" s="0" t="s">
        <v>33</v>
      </c>
      <c r="C11002" s="0" t="n">
        <v>2010</v>
      </c>
      <c r="D11002" s="0" t="s">
        <v>52</v>
      </c>
      <c r="E11002" s="0" t="s">
        <v>814</v>
      </c>
      <c r="F11002" s="0" t="n">
        <v>0</v>
      </c>
      <c r="G11002" s="0" t="n">
        <v>0.08</v>
      </c>
      <c r="H11002" s="0" t="n">
        <v>0</v>
      </c>
      <c r="I11002" s="0" t="n">
        <v>0.01</v>
      </c>
      <c r="J11002" s="0" t="n">
        <v>0.09</v>
      </c>
      <c r="N11002" s="0" t="s">
        <v>35</v>
      </c>
      <c r="P11002" s="0" t="n">
        <f aca="false">IF(AND(OR(Dashboard!$B$5="All",D11002=Dashboard!$B$5),OR(Dashboard!$D$5="All",N11002=Dashboard!$D$5),OR(AND(C11002&lt;&gt;"",C11002&gt;=Dashboard!$F$5,C11002&lt;=Dashboard!$H$5),AND(C11002="",Dashboard!$F$5&lt;=1980,Dashboard!$H$5&gt;=2016))),1,0)</f>
        <v>1</v>
      </c>
      <c r="Q11002" s="0" t="n">
        <f aca="false">J11002*P11002+ROW()*0.00000001</f>
        <v>0.09011002</v>
      </c>
    </row>
    <row r="11003" customFormat="false" ht="15" hidden="false" customHeight="false" outlineLevel="0" collapsed="false">
      <c r="A11003" s="0" t="s">
        <v>7959</v>
      </c>
      <c r="B11003" s="0" t="s">
        <v>76</v>
      </c>
      <c r="C11003" s="0" t="n">
        <v>2002</v>
      </c>
      <c r="D11003" s="0" t="s">
        <v>41</v>
      </c>
      <c r="E11003" s="0" t="s">
        <v>1707</v>
      </c>
      <c r="F11003" s="0" t="n">
        <v>0.04</v>
      </c>
      <c r="G11003" s="0" t="n">
        <v>0.03</v>
      </c>
      <c r="H11003" s="0" t="n">
        <v>0</v>
      </c>
      <c r="I11003" s="0" t="n">
        <v>0.01</v>
      </c>
      <c r="J11003" s="0" t="n">
        <v>0.09</v>
      </c>
      <c r="K11003" s="0" t="n">
        <v>80</v>
      </c>
      <c r="L11003" s="0" t="n">
        <v>9</v>
      </c>
      <c r="M11003" s="0" t="s">
        <v>36</v>
      </c>
      <c r="N11003" s="0" t="s">
        <v>74</v>
      </c>
      <c r="O11003" s="0" t="s">
        <v>37</v>
      </c>
      <c r="P11003" s="0" t="n">
        <f aca="false">IF(AND(OR(Dashboard!$B$5="All",D11003=Dashboard!$B$5),OR(Dashboard!$D$5="All",N11003=Dashboard!$D$5),OR(AND(C11003&lt;&gt;"",C11003&gt;=Dashboard!$F$5,C11003&lt;=Dashboard!$H$5),AND(C11003="",Dashboard!$F$5&lt;=1980,Dashboard!$H$5&gt;=2016))),1,0)</f>
        <v>1</v>
      </c>
      <c r="Q11003" s="0" t="n">
        <f aca="false">J11003*P11003+ROW()*0.00000001</f>
        <v>0.09011003</v>
      </c>
    </row>
    <row r="11004" customFormat="false" ht="15" hidden="false" customHeight="false" outlineLevel="0" collapsed="false">
      <c r="A11004" s="0" t="s">
        <v>7960</v>
      </c>
      <c r="B11004" s="0" t="s">
        <v>33</v>
      </c>
      <c r="C11004" s="0" t="n">
        <v>2011</v>
      </c>
      <c r="D11004" s="0" t="s">
        <v>52</v>
      </c>
      <c r="E11004" s="0" t="s">
        <v>142</v>
      </c>
      <c r="F11004" s="0" t="n">
        <v>0.02</v>
      </c>
      <c r="G11004" s="0" t="n">
        <v>0.07</v>
      </c>
      <c r="H11004" s="0" t="n">
        <v>0</v>
      </c>
      <c r="I11004" s="0" t="n">
        <v>0.01</v>
      </c>
      <c r="J11004" s="0" t="n">
        <v>0.09</v>
      </c>
      <c r="M11004" s="0" t="s">
        <v>36</v>
      </c>
      <c r="N11004" s="0" t="s">
        <v>35</v>
      </c>
      <c r="P11004" s="0" t="n">
        <f aca="false">IF(AND(OR(Dashboard!$B$5="All",D11004=Dashboard!$B$5),OR(Dashboard!$D$5="All",N11004=Dashboard!$D$5),OR(AND(C11004&lt;&gt;"",C11004&gt;=Dashboard!$F$5,C11004&lt;=Dashboard!$H$5),AND(C11004="",Dashboard!$F$5&lt;=1980,Dashboard!$H$5&gt;=2016))),1,0)</f>
        <v>1</v>
      </c>
      <c r="Q11004" s="0" t="n">
        <f aca="false">J11004*P11004+ROW()*0.00000001</f>
        <v>0.09011004</v>
      </c>
    </row>
    <row r="11005" customFormat="false" ht="15" hidden="false" customHeight="false" outlineLevel="0" collapsed="false">
      <c r="A11005" s="0" t="s">
        <v>7961</v>
      </c>
      <c r="B11005" s="0" t="s">
        <v>50</v>
      </c>
      <c r="C11005" s="0" t="n">
        <v>2009</v>
      </c>
      <c r="D11005" s="0" t="s">
        <v>46</v>
      </c>
      <c r="E11005" s="0" t="s">
        <v>157</v>
      </c>
      <c r="F11005" s="0" t="n">
        <v>0</v>
      </c>
      <c r="G11005" s="0" t="n">
        <v>0</v>
      </c>
      <c r="H11005" s="0" t="n">
        <v>0.09</v>
      </c>
      <c r="I11005" s="0" t="n">
        <v>0</v>
      </c>
      <c r="J11005" s="0" t="n">
        <v>0.09</v>
      </c>
      <c r="N11005" s="0" t="s">
        <v>35</v>
      </c>
      <c r="P11005" s="0" t="n">
        <f aca="false">IF(AND(OR(Dashboard!$B$5="All",D11005=Dashboard!$B$5),OR(Dashboard!$D$5="All",N11005=Dashboard!$D$5),OR(AND(C11005&lt;&gt;"",C11005&gt;=Dashboard!$F$5,C11005&lt;=Dashboard!$H$5),AND(C11005="",Dashboard!$F$5&lt;=1980,Dashboard!$H$5&gt;=2016))),1,0)</f>
        <v>1</v>
      </c>
      <c r="Q11005" s="0" t="n">
        <f aca="false">J11005*P11005+ROW()*0.00000001</f>
        <v>0.09011005</v>
      </c>
    </row>
    <row r="11006" customFormat="false" ht="15" hidden="false" customHeight="false" outlineLevel="0" collapsed="false">
      <c r="A11006" s="0" t="s">
        <v>7962</v>
      </c>
      <c r="B11006" s="0" t="s">
        <v>64</v>
      </c>
      <c r="C11006" s="0" t="n">
        <v>2011</v>
      </c>
      <c r="D11006" s="0" t="s">
        <v>41</v>
      </c>
      <c r="E11006" s="0" t="s">
        <v>220</v>
      </c>
      <c r="F11006" s="0" t="n">
        <v>0.08</v>
      </c>
      <c r="G11006" s="0" t="n">
        <v>0</v>
      </c>
      <c r="H11006" s="0" t="n">
        <v>0</v>
      </c>
      <c r="I11006" s="0" t="n">
        <v>0.01</v>
      </c>
      <c r="J11006" s="0" t="n">
        <v>0.09</v>
      </c>
      <c r="K11006" s="0" t="n">
        <v>65</v>
      </c>
      <c r="L11006" s="0" t="n">
        <v>8.8</v>
      </c>
      <c r="M11006" s="0" t="s">
        <v>125</v>
      </c>
      <c r="N11006" s="0" t="s">
        <v>66</v>
      </c>
      <c r="O11006" s="0" t="s">
        <v>67</v>
      </c>
      <c r="P11006" s="0" t="n">
        <f aca="false">IF(AND(OR(Dashboard!$B$5="All",D11006=Dashboard!$B$5),OR(Dashboard!$D$5="All",N11006=Dashboard!$D$5),OR(AND(C11006&lt;&gt;"",C11006&gt;=Dashboard!$F$5,C11006&lt;=Dashboard!$H$5),AND(C11006="",Dashboard!$F$5&lt;=1980,Dashboard!$H$5&gt;=2016))),1,0)</f>
        <v>1</v>
      </c>
      <c r="Q11006" s="0" t="n">
        <f aca="false">J11006*P11006+ROW()*0.00000001</f>
        <v>0.09011006</v>
      </c>
    </row>
    <row r="11007" customFormat="false" ht="15" hidden="false" customHeight="false" outlineLevel="0" collapsed="false">
      <c r="A11007" s="0" t="s">
        <v>7963</v>
      </c>
      <c r="B11007" s="0" t="s">
        <v>50</v>
      </c>
      <c r="C11007" s="0" t="n">
        <v>2010</v>
      </c>
      <c r="D11007" s="0" t="s">
        <v>52</v>
      </c>
      <c r="E11007" s="0" t="s">
        <v>220</v>
      </c>
      <c r="F11007" s="0" t="n">
        <v>0</v>
      </c>
      <c r="G11007" s="0" t="n">
        <v>0</v>
      </c>
      <c r="H11007" s="0" t="n">
        <v>0.09</v>
      </c>
      <c r="I11007" s="0" t="n">
        <v>0</v>
      </c>
      <c r="J11007" s="0" t="n">
        <v>0.09</v>
      </c>
      <c r="N11007" s="0" t="s">
        <v>35</v>
      </c>
      <c r="P11007" s="0" t="n">
        <f aca="false">IF(AND(OR(Dashboard!$B$5="All",D11007=Dashboard!$B$5),OR(Dashboard!$D$5="All",N11007=Dashboard!$D$5),OR(AND(C11007&lt;&gt;"",C11007&gt;=Dashboard!$F$5,C11007&lt;=Dashboard!$H$5),AND(C11007="",Dashboard!$F$5&lt;=1980,Dashboard!$H$5&gt;=2016))),1,0)</f>
        <v>1</v>
      </c>
      <c r="Q11007" s="0" t="n">
        <f aca="false">J11007*P11007+ROW()*0.00000001</f>
        <v>0.09011007</v>
      </c>
    </row>
    <row r="11008" customFormat="false" ht="15" hidden="false" customHeight="false" outlineLevel="0" collapsed="false">
      <c r="A11008" s="0" t="s">
        <v>7964</v>
      </c>
      <c r="B11008" s="0" t="s">
        <v>76</v>
      </c>
      <c r="C11008" s="0" t="n">
        <v>2001</v>
      </c>
      <c r="D11008" s="0" t="s">
        <v>46</v>
      </c>
      <c r="E11008" s="0" t="s">
        <v>4979</v>
      </c>
      <c r="F11008" s="0" t="n">
        <v>0</v>
      </c>
      <c r="G11008" s="0" t="n">
        <v>0</v>
      </c>
      <c r="H11008" s="0" t="n">
        <v>0.09</v>
      </c>
      <c r="I11008" s="0" t="n">
        <v>0</v>
      </c>
      <c r="J11008" s="0" t="n">
        <v>0.09</v>
      </c>
      <c r="N11008" s="0" t="s">
        <v>74</v>
      </c>
      <c r="P11008" s="0" t="n">
        <f aca="false">IF(AND(OR(Dashboard!$B$5="All",D11008=Dashboard!$B$5),OR(Dashboard!$D$5="All",N11008=Dashboard!$D$5),OR(AND(C11008&lt;&gt;"",C11008&gt;=Dashboard!$F$5,C11008&lt;=Dashboard!$H$5),AND(C11008="",Dashboard!$F$5&lt;=1980,Dashboard!$H$5&gt;=2016))),1,0)</f>
        <v>1</v>
      </c>
      <c r="Q11008" s="0" t="n">
        <f aca="false">J11008*P11008+ROW()*0.00000001</f>
        <v>0.09011008</v>
      </c>
    </row>
    <row r="11009" customFormat="false" ht="15" hidden="false" customHeight="false" outlineLevel="0" collapsed="false">
      <c r="A11009" s="0" t="s">
        <v>7457</v>
      </c>
      <c r="B11009" s="0" t="s">
        <v>33</v>
      </c>
      <c r="C11009" s="0" t="n">
        <v>2009</v>
      </c>
      <c r="D11009" s="0" t="s">
        <v>58</v>
      </c>
      <c r="E11009" s="0" t="s">
        <v>91</v>
      </c>
      <c r="F11009" s="0" t="n">
        <v>0.08</v>
      </c>
      <c r="G11009" s="0" t="n">
        <v>0</v>
      </c>
      <c r="H11009" s="0" t="n">
        <v>0</v>
      </c>
      <c r="I11009" s="0" t="n">
        <v>0.01</v>
      </c>
      <c r="J11009" s="0" t="n">
        <v>0.09</v>
      </c>
      <c r="M11009" s="0" t="s">
        <v>36</v>
      </c>
      <c r="N11009" s="0" t="s">
        <v>35</v>
      </c>
      <c r="P11009" s="0" t="n">
        <f aca="false">IF(AND(OR(Dashboard!$B$5="All",D11009=Dashboard!$B$5),OR(Dashboard!$D$5="All",N11009=Dashboard!$D$5),OR(AND(C11009&lt;&gt;"",C11009&gt;=Dashboard!$F$5,C11009&lt;=Dashboard!$H$5),AND(C11009="",Dashboard!$F$5&lt;=1980,Dashboard!$H$5&gt;=2016))),1,0)</f>
        <v>1</v>
      </c>
      <c r="Q11009" s="0" t="n">
        <f aca="false">J11009*P11009+ROW()*0.00000001</f>
        <v>0.09011009</v>
      </c>
    </row>
    <row r="11010" customFormat="false" ht="15" hidden="false" customHeight="false" outlineLevel="0" collapsed="false">
      <c r="A11010" s="0" t="s">
        <v>7965</v>
      </c>
      <c r="B11010" s="0" t="s">
        <v>85</v>
      </c>
      <c r="C11010" s="0" t="n">
        <v>2002</v>
      </c>
      <c r="D11010" s="0" t="s">
        <v>56</v>
      </c>
      <c r="E11010" s="0" t="s">
        <v>1904</v>
      </c>
      <c r="F11010" s="0" t="n">
        <v>0.07</v>
      </c>
      <c r="G11010" s="0" t="n">
        <v>0.02</v>
      </c>
      <c r="H11010" s="0" t="n">
        <v>0</v>
      </c>
      <c r="I11010" s="0" t="n">
        <v>0</v>
      </c>
      <c r="J11010" s="0" t="n">
        <v>0.09</v>
      </c>
      <c r="N11010" s="0" t="s">
        <v>35</v>
      </c>
      <c r="P11010" s="0" t="n">
        <f aca="false">IF(AND(OR(Dashboard!$B$5="All",D11010=Dashboard!$B$5),OR(Dashboard!$D$5="All",N11010=Dashboard!$D$5),OR(AND(C11010&lt;&gt;"",C11010&gt;=Dashboard!$F$5,C11010&lt;=Dashboard!$H$5),AND(C11010="",Dashboard!$F$5&lt;=1980,Dashboard!$H$5&gt;=2016))),1,0)</f>
        <v>1</v>
      </c>
      <c r="Q11010" s="0" t="n">
        <f aca="false">J11010*P11010+ROW()*0.00000001</f>
        <v>0.0901101</v>
      </c>
    </row>
    <row r="11011" customFormat="false" ht="15" hidden="false" customHeight="false" outlineLevel="0" collapsed="false">
      <c r="A11011" s="0" t="s">
        <v>5829</v>
      </c>
      <c r="B11011" s="0" t="s">
        <v>70</v>
      </c>
      <c r="C11011" s="0" t="n">
        <v>2014</v>
      </c>
      <c r="D11011" s="0" t="s">
        <v>52</v>
      </c>
      <c r="E11011" s="0" t="s">
        <v>89</v>
      </c>
      <c r="F11011" s="0" t="n">
        <v>0</v>
      </c>
      <c r="G11011" s="0" t="n">
        <v>0.08</v>
      </c>
      <c r="H11011" s="0" t="n">
        <v>0</v>
      </c>
      <c r="I11011" s="0" t="n">
        <v>0.01</v>
      </c>
      <c r="J11011" s="0" t="n">
        <v>0.09</v>
      </c>
      <c r="N11011" s="0" t="s">
        <v>74</v>
      </c>
      <c r="P11011" s="0" t="n">
        <f aca="false">IF(AND(OR(Dashboard!$B$5="All",D11011=Dashboard!$B$5),OR(Dashboard!$D$5="All",N11011=Dashboard!$D$5),OR(AND(C11011&lt;&gt;"",C11011&gt;=Dashboard!$F$5,C11011&lt;=Dashboard!$H$5),AND(C11011="",Dashboard!$F$5&lt;=1980,Dashboard!$H$5&gt;=2016))),1,0)</f>
        <v>1</v>
      </c>
      <c r="Q11011" s="0" t="n">
        <f aca="false">J11011*P11011+ROW()*0.00000001</f>
        <v>0.09011011</v>
      </c>
    </row>
    <row r="11012" customFormat="false" ht="15" hidden="false" customHeight="false" outlineLevel="0" collapsed="false">
      <c r="A11012" s="0" t="s">
        <v>7966</v>
      </c>
      <c r="B11012" s="0" t="s">
        <v>164</v>
      </c>
      <c r="C11012" s="0" t="n">
        <v>2008</v>
      </c>
      <c r="D11012" s="0" t="s">
        <v>48</v>
      </c>
      <c r="E11012" s="0" t="s">
        <v>89</v>
      </c>
      <c r="F11012" s="0" t="n">
        <v>0</v>
      </c>
      <c r="G11012" s="0" t="n">
        <v>0.01</v>
      </c>
      <c r="H11012" s="0" t="n">
        <v>0.08</v>
      </c>
      <c r="I11012" s="0" t="n">
        <v>0</v>
      </c>
      <c r="J11012" s="0" t="n">
        <v>0.09</v>
      </c>
      <c r="K11012" s="0" t="n">
        <v>79</v>
      </c>
      <c r="L11012" s="0" t="n">
        <v>7.7</v>
      </c>
      <c r="M11012" s="0" t="s">
        <v>36</v>
      </c>
      <c r="N11012" s="0" t="s">
        <v>74</v>
      </c>
      <c r="O11012" s="0" t="s">
        <v>37</v>
      </c>
      <c r="P11012" s="0" t="n">
        <f aca="false">IF(AND(OR(Dashboard!$B$5="All",D11012=Dashboard!$B$5),OR(Dashboard!$D$5="All",N11012=Dashboard!$D$5),OR(AND(C11012&lt;&gt;"",C11012&gt;=Dashboard!$F$5,C11012&lt;=Dashboard!$H$5),AND(C11012="",Dashboard!$F$5&lt;=1980,Dashboard!$H$5&gt;=2016))),1,0)</f>
        <v>1</v>
      </c>
      <c r="Q11012" s="0" t="n">
        <f aca="false">J11012*P11012+ROW()*0.00000001</f>
        <v>0.09011012</v>
      </c>
    </row>
    <row r="11013" customFormat="false" ht="15" hidden="false" customHeight="false" outlineLevel="0" collapsed="false">
      <c r="A11013" s="0" t="s">
        <v>7967</v>
      </c>
      <c r="B11013" s="0" t="s">
        <v>76</v>
      </c>
      <c r="C11013" s="0" t="n">
        <v>2001</v>
      </c>
      <c r="D11013" s="0" t="s">
        <v>71</v>
      </c>
      <c r="E11013" s="0" t="s">
        <v>257</v>
      </c>
      <c r="F11013" s="0" t="n">
        <v>0.04</v>
      </c>
      <c r="G11013" s="0" t="n">
        <v>0.03</v>
      </c>
      <c r="H11013" s="0" t="n">
        <v>0</v>
      </c>
      <c r="I11013" s="0" t="n">
        <v>0.01</v>
      </c>
      <c r="J11013" s="0" t="n">
        <v>0.09</v>
      </c>
      <c r="K11013" s="0" t="n">
        <v>71</v>
      </c>
      <c r="L11013" s="0" t="n">
        <v>7.8</v>
      </c>
      <c r="M11013" s="0" t="s">
        <v>103</v>
      </c>
      <c r="N11013" s="0" t="s">
        <v>74</v>
      </c>
      <c r="O11013" s="0" t="s">
        <v>37</v>
      </c>
      <c r="P11013" s="0" t="n">
        <f aca="false">IF(AND(OR(Dashboard!$B$5="All",D11013=Dashboard!$B$5),OR(Dashboard!$D$5="All",N11013=Dashboard!$D$5),OR(AND(C11013&lt;&gt;"",C11013&gt;=Dashboard!$F$5,C11013&lt;=Dashboard!$H$5),AND(C11013="",Dashboard!$F$5&lt;=1980,Dashboard!$H$5&gt;=2016))),1,0)</f>
        <v>1</v>
      </c>
      <c r="Q11013" s="0" t="n">
        <f aca="false">J11013*P11013+ROW()*0.00000001</f>
        <v>0.09011013</v>
      </c>
    </row>
    <row r="11014" customFormat="false" ht="15" hidden="false" customHeight="false" outlineLevel="0" collapsed="false">
      <c r="A11014" s="0" t="s">
        <v>7604</v>
      </c>
      <c r="B11014" s="0" t="s">
        <v>164</v>
      </c>
      <c r="C11014" s="0" t="n">
        <v>2006</v>
      </c>
      <c r="D11014" s="0" t="s">
        <v>46</v>
      </c>
      <c r="E11014" s="0" t="s">
        <v>195</v>
      </c>
      <c r="F11014" s="0" t="n">
        <v>0.07</v>
      </c>
      <c r="G11014" s="0" t="n">
        <v>0</v>
      </c>
      <c r="H11014" s="0" t="n">
        <v>0.02</v>
      </c>
      <c r="I11014" s="0" t="n">
        <v>0.01</v>
      </c>
      <c r="J11014" s="0" t="n">
        <v>0.09</v>
      </c>
      <c r="K11014" s="0" t="n">
        <v>68</v>
      </c>
      <c r="L11014" s="0" t="n">
        <v>7.7</v>
      </c>
      <c r="M11014" s="0" t="s">
        <v>103</v>
      </c>
      <c r="N11014" s="0" t="s">
        <v>74</v>
      </c>
      <c r="O11014" s="0" t="s">
        <v>67</v>
      </c>
      <c r="P11014" s="0" t="n">
        <f aca="false">IF(AND(OR(Dashboard!$B$5="All",D11014=Dashboard!$B$5),OR(Dashboard!$D$5="All",N11014=Dashboard!$D$5),OR(AND(C11014&lt;&gt;"",C11014&gt;=Dashboard!$F$5,C11014&lt;=Dashboard!$H$5),AND(C11014="",Dashboard!$F$5&lt;=1980,Dashboard!$H$5&gt;=2016))),1,0)</f>
        <v>1</v>
      </c>
      <c r="Q11014" s="0" t="n">
        <f aca="false">J11014*P11014+ROW()*0.00000001</f>
        <v>0.09011014</v>
      </c>
    </row>
    <row r="11015" customFormat="false" ht="15" hidden="false" customHeight="false" outlineLevel="0" collapsed="false">
      <c r="A11015" s="0" t="s">
        <v>7968</v>
      </c>
      <c r="B11015" s="0" t="s">
        <v>70</v>
      </c>
      <c r="C11015" s="0" t="n">
        <v>2014</v>
      </c>
      <c r="D11015" s="0" t="s">
        <v>102</v>
      </c>
      <c r="E11015" s="0" t="s">
        <v>328</v>
      </c>
      <c r="F11015" s="0" t="n">
        <v>0.06</v>
      </c>
      <c r="G11015" s="0" t="n">
        <v>0.02</v>
      </c>
      <c r="H11015" s="0" t="n">
        <v>0</v>
      </c>
      <c r="I11015" s="0" t="n">
        <v>0.02</v>
      </c>
      <c r="J11015" s="0" t="n">
        <v>0.09</v>
      </c>
      <c r="K11015" s="0" t="n">
        <v>49</v>
      </c>
      <c r="L11015" s="0" t="n">
        <v>5.8</v>
      </c>
      <c r="M11015" s="0" t="s">
        <v>125</v>
      </c>
      <c r="N11015" s="0" t="s">
        <v>74</v>
      </c>
      <c r="O11015" s="0" t="s">
        <v>177</v>
      </c>
      <c r="P11015" s="0" t="n">
        <f aca="false">IF(AND(OR(Dashboard!$B$5="All",D11015=Dashboard!$B$5),OR(Dashboard!$D$5="All",N11015=Dashboard!$D$5),OR(AND(C11015&lt;&gt;"",C11015&gt;=Dashboard!$F$5,C11015&lt;=Dashboard!$H$5),AND(C11015="",Dashboard!$F$5&lt;=1980,Dashboard!$H$5&gt;=2016))),1,0)</f>
        <v>1</v>
      </c>
      <c r="Q11015" s="0" t="n">
        <f aca="false">J11015*P11015+ROW()*0.00000001</f>
        <v>0.09011015</v>
      </c>
    </row>
    <row r="11016" customFormat="false" ht="15" hidden="false" customHeight="false" outlineLevel="0" collapsed="false">
      <c r="A11016" s="0" t="s">
        <v>7969</v>
      </c>
      <c r="B11016" s="0" t="s">
        <v>97</v>
      </c>
      <c r="C11016" s="0" t="n">
        <v>2016</v>
      </c>
      <c r="D11016" s="0" t="s">
        <v>16</v>
      </c>
      <c r="E11016" s="0" t="s">
        <v>154</v>
      </c>
      <c r="F11016" s="0" t="n">
        <v>0.05</v>
      </c>
      <c r="G11016" s="0" t="n">
        <v>0.03</v>
      </c>
      <c r="H11016" s="0" t="n">
        <v>0</v>
      </c>
      <c r="I11016" s="0" t="n">
        <v>0.01</v>
      </c>
      <c r="J11016" s="0" t="n">
        <v>0.09</v>
      </c>
      <c r="N11016" s="0" t="s">
        <v>35</v>
      </c>
      <c r="P11016" s="0" t="n">
        <f aca="false">IF(AND(OR(Dashboard!$B$5="All",D11016=Dashboard!$B$5),OR(Dashboard!$D$5="All",N11016=Dashboard!$D$5),OR(AND(C11016&lt;&gt;"",C11016&gt;=Dashboard!$F$5,C11016&lt;=Dashboard!$H$5),AND(C11016="",Dashboard!$F$5&lt;=1980,Dashboard!$H$5&gt;=2016))),1,0)</f>
        <v>1</v>
      </c>
      <c r="Q11016" s="0" t="n">
        <f aca="false">J11016*P11016+ROW()*0.00000001</f>
        <v>0.09011016</v>
      </c>
    </row>
    <row r="11017" customFormat="false" ht="15" hidden="false" customHeight="false" outlineLevel="0" collapsed="false">
      <c r="A11017" s="0" t="s">
        <v>6464</v>
      </c>
      <c r="B11017" s="0" t="s">
        <v>164</v>
      </c>
      <c r="D11017" s="0" t="s">
        <v>102</v>
      </c>
      <c r="E11017" s="0" t="s">
        <v>2860</v>
      </c>
      <c r="F11017" s="0" t="n">
        <v>0.08</v>
      </c>
      <c r="G11017" s="0" t="n">
        <v>0</v>
      </c>
      <c r="H11017" s="0" t="n">
        <v>0</v>
      </c>
      <c r="I11017" s="0" t="n">
        <v>0.01</v>
      </c>
      <c r="J11017" s="0" t="n">
        <v>0.09</v>
      </c>
      <c r="M11017" s="0" t="s">
        <v>103</v>
      </c>
      <c r="N11017" s="0" t="s">
        <v>74</v>
      </c>
      <c r="P11017" s="0" t="n">
        <f aca="false">IF(AND(OR(Dashboard!$B$5="All",D11017=Dashboard!$B$5),OR(Dashboard!$D$5="All",N11017=Dashboard!$D$5),OR(AND(C11017&lt;&gt;"",C11017&gt;=Dashboard!$F$5,C11017&lt;=Dashboard!$H$5),AND(C11017="",Dashboard!$F$5&lt;=1980,Dashboard!$H$5&gt;=2016))),1,0)</f>
        <v>1</v>
      </c>
      <c r="Q11017" s="0" t="n">
        <f aca="false">J11017*P11017+ROW()*0.00000001</f>
        <v>0.09011017</v>
      </c>
    </row>
    <row r="11018" customFormat="false" ht="15" hidden="false" customHeight="false" outlineLevel="0" collapsed="false">
      <c r="A11018" s="0" t="s">
        <v>7970</v>
      </c>
      <c r="B11018" s="0" t="s">
        <v>97</v>
      </c>
      <c r="C11018" s="0" t="n">
        <v>2011</v>
      </c>
      <c r="D11018" s="0" t="s">
        <v>41</v>
      </c>
      <c r="E11018" s="0" t="s">
        <v>124</v>
      </c>
      <c r="F11018" s="0" t="n">
        <v>0.05</v>
      </c>
      <c r="G11018" s="0" t="n">
        <v>0.04</v>
      </c>
      <c r="H11018" s="0" t="n">
        <v>0</v>
      </c>
      <c r="I11018" s="0" t="n">
        <v>0.01</v>
      </c>
      <c r="J11018" s="0" t="n">
        <v>0.09</v>
      </c>
      <c r="K11018" s="0" t="n">
        <v>48</v>
      </c>
      <c r="L11018" s="0" t="n">
        <v>5</v>
      </c>
      <c r="M11018" s="0" t="s">
        <v>73</v>
      </c>
      <c r="N11018" s="0" t="s">
        <v>35</v>
      </c>
      <c r="O11018" s="0" t="s">
        <v>177</v>
      </c>
      <c r="P11018" s="0" t="n">
        <f aca="false">IF(AND(OR(Dashboard!$B$5="All",D11018=Dashboard!$B$5),OR(Dashboard!$D$5="All",N11018=Dashboard!$D$5),OR(AND(C11018&lt;&gt;"",C11018&gt;=Dashboard!$F$5,C11018&lt;=Dashboard!$H$5),AND(C11018="",Dashboard!$F$5&lt;=1980,Dashboard!$H$5&gt;=2016))),1,0)</f>
        <v>1</v>
      </c>
      <c r="Q11018" s="0" t="n">
        <f aca="false">J11018*P11018+ROW()*0.00000001</f>
        <v>0.09011018</v>
      </c>
    </row>
    <row r="11019" customFormat="false" ht="15" hidden="false" customHeight="false" outlineLevel="0" collapsed="false">
      <c r="A11019" s="0" t="s">
        <v>7971</v>
      </c>
      <c r="B11019" s="0" t="s">
        <v>33</v>
      </c>
      <c r="C11019" s="0" t="n">
        <v>2010</v>
      </c>
      <c r="D11019" s="0" t="s">
        <v>56</v>
      </c>
      <c r="E11019" s="0" t="s">
        <v>142</v>
      </c>
      <c r="F11019" s="0" t="n">
        <v>0.09</v>
      </c>
      <c r="G11019" s="0" t="n">
        <v>0</v>
      </c>
      <c r="H11019" s="0" t="n">
        <v>0</v>
      </c>
      <c r="I11019" s="0" t="n">
        <v>0</v>
      </c>
      <c r="J11019" s="0" t="n">
        <v>0.09</v>
      </c>
      <c r="M11019" s="0" t="s">
        <v>125</v>
      </c>
      <c r="N11019" s="0" t="s">
        <v>35</v>
      </c>
      <c r="P11019" s="0" t="n">
        <f aca="false">IF(AND(OR(Dashboard!$B$5="All",D11019=Dashboard!$B$5),OR(Dashboard!$D$5="All",N11019=Dashboard!$D$5),OR(AND(C11019&lt;&gt;"",C11019&gt;=Dashboard!$F$5,C11019&lt;=Dashboard!$H$5),AND(C11019="",Dashboard!$F$5&lt;=1980,Dashboard!$H$5&gt;=2016))),1,0)</f>
        <v>1</v>
      </c>
      <c r="Q11019" s="0" t="n">
        <f aca="false">J11019*P11019+ROW()*0.00000001</f>
        <v>0.09011019</v>
      </c>
    </row>
    <row r="11020" customFormat="false" ht="15" hidden="false" customHeight="false" outlineLevel="0" collapsed="false">
      <c r="A11020" s="0" t="s">
        <v>7972</v>
      </c>
      <c r="B11020" s="0" t="s">
        <v>33</v>
      </c>
      <c r="C11020" s="0" t="n">
        <v>2007</v>
      </c>
      <c r="D11020" s="0" t="s">
        <v>41</v>
      </c>
      <c r="E11020" s="0" t="s">
        <v>7176</v>
      </c>
      <c r="F11020" s="0" t="n">
        <v>0.07</v>
      </c>
      <c r="G11020" s="0" t="n">
        <v>0.01</v>
      </c>
      <c r="H11020" s="0" t="n">
        <v>0</v>
      </c>
      <c r="I11020" s="0" t="n">
        <v>0.01</v>
      </c>
      <c r="J11020" s="0" t="n">
        <v>0.09</v>
      </c>
      <c r="M11020" s="0" t="s">
        <v>36</v>
      </c>
      <c r="N11020" s="0" t="s">
        <v>35</v>
      </c>
      <c r="P11020" s="0" t="n">
        <f aca="false">IF(AND(OR(Dashboard!$B$5="All",D11020=Dashboard!$B$5),OR(Dashboard!$D$5="All",N11020=Dashboard!$D$5),OR(AND(C11020&lt;&gt;"",C11020&gt;=Dashboard!$F$5,C11020&lt;=Dashboard!$H$5),AND(C11020="",Dashboard!$F$5&lt;=1980,Dashboard!$H$5&gt;=2016))),1,0)</f>
        <v>1</v>
      </c>
      <c r="Q11020" s="0" t="n">
        <f aca="false">J11020*P11020+ROW()*0.00000001</f>
        <v>0.0901102</v>
      </c>
    </row>
    <row r="11021" customFormat="false" ht="15" hidden="false" customHeight="false" outlineLevel="0" collapsed="false">
      <c r="A11021" s="0" t="s">
        <v>2565</v>
      </c>
      <c r="B11021" s="0" t="s">
        <v>851</v>
      </c>
      <c r="C11021" s="0" t="n">
        <v>2013</v>
      </c>
      <c r="D11021" s="0" t="s">
        <v>102</v>
      </c>
      <c r="E11021" s="0" t="s">
        <v>782</v>
      </c>
      <c r="F11021" s="0" t="n">
        <v>0</v>
      </c>
      <c r="G11021" s="0" t="n">
        <v>0.05</v>
      </c>
      <c r="H11021" s="0" t="n">
        <v>0.03</v>
      </c>
      <c r="I11021" s="0" t="n">
        <v>0.01</v>
      </c>
      <c r="J11021" s="0" t="n">
        <v>0.09</v>
      </c>
      <c r="N11021" s="0" t="s">
        <v>74</v>
      </c>
      <c r="P11021" s="0" t="n">
        <f aca="false">IF(AND(OR(Dashboard!$B$5="All",D11021=Dashboard!$B$5),OR(Dashboard!$D$5="All",N11021=Dashboard!$D$5),OR(AND(C11021&lt;&gt;"",C11021&gt;=Dashboard!$F$5,C11021&lt;=Dashboard!$H$5),AND(C11021="",Dashboard!$F$5&lt;=1980,Dashboard!$H$5&gt;=2016))),1,0)</f>
        <v>1</v>
      </c>
      <c r="Q11021" s="0" t="n">
        <f aca="false">J11021*P11021+ROW()*0.00000001</f>
        <v>0.09011021</v>
      </c>
    </row>
    <row r="11022" customFormat="false" ht="15" hidden="false" customHeight="false" outlineLevel="0" collapsed="false">
      <c r="A11022" s="0" t="s">
        <v>7973</v>
      </c>
      <c r="B11022" s="0" t="s">
        <v>50</v>
      </c>
      <c r="C11022" s="0" t="n">
        <v>2011</v>
      </c>
      <c r="D11022" s="0" t="s">
        <v>48</v>
      </c>
      <c r="E11022" s="0" t="s">
        <v>1627</v>
      </c>
      <c r="F11022" s="0" t="n">
        <v>0.04</v>
      </c>
      <c r="G11022" s="0" t="n">
        <v>0.04</v>
      </c>
      <c r="H11022" s="0" t="n">
        <v>0</v>
      </c>
      <c r="I11022" s="0" t="n">
        <v>0.01</v>
      </c>
      <c r="J11022" s="0" t="n">
        <v>0.09</v>
      </c>
      <c r="K11022" s="0" t="n">
        <v>70</v>
      </c>
      <c r="M11022" s="0" t="s">
        <v>36</v>
      </c>
      <c r="N11022" s="0" t="s">
        <v>35</v>
      </c>
      <c r="O11022" s="0" t="s">
        <v>67</v>
      </c>
      <c r="P11022" s="0" t="n">
        <f aca="false">IF(AND(OR(Dashboard!$B$5="All",D11022=Dashboard!$B$5),OR(Dashboard!$D$5="All",N11022=Dashboard!$D$5),OR(AND(C11022&lt;&gt;"",C11022&gt;=Dashboard!$F$5,C11022&lt;=Dashboard!$H$5),AND(C11022="",Dashboard!$F$5&lt;=1980,Dashboard!$H$5&gt;=2016))),1,0)</f>
        <v>1</v>
      </c>
      <c r="Q11022" s="0" t="n">
        <f aca="false">J11022*P11022+ROW()*0.00000001</f>
        <v>0.09011022</v>
      </c>
    </row>
    <row r="11023" customFormat="false" ht="15" hidden="false" customHeight="false" outlineLevel="0" collapsed="false">
      <c r="A11023" s="0" t="s">
        <v>7974</v>
      </c>
      <c r="B11023" s="0" t="s">
        <v>70</v>
      </c>
      <c r="C11023" s="0" t="n">
        <v>2014</v>
      </c>
      <c r="D11023" s="0" t="s">
        <v>71</v>
      </c>
      <c r="E11023" s="0" t="s">
        <v>782</v>
      </c>
      <c r="F11023" s="0" t="n">
        <v>0.05</v>
      </c>
      <c r="G11023" s="0" t="n">
        <v>0.03</v>
      </c>
      <c r="H11023" s="0" t="n">
        <v>0</v>
      </c>
      <c r="I11023" s="0" t="n">
        <v>0.02</v>
      </c>
      <c r="J11023" s="0" t="n">
        <v>0.09</v>
      </c>
      <c r="K11023" s="0" t="n">
        <v>43</v>
      </c>
      <c r="L11023" s="0" t="n">
        <v>4.5</v>
      </c>
      <c r="M11023" s="0" t="s">
        <v>73</v>
      </c>
      <c r="N11023" s="0" t="s">
        <v>74</v>
      </c>
      <c r="O11023" s="0" t="s">
        <v>177</v>
      </c>
      <c r="P11023" s="0" t="n">
        <f aca="false">IF(AND(OR(Dashboard!$B$5="All",D11023=Dashboard!$B$5),OR(Dashboard!$D$5="All",N11023=Dashboard!$D$5),OR(AND(C11023&lt;&gt;"",C11023&gt;=Dashboard!$F$5,C11023&lt;=Dashboard!$H$5),AND(C11023="",Dashboard!$F$5&lt;=1980,Dashboard!$H$5&gt;=2016))),1,0)</f>
        <v>1</v>
      </c>
      <c r="Q11023" s="0" t="n">
        <f aca="false">J11023*P11023+ROW()*0.00000001</f>
        <v>0.09011023</v>
      </c>
    </row>
    <row r="11024" customFormat="false" ht="15" hidden="false" customHeight="false" outlineLevel="0" collapsed="false">
      <c r="A11024" s="0" t="s">
        <v>5695</v>
      </c>
      <c r="B11024" s="0" t="s">
        <v>64</v>
      </c>
      <c r="C11024" s="0" t="n">
        <v>2014</v>
      </c>
      <c r="D11024" s="0" t="s">
        <v>71</v>
      </c>
      <c r="E11024" s="0" t="s">
        <v>220</v>
      </c>
      <c r="F11024" s="0" t="n">
        <v>0.02</v>
      </c>
      <c r="G11024" s="0" t="n">
        <v>0.06</v>
      </c>
      <c r="H11024" s="0" t="n">
        <v>0</v>
      </c>
      <c r="I11024" s="0" t="n">
        <v>0.01</v>
      </c>
      <c r="J11024" s="0" t="n">
        <v>0.09</v>
      </c>
      <c r="K11024" s="0" t="n">
        <v>70</v>
      </c>
      <c r="L11024" s="0" t="n">
        <v>7.8</v>
      </c>
      <c r="M11024" s="0" t="s">
        <v>73</v>
      </c>
      <c r="N11024" s="0" t="s">
        <v>66</v>
      </c>
      <c r="O11024" s="0" t="s">
        <v>67</v>
      </c>
      <c r="P11024" s="0" t="n">
        <f aca="false">IF(AND(OR(Dashboard!$B$5="All",D11024=Dashboard!$B$5),OR(Dashboard!$D$5="All",N11024=Dashboard!$D$5),OR(AND(C11024&lt;&gt;"",C11024&gt;=Dashboard!$F$5,C11024&lt;=Dashboard!$H$5),AND(C11024="",Dashboard!$F$5&lt;=1980,Dashboard!$H$5&gt;=2016))),1,0)</f>
        <v>1</v>
      </c>
      <c r="Q11024" s="0" t="n">
        <f aca="false">J11024*P11024+ROW()*0.00000001</f>
        <v>0.09011024</v>
      </c>
    </row>
    <row r="11025" customFormat="false" ht="15" hidden="false" customHeight="false" outlineLevel="0" collapsed="false">
      <c r="A11025" s="0" t="s">
        <v>7975</v>
      </c>
      <c r="B11025" s="0" t="s">
        <v>76</v>
      </c>
      <c r="C11025" s="0" t="n">
        <v>2003</v>
      </c>
      <c r="D11025" s="0" t="s">
        <v>71</v>
      </c>
      <c r="E11025" s="0" t="s">
        <v>89</v>
      </c>
      <c r="F11025" s="0" t="n">
        <v>0.04</v>
      </c>
      <c r="G11025" s="0" t="n">
        <v>0.03</v>
      </c>
      <c r="H11025" s="0" t="n">
        <v>0</v>
      </c>
      <c r="I11025" s="0" t="n">
        <v>0.01</v>
      </c>
      <c r="J11025" s="0" t="n">
        <v>0.09</v>
      </c>
      <c r="K11025" s="0" t="n">
        <v>69</v>
      </c>
      <c r="L11025" s="0" t="n">
        <v>8.7</v>
      </c>
      <c r="M11025" s="0" t="s">
        <v>103</v>
      </c>
      <c r="N11025" s="0" t="s">
        <v>74</v>
      </c>
      <c r="O11025" s="0" t="s">
        <v>67</v>
      </c>
      <c r="P11025" s="0" t="n">
        <f aca="false">IF(AND(OR(Dashboard!$B$5="All",D11025=Dashboard!$B$5),OR(Dashboard!$D$5="All",N11025=Dashboard!$D$5),OR(AND(C11025&lt;&gt;"",C11025&gt;=Dashboard!$F$5,C11025&lt;=Dashboard!$H$5),AND(C11025="",Dashboard!$F$5&lt;=1980,Dashboard!$H$5&gt;=2016))),1,0)</f>
        <v>1</v>
      </c>
      <c r="Q11025" s="0" t="n">
        <f aca="false">J11025*P11025+ROW()*0.00000001</f>
        <v>0.09011025</v>
      </c>
    </row>
    <row r="11026" customFormat="false" ht="15" hidden="false" customHeight="false" outlineLevel="0" collapsed="false">
      <c r="A11026" s="0" t="s">
        <v>5277</v>
      </c>
      <c r="B11026" s="0" t="s">
        <v>64</v>
      </c>
      <c r="C11026" s="0" t="n">
        <v>2010</v>
      </c>
      <c r="D11026" s="0" t="s">
        <v>34</v>
      </c>
      <c r="E11026" s="0" t="s">
        <v>7976</v>
      </c>
      <c r="F11026" s="0" t="n">
        <v>0.08</v>
      </c>
      <c r="G11026" s="0" t="n">
        <v>0</v>
      </c>
      <c r="H11026" s="0" t="n">
        <v>0</v>
      </c>
      <c r="I11026" s="0" t="n">
        <v>0.01</v>
      </c>
      <c r="J11026" s="0" t="n">
        <v>0.09</v>
      </c>
      <c r="M11026" s="0" t="s">
        <v>103</v>
      </c>
      <c r="N11026" s="0" t="s">
        <v>66</v>
      </c>
      <c r="P11026" s="0" t="n">
        <f aca="false">IF(AND(OR(Dashboard!$B$5="All",D11026=Dashboard!$B$5),OR(Dashboard!$D$5="All",N11026=Dashboard!$D$5),OR(AND(C11026&lt;&gt;"",C11026&gt;=Dashboard!$F$5,C11026&lt;=Dashboard!$H$5),AND(C11026="",Dashboard!$F$5&lt;=1980,Dashboard!$H$5&gt;=2016))),1,0)</f>
        <v>1</v>
      </c>
      <c r="Q11026" s="0" t="n">
        <f aca="false">J11026*P11026+ROW()*0.00000001</f>
        <v>0.09011026</v>
      </c>
    </row>
    <row r="11027" customFormat="false" ht="15" hidden="false" customHeight="false" outlineLevel="0" collapsed="false">
      <c r="A11027" s="0" t="s">
        <v>5477</v>
      </c>
      <c r="B11027" s="0" t="s">
        <v>164</v>
      </c>
      <c r="C11027" s="0" t="n">
        <v>2009</v>
      </c>
      <c r="D11027" s="0" t="s">
        <v>114</v>
      </c>
      <c r="E11027" s="0" t="s">
        <v>220</v>
      </c>
      <c r="F11027" s="0" t="n">
        <v>0.08</v>
      </c>
      <c r="G11027" s="0" t="n">
        <v>0</v>
      </c>
      <c r="H11027" s="0" t="n">
        <v>0</v>
      </c>
      <c r="I11027" s="0" t="n">
        <v>0.01</v>
      </c>
      <c r="J11027" s="0" t="n">
        <v>0.09</v>
      </c>
      <c r="K11027" s="0" t="n">
        <v>54</v>
      </c>
      <c r="L11027" s="0" t="n">
        <v>8.2</v>
      </c>
      <c r="M11027" s="0" t="s">
        <v>103</v>
      </c>
      <c r="N11027" s="0" t="s">
        <v>74</v>
      </c>
      <c r="O11027" s="0" t="s">
        <v>53</v>
      </c>
      <c r="P11027" s="0" t="n">
        <f aca="false">IF(AND(OR(Dashboard!$B$5="All",D11027=Dashboard!$B$5),OR(Dashboard!$D$5="All",N11027=Dashboard!$D$5),OR(AND(C11027&lt;&gt;"",C11027&gt;=Dashboard!$F$5,C11027&lt;=Dashboard!$H$5),AND(C11027="",Dashboard!$F$5&lt;=1980,Dashboard!$H$5&gt;=2016))),1,0)</f>
        <v>1</v>
      </c>
      <c r="Q11027" s="0" t="n">
        <f aca="false">J11027*P11027+ROW()*0.00000001</f>
        <v>0.09011027</v>
      </c>
    </row>
    <row r="11028" customFormat="false" ht="15" hidden="false" customHeight="false" outlineLevel="0" collapsed="false">
      <c r="A11028" s="0" t="s">
        <v>752</v>
      </c>
      <c r="B11028" s="0" t="s">
        <v>152</v>
      </c>
      <c r="C11028" s="0" t="n">
        <v>2011</v>
      </c>
      <c r="D11028" s="0" t="s">
        <v>71</v>
      </c>
      <c r="E11028" s="0" t="s">
        <v>220</v>
      </c>
      <c r="F11028" s="0" t="n">
        <v>0</v>
      </c>
      <c r="G11028" s="0" t="n">
        <v>0.07</v>
      </c>
      <c r="H11028" s="0" t="n">
        <v>0</v>
      </c>
      <c r="I11028" s="0" t="n">
        <v>0.02</v>
      </c>
      <c r="J11028" s="0" t="n">
        <v>0.09</v>
      </c>
      <c r="K11028" s="0" t="n">
        <v>77</v>
      </c>
      <c r="L11028" s="0" t="n">
        <v>6.4</v>
      </c>
      <c r="N11028" s="0" t="s">
        <v>152</v>
      </c>
      <c r="O11028" s="0" t="s">
        <v>37</v>
      </c>
      <c r="P11028" s="0" t="n">
        <f aca="false">IF(AND(OR(Dashboard!$B$5="All",D11028=Dashboard!$B$5),OR(Dashboard!$D$5="All",N11028=Dashboard!$D$5),OR(AND(C11028&lt;&gt;"",C11028&gt;=Dashboard!$F$5,C11028&lt;=Dashboard!$H$5),AND(C11028="",Dashboard!$F$5&lt;=1980,Dashboard!$H$5&gt;=2016))),1,0)</f>
        <v>1</v>
      </c>
      <c r="Q11028" s="0" t="n">
        <f aca="false">J11028*P11028+ROW()*0.00000001</f>
        <v>0.09011028</v>
      </c>
    </row>
    <row r="11029" customFormat="false" ht="15" hidden="false" customHeight="false" outlineLevel="0" collapsed="false">
      <c r="A11029" s="0" t="s">
        <v>7977</v>
      </c>
      <c r="B11029" s="0" t="s">
        <v>164</v>
      </c>
      <c r="C11029" s="0" t="n">
        <v>2009</v>
      </c>
      <c r="D11029" s="0" t="s">
        <v>46</v>
      </c>
      <c r="E11029" s="0" t="s">
        <v>1160</v>
      </c>
      <c r="F11029" s="0" t="n">
        <v>0.07</v>
      </c>
      <c r="G11029" s="0" t="n">
        <v>0</v>
      </c>
      <c r="H11029" s="0" t="n">
        <v>0.01</v>
      </c>
      <c r="I11029" s="0" t="n">
        <v>0.01</v>
      </c>
      <c r="J11029" s="0" t="n">
        <v>0.09</v>
      </c>
      <c r="K11029" s="0" t="n">
        <v>45</v>
      </c>
      <c r="L11029" s="0" t="n">
        <v>5.8</v>
      </c>
      <c r="M11029" s="0" t="s">
        <v>103</v>
      </c>
      <c r="N11029" s="0" t="s">
        <v>74</v>
      </c>
      <c r="O11029" s="0" t="s">
        <v>177</v>
      </c>
      <c r="P11029" s="0" t="n">
        <f aca="false">IF(AND(OR(Dashboard!$B$5="All",D11029=Dashboard!$B$5),OR(Dashboard!$D$5="All",N11029=Dashboard!$D$5),OR(AND(C11029&lt;&gt;"",C11029&gt;=Dashboard!$F$5,C11029&lt;=Dashboard!$H$5),AND(C11029="",Dashboard!$F$5&lt;=1980,Dashboard!$H$5&gt;=2016))),1,0)</f>
        <v>1</v>
      </c>
      <c r="Q11029" s="0" t="n">
        <f aca="false">J11029*P11029+ROW()*0.00000001</f>
        <v>0.09011029</v>
      </c>
    </row>
    <row r="11030" customFormat="false" ht="15" hidden="false" customHeight="false" outlineLevel="0" collapsed="false">
      <c r="A11030" s="0" t="s">
        <v>320</v>
      </c>
      <c r="B11030" s="0" t="s">
        <v>851</v>
      </c>
      <c r="C11030" s="0" t="n">
        <v>2011</v>
      </c>
      <c r="D11030" s="0" t="s">
        <v>52</v>
      </c>
      <c r="E11030" s="0" t="s">
        <v>124</v>
      </c>
      <c r="F11030" s="0" t="n">
        <v>0.04</v>
      </c>
      <c r="G11030" s="0" t="n">
        <v>0.03</v>
      </c>
      <c r="H11030" s="0" t="n">
        <v>0</v>
      </c>
      <c r="I11030" s="0" t="n">
        <v>0.02</v>
      </c>
      <c r="J11030" s="0" t="n">
        <v>0.09</v>
      </c>
      <c r="K11030" s="0" t="n">
        <v>57</v>
      </c>
      <c r="L11030" s="0" t="n">
        <v>5.8</v>
      </c>
      <c r="M11030" s="0" t="s">
        <v>125</v>
      </c>
      <c r="N11030" s="0" t="s">
        <v>74</v>
      </c>
      <c r="O11030" s="0" t="s">
        <v>53</v>
      </c>
      <c r="P11030" s="0" t="n">
        <f aca="false">IF(AND(OR(Dashboard!$B$5="All",D11030=Dashboard!$B$5),OR(Dashboard!$D$5="All",N11030=Dashboard!$D$5),OR(AND(C11030&lt;&gt;"",C11030&gt;=Dashboard!$F$5,C11030&lt;=Dashboard!$H$5),AND(C11030="",Dashboard!$F$5&lt;=1980,Dashboard!$H$5&gt;=2016))),1,0)</f>
        <v>1</v>
      </c>
      <c r="Q11030" s="0" t="n">
        <f aca="false">J11030*P11030+ROW()*0.00000001</f>
        <v>0.0901103</v>
      </c>
    </row>
    <row r="11031" customFormat="false" ht="15" hidden="false" customHeight="false" outlineLevel="0" collapsed="false">
      <c r="A11031" s="0" t="s">
        <v>7978</v>
      </c>
      <c r="B11031" s="0" t="s">
        <v>76</v>
      </c>
      <c r="C11031" s="0" t="n">
        <v>2000</v>
      </c>
      <c r="D11031" s="0" t="s">
        <v>71</v>
      </c>
      <c r="E11031" s="0" t="s">
        <v>328</v>
      </c>
      <c r="F11031" s="0" t="n">
        <v>0</v>
      </c>
      <c r="G11031" s="0" t="n">
        <v>0</v>
      </c>
      <c r="H11031" s="0" t="n">
        <v>0.09</v>
      </c>
      <c r="I11031" s="0" t="n">
        <v>0</v>
      </c>
      <c r="J11031" s="0" t="n">
        <v>0.09</v>
      </c>
      <c r="N11031" s="0" t="s">
        <v>74</v>
      </c>
      <c r="P11031" s="0" t="n">
        <f aca="false">IF(AND(OR(Dashboard!$B$5="All",D11031=Dashboard!$B$5),OR(Dashboard!$D$5="All",N11031=Dashboard!$D$5),OR(AND(C11031&lt;&gt;"",C11031&gt;=Dashboard!$F$5,C11031&lt;=Dashboard!$H$5),AND(C11031="",Dashboard!$F$5&lt;=1980,Dashboard!$H$5&gt;=2016))),1,0)</f>
        <v>1</v>
      </c>
      <c r="Q11031" s="0" t="n">
        <f aca="false">J11031*P11031+ROW()*0.00000001</f>
        <v>0.09011031</v>
      </c>
    </row>
    <row r="11032" customFormat="false" ht="15" hidden="false" customHeight="false" outlineLevel="0" collapsed="false">
      <c r="A11032" s="0" t="s">
        <v>7979</v>
      </c>
      <c r="B11032" s="0" t="s">
        <v>164</v>
      </c>
      <c r="C11032" s="0" t="n">
        <v>2006</v>
      </c>
      <c r="D11032" s="0" t="s">
        <v>71</v>
      </c>
      <c r="E11032" s="0" t="s">
        <v>142</v>
      </c>
      <c r="F11032" s="0" t="n">
        <v>0.08</v>
      </c>
      <c r="G11032" s="0" t="n">
        <v>0</v>
      </c>
      <c r="H11032" s="0" t="n">
        <v>0</v>
      </c>
      <c r="I11032" s="0" t="n">
        <v>0.01</v>
      </c>
      <c r="J11032" s="0" t="n">
        <v>0.09</v>
      </c>
      <c r="K11032" s="0" t="n">
        <v>79</v>
      </c>
      <c r="L11032" s="0" t="n">
        <v>8.2</v>
      </c>
      <c r="M11032" s="0" t="s">
        <v>73</v>
      </c>
      <c r="N11032" s="0" t="s">
        <v>74</v>
      </c>
      <c r="O11032" s="0" t="s">
        <v>37</v>
      </c>
      <c r="P11032" s="0" t="n">
        <f aca="false">IF(AND(OR(Dashboard!$B$5="All",D11032=Dashboard!$B$5),OR(Dashboard!$D$5="All",N11032=Dashboard!$D$5),OR(AND(C11032&lt;&gt;"",C11032&gt;=Dashboard!$F$5,C11032&lt;=Dashboard!$H$5),AND(C11032="",Dashboard!$F$5&lt;=1980,Dashboard!$H$5&gt;=2016))),1,0)</f>
        <v>1</v>
      </c>
      <c r="Q11032" s="0" t="n">
        <f aca="false">J11032*P11032+ROW()*0.00000001</f>
        <v>0.09011032</v>
      </c>
    </row>
    <row r="11033" customFormat="false" ht="15" hidden="false" customHeight="false" outlineLevel="0" collapsed="false">
      <c r="A11033" s="0" t="s">
        <v>7980</v>
      </c>
      <c r="B11033" s="0" t="s">
        <v>50</v>
      </c>
      <c r="C11033" s="0" t="n">
        <v>2008</v>
      </c>
      <c r="D11033" s="0" t="s">
        <v>16</v>
      </c>
      <c r="E11033" s="0" t="s">
        <v>154</v>
      </c>
      <c r="F11033" s="0" t="n">
        <v>0</v>
      </c>
      <c r="G11033" s="0" t="n">
        <v>0</v>
      </c>
      <c r="H11033" s="0" t="n">
        <v>0.09</v>
      </c>
      <c r="I11033" s="0" t="n">
        <v>0</v>
      </c>
      <c r="J11033" s="0" t="n">
        <v>0.09</v>
      </c>
      <c r="N11033" s="0" t="s">
        <v>35</v>
      </c>
      <c r="P11033" s="0" t="n">
        <f aca="false">IF(AND(OR(Dashboard!$B$5="All",D11033=Dashboard!$B$5),OR(Dashboard!$D$5="All",N11033=Dashboard!$D$5),OR(AND(C11033&lt;&gt;"",C11033&gt;=Dashboard!$F$5,C11033&lt;=Dashboard!$H$5),AND(C11033="",Dashboard!$F$5&lt;=1980,Dashboard!$H$5&gt;=2016))),1,0)</f>
        <v>1</v>
      </c>
      <c r="Q11033" s="0" t="n">
        <f aca="false">J11033*P11033+ROW()*0.00000001</f>
        <v>0.09011033</v>
      </c>
    </row>
    <row r="11034" customFormat="false" ht="15" hidden="false" customHeight="false" outlineLevel="0" collapsed="false">
      <c r="A11034" s="0" t="s">
        <v>1927</v>
      </c>
      <c r="B11034" s="0" t="s">
        <v>50</v>
      </c>
      <c r="C11034" s="0" t="n">
        <v>2008</v>
      </c>
      <c r="D11034" s="0" t="s">
        <v>246</v>
      </c>
      <c r="E11034" s="0" t="s">
        <v>124</v>
      </c>
      <c r="F11034" s="0" t="n">
        <v>0.08</v>
      </c>
      <c r="G11034" s="0" t="n">
        <v>0.01</v>
      </c>
      <c r="H11034" s="0" t="n">
        <v>0</v>
      </c>
      <c r="I11034" s="0" t="n">
        <v>0.01</v>
      </c>
      <c r="J11034" s="0" t="n">
        <v>0.09</v>
      </c>
      <c r="K11034" s="0" t="n">
        <v>69</v>
      </c>
      <c r="L11034" s="0" t="n">
        <v>5.8</v>
      </c>
      <c r="M11034" s="0" t="s">
        <v>103</v>
      </c>
      <c r="N11034" s="0" t="s">
        <v>35</v>
      </c>
      <c r="O11034" s="0" t="s">
        <v>67</v>
      </c>
      <c r="P11034" s="0" t="n">
        <f aca="false">IF(AND(OR(Dashboard!$B$5="All",D11034=Dashboard!$B$5),OR(Dashboard!$D$5="All",N11034=Dashboard!$D$5),OR(AND(C11034&lt;&gt;"",C11034&gt;=Dashboard!$F$5,C11034&lt;=Dashboard!$H$5),AND(C11034="",Dashboard!$F$5&lt;=1980,Dashboard!$H$5&gt;=2016))),1,0)</f>
        <v>1</v>
      </c>
      <c r="Q11034" s="0" t="n">
        <f aca="false">J11034*P11034+ROW()*0.00000001</f>
        <v>0.09011034</v>
      </c>
    </row>
    <row r="11035" customFormat="false" ht="15" hidden="false" customHeight="false" outlineLevel="0" collapsed="false">
      <c r="A11035" s="0" t="s">
        <v>3353</v>
      </c>
      <c r="B11035" s="0" t="s">
        <v>50</v>
      </c>
      <c r="C11035" s="0" t="n">
        <v>2011</v>
      </c>
      <c r="D11035" s="0" t="s">
        <v>34</v>
      </c>
      <c r="E11035" s="0" t="s">
        <v>72</v>
      </c>
      <c r="F11035" s="0" t="n">
        <v>0.08</v>
      </c>
      <c r="G11035" s="0" t="n">
        <v>0</v>
      </c>
      <c r="H11035" s="0" t="n">
        <v>0</v>
      </c>
      <c r="I11035" s="0" t="n">
        <v>0.01</v>
      </c>
      <c r="J11035" s="0" t="n">
        <v>0.09</v>
      </c>
      <c r="M11035" s="0" t="s">
        <v>36</v>
      </c>
      <c r="N11035" s="0" t="s">
        <v>35</v>
      </c>
      <c r="P11035" s="0" t="n">
        <f aca="false">IF(AND(OR(Dashboard!$B$5="All",D11035=Dashboard!$B$5),OR(Dashboard!$D$5="All",N11035=Dashboard!$D$5),OR(AND(C11035&lt;&gt;"",C11035&gt;=Dashboard!$F$5,C11035&lt;=Dashboard!$H$5),AND(C11035="",Dashboard!$F$5&lt;=1980,Dashboard!$H$5&gt;=2016))),1,0)</f>
        <v>1</v>
      </c>
      <c r="Q11035" s="0" t="n">
        <f aca="false">J11035*P11035+ROW()*0.00000001</f>
        <v>0.09011035</v>
      </c>
    </row>
    <row r="11036" customFormat="false" ht="15" hidden="false" customHeight="false" outlineLevel="0" collapsed="false">
      <c r="A11036" s="0" t="s">
        <v>7981</v>
      </c>
      <c r="B11036" s="0" t="s">
        <v>117</v>
      </c>
      <c r="C11036" s="0" t="n">
        <v>1998</v>
      </c>
      <c r="D11036" s="0" t="s">
        <v>48</v>
      </c>
      <c r="E11036" s="0" t="s">
        <v>7982</v>
      </c>
      <c r="F11036" s="0" t="n">
        <v>0.05</v>
      </c>
      <c r="G11036" s="0" t="n">
        <v>0.03</v>
      </c>
      <c r="H11036" s="0" t="n">
        <v>0</v>
      </c>
      <c r="I11036" s="0" t="n">
        <v>0.01</v>
      </c>
      <c r="J11036" s="0" t="n">
        <v>0.09</v>
      </c>
      <c r="N11036" s="0" t="s">
        <v>74</v>
      </c>
      <c r="P11036" s="0" t="n">
        <f aca="false">IF(AND(OR(Dashboard!$B$5="All",D11036=Dashboard!$B$5),OR(Dashboard!$D$5="All",N11036=Dashboard!$D$5),OR(AND(C11036&lt;&gt;"",C11036&gt;=Dashboard!$F$5,C11036&lt;=Dashboard!$H$5),AND(C11036="",Dashboard!$F$5&lt;=1980,Dashboard!$H$5&gt;=2016))),1,0)</f>
        <v>1</v>
      </c>
      <c r="Q11036" s="0" t="n">
        <f aca="false">J11036*P11036+ROW()*0.00000001</f>
        <v>0.09011036</v>
      </c>
    </row>
    <row r="11037" customFormat="false" ht="15" hidden="false" customHeight="false" outlineLevel="0" collapsed="false">
      <c r="A11037" s="0" t="s">
        <v>7983</v>
      </c>
      <c r="B11037" s="0" t="s">
        <v>76</v>
      </c>
      <c r="C11037" s="0" t="n">
        <v>2002</v>
      </c>
      <c r="D11037" s="0" t="s">
        <v>34</v>
      </c>
      <c r="E11037" s="0" t="s">
        <v>220</v>
      </c>
      <c r="F11037" s="0" t="n">
        <v>0</v>
      </c>
      <c r="G11037" s="0" t="n">
        <v>0</v>
      </c>
      <c r="H11037" s="0" t="n">
        <v>0.09</v>
      </c>
      <c r="I11037" s="0" t="n">
        <v>0</v>
      </c>
      <c r="J11037" s="0" t="n">
        <v>0.09</v>
      </c>
      <c r="N11037" s="0" t="s">
        <v>74</v>
      </c>
      <c r="P11037" s="0" t="n">
        <f aca="false">IF(AND(OR(Dashboard!$B$5="All",D11037=Dashboard!$B$5),OR(Dashboard!$D$5="All",N11037=Dashboard!$D$5),OR(AND(C11037&lt;&gt;"",C11037&gt;=Dashboard!$F$5,C11037&lt;=Dashboard!$H$5),AND(C11037="",Dashboard!$F$5&lt;=1980,Dashboard!$H$5&gt;=2016))),1,0)</f>
        <v>1</v>
      </c>
      <c r="Q11037" s="0" t="n">
        <f aca="false">J11037*P11037+ROW()*0.00000001</f>
        <v>0.09011037</v>
      </c>
    </row>
    <row r="11038" customFormat="false" ht="15" hidden="false" customHeight="false" outlineLevel="0" collapsed="false">
      <c r="A11038" s="0" t="s">
        <v>7363</v>
      </c>
      <c r="B11038" s="0" t="s">
        <v>64</v>
      </c>
      <c r="C11038" s="0" t="n">
        <v>2011</v>
      </c>
      <c r="D11038" s="0" t="s">
        <v>58</v>
      </c>
      <c r="E11038" s="0" t="s">
        <v>689</v>
      </c>
      <c r="F11038" s="0" t="n">
        <v>0.06</v>
      </c>
      <c r="G11038" s="0" t="n">
        <v>0.02</v>
      </c>
      <c r="H11038" s="0" t="n">
        <v>0</v>
      </c>
      <c r="I11038" s="0" t="n">
        <v>0.01</v>
      </c>
      <c r="J11038" s="0" t="n">
        <v>0.09</v>
      </c>
      <c r="K11038" s="0" t="n">
        <v>45</v>
      </c>
      <c r="L11038" s="0" t="n">
        <v>4.5</v>
      </c>
      <c r="M11038" s="0" t="s">
        <v>103</v>
      </c>
      <c r="N11038" s="0" t="s">
        <v>66</v>
      </c>
      <c r="O11038" s="0" t="s">
        <v>177</v>
      </c>
      <c r="P11038" s="0" t="n">
        <f aca="false">IF(AND(OR(Dashboard!$B$5="All",D11038=Dashboard!$B$5),OR(Dashboard!$D$5="All",N11038=Dashboard!$D$5),OR(AND(C11038&lt;&gt;"",C11038&gt;=Dashboard!$F$5,C11038&lt;=Dashboard!$H$5),AND(C11038="",Dashboard!$F$5&lt;=1980,Dashboard!$H$5&gt;=2016))),1,0)</f>
        <v>1</v>
      </c>
      <c r="Q11038" s="0" t="n">
        <f aca="false">J11038*P11038+ROW()*0.00000001</f>
        <v>0.09011038</v>
      </c>
    </row>
    <row r="11039" customFormat="false" ht="15" hidden="false" customHeight="false" outlineLevel="0" collapsed="false">
      <c r="A11039" s="0" t="s">
        <v>5894</v>
      </c>
      <c r="B11039" s="0" t="s">
        <v>70</v>
      </c>
      <c r="C11039" s="0" t="n">
        <v>2013</v>
      </c>
      <c r="D11039" s="0" t="s">
        <v>16</v>
      </c>
      <c r="E11039" s="0" t="s">
        <v>124</v>
      </c>
      <c r="F11039" s="0" t="n">
        <v>0.02</v>
      </c>
      <c r="G11039" s="0" t="n">
        <v>0.06</v>
      </c>
      <c r="H11039" s="0" t="n">
        <v>0</v>
      </c>
      <c r="I11039" s="0" t="n">
        <v>0.02</v>
      </c>
      <c r="J11039" s="0" t="n">
        <v>0.09</v>
      </c>
      <c r="L11039" s="0" t="n">
        <v>5</v>
      </c>
      <c r="M11039" s="0" t="s">
        <v>36</v>
      </c>
      <c r="N11039" s="0" t="s">
        <v>74</v>
      </c>
      <c r="P11039" s="0" t="n">
        <f aca="false">IF(AND(OR(Dashboard!$B$5="All",D11039=Dashboard!$B$5),OR(Dashboard!$D$5="All",N11039=Dashboard!$D$5),OR(AND(C11039&lt;&gt;"",C11039&gt;=Dashboard!$F$5,C11039&lt;=Dashboard!$H$5),AND(C11039="",Dashboard!$F$5&lt;=1980,Dashboard!$H$5&gt;=2016))),1,0)</f>
        <v>1</v>
      </c>
      <c r="Q11039" s="0" t="n">
        <f aca="false">J11039*P11039+ROW()*0.00000001</f>
        <v>0.09011039</v>
      </c>
    </row>
    <row r="11040" customFormat="false" ht="15" hidden="false" customHeight="false" outlineLevel="0" collapsed="false">
      <c r="A11040" s="0" t="s">
        <v>7984</v>
      </c>
      <c r="B11040" s="0" t="s">
        <v>85</v>
      </c>
      <c r="C11040" s="0" t="n">
        <v>2003</v>
      </c>
      <c r="D11040" s="0" t="s">
        <v>71</v>
      </c>
      <c r="E11040" s="0" t="s">
        <v>418</v>
      </c>
      <c r="F11040" s="0" t="n">
        <v>0.06</v>
      </c>
      <c r="G11040" s="0" t="n">
        <v>0.02</v>
      </c>
      <c r="H11040" s="0" t="n">
        <v>0</v>
      </c>
      <c r="I11040" s="0" t="n">
        <v>0</v>
      </c>
      <c r="J11040" s="0" t="n">
        <v>0.09</v>
      </c>
      <c r="K11040" s="0" t="n">
        <v>85</v>
      </c>
      <c r="L11040" s="0" t="n">
        <v>8.6</v>
      </c>
      <c r="M11040" s="0" t="s">
        <v>36</v>
      </c>
      <c r="N11040" s="0" t="s">
        <v>35</v>
      </c>
      <c r="O11040" s="0" t="s">
        <v>42</v>
      </c>
      <c r="P11040" s="0" t="n">
        <f aca="false">IF(AND(OR(Dashboard!$B$5="All",D11040=Dashboard!$B$5),OR(Dashboard!$D$5="All",N11040=Dashboard!$D$5),OR(AND(C11040&lt;&gt;"",C11040&gt;=Dashboard!$F$5,C11040&lt;=Dashboard!$H$5),AND(C11040="",Dashboard!$F$5&lt;=1980,Dashboard!$H$5&gt;=2016))),1,0)</f>
        <v>1</v>
      </c>
      <c r="Q11040" s="0" t="n">
        <f aca="false">J11040*P11040+ROW()*0.00000001</f>
        <v>0.0901104</v>
      </c>
    </row>
    <row r="11041" customFormat="false" ht="15" hidden="false" customHeight="false" outlineLevel="0" collapsed="false">
      <c r="A11041" s="0" t="s">
        <v>7985</v>
      </c>
      <c r="B11041" s="0" t="s">
        <v>164</v>
      </c>
      <c r="C11041" s="0" t="n">
        <v>2010</v>
      </c>
      <c r="D11041" s="0" t="s">
        <v>114</v>
      </c>
      <c r="E11041" s="0" t="s">
        <v>2334</v>
      </c>
      <c r="F11041" s="0" t="n">
        <v>0.07</v>
      </c>
      <c r="G11041" s="0" t="n">
        <v>0</v>
      </c>
      <c r="H11041" s="0" t="n">
        <v>0.01</v>
      </c>
      <c r="I11041" s="0" t="n">
        <v>0.01</v>
      </c>
      <c r="J11041" s="0" t="n">
        <v>0.09</v>
      </c>
      <c r="K11041" s="0" t="n">
        <v>64</v>
      </c>
      <c r="L11041" s="0" t="n">
        <v>4.4</v>
      </c>
      <c r="M11041" s="0" t="s">
        <v>103</v>
      </c>
      <c r="N11041" s="0" t="s">
        <v>74</v>
      </c>
      <c r="O11041" s="0" t="s">
        <v>67</v>
      </c>
      <c r="P11041" s="0" t="n">
        <f aca="false">IF(AND(OR(Dashboard!$B$5="All",D11041=Dashboard!$B$5),OR(Dashboard!$D$5="All",N11041=Dashboard!$D$5),OR(AND(C11041&lt;&gt;"",C11041&gt;=Dashboard!$F$5,C11041&lt;=Dashboard!$H$5),AND(C11041="",Dashboard!$F$5&lt;=1980,Dashboard!$H$5&gt;=2016))),1,0)</f>
        <v>1</v>
      </c>
      <c r="Q11041" s="0" t="n">
        <f aca="false">J11041*P11041+ROW()*0.00000001</f>
        <v>0.09011041</v>
      </c>
    </row>
    <row r="11042" customFormat="false" ht="15" hidden="false" customHeight="false" outlineLevel="0" collapsed="false">
      <c r="A11042" s="0" t="s">
        <v>7986</v>
      </c>
      <c r="B11042" s="0" t="s">
        <v>33</v>
      </c>
      <c r="C11042" s="0" t="n">
        <v>2010</v>
      </c>
      <c r="D11042" s="0" t="s">
        <v>52</v>
      </c>
      <c r="E11042" s="0" t="s">
        <v>1173</v>
      </c>
      <c r="F11042" s="0" t="n">
        <v>0</v>
      </c>
      <c r="G11042" s="0" t="n">
        <v>0</v>
      </c>
      <c r="H11042" s="0" t="n">
        <v>0.09</v>
      </c>
      <c r="I11042" s="0" t="n">
        <v>0</v>
      </c>
      <c r="J11042" s="0" t="n">
        <v>0.09</v>
      </c>
      <c r="N11042" s="0" t="s">
        <v>35</v>
      </c>
      <c r="P11042" s="0" t="n">
        <f aca="false">IF(AND(OR(Dashboard!$B$5="All",D11042=Dashboard!$B$5),OR(Dashboard!$D$5="All",N11042=Dashboard!$D$5),OR(AND(C11042&lt;&gt;"",C11042&gt;=Dashboard!$F$5,C11042&lt;=Dashboard!$H$5),AND(C11042="",Dashboard!$F$5&lt;=1980,Dashboard!$H$5&gt;=2016))),1,0)</f>
        <v>1</v>
      </c>
      <c r="Q11042" s="0" t="n">
        <f aca="false">J11042*P11042+ROW()*0.00000001</f>
        <v>0.09011042</v>
      </c>
    </row>
    <row r="11043" customFormat="false" ht="15" hidden="false" customHeight="false" outlineLevel="0" collapsed="false">
      <c r="A11043" s="0" t="s">
        <v>7987</v>
      </c>
      <c r="B11043" s="0" t="s">
        <v>64</v>
      </c>
      <c r="C11043" s="0" t="n">
        <v>2006</v>
      </c>
      <c r="D11043" s="0" t="s">
        <v>41</v>
      </c>
      <c r="E11043" s="0" t="s">
        <v>124</v>
      </c>
      <c r="F11043" s="0" t="n">
        <v>0.07</v>
      </c>
      <c r="G11043" s="0" t="n">
        <v>0.01</v>
      </c>
      <c r="H11043" s="0" t="n">
        <v>0</v>
      </c>
      <c r="I11043" s="0" t="n">
        <v>0.01</v>
      </c>
      <c r="J11043" s="0" t="n">
        <v>0.09</v>
      </c>
      <c r="N11043" s="0" t="s">
        <v>66</v>
      </c>
      <c r="P11043" s="0" t="n">
        <f aca="false">IF(AND(OR(Dashboard!$B$5="All",D11043=Dashboard!$B$5),OR(Dashboard!$D$5="All",N11043=Dashboard!$D$5),OR(AND(C11043&lt;&gt;"",C11043&gt;=Dashboard!$F$5,C11043&lt;=Dashboard!$H$5),AND(C11043="",Dashboard!$F$5&lt;=1980,Dashboard!$H$5&gt;=2016))),1,0)</f>
        <v>1</v>
      </c>
      <c r="Q11043" s="0" t="n">
        <f aca="false">J11043*P11043+ROW()*0.00000001</f>
        <v>0.09011043</v>
      </c>
    </row>
    <row r="11044" customFormat="false" ht="15" hidden="false" customHeight="false" outlineLevel="0" collapsed="false">
      <c r="A11044" s="0" t="s">
        <v>7988</v>
      </c>
      <c r="B11044" s="0" t="s">
        <v>164</v>
      </c>
      <c r="C11044" s="0" t="n">
        <v>2010</v>
      </c>
      <c r="D11044" s="0" t="s">
        <v>46</v>
      </c>
      <c r="E11044" s="0" t="s">
        <v>2334</v>
      </c>
      <c r="F11044" s="0" t="n">
        <v>0.06</v>
      </c>
      <c r="G11044" s="0" t="n">
        <v>0</v>
      </c>
      <c r="H11044" s="0" t="n">
        <v>0.03</v>
      </c>
      <c r="I11044" s="0" t="n">
        <v>0.01</v>
      </c>
      <c r="J11044" s="0" t="n">
        <v>0.09</v>
      </c>
      <c r="K11044" s="0" t="n">
        <v>65</v>
      </c>
      <c r="L11044" s="0" t="n">
        <v>7.3</v>
      </c>
      <c r="M11044" s="0" t="s">
        <v>103</v>
      </c>
      <c r="N11044" s="0" t="s">
        <v>74</v>
      </c>
      <c r="O11044" s="0" t="s">
        <v>67</v>
      </c>
      <c r="P11044" s="0" t="n">
        <f aca="false">IF(AND(OR(Dashboard!$B$5="All",D11044=Dashboard!$B$5),OR(Dashboard!$D$5="All",N11044=Dashboard!$D$5),OR(AND(C11044&lt;&gt;"",C11044&gt;=Dashboard!$F$5,C11044&lt;=Dashboard!$H$5),AND(C11044="",Dashboard!$F$5&lt;=1980,Dashboard!$H$5&gt;=2016))),1,0)</f>
        <v>1</v>
      </c>
      <c r="Q11044" s="0" t="n">
        <f aca="false">J11044*P11044+ROW()*0.00000001</f>
        <v>0.09011044</v>
      </c>
    </row>
    <row r="11045" customFormat="false" ht="15" hidden="false" customHeight="false" outlineLevel="0" collapsed="false">
      <c r="A11045" s="0" t="s">
        <v>7989</v>
      </c>
      <c r="B11045" s="0" t="s">
        <v>50</v>
      </c>
      <c r="C11045" s="0" t="n">
        <v>2005</v>
      </c>
      <c r="D11045" s="0" t="s">
        <v>46</v>
      </c>
      <c r="E11045" s="0" t="s">
        <v>1551</v>
      </c>
      <c r="F11045" s="0" t="n">
        <v>0.05</v>
      </c>
      <c r="G11045" s="0" t="n">
        <v>0</v>
      </c>
      <c r="H11045" s="0" t="n">
        <v>0.04</v>
      </c>
      <c r="I11045" s="0" t="n">
        <v>0</v>
      </c>
      <c r="J11045" s="0" t="n">
        <v>0.09</v>
      </c>
      <c r="K11045" s="0" t="n">
        <v>58</v>
      </c>
      <c r="L11045" s="0" t="n">
        <v>7.3</v>
      </c>
      <c r="M11045" s="0" t="s">
        <v>103</v>
      </c>
      <c r="N11045" s="0" t="s">
        <v>35</v>
      </c>
      <c r="O11045" s="0" t="s">
        <v>53</v>
      </c>
      <c r="P11045" s="0" t="n">
        <f aca="false">IF(AND(OR(Dashboard!$B$5="All",D11045=Dashboard!$B$5),OR(Dashboard!$D$5="All",N11045=Dashboard!$D$5),OR(AND(C11045&lt;&gt;"",C11045&gt;=Dashboard!$F$5,C11045&lt;=Dashboard!$H$5),AND(C11045="",Dashboard!$F$5&lt;=1980,Dashboard!$H$5&gt;=2016))),1,0)</f>
        <v>1</v>
      </c>
      <c r="Q11045" s="0" t="n">
        <f aca="false">J11045*P11045+ROW()*0.00000001</f>
        <v>0.09011045</v>
      </c>
    </row>
    <row r="11046" customFormat="false" ht="15" hidden="false" customHeight="false" outlineLevel="0" collapsed="false">
      <c r="A11046" s="0" t="s">
        <v>7990</v>
      </c>
      <c r="B11046" s="0" t="s">
        <v>97</v>
      </c>
      <c r="C11046" s="0" t="n">
        <v>2013</v>
      </c>
      <c r="D11046" s="0" t="s">
        <v>52</v>
      </c>
      <c r="E11046" s="0" t="s">
        <v>4962</v>
      </c>
      <c r="F11046" s="0" t="n">
        <v>0</v>
      </c>
      <c r="G11046" s="0" t="n">
        <v>0</v>
      </c>
      <c r="H11046" s="0" t="n">
        <v>0.09</v>
      </c>
      <c r="I11046" s="0" t="n">
        <v>0</v>
      </c>
      <c r="J11046" s="0" t="n">
        <v>0.09</v>
      </c>
      <c r="N11046" s="0" t="s">
        <v>35</v>
      </c>
      <c r="P11046" s="0" t="n">
        <f aca="false">IF(AND(OR(Dashboard!$B$5="All",D11046=Dashboard!$B$5),OR(Dashboard!$D$5="All",N11046=Dashboard!$D$5),OR(AND(C11046&lt;&gt;"",C11046&gt;=Dashboard!$F$5,C11046&lt;=Dashboard!$H$5),AND(C11046="",Dashboard!$F$5&lt;=1980,Dashboard!$H$5&gt;=2016))),1,0)</f>
        <v>1</v>
      </c>
      <c r="Q11046" s="0" t="n">
        <f aca="false">J11046*P11046+ROW()*0.00000001</f>
        <v>0.09011046</v>
      </c>
    </row>
    <row r="11047" customFormat="false" ht="15" hidden="false" customHeight="false" outlineLevel="0" collapsed="false">
      <c r="A11047" s="0" t="s">
        <v>7991</v>
      </c>
      <c r="B11047" s="0" t="s">
        <v>164</v>
      </c>
      <c r="C11047" s="0" t="n">
        <v>2007</v>
      </c>
      <c r="D11047" s="0" t="s">
        <v>34</v>
      </c>
      <c r="E11047" s="0" t="s">
        <v>220</v>
      </c>
      <c r="F11047" s="0" t="n">
        <v>0</v>
      </c>
      <c r="G11047" s="0" t="n">
        <v>0</v>
      </c>
      <c r="H11047" s="0" t="n">
        <v>0.09</v>
      </c>
      <c r="I11047" s="0" t="n">
        <v>0</v>
      </c>
      <c r="J11047" s="0" t="n">
        <v>0.09</v>
      </c>
      <c r="N11047" s="0" t="s">
        <v>74</v>
      </c>
      <c r="P11047" s="0" t="n">
        <f aca="false">IF(AND(OR(Dashboard!$B$5="All",D11047=Dashboard!$B$5),OR(Dashboard!$D$5="All",N11047=Dashboard!$D$5),OR(AND(C11047&lt;&gt;"",C11047&gt;=Dashboard!$F$5,C11047&lt;=Dashboard!$H$5),AND(C11047="",Dashboard!$F$5&lt;=1980,Dashboard!$H$5&gt;=2016))),1,0)</f>
        <v>1</v>
      </c>
      <c r="Q11047" s="0" t="n">
        <f aca="false">J11047*P11047+ROW()*0.00000001</f>
        <v>0.09011047</v>
      </c>
    </row>
    <row r="11048" customFormat="false" ht="15" hidden="false" customHeight="false" outlineLevel="0" collapsed="false">
      <c r="A11048" s="0" t="s">
        <v>7992</v>
      </c>
      <c r="B11048" s="0" t="s">
        <v>97</v>
      </c>
      <c r="C11048" s="0" t="n">
        <v>2011</v>
      </c>
      <c r="D11048" s="0" t="s">
        <v>52</v>
      </c>
      <c r="E11048" s="0" t="s">
        <v>72</v>
      </c>
      <c r="F11048" s="0" t="n">
        <v>0.06</v>
      </c>
      <c r="G11048" s="0" t="n">
        <v>0.02</v>
      </c>
      <c r="H11048" s="0" t="n">
        <v>0</v>
      </c>
      <c r="I11048" s="0" t="n">
        <v>0.01</v>
      </c>
      <c r="J11048" s="0" t="n">
        <v>0.09</v>
      </c>
      <c r="M11048" s="0" t="s">
        <v>125</v>
      </c>
      <c r="N11048" s="0" t="s">
        <v>35</v>
      </c>
      <c r="P11048" s="0" t="n">
        <f aca="false">IF(AND(OR(Dashboard!$B$5="All",D11048=Dashboard!$B$5),OR(Dashboard!$D$5="All",N11048=Dashboard!$D$5),OR(AND(C11048&lt;&gt;"",C11048&gt;=Dashboard!$F$5,C11048&lt;=Dashboard!$H$5),AND(C11048="",Dashboard!$F$5&lt;=1980,Dashboard!$H$5&gt;=2016))),1,0)</f>
        <v>1</v>
      </c>
      <c r="Q11048" s="0" t="n">
        <f aca="false">J11048*P11048+ROW()*0.00000001</f>
        <v>0.09011048</v>
      </c>
    </row>
    <row r="11049" customFormat="false" ht="15" hidden="false" customHeight="false" outlineLevel="0" collapsed="false">
      <c r="A11049" s="0" t="s">
        <v>7993</v>
      </c>
      <c r="B11049" s="0" t="s">
        <v>164</v>
      </c>
      <c r="C11049" s="0" t="n">
        <v>2006</v>
      </c>
      <c r="D11049" s="0" t="s">
        <v>52</v>
      </c>
      <c r="E11049" s="0" t="s">
        <v>154</v>
      </c>
      <c r="F11049" s="0" t="n">
        <v>0</v>
      </c>
      <c r="G11049" s="0" t="n">
        <v>0</v>
      </c>
      <c r="H11049" s="0" t="n">
        <v>0.09</v>
      </c>
      <c r="I11049" s="0" t="n">
        <v>0</v>
      </c>
      <c r="J11049" s="0" t="n">
        <v>0.09</v>
      </c>
      <c r="N11049" s="0" t="s">
        <v>74</v>
      </c>
      <c r="P11049" s="0" t="n">
        <f aca="false">IF(AND(OR(Dashboard!$B$5="All",D11049=Dashboard!$B$5),OR(Dashboard!$D$5="All",N11049=Dashboard!$D$5),OR(AND(C11049&lt;&gt;"",C11049&gt;=Dashboard!$F$5,C11049&lt;=Dashboard!$H$5),AND(C11049="",Dashboard!$F$5&lt;=1980,Dashboard!$H$5&gt;=2016))),1,0)</f>
        <v>1</v>
      </c>
      <c r="Q11049" s="0" t="n">
        <f aca="false">J11049*P11049+ROW()*0.00000001</f>
        <v>0.09011049</v>
      </c>
    </row>
    <row r="11050" customFormat="false" ht="15" hidden="false" customHeight="false" outlineLevel="0" collapsed="false">
      <c r="A11050" s="0" t="s">
        <v>7994</v>
      </c>
      <c r="B11050" s="0" t="s">
        <v>164</v>
      </c>
      <c r="C11050" s="0" t="n">
        <v>2006</v>
      </c>
      <c r="D11050" s="0" t="s">
        <v>48</v>
      </c>
      <c r="E11050" s="0" t="s">
        <v>195</v>
      </c>
      <c r="F11050" s="0" t="n">
        <v>0.08</v>
      </c>
      <c r="G11050" s="0" t="n">
        <v>0</v>
      </c>
      <c r="H11050" s="0" t="n">
        <v>0</v>
      </c>
      <c r="I11050" s="0" t="n">
        <v>0.01</v>
      </c>
      <c r="J11050" s="0" t="n">
        <v>0.09</v>
      </c>
      <c r="M11050" s="0" t="s">
        <v>36</v>
      </c>
      <c r="N11050" s="0" t="s">
        <v>74</v>
      </c>
      <c r="P11050" s="0" t="n">
        <f aca="false">IF(AND(OR(Dashboard!$B$5="All",D11050=Dashboard!$B$5),OR(Dashboard!$D$5="All",N11050=Dashboard!$D$5),OR(AND(C11050&lt;&gt;"",C11050&gt;=Dashboard!$F$5,C11050&lt;=Dashboard!$H$5),AND(C11050="",Dashboard!$F$5&lt;=1980,Dashboard!$H$5&gt;=2016))),1,0)</f>
        <v>1</v>
      </c>
      <c r="Q11050" s="0" t="n">
        <f aca="false">J11050*P11050+ROW()*0.00000001</f>
        <v>0.0901105</v>
      </c>
    </row>
    <row r="11051" customFormat="false" ht="15" hidden="false" customHeight="false" outlineLevel="0" collapsed="false">
      <c r="A11051" s="0" t="s">
        <v>5487</v>
      </c>
      <c r="B11051" s="0" t="s">
        <v>70</v>
      </c>
      <c r="C11051" s="0" t="n">
        <v>2014</v>
      </c>
      <c r="D11051" s="0" t="s">
        <v>114</v>
      </c>
      <c r="E11051" s="0" t="s">
        <v>3305</v>
      </c>
      <c r="F11051" s="0" t="n">
        <v>0.05</v>
      </c>
      <c r="G11051" s="0" t="n">
        <v>0.02</v>
      </c>
      <c r="H11051" s="0" t="n">
        <v>0</v>
      </c>
      <c r="I11051" s="0" t="n">
        <v>0.02</v>
      </c>
      <c r="J11051" s="0" t="n">
        <v>0.09</v>
      </c>
      <c r="L11051" s="0" t="n">
        <v>8.2</v>
      </c>
      <c r="N11051" s="0" t="s">
        <v>74</v>
      </c>
      <c r="P11051" s="0" t="n">
        <f aca="false">IF(AND(OR(Dashboard!$B$5="All",D11051=Dashboard!$B$5),OR(Dashboard!$D$5="All",N11051=Dashboard!$D$5),OR(AND(C11051&lt;&gt;"",C11051&gt;=Dashboard!$F$5,C11051&lt;=Dashboard!$H$5),AND(C11051="",Dashboard!$F$5&lt;=1980,Dashboard!$H$5&gt;=2016))),1,0)</f>
        <v>1</v>
      </c>
      <c r="Q11051" s="0" t="n">
        <f aca="false">J11051*P11051+ROW()*0.00000001</f>
        <v>0.09011051</v>
      </c>
    </row>
    <row r="11052" customFormat="false" ht="15" hidden="false" customHeight="false" outlineLevel="0" collapsed="false">
      <c r="A11052" s="0" t="s">
        <v>7995</v>
      </c>
      <c r="B11052" s="0" t="s">
        <v>50</v>
      </c>
      <c r="C11052" s="0" t="n">
        <v>2008</v>
      </c>
      <c r="D11052" s="0" t="s">
        <v>246</v>
      </c>
      <c r="E11052" s="0" t="s">
        <v>418</v>
      </c>
      <c r="F11052" s="0" t="n">
        <v>0.08</v>
      </c>
      <c r="G11052" s="0" t="n">
        <v>0</v>
      </c>
      <c r="H11052" s="0" t="n">
        <v>0</v>
      </c>
      <c r="I11052" s="0" t="n">
        <v>0.01</v>
      </c>
      <c r="J11052" s="0" t="n">
        <v>0.09</v>
      </c>
      <c r="K11052" s="0" t="n">
        <v>80</v>
      </c>
      <c r="L11052" s="0" t="n">
        <v>8.7</v>
      </c>
      <c r="M11052" s="0" t="s">
        <v>36</v>
      </c>
      <c r="N11052" s="0" t="s">
        <v>35</v>
      </c>
      <c r="O11052" s="0" t="s">
        <v>37</v>
      </c>
      <c r="P11052" s="0" t="n">
        <f aca="false">IF(AND(OR(Dashboard!$B$5="All",D11052=Dashboard!$B$5),OR(Dashboard!$D$5="All",N11052=Dashboard!$D$5),OR(AND(C11052&lt;&gt;"",C11052&gt;=Dashboard!$F$5,C11052&lt;=Dashboard!$H$5),AND(C11052="",Dashboard!$F$5&lt;=1980,Dashboard!$H$5&gt;=2016))),1,0)</f>
        <v>1</v>
      </c>
      <c r="Q11052" s="0" t="n">
        <f aca="false">J11052*P11052+ROW()*0.00000001</f>
        <v>0.09011052</v>
      </c>
    </row>
    <row r="11053" customFormat="false" ht="15" hidden="false" customHeight="false" outlineLevel="0" collapsed="false">
      <c r="A11053" s="0" t="s">
        <v>7996</v>
      </c>
      <c r="B11053" s="0" t="s">
        <v>76</v>
      </c>
      <c r="C11053" s="0" t="n">
        <v>2005</v>
      </c>
      <c r="D11053" s="0" t="s">
        <v>34</v>
      </c>
      <c r="E11053" s="0" t="s">
        <v>142</v>
      </c>
      <c r="F11053" s="0" t="n">
        <v>0.04</v>
      </c>
      <c r="G11053" s="0" t="n">
        <v>0.03</v>
      </c>
      <c r="H11053" s="0" t="n">
        <v>0</v>
      </c>
      <c r="I11053" s="0" t="n">
        <v>0.01</v>
      </c>
      <c r="J11053" s="0" t="n">
        <v>0.09</v>
      </c>
      <c r="K11053" s="0" t="n">
        <v>71</v>
      </c>
      <c r="L11053" s="0" t="n">
        <v>8.6</v>
      </c>
      <c r="M11053" s="0" t="s">
        <v>36</v>
      </c>
      <c r="N11053" s="0" t="s">
        <v>74</v>
      </c>
      <c r="O11053" s="0" t="s">
        <v>37</v>
      </c>
      <c r="P11053" s="0" t="n">
        <f aca="false">IF(AND(OR(Dashboard!$B$5="All",D11053=Dashboard!$B$5),OR(Dashboard!$D$5="All",N11053=Dashboard!$D$5),OR(AND(C11053&lt;&gt;"",C11053&gt;=Dashboard!$F$5,C11053&lt;=Dashboard!$H$5),AND(C11053="",Dashboard!$F$5&lt;=1980,Dashboard!$H$5&gt;=2016))),1,0)</f>
        <v>1</v>
      </c>
      <c r="Q11053" s="0" t="n">
        <f aca="false">J11053*P11053+ROW()*0.00000001</f>
        <v>0.09011053</v>
      </c>
    </row>
    <row r="11054" customFormat="false" ht="15" hidden="false" customHeight="false" outlineLevel="0" collapsed="false">
      <c r="A11054" s="0" t="s">
        <v>7997</v>
      </c>
      <c r="B11054" s="0" t="s">
        <v>50</v>
      </c>
      <c r="C11054" s="0" t="n">
        <v>2007</v>
      </c>
      <c r="D11054" s="0" t="s">
        <v>58</v>
      </c>
      <c r="E11054" s="0" t="s">
        <v>7049</v>
      </c>
      <c r="F11054" s="0" t="n">
        <v>0</v>
      </c>
      <c r="G11054" s="0" t="n">
        <v>0</v>
      </c>
      <c r="H11054" s="0" t="n">
        <v>0.09</v>
      </c>
      <c r="I11054" s="0" t="n">
        <v>0</v>
      </c>
      <c r="J11054" s="0" t="n">
        <v>0.09</v>
      </c>
      <c r="N11054" s="0" t="s">
        <v>35</v>
      </c>
      <c r="P11054" s="0" t="n">
        <f aca="false">IF(AND(OR(Dashboard!$B$5="All",D11054=Dashboard!$B$5),OR(Dashboard!$D$5="All",N11054=Dashboard!$D$5),OR(AND(C11054&lt;&gt;"",C11054&gt;=Dashboard!$F$5,C11054&lt;=Dashboard!$H$5),AND(C11054="",Dashboard!$F$5&lt;=1980,Dashboard!$H$5&gt;=2016))),1,0)</f>
        <v>1</v>
      </c>
      <c r="Q11054" s="0" t="n">
        <f aca="false">J11054*P11054+ROW()*0.00000001</f>
        <v>0.09011054</v>
      </c>
    </row>
    <row r="11055" customFormat="false" ht="15" hidden="false" customHeight="false" outlineLevel="0" collapsed="false">
      <c r="A11055" s="0" t="s">
        <v>7998</v>
      </c>
      <c r="B11055" s="0" t="s">
        <v>70</v>
      </c>
      <c r="C11055" s="0" t="n">
        <v>2008</v>
      </c>
      <c r="D11055" s="0" t="s">
        <v>16</v>
      </c>
      <c r="E11055" s="0" t="s">
        <v>89</v>
      </c>
      <c r="F11055" s="0" t="n">
        <v>0.01</v>
      </c>
      <c r="G11055" s="0" t="n">
        <v>0.06</v>
      </c>
      <c r="H11055" s="0" t="n">
        <v>0</v>
      </c>
      <c r="I11055" s="0" t="n">
        <v>0.02</v>
      </c>
      <c r="J11055" s="0" t="n">
        <v>0.09</v>
      </c>
      <c r="N11055" s="0" t="s">
        <v>74</v>
      </c>
      <c r="P11055" s="0" t="n">
        <f aca="false">IF(AND(OR(Dashboard!$B$5="All",D11055=Dashboard!$B$5),OR(Dashboard!$D$5="All",N11055=Dashboard!$D$5),OR(AND(C11055&lt;&gt;"",C11055&gt;=Dashboard!$F$5,C11055&lt;=Dashboard!$H$5),AND(C11055="",Dashboard!$F$5&lt;=1980,Dashboard!$H$5&gt;=2016))),1,0)</f>
        <v>1</v>
      </c>
      <c r="Q11055" s="0" t="n">
        <f aca="false">J11055*P11055+ROW()*0.00000001</f>
        <v>0.09011055</v>
      </c>
    </row>
    <row r="11056" customFormat="false" ht="15" hidden="false" customHeight="false" outlineLevel="0" collapsed="false">
      <c r="A11056" s="0" t="s">
        <v>7999</v>
      </c>
      <c r="B11056" s="0" t="s">
        <v>108</v>
      </c>
      <c r="C11056" s="0" t="n">
        <v>1998</v>
      </c>
      <c r="D11056" s="0" t="s">
        <v>52</v>
      </c>
      <c r="E11056" s="0" t="s">
        <v>142</v>
      </c>
      <c r="F11056" s="0" t="n">
        <v>0.07</v>
      </c>
      <c r="G11056" s="0" t="n">
        <v>0.02</v>
      </c>
      <c r="H11056" s="0" t="n">
        <v>0</v>
      </c>
      <c r="I11056" s="0" t="n">
        <v>0</v>
      </c>
      <c r="J11056" s="0" t="n">
        <v>0.09</v>
      </c>
      <c r="N11056" s="0" t="s">
        <v>35</v>
      </c>
      <c r="P11056" s="0" t="n">
        <f aca="false">IF(AND(OR(Dashboard!$B$5="All",D11056=Dashboard!$B$5),OR(Dashboard!$D$5="All",N11056=Dashboard!$D$5),OR(AND(C11056&lt;&gt;"",C11056&gt;=Dashboard!$F$5,C11056&lt;=Dashboard!$H$5),AND(C11056="",Dashboard!$F$5&lt;=1980,Dashboard!$H$5&gt;=2016))),1,0)</f>
        <v>1</v>
      </c>
      <c r="Q11056" s="0" t="n">
        <f aca="false">J11056*P11056+ROW()*0.00000001</f>
        <v>0.09011056</v>
      </c>
    </row>
    <row r="11057" customFormat="false" ht="15" hidden="false" customHeight="false" outlineLevel="0" collapsed="false">
      <c r="A11057" s="0" t="s">
        <v>8000</v>
      </c>
      <c r="B11057" s="0" t="s">
        <v>108</v>
      </c>
      <c r="C11057" s="0" t="n">
        <v>1998</v>
      </c>
      <c r="D11057" s="0" t="s">
        <v>56</v>
      </c>
      <c r="E11057" s="0" t="s">
        <v>214</v>
      </c>
      <c r="F11057" s="0" t="n">
        <v>0.07</v>
      </c>
      <c r="G11057" s="0" t="n">
        <v>0.02</v>
      </c>
      <c r="H11057" s="0" t="n">
        <v>0</v>
      </c>
      <c r="I11057" s="0" t="n">
        <v>0</v>
      </c>
      <c r="J11057" s="0" t="n">
        <v>0.09</v>
      </c>
      <c r="N11057" s="0" t="s">
        <v>35</v>
      </c>
      <c r="P11057" s="0" t="n">
        <f aca="false">IF(AND(OR(Dashboard!$B$5="All",D11057=Dashboard!$B$5),OR(Dashboard!$D$5="All",N11057=Dashboard!$D$5),OR(AND(C11057&lt;&gt;"",C11057&gt;=Dashboard!$F$5,C11057&lt;=Dashboard!$H$5),AND(C11057="",Dashboard!$F$5&lt;=1980,Dashboard!$H$5&gt;=2016))),1,0)</f>
        <v>1</v>
      </c>
      <c r="Q11057" s="0" t="n">
        <f aca="false">J11057*P11057+ROW()*0.00000001</f>
        <v>0.09011057</v>
      </c>
    </row>
    <row r="11058" customFormat="false" ht="15" hidden="false" customHeight="false" outlineLevel="0" collapsed="false">
      <c r="A11058" s="0" t="s">
        <v>4158</v>
      </c>
      <c r="B11058" s="0" t="s">
        <v>64</v>
      </c>
      <c r="C11058" s="0" t="n">
        <v>2010</v>
      </c>
      <c r="D11058" s="0" t="s">
        <v>52</v>
      </c>
      <c r="E11058" s="0" t="s">
        <v>689</v>
      </c>
      <c r="F11058" s="0" t="n">
        <v>0</v>
      </c>
      <c r="G11058" s="0" t="n">
        <v>0.08</v>
      </c>
      <c r="H11058" s="0" t="n">
        <v>0</v>
      </c>
      <c r="I11058" s="0" t="n">
        <v>0.01</v>
      </c>
      <c r="J11058" s="0" t="n">
        <v>0.09</v>
      </c>
      <c r="N11058" s="0" t="s">
        <v>66</v>
      </c>
      <c r="P11058" s="0" t="n">
        <f aca="false">IF(AND(OR(Dashboard!$B$5="All",D11058=Dashboard!$B$5),OR(Dashboard!$D$5="All",N11058=Dashboard!$D$5),OR(AND(C11058&lt;&gt;"",C11058&gt;=Dashboard!$F$5,C11058&lt;=Dashboard!$H$5),AND(C11058="",Dashboard!$F$5&lt;=1980,Dashboard!$H$5&gt;=2016))),1,0)</f>
        <v>1</v>
      </c>
      <c r="Q11058" s="0" t="n">
        <f aca="false">J11058*P11058+ROW()*0.00000001</f>
        <v>0.09011058</v>
      </c>
    </row>
    <row r="11059" customFormat="false" ht="15" hidden="false" customHeight="false" outlineLevel="0" collapsed="false">
      <c r="A11059" s="0" t="s">
        <v>6157</v>
      </c>
      <c r="B11059" s="0" t="s">
        <v>108</v>
      </c>
      <c r="C11059" s="0" t="n">
        <v>2000</v>
      </c>
      <c r="D11059" s="0" t="s">
        <v>71</v>
      </c>
      <c r="E11059" s="0" t="s">
        <v>124</v>
      </c>
      <c r="F11059" s="0" t="n">
        <v>0.07</v>
      </c>
      <c r="G11059" s="0" t="n">
        <v>0.02</v>
      </c>
      <c r="H11059" s="0" t="n">
        <v>0</v>
      </c>
      <c r="I11059" s="0" t="n">
        <v>0</v>
      </c>
      <c r="J11059" s="0" t="n">
        <v>0.09</v>
      </c>
      <c r="N11059" s="0" t="s">
        <v>35</v>
      </c>
      <c r="P11059" s="0" t="n">
        <f aca="false">IF(AND(OR(Dashboard!$B$5="All",D11059=Dashboard!$B$5),OR(Dashboard!$D$5="All",N11059=Dashboard!$D$5),OR(AND(C11059&lt;&gt;"",C11059&gt;=Dashboard!$F$5,C11059&lt;=Dashboard!$H$5),AND(C11059="",Dashboard!$F$5&lt;=1980,Dashboard!$H$5&gt;=2016))),1,0)</f>
        <v>1</v>
      </c>
      <c r="Q11059" s="0" t="n">
        <f aca="false">J11059*P11059+ROW()*0.00000001</f>
        <v>0.09011059</v>
      </c>
    </row>
    <row r="11060" customFormat="false" ht="15" hidden="false" customHeight="false" outlineLevel="0" collapsed="false">
      <c r="A11060" s="0" t="s">
        <v>8001</v>
      </c>
      <c r="B11060" s="0" t="s">
        <v>97</v>
      </c>
      <c r="C11060" s="0" t="n">
        <v>2015</v>
      </c>
      <c r="D11060" s="0" t="s">
        <v>71</v>
      </c>
      <c r="E11060" s="0" t="s">
        <v>35</v>
      </c>
      <c r="F11060" s="0" t="n">
        <v>0</v>
      </c>
      <c r="G11060" s="0" t="n">
        <v>0.01</v>
      </c>
      <c r="H11060" s="0" t="n">
        <v>0.08</v>
      </c>
      <c r="I11060" s="0" t="n">
        <v>0</v>
      </c>
      <c r="J11060" s="0" t="n">
        <v>0.09</v>
      </c>
      <c r="K11060" s="0" t="n">
        <v>58</v>
      </c>
      <c r="L11060" s="0" t="n">
        <v>6.4</v>
      </c>
      <c r="M11060" s="0" t="s">
        <v>125</v>
      </c>
      <c r="N11060" s="0" t="s">
        <v>35</v>
      </c>
      <c r="O11060" s="0" t="s">
        <v>53</v>
      </c>
      <c r="P11060" s="0" t="n">
        <f aca="false">IF(AND(OR(Dashboard!$B$5="All",D11060=Dashboard!$B$5),OR(Dashboard!$D$5="All",N11060=Dashboard!$D$5),OR(AND(C11060&lt;&gt;"",C11060&gt;=Dashboard!$F$5,C11060&lt;=Dashboard!$H$5),AND(C11060="",Dashboard!$F$5&lt;=1980,Dashboard!$H$5&gt;=2016))),1,0)</f>
        <v>1</v>
      </c>
      <c r="Q11060" s="0" t="n">
        <f aca="false">J11060*P11060+ROW()*0.00000001</f>
        <v>0.0901106</v>
      </c>
    </row>
    <row r="11061" customFormat="false" ht="15" hidden="false" customHeight="false" outlineLevel="0" collapsed="false">
      <c r="A11061" s="0" t="s">
        <v>8002</v>
      </c>
      <c r="B11061" s="0" t="s">
        <v>78</v>
      </c>
      <c r="C11061" s="0" t="n">
        <v>1995</v>
      </c>
      <c r="D11061" s="0" t="s">
        <v>16</v>
      </c>
      <c r="E11061" s="0" t="s">
        <v>220</v>
      </c>
      <c r="F11061" s="0" t="n">
        <v>0.03</v>
      </c>
      <c r="G11061" s="0" t="n">
        <v>0.01</v>
      </c>
      <c r="H11061" s="0" t="n">
        <v>0.05</v>
      </c>
      <c r="I11061" s="0" t="n">
        <v>0</v>
      </c>
      <c r="J11061" s="0" t="n">
        <v>0.09</v>
      </c>
      <c r="N11061" s="0" t="s">
        <v>35</v>
      </c>
      <c r="P11061" s="0" t="n">
        <f aca="false">IF(AND(OR(Dashboard!$B$5="All",D11061=Dashboard!$B$5),OR(Dashboard!$D$5="All",N11061=Dashboard!$D$5),OR(AND(C11061&lt;&gt;"",C11061&gt;=Dashboard!$F$5,C11061&lt;=Dashboard!$H$5),AND(C11061="",Dashboard!$F$5&lt;=1980,Dashboard!$H$5&gt;=2016))),1,0)</f>
        <v>1</v>
      </c>
      <c r="Q11061" s="0" t="n">
        <f aca="false">J11061*P11061+ROW()*0.00000001</f>
        <v>0.09011061</v>
      </c>
    </row>
    <row r="11062" customFormat="false" ht="15" hidden="false" customHeight="false" outlineLevel="0" collapsed="false">
      <c r="A11062" s="0" t="s">
        <v>8003</v>
      </c>
      <c r="B11062" s="0" t="s">
        <v>108</v>
      </c>
      <c r="C11062" s="0" t="n">
        <v>1998</v>
      </c>
      <c r="D11062" s="0" t="s">
        <v>41</v>
      </c>
      <c r="E11062" s="0" t="s">
        <v>821</v>
      </c>
      <c r="F11062" s="0" t="n">
        <v>0.07</v>
      </c>
      <c r="G11062" s="0" t="n">
        <v>0.02</v>
      </c>
      <c r="H11062" s="0" t="n">
        <v>0</v>
      </c>
      <c r="I11062" s="0" t="n">
        <v>0</v>
      </c>
      <c r="J11062" s="0" t="n">
        <v>0.09</v>
      </c>
      <c r="N11062" s="0" t="s">
        <v>35</v>
      </c>
      <c r="P11062" s="0" t="n">
        <f aca="false">IF(AND(OR(Dashboard!$B$5="All",D11062=Dashboard!$B$5),OR(Dashboard!$D$5="All",N11062=Dashboard!$D$5),OR(AND(C11062&lt;&gt;"",C11062&gt;=Dashboard!$F$5,C11062&lt;=Dashboard!$H$5),AND(C11062="",Dashboard!$F$5&lt;=1980,Dashboard!$H$5&gt;=2016))),1,0)</f>
        <v>1</v>
      </c>
      <c r="Q11062" s="0" t="n">
        <f aca="false">J11062*P11062+ROW()*0.00000001</f>
        <v>0.09011062</v>
      </c>
    </row>
    <row r="11063" customFormat="false" ht="15" hidden="false" customHeight="false" outlineLevel="0" collapsed="false">
      <c r="A11063" s="0" t="s">
        <v>8004</v>
      </c>
      <c r="B11063" s="0" t="s">
        <v>108</v>
      </c>
      <c r="C11063" s="0" t="n">
        <v>1996</v>
      </c>
      <c r="D11063" s="0" t="s">
        <v>52</v>
      </c>
      <c r="E11063" s="0" t="s">
        <v>5485</v>
      </c>
      <c r="F11063" s="0" t="n">
        <v>0</v>
      </c>
      <c r="G11063" s="0" t="n">
        <v>0</v>
      </c>
      <c r="H11063" s="0" t="n">
        <v>0.06</v>
      </c>
      <c r="I11063" s="0" t="n">
        <v>0.03</v>
      </c>
      <c r="J11063" s="0" t="n">
        <v>0.09</v>
      </c>
      <c r="N11063" s="0" t="s">
        <v>35</v>
      </c>
      <c r="P11063" s="0" t="n">
        <f aca="false">IF(AND(OR(Dashboard!$B$5="All",D11063=Dashboard!$B$5),OR(Dashboard!$D$5="All",N11063=Dashboard!$D$5),OR(AND(C11063&lt;&gt;"",C11063&gt;=Dashboard!$F$5,C11063&lt;=Dashboard!$H$5),AND(C11063="",Dashboard!$F$5&lt;=1980,Dashboard!$H$5&gt;=2016))),1,0)</f>
        <v>1</v>
      </c>
      <c r="Q11063" s="0" t="n">
        <f aca="false">J11063*P11063+ROW()*0.00000001</f>
        <v>0.09011063</v>
      </c>
    </row>
    <row r="11064" customFormat="false" ht="15" hidden="false" customHeight="false" outlineLevel="0" collapsed="false">
      <c r="A11064" s="0" t="s">
        <v>8005</v>
      </c>
      <c r="B11064" s="0" t="s">
        <v>33</v>
      </c>
      <c r="C11064" s="0" t="n">
        <v>2009</v>
      </c>
      <c r="D11064" s="0" t="s">
        <v>34</v>
      </c>
      <c r="E11064" s="0" t="s">
        <v>560</v>
      </c>
      <c r="F11064" s="0" t="n">
        <v>0.08</v>
      </c>
      <c r="G11064" s="0" t="n">
        <v>0</v>
      </c>
      <c r="H11064" s="0" t="n">
        <v>0</v>
      </c>
      <c r="I11064" s="0" t="n">
        <v>0.01</v>
      </c>
      <c r="J11064" s="0" t="n">
        <v>0.09</v>
      </c>
      <c r="M11064" s="0" t="s">
        <v>36</v>
      </c>
      <c r="N11064" s="0" t="s">
        <v>35</v>
      </c>
      <c r="P11064" s="0" t="n">
        <f aca="false">IF(AND(OR(Dashboard!$B$5="All",D11064=Dashboard!$B$5),OR(Dashboard!$D$5="All",N11064=Dashboard!$D$5),OR(AND(C11064&lt;&gt;"",C11064&gt;=Dashboard!$F$5,C11064&lt;=Dashboard!$H$5),AND(C11064="",Dashboard!$F$5&lt;=1980,Dashboard!$H$5&gt;=2016))),1,0)</f>
        <v>1</v>
      </c>
      <c r="Q11064" s="0" t="n">
        <f aca="false">J11064*P11064+ROW()*0.00000001</f>
        <v>0.09011064</v>
      </c>
    </row>
    <row r="11065" customFormat="false" ht="15" hidden="false" customHeight="false" outlineLevel="0" collapsed="false">
      <c r="A11065" s="0" t="s">
        <v>8006</v>
      </c>
      <c r="B11065" s="0" t="s">
        <v>50</v>
      </c>
      <c r="C11065" s="0" t="n">
        <v>2006</v>
      </c>
      <c r="D11065" s="0" t="s">
        <v>46</v>
      </c>
      <c r="E11065" s="0" t="s">
        <v>3904</v>
      </c>
      <c r="F11065" s="0" t="n">
        <v>0</v>
      </c>
      <c r="G11065" s="0" t="n">
        <v>0</v>
      </c>
      <c r="H11065" s="0" t="n">
        <v>0.09</v>
      </c>
      <c r="I11065" s="0" t="n">
        <v>0</v>
      </c>
      <c r="J11065" s="0" t="n">
        <v>0.09</v>
      </c>
      <c r="N11065" s="0" t="s">
        <v>35</v>
      </c>
      <c r="P11065" s="0" t="n">
        <f aca="false">IF(AND(OR(Dashboard!$B$5="All",D11065=Dashboard!$B$5),OR(Dashboard!$D$5="All",N11065=Dashboard!$D$5),OR(AND(C11065&lt;&gt;"",C11065&gt;=Dashboard!$F$5,C11065&lt;=Dashboard!$H$5),AND(C11065="",Dashboard!$F$5&lt;=1980,Dashboard!$H$5&gt;=2016))),1,0)</f>
        <v>1</v>
      </c>
      <c r="Q11065" s="0" t="n">
        <f aca="false">J11065*P11065+ROW()*0.00000001</f>
        <v>0.09011065</v>
      </c>
    </row>
    <row r="11066" customFormat="false" ht="15" hidden="false" customHeight="false" outlineLevel="0" collapsed="false">
      <c r="A11066" s="0" t="s">
        <v>7264</v>
      </c>
      <c r="B11066" s="0" t="s">
        <v>70</v>
      </c>
      <c r="C11066" s="0" t="n">
        <v>2015</v>
      </c>
      <c r="D11066" s="0" t="s">
        <v>34</v>
      </c>
      <c r="E11066" s="0" t="s">
        <v>7265</v>
      </c>
      <c r="F11066" s="0" t="n">
        <v>0.03</v>
      </c>
      <c r="G11066" s="0" t="n">
        <v>0.05</v>
      </c>
      <c r="H11066" s="0" t="n">
        <v>0</v>
      </c>
      <c r="I11066" s="0" t="n">
        <v>0.01</v>
      </c>
      <c r="J11066" s="0" t="n">
        <v>0.09</v>
      </c>
      <c r="M11066" s="0" t="s">
        <v>36</v>
      </c>
      <c r="N11066" s="0" t="s">
        <v>74</v>
      </c>
      <c r="P11066" s="0" t="n">
        <f aca="false">IF(AND(OR(Dashboard!$B$5="All",D11066=Dashboard!$B$5),OR(Dashboard!$D$5="All",N11066=Dashboard!$D$5),OR(AND(C11066&lt;&gt;"",C11066&gt;=Dashboard!$F$5,C11066&lt;=Dashboard!$H$5),AND(C11066="",Dashboard!$F$5&lt;=1980,Dashboard!$H$5&gt;=2016))),1,0)</f>
        <v>1</v>
      </c>
      <c r="Q11066" s="0" t="n">
        <f aca="false">J11066*P11066+ROW()*0.00000001</f>
        <v>0.09011066</v>
      </c>
    </row>
    <row r="11067" customFormat="false" ht="15" hidden="false" customHeight="false" outlineLevel="0" collapsed="false">
      <c r="A11067" s="0" t="s">
        <v>8007</v>
      </c>
      <c r="B11067" s="0" t="s">
        <v>50</v>
      </c>
      <c r="C11067" s="0" t="n">
        <v>2008</v>
      </c>
      <c r="D11067" s="0" t="s">
        <v>46</v>
      </c>
      <c r="E11067" s="0" t="s">
        <v>2225</v>
      </c>
      <c r="F11067" s="0" t="n">
        <v>0.08</v>
      </c>
      <c r="G11067" s="0" t="n">
        <v>0</v>
      </c>
      <c r="H11067" s="0" t="n">
        <v>0.01</v>
      </c>
      <c r="I11067" s="0" t="n">
        <v>0.01</v>
      </c>
      <c r="J11067" s="0" t="n">
        <v>0.09</v>
      </c>
      <c r="K11067" s="0" t="n">
        <v>46</v>
      </c>
      <c r="L11067" s="0" t="n">
        <v>7</v>
      </c>
      <c r="M11067" s="0" t="s">
        <v>103</v>
      </c>
      <c r="N11067" s="0" t="s">
        <v>35</v>
      </c>
      <c r="O11067" s="0" t="s">
        <v>177</v>
      </c>
      <c r="P11067" s="0" t="n">
        <f aca="false">IF(AND(OR(Dashboard!$B$5="All",D11067=Dashboard!$B$5),OR(Dashboard!$D$5="All",N11067=Dashboard!$D$5),OR(AND(C11067&lt;&gt;"",C11067&gt;=Dashboard!$F$5,C11067&lt;=Dashboard!$H$5),AND(C11067="",Dashboard!$F$5&lt;=1980,Dashboard!$H$5&gt;=2016))),1,0)</f>
        <v>1</v>
      </c>
      <c r="Q11067" s="0" t="n">
        <f aca="false">J11067*P11067+ROW()*0.00000001</f>
        <v>0.09011067</v>
      </c>
    </row>
    <row r="11068" customFormat="false" ht="15" hidden="false" customHeight="false" outlineLevel="0" collapsed="false">
      <c r="A11068" s="0" t="s">
        <v>8008</v>
      </c>
      <c r="B11068" s="0" t="s">
        <v>117</v>
      </c>
      <c r="C11068" s="0" t="n">
        <v>1996</v>
      </c>
      <c r="D11068" s="0" t="s">
        <v>71</v>
      </c>
      <c r="E11068" s="0" t="s">
        <v>1522</v>
      </c>
      <c r="F11068" s="0" t="n">
        <v>0.05</v>
      </c>
      <c r="G11068" s="0" t="n">
        <v>0.03</v>
      </c>
      <c r="H11068" s="0" t="n">
        <v>0</v>
      </c>
      <c r="I11068" s="0" t="n">
        <v>0.01</v>
      </c>
      <c r="J11068" s="0" t="n">
        <v>0.09</v>
      </c>
      <c r="N11068" s="0" t="s">
        <v>74</v>
      </c>
      <c r="P11068" s="0" t="n">
        <f aca="false">IF(AND(OR(Dashboard!$B$5="All",D11068=Dashboard!$B$5),OR(Dashboard!$D$5="All",N11068=Dashboard!$D$5),OR(AND(C11068&lt;&gt;"",C11068&gt;=Dashboard!$F$5,C11068&lt;=Dashboard!$H$5),AND(C11068="",Dashboard!$F$5&lt;=1980,Dashboard!$H$5&gt;=2016))),1,0)</f>
        <v>1</v>
      </c>
      <c r="Q11068" s="0" t="n">
        <f aca="false">J11068*P11068+ROW()*0.00000001</f>
        <v>0.09011068</v>
      </c>
    </row>
    <row r="11069" customFormat="false" ht="15" hidden="false" customHeight="false" outlineLevel="0" collapsed="false">
      <c r="A11069" s="0" t="s">
        <v>8009</v>
      </c>
      <c r="B11069" s="0" t="s">
        <v>85</v>
      </c>
      <c r="C11069" s="0" t="n">
        <v>2005</v>
      </c>
      <c r="D11069" s="0" t="s">
        <v>16</v>
      </c>
      <c r="E11069" s="0" t="s">
        <v>91</v>
      </c>
      <c r="F11069" s="0" t="n">
        <v>0.06</v>
      </c>
      <c r="G11069" s="0" t="n">
        <v>0.02</v>
      </c>
      <c r="H11069" s="0" t="n">
        <v>0</v>
      </c>
      <c r="I11069" s="0" t="n">
        <v>0</v>
      </c>
      <c r="J11069" s="0" t="n">
        <v>0.09</v>
      </c>
      <c r="N11069" s="0" t="s">
        <v>35</v>
      </c>
      <c r="P11069" s="0" t="n">
        <f aca="false">IF(AND(OR(Dashboard!$B$5="All",D11069=Dashboard!$B$5),OR(Dashboard!$D$5="All",N11069=Dashboard!$D$5),OR(AND(C11069&lt;&gt;"",C11069&gt;=Dashboard!$F$5,C11069&lt;=Dashboard!$H$5),AND(C11069="",Dashboard!$F$5&lt;=1980,Dashboard!$H$5&gt;=2016))),1,0)</f>
        <v>1</v>
      </c>
      <c r="Q11069" s="0" t="n">
        <f aca="false">J11069*P11069+ROW()*0.00000001</f>
        <v>0.09011069</v>
      </c>
    </row>
    <row r="11070" customFormat="false" ht="15" hidden="false" customHeight="false" outlineLevel="0" collapsed="false">
      <c r="A11070" s="0" t="s">
        <v>8010</v>
      </c>
      <c r="B11070" s="0" t="s">
        <v>70</v>
      </c>
      <c r="C11070" s="0" t="n">
        <v>2010</v>
      </c>
      <c r="D11070" s="0" t="s">
        <v>46</v>
      </c>
      <c r="E11070" s="0" t="s">
        <v>2334</v>
      </c>
      <c r="F11070" s="0" t="n">
        <v>0.06</v>
      </c>
      <c r="G11070" s="0" t="n">
        <v>0.01</v>
      </c>
      <c r="H11070" s="0" t="n">
        <v>0.01</v>
      </c>
      <c r="I11070" s="0" t="n">
        <v>0.01</v>
      </c>
      <c r="J11070" s="0" t="n">
        <v>0.09</v>
      </c>
      <c r="K11070" s="0" t="n">
        <v>44</v>
      </c>
      <c r="L11070" s="0" t="n">
        <v>4.6</v>
      </c>
      <c r="M11070" s="0" t="s">
        <v>103</v>
      </c>
      <c r="N11070" s="0" t="s">
        <v>74</v>
      </c>
      <c r="O11070" s="0" t="s">
        <v>177</v>
      </c>
      <c r="P11070" s="0" t="n">
        <f aca="false">IF(AND(OR(Dashboard!$B$5="All",D11070=Dashboard!$B$5),OR(Dashboard!$D$5="All",N11070=Dashboard!$D$5),OR(AND(C11070&lt;&gt;"",C11070&gt;=Dashboard!$F$5,C11070&lt;=Dashboard!$H$5),AND(C11070="",Dashboard!$F$5&lt;=1980,Dashboard!$H$5&gt;=2016))),1,0)</f>
        <v>1</v>
      </c>
      <c r="Q11070" s="0" t="n">
        <f aca="false">J11070*P11070+ROW()*0.00000001</f>
        <v>0.0901107</v>
      </c>
    </row>
    <row r="11071" customFormat="false" ht="15" hidden="false" customHeight="false" outlineLevel="0" collapsed="false">
      <c r="A11071" s="0" t="s">
        <v>8011</v>
      </c>
      <c r="B11071" s="0" t="s">
        <v>117</v>
      </c>
      <c r="C11071" s="0" t="n">
        <v>1997</v>
      </c>
      <c r="D11071" s="0" t="s">
        <v>41</v>
      </c>
      <c r="E11071" s="0" t="s">
        <v>89</v>
      </c>
      <c r="F11071" s="0" t="n">
        <v>0.05</v>
      </c>
      <c r="G11071" s="0" t="n">
        <v>0.03</v>
      </c>
      <c r="H11071" s="0" t="n">
        <v>0</v>
      </c>
      <c r="I11071" s="0" t="n">
        <v>0.01</v>
      </c>
      <c r="J11071" s="0" t="n">
        <v>0.09</v>
      </c>
      <c r="N11071" s="0" t="s">
        <v>74</v>
      </c>
      <c r="P11071" s="0" t="n">
        <f aca="false">IF(AND(OR(Dashboard!$B$5="All",D11071=Dashboard!$B$5),OR(Dashboard!$D$5="All",N11071=Dashboard!$D$5),OR(AND(C11071&lt;&gt;"",C11071&gt;=Dashboard!$F$5,C11071&lt;=Dashboard!$H$5),AND(C11071="",Dashboard!$F$5&lt;=1980,Dashboard!$H$5&gt;=2016))),1,0)</f>
        <v>1</v>
      </c>
      <c r="Q11071" s="0" t="n">
        <f aca="false">J11071*P11071+ROW()*0.00000001</f>
        <v>0.09011071</v>
      </c>
    </row>
    <row r="11072" customFormat="false" ht="15" hidden="false" customHeight="false" outlineLevel="0" collapsed="false">
      <c r="A11072" s="0" t="s">
        <v>8012</v>
      </c>
      <c r="B11072" s="0" t="s">
        <v>873</v>
      </c>
      <c r="C11072" s="0" t="n">
        <v>1995</v>
      </c>
      <c r="D11072" s="0" t="s">
        <v>102</v>
      </c>
      <c r="E11072" s="0" t="s">
        <v>328</v>
      </c>
      <c r="F11072" s="0" t="n">
        <v>0</v>
      </c>
      <c r="G11072" s="0" t="n">
        <v>0</v>
      </c>
      <c r="H11072" s="0" t="n">
        <v>0.09</v>
      </c>
      <c r="I11072" s="0" t="n">
        <v>0</v>
      </c>
      <c r="J11072" s="0" t="n">
        <v>0.09</v>
      </c>
      <c r="N11072" s="0" t="s">
        <v>154</v>
      </c>
      <c r="P11072" s="0" t="n">
        <f aca="false">IF(AND(OR(Dashboard!$B$5="All",D11072=Dashboard!$B$5),OR(Dashboard!$D$5="All",N11072=Dashboard!$D$5),OR(AND(C11072&lt;&gt;"",C11072&gt;=Dashboard!$F$5,C11072&lt;=Dashboard!$H$5),AND(C11072="",Dashboard!$F$5&lt;=1980,Dashboard!$H$5&gt;=2016))),1,0)</f>
        <v>1</v>
      </c>
      <c r="Q11072" s="0" t="n">
        <f aca="false">J11072*P11072+ROW()*0.00000001</f>
        <v>0.09011072</v>
      </c>
    </row>
    <row r="11073" customFormat="false" ht="15" hidden="false" customHeight="false" outlineLevel="0" collapsed="false">
      <c r="A11073" s="0" t="s">
        <v>6668</v>
      </c>
      <c r="B11073" s="0" t="s">
        <v>70</v>
      </c>
      <c r="C11073" s="0" t="n">
        <v>2011</v>
      </c>
      <c r="D11073" s="0" t="s">
        <v>41</v>
      </c>
      <c r="E11073" s="0" t="s">
        <v>1002</v>
      </c>
      <c r="F11073" s="0" t="n">
        <v>0.06</v>
      </c>
      <c r="G11073" s="0" t="n">
        <v>0.02</v>
      </c>
      <c r="H11073" s="0" t="n">
        <v>0</v>
      </c>
      <c r="I11073" s="0" t="n">
        <v>0.01</v>
      </c>
      <c r="J11073" s="0" t="n">
        <v>0.09</v>
      </c>
      <c r="M11073" s="0" t="s">
        <v>36</v>
      </c>
      <c r="N11073" s="0" t="s">
        <v>74</v>
      </c>
      <c r="P11073" s="0" t="n">
        <f aca="false">IF(AND(OR(Dashboard!$B$5="All",D11073=Dashboard!$B$5),OR(Dashboard!$D$5="All",N11073=Dashboard!$D$5),OR(AND(C11073&lt;&gt;"",C11073&gt;=Dashboard!$F$5,C11073&lt;=Dashboard!$H$5),AND(C11073="",Dashboard!$F$5&lt;=1980,Dashboard!$H$5&gt;=2016))),1,0)</f>
        <v>1</v>
      </c>
      <c r="Q11073" s="0" t="n">
        <f aca="false">J11073*P11073+ROW()*0.00000001</f>
        <v>0.09011073</v>
      </c>
    </row>
    <row r="11074" customFormat="false" ht="15" hidden="false" customHeight="false" outlineLevel="0" collapsed="false">
      <c r="A11074" s="0" t="s">
        <v>8013</v>
      </c>
      <c r="B11074" s="0" t="s">
        <v>164</v>
      </c>
      <c r="C11074" s="0" t="n">
        <v>2005</v>
      </c>
      <c r="D11074" s="0" t="s">
        <v>246</v>
      </c>
      <c r="E11074" s="0" t="s">
        <v>996</v>
      </c>
      <c r="F11074" s="0" t="n">
        <v>0</v>
      </c>
      <c r="G11074" s="0" t="n">
        <v>0</v>
      </c>
      <c r="H11074" s="0" t="n">
        <v>0.09</v>
      </c>
      <c r="I11074" s="0" t="n">
        <v>0</v>
      </c>
      <c r="J11074" s="0" t="n">
        <v>0.09</v>
      </c>
      <c r="N11074" s="0" t="s">
        <v>74</v>
      </c>
      <c r="P11074" s="0" t="n">
        <f aca="false">IF(AND(OR(Dashboard!$B$5="All",D11074=Dashboard!$B$5),OR(Dashboard!$D$5="All",N11074=Dashboard!$D$5),OR(AND(C11074&lt;&gt;"",C11074&gt;=Dashboard!$F$5,C11074&lt;=Dashboard!$H$5),AND(C11074="",Dashboard!$F$5&lt;=1980,Dashboard!$H$5&gt;=2016))),1,0)</f>
        <v>1</v>
      </c>
      <c r="Q11074" s="0" t="n">
        <f aca="false">J11074*P11074+ROW()*0.00000001</f>
        <v>0.09011074</v>
      </c>
    </row>
    <row r="11075" customFormat="false" ht="15" hidden="false" customHeight="false" outlineLevel="0" collapsed="false">
      <c r="A11075" s="0" t="s">
        <v>5515</v>
      </c>
      <c r="B11075" s="0" t="s">
        <v>33</v>
      </c>
      <c r="C11075" s="0" t="n">
        <v>2011</v>
      </c>
      <c r="D11075" s="0" t="s">
        <v>34</v>
      </c>
      <c r="E11075" s="0" t="s">
        <v>782</v>
      </c>
      <c r="F11075" s="0" t="n">
        <v>0.04</v>
      </c>
      <c r="G11075" s="0" t="n">
        <v>0.03</v>
      </c>
      <c r="H11075" s="0" t="n">
        <v>0.01</v>
      </c>
      <c r="I11075" s="0" t="n">
        <v>0.01</v>
      </c>
      <c r="J11075" s="0" t="n">
        <v>0.09</v>
      </c>
      <c r="N11075" s="0" t="s">
        <v>35</v>
      </c>
      <c r="P11075" s="0" t="n">
        <f aca="false">IF(AND(OR(Dashboard!$B$5="All",D11075=Dashboard!$B$5),OR(Dashboard!$D$5="All",N11075=Dashboard!$D$5),OR(AND(C11075&lt;&gt;"",C11075&gt;=Dashboard!$F$5,C11075&lt;=Dashboard!$H$5),AND(C11075="",Dashboard!$F$5&lt;=1980,Dashboard!$H$5&gt;=2016))),1,0)</f>
        <v>1</v>
      </c>
      <c r="Q11075" s="0" t="n">
        <f aca="false">J11075*P11075+ROW()*0.00000001</f>
        <v>0.09011075</v>
      </c>
    </row>
    <row r="11076" customFormat="false" ht="15" hidden="false" customHeight="false" outlineLevel="0" collapsed="false">
      <c r="A11076" s="0" t="s">
        <v>8014</v>
      </c>
      <c r="B11076" s="0" t="s">
        <v>94</v>
      </c>
      <c r="C11076" s="0" t="n">
        <v>2016</v>
      </c>
      <c r="D11076" s="0" t="s">
        <v>41</v>
      </c>
      <c r="E11076" s="0" t="s">
        <v>89</v>
      </c>
      <c r="F11076" s="0" t="n">
        <v>0.03</v>
      </c>
      <c r="G11076" s="0" t="n">
        <v>0.05</v>
      </c>
      <c r="H11076" s="0" t="n">
        <v>0</v>
      </c>
      <c r="I11076" s="0" t="n">
        <v>0.01</v>
      </c>
      <c r="J11076" s="0" t="n">
        <v>0.09</v>
      </c>
      <c r="K11076" s="0" t="n">
        <v>67</v>
      </c>
      <c r="L11076" s="0" t="n">
        <v>7.4</v>
      </c>
      <c r="M11076" s="0" t="s">
        <v>36</v>
      </c>
      <c r="N11076" s="0" t="s">
        <v>74</v>
      </c>
      <c r="O11076" s="0" t="s">
        <v>67</v>
      </c>
      <c r="P11076" s="0" t="n">
        <f aca="false">IF(AND(OR(Dashboard!$B$5="All",D11076=Dashboard!$B$5),OR(Dashboard!$D$5="All",N11076=Dashboard!$D$5),OR(AND(C11076&lt;&gt;"",C11076&gt;=Dashboard!$F$5,C11076&lt;=Dashboard!$H$5),AND(C11076="",Dashboard!$F$5&lt;=1980,Dashboard!$H$5&gt;=2016))),1,0)</f>
        <v>1</v>
      </c>
      <c r="Q11076" s="0" t="n">
        <f aca="false">J11076*P11076+ROW()*0.00000001</f>
        <v>0.09011076</v>
      </c>
    </row>
    <row r="11077" customFormat="false" ht="15" hidden="false" customHeight="false" outlineLevel="0" collapsed="false">
      <c r="A11077" s="0" t="s">
        <v>7013</v>
      </c>
      <c r="B11077" s="0" t="s">
        <v>117</v>
      </c>
      <c r="C11077" s="0" t="n">
        <v>1995</v>
      </c>
      <c r="D11077" s="0" t="s">
        <v>56</v>
      </c>
      <c r="E11077" s="0" t="s">
        <v>220</v>
      </c>
      <c r="F11077" s="0" t="n">
        <v>0</v>
      </c>
      <c r="G11077" s="0" t="n">
        <v>0</v>
      </c>
      <c r="H11077" s="0" t="n">
        <v>0.08</v>
      </c>
      <c r="I11077" s="0" t="n">
        <v>0.01</v>
      </c>
      <c r="J11077" s="0" t="n">
        <v>0.09</v>
      </c>
      <c r="N11077" s="0" t="s">
        <v>74</v>
      </c>
      <c r="P11077" s="0" t="n">
        <f aca="false">IF(AND(OR(Dashboard!$B$5="All",D11077=Dashboard!$B$5),OR(Dashboard!$D$5="All",N11077=Dashboard!$D$5),OR(AND(C11077&lt;&gt;"",C11077&gt;=Dashboard!$F$5,C11077&lt;=Dashboard!$H$5),AND(C11077="",Dashboard!$F$5&lt;=1980,Dashboard!$H$5&gt;=2016))),1,0)</f>
        <v>1</v>
      </c>
      <c r="Q11077" s="0" t="n">
        <f aca="false">J11077*P11077+ROW()*0.00000001</f>
        <v>0.09011077</v>
      </c>
    </row>
    <row r="11078" customFormat="false" ht="15" hidden="false" customHeight="false" outlineLevel="0" collapsed="false">
      <c r="A11078" s="0" t="s">
        <v>7377</v>
      </c>
      <c r="B11078" s="0" t="s">
        <v>70</v>
      </c>
      <c r="C11078" s="0" t="n">
        <v>2010</v>
      </c>
      <c r="D11078" s="0" t="s">
        <v>52</v>
      </c>
      <c r="E11078" s="0" t="s">
        <v>418</v>
      </c>
      <c r="F11078" s="0" t="n">
        <v>0.06</v>
      </c>
      <c r="G11078" s="0" t="n">
        <v>0.02</v>
      </c>
      <c r="H11078" s="0" t="n">
        <v>0</v>
      </c>
      <c r="I11078" s="0" t="n">
        <v>0.01</v>
      </c>
      <c r="J11078" s="0" t="n">
        <v>0.09</v>
      </c>
      <c r="M11078" s="0" t="s">
        <v>103</v>
      </c>
      <c r="N11078" s="0" t="s">
        <v>74</v>
      </c>
      <c r="P11078" s="0" t="n">
        <f aca="false">IF(AND(OR(Dashboard!$B$5="All",D11078=Dashboard!$B$5),OR(Dashboard!$D$5="All",N11078=Dashboard!$D$5),OR(AND(C11078&lt;&gt;"",C11078&gt;=Dashboard!$F$5,C11078&lt;=Dashboard!$H$5),AND(C11078="",Dashboard!$F$5&lt;=1980,Dashboard!$H$5&gt;=2016))),1,0)</f>
        <v>1</v>
      </c>
      <c r="Q11078" s="0" t="n">
        <f aca="false">J11078*P11078+ROW()*0.00000001</f>
        <v>0.09011078</v>
      </c>
    </row>
    <row r="11079" customFormat="false" ht="15" hidden="false" customHeight="false" outlineLevel="0" collapsed="false">
      <c r="A11079" s="0" t="s">
        <v>8015</v>
      </c>
      <c r="B11079" s="0" t="s">
        <v>164</v>
      </c>
      <c r="C11079" s="0" t="n">
        <v>2012</v>
      </c>
      <c r="D11079" s="0" t="s">
        <v>46</v>
      </c>
      <c r="E11079" s="0" t="s">
        <v>6604</v>
      </c>
      <c r="F11079" s="0" t="n">
        <v>0</v>
      </c>
      <c r="G11079" s="0" t="n">
        <v>0</v>
      </c>
      <c r="H11079" s="0" t="n">
        <v>0.09</v>
      </c>
      <c r="I11079" s="0" t="n">
        <v>0</v>
      </c>
      <c r="J11079" s="0" t="n">
        <v>0.09</v>
      </c>
      <c r="N11079" s="0" t="s">
        <v>74</v>
      </c>
      <c r="P11079" s="0" t="n">
        <f aca="false">IF(AND(OR(Dashboard!$B$5="All",D11079=Dashboard!$B$5),OR(Dashboard!$D$5="All",N11079=Dashboard!$D$5),OR(AND(C11079&lt;&gt;"",C11079&gt;=Dashboard!$F$5,C11079&lt;=Dashboard!$H$5),AND(C11079="",Dashboard!$F$5&lt;=1980,Dashboard!$H$5&gt;=2016))),1,0)</f>
        <v>1</v>
      </c>
      <c r="Q11079" s="0" t="n">
        <f aca="false">J11079*P11079+ROW()*0.00000001</f>
        <v>0.09011079</v>
      </c>
    </row>
    <row r="11080" customFormat="false" ht="15" hidden="false" customHeight="false" outlineLevel="0" collapsed="false">
      <c r="A11080" s="0" t="s">
        <v>5766</v>
      </c>
      <c r="B11080" s="0" t="s">
        <v>64</v>
      </c>
      <c r="C11080" s="0" t="n">
        <v>2010</v>
      </c>
      <c r="D11080" s="0" t="s">
        <v>56</v>
      </c>
      <c r="E11080" s="0" t="s">
        <v>782</v>
      </c>
      <c r="F11080" s="0" t="n">
        <v>0.06</v>
      </c>
      <c r="G11080" s="0" t="n">
        <v>0.02</v>
      </c>
      <c r="H11080" s="0" t="n">
        <v>0</v>
      </c>
      <c r="I11080" s="0" t="n">
        <v>0.01</v>
      </c>
      <c r="J11080" s="0" t="n">
        <v>0.09</v>
      </c>
      <c r="K11080" s="0" t="n">
        <v>37</v>
      </c>
      <c r="L11080" s="0" t="n">
        <v>3.6</v>
      </c>
      <c r="M11080" s="0" t="s">
        <v>73</v>
      </c>
      <c r="N11080" s="0" t="s">
        <v>66</v>
      </c>
      <c r="O11080" s="0" t="s">
        <v>177</v>
      </c>
      <c r="P11080" s="0" t="n">
        <f aca="false">IF(AND(OR(Dashboard!$B$5="All",D11080=Dashboard!$B$5),OR(Dashboard!$D$5="All",N11080=Dashboard!$D$5),OR(AND(C11080&lt;&gt;"",C11080&gt;=Dashboard!$F$5,C11080&lt;=Dashboard!$H$5),AND(C11080="",Dashboard!$F$5&lt;=1980,Dashboard!$H$5&gt;=2016))),1,0)</f>
        <v>1</v>
      </c>
      <c r="Q11080" s="0" t="n">
        <f aca="false">J11080*P11080+ROW()*0.00000001</f>
        <v>0.0901108</v>
      </c>
    </row>
    <row r="11081" customFormat="false" ht="15" hidden="false" customHeight="false" outlineLevel="0" collapsed="false">
      <c r="A11081" s="0" t="s">
        <v>8016</v>
      </c>
      <c r="B11081" s="0" t="s">
        <v>164</v>
      </c>
      <c r="C11081" s="0" t="n">
        <v>2013</v>
      </c>
      <c r="D11081" s="0" t="s">
        <v>114</v>
      </c>
      <c r="E11081" s="0" t="s">
        <v>6623</v>
      </c>
      <c r="F11081" s="0" t="n">
        <v>0</v>
      </c>
      <c r="G11081" s="0" t="n">
        <v>0</v>
      </c>
      <c r="H11081" s="0" t="n">
        <v>0.09</v>
      </c>
      <c r="I11081" s="0" t="n">
        <v>0</v>
      </c>
      <c r="J11081" s="0" t="n">
        <v>0.09</v>
      </c>
      <c r="N11081" s="0" t="s">
        <v>74</v>
      </c>
      <c r="P11081" s="0" t="n">
        <f aca="false">IF(AND(OR(Dashboard!$B$5="All",D11081=Dashboard!$B$5),OR(Dashboard!$D$5="All",N11081=Dashboard!$D$5),OR(AND(C11081&lt;&gt;"",C11081&gt;=Dashboard!$F$5,C11081&lt;=Dashboard!$H$5),AND(C11081="",Dashboard!$F$5&lt;=1980,Dashboard!$H$5&gt;=2016))),1,0)</f>
        <v>1</v>
      </c>
      <c r="Q11081" s="0" t="n">
        <f aca="false">J11081*P11081+ROW()*0.00000001</f>
        <v>0.09011081</v>
      </c>
    </row>
    <row r="11082" customFormat="false" ht="15" hidden="false" customHeight="false" outlineLevel="0" collapsed="false">
      <c r="A11082" s="0" t="s">
        <v>5951</v>
      </c>
      <c r="B11082" s="0" t="s">
        <v>64</v>
      </c>
      <c r="C11082" s="0" t="n">
        <v>2016</v>
      </c>
      <c r="D11082" s="0" t="s">
        <v>16</v>
      </c>
      <c r="E11082" s="0" t="s">
        <v>91</v>
      </c>
      <c r="F11082" s="0" t="n">
        <v>0.04</v>
      </c>
      <c r="G11082" s="0" t="n">
        <v>0.05</v>
      </c>
      <c r="H11082" s="0" t="n">
        <v>0</v>
      </c>
      <c r="I11082" s="0" t="n">
        <v>0.01</v>
      </c>
      <c r="J11082" s="0" t="n">
        <v>0.09</v>
      </c>
      <c r="M11082" s="0" t="s">
        <v>125</v>
      </c>
      <c r="N11082" s="0" t="s">
        <v>66</v>
      </c>
      <c r="P11082" s="0" t="n">
        <f aca="false">IF(AND(OR(Dashboard!$B$5="All",D11082=Dashboard!$B$5),OR(Dashboard!$D$5="All",N11082=Dashboard!$D$5),OR(AND(C11082&lt;&gt;"",C11082&gt;=Dashboard!$F$5,C11082&lt;=Dashboard!$H$5),AND(C11082="",Dashboard!$F$5&lt;=1980,Dashboard!$H$5&gt;=2016))),1,0)</f>
        <v>1</v>
      </c>
      <c r="Q11082" s="0" t="n">
        <f aca="false">J11082*P11082+ROW()*0.00000001</f>
        <v>0.09011082</v>
      </c>
    </row>
    <row r="11083" customFormat="false" ht="15" hidden="false" customHeight="false" outlineLevel="0" collapsed="false">
      <c r="A11083" s="0" t="s">
        <v>8017</v>
      </c>
      <c r="B11083" s="0" t="s">
        <v>152</v>
      </c>
      <c r="C11083" s="0" t="n">
        <v>2007</v>
      </c>
      <c r="D11083" s="0" t="s">
        <v>246</v>
      </c>
      <c r="E11083" s="0" t="s">
        <v>234</v>
      </c>
      <c r="F11083" s="0" t="n">
        <v>0.01</v>
      </c>
      <c r="G11083" s="0" t="n">
        <v>0.06</v>
      </c>
      <c r="H11083" s="0" t="n">
        <v>0</v>
      </c>
      <c r="I11083" s="0" t="n">
        <v>0.01</v>
      </c>
      <c r="J11083" s="0" t="n">
        <v>0.09</v>
      </c>
      <c r="N11083" s="0" t="s">
        <v>152</v>
      </c>
      <c r="P11083" s="0" t="n">
        <f aca="false">IF(AND(OR(Dashboard!$B$5="All",D11083=Dashboard!$B$5),OR(Dashboard!$D$5="All",N11083=Dashboard!$D$5),OR(AND(C11083&lt;&gt;"",C11083&gt;=Dashboard!$F$5,C11083&lt;=Dashboard!$H$5),AND(C11083="",Dashboard!$F$5&lt;=1980,Dashboard!$H$5&gt;=2016))),1,0)</f>
        <v>1</v>
      </c>
      <c r="Q11083" s="0" t="n">
        <f aca="false">J11083*P11083+ROW()*0.00000001</f>
        <v>0.09011083</v>
      </c>
    </row>
    <row r="11084" customFormat="false" ht="15" hidden="false" customHeight="false" outlineLevel="0" collapsed="false">
      <c r="A11084" s="0" t="s">
        <v>8018</v>
      </c>
      <c r="B11084" s="0" t="s">
        <v>64</v>
      </c>
      <c r="C11084" s="0" t="n">
        <v>2015</v>
      </c>
      <c r="D11084" s="0" t="s">
        <v>16</v>
      </c>
      <c r="E11084" s="0" t="s">
        <v>91</v>
      </c>
      <c r="F11084" s="0" t="n">
        <v>0.08</v>
      </c>
      <c r="G11084" s="0" t="n">
        <v>0</v>
      </c>
      <c r="H11084" s="0" t="n">
        <v>0</v>
      </c>
      <c r="I11084" s="0" t="n">
        <v>0.01</v>
      </c>
      <c r="J11084" s="0" t="n">
        <v>0.09</v>
      </c>
      <c r="L11084" s="0" t="n">
        <v>3.4</v>
      </c>
      <c r="M11084" s="0" t="s">
        <v>36</v>
      </c>
      <c r="N11084" s="0" t="s">
        <v>66</v>
      </c>
      <c r="P11084" s="0" t="n">
        <f aca="false">IF(AND(OR(Dashboard!$B$5="All",D11084=Dashboard!$B$5),OR(Dashboard!$D$5="All",N11084=Dashboard!$D$5),OR(AND(C11084&lt;&gt;"",C11084&gt;=Dashboard!$F$5,C11084&lt;=Dashboard!$H$5),AND(C11084="",Dashboard!$F$5&lt;=1980,Dashboard!$H$5&gt;=2016))),1,0)</f>
        <v>1</v>
      </c>
      <c r="Q11084" s="0" t="n">
        <f aca="false">J11084*P11084+ROW()*0.00000001</f>
        <v>0.09011084</v>
      </c>
    </row>
    <row r="11085" customFormat="false" ht="15" hidden="false" customHeight="false" outlineLevel="0" collapsed="false">
      <c r="A11085" s="0" t="s">
        <v>8019</v>
      </c>
      <c r="B11085" s="0" t="s">
        <v>50</v>
      </c>
      <c r="C11085" s="0" t="n">
        <v>2007</v>
      </c>
      <c r="D11085" s="0" t="s">
        <v>46</v>
      </c>
      <c r="E11085" s="0" t="s">
        <v>1002</v>
      </c>
      <c r="F11085" s="0" t="n">
        <v>0</v>
      </c>
      <c r="G11085" s="0" t="n">
        <v>0</v>
      </c>
      <c r="H11085" s="0" t="n">
        <v>0.09</v>
      </c>
      <c r="I11085" s="0" t="n">
        <v>0</v>
      </c>
      <c r="J11085" s="0" t="n">
        <v>0.09</v>
      </c>
      <c r="N11085" s="0" t="s">
        <v>35</v>
      </c>
      <c r="P11085" s="0" t="n">
        <f aca="false">IF(AND(OR(Dashboard!$B$5="All",D11085=Dashboard!$B$5),OR(Dashboard!$D$5="All",N11085=Dashboard!$D$5),OR(AND(C11085&lt;&gt;"",C11085&gt;=Dashboard!$F$5,C11085&lt;=Dashboard!$H$5),AND(C11085="",Dashboard!$F$5&lt;=1980,Dashboard!$H$5&gt;=2016))),1,0)</f>
        <v>1</v>
      </c>
      <c r="Q11085" s="0" t="n">
        <f aca="false">J11085*P11085+ROW()*0.00000001</f>
        <v>0.09011085</v>
      </c>
    </row>
    <row r="11086" customFormat="false" ht="15" hidden="false" customHeight="false" outlineLevel="0" collapsed="false">
      <c r="A11086" s="0" t="s">
        <v>7795</v>
      </c>
      <c r="B11086" s="0" t="s">
        <v>70</v>
      </c>
      <c r="C11086" s="0" t="n">
        <v>2009</v>
      </c>
      <c r="D11086" s="0" t="s">
        <v>71</v>
      </c>
      <c r="E11086" s="0" t="s">
        <v>220</v>
      </c>
      <c r="F11086" s="0" t="n">
        <v>0.08</v>
      </c>
      <c r="G11086" s="0" t="n">
        <v>0</v>
      </c>
      <c r="H11086" s="0" t="n">
        <v>0</v>
      </c>
      <c r="I11086" s="0" t="n">
        <v>0.01</v>
      </c>
      <c r="J11086" s="0" t="n">
        <v>0.09</v>
      </c>
      <c r="K11086" s="0" t="n">
        <v>69</v>
      </c>
      <c r="L11086" s="0" t="n">
        <v>7.6</v>
      </c>
      <c r="M11086" s="0" t="s">
        <v>125</v>
      </c>
      <c r="N11086" s="0" t="s">
        <v>74</v>
      </c>
      <c r="O11086" s="0" t="s">
        <v>67</v>
      </c>
      <c r="P11086" s="0" t="n">
        <f aca="false">IF(AND(OR(Dashboard!$B$5="All",D11086=Dashboard!$B$5),OR(Dashboard!$D$5="All",N11086=Dashboard!$D$5),OR(AND(C11086&lt;&gt;"",C11086&gt;=Dashboard!$F$5,C11086&lt;=Dashboard!$H$5),AND(C11086="",Dashboard!$F$5&lt;=1980,Dashboard!$H$5&gt;=2016))),1,0)</f>
        <v>1</v>
      </c>
      <c r="Q11086" s="0" t="n">
        <f aca="false">J11086*P11086+ROW()*0.00000001</f>
        <v>0.09011086</v>
      </c>
    </row>
    <row r="11087" customFormat="false" ht="15" hidden="false" customHeight="false" outlineLevel="0" collapsed="false">
      <c r="A11087" s="0" t="s">
        <v>8020</v>
      </c>
      <c r="B11087" s="0" t="s">
        <v>164</v>
      </c>
      <c r="C11087" s="0" t="n">
        <v>2009</v>
      </c>
      <c r="D11087" s="0" t="s">
        <v>102</v>
      </c>
      <c r="E11087" s="0" t="s">
        <v>89</v>
      </c>
      <c r="F11087" s="0" t="n">
        <v>0</v>
      </c>
      <c r="G11087" s="0" t="n">
        <v>0</v>
      </c>
      <c r="H11087" s="0" t="n">
        <v>0.09</v>
      </c>
      <c r="I11087" s="0" t="n">
        <v>0</v>
      </c>
      <c r="J11087" s="0" t="n">
        <v>0.09</v>
      </c>
      <c r="N11087" s="0" t="s">
        <v>74</v>
      </c>
      <c r="P11087" s="0" t="n">
        <f aca="false">IF(AND(OR(Dashboard!$B$5="All",D11087=Dashboard!$B$5),OR(Dashboard!$D$5="All",N11087=Dashboard!$D$5),OR(AND(C11087&lt;&gt;"",C11087&gt;=Dashboard!$F$5,C11087&lt;=Dashboard!$H$5),AND(C11087="",Dashboard!$F$5&lt;=1980,Dashboard!$H$5&gt;=2016))),1,0)</f>
        <v>1</v>
      </c>
      <c r="Q11087" s="0" t="n">
        <f aca="false">J11087*P11087+ROW()*0.00000001</f>
        <v>0.09011087</v>
      </c>
    </row>
    <row r="11088" customFormat="false" ht="15" hidden="false" customHeight="false" outlineLevel="0" collapsed="false">
      <c r="A11088" s="0" t="s">
        <v>8021</v>
      </c>
      <c r="B11088" s="0" t="s">
        <v>76</v>
      </c>
      <c r="C11088" s="0" t="n">
        <v>2007</v>
      </c>
      <c r="D11088" s="0" t="s">
        <v>46</v>
      </c>
      <c r="E11088" s="0" t="s">
        <v>782</v>
      </c>
      <c r="F11088" s="0" t="n">
        <v>0</v>
      </c>
      <c r="G11088" s="0" t="n">
        <v>0</v>
      </c>
      <c r="H11088" s="0" t="n">
        <v>0.09</v>
      </c>
      <c r="I11088" s="0" t="n">
        <v>0</v>
      </c>
      <c r="J11088" s="0" t="n">
        <v>0.09</v>
      </c>
      <c r="N11088" s="0" t="s">
        <v>74</v>
      </c>
      <c r="P11088" s="0" t="n">
        <f aca="false">IF(AND(OR(Dashboard!$B$5="All",D11088=Dashboard!$B$5),OR(Dashboard!$D$5="All",N11088=Dashboard!$D$5),OR(AND(C11088&lt;&gt;"",C11088&gt;=Dashboard!$F$5,C11088&lt;=Dashboard!$H$5),AND(C11088="",Dashboard!$F$5&lt;=1980,Dashboard!$H$5&gt;=2016))),1,0)</f>
        <v>1</v>
      </c>
      <c r="Q11088" s="0" t="n">
        <f aca="false">J11088*P11088+ROW()*0.00000001</f>
        <v>0.09011088</v>
      </c>
    </row>
    <row r="11089" customFormat="false" ht="15" hidden="false" customHeight="false" outlineLevel="0" collapsed="false">
      <c r="A11089" s="0" t="s">
        <v>4951</v>
      </c>
      <c r="B11089" s="0" t="s">
        <v>164</v>
      </c>
      <c r="C11089" s="0" t="n">
        <v>2009</v>
      </c>
      <c r="D11089" s="0" t="s">
        <v>52</v>
      </c>
      <c r="E11089" s="0" t="s">
        <v>142</v>
      </c>
      <c r="F11089" s="0" t="n">
        <v>0.08</v>
      </c>
      <c r="G11089" s="0" t="n">
        <v>0</v>
      </c>
      <c r="H11089" s="0" t="n">
        <v>0</v>
      </c>
      <c r="I11089" s="0" t="n">
        <v>0.01</v>
      </c>
      <c r="J11089" s="0" t="n">
        <v>0.09</v>
      </c>
      <c r="M11089" s="0" t="s">
        <v>36</v>
      </c>
      <c r="N11089" s="0" t="s">
        <v>74</v>
      </c>
      <c r="P11089" s="0" t="n">
        <f aca="false">IF(AND(OR(Dashboard!$B$5="All",D11089=Dashboard!$B$5),OR(Dashboard!$D$5="All",N11089=Dashboard!$D$5),OR(AND(C11089&lt;&gt;"",C11089&gt;=Dashboard!$F$5,C11089&lt;=Dashboard!$H$5),AND(C11089="",Dashboard!$F$5&lt;=1980,Dashboard!$H$5&gt;=2016))),1,0)</f>
        <v>1</v>
      </c>
      <c r="Q11089" s="0" t="n">
        <f aca="false">J11089*P11089+ROW()*0.00000001</f>
        <v>0.09011089</v>
      </c>
    </row>
    <row r="11090" customFormat="false" ht="15" hidden="false" customHeight="false" outlineLevel="0" collapsed="false">
      <c r="A11090" s="0" t="s">
        <v>7161</v>
      </c>
      <c r="B11090" s="0" t="s">
        <v>33</v>
      </c>
      <c r="C11090" s="0" t="n">
        <v>2008</v>
      </c>
      <c r="D11090" s="0" t="s">
        <v>16</v>
      </c>
      <c r="E11090" s="0" t="s">
        <v>4028</v>
      </c>
      <c r="F11090" s="0" t="n">
        <v>0.08</v>
      </c>
      <c r="G11090" s="0" t="n">
        <v>0</v>
      </c>
      <c r="H11090" s="0" t="n">
        <v>0</v>
      </c>
      <c r="I11090" s="0" t="n">
        <v>0.01</v>
      </c>
      <c r="J11090" s="0" t="n">
        <v>0.09</v>
      </c>
      <c r="M11090" s="0" t="s">
        <v>125</v>
      </c>
      <c r="N11090" s="0" t="s">
        <v>35</v>
      </c>
      <c r="P11090" s="0" t="n">
        <f aca="false">IF(AND(OR(Dashboard!$B$5="All",D11090=Dashboard!$B$5),OR(Dashboard!$D$5="All",N11090=Dashboard!$D$5),OR(AND(C11090&lt;&gt;"",C11090&gt;=Dashboard!$F$5,C11090&lt;=Dashboard!$H$5),AND(C11090="",Dashboard!$F$5&lt;=1980,Dashboard!$H$5&gt;=2016))),1,0)</f>
        <v>1</v>
      </c>
      <c r="Q11090" s="0" t="n">
        <f aca="false">J11090*P11090+ROW()*0.00000001</f>
        <v>0.0901109</v>
      </c>
    </row>
    <row r="11091" customFormat="false" ht="15" hidden="false" customHeight="false" outlineLevel="0" collapsed="false">
      <c r="A11091" s="0" t="s">
        <v>5309</v>
      </c>
      <c r="B11091" s="0" t="s">
        <v>50</v>
      </c>
      <c r="C11091" s="0" t="n">
        <v>2006</v>
      </c>
      <c r="D11091" s="0" t="s">
        <v>46</v>
      </c>
      <c r="E11091" s="0" t="s">
        <v>257</v>
      </c>
      <c r="F11091" s="0" t="n">
        <v>0.08</v>
      </c>
      <c r="G11091" s="0" t="n">
        <v>0</v>
      </c>
      <c r="H11091" s="0" t="n">
        <v>0</v>
      </c>
      <c r="I11091" s="0" t="n">
        <v>0.01</v>
      </c>
      <c r="J11091" s="0" t="n">
        <v>0.09</v>
      </c>
      <c r="K11091" s="0" t="n">
        <v>43</v>
      </c>
      <c r="L11091" s="0" t="n">
        <v>5.7</v>
      </c>
      <c r="M11091" s="0" t="s">
        <v>125</v>
      </c>
      <c r="N11091" s="0" t="s">
        <v>35</v>
      </c>
      <c r="O11091" s="0" t="s">
        <v>177</v>
      </c>
      <c r="P11091" s="0" t="n">
        <f aca="false">IF(AND(OR(Dashboard!$B$5="All",D11091=Dashboard!$B$5),OR(Dashboard!$D$5="All",N11091=Dashboard!$D$5),OR(AND(C11091&lt;&gt;"",C11091&gt;=Dashboard!$F$5,C11091&lt;=Dashboard!$H$5),AND(C11091="",Dashboard!$F$5&lt;=1980,Dashboard!$H$5&gt;=2016))),1,0)</f>
        <v>1</v>
      </c>
      <c r="Q11091" s="0" t="n">
        <f aca="false">J11091*P11091+ROW()*0.00000001</f>
        <v>0.09011091</v>
      </c>
    </row>
    <row r="11092" customFormat="false" ht="15" hidden="false" customHeight="false" outlineLevel="0" collapsed="false">
      <c r="A11092" s="0" t="s">
        <v>6019</v>
      </c>
      <c r="B11092" s="0" t="s">
        <v>70</v>
      </c>
      <c r="C11092" s="0" t="n">
        <v>2011</v>
      </c>
      <c r="D11092" s="0" t="s">
        <v>114</v>
      </c>
      <c r="E11092" s="0" t="s">
        <v>3305</v>
      </c>
      <c r="F11092" s="0" t="n">
        <v>0.07</v>
      </c>
      <c r="G11092" s="0" t="n">
        <v>0.01</v>
      </c>
      <c r="H11092" s="0" t="n">
        <v>0</v>
      </c>
      <c r="I11092" s="0" t="n">
        <v>0.01</v>
      </c>
      <c r="J11092" s="0" t="n">
        <v>0.09</v>
      </c>
      <c r="K11092" s="0" t="n">
        <v>66</v>
      </c>
      <c r="L11092" s="0" t="n">
        <v>6.8</v>
      </c>
      <c r="N11092" s="0" t="s">
        <v>74</v>
      </c>
      <c r="O11092" s="0" t="s">
        <v>67</v>
      </c>
      <c r="P11092" s="0" t="n">
        <f aca="false">IF(AND(OR(Dashboard!$B$5="All",D11092=Dashboard!$B$5),OR(Dashboard!$D$5="All",N11092=Dashboard!$D$5),OR(AND(C11092&lt;&gt;"",C11092&gt;=Dashboard!$F$5,C11092&lt;=Dashboard!$H$5),AND(C11092="",Dashboard!$F$5&lt;=1980,Dashboard!$H$5&gt;=2016))),1,0)</f>
        <v>1</v>
      </c>
      <c r="Q11092" s="0" t="n">
        <f aca="false">J11092*P11092+ROW()*0.00000001</f>
        <v>0.09011092</v>
      </c>
    </row>
    <row r="11093" customFormat="false" ht="15" hidden="false" customHeight="false" outlineLevel="0" collapsed="false">
      <c r="A11093" s="0" t="s">
        <v>8022</v>
      </c>
      <c r="B11093" s="0" t="s">
        <v>117</v>
      </c>
      <c r="D11093" s="0" t="s">
        <v>71</v>
      </c>
      <c r="E11093" s="0" t="s">
        <v>520</v>
      </c>
      <c r="F11093" s="0" t="n">
        <v>0.05</v>
      </c>
      <c r="G11093" s="0" t="n">
        <v>0.03</v>
      </c>
      <c r="H11093" s="0" t="n">
        <v>0</v>
      </c>
      <c r="I11093" s="0" t="n">
        <v>0.01</v>
      </c>
      <c r="J11093" s="0" t="n">
        <v>0.09</v>
      </c>
      <c r="N11093" s="0" t="s">
        <v>74</v>
      </c>
      <c r="P11093" s="0" t="n">
        <f aca="false">IF(AND(OR(Dashboard!$B$5="All",D11093=Dashboard!$B$5),OR(Dashboard!$D$5="All",N11093=Dashboard!$D$5),OR(AND(C11093&lt;&gt;"",C11093&gt;=Dashboard!$F$5,C11093&lt;=Dashboard!$H$5),AND(C11093="",Dashboard!$F$5&lt;=1980,Dashboard!$H$5&gt;=2016))),1,0)</f>
        <v>1</v>
      </c>
      <c r="Q11093" s="0" t="n">
        <f aca="false">J11093*P11093+ROW()*0.00000001</f>
        <v>0.09011093</v>
      </c>
    </row>
    <row r="11094" customFormat="false" ht="15" hidden="false" customHeight="false" outlineLevel="0" collapsed="false">
      <c r="A11094" s="0" t="s">
        <v>6488</v>
      </c>
      <c r="B11094" s="0" t="s">
        <v>164</v>
      </c>
      <c r="C11094" s="0" t="n">
        <v>2008</v>
      </c>
      <c r="D11094" s="0" t="s">
        <v>56</v>
      </c>
      <c r="E11094" s="0" t="s">
        <v>157</v>
      </c>
      <c r="F11094" s="0" t="n">
        <v>0.06</v>
      </c>
      <c r="G11094" s="0" t="n">
        <v>0.01</v>
      </c>
      <c r="H11094" s="0" t="n">
        <v>0.01</v>
      </c>
      <c r="I11094" s="0" t="n">
        <v>0.01</v>
      </c>
      <c r="J11094" s="0" t="n">
        <v>0.09</v>
      </c>
      <c r="K11094" s="0" t="n">
        <v>84</v>
      </c>
      <c r="L11094" s="0" t="n">
        <v>6.8</v>
      </c>
      <c r="M11094" s="0" t="s">
        <v>36</v>
      </c>
      <c r="N11094" s="0" t="s">
        <v>74</v>
      </c>
      <c r="O11094" s="0" t="s">
        <v>42</v>
      </c>
      <c r="P11094" s="0" t="n">
        <f aca="false">IF(AND(OR(Dashboard!$B$5="All",D11094=Dashboard!$B$5),OR(Dashboard!$D$5="All",N11094=Dashboard!$D$5),OR(AND(C11094&lt;&gt;"",C11094&gt;=Dashboard!$F$5,C11094&lt;=Dashboard!$H$5),AND(C11094="",Dashboard!$F$5&lt;=1980,Dashboard!$H$5&gt;=2016))),1,0)</f>
        <v>1</v>
      </c>
      <c r="Q11094" s="0" t="n">
        <f aca="false">J11094*P11094+ROW()*0.00000001</f>
        <v>0.09011094</v>
      </c>
    </row>
    <row r="11095" customFormat="false" ht="15" hidden="false" customHeight="false" outlineLevel="0" collapsed="false">
      <c r="A11095" s="0" t="s">
        <v>8023</v>
      </c>
      <c r="B11095" s="0" t="s">
        <v>33</v>
      </c>
      <c r="C11095" s="0" t="n">
        <v>2009</v>
      </c>
      <c r="D11095" s="0" t="s">
        <v>34</v>
      </c>
      <c r="E11095" s="0" t="s">
        <v>2154</v>
      </c>
      <c r="F11095" s="0" t="n">
        <v>0.08</v>
      </c>
      <c r="G11095" s="0" t="n">
        <v>0</v>
      </c>
      <c r="H11095" s="0" t="n">
        <v>0</v>
      </c>
      <c r="I11095" s="0" t="n">
        <v>0.01</v>
      </c>
      <c r="J11095" s="0" t="n">
        <v>0.09</v>
      </c>
      <c r="M11095" s="0" t="s">
        <v>36</v>
      </c>
      <c r="N11095" s="0" t="s">
        <v>35</v>
      </c>
      <c r="P11095" s="0" t="n">
        <f aca="false">IF(AND(OR(Dashboard!$B$5="All",D11095=Dashboard!$B$5),OR(Dashboard!$D$5="All",N11095=Dashboard!$D$5),OR(AND(C11095&lt;&gt;"",C11095&gt;=Dashboard!$F$5,C11095&lt;=Dashboard!$H$5),AND(C11095="",Dashboard!$F$5&lt;=1980,Dashboard!$H$5&gt;=2016))),1,0)</f>
        <v>1</v>
      </c>
      <c r="Q11095" s="0" t="n">
        <f aca="false">J11095*P11095+ROW()*0.00000001</f>
        <v>0.09011095</v>
      </c>
    </row>
    <row r="11096" customFormat="false" ht="15" hidden="false" customHeight="false" outlineLevel="0" collapsed="false">
      <c r="A11096" s="0" t="s">
        <v>8024</v>
      </c>
      <c r="B11096" s="0" t="s">
        <v>186</v>
      </c>
      <c r="C11096" s="0" t="n">
        <v>2002</v>
      </c>
      <c r="D11096" s="0" t="s">
        <v>71</v>
      </c>
      <c r="E11096" s="0" t="s">
        <v>782</v>
      </c>
      <c r="F11096" s="0" t="n">
        <v>0.03</v>
      </c>
      <c r="G11096" s="0" t="n">
        <v>0.01</v>
      </c>
      <c r="H11096" s="0" t="n">
        <v>0.04</v>
      </c>
      <c r="I11096" s="0" t="n">
        <v>0</v>
      </c>
      <c r="J11096" s="0" t="n">
        <v>0.09</v>
      </c>
      <c r="K11096" s="0" t="n">
        <v>67</v>
      </c>
      <c r="L11096" s="0" t="n">
        <v>8.5</v>
      </c>
      <c r="M11096" s="0" t="s">
        <v>103</v>
      </c>
      <c r="N11096" s="0" t="s">
        <v>35</v>
      </c>
      <c r="O11096" s="0" t="s">
        <v>67</v>
      </c>
      <c r="P11096" s="0" t="n">
        <f aca="false">IF(AND(OR(Dashboard!$B$5="All",D11096=Dashboard!$B$5),OR(Dashboard!$D$5="All",N11096=Dashboard!$D$5),OR(AND(C11096&lt;&gt;"",C11096&gt;=Dashboard!$F$5,C11096&lt;=Dashboard!$H$5),AND(C11096="",Dashboard!$F$5&lt;=1980,Dashboard!$H$5&gt;=2016))),1,0)</f>
        <v>1</v>
      </c>
      <c r="Q11096" s="0" t="n">
        <f aca="false">J11096*P11096+ROW()*0.00000001</f>
        <v>0.09011096</v>
      </c>
    </row>
    <row r="11097" customFormat="false" ht="15" hidden="false" customHeight="false" outlineLevel="0" collapsed="false">
      <c r="A11097" s="0" t="s">
        <v>8025</v>
      </c>
      <c r="B11097" s="0" t="s">
        <v>76</v>
      </c>
      <c r="C11097" s="0" t="n">
        <v>2007</v>
      </c>
      <c r="D11097" s="0" t="s">
        <v>52</v>
      </c>
      <c r="E11097" s="0" t="s">
        <v>8026</v>
      </c>
      <c r="F11097" s="0" t="n">
        <v>0</v>
      </c>
      <c r="G11097" s="0" t="n">
        <v>0</v>
      </c>
      <c r="H11097" s="0" t="n">
        <v>0.09</v>
      </c>
      <c r="I11097" s="0" t="n">
        <v>0</v>
      </c>
      <c r="J11097" s="0" t="n">
        <v>0.09</v>
      </c>
      <c r="N11097" s="0" t="s">
        <v>74</v>
      </c>
      <c r="P11097" s="0" t="n">
        <f aca="false">IF(AND(OR(Dashboard!$B$5="All",D11097=Dashboard!$B$5),OR(Dashboard!$D$5="All",N11097=Dashboard!$D$5),OR(AND(C11097&lt;&gt;"",C11097&gt;=Dashboard!$F$5,C11097&lt;=Dashboard!$H$5),AND(C11097="",Dashboard!$F$5&lt;=1980,Dashboard!$H$5&gt;=2016))),1,0)</f>
        <v>1</v>
      </c>
      <c r="Q11097" s="0" t="n">
        <f aca="false">J11097*P11097+ROW()*0.00000001</f>
        <v>0.09011097</v>
      </c>
    </row>
    <row r="11098" customFormat="false" ht="15" hidden="false" customHeight="false" outlineLevel="0" collapsed="false">
      <c r="A11098" s="0" t="s">
        <v>8027</v>
      </c>
      <c r="B11098" s="0" t="s">
        <v>50</v>
      </c>
      <c r="C11098" s="0" t="n">
        <v>2005</v>
      </c>
      <c r="D11098" s="0" t="s">
        <v>52</v>
      </c>
      <c r="E11098" s="0" t="s">
        <v>154</v>
      </c>
      <c r="F11098" s="0" t="n">
        <v>0.08</v>
      </c>
      <c r="G11098" s="0" t="n">
        <v>0</v>
      </c>
      <c r="H11098" s="0" t="n">
        <v>0</v>
      </c>
      <c r="I11098" s="0" t="n">
        <v>0.01</v>
      </c>
      <c r="J11098" s="0" t="n">
        <v>0.09</v>
      </c>
      <c r="K11098" s="0" t="n">
        <v>61</v>
      </c>
      <c r="M11098" s="0" t="s">
        <v>103</v>
      </c>
      <c r="N11098" s="0" t="s">
        <v>35</v>
      </c>
      <c r="O11098" s="0" t="s">
        <v>67</v>
      </c>
      <c r="P11098" s="0" t="n">
        <f aca="false">IF(AND(OR(Dashboard!$B$5="All",D11098=Dashboard!$B$5),OR(Dashboard!$D$5="All",N11098=Dashboard!$D$5),OR(AND(C11098&lt;&gt;"",C11098&gt;=Dashboard!$F$5,C11098&lt;=Dashboard!$H$5),AND(C11098="",Dashboard!$F$5&lt;=1980,Dashboard!$H$5&gt;=2016))),1,0)</f>
        <v>1</v>
      </c>
      <c r="Q11098" s="0" t="n">
        <f aca="false">J11098*P11098+ROW()*0.00000001</f>
        <v>0.09011098</v>
      </c>
    </row>
    <row r="11099" customFormat="false" ht="15" hidden="false" customHeight="false" outlineLevel="0" collapsed="false">
      <c r="A11099" s="0" t="s">
        <v>1716</v>
      </c>
      <c r="B11099" s="0" t="s">
        <v>144</v>
      </c>
      <c r="C11099" s="0" t="n">
        <v>2002</v>
      </c>
      <c r="D11099" s="0" t="s">
        <v>52</v>
      </c>
      <c r="E11099" s="0" t="s">
        <v>649</v>
      </c>
      <c r="F11099" s="0" t="n">
        <v>0.07</v>
      </c>
      <c r="G11099" s="0" t="n">
        <v>0.02</v>
      </c>
      <c r="H11099" s="0" t="n">
        <v>0</v>
      </c>
      <c r="I11099" s="0" t="n">
        <v>0</v>
      </c>
      <c r="J11099" s="0" t="n">
        <v>0.09</v>
      </c>
      <c r="K11099" s="0" t="n">
        <v>69</v>
      </c>
      <c r="M11099" s="0" t="s">
        <v>103</v>
      </c>
      <c r="N11099" s="0" t="s">
        <v>66</v>
      </c>
      <c r="O11099" s="0" t="s">
        <v>67</v>
      </c>
      <c r="P11099" s="0" t="n">
        <f aca="false">IF(AND(OR(Dashboard!$B$5="All",D11099=Dashboard!$B$5),OR(Dashboard!$D$5="All",N11099=Dashboard!$D$5),OR(AND(C11099&lt;&gt;"",C11099&gt;=Dashboard!$F$5,C11099&lt;=Dashboard!$H$5),AND(C11099="",Dashboard!$F$5&lt;=1980,Dashboard!$H$5&gt;=2016))),1,0)</f>
        <v>1</v>
      </c>
      <c r="Q11099" s="0" t="n">
        <f aca="false">J11099*P11099+ROW()*0.00000001</f>
        <v>0.09011099</v>
      </c>
    </row>
    <row r="11100" customFormat="false" ht="15" hidden="false" customHeight="false" outlineLevel="0" collapsed="false">
      <c r="A11100" s="0" t="s">
        <v>8028</v>
      </c>
      <c r="B11100" s="0" t="s">
        <v>152</v>
      </c>
      <c r="C11100" s="0" t="n">
        <v>2005</v>
      </c>
      <c r="D11100" s="0" t="s">
        <v>246</v>
      </c>
      <c r="E11100" s="0" t="s">
        <v>142</v>
      </c>
      <c r="F11100" s="0" t="n">
        <v>0.01</v>
      </c>
      <c r="G11100" s="0" t="n">
        <v>0.07</v>
      </c>
      <c r="H11100" s="0" t="n">
        <v>0</v>
      </c>
      <c r="I11100" s="0" t="n">
        <v>0.01</v>
      </c>
      <c r="J11100" s="0" t="n">
        <v>0.09</v>
      </c>
      <c r="N11100" s="0" t="s">
        <v>152</v>
      </c>
      <c r="P11100" s="0" t="n">
        <f aca="false">IF(AND(OR(Dashboard!$B$5="All",D11100=Dashboard!$B$5),OR(Dashboard!$D$5="All",N11100=Dashboard!$D$5),OR(AND(C11100&lt;&gt;"",C11100&gt;=Dashboard!$F$5,C11100&lt;=Dashboard!$H$5),AND(C11100="",Dashboard!$F$5&lt;=1980,Dashboard!$H$5&gt;=2016))),1,0)</f>
        <v>1</v>
      </c>
      <c r="Q11100" s="0" t="n">
        <f aca="false">J11100*P11100+ROW()*0.00000001</f>
        <v>0.090111</v>
      </c>
    </row>
    <row r="11101" customFormat="false" ht="15" hidden="false" customHeight="false" outlineLevel="0" collapsed="false">
      <c r="A11101" s="0" t="s">
        <v>8029</v>
      </c>
      <c r="B11101" s="0" t="s">
        <v>117</v>
      </c>
      <c r="C11101" s="0" t="n">
        <v>2002</v>
      </c>
      <c r="D11101" s="0" t="s">
        <v>34</v>
      </c>
      <c r="E11101" s="0" t="s">
        <v>220</v>
      </c>
      <c r="F11101" s="0" t="n">
        <v>0</v>
      </c>
      <c r="G11101" s="0" t="n">
        <v>0</v>
      </c>
      <c r="H11101" s="0" t="n">
        <v>0.08</v>
      </c>
      <c r="I11101" s="0" t="n">
        <v>0.01</v>
      </c>
      <c r="J11101" s="0" t="n">
        <v>0.09</v>
      </c>
      <c r="N11101" s="0" t="s">
        <v>74</v>
      </c>
      <c r="P11101" s="0" t="n">
        <f aca="false">IF(AND(OR(Dashboard!$B$5="All",D11101=Dashboard!$B$5),OR(Dashboard!$D$5="All",N11101=Dashboard!$D$5),OR(AND(C11101&lt;&gt;"",C11101&gt;=Dashboard!$F$5,C11101&lt;=Dashboard!$H$5),AND(C11101="",Dashboard!$F$5&lt;=1980,Dashboard!$H$5&gt;=2016))),1,0)</f>
        <v>1</v>
      </c>
      <c r="Q11101" s="0" t="n">
        <f aca="false">J11101*P11101+ROW()*0.00000001</f>
        <v>0.09011101</v>
      </c>
    </row>
    <row r="11102" customFormat="false" ht="15" hidden="false" customHeight="false" outlineLevel="0" collapsed="false">
      <c r="A11102" s="0" t="s">
        <v>8030</v>
      </c>
      <c r="B11102" s="0" t="s">
        <v>64</v>
      </c>
      <c r="C11102" s="0" t="n">
        <v>2007</v>
      </c>
      <c r="D11102" s="0" t="s">
        <v>246</v>
      </c>
      <c r="E11102" s="0" t="s">
        <v>3904</v>
      </c>
      <c r="F11102" s="0" t="n">
        <v>0.08</v>
      </c>
      <c r="G11102" s="0" t="n">
        <v>0</v>
      </c>
      <c r="H11102" s="0" t="n">
        <v>0</v>
      </c>
      <c r="I11102" s="0" t="n">
        <v>0.01</v>
      </c>
      <c r="J11102" s="0" t="n">
        <v>0.09</v>
      </c>
      <c r="K11102" s="0" t="n">
        <v>46</v>
      </c>
      <c r="L11102" s="0" t="n">
        <v>7.3</v>
      </c>
      <c r="M11102" s="0" t="s">
        <v>103</v>
      </c>
      <c r="N11102" s="0" t="s">
        <v>66</v>
      </c>
      <c r="O11102" s="0" t="s">
        <v>177</v>
      </c>
      <c r="P11102" s="0" t="n">
        <f aca="false">IF(AND(OR(Dashboard!$B$5="All",D11102=Dashboard!$B$5),OR(Dashboard!$D$5="All",N11102=Dashboard!$D$5),OR(AND(C11102&lt;&gt;"",C11102&gt;=Dashboard!$F$5,C11102&lt;=Dashboard!$H$5),AND(C11102="",Dashboard!$F$5&lt;=1980,Dashboard!$H$5&gt;=2016))),1,0)</f>
        <v>1</v>
      </c>
      <c r="Q11102" s="0" t="n">
        <f aca="false">J11102*P11102+ROW()*0.00000001</f>
        <v>0.09011102</v>
      </c>
    </row>
    <row r="11103" customFormat="false" ht="15" hidden="false" customHeight="false" outlineLevel="0" collapsed="false">
      <c r="A11103" s="0" t="s">
        <v>8031</v>
      </c>
      <c r="B11103" s="0" t="s">
        <v>94</v>
      </c>
      <c r="C11103" s="0" t="n">
        <v>2015</v>
      </c>
      <c r="D11103" s="0" t="s">
        <v>71</v>
      </c>
      <c r="E11103" s="0" t="s">
        <v>782</v>
      </c>
      <c r="F11103" s="0" t="n">
        <v>0.03</v>
      </c>
      <c r="G11103" s="0" t="n">
        <v>0.01</v>
      </c>
      <c r="H11103" s="0" t="n">
        <v>0.04</v>
      </c>
      <c r="I11103" s="0" t="n">
        <v>0.01</v>
      </c>
      <c r="J11103" s="0" t="n">
        <v>0.09</v>
      </c>
      <c r="K11103" s="0" t="n">
        <v>69</v>
      </c>
      <c r="L11103" s="0" t="n">
        <v>6.6</v>
      </c>
      <c r="M11103" s="0" t="s">
        <v>103</v>
      </c>
      <c r="N11103" s="0" t="s">
        <v>74</v>
      </c>
      <c r="O11103" s="0" t="s">
        <v>67</v>
      </c>
      <c r="P11103" s="0" t="n">
        <f aca="false">IF(AND(OR(Dashboard!$B$5="All",D11103=Dashboard!$B$5),OR(Dashboard!$D$5="All",N11103=Dashboard!$D$5),OR(AND(C11103&lt;&gt;"",C11103&gt;=Dashboard!$F$5,C11103&lt;=Dashboard!$H$5),AND(C11103="",Dashboard!$F$5&lt;=1980,Dashboard!$H$5&gt;=2016))),1,0)</f>
        <v>1</v>
      </c>
      <c r="Q11103" s="0" t="n">
        <f aca="false">J11103*P11103+ROW()*0.00000001</f>
        <v>0.09011103</v>
      </c>
    </row>
    <row r="11104" customFormat="false" ht="15" hidden="false" customHeight="false" outlineLevel="0" collapsed="false">
      <c r="A11104" s="0" t="s">
        <v>8032</v>
      </c>
      <c r="B11104" s="0" t="s">
        <v>76</v>
      </c>
      <c r="C11104" s="0" t="n">
        <v>2000</v>
      </c>
      <c r="D11104" s="0" t="s">
        <v>114</v>
      </c>
      <c r="E11104" s="0" t="s">
        <v>89</v>
      </c>
      <c r="F11104" s="0" t="n">
        <v>0</v>
      </c>
      <c r="G11104" s="0" t="n">
        <v>0</v>
      </c>
      <c r="H11104" s="0" t="n">
        <v>0.09</v>
      </c>
      <c r="I11104" s="0" t="n">
        <v>0</v>
      </c>
      <c r="J11104" s="0" t="n">
        <v>0.09</v>
      </c>
      <c r="N11104" s="0" t="s">
        <v>74</v>
      </c>
      <c r="P11104" s="0" t="n">
        <f aca="false">IF(AND(OR(Dashboard!$B$5="All",D11104=Dashboard!$B$5),OR(Dashboard!$D$5="All",N11104=Dashboard!$D$5),OR(AND(C11104&lt;&gt;"",C11104&gt;=Dashboard!$F$5,C11104&lt;=Dashboard!$H$5),AND(C11104="",Dashboard!$F$5&lt;=1980,Dashboard!$H$5&gt;=2016))),1,0)</f>
        <v>1</v>
      </c>
      <c r="Q11104" s="0" t="n">
        <f aca="false">J11104*P11104+ROW()*0.00000001</f>
        <v>0.09011104</v>
      </c>
    </row>
    <row r="11105" customFormat="false" ht="15" hidden="false" customHeight="false" outlineLevel="0" collapsed="false">
      <c r="A11105" s="0" t="s">
        <v>8033</v>
      </c>
      <c r="B11105" s="0" t="s">
        <v>50</v>
      </c>
      <c r="C11105" s="0" t="n">
        <v>2008</v>
      </c>
      <c r="D11105" s="0" t="s">
        <v>34</v>
      </c>
      <c r="E11105" s="0" t="s">
        <v>2595</v>
      </c>
      <c r="F11105" s="0" t="n">
        <v>0.08</v>
      </c>
      <c r="G11105" s="0" t="n">
        <v>0</v>
      </c>
      <c r="H11105" s="0" t="n">
        <v>0</v>
      </c>
      <c r="I11105" s="0" t="n">
        <v>0.01</v>
      </c>
      <c r="J11105" s="0" t="n">
        <v>0.09</v>
      </c>
      <c r="N11105" s="0" t="s">
        <v>35</v>
      </c>
      <c r="P11105" s="0" t="n">
        <f aca="false">IF(AND(OR(Dashboard!$B$5="All",D11105=Dashboard!$B$5),OR(Dashboard!$D$5="All",N11105=Dashboard!$D$5),OR(AND(C11105&lt;&gt;"",C11105&gt;=Dashboard!$F$5,C11105&lt;=Dashboard!$H$5),AND(C11105="",Dashboard!$F$5&lt;=1980,Dashboard!$H$5&gt;=2016))),1,0)</f>
        <v>1</v>
      </c>
      <c r="Q11105" s="0" t="n">
        <f aca="false">J11105*P11105+ROW()*0.00000001</f>
        <v>0.09011105</v>
      </c>
    </row>
    <row r="11106" customFormat="false" ht="15" hidden="false" customHeight="false" outlineLevel="0" collapsed="false">
      <c r="A11106" s="0" t="s">
        <v>8034</v>
      </c>
      <c r="B11106" s="0" t="s">
        <v>873</v>
      </c>
      <c r="C11106" s="0" t="n">
        <v>1994</v>
      </c>
      <c r="D11106" s="0" t="s">
        <v>16</v>
      </c>
      <c r="E11106" s="0" t="s">
        <v>154</v>
      </c>
      <c r="F11106" s="0" t="n">
        <v>0</v>
      </c>
      <c r="G11106" s="0" t="n">
        <v>0</v>
      </c>
      <c r="H11106" s="0" t="n">
        <v>0.09</v>
      </c>
      <c r="I11106" s="0" t="n">
        <v>0</v>
      </c>
      <c r="J11106" s="0" t="n">
        <v>0.09</v>
      </c>
      <c r="N11106" s="0" t="s">
        <v>154</v>
      </c>
      <c r="P11106" s="0" t="n">
        <f aca="false">IF(AND(OR(Dashboard!$B$5="All",D11106=Dashboard!$B$5),OR(Dashboard!$D$5="All",N11106=Dashboard!$D$5),OR(AND(C11106&lt;&gt;"",C11106&gt;=Dashboard!$F$5,C11106&lt;=Dashboard!$H$5),AND(C11106="",Dashboard!$F$5&lt;=1980,Dashboard!$H$5&gt;=2016))),1,0)</f>
        <v>1</v>
      </c>
      <c r="Q11106" s="0" t="n">
        <f aca="false">J11106*P11106+ROW()*0.00000001</f>
        <v>0.09011106</v>
      </c>
    </row>
    <row r="11107" customFormat="false" ht="15" hidden="false" customHeight="false" outlineLevel="0" collapsed="false">
      <c r="A11107" s="0" t="s">
        <v>8035</v>
      </c>
      <c r="B11107" s="0" t="s">
        <v>76</v>
      </c>
      <c r="C11107" s="0" t="n">
        <v>2003</v>
      </c>
      <c r="D11107" s="0" t="s">
        <v>41</v>
      </c>
      <c r="E11107" s="0" t="s">
        <v>649</v>
      </c>
      <c r="F11107" s="0" t="n">
        <v>0.04</v>
      </c>
      <c r="G11107" s="0" t="n">
        <v>0.03</v>
      </c>
      <c r="H11107" s="0" t="n">
        <v>0</v>
      </c>
      <c r="I11107" s="0" t="n">
        <v>0.01</v>
      </c>
      <c r="J11107" s="0" t="n">
        <v>0.09</v>
      </c>
      <c r="K11107" s="0" t="n">
        <v>67</v>
      </c>
      <c r="L11107" s="0" t="n">
        <v>8.3</v>
      </c>
      <c r="M11107" s="0" t="s">
        <v>103</v>
      </c>
      <c r="N11107" s="0" t="s">
        <v>74</v>
      </c>
      <c r="O11107" s="0" t="s">
        <v>67</v>
      </c>
      <c r="P11107" s="0" t="n">
        <f aca="false">IF(AND(OR(Dashboard!$B$5="All",D11107=Dashboard!$B$5),OR(Dashboard!$D$5="All",N11107=Dashboard!$D$5),OR(AND(C11107&lt;&gt;"",C11107&gt;=Dashboard!$F$5,C11107&lt;=Dashboard!$H$5),AND(C11107="",Dashboard!$F$5&lt;=1980,Dashboard!$H$5&gt;=2016))),1,0)</f>
        <v>1</v>
      </c>
      <c r="Q11107" s="0" t="n">
        <f aca="false">J11107*P11107+ROW()*0.00000001</f>
        <v>0.09011107</v>
      </c>
    </row>
    <row r="11108" customFormat="false" ht="15" hidden="false" customHeight="false" outlineLevel="0" collapsed="false">
      <c r="A11108" s="0" t="s">
        <v>6713</v>
      </c>
      <c r="B11108" s="0" t="s">
        <v>164</v>
      </c>
      <c r="C11108" s="0" t="n">
        <v>2014</v>
      </c>
      <c r="D11108" s="0" t="s">
        <v>34</v>
      </c>
      <c r="E11108" s="0" t="s">
        <v>220</v>
      </c>
      <c r="F11108" s="0" t="n">
        <v>0</v>
      </c>
      <c r="G11108" s="0" t="n">
        <v>0</v>
      </c>
      <c r="H11108" s="0" t="n">
        <v>0.09</v>
      </c>
      <c r="I11108" s="0" t="n">
        <v>0</v>
      </c>
      <c r="J11108" s="0" t="n">
        <v>0.09</v>
      </c>
      <c r="N11108" s="0" t="s">
        <v>74</v>
      </c>
      <c r="P11108" s="0" t="n">
        <f aca="false">IF(AND(OR(Dashboard!$B$5="All",D11108=Dashboard!$B$5),OR(Dashboard!$D$5="All",N11108=Dashboard!$D$5),OR(AND(C11108&lt;&gt;"",C11108&gt;=Dashboard!$F$5,C11108&lt;=Dashboard!$H$5),AND(C11108="",Dashboard!$F$5&lt;=1980,Dashboard!$H$5&gt;=2016))),1,0)</f>
        <v>1</v>
      </c>
      <c r="Q11108" s="0" t="n">
        <f aca="false">J11108*P11108+ROW()*0.00000001</f>
        <v>0.09011108</v>
      </c>
    </row>
    <row r="11109" customFormat="false" ht="15" hidden="false" customHeight="false" outlineLevel="0" collapsed="false">
      <c r="A11109" s="0" t="s">
        <v>8036</v>
      </c>
      <c r="B11109" s="0" t="s">
        <v>76</v>
      </c>
      <c r="C11109" s="0" t="n">
        <v>2000</v>
      </c>
      <c r="D11109" s="0" t="s">
        <v>58</v>
      </c>
      <c r="E11109" s="0" t="s">
        <v>7789</v>
      </c>
      <c r="F11109" s="0" t="n">
        <v>0</v>
      </c>
      <c r="G11109" s="0" t="n">
        <v>0</v>
      </c>
      <c r="H11109" s="0" t="n">
        <v>0.09</v>
      </c>
      <c r="I11109" s="0" t="n">
        <v>0</v>
      </c>
      <c r="J11109" s="0" t="n">
        <v>0.09</v>
      </c>
      <c r="N11109" s="0" t="s">
        <v>74</v>
      </c>
      <c r="P11109" s="0" t="n">
        <f aca="false">IF(AND(OR(Dashboard!$B$5="All",D11109=Dashboard!$B$5),OR(Dashboard!$D$5="All",N11109=Dashboard!$D$5),OR(AND(C11109&lt;&gt;"",C11109&gt;=Dashboard!$F$5,C11109&lt;=Dashboard!$H$5),AND(C11109="",Dashboard!$F$5&lt;=1980,Dashboard!$H$5&gt;=2016))),1,0)</f>
        <v>1</v>
      </c>
      <c r="Q11109" s="0" t="n">
        <f aca="false">J11109*P11109+ROW()*0.00000001</f>
        <v>0.09011109</v>
      </c>
    </row>
    <row r="11110" customFormat="false" ht="15" hidden="false" customHeight="false" outlineLevel="0" collapsed="false">
      <c r="A11110" s="0" t="s">
        <v>8037</v>
      </c>
      <c r="B11110" s="0" t="s">
        <v>76</v>
      </c>
      <c r="C11110" s="0" t="n">
        <v>2007</v>
      </c>
      <c r="D11110" s="0" t="s">
        <v>71</v>
      </c>
      <c r="E11110" s="0" t="s">
        <v>2331</v>
      </c>
      <c r="F11110" s="0" t="n">
        <v>0</v>
      </c>
      <c r="G11110" s="0" t="n">
        <v>0</v>
      </c>
      <c r="H11110" s="0" t="n">
        <v>0.09</v>
      </c>
      <c r="I11110" s="0" t="n">
        <v>0</v>
      </c>
      <c r="J11110" s="0" t="n">
        <v>0.09</v>
      </c>
      <c r="N11110" s="0" t="s">
        <v>74</v>
      </c>
      <c r="P11110" s="0" t="n">
        <f aca="false">IF(AND(OR(Dashboard!$B$5="All",D11110=Dashboard!$B$5),OR(Dashboard!$D$5="All",N11110=Dashboard!$D$5),OR(AND(C11110&lt;&gt;"",C11110&gt;=Dashboard!$F$5,C11110&lt;=Dashboard!$H$5),AND(C11110="",Dashboard!$F$5&lt;=1980,Dashboard!$H$5&gt;=2016))),1,0)</f>
        <v>1</v>
      </c>
      <c r="Q11110" s="0" t="n">
        <f aca="false">J11110*P11110+ROW()*0.00000001</f>
        <v>0.0901111</v>
      </c>
    </row>
    <row r="11111" customFormat="false" ht="15" hidden="false" customHeight="false" outlineLevel="0" collapsed="false">
      <c r="A11111" s="0" t="s">
        <v>4235</v>
      </c>
      <c r="B11111" s="0" t="s">
        <v>64</v>
      </c>
      <c r="C11111" s="0" t="n">
        <v>2008</v>
      </c>
      <c r="D11111" s="0" t="s">
        <v>52</v>
      </c>
      <c r="E11111" s="0" t="s">
        <v>220</v>
      </c>
      <c r="F11111" s="0" t="n">
        <v>0.08</v>
      </c>
      <c r="G11111" s="0" t="n">
        <v>0</v>
      </c>
      <c r="H11111" s="0" t="n">
        <v>0</v>
      </c>
      <c r="I11111" s="0" t="n">
        <v>0.01</v>
      </c>
      <c r="J11111" s="0" t="n">
        <v>0.09</v>
      </c>
      <c r="M11111" s="0" t="s">
        <v>125</v>
      </c>
      <c r="N11111" s="0" t="s">
        <v>66</v>
      </c>
      <c r="P11111" s="0" t="n">
        <f aca="false">IF(AND(OR(Dashboard!$B$5="All",D11111=Dashboard!$B$5),OR(Dashboard!$D$5="All",N11111=Dashboard!$D$5),OR(AND(C11111&lt;&gt;"",C11111&gt;=Dashboard!$F$5,C11111&lt;=Dashboard!$H$5),AND(C11111="",Dashboard!$F$5&lt;=1980,Dashboard!$H$5&gt;=2016))),1,0)</f>
        <v>1</v>
      </c>
      <c r="Q11111" s="0" t="n">
        <f aca="false">J11111*P11111+ROW()*0.00000001</f>
        <v>0.09011111</v>
      </c>
    </row>
    <row r="11112" customFormat="false" ht="15" hidden="false" customHeight="false" outlineLevel="0" collapsed="false">
      <c r="A11112" s="0" t="s">
        <v>8038</v>
      </c>
      <c r="B11112" s="0" t="s">
        <v>76</v>
      </c>
      <c r="C11112" s="0" t="n">
        <v>2001</v>
      </c>
      <c r="D11112" s="0" t="s">
        <v>46</v>
      </c>
      <c r="E11112" s="0" t="s">
        <v>2455</v>
      </c>
      <c r="F11112" s="0" t="n">
        <v>0.04</v>
      </c>
      <c r="G11112" s="0" t="n">
        <v>0.03</v>
      </c>
      <c r="H11112" s="0" t="n">
        <v>0</v>
      </c>
      <c r="I11112" s="0" t="n">
        <v>0.01</v>
      </c>
      <c r="J11112" s="0" t="n">
        <v>0.09</v>
      </c>
      <c r="K11112" s="0" t="n">
        <v>53</v>
      </c>
      <c r="L11112" s="0" t="n">
        <v>5.6</v>
      </c>
      <c r="M11112" s="0" t="s">
        <v>103</v>
      </c>
      <c r="N11112" s="0" t="s">
        <v>74</v>
      </c>
      <c r="O11112" s="0" t="s">
        <v>53</v>
      </c>
      <c r="P11112" s="0" t="n">
        <f aca="false">IF(AND(OR(Dashboard!$B$5="All",D11112=Dashboard!$B$5),OR(Dashboard!$D$5="All",N11112=Dashboard!$D$5),OR(AND(C11112&lt;&gt;"",C11112&gt;=Dashboard!$F$5,C11112&lt;=Dashboard!$H$5),AND(C11112="",Dashboard!$F$5&lt;=1980,Dashboard!$H$5&gt;=2016))),1,0)</f>
        <v>1</v>
      </c>
      <c r="Q11112" s="0" t="n">
        <f aca="false">J11112*P11112+ROW()*0.00000001</f>
        <v>0.09011112</v>
      </c>
    </row>
    <row r="11113" customFormat="false" ht="15" hidden="false" customHeight="false" outlineLevel="0" collapsed="false">
      <c r="A11113" s="0" t="s">
        <v>8039</v>
      </c>
      <c r="B11113" s="0" t="s">
        <v>33</v>
      </c>
      <c r="C11113" s="0" t="n">
        <v>2010</v>
      </c>
      <c r="D11113" s="0" t="s">
        <v>52</v>
      </c>
      <c r="E11113" s="0" t="s">
        <v>1173</v>
      </c>
      <c r="F11113" s="0" t="n">
        <v>0</v>
      </c>
      <c r="G11113" s="0" t="n">
        <v>0</v>
      </c>
      <c r="H11113" s="0" t="n">
        <v>0.09</v>
      </c>
      <c r="I11113" s="0" t="n">
        <v>0</v>
      </c>
      <c r="J11113" s="0" t="n">
        <v>0.09</v>
      </c>
      <c r="N11113" s="0" t="s">
        <v>35</v>
      </c>
      <c r="P11113" s="0" t="n">
        <f aca="false">IF(AND(OR(Dashboard!$B$5="All",D11113=Dashboard!$B$5),OR(Dashboard!$D$5="All",N11113=Dashboard!$D$5),OR(AND(C11113&lt;&gt;"",C11113&gt;=Dashboard!$F$5,C11113&lt;=Dashboard!$H$5),AND(C11113="",Dashboard!$F$5&lt;=1980,Dashboard!$H$5&gt;=2016))),1,0)</f>
        <v>1</v>
      </c>
      <c r="Q11113" s="0" t="n">
        <f aca="false">J11113*P11113+ROW()*0.00000001</f>
        <v>0.09011113</v>
      </c>
    </row>
    <row r="11114" customFormat="false" ht="15" hidden="false" customHeight="false" outlineLevel="0" collapsed="false">
      <c r="A11114" s="0" t="s">
        <v>8040</v>
      </c>
      <c r="B11114" s="0" t="s">
        <v>70</v>
      </c>
      <c r="C11114" s="0" t="n">
        <v>2009</v>
      </c>
      <c r="D11114" s="0" t="s">
        <v>56</v>
      </c>
      <c r="E11114" s="0" t="s">
        <v>547</v>
      </c>
      <c r="F11114" s="0" t="n">
        <v>0.07</v>
      </c>
      <c r="G11114" s="0" t="n">
        <v>0.01</v>
      </c>
      <c r="H11114" s="0" t="n">
        <v>0</v>
      </c>
      <c r="I11114" s="0" t="n">
        <v>0.01</v>
      </c>
      <c r="J11114" s="0" t="n">
        <v>0.09</v>
      </c>
      <c r="K11114" s="0" t="n">
        <v>36</v>
      </c>
      <c r="L11114" s="0" t="n">
        <v>2.8</v>
      </c>
      <c r="M11114" s="0" t="s">
        <v>73</v>
      </c>
      <c r="N11114" s="0" t="s">
        <v>74</v>
      </c>
      <c r="O11114" s="0" t="s">
        <v>177</v>
      </c>
      <c r="P11114" s="0" t="n">
        <f aca="false">IF(AND(OR(Dashboard!$B$5="All",D11114=Dashboard!$B$5),OR(Dashboard!$D$5="All",N11114=Dashboard!$D$5),OR(AND(C11114&lt;&gt;"",C11114&gt;=Dashboard!$F$5,C11114&lt;=Dashboard!$H$5),AND(C11114="",Dashboard!$F$5&lt;=1980,Dashboard!$H$5&gt;=2016))),1,0)</f>
        <v>1</v>
      </c>
      <c r="Q11114" s="0" t="n">
        <f aca="false">J11114*P11114+ROW()*0.00000001</f>
        <v>0.09011114</v>
      </c>
    </row>
    <row r="11115" customFormat="false" ht="15" hidden="false" customHeight="false" outlineLevel="0" collapsed="false">
      <c r="A11115" s="0" t="s">
        <v>2991</v>
      </c>
      <c r="B11115" s="0" t="s">
        <v>164</v>
      </c>
      <c r="C11115" s="0" t="n">
        <v>2010</v>
      </c>
      <c r="D11115" s="0" t="s">
        <v>41</v>
      </c>
      <c r="E11115" s="0" t="s">
        <v>91</v>
      </c>
      <c r="F11115" s="0" t="n">
        <v>0.08</v>
      </c>
      <c r="G11115" s="0" t="n">
        <v>0</v>
      </c>
      <c r="H11115" s="0" t="n">
        <v>0</v>
      </c>
      <c r="I11115" s="0" t="n">
        <v>0.01</v>
      </c>
      <c r="J11115" s="0" t="n">
        <v>0.09</v>
      </c>
      <c r="M11115" s="0" t="s">
        <v>36</v>
      </c>
      <c r="N11115" s="0" t="s">
        <v>74</v>
      </c>
      <c r="P11115" s="0" t="n">
        <f aca="false">IF(AND(OR(Dashboard!$B$5="All",D11115=Dashboard!$B$5),OR(Dashboard!$D$5="All",N11115=Dashboard!$D$5),OR(AND(C11115&lt;&gt;"",C11115&gt;=Dashboard!$F$5,C11115&lt;=Dashboard!$H$5),AND(C11115="",Dashboard!$F$5&lt;=1980,Dashboard!$H$5&gt;=2016))),1,0)</f>
        <v>1</v>
      </c>
      <c r="Q11115" s="0" t="n">
        <f aca="false">J11115*P11115+ROW()*0.00000001</f>
        <v>0.09011115</v>
      </c>
    </row>
    <row r="11116" customFormat="false" ht="15" hidden="false" customHeight="false" outlineLevel="0" collapsed="false">
      <c r="A11116" s="0" t="s">
        <v>3512</v>
      </c>
      <c r="B11116" s="0" t="s">
        <v>851</v>
      </c>
      <c r="C11116" s="0" t="n">
        <v>2012</v>
      </c>
      <c r="D11116" s="0" t="s">
        <v>46</v>
      </c>
      <c r="E11116" s="0" t="s">
        <v>4979</v>
      </c>
      <c r="F11116" s="0" t="n">
        <v>0</v>
      </c>
      <c r="G11116" s="0" t="n">
        <v>0</v>
      </c>
      <c r="H11116" s="0" t="n">
        <v>0.09</v>
      </c>
      <c r="I11116" s="0" t="n">
        <v>0</v>
      </c>
      <c r="J11116" s="0" t="n">
        <v>0.09</v>
      </c>
      <c r="N11116" s="0" t="s">
        <v>74</v>
      </c>
      <c r="P11116" s="0" t="n">
        <f aca="false">IF(AND(OR(Dashboard!$B$5="All",D11116=Dashboard!$B$5),OR(Dashboard!$D$5="All",N11116=Dashboard!$D$5),OR(AND(C11116&lt;&gt;"",C11116&gt;=Dashboard!$F$5,C11116&lt;=Dashboard!$H$5),AND(C11116="",Dashboard!$F$5&lt;=1980,Dashboard!$H$5&gt;=2016))),1,0)</f>
        <v>1</v>
      </c>
      <c r="Q11116" s="0" t="n">
        <f aca="false">J11116*P11116+ROW()*0.00000001</f>
        <v>0.09011116</v>
      </c>
    </row>
    <row r="11117" customFormat="false" ht="15" hidden="false" customHeight="false" outlineLevel="0" collapsed="false">
      <c r="A11117" s="0" t="s">
        <v>8041</v>
      </c>
      <c r="B11117" s="0" t="s">
        <v>70</v>
      </c>
      <c r="C11117" s="0" t="n">
        <v>2011</v>
      </c>
      <c r="D11117" s="0" t="s">
        <v>71</v>
      </c>
      <c r="E11117" s="0" t="s">
        <v>4303</v>
      </c>
      <c r="F11117" s="0" t="n">
        <v>0</v>
      </c>
      <c r="G11117" s="0" t="n">
        <v>0</v>
      </c>
      <c r="H11117" s="0" t="n">
        <v>0.09</v>
      </c>
      <c r="I11117" s="0" t="n">
        <v>0</v>
      </c>
      <c r="J11117" s="0" t="n">
        <v>0.09</v>
      </c>
      <c r="N11117" s="0" t="s">
        <v>74</v>
      </c>
      <c r="P11117" s="0" t="n">
        <f aca="false">IF(AND(OR(Dashboard!$B$5="All",D11117=Dashboard!$B$5),OR(Dashboard!$D$5="All",N11117=Dashboard!$D$5),OR(AND(C11117&lt;&gt;"",C11117&gt;=Dashboard!$F$5,C11117&lt;=Dashboard!$H$5),AND(C11117="",Dashboard!$F$5&lt;=1980,Dashboard!$H$5&gt;=2016))),1,0)</f>
        <v>1</v>
      </c>
      <c r="Q11117" s="0" t="n">
        <f aca="false">J11117*P11117+ROW()*0.00000001</f>
        <v>0.09011117</v>
      </c>
    </row>
    <row r="11118" customFormat="false" ht="15" hidden="false" customHeight="false" outlineLevel="0" collapsed="false">
      <c r="A11118" s="0" t="s">
        <v>7136</v>
      </c>
      <c r="B11118" s="0" t="s">
        <v>64</v>
      </c>
      <c r="C11118" s="0" t="n">
        <v>2010</v>
      </c>
      <c r="D11118" s="0" t="s">
        <v>34</v>
      </c>
      <c r="E11118" s="0" t="s">
        <v>1169</v>
      </c>
      <c r="F11118" s="0" t="n">
        <v>0.08</v>
      </c>
      <c r="G11118" s="0" t="n">
        <v>0</v>
      </c>
      <c r="H11118" s="0" t="n">
        <v>0</v>
      </c>
      <c r="I11118" s="0" t="n">
        <v>0.01</v>
      </c>
      <c r="J11118" s="0" t="n">
        <v>0.09</v>
      </c>
      <c r="K11118" s="0" t="n">
        <v>36</v>
      </c>
      <c r="M11118" s="0" t="s">
        <v>125</v>
      </c>
      <c r="N11118" s="0" t="s">
        <v>66</v>
      </c>
      <c r="O11118" s="0" t="s">
        <v>177</v>
      </c>
      <c r="P11118" s="0" t="n">
        <f aca="false">IF(AND(OR(Dashboard!$B$5="All",D11118=Dashboard!$B$5),OR(Dashboard!$D$5="All",N11118=Dashboard!$D$5),OR(AND(C11118&lt;&gt;"",C11118&gt;=Dashboard!$F$5,C11118&lt;=Dashboard!$H$5),AND(C11118="",Dashboard!$F$5&lt;=1980,Dashboard!$H$5&gt;=2016))),1,0)</f>
        <v>1</v>
      </c>
      <c r="Q11118" s="0" t="n">
        <f aca="false">J11118*P11118+ROW()*0.00000001</f>
        <v>0.09011118</v>
      </c>
    </row>
    <row r="11119" customFormat="false" ht="15" hidden="false" customHeight="false" outlineLevel="0" collapsed="false">
      <c r="A11119" s="0" t="s">
        <v>8042</v>
      </c>
      <c r="B11119" s="0" t="s">
        <v>33</v>
      </c>
      <c r="C11119" s="0" t="n">
        <v>2009</v>
      </c>
      <c r="D11119" s="0" t="s">
        <v>71</v>
      </c>
      <c r="E11119" s="0" t="s">
        <v>814</v>
      </c>
      <c r="F11119" s="0" t="n">
        <v>0.06</v>
      </c>
      <c r="G11119" s="0" t="n">
        <v>0.02</v>
      </c>
      <c r="H11119" s="0" t="n">
        <v>0</v>
      </c>
      <c r="I11119" s="0" t="n">
        <v>0.01</v>
      </c>
      <c r="J11119" s="0" t="n">
        <v>0.09</v>
      </c>
      <c r="M11119" s="0" t="s">
        <v>36</v>
      </c>
      <c r="N11119" s="0" t="s">
        <v>35</v>
      </c>
      <c r="P11119" s="0" t="n">
        <f aca="false">IF(AND(OR(Dashboard!$B$5="All",D11119=Dashboard!$B$5),OR(Dashboard!$D$5="All",N11119=Dashboard!$D$5),OR(AND(C11119&lt;&gt;"",C11119&gt;=Dashboard!$F$5,C11119&lt;=Dashboard!$H$5),AND(C11119="",Dashboard!$F$5&lt;=1980,Dashboard!$H$5&gt;=2016))),1,0)</f>
        <v>1</v>
      </c>
      <c r="Q11119" s="0" t="n">
        <f aca="false">J11119*P11119+ROW()*0.00000001</f>
        <v>0.09011119</v>
      </c>
    </row>
    <row r="11120" customFormat="false" ht="15" hidden="false" customHeight="false" outlineLevel="0" collapsed="false">
      <c r="A11120" s="0" t="s">
        <v>8043</v>
      </c>
      <c r="B11120" s="0" t="s">
        <v>85</v>
      </c>
      <c r="D11120" s="0" t="s">
        <v>48</v>
      </c>
      <c r="E11120" s="0" t="s">
        <v>211</v>
      </c>
      <c r="F11120" s="0" t="n">
        <v>0.06</v>
      </c>
      <c r="G11120" s="0" t="n">
        <v>0.02</v>
      </c>
      <c r="H11120" s="0" t="n">
        <v>0</v>
      </c>
      <c r="I11120" s="0" t="n">
        <v>0</v>
      </c>
      <c r="J11120" s="0" t="n">
        <v>0.09</v>
      </c>
      <c r="K11120" s="0" t="n">
        <v>83</v>
      </c>
      <c r="L11120" s="0" t="n">
        <v>9.5</v>
      </c>
      <c r="M11120" s="0" t="s">
        <v>36</v>
      </c>
      <c r="N11120" s="0" t="s">
        <v>35</v>
      </c>
      <c r="O11120" s="0" t="s">
        <v>42</v>
      </c>
      <c r="P11120" s="0" t="n">
        <f aca="false">IF(AND(OR(Dashboard!$B$5="All",D11120=Dashboard!$B$5),OR(Dashboard!$D$5="All",N11120=Dashboard!$D$5),OR(AND(C11120&lt;&gt;"",C11120&gt;=Dashboard!$F$5,C11120&lt;=Dashboard!$H$5),AND(C11120="",Dashboard!$F$5&lt;=1980,Dashboard!$H$5&gt;=2016))),1,0)</f>
        <v>1</v>
      </c>
      <c r="Q11120" s="0" t="n">
        <f aca="false">J11120*P11120+ROW()*0.00000001</f>
        <v>0.0901112</v>
      </c>
    </row>
    <row r="11121" customFormat="false" ht="15" hidden="false" customHeight="false" outlineLevel="0" collapsed="false">
      <c r="A11121" s="0" t="s">
        <v>7543</v>
      </c>
      <c r="B11121" s="0" t="s">
        <v>851</v>
      </c>
      <c r="C11121" s="0" t="n">
        <v>2016</v>
      </c>
      <c r="D11121" s="0" t="s">
        <v>71</v>
      </c>
      <c r="E11121" s="0" t="s">
        <v>2792</v>
      </c>
      <c r="F11121" s="0" t="n">
        <v>0</v>
      </c>
      <c r="G11121" s="0" t="n">
        <v>0</v>
      </c>
      <c r="H11121" s="0" t="n">
        <v>0.09</v>
      </c>
      <c r="I11121" s="0" t="n">
        <v>0</v>
      </c>
      <c r="J11121" s="0" t="n">
        <v>0.09</v>
      </c>
      <c r="M11121" s="0" t="s">
        <v>103</v>
      </c>
      <c r="N11121" s="0" t="s">
        <v>74</v>
      </c>
      <c r="P11121" s="0" t="n">
        <f aca="false">IF(AND(OR(Dashboard!$B$5="All",D11121=Dashboard!$B$5),OR(Dashboard!$D$5="All",N11121=Dashboard!$D$5),OR(AND(C11121&lt;&gt;"",C11121&gt;=Dashboard!$F$5,C11121&lt;=Dashboard!$H$5),AND(C11121="",Dashboard!$F$5&lt;=1980,Dashboard!$H$5&gt;=2016))),1,0)</f>
        <v>1</v>
      </c>
      <c r="Q11121" s="0" t="n">
        <f aca="false">J11121*P11121+ROW()*0.00000001</f>
        <v>0.09011121</v>
      </c>
    </row>
    <row r="11122" customFormat="false" ht="15" hidden="false" customHeight="false" outlineLevel="0" collapsed="false">
      <c r="A11122" s="0" t="s">
        <v>6508</v>
      </c>
      <c r="B11122" s="0" t="s">
        <v>186</v>
      </c>
      <c r="C11122" s="0" t="n">
        <v>2006</v>
      </c>
      <c r="D11122" s="0" t="s">
        <v>102</v>
      </c>
      <c r="E11122" s="0" t="s">
        <v>328</v>
      </c>
      <c r="F11122" s="0" t="n">
        <v>0</v>
      </c>
      <c r="G11122" s="0" t="n">
        <v>0</v>
      </c>
      <c r="H11122" s="0" t="n">
        <v>0.09</v>
      </c>
      <c r="I11122" s="0" t="n">
        <v>0</v>
      </c>
      <c r="J11122" s="0" t="n">
        <v>0.09</v>
      </c>
      <c r="N11122" s="0" t="s">
        <v>35</v>
      </c>
      <c r="P11122" s="0" t="n">
        <f aca="false">IF(AND(OR(Dashboard!$B$5="All",D11122=Dashboard!$B$5),OR(Dashboard!$D$5="All",N11122=Dashboard!$D$5),OR(AND(C11122&lt;&gt;"",C11122&gt;=Dashboard!$F$5,C11122&lt;=Dashboard!$H$5),AND(C11122="",Dashboard!$F$5&lt;=1980,Dashboard!$H$5&gt;=2016))),1,0)</f>
        <v>1</v>
      </c>
      <c r="Q11122" s="0" t="n">
        <f aca="false">J11122*P11122+ROW()*0.00000001</f>
        <v>0.09011122</v>
      </c>
    </row>
    <row r="11123" customFormat="false" ht="15" hidden="false" customHeight="false" outlineLevel="0" collapsed="false">
      <c r="A11123" s="0" t="s">
        <v>8044</v>
      </c>
      <c r="B11123" s="0" t="s">
        <v>33</v>
      </c>
      <c r="C11123" s="0" t="n">
        <v>2009</v>
      </c>
      <c r="D11123" s="0" t="s">
        <v>52</v>
      </c>
      <c r="E11123" s="0" t="s">
        <v>3948</v>
      </c>
      <c r="F11123" s="0" t="n">
        <v>0.08</v>
      </c>
      <c r="G11123" s="0" t="n">
        <v>0</v>
      </c>
      <c r="H11123" s="0" t="n">
        <v>0</v>
      </c>
      <c r="I11123" s="0" t="n">
        <v>0.01</v>
      </c>
      <c r="J11123" s="0" t="n">
        <v>0.09</v>
      </c>
      <c r="M11123" s="0" t="s">
        <v>125</v>
      </c>
      <c r="N11123" s="0" t="s">
        <v>35</v>
      </c>
      <c r="P11123" s="0" t="n">
        <f aca="false">IF(AND(OR(Dashboard!$B$5="All",D11123=Dashboard!$B$5),OR(Dashboard!$D$5="All",N11123=Dashboard!$D$5),OR(AND(C11123&lt;&gt;"",C11123&gt;=Dashboard!$F$5,C11123&lt;=Dashboard!$H$5),AND(C11123="",Dashboard!$F$5&lt;=1980,Dashboard!$H$5&gt;=2016))),1,0)</f>
        <v>1</v>
      </c>
      <c r="Q11123" s="0" t="n">
        <f aca="false">J11123*P11123+ROW()*0.00000001</f>
        <v>0.09011123</v>
      </c>
    </row>
    <row r="11124" customFormat="false" ht="15" hidden="false" customHeight="false" outlineLevel="0" collapsed="false">
      <c r="A11124" s="0" t="s">
        <v>3346</v>
      </c>
      <c r="B11124" s="0" t="s">
        <v>70</v>
      </c>
      <c r="C11124" s="0" t="n">
        <v>2008</v>
      </c>
      <c r="D11124" s="0" t="s">
        <v>52</v>
      </c>
      <c r="E11124" s="0" t="s">
        <v>220</v>
      </c>
      <c r="F11124" s="0" t="n">
        <v>0.08</v>
      </c>
      <c r="G11124" s="0" t="n">
        <v>0</v>
      </c>
      <c r="H11124" s="0" t="n">
        <v>0</v>
      </c>
      <c r="I11124" s="0" t="n">
        <v>0.01</v>
      </c>
      <c r="J11124" s="0" t="n">
        <v>0.09</v>
      </c>
      <c r="L11124" s="0" t="n">
        <v>6.6</v>
      </c>
      <c r="M11124" s="0" t="s">
        <v>36</v>
      </c>
      <c r="N11124" s="0" t="s">
        <v>74</v>
      </c>
      <c r="P11124" s="0" t="n">
        <f aca="false">IF(AND(OR(Dashboard!$B$5="All",D11124=Dashboard!$B$5),OR(Dashboard!$D$5="All",N11124=Dashboard!$D$5),OR(AND(C11124&lt;&gt;"",C11124&gt;=Dashboard!$F$5,C11124&lt;=Dashboard!$H$5),AND(C11124="",Dashboard!$F$5&lt;=1980,Dashboard!$H$5&gt;=2016))),1,0)</f>
        <v>1</v>
      </c>
      <c r="Q11124" s="0" t="n">
        <f aca="false">J11124*P11124+ROW()*0.00000001</f>
        <v>0.09011124</v>
      </c>
    </row>
    <row r="11125" customFormat="false" ht="15" hidden="false" customHeight="false" outlineLevel="0" collapsed="false">
      <c r="A11125" s="0" t="s">
        <v>6641</v>
      </c>
      <c r="B11125" s="0" t="s">
        <v>50</v>
      </c>
      <c r="C11125" s="0" t="n">
        <v>2008</v>
      </c>
      <c r="D11125" s="0" t="s">
        <v>48</v>
      </c>
      <c r="E11125" s="0" t="s">
        <v>1551</v>
      </c>
      <c r="F11125" s="0" t="n">
        <v>0.08</v>
      </c>
      <c r="G11125" s="0" t="n">
        <v>0.01</v>
      </c>
      <c r="H11125" s="0" t="n">
        <v>0</v>
      </c>
      <c r="I11125" s="0" t="n">
        <v>0.01</v>
      </c>
      <c r="J11125" s="0" t="n">
        <v>0.09</v>
      </c>
      <c r="K11125" s="0" t="n">
        <v>71</v>
      </c>
      <c r="M11125" s="0" t="s">
        <v>36</v>
      </c>
      <c r="N11125" s="0" t="s">
        <v>35</v>
      </c>
      <c r="O11125" s="0" t="s">
        <v>37</v>
      </c>
      <c r="P11125" s="0" t="n">
        <f aca="false">IF(AND(OR(Dashboard!$B$5="All",D11125=Dashboard!$B$5),OR(Dashboard!$D$5="All",N11125=Dashboard!$D$5),OR(AND(C11125&lt;&gt;"",C11125&gt;=Dashboard!$F$5,C11125&lt;=Dashboard!$H$5),AND(C11125="",Dashboard!$F$5&lt;=1980,Dashboard!$H$5&gt;=2016))),1,0)</f>
        <v>1</v>
      </c>
      <c r="Q11125" s="0" t="n">
        <f aca="false">J11125*P11125+ROW()*0.00000001</f>
        <v>0.09011125</v>
      </c>
    </row>
    <row r="11126" customFormat="false" ht="15" hidden="false" customHeight="false" outlineLevel="0" collapsed="false">
      <c r="A11126" s="0" t="s">
        <v>7631</v>
      </c>
      <c r="B11126" s="0" t="s">
        <v>50</v>
      </c>
      <c r="C11126" s="0" t="n">
        <v>2010</v>
      </c>
      <c r="D11126" s="0" t="s">
        <v>52</v>
      </c>
      <c r="E11126" s="0" t="s">
        <v>72</v>
      </c>
      <c r="F11126" s="0" t="n">
        <v>0.08</v>
      </c>
      <c r="G11126" s="0" t="n">
        <v>0.01</v>
      </c>
      <c r="H11126" s="0" t="n">
        <v>0</v>
      </c>
      <c r="I11126" s="0" t="n">
        <v>0.01</v>
      </c>
      <c r="J11126" s="0" t="n">
        <v>0.09</v>
      </c>
      <c r="M11126" s="0" t="s">
        <v>36</v>
      </c>
      <c r="N11126" s="0" t="s">
        <v>35</v>
      </c>
      <c r="P11126" s="0" t="n">
        <f aca="false">IF(AND(OR(Dashboard!$B$5="All",D11126=Dashboard!$B$5),OR(Dashboard!$D$5="All",N11126=Dashboard!$D$5),OR(AND(C11126&lt;&gt;"",C11126&gt;=Dashboard!$F$5,C11126&lt;=Dashboard!$H$5),AND(C11126="",Dashboard!$F$5&lt;=1980,Dashboard!$H$5&gt;=2016))),1,0)</f>
        <v>1</v>
      </c>
      <c r="Q11126" s="0" t="n">
        <f aca="false">J11126*P11126+ROW()*0.00000001</f>
        <v>0.09011126</v>
      </c>
    </row>
    <row r="11127" customFormat="false" ht="15" hidden="false" customHeight="false" outlineLevel="0" collapsed="false">
      <c r="A11127" s="0" t="s">
        <v>8045</v>
      </c>
      <c r="B11127" s="0" t="s">
        <v>50</v>
      </c>
      <c r="C11127" s="0" t="n">
        <v>2010</v>
      </c>
      <c r="D11127" s="0" t="s">
        <v>71</v>
      </c>
      <c r="E11127" s="0" t="s">
        <v>328</v>
      </c>
      <c r="F11127" s="0" t="n">
        <v>0</v>
      </c>
      <c r="G11127" s="0" t="n">
        <v>0</v>
      </c>
      <c r="H11127" s="0" t="n">
        <v>0.09</v>
      </c>
      <c r="I11127" s="0" t="n">
        <v>0</v>
      </c>
      <c r="J11127" s="0" t="n">
        <v>0.09</v>
      </c>
      <c r="N11127" s="0" t="s">
        <v>35</v>
      </c>
      <c r="P11127" s="0" t="n">
        <f aca="false">IF(AND(OR(Dashboard!$B$5="All",D11127=Dashboard!$B$5),OR(Dashboard!$D$5="All",N11127=Dashboard!$D$5),OR(AND(C11127&lt;&gt;"",C11127&gt;=Dashboard!$F$5,C11127&lt;=Dashboard!$H$5),AND(C11127="",Dashboard!$F$5&lt;=1980,Dashboard!$H$5&gt;=2016))),1,0)</f>
        <v>1</v>
      </c>
      <c r="Q11127" s="0" t="n">
        <f aca="false">J11127*P11127+ROW()*0.00000001</f>
        <v>0.09011127</v>
      </c>
    </row>
    <row r="11128" customFormat="false" ht="15" hidden="false" customHeight="false" outlineLevel="0" collapsed="false">
      <c r="A11128" s="0" t="s">
        <v>8046</v>
      </c>
      <c r="B11128" s="0" t="s">
        <v>50</v>
      </c>
      <c r="C11128" s="0" t="n">
        <v>2007</v>
      </c>
      <c r="D11128" s="0" t="s">
        <v>46</v>
      </c>
      <c r="E11128" s="0" t="s">
        <v>35</v>
      </c>
      <c r="F11128" s="0" t="n">
        <v>0</v>
      </c>
      <c r="G11128" s="0" t="n">
        <v>0</v>
      </c>
      <c r="H11128" s="0" t="n">
        <v>0.09</v>
      </c>
      <c r="I11128" s="0" t="n">
        <v>0</v>
      </c>
      <c r="J11128" s="0" t="n">
        <v>0.09</v>
      </c>
      <c r="N11128" s="0" t="s">
        <v>35</v>
      </c>
      <c r="P11128" s="0" t="n">
        <f aca="false">IF(AND(OR(Dashboard!$B$5="All",D11128=Dashboard!$B$5),OR(Dashboard!$D$5="All",N11128=Dashboard!$D$5),OR(AND(C11128&lt;&gt;"",C11128&gt;=Dashboard!$F$5,C11128&lt;=Dashboard!$H$5),AND(C11128="",Dashboard!$F$5&lt;=1980,Dashboard!$H$5&gt;=2016))),1,0)</f>
        <v>1</v>
      </c>
      <c r="Q11128" s="0" t="n">
        <f aca="false">J11128*P11128+ROW()*0.00000001</f>
        <v>0.09011128</v>
      </c>
    </row>
    <row r="11129" customFormat="false" ht="15" hidden="false" customHeight="false" outlineLevel="0" collapsed="false">
      <c r="A11129" s="0" t="s">
        <v>8047</v>
      </c>
      <c r="B11129" s="0" t="s">
        <v>64</v>
      </c>
      <c r="C11129" s="0" t="n">
        <v>2008</v>
      </c>
      <c r="D11129" s="0" t="s">
        <v>246</v>
      </c>
      <c r="E11129" s="0" t="s">
        <v>195</v>
      </c>
      <c r="F11129" s="0" t="n">
        <v>0.07</v>
      </c>
      <c r="G11129" s="0" t="n">
        <v>0.01</v>
      </c>
      <c r="H11129" s="0" t="n">
        <v>0</v>
      </c>
      <c r="I11129" s="0" t="n">
        <v>0.01</v>
      </c>
      <c r="J11129" s="0" t="n">
        <v>0.09</v>
      </c>
      <c r="K11129" s="0" t="n">
        <v>56</v>
      </c>
      <c r="L11129" s="0" t="n">
        <v>5.7</v>
      </c>
      <c r="M11129" s="0" t="s">
        <v>125</v>
      </c>
      <c r="N11129" s="0" t="s">
        <v>66</v>
      </c>
      <c r="O11129" s="0" t="s">
        <v>53</v>
      </c>
      <c r="P11129" s="0" t="n">
        <f aca="false">IF(AND(OR(Dashboard!$B$5="All",D11129=Dashboard!$B$5),OR(Dashboard!$D$5="All",N11129=Dashboard!$D$5),OR(AND(C11129&lt;&gt;"",C11129&gt;=Dashboard!$F$5,C11129&lt;=Dashboard!$H$5),AND(C11129="",Dashboard!$F$5&lt;=1980,Dashboard!$H$5&gt;=2016))),1,0)</f>
        <v>1</v>
      </c>
      <c r="Q11129" s="0" t="n">
        <f aca="false">J11129*P11129+ROW()*0.00000001</f>
        <v>0.09011129</v>
      </c>
    </row>
    <row r="11130" customFormat="false" ht="15" hidden="false" customHeight="false" outlineLevel="0" collapsed="false">
      <c r="A11130" s="0" t="s">
        <v>8048</v>
      </c>
      <c r="B11130" s="0" t="s">
        <v>152</v>
      </c>
      <c r="C11130" s="0" t="n">
        <v>2015</v>
      </c>
      <c r="D11130" s="0" t="s">
        <v>246</v>
      </c>
      <c r="E11130" s="0" t="s">
        <v>124</v>
      </c>
      <c r="F11130" s="0" t="n">
        <v>0</v>
      </c>
      <c r="G11130" s="0" t="n">
        <v>0.08</v>
      </c>
      <c r="H11130" s="0" t="n">
        <v>0</v>
      </c>
      <c r="I11130" s="0" t="n">
        <v>0</v>
      </c>
      <c r="J11130" s="0" t="n">
        <v>0.09</v>
      </c>
      <c r="N11130" s="0" t="s">
        <v>152</v>
      </c>
      <c r="P11130" s="0" t="n">
        <f aca="false">IF(AND(OR(Dashboard!$B$5="All",D11130=Dashboard!$B$5),OR(Dashboard!$D$5="All",N11130=Dashboard!$D$5),OR(AND(C11130&lt;&gt;"",C11130&gt;=Dashboard!$F$5,C11130&lt;=Dashboard!$H$5),AND(C11130="",Dashboard!$F$5&lt;=1980,Dashboard!$H$5&gt;=2016))),1,0)</f>
        <v>1</v>
      </c>
      <c r="Q11130" s="0" t="n">
        <f aca="false">J11130*P11130+ROW()*0.00000001</f>
        <v>0.0901113</v>
      </c>
    </row>
    <row r="11131" customFormat="false" ht="15" hidden="false" customHeight="false" outlineLevel="0" collapsed="false">
      <c r="A11131" s="0" t="s">
        <v>8049</v>
      </c>
      <c r="B11131" s="0" t="s">
        <v>144</v>
      </c>
      <c r="C11131" s="0" t="n">
        <v>2002</v>
      </c>
      <c r="D11131" s="0" t="s">
        <v>34</v>
      </c>
      <c r="E11131" s="0" t="s">
        <v>160</v>
      </c>
      <c r="F11131" s="0" t="n">
        <v>0.07</v>
      </c>
      <c r="G11131" s="0" t="n">
        <v>0.02</v>
      </c>
      <c r="H11131" s="0" t="n">
        <v>0</v>
      </c>
      <c r="I11131" s="0" t="n">
        <v>0</v>
      </c>
      <c r="J11131" s="0" t="n">
        <v>0.09</v>
      </c>
      <c r="K11131" s="0" t="n">
        <v>74</v>
      </c>
      <c r="L11131" s="0" t="n">
        <v>9.2</v>
      </c>
      <c r="M11131" s="0" t="s">
        <v>103</v>
      </c>
      <c r="N11131" s="0" t="s">
        <v>66</v>
      </c>
      <c r="O11131" s="0" t="s">
        <v>37</v>
      </c>
      <c r="P11131" s="0" t="n">
        <f aca="false">IF(AND(OR(Dashboard!$B$5="All",D11131=Dashboard!$B$5),OR(Dashboard!$D$5="All",N11131=Dashboard!$D$5),OR(AND(C11131&lt;&gt;"",C11131&gt;=Dashboard!$F$5,C11131&lt;=Dashboard!$H$5),AND(C11131="",Dashboard!$F$5&lt;=1980,Dashboard!$H$5&gt;=2016))),1,0)</f>
        <v>1</v>
      </c>
      <c r="Q11131" s="0" t="n">
        <f aca="false">J11131*P11131+ROW()*0.00000001</f>
        <v>0.09011131</v>
      </c>
    </row>
    <row r="11132" customFormat="false" ht="15" hidden="false" customHeight="false" outlineLevel="0" collapsed="false">
      <c r="A11132" s="0" t="s">
        <v>4639</v>
      </c>
      <c r="B11132" s="0" t="s">
        <v>186</v>
      </c>
      <c r="C11132" s="0" t="n">
        <v>2002</v>
      </c>
      <c r="D11132" s="0" t="s">
        <v>34</v>
      </c>
      <c r="E11132" s="0" t="s">
        <v>649</v>
      </c>
      <c r="F11132" s="0" t="n">
        <v>0.07</v>
      </c>
      <c r="G11132" s="0" t="n">
        <v>0.02</v>
      </c>
      <c r="H11132" s="0" t="n">
        <v>0</v>
      </c>
      <c r="I11132" s="0" t="n">
        <v>0</v>
      </c>
      <c r="J11132" s="0" t="n">
        <v>0.09</v>
      </c>
      <c r="K11132" s="0" t="n">
        <v>77</v>
      </c>
      <c r="M11132" s="0" t="s">
        <v>36</v>
      </c>
      <c r="N11132" s="0" t="s">
        <v>35</v>
      </c>
      <c r="O11132" s="0" t="s">
        <v>37</v>
      </c>
      <c r="P11132" s="0" t="n">
        <f aca="false">IF(AND(OR(Dashboard!$B$5="All",D11132=Dashboard!$B$5),OR(Dashboard!$D$5="All",N11132=Dashboard!$D$5),OR(AND(C11132&lt;&gt;"",C11132&gt;=Dashboard!$F$5,C11132&lt;=Dashboard!$H$5),AND(C11132="",Dashboard!$F$5&lt;=1980,Dashboard!$H$5&gt;=2016))),1,0)</f>
        <v>1</v>
      </c>
      <c r="Q11132" s="0" t="n">
        <f aca="false">J11132*P11132+ROW()*0.00000001</f>
        <v>0.09011132</v>
      </c>
    </row>
    <row r="11133" customFormat="false" ht="15" hidden="false" customHeight="false" outlineLevel="0" collapsed="false">
      <c r="A11133" s="0" t="s">
        <v>377</v>
      </c>
      <c r="B11133" s="0" t="s">
        <v>144</v>
      </c>
      <c r="C11133" s="0" t="n">
        <v>2004</v>
      </c>
      <c r="D11133" s="0" t="s">
        <v>34</v>
      </c>
      <c r="E11133" s="0" t="s">
        <v>220</v>
      </c>
      <c r="F11133" s="0" t="n">
        <v>0.07</v>
      </c>
      <c r="G11133" s="0" t="n">
        <v>0.02</v>
      </c>
      <c r="H11133" s="0" t="n">
        <v>0</v>
      </c>
      <c r="I11133" s="0" t="n">
        <v>0</v>
      </c>
      <c r="J11133" s="0" t="n">
        <v>0.09</v>
      </c>
      <c r="K11133" s="0" t="n">
        <v>90</v>
      </c>
      <c r="L11133" s="0" t="n">
        <v>8.4</v>
      </c>
      <c r="M11133" s="0" t="s">
        <v>36</v>
      </c>
      <c r="N11133" s="0" t="s">
        <v>66</v>
      </c>
      <c r="O11133" s="0" t="s">
        <v>42</v>
      </c>
      <c r="P11133" s="0" t="n">
        <f aca="false">IF(AND(OR(Dashboard!$B$5="All",D11133=Dashboard!$B$5),OR(Dashboard!$D$5="All",N11133=Dashboard!$D$5),OR(AND(C11133&lt;&gt;"",C11133&gt;=Dashboard!$F$5,C11133&lt;=Dashboard!$H$5),AND(C11133="",Dashboard!$F$5&lt;=1980,Dashboard!$H$5&gt;=2016))),1,0)</f>
        <v>1</v>
      </c>
      <c r="Q11133" s="0" t="n">
        <f aca="false">J11133*P11133+ROW()*0.00000001</f>
        <v>0.09011133</v>
      </c>
    </row>
    <row r="11134" customFormat="false" ht="15" hidden="false" customHeight="false" outlineLevel="0" collapsed="false">
      <c r="A11134" s="0" t="s">
        <v>5705</v>
      </c>
      <c r="B11134" s="0" t="s">
        <v>144</v>
      </c>
      <c r="C11134" s="0" t="n">
        <v>2005</v>
      </c>
      <c r="D11134" s="0" t="s">
        <v>56</v>
      </c>
      <c r="E11134" s="0" t="s">
        <v>124</v>
      </c>
      <c r="F11134" s="0" t="n">
        <v>0.07</v>
      </c>
      <c r="G11134" s="0" t="n">
        <v>0.02</v>
      </c>
      <c r="H11134" s="0" t="n">
        <v>0</v>
      </c>
      <c r="I11134" s="0" t="n">
        <v>0</v>
      </c>
      <c r="J11134" s="0" t="n">
        <v>0.09</v>
      </c>
      <c r="K11134" s="0" t="n">
        <v>77</v>
      </c>
      <c r="L11134" s="0" t="n">
        <v>8.5</v>
      </c>
      <c r="M11134" s="0" t="s">
        <v>73</v>
      </c>
      <c r="N11134" s="0" t="s">
        <v>66</v>
      </c>
      <c r="O11134" s="0" t="s">
        <v>37</v>
      </c>
      <c r="P11134" s="0" t="n">
        <f aca="false">IF(AND(OR(Dashboard!$B$5="All",D11134=Dashboard!$B$5),OR(Dashboard!$D$5="All",N11134=Dashboard!$D$5),OR(AND(C11134&lt;&gt;"",C11134&gt;=Dashboard!$F$5,C11134&lt;=Dashboard!$H$5),AND(C11134="",Dashboard!$F$5&lt;=1980,Dashboard!$H$5&gt;=2016))),1,0)</f>
        <v>1</v>
      </c>
      <c r="Q11134" s="0" t="n">
        <f aca="false">J11134*P11134+ROW()*0.00000001</f>
        <v>0.09011134</v>
      </c>
    </row>
    <row r="11135" customFormat="false" ht="15" hidden="false" customHeight="false" outlineLevel="0" collapsed="false">
      <c r="A11135" s="0" t="s">
        <v>8050</v>
      </c>
      <c r="B11135" s="0" t="s">
        <v>97</v>
      </c>
      <c r="C11135" s="0" t="n">
        <v>2011</v>
      </c>
      <c r="D11135" s="0" t="s">
        <v>48</v>
      </c>
      <c r="E11135" s="0" t="s">
        <v>4955</v>
      </c>
      <c r="F11135" s="0" t="n">
        <v>0.07</v>
      </c>
      <c r="G11135" s="0" t="n">
        <v>0</v>
      </c>
      <c r="H11135" s="0" t="n">
        <v>0.02</v>
      </c>
      <c r="I11135" s="0" t="n">
        <v>0</v>
      </c>
      <c r="J11135" s="0" t="n">
        <v>0.09</v>
      </c>
      <c r="K11135" s="0" t="n">
        <v>67</v>
      </c>
      <c r="L11135" s="0" t="n">
        <v>5.3</v>
      </c>
      <c r="M11135" s="0" t="s">
        <v>36</v>
      </c>
      <c r="N11135" s="0" t="s">
        <v>35</v>
      </c>
      <c r="O11135" s="0" t="s">
        <v>67</v>
      </c>
      <c r="P11135" s="0" t="n">
        <f aca="false">IF(AND(OR(Dashboard!$B$5="All",D11135=Dashboard!$B$5),OR(Dashboard!$D$5="All",N11135=Dashboard!$D$5),OR(AND(C11135&lt;&gt;"",C11135&gt;=Dashboard!$F$5,C11135&lt;=Dashboard!$H$5),AND(C11135="",Dashboard!$F$5&lt;=1980,Dashboard!$H$5&gt;=2016))),1,0)</f>
        <v>1</v>
      </c>
      <c r="Q11135" s="0" t="n">
        <f aca="false">J11135*P11135+ROW()*0.00000001</f>
        <v>0.09011135</v>
      </c>
    </row>
    <row r="11136" customFormat="false" ht="15" hidden="false" customHeight="false" outlineLevel="0" collapsed="false">
      <c r="A11136" s="0" t="s">
        <v>5189</v>
      </c>
      <c r="B11136" s="0" t="s">
        <v>144</v>
      </c>
      <c r="C11136" s="0" t="n">
        <v>2004</v>
      </c>
      <c r="D11136" s="0" t="s">
        <v>41</v>
      </c>
      <c r="E11136" s="0" t="s">
        <v>160</v>
      </c>
      <c r="F11136" s="0" t="n">
        <v>0.07</v>
      </c>
      <c r="G11136" s="0" t="n">
        <v>0.02</v>
      </c>
      <c r="H11136" s="0" t="n">
        <v>0</v>
      </c>
      <c r="I11136" s="0" t="n">
        <v>0</v>
      </c>
      <c r="J11136" s="0" t="n">
        <v>0.09</v>
      </c>
      <c r="K11136" s="0" t="n">
        <v>72</v>
      </c>
      <c r="L11136" s="0" t="n">
        <v>8.7</v>
      </c>
      <c r="M11136" s="0" t="s">
        <v>103</v>
      </c>
      <c r="N11136" s="0" t="s">
        <v>66</v>
      </c>
      <c r="O11136" s="0" t="s">
        <v>37</v>
      </c>
      <c r="P11136" s="0" t="n">
        <f aca="false">IF(AND(OR(Dashboard!$B$5="All",D11136=Dashboard!$B$5),OR(Dashboard!$D$5="All",N11136=Dashboard!$D$5),OR(AND(C11136&lt;&gt;"",C11136&gt;=Dashboard!$F$5,C11136&lt;=Dashboard!$H$5),AND(C11136="",Dashboard!$F$5&lt;=1980,Dashboard!$H$5&gt;=2016))),1,0)</f>
        <v>1</v>
      </c>
      <c r="Q11136" s="0" t="n">
        <f aca="false">J11136*P11136+ROW()*0.00000001</f>
        <v>0.09011136</v>
      </c>
    </row>
    <row r="11137" customFormat="false" ht="15" hidden="false" customHeight="false" outlineLevel="0" collapsed="false">
      <c r="A11137" s="0" t="s">
        <v>7452</v>
      </c>
      <c r="B11137" s="0" t="s">
        <v>70</v>
      </c>
      <c r="C11137" s="0" t="n">
        <v>2011</v>
      </c>
      <c r="D11137" s="0" t="s">
        <v>102</v>
      </c>
      <c r="E11137" s="0" t="s">
        <v>2792</v>
      </c>
      <c r="F11137" s="0" t="n">
        <v>0</v>
      </c>
      <c r="G11137" s="0" t="n">
        <v>0</v>
      </c>
      <c r="H11137" s="0" t="n">
        <v>0.09</v>
      </c>
      <c r="I11137" s="0" t="n">
        <v>0</v>
      </c>
      <c r="J11137" s="0" t="n">
        <v>0.09</v>
      </c>
      <c r="K11137" s="0" t="n">
        <v>73</v>
      </c>
      <c r="L11137" s="0" t="n">
        <v>7.5</v>
      </c>
      <c r="M11137" s="0" t="s">
        <v>103</v>
      </c>
      <c r="N11137" s="0" t="s">
        <v>74</v>
      </c>
      <c r="O11137" s="0" t="s">
        <v>37</v>
      </c>
      <c r="P11137" s="0" t="n">
        <f aca="false">IF(AND(OR(Dashboard!$B$5="All",D11137=Dashboard!$B$5),OR(Dashboard!$D$5="All",N11137=Dashboard!$D$5),OR(AND(C11137&lt;&gt;"",C11137&gt;=Dashboard!$F$5,C11137&lt;=Dashboard!$H$5),AND(C11137="",Dashboard!$F$5&lt;=1980,Dashboard!$H$5&gt;=2016))),1,0)</f>
        <v>1</v>
      </c>
      <c r="Q11137" s="0" t="n">
        <f aca="false">J11137*P11137+ROW()*0.00000001</f>
        <v>0.09011137</v>
      </c>
    </row>
    <row r="11138" customFormat="false" ht="15" hidden="false" customHeight="false" outlineLevel="0" collapsed="false">
      <c r="A11138" s="0" t="s">
        <v>8051</v>
      </c>
      <c r="B11138" s="0" t="s">
        <v>144</v>
      </c>
      <c r="C11138" s="0" t="n">
        <v>2002</v>
      </c>
      <c r="D11138" s="0" t="s">
        <v>71</v>
      </c>
      <c r="E11138" s="0" t="s">
        <v>782</v>
      </c>
      <c r="F11138" s="0" t="n">
        <v>0.04</v>
      </c>
      <c r="G11138" s="0" t="n">
        <v>0.01</v>
      </c>
      <c r="H11138" s="0" t="n">
        <v>0.04</v>
      </c>
      <c r="I11138" s="0" t="n">
        <v>0</v>
      </c>
      <c r="J11138" s="0" t="n">
        <v>0.09</v>
      </c>
      <c r="K11138" s="0" t="n">
        <v>78</v>
      </c>
      <c r="L11138" s="0" t="n">
        <v>8.2</v>
      </c>
      <c r="M11138" s="0" t="s">
        <v>103</v>
      </c>
      <c r="N11138" s="0" t="s">
        <v>66</v>
      </c>
      <c r="O11138" s="0" t="s">
        <v>37</v>
      </c>
      <c r="P11138" s="0" t="n">
        <f aca="false">IF(AND(OR(Dashboard!$B$5="All",D11138=Dashboard!$B$5),OR(Dashboard!$D$5="All",N11138=Dashboard!$D$5),OR(AND(C11138&lt;&gt;"",C11138&gt;=Dashboard!$F$5,C11138&lt;=Dashboard!$H$5),AND(C11138="",Dashboard!$F$5&lt;=1980,Dashboard!$H$5&gt;=2016))),1,0)</f>
        <v>1</v>
      </c>
      <c r="Q11138" s="0" t="n">
        <f aca="false">J11138*P11138+ROW()*0.00000001</f>
        <v>0.09011138</v>
      </c>
    </row>
    <row r="11139" customFormat="false" ht="15" hidden="false" customHeight="false" outlineLevel="0" collapsed="false">
      <c r="A11139" s="0" t="s">
        <v>4229</v>
      </c>
      <c r="B11139" s="0" t="s">
        <v>50</v>
      </c>
      <c r="C11139" s="0" t="n">
        <v>2008</v>
      </c>
      <c r="D11139" s="0" t="s">
        <v>34</v>
      </c>
      <c r="E11139" s="0" t="s">
        <v>142</v>
      </c>
      <c r="F11139" s="0" t="n">
        <v>0.06</v>
      </c>
      <c r="G11139" s="0" t="n">
        <v>0.02</v>
      </c>
      <c r="H11139" s="0" t="n">
        <v>0</v>
      </c>
      <c r="I11139" s="0" t="n">
        <v>0.01</v>
      </c>
      <c r="J11139" s="0" t="n">
        <v>0.09</v>
      </c>
      <c r="K11139" s="0" t="n">
        <v>56</v>
      </c>
      <c r="M11139" s="0" t="s">
        <v>36</v>
      </c>
      <c r="N11139" s="0" t="s">
        <v>35</v>
      </c>
      <c r="O11139" s="0" t="s">
        <v>53</v>
      </c>
      <c r="P11139" s="0" t="n">
        <f aca="false">IF(AND(OR(Dashboard!$B$5="All",D11139=Dashboard!$B$5),OR(Dashboard!$D$5="All",N11139=Dashboard!$D$5),OR(AND(C11139&lt;&gt;"",C11139&gt;=Dashboard!$F$5,C11139&lt;=Dashboard!$H$5),AND(C11139="",Dashboard!$F$5&lt;=1980,Dashboard!$H$5&gt;=2016))),1,0)</f>
        <v>1</v>
      </c>
      <c r="Q11139" s="0" t="n">
        <f aca="false">J11139*P11139+ROW()*0.00000001</f>
        <v>0.09011139</v>
      </c>
    </row>
    <row r="11140" customFormat="false" ht="15" hidden="false" customHeight="false" outlineLevel="0" collapsed="false">
      <c r="A11140" s="0" t="s">
        <v>8052</v>
      </c>
      <c r="B11140" s="0" t="s">
        <v>33</v>
      </c>
      <c r="C11140" s="0" t="n">
        <v>2007</v>
      </c>
      <c r="D11140" s="0" t="s">
        <v>102</v>
      </c>
      <c r="E11140" s="0" t="s">
        <v>3904</v>
      </c>
      <c r="F11140" s="0" t="n">
        <v>0</v>
      </c>
      <c r="G11140" s="0" t="n">
        <v>0</v>
      </c>
      <c r="H11140" s="0" t="n">
        <v>0.09</v>
      </c>
      <c r="I11140" s="0" t="n">
        <v>0</v>
      </c>
      <c r="J11140" s="0" t="n">
        <v>0.09</v>
      </c>
      <c r="N11140" s="0" t="s">
        <v>35</v>
      </c>
      <c r="P11140" s="0" t="n">
        <f aca="false">IF(AND(OR(Dashboard!$B$5="All",D11140=Dashboard!$B$5),OR(Dashboard!$D$5="All",N11140=Dashboard!$D$5),OR(AND(C11140&lt;&gt;"",C11140&gt;=Dashboard!$F$5,C11140&lt;=Dashboard!$H$5),AND(C11140="",Dashboard!$F$5&lt;=1980,Dashboard!$H$5&gt;=2016))),1,0)</f>
        <v>1</v>
      </c>
      <c r="Q11140" s="0" t="n">
        <f aca="false">J11140*P11140+ROW()*0.00000001</f>
        <v>0.0901114</v>
      </c>
    </row>
    <row r="11141" customFormat="false" ht="15" hidden="false" customHeight="false" outlineLevel="0" collapsed="false">
      <c r="A11141" s="0" t="s">
        <v>8053</v>
      </c>
      <c r="B11141" s="0" t="s">
        <v>50</v>
      </c>
      <c r="C11141" s="0" t="n">
        <v>2008</v>
      </c>
      <c r="D11141" s="0" t="s">
        <v>52</v>
      </c>
      <c r="E11141" s="0" t="s">
        <v>6143</v>
      </c>
      <c r="F11141" s="0" t="n">
        <v>0.08</v>
      </c>
      <c r="G11141" s="0" t="n">
        <v>0</v>
      </c>
      <c r="H11141" s="0" t="n">
        <v>0</v>
      </c>
      <c r="I11141" s="0" t="n">
        <v>0.01</v>
      </c>
      <c r="J11141" s="0" t="n">
        <v>0.09</v>
      </c>
      <c r="K11141" s="0" t="n">
        <v>48</v>
      </c>
      <c r="L11141" s="0" t="n">
        <v>5.3</v>
      </c>
      <c r="M11141" s="0" t="s">
        <v>36</v>
      </c>
      <c r="N11141" s="0" t="s">
        <v>35</v>
      </c>
      <c r="O11141" s="0" t="s">
        <v>177</v>
      </c>
      <c r="P11141" s="0" t="n">
        <f aca="false">IF(AND(OR(Dashboard!$B$5="All",D11141=Dashboard!$B$5),OR(Dashboard!$D$5="All",N11141=Dashboard!$D$5),OR(AND(C11141&lt;&gt;"",C11141&gt;=Dashboard!$F$5,C11141&lt;=Dashboard!$H$5),AND(C11141="",Dashboard!$F$5&lt;=1980,Dashboard!$H$5&gt;=2016))),1,0)</f>
        <v>1</v>
      </c>
      <c r="Q11141" s="0" t="n">
        <f aca="false">J11141*P11141+ROW()*0.00000001</f>
        <v>0.09011141</v>
      </c>
    </row>
    <row r="11142" customFormat="false" ht="15" hidden="false" customHeight="false" outlineLevel="0" collapsed="false">
      <c r="A11142" s="0" t="s">
        <v>8054</v>
      </c>
      <c r="B11142" s="0" t="s">
        <v>117</v>
      </c>
      <c r="C11142" s="0" t="n">
        <v>2001</v>
      </c>
      <c r="D11142" s="0" t="s">
        <v>52</v>
      </c>
      <c r="E11142" s="0" t="s">
        <v>91</v>
      </c>
      <c r="F11142" s="0" t="n">
        <v>0.05</v>
      </c>
      <c r="G11142" s="0" t="n">
        <v>0.03</v>
      </c>
      <c r="H11142" s="0" t="n">
        <v>0</v>
      </c>
      <c r="I11142" s="0" t="n">
        <v>0.01</v>
      </c>
      <c r="J11142" s="0" t="n">
        <v>0.09</v>
      </c>
      <c r="K11142" s="0" t="n">
        <v>63</v>
      </c>
      <c r="L11142" s="0" t="n">
        <v>7.2</v>
      </c>
      <c r="M11142" s="0" t="s">
        <v>36</v>
      </c>
      <c r="N11142" s="0" t="s">
        <v>74</v>
      </c>
      <c r="O11142" s="0" t="s">
        <v>67</v>
      </c>
      <c r="P11142" s="0" t="n">
        <f aca="false">IF(AND(OR(Dashboard!$B$5="All",D11142=Dashboard!$B$5),OR(Dashboard!$D$5="All",N11142=Dashboard!$D$5),OR(AND(C11142&lt;&gt;"",C11142&gt;=Dashboard!$F$5,C11142&lt;=Dashboard!$H$5),AND(C11142="",Dashboard!$F$5&lt;=1980,Dashboard!$H$5&gt;=2016))),1,0)</f>
        <v>1</v>
      </c>
      <c r="Q11142" s="0" t="n">
        <f aca="false">J11142*P11142+ROW()*0.00000001</f>
        <v>0.09011142</v>
      </c>
    </row>
    <row r="11143" customFormat="false" ht="15" hidden="false" customHeight="false" outlineLevel="0" collapsed="false">
      <c r="A11143" s="0" t="s">
        <v>8055</v>
      </c>
      <c r="B11143" s="0" t="s">
        <v>33</v>
      </c>
      <c r="C11143" s="0" t="n">
        <v>2011</v>
      </c>
      <c r="D11143" s="0" t="s">
        <v>52</v>
      </c>
      <c r="E11143" s="0" t="s">
        <v>481</v>
      </c>
      <c r="F11143" s="0" t="n">
        <v>0.08</v>
      </c>
      <c r="G11143" s="0" t="n">
        <v>0</v>
      </c>
      <c r="H11143" s="0" t="n">
        <v>0</v>
      </c>
      <c r="I11143" s="0" t="n">
        <v>0.01</v>
      </c>
      <c r="J11143" s="0" t="n">
        <v>0.09</v>
      </c>
      <c r="M11143" s="0" t="s">
        <v>125</v>
      </c>
      <c r="N11143" s="0" t="s">
        <v>35</v>
      </c>
      <c r="P11143" s="0" t="n">
        <f aca="false">IF(AND(OR(Dashboard!$B$5="All",D11143=Dashboard!$B$5),OR(Dashboard!$D$5="All",N11143=Dashboard!$D$5),OR(AND(C11143&lt;&gt;"",C11143&gt;=Dashboard!$F$5,C11143&lt;=Dashboard!$H$5),AND(C11143="",Dashboard!$F$5&lt;=1980,Dashboard!$H$5&gt;=2016))),1,0)</f>
        <v>1</v>
      </c>
      <c r="Q11143" s="0" t="n">
        <f aca="false">J11143*P11143+ROW()*0.00000001</f>
        <v>0.09011143</v>
      </c>
    </row>
    <row r="11144" customFormat="false" ht="15" hidden="false" customHeight="false" outlineLevel="0" collapsed="false">
      <c r="A11144" s="0" t="s">
        <v>8056</v>
      </c>
      <c r="B11144" s="0" t="s">
        <v>78</v>
      </c>
      <c r="C11144" s="0" t="n">
        <v>1993</v>
      </c>
      <c r="D11144" s="0" t="s">
        <v>56</v>
      </c>
      <c r="E11144" s="0" t="s">
        <v>220</v>
      </c>
      <c r="F11144" s="0" t="n">
        <v>0</v>
      </c>
      <c r="G11144" s="0" t="n">
        <v>0</v>
      </c>
      <c r="H11144" s="0" t="n">
        <v>0.09</v>
      </c>
      <c r="I11144" s="0" t="n">
        <v>0</v>
      </c>
      <c r="J11144" s="0" t="n">
        <v>0.09</v>
      </c>
      <c r="N11144" s="0" t="s">
        <v>35</v>
      </c>
      <c r="P11144" s="0" t="n">
        <f aca="false">IF(AND(OR(Dashboard!$B$5="All",D11144=Dashboard!$B$5),OR(Dashboard!$D$5="All",N11144=Dashboard!$D$5),OR(AND(C11144&lt;&gt;"",C11144&gt;=Dashboard!$F$5,C11144&lt;=Dashboard!$H$5),AND(C11144="",Dashboard!$F$5&lt;=1980,Dashboard!$H$5&gt;=2016))),1,0)</f>
        <v>1</v>
      </c>
      <c r="Q11144" s="0" t="n">
        <f aca="false">J11144*P11144+ROW()*0.00000001</f>
        <v>0.09011144</v>
      </c>
    </row>
    <row r="11145" customFormat="false" ht="15" hidden="false" customHeight="false" outlineLevel="0" collapsed="false">
      <c r="A11145" s="0" t="s">
        <v>8057</v>
      </c>
      <c r="B11145" s="0" t="s">
        <v>164</v>
      </c>
      <c r="C11145" s="0" t="n">
        <v>2006</v>
      </c>
      <c r="D11145" s="0" t="s">
        <v>71</v>
      </c>
      <c r="E11145" s="0" t="s">
        <v>211</v>
      </c>
      <c r="F11145" s="0" t="n">
        <v>0.08</v>
      </c>
      <c r="G11145" s="0" t="n">
        <v>0</v>
      </c>
      <c r="H11145" s="0" t="n">
        <v>0</v>
      </c>
      <c r="I11145" s="0" t="n">
        <v>0.01</v>
      </c>
      <c r="J11145" s="0" t="n">
        <v>0.09</v>
      </c>
      <c r="K11145" s="0" t="n">
        <v>63</v>
      </c>
      <c r="L11145" s="0" t="n">
        <v>6.3</v>
      </c>
      <c r="M11145" s="0" t="s">
        <v>103</v>
      </c>
      <c r="N11145" s="0" t="s">
        <v>74</v>
      </c>
      <c r="O11145" s="0" t="s">
        <v>67</v>
      </c>
      <c r="P11145" s="0" t="n">
        <f aca="false">IF(AND(OR(Dashboard!$B$5="All",D11145=Dashboard!$B$5),OR(Dashboard!$D$5="All",N11145=Dashboard!$D$5),OR(AND(C11145&lt;&gt;"",C11145&gt;=Dashboard!$F$5,C11145&lt;=Dashboard!$H$5),AND(C11145="",Dashboard!$F$5&lt;=1980,Dashboard!$H$5&gt;=2016))),1,0)</f>
        <v>1</v>
      </c>
      <c r="Q11145" s="0" t="n">
        <f aca="false">J11145*P11145+ROW()*0.00000001</f>
        <v>0.09011145</v>
      </c>
    </row>
    <row r="11146" customFormat="false" ht="15" hidden="false" customHeight="false" outlineLevel="0" collapsed="false">
      <c r="A11146" s="0" t="s">
        <v>3500</v>
      </c>
      <c r="B11146" s="0" t="s">
        <v>152</v>
      </c>
      <c r="C11146" s="0" t="n">
        <v>2015</v>
      </c>
      <c r="D11146" s="0" t="s">
        <v>71</v>
      </c>
      <c r="E11146" s="0" t="s">
        <v>139</v>
      </c>
      <c r="F11146" s="0" t="n">
        <v>0</v>
      </c>
      <c r="G11146" s="0" t="n">
        <v>0.08</v>
      </c>
      <c r="H11146" s="0" t="n">
        <v>0</v>
      </c>
      <c r="I11146" s="0" t="n">
        <v>0</v>
      </c>
      <c r="J11146" s="0" t="n">
        <v>0.09</v>
      </c>
      <c r="K11146" s="0" t="n">
        <v>76</v>
      </c>
      <c r="L11146" s="0" t="n">
        <v>7.6</v>
      </c>
      <c r="M11146" s="0" t="s">
        <v>73</v>
      </c>
      <c r="N11146" s="0" t="s">
        <v>152</v>
      </c>
      <c r="O11146" s="0" t="s">
        <v>37</v>
      </c>
      <c r="P11146" s="0" t="n">
        <f aca="false">IF(AND(OR(Dashboard!$B$5="All",D11146=Dashboard!$B$5),OR(Dashboard!$D$5="All",N11146=Dashboard!$D$5),OR(AND(C11146&lt;&gt;"",C11146&gt;=Dashboard!$F$5,C11146&lt;=Dashboard!$H$5),AND(C11146="",Dashboard!$F$5&lt;=1980,Dashboard!$H$5&gt;=2016))),1,0)</f>
        <v>1</v>
      </c>
      <c r="Q11146" s="0" t="n">
        <f aca="false">J11146*P11146+ROW()*0.00000001</f>
        <v>0.09011146</v>
      </c>
    </row>
    <row r="11147" customFormat="false" ht="15" hidden="false" customHeight="false" outlineLevel="0" collapsed="false">
      <c r="A11147" s="0" t="s">
        <v>5963</v>
      </c>
      <c r="B11147" s="0" t="s">
        <v>64</v>
      </c>
      <c r="C11147" s="0" t="n">
        <v>2014</v>
      </c>
      <c r="D11147" s="0" t="s">
        <v>41</v>
      </c>
      <c r="E11147" s="0" t="s">
        <v>547</v>
      </c>
      <c r="F11147" s="0" t="n">
        <v>0.03</v>
      </c>
      <c r="G11147" s="0" t="n">
        <v>0.05</v>
      </c>
      <c r="H11147" s="0" t="n">
        <v>0</v>
      </c>
      <c r="I11147" s="0" t="n">
        <v>0.01</v>
      </c>
      <c r="J11147" s="0" t="n">
        <v>0.09</v>
      </c>
      <c r="K11147" s="0" t="n">
        <v>75</v>
      </c>
      <c r="L11147" s="0" t="n">
        <v>6</v>
      </c>
      <c r="M11147" s="0" t="s">
        <v>36</v>
      </c>
      <c r="N11147" s="0" t="s">
        <v>66</v>
      </c>
      <c r="O11147" s="0" t="s">
        <v>37</v>
      </c>
      <c r="P11147" s="0" t="n">
        <f aca="false">IF(AND(OR(Dashboard!$B$5="All",D11147=Dashboard!$B$5),OR(Dashboard!$D$5="All",N11147=Dashboard!$D$5),OR(AND(C11147&lt;&gt;"",C11147&gt;=Dashboard!$F$5,C11147&lt;=Dashboard!$H$5),AND(C11147="",Dashboard!$F$5&lt;=1980,Dashboard!$H$5&gt;=2016))),1,0)</f>
        <v>1</v>
      </c>
      <c r="Q11147" s="0" t="n">
        <f aca="false">J11147*P11147+ROW()*0.00000001</f>
        <v>0.09011147</v>
      </c>
    </row>
    <row r="11148" customFormat="false" ht="15" hidden="false" customHeight="false" outlineLevel="0" collapsed="false">
      <c r="A11148" s="0" t="s">
        <v>8058</v>
      </c>
      <c r="B11148" s="0" t="s">
        <v>70</v>
      </c>
      <c r="C11148" s="0" t="n">
        <v>2012</v>
      </c>
      <c r="D11148" s="0" t="s">
        <v>246</v>
      </c>
      <c r="E11148" s="0" t="s">
        <v>782</v>
      </c>
      <c r="F11148" s="0" t="n">
        <v>0</v>
      </c>
      <c r="G11148" s="0" t="n">
        <v>0</v>
      </c>
      <c r="H11148" s="0" t="n">
        <v>0.09</v>
      </c>
      <c r="I11148" s="0" t="n">
        <v>0</v>
      </c>
      <c r="J11148" s="0" t="n">
        <v>0.09</v>
      </c>
      <c r="N11148" s="0" t="s">
        <v>74</v>
      </c>
      <c r="P11148" s="0" t="n">
        <f aca="false">IF(AND(OR(Dashboard!$B$5="All",D11148=Dashboard!$B$5),OR(Dashboard!$D$5="All",N11148=Dashboard!$D$5),OR(AND(C11148&lt;&gt;"",C11148&gt;=Dashboard!$F$5,C11148&lt;=Dashboard!$H$5),AND(C11148="",Dashboard!$F$5&lt;=1980,Dashboard!$H$5&gt;=2016))),1,0)</f>
        <v>1</v>
      </c>
      <c r="Q11148" s="0" t="n">
        <f aca="false">J11148*P11148+ROW()*0.00000001</f>
        <v>0.09011148</v>
      </c>
    </row>
    <row r="11149" customFormat="false" ht="15" hidden="false" customHeight="false" outlineLevel="0" collapsed="false">
      <c r="A11149" s="0" t="s">
        <v>4999</v>
      </c>
      <c r="B11149" s="0" t="s">
        <v>50</v>
      </c>
      <c r="C11149" s="0" t="n">
        <v>2008</v>
      </c>
      <c r="D11149" s="0" t="s">
        <v>71</v>
      </c>
      <c r="E11149" s="0" t="s">
        <v>293</v>
      </c>
      <c r="F11149" s="0" t="n">
        <v>0.08</v>
      </c>
      <c r="G11149" s="0" t="n">
        <v>0</v>
      </c>
      <c r="H11149" s="0" t="n">
        <v>0</v>
      </c>
      <c r="I11149" s="0" t="n">
        <v>0.01</v>
      </c>
      <c r="J11149" s="0" t="n">
        <v>0.09</v>
      </c>
      <c r="K11149" s="0" t="n">
        <v>43</v>
      </c>
      <c r="M11149" s="0" t="s">
        <v>103</v>
      </c>
      <c r="N11149" s="0" t="s">
        <v>35</v>
      </c>
      <c r="O11149" s="0" t="s">
        <v>177</v>
      </c>
      <c r="P11149" s="0" t="n">
        <f aca="false">IF(AND(OR(Dashboard!$B$5="All",D11149=Dashboard!$B$5),OR(Dashboard!$D$5="All",N11149=Dashboard!$D$5),OR(AND(C11149&lt;&gt;"",C11149&gt;=Dashboard!$F$5,C11149&lt;=Dashboard!$H$5),AND(C11149="",Dashboard!$F$5&lt;=1980,Dashboard!$H$5&gt;=2016))),1,0)</f>
        <v>1</v>
      </c>
      <c r="Q11149" s="0" t="n">
        <f aca="false">J11149*P11149+ROW()*0.00000001</f>
        <v>0.09011149</v>
      </c>
    </row>
    <row r="11150" customFormat="false" ht="15" hidden="false" customHeight="false" outlineLevel="0" collapsed="false">
      <c r="A11150" s="0" t="s">
        <v>8059</v>
      </c>
      <c r="B11150" s="0" t="s">
        <v>186</v>
      </c>
      <c r="C11150" s="0" t="n">
        <v>2003</v>
      </c>
      <c r="D11150" s="0" t="s">
        <v>56</v>
      </c>
      <c r="E11150" s="0" t="s">
        <v>160</v>
      </c>
      <c r="F11150" s="0" t="n">
        <v>0.07</v>
      </c>
      <c r="G11150" s="0" t="n">
        <v>0.02</v>
      </c>
      <c r="H11150" s="0" t="n">
        <v>0</v>
      </c>
      <c r="I11150" s="0" t="n">
        <v>0</v>
      </c>
      <c r="J11150" s="0" t="n">
        <v>0.09</v>
      </c>
      <c r="K11150" s="0" t="n">
        <v>85</v>
      </c>
      <c r="L11150" s="0" t="n">
        <v>8.5</v>
      </c>
      <c r="M11150" s="0" t="s">
        <v>36</v>
      </c>
      <c r="N11150" s="0" t="s">
        <v>35</v>
      </c>
      <c r="O11150" s="0" t="s">
        <v>42</v>
      </c>
      <c r="P11150" s="0" t="n">
        <f aca="false">IF(AND(OR(Dashboard!$B$5="All",D11150=Dashboard!$B$5),OR(Dashboard!$D$5="All",N11150=Dashboard!$D$5),OR(AND(C11150&lt;&gt;"",C11150&gt;=Dashboard!$F$5,C11150&lt;=Dashboard!$H$5),AND(C11150="",Dashboard!$F$5&lt;=1980,Dashboard!$H$5&gt;=2016))),1,0)</f>
        <v>1</v>
      </c>
      <c r="Q11150" s="0" t="n">
        <f aca="false">J11150*P11150+ROW()*0.00000001</f>
        <v>0.0901115</v>
      </c>
    </row>
    <row r="11151" customFormat="false" ht="15" hidden="false" customHeight="false" outlineLevel="0" collapsed="false">
      <c r="A11151" s="0" t="s">
        <v>6026</v>
      </c>
      <c r="B11151" s="0" t="s">
        <v>144</v>
      </c>
      <c r="C11151" s="0" t="n">
        <v>2005</v>
      </c>
      <c r="D11151" s="0" t="s">
        <v>71</v>
      </c>
      <c r="E11151" s="0" t="s">
        <v>649</v>
      </c>
      <c r="F11151" s="0" t="n">
        <v>0.07</v>
      </c>
      <c r="G11151" s="0" t="n">
        <v>0.02</v>
      </c>
      <c r="H11151" s="0" t="n">
        <v>0</v>
      </c>
      <c r="I11151" s="0" t="n">
        <v>0</v>
      </c>
      <c r="J11151" s="0" t="n">
        <v>0.09</v>
      </c>
      <c r="K11151" s="0" t="n">
        <v>76</v>
      </c>
      <c r="L11151" s="0" t="n">
        <v>9.1</v>
      </c>
      <c r="M11151" s="0" t="s">
        <v>73</v>
      </c>
      <c r="N11151" s="0" t="s">
        <v>66</v>
      </c>
      <c r="O11151" s="0" t="s">
        <v>37</v>
      </c>
      <c r="P11151" s="0" t="n">
        <f aca="false">IF(AND(OR(Dashboard!$B$5="All",D11151=Dashboard!$B$5),OR(Dashboard!$D$5="All",N11151=Dashboard!$D$5),OR(AND(C11151&lt;&gt;"",C11151&gt;=Dashboard!$F$5,C11151&lt;=Dashboard!$H$5),AND(C11151="",Dashboard!$F$5&lt;=1980,Dashboard!$H$5&gt;=2016))),1,0)</f>
        <v>1</v>
      </c>
      <c r="Q11151" s="0" t="n">
        <f aca="false">J11151*P11151+ROW()*0.00000001</f>
        <v>0.09011151</v>
      </c>
    </row>
    <row r="11152" customFormat="false" ht="15" hidden="false" customHeight="false" outlineLevel="0" collapsed="false">
      <c r="A11152" s="0" t="s">
        <v>5000</v>
      </c>
      <c r="B11152" s="0" t="s">
        <v>50</v>
      </c>
      <c r="C11152" s="0" t="n">
        <v>2005</v>
      </c>
      <c r="D11152" s="0" t="s">
        <v>16</v>
      </c>
      <c r="E11152" s="0" t="s">
        <v>418</v>
      </c>
      <c r="F11152" s="0" t="n">
        <v>0.07</v>
      </c>
      <c r="G11152" s="0" t="n">
        <v>0.01</v>
      </c>
      <c r="H11152" s="0" t="n">
        <v>0</v>
      </c>
      <c r="I11152" s="0" t="n">
        <v>0.01</v>
      </c>
      <c r="J11152" s="0" t="n">
        <v>0.09</v>
      </c>
      <c r="N11152" s="0" t="s">
        <v>35</v>
      </c>
      <c r="P11152" s="0" t="n">
        <f aca="false">IF(AND(OR(Dashboard!$B$5="All",D11152=Dashboard!$B$5),OR(Dashboard!$D$5="All",N11152=Dashboard!$D$5),OR(AND(C11152&lt;&gt;"",C11152&gt;=Dashboard!$F$5,C11152&lt;=Dashboard!$H$5),AND(C11152="",Dashboard!$F$5&lt;=1980,Dashboard!$H$5&gt;=2016))),1,0)</f>
        <v>1</v>
      </c>
      <c r="Q11152" s="0" t="n">
        <f aca="false">J11152*P11152+ROW()*0.00000001</f>
        <v>0.09011152</v>
      </c>
    </row>
    <row r="11153" customFormat="false" ht="15" hidden="false" customHeight="false" outlineLevel="0" collapsed="false">
      <c r="A11153" s="0" t="s">
        <v>8060</v>
      </c>
      <c r="B11153" s="0" t="s">
        <v>33</v>
      </c>
      <c r="C11153" s="0" t="n">
        <v>2008</v>
      </c>
      <c r="D11153" s="0" t="s">
        <v>34</v>
      </c>
      <c r="E11153" s="0" t="s">
        <v>72</v>
      </c>
      <c r="F11153" s="0" t="n">
        <v>0.08</v>
      </c>
      <c r="G11153" s="0" t="n">
        <v>0</v>
      </c>
      <c r="H11153" s="0" t="n">
        <v>0</v>
      </c>
      <c r="I11153" s="0" t="n">
        <v>0.01</v>
      </c>
      <c r="J11153" s="0" t="n">
        <v>0.09</v>
      </c>
      <c r="M11153" s="0" t="s">
        <v>36</v>
      </c>
      <c r="N11153" s="0" t="s">
        <v>35</v>
      </c>
      <c r="P11153" s="0" t="n">
        <f aca="false">IF(AND(OR(Dashboard!$B$5="All",D11153=Dashboard!$B$5),OR(Dashboard!$D$5="All",N11153=Dashboard!$D$5),OR(AND(C11153&lt;&gt;"",C11153&gt;=Dashboard!$F$5,C11153&lt;=Dashboard!$H$5),AND(C11153="",Dashboard!$F$5&lt;=1980,Dashboard!$H$5&gt;=2016))),1,0)</f>
        <v>1</v>
      </c>
      <c r="Q11153" s="0" t="n">
        <f aca="false">J11153*P11153+ROW()*0.00000001</f>
        <v>0.09011153</v>
      </c>
    </row>
    <row r="11154" customFormat="false" ht="15" hidden="false" customHeight="false" outlineLevel="0" collapsed="false">
      <c r="A11154" s="0" t="s">
        <v>7880</v>
      </c>
      <c r="B11154" s="0" t="s">
        <v>70</v>
      </c>
      <c r="C11154" s="0" t="n">
        <v>2015</v>
      </c>
      <c r="D11154" s="0" t="s">
        <v>71</v>
      </c>
      <c r="E11154" s="0" t="s">
        <v>4960</v>
      </c>
      <c r="F11154" s="0" t="n">
        <v>0.02</v>
      </c>
      <c r="G11154" s="0" t="n">
        <v>0.05</v>
      </c>
      <c r="H11154" s="0" t="n">
        <v>0</v>
      </c>
      <c r="I11154" s="0" t="n">
        <v>0.01</v>
      </c>
      <c r="J11154" s="0" t="n">
        <v>0.09</v>
      </c>
      <c r="N11154" s="0" t="s">
        <v>74</v>
      </c>
      <c r="P11154" s="0" t="n">
        <f aca="false">IF(AND(OR(Dashboard!$B$5="All",D11154=Dashboard!$B$5),OR(Dashboard!$D$5="All",N11154=Dashboard!$D$5),OR(AND(C11154&lt;&gt;"",C11154&gt;=Dashboard!$F$5,C11154&lt;=Dashboard!$H$5),AND(C11154="",Dashboard!$F$5&lt;=1980,Dashboard!$H$5&gt;=2016))),1,0)</f>
        <v>1</v>
      </c>
      <c r="Q11154" s="0" t="n">
        <f aca="false">J11154*P11154+ROW()*0.00000001</f>
        <v>0.09011154</v>
      </c>
    </row>
    <row r="11155" customFormat="false" ht="15" hidden="false" customHeight="false" outlineLevel="0" collapsed="false">
      <c r="A11155" s="0" t="s">
        <v>8061</v>
      </c>
      <c r="B11155" s="0" t="s">
        <v>50</v>
      </c>
      <c r="C11155" s="0" t="n">
        <v>2010</v>
      </c>
      <c r="D11155" s="0" t="s">
        <v>48</v>
      </c>
      <c r="E11155" s="0" t="s">
        <v>7373</v>
      </c>
      <c r="F11155" s="0" t="n">
        <v>0.05</v>
      </c>
      <c r="G11155" s="0" t="n">
        <v>0.04</v>
      </c>
      <c r="H11155" s="0" t="n">
        <v>0</v>
      </c>
      <c r="I11155" s="0" t="n">
        <v>0.01</v>
      </c>
      <c r="J11155" s="0" t="n">
        <v>0.09</v>
      </c>
      <c r="M11155" s="0" t="s">
        <v>36</v>
      </c>
      <c r="N11155" s="0" t="s">
        <v>35</v>
      </c>
      <c r="P11155" s="0" t="n">
        <f aca="false">IF(AND(OR(Dashboard!$B$5="All",D11155=Dashboard!$B$5),OR(Dashboard!$D$5="All",N11155=Dashboard!$D$5),OR(AND(C11155&lt;&gt;"",C11155&gt;=Dashboard!$F$5,C11155&lt;=Dashboard!$H$5),AND(C11155="",Dashboard!$F$5&lt;=1980,Dashboard!$H$5&gt;=2016))),1,0)</f>
        <v>1</v>
      </c>
      <c r="Q11155" s="0" t="n">
        <f aca="false">J11155*P11155+ROW()*0.00000001</f>
        <v>0.09011155</v>
      </c>
    </row>
    <row r="11156" customFormat="false" ht="15" hidden="false" customHeight="false" outlineLevel="0" collapsed="false">
      <c r="A11156" s="0" t="s">
        <v>8062</v>
      </c>
      <c r="B11156" s="0" t="s">
        <v>33</v>
      </c>
      <c r="C11156" s="0" t="n">
        <v>2011</v>
      </c>
      <c r="D11156" s="0" t="s">
        <v>34</v>
      </c>
      <c r="E11156" s="0" t="s">
        <v>3501</v>
      </c>
      <c r="F11156" s="0" t="n">
        <v>0.08</v>
      </c>
      <c r="G11156" s="0" t="n">
        <v>0</v>
      </c>
      <c r="H11156" s="0" t="n">
        <v>0</v>
      </c>
      <c r="I11156" s="0" t="n">
        <v>0.01</v>
      </c>
      <c r="J11156" s="0" t="n">
        <v>0.09</v>
      </c>
      <c r="M11156" s="0" t="s">
        <v>103</v>
      </c>
      <c r="N11156" s="0" t="s">
        <v>35</v>
      </c>
      <c r="P11156" s="0" t="n">
        <f aca="false">IF(AND(OR(Dashboard!$B$5="All",D11156=Dashboard!$B$5),OR(Dashboard!$D$5="All",N11156=Dashboard!$D$5),OR(AND(C11156&lt;&gt;"",C11156&gt;=Dashboard!$F$5,C11156&lt;=Dashboard!$H$5),AND(C11156="",Dashboard!$F$5&lt;=1980,Dashboard!$H$5&gt;=2016))),1,0)</f>
        <v>1</v>
      </c>
      <c r="Q11156" s="0" t="n">
        <f aca="false">J11156*P11156+ROW()*0.00000001</f>
        <v>0.09011156</v>
      </c>
    </row>
    <row r="11157" customFormat="false" ht="15" hidden="false" customHeight="false" outlineLevel="0" collapsed="false">
      <c r="A11157" s="0" t="s">
        <v>8063</v>
      </c>
      <c r="B11157" s="0" t="s">
        <v>50</v>
      </c>
      <c r="C11157" s="0" t="n">
        <v>2007</v>
      </c>
      <c r="D11157" s="0" t="s">
        <v>52</v>
      </c>
      <c r="E11157" s="0" t="s">
        <v>7729</v>
      </c>
      <c r="F11157" s="0" t="n">
        <v>0</v>
      </c>
      <c r="G11157" s="0" t="n">
        <v>0</v>
      </c>
      <c r="H11157" s="0" t="n">
        <v>0.08</v>
      </c>
      <c r="I11157" s="0" t="n">
        <v>0</v>
      </c>
      <c r="J11157" s="0" t="n">
        <v>0.09</v>
      </c>
      <c r="N11157" s="0" t="s">
        <v>35</v>
      </c>
      <c r="P11157" s="0" t="n">
        <f aca="false">IF(AND(OR(Dashboard!$B$5="All",D11157=Dashboard!$B$5),OR(Dashboard!$D$5="All",N11157=Dashboard!$D$5),OR(AND(C11157&lt;&gt;"",C11157&gt;=Dashboard!$F$5,C11157&lt;=Dashboard!$H$5),AND(C11157="",Dashboard!$F$5&lt;=1980,Dashboard!$H$5&gt;=2016))),1,0)</f>
        <v>1</v>
      </c>
      <c r="Q11157" s="0" t="n">
        <f aca="false">J11157*P11157+ROW()*0.00000001</f>
        <v>0.09011157</v>
      </c>
    </row>
    <row r="11158" customFormat="false" ht="15" hidden="false" customHeight="false" outlineLevel="0" collapsed="false">
      <c r="A11158" s="0" t="s">
        <v>8064</v>
      </c>
      <c r="B11158" s="0" t="s">
        <v>76</v>
      </c>
      <c r="C11158" s="0" t="n">
        <v>2006</v>
      </c>
      <c r="D11158" s="0" t="s">
        <v>246</v>
      </c>
      <c r="E11158" s="0" t="s">
        <v>782</v>
      </c>
      <c r="F11158" s="0" t="n">
        <v>0.04</v>
      </c>
      <c r="G11158" s="0" t="n">
        <v>0.03</v>
      </c>
      <c r="H11158" s="0" t="n">
        <v>0</v>
      </c>
      <c r="I11158" s="0" t="n">
        <v>0.01</v>
      </c>
      <c r="J11158" s="0" t="n">
        <v>0.09</v>
      </c>
      <c r="K11158" s="0" t="n">
        <v>76</v>
      </c>
      <c r="L11158" s="0" t="n">
        <v>8</v>
      </c>
      <c r="M11158" s="0" t="s">
        <v>125</v>
      </c>
      <c r="N11158" s="0" t="s">
        <v>74</v>
      </c>
      <c r="O11158" s="0" t="s">
        <v>37</v>
      </c>
      <c r="P11158" s="0" t="n">
        <f aca="false">IF(AND(OR(Dashboard!$B$5="All",D11158=Dashboard!$B$5),OR(Dashboard!$D$5="All",N11158=Dashboard!$D$5),OR(AND(C11158&lt;&gt;"",C11158&gt;=Dashboard!$F$5,C11158&lt;=Dashboard!$H$5),AND(C11158="",Dashboard!$F$5&lt;=1980,Dashboard!$H$5&gt;=2016))),1,0)</f>
        <v>1</v>
      </c>
      <c r="Q11158" s="0" t="n">
        <f aca="false">J11158*P11158+ROW()*0.00000001</f>
        <v>0.09011158</v>
      </c>
    </row>
    <row r="11159" customFormat="false" ht="15" hidden="false" customHeight="false" outlineLevel="0" collapsed="false">
      <c r="A11159" s="0" t="s">
        <v>8065</v>
      </c>
      <c r="B11159" s="0" t="s">
        <v>152</v>
      </c>
      <c r="C11159" s="0" t="n">
        <v>2009</v>
      </c>
      <c r="D11159" s="0" t="s">
        <v>56</v>
      </c>
      <c r="E11159" s="0" t="s">
        <v>142</v>
      </c>
      <c r="F11159" s="0" t="n">
        <v>0</v>
      </c>
      <c r="G11159" s="0" t="n">
        <v>0.07</v>
      </c>
      <c r="H11159" s="0" t="n">
        <v>0</v>
      </c>
      <c r="I11159" s="0" t="n">
        <v>0.02</v>
      </c>
      <c r="J11159" s="0" t="n">
        <v>0.09</v>
      </c>
      <c r="L11159" s="0" t="n">
        <v>8.2</v>
      </c>
      <c r="M11159" s="0" t="s">
        <v>73</v>
      </c>
      <c r="N11159" s="0" t="s">
        <v>152</v>
      </c>
      <c r="P11159" s="0" t="n">
        <f aca="false">IF(AND(OR(Dashboard!$B$5="All",D11159=Dashboard!$B$5),OR(Dashboard!$D$5="All",N11159=Dashboard!$D$5),OR(AND(C11159&lt;&gt;"",C11159&gt;=Dashboard!$F$5,C11159&lt;=Dashboard!$H$5),AND(C11159="",Dashboard!$F$5&lt;=1980,Dashboard!$H$5&gt;=2016))),1,0)</f>
        <v>1</v>
      </c>
      <c r="Q11159" s="0" t="n">
        <f aca="false">J11159*P11159+ROW()*0.00000001</f>
        <v>0.09011159</v>
      </c>
    </row>
    <row r="11160" customFormat="false" ht="15" hidden="false" customHeight="false" outlineLevel="0" collapsed="false">
      <c r="A11160" s="0" t="s">
        <v>8066</v>
      </c>
      <c r="B11160" s="0" t="s">
        <v>50</v>
      </c>
      <c r="C11160" s="0" t="n">
        <v>2011</v>
      </c>
      <c r="D11160" s="0" t="s">
        <v>58</v>
      </c>
      <c r="E11160" s="0" t="s">
        <v>560</v>
      </c>
      <c r="F11160" s="0" t="n">
        <v>0.08</v>
      </c>
      <c r="G11160" s="0" t="n">
        <v>0</v>
      </c>
      <c r="H11160" s="0" t="n">
        <v>0</v>
      </c>
      <c r="I11160" s="0" t="n">
        <v>0.01</v>
      </c>
      <c r="J11160" s="0" t="n">
        <v>0.09</v>
      </c>
      <c r="M11160" s="0" t="s">
        <v>125</v>
      </c>
      <c r="N11160" s="0" t="s">
        <v>35</v>
      </c>
      <c r="P11160" s="0" t="n">
        <f aca="false">IF(AND(OR(Dashboard!$B$5="All",D11160=Dashboard!$B$5),OR(Dashboard!$D$5="All",N11160=Dashboard!$D$5),OR(AND(C11160&lt;&gt;"",C11160&gt;=Dashboard!$F$5,C11160&lt;=Dashboard!$H$5),AND(C11160="",Dashboard!$F$5&lt;=1980,Dashboard!$H$5&gt;=2016))),1,0)</f>
        <v>1</v>
      </c>
      <c r="Q11160" s="0" t="n">
        <f aca="false">J11160*P11160+ROW()*0.00000001</f>
        <v>0.0901116</v>
      </c>
    </row>
    <row r="11161" customFormat="false" ht="15" hidden="false" customHeight="false" outlineLevel="0" collapsed="false">
      <c r="A11161" s="0" t="s">
        <v>5546</v>
      </c>
      <c r="B11161" s="0" t="s">
        <v>851</v>
      </c>
      <c r="C11161" s="0" t="n">
        <v>2012</v>
      </c>
      <c r="D11161" s="0" t="s">
        <v>71</v>
      </c>
      <c r="E11161" s="0" t="s">
        <v>220</v>
      </c>
      <c r="F11161" s="0" t="n">
        <v>0</v>
      </c>
      <c r="G11161" s="0" t="n">
        <v>0</v>
      </c>
      <c r="H11161" s="0" t="n">
        <v>0.09</v>
      </c>
      <c r="I11161" s="0" t="n">
        <v>0</v>
      </c>
      <c r="J11161" s="0" t="n">
        <v>0.09</v>
      </c>
      <c r="N11161" s="0" t="s">
        <v>74</v>
      </c>
      <c r="P11161" s="0" t="n">
        <f aca="false">IF(AND(OR(Dashboard!$B$5="All",D11161=Dashboard!$B$5),OR(Dashboard!$D$5="All",N11161=Dashboard!$D$5),OR(AND(C11161&lt;&gt;"",C11161&gt;=Dashboard!$F$5,C11161&lt;=Dashboard!$H$5),AND(C11161="",Dashboard!$F$5&lt;=1980,Dashboard!$H$5&gt;=2016))),1,0)</f>
        <v>1</v>
      </c>
      <c r="Q11161" s="0" t="n">
        <f aca="false">J11161*P11161+ROW()*0.00000001</f>
        <v>0.09011161</v>
      </c>
    </row>
    <row r="11162" customFormat="false" ht="15" hidden="false" customHeight="false" outlineLevel="0" collapsed="false">
      <c r="A11162" s="0" t="s">
        <v>8067</v>
      </c>
      <c r="B11162" s="0" t="s">
        <v>50</v>
      </c>
      <c r="C11162" s="0" t="n">
        <v>2009</v>
      </c>
      <c r="D11162" s="0" t="s">
        <v>52</v>
      </c>
      <c r="E11162" s="0" t="s">
        <v>3802</v>
      </c>
      <c r="F11162" s="0" t="n">
        <v>0</v>
      </c>
      <c r="G11162" s="0" t="n">
        <v>0.08</v>
      </c>
      <c r="H11162" s="0" t="n">
        <v>0</v>
      </c>
      <c r="I11162" s="0" t="n">
        <v>0.01</v>
      </c>
      <c r="J11162" s="0" t="n">
        <v>0.09</v>
      </c>
      <c r="N11162" s="0" t="s">
        <v>35</v>
      </c>
      <c r="P11162" s="0" t="n">
        <f aca="false">IF(AND(OR(Dashboard!$B$5="All",D11162=Dashboard!$B$5),OR(Dashboard!$D$5="All",N11162=Dashboard!$D$5),OR(AND(C11162&lt;&gt;"",C11162&gt;=Dashboard!$F$5,C11162&lt;=Dashboard!$H$5),AND(C11162="",Dashboard!$F$5&lt;=1980,Dashboard!$H$5&gt;=2016))),1,0)</f>
        <v>1</v>
      </c>
      <c r="Q11162" s="0" t="n">
        <f aca="false">J11162*P11162+ROW()*0.00000001</f>
        <v>0.09011162</v>
      </c>
    </row>
    <row r="11163" customFormat="false" ht="15" hidden="false" customHeight="false" outlineLevel="0" collapsed="false">
      <c r="A11163" s="0" t="s">
        <v>4999</v>
      </c>
      <c r="B11163" s="0" t="s">
        <v>33</v>
      </c>
      <c r="C11163" s="0" t="n">
        <v>2008</v>
      </c>
      <c r="D11163" s="0" t="s">
        <v>71</v>
      </c>
      <c r="E11163" s="0" t="s">
        <v>293</v>
      </c>
      <c r="F11163" s="0" t="n">
        <v>0.08</v>
      </c>
      <c r="G11163" s="0" t="n">
        <v>0</v>
      </c>
      <c r="H11163" s="0" t="n">
        <v>0</v>
      </c>
      <c r="I11163" s="0" t="n">
        <v>0.01</v>
      </c>
      <c r="J11163" s="0" t="n">
        <v>0.09</v>
      </c>
      <c r="K11163" s="0" t="n">
        <v>39</v>
      </c>
      <c r="L11163" s="0" t="n">
        <v>6.4</v>
      </c>
      <c r="M11163" s="0" t="s">
        <v>103</v>
      </c>
      <c r="N11163" s="0" t="s">
        <v>35</v>
      </c>
      <c r="O11163" s="0" t="s">
        <v>177</v>
      </c>
      <c r="P11163" s="0" t="n">
        <f aca="false">IF(AND(OR(Dashboard!$B$5="All",D11163=Dashboard!$B$5),OR(Dashboard!$D$5="All",N11163=Dashboard!$D$5),OR(AND(C11163&lt;&gt;"",C11163&gt;=Dashboard!$F$5,C11163&lt;=Dashboard!$H$5),AND(C11163="",Dashboard!$F$5&lt;=1980,Dashboard!$H$5&gt;=2016))),1,0)</f>
        <v>1</v>
      </c>
      <c r="Q11163" s="0" t="n">
        <f aca="false">J11163*P11163+ROW()*0.00000001</f>
        <v>0.09011163</v>
      </c>
    </row>
    <row r="11164" customFormat="false" ht="15" hidden="false" customHeight="false" outlineLevel="0" collapsed="false">
      <c r="A11164" s="0" t="s">
        <v>8068</v>
      </c>
      <c r="B11164" s="0" t="s">
        <v>164</v>
      </c>
      <c r="C11164" s="0" t="n">
        <v>2005</v>
      </c>
      <c r="D11164" s="0" t="s">
        <v>58</v>
      </c>
      <c r="E11164" s="0" t="s">
        <v>4303</v>
      </c>
      <c r="F11164" s="0" t="n">
        <v>0.08</v>
      </c>
      <c r="G11164" s="0" t="n">
        <v>0</v>
      </c>
      <c r="H11164" s="0" t="n">
        <v>0</v>
      </c>
      <c r="I11164" s="0" t="n">
        <v>0.01</v>
      </c>
      <c r="J11164" s="0" t="n">
        <v>0.09</v>
      </c>
      <c r="N11164" s="0" t="s">
        <v>74</v>
      </c>
      <c r="P11164" s="0" t="n">
        <f aca="false">IF(AND(OR(Dashboard!$B$5="All",D11164=Dashboard!$B$5),OR(Dashboard!$D$5="All",N11164=Dashboard!$D$5),OR(AND(C11164&lt;&gt;"",C11164&gt;=Dashboard!$F$5,C11164&lt;=Dashboard!$H$5),AND(C11164="",Dashboard!$F$5&lt;=1980,Dashboard!$H$5&gt;=2016))),1,0)</f>
        <v>1</v>
      </c>
      <c r="Q11164" s="0" t="n">
        <f aca="false">J11164*P11164+ROW()*0.00000001</f>
        <v>0.09011164</v>
      </c>
    </row>
    <row r="11165" customFormat="false" ht="15" hidden="false" customHeight="false" outlineLevel="0" collapsed="false">
      <c r="A11165" s="0" t="s">
        <v>8069</v>
      </c>
      <c r="B11165" s="0" t="s">
        <v>50</v>
      </c>
      <c r="C11165" s="0" t="n">
        <v>2009</v>
      </c>
      <c r="D11165" s="0" t="s">
        <v>58</v>
      </c>
      <c r="E11165" s="0" t="s">
        <v>689</v>
      </c>
      <c r="F11165" s="0" t="n">
        <v>0.08</v>
      </c>
      <c r="G11165" s="0" t="n">
        <v>0</v>
      </c>
      <c r="H11165" s="0" t="n">
        <v>0</v>
      </c>
      <c r="I11165" s="0" t="n">
        <v>0.01</v>
      </c>
      <c r="J11165" s="0" t="n">
        <v>0.09</v>
      </c>
      <c r="M11165" s="0" t="s">
        <v>36</v>
      </c>
      <c r="N11165" s="0" t="s">
        <v>35</v>
      </c>
      <c r="P11165" s="0" t="n">
        <f aca="false">IF(AND(OR(Dashboard!$B$5="All",D11165=Dashboard!$B$5),OR(Dashboard!$D$5="All",N11165=Dashboard!$D$5),OR(AND(C11165&lt;&gt;"",C11165&gt;=Dashboard!$F$5,C11165&lt;=Dashboard!$H$5),AND(C11165="",Dashboard!$F$5&lt;=1980,Dashboard!$H$5&gt;=2016))),1,0)</f>
        <v>1</v>
      </c>
      <c r="Q11165" s="0" t="n">
        <f aca="false">J11165*P11165+ROW()*0.00000001</f>
        <v>0.09011165</v>
      </c>
    </row>
    <row r="11166" customFormat="false" ht="15" hidden="false" customHeight="false" outlineLevel="0" collapsed="false">
      <c r="A11166" s="0" t="s">
        <v>8070</v>
      </c>
      <c r="B11166" s="0" t="s">
        <v>164</v>
      </c>
      <c r="C11166" s="0" t="n">
        <v>2010</v>
      </c>
      <c r="D11166" s="0" t="s">
        <v>46</v>
      </c>
      <c r="E11166" s="0" t="s">
        <v>1607</v>
      </c>
      <c r="F11166" s="0" t="n">
        <v>0.06</v>
      </c>
      <c r="G11166" s="0" t="n">
        <v>0</v>
      </c>
      <c r="H11166" s="0" t="n">
        <v>0.02</v>
      </c>
      <c r="I11166" s="0" t="n">
        <v>0.01</v>
      </c>
      <c r="J11166" s="0" t="n">
        <v>0.09</v>
      </c>
      <c r="K11166" s="0" t="n">
        <v>75</v>
      </c>
      <c r="L11166" s="0" t="n">
        <v>7.7</v>
      </c>
      <c r="M11166" s="0" t="s">
        <v>103</v>
      </c>
      <c r="N11166" s="0" t="s">
        <v>74</v>
      </c>
      <c r="O11166" s="0" t="s">
        <v>37</v>
      </c>
      <c r="P11166" s="0" t="n">
        <f aca="false">IF(AND(OR(Dashboard!$B$5="All",D11166=Dashboard!$B$5),OR(Dashboard!$D$5="All",N11166=Dashboard!$D$5),OR(AND(C11166&lt;&gt;"",C11166&gt;=Dashboard!$F$5,C11166&lt;=Dashboard!$H$5),AND(C11166="",Dashboard!$F$5&lt;=1980,Dashboard!$H$5&gt;=2016))),1,0)</f>
        <v>1</v>
      </c>
      <c r="Q11166" s="0" t="n">
        <f aca="false">J11166*P11166+ROW()*0.00000001</f>
        <v>0.09011166</v>
      </c>
    </row>
    <row r="11167" customFormat="false" ht="15" hidden="false" customHeight="false" outlineLevel="0" collapsed="false">
      <c r="A11167" s="0" t="s">
        <v>8071</v>
      </c>
      <c r="B11167" s="0" t="s">
        <v>50</v>
      </c>
      <c r="C11167" s="0" t="n">
        <v>2011</v>
      </c>
      <c r="D11167" s="0" t="s">
        <v>114</v>
      </c>
      <c r="E11167" s="0" t="s">
        <v>3336</v>
      </c>
      <c r="F11167" s="0" t="n">
        <v>0.08</v>
      </c>
      <c r="G11167" s="0" t="n">
        <v>0</v>
      </c>
      <c r="H11167" s="0" t="n">
        <v>0</v>
      </c>
      <c r="I11167" s="0" t="n">
        <v>0.01</v>
      </c>
      <c r="J11167" s="0" t="n">
        <v>0.09</v>
      </c>
      <c r="M11167" s="0" t="s">
        <v>36</v>
      </c>
      <c r="N11167" s="0" t="s">
        <v>35</v>
      </c>
      <c r="P11167" s="0" t="n">
        <f aca="false">IF(AND(OR(Dashboard!$B$5="All",D11167=Dashboard!$B$5),OR(Dashboard!$D$5="All",N11167=Dashboard!$D$5),OR(AND(C11167&lt;&gt;"",C11167&gt;=Dashboard!$F$5,C11167&lt;=Dashboard!$H$5),AND(C11167="",Dashboard!$F$5&lt;=1980,Dashboard!$H$5&gt;=2016))),1,0)</f>
        <v>1</v>
      </c>
      <c r="Q11167" s="0" t="n">
        <f aca="false">J11167*P11167+ROW()*0.00000001</f>
        <v>0.09011167</v>
      </c>
    </row>
    <row r="11168" customFormat="false" ht="15" hidden="false" customHeight="false" outlineLevel="0" collapsed="false">
      <c r="A11168" s="0" t="s">
        <v>8072</v>
      </c>
      <c r="B11168" s="0" t="s">
        <v>70</v>
      </c>
      <c r="C11168" s="0" t="n">
        <v>2015</v>
      </c>
      <c r="D11168" s="0" t="s">
        <v>71</v>
      </c>
      <c r="E11168" s="0" t="s">
        <v>211</v>
      </c>
      <c r="F11168" s="0" t="n">
        <v>0</v>
      </c>
      <c r="G11168" s="0" t="n">
        <v>0</v>
      </c>
      <c r="H11168" s="0" t="n">
        <v>0.09</v>
      </c>
      <c r="I11168" s="0" t="n">
        <v>0</v>
      </c>
      <c r="J11168" s="0" t="n">
        <v>0.09</v>
      </c>
      <c r="N11168" s="0" t="s">
        <v>74</v>
      </c>
      <c r="P11168" s="0" t="n">
        <f aca="false">IF(AND(OR(Dashboard!$B$5="All",D11168=Dashboard!$B$5),OR(Dashboard!$D$5="All",N11168=Dashboard!$D$5),OR(AND(C11168&lt;&gt;"",C11168&gt;=Dashboard!$F$5,C11168&lt;=Dashboard!$H$5),AND(C11168="",Dashboard!$F$5&lt;=1980,Dashboard!$H$5&gt;=2016))),1,0)</f>
        <v>1</v>
      </c>
      <c r="Q11168" s="0" t="n">
        <f aca="false">J11168*P11168+ROW()*0.00000001</f>
        <v>0.09011168</v>
      </c>
    </row>
    <row r="11169" customFormat="false" ht="15" hidden="false" customHeight="false" outlineLevel="0" collapsed="false">
      <c r="A11169" s="0" t="s">
        <v>2460</v>
      </c>
      <c r="B11169" s="0" t="s">
        <v>97</v>
      </c>
      <c r="C11169" s="0" t="n">
        <v>2016</v>
      </c>
      <c r="D11169" s="0" t="s">
        <v>71</v>
      </c>
      <c r="E11169" s="0" t="s">
        <v>195</v>
      </c>
      <c r="F11169" s="0" t="n">
        <v>0</v>
      </c>
      <c r="G11169" s="0" t="n">
        <v>0.04</v>
      </c>
      <c r="H11169" s="0" t="n">
        <v>0.05</v>
      </c>
      <c r="I11169" s="0" t="n">
        <v>0</v>
      </c>
      <c r="J11169" s="0" t="n">
        <v>0.09</v>
      </c>
      <c r="K11169" s="0" t="n">
        <v>71</v>
      </c>
      <c r="L11169" s="0" t="n">
        <v>7.1</v>
      </c>
      <c r="M11169" s="0" t="s">
        <v>103</v>
      </c>
      <c r="N11169" s="0" t="s">
        <v>35</v>
      </c>
      <c r="O11169" s="0" t="s">
        <v>37</v>
      </c>
      <c r="P11169" s="0" t="n">
        <f aca="false">IF(AND(OR(Dashboard!$B$5="All",D11169=Dashboard!$B$5),OR(Dashboard!$D$5="All",N11169=Dashboard!$D$5),OR(AND(C11169&lt;&gt;"",C11169&gt;=Dashboard!$F$5,C11169&lt;=Dashboard!$H$5),AND(C11169="",Dashboard!$F$5&lt;=1980,Dashboard!$H$5&gt;=2016))),1,0)</f>
        <v>1</v>
      </c>
      <c r="Q11169" s="0" t="n">
        <f aca="false">J11169*P11169+ROW()*0.00000001</f>
        <v>0.09011169</v>
      </c>
    </row>
    <row r="11170" customFormat="false" ht="15" hidden="false" customHeight="false" outlineLevel="0" collapsed="false">
      <c r="A11170" s="0" t="s">
        <v>6905</v>
      </c>
      <c r="B11170" s="0" t="s">
        <v>164</v>
      </c>
      <c r="C11170" s="0" t="n">
        <v>2006</v>
      </c>
      <c r="D11170" s="0" t="s">
        <v>41</v>
      </c>
      <c r="E11170" s="0" t="s">
        <v>91</v>
      </c>
      <c r="F11170" s="0" t="n">
        <v>0.08</v>
      </c>
      <c r="G11170" s="0" t="n">
        <v>0</v>
      </c>
      <c r="H11170" s="0" t="n">
        <v>0</v>
      </c>
      <c r="I11170" s="0" t="n">
        <v>0.01</v>
      </c>
      <c r="J11170" s="0" t="n">
        <v>0.09</v>
      </c>
      <c r="L11170" s="0" t="n">
        <v>9.3</v>
      </c>
      <c r="M11170" s="0" t="s">
        <v>36</v>
      </c>
      <c r="N11170" s="0" t="s">
        <v>74</v>
      </c>
      <c r="P11170" s="0" t="n">
        <f aca="false">IF(AND(OR(Dashboard!$B$5="All",D11170=Dashboard!$B$5),OR(Dashboard!$D$5="All",N11170=Dashboard!$D$5),OR(AND(C11170&lt;&gt;"",C11170&gt;=Dashboard!$F$5,C11170&lt;=Dashboard!$H$5),AND(C11170="",Dashboard!$F$5&lt;=1980,Dashboard!$H$5&gt;=2016))),1,0)</f>
        <v>1</v>
      </c>
      <c r="Q11170" s="0" t="n">
        <f aca="false">J11170*P11170+ROW()*0.00000001</f>
        <v>0.0901117</v>
      </c>
    </row>
    <row r="11171" customFormat="false" ht="15" hidden="false" customHeight="false" outlineLevel="0" collapsed="false">
      <c r="A11171" s="0" t="s">
        <v>8073</v>
      </c>
      <c r="B11171" s="0" t="s">
        <v>50</v>
      </c>
      <c r="C11171" s="0" t="n">
        <v>2007</v>
      </c>
      <c r="D11171" s="0" t="s">
        <v>16</v>
      </c>
      <c r="E11171" s="0" t="s">
        <v>418</v>
      </c>
      <c r="F11171" s="0" t="n">
        <v>0.08</v>
      </c>
      <c r="G11171" s="0" t="n">
        <v>0</v>
      </c>
      <c r="H11171" s="0" t="n">
        <v>0</v>
      </c>
      <c r="I11171" s="0" t="n">
        <v>0.01</v>
      </c>
      <c r="J11171" s="0" t="n">
        <v>0.09</v>
      </c>
      <c r="K11171" s="0" t="n">
        <v>53</v>
      </c>
      <c r="M11171" s="0" t="s">
        <v>36</v>
      </c>
      <c r="N11171" s="0" t="s">
        <v>35</v>
      </c>
      <c r="O11171" s="0" t="s">
        <v>53</v>
      </c>
      <c r="P11171" s="0" t="n">
        <f aca="false">IF(AND(OR(Dashboard!$B$5="All",D11171=Dashboard!$B$5),OR(Dashboard!$D$5="All",N11171=Dashboard!$D$5),OR(AND(C11171&lt;&gt;"",C11171&gt;=Dashboard!$F$5,C11171&lt;=Dashboard!$H$5),AND(C11171="",Dashboard!$F$5&lt;=1980,Dashboard!$H$5&gt;=2016))),1,0)</f>
        <v>1</v>
      </c>
      <c r="Q11171" s="0" t="n">
        <f aca="false">J11171*P11171+ROW()*0.00000001</f>
        <v>0.09011171</v>
      </c>
    </row>
    <row r="11172" customFormat="false" ht="15" hidden="false" customHeight="false" outlineLevel="0" collapsed="false">
      <c r="A11172" s="0" t="s">
        <v>8074</v>
      </c>
      <c r="B11172" s="0" t="s">
        <v>33</v>
      </c>
      <c r="C11172" s="0" t="n">
        <v>2009</v>
      </c>
      <c r="D11172" s="0" t="s">
        <v>58</v>
      </c>
      <c r="E11172" s="0" t="s">
        <v>154</v>
      </c>
      <c r="F11172" s="0" t="n">
        <v>0.07</v>
      </c>
      <c r="G11172" s="0" t="n">
        <v>0.01</v>
      </c>
      <c r="H11172" s="0" t="n">
        <v>0</v>
      </c>
      <c r="I11172" s="0" t="n">
        <v>0.01</v>
      </c>
      <c r="J11172" s="0" t="n">
        <v>0.09</v>
      </c>
      <c r="N11172" s="0" t="s">
        <v>35</v>
      </c>
      <c r="P11172" s="0" t="n">
        <f aca="false">IF(AND(OR(Dashboard!$B$5="All",D11172=Dashboard!$B$5),OR(Dashboard!$D$5="All",N11172=Dashboard!$D$5),OR(AND(C11172&lt;&gt;"",C11172&gt;=Dashboard!$F$5,C11172&lt;=Dashboard!$H$5),AND(C11172="",Dashboard!$F$5&lt;=1980,Dashboard!$H$5&gt;=2016))),1,0)</f>
        <v>1</v>
      </c>
      <c r="Q11172" s="0" t="n">
        <f aca="false">J11172*P11172+ROW()*0.00000001</f>
        <v>0.09011172</v>
      </c>
    </row>
    <row r="11173" customFormat="false" ht="15" hidden="false" customHeight="false" outlineLevel="0" collapsed="false">
      <c r="A11173" s="0" t="s">
        <v>8075</v>
      </c>
      <c r="B11173" s="0" t="s">
        <v>70</v>
      </c>
      <c r="C11173" s="0" t="n">
        <v>2015</v>
      </c>
      <c r="D11173" s="0" t="s">
        <v>34</v>
      </c>
      <c r="E11173" s="0" t="s">
        <v>7265</v>
      </c>
      <c r="F11173" s="0" t="n">
        <v>0.02</v>
      </c>
      <c r="G11173" s="0" t="n">
        <v>0.05</v>
      </c>
      <c r="H11173" s="0" t="n">
        <v>0</v>
      </c>
      <c r="I11173" s="0" t="n">
        <v>0.01</v>
      </c>
      <c r="J11173" s="0" t="n">
        <v>0.09</v>
      </c>
      <c r="N11173" s="0" t="s">
        <v>74</v>
      </c>
      <c r="P11173" s="0" t="n">
        <f aca="false">IF(AND(OR(Dashboard!$B$5="All",D11173=Dashboard!$B$5),OR(Dashboard!$D$5="All",N11173=Dashboard!$D$5),OR(AND(C11173&lt;&gt;"",C11173&gt;=Dashboard!$F$5,C11173&lt;=Dashboard!$H$5),AND(C11173="",Dashboard!$F$5&lt;=1980,Dashboard!$H$5&gt;=2016))),1,0)</f>
        <v>1</v>
      </c>
      <c r="Q11173" s="0" t="n">
        <f aca="false">J11173*P11173+ROW()*0.00000001</f>
        <v>0.09011173</v>
      </c>
    </row>
    <row r="11174" customFormat="false" ht="15" hidden="false" customHeight="false" outlineLevel="0" collapsed="false">
      <c r="A11174" s="0" t="s">
        <v>8076</v>
      </c>
      <c r="B11174" s="0" t="s">
        <v>164</v>
      </c>
      <c r="C11174" s="0" t="n">
        <v>2009</v>
      </c>
      <c r="D11174" s="0" t="s">
        <v>58</v>
      </c>
      <c r="E11174" s="0" t="s">
        <v>124</v>
      </c>
      <c r="F11174" s="0" t="n">
        <v>0.08</v>
      </c>
      <c r="G11174" s="0" t="n">
        <v>0</v>
      </c>
      <c r="H11174" s="0" t="n">
        <v>0</v>
      </c>
      <c r="I11174" s="0" t="n">
        <v>0.01</v>
      </c>
      <c r="J11174" s="0" t="n">
        <v>0.09</v>
      </c>
      <c r="M11174" s="0" t="s">
        <v>36</v>
      </c>
      <c r="N11174" s="0" t="s">
        <v>74</v>
      </c>
      <c r="P11174" s="0" t="n">
        <f aca="false">IF(AND(OR(Dashboard!$B$5="All",D11174=Dashboard!$B$5),OR(Dashboard!$D$5="All",N11174=Dashboard!$D$5),OR(AND(C11174&lt;&gt;"",C11174&gt;=Dashboard!$F$5,C11174&lt;=Dashboard!$H$5),AND(C11174="",Dashboard!$F$5&lt;=1980,Dashboard!$H$5&gt;=2016))),1,0)</f>
        <v>1</v>
      </c>
      <c r="Q11174" s="0" t="n">
        <f aca="false">J11174*P11174+ROW()*0.00000001</f>
        <v>0.09011174</v>
      </c>
    </row>
    <row r="11175" customFormat="false" ht="15" hidden="false" customHeight="false" outlineLevel="0" collapsed="false">
      <c r="A11175" s="0" t="s">
        <v>8077</v>
      </c>
      <c r="B11175" s="0" t="s">
        <v>97</v>
      </c>
      <c r="C11175" s="0" t="n">
        <v>2013</v>
      </c>
      <c r="D11175" s="0" t="s">
        <v>46</v>
      </c>
      <c r="E11175" s="0" t="s">
        <v>328</v>
      </c>
      <c r="F11175" s="0" t="n">
        <v>0</v>
      </c>
      <c r="G11175" s="0" t="n">
        <v>0</v>
      </c>
      <c r="H11175" s="0" t="n">
        <v>0.09</v>
      </c>
      <c r="I11175" s="0" t="n">
        <v>0</v>
      </c>
      <c r="J11175" s="0" t="n">
        <v>0.09</v>
      </c>
      <c r="N11175" s="0" t="s">
        <v>35</v>
      </c>
      <c r="P11175" s="0" t="n">
        <f aca="false">IF(AND(OR(Dashboard!$B$5="All",D11175=Dashboard!$B$5),OR(Dashboard!$D$5="All",N11175=Dashboard!$D$5),OR(AND(C11175&lt;&gt;"",C11175&gt;=Dashboard!$F$5,C11175&lt;=Dashboard!$H$5),AND(C11175="",Dashboard!$F$5&lt;=1980,Dashboard!$H$5&gt;=2016))),1,0)</f>
        <v>1</v>
      </c>
      <c r="Q11175" s="0" t="n">
        <f aca="false">J11175*P11175+ROW()*0.00000001</f>
        <v>0.09011175</v>
      </c>
    </row>
    <row r="11176" customFormat="false" ht="15" hidden="false" customHeight="false" outlineLevel="0" collapsed="false">
      <c r="A11176" s="0" t="s">
        <v>6401</v>
      </c>
      <c r="B11176" s="0" t="s">
        <v>186</v>
      </c>
      <c r="C11176" s="0" t="n">
        <v>2005</v>
      </c>
      <c r="D11176" s="0" t="s">
        <v>46</v>
      </c>
      <c r="E11176" s="0" t="s">
        <v>328</v>
      </c>
      <c r="F11176" s="0" t="n">
        <v>0.07</v>
      </c>
      <c r="G11176" s="0" t="n">
        <v>0.02</v>
      </c>
      <c r="H11176" s="0" t="n">
        <v>0</v>
      </c>
      <c r="I11176" s="0" t="n">
        <v>0</v>
      </c>
      <c r="J11176" s="0" t="n">
        <v>0.09</v>
      </c>
      <c r="K11176" s="0" t="n">
        <v>55</v>
      </c>
      <c r="L11176" s="0" t="n">
        <v>8.1</v>
      </c>
      <c r="M11176" s="0" t="s">
        <v>36</v>
      </c>
      <c r="N11176" s="0" t="s">
        <v>35</v>
      </c>
      <c r="O11176" s="0" t="s">
        <v>53</v>
      </c>
      <c r="P11176" s="0" t="n">
        <f aca="false">IF(AND(OR(Dashboard!$B$5="All",D11176=Dashboard!$B$5),OR(Dashboard!$D$5="All",N11176=Dashboard!$D$5),OR(AND(C11176&lt;&gt;"",C11176&gt;=Dashboard!$F$5,C11176&lt;=Dashboard!$H$5),AND(C11176="",Dashboard!$F$5&lt;=1980,Dashboard!$H$5&gt;=2016))),1,0)</f>
        <v>1</v>
      </c>
      <c r="Q11176" s="0" t="n">
        <f aca="false">J11176*P11176+ROW()*0.00000001</f>
        <v>0.09011176</v>
      </c>
    </row>
    <row r="11177" customFormat="false" ht="15" hidden="false" customHeight="false" outlineLevel="0" collapsed="false">
      <c r="A11177" s="0" t="s">
        <v>8078</v>
      </c>
      <c r="B11177" s="0" t="s">
        <v>50</v>
      </c>
      <c r="C11177" s="0" t="n">
        <v>2009</v>
      </c>
      <c r="D11177" s="0" t="s">
        <v>34</v>
      </c>
      <c r="E11177" s="0" t="s">
        <v>72</v>
      </c>
      <c r="F11177" s="0" t="n">
        <v>0.08</v>
      </c>
      <c r="G11177" s="0" t="n">
        <v>0</v>
      </c>
      <c r="H11177" s="0" t="n">
        <v>0</v>
      </c>
      <c r="I11177" s="0" t="n">
        <v>0.01</v>
      </c>
      <c r="J11177" s="0" t="n">
        <v>0.09</v>
      </c>
      <c r="M11177" s="0" t="s">
        <v>36</v>
      </c>
      <c r="N11177" s="0" t="s">
        <v>35</v>
      </c>
      <c r="P11177" s="0" t="n">
        <f aca="false">IF(AND(OR(Dashboard!$B$5="All",D11177=Dashboard!$B$5),OR(Dashboard!$D$5="All",N11177=Dashboard!$D$5),OR(AND(C11177&lt;&gt;"",C11177&gt;=Dashboard!$F$5,C11177&lt;=Dashboard!$H$5),AND(C11177="",Dashboard!$F$5&lt;=1980,Dashboard!$H$5&gt;=2016))),1,0)</f>
        <v>1</v>
      </c>
      <c r="Q11177" s="0" t="n">
        <f aca="false">J11177*P11177+ROW()*0.00000001</f>
        <v>0.09011177</v>
      </c>
    </row>
    <row r="11178" customFormat="false" ht="15" hidden="false" customHeight="false" outlineLevel="0" collapsed="false">
      <c r="A11178" s="0" t="s">
        <v>8079</v>
      </c>
      <c r="B11178" s="0" t="s">
        <v>64</v>
      </c>
      <c r="C11178" s="0" t="n">
        <v>2006</v>
      </c>
      <c r="D11178" s="0" t="s">
        <v>46</v>
      </c>
      <c r="E11178" s="0" t="s">
        <v>6975</v>
      </c>
      <c r="F11178" s="0" t="n">
        <v>0.08</v>
      </c>
      <c r="G11178" s="0" t="n">
        <v>0</v>
      </c>
      <c r="H11178" s="0" t="n">
        <v>0</v>
      </c>
      <c r="I11178" s="0" t="n">
        <v>0.01</v>
      </c>
      <c r="J11178" s="0" t="n">
        <v>0.09</v>
      </c>
      <c r="K11178" s="0" t="n">
        <v>59</v>
      </c>
      <c r="L11178" s="0" t="n">
        <v>7.5</v>
      </c>
      <c r="M11178" s="0" t="s">
        <v>103</v>
      </c>
      <c r="N11178" s="0" t="s">
        <v>66</v>
      </c>
      <c r="O11178" s="0" t="s">
        <v>53</v>
      </c>
      <c r="P11178" s="0" t="n">
        <f aca="false">IF(AND(OR(Dashboard!$B$5="All",D11178=Dashboard!$B$5),OR(Dashboard!$D$5="All",N11178=Dashboard!$D$5),OR(AND(C11178&lt;&gt;"",C11178&gt;=Dashboard!$F$5,C11178&lt;=Dashboard!$H$5),AND(C11178="",Dashboard!$F$5&lt;=1980,Dashboard!$H$5&gt;=2016))),1,0)</f>
        <v>1</v>
      </c>
      <c r="Q11178" s="0" t="n">
        <f aca="false">J11178*P11178+ROW()*0.00000001</f>
        <v>0.09011178</v>
      </c>
    </row>
    <row r="11179" customFormat="false" ht="15" hidden="false" customHeight="false" outlineLevel="0" collapsed="false">
      <c r="A11179" s="0" t="s">
        <v>4837</v>
      </c>
      <c r="B11179" s="0" t="s">
        <v>144</v>
      </c>
      <c r="C11179" s="0" t="n">
        <v>2004</v>
      </c>
      <c r="D11179" s="0" t="s">
        <v>41</v>
      </c>
      <c r="E11179" s="0" t="s">
        <v>72</v>
      </c>
      <c r="F11179" s="0" t="n">
        <v>0.07</v>
      </c>
      <c r="G11179" s="0" t="n">
        <v>0.02</v>
      </c>
      <c r="H11179" s="0" t="n">
        <v>0</v>
      </c>
      <c r="I11179" s="0" t="n">
        <v>0</v>
      </c>
      <c r="J11179" s="0" t="n">
        <v>0.09</v>
      </c>
      <c r="K11179" s="0" t="n">
        <v>58</v>
      </c>
      <c r="M11179" s="0" t="s">
        <v>36</v>
      </c>
      <c r="N11179" s="0" t="s">
        <v>66</v>
      </c>
      <c r="O11179" s="0" t="s">
        <v>53</v>
      </c>
      <c r="P11179" s="0" t="n">
        <f aca="false">IF(AND(OR(Dashboard!$B$5="All",D11179=Dashboard!$B$5),OR(Dashboard!$D$5="All",N11179=Dashboard!$D$5),OR(AND(C11179&lt;&gt;"",C11179&gt;=Dashboard!$F$5,C11179&lt;=Dashboard!$H$5),AND(C11179="",Dashboard!$F$5&lt;=1980,Dashboard!$H$5&gt;=2016))),1,0)</f>
        <v>1</v>
      </c>
      <c r="Q11179" s="0" t="n">
        <f aca="false">J11179*P11179+ROW()*0.00000001</f>
        <v>0.09011179</v>
      </c>
    </row>
    <row r="11180" customFormat="false" ht="15" hidden="false" customHeight="false" outlineLevel="0" collapsed="false">
      <c r="A11180" s="0" t="s">
        <v>4459</v>
      </c>
      <c r="B11180" s="0" t="s">
        <v>144</v>
      </c>
      <c r="C11180" s="0" t="n">
        <v>2004</v>
      </c>
      <c r="D11180" s="0" t="s">
        <v>34</v>
      </c>
      <c r="E11180" s="0" t="s">
        <v>649</v>
      </c>
      <c r="F11180" s="0" t="n">
        <v>0.07</v>
      </c>
      <c r="G11180" s="0" t="n">
        <v>0.02</v>
      </c>
      <c r="H11180" s="0" t="n">
        <v>0</v>
      </c>
      <c r="I11180" s="0" t="n">
        <v>0</v>
      </c>
      <c r="J11180" s="0" t="n">
        <v>0.09</v>
      </c>
      <c r="K11180" s="0" t="n">
        <v>77</v>
      </c>
      <c r="M11180" s="0" t="s">
        <v>103</v>
      </c>
      <c r="N11180" s="0" t="s">
        <v>66</v>
      </c>
      <c r="O11180" s="0" t="s">
        <v>37</v>
      </c>
      <c r="P11180" s="0" t="n">
        <f aca="false">IF(AND(OR(Dashboard!$B$5="All",D11180=Dashboard!$B$5),OR(Dashboard!$D$5="All",N11180=Dashboard!$D$5),OR(AND(C11180&lt;&gt;"",C11180&gt;=Dashboard!$F$5,C11180&lt;=Dashboard!$H$5),AND(C11180="",Dashboard!$F$5&lt;=1980,Dashboard!$H$5&gt;=2016))),1,0)</f>
        <v>1</v>
      </c>
      <c r="Q11180" s="0" t="n">
        <f aca="false">J11180*P11180+ROW()*0.00000001</f>
        <v>0.0901118</v>
      </c>
    </row>
    <row r="11181" customFormat="false" ht="15" hidden="false" customHeight="false" outlineLevel="0" collapsed="false">
      <c r="A11181" s="0" t="s">
        <v>8080</v>
      </c>
      <c r="B11181" s="0" t="s">
        <v>117</v>
      </c>
      <c r="C11181" s="0" t="n">
        <v>1996</v>
      </c>
      <c r="D11181" s="0" t="s">
        <v>58</v>
      </c>
      <c r="E11181" s="0" t="s">
        <v>8081</v>
      </c>
      <c r="F11181" s="0" t="n">
        <v>0</v>
      </c>
      <c r="G11181" s="0" t="n">
        <v>0</v>
      </c>
      <c r="H11181" s="0" t="n">
        <v>0.08</v>
      </c>
      <c r="I11181" s="0" t="n">
        <v>0.01</v>
      </c>
      <c r="J11181" s="0" t="n">
        <v>0.09</v>
      </c>
      <c r="N11181" s="0" t="s">
        <v>74</v>
      </c>
      <c r="P11181" s="0" t="n">
        <f aca="false">IF(AND(OR(Dashboard!$B$5="All",D11181=Dashboard!$B$5),OR(Dashboard!$D$5="All",N11181=Dashboard!$D$5),OR(AND(C11181&lt;&gt;"",C11181&gt;=Dashboard!$F$5,C11181&lt;=Dashboard!$H$5),AND(C11181="",Dashboard!$F$5&lt;=1980,Dashboard!$H$5&gt;=2016))),1,0)</f>
        <v>1</v>
      </c>
      <c r="Q11181" s="0" t="n">
        <f aca="false">J11181*P11181+ROW()*0.00000001</f>
        <v>0.09011181</v>
      </c>
    </row>
    <row r="11182" customFormat="false" ht="15" hidden="false" customHeight="false" outlineLevel="0" collapsed="false">
      <c r="A11182" s="0" t="s">
        <v>5862</v>
      </c>
      <c r="B11182" s="0" t="s">
        <v>186</v>
      </c>
      <c r="C11182" s="0" t="n">
        <v>2005</v>
      </c>
      <c r="D11182" s="0" t="s">
        <v>71</v>
      </c>
      <c r="E11182" s="0" t="s">
        <v>91</v>
      </c>
      <c r="F11182" s="0" t="n">
        <v>0.07</v>
      </c>
      <c r="G11182" s="0" t="n">
        <v>0.02</v>
      </c>
      <c r="H11182" s="0" t="n">
        <v>0</v>
      </c>
      <c r="I11182" s="0" t="n">
        <v>0</v>
      </c>
      <c r="J11182" s="0" t="n">
        <v>0.09</v>
      </c>
      <c r="K11182" s="0" t="n">
        <v>68</v>
      </c>
      <c r="L11182" s="0" t="n">
        <v>8</v>
      </c>
      <c r="M11182" s="0" t="s">
        <v>125</v>
      </c>
      <c r="N11182" s="0" t="s">
        <v>35</v>
      </c>
      <c r="O11182" s="0" t="s">
        <v>67</v>
      </c>
      <c r="P11182" s="0" t="n">
        <f aca="false">IF(AND(OR(Dashboard!$B$5="All",D11182=Dashboard!$B$5),OR(Dashboard!$D$5="All",N11182=Dashboard!$D$5),OR(AND(C11182&lt;&gt;"",C11182&gt;=Dashboard!$F$5,C11182&lt;=Dashboard!$H$5),AND(C11182="",Dashboard!$F$5&lt;=1980,Dashboard!$H$5&gt;=2016))),1,0)</f>
        <v>1</v>
      </c>
      <c r="Q11182" s="0" t="n">
        <f aca="false">J11182*P11182+ROW()*0.00000001</f>
        <v>0.09011182</v>
      </c>
    </row>
    <row r="11183" customFormat="false" ht="15" hidden="false" customHeight="false" outlineLevel="0" collapsed="false">
      <c r="A11183" s="0" t="s">
        <v>2164</v>
      </c>
      <c r="B11183" s="0" t="s">
        <v>184</v>
      </c>
      <c r="C11183" s="0" t="n">
        <v>2013</v>
      </c>
      <c r="D11183" s="0" t="s">
        <v>71</v>
      </c>
      <c r="E11183" s="0" t="s">
        <v>91</v>
      </c>
      <c r="F11183" s="0" t="n">
        <v>0.05</v>
      </c>
      <c r="G11183" s="0" t="n">
        <v>0.03</v>
      </c>
      <c r="H11183" s="0" t="n">
        <v>0</v>
      </c>
      <c r="I11183" s="0" t="n">
        <v>0.01</v>
      </c>
      <c r="J11183" s="0" t="n">
        <v>0.09</v>
      </c>
      <c r="N11183" s="0" t="s">
        <v>35</v>
      </c>
      <c r="P11183" s="0" t="n">
        <f aca="false">IF(AND(OR(Dashboard!$B$5="All",D11183=Dashboard!$B$5),OR(Dashboard!$D$5="All",N11183=Dashboard!$D$5),OR(AND(C11183&lt;&gt;"",C11183&gt;=Dashboard!$F$5,C11183&lt;=Dashboard!$H$5),AND(C11183="",Dashboard!$F$5&lt;=1980,Dashboard!$H$5&gt;=2016))),1,0)</f>
        <v>1</v>
      </c>
      <c r="Q11183" s="0" t="n">
        <f aca="false">J11183*P11183+ROW()*0.00000001</f>
        <v>0.09011183</v>
      </c>
    </row>
    <row r="11184" customFormat="false" ht="15" hidden="false" customHeight="false" outlineLevel="0" collapsed="false">
      <c r="A11184" s="0" t="s">
        <v>8082</v>
      </c>
      <c r="B11184" s="0" t="s">
        <v>164</v>
      </c>
      <c r="C11184" s="0" t="n">
        <v>2009</v>
      </c>
      <c r="D11184" s="0" t="s">
        <v>46</v>
      </c>
      <c r="E11184" s="0" t="s">
        <v>5273</v>
      </c>
      <c r="F11184" s="0" t="n">
        <v>0.05</v>
      </c>
      <c r="G11184" s="0" t="n">
        <v>0</v>
      </c>
      <c r="H11184" s="0" t="n">
        <v>0.03</v>
      </c>
      <c r="I11184" s="0" t="n">
        <v>0.01</v>
      </c>
      <c r="J11184" s="0" t="n">
        <v>0.09</v>
      </c>
      <c r="N11184" s="0" t="s">
        <v>74</v>
      </c>
      <c r="P11184" s="0" t="n">
        <f aca="false">IF(AND(OR(Dashboard!$B$5="All",D11184=Dashboard!$B$5),OR(Dashboard!$D$5="All",N11184=Dashboard!$D$5),OR(AND(C11184&lt;&gt;"",C11184&gt;=Dashboard!$F$5,C11184&lt;=Dashboard!$H$5),AND(C11184="",Dashboard!$F$5&lt;=1980,Dashboard!$H$5&gt;=2016))),1,0)</f>
        <v>1</v>
      </c>
      <c r="Q11184" s="0" t="n">
        <f aca="false">J11184*P11184+ROW()*0.00000001</f>
        <v>0.09011184</v>
      </c>
    </row>
    <row r="11185" customFormat="false" ht="15" hidden="false" customHeight="false" outlineLevel="0" collapsed="false">
      <c r="A11185" s="0" t="s">
        <v>4593</v>
      </c>
      <c r="B11185" s="0" t="s">
        <v>144</v>
      </c>
      <c r="C11185" s="0" t="n">
        <v>2003</v>
      </c>
      <c r="D11185" s="0" t="s">
        <v>41</v>
      </c>
      <c r="E11185" s="0" t="s">
        <v>328</v>
      </c>
      <c r="F11185" s="0" t="n">
        <v>0.06</v>
      </c>
      <c r="G11185" s="0" t="n">
        <v>0.02</v>
      </c>
      <c r="H11185" s="0" t="n">
        <v>0</v>
      </c>
      <c r="I11185" s="0" t="n">
        <v>0</v>
      </c>
      <c r="J11185" s="0" t="n">
        <v>0.09</v>
      </c>
      <c r="K11185" s="0" t="n">
        <v>67</v>
      </c>
      <c r="M11185" s="0" t="s">
        <v>103</v>
      </c>
      <c r="N11185" s="0" t="s">
        <v>66</v>
      </c>
      <c r="O11185" s="0" t="s">
        <v>67</v>
      </c>
      <c r="P11185" s="0" t="n">
        <f aca="false">IF(AND(OR(Dashboard!$B$5="All",D11185=Dashboard!$B$5),OR(Dashboard!$D$5="All",N11185=Dashboard!$D$5),OR(AND(C11185&lt;&gt;"",C11185&gt;=Dashboard!$F$5,C11185&lt;=Dashboard!$H$5),AND(C11185="",Dashboard!$F$5&lt;=1980,Dashboard!$H$5&gt;=2016))),1,0)</f>
        <v>1</v>
      </c>
      <c r="Q11185" s="0" t="n">
        <f aca="false">J11185*P11185+ROW()*0.00000001</f>
        <v>0.09011185</v>
      </c>
    </row>
    <row r="11186" customFormat="false" ht="15" hidden="false" customHeight="false" outlineLevel="0" collapsed="false">
      <c r="A11186" s="0" t="s">
        <v>3467</v>
      </c>
      <c r="B11186" s="0" t="s">
        <v>85</v>
      </c>
      <c r="C11186" s="0" t="n">
        <v>2003</v>
      </c>
      <c r="D11186" s="0" t="s">
        <v>71</v>
      </c>
      <c r="E11186" s="0" t="s">
        <v>418</v>
      </c>
      <c r="F11186" s="0" t="n">
        <v>0.06</v>
      </c>
      <c r="G11186" s="0" t="n">
        <v>0.02</v>
      </c>
      <c r="H11186" s="0" t="n">
        <v>0</v>
      </c>
      <c r="I11186" s="0" t="n">
        <v>0</v>
      </c>
      <c r="J11186" s="0" t="n">
        <v>0.09</v>
      </c>
      <c r="M11186" s="0" t="s">
        <v>36</v>
      </c>
      <c r="N11186" s="0" t="s">
        <v>35</v>
      </c>
      <c r="P11186" s="0" t="n">
        <f aca="false">IF(AND(OR(Dashboard!$B$5="All",D11186=Dashboard!$B$5),OR(Dashboard!$D$5="All",N11186=Dashboard!$D$5),OR(AND(C11186&lt;&gt;"",C11186&gt;=Dashboard!$F$5,C11186&lt;=Dashboard!$H$5),AND(C11186="",Dashboard!$F$5&lt;=1980,Dashboard!$H$5&gt;=2016))),1,0)</f>
        <v>1</v>
      </c>
      <c r="Q11186" s="0" t="n">
        <f aca="false">J11186*P11186+ROW()*0.00000001</f>
        <v>0.09011186</v>
      </c>
    </row>
    <row r="11187" customFormat="false" ht="15" hidden="false" customHeight="false" outlineLevel="0" collapsed="false">
      <c r="A11187" s="0" t="s">
        <v>7079</v>
      </c>
      <c r="B11187" s="0" t="s">
        <v>33</v>
      </c>
      <c r="C11187" s="0" t="n">
        <v>2006</v>
      </c>
      <c r="D11187" s="0" t="s">
        <v>16</v>
      </c>
      <c r="E11187" s="0" t="s">
        <v>649</v>
      </c>
      <c r="F11187" s="0" t="n">
        <v>0.08</v>
      </c>
      <c r="G11187" s="0" t="n">
        <v>0</v>
      </c>
      <c r="H11187" s="0" t="n">
        <v>0</v>
      </c>
      <c r="I11187" s="0" t="n">
        <v>0.01</v>
      </c>
      <c r="J11187" s="0" t="n">
        <v>0.09</v>
      </c>
      <c r="K11187" s="0" t="n">
        <v>45</v>
      </c>
      <c r="L11187" s="0" t="n">
        <v>1.4</v>
      </c>
      <c r="M11187" s="0" t="s">
        <v>125</v>
      </c>
      <c r="N11187" s="0" t="s">
        <v>35</v>
      </c>
      <c r="O11187" s="0" t="s">
        <v>177</v>
      </c>
      <c r="P11187" s="0" t="n">
        <f aca="false">IF(AND(OR(Dashboard!$B$5="All",D11187=Dashboard!$B$5),OR(Dashboard!$D$5="All",N11187=Dashboard!$D$5),OR(AND(C11187&lt;&gt;"",C11187&gt;=Dashboard!$F$5,C11187&lt;=Dashboard!$H$5),AND(C11187="",Dashboard!$F$5&lt;=1980,Dashboard!$H$5&gt;=2016))),1,0)</f>
        <v>1</v>
      </c>
      <c r="Q11187" s="0" t="n">
        <f aca="false">J11187*P11187+ROW()*0.00000001</f>
        <v>0.09011187</v>
      </c>
    </row>
    <row r="11188" customFormat="false" ht="15" hidden="false" customHeight="false" outlineLevel="0" collapsed="false">
      <c r="A11188" s="0" t="s">
        <v>8083</v>
      </c>
      <c r="B11188" s="0" t="s">
        <v>152</v>
      </c>
      <c r="C11188" s="0" t="n">
        <v>2014</v>
      </c>
      <c r="D11188" s="0" t="s">
        <v>46</v>
      </c>
      <c r="E11188" s="0" t="s">
        <v>689</v>
      </c>
      <c r="F11188" s="0" t="n">
        <v>0</v>
      </c>
      <c r="G11188" s="0" t="n">
        <v>0.08</v>
      </c>
      <c r="H11188" s="0" t="n">
        <v>0</v>
      </c>
      <c r="I11188" s="0" t="n">
        <v>0</v>
      </c>
      <c r="J11188" s="0" t="n">
        <v>0.09</v>
      </c>
      <c r="K11188" s="0" t="n">
        <v>65</v>
      </c>
      <c r="L11188" s="0" t="n">
        <v>5.7</v>
      </c>
      <c r="M11188" s="0" t="s">
        <v>73</v>
      </c>
      <c r="N11188" s="0" t="s">
        <v>152</v>
      </c>
      <c r="O11188" s="0" t="s">
        <v>67</v>
      </c>
      <c r="P11188" s="0" t="n">
        <f aca="false">IF(AND(OR(Dashboard!$B$5="All",D11188=Dashboard!$B$5),OR(Dashboard!$D$5="All",N11188=Dashboard!$D$5),OR(AND(C11188&lt;&gt;"",C11188&gt;=Dashboard!$F$5,C11188&lt;=Dashboard!$H$5),AND(C11188="",Dashboard!$F$5&lt;=1980,Dashboard!$H$5&gt;=2016))),1,0)</f>
        <v>1</v>
      </c>
      <c r="Q11188" s="0" t="n">
        <f aca="false">J11188*P11188+ROW()*0.00000001</f>
        <v>0.09011188</v>
      </c>
    </row>
    <row r="11189" customFormat="false" ht="15" hidden="false" customHeight="false" outlineLevel="0" collapsed="false">
      <c r="A11189" s="0" t="s">
        <v>8084</v>
      </c>
      <c r="B11189" s="0" t="s">
        <v>186</v>
      </c>
      <c r="C11189" s="0" t="n">
        <v>2005</v>
      </c>
      <c r="D11189" s="0" t="s">
        <v>102</v>
      </c>
      <c r="E11189" s="0" t="s">
        <v>154</v>
      </c>
      <c r="F11189" s="0" t="n">
        <v>0</v>
      </c>
      <c r="G11189" s="0" t="n">
        <v>0</v>
      </c>
      <c r="H11189" s="0" t="n">
        <v>0.08</v>
      </c>
      <c r="I11189" s="0" t="n">
        <v>0</v>
      </c>
      <c r="J11189" s="0" t="n">
        <v>0.09</v>
      </c>
      <c r="N11189" s="0" t="s">
        <v>35</v>
      </c>
      <c r="P11189" s="0" t="n">
        <f aca="false">IF(AND(OR(Dashboard!$B$5="All",D11189=Dashboard!$B$5),OR(Dashboard!$D$5="All",N11189=Dashboard!$D$5),OR(AND(C11189&lt;&gt;"",C11189&gt;=Dashboard!$F$5,C11189&lt;=Dashboard!$H$5),AND(C11189="",Dashboard!$F$5&lt;=1980,Dashboard!$H$5&gt;=2016))),1,0)</f>
        <v>1</v>
      </c>
      <c r="Q11189" s="0" t="n">
        <f aca="false">J11189*P11189+ROW()*0.00000001</f>
        <v>0.09011189</v>
      </c>
    </row>
    <row r="11190" customFormat="false" ht="15" hidden="false" customHeight="false" outlineLevel="0" collapsed="false">
      <c r="A11190" s="0" t="s">
        <v>8085</v>
      </c>
      <c r="B11190" s="0" t="s">
        <v>70</v>
      </c>
      <c r="C11190" s="0" t="n">
        <v>2011</v>
      </c>
      <c r="D11190" s="0" t="s">
        <v>46</v>
      </c>
      <c r="E11190" s="0" t="s">
        <v>5651</v>
      </c>
      <c r="F11190" s="0" t="n">
        <v>0</v>
      </c>
      <c r="G11190" s="0" t="n">
        <v>0</v>
      </c>
      <c r="H11190" s="0" t="n">
        <v>0.09</v>
      </c>
      <c r="I11190" s="0" t="n">
        <v>0</v>
      </c>
      <c r="J11190" s="0" t="n">
        <v>0.09</v>
      </c>
      <c r="N11190" s="0" t="s">
        <v>74</v>
      </c>
      <c r="P11190" s="0" t="n">
        <f aca="false">IF(AND(OR(Dashboard!$B$5="All",D11190=Dashboard!$B$5),OR(Dashboard!$D$5="All",N11190=Dashboard!$D$5),OR(AND(C11190&lt;&gt;"",C11190&gt;=Dashboard!$F$5,C11190&lt;=Dashboard!$H$5),AND(C11190="",Dashboard!$F$5&lt;=1980,Dashboard!$H$5&gt;=2016))),1,0)</f>
        <v>1</v>
      </c>
      <c r="Q11190" s="0" t="n">
        <f aca="false">J11190*P11190+ROW()*0.00000001</f>
        <v>0.0901119</v>
      </c>
    </row>
    <row r="11191" customFormat="false" ht="15" hidden="false" customHeight="false" outlineLevel="0" collapsed="false">
      <c r="A11191" s="0" t="s">
        <v>8086</v>
      </c>
      <c r="B11191" s="0" t="s">
        <v>64</v>
      </c>
      <c r="C11191" s="0" t="n">
        <v>2008</v>
      </c>
      <c r="D11191" s="0" t="s">
        <v>102</v>
      </c>
      <c r="E11191" s="0" t="s">
        <v>195</v>
      </c>
      <c r="F11191" s="0" t="n">
        <v>0.07</v>
      </c>
      <c r="G11191" s="0" t="n">
        <v>0</v>
      </c>
      <c r="H11191" s="0" t="n">
        <v>0.01</v>
      </c>
      <c r="I11191" s="0" t="n">
        <v>0.01</v>
      </c>
      <c r="J11191" s="0" t="n">
        <v>0.09</v>
      </c>
      <c r="K11191" s="0" t="n">
        <v>71</v>
      </c>
      <c r="L11191" s="0" t="n">
        <v>6.6</v>
      </c>
      <c r="M11191" s="0" t="s">
        <v>103</v>
      </c>
      <c r="N11191" s="0" t="s">
        <v>66</v>
      </c>
      <c r="O11191" s="0" t="s">
        <v>37</v>
      </c>
      <c r="P11191" s="0" t="n">
        <f aca="false">IF(AND(OR(Dashboard!$B$5="All",D11191=Dashboard!$B$5),OR(Dashboard!$D$5="All",N11191=Dashboard!$D$5),OR(AND(C11191&lt;&gt;"",C11191&gt;=Dashboard!$F$5,C11191&lt;=Dashboard!$H$5),AND(C11191="",Dashboard!$F$5&lt;=1980,Dashboard!$H$5&gt;=2016))),1,0)</f>
        <v>1</v>
      </c>
      <c r="Q11191" s="0" t="n">
        <f aca="false">J11191*P11191+ROW()*0.00000001</f>
        <v>0.09011191</v>
      </c>
    </row>
    <row r="11192" customFormat="false" ht="15" hidden="false" customHeight="false" outlineLevel="0" collapsed="false">
      <c r="A11192" s="0" t="s">
        <v>8087</v>
      </c>
      <c r="B11192" s="0" t="s">
        <v>117</v>
      </c>
      <c r="C11192" s="0" t="n">
        <v>2000</v>
      </c>
      <c r="D11192" s="0" t="s">
        <v>34</v>
      </c>
      <c r="E11192" s="0" t="s">
        <v>220</v>
      </c>
      <c r="F11192" s="0" t="n">
        <v>0</v>
      </c>
      <c r="G11192" s="0" t="n">
        <v>0</v>
      </c>
      <c r="H11192" s="0" t="n">
        <v>0.08</v>
      </c>
      <c r="I11192" s="0" t="n">
        <v>0.01</v>
      </c>
      <c r="J11192" s="0" t="n">
        <v>0.09</v>
      </c>
      <c r="N11192" s="0" t="s">
        <v>74</v>
      </c>
      <c r="P11192" s="0" t="n">
        <f aca="false">IF(AND(OR(Dashboard!$B$5="All",D11192=Dashboard!$B$5),OR(Dashboard!$D$5="All",N11192=Dashboard!$D$5),OR(AND(C11192&lt;&gt;"",C11192&gt;=Dashboard!$F$5,C11192&lt;=Dashboard!$H$5),AND(C11192="",Dashboard!$F$5&lt;=1980,Dashboard!$H$5&gt;=2016))),1,0)</f>
        <v>1</v>
      </c>
      <c r="Q11192" s="0" t="n">
        <f aca="false">J11192*P11192+ROW()*0.00000001</f>
        <v>0.09011192</v>
      </c>
    </row>
    <row r="11193" customFormat="false" ht="15" hidden="false" customHeight="false" outlineLevel="0" collapsed="false">
      <c r="A11193" s="0" t="s">
        <v>3455</v>
      </c>
      <c r="B11193" s="0" t="s">
        <v>144</v>
      </c>
      <c r="C11193" s="0" t="n">
        <v>2004</v>
      </c>
      <c r="D11193" s="0" t="s">
        <v>52</v>
      </c>
      <c r="E11193" s="0" t="s">
        <v>220</v>
      </c>
      <c r="F11193" s="0" t="n">
        <v>0.06</v>
      </c>
      <c r="G11193" s="0" t="n">
        <v>0.02</v>
      </c>
      <c r="H11193" s="0" t="n">
        <v>0</v>
      </c>
      <c r="I11193" s="0" t="n">
        <v>0</v>
      </c>
      <c r="J11193" s="0" t="n">
        <v>0.09</v>
      </c>
      <c r="K11193" s="0" t="n">
        <v>80</v>
      </c>
      <c r="L11193" s="0" t="n">
        <v>8.5</v>
      </c>
      <c r="M11193" s="0" t="s">
        <v>36</v>
      </c>
      <c r="N11193" s="0" t="s">
        <v>66</v>
      </c>
      <c r="O11193" s="0" t="s">
        <v>37</v>
      </c>
      <c r="P11193" s="0" t="n">
        <f aca="false">IF(AND(OR(Dashboard!$B$5="All",D11193=Dashboard!$B$5),OR(Dashboard!$D$5="All",N11193=Dashboard!$D$5),OR(AND(C11193&lt;&gt;"",C11193&gt;=Dashboard!$F$5,C11193&lt;=Dashboard!$H$5),AND(C11193="",Dashboard!$F$5&lt;=1980,Dashboard!$H$5&gt;=2016))),1,0)</f>
        <v>1</v>
      </c>
      <c r="Q11193" s="0" t="n">
        <f aca="false">J11193*P11193+ROW()*0.00000001</f>
        <v>0.09011193</v>
      </c>
    </row>
    <row r="11194" customFormat="false" ht="15" hidden="false" customHeight="false" outlineLevel="0" collapsed="false">
      <c r="A11194" s="0" t="s">
        <v>8088</v>
      </c>
      <c r="B11194" s="0" t="s">
        <v>76</v>
      </c>
      <c r="C11194" s="0" t="n">
        <v>2005</v>
      </c>
      <c r="D11194" s="0" t="s">
        <v>34</v>
      </c>
      <c r="E11194" s="0" t="s">
        <v>195</v>
      </c>
      <c r="F11194" s="0" t="n">
        <v>0.04</v>
      </c>
      <c r="G11194" s="0" t="n">
        <v>0.03</v>
      </c>
      <c r="H11194" s="0" t="n">
        <v>0</v>
      </c>
      <c r="I11194" s="0" t="n">
        <v>0.01</v>
      </c>
      <c r="J11194" s="0" t="n">
        <v>0.09</v>
      </c>
      <c r="K11194" s="0" t="n">
        <v>78</v>
      </c>
      <c r="L11194" s="0" t="n">
        <v>8.5</v>
      </c>
      <c r="M11194" s="0" t="s">
        <v>103</v>
      </c>
      <c r="N11194" s="0" t="s">
        <v>74</v>
      </c>
      <c r="O11194" s="0" t="s">
        <v>37</v>
      </c>
      <c r="P11194" s="0" t="n">
        <f aca="false">IF(AND(OR(Dashboard!$B$5="All",D11194=Dashboard!$B$5),OR(Dashboard!$D$5="All",N11194=Dashboard!$D$5),OR(AND(C11194&lt;&gt;"",C11194&gt;=Dashboard!$F$5,C11194&lt;=Dashboard!$H$5),AND(C11194="",Dashboard!$F$5&lt;=1980,Dashboard!$H$5&gt;=2016))),1,0)</f>
        <v>1</v>
      </c>
      <c r="Q11194" s="0" t="n">
        <f aca="false">J11194*P11194+ROW()*0.00000001</f>
        <v>0.09011194</v>
      </c>
    </row>
    <row r="11195" customFormat="false" ht="15" hidden="false" customHeight="false" outlineLevel="0" collapsed="false">
      <c r="A11195" s="0" t="s">
        <v>7057</v>
      </c>
      <c r="B11195" s="0" t="s">
        <v>164</v>
      </c>
      <c r="C11195" s="0" t="n">
        <v>2009</v>
      </c>
      <c r="D11195" s="0" t="s">
        <v>71</v>
      </c>
      <c r="E11195" s="0" t="s">
        <v>6143</v>
      </c>
      <c r="F11195" s="0" t="n">
        <v>0.05</v>
      </c>
      <c r="G11195" s="0" t="n">
        <v>0.03</v>
      </c>
      <c r="H11195" s="0" t="n">
        <v>0</v>
      </c>
      <c r="I11195" s="0" t="n">
        <v>0.01</v>
      </c>
      <c r="J11195" s="0" t="n">
        <v>0.09</v>
      </c>
      <c r="K11195" s="0" t="n">
        <v>66</v>
      </c>
      <c r="L11195" s="0" t="n">
        <v>8.2</v>
      </c>
      <c r="M11195" s="0" t="s">
        <v>73</v>
      </c>
      <c r="N11195" s="0" t="s">
        <v>74</v>
      </c>
      <c r="O11195" s="0" t="s">
        <v>67</v>
      </c>
      <c r="P11195" s="0" t="n">
        <f aca="false">IF(AND(OR(Dashboard!$B$5="All",D11195=Dashboard!$B$5),OR(Dashboard!$D$5="All",N11195=Dashboard!$D$5),OR(AND(C11195&lt;&gt;"",C11195&gt;=Dashboard!$F$5,C11195&lt;=Dashboard!$H$5),AND(C11195="",Dashboard!$F$5&lt;=1980,Dashboard!$H$5&gt;=2016))),1,0)</f>
        <v>1</v>
      </c>
      <c r="Q11195" s="0" t="n">
        <f aca="false">J11195*P11195+ROW()*0.00000001</f>
        <v>0.09011195</v>
      </c>
    </row>
    <row r="11196" customFormat="false" ht="15" hidden="false" customHeight="false" outlineLevel="0" collapsed="false">
      <c r="A11196" s="0" t="s">
        <v>3565</v>
      </c>
      <c r="B11196" s="0" t="s">
        <v>186</v>
      </c>
      <c r="C11196" s="0" t="n">
        <v>2002</v>
      </c>
      <c r="D11196" s="0" t="s">
        <v>16</v>
      </c>
      <c r="E11196" s="0" t="s">
        <v>418</v>
      </c>
      <c r="F11196" s="0" t="n">
        <v>0.07</v>
      </c>
      <c r="G11196" s="0" t="n">
        <v>0.02</v>
      </c>
      <c r="H11196" s="0" t="n">
        <v>0</v>
      </c>
      <c r="I11196" s="0" t="n">
        <v>0</v>
      </c>
      <c r="J11196" s="0" t="n">
        <v>0.09</v>
      </c>
      <c r="K11196" s="0" t="n">
        <v>42</v>
      </c>
      <c r="L11196" s="0" t="n">
        <v>5.1</v>
      </c>
      <c r="M11196" s="0" t="s">
        <v>36</v>
      </c>
      <c r="N11196" s="0" t="s">
        <v>35</v>
      </c>
      <c r="O11196" s="0" t="s">
        <v>177</v>
      </c>
      <c r="P11196" s="0" t="n">
        <f aca="false">IF(AND(OR(Dashboard!$B$5="All",D11196=Dashboard!$B$5),OR(Dashboard!$D$5="All",N11196=Dashboard!$D$5),OR(AND(C11196&lt;&gt;"",C11196&gt;=Dashboard!$F$5,C11196&lt;=Dashboard!$H$5),AND(C11196="",Dashboard!$F$5&lt;=1980,Dashboard!$H$5&gt;=2016))),1,0)</f>
        <v>1</v>
      </c>
      <c r="Q11196" s="0" t="n">
        <f aca="false">J11196*P11196+ROW()*0.00000001</f>
        <v>0.09011196</v>
      </c>
    </row>
    <row r="11197" customFormat="false" ht="15" hidden="false" customHeight="false" outlineLevel="0" collapsed="false">
      <c r="A11197" s="0" t="s">
        <v>8089</v>
      </c>
      <c r="B11197" s="0" t="s">
        <v>50</v>
      </c>
      <c r="C11197" s="0" t="n">
        <v>2009</v>
      </c>
      <c r="D11197" s="0" t="s">
        <v>48</v>
      </c>
      <c r="E11197" s="0" t="s">
        <v>142</v>
      </c>
      <c r="F11197" s="0" t="n">
        <v>0.08</v>
      </c>
      <c r="G11197" s="0" t="n">
        <v>0</v>
      </c>
      <c r="H11197" s="0" t="n">
        <v>0</v>
      </c>
      <c r="I11197" s="0" t="n">
        <v>0.01</v>
      </c>
      <c r="J11197" s="0" t="n">
        <v>0.09</v>
      </c>
      <c r="K11197" s="0" t="n">
        <v>82</v>
      </c>
      <c r="L11197" s="0" t="n">
        <v>8</v>
      </c>
      <c r="M11197" s="0" t="s">
        <v>36</v>
      </c>
      <c r="N11197" s="0" t="s">
        <v>35</v>
      </c>
      <c r="O11197" s="0" t="s">
        <v>42</v>
      </c>
      <c r="P11197" s="0" t="n">
        <f aca="false">IF(AND(OR(Dashboard!$B$5="All",D11197=Dashboard!$B$5),OR(Dashboard!$D$5="All",N11197=Dashboard!$D$5),OR(AND(C11197&lt;&gt;"",C11197&gt;=Dashboard!$F$5,C11197&lt;=Dashboard!$H$5),AND(C11197="",Dashboard!$F$5&lt;=1980,Dashboard!$H$5&gt;=2016))),1,0)</f>
        <v>1</v>
      </c>
      <c r="Q11197" s="0" t="n">
        <f aca="false">J11197*P11197+ROW()*0.00000001</f>
        <v>0.09011197</v>
      </c>
    </row>
    <row r="11198" customFormat="false" ht="15" hidden="false" customHeight="false" outlineLevel="0" collapsed="false">
      <c r="A11198" s="0" t="s">
        <v>789</v>
      </c>
      <c r="B11198" s="0" t="s">
        <v>873</v>
      </c>
      <c r="C11198" s="0" t="n">
        <v>1999</v>
      </c>
      <c r="D11198" s="0" t="s">
        <v>34</v>
      </c>
      <c r="E11198" s="0" t="s">
        <v>790</v>
      </c>
      <c r="F11198" s="0" t="n">
        <v>0</v>
      </c>
      <c r="G11198" s="0" t="n">
        <v>0</v>
      </c>
      <c r="H11198" s="0" t="n">
        <v>0.09</v>
      </c>
      <c r="I11198" s="0" t="n">
        <v>0</v>
      </c>
      <c r="J11198" s="0" t="n">
        <v>0.09</v>
      </c>
      <c r="N11198" s="0" t="s">
        <v>154</v>
      </c>
      <c r="P11198" s="0" t="n">
        <f aca="false">IF(AND(OR(Dashboard!$B$5="All",D11198=Dashboard!$B$5),OR(Dashboard!$D$5="All",N11198=Dashboard!$D$5),OR(AND(C11198&lt;&gt;"",C11198&gt;=Dashboard!$F$5,C11198&lt;=Dashboard!$H$5),AND(C11198="",Dashboard!$F$5&lt;=1980,Dashboard!$H$5&gt;=2016))),1,0)</f>
        <v>1</v>
      </c>
      <c r="Q11198" s="0" t="n">
        <f aca="false">J11198*P11198+ROW()*0.00000001</f>
        <v>0.09011198</v>
      </c>
    </row>
    <row r="11199" customFormat="false" ht="15" hidden="false" customHeight="false" outlineLevel="0" collapsed="false">
      <c r="A11199" s="0" t="s">
        <v>8090</v>
      </c>
      <c r="B11199" s="0" t="s">
        <v>117</v>
      </c>
      <c r="C11199" s="0" t="n">
        <v>2000</v>
      </c>
      <c r="D11199" s="0" t="s">
        <v>41</v>
      </c>
      <c r="E11199" s="0" t="s">
        <v>89</v>
      </c>
      <c r="F11199" s="0" t="n">
        <v>0.05</v>
      </c>
      <c r="G11199" s="0" t="n">
        <v>0.03</v>
      </c>
      <c r="H11199" s="0" t="n">
        <v>0</v>
      </c>
      <c r="I11199" s="0" t="n">
        <v>0.01</v>
      </c>
      <c r="J11199" s="0" t="n">
        <v>0.09</v>
      </c>
      <c r="K11199" s="0" t="n">
        <v>85</v>
      </c>
      <c r="L11199" s="0" t="n">
        <v>8.9</v>
      </c>
      <c r="M11199" s="0" t="s">
        <v>36</v>
      </c>
      <c r="N11199" s="0" t="s">
        <v>74</v>
      </c>
      <c r="O11199" s="0" t="s">
        <v>42</v>
      </c>
      <c r="P11199" s="0" t="n">
        <f aca="false">IF(AND(OR(Dashboard!$B$5="All",D11199=Dashboard!$B$5),OR(Dashboard!$D$5="All",N11199=Dashboard!$D$5),OR(AND(C11199&lt;&gt;"",C11199&gt;=Dashboard!$F$5,C11199&lt;=Dashboard!$H$5),AND(C11199="",Dashboard!$F$5&lt;=1980,Dashboard!$H$5&gt;=2016))),1,0)</f>
        <v>1</v>
      </c>
      <c r="Q11199" s="0" t="n">
        <f aca="false">J11199*P11199+ROW()*0.00000001</f>
        <v>0.09011199</v>
      </c>
    </row>
    <row r="11200" customFormat="false" ht="15" hidden="false" customHeight="false" outlineLevel="0" collapsed="false">
      <c r="A11200" s="0" t="s">
        <v>8091</v>
      </c>
      <c r="B11200" s="0" t="s">
        <v>76</v>
      </c>
      <c r="C11200" s="0" t="n">
        <v>2007</v>
      </c>
      <c r="D11200" s="0" t="s">
        <v>71</v>
      </c>
      <c r="E11200" s="0" t="s">
        <v>782</v>
      </c>
      <c r="F11200" s="0" t="n">
        <v>0.04</v>
      </c>
      <c r="G11200" s="0" t="n">
        <v>0.03</v>
      </c>
      <c r="H11200" s="0" t="n">
        <v>0</v>
      </c>
      <c r="I11200" s="0" t="n">
        <v>0.01</v>
      </c>
      <c r="J11200" s="0" t="n">
        <v>0.09</v>
      </c>
      <c r="K11200" s="0" t="n">
        <v>50</v>
      </c>
      <c r="L11200" s="0" t="n">
        <v>8</v>
      </c>
      <c r="M11200" s="0" t="s">
        <v>103</v>
      </c>
      <c r="N11200" s="0" t="s">
        <v>74</v>
      </c>
      <c r="O11200" s="0" t="s">
        <v>177</v>
      </c>
      <c r="P11200" s="0" t="n">
        <f aca="false">IF(AND(OR(Dashboard!$B$5="All",D11200=Dashboard!$B$5),OR(Dashboard!$D$5="All",N11200=Dashboard!$D$5),OR(AND(C11200&lt;&gt;"",C11200&gt;=Dashboard!$F$5,C11200&lt;=Dashboard!$H$5),AND(C11200="",Dashboard!$F$5&lt;=1980,Dashboard!$H$5&gt;=2016))),1,0)</f>
        <v>1</v>
      </c>
      <c r="Q11200" s="0" t="n">
        <f aca="false">J11200*P11200+ROW()*0.00000001</f>
        <v>0.090112</v>
      </c>
    </row>
    <row r="11201" customFormat="false" ht="15" hidden="false" customHeight="false" outlineLevel="0" collapsed="false">
      <c r="A11201" s="0" t="s">
        <v>2565</v>
      </c>
      <c r="B11201" s="0" t="s">
        <v>172</v>
      </c>
      <c r="C11201" s="0" t="n">
        <v>2015</v>
      </c>
      <c r="D11201" s="0" t="s">
        <v>102</v>
      </c>
      <c r="E11201" s="0" t="s">
        <v>782</v>
      </c>
      <c r="F11201" s="0" t="n">
        <v>0.05</v>
      </c>
      <c r="G11201" s="0" t="n">
        <v>0.03</v>
      </c>
      <c r="H11201" s="0" t="n">
        <v>0.01</v>
      </c>
      <c r="I11201" s="0" t="n">
        <v>0.01</v>
      </c>
      <c r="J11201" s="0" t="n">
        <v>0.09</v>
      </c>
      <c r="N11201" s="0" t="s">
        <v>66</v>
      </c>
      <c r="P11201" s="0" t="n">
        <f aca="false">IF(AND(OR(Dashboard!$B$5="All",D11201=Dashboard!$B$5),OR(Dashboard!$D$5="All",N11201=Dashboard!$D$5),OR(AND(C11201&lt;&gt;"",C11201&gt;=Dashboard!$F$5,C11201&lt;=Dashboard!$H$5),AND(C11201="",Dashboard!$F$5&lt;=1980,Dashboard!$H$5&gt;=2016))),1,0)</f>
        <v>1</v>
      </c>
      <c r="Q11201" s="0" t="n">
        <f aca="false">J11201*P11201+ROW()*0.00000001</f>
        <v>0.09011201</v>
      </c>
    </row>
    <row r="11202" customFormat="false" ht="15" hidden="false" customHeight="false" outlineLevel="0" collapsed="false">
      <c r="A11202" s="0" t="s">
        <v>8092</v>
      </c>
      <c r="B11202" s="0" t="s">
        <v>33</v>
      </c>
      <c r="C11202" s="0" t="n">
        <v>2009</v>
      </c>
      <c r="D11202" s="0" t="s">
        <v>52</v>
      </c>
      <c r="E11202" s="0" t="s">
        <v>1173</v>
      </c>
      <c r="F11202" s="0" t="n">
        <v>0</v>
      </c>
      <c r="G11202" s="0" t="n">
        <v>0</v>
      </c>
      <c r="H11202" s="0" t="n">
        <v>0.09</v>
      </c>
      <c r="I11202" s="0" t="n">
        <v>0</v>
      </c>
      <c r="J11202" s="0" t="n">
        <v>0.09</v>
      </c>
      <c r="N11202" s="0" t="s">
        <v>35</v>
      </c>
      <c r="P11202" s="0" t="n">
        <f aca="false">IF(AND(OR(Dashboard!$B$5="All",D11202=Dashboard!$B$5),OR(Dashboard!$D$5="All",N11202=Dashboard!$D$5),OR(AND(C11202&lt;&gt;"",C11202&gt;=Dashboard!$F$5,C11202&lt;=Dashboard!$H$5),AND(C11202="",Dashboard!$F$5&lt;=1980,Dashboard!$H$5&gt;=2016))),1,0)</f>
        <v>1</v>
      </c>
      <c r="Q11202" s="0" t="n">
        <f aca="false">J11202*P11202+ROW()*0.00000001</f>
        <v>0.09011202</v>
      </c>
    </row>
    <row r="11203" customFormat="false" ht="15" hidden="false" customHeight="false" outlineLevel="0" collapsed="false">
      <c r="A11203" s="0" t="s">
        <v>8093</v>
      </c>
      <c r="B11203" s="0" t="s">
        <v>50</v>
      </c>
      <c r="C11203" s="0" t="n">
        <v>2009</v>
      </c>
      <c r="D11203" s="0" t="s">
        <v>48</v>
      </c>
      <c r="E11203" s="0" t="s">
        <v>599</v>
      </c>
      <c r="F11203" s="0" t="n">
        <v>0</v>
      </c>
      <c r="G11203" s="0" t="n">
        <v>0</v>
      </c>
      <c r="H11203" s="0" t="n">
        <v>0.09</v>
      </c>
      <c r="I11203" s="0" t="n">
        <v>0</v>
      </c>
      <c r="J11203" s="0" t="n">
        <v>0.09</v>
      </c>
      <c r="N11203" s="0" t="s">
        <v>35</v>
      </c>
      <c r="P11203" s="0" t="n">
        <f aca="false">IF(AND(OR(Dashboard!$B$5="All",D11203=Dashboard!$B$5),OR(Dashboard!$D$5="All",N11203=Dashboard!$D$5),OR(AND(C11203&lt;&gt;"",C11203&gt;=Dashboard!$F$5,C11203&lt;=Dashboard!$H$5),AND(C11203="",Dashboard!$F$5&lt;=1980,Dashboard!$H$5&gt;=2016))),1,0)</f>
        <v>1</v>
      </c>
      <c r="Q11203" s="0" t="n">
        <f aca="false">J11203*P11203+ROW()*0.00000001</f>
        <v>0.09011203</v>
      </c>
    </row>
    <row r="11204" customFormat="false" ht="15" hidden="false" customHeight="false" outlineLevel="0" collapsed="false">
      <c r="A11204" s="0" t="s">
        <v>8094</v>
      </c>
      <c r="B11204" s="0" t="s">
        <v>50</v>
      </c>
      <c r="C11204" s="0" t="n">
        <v>2010</v>
      </c>
      <c r="D11204" s="0" t="s">
        <v>52</v>
      </c>
      <c r="E11204" s="0" t="s">
        <v>5799</v>
      </c>
      <c r="F11204" s="0" t="n">
        <v>0.07</v>
      </c>
      <c r="G11204" s="0" t="n">
        <v>0.01</v>
      </c>
      <c r="H11204" s="0" t="n">
        <v>0</v>
      </c>
      <c r="I11204" s="0" t="n">
        <v>0.01</v>
      </c>
      <c r="J11204" s="0" t="n">
        <v>0.09</v>
      </c>
      <c r="N11204" s="0" t="s">
        <v>35</v>
      </c>
      <c r="P11204" s="0" t="n">
        <f aca="false">IF(AND(OR(Dashboard!$B$5="All",D11204=Dashboard!$B$5),OR(Dashboard!$D$5="All",N11204=Dashboard!$D$5),OR(AND(C11204&lt;&gt;"",C11204&gt;=Dashboard!$F$5,C11204&lt;=Dashboard!$H$5),AND(C11204="",Dashboard!$F$5&lt;=1980,Dashboard!$H$5&gt;=2016))),1,0)</f>
        <v>1</v>
      </c>
      <c r="Q11204" s="0" t="n">
        <f aca="false">J11204*P11204+ROW()*0.00000001</f>
        <v>0.09011204</v>
      </c>
    </row>
    <row r="11205" customFormat="false" ht="15" hidden="false" customHeight="false" outlineLevel="0" collapsed="false">
      <c r="A11205" s="0" t="s">
        <v>5017</v>
      </c>
      <c r="B11205" s="0" t="s">
        <v>33</v>
      </c>
      <c r="C11205" s="0" t="n">
        <v>2011</v>
      </c>
      <c r="D11205" s="0" t="s">
        <v>71</v>
      </c>
      <c r="E11205" s="0" t="s">
        <v>91</v>
      </c>
      <c r="F11205" s="0" t="n">
        <v>0.06</v>
      </c>
      <c r="G11205" s="0" t="n">
        <v>0.02</v>
      </c>
      <c r="H11205" s="0" t="n">
        <v>0</v>
      </c>
      <c r="I11205" s="0" t="n">
        <v>0.01</v>
      </c>
      <c r="J11205" s="0" t="n">
        <v>0.09</v>
      </c>
      <c r="K11205" s="0" t="n">
        <v>62</v>
      </c>
      <c r="L11205" s="0" t="n">
        <v>5.2</v>
      </c>
      <c r="M11205" s="0" t="s">
        <v>103</v>
      </c>
      <c r="N11205" s="0" t="s">
        <v>35</v>
      </c>
      <c r="O11205" s="0" t="s">
        <v>67</v>
      </c>
      <c r="P11205" s="0" t="n">
        <f aca="false">IF(AND(OR(Dashboard!$B$5="All",D11205=Dashboard!$B$5),OR(Dashboard!$D$5="All",N11205=Dashboard!$D$5),OR(AND(C11205&lt;&gt;"",C11205&gt;=Dashboard!$F$5,C11205&lt;=Dashboard!$H$5),AND(C11205="",Dashboard!$F$5&lt;=1980,Dashboard!$H$5&gt;=2016))),1,0)</f>
        <v>1</v>
      </c>
      <c r="Q11205" s="0" t="n">
        <f aca="false">J11205*P11205+ROW()*0.00000001</f>
        <v>0.09011205</v>
      </c>
    </row>
    <row r="11206" customFormat="false" ht="15" hidden="false" customHeight="false" outlineLevel="0" collapsed="false">
      <c r="A11206" s="0" t="s">
        <v>8095</v>
      </c>
      <c r="B11206" s="0" t="s">
        <v>50</v>
      </c>
      <c r="C11206" s="0" t="n">
        <v>2006</v>
      </c>
      <c r="D11206" s="0" t="s">
        <v>52</v>
      </c>
      <c r="E11206" s="0" t="s">
        <v>35</v>
      </c>
      <c r="F11206" s="0" t="n">
        <v>0</v>
      </c>
      <c r="G11206" s="0" t="n">
        <v>0</v>
      </c>
      <c r="H11206" s="0" t="n">
        <v>0.09</v>
      </c>
      <c r="I11206" s="0" t="n">
        <v>0</v>
      </c>
      <c r="J11206" s="0" t="n">
        <v>0.09</v>
      </c>
      <c r="N11206" s="0" t="s">
        <v>35</v>
      </c>
      <c r="P11206" s="0" t="n">
        <f aca="false">IF(AND(OR(Dashboard!$B$5="All",D11206=Dashboard!$B$5),OR(Dashboard!$D$5="All",N11206=Dashboard!$D$5),OR(AND(C11206&lt;&gt;"",C11206&gt;=Dashboard!$F$5,C11206&lt;=Dashboard!$H$5),AND(C11206="",Dashboard!$F$5&lt;=1980,Dashboard!$H$5&gt;=2016))),1,0)</f>
        <v>1</v>
      </c>
      <c r="Q11206" s="0" t="n">
        <f aca="false">J11206*P11206+ROW()*0.00000001</f>
        <v>0.09011206</v>
      </c>
    </row>
    <row r="11207" customFormat="false" ht="15" hidden="false" customHeight="false" outlineLevel="0" collapsed="false">
      <c r="A11207" s="0" t="s">
        <v>8096</v>
      </c>
      <c r="B11207" s="0" t="s">
        <v>117</v>
      </c>
      <c r="C11207" s="0" t="n">
        <v>1998</v>
      </c>
      <c r="D11207" s="0" t="s">
        <v>56</v>
      </c>
      <c r="E11207" s="0" t="s">
        <v>214</v>
      </c>
      <c r="F11207" s="0" t="n">
        <v>0.05</v>
      </c>
      <c r="G11207" s="0" t="n">
        <v>0.03</v>
      </c>
      <c r="H11207" s="0" t="n">
        <v>0</v>
      </c>
      <c r="I11207" s="0" t="n">
        <v>0.01</v>
      </c>
      <c r="J11207" s="0" t="n">
        <v>0.09</v>
      </c>
      <c r="N11207" s="0" t="s">
        <v>74</v>
      </c>
      <c r="P11207" s="0" t="n">
        <f aca="false">IF(AND(OR(Dashboard!$B$5="All",D11207=Dashboard!$B$5),OR(Dashboard!$D$5="All",N11207=Dashboard!$D$5),OR(AND(C11207&lt;&gt;"",C11207&gt;=Dashboard!$F$5,C11207&lt;=Dashboard!$H$5),AND(C11207="",Dashboard!$F$5&lt;=1980,Dashboard!$H$5&gt;=2016))),1,0)</f>
        <v>1</v>
      </c>
      <c r="Q11207" s="0" t="n">
        <f aca="false">J11207*P11207+ROW()*0.00000001</f>
        <v>0.09011207</v>
      </c>
    </row>
    <row r="11208" customFormat="false" ht="15" hidden="false" customHeight="false" outlineLevel="0" collapsed="false">
      <c r="A11208" s="0" t="s">
        <v>8097</v>
      </c>
      <c r="B11208" s="0" t="s">
        <v>33</v>
      </c>
      <c r="C11208" s="0" t="n">
        <v>2008</v>
      </c>
      <c r="D11208" s="0" t="s">
        <v>71</v>
      </c>
      <c r="E11208" s="0" t="s">
        <v>257</v>
      </c>
      <c r="F11208" s="0" t="n">
        <v>0.08</v>
      </c>
      <c r="G11208" s="0" t="n">
        <v>0</v>
      </c>
      <c r="H11208" s="0" t="n">
        <v>0</v>
      </c>
      <c r="I11208" s="0" t="n">
        <v>0.01</v>
      </c>
      <c r="J11208" s="0" t="n">
        <v>0.09</v>
      </c>
      <c r="K11208" s="0" t="n">
        <v>28</v>
      </c>
      <c r="L11208" s="0" t="n">
        <v>2.5</v>
      </c>
      <c r="M11208" s="0" t="s">
        <v>103</v>
      </c>
      <c r="N11208" s="0" t="s">
        <v>35</v>
      </c>
      <c r="O11208" s="0" t="s">
        <v>177</v>
      </c>
      <c r="P11208" s="0" t="n">
        <f aca="false">IF(AND(OR(Dashboard!$B$5="All",D11208=Dashboard!$B$5),OR(Dashboard!$D$5="All",N11208=Dashboard!$D$5),OR(AND(C11208&lt;&gt;"",C11208&gt;=Dashboard!$F$5,C11208&lt;=Dashboard!$H$5),AND(C11208="",Dashboard!$F$5&lt;=1980,Dashboard!$H$5&gt;=2016))),1,0)</f>
        <v>1</v>
      </c>
      <c r="Q11208" s="0" t="n">
        <f aca="false">J11208*P11208+ROW()*0.00000001</f>
        <v>0.09011208</v>
      </c>
    </row>
    <row r="11209" customFormat="false" ht="15" hidden="false" customHeight="false" outlineLevel="0" collapsed="false">
      <c r="A11209" s="0" t="s">
        <v>5661</v>
      </c>
      <c r="B11209" s="0" t="s">
        <v>144</v>
      </c>
      <c r="C11209" s="0" t="n">
        <v>2004</v>
      </c>
      <c r="D11209" s="0" t="s">
        <v>71</v>
      </c>
      <c r="E11209" s="0" t="s">
        <v>160</v>
      </c>
      <c r="F11209" s="0" t="n">
        <v>0.06</v>
      </c>
      <c r="G11209" s="0" t="n">
        <v>0.02</v>
      </c>
      <c r="H11209" s="0" t="n">
        <v>0</v>
      </c>
      <c r="I11209" s="0" t="n">
        <v>0</v>
      </c>
      <c r="J11209" s="0" t="n">
        <v>0.09</v>
      </c>
      <c r="K11209" s="0" t="n">
        <v>72</v>
      </c>
      <c r="L11209" s="0" t="n">
        <v>6.5</v>
      </c>
      <c r="M11209" s="0" t="s">
        <v>103</v>
      </c>
      <c r="N11209" s="0" t="s">
        <v>66</v>
      </c>
      <c r="O11209" s="0" t="s">
        <v>37</v>
      </c>
      <c r="P11209" s="0" t="n">
        <f aca="false">IF(AND(OR(Dashboard!$B$5="All",D11209=Dashboard!$B$5),OR(Dashboard!$D$5="All",N11209=Dashboard!$D$5),OR(AND(C11209&lt;&gt;"",C11209&gt;=Dashboard!$F$5,C11209&lt;=Dashboard!$H$5),AND(C11209="",Dashboard!$F$5&lt;=1980,Dashboard!$H$5&gt;=2016))),1,0)</f>
        <v>1</v>
      </c>
      <c r="Q11209" s="0" t="n">
        <f aca="false">J11209*P11209+ROW()*0.00000001</f>
        <v>0.09011209</v>
      </c>
    </row>
    <row r="11210" customFormat="false" ht="15" hidden="false" customHeight="false" outlineLevel="0" collapsed="false">
      <c r="A11210" s="0" t="s">
        <v>2330</v>
      </c>
      <c r="B11210" s="0" t="s">
        <v>164</v>
      </c>
      <c r="C11210" s="0" t="n">
        <v>2007</v>
      </c>
      <c r="D11210" s="0" t="s">
        <v>34</v>
      </c>
      <c r="E11210" s="0" t="s">
        <v>72</v>
      </c>
      <c r="F11210" s="0" t="n">
        <v>0.08</v>
      </c>
      <c r="G11210" s="0" t="n">
        <v>0</v>
      </c>
      <c r="H11210" s="0" t="n">
        <v>0</v>
      </c>
      <c r="I11210" s="0" t="n">
        <v>0.01</v>
      </c>
      <c r="J11210" s="0" t="n">
        <v>0.09</v>
      </c>
      <c r="K11210" s="0" t="n">
        <v>61</v>
      </c>
      <c r="M11210" s="0" t="s">
        <v>36</v>
      </c>
      <c r="N11210" s="0" t="s">
        <v>74</v>
      </c>
      <c r="O11210" s="0" t="s">
        <v>67</v>
      </c>
      <c r="P11210" s="0" t="n">
        <f aca="false">IF(AND(OR(Dashboard!$B$5="All",D11210=Dashboard!$B$5),OR(Dashboard!$D$5="All",N11210=Dashboard!$D$5),OR(AND(C11210&lt;&gt;"",C11210&gt;=Dashboard!$F$5,C11210&lt;=Dashboard!$H$5),AND(C11210="",Dashboard!$F$5&lt;=1980,Dashboard!$H$5&gt;=2016))),1,0)</f>
        <v>1</v>
      </c>
      <c r="Q11210" s="0" t="n">
        <f aca="false">J11210*P11210+ROW()*0.00000001</f>
        <v>0.0901121</v>
      </c>
    </row>
    <row r="11211" customFormat="false" ht="15" hidden="false" customHeight="false" outlineLevel="0" collapsed="false">
      <c r="A11211" s="0" t="s">
        <v>1991</v>
      </c>
      <c r="B11211" s="0" t="s">
        <v>50</v>
      </c>
      <c r="C11211" s="0" t="n">
        <v>2010</v>
      </c>
      <c r="D11211" s="0" t="s">
        <v>52</v>
      </c>
      <c r="E11211" s="0" t="s">
        <v>481</v>
      </c>
      <c r="F11211" s="0" t="n">
        <v>0.07</v>
      </c>
      <c r="G11211" s="0" t="n">
        <v>0.01</v>
      </c>
      <c r="H11211" s="0" t="n">
        <v>0</v>
      </c>
      <c r="I11211" s="0" t="n">
        <v>0.01</v>
      </c>
      <c r="J11211" s="0" t="n">
        <v>0.09</v>
      </c>
      <c r="K11211" s="0" t="n">
        <v>79</v>
      </c>
      <c r="L11211" s="0" t="n">
        <v>5.5</v>
      </c>
      <c r="M11211" s="0" t="s">
        <v>125</v>
      </c>
      <c r="N11211" s="0" t="s">
        <v>35</v>
      </c>
      <c r="O11211" s="0" t="s">
        <v>37</v>
      </c>
      <c r="P11211" s="0" t="n">
        <f aca="false">IF(AND(OR(Dashboard!$B$5="All",D11211=Dashboard!$B$5),OR(Dashboard!$D$5="All",N11211=Dashboard!$D$5),OR(AND(C11211&lt;&gt;"",C11211&gt;=Dashboard!$F$5,C11211&lt;=Dashboard!$H$5),AND(C11211="",Dashboard!$F$5&lt;=1980,Dashboard!$H$5&gt;=2016))),1,0)</f>
        <v>1</v>
      </c>
      <c r="Q11211" s="0" t="n">
        <f aca="false">J11211*P11211+ROW()*0.00000001</f>
        <v>0.09011211</v>
      </c>
    </row>
    <row r="11212" customFormat="false" ht="15" hidden="false" customHeight="false" outlineLevel="0" collapsed="false">
      <c r="A11212" s="0" t="s">
        <v>594</v>
      </c>
      <c r="B11212" s="0" t="s">
        <v>85</v>
      </c>
      <c r="C11212" s="0" t="n">
        <v>2006</v>
      </c>
      <c r="D11212" s="0" t="s">
        <v>71</v>
      </c>
      <c r="E11212" s="0" t="s">
        <v>234</v>
      </c>
      <c r="F11212" s="0" t="n">
        <v>0.06</v>
      </c>
      <c r="G11212" s="0" t="n">
        <v>0.02</v>
      </c>
      <c r="H11212" s="0" t="n">
        <v>0</v>
      </c>
      <c r="I11212" s="0" t="n">
        <v>0</v>
      </c>
      <c r="J11212" s="0" t="n">
        <v>0.09</v>
      </c>
      <c r="K11212" s="0" t="n">
        <v>55</v>
      </c>
      <c r="L11212" s="0" t="n">
        <v>7</v>
      </c>
      <c r="M11212" s="0" t="s">
        <v>36</v>
      </c>
      <c r="N11212" s="0" t="s">
        <v>35</v>
      </c>
      <c r="O11212" s="0" t="s">
        <v>53</v>
      </c>
      <c r="P11212" s="0" t="n">
        <f aca="false">IF(AND(OR(Dashboard!$B$5="All",D11212=Dashboard!$B$5),OR(Dashboard!$D$5="All",N11212=Dashboard!$D$5),OR(AND(C11212&lt;&gt;"",C11212&gt;=Dashboard!$F$5,C11212&lt;=Dashboard!$H$5),AND(C11212="",Dashboard!$F$5&lt;=1980,Dashboard!$H$5&gt;=2016))),1,0)</f>
        <v>1</v>
      </c>
      <c r="Q11212" s="0" t="n">
        <f aca="false">J11212*P11212+ROW()*0.00000001</f>
        <v>0.09011212</v>
      </c>
    </row>
    <row r="11213" customFormat="false" ht="15" hidden="false" customHeight="false" outlineLevel="0" collapsed="false">
      <c r="A11213" s="0" t="s">
        <v>5774</v>
      </c>
      <c r="B11213" s="0" t="s">
        <v>70</v>
      </c>
      <c r="C11213" s="0" t="n">
        <v>2014</v>
      </c>
      <c r="D11213" s="0" t="s">
        <v>71</v>
      </c>
      <c r="E11213" s="0" t="s">
        <v>782</v>
      </c>
      <c r="F11213" s="0" t="n">
        <v>0</v>
      </c>
      <c r="G11213" s="0" t="n">
        <v>0</v>
      </c>
      <c r="H11213" s="0" t="n">
        <v>0.09</v>
      </c>
      <c r="I11213" s="0" t="n">
        <v>0</v>
      </c>
      <c r="J11213" s="0" t="n">
        <v>0.09</v>
      </c>
      <c r="M11213" s="0" t="s">
        <v>103</v>
      </c>
      <c r="N11213" s="0" t="s">
        <v>74</v>
      </c>
      <c r="P11213" s="0" t="n">
        <f aca="false">IF(AND(OR(Dashboard!$B$5="All",D11213=Dashboard!$B$5),OR(Dashboard!$D$5="All",N11213=Dashboard!$D$5),OR(AND(C11213&lt;&gt;"",C11213&gt;=Dashboard!$F$5,C11213&lt;=Dashboard!$H$5),AND(C11213="",Dashboard!$F$5&lt;=1980,Dashboard!$H$5&gt;=2016))),1,0)</f>
        <v>1</v>
      </c>
      <c r="Q11213" s="0" t="n">
        <f aca="false">J11213*P11213+ROW()*0.00000001</f>
        <v>0.09011213</v>
      </c>
    </row>
    <row r="11214" customFormat="false" ht="15" hidden="false" customHeight="false" outlineLevel="0" collapsed="false">
      <c r="A11214" s="0" t="s">
        <v>8098</v>
      </c>
      <c r="B11214" s="0" t="s">
        <v>94</v>
      </c>
      <c r="C11214" s="0" t="n">
        <v>2016</v>
      </c>
      <c r="D11214" s="0" t="s">
        <v>114</v>
      </c>
      <c r="E11214" s="0" t="s">
        <v>3305</v>
      </c>
      <c r="F11214" s="0" t="n">
        <v>0.03</v>
      </c>
      <c r="G11214" s="0" t="n">
        <v>0.05</v>
      </c>
      <c r="H11214" s="0" t="n">
        <v>0</v>
      </c>
      <c r="I11214" s="0" t="n">
        <v>0.01</v>
      </c>
      <c r="J11214" s="0" t="n">
        <v>0.09</v>
      </c>
      <c r="N11214" s="0" t="s">
        <v>74</v>
      </c>
      <c r="P11214" s="0" t="n">
        <f aca="false">IF(AND(OR(Dashboard!$B$5="All",D11214=Dashboard!$B$5),OR(Dashboard!$D$5="All",N11214=Dashboard!$D$5),OR(AND(C11214&lt;&gt;"",C11214&gt;=Dashboard!$F$5,C11214&lt;=Dashboard!$H$5),AND(C11214="",Dashboard!$F$5&lt;=1980,Dashboard!$H$5&gt;=2016))),1,0)</f>
        <v>1</v>
      </c>
      <c r="Q11214" s="0" t="n">
        <f aca="false">J11214*P11214+ROW()*0.00000001</f>
        <v>0.09011214</v>
      </c>
    </row>
    <row r="11215" customFormat="false" ht="15" hidden="false" customHeight="false" outlineLevel="0" collapsed="false">
      <c r="A11215" s="0" t="s">
        <v>4055</v>
      </c>
      <c r="B11215" s="0" t="s">
        <v>144</v>
      </c>
      <c r="C11215" s="0" t="n">
        <v>2005</v>
      </c>
      <c r="D11215" s="0" t="s">
        <v>114</v>
      </c>
      <c r="E11215" s="0" t="s">
        <v>487</v>
      </c>
      <c r="F11215" s="0" t="n">
        <v>0.06</v>
      </c>
      <c r="G11215" s="0" t="n">
        <v>0.02</v>
      </c>
      <c r="H11215" s="0" t="n">
        <v>0</v>
      </c>
      <c r="I11215" s="0" t="n">
        <v>0</v>
      </c>
      <c r="J11215" s="0" t="n">
        <v>0.09</v>
      </c>
      <c r="K11215" s="0" t="n">
        <v>65</v>
      </c>
      <c r="L11215" s="0" t="n">
        <v>7.3</v>
      </c>
      <c r="M11215" s="0" t="s">
        <v>125</v>
      </c>
      <c r="N11215" s="0" t="s">
        <v>66</v>
      </c>
      <c r="O11215" s="0" t="s">
        <v>67</v>
      </c>
      <c r="P11215" s="0" t="n">
        <f aca="false">IF(AND(OR(Dashboard!$B$5="All",D11215=Dashboard!$B$5),OR(Dashboard!$D$5="All",N11215=Dashboard!$D$5),OR(AND(C11215&lt;&gt;"",C11215&gt;=Dashboard!$F$5,C11215&lt;=Dashboard!$H$5),AND(C11215="",Dashboard!$F$5&lt;=1980,Dashboard!$H$5&gt;=2016))),1,0)</f>
        <v>1</v>
      </c>
      <c r="Q11215" s="0" t="n">
        <f aca="false">J11215*P11215+ROW()*0.00000001</f>
        <v>0.09011215</v>
      </c>
    </row>
    <row r="11216" customFormat="false" ht="15" hidden="false" customHeight="false" outlineLevel="0" collapsed="false">
      <c r="A11216" s="0" t="s">
        <v>8099</v>
      </c>
      <c r="B11216" s="0" t="s">
        <v>108</v>
      </c>
      <c r="C11216" s="0" t="n">
        <v>1996</v>
      </c>
      <c r="D11216" s="0" t="s">
        <v>52</v>
      </c>
      <c r="E11216" s="0" t="s">
        <v>220</v>
      </c>
      <c r="F11216" s="0" t="n">
        <v>0</v>
      </c>
      <c r="G11216" s="0" t="n">
        <v>0</v>
      </c>
      <c r="H11216" s="0" t="n">
        <v>0.09</v>
      </c>
      <c r="I11216" s="0" t="n">
        <v>0</v>
      </c>
      <c r="J11216" s="0" t="n">
        <v>0.09</v>
      </c>
      <c r="N11216" s="0" t="s">
        <v>35</v>
      </c>
      <c r="P11216" s="0" t="n">
        <f aca="false">IF(AND(OR(Dashboard!$B$5="All",D11216=Dashboard!$B$5),OR(Dashboard!$D$5="All",N11216=Dashboard!$D$5),OR(AND(C11216&lt;&gt;"",C11216&gt;=Dashboard!$F$5,C11216&lt;=Dashboard!$H$5),AND(C11216="",Dashboard!$F$5&lt;=1980,Dashboard!$H$5&gt;=2016))),1,0)</f>
        <v>1</v>
      </c>
      <c r="Q11216" s="0" t="n">
        <f aca="false">J11216*P11216+ROW()*0.00000001</f>
        <v>0.09011216</v>
      </c>
    </row>
    <row r="11217" customFormat="false" ht="15" hidden="false" customHeight="false" outlineLevel="0" collapsed="false">
      <c r="A11217" s="0" t="s">
        <v>8100</v>
      </c>
      <c r="B11217" s="0" t="s">
        <v>50</v>
      </c>
      <c r="C11217" s="0" t="n">
        <v>2006</v>
      </c>
      <c r="D11217" s="0" t="s">
        <v>52</v>
      </c>
      <c r="E11217" s="0" t="s">
        <v>293</v>
      </c>
      <c r="F11217" s="0" t="n">
        <v>0.07</v>
      </c>
      <c r="G11217" s="0" t="n">
        <v>0.01</v>
      </c>
      <c r="H11217" s="0" t="n">
        <v>0</v>
      </c>
      <c r="I11217" s="0" t="n">
        <v>0.01</v>
      </c>
      <c r="J11217" s="0" t="n">
        <v>0.09</v>
      </c>
      <c r="N11217" s="0" t="s">
        <v>35</v>
      </c>
      <c r="P11217" s="0" t="n">
        <f aca="false">IF(AND(OR(Dashboard!$B$5="All",D11217=Dashboard!$B$5),OR(Dashboard!$D$5="All",N11217=Dashboard!$D$5),OR(AND(C11217&lt;&gt;"",C11217&gt;=Dashboard!$F$5,C11217&lt;=Dashboard!$H$5),AND(C11217="",Dashboard!$F$5&lt;=1980,Dashboard!$H$5&gt;=2016))),1,0)</f>
        <v>1</v>
      </c>
      <c r="Q11217" s="0" t="n">
        <f aca="false">J11217*P11217+ROW()*0.00000001</f>
        <v>0.09011217</v>
      </c>
    </row>
    <row r="11218" customFormat="false" ht="15" hidden="false" customHeight="false" outlineLevel="0" collapsed="false">
      <c r="A11218" s="0" t="s">
        <v>1580</v>
      </c>
      <c r="B11218" s="0" t="s">
        <v>144</v>
      </c>
      <c r="C11218" s="0" t="n">
        <v>2005</v>
      </c>
      <c r="D11218" s="0" t="s">
        <v>46</v>
      </c>
      <c r="E11218" s="0" t="s">
        <v>72</v>
      </c>
      <c r="F11218" s="0" t="n">
        <v>0.06</v>
      </c>
      <c r="G11218" s="0" t="n">
        <v>0.02</v>
      </c>
      <c r="H11218" s="0" t="n">
        <v>0</v>
      </c>
      <c r="I11218" s="0" t="n">
        <v>0</v>
      </c>
      <c r="J11218" s="0" t="n">
        <v>0.09</v>
      </c>
      <c r="N11218" s="0" t="s">
        <v>66</v>
      </c>
      <c r="P11218" s="0" t="n">
        <f aca="false">IF(AND(OR(Dashboard!$B$5="All",D11218=Dashboard!$B$5),OR(Dashboard!$D$5="All",N11218=Dashboard!$D$5),OR(AND(C11218&lt;&gt;"",C11218&gt;=Dashboard!$F$5,C11218&lt;=Dashboard!$H$5),AND(C11218="",Dashboard!$F$5&lt;=1980,Dashboard!$H$5&gt;=2016))),1,0)</f>
        <v>1</v>
      </c>
      <c r="Q11218" s="0" t="n">
        <f aca="false">J11218*P11218+ROW()*0.00000001</f>
        <v>0.09011218</v>
      </c>
    </row>
    <row r="11219" customFormat="false" ht="15" hidden="false" customHeight="false" outlineLevel="0" collapsed="false">
      <c r="A11219" s="0" t="s">
        <v>3685</v>
      </c>
      <c r="B11219" s="0" t="s">
        <v>85</v>
      </c>
      <c r="C11219" s="0" t="n">
        <v>2003</v>
      </c>
      <c r="D11219" s="0" t="s">
        <v>41</v>
      </c>
      <c r="E11219" s="0" t="s">
        <v>3686</v>
      </c>
      <c r="F11219" s="0" t="n">
        <v>0.06</v>
      </c>
      <c r="G11219" s="0" t="n">
        <v>0.02</v>
      </c>
      <c r="H11219" s="0" t="n">
        <v>0</v>
      </c>
      <c r="I11219" s="0" t="n">
        <v>0</v>
      </c>
      <c r="J11219" s="0" t="n">
        <v>0.09</v>
      </c>
      <c r="K11219" s="0" t="n">
        <v>78</v>
      </c>
      <c r="L11219" s="0" t="n">
        <v>7.6</v>
      </c>
      <c r="M11219" s="0" t="s">
        <v>36</v>
      </c>
      <c r="N11219" s="0" t="s">
        <v>35</v>
      </c>
      <c r="O11219" s="0" t="s">
        <v>37</v>
      </c>
      <c r="P11219" s="0" t="n">
        <f aca="false">IF(AND(OR(Dashboard!$B$5="All",D11219=Dashboard!$B$5),OR(Dashboard!$D$5="All",N11219=Dashboard!$D$5),OR(AND(C11219&lt;&gt;"",C11219&gt;=Dashboard!$F$5,C11219&lt;=Dashboard!$H$5),AND(C11219="",Dashboard!$F$5&lt;=1980,Dashboard!$H$5&gt;=2016))),1,0)</f>
        <v>1</v>
      </c>
      <c r="Q11219" s="0" t="n">
        <f aca="false">J11219*P11219+ROW()*0.00000001</f>
        <v>0.09011219</v>
      </c>
    </row>
    <row r="11220" customFormat="false" ht="15" hidden="false" customHeight="false" outlineLevel="0" collapsed="false">
      <c r="A11220" s="0" t="s">
        <v>3362</v>
      </c>
      <c r="B11220" s="0" t="s">
        <v>152</v>
      </c>
      <c r="C11220" s="0" t="n">
        <v>2011</v>
      </c>
      <c r="D11220" s="0" t="s">
        <v>56</v>
      </c>
      <c r="E11220" s="0" t="s">
        <v>418</v>
      </c>
      <c r="F11220" s="0" t="n">
        <v>0.05</v>
      </c>
      <c r="G11220" s="0" t="n">
        <v>0.02</v>
      </c>
      <c r="H11220" s="0" t="n">
        <v>0</v>
      </c>
      <c r="I11220" s="0" t="n">
        <v>0.01</v>
      </c>
      <c r="J11220" s="0" t="n">
        <v>0.09</v>
      </c>
      <c r="K11220" s="0" t="n">
        <v>75</v>
      </c>
      <c r="L11220" s="0" t="n">
        <v>6.7</v>
      </c>
      <c r="M11220" s="0" t="s">
        <v>73</v>
      </c>
      <c r="N11220" s="0" t="s">
        <v>152</v>
      </c>
      <c r="O11220" s="0" t="s">
        <v>37</v>
      </c>
      <c r="P11220" s="0" t="n">
        <f aca="false">IF(AND(OR(Dashboard!$B$5="All",D11220=Dashboard!$B$5),OR(Dashboard!$D$5="All",N11220=Dashboard!$D$5),OR(AND(C11220&lt;&gt;"",C11220&gt;=Dashboard!$F$5,C11220&lt;=Dashboard!$H$5),AND(C11220="",Dashboard!$F$5&lt;=1980,Dashboard!$H$5&gt;=2016))),1,0)</f>
        <v>1</v>
      </c>
      <c r="Q11220" s="0" t="n">
        <f aca="false">J11220*P11220+ROW()*0.00000001</f>
        <v>0.0901122</v>
      </c>
    </row>
    <row r="11221" customFormat="false" ht="15" hidden="false" customHeight="false" outlineLevel="0" collapsed="false">
      <c r="A11221" s="0" t="s">
        <v>8101</v>
      </c>
      <c r="B11221" s="0" t="s">
        <v>33</v>
      </c>
      <c r="C11221" s="0" t="n">
        <v>2011</v>
      </c>
      <c r="D11221" s="0" t="s">
        <v>52</v>
      </c>
      <c r="E11221" s="0" t="s">
        <v>1259</v>
      </c>
      <c r="F11221" s="0" t="n">
        <v>0.06</v>
      </c>
      <c r="G11221" s="0" t="n">
        <v>0.02</v>
      </c>
      <c r="H11221" s="0" t="n">
        <v>0</v>
      </c>
      <c r="I11221" s="0" t="n">
        <v>0.01</v>
      </c>
      <c r="J11221" s="0" t="n">
        <v>0.09</v>
      </c>
      <c r="K11221" s="0" t="n">
        <v>84</v>
      </c>
      <c r="L11221" s="0" t="n">
        <v>8.7</v>
      </c>
      <c r="M11221" s="0" t="s">
        <v>36</v>
      </c>
      <c r="N11221" s="0" t="s">
        <v>35</v>
      </c>
      <c r="O11221" s="0" t="s">
        <v>42</v>
      </c>
      <c r="P11221" s="0" t="n">
        <f aca="false">IF(AND(OR(Dashboard!$B$5="All",D11221=Dashboard!$B$5),OR(Dashboard!$D$5="All",N11221=Dashboard!$D$5),OR(AND(C11221&lt;&gt;"",C11221&gt;=Dashboard!$F$5,C11221&lt;=Dashboard!$H$5),AND(C11221="",Dashboard!$F$5&lt;=1980,Dashboard!$H$5&gt;=2016))),1,0)</f>
        <v>1</v>
      </c>
      <c r="Q11221" s="0" t="n">
        <f aca="false">J11221*P11221+ROW()*0.00000001</f>
        <v>0.09011221</v>
      </c>
    </row>
    <row r="11222" customFormat="false" ht="15" hidden="false" customHeight="false" outlineLevel="0" collapsed="false">
      <c r="A11222" s="0" t="s">
        <v>8102</v>
      </c>
      <c r="B11222" s="0" t="s">
        <v>50</v>
      </c>
      <c r="C11222" s="0" t="n">
        <v>2008</v>
      </c>
      <c r="D11222" s="0" t="s">
        <v>114</v>
      </c>
      <c r="E11222" s="0" t="s">
        <v>220</v>
      </c>
      <c r="F11222" s="0" t="n">
        <v>0</v>
      </c>
      <c r="G11222" s="0" t="n">
        <v>0</v>
      </c>
      <c r="H11222" s="0" t="n">
        <v>0.09</v>
      </c>
      <c r="I11222" s="0" t="n">
        <v>0</v>
      </c>
      <c r="J11222" s="0" t="n">
        <v>0.09</v>
      </c>
      <c r="N11222" s="0" t="s">
        <v>35</v>
      </c>
      <c r="P11222" s="0" t="n">
        <f aca="false">IF(AND(OR(Dashboard!$B$5="All",D11222=Dashboard!$B$5),OR(Dashboard!$D$5="All",N11222=Dashboard!$D$5),OR(AND(C11222&lt;&gt;"",C11222&gt;=Dashboard!$F$5,C11222&lt;=Dashboard!$H$5),AND(C11222="",Dashboard!$F$5&lt;=1980,Dashboard!$H$5&gt;=2016))),1,0)</f>
        <v>1</v>
      </c>
      <c r="Q11222" s="0" t="n">
        <f aca="false">J11222*P11222+ROW()*0.00000001</f>
        <v>0.09011222</v>
      </c>
    </row>
    <row r="11223" customFormat="false" ht="15" hidden="false" customHeight="false" outlineLevel="0" collapsed="false">
      <c r="A11223" s="0" t="s">
        <v>7264</v>
      </c>
      <c r="B11223" s="0" t="s">
        <v>172</v>
      </c>
      <c r="C11223" s="0" t="n">
        <v>2015</v>
      </c>
      <c r="D11223" s="0" t="s">
        <v>34</v>
      </c>
      <c r="E11223" s="0" t="s">
        <v>7265</v>
      </c>
      <c r="F11223" s="0" t="n">
        <v>0.03</v>
      </c>
      <c r="G11223" s="0" t="n">
        <v>0.05</v>
      </c>
      <c r="H11223" s="0" t="n">
        <v>0</v>
      </c>
      <c r="I11223" s="0" t="n">
        <v>0.01</v>
      </c>
      <c r="J11223" s="0" t="n">
        <v>0.09</v>
      </c>
      <c r="K11223" s="0" t="n">
        <v>20</v>
      </c>
      <c r="L11223" s="0" t="n">
        <v>3.1</v>
      </c>
      <c r="M11223" s="0" t="s">
        <v>36</v>
      </c>
      <c r="N11223" s="0" t="s">
        <v>66</v>
      </c>
      <c r="O11223" s="0" t="s">
        <v>177</v>
      </c>
      <c r="P11223" s="0" t="n">
        <f aca="false">IF(AND(OR(Dashboard!$B$5="All",D11223=Dashboard!$B$5),OR(Dashboard!$D$5="All",N11223=Dashboard!$D$5),OR(AND(C11223&lt;&gt;"",C11223&gt;=Dashboard!$F$5,C11223&lt;=Dashboard!$H$5),AND(C11223="",Dashboard!$F$5&lt;=1980,Dashboard!$H$5&gt;=2016))),1,0)</f>
        <v>1</v>
      </c>
      <c r="Q11223" s="0" t="n">
        <f aca="false">J11223*P11223+ROW()*0.00000001</f>
        <v>0.09011223</v>
      </c>
    </row>
    <row r="11224" customFormat="false" ht="15" hidden="false" customHeight="false" outlineLevel="0" collapsed="false">
      <c r="A11224" s="0" t="s">
        <v>8103</v>
      </c>
      <c r="B11224" s="0" t="s">
        <v>85</v>
      </c>
      <c r="C11224" s="0" t="n">
        <v>2004</v>
      </c>
      <c r="D11224" s="0" t="s">
        <v>16</v>
      </c>
      <c r="E11224" s="0" t="s">
        <v>211</v>
      </c>
      <c r="F11224" s="0" t="n">
        <v>0</v>
      </c>
      <c r="G11224" s="0" t="n">
        <v>0</v>
      </c>
      <c r="H11224" s="0" t="n">
        <v>0.08</v>
      </c>
      <c r="I11224" s="0" t="n">
        <v>0</v>
      </c>
      <c r="J11224" s="0" t="n">
        <v>0.09</v>
      </c>
      <c r="N11224" s="0" t="s">
        <v>35</v>
      </c>
      <c r="P11224" s="0" t="n">
        <f aca="false">IF(AND(OR(Dashboard!$B$5="All",D11224=Dashboard!$B$5),OR(Dashboard!$D$5="All",N11224=Dashboard!$D$5),OR(AND(C11224&lt;&gt;"",C11224&gt;=Dashboard!$F$5,C11224&lt;=Dashboard!$H$5),AND(C11224="",Dashboard!$F$5&lt;=1980,Dashboard!$H$5&gt;=2016))),1,0)</f>
        <v>1</v>
      </c>
      <c r="Q11224" s="0" t="n">
        <f aca="false">J11224*P11224+ROW()*0.00000001</f>
        <v>0.09011224</v>
      </c>
    </row>
    <row r="11225" customFormat="false" ht="15" hidden="false" customHeight="false" outlineLevel="0" collapsed="false">
      <c r="A11225" s="0" t="s">
        <v>5590</v>
      </c>
      <c r="B11225" s="0" t="s">
        <v>94</v>
      </c>
      <c r="C11225" s="0" t="n">
        <v>2015</v>
      </c>
      <c r="D11225" s="0" t="s">
        <v>46</v>
      </c>
      <c r="E11225" s="0" t="s">
        <v>2334</v>
      </c>
      <c r="F11225" s="0" t="n">
        <v>0.02</v>
      </c>
      <c r="G11225" s="0" t="n">
        <v>0.01</v>
      </c>
      <c r="H11225" s="0" t="n">
        <v>0.05</v>
      </c>
      <c r="I11225" s="0" t="n">
        <v>0.01</v>
      </c>
      <c r="J11225" s="0" t="n">
        <v>0.09</v>
      </c>
      <c r="N11225" s="0" t="s">
        <v>74</v>
      </c>
      <c r="P11225" s="0" t="n">
        <f aca="false">IF(AND(OR(Dashboard!$B$5="All",D11225=Dashboard!$B$5),OR(Dashboard!$D$5="All",N11225=Dashboard!$D$5),OR(AND(C11225&lt;&gt;"",C11225&gt;=Dashboard!$F$5,C11225&lt;=Dashboard!$H$5),AND(C11225="",Dashboard!$F$5&lt;=1980,Dashboard!$H$5&gt;=2016))),1,0)</f>
        <v>1</v>
      </c>
      <c r="Q11225" s="0" t="n">
        <f aca="false">J11225*P11225+ROW()*0.00000001</f>
        <v>0.09011225</v>
      </c>
    </row>
    <row r="11226" customFormat="false" ht="15" hidden="false" customHeight="false" outlineLevel="0" collapsed="false">
      <c r="A11226" s="0" t="s">
        <v>2814</v>
      </c>
      <c r="B11226" s="0" t="s">
        <v>186</v>
      </c>
      <c r="C11226" s="0" t="n">
        <v>2003</v>
      </c>
      <c r="D11226" s="0" t="s">
        <v>56</v>
      </c>
      <c r="E11226" s="0" t="s">
        <v>124</v>
      </c>
      <c r="F11226" s="0" t="n">
        <v>0.07</v>
      </c>
      <c r="G11226" s="0" t="n">
        <v>0.02</v>
      </c>
      <c r="H11226" s="0" t="n">
        <v>0</v>
      </c>
      <c r="I11226" s="0" t="n">
        <v>0</v>
      </c>
      <c r="J11226" s="0" t="n">
        <v>0.09</v>
      </c>
      <c r="K11226" s="0" t="n">
        <v>73</v>
      </c>
      <c r="L11226" s="0" t="n">
        <v>7.7</v>
      </c>
      <c r="M11226" s="0" t="s">
        <v>73</v>
      </c>
      <c r="N11226" s="0" t="s">
        <v>35</v>
      </c>
      <c r="O11226" s="0" t="s">
        <v>37</v>
      </c>
      <c r="P11226" s="0" t="n">
        <f aca="false">IF(AND(OR(Dashboard!$B$5="All",D11226=Dashboard!$B$5),OR(Dashboard!$D$5="All",N11226=Dashboard!$D$5),OR(AND(C11226&lt;&gt;"",C11226&gt;=Dashboard!$F$5,C11226&lt;=Dashboard!$H$5),AND(C11226="",Dashboard!$F$5&lt;=1980,Dashboard!$H$5&gt;=2016))),1,0)</f>
        <v>1</v>
      </c>
      <c r="Q11226" s="0" t="n">
        <f aca="false">J11226*P11226+ROW()*0.00000001</f>
        <v>0.09011226</v>
      </c>
    </row>
    <row r="11227" customFormat="false" ht="15" hidden="false" customHeight="false" outlineLevel="0" collapsed="false">
      <c r="A11227" s="0" t="s">
        <v>8104</v>
      </c>
      <c r="B11227" s="0" t="s">
        <v>97</v>
      </c>
      <c r="C11227" s="0" t="n">
        <v>2015</v>
      </c>
      <c r="D11227" s="0" t="s">
        <v>71</v>
      </c>
      <c r="E11227" s="0" t="s">
        <v>328</v>
      </c>
      <c r="F11227" s="0" t="n">
        <v>0</v>
      </c>
      <c r="G11227" s="0" t="n">
        <v>0</v>
      </c>
      <c r="H11227" s="0" t="n">
        <v>0.09</v>
      </c>
      <c r="I11227" s="0" t="n">
        <v>0</v>
      </c>
      <c r="J11227" s="0" t="n">
        <v>0.09</v>
      </c>
      <c r="N11227" s="0" t="s">
        <v>35</v>
      </c>
      <c r="P11227" s="0" t="n">
        <f aca="false">IF(AND(OR(Dashboard!$B$5="All",D11227=Dashboard!$B$5),OR(Dashboard!$D$5="All",N11227=Dashboard!$D$5),OR(AND(C11227&lt;&gt;"",C11227&gt;=Dashboard!$F$5,C11227&lt;=Dashboard!$H$5),AND(C11227="",Dashboard!$F$5&lt;=1980,Dashboard!$H$5&gt;=2016))),1,0)</f>
        <v>1</v>
      </c>
      <c r="Q11227" s="0" t="n">
        <f aca="false">J11227*P11227+ROW()*0.00000001</f>
        <v>0.09011227</v>
      </c>
    </row>
    <row r="11228" customFormat="false" ht="15" hidden="false" customHeight="false" outlineLevel="0" collapsed="false">
      <c r="A11228" s="0" t="s">
        <v>8105</v>
      </c>
      <c r="B11228" s="0" t="s">
        <v>33</v>
      </c>
      <c r="C11228" s="0" t="n">
        <v>2010</v>
      </c>
      <c r="D11228" s="0" t="s">
        <v>52</v>
      </c>
      <c r="E11228" s="0" t="s">
        <v>560</v>
      </c>
      <c r="F11228" s="0" t="n">
        <v>0.08</v>
      </c>
      <c r="G11228" s="0" t="n">
        <v>0</v>
      </c>
      <c r="H11228" s="0" t="n">
        <v>0</v>
      </c>
      <c r="I11228" s="0" t="n">
        <v>0.01</v>
      </c>
      <c r="J11228" s="0" t="n">
        <v>0.09</v>
      </c>
      <c r="K11228" s="0" t="n">
        <v>56</v>
      </c>
      <c r="L11228" s="0" t="n">
        <v>8.2</v>
      </c>
      <c r="M11228" s="0" t="s">
        <v>103</v>
      </c>
      <c r="N11228" s="0" t="s">
        <v>35</v>
      </c>
      <c r="O11228" s="0" t="s">
        <v>53</v>
      </c>
      <c r="P11228" s="0" t="n">
        <f aca="false">IF(AND(OR(Dashboard!$B$5="All",D11228=Dashboard!$B$5),OR(Dashboard!$D$5="All",N11228=Dashboard!$D$5),OR(AND(C11228&lt;&gt;"",C11228&gt;=Dashboard!$F$5,C11228&lt;=Dashboard!$H$5),AND(C11228="",Dashboard!$F$5&lt;=1980,Dashboard!$H$5&gt;=2016))),1,0)</f>
        <v>1</v>
      </c>
      <c r="Q11228" s="0" t="n">
        <f aca="false">J11228*P11228+ROW()*0.00000001</f>
        <v>0.09011228</v>
      </c>
    </row>
    <row r="11229" customFormat="false" ht="15" hidden="false" customHeight="false" outlineLevel="0" collapsed="false">
      <c r="A11229" s="0" t="s">
        <v>8106</v>
      </c>
      <c r="B11229" s="0" t="s">
        <v>33</v>
      </c>
      <c r="C11229" s="0" t="n">
        <v>2008</v>
      </c>
      <c r="D11229" s="0" t="s">
        <v>34</v>
      </c>
      <c r="E11229" s="0" t="s">
        <v>1427</v>
      </c>
      <c r="F11229" s="0" t="n">
        <v>0.04</v>
      </c>
      <c r="G11229" s="0" t="n">
        <v>0.04</v>
      </c>
      <c r="H11229" s="0" t="n">
        <v>0</v>
      </c>
      <c r="I11229" s="0" t="n">
        <v>0.01</v>
      </c>
      <c r="J11229" s="0" t="n">
        <v>0.09</v>
      </c>
      <c r="M11229" s="0" t="s">
        <v>36</v>
      </c>
      <c r="N11229" s="0" t="s">
        <v>35</v>
      </c>
      <c r="P11229" s="0" t="n">
        <f aca="false">IF(AND(OR(Dashboard!$B$5="All",D11229=Dashboard!$B$5),OR(Dashboard!$D$5="All",N11229=Dashboard!$D$5),OR(AND(C11229&lt;&gt;"",C11229&gt;=Dashboard!$F$5,C11229&lt;=Dashboard!$H$5),AND(C11229="",Dashboard!$F$5&lt;=1980,Dashboard!$H$5&gt;=2016))),1,0)</f>
        <v>1</v>
      </c>
      <c r="Q11229" s="0" t="n">
        <f aca="false">J11229*P11229+ROW()*0.00000001</f>
        <v>0.09011229</v>
      </c>
    </row>
    <row r="11230" customFormat="false" ht="15" hidden="false" customHeight="false" outlineLevel="0" collapsed="false">
      <c r="A11230" s="0" t="s">
        <v>3670</v>
      </c>
      <c r="B11230" s="0" t="s">
        <v>144</v>
      </c>
      <c r="C11230" s="0" t="n">
        <v>2005</v>
      </c>
      <c r="D11230" s="0" t="s">
        <v>71</v>
      </c>
      <c r="E11230" s="0" t="s">
        <v>418</v>
      </c>
      <c r="F11230" s="0" t="n">
        <v>0.06</v>
      </c>
      <c r="G11230" s="0" t="n">
        <v>0.02</v>
      </c>
      <c r="H11230" s="0" t="n">
        <v>0</v>
      </c>
      <c r="I11230" s="0" t="n">
        <v>0</v>
      </c>
      <c r="J11230" s="0" t="n">
        <v>0.09</v>
      </c>
      <c r="K11230" s="0" t="n">
        <v>63</v>
      </c>
      <c r="M11230" s="0" t="s">
        <v>125</v>
      </c>
      <c r="N11230" s="0" t="s">
        <v>66</v>
      </c>
      <c r="O11230" s="0" t="s">
        <v>67</v>
      </c>
      <c r="P11230" s="0" t="n">
        <f aca="false">IF(AND(OR(Dashboard!$B$5="All",D11230=Dashboard!$B$5),OR(Dashboard!$D$5="All",N11230=Dashboard!$D$5),OR(AND(C11230&lt;&gt;"",C11230&gt;=Dashboard!$F$5,C11230&lt;=Dashboard!$H$5),AND(C11230="",Dashboard!$F$5&lt;=1980,Dashboard!$H$5&gt;=2016))),1,0)</f>
        <v>1</v>
      </c>
      <c r="Q11230" s="0" t="n">
        <f aca="false">J11230*P11230+ROW()*0.00000001</f>
        <v>0.0901123</v>
      </c>
    </row>
    <row r="11231" customFormat="false" ht="15" hidden="false" customHeight="false" outlineLevel="0" collapsed="false">
      <c r="A11231" s="0" t="s">
        <v>682</v>
      </c>
      <c r="B11231" s="0" t="s">
        <v>117</v>
      </c>
      <c r="C11231" s="0" t="n">
        <v>1998</v>
      </c>
      <c r="D11231" s="0" t="s">
        <v>246</v>
      </c>
      <c r="E11231" s="0" t="s">
        <v>142</v>
      </c>
      <c r="F11231" s="0" t="n">
        <v>0.03</v>
      </c>
      <c r="G11231" s="0" t="n">
        <v>0.02</v>
      </c>
      <c r="H11231" s="0" t="n">
        <v>0.03</v>
      </c>
      <c r="I11231" s="0" t="n">
        <v>0.01</v>
      </c>
      <c r="J11231" s="0" t="n">
        <v>0.09</v>
      </c>
      <c r="N11231" s="0" t="s">
        <v>74</v>
      </c>
      <c r="P11231" s="0" t="n">
        <f aca="false">IF(AND(OR(Dashboard!$B$5="All",D11231=Dashboard!$B$5),OR(Dashboard!$D$5="All",N11231=Dashboard!$D$5),OR(AND(C11231&lt;&gt;"",C11231&gt;=Dashboard!$F$5,C11231&lt;=Dashboard!$H$5),AND(C11231="",Dashboard!$F$5&lt;=1980,Dashboard!$H$5&gt;=2016))),1,0)</f>
        <v>1</v>
      </c>
      <c r="Q11231" s="0" t="n">
        <f aca="false">J11231*P11231+ROW()*0.00000001</f>
        <v>0.09011231</v>
      </c>
    </row>
    <row r="11232" customFormat="false" ht="15" hidden="false" customHeight="false" outlineLevel="0" collapsed="false">
      <c r="A11232" s="0" t="s">
        <v>1897</v>
      </c>
      <c r="B11232" s="0" t="s">
        <v>97</v>
      </c>
      <c r="C11232" s="0" t="n">
        <v>2013</v>
      </c>
      <c r="D11232" s="0" t="s">
        <v>46</v>
      </c>
      <c r="E11232" s="0" t="s">
        <v>35</v>
      </c>
      <c r="F11232" s="0" t="n">
        <v>0</v>
      </c>
      <c r="G11232" s="0" t="n">
        <v>0.08</v>
      </c>
      <c r="H11232" s="0" t="n">
        <v>0</v>
      </c>
      <c r="I11232" s="0" t="n">
        <v>0</v>
      </c>
      <c r="J11232" s="0" t="n">
        <v>0.09</v>
      </c>
      <c r="N11232" s="0" t="s">
        <v>35</v>
      </c>
      <c r="P11232" s="0" t="n">
        <f aca="false">IF(AND(OR(Dashboard!$B$5="All",D11232=Dashboard!$B$5),OR(Dashboard!$D$5="All",N11232=Dashboard!$D$5),OR(AND(C11232&lt;&gt;"",C11232&gt;=Dashboard!$F$5,C11232&lt;=Dashboard!$H$5),AND(C11232="",Dashboard!$F$5&lt;=1980,Dashboard!$H$5&gt;=2016))),1,0)</f>
        <v>1</v>
      </c>
      <c r="Q11232" s="0" t="n">
        <f aca="false">J11232*P11232+ROW()*0.00000001</f>
        <v>0.09011232</v>
      </c>
    </row>
    <row r="11233" customFormat="false" ht="15" hidden="false" customHeight="false" outlineLevel="0" collapsed="false">
      <c r="A11233" s="0" t="s">
        <v>8107</v>
      </c>
      <c r="B11233" s="0" t="s">
        <v>76</v>
      </c>
      <c r="C11233" s="0" t="n">
        <v>2001</v>
      </c>
      <c r="D11233" s="0" t="s">
        <v>46</v>
      </c>
      <c r="E11233" s="0" t="s">
        <v>124</v>
      </c>
      <c r="F11233" s="0" t="n">
        <v>0.04</v>
      </c>
      <c r="G11233" s="0" t="n">
        <v>0.03</v>
      </c>
      <c r="H11233" s="0" t="n">
        <v>0</v>
      </c>
      <c r="I11233" s="0" t="n">
        <v>0.01</v>
      </c>
      <c r="J11233" s="0" t="n">
        <v>0.09</v>
      </c>
      <c r="K11233" s="0" t="n">
        <v>70</v>
      </c>
      <c r="L11233" s="0" t="n">
        <v>7.5</v>
      </c>
      <c r="M11233" s="0" t="s">
        <v>103</v>
      </c>
      <c r="N11233" s="0" t="s">
        <v>74</v>
      </c>
      <c r="O11233" s="0" t="s">
        <v>67</v>
      </c>
      <c r="P11233" s="0" t="n">
        <f aca="false">IF(AND(OR(Dashboard!$B$5="All",D11233=Dashboard!$B$5),OR(Dashboard!$D$5="All",N11233=Dashboard!$D$5),OR(AND(C11233&lt;&gt;"",C11233&gt;=Dashboard!$F$5,C11233&lt;=Dashboard!$H$5),AND(C11233="",Dashboard!$F$5&lt;=1980,Dashboard!$H$5&gt;=2016))),1,0)</f>
        <v>1</v>
      </c>
      <c r="Q11233" s="0" t="n">
        <f aca="false">J11233*P11233+ROW()*0.00000001</f>
        <v>0.09011233</v>
      </c>
    </row>
    <row r="11234" customFormat="false" ht="15" hidden="false" customHeight="false" outlineLevel="0" collapsed="false">
      <c r="A11234" s="0" t="s">
        <v>8108</v>
      </c>
      <c r="B11234" s="0" t="s">
        <v>64</v>
      </c>
      <c r="C11234" s="0" t="n">
        <v>2009</v>
      </c>
      <c r="D11234" s="0" t="s">
        <v>56</v>
      </c>
      <c r="E11234" s="0" t="s">
        <v>257</v>
      </c>
      <c r="F11234" s="0" t="n">
        <v>0.05</v>
      </c>
      <c r="G11234" s="0" t="n">
        <v>0.03</v>
      </c>
      <c r="H11234" s="0" t="n">
        <v>0</v>
      </c>
      <c r="I11234" s="0" t="n">
        <v>0.01</v>
      </c>
      <c r="J11234" s="0" t="n">
        <v>0.09</v>
      </c>
      <c r="K11234" s="0" t="n">
        <v>30</v>
      </c>
      <c r="L11234" s="0" t="n">
        <v>5.9</v>
      </c>
      <c r="M11234" s="0" t="s">
        <v>73</v>
      </c>
      <c r="N11234" s="0" t="s">
        <v>66</v>
      </c>
      <c r="O11234" s="0" t="s">
        <v>177</v>
      </c>
      <c r="P11234" s="0" t="n">
        <f aca="false">IF(AND(OR(Dashboard!$B$5="All",D11234=Dashboard!$B$5),OR(Dashboard!$D$5="All",N11234=Dashboard!$D$5),OR(AND(C11234&lt;&gt;"",C11234&gt;=Dashboard!$F$5,C11234&lt;=Dashboard!$H$5),AND(C11234="",Dashboard!$F$5&lt;=1980,Dashboard!$H$5&gt;=2016))),1,0)</f>
        <v>1</v>
      </c>
      <c r="Q11234" s="0" t="n">
        <f aca="false">J11234*P11234+ROW()*0.00000001</f>
        <v>0.09011234</v>
      </c>
    </row>
    <row r="11235" customFormat="false" ht="15" hidden="false" customHeight="false" outlineLevel="0" collapsed="false">
      <c r="A11235" s="0" t="s">
        <v>8109</v>
      </c>
      <c r="B11235" s="0" t="s">
        <v>184</v>
      </c>
      <c r="C11235" s="0" t="n">
        <v>2014</v>
      </c>
      <c r="D11235" s="0" t="s">
        <v>52</v>
      </c>
      <c r="E11235" s="0" t="s">
        <v>35</v>
      </c>
      <c r="F11235" s="0" t="n">
        <v>0</v>
      </c>
      <c r="G11235" s="0" t="n">
        <v>0</v>
      </c>
      <c r="H11235" s="0" t="n">
        <v>0.09</v>
      </c>
      <c r="I11235" s="0" t="n">
        <v>0</v>
      </c>
      <c r="J11235" s="0" t="n">
        <v>0.09</v>
      </c>
      <c r="N11235" s="0" t="s">
        <v>35</v>
      </c>
      <c r="P11235" s="0" t="n">
        <f aca="false">IF(AND(OR(Dashboard!$B$5="All",D11235=Dashboard!$B$5),OR(Dashboard!$D$5="All",N11235=Dashboard!$D$5),OR(AND(C11235&lt;&gt;"",C11235&gt;=Dashboard!$F$5,C11235&lt;=Dashboard!$H$5),AND(C11235="",Dashboard!$F$5&lt;=1980,Dashboard!$H$5&gt;=2016))),1,0)</f>
        <v>1</v>
      </c>
      <c r="Q11235" s="0" t="n">
        <f aca="false">J11235*P11235+ROW()*0.00000001</f>
        <v>0.09011235</v>
      </c>
    </row>
    <row r="11236" customFormat="false" ht="15" hidden="false" customHeight="false" outlineLevel="0" collapsed="false">
      <c r="A11236" s="0" t="s">
        <v>8110</v>
      </c>
      <c r="B11236" s="0" t="s">
        <v>64</v>
      </c>
      <c r="C11236" s="0" t="n">
        <v>2007</v>
      </c>
      <c r="D11236" s="0" t="s">
        <v>56</v>
      </c>
      <c r="E11236" s="0" t="s">
        <v>293</v>
      </c>
      <c r="F11236" s="0" t="n">
        <v>0.07</v>
      </c>
      <c r="G11236" s="0" t="n">
        <v>0.01</v>
      </c>
      <c r="H11236" s="0" t="n">
        <v>0</v>
      </c>
      <c r="I11236" s="0" t="n">
        <v>0.01</v>
      </c>
      <c r="J11236" s="0" t="n">
        <v>0.09</v>
      </c>
      <c r="K11236" s="0" t="n">
        <v>66</v>
      </c>
      <c r="L11236" s="0" t="n">
        <v>7.1</v>
      </c>
      <c r="M11236" s="0" t="s">
        <v>73</v>
      </c>
      <c r="N11236" s="0" t="s">
        <v>66</v>
      </c>
      <c r="O11236" s="0" t="s">
        <v>67</v>
      </c>
      <c r="P11236" s="0" t="n">
        <f aca="false">IF(AND(OR(Dashboard!$B$5="All",D11236=Dashboard!$B$5),OR(Dashboard!$D$5="All",N11236=Dashboard!$D$5),OR(AND(C11236&lt;&gt;"",C11236&gt;=Dashboard!$F$5,C11236&lt;=Dashboard!$H$5),AND(C11236="",Dashboard!$F$5&lt;=1980,Dashboard!$H$5&gt;=2016))),1,0)</f>
        <v>1</v>
      </c>
      <c r="Q11236" s="0" t="n">
        <f aca="false">J11236*P11236+ROW()*0.00000001</f>
        <v>0.09011236</v>
      </c>
    </row>
    <row r="11237" customFormat="false" ht="15" hidden="false" customHeight="false" outlineLevel="0" collapsed="false">
      <c r="A11237" s="0" t="s">
        <v>8111</v>
      </c>
      <c r="B11237" s="0" t="s">
        <v>85</v>
      </c>
      <c r="C11237" s="0" t="n">
        <v>2001</v>
      </c>
      <c r="D11237" s="0" t="s">
        <v>246</v>
      </c>
      <c r="E11237" s="0" t="s">
        <v>160</v>
      </c>
      <c r="F11237" s="0" t="n">
        <v>0.06</v>
      </c>
      <c r="G11237" s="0" t="n">
        <v>0.02</v>
      </c>
      <c r="H11237" s="0" t="n">
        <v>0</v>
      </c>
      <c r="I11237" s="0" t="n">
        <v>0</v>
      </c>
      <c r="J11237" s="0" t="n">
        <v>0.09</v>
      </c>
      <c r="N11237" s="0" t="s">
        <v>35</v>
      </c>
      <c r="P11237" s="0" t="n">
        <f aca="false">IF(AND(OR(Dashboard!$B$5="All",D11237=Dashboard!$B$5),OR(Dashboard!$D$5="All",N11237=Dashboard!$D$5),OR(AND(C11237&lt;&gt;"",C11237&gt;=Dashboard!$F$5,C11237&lt;=Dashboard!$H$5),AND(C11237="",Dashboard!$F$5&lt;=1980,Dashboard!$H$5&gt;=2016))),1,0)</f>
        <v>1</v>
      </c>
      <c r="Q11237" s="0" t="n">
        <f aca="false">J11237*P11237+ROW()*0.00000001</f>
        <v>0.09011237</v>
      </c>
    </row>
    <row r="11238" customFormat="false" ht="15" hidden="false" customHeight="false" outlineLevel="0" collapsed="false">
      <c r="A11238" s="0" t="s">
        <v>197</v>
      </c>
      <c r="B11238" s="0" t="s">
        <v>76</v>
      </c>
      <c r="C11238" s="0" t="n">
        <v>2011</v>
      </c>
      <c r="D11238" s="0" t="s">
        <v>34</v>
      </c>
      <c r="E11238" s="0" t="s">
        <v>142</v>
      </c>
      <c r="F11238" s="0" t="n">
        <v>0</v>
      </c>
      <c r="G11238" s="0" t="n">
        <v>0.02</v>
      </c>
      <c r="H11238" s="0" t="n">
        <v>0</v>
      </c>
      <c r="I11238" s="0" t="n">
        <v>0.06</v>
      </c>
      <c r="J11238" s="0" t="n">
        <v>0.09</v>
      </c>
      <c r="N11238" s="0" t="s">
        <v>74</v>
      </c>
      <c r="P11238" s="0" t="n">
        <f aca="false">IF(AND(OR(Dashboard!$B$5="All",D11238=Dashboard!$B$5),OR(Dashboard!$D$5="All",N11238=Dashboard!$D$5),OR(AND(C11238&lt;&gt;"",C11238&gt;=Dashboard!$F$5,C11238&lt;=Dashboard!$H$5),AND(C11238="",Dashboard!$F$5&lt;=1980,Dashboard!$H$5&gt;=2016))),1,0)</f>
        <v>1</v>
      </c>
      <c r="Q11238" s="0" t="n">
        <f aca="false">J11238*P11238+ROW()*0.00000001</f>
        <v>0.09011238</v>
      </c>
    </row>
    <row r="11239" customFormat="false" ht="15" hidden="false" customHeight="false" outlineLevel="0" collapsed="false">
      <c r="A11239" s="0" t="s">
        <v>8112</v>
      </c>
      <c r="B11239" s="0" t="s">
        <v>117</v>
      </c>
      <c r="C11239" s="0" t="n">
        <v>1997</v>
      </c>
      <c r="D11239" s="0" t="s">
        <v>56</v>
      </c>
      <c r="E11239" s="0" t="s">
        <v>1530</v>
      </c>
      <c r="F11239" s="0" t="n">
        <v>0.05</v>
      </c>
      <c r="G11239" s="0" t="n">
        <v>0.03</v>
      </c>
      <c r="H11239" s="0" t="n">
        <v>0</v>
      </c>
      <c r="I11239" s="0" t="n">
        <v>0.01</v>
      </c>
      <c r="J11239" s="0" t="n">
        <v>0.09</v>
      </c>
      <c r="N11239" s="0" t="s">
        <v>74</v>
      </c>
      <c r="P11239" s="0" t="n">
        <f aca="false">IF(AND(OR(Dashboard!$B$5="All",D11239=Dashboard!$B$5),OR(Dashboard!$D$5="All",N11239=Dashboard!$D$5),OR(AND(C11239&lt;&gt;"",C11239&gt;=Dashboard!$F$5,C11239&lt;=Dashboard!$H$5),AND(C11239="",Dashboard!$F$5&lt;=1980,Dashboard!$H$5&gt;=2016))),1,0)</f>
        <v>1</v>
      </c>
      <c r="Q11239" s="0" t="n">
        <f aca="false">J11239*P11239+ROW()*0.00000001</f>
        <v>0.09011239</v>
      </c>
    </row>
    <row r="11240" customFormat="false" ht="15" hidden="false" customHeight="false" outlineLevel="0" collapsed="false">
      <c r="A11240" s="0" t="s">
        <v>8113</v>
      </c>
      <c r="B11240" s="0" t="s">
        <v>76</v>
      </c>
      <c r="C11240" s="0" t="n">
        <v>2002</v>
      </c>
      <c r="D11240" s="0" t="s">
        <v>56</v>
      </c>
      <c r="E11240" s="0" t="s">
        <v>2261</v>
      </c>
      <c r="F11240" s="0" t="n">
        <v>0.04</v>
      </c>
      <c r="G11240" s="0" t="n">
        <v>0.03</v>
      </c>
      <c r="H11240" s="0" t="n">
        <v>0</v>
      </c>
      <c r="I11240" s="0" t="n">
        <v>0.01</v>
      </c>
      <c r="J11240" s="0" t="n">
        <v>0.09</v>
      </c>
      <c r="K11240" s="0" t="n">
        <v>56</v>
      </c>
      <c r="M11240" s="0" t="s">
        <v>73</v>
      </c>
      <c r="N11240" s="0" t="s">
        <v>74</v>
      </c>
      <c r="O11240" s="0" t="s">
        <v>53</v>
      </c>
      <c r="P11240" s="0" t="n">
        <f aca="false">IF(AND(OR(Dashboard!$B$5="All",D11240=Dashboard!$B$5),OR(Dashboard!$D$5="All",N11240=Dashboard!$D$5),OR(AND(C11240&lt;&gt;"",C11240&gt;=Dashboard!$F$5,C11240&lt;=Dashboard!$H$5),AND(C11240="",Dashboard!$F$5&lt;=1980,Dashboard!$H$5&gt;=2016))),1,0)</f>
        <v>1</v>
      </c>
      <c r="Q11240" s="0" t="n">
        <f aca="false">J11240*P11240+ROW()*0.00000001</f>
        <v>0.0901124</v>
      </c>
    </row>
    <row r="11241" customFormat="false" ht="15" hidden="false" customHeight="false" outlineLevel="0" collapsed="false">
      <c r="A11241" s="0" t="s">
        <v>7009</v>
      </c>
      <c r="B11241" s="0" t="s">
        <v>50</v>
      </c>
      <c r="C11241" s="0" t="n">
        <v>2007</v>
      </c>
      <c r="D11241" s="0" t="s">
        <v>41</v>
      </c>
      <c r="E11241" s="0" t="s">
        <v>2960</v>
      </c>
      <c r="F11241" s="0" t="n">
        <v>0.08</v>
      </c>
      <c r="G11241" s="0" t="n">
        <v>0</v>
      </c>
      <c r="H11241" s="0" t="n">
        <v>0</v>
      </c>
      <c r="I11241" s="0" t="n">
        <v>0.01</v>
      </c>
      <c r="J11241" s="0" t="n">
        <v>0.09</v>
      </c>
      <c r="K11241" s="0" t="n">
        <v>51</v>
      </c>
      <c r="M11241" s="0" t="s">
        <v>36</v>
      </c>
      <c r="N11241" s="0" t="s">
        <v>35</v>
      </c>
      <c r="O11241" s="0" t="s">
        <v>53</v>
      </c>
      <c r="P11241" s="0" t="n">
        <f aca="false">IF(AND(OR(Dashboard!$B$5="All",D11241=Dashboard!$B$5),OR(Dashboard!$D$5="All",N11241=Dashboard!$D$5),OR(AND(C11241&lt;&gt;"",C11241&gt;=Dashboard!$F$5,C11241&lt;=Dashboard!$H$5),AND(C11241="",Dashboard!$F$5&lt;=1980,Dashboard!$H$5&gt;=2016))),1,0)</f>
        <v>1</v>
      </c>
      <c r="Q11241" s="0" t="n">
        <f aca="false">J11241*P11241+ROW()*0.00000001</f>
        <v>0.09011241</v>
      </c>
    </row>
    <row r="11242" customFormat="false" ht="15" hidden="false" customHeight="false" outlineLevel="0" collapsed="false">
      <c r="A11242" s="0" t="s">
        <v>3120</v>
      </c>
      <c r="B11242" s="0" t="s">
        <v>668</v>
      </c>
      <c r="C11242" s="0" t="n">
        <v>1999</v>
      </c>
      <c r="D11242" s="0" t="s">
        <v>34</v>
      </c>
      <c r="E11242" s="0" t="s">
        <v>154</v>
      </c>
      <c r="F11242" s="0" t="n">
        <v>0</v>
      </c>
      <c r="G11242" s="0" t="n">
        <v>0</v>
      </c>
      <c r="H11242" s="0" t="n">
        <v>0.09</v>
      </c>
      <c r="I11242" s="0" t="n">
        <v>0</v>
      </c>
      <c r="J11242" s="0" t="n">
        <v>0.09</v>
      </c>
      <c r="N11242" s="0" t="s">
        <v>154</v>
      </c>
      <c r="P11242" s="0" t="n">
        <f aca="false">IF(AND(OR(Dashboard!$B$5="All",D11242=Dashboard!$B$5),OR(Dashboard!$D$5="All",N11242=Dashboard!$D$5),OR(AND(C11242&lt;&gt;"",C11242&gt;=Dashboard!$F$5,C11242&lt;=Dashboard!$H$5),AND(C11242="",Dashboard!$F$5&lt;=1980,Dashboard!$H$5&gt;=2016))),1,0)</f>
        <v>1</v>
      </c>
      <c r="Q11242" s="0" t="n">
        <f aca="false">J11242*P11242+ROW()*0.00000001</f>
        <v>0.09011242</v>
      </c>
    </row>
    <row r="11243" customFormat="false" ht="15" hidden="false" customHeight="false" outlineLevel="0" collapsed="false">
      <c r="A11243" s="0" t="s">
        <v>4944</v>
      </c>
      <c r="B11243" s="0" t="s">
        <v>117</v>
      </c>
      <c r="C11243" s="0" t="n">
        <v>2000</v>
      </c>
      <c r="D11243" s="0" t="s">
        <v>52</v>
      </c>
      <c r="E11243" s="0" t="s">
        <v>89</v>
      </c>
      <c r="F11243" s="0" t="n">
        <v>0.05</v>
      </c>
      <c r="G11243" s="0" t="n">
        <v>0.03</v>
      </c>
      <c r="H11243" s="0" t="n">
        <v>0</v>
      </c>
      <c r="I11243" s="0" t="n">
        <v>0.01</v>
      </c>
      <c r="J11243" s="0" t="n">
        <v>0.09</v>
      </c>
      <c r="N11243" s="0" t="s">
        <v>74</v>
      </c>
      <c r="P11243" s="0" t="n">
        <f aca="false">IF(AND(OR(Dashboard!$B$5="All",D11243=Dashboard!$B$5),OR(Dashboard!$D$5="All",N11243=Dashboard!$D$5),OR(AND(C11243&lt;&gt;"",C11243&gt;=Dashboard!$F$5,C11243&lt;=Dashboard!$H$5),AND(C11243="",Dashboard!$F$5&lt;=1980,Dashboard!$H$5&gt;=2016))),1,0)</f>
        <v>1</v>
      </c>
      <c r="Q11243" s="0" t="n">
        <f aca="false">J11243*P11243+ROW()*0.00000001</f>
        <v>0.09011243</v>
      </c>
    </row>
    <row r="11244" customFormat="false" ht="15" hidden="false" customHeight="false" outlineLevel="0" collapsed="false">
      <c r="A11244" s="0" t="s">
        <v>8114</v>
      </c>
      <c r="B11244" s="0" t="s">
        <v>94</v>
      </c>
      <c r="C11244" s="0" t="n">
        <v>2016</v>
      </c>
      <c r="D11244" s="0" t="s">
        <v>71</v>
      </c>
      <c r="E11244" s="0" t="s">
        <v>124</v>
      </c>
      <c r="F11244" s="0" t="n">
        <v>0.01</v>
      </c>
      <c r="G11244" s="0" t="n">
        <v>0.05</v>
      </c>
      <c r="H11244" s="0" t="n">
        <v>0.01</v>
      </c>
      <c r="I11244" s="0" t="n">
        <v>0.01</v>
      </c>
      <c r="J11244" s="0" t="n">
        <v>0.09</v>
      </c>
      <c r="L11244" s="0" t="n">
        <v>6.1</v>
      </c>
      <c r="M11244" s="0" t="s">
        <v>103</v>
      </c>
      <c r="N11244" s="0" t="s">
        <v>74</v>
      </c>
      <c r="P11244" s="0" t="n">
        <f aca="false">IF(AND(OR(Dashboard!$B$5="All",D11244=Dashboard!$B$5),OR(Dashboard!$D$5="All",N11244=Dashboard!$D$5),OR(AND(C11244&lt;&gt;"",C11244&gt;=Dashboard!$F$5,C11244&lt;=Dashboard!$H$5),AND(C11244="",Dashboard!$F$5&lt;=1980,Dashboard!$H$5&gt;=2016))),1,0)</f>
        <v>1</v>
      </c>
      <c r="Q11244" s="0" t="n">
        <f aca="false">J11244*P11244+ROW()*0.00000001</f>
        <v>0.09011244</v>
      </c>
    </row>
    <row r="11245" customFormat="false" ht="15" hidden="false" customHeight="false" outlineLevel="0" collapsed="false">
      <c r="A11245" s="0" t="s">
        <v>5894</v>
      </c>
      <c r="B11245" s="0" t="s">
        <v>184</v>
      </c>
      <c r="C11245" s="0" t="n">
        <v>2013</v>
      </c>
      <c r="D11245" s="0" t="s">
        <v>16</v>
      </c>
      <c r="E11245" s="0" t="s">
        <v>124</v>
      </c>
      <c r="F11245" s="0" t="n">
        <v>0.04</v>
      </c>
      <c r="G11245" s="0" t="n">
        <v>0.03</v>
      </c>
      <c r="H11245" s="0" t="n">
        <v>0</v>
      </c>
      <c r="I11245" s="0" t="n">
        <v>0.01</v>
      </c>
      <c r="J11245" s="0" t="n">
        <v>0.09</v>
      </c>
      <c r="K11245" s="0" t="n">
        <v>42</v>
      </c>
      <c r="L11245" s="0" t="n">
        <v>5.6</v>
      </c>
      <c r="M11245" s="0" t="s">
        <v>36</v>
      </c>
      <c r="N11245" s="0" t="s">
        <v>35</v>
      </c>
      <c r="O11245" s="0" t="s">
        <v>177</v>
      </c>
      <c r="P11245" s="0" t="n">
        <f aca="false">IF(AND(OR(Dashboard!$B$5="All",D11245=Dashboard!$B$5),OR(Dashboard!$D$5="All",N11245=Dashboard!$D$5),OR(AND(C11245&lt;&gt;"",C11245&gt;=Dashboard!$F$5,C11245&lt;=Dashboard!$H$5),AND(C11245="",Dashboard!$F$5&lt;=1980,Dashboard!$H$5&gt;=2016))),1,0)</f>
        <v>1</v>
      </c>
      <c r="Q11245" s="0" t="n">
        <f aca="false">J11245*P11245+ROW()*0.00000001</f>
        <v>0.09011245</v>
      </c>
    </row>
    <row r="11246" customFormat="false" ht="15" hidden="false" customHeight="false" outlineLevel="0" collapsed="false">
      <c r="A11246" s="0" t="s">
        <v>8115</v>
      </c>
      <c r="B11246" s="0" t="s">
        <v>94</v>
      </c>
      <c r="C11246" s="0" t="n">
        <v>2014</v>
      </c>
      <c r="D11246" s="0" t="s">
        <v>71</v>
      </c>
      <c r="E11246" s="0" t="s">
        <v>157</v>
      </c>
      <c r="F11246" s="0" t="n">
        <v>0</v>
      </c>
      <c r="G11246" s="0" t="n">
        <v>0.07</v>
      </c>
      <c r="H11246" s="0" t="n">
        <v>0</v>
      </c>
      <c r="I11246" s="0" t="n">
        <v>0.01</v>
      </c>
      <c r="J11246" s="0" t="n">
        <v>0.09</v>
      </c>
      <c r="K11246" s="0" t="n">
        <v>74</v>
      </c>
      <c r="L11246" s="0" t="n">
        <v>6.7</v>
      </c>
      <c r="M11246" s="0" t="s">
        <v>103</v>
      </c>
      <c r="N11246" s="0" t="s">
        <v>74</v>
      </c>
      <c r="O11246" s="0" t="s">
        <v>37</v>
      </c>
      <c r="P11246" s="0" t="n">
        <f aca="false">IF(AND(OR(Dashboard!$B$5="All",D11246=Dashboard!$B$5),OR(Dashboard!$D$5="All",N11246=Dashboard!$D$5),OR(AND(C11246&lt;&gt;"",C11246&gt;=Dashboard!$F$5,C11246&lt;=Dashboard!$H$5),AND(C11246="",Dashboard!$F$5&lt;=1980,Dashboard!$H$5&gt;=2016))),1,0)</f>
        <v>1</v>
      </c>
      <c r="Q11246" s="0" t="n">
        <f aca="false">J11246*P11246+ROW()*0.00000001</f>
        <v>0.09011246</v>
      </c>
    </row>
    <row r="11247" customFormat="false" ht="15" hidden="false" customHeight="false" outlineLevel="0" collapsed="false">
      <c r="A11247" s="0" t="s">
        <v>8116</v>
      </c>
      <c r="B11247" s="0" t="s">
        <v>76</v>
      </c>
      <c r="C11247" s="0" t="n">
        <v>2002</v>
      </c>
      <c r="D11247" s="0" t="s">
        <v>52</v>
      </c>
      <c r="E11247" s="0" t="s">
        <v>8117</v>
      </c>
      <c r="F11247" s="0" t="n">
        <v>0</v>
      </c>
      <c r="G11247" s="0" t="n">
        <v>0</v>
      </c>
      <c r="H11247" s="0" t="n">
        <v>0.09</v>
      </c>
      <c r="I11247" s="0" t="n">
        <v>0</v>
      </c>
      <c r="J11247" s="0" t="n">
        <v>0.09</v>
      </c>
      <c r="N11247" s="0" t="s">
        <v>74</v>
      </c>
      <c r="P11247" s="0" t="n">
        <f aca="false">IF(AND(OR(Dashboard!$B$5="All",D11247=Dashboard!$B$5),OR(Dashboard!$D$5="All",N11247=Dashboard!$D$5),OR(AND(C11247&lt;&gt;"",C11247&gt;=Dashboard!$F$5,C11247&lt;=Dashboard!$H$5),AND(C11247="",Dashboard!$F$5&lt;=1980,Dashboard!$H$5&gt;=2016))),1,0)</f>
        <v>1</v>
      </c>
      <c r="Q11247" s="0" t="n">
        <f aca="false">J11247*P11247+ROW()*0.00000001</f>
        <v>0.09011247</v>
      </c>
    </row>
    <row r="11248" customFormat="false" ht="15" hidden="false" customHeight="false" outlineLevel="0" collapsed="false">
      <c r="A11248" s="0" t="s">
        <v>8118</v>
      </c>
      <c r="B11248" s="0" t="s">
        <v>117</v>
      </c>
      <c r="C11248" s="0" t="n">
        <v>1995</v>
      </c>
      <c r="D11248" s="0" t="s">
        <v>71</v>
      </c>
      <c r="E11248" s="0" t="s">
        <v>2089</v>
      </c>
      <c r="F11248" s="0" t="n">
        <v>0.05</v>
      </c>
      <c r="G11248" s="0" t="n">
        <v>0.03</v>
      </c>
      <c r="H11248" s="0" t="n">
        <v>0</v>
      </c>
      <c r="I11248" s="0" t="n">
        <v>0.01</v>
      </c>
      <c r="J11248" s="0" t="n">
        <v>0.09</v>
      </c>
      <c r="N11248" s="0" t="s">
        <v>74</v>
      </c>
      <c r="P11248" s="0" t="n">
        <f aca="false">IF(AND(OR(Dashboard!$B$5="All",D11248=Dashboard!$B$5),OR(Dashboard!$D$5="All",N11248=Dashboard!$D$5),OR(AND(C11248&lt;&gt;"",C11248&gt;=Dashboard!$F$5,C11248&lt;=Dashboard!$H$5),AND(C11248="",Dashboard!$F$5&lt;=1980,Dashboard!$H$5&gt;=2016))),1,0)</f>
        <v>1</v>
      </c>
      <c r="Q11248" s="0" t="n">
        <f aca="false">J11248*P11248+ROW()*0.00000001</f>
        <v>0.09011248</v>
      </c>
    </row>
    <row r="11249" customFormat="false" ht="15" hidden="false" customHeight="false" outlineLevel="0" collapsed="false">
      <c r="A11249" s="0" t="s">
        <v>8119</v>
      </c>
      <c r="B11249" s="0" t="s">
        <v>152</v>
      </c>
      <c r="C11249" s="0" t="n">
        <v>2008</v>
      </c>
      <c r="D11249" s="0" t="s">
        <v>58</v>
      </c>
      <c r="E11249" s="0" t="s">
        <v>142</v>
      </c>
      <c r="F11249" s="0" t="n">
        <v>0</v>
      </c>
      <c r="G11249" s="0" t="n">
        <v>0.07</v>
      </c>
      <c r="H11249" s="0" t="n">
        <v>0</v>
      </c>
      <c r="I11249" s="0" t="n">
        <v>0.01</v>
      </c>
      <c r="J11249" s="0" t="n">
        <v>0.09</v>
      </c>
      <c r="K11249" s="0" t="n">
        <v>75</v>
      </c>
      <c r="L11249" s="0" t="n">
        <v>7.7</v>
      </c>
      <c r="M11249" s="0" t="s">
        <v>103</v>
      </c>
      <c r="N11249" s="0" t="s">
        <v>152</v>
      </c>
      <c r="O11249" s="0" t="s">
        <v>37</v>
      </c>
      <c r="P11249" s="0" t="n">
        <f aca="false">IF(AND(OR(Dashboard!$B$5="All",D11249=Dashboard!$B$5),OR(Dashboard!$D$5="All",N11249=Dashboard!$D$5),OR(AND(C11249&lt;&gt;"",C11249&gt;=Dashboard!$F$5,C11249&lt;=Dashboard!$H$5),AND(C11249="",Dashboard!$F$5&lt;=1980,Dashboard!$H$5&gt;=2016))),1,0)</f>
        <v>1</v>
      </c>
      <c r="Q11249" s="0" t="n">
        <f aca="false">J11249*P11249+ROW()*0.00000001</f>
        <v>0.09011249</v>
      </c>
    </row>
    <row r="11250" customFormat="false" ht="15" hidden="false" customHeight="false" outlineLevel="0" collapsed="false">
      <c r="A11250" s="0" t="s">
        <v>6454</v>
      </c>
      <c r="B11250" s="0" t="s">
        <v>76</v>
      </c>
      <c r="C11250" s="0" t="n">
        <v>2005</v>
      </c>
      <c r="D11250" s="0" t="s">
        <v>71</v>
      </c>
      <c r="E11250" s="0" t="s">
        <v>211</v>
      </c>
      <c r="F11250" s="0" t="n">
        <v>0.04</v>
      </c>
      <c r="G11250" s="0" t="n">
        <v>0.03</v>
      </c>
      <c r="H11250" s="0" t="n">
        <v>0</v>
      </c>
      <c r="I11250" s="0" t="n">
        <v>0.01</v>
      </c>
      <c r="J11250" s="0" t="n">
        <v>0.09</v>
      </c>
      <c r="K11250" s="0" t="n">
        <v>70</v>
      </c>
      <c r="L11250" s="0" t="n">
        <v>8.1</v>
      </c>
      <c r="M11250" s="0" t="s">
        <v>73</v>
      </c>
      <c r="N11250" s="0" t="s">
        <v>74</v>
      </c>
      <c r="O11250" s="0" t="s">
        <v>67</v>
      </c>
      <c r="P11250" s="0" t="n">
        <f aca="false">IF(AND(OR(Dashboard!$B$5="All",D11250=Dashboard!$B$5),OR(Dashboard!$D$5="All",N11250=Dashboard!$D$5),OR(AND(C11250&lt;&gt;"",C11250&gt;=Dashboard!$F$5,C11250&lt;=Dashboard!$H$5),AND(C11250="",Dashboard!$F$5&lt;=1980,Dashboard!$H$5&gt;=2016))),1,0)</f>
        <v>1</v>
      </c>
      <c r="Q11250" s="0" t="n">
        <f aca="false">J11250*P11250+ROW()*0.00000001</f>
        <v>0.0901125</v>
      </c>
    </row>
    <row r="11251" customFormat="false" ht="15" hidden="false" customHeight="false" outlineLevel="0" collapsed="false">
      <c r="A11251" s="0" t="s">
        <v>8120</v>
      </c>
      <c r="B11251" s="0" t="s">
        <v>152</v>
      </c>
      <c r="C11251" s="0" t="n">
        <v>2002</v>
      </c>
      <c r="D11251" s="0" t="s">
        <v>246</v>
      </c>
      <c r="E11251" s="0" t="s">
        <v>65</v>
      </c>
      <c r="F11251" s="0" t="n">
        <v>0.02</v>
      </c>
      <c r="G11251" s="0" t="n">
        <v>0.06</v>
      </c>
      <c r="H11251" s="0" t="n">
        <v>0</v>
      </c>
      <c r="I11251" s="0" t="n">
        <v>0.01</v>
      </c>
      <c r="J11251" s="0" t="n">
        <v>0.09</v>
      </c>
      <c r="K11251" s="0" t="n">
        <v>89</v>
      </c>
      <c r="L11251" s="0" t="n">
        <v>8.9</v>
      </c>
      <c r="M11251" s="0" t="s">
        <v>103</v>
      </c>
      <c r="N11251" s="0" t="s">
        <v>152</v>
      </c>
      <c r="O11251" s="0" t="s">
        <v>42</v>
      </c>
      <c r="P11251" s="0" t="n">
        <f aca="false">IF(AND(OR(Dashboard!$B$5="All",D11251=Dashboard!$B$5),OR(Dashboard!$D$5="All",N11251=Dashboard!$D$5),OR(AND(C11251&lt;&gt;"",C11251&gt;=Dashboard!$F$5,C11251&lt;=Dashboard!$H$5),AND(C11251="",Dashboard!$F$5&lt;=1980,Dashboard!$H$5&gt;=2016))),1,0)</f>
        <v>1</v>
      </c>
      <c r="Q11251" s="0" t="n">
        <f aca="false">J11251*P11251+ROW()*0.00000001</f>
        <v>0.09011251</v>
      </c>
    </row>
    <row r="11252" customFormat="false" ht="15" hidden="false" customHeight="false" outlineLevel="0" collapsed="false">
      <c r="A11252" s="0" t="s">
        <v>8121</v>
      </c>
      <c r="B11252" s="0" t="s">
        <v>33</v>
      </c>
      <c r="C11252" s="0" t="n">
        <v>2010</v>
      </c>
      <c r="D11252" s="0" t="s">
        <v>58</v>
      </c>
      <c r="E11252" s="0" t="s">
        <v>4960</v>
      </c>
      <c r="F11252" s="0" t="n">
        <v>0.08</v>
      </c>
      <c r="G11252" s="0" t="n">
        <v>0</v>
      </c>
      <c r="H11252" s="0" t="n">
        <v>0</v>
      </c>
      <c r="I11252" s="0" t="n">
        <v>0.01</v>
      </c>
      <c r="J11252" s="0" t="n">
        <v>0.09</v>
      </c>
      <c r="M11252" s="0" t="s">
        <v>36</v>
      </c>
      <c r="N11252" s="0" t="s">
        <v>35</v>
      </c>
      <c r="P11252" s="0" t="n">
        <f aca="false">IF(AND(OR(Dashboard!$B$5="All",D11252=Dashboard!$B$5),OR(Dashboard!$D$5="All",N11252=Dashboard!$D$5),OR(AND(C11252&lt;&gt;"",C11252&gt;=Dashboard!$F$5,C11252&lt;=Dashboard!$H$5),AND(C11252="",Dashboard!$F$5&lt;=1980,Dashboard!$H$5&gt;=2016))),1,0)</f>
        <v>1</v>
      </c>
      <c r="Q11252" s="0" t="n">
        <f aca="false">J11252*P11252+ROW()*0.00000001</f>
        <v>0.09011252</v>
      </c>
    </row>
    <row r="11253" customFormat="false" ht="15" hidden="false" customHeight="false" outlineLevel="0" collapsed="false">
      <c r="A11253" s="0" t="s">
        <v>8122</v>
      </c>
      <c r="B11253" s="0" t="s">
        <v>97</v>
      </c>
      <c r="C11253" s="0" t="n">
        <v>2012</v>
      </c>
      <c r="D11253" s="0" t="s">
        <v>46</v>
      </c>
      <c r="E11253" s="0" t="s">
        <v>328</v>
      </c>
      <c r="F11253" s="0" t="n">
        <v>0</v>
      </c>
      <c r="G11253" s="0" t="n">
        <v>0</v>
      </c>
      <c r="H11253" s="0" t="n">
        <v>0.09</v>
      </c>
      <c r="I11253" s="0" t="n">
        <v>0</v>
      </c>
      <c r="J11253" s="0" t="n">
        <v>0.09</v>
      </c>
      <c r="N11253" s="0" t="s">
        <v>35</v>
      </c>
      <c r="P11253" s="0" t="n">
        <f aca="false">IF(AND(OR(Dashboard!$B$5="All",D11253=Dashboard!$B$5),OR(Dashboard!$D$5="All",N11253=Dashboard!$D$5),OR(AND(C11253&lt;&gt;"",C11253&gt;=Dashboard!$F$5,C11253&lt;=Dashboard!$H$5),AND(C11253="",Dashboard!$F$5&lt;=1980,Dashboard!$H$5&gt;=2016))),1,0)</f>
        <v>1</v>
      </c>
      <c r="Q11253" s="0" t="n">
        <f aca="false">J11253*P11253+ROW()*0.00000001</f>
        <v>0.09011253</v>
      </c>
    </row>
    <row r="11254" customFormat="false" ht="15" hidden="false" customHeight="false" outlineLevel="0" collapsed="false">
      <c r="A11254" s="0" t="s">
        <v>8123</v>
      </c>
      <c r="B11254" s="0" t="s">
        <v>76</v>
      </c>
      <c r="C11254" s="0" t="n">
        <v>2004</v>
      </c>
      <c r="D11254" s="0" t="s">
        <v>71</v>
      </c>
      <c r="E11254" s="0" t="s">
        <v>154</v>
      </c>
      <c r="F11254" s="0" t="n">
        <v>0.04</v>
      </c>
      <c r="G11254" s="0" t="n">
        <v>0.03</v>
      </c>
      <c r="H11254" s="0" t="n">
        <v>0</v>
      </c>
      <c r="I11254" s="0" t="n">
        <v>0.01</v>
      </c>
      <c r="J11254" s="0" t="n">
        <v>0.09</v>
      </c>
      <c r="K11254" s="0" t="n">
        <v>54</v>
      </c>
      <c r="L11254" s="0" t="n">
        <v>6.9</v>
      </c>
      <c r="M11254" s="0" t="s">
        <v>36</v>
      </c>
      <c r="N11254" s="0" t="s">
        <v>74</v>
      </c>
      <c r="O11254" s="0" t="s">
        <v>53</v>
      </c>
      <c r="P11254" s="0" t="n">
        <f aca="false">IF(AND(OR(Dashboard!$B$5="All",D11254=Dashboard!$B$5),OR(Dashboard!$D$5="All",N11254=Dashboard!$D$5),OR(AND(C11254&lt;&gt;"",C11254&gt;=Dashboard!$F$5,C11254&lt;=Dashboard!$H$5),AND(C11254="",Dashboard!$F$5&lt;=1980,Dashboard!$H$5&gt;=2016))),1,0)</f>
        <v>1</v>
      </c>
      <c r="Q11254" s="0" t="n">
        <f aca="false">J11254*P11254+ROW()*0.00000001</f>
        <v>0.09011254</v>
      </c>
    </row>
    <row r="11255" customFormat="false" ht="15" hidden="false" customHeight="false" outlineLevel="0" collapsed="false">
      <c r="A11255" s="0" t="s">
        <v>8124</v>
      </c>
      <c r="B11255" s="0" t="s">
        <v>152</v>
      </c>
      <c r="C11255" s="0" t="n">
        <v>2005</v>
      </c>
      <c r="D11255" s="0" t="s">
        <v>246</v>
      </c>
      <c r="E11255" s="0" t="s">
        <v>160</v>
      </c>
      <c r="F11255" s="0" t="n">
        <v>0.01</v>
      </c>
      <c r="G11255" s="0" t="n">
        <v>0.06</v>
      </c>
      <c r="H11255" s="0" t="n">
        <v>0</v>
      </c>
      <c r="I11255" s="0" t="n">
        <v>0.01</v>
      </c>
      <c r="J11255" s="0" t="n">
        <v>0.09</v>
      </c>
      <c r="N11255" s="0" t="s">
        <v>152</v>
      </c>
      <c r="P11255" s="0" t="n">
        <f aca="false">IF(AND(OR(Dashboard!$B$5="All",D11255=Dashboard!$B$5),OR(Dashboard!$D$5="All",N11255=Dashboard!$D$5),OR(AND(C11255&lt;&gt;"",C11255&gt;=Dashboard!$F$5,C11255&lt;=Dashboard!$H$5),AND(C11255="",Dashboard!$F$5&lt;=1980,Dashboard!$H$5&gt;=2016))),1,0)</f>
        <v>1</v>
      </c>
      <c r="Q11255" s="0" t="n">
        <f aca="false">J11255*P11255+ROW()*0.00000001</f>
        <v>0.09011255</v>
      </c>
    </row>
    <row r="11256" customFormat="false" ht="15" hidden="false" customHeight="false" outlineLevel="0" collapsed="false">
      <c r="A11256" s="0" t="s">
        <v>8125</v>
      </c>
      <c r="B11256" s="0" t="s">
        <v>851</v>
      </c>
      <c r="C11256" s="0" t="n">
        <v>2016</v>
      </c>
      <c r="D11256" s="0" t="s">
        <v>246</v>
      </c>
      <c r="E11256" s="0" t="s">
        <v>328</v>
      </c>
      <c r="F11256" s="0" t="n">
        <v>0</v>
      </c>
      <c r="G11256" s="0" t="n">
        <v>0</v>
      </c>
      <c r="H11256" s="0" t="n">
        <v>0.09</v>
      </c>
      <c r="I11256" s="0" t="n">
        <v>0</v>
      </c>
      <c r="J11256" s="0" t="n">
        <v>0.09</v>
      </c>
      <c r="N11256" s="0" t="s">
        <v>74</v>
      </c>
      <c r="P11256" s="0" t="n">
        <f aca="false">IF(AND(OR(Dashboard!$B$5="All",D11256=Dashboard!$B$5),OR(Dashboard!$D$5="All",N11256=Dashboard!$D$5),OR(AND(C11256&lt;&gt;"",C11256&gt;=Dashboard!$F$5,C11256&lt;=Dashboard!$H$5),AND(C11256="",Dashboard!$F$5&lt;=1980,Dashboard!$H$5&gt;=2016))),1,0)</f>
        <v>1</v>
      </c>
      <c r="Q11256" s="0" t="n">
        <f aca="false">J11256*P11256+ROW()*0.00000001</f>
        <v>0.09011256</v>
      </c>
    </row>
    <row r="11257" customFormat="false" ht="15" hidden="false" customHeight="false" outlineLevel="0" collapsed="false">
      <c r="A11257" s="0" t="s">
        <v>8126</v>
      </c>
      <c r="B11257" s="0" t="s">
        <v>33</v>
      </c>
      <c r="C11257" s="0" t="n">
        <v>2009</v>
      </c>
      <c r="D11257" s="0" t="s">
        <v>34</v>
      </c>
      <c r="E11257" s="0" t="s">
        <v>154</v>
      </c>
      <c r="F11257" s="0" t="n">
        <v>0.08</v>
      </c>
      <c r="G11257" s="0" t="n">
        <v>0</v>
      </c>
      <c r="H11257" s="0" t="n">
        <v>0</v>
      </c>
      <c r="I11257" s="0" t="n">
        <v>0.01</v>
      </c>
      <c r="J11257" s="0" t="n">
        <v>0.09</v>
      </c>
      <c r="K11257" s="0" t="n">
        <v>45</v>
      </c>
      <c r="M11257" s="0" t="s">
        <v>125</v>
      </c>
      <c r="N11257" s="0" t="s">
        <v>35</v>
      </c>
      <c r="O11257" s="0" t="s">
        <v>177</v>
      </c>
      <c r="P11257" s="0" t="n">
        <f aca="false">IF(AND(OR(Dashboard!$B$5="All",D11257=Dashboard!$B$5),OR(Dashboard!$D$5="All",N11257=Dashboard!$D$5),OR(AND(C11257&lt;&gt;"",C11257&gt;=Dashboard!$F$5,C11257&lt;=Dashboard!$H$5),AND(C11257="",Dashboard!$F$5&lt;=1980,Dashboard!$H$5&gt;=2016))),1,0)</f>
        <v>1</v>
      </c>
      <c r="Q11257" s="0" t="n">
        <f aca="false">J11257*P11257+ROW()*0.00000001</f>
        <v>0.09011257</v>
      </c>
    </row>
    <row r="11258" customFormat="false" ht="15" hidden="false" customHeight="false" outlineLevel="0" collapsed="false">
      <c r="A11258" s="0" t="s">
        <v>5213</v>
      </c>
      <c r="B11258" s="0" t="s">
        <v>70</v>
      </c>
      <c r="C11258" s="0" t="n">
        <v>2011</v>
      </c>
      <c r="D11258" s="0" t="s">
        <v>71</v>
      </c>
      <c r="E11258" s="0" t="s">
        <v>418</v>
      </c>
      <c r="F11258" s="0" t="n">
        <v>0.07</v>
      </c>
      <c r="G11258" s="0" t="n">
        <v>0.01</v>
      </c>
      <c r="H11258" s="0" t="n">
        <v>0</v>
      </c>
      <c r="I11258" s="0" t="n">
        <v>0.01</v>
      </c>
      <c r="J11258" s="0" t="n">
        <v>0.09</v>
      </c>
      <c r="K11258" s="0" t="n">
        <v>70</v>
      </c>
      <c r="L11258" s="0" t="n">
        <v>7</v>
      </c>
      <c r="M11258" s="0" t="s">
        <v>125</v>
      </c>
      <c r="N11258" s="0" t="s">
        <v>74</v>
      </c>
      <c r="O11258" s="0" t="s">
        <v>67</v>
      </c>
      <c r="P11258" s="0" t="n">
        <f aca="false">IF(AND(OR(Dashboard!$B$5="All",D11258=Dashboard!$B$5),OR(Dashboard!$D$5="All",N11258=Dashboard!$D$5),OR(AND(C11258&lt;&gt;"",C11258&gt;=Dashboard!$F$5,C11258&lt;=Dashboard!$H$5),AND(C11258="",Dashboard!$F$5&lt;=1980,Dashboard!$H$5&gt;=2016))),1,0)</f>
        <v>1</v>
      </c>
      <c r="Q11258" s="0" t="n">
        <f aca="false">J11258*P11258+ROW()*0.00000001</f>
        <v>0.09011258</v>
      </c>
    </row>
    <row r="11259" customFormat="false" ht="15" hidden="false" customHeight="false" outlineLevel="0" collapsed="false">
      <c r="A11259" s="0" t="s">
        <v>6370</v>
      </c>
      <c r="B11259" s="0" t="s">
        <v>85</v>
      </c>
      <c r="C11259" s="0" t="n">
        <v>2006</v>
      </c>
      <c r="D11259" s="0" t="s">
        <v>114</v>
      </c>
      <c r="E11259" s="0" t="s">
        <v>418</v>
      </c>
      <c r="F11259" s="0" t="n">
        <v>0.06</v>
      </c>
      <c r="G11259" s="0" t="n">
        <v>0.02</v>
      </c>
      <c r="H11259" s="0" t="n">
        <v>0</v>
      </c>
      <c r="I11259" s="0" t="n">
        <v>0</v>
      </c>
      <c r="J11259" s="0" t="n">
        <v>0.09</v>
      </c>
      <c r="K11259" s="0" t="n">
        <v>69</v>
      </c>
      <c r="L11259" s="0" t="n">
        <v>9</v>
      </c>
      <c r="M11259" s="0" t="s">
        <v>36</v>
      </c>
      <c r="N11259" s="0" t="s">
        <v>35</v>
      </c>
      <c r="O11259" s="0" t="s">
        <v>67</v>
      </c>
      <c r="P11259" s="0" t="n">
        <f aca="false">IF(AND(OR(Dashboard!$B$5="All",D11259=Dashboard!$B$5),OR(Dashboard!$D$5="All",N11259=Dashboard!$D$5),OR(AND(C11259&lt;&gt;"",C11259&gt;=Dashboard!$F$5,C11259&lt;=Dashboard!$H$5),AND(C11259="",Dashboard!$F$5&lt;=1980,Dashboard!$H$5&gt;=2016))),1,0)</f>
        <v>1</v>
      </c>
      <c r="Q11259" s="0" t="n">
        <f aca="false">J11259*P11259+ROW()*0.00000001</f>
        <v>0.09011259</v>
      </c>
    </row>
    <row r="11260" customFormat="false" ht="15" hidden="false" customHeight="false" outlineLevel="0" collapsed="false">
      <c r="A11260" s="0" t="s">
        <v>8127</v>
      </c>
      <c r="B11260" s="0" t="s">
        <v>117</v>
      </c>
      <c r="C11260" s="0" t="n">
        <v>1997</v>
      </c>
      <c r="D11260" s="0" t="s">
        <v>58</v>
      </c>
      <c r="E11260" s="0" t="s">
        <v>8128</v>
      </c>
      <c r="F11260" s="0" t="n">
        <v>0.05</v>
      </c>
      <c r="G11260" s="0" t="n">
        <v>0.03</v>
      </c>
      <c r="H11260" s="0" t="n">
        <v>0</v>
      </c>
      <c r="I11260" s="0" t="n">
        <v>0.01</v>
      </c>
      <c r="J11260" s="0" t="n">
        <v>0.09</v>
      </c>
      <c r="N11260" s="0" t="s">
        <v>74</v>
      </c>
      <c r="P11260" s="0" t="n">
        <f aca="false">IF(AND(OR(Dashboard!$B$5="All",D11260=Dashboard!$B$5),OR(Dashboard!$D$5="All",N11260=Dashboard!$D$5),OR(AND(C11260&lt;&gt;"",C11260&gt;=Dashboard!$F$5,C11260&lt;=Dashboard!$H$5),AND(C11260="",Dashboard!$F$5&lt;=1980,Dashboard!$H$5&gt;=2016))),1,0)</f>
        <v>1</v>
      </c>
      <c r="Q11260" s="0" t="n">
        <f aca="false">J11260*P11260+ROW()*0.00000001</f>
        <v>0.0901126</v>
      </c>
    </row>
    <row r="11261" customFormat="false" ht="15" hidden="false" customHeight="false" outlineLevel="0" collapsed="false">
      <c r="A11261" s="0" t="s">
        <v>5327</v>
      </c>
      <c r="B11261" s="0" t="s">
        <v>64</v>
      </c>
      <c r="C11261" s="0" t="n">
        <v>2009</v>
      </c>
      <c r="D11261" s="0" t="s">
        <v>16</v>
      </c>
      <c r="E11261" s="0" t="s">
        <v>124</v>
      </c>
      <c r="F11261" s="0" t="n">
        <v>0.07</v>
      </c>
      <c r="G11261" s="0" t="n">
        <v>0</v>
      </c>
      <c r="H11261" s="0" t="n">
        <v>0</v>
      </c>
      <c r="I11261" s="0" t="n">
        <v>0.01</v>
      </c>
      <c r="J11261" s="0" t="n">
        <v>0.09</v>
      </c>
      <c r="K11261" s="0" t="n">
        <v>62</v>
      </c>
      <c r="L11261" s="0" t="n">
        <v>6.5</v>
      </c>
      <c r="M11261" s="0" t="s">
        <v>36</v>
      </c>
      <c r="N11261" s="0" t="s">
        <v>66</v>
      </c>
      <c r="O11261" s="0" t="s">
        <v>67</v>
      </c>
      <c r="P11261" s="0" t="n">
        <f aca="false">IF(AND(OR(Dashboard!$B$5="All",D11261=Dashboard!$B$5),OR(Dashboard!$D$5="All",N11261=Dashboard!$D$5),OR(AND(C11261&lt;&gt;"",C11261&gt;=Dashboard!$F$5,C11261&lt;=Dashboard!$H$5),AND(C11261="",Dashboard!$F$5&lt;=1980,Dashboard!$H$5&gt;=2016))),1,0)</f>
        <v>1</v>
      </c>
      <c r="Q11261" s="0" t="n">
        <f aca="false">J11261*P11261+ROW()*0.00000001</f>
        <v>0.09011261</v>
      </c>
    </row>
    <row r="11262" customFormat="false" ht="15" hidden="false" customHeight="false" outlineLevel="0" collapsed="false">
      <c r="A11262" s="0" t="s">
        <v>8129</v>
      </c>
      <c r="B11262" s="0" t="s">
        <v>50</v>
      </c>
      <c r="C11262" s="0" t="n">
        <v>2006</v>
      </c>
      <c r="D11262" s="0" t="s">
        <v>71</v>
      </c>
      <c r="E11262" s="0" t="s">
        <v>154</v>
      </c>
      <c r="F11262" s="0" t="n">
        <v>0.08</v>
      </c>
      <c r="G11262" s="0" t="n">
        <v>0</v>
      </c>
      <c r="H11262" s="0" t="n">
        <v>0</v>
      </c>
      <c r="I11262" s="0" t="n">
        <v>0.01</v>
      </c>
      <c r="J11262" s="0" t="n">
        <v>0.09</v>
      </c>
      <c r="K11262" s="0" t="n">
        <v>60</v>
      </c>
      <c r="M11262" s="0" t="s">
        <v>36</v>
      </c>
      <c r="N11262" s="0" t="s">
        <v>35</v>
      </c>
      <c r="O11262" s="0" t="s">
        <v>53</v>
      </c>
      <c r="P11262" s="0" t="n">
        <f aca="false">IF(AND(OR(Dashboard!$B$5="All",D11262=Dashboard!$B$5),OR(Dashboard!$D$5="All",N11262=Dashboard!$D$5),OR(AND(C11262&lt;&gt;"",C11262&gt;=Dashboard!$F$5,C11262&lt;=Dashboard!$H$5),AND(C11262="",Dashboard!$F$5&lt;=1980,Dashboard!$H$5&gt;=2016))),1,0)</f>
        <v>1</v>
      </c>
      <c r="Q11262" s="0" t="n">
        <f aca="false">J11262*P11262+ROW()*0.00000001</f>
        <v>0.09011262</v>
      </c>
    </row>
    <row r="11263" customFormat="false" ht="15" hidden="false" customHeight="false" outlineLevel="0" collapsed="false">
      <c r="A11263" s="0" t="s">
        <v>8130</v>
      </c>
      <c r="B11263" s="0" t="s">
        <v>76</v>
      </c>
      <c r="C11263" s="0" t="n">
        <v>2001</v>
      </c>
      <c r="D11263" s="0" t="s">
        <v>246</v>
      </c>
      <c r="E11263" s="0" t="s">
        <v>1416</v>
      </c>
      <c r="F11263" s="0" t="n">
        <v>0.04</v>
      </c>
      <c r="G11263" s="0" t="n">
        <v>0.03</v>
      </c>
      <c r="H11263" s="0" t="n">
        <v>0</v>
      </c>
      <c r="I11263" s="0" t="n">
        <v>0.01</v>
      </c>
      <c r="J11263" s="0" t="n">
        <v>0.09</v>
      </c>
      <c r="K11263" s="0" t="n">
        <v>63</v>
      </c>
      <c r="L11263" s="0" t="n">
        <v>7.1</v>
      </c>
      <c r="M11263" s="0" t="s">
        <v>103</v>
      </c>
      <c r="N11263" s="0" t="s">
        <v>74</v>
      </c>
      <c r="O11263" s="0" t="s">
        <v>67</v>
      </c>
      <c r="P11263" s="0" t="n">
        <f aca="false">IF(AND(OR(Dashboard!$B$5="All",D11263=Dashboard!$B$5),OR(Dashboard!$D$5="All",N11263=Dashboard!$D$5),OR(AND(C11263&lt;&gt;"",C11263&gt;=Dashboard!$F$5,C11263&lt;=Dashboard!$H$5),AND(C11263="",Dashboard!$F$5&lt;=1980,Dashboard!$H$5&gt;=2016))),1,0)</f>
        <v>1</v>
      </c>
      <c r="Q11263" s="0" t="n">
        <f aca="false">J11263*P11263+ROW()*0.00000001</f>
        <v>0.09011263</v>
      </c>
    </row>
    <row r="11264" customFormat="false" ht="15" hidden="false" customHeight="false" outlineLevel="0" collapsed="false">
      <c r="A11264" s="0" t="s">
        <v>8131</v>
      </c>
      <c r="B11264" s="0" t="s">
        <v>50</v>
      </c>
      <c r="C11264" s="0" t="n">
        <v>2011</v>
      </c>
      <c r="D11264" s="0" t="s">
        <v>114</v>
      </c>
      <c r="E11264" s="0" t="s">
        <v>1754</v>
      </c>
      <c r="F11264" s="0" t="n">
        <v>0.04</v>
      </c>
      <c r="G11264" s="0" t="n">
        <v>0.04</v>
      </c>
      <c r="H11264" s="0" t="n">
        <v>0</v>
      </c>
      <c r="I11264" s="0" t="n">
        <v>0.01</v>
      </c>
      <c r="J11264" s="0" t="n">
        <v>0.09</v>
      </c>
      <c r="M11264" s="0" t="s">
        <v>125</v>
      </c>
      <c r="N11264" s="0" t="s">
        <v>35</v>
      </c>
      <c r="P11264" s="0" t="n">
        <f aca="false">IF(AND(OR(Dashboard!$B$5="All",D11264=Dashboard!$B$5),OR(Dashboard!$D$5="All",N11264=Dashboard!$D$5),OR(AND(C11264&lt;&gt;"",C11264&gt;=Dashboard!$F$5,C11264&lt;=Dashboard!$H$5),AND(C11264="",Dashboard!$F$5&lt;=1980,Dashboard!$H$5&gt;=2016))),1,0)</f>
        <v>1</v>
      </c>
      <c r="Q11264" s="0" t="n">
        <f aca="false">J11264*P11264+ROW()*0.00000001</f>
        <v>0.09011264</v>
      </c>
    </row>
    <row r="11265" customFormat="false" ht="15" hidden="false" customHeight="false" outlineLevel="0" collapsed="false">
      <c r="A11265" s="0" t="s">
        <v>8132</v>
      </c>
      <c r="B11265" s="0" t="s">
        <v>76</v>
      </c>
      <c r="C11265" s="0" t="n">
        <v>2006</v>
      </c>
      <c r="D11265" s="0" t="s">
        <v>46</v>
      </c>
      <c r="E11265" s="0" t="s">
        <v>782</v>
      </c>
      <c r="F11265" s="0" t="n">
        <v>0</v>
      </c>
      <c r="G11265" s="0" t="n">
        <v>0</v>
      </c>
      <c r="H11265" s="0" t="n">
        <v>0.09</v>
      </c>
      <c r="I11265" s="0" t="n">
        <v>0</v>
      </c>
      <c r="J11265" s="0" t="n">
        <v>0.09</v>
      </c>
      <c r="N11265" s="0" t="s">
        <v>74</v>
      </c>
      <c r="P11265" s="0" t="n">
        <f aca="false">IF(AND(OR(Dashboard!$B$5="All",D11265=Dashboard!$B$5),OR(Dashboard!$D$5="All",N11265=Dashboard!$D$5),OR(AND(C11265&lt;&gt;"",C11265&gt;=Dashboard!$F$5,C11265&lt;=Dashboard!$H$5),AND(C11265="",Dashboard!$F$5&lt;=1980,Dashboard!$H$5&gt;=2016))),1,0)</f>
        <v>1</v>
      </c>
      <c r="Q11265" s="0" t="n">
        <f aca="false">J11265*P11265+ROW()*0.00000001</f>
        <v>0.09011265</v>
      </c>
    </row>
    <row r="11266" customFormat="false" ht="15" hidden="false" customHeight="false" outlineLevel="0" collapsed="false">
      <c r="A11266" s="0" t="s">
        <v>8133</v>
      </c>
      <c r="B11266" s="0" t="s">
        <v>50</v>
      </c>
      <c r="C11266" s="0" t="n">
        <v>2006</v>
      </c>
      <c r="D11266" s="0" t="s">
        <v>48</v>
      </c>
      <c r="E11266" s="0" t="s">
        <v>1259</v>
      </c>
      <c r="F11266" s="0" t="n">
        <v>0.04</v>
      </c>
      <c r="G11266" s="0" t="n">
        <v>0</v>
      </c>
      <c r="H11266" s="0" t="n">
        <v>0.04</v>
      </c>
      <c r="I11266" s="0" t="n">
        <v>0</v>
      </c>
      <c r="J11266" s="0" t="n">
        <v>0.08</v>
      </c>
      <c r="N11266" s="0" t="s">
        <v>35</v>
      </c>
      <c r="P11266" s="0" t="n">
        <f aca="false">IF(AND(OR(Dashboard!$B$5="All",D11266=Dashboard!$B$5),OR(Dashboard!$D$5="All",N11266=Dashboard!$D$5),OR(AND(C11266&lt;&gt;"",C11266&gt;=Dashboard!$F$5,C11266&lt;=Dashboard!$H$5),AND(C11266="",Dashboard!$F$5&lt;=1980,Dashboard!$H$5&gt;=2016))),1,0)</f>
        <v>1</v>
      </c>
      <c r="Q11266" s="0" t="n">
        <f aca="false">J11266*P11266+ROW()*0.00000001</f>
        <v>0.08011266</v>
      </c>
    </row>
    <row r="11267" customFormat="false" ht="15" hidden="false" customHeight="false" outlineLevel="0" collapsed="false">
      <c r="A11267" s="0" t="s">
        <v>3638</v>
      </c>
      <c r="B11267" s="0" t="s">
        <v>164</v>
      </c>
      <c r="C11267" s="0" t="n">
        <v>2008</v>
      </c>
      <c r="D11267" s="0" t="s">
        <v>41</v>
      </c>
      <c r="E11267" s="0" t="s">
        <v>91</v>
      </c>
      <c r="F11267" s="0" t="n">
        <v>0.08</v>
      </c>
      <c r="G11267" s="0" t="n">
        <v>0</v>
      </c>
      <c r="H11267" s="0" t="n">
        <v>0</v>
      </c>
      <c r="I11267" s="0" t="n">
        <v>0.01</v>
      </c>
      <c r="J11267" s="0" t="n">
        <v>0.08</v>
      </c>
      <c r="M11267" s="0" t="s">
        <v>36</v>
      </c>
      <c r="N11267" s="0" t="s">
        <v>74</v>
      </c>
      <c r="P11267" s="0" t="n">
        <f aca="false">IF(AND(OR(Dashboard!$B$5="All",D11267=Dashboard!$B$5),OR(Dashboard!$D$5="All",N11267=Dashboard!$D$5),OR(AND(C11267&lt;&gt;"",C11267&gt;=Dashboard!$F$5,C11267&lt;=Dashboard!$H$5),AND(C11267="",Dashboard!$F$5&lt;=1980,Dashboard!$H$5&gt;=2016))),1,0)</f>
        <v>1</v>
      </c>
      <c r="Q11267" s="0" t="n">
        <f aca="false">J11267*P11267+ROW()*0.00000001</f>
        <v>0.08011267</v>
      </c>
    </row>
    <row r="11268" customFormat="false" ht="15" hidden="false" customHeight="false" outlineLevel="0" collapsed="false">
      <c r="A11268" s="0" t="s">
        <v>8134</v>
      </c>
      <c r="B11268" s="0" t="s">
        <v>50</v>
      </c>
      <c r="C11268" s="0" t="n">
        <v>2008</v>
      </c>
      <c r="D11268" s="0" t="s">
        <v>52</v>
      </c>
      <c r="E11268" s="0" t="s">
        <v>1013</v>
      </c>
      <c r="F11268" s="0" t="n">
        <v>0.08</v>
      </c>
      <c r="G11268" s="0" t="n">
        <v>0</v>
      </c>
      <c r="H11268" s="0" t="n">
        <v>0</v>
      </c>
      <c r="I11268" s="0" t="n">
        <v>0.01</v>
      </c>
      <c r="J11268" s="0" t="n">
        <v>0.08</v>
      </c>
      <c r="M11268" s="0" t="s">
        <v>36</v>
      </c>
      <c r="N11268" s="0" t="s">
        <v>35</v>
      </c>
      <c r="P11268" s="0" t="n">
        <f aca="false">IF(AND(OR(Dashboard!$B$5="All",D11268=Dashboard!$B$5),OR(Dashboard!$D$5="All",N11268=Dashboard!$D$5),OR(AND(C11268&lt;&gt;"",C11268&gt;=Dashboard!$F$5,C11268&lt;=Dashboard!$H$5),AND(C11268="",Dashboard!$F$5&lt;=1980,Dashboard!$H$5&gt;=2016))),1,0)</f>
        <v>1</v>
      </c>
      <c r="Q11268" s="0" t="n">
        <f aca="false">J11268*P11268+ROW()*0.00000001</f>
        <v>0.08011268</v>
      </c>
    </row>
    <row r="11269" customFormat="false" ht="15" hidden="false" customHeight="false" outlineLevel="0" collapsed="false">
      <c r="A11269" s="0" t="s">
        <v>943</v>
      </c>
      <c r="B11269" s="0" t="s">
        <v>164</v>
      </c>
      <c r="C11269" s="0" t="n">
        <v>2006</v>
      </c>
      <c r="D11269" s="0" t="s">
        <v>71</v>
      </c>
      <c r="E11269" s="0" t="s">
        <v>293</v>
      </c>
      <c r="F11269" s="0" t="n">
        <v>0.08</v>
      </c>
      <c r="G11269" s="0" t="n">
        <v>0</v>
      </c>
      <c r="H11269" s="0" t="n">
        <v>0</v>
      </c>
      <c r="I11269" s="0" t="n">
        <v>0.01</v>
      </c>
      <c r="J11269" s="0" t="n">
        <v>0.08</v>
      </c>
      <c r="N11269" s="0" t="s">
        <v>74</v>
      </c>
      <c r="P11269" s="0" t="n">
        <f aca="false">IF(AND(OR(Dashboard!$B$5="All",D11269=Dashboard!$B$5),OR(Dashboard!$D$5="All",N11269=Dashboard!$D$5),OR(AND(C11269&lt;&gt;"",C11269&gt;=Dashboard!$F$5,C11269&lt;=Dashboard!$H$5),AND(C11269="",Dashboard!$F$5&lt;=1980,Dashboard!$H$5&gt;=2016))),1,0)</f>
        <v>1</v>
      </c>
      <c r="Q11269" s="0" t="n">
        <f aca="false">J11269*P11269+ROW()*0.00000001</f>
        <v>0.08011269</v>
      </c>
    </row>
    <row r="11270" customFormat="false" ht="15" hidden="false" customHeight="false" outlineLevel="0" collapsed="false">
      <c r="A11270" s="0" t="s">
        <v>8135</v>
      </c>
      <c r="B11270" s="0" t="s">
        <v>873</v>
      </c>
      <c r="C11270" s="0" t="n">
        <v>1995</v>
      </c>
      <c r="D11270" s="0" t="s">
        <v>58</v>
      </c>
      <c r="E11270" s="0" t="s">
        <v>7683</v>
      </c>
      <c r="F11270" s="0" t="n">
        <v>0</v>
      </c>
      <c r="G11270" s="0" t="n">
        <v>0</v>
      </c>
      <c r="H11270" s="0" t="n">
        <v>0.08</v>
      </c>
      <c r="I11270" s="0" t="n">
        <v>0</v>
      </c>
      <c r="J11270" s="0" t="n">
        <v>0.08</v>
      </c>
      <c r="N11270" s="0" t="s">
        <v>154</v>
      </c>
      <c r="P11270" s="0" t="n">
        <f aca="false">IF(AND(OR(Dashboard!$B$5="All",D11270=Dashboard!$B$5),OR(Dashboard!$D$5="All",N11270=Dashboard!$D$5),OR(AND(C11270&lt;&gt;"",C11270&gt;=Dashboard!$F$5,C11270&lt;=Dashboard!$H$5),AND(C11270="",Dashboard!$F$5&lt;=1980,Dashboard!$H$5&gt;=2016))),1,0)</f>
        <v>1</v>
      </c>
      <c r="Q11270" s="0" t="n">
        <f aca="false">J11270*P11270+ROW()*0.00000001</f>
        <v>0.0801127</v>
      </c>
    </row>
    <row r="11271" customFormat="false" ht="15" hidden="false" customHeight="false" outlineLevel="0" collapsed="false">
      <c r="A11271" s="0" t="s">
        <v>2167</v>
      </c>
      <c r="B11271" s="0" t="s">
        <v>144</v>
      </c>
      <c r="C11271" s="0" t="n">
        <v>2007</v>
      </c>
      <c r="D11271" s="0" t="s">
        <v>34</v>
      </c>
      <c r="E11271" s="0" t="s">
        <v>142</v>
      </c>
      <c r="F11271" s="0" t="n">
        <v>0.06</v>
      </c>
      <c r="G11271" s="0" t="n">
        <v>0.02</v>
      </c>
      <c r="H11271" s="0" t="n">
        <v>0</v>
      </c>
      <c r="I11271" s="0" t="n">
        <v>0</v>
      </c>
      <c r="J11271" s="0" t="n">
        <v>0.08</v>
      </c>
      <c r="K11271" s="0" t="n">
        <v>82</v>
      </c>
      <c r="L11271" s="0" t="n">
        <v>8.1</v>
      </c>
      <c r="M11271" s="0" t="s">
        <v>36</v>
      </c>
      <c r="N11271" s="0" t="s">
        <v>66</v>
      </c>
      <c r="O11271" s="0" t="s">
        <v>42</v>
      </c>
      <c r="P11271" s="0" t="n">
        <f aca="false">IF(AND(OR(Dashboard!$B$5="All",D11271=Dashboard!$B$5),OR(Dashboard!$D$5="All",N11271=Dashboard!$D$5),OR(AND(C11271&lt;&gt;"",C11271&gt;=Dashboard!$F$5,C11271&lt;=Dashboard!$H$5),AND(C11271="",Dashboard!$F$5&lt;=1980,Dashboard!$H$5&gt;=2016))),1,0)</f>
        <v>1</v>
      </c>
      <c r="Q11271" s="0" t="n">
        <f aca="false">J11271*P11271+ROW()*0.00000001</f>
        <v>0.08011271</v>
      </c>
    </row>
    <row r="11272" customFormat="false" ht="15" hidden="false" customHeight="false" outlineLevel="0" collapsed="false">
      <c r="A11272" s="0" t="s">
        <v>2931</v>
      </c>
      <c r="B11272" s="0" t="s">
        <v>186</v>
      </c>
      <c r="C11272" s="0" t="n">
        <v>2004</v>
      </c>
      <c r="D11272" s="0" t="s">
        <v>41</v>
      </c>
      <c r="E11272" s="0" t="s">
        <v>328</v>
      </c>
      <c r="F11272" s="0" t="n">
        <v>0.07</v>
      </c>
      <c r="G11272" s="0" t="n">
        <v>0.02</v>
      </c>
      <c r="H11272" s="0" t="n">
        <v>0</v>
      </c>
      <c r="I11272" s="0" t="n">
        <v>0</v>
      </c>
      <c r="J11272" s="0" t="n">
        <v>0.08</v>
      </c>
      <c r="N11272" s="0" t="s">
        <v>35</v>
      </c>
      <c r="P11272" s="0" t="n">
        <f aca="false">IF(AND(OR(Dashboard!$B$5="All",D11272=Dashboard!$B$5),OR(Dashboard!$D$5="All",N11272=Dashboard!$D$5),OR(AND(C11272&lt;&gt;"",C11272&gt;=Dashboard!$F$5,C11272&lt;=Dashboard!$H$5),AND(C11272="",Dashboard!$F$5&lt;=1980,Dashboard!$H$5&gt;=2016))),1,0)</f>
        <v>1</v>
      </c>
      <c r="Q11272" s="0" t="n">
        <f aca="false">J11272*P11272+ROW()*0.00000001</f>
        <v>0.08011272</v>
      </c>
    </row>
    <row r="11273" customFormat="false" ht="15" hidden="false" customHeight="false" outlineLevel="0" collapsed="false">
      <c r="A11273" s="0" t="s">
        <v>8136</v>
      </c>
      <c r="B11273" s="0" t="s">
        <v>76</v>
      </c>
      <c r="C11273" s="0" t="n">
        <v>2000</v>
      </c>
      <c r="D11273" s="0" t="s">
        <v>46</v>
      </c>
      <c r="E11273" s="0" t="s">
        <v>220</v>
      </c>
      <c r="F11273" s="0" t="n">
        <v>0.04</v>
      </c>
      <c r="G11273" s="0" t="n">
        <v>0.03</v>
      </c>
      <c r="H11273" s="0" t="n">
        <v>0</v>
      </c>
      <c r="I11273" s="0" t="n">
        <v>0.01</v>
      </c>
      <c r="J11273" s="0" t="n">
        <v>0.08</v>
      </c>
      <c r="K11273" s="0" t="n">
        <v>48</v>
      </c>
      <c r="L11273" s="0" t="n">
        <v>6.3</v>
      </c>
      <c r="M11273" s="0" t="s">
        <v>103</v>
      </c>
      <c r="N11273" s="0" t="s">
        <v>74</v>
      </c>
      <c r="O11273" s="0" t="s">
        <v>177</v>
      </c>
      <c r="P11273" s="0" t="n">
        <f aca="false">IF(AND(OR(Dashboard!$B$5="All",D11273=Dashboard!$B$5),OR(Dashboard!$D$5="All",N11273=Dashboard!$D$5),OR(AND(C11273&lt;&gt;"",C11273&gt;=Dashboard!$F$5,C11273&lt;=Dashboard!$H$5),AND(C11273="",Dashboard!$F$5&lt;=1980,Dashboard!$H$5&gt;=2016))),1,0)</f>
        <v>1</v>
      </c>
      <c r="Q11273" s="0" t="n">
        <f aca="false">J11273*P11273+ROW()*0.00000001</f>
        <v>0.08011273</v>
      </c>
    </row>
    <row r="11274" customFormat="false" ht="15" hidden="false" customHeight="false" outlineLevel="0" collapsed="false">
      <c r="A11274" s="0" t="s">
        <v>8137</v>
      </c>
      <c r="B11274" s="0" t="s">
        <v>50</v>
      </c>
      <c r="C11274" s="0" t="n">
        <v>2008</v>
      </c>
      <c r="D11274" s="0" t="s">
        <v>52</v>
      </c>
      <c r="E11274" s="0" t="s">
        <v>6191</v>
      </c>
      <c r="F11274" s="0" t="n">
        <v>0.08</v>
      </c>
      <c r="G11274" s="0" t="n">
        <v>0</v>
      </c>
      <c r="H11274" s="0" t="n">
        <v>0</v>
      </c>
      <c r="I11274" s="0" t="n">
        <v>0.01</v>
      </c>
      <c r="J11274" s="0" t="n">
        <v>0.08</v>
      </c>
      <c r="K11274" s="0" t="n">
        <v>38</v>
      </c>
      <c r="L11274" s="0" t="n">
        <v>3.2</v>
      </c>
      <c r="M11274" s="0" t="s">
        <v>36</v>
      </c>
      <c r="N11274" s="0" t="s">
        <v>35</v>
      </c>
      <c r="O11274" s="0" t="s">
        <v>177</v>
      </c>
      <c r="P11274" s="0" t="n">
        <f aca="false">IF(AND(OR(Dashboard!$B$5="All",D11274=Dashboard!$B$5),OR(Dashboard!$D$5="All",N11274=Dashboard!$D$5),OR(AND(C11274&lt;&gt;"",C11274&gt;=Dashboard!$F$5,C11274&lt;=Dashboard!$H$5),AND(C11274="",Dashboard!$F$5&lt;=1980,Dashboard!$H$5&gt;=2016))),1,0)</f>
        <v>1</v>
      </c>
      <c r="Q11274" s="0" t="n">
        <f aca="false">J11274*P11274+ROW()*0.00000001</f>
        <v>0.08011274</v>
      </c>
    </row>
    <row r="11275" customFormat="false" ht="15" hidden="false" customHeight="false" outlineLevel="0" collapsed="false">
      <c r="A11275" s="0" t="s">
        <v>3706</v>
      </c>
      <c r="B11275" s="0" t="s">
        <v>76</v>
      </c>
      <c r="C11275" s="0" t="n">
        <v>2008</v>
      </c>
      <c r="D11275" s="0" t="s">
        <v>34</v>
      </c>
      <c r="E11275" s="0" t="s">
        <v>4702</v>
      </c>
      <c r="F11275" s="0" t="n">
        <v>0.04</v>
      </c>
      <c r="G11275" s="0" t="n">
        <v>0.03</v>
      </c>
      <c r="H11275" s="0" t="n">
        <v>0</v>
      </c>
      <c r="I11275" s="0" t="n">
        <v>0.01</v>
      </c>
      <c r="J11275" s="0" t="n">
        <v>0.08</v>
      </c>
      <c r="M11275" s="0" t="s">
        <v>36</v>
      </c>
      <c r="N11275" s="0" t="s">
        <v>74</v>
      </c>
      <c r="P11275" s="0" t="n">
        <f aca="false">IF(AND(OR(Dashboard!$B$5="All",D11275=Dashboard!$B$5),OR(Dashboard!$D$5="All",N11275=Dashboard!$D$5),OR(AND(C11275&lt;&gt;"",C11275&gt;=Dashboard!$F$5,C11275&lt;=Dashboard!$H$5),AND(C11275="",Dashboard!$F$5&lt;=1980,Dashboard!$H$5&gt;=2016))),1,0)</f>
        <v>1</v>
      </c>
      <c r="Q11275" s="0" t="n">
        <f aca="false">J11275*P11275+ROW()*0.00000001</f>
        <v>0.08011275</v>
      </c>
    </row>
    <row r="11276" customFormat="false" ht="15" hidden="false" customHeight="false" outlineLevel="0" collapsed="false">
      <c r="A11276" s="0" t="s">
        <v>6938</v>
      </c>
      <c r="B11276" s="0" t="s">
        <v>70</v>
      </c>
      <c r="C11276" s="0" t="n">
        <v>2009</v>
      </c>
      <c r="D11276" s="0" t="s">
        <v>71</v>
      </c>
      <c r="E11276" s="0" t="s">
        <v>418</v>
      </c>
      <c r="F11276" s="0" t="n">
        <v>0</v>
      </c>
      <c r="G11276" s="0" t="n">
        <v>0.08</v>
      </c>
      <c r="H11276" s="0" t="n">
        <v>0</v>
      </c>
      <c r="I11276" s="0" t="n">
        <v>0.01</v>
      </c>
      <c r="J11276" s="0" t="n">
        <v>0.08</v>
      </c>
      <c r="N11276" s="0" t="s">
        <v>74</v>
      </c>
      <c r="P11276" s="0" t="n">
        <f aca="false">IF(AND(OR(Dashboard!$B$5="All",D11276=Dashboard!$B$5),OR(Dashboard!$D$5="All",N11276=Dashboard!$D$5),OR(AND(C11276&lt;&gt;"",C11276&gt;=Dashboard!$F$5,C11276&lt;=Dashboard!$H$5),AND(C11276="",Dashboard!$F$5&lt;=1980,Dashboard!$H$5&gt;=2016))),1,0)</f>
        <v>1</v>
      </c>
      <c r="Q11276" s="0" t="n">
        <f aca="false">J11276*P11276+ROW()*0.00000001</f>
        <v>0.08011276</v>
      </c>
    </row>
    <row r="11277" customFormat="false" ht="15" hidden="false" customHeight="false" outlineLevel="0" collapsed="false">
      <c r="A11277" s="0" t="s">
        <v>2660</v>
      </c>
      <c r="B11277" s="0" t="s">
        <v>164</v>
      </c>
      <c r="C11277" s="0" t="n">
        <v>2009</v>
      </c>
      <c r="D11277" s="0" t="s">
        <v>34</v>
      </c>
      <c r="E11277" s="0" t="s">
        <v>2331</v>
      </c>
      <c r="F11277" s="0" t="n">
        <v>0.08</v>
      </c>
      <c r="G11277" s="0" t="n">
        <v>0</v>
      </c>
      <c r="H11277" s="0" t="n">
        <v>0</v>
      </c>
      <c r="I11277" s="0" t="n">
        <v>0.01</v>
      </c>
      <c r="J11277" s="0" t="n">
        <v>0.08</v>
      </c>
      <c r="M11277" s="0" t="s">
        <v>36</v>
      </c>
      <c r="N11277" s="0" t="s">
        <v>74</v>
      </c>
      <c r="P11277" s="0" t="n">
        <f aca="false">IF(AND(OR(Dashboard!$B$5="All",D11277=Dashboard!$B$5),OR(Dashboard!$D$5="All",N11277=Dashboard!$D$5),OR(AND(C11277&lt;&gt;"",C11277&gt;=Dashboard!$F$5,C11277&lt;=Dashboard!$H$5),AND(C11277="",Dashboard!$F$5&lt;=1980,Dashboard!$H$5&gt;=2016))),1,0)</f>
        <v>1</v>
      </c>
      <c r="Q11277" s="0" t="n">
        <f aca="false">J11277*P11277+ROW()*0.00000001</f>
        <v>0.08011277</v>
      </c>
    </row>
    <row r="11278" customFormat="false" ht="15" hidden="false" customHeight="false" outlineLevel="0" collapsed="false">
      <c r="A11278" s="0" t="s">
        <v>8138</v>
      </c>
      <c r="B11278" s="0" t="s">
        <v>50</v>
      </c>
      <c r="C11278" s="0" t="n">
        <v>2009</v>
      </c>
      <c r="D11278" s="0" t="s">
        <v>114</v>
      </c>
      <c r="E11278" s="0" t="s">
        <v>782</v>
      </c>
      <c r="F11278" s="0" t="n">
        <v>0</v>
      </c>
      <c r="G11278" s="0" t="n">
        <v>0</v>
      </c>
      <c r="H11278" s="0" t="n">
        <v>0.08</v>
      </c>
      <c r="I11278" s="0" t="n">
        <v>0</v>
      </c>
      <c r="J11278" s="0" t="n">
        <v>0.08</v>
      </c>
      <c r="N11278" s="0" t="s">
        <v>35</v>
      </c>
      <c r="P11278" s="0" t="n">
        <f aca="false">IF(AND(OR(Dashboard!$B$5="All",D11278=Dashboard!$B$5),OR(Dashboard!$D$5="All",N11278=Dashboard!$D$5),OR(AND(C11278&lt;&gt;"",C11278&gt;=Dashboard!$F$5,C11278&lt;=Dashboard!$H$5),AND(C11278="",Dashboard!$F$5&lt;=1980,Dashboard!$H$5&gt;=2016))),1,0)</f>
        <v>1</v>
      </c>
      <c r="Q11278" s="0" t="n">
        <f aca="false">J11278*P11278+ROW()*0.00000001</f>
        <v>0.08011278</v>
      </c>
    </row>
    <row r="11279" customFormat="false" ht="15" hidden="false" customHeight="false" outlineLevel="0" collapsed="false">
      <c r="A11279" s="0" t="s">
        <v>8139</v>
      </c>
      <c r="B11279" s="0" t="s">
        <v>33</v>
      </c>
      <c r="C11279" s="0" t="n">
        <v>2010</v>
      </c>
      <c r="D11279" s="0" t="s">
        <v>52</v>
      </c>
      <c r="E11279" s="0" t="s">
        <v>7373</v>
      </c>
      <c r="F11279" s="0" t="n">
        <v>0</v>
      </c>
      <c r="G11279" s="0" t="n">
        <v>0.07</v>
      </c>
      <c r="H11279" s="0" t="n">
        <v>0</v>
      </c>
      <c r="I11279" s="0" t="n">
        <v>0.01</v>
      </c>
      <c r="J11279" s="0" t="n">
        <v>0.08</v>
      </c>
      <c r="N11279" s="0" t="s">
        <v>35</v>
      </c>
      <c r="P11279" s="0" t="n">
        <f aca="false">IF(AND(OR(Dashboard!$B$5="All",D11279=Dashboard!$B$5),OR(Dashboard!$D$5="All",N11279=Dashboard!$D$5),OR(AND(C11279&lt;&gt;"",C11279&gt;=Dashboard!$F$5,C11279&lt;=Dashboard!$H$5),AND(C11279="",Dashboard!$F$5&lt;=1980,Dashboard!$H$5&gt;=2016))),1,0)</f>
        <v>1</v>
      </c>
      <c r="Q11279" s="0" t="n">
        <f aca="false">J11279*P11279+ROW()*0.00000001</f>
        <v>0.08011279</v>
      </c>
    </row>
    <row r="11280" customFormat="false" ht="15" hidden="false" customHeight="false" outlineLevel="0" collapsed="false">
      <c r="A11280" s="0" t="s">
        <v>7799</v>
      </c>
      <c r="B11280" s="0" t="s">
        <v>873</v>
      </c>
      <c r="C11280" s="0" t="n">
        <v>1996</v>
      </c>
      <c r="D11280" s="0" t="s">
        <v>48</v>
      </c>
      <c r="E11280" s="0" t="s">
        <v>220</v>
      </c>
      <c r="F11280" s="0" t="n">
        <v>0</v>
      </c>
      <c r="G11280" s="0" t="n">
        <v>0</v>
      </c>
      <c r="H11280" s="0" t="n">
        <v>0.08</v>
      </c>
      <c r="I11280" s="0" t="n">
        <v>0</v>
      </c>
      <c r="J11280" s="0" t="n">
        <v>0.08</v>
      </c>
      <c r="N11280" s="0" t="s">
        <v>154</v>
      </c>
      <c r="P11280" s="0" t="n">
        <f aca="false">IF(AND(OR(Dashboard!$B$5="All",D11280=Dashboard!$B$5),OR(Dashboard!$D$5="All",N11280=Dashboard!$D$5),OR(AND(C11280&lt;&gt;"",C11280&gt;=Dashboard!$F$5,C11280&lt;=Dashboard!$H$5),AND(C11280="",Dashboard!$F$5&lt;=1980,Dashboard!$H$5&gt;=2016))),1,0)</f>
        <v>1</v>
      </c>
      <c r="Q11280" s="0" t="n">
        <f aca="false">J11280*P11280+ROW()*0.00000001</f>
        <v>0.0801128</v>
      </c>
    </row>
    <row r="11281" customFormat="false" ht="15" hidden="false" customHeight="false" outlineLevel="0" collapsed="false">
      <c r="A11281" s="0" t="s">
        <v>8140</v>
      </c>
      <c r="B11281" s="0" t="s">
        <v>70</v>
      </c>
      <c r="C11281" s="0" t="n">
        <v>2010</v>
      </c>
      <c r="D11281" s="0" t="s">
        <v>52</v>
      </c>
      <c r="E11281" s="0" t="s">
        <v>89</v>
      </c>
      <c r="F11281" s="0" t="n">
        <v>0</v>
      </c>
      <c r="G11281" s="0" t="n">
        <v>0</v>
      </c>
      <c r="H11281" s="0" t="n">
        <v>0.08</v>
      </c>
      <c r="I11281" s="0" t="n">
        <v>0</v>
      </c>
      <c r="J11281" s="0" t="n">
        <v>0.08</v>
      </c>
      <c r="N11281" s="0" t="s">
        <v>74</v>
      </c>
      <c r="P11281" s="0" t="n">
        <f aca="false">IF(AND(OR(Dashboard!$B$5="All",D11281=Dashboard!$B$5),OR(Dashboard!$D$5="All",N11281=Dashboard!$D$5),OR(AND(C11281&lt;&gt;"",C11281&gt;=Dashboard!$F$5,C11281&lt;=Dashboard!$H$5),AND(C11281="",Dashboard!$F$5&lt;=1980,Dashboard!$H$5&gt;=2016))),1,0)</f>
        <v>1</v>
      </c>
      <c r="Q11281" s="0" t="n">
        <f aca="false">J11281*P11281+ROW()*0.00000001</f>
        <v>0.08011281</v>
      </c>
    </row>
    <row r="11282" customFormat="false" ht="15" hidden="false" customHeight="false" outlineLevel="0" collapsed="false">
      <c r="A11282" s="0" t="s">
        <v>8141</v>
      </c>
      <c r="B11282" s="0" t="s">
        <v>164</v>
      </c>
      <c r="C11282" s="0" t="n">
        <v>2008</v>
      </c>
      <c r="D11282" s="0" t="s">
        <v>102</v>
      </c>
      <c r="E11282" s="0" t="s">
        <v>89</v>
      </c>
      <c r="F11282" s="0" t="n">
        <v>0</v>
      </c>
      <c r="G11282" s="0" t="n">
        <v>0</v>
      </c>
      <c r="H11282" s="0" t="n">
        <v>0.08</v>
      </c>
      <c r="I11282" s="0" t="n">
        <v>0</v>
      </c>
      <c r="J11282" s="0" t="n">
        <v>0.08</v>
      </c>
      <c r="N11282" s="0" t="s">
        <v>74</v>
      </c>
      <c r="P11282" s="0" t="n">
        <f aca="false">IF(AND(OR(Dashboard!$B$5="All",D11282=Dashboard!$B$5),OR(Dashboard!$D$5="All",N11282=Dashboard!$D$5),OR(AND(C11282&lt;&gt;"",C11282&gt;=Dashboard!$F$5,C11282&lt;=Dashboard!$H$5),AND(C11282="",Dashboard!$F$5&lt;=1980,Dashboard!$H$5&gt;=2016))),1,0)</f>
        <v>1</v>
      </c>
      <c r="Q11282" s="0" t="n">
        <f aca="false">J11282*P11282+ROW()*0.00000001</f>
        <v>0.08011282</v>
      </c>
    </row>
    <row r="11283" customFormat="false" ht="15" hidden="false" customHeight="false" outlineLevel="0" collapsed="false">
      <c r="A11283" s="0" t="s">
        <v>8142</v>
      </c>
      <c r="B11283" s="0" t="s">
        <v>117</v>
      </c>
      <c r="C11283" s="0" t="n">
        <v>1999</v>
      </c>
      <c r="D11283" s="0" t="s">
        <v>46</v>
      </c>
      <c r="E11283" s="0" t="s">
        <v>160</v>
      </c>
      <c r="F11283" s="0" t="n">
        <v>0.05</v>
      </c>
      <c r="G11283" s="0" t="n">
        <v>0.03</v>
      </c>
      <c r="H11283" s="0" t="n">
        <v>0</v>
      </c>
      <c r="I11283" s="0" t="n">
        <v>0.01</v>
      </c>
      <c r="J11283" s="0" t="n">
        <v>0.08</v>
      </c>
      <c r="N11283" s="0" t="s">
        <v>74</v>
      </c>
      <c r="P11283" s="0" t="n">
        <f aca="false">IF(AND(OR(Dashboard!$B$5="All",D11283=Dashboard!$B$5),OR(Dashboard!$D$5="All",N11283=Dashboard!$D$5),OR(AND(C11283&lt;&gt;"",C11283&gt;=Dashboard!$F$5,C11283&lt;=Dashboard!$H$5),AND(C11283="",Dashboard!$F$5&lt;=1980,Dashboard!$H$5&gt;=2016))),1,0)</f>
        <v>1</v>
      </c>
      <c r="Q11283" s="0" t="n">
        <f aca="false">J11283*P11283+ROW()*0.00000001</f>
        <v>0.08011283</v>
      </c>
    </row>
    <row r="11284" customFormat="false" ht="15" hidden="false" customHeight="false" outlineLevel="0" collapsed="false">
      <c r="A11284" s="0" t="s">
        <v>8143</v>
      </c>
      <c r="B11284" s="0" t="s">
        <v>50</v>
      </c>
      <c r="C11284" s="0" t="n">
        <v>2009</v>
      </c>
      <c r="D11284" s="0" t="s">
        <v>58</v>
      </c>
      <c r="E11284" s="0" t="s">
        <v>91</v>
      </c>
      <c r="F11284" s="0" t="n">
        <v>0.08</v>
      </c>
      <c r="G11284" s="0" t="n">
        <v>0</v>
      </c>
      <c r="H11284" s="0" t="n">
        <v>0</v>
      </c>
      <c r="I11284" s="0" t="n">
        <v>0.01</v>
      </c>
      <c r="J11284" s="0" t="n">
        <v>0.08</v>
      </c>
      <c r="M11284" s="0" t="s">
        <v>36</v>
      </c>
      <c r="N11284" s="0" t="s">
        <v>35</v>
      </c>
      <c r="P11284" s="0" t="n">
        <f aca="false">IF(AND(OR(Dashboard!$B$5="All",D11284=Dashboard!$B$5),OR(Dashboard!$D$5="All",N11284=Dashboard!$D$5),OR(AND(C11284&lt;&gt;"",C11284&gt;=Dashboard!$F$5,C11284&lt;=Dashboard!$H$5),AND(C11284="",Dashboard!$F$5&lt;=1980,Dashboard!$H$5&gt;=2016))),1,0)</f>
        <v>1</v>
      </c>
      <c r="Q11284" s="0" t="n">
        <f aca="false">J11284*P11284+ROW()*0.00000001</f>
        <v>0.08011284</v>
      </c>
    </row>
    <row r="11285" customFormat="false" ht="15" hidden="false" customHeight="false" outlineLevel="0" collapsed="false">
      <c r="A11285" s="0" t="s">
        <v>8144</v>
      </c>
      <c r="B11285" s="0" t="s">
        <v>76</v>
      </c>
      <c r="C11285" s="0" t="n">
        <v>2006</v>
      </c>
      <c r="D11285" s="0" t="s">
        <v>41</v>
      </c>
      <c r="E11285" s="0" t="s">
        <v>139</v>
      </c>
      <c r="F11285" s="0" t="n">
        <v>0.04</v>
      </c>
      <c r="G11285" s="0" t="n">
        <v>0.03</v>
      </c>
      <c r="H11285" s="0" t="n">
        <v>0</v>
      </c>
      <c r="I11285" s="0" t="n">
        <v>0.01</v>
      </c>
      <c r="J11285" s="0" t="n">
        <v>0.08</v>
      </c>
      <c r="M11285" s="0" t="s">
        <v>125</v>
      </c>
      <c r="N11285" s="0" t="s">
        <v>74</v>
      </c>
      <c r="P11285" s="0" t="n">
        <f aca="false">IF(AND(OR(Dashboard!$B$5="All",D11285=Dashboard!$B$5),OR(Dashboard!$D$5="All",N11285=Dashboard!$D$5),OR(AND(C11285&lt;&gt;"",C11285&gt;=Dashboard!$F$5,C11285&lt;=Dashboard!$H$5),AND(C11285="",Dashboard!$F$5&lt;=1980,Dashboard!$H$5&gt;=2016))),1,0)</f>
        <v>1</v>
      </c>
      <c r="Q11285" s="0" t="n">
        <f aca="false">J11285*P11285+ROW()*0.00000001</f>
        <v>0.08011285</v>
      </c>
    </row>
    <row r="11286" customFormat="false" ht="15" hidden="false" customHeight="false" outlineLevel="0" collapsed="false">
      <c r="A11286" s="0" t="s">
        <v>8145</v>
      </c>
      <c r="B11286" s="0" t="s">
        <v>873</v>
      </c>
      <c r="C11286" s="0" t="n">
        <v>1995</v>
      </c>
      <c r="D11286" s="0" t="s">
        <v>52</v>
      </c>
      <c r="E11286" s="0" t="s">
        <v>154</v>
      </c>
      <c r="F11286" s="0" t="n">
        <v>0</v>
      </c>
      <c r="G11286" s="0" t="n">
        <v>0</v>
      </c>
      <c r="H11286" s="0" t="n">
        <v>0.08</v>
      </c>
      <c r="I11286" s="0" t="n">
        <v>0</v>
      </c>
      <c r="J11286" s="0" t="n">
        <v>0.08</v>
      </c>
      <c r="N11286" s="0" t="s">
        <v>154</v>
      </c>
      <c r="P11286" s="0" t="n">
        <f aca="false">IF(AND(OR(Dashboard!$B$5="All",D11286=Dashboard!$B$5),OR(Dashboard!$D$5="All",N11286=Dashboard!$D$5),OR(AND(C11286&lt;&gt;"",C11286&gt;=Dashboard!$F$5,C11286&lt;=Dashboard!$H$5),AND(C11286="",Dashboard!$F$5&lt;=1980,Dashboard!$H$5&gt;=2016))),1,0)</f>
        <v>1</v>
      </c>
      <c r="Q11286" s="0" t="n">
        <f aca="false">J11286*P11286+ROW()*0.00000001</f>
        <v>0.08011286</v>
      </c>
    </row>
    <row r="11287" customFormat="false" ht="15" hidden="false" customHeight="false" outlineLevel="0" collapsed="false">
      <c r="A11287" s="0" t="s">
        <v>8146</v>
      </c>
      <c r="B11287" s="0" t="s">
        <v>85</v>
      </c>
      <c r="C11287" s="0" t="n">
        <v>2004</v>
      </c>
      <c r="D11287" s="0" t="s">
        <v>114</v>
      </c>
      <c r="E11287" s="0" t="s">
        <v>35</v>
      </c>
      <c r="F11287" s="0" t="n">
        <v>0</v>
      </c>
      <c r="G11287" s="0" t="n">
        <v>0</v>
      </c>
      <c r="H11287" s="0" t="n">
        <v>0.08</v>
      </c>
      <c r="I11287" s="0" t="n">
        <v>0</v>
      </c>
      <c r="J11287" s="0" t="n">
        <v>0.08</v>
      </c>
      <c r="N11287" s="0" t="s">
        <v>35</v>
      </c>
      <c r="P11287" s="0" t="n">
        <f aca="false">IF(AND(OR(Dashboard!$B$5="All",D11287=Dashboard!$B$5),OR(Dashboard!$D$5="All",N11287=Dashboard!$D$5),OR(AND(C11287&lt;&gt;"",C11287&gt;=Dashboard!$F$5,C11287&lt;=Dashboard!$H$5),AND(C11287="",Dashboard!$F$5&lt;=1980,Dashboard!$H$5&gt;=2016))),1,0)</f>
        <v>1</v>
      </c>
      <c r="Q11287" s="0" t="n">
        <f aca="false">J11287*P11287+ROW()*0.00000001</f>
        <v>0.08011287</v>
      </c>
    </row>
    <row r="11288" customFormat="false" ht="15" hidden="false" customHeight="false" outlineLevel="0" collapsed="false">
      <c r="A11288" s="0" t="s">
        <v>8147</v>
      </c>
      <c r="B11288" s="0" t="s">
        <v>152</v>
      </c>
      <c r="C11288" s="0" t="n">
        <v>2004</v>
      </c>
      <c r="D11288" s="0" t="s">
        <v>56</v>
      </c>
      <c r="E11288" s="0" t="s">
        <v>293</v>
      </c>
      <c r="F11288" s="0" t="n">
        <v>0</v>
      </c>
      <c r="G11288" s="0" t="n">
        <v>0.07</v>
      </c>
      <c r="H11288" s="0" t="n">
        <v>0</v>
      </c>
      <c r="I11288" s="0" t="n">
        <v>0.02</v>
      </c>
      <c r="J11288" s="0" t="n">
        <v>0.08</v>
      </c>
      <c r="K11288" s="0" t="n">
        <v>88</v>
      </c>
      <c r="L11288" s="0" t="n">
        <v>8.9</v>
      </c>
      <c r="M11288" s="0" t="s">
        <v>73</v>
      </c>
      <c r="N11288" s="0" t="s">
        <v>152</v>
      </c>
      <c r="O11288" s="0" t="s">
        <v>42</v>
      </c>
      <c r="P11288" s="0" t="n">
        <f aca="false">IF(AND(OR(Dashboard!$B$5="All",D11288=Dashboard!$B$5),OR(Dashboard!$D$5="All",N11288=Dashboard!$D$5),OR(AND(C11288&lt;&gt;"",C11288&gt;=Dashboard!$F$5,C11288&lt;=Dashboard!$H$5),AND(C11288="",Dashboard!$F$5&lt;=1980,Dashboard!$H$5&gt;=2016))),1,0)</f>
        <v>1</v>
      </c>
      <c r="Q11288" s="0" t="n">
        <f aca="false">J11288*P11288+ROW()*0.00000001</f>
        <v>0.08011288</v>
      </c>
    </row>
    <row r="11289" customFormat="false" ht="15" hidden="false" customHeight="false" outlineLevel="0" collapsed="false">
      <c r="A11289" s="0" t="s">
        <v>8148</v>
      </c>
      <c r="B11289" s="0" t="s">
        <v>164</v>
      </c>
      <c r="C11289" s="0" t="n">
        <v>2010</v>
      </c>
      <c r="D11289" s="0" t="s">
        <v>48</v>
      </c>
      <c r="E11289" s="0" t="s">
        <v>220</v>
      </c>
      <c r="F11289" s="0" t="n">
        <v>0.07</v>
      </c>
      <c r="G11289" s="0" t="n">
        <v>0</v>
      </c>
      <c r="H11289" s="0" t="n">
        <v>0</v>
      </c>
      <c r="I11289" s="0" t="n">
        <v>0.01</v>
      </c>
      <c r="J11289" s="0" t="n">
        <v>0.08</v>
      </c>
      <c r="K11289" s="0" t="n">
        <v>62</v>
      </c>
      <c r="M11289" s="0" t="s">
        <v>125</v>
      </c>
      <c r="N11289" s="0" t="s">
        <v>74</v>
      </c>
      <c r="O11289" s="0" t="s">
        <v>67</v>
      </c>
      <c r="P11289" s="0" t="n">
        <f aca="false">IF(AND(OR(Dashboard!$B$5="All",D11289=Dashboard!$B$5),OR(Dashboard!$D$5="All",N11289=Dashboard!$D$5),OR(AND(C11289&lt;&gt;"",C11289&gt;=Dashboard!$F$5,C11289&lt;=Dashboard!$H$5),AND(C11289="",Dashboard!$F$5&lt;=1980,Dashboard!$H$5&gt;=2016))),1,0)</f>
        <v>1</v>
      </c>
      <c r="Q11289" s="0" t="n">
        <f aca="false">J11289*P11289+ROW()*0.00000001</f>
        <v>0.08011289</v>
      </c>
    </row>
    <row r="11290" customFormat="false" ht="15" hidden="false" customHeight="false" outlineLevel="0" collapsed="false">
      <c r="A11290" s="0" t="s">
        <v>7567</v>
      </c>
      <c r="B11290" s="0" t="s">
        <v>33</v>
      </c>
      <c r="C11290" s="0" t="n">
        <v>2009</v>
      </c>
      <c r="D11290" s="0" t="s">
        <v>41</v>
      </c>
      <c r="E11290" s="0" t="s">
        <v>7449</v>
      </c>
      <c r="F11290" s="0" t="n">
        <v>0.08</v>
      </c>
      <c r="G11290" s="0" t="n">
        <v>0</v>
      </c>
      <c r="H11290" s="0" t="n">
        <v>0</v>
      </c>
      <c r="I11290" s="0" t="n">
        <v>0.01</v>
      </c>
      <c r="J11290" s="0" t="n">
        <v>0.08</v>
      </c>
      <c r="M11290" s="0" t="s">
        <v>36</v>
      </c>
      <c r="N11290" s="0" t="s">
        <v>35</v>
      </c>
      <c r="P11290" s="0" t="n">
        <f aca="false">IF(AND(OR(Dashboard!$B$5="All",D11290=Dashboard!$B$5),OR(Dashboard!$D$5="All",N11290=Dashboard!$D$5),OR(AND(C11290&lt;&gt;"",C11290&gt;=Dashboard!$F$5,C11290&lt;=Dashboard!$H$5),AND(C11290="",Dashboard!$F$5&lt;=1980,Dashboard!$H$5&gt;=2016))),1,0)</f>
        <v>1</v>
      </c>
      <c r="Q11290" s="0" t="n">
        <f aca="false">J11290*P11290+ROW()*0.00000001</f>
        <v>0.0801129</v>
      </c>
    </row>
    <row r="11291" customFormat="false" ht="15" hidden="false" customHeight="false" outlineLevel="0" collapsed="false">
      <c r="A11291" s="0" t="s">
        <v>8149</v>
      </c>
      <c r="B11291" s="0" t="s">
        <v>152</v>
      </c>
      <c r="C11291" s="0" t="n">
        <v>2011</v>
      </c>
      <c r="D11291" s="0" t="s">
        <v>114</v>
      </c>
      <c r="E11291" s="0" t="s">
        <v>4798</v>
      </c>
      <c r="F11291" s="0" t="n">
        <v>0.02</v>
      </c>
      <c r="G11291" s="0" t="n">
        <v>0.05</v>
      </c>
      <c r="H11291" s="0" t="n">
        <v>0</v>
      </c>
      <c r="I11291" s="0" t="n">
        <v>0.01</v>
      </c>
      <c r="J11291" s="0" t="n">
        <v>0.08</v>
      </c>
      <c r="K11291" s="0" t="n">
        <v>72</v>
      </c>
      <c r="L11291" s="0" t="n">
        <v>7.7</v>
      </c>
      <c r="M11291" s="0" t="s">
        <v>103</v>
      </c>
      <c r="N11291" s="0" t="s">
        <v>152</v>
      </c>
      <c r="O11291" s="0" t="s">
        <v>37</v>
      </c>
      <c r="P11291" s="0" t="n">
        <f aca="false">IF(AND(OR(Dashboard!$B$5="All",D11291=Dashboard!$B$5),OR(Dashboard!$D$5="All",N11291=Dashboard!$D$5),OR(AND(C11291&lt;&gt;"",C11291&gt;=Dashboard!$F$5,C11291&lt;=Dashboard!$H$5),AND(C11291="",Dashboard!$F$5&lt;=1980,Dashboard!$H$5&gt;=2016))),1,0)</f>
        <v>1</v>
      </c>
      <c r="Q11291" s="0" t="n">
        <f aca="false">J11291*P11291+ROW()*0.00000001</f>
        <v>0.08011291</v>
      </c>
    </row>
    <row r="11292" customFormat="false" ht="15" hidden="false" customHeight="false" outlineLevel="0" collapsed="false">
      <c r="A11292" s="0" t="s">
        <v>8150</v>
      </c>
      <c r="B11292" s="0" t="s">
        <v>50</v>
      </c>
      <c r="C11292" s="0" t="n">
        <v>2008</v>
      </c>
      <c r="D11292" s="0" t="s">
        <v>48</v>
      </c>
      <c r="E11292" s="0" t="s">
        <v>257</v>
      </c>
      <c r="F11292" s="0" t="n">
        <v>0.06</v>
      </c>
      <c r="G11292" s="0" t="n">
        <v>0.01</v>
      </c>
      <c r="H11292" s="0" t="n">
        <v>0</v>
      </c>
      <c r="I11292" s="0" t="n">
        <v>0.01</v>
      </c>
      <c r="J11292" s="0" t="n">
        <v>0.08</v>
      </c>
      <c r="K11292" s="0" t="n">
        <v>52</v>
      </c>
      <c r="M11292" s="0" t="s">
        <v>36</v>
      </c>
      <c r="N11292" s="0" t="s">
        <v>35</v>
      </c>
      <c r="O11292" s="0" t="s">
        <v>53</v>
      </c>
      <c r="P11292" s="0" t="n">
        <f aca="false">IF(AND(OR(Dashboard!$B$5="All",D11292=Dashboard!$B$5),OR(Dashboard!$D$5="All",N11292=Dashboard!$D$5),OR(AND(C11292&lt;&gt;"",C11292&gt;=Dashboard!$F$5,C11292&lt;=Dashboard!$H$5),AND(C11292="",Dashboard!$F$5&lt;=1980,Dashboard!$H$5&gt;=2016))),1,0)</f>
        <v>1</v>
      </c>
      <c r="Q11292" s="0" t="n">
        <f aca="false">J11292*P11292+ROW()*0.00000001</f>
        <v>0.08011292</v>
      </c>
    </row>
    <row r="11293" customFormat="false" ht="15" hidden="false" customHeight="false" outlineLevel="0" collapsed="false">
      <c r="A11293" s="0" t="s">
        <v>8151</v>
      </c>
      <c r="B11293" s="0" t="s">
        <v>64</v>
      </c>
      <c r="C11293" s="0" t="n">
        <v>2007</v>
      </c>
      <c r="D11293" s="0" t="s">
        <v>56</v>
      </c>
      <c r="E11293" s="0" t="s">
        <v>124</v>
      </c>
      <c r="F11293" s="0" t="n">
        <v>0.08</v>
      </c>
      <c r="G11293" s="0" t="n">
        <v>0</v>
      </c>
      <c r="H11293" s="0" t="n">
        <v>0</v>
      </c>
      <c r="I11293" s="0" t="n">
        <v>0.01</v>
      </c>
      <c r="J11293" s="0" t="n">
        <v>0.08</v>
      </c>
      <c r="K11293" s="0" t="n">
        <v>43</v>
      </c>
      <c r="L11293" s="0" t="n">
        <v>6.7</v>
      </c>
      <c r="M11293" s="0" t="s">
        <v>103</v>
      </c>
      <c r="N11293" s="0" t="s">
        <v>66</v>
      </c>
      <c r="O11293" s="0" t="s">
        <v>177</v>
      </c>
      <c r="P11293" s="0" t="n">
        <f aca="false">IF(AND(OR(Dashboard!$B$5="All",D11293=Dashboard!$B$5),OR(Dashboard!$D$5="All",N11293=Dashboard!$D$5),OR(AND(C11293&lt;&gt;"",C11293&gt;=Dashboard!$F$5,C11293&lt;=Dashboard!$H$5),AND(C11293="",Dashboard!$F$5&lt;=1980,Dashboard!$H$5&gt;=2016))),1,0)</f>
        <v>1</v>
      </c>
      <c r="Q11293" s="0" t="n">
        <f aca="false">J11293*P11293+ROW()*0.00000001</f>
        <v>0.08011293</v>
      </c>
    </row>
    <row r="11294" customFormat="false" ht="15" hidden="false" customHeight="false" outlineLevel="0" collapsed="false">
      <c r="A11294" s="0" t="s">
        <v>7880</v>
      </c>
      <c r="B11294" s="0" t="s">
        <v>97</v>
      </c>
      <c r="C11294" s="0" t="n">
        <v>2015</v>
      </c>
      <c r="D11294" s="0" t="s">
        <v>71</v>
      </c>
      <c r="E11294" s="0" t="s">
        <v>4960</v>
      </c>
      <c r="F11294" s="0" t="n">
        <v>0.03</v>
      </c>
      <c r="G11294" s="0" t="n">
        <v>0.05</v>
      </c>
      <c r="H11294" s="0" t="n">
        <v>0</v>
      </c>
      <c r="I11294" s="0" t="n">
        <v>0.01</v>
      </c>
      <c r="J11294" s="0" t="n">
        <v>0.08</v>
      </c>
      <c r="N11294" s="0" t="s">
        <v>35</v>
      </c>
      <c r="P11294" s="0" t="n">
        <f aca="false">IF(AND(OR(Dashboard!$B$5="All",D11294=Dashboard!$B$5),OR(Dashboard!$D$5="All",N11294=Dashboard!$D$5),OR(AND(C11294&lt;&gt;"",C11294&gt;=Dashboard!$F$5,C11294&lt;=Dashboard!$H$5),AND(C11294="",Dashboard!$F$5&lt;=1980,Dashboard!$H$5&gt;=2016))),1,0)</f>
        <v>1</v>
      </c>
      <c r="Q11294" s="0" t="n">
        <f aca="false">J11294*P11294+ROW()*0.00000001</f>
        <v>0.08011294</v>
      </c>
    </row>
    <row r="11295" customFormat="false" ht="15" hidden="false" customHeight="false" outlineLevel="0" collapsed="false">
      <c r="A11295" s="0" t="s">
        <v>7339</v>
      </c>
      <c r="B11295" s="0" t="s">
        <v>94</v>
      </c>
      <c r="C11295" s="0" t="n">
        <v>2016</v>
      </c>
      <c r="D11295" s="0" t="s">
        <v>71</v>
      </c>
      <c r="E11295" s="0" t="s">
        <v>782</v>
      </c>
      <c r="F11295" s="0" t="n">
        <v>0</v>
      </c>
      <c r="G11295" s="0" t="n">
        <v>0</v>
      </c>
      <c r="H11295" s="0" t="n">
        <v>0.08</v>
      </c>
      <c r="I11295" s="0" t="n">
        <v>0</v>
      </c>
      <c r="J11295" s="0" t="n">
        <v>0.08</v>
      </c>
      <c r="N11295" s="0" t="s">
        <v>74</v>
      </c>
      <c r="P11295" s="0" t="n">
        <f aca="false">IF(AND(OR(Dashboard!$B$5="All",D11295=Dashboard!$B$5),OR(Dashboard!$D$5="All",N11295=Dashboard!$D$5),OR(AND(C11295&lt;&gt;"",C11295&gt;=Dashboard!$F$5,C11295&lt;=Dashboard!$H$5),AND(C11295="",Dashboard!$F$5&lt;=1980,Dashboard!$H$5&gt;=2016))),1,0)</f>
        <v>1</v>
      </c>
      <c r="Q11295" s="0" t="n">
        <f aca="false">J11295*P11295+ROW()*0.00000001</f>
        <v>0.08011295</v>
      </c>
    </row>
    <row r="11296" customFormat="false" ht="15" hidden="false" customHeight="false" outlineLevel="0" collapsed="false">
      <c r="A11296" s="0" t="s">
        <v>8152</v>
      </c>
      <c r="B11296" s="0" t="s">
        <v>64</v>
      </c>
      <c r="C11296" s="0" t="n">
        <v>2008</v>
      </c>
      <c r="D11296" s="0" t="s">
        <v>56</v>
      </c>
      <c r="E11296" s="0" t="s">
        <v>7449</v>
      </c>
      <c r="F11296" s="0" t="n">
        <v>0.06</v>
      </c>
      <c r="G11296" s="0" t="n">
        <v>0.02</v>
      </c>
      <c r="H11296" s="0" t="n">
        <v>0</v>
      </c>
      <c r="I11296" s="0" t="n">
        <v>0.01</v>
      </c>
      <c r="J11296" s="0" t="n">
        <v>0.08</v>
      </c>
      <c r="K11296" s="0" t="n">
        <v>73</v>
      </c>
      <c r="L11296" s="0" t="n">
        <v>7.5</v>
      </c>
      <c r="M11296" s="0" t="s">
        <v>125</v>
      </c>
      <c r="N11296" s="0" t="s">
        <v>66</v>
      </c>
      <c r="O11296" s="0" t="s">
        <v>37</v>
      </c>
      <c r="P11296" s="0" t="n">
        <f aca="false">IF(AND(OR(Dashboard!$B$5="All",D11296=Dashboard!$B$5),OR(Dashboard!$D$5="All",N11296=Dashboard!$D$5),OR(AND(C11296&lt;&gt;"",C11296&gt;=Dashboard!$F$5,C11296&lt;=Dashboard!$H$5),AND(C11296="",Dashboard!$F$5&lt;=1980,Dashboard!$H$5&gt;=2016))),1,0)</f>
        <v>1</v>
      </c>
      <c r="Q11296" s="0" t="n">
        <f aca="false">J11296*P11296+ROW()*0.00000001</f>
        <v>0.08011296</v>
      </c>
    </row>
    <row r="11297" customFormat="false" ht="15" hidden="false" customHeight="false" outlineLevel="0" collapsed="false">
      <c r="A11297" s="0" t="s">
        <v>8153</v>
      </c>
      <c r="B11297" s="0" t="s">
        <v>50</v>
      </c>
      <c r="C11297" s="0" t="n">
        <v>2008</v>
      </c>
      <c r="D11297" s="0" t="s">
        <v>52</v>
      </c>
      <c r="E11297" s="0" t="s">
        <v>124</v>
      </c>
      <c r="F11297" s="0" t="n">
        <v>0.07</v>
      </c>
      <c r="G11297" s="0" t="n">
        <v>0</v>
      </c>
      <c r="H11297" s="0" t="n">
        <v>0</v>
      </c>
      <c r="I11297" s="0" t="n">
        <v>0.01</v>
      </c>
      <c r="J11297" s="0" t="n">
        <v>0.08</v>
      </c>
      <c r="M11297" s="0" t="s">
        <v>36</v>
      </c>
      <c r="N11297" s="0" t="s">
        <v>35</v>
      </c>
      <c r="P11297" s="0" t="n">
        <f aca="false">IF(AND(OR(Dashboard!$B$5="All",D11297=Dashboard!$B$5),OR(Dashboard!$D$5="All",N11297=Dashboard!$D$5),OR(AND(C11297&lt;&gt;"",C11297&gt;=Dashboard!$F$5,C11297&lt;=Dashboard!$H$5),AND(C11297="",Dashboard!$F$5&lt;=1980,Dashboard!$H$5&gt;=2016))),1,0)</f>
        <v>1</v>
      </c>
      <c r="Q11297" s="0" t="n">
        <f aca="false">J11297*P11297+ROW()*0.00000001</f>
        <v>0.08011297</v>
      </c>
    </row>
    <row r="11298" customFormat="false" ht="15" hidden="false" customHeight="false" outlineLevel="0" collapsed="false">
      <c r="A11298" s="0" t="s">
        <v>8125</v>
      </c>
      <c r="B11298" s="0" t="s">
        <v>94</v>
      </c>
      <c r="C11298" s="0" t="n">
        <v>2016</v>
      </c>
      <c r="D11298" s="0" t="s">
        <v>246</v>
      </c>
      <c r="E11298" s="0" t="s">
        <v>328</v>
      </c>
      <c r="F11298" s="0" t="n">
        <v>0</v>
      </c>
      <c r="G11298" s="0" t="n">
        <v>0</v>
      </c>
      <c r="H11298" s="0" t="n">
        <v>0.08</v>
      </c>
      <c r="I11298" s="0" t="n">
        <v>0</v>
      </c>
      <c r="J11298" s="0" t="n">
        <v>0.08</v>
      </c>
      <c r="N11298" s="0" t="s">
        <v>74</v>
      </c>
      <c r="P11298" s="0" t="n">
        <f aca="false">IF(AND(OR(Dashboard!$B$5="All",D11298=Dashboard!$B$5),OR(Dashboard!$D$5="All",N11298=Dashboard!$D$5),OR(AND(C11298&lt;&gt;"",C11298&gt;=Dashboard!$F$5,C11298&lt;=Dashboard!$H$5),AND(C11298="",Dashboard!$F$5&lt;=1980,Dashboard!$H$5&gt;=2016))),1,0)</f>
        <v>1</v>
      </c>
      <c r="Q11298" s="0" t="n">
        <f aca="false">J11298*P11298+ROW()*0.00000001</f>
        <v>0.08011298</v>
      </c>
    </row>
    <row r="11299" customFormat="false" ht="15" hidden="false" customHeight="false" outlineLevel="0" collapsed="false">
      <c r="A11299" s="0" t="s">
        <v>7626</v>
      </c>
      <c r="B11299" s="0" t="s">
        <v>70</v>
      </c>
      <c r="C11299" s="0" t="n">
        <v>2012</v>
      </c>
      <c r="D11299" s="0" t="s">
        <v>41</v>
      </c>
      <c r="E11299" s="0" t="s">
        <v>91</v>
      </c>
      <c r="F11299" s="0" t="n">
        <v>0.07</v>
      </c>
      <c r="G11299" s="0" t="n">
        <v>0</v>
      </c>
      <c r="H11299" s="0" t="n">
        <v>0</v>
      </c>
      <c r="I11299" s="0" t="n">
        <v>0.01</v>
      </c>
      <c r="J11299" s="0" t="n">
        <v>0.08</v>
      </c>
      <c r="K11299" s="0" t="n">
        <v>76</v>
      </c>
      <c r="L11299" s="0" t="n">
        <v>4.5</v>
      </c>
      <c r="M11299" s="0" t="s">
        <v>36</v>
      </c>
      <c r="N11299" s="0" t="s">
        <v>74</v>
      </c>
      <c r="O11299" s="0" t="s">
        <v>37</v>
      </c>
      <c r="P11299" s="0" t="n">
        <f aca="false">IF(AND(OR(Dashboard!$B$5="All",D11299=Dashboard!$B$5),OR(Dashboard!$D$5="All",N11299=Dashboard!$D$5),OR(AND(C11299&lt;&gt;"",C11299&gt;=Dashboard!$F$5,C11299&lt;=Dashboard!$H$5),AND(C11299="",Dashboard!$F$5&lt;=1980,Dashboard!$H$5&gt;=2016))),1,0)</f>
        <v>1</v>
      </c>
      <c r="Q11299" s="0" t="n">
        <f aca="false">J11299*P11299+ROW()*0.00000001</f>
        <v>0.08011299</v>
      </c>
    </row>
    <row r="11300" customFormat="false" ht="15" hidden="false" customHeight="false" outlineLevel="0" collapsed="false">
      <c r="A11300" s="0" t="s">
        <v>8154</v>
      </c>
      <c r="B11300" s="0" t="s">
        <v>152</v>
      </c>
      <c r="C11300" s="0" t="n">
        <v>2006</v>
      </c>
      <c r="D11300" s="0" t="s">
        <v>246</v>
      </c>
      <c r="E11300" s="0" t="s">
        <v>234</v>
      </c>
      <c r="F11300" s="0" t="n">
        <v>0.01</v>
      </c>
      <c r="G11300" s="0" t="n">
        <v>0.06</v>
      </c>
      <c r="H11300" s="0" t="n">
        <v>0</v>
      </c>
      <c r="I11300" s="0" t="n">
        <v>0.01</v>
      </c>
      <c r="J11300" s="0" t="n">
        <v>0.08</v>
      </c>
      <c r="K11300" s="0" t="n">
        <v>79</v>
      </c>
      <c r="L11300" s="0" t="n">
        <v>8.4</v>
      </c>
      <c r="M11300" s="0" t="s">
        <v>103</v>
      </c>
      <c r="N11300" s="0" t="s">
        <v>152</v>
      </c>
      <c r="O11300" s="0" t="s">
        <v>37</v>
      </c>
      <c r="P11300" s="0" t="n">
        <f aca="false">IF(AND(OR(Dashboard!$B$5="All",D11300=Dashboard!$B$5),OR(Dashboard!$D$5="All",N11300=Dashboard!$D$5),OR(AND(C11300&lt;&gt;"",C11300&gt;=Dashboard!$F$5,C11300&lt;=Dashboard!$H$5),AND(C11300="",Dashboard!$F$5&lt;=1980,Dashboard!$H$5&gt;=2016))),1,0)</f>
        <v>1</v>
      </c>
      <c r="Q11300" s="0" t="n">
        <f aca="false">J11300*P11300+ROW()*0.00000001</f>
        <v>0.080113</v>
      </c>
    </row>
    <row r="11301" customFormat="false" ht="15" hidden="false" customHeight="false" outlineLevel="0" collapsed="false">
      <c r="A11301" s="0" t="s">
        <v>8155</v>
      </c>
      <c r="B11301" s="0" t="s">
        <v>76</v>
      </c>
      <c r="C11301" s="0" t="n">
        <v>2007</v>
      </c>
      <c r="D11301" s="0" t="s">
        <v>52</v>
      </c>
      <c r="E11301" s="0" t="s">
        <v>8026</v>
      </c>
      <c r="F11301" s="0" t="n">
        <v>0</v>
      </c>
      <c r="G11301" s="0" t="n">
        <v>0</v>
      </c>
      <c r="H11301" s="0" t="n">
        <v>0.08</v>
      </c>
      <c r="I11301" s="0" t="n">
        <v>0</v>
      </c>
      <c r="J11301" s="0" t="n">
        <v>0.08</v>
      </c>
      <c r="N11301" s="0" t="s">
        <v>74</v>
      </c>
      <c r="P11301" s="0" t="n">
        <f aca="false">IF(AND(OR(Dashboard!$B$5="All",D11301=Dashboard!$B$5),OR(Dashboard!$D$5="All",N11301=Dashboard!$D$5),OR(AND(C11301&lt;&gt;"",C11301&gt;=Dashboard!$F$5,C11301&lt;=Dashboard!$H$5),AND(C11301="",Dashboard!$F$5&lt;=1980,Dashboard!$H$5&gt;=2016))),1,0)</f>
        <v>1</v>
      </c>
      <c r="Q11301" s="0" t="n">
        <f aca="false">J11301*P11301+ROW()*0.00000001</f>
        <v>0.08011301</v>
      </c>
    </row>
    <row r="11302" customFormat="false" ht="15" hidden="false" customHeight="false" outlineLevel="0" collapsed="false">
      <c r="A11302" s="0" t="s">
        <v>8156</v>
      </c>
      <c r="B11302" s="0" t="s">
        <v>94</v>
      </c>
      <c r="C11302" s="0" t="n">
        <v>2016</v>
      </c>
      <c r="D11302" s="0" t="s">
        <v>102</v>
      </c>
      <c r="E11302" s="0" t="s">
        <v>2792</v>
      </c>
      <c r="F11302" s="0" t="n">
        <v>0.04</v>
      </c>
      <c r="G11302" s="0" t="n">
        <v>0</v>
      </c>
      <c r="H11302" s="0" t="n">
        <v>0.03</v>
      </c>
      <c r="I11302" s="0" t="n">
        <v>0.01</v>
      </c>
      <c r="J11302" s="0" t="n">
        <v>0.08</v>
      </c>
      <c r="K11302" s="0" t="n">
        <v>85</v>
      </c>
      <c r="L11302" s="0" t="n">
        <v>7.6</v>
      </c>
      <c r="M11302" s="0" t="s">
        <v>103</v>
      </c>
      <c r="N11302" s="0" t="s">
        <v>74</v>
      </c>
      <c r="O11302" s="0" t="s">
        <v>42</v>
      </c>
      <c r="P11302" s="0" t="n">
        <f aca="false">IF(AND(OR(Dashboard!$B$5="All",D11302=Dashboard!$B$5),OR(Dashboard!$D$5="All",N11302=Dashboard!$D$5),OR(AND(C11302&lt;&gt;"",C11302&gt;=Dashboard!$F$5,C11302&lt;=Dashboard!$H$5),AND(C11302="",Dashboard!$F$5&lt;=1980,Dashboard!$H$5&gt;=2016))),1,0)</f>
        <v>1</v>
      </c>
      <c r="Q11302" s="0" t="n">
        <f aca="false">J11302*P11302+ROW()*0.00000001</f>
        <v>0.08011302</v>
      </c>
    </row>
    <row r="11303" customFormat="false" ht="15" hidden="false" customHeight="false" outlineLevel="0" collapsed="false">
      <c r="A11303" s="0" t="s">
        <v>8157</v>
      </c>
      <c r="B11303" s="0" t="s">
        <v>117</v>
      </c>
      <c r="C11303" s="0" t="n">
        <v>1998</v>
      </c>
      <c r="D11303" s="0" t="s">
        <v>41</v>
      </c>
      <c r="E11303" s="0" t="s">
        <v>6977</v>
      </c>
      <c r="F11303" s="0" t="n">
        <v>0.05</v>
      </c>
      <c r="G11303" s="0" t="n">
        <v>0.03</v>
      </c>
      <c r="H11303" s="0" t="n">
        <v>0</v>
      </c>
      <c r="I11303" s="0" t="n">
        <v>0.01</v>
      </c>
      <c r="J11303" s="0" t="n">
        <v>0.08</v>
      </c>
      <c r="N11303" s="0" t="s">
        <v>74</v>
      </c>
      <c r="P11303" s="0" t="n">
        <f aca="false">IF(AND(OR(Dashboard!$B$5="All",D11303=Dashboard!$B$5),OR(Dashboard!$D$5="All",N11303=Dashboard!$D$5),OR(AND(C11303&lt;&gt;"",C11303&gt;=Dashboard!$F$5,C11303&lt;=Dashboard!$H$5),AND(C11303="",Dashboard!$F$5&lt;=1980,Dashboard!$H$5&gt;=2016))),1,0)</f>
        <v>1</v>
      </c>
      <c r="Q11303" s="0" t="n">
        <f aca="false">J11303*P11303+ROW()*0.00000001</f>
        <v>0.08011303</v>
      </c>
    </row>
    <row r="11304" customFormat="false" ht="15" hidden="false" customHeight="false" outlineLevel="0" collapsed="false">
      <c r="A11304" s="0" t="s">
        <v>2780</v>
      </c>
      <c r="B11304" s="0" t="s">
        <v>873</v>
      </c>
      <c r="C11304" s="0" t="n">
        <v>1994</v>
      </c>
      <c r="D11304" s="0" t="s">
        <v>58</v>
      </c>
      <c r="E11304" s="0" t="s">
        <v>142</v>
      </c>
      <c r="F11304" s="0" t="n">
        <v>0</v>
      </c>
      <c r="G11304" s="0" t="n">
        <v>0</v>
      </c>
      <c r="H11304" s="0" t="n">
        <v>0.08</v>
      </c>
      <c r="I11304" s="0" t="n">
        <v>0</v>
      </c>
      <c r="J11304" s="0" t="n">
        <v>0.08</v>
      </c>
      <c r="N11304" s="0" t="s">
        <v>154</v>
      </c>
      <c r="P11304" s="0" t="n">
        <f aca="false">IF(AND(OR(Dashboard!$B$5="All",D11304=Dashboard!$B$5),OR(Dashboard!$D$5="All",N11304=Dashboard!$D$5),OR(AND(C11304&lt;&gt;"",C11304&gt;=Dashboard!$F$5,C11304&lt;=Dashboard!$H$5),AND(C11304="",Dashboard!$F$5&lt;=1980,Dashboard!$H$5&gt;=2016))),1,0)</f>
        <v>1</v>
      </c>
      <c r="Q11304" s="0" t="n">
        <f aca="false">J11304*P11304+ROW()*0.00000001</f>
        <v>0.08011304</v>
      </c>
    </row>
    <row r="11305" customFormat="false" ht="15" hidden="false" customHeight="false" outlineLevel="0" collapsed="false">
      <c r="A11305" s="0" t="s">
        <v>8158</v>
      </c>
      <c r="B11305" s="0" t="s">
        <v>85</v>
      </c>
      <c r="C11305" s="0" t="n">
        <v>2004</v>
      </c>
      <c r="D11305" s="0" t="s">
        <v>16</v>
      </c>
      <c r="E11305" s="0" t="s">
        <v>35</v>
      </c>
      <c r="F11305" s="0" t="n">
        <v>0</v>
      </c>
      <c r="G11305" s="0" t="n">
        <v>0</v>
      </c>
      <c r="H11305" s="0" t="n">
        <v>0.08</v>
      </c>
      <c r="I11305" s="0" t="n">
        <v>0</v>
      </c>
      <c r="J11305" s="0" t="n">
        <v>0.08</v>
      </c>
      <c r="N11305" s="0" t="s">
        <v>35</v>
      </c>
      <c r="P11305" s="0" t="n">
        <f aca="false">IF(AND(OR(Dashboard!$B$5="All",D11305=Dashboard!$B$5),OR(Dashboard!$D$5="All",N11305=Dashboard!$D$5),OR(AND(C11305&lt;&gt;"",C11305&gt;=Dashboard!$F$5,C11305&lt;=Dashboard!$H$5),AND(C11305="",Dashboard!$F$5&lt;=1980,Dashboard!$H$5&gt;=2016))),1,0)</f>
        <v>1</v>
      </c>
      <c r="Q11305" s="0" t="n">
        <f aca="false">J11305*P11305+ROW()*0.00000001</f>
        <v>0.08011305</v>
      </c>
    </row>
    <row r="11306" customFormat="false" ht="15" hidden="false" customHeight="false" outlineLevel="0" collapsed="false">
      <c r="A11306" s="0" t="s">
        <v>8159</v>
      </c>
      <c r="B11306" s="0" t="s">
        <v>85</v>
      </c>
      <c r="C11306" s="0" t="n">
        <v>2004</v>
      </c>
      <c r="D11306" s="0" t="s">
        <v>46</v>
      </c>
      <c r="E11306" s="0" t="s">
        <v>211</v>
      </c>
      <c r="F11306" s="0" t="n">
        <v>0</v>
      </c>
      <c r="G11306" s="0" t="n">
        <v>0</v>
      </c>
      <c r="H11306" s="0" t="n">
        <v>0.08</v>
      </c>
      <c r="I11306" s="0" t="n">
        <v>0</v>
      </c>
      <c r="J11306" s="0" t="n">
        <v>0.08</v>
      </c>
      <c r="N11306" s="0" t="s">
        <v>35</v>
      </c>
      <c r="P11306" s="0" t="n">
        <f aca="false">IF(AND(OR(Dashboard!$B$5="All",D11306=Dashboard!$B$5),OR(Dashboard!$D$5="All",N11306=Dashboard!$D$5),OR(AND(C11306&lt;&gt;"",C11306&gt;=Dashboard!$F$5,C11306&lt;=Dashboard!$H$5),AND(C11306="",Dashboard!$F$5&lt;=1980,Dashboard!$H$5&gt;=2016))),1,0)</f>
        <v>1</v>
      </c>
      <c r="Q11306" s="0" t="n">
        <f aca="false">J11306*P11306+ROW()*0.00000001</f>
        <v>0.08011306</v>
      </c>
    </row>
    <row r="11307" customFormat="false" ht="15" hidden="false" customHeight="false" outlineLevel="0" collapsed="false">
      <c r="A11307" s="0" t="s">
        <v>8160</v>
      </c>
      <c r="B11307" s="0" t="s">
        <v>85</v>
      </c>
      <c r="C11307" s="0" t="n">
        <v>2003</v>
      </c>
      <c r="D11307" s="0" t="s">
        <v>71</v>
      </c>
      <c r="E11307" s="0" t="s">
        <v>293</v>
      </c>
      <c r="F11307" s="0" t="n">
        <v>0.06</v>
      </c>
      <c r="G11307" s="0" t="n">
        <v>0.02</v>
      </c>
      <c r="H11307" s="0" t="n">
        <v>0</v>
      </c>
      <c r="I11307" s="0" t="n">
        <v>0</v>
      </c>
      <c r="J11307" s="0" t="n">
        <v>0.08</v>
      </c>
      <c r="N11307" s="0" t="s">
        <v>35</v>
      </c>
      <c r="P11307" s="0" t="n">
        <f aca="false">IF(AND(OR(Dashboard!$B$5="All",D11307=Dashboard!$B$5),OR(Dashboard!$D$5="All",N11307=Dashboard!$D$5),OR(AND(C11307&lt;&gt;"",C11307&gt;=Dashboard!$F$5,C11307&lt;=Dashboard!$H$5),AND(C11307="",Dashboard!$F$5&lt;=1980,Dashboard!$H$5&gt;=2016))),1,0)</f>
        <v>1</v>
      </c>
      <c r="Q11307" s="0" t="n">
        <f aca="false">J11307*P11307+ROW()*0.00000001</f>
        <v>0.08011307</v>
      </c>
    </row>
    <row r="11308" customFormat="false" ht="15" hidden="false" customHeight="false" outlineLevel="0" collapsed="false">
      <c r="A11308" s="0" t="s">
        <v>7193</v>
      </c>
      <c r="B11308" s="0" t="s">
        <v>33</v>
      </c>
      <c r="C11308" s="0" t="n">
        <v>2011</v>
      </c>
      <c r="D11308" s="0" t="s">
        <v>71</v>
      </c>
      <c r="E11308" s="0" t="s">
        <v>560</v>
      </c>
      <c r="F11308" s="0" t="n">
        <v>0.08</v>
      </c>
      <c r="G11308" s="0" t="n">
        <v>0</v>
      </c>
      <c r="H11308" s="0" t="n">
        <v>0</v>
      </c>
      <c r="I11308" s="0" t="n">
        <v>0.01</v>
      </c>
      <c r="J11308" s="0" t="n">
        <v>0.08</v>
      </c>
      <c r="L11308" s="0" t="n">
        <v>6.3</v>
      </c>
      <c r="M11308" s="0" t="s">
        <v>103</v>
      </c>
      <c r="N11308" s="0" t="s">
        <v>35</v>
      </c>
      <c r="P11308" s="0" t="n">
        <f aca="false">IF(AND(OR(Dashboard!$B$5="All",D11308=Dashboard!$B$5),OR(Dashboard!$D$5="All",N11308=Dashboard!$D$5),OR(AND(C11308&lt;&gt;"",C11308&gt;=Dashboard!$F$5,C11308&lt;=Dashboard!$H$5),AND(C11308="",Dashboard!$F$5&lt;=1980,Dashboard!$H$5&gt;=2016))),1,0)</f>
        <v>1</v>
      </c>
      <c r="Q11308" s="0" t="n">
        <f aca="false">J11308*P11308+ROW()*0.00000001</f>
        <v>0.08011308</v>
      </c>
    </row>
    <row r="11309" customFormat="false" ht="15" hidden="false" customHeight="false" outlineLevel="0" collapsed="false">
      <c r="A11309" s="0" t="s">
        <v>5744</v>
      </c>
      <c r="B11309" s="0" t="s">
        <v>50</v>
      </c>
      <c r="C11309" s="0" t="n">
        <v>2010</v>
      </c>
      <c r="D11309" s="0" t="s">
        <v>52</v>
      </c>
      <c r="E11309" s="0" t="s">
        <v>418</v>
      </c>
      <c r="F11309" s="0" t="n">
        <v>0.08</v>
      </c>
      <c r="G11309" s="0" t="n">
        <v>0</v>
      </c>
      <c r="H11309" s="0" t="n">
        <v>0</v>
      </c>
      <c r="I11309" s="0" t="n">
        <v>0.01</v>
      </c>
      <c r="J11309" s="0" t="n">
        <v>0.08</v>
      </c>
      <c r="M11309" s="0" t="s">
        <v>36</v>
      </c>
      <c r="N11309" s="0" t="s">
        <v>35</v>
      </c>
      <c r="P11309" s="0" t="n">
        <f aca="false">IF(AND(OR(Dashboard!$B$5="All",D11309=Dashboard!$B$5),OR(Dashboard!$D$5="All",N11309=Dashboard!$D$5),OR(AND(C11309&lt;&gt;"",C11309&gt;=Dashboard!$F$5,C11309&lt;=Dashboard!$H$5),AND(C11309="",Dashboard!$F$5&lt;=1980,Dashboard!$H$5&gt;=2016))),1,0)</f>
        <v>1</v>
      </c>
      <c r="Q11309" s="0" t="n">
        <f aca="false">J11309*P11309+ROW()*0.00000001</f>
        <v>0.08011309</v>
      </c>
    </row>
    <row r="11310" customFormat="false" ht="15" hidden="false" customHeight="false" outlineLevel="0" collapsed="false">
      <c r="A11310" s="0" t="s">
        <v>8161</v>
      </c>
      <c r="B11310" s="0" t="s">
        <v>144</v>
      </c>
      <c r="C11310" s="0" t="n">
        <v>2003</v>
      </c>
      <c r="D11310" s="0" t="s">
        <v>41</v>
      </c>
      <c r="E11310" s="0" t="s">
        <v>154</v>
      </c>
      <c r="F11310" s="0" t="n">
        <v>0.06</v>
      </c>
      <c r="G11310" s="0" t="n">
        <v>0.02</v>
      </c>
      <c r="H11310" s="0" t="n">
        <v>0</v>
      </c>
      <c r="I11310" s="0" t="n">
        <v>0</v>
      </c>
      <c r="J11310" s="0" t="n">
        <v>0.08</v>
      </c>
      <c r="K11310" s="0" t="n">
        <v>72</v>
      </c>
      <c r="L11310" s="0" t="n">
        <v>9.2</v>
      </c>
      <c r="M11310" s="0" t="s">
        <v>103</v>
      </c>
      <c r="N11310" s="0" t="s">
        <v>66</v>
      </c>
      <c r="O11310" s="0" t="s">
        <v>37</v>
      </c>
      <c r="P11310" s="0" t="n">
        <f aca="false">IF(AND(OR(Dashboard!$B$5="All",D11310=Dashboard!$B$5),OR(Dashboard!$D$5="All",N11310=Dashboard!$D$5),OR(AND(C11310&lt;&gt;"",C11310&gt;=Dashboard!$F$5,C11310&lt;=Dashboard!$H$5),AND(C11310="",Dashboard!$F$5&lt;=1980,Dashboard!$H$5&gt;=2016))),1,0)</f>
        <v>1</v>
      </c>
      <c r="Q11310" s="0" t="n">
        <f aca="false">J11310*P11310+ROW()*0.00000001</f>
        <v>0.0801131</v>
      </c>
    </row>
    <row r="11311" customFormat="false" ht="15" hidden="false" customHeight="false" outlineLevel="0" collapsed="false">
      <c r="A11311" s="0" t="s">
        <v>8162</v>
      </c>
      <c r="B11311" s="0" t="s">
        <v>70</v>
      </c>
      <c r="C11311" s="0" t="n">
        <v>2009</v>
      </c>
      <c r="D11311" s="0" t="s">
        <v>52</v>
      </c>
      <c r="E11311" s="0" t="s">
        <v>89</v>
      </c>
      <c r="F11311" s="0" t="n">
        <v>0</v>
      </c>
      <c r="G11311" s="0" t="n">
        <v>0.06</v>
      </c>
      <c r="H11311" s="0" t="n">
        <v>0</v>
      </c>
      <c r="I11311" s="0" t="n">
        <v>0.02</v>
      </c>
      <c r="J11311" s="0" t="n">
        <v>0.08</v>
      </c>
      <c r="N11311" s="0" t="s">
        <v>74</v>
      </c>
      <c r="P11311" s="0" t="n">
        <f aca="false">IF(AND(OR(Dashboard!$B$5="All",D11311=Dashboard!$B$5),OR(Dashboard!$D$5="All",N11311=Dashboard!$D$5),OR(AND(C11311&lt;&gt;"",C11311&gt;=Dashboard!$F$5,C11311&lt;=Dashboard!$H$5),AND(C11311="",Dashboard!$F$5&lt;=1980,Dashboard!$H$5&gt;=2016))),1,0)</f>
        <v>1</v>
      </c>
      <c r="Q11311" s="0" t="n">
        <f aca="false">J11311*P11311+ROW()*0.00000001</f>
        <v>0.08011311</v>
      </c>
    </row>
    <row r="11312" customFormat="false" ht="15" hidden="false" customHeight="false" outlineLevel="0" collapsed="false">
      <c r="A11312" s="0" t="s">
        <v>8163</v>
      </c>
      <c r="B11312" s="0" t="s">
        <v>668</v>
      </c>
      <c r="C11312" s="0" t="n">
        <v>2000</v>
      </c>
      <c r="D11312" s="0" t="s">
        <v>34</v>
      </c>
      <c r="E11312" s="0" t="s">
        <v>154</v>
      </c>
      <c r="F11312" s="0" t="n">
        <v>0</v>
      </c>
      <c r="G11312" s="0" t="n">
        <v>0</v>
      </c>
      <c r="H11312" s="0" t="n">
        <v>0.08</v>
      </c>
      <c r="I11312" s="0" t="n">
        <v>0</v>
      </c>
      <c r="J11312" s="0" t="n">
        <v>0.08</v>
      </c>
      <c r="N11312" s="0" t="s">
        <v>154</v>
      </c>
      <c r="P11312" s="0" t="n">
        <f aca="false">IF(AND(OR(Dashboard!$B$5="All",D11312=Dashboard!$B$5),OR(Dashboard!$D$5="All",N11312=Dashboard!$D$5),OR(AND(C11312&lt;&gt;"",C11312&gt;=Dashboard!$F$5,C11312&lt;=Dashboard!$H$5),AND(C11312="",Dashboard!$F$5&lt;=1980,Dashboard!$H$5&gt;=2016))),1,0)</f>
        <v>1</v>
      </c>
      <c r="Q11312" s="0" t="n">
        <f aca="false">J11312*P11312+ROW()*0.00000001</f>
        <v>0.08011312</v>
      </c>
    </row>
    <row r="11313" customFormat="false" ht="15" hidden="false" customHeight="false" outlineLevel="0" collapsed="false">
      <c r="A11313" s="0" t="s">
        <v>8164</v>
      </c>
      <c r="B11313" s="0" t="s">
        <v>164</v>
      </c>
      <c r="C11313" s="0" t="n">
        <v>2005</v>
      </c>
      <c r="D11313" s="0" t="s">
        <v>48</v>
      </c>
      <c r="E11313" s="0" t="s">
        <v>124</v>
      </c>
      <c r="F11313" s="0" t="n">
        <v>0.08</v>
      </c>
      <c r="G11313" s="0" t="n">
        <v>0</v>
      </c>
      <c r="H11313" s="0" t="n">
        <v>0</v>
      </c>
      <c r="I11313" s="0" t="n">
        <v>0.01</v>
      </c>
      <c r="J11313" s="0" t="n">
        <v>0.08</v>
      </c>
      <c r="N11313" s="0" t="s">
        <v>74</v>
      </c>
      <c r="P11313" s="0" t="n">
        <f aca="false">IF(AND(OR(Dashboard!$B$5="All",D11313=Dashboard!$B$5),OR(Dashboard!$D$5="All",N11313=Dashboard!$D$5),OR(AND(C11313&lt;&gt;"",C11313&gt;=Dashboard!$F$5,C11313&lt;=Dashboard!$H$5),AND(C11313="",Dashboard!$F$5&lt;=1980,Dashboard!$H$5&gt;=2016))),1,0)</f>
        <v>1</v>
      </c>
      <c r="Q11313" s="0" t="n">
        <f aca="false">J11313*P11313+ROW()*0.00000001</f>
        <v>0.08011313</v>
      </c>
    </row>
    <row r="11314" customFormat="false" ht="15" hidden="false" customHeight="false" outlineLevel="0" collapsed="false">
      <c r="A11314" s="0" t="s">
        <v>8070</v>
      </c>
      <c r="B11314" s="0" t="s">
        <v>50</v>
      </c>
      <c r="C11314" s="0" t="n">
        <v>2008</v>
      </c>
      <c r="D11314" s="0" t="s">
        <v>46</v>
      </c>
      <c r="E11314" s="0" t="s">
        <v>6970</v>
      </c>
      <c r="F11314" s="0" t="n">
        <v>0.06</v>
      </c>
      <c r="G11314" s="0" t="n">
        <v>0</v>
      </c>
      <c r="H11314" s="0" t="n">
        <v>0.02</v>
      </c>
      <c r="I11314" s="0" t="n">
        <v>0</v>
      </c>
      <c r="J11314" s="0" t="n">
        <v>0.08</v>
      </c>
      <c r="K11314" s="0" t="n">
        <v>76</v>
      </c>
      <c r="L11314" s="0" t="n">
        <v>8.6</v>
      </c>
      <c r="M11314" s="0" t="s">
        <v>103</v>
      </c>
      <c r="N11314" s="0" t="s">
        <v>35</v>
      </c>
      <c r="O11314" s="0" t="s">
        <v>37</v>
      </c>
      <c r="P11314" s="0" t="n">
        <f aca="false">IF(AND(OR(Dashboard!$B$5="All",D11314=Dashboard!$B$5),OR(Dashboard!$D$5="All",N11314=Dashboard!$D$5),OR(AND(C11314&lt;&gt;"",C11314&gt;=Dashboard!$F$5,C11314&lt;=Dashboard!$H$5),AND(C11314="",Dashboard!$F$5&lt;=1980,Dashboard!$H$5&gt;=2016))),1,0)</f>
        <v>1</v>
      </c>
      <c r="Q11314" s="0" t="n">
        <f aca="false">J11314*P11314+ROW()*0.00000001</f>
        <v>0.08011314</v>
      </c>
    </row>
    <row r="11315" customFormat="false" ht="15" hidden="false" customHeight="false" outlineLevel="0" collapsed="false">
      <c r="A11315" s="0" t="s">
        <v>6256</v>
      </c>
      <c r="B11315" s="0" t="s">
        <v>85</v>
      </c>
      <c r="C11315" s="0" t="n">
        <v>2005</v>
      </c>
      <c r="D11315" s="0" t="s">
        <v>114</v>
      </c>
      <c r="E11315" s="0" t="s">
        <v>91</v>
      </c>
      <c r="F11315" s="0" t="n">
        <v>0.06</v>
      </c>
      <c r="G11315" s="0" t="n">
        <v>0.02</v>
      </c>
      <c r="H11315" s="0" t="n">
        <v>0</v>
      </c>
      <c r="I11315" s="0" t="n">
        <v>0</v>
      </c>
      <c r="J11315" s="0" t="n">
        <v>0.08</v>
      </c>
      <c r="N11315" s="0" t="s">
        <v>35</v>
      </c>
      <c r="P11315" s="0" t="n">
        <f aca="false">IF(AND(OR(Dashboard!$B$5="All",D11315=Dashboard!$B$5),OR(Dashboard!$D$5="All",N11315=Dashboard!$D$5),OR(AND(C11315&lt;&gt;"",C11315&gt;=Dashboard!$F$5,C11315&lt;=Dashboard!$H$5),AND(C11315="",Dashboard!$F$5&lt;=1980,Dashboard!$H$5&gt;=2016))),1,0)</f>
        <v>1</v>
      </c>
      <c r="Q11315" s="0" t="n">
        <f aca="false">J11315*P11315+ROW()*0.00000001</f>
        <v>0.08011315</v>
      </c>
    </row>
    <row r="11316" customFormat="false" ht="15" hidden="false" customHeight="false" outlineLevel="0" collapsed="false">
      <c r="A11316" s="0" t="s">
        <v>2199</v>
      </c>
      <c r="B11316" s="0" t="s">
        <v>50</v>
      </c>
      <c r="C11316" s="0" t="n">
        <v>2005</v>
      </c>
      <c r="D11316" s="0" t="s">
        <v>102</v>
      </c>
      <c r="E11316" s="0" t="s">
        <v>142</v>
      </c>
      <c r="F11316" s="0" t="n">
        <v>0.08</v>
      </c>
      <c r="G11316" s="0" t="n">
        <v>0</v>
      </c>
      <c r="H11316" s="0" t="n">
        <v>0</v>
      </c>
      <c r="I11316" s="0" t="n">
        <v>0.01</v>
      </c>
      <c r="J11316" s="0" t="n">
        <v>0.08</v>
      </c>
      <c r="K11316" s="0" t="n">
        <v>34</v>
      </c>
      <c r="L11316" s="0" t="n">
        <v>6.5</v>
      </c>
      <c r="M11316" s="0" t="s">
        <v>125</v>
      </c>
      <c r="N11316" s="0" t="s">
        <v>35</v>
      </c>
      <c r="O11316" s="0" t="s">
        <v>177</v>
      </c>
      <c r="P11316" s="0" t="n">
        <f aca="false">IF(AND(OR(Dashboard!$B$5="All",D11316=Dashboard!$B$5),OR(Dashboard!$D$5="All",N11316=Dashboard!$D$5),OR(AND(C11316&lt;&gt;"",C11316&gt;=Dashboard!$F$5,C11316&lt;=Dashboard!$H$5),AND(C11316="",Dashboard!$F$5&lt;=1980,Dashboard!$H$5&gt;=2016))),1,0)</f>
        <v>1</v>
      </c>
      <c r="Q11316" s="0" t="n">
        <f aca="false">J11316*P11316+ROW()*0.00000001</f>
        <v>0.08011316</v>
      </c>
    </row>
    <row r="11317" customFormat="false" ht="15" hidden="false" customHeight="false" outlineLevel="0" collapsed="false">
      <c r="A11317" s="0" t="s">
        <v>8165</v>
      </c>
      <c r="B11317" s="0" t="s">
        <v>144</v>
      </c>
      <c r="C11317" s="0" t="n">
        <v>2002</v>
      </c>
      <c r="D11317" s="0" t="s">
        <v>114</v>
      </c>
      <c r="E11317" s="0" t="s">
        <v>160</v>
      </c>
      <c r="F11317" s="0" t="n">
        <v>0.06</v>
      </c>
      <c r="G11317" s="0" t="n">
        <v>0.02</v>
      </c>
      <c r="H11317" s="0" t="n">
        <v>0</v>
      </c>
      <c r="I11317" s="0" t="n">
        <v>0</v>
      </c>
      <c r="J11317" s="0" t="n">
        <v>0.08</v>
      </c>
      <c r="K11317" s="0" t="n">
        <v>64</v>
      </c>
      <c r="M11317" s="0" t="s">
        <v>103</v>
      </c>
      <c r="N11317" s="0" t="s">
        <v>66</v>
      </c>
      <c r="O11317" s="0" t="s">
        <v>67</v>
      </c>
      <c r="P11317" s="0" t="n">
        <f aca="false">IF(AND(OR(Dashboard!$B$5="All",D11317=Dashboard!$B$5),OR(Dashboard!$D$5="All",N11317=Dashboard!$D$5),OR(AND(C11317&lt;&gt;"",C11317&gt;=Dashboard!$F$5,C11317&lt;=Dashboard!$H$5),AND(C11317="",Dashboard!$F$5&lt;=1980,Dashboard!$H$5&gt;=2016))),1,0)</f>
        <v>1</v>
      </c>
      <c r="Q11317" s="0" t="n">
        <f aca="false">J11317*P11317+ROW()*0.00000001</f>
        <v>0.08011317</v>
      </c>
    </row>
    <row r="11318" customFormat="false" ht="15" hidden="false" customHeight="false" outlineLevel="0" collapsed="false">
      <c r="A11318" s="0" t="s">
        <v>8166</v>
      </c>
      <c r="B11318" s="0" t="s">
        <v>64</v>
      </c>
      <c r="C11318" s="0" t="n">
        <v>2009</v>
      </c>
      <c r="D11318" s="0" t="s">
        <v>52</v>
      </c>
      <c r="E11318" s="0" t="s">
        <v>220</v>
      </c>
      <c r="F11318" s="0" t="n">
        <v>0.08</v>
      </c>
      <c r="G11318" s="0" t="n">
        <v>0</v>
      </c>
      <c r="H11318" s="0" t="n">
        <v>0</v>
      </c>
      <c r="I11318" s="0" t="n">
        <v>0.01</v>
      </c>
      <c r="J11318" s="0" t="n">
        <v>0.08</v>
      </c>
      <c r="M11318" s="0" t="s">
        <v>103</v>
      </c>
      <c r="N11318" s="0" t="s">
        <v>66</v>
      </c>
      <c r="P11318" s="0" t="n">
        <f aca="false">IF(AND(OR(Dashboard!$B$5="All",D11318=Dashboard!$B$5),OR(Dashboard!$D$5="All",N11318=Dashboard!$D$5),OR(AND(C11318&lt;&gt;"",C11318&gt;=Dashboard!$F$5,C11318&lt;=Dashboard!$H$5),AND(C11318="",Dashboard!$F$5&lt;=1980,Dashboard!$H$5&gt;=2016))),1,0)</f>
        <v>1</v>
      </c>
      <c r="Q11318" s="0" t="n">
        <f aca="false">J11318*P11318+ROW()*0.00000001</f>
        <v>0.08011318</v>
      </c>
    </row>
    <row r="11319" customFormat="false" ht="15" hidden="false" customHeight="false" outlineLevel="0" collapsed="false">
      <c r="A11319" s="0" t="s">
        <v>8167</v>
      </c>
      <c r="B11319" s="0" t="s">
        <v>50</v>
      </c>
      <c r="C11319" s="0" t="n">
        <v>2010</v>
      </c>
      <c r="D11319" s="0" t="s">
        <v>114</v>
      </c>
      <c r="E11319" s="0" t="s">
        <v>1754</v>
      </c>
      <c r="F11319" s="0" t="n">
        <v>0.05</v>
      </c>
      <c r="G11319" s="0" t="n">
        <v>0.03</v>
      </c>
      <c r="H11319" s="0" t="n">
        <v>0</v>
      </c>
      <c r="I11319" s="0" t="n">
        <v>0.01</v>
      </c>
      <c r="J11319" s="0" t="n">
        <v>0.08</v>
      </c>
      <c r="M11319" s="0" t="s">
        <v>36</v>
      </c>
      <c r="N11319" s="0" t="s">
        <v>35</v>
      </c>
      <c r="P11319" s="0" t="n">
        <f aca="false">IF(AND(OR(Dashboard!$B$5="All",D11319=Dashboard!$B$5),OR(Dashboard!$D$5="All",N11319=Dashboard!$D$5),OR(AND(C11319&lt;&gt;"",C11319&gt;=Dashboard!$F$5,C11319&lt;=Dashboard!$H$5),AND(C11319="",Dashboard!$F$5&lt;=1980,Dashboard!$H$5&gt;=2016))),1,0)</f>
        <v>1</v>
      </c>
      <c r="Q11319" s="0" t="n">
        <f aca="false">J11319*P11319+ROW()*0.00000001</f>
        <v>0.08011319</v>
      </c>
    </row>
    <row r="11320" customFormat="false" ht="15" hidden="false" customHeight="false" outlineLevel="0" collapsed="false">
      <c r="A11320" s="0" t="s">
        <v>8168</v>
      </c>
      <c r="B11320" s="0" t="s">
        <v>117</v>
      </c>
      <c r="C11320" s="0" t="n">
        <v>1998</v>
      </c>
      <c r="D11320" s="0" t="s">
        <v>41</v>
      </c>
      <c r="E11320" s="0" t="s">
        <v>124</v>
      </c>
      <c r="F11320" s="0" t="n">
        <v>0.05</v>
      </c>
      <c r="G11320" s="0" t="n">
        <v>0.03</v>
      </c>
      <c r="H11320" s="0" t="n">
        <v>0</v>
      </c>
      <c r="I11320" s="0" t="n">
        <v>0.01</v>
      </c>
      <c r="J11320" s="0" t="n">
        <v>0.08</v>
      </c>
      <c r="N11320" s="0" t="s">
        <v>74</v>
      </c>
      <c r="P11320" s="0" t="n">
        <f aca="false">IF(AND(OR(Dashboard!$B$5="All",D11320=Dashboard!$B$5),OR(Dashboard!$D$5="All",N11320=Dashboard!$D$5),OR(AND(C11320&lt;&gt;"",C11320&gt;=Dashboard!$F$5,C11320&lt;=Dashboard!$H$5),AND(C11320="",Dashboard!$F$5&lt;=1980,Dashboard!$H$5&gt;=2016))),1,0)</f>
        <v>1</v>
      </c>
      <c r="Q11320" s="0" t="n">
        <f aca="false">J11320*P11320+ROW()*0.00000001</f>
        <v>0.0801132</v>
      </c>
    </row>
    <row r="11321" customFormat="false" ht="15" hidden="false" customHeight="false" outlineLevel="0" collapsed="false">
      <c r="A11321" s="0" t="s">
        <v>8169</v>
      </c>
      <c r="B11321" s="0" t="s">
        <v>117</v>
      </c>
      <c r="C11321" s="0" t="n">
        <v>1999</v>
      </c>
      <c r="D11321" s="0" t="s">
        <v>102</v>
      </c>
      <c r="E11321" s="0" t="s">
        <v>4601</v>
      </c>
      <c r="F11321" s="0" t="n">
        <v>0.05</v>
      </c>
      <c r="G11321" s="0" t="n">
        <v>0.03</v>
      </c>
      <c r="H11321" s="0" t="n">
        <v>0</v>
      </c>
      <c r="I11321" s="0" t="n">
        <v>0.01</v>
      </c>
      <c r="J11321" s="0" t="n">
        <v>0.08</v>
      </c>
      <c r="N11321" s="0" t="s">
        <v>74</v>
      </c>
      <c r="P11321" s="0" t="n">
        <f aca="false">IF(AND(OR(Dashboard!$B$5="All",D11321=Dashboard!$B$5),OR(Dashboard!$D$5="All",N11321=Dashboard!$D$5),OR(AND(C11321&lt;&gt;"",C11321&gt;=Dashboard!$F$5,C11321&lt;=Dashboard!$H$5),AND(C11321="",Dashboard!$F$5&lt;=1980,Dashboard!$H$5&gt;=2016))),1,0)</f>
        <v>1</v>
      </c>
      <c r="Q11321" s="0" t="n">
        <f aca="false">J11321*P11321+ROW()*0.00000001</f>
        <v>0.08011321</v>
      </c>
    </row>
    <row r="11322" customFormat="false" ht="15" hidden="false" customHeight="false" outlineLevel="0" collapsed="false">
      <c r="A11322" s="0" t="s">
        <v>8170</v>
      </c>
      <c r="B11322" s="0" t="s">
        <v>97</v>
      </c>
      <c r="C11322" s="0" t="n">
        <v>2015</v>
      </c>
      <c r="D11322" s="0" t="s">
        <v>114</v>
      </c>
      <c r="E11322" s="0" t="s">
        <v>328</v>
      </c>
      <c r="F11322" s="0" t="n">
        <v>0</v>
      </c>
      <c r="G11322" s="0" t="n">
        <v>0</v>
      </c>
      <c r="H11322" s="0" t="n">
        <v>0.08</v>
      </c>
      <c r="I11322" s="0" t="n">
        <v>0</v>
      </c>
      <c r="J11322" s="0" t="n">
        <v>0.08</v>
      </c>
      <c r="N11322" s="0" t="s">
        <v>35</v>
      </c>
      <c r="P11322" s="0" t="n">
        <f aca="false">IF(AND(OR(Dashboard!$B$5="All",D11322=Dashboard!$B$5),OR(Dashboard!$D$5="All",N11322=Dashboard!$D$5),OR(AND(C11322&lt;&gt;"",C11322&gt;=Dashboard!$F$5,C11322&lt;=Dashboard!$H$5),AND(C11322="",Dashboard!$F$5&lt;=1980,Dashboard!$H$5&gt;=2016))),1,0)</f>
        <v>1</v>
      </c>
      <c r="Q11322" s="0" t="n">
        <f aca="false">J11322*P11322+ROW()*0.00000001</f>
        <v>0.08011322</v>
      </c>
    </row>
    <row r="11323" customFormat="false" ht="15" hidden="false" customHeight="false" outlineLevel="0" collapsed="false">
      <c r="A11323" s="0" t="s">
        <v>8171</v>
      </c>
      <c r="B11323" s="0" t="s">
        <v>76</v>
      </c>
      <c r="C11323" s="0" t="n">
        <v>2001</v>
      </c>
      <c r="D11323" s="0" t="s">
        <v>34</v>
      </c>
      <c r="E11323" s="0" t="s">
        <v>220</v>
      </c>
      <c r="F11323" s="0" t="n">
        <v>0.04</v>
      </c>
      <c r="G11323" s="0" t="n">
        <v>0.03</v>
      </c>
      <c r="H11323" s="0" t="n">
        <v>0</v>
      </c>
      <c r="I11323" s="0" t="n">
        <v>0.01</v>
      </c>
      <c r="J11323" s="0" t="n">
        <v>0.08</v>
      </c>
      <c r="K11323" s="0" t="n">
        <v>65</v>
      </c>
      <c r="M11323" s="0" t="s">
        <v>36</v>
      </c>
      <c r="N11323" s="0" t="s">
        <v>74</v>
      </c>
      <c r="O11323" s="0" t="s">
        <v>67</v>
      </c>
      <c r="P11323" s="0" t="n">
        <f aca="false">IF(AND(OR(Dashboard!$B$5="All",D11323=Dashboard!$B$5),OR(Dashboard!$D$5="All",N11323=Dashboard!$D$5),OR(AND(C11323&lt;&gt;"",C11323&gt;=Dashboard!$F$5,C11323&lt;=Dashboard!$H$5),AND(C11323="",Dashboard!$F$5&lt;=1980,Dashboard!$H$5&gt;=2016))),1,0)</f>
        <v>1</v>
      </c>
      <c r="Q11323" s="0" t="n">
        <f aca="false">J11323*P11323+ROW()*0.00000001</f>
        <v>0.08011323</v>
      </c>
    </row>
    <row r="11324" customFormat="false" ht="15" hidden="false" customHeight="false" outlineLevel="0" collapsed="false">
      <c r="A11324" s="0" t="s">
        <v>8172</v>
      </c>
      <c r="B11324" s="0" t="s">
        <v>85</v>
      </c>
      <c r="C11324" s="0" t="n">
        <v>2003</v>
      </c>
      <c r="D11324" s="0" t="s">
        <v>46</v>
      </c>
      <c r="E11324" s="0" t="s">
        <v>1768</v>
      </c>
      <c r="F11324" s="0" t="n">
        <v>0.06</v>
      </c>
      <c r="G11324" s="0" t="n">
        <v>0.02</v>
      </c>
      <c r="H11324" s="0" t="n">
        <v>0</v>
      </c>
      <c r="I11324" s="0" t="n">
        <v>0</v>
      </c>
      <c r="J11324" s="0" t="n">
        <v>0.08</v>
      </c>
      <c r="L11324" s="0" t="n">
        <v>8.9</v>
      </c>
      <c r="M11324" s="0" t="s">
        <v>36</v>
      </c>
      <c r="N11324" s="0" t="s">
        <v>35</v>
      </c>
      <c r="P11324" s="0" t="n">
        <f aca="false">IF(AND(OR(Dashboard!$B$5="All",D11324=Dashboard!$B$5),OR(Dashboard!$D$5="All",N11324=Dashboard!$D$5),OR(AND(C11324&lt;&gt;"",C11324&gt;=Dashboard!$F$5,C11324&lt;=Dashboard!$H$5),AND(C11324="",Dashboard!$F$5&lt;=1980,Dashboard!$H$5&gt;=2016))),1,0)</f>
        <v>1</v>
      </c>
      <c r="Q11324" s="0" t="n">
        <f aca="false">J11324*P11324+ROW()*0.00000001</f>
        <v>0.08011324</v>
      </c>
    </row>
    <row r="11325" customFormat="false" ht="15" hidden="false" customHeight="false" outlineLevel="0" collapsed="false">
      <c r="A11325" s="0" t="s">
        <v>8173</v>
      </c>
      <c r="B11325" s="0" t="s">
        <v>50</v>
      </c>
      <c r="C11325" s="0" t="n">
        <v>2008</v>
      </c>
      <c r="D11325" s="0" t="s">
        <v>71</v>
      </c>
      <c r="E11325" s="0" t="s">
        <v>328</v>
      </c>
      <c r="F11325" s="0" t="n">
        <v>0</v>
      </c>
      <c r="G11325" s="0" t="n">
        <v>0</v>
      </c>
      <c r="H11325" s="0" t="n">
        <v>0.08</v>
      </c>
      <c r="I11325" s="0" t="n">
        <v>0</v>
      </c>
      <c r="J11325" s="0" t="n">
        <v>0.08</v>
      </c>
      <c r="N11325" s="0" t="s">
        <v>35</v>
      </c>
      <c r="P11325" s="0" t="n">
        <f aca="false">IF(AND(OR(Dashboard!$B$5="All",D11325=Dashboard!$B$5),OR(Dashboard!$D$5="All",N11325=Dashboard!$D$5),OR(AND(C11325&lt;&gt;"",C11325&gt;=Dashboard!$F$5,C11325&lt;=Dashboard!$H$5),AND(C11325="",Dashboard!$F$5&lt;=1980,Dashboard!$H$5&gt;=2016))),1,0)</f>
        <v>1</v>
      </c>
      <c r="Q11325" s="0" t="n">
        <f aca="false">J11325*P11325+ROW()*0.00000001</f>
        <v>0.08011325</v>
      </c>
    </row>
    <row r="11326" customFormat="false" ht="15" hidden="false" customHeight="false" outlineLevel="0" collapsed="false">
      <c r="A11326" s="0" t="s">
        <v>8174</v>
      </c>
      <c r="B11326" s="0" t="s">
        <v>97</v>
      </c>
      <c r="C11326" s="0" t="n">
        <v>2011</v>
      </c>
      <c r="D11326" s="0" t="s">
        <v>56</v>
      </c>
      <c r="E11326" s="0" t="s">
        <v>560</v>
      </c>
      <c r="F11326" s="0" t="n">
        <v>0.08</v>
      </c>
      <c r="G11326" s="0" t="n">
        <v>0</v>
      </c>
      <c r="H11326" s="0" t="n">
        <v>0</v>
      </c>
      <c r="I11326" s="0" t="n">
        <v>0.01</v>
      </c>
      <c r="J11326" s="0" t="n">
        <v>0.08</v>
      </c>
      <c r="K11326" s="0" t="n">
        <v>75</v>
      </c>
      <c r="L11326" s="0" t="n">
        <v>7.7</v>
      </c>
      <c r="M11326" s="0" t="s">
        <v>125</v>
      </c>
      <c r="N11326" s="0" t="s">
        <v>35</v>
      </c>
      <c r="O11326" s="0" t="s">
        <v>37</v>
      </c>
      <c r="P11326" s="0" t="n">
        <f aca="false">IF(AND(OR(Dashboard!$B$5="All",D11326=Dashboard!$B$5),OR(Dashboard!$D$5="All",N11326=Dashboard!$D$5),OR(AND(C11326&lt;&gt;"",C11326&gt;=Dashboard!$F$5,C11326&lt;=Dashboard!$H$5),AND(C11326="",Dashboard!$F$5&lt;=1980,Dashboard!$H$5&gt;=2016))),1,0)</f>
        <v>1</v>
      </c>
      <c r="Q11326" s="0" t="n">
        <f aca="false">J11326*P11326+ROW()*0.00000001</f>
        <v>0.08011326</v>
      </c>
    </row>
    <row r="11327" customFormat="false" ht="15" hidden="false" customHeight="false" outlineLevel="0" collapsed="false">
      <c r="A11327" s="0" t="s">
        <v>5722</v>
      </c>
      <c r="B11327" s="0" t="s">
        <v>97</v>
      </c>
      <c r="C11327" s="0" t="n">
        <v>2011</v>
      </c>
      <c r="D11327" s="0" t="s">
        <v>71</v>
      </c>
      <c r="E11327" s="0" t="s">
        <v>154</v>
      </c>
      <c r="F11327" s="0" t="n">
        <v>0.05</v>
      </c>
      <c r="G11327" s="0" t="n">
        <v>0.02</v>
      </c>
      <c r="H11327" s="0" t="n">
        <v>0</v>
      </c>
      <c r="I11327" s="0" t="n">
        <v>0.01</v>
      </c>
      <c r="J11327" s="0" t="n">
        <v>0.08</v>
      </c>
      <c r="K11327" s="0" t="n">
        <v>51</v>
      </c>
      <c r="L11327" s="0" t="n">
        <v>5</v>
      </c>
      <c r="M11327" s="0" t="s">
        <v>103</v>
      </c>
      <c r="N11327" s="0" t="s">
        <v>35</v>
      </c>
      <c r="O11327" s="0" t="s">
        <v>53</v>
      </c>
      <c r="P11327" s="0" t="n">
        <f aca="false">IF(AND(OR(Dashboard!$B$5="All",D11327=Dashboard!$B$5),OR(Dashboard!$D$5="All",N11327=Dashboard!$D$5),OR(AND(C11327&lt;&gt;"",C11327&gt;=Dashboard!$F$5,C11327&lt;=Dashboard!$H$5),AND(C11327="",Dashboard!$F$5&lt;=1980,Dashboard!$H$5&gt;=2016))),1,0)</f>
        <v>1</v>
      </c>
      <c r="Q11327" s="0" t="n">
        <f aca="false">J11327*P11327+ROW()*0.00000001</f>
        <v>0.08011327</v>
      </c>
    </row>
    <row r="11328" customFormat="false" ht="15" hidden="false" customHeight="false" outlineLevel="0" collapsed="false">
      <c r="A11328" s="0" t="s">
        <v>8175</v>
      </c>
      <c r="B11328" s="0" t="s">
        <v>85</v>
      </c>
      <c r="C11328" s="0" t="n">
        <v>2003</v>
      </c>
      <c r="D11328" s="0" t="s">
        <v>246</v>
      </c>
      <c r="E11328" s="0" t="s">
        <v>211</v>
      </c>
      <c r="F11328" s="0" t="n">
        <v>0.06</v>
      </c>
      <c r="G11328" s="0" t="n">
        <v>0.02</v>
      </c>
      <c r="H11328" s="0" t="n">
        <v>0</v>
      </c>
      <c r="I11328" s="0" t="n">
        <v>0</v>
      </c>
      <c r="J11328" s="0" t="n">
        <v>0.08</v>
      </c>
      <c r="K11328" s="0" t="n">
        <v>64</v>
      </c>
      <c r="L11328" s="0" t="n">
        <v>8.7</v>
      </c>
      <c r="M11328" s="0" t="s">
        <v>103</v>
      </c>
      <c r="N11328" s="0" t="s">
        <v>35</v>
      </c>
      <c r="O11328" s="0" t="s">
        <v>67</v>
      </c>
      <c r="P11328" s="0" t="n">
        <f aca="false">IF(AND(OR(Dashboard!$B$5="All",D11328=Dashboard!$B$5),OR(Dashboard!$D$5="All",N11328=Dashboard!$D$5),OR(AND(C11328&lt;&gt;"",C11328&gt;=Dashboard!$F$5,C11328&lt;=Dashboard!$H$5),AND(C11328="",Dashboard!$F$5&lt;=1980,Dashboard!$H$5&gt;=2016))),1,0)</f>
        <v>1</v>
      </c>
      <c r="Q11328" s="0" t="n">
        <f aca="false">J11328*P11328+ROW()*0.00000001</f>
        <v>0.08011328</v>
      </c>
    </row>
    <row r="11329" customFormat="false" ht="15" hidden="false" customHeight="false" outlineLevel="0" collapsed="false">
      <c r="A11329" s="0" t="s">
        <v>8176</v>
      </c>
      <c r="B11329" s="0" t="s">
        <v>186</v>
      </c>
      <c r="C11329" s="0" t="n">
        <v>2002</v>
      </c>
      <c r="D11329" s="0" t="s">
        <v>48</v>
      </c>
      <c r="E11329" s="0" t="s">
        <v>1173</v>
      </c>
      <c r="F11329" s="0" t="n">
        <v>0.06</v>
      </c>
      <c r="G11329" s="0" t="n">
        <v>0.02</v>
      </c>
      <c r="H11329" s="0" t="n">
        <v>0</v>
      </c>
      <c r="I11329" s="0" t="n">
        <v>0</v>
      </c>
      <c r="J11329" s="0" t="n">
        <v>0.08</v>
      </c>
      <c r="K11329" s="0" t="n">
        <v>70</v>
      </c>
      <c r="L11329" s="0" t="n">
        <v>7.9</v>
      </c>
      <c r="M11329" s="0" t="s">
        <v>36</v>
      </c>
      <c r="N11329" s="0" t="s">
        <v>35</v>
      </c>
      <c r="O11329" s="0" t="s">
        <v>67</v>
      </c>
      <c r="P11329" s="0" t="n">
        <f aca="false">IF(AND(OR(Dashboard!$B$5="All",D11329=Dashboard!$B$5),OR(Dashboard!$D$5="All",N11329=Dashboard!$D$5),OR(AND(C11329&lt;&gt;"",C11329&gt;=Dashboard!$F$5,C11329&lt;=Dashboard!$H$5),AND(C11329="",Dashboard!$F$5&lt;=1980,Dashboard!$H$5&gt;=2016))),1,0)</f>
        <v>1</v>
      </c>
      <c r="Q11329" s="0" t="n">
        <f aca="false">J11329*P11329+ROW()*0.00000001</f>
        <v>0.08011329</v>
      </c>
    </row>
    <row r="11330" customFormat="false" ht="15" hidden="false" customHeight="false" outlineLevel="0" collapsed="false">
      <c r="A11330" s="0" t="s">
        <v>8177</v>
      </c>
      <c r="B11330" s="0" t="s">
        <v>97</v>
      </c>
      <c r="C11330" s="0" t="n">
        <v>2011</v>
      </c>
      <c r="D11330" s="0" t="s">
        <v>48</v>
      </c>
      <c r="E11330" s="0" t="s">
        <v>1173</v>
      </c>
      <c r="F11330" s="0" t="n">
        <v>0.05</v>
      </c>
      <c r="G11330" s="0" t="n">
        <v>0.03</v>
      </c>
      <c r="H11330" s="0" t="n">
        <v>0</v>
      </c>
      <c r="I11330" s="0" t="n">
        <v>0.01</v>
      </c>
      <c r="J11330" s="0" t="n">
        <v>0.08</v>
      </c>
      <c r="K11330" s="0" t="n">
        <v>61</v>
      </c>
      <c r="M11330" s="0" t="s">
        <v>36</v>
      </c>
      <c r="N11330" s="0" t="s">
        <v>35</v>
      </c>
      <c r="O11330" s="0" t="s">
        <v>67</v>
      </c>
      <c r="P11330" s="0" t="n">
        <f aca="false">IF(AND(OR(Dashboard!$B$5="All",D11330=Dashboard!$B$5),OR(Dashboard!$D$5="All",N11330=Dashboard!$D$5),OR(AND(C11330&lt;&gt;"",C11330&gt;=Dashboard!$F$5,C11330&lt;=Dashboard!$H$5),AND(C11330="",Dashboard!$F$5&lt;=1980,Dashboard!$H$5&gt;=2016))),1,0)</f>
        <v>1</v>
      </c>
      <c r="Q11330" s="0" t="n">
        <f aca="false">J11330*P11330+ROW()*0.00000001</f>
        <v>0.0801133</v>
      </c>
    </row>
    <row r="11331" customFormat="false" ht="15" hidden="false" customHeight="false" outlineLevel="0" collapsed="false">
      <c r="A11331" s="0" t="s">
        <v>8178</v>
      </c>
      <c r="B11331" s="0" t="s">
        <v>76</v>
      </c>
      <c r="C11331" s="0" t="n">
        <v>2006</v>
      </c>
      <c r="D11331" s="0" t="s">
        <v>41</v>
      </c>
      <c r="E11331" s="0" t="s">
        <v>547</v>
      </c>
      <c r="F11331" s="0" t="n">
        <v>0.04</v>
      </c>
      <c r="G11331" s="0" t="n">
        <v>0.03</v>
      </c>
      <c r="H11331" s="0" t="n">
        <v>0</v>
      </c>
      <c r="I11331" s="0" t="n">
        <v>0.01</v>
      </c>
      <c r="J11331" s="0" t="n">
        <v>0.08</v>
      </c>
      <c r="K11331" s="0" t="n">
        <v>82</v>
      </c>
      <c r="L11331" s="0" t="n">
        <v>7.2</v>
      </c>
      <c r="M11331" s="0" t="s">
        <v>125</v>
      </c>
      <c r="N11331" s="0" t="s">
        <v>74</v>
      </c>
      <c r="O11331" s="0" t="s">
        <v>42</v>
      </c>
      <c r="P11331" s="0" t="n">
        <f aca="false">IF(AND(OR(Dashboard!$B$5="All",D11331=Dashboard!$B$5),OR(Dashboard!$D$5="All",N11331=Dashboard!$D$5),OR(AND(C11331&lt;&gt;"",C11331&gt;=Dashboard!$F$5,C11331&lt;=Dashboard!$H$5),AND(C11331="",Dashboard!$F$5&lt;=1980,Dashboard!$H$5&gt;=2016))),1,0)</f>
        <v>1</v>
      </c>
      <c r="Q11331" s="0" t="n">
        <f aca="false">J11331*P11331+ROW()*0.00000001</f>
        <v>0.08011331</v>
      </c>
    </row>
    <row r="11332" customFormat="false" ht="15" hidden="false" customHeight="false" outlineLevel="0" collapsed="false">
      <c r="A11332" s="0" t="s">
        <v>8179</v>
      </c>
      <c r="B11332" s="0" t="s">
        <v>33</v>
      </c>
      <c r="C11332" s="0" t="n">
        <v>2009</v>
      </c>
      <c r="D11332" s="0" t="s">
        <v>56</v>
      </c>
      <c r="E11332" s="0" t="s">
        <v>560</v>
      </c>
      <c r="F11332" s="0" t="n">
        <v>0.07</v>
      </c>
      <c r="G11332" s="0" t="n">
        <v>0</v>
      </c>
      <c r="H11332" s="0" t="n">
        <v>0</v>
      </c>
      <c r="I11332" s="0" t="n">
        <v>0.01</v>
      </c>
      <c r="J11332" s="0" t="n">
        <v>0.08</v>
      </c>
      <c r="K11332" s="0" t="n">
        <v>31</v>
      </c>
      <c r="L11332" s="0" t="n">
        <v>5</v>
      </c>
      <c r="M11332" s="0" t="s">
        <v>103</v>
      </c>
      <c r="N11332" s="0" t="s">
        <v>35</v>
      </c>
      <c r="O11332" s="0" t="s">
        <v>177</v>
      </c>
      <c r="P11332" s="0" t="n">
        <f aca="false">IF(AND(OR(Dashboard!$B$5="All",D11332=Dashboard!$B$5),OR(Dashboard!$D$5="All",N11332=Dashboard!$D$5),OR(AND(C11332&lt;&gt;"",C11332&gt;=Dashboard!$F$5,C11332&lt;=Dashboard!$H$5),AND(C11332="",Dashboard!$F$5&lt;=1980,Dashboard!$H$5&gt;=2016))),1,0)</f>
        <v>1</v>
      </c>
      <c r="Q11332" s="0" t="n">
        <f aca="false">J11332*P11332+ROW()*0.00000001</f>
        <v>0.08011332</v>
      </c>
    </row>
    <row r="11333" customFormat="false" ht="15" hidden="false" customHeight="false" outlineLevel="0" collapsed="false">
      <c r="A11333" s="0" t="s">
        <v>7136</v>
      </c>
      <c r="B11333" s="0" t="s">
        <v>70</v>
      </c>
      <c r="C11333" s="0" t="n">
        <v>2010</v>
      </c>
      <c r="D11333" s="0" t="s">
        <v>34</v>
      </c>
      <c r="E11333" s="0" t="s">
        <v>1169</v>
      </c>
      <c r="F11333" s="0" t="n">
        <v>0.08</v>
      </c>
      <c r="G11333" s="0" t="n">
        <v>0</v>
      </c>
      <c r="H11333" s="0" t="n">
        <v>0</v>
      </c>
      <c r="I11333" s="0" t="n">
        <v>0.01</v>
      </c>
      <c r="J11333" s="0" t="n">
        <v>0.08</v>
      </c>
      <c r="K11333" s="0" t="n">
        <v>48</v>
      </c>
      <c r="M11333" s="0" t="s">
        <v>125</v>
      </c>
      <c r="N11333" s="0" t="s">
        <v>74</v>
      </c>
      <c r="O11333" s="0" t="s">
        <v>177</v>
      </c>
      <c r="P11333" s="0" t="n">
        <f aca="false">IF(AND(OR(Dashboard!$B$5="All",D11333=Dashboard!$B$5),OR(Dashboard!$D$5="All",N11333=Dashboard!$D$5),OR(AND(C11333&lt;&gt;"",C11333&gt;=Dashboard!$F$5,C11333&lt;=Dashboard!$H$5),AND(C11333="",Dashboard!$F$5&lt;=1980,Dashboard!$H$5&gt;=2016))),1,0)</f>
        <v>1</v>
      </c>
      <c r="Q11333" s="0" t="n">
        <f aca="false">J11333*P11333+ROW()*0.00000001</f>
        <v>0.08011333</v>
      </c>
    </row>
    <row r="11334" customFormat="false" ht="15" hidden="false" customHeight="false" outlineLevel="0" collapsed="false">
      <c r="A11334" s="0" t="s">
        <v>8180</v>
      </c>
      <c r="B11334" s="0" t="s">
        <v>76</v>
      </c>
      <c r="C11334" s="0" t="n">
        <v>2008</v>
      </c>
      <c r="D11334" s="0" t="s">
        <v>52</v>
      </c>
      <c r="E11334" s="0" t="s">
        <v>328</v>
      </c>
      <c r="F11334" s="0" t="n">
        <v>0.04</v>
      </c>
      <c r="G11334" s="0" t="n">
        <v>0.03</v>
      </c>
      <c r="H11334" s="0" t="n">
        <v>0</v>
      </c>
      <c r="I11334" s="0" t="n">
        <v>0.01</v>
      </c>
      <c r="J11334" s="0" t="n">
        <v>0.08</v>
      </c>
      <c r="M11334" s="0" t="s">
        <v>36</v>
      </c>
      <c r="N11334" s="0" t="s">
        <v>74</v>
      </c>
      <c r="P11334" s="0" t="n">
        <f aca="false">IF(AND(OR(Dashboard!$B$5="All",D11334=Dashboard!$B$5),OR(Dashboard!$D$5="All",N11334=Dashboard!$D$5),OR(AND(C11334&lt;&gt;"",C11334&gt;=Dashboard!$F$5,C11334&lt;=Dashboard!$H$5),AND(C11334="",Dashboard!$F$5&lt;=1980,Dashboard!$H$5&gt;=2016))),1,0)</f>
        <v>1</v>
      </c>
      <c r="Q11334" s="0" t="n">
        <f aca="false">J11334*P11334+ROW()*0.00000001</f>
        <v>0.08011334</v>
      </c>
    </row>
    <row r="11335" customFormat="false" ht="15" hidden="false" customHeight="false" outlineLevel="0" collapsed="false">
      <c r="A11335" s="0" t="s">
        <v>4959</v>
      </c>
      <c r="B11335" s="0" t="s">
        <v>184</v>
      </c>
      <c r="C11335" s="0" t="n">
        <v>2014</v>
      </c>
      <c r="D11335" s="0" t="s">
        <v>114</v>
      </c>
      <c r="E11335" s="0" t="s">
        <v>4960</v>
      </c>
      <c r="F11335" s="0" t="n">
        <v>0.03</v>
      </c>
      <c r="G11335" s="0" t="n">
        <v>0.05</v>
      </c>
      <c r="H11335" s="0" t="n">
        <v>0</v>
      </c>
      <c r="I11335" s="0" t="n">
        <v>0.01</v>
      </c>
      <c r="J11335" s="0" t="n">
        <v>0.08</v>
      </c>
      <c r="K11335" s="0" t="n">
        <v>47</v>
      </c>
      <c r="L11335" s="0" t="n">
        <v>4.9</v>
      </c>
      <c r="M11335" s="0" t="s">
        <v>125</v>
      </c>
      <c r="N11335" s="0" t="s">
        <v>35</v>
      </c>
      <c r="O11335" s="0" t="s">
        <v>177</v>
      </c>
      <c r="P11335" s="0" t="n">
        <f aca="false">IF(AND(OR(Dashboard!$B$5="All",D11335=Dashboard!$B$5),OR(Dashboard!$D$5="All",N11335=Dashboard!$D$5),OR(AND(C11335&lt;&gt;"",C11335&gt;=Dashboard!$F$5,C11335&lt;=Dashboard!$H$5),AND(C11335="",Dashboard!$F$5&lt;=1980,Dashboard!$H$5&gt;=2016))),1,0)</f>
        <v>1</v>
      </c>
      <c r="Q11335" s="0" t="n">
        <f aca="false">J11335*P11335+ROW()*0.00000001</f>
        <v>0.08011335</v>
      </c>
    </row>
    <row r="11336" customFormat="false" ht="15" hidden="false" customHeight="false" outlineLevel="0" collapsed="false">
      <c r="A11336" s="0" t="s">
        <v>2785</v>
      </c>
      <c r="B11336" s="0" t="s">
        <v>70</v>
      </c>
      <c r="C11336" s="0" t="n">
        <v>2007</v>
      </c>
      <c r="D11336" s="0" t="s">
        <v>56</v>
      </c>
      <c r="E11336" s="0" t="s">
        <v>649</v>
      </c>
      <c r="F11336" s="0" t="n">
        <v>0.07</v>
      </c>
      <c r="G11336" s="0" t="n">
        <v>0.01</v>
      </c>
      <c r="H11336" s="0" t="n">
        <v>0</v>
      </c>
      <c r="I11336" s="0" t="n">
        <v>0.01</v>
      </c>
      <c r="J11336" s="0" t="n">
        <v>0.08</v>
      </c>
      <c r="K11336" s="0" t="n">
        <v>56</v>
      </c>
      <c r="L11336" s="0" t="n">
        <v>6.3</v>
      </c>
      <c r="M11336" s="0" t="s">
        <v>103</v>
      </c>
      <c r="N11336" s="0" t="s">
        <v>74</v>
      </c>
      <c r="O11336" s="0" t="s">
        <v>53</v>
      </c>
      <c r="P11336" s="0" t="n">
        <f aca="false">IF(AND(OR(Dashboard!$B$5="All",D11336=Dashboard!$B$5),OR(Dashboard!$D$5="All",N11336=Dashboard!$D$5),OR(AND(C11336&lt;&gt;"",C11336&gt;=Dashboard!$F$5,C11336&lt;=Dashboard!$H$5),AND(C11336="",Dashboard!$F$5&lt;=1980,Dashboard!$H$5&gt;=2016))),1,0)</f>
        <v>1</v>
      </c>
      <c r="Q11336" s="0" t="n">
        <f aca="false">J11336*P11336+ROW()*0.00000001</f>
        <v>0.08011336</v>
      </c>
    </row>
    <row r="11337" customFormat="false" ht="15" hidden="false" customHeight="false" outlineLevel="0" collapsed="false">
      <c r="A11337" s="0" t="s">
        <v>6525</v>
      </c>
      <c r="B11337" s="0" t="s">
        <v>76</v>
      </c>
      <c r="C11337" s="0" t="n">
        <v>2000</v>
      </c>
      <c r="D11337" s="0" t="s">
        <v>16</v>
      </c>
      <c r="E11337" s="0" t="s">
        <v>124</v>
      </c>
      <c r="F11337" s="0" t="n">
        <v>0.04</v>
      </c>
      <c r="G11337" s="0" t="n">
        <v>0.03</v>
      </c>
      <c r="H11337" s="0" t="n">
        <v>0</v>
      </c>
      <c r="I11337" s="0" t="n">
        <v>0.01</v>
      </c>
      <c r="J11337" s="0" t="n">
        <v>0.08</v>
      </c>
      <c r="K11337" s="0" t="n">
        <v>73</v>
      </c>
      <c r="L11337" s="0" t="n">
        <v>7.3</v>
      </c>
      <c r="M11337" s="0" t="s">
        <v>36</v>
      </c>
      <c r="N11337" s="0" t="s">
        <v>74</v>
      </c>
      <c r="O11337" s="0" t="s">
        <v>37</v>
      </c>
      <c r="P11337" s="0" t="n">
        <f aca="false">IF(AND(OR(Dashboard!$B$5="All",D11337=Dashboard!$B$5),OR(Dashboard!$D$5="All",N11337=Dashboard!$D$5),OR(AND(C11337&lt;&gt;"",C11337&gt;=Dashboard!$F$5,C11337&lt;=Dashboard!$H$5),AND(C11337="",Dashboard!$F$5&lt;=1980,Dashboard!$H$5&gt;=2016))),1,0)</f>
        <v>1</v>
      </c>
      <c r="Q11337" s="0" t="n">
        <f aca="false">J11337*P11337+ROW()*0.00000001</f>
        <v>0.08011337</v>
      </c>
    </row>
    <row r="11338" customFormat="false" ht="15" hidden="false" customHeight="false" outlineLevel="0" collapsed="false">
      <c r="A11338" s="0" t="s">
        <v>8181</v>
      </c>
      <c r="B11338" s="0" t="s">
        <v>85</v>
      </c>
      <c r="C11338" s="0" t="n">
        <v>2003</v>
      </c>
      <c r="D11338" s="0" t="s">
        <v>52</v>
      </c>
      <c r="E11338" s="0" t="s">
        <v>3571</v>
      </c>
      <c r="F11338" s="0" t="n">
        <v>0.06</v>
      </c>
      <c r="G11338" s="0" t="n">
        <v>0.02</v>
      </c>
      <c r="H11338" s="0" t="n">
        <v>0</v>
      </c>
      <c r="I11338" s="0" t="n">
        <v>0</v>
      </c>
      <c r="J11338" s="0" t="n">
        <v>0.08</v>
      </c>
      <c r="K11338" s="0" t="n">
        <v>80</v>
      </c>
      <c r="L11338" s="0" t="n">
        <v>8.3</v>
      </c>
      <c r="M11338" s="0" t="s">
        <v>36</v>
      </c>
      <c r="N11338" s="0" t="s">
        <v>35</v>
      </c>
      <c r="O11338" s="0" t="s">
        <v>37</v>
      </c>
      <c r="P11338" s="0" t="n">
        <f aca="false">IF(AND(OR(Dashboard!$B$5="All",D11338=Dashboard!$B$5),OR(Dashboard!$D$5="All",N11338=Dashboard!$D$5),OR(AND(C11338&lt;&gt;"",C11338&gt;=Dashboard!$F$5,C11338&lt;=Dashboard!$H$5),AND(C11338="",Dashboard!$F$5&lt;=1980,Dashboard!$H$5&gt;=2016))),1,0)</f>
        <v>1</v>
      </c>
      <c r="Q11338" s="0" t="n">
        <f aca="false">J11338*P11338+ROW()*0.00000001</f>
        <v>0.08011338</v>
      </c>
    </row>
    <row r="11339" customFormat="false" ht="15" hidden="false" customHeight="false" outlineLevel="0" collapsed="false">
      <c r="A11339" s="0" t="s">
        <v>8182</v>
      </c>
      <c r="B11339" s="0" t="s">
        <v>50</v>
      </c>
      <c r="D11339" s="0" t="s">
        <v>58</v>
      </c>
      <c r="E11339" s="0" t="s">
        <v>520</v>
      </c>
      <c r="F11339" s="0" t="n">
        <v>0.08</v>
      </c>
      <c r="G11339" s="0" t="n">
        <v>0</v>
      </c>
      <c r="H11339" s="0" t="n">
        <v>0</v>
      </c>
      <c r="I11339" s="0" t="n">
        <v>0.01</v>
      </c>
      <c r="J11339" s="0" t="n">
        <v>0.08</v>
      </c>
      <c r="M11339" s="0" t="s">
        <v>36</v>
      </c>
      <c r="N11339" s="0" t="s">
        <v>35</v>
      </c>
      <c r="P11339" s="0" t="n">
        <f aca="false">IF(AND(OR(Dashboard!$B$5="All",D11339=Dashboard!$B$5),OR(Dashboard!$D$5="All",N11339=Dashboard!$D$5),OR(AND(C11339&lt;&gt;"",C11339&gt;=Dashboard!$F$5,C11339&lt;=Dashboard!$H$5),AND(C11339="",Dashboard!$F$5&lt;=1980,Dashboard!$H$5&gt;=2016))),1,0)</f>
        <v>1</v>
      </c>
      <c r="Q11339" s="0" t="n">
        <f aca="false">J11339*P11339+ROW()*0.00000001</f>
        <v>0.08011339</v>
      </c>
    </row>
    <row r="11340" customFormat="false" ht="15" hidden="false" customHeight="false" outlineLevel="0" collapsed="false">
      <c r="A11340" s="0" t="s">
        <v>4101</v>
      </c>
      <c r="B11340" s="0" t="s">
        <v>851</v>
      </c>
      <c r="C11340" s="0" t="n">
        <v>2013</v>
      </c>
      <c r="D11340" s="0" t="s">
        <v>246</v>
      </c>
      <c r="E11340" s="0" t="s">
        <v>91</v>
      </c>
      <c r="F11340" s="0" t="n">
        <v>0.03</v>
      </c>
      <c r="G11340" s="0" t="n">
        <v>0.03</v>
      </c>
      <c r="H11340" s="0" t="n">
        <v>0</v>
      </c>
      <c r="I11340" s="0" t="n">
        <v>0.02</v>
      </c>
      <c r="J11340" s="0" t="n">
        <v>0.08</v>
      </c>
      <c r="L11340" s="0" t="n">
        <v>2</v>
      </c>
      <c r="M11340" s="0" t="s">
        <v>36</v>
      </c>
      <c r="N11340" s="0" t="s">
        <v>74</v>
      </c>
      <c r="P11340" s="0" t="n">
        <f aca="false">IF(AND(OR(Dashboard!$B$5="All",D11340=Dashboard!$B$5),OR(Dashboard!$D$5="All",N11340=Dashboard!$D$5),OR(AND(C11340&lt;&gt;"",C11340&gt;=Dashboard!$F$5,C11340&lt;=Dashboard!$H$5),AND(C11340="",Dashboard!$F$5&lt;=1980,Dashboard!$H$5&gt;=2016))),1,0)</f>
        <v>1</v>
      </c>
      <c r="Q11340" s="0" t="n">
        <f aca="false">J11340*P11340+ROW()*0.00000001</f>
        <v>0.0801134</v>
      </c>
    </row>
    <row r="11341" customFormat="false" ht="15" hidden="false" customHeight="false" outlineLevel="0" collapsed="false">
      <c r="A11341" s="0" t="s">
        <v>8183</v>
      </c>
      <c r="B11341" s="0" t="s">
        <v>164</v>
      </c>
      <c r="C11341" s="0" t="n">
        <v>2005</v>
      </c>
      <c r="D11341" s="0" t="s">
        <v>48</v>
      </c>
      <c r="E11341" s="0" t="s">
        <v>124</v>
      </c>
      <c r="F11341" s="0" t="n">
        <v>0.07</v>
      </c>
      <c r="G11341" s="0" t="n">
        <v>0</v>
      </c>
      <c r="H11341" s="0" t="n">
        <v>0</v>
      </c>
      <c r="I11341" s="0" t="n">
        <v>0.01</v>
      </c>
      <c r="J11341" s="0" t="n">
        <v>0.08</v>
      </c>
      <c r="K11341" s="0" t="n">
        <v>77</v>
      </c>
      <c r="L11341" s="0" t="n">
        <v>7.7</v>
      </c>
      <c r="M11341" s="0" t="s">
        <v>36</v>
      </c>
      <c r="N11341" s="0" t="s">
        <v>74</v>
      </c>
      <c r="O11341" s="0" t="s">
        <v>37</v>
      </c>
      <c r="P11341" s="0" t="n">
        <f aca="false">IF(AND(OR(Dashboard!$B$5="All",D11341=Dashboard!$B$5),OR(Dashboard!$D$5="All",N11341=Dashboard!$D$5),OR(AND(C11341&lt;&gt;"",C11341&gt;=Dashboard!$F$5,C11341&lt;=Dashboard!$H$5),AND(C11341="",Dashboard!$F$5&lt;=1980,Dashboard!$H$5&gt;=2016))),1,0)</f>
        <v>1</v>
      </c>
      <c r="Q11341" s="0" t="n">
        <f aca="false">J11341*P11341+ROW()*0.00000001</f>
        <v>0.08011341</v>
      </c>
    </row>
    <row r="11342" customFormat="false" ht="15" hidden="false" customHeight="false" outlineLevel="0" collapsed="false">
      <c r="A11342" s="0" t="s">
        <v>4863</v>
      </c>
      <c r="B11342" s="0" t="s">
        <v>117</v>
      </c>
      <c r="C11342" s="0" t="n">
        <v>2000</v>
      </c>
      <c r="D11342" s="0" t="s">
        <v>56</v>
      </c>
      <c r="E11342" s="0" t="s">
        <v>449</v>
      </c>
      <c r="F11342" s="0" t="n">
        <v>0.05</v>
      </c>
      <c r="G11342" s="0" t="n">
        <v>0.03</v>
      </c>
      <c r="H11342" s="0" t="n">
        <v>0</v>
      </c>
      <c r="I11342" s="0" t="n">
        <v>0.01</v>
      </c>
      <c r="J11342" s="0" t="n">
        <v>0.08</v>
      </c>
      <c r="N11342" s="0" t="s">
        <v>74</v>
      </c>
      <c r="P11342" s="0" t="n">
        <f aca="false">IF(AND(OR(Dashboard!$B$5="All",D11342=Dashboard!$B$5),OR(Dashboard!$D$5="All",N11342=Dashboard!$D$5),OR(AND(C11342&lt;&gt;"",C11342&gt;=Dashboard!$F$5,C11342&lt;=Dashboard!$H$5),AND(C11342="",Dashboard!$F$5&lt;=1980,Dashboard!$H$5&gt;=2016))),1,0)</f>
        <v>1</v>
      </c>
      <c r="Q11342" s="0" t="n">
        <f aca="false">J11342*P11342+ROW()*0.00000001</f>
        <v>0.08011342</v>
      </c>
    </row>
    <row r="11343" customFormat="false" ht="15" hidden="false" customHeight="false" outlineLevel="0" collapsed="false">
      <c r="A11343" s="0" t="s">
        <v>8184</v>
      </c>
      <c r="B11343" s="0" t="s">
        <v>85</v>
      </c>
      <c r="C11343" s="0" t="n">
        <v>2004</v>
      </c>
      <c r="D11343" s="0" t="s">
        <v>102</v>
      </c>
      <c r="E11343" s="0" t="s">
        <v>328</v>
      </c>
      <c r="F11343" s="0" t="n">
        <v>0.06</v>
      </c>
      <c r="G11343" s="0" t="n">
        <v>0.02</v>
      </c>
      <c r="H11343" s="0" t="n">
        <v>0</v>
      </c>
      <c r="I11343" s="0" t="n">
        <v>0</v>
      </c>
      <c r="J11343" s="0" t="n">
        <v>0.08</v>
      </c>
      <c r="N11343" s="0" t="s">
        <v>35</v>
      </c>
      <c r="P11343" s="0" t="n">
        <f aca="false">IF(AND(OR(Dashboard!$B$5="All",D11343=Dashboard!$B$5),OR(Dashboard!$D$5="All",N11343=Dashboard!$D$5),OR(AND(C11343&lt;&gt;"",C11343&gt;=Dashboard!$F$5,C11343&lt;=Dashboard!$H$5),AND(C11343="",Dashboard!$F$5&lt;=1980,Dashboard!$H$5&gt;=2016))),1,0)</f>
        <v>1</v>
      </c>
      <c r="Q11343" s="0" t="n">
        <f aca="false">J11343*P11343+ROW()*0.00000001</f>
        <v>0.08011343</v>
      </c>
    </row>
    <row r="11344" customFormat="false" ht="15" hidden="false" customHeight="false" outlineLevel="0" collapsed="false">
      <c r="A11344" s="0" t="s">
        <v>7237</v>
      </c>
      <c r="B11344" s="0" t="s">
        <v>33</v>
      </c>
      <c r="C11344" s="0" t="n">
        <v>2008</v>
      </c>
      <c r="D11344" s="0" t="s">
        <v>114</v>
      </c>
      <c r="E11344" s="0" t="s">
        <v>211</v>
      </c>
      <c r="F11344" s="0" t="n">
        <v>0.08</v>
      </c>
      <c r="G11344" s="0" t="n">
        <v>0</v>
      </c>
      <c r="H11344" s="0" t="n">
        <v>0</v>
      </c>
      <c r="I11344" s="0" t="n">
        <v>0.01</v>
      </c>
      <c r="J11344" s="0" t="n">
        <v>0.08</v>
      </c>
      <c r="K11344" s="0" t="n">
        <v>60</v>
      </c>
      <c r="L11344" s="0" t="n">
        <v>7.8</v>
      </c>
      <c r="M11344" s="0" t="s">
        <v>103</v>
      </c>
      <c r="N11344" s="0" t="s">
        <v>35</v>
      </c>
      <c r="O11344" s="0" t="s">
        <v>53</v>
      </c>
      <c r="P11344" s="0" t="n">
        <f aca="false">IF(AND(OR(Dashboard!$B$5="All",D11344=Dashboard!$B$5),OR(Dashboard!$D$5="All",N11344=Dashboard!$D$5),OR(AND(C11344&lt;&gt;"",C11344&gt;=Dashboard!$F$5,C11344&lt;=Dashboard!$H$5),AND(C11344="",Dashboard!$F$5&lt;=1980,Dashboard!$H$5&gt;=2016))),1,0)</f>
        <v>1</v>
      </c>
      <c r="Q11344" s="0" t="n">
        <f aca="false">J11344*P11344+ROW()*0.00000001</f>
        <v>0.08011344</v>
      </c>
    </row>
    <row r="11345" customFormat="false" ht="15" hidden="false" customHeight="false" outlineLevel="0" collapsed="false">
      <c r="A11345" s="0" t="s">
        <v>8185</v>
      </c>
      <c r="B11345" s="0" t="s">
        <v>78</v>
      </c>
      <c r="C11345" s="0" t="n">
        <v>1991</v>
      </c>
      <c r="D11345" s="0" t="s">
        <v>52</v>
      </c>
      <c r="E11345" s="0" t="s">
        <v>3328</v>
      </c>
      <c r="F11345" s="0" t="n">
        <v>0</v>
      </c>
      <c r="G11345" s="0" t="n">
        <v>0</v>
      </c>
      <c r="H11345" s="0" t="n">
        <v>0.08</v>
      </c>
      <c r="I11345" s="0" t="n">
        <v>0</v>
      </c>
      <c r="J11345" s="0" t="n">
        <v>0.08</v>
      </c>
      <c r="N11345" s="0" t="s">
        <v>35</v>
      </c>
      <c r="P11345" s="0" t="n">
        <f aca="false">IF(AND(OR(Dashboard!$B$5="All",D11345=Dashboard!$B$5),OR(Dashboard!$D$5="All",N11345=Dashboard!$D$5),OR(AND(C11345&lt;&gt;"",C11345&gt;=Dashboard!$F$5,C11345&lt;=Dashboard!$H$5),AND(C11345="",Dashboard!$F$5&lt;=1980,Dashboard!$H$5&gt;=2016))),1,0)</f>
        <v>1</v>
      </c>
      <c r="Q11345" s="0" t="n">
        <f aca="false">J11345*P11345+ROW()*0.00000001</f>
        <v>0.08011345</v>
      </c>
    </row>
    <row r="11346" customFormat="false" ht="15" hidden="false" customHeight="false" outlineLevel="0" collapsed="false">
      <c r="A11346" s="0" t="s">
        <v>7831</v>
      </c>
      <c r="B11346" s="0" t="s">
        <v>64</v>
      </c>
      <c r="C11346" s="0" t="n">
        <v>2014</v>
      </c>
      <c r="D11346" s="0" t="s">
        <v>71</v>
      </c>
      <c r="E11346" s="0" t="s">
        <v>91</v>
      </c>
      <c r="F11346" s="0" t="n">
        <v>0.07</v>
      </c>
      <c r="G11346" s="0" t="n">
        <v>0</v>
      </c>
      <c r="H11346" s="0" t="n">
        <v>0</v>
      </c>
      <c r="I11346" s="0" t="n">
        <v>0.01</v>
      </c>
      <c r="J11346" s="0" t="n">
        <v>0.08</v>
      </c>
      <c r="N11346" s="0" t="s">
        <v>66</v>
      </c>
      <c r="P11346" s="0" t="n">
        <f aca="false">IF(AND(OR(Dashboard!$B$5="All",D11346=Dashboard!$B$5),OR(Dashboard!$D$5="All",N11346=Dashboard!$D$5),OR(AND(C11346&lt;&gt;"",C11346&gt;=Dashboard!$F$5,C11346&lt;=Dashboard!$H$5),AND(C11346="",Dashboard!$F$5&lt;=1980,Dashboard!$H$5&gt;=2016))),1,0)</f>
        <v>1</v>
      </c>
      <c r="Q11346" s="0" t="n">
        <f aca="false">J11346*P11346+ROW()*0.00000001</f>
        <v>0.08011346</v>
      </c>
    </row>
    <row r="11347" customFormat="false" ht="15" hidden="false" customHeight="false" outlineLevel="0" collapsed="false">
      <c r="A11347" s="0" t="s">
        <v>8186</v>
      </c>
      <c r="B11347" s="0" t="s">
        <v>50</v>
      </c>
      <c r="C11347" s="0" t="n">
        <v>2011</v>
      </c>
      <c r="D11347" s="0" t="s">
        <v>46</v>
      </c>
      <c r="E11347" s="0" t="s">
        <v>157</v>
      </c>
      <c r="F11347" s="0" t="n">
        <v>0</v>
      </c>
      <c r="G11347" s="0" t="n">
        <v>0</v>
      </c>
      <c r="H11347" s="0" t="n">
        <v>0.08</v>
      </c>
      <c r="I11347" s="0" t="n">
        <v>0</v>
      </c>
      <c r="J11347" s="0" t="n">
        <v>0.08</v>
      </c>
      <c r="N11347" s="0" t="s">
        <v>35</v>
      </c>
      <c r="P11347" s="0" t="n">
        <f aca="false">IF(AND(OR(Dashboard!$B$5="All",D11347=Dashboard!$B$5),OR(Dashboard!$D$5="All",N11347=Dashboard!$D$5),OR(AND(C11347&lt;&gt;"",C11347&gt;=Dashboard!$F$5,C11347&lt;=Dashboard!$H$5),AND(C11347="",Dashboard!$F$5&lt;=1980,Dashboard!$H$5&gt;=2016))),1,0)</f>
        <v>1</v>
      </c>
      <c r="Q11347" s="0" t="n">
        <f aca="false">J11347*P11347+ROW()*0.00000001</f>
        <v>0.08011347</v>
      </c>
    </row>
    <row r="11348" customFormat="false" ht="15" hidden="false" customHeight="false" outlineLevel="0" collapsed="false">
      <c r="A11348" s="0" t="s">
        <v>8187</v>
      </c>
      <c r="B11348" s="0" t="s">
        <v>50</v>
      </c>
      <c r="C11348" s="0" t="n">
        <v>2010</v>
      </c>
      <c r="D11348" s="0" t="s">
        <v>52</v>
      </c>
      <c r="E11348" s="0" t="s">
        <v>520</v>
      </c>
      <c r="F11348" s="0" t="n">
        <v>0</v>
      </c>
      <c r="G11348" s="0" t="n">
        <v>0.07</v>
      </c>
      <c r="H11348" s="0" t="n">
        <v>0</v>
      </c>
      <c r="I11348" s="0" t="n">
        <v>0.01</v>
      </c>
      <c r="J11348" s="0" t="n">
        <v>0.08</v>
      </c>
      <c r="N11348" s="0" t="s">
        <v>35</v>
      </c>
      <c r="P11348" s="0" t="n">
        <f aca="false">IF(AND(OR(Dashboard!$B$5="All",D11348=Dashboard!$B$5),OR(Dashboard!$D$5="All",N11348=Dashboard!$D$5),OR(AND(C11348&lt;&gt;"",C11348&gt;=Dashboard!$F$5,C11348&lt;=Dashboard!$H$5),AND(C11348="",Dashboard!$F$5&lt;=1980,Dashboard!$H$5&gt;=2016))),1,0)</f>
        <v>1</v>
      </c>
      <c r="Q11348" s="0" t="n">
        <f aca="false">J11348*P11348+ROW()*0.00000001</f>
        <v>0.08011348</v>
      </c>
    </row>
    <row r="11349" customFormat="false" ht="15" hidden="false" customHeight="false" outlineLevel="0" collapsed="false">
      <c r="A11349" s="0" t="s">
        <v>6434</v>
      </c>
      <c r="B11349" s="0" t="s">
        <v>50</v>
      </c>
      <c r="C11349" s="0" t="n">
        <v>2009</v>
      </c>
      <c r="D11349" s="0" t="s">
        <v>71</v>
      </c>
      <c r="E11349" s="0" t="s">
        <v>1002</v>
      </c>
      <c r="F11349" s="0" t="n">
        <v>0.08</v>
      </c>
      <c r="G11349" s="0" t="n">
        <v>0</v>
      </c>
      <c r="H11349" s="0" t="n">
        <v>0</v>
      </c>
      <c r="I11349" s="0" t="n">
        <v>0.01</v>
      </c>
      <c r="J11349" s="0" t="n">
        <v>0.08</v>
      </c>
      <c r="K11349" s="0" t="n">
        <v>60</v>
      </c>
      <c r="M11349" s="0" t="s">
        <v>125</v>
      </c>
      <c r="N11349" s="0" t="s">
        <v>35</v>
      </c>
      <c r="O11349" s="0" t="s">
        <v>53</v>
      </c>
      <c r="P11349" s="0" t="n">
        <f aca="false">IF(AND(OR(Dashboard!$B$5="All",D11349=Dashboard!$B$5),OR(Dashboard!$D$5="All",N11349=Dashboard!$D$5),OR(AND(C11349&lt;&gt;"",C11349&gt;=Dashboard!$F$5,C11349&lt;=Dashboard!$H$5),AND(C11349="",Dashboard!$F$5&lt;=1980,Dashboard!$H$5&gt;=2016))),1,0)</f>
        <v>1</v>
      </c>
      <c r="Q11349" s="0" t="n">
        <f aca="false">J11349*P11349+ROW()*0.00000001</f>
        <v>0.08011349</v>
      </c>
    </row>
    <row r="11350" customFormat="false" ht="15" hidden="false" customHeight="false" outlineLevel="0" collapsed="false">
      <c r="A11350" s="0" t="s">
        <v>8188</v>
      </c>
      <c r="B11350" s="0" t="s">
        <v>50</v>
      </c>
      <c r="C11350" s="0" t="n">
        <v>2009</v>
      </c>
      <c r="D11350" s="0" t="s">
        <v>52</v>
      </c>
      <c r="E11350" s="0" t="s">
        <v>560</v>
      </c>
      <c r="F11350" s="0" t="n">
        <v>0.08</v>
      </c>
      <c r="G11350" s="0" t="n">
        <v>0</v>
      </c>
      <c r="H11350" s="0" t="n">
        <v>0</v>
      </c>
      <c r="I11350" s="0" t="n">
        <v>0.01</v>
      </c>
      <c r="J11350" s="0" t="n">
        <v>0.08</v>
      </c>
      <c r="M11350" s="0" t="s">
        <v>36</v>
      </c>
      <c r="N11350" s="0" t="s">
        <v>35</v>
      </c>
      <c r="P11350" s="0" t="n">
        <f aca="false">IF(AND(OR(Dashboard!$B$5="All",D11350=Dashboard!$B$5),OR(Dashboard!$D$5="All",N11350=Dashboard!$D$5),OR(AND(C11350&lt;&gt;"",C11350&gt;=Dashboard!$F$5,C11350&lt;=Dashboard!$H$5),AND(C11350="",Dashboard!$F$5&lt;=1980,Dashboard!$H$5&gt;=2016))),1,0)</f>
        <v>1</v>
      </c>
      <c r="Q11350" s="0" t="n">
        <f aca="false">J11350*P11350+ROW()*0.00000001</f>
        <v>0.0801135</v>
      </c>
    </row>
    <row r="11351" customFormat="false" ht="15" hidden="false" customHeight="false" outlineLevel="0" collapsed="false">
      <c r="A11351" s="0" t="s">
        <v>8189</v>
      </c>
      <c r="B11351" s="0" t="s">
        <v>85</v>
      </c>
      <c r="C11351" s="0" t="n">
        <v>2004</v>
      </c>
      <c r="D11351" s="0" t="s">
        <v>71</v>
      </c>
      <c r="E11351" s="0" t="s">
        <v>1173</v>
      </c>
      <c r="F11351" s="0" t="n">
        <v>0</v>
      </c>
      <c r="G11351" s="0" t="n">
        <v>0</v>
      </c>
      <c r="H11351" s="0" t="n">
        <v>0.08</v>
      </c>
      <c r="I11351" s="0" t="n">
        <v>0</v>
      </c>
      <c r="J11351" s="0" t="n">
        <v>0.08</v>
      </c>
      <c r="N11351" s="0" t="s">
        <v>35</v>
      </c>
      <c r="P11351" s="0" t="n">
        <f aca="false">IF(AND(OR(Dashboard!$B$5="All",D11351=Dashboard!$B$5),OR(Dashboard!$D$5="All",N11351=Dashboard!$D$5),OR(AND(C11351&lt;&gt;"",C11351&gt;=Dashboard!$F$5,C11351&lt;=Dashboard!$H$5),AND(C11351="",Dashboard!$F$5&lt;=1980,Dashboard!$H$5&gt;=2016))),1,0)</f>
        <v>1</v>
      </c>
      <c r="Q11351" s="0" t="n">
        <f aca="false">J11351*P11351+ROW()*0.00000001</f>
        <v>0.08011351</v>
      </c>
    </row>
    <row r="11352" customFormat="false" ht="15" hidden="false" customHeight="false" outlineLevel="0" collapsed="false">
      <c r="A11352" s="0" t="s">
        <v>5754</v>
      </c>
      <c r="B11352" s="0" t="s">
        <v>144</v>
      </c>
      <c r="C11352" s="0" t="n">
        <v>2003</v>
      </c>
      <c r="D11352" s="0" t="s">
        <v>246</v>
      </c>
      <c r="E11352" s="0" t="s">
        <v>142</v>
      </c>
      <c r="F11352" s="0" t="n">
        <v>0.06</v>
      </c>
      <c r="G11352" s="0" t="n">
        <v>0.02</v>
      </c>
      <c r="H11352" s="0" t="n">
        <v>0</v>
      </c>
      <c r="I11352" s="0" t="n">
        <v>0</v>
      </c>
      <c r="J11352" s="0" t="n">
        <v>0.08</v>
      </c>
      <c r="K11352" s="0" t="n">
        <v>64</v>
      </c>
      <c r="L11352" s="0" t="n">
        <v>7.7</v>
      </c>
      <c r="M11352" s="0" t="s">
        <v>103</v>
      </c>
      <c r="N11352" s="0" t="s">
        <v>66</v>
      </c>
      <c r="O11352" s="0" t="s">
        <v>67</v>
      </c>
      <c r="P11352" s="0" t="n">
        <f aca="false">IF(AND(OR(Dashboard!$B$5="All",D11352=Dashboard!$B$5),OR(Dashboard!$D$5="All",N11352=Dashboard!$D$5),OR(AND(C11352&lt;&gt;"",C11352&gt;=Dashboard!$F$5,C11352&lt;=Dashboard!$H$5),AND(C11352="",Dashboard!$F$5&lt;=1980,Dashboard!$H$5&gt;=2016))),1,0)</f>
        <v>1</v>
      </c>
      <c r="Q11352" s="0" t="n">
        <f aca="false">J11352*P11352+ROW()*0.00000001</f>
        <v>0.08011352</v>
      </c>
    </row>
    <row r="11353" customFormat="false" ht="15" hidden="false" customHeight="false" outlineLevel="0" collapsed="false">
      <c r="A11353" s="0" t="s">
        <v>4111</v>
      </c>
      <c r="B11353" s="0" t="s">
        <v>152</v>
      </c>
      <c r="C11353" s="0" t="n">
        <v>2010</v>
      </c>
      <c r="D11353" s="0" t="s">
        <v>48</v>
      </c>
      <c r="E11353" s="0" t="s">
        <v>4133</v>
      </c>
      <c r="F11353" s="0" t="n">
        <v>0.02</v>
      </c>
      <c r="G11353" s="0" t="n">
        <v>0.05</v>
      </c>
      <c r="H11353" s="0" t="n">
        <v>0</v>
      </c>
      <c r="I11353" s="0" t="n">
        <v>0.01</v>
      </c>
      <c r="J11353" s="0" t="n">
        <v>0.08</v>
      </c>
      <c r="K11353" s="0" t="n">
        <v>82</v>
      </c>
      <c r="L11353" s="0" t="n">
        <v>8.1</v>
      </c>
      <c r="M11353" s="0" t="s">
        <v>36</v>
      </c>
      <c r="N11353" s="0" t="s">
        <v>152</v>
      </c>
      <c r="O11353" s="0" t="s">
        <v>42</v>
      </c>
      <c r="P11353" s="0" t="n">
        <f aca="false">IF(AND(OR(Dashboard!$B$5="All",D11353=Dashboard!$B$5),OR(Dashboard!$D$5="All",N11353=Dashboard!$D$5),OR(AND(C11353&lt;&gt;"",C11353&gt;=Dashboard!$F$5,C11353&lt;=Dashboard!$H$5),AND(C11353="",Dashboard!$F$5&lt;=1980,Dashboard!$H$5&gt;=2016))),1,0)</f>
        <v>1</v>
      </c>
      <c r="Q11353" s="0" t="n">
        <f aca="false">J11353*P11353+ROW()*0.00000001</f>
        <v>0.08011353</v>
      </c>
    </row>
    <row r="11354" customFormat="false" ht="15" hidden="false" customHeight="false" outlineLevel="0" collapsed="false">
      <c r="A11354" s="0" t="s">
        <v>8190</v>
      </c>
      <c r="B11354" s="0" t="s">
        <v>76</v>
      </c>
      <c r="C11354" s="0" t="n">
        <v>2003</v>
      </c>
      <c r="D11354" s="0" t="s">
        <v>56</v>
      </c>
      <c r="E11354" s="0" t="s">
        <v>234</v>
      </c>
      <c r="F11354" s="0" t="n">
        <v>0.04</v>
      </c>
      <c r="G11354" s="0" t="n">
        <v>0.03</v>
      </c>
      <c r="H11354" s="0" t="n">
        <v>0</v>
      </c>
      <c r="I11354" s="0" t="n">
        <v>0.01</v>
      </c>
      <c r="J11354" s="0" t="n">
        <v>0.08</v>
      </c>
      <c r="K11354" s="0" t="n">
        <v>49</v>
      </c>
      <c r="L11354" s="0" t="n">
        <v>5</v>
      </c>
      <c r="M11354" s="0" t="s">
        <v>103</v>
      </c>
      <c r="N11354" s="0" t="s">
        <v>74</v>
      </c>
      <c r="O11354" s="0" t="s">
        <v>177</v>
      </c>
      <c r="P11354" s="0" t="n">
        <f aca="false">IF(AND(OR(Dashboard!$B$5="All",D11354=Dashboard!$B$5),OR(Dashboard!$D$5="All",N11354=Dashboard!$D$5),OR(AND(C11354&lt;&gt;"",C11354&gt;=Dashboard!$F$5,C11354&lt;=Dashboard!$H$5),AND(C11354="",Dashboard!$F$5&lt;=1980,Dashboard!$H$5&gt;=2016))),1,0)</f>
        <v>1</v>
      </c>
      <c r="Q11354" s="0" t="n">
        <f aca="false">J11354*P11354+ROW()*0.00000001</f>
        <v>0.08011354</v>
      </c>
    </row>
    <row r="11355" customFormat="false" ht="15" hidden="false" customHeight="false" outlineLevel="0" collapsed="false">
      <c r="A11355" s="0" t="s">
        <v>8191</v>
      </c>
      <c r="B11355" s="0" t="s">
        <v>76</v>
      </c>
      <c r="C11355" s="0" t="n">
        <v>2002</v>
      </c>
      <c r="D11355" s="0" t="s">
        <v>114</v>
      </c>
      <c r="E11355" s="0" t="s">
        <v>220</v>
      </c>
      <c r="F11355" s="0" t="n">
        <v>0</v>
      </c>
      <c r="G11355" s="0" t="n">
        <v>0</v>
      </c>
      <c r="H11355" s="0" t="n">
        <v>0.08</v>
      </c>
      <c r="I11355" s="0" t="n">
        <v>0</v>
      </c>
      <c r="J11355" s="0" t="n">
        <v>0.08</v>
      </c>
      <c r="N11355" s="0" t="s">
        <v>74</v>
      </c>
      <c r="P11355" s="0" t="n">
        <f aca="false">IF(AND(OR(Dashboard!$B$5="All",D11355=Dashboard!$B$5),OR(Dashboard!$D$5="All",N11355=Dashboard!$D$5),OR(AND(C11355&lt;&gt;"",C11355&gt;=Dashboard!$F$5,C11355&lt;=Dashboard!$H$5),AND(C11355="",Dashboard!$F$5&lt;=1980,Dashboard!$H$5&gt;=2016))),1,0)</f>
        <v>1</v>
      </c>
      <c r="Q11355" s="0" t="n">
        <f aca="false">J11355*P11355+ROW()*0.00000001</f>
        <v>0.08011355</v>
      </c>
    </row>
    <row r="11356" customFormat="false" ht="15" hidden="false" customHeight="false" outlineLevel="0" collapsed="false">
      <c r="A11356" s="0" t="s">
        <v>3893</v>
      </c>
      <c r="B11356" s="0" t="s">
        <v>144</v>
      </c>
      <c r="C11356" s="0" t="n">
        <v>2006</v>
      </c>
      <c r="D11356" s="0" t="s">
        <v>34</v>
      </c>
      <c r="E11356" s="0" t="s">
        <v>142</v>
      </c>
      <c r="F11356" s="0" t="n">
        <v>0.06</v>
      </c>
      <c r="G11356" s="0" t="n">
        <v>0.02</v>
      </c>
      <c r="H11356" s="0" t="n">
        <v>0</v>
      </c>
      <c r="I11356" s="0" t="n">
        <v>0</v>
      </c>
      <c r="J11356" s="0" t="n">
        <v>0.08</v>
      </c>
      <c r="K11356" s="0" t="n">
        <v>63</v>
      </c>
      <c r="L11356" s="0" t="n">
        <v>7.1</v>
      </c>
      <c r="M11356" s="0" t="s">
        <v>36</v>
      </c>
      <c r="N11356" s="0" t="s">
        <v>66</v>
      </c>
      <c r="O11356" s="0" t="s">
        <v>67</v>
      </c>
      <c r="P11356" s="0" t="n">
        <f aca="false">IF(AND(OR(Dashboard!$B$5="All",D11356=Dashboard!$B$5),OR(Dashboard!$D$5="All",N11356=Dashboard!$D$5),OR(AND(C11356&lt;&gt;"",C11356&gt;=Dashboard!$F$5,C11356&lt;=Dashboard!$H$5),AND(C11356="",Dashboard!$F$5&lt;=1980,Dashboard!$H$5&gt;=2016))),1,0)</f>
        <v>1</v>
      </c>
      <c r="Q11356" s="0" t="n">
        <f aca="false">J11356*P11356+ROW()*0.00000001</f>
        <v>0.08011356</v>
      </c>
    </row>
    <row r="11357" customFormat="false" ht="15" hidden="false" customHeight="false" outlineLevel="0" collapsed="false">
      <c r="A11357" s="0" t="s">
        <v>8192</v>
      </c>
      <c r="B11357" s="0" t="s">
        <v>164</v>
      </c>
      <c r="C11357" s="0" t="n">
        <v>2005</v>
      </c>
      <c r="D11357" s="0" t="s">
        <v>48</v>
      </c>
      <c r="E11357" s="0" t="s">
        <v>257</v>
      </c>
      <c r="F11357" s="0" t="n">
        <v>0.07</v>
      </c>
      <c r="G11357" s="0" t="n">
        <v>0</v>
      </c>
      <c r="H11357" s="0" t="n">
        <v>0</v>
      </c>
      <c r="I11357" s="0" t="n">
        <v>0.01</v>
      </c>
      <c r="J11357" s="0" t="n">
        <v>0.08</v>
      </c>
      <c r="K11357" s="0" t="n">
        <v>45</v>
      </c>
      <c r="L11357" s="0" t="n">
        <v>5.4</v>
      </c>
      <c r="M11357" s="0" t="s">
        <v>125</v>
      </c>
      <c r="N11357" s="0" t="s">
        <v>74</v>
      </c>
      <c r="O11357" s="0" t="s">
        <v>177</v>
      </c>
      <c r="P11357" s="0" t="n">
        <f aca="false">IF(AND(OR(Dashboard!$B$5="All",D11357=Dashboard!$B$5),OR(Dashboard!$D$5="All",N11357=Dashboard!$D$5),OR(AND(C11357&lt;&gt;"",C11357&gt;=Dashboard!$F$5,C11357&lt;=Dashboard!$H$5),AND(C11357="",Dashboard!$F$5&lt;=1980,Dashboard!$H$5&gt;=2016))),1,0)</f>
        <v>1</v>
      </c>
      <c r="Q11357" s="0" t="n">
        <f aca="false">J11357*P11357+ROW()*0.00000001</f>
        <v>0.08011357</v>
      </c>
    </row>
    <row r="11358" customFormat="false" ht="15" hidden="false" customHeight="false" outlineLevel="0" collapsed="false">
      <c r="A11358" s="0" t="s">
        <v>8193</v>
      </c>
      <c r="B11358" s="0" t="s">
        <v>152</v>
      </c>
      <c r="C11358" s="0" t="n">
        <v>2011</v>
      </c>
      <c r="D11358" s="0" t="s">
        <v>114</v>
      </c>
      <c r="E11358" s="0" t="s">
        <v>2558</v>
      </c>
      <c r="F11358" s="0" t="n">
        <v>0</v>
      </c>
      <c r="G11358" s="0" t="n">
        <v>0.07</v>
      </c>
      <c r="H11358" s="0" t="n">
        <v>0</v>
      </c>
      <c r="I11358" s="0" t="n">
        <v>0.01</v>
      </c>
      <c r="J11358" s="0" t="n">
        <v>0.08</v>
      </c>
      <c r="N11358" s="0" t="s">
        <v>152</v>
      </c>
      <c r="P11358" s="0" t="n">
        <f aca="false">IF(AND(OR(Dashboard!$B$5="All",D11358=Dashboard!$B$5),OR(Dashboard!$D$5="All",N11358=Dashboard!$D$5),OR(AND(C11358&lt;&gt;"",C11358&gt;=Dashboard!$F$5,C11358&lt;=Dashboard!$H$5),AND(C11358="",Dashboard!$F$5&lt;=1980,Dashboard!$H$5&gt;=2016))),1,0)</f>
        <v>1</v>
      </c>
      <c r="Q11358" s="0" t="n">
        <f aca="false">J11358*P11358+ROW()*0.00000001</f>
        <v>0.08011358</v>
      </c>
    </row>
    <row r="11359" customFormat="false" ht="15" hidden="false" customHeight="false" outlineLevel="0" collapsed="false">
      <c r="A11359" s="0" t="s">
        <v>8194</v>
      </c>
      <c r="B11359" s="0" t="s">
        <v>85</v>
      </c>
      <c r="C11359" s="0" t="n">
        <v>2004</v>
      </c>
      <c r="D11359" s="0" t="s">
        <v>46</v>
      </c>
      <c r="E11359" s="0" t="s">
        <v>418</v>
      </c>
      <c r="F11359" s="0" t="n">
        <v>0.06</v>
      </c>
      <c r="G11359" s="0" t="n">
        <v>0.02</v>
      </c>
      <c r="H11359" s="0" t="n">
        <v>0</v>
      </c>
      <c r="I11359" s="0" t="n">
        <v>0</v>
      </c>
      <c r="J11359" s="0" t="n">
        <v>0.08</v>
      </c>
      <c r="K11359" s="0" t="n">
        <v>77</v>
      </c>
      <c r="L11359" s="0" t="n">
        <v>8.8</v>
      </c>
      <c r="M11359" s="0" t="s">
        <v>103</v>
      </c>
      <c r="N11359" s="0" t="s">
        <v>35</v>
      </c>
      <c r="O11359" s="0" t="s">
        <v>37</v>
      </c>
      <c r="P11359" s="0" t="n">
        <f aca="false">IF(AND(OR(Dashboard!$B$5="All",D11359=Dashboard!$B$5),OR(Dashboard!$D$5="All",N11359=Dashboard!$D$5),OR(AND(C11359&lt;&gt;"",C11359&gt;=Dashboard!$F$5,C11359&lt;=Dashboard!$H$5),AND(C11359="",Dashboard!$F$5&lt;=1980,Dashboard!$H$5&gt;=2016))),1,0)</f>
        <v>1</v>
      </c>
      <c r="Q11359" s="0" t="n">
        <f aca="false">J11359*P11359+ROW()*0.00000001</f>
        <v>0.08011359</v>
      </c>
    </row>
    <row r="11360" customFormat="false" ht="15" hidden="false" customHeight="false" outlineLevel="0" collapsed="false">
      <c r="A11360" s="0" t="s">
        <v>8195</v>
      </c>
      <c r="B11360" s="0" t="s">
        <v>85</v>
      </c>
      <c r="C11360" s="0" t="n">
        <v>2003</v>
      </c>
      <c r="D11360" s="0" t="s">
        <v>46</v>
      </c>
      <c r="E11360" s="0" t="s">
        <v>418</v>
      </c>
      <c r="F11360" s="0" t="n">
        <v>0.06</v>
      </c>
      <c r="G11360" s="0" t="n">
        <v>0.02</v>
      </c>
      <c r="H11360" s="0" t="n">
        <v>0</v>
      </c>
      <c r="I11360" s="0" t="n">
        <v>0</v>
      </c>
      <c r="J11360" s="0" t="n">
        <v>0.08</v>
      </c>
      <c r="K11360" s="0" t="n">
        <v>74</v>
      </c>
      <c r="L11360" s="0" t="n">
        <v>8.3</v>
      </c>
      <c r="M11360" s="0" t="s">
        <v>36</v>
      </c>
      <c r="N11360" s="0" t="s">
        <v>35</v>
      </c>
      <c r="O11360" s="0" t="s">
        <v>37</v>
      </c>
      <c r="P11360" s="0" t="n">
        <f aca="false">IF(AND(OR(Dashboard!$B$5="All",D11360=Dashboard!$B$5),OR(Dashboard!$D$5="All",N11360=Dashboard!$D$5),OR(AND(C11360&lt;&gt;"",C11360&gt;=Dashboard!$F$5,C11360&lt;=Dashboard!$H$5),AND(C11360="",Dashboard!$F$5&lt;=1980,Dashboard!$H$5&gt;=2016))),1,0)</f>
        <v>1</v>
      </c>
      <c r="Q11360" s="0" t="n">
        <f aca="false">J11360*P11360+ROW()*0.00000001</f>
        <v>0.0801136</v>
      </c>
    </row>
    <row r="11361" customFormat="false" ht="15" hidden="false" customHeight="false" outlineLevel="0" collapsed="false">
      <c r="A11361" s="0" t="s">
        <v>8196</v>
      </c>
      <c r="B11361" s="0" t="s">
        <v>76</v>
      </c>
      <c r="C11361" s="0" t="n">
        <v>2000</v>
      </c>
      <c r="D11361" s="0" t="s">
        <v>34</v>
      </c>
      <c r="E11361" s="0" t="s">
        <v>310</v>
      </c>
      <c r="F11361" s="0" t="n">
        <v>0</v>
      </c>
      <c r="G11361" s="0" t="n">
        <v>0</v>
      </c>
      <c r="H11361" s="0" t="n">
        <v>0.08</v>
      </c>
      <c r="I11361" s="0" t="n">
        <v>0</v>
      </c>
      <c r="J11361" s="0" t="n">
        <v>0.08</v>
      </c>
      <c r="N11361" s="0" t="s">
        <v>74</v>
      </c>
      <c r="P11361" s="0" t="n">
        <f aca="false">IF(AND(OR(Dashboard!$B$5="All",D11361=Dashboard!$B$5),OR(Dashboard!$D$5="All",N11361=Dashboard!$D$5),OR(AND(C11361&lt;&gt;"",C11361&gt;=Dashboard!$F$5,C11361&lt;=Dashboard!$H$5),AND(C11361="",Dashboard!$F$5&lt;=1980,Dashboard!$H$5&gt;=2016))),1,0)</f>
        <v>1</v>
      </c>
      <c r="Q11361" s="0" t="n">
        <f aca="false">J11361*P11361+ROW()*0.00000001</f>
        <v>0.08011361</v>
      </c>
    </row>
    <row r="11362" customFormat="false" ht="15" hidden="false" customHeight="false" outlineLevel="0" collapsed="false">
      <c r="A11362" s="0" t="s">
        <v>8197</v>
      </c>
      <c r="B11362" s="0" t="s">
        <v>164</v>
      </c>
      <c r="C11362" s="0" t="n">
        <v>2008</v>
      </c>
      <c r="D11362" s="0" t="s">
        <v>102</v>
      </c>
      <c r="E11362" s="0" t="s">
        <v>2792</v>
      </c>
      <c r="F11362" s="0" t="n">
        <v>0.03</v>
      </c>
      <c r="G11362" s="0" t="n">
        <v>0.01</v>
      </c>
      <c r="H11362" s="0" t="n">
        <v>0.04</v>
      </c>
      <c r="I11362" s="0" t="n">
        <v>0.01</v>
      </c>
      <c r="J11362" s="0" t="n">
        <v>0.08</v>
      </c>
      <c r="L11362" s="0" t="n">
        <v>6.7</v>
      </c>
      <c r="M11362" s="0" t="s">
        <v>103</v>
      </c>
      <c r="N11362" s="0" t="s">
        <v>74</v>
      </c>
      <c r="P11362" s="0" t="n">
        <f aca="false">IF(AND(OR(Dashboard!$B$5="All",D11362=Dashboard!$B$5),OR(Dashboard!$D$5="All",N11362=Dashboard!$D$5),OR(AND(C11362&lt;&gt;"",C11362&gt;=Dashboard!$F$5,C11362&lt;=Dashboard!$H$5),AND(C11362="",Dashboard!$F$5&lt;=1980,Dashboard!$H$5&gt;=2016))),1,0)</f>
        <v>1</v>
      </c>
      <c r="Q11362" s="0" t="n">
        <f aca="false">J11362*P11362+ROW()*0.00000001</f>
        <v>0.08011362</v>
      </c>
    </row>
    <row r="11363" customFormat="false" ht="15" hidden="false" customHeight="false" outlineLevel="0" collapsed="false">
      <c r="A11363" s="0" t="s">
        <v>8198</v>
      </c>
      <c r="B11363" s="0" t="s">
        <v>94</v>
      </c>
      <c r="C11363" s="0" t="n">
        <v>2014</v>
      </c>
      <c r="D11363" s="0" t="s">
        <v>34</v>
      </c>
      <c r="E11363" s="0" t="s">
        <v>520</v>
      </c>
      <c r="F11363" s="0" t="n">
        <v>0.05</v>
      </c>
      <c r="G11363" s="0" t="n">
        <v>0.02</v>
      </c>
      <c r="H11363" s="0" t="n">
        <v>0</v>
      </c>
      <c r="I11363" s="0" t="n">
        <v>0.01</v>
      </c>
      <c r="J11363" s="0" t="n">
        <v>0.08</v>
      </c>
      <c r="K11363" s="0" t="n">
        <v>66</v>
      </c>
      <c r="L11363" s="0" t="n">
        <v>6.3</v>
      </c>
      <c r="M11363" s="0" t="s">
        <v>36</v>
      </c>
      <c r="N11363" s="0" t="s">
        <v>74</v>
      </c>
      <c r="O11363" s="0" t="s">
        <v>67</v>
      </c>
      <c r="P11363" s="0" t="n">
        <f aca="false">IF(AND(OR(Dashboard!$B$5="All",D11363=Dashboard!$B$5),OR(Dashboard!$D$5="All",N11363=Dashboard!$D$5),OR(AND(C11363&lt;&gt;"",C11363&gt;=Dashboard!$F$5,C11363&lt;=Dashboard!$H$5),AND(C11363="",Dashboard!$F$5&lt;=1980,Dashboard!$H$5&gt;=2016))),1,0)</f>
        <v>1</v>
      </c>
      <c r="Q11363" s="0" t="n">
        <f aca="false">J11363*P11363+ROW()*0.00000001</f>
        <v>0.08011363</v>
      </c>
    </row>
    <row r="11364" customFormat="false" ht="15" hidden="false" customHeight="false" outlineLevel="0" collapsed="false">
      <c r="A11364" s="0" t="s">
        <v>8199</v>
      </c>
      <c r="B11364" s="0" t="s">
        <v>186</v>
      </c>
      <c r="C11364" s="0" t="n">
        <v>2005</v>
      </c>
      <c r="D11364" s="0" t="s">
        <v>71</v>
      </c>
      <c r="E11364" s="0" t="s">
        <v>1551</v>
      </c>
      <c r="F11364" s="0" t="n">
        <v>0.06</v>
      </c>
      <c r="G11364" s="0" t="n">
        <v>0.02</v>
      </c>
      <c r="H11364" s="0" t="n">
        <v>0</v>
      </c>
      <c r="I11364" s="0" t="n">
        <v>0</v>
      </c>
      <c r="J11364" s="0" t="n">
        <v>0.08</v>
      </c>
      <c r="K11364" s="0" t="n">
        <v>64</v>
      </c>
      <c r="L11364" s="0" t="n">
        <v>6.8</v>
      </c>
      <c r="M11364" s="0" t="s">
        <v>36</v>
      </c>
      <c r="N11364" s="0" t="s">
        <v>35</v>
      </c>
      <c r="O11364" s="0" t="s">
        <v>67</v>
      </c>
      <c r="P11364" s="0" t="n">
        <f aca="false">IF(AND(OR(Dashboard!$B$5="All",D11364=Dashboard!$B$5),OR(Dashboard!$D$5="All",N11364=Dashboard!$D$5),OR(AND(C11364&lt;&gt;"",C11364&gt;=Dashboard!$F$5,C11364&lt;=Dashboard!$H$5),AND(C11364="",Dashboard!$F$5&lt;=1980,Dashboard!$H$5&gt;=2016))),1,0)</f>
        <v>1</v>
      </c>
      <c r="Q11364" s="0" t="n">
        <f aca="false">J11364*P11364+ROW()*0.00000001</f>
        <v>0.08011364</v>
      </c>
    </row>
    <row r="11365" customFormat="false" ht="15" hidden="false" customHeight="false" outlineLevel="0" collapsed="false">
      <c r="A11365" s="0" t="s">
        <v>3326</v>
      </c>
      <c r="B11365" s="0" t="s">
        <v>186</v>
      </c>
      <c r="C11365" s="0" t="n">
        <v>2005</v>
      </c>
      <c r="D11365" s="0" t="s">
        <v>34</v>
      </c>
      <c r="E11365" s="0" t="s">
        <v>220</v>
      </c>
      <c r="F11365" s="0" t="n">
        <v>0</v>
      </c>
      <c r="G11365" s="0" t="n">
        <v>0</v>
      </c>
      <c r="H11365" s="0" t="n">
        <v>0.08</v>
      </c>
      <c r="I11365" s="0" t="n">
        <v>0</v>
      </c>
      <c r="J11365" s="0" t="n">
        <v>0.08</v>
      </c>
      <c r="N11365" s="0" t="s">
        <v>35</v>
      </c>
      <c r="P11365" s="0" t="n">
        <f aca="false">IF(AND(OR(Dashboard!$B$5="All",D11365=Dashboard!$B$5),OR(Dashboard!$D$5="All",N11365=Dashboard!$D$5),OR(AND(C11365&lt;&gt;"",C11365&gt;=Dashboard!$F$5,C11365&lt;=Dashboard!$H$5),AND(C11365="",Dashboard!$F$5&lt;=1980,Dashboard!$H$5&gt;=2016))),1,0)</f>
        <v>1</v>
      </c>
      <c r="Q11365" s="0" t="n">
        <f aca="false">J11365*P11365+ROW()*0.00000001</f>
        <v>0.08011365</v>
      </c>
    </row>
    <row r="11366" customFormat="false" ht="15" hidden="false" customHeight="false" outlineLevel="0" collapsed="false">
      <c r="A11366" s="0" t="s">
        <v>8200</v>
      </c>
      <c r="B11366" s="0" t="s">
        <v>85</v>
      </c>
      <c r="C11366" s="0" t="n">
        <v>2004</v>
      </c>
      <c r="D11366" s="0" t="s">
        <v>56</v>
      </c>
      <c r="E11366" s="0" t="s">
        <v>2860</v>
      </c>
      <c r="F11366" s="0" t="n">
        <v>0.06</v>
      </c>
      <c r="G11366" s="0" t="n">
        <v>0.02</v>
      </c>
      <c r="H11366" s="0" t="n">
        <v>0</v>
      </c>
      <c r="I11366" s="0" t="n">
        <v>0</v>
      </c>
      <c r="J11366" s="0" t="n">
        <v>0.08</v>
      </c>
      <c r="K11366" s="0" t="n">
        <v>79</v>
      </c>
      <c r="L11366" s="0" t="n">
        <v>8.3</v>
      </c>
      <c r="M11366" s="0" t="s">
        <v>103</v>
      </c>
      <c r="N11366" s="0" t="s">
        <v>35</v>
      </c>
      <c r="O11366" s="0" t="s">
        <v>37</v>
      </c>
      <c r="P11366" s="0" t="n">
        <f aca="false">IF(AND(OR(Dashboard!$B$5="All",D11366=Dashboard!$B$5),OR(Dashboard!$D$5="All",N11366=Dashboard!$D$5),OR(AND(C11366&lt;&gt;"",C11366&gt;=Dashboard!$F$5,C11366&lt;=Dashboard!$H$5),AND(C11366="",Dashboard!$F$5&lt;=1980,Dashboard!$H$5&gt;=2016))),1,0)</f>
        <v>1</v>
      </c>
      <c r="Q11366" s="0" t="n">
        <f aca="false">J11366*P11366+ROW()*0.00000001</f>
        <v>0.08011366</v>
      </c>
    </row>
    <row r="11367" customFormat="false" ht="15" hidden="false" customHeight="false" outlineLevel="0" collapsed="false">
      <c r="A11367" s="0" t="s">
        <v>8201</v>
      </c>
      <c r="B11367" s="0" t="s">
        <v>186</v>
      </c>
      <c r="C11367" s="0" t="n">
        <v>2006</v>
      </c>
      <c r="D11367" s="0" t="s">
        <v>41</v>
      </c>
      <c r="E11367" s="0" t="s">
        <v>328</v>
      </c>
      <c r="F11367" s="0" t="n">
        <v>0.06</v>
      </c>
      <c r="G11367" s="0" t="n">
        <v>0.02</v>
      </c>
      <c r="H11367" s="0" t="n">
        <v>0</v>
      </c>
      <c r="I11367" s="0" t="n">
        <v>0</v>
      </c>
      <c r="J11367" s="0" t="n">
        <v>0.08</v>
      </c>
      <c r="K11367" s="0" t="n">
        <v>57</v>
      </c>
      <c r="L11367" s="0" t="n">
        <v>7.8</v>
      </c>
      <c r="M11367" s="0" t="s">
        <v>36</v>
      </c>
      <c r="N11367" s="0" t="s">
        <v>35</v>
      </c>
      <c r="O11367" s="0" t="s">
        <v>53</v>
      </c>
      <c r="P11367" s="0" t="n">
        <f aca="false">IF(AND(OR(Dashboard!$B$5="All",D11367=Dashboard!$B$5),OR(Dashboard!$D$5="All",N11367=Dashboard!$D$5),OR(AND(C11367&lt;&gt;"",C11367&gt;=Dashboard!$F$5,C11367&lt;=Dashboard!$H$5),AND(C11367="",Dashboard!$F$5&lt;=1980,Dashboard!$H$5&gt;=2016))),1,0)</f>
        <v>1</v>
      </c>
      <c r="Q11367" s="0" t="n">
        <f aca="false">J11367*P11367+ROW()*0.00000001</f>
        <v>0.08011367</v>
      </c>
    </row>
    <row r="11368" customFormat="false" ht="15" hidden="false" customHeight="false" outlineLevel="0" collapsed="false">
      <c r="A11368" s="0" t="s">
        <v>8202</v>
      </c>
      <c r="B11368" s="0" t="s">
        <v>85</v>
      </c>
      <c r="C11368" s="0" t="n">
        <v>2001</v>
      </c>
      <c r="D11368" s="0" t="s">
        <v>56</v>
      </c>
      <c r="E11368" s="0" t="s">
        <v>220</v>
      </c>
      <c r="F11368" s="0" t="n">
        <v>0.06</v>
      </c>
      <c r="G11368" s="0" t="n">
        <v>0.02</v>
      </c>
      <c r="H11368" s="0" t="n">
        <v>0</v>
      </c>
      <c r="I11368" s="0" t="n">
        <v>0</v>
      </c>
      <c r="J11368" s="0" t="n">
        <v>0.08</v>
      </c>
      <c r="K11368" s="0" t="n">
        <v>78</v>
      </c>
      <c r="M11368" s="0" t="s">
        <v>36</v>
      </c>
      <c r="N11368" s="0" t="s">
        <v>35</v>
      </c>
      <c r="O11368" s="0" t="s">
        <v>37</v>
      </c>
      <c r="P11368" s="0" t="n">
        <f aca="false">IF(AND(OR(Dashboard!$B$5="All",D11368=Dashboard!$B$5),OR(Dashboard!$D$5="All",N11368=Dashboard!$D$5),OR(AND(C11368&lt;&gt;"",C11368&gt;=Dashboard!$F$5,C11368&lt;=Dashboard!$H$5),AND(C11368="",Dashboard!$F$5&lt;=1980,Dashboard!$H$5&gt;=2016))),1,0)</f>
        <v>1</v>
      </c>
      <c r="Q11368" s="0" t="n">
        <f aca="false">J11368*P11368+ROW()*0.00000001</f>
        <v>0.08011368</v>
      </c>
    </row>
    <row r="11369" customFormat="false" ht="15" hidden="false" customHeight="false" outlineLevel="0" collapsed="false">
      <c r="A11369" s="0" t="s">
        <v>2070</v>
      </c>
      <c r="B11369" s="0" t="s">
        <v>144</v>
      </c>
      <c r="C11369" s="0" t="n">
        <v>2006</v>
      </c>
      <c r="D11369" s="0" t="s">
        <v>58</v>
      </c>
      <c r="E11369" s="0" t="s">
        <v>124</v>
      </c>
      <c r="F11369" s="0" t="n">
        <v>0.06</v>
      </c>
      <c r="G11369" s="0" t="n">
        <v>0.02</v>
      </c>
      <c r="H11369" s="0" t="n">
        <v>0</v>
      </c>
      <c r="I11369" s="0" t="n">
        <v>0</v>
      </c>
      <c r="J11369" s="0" t="n">
        <v>0.08</v>
      </c>
      <c r="K11369" s="0" t="n">
        <v>69</v>
      </c>
      <c r="L11369" s="0" t="n">
        <v>6.8</v>
      </c>
      <c r="M11369" s="0" t="s">
        <v>103</v>
      </c>
      <c r="N11369" s="0" t="s">
        <v>66</v>
      </c>
      <c r="O11369" s="0" t="s">
        <v>67</v>
      </c>
      <c r="P11369" s="0" t="n">
        <f aca="false">IF(AND(OR(Dashboard!$B$5="All",D11369=Dashboard!$B$5),OR(Dashboard!$D$5="All",N11369=Dashboard!$D$5),OR(AND(C11369&lt;&gt;"",C11369&gt;=Dashboard!$F$5,C11369&lt;=Dashboard!$H$5),AND(C11369="",Dashboard!$F$5&lt;=1980,Dashboard!$H$5&gt;=2016))),1,0)</f>
        <v>1</v>
      </c>
      <c r="Q11369" s="0" t="n">
        <f aca="false">J11369*P11369+ROW()*0.00000001</f>
        <v>0.08011369</v>
      </c>
    </row>
    <row r="11370" customFormat="false" ht="15" hidden="false" customHeight="false" outlineLevel="0" collapsed="false">
      <c r="A11370" s="0" t="s">
        <v>5789</v>
      </c>
      <c r="B11370" s="0" t="s">
        <v>94</v>
      </c>
      <c r="C11370" s="0" t="n">
        <v>2015</v>
      </c>
      <c r="D11370" s="0" t="s">
        <v>71</v>
      </c>
      <c r="E11370" s="0" t="s">
        <v>328</v>
      </c>
      <c r="F11370" s="0" t="n">
        <v>0</v>
      </c>
      <c r="G11370" s="0" t="n">
        <v>0</v>
      </c>
      <c r="H11370" s="0" t="n">
        <v>0.08</v>
      </c>
      <c r="I11370" s="0" t="n">
        <v>0</v>
      </c>
      <c r="J11370" s="0" t="n">
        <v>0.08</v>
      </c>
      <c r="K11370" s="0" t="n">
        <v>70</v>
      </c>
      <c r="L11370" s="0" t="n">
        <v>7.8</v>
      </c>
      <c r="M11370" s="0" t="s">
        <v>103</v>
      </c>
      <c r="N11370" s="0" t="s">
        <v>74</v>
      </c>
      <c r="O11370" s="0" t="s">
        <v>67</v>
      </c>
      <c r="P11370" s="0" t="n">
        <f aca="false">IF(AND(OR(Dashboard!$B$5="All",D11370=Dashboard!$B$5),OR(Dashboard!$D$5="All",N11370=Dashboard!$D$5),OR(AND(C11370&lt;&gt;"",C11370&gt;=Dashboard!$F$5,C11370&lt;=Dashboard!$H$5),AND(C11370="",Dashboard!$F$5&lt;=1980,Dashboard!$H$5&gt;=2016))),1,0)</f>
        <v>1</v>
      </c>
      <c r="Q11370" s="0" t="n">
        <f aca="false">J11370*P11370+ROW()*0.00000001</f>
        <v>0.0801137</v>
      </c>
    </row>
    <row r="11371" customFormat="false" ht="15" hidden="false" customHeight="false" outlineLevel="0" collapsed="false">
      <c r="A11371" s="0" t="s">
        <v>8203</v>
      </c>
      <c r="B11371" s="0" t="s">
        <v>76</v>
      </c>
      <c r="C11371" s="0" t="n">
        <v>2008</v>
      </c>
      <c r="D11371" s="0" t="s">
        <v>102</v>
      </c>
      <c r="E11371" s="0" t="s">
        <v>649</v>
      </c>
      <c r="F11371" s="0" t="n">
        <v>0.04</v>
      </c>
      <c r="G11371" s="0" t="n">
        <v>0.03</v>
      </c>
      <c r="H11371" s="0" t="n">
        <v>0</v>
      </c>
      <c r="I11371" s="0" t="n">
        <v>0.01</v>
      </c>
      <c r="J11371" s="0" t="n">
        <v>0.08</v>
      </c>
      <c r="M11371" s="0" t="s">
        <v>73</v>
      </c>
      <c r="N11371" s="0" t="s">
        <v>74</v>
      </c>
      <c r="P11371" s="0" t="n">
        <f aca="false">IF(AND(OR(Dashboard!$B$5="All",D11371=Dashboard!$B$5),OR(Dashboard!$D$5="All",N11371=Dashboard!$D$5),OR(AND(C11371&lt;&gt;"",C11371&gt;=Dashboard!$F$5,C11371&lt;=Dashboard!$H$5),AND(C11371="",Dashboard!$F$5&lt;=1980,Dashboard!$H$5&gt;=2016))),1,0)</f>
        <v>1</v>
      </c>
      <c r="Q11371" s="0" t="n">
        <f aca="false">J11371*P11371+ROW()*0.00000001</f>
        <v>0.08011371</v>
      </c>
    </row>
    <row r="11372" customFormat="false" ht="15" hidden="false" customHeight="false" outlineLevel="0" collapsed="false">
      <c r="A11372" s="0" t="s">
        <v>7039</v>
      </c>
      <c r="B11372" s="0" t="s">
        <v>64</v>
      </c>
      <c r="C11372" s="0" t="n">
        <v>2006</v>
      </c>
      <c r="D11372" s="0" t="s">
        <v>34</v>
      </c>
      <c r="E11372" s="0" t="s">
        <v>72</v>
      </c>
      <c r="F11372" s="0" t="n">
        <v>0.07</v>
      </c>
      <c r="G11372" s="0" t="n">
        <v>0</v>
      </c>
      <c r="H11372" s="0" t="n">
        <v>0</v>
      </c>
      <c r="I11372" s="0" t="n">
        <v>0.01</v>
      </c>
      <c r="J11372" s="0" t="n">
        <v>0.08</v>
      </c>
      <c r="K11372" s="0" t="n">
        <v>78</v>
      </c>
      <c r="L11372" s="0" t="n">
        <v>7.9</v>
      </c>
      <c r="M11372" s="0" t="s">
        <v>125</v>
      </c>
      <c r="N11372" s="0" t="s">
        <v>66</v>
      </c>
      <c r="O11372" s="0" t="s">
        <v>37</v>
      </c>
      <c r="P11372" s="0" t="n">
        <f aca="false">IF(AND(OR(Dashboard!$B$5="All",D11372=Dashboard!$B$5),OR(Dashboard!$D$5="All",N11372=Dashboard!$D$5),OR(AND(C11372&lt;&gt;"",C11372&gt;=Dashboard!$F$5,C11372&lt;=Dashboard!$H$5),AND(C11372="",Dashboard!$F$5&lt;=1980,Dashboard!$H$5&gt;=2016))),1,0)</f>
        <v>1</v>
      </c>
      <c r="Q11372" s="0" t="n">
        <f aca="false">J11372*P11372+ROW()*0.00000001</f>
        <v>0.08011372</v>
      </c>
    </row>
    <row r="11373" customFormat="false" ht="15" hidden="false" customHeight="false" outlineLevel="0" collapsed="false">
      <c r="A11373" s="0" t="s">
        <v>8204</v>
      </c>
      <c r="B11373" s="0" t="s">
        <v>76</v>
      </c>
      <c r="C11373" s="0" t="n">
        <v>2002</v>
      </c>
      <c r="D11373" s="0" t="s">
        <v>34</v>
      </c>
      <c r="E11373" s="0" t="s">
        <v>142</v>
      </c>
      <c r="F11373" s="0" t="n">
        <v>0.04</v>
      </c>
      <c r="G11373" s="0" t="n">
        <v>0.03</v>
      </c>
      <c r="H11373" s="0" t="n">
        <v>0</v>
      </c>
      <c r="I11373" s="0" t="n">
        <v>0.01</v>
      </c>
      <c r="J11373" s="0" t="n">
        <v>0.08</v>
      </c>
      <c r="K11373" s="0" t="n">
        <v>61</v>
      </c>
      <c r="M11373" s="0" t="s">
        <v>36</v>
      </c>
      <c r="N11373" s="0" t="s">
        <v>74</v>
      </c>
      <c r="O11373" s="0" t="s">
        <v>67</v>
      </c>
      <c r="P11373" s="0" t="n">
        <f aca="false">IF(AND(OR(Dashboard!$B$5="All",D11373=Dashboard!$B$5),OR(Dashboard!$D$5="All",N11373=Dashboard!$D$5),OR(AND(C11373&lt;&gt;"",C11373&gt;=Dashboard!$F$5,C11373&lt;=Dashboard!$H$5),AND(C11373="",Dashboard!$F$5&lt;=1980,Dashboard!$H$5&gt;=2016))),1,0)</f>
        <v>1</v>
      </c>
      <c r="Q11373" s="0" t="n">
        <f aca="false">J11373*P11373+ROW()*0.00000001</f>
        <v>0.08011373</v>
      </c>
    </row>
    <row r="11374" customFormat="false" ht="15" hidden="false" customHeight="false" outlineLevel="0" collapsed="false">
      <c r="A11374" s="0" t="s">
        <v>8205</v>
      </c>
      <c r="B11374" s="0" t="s">
        <v>117</v>
      </c>
      <c r="C11374" s="0" t="n">
        <v>1995</v>
      </c>
      <c r="D11374" s="0" t="s">
        <v>102</v>
      </c>
      <c r="E11374" s="0" t="s">
        <v>89</v>
      </c>
      <c r="F11374" s="0" t="n">
        <v>0.05</v>
      </c>
      <c r="G11374" s="0" t="n">
        <v>0.03</v>
      </c>
      <c r="H11374" s="0" t="n">
        <v>0</v>
      </c>
      <c r="I11374" s="0" t="n">
        <v>0.01</v>
      </c>
      <c r="J11374" s="0" t="n">
        <v>0.08</v>
      </c>
      <c r="N11374" s="0" t="s">
        <v>74</v>
      </c>
      <c r="P11374" s="0" t="n">
        <f aca="false">IF(AND(OR(Dashboard!$B$5="All",D11374=Dashboard!$B$5),OR(Dashboard!$D$5="All",N11374=Dashboard!$D$5),OR(AND(C11374&lt;&gt;"",C11374&gt;=Dashboard!$F$5,C11374&lt;=Dashboard!$H$5),AND(C11374="",Dashboard!$F$5&lt;=1980,Dashboard!$H$5&gt;=2016))),1,0)</f>
        <v>1</v>
      </c>
      <c r="Q11374" s="0" t="n">
        <f aca="false">J11374*P11374+ROW()*0.00000001</f>
        <v>0.08011374</v>
      </c>
    </row>
    <row r="11375" customFormat="false" ht="15" hidden="false" customHeight="false" outlineLevel="0" collapsed="false">
      <c r="A11375" s="0" t="s">
        <v>5949</v>
      </c>
      <c r="B11375" s="0" t="s">
        <v>64</v>
      </c>
      <c r="C11375" s="0" t="n">
        <v>2014</v>
      </c>
      <c r="D11375" s="0" t="s">
        <v>41</v>
      </c>
      <c r="E11375" s="0" t="s">
        <v>5334</v>
      </c>
      <c r="F11375" s="0" t="n">
        <v>0.04</v>
      </c>
      <c r="G11375" s="0" t="n">
        <v>0.03</v>
      </c>
      <c r="H11375" s="0" t="n">
        <v>0</v>
      </c>
      <c r="I11375" s="0" t="n">
        <v>0.01</v>
      </c>
      <c r="J11375" s="0" t="n">
        <v>0.08</v>
      </c>
      <c r="M11375" s="0" t="s">
        <v>36</v>
      </c>
      <c r="N11375" s="0" t="s">
        <v>66</v>
      </c>
      <c r="P11375" s="0" t="n">
        <f aca="false">IF(AND(OR(Dashboard!$B$5="All",D11375=Dashboard!$B$5),OR(Dashboard!$D$5="All",N11375=Dashboard!$D$5),OR(AND(C11375&lt;&gt;"",C11375&gt;=Dashboard!$F$5,C11375&lt;=Dashboard!$H$5),AND(C11375="",Dashboard!$F$5&lt;=1980,Dashboard!$H$5&gt;=2016))),1,0)</f>
        <v>1</v>
      </c>
      <c r="Q11375" s="0" t="n">
        <f aca="false">J11375*P11375+ROW()*0.00000001</f>
        <v>0.08011375</v>
      </c>
    </row>
    <row r="11376" customFormat="false" ht="15" hidden="false" customHeight="false" outlineLevel="0" collapsed="false">
      <c r="A11376" s="0" t="s">
        <v>8206</v>
      </c>
      <c r="B11376" s="0" t="s">
        <v>97</v>
      </c>
      <c r="C11376" s="0" t="n">
        <v>2011</v>
      </c>
      <c r="D11376" s="0" t="s">
        <v>71</v>
      </c>
      <c r="E11376" s="0" t="s">
        <v>328</v>
      </c>
      <c r="F11376" s="0" t="n">
        <v>0</v>
      </c>
      <c r="G11376" s="0" t="n">
        <v>0</v>
      </c>
      <c r="H11376" s="0" t="n">
        <v>0.08</v>
      </c>
      <c r="I11376" s="0" t="n">
        <v>0</v>
      </c>
      <c r="J11376" s="0" t="n">
        <v>0.08</v>
      </c>
      <c r="N11376" s="0" t="s">
        <v>35</v>
      </c>
      <c r="P11376" s="0" t="n">
        <f aca="false">IF(AND(OR(Dashboard!$B$5="All",D11376=Dashboard!$B$5),OR(Dashboard!$D$5="All",N11376=Dashboard!$D$5),OR(AND(C11376&lt;&gt;"",C11376&gt;=Dashboard!$F$5,C11376&lt;=Dashboard!$H$5),AND(C11376="",Dashboard!$F$5&lt;=1980,Dashboard!$H$5&gt;=2016))),1,0)</f>
        <v>1</v>
      </c>
      <c r="Q11376" s="0" t="n">
        <f aca="false">J11376*P11376+ROW()*0.00000001</f>
        <v>0.08011376</v>
      </c>
    </row>
    <row r="11377" customFormat="false" ht="15" hidden="false" customHeight="false" outlineLevel="0" collapsed="false">
      <c r="A11377" s="0" t="s">
        <v>5860</v>
      </c>
      <c r="B11377" s="0" t="s">
        <v>64</v>
      </c>
      <c r="C11377" s="0" t="n">
        <v>2011</v>
      </c>
      <c r="D11377" s="0" t="s">
        <v>58</v>
      </c>
      <c r="E11377" s="0" t="s">
        <v>5861</v>
      </c>
      <c r="F11377" s="0" t="n">
        <v>0.06</v>
      </c>
      <c r="G11377" s="0" t="n">
        <v>0.02</v>
      </c>
      <c r="H11377" s="0" t="n">
        <v>0</v>
      </c>
      <c r="I11377" s="0" t="n">
        <v>0.01</v>
      </c>
      <c r="J11377" s="0" t="n">
        <v>0.08</v>
      </c>
      <c r="K11377" s="0" t="n">
        <v>61</v>
      </c>
      <c r="M11377" s="0" t="s">
        <v>103</v>
      </c>
      <c r="N11377" s="0" t="s">
        <v>66</v>
      </c>
      <c r="O11377" s="0" t="s">
        <v>67</v>
      </c>
      <c r="P11377" s="0" t="n">
        <f aca="false">IF(AND(OR(Dashboard!$B$5="All",D11377=Dashboard!$B$5),OR(Dashboard!$D$5="All",N11377=Dashboard!$D$5),OR(AND(C11377&lt;&gt;"",C11377&gt;=Dashboard!$F$5,C11377&lt;=Dashboard!$H$5),AND(C11377="",Dashboard!$F$5&lt;=1980,Dashboard!$H$5&gt;=2016))),1,0)</f>
        <v>1</v>
      </c>
      <c r="Q11377" s="0" t="n">
        <f aca="false">J11377*P11377+ROW()*0.00000001</f>
        <v>0.08011377</v>
      </c>
    </row>
    <row r="11378" customFormat="false" ht="15" hidden="false" customHeight="false" outlineLevel="0" collapsed="false">
      <c r="A11378" s="0" t="s">
        <v>8207</v>
      </c>
      <c r="B11378" s="0" t="s">
        <v>97</v>
      </c>
      <c r="D11378" s="0" t="s">
        <v>41</v>
      </c>
      <c r="E11378" s="0" t="s">
        <v>560</v>
      </c>
      <c r="F11378" s="0" t="n">
        <v>0.08</v>
      </c>
      <c r="G11378" s="0" t="n">
        <v>0</v>
      </c>
      <c r="H11378" s="0" t="n">
        <v>0</v>
      </c>
      <c r="I11378" s="0" t="n">
        <v>0.01</v>
      </c>
      <c r="J11378" s="0" t="n">
        <v>0.08</v>
      </c>
      <c r="M11378" s="0" t="s">
        <v>36</v>
      </c>
      <c r="N11378" s="0" t="s">
        <v>35</v>
      </c>
      <c r="P11378" s="0" t="n">
        <f aca="false">IF(AND(OR(Dashboard!$B$5="All",D11378=Dashboard!$B$5),OR(Dashboard!$D$5="All",N11378=Dashboard!$D$5),OR(AND(C11378&lt;&gt;"",C11378&gt;=Dashboard!$F$5,C11378&lt;=Dashboard!$H$5),AND(C11378="",Dashboard!$F$5&lt;=1980,Dashboard!$H$5&gt;=2016))),1,0)</f>
        <v>1</v>
      </c>
      <c r="Q11378" s="0" t="n">
        <f aca="false">J11378*P11378+ROW()*0.00000001</f>
        <v>0.08011378</v>
      </c>
    </row>
    <row r="11379" customFormat="false" ht="15" hidden="false" customHeight="false" outlineLevel="0" collapsed="false">
      <c r="A11379" s="0" t="s">
        <v>8208</v>
      </c>
      <c r="B11379" s="0" t="s">
        <v>50</v>
      </c>
      <c r="C11379" s="0" t="n">
        <v>2008</v>
      </c>
      <c r="D11379" s="0" t="s">
        <v>58</v>
      </c>
      <c r="E11379" s="0" t="s">
        <v>124</v>
      </c>
      <c r="F11379" s="0" t="n">
        <v>0.08</v>
      </c>
      <c r="G11379" s="0" t="n">
        <v>0</v>
      </c>
      <c r="H11379" s="0" t="n">
        <v>0</v>
      </c>
      <c r="I11379" s="0" t="n">
        <v>0.01</v>
      </c>
      <c r="J11379" s="0" t="n">
        <v>0.08</v>
      </c>
      <c r="K11379" s="0" t="n">
        <v>48</v>
      </c>
      <c r="L11379" s="0" t="n">
        <v>7.1</v>
      </c>
      <c r="M11379" s="0" t="s">
        <v>103</v>
      </c>
      <c r="N11379" s="0" t="s">
        <v>35</v>
      </c>
      <c r="O11379" s="0" t="s">
        <v>177</v>
      </c>
      <c r="P11379" s="0" t="n">
        <f aca="false">IF(AND(OR(Dashboard!$B$5="All",D11379=Dashboard!$B$5),OR(Dashboard!$D$5="All",N11379=Dashboard!$D$5),OR(AND(C11379&lt;&gt;"",C11379&gt;=Dashboard!$F$5,C11379&lt;=Dashboard!$H$5),AND(C11379="",Dashboard!$F$5&lt;=1980,Dashboard!$H$5&gt;=2016))),1,0)</f>
        <v>1</v>
      </c>
      <c r="Q11379" s="0" t="n">
        <f aca="false">J11379*P11379+ROW()*0.00000001</f>
        <v>0.08011379</v>
      </c>
    </row>
    <row r="11380" customFormat="false" ht="15" hidden="false" customHeight="false" outlineLevel="0" collapsed="false">
      <c r="A11380" s="0" t="s">
        <v>6678</v>
      </c>
      <c r="B11380" s="0" t="s">
        <v>94</v>
      </c>
      <c r="C11380" s="0" t="n">
        <v>2015</v>
      </c>
      <c r="D11380" s="0" t="s">
        <v>16</v>
      </c>
      <c r="E11380" s="0" t="s">
        <v>6679</v>
      </c>
      <c r="F11380" s="0" t="n">
        <v>0.03</v>
      </c>
      <c r="G11380" s="0" t="n">
        <v>0.03</v>
      </c>
      <c r="H11380" s="0" t="n">
        <v>0</v>
      </c>
      <c r="I11380" s="0" t="n">
        <v>0.01</v>
      </c>
      <c r="J11380" s="0" t="n">
        <v>0.08</v>
      </c>
      <c r="K11380" s="0" t="n">
        <v>90</v>
      </c>
      <c r="L11380" s="0" t="n">
        <v>7.6</v>
      </c>
      <c r="M11380" s="0" t="s">
        <v>36</v>
      </c>
      <c r="N11380" s="0" t="s">
        <v>74</v>
      </c>
      <c r="O11380" s="0" t="s">
        <v>42</v>
      </c>
      <c r="P11380" s="0" t="n">
        <f aca="false">IF(AND(OR(Dashboard!$B$5="All",D11380=Dashboard!$B$5),OR(Dashboard!$D$5="All",N11380=Dashboard!$D$5),OR(AND(C11380&lt;&gt;"",C11380&gt;=Dashboard!$F$5,C11380&lt;=Dashboard!$H$5),AND(C11380="",Dashboard!$F$5&lt;=1980,Dashboard!$H$5&gt;=2016))),1,0)</f>
        <v>1</v>
      </c>
      <c r="Q11380" s="0" t="n">
        <f aca="false">J11380*P11380+ROW()*0.00000001</f>
        <v>0.0801138</v>
      </c>
    </row>
    <row r="11381" customFormat="false" ht="15" hidden="false" customHeight="false" outlineLevel="0" collapsed="false">
      <c r="A11381" s="0" t="s">
        <v>8209</v>
      </c>
      <c r="B11381" s="0" t="s">
        <v>668</v>
      </c>
      <c r="C11381" s="0" t="n">
        <v>1998</v>
      </c>
      <c r="D11381" s="0" t="s">
        <v>71</v>
      </c>
      <c r="E11381" s="0" t="s">
        <v>154</v>
      </c>
      <c r="F11381" s="0" t="n">
        <v>0</v>
      </c>
      <c r="G11381" s="0" t="n">
        <v>0</v>
      </c>
      <c r="H11381" s="0" t="n">
        <v>0.08</v>
      </c>
      <c r="I11381" s="0" t="n">
        <v>0</v>
      </c>
      <c r="J11381" s="0" t="n">
        <v>0.08</v>
      </c>
      <c r="N11381" s="0" t="s">
        <v>154</v>
      </c>
      <c r="P11381" s="0" t="n">
        <f aca="false">IF(AND(OR(Dashboard!$B$5="All",D11381=Dashboard!$B$5),OR(Dashboard!$D$5="All",N11381=Dashboard!$D$5),OR(AND(C11381&lt;&gt;"",C11381&gt;=Dashboard!$F$5,C11381&lt;=Dashboard!$H$5),AND(C11381="",Dashboard!$F$5&lt;=1980,Dashboard!$H$5&gt;=2016))),1,0)</f>
        <v>1</v>
      </c>
      <c r="Q11381" s="0" t="n">
        <f aca="false">J11381*P11381+ROW()*0.00000001</f>
        <v>0.08011381</v>
      </c>
    </row>
    <row r="11382" customFormat="false" ht="15" hidden="false" customHeight="false" outlineLevel="0" collapsed="false">
      <c r="A11382" s="0" t="s">
        <v>8210</v>
      </c>
      <c r="B11382" s="0" t="s">
        <v>117</v>
      </c>
      <c r="C11382" s="0" t="n">
        <v>2000</v>
      </c>
      <c r="D11382" s="0" t="s">
        <v>16</v>
      </c>
      <c r="E11382" s="0" t="s">
        <v>229</v>
      </c>
      <c r="F11382" s="0" t="n">
        <v>0.05</v>
      </c>
      <c r="G11382" s="0" t="n">
        <v>0.03</v>
      </c>
      <c r="H11382" s="0" t="n">
        <v>0</v>
      </c>
      <c r="I11382" s="0" t="n">
        <v>0.01</v>
      </c>
      <c r="J11382" s="0" t="n">
        <v>0.08</v>
      </c>
      <c r="K11382" s="0" t="n">
        <v>69</v>
      </c>
      <c r="L11382" s="0" t="n">
        <v>8.1</v>
      </c>
      <c r="M11382" s="0" t="s">
        <v>36</v>
      </c>
      <c r="N11382" s="0" t="s">
        <v>74</v>
      </c>
      <c r="O11382" s="0" t="s">
        <v>67</v>
      </c>
      <c r="P11382" s="0" t="n">
        <f aca="false">IF(AND(OR(Dashboard!$B$5="All",D11382=Dashboard!$B$5),OR(Dashboard!$D$5="All",N11382=Dashboard!$D$5),OR(AND(C11382&lt;&gt;"",C11382&gt;=Dashboard!$F$5,C11382&lt;=Dashboard!$H$5),AND(C11382="",Dashboard!$F$5&lt;=1980,Dashboard!$H$5&gt;=2016))),1,0)</f>
        <v>1</v>
      </c>
      <c r="Q11382" s="0" t="n">
        <f aca="false">J11382*P11382+ROW()*0.00000001</f>
        <v>0.08011382</v>
      </c>
    </row>
    <row r="11383" customFormat="false" ht="15" hidden="false" customHeight="false" outlineLevel="0" collapsed="false">
      <c r="A11383" s="0" t="s">
        <v>8211</v>
      </c>
      <c r="B11383" s="0" t="s">
        <v>76</v>
      </c>
      <c r="C11383" s="0" t="n">
        <v>2006</v>
      </c>
      <c r="D11383" s="0" t="s">
        <v>71</v>
      </c>
      <c r="E11383" s="0" t="s">
        <v>89</v>
      </c>
      <c r="F11383" s="0" t="n">
        <v>0</v>
      </c>
      <c r="G11383" s="0" t="n">
        <v>0</v>
      </c>
      <c r="H11383" s="0" t="n">
        <v>0.08</v>
      </c>
      <c r="I11383" s="0" t="n">
        <v>0</v>
      </c>
      <c r="J11383" s="0" t="n">
        <v>0.08</v>
      </c>
      <c r="N11383" s="0" t="s">
        <v>74</v>
      </c>
      <c r="P11383" s="0" t="n">
        <f aca="false">IF(AND(OR(Dashboard!$B$5="All",D11383=Dashboard!$B$5),OR(Dashboard!$D$5="All",N11383=Dashboard!$D$5),OR(AND(C11383&lt;&gt;"",C11383&gt;=Dashboard!$F$5,C11383&lt;=Dashboard!$H$5),AND(C11383="",Dashboard!$F$5&lt;=1980,Dashboard!$H$5&gt;=2016))),1,0)</f>
        <v>1</v>
      </c>
      <c r="Q11383" s="0" t="n">
        <f aca="false">J11383*P11383+ROW()*0.00000001</f>
        <v>0.08011383</v>
      </c>
    </row>
    <row r="11384" customFormat="false" ht="15" hidden="false" customHeight="false" outlineLevel="0" collapsed="false">
      <c r="A11384" s="0" t="s">
        <v>8212</v>
      </c>
      <c r="B11384" s="0" t="s">
        <v>85</v>
      </c>
      <c r="C11384" s="0" t="n">
        <v>2005</v>
      </c>
      <c r="D11384" s="0" t="s">
        <v>52</v>
      </c>
      <c r="E11384" s="0" t="s">
        <v>3958</v>
      </c>
      <c r="F11384" s="0" t="n">
        <v>0.06</v>
      </c>
      <c r="G11384" s="0" t="n">
        <v>0.02</v>
      </c>
      <c r="H11384" s="0" t="n">
        <v>0</v>
      </c>
      <c r="I11384" s="0" t="n">
        <v>0</v>
      </c>
      <c r="J11384" s="0" t="n">
        <v>0.08</v>
      </c>
      <c r="M11384" s="0" t="s">
        <v>36</v>
      </c>
      <c r="N11384" s="0" t="s">
        <v>35</v>
      </c>
      <c r="P11384" s="0" t="n">
        <f aca="false">IF(AND(OR(Dashboard!$B$5="All",D11384=Dashboard!$B$5),OR(Dashboard!$D$5="All",N11384=Dashboard!$D$5),OR(AND(C11384&lt;&gt;"",C11384&gt;=Dashboard!$F$5,C11384&lt;=Dashboard!$H$5),AND(C11384="",Dashboard!$F$5&lt;=1980,Dashboard!$H$5&gt;=2016))),1,0)</f>
        <v>1</v>
      </c>
      <c r="Q11384" s="0" t="n">
        <f aca="false">J11384*P11384+ROW()*0.00000001</f>
        <v>0.08011384</v>
      </c>
    </row>
    <row r="11385" customFormat="false" ht="15" hidden="false" customHeight="false" outlineLevel="0" collapsed="false">
      <c r="A11385" s="0" t="s">
        <v>8213</v>
      </c>
      <c r="B11385" s="0" t="s">
        <v>851</v>
      </c>
      <c r="C11385" s="0" t="n">
        <v>2013</v>
      </c>
      <c r="D11385" s="0" t="s">
        <v>71</v>
      </c>
      <c r="E11385" s="0" t="s">
        <v>89</v>
      </c>
      <c r="F11385" s="0" t="n">
        <v>0</v>
      </c>
      <c r="G11385" s="0" t="n">
        <v>0.06</v>
      </c>
      <c r="H11385" s="0" t="n">
        <v>0</v>
      </c>
      <c r="I11385" s="0" t="n">
        <v>0.02</v>
      </c>
      <c r="J11385" s="0" t="n">
        <v>0.08</v>
      </c>
      <c r="K11385" s="0" t="n">
        <v>69</v>
      </c>
      <c r="L11385" s="0" t="n">
        <v>6.8</v>
      </c>
      <c r="M11385" s="0" t="s">
        <v>125</v>
      </c>
      <c r="N11385" s="0" t="s">
        <v>74</v>
      </c>
      <c r="O11385" s="0" t="s">
        <v>67</v>
      </c>
      <c r="P11385" s="0" t="n">
        <f aca="false">IF(AND(OR(Dashboard!$B$5="All",D11385=Dashboard!$B$5),OR(Dashboard!$D$5="All",N11385=Dashboard!$D$5),OR(AND(C11385&lt;&gt;"",C11385&gt;=Dashboard!$F$5,C11385&lt;=Dashboard!$H$5),AND(C11385="",Dashboard!$F$5&lt;=1980,Dashboard!$H$5&gt;=2016))),1,0)</f>
        <v>1</v>
      </c>
      <c r="Q11385" s="0" t="n">
        <f aca="false">J11385*P11385+ROW()*0.00000001</f>
        <v>0.08011385</v>
      </c>
    </row>
    <row r="11386" customFormat="false" ht="15" hidden="false" customHeight="false" outlineLevel="0" collapsed="false">
      <c r="A11386" s="0" t="s">
        <v>8214</v>
      </c>
      <c r="B11386" s="0" t="s">
        <v>50</v>
      </c>
      <c r="C11386" s="0" t="n">
        <v>2008</v>
      </c>
      <c r="D11386" s="0" t="s">
        <v>52</v>
      </c>
      <c r="E11386" s="0" t="s">
        <v>124</v>
      </c>
      <c r="F11386" s="0" t="n">
        <v>0.08</v>
      </c>
      <c r="G11386" s="0" t="n">
        <v>0</v>
      </c>
      <c r="H11386" s="0" t="n">
        <v>0</v>
      </c>
      <c r="I11386" s="0" t="n">
        <v>0.01</v>
      </c>
      <c r="J11386" s="0" t="n">
        <v>0.08</v>
      </c>
      <c r="N11386" s="0" t="s">
        <v>35</v>
      </c>
      <c r="P11386" s="0" t="n">
        <f aca="false">IF(AND(OR(Dashboard!$B$5="All",D11386=Dashboard!$B$5),OR(Dashboard!$D$5="All",N11386=Dashboard!$D$5),OR(AND(C11386&lt;&gt;"",C11386&gt;=Dashboard!$F$5,C11386&lt;=Dashboard!$H$5),AND(C11386="",Dashboard!$F$5&lt;=1980,Dashboard!$H$5&gt;=2016))),1,0)</f>
        <v>1</v>
      </c>
      <c r="Q11386" s="0" t="n">
        <f aca="false">J11386*P11386+ROW()*0.00000001</f>
        <v>0.08011386</v>
      </c>
    </row>
    <row r="11387" customFormat="false" ht="15" hidden="false" customHeight="false" outlineLevel="0" collapsed="false">
      <c r="A11387" s="0" t="s">
        <v>8215</v>
      </c>
      <c r="B11387" s="0" t="s">
        <v>50</v>
      </c>
      <c r="C11387" s="0" t="n">
        <v>2011</v>
      </c>
      <c r="D11387" s="0" t="s">
        <v>48</v>
      </c>
      <c r="E11387" s="0" t="s">
        <v>1754</v>
      </c>
      <c r="F11387" s="0" t="n">
        <v>0.07</v>
      </c>
      <c r="G11387" s="0" t="n">
        <v>0.01</v>
      </c>
      <c r="H11387" s="0" t="n">
        <v>0</v>
      </c>
      <c r="I11387" s="0" t="n">
        <v>0.01</v>
      </c>
      <c r="J11387" s="0" t="n">
        <v>0.08</v>
      </c>
      <c r="M11387" s="0" t="s">
        <v>36</v>
      </c>
      <c r="N11387" s="0" t="s">
        <v>35</v>
      </c>
      <c r="P11387" s="0" t="n">
        <f aca="false">IF(AND(OR(Dashboard!$B$5="All",D11387=Dashboard!$B$5),OR(Dashboard!$D$5="All",N11387=Dashboard!$D$5),OR(AND(C11387&lt;&gt;"",C11387&gt;=Dashboard!$F$5,C11387&lt;=Dashboard!$H$5),AND(C11387="",Dashboard!$F$5&lt;=1980,Dashboard!$H$5&gt;=2016))),1,0)</f>
        <v>1</v>
      </c>
      <c r="Q11387" s="0" t="n">
        <f aca="false">J11387*P11387+ROW()*0.00000001</f>
        <v>0.08011387</v>
      </c>
    </row>
    <row r="11388" customFormat="false" ht="15" hidden="false" customHeight="false" outlineLevel="0" collapsed="false">
      <c r="A11388" s="0" t="s">
        <v>8216</v>
      </c>
      <c r="B11388" s="0" t="s">
        <v>50</v>
      </c>
      <c r="C11388" s="0" t="n">
        <v>2007</v>
      </c>
      <c r="D11388" s="0" t="s">
        <v>16</v>
      </c>
      <c r="E11388" s="0" t="s">
        <v>220</v>
      </c>
      <c r="F11388" s="0" t="n">
        <v>0.08</v>
      </c>
      <c r="G11388" s="0" t="n">
        <v>0</v>
      </c>
      <c r="H11388" s="0" t="n">
        <v>0</v>
      </c>
      <c r="I11388" s="0" t="n">
        <v>0.01</v>
      </c>
      <c r="J11388" s="0" t="n">
        <v>0.08</v>
      </c>
      <c r="K11388" s="0" t="n">
        <v>47</v>
      </c>
      <c r="L11388" s="0" t="n">
        <v>7.5</v>
      </c>
      <c r="M11388" s="0" t="s">
        <v>125</v>
      </c>
      <c r="N11388" s="0" t="s">
        <v>35</v>
      </c>
      <c r="O11388" s="0" t="s">
        <v>177</v>
      </c>
      <c r="P11388" s="0" t="n">
        <f aca="false">IF(AND(OR(Dashboard!$B$5="All",D11388=Dashboard!$B$5),OR(Dashboard!$D$5="All",N11388=Dashboard!$D$5),OR(AND(C11388&lt;&gt;"",C11388&gt;=Dashboard!$F$5,C11388&lt;=Dashboard!$H$5),AND(C11388="",Dashboard!$F$5&lt;=1980,Dashboard!$H$5&gt;=2016))),1,0)</f>
        <v>1</v>
      </c>
      <c r="Q11388" s="0" t="n">
        <f aca="false">J11388*P11388+ROW()*0.00000001</f>
        <v>0.08011388</v>
      </c>
    </row>
    <row r="11389" customFormat="false" ht="15" hidden="false" customHeight="false" outlineLevel="0" collapsed="false">
      <c r="A11389" s="0" t="s">
        <v>8217</v>
      </c>
      <c r="B11389" s="0" t="s">
        <v>50</v>
      </c>
      <c r="C11389" s="0" t="n">
        <v>2010</v>
      </c>
      <c r="D11389" s="0" t="s">
        <v>34</v>
      </c>
      <c r="E11389" s="0" t="s">
        <v>5311</v>
      </c>
      <c r="F11389" s="0" t="n">
        <v>0.08</v>
      </c>
      <c r="G11389" s="0" t="n">
        <v>0</v>
      </c>
      <c r="H11389" s="0" t="n">
        <v>0</v>
      </c>
      <c r="I11389" s="0" t="n">
        <v>0.01</v>
      </c>
      <c r="J11389" s="0" t="n">
        <v>0.08</v>
      </c>
      <c r="M11389" s="0" t="s">
        <v>125</v>
      </c>
      <c r="N11389" s="0" t="s">
        <v>35</v>
      </c>
      <c r="P11389" s="0" t="n">
        <f aca="false">IF(AND(OR(Dashboard!$B$5="All",D11389=Dashboard!$B$5),OR(Dashboard!$D$5="All",N11389=Dashboard!$D$5),OR(AND(C11389&lt;&gt;"",C11389&gt;=Dashboard!$F$5,C11389&lt;=Dashboard!$H$5),AND(C11389="",Dashboard!$F$5&lt;=1980,Dashboard!$H$5&gt;=2016))),1,0)</f>
        <v>1</v>
      </c>
      <c r="Q11389" s="0" t="n">
        <f aca="false">J11389*P11389+ROW()*0.00000001</f>
        <v>0.08011389</v>
      </c>
    </row>
    <row r="11390" customFormat="false" ht="15" hidden="false" customHeight="false" outlineLevel="0" collapsed="false">
      <c r="A11390" s="0" t="s">
        <v>8218</v>
      </c>
      <c r="B11390" s="0" t="s">
        <v>76</v>
      </c>
      <c r="C11390" s="0" t="n">
        <v>2005</v>
      </c>
      <c r="D11390" s="0" t="s">
        <v>46</v>
      </c>
      <c r="E11390" s="0" t="s">
        <v>2595</v>
      </c>
      <c r="F11390" s="0" t="n">
        <v>0.04</v>
      </c>
      <c r="G11390" s="0" t="n">
        <v>0.03</v>
      </c>
      <c r="H11390" s="0" t="n">
        <v>0</v>
      </c>
      <c r="I11390" s="0" t="n">
        <v>0.01</v>
      </c>
      <c r="J11390" s="0" t="n">
        <v>0.08</v>
      </c>
      <c r="K11390" s="0" t="n">
        <v>82</v>
      </c>
      <c r="L11390" s="0" t="n">
        <v>7.9</v>
      </c>
      <c r="M11390" s="0" t="s">
        <v>73</v>
      </c>
      <c r="N11390" s="0" t="s">
        <v>74</v>
      </c>
      <c r="O11390" s="0" t="s">
        <v>42</v>
      </c>
      <c r="P11390" s="0" t="n">
        <f aca="false">IF(AND(OR(Dashboard!$B$5="All",D11390=Dashboard!$B$5),OR(Dashboard!$D$5="All",N11390=Dashboard!$D$5),OR(AND(C11390&lt;&gt;"",C11390&gt;=Dashboard!$F$5,C11390&lt;=Dashboard!$H$5),AND(C11390="",Dashboard!$F$5&lt;=1980,Dashboard!$H$5&gt;=2016))),1,0)</f>
        <v>1</v>
      </c>
      <c r="Q11390" s="0" t="n">
        <f aca="false">J11390*P11390+ROW()*0.00000001</f>
        <v>0.0801139</v>
      </c>
    </row>
    <row r="11391" customFormat="false" ht="15" hidden="false" customHeight="false" outlineLevel="0" collapsed="false">
      <c r="A11391" s="0" t="s">
        <v>1139</v>
      </c>
      <c r="B11391" s="0" t="s">
        <v>152</v>
      </c>
      <c r="C11391" s="0" t="n">
        <v>2012</v>
      </c>
      <c r="D11391" s="0" t="s">
        <v>34</v>
      </c>
      <c r="E11391" s="0" t="s">
        <v>220</v>
      </c>
      <c r="F11391" s="0" t="n">
        <v>0</v>
      </c>
      <c r="G11391" s="0" t="n">
        <v>0.07</v>
      </c>
      <c r="H11391" s="0" t="n">
        <v>0</v>
      </c>
      <c r="I11391" s="0" t="n">
        <v>0.01</v>
      </c>
      <c r="J11391" s="0" t="n">
        <v>0.08</v>
      </c>
      <c r="K11391" s="0" t="n">
        <v>80</v>
      </c>
      <c r="L11391" s="0" t="n">
        <v>6.9</v>
      </c>
      <c r="M11391" s="0" t="s">
        <v>36</v>
      </c>
      <c r="N11391" s="0" t="s">
        <v>152</v>
      </c>
      <c r="O11391" s="0" t="s">
        <v>37</v>
      </c>
      <c r="P11391" s="0" t="n">
        <f aca="false">IF(AND(OR(Dashboard!$B$5="All",D11391=Dashboard!$B$5),OR(Dashboard!$D$5="All",N11391=Dashboard!$D$5),OR(AND(C11391&lt;&gt;"",C11391&gt;=Dashboard!$F$5,C11391&lt;=Dashboard!$H$5),AND(C11391="",Dashboard!$F$5&lt;=1980,Dashboard!$H$5&gt;=2016))),1,0)</f>
        <v>1</v>
      </c>
      <c r="Q11391" s="0" t="n">
        <f aca="false">J11391*P11391+ROW()*0.00000001</f>
        <v>0.08011391</v>
      </c>
    </row>
    <row r="11392" customFormat="false" ht="15" hidden="false" customHeight="false" outlineLevel="0" collapsed="false">
      <c r="A11392" s="0" t="s">
        <v>5258</v>
      </c>
      <c r="B11392" s="0" t="s">
        <v>70</v>
      </c>
      <c r="C11392" s="0" t="n">
        <v>2015</v>
      </c>
      <c r="D11392" s="0" t="s">
        <v>71</v>
      </c>
      <c r="E11392" s="0" t="s">
        <v>91</v>
      </c>
      <c r="F11392" s="0" t="n">
        <v>0.03</v>
      </c>
      <c r="G11392" s="0" t="n">
        <v>0.04</v>
      </c>
      <c r="H11392" s="0" t="n">
        <v>0</v>
      </c>
      <c r="I11392" s="0" t="n">
        <v>0.01</v>
      </c>
      <c r="J11392" s="0" t="n">
        <v>0.08</v>
      </c>
      <c r="L11392" s="0" t="n">
        <v>7.1</v>
      </c>
      <c r="M11392" s="0" t="s">
        <v>103</v>
      </c>
      <c r="N11392" s="0" t="s">
        <v>74</v>
      </c>
      <c r="P11392" s="0" t="n">
        <f aca="false">IF(AND(OR(Dashboard!$B$5="All",D11392=Dashboard!$B$5),OR(Dashboard!$D$5="All",N11392=Dashboard!$D$5),OR(AND(C11392&lt;&gt;"",C11392&gt;=Dashboard!$F$5,C11392&lt;=Dashboard!$H$5),AND(C11392="",Dashboard!$F$5&lt;=1980,Dashboard!$H$5&gt;=2016))),1,0)</f>
        <v>1</v>
      </c>
      <c r="Q11392" s="0" t="n">
        <f aca="false">J11392*P11392+ROW()*0.00000001</f>
        <v>0.08011392</v>
      </c>
    </row>
    <row r="11393" customFormat="false" ht="15" hidden="false" customHeight="false" outlineLevel="0" collapsed="false">
      <c r="A11393" s="0" t="s">
        <v>8219</v>
      </c>
      <c r="B11393" s="0" t="s">
        <v>50</v>
      </c>
      <c r="C11393" s="0" t="n">
        <v>2009</v>
      </c>
      <c r="D11393" s="0" t="s">
        <v>71</v>
      </c>
      <c r="E11393" s="0" t="s">
        <v>814</v>
      </c>
      <c r="F11393" s="0" t="n">
        <v>0.07</v>
      </c>
      <c r="G11393" s="0" t="n">
        <v>0</v>
      </c>
      <c r="H11393" s="0" t="n">
        <v>0</v>
      </c>
      <c r="I11393" s="0" t="n">
        <v>0.01</v>
      </c>
      <c r="J11393" s="0" t="n">
        <v>0.08</v>
      </c>
      <c r="M11393" s="0" t="s">
        <v>125</v>
      </c>
      <c r="N11393" s="0" t="s">
        <v>35</v>
      </c>
      <c r="P11393" s="0" t="n">
        <f aca="false">IF(AND(OR(Dashboard!$B$5="All",D11393=Dashboard!$B$5),OR(Dashboard!$D$5="All",N11393=Dashboard!$D$5),OR(AND(C11393&lt;&gt;"",C11393&gt;=Dashboard!$F$5,C11393&lt;=Dashboard!$H$5),AND(C11393="",Dashboard!$F$5&lt;=1980,Dashboard!$H$5&gt;=2016))),1,0)</f>
        <v>1</v>
      </c>
      <c r="Q11393" s="0" t="n">
        <f aca="false">J11393*P11393+ROW()*0.00000001</f>
        <v>0.08011393</v>
      </c>
    </row>
    <row r="11394" customFormat="false" ht="15" hidden="false" customHeight="false" outlineLevel="0" collapsed="false">
      <c r="A11394" s="0" t="s">
        <v>8220</v>
      </c>
      <c r="B11394" s="0" t="s">
        <v>76</v>
      </c>
      <c r="C11394" s="0" t="n">
        <v>2005</v>
      </c>
      <c r="D11394" s="0" t="s">
        <v>102</v>
      </c>
      <c r="E11394" s="0" t="s">
        <v>328</v>
      </c>
      <c r="F11394" s="0" t="n">
        <v>0.04</v>
      </c>
      <c r="G11394" s="0" t="n">
        <v>0.03</v>
      </c>
      <c r="H11394" s="0" t="n">
        <v>0</v>
      </c>
      <c r="I11394" s="0" t="n">
        <v>0.01</v>
      </c>
      <c r="J11394" s="0" t="n">
        <v>0.08</v>
      </c>
      <c r="N11394" s="0" t="s">
        <v>74</v>
      </c>
      <c r="P11394" s="0" t="n">
        <f aca="false">IF(AND(OR(Dashboard!$B$5="All",D11394=Dashboard!$B$5),OR(Dashboard!$D$5="All",N11394=Dashboard!$D$5),OR(AND(C11394&lt;&gt;"",C11394&gt;=Dashboard!$F$5,C11394&lt;=Dashboard!$H$5),AND(C11394="",Dashboard!$F$5&lt;=1980,Dashboard!$H$5&gt;=2016))),1,0)</f>
        <v>1</v>
      </c>
      <c r="Q11394" s="0" t="n">
        <f aca="false">J11394*P11394+ROW()*0.00000001</f>
        <v>0.08011394</v>
      </c>
    </row>
    <row r="11395" customFormat="false" ht="15" hidden="false" customHeight="false" outlineLevel="0" collapsed="false">
      <c r="A11395" s="0" t="s">
        <v>7483</v>
      </c>
      <c r="B11395" s="0" t="s">
        <v>70</v>
      </c>
      <c r="C11395" s="0" t="n">
        <v>2011</v>
      </c>
      <c r="D11395" s="0" t="s">
        <v>71</v>
      </c>
      <c r="E11395" s="0" t="s">
        <v>418</v>
      </c>
      <c r="F11395" s="0" t="n">
        <v>0.04</v>
      </c>
      <c r="G11395" s="0" t="n">
        <v>0.03</v>
      </c>
      <c r="H11395" s="0" t="n">
        <v>0</v>
      </c>
      <c r="I11395" s="0" t="n">
        <v>0.01</v>
      </c>
      <c r="J11395" s="0" t="n">
        <v>0.08</v>
      </c>
      <c r="N11395" s="0" t="s">
        <v>74</v>
      </c>
      <c r="P11395" s="0" t="n">
        <f aca="false">IF(AND(OR(Dashboard!$B$5="All",D11395=Dashboard!$B$5),OR(Dashboard!$D$5="All",N11395=Dashboard!$D$5),OR(AND(C11395&lt;&gt;"",C11395&gt;=Dashboard!$F$5,C11395&lt;=Dashboard!$H$5),AND(C11395="",Dashboard!$F$5&lt;=1980,Dashboard!$H$5&gt;=2016))),1,0)</f>
        <v>1</v>
      </c>
      <c r="Q11395" s="0" t="n">
        <f aca="false">J11395*P11395+ROW()*0.00000001</f>
        <v>0.08011395</v>
      </c>
    </row>
    <row r="11396" customFormat="false" ht="15" hidden="false" customHeight="false" outlineLevel="0" collapsed="false">
      <c r="A11396" s="0" t="s">
        <v>8221</v>
      </c>
      <c r="B11396" s="0" t="s">
        <v>152</v>
      </c>
      <c r="C11396" s="0" t="n">
        <v>2011</v>
      </c>
      <c r="D11396" s="0" t="s">
        <v>58</v>
      </c>
      <c r="E11396" s="0" t="s">
        <v>5861</v>
      </c>
      <c r="F11396" s="0" t="n">
        <v>0</v>
      </c>
      <c r="G11396" s="0" t="n">
        <v>0.07</v>
      </c>
      <c r="H11396" s="0" t="n">
        <v>0</v>
      </c>
      <c r="I11396" s="0" t="n">
        <v>0.01</v>
      </c>
      <c r="J11396" s="0" t="n">
        <v>0.08</v>
      </c>
      <c r="N11396" s="0" t="s">
        <v>152</v>
      </c>
      <c r="P11396" s="0" t="n">
        <f aca="false">IF(AND(OR(Dashboard!$B$5="All",D11396=Dashboard!$B$5),OR(Dashboard!$D$5="All",N11396=Dashboard!$D$5),OR(AND(C11396&lt;&gt;"",C11396&gt;=Dashboard!$F$5,C11396&lt;=Dashboard!$H$5),AND(C11396="",Dashboard!$F$5&lt;=1980,Dashboard!$H$5&gt;=2016))),1,0)</f>
        <v>1</v>
      </c>
      <c r="Q11396" s="0" t="n">
        <f aca="false">J11396*P11396+ROW()*0.00000001</f>
        <v>0.08011396</v>
      </c>
    </row>
    <row r="11397" customFormat="false" ht="15" hidden="false" customHeight="false" outlineLevel="0" collapsed="false">
      <c r="A11397" s="0" t="s">
        <v>3827</v>
      </c>
      <c r="B11397" s="0" t="s">
        <v>33</v>
      </c>
      <c r="C11397" s="0" t="n">
        <v>2010</v>
      </c>
      <c r="D11397" s="0" t="s">
        <v>34</v>
      </c>
      <c r="E11397" s="0" t="s">
        <v>3828</v>
      </c>
      <c r="F11397" s="0" t="n">
        <v>0.03</v>
      </c>
      <c r="G11397" s="0" t="n">
        <v>0.04</v>
      </c>
      <c r="H11397" s="0" t="n">
        <v>0</v>
      </c>
      <c r="I11397" s="0" t="n">
        <v>0.01</v>
      </c>
      <c r="J11397" s="0" t="n">
        <v>0.08</v>
      </c>
      <c r="M11397" s="0" t="s">
        <v>36</v>
      </c>
      <c r="N11397" s="0" t="s">
        <v>35</v>
      </c>
      <c r="P11397" s="0" t="n">
        <f aca="false">IF(AND(OR(Dashboard!$B$5="All",D11397=Dashboard!$B$5),OR(Dashboard!$D$5="All",N11397=Dashboard!$D$5),OR(AND(C11397&lt;&gt;"",C11397&gt;=Dashboard!$F$5,C11397&lt;=Dashboard!$H$5),AND(C11397="",Dashboard!$F$5&lt;=1980,Dashboard!$H$5&gt;=2016))),1,0)</f>
        <v>1</v>
      </c>
      <c r="Q11397" s="0" t="n">
        <f aca="false">J11397*P11397+ROW()*0.00000001</f>
        <v>0.08011397</v>
      </c>
    </row>
    <row r="11398" customFormat="false" ht="15" hidden="false" customHeight="false" outlineLevel="0" collapsed="false">
      <c r="A11398" s="0" t="s">
        <v>4895</v>
      </c>
      <c r="B11398" s="0" t="s">
        <v>152</v>
      </c>
      <c r="C11398" s="0" t="n">
        <v>2016</v>
      </c>
      <c r="D11398" s="0" t="s">
        <v>56</v>
      </c>
      <c r="E11398" s="0" t="s">
        <v>72</v>
      </c>
      <c r="F11398" s="0" t="n">
        <v>0.04</v>
      </c>
      <c r="G11398" s="0" t="n">
        <v>0.04</v>
      </c>
      <c r="H11398" s="0" t="n">
        <v>0</v>
      </c>
      <c r="I11398" s="0" t="n">
        <v>0.01</v>
      </c>
      <c r="J11398" s="0" t="n">
        <v>0.08</v>
      </c>
      <c r="K11398" s="0" t="n">
        <v>69</v>
      </c>
      <c r="L11398" s="0" t="n">
        <v>6.9</v>
      </c>
      <c r="M11398" s="0" t="s">
        <v>103</v>
      </c>
      <c r="N11398" s="0" t="s">
        <v>152</v>
      </c>
      <c r="O11398" s="0" t="s">
        <v>67</v>
      </c>
      <c r="P11398" s="0" t="n">
        <f aca="false">IF(AND(OR(Dashboard!$B$5="All",D11398=Dashboard!$B$5),OR(Dashboard!$D$5="All",N11398=Dashboard!$D$5),OR(AND(C11398&lt;&gt;"",C11398&gt;=Dashboard!$F$5,C11398&lt;=Dashboard!$H$5),AND(C11398="",Dashboard!$F$5&lt;=1980,Dashboard!$H$5&gt;=2016))),1,0)</f>
        <v>1</v>
      </c>
      <c r="Q11398" s="0" t="n">
        <f aca="false">J11398*P11398+ROW()*0.00000001</f>
        <v>0.08011398</v>
      </c>
    </row>
    <row r="11399" customFormat="false" ht="15" hidden="false" customHeight="false" outlineLevel="0" collapsed="false">
      <c r="A11399" s="0" t="s">
        <v>8222</v>
      </c>
      <c r="B11399" s="0" t="s">
        <v>50</v>
      </c>
      <c r="C11399" s="0" t="n">
        <v>2009</v>
      </c>
      <c r="D11399" s="0" t="s">
        <v>58</v>
      </c>
      <c r="E11399" s="0" t="s">
        <v>418</v>
      </c>
      <c r="F11399" s="0" t="n">
        <v>0.08</v>
      </c>
      <c r="G11399" s="0" t="n">
        <v>0</v>
      </c>
      <c r="H11399" s="0" t="n">
        <v>0</v>
      </c>
      <c r="I11399" s="0" t="n">
        <v>0.01</v>
      </c>
      <c r="J11399" s="0" t="n">
        <v>0.08</v>
      </c>
      <c r="M11399" s="0" t="s">
        <v>36</v>
      </c>
      <c r="N11399" s="0" t="s">
        <v>35</v>
      </c>
      <c r="P11399" s="0" t="n">
        <f aca="false">IF(AND(OR(Dashboard!$B$5="All",D11399=Dashboard!$B$5),OR(Dashboard!$D$5="All",N11399=Dashboard!$D$5),OR(AND(C11399&lt;&gt;"",C11399&gt;=Dashboard!$F$5,C11399&lt;=Dashboard!$H$5),AND(C11399="",Dashboard!$F$5&lt;=1980,Dashboard!$H$5&gt;=2016))),1,0)</f>
        <v>1</v>
      </c>
      <c r="Q11399" s="0" t="n">
        <f aca="false">J11399*P11399+ROW()*0.00000001</f>
        <v>0.08011399</v>
      </c>
    </row>
    <row r="11400" customFormat="false" ht="15" hidden="false" customHeight="false" outlineLevel="0" collapsed="false">
      <c r="A11400" s="0" t="s">
        <v>8223</v>
      </c>
      <c r="B11400" s="0" t="s">
        <v>33</v>
      </c>
      <c r="C11400" s="0" t="n">
        <v>2008</v>
      </c>
      <c r="D11400" s="0" t="s">
        <v>114</v>
      </c>
      <c r="E11400" s="0" t="s">
        <v>6594</v>
      </c>
      <c r="F11400" s="0" t="n">
        <v>0.06</v>
      </c>
      <c r="G11400" s="0" t="n">
        <v>0.01</v>
      </c>
      <c r="H11400" s="0" t="n">
        <v>0</v>
      </c>
      <c r="I11400" s="0" t="n">
        <v>0.01</v>
      </c>
      <c r="J11400" s="0" t="n">
        <v>0.08</v>
      </c>
      <c r="K11400" s="0" t="n">
        <v>46</v>
      </c>
      <c r="L11400" s="0" t="n">
        <v>7.3</v>
      </c>
      <c r="M11400" s="0" t="s">
        <v>103</v>
      </c>
      <c r="N11400" s="0" t="s">
        <v>35</v>
      </c>
      <c r="O11400" s="0" t="s">
        <v>177</v>
      </c>
      <c r="P11400" s="0" t="n">
        <f aca="false">IF(AND(OR(Dashboard!$B$5="All",D11400=Dashboard!$B$5),OR(Dashboard!$D$5="All",N11400=Dashboard!$D$5),OR(AND(C11400&lt;&gt;"",C11400&gt;=Dashboard!$F$5,C11400&lt;=Dashboard!$H$5),AND(C11400="",Dashboard!$F$5&lt;=1980,Dashboard!$H$5&gt;=2016))),1,0)</f>
        <v>1</v>
      </c>
      <c r="Q11400" s="0" t="n">
        <f aca="false">J11400*P11400+ROW()*0.00000001</f>
        <v>0.080114</v>
      </c>
    </row>
    <row r="11401" customFormat="false" ht="15" hidden="false" customHeight="false" outlineLevel="0" collapsed="false">
      <c r="A11401" s="0" t="s">
        <v>5327</v>
      </c>
      <c r="B11401" s="0" t="s">
        <v>164</v>
      </c>
      <c r="C11401" s="0" t="n">
        <v>2009</v>
      </c>
      <c r="D11401" s="0" t="s">
        <v>16</v>
      </c>
      <c r="E11401" s="0" t="s">
        <v>124</v>
      </c>
      <c r="F11401" s="0" t="n">
        <v>0.07</v>
      </c>
      <c r="G11401" s="0" t="n">
        <v>0</v>
      </c>
      <c r="H11401" s="0" t="n">
        <v>0</v>
      </c>
      <c r="I11401" s="0" t="n">
        <v>0.01</v>
      </c>
      <c r="J11401" s="0" t="n">
        <v>0.08</v>
      </c>
      <c r="M11401" s="0" t="s">
        <v>36</v>
      </c>
      <c r="N11401" s="0" t="s">
        <v>74</v>
      </c>
      <c r="P11401" s="0" t="n">
        <f aca="false">IF(AND(OR(Dashboard!$B$5="All",D11401=Dashboard!$B$5),OR(Dashboard!$D$5="All",N11401=Dashboard!$D$5),OR(AND(C11401&lt;&gt;"",C11401&gt;=Dashboard!$F$5,C11401&lt;=Dashboard!$H$5),AND(C11401="",Dashboard!$F$5&lt;=1980,Dashboard!$H$5&gt;=2016))),1,0)</f>
        <v>1</v>
      </c>
      <c r="Q11401" s="0" t="n">
        <f aca="false">J11401*P11401+ROW()*0.00000001</f>
        <v>0.08011401</v>
      </c>
    </row>
    <row r="11402" customFormat="false" ht="15" hidden="false" customHeight="false" outlineLevel="0" collapsed="false">
      <c r="A11402" s="0" t="s">
        <v>8224</v>
      </c>
      <c r="B11402" s="0" t="s">
        <v>117</v>
      </c>
      <c r="C11402" s="0" t="n">
        <v>1996</v>
      </c>
      <c r="D11402" s="0" t="s">
        <v>16</v>
      </c>
      <c r="E11402" s="0" t="s">
        <v>449</v>
      </c>
      <c r="F11402" s="0" t="n">
        <v>0.05</v>
      </c>
      <c r="G11402" s="0" t="n">
        <v>0.03</v>
      </c>
      <c r="H11402" s="0" t="n">
        <v>0</v>
      </c>
      <c r="I11402" s="0" t="n">
        <v>0.01</v>
      </c>
      <c r="J11402" s="0" t="n">
        <v>0.08</v>
      </c>
      <c r="N11402" s="0" t="s">
        <v>74</v>
      </c>
      <c r="P11402" s="0" t="n">
        <f aca="false">IF(AND(OR(Dashboard!$B$5="All",D11402=Dashboard!$B$5),OR(Dashboard!$D$5="All",N11402=Dashboard!$D$5),OR(AND(C11402&lt;&gt;"",C11402&gt;=Dashboard!$F$5,C11402&lt;=Dashboard!$H$5),AND(C11402="",Dashboard!$F$5&lt;=1980,Dashboard!$H$5&gt;=2016))),1,0)</f>
        <v>1</v>
      </c>
      <c r="Q11402" s="0" t="n">
        <f aca="false">J11402*P11402+ROW()*0.00000001</f>
        <v>0.08011402</v>
      </c>
    </row>
    <row r="11403" customFormat="false" ht="15" hidden="false" customHeight="false" outlineLevel="0" collapsed="false">
      <c r="A11403" s="0" t="s">
        <v>8225</v>
      </c>
      <c r="B11403" s="0" t="s">
        <v>97</v>
      </c>
      <c r="C11403" s="0" t="n">
        <v>2013</v>
      </c>
      <c r="D11403" s="0" t="s">
        <v>71</v>
      </c>
      <c r="E11403" s="0" t="s">
        <v>8226</v>
      </c>
      <c r="F11403" s="0" t="n">
        <v>0</v>
      </c>
      <c r="G11403" s="0" t="n">
        <v>0</v>
      </c>
      <c r="H11403" s="0" t="n">
        <v>0.08</v>
      </c>
      <c r="I11403" s="0" t="n">
        <v>0</v>
      </c>
      <c r="J11403" s="0" t="n">
        <v>0.08</v>
      </c>
      <c r="N11403" s="0" t="s">
        <v>35</v>
      </c>
      <c r="P11403" s="0" t="n">
        <f aca="false">IF(AND(OR(Dashboard!$B$5="All",D11403=Dashboard!$B$5),OR(Dashboard!$D$5="All",N11403=Dashboard!$D$5),OR(AND(C11403&lt;&gt;"",C11403&gt;=Dashboard!$F$5,C11403&lt;=Dashboard!$H$5),AND(C11403="",Dashboard!$F$5&lt;=1980,Dashboard!$H$5&gt;=2016))),1,0)</f>
        <v>1</v>
      </c>
      <c r="Q11403" s="0" t="n">
        <f aca="false">J11403*P11403+ROW()*0.00000001</f>
        <v>0.08011403</v>
      </c>
    </row>
    <row r="11404" customFormat="false" ht="15" hidden="false" customHeight="false" outlineLevel="0" collapsed="false">
      <c r="A11404" s="0" t="s">
        <v>8227</v>
      </c>
      <c r="B11404" s="0" t="s">
        <v>78</v>
      </c>
      <c r="C11404" s="0" t="n">
        <v>1998</v>
      </c>
      <c r="D11404" s="0" t="s">
        <v>34</v>
      </c>
      <c r="E11404" s="0" t="s">
        <v>790</v>
      </c>
      <c r="F11404" s="0" t="n">
        <v>0</v>
      </c>
      <c r="G11404" s="0" t="n">
        <v>0</v>
      </c>
      <c r="H11404" s="0" t="n">
        <v>0.08</v>
      </c>
      <c r="I11404" s="0" t="n">
        <v>0</v>
      </c>
      <c r="J11404" s="0" t="n">
        <v>0.08</v>
      </c>
      <c r="N11404" s="0" t="s">
        <v>35</v>
      </c>
      <c r="P11404" s="0" t="n">
        <f aca="false">IF(AND(OR(Dashboard!$B$5="All",D11404=Dashboard!$B$5),OR(Dashboard!$D$5="All",N11404=Dashboard!$D$5),OR(AND(C11404&lt;&gt;"",C11404&gt;=Dashboard!$F$5,C11404&lt;=Dashboard!$H$5),AND(C11404="",Dashboard!$F$5&lt;=1980,Dashboard!$H$5&gt;=2016))),1,0)</f>
        <v>1</v>
      </c>
      <c r="Q11404" s="0" t="n">
        <f aca="false">J11404*P11404+ROW()*0.00000001</f>
        <v>0.08011404</v>
      </c>
    </row>
    <row r="11405" customFormat="false" ht="15" hidden="false" customHeight="false" outlineLevel="0" collapsed="false">
      <c r="A11405" s="0" t="s">
        <v>8228</v>
      </c>
      <c r="B11405" s="0" t="s">
        <v>76</v>
      </c>
      <c r="C11405" s="0" t="n">
        <v>2009</v>
      </c>
      <c r="D11405" s="0" t="s">
        <v>41</v>
      </c>
      <c r="E11405" s="0" t="s">
        <v>91</v>
      </c>
      <c r="F11405" s="0" t="n">
        <v>0.04</v>
      </c>
      <c r="G11405" s="0" t="n">
        <v>0.03</v>
      </c>
      <c r="H11405" s="0" t="n">
        <v>0</v>
      </c>
      <c r="I11405" s="0" t="n">
        <v>0.01</v>
      </c>
      <c r="J11405" s="0" t="n">
        <v>0.08</v>
      </c>
      <c r="N11405" s="0" t="s">
        <v>74</v>
      </c>
      <c r="P11405" s="0" t="n">
        <f aca="false">IF(AND(OR(Dashboard!$B$5="All",D11405=Dashboard!$B$5),OR(Dashboard!$D$5="All",N11405=Dashboard!$D$5),OR(AND(C11405&lt;&gt;"",C11405&gt;=Dashboard!$F$5,C11405&lt;=Dashboard!$H$5),AND(C11405="",Dashboard!$F$5&lt;=1980,Dashboard!$H$5&gt;=2016))),1,0)</f>
        <v>1</v>
      </c>
      <c r="Q11405" s="0" t="n">
        <f aca="false">J11405*P11405+ROW()*0.00000001</f>
        <v>0.08011405</v>
      </c>
    </row>
    <row r="11406" customFormat="false" ht="15" hidden="false" customHeight="false" outlineLevel="0" collapsed="false">
      <c r="A11406" s="0" t="s">
        <v>8229</v>
      </c>
      <c r="B11406" s="0" t="s">
        <v>97</v>
      </c>
      <c r="C11406" s="0" t="n">
        <v>2013</v>
      </c>
      <c r="D11406" s="0" t="s">
        <v>52</v>
      </c>
      <c r="E11406" s="0" t="s">
        <v>3904</v>
      </c>
      <c r="F11406" s="0" t="n">
        <v>0</v>
      </c>
      <c r="G11406" s="0" t="n">
        <v>0</v>
      </c>
      <c r="H11406" s="0" t="n">
        <v>0.08</v>
      </c>
      <c r="I11406" s="0" t="n">
        <v>0</v>
      </c>
      <c r="J11406" s="0" t="n">
        <v>0.08</v>
      </c>
      <c r="N11406" s="0" t="s">
        <v>35</v>
      </c>
      <c r="P11406" s="0" t="n">
        <f aca="false">IF(AND(OR(Dashboard!$B$5="All",D11406=Dashboard!$B$5),OR(Dashboard!$D$5="All",N11406=Dashboard!$D$5),OR(AND(C11406&lt;&gt;"",C11406&gt;=Dashboard!$F$5,C11406&lt;=Dashboard!$H$5),AND(C11406="",Dashboard!$F$5&lt;=1980,Dashboard!$H$5&gt;=2016))),1,0)</f>
        <v>1</v>
      </c>
      <c r="Q11406" s="0" t="n">
        <f aca="false">J11406*P11406+ROW()*0.00000001</f>
        <v>0.08011406</v>
      </c>
    </row>
    <row r="11407" customFormat="false" ht="15" hidden="false" customHeight="false" outlineLevel="0" collapsed="false">
      <c r="A11407" s="0" t="s">
        <v>8230</v>
      </c>
      <c r="B11407" s="0" t="s">
        <v>117</v>
      </c>
      <c r="C11407" s="0" t="n">
        <v>1996</v>
      </c>
      <c r="D11407" s="0" t="s">
        <v>56</v>
      </c>
      <c r="E11407" s="0" t="s">
        <v>214</v>
      </c>
      <c r="F11407" s="0" t="n">
        <v>0.05</v>
      </c>
      <c r="G11407" s="0" t="n">
        <v>0.03</v>
      </c>
      <c r="H11407" s="0" t="n">
        <v>0</v>
      </c>
      <c r="I11407" s="0" t="n">
        <v>0.01</v>
      </c>
      <c r="J11407" s="0" t="n">
        <v>0.08</v>
      </c>
      <c r="N11407" s="0" t="s">
        <v>74</v>
      </c>
      <c r="P11407" s="0" t="n">
        <f aca="false">IF(AND(OR(Dashboard!$B$5="All",D11407=Dashboard!$B$5),OR(Dashboard!$D$5="All",N11407=Dashboard!$D$5),OR(AND(C11407&lt;&gt;"",C11407&gt;=Dashboard!$F$5,C11407&lt;=Dashboard!$H$5),AND(C11407="",Dashboard!$F$5&lt;=1980,Dashboard!$H$5&gt;=2016))),1,0)</f>
        <v>1</v>
      </c>
      <c r="Q11407" s="0" t="n">
        <f aca="false">J11407*P11407+ROW()*0.00000001</f>
        <v>0.08011407</v>
      </c>
    </row>
    <row r="11408" customFormat="false" ht="15" hidden="false" customHeight="false" outlineLevel="0" collapsed="false">
      <c r="A11408" s="0" t="s">
        <v>8231</v>
      </c>
      <c r="B11408" s="0" t="s">
        <v>50</v>
      </c>
      <c r="C11408" s="0" t="n">
        <v>2010</v>
      </c>
      <c r="D11408" s="0" t="s">
        <v>102</v>
      </c>
      <c r="E11408" s="0" t="s">
        <v>3904</v>
      </c>
      <c r="F11408" s="0" t="n">
        <v>0.03</v>
      </c>
      <c r="G11408" s="0" t="n">
        <v>0</v>
      </c>
      <c r="H11408" s="0" t="n">
        <v>0.05</v>
      </c>
      <c r="I11408" s="0" t="n">
        <v>0</v>
      </c>
      <c r="J11408" s="0" t="n">
        <v>0.08</v>
      </c>
      <c r="M11408" s="0" t="s">
        <v>103</v>
      </c>
      <c r="N11408" s="0" t="s">
        <v>35</v>
      </c>
      <c r="P11408" s="0" t="n">
        <f aca="false">IF(AND(OR(Dashboard!$B$5="All",D11408=Dashboard!$B$5),OR(Dashboard!$D$5="All",N11408=Dashboard!$D$5),OR(AND(C11408&lt;&gt;"",C11408&gt;=Dashboard!$F$5,C11408&lt;=Dashboard!$H$5),AND(C11408="",Dashboard!$F$5&lt;=1980,Dashboard!$H$5&gt;=2016))),1,0)</f>
        <v>1</v>
      </c>
      <c r="Q11408" s="0" t="n">
        <f aca="false">J11408*P11408+ROW()*0.00000001</f>
        <v>0.08011408</v>
      </c>
    </row>
    <row r="11409" customFormat="false" ht="15" hidden="false" customHeight="false" outlineLevel="0" collapsed="false">
      <c r="A11409" s="0" t="s">
        <v>8232</v>
      </c>
      <c r="B11409" s="0" t="s">
        <v>33</v>
      </c>
      <c r="C11409" s="0" t="n">
        <v>2010</v>
      </c>
      <c r="D11409" s="0" t="s">
        <v>114</v>
      </c>
      <c r="E11409" s="0" t="s">
        <v>520</v>
      </c>
      <c r="F11409" s="0" t="n">
        <v>0.08</v>
      </c>
      <c r="G11409" s="0" t="n">
        <v>0</v>
      </c>
      <c r="H11409" s="0" t="n">
        <v>0</v>
      </c>
      <c r="I11409" s="0" t="n">
        <v>0</v>
      </c>
      <c r="J11409" s="0" t="n">
        <v>0.08</v>
      </c>
      <c r="M11409" s="0" t="s">
        <v>103</v>
      </c>
      <c r="N11409" s="0" t="s">
        <v>35</v>
      </c>
      <c r="P11409" s="0" t="n">
        <f aca="false">IF(AND(OR(Dashboard!$B$5="All",D11409=Dashboard!$B$5),OR(Dashboard!$D$5="All",N11409=Dashboard!$D$5),OR(AND(C11409&lt;&gt;"",C11409&gt;=Dashboard!$F$5,C11409&lt;=Dashboard!$H$5),AND(C11409="",Dashboard!$F$5&lt;=1980,Dashboard!$H$5&gt;=2016))),1,0)</f>
        <v>1</v>
      </c>
      <c r="Q11409" s="0" t="n">
        <f aca="false">J11409*P11409+ROW()*0.00000001</f>
        <v>0.08011409</v>
      </c>
    </row>
    <row r="11410" customFormat="false" ht="15" hidden="false" customHeight="false" outlineLevel="0" collapsed="false">
      <c r="A11410" s="0" t="s">
        <v>8233</v>
      </c>
      <c r="B11410" s="0" t="s">
        <v>76</v>
      </c>
      <c r="C11410" s="0" t="n">
        <v>2009</v>
      </c>
      <c r="D11410" s="0" t="s">
        <v>34</v>
      </c>
      <c r="E11410" s="0" t="s">
        <v>220</v>
      </c>
      <c r="F11410" s="0" t="n">
        <v>0</v>
      </c>
      <c r="G11410" s="0" t="n">
        <v>0</v>
      </c>
      <c r="H11410" s="0" t="n">
        <v>0.08</v>
      </c>
      <c r="I11410" s="0" t="n">
        <v>0</v>
      </c>
      <c r="J11410" s="0" t="n">
        <v>0.08</v>
      </c>
      <c r="N11410" s="0" t="s">
        <v>74</v>
      </c>
      <c r="P11410" s="0" t="n">
        <f aca="false">IF(AND(OR(Dashboard!$B$5="All",D11410=Dashboard!$B$5),OR(Dashboard!$D$5="All",N11410=Dashboard!$D$5),OR(AND(C11410&lt;&gt;"",C11410&gt;=Dashboard!$F$5,C11410&lt;=Dashboard!$H$5),AND(C11410="",Dashboard!$F$5&lt;=1980,Dashboard!$H$5&gt;=2016))),1,0)</f>
        <v>1</v>
      </c>
      <c r="Q11410" s="0" t="n">
        <f aca="false">J11410*P11410+ROW()*0.00000001</f>
        <v>0.0801141</v>
      </c>
    </row>
    <row r="11411" customFormat="false" ht="15" hidden="false" customHeight="false" outlineLevel="0" collapsed="false">
      <c r="A11411" s="0" t="s">
        <v>4885</v>
      </c>
      <c r="B11411" s="0" t="s">
        <v>50</v>
      </c>
      <c r="C11411" s="0" t="n">
        <v>2009</v>
      </c>
      <c r="D11411" s="0" t="s">
        <v>34</v>
      </c>
      <c r="E11411" s="0" t="s">
        <v>72</v>
      </c>
      <c r="F11411" s="0" t="n">
        <v>0.06</v>
      </c>
      <c r="G11411" s="0" t="n">
        <v>0.01</v>
      </c>
      <c r="H11411" s="0" t="n">
        <v>0</v>
      </c>
      <c r="I11411" s="0" t="n">
        <v>0.01</v>
      </c>
      <c r="J11411" s="0" t="n">
        <v>0.08</v>
      </c>
      <c r="K11411" s="0" t="n">
        <v>71</v>
      </c>
      <c r="L11411" s="0" t="n">
        <v>7.8</v>
      </c>
      <c r="M11411" s="0" t="s">
        <v>103</v>
      </c>
      <c r="N11411" s="0" t="s">
        <v>35</v>
      </c>
      <c r="O11411" s="0" t="s">
        <v>37</v>
      </c>
      <c r="P11411" s="0" t="n">
        <f aca="false">IF(AND(OR(Dashboard!$B$5="All",D11411=Dashboard!$B$5),OR(Dashboard!$D$5="All",N11411=Dashboard!$D$5),OR(AND(C11411&lt;&gt;"",C11411&gt;=Dashboard!$F$5,C11411&lt;=Dashboard!$H$5),AND(C11411="",Dashboard!$F$5&lt;=1980,Dashboard!$H$5&gt;=2016))),1,0)</f>
        <v>1</v>
      </c>
      <c r="Q11411" s="0" t="n">
        <f aca="false">J11411*P11411+ROW()*0.00000001</f>
        <v>0.08011411</v>
      </c>
    </row>
    <row r="11412" customFormat="false" ht="15" hidden="false" customHeight="false" outlineLevel="0" collapsed="false">
      <c r="A11412" s="0" t="s">
        <v>8234</v>
      </c>
      <c r="B11412" s="0" t="s">
        <v>33</v>
      </c>
      <c r="C11412" s="0" t="n">
        <v>2009</v>
      </c>
      <c r="D11412" s="0" t="s">
        <v>41</v>
      </c>
      <c r="E11412" s="0" t="s">
        <v>1364</v>
      </c>
      <c r="F11412" s="0" t="n">
        <v>0.08</v>
      </c>
      <c r="G11412" s="0" t="n">
        <v>0</v>
      </c>
      <c r="H11412" s="0" t="n">
        <v>0</v>
      </c>
      <c r="I11412" s="0" t="n">
        <v>0.01</v>
      </c>
      <c r="J11412" s="0" t="n">
        <v>0.08</v>
      </c>
      <c r="M11412" s="0" t="s">
        <v>36</v>
      </c>
      <c r="N11412" s="0" t="s">
        <v>35</v>
      </c>
      <c r="P11412" s="0" t="n">
        <f aca="false">IF(AND(OR(Dashboard!$B$5="All",D11412=Dashboard!$B$5),OR(Dashboard!$D$5="All",N11412=Dashboard!$D$5),OR(AND(C11412&lt;&gt;"",C11412&gt;=Dashboard!$F$5,C11412&lt;=Dashboard!$H$5),AND(C11412="",Dashboard!$F$5&lt;=1980,Dashboard!$H$5&gt;=2016))),1,0)</f>
        <v>1</v>
      </c>
      <c r="Q11412" s="0" t="n">
        <f aca="false">J11412*P11412+ROW()*0.00000001</f>
        <v>0.08011412</v>
      </c>
    </row>
    <row r="11413" customFormat="false" ht="15" hidden="false" customHeight="false" outlineLevel="0" collapsed="false">
      <c r="A11413" s="0" t="s">
        <v>8235</v>
      </c>
      <c r="B11413" s="0" t="s">
        <v>76</v>
      </c>
      <c r="C11413" s="0" t="n">
        <v>2002</v>
      </c>
      <c r="D11413" s="0" t="s">
        <v>41</v>
      </c>
      <c r="E11413" s="0" t="s">
        <v>160</v>
      </c>
      <c r="F11413" s="0" t="n">
        <v>0.04</v>
      </c>
      <c r="G11413" s="0" t="n">
        <v>0.03</v>
      </c>
      <c r="H11413" s="0" t="n">
        <v>0</v>
      </c>
      <c r="I11413" s="0" t="n">
        <v>0.01</v>
      </c>
      <c r="J11413" s="0" t="n">
        <v>0.08</v>
      </c>
      <c r="K11413" s="0" t="n">
        <v>76</v>
      </c>
      <c r="L11413" s="0" t="n">
        <v>9.2</v>
      </c>
      <c r="M11413" s="0" t="s">
        <v>36</v>
      </c>
      <c r="N11413" s="0" t="s">
        <v>74</v>
      </c>
      <c r="O11413" s="0" t="s">
        <v>37</v>
      </c>
      <c r="P11413" s="0" t="n">
        <f aca="false">IF(AND(OR(Dashboard!$B$5="All",D11413=Dashboard!$B$5),OR(Dashboard!$D$5="All",N11413=Dashboard!$D$5),OR(AND(C11413&lt;&gt;"",C11413&gt;=Dashboard!$F$5,C11413&lt;=Dashboard!$H$5),AND(C11413="",Dashboard!$F$5&lt;=1980,Dashboard!$H$5&gt;=2016))),1,0)</f>
        <v>1</v>
      </c>
      <c r="Q11413" s="0" t="n">
        <f aca="false">J11413*P11413+ROW()*0.00000001</f>
        <v>0.08011413</v>
      </c>
    </row>
    <row r="11414" customFormat="false" ht="15" hidden="false" customHeight="false" outlineLevel="0" collapsed="false">
      <c r="A11414" s="0" t="s">
        <v>8236</v>
      </c>
      <c r="B11414" s="0" t="s">
        <v>50</v>
      </c>
      <c r="C11414" s="0" t="n">
        <v>2009</v>
      </c>
      <c r="D11414" s="0" t="s">
        <v>114</v>
      </c>
      <c r="E11414" s="0" t="s">
        <v>328</v>
      </c>
      <c r="F11414" s="0" t="n">
        <v>0</v>
      </c>
      <c r="G11414" s="0" t="n">
        <v>0</v>
      </c>
      <c r="H11414" s="0" t="n">
        <v>0.08</v>
      </c>
      <c r="I11414" s="0" t="n">
        <v>0</v>
      </c>
      <c r="J11414" s="0" t="n">
        <v>0.08</v>
      </c>
      <c r="N11414" s="0" t="s">
        <v>35</v>
      </c>
      <c r="P11414" s="0" t="n">
        <f aca="false">IF(AND(OR(Dashboard!$B$5="All",D11414=Dashboard!$B$5),OR(Dashboard!$D$5="All",N11414=Dashboard!$D$5),OR(AND(C11414&lt;&gt;"",C11414&gt;=Dashboard!$F$5,C11414&lt;=Dashboard!$H$5),AND(C11414="",Dashboard!$F$5&lt;=1980,Dashboard!$H$5&gt;=2016))),1,0)</f>
        <v>1</v>
      </c>
      <c r="Q11414" s="0" t="n">
        <f aca="false">J11414*P11414+ROW()*0.00000001</f>
        <v>0.08011414</v>
      </c>
    </row>
    <row r="11415" customFormat="false" ht="15" hidden="false" customHeight="false" outlineLevel="0" collapsed="false">
      <c r="A11415" s="0" t="s">
        <v>8237</v>
      </c>
      <c r="B11415" s="0" t="s">
        <v>94</v>
      </c>
      <c r="C11415" s="0" t="n">
        <v>2016</v>
      </c>
      <c r="D11415" s="0" t="s">
        <v>102</v>
      </c>
      <c r="E11415" s="0" t="s">
        <v>2792</v>
      </c>
      <c r="F11415" s="0" t="n">
        <v>0.03</v>
      </c>
      <c r="G11415" s="0" t="n">
        <v>0</v>
      </c>
      <c r="H11415" s="0" t="n">
        <v>0.05</v>
      </c>
      <c r="I11415" s="0" t="n">
        <v>0.01</v>
      </c>
      <c r="J11415" s="0" t="n">
        <v>0.08</v>
      </c>
      <c r="N11415" s="0" t="s">
        <v>74</v>
      </c>
      <c r="P11415" s="0" t="n">
        <f aca="false">IF(AND(OR(Dashboard!$B$5="All",D11415=Dashboard!$B$5),OR(Dashboard!$D$5="All",N11415=Dashboard!$D$5),OR(AND(C11415&lt;&gt;"",C11415&gt;=Dashboard!$F$5,C11415&lt;=Dashboard!$H$5),AND(C11415="",Dashboard!$F$5&lt;=1980,Dashboard!$H$5&gt;=2016))),1,0)</f>
        <v>1</v>
      </c>
      <c r="Q11415" s="0" t="n">
        <f aca="false">J11415*P11415+ROW()*0.00000001</f>
        <v>0.08011415</v>
      </c>
    </row>
    <row r="11416" customFormat="false" ht="15" hidden="false" customHeight="false" outlineLevel="0" collapsed="false">
      <c r="A11416" s="0" t="s">
        <v>395</v>
      </c>
      <c r="B11416" s="0" t="s">
        <v>85</v>
      </c>
      <c r="C11416" s="0" t="n">
        <v>2004</v>
      </c>
      <c r="D11416" s="0" t="s">
        <v>34</v>
      </c>
      <c r="E11416" s="0" t="s">
        <v>142</v>
      </c>
      <c r="F11416" s="0" t="n">
        <v>0.06</v>
      </c>
      <c r="G11416" s="0" t="n">
        <v>0.02</v>
      </c>
      <c r="H11416" s="0" t="n">
        <v>0</v>
      </c>
      <c r="I11416" s="0" t="n">
        <v>0</v>
      </c>
      <c r="J11416" s="0" t="n">
        <v>0.08</v>
      </c>
      <c r="K11416" s="0" t="n">
        <v>75</v>
      </c>
      <c r="L11416" s="0" t="n">
        <v>7.8</v>
      </c>
      <c r="M11416" s="0" t="s">
        <v>36</v>
      </c>
      <c r="N11416" s="0" t="s">
        <v>35</v>
      </c>
      <c r="O11416" s="0" t="s">
        <v>37</v>
      </c>
      <c r="P11416" s="0" t="n">
        <f aca="false">IF(AND(OR(Dashboard!$B$5="All",D11416=Dashboard!$B$5),OR(Dashboard!$D$5="All",N11416=Dashboard!$D$5),OR(AND(C11416&lt;&gt;"",C11416&gt;=Dashboard!$F$5,C11416&lt;=Dashboard!$H$5),AND(C11416="",Dashboard!$F$5&lt;=1980,Dashboard!$H$5&gt;=2016))),1,0)</f>
        <v>1</v>
      </c>
      <c r="Q11416" s="0" t="n">
        <f aca="false">J11416*P11416+ROW()*0.00000001</f>
        <v>0.08011416</v>
      </c>
    </row>
    <row r="11417" customFormat="false" ht="15" hidden="false" customHeight="false" outlineLevel="0" collapsed="false">
      <c r="A11417" s="0" t="s">
        <v>8238</v>
      </c>
      <c r="B11417" s="0" t="s">
        <v>164</v>
      </c>
      <c r="C11417" s="0" t="n">
        <v>2005</v>
      </c>
      <c r="D11417" s="0" t="s">
        <v>46</v>
      </c>
      <c r="E11417" s="0" t="s">
        <v>2860</v>
      </c>
      <c r="F11417" s="0" t="n">
        <v>0</v>
      </c>
      <c r="G11417" s="0" t="n">
        <v>0</v>
      </c>
      <c r="H11417" s="0" t="n">
        <v>0.08</v>
      </c>
      <c r="I11417" s="0" t="n">
        <v>0</v>
      </c>
      <c r="J11417" s="0" t="n">
        <v>0.08</v>
      </c>
      <c r="N11417" s="0" t="s">
        <v>74</v>
      </c>
      <c r="P11417" s="0" t="n">
        <f aca="false">IF(AND(OR(Dashboard!$B$5="All",D11417=Dashboard!$B$5),OR(Dashboard!$D$5="All",N11417=Dashboard!$D$5),OR(AND(C11417&lt;&gt;"",C11417&gt;=Dashboard!$F$5,C11417&lt;=Dashboard!$H$5),AND(C11417="",Dashboard!$F$5&lt;=1980,Dashboard!$H$5&gt;=2016))),1,0)</f>
        <v>1</v>
      </c>
      <c r="Q11417" s="0" t="n">
        <f aca="false">J11417*P11417+ROW()*0.00000001</f>
        <v>0.08011417</v>
      </c>
    </row>
    <row r="11418" customFormat="false" ht="15" hidden="false" customHeight="false" outlineLevel="0" collapsed="false">
      <c r="A11418" s="0" t="s">
        <v>8108</v>
      </c>
      <c r="B11418" s="0" t="s">
        <v>70</v>
      </c>
      <c r="C11418" s="0" t="n">
        <v>2009</v>
      </c>
      <c r="D11418" s="0" t="s">
        <v>56</v>
      </c>
      <c r="E11418" s="0" t="s">
        <v>257</v>
      </c>
      <c r="F11418" s="0" t="n">
        <v>0.04</v>
      </c>
      <c r="G11418" s="0" t="n">
        <v>0.03</v>
      </c>
      <c r="H11418" s="0" t="n">
        <v>0</v>
      </c>
      <c r="I11418" s="0" t="n">
        <v>0.01</v>
      </c>
      <c r="J11418" s="0" t="n">
        <v>0.08</v>
      </c>
      <c r="K11418" s="0" t="n">
        <v>35</v>
      </c>
      <c r="L11418" s="0" t="n">
        <v>4.8</v>
      </c>
      <c r="M11418" s="0" t="s">
        <v>73</v>
      </c>
      <c r="N11418" s="0" t="s">
        <v>74</v>
      </c>
      <c r="O11418" s="0" t="s">
        <v>177</v>
      </c>
      <c r="P11418" s="0" t="n">
        <f aca="false">IF(AND(OR(Dashboard!$B$5="All",D11418=Dashboard!$B$5),OR(Dashboard!$D$5="All",N11418=Dashboard!$D$5),OR(AND(C11418&lt;&gt;"",C11418&gt;=Dashboard!$F$5,C11418&lt;=Dashboard!$H$5),AND(C11418="",Dashboard!$F$5&lt;=1980,Dashboard!$H$5&gt;=2016))),1,0)</f>
        <v>1</v>
      </c>
      <c r="Q11418" s="0" t="n">
        <f aca="false">J11418*P11418+ROW()*0.00000001</f>
        <v>0.08011418</v>
      </c>
    </row>
    <row r="11419" customFormat="false" ht="15" hidden="false" customHeight="false" outlineLevel="0" collapsed="false">
      <c r="A11419" s="0" t="s">
        <v>8239</v>
      </c>
      <c r="B11419" s="0" t="s">
        <v>164</v>
      </c>
      <c r="C11419" s="0" t="n">
        <v>2009</v>
      </c>
      <c r="D11419" s="0" t="s">
        <v>46</v>
      </c>
      <c r="E11419" s="0" t="s">
        <v>6604</v>
      </c>
      <c r="F11419" s="0" t="n">
        <v>0</v>
      </c>
      <c r="G11419" s="0" t="n">
        <v>0</v>
      </c>
      <c r="H11419" s="0" t="n">
        <v>0.08</v>
      </c>
      <c r="I11419" s="0" t="n">
        <v>0</v>
      </c>
      <c r="J11419" s="0" t="n">
        <v>0.08</v>
      </c>
      <c r="N11419" s="0" t="s">
        <v>74</v>
      </c>
      <c r="P11419" s="0" t="n">
        <f aca="false">IF(AND(OR(Dashboard!$B$5="All",D11419=Dashboard!$B$5),OR(Dashboard!$D$5="All",N11419=Dashboard!$D$5),OR(AND(C11419&lt;&gt;"",C11419&gt;=Dashboard!$F$5,C11419&lt;=Dashboard!$H$5),AND(C11419="",Dashboard!$F$5&lt;=1980,Dashboard!$H$5&gt;=2016))),1,0)</f>
        <v>1</v>
      </c>
      <c r="Q11419" s="0" t="n">
        <f aca="false">J11419*P11419+ROW()*0.00000001</f>
        <v>0.08011419</v>
      </c>
    </row>
    <row r="11420" customFormat="false" ht="15" hidden="false" customHeight="false" outlineLevel="0" collapsed="false">
      <c r="A11420" s="0" t="s">
        <v>5522</v>
      </c>
      <c r="B11420" s="0" t="s">
        <v>94</v>
      </c>
      <c r="C11420" s="0" t="n">
        <v>2016</v>
      </c>
      <c r="D11420" s="0" t="s">
        <v>16</v>
      </c>
      <c r="E11420" s="0" t="s">
        <v>211</v>
      </c>
      <c r="F11420" s="0" t="n">
        <v>0.07</v>
      </c>
      <c r="G11420" s="0" t="n">
        <v>0</v>
      </c>
      <c r="H11420" s="0" t="n">
        <v>0</v>
      </c>
      <c r="I11420" s="0" t="n">
        <v>0.02</v>
      </c>
      <c r="J11420" s="0" t="n">
        <v>0.08</v>
      </c>
      <c r="K11420" s="0" t="n">
        <v>77</v>
      </c>
      <c r="L11420" s="0" t="n">
        <v>6.1</v>
      </c>
      <c r="M11420" s="0" t="s">
        <v>36</v>
      </c>
      <c r="N11420" s="0" t="s">
        <v>74</v>
      </c>
      <c r="O11420" s="0" t="s">
        <v>37</v>
      </c>
      <c r="P11420" s="0" t="n">
        <f aca="false">IF(AND(OR(Dashboard!$B$5="All",D11420=Dashboard!$B$5),OR(Dashboard!$D$5="All",N11420=Dashboard!$D$5),OR(AND(C11420&lt;&gt;"",C11420&gt;=Dashboard!$F$5,C11420&lt;=Dashboard!$H$5),AND(C11420="",Dashboard!$F$5&lt;=1980,Dashboard!$H$5&gt;=2016))),1,0)</f>
        <v>1</v>
      </c>
      <c r="Q11420" s="0" t="n">
        <f aca="false">J11420*P11420+ROW()*0.00000001</f>
        <v>0.0801142</v>
      </c>
    </row>
    <row r="11421" customFormat="false" ht="15" hidden="false" customHeight="false" outlineLevel="0" collapsed="false">
      <c r="A11421" s="0" t="s">
        <v>8240</v>
      </c>
      <c r="B11421" s="0" t="s">
        <v>70</v>
      </c>
      <c r="C11421" s="0" t="n">
        <v>2011</v>
      </c>
      <c r="D11421" s="0" t="s">
        <v>71</v>
      </c>
      <c r="E11421" s="0" t="s">
        <v>328</v>
      </c>
      <c r="F11421" s="0" t="n">
        <v>0.04</v>
      </c>
      <c r="G11421" s="0" t="n">
        <v>0.03</v>
      </c>
      <c r="H11421" s="0" t="n">
        <v>0</v>
      </c>
      <c r="I11421" s="0" t="n">
        <v>0.01</v>
      </c>
      <c r="J11421" s="0" t="n">
        <v>0.08</v>
      </c>
      <c r="K11421" s="0" t="n">
        <v>51</v>
      </c>
      <c r="L11421" s="0" t="n">
        <v>6</v>
      </c>
      <c r="M11421" s="0" t="s">
        <v>73</v>
      </c>
      <c r="N11421" s="0" t="s">
        <v>74</v>
      </c>
      <c r="O11421" s="0" t="s">
        <v>53</v>
      </c>
      <c r="P11421" s="0" t="n">
        <f aca="false">IF(AND(OR(Dashboard!$B$5="All",D11421=Dashboard!$B$5),OR(Dashboard!$D$5="All",N11421=Dashboard!$D$5),OR(AND(C11421&lt;&gt;"",C11421&gt;=Dashboard!$F$5,C11421&lt;=Dashboard!$H$5),AND(C11421="",Dashboard!$F$5&lt;=1980,Dashboard!$H$5&gt;=2016))),1,0)</f>
        <v>1</v>
      </c>
      <c r="Q11421" s="0" t="n">
        <f aca="false">J11421*P11421+ROW()*0.00000001</f>
        <v>0.08011421</v>
      </c>
    </row>
    <row r="11422" customFormat="false" ht="15" hidden="false" customHeight="false" outlineLevel="0" collapsed="false">
      <c r="A11422" s="0" t="s">
        <v>8241</v>
      </c>
      <c r="B11422" s="0" t="s">
        <v>50</v>
      </c>
      <c r="C11422" s="0" t="n">
        <v>2011</v>
      </c>
      <c r="D11422" s="0" t="s">
        <v>71</v>
      </c>
      <c r="E11422" s="0" t="s">
        <v>328</v>
      </c>
      <c r="F11422" s="0" t="n">
        <v>0</v>
      </c>
      <c r="G11422" s="0" t="n">
        <v>0</v>
      </c>
      <c r="H11422" s="0" t="n">
        <v>0.08</v>
      </c>
      <c r="I11422" s="0" t="n">
        <v>0</v>
      </c>
      <c r="J11422" s="0" t="n">
        <v>0.08</v>
      </c>
      <c r="N11422" s="0" t="s">
        <v>35</v>
      </c>
      <c r="P11422" s="0" t="n">
        <f aca="false">IF(AND(OR(Dashboard!$B$5="All",D11422=Dashboard!$B$5),OR(Dashboard!$D$5="All",N11422=Dashboard!$D$5),OR(AND(C11422&lt;&gt;"",C11422&gt;=Dashboard!$F$5,C11422&lt;=Dashboard!$H$5),AND(C11422="",Dashboard!$F$5&lt;=1980,Dashboard!$H$5&gt;=2016))),1,0)</f>
        <v>1</v>
      </c>
      <c r="Q11422" s="0" t="n">
        <f aca="false">J11422*P11422+ROW()*0.00000001</f>
        <v>0.08011422</v>
      </c>
    </row>
    <row r="11423" customFormat="false" ht="15" hidden="false" customHeight="false" outlineLevel="0" collapsed="false">
      <c r="A11423" s="0" t="s">
        <v>2776</v>
      </c>
      <c r="B11423" s="0" t="s">
        <v>186</v>
      </c>
      <c r="C11423" s="0" t="n">
        <v>2005</v>
      </c>
      <c r="D11423" s="0" t="s">
        <v>34</v>
      </c>
      <c r="E11423" s="0" t="s">
        <v>142</v>
      </c>
      <c r="F11423" s="0" t="n">
        <v>0.06</v>
      </c>
      <c r="G11423" s="0" t="n">
        <v>0.02</v>
      </c>
      <c r="H11423" s="0" t="n">
        <v>0</v>
      </c>
      <c r="I11423" s="0" t="n">
        <v>0</v>
      </c>
      <c r="J11423" s="0" t="n">
        <v>0.08</v>
      </c>
      <c r="K11423" s="0" t="n">
        <v>78</v>
      </c>
      <c r="L11423" s="0" t="n">
        <v>9.3</v>
      </c>
      <c r="M11423" s="0" t="s">
        <v>125</v>
      </c>
      <c r="N11423" s="0" t="s">
        <v>35</v>
      </c>
      <c r="O11423" s="0" t="s">
        <v>37</v>
      </c>
      <c r="P11423" s="0" t="n">
        <f aca="false">IF(AND(OR(Dashboard!$B$5="All",D11423=Dashboard!$B$5),OR(Dashboard!$D$5="All",N11423=Dashboard!$D$5),OR(AND(C11423&lt;&gt;"",C11423&gt;=Dashboard!$F$5,C11423&lt;=Dashboard!$H$5),AND(C11423="",Dashboard!$F$5&lt;=1980,Dashboard!$H$5&gt;=2016))),1,0)</f>
        <v>1</v>
      </c>
      <c r="Q11423" s="0" t="n">
        <f aca="false">J11423*P11423+ROW()*0.00000001</f>
        <v>0.08011423</v>
      </c>
    </row>
    <row r="11424" customFormat="false" ht="15" hidden="false" customHeight="false" outlineLevel="0" collapsed="false">
      <c r="A11424" s="0" t="s">
        <v>5756</v>
      </c>
      <c r="B11424" s="0" t="s">
        <v>50</v>
      </c>
      <c r="C11424" s="0" t="n">
        <v>2008</v>
      </c>
      <c r="D11424" s="0" t="s">
        <v>71</v>
      </c>
      <c r="E11424" s="0" t="s">
        <v>293</v>
      </c>
      <c r="F11424" s="0" t="n">
        <v>0.07</v>
      </c>
      <c r="G11424" s="0" t="n">
        <v>0</v>
      </c>
      <c r="H11424" s="0" t="n">
        <v>0</v>
      </c>
      <c r="I11424" s="0" t="n">
        <v>0.01</v>
      </c>
      <c r="J11424" s="0" t="n">
        <v>0.08</v>
      </c>
      <c r="K11424" s="0" t="n">
        <v>60</v>
      </c>
      <c r="M11424" s="0" t="s">
        <v>125</v>
      </c>
      <c r="N11424" s="0" t="s">
        <v>35</v>
      </c>
      <c r="O11424" s="0" t="s">
        <v>53</v>
      </c>
      <c r="P11424" s="0" t="n">
        <f aca="false">IF(AND(OR(Dashboard!$B$5="All",D11424=Dashboard!$B$5),OR(Dashboard!$D$5="All",N11424=Dashboard!$D$5),OR(AND(C11424&lt;&gt;"",C11424&gt;=Dashboard!$F$5,C11424&lt;=Dashboard!$H$5),AND(C11424="",Dashboard!$F$5&lt;=1980,Dashboard!$H$5&gt;=2016))),1,0)</f>
        <v>1</v>
      </c>
      <c r="Q11424" s="0" t="n">
        <f aca="false">J11424*P11424+ROW()*0.00000001</f>
        <v>0.08011424</v>
      </c>
    </row>
    <row r="11425" customFormat="false" ht="15" hidden="false" customHeight="false" outlineLevel="0" collapsed="false">
      <c r="A11425" s="0" t="s">
        <v>8242</v>
      </c>
      <c r="B11425" s="0" t="s">
        <v>70</v>
      </c>
      <c r="C11425" s="0" t="n">
        <v>2008</v>
      </c>
      <c r="D11425" s="0" t="s">
        <v>41</v>
      </c>
      <c r="E11425" s="0" t="s">
        <v>154</v>
      </c>
      <c r="F11425" s="0" t="n">
        <v>0</v>
      </c>
      <c r="G11425" s="0" t="n">
        <v>0</v>
      </c>
      <c r="H11425" s="0" t="n">
        <v>0.08</v>
      </c>
      <c r="I11425" s="0" t="n">
        <v>0</v>
      </c>
      <c r="J11425" s="0" t="n">
        <v>0.08</v>
      </c>
      <c r="N11425" s="0" t="s">
        <v>74</v>
      </c>
      <c r="P11425" s="0" t="n">
        <f aca="false">IF(AND(OR(Dashboard!$B$5="All",D11425=Dashboard!$B$5),OR(Dashboard!$D$5="All",N11425=Dashboard!$D$5),OR(AND(C11425&lt;&gt;"",C11425&gt;=Dashboard!$F$5,C11425&lt;=Dashboard!$H$5),AND(C11425="",Dashboard!$F$5&lt;=1980,Dashboard!$H$5&gt;=2016))),1,0)</f>
        <v>1</v>
      </c>
      <c r="Q11425" s="0" t="n">
        <f aca="false">J11425*P11425+ROW()*0.00000001</f>
        <v>0.08011425</v>
      </c>
    </row>
    <row r="11426" customFormat="false" ht="15" hidden="false" customHeight="false" outlineLevel="0" collapsed="false">
      <c r="A11426" s="0" t="s">
        <v>8243</v>
      </c>
      <c r="B11426" s="0" t="s">
        <v>85</v>
      </c>
      <c r="C11426" s="0" t="n">
        <v>2001</v>
      </c>
      <c r="D11426" s="0" t="s">
        <v>16</v>
      </c>
      <c r="E11426" s="0" t="s">
        <v>2154</v>
      </c>
      <c r="F11426" s="0" t="n">
        <v>0.06</v>
      </c>
      <c r="G11426" s="0" t="n">
        <v>0.02</v>
      </c>
      <c r="H11426" s="0" t="n">
        <v>0</v>
      </c>
      <c r="I11426" s="0" t="n">
        <v>0</v>
      </c>
      <c r="J11426" s="0" t="n">
        <v>0.08</v>
      </c>
      <c r="K11426" s="0" t="n">
        <v>61</v>
      </c>
      <c r="M11426" s="0" t="s">
        <v>36</v>
      </c>
      <c r="N11426" s="0" t="s">
        <v>35</v>
      </c>
      <c r="O11426" s="0" t="s">
        <v>67</v>
      </c>
      <c r="P11426" s="0" t="n">
        <f aca="false">IF(AND(OR(Dashboard!$B$5="All",D11426=Dashboard!$B$5),OR(Dashboard!$D$5="All",N11426=Dashboard!$D$5),OR(AND(C11426&lt;&gt;"",C11426&gt;=Dashboard!$F$5,C11426&lt;=Dashboard!$H$5),AND(C11426="",Dashboard!$F$5&lt;=1980,Dashboard!$H$5&gt;=2016))),1,0)</f>
        <v>1</v>
      </c>
      <c r="Q11426" s="0" t="n">
        <f aca="false">J11426*P11426+ROW()*0.00000001</f>
        <v>0.08011426</v>
      </c>
    </row>
    <row r="11427" customFormat="false" ht="15" hidden="false" customHeight="false" outlineLevel="0" collapsed="false">
      <c r="A11427" s="0" t="s">
        <v>8244</v>
      </c>
      <c r="B11427" s="0" t="s">
        <v>50</v>
      </c>
      <c r="C11427" s="0" t="n">
        <v>2008</v>
      </c>
      <c r="D11427" s="0" t="s">
        <v>58</v>
      </c>
      <c r="E11427" s="0" t="s">
        <v>35</v>
      </c>
      <c r="F11427" s="0" t="n">
        <v>0.08</v>
      </c>
      <c r="G11427" s="0" t="n">
        <v>0</v>
      </c>
      <c r="H11427" s="0" t="n">
        <v>0</v>
      </c>
      <c r="I11427" s="0" t="n">
        <v>0.01</v>
      </c>
      <c r="J11427" s="0" t="n">
        <v>0.08</v>
      </c>
      <c r="K11427" s="0" t="n">
        <v>54</v>
      </c>
      <c r="M11427" s="0" t="s">
        <v>36</v>
      </c>
      <c r="N11427" s="0" t="s">
        <v>35</v>
      </c>
      <c r="O11427" s="0" t="s">
        <v>53</v>
      </c>
      <c r="P11427" s="0" t="n">
        <f aca="false">IF(AND(OR(Dashboard!$B$5="All",D11427=Dashboard!$B$5),OR(Dashboard!$D$5="All",N11427=Dashboard!$D$5),OR(AND(C11427&lt;&gt;"",C11427&gt;=Dashboard!$F$5,C11427&lt;=Dashboard!$H$5),AND(C11427="",Dashboard!$F$5&lt;=1980,Dashboard!$H$5&gt;=2016))),1,0)</f>
        <v>1</v>
      </c>
      <c r="Q11427" s="0" t="n">
        <f aca="false">J11427*P11427+ROW()*0.00000001</f>
        <v>0.08011427</v>
      </c>
    </row>
    <row r="11428" customFormat="false" ht="15" hidden="false" customHeight="false" outlineLevel="0" collapsed="false">
      <c r="A11428" s="0" t="s">
        <v>8245</v>
      </c>
      <c r="B11428" s="0" t="s">
        <v>76</v>
      </c>
      <c r="C11428" s="0" t="n">
        <v>2006</v>
      </c>
      <c r="D11428" s="0" t="s">
        <v>56</v>
      </c>
      <c r="E11428" s="0" t="s">
        <v>1485</v>
      </c>
      <c r="F11428" s="0" t="n">
        <v>0.04</v>
      </c>
      <c r="G11428" s="0" t="n">
        <v>0.03</v>
      </c>
      <c r="H11428" s="0" t="n">
        <v>0</v>
      </c>
      <c r="I11428" s="0" t="n">
        <v>0.01</v>
      </c>
      <c r="J11428" s="0" t="n">
        <v>0.08</v>
      </c>
      <c r="K11428" s="0" t="n">
        <v>44</v>
      </c>
      <c r="L11428" s="0" t="n">
        <v>5.8</v>
      </c>
      <c r="M11428" s="0" t="s">
        <v>73</v>
      </c>
      <c r="N11428" s="0" t="s">
        <v>74</v>
      </c>
      <c r="O11428" s="0" t="s">
        <v>177</v>
      </c>
      <c r="P11428" s="0" t="n">
        <f aca="false">IF(AND(OR(Dashboard!$B$5="All",D11428=Dashboard!$B$5),OR(Dashboard!$D$5="All",N11428=Dashboard!$D$5),OR(AND(C11428&lt;&gt;"",C11428&gt;=Dashboard!$F$5,C11428&lt;=Dashboard!$H$5),AND(C11428="",Dashboard!$F$5&lt;=1980,Dashboard!$H$5&gt;=2016))),1,0)</f>
        <v>1</v>
      </c>
      <c r="Q11428" s="0" t="n">
        <f aca="false">J11428*P11428+ROW()*0.00000001</f>
        <v>0.08011428</v>
      </c>
    </row>
    <row r="11429" customFormat="false" ht="15" hidden="false" customHeight="false" outlineLevel="0" collapsed="false">
      <c r="A11429" s="0" t="s">
        <v>8246</v>
      </c>
      <c r="B11429" s="0" t="s">
        <v>50</v>
      </c>
      <c r="C11429" s="0" t="n">
        <v>2009</v>
      </c>
      <c r="D11429" s="0" t="s">
        <v>71</v>
      </c>
      <c r="E11429" s="0" t="s">
        <v>4798</v>
      </c>
      <c r="F11429" s="0" t="n">
        <v>0.08</v>
      </c>
      <c r="G11429" s="0" t="n">
        <v>0</v>
      </c>
      <c r="H11429" s="0" t="n">
        <v>0</v>
      </c>
      <c r="I11429" s="0" t="n">
        <v>0.01</v>
      </c>
      <c r="J11429" s="0" t="n">
        <v>0.08</v>
      </c>
      <c r="M11429" s="0" t="s">
        <v>36</v>
      </c>
      <c r="N11429" s="0" t="s">
        <v>35</v>
      </c>
      <c r="P11429" s="0" t="n">
        <f aca="false">IF(AND(OR(Dashboard!$B$5="All",D11429=Dashboard!$B$5),OR(Dashboard!$D$5="All",N11429=Dashboard!$D$5),OR(AND(C11429&lt;&gt;"",C11429&gt;=Dashboard!$F$5,C11429&lt;=Dashboard!$H$5),AND(C11429="",Dashboard!$F$5&lt;=1980,Dashboard!$H$5&gt;=2016))),1,0)</f>
        <v>1</v>
      </c>
      <c r="Q11429" s="0" t="n">
        <f aca="false">J11429*P11429+ROW()*0.00000001</f>
        <v>0.08011429</v>
      </c>
    </row>
    <row r="11430" customFormat="false" ht="15" hidden="false" customHeight="false" outlineLevel="0" collapsed="false">
      <c r="A11430" s="0" t="s">
        <v>8247</v>
      </c>
      <c r="B11430" s="0" t="s">
        <v>50</v>
      </c>
      <c r="C11430" s="0" t="n">
        <v>2007</v>
      </c>
      <c r="D11430" s="0" t="s">
        <v>46</v>
      </c>
      <c r="E11430" s="0" t="s">
        <v>996</v>
      </c>
      <c r="F11430" s="0" t="n">
        <v>0</v>
      </c>
      <c r="G11430" s="0" t="n">
        <v>0</v>
      </c>
      <c r="H11430" s="0" t="n">
        <v>0.08</v>
      </c>
      <c r="I11430" s="0" t="n">
        <v>0</v>
      </c>
      <c r="J11430" s="0" t="n">
        <v>0.08</v>
      </c>
      <c r="N11430" s="0" t="s">
        <v>35</v>
      </c>
      <c r="P11430" s="0" t="n">
        <f aca="false">IF(AND(OR(Dashboard!$B$5="All",D11430=Dashboard!$B$5),OR(Dashboard!$D$5="All",N11430=Dashboard!$D$5),OR(AND(C11430&lt;&gt;"",C11430&gt;=Dashboard!$F$5,C11430&lt;=Dashboard!$H$5),AND(C11430="",Dashboard!$F$5&lt;=1980,Dashboard!$H$5&gt;=2016))),1,0)</f>
        <v>1</v>
      </c>
      <c r="Q11430" s="0" t="n">
        <f aca="false">J11430*P11430+ROW()*0.00000001</f>
        <v>0.0801143</v>
      </c>
    </row>
    <row r="11431" customFormat="false" ht="15" hidden="false" customHeight="false" outlineLevel="0" collapsed="false">
      <c r="A11431" s="0" t="s">
        <v>4190</v>
      </c>
      <c r="B11431" s="0" t="s">
        <v>97</v>
      </c>
      <c r="C11431" s="0" t="n">
        <v>2013</v>
      </c>
      <c r="D11431" s="0" t="s">
        <v>102</v>
      </c>
      <c r="E11431" s="0" t="s">
        <v>328</v>
      </c>
      <c r="F11431" s="0" t="n">
        <v>0</v>
      </c>
      <c r="G11431" s="0" t="n">
        <v>0</v>
      </c>
      <c r="H11431" s="0" t="n">
        <v>0.08</v>
      </c>
      <c r="I11431" s="0" t="n">
        <v>0</v>
      </c>
      <c r="J11431" s="0" t="n">
        <v>0.08</v>
      </c>
      <c r="N11431" s="0" t="s">
        <v>35</v>
      </c>
      <c r="P11431" s="0" t="n">
        <f aca="false">IF(AND(OR(Dashboard!$B$5="All",D11431=Dashboard!$B$5),OR(Dashboard!$D$5="All",N11431=Dashboard!$D$5),OR(AND(C11431&lt;&gt;"",C11431&gt;=Dashboard!$F$5,C11431&lt;=Dashboard!$H$5),AND(C11431="",Dashboard!$F$5&lt;=1980,Dashboard!$H$5&gt;=2016))),1,0)</f>
        <v>1</v>
      </c>
      <c r="Q11431" s="0" t="n">
        <f aca="false">J11431*P11431+ROW()*0.00000001</f>
        <v>0.08011431</v>
      </c>
    </row>
    <row r="11432" customFormat="false" ht="15" hidden="false" customHeight="false" outlineLevel="0" collapsed="false">
      <c r="A11432" s="0" t="s">
        <v>8248</v>
      </c>
      <c r="B11432" s="0" t="s">
        <v>33</v>
      </c>
      <c r="C11432" s="0" t="n">
        <v>2012</v>
      </c>
      <c r="D11432" s="0" t="s">
        <v>58</v>
      </c>
      <c r="E11432" s="0" t="s">
        <v>328</v>
      </c>
      <c r="F11432" s="0" t="n">
        <v>0</v>
      </c>
      <c r="G11432" s="0" t="n">
        <v>0</v>
      </c>
      <c r="H11432" s="0" t="n">
        <v>0.08</v>
      </c>
      <c r="I11432" s="0" t="n">
        <v>0</v>
      </c>
      <c r="J11432" s="0" t="n">
        <v>0.08</v>
      </c>
      <c r="N11432" s="0" t="s">
        <v>35</v>
      </c>
      <c r="P11432" s="0" t="n">
        <f aca="false">IF(AND(OR(Dashboard!$B$5="All",D11432=Dashboard!$B$5),OR(Dashboard!$D$5="All",N11432=Dashboard!$D$5),OR(AND(C11432&lt;&gt;"",C11432&gt;=Dashboard!$F$5,C11432&lt;=Dashboard!$H$5),AND(C11432="",Dashboard!$F$5&lt;=1980,Dashboard!$H$5&gt;=2016))),1,0)</f>
        <v>1</v>
      </c>
      <c r="Q11432" s="0" t="n">
        <f aca="false">J11432*P11432+ROW()*0.00000001</f>
        <v>0.08011432</v>
      </c>
    </row>
    <row r="11433" customFormat="false" ht="15" hidden="false" customHeight="false" outlineLevel="0" collapsed="false">
      <c r="A11433" s="0" t="s">
        <v>8249</v>
      </c>
      <c r="B11433" s="0" t="s">
        <v>76</v>
      </c>
      <c r="C11433" s="0" t="n">
        <v>2005</v>
      </c>
      <c r="D11433" s="0" t="s">
        <v>71</v>
      </c>
      <c r="E11433" s="0" t="s">
        <v>72</v>
      </c>
      <c r="F11433" s="0" t="n">
        <v>0.04</v>
      </c>
      <c r="G11433" s="0" t="n">
        <v>0.03</v>
      </c>
      <c r="H11433" s="0" t="n">
        <v>0</v>
      </c>
      <c r="I11433" s="0" t="n">
        <v>0.01</v>
      </c>
      <c r="J11433" s="0" t="n">
        <v>0.08</v>
      </c>
      <c r="K11433" s="0" t="n">
        <v>78</v>
      </c>
      <c r="L11433" s="0" t="n">
        <v>8.9</v>
      </c>
      <c r="M11433" s="0" t="s">
        <v>73</v>
      </c>
      <c r="N11433" s="0" t="s">
        <v>74</v>
      </c>
      <c r="O11433" s="0" t="s">
        <v>37</v>
      </c>
      <c r="P11433" s="0" t="n">
        <f aca="false">IF(AND(OR(Dashboard!$B$5="All",D11433=Dashboard!$B$5),OR(Dashboard!$D$5="All",N11433=Dashboard!$D$5),OR(AND(C11433&lt;&gt;"",C11433&gt;=Dashboard!$F$5,C11433&lt;=Dashboard!$H$5),AND(C11433="",Dashboard!$F$5&lt;=1980,Dashboard!$H$5&gt;=2016))),1,0)</f>
        <v>1</v>
      </c>
      <c r="Q11433" s="0" t="n">
        <f aca="false">J11433*P11433+ROW()*0.00000001</f>
        <v>0.08011433</v>
      </c>
    </row>
    <row r="11434" customFormat="false" ht="15" hidden="false" customHeight="false" outlineLevel="0" collapsed="false">
      <c r="A11434" s="0" t="s">
        <v>8250</v>
      </c>
      <c r="B11434" s="0" t="s">
        <v>33</v>
      </c>
      <c r="D11434" s="0" t="s">
        <v>71</v>
      </c>
      <c r="E11434" s="0" t="s">
        <v>35</v>
      </c>
      <c r="F11434" s="0" t="n">
        <v>0</v>
      </c>
      <c r="G11434" s="0" t="n">
        <v>0</v>
      </c>
      <c r="H11434" s="0" t="n">
        <v>0.08</v>
      </c>
      <c r="I11434" s="0" t="n">
        <v>0</v>
      </c>
      <c r="J11434" s="0" t="n">
        <v>0.08</v>
      </c>
      <c r="N11434" s="0" t="s">
        <v>35</v>
      </c>
      <c r="P11434" s="0" t="n">
        <f aca="false">IF(AND(OR(Dashboard!$B$5="All",D11434=Dashboard!$B$5),OR(Dashboard!$D$5="All",N11434=Dashboard!$D$5),OR(AND(C11434&lt;&gt;"",C11434&gt;=Dashboard!$F$5,C11434&lt;=Dashboard!$H$5),AND(C11434="",Dashboard!$F$5&lt;=1980,Dashboard!$H$5&gt;=2016))),1,0)</f>
        <v>1</v>
      </c>
      <c r="Q11434" s="0" t="n">
        <f aca="false">J11434*P11434+ROW()*0.00000001</f>
        <v>0.08011434</v>
      </c>
    </row>
    <row r="11435" customFormat="false" ht="15" hidden="false" customHeight="false" outlineLevel="0" collapsed="false">
      <c r="A11435" s="0" t="s">
        <v>8251</v>
      </c>
      <c r="B11435" s="0" t="s">
        <v>76</v>
      </c>
      <c r="C11435" s="0" t="n">
        <v>2004</v>
      </c>
      <c r="D11435" s="0" t="s">
        <v>71</v>
      </c>
      <c r="E11435" s="0" t="s">
        <v>154</v>
      </c>
      <c r="F11435" s="0" t="n">
        <v>0.04</v>
      </c>
      <c r="G11435" s="0" t="n">
        <v>0.03</v>
      </c>
      <c r="H11435" s="0" t="n">
        <v>0</v>
      </c>
      <c r="I11435" s="0" t="n">
        <v>0.01</v>
      </c>
      <c r="J11435" s="0" t="n">
        <v>0.08</v>
      </c>
      <c r="K11435" s="0" t="n">
        <v>52</v>
      </c>
      <c r="L11435" s="0" t="n">
        <v>7</v>
      </c>
      <c r="M11435" s="0" t="s">
        <v>103</v>
      </c>
      <c r="N11435" s="0" t="s">
        <v>74</v>
      </c>
      <c r="O11435" s="0" t="s">
        <v>53</v>
      </c>
      <c r="P11435" s="0" t="n">
        <f aca="false">IF(AND(OR(Dashboard!$B$5="All",D11435=Dashboard!$B$5),OR(Dashboard!$D$5="All",N11435=Dashboard!$D$5),OR(AND(C11435&lt;&gt;"",C11435&gt;=Dashboard!$F$5,C11435&lt;=Dashboard!$H$5),AND(C11435="",Dashboard!$F$5&lt;=1980,Dashboard!$H$5&gt;=2016))),1,0)</f>
        <v>1</v>
      </c>
      <c r="Q11435" s="0" t="n">
        <f aca="false">J11435*P11435+ROW()*0.00000001</f>
        <v>0.08011435</v>
      </c>
    </row>
    <row r="11436" customFormat="false" ht="15" hidden="false" customHeight="false" outlineLevel="0" collapsed="false">
      <c r="A11436" s="0" t="s">
        <v>7730</v>
      </c>
      <c r="B11436" s="0" t="s">
        <v>33</v>
      </c>
      <c r="C11436" s="0" t="n">
        <v>2011</v>
      </c>
      <c r="D11436" s="0" t="s">
        <v>71</v>
      </c>
      <c r="E11436" s="0" t="s">
        <v>91</v>
      </c>
      <c r="F11436" s="0" t="n">
        <v>0.06</v>
      </c>
      <c r="G11436" s="0" t="n">
        <v>0.01</v>
      </c>
      <c r="H11436" s="0" t="n">
        <v>0</v>
      </c>
      <c r="I11436" s="0" t="n">
        <v>0.01</v>
      </c>
      <c r="J11436" s="0" t="n">
        <v>0.08</v>
      </c>
      <c r="M11436" s="0" t="s">
        <v>125</v>
      </c>
      <c r="N11436" s="0" t="s">
        <v>35</v>
      </c>
      <c r="P11436" s="0" t="n">
        <f aca="false">IF(AND(OR(Dashboard!$B$5="All",D11436=Dashboard!$B$5),OR(Dashboard!$D$5="All",N11436=Dashboard!$D$5),OR(AND(C11436&lt;&gt;"",C11436&gt;=Dashboard!$F$5,C11436&lt;=Dashboard!$H$5),AND(C11436="",Dashboard!$F$5&lt;=1980,Dashboard!$H$5&gt;=2016))),1,0)</f>
        <v>1</v>
      </c>
      <c r="Q11436" s="0" t="n">
        <f aca="false">J11436*P11436+ROW()*0.00000001</f>
        <v>0.08011436</v>
      </c>
    </row>
    <row r="11437" customFormat="false" ht="15" hidden="false" customHeight="false" outlineLevel="0" collapsed="false">
      <c r="A11437" s="0" t="s">
        <v>8252</v>
      </c>
      <c r="B11437" s="0" t="s">
        <v>97</v>
      </c>
      <c r="C11437" s="0" t="n">
        <v>2014</v>
      </c>
      <c r="D11437" s="0" t="s">
        <v>71</v>
      </c>
      <c r="E11437" s="0" t="s">
        <v>4960</v>
      </c>
      <c r="F11437" s="0" t="n">
        <v>0</v>
      </c>
      <c r="G11437" s="0" t="n">
        <v>0.07</v>
      </c>
      <c r="H11437" s="0" t="n">
        <v>0</v>
      </c>
      <c r="I11437" s="0" t="n">
        <v>0</v>
      </c>
      <c r="J11437" s="0" t="n">
        <v>0.08</v>
      </c>
      <c r="K11437" s="0" t="n">
        <v>65</v>
      </c>
      <c r="L11437" s="0" t="n">
        <v>5.6</v>
      </c>
      <c r="M11437" s="0" t="s">
        <v>125</v>
      </c>
      <c r="N11437" s="0" t="s">
        <v>35</v>
      </c>
      <c r="O11437" s="0" t="s">
        <v>67</v>
      </c>
      <c r="P11437" s="0" t="n">
        <f aca="false">IF(AND(OR(Dashboard!$B$5="All",D11437=Dashboard!$B$5),OR(Dashboard!$D$5="All",N11437=Dashboard!$D$5),OR(AND(C11437&lt;&gt;"",C11437&gt;=Dashboard!$F$5,C11437&lt;=Dashboard!$H$5),AND(C11437="",Dashboard!$F$5&lt;=1980,Dashboard!$H$5&gt;=2016))),1,0)</f>
        <v>1</v>
      </c>
      <c r="Q11437" s="0" t="n">
        <f aca="false">J11437*P11437+ROW()*0.00000001</f>
        <v>0.08011437</v>
      </c>
    </row>
    <row r="11438" customFormat="false" ht="15" hidden="false" customHeight="false" outlineLevel="0" collapsed="false">
      <c r="A11438" s="0" t="s">
        <v>8083</v>
      </c>
      <c r="B11438" s="0" t="s">
        <v>70</v>
      </c>
      <c r="C11438" s="0" t="n">
        <v>2014</v>
      </c>
      <c r="D11438" s="0" t="s">
        <v>46</v>
      </c>
      <c r="E11438" s="0" t="s">
        <v>689</v>
      </c>
      <c r="F11438" s="0" t="n">
        <v>0.02</v>
      </c>
      <c r="G11438" s="0" t="n">
        <v>0.05</v>
      </c>
      <c r="H11438" s="0" t="n">
        <v>0</v>
      </c>
      <c r="I11438" s="0" t="n">
        <v>0.01</v>
      </c>
      <c r="J11438" s="0" t="n">
        <v>0.08</v>
      </c>
      <c r="K11438" s="0" t="n">
        <v>36</v>
      </c>
      <c r="L11438" s="0" t="n">
        <v>3.7</v>
      </c>
      <c r="M11438" s="0" t="s">
        <v>73</v>
      </c>
      <c r="N11438" s="0" t="s">
        <v>74</v>
      </c>
      <c r="O11438" s="0" t="s">
        <v>177</v>
      </c>
      <c r="P11438" s="0" t="n">
        <f aca="false">IF(AND(OR(Dashboard!$B$5="All",D11438=Dashboard!$B$5),OR(Dashboard!$D$5="All",N11438=Dashboard!$D$5),OR(AND(C11438&lt;&gt;"",C11438&gt;=Dashboard!$F$5,C11438&lt;=Dashboard!$H$5),AND(C11438="",Dashboard!$F$5&lt;=1980,Dashboard!$H$5&gt;=2016))),1,0)</f>
        <v>1</v>
      </c>
      <c r="Q11438" s="0" t="n">
        <f aca="false">J11438*P11438+ROW()*0.00000001</f>
        <v>0.08011438</v>
      </c>
    </row>
    <row r="11439" customFormat="false" ht="15" hidden="false" customHeight="false" outlineLevel="0" collapsed="false">
      <c r="A11439" s="0" t="s">
        <v>8253</v>
      </c>
      <c r="B11439" s="0" t="s">
        <v>50</v>
      </c>
      <c r="C11439" s="0" t="n">
        <v>2008</v>
      </c>
      <c r="D11439" s="0" t="s">
        <v>52</v>
      </c>
      <c r="E11439" s="0" t="s">
        <v>1002</v>
      </c>
      <c r="F11439" s="0" t="n">
        <v>0</v>
      </c>
      <c r="G11439" s="0" t="n">
        <v>0</v>
      </c>
      <c r="H11439" s="0" t="n">
        <v>0.08</v>
      </c>
      <c r="I11439" s="0" t="n">
        <v>0</v>
      </c>
      <c r="J11439" s="0" t="n">
        <v>0.08</v>
      </c>
      <c r="N11439" s="0" t="s">
        <v>35</v>
      </c>
      <c r="P11439" s="0" t="n">
        <f aca="false">IF(AND(OR(Dashboard!$B$5="All",D11439=Dashboard!$B$5),OR(Dashboard!$D$5="All",N11439=Dashboard!$D$5),OR(AND(C11439&lt;&gt;"",C11439&gt;=Dashboard!$F$5,C11439&lt;=Dashboard!$H$5),AND(C11439="",Dashboard!$F$5&lt;=1980,Dashboard!$H$5&gt;=2016))),1,0)</f>
        <v>1</v>
      </c>
      <c r="Q11439" s="0" t="n">
        <f aca="false">J11439*P11439+ROW()*0.00000001</f>
        <v>0.08011439</v>
      </c>
    </row>
    <row r="11440" customFormat="false" ht="15" hidden="false" customHeight="false" outlineLevel="0" collapsed="false">
      <c r="A11440" s="0" t="s">
        <v>5258</v>
      </c>
      <c r="B11440" s="0" t="s">
        <v>64</v>
      </c>
      <c r="C11440" s="0" t="n">
        <v>2015</v>
      </c>
      <c r="D11440" s="0" t="s">
        <v>71</v>
      </c>
      <c r="E11440" s="0" t="s">
        <v>91</v>
      </c>
      <c r="F11440" s="0" t="n">
        <v>0.06</v>
      </c>
      <c r="G11440" s="0" t="n">
        <v>0.01</v>
      </c>
      <c r="H11440" s="0" t="n">
        <v>0</v>
      </c>
      <c r="I11440" s="0" t="n">
        <v>0.01</v>
      </c>
      <c r="J11440" s="0" t="n">
        <v>0.08</v>
      </c>
      <c r="L11440" s="0" t="n">
        <v>8.4</v>
      </c>
      <c r="M11440" s="0" t="s">
        <v>103</v>
      </c>
      <c r="N11440" s="0" t="s">
        <v>66</v>
      </c>
      <c r="P11440" s="0" t="n">
        <f aca="false">IF(AND(OR(Dashboard!$B$5="All",D11440=Dashboard!$B$5),OR(Dashboard!$D$5="All",N11440=Dashboard!$D$5),OR(AND(C11440&lt;&gt;"",C11440&gt;=Dashboard!$F$5,C11440&lt;=Dashboard!$H$5),AND(C11440="",Dashboard!$F$5&lt;=1980,Dashboard!$H$5&gt;=2016))),1,0)</f>
        <v>1</v>
      </c>
      <c r="Q11440" s="0" t="n">
        <f aca="false">J11440*P11440+ROW()*0.00000001</f>
        <v>0.0801144</v>
      </c>
    </row>
    <row r="11441" customFormat="false" ht="15" hidden="false" customHeight="false" outlineLevel="0" collapsed="false">
      <c r="A11441" s="0" t="s">
        <v>5105</v>
      </c>
      <c r="B11441" s="0" t="s">
        <v>33</v>
      </c>
      <c r="C11441" s="0" t="n">
        <v>2008</v>
      </c>
      <c r="D11441" s="0" t="s">
        <v>34</v>
      </c>
      <c r="E11441" s="0" t="s">
        <v>220</v>
      </c>
      <c r="F11441" s="0" t="n">
        <v>0</v>
      </c>
      <c r="G11441" s="0" t="n">
        <v>0</v>
      </c>
      <c r="H11441" s="0" t="n">
        <v>0.08</v>
      </c>
      <c r="I11441" s="0" t="n">
        <v>0</v>
      </c>
      <c r="J11441" s="0" t="n">
        <v>0.08</v>
      </c>
      <c r="N11441" s="0" t="s">
        <v>35</v>
      </c>
      <c r="P11441" s="0" t="n">
        <f aca="false">IF(AND(OR(Dashboard!$B$5="All",D11441=Dashboard!$B$5),OR(Dashboard!$D$5="All",N11441=Dashboard!$D$5),OR(AND(C11441&lt;&gt;"",C11441&gt;=Dashboard!$F$5,C11441&lt;=Dashboard!$H$5),AND(C11441="",Dashboard!$F$5&lt;=1980,Dashboard!$H$5&gt;=2016))),1,0)</f>
        <v>1</v>
      </c>
      <c r="Q11441" s="0" t="n">
        <f aca="false">J11441*P11441+ROW()*0.00000001</f>
        <v>0.08011441</v>
      </c>
    </row>
    <row r="11442" customFormat="false" ht="15" hidden="false" customHeight="false" outlineLevel="0" collapsed="false">
      <c r="A11442" s="0" t="s">
        <v>7795</v>
      </c>
      <c r="B11442" s="0" t="s">
        <v>64</v>
      </c>
      <c r="C11442" s="0" t="n">
        <v>2009</v>
      </c>
      <c r="D11442" s="0" t="s">
        <v>71</v>
      </c>
      <c r="E11442" s="0" t="s">
        <v>220</v>
      </c>
      <c r="F11442" s="0" t="n">
        <v>0.07</v>
      </c>
      <c r="G11442" s="0" t="n">
        <v>0</v>
      </c>
      <c r="H11442" s="0" t="n">
        <v>0</v>
      </c>
      <c r="I11442" s="0" t="n">
        <v>0.01</v>
      </c>
      <c r="J11442" s="0" t="n">
        <v>0.08</v>
      </c>
      <c r="K11442" s="0" t="n">
        <v>62</v>
      </c>
      <c r="L11442" s="0" t="n">
        <v>8</v>
      </c>
      <c r="M11442" s="0" t="s">
        <v>125</v>
      </c>
      <c r="N11442" s="0" t="s">
        <v>66</v>
      </c>
      <c r="O11442" s="0" t="s">
        <v>67</v>
      </c>
      <c r="P11442" s="0" t="n">
        <f aca="false">IF(AND(OR(Dashboard!$B$5="All",D11442=Dashboard!$B$5),OR(Dashboard!$D$5="All",N11442=Dashboard!$D$5),OR(AND(C11442&lt;&gt;"",C11442&gt;=Dashboard!$F$5,C11442&lt;=Dashboard!$H$5),AND(C11442="",Dashboard!$F$5&lt;=1980,Dashboard!$H$5&gt;=2016))),1,0)</f>
        <v>1</v>
      </c>
      <c r="Q11442" s="0" t="n">
        <f aca="false">J11442*P11442+ROW()*0.00000001</f>
        <v>0.08011442</v>
      </c>
    </row>
    <row r="11443" customFormat="false" ht="15" hidden="false" customHeight="false" outlineLevel="0" collapsed="false">
      <c r="A11443" s="0" t="s">
        <v>8254</v>
      </c>
      <c r="B11443" s="0" t="s">
        <v>33</v>
      </c>
      <c r="C11443" s="0" t="n">
        <v>2007</v>
      </c>
      <c r="D11443" s="0" t="s">
        <v>71</v>
      </c>
      <c r="E11443" s="0" t="s">
        <v>6216</v>
      </c>
      <c r="F11443" s="0" t="n">
        <v>0.07</v>
      </c>
      <c r="G11443" s="0" t="n">
        <v>0</v>
      </c>
      <c r="H11443" s="0" t="n">
        <v>0</v>
      </c>
      <c r="I11443" s="0" t="n">
        <v>0.01</v>
      </c>
      <c r="J11443" s="0" t="n">
        <v>0.08</v>
      </c>
      <c r="K11443" s="0" t="n">
        <v>20</v>
      </c>
      <c r="L11443" s="0" t="n">
        <v>1.7</v>
      </c>
      <c r="M11443" s="0" t="s">
        <v>36</v>
      </c>
      <c r="N11443" s="0" t="s">
        <v>35</v>
      </c>
      <c r="O11443" s="0" t="s">
        <v>177</v>
      </c>
      <c r="P11443" s="0" t="n">
        <f aca="false">IF(AND(OR(Dashboard!$B$5="All",D11443=Dashboard!$B$5),OR(Dashboard!$D$5="All",N11443=Dashboard!$D$5),OR(AND(C11443&lt;&gt;"",C11443&gt;=Dashboard!$F$5,C11443&lt;=Dashboard!$H$5),AND(C11443="",Dashboard!$F$5&lt;=1980,Dashboard!$H$5&gt;=2016))),1,0)</f>
        <v>1</v>
      </c>
      <c r="Q11443" s="0" t="n">
        <f aca="false">J11443*P11443+ROW()*0.00000001</f>
        <v>0.08011443</v>
      </c>
    </row>
    <row r="11444" customFormat="false" ht="15" hidden="false" customHeight="false" outlineLevel="0" collapsed="false">
      <c r="A11444" s="0" t="s">
        <v>1197</v>
      </c>
      <c r="B11444" s="0" t="s">
        <v>186</v>
      </c>
      <c r="C11444" s="0" t="n">
        <v>2004</v>
      </c>
      <c r="D11444" s="0" t="s">
        <v>71</v>
      </c>
      <c r="E11444" s="0" t="s">
        <v>124</v>
      </c>
      <c r="F11444" s="0" t="n">
        <v>0.06</v>
      </c>
      <c r="G11444" s="0" t="n">
        <v>0.02</v>
      </c>
      <c r="H11444" s="0" t="n">
        <v>0</v>
      </c>
      <c r="I11444" s="0" t="n">
        <v>0</v>
      </c>
      <c r="J11444" s="0" t="n">
        <v>0.08</v>
      </c>
      <c r="K11444" s="0" t="n">
        <v>78</v>
      </c>
      <c r="L11444" s="0" t="n">
        <v>8</v>
      </c>
      <c r="M11444" s="0" t="s">
        <v>103</v>
      </c>
      <c r="N11444" s="0" t="s">
        <v>35</v>
      </c>
      <c r="O11444" s="0" t="s">
        <v>37</v>
      </c>
      <c r="P11444" s="0" t="n">
        <f aca="false">IF(AND(OR(Dashboard!$B$5="All",D11444=Dashboard!$B$5),OR(Dashboard!$D$5="All",N11444=Dashboard!$D$5),OR(AND(C11444&lt;&gt;"",C11444&gt;=Dashboard!$F$5,C11444&lt;=Dashboard!$H$5),AND(C11444="",Dashboard!$F$5&lt;=1980,Dashboard!$H$5&gt;=2016))),1,0)</f>
        <v>1</v>
      </c>
      <c r="Q11444" s="0" t="n">
        <f aca="false">J11444*P11444+ROW()*0.00000001</f>
        <v>0.08011444</v>
      </c>
    </row>
    <row r="11445" customFormat="false" ht="15" hidden="false" customHeight="false" outlineLevel="0" collapsed="false">
      <c r="A11445" s="0" t="s">
        <v>4068</v>
      </c>
      <c r="B11445" s="0" t="s">
        <v>64</v>
      </c>
      <c r="C11445" s="0" t="n">
        <v>2011</v>
      </c>
      <c r="D11445" s="0" t="s">
        <v>58</v>
      </c>
      <c r="E11445" s="0" t="s">
        <v>220</v>
      </c>
      <c r="F11445" s="0" t="n">
        <v>0.08</v>
      </c>
      <c r="G11445" s="0" t="n">
        <v>0</v>
      </c>
      <c r="H11445" s="0" t="n">
        <v>0</v>
      </c>
      <c r="I11445" s="0" t="n">
        <v>0.01</v>
      </c>
      <c r="J11445" s="0" t="n">
        <v>0.08</v>
      </c>
      <c r="M11445" s="0" t="s">
        <v>125</v>
      </c>
      <c r="N11445" s="0" t="s">
        <v>66</v>
      </c>
      <c r="P11445" s="0" t="n">
        <f aca="false">IF(AND(OR(Dashboard!$B$5="All",D11445=Dashboard!$B$5),OR(Dashboard!$D$5="All",N11445=Dashboard!$D$5),OR(AND(C11445&lt;&gt;"",C11445&gt;=Dashboard!$F$5,C11445&lt;=Dashboard!$H$5),AND(C11445="",Dashboard!$F$5&lt;=1980,Dashboard!$H$5&gt;=2016))),1,0)</f>
        <v>1</v>
      </c>
      <c r="Q11445" s="0" t="n">
        <f aca="false">J11445*P11445+ROW()*0.00000001</f>
        <v>0.08011445</v>
      </c>
    </row>
    <row r="11446" customFormat="false" ht="15" hidden="false" customHeight="false" outlineLevel="0" collapsed="false">
      <c r="A11446" s="0" t="s">
        <v>8255</v>
      </c>
      <c r="B11446" s="0" t="s">
        <v>152</v>
      </c>
      <c r="C11446" s="0" t="n">
        <v>2005</v>
      </c>
      <c r="D11446" s="0" t="s">
        <v>56</v>
      </c>
      <c r="E11446" s="0" t="s">
        <v>142</v>
      </c>
      <c r="F11446" s="0" t="n">
        <v>0</v>
      </c>
      <c r="G11446" s="0" t="n">
        <v>0.07</v>
      </c>
      <c r="H11446" s="0" t="n">
        <v>0</v>
      </c>
      <c r="I11446" s="0" t="n">
        <v>0.01</v>
      </c>
      <c r="J11446" s="0" t="n">
        <v>0.08</v>
      </c>
      <c r="K11446" s="0" t="n">
        <v>91</v>
      </c>
      <c r="L11446" s="0" t="n">
        <v>8.4</v>
      </c>
      <c r="M11446" s="0" t="s">
        <v>103</v>
      </c>
      <c r="N11446" s="0" t="s">
        <v>152</v>
      </c>
      <c r="O11446" s="0" t="s">
        <v>60</v>
      </c>
      <c r="P11446" s="0" t="n">
        <f aca="false">IF(AND(OR(Dashboard!$B$5="All",D11446=Dashboard!$B$5),OR(Dashboard!$D$5="All",N11446=Dashboard!$D$5),OR(AND(C11446&lt;&gt;"",C11446&gt;=Dashboard!$F$5,C11446&lt;=Dashboard!$H$5),AND(C11446="",Dashboard!$F$5&lt;=1980,Dashboard!$H$5&gt;=2016))),1,0)</f>
        <v>1</v>
      </c>
      <c r="Q11446" s="0" t="n">
        <f aca="false">J11446*P11446+ROW()*0.00000001</f>
        <v>0.08011446</v>
      </c>
    </row>
    <row r="11447" customFormat="false" ht="15" hidden="false" customHeight="false" outlineLevel="0" collapsed="false">
      <c r="A11447" s="0" t="s">
        <v>8256</v>
      </c>
      <c r="B11447" s="0" t="s">
        <v>117</v>
      </c>
      <c r="C11447" s="0" t="n">
        <v>1998</v>
      </c>
      <c r="D11447" s="0" t="s">
        <v>46</v>
      </c>
      <c r="E11447" s="0" t="s">
        <v>2867</v>
      </c>
      <c r="F11447" s="0" t="n">
        <v>0</v>
      </c>
      <c r="G11447" s="0" t="n">
        <v>0</v>
      </c>
      <c r="H11447" s="0" t="n">
        <v>0.08</v>
      </c>
      <c r="I11447" s="0" t="n">
        <v>0.01</v>
      </c>
      <c r="J11447" s="0" t="n">
        <v>0.08</v>
      </c>
      <c r="N11447" s="0" t="s">
        <v>74</v>
      </c>
      <c r="P11447" s="0" t="n">
        <f aca="false">IF(AND(OR(Dashboard!$B$5="All",D11447=Dashboard!$B$5),OR(Dashboard!$D$5="All",N11447=Dashboard!$D$5),OR(AND(C11447&lt;&gt;"",C11447&gt;=Dashboard!$F$5,C11447&lt;=Dashboard!$H$5),AND(C11447="",Dashboard!$F$5&lt;=1980,Dashboard!$H$5&gt;=2016))),1,0)</f>
        <v>1</v>
      </c>
      <c r="Q11447" s="0" t="n">
        <f aca="false">J11447*P11447+ROW()*0.00000001</f>
        <v>0.08011447</v>
      </c>
    </row>
    <row r="11448" customFormat="false" ht="15" hidden="false" customHeight="false" outlineLevel="0" collapsed="false">
      <c r="A11448" s="0" t="s">
        <v>8257</v>
      </c>
      <c r="B11448" s="0" t="s">
        <v>186</v>
      </c>
      <c r="C11448" s="0" t="n">
        <v>2002</v>
      </c>
      <c r="D11448" s="0" t="s">
        <v>34</v>
      </c>
      <c r="E11448" s="0" t="s">
        <v>257</v>
      </c>
      <c r="F11448" s="0" t="n">
        <v>0.06</v>
      </c>
      <c r="G11448" s="0" t="n">
        <v>0.02</v>
      </c>
      <c r="H11448" s="0" t="n">
        <v>0</v>
      </c>
      <c r="I11448" s="0" t="n">
        <v>0</v>
      </c>
      <c r="J11448" s="0" t="n">
        <v>0.08</v>
      </c>
      <c r="K11448" s="0" t="n">
        <v>72</v>
      </c>
      <c r="L11448" s="0" t="n">
        <v>9.3</v>
      </c>
      <c r="M11448" s="0" t="s">
        <v>36</v>
      </c>
      <c r="N11448" s="0" t="s">
        <v>35</v>
      </c>
      <c r="O11448" s="0" t="s">
        <v>37</v>
      </c>
      <c r="P11448" s="0" t="n">
        <f aca="false">IF(AND(OR(Dashboard!$B$5="All",D11448=Dashboard!$B$5),OR(Dashboard!$D$5="All",N11448=Dashboard!$D$5),OR(AND(C11448&lt;&gt;"",C11448&gt;=Dashboard!$F$5,C11448&lt;=Dashboard!$H$5),AND(C11448="",Dashboard!$F$5&lt;=1980,Dashboard!$H$5&gt;=2016))),1,0)</f>
        <v>1</v>
      </c>
      <c r="Q11448" s="0" t="n">
        <f aca="false">J11448*P11448+ROW()*0.00000001</f>
        <v>0.08011448</v>
      </c>
    </row>
    <row r="11449" customFormat="false" ht="15" hidden="false" customHeight="false" outlineLevel="0" collapsed="false">
      <c r="A11449" s="0" t="s">
        <v>8258</v>
      </c>
      <c r="B11449" s="0" t="s">
        <v>50</v>
      </c>
      <c r="C11449" s="0" t="n">
        <v>2007</v>
      </c>
      <c r="D11449" s="0" t="s">
        <v>34</v>
      </c>
      <c r="E11449" s="0" t="s">
        <v>220</v>
      </c>
      <c r="F11449" s="0" t="n">
        <v>0</v>
      </c>
      <c r="G11449" s="0" t="n">
        <v>0</v>
      </c>
      <c r="H11449" s="0" t="n">
        <v>0.08</v>
      </c>
      <c r="I11449" s="0" t="n">
        <v>0</v>
      </c>
      <c r="J11449" s="0" t="n">
        <v>0.08</v>
      </c>
      <c r="N11449" s="0" t="s">
        <v>35</v>
      </c>
      <c r="P11449" s="0" t="n">
        <f aca="false">IF(AND(OR(Dashboard!$B$5="All",D11449=Dashboard!$B$5),OR(Dashboard!$D$5="All",N11449=Dashboard!$D$5),OR(AND(C11449&lt;&gt;"",C11449&gt;=Dashboard!$F$5,C11449&lt;=Dashboard!$H$5),AND(C11449="",Dashboard!$F$5&lt;=1980,Dashboard!$H$5&gt;=2016))),1,0)</f>
        <v>1</v>
      </c>
      <c r="Q11449" s="0" t="n">
        <f aca="false">J11449*P11449+ROW()*0.00000001</f>
        <v>0.08011449</v>
      </c>
    </row>
    <row r="11450" customFormat="false" ht="15" hidden="false" customHeight="false" outlineLevel="0" collapsed="false">
      <c r="A11450" s="0" t="s">
        <v>8259</v>
      </c>
      <c r="B11450" s="0" t="s">
        <v>50</v>
      </c>
      <c r="C11450" s="0" t="n">
        <v>2011</v>
      </c>
      <c r="D11450" s="0" t="s">
        <v>114</v>
      </c>
      <c r="E11450" s="0" t="s">
        <v>1545</v>
      </c>
      <c r="F11450" s="0" t="n">
        <v>0.05</v>
      </c>
      <c r="G11450" s="0" t="n">
        <v>0.02</v>
      </c>
      <c r="H11450" s="0" t="n">
        <v>0</v>
      </c>
      <c r="I11450" s="0" t="n">
        <v>0.01</v>
      </c>
      <c r="J11450" s="0" t="n">
        <v>0.08</v>
      </c>
      <c r="M11450" s="0" t="s">
        <v>125</v>
      </c>
      <c r="N11450" s="0" t="s">
        <v>35</v>
      </c>
      <c r="P11450" s="0" t="n">
        <f aca="false">IF(AND(OR(Dashboard!$B$5="All",D11450=Dashboard!$B$5),OR(Dashboard!$D$5="All",N11450=Dashboard!$D$5),OR(AND(C11450&lt;&gt;"",C11450&gt;=Dashboard!$F$5,C11450&lt;=Dashboard!$H$5),AND(C11450="",Dashboard!$F$5&lt;=1980,Dashboard!$H$5&gt;=2016))),1,0)</f>
        <v>1</v>
      </c>
      <c r="Q11450" s="0" t="n">
        <f aca="false">J11450*P11450+ROW()*0.00000001</f>
        <v>0.0801145</v>
      </c>
    </row>
    <row r="11451" customFormat="false" ht="15" hidden="false" customHeight="false" outlineLevel="0" collapsed="false">
      <c r="A11451" s="0" t="s">
        <v>2251</v>
      </c>
      <c r="B11451" s="0" t="s">
        <v>152</v>
      </c>
      <c r="C11451" s="0" t="n">
        <v>2016</v>
      </c>
      <c r="D11451" s="0" t="s">
        <v>56</v>
      </c>
      <c r="E11451" s="0" t="s">
        <v>142</v>
      </c>
      <c r="F11451" s="0" t="n">
        <v>0.03</v>
      </c>
      <c r="G11451" s="0" t="n">
        <v>0.04</v>
      </c>
      <c r="H11451" s="0" t="n">
        <v>0</v>
      </c>
      <c r="I11451" s="0" t="n">
        <v>0.01</v>
      </c>
      <c r="J11451" s="0" t="n">
        <v>0.08</v>
      </c>
      <c r="K11451" s="0" t="n">
        <v>85</v>
      </c>
      <c r="L11451" s="0" t="n">
        <v>8</v>
      </c>
      <c r="M11451" s="0" t="s">
        <v>73</v>
      </c>
      <c r="N11451" s="0" t="s">
        <v>152</v>
      </c>
      <c r="O11451" s="0" t="s">
        <v>42</v>
      </c>
      <c r="P11451" s="0" t="n">
        <f aca="false">IF(AND(OR(Dashboard!$B$5="All",D11451=Dashboard!$B$5),OR(Dashboard!$D$5="All",N11451=Dashboard!$D$5),OR(AND(C11451&lt;&gt;"",C11451&gt;=Dashboard!$F$5,C11451&lt;=Dashboard!$H$5),AND(C11451="",Dashboard!$F$5&lt;=1980,Dashboard!$H$5&gt;=2016))),1,0)</f>
        <v>1</v>
      </c>
      <c r="Q11451" s="0" t="n">
        <f aca="false">J11451*P11451+ROW()*0.00000001</f>
        <v>0.08011451</v>
      </c>
    </row>
    <row r="11452" customFormat="false" ht="15" hidden="false" customHeight="false" outlineLevel="0" collapsed="false">
      <c r="A11452" s="0" t="s">
        <v>6780</v>
      </c>
      <c r="B11452" s="0" t="s">
        <v>64</v>
      </c>
      <c r="C11452" s="0" t="n">
        <v>2014</v>
      </c>
      <c r="D11452" s="0" t="s">
        <v>102</v>
      </c>
      <c r="E11452" s="0" t="s">
        <v>1607</v>
      </c>
      <c r="F11452" s="0" t="n">
        <v>0.06</v>
      </c>
      <c r="G11452" s="0" t="n">
        <v>0.01</v>
      </c>
      <c r="H11452" s="0" t="n">
        <v>0</v>
      </c>
      <c r="I11452" s="0" t="n">
        <v>0.01</v>
      </c>
      <c r="J11452" s="0" t="n">
        <v>0.08</v>
      </c>
      <c r="K11452" s="0" t="n">
        <v>85</v>
      </c>
      <c r="L11452" s="0" t="n">
        <v>7.4</v>
      </c>
      <c r="M11452" s="0" t="s">
        <v>103</v>
      </c>
      <c r="N11452" s="0" t="s">
        <v>66</v>
      </c>
      <c r="O11452" s="0" t="s">
        <v>42</v>
      </c>
      <c r="P11452" s="0" t="n">
        <f aca="false">IF(AND(OR(Dashboard!$B$5="All",D11452=Dashboard!$B$5),OR(Dashboard!$D$5="All",N11452=Dashboard!$D$5),OR(AND(C11452&lt;&gt;"",C11452&gt;=Dashboard!$F$5,C11452&lt;=Dashboard!$H$5),AND(C11452="",Dashboard!$F$5&lt;=1980,Dashboard!$H$5&gt;=2016))),1,0)</f>
        <v>1</v>
      </c>
      <c r="Q11452" s="0" t="n">
        <f aca="false">J11452*P11452+ROW()*0.00000001</f>
        <v>0.08011452</v>
      </c>
    </row>
    <row r="11453" customFormat="false" ht="15" hidden="false" customHeight="false" outlineLevel="0" collapsed="false">
      <c r="A11453" s="0" t="s">
        <v>7120</v>
      </c>
      <c r="B11453" s="0" t="s">
        <v>64</v>
      </c>
      <c r="C11453" s="0" t="n">
        <v>2011</v>
      </c>
      <c r="D11453" s="0" t="s">
        <v>102</v>
      </c>
      <c r="E11453" s="0" t="s">
        <v>195</v>
      </c>
      <c r="F11453" s="0" t="n">
        <v>0.05</v>
      </c>
      <c r="G11453" s="0" t="n">
        <v>0.02</v>
      </c>
      <c r="H11453" s="0" t="n">
        <v>0</v>
      </c>
      <c r="I11453" s="0" t="n">
        <v>0.01</v>
      </c>
      <c r="J11453" s="0" t="n">
        <v>0.08</v>
      </c>
      <c r="K11453" s="0" t="n">
        <v>49</v>
      </c>
      <c r="L11453" s="0" t="n">
        <v>6.2</v>
      </c>
      <c r="M11453" s="0" t="s">
        <v>73</v>
      </c>
      <c r="N11453" s="0" t="s">
        <v>66</v>
      </c>
      <c r="O11453" s="0" t="s">
        <v>177</v>
      </c>
      <c r="P11453" s="0" t="n">
        <f aca="false">IF(AND(OR(Dashboard!$B$5="All",D11453=Dashboard!$B$5),OR(Dashboard!$D$5="All",N11453=Dashboard!$D$5),OR(AND(C11453&lt;&gt;"",C11453&gt;=Dashboard!$F$5,C11453&lt;=Dashboard!$H$5),AND(C11453="",Dashboard!$F$5&lt;=1980,Dashboard!$H$5&gt;=2016))),1,0)</f>
        <v>1</v>
      </c>
      <c r="Q11453" s="0" t="n">
        <f aca="false">J11453*P11453+ROW()*0.00000001</f>
        <v>0.08011453</v>
      </c>
    </row>
    <row r="11454" customFormat="false" ht="15" hidden="false" customHeight="false" outlineLevel="0" collapsed="false">
      <c r="A11454" s="0" t="s">
        <v>8260</v>
      </c>
      <c r="B11454" s="0" t="s">
        <v>97</v>
      </c>
      <c r="C11454" s="0" t="n">
        <v>2013</v>
      </c>
      <c r="D11454" s="0" t="s">
        <v>52</v>
      </c>
      <c r="E11454" s="0" t="s">
        <v>3904</v>
      </c>
      <c r="F11454" s="0" t="n">
        <v>0</v>
      </c>
      <c r="G11454" s="0" t="n">
        <v>0</v>
      </c>
      <c r="H11454" s="0" t="n">
        <v>0.08</v>
      </c>
      <c r="I11454" s="0" t="n">
        <v>0</v>
      </c>
      <c r="J11454" s="0" t="n">
        <v>0.08</v>
      </c>
      <c r="N11454" s="0" t="s">
        <v>35</v>
      </c>
      <c r="P11454" s="0" t="n">
        <f aca="false">IF(AND(OR(Dashboard!$B$5="All",D11454=Dashboard!$B$5),OR(Dashboard!$D$5="All",N11454=Dashboard!$D$5),OR(AND(C11454&lt;&gt;"",C11454&gt;=Dashboard!$F$5,C11454&lt;=Dashboard!$H$5),AND(C11454="",Dashboard!$F$5&lt;=1980,Dashboard!$H$5&gt;=2016))),1,0)</f>
        <v>1</v>
      </c>
      <c r="Q11454" s="0" t="n">
        <f aca="false">J11454*P11454+ROW()*0.00000001</f>
        <v>0.08011454</v>
      </c>
    </row>
    <row r="11455" customFormat="false" ht="15" hidden="false" customHeight="false" outlineLevel="0" collapsed="false">
      <c r="A11455" s="0" t="s">
        <v>8261</v>
      </c>
      <c r="B11455" s="0" t="s">
        <v>76</v>
      </c>
      <c r="C11455" s="0" t="n">
        <v>2006</v>
      </c>
      <c r="D11455" s="0" t="s">
        <v>102</v>
      </c>
      <c r="E11455" s="0" t="s">
        <v>2860</v>
      </c>
      <c r="F11455" s="0" t="n">
        <v>0.01</v>
      </c>
      <c r="G11455" s="0" t="n">
        <v>0.01</v>
      </c>
      <c r="H11455" s="0" t="n">
        <v>0.05</v>
      </c>
      <c r="I11455" s="0" t="n">
        <v>0</v>
      </c>
      <c r="J11455" s="0" t="n">
        <v>0.08</v>
      </c>
      <c r="K11455" s="0" t="n">
        <v>66</v>
      </c>
      <c r="L11455" s="0" t="n">
        <v>8.6</v>
      </c>
      <c r="M11455" s="0" t="s">
        <v>103</v>
      </c>
      <c r="N11455" s="0" t="s">
        <v>74</v>
      </c>
      <c r="O11455" s="0" t="s">
        <v>67</v>
      </c>
      <c r="P11455" s="0" t="n">
        <f aca="false">IF(AND(OR(Dashboard!$B$5="All",D11455=Dashboard!$B$5),OR(Dashboard!$D$5="All",N11455=Dashboard!$D$5),OR(AND(C11455&lt;&gt;"",C11455&gt;=Dashboard!$F$5,C11455&lt;=Dashboard!$H$5),AND(C11455="",Dashboard!$F$5&lt;=1980,Dashboard!$H$5&gt;=2016))),1,0)</f>
        <v>1</v>
      </c>
      <c r="Q11455" s="0" t="n">
        <f aca="false">J11455*P11455+ROW()*0.00000001</f>
        <v>0.08011455</v>
      </c>
    </row>
    <row r="11456" customFormat="false" ht="15" hidden="false" customHeight="false" outlineLevel="0" collapsed="false">
      <c r="A11456" s="0" t="s">
        <v>8262</v>
      </c>
      <c r="B11456" s="0" t="s">
        <v>97</v>
      </c>
      <c r="D11456" s="0" t="s">
        <v>114</v>
      </c>
      <c r="E11456" s="0" t="s">
        <v>520</v>
      </c>
      <c r="F11456" s="0" t="n">
        <v>0.08</v>
      </c>
      <c r="G11456" s="0" t="n">
        <v>0</v>
      </c>
      <c r="H11456" s="0" t="n">
        <v>0</v>
      </c>
      <c r="I11456" s="0" t="n">
        <v>0.01</v>
      </c>
      <c r="J11456" s="0" t="n">
        <v>0.08</v>
      </c>
      <c r="L11456" s="0" t="n">
        <v>4.2</v>
      </c>
      <c r="M11456" s="0" t="s">
        <v>125</v>
      </c>
      <c r="N11456" s="0" t="s">
        <v>35</v>
      </c>
      <c r="P11456" s="0" t="n">
        <f aca="false">IF(AND(OR(Dashboard!$B$5="All",D11456=Dashboard!$B$5),OR(Dashboard!$D$5="All",N11456=Dashboard!$D$5),OR(AND(C11456&lt;&gt;"",C11456&gt;=Dashboard!$F$5,C11456&lt;=Dashboard!$H$5),AND(C11456="",Dashboard!$F$5&lt;=1980,Dashboard!$H$5&gt;=2016))),1,0)</f>
        <v>1</v>
      </c>
      <c r="Q11456" s="0" t="n">
        <f aca="false">J11456*P11456+ROW()*0.00000001</f>
        <v>0.08011456</v>
      </c>
    </row>
    <row r="11457" customFormat="false" ht="15" hidden="false" customHeight="false" outlineLevel="0" collapsed="false">
      <c r="A11457" s="0" t="s">
        <v>8263</v>
      </c>
      <c r="B11457" s="0" t="s">
        <v>76</v>
      </c>
      <c r="C11457" s="0" t="n">
        <v>2004</v>
      </c>
      <c r="D11457" s="0" t="s">
        <v>246</v>
      </c>
      <c r="E11457" s="0" t="s">
        <v>782</v>
      </c>
      <c r="F11457" s="0" t="n">
        <v>0</v>
      </c>
      <c r="G11457" s="0" t="n">
        <v>0</v>
      </c>
      <c r="H11457" s="0" t="n">
        <v>0.08</v>
      </c>
      <c r="I11457" s="0" t="n">
        <v>0</v>
      </c>
      <c r="J11457" s="0" t="n">
        <v>0.08</v>
      </c>
      <c r="K11457" s="0" t="n">
        <v>70</v>
      </c>
      <c r="L11457" s="0" t="n">
        <v>8.8</v>
      </c>
      <c r="M11457" s="0" t="s">
        <v>103</v>
      </c>
      <c r="N11457" s="0" t="s">
        <v>74</v>
      </c>
      <c r="O11457" s="0" t="s">
        <v>67</v>
      </c>
      <c r="P11457" s="0" t="n">
        <f aca="false">IF(AND(OR(Dashboard!$B$5="All",D11457=Dashboard!$B$5),OR(Dashboard!$D$5="All",N11457=Dashboard!$D$5),OR(AND(C11457&lt;&gt;"",C11457&gt;=Dashboard!$F$5,C11457&lt;=Dashboard!$H$5),AND(C11457="",Dashboard!$F$5&lt;=1980,Dashboard!$H$5&gt;=2016))),1,0)</f>
        <v>1</v>
      </c>
      <c r="Q11457" s="0" t="n">
        <f aca="false">J11457*P11457+ROW()*0.00000001</f>
        <v>0.08011457</v>
      </c>
    </row>
    <row r="11458" customFormat="false" ht="15" hidden="false" customHeight="false" outlineLevel="0" collapsed="false">
      <c r="A11458" s="0" t="s">
        <v>443</v>
      </c>
      <c r="B11458" s="0" t="s">
        <v>186</v>
      </c>
      <c r="C11458" s="0" t="n">
        <v>2002</v>
      </c>
      <c r="D11458" s="0" t="s">
        <v>34</v>
      </c>
      <c r="E11458" s="0" t="s">
        <v>142</v>
      </c>
      <c r="F11458" s="0" t="n">
        <v>0.06</v>
      </c>
      <c r="G11458" s="0" t="n">
        <v>0.02</v>
      </c>
      <c r="H11458" s="0" t="n">
        <v>0</v>
      </c>
      <c r="I11458" s="0" t="n">
        <v>0</v>
      </c>
      <c r="J11458" s="0" t="n">
        <v>0.08</v>
      </c>
      <c r="K11458" s="0" t="n">
        <v>86</v>
      </c>
      <c r="L11458" s="0" t="n">
        <v>7.8</v>
      </c>
      <c r="M11458" s="0" t="s">
        <v>36</v>
      </c>
      <c r="N11458" s="0" t="s">
        <v>35</v>
      </c>
      <c r="O11458" s="0" t="s">
        <v>42</v>
      </c>
      <c r="P11458" s="0" t="n">
        <f aca="false">IF(AND(OR(Dashboard!$B$5="All",D11458=Dashboard!$B$5),OR(Dashboard!$D$5="All",N11458=Dashboard!$D$5),OR(AND(C11458&lt;&gt;"",C11458&gt;=Dashboard!$F$5,C11458&lt;=Dashboard!$H$5),AND(C11458="",Dashboard!$F$5&lt;=1980,Dashboard!$H$5&gt;=2016))),1,0)</f>
        <v>1</v>
      </c>
      <c r="Q11458" s="0" t="n">
        <f aca="false">J11458*P11458+ROW()*0.00000001</f>
        <v>0.08011458</v>
      </c>
    </row>
    <row r="11459" customFormat="false" ht="15" hidden="false" customHeight="false" outlineLevel="0" collapsed="false">
      <c r="A11459" s="0" t="s">
        <v>8264</v>
      </c>
      <c r="B11459" s="0" t="s">
        <v>50</v>
      </c>
      <c r="C11459" s="0" t="n">
        <v>2011</v>
      </c>
      <c r="D11459" s="0" t="s">
        <v>71</v>
      </c>
      <c r="E11459" s="0" t="s">
        <v>3336</v>
      </c>
      <c r="F11459" s="0" t="n">
        <v>0.08</v>
      </c>
      <c r="G11459" s="0" t="n">
        <v>0</v>
      </c>
      <c r="H11459" s="0" t="n">
        <v>0</v>
      </c>
      <c r="I11459" s="0" t="n">
        <v>0.01</v>
      </c>
      <c r="J11459" s="0" t="n">
        <v>0.08</v>
      </c>
      <c r="M11459" s="0" t="s">
        <v>36</v>
      </c>
      <c r="N11459" s="0" t="s">
        <v>35</v>
      </c>
      <c r="P11459" s="0" t="n">
        <f aca="false">IF(AND(OR(Dashboard!$B$5="All",D11459=Dashboard!$B$5),OR(Dashboard!$D$5="All",N11459=Dashboard!$D$5),OR(AND(C11459&lt;&gt;"",C11459&gt;=Dashboard!$F$5,C11459&lt;=Dashboard!$H$5),AND(C11459="",Dashboard!$F$5&lt;=1980,Dashboard!$H$5&gt;=2016))),1,0)</f>
        <v>1</v>
      </c>
      <c r="Q11459" s="0" t="n">
        <f aca="false">J11459*P11459+ROW()*0.00000001</f>
        <v>0.08011459</v>
      </c>
    </row>
    <row r="11460" customFormat="false" ht="15" hidden="false" customHeight="false" outlineLevel="0" collapsed="false">
      <c r="A11460" s="0" t="s">
        <v>7726</v>
      </c>
      <c r="B11460" s="0" t="s">
        <v>70</v>
      </c>
      <c r="C11460" s="0" t="n">
        <v>2010</v>
      </c>
      <c r="D11460" s="0" t="s">
        <v>34</v>
      </c>
      <c r="E11460" s="0" t="s">
        <v>91</v>
      </c>
      <c r="F11460" s="0" t="n">
        <v>0.07</v>
      </c>
      <c r="G11460" s="0" t="n">
        <v>0</v>
      </c>
      <c r="H11460" s="0" t="n">
        <v>0</v>
      </c>
      <c r="I11460" s="0" t="n">
        <v>0.01</v>
      </c>
      <c r="J11460" s="0" t="n">
        <v>0.08</v>
      </c>
      <c r="K11460" s="0" t="n">
        <v>61</v>
      </c>
      <c r="M11460" s="0" t="s">
        <v>36</v>
      </c>
      <c r="N11460" s="0" t="s">
        <v>74</v>
      </c>
      <c r="O11460" s="0" t="s">
        <v>67</v>
      </c>
      <c r="P11460" s="0" t="n">
        <f aca="false">IF(AND(OR(Dashboard!$B$5="All",D11460=Dashboard!$B$5),OR(Dashboard!$D$5="All",N11460=Dashboard!$D$5),OR(AND(C11460&lt;&gt;"",C11460&gt;=Dashboard!$F$5,C11460&lt;=Dashboard!$H$5),AND(C11460="",Dashboard!$F$5&lt;=1980,Dashboard!$H$5&gt;=2016))),1,0)</f>
        <v>1</v>
      </c>
      <c r="Q11460" s="0" t="n">
        <f aca="false">J11460*P11460+ROW()*0.00000001</f>
        <v>0.0801146</v>
      </c>
    </row>
    <row r="11461" customFormat="false" ht="15" hidden="false" customHeight="false" outlineLevel="0" collapsed="false">
      <c r="A11461" s="0" t="s">
        <v>4477</v>
      </c>
      <c r="B11461" s="0" t="s">
        <v>186</v>
      </c>
      <c r="C11461" s="0" t="n">
        <v>2002</v>
      </c>
      <c r="D11461" s="0" t="s">
        <v>34</v>
      </c>
      <c r="E11461" s="0" t="s">
        <v>1326</v>
      </c>
      <c r="F11461" s="0" t="n">
        <v>0.06</v>
      </c>
      <c r="G11461" s="0" t="n">
        <v>0.02</v>
      </c>
      <c r="H11461" s="0" t="n">
        <v>0</v>
      </c>
      <c r="I11461" s="0" t="n">
        <v>0</v>
      </c>
      <c r="J11461" s="0" t="n">
        <v>0.08</v>
      </c>
      <c r="K11461" s="0" t="n">
        <v>69</v>
      </c>
      <c r="M11461" s="0" t="s">
        <v>103</v>
      </c>
      <c r="N11461" s="0" t="s">
        <v>35</v>
      </c>
      <c r="O11461" s="0" t="s">
        <v>67</v>
      </c>
      <c r="P11461" s="0" t="n">
        <f aca="false">IF(AND(OR(Dashboard!$B$5="All",D11461=Dashboard!$B$5),OR(Dashboard!$D$5="All",N11461=Dashboard!$D$5),OR(AND(C11461&lt;&gt;"",C11461&gt;=Dashboard!$F$5,C11461&lt;=Dashboard!$H$5),AND(C11461="",Dashboard!$F$5&lt;=1980,Dashboard!$H$5&gt;=2016))),1,0)</f>
        <v>1</v>
      </c>
      <c r="Q11461" s="0" t="n">
        <f aca="false">J11461*P11461+ROW()*0.00000001</f>
        <v>0.08011461</v>
      </c>
    </row>
    <row r="11462" customFormat="false" ht="15" hidden="false" customHeight="false" outlineLevel="0" collapsed="false">
      <c r="A11462" s="0" t="s">
        <v>8265</v>
      </c>
      <c r="B11462" s="0" t="s">
        <v>64</v>
      </c>
      <c r="C11462" s="0" t="n">
        <v>2011</v>
      </c>
      <c r="D11462" s="0" t="s">
        <v>114</v>
      </c>
      <c r="E11462" s="0" t="s">
        <v>7521</v>
      </c>
      <c r="F11462" s="0" t="n">
        <v>0</v>
      </c>
      <c r="G11462" s="0" t="n">
        <v>0</v>
      </c>
      <c r="H11462" s="0" t="n">
        <v>0.08</v>
      </c>
      <c r="I11462" s="0" t="n">
        <v>0</v>
      </c>
      <c r="J11462" s="0" t="n">
        <v>0.08</v>
      </c>
      <c r="N11462" s="0" t="s">
        <v>66</v>
      </c>
      <c r="P11462" s="0" t="n">
        <f aca="false">IF(AND(OR(Dashboard!$B$5="All",D11462=Dashboard!$B$5),OR(Dashboard!$D$5="All",N11462=Dashboard!$D$5),OR(AND(C11462&lt;&gt;"",C11462&gt;=Dashboard!$F$5,C11462&lt;=Dashboard!$H$5),AND(C11462="",Dashboard!$F$5&lt;=1980,Dashboard!$H$5&gt;=2016))),1,0)</f>
        <v>1</v>
      </c>
      <c r="Q11462" s="0" t="n">
        <f aca="false">J11462*P11462+ROW()*0.00000001</f>
        <v>0.08011462</v>
      </c>
    </row>
    <row r="11463" customFormat="false" ht="15" hidden="false" customHeight="false" outlineLevel="0" collapsed="false">
      <c r="A11463" s="0" t="s">
        <v>3353</v>
      </c>
      <c r="B11463" s="0" t="s">
        <v>152</v>
      </c>
      <c r="C11463" s="0" t="n">
        <v>2011</v>
      </c>
      <c r="D11463" s="0" t="s">
        <v>34</v>
      </c>
      <c r="E11463" s="0" t="s">
        <v>72</v>
      </c>
      <c r="F11463" s="0" t="n">
        <v>0.06</v>
      </c>
      <c r="G11463" s="0" t="n">
        <v>0.01</v>
      </c>
      <c r="H11463" s="0" t="n">
        <v>0</v>
      </c>
      <c r="I11463" s="0" t="n">
        <v>0.01</v>
      </c>
      <c r="J11463" s="0" t="n">
        <v>0.08</v>
      </c>
      <c r="K11463" s="0" t="n">
        <v>74</v>
      </c>
      <c r="L11463" s="0" t="n">
        <v>5.9</v>
      </c>
      <c r="M11463" s="0" t="s">
        <v>36</v>
      </c>
      <c r="N11463" s="0" t="s">
        <v>152</v>
      </c>
      <c r="O11463" s="0" t="s">
        <v>37</v>
      </c>
      <c r="P11463" s="0" t="n">
        <f aca="false">IF(AND(OR(Dashboard!$B$5="All",D11463=Dashboard!$B$5),OR(Dashboard!$D$5="All",N11463=Dashboard!$D$5),OR(AND(C11463&lt;&gt;"",C11463&gt;=Dashboard!$F$5,C11463&lt;=Dashboard!$H$5),AND(C11463="",Dashboard!$F$5&lt;=1980,Dashboard!$H$5&gt;=2016))),1,0)</f>
        <v>1</v>
      </c>
      <c r="Q11463" s="0" t="n">
        <f aca="false">J11463*P11463+ROW()*0.00000001</f>
        <v>0.08011463</v>
      </c>
    </row>
    <row r="11464" customFormat="false" ht="15" hidden="false" customHeight="false" outlineLevel="0" collapsed="false">
      <c r="A11464" s="0" t="s">
        <v>8266</v>
      </c>
      <c r="B11464" s="0" t="s">
        <v>117</v>
      </c>
      <c r="C11464" s="0" t="n">
        <v>1994</v>
      </c>
      <c r="D11464" s="0" t="s">
        <v>46</v>
      </c>
      <c r="E11464" s="0" t="s">
        <v>4680</v>
      </c>
      <c r="F11464" s="0" t="n">
        <v>0</v>
      </c>
      <c r="G11464" s="0" t="n">
        <v>0</v>
      </c>
      <c r="H11464" s="0" t="n">
        <v>0.08</v>
      </c>
      <c r="I11464" s="0" t="n">
        <v>0.01</v>
      </c>
      <c r="J11464" s="0" t="n">
        <v>0.08</v>
      </c>
      <c r="N11464" s="0" t="s">
        <v>74</v>
      </c>
      <c r="P11464" s="0" t="n">
        <f aca="false">IF(AND(OR(Dashboard!$B$5="All",D11464=Dashboard!$B$5),OR(Dashboard!$D$5="All",N11464=Dashboard!$D$5),OR(AND(C11464&lt;&gt;"",C11464&gt;=Dashboard!$F$5,C11464&lt;=Dashboard!$H$5),AND(C11464="",Dashboard!$F$5&lt;=1980,Dashboard!$H$5&gt;=2016))),1,0)</f>
        <v>1</v>
      </c>
      <c r="Q11464" s="0" t="n">
        <f aca="false">J11464*P11464+ROW()*0.00000001</f>
        <v>0.08011464</v>
      </c>
    </row>
    <row r="11465" customFormat="false" ht="15" hidden="false" customHeight="false" outlineLevel="0" collapsed="false">
      <c r="A11465" s="0" t="s">
        <v>8267</v>
      </c>
      <c r="B11465" s="0" t="s">
        <v>117</v>
      </c>
      <c r="C11465" s="0" t="n">
        <v>1995</v>
      </c>
      <c r="D11465" s="0" t="s">
        <v>34</v>
      </c>
      <c r="E11465" s="0" t="s">
        <v>1998</v>
      </c>
      <c r="F11465" s="0" t="n">
        <v>0.04</v>
      </c>
      <c r="G11465" s="0" t="n">
        <v>0.03</v>
      </c>
      <c r="H11465" s="0" t="n">
        <v>0</v>
      </c>
      <c r="I11465" s="0" t="n">
        <v>0.01</v>
      </c>
      <c r="J11465" s="0" t="n">
        <v>0.08</v>
      </c>
      <c r="N11465" s="0" t="s">
        <v>74</v>
      </c>
      <c r="P11465" s="0" t="n">
        <f aca="false">IF(AND(OR(Dashboard!$B$5="All",D11465=Dashboard!$B$5),OR(Dashboard!$D$5="All",N11465=Dashboard!$D$5),OR(AND(C11465&lt;&gt;"",C11465&gt;=Dashboard!$F$5,C11465&lt;=Dashboard!$H$5),AND(C11465="",Dashboard!$F$5&lt;=1980,Dashboard!$H$5&gt;=2016))),1,0)</f>
        <v>1</v>
      </c>
      <c r="Q11465" s="0" t="n">
        <f aca="false">J11465*P11465+ROW()*0.00000001</f>
        <v>0.08011465</v>
      </c>
    </row>
    <row r="11466" customFormat="false" ht="15" hidden="false" customHeight="false" outlineLevel="0" collapsed="false">
      <c r="A11466" s="0" t="s">
        <v>8268</v>
      </c>
      <c r="B11466" s="0" t="s">
        <v>164</v>
      </c>
      <c r="C11466" s="0" t="n">
        <v>2009</v>
      </c>
      <c r="D11466" s="0" t="s">
        <v>58</v>
      </c>
      <c r="E11466" s="0" t="s">
        <v>124</v>
      </c>
      <c r="F11466" s="0" t="n">
        <v>0.05</v>
      </c>
      <c r="G11466" s="0" t="n">
        <v>0.02</v>
      </c>
      <c r="H11466" s="0" t="n">
        <v>0</v>
      </c>
      <c r="I11466" s="0" t="n">
        <v>0.01</v>
      </c>
      <c r="J11466" s="0" t="n">
        <v>0.08</v>
      </c>
      <c r="M11466" s="0" t="s">
        <v>36</v>
      </c>
      <c r="N11466" s="0" t="s">
        <v>74</v>
      </c>
      <c r="P11466" s="0" t="n">
        <f aca="false">IF(AND(OR(Dashboard!$B$5="All",D11466=Dashboard!$B$5),OR(Dashboard!$D$5="All",N11466=Dashboard!$D$5),OR(AND(C11466&lt;&gt;"",C11466&gt;=Dashboard!$F$5,C11466&lt;=Dashboard!$H$5),AND(C11466="",Dashboard!$F$5&lt;=1980,Dashboard!$H$5&gt;=2016))),1,0)</f>
        <v>1</v>
      </c>
      <c r="Q11466" s="0" t="n">
        <f aca="false">J11466*P11466+ROW()*0.00000001</f>
        <v>0.08011466</v>
      </c>
    </row>
    <row r="11467" customFormat="false" ht="15" hidden="false" customHeight="false" outlineLevel="0" collapsed="false">
      <c r="A11467" s="0" t="s">
        <v>8269</v>
      </c>
      <c r="B11467" s="0" t="s">
        <v>50</v>
      </c>
      <c r="C11467" s="0" t="n">
        <v>2009</v>
      </c>
      <c r="D11467" s="0" t="s">
        <v>52</v>
      </c>
      <c r="E11467" s="0" t="s">
        <v>124</v>
      </c>
      <c r="F11467" s="0" t="n">
        <v>0.07</v>
      </c>
      <c r="G11467" s="0" t="n">
        <v>0</v>
      </c>
      <c r="H11467" s="0" t="n">
        <v>0</v>
      </c>
      <c r="I11467" s="0" t="n">
        <v>0.01</v>
      </c>
      <c r="J11467" s="0" t="n">
        <v>0.08</v>
      </c>
      <c r="M11467" s="0" t="s">
        <v>36</v>
      </c>
      <c r="N11467" s="0" t="s">
        <v>35</v>
      </c>
      <c r="P11467" s="0" t="n">
        <f aca="false">IF(AND(OR(Dashboard!$B$5="All",D11467=Dashboard!$B$5),OR(Dashboard!$D$5="All",N11467=Dashboard!$D$5),OR(AND(C11467&lt;&gt;"",C11467&gt;=Dashboard!$F$5,C11467&lt;=Dashboard!$H$5),AND(C11467="",Dashboard!$F$5&lt;=1980,Dashboard!$H$5&gt;=2016))),1,0)</f>
        <v>1</v>
      </c>
      <c r="Q11467" s="0" t="n">
        <f aca="false">J11467*P11467+ROW()*0.00000001</f>
        <v>0.08011467</v>
      </c>
    </row>
    <row r="11468" customFormat="false" ht="15" hidden="false" customHeight="false" outlineLevel="0" collapsed="false">
      <c r="A11468" s="0" t="s">
        <v>8270</v>
      </c>
      <c r="B11468" s="0" t="s">
        <v>164</v>
      </c>
      <c r="C11468" s="0" t="n">
        <v>2009</v>
      </c>
      <c r="D11468" s="0" t="s">
        <v>114</v>
      </c>
      <c r="E11468" s="0" t="s">
        <v>328</v>
      </c>
      <c r="F11468" s="0" t="n">
        <v>0</v>
      </c>
      <c r="G11468" s="0" t="n">
        <v>0</v>
      </c>
      <c r="H11468" s="0" t="n">
        <v>0.08</v>
      </c>
      <c r="I11468" s="0" t="n">
        <v>0</v>
      </c>
      <c r="J11468" s="0" t="n">
        <v>0.08</v>
      </c>
      <c r="N11468" s="0" t="s">
        <v>74</v>
      </c>
      <c r="P11468" s="0" t="n">
        <f aca="false">IF(AND(OR(Dashboard!$B$5="All",D11468=Dashboard!$B$5),OR(Dashboard!$D$5="All",N11468=Dashboard!$D$5),OR(AND(C11468&lt;&gt;"",C11468&gt;=Dashboard!$F$5,C11468&lt;=Dashboard!$H$5),AND(C11468="",Dashboard!$F$5&lt;=1980,Dashboard!$H$5&gt;=2016))),1,0)</f>
        <v>1</v>
      </c>
      <c r="Q11468" s="0" t="n">
        <f aca="false">J11468*P11468+ROW()*0.00000001</f>
        <v>0.08011468</v>
      </c>
    </row>
    <row r="11469" customFormat="false" ht="15" hidden="false" customHeight="false" outlineLevel="0" collapsed="false">
      <c r="A11469" s="0" t="s">
        <v>5243</v>
      </c>
      <c r="B11469" s="0" t="s">
        <v>144</v>
      </c>
      <c r="C11469" s="0" t="n">
        <v>2003</v>
      </c>
      <c r="D11469" s="0" t="s">
        <v>41</v>
      </c>
      <c r="E11469" s="0" t="s">
        <v>257</v>
      </c>
      <c r="F11469" s="0" t="n">
        <v>0.06</v>
      </c>
      <c r="G11469" s="0" t="n">
        <v>0.02</v>
      </c>
      <c r="H11469" s="0" t="n">
        <v>0</v>
      </c>
      <c r="I11469" s="0" t="n">
        <v>0</v>
      </c>
      <c r="J11469" s="0" t="n">
        <v>0.08</v>
      </c>
      <c r="K11469" s="0" t="n">
        <v>54</v>
      </c>
      <c r="L11469" s="0" t="n">
        <v>5.8</v>
      </c>
      <c r="M11469" s="0" t="s">
        <v>103</v>
      </c>
      <c r="N11469" s="0" t="s">
        <v>66</v>
      </c>
      <c r="O11469" s="0" t="s">
        <v>53</v>
      </c>
      <c r="P11469" s="0" t="n">
        <f aca="false">IF(AND(OR(Dashboard!$B$5="All",D11469=Dashboard!$B$5),OR(Dashboard!$D$5="All",N11469=Dashboard!$D$5),OR(AND(C11469&lt;&gt;"",C11469&gt;=Dashboard!$F$5,C11469&lt;=Dashboard!$H$5),AND(C11469="",Dashboard!$F$5&lt;=1980,Dashboard!$H$5&gt;=2016))),1,0)</f>
        <v>1</v>
      </c>
      <c r="Q11469" s="0" t="n">
        <f aca="false">J11469*P11469+ROW()*0.00000001</f>
        <v>0.08011469</v>
      </c>
    </row>
    <row r="11470" customFormat="false" ht="15" hidden="false" customHeight="false" outlineLevel="0" collapsed="false">
      <c r="A11470" s="0" t="s">
        <v>8271</v>
      </c>
      <c r="B11470" s="0" t="s">
        <v>186</v>
      </c>
      <c r="C11470" s="0" t="n">
        <v>2002</v>
      </c>
      <c r="D11470" s="0" t="s">
        <v>52</v>
      </c>
      <c r="E11470" s="0" t="s">
        <v>72</v>
      </c>
      <c r="F11470" s="0" t="n">
        <v>0.06</v>
      </c>
      <c r="G11470" s="0" t="n">
        <v>0.02</v>
      </c>
      <c r="H11470" s="0" t="n">
        <v>0</v>
      </c>
      <c r="I11470" s="0" t="n">
        <v>0</v>
      </c>
      <c r="J11470" s="0" t="n">
        <v>0.08</v>
      </c>
      <c r="K11470" s="0" t="n">
        <v>79</v>
      </c>
      <c r="L11470" s="0" t="n">
        <v>6.9</v>
      </c>
      <c r="M11470" s="0" t="s">
        <v>103</v>
      </c>
      <c r="N11470" s="0" t="s">
        <v>35</v>
      </c>
      <c r="O11470" s="0" t="s">
        <v>37</v>
      </c>
      <c r="P11470" s="0" t="n">
        <f aca="false">IF(AND(OR(Dashboard!$B$5="All",D11470=Dashboard!$B$5),OR(Dashboard!$D$5="All",N11470=Dashboard!$D$5),OR(AND(C11470&lt;&gt;"",C11470&gt;=Dashboard!$F$5,C11470&lt;=Dashboard!$H$5),AND(C11470="",Dashboard!$F$5&lt;=1980,Dashboard!$H$5&gt;=2016))),1,0)</f>
        <v>1</v>
      </c>
      <c r="Q11470" s="0" t="n">
        <f aca="false">J11470*P11470+ROW()*0.00000001</f>
        <v>0.0801147</v>
      </c>
    </row>
    <row r="11471" customFormat="false" ht="15" hidden="false" customHeight="false" outlineLevel="0" collapsed="false">
      <c r="A11471" s="0" t="s">
        <v>6593</v>
      </c>
      <c r="B11471" s="0" t="s">
        <v>33</v>
      </c>
      <c r="C11471" s="0" t="n">
        <v>2008</v>
      </c>
      <c r="D11471" s="0" t="s">
        <v>48</v>
      </c>
      <c r="E11471" s="0" t="s">
        <v>6594</v>
      </c>
      <c r="F11471" s="0" t="n">
        <v>0.07</v>
      </c>
      <c r="G11471" s="0" t="n">
        <v>0.01</v>
      </c>
      <c r="H11471" s="0" t="n">
        <v>0</v>
      </c>
      <c r="I11471" s="0" t="n">
        <v>0.01</v>
      </c>
      <c r="J11471" s="0" t="n">
        <v>0.08</v>
      </c>
      <c r="K11471" s="0" t="n">
        <v>56</v>
      </c>
      <c r="L11471" s="0" t="n">
        <v>7.8</v>
      </c>
      <c r="M11471" s="0" t="s">
        <v>36</v>
      </c>
      <c r="N11471" s="0" t="s">
        <v>35</v>
      </c>
      <c r="O11471" s="0" t="s">
        <v>53</v>
      </c>
      <c r="P11471" s="0" t="n">
        <f aca="false">IF(AND(OR(Dashboard!$B$5="All",D11471=Dashboard!$B$5),OR(Dashboard!$D$5="All",N11471=Dashboard!$D$5),OR(AND(C11471&lt;&gt;"",C11471&gt;=Dashboard!$F$5,C11471&lt;=Dashboard!$H$5),AND(C11471="",Dashboard!$F$5&lt;=1980,Dashboard!$H$5&gt;=2016))),1,0)</f>
        <v>1</v>
      </c>
      <c r="Q11471" s="0" t="n">
        <f aca="false">J11471*P11471+ROW()*0.00000001</f>
        <v>0.08011471</v>
      </c>
    </row>
    <row r="11472" customFormat="false" ht="15" hidden="false" customHeight="false" outlineLevel="0" collapsed="false">
      <c r="A11472" s="0" t="s">
        <v>8272</v>
      </c>
      <c r="B11472" s="0" t="s">
        <v>184</v>
      </c>
      <c r="C11472" s="0" t="n">
        <v>2012</v>
      </c>
      <c r="D11472" s="0" t="s">
        <v>71</v>
      </c>
      <c r="E11472" s="0" t="s">
        <v>782</v>
      </c>
      <c r="F11472" s="0" t="n">
        <v>0.04</v>
      </c>
      <c r="G11472" s="0" t="n">
        <v>0.02</v>
      </c>
      <c r="H11472" s="0" t="n">
        <v>0.02</v>
      </c>
      <c r="I11472" s="0" t="n">
        <v>0.01</v>
      </c>
      <c r="J11472" s="0" t="n">
        <v>0.08</v>
      </c>
      <c r="K11472" s="0" t="n">
        <v>64</v>
      </c>
      <c r="L11472" s="0" t="n">
        <v>7.4</v>
      </c>
      <c r="M11472" s="0" t="s">
        <v>103</v>
      </c>
      <c r="N11472" s="0" t="s">
        <v>35</v>
      </c>
      <c r="O11472" s="0" t="s">
        <v>67</v>
      </c>
      <c r="P11472" s="0" t="n">
        <f aca="false">IF(AND(OR(Dashboard!$B$5="All",D11472=Dashboard!$B$5),OR(Dashboard!$D$5="All",N11472=Dashboard!$D$5),OR(AND(C11472&lt;&gt;"",C11472&gt;=Dashboard!$F$5,C11472&lt;=Dashboard!$H$5),AND(C11472="",Dashboard!$F$5&lt;=1980,Dashboard!$H$5&gt;=2016))),1,0)</f>
        <v>1</v>
      </c>
      <c r="Q11472" s="0" t="n">
        <f aca="false">J11472*P11472+ROW()*0.00000001</f>
        <v>0.08011472</v>
      </c>
    </row>
    <row r="11473" customFormat="false" ht="15" hidden="false" customHeight="false" outlineLevel="0" collapsed="false">
      <c r="A11473" s="0" t="s">
        <v>8273</v>
      </c>
      <c r="B11473" s="0" t="s">
        <v>33</v>
      </c>
      <c r="C11473" s="0" t="n">
        <v>2009</v>
      </c>
      <c r="D11473" s="0" t="s">
        <v>34</v>
      </c>
      <c r="E11473" s="0" t="s">
        <v>195</v>
      </c>
      <c r="F11473" s="0" t="n">
        <v>0.07</v>
      </c>
      <c r="G11473" s="0" t="n">
        <v>0</v>
      </c>
      <c r="H11473" s="0" t="n">
        <v>0</v>
      </c>
      <c r="I11473" s="0" t="n">
        <v>0.01</v>
      </c>
      <c r="J11473" s="0" t="n">
        <v>0.08</v>
      </c>
      <c r="M11473" s="0" t="s">
        <v>36</v>
      </c>
      <c r="N11473" s="0" t="s">
        <v>35</v>
      </c>
      <c r="P11473" s="0" t="n">
        <f aca="false">IF(AND(OR(Dashboard!$B$5="All",D11473=Dashboard!$B$5),OR(Dashboard!$D$5="All",N11473=Dashboard!$D$5),OR(AND(C11473&lt;&gt;"",C11473&gt;=Dashboard!$F$5,C11473&lt;=Dashboard!$H$5),AND(C11473="",Dashboard!$F$5&lt;=1980,Dashboard!$H$5&gt;=2016))),1,0)</f>
        <v>1</v>
      </c>
      <c r="Q11473" s="0" t="n">
        <f aca="false">J11473*P11473+ROW()*0.00000001</f>
        <v>0.08011473</v>
      </c>
    </row>
    <row r="11474" customFormat="false" ht="15" hidden="false" customHeight="false" outlineLevel="0" collapsed="false">
      <c r="A11474" s="0" t="s">
        <v>8274</v>
      </c>
      <c r="B11474" s="0" t="s">
        <v>164</v>
      </c>
      <c r="C11474" s="0" t="n">
        <v>2009</v>
      </c>
      <c r="D11474" s="0" t="s">
        <v>34</v>
      </c>
      <c r="E11474" s="0" t="s">
        <v>89</v>
      </c>
      <c r="F11474" s="0" t="n">
        <v>0.07</v>
      </c>
      <c r="G11474" s="0" t="n">
        <v>0</v>
      </c>
      <c r="H11474" s="0" t="n">
        <v>0</v>
      </c>
      <c r="I11474" s="0" t="n">
        <v>0.01</v>
      </c>
      <c r="J11474" s="0" t="n">
        <v>0.08</v>
      </c>
      <c r="K11474" s="0" t="n">
        <v>69</v>
      </c>
      <c r="L11474" s="0" t="n">
        <v>3</v>
      </c>
      <c r="M11474" s="0" t="s">
        <v>36</v>
      </c>
      <c r="N11474" s="0" t="s">
        <v>74</v>
      </c>
      <c r="O11474" s="0" t="s">
        <v>67</v>
      </c>
      <c r="P11474" s="0" t="n">
        <f aca="false">IF(AND(OR(Dashboard!$B$5="All",D11474=Dashboard!$B$5),OR(Dashboard!$D$5="All",N11474=Dashboard!$D$5),OR(AND(C11474&lt;&gt;"",C11474&gt;=Dashboard!$F$5,C11474&lt;=Dashboard!$H$5),AND(C11474="",Dashboard!$F$5&lt;=1980,Dashboard!$H$5&gt;=2016))),1,0)</f>
        <v>1</v>
      </c>
      <c r="Q11474" s="0" t="n">
        <f aca="false">J11474*P11474+ROW()*0.00000001</f>
        <v>0.08011474</v>
      </c>
    </row>
    <row r="11475" customFormat="false" ht="15" hidden="false" customHeight="false" outlineLevel="0" collapsed="false">
      <c r="A11475" s="0" t="s">
        <v>8275</v>
      </c>
      <c r="B11475" s="0" t="s">
        <v>50</v>
      </c>
      <c r="C11475" s="0" t="n">
        <v>2010</v>
      </c>
      <c r="D11475" s="0" t="s">
        <v>52</v>
      </c>
      <c r="E11475" s="0" t="s">
        <v>328</v>
      </c>
      <c r="F11475" s="0" t="n">
        <v>0</v>
      </c>
      <c r="G11475" s="0" t="n">
        <v>0</v>
      </c>
      <c r="H11475" s="0" t="n">
        <v>0.08</v>
      </c>
      <c r="I11475" s="0" t="n">
        <v>0</v>
      </c>
      <c r="J11475" s="0" t="n">
        <v>0.08</v>
      </c>
      <c r="N11475" s="0" t="s">
        <v>35</v>
      </c>
      <c r="P11475" s="0" t="n">
        <f aca="false">IF(AND(OR(Dashboard!$B$5="All",D11475=Dashboard!$B$5),OR(Dashboard!$D$5="All",N11475=Dashboard!$D$5),OR(AND(C11475&lt;&gt;"",C11475&gt;=Dashboard!$F$5,C11475&lt;=Dashboard!$H$5),AND(C11475="",Dashboard!$F$5&lt;=1980,Dashboard!$H$5&gt;=2016))),1,0)</f>
        <v>1</v>
      </c>
      <c r="Q11475" s="0" t="n">
        <f aca="false">J11475*P11475+ROW()*0.00000001</f>
        <v>0.08011475</v>
      </c>
    </row>
    <row r="11476" customFormat="false" ht="15" hidden="false" customHeight="false" outlineLevel="0" collapsed="false">
      <c r="A11476" s="0" t="s">
        <v>8276</v>
      </c>
      <c r="B11476" s="0" t="s">
        <v>64</v>
      </c>
      <c r="C11476" s="0" t="n">
        <v>2009</v>
      </c>
      <c r="D11476" s="0" t="s">
        <v>48</v>
      </c>
      <c r="E11476" s="0" t="s">
        <v>160</v>
      </c>
      <c r="F11476" s="0" t="n">
        <v>0.07</v>
      </c>
      <c r="G11476" s="0" t="n">
        <v>0</v>
      </c>
      <c r="H11476" s="0" t="n">
        <v>0</v>
      </c>
      <c r="I11476" s="0" t="n">
        <v>0.01</v>
      </c>
      <c r="J11476" s="0" t="n">
        <v>0.08</v>
      </c>
      <c r="M11476" s="0" t="s">
        <v>36</v>
      </c>
      <c r="N11476" s="0" t="s">
        <v>66</v>
      </c>
      <c r="P11476" s="0" t="n">
        <f aca="false">IF(AND(OR(Dashboard!$B$5="All",D11476=Dashboard!$B$5),OR(Dashboard!$D$5="All",N11476=Dashboard!$D$5),OR(AND(C11476&lt;&gt;"",C11476&gt;=Dashboard!$F$5,C11476&lt;=Dashboard!$H$5),AND(C11476="",Dashboard!$F$5&lt;=1980,Dashboard!$H$5&gt;=2016))),1,0)</f>
        <v>1</v>
      </c>
      <c r="Q11476" s="0" t="n">
        <f aca="false">J11476*P11476+ROW()*0.00000001</f>
        <v>0.08011476</v>
      </c>
    </row>
    <row r="11477" customFormat="false" ht="15" hidden="false" customHeight="false" outlineLevel="0" collapsed="false">
      <c r="A11477" s="0" t="s">
        <v>8277</v>
      </c>
      <c r="B11477" s="0" t="s">
        <v>117</v>
      </c>
      <c r="C11477" s="0" t="n">
        <v>1998</v>
      </c>
      <c r="D11477" s="0" t="s">
        <v>58</v>
      </c>
      <c r="E11477" s="0" t="s">
        <v>2089</v>
      </c>
      <c r="F11477" s="0" t="n">
        <v>0.04</v>
      </c>
      <c r="G11477" s="0" t="n">
        <v>0.03</v>
      </c>
      <c r="H11477" s="0" t="n">
        <v>0</v>
      </c>
      <c r="I11477" s="0" t="n">
        <v>0.01</v>
      </c>
      <c r="J11477" s="0" t="n">
        <v>0.08</v>
      </c>
      <c r="N11477" s="0" t="s">
        <v>74</v>
      </c>
      <c r="P11477" s="0" t="n">
        <f aca="false">IF(AND(OR(Dashboard!$B$5="All",D11477=Dashboard!$B$5),OR(Dashboard!$D$5="All",N11477=Dashboard!$D$5),OR(AND(C11477&lt;&gt;"",C11477&gt;=Dashboard!$F$5,C11477&lt;=Dashboard!$H$5),AND(C11477="",Dashboard!$F$5&lt;=1980,Dashboard!$H$5&gt;=2016))),1,0)</f>
        <v>1</v>
      </c>
      <c r="Q11477" s="0" t="n">
        <f aca="false">J11477*P11477+ROW()*0.00000001</f>
        <v>0.08011477</v>
      </c>
    </row>
    <row r="11478" customFormat="false" ht="15" hidden="false" customHeight="false" outlineLevel="0" collapsed="false">
      <c r="A11478" s="0" t="s">
        <v>8278</v>
      </c>
      <c r="B11478" s="0" t="s">
        <v>50</v>
      </c>
      <c r="C11478" s="0" t="n">
        <v>2007</v>
      </c>
      <c r="D11478" s="0" t="s">
        <v>52</v>
      </c>
      <c r="E11478" s="0" t="s">
        <v>328</v>
      </c>
      <c r="F11478" s="0" t="n">
        <v>0</v>
      </c>
      <c r="G11478" s="0" t="n">
        <v>0</v>
      </c>
      <c r="H11478" s="0" t="n">
        <v>0.08</v>
      </c>
      <c r="I11478" s="0" t="n">
        <v>0</v>
      </c>
      <c r="J11478" s="0" t="n">
        <v>0.08</v>
      </c>
      <c r="N11478" s="0" t="s">
        <v>35</v>
      </c>
      <c r="P11478" s="0" t="n">
        <f aca="false">IF(AND(OR(Dashboard!$B$5="All",D11478=Dashboard!$B$5),OR(Dashboard!$D$5="All",N11478=Dashboard!$D$5),OR(AND(C11478&lt;&gt;"",C11478&gt;=Dashboard!$F$5,C11478&lt;=Dashboard!$H$5),AND(C11478="",Dashboard!$F$5&lt;=1980,Dashboard!$H$5&gt;=2016))),1,0)</f>
        <v>1</v>
      </c>
      <c r="Q11478" s="0" t="n">
        <f aca="false">J11478*P11478+ROW()*0.00000001</f>
        <v>0.08011478</v>
      </c>
    </row>
    <row r="11479" customFormat="false" ht="15" hidden="false" customHeight="false" outlineLevel="0" collapsed="false">
      <c r="A11479" s="0" t="s">
        <v>8279</v>
      </c>
      <c r="B11479" s="0" t="s">
        <v>33</v>
      </c>
      <c r="C11479" s="0" t="n">
        <v>2011</v>
      </c>
      <c r="D11479" s="0" t="s">
        <v>102</v>
      </c>
      <c r="E11479" s="0" t="s">
        <v>1169</v>
      </c>
      <c r="F11479" s="0" t="n">
        <v>0.07</v>
      </c>
      <c r="G11479" s="0" t="n">
        <v>0.01</v>
      </c>
      <c r="H11479" s="0" t="n">
        <v>0</v>
      </c>
      <c r="I11479" s="0" t="n">
        <v>0.01</v>
      </c>
      <c r="J11479" s="0" t="n">
        <v>0.08</v>
      </c>
      <c r="N11479" s="0" t="s">
        <v>35</v>
      </c>
      <c r="P11479" s="0" t="n">
        <f aca="false">IF(AND(OR(Dashboard!$B$5="All",D11479=Dashboard!$B$5),OR(Dashboard!$D$5="All",N11479=Dashboard!$D$5),OR(AND(C11479&lt;&gt;"",C11479&gt;=Dashboard!$F$5,C11479&lt;=Dashboard!$H$5),AND(C11479="",Dashboard!$F$5&lt;=1980,Dashboard!$H$5&gt;=2016))),1,0)</f>
        <v>1</v>
      </c>
      <c r="Q11479" s="0" t="n">
        <f aca="false">J11479*P11479+ROW()*0.00000001</f>
        <v>0.08011479</v>
      </c>
    </row>
    <row r="11480" customFormat="false" ht="15" hidden="false" customHeight="false" outlineLevel="0" collapsed="false">
      <c r="A11480" s="0" t="s">
        <v>8280</v>
      </c>
      <c r="B11480" s="0" t="s">
        <v>117</v>
      </c>
      <c r="C11480" s="0" t="n">
        <v>1999</v>
      </c>
      <c r="D11480" s="0" t="s">
        <v>46</v>
      </c>
      <c r="E11480" s="0" t="s">
        <v>89</v>
      </c>
      <c r="F11480" s="0" t="n">
        <v>0</v>
      </c>
      <c r="G11480" s="0" t="n">
        <v>0</v>
      </c>
      <c r="H11480" s="0" t="n">
        <v>0.08</v>
      </c>
      <c r="I11480" s="0" t="n">
        <v>0.01</v>
      </c>
      <c r="J11480" s="0" t="n">
        <v>0.08</v>
      </c>
      <c r="N11480" s="0" t="s">
        <v>74</v>
      </c>
      <c r="P11480" s="0" t="n">
        <f aca="false">IF(AND(OR(Dashboard!$B$5="All",D11480=Dashboard!$B$5),OR(Dashboard!$D$5="All",N11480=Dashboard!$D$5),OR(AND(C11480&lt;&gt;"",C11480&gt;=Dashboard!$F$5,C11480&lt;=Dashboard!$H$5),AND(C11480="",Dashboard!$F$5&lt;=1980,Dashboard!$H$5&gt;=2016))),1,0)</f>
        <v>1</v>
      </c>
      <c r="Q11480" s="0" t="n">
        <f aca="false">J11480*P11480+ROW()*0.00000001</f>
        <v>0.0801148</v>
      </c>
    </row>
    <row r="11481" customFormat="false" ht="15" hidden="false" customHeight="false" outlineLevel="0" collapsed="false">
      <c r="A11481" s="0" t="s">
        <v>7899</v>
      </c>
      <c r="B11481" s="0" t="s">
        <v>70</v>
      </c>
      <c r="C11481" s="0" t="n">
        <v>2013</v>
      </c>
      <c r="D11481" s="0" t="s">
        <v>16</v>
      </c>
      <c r="E11481" s="0" t="s">
        <v>328</v>
      </c>
      <c r="F11481" s="0" t="n">
        <v>0.03</v>
      </c>
      <c r="G11481" s="0" t="n">
        <v>0.03</v>
      </c>
      <c r="H11481" s="0" t="n">
        <v>0</v>
      </c>
      <c r="I11481" s="0" t="n">
        <v>0.01</v>
      </c>
      <c r="J11481" s="0" t="n">
        <v>0.08</v>
      </c>
      <c r="K11481" s="0" t="n">
        <v>51</v>
      </c>
      <c r="L11481" s="0" t="n">
        <v>3.1</v>
      </c>
      <c r="M11481" s="0" t="s">
        <v>125</v>
      </c>
      <c r="N11481" s="0" t="s">
        <v>74</v>
      </c>
      <c r="O11481" s="0" t="s">
        <v>53</v>
      </c>
      <c r="P11481" s="0" t="n">
        <f aca="false">IF(AND(OR(Dashboard!$B$5="All",D11481=Dashboard!$B$5),OR(Dashboard!$D$5="All",N11481=Dashboard!$D$5),OR(AND(C11481&lt;&gt;"",C11481&gt;=Dashboard!$F$5,C11481&lt;=Dashboard!$H$5),AND(C11481="",Dashboard!$F$5&lt;=1980,Dashboard!$H$5&gt;=2016))),1,0)</f>
        <v>1</v>
      </c>
      <c r="Q11481" s="0" t="n">
        <f aca="false">J11481*P11481+ROW()*0.00000001</f>
        <v>0.08011481</v>
      </c>
    </row>
    <row r="11482" customFormat="false" ht="15" hidden="false" customHeight="false" outlineLevel="0" collapsed="false">
      <c r="A11482" s="0" t="s">
        <v>8281</v>
      </c>
      <c r="B11482" s="0" t="s">
        <v>70</v>
      </c>
      <c r="C11482" s="0" t="n">
        <v>2011</v>
      </c>
      <c r="D11482" s="0" t="s">
        <v>34</v>
      </c>
      <c r="E11482" s="0" t="s">
        <v>1862</v>
      </c>
      <c r="F11482" s="0" t="n">
        <v>0</v>
      </c>
      <c r="G11482" s="0" t="n">
        <v>0.06</v>
      </c>
      <c r="H11482" s="0" t="n">
        <v>0</v>
      </c>
      <c r="I11482" s="0" t="n">
        <v>0.02</v>
      </c>
      <c r="J11482" s="0" t="n">
        <v>0.08</v>
      </c>
      <c r="N11482" s="0" t="s">
        <v>74</v>
      </c>
      <c r="P11482" s="0" t="n">
        <f aca="false">IF(AND(OR(Dashboard!$B$5="All",D11482=Dashboard!$B$5),OR(Dashboard!$D$5="All",N11482=Dashboard!$D$5),OR(AND(C11482&lt;&gt;"",C11482&gt;=Dashboard!$F$5,C11482&lt;=Dashboard!$H$5),AND(C11482="",Dashboard!$F$5&lt;=1980,Dashboard!$H$5&gt;=2016))),1,0)</f>
        <v>1</v>
      </c>
      <c r="Q11482" s="0" t="n">
        <f aca="false">J11482*P11482+ROW()*0.00000001</f>
        <v>0.08011482</v>
      </c>
    </row>
    <row r="11483" customFormat="false" ht="15" hidden="false" customHeight="false" outlineLevel="0" collapsed="false">
      <c r="A11483" s="0" t="s">
        <v>8282</v>
      </c>
      <c r="B11483" s="0" t="s">
        <v>33</v>
      </c>
      <c r="C11483" s="0" t="n">
        <v>2009</v>
      </c>
      <c r="D11483" s="0" t="s">
        <v>52</v>
      </c>
      <c r="E11483" s="0" t="s">
        <v>220</v>
      </c>
      <c r="F11483" s="0" t="n">
        <v>0.07</v>
      </c>
      <c r="G11483" s="0" t="n">
        <v>0</v>
      </c>
      <c r="H11483" s="0" t="n">
        <v>0</v>
      </c>
      <c r="I11483" s="0" t="n">
        <v>0.01</v>
      </c>
      <c r="J11483" s="0" t="n">
        <v>0.08</v>
      </c>
      <c r="M11483" s="0" t="s">
        <v>36</v>
      </c>
      <c r="N11483" s="0" t="s">
        <v>35</v>
      </c>
      <c r="P11483" s="0" t="n">
        <f aca="false">IF(AND(OR(Dashboard!$B$5="All",D11483=Dashboard!$B$5),OR(Dashboard!$D$5="All",N11483=Dashboard!$D$5),OR(AND(C11483&lt;&gt;"",C11483&gt;=Dashboard!$F$5,C11483&lt;=Dashboard!$H$5),AND(C11483="",Dashboard!$F$5&lt;=1980,Dashboard!$H$5&gt;=2016))),1,0)</f>
        <v>1</v>
      </c>
      <c r="Q11483" s="0" t="n">
        <f aca="false">J11483*P11483+ROW()*0.00000001</f>
        <v>0.08011483</v>
      </c>
    </row>
    <row r="11484" customFormat="false" ht="15" hidden="false" customHeight="false" outlineLevel="0" collapsed="false">
      <c r="A11484" s="0" t="s">
        <v>8283</v>
      </c>
      <c r="B11484" s="0" t="s">
        <v>76</v>
      </c>
      <c r="C11484" s="0" t="n">
        <v>2009</v>
      </c>
      <c r="D11484" s="0" t="s">
        <v>34</v>
      </c>
      <c r="E11484" s="0" t="s">
        <v>220</v>
      </c>
      <c r="F11484" s="0" t="n">
        <v>0</v>
      </c>
      <c r="G11484" s="0" t="n">
        <v>0</v>
      </c>
      <c r="H11484" s="0" t="n">
        <v>0.08</v>
      </c>
      <c r="I11484" s="0" t="n">
        <v>0</v>
      </c>
      <c r="J11484" s="0" t="n">
        <v>0.08</v>
      </c>
      <c r="N11484" s="0" t="s">
        <v>74</v>
      </c>
      <c r="P11484" s="0" t="n">
        <f aca="false">IF(AND(OR(Dashboard!$B$5="All",D11484=Dashboard!$B$5),OR(Dashboard!$D$5="All",N11484=Dashboard!$D$5),OR(AND(C11484&lt;&gt;"",C11484&gt;=Dashboard!$F$5,C11484&lt;=Dashboard!$H$5),AND(C11484="",Dashboard!$F$5&lt;=1980,Dashboard!$H$5&gt;=2016))),1,0)</f>
        <v>1</v>
      </c>
      <c r="Q11484" s="0" t="n">
        <f aca="false">J11484*P11484+ROW()*0.00000001</f>
        <v>0.08011484</v>
      </c>
    </row>
    <row r="11485" customFormat="false" ht="15" hidden="false" customHeight="false" outlineLevel="0" collapsed="false">
      <c r="A11485" s="0" t="s">
        <v>8284</v>
      </c>
      <c r="B11485" s="0" t="s">
        <v>76</v>
      </c>
      <c r="C11485" s="0" t="n">
        <v>2003</v>
      </c>
      <c r="D11485" s="0" t="s">
        <v>52</v>
      </c>
      <c r="E11485" s="0" t="s">
        <v>1664</v>
      </c>
      <c r="F11485" s="0" t="n">
        <v>0.04</v>
      </c>
      <c r="G11485" s="0" t="n">
        <v>0.03</v>
      </c>
      <c r="H11485" s="0" t="n">
        <v>0</v>
      </c>
      <c r="I11485" s="0" t="n">
        <v>0.01</v>
      </c>
      <c r="J11485" s="0" t="n">
        <v>0.08</v>
      </c>
      <c r="K11485" s="0" t="n">
        <v>79</v>
      </c>
      <c r="L11485" s="0" t="n">
        <v>8.6</v>
      </c>
      <c r="M11485" s="0" t="s">
        <v>103</v>
      </c>
      <c r="N11485" s="0" t="s">
        <v>74</v>
      </c>
      <c r="O11485" s="0" t="s">
        <v>37</v>
      </c>
      <c r="P11485" s="0" t="n">
        <f aca="false">IF(AND(OR(Dashboard!$B$5="All",D11485=Dashboard!$B$5),OR(Dashboard!$D$5="All",N11485=Dashboard!$D$5),OR(AND(C11485&lt;&gt;"",C11485&gt;=Dashboard!$F$5,C11485&lt;=Dashboard!$H$5),AND(C11485="",Dashboard!$F$5&lt;=1980,Dashboard!$H$5&gt;=2016))),1,0)</f>
        <v>1</v>
      </c>
      <c r="Q11485" s="0" t="n">
        <f aca="false">J11485*P11485+ROW()*0.00000001</f>
        <v>0.08011485</v>
      </c>
    </row>
    <row r="11486" customFormat="false" ht="15" hidden="false" customHeight="false" outlineLevel="0" collapsed="false">
      <c r="A11486" s="0" t="s">
        <v>8285</v>
      </c>
      <c r="B11486" s="0" t="s">
        <v>76</v>
      </c>
      <c r="C11486" s="0" t="n">
        <v>2001</v>
      </c>
      <c r="D11486" s="0" t="s">
        <v>46</v>
      </c>
      <c r="E11486" s="0" t="s">
        <v>124</v>
      </c>
      <c r="F11486" s="0" t="n">
        <v>0.04</v>
      </c>
      <c r="G11486" s="0" t="n">
        <v>0.03</v>
      </c>
      <c r="H11486" s="0" t="n">
        <v>0</v>
      </c>
      <c r="I11486" s="0" t="n">
        <v>0.01</v>
      </c>
      <c r="J11486" s="0" t="n">
        <v>0.08</v>
      </c>
      <c r="K11486" s="0" t="n">
        <v>43</v>
      </c>
      <c r="L11486" s="0" t="n">
        <v>6.7</v>
      </c>
      <c r="M11486" s="0" t="s">
        <v>103</v>
      </c>
      <c r="N11486" s="0" t="s">
        <v>74</v>
      </c>
      <c r="O11486" s="0" t="s">
        <v>177</v>
      </c>
      <c r="P11486" s="0" t="n">
        <f aca="false">IF(AND(OR(Dashboard!$B$5="All",D11486=Dashboard!$B$5),OR(Dashboard!$D$5="All",N11486=Dashboard!$D$5),OR(AND(C11486&lt;&gt;"",C11486&gt;=Dashboard!$F$5,C11486&lt;=Dashboard!$H$5),AND(C11486="",Dashboard!$F$5&lt;=1980,Dashboard!$H$5&gt;=2016))),1,0)</f>
        <v>1</v>
      </c>
      <c r="Q11486" s="0" t="n">
        <f aca="false">J11486*P11486+ROW()*0.00000001</f>
        <v>0.08011486</v>
      </c>
    </row>
    <row r="11487" customFormat="false" ht="15" hidden="false" customHeight="false" outlineLevel="0" collapsed="false">
      <c r="A11487" s="0" t="s">
        <v>8286</v>
      </c>
      <c r="B11487" s="0" t="s">
        <v>164</v>
      </c>
      <c r="C11487" s="0" t="n">
        <v>2015</v>
      </c>
      <c r="D11487" s="0" t="s">
        <v>71</v>
      </c>
      <c r="E11487" s="0" t="s">
        <v>6623</v>
      </c>
      <c r="F11487" s="0" t="n">
        <v>0</v>
      </c>
      <c r="G11487" s="0" t="n">
        <v>0</v>
      </c>
      <c r="H11487" s="0" t="n">
        <v>0.08</v>
      </c>
      <c r="I11487" s="0" t="n">
        <v>0</v>
      </c>
      <c r="J11487" s="0" t="n">
        <v>0.08</v>
      </c>
      <c r="N11487" s="0" t="s">
        <v>74</v>
      </c>
      <c r="P11487" s="0" t="n">
        <f aca="false">IF(AND(OR(Dashboard!$B$5="All",D11487=Dashboard!$B$5),OR(Dashboard!$D$5="All",N11487=Dashboard!$D$5),OR(AND(C11487&lt;&gt;"",C11487&gt;=Dashboard!$F$5,C11487&lt;=Dashboard!$H$5),AND(C11487="",Dashboard!$F$5&lt;=1980,Dashboard!$H$5&gt;=2016))),1,0)</f>
        <v>1</v>
      </c>
      <c r="Q11487" s="0" t="n">
        <f aca="false">J11487*P11487+ROW()*0.00000001</f>
        <v>0.08011487</v>
      </c>
    </row>
    <row r="11488" customFormat="false" ht="15" hidden="false" customHeight="false" outlineLevel="0" collapsed="false">
      <c r="A11488" s="0" t="s">
        <v>8287</v>
      </c>
      <c r="B11488" s="0" t="s">
        <v>152</v>
      </c>
      <c r="C11488" s="0" t="n">
        <v>2010</v>
      </c>
      <c r="D11488" s="0" t="s">
        <v>58</v>
      </c>
      <c r="E11488" s="0" t="s">
        <v>142</v>
      </c>
      <c r="F11488" s="0" t="n">
        <v>0.01</v>
      </c>
      <c r="G11488" s="0" t="n">
        <v>0.05</v>
      </c>
      <c r="H11488" s="0" t="n">
        <v>0</v>
      </c>
      <c r="I11488" s="0" t="n">
        <v>0.02</v>
      </c>
      <c r="J11488" s="0" t="n">
        <v>0.08</v>
      </c>
      <c r="L11488" s="0" t="n">
        <v>5.4</v>
      </c>
      <c r="M11488" s="0" t="s">
        <v>103</v>
      </c>
      <c r="N11488" s="0" t="s">
        <v>152</v>
      </c>
      <c r="P11488" s="0" t="n">
        <f aca="false">IF(AND(OR(Dashboard!$B$5="All",D11488=Dashboard!$B$5),OR(Dashboard!$D$5="All",N11488=Dashboard!$D$5),OR(AND(C11488&lt;&gt;"",C11488&gt;=Dashboard!$F$5,C11488&lt;=Dashboard!$H$5),AND(C11488="",Dashboard!$F$5&lt;=1980,Dashboard!$H$5&gt;=2016))),1,0)</f>
        <v>1</v>
      </c>
      <c r="Q11488" s="0" t="n">
        <f aca="false">J11488*P11488+ROW()*0.00000001</f>
        <v>0.08011488</v>
      </c>
    </row>
    <row r="11489" customFormat="false" ht="15" hidden="false" customHeight="false" outlineLevel="0" collapsed="false">
      <c r="A11489" s="0" t="s">
        <v>8288</v>
      </c>
      <c r="B11489" s="0" t="s">
        <v>873</v>
      </c>
      <c r="C11489" s="0" t="n">
        <v>1998</v>
      </c>
      <c r="D11489" s="0" t="s">
        <v>246</v>
      </c>
      <c r="E11489" s="0" t="s">
        <v>5008</v>
      </c>
      <c r="F11489" s="0" t="n">
        <v>0</v>
      </c>
      <c r="G11489" s="0" t="n">
        <v>0</v>
      </c>
      <c r="H11489" s="0" t="n">
        <v>0.08</v>
      </c>
      <c r="I11489" s="0" t="n">
        <v>0</v>
      </c>
      <c r="J11489" s="0" t="n">
        <v>0.08</v>
      </c>
      <c r="N11489" s="0" t="s">
        <v>154</v>
      </c>
      <c r="P11489" s="0" t="n">
        <f aca="false">IF(AND(OR(Dashboard!$B$5="All",D11489=Dashboard!$B$5),OR(Dashboard!$D$5="All",N11489=Dashboard!$D$5),OR(AND(C11489&lt;&gt;"",C11489&gt;=Dashboard!$F$5,C11489&lt;=Dashboard!$H$5),AND(C11489="",Dashboard!$F$5&lt;=1980,Dashboard!$H$5&gt;=2016))),1,0)</f>
        <v>1</v>
      </c>
      <c r="Q11489" s="0" t="n">
        <f aca="false">J11489*P11489+ROW()*0.00000001</f>
        <v>0.08011489</v>
      </c>
    </row>
    <row r="11490" customFormat="false" ht="15" hidden="false" customHeight="false" outlineLevel="0" collapsed="false">
      <c r="A11490" s="0" t="s">
        <v>8289</v>
      </c>
      <c r="B11490" s="0" t="s">
        <v>50</v>
      </c>
      <c r="C11490" s="0" t="n">
        <v>2009</v>
      </c>
      <c r="D11490" s="0" t="s">
        <v>52</v>
      </c>
      <c r="E11490" s="0" t="s">
        <v>1013</v>
      </c>
      <c r="F11490" s="0" t="n">
        <v>0.07</v>
      </c>
      <c r="G11490" s="0" t="n">
        <v>0</v>
      </c>
      <c r="H11490" s="0" t="n">
        <v>0</v>
      </c>
      <c r="I11490" s="0" t="n">
        <v>0.01</v>
      </c>
      <c r="J11490" s="0" t="n">
        <v>0.08</v>
      </c>
      <c r="M11490" s="0" t="s">
        <v>36</v>
      </c>
      <c r="N11490" s="0" t="s">
        <v>35</v>
      </c>
      <c r="P11490" s="0" t="n">
        <f aca="false">IF(AND(OR(Dashboard!$B$5="All",D11490=Dashboard!$B$5),OR(Dashboard!$D$5="All",N11490=Dashboard!$D$5),OR(AND(C11490&lt;&gt;"",C11490&gt;=Dashboard!$F$5,C11490&lt;=Dashboard!$H$5),AND(C11490="",Dashboard!$F$5&lt;=1980,Dashboard!$H$5&gt;=2016))),1,0)</f>
        <v>1</v>
      </c>
      <c r="Q11490" s="0" t="n">
        <f aca="false">J11490*P11490+ROW()*0.00000001</f>
        <v>0.0801149</v>
      </c>
    </row>
    <row r="11491" customFormat="false" ht="15" hidden="false" customHeight="false" outlineLevel="0" collapsed="false">
      <c r="A11491" s="0" t="s">
        <v>2063</v>
      </c>
      <c r="B11491" s="0" t="s">
        <v>186</v>
      </c>
      <c r="C11491" s="0" t="n">
        <v>2003</v>
      </c>
      <c r="D11491" s="0" t="s">
        <v>41</v>
      </c>
      <c r="E11491" s="0" t="s">
        <v>1551</v>
      </c>
      <c r="F11491" s="0" t="n">
        <v>0.06</v>
      </c>
      <c r="G11491" s="0" t="n">
        <v>0.02</v>
      </c>
      <c r="H11491" s="0" t="n">
        <v>0</v>
      </c>
      <c r="I11491" s="0" t="n">
        <v>0</v>
      </c>
      <c r="J11491" s="0" t="n">
        <v>0.08</v>
      </c>
      <c r="K11491" s="0" t="n">
        <v>63</v>
      </c>
      <c r="L11491" s="0" t="n">
        <v>8.2</v>
      </c>
      <c r="M11491" s="0" t="s">
        <v>103</v>
      </c>
      <c r="N11491" s="0" t="s">
        <v>35</v>
      </c>
      <c r="O11491" s="0" t="s">
        <v>67</v>
      </c>
      <c r="P11491" s="0" t="n">
        <f aca="false">IF(AND(OR(Dashboard!$B$5="All",D11491=Dashboard!$B$5),OR(Dashboard!$D$5="All",N11491=Dashboard!$D$5),OR(AND(C11491&lt;&gt;"",C11491&gt;=Dashboard!$F$5,C11491&lt;=Dashboard!$H$5),AND(C11491="",Dashboard!$F$5&lt;=1980,Dashboard!$H$5&gt;=2016))),1,0)</f>
        <v>1</v>
      </c>
      <c r="Q11491" s="0" t="n">
        <f aca="false">J11491*P11491+ROW()*0.00000001</f>
        <v>0.08011491</v>
      </c>
    </row>
    <row r="11492" customFormat="false" ht="15" hidden="false" customHeight="false" outlineLevel="0" collapsed="false">
      <c r="A11492" s="0" t="s">
        <v>7803</v>
      </c>
      <c r="B11492" s="0" t="s">
        <v>70</v>
      </c>
      <c r="C11492" s="0" t="n">
        <v>2010</v>
      </c>
      <c r="D11492" s="0" t="s">
        <v>71</v>
      </c>
      <c r="E11492" s="0" t="s">
        <v>8290</v>
      </c>
      <c r="F11492" s="0" t="n">
        <v>0.07</v>
      </c>
      <c r="G11492" s="0" t="n">
        <v>0</v>
      </c>
      <c r="H11492" s="0" t="n">
        <v>0</v>
      </c>
      <c r="I11492" s="0" t="n">
        <v>0.01</v>
      </c>
      <c r="J11492" s="0" t="n">
        <v>0.08</v>
      </c>
      <c r="N11492" s="0" t="s">
        <v>74</v>
      </c>
      <c r="P11492" s="0" t="n">
        <f aca="false">IF(AND(OR(Dashboard!$B$5="All",D11492=Dashboard!$B$5),OR(Dashboard!$D$5="All",N11492=Dashboard!$D$5),OR(AND(C11492&lt;&gt;"",C11492&gt;=Dashboard!$F$5,C11492&lt;=Dashboard!$H$5),AND(C11492="",Dashboard!$F$5&lt;=1980,Dashboard!$H$5&gt;=2016))),1,0)</f>
        <v>1</v>
      </c>
      <c r="Q11492" s="0" t="n">
        <f aca="false">J11492*P11492+ROW()*0.00000001</f>
        <v>0.08011492</v>
      </c>
    </row>
    <row r="11493" customFormat="false" ht="15" hidden="false" customHeight="false" outlineLevel="0" collapsed="false">
      <c r="A11493" s="0" t="s">
        <v>5490</v>
      </c>
      <c r="B11493" s="0" t="s">
        <v>117</v>
      </c>
      <c r="C11493" s="0" t="n">
        <v>1997</v>
      </c>
      <c r="D11493" s="0" t="s">
        <v>102</v>
      </c>
      <c r="E11493" s="0" t="s">
        <v>4987</v>
      </c>
      <c r="F11493" s="0" t="n">
        <v>0</v>
      </c>
      <c r="G11493" s="0" t="n">
        <v>0</v>
      </c>
      <c r="H11493" s="0" t="n">
        <v>0.07</v>
      </c>
      <c r="I11493" s="0" t="n">
        <v>0.01</v>
      </c>
      <c r="J11493" s="0" t="n">
        <v>0.08</v>
      </c>
      <c r="N11493" s="0" t="s">
        <v>74</v>
      </c>
      <c r="P11493" s="0" t="n">
        <f aca="false">IF(AND(OR(Dashboard!$B$5="All",D11493=Dashboard!$B$5),OR(Dashboard!$D$5="All",N11493=Dashboard!$D$5),OR(AND(C11493&lt;&gt;"",C11493&gt;=Dashboard!$F$5,C11493&lt;=Dashboard!$H$5),AND(C11493="",Dashboard!$F$5&lt;=1980,Dashboard!$H$5&gt;=2016))),1,0)</f>
        <v>1</v>
      </c>
      <c r="Q11493" s="0" t="n">
        <f aca="false">J11493*P11493+ROW()*0.00000001</f>
        <v>0.08011493</v>
      </c>
    </row>
    <row r="11494" customFormat="false" ht="15" hidden="false" customHeight="false" outlineLevel="0" collapsed="false">
      <c r="A11494" s="0" t="s">
        <v>7107</v>
      </c>
      <c r="B11494" s="0" t="s">
        <v>70</v>
      </c>
      <c r="C11494" s="0" t="n">
        <v>2010</v>
      </c>
      <c r="D11494" s="0" t="s">
        <v>71</v>
      </c>
      <c r="E11494" s="0" t="s">
        <v>243</v>
      </c>
      <c r="F11494" s="0" t="n">
        <v>0.06</v>
      </c>
      <c r="G11494" s="0" t="n">
        <v>0.01</v>
      </c>
      <c r="H11494" s="0" t="n">
        <v>0</v>
      </c>
      <c r="I11494" s="0" t="n">
        <v>0.01</v>
      </c>
      <c r="J11494" s="0" t="n">
        <v>0.08</v>
      </c>
      <c r="K11494" s="0" t="n">
        <v>62</v>
      </c>
      <c r="M11494" s="0" t="s">
        <v>125</v>
      </c>
      <c r="N11494" s="0" t="s">
        <v>74</v>
      </c>
      <c r="O11494" s="0" t="s">
        <v>67</v>
      </c>
      <c r="P11494" s="0" t="n">
        <f aca="false">IF(AND(OR(Dashboard!$B$5="All",D11494=Dashboard!$B$5),OR(Dashboard!$D$5="All",N11494=Dashboard!$D$5),OR(AND(C11494&lt;&gt;"",C11494&gt;=Dashboard!$F$5,C11494&lt;=Dashboard!$H$5),AND(C11494="",Dashboard!$F$5&lt;=1980,Dashboard!$H$5&gt;=2016))),1,0)</f>
        <v>1</v>
      </c>
      <c r="Q11494" s="0" t="n">
        <f aca="false">J11494*P11494+ROW()*0.00000001</f>
        <v>0.08011494</v>
      </c>
    </row>
    <row r="11495" customFormat="false" ht="15" hidden="false" customHeight="false" outlineLevel="0" collapsed="false">
      <c r="A11495" s="0" t="s">
        <v>8291</v>
      </c>
      <c r="B11495" s="0" t="s">
        <v>50</v>
      </c>
      <c r="C11495" s="0" t="n">
        <v>2008</v>
      </c>
      <c r="D11495" s="0" t="s">
        <v>46</v>
      </c>
      <c r="E11495" s="0" t="s">
        <v>328</v>
      </c>
      <c r="F11495" s="0" t="n">
        <v>0.07</v>
      </c>
      <c r="G11495" s="0" t="n">
        <v>0</v>
      </c>
      <c r="H11495" s="0" t="n">
        <v>0</v>
      </c>
      <c r="I11495" s="0" t="n">
        <v>0.01</v>
      </c>
      <c r="J11495" s="0" t="n">
        <v>0.08</v>
      </c>
      <c r="K11495" s="0" t="n">
        <v>73</v>
      </c>
      <c r="L11495" s="0" t="n">
        <v>9</v>
      </c>
      <c r="M11495" s="0" t="s">
        <v>103</v>
      </c>
      <c r="N11495" s="0" t="s">
        <v>35</v>
      </c>
      <c r="O11495" s="0" t="s">
        <v>37</v>
      </c>
      <c r="P11495" s="0" t="n">
        <f aca="false">IF(AND(OR(Dashboard!$B$5="All",D11495=Dashboard!$B$5),OR(Dashboard!$D$5="All",N11495=Dashboard!$D$5),OR(AND(C11495&lt;&gt;"",C11495&gt;=Dashboard!$F$5,C11495&lt;=Dashboard!$H$5),AND(C11495="",Dashboard!$F$5&lt;=1980,Dashboard!$H$5&gt;=2016))),1,0)</f>
        <v>1</v>
      </c>
      <c r="Q11495" s="0" t="n">
        <f aca="false">J11495*P11495+ROW()*0.00000001</f>
        <v>0.08011495</v>
      </c>
    </row>
    <row r="11496" customFormat="false" ht="15" hidden="false" customHeight="false" outlineLevel="0" collapsed="false">
      <c r="A11496" s="0" t="s">
        <v>4135</v>
      </c>
      <c r="B11496" s="0" t="s">
        <v>152</v>
      </c>
      <c r="C11496" s="0" t="n">
        <v>2013</v>
      </c>
      <c r="D11496" s="0" t="s">
        <v>56</v>
      </c>
      <c r="E11496" s="0" t="s">
        <v>1545</v>
      </c>
      <c r="F11496" s="0" t="n">
        <v>0.02</v>
      </c>
      <c r="G11496" s="0" t="n">
        <v>0.05</v>
      </c>
      <c r="H11496" s="0" t="n">
        <v>0</v>
      </c>
      <c r="I11496" s="0" t="n">
        <v>0.01</v>
      </c>
      <c r="J11496" s="0" t="n">
        <v>0.08</v>
      </c>
      <c r="K11496" s="0" t="n">
        <v>52</v>
      </c>
      <c r="L11496" s="0" t="n">
        <v>5.8</v>
      </c>
      <c r="M11496" s="0" t="s">
        <v>73</v>
      </c>
      <c r="N11496" s="0" t="s">
        <v>152</v>
      </c>
      <c r="O11496" s="0" t="s">
        <v>53</v>
      </c>
      <c r="P11496" s="0" t="n">
        <f aca="false">IF(AND(OR(Dashboard!$B$5="All",D11496=Dashboard!$B$5),OR(Dashboard!$D$5="All",N11496=Dashboard!$D$5),OR(AND(C11496&lt;&gt;"",C11496&gt;=Dashboard!$F$5,C11496&lt;=Dashboard!$H$5),AND(C11496="",Dashboard!$F$5&lt;=1980,Dashboard!$H$5&gt;=2016))),1,0)</f>
        <v>1</v>
      </c>
      <c r="Q11496" s="0" t="n">
        <f aca="false">J11496*P11496+ROW()*0.00000001</f>
        <v>0.08011496</v>
      </c>
    </row>
    <row r="11497" customFormat="false" ht="15" hidden="false" customHeight="false" outlineLevel="0" collapsed="false">
      <c r="A11497" s="0" t="s">
        <v>8292</v>
      </c>
      <c r="B11497" s="0" t="s">
        <v>64</v>
      </c>
      <c r="C11497" s="0" t="n">
        <v>2009</v>
      </c>
      <c r="D11497" s="0" t="s">
        <v>102</v>
      </c>
      <c r="E11497" s="0" t="s">
        <v>1259</v>
      </c>
      <c r="F11497" s="0" t="n">
        <v>0.07</v>
      </c>
      <c r="G11497" s="0" t="n">
        <v>0.01</v>
      </c>
      <c r="H11497" s="0" t="n">
        <v>0</v>
      </c>
      <c r="I11497" s="0" t="n">
        <v>0.01</v>
      </c>
      <c r="J11497" s="0" t="n">
        <v>0.08</v>
      </c>
      <c r="K11497" s="0" t="n">
        <v>46</v>
      </c>
      <c r="L11497" s="0" t="n">
        <v>5.2</v>
      </c>
      <c r="M11497" s="0" t="s">
        <v>73</v>
      </c>
      <c r="N11497" s="0" t="s">
        <v>66</v>
      </c>
      <c r="O11497" s="0" t="s">
        <v>177</v>
      </c>
      <c r="P11497" s="0" t="n">
        <f aca="false">IF(AND(OR(Dashboard!$B$5="All",D11497=Dashboard!$B$5),OR(Dashboard!$D$5="All",N11497=Dashboard!$D$5),OR(AND(C11497&lt;&gt;"",C11497&gt;=Dashboard!$F$5,C11497&lt;=Dashboard!$H$5),AND(C11497="",Dashboard!$F$5&lt;=1980,Dashboard!$H$5&gt;=2016))),1,0)</f>
        <v>1</v>
      </c>
      <c r="Q11497" s="0" t="n">
        <f aca="false">J11497*P11497+ROW()*0.00000001</f>
        <v>0.08011497</v>
      </c>
    </row>
    <row r="11498" customFormat="false" ht="15" hidden="false" customHeight="false" outlineLevel="0" collapsed="false">
      <c r="A11498" s="0" t="s">
        <v>8293</v>
      </c>
      <c r="B11498" s="0" t="s">
        <v>108</v>
      </c>
      <c r="C11498" s="0" t="n">
        <v>1998</v>
      </c>
      <c r="D11498" s="0" t="s">
        <v>34</v>
      </c>
      <c r="E11498" s="0" t="s">
        <v>449</v>
      </c>
      <c r="F11498" s="0" t="n">
        <v>0.07</v>
      </c>
      <c r="G11498" s="0" t="n">
        <v>0.01</v>
      </c>
      <c r="H11498" s="0" t="n">
        <v>0</v>
      </c>
      <c r="I11498" s="0" t="n">
        <v>0</v>
      </c>
      <c r="J11498" s="0" t="n">
        <v>0.08</v>
      </c>
      <c r="N11498" s="0" t="s">
        <v>35</v>
      </c>
      <c r="P11498" s="0" t="n">
        <f aca="false">IF(AND(OR(Dashboard!$B$5="All",D11498=Dashboard!$B$5),OR(Dashboard!$D$5="All",N11498=Dashboard!$D$5),OR(AND(C11498&lt;&gt;"",C11498&gt;=Dashboard!$F$5,C11498&lt;=Dashboard!$H$5),AND(C11498="",Dashboard!$F$5&lt;=1980,Dashboard!$H$5&gt;=2016))),1,0)</f>
        <v>1</v>
      </c>
      <c r="Q11498" s="0" t="n">
        <f aca="false">J11498*P11498+ROW()*0.00000001</f>
        <v>0.08011498</v>
      </c>
    </row>
    <row r="11499" customFormat="false" ht="15" hidden="false" customHeight="false" outlineLevel="0" collapsed="false">
      <c r="A11499" s="0" t="s">
        <v>315</v>
      </c>
      <c r="B11499" s="0" t="s">
        <v>108</v>
      </c>
      <c r="C11499" s="0" t="n">
        <v>2002</v>
      </c>
      <c r="D11499" s="0" t="s">
        <v>34</v>
      </c>
      <c r="E11499" s="0" t="s">
        <v>91</v>
      </c>
      <c r="F11499" s="0" t="n">
        <v>0.06</v>
      </c>
      <c r="G11499" s="0" t="n">
        <v>0.02</v>
      </c>
      <c r="H11499" s="0" t="n">
        <v>0</v>
      </c>
      <c r="I11499" s="0" t="n">
        <v>0</v>
      </c>
      <c r="J11499" s="0" t="n">
        <v>0.08</v>
      </c>
      <c r="N11499" s="0" t="s">
        <v>35</v>
      </c>
      <c r="P11499" s="0" t="n">
        <f aca="false">IF(AND(OR(Dashboard!$B$5="All",D11499=Dashboard!$B$5),OR(Dashboard!$D$5="All",N11499=Dashboard!$D$5),OR(AND(C11499&lt;&gt;"",C11499&gt;=Dashboard!$F$5,C11499&lt;=Dashboard!$H$5),AND(C11499="",Dashboard!$F$5&lt;=1980,Dashboard!$H$5&gt;=2016))),1,0)</f>
        <v>1</v>
      </c>
      <c r="Q11499" s="0" t="n">
        <f aca="false">J11499*P11499+ROW()*0.00000001</f>
        <v>0.08011499</v>
      </c>
    </row>
    <row r="11500" customFormat="false" ht="15" hidden="false" customHeight="false" outlineLevel="0" collapsed="false">
      <c r="A11500" s="0" t="s">
        <v>8294</v>
      </c>
      <c r="B11500" s="0" t="s">
        <v>108</v>
      </c>
      <c r="C11500" s="0" t="n">
        <v>1998</v>
      </c>
      <c r="D11500" s="0" t="s">
        <v>41</v>
      </c>
      <c r="E11500" s="0" t="s">
        <v>449</v>
      </c>
      <c r="F11500" s="0" t="n">
        <v>0.06</v>
      </c>
      <c r="G11500" s="0" t="n">
        <v>0.02</v>
      </c>
      <c r="H11500" s="0" t="n">
        <v>0</v>
      </c>
      <c r="I11500" s="0" t="n">
        <v>0</v>
      </c>
      <c r="J11500" s="0" t="n">
        <v>0.08</v>
      </c>
      <c r="N11500" s="0" t="s">
        <v>35</v>
      </c>
      <c r="P11500" s="0" t="n">
        <f aca="false">IF(AND(OR(Dashboard!$B$5="All",D11500=Dashboard!$B$5),OR(Dashboard!$D$5="All",N11500=Dashboard!$D$5),OR(AND(C11500&lt;&gt;"",C11500&gt;=Dashboard!$F$5,C11500&lt;=Dashboard!$H$5),AND(C11500="",Dashboard!$F$5&lt;=1980,Dashboard!$H$5&gt;=2016))),1,0)</f>
        <v>1</v>
      </c>
      <c r="Q11500" s="0" t="n">
        <f aca="false">J11500*P11500+ROW()*0.00000001</f>
        <v>0.080115</v>
      </c>
    </row>
    <row r="11501" customFormat="false" ht="15" hidden="false" customHeight="false" outlineLevel="0" collapsed="false">
      <c r="A11501" s="0" t="s">
        <v>8295</v>
      </c>
      <c r="B11501" s="0" t="s">
        <v>873</v>
      </c>
      <c r="C11501" s="0" t="n">
        <v>1996</v>
      </c>
      <c r="D11501" s="0" t="s">
        <v>114</v>
      </c>
      <c r="E11501" s="0" t="s">
        <v>154</v>
      </c>
      <c r="F11501" s="0" t="n">
        <v>0</v>
      </c>
      <c r="G11501" s="0" t="n">
        <v>0</v>
      </c>
      <c r="H11501" s="0" t="n">
        <v>0.08</v>
      </c>
      <c r="I11501" s="0" t="n">
        <v>0</v>
      </c>
      <c r="J11501" s="0" t="n">
        <v>0.08</v>
      </c>
      <c r="N11501" s="0" t="s">
        <v>154</v>
      </c>
      <c r="P11501" s="0" t="n">
        <f aca="false">IF(AND(OR(Dashboard!$B$5="All",D11501=Dashboard!$B$5),OR(Dashboard!$D$5="All",N11501=Dashboard!$D$5),OR(AND(C11501&lt;&gt;"",C11501&gt;=Dashboard!$F$5,C11501&lt;=Dashboard!$H$5),AND(C11501="",Dashboard!$F$5&lt;=1980,Dashboard!$H$5&gt;=2016))),1,0)</f>
        <v>1</v>
      </c>
      <c r="Q11501" s="0" t="n">
        <f aca="false">J11501*P11501+ROW()*0.00000001</f>
        <v>0.08011501</v>
      </c>
    </row>
    <row r="11502" customFormat="false" ht="15" hidden="false" customHeight="false" outlineLevel="0" collapsed="false">
      <c r="A11502" s="0" t="s">
        <v>5657</v>
      </c>
      <c r="B11502" s="0" t="s">
        <v>108</v>
      </c>
      <c r="C11502" s="0" t="n">
        <v>1997</v>
      </c>
      <c r="D11502" s="0" t="s">
        <v>48</v>
      </c>
      <c r="E11502" s="0" t="s">
        <v>449</v>
      </c>
      <c r="F11502" s="0" t="n">
        <v>0.06</v>
      </c>
      <c r="G11502" s="0" t="n">
        <v>0.02</v>
      </c>
      <c r="H11502" s="0" t="n">
        <v>0</v>
      </c>
      <c r="I11502" s="0" t="n">
        <v>0</v>
      </c>
      <c r="J11502" s="0" t="n">
        <v>0.08</v>
      </c>
      <c r="N11502" s="0" t="s">
        <v>35</v>
      </c>
      <c r="P11502" s="0" t="n">
        <f aca="false">IF(AND(OR(Dashboard!$B$5="All",D11502=Dashboard!$B$5),OR(Dashboard!$D$5="All",N11502=Dashboard!$D$5),OR(AND(C11502&lt;&gt;"",C11502&gt;=Dashboard!$F$5,C11502&lt;=Dashboard!$H$5),AND(C11502="",Dashboard!$F$5&lt;=1980,Dashboard!$H$5&gt;=2016))),1,0)</f>
        <v>1</v>
      </c>
      <c r="Q11502" s="0" t="n">
        <f aca="false">J11502*P11502+ROW()*0.00000001</f>
        <v>0.08011502</v>
      </c>
    </row>
    <row r="11503" customFormat="false" ht="15" hidden="false" customHeight="false" outlineLevel="0" collapsed="false">
      <c r="A11503" s="0" t="s">
        <v>8296</v>
      </c>
      <c r="B11503" s="0" t="s">
        <v>108</v>
      </c>
      <c r="C11503" s="0" t="n">
        <v>1998</v>
      </c>
      <c r="D11503" s="0" t="s">
        <v>56</v>
      </c>
      <c r="E11503" s="0" t="s">
        <v>8297</v>
      </c>
      <c r="F11503" s="0" t="n">
        <v>0.06</v>
      </c>
      <c r="G11503" s="0" t="n">
        <v>0.02</v>
      </c>
      <c r="H11503" s="0" t="n">
        <v>0</v>
      </c>
      <c r="I11503" s="0" t="n">
        <v>0</v>
      </c>
      <c r="J11503" s="0" t="n">
        <v>0.08</v>
      </c>
      <c r="N11503" s="0" t="s">
        <v>35</v>
      </c>
      <c r="P11503" s="0" t="n">
        <f aca="false">IF(AND(OR(Dashboard!$B$5="All",D11503=Dashboard!$B$5),OR(Dashboard!$D$5="All",N11503=Dashboard!$D$5),OR(AND(C11503&lt;&gt;"",C11503&gt;=Dashboard!$F$5,C11503&lt;=Dashboard!$H$5),AND(C11503="",Dashboard!$F$5&lt;=1980,Dashboard!$H$5&gt;=2016))),1,0)</f>
        <v>1</v>
      </c>
      <c r="Q11503" s="0" t="n">
        <f aca="false">J11503*P11503+ROW()*0.00000001</f>
        <v>0.08011503</v>
      </c>
    </row>
    <row r="11504" customFormat="false" ht="15" hidden="false" customHeight="false" outlineLevel="0" collapsed="false">
      <c r="A11504" s="0" t="s">
        <v>8298</v>
      </c>
      <c r="B11504" s="0" t="s">
        <v>108</v>
      </c>
      <c r="C11504" s="0" t="n">
        <v>1998</v>
      </c>
      <c r="D11504" s="0" t="s">
        <v>48</v>
      </c>
      <c r="E11504" s="0" t="s">
        <v>1522</v>
      </c>
      <c r="F11504" s="0" t="n">
        <v>0.06</v>
      </c>
      <c r="G11504" s="0" t="n">
        <v>0.02</v>
      </c>
      <c r="H11504" s="0" t="n">
        <v>0</v>
      </c>
      <c r="I11504" s="0" t="n">
        <v>0</v>
      </c>
      <c r="J11504" s="0" t="n">
        <v>0.08</v>
      </c>
      <c r="N11504" s="0" t="s">
        <v>35</v>
      </c>
      <c r="P11504" s="0" t="n">
        <f aca="false">IF(AND(OR(Dashboard!$B$5="All",D11504=Dashboard!$B$5),OR(Dashboard!$D$5="All",N11504=Dashboard!$D$5),OR(AND(C11504&lt;&gt;"",C11504&gt;=Dashboard!$F$5,C11504&lt;=Dashboard!$H$5),AND(C11504="",Dashboard!$F$5&lt;=1980,Dashboard!$H$5&gt;=2016))),1,0)</f>
        <v>1</v>
      </c>
      <c r="Q11504" s="0" t="n">
        <f aca="false">J11504*P11504+ROW()*0.00000001</f>
        <v>0.08011504</v>
      </c>
    </row>
    <row r="11505" customFormat="false" ht="15" hidden="false" customHeight="false" outlineLevel="0" collapsed="false">
      <c r="A11505" s="0" t="s">
        <v>8299</v>
      </c>
      <c r="B11505" s="0" t="s">
        <v>70</v>
      </c>
      <c r="C11505" s="0" t="n">
        <v>2007</v>
      </c>
      <c r="D11505" s="0" t="s">
        <v>52</v>
      </c>
      <c r="E11505" s="0" t="s">
        <v>89</v>
      </c>
      <c r="F11505" s="0" t="n">
        <v>0</v>
      </c>
      <c r="G11505" s="0" t="n">
        <v>0.07</v>
      </c>
      <c r="H11505" s="0" t="n">
        <v>0</v>
      </c>
      <c r="I11505" s="0" t="n">
        <v>0.01</v>
      </c>
      <c r="J11505" s="0" t="n">
        <v>0.08</v>
      </c>
      <c r="N11505" s="0" t="s">
        <v>74</v>
      </c>
      <c r="P11505" s="0" t="n">
        <f aca="false">IF(AND(OR(Dashboard!$B$5="All",D11505=Dashboard!$B$5),OR(Dashboard!$D$5="All",N11505=Dashboard!$D$5),OR(AND(C11505&lt;&gt;"",C11505&gt;=Dashboard!$F$5,C11505&lt;=Dashboard!$H$5),AND(C11505="",Dashboard!$F$5&lt;=1980,Dashboard!$H$5&gt;=2016))),1,0)</f>
        <v>1</v>
      </c>
      <c r="Q11505" s="0" t="n">
        <f aca="false">J11505*P11505+ROW()*0.00000001</f>
        <v>0.08011505</v>
      </c>
    </row>
    <row r="11506" customFormat="false" ht="15" hidden="false" customHeight="false" outlineLevel="0" collapsed="false">
      <c r="A11506" s="0" t="s">
        <v>8300</v>
      </c>
      <c r="B11506" s="0" t="s">
        <v>76</v>
      </c>
      <c r="C11506" s="0" t="n">
        <v>2004</v>
      </c>
      <c r="D11506" s="0" t="s">
        <v>71</v>
      </c>
      <c r="E11506" s="0" t="s">
        <v>195</v>
      </c>
      <c r="F11506" s="0" t="n">
        <v>0.04</v>
      </c>
      <c r="G11506" s="0" t="n">
        <v>0.03</v>
      </c>
      <c r="H11506" s="0" t="n">
        <v>0</v>
      </c>
      <c r="I11506" s="0" t="n">
        <v>0.01</v>
      </c>
      <c r="J11506" s="0" t="n">
        <v>0.08</v>
      </c>
      <c r="K11506" s="0" t="n">
        <v>58</v>
      </c>
      <c r="L11506" s="0" t="n">
        <v>7.6</v>
      </c>
      <c r="M11506" s="0" t="s">
        <v>73</v>
      </c>
      <c r="N11506" s="0" t="s">
        <v>74</v>
      </c>
      <c r="O11506" s="0" t="s">
        <v>53</v>
      </c>
      <c r="P11506" s="0" t="n">
        <f aca="false">IF(AND(OR(Dashboard!$B$5="All",D11506=Dashboard!$B$5),OR(Dashboard!$D$5="All",N11506=Dashboard!$D$5),OR(AND(C11506&lt;&gt;"",C11506&gt;=Dashboard!$F$5,C11506&lt;=Dashboard!$H$5),AND(C11506="",Dashboard!$F$5&lt;=1980,Dashboard!$H$5&gt;=2016))),1,0)</f>
        <v>1</v>
      </c>
      <c r="Q11506" s="0" t="n">
        <f aca="false">J11506*P11506+ROW()*0.00000001</f>
        <v>0.08011506</v>
      </c>
    </row>
    <row r="11507" customFormat="false" ht="15" hidden="false" customHeight="false" outlineLevel="0" collapsed="false">
      <c r="A11507" s="0" t="s">
        <v>3787</v>
      </c>
      <c r="B11507" s="0" t="s">
        <v>64</v>
      </c>
      <c r="C11507" s="0" t="n">
        <v>2007</v>
      </c>
      <c r="D11507" s="0" t="s">
        <v>71</v>
      </c>
      <c r="E11507" s="0" t="s">
        <v>243</v>
      </c>
      <c r="F11507" s="0" t="n">
        <v>0.06</v>
      </c>
      <c r="G11507" s="0" t="n">
        <v>0.01</v>
      </c>
      <c r="H11507" s="0" t="n">
        <v>0</v>
      </c>
      <c r="I11507" s="0" t="n">
        <v>0.01</v>
      </c>
      <c r="J11507" s="0" t="n">
        <v>0.08</v>
      </c>
      <c r="K11507" s="0" t="n">
        <v>40</v>
      </c>
      <c r="L11507" s="0" t="n">
        <v>6.8</v>
      </c>
      <c r="M11507" s="0" t="s">
        <v>125</v>
      </c>
      <c r="N11507" s="0" t="s">
        <v>66</v>
      </c>
      <c r="O11507" s="0" t="s">
        <v>177</v>
      </c>
      <c r="P11507" s="0" t="n">
        <f aca="false">IF(AND(OR(Dashboard!$B$5="All",D11507=Dashboard!$B$5),OR(Dashboard!$D$5="All",N11507=Dashboard!$D$5),OR(AND(C11507&lt;&gt;"",C11507&gt;=Dashboard!$F$5,C11507&lt;=Dashboard!$H$5),AND(C11507="",Dashboard!$F$5&lt;=1980,Dashboard!$H$5&gt;=2016))),1,0)</f>
        <v>1</v>
      </c>
      <c r="Q11507" s="0" t="n">
        <f aca="false">J11507*P11507+ROW()*0.00000001</f>
        <v>0.08011507</v>
      </c>
    </row>
    <row r="11508" customFormat="false" ht="15" hidden="false" customHeight="false" outlineLevel="0" collapsed="false">
      <c r="A11508" s="0" t="s">
        <v>8301</v>
      </c>
      <c r="B11508" s="0" t="s">
        <v>50</v>
      </c>
      <c r="C11508" s="0" t="n">
        <v>2008</v>
      </c>
      <c r="D11508" s="0" t="s">
        <v>48</v>
      </c>
      <c r="E11508" s="0" t="s">
        <v>689</v>
      </c>
      <c r="F11508" s="0" t="n">
        <v>0.07</v>
      </c>
      <c r="G11508" s="0" t="n">
        <v>0</v>
      </c>
      <c r="H11508" s="0" t="n">
        <v>0</v>
      </c>
      <c r="I11508" s="0" t="n">
        <v>0.01</v>
      </c>
      <c r="J11508" s="0" t="n">
        <v>0.08</v>
      </c>
      <c r="K11508" s="0" t="n">
        <v>59</v>
      </c>
      <c r="L11508" s="0" t="n">
        <v>5.6</v>
      </c>
      <c r="M11508" s="0" t="s">
        <v>36</v>
      </c>
      <c r="N11508" s="0" t="s">
        <v>35</v>
      </c>
      <c r="O11508" s="0" t="s">
        <v>53</v>
      </c>
      <c r="P11508" s="0" t="n">
        <f aca="false">IF(AND(OR(Dashboard!$B$5="All",D11508=Dashboard!$B$5),OR(Dashboard!$D$5="All",N11508=Dashboard!$D$5),OR(AND(C11508&lt;&gt;"",C11508&gt;=Dashboard!$F$5,C11508&lt;=Dashboard!$H$5),AND(C11508="",Dashboard!$F$5&lt;=1980,Dashboard!$H$5&gt;=2016))),1,0)</f>
        <v>1</v>
      </c>
      <c r="Q11508" s="0" t="n">
        <f aca="false">J11508*P11508+ROW()*0.00000001</f>
        <v>0.08011508</v>
      </c>
    </row>
    <row r="11509" customFormat="false" ht="15" hidden="false" customHeight="false" outlineLevel="0" collapsed="false">
      <c r="A11509" s="0" t="s">
        <v>8302</v>
      </c>
      <c r="B11509" s="0" t="s">
        <v>50</v>
      </c>
      <c r="C11509" s="0" t="n">
        <v>2009</v>
      </c>
      <c r="D11509" s="0" t="s">
        <v>58</v>
      </c>
      <c r="E11509" s="0" t="s">
        <v>4798</v>
      </c>
      <c r="F11509" s="0" t="n">
        <v>0.07</v>
      </c>
      <c r="G11509" s="0" t="n">
        <v>0</v>
      </c>
      <c r="H11509" s="0" t="n">
        <v>0</v>
      </c>
      <c r="I11509" s="0" t="n">
        <v>0.01</v>
      </c>
      <c r="J11509" s="0" t="n">
        <v>0.08</v>
      </c>
      <c r="M11509" s="0" t="s">
        <v>36</v>
      </c>
      <c r="N11509" s="0" t="s">
        <v>35</v>
      </c>
      <c r="P11509" s="0" t="n">
        <f aca="false">IF(AND(OR(Dashboard!$B$5="All",D11509=Dashboard!$B$5),OR(Dashboard!$D$5="All",N11509=Dashboard!$D$5),OR(AND(C11509&lt;&gt;"",C11509&gt;=Dashboard!$F$5,C11509&lt;=Dashboard!$H$5),AND(C11509="",Dashboard!$F$5&lt;=1980,Dashboard!$H$5&gt;=2016))),1,0)</f>
        <v>1</v>
      </c>
      <c r="Q11509" s="0" t="n">
        <f aca="false">J11509*P11509+ROW()*0.00000001</f>
        <v>0.08011509</v>
      </c>
    </row>
    <row r="11510" customFormat="false" ht="15" hidden="false" customHeight="false" outlineLevel="0" collapsed="false">
      <c r="A11510" s="0" t="s">
        <v>389</v>
      </c>
      <c r="B11510" s="0" t="s">
        <v>186</v>
      </c>
      <c r="C11510" s="0" t="n">
        <v>2003</v>
      </c>
      <c r="D11510" s="0" t="s">
        <v>71</v>
      </c>
      <c r="E11510" s="0" t="s">
        <v>142</v>
      </c>
      <c r="F11510" s="0" t="n">
        <v>0.06</v>
      </c>
      <c r="G11510" s="0" t="n">
        <v>0.02</v>
      </c>
      <c r="H11510" s="0" t="n">
        <v>0</v>
      </c>
      <c r="I11510" s="0" t="n">
        <v>0</v>
      </c>
      <c r="J11510" s="0" t="n">
        <v>0.08</v>
      </c>
      <c r="K11510" s="0" t="n">
        <v>62</v>
      </c>
      <c r="L11510" s="0" t="n">
        <v>8.3</v>
      </c>
      <c r="M11510" s="0" t="s">
        <v>36</v>
      </c>
      <c r="N11510" s="0" t="s">
        <v>35</v>
      </c>
      <c r="O11510" s="0" t="s">
        <v>67</v>
      </c>
      <c r="P11510" s="0" t="n">
        <f aca="false">IF(AND(OR(Dashboard!$B$5="All",D11510=Dashboard!$B$5),OR(Dashboard!$D$5="All",N11510=Dashboard!$D$5),OR(AND(C11510&lt;&gt;"",C11510&gt;=Dashboard!$F$5,C11510&lt;=Dashboard!$H$5),AND(C11510="",Dashboard!$F$5&lt;=1980,Dashboard!$H$5&gt;=2016))),1,0)</f>
        <v>1</v>
      </c>
      <c r="Q11510" s="0" t="n">
        <f aca="false">J11510*P11510+ROW()*0.00000001</f>
        <v>0.0801151</v>
      </c>
    </row>
    <row r="11511" customFormat="false" ht="15" hidden="false" customHeight="false" outlineLevel="0" collapsed="false">
      <c r="A11511" s="0" t="s">
        <v>3924</v>
      </c>
      <c r="B11511" s="0" t="s">
        <v>144</v>
      </c>
      <c r="C11511" s="0" t="n">
        <v>2003</v>
      </c>
      <c r="D11511" s="0" t="s">
        <v>34</v>
      </c>
      <c r="E11511" s="0" t="s">
        <v>1374</v>
      </c>
      <c r="F11511" s="0" t="n">
        <v>0.06</v>
      </c>
      <c r="G11511" s="0" t="n">
        <v>0.02</v>
      </c>
      <c r="H11511" s="0" t="n">
        <v>0</v>
      </c>
      <c r="I11511" s="0" t="n">
        <v>0</v>
      </c>
      <c r="J11511" s="0" t="n">
        <v>0.08</v>
      </c>
      <c r="K11511" s="0" t="n">
        <v>83</v>
      </c>
      <c r="L11511" s="0" t="n">
        <v>8.4</v>
      </c>
      <c r="M11511" s="0" t="s">
        <v>36</v>
      </c>
      <c r="N11511" s="0" t="s">
        <v>66</v>
      </c>
      <c r="O11511" s="0" t="s">
        <v>42</v>
      </c>
      <c r="P11511" s="0" t="n">
        <f aca="false">IF(AND(OR(Dashboard!$B$5="All",D11511=Dashboard!$B$5),OR(Dashboard!$D$5="All",N11511=Dashboard!$D$5),OR(AND(C11511&lt;&gt;"",C11511&gt;=Dashboard!$F$5,C11511&lt;=Dashboard!$H$5),AND(C11511="",Dashboard!$F$5&lt;=1980,Dashboard!$H$5&gt;=2016))),1,0)</f>
        <v>1</v>
      </c>
      <c r="Q11511" s="0" t="n">
        <f aca="false">J11511*P11511+ROW()*0.00000001</f>
        <v>0.08011511</v>
      </c>
    </row>
    <row r="11512" customFormat="false" ht="15" hidden="false" customHeight="false" outlineLevel="0" collapsed="false">
      <c r="A11512" s="0" t="s">
        <v>5076</v>
      </c>
      <c r="B11512" s="0" t="s">
        <v>186</v>
      </c>
      <c r="C11512" s="0" t="n">
        <v>2005</v>
      </c>
      <c r="D11512" s="0" t="s">
        <v>56</v>
      </c>
      <c r="E11512" s="0" t="s">
        <v>142</v>
      </c>
      <c r="F11512" s="0" t="n">
        <v>0.06</v>
      </c>
      <c r="G11512" s="0" t="n">
        <v>0.02</v>
      </c>
      <c r="H11512" s="0" t="n">
        <v>0</v>
      </c>
      <c r="I11512" s="0" t="n">
        <v>0</v>
      </c>
      <c r="J11512" s="0" t="n">
        <v>0.08</v>
      </c>
      <c r="K11512" s="0" t="n">
        <v>82</v>
      </c>
      <c r="L11512" s="0" t="n">
        <v>9.1</v>
      </c>
      <c r="M11512" s="0" t="s">
        <v>73</v>
      </c>
      <c r="N11512" s="0" t="s">
        <v>35</v>
      </c>
      <c r="O11512" s="0" t="s">
        <v>42</v>
      </c>
      <c r="P11512" s="0" t="n">
        <f aca="false">IF(AND(OR(Dashboard!$B$5="All",D11512=Dashboard!$B$5),OR(Dashboard!$D$5="All",N11512=Dashboard!$D$5),OR(AND(C11512&lt;&gt;"",C11512&gt;=Dashboard!$F$5,C11512&lt;=Dashboard!$H$5),AND(C11512="",Dashboard!$F$5&lt;=1980,Dashboard!$H$5&gt;=2016))),1,0)</f>
        <v>1</v>
      </c>
      <c r="Q11512" s="0" t="n">
        <f aca="false">J11512*P11512+ROW()*0.00000001</f>
        <v>0.08011512</v>
      </c>
    </row>
    <row r="11513" customFormat="false" ht="15" hidden="false" customHeight="false" outlineLevel="0" collapsed="false">
      <c r="A11513" s="0" t="s">
        <v>8303</v>
      </c>
      <c r="B11513" s="0" t="s">
        <v>94</v>
      </c>
      <c r="C11513" s="0" t="n">
        <v>2016</v>
      </c>
      <c r="D11513" s="0" t="s">
        <v>34</v>
      </c>
      <c r="E11513" s="0" t="s">
        <v>1488</v>
      </c>
      <c r="F11513" s="0" t="n">
        <v>0</v>
      </c>
      <c r="G11513" s="0" t="n">
        <v>0.07</v>
      </c>
      <c r="H11513" s="0" t="n">
        <v>0</v>
      </c>
      <c r="I11513" s="0" t="n">
        <v>0.01</v>
      </c>
      <c r="J11513" s="0" t="n">
        <v>0.08</v>
      </c>
      <c r="N11513" s="0" t="s">
        <v>74</v>
      </c>
      <c r="P11513" s="0" t="n">
        <f aca="false">IF(AND(OR(Dashboard!$B$5="All",D11513=Dashboard!$B$5),OR(Dashboard!$D$5="All",N11513=Dashboard!$D$5),OR(AND(C11513&lt;&gt;"",C11513&gt;=Dashboard!$F$5,C11513&lt;=Dashboard!$H$5),AND(C11513="",Dashboard!$F$5&lt;=1980,Dashboard!$H$5&gt;=2016))),1,0)</f>
        <v>1</v>
      </c>
      <c r="Q11513" s="0" t="n">
        <f aca="false">J11513*P11513+ROW()*0.00000001</f>
        <v>0.08011513</v>
      </c>
    </row>
    <row r="11514" customFormat="false" ht="15" hidden="false" customHeight="false" outlineLevel="0" collapsed="false">
      <c r="A11514" s="0" t="s">
        <v>8304</v>
      </c>
      <c r="B11514" s="0" t="s">
        <v>50</v>
      </c>
      <c r="C11514" s="0" t="n">
        <v>2010</v>
      </c>
      <c r="D11514" s="0" t="s">
        <v>34</v>
      </c>
      <c r="E11514" s="0" t="s">
        <v>124</v>
      </c>
      <c r="F11514" s="0" t="n">
        <v>0.06</v>
      </c>
      <c r="G11514" s="0" t="n">
        <v>0.01</v>
      </c>
      <c r="H11514" s="0" t="n">
        <v>0</v>
      </c>
      <c r="I11514" s="0" t="n">
        <v>0.01</v>
      </c>
      <c r="J11514" s="0" t="n">
        <v>0.08</v>
      </c>
      <c r="M11514" s="0" t="s">
        <v>36</v>
      </c>
      <c r="N11514" s="0" t="s">
        <v>35</v>
      </c>
      <c r="P11514" s="0" t="n">
        <f aca="false">IF(AND(OR(Dashboard!$B$5="All",D11514=Dashboard!$B$5),OR(Dashboard!$D$5="All",N11514=Dashboard!$D$5),OR(AND(C11514&lt;&gt;"",C11514&gt;=Dashboard!$F$5,C11514&lt;=Dashboard!$H$5),AND(C11514="",Dashboard!$F$5&lt;=1980,Dashboard!$H$5&gt;=2016))),1,0)</f>
        <v>1</v>
      </c>
      <c r="Q11514" s="0" t="n">
        <f aca="false">J11514*P11514+ROW()*0.00000001</f>
        <v>0.08011514</v>
      </c>
    </row>
    <row r="11515" customFormat="false" ht="15" hidden="false" customHeight="false" outlineLevel="0" collapsed="false">
      <c r="A11515" s="0" t="s">
        <v>8305</v>
      </c>
      <c r="B11515" s="0" t="s">
        <v>50</v>
      </c>
      <c r="C11515" s="0" t="n">
        <v>2010</v>
      </c>
      <c r="D11515" s="0" t="s">
        <v>34</v>
      </c>
      <c r="E11515" s="0" t="s">
        <v>220</v>
      </c>
      <c r="F11515" s="0" t="n">
        <v>0</v>
      </c>
      <c r="G11515" s="0" t="n">
        <v>0.02</v>
      </c>
      <c r="H11515" s="0" t="n">
        <v>0.06</v>
      </c>
      <c r="I11515" s="0" t="n">
        <v>0</v>
      </c>
      <c r="J11515" s="0" t="n">
        <v>0.08</v>
      </c>
      <c r="N11515" s="0" t="s">
        <v>35</v>
      </c>
      <c r="P11515" s="0" t="n">
        <f aca="false">IF(AND(OR(Dashboard!$B$5="All",D11515=Dashboard!$B$5),OR(Dashboard!$D$5="All",N11515=Dashboard!$D$5),OR(AND(C11515&lt;&gt;"",C11515&gt;=Dashboard!$F$5,C11515&lt;=Dashboard!$H$5),AND(C11515="",Dashboard!$F$5&lt;=1980,Dashboard!$H$5&gt;=2016))),1,0)</f>
        <v>1</v>
      </c>
      <c r="Q11515" s="0" t="n">
        <f aca="false">J11515*P11515+ROW()*0.00000001</f>
        <v>0.08011515</v>
      </c>
    </row>
    <row r="11516" customFormat="false" ht="15" hidden="false" customHeight="false" outlineLevel="0" collapsed="false">
      <c r="A11516" s="0" t="s">
        <v>8306</v>
      </c>
      <c r="B11516" s="0" t="s">
        <v>97</v>
      </c>
      <c r="C11516" s="0" t="n">
        <v>2011</v>
      </c>
      <c r="D11516" s="0" t="s">
        <v>48</v>
      </c>
      <c r="E11516" s="0" t="s">
        <v>124</v>
      </c>
      <c r="F11516" s="0" t="n">
        <v>0.07</v>
      </c>
      <c r="G11516" s="0" t="n">
        <v>0</v>
      </c>
      <c r="H11516" s="0" t="n">
        <v>0</v>
      </c>
      <c r="I11516" s="0" t="n">
        <v>0.01</v>
      </c>
      <c r="J11516" s="0" t="n">
        <v>0.08</v>
      </c>
      <c r="K11516" s="0" t="n">
        <v>51</v>
      </c>
      <c r="M11516" s="0" t="s">
        <v>36</v>
      </c>
      <c r="N11516" s="0" t="s">
        <v>35</v>
      </c>
      <c r="O11516" s="0" t="s">
        <v>53</v>
      </c>
      <c r="P11516" s="0" t="n">
        <f aca="false">IF(AND(OR(Dashboard!$B$5="All",D11516=Dashboard!$B$5),OR(Dashboard!$D$5="All",N11516=Dashboard!$D$5),OR(AND(C11516&lt;&gt;"",C11516&gt;=Dashboard!$F$5,C11516&lt;=Dashboard!$H$5),AND(C11516="",Dashboard!$F$5&lt;=1980,Dashboard!$H$5&gt;=2016))),1,0)</f>
        <v>1</v>
      </c>
      <c r="Q11516" s="0" t="n">
        <f aca="false">J11516*P11516+ROW()*0.00000001</f>
        <v>0.08011516</v>
      </c>
    </row>
    <row r="11517" customFormat="false" ht="15" hidden="false" customHeight="false" outlineLevel="0" collapsed="false">
      <c r="A11517" s="0" t="s">
        <v>8307</v>
      </c>
      <c r="B11517" s="0" t="s">
        <v>152</v>
      </c>
      <c r="C11517" s="0" t="n">
        <v>2011</v>
      </c>
      <c r="D11517" s="0" t="s">
        <v>246</v>
      </c>
      <c r="E11517" s="0" t="s">
        <v>418</v>
      </c>
      <c r="F11517" s="0" t="n">
        <v>0</v>
      </c>
      <c r="G11517" s="0" t="n">
        <v>0.06</v>
      </c>
      <c r="H11517" s="0" t="n">
        <v>0</v>
      </c>
      <c r="I11517" s="0" t="n">
        <v>0.02</v>
      </c>
      <c r="J11517" s="0" t="n">
        <v>0.08</v>
      </c>
      <c r="K11517" s="0" t="n">
        <v>80</v>
      </c>
      <c r="L11517" s="0" t="n">
        <v>7.8</v>
      </c>
      <c r="M11517" s="0" t="s">
        <v>73</v>
      </c>
      <c r="N11517" s="0" t="s">
        <v>152</v>
      </c>
      <c r="O11517" s="0" t="s">
        <v>37</v>
      </c>
      <c r="P11517" s="0" t="n">
        <f aca="false">IF(AND(OR(Dashboard!$B$5="All",D11517=Dashboard!$B$5),OR(Dashboard!$D$5="All",N11517=Dashboard!$D$5),OR(AND(C11517&lt;&gt;"",C11517&gt;=Dashboard!$F$5,C11517&lt;=Dashboard!$H$5),AND(C11517="",Dashboard!$F$5&lt;=1980,Dashboard!$H$5&gt;=2016))),1,0)</f>
        <v>1</v>
      </c>
      <c r="Q11517" s="0" t="n">
        <f aca="false">J11517*P11517+ROW()*0.00000001</f>
        <v>0.08011517</v>
      </c>
    </row>
    <row r="11518" customFormat="false" ht="15" hidden="false" customHeight="false" outlineLevel="0" collapsed="false">
      <c r="A11518" s="0" t="s">
        <v>8308</v>
      </c>
      <c r="B11518" s="0" t="s">
        <v>50</v>
      </c>
      <c r="C11518" s="0" t="n">
        <v>2004</v>
      </c>
      <c r="D11518" s="0" t="s">
        <v>58</v>
      </c>
      <c r="E11518" s="0" t="s">
        <v>2331</v>
      </c>
      <c r="F11518" s="0" t="n">
        <v>0</v>
      </c>
      <c r="G11518" s="0" t="n">
        <v>0</v>
      </c>
      <c r="H11518" s="0" t="n">
        <v>0.08</v>
      </c>
      <c r="I11518" s="0" t="n">
        <v>0</v>
      </c>
      <c r="J11518" s="0" t="n">
        <v>0.08</v>
      </c>
      <c r="N11518" s="0" t="s">
        <v>35</v>
      </c>
      <c r="P11518" s="0" t="n">
        <f aca="false">IF(AND(OR(Dashboard!$B$5="All",D11518=Dashboard!$B$5),OR(Dashboard!$D$5="All",N11518=Dashboard!$D$5),OR(AND(C11518&lt;&gt;"",C11518&gt;=Dashboard!$F$5,C11518&lt;=Dashboard!$H$5),AND(C11518="",Dashboard!$F$5&lt;=1980,Dashboard!$H$5&gt;=2016))),1,0)</f>
        <v>1</v>
      </c>
      <c r="Q11518" s="0" t="n">
        <f aca="false">J11518*P11518+ROW()*0.00000001</f>
        <v>0.08011518</v>
      </c>
    </row>
    <row r="11519" customFormat="false" ht="15" hidden="false" customHeight="false" outlineLevel="0" collapsed="false">
      <c r="A11519" s="0" t="s">
        <v>8309</v>
      </c>
      <c r="B11519" s="0" t="s">
        <v>33</v>
      </c>
      <c r="C11519" s="0" t="n">
        <v>2011</v>
      </c>
      <c r="D11519" s="0" t="s">
        <v>71</v>
      </c>
      <c r="E11519" s="0" t="s">
        <v>328</v>
      </c>
      <c r="F11519" s="0" t="n">
        <v>0</v>
      </c>
      <c r="G11519" s="0" t="n">
        <v>0</v>
      </c>
      <c r="H11519" s="0" t="n">
        <v>0.08</v>
      </c>
      <c r="I11519" s="0" t="n">
        <v>0</v>
      </c>
      <c r="J11519" s="0" t="n">
        <v>0.08</v>
      </c>
      <c r="N11519" s="0" t="s">
        <v>35</v>
      </c>
      <c r="P11519" s="0" t="n">
        <f aca="false">IF(AND(OR(Dashboard!$B$5="All",D11519=Dashboard!$B$5),OR(Dashboard!$D$5="All",N11519=Dashboard!$D$5),OR(AND(C11519&lt;&gt;"",C11519&gt;=Dashboard!$F$5,C11519&lt;=Dashboard!$H$5),AND(C11519="",Dashboard!$F$5&lt;=1980,Dashboard!$H$5&gt;=2016))),1,0)</f>
        <v>1</v>
      </c>
      <c r="Q11519" s="0" t="n">
        <f aca="false">J11519*P11519+ROW()*0.00000001</f>
        <v>0.08011519</v>
      </c>
    </row>
    <row r="11520" customFormat="false" ht="15" hidden="false" customHeight="false" outlineLevel="0" collapsed="false">
      <c r="A11520" s="0" t="s">
        <v>8310</v>
      </c>
      <c r="B11520" s="0" t="s">
        <v>152</v>
      </c>
      <c r="C11520" s="0" t="n">
        <v>2008</v>
      </c>
      <c r="D11520" s="0" t="s">
        <v>58</v>
      </c>
      <c r="E11520" s="0" t="s">
        <v>142</v>
      </c>
      <c r="F11520" s="0" t="n">
        <v>0</v>
      </c>
      <c r="G11520" s="0" t="n">
        <v>0.07</v>
      </c>
      <c r="H11520" s="0" t="n">
        <v>0</v>
      </c>
      <c r="I11520" s="0" t="n">
        <v>0.01</v>
      </c>
      <c r="J11520" s="0" t="n">
        <v>0.08</v>
      </c>
      <c r="M11520" s="0" t="s">
        <v>103</v>
      </c>
      <c r="N11520" s="0" t="s">
        <v>152</v>
      </c>
      <c r="P11520" s="0" t="n">
        <f aca="false">IF(AND(OR(Dashboard!$B$5="All",D11520=Dashboard!$B$5),OR(Dashboard!$D$5="All",N11520=Dashboard!$D$5),OR(AND(C11520&lt;&gt;"",C11520&gt;=Dashboard!$F$5,C11520&lt;=Dashboard!$H$5),AND(C11520="",Dashboard!$F$5&lt;=1980,Dashboard!$H$5&gt;=2016))),1,0)</f>
        <v>1</v>
      </c>
      <c r="Q11520" s="0" t="n">
        <f aca="false">J11520*P11520+ROW()*0.00000001</f>
        <v>0.0801152</v>
      </c>
    </row>
    <row r="11521" customFormat="false" ht="15" hidden="false" customHeight="false" outlineLevel="0" collapsed="false">
      <c r="A11521" s="0" t="s">
        <v>5230</v>
      </c>
      <c r="B11521" s="0" t="s">
        <v>70</v>
      </c>
      <c r="C11521" s="0" t="n">
        <v>2013</v>
      </c>
      <c r="D11521" s="0" t="s">
        <v>114</v>
      </c>
      <c r="E11521" s="0" t="s">
        <v>328</v>
      </c>
      <c r="F11521" s="0" t="n">
        <v>0</v>
      </c>
      <c r="G11521" s="0" t="n">
        <v>0</v>
      </c>
      <c r="H11521" s="0" t="n">
        <v>0.08</v>
      </c>
      <c r="I11521" s="0" t="n">
        <v>0</v>
      </c>
      <c r="J11521" s="0" t="n">
        <v>0.08</v>
      </c>
      <c r="N11521" s="0" t="s">
        <v>74</v>
      </c>
      <c r="P11521" s="0" t="n">
        <f aca="false">IF(AND(OR(Dashboard!$B$5="All",D11521=Dashboard!$B$5),OR(Dashboard!$D$5="All",N11521=Dashboard!$D$5),OR(AND(C11521&lt;&gt;"",C11521&gt;=Dashboard!$F$5,C11521&lt;=Dashboard!$H$5),AND(C11521="",Dashboard!$F$5&lt;=1980,Dashboard!$H$5&gt;=2016))),1,0)</f>
        <v>1</v>
      </c>
      <c r="Q11521" s="0" t="n">
        <f aca="false">J11521*P11521+ROW()*0.00000001</f>
        <v>0.08011521</v>
      </c>
    </row>
    <row r="11522" customFormat="false" ht="15" hidden="false" customHeight="false" outlineLevel="0" collapsed="false">
      <c r="A11522" s="0" t="s">
        <v>8311</v>
      </c>
      <c r="B11522" s="0" t="s">
        <v>76</v>
      </c>
      <c r="C11522" s="0" t="n">
        <v>2001</v>
      </c>
      <c r="D11522" s="0" t="s">
        <v>58</v>
      </c>
      <c r="E11522" s="0" t="s">
        <v>5200</v>
      </c>
      <c r="F11522" s="0" t="n">
        <v>0</v>
      </c>
      <c r="G11522" s="0" t="n">
        <v>0</v>
      </c>
      <c r="H11522" s="0" t="n">
        <v>0.08</v>
      </c>
      <c r="I11522" s="0" t="n">
        <v>0</v>
      </c>
      <c r="J11522" s="0" t="n">
        <v>0.08</v>
      </c>
      <c r="N11522" s="0" t="s">
        <v>74</v>
      </c>
      <c r="P11522" s="0" t="n">
        <f aca="false">IF(AND(OR(Dashboard!$B$5="All",D11522=Dashboard!$B$5),OR(Dashboard!$D$5="All",N11522=Dashboard!$D$5),OR(AND(C11522&lt;&gt;"",C11522&gt;=Dashboard!$F$5,C11522&lt;=Dashboard!$H$5),AND(C11522="",Dashboard!$F$5&lt;=1980,Dashboard!$H$5&gt;=2016))),1,0)</f>
        <v>1</v>
      </c>
      <c r="Q11522" s="0" t="n">
        <f aca="false">J11522*P11522+ROW()*0.00000001</f>
        <v>0.08011522</v>
      </c>
    </row>
    <row r="11523" customFormat="false" ht="15" hidden="false" customHeight="false" outlineLevel="0" collapsed="false">
      <c r="A11523" s="0" t="s">
        <v>8312</v>
      </c>
      <c r="B11523" s="0" t="s">
        <v>76</v>
      </c>
      <c r="C11523" s="0" t="n">
        <v>2000</v>
      </c>
      <c r="D11523" s="0" t="s">
        <v>56</v>
      </c>
      <c r="E11523" s="0" t="s">
        <v>220</v>
      </c>
      <c r="F11523" s="0" t="n">
        <v>0.04</v>
      </c>
      <c r="G11523" s="0" t="n">
        <v>0.03</v>
      </c>
      <c r="H11523" s="0" t="n">
        <v>0</v>
      </c>
      <c r="I11523" s="0" t="n">
        <v>0.01</v>
      </c>
      <c r="J11523" s="0" t="n">
        <v>0.08</v>
      </c>
      <c r="K11523" s="0" t="n">
        <v>64</v>
      </c>
      <c r="M11523" s="0" t="s">
        <v>36</v>
      </c>
      <c r="N11523" s="0" t="s">
        <v>74</v>
      </c>
      <c r="O11523" s="0" t="s">
        <v>67</v>
      </c>
      <c r="P11523" s="0" t="n">
        <f aca="false">IF(AND(OR(Dashboard!$B$5="All",D11523=Dashboard!$B$5),OR(Dashboard!$D$5="All",N11523=Dashboard!$D$5),OR(AND(C11523&lt;&gt;"",C11523&gt;=Dashboard!$F$5,C11523&lt;=Dashboard!$H$5),AND(C11523="",Dashboard!$F$5&lt;=1980,Dashboard!$H$5&gt;=2016))),1,0)</f>
        <v>1</v>
      </c>
      <c r="Q11523" s="0" t="n">
        <f aca="false">J11523*P11523+ROW()*0.00000001</f>
        <v>0.08011523</v>
      </c>
    </row>
    <row r="11524" customFormat="false" ht="15" hidden="false" customHeight="false" outlineLevel="0" collapsed="false">
      <c r="A11524" s="0" t="s">
        <v>8313</v>
      </c>
      <c r="B11524" s="0" t="s">
        <v>164</v>
      </c>
      <c r="C11524" s="0" t="n">
        <v>2011</v>
      </c>
      <c r="D11524" s="0" t="s">
        <v>246</v>
      </c>
      <c r="E11524" s="0" t="s">
        <v>6604</v>
      </c>
      <c r="F11524" s="0" t="n">
        <v>0</v>
      </c>
      <c r="G11524" s="0" t="n">
        <v>0</v>
      </c>
      <c r="H11524" s="0" t="n">
        <v>0.08</v>
      </c>
      <c r="I11524" s="0" t="n">
        <v>0</v>
      </c>
      <c r="J11524" s="0" t="n">
        <v>0.08</v>
      </c>
      <c r="N11524" s="0" t="s">
        <v>74</v>
      </c>
      <c r="P11524" s="0" t="n">
        <f aca="false">IF(AND(OR(Dashboard!$B$5="All",D11524=Dashboard!$B$5),OR(Dashboard!$D$5="All",N11524=Dashboard!$D$5),OR(AND(C11524&lt;&gt;"",C11524&gt;=Dashboard!$F$5,C11524&lt;=Dashboard!$H$5),AND(C11524="",Dashboard!$F$5&lt;=1980,Dashboard!$H$5&gt;=2016))),1,0)</f>
        <v>1</v>
      </c>
      <c r="Q11524" s="0" t="n">
        <f aca="false">J11524*P11524+ROW()*0.00000001</f>
        <v>0.08011524</v>
      </c>
    </row>
    <row r="11525" customFormat="false" ht="15" hidden="false" customHeight="false" outlineLevel="0" collapsed="false">
      <c r="A11525" s="0" t="s">
        <v>4733</v>
      </c>
      <c r="B11525" s="0" t="s">
        <v>172</v>
      </c>
      <c r="C11525" s="0" t="n">
        <v>2014</v>
      </c>
      <c r="D11525" s="0" t="s">
        <v>114</v>
      </c>
      <c r="E11525" s="0" t="s">
        <v>1488</v>
      </c>
      <c r="F11525" s="0" t="n">
        <v>0.03</v>
      </c>
      <c r="G11525" s="0" t="n">
        <v>0.04</v>
      </c>
      <c r="H11525" s="0" t="n">
        <v>0</v>
      </c>
      <c r="I11525" s="0" t="n">
        <v>0.01</v>
      </c>
      <c r="J11525" s="0" t="n">
        <v>0.08</v>
      </c>
      <c r="N11525" s="0" t="s">
        <v>66</v>
      </c>
      <c r="P11525" s="0" t="n">
        <f aca="false">IF(AND(OR(Dashboard!$B$5="All",D11525=Dashboard!$B$5),OR(Dashboard!$D$5="All",N11525=Dashboard!$D$5),OR(AND(C11525&lt;&gt;"",C11525&gt;=Dashboard!$F$5,C11525&lt;=Dashboard!$H$5),AND(C11525="",Dashboard!$F$5&lt;=1980,Dashboard!$H$5&gt;=2016))),1,0)</f>
        <v>1</v>
      </c>
      <c r="Q11525" s="0" t="n">
        <f aca="false">J11525*P11525+ROW()*0.00000001</f>
        <v>0.08011525</v>
      </c>
    </row>
    <row r="11526" customFormat="false" ht="15" hidden="false" customHeight="false" outlineLevel="0" collapsed="false">
      <c r="A11526" s="0" t="s">
        <v>8314</v>
      </c>
      <c r="B11526" s="0" t="s">
        <v>117</v>
      </c>
      <c r="C11526" s="0" t="n">
        <v>1999</v>
      </c>
      <c r="D11526" s="0" t="s">
        <v>71</v>
      </c>
      <c r="E11526" s="0" t="s">
        <v>1904</v>
      </c>
      <c r="F11526" s="0" t="n">
        <v>0.04</v>
      </c>
      <c r="G11526" s="0" t="n">
        <v>0.03</v>
      </c>
      <c r="H11526" s="0" t="n">
        <v>0</v>
      </c>
      <c r="I11526" s="0" t="n">
        <v>0.01</v>
      </c>
      <c r="J11526" s="0" t="n">
        <v>0.08</v>
      </c>
      <c r="K11526" s="0" t="n">
        <v>80</v>
      </c>
      <c r="L11526" s="0" t="n">
        <v>7.5</v>
      </c>
      <c r="M11526" s="0" t="s">
        <v>103</v>
      </c>
      <c r="N11526" s="0" t="s">
        <v>74</v>
      </c>
      <c r="O11526" s="0" t="s">
        <v>37</v>
      </c>
      <c r="P11526" s="0" t="n">
        <f aca="false">IF(AND(OR(Dashboard!$B$5="All",D11526=Dashboard!$B$5),OR(Dashboard!$D$5="All",N11526=Dashboard!$D$5),OR(AND(C11526&lt;&gt;"",C11526&gt;=Dashboard!$F$5,C11526&lt;=Dashboard!$H$5),AND(C11526="",Dashboard!$F$5&lt;=1980,Dashboard!$H$5&gt;=2016))),1,0)</f>
        <v>1</v>
      </c>
      <c r="Q11526" s="0" t="n">
        <f aca="false">J11526*P11526+ROW()*0.00000001</f>
        <v>0.08011526</v>
      </c>
    </row>
    <row r="11527" customFormat="false" ht="15" hidden="false" customHeight="false" outlineLevel="0" collapsed="false">
      <c r="A11527" s="0" t="s">
        <v>6253</v>
      </c>
      <c r="B11527" s="0" t="s">
        <v>144</v>
      </c>
      <c r="C11527" s="0" t="n">
        <v>2005</v>
      </c>
      <c r="D11527" s="0" t="s">
        <v>52</v>
      </c>
      <c r="E11527" s="0" t="s">
        <v>649</v>
      </c>
      <c r="F11527" s="0" t="n">
        <v>0.06</v>
      </c>
      <c r="G11527" s="0" t="n">
        <v>0.02</v>
      </c>
      <c r="H11527" s="0" t="n">
        <v>0</v>
      </c>
      <c r="I11527" s="0" t="n">
        <v>0</v>
      </c>
      <c r="J11527" s="0" t="n">
        <v>0.08</v>
      </c>
      <c r="K11527" s="0" t="n">
        <v>68</v>
      </c>
      <c r="M11527" s="0" t="s">
        <v>36</v>
      </c>
      <c r="N11527" s="0" t="s">
        <v>66</v>
      </c>
      <c r="O11527" s="0" t="s">
        <v>67</v>
      </c>
      <c r="P11527" s="0" t="n">
        <f aca="false">IF(AND(OR(Dashboard!$B$5="All",D11527=Dashboard!$B$5),OR(Dashboard!$D$5="All",N11527=Dashboard!$D$5),OR(AND(C11527&lt;&gt;"",C11527&gt;=Dashboard!$F$5,C11527&lt;=Dashboard!$H$5),AND(C11527="",Dashboard!$F$5&lt;=1980,Dashboard!$H$5&gt;=2016))),1,0)</f>
        <v>1</v>
      </c>
      <c r="Q11527" s="0" t="n">
        <f aca="false">J11527*P11527+ROW()*0.00000001</f>
        <v>0.08011527</v>
      </c>
    </row>
    <row r="11528" customFormat="false" ht="15" hidden="false" customHeight="false" outlineLevel="0" collapsed="false">
      <c r="A11528" s="0" t="s">
        <v>8315</v>
      </c>
      <c r="B11528" s="0" t="s">
        <v>70</v>
      </c>
      <c r="C11528" s="0" t="n">
        <v>2010</v>
      </c>
      <c r="D11528" s="0" t="s">
        <v>52</v>
      </c>
      <c r="E11528" s="0" t="s">
        <v>89</v>
      </c>
      <c r="F11528" s="0" t="n">
        <v>0</v>
      </c>
      <c r="G11528" s="0" t="n">
        <v>0.06</v>
      </c>
      <c r="H11528" s="0" t="n">
        <v>0</v>
      </c>
      <c r="I11528" s="0" t="n">
        <v>0.01</v>
      </c>
      <c r="J11528" s="0" t="n">
        <v>0.08</v>
      </c>
      <c r="N11528" s="0" t="s">
        <v>74</v>
      </c>
      <c r="P11528" s="0" t="n">
        <f aca="false">IF(AND(OR(Dashboard!$B$5="All",D11528=Dashboard!$B$5),OR(Dashboard!$D$5="All",N11528=Dashboard!$D$5),OR(AND(C11528&lt;&gt;"",C11528&gt;=Dashboard!$F$5,C11528&lt;=Dashboard!$H$5),AND(C11528="",Dashboard!$F$5&lt;=1980,Dashboard!$H$5&gt;=2016))),1,0)</f>
        <v>1</v>
      </c>
      <c r="Q11528" s="0" t="n">
        <f aca="false">J11528*P11528+ROW()*0.00000001</f>
        <v>0.08011528</v>
      </c>
    </row>
    <row r="11529" customFormat="false" ht="15" hidden="false" customHeight="false" outlineLevel="0" collapsed="false">
      <c r="A11529" s="0" t="s">
        <v>8316</v>
      </c>
      <c r="B11529" s="0" t="s">
        <v>4986</v>
      </c>
      <c r="C11529" s="0" t="n">
        <v>1995</v>
      </c>
      <c r="D11529" s="0" t="s">
        <v>102</v>
      </c>
      <c r="E11529" s="0" t="s">
        <v>4987</v>
      </c>
      <c r="F11529" s="0" t="n">
        <v>0</v>
      </c>
      <c r="G11529" s="0" t="n">
        <v>0</v>
      </c>
      <c r="H11529" s="0" t="n">
        <v>0.08</v>
      </c>
      <c r="I11529" s="0" t="n">
        <v>0</v>
      </c>
      <c r="J11529" s="0" t="n">
        <v>0.08</v>
      </c>
      <c r="N11529" s="0" t="s">
        <v>161</v>
      </c>
      <c r="P11529" s="0" t="n">
        <f aca="false">IF(AND(OR(Dashboard!$B$5="All",D11529=Dashboard!$B$5),OR(Dashboard!$D$5="All",N11529=Dashboard!$D$5),OR(AND(C11529&lt;&gt;"",C11529&gt;=Dashboard!$F$5,C11529&lt;=Dashboard!$H$5),AND(C11529="",Dashboard!$F$5&lt;=1980,Dashboard!$H$5&gt;=2016))),1,0)</f>
        <v>1</v>
      </c>
      <c r="Q11529" s="0" t="n">
        <f aca="false">J11529*P11529+ROW()*0.00000001</f>
        <v>0.08011529</v>
      </c>
    </row>
    <row r="11530" customFormat="false" ht="15" hidden="false" customHeight="false" outlineLevel="0" collapsed="false">
      <c r="A11530" s="0" t="s">
        <v>8317</v>
      </c>
      <c r="B11530" s="0" t="s">
        <v>85</v>
      </c>
      <c r="C11530" s="0" t="n">
        <v>2002</v>
      </c>
      <c r="D11530" s="0" t="s">
        <v>102</v>
      </c>
      <c r="E11530" s="0" t="s">
        <v>4303</v>
      </c>
      <c r="F11530" s="0" t="n">
        <v>0.06</v>
      </c>
      <c r="G11530" s="0" t="n">
        <v>0.02</v>
      </c>
      <c r="H11530" s="0" t="n">
        <v>0</v>
      </c>
      <c r="I11530" s="0" t="n">
        <v>0</v>
      </c>
      <c r="J11530" s="0" t="n">
        <v>0.08</v>
      </c>
      <c r="K11530" s="0" t="n">
        <v>80</v>
      </c>
      <c r="L11530" s="0" t="n">
        <v>9.1</v>
      </c>
      <c r="M11530" s="0" t="s">
        <v>103</v>
      </c>
      <c r="N11530" s="0" t="s">
        <v>35</v>
      </c>
      <c r="O11530" s="0" t="s">
        <v>37</v>
      </c>
      <c r="P11530" s="0" t="n">
        <f aca="false">IF(AND(OR(Dashboard!$B$5="All",D11530=Dashboard!$B$5),OR(Dashboard!$D$5="All",N11530=Dashboard!$D$5),OR(AND(C11530&lt;&gt;"",C11530&gt;=Dashboard!$F$5,C11530&lt;=Dashboard!$H$5),AND(C11530="",Dashboard!$F$5&lt;=1980,Dashboard!$H$5&gt;=2016))),1,0)</f>
        <v>1</v>
      </c>
      <c r="Q11530" s="0" t="n">
        <f aca="false">J11530*P11530+ROW()*0.00000001</f>
        <v>0.0801153</v>
      </c>
    </row>
    <row r="11531" customFormat="false" ht="15" hidden="false" customHeight="false" outlineLevel="0" collapsed="false">
      <c r="A11531" s="0" t="s">
        <v>5643</v>
      </c>
      <c r="B11531" s="0" t="s">
        <v>76</v>
      </c>
      <c r="C11531" s="0" t="n">
        <v>2010</v>
      </c>
      <c r="D11531" s="0" t="s">
        <v>34</v>
      </c>
      <c r="E11531" s="0" t="s">
        <v>91</v>
      </c>
      <c r="F11531" s="0" t="n">
        <v>0.04</v>
      </c>
      <c r="G11531" s="0" t="n">
        <v>0.03</v>
      </c>
      <c r="H11531" s="0" t="n">
        <v>0</v>
      </c>
      <c r="I11531" s="0" t="n">
        <v>0.01</v>
      </c>
      <c r="J11531" s="0" t="n">
        <v>0.08</v>
      </c>
      <c r="M11531" s="0" t="s">
        <v>103</v>
      </c>
      <c r="N11531" s="0" t="s">
        <v>74</v>
      </c>
      <c r="P11531" s="0" t="n">
        <f aca="false">IF(AND(OR(Dashboard!$B$5="All",D11531=Dashboard!$B$5),OR(Dashboard!$D$5="All",N11531=Dashboard!$D$5),OR(AND(C11531&lt;&gt;"",C11531&gt;=Dashboard!$F$5,C11531&lt;=Dashboard!$H$5),AND(C11531="",Dashboard!$F$5&lt;=1980,Dashboard!$H$5&gt;=2016))),1,0)</f>
        <v>1</v>
      </c>
      <c r="Q11531" s="0" t="n">
        <f aca="false">J11531*P11531+ROW()*0.00000001</f>
        <v>0.08011531</v>
      </c>
    </row>
    <row r="11532" customFormat="false" ht="15" hidden="false" customHeight="false" outlineLevel="0" collapsed="false">
      <c r="A11532" s="0" t="s">
        <v>8318</v>
      </c>
      <c r="B11532" s="0" t="s">
        <v>164</v>
      </c>
      <c r="C11532" s="0" t="n">
        <v>2012</v>
      </c>
      <c r="D11532" s="0" t="s">
        <v>114</v>
      </c>
      <c r="E11532" s="0" t="s">
        <v>6604</v>
      </c>
      <c r="F11532" s="0" t="n">
        <v>0</v>
      </c>
      <c r="G11532" s="0" t="n">
        <v>0</v>
      </c>
      <c r="H11532" s="0" t="n">
        <v>0.08</v>
      </c>
      <c r="I11532" s="0" t="n">
        <v>0</v>
      </c>
      <c r="J11532" s="0" t="n">
        <v>0.08</v>
      </c>
      <c r="N11532" s="0" t="s">
        <v>74</v>
      </c>
      <c r="P11532" s="0" t="n">
        <f aca="false">IF(AND(OR(Dashboard!$B$5="All",D11532=Dashboard!$B$5),OR(Dashboard!$D$5="All",N11532=Dashboard!$D$5),OR(AND(C11532&lt;&gt;"",C11532&gt;=Dashboard!$F$5,C11532&lt;=Dashboard!$H$5),AND(C11532="",Dashboard!$F$5&lt;=1980,Dashboard!$H$5&gt;=2016))),1,0)</f>
        <v>1</v>
      </c>
      <c r="Q11532" s="0" t="n">
        <f aca="false">J11532*P11532+ROW()*0.00000001</f>
        <v>0.08011532</v>
      </c>
    </row>
    <row r="11533" customFormat="false" ht="15" hidden="false" customHeight="false" outlineLevel="0" collapsed="false">
      <c r="A11533" s="0" t="s">
        <v>8319</v>
      </c>
      <c r="B11533" s="0" t="s">
        <v>85</v>
      </c>
      <c r="C11533" s="0" t="n">
        <v>2004</v>
      </c>
      <c r="D11533" s="0" t="s">
        <v>246</v>
      </c>
      <c r="E11533" s="0" t="s">
        <v>35</v>
      </c>
      <c r="F11533" s="0" t="n">
        <v>0</v>
      </c>
      <c r="G11533" s="0" t="n">
        <v>0</v>
      </c>
      <c r="H11533" s="0" t="n">
        <v>0.08</v>
      </c>
      <c r="I11533" s="0" t="n">
        <v>0</v>
      </c>
      <c r="J11533" s="0" t="n">
        <v>0.08</v>
      </c>
      <c r="N11533" s="0" t="s">
        <v>35</v>
      </c>
      <c r="P11533" s="0" t="n">
        <f aca="false">IF(AND(OR(Dashboard!$B$5="All",D11533=Dashboard!$B$5),OR(Dashboard!$D$5="All",N11533=Dashboard!$D$5),OR(AND(C11533&lt;&gt;"",C11533&gt;=Dashboard!$F$5,C11533&lt;=Dashboard!$H$5),AND(C11533="",Dashboard!$F$5&lt;=1980,Dashboard!$H$5&gt;=2016))),1,0)</f>
        <v>1</v>
      </c>
      <c r="Q11533" s="0" t="n">
        <f aca="false">J11533*P11533+ROW()*0.00000001</f>
        <v>0.08011533</v>
      </c>
    </row>
    <row r="11534" customFormat="false" ht="15" hidden="false" customHeight="false" outlineLevel="0" collapsed="false">
      <c r="A11534" s="0" t="s">
        <v>8320</v>
      </c>
      <c r="B11534" s="0" t="s">
        <v>33</v>
      </c>
      <c r="C11534" s="0" t="n">
        <v>2010</v>
      </c>
      <c r="D11534" s="0" t="s">
        <v>34</v>
      </c>
      <c r="E11534" s="0" t="s">
        <v>91</v>
      </c>
      <c r="F11534" s="0" t="n">
        <v>0.07</v>
      </c>
      <c r="G11534" s="0" t="n">
        <v>0</v>
      </c>
      <c r="H11534" s="0" t="n">
        <v>0</v>
      </c>
      <c r="I11534" s="0" t="n">
        <v>0.01</v>
      </c>
      <c r="J11534" s="0" t="n">
        <v>0.08</v>
      </c>
      <c r="M11534" s="0" t="s">
        <v>36</v>
      </c>
      <c r="N11534" s="0" t="s">
        <v>35</v>
      </c>
      <c r="P11534" s="0" t="n">
        <f aca="false">IF(AND(OR(Dashboard!$B$5="All",D11534=Dashboard!$B$5),OR(Dashboard!$D$5="All",N11534=Dashboard!$D$5),OR(AND(C11534&lt;&gt;"",C11534&gt;=Dashboard!$F$5,C11534&lt;=Dashboard!$H$5),AND(C11534="",Dashboard!$F$5&lt;=1980,Dashboard!$H$5&gt;=2016))),1,0)</f>
        <v>1</v>
      </c>
      <c r="Q11534" s="0" t="n">
        <f aca="false">J11534*P11534+ROW()*0.00000001</f>
        <v>0.08011534</v>
      </c>
    </row>
    <row r="11535" customFormat="false" ht="15" hidden="false" customHeight="false" outlineLevel="0" collapsed="false">
      <c r="A11535" s="0" t="s">
        <v>8321</v>
      </c>
      <c r="B11535" s="0" t="s">
        <v>97</v>
      </c>
      <c r="C11535" s="0" t="n">
        <v>2013</v>
      </c>
      <c r="D11535" s="0" t="s">
        <v>52</v>
      </c>
      <c r="E11535" s="0" t="s">
        <v>4684</v>
      </c>
      <c r="F11535" s="0" t="n">
        <v>0</v>
      </c>
      <c r="G11535" s="0" t="n">
        <v>0</v>
      </c>
      <c r="H11535" s="0" t="n">
        <v>0.08</v>
      </c>
      <c r="I11535" s="0" t="n">
        <v>0</v>
      </c>
      <c r="J11535" s="0" t="n">
        <v>0.08</v>
      </c>
      <c r="N11535" s="0" t="s">
        <v>35</v>
      </c>
      <c r="P11535" s="0" t="n">
        <f aca="false">IF(AND(OR(Dashboard!$B$5="All",D11535=Dashboard!$B$5),OR(Dashboard!$D$5="All",N11535=Dashboard!$D$5),OR(AND(C11535&lt;&gt;"",C11535&gt;=Dashboard!$F$5,C11535&lt;=Dashboard!$H$5),AND(C11535="",Dashboard!$F$5&lt;=1980,Dashboard!$H$5&gt;=2016))),1,0)</f>
        <v>1</v>
      </c>
      <c r="Q11535" s="0" t="n">
        <f aca="false">J11535*P11535+ROW()*0.00000001</f>
        <v>0.08011535</v>
      </c>
    </row>
    <row r="11536" customFormat="false" ht="15" hidden="false" customHeight="false" outlineLevel="0" collapsed="false">
      <c r="A11536" s="0" t="s">
        <v>8322</v>
      </c>
      <c r="B11536" s="0" t="s">
        <v>50</v>
      </c>
      <c r="C11536" s="0" t="n">
        <v>2011</v>
      </c>
      <c r="D11536" s="0" t="s">
        <v>246</v>
      </c>
      <c r="E11536" s="0" t="s">
        <v>91</v>
      </c>
      <c r="F11536" s="0" t="n">
        <v>0.05</v>
      </c>
      <c r="G11536" s="0" t="n">
        <v>0.02</v>
      </c>
      <c r="H11536" s="0" t="n">
        <v>0</v>
      </c>
      <c r="I11536" s="0" t="n">
        <v>0.01</v>
      </c>
      <c r="J11536" s="0" t="n">
        <v>0.08</v>
      </c>
      <c r="M11536" s="0" t="s">
        <v>125</v>
      </c>
      <c r="N11536" s="0" t="s">
        <v>35</v>
      </c>
      <c r="P11536" s="0" t="n">
        <f aca="false">IF(AND(OR(Dashboard!$B$5="All",D11536=Dashboard!$B$5),OR(Dashboard!$D$5="All",N11536=Dashboard!$D$5),OR(AND(C11536&lt;&gt;"",C11536&gt;=Dashboard!$F$5,C11536&lt;=Dashboard!$H$5),AND(C11536="",Dashboard!$F$5&lt;=1980,Dashboard!$H$5&gt;=2016))),1,0)</f>
        <v>1</v>
      </c>
      <c r="Q11536" s="0" t="n">
        <f aca="false">J11536*P11536+ROW()*0.00000001</f>
        <v>0.08011536</v>
      </c>
    </row>
    <row r="11537" customFormat="false" ht="15" hidden="false" customHeight="false" outlineLevel="0" collapsed="false">
      <c r="A11537" s="0" t="s">
        <v>3764</v>
      </c>
      <c r="B11537" s="0" t="s">
        <v>33</v>
      </c>
      <c r="C11537" s="0" t="n">
        <v>2006</v>
      </c>
      <c r="D11537" s="0" t="s">
        <v>16</v>
      </c>
      <c r="E11537" s="0" t="s">
        <v>293</v>
      </c>
      <c r="F11537" s="0" t="n">
        <v>0.06</v>
      </c>
      <c r="G11537" s="0" t="n">
        <v>0.01</v>
      </c>
      <c r="H11537" s="0" t="n">
        <v>0</v>
      </c>
      <c r="I11537" s="0" t="n">
        <v>0.01</v>
      </c>
      <c r="J11537" s="0" t="n">
        <v>0.08</v>
      </c>
      <c r="K11537" s="0" t="n">
        <v>66</v>
      </c>
      <c r="L11537" s="0" t="n">
        <v>7.8</v>
      </c>
      <c r="M11537" s="0" t="s">
        <v>125</v>
      </c>
      <c r="N11537" s="0" t="s">
        <v>35</v>
      </c>
      <c r="O11537" s="0" t="s">
        <v>67</v>
      </c>
      <c r="P11537" s="0" t="n">
        <f aca="false">IF(AND(OR(Dashboard!$B$5="All",D11537=Dashboard!$B$5),OR(Dashboard!$D$5="All",N11537=Dashboard!$D$5),OR(AND(C11537&lt;&gt;"",C11537&gt;=Dashboard!$F$5,C11537&lt;=Dashboard!$H$5),AND(C11537="",Dashboard!$F$5&lt;=1980,Dashboard!$H$5&gt;=2016))),1,0)</f>
        <v>1</v>
      </c>
      <c r="Q11537" s="0" t="n">
        <f aca="false">J11537*P11537+ROW()*0.00000001</f>
        <v>0.08011537</v>
      </c>
    </row>
    <row r="11538" customFormat="false" ht="15" hidden="false" customHeight="false" outlineLevel="0" collapsed="false">
      <c r="A11538" s="0" t="s">
        <v>8323</v>
      </c>
      <c r="B11538" s="0" t="s">
        <v>85</v>
      </c>
      <c r="C11538" s="0" t="n">
        <v>2004</v>
      </c>
      <c r="D11538" s="0" t="s">
        <v>56</v>
      </c>
      <c r="E11538" s="0" t="s">
        <v>35</v>
      </c>
      <c r="F11538" s="0" t="n">
        <v>0</v>
      </c>
      <c r="G11538" s="0" t="n">
        <v>0</v>
      </c>
      <c r="H11538" s="0" t="n">
        <v>0.08</v>
      </c>
      <c r="I11538" s="0" t="n">
        <v>0</v>
      </c>
      <c r="J11538" s="0" t="n">
        <v>0.08</v>
      </c>
      <c r="N11538" s="0" t="s">
        <v>35</v>
      </c>
      <c r="P11538" s="0" t="n">
        <f aca="false">IF(AND(OR(Dashboard!$B$5="All",D11538=Dashboard!$B$5),OR(Dashboard!$D$5="All",N11538=Dashboard!$D$5),OR(AND(C11538&lt;&gt;"",C11538&gt;=Dashboard!$F$5,C11538&lt;=Dashboard!$H$5),AND(C11538="",Dashboard!$F$5&lt;=1980,Dashboard!$H$5&gt;=2016))),1,0)</f>
        <v>1</v>
      </c>
      <c r="Q11538" s="0" t="n">
        <f aca="false">J11538*P11538+ROW()*0.00000001</f>
        <v>0.08011538</v>
      </c>
    </row>
    <row r="11539" customFormat="false" ht="15" hidden="false" customHeight="false" outlineLevel="0" collapsed="false">
      <c r="A11539" s="0" t="s">
        <v>8324</v>
      </c>
      <c r="B11539" s="0" t="s">
        <v>668</v>
      </c>
      <c r="C11539" s="0" t="n">
        <v>2000</v>
      </c>
      <c r="D11539" s="0" t="s">
        <v>114</v>
      </c>
      <c r="E11539" s="0" t="s">
        <v>5008</v>
      </c>
      <c r="F11539" s="0" t="n">
        <v>0</v>
      </c>
      <c r="G11539" s="0" t="n">
        <v>0</v>
      </c>
      <c r="H11539" s="0" t="n">
        <v>0.08</v>
      </c>
      <c r="I11539" s="0" t="n">
        <v>0</v>
      </c>
      <c r="J11539" s="0" t="n">
        <v>0.08</v>
      </c>
      <c r="N11539" s="0" t="s">
        <v>154</v>
      </c>
      <c r="P11539" s="0" t="n">
        <f aca="false">IF(AND(OR(Dashboard!$B$5="All",D11539=Dashboard!$B$5),OR(Dashboard!$D$5="All",N11539=Dashboard!$D$5),OR(AND(C11539&lt;&gt;"",C11539&gt;=Dashboard!$F$5,C11539&lt;=Dashboard!$H$5),AND(C11539="",Dashboard!$F$5&lt;=1980,Dashboard!$H$5&gt;=2016))),1,0)</f>
        <v>1</v>
      </c>
      <c r="Q11539" s="0" t="n">
        <f aca="false">J11539*P11539+ROW()*0.00000001</f>
        <v>0.08011539</v>
      </c>
    </row>
    <row r="11540" customFormat="false" ht="15" hidden="false" customHeight="false" outlineLevel="0" collapsed="false">
      <c r="A11540" s="0" t="s">
        <v>8325</v>
      </c>
      <c r="B11540" s="0" t="s">
        <v>186</v>
      </c>
      <c r="C11540" s="0" t="n">
        <v>2005</v>
      </c>
      <c r="D11540" s="0" t="s">
        <v>52</v>
      </c>
      <c r="E11540" s="0" t="s">
        <v>328</v>
      </c>
      <c r="F11540" s="0" t="n">
        <v>0.06</v>
      </c>
      <c r="G11540" s="0" t="n">
        <v>0.02</v>
      </c>
      <c r="H11540" s="0" t="n">
        <v>0</v>
      </c>
      <c r="I11540" s="0" t="n">
        <v>0</v>
      </c>
      <c r="J11540" s="0" t="n">
        <v>0.08</v>
      </c>
      <c r="N11540" s="0" t="s">
        <v>35</v>
      </c>
      <c r="P11540" s="0" t="n">
        <f aca="false">IF(AND(OR(Dashboard!$B$5="All",D11540=Dashboard!$B$5),OR(Dashboard!$D$5="All",N11540=Dashboard!$D$5),OR(AND(C11540&lt;&gt;"",C11540&gt;=Dashboard!$F$5,C11540&lt;=Dashboard!$H$5),AND(C11540="",Dashboard!$F$5&lt;=1980,Dashboard!$H$5&gt;=2016))),1,0)</f>
        <v>1</v>
      </c>
      <c r="Q11540" s="0" t="n">
        <f aca="false">J11540*P11540+ROW()*0.00000001</f>
        <v>0.0801154</v>
      </c>
    </row>
    <row r="11541" customFormat="false" ht="15" hidden="false" customHeight="false" outlineLevel="0" collapsed="false">
      <c r="A11541" s="0" t="s">
        <v>7585</v>
      </c>
      <c r="B11541" s="0" t="s">
        <v>50</v>
      </c>
      <c r="C11541" s="0" t="n">
        <v>2010</v>
      </c>
      <c r="D11541" s="0" t="s">
        <v>52</v>
      </c>
      <c r="E11541" s="0" t="s">
        <v>243</v>
      </c>
      <c r="F11541" s="0" t="n">
        <v>0.07</v>
      </c>
      <c r="G11541" s="0" t="n">
        <v>0</v>
      </c>
      <c r="H11541" s="0" t="n">
        <v>0</v>
      </c>
      <c r="I11541" s="0" t="n">
        <v>0.01</v>
      </c>
      <c r="J11541" s="0" t="n">
        <v>0.08</v>
      </c>
      <c r="M11541" s="0" t="s">
        <v>103</v>
      </c>
      <c r="N11541" s="0" t="s">
        <v>35</v>
      </c>
      <c r="P11541" s="0" t="n">
        <f aca="false">IF(AND(OR(Dashboard!$B$5="All",D11541=Dashboard!$B$5),OR(Dashboard!$D$5="All",N11541=Dashboard!$D$5),OR(AND(C11541&lt;&gt;"",C11541&gt;=Dashboard!$F$5,C11541&lt;=Dashboard!$H$5),AND(C11541="",Dashboard!$F$5&lt;=1980,Dashboard!$H$5&gt;=2016))),1,0)</f>
        <v>1</v>
      </c>
      <c r="Q11541" s="0" t="n">
        <f aca="false">J11541*P11541+ROW()*0.00000001</f>
        <v>0.08011541</v>
      </c>
    </row>
    <row r="11542" customFormat="false" ht="15" hidden="false" customHeight="false" outlineLevel="0" collapsed="false">
      <c r="A11542" s="0" t="s">
        <v>6079</v>
      </c>
      <c r="B11542" s="0" t="s">
        <v>144</v>
      </c>
      <c r="C11542" s="0" t="n">
        <v>2003</v>
      </c>
      <c r="D11542" s="0" t="s">
        <v>246</v>
      </c>
      <c r="E11542" s="0" t="s">
        <v>3122</v>
      </c>
      <c r="F11542" s="0" t="n">
        <v>0.06</v>
      </c>
      <c r="G11542" s="0" t="n">
        <v>0.02</v>
      </c>
      <c r="H11542" s="0" t="n">
        <v>0</v>
      </c>
      <c r="I11542" s="0" t="n">
        <v>0</v>
      </c>
      <c r="J11542" s="0" t="n">
        <v>0.08</v>
      </c>
      <c r="K11542" s="0" t="n">
        <v>70</v>
      </c>
      <c r="M11542" s="0" t="s">
        <v>103</v>
      </c>
      <c r="N11542" s="0" t="s">
        <v>66</v>
      </c>
      <c r="O11542" s="0" t="s">
        <v>67</v>
      </c>
      <c r="P11542" s="0" t="n">
        <f aca="false">IF(AND(OR(Dashboard!$B$5="All",D11542=Dashboard!$B$5),OR(Dashboard!$D$5="All",N11542=Dashboard!$D$5),OR(AND(C11542&lt;&gt;"",C11542&gt;=Dashboard!$F$5,C11542&lt;=Dashboard!$H$5),AND(C11542="",Dashboard!$F$5&lt;=1980,Dashboard!$H$5&gt;=2016))),1,0)</f>
        <v>1</v>
      </c>
      <c r="Q11542" s="0" t="n">
        <f aca="false">J11542*P11542+ROW()*0.00000001</f>
        <v>0.08011542</v>
      </c>
    </row>
    <row r="11543" customFormat="false" ht="15" hidden="false" customHeight="false" outlineLevel="0" collapsed="false">
      <c r="A11543" s="0" t="s">
        <v>8326</v>
      </c>
      <c r="B11543" s="0" t="s">
        <v>97</v>
      </c>
      <c r="C11543" s="0" t="n">
        <v>2012</v>
      </c>
      <c r="D11543" s="0" t="s">
        <v>71</v>
      </c>
      <c r="E11543" s="0" t="s">
        <v>4962</v>
      </c>
      <c r="F11543" s="0" t="n">
        <v>0</v>
      </c>
      <c r="G11543" s="0" t="n">
        <v>0</v>
      </c>
      <c r="H11543" s="0" t="n">
        <v>0.08</v>
      </c>
      <c r="I11543" s="0" t="n">
        <v>0</v>
      </c>
      <c r="J11543" s="0" t="n">
        <v>0.08</v>
      </c>
      <c r="N11543" s="0" t="s">
        <v>35</v>
      </c>
      <c r="P11543" s="0" t="n">
        <f aca="false">IF(AND(OR(Dashboard!$B$5="All",D11543=Dashboard!$B$5),OR(Dashboard!$D$5="All",N11543=Dashboard!$D$5),OR(AND(C11543&lt;&gt;"",C11543&gt;=Dashboard!$F$5,C11543&lt;=Dashboard!$H$5),AND(C11543="",Dashboard!$F$5&lt;=1980,Dashboard!$H$5&gt;=2016))),1,0)</f>
        <v>1</v>
      </c>
      <c r="Q11543" s="0" t="n">
        <f aca="false">J11543*P11543+ROW()*0.00000001</f>
        <v>0.08011543</v>
      </c>
    </row>
    <row r="11544" customFormat="false" ht="15" hidden="false" customHeight="false" outlineLevel="0" collapsed="false">
      <c r="A11544" s="0" t="s">
        <v>8327</v>
      </c>
      <c r="B11544" s="0" t="s">
        <v>851</v>
      </c>
      <c r="C11544" s="0" t="n">
        <v>2013</v>
      </c>
      <c r="D11544" s="0" t="s">
        <v>71</v>
      </c>
      <c r="E11544" s="0" t="s">
        <v>328</v>
      </c>
      <c r="F11544" s="0" t="n">
        <v>0</v>
      </c>
      <c r="G11544" s="0" t="n">
        <v>0</v>
      </c>
      <c r="H11544" s="0" t="n">
        <v>0.08</v>
      </c>
      <c r="I11544" s="0" t="n">
        <v>0</v>
      </c>
      <c r="J11544" s="0" t="n">
        <v>0.08</v>
      </c>
      <c r="N11544" s="0" t="s">
        <v>74</v>
      </c>
      <c r="P11544" s="0" t="n">
        <f aca="false">IF(AND(OR(Dashboard!$B$5="All",D11544=Dashboard!$B$5),OR(Dashboard!$D$5="All",N11544=Dashboard!$D$5),OR(AND(C11544&lt;&gt;"",C11544&gt;=Dashboard!$F$5,C11544&lt;=Dashboard!$H$5),AND(C11544="",Dashboard!$F$5&lt;=1980,Dashboard!$H$5&gt;=2016))),1,0)</f>
        <v>1</v>
      </c>
      <c r="Q11544" s="0" t="n">
        <f aca="false">J11544*P11544+ROW()*0.00000001</f>
        <v>0.08011544</v>
      </c>
    </row>
    <row r="11545" customFormat="false" ht="15" hidden="false" customHeight="false" outlineLevel="0" collapsed="false">
      <c r="A11545" s="0" t="s">
        <v>8328</v>
      </c>
      <c r="B11545" s="0" t="s">
        <v>873</v>
      </c>
      <c r="C11545" s="0" t="n">
        <v>1997</v>
      </c>
      <c r="D11545" s="0" t="s">
        <v>114</v>
      </c>
      <c r="E11545" s="0" t="s">
        <v>5008</v>
      </c>
      <c r="F11545" s="0" t="n">
        <v>0</v>
      </c>
      <c r="G11545" s="0" t="n">
        <v>0</v>
      </c>
      <c r="H11545" s="0" t="n">
        <v>0.08</v>
      </c>
      <c r="I11545" s="0" t="n">
        <v>0</v>
      </c>
      <c r="J11545" s="0" t="n">
        <v>0.08</v>
      </c>
      <c r="N11545" s="0" t="s">
        <v>154</v>
      </c>
      <c r="P11545" s="0" t="n">
        <f aca="false">IF(AND(OR(Dashboard!$B$5="All",D11545=Dashboard!$B$5),OR(Dashboard!$D$5="All",N11545=Dashboard!$D$5),OR(AND(C11545&lt;&gt;"",C11545&gt;=Dashboard!$F$5,C11545&lt;=Dashboard!$H$5),AND(C11545="",Dashboard!$F$5&lt;=1980,Dashboard!$H$5&gt;=2016))),1,0)</f>
        <v>1</v>
      </c>
      <c r="Q11545" s="0" t="n">
        <f aca="false">J11545*P11545+ROW()*0.00000001</f>
        <v>0.08011545</v>
      </c>
    </row>
    <row r="11546" customFormat="false" ht="15" hidden="false" customHeight="false" outlineLevel="0" collapsed="false">
      <c r="A11546" s="0" t="s">
        <v>8329</v>
      </c>
      <c r="B11546" s="0" t="s">
        <v>85</v>
      </c>
      <c r="C11546" s="0" t="n">
        <v>2004</v>
      </c>
      <c r="D11546" s="0" t="s">
        <v>52</v>
      </c>
      <c r="E11546" s="0" t="s">
        <v>520</v>
      </c>
      <c r="F11546" s="0" t="n">
        <v>0.06</v>
      </c>
      <c r="G11546" s="0" t="n">
        <v>0.02</v>
      </c>
      <c r="H11546" s="0" t="n">
        <v>0</v>
      </c>
      <c r="I11546" s="0" t="n">
        <v>0</v>
      </c>
      <c r="J11546" s="0" t="n">
        <v>0.08</v>
      </c>
      <c r="N11546" s="0" t="s">
        <v>35</v>
      </c>
      <c r="P11546" s="0" t="n">
        <f aca="false">IF(AND(OR(Dashboard!$B$5="All",D11546=Dashboard!$B$5),OR(Dashboard!$D$5="All",N11546=Dashboard!$D$5),OR(AND(C11546&lt;&gt;"",C11546&gt;=Dashboard!$F$5,C11546&lt;=Dashboard!$H$5),AND(C11546="",Dashboard!$F$5&lt;=1980,Dashboard!$H$5&gt;=2016))),1,0)</f>
        <v>1</v>
      </c>
      <c r="Q11546" s="0" t="n">
        <f aca="false">J11546*P11546+ROW()*0.00000001</f>
        <v>0.08011546</v>
      </c>
    </row>
    <row r="11547" customFormat="false" ht="15" hidden="false" customHeight="false" outlineLevel="0" collapsed="false">
      <c r="A11547" s="0" t="s">
        <v>8240</v>
      </c>
      <c r="B11547" s="0" t="s">
        <v>64</v>
      </c>
      <c r="C11547" s="0" t="n">
        <v>2011</v>
      </c>
      <c r="D11547" s="0" t="s">
        <v>71</v>
      </c>
      <c r="E11547" s="0" t="s">
        <v>328</v>
      </c>
      <c r="F11547" s="0" t="n">
        <v>0.05</v>
      </c>
      <c r="G11547" s="0" t="n">
        <v>0.03</v>
      </c>
      <c r="H11547" s="0" t="n">
        <v>0</v>
      </c>
      <c r="I11547" s="0" t="n">
        <v>0.01</v>
      </c>
      <c r="J11547" s="0" t="n">
        <v>0.08</v>
      </c>
      <c r="K11547" s="0" t="n">
        <v>49</v>
      </c>
      <c r="L11547" s="0" t="n">
        <v>5.6</v>
      </c>
      <c r="M11547" s="0" t="s">
        <v>73</v>
      </c>
      <c r="N11547" s="0" t="s">
        <v>66</v>
      </c>
      <c r="O11547" s="0" t="s">
        <v>177</v>
      </c>
      <c r="P11547" s="0" t="n">
        <f aca="false">IF(AND(OR(Dashboard!$B$5="All",D11547=Dashboard!$B$5),OR(Dashboard!$D$5="All",N11547=Dashboard!$D$5),OR(AND(C11547&lt;&gt;"",C11547&gt;=Dashboard!$F$5,C11547&lt;=Dashboard!$H$5),AND(C11547="",Dashboard!$F$5&lt;=1980,Dashboard!$H$5&gt;=2016))),1,0)</f>
        <v>1</v>
      </c>
      <c r="Q11547" s="0" t="n">
        <f aca="false">J11547*P11547+ROW()*0.00000001</f>
        <v>0.08011547</v>
      </c>
    </row>
    <row r="11548" customFormat="false" ht="15" hidden="false" customHeight="false" outlineLevel="0" collapsed="false">
      <c r="A11548" s="0" t="s">
        <v>8330</v>
      </c>
      <c r="B11548" s="0" t="s">
        <v>117</v>
      </c>
      <c r="C11548" s="0" t="n">
        <v>1995</v>
      </c>
      <c r="D11548" s="0" t="s">
        <v>56</v>
      </c>
      <c r="E11548" s="0" t="s">
        <v>2089</v>
      </c>
      <c r="F11548" s="0" t="n">
        <v>0.04</v>
      </c>
      <c r="G11548" s="0" t="n">
        <v>0.03</v>
      </c>
      <c r="H11548" s="0" t="n">
        <v>0</v>
      </c>
      <c r="I11548" s="0" t="n">
        <v>0.01</v>
      </c>
      <c r="J11548" s="0" t="n">
        <v>0.08</v>
      </c>
      <c r="N11548" s="0" t="s">
        <v>74</v>
      </c>
      <c r="P11548" s="0" t="n">
        <f aca="false">IF(AND(OR(Dashboard!$B$5="All",D11548=Dashboard!$B$5),OR(Dashboard!$D$5="All",N11548=Dashboard!$D$5),OR(AND(C11548&lt;&gt;"",C11548&gt;=Dashboard!$F$5,C11548&lt;=Dashboard!$H$5),AND(C11548="",Dashboard!$F$5&lt;=1980,Dashboard!$H$5&gt;=2016))),1,0)</f>
        <v>1</v>
      </c>
      <c r="Q11548" s="0" t="n">
        <f aca="false">J11548*P11548+ROW()*0.00000001</f>
        <v>0.08011548</v>
      </c>
    </row>
    <row r="11549" customFormat="false" ht="15" hidden="false" customHeight="false" outlineLevel="0" collapsed="false">
      <c r="A11549" s="0" t="s">
        <v>8331</v>
      </c>
      <c r="B11549" s="0" t="s">
        <v>76</v>
      </c>
      <c r="C11549" s="0" t="n">
        <v>2001</v>
      </c>
      <c r="D11549" s="0" t="s">
        <v>56</v>
      </c>
      <c r="E11549" s="0" t="s">
        <v>6718</v>
      </c>
      <c r="F11549" s="0" t="n">
        <v>0.04</v>
      </c>
      <c r="G11549" s="0" t="n">
        <v>0.03</v>
      </c>
      <c r="H11549" s="0" t="n">
        <v>0</v>
      </c>
      <c r="I11549" s="0" t="n">
        <v>0.01</v>
      </c>
      <c r="J11549" s="0" t="n">
        <v>0.08</v>
      </c>
      <c r="K11549" s="0" t="n">
        <v>39</v>
      </c>
      <c r="L11549" s="0" t="n">
        <v>5.8</v>
      </c>
      <c r="M11549" s="0" t="s">
        <v>103</v>
      </c>
      <c r="N11549" s="0" t="s">
        <v>74</v>
      </c>
      <c r="O11549" s="0" t="s">
        <v>177</v>
      </c>
      <c r="P11549" s="0" t="n">
        <f aca="false">IF(AND(OR(Dashboard!$B$5="All",D11549=Dashboard!$B$5),OR(Dashboard!$D$5="All",N11549=Dashboard!$D$5),OR(AND(C11549&lt;&gt;"",C11549&gt;=Dashboard!$F$5,C11549&lt;=Dashboard!$H$5),AND(C11549="",Dashboard!$F$5&lt;=1980,Dashboard!$H$5&gt;=2016))),1,0)</f>
        <v>1</v>
      </c>
      <c r="Q11549" s="0" t="n">
        <f aca="false">J11549*P11549+ROW()*0.00000001</f>
        <v>0.08011549</v>
      </c>
    </row>
    <row r="11550" customFormat="false" ht="15" hidden="false" customHeight="false" outlineLevel="0" collapsed="false">
      <c r="A11550" s="0" t="s">
        <v>8332</v>
      </c>
      <c r="B11550" s="0" t="s">
        <v>117</v>
      </c>
      <c r="C11550" s="0" t="n">
        <v>1995</v>
      </c>
      <c r="D11550" s="0" t="s">
        <v>58</v>
      </c>
      <c r="E11550" s="0" t="s">
        <v>89</v>
      </c>
      <c r="F11550" s="0" t="n">
        <v>0.02</v>
      </c>
      <c r="G11550" s="0" t="n">
        <v>0.01</v>
      </c>
      <c r="H11550" s="0" t="n">
        <v>0.04</v>
      </c>
      <c r="I11550" s="0" t="n">
        <v>0.01</v>
      </c>
      <c r="J11550" s="0" t="n">
        <v>0.08</v>
      </c>
      <c r="N11550" s="0" t="s">
        <v>74</v>
      </c>
      <c r="P11550" s="0" t="n">
        <f aca="false">IF(AND(OR(Dashboard!$B$5="All",D11550=Dashboard!$B$5),OR(Dashboard!$D$5="All",N11550=Dashboard!$D$5),OR(AND(C11550&lt;&gt;"",C11550&gt;=Dashboard!$F$5,C11550&lt;=Dashboard!$H$5),AND(C11550="",Dashboard!$F$5&lt;=1980,Dashboard!$H$5&gt;=2016))),1,0)</f>
        <v>1</v>
      </c>
      <c r="Q11550" s="0" t="n">
        <f aca="false">J11550*P11550+ROW()*0.00000001</f>
        <v>0.0801155</v>
      </c>
    </row>
    <row r="11551" customFormat="false" ht="15" hidden="false" customHeight="false" outlineLevel="0" collapsed="false">
      <c r="A11551" s="0" t="s">
        <v>3827</v>
      </c>
      <c r="B11551" s="0" t="s">
        <v>64</v>
      </c>
      <c r="D11551" s="0" t="s">
        <v>34</v>
      </c>
      <c r="E11551" s="0" t="s">
        <v>3828</v>
      </c>
      <c r="F11551" s="0" t="n">
        <v>0</v>
      </c>
      <c r="G11551" s="0" t="n">
        <v>0.06</v>
      </c>
      <c r="H11551" s="0" t="n">
        <v>0</v>
      </c>
      <c r="I11551" s="0" t="n">
        <v>0.01</v>
      </c>
      <c r="J11551" s="0" t="n">
        <v>0.08</v>
      </c>
      <c r="K11551" s="0" t="n">
        <v>57</v>
      </c>
      <c r="M11551" s="0" t="s">
        <v>36</v>
      </c>
      <c r="N11551" s="0" t="s">
        <v>66</v>
      </c>
      <c r="O11551" s="0" t="s">
        <v>53</v>
      </c>
      <c r="P11551" s="0" t="n">
        <f aca="false">IF(AND(OR(Dashboard!$B$5="All",D11551=Dashboard!$B$5),OR(Dashboard!$D$5="All",N11551=Dashboard!$D$5),OR(AND(C11551&lt;&gt;"",C11551&gt;=Dashboard!$F$5,C11551&lt;=Dashboard!$H$5),AND(C11551="",Dashboard!$F$5&lt;=1980,Dashboard!$H$5&gt;=2016))),1,0)</f>
        <v>1</v>
      </c>
      <c r="Q11551" s="0" t="n">
        <f aca="false">J11551*P11551+ROW()*0.00000001</f>
        <v>0.08011551</v>
      </c>
    </row>
    <row r="11552" customFormat="false" ht="15" hidden="false" customHeight="false" outlineLevel="0" collapsed="false">
      <c r="A11552" s="0" t="s">
        <v>5872</v>
      </c>
      <c r="B11552" s="0" t="s">
        <v>64</v>
      </c>
      <c r="C11552" s="0" t="n">
        <v>2007</v>
      </c>
      <c r="D11552" s="0" t="s">
        <v>71</v>
      </c>
      <c r="E11552" s="0" t="s">
        <v>487</v>
      </c>
      <c r="F11552" s="0" t="n">
        <v>0.07</v>
      </c>
      <c r="G11552" s="0" t="n">
        <v>0</v>
      </c>
      <c r="H11552" s="0" t="n">
        <v>0</v>
      </c>
      <c r="I11552" s="0" t="n">
        <v>0.01</v>
      </c>
      <c r="J11552" s="0" t="n">
        <v>0.08</v>
      </c>
      <c r="K11552" s="0" t="n">
        <v>65</v>
      </c>
      <c r="M11552" s="0" t="s">
        <v>125</v>
      </c>
      <c r="N11552" s="0" t="s">
        <v>66</v>
      </c>
      <c r="O11552" s="0" t="s">
        <v>67</v>
      </c>
      <c r="P11552" s="0" t="n">
        <f aca="false">IF(AND(OR(Dashboard!$B$5="All",D11552=Dashboard!$B$5),OR(Dashboard!$D$5="All",N11552=Dashboard!$D$5),OR(AND(C11552&lt;&gt;"",C11552&gt;=Dashboard!$F$5,C11552&lt;=Dashboard!$H$5),AND(C11552="",Dashboard!$F$5&lt;=1980,Dashboard!$H$5&gt;=2016))),1,0)</f>
        <v>1</v>
      </c>
      <c r="Q11552" s="0" t="n">
        <f aca="false">J11552*P11552+ROW()*0.00000001</f>
        <v>0.08011552</v>
      </c>
    </row>
    <row r="11553" customFormat="false" ht="15" hidden="false" customHeight="false" outlineLevel="0" collapsed="false">
      <c r="A11553" s="0" t="s">
        <v>3535</v>
      </c>
      <c r="B11553" s="0" t="s">
        <v>186</v>
      </c>
      <c r="C11553" s="0" t="n">
        <v>2003</v>
      </c>
      <c r="D11553" s="0" t="s">
        <v>71</v>
      </c>
      <c r="E11553" s="0" t="s">
        <v>160</v>
      </c>
      <c r="F11553" s="0" t="n">
        <v>0.06</v>
      </c>
      <c r="G11553" s="0" t="n">
        <v>0.02</v>
      </c>
      <c r="H11553" s="0" t="n">
        <v>0</v>
      </c>
      <c r="I11553" s="0" t="n">
        <v>0</v>
      </c>
      <c r="J11553" s="0" t="n">
        <v>0.08</v>
      </c>
      <c r="K11553" s="0" t="n">
        <v>66</v>
      </c>
      <c r="L11553" s="0" t="n">
        <v>7.3</v>
      </c>
      <c r="M11553" s="0" t="s">
        <v>36</v>
      </c>
      <c r="N11553" s="0" t="s">
        <v>35</v>
      </c>
      <c r="O11553" s="0" t="s">
        <v>67</v>
      </c>
      <c r="P11553" s="0" t="n">
        <f aca="false">IF(AND(OR(Dashboard!$B$5="All",D11553=Dashboard!$B$5),OR(Dashboard!$D$5="All",N11553=Dashboard!$D$5),OR(AND(C11553&lt;&gt;"",C11553&gt;=Dashboard!$F$5,C11553&lt;=Dashboard!$H$5),AND(C11553="",Dashboard!$F$5&lt;=1980,Dashboard!$H$5&gt;=2016))),1,0)</f>
        <v>1</v>
      </c>
      <c r="Q11553" s="0" t="n">
        <f aca="false">J11553*P11553+ROW()*0.00000001</f>
        <v>0.08011553</v>
      </c>
    </row>
    <row r="11554" customFormat="false" ht="15" hidden="false" customHeight="false" outlineLevel="0" collapsed="false">
      <c r="A11554" s="0" t="s">
        <v>4221</v>
      </c>
      <c r="B11554" s="0" t="s">
        <v>33</v>
      </c>
      <c r="C11554" s="0" t="n">
        <v>2009</v>
      </c>
      <c r="D11554" s="0" t="s">
        <v>58</v>
      </c>
      <c r="E11554" s="0" t="s">
        <v>257</v>
      </c>
      <c r="F11554" s="0" t="n">
        <v>0.03</v>
      </c>
      <c r="G11554" s="0" t="n">
        <v>0.04</v>
      </c>
      <c r="H11554" s="0" t="n">
        <v>0</v>
      </c>
      <c r="I11554" s="0" t="n">
        <v>0.01</v>
      </c>
      <c r="J11554" s="0" t="n">
        <v>0.08</v>
      </c>
      <c r="M11554" s="0" t="s">
        <v>36</v>
      </c>
      <c r="N11554" s="0" t="s">
        <v>35</v>
      </c>
      <c r="P11554" s="0" t="n">
        <f aca="false">IF(AND(OR(Dashboard!$B$5="All",D11554=Dashboard!$B$5),OR(Dashboard!$D$5="All",N11554=Dashboard!$D$5),OR(AND(C11554&lt;&gt;"",C11554&gt;=Dashboard!$F$5,C11554&lt;=Dashboard!$H$5),AND(C11554="",Dashboard!$F$5&lt;=1980,Dashboard!$H$5&gt;=2016))),1,0)</f>
        <v>1</v>
      </c>
      <c r="Q11554" s="0" t="n">
        <f aca="false">J11554*P11554+ROW()*0.00000001</f>
        <v>0.08011554</v>
      </c>
    </row>
    <row r="11555" customFormat="false" ht="15" hidden="false" customHeight="false" outlineLevel="0" collapsed="false">
      <c r="A11555" s="0" t="s">
        <v>8333</v>
      </c>
      <c r="B11555" s="0" t="s">
        <v>164</v>
      </c>
      <c r="C11555" s="0" t="n">
        <v>2009</v>
      </c>
      <c r="D11555" s="0" t="s">
        <v>58</v>
      </c>
      <c r="E11555" s="0" t="s">
        <v>4680</v>
      </c>
      <c r="F11555" s="0" t="n">
        <v>0</v>
      </c>
      <c r="G11555" s="0" t="n">
        <v>0</v>
      </c>
      <c r="H11555" s="0" t="n">
        <v>0.08</v>
      </c>
      <c r="I11555" s="0" t="n">
        <v>0</v>
      </c>
      <c r="J11555" s="0" t="n">
        <v>0.08</v>
      </c>
      <c r="K11555" s="0" t="n">
        <v>43</v>
      </c>
      <c r="L11555" s="0" t="n">
        <v>6.7</v>
      </c>
      <c r="M11555" s="0" t="s">
        <v>103</v>
      </c>
      <c r="N11555" s="0" t="s">
        <v>74</v>
      </c>
      <c r="O11555" s="0" t="s">
        <v>177</v>
      </c>
      <c r="P11555" s="0" t="n">
        <f aca="false">IF(AND(OR(Dashboard!$B$5="All",D11555=Dashboard!$B$5),OR(Dashboard!$D$5="All",N11555=Dashboard!$D$5),OR(AND(C11555&lt;&gt;"",C11555&gt;=Dashboard!$F$5,C11555&lt;=Dashboard!$H$5),AND(C11555="",Dashboard!$F$5&lt;=1980,Dashboard!$H$5&gt;=2016))),1,0)</f>
        <v>1</v>
      </c>
      <c r="Q11555" s="0" t="n">
        <f aca="false">J11555*P11555+ROW()*0.00000001</f>
        <v>0.08011555</v>
      </c>
    </row>
    <row r="11556" customFormat="false" ht="15" hidden="false" customHeight="false" outlineLevel="0" collapsed="false">
      <c r="A11556" s="0" t="s">
        <v>7899</v>
      </c>
      <c r="B11556" s="0" t="s">
        <v>64</v>
      </c>
      <c r="C11556" s="0" t="n">
        <v>2013</v>
      </c>
      <c r="D11556" s="0" t="s">
        <v>16</v>
      </c>
      <c r="E11556" s="0" t="s">
        <v>328</v>
      </c>
      <c r="F11556" s="0" t="n">
        <v>0.04</v>
      </c>
      <c r="G11556" s="0" t="n">
        <v>0.03</v>
      </c>
      <c r="H11556" s="0" t="n">
        <v>0</v>
      </c>
      <c r="I11556" s="0" t="n">
        <v>0.01</v>
      </c>
      <c r="J11556" s="0" t="n">
        <v>0.08</v>
      </c>
      <c r="K11556" s="0" t="n">
        <v>49</v>
      </c>
      <c r="L11556" s="0" t="n">
        <v>5.1</v>
      </c>
      <c r="M11556" s="0" t="s">
        <v>125</v>
      </c>
      <c r="N11556" s="0" t="s">
        <v>66</v>
      </c>
      <c r="O11556" s="0" t="s">
        <v>177</v>
      </c>
      <c r="P11556" s="0" t="n">
        <f aca="false">IF(AND(OR(Dashboard!$B$5="All",D11556=Dashboard!$B$5),OR(Dashboard!$D$5="All",N11556=Dashboard!$D$5),OR(AND(C11556&lt;&gt;"",C11556&gt;=Dashboard!$F$5,C11556&lt;=Dashboard!$H$5),AND(C11556="",Dashboard!$F$5&lt;=1980,Dashboard!$H$5&gt;=2016))),1,0)</f>
        <v>1</v>
      </c>
      <c r="Q11556" s="0" t="n">
        <f aca="false">J11556*P11556+ROW()*0.00000001</f>
        <v>0.08011556</v>
      </c>
    </row>
    <row r="11557" customFormat="false" ht="15" hidden="false" customHeight="false" outlineLevel="0" collapsed="false">
      <c r="A11557" s="0" t="s">
        <v>8334</v>
      </c>
      <c r="B11557" s="0" t="s">
        <v>76</v>
      </c>
      <c r="C11557" s="0" t="n">
        <v>2005</v>
      </c>
      <c r="D11557" s="0" t="s">
        <v>114</v>
      </c>
      <c r="E11557" s="0" t="s">
        <v>89</v>
      </c>
      <c r="F11557" s="0" t="n">
        <v>0</v>
      </c>
      <c r="G11557" s="0" t="n">
        <v>0</v>
      </c>
      <c r="H11557" s="0" t="n">
        <v>0.08</v>
      </c>
      <c r="I11557" s="0" t="n">
        <v>0</v>
      </c>
      <c r="J11557" s="0" t="n">
        <v>0.08</v>
      </c>
      <c r="N11557" s="0" t="s">
        <v>74</v>
      </c>
      <c r="P11557" s="0" t="n">
        <f aca="false">IF(AND(OR(Dashboard!$B$5="All",D11557=Dashboard!$B$5),OR(Dashboard!$D$5="All",N11557=Dashboard!$D$5),OR(AND(C11557&lt;&gt;"",C11557&gt;=Dashboard!$F$5,C11557&lt;=Dashboard!$H$5),AND(C11557="",Dashboard!$F$5&lt;=1980,Dashboard!$H$5&gt;=2016))),1,0)</f>
        <v>1</v>
      </c>
      <c r="Q11557" s="0" t="n">
        <f aca="false">J11557*P11557+ROW()*0.00000001</f>
        <v>0.08011557</v>
      </c>
    </row>
    <row r="11558" customFormat="false" ht="15" hidden="false" customHeight="false" outlineLevel="0" collapsed="false">
      <c r="A11558" s="0" t="s">
        <v>8335</v>
      </c>
      <c r="B11558" s="0" t="s">
        <v>33</v>
      </c>
      <c r="C11558" s="0" t="n">
        <v>2011</v>
      </c>
      <c r="D11558" s="0" t="s">
        <v>71</v>
      </c>
      <c r="E11558" s="0" t="s">
        <v>4105</v>
      </c>
      <c r="F11558" s="0" t="n">
        <v>0</v>
      </c>
      <c r="G11558" s="0" t="n">
        <v>0</v>
      </c>
      <c r="H11558" s="0" t="n">
        <v>0.08</v>
      </c>
      <c r="I11558" s="0" t="n">
        <v>0</v>
      </c>
      <c r="J11558" s="0" t="n">
        <v>0.08</v>
      </c>
      <c r="N11558" s="0" t="s">
        <v>35</v>
      </c>
      <c r="P11558" s="0" t="n">
        <f aca="false">IF(AND(OR(Dashboard!$B$5="All",D11558=Dashboard!$B$5),OR(Dashboard!$D$5="All",N11558=Dashboard!$D$5),OR(AND(C11558&lt;&gt;"",C11558&gt;=Dashboard!$F$5,C11558&lt;=Dashboard!$H$5),AND(C11558="",Dashboard!$F$5&lt;=1980,Dashboard!$H$5&gt;=2016))),1,0)</f>
        <v>1</v>
      </c>
      <c r="Q11558" s="0" t="n">
        <f aca="false">J11558*P11558+ROW()*0.00000001</f>
        <v>0.08011558</v>
      </c>
    </row>
    <row r="11559" customFormat="false" ht="15" hidden="false" customHeight="false" outlineLevel="0" collapsed="false">
      <c r="A11559" s="0" t="s">
        <v>8336</v>
      </c>
      <c r="B11559" s="0" t="s">
        <v>50</v>
      </c>
      <c r="C11559" s="0" t="n">
        <v>2010</v>
      </c>
      <c r="D11559" s="0" t="s">
        <v>114</v>
      </c>
      <c r="E11559" s="0" t="s">
        <v>4798</v>
      </c>
      <c r="F11559" s="0" t="n">
        <v>0.05</v>
      </c>
      <c r="G11559" s="0" t="n">
        <v>0.02</v>
      </c>
      <c r="H11559" s="0" t="n">
        <v>0</v>
      </c>
      <c r="I11559" s="0" t="n">
        <v>0.01</v>
      </c>
      <c r="J11559" s="0" t="n">
        <v>0.08</v>
      </c>
      <c r="N11559" s="0" t="s">
        <v>35</v>
      </c>
      <c r="P11559" s="0" t="n">
        <f aca="false">IF(AND(OR(Dashboard!$B$5="All",D11559=Dashboard!$B$5),OR(Dashboard!$D$5="All",N11559=Dashboard!$D$5),OR(AND(C11559&lt;&gt;"",C11559&gt;=Dashboard!$F$5,C11559&lt;=Dashboard!$H$5),AND(C11559="",Dashboard!$F$5&lt;=1980,Dashboard!$H$5&gt;=2016))),1,0)</f>
        <v>1</v>
      </c>
      <c r="Q11559" s="0" t="n">
        <f aca="false">J11559*P11559+ROW()*0.00000001</f>
        <v>0.08011559</v>
      </c>
    </row>
    <row r="11560" customFormat="false" ht="15" hidden="false" customHeight="false" outlineLevel="0" collapsed="false">
      <c r="A11560" s="0" t="s">
        <v>7308</v>
      </c>
      <c r="B11560" s="0" t="s">
        <v>186</v>
      </c>
      <c r="C11560" s="0" t="n">
        <v>2003</v>
      </c>
      <c r="D11560" s="0" t="s">
        <v>71</v>
      </c>
      <c r="E11560" s="0" t="s">
        <v>3686</v>
      </c>
      <c r="F11560" s="0" t="n">
        <v>0.06</v>
      </c>
      <c r="G11560" s="0" t="n">
        <v>0.02</v>
      </c>
      <c r="H11560" s="0" t="n">
        <v>0</v>
      </c>
      <c r="I11560" s="0" t="n">
        <v>0</v>
      </c>
      <c r="J11560" s="0" t="n">
        <v>0.08</v>
      </c>
      <c r="K11560" s="0" t="n">
        <v>29</v>
      </c>
      <c r="L11560" s="0" t="n">
        <v>3.2</v>
      </c>
      <c r="M11560" s="0" t="s">
        <v>103</v>
      </c>
      <c r="N11560" s="0" t="s">
        <v>35</v>
      </c>
      <c r="O11560" s="0" t="s">
        <v>177</v>
      </c>
      <c r="P11560" s="0" t="n">
        <f aca="false">IF(AND(OR(Dashboard!$B$5="All",D11560=Dashboard!$B$5),OR(Dashboard!$D$5="All",N11560=Dashboard!$D$5),OR(AND(C11560&lt;&gt;"",C11560&gt;=Dashboard!$F$5,C11560&lt;=Dashboard!$H$5),AND(C11560="",Dashboard!$F$5&lt;=1980,Dashboard!$H$5&gt;=2016))),1,0)</f>
        <v>1</v>
      </c>
      <c r="Q11560" s="0" t="n">
        <f aca="false">J11560*P11560+ROW()*0.00000001</f>
        <v>0.0801156</v>
      </c>
    </row>
    <row r="11561" customFormat="false" ht="15" hidden="false" customHeight="false" outlineLevel="0" collapsed="false">
      <c r="A11561" s="0" t="s">
        <v>7539</v>
      </c>
      <c r="B11561" s="0" t="s">
        <v>97</v>
      </c>
      <c r="C11561" s="0" t="n">
        <v>2014</v>
      </c>
      <c r="D11561" s="0" t="s">
        <v>114</v>
      </c>
      <c r="E11561" s="0" t="s">
        <v>328</v>
      </c>
      <c r="F11561" s="0" t="n">
        <v>0.03</v>
      </c>
      <c r="G11561" s="0" t="n">
        <v>0.04</v>
      </c>
      <c r="H11561" s="0" t="n">
        <v>0</v>
      </c>
      <c r="I11561" s="0" t="n">
        <v>0.01</v>
      </c>
      <c r="J11561" s="0" t="n">
        <v>0.08</v>
      </c>
      <c r="K11561" s="0" t="n">
        <v>60</v>
      </c>
      <c r="M11561" s="0" t="s">
        <v>125</v>
      </c>
      <c r="N11561" s="0" t="s">
        <v>35</v>
      </c>
      <c r="O11561" s="0" t="s">
        <v>53</v>
      </c>
      <c r="P11561" s="0" t="n">
        <f aca="false">IF(AND(OR(Dashboard!$B$5="All",D11561=Dashboard!$B$5),OR(Dashboard!$D$5="All",N11561=Dashboard!$D$5),OR(AND(C11561&lt;&gt;"",C11561&gt;=Dashboard!$F$5,C11561&lt;=Dashboard!$H$5),AND(C11561="",Dashboard!$F$5&lt;=1980,Dashboard!$H$5&gt;=2016))),1,0)</f>
        <v>1</v>
      </c>
      <c r="Q11561" s="0" t="n">
        <f aca="false">J11561*P11561+ROW()*0.00000001</f>
        <v>0.08011561</v>
      </c>
    </row>
    <row r="11562" customFormat="false" ht="15" hidden="false" customHeight="false" outlineLevel="0" collapsed="false">
      <c r="A11562" s="0" t="s">
        <v>8337</v>
      </c>
      <c r="B11562" s="0" t="s">
        <v>164</v>
      </c>
      <c r="C11562" s="0" t="n">
        <v>2007</v>
      </c>
      <c r="D11562" s="0" t="s">
        <v>48</v>
      </c>
      <c r="E11562" s="0" t="s">
        <v>154</v>
      </c>
      <c r="F11562" s="0" t="n">
        <v>0.07</v>
      </c>
      <c r="G11562" s="0" t="n">
        <v>0</v>
      </c>
      <c r="H11562" s="0" t="n">
        <v>0</v>
      </c>
      <c r="I11562" s="0" t="n">
        <v>0.01</v>
      </c>
      <c r="J11562" s="0" t="n">
        <v>0.08</v>
      </c>
      <c r="K11562" s="0" t="n">
        <v>83</v>
      </c>
      <c r="L11562" s="0" t="n">
        <v>9</v>
      </c>
      <c r="M11562" s="0" t="s">
        <v>125</v>
      </c>
      <c r="N11562" s="0" t="s">
        <v>74</v>
      </c>
      <c r="O11562" s="0" t="s">
        <v>42</v>
      </c>
      <c r="P11562" s="0" t="n">
        <f aca="false">IF(AND(OR(Dashboard!$B$5="All",D11562=Dashboard!$B$5),OR(Dashboard!$D$5="All",N11562=Dashboard!$D$5),OR(AND(C11562&lt;&gt;"",C11562&gt;=Dashboard!$F$5,C11562&lt;=Dashboard!$H$5),AND(C11562="",Dashboard!$F$5&lt;=1980,Dashboard!$H$5&gt;=2016))),1,0)</f>
        <v>1</v>
      </c>
      <c r="Q11562" s="0" t="n">
        <f aca="false">J11562*P11562+ROW()*0.00000001</f>
        <v>0.08011562</v>
      </c>
    </row>
    <row r="11563" customFormat="false" ht="15" hidden="false" customHeight="false" outlineLevel="0" collapsed="false">
      <c r="A11563" s="0" t="s">
        <v>8338</v>
      </c>
      <c r="B11563" s="0" t="s">
        <v>50</v>
      </c>
      <c r="C11563" s="0" t="n">
        <v>2009</v>
      </c>
      <c r="D11563" s="0" t="s">
        <v>52</v>
      </c>
      <c r="E11563" s="0" t="s">
        <v>195</v>
      </c>
      <c r="F11563" s="0" t="n">
        <v>0.07</v>
      </c>
      <c r="G11563" s="0" t="n">
        <v>0</v>
      </c>
      <c r="H11563" s="0" t="n">
        <v>0</v>
      </c>
      <c r="I11563" s="0" t="n">
        <v>0.01</v>
      </c>
      <c r="J11563" s="0" t="n">
        <v>0.08</v>
      </c>
      <c r="M11563" s="0" t="s">
        <v>36</v>
      </c>
      <c r="N11563" s="0" t="s">
        <v>35</v>
      </c>
      <c r="P11563" s="0" t="n">
        <f aca="false">IF(AND(OR(Dashboard!$B$5="All",D11563=Dashboard!$B$5),OR(Dashboard!$D$5="All",N11563=Dashboard!$D$5),OR(AND(C11563&lt;&gt;"",C11563&gt;=Dashboard!$F$5,C11563&lt;=Dashboard!$H$5),AND(C11563="",Dashboard!$F$5&lt;=1980,Dashboard!$H$5&gt;=2016))),1,0)</f>
        <v>1</v>
      </c>
      <c r="Q11563" s="0" t="n">
        <f aca="false">J11563*P11563+ROW()*0.00000001</f>
        <v>0.08011563</v>
      </c>
    </row>
    <row r="11564" customFormat="false" ht="15" hidden="false" customHeight="false" outlineLevel="0" collapsed="false">
      <c r="A11564" s="0" t="s">
        <v>8339</v>
      </c>
      <c r="B11564" s="0" t="s">
        <v>222</v>
      </c>
      <c r="C11564" s="0" t="n">
        <v>1994</v>
      </c>
      <c r="D11564" s="0" t="s">
        <v>102</v>
      </c>
      <c r="E11564" s="0" t="s">
        <v>154</v>
      </c>
      <c r="F11564" s="0" t="n">
        <v>0</v>
      </c>
      <c r="G11564" s="0" t="n">
        <v>0</v>
      </c>
      <c r="H11564" s="0" t="n">
        <v>0.08</v>
      </c>
      <c r="I11564" s="0" t="n">
        <v>0</v>
      </c>
      <c r="J11564" s="0" t="n">
        <v>0.08</v>
      </c>
      <c r="N11564" s="0" t="s">
        <v>154</v>
      </c>
      <c r="P11564" s="0" t="n">
        <f aca="false">IF(AND(OR(Dashboard!$B$5="All",D11564=Dashboard!$B$5),OR(Dashboard!$D$5="All",N11564=Dashboard!$D$5),OR(AND(C11564&lt;&gt;"",C11564&gt;=Dashboard!$F$5,C11564&lt;=Dashboard!$H$5),AND(C11564="",Dashboard!$F$5&lt;=1980,Dashboard!$H$5&gt;=2016))),1,0)</f>
        <v>1</v>
      </c>
      <c r="Q11564" s="0" t="n">
        <f aca="false">J11564*P11564+ROW()*0.00000001</f>
        <v>0.08011564</v>
      </c>
    </row>
    <row r="11565" customFormat="false" ht="15" hidden="false" customHeight="false" outlineLevel="0" collapsed="false">
      <c r="A11565" s="0" t="s">
        <v>7579</v>
      </c>
      <c r="B11565" s="0" t="s">
        <v>152</v>
      </c>
      <c r="C11565" s="0" t="n">
        <v>2011</v>
      </c>
      <c r="D11565" s="0" t="s">
        <v>71</v>
      </c>
      <c r="E11565" s="0" t="s">
        <v>4034</v>
      </c>
      <c r="F11565" s="0" t="n">
        <v>0.06</v>
      </c>
      <c r="G11565" s="0" t="n">
        <v>0.01</v>
      </c>
      <c r="H11565" s="0" t="n">
        <v>0</v>
      </c>
      <c r="I11565" s="0" t="n">
        <v>0.01</v>
      </c>
      <c r="J11565" s="0" t="n">
        <v>0.08</v>
      </c>
      <c r="K11565" s="0" t="n">
        <v>57</v>
      </c>
      <c r="L11565" s="0" t="n">
        <v>5.8</v>
      </c>
      <c r="M11565" s="0" t="s">
        <v>103</v>
      </c>
      <c r="N11565" s="0" t="s">
        <v>152</v>
      </c>
      <c r="O11565" s="0" t="s">
        <v>53</v>
      </c>
      <c r="P11565" s="0" t="n">
        <f aca="false">IF(AND(OR(Dashboard!$B$5="All",D11565=Dashboard!$B$5),OR(Dashboard!$D$5="All",N11565=Dashboard!$D$5),OR(AND(C11565&lt;&gt;"",C11565&gt;=Dashboard!$F$5,C11565&lt;=Dashboard!$H$5),AND(C11565="",Dashboard!$F$5&lt;=1980,Dashboard!$H$5&gt;=2016))),1,0)</f>
        <v>1</v>
      </c>
      <c r="Q11565" s="0" t="n">
        <f aca="false">J11565*P11565+ROW()*0.00000001</f>
        <v>0.08011565</v>
      </c>
    </row>
    <row r="11566" customFormat="false" ht="15" hidden="false" customHeight="false" outlineLevel="0" collapsed="false">
      <c r="A11566" s="0" t="s">
        <v>4708</v>
      </c>
      <c r="B11566" s="0" t="s">
        <v>33</v>
      </c>
      <c r="D11566" s="0" t="s">
        <v>52</v>
      </c>
      <c r="E11566" s="0" t="s">
        <v>520</v>
      </c>
      <c r="F11566" s="0" t="n">
        <v>0.07</v>
      </c>
      <c r="G11566" s="0" t="n">
        <v>0</v>
      </c>
      <c r="H11566" s="0" t="n">
        <v>0</v>
      </c>
      <c r="I11566" s="0" t="n">
        <v>0.01</v>
      </c>
      <c r="J11566" s="0" t="n">
        <v>0.08</v>
      </c>
      <c r="K11566" s="0" t="n">
        <v>46</v>
      </c>
      <c r="M11566" s="0" t="s">
        <v>103</v>
      </c>
      <c r="N11566" s="0" t="s">
        <v>35</v>
      </c>
      <c r="O11566" s="0" t="s">
        <v>177</v>
      </c>
      <c r="P11566" s="0" t="n">
        <f aca="false">IF(AND(OR(Dashboard!$B$5="All",D11566=Dashboard!$B$5),OR(Dashboard!$D$5="All",N11566=Dashboard!$D$5),OR(AND(C11566&lt;&gt;"",C11566&gt;=Dashboard!$F$5,C11566&lt;=Dashboard!$H$5),AND(C11566="",Dashboard!$F$5&lt;=1980,Dashboard!$H$5&gt;=2016))),1,0)</f>
        <v>1</v>
      </c>
      <c r="Q11566" s="0" t="n">
        <f aca="false">J11566*P11566+ROW()*0.00000001</f>
        <v>0.08011566</v>
      </c>
    </row>
    <row r="11567" customFormat="false" ht="15" hidden="false" customHeight="false" outlineLevel="0" collapsed="false">
      <c r="A11567" s="0" t="s">
        <v>8340</v>
      </c>
      <c r="B11567" s="0" t="s">
        <v>117</v>
      </c>
      <c r="C11567" s="0" t="n">
        <v>1997</v>
      </c>
      <c r="D11567" s="0" t="s">
        <v>46</v>
      </c>
      <c r="E11567" s="0" t="s">
        <v>1607</v>
      </c>
      <c r="F11567" s="0" t="n">
        <v>0.04</v>
      </c>
      <c r="G11567" s="0" t="n">
        <v>0.03</v>
      </c>
      <c r="H11567" s="0" t="n">
        <v>0</v>
      </c>
      <c r="I11567" s="0" t="n">
        <v>0.01</v>
      </c>
      <c r="J11567" s="0" t="n">
        <v>0.08</v>
      </c>
      <c r="N11567" s="0" t="s">
        <v>74</v>
      </c>
      <c r="P11567" s="0" t="n">
        <f aca="false">IF(AND(OR(Dashboard!$B$5="All",D11567=Dashboard!$B$5),OR(Dashboard!$D$5="All",N11567=Dashboard!$D$5),OR(AND(C11567&lt;&gt;"",C11567&gt;=Dashboard!$F$5,C11567&lt;=Dashboard!$H$5),AND(C11567="",Dashboard!$F$5&lt;=1980,Dashboard!$H$5&gt;=2016))),1,0)</f>
        <v>1</v>
      </c>
      <c r="Q11567" s="0" t="n">
        <f aca="false">J11567*P11567+ROW()*0.00000001</f>
        <v>0.08011567</v>
      </c>
    </row>
    <row r="11568" customFormat="false" ht="15" hidden="false" customHeight="false" outlineLevel="0" collapsed="false">
      <c r="A11568" s="0" t="s">
        <v>8341</v>
      </c>
      <c r="B11568" s="0" t="s">
        <v>50</v>
      </c>
      <c r="C11568" s="0" t="n">
        <v>2008</v>
      </c>
      <c r="D11568" s="0" t="s">
        <v>246</v>
      </c>
      <c r="E11568" s="0" t="s">
        <v>3571</v>
      </c>
      <c r="F11568" s="0" t="n">
        <v>0.07</v>
      </c>
      <c r="G11568" s="0" t="n">
        <v>0</v>
      </c>
      <c r="H11568" s="0" t="n">
        <v>0</v>
      </c>
      <c r="I11568" s="0" t="n">
        <v>0.01</v>
      </c>
      <c r="J11568" s="0" t="n">
        <v>0.08</v>
      </c>
      <c r="M11568" s="0" t="s">
        <v>36</v>
      </c>
      <c r="N11568" s="0" t="s">
        <v>35</v>
      </c>
      <c r="P11568" s="0" t="n">
        <f aca="false">IF(AND(OR(Dashboard!$B$5="All",D11568=Dashboard!$B$5),OR(Dashboard!$D$5="All",N11568=Dashboard!$D$5),OR(AND(C11568&lt;&gt;"",C11568&gt;=Dashboard!$F$5,C11568&lt;=Dashboard!$H$5),AND(C11568="",Dashboard!$F$5&lt;=1980,Dashboard!$H$5&gt;=2016))),1,0)</f>
        <v>1</v>
      </c>
      <c r="Q11568" s="0" t="n">
        <f aca="false">J11568*P11568+ROW()*0.00000001</f>
        <v>0.08011568</v>
      </c>
    </row>
    <row r="11569" customFormat="false" ht="15" hidden="false" customHeight="false" outlineLevel="0" collapsed="false">
      <c r="A11569" s="0" t="s">
        <v>2839</v>
      </c>
      <c r="B11569" s="0" t="s">
        <v>50</v>
      </c>
      <c r="C11569" s="0" t="n">
        <v>2009</v>
      </c>
      <c r="D11569" s="0" t="s">
        <v>34</v>
      </c>
      <c r="E11569" s="0" t="s">
        <v>560</v>
      </c>
      <c r="F11569" s="0" t="n">
        <v>0.07</v>
      </c>
      <c r="G11569" s="0" t="n">
        <v>0</v>
      </c>
      <c r="H11569" s="0" t="n">
        <v>0</v>
      </c>
      <c r="I11569" s="0" t="n">
        <v>0.01</v>
      </c>
      <c r="J11569" s="0" t="n">
        <v>0.08</v>
      </c>
      <c r="L11569" s="0" t="n">
        <v>8.2</v>
      </c>
      <c r="M11569" s="0" t="s">
        <v>36</v>
      </c>
      <c r="N11569" s="0" t="s">
        <v>35</v>
      </c>
      <c r="P11569" s="0" t="n">
        <f aca="false">IF(AND(OR(Dashboard!$B$5="All",D11569=Dashboard!$B$5),OR(Dashboard!$D$5="All",N11569=Dashboard!$D$5),OR(AND(C11569&lt;&gt;"",C11569&gt;=Dashboard!$F$5,C11569&lt;=Dashboard!$H$5),AND(C11569="",Dashboard!$F$5&lt;=1980,Dashboard!$H$5&gt;=2016))),1,0)</f>
        <v>1</v>
      </c>
      <c r="Q11569" s="0" t="n">
        <f aca="false">J11569*P11569+ROW()*0.00000001</f>
        <v>0.08011569</v>
      </c>
    </row>
    <row r="11570" customFormat="false" ht="15" hidden="false" customHeight="false" outlineLevel="0" collapsed="false">
      <c r="A11570" s="0" t="s">
        <v>6359</v>
      </c>
      <c r="B11570" s="0" t="s">
        <v>144</v>
      </c>
      <c r="C11570" s="0" t="n">
        <v>2003</v>
      </c>
      <c r="D11570" s="0" t="s">
        <v>56</v>
      </c>
      <c r="E11570" s="0" t="s">
        <v>293</v>
      </c>
      <c r="F11570" s="0" t="n">
        <v>0.06</v>
      </c>
      <c r="G11570" s="0" t="n">
        <v>0.02</v>
      </c>
      <c r="H11570" s="0" t="n">
        <v>0</v>
      </c>
      <c r="I11570" s="0" t="n">
        <v>0</v>
      </c>
      <c r="J11570" s="0" t="n">
        <v>0.08</v>
      </c>
      <c r="K11570" s="0" t="n">
        <v>63</v>
      </c>
      <c r="M11570" s="0" t="s">
        <v>103</v>
      </c>
      <c r="N11570" s="0" t="s">
        <v>66</v>
      </c>
      <c r="O11570" s="0" t="s">
        <v>67</v>
      </c>
      <c r="P11570" s="0" t="n">
        <f aca="false">IF(AND(OR(Dashboard!$B$5="All",D11570=Dashboard!$B$5),OR(Dashboard!$D$5="All",N11570=Dashboard!$D$5),OR(AND(C11570&lt;&gt;"",C11570&gt;=Dashboard!$F$5,C11570&lt;=Dashboard!$H$5),AND(C11570="",Dashboard!$F$5&lt;=1980,Dashboard!$H$5&gt;=2016))),1,0)</f>
        <v>1</v>
      </c>
      <c r="Q11570" s="0" t="n">
        <f aca="false">J11570*P11570+ROW()*0.00000001</f>
        <v>0.0801157</v>
      </c>
    </row>
    <row r="11571" customFormat="false" ht="15" hidden="false" customHeight="false" outlineLevel="0" collapsed="false">
      <c r="A11571" s="0" t="s">
        <v>5985</v>
      </c>
      <c r="B11571" s="0" t="s">
        <v>144</v>
      </c>
      <c r="C11571" s="0" t="n">
        <v>2002</v>
      </c>
      <c r="D11571" s="0" t="s">
        <v>71</v>
      </c>
      <c r="E11571" s="0" t="s">
        <v>649</v>
      </c>
      <c r="F11571" s="0" t="n">
        <v>0.06</v>
      </c>
      <c r="G11571" s="0" t="n">
        <v>0.02</v>
      </c>
      <c r="H11571" s="0" t="n">
        <v>0</v>
      </c>
      <c r="I11571" s="0" t="n">
        <v>0</v>
      </c>
      <c r="J11571" s="0" t="n">
        <v>0.08</v>
      </c>
      <c r="K11571" s="0" t="n">
        <v>71</v>
      </c>
      <c r="M11571" s="0" t="s">
        <v>103</v>
      </c>
      <c r="N11571" s="0" t="s">
        <v>66</v>
      </c>
      <c r="O11571" s="0" t="s">
        <v>37</v>
      </c>
      <c r="P11571" s="0" t="n">
        <f aca="false">IF(AND(OR(Dashboard!$B$5="All",D11571=Dashboard!$B$5),OR(Dashboard!$D$5="All",N11571=Dashboard!$D$5),OR(AND(C11571&lt;&gt;"",C11571&gt;=Dashboard!$F$5,C11571&lt;=Dashboard!$H$5),AND(C11571="",Dashboard!$F$5&lt;=1980,Dashboard!$H$5&gt;=2016))),1,0)</f>
        <v>1</v>
      </c>
      <c r="Q11571" s="0" t="n">
        <f aca="false">J11571*P11571+ROW()*0.00000001</f>
        <v>0.08011571</v>
      </c>
    </row>
    <row r="11572" customFormat="false" ht="15" hidden="false" customHeight="false" outlineLevel="0" collapsed="false">
      <c r="A11572" s="0" t="s">
        <v>8342</v>
      </c>
      <c r="B11572" s="0" t="s">
        <v>64</v>
      </c>
      <c r="C11572" s="0" t="n">
        <v>2006</v>
      </c>
      <c r="D11572" s="0" t="s">
        <v>71</v>
      </c>
      <c r="E11572" s="0" t="s">
        <v>1002</v>
      </c>
      <c r="F11572" s="0" t="n">
        <v>0.04</v>
      </c>
      <c r="G11572" s="0" t="n">
        <v>0</v>
      </c>
      <c r="H11572" s="0" t="n">
        <v>0.03</v>
      </c>
      <c r="I11572" s="0" t="n">
        <v>0</v>
      </c>
      <c r="J11572" s="0" t="n">
        <v>0.08</v>
      </c>
      <c r="K11572" s="0" t="n">
        <v>69</v>
      </c>
      <c r="L11572" s="0" t="n">
        <v>7.7</v>
      </c>
      <c r="M11572" s="0" t="s">
        <v>103</v>
      </c>
      <c r="N11572" s="0" t="s">
        <v>66</v>
      </c>
      <c r="O11572" s="0" t="s">
        <v>67</v>
      </c>
      <c r="P11572" s="0" t="n">
        <f aca="false">IF(AND(OR(Dashboard!$B$5="All",D11572=Dashboard!$B$5),OR(Dashboard!$D$5="All",N11572=Dashboard!$D$5),OR(AND(C11572&lt;&gt;"",C11572&gt;=Dashboard!$F$5,C11572&lt;=Dashboard!$H$5),AND(C11572="",Dashboard!$F$5&lt;=1980,Dashboard!$H$5&gt;=2016))),1,0)</f>
        <v>1</v>
      </c>
      <c r="Q11572" s="0" t="n">
        <f aca="false">J11572*P11572+ROW()*0.00000001</f>
        <v>0.08011572</v>
      </c>
    </row>
    <row r="11573" customFormat="false" ht="15" hidden="false" customHeight="false" outlineLevel="0" collapsed="false">
      <c r="A11573" s="0" t="s">
        <v>3037</v>
      </c>
      <c r="B11573" s="0" t="s">
        <v>186</v>
      </c>
      <c r="C11573" s="0" t="n">
        <v>2006</v>
      </c>
      <c r="D11573" s="0" t="s">
        <v>71</v>
      </c>
      <c r="E11573" s="0" t="s">
        <v>257</v>
      </c>
      <c r="F11573" s="0" t="n">
        <v>0.06</v>
      </c>
      <c r="G11573" s="0" t="n">
        <v>0.02</v>
      </c>
      <c r="H11573" s="0" t="n">
        <v>0</v>
      </c>
      <c r="I11573" s="0" t="n">
        <v>0</v>
      </c>
      <c r="J11573" s="0" t="n">
        <v>0.08</v>
      </c>
      <c r="K11573" s="0" t="n">
        <v>78</v>
      </c>
      <c r="L11573" s="0" t="n">
        <v>7.8</v>
      </c>
      <c r="M11573" s="0" t="s">
        <v>103</v>
      </c>
      <c r="N11573" s="0" t="s">
        <v>35</v>
      </c>
      <c r="O11573" s="0" t="s">
        <v>37</v>
      </c>
      <c r="P11573" s="0" t="n">
        <f aca="false">IF(AND(OR(Dashboard!$B$5="All",D11573=Dashboard!$B$5),OR(Dashboard!$D$5="All",N11573=Dashboard!$D$5),OR(AND(C11573&lt;&gt;"",C11573&gt;=Dashboard!$F$5,C11573&lt;=Dashboard!$H$5),AND(C11573="",Dashboard!$F$5&lt;=1980,Dashboard!$H$5&gt;=2016))),1,0)</f>
        <v>1</v>
      </c>
      <c r="Q11573" s="0" t="n">
        <f aca="false">J11573*P11573+ROW()*0.00000001</f>
        <v>0.08011573</v>
      </c>
    </row>
    <row r="11574" customFormat="false" ht="15" hidden="false" customHeight="false" outlineLevel="0" collapsed="false">
      <c r="A11574" s="0" t="s">
        <v>8343</v>
      </c>
      <c r="B11574" s="0" t="s">
        <v>85</v>
      </c>
      <c r="C11574" s="0" t="n">
        <v>2001</v>
      </c>
      <c r="D11574" s="0" t="s">
        <v>34</v>
      </c>
      <c r="E11574" s="0" t="s">
        <v>418</v>
      </c>
      <c r="F11574" s="0" t="n">
        <v>0.06</v>
      </c>
      <c r="G11574" s="0" t="n">
        <v>0.02</v>
      </c>
      <c r="H11574" s="0" t="n">
        <v>0</v>
      </c>
      <c r="I11574" s="0" t="n">
        <v>0</v>
      </c>
      <c r="J11574" s="0" t="n">
        <v>0.08</v>
      </c>
      <c r="K11574" s="0" t="n">
        <v>76</v>
      </c>
      <c r="M11574" s="0" t="s">
        <v>36</v>
      </c>
      <c r="N11574" s="0" t="s">
        <v>35</v>
      </c>
      <c r="O11574" s="0" t="s">
        <v>37</v>
      </c>
      <c r="P11574" s="0" t="n">
        <f aca="false">IF(AND(OR(Dashboard!$B$5="All",D11574=Dashboard!$B$5),OR(Dashboard!$D$5="All",N11574=Dashboard!$D$5),OR(AND(C11574&lt;&gt;"",C11574&gt;=Dashboard!$F$5,C11574&lt;=Dashboard!$H$5),AND(C11574="",Dashboard!$F$5&lt;=1980,Dashboard!$H$5&gt;=2016))),1,0)</f>
        <v>1</v>
      </c>
      <c r="Q11574" s="0" t="n">
        <f aca="false">J11574*P11574+ROW()*0.00000001</f>
        <v>0.08011574</v>
      </c>
    </row>
    <row r="11575" customFormat="false" ht="15" hidden="false" customHeight="false" outlineLevel="0" collapsed="false">
      <c r="A11575" s="0" t="s">
        <v>6087</v>
      </c>
      <c r="B11575" s="0" t="s">
        <v>144</v>
      </c>
      <c r="C11575" s="0" t="n">
        <v>2003</v>
      </c>
      <c r="D11575" s="0" t="s">
        <v>71</v>
      </c>
      <c r="E11575" s="0" t="s">
        <v>649</v>
      </c>
      <c r="F11575" s="0" t="n">
        <v>0.06</v>
      </c>
      <c r="G11575" s="0" t="n">
        <v>0.02</v>
      </c>
      <c r="H11575" s="0" t="n">
        <v>0</v>
      </c>
      <c r="I11575" s="0" t="n">
        <v>0</v>
      </c>
      <c r="J11575" s="0" t="n">
        <v>0.08</v>
      </c>
      <c r="K11575" s="0" t="n">
        <v>68</v>
      </c>
      <c r="L11575" s="0" t="n">
        <v>7.4</v>
      </c>
      <c r="M11575" s="0" t="s">
        <v>73</v>
      </c>
      <c r="N11575" s="0" t="s">
        <v>66</v>
      </c>
      <c r="O11575" s="0" t="s">
        <v>67</v>
      </c>
      <c r="P11575" s="0" t="n">
        <f aca="false">IF(AND(OR(Dashboard!$B$5="All",D11575=Dashboard!$B$5),OR(Dashboard!$D$5="All",N11575=Dashboard!$D$5),OR(AND(C11575&lt;&gt;"",C11575&gt;=Dashboard!$F$5,C11575&lt;=Dashboard!$H$5),AND(C11575="",Dashboard!$F$5&lt;=1980,Dashboard!$H$5&gt;=2016))),1,0)</f>
        <v>1</v>
      </c>
      <c r="Q11575" s="0" t="n">
        <f aca="false">J11575*P11575+ROW()*0.00000001</f>
        <v>0.08011575</v>
      </c>
    </row>
    <row r="11576" customFormat="false" ht="15" hidden="false" customHeight="false" outlineLevel="0" collapsed="false">
      <c r="A11576" s="0" t="s">
        <v>8344</v>
      </c>
      <c r="B11576" s="0" t="s">
        <v>33</v>
      </c>
      <c r="C11576" s="0" t="n">
        <v>2011</v>
      </c>
      <c r="D11576" s="0" t="s">
        <v>52</v>
      </c>
      <c r="E11576" s="0" t="s">
        <v>124</v>
      </c>
      <c r="F11576" s="0" t="n">
        <v>0.07</v>
      </c>
      <c r="G11576" s="0" t="n">
        <v>0</v>
      </c>
      <c r="H11576" s="0" t="n">
        <v>0</v>
      </c>
      <c r="I11576" s="0" t="n">
        <v>0.01</v>
      </c>
      <c r="J11576" s="0" t="n">
        <v>0.08</v>
      </c>
      <c r="N11576" s="0" t="s">
        <v>35</v>
      </c>
      <c r="P11576" s="0" t="n">
        <f aca="false">IF(AND(OR(Dashboard!$B$5="All",D11576=Dashboard!$B$5),OR(Dashboard!$D$5="All",N11576=Dashboard!$D$5),OR(AND(C11576&lt;&gt;"",C11576&gt;=Dashboard!$F$5,C11576&lt;=Dashboard!$H$5),AND(C11576="",Dashboard!$F$5&lt;=1980,Dashboard!$H$5&gt;=2016))),1,0)</f>
        <v>1</v>
      </c>
      <c r="Q11576" s="0" t="n">
        <f aca="false">J11576*P11576+ROW()*0.00000001</f>
        <v>0.08011576</v>
      </c>
    </row>
    <row r="11577" customFormat="false" ht="15" hidden="false" customHeight="false" outlineLevel="0" collapsed="false">
      <c r="A11577" s="0" t="s">
        <v>4939</v>
      </c>
      <c r="B11577" s="0" t="s">
        <v>152</v>
      </c>
      <c r="C11577" s="0" t="n">
        <v>2012</v>
      </c>
      <c r="D11577" s="0" t="s">
        <v>46</v>
      </c>
      <c r="E11577" s="0" t="s">
        <v>1488</v>
      </c>
      <c r="F11577" s="0" t="n">
        <v>0</v>
      </c>
      <c r="G11577" s="0" t="n">
        <v>0.07</v>
      </c>
      <c r="H11577" s="0" t="n">
        <v>0</v>
      </c>
      <c r="I11577" s="0" t="n">
        <v>0.01</v>
      </c>
      <c r="J11577" s="0" t="n">
        <v>0.08</v>
      </c>
      <c r="K11577" s="0" t="n">
        <v>58</v>
      </c>
      <c r="L11577" s="0" t="n">
        <v>6.5</v>
      </c>
      <c r="M11577" s="0" t="s">
        <v>73</v>
      </c>
      <c r="N11577" s="0" t="s">
        <v>152</v>
      </c>
      <c r="O11577" s="0" t="s">
        <v>53</v>
      </c>
      <c r="P11577" s="0" t="n">
        <f aca="false">IF(AND(OR(Dashboard!$B$5="All",D11577=Dashboard!$B$5),OR(Dashboard!$D$5="All",N11577=Dashboard!$D$5),OR(AND(C11577&lt;&gt;"",C11577&gt;=Dashboard!$F$5,C11577&lt;=Dashboard!$H$5),AND(C11577="",Dashboard!$F$5&lt;=1980,Dashboard!$H$5&gt;=2016))),1,0)</f>
        <v>1</v>
      </c>
      <c r="Q11577" s="0" t="n">
        <f aca="false">J11577*P11577+ROW()*0.00000001</f>
        <v>0.08011577</v>
      </c>
    </row>
    <row r="11578" customFormat="false" ht="15" hidden="false" customHeight="false" outlineLevel="0" collapsed="false">
      <c r="A11578" s="0" t="s">
        <v>3646</v>
      </c>
      <c r="B11578" s="0" t="s">
        <v>164</v>
      </c>
      <c r="C11578" s="0" t="n">
        <v>2006</v>
      </c>
      <c r="D11578" s="0" t="s">
        <v>71</v>
      </c>
      <c r="E11578" s="0" t="s">
        <v>142</v>
      </c>
      <c r="F11578" s="0" t="n">
        <v>0.07</v>
      </c>
      <c r="G11578" s="0" t="n">
        <v>0</v>
      </c>
      <c r="H11578" s="0" t="n">
        <v>0</v>
      </c>
      <c r="I11578" s="0" t="n">
        <v>0.01</v>
      </c>
      <c r="J11578" s="0" t="n">
        <v>0.08</v>
      </c>
      <c r="K11578" s="0" t="n">
        <v>61</v>
      </c>
      <c r="L11578" s="0" t="n">
        <v>6.9</v>
      </c>
      <c r="M11578" s="0" t="s">
        <v>103</v>
      </c>
      <c r="N11578" s="0" t="s">
        <v>74</v>
      </c>
      <c r="O11578" s="0" t="s">
        <v>67</v>
      </c>
      <c r="P11578" s="0" t="n">
        <f aca="false">IF(AND(OR(Dashboard!$B$5="All",D11578=Dashboard!$B$5),OR(Dashboard!$D$5="All",N11578=Dashboard!$D$5),OR(AND(C11578&lt;&gt;"",C11578&gt;=Dashboard!$F$5,C11578&lt;=Dashboard!$H$5),AND(C11578="",Dashboard!$F$5&lt;=1980,Dashboard!$H$5&gt;=2016))),1,0)</f>
        <v>1</v>
      </c>
      <c r="Q11578" s="0" t="n">
        <f aca="false">J11578*P11578+ROW()*0.00000001</f>
        <v>0.08011578</v>
      </c>
    </row>
    <row r="11579" customFormat="false" ht="15" hidden="false" customHeight="false" outlineLevel="0" collapsed="false">
      <c r="A11579" s="0" t="s">
        <v>4503</v>
      </c>
      <c r="B11579" s="0" t="s">
        <v>70</v>
      </c>
      <c r="C11579" s="0" t="n">
        <v>2016</v>
      </c>
      <c r="D11579" s="0" t="s">
        <v>34</v>
      </c>
      <c r="E11579" s="0" t="s">
        <v>220</v>
      </c>
      <c r="F11579" s="0" t="n">
        <v>0</v>
      </c>
      <c r="G11579" s="0" t="n">
        <v>0.04</v>
      </c>
      <c r="H11579" s="0" t="n">
        <v>0.03</v>
      </c>
      <c r="I11579" s="0" t="n">
        <v>0.01</v>
      </c>
      <c r="J11579" s="0" t="n">
        <v>0.08</v>
      </c>
      <c r="N11579" s="0" t="s">
        <v>74</v>
      </c>
      <c r="P11579" s="0" t="n">
        <f aca="false">IF(AND(OR(Dashboard!$B$5="All",D11579=Dashboard!$B$5),OR(Dashboard!$D$5="All",N11579=Dashboard!$D$5),OR(AND(C11579&lt;&gt;"",C11579&gt;=Dashboard!$F$5,C11579&lt;=Dashboard!$H$5),AND(C11579="",Dashboard!$F$5&lt;=1980,Dashboard!$H$5&gt;=2016))),1,0)</f>
        <v>1</v>
      </c>
      <c r="Q11579" s="0" t="n">
        <f aca="false">J11579*P11579+ROW()*0.00000001</f>
        <v>0.08011579</v>
      </c>
    </row>
    <row r="11580" customFormat="false" ht="15" hidden="false" customHeight="false" outlineLevel="0" collapsed="false">
      <c r="A11580" s="0" t="s">
        <v>6993</v>
      </c>
      <c r="B11580" s="0" t="s">
        <v>164</v>
      </c>
      <c r="C11580" s="0" t="n">
        <v>2007</v>
      </c>
      <c r="D11580" s="0" t="s">
        <v>48</v>
      </c>
      <c r="E11580" s="0" t="s">
        <v>4786</v>
      </c>
      <c r="F11580" s="0" t="n">
        <v>0.07</v>
      </c>
      <c r="G11580" s="0" t="n">
        <v>0</v>
      </c>
      <c r="H11580" s="0" t="n">
        <v>0</v>
      </c>
      <c r="I11580" s="0" t="n">
        <v>0.01</v>
      </c>
      <c r="J11580" s="0" t="n">
        <v>0.08</v>
      </c>
      <c r="K11580" s="0" t="n">
        <v>51</v>
      </c>
      <c r="M11580" s="0" t="s">
        <v>36</v>
      </c>
      <c r="N11580" s="0" t="s">
        <v>74</v>
      </c>
      <c r="O11580" s="0" t="s">
        <v>53</v>
      </c>
      <c r="P11580" s="0" t="n">
        <f aca="false">IF(AND(OR(Dashboard!$B$5="All",D11580=Dashboard!$B$5),OR(Dashboard!$D$5="All",N11580=Dashboard!$D$5),OR(AND(C11580&lt;&gt;"",C11580&gt;=Dashboard!$F$5,C11580&lt;=Dashboard!$H$5),AND(C11580="",Dashboard!$F$5&lt;=1980,Dashboard!$H$5&gt;=2016))),1,0)</f>
        <v>1</v>
      </c>
      <c r="Q11580" s="0" t="n">
        <f aca="false">J11580*P11580+ROW()*0.00000001</f>
        <v>0.0801158</v>
      </c>
    </row>
    <row r="11581" customFormat="false" ht="15" hidden="false" customHeight="false" outlineLevel="0" collapsed="false">
      <c r="A11581" s="0" t="s">
        <v>8345</v>
      </c>
      <c r="B11581" s="0" t="s">
        <v>76</v>
      </c>
      <c r="C11581" s="0" t="n">
        <v>2007</v>
      </c>
      <c r="D11581" s="0" t="s">
        <v>71</v>
      </c>
      <c r="E11581" s="0" t="s">
        <v>328</v>
      </c>
      <c r="F11581" s="0" t="n">
        <v>0</v>
      </c>
      <c r="G11581" s="0" t="n">
        <v>0</v>
      </c>
      <c r="H11581" s="0" t="n">
        <v>0.08</v>
      </c>
      <c r="I11581" s="0" t="n">
        <v>0</v>
      </c>
      <c r="J11581" s="0" t="n">
        <v>0.08</v>
      </c>
      <c r="N11581" s="0" t="s">
        <v>74</v>
      </c>
      <c r="P11581" s="0" t="n">
        <f aca="false">IF(AND(OR(Dashboard!$B$5="All",D11581=Dashboard!$B$5),OR(Dashboard!$D$5="All",N11581=Dashboard!$D$5),OR(AND(C11581&lt;&gt;"",C11581&gt;=Dashboard!$F$5,C11581&lt;=Dashboard!$H$5),AND(C11581="",Dashboard!$F$5&lt;=1980,Dashboard!$H$5&gt;=2016))),1,0)</f>
        <v>1</v>
      </c>
      <c r="Q11581" s="0" t="n">
        <f aca="false">J11581*P11581+ROW()*0.00000001</f>
        <v>0.08011581</v>
      </c>
    </row>
    <row r="11582" customFormat="false" ht="15" hidden="false" customHeight="false" outlineLevel="0" collapsed="false">
      <c r="A11582" s="0" t="s">
        <v>8346</v>
      </c>
      <c r="B11582" s="0" t="s">
        <v>851</v>
      </c>
      <c r="C11582" s="0" t="n">
        <v>2014</v>
      </c>
      <c r="D11582" s="0" t="s">
        <v>46</v>
      </c>
      <c r="E11582" s="0" t="s">
        <v>2334</v>
      </c>
      <c r="F11582" s="0" t="n">
        <v>0.03</v>
      </c>
      <c r="G11582" s="0" t="n">
        <v>0.01</v>
      </c>
      <c r="H11582" s="0" t="n">
        <v>0.02</v>
      </c>
      <c r="I11582" s="0" t="n">
        <v>0.02</v>
      </c>
      <c r="J11582" s="0" t="n">
        <v>0.08</v>
      </c>
      <c r="K11582" s="0" t="n">
        <v>72</v>
      </c>
      <c r="L11582" s="0" t="n">
        <v>8.3</v>
      </c>
      <c r="M11582" s="0" t="s">
        <v>103</v>
      </c>
      <c r="N11582" s="0" t="s">
        <v>74</v>
      </c>
      <c r="O11582" s="0" t="s">
        <v>37</v>
      </c>
      <c r="P11582" s="0" t="n">
        <f aca="false">IF(AND(OR(Dashboard!$B$5="All",D11582=Dashboard!$B$5),OR(Dashboard!$D$5="All",N11582=Dashboard!$D$5),OR(AND(C11582&lt;&gt;"",C11582&gt;=Dashboard!$F$5,C11582&lt;=Dashboard!$H$5),AND(C11582="",Dashboard!$F$5&lt;=1980,Dashboard!$H$5&gt;=2016))),1,0)</f>
        <v>1</v>
      </c>
      <c r="Q11582" s="0" t="n">
        <f aca="false">J11582*P11582+ROW()*0.00000001</f>
        <v>0.08011582</v>
      </c>
    </row>
    <row r="11583" customFormat="false" ht="15" hidden="false" customHeight="false" outlineLevel="0" collapsed="false">
      <c r="A11583" s="0" t="s">
        <v>8347</v>
      </c>
      <c r="B11583" s="0" t="s">
        <v>144</v>
      </c>
      <c r="C11583" s="0" t="n">
        <v>2004</v>
      </c>
      <c r="D11583" s="0" t="s">
        <v>71</v>
      </c>
      <c r="E11583" s="0" t="s">
        <v>547</v>
      </c>
      <c r="F11583" s="0" t="n">
        <v>0.06</v>
      </c>
      <c r="G11583" s="0" t="n">
        <v>0.02</v>
      </c>
      <c r="H11583" s="0" t="n">
        <v>0</v>
      </c>
      <c r="I11583" s="0" t="n">
        <v>0</v>
      </c>
      <c r="J11583" s="0" t="n">
        <v>0.08</v>
      </c>
      <c r="K11583" s="0" t="n">
        <v>72</v>
      </c>
      <c r="M11583" s="0" t="s">
        <v>36</v>
      </c>
      <c r="N11583" s="0" t="s">
        <v>66</v>
      </c>
      <c r="O11583" s="0" t="s">
        <v>37</v>
      </c>
      <c r="P11583" s="0" t="n">
        <f aca="false">IF(AND(OR(Dashboard!$B$5="All",D11583=Dashboard!$B$5),OR(Dashboard!$D$5="All",N11583=Dashboard!$D$5),OR(AND(C11583&lt;&gt;"",C11583&gt;=Dashboard!$F$5,C11583&lt;=Dashboard!$H$5),AND(C11583="",Dashboard!$F$5&lt;=1980,Dashboard!$H$5&gt;=2016))),1,0)</f>
        <v>1</v>
      </c>
      <c r="Q11583" s="0" t="n">
        <f aca="false">J11583*P11583+ROW()*0.00000001</f>
        <v>0.08011583</v>
      </c>
    </row>
    <row r="11584" customFormat="false" ht="15" hidden="false" customHeight="false" outlineLevel="0" collapsed="false">
      <c r="A11584" s="0" t="s">
        <v>497</v>
      </c>
      <c r="B11584" s="0" t="s">
        <v>94</v>
      </c>
      <c r="C11584" s="0" t="n">
        <v>2016</v>
      </c>
      <c r="D11584" s="0" t="s">
        <v>56</v>
      </c>
      <c r="E11584" s="0" t="s">
        <v>211</v>
      </c>
      <c r="F11584" s="0" t="n">
        <v>0.06</v>
      </c>
      <c r="G11584" s="0" t="n">
        <v>0</v>
      </c>
      <c r="H11584" s="0" t="n">
        <v>0</v>
      </c>
      <c r="I11584" s="0" t="n">
        <v>0.01</v>
      </c>
      <c r="J11584" s="0" t="n">
        <v>0.08</v>
      </c>
      <c r="K11584" s="0" t="n">
        <v>60</v>
      </c>
      <c r="L11584" s="0" t="n">
        <v>6.7</v>
      </c>
      <c r="M11584" s="0" t="s">
        <v>73</v>
      </c>
      <c r="N11584" s="0" t="s">
        <v>74</v>
      </c>
      <c r="O11584" s="0" t="s">
        <v>53</v>
      </c>
      <c r="P11584" s="0" t="n">
        <f aca="false">IF(AND(OR(Dashboard!$B$5="All",D11584=Dashboard!$B$5),OR(Dashboard!$D$5="All",N11584=Dashboard!$D$5),OR(AND(C11584&lt;&gt;"",C11584&gt;=Dashboard!$F$5,C11584&lt;=Dashboard!$H$5),AND(C11584="",Dashboard!$F$5&lt;=1980,Dashboard!$H$5&gt;=2016))),1,0)</f>
        <v>1</v>
      </c>
      <c r="Q11584" s="0" t="n">
        <f aca="false">J11584*P11584+ROW()*0.00000001</f>
        <v>0.08011584</v>
      </c>
    </row>
    <row r="11585" customFormat="false" ht="15" hidden="false" customHeight="false" outlineLevel="0" collapsed="false">
      <c r="A11585" s="0" t="s">
        <v>6461</v>
      </c>
      <c r="B11585" s="0" t="s">
        <v>76</v>
      </c>
      <c r="C11585" s="0" t="n">
        <v>2007</v>
      </c>
      <c r="D11585" s="0" t="s">
        <v>46</v>
      </c>
      <c r="E11585" s="0" t="s">
        <v>157</v>
      </c>
      <c r="F11585" s="0" t="n">
        <v>0.03</v>
      </c>
      <c r="G11585" s="0" t="n">
        <v>0.03</v>
      </c>
      <c r="H11585" s="0" t="n">
        <v>0.01</v>
      </c>
      <c r="I11585" s="0" t="n">
        <v>0.01</v>
      </c>
      <c r="J11585" s="0" t="n">
        <v>0.08</v>
      </c>
      <c r="M11585" s="0" t="s">
        <v>103</v>
      </c>
      <c r="N11585" s="0" t="s">
        <v>74</v>
      </c>
      <c r="P11585" s="0" t="n">
        <f aca="false">IF(AND(OR(Dashboard!$B$5="All",D11585=Dashboard!$B$5),OR(Dashboard!$D$5="All",N11585=Dashboard!$D$5),OR(AND(C11585&lt;&gt;"",C11585&gt;=Dashboard!$F$5,C11585&lt;=Dashboard!$H$5),AND(C11585="",Dashboard!$F$5&lt;=1980,Dashboard!$H$5&gt;=2016))),1,0)</f>
        <v>1</v>
      </c>
      <c r="Q11585" s="0" t="n">
        <f aca="false">J11585*P11585+ROW()*0.00000001</f>
        <v>0.08011585</v>
      </c>
    </row>
    <row r="11586" customFormat="false" ht="15" hidden="false" customHeight="false" outlineLevel="0" collapsed="false">
      <c r="A11586" s="0" t="s">
        <v>1366</v>
      </c>
      <c r="B11586" s="0" t="s">
        <v>152</v>
      </c>
      <c r="C11586" s="0" t="n">
        <v>2015</v>
      </c>
      <c r="D11586" s="0" t="s">
        <v>71</v>
      </c>
      <c r="E11586" s="0" t="s">
        <v>124</v>
      </c>
      <c r="F11586" s="0" t="n">
        <v>0.05</v>
      </c>
      <c r="G11586" s="0" t="n">
        <v>0.02</v>
      </c>
      <c r="H11586" s="0" t="n">
        <v>0</v>
      </c>
      <c r="I11586" s="0" t="n">
        <v>0.01</v>
      </c>
      <c r="J11586" s="0" t="n">
        <v>0.08</v>
      </c>
      <c r="K11586" s="0" t="n">
        <v>74</v>
      </c>
      <c r="L11586" s="0" t="n">
        <v>7.5</v>
      </c>
      <c r="M11586" s="0" t="s">
        <v>73</v>
      </c>
      <c r="N11586" s="0" t="s">
        <v>152</v>
      </c>
      <c r="O11586" s="0" t="s">
        <v>37</v>
      </c>
      <c r="P11586" s="0" t="n">
        <f aca="false">IF(AND(OR(Dashboard!$B$5="All",D11586=Dashboard!$B$5),OR(Dashboard!$D$5="All",N11586=Dashboard!$D$5),OR(AND(C11586&lt;&gt;"",C11586&gt;=Dashboard!$F$5,C11586&lt;=Dashboard!$H$5),AND(C11586="",Dashboard!$F$5&lt;=1980,Dashboard!$H$5&gt;=2016))),1,0)</f>
        <v>1</v>
      </c>
      <c r="Q11586" s="0" t="n">
        <f aca="false">J11586*P11586+ROW()*0.00000001</f>
        <v>0.08011586</v>
      </c>
    </row>
    <row r="11587" customFormat="false" ht="15" hidden="false" customHeight="false" outlineLevel="0" collapsed="false">
      <c r="A11587" s="0" t="s">
        <v>6206</v>
      </c>
      <c r="B11587" s="0" t="s">
        <v>186</v>
      </c>
      <c r="C11587" s="0" t="n">
        <v>2002</v>
      </c>
      <c r="D11587" s="0" t="s">
        <v>16</v>
      </c>
      <c r="E11587" s="0" t="s">
        <v>160</v>
      </c>
      <c r="F11587" s="0" t="n">
        <v>0.06</v>
      </c>
      <c r="G11587" s="0" t="n">
        <v>0.02</v>
      </c>
      <c r="H11587" s="0" t="n">
        <v>0</v>
      </c>
      <c r="I11587" s="0" t="n">
        <v>0</v>
      </c>
      <c r="J11587" s="0" t="n">
        <v>0.08</v>
      </c>
      <c r="K11587" s="0" t="n">
        <v>61</v>
      </c>
      <c r="L11587" s="0" t="n">
        <v>7</v>
      </c>
      <c r="M11587" s="0" t="s">
        <v>36</v>
      </c>
      <c r="N11587" s="0" t="s">
        <v>35</v>
      </c>
      <c r="O11587" s="0" t="s">
        <v>67</v>
      </c>
      <c r="P11587" s="0" t="n">
        <f aca="false">IF(AND(OR(Dashboard!$B$5="All",D11587=Dashboard!$B$5),OR(Dashboard!$D$5="All",N11587=Dashboard!$D$5),OR(AND(C11587&lt;&gt;"",C11587&gt;=Dashboard!$F$5,C11587&lt;=Dashboard!$H$5),AND(C11587="",Dashboard!$F$5&lt;=1980,Dashboard!$H$5&gt;=2016))),1,0)</f>
        <v>1</v>
      </c>
      <c r="Q11587" s="0" t="n">
        <f aca="false">J11587*P11587+ROW()*0.00000001</f>
        <v>0.08011587</v>
      </c>
    </row>
    <row r="11588" customFormat="false" ht="15" hidden="false" customHeight="false" outlineLevel="0" collapsed="false">
      <c r="A11588" s="0" t="s">
        <v>8348</v>
      </c>
      <c r="B11588" s="0" t="s">
        <v>50</v>
      </c>
      <c r="C11588" s="0" t="n">
        <v>2009</v>
      </c>
      <c r="D11588" s="0" t="s">
        <v>52</v>
      </c>
      <c r="E11588" s="0" t="s">
        <v>560</v>
      </c>
      <c r="F11588" s="0" t="n">
        <v>0.07</v>
      </c>
      <c r="G11588" s="0" t="n">
        <v>0</v>
      </c>
      <c r="H11588" s="0" t="n">
        <v>0</v>
      </c>
      <c r="I11588" s="0" t="n">
        <v>0.01</v>
      </c>
      <c r="J11588" s="0" t="n">
        <v>0.08</v>
      </c>
      <c r="M11588" s="0" t="s">
        <v>103</v>
      </c>
      <c r="N11588" s="0" t="s">
        <v>35</v>
      </c>
      <c r="P11588" s="0" t="n">
        <f aca="false">IF(AND(OR(Dashboard!$B$5="All",D11588=Dashboard!$B$5),OR(Dashboard!$D$5="All",N11588=Dashboard!$D$5),OR(AND(C11588&lt;&gt;"",C11588&gt;=Dashboard!$F$5,C11588&lt;=Dashboard!$H$5),AND(C11588="",Dashboard!$F$5&lt;=1980,Dashboard!$H$5&gt;=2016))),1,0)</f>
        <v>1</v>
      </c>
      <c r="Q11588" s="0" t="n">
        <f aca="false">J11588*P11588+ROW()*0.00000001</f>
        <v>0.08011588</v>
      </c>
    </row>
    <row r="11589" customFormat="false" ht="15" hidden="false" customHeight="false" outlineLevel="0" collapsed="false">
      <c r="A11589" s="0" t="s">
        <v>8349</v>
      </c>
      <c r="B11589" s="0" t="s">
        <v>50</v>
      </c>
      <c r="C11589" s="0" t="n">
        <v>2008</v>
      </c>
      <c r="D11589" s="0" t="s">
        <v>48</v>
      </c>
      <c r="E11589" s="0" t="s">
        <v>124</v>
      </c>
      <c r="F11589" s="0" t="n">
        <v>0.07</v>
      </c>
      <c r="G11589" s="0" t="n">
        <v>0</v>
      </c>
      <c r="H11589" s="0" t="n">
        <v>0</v>
      </c>
      <c r="I11589" s="0" t="n">
        <v>0.01</v>
      </c>
      <c r="J11589" s="0" t="n">
        <v>0.08</v>
      </c>
      <c r="M11589" s="0" t="s">
        <v>36</v>
      </c>
      <c r="N11589" s="0" t="s">
        <v>35</v>
      </c>
      <c r="P11589" s="0" t="n">
        <f aca="false">IF(AND(OR(Dashboard!$B$5="All",D11589=Dashboard!$B$5),OR(Dashboard!$D$5="All",N11589=Dashboard!$D$5),OR(AND(C11589&lt;&gt;"",C11589&gt;=Dashboard!$F$5,C11589&lt;=Dashboard!$H$5),AND(C11589="",Dashboard!$F$5&lt;=1980,Dashboard!$H$5&gt;=2016))),1,0)</f>
        <v>1</v>
      </c>
      <c r="Q11589" s="0" t="n">
        <f aca="false">J11589*P11589+ROW()*0.00000001</f>
        <v>0.08011589</v>
      </c>
    </row>
    <row r="11590" customFormat="false" ht="15" hidden="false" customHeight="false" outlineLevel="0" collapsed="false">
      <c r="A11590" s="0" t="s">
        <v>1408</v>
      </c>
      <c r="B11590" s="0" t="s">
        <v>152</v>
      </c>
      <c r="C11590" s="0" t="n">
        <v>2008</v>
      </c>
      <c r="D11590" s="0" t="s">
        <v>71</v>
      </c>
      <c r="E11590" s="0" t="s">
        <v>257</v>
      </c>
      <c r="F11590" s="0" t="n">
        <v>0</v>
      </c>
      <c r="G11590" s="0" t="n">
        <v>0.06</v>
      </c>
      <c r="H11590" s="0" t="n">
        <v>0</v>
      </c>
      <c r="I11590" s="0" t="n">
        <v>0.01</v>
      </c>
      <c r="J11590" s="0" t="n">
        <v>0.08</v>
      </c>
      <c r="K11590" s="0" t="n">
        <v>80</v>
      </c>
      <c r="L11590" s="0" t="n">
        <v>7.7</v>
      </c>
      <c r="M11590" s="0" t="s">
        <v>103</v>
      </c>
      <c r="N11590" s="0" t="s">
        <v>152</v>
      </c>
      <c r="O11590" s="0" t="s">
        <v>37</v>
      </c>
      <c r="P11590" s="0" t="n">
        <f aca="false">IF(AND(OR(Dashboard!$B$5="All",D11590=Dashboard!$B$5),OR(Dashboard!$D$5="All",N11590=Dashboard!$D$5),OR(AND(C11590&lt;&gt;"",C11590&gt;=Dashboard!$F$5,C11590&lt;=Dashboard!$H$5),AND(C11590="",Dashboard!$F$5&lt;=1980,Dashboard!$H$5&gt;=2016))),1,0)</f>
        <v>1</v>
      </c>
      <c r="Q11590" s="0" t="n">
        <f aca="false">J11590*P11590+ROW()*0.00000001</f>
        <v>0.0801159</v>
      </c>
    </row>
    <row r="11591" customFormat="false" ht="15" hidden="false" customHeight="false" outlineLevel="0" collapsed="false">
      <c r="A11591" s="0" t="s">
        <v>8350</v>
      </c>
      <c r="B11591" s="0" t="s">
        <v>33</v>
      </c>
      <c r="C11591" s="0" t="n">
        <v>2008</v>
      </c>
      <c r="D11591" s="0" t="s">
        <v>41</v>
      </c>
      <c r="E11591" s="0" t="s">
        <v>3904</v>
      </c>
      <c r="F11591" s="0" t="n">
        <v>0.07</v>
      </c>
      <c r="G11591" s="0" t="n">
        <v>0</v>
      </c>
      <c r="H11591" s="0" t="n">
        <v>0</v>
      </c>
      <c r="I11591" s="0" t="n">
        <v>0.01</v>
      </c>
      <c r="J11591" s="0" t="n">
        <v>0.08</v>
      </c>
      <c r="M11591" s="0" t="s">
        <v>36</v>
      </c>
      <c r="N11591" s="0" t="s">
        <v>35</v>
      </c>
      <c r="P11591" s="0" t="n">
        <f aca="false">IF(AND(OR(Dashboard!$B$5="All",D11591=Dashboard!$B$5),OR(Dashboard!$D$5="All",N11591=Dashboard!$D$5),OR(AND(C11591&lt;&gt;"",C11591&gt;=Dashboard!$F$5,C11591&lt;=Dashboard!$H$5),AND(C11591="",Dashboard!$F$5&lt;=1980,Dashboard!$H$5&gt;=2016))),1,0)</f>
        <v>1</v>
      </c>
      <c r="Q11591" s="0" t="n">
        <f aca="false">J11591*P11591+ROW()*0.00000001</f>
        <v>0.08011591</v>
      </c>
    </row>
    <row r="11592" customFormat="false" ht="15" hidden="false" customHeight="false" outlineLevel="0" collapsed="false">
      <c r="A11592" s="0" t="s">
        <v>8351</v>
      </c>
      <c r="B11592" s="0" t="s">
        <v>117</v>
      </c>
      <c r="C11592" s="0" t="n">
        <v>2001</v>
      </c>
      <c r="D11592" s="0" t="s">
        <v>34</v>
      </c>
      <c r="E11592" s="0" t="s">
        <v>996</v>
      </c>
      <c r="F11592" s="0" t="n">
        <v>0.04</v>
      </c>
      <c r="G11592" s="0" t="n">
        <v>0.03</v>
      </c>
      <c r="H11592" s="0" t="n">
        <v>0</v>
      </c>
      <c r="I11592" s="0" t="n">
        <v>0.01</v>
      </c>
      <c r="J11592" s="0" t="n">
        <v>0.08</v>
      </c>
      <c r="N11592" s="0" t="s">
        <v>74</v>
      </c>
      <c r="P11592" s="0" t="n">
        <f aca="false">IF(AND(OR(Dashboard!$B$5="All",D11592=Dashboard!$B$5),OR(Dashboard!$D$5="All",N11592=Dashboard!$D$5),OR(AND(C11592&lt;&gt;"",C11592&gt;=Dashboard!$F$5,C11592&lt;=Dashboard!$H$5),AND(C11592="",Dashboard!$F$5&lt;=1980,Dashboard!$H$5&gt;=2016))),1,0)</f>
        <v>1</v>
      </c>
      <c r="Q11592" s="0" t="n">
        <f aca="false">J11592*P11592+ROW()*0.00000001</f>
        <v>0.08011592</v>
      </c>
    </row>
    <row r="11593" customFormat="false" ht="15" hidden="false" customHeight="false" outlineLevel="0" collapsed="false">
      <c r="A11593" s="0" t="s">
        <v>5528</v>
      </c>
      <c r="B11593" s="0" t="s">
        <v>144</v>
      </c>
      <c r="C11593" s="0" t="n">
        <v>2005</v>
      </c>
      <c r="D11593" s="0" t="s">
        <v>71</v>
      </c>
      <c r="E11593" s="0" t="s">
        <v>418</v>
      </c>
      <c r="F11593" s="0" t="n">
        <v>0.06</v>
      </c>
      <c r="G11593" s="0" t="n">
        <v>0.02</v>
      </c>
      <c r="H11593" s="0" t="n">
        <v>0</v>
      </c>
      <c r="I11593" s="0" t="n">
        <v>0</v>
      </c>
      <c r="J11593" s="0" t="n">
        <v>0.08</v>
      </c>
      <c r="K11593" s="0" t="n">
        <v>66</v>
      </c>
      <c r="M11593" s="0" t="s">
        <v>73</v>
      </c>
      <c r="N11593" s="0" t="s">
        <v>66</v>
      </c>
      <c r="O11593" s="0" t="s">
        <v>67</v>
      </c>
      <c r="P11593" s="0" t="n">
        <f aca="false">IF(AND(OR(Dashboard!$B$5="All",D11593=Dashboard!$B$5),OR(Dashboard!$D$5="All",N11593=Dashboard!$D$5),OR(AND(C11593&lt;&gt;"",C11593&gt;=Dashboard!$F$5,C11593&lt;=Dashboard!$H$5),AND(C11593="",Dashboard!$F$5&lt;=1980,Dashboard!$H$5&gt;=2016))),1,0)</f>
        <v>1</v>
      </c>
      <c r="Q11593" s="0" t="n">
        <f aca="false">J11593*P11593+ROW()*0.00000001</f>
        <v>0.08011593</v>
      </c>
    </row>
    <row r="11594" customFormat="false" ht="15" hidden="false" customHeight="false" outlineLevel="0" collapsed="false">
      <c r="A11594" s="0" t="s">
        <v>8352</v>
      </c>
      <c r="B11594" s="0" t="s">
        <v>186</v>
      </c>
      <c r="C11594" s="0" t="n">
        <v>2002</v>
      </c>
      <c r="D11594" s="0" t="s">
        <v>46</v>
      </c>
      <c r="E11594" s="0" t="s">
        <v>124</v>
      </c>
      <c r="F11594" s="0" t="n">
        <v>0.06</v>
      </c>
      <c r="G11594" s="0" t="n">
        <v>0.02</v>
      </c>
      <c r="H11594" s="0" t="n">
        <v>0</v>
      </c>
      <c r="I11594" s="0" t="n">
        <v>0</v>
      </c>
      <c r="J11594" s="0" t="n">
        <v>0.08</v>
      </c>
      <c r="K11594" s="0" t="n">
        <v>63</v>
      </c>
      <c r="L11594" s="0" t="n">
        <v>8</v>
      </c>
      <c r="M11594" s="0" t="s">
        <v>36</v>
      </c>
      <c r="N11594" s="0" t="s">
        <v>35</v>
      </c>
      <c r="O11594" s="0" t="s">
        <v>67</v>
      </c>
      <c r="P11594" s="0" t="n">
        <f aca="false">IF(AND(OR(Dashboard!$B$5="All",D11594=Dashboard!$B$5),OR(Dashboard!$D$5="All",N11594=Dashboard!$D$5),OR(AND(C11594&lt;&gt;"",C11594&gt;=Dashboard!$F$5,C11594&lt;=Dashboard!$H$5),AND(C11594="",Dashboard!$F$5&lt;=1980,Dashboard!$H$5&gt;=2016))),1,0)</f>
        <v>1</v>
      </c>
      <c r="Q11594" s="0" t="n">
        <f aca="false">J11594*P11594+ROW()*0.00000001</f>
        <v>0.08011594</v>
      </c>
    </row>
    <row r="11595" customFormat="false" ht="15" hidden="false" customHeight="false" outlineLevel="0" collapsed="false">
      <c r="A11595" s="0" t="s">
        <v>8353</v>
      </c>
      <c r="B11595" s="0" t="s">
        <v>33</v>
      </c>
      <c r="C11595" s="0" t="n">
        <v>2006</v>
      </c>
      <c r="D11595" s="0" t="s">
        <v>56</v>
      </c>
      <c r="E11595" s="0" t="s">
        <v>124</v>
      </c>
      <c r="F11595" s="0" t="n">
        <v>0.06</v>
      </c>
      <c r="G11595" s="0" t="n">
        <v>0.01</v>
      </c>
      <c r="H11595" s="0" t="n">
        <v>0</v>
      </c>
      <c r="I11595" s="0" t="n">
        <v>0.01</v>
      </c>
      <c r="J11595" s="0" t="n">
        <v>0.08</v>
      </c>
      <c r="K11595" s="0" t="n">
        <v>38</v>
      </c>
      <c r="L11595" s="0" t="n">
        <v>5.3</v>
      </c>
      <c r="M11595" s="0" t="s">
        <v>73</v>
      </c>
      <c r="N11595" s="0" t="s">
        <v>35</v>
      </c>
      <c r="O11595" s="0" t="s">
        <v>177</v>
      </c>
      <c r="P11595" s="0" t="n">
        <f aca="false">IF(AND(OR(Dashboard!$B$5="All",D11595=Dashboard!$B$5),OR(Dashboard!$D$5="All",N11595=Dashboard!$D$5),OR(AND(C11595&lt;&gt;"",C11595&gt;=Dashboard!$F$5,C11595&lt;=Dashboard!$H$5),AND(C11595="",Dashboard!$F$5&lt;=1980,Dashboard!$H$5&gt;=2016))),1,0)</f>
        <v>1</v>
      </c>
      <c r="Q11595" s="0" t="n">
        <f aca="false">J11595*P11595+ROW()*0.00000001</f>
        <v>0.08011595</v>
      </c>
    </row>
    <row r="11596" customFormat="false" ht="15" hidden="false" customHeight="false" outlineLevel="0" collapsed="false">
      <c r="A11596" s="0" t="s">
        <v>8354</v>
      </c>
      <c r="B11596" s="0" t="s">
        <v>50</v>
      </c>
      <c r="C11596" s="0" t="n">
        <v>2010</v>
      </c>
      <c r="D11596" s="0" t="s">
        <v>58</v>
      </c>
      <c r="E11596" s="0" t="s">
        <v>124</v>
      </c>
      <c r="F11596" s="0" t="n">
        <v>0.07</v>
      </c>
      <c r="G11596" s="0" t="n">
        <v>0</v>
      </c>
      <c r="H11596" s="0" t="n">
        <v>0</v>
      </c>
      <c r="I11596" s="0" t="n">
        <v>0.01</v>
      </c>
      <c r="J11596" s="0" t="n">
        <v>0.08</v>
      </c>
      <c r="M11596" s="0" t="s">
        <v>36</v>
      </c>
      <c r="N11596" s="0" t="s">
        <v>35</v>
      </c>
      <c r="P11596" s="0" t="n">
        <f aca="false">IF(AND(OR(Dashboard!$B$5="All",D11596=Dashboard!$B$5),OR(Dashboard!$D$5="All",N11596=Dashboard!$D$5),OR(AND(C11596&lt;&gt;"",C11596&gt;=Dashboard!$F$5,C11596&lt;=Dashboard!$H$5),AND(C11596="",Dashboard!$F$5&lt;=1980,Dashboard!$H$5&gt;=2016))),1,0)</f>
        <v>1</v>
      </c>
      <c r="Q11596" s="0" t="n">
        <f aca="false">J11596*P11596+ROW()*0.00000001</f>
        <v>0.08011596</v>
      </c>
    </row>
    <row r="11597" customFormat="false" ht="15" hidden="false" customHeight="false" outlineLevel="0" collapsed="false">
      <c r="A11597" s="0" t="s">
        <v>8355</v>
      </c>
      <c r="B11597" s="0" t="s">
        <v>50</v>
      </c>
      <c r="C11597" s="0" t="n">
        <v>2008</v>
      </c>
      <c r="D11597" s="0" t="s">
        <v>114</v>
      </c>
      <c r="E11597" s="0" t="s">
        <v>1894</v>
      </c>
      <c r="F11597" s="0" t="n">
        <v>0.07</v>
      </c>
      <c r="G11597" s="0" t="n">
        <v>0</v>
      </c>
      <c r="H11597" s="0" t="n">
        <v>0</v>
      </c>
      <c r="I11597" s="0" t="n">
        <v>0.01</v>
      </c>
      <c r="J11597" s="0" t="n">
        <v>0.08</v>
      </c>
      <c r="K11597" s="0" t="n">
        <v>51</v>
      </c>
      <c r="L11597" s="0" t="n">
        <v>6.3</v>
      </c>
      <c r="M11597" s="0" t="s">
        <v>36</v>
      </c>
      <c r="N11597" s="0" t="s">
        <v>35</v>
      </c>
      <c r="O11597" s="0" t="s">
        <v>53</v>
      </c>
      <c r="P11597" s="0" t="n">
        <f aca="false">IF(AND(OR(Dashboard!$B$5="All",D11597=Dashboard!$B$5),OR(Dashboard!$D$5="All",N11597=Dashboard!$D$5),OR(AND(C11597&lt;&gt;"",C11597&gt;=Dashboard!$F$5,C11597&lt;=Dashboard!$H$5),AND(C11597="",Dashboard!$F$5&lt;=1980,Dashboard!$H$5&gt;=2016))),1,0)</f>
        <v>1</v>
      </c>
      <c r="Q11597" s="0" t="n">
        <f aca="false">J11597*P11597+ROW()*0.00000001</f>
        <v>0.08011597</v>
      </c>
    </row>
    <row r="11598" customFormat="false" ht="15" hidden="false" customHeight="false" outlineLevel="0" collapsed="false">
      <c r="A11598" s="0" t="s">
        <v>8356</v>
      </c>
      <c r="B11598" s="0" t="s">
        <v>33</v>
      </c>
      <c r="C11598" s="0" t="n">
        <v>2008</v>
      </c>
      <c r="D11598" s="0" t="s">
        <v>246</v>
      </c>
      <c r="E11598" s="0" t="s">
        <v>418</v>
      </c>
      <c r="F11598" s="0" t="n">
        <v>0.06</v>
      </c>
      <c r="G11598" s="0" t="n">
        <v>0.02</v>
      </c>
      <c r="H11598" s="0" t="n">
        <v>0</v>
      </c>
      <c r="I11598" s="0" t="n">
        <v>0.01</v>
      </c>
      <c r="J11598" s="0" t="n">
        <v>0.08</v>
      </c>
      <c r="K11598" s="0" t="n">
        <v>64</v>
      </c>
      <c r="L11598" s="0" t="n">
        <v>4.3</v>
      </c>
      <c r="M11598" s="0" t="s">
        <v>125</v>
      </c>
      <c r="N11598" s="0" t="s">
        <v>35</v>
      </c>
      <c r="O11598" s="0" t="s">
        <v>67</v>
      </c>
      <c r="P11598" s="0" t="n">
        <f aca="false">IF(AND(OR(Dashboard!$B$5="All",D11598=Dashboard!$B$5),OR(Dashboard!$D$5="All",N11598=Dashboard!$D$5),OR(AND(C11598&lt;&gt;"",C11598&gt;=Dashboard!$F$5,C11598&lt;=Dashboard!$H$5),AND(C11598="",Dashboard!$F$5&lt;=1980,Dashboard!$H$5&gt;=2016))),1,0)</f>
        <v>1</v>
      </c>
      <c r="Q11598" s="0" t="n">
        <f aca="false">J11598*P11598+ROW()*0.00000001</f>
        <v>0.08011598</v>
      </c>
    </row>
    <row r="11599" customFormat="false" ht="15" hidden="false" customHeight="false" outlineLevel="0" collapsed="false">
      <c r="A11599" s="0" t="s">
        <v>8357</v>
      </c>
      <c r="B11599" s="0" t="s">
        <v>50</v>
      </c>
      <c r="C11599" s="0" t="n">
        <v>2010</v>
      </c>
      <c r="D11599" s="0" t="s">
        <v>52</v>
      </c>
      <c r="E11599" s="0" t="s">
        <v>487</v>
      </c>
      <c r="F11599" s="0" t="n">
        <v>0</v>
      </c>
      <c r="G11599" s="0" t="n">
        <v>0</v>
      </c>
      <c r="H11599" s="0" t="n">
        <v>0.08</v>
      </c>
      <c r="I11599" s="0" t="n">
        <v>0</v>
      </c>
      <c r="J11599" s="0" t="n">
        <v>0.08</v>
      </c>
      <c r="N11599" s="0" t="s">
        <v>35</v>
      </c>
      <c r="P11599" s="0" t="n">
        <f aca="false">IF(AND(OR(Dashboard!$B$5="All",D11599=Dashboard!$B$5),OR(Dashboard!$D$5="All",N11599=Dashboard!$D$5),OR(AND(C11599&lt;&gt;"",C11599&gt;=Dashboard!$F$5,C11599&lt;=Dashboard!$H$5),AND(C11599="",Dashboard!$F$5&lt;=1980,Dashboard!$H$5&gt;=2016))),1,0)</f>
        <v>1</v>
      </c>
      <c r="Q11599" s="0" t="n">
        <f aca="false">J11599*P11599+ROW()*0.00000001</f>
        <v>0.08011599</v>
      </c>
    </row>
    <row r="11600" customFormat="false" ht="15" hidden="false" customHeight="false" outlineLevel="0" collapsed="false">
      <c r="A11600" s="0" t="s">
        <v>3704</v>
      </c>
      <c r="B11600" s="0" t="s">
        <v>76</v>
      </c>
      <c r="C11600" s="0" t="n">
        <v>2010</v>
      </c>
      <c r="D11600" s="0" t="s">
        <v>34</v>
      </c>
      <c r="E11600" s="0" t="s">
        <v>91</v>
      </c>
      <c r="F11600" s="0" t="n">
        <v>0.04</v>
      </c>
      <c r="G11600" s="0" t="n">
        <v>0.03</v>
      </c>
      <c r="H11600" s="0" t="n">
        <v>0</v>
      </c>
      <c r="I11600" s="0" t="n">
        <v>0.01</v>
      </c>
      <c r="J11600" s="0" t="n">
        <v>0.08</v>
      </c>
      <c r="M11600" s="0" t="s">
        <v>36</v>
      </c>
      <c r="N11600" s="0" t="s">
        <v>74</v>
      </c>
      <c r="P11600" s="0" t="n">
        <f aca="false">IF(AND(OR(Dashboard!$B$5="All",D11600=Dashboard!$B$5),OR(Dashboard!$D$5="All",N11600=Dashboard!$D$5),OR(AND(C11600&lt;&gt;"",C11600&gt;=Dashboard!$F$5,C11600&lt;=Dashboard!$H$5),AND(C11600="",Dashboard!$F$5&lt;=1980,Dashboard!$H$5&gt;=2016))),1,0)</f>
        <v>1</v>
      </c>
      <c r="Q11600" s="0" t="n">
        <f aca="false">J11600*P11600+ROW()*0.00000001</f>
        <v>0.080116</v>
      </c>
    </row>
    <row r="11601" customFormat="false" ht="15" hidden="false" customHeight="false" outlineLevel="0" collapsed="false">
      <c r="A11601" s="0" t="s">
        <v>7607</v>
      </c>
      <c r="B11601" s="0" t="s">
        <v>164</v>
      </c>
      <c r="C11601" s="0" t="n">
        <v>2013</v>
      </c>
      <c r="D11601" s="0" t="s">
        <v>46</v>
      </c>
      <c r="E11601" s="0" t="s">
        <v>6736</v>
      </c>
      <c r="F11601" s="0" t="n">
        <v>0</v>
      </c>
      <c r="G11601" s="0" t="n">
        <v>0</v>
      </c>
      <c r="H11601" s="0" t="n">
        <v>0.08</v>
      </c>
      <c r="I11601" s="0" t="n">
        <v>0</v>
      </c>
      <c r="J11601" s="0" t="n">
        <v>0.08</v>
      </c>
      <c r="N11601" s="0" t="s">
        <v>74</v>
      </c>
      <c r="P11601" s="0" t="n">
        <f aca="false">IF(AND(OR(Dashboard!$B$5="All",D11601=Dashboard!$B$5),OR(Dashboard!$D$5="All",N11601=Dashboard!$D$5),OR(AND(C11601&lt;&gt;"",C11601&gt;=Dashboard!$F$5,C11601&lt;=Dashboard!$H$5),AND(C11601="",Dashboard!$F$5&lt;=1980,Dashboard!$H$5&gt;=2016))),1,0)</f>
        <v>1</v>
      </c>
      <c r="Q11601" s="0" t="n">
        <f aca="false">J11601*P11601+ROW()*0.00000001</f>
        <v>0.08011601</v>
      </c>
    </row>
    <row r="11602" customFormat="false" ht="15" hidden="false" customHeight="false" outlineLevel="0" collapsed="false">
      <c r="A11602" s="0" t="s">
        <v>8358</v>
      </c>
      <c r="B11602" s="0" t="s">
        <v>70</v>
      </c>
      <c r="C11602" s="0" t="n">
        <v>2009</v>
      </c>
      <c r="D11602" s="0" t="s">
        <v>34</v>
      </c>
      <c r="E11602" s="0" t="s">
        <v>72</v>
      </c>
      <c r="F11602" s="0" t="n">
        <v>0.07</v>
      </c>
      <c r="G11602" s="0" t="n">
        <v>0</v>
      </c>
      <c r="H11602" s="0" t="n">
        <v>0</v>
      </c>
      <c r="I11602" s="0" t="n">
        <v>0.01</v>
      </c>
      <c r="J11602" s="0" t="n">
        <v>0.08</v>
      </c>
      <c r="K11602" s="0" t="n">
        <v>49</v>
      </c>
      <c r="L11602" s="0" t="n">
        <v>6.5</v>
      </c>
      <c r="M11602" s="0" t="s">
        <v>36</v>
      </c>
      <c r="N11602" s="0" t="s">
        <v>74</v>
      </c>
      <c r="O11602" s="0" t="s">
        <v>177</v>
      </c>
      <c r="P11602" s="0" t="n">
        <f aca="false">IF(AND(OR(Dashboard!$B$5="All",D11602=Dashboard!$B$5),OR(Dashboard!$D$5="All",N11602=Dashboard!$D$5),OR(AND(C11602&lt;&gt;"",C11602&gt;=Dashboard!$F$5,C11602&lt;=Dashboard!$H$5),AND(C11602="",Dashboard!$F$5&lt;=1980,Dashboard!$H$5&gt;=2016))),1,0)</f>
        <v>1</v>
      </c>
      <c r="Q11602" s="0" t="n">
        <f aca="false">J11602*P11602+ROW()*0.00000001</f>
        <v>0.08011602</v>
      </c>
    </row>
    <row r="11603" customFormat="false" ht="15" hidden="false" customHeight="false" outlineLevel="0" collapsed="false">
      <c r="A11603" s="0" t="s">
        <v>8359</v>
      </c>
      <c r="B11603" s="0" t="s">
        <v>76</v>
      </c>
      <c r="C11603" s="0" t="n">
        <v>2002</v>
      </c>
      <c r="D11603" s="0" t="s">
        <v>58</v>
      </c>
      <c r="E11603" s="0" t="s">
        <v>2455</v>
      </c>
      <c r="F11603" s="0" t="n">
        <v>0.04</v>
      </c>
      <c r="G11603" s="0" t="n">
        <v>0.03</v>
      </c>
      <c r="H11603" s="0" t="n">
        <v>0</v>
      </c>
      <c r="I11603" s="0" t="n">
        <v>0.01</v>
      </c>
      <c r="J11603" s="0" t="n">
        <v>0.08</v>
      </c>
      <c r="K11603" s="0" t="n">
        <v>71</v>
      </c>
      <c r="M11603" s="0" t="s">
        <v>103</v>
      </c>
      <c r="N11603" s="0" t="s">
        <v>74</v>
      </c>
      <c r="O11603" s="0" t="s">
        <v>37</v>
      </c>
      <c r="P11603" s="0" t="n">
        <f aca="false">IF(AND(OR(Dashboard!$B$5="All",D11603=Dashboard!$B$5),OR(Dashboard!$D$5="All",N11603=Dashboard!$D$5),OR(AND(C11603&lt;&gt;"",C11603&gt;=Dashboard!$F$5,C11603&lt;=Dashboard!$H$5),AND(C11603="",Dashboard!$F$5&lt;=1980,Dashboard!$H$5&gt;=2016))),1,0)</f>
        <v>1</v>
      </c>
      <c r="Q11603" s="0" t="n">
        <f aca="false">J11603*P11603+ROW()*0.00000001</f>
        <v>0.08011603</v>
      </c>
    </row>
    <row r="11604" customFormat="false" ht="15" hidden="false" customHeight="false" outlineLevel="0" collapsed="false">
      <c r="A11604" s="0" t="s">
        <v>8360</v>
      </c>
      <c r="B11604" s="0" t="s">
        <v>50</v>
      </c>
      <c r="C11604" s="0" t="n">
        <v>2010</v>
      </c>
      <c r="D11604" s="0" t="s">
        <v>114</v>
      </c>
      <c r="E11604" s="0" t="s">
        <v>5954</v>
      </c>
      <c r="F11604" s="0" t="n">
        <v>0</v>
      </c>
      <c r="G11604" s="0" t="n">
        <v>0.07</v>
      </c>
      <c r="H11604" s="0" t="n">
        <v>0</v>
      </c>
      <c r="I11604" s="0" t="n">
        <v>0.01</v>
      </c>
      <c r="J11604" s="0" t="n">
        <v>0.08</v>
      </c>
      <c r="N11604" s="0" t="s">
        <v>35</v>
      </c>
      <c r="P11604" s="0" t="n">
        <f aca="false">IF(AND(OR(Dashboard!$B$5="All",D11604=Dashboard!$B$5),OR(Dashboard!$D$5="All",N11604=Dashboard!$D$5),OR(AND(C11604&lt;&gt;"",C11604&gt;=Dashboard!$F$5,C11604&lt;=Dashboard!$H$5),AND(C11604="",Dashboard!$F$5&lt;=1980,Dashboard!$H$5&gt;=2016))),1,0)</f>
        <v>1</v>
      </c>
      <c r="Q11604" s="0" t="n">
        <f aca="false">J11604*P11604+ROW()*0.00000001</f>
        <v>0.08011604</v>
      </c>
    </row>
    <row r="11605" customFormat="false" ht="15" hidden="false" customHeight="false" outlineLevel="0" collapsed="false">
      <c r="A11605" s="0" t="s">
        <v>8361</v>
      </c>
      <c r="B11605" s="0" t="s">
        <v>152</v>
      </c>
      <c r="C11605" s="0" t="n">
        <v>2013</v>
      </c>
      <c r="D11605" s="0" t="s">
        <v>58</v>
      </c>
      <c r="E11605" s="0" t="s">
        <v>1862</v>
      </c>
      <c r="F11605" s="0" t="n">
        <v>0</v>
      </c>
      <c r="G11605" s="0" t="n">
        <v>0.08</v>
      </c>
      <c r="H11605" s="0" t="n">
        <v>0</v>
      </c>
      <c r="I11605" s="0" t="n">
        <v>0</v>
      </c>
      <c r="J11605" s="0" t="n">
        <v>0.08</v>
      </c>
      <c r="K11605" s="0" t="n">
        <v>33</v>
      </c>
      <c r="L11605" s="0" t="n">
        <v>3.3</v>
      </c>
      <c r="M11605" s="0" t="s">
        <v>103</v>
      </c>
      <c r="N11605" s="0" t="s">
        <v>152</v>
      </c>
      <c r="O11605" s="0" t="s">
        <v>177</v>
      </c>
      <c r="P11605" s="0" t="n">
        <f aca="false">IF(AND(OR(Dashboard!$B$5="All",D11605=Dashboard!$B$5),OR(Dashboard!$D$5="All",N11605=Dashboard!$D$5),OR(AND(C11605&lt;&gt;"",C11605&gt;=Dashboard!$F$5,C11605&lt;=Dashboard!$H$5),AND(C11605="",Dashboard!$F$5&lt;=1980,Dashboard!$H$5&gt;=2016))),1,0)</f>
        <v>1</v>
      </c>
      <c r="Q11605" s="0" t="n">
        <f aca="false">J11605*P11605+ROW()*0.00000001</f>
        <v>0.08011605</v>
      </c>
    </row>
    <row r="11606" customFormat="false" ht="15" hidden="false" customHeight="false" outlineLevel="0" collapsed="false">
      <c r="A11606" s="0" t="s">
        <v>8362</v>
      </c>
      <c r="B11606" s="0" t="s">
        <v>117</v>
      </c>
      <c r="C11606" s="0" t="n">
        <v>1995</v>
      </c>
      <c r="D11606" s="0" t="s">
        <v>34</v>
      </c>
      <c r="E11606" s="0" t="s">
        <v>7284</v>
      </c>
      <c r="F11606" s="0" t="n">
        <v>0.04</v>
      </c>
      <c r="G11606" s="0" t="n">
        <v>0.03</v>
      </c>
      <c r="H11606" s="0" t="n">
        <v>0</v>
      </c>
      <c r="I11606" s="0" t="n">
        <v>0.01</v>
      </c>
      <c r="J11606" s="0" t="n">
        <v>0.08</v>
      </c>
      <c r="N11606" s="0" t="s">
        <v>74</v>
      </c>
      <c r="P11606" s="0" t="n">
        <f aca="false">IF(AND(OR(Dashboard!$B$5="All",D11606=Dashboard!$B$5),OR(Dashboard!$D$5="All",N11606=Dashboard!$D$5),OR(AND(C11606&lt;&gt;"",C11606&gt;=Dashboard!$F$5,C11606&lt;=Dashboard!$H$5),AND(C11606="",Dashboard!$F$5&lt;=1980,Dashboard!$H$5&gt;=2016))),1,0)</f>
        <v>1</v>
      </c>
      <c r="Q11606" s="0" t="n">
        <f aca="false">J11606*P11606+ROW()*0.00000001</f>
        <v>0.08011606</v>
      </c>
    </row>
    <row r="11607" customFormat="false" ht="15" hidden="false" customHeight="false" outlineLevel="0" collapsed="false">
      <c r="A11607" s="0" t="s">
        <v>8363</v>
      </c>
      <c r="B11607" s="0" t="s">
        <v>85</v>
      </c>
      <c r="C11607" s="0" t="n">
        <v>2004</v>
      </c>
      <c r="D11607" s="0" t="s">
        <v>52</v>
      </c>
      <c r="E11607" s="0" t="s">
        <v>5600</v>
      </c>
      <c r="F11607" s="0" t="n">
        <v>0.06</v>
      </c>
      <c r="G11607" s="0" t="n">
        <v>0.02</v>
      </c>
      <c r="H11607" s="0" t="n">
        <v>0</v>
      </c>
      <c r="I11607" s="0" t="n">
        <v>0</v>
      </c>
      <c r="J11607" s="0" t="n">
        <v>0.08</v>
      </c>
      <c r="N11607" s="0" t="s">
        <v>35</v>
      </c>
      <c r="P11607" s="0" t="n">
        <f aca="false">IF(AND(OR(Dashboard!$B$5="All",D11607=Dashboard!$B$5),OR(Dashboard!$D$5="All",N11607=Dashboard!$D$5),OR(AND(C11607&lt;&gt;"",C11607&gt;=Dashboard!$F$5,C11607&lt;=Dashboard!$H$5),AND(C11607="",Dashboard!$F$5&lt;=1980,Dashboard!$H$5&gt;=2016))),1,0)</f>
        <v>1</v>
      </c>
      <c r="Q11607" s="0" t="n">
        <f aca="false">J11607*P11607+ROW()*0.00000001</f>
        <v>0.08011607</v>
      </c>
    </row>
    <row r="11608" customFormat="false" ht="15" hidden="false" customHeight="false" outlineLevel="0" collapsed="false">
      <c r="A11608" s="0" t="s">
        <v>8364</v>
      </c>
      <c r="B11608" s="0" t="s">
        <v>164</v>
      </c>
      <c r="C11608" s="0" t="n">
        <v>2009</v>
      </c>
      <c r="D11608" s="0" t="s">
        <v>114</v>
      </c>
      <c r="E11608" s="0" t="s">
        <v>220</v>
      </c>
      <c r="F11608" s="0" t="n">
        <v>0</v>
      </c>
      <c r="G11608" s="0" t="n">
        <v>0</v>
      </c>
      <c r="H11608" s="0" t="n">
        <v>0.08</v>
      </c>
      <c r="I11608" s="0" t="n">
        <v>0</v>
      </c>
      <c r="J11608" s="0" t="n">
        <v>0.08</v>
      </c>
      <c r="N11608" s="0" t="s">
        <v>74</v>
      </c>
      <c r="P11608" s="0" t="n">
        <f aca="false">IF(AND(OR(Dashboard!$B$5="All",D11608=Dashboard!$B$5),OR(Dashboard!$D$5="All",N11608=Dashboard!$D$5),OR(AND(C11608&lt;&gt;"",C11608&gt;=Dashboard!$F$5,C11608&lt;=Dashboard!$H$5),AND(C11608="",Dashboard!$F$5&lt;=1980,Dashboard!$H$5&gt;=2016))),1,0)</f>
        <v>1</v>
      </c>
      <c r="Q11608" s="0" t="n">
        <f aca="false">J11608*P11608+ROW()*0.00000001</f>
        <v>0.08011608</v>
      </c>
    </row>
    <row r="11609" customFormat="false" ht="15" hidden="false" customHeight="false" outlineLevel="0" collapsed="false">
      <c r="A11609" s="0" t="s">
        <v>8365</v>
      </c>
      <c r="B11609" s="0" t="s">
        <v>164</v>
      </c>
      <c r="C11609" s="0" t="n">
        <v>2007</v>
      </c>
      <c r="D11609" s="0" t="s">
        <v>102</v>
      </c>
      <c r="E11609" s="0" t="s">
        <v>89</v>
      </c>
      <c r="F11609" s="0" t="n">
        <v>0</v>
      </c>
      <c r="G11609" s="0" t="n">
        <v>0</v>
      </c>
      <c r="H11609" s="0" t="n">
        <v>0.08</v>
      </c>
      <c r="I11609" s="0" t="n">
        <v>0</v>
      </c>
      <c r="J11609" s="0" t="n">
        <v>0.08</v>
      </c>
      <c r="N11609" s="0" t="s">
        <v>74</v>
      </c>
      <c r="P11609" s="0" t="n">
        <f aca="false">IF(AND(OR(Dashboard!$B$5="All",D11609=Dashboard!$B$5),OR(Dashboard!$D$5="All",N11609=Dashboard!$D$5),OR(AND(C11609&lt;&gt;"",C11609&gt;=Dashboard!$F$5,C11609&lt;=Dashboard!$H$5),AND(C11609="",Dashboard!$F$5&lt;=1980,Dashboard!$H$5&gt;=2016))),1,0)</f>
        <v>1</v>
      </c>
      <c r="Q11609" s="0" t="n">
        <f aca="false">J11609*P11609+ROW()*0.00000001</f>
        <v>0.08011609</v>
      </c>
    </row>
    <row r="11610" customFormat="false" ht="15" hidden="false" customHeight="false" outlineLevel="0" collapsed="false">
      <c r="A11610" s="0" t="s">
        <v>8366</v>
      </c>
      <c r="B11610" s="0" t="s">
        <v>94</v>
      </c>
      <c r="C11610" s="0" t="n">
        <v>2016</v>
      </c>
      <c r="D11610" s="0" t="s">
        <v>71</v>
      </c>
      <c r="E11610" s="0" t="s">
        <v>8367</v>
      </c>
      <c r="F11610" s="0" t="n">
        <v>0.06</v>
      </c>
      <c r="G11610" s="0" t="n">
        <v>0</v>
      </c>
      <c r="H11610" s="0" t="n">
        <v>0</v>
      </c>
      <c r="I11610" s="0" t="n">
        <v>0.01</v>
      </c>
      <c r="J11610" s="0" t="n">
        <v>0.08</v>
      </c>
      <c r="K11610" s="0" t="n">
        <v>69</v>
      </c>
      <c r="L11610" s="0" t="n">
        <v>7.3</v>
      </c>
      <c r="M11610" s="0" t="s">
        <v>36</v>
      </c>
      <c r="N11610" s="0" t="s">
        <v>74</v>
      </c>
      <c r="O11610" s="0" t="s">
        <v>67</v>
      </c>
      <c r="P11610" s="0" t="n">
        <f aca="false">IF(AND(OR(Dashboard!$B$5="All",D11610=Dashboard!$B$5),OR(Dashboard!$D$5="All",N11610=Dashboard!$D$5),OR(AND(C11610&lt;&gt;"",C11610&gt;=Dashboard!$F$5,C11610&lt;=Dashboard!$H$5),AND(C11610="",Dashboard!$F$5&lt;=1980,Dashboard!$H$5&gt;=2016))),1,0)</f>
        <v>1</v>
      </c>
      <c r="Q11610" s="0" t="n">
        <f aca="false">J11610*P11610+ROW()*0.00000001</f>
        <v>0.0801161</v>
      </c>
    </row>
    <row r="11611" customFormat="false" ht="15" hidden="false" customHeight="false" outlineLevel="0" collapsed="false">
      <c r="A11611" s="0" t="s">
        <v>8368</v>
      </c>
      <c r="B11611" s="0" t="s">
        <v>94</v>
      </c>
      <c r="C11611" s="0" t="n">
        <v>2015</v>
      </c>
      <c r="D11611" s="0" t="s">
        <v>46</v>
      </c>
      <c r="E11611" s="0" t="s">
        <v>211</v>
      </c>
      <c r="F11611" s="0" t="n">
        <v>0</v>
      </c>
      <c r="G11611" s="0" t="n">
        <v>0</v>
      </c>
      <c r="H11611" s="0" t="n">
        <v>0.08</v>
      </c>
      <c r="I11611" s="0" t="n">
        <v>0</v>
      </c>
      <c r="J11611" s="0" t="n">
        <v>0.08</v>
      </c>
      <c r="N11611" s="0" t="s">
        <v>74</v>
      </c>
      <c r="P11611" s="0" t="n">
        <f aca="false">IF(AND(OR(Dashboard!$B$5="All",D11611=Dashboard!$B$5),OR(Dashboard!$D$5="All",N11611=Dashboard!$D$5),OR(AND(C11611&lt;&gt;"",C11611&gt;=Dashboard!$F$5,C11611&lt;=Dashboard!$H$5),AND(C11611="",Dashboard!$F$5&lt;=1980,Dashboard!$H$5&gt;=2016))),1,0)</f>
        <v>1</v>
      </c>
      <c r="Q11611" s="0" t="n">
        <f aca="false">J11611*P11611+ROW()*0.00000001</f>
        <v>0.08011611</v>
      </c>
    </row>
    <row r="11612" customFormat="false" ht="15" hidden="false" customHeight="false" outlineLevel="0" collapsed="false">
      <c r="A11612" s="0" t="s">
        <v>8369</v>
      </c>
      <c r="B11612" s="0" t="s">
        <v>117</v>
      </c>
      <c r="C11612" s="0" t="n">
        <v>1998</v>
      </c>
      <c r="D11612" s="0" t="s">
        <v>56</v>
      </c>
      <c r="E11612" s="0" t="s">
        <v>996</v>
      </c>
      <c r="F11612" s="0" t="n">
        <v>0</v>
      </c>
      <c r="G11612" s="0" t="n">
        <v>0</v>
      </c>
      <c r="H11612" s="0" t="n">
        <v>0.07</v>
      </c>
      <c r="I11612" s="0" t="n">
        <v>0.01</v>
      </c>
      <c r="J11612" s="0" t="n">
        <v>0.08</v>
      </c>
      <c r="N11612" s="0" t="s">
        <v>74</v>
      </c>
      <c r="P11612" s="0" t="n">
        <f aca="false">IF(AND(OR(Dashboard!$B$5="All",D11612=Dashboard!$B$5),OR(Dashboard!$D$5="All",N11612=Dashboard!$D$5),OR(AND(C11612&lt;&gt;"",C11612&gt;=Dashboard!$F$5,C11612&lt;=Dashboard!$H$5),AND(C11612="",Dashboard!$F$5&lt;=1980,Dashboard!$H$5&gt;=2016))),1,0)</f>
        <v>1</v>
      </c>
      <c r="Q11612" s="0" t="n">
        <f aca="false">J11612*P11612+ROW()*0.00000001</f>
        <v>0.08011612</v>
      </c>
    </row>
    <row r="11613" customFormat="false" ht="15" hidden="false" customHeight="false" outlineLevel="0" collapsed="false">
      <c r="A11613" s="0" t="s">
        <v>8370</v>
      </c>
      <c r="B11613" s="0" t="s">
        <v>50</v>
      </c>
      <c r="C11613" s="0" t="n">
        <v>2008</v>
      </c>
      <c r="D11613" s="0" t="s">
        <v>34</v>
      </c>
      <c r="E11613" s="0" t="s">
        <v>220</v>
      </c>
      <c r="F11613" s="0" t="n">
        <v>0.07</v>
      </c>
      <c r="G11613" s="0" t="n">
        <v>0</v>
      </c>
      <c r="H11613" s="0" t="n">
        <v>0</v>
      </c>
      <c r="I11613" s="0" t="n">
        <v>0.01</v>
      </c>
      <c r="J11613" s="0" t="n">
        <v>0.08</v>
      </c>
      <c r="N11613" s="0" t="s">
        <v>35</v>
      </c>
      <c r="P11613" s="0" t="n">
        <f aca="false">IF(AND(OR(Dashboard!$B$5="All",D11613=Dashboard!$B$5),OR(Dashboard!$D$5="All",N11613=Dashboard!$D$5),OR(AND(C11613&lt;&gt;"",C11613&gt;=Dashboard!$F$5,C11613&lt;=Dashboard!$H$5),AND(C11613="",Dashboard!$F$5&lt;=1980,Dashboard!$H$5&gt;=2016))),1,0)</f>
        <v>1</v>
      </c>
      <c r="Q11613" s="0" t="n">
        <f aca="false">J11613*P11613+ROW()*0.00000001</f>
        <v>0.08011613</v>
      </c>
    </row>
    <row r="11614" customFormat="false" ht="15" hidden="false" customHeight="false" outlineLevel="0" collapsed="false">
      <c r="A11614" s="0" t="s">
        <v>5234</v>
      </c>
      <c r="B11614" s="0" t="s">
        <v>64</v>
      </c>
      <c r="C11614" s="0" t="n">
        <v>2007</v>
      </c>
      <c r="D11614" s="0" t="s">
        <v>52</v>
      </c>
      <c r="E11614" s="0" t="s">
        <v>91</v>
      </c>
      <c r="F11614" s="0" t="n">
        <v>0.06</v>
      </c>
      <c r="G11614" s="0" t="n">
        <v>0.01</v>
      </c>
      <c r="H11614" s="0" t="n">
        <v>0</v>
      </c>
      <c r="I11614" s="0" t="n">
        <v>0.01</v>
      </c>
      <c r="J11614" s="0" t="n">
        <v>0.08</v>
      </c>
      <c r="K11614" s="0" t="n">
        <v>74</v>
      </c>
      <c r="L11614" s="0" t="n">
        <v>6.7</v>
      </c>
      <c r="M11614" s="0" t="s">
        <v>103</v>
      </c>
      <c r="N11614" s="0" t="s">
        <v>66</v>
      </c>
      <c r="O11614" s="0" t="s">
        <v>37</v>
      </c>
      <c r="P11614" s="0" t="n">
        <f aca="false">IF(AND(OR(Dashboard!$B$5="All",D11614=Dashboard!$B$5),OR(Dashboard!$D$5="All",N11614=Dashboard!$D$5),OR(AND(C11614&lt;&gt;"",C11614&gt;=Dashboard!$F$5,C11614&lt;=Dashboard!$H$5),AND(C11614="",Dashboard!$F$5&lt;=1980,Dashboard!$H$5&gt;=2016))),1,0)</f>
        <v>1</v>
      </c>
      <c r="Q11614" s="0" t="n">
        <f aca="false">J11614*P11614+ROW()*0.00000001</f>
        <v>0.08011614</v>
      </c>
    </row>
    <row r="11615" customFormat="false" ht="15" hidden="false" customHeight="false" outlineLevel="0" collapsed="false">
      <c r="A11615" s="0" t="s">
        <v>8371</v>
      </c>
      <c r="B11615" s="0" t="s">
        <v>186</v>
      </c>
      <c r="C11615" s="0" t="n">
        <v>2003</v>
      </c>
      <c r="D11615" s="0" t="s">
        <v>56</v>
      </c>
      <c r="E11615" s="0" t="s">
        <v>211</v>
      </c>
      <c r="F11615" s="0" t="n">
        <v>0.06</v>
      </c>
      <c r="G11615" s="0" t="n">
        <v>0.02</v>
      </c>
      <c r="H11615" s="0" t="n">
        <v>0</v>
      </c>
      <c r="I11615" s="0" t="n">
        <v>0</v>
      </c>
      <c r="J11615" s="0" t="n">
        <v>0.08</v>
      </c>
      <c r="N11615" s="0" t="s">
        <v>35</v>
      </c>
      <c r="P11615" s="0" t="n">
        <f aca="false">IF(AND(OR(Dashboard!$B$5="All",D11615=Dashboard!$B$5),OR(Dashboard!$D$5="All",N11615=Dashboard!$D$5),OR(AND(C11615&lt;&gt;"",C11615&gt;=Dashboard!$F$5,C11615&lt;=Dashboard!$H$5),AND(C11615="",Dashboard!$F$5&lt;=1980,Dashboard!$H$5&gt;=2016))),1,0)</f>
        <v>1</v>
      </c>
      <c r="Q11615" s="0" t="n">
        <f aca="false">J11615*P11615+ROW()*0.00000001</f>
        <v>0.08011615</v>
      </c>
    </row>
    <row r="11616" customFormat="false" ht="15" hidden="false" customHeight="false" outlineLevel="0" collapsed="false">
      <c r="A11616" s="0" t="s">
        <v>8372</v>
      </c>
      <c r="B11616" s="0" t="s">
        <v>70</v>
      </c>
      <c r="C11616" s="0" t="n">
        <v>2007</v>
      </c>
      <c r="D11616" s="0" t="s">
        <v>114</v>
      </c>
      <c r="E11616" s="0" t="s">
        <v>89</v>
      </c>
      <c r="F11616" s="0" t="n">
        <v>0</v>
      </c>
      <c r="G11616" s="0" t="n">
        <v>0</v>
      </c>
      <c r="H11616" s="0" t="n">
        <v>0.08</v>
      </c>
      <c r="I11616" s="0" t="n">
        <v>0</v>
      </c>
      <c r="J11616" s="0" t="n">
        <v>0.08</v>
      </c>
      <c r="N11616" s="0" t="s">
        <v>74</v>
      </c>
      <c r="P11616" s="0" t="n">
        <f aca="false">IF(AND(OR(Dashboard!$B$5="All",D11616=Dashboard!$B$5),OR(Dashboard!$D$5="All",N11616=Dashboard!$D$5),OR(AND(C11616&lt;&gt;"",C11616&gt;=Dashboard!$F$5,C11616&lt;=Dashboard!$H$5),AND(C11616="",Dashboard!$F$5&lt;=1980,Dashboard!$H$5&gt;=2016))),1,0)</f>
        <v>1</v>
      </c>
      <c r="Q11616" s="0" t="n">
        <f aca="false">J11616*P11616+ROW()*0.00000001</f>
        <v>0.08011616</v>
      </c>
    </row>
    <row r="11617" customFormat="false" ht="15" hidden="false" customHeight="false" outlineLevel="0" collapsed="false">
      <c r="A11617" s="0" t="s">
        <v>8373</v>
      </c>
      <c r="B11617" s="0" t="s">
        <v>76</v>
      </c>
      <c r="C11617" s="0" t="n">
        <v>2004</v>
      </c>
      <c r="D11617" s="0" t="s">
        <v>52</v>
      </c>
      <c r="E11617" s="0" t="s">
        <v>89</v>
      </c>
      <c r="F11617" s="0" t="n">
        <v>0.04</v>
      </c>
      <c r="G11617" s="0" t="n">
        <v>0.03</v>
      </c>
      <c r="H11617" s="0" t="n">
        <v>0</v>
      </c>
      <c r="I11617" s="0" t="n">
        <v>0.01</v>
      </c>
      <c r="J11617" s="0" t="n">
        <v>0.08</v>
      </c>
      <c r="N11617" s="0" t="s">
        <v>74</v>
      </c>
      <c r="P11617" s="0" t="n">
        <f aca="false">IF(AND(OR(Dashboard!$B$5="All",D11617=Dashboard!$B$5),OR(Dashboard!$D$5="All",N11617=Dashboard!$D$5),OR(AND(C11617&lt;&gt;"",C11617&gt;=Dashboard!$F$5,C11617&lt;=Dashboard!$H$5),AND(C11617="",Dashboard!$F$5&lt;=1980,Dashboard!$H$5&gt;=2016))),1,0)</f>
        <v>1</v>
      </c>
      <c r="Q11617" s="0" t="n">
        <f aca="false">J11617*P11617+ROW()*0.00000001</f>
        <v>0.08011617</v>
      </c>
    </row>
    <row r="11618" customFormat="false" ht="15" hidden="false" customHeight="false" outlineLevel="0" collapsed="false">
      <c r="A11618" s="0" t="s">
        <v>6455</v>
      </c>
      <c r="B11618" s="0" t="s">
        <v>164</v>
      </c>
      <c r="C11618" s="0" t="n">
        <v>2006</v>
      </c>
      <c r="D11618" s="0" t="s">
        <v>16</v>
      </c>
      <c r="E11618" s="0" t="s">
        <v>154</v>
      </c>
      <c r="F11618" s="0" t="n">
        <v>0.05</v>
      </c>
      <c r="G11618" s="0" t="n">
        <v>0.02</v>
      </c>
      <c r="H11618" s="0" t="n">
        <v>0</v>
      </c>
      <c r="I11618" s="0" t="n">
        <v>0.01</v>
      </c>
      <c r="J11618" s="0" t="n">
        <v>0.08</v>
      </c>
      <c r="K11618" s="0" t="n">
        <v>56</v>
      </c>
      <c r="L11618" s="0" t="n">
        <v>5.9</v>
      </c>
      <c r="M11618" s="0" t="s">
        <v>36</v>
      </c>
      <c r="N11618" s="0" t="s">
        <v>74</v>
      </c>
      <c r="O11618" s="0" t="s">
        <v>53</v>
      </c>
      <c r="P11618" s="0" t="n">
        <f aca="false">IF(AND(OR(Dashboard!$B$5="All",D11618=Dashboard!$B$5),OR(Dashboard!$D$5="All",N11618=Dashboard!$D$5),OR(AND(C11618&lt;&gt;"",C11618&gt;=Dashboard!$F$5,C11618&lt;=Dashboard!$H$5),AND(C11618="",Dashboard!$F$5&lt;=1980,Dashboard!$H$5&gt;=2016))),1,0)</f>
        <v>1</v>
      </c>
      <c r="Q11618" s="0" t="n">
        <f aca="false">J11618*P11618+ROW()*0.00000001</f>
        <v>0.08011618</v>
      </c>
    </row>
    <row r="11619" customFormat="false" ht="15" hidden="false" customHeight="false" outlineLevel="0" collapsed="false">
      <c r="A11619" s="0" t="s">
        <v>8374</v>
      </c>
      <c r="B11619" s="0" t="s">
        <v>50</v>
      </c>
      <c r="C11619" s="0" t="n">
        <v>2005</v>
      </c>
      <c r="D11619" s="0" t="s">
        <v>41</v>
      </c>
      <c r="E11619" s="0" t="s">
        <v>560</v>
      </c>
      <c r="F11619" s="0" t="n">
        <v>0.07</v>
      </c>
      <c r="G11619" s="0" t="n">
        <v>0</v>
      </c>
      <c r="H11619" s="0" t="n">
        <v>0</v>
      </c>
      <c r="I11619" s="0" t="n">
        <v>0.01</v>
      </c>
      <c r="J11619" s="0" t="n">
        <v>0.08</v>
      </c>
      <c r="K11619" s="0" t="n">
        <v>33</v>
      </c>
      <c r="M11619" s="0" t="s">
        <v>36</v>
      </c>
      <c r="N11619" s="0" t="s">
        <v>35</v>
      </c>
      <c r="O11619" s="0" t="s">
        <v>177</v>
      </c>
      <c r="P11619" s="0" t="n">
        <f aca="false">IF(AND(OR(Dashboard!$B$5="All",D11619=Dashboard!$B$5),OR(Dashboard!$D$5="All",N11619=Dashboard!$D$5),OR(AND(C11619&lt;&gt;"",C11619&gt;=Dashboard!$F$5,C11619&lt;=Dashboard!$H$5),AND(C11619="",Dashboard!$F$5&lt;=1980,Dashboard!$H$5&gt;=2016))),1,0)</f>
        <v>1</v>
      </c>
      <c r="Q11619" s="0" t="n">
        <f aca="false">J11619*P11619+ROW()*0.00000001</f>
        <v>0.08011619</v>
      </c>
    </row>
    <row r="11620" customFormat="false" ht="15" hidden="false" customHeight="false" outlineLevel="0" collapsed="false">
      <c r="A11620" s="0" t="s">
        <v>8375</v>
      </c>
      <c r="B11620" s="0" t="s">
        <v>50</v>
      </c>
      <c r="C11620" s="0" t="n">
        <v>2011</v>
      </c>
      <c r="D11620" s="0" t="s">
        <v>246</v>
      </c>
      <c r="E11620" s="0" t="s">
        <v>782</v>
      </c>
      <c r="F11620" s="0" t="n">
        <v>0</v>
      </c>
      <c r="G11620" s="0" t="n">
        <v>0</v>
      </c>
      <c r="H11620" s="0" t="n">
        <v>0.08</v>
      </c>
      <c r="I11620" s="0" t="n">
        <v>0</v>
      </c>
      <c r="J11620" s="0" t="n">
        <v>0.08</v>
      </c>
      <c r="N11620" s="0" t="s">
        <v>35</v>
      </c>
      <c r="P11620" s="0" t="n">
        <f aca="false">IF(AND(OR(Dashboard!$B$5="All",D11620=Dashboard!$B$5),OR(Dashboard!$D$5="All",N11620=Dashboard!$D$5),OR(AND(C11620&lt;&gt;"",C11620&gt;=Dashboard!$F$5,C11620&lt;=Dashboard!$H$5),AND(C11620="",Dashboard!$F$5&lt;=1980,Dashboard!$H$5&gt;=2016))),1,0)</f>
        <v>1</v>
      </c>
      <c r="Q11620" s="0" t="n">
        <f aca="false">J11620*P11620+ROW()*0.00000001</f>
        <v>0.0801162</v>
      </c>
    </row>
    <row r="11621" customFormat="false" ht="15" hidden="false" customHeight="false" outlineLevel="0" collapsed="false">
      <c r="A11621" s="0" t="s">
        <v>8376</v>
      </c>
      <c r="B11621" s="0" t="s">
        <v>76</v>
      </c>
      <c r="C11621" s="0" t="n">
        <v>2005</v>
      </c>
      <c r="D11621" s="0" t="s">
        <v>34</v>
      </c>
      <c r="E11621" s="0" t="s">
        <v>1086</v>
      </c>
      <c r="F11621" s="0" t="n">
        <v>0.04</v>
      </c>
      <c r="G11621" s="0" t="n">
        <v>0.03</v>
      </c>
      <c r="H11621" s="0" t="n">
        <v>0</v>
      </c>
      <c r="I11621" s="0" t="n">
        <v>0.01</v>
      </c>
      <c r="J11621" s="0" t="n">
        <v>0.08</v>
      </c>
      <c r="K11621" s="0" t="n">
        <v>67</v>
      </c>
      <c r="M11621" s="0" t="s">
        <v>73</v>
      </c>
      <c r="N11621" s="0" t="s">
        <v>74</v>
      </c>
      <c r="O11621" s="0" t="s">
        <v>67</v>
      </c>
      <c r="P11621" s="0" t="n">
        <f aca="false">IF(AND(OR(Dashboard!$B$5="All",D11621=Dashboard!$B$5),OR(Dashboard!$D$5="All",N11621=Dashboard!$D$5),OR(AND(C11621&lt;&gt;"",C11621&gt;=Dashboard!$F$5,C11621&lt;=Dashboard!$H$5),AND(C11621="",Dashboard!$F$5&lt;=1980,Dashboard!$H$5&gt;=2016))),1,0)</f>
        <v>1</v>
      </c>
      <c r="Q11621" s="0" t="n">
        <f aca="false">J11621*P11621+ROW()*0.00000001</f>
        <v>0.08011621</v>
      </c>
    </row>
    <row r="11622" customFormat="false" ht="15" hidden="false" customHeight="false" outlineLevel="0" collapsed="false">
      <c r="A11622" s="0" t="s">
        <v>8377</v>
      </c>
      <c r="B11622" s="0" t="s">
        <v>97</v>
      </c>
      <c r="C11622" s="0" t="n">
        <v>2013</v>
      </c>
      <c r="D11622" s="0" t="s">
        <v>46</v>
      </c>
      <c r="E11622" s="0" t="s">
        <v>2452</v>
      </c>
      <c r="F11622" s="0" t="n">
        <v>0</v>
      </c>
      <c r="G11622" s="0" t="n">
        <v>0</v>
      </c>
      <c r="H11622" s="0" t="n">
        <v>0.08</v>
      </c>
      <c r="I11622" s="0" t="n">
        <v>0</v>
      </c>
      <c r="J11622" s="0" t="n">
        <v>0.08</v>
      </c>
      <c r="N11622" s="0" t="s">
        <v>35</v>
      </c>
      <c r="P11622" s="0" t="n">
        <f aca="false">IF(AND(OR(Dashboard!$B$5="All",D11622=Dashboard!$B$5),OR(Dashboard!$D$5="All",N11622=Dashboard!$D$5),OR(AND(C11622&lt;&gt;"",C11622&gt;=Dashboard!$F$5,C11622&lt;=Dashboard!$H$5),AND(C11622="",Dashboard!$F$5&lt;=1980,Dashboard!$H$5&gt;=2016))),1,0)</f>
        <v>1</v>
      </c>
      <c r="Q11622" s="0" t="n">
        <f aca="false">J11622*P11622+ROW()*0.00000001</f>
        <v>0.08011622</v>
      </c>
    </row>
    <row r="11623" customFormat="false" ht="15" hidden="false" customHeight="false" outlineLevel="0" collapsed="false">
      <c r="A11623" s="0" t="s">
        <v>7342</v>
      </c>
      <c r="B11623" s="0" t="s">
        <v>33</v>
      </c>
      <c r="D11623" s="0" t="s">
        <v>71</v>
      </c>
      <c r="E11623" s="0" t="s">
        <v>243</v>
      </c>
      <c r="F11623" s="0" t="n">
        <v>0.06</v>
      </c>
      <c r="G11623" s="0" t="n">
        <v>0.01</v>
      </c>
      <c r="H11623" s="0" t="n">
        <v>0</v>
      </c>
      <c r="I11623" s="0" t="n">
        <v>0.01</v>
      </c>
      <c r="J11623" s="0" t="n">
        <v>0.08</v>
      </c>
      <c r="N11623" s="0" t="s">
        <v>35</v>
      </c>
      <c r="P11623" s="0" t="n">
        <f aca="false">IF(AND(OR(Dashboard!$B$5="All",D11623=Dashboard!$B$5),OR(Dashboard!$D$5="All",N11623=Dashboard!$D$5),OR(AND(C11623&lt;&gt;"",C11623&gt;=Dashboard!$F$5,C11623&lt;=Dashboard!$H$5),AND(C11623="",Dashboard!$F$5&lt;=1980,Dashboard!$H$5&gt;=2016))),1,0)</f>
        <v>1</v>
      </c>
      <c r="Q11623" s="0" t="n">
        <f aca="false">J11623*P11623+ROW()*0.00000001</f>
        <v>0.08011623</v>
      </c>
    </row>
    <row r="11624" customFormat="false" ht="15" hidden="false" customHeight="false" outlineLevel="0" collapsed="false">
      <c r="A11624" s="0" t="s">
        <v>6470</v>
      </c>
      <c r="B11624" s="0" t="s">
        <v>64</v>
      </c>
      <c r="C11624" s="0" t="n">
        <v>2013</v>
      </c>
      <c r="D11624" s="0" t="s">
        <v>71</v>
      </c>
      <c r="E11624" s="0" t="s">
        <v>1002</v>
      </c>
      <c r="F11624" s="0" t="n">
        <v>0.03</v>
      </c>
      <c r="G11624" s="0" t="n">
        <v>0.04</v>
      </c>
      <c r="H11624" s="0" t="n">
        <v>0</v>
      </c>
      <c r="I11624" s="0" t="n">
        <v>0.01</v>
      </c>
      <c r="J11624" s="0" t="n">
        <v>0.08</v>
      </c>
      <c r="N11624" s="0" t="s">
        <v>66</v>
      </c>
      <c r="P11624" s="0" t="n">
        <f aca="false">IF(AND(OR(Dashboard!$B$5="All",D11624=Dashboard!$B$5),OR(Dashboard!$D$5="All",N11624=Dashboard!$D$5),OR(AND(C11624&lt;&gt;"",C11624&gt;=Dashboard!$F$5,C11624&lt;=Dashboard!$H$5),AND(C11624="",Dashboard!$F$5&lt;=1980,Dashboard!$H$5&gt;=2016))),1,0)</f>
        <v>1</v>
      </c>
      <c r="Q11624" s="0" t="n">
        <f aca="false">J11624*P11624+ROW()*0.00000001</f>
        <v>0.08011624</v>
      </c>
    </row>
    <row r="11625" customFormat="false" ht="15" hidden="false" customHeight="false" outlineLevel="0" collapsed="false">
      <c r="A11625" s="0" t="s">
        <v>8204</v>
      </c>
      <c r="B11625" s="0" t="s">
        <v>85</v>
      </c>
      <c r="C11625" s="0" t="n">
        <v>2002</v>
      </c>
      <c r="D11625" s="0" t="s">
        <v>34</v>
      </c>
      <c r="E11625" s="0" t="s">
        <v>142</v>
      </c>
      <c r="F11625" s="0" t="n">
        <v>0.06</v>
      </c>
      <c r="G11625" s="0" t="n">
        <v>0.02</v>
      </c>
      <c r="H11625" s="0" t="n">
        <v>0</v>
      </c>
      <c r="I11625" s="0" t="n">
        <v>0</v>
      </c>
      <c r="J11625" s="0" t="n">
        <v>0.08</v>
      </c>
      <c r="N11625" s="0" t="s">
        <v>35</v>
      </c>
      <c r="P11625" s="0" t="n">
        <f aca="false">IF(AND(OR(Dashboard!$B$5="All",D11625=Dashboard!$B$5),OR(Dashboard!$D$5="All",N11625=Dashboard!$D$5),OR(AND(C11625&lt;&gt;"",C11625&gt;=Dashboard!$F$5,C11625&lt;=Dashboard!$H$5),AND(C11625="",Dashboard!$F$5&lt;=1980,Dashboard!$H$5&gt;=2016))),1,0)</f>
        <v>1</v>
      </c>
      <c r="Q11625" s="0" t="n">
        <f aca="false">J11625*P11625+ROW()*0.00000001</f>
        <v>0.08011625</v>
      </c>
    </row>
    <row r="11626" customFormat="false" ht="15" hidden="false" customHeight="false" outlineLevel="0" collapsed="false">
      <c r="A11626" s="0" t="s">
        <v>2205</v>
      </c>
      <c r="B11626" s="0" t="s">
        <v>50</v>
      </c>
      <c r="C11626" s="0" t="n">
        <v>2006</v>
      </c>
      <c r="D11626" s="0" t="s">
        <v>246</v>
      </c>
      <c r="E11626" s="0" t="s">
        <v>418</v>
      </c>
      <c r="F11626" s="0" t="n">
        <v>0.05</v>
      </c>
      <c r="G11626" s="0" t="n">
        <v>0.02</v>
      </c>
      <c r="H11626" s="0" t="n">
        <v>0</v>
      </c>
      <c r="I11626" s="0" t="n">
        <v>0.01</v>
      </c>
      <c r="J11626" s="0" t="n">
        <v>0.08</v>
      </c>
      <c r="K11626" s="0" t="n">
        <v>64</v>
      </c>
      <c r="L11626" s="0" t="n">
        <v>7</v>
      </c>
      <c r="M11626" s="0" t="s">
        <v>125</v>
      </c>
      <c r="N11626" s="0" t="s">
        <v>35</v>
      </c>
      <c r="O11626" s="0" t="s">
        <v>67</v>
      </c>
      <c r="P11626" s="0" t="n">
        <f aca="false">IF(AND(OR(Dashboard!$B$5="All",D11626=Dashboard!$B$5),OR(Dashboard!$D$5="All",N11626=Dashboard!$D$5),OR(AND(C11626&lt;&gt;"",C11626&gt;=Dashboard!$F$5,C11626&lt;=Dashboard!$H$5),AND(C11626="",Dashboard!$F$5&lt;=1980,Dashboard!$H$5&gt;=2016))),1,0)</f>
        <v>1</v>
      </c>
      <c r="Q11626" s="0" t="n">
        <f aca="false">J11626*P11626+ROW()*0.00000001</f>
        <v>0.08011626</v>
      </c>
    </row>
    <row r="11627" customFormat="false" ht="15" hidden="false" customHeight="false" outlineLevel="0" collapsed="false">
      <c r="A11627" s="0" t="s">
        <v>1359</v>
      </c>
      <c r="B11627" s="0" t="s">
        <v>172</v>
      </c>
      <c r="C11627" s="0" t="n">
        <v>2016</v>
      </c>
      <c r="D11627" s="0" t="s">
        <v>71</v>
      </c>
      <c r="E11627" s="0" t="s">
        <v>211</v>
      </c>
      <c r="F11627" s="0" t="n">
        <v>0.05</v>
      </c>
      <c r="G11627" s="0" t="n">
        <v>0.02</v>
      </c>
      <c r="H11627" s="0" t="n">
        <v>0</v>
      </c>
      <c r="I11627" s="0" t="n">
        <v>0.01</v>
      </c>
      <c r="J11627" s="0" t="n">
        <v>0.08</v>
      </c>
      <c r="N11627" s="0" t="s">
        <v>66</v>
      </c>
      <c r="P11627" s="0" t="n">
        <f aca="false">IF(AND(OR(Dashboard!$B$5="All",D11627=Dashboard!$B$5),OR(Dashboard!$D$5="All",N11627=Dashboard!$D$5),OR(AND(C11627&lt;&gt;"",C11627&gt;=Dashboard!$F$5,C11627&lt;=Dashboard!$H$5),AND(C11627="",Dashboard!$F$5&lt;=1980,Dashboard!$H$5&gt;=2016))),1,0)</f>
        <v>1</v>
      </c>
      <c r="Q11627" s="0" t="n">
        <f aca="false">J11627*P11627+ROW()*0.00000001</f>
        <v>0.08011627</v>
      </c>
    </row>
    <row r="11628" customFormat="false" ht="15" hidden="false" customHeight="false" outlineLevel="0" collapsed="false">
      <c r="A11628" s="0" t="s">
        <v>8378</v>
      </c>
      <c r="B11628" s="0" t="s">
        <v>76</v>
      </c>
      <c r="C11628" s="0" t="n">
        <v>2000</v>
      </c>
      <c r="D11628" s="0" t="s">
        <v>41</v>
      </c>
      <c r="E11628" s="0" t="s">
        <v>3063</v>
      </c>
      <c r="F11628" s="0" t="n">
        <v>0.04</v>
      </c>
      <c r="G11628" s="0" t="n">
        <v>0.03</v>
      </c>
      <c r="H11628" s="0" t="n">
        <v>0</v>
      </c>
      <c r="I11628" s="0" t="n">
        <v>0.01</v>
      </c>
      <c r="J11628" s="0" t="n">
        <v>0.08</v>
      </c>
      <c r="K11628" s="0" t="n">
        <v>67</v>
      </c>
      <c r="L11628" s="0" t="n">
        <v>7.4</v>
      </c>
      <c r="M11628" s="0" t="s">
        <v>36</v>
      </c>
      <c r="N11628" s="0" t="s">
        <v>74</v>
      </c>
      <c r="O11628" s="0" t="s">
        <v>67</v>
      </c>
      <c r="P11628" s="0" t="n">
        <f aca="false">IF(AND(OR(Dashboard!$B$5="All",D11628=Dashboard!$B$5),OR(Dashboard!$D$5="All",N11628=Dashboard!$D$5),OR(AND(C11628&lt;&gt;"",C11628&gt;=Dashboard!$F$5,C11628&lt;=Dashboard!$H$5),AND(C11628="",Dashboard!$F$5&lt;=1980,Dashboard!$H$5&gt;=2016))),1,0)</f>
        <v>1</v>
      </c>
      <c r="Q11628" s="0" t="n">
        <f aca="false">J11628*P11628+ROW()*0.00000001</f>
        <v>0.08011628</v>
      </c>
    </row>
    <row r="11629" customFormat="false" ht="15" hidden="false" customHeight="false" outlineLevel="0" collapsed="false">
      <c r="A11629" s="0" t="s">
        <v>8379</v>
      </c>
      <c r="B11629" s="0" t="s">
        <v>186</v>
      </c>
      <c r="C11629" s="0" t="n">
        <v>2003</v>
      </c>
      <c r="D11629" s="0" t="s">
        <v>46</v>
      </c>
      <c r="E11629" s="0" t="s">
        <v>154</v>
      </c>
      <c r="F11629" s="0" t="n">
        <v>0.06</v>
      </c>
      <c r="G11629" s="0" t="n">
        <v>0.02</v>
      </c>
      <c r="H11629" s="0" t="n">
        <v>0</v>
      </c>
      <c r="I11629" s="0" t="n">
        <v>0</v>
      </c>
      <c r="J11629" s="0" t="n">
        <v>0.08</v>
      </c>
      <c r="K11629" s="0" t="n">
        <v>71</v>
      </c>
      <c r="L11629" s="0" t="n">
        <v>8.2</v>
      </c>
      <c r="M11629" s="0" t="s">
        <v>103</v>
      </c>
      <c r="N11629" s="0" t="s">
        <v>35</v>
      </c>
      <c r="O11629" s="0" t="s">
        <v>37</v>
      </c>
      <c r="P11629" s="0" t="n">
        <f aca="false">IF(AND(OR(Dashboard!$B$5="All",D11629=Dashboard!$B$5),OR(Dashboard!$D$5="All",N11629=Dashboard!$D$5),OR(AND(C11629&lt;&gt;"",C11629&gt;=Dashboard!$F$5,C11629&lt;=Dashboard!$H$5),AND(C11629="",Dashboard!$F$5&lt;=1980,Dashboard!$H$5&gt;=2016))),1,0)</f>
        <v>1</v>
      </c>
      <c r="Q11629" s="0" t="n">
        <f aca="false">J11629*P11629+ROW()*0.00000001</f>
        <v>0.08011629</v>
      </c>
    </row>
    <row r="11630" customFormat="false" ht="15" hidden="false" customHeight="false" outlineLevel="0" collapsed="false">
      <c r="A11630" s="0" t="s">
        <v>5556</v>
      </c>
      <c r="B11630" s="0" t="s">
        <v>172</v>
      </c>
      <c r="C11630" s="0" t="n">
        <v>2016</v>
      </c>
      <c r="D11630" s="0" t="s">
        <v>71</v>
      </c>
      <c r="E11630" s="0" t="s">
        <v>124</v>
      </c>
      <c r="F11630" s="0" t="n">
        <v>0.03</v>
      </c>
      <c r="G11630" s="0" t="n">
        <v>0.04</v>
      </c>
      <c r="H11630" s="0" t="n">
        <v>0</v>
      </c>
      <c r="I11630" s="0" t="n">
        <v>0.01</v>
      </c>
      <c r="J11630" s="0" t="n">
        <v>0.08</v>
      </c>
      <c r="K11630" s="0" t="n">
        <v>74</v>
      </c>
      <c r="L11630" s="0" t="n">
        <v>7.6</v>
      </c>
      <c r="M11630" s="0" t="s">
        <v>73</v>
      </c>
      <c r="N11630" s="0" t="s">
        <v>66</v>
      </c>
      <c r="O11630" s="0" t="s">
        <v>37</v>
      </c>
      <c r="P11630" s="0" t="n">
        <f aca="false">IF(AND(OR(Dashboard!$B$5="All",D11630=Dashboard!$B$5),OR(Dashboard!$D$5="All",N11630=Dashboard!$D$5),OR(AND(C11630&lt;&gt;"",C11630&gt;=Dashboard!$F$5,C11630&lt;=Dashboard!$H$5),AND(C11630="",Dashboard!$F$5&lt;=1980,Dashboard!$H$5&gt;=2016))),1,0)</f>
        <v>1</v>
      </c>
      <c r="Q11630" s="0" t="n">
        <f aca="false">J11630*P11630+ROW()*0.00000001</f>
        <v>0.0801163</v>
      </c>
    </row>
    <row r="11631" customFormat="false" ht="15" hidden="false" customHeight="false" outlineLevel="0" collapsed="false">
      <c r="A11631" s="0" t="s">
        <v>8380</v>
      </c>
      <c r="B11631" s="0" t="s">
        <v>50</v>
      </c>
      <c r="C11631" s="0" t="n">
        <v>2011</v>
      </c>
      <c r="D11631" s="0" t="s">
        <v>58</v>
      </c>
      <c r="E11631" s="0" t="s">
        <v>91</v>
      </c>
      <c r="F11631" s="0" t="n">
        <v>0.06</v>
      </c>
      <c r="G11631" s="0" t="n">
        <v>0.01</v>
      </c>
      <c r="H11631" s="0" t="n">
        <v>0</v>
      </c>
      <c r="I11631" s="0" t="n">
        <v>0.01</v>
      </c>
      <c r="J11631" s="0" t="n">
        <v>0.08</v>
      </c>
      <c r="M11631" s="0" t="s">
        <v>36</v>
      </c>
      <c r="N11631" s="0" t="s">
        <v>35</v>
      </c>
      <c r="P11631" s="0" t="n">
        <f aca="false">IF(AND(OR(Dashboard!$B$5="All",D11631=Dashboard!$B$5),OR(Dashboard!$D$5="All",N11631=Dashboard!$D$5),OR(AND(C11631&lt;&gt;"",C11631&gt;=Dashboard!$F$5,C11631&lt;=Dashboard!$H$5),AND(C11631="",Dashboard!$F$5&lt;=1980,Dashboard!$H$5&gt;=2016))),1,0)</f>
        <v>1</v>
      </c>
      <c r="Q11631" s="0" t="n">
        <f aca="false">J11631*P11631+ROW()*0.00000001</f>
        <v>0.08011631</v>
      </c>
    </row>
    <row r="11632" customFormat="false" ht="15" hidden="false" customHeight="false" outlineLevel="0" collapsed="false">
      <c r="A11632" s="0" t="s">
        <v>8381</v>
      </c>
      <c r="B11632" s="0" t="s">
        <v>164</v>
      </c>
      <c r="C11632" s="0" t="n">
        <v>2010</v>
      </c>
      <c r="D11632" s="0" t="s">
        <v>102</v>
      </c>
      <c r="E11632" s="0" t="s">
        <v>89</v>
      </c>
      <c r="F11632" s="0" t="n">
        <v>0</v>
      </c>
      <c r="G11632" s="0" t="n">
        <v>0</v>
      </c>
      <c r="H11632" s="0" t="n">
        <v>0.08</v>
      </c>
      <c r="I11632" s="0" t="n">
        <v>0</v>
      </c>
      <c r="J11632" s="0" t="n">
        <v>0.08</v>
      </c>
      <c r="N11632" s="0" t="s">
        <v>74</v>
      </c>
      <c r="P11632" s="0" t="n">
        <f aca="false">IF(AND(OR(Dashboard!$B$5="All",D11632=Dashboard!$B$5),OR(Dashboard!$D$5="All",N11632=Dashboard!$D$5),OR(AND(C11632&lt;&gt;"",C11632&gt;=Dashboard!$F$5,C11632&lt;=Dashboard!$H$5),AND(C11632="",Dashboard!$F$5&lt;=1980,Dashboard!$H$5&gt;=2016))),1,0)</f>
        <v>1</v>
      </c>
      <c r="Q11632" s="0" t="n">
        <f aca="false">J11632*P11632+ROW()*0.00000001</f>
        <v>0.08011632</v>
      </c>
    </row>
    <row r="11633" customFormat="false" ht="15" hidden="false" customHeight="false" outlineLevel="0" collapsed="false">
      <c r="A11633" s="0" t="s">
        <v>8382</v>
      </c>
      <c r="B11633" s="0" t="s">
        <v>50</v>
      </c>
      <c r="C11633" s="0" t="n">
        <v>2008</v>
      </c>
      <c r="D11633" s="0" t="s">
        <v>114</v>
      </c>
      <c r="E11633" s="0" t="s">
        <v>157</v>
      </c>
      <c r="F11633" s="0" t="n">
        <v>0</v>
      </c>
      <c r="G11633" s="0" t="n">
        <v>0</v>
      </c>
      <c r="H11633" s="0" t="n">
        <v>0.08</v>
      </c>
      <c r="I11633" s="0" t="n">
        <v>0</v>
      </c>
      <c r="J11633" s="0" t="n">
        <v>0.08</v>
      </c>
      <c r="N11633" s="0" t="s">
        <v>35</v>
      </c>
      <c r="P11633" s="0" t="n">
        <f aca="false">IF(AND(OR(Dashboard!$B$5="All",D11633=Dashboard!$B$5),OR(Dashboard!$D$5="All",N11633=Dashboard!$D$5),OR(AND(C11633&lt;&gt;"",C11633&gt;=Dashboard!$F$5,C11633&lt;=Dashboard!$H$5),AND(C11633="",Dashboard!$F$5&lt;=1980,Dashboard!$H$5&gt;=2016))),1,0)</f>
        <v>1</v>
      </c>
      <c r="Q11633" s="0" t="n">
        <f aca="false">J11633*P11633+ROW()*0.00000001</f>
        <v>0.08011633</v>
      </c>
    </row>
    <row r="11634" customFormat="false" ht="15" hidden="false" customHeight="false" outlineLevel="0" collapsed="false">
      <c r="A11634" s="0" t="s">
        <v>8383</v>
      </c>
      <c r="B11634" s="0" t="s">
        <v>50</v>
      </c>
      <c r="C11634" s="0" t="n">
        <v>2010</v>
      </c>
      <c r="D11634" s="0" t="s">
        <v>71</v>
      </c>
      <c r="E11634" s="0" t="s">
        <v>72</v>
      </c>
      <c r="F11634" s="0" t="n">
        <v>0.07</v>
      </c>
      <c r="G11634" s="0" t="n">
        <v>0</v>
      </c>
      <c r="H11634" s="0" t="n">
        <v>0</v>
      </c>
      <c r="I11634" s="0" t="n">
        <v>0.01</v>
      </c>
      <c r="J11634" s="0" t="n">
        <v>0.08</v>
      </c>
      <c r="N11634" s="0" t="s">
        <v>35</v>
      </c>
      <c r="P11634" s="0" t="n">
        <f aca="false">IF(AND(OR(Dashboard!$B$5="All",D11634=Dashboard!$B$5),OR(Dashboard!$D$5="All",N11634=Dashboard!$D$5),OR(AND(C11634&lt;&gt;"",C11634&gt;=Dashboard!$F$5,C11634&lt;=Dashboard!$H$5),AND(C11634="",Dashboard!$F$5&lt;=1980,Dashboard!$H$5&gt;=2016))),1,0)</f>
        <v>1</v>
      </c>
      <c r="Q11634" s="0" t="n">
        <f aca="false">J11634*P11634+ROW()*0.00000001</f>
        <v>0.08011634</v>
      </c>
    </row>
    <row r="11635" customFormat="false" ht="15" hidden="false" customHeight="false" outlineLevel="0" collapsed="false">
      <c r="A11635" s="0" t="s">
        <v>8384</v>
      </c>
      <c r="B11635" s="0" t="s">
        <v>117</v>
      </c>
      <c r="C11635" s="0" t="n">
        <v>1998</v>
      </c>
      <c r="D11635" s="0" t="s">
        <v>71</v>
      </c>
      <c r="E11635" s="0" t="s">
        <v>142</v>
      </c>
      <c r="F11635" s="0" t="n">
        <v>0.04</v>
      </c>
      <c r="G11635" s="0" t="n">
        <v>0.03</v>
      </c>
      <c r="H11635" s="0" t="n">
        <v>0</v>
      </c>
      <c r="I11635" s="0" t="n">
        <v>0.01</v>
      </c>
      <c r="J11635" s="0" t="n">
        <v>0.08</v>
      </c>
      <c r="N11635" s="0" t="s">
        <v>74</v>
      </c>
      <c r="P11635" s="0" t="n">
        <f aca="false">IF(AND(OR(Dashboard!$B$5="All",D11635=Dashboard!$B$5),OR(Dashboard!$D$5="All",N11635=Dashboard!$D$5),OR(AND(C11635&lt;&gt;"",C11635&gt;=Dashboard!$F$5,C11635&lt;=Dashboard!$H$5),AND(C11635="",Dashboard!$F$5&lt;=1980,Dashboard!$H$5&gt;=2016))),1,0)</f>
        <v>1</v>
      </c>
      <c r="Q11635" s="0" t="n">
        <f aca="false">J11635*P11635+ROW()*0.00000001</f>
        <v>0.08011635</v>
      </c>
    </row>
    <row r="11636" customFormat="false" ht="15" hidden="false" customHeight="false" outlineLevel="0" collapsed="false">
      <c r="A11636" s="0" t="s">
        <v>8385</v>
      </c>
      <c r="B11636" s="0" t="s">
        <v>164</v>
      </c>
      <c r="C11636" s="0" t="n">
        <v>2006</v>
      </c>
      <c r="D11636" s="0" t="s">
        <v>16</v>
      </c>
      <c r="E11636" s="0" t="s">
        <v>211</v>
      </c>
      <c r="F11636" s="0" t="n">
        <v>0.07</v>
      </c>
      <c r="G11636" s="0" t="n">
        <v>0</v>
      </c>
      <c r="H11636" s="0" t="n">
        <v>0</v>
      </c>
      <c r="I11636" s="0" t="n">
        <v>0.01</v>
      </c>
      <c r="J11636" s="0" t="n">
        <v>0.08</v>
      </c>
      <c r="K11636" s="0" t="n">
        <v>72</v>
      </c>
      <c r="L11636" s="0" t="n">
        <v>7.7</v>
      </c>
      <c r="M11636" s="0" t="s">
        <v>125</v>
      </c>
      <c r="N11636" s="0" t="s">
        <v>74</v>
      </c>
      <c r="O11636" s="0" t="s">
        <v>37</v>
      </c>
      <c r="P11636" s="0" t="n">
        <f aca="false">IF(AND(OR(Dashboard!$B$5="All",D11636=Dashboard!$B$5),OR(Dashboard!$D$5="All",N11636=Dashboard!$D$5),OR(AND(C11636&lt;&gt;"",C11636&gt;=Dashboard!$F$5,C11636&lt;=Dashboard!$H$5),AND(C11636="",Dashboard!$F$5&lt;=1980,Dashboard!$H$5&gt;=2016))),1,0)</f>
        <v>1</v>
      </c>
      <c r="Q11636" s="0" t="n">
        <f aca="false">J11636*P11636+ROW()*0.00000001</f>
        <v>0.08011636</v>
      </c>
    </row>
    <row r="11637" customFormat="false" ht="15" hidden="false" customHeight="false" outlineLevel="0" collapsed="false">
      <c r="A11637" s="0" t="s">
        <v>2639</v>
      </c>
      <c r="B11637" s="0" t="s">
        <v>64</v>
      </c>
      <c r="C11637" s="0" t="n">
        <v>2006</v>
      </c>
      <c r="D11637" s="0" t="s">
        <v>71</v>
      </c>
      <c r="E11637" s="0" t="s">
        <v>782</v>
      </c>
      <c r="F11637" s="0" t="n">
        <v>0.07</v>
      </c>
      <c r="G11637" s="0" t="n">
        <v>0.01</v>
      </c>
      <c r="H11637" s="0" t="n">
        <v>0</v>
      </c>
      <c r="I11637" s="0" t="n">
        <v>0.01</v>
      </c>
      <c r="J11637" s="0" t="n">
        <v>0.08</v>
      </c>
      <c r="K11637" s="0" t="n">
        <v>52</v>
      </c>
      <c r="L11637" s="0" t="n">
        <v>8.7</v>
      </c>
      <c r="M11637" s="0" t="s">
        <v>103</v>
      </c>
      <c r="N11637" s="0" t="s">
        <v>66</v>
      </c>
      <c r="O11637" s="0" t="s">
        <v>53</v>
      </c>
      <c r="P11637" s="0" t="n">
        <f aca="false">IF(AND(OR(Dashboard!$B$5="All",D11637=Dashboard!$B$5),OR(Dashboard!$D$5="All",N11637=Dashboard!$D$5),OR(AND(C11637&lt;&gt;"",C11637&gt;=Dashboard!$F$5,C11637&lt;=Dashboard!$H$5),AND(C11637="",Dashboard!$F$5&lt;=1980,Dashboard!$H$5&gt;=2016))),1,0)</f>
        <v>1</v>
      </c>
      <c r="Q11637" s="0" t="n">
        <f aca="false">J11637*P11637+ROW()*0.00000001</f>
        <v>0.08011637</v>
      </c>
    </row>
    <row r="11638" customFormat="false" ht="15" hidden="false" customHeight="false" outlineLevel="0" collapsed="false">
      <c r="A11638" s="0" t="s">
        <v>8386</v>
      </c>
      <c r="B11638" s="0" t="s">
        <v>50</v>
      </c>
      <c r="C11638" s="0" t="n">
        <v>2008</v>
      </c>
      <c r="D11638" s="0" t="s">
        <v>41</v>
      </c>
      <c r="E11638" s="0" t="s">
        <v>1488</v>
      </c>
      <c r="F11638" s="0" t="n">
        <v>0.06</v>
      </c>
      <c r="G11638" s="0" t="n">
        <v>0.01</v>
      </c>
      <c r="H11638" s="0" t="n">
        <v>0</v>
      </c>
      <c r="I11638" s="0" t="n">
        <v>0.01</v>
      </c>
      <c r="J11638" s="0" t="n">
        <v>0.08</v>
      </c>
      <c r="K11638" s="0" t="n">
        <v>75</v>
      </c>
      <c r="L11638" s="0" t="n">
        <v>6.9</v>
      </c>
      <c r="M11638" s="0" t="s">
        <v>36</v>
      </c>
      <c r="N11638" s="0" t="s">
        <v>35</v>
      </c>
      <c r="O11638" s="0" t="s">
        <v>37</v>
      </c>
      <c r="P11638" s="0" t="n">
        <f aca="false">IF(AND(OR(Dashboard!$B$5="All",D11638=Dashboard!$B$5),OR(Dashboard!$D$5="All",N11638=Dashboard!$D$5),OR(AND(C11638&lt;&gt;"",C11638&gt;=Dashboard!$F$5,C11638&lt;=Dashboard!$H$5),AND(C11638="",Dashboard!$F$5&lt;=1980,Dashboard!$H$5&gt;=2016))),1,0)</f>
        <v>1</v>
      </c>
      <c r="Q11638" s="0" t="n">
        <f aca="false">J11638*P11638+ROW()*0.00000001</f>
        <v>0.08011638</v>
      </c>
    </row>
    <row r="11639" customFormat="false" ht="15" hidden="false" customHeight="false" outlineLevel="0" collapsed="false">
      <c r="A11639" s="0" t="s">
        <v>8387</v>
      </c>
      <c r="B11639" s="0" t="s">
        <v>97</v>
      </c>
      <c r="C11639" s="0" t="n">
        <v>2012</v>
      </c>
      <c r="D11639" s="0" t="s">
        <v>71</v>
      </c>
      <c r="E11639" s="0" t="s">
        <v>328</v>
      </c>
      <c r="F11639" s="0" t="n">
        <v>0</v>
      </c>
      <c r="G11639" s="0" t="n">
        <v>0</v>
      </c>
      <c r="H11639" s="0" t="n">
        <v>0.08</v>
      </c>
      <c r="I11639" s="0" t="n">
        <v>0</v>
      </c>
      <c r="J11639" s="0" t="n">
        <v>0.08</v>
      </c>
      <c r="N11639" s="0" t="s">
        <v>35</v>
      </c>
      <c r="P11639" s="0" t="n">
        <f aca="false">IF(AND(OR(Dashboard!$B$5="All",D11639=Dashboard!$B$5),OR(Dashboard!$D$5="All",N11639=Dashboard!$D$5),OR(AND(C11639&lt;&gt;"",C11639&gt;=Dashboard!$F$5,C11639&lt;=Dashboard!$H$5),AND(C11639="",Dashboard!$F$5&lt;=1980,Dashboard!$H$5&gt;=2016))),1,0)</f>
        <v>1</v>
      </c>
      <c r="Q11639" s="0" t="n">
        <f aca="false">J11639*P11639+ROW()*0.00000001</f>
        <v>0.08011639</v>
      </c>
    </row>
    <row r="11640" customFormat="false" ht="15" hidden="false" customHeight="false" outlineLevel="0" collapsed="false">
      <c r="A11640" s="0" t="s">
        <v>8388</v>
      </c>
      <c r="B11640" s="0" t="s">
        <v>873</v>
      </c>
      <c r="C11640" s="0" t="n">
        <v>1995</v>
      </c>
      <c r="D11640" s="0" t="s">
        <v>246</v>
      </c>
      <c r="E11640" s="0" t="s">
        <v>154</v>
      </c>
      <c r="F11640" s="0" t="n">
        <v>0</v>
      </c>
      <c r="G11640" s="0" t="n">
        <v>0</v>
      </c>
      <c r="H11640" s="0" t="n">
        <v>0.08</v>
      </c>
      <c r="I11640" s="0" t="n">
        <v>0</v>
      </c>
      <c r="J11640" s="0" t="n">
        <v>0.08</v>
      </c>
      <c r="N11640" s="0" t="s">
        <v>154</v>
      </c>
      <c r="P11640" s="0" t="n">
        <f aca="false">IF(AND(OR(Dashboard!$B$5="All",D11640=Dashboard!$B$5),OR(Dashboard!$D$5="All",N11640=Dashboard!$D$5),OR(AND(C11640&lt;&gt;"",C11640&gt;=Dashboard!$F$5,C11640&lt;=Dashboard!$H$5),AND(C11640="",Dashboard!$F$5&lt;=1980,Dashboard!$H$5&gt;=2016))),1,0)</f>
        <v>1</v>
      </c>
      <c r="Q11640" s="0" t="n">
        <f aca="false">J11640*P11640+ROW()*0.00000001</f>
        <v>0.0801164</v>
      </c>
    </row>
    <row r="11641" customFormat="false" ht="15" hidden="false" customHeight="false" outlineLevel="0" collapsed="false">
      <c r="A11641" s="0" t="s">
        <v>4247</v>
      </c>
      <c r="B11641" s="0" t="s">
        <v>186</v>
      </c>
      <c r="C11641" s="0" t="n">
        <v>2002</v>
      </c>
      <c r="D11641" s="0" t="s">
        <v>102</v>
      </c>
      <c r="E11641" s="0" t="s">
        <v>124</v>
      </c>
      <c r="F11641" s="0" t="n">
        <v>0.06</v>
      </c>
      <c r="G11641" s="0" t="n">
        <v>0.02</v>
      </c>
      <c r="H11641" s="0" t="n">
        <v>0</v>
      </c>
      <c r="I11641" s="0" t="n">
        <v>0</v>
      </c>
      <c r="J11641" s="0" t="n">
        <v>0.08</v>
      </c>
      <c r="K11641" s="0" t="n">
        <v>67</v>
      </c>
      <c r="M11641" s="0" t="s">
        <v>103</v>
      </c>
      <c r="N11641" s="0" t="s">
        <v>35</v>
      </c>
      <c r="O11641" s="0" t="s">
        <v>67</v>
      </c>
      <c r="P11641" s="0" t="n">
        <f aca="false">IF(AND(OR(Dashboard!$B$5="All",D11641=Dashboard!$B$5),OR(Dashboard!$D$5="All",N11641=Dashboard!$D$5),OR(AND(C11641&lt;&gt;"",C11641&gt;=Dashboard!$F$5,C11641&lt;=Dashboard!$H$5),AND(C11641="",Dashboard!$F$5&lt;=1980,Dashboard!$H$5&gt;=2016))),1,0)</f>
        <v>1</v>
      </c>
      <c r="Q11641" s="0" t="n">
        <f aca="false">J11641*P11641+ROW()*0.00000001</f>
        <v>0.08011641</v>
      </c>
    </row>
    <row r="11642" customFormat="false" ht="15" hidden="false" customHeight="false" outlineLevel="0" collapsed="false">
      <c r="A11642" s="0" t="s">
        <v>3125</v>
      </c>
      <c r="B11642" s="0" t="s">
        <v>50</v>
      </c>
      <c r="C11642" s="0" t="n">
        <v>2012</v>
      </c>
      <c r="D11642" s="0" t="s">
        <v>34</v>
      </c>
      <c r="E11642" s="0" t="s">
        <v>72</v>
      </c>
      <c r="F11642" s="0" t="n">
        <v>0.07</v>
      </c>
      <c r="G11642" s="0" t="n">
        <v>0</v>
      </c>
      <c r="H11642" s="0" t="n">
        <v>0</v>
      </c>
      <c r="I11642" s="0" t="n">
        <v>0.01</v>
      </c>
      <c r="J11642" s="0" t="n">
        <v>0.08</v>
      </c>
      <c r="M11642" s="0" t="s">
        <v>36</v>
      </c>
      <c r="N11642" s="0" t="s">
        <v>35</v>
      </c>
      <c r="P11642" s="0" t="n">
        <f aca="false">IF(AND(OR(Dashboard!$B$5="All",D11642=Dashboard!$B$5),OR(Dashboard!$D$5="All",N11642=Dashboard!$D$5),OR(AND(C11642&lt;&gt;"",C11642&gt;=Dashboard!$F$5,C11642&lt;=Dashboard!$H$5),AND(C11642="",Dashboard!$F$5&lt;=1980,Dashboard!$H$5&gt;=2016))),1,0)</f>
        <v>1</v>
      </c>
      <c r="Q11642" s="0" t="n">
        <f aca="false">J11642*P11642+ROW()*0.00000001</f>
        <v>0.08011642</v>
      </c>
    </row>
    <row r="11643" customFormat="false" ht="15" hidden="false" customHeight="false" outlineLevel="0" collapsed="false">
      <c r="A11643" s="0" t="s">
        <v>3934</v>
      </c>
      <c r="B11643" s="0" t="s">
        <v>64</v>
      </c>
      <c r="C11643" s="0" t="n">
        <v>2013</v>
      </c>
      <c r="D11643" s="0" t="s">
        <v>58</v>
      </c>
      <c r="E11643" s="0" t="s">
        <v>65</v>
      </c>
      <c r="F11643" s="0" t="n">
        <v>0.02</v>
      </c>
      <c r="G11643" s="0" t="n">
        <v>0.06</v>
      </c>
      <c r="H11643" s="0" t="n">
        <v>0</v>
      </c>
      <c r="I11643" s="0" t="n">
        <v>0.01</v>
      </c>
      <c r="J11643" s="0" t="n">
        <v>0.08</v>
      </c>
      <c r="N11643" s="0" t="s">
        <v>66</v>
      </c>
      <c r="P11643" s="0" t="n">
        <f aca="false">IF(AND(OR(Dashboard!$B$5="All",D11643=Dashboard!$B$5),OR(Dashboard!$D$5="All",N11643=Dashboard!$D$5),OR(AND(C11643&lt;&gt;"",C11643&gt;=Dashboard!$F$5,C11643&lt;=Dashboard!$H$5),AND(C11643="",Dashboard!$F$5&lt;=1980,Dashboard!$H$5&gt;=2016))),1,0)</f>
        <v>1</v>
      </c>
      <c r="Q11643" s="0" t="n">
        <f aca="false">J11643*P11643+ROW()*0.00000001</f>
        <v>0.08011643</v>
      </c>
    </row>
    <row r="11644" customFormat="false" ht="15" hidden="false" customHeight="false" outlineLevel="0" collapsed="false">
      <c r="A11644" s="0" t="s">
        <v>8389</v>
      </c>
      <c r="B11644" s="0" t="s">
        <v>152</v>
      </c>
      <c r="C11644" s="0" t="n">
        <v>2005</v>
      </c>
      <c r="D11644" s="0" t="s">
        <v>58</v>
      </c>
      <c r="E11644" s="0" t="s">
        <v>124</v>
      </c>
      <c r="F11644" s="0" t="n">
        <v>0</v>
      </c>
      <c r="G11644" s="0" t="n">
        <v>0.07</v>
      </c>
      <c r="H11644" s="0" t="n">
        <v>0</v>
      </c>
      <c r="I11644" s="0" t="n">
        <v>0.01</v>
      </c>
      <c r="J11644" s="0" t="n">
        <v>0.08</v>
      </c>
      <c r="K11644" s="0" t="n">
        <v>90</v>
      </c>
      <c r="L11644" s="0" t="n">
        <v>7.9</v>
      </c>
      <c r="M11644" s="0" t="s">
        <v>103</v>
      </c>
      <c r="N11644" s="0" t="s">
        <v>152</v>
      </c>
      <c r="O11644" s="0" t="s">
        <v>42</v>
      </c>
      <c r="P11644" s="0" t="n">
        <f aca="false">IF(AND(OR(Dashboard!$B$5="All",D11644=Dashboard!$B$5),OR(Dashboard!$D$5="All",N11644=Dashboard!$D$5),OR(AND(C11644&lt;&gt;"",C11644&gt;=Dashboard!$F$5,C11644&lt;=Dashboard!$H$5),AND(C11644="",Dashboard!$F$5&lt;=1980,Dashboard!$H$5&gt;=2016))),1,0)</f>
        <v>1</v>
      </c>
      <c r="Q11644" s="0" t="n">
        <f aca="false">J11644*P11644+ROW()*0.00000001</f>
        <v>0.08011644</v>
      </c>
    </row>
    <row r="11645" customFormat="false" ht="15" hidden="false" customHeight="false" outlineLevel="0" collapsed="false">
      <c r="A11645" s="0" t="s">
        <v>8390</v>
      </c>
      <c r="B11645" s="0" t="s">
        <v>164</v>
      </c>
      <c r="C11645" s="0" t="n">
        <v>2007</v>
      </c>
      <c r="D11645" s="0" t="s">
        <v>46</v>
      </c>
      <c r="E11645" s="0" t="s">
        <v>154</v>
      </c>
      <c r="F11645" s="0" t="n">
        <v>0.07</v>
      </c>
      <c r="G11645" s="0" t="n">
        <v>0</v>
      </c>
      <c r="H11645" s="0" t="n">
        <v>0</v>
      </c>
      <c r="I11645" s="0" t="n">
        <v>0.01</v>
      </c>
      <c r="J11645" s="0" t="n">
        <v>0.08</v>
      </c>
      <c r="K11645" s="0" t="n">
        <v>51</v>
      </c>
      <c r="L11645" s="0" t="n">
        <v>6</v>
      </c>
      <c r="M11645" s="0" t="s">
        <v>103</v>
      </c>
      <c r="N11645" s="0" t="s">
        <v>74</v>
      </c>
      <c r="O11645" s="0" t="s">
        <v>53</v>
      </c>
      <c r="P11645" s="0" t="n">
        <f aca="false">IF(AND(OR(Dashboard!$B$5="All",D11645=Dashboard!$B$5),OR(Dashboard!$D$5="All",N11645=Dashboard!$D$5),OR(AND(C11645&lt;&gt;"",C11645&gt;=Dashboard!$F$5,C11645&lt;=Dashboard!$H$5),AND(C11645="",Dashboard!$F$5&lt;=1980,Dashboard!$H$5&gt;=2016))),1,0)</f>
        <v>1</v>
      </c>
      <c r="Q11645" s="0" t="n">
        <f aca="false">J11645*P11645+ROW()*0.00000001</f>
        <v>0.08011645</v>
      </c>
    </row>
    <row r="11646" customFormat="false" ht="15" hidden="false" customHeight="false" outlineLevel="0" collapsed="false">
      <c r="A11646" s="0" t="s">
        <v>8391</v>
      </c>
      <c r="B11646" s="0" t="s">
        <v>873</v>
      </c>
      <c r="C11646" s="0" t="n">
        <v>1998</v>
      </c>
      <c r="D11646" s="0" t="s">
        <v>114</v>
      </c>
      <c r="E11646" s="0" t="s">
        <v>154</v>
      </c>
      <c r="F11646" s="0" t="n">
        <v>0</v>
      </c>
      <c r="G11646" s="0" t="n">
        <v>0</v>
      </c>
      <c r="H11646" s="0" t="n">
        <v>0.08</v>
      </c>
      <c r="I11646" s="0" t="n">
        <v>0</v>
      </c>
      <c r="J11646" s="0" t="n">
        <v>0.08</v>
      </c>
      <c r="N11646" s="0" t="s">
        <v>154</v>
      </c>
      <c r="P11646" s="0" t="n">
        <f aca="false">IF(AND(OR(Dashboard!$B$5="All",D11646=Dashboard!$B$5),OR(Dashboard!$D$5="All",N11646=Dashboard!$D$5),OR(AND(C11646&lt;&gt;"",C11646&gt;=Dashboard!$F$5,C11646&lt;=Dashboard!$H$5),AND(C11646="",Dashboard!$F$5&lt;=1980,Dashboard!$H$5&gt;=2016))),1,0)</f>
        <v>1</v>
      </c>
      <c r="Q11646" s="0" t="n">
        <f aca="false">J11646*P11646+ROW()*0.00000001</f>
        <v>0.08011646</v>
      </c>
    </row>
    <row r="11647" customFormat="false" ht="15" hidden="false" customHeight="false" outlineLevel="0" collapsed="false">
      <c r="A11647" s="0" t="s">
        <v>8392</v>
      </c>
      <c r="B11647" s="0" t="s">
        <v>117</v>
      </c>
      <c r="C11647" s="0" t="n">
        <v>1996</v>
      </c>
      <c r="D11647" s="0" t="s">
        <v>16</v>
      </c>
      <c r="E11647" s="0" t="s">
        <v>229</v>
      </c>
      <c r="F11647" s="0" t="n">
        <v>0.04</v>
      </c>
      <c r="G11647" s="0" t="n">
        <v>0.03</v>
      </c>
      <c r="H11647" s="0" t="n">
        <v>0</v>
      </c>
      <c r="I11647" s="0" t="n">
        <v>0.01</v>
      </c>
      <c r="J11647" s="0" t="n">
        <v>0.08</v>
      </c>
      <c r="N11647" s="0" t="s">
        <v>74</v>
      </c>
      <c r="P11647" s="0" t="n">
        <f aca="false">IF(AND(OR(Dashboard!$B$5="All",D11647=Dashboard!$B$5),OR(Dashboard!$D$5="All",N11647=Dashboard!$D$5),OR(AND(C11647&lt;&gt;"",C11647&gt;=Dashboard!$F$5,C11647&lt;=Dashboard!$H$5),AND(C11647="",Dashboard!$F$5&lt;=1980,Dashboard!$H$5&gt;=2016))),1,0)</f>
        <v>1</v>
      </c>
      <c r="Q11647" s="0" t="n">
        <f aca="false">J11647*P11647+ROW()*0.00000001</f>
        <v>0.08011647</v>
      </c>
    </row>
    <row r="11648" customFormat="false" ht="15" hidden="false" customHeight="false" outlineLevel="0" collapsed="false">
      <c r="A11648" s="0" t="s">
        <v>5324</v>
      </c>
      <c r="B11648" s="0" t="s">
        <v>144</v>
      </c>
      <c r="C11648" s="0" t="n">
        <v>2005</v>
      </c>
      <c r="D11648" s="0" t="s">
        <v>41</v>
      </c>
      <c r="E11648" s="0" t="s">
        <v>1086</v>
      </c>
      <c r="F11648" s="0" t="n">
        <v>0.06</v>
      </c>
      <c r="G11648" s="0" t="n">
        <v>0.02</v>
      </c>
      <c r="H11648" s="0" t="n">
        <v>0</v>
      </c>
      <c r="I11648" s="0" t="n">
        <v>0</v>
      </c>
      <c r="J11648" s="0" t="n">
        <v>0.08</v>
      </c>
      <c r="M11648" s="0" t="s">
        <v>36</v>
      </c>
      <c r="N11648" s="0" t="s">
        <v>66</v>
      </c>
      <c r="P11648" s="0" t="n">
        <f aca="false">IF(AND(OR(Dashboard!$B$5="All",D11648=Dashboard!$B$5),OR(Dashboard!$D$5="All",N11648=Dashboard!$D$5),OR(AND(C11648&lt;&gt;"",C11648&gt;=Dashboard!$F$5,C11648&lt;=Dashboard!$H$5),AND(C11648="",Dashboard!$F$5&lt;=1980,Dashboard!$H$5&gt;=2016))),1,0)</f>
        <v>1</v>
      </c>
      <c r="Q11648" s="0" t="n">
        <f aca="false">J11648*P11648+ROW()*0.00000001</f>
        <v>0.08011648</v>
      </c>
    </row>
    <row r="11649" customFormat="false" ht="15" hidden="false" customHeight="false" outlineLevel="0" collapsed="false">
      <c r="A11649" s="0" t="s">
        <v>8393</v>
      </c>
      <c r="B11649" s="0" t="s">
        <v>76</v>
      </c>
      <c r="C11649" s="0" t="n">
        <v>2002</v>
      </c>
      <c r="D11649" s="0" t="s">
        <v>56</v>
      </c>
      <c r="E11649" s="0" t="s">
        <v>1551</v>
      </c>
      <c r="F11649" s="0" t="n">
        <v>0.04</v>
      </c>
      <c r="G11649" s="0" t="n">
        <v>0.03</v>
      </c>
      <c r="H11649" s="0" t="n">
        <v>0</v>
      </c>
      <c r="I11649" s="0" t="n">
        <v>0.01</v>
      </c>
      <c r="J11649" s="0" t="n">
        <v>0.08</v>
      </c>
      <c r="K11649" s="0" t="n">
        <v>57</v>
      </c>
      <c r="L11649" s="0" t="n">
        <v>6.8</v>
      </c>
      <c r="M11649" s="0" t="s">
        <v>103</v>
      </c>
      <c r="N11649" s="0" t="s">
        <v>74</v>
      </c>
      <c r="O11649" s="0" t="s">
        <v>53</v>
      </c>
      <c r="P11649" s="0" t="n">
        <f aca="false">IF(AND(OR(Dashboard!$B$5="All",D11649=Dashboard!$B$5),OR(Dashboard!$D$5="All",N11649=Dashboard!$D$5),OR(AND(C11649&lt;&gt;"",C11649&gt;=Dashboard!$F$5,C11649&lt;=Dashboard!$H$5),AND(C11649="",Dashboard!$F$5&lt;=1980,Dashboard!$H$5&gt;=2016))),1,0)</f>
        <v>1</v>
      </c>
      <c r="Q11649" s="0" t="n">
        <f aca="false">J11649*P11649+ROW()*0.00000001</f>
        <v>0.08011649</v>
      </c>
    </row>
    <row r="11650" customFormat="false" ht="15" hidden="false" customHeight="false" outlineLevel="0" collapsed="false">
      <c r="A11650" s="0" t="s">
        <v>5420</v>
      </c>
      <c r="B11650" s="0" t="s">
        <v>144</v>
      </c>
      <c r="C11650" s="0" t="n">
        <v>2004</v>
      </c>
      <c r="D11650" s="0" t="s">
        <v>41</v>
      </c>
      <c r="E11650" s="0" t="s">
        <v>124</v>
      </c>
      <c r="F11650" s="0" t="n">
        <v>0.06</v>
      </c>
      <c r="G11650" s="0" t="n">
        <v>0.02</v>
      </c>
      <c r="H11650" s="0" t="n">
        <v>0</v>
      </c>
      <c r="I11650" s="0" t="n">
        <v>0</v>
      </c>
      <c r="J11650" s="0" t="n">
        <v>0.08</v>
      </c>
      <c r="K11650" s="0" t="n">
        <v>49</v>
      </c>
      <c r="L11650" s="0" t="n">
        <v>7</v>
      </c>
      <c r="M11650" s="0" t="s">
        <v>36</v>
      </c>
      <c r="N11650" s="0" t="s">
        <v>66</v>
      </c>
      <c r="O11650" s="0" t="s">
        <v>177</v>
      </c>
      <c r="P11650" s="0" t="n">
        <f aca="false">IF(AND(OR(Dashboard!$B$5="All",D11650=Dashboard!$B$5),OR(Dashboard!$D$5="All",N11650=Dashboard!$D$5),OR(AND(C11650&lt;&gt;"",C11650&gt;=Dashboard!$F$5,C11650&lt;=Dashboard!$H$5),AND(C11650="",Dashboard!$F$5&lt;=1980,Dashboard!$H$5&gt;=2016))),1,0)</f>
        <v>1</v>
      </c>
      <c r="Q11650" s="0" t="n">
        <f aca="false">J11650*P11650+ROW()*0.00000001</f>
        <v>0.0801165</v>
      </c>
    </row>
    <row r="11651" customFormat="false" ht="15" hidden="false" customHeight="false" outlineLevel="0" collapsed="false">
      <c r="A11651" s="0" t="s">
        <v>8394</v>
      </c>
      <c r="B11651" s="0" t="s">
        <v>164</v>
      </c>
      <c r="C11651" s="0" t="n">
        <v>2010</v>
      </c>
      <c r="D11651" s="0" t="s">
        <v>46</v>
      </c>
      <c r="E11651" s="0" t="s">
        <v>2334</v>
      </c>
      <c r="F11651" s="0" t="n">
        <v>0</v>
      </c>
      <c r="G11651" s="0" t="n">
        <v>0</v>
      </c>
      <c r="H11651" s="0" t="n">
        <v>0.08</v>
      </c>
      <c r="I11651" s="0" t="n">
        <v>0</v>
      </c>
      <c r="J11651" s="0" t="n">
        <v>0.08</v>
      </c>
      <c r="N11651" s="0" t="s">
        <v>74</v>
      </c>
      <c r="P11651" s="0" t="n">
        <f aca="false">IF(AND(OR(Dashboard!$B$5="All",D11651=Dashboard!$B$5),OR(Dashboard!$D$5="All",N11651=Dashboard!$D$5),OR(AND(C11651&lt;&gt;"",C11651&gt;=Dashboard!$F$5,C11651&lt;=Dashboard!$H$5),AND(C11651="",Dashboard!$F$5&lt;=1980,Dashboard!$H$5&gt;=2016))),1,0)</f>
        <v>1</v>
      </c>
      <c r="Q11651" s="0" t="n">
        <f aca="false">J11651*P11651+ROW()*0.00000001</f>
        <v>0.08011651</v>
      </c>
    </row>
    <row r="11652" customFormat="false" ht="15" hidden="false" customHeight="false" outlineLevel="0" collapsed="false">
      <c r="A11652" s="0" t="s">
        <v>8395</v>
      </c>
      <c r="B11652" s="0" t="s">
        <v>33</v>
      </c>
      <c r="C11652" s="0" t="n">
        <v>2009</v>
      </c>
      <c r="D11652" s="0" t="s">
        <v>34</v>
      </c>
      <c r="E11652" s="0" t="s">
        <v>1524</v>
      </c>
      <c r="F11652" s="0" t="n">
        <v>0.07</v>
      </c>
      <c r="G11652" s="0" t="n">
        <v>0</v>
      </c>
      <c r="H11652" s="0" t="n">
        <v>0</v>
      </c>
      <c r="I11652" s="0" t="n">
        <v>0.01</v>
      </c>
      <c r="J11652" s="0" t="n">
        <v>0.08</v>
      </c>
      <c r="K11652" s="0" t="n">
        <v>28</v>
      </c>
      <c r="M11652" s="0" t="s">
        <v>103</v>
      </c>
      <c r="N11652" s="0" t="s">
        <v>35</v>
      </c>
      <c r="O11652" s="0" t="s">
        <v>177</v>
      </c>
      <c r="P11652" s="0" t="n">
        <f aca="false">IF(AND(OR(Dashboard!$B$5="All",D11652=Dashboard!$B$5),OR(Dashboard!$D$5="All",N11652=Dashboard!$D$5),OR(AND(C11652&lt;&gt;"",C11652&gt;=Dashboard!$F$5,C11652&lt;=Dashboard!$H$5),AND(C11652="",Dashboard!$F$5&lt;=1980,Dashboard!$H$5&gt;=2016))),1,0)</f>
        <v>1</v>
      </c>
      <c r="Q11652" s="0" t="n">
        <f aca="false">J11652*P11652+ROW()*0.00000001</f>
        <v>0.08011652</v>
      </c>
    </row>
    <row r="11653" customFormat="false" ht="15" hidden="false" customHeight="false" outlineLevel="0" collapsed="false">
      <c r="A11653" s="0" t="s">
        <v>8396</v>
      </c>
      <c r="B11653" s="0" t="s">
        <v>184</v>
      </c>
      <c r="C11653" s="0" t="n">
        <v>2015</v>
      </c>
      <c r="D11653" s="0" t="s">
        <v>71</v>
      </c>
      <c r="E11653" s="0" t="s">
        <v>124</v>
      </c>
      <c r="F11653" s="0" t="n">
        <v>0.06</v>
      </c>
      <c r="G11653" s="0" t="n">
        <v>0.01</v>
      </c>
      <c r="H11653" s="0" t="n">
        <v>0</v>
      </c>
      <c r="I11653" s="0" t="n">
        <v>0.01</v>
      </c>
      <c r="J11653" s="0" t="n">
        <v>0.08</v>
      </c>
      <c r="M11653" s="0" t="s">
        <v>36</v>
      </c>
      <c r="N11653" s="0" t="s">
        <v>35</v>
      </c>
      <c r="P11653" s="0" t="n">
        <f aca="false">IF(AND(OR(Dashboard!$B$5="All",D11653=Dashboard!$B$5),OR(Dashboard!$D$5="All",N11653=Dashboard!$D$5),OR(AND(C11653&lt;&gt;"",C11653&gt;=Dashboard!$F$5,C11653&lt;=Dashboard!$H$5),AND(C11653="",Dashboard!$F$5&lt;=1980,Dashboard!$H$5&gt;=2016))),1,0)</f>
        <v>1</v>
      </c>
      <c r="Q11653" s="0" t="n">
        <f aca="false">J11653*P11653+ROW()*0.00000001</f>
        <v>0.08011653</v>
      </c>
    </row>
    <row r="11654" customFormat="false" ht="15" hidden="false" customHeight="false" outlineLevel="0" collapsed="false">
      <c r="A11654" s="0" t="s">
        <v>8397</v>
      </c>
      <c r="B11654" s="0" t="s">
        <v>50</v>
      </c>
      <c r="C11654" s="0" t="n">
        <v>2009</v>
      </c>
      <c r="D11654" s="0" t="s">
        <v>58</v>
      </c>
      <c r="E11654" s="0" t="s">
        <v>689</v>
      </c>
      <c r="F11654" s="0" t="n">
        <v>0.07</v>
      </c>
      <c r="G11654" s="0" t="n">
        <v>0</v>
      </c>
      <c r="H11654" s="0" t="n">
        <v>0</v>
      </c>
      <c r="I11654" s="0" t="n">
        <v>0.01</v>
      </c>
      <c r="J11654" s="0" t="n">
        <v>0.08</v>
      </c>
      <c r="M11654" s="0" t="s">
        <v>36</v>
      </c>
      <c r="N11654" s="0" t="s">
        <v>35</v>
      </c>
      <c r="P11654" s="0" t="n">
        <f aca="false">IF(AND(OR(Dashboard!$B$5="All",D11654=Dashboard!$B$5),OR(Dashboard!$D$5="All",N11654=Dashboard!$D$5),OR(AND(C11654&lt;&gt;"",C11654&gt;=Dashboard!$F$5,C11654&lt;=Dashboard!$H$5),AND(C11654="",Dashboard!$F$5&lt;=1980,Dashboard!$H$5&gt;=2016))),1,0)</f>
        <v>1</v>
      </c>
      <c r="Q11654" s="0" t="n">
        <f aca="false">J11654*P11654+ROW()*0.00000001</f>
        <v>0.08011654</v>
      </c>
    </row>
    <row r="11655" customFormat="false" ht="15" hidden="false" customHeight="false" outlineLevel="0" collapsed="false">
      <c r="A11655" s="0" t="s">
        <v>8398</v>
      </c>
      <c r="B11655" s="0" t="s">
        <v>873</v>
      </c>
      <c r="C11655" s="0" t="n">
        <v>1997</v>
      </c>
      <c r="D11655" s="0" t="s">
        <v>56</v>
      </c>
      <c r="E11655" s="0" t="s">
        <v>1173</v>
      </c>
      <c r="F11655" s="0" t="n">
        <v>0</v>
      </c>
      <c r="G11655" s="0" t="n">
        <v>0</v>
      </c>
      <c r="H11655" s="0" t="n">
        <v>0.08</v>
      </c>
      <c r="I11655" s="0" t="n">
        <v>0</v>
      </c>
      <c r="J11655" s="0" t="n">
        <v>0.08</v>
      </c>
      <c r="N11655" s="0" t="s">
        <v>154</v>
      </c>
      <c r="P11655" s="0" t="n">
        <f aca="false">IF(AND(OR(Dashboard!$B$5="All",D11655=Dashboard!$B$5),OR(Dashboard!$D$5="All",N11655=Dashboard!$D$5),OR(AND(C11655&lt;&gt;"",C11655&gt;=Dashboard!$F$5,C11655&lt;=Dashboard!$H$5),AND(C11655="",Dashboard!$F$5&lt;=1980,Dashboard!$H$5&gt;=2016))),1,0)</f>
        <v>1</v>
      </c>
      <c r="Q11655" s="0" t="n">
        <f aca="false">J11655*P11655+ROW()*0.00000001</f>
        <v>0.08011655</v>
      </c>
    </row>
    <row r="11656" customFormat="false" ht="15" hidden="false" customHeight="false" outlineLevel="0" collapsed="false">
      <c r="A11656" s="0" t="s">
        <v>8399</v>
      </c>
      <c r="B11656" s="0" t="s">
        <v>33</v>
      </c>
      <c r="C11656" s="0" t="n">
        <v>2009</v>
      </c>
      <c r="D11656" s="0" t="s">
        <v>34</v>
      </c>
      <c r="E11656" s="0" t="s">
        <v>220</v>
      </c>
      <c r="F11656" s="0" t="n">
        <v>0</v>
      </c>
      <c r="G11656" s="0" t="n">
        <v>0</v>
      </c>
      <c r="H11656" s="0" t="n">
        <v>0.08</v>
      </c>
      <c r="I11656" s="0" t="n">
        <v>0</v>
      </c>
      <c r="J11656" s="0" t="n">
        <v>0.08</v>
      </c>
      <c r="N11656" s="0" t="s">
        <v>35</v>
      </c>
      <c r="P11656" s="0" t="n">
        <f aca="false">IF(AND(OR(Dashboard!$B$5="All",D11656=Dashboard!$B$5),OR(Dashboard!$D$5="All",N11656=Dashboard!$D$5),OR(AND(C11656&lt;&gt;"",C11656&gt;=Dashboard!$F$5,C11656&lt;=Dashboard!$H$5),AND(C11656="",Dashboard!$F$5&lt;=1980,Dashboard!$H$5&gt;=2016))),1,0)</f>
        <v>1</v>
      </c>
      <c r="Q11656" s="0" t="n">
        <f aca="false">J11656*P11656+ROW()*0.00000001</f>
        <v>0.08011656</v>
      </c>
    </row>
    <row r="11657" customFormat="false" ht="15" hidden="false" customHeight="false" outlineLevel="0" collapsed="false">
      <c r="A11657" s="0" t="s">
        <v>8400</v>
      </c>
      <c r="B11657" s="0" t="s">
        <v>152</v>
      </c>
      <c r="C11657" s="0" t="n">
        <v>2011</v>
      </c>
      <c r="D11657" s="0" t="s">
        <v>58</v>
      </c>
      <c r="E11657" s="0" t="s">
        <v>142</v>
      </c>
      <c r="F11657" s="0" t="n">
        <v>0.07</v>
      </c>
      <c r="G11657" s="0" t="n">
        <v>0</v>
      </c>
      <c r="H11657" s="0" t="n">
        <v>0</v>
      </c>
      <c r="I11657" s="0" t="n">
        <v>0.01</v>
      </c>
      <c r="J11657" s="0" t="n">
        <v>0.08</v>
      </c>
      <c r="L11657" s="0" t="n">
        <v>6.7</v>
      </c>
      <c r="M11657" s="0" t="s">
        <v>103</v>
      </c>
      <c r="N11657" s="0" t="s">
        <v>152</v>
      </c>
      <c r="P11657" s="0" t="n">
        <f aca="false">IF(AND(OR(Dashboard!$B$5="All",D11657=Dashboard!$B$5),OR(Dashboard!$D$5="All",N11657=Dashboard!$D$5),OR(AND(C11657&lt;&gt;"",C11657&gt;=Dashboard!$F$5,C11657&lt;=Dashboard!$H$5),AND(C11657="",Dashboard!$F$5&lt;=1980,Dashboard!$H$5&gt;=2016))),1,0)</f>
        <v>1</v>
      </c>
      <c r="Q11657" s="0" t="n">
        <f aca="false">J11657*P11657+ROW()*0.00000001</f>
        <v>0.08011657</v>
      </c>
    </row>
    <row r="11658" customFormat="false" ht="15" hidden="false" customHeight="false" outlineLevel="0" collapsed="false">
      <c r="A11658" s="0" t="s">
        <v>4006</v>
      </c>
      <c r="B11658" s="0" t="s">
        <v>186</v>
      </c>
      <c r="C11658" s="0" t="n">
        <v>2003</v>
      </c>
      <c r="D11658" s="0" t="s">
        <v>41</v>
      </c>
      <c r="E11658" s="0" t="s">
        <v>418</v>
      </c>
      <c r="F11658" s="0" t="n">
        <v>0.06</v>
      </c>
      <c r="G11658" s="0" t="n">
        <v>0.02</v>
      </c>
      <c r="H11658" s="0" t="n">
        <v>0</v>
      </c>
      <c r="I11658" s="0" t="n">
        <v>0</v>
      </c>
      <c r="J11658" s="0" t="n">
        <v>0.08</v>
      </c>
      <c r="K11658" s="0" t="n">
        <v>55</v>
      </c>
      <c r="L11658" s="0" t="n">
        <v>7</v>
      </c>
      <c r="M11658" s="0" t="s">
        <v>103</v>
      </c>
      <c r="N11658" s="0" t="s">
        <v>35</v>
      </c>
      <c r="O11658" s="0" t="s">
        <v>53</v>
      </c>
      <c r="P11658" s="0" t="n">
        <f aca="false">IF(AND(OR(Dashboard!$B$5="All",D11658=Dashboard!$B$5),OR(Dashboard!$D$5="All",N11658=Dashboard!$D$5),OR(AND(C11658&lt;&gt;"",C11658&gt;=Dashboard!$F$5,C11658&lt;=Dashboard!$H$5),AND(C11658="",Dashboard!$F$5&lt;=1980,Dashboard!$H$5&gt;=2016))),1,0)</f>
        <v>1</v>
      </c>
      <c r="Q11658" s="0" t="n">
        <f aca="false">J11658*P11658+ROW()*0.00000001</f>
        <v>0.08011658</v>
      </c>
    </row>
    <row r="11659" customFormat="false" ht="15" hidden="false" customHeight="false" outlineLevel="0" collapsed="false">
      <c r="A11659" s="0" t="s">
        <v>440</v>
      </c>
      <c r="B11659" s="0" t="s">
        <v>152</v>
      </c>
      <c r="C11659" s="0" t="n">
        <v>2015</v>
      </c>
      <c r="D11659" s="0" t="s">
        <v>71</v>
      </c>
      <c r="E11659" s="0" t="s">
        <v>220</v>
      </c>
      <c r="F11659" s="0" t="n">
        <v>0</v>
      </c>
      <c r="G11659" s="0" t="n">
        <v>0.07</v>
      </c>
      <c r="H11659" s="0" t="n">
        <v>0</v>
      </c>
      <c r="I11659" s="0" t="n">
        <v>0</v>
      </c>
      <c r="J11659" s="0" t="n">
        <v>0.08</v>
      </c>
      <c r="K11659" s="0" t="n">
        <v>91</v>
      </c>
      <c r="L11659" s="0" t="n">
        <v>7.7</v>
      </c>
      <c r="M11659" s="0" t="s">
        <v>73</v>
      </c>
      <c r="N11659" s="0" t="s">
        <v>152</v>
      </c>
      <c r="O11659" s="0" t="s">
        <v>60</v>
      </c>
      <c r="P11659" s="0" t="n">
        <f aca="false">IF(AND(OR(Dashboard!$B$5="All",D11659=Dashboard!$B$5),OR(Dashboard!$D$5="All",N11659=Dashboard!$D$5),OR(AND(C11659&lt;&gt;"",C11659&gt;=Dashboard!$F$5,C11659&lt;=Dashboard!$H$5),AND(C11659="",Dashboard!$F$5&lt;=1980,Dashboard!$H$5&gt;=2016))),1,0)</f>
        <v>1</v>
      </c>
      <c r="Q11659" s="0" t="n">
        <f aca="false">J11659*P11659+ROW()*0.00000001</f>
        <v>0.08011659</v>
      </c>
    </row>
    <row r="11660" customFormat="false" ht="15" hidden="false" customHeight="false" outlineLevel="0" collapsed="false">
      <c r="A11660" s="0" t="s">
        <v>8401</v>
      </c>
      <c r="B11660" s="0" t="s">
        <v>76</v>
      </c>
      <c r="C11660" s="0" t="n">
        <v>2007</v>
      </c>
      <c r="D11660" s="0" t="s">
        <v>46</v>
      </c>
      <c r="E11660" s="0" t="s">
        <v>8402</v>
      </c>
      <c r="F11660" s="0" t="n">
        <v>0</v>
      </c>
      <c r="G11660" s="0" t="n">
        <v>0</v>
      </c>
      <c r="H11660" s="0" t="n">
        <v>0.08</v>
      </c>
      <c r="I11660" s="0" t="n">
        <v>0</v>
      </c>
      <c r="J11660" s="0" t="n">
        <v>0.08</v>
      </c>
      <c r="N11660" s="0" t="s">
        <v>74</v>
      </c>
      <c r="P11660" s="0" t="n">
        <f aca="false">IF(AND(OR(Dashboard!$B$5="All",D11660=Dashboard!$B$5),OR(Dashboard!$D$5="All",N11660=Dashboard!$D$5),OR(AND(C11660&lt;&gt;"",C11660&gt;=Dashboard!$F$5,C11660&lt;=Dashboard!$H$5),AND(C11660="",Dashboard!$F$5&lt;=1980,Dashboard!$H$5&gt;=2016))),1,0)</f>
        <v>1</v>
      </c>
      <c r="Q11660" s="0" t="n">
        <f aca="false">J11660*P11660+ROW()*0.00000001</f>
        <v>0.0801166</v>
      </c>
    </row>
    <row r="11661" customFormat="false" ht="15" hidden="false" customHeight="false" outlineLevel="0" collapsed="false">
      <c r="A11661" s="0" t="s">
        <v>8403</v>
      </c>
      <c r="B11661" s="0" t="s">
        <v>222</v>
      </c>
      <c r="C11661" s="0" t="n">
        <v>1994</v>
      </c>
      <c r="D11661" s="0" t="s">
        <v>46</v>
      </c>
      <c r="E11661" s="0" t="s">
        <v>154</v>
      </c>
      <c r="F11661" s="0" t="n">
        <v>0</v>
      </c>
      <c r="G11661" s="0" t="n">
        <v>0</v>
      </c>
      <c r="H11661" s="0" t="n">
        <v>0.08</v>
      </c>
      <c r="I11661" s="0" t="n">
        <v>0</v>
      </c>
      <c r="J11661" s="0" t="n">
        <v>0.08</v>
      </c>
      <c r="N11661" s="0" t="s">
        <v>154</v>
      </c>
      <c r="P11661" s="0" t="n">
        <f aca="false">IF(AND(OR(Dashboard!$B$5="All",D11661=Dashboard!$B$5),OR(Dashboard!$D$5="All",N11661=Dashboard!$D$5),OR(AND(C11661&lt;&gt;"",C11661&gt;=Dashboard!$F$5,C11661&lt;=Dashboard!$H$5),AND(C11661="",Dashboard!$F$5&lt;=1980,Dashboard!$H$5&gt;=2016))),1,0)</f>
        <v>1</v>
      </c>
      <c r="Q11661" s="0" t="n">
        <f aca="false">J11661*P11661+ROW()*0.00000001</f>
        <v>0.08011661</v>
      </c>
    </row>
    <row r="11662" customFormat="false" ht="15" hidden="false" customHeight="false" outlineLevel="0" collapsed="false">
      <c r="A11662" s="0" t="s">
        <v>8404</v>
      </c>
      <c r="B11662" s="0" t="s">
        <v>78</v>
      </c>
      <c r="C11662" s="0" t="n">
        <v>1996</v>
      </c>
      <c r="D11662" s="0" t="s">
        <v>52</v>
      </c>
      <c r="E11662" s="0" t="s">
        <v>790</v>
      </c>
      <c r="F11662" s="0" t="n">
        <v>0</v>
      </c>
      <c r="G11662" s="0" t="n">
        <v>0</v>
      </c>
      <c r="H11662" s="0" t="n">
        <v>0.08</v>
      </c>
      <c r="I11662" s="0" t="n">
        <v>0</v>
      </c>
      <c r="J11662" s="0" t="n">
        <v>0.08</v>
      </c>
      <c r="N11662" s="0" t="s">
        <v>35</v>
      </c>
      <c r="P11662" s="0" t="n">
        <f aca="false">IF(AND(OR(Dashboard!$B$5="All",D11662=Dashboard!$B$5),OR(Dashboard!$D$5="All",N11662=Dashboard!$D$5),OR(AND(C11662&lt;&gt;"",C11662&gt;=Dashboard!$F$5,C11662&lt;=Dashboard!$H$5),AND(C11662="",Dashboard!$F$5&lt;=1980,Dashboard!$H$5&gt;=2016))),1,0)</f>
        <v>1</v>
      </c>
      <c r="Q11662" s="0" t="n">
        <f aca="false">J11662*P11662+ROW()*0.00000001</f>
        <v>0.08011662</v>
      </c>
    </row>
    <row r="11663" customFormat="false" ht="15" hidden="false" customHeight="false" outlineLevel="0" collapsed="false">
      <c r="A11663" s="0" t="s">
        <v>8405</v>
      </c>
      <c r="B11663" s="0" t="s">
        <v>64</v>
      </c>
      <c r="C11663" s="0" t="n">
        <v>2007</v>
      </c>
      <c r="D11663" s="0" t="s">
        <v>58</v>
      </c>
      <c r="E11663" s="0" t="s">
        <v>328</v>
      </c>
      <c r="F11663" s="0" t="n">
        <v>0</v>
      </c>
      <c r="G11663" s="0" t="n">
        <v>0</v>
      </c>
      <c r="H11663" s="0" t="n">
        <v>0.08</v>
      </c>
      <c r="I11663" s="0" t="n">
        <v>0</v>
      </c>
      <c r="J11663" s="0" t="n">
        <v>0.08</v>
      </c>
      <c r="N11663" s="0" t="s">
        <v>66</v>
      </c>
      <c r="P11663" s="0" t="n">
        <f aca="false">IF(AND(OR(Dashboard!$B$5="All",D11663=Dashboard!$B$5),OR(Dashboard!$D$5="All",N11663=Dashboard!$D$5),OR(AND(C11663&lt;&gt;"",C11663&gt;=Dashboard!$F$5,C11663&lt;=Dashboard!$H$5),AND(C11663="",Dashboard!$F$5&lt;=1980,Dashboard!$H$5&gt;=2016))),1,0)</f>
        <v>1</v>
      </c>
      <c r="Q11663" s="0" t="n">
        <f aca="false">J11663*P11663+ROW()*0.00000001</f>
        <v>0.08011663</v>
      </c>
    </row>
    <row r="11664" customFormat="false" ht="15" hidden="false" customHeight="false" outlineLevel="0" collapsed="false">
      <c r="A11664" s="0" t="s">
        <v>3313</v>
      </c>
      <c r="B11664" s="0" t="s">
        <v>186</v>
      </c>
      <c r="C11664" s="0" t="n">
        <v>2002</v>
      </c>
      <c r="D11664" s="0" t="s">
        <v>52</v>
      </c>
      <c r="E11664" s="0" t="s">
        <v>1173</v>
      </c>
      <c r="F11664" s="0" t="n">
        <v>0</v>
      </c>
      <c r="G11664" s="0" t="n">
        <v>0</v>
      </c>
      <c r="H11664" s="0" t="n">
        <v>0.07</v>
      </c>
      <c r="I11664" s="0" t="n">
        <v>0</v>
      </c>
      <c r="J11664" s="0" t="n">
        <v>0.08</v>
      </c>
      <c r="N11664" s="0" t="s">
        <v>35</v>
      </c>
      <c r="P11664" s="0" t="n">
        <f aca="false">IF(AND(OR(Dashboard!$B$5="All",D11664=Dashboard!$B$5),OR(Dashboard!$D$5="All",N11664=Dashboard!$D$5),OR(AND(C11664&lt;&gt;"",C11664&gt;=Dashboard!$F$5,C11664&lt;=Dashboard!$H$5),AND(C11664="",Dashboard!$F$5&lt;=1980,Dashboard!$H$5&gt;=2016))),1,0)</f>
        <v>1</v>
      </c>
      <c r="Q11664" s="0" t="n">
        <f aca="false">J11664*P11664+ROW()*0.00000001</f>
        <v>0.08011664</v>
      </c>
    </row>
    <row r="11665" customFormat="false" ht="15" hidden="false" customHeight="false" outlineLevel="0" collapsed="false">
      <c r="A11665" s="0" t="s">
        <v>4651</v>
      </c>
      <c r="B11665" s="0" t="s">
        <v>186</v>
      </c>
      <c r="C11665" s="0" t="n">
        <v>2002</v>
      </c>
      <c r="D11665" s="0" t="s">
        <v>34</v>
      </c>
      <c r="E11665" s="0" t="s">
        <v>649</v>
      </c>
      <c r="F11665" s="0" t="n">
        <v>0.06</v>
      </c>
      <c r="G11665" s="0" t="n">
        <v>0.02</v>
      </c>
      <c r="H11665" s="0" t="n">
        <v>0</v>
      </c>
      <c r="I11665" s="0" t="n">
        <v>0</v>
      </c>
      <c r="J11665" s="0" t="n">
        <v>0.08</v>
      </c>
      <c r="K11665" s="0" t="n">
        <v>82</v>
      </c>
      <c r="L11665" s="0" t="n">
        <v>8.4</v>
      </c>
      <c r="M11665" s="0" t="s">
        <v>36</v>
      </c>
      <c r="N11665" s="0" t="s">
        <v>35</v>
      </c>
      <c r="O11665" s="0" t="s">
        <v>42</v>
      </c>
      <c r="P11665" s="0" t="n">
        <f aca="false">IF(AND(OR(Dashboard!$B$5="All",D11665=Dashboard!$B$5),OR(Dashboard!$D$5="All",N11665=Dashboard!$D$5),OR(AND(C11665&lt;&gt;"",C11665&gt;=Dashboard!$F$5,C11665&lt;=Dashboard!$H$5),AND(C11665="",Dashboard!$F$5&lt;=1980,Dashboard!$H$5&gt;=2016))),1,0)</f>
        <v>1</v>
      </c>
      <c r="Q11665" s="0" t="n">
        <f aca="false">J11665*P11665+ROW()*0.00000001</f>
        <v>0.08011665</v>
      </c>
    </row>
    <row r="11666" customFormat="false" ht="15" hidden="false" customHeight="false" outlineLevel="0" collapsed="false">
      <c r="A11666" s="0" t="s">
        <v>7880</v>
      </c>
      <c r="B11666" s="0" t="s">
        <v>64</v>
      </c>
      <c r="C11666" s="0" t="n">
        <v>2015</v>
      </c>
      <c r="D11666" s="0" t="s">
        <v>71</v>
      </c>
      <c r="E11666" s="0" t="s">
        <v>4960</v>
      </c>
      <c r="F11666" s="0" t="n">
        <v>0.03</v>
      </c>
      <c r="G11666" s="0" t="n">
        <v>0.05</v>
      </c>
      <c r="H11666" s="0" t="n">
        <v>0</v>
      </c>
      <c r="I11666" s="0" t="n">
        <v>0.01</v>
      </c>
      <c r="J11666" s="0" t="n">
        <v>0.08</v>
      </c>
      <c r="N11666" s="0" t="s">
        <v>66</v>
      </c>
      <c r="P11666" s="0" t="n">
        <f aca="false">IF(AND(OR(Dashboard!$B$5="All",D11666=Dashboard!$B$5),OR(Dashboard!$D$5="All",N11666=Dashboard!$D$5),OR(AND(C11666&lt;&gt;"",C11666&gt;=Dashboard!$F$5,C11666&lt;=Dashboard!$H$5),AND(C11666="",Dashboard!$F$5&lt;=1980,Dashboard!$H$5&gt;=2016))),1,0)</f>
        <v>1</v>
      </c>
      <c r="Q11666" s="0" t="n">
        <f aca="false">J11666*P11666+ROW()*0.00000001</f>
        <v>0.08011666</v>
      </c>
    </row>
    <row r="11667" customFormat="false" ht="15" hidden="false" customHeight="false" outlineLevel="0" collapsed="false">
      <c r="A11667" s="0" t="s">
        <v>8406</v>
      </c>
      <c r="B11667" s="0" t="s">
        <v>76</v>
      </c>
      <c r="C11667" s="0" t="n">
        <v>2006</v>
      </c>
      <c r="D11667" s="0" t="s">
        <v>102</v>
      </c>
      <c r="E11667" s="0" t="s">
        <v>1788</v>
      </c>
      <c r="F11667" s="0" t="n">
        <v>0</v>
      </c>
      <c r="G11667" s="0" t="n">
        <v>0</v>
      </c>
      <c r="H11667" s="0" t="n">
        <v>0.08</v>
      </c>
      <c r="I11667" s="0" t="n">
        <v>0</v>
      </c>
      <c r="J11667" s="0" t="n">
        <v>0.08</v>
      </c>
      <c r="N11667" s="0" t="s">
        <v>74</v>
      </c>
      <c r="P11667" s="0" t="n">
        <f aca="false">IF(AND(OR(Dashboard!$B$5="All",D11667=Dashboard!$B$5),OR(Dashboard!$D$5="All",N11667=Dashboard!$D$5),OR(AND(C11667&lt;&gt;"",C11667&gt;=Dashboard!$F$5,C11667&lt;=Dashboard!$H$5),AND(C11667="",Dashboard!$F$5&lt;=1980,Dashboard!$H$5&gt;=2016))),1,0)</f>
        <v>1</v>
      </c>
      <c r="Q11667" s="0" t="n">
        <f aca="false">J11667*P11667+ROW()*0.00000001</f>
        <v>0.08011667</v>
      </c>
    </row>
    <row r="11668" customFormat="false" ht="15" hidden="false" customHeight="false" outlineLevel="0" collapsed="false">
      <c r="A11668" s="0" t="s">
        <v>8407</v>
      </c>
      <c r="B11668" s="0" t="s">
        <v>50</v>
      </c>
      <c r="C11668" s="0" t="n">
        <v>2009</v>
      </c>
      <c r="D11668" s="0" t="s">
        <v>71</v>
      </c>
      <c r="E11668" s="0" t="s">
        <v>124</v>
      </c>
      <c r="F11668" s="0" t="n">
        <v>0.05</v>
      </c>
      <c r="G11668" s="0" t="n">
        <v>0.02</v>
      </c>
      <c r="H11668" s="0" t="n">
        <v>0</v>
      </c>
      <c r="I11668" s="0" t="n">
        <v>0.01</v>
      </c>
      <c r="J11668" s="0" t="n">
        <v>0.08</v>
      </c>
      <c r="K11668" s="0" t="n">
        <v>55</v>
      </c>
      <c r="L11668" s="0" t="n">
        <v>7.5</v>
      </c>
      <c r="M11668" s="0" t="s">
        <v>103</v>
      </c>
      <c r="N11668" s="0" t="s">
        <v>35</v>
      </c>
      <c r="O11668" s="0" t="s">
        <v>53</v>
      </c>
      <c r="P11668" s="0" t="n">
        <f aca="false">IF(AND(OR(Dashboard!$B$5="All",D11668=Dashboard!$B$5),OR(Dashboard!$D$5="All",N11668=Dashboard!$D$5),OR(AND(C11668&lt;&gt;"",C11668&gt;=Dashboard!$F$5,C11668&lt;=Dashboard!$H$5),AND(C11668="",Dashboard!$F$5&lt;=1980,Dashboard!$H$5&gt;=2016))),1,0)</f>
        <v>1</v>
      </c>
      <c r="Q11668" s="0" t="n">
        <f aca="false">J11668*P11668+ROW()*0.00000001</f>
        <v>0.08011668</v>
      </c>
    </row>
    <row r="11669" customFormat="false" ht="15" hidden="false" customHeight="false" outlineLevel="0" collapsed="false">
      <c r="A11669" s="0" t="s">
        <v>8408</v>
      </c>
      <c r="B11669" s="0" t="s">
        <v>50</v>
      </c>
      <c r="C11669" s="0" t="n">
        <v>2008</v>
      </c>
      <c r="D11669" s="0" t="s">
        <v>58</v>
      </c>
      <c r="E11669" s="0" t="s">
        <v>257</v>
      </c>
      <c r="F11669" s="0" t="n">
        <v>0.07</v>
      </c>
      <c r="G11669" s="0" t="n">
        <v>0.01</v>
      </c>
      <c r="H11669" s="0" t="n">
        <v>0</v>
      </c>
      <c r="I11669" s="0" t="n">
        <v>0.01</v>
      </c>
      <c r="J11669" s="0" t="n">
        <v>0.08</v>
      </c>
      <c r="M11669" s="0" t="s">
        <v>36</v>
      </c>
      <c r="N11669" s="0" t="s">
        <v>35</v>
      </c>
      <c r="P11669" s="0" t="n">
        <f aca="false">IF(AND(OR(Dashboard!$B$5="All",D11669=Dashboard!$B$5),OR(Dashboard!$D$5="All",N11669=Dashboard!$D$5),OR(AND(C11669&lt;&gt;"",C11669&gt;=Dashboard!$F$5,C11669&lt;=Dashboard!$H$5),AND(C11669="",Dashboard!$F$5&lt;=1980,Dashboard!$H$5&gt;=2016))),1,0)</f>
        <v>1</v>
      </c>
      <c r="Q11669" s="0" t="n">
        <f aca="false">J11669*P11669+ROW()*0.00000001</f>
        <v>0.08011669</v>
      </c>
    </row>
    <row r="11670" customFormat="false" ht="15" hidden="false" customHeight="false" outlineLevel="0" collapsed="false">
      <c r="A11670" s="0" t="s">
        <v>8409</v>
      </c>
      <c r="B11670" s="0" t="s">
        <v>76</v>
      </c>
      <c r="C11670" s="0" t="n">
        <v>2005</v>
      </c>
      <c r="D11670" s="0" t="s">
        <v>71</v>
      </c>
      <c r="E11670" s="0" t="s">
        <v>328</v>
      </c>
      <c r="F11670" s="0" t="n">
        <v>0.04</v>
      </c>
      <c r="G11670" s="0" t="n">
        <v>0.03</v>
      </c>
      <c r="H11670" s="0" t="n">
        <v>0</v>
      </c>
      <c r="I11670" s="0" t="n">
        <v>0.01</v>
      </c>
      <c r="J11670" s="0" t="n">
        <v>0.08</v>
      </c>
      <c r="K11670" s="0" t="n">
        <v>60</v>
      </c>
      <c r="L11670" s="0" t="n">
        <v>8.2</v>
      </c>
      <c r="M11670" s="0" t="s">
        <v>103</v>
      </c>
      <c r="N11670" s="0" t="s">
        <v>74</v>
      </c>
      <c r="O11670" s="0" t="s">
        <v>53</v>
      </c>
      <c r="P11670" s="0" t="n">
        <f aca="false">IF(AND(OR(Dashboard!$B$5="All",D11670=Dashboard!$B$5),OR(Dashboard!$D$5="All",N11670=Dashboard!$D$5),OR(AND(C11670&lt;&gt;"",C11670&gt;=Dashboard!$F$5,C11670&lt;=Dashboard!$H$5),AND(C11670="",Dashboard!$F$5&lt;=1980,Dashboard!$H$5&gt;=2016))),1,0)</f>
        <v>1</v>
      </c>
      <c r="Q11670" s="0" t="n">
        <f aca="false">J11670*P11670+ROW()*0.00000001</f>
        <v>0.0801167</v>
      </c>
    </row>
    <row r="11671" customFormat="false" ht="15" hidden="false" customHeight="false" outlineLevel="0" collapsed="false">
      <c r="A11671" s="0" t="s">
        <v>8410</v>
      </c>
      <c r="B11671" s="0" t="s">
        <v>76</v>
      </c>
      <c r="C11671" s="0" t="n">
        <v>2009</v>
      </c>
      <c r="D11671" s="0" t="s">
        <v>52</v>
      </c>
      <c r="E11671" s="0" t="s">
        <v>328</v>
      </c>
      <c r="F11671" s="0" t="n">
        <v>0</v>
      </c>
      <c r="G11671" s="0" t="n">
        <v>0</v>
      </c>
      <c r="H11671" s="0" t="n">
        <v>0.08</v>
      </c>
      <c r="I11671" s="0" t="n">
        <v>0</v>
      </c>
      <c r="J11671" s="0" t="n">
        <v>0.08</v>
      </c>
      <c r="N11671" s="0" t="s">
        <v>74</v>
      </c>
      <c r="P11671" s="0" t="n">
        <f aca="false">IF(AND(OR(Dashboard!$B$5="All",D11671=Dashboard!$B$5),OR(Dashboard!$D$5="All",N11671=Dashboard!$D$5),OR(AND(C11671&lt;&gt;"",C11671&gt;=Dashboard!$F$5,C11671&lt;=Dashboard!$H$5),AND(C11671="",Dashboard!$F$5&lt;=1980,Dashboard!$H$5&gt;=2016))),1,0)</f>
        <v>1</v>
      </c>
      <c r="Q11671" s="0" t="n">
        <f aca="false">J11671*P11671+ROW()*0.00000001</f>
        <v>0.08011671</v>
      </c>
    </row>
    <row r="11672" customFormat="false" ht="15" hidden="false" customHeight="false" outlineLevel="0" collapsed="false">
      <c r="A11672" s="0" t="s">
        <v>8411</v>
      </c>
      <c r="B11672" s="0" t="s">
        <v>873</v>
      </c>
      <c r="C11672" s="0" t="n">
        <v>1998</v>
      </c>
      <c r="D11672" s="0" t="s">
        <v>46</v>
      </c>
      <c r="E11672" s="0" t="s">
        <v>2867</v>
      </c>
      <c r="F11672" s="0" t="n">
        <v>0</v>
      </c>
      <c r="G11672" s="0" t="n">
        <v>0</v>
      </c>
      <c r="H11672" s="0" t="n">
        <v>0.08</v>
      </c>
      <c r="I11672" s="0" t="n">
        <v>0</v>
      </c>
      <c r="J11672" s="0" t="n">
        <v>0.08</v>
      </c>
      <c r="N11672" s="0" t="s">
        <v>154</v>
      </c>
      <c r="P11672" s="0" t="n">
        <f aca="false">IF(AND(OR(Dashboard!$B$5="All",D11672=Dashboard!$B$5),OR(Dashboard!$D$5="All",N11672=Dashboard!$D$5),OR(AND(C11672&lt;&gt;"",C11672&gt;=Dashboard!$F$5,C11672&lt;=Dashboard!$H$5),AND(C11672="",Dashboard!$F$5&lt;=1980,Dashboard!$H$5&gt;=2016))),1,0)</f>
        <v>1</v>
      </c>
      <c r="Q11672" s="0" t="n">
        <f aca="false">J11672*P11672+ROW()*0.00000001</f>
        <v>0.08011672</v>
      </c>
    </row>
    <row r="11673" customFormat="false" ht="15" hidden="false" customHeight="false" outlineLevel="0" collapsed="false">
      <c r="A11673" s="0" t="s">
        <v>7758</v>
      </c>
      <c r="B11673" s="0" t="s">
        <v>33</v>
      </c>
      <c r="C11673" s="0" t="n">
        <v>2009</v>
      </c>
      <c r="D11673" s="0" t="s">
        <v>114</v>
      </c>
      <c r="E11673" s="0" t="s">
        <v>1013</v>
      </c>
      <c r="F11673" s="0" t="n">
        <v>0.07</v>
      </c>
      <c r="G11673" s="0" t="n">
        <v>0</v>
      </c>
      <c r="H11673" s="0" t="n">
        <v>0</v>
      </c>
      <c r="I11673" s="0" t="n">
        <v>0.01</v>
      </c>
      <c r="J11673" s="0" t="n">
        <v>0.08</v>
      </c>
      <c r="K11673" s="0" t="n">
        <v>65</v>
      </c>
      <c r="M11673" s="0" t="s">
        <v>125</v>
      </c>
      <c r="N11673" s="0" t="s">
        <v>35</v>
      </c>
      <c r="O11673" s="0" t="s">
        <v>67</v>
      </c>
      <c r="P11673" s="0" t="n">
        <f aca="false">IF(AND(OR(Dashboard!$B$5="All",D11673=Dashboard!$B$5),OR(Dashboard!$D$5="All",N11673=Dashboard!$D$5),OR(AND(C11673&lt;&gt;"",C11673&gt;=Dashboard!$F$5,C11673&lt;=Dashboard!$H$5),AND(C11673="",Dashboard!$F$5&lt;=1980,Dashboard!$H$5&gt;=2016))),1,0)</f>
        <v>1</v>
      </c>
      <c r="Q11673" s="0" t="n">
        <f aca="false">J11673*P11673+ROW()*0.00000001</f>
        <v>0.08011673</v>
      </c>
    </row>
    <row r="11674" customFormat="false" ht="15" hidden="false" customHeight="false" outlineLevel="0" collapsed="false">
      <c r="A11674" s="0" t="s">
        <v>8412</v>
      </c>
      <c r="B11674" s="0" t="s">
        <v>50</v>
      </c>
      <c r="C11674" s="0" t="n">
        <v>2008</v>
      </c>
      <c r="D11674" s="0" t="s">
        <v>48</v>
      </c>
      <c r="E11674" s="0" t="s">
        <v>257</v>
      </c>
      <c r="F11674" s="0" t="n">
        <v>0.05</v>
      </c>
      <c r="G11674" s="0" t="n">
        <v>0.02</v>
      </c>
      <c r="H11674" s="0" t="n">
        <v>0</v>
      </c>
      <c r="I11674" s="0" t="n">
        <v>0.01</v>
      </c>
      <c r="J11674" s="0" t="n">
        <v>0.08</v>
      </c>
      <c r="K11674" s="0" t="n">
        <v>78</v>
      </c>
      <c r="L11674" s="0" t="n">
        <v>8</v>
      </c>
      <c r="M11674" s="0" t="s">
        <v>36</v>
      </c>
      <c r="N11674" s="0" t="s">
        <v>35</v>
      </c>
      <c r="O11674" s="0" t="s">
        <v>37</v>
      </c>
      <c r="P11674" s="0" t="n">
        <f aca="false">IF(AND(OR(Dashboard!$B$5="All",D11674=Dashboard!$B$5),OR(Dashboard!$D$5="All",N11674=Dashboard!$D$5),OR(AND(C11674&lt;&gt;"",C11674&gt;=Dashboard!$F$5,C11674&lt;=Dashboard!$H$5),AND(C11674="",Dashboard!$F$5&lt;=1980,Dashboard!$H$5&gt;=2016))),1,0)</f>
        <v>1</v>
      </c>
      <c r="Q11674" s="0" t="n">
        <f aca="false">J11674*P11674+ROW()*0.00000001</f>
        <v>0.08011674</v>
      </c>
    </row>
    <row r="11675" customFormat="false" ht="15" hidden="false" customHeight="false" outlineLevel="0" collapsed="false">
      <c r="A11675" s="0" t="s">
        <v>391</v>
      </c>
      <c r="B11675" s="0" t="s">
        <v>186</v>
      </c>
      <c r="C11675" s="0" t="n">
        <v>2003</v>
      </c>
      <c r="D11675" s="0" t="s">
        <v>71</v>
      </c>
      <c r="E11675" s="0" t="s">
        <v>211</v>
      </c>
      <c r="F11675" s="0" t="n">
        <v>0.06</v>
      </c>
      <c r="G11675" s="0" t="n">
        <v>0.02</v>
      </c>
      <c r="H11675" s="0" t="n">
        <v>0</v>
      </c>
      <c r="I11675" s="0" t="n">
        <v>0</v>
      </c>
      <c r="J11675" s="0" t="n">
        <v>0.08</v>
      </c>
      <c r="K11675" s="0" t="n">
        <v>62</v>
      </c>
      <c r="L11675" s="0" t="n">
        <v>8.3</v>
      </c>
      <c r="M11675" s="0" t="s">
        <v>73</v>
      </c>
      <c r="N11675" s="0" t="s">
        <v>35</v>
      </c>
      <c r="O11675" s="0" t="s">
        <v>67</v>
      </c>
      <c r="P11675" s="0" t="n">
        <f aca="false">IF(AND(OR(Dashboard!$B$5="All",D11675=Dashboard!$B$5),OR(Dashboard!$D$5="All",N11675=Dashboard!$D$5),OR(AND(C11675&lt;&gt;"",C11675&gt;=Dashboard!$F$5,C11675&lt;=Dashboard!$H$5),AND(C11675="",Dashboard!$F$5&lt;=1980,Dashboard!$H$5&gt;=2016))),1,0)</f>
        <v>1</v>
      </c>
      <c r="Q11675" s="0" t="n">
        <f aca="false">J11675*P11675+ROW()*0.00000001</f>
        <v>0.08011675</v>
      </c>
    </row>
    <row r="11676" customFormat="false" ht="15" hidden="false" customHeight="false" outlineLevel="0" collapsed="false">
      <c r="A11676" s="0" t="s">
        <v>3526</v>
      </c>
      <c r="B11676" s="0" t="s">
        <v>186</v>
      </c>
      <c r="C11676" s="0" t="n">
        <v>2003</v>
      </c>
      <c r="D11676" s="0" t="s">
        <v>34</v>
      </c>
      <c r="E11676" s="0" t="s">
        <v>449</v>
      </c>
      <c r="F11676" s="0" t="n">
        <v>0.06</v>
      </c>
      <c r="G11676" s="0" t="n">
        <v>0.02</v>
      </c>
      <c r="H11676" s="0" t="n">
        <v>0</v>
      </c>
      <c r="I11676" s="0" t="n">
        <v>0</v>
      </c>
      <c r="J11676" s="0" t="n">
        <v>0.08</v>
      </c>
      <c r="K11676" s="0" t="n">
        <v>80</v>
      </c>
      <c r="L11676" s="0" t="n">
        <v>9.2</v>
      </c>
      <c r="M11676" s="0" t="s">
        <v>36</v>
      </c>
      <c r="N11676" s="0" t="s">
        <v>35</v>
      </c>
      <c r="O11676" s="0" t="s">
        <v>37</v>
      </c>
      <c r="P11676" s="0" t="n">
        <f aca="false">IF(AND(OR(Dashboard!$B$5="All",D11676=Dashboard!$B$5),OR(Dashboard!$D$5="All",N11676=Dashboard!$D$5),OR(AND(C11676&lt;&gt;"",C11676&gt;=Dashboard!$F$5,C11676&lt;=Dashboard!$H$5),AND(C11676="",Dashboard!$F$5&lt;=1980,Dashboard!$H$5&gt;=2016))),1,0)</f>
        <v>1</v>
      </c>
      <c r="Q11676" s="0" t="n">
        <f aca="false">J11676*P11676+ROW()*0.00000001</f>
        <v>0.08011676</v>
      </c>
    </row>
    <row r="11677" customFormat="false" ht="15" hidden="false" customHeight="false" outlineLevel="0" collapsed="false">
      <c r="A11677" s="0" t="s">
        <v>8413</v>
      </c>
      <c r="B11677" s="0" t="s">
        <v>50</v>
      </c>
      <c r="C11677" s="0" t="n">
        <v>2008</v>
      </c>
      <c r="D11677" s="0" t="s">
        <v>56</v>
      </c>
      <c r="E11677" s="0" t="s">
        <v>1002</v>
      </c>
      <c r="F11677" s="0" t="n">
        <v>0.07</v>
      </c>
      <c r="G11677" s="0" t="n">
        <v>0</v>
      </c>
      <c r="H11677" s="0" t="n">
        <v>0</v>
      </c>
      <c r="I11677" s="0" t="n">
        <v>0.01</v>
      </c>
      <c r="J11677" s="0" t="n">
        <v>0.08</v>
      </c>
      <c r="K11677" s="0" t="n">
        <v>83</v>
      </c>
      <c r="L11677" s="0" t="n">
        <v>8.1</v>
      </c>
      <c r="M11677" s="0" t="s">
        <v>125</v>
      </c>
      <c r="N11677" s="0" t="s">
        <v>35</v>
      </c>
      <c r="O11677" s="0" t="s">
        <v>42</v>
      </c>
      <c r="P11677" s="0" t="n">
        <f aca="false">IF(AND(OR(Dashboard!$B$5="All",D11677=Dashboard!$B$5),OR(Dashboard!$D$5="All",N11677=Dashboard!$D$5),OR(AND(C11677&lt;&gt;"",C11677&gt;=Dashboard!$F$5,C11677&lt;=Dashboard!$H$5),AND(C11677="",Dashboard!$F$5&lt;=1980,Dashboard!$H$5&gt;=2016))),1,0)</f>
        <v>1</v>
      </c>
      <c r="Q11677" s="0" t="n">
        <f aca="false">J11677*P11677+ROW()*0.00000001</f>
        <v>0.08011677</v>
      </c>
    </row>
    <row r="11678" customFormat="false" ht="15" hidden="false" customHeight="false" outlineLevel="0" collapsed="false">
      <c r="A11678" s="0" t="s">
        <v>8414</v>
      </c>
      <c r="B11678" s="0" t="s">
        <v>94</v>
      </c>
      <c r="C11678" s="0" t="n">
        <v>2016</v>
      </c>
      <c r="D11678" s="0" t="s">
        <v>41</v>
      </c>
      <c r="E11678" s="0" t="s">
        <v>328</v>
      </c>
      <c r="F11678" s="0" t="n">
        <v>0.01</v>
      </c>
      <c r="G11678" s="0" t="n">
        <v>0.05</v>
      </c>
      <c r="H11678" s="0" t="n">
        <v>0</v>
      </c>
      <c r="I11678" s="0" t="n">
        <v>0.01</v>
      </c>
      <c r="J11678" s="0" t="n">
        <v>0.08</v>
      </c>
      <c r="K11678" s="0" t="n">
        <v>75</v>
      </c>
      <c r="L11678" s="0" t="n">
        <v>8</v>
      </c>
      <c r="M11678" s="0" t="s">
        <v>36</v>
      </c>
      <c r="N11678" s="0" t="s">
        <v>74</v>
      </c>
      <c r="O11678" s="0" t="s">
        <v>37</v>
      </c>
      <c r="P11678" s="0" t="n">
        <f aca="false">IF(AND(OR(Dashboard!$B$5="All",D11678=Dashboard!$B$5),OR(Dashboard!$D$5="All",N11678=Dashboard!$D$5),OR(AND(C11678&lt;&gt;"",C11678&gt;=Dashboard!$F$5,C11678&lt;=Dashboard!$H$5),AND(C11678="",Dashboard!$F$5&lt;=1980,Dashboard!$H$5&gt;=2016))),1,0)</f>
        <v>1</v>
      </c>
      <c r="Q11678" s="0" t="n">
        <f aca="false">J11678*P11678+ROW()*0.00000001</f>
        <v>0.08011678</v>
      </c>
    </row>
    <row r="11679" customFormat="false" ht="15" hidden="false" customHeight="false" outlineLevel="0" collapsed="false">
      <c r="A11679" s="0" t="s">
        <v>8415</v>
      </c>
      <c r="B11679" s="0" t="s">
        <v>33</v>
      </c>
      <c r="C11679" s="0" t="n">
        <v>2009</v>
      </c>
      <c r="D11679" s="0" t="s">
        <v>52</v>
      </c>
      <c r="E11679" s="0" t="s">
        <v>220</v>
      </c>
      <c r="F11679" s="0" t="n">
        <v>0.07</v>
      </c>
      <c r="G11679" s="0" t="n">
        <v>0</v>
      </c>
      <c r="H11679" s="0" t="n">
        <v>0</v>
      </c>
      <c r="I11679" s="0" t="n">
        <v>0.01</v>
      </c>
      <c r="J11679" s="0" t="n">
        <v>0.08</v>
      </c>
      <c r="M11679" s="0" t="s">
        <v>36</v>
      </c>
      <c r="N11679" s="0" t="s">
        <v>35</v>
      </c>
      <c r="P11679" s="0" t="n">
        <f aca="false">IF(AND(OR(Dashboard!$B$5="All",D11679=Dashboard!$B$5),OR(Dashboard!$D$5="All",N11679=Dashboard!$D$5),OR(AND(C11679&lt;&gt;"",C11679&gt;=Dashboard!$F$5,C11679&lt;=Dashboard!$H$5),AND(C11679="",Dashboard!$F$5&lt;=1980,Dashboard!$H$5&gt;=2016))),1,0)</f>
        <v>1</v>
      </c>
      <c r="Q11679" s="0" t="n">
        <f aca="false">J11679*P11679+ROW()*0.00000001</f>
        <v>0.08011679</v>
      </c>
    </row>
    <row r="11680" customFormat="false" ht="15" hidden="false" customHeight="false" outlineLevel="0" collapsed="false">
      <c r="A11680" s="0" t="s">
        <v>8416</v>
      </c>
      <c r="B11680" s="0" t="s">
        <v>33</v>
      </c>
      <c r="C11680" s="0" t="n">
        <v>2009</v>
      </c>
      <c r="D11680" s="0" t="s">
        <v>52</v>
      </c>
      <c r="E11680" s="0" t="s">
        <v>124</v>
      </c>
      <c r="F11680" s="0" t="n">
        <v>0.07</v>
      </c>
      <c r="G11680" s="0" t="n">
        <v>0</v>
      </c>
      <c r="H11680" s="0" t="n">
        <v>0</v>
      </c>
      <c r="I11680" s="0" t="n">
        <v>0.01</v>
      </c>
      <c r="J11680" s="0" t="n">
        <v>0.08</v>
      </c>
      <c r="M11680" s="0" t="s">
        <v>36</v>
      </c>
      <c r="N11680" s="0" t="s">
        <v>35</v>
      </c>
      <c r="P11680" s="0" t="n">
        <f aca="false">IF(AND(OR(Dashboard!$B$5="All",D11680=Dashboard!$B$5),OR(Dashboard!$D$5="All",N11680=Dashboard!$D$5),OR(AND(C11680&lt;&gt;"",C11680&gt;=Dashboard!$F$5,C11680&lt;=Dashboard!$H$5),AND(C11680="",Dashboard!$F$5&lt;=1980,Dashboard!$H$5&gt;=2016))),1,0)</f>
        <v>1</v>
      </c>
      <c r="Q11680" s="0" t="n">
        <f aca="false">J11680*P11680+ROW()*0.00000001</f>
        <v>0.0801168</v>
      </c>
    </row>
    <row r="11681" customFormat="false" ht="15" hidden="false" customHeight="false" outlineLevel="0" collapsed="false">
      <c r="A11681" s="0" t="s">
        <v>8417</v>
      </c>
      <c r="B11681" s="0" t="s">
        <v>50</v>
      </c>
      <c r="C11681" s="0" t="n">
        <v>2005</v>
      </c>
      <c r="D11681" s="0" t="s">
        <v>48</v>
      </c>
      <c r="E11681" s="0" t="s">
        <v>1524</v>
      </c>
      <c r="F11681" s="0" t="n">
        <v>0.07</v>
      </c>
      <c r="G11681" s="0" t="n">
        <v>0</v>
      </c>
      <c r="H11681" s="0" t="n">
        <v>0</v>
      </c>
      <c r="I11681" s="0" t="n">
        <v>0.01</v>
      </c>
      <c r="J11681" s="0" t="n">
        <v>0.08</v>
      </c>
      <c r="L11681" s="0" t="n">
        <v>5.4</v>
      </c>
      <c r="M11681" s="0" t="s">
        <v>36</v>
      </c>
      <c r="N11681" s="0" t="s">
        <v>35</v>
      </c>
      <c r="P11681" s="0" t="n">
        <f aca="false">IF(AND(OR(Dashboard!$B$5="All",D11681=Dashboard!$B$5),OR(Dashboard!$D$5="All",N11681=Dashboard!$D$5),OR(AND(C11681&lt;&gt;"",C11681&gt;=Dashboard!$F$5,C11681&lt;=Dashboard!$H$5),AND(C11681="",Dashboard!$F$5&lt;=1980,Dashboard!$H$5&gt;=2016))),1,0)</f>
        <v>1</v>
      </c>
      <c r="Q11681" s="0" t="n">
        <f aca="false">J11681*P11681+ROW()*0.00000001</f>
        <v>0.08011681</v>
      </c>
    </row>
    <row r="11682" customFormat="false" ht="15" hidden="false" customHeight="false" outlineLevel="0" collapsed="false">
      <c r="A11682" s="0" t="s">
        <v>8418</v>
      </c>
      <c r="B11682" s="0" t="s">
        <v>97</v>
      </c>
      <c r="C11682" s="0" t="n">
        <v>2014</v>
      </c>
      <c r="D11682" s="0" t="s">
        <v>71</v>
      </c>
      <c r="E11682" s="0" t="s">
        <v>782</v>
      </c>
      <c r="F11682" s="0" t="n">
        <v>0</v>
      </c>
      <c r="G11682" s="0" t="n">
        <v>0</v>
      </c>
      <c r="H11682" s="0" t="n">
        <v>0.08</v>
      </c>
      <c r="I11682" s="0" t="n">
        <v>0</v>
      </c>
      <c r="J11682" s="0" t="n">
        <v>0.08</v>
      </c>
      <c r="K11682" s="0" t="n">
        <v>63</v>
      </c>
      <c r="L11682" s="0" t="n">
        <v>6.1</v>
      </c>
      <c r="M11682" s="0" t="s">
        <v>103</v>
      </c>
      <c r="N11682" s="0" t="s">
        <v>35</v>
      </c>
      <c r="O11682" s="0" t="s">
        <v>67</v>
      </c>
      <c r="P11682" s="0" t="n">
        <f aca="false">IF(AND(OR(Dashboard!$B$5="All",D11682=Dashboard!$B$5),OR(Dashboard!$D$5="All",N11682=Dashboard!$D$5),OR(AND(C11682&lt;&gt;"",C11682&gt;=Dashboard!$F$5,C11682&lt;=Dashboard!$H$5),AND(C11682="",Dashboard!$F$5&lt;=1980,Dashboard!$H$5&gt;=2016))),1,0)</f>
        <v>1</v>
      </c>
      <c r="Q11682" s="0" t="n">
        <f aca="false">J11682*P11682+ROW()*0.00000001</f>
        <v>0.08011682</v>
      </c>
    </row>
    <row r="11683" customFormat="false" ht="15" hidden="false" customHeight="false" outlineLevel="0" collapsed="false">
      <c r="A11683" s="0" t="s">
        <v>7412</v>
      </c>
      <c r="B11683" s="0" t="s">
        <v>70</v>
      </c>
      <c r="C11683" s="0" t="n">
        <v>2011</v>
      </c>
      <c r="D11683" s="0" t="s">
        <v>34</v>
      </c>
      <c r="E11683" s="0" t="s">
        <v>689</v>
      </c>
      <c r="F11683" s="0" t="n">
        <v>0.01</v>
      </c>
      <c r="G11683" s="0" t="n">
        <v>0.05</v>
      </c>
      <c r="H11683" s="0" t="n">
        <v>0</v>
      </c>
      <c r="I11683" s="0" t="n">
        <v>0.01</v>
      </c>
      <c r="J11683" s="0" t="n">
        <v>0.08</v>
      </c>
      <c r="K11683" s="0" t="n">
        <v>53</v>
      </c>
      <c r="M11683" s="0" t="s">
        <v>36</v>
      </c>
      <c r="N11683" s="0" t="s">
        <v>74</v>
      </c>
      <c r="O11683" s="0" t="s">
        <v>53</v>
      </c>
      <c r="P11683" s="0" t="n">
        <f aca="false">IF(AND(OR(Dashboard!$B$5="All",D11683=Dashboard!$B$5),OR(Dashboard!$D$5="All",N11683=Dashboard!$D$5),OR(AND(C11683&lt;&gt;"",C11683&gt;=Dashboard!$F$5,C11683&lt;=Dashboard!$H$5),AND(C11683="",Dashboard!$F$5&lt;=1980,Dashboard!$H$5&gt;=2016))),1,0)</f>
        <v>1</v>
      </c>
      <c r="Q11683" s="0" t="n">
        <f aca="false">J11683*P11683+ROW()*0.00000001</f>
        <v>0.08011683</v>
      </c>
    </row>
    <row r="11684" customFormat="false" ht="15" hidden="false" customHeight="false" outlineLevel="0" collapsed="false">
      <c r="A11684" s="0" t="s">
        <v>8419</v>
      </c>
      <c r="B11684" s="0" t="s">
        <v>50</v>
      </c>
      <c r="C11684" s="0" t="n">
        <v>2010</v>
      </c>
      <c r="D11684" s="0" t="s">
        <v>46</v>
      </c>
      <c r="E11684" s="0" t="s">
        <v>560</v>
      </c>
      <c r="F11684" s="0" t="n">
        <v>0.07</v>
      </c>
      <c r="G11684" s="0" t="n">
        <v>0</v>
      </c>
      <c r="H11684" s="0" t="n">
        <v>0</v>
      </c>
      <c r="I11684" s="0" t="n">
        <v>0.01</v>
      </c>
      <c r="J11684" s="0" t="n">
        <v>0.08</v>
      </c>
      <c r="K11684" s="0" t="n">
        <v>69</v>
      </c>
      <c r="M11684" s="0" t="s">
        <v>125</v>
      </c>
      <c r="N11684" s="0" t="s">
        <v>35</v>
      </c>
      <c r="O11684" s="0" t="s">
        <v>67</v>
      </c>
      <c r="P11684" s="0" t="n">
        <f aca="false">IF(AND(OR(Dashboard!$B$5="All",D11684=Dashboard!$B$5),OR(Dashboard!$D$5="All",N11684=Dashboard!$D$5),OR(AND(C11684&lt;&gt;"",C11684&gt;=Dashboard!$F$5,C11684&lt;=Dashboard!$H$5),AND(C11684="",Dashboard!$F$5&lt;=1980,Dashboard!$H$5&gt;=2016))),1,0)</f>
        <v>1</v>
      </c>
      <c r="Q11684" s="0" t="n">
        <f aca="false">J11684*P11684+ROW()*0.00000001</f>
        <v>0.08011684</v>
      </c>
    </row>
    <row r="11685" customFormat="false" ht="15" hidden="false" customHeight="false" outlineLevel="0" collapsed="false">
      <c r="A11685" s="0" t="s">
        <v>8420</v>
      </c>
      <c r="B11685" s="0" t="s">
        <v>33</v>
      </c>
      <c r="C11685" s="0" t="n">
        <v>2008</v>
      </c>
      <c r="D11685" s="0" t="s">
        <v>114</v>
      </c>
      <c r="E11685" s="0" t="s">
        <v>220</v>
      </c>
      <c r="F11685" s="0" t="n">
        <v>0.07</v>
      </c>
      <c r="G11685" s="0" t="n">
        <v>0</v>
      </c>
      <c r="H11685" s="0" t="n">
        <v>0</v>
      </c>
      <c r="I11685" s="0" t="n">
        <v>0.01</v>
      </c>
      <c r="J11685" s="0" t="n">
        <v>0.08</v>
      </c>
      <c r="K11685" s="0" t="n">
        <v>54</v>
      </c>
      <c r="L11685" s="0" t="n">
        <v>6</v>
      </c>
      <c r="M11685" s="0" t="s">
        <v>125</v>
      </c>
      <c r="N11685" s="0" t="s">
        <v>35</v>
      </c>
      <c r="O11685" s="0" t="s">
        <v>53</v>
      </c>
      <c r="P11685" s="0" t="n">
        <f aca="false">IF(AND(OR(Dashboard!$B$5="All",D11685=Dashboard!$B$5),OR(Dashboard!$D$5="All",N11685=Dashboard!$D$5),OR(AND(C11685&lt;&gt;"",C11685&gt;=Dashboard!$F$5,C11685&lt;=Dashboard!$H$5),AND(C11685="",Dashboard!$F$5&lt;=1980,Dashboard!$H$5&gt;=2016))),1,0)</f>
        <v>1</v>
      </c>
      <c r="Q11685" s="0" t="n">
        <f aca="false">J11685*P11685+ROW()*0.00000001</f>
        <v>0.08011685</v>
      </c>
    </row>
    <row r="11686" customFormat="false" ht="15" hidden="false" customHeight="false" outlineLevel="0" collapsed="false">
      <c r="A11686" s="0" t="s">
        <v>8421</v>
      </c>
      <c r="B11686" s="0" t="s">
        <v>50</v>
      </c>
      <c r="C11686" s="0" t="n">
        <v>2009</v>
      </c>
      <c r="D11686" s="0" t="s">
        <v>58</v>
      </c>
      <c r="E11686" s="0" t="s">
        <v>195</v>
      </c>
      <c r="F11686" s="0" t="n">
        <v>0.07</v>
      </c>
      <c r="G11686" s="0" t="n">
        <v>0</v>
      </c>
      <c r="H11686" s="0" t="n">
        <v>0</v>
      </c>
      <c r="I11686" s="0" t="n">
        <v>0</v>
      </c>
      <c r="J11686" s="0" t="n">
        <v>0.08</v>
      </c>
      <c r="M11686" s="0" t="s">
        <v>36</v>
      </c>
      <c r="N11686" s="0" t="s">
        <v>35</v>
      </c>
      <c r="P11686" s="0" t="n">
        <f aca="false">IF(AND(OR(Dashboard!$B$5="All",D11686=Dashboard!$B$5),OR(Dashboard!$D$5="All",N11686=Dashboard!$D$5),OR(AND(C11686&lt;&gt;"",C11686&gt;=Dashboard!$F$5,C11686&lt;=Dashboard!$H$5),AND(C11686="",Dashboard!$F$5&lt;=1980,Dashboard!$H$5&gt;=2016))),1,0)</f>
        <v>1</v>
      </c>
      <c r="Q11686" s="0" t="n">
        <f aca="false">J11686*P11686+ROW()*0.00000001</f>
        <v>0.08011686</v>
      </c>
    </row>
    <row r="11687" customFormat="false" ht="15" hidden="false" customHeight="false" outlineLevel="0" collapsed="false">
      <c r="A11687" s="0" t="s">
        <v>7910</v>
      </c>
      <c r="B11687" s="0" t="s">
        <v>164</v>
      </c>
      <c r="C11687" s="0" t="n">
        <v>2006</v>
      </c>
      <c r="D11687" s="0" t="s">
        <v>114</v>
      </c>
      <c r="E11687" s="0" t="s">
        <v>418</v>
      </c>
      <c r="F11687" s="0" t="n">
        <v>0.07</v>
      </c>
      <c r="G11687" s="0" t="n">
        <v>0</v>
      </c>
      <c r="H11687" s="0" t="n">
        <v>0</v>
      </c>
      <c r="I11687" s="0" t="n">
        <v>0.01</v>
      </c>
      <c r="J11687" s="0" t="n">
        <v>0.08</v>
      </c>
      <c r="N11687" s="0" t="s">
        <v>74</v>
      </c>
      <c r="P11687" s="0" t="n">
        <f aca="false">IF(AND(OR(Dashboard!$B$5="All",D11687=Dashboard!$B$5),OR(Dashboard!$D$5="All",N11687=Dashboard!$D$5),OR(AND(C11687&lt;&gt;"",C11687&gt;=Dashboard!$F$5,C11687&lt;=Dashboard!$H$5),AND(C11687="",Dashboard!$F$5&lt;=1980,Dashboard!$H$5&gt;=2016))),1,0)</f>
        <v>1</v>
      </c>
      <c r="Q11687" s="0" t="n">
        <f aca="false">J11687*P11687+ROW()*0.00000001</f>
        <v>0.08011687</v>
      </c>
    </row>
    <row r="11688" customFormat="false" ht="15" hidden="false" customHeight="false" outlineLevel="0" collapsed="false">
      <c r="A11688" s="0" t="s">
        <v>626</v>
      </c>
      <c r="B11688" s="0" t="s">
        <v>186</v>
      </c>
      <c r="C11688" s="0" t="n">
        <v>2007</v>
      </c>
      <c r="D11688" s="0" t="s">
        <v>34</v>
      </c>
      <c r="E11688" s="0" t="s">
        <v>142</v>
      </c>
      <c r="F11688" s="0" t="n">
        <v>0.06</v>
      </c>
      <c r="G11688" s="0" t="n">
        <v>0.02</v>
      </c>
      <c r="H11688" s="0" t="n">
        <v>0</v>
      </c>
      <c r="I11688" s="0" t="n">
        <v>0</v>
      </c>
      <c r="J11688" s="0" t="n">
        <v>0.08</v>
      </c>
      <c r="K11688" s="0" t="n">
        <v>75</v>
      </c>
      <c r="L11688" s="0" t="n">
        <v>7</v>
      </c>
      <c r="M11688" s="0" t="s">
        <v>36</v>
      </c>
      <c r="N11688" s="0" t="s">
        <v>35</v>
      </c>
      <c r="O11688" s="0" t="s">
        <v>37</v>
      </c>
      <c r="P11688" s="0" t="n">
        <f aca="false">IF(AND(OR(Dashboard!$B$5="All",D11688=Dashboard!$B$5),OR(Dashboard!$D$5="All",N11688=Dashboard!$D$5),OR(AND(C11688&lt;&gt;"",C11688&gt;=Dashboard!$F$5,C11688&lt;=Dashboard!$H$5),AND(C11688="",Dashboard!$F$5&lt;=1980,Dashboard!$H$5&gt;=2016))),1,0)</f>
        <v>1</v>
      </c>
      <c r="Q11688" s="0" t="n">
        <f aca="false">J11688*P11688+ROW()*0.00000001</f>
        <v>0.08011688</v>
      </c>
    </row>
    <row r="11689" customFormat="false" ht="15" hidden="false" customHeight="false" outlineLevel="0" collapsed="false">
      <c r="A11689" s="0" t="s">
        <v>8422</v>
      </c>
      <c r="B11689" s="0" t="s">
        <v>33</v>
      </c>
      <c r="C11689" s="0" t="n">
        <v>2009</v>
      </c>
      <c r="D11689" s="0" t="s">
        <v>71</v>
      </c>
      <c r="E11689" s="0" t="s">
        <v>6143</v>
      </c>
      <c r="F11689" s="0" t="n">
        <v>0.07</v>
      </c>
      <c r="G11689" s="0" t="n">
        <v>0</v>
      </c>
      <c r="H11689" s="0" t="n">
        <v>0</v>
      </c>
      <c r="I11689" s="0" t="n">
        <v>0.01</v>
      </c>
      <c r="J11689" s="0" t="n">
        <v>0.08</v>
      </c>
      <c r="M11689" s="0" t="s">
        <v>125</v>
      </c>
      <c r="N11689" s="0" t="s">
        <v>35</v>
      </c>
      <c r="P11689" s="0" t="n">
        <f aca="false">IF(AND(OR(Dashboard!$B$5="All",D11689=Dashboard!$B$5),OR(Dashboard!$D$5="All",N11689=Dashboard!$D$5),OR(AND(C11689&lt;&gt;"",C11689&gt;=Dashboard!$F$5,C11689&lt;=Dashboard!$H$5),AND(C11689="",Dashboard!$F$5&lt;=1980,Dashboard!$H$5&gt;=2016))),1,0)</f>
        <v>1</v>
      </c>
      <c r="Q11689" s="0" t="n">
        <f aca="false">J11689*P11689+ROW()*0.00000001</f>
        <v>0.08011689</v>
      </c>
    </row>
    <row r="11690" customFormat="false" ht="15" hidden="false" customHeight="false" outlineLevel="0" collapsed="false">
      <c r="A11690" s="0" t="s">
        <v>8423</v>
      </c>
      <c r="B11690" s="0" t="s">
        <v>164</v>
      </c>
      <c r="C11690" s="0" t="n">
        <v>2011</v>
      </c>
      <c r="D11690" s="0" t="s">
        <v>114</v>
      </c>
      <c r="E11690" s="0" t="s">
        <v>2867</v>
      </c>
      <c r="F11690" s="0" t="n">
        <v>0</v>
      </c>
      <c r="G11690" s="0" t="n">
        <v>0</v>
      </c>
      <c r="H11690" s="0" t="n">
        <v>0.08</v>
      </c>
      <c r="I11690" s="0" t="n">
        <v>0</v>
      </c>
      <c r="J11690" s="0" t="n">
        <v>0.08</v>
      </c>
      <c r="N11690" s="0" t="s">
        <v>74</v>
      </c>
      <c r="P11690" s="0" t="n">
        <f aca="false">IF(AND(OR(Dashboard!$B$5="All",D11690=Dashboard!$B$5),OR(Dashboard!$D$5="All",N11690=Dashboard!$D$5),OR(AND(C11690&lt;&gt;"",C11690&gt;=Dashboard!$F$5,C11690&lt;=Dashboard!$H$5),AND(C11690="",Dashboard!$F$5&lt;=1980,Dashboard!$H$5&gt;=2016))),1,0)</f>
        <v>1</v>
      </c>
      <c r="Q11690" s="0" t="n">
        <f aca="false">J11690*P11690+ROW()*0.00000001</f>
        <v>0.0801169</v>
      </c>
    </row>
    <row r="11691" customFormat="false" ht="15" hidden="false" customHeight="false" outlineLevel="0" collapsed="false">
      <c r="A11691" s="0" t="s">
        <v>6871</v>
      </c>
      <c r="B11691" s="0" t="s">
        <v>144</v>
      </c>
      <c r="C11691" s="0" t="n">
        <v>2002</v>
      </c>
      <c r="D11691" s="0" t="s">
        <v>16</v>
      </c>
      <c r="E11691" s="0" t="s">
        <v>220</v>
      </c>
      <c r="F11691" s="0" t="n">
        <v>0.06</v>
      </c>
      <c r="G11691" s="0" t="n">
        <v>0.02</v>
      </c>
      <c r="H11691" s="0" t="n">
        <v>0</v>
      </c>
      <c r="I11691" s="0" t="n">
        <v>0</v>
      </c>
      <c r="J11691" s="0" t="n">
        <v>0.08</v>
      </c>
      <c r="M11691" s="0" t="s">
        <v>36</v>
      </c>
      <c r="N11691" s="0" t="s">
        <v>66</v>
      </c>
      <c r="P11691" s="0" t="n">
        <f aca="false">IF(AND(OR(Dashboard!$B$5="All",D11691=Dashboard!$B$5),OR(Dashboard!$D$5="All",N11691=Dashboard!$D$5),OR(AND(C11691&lt;&gt;"",C11691&gt;=Dashboard!$F$5,C11691&lt;=Dashboard!$H$5),AND(C11691="",Dashboard!$F$5&lt;=1980,Dashboard!$H$5&gt;=2016))),1,0)</f>
        <v>1</v>
      </c>
      <c r="Q11691" s="0" t="n">
        <f aca="false">J11691*P11691+ROW()*0.00000001</f>
        <v>0.08011691</v>
      </c>
    </row>
    <row r="11692" customFormat="false" ht="15" hidden="false" customHeight="false" outlineLevel="0" collapsed="false">
      <c r="A11692" s="0" t="s">
        <v>8424</v>
      </c>
      <c r="B11692" s="0" t="s">
        <v>50</v>
      </c>
      <c r="C11692" s="0" t="n">
        <v>2007</v>
      </c>
      <c r="D11692" s="0" t="s">
        <v>102</v>
      </c>
      <c r="E11692" s="0" t="s">
        <v>3904</v>
      </c>
      <c r="F11692" s="0" t="n">
        <v>0</v>
      </c>
      <c r="G11692" s="0" t="n">
        <v>0</v>
      </c>
      <c r="H11692" s="0" t="n">
        <v>0.08</v>
      </c>
      <c r="I11692" s="0" t="n">
        <v>0</v>
      </c>
      <c r="J11692" s="0" t="n">
        <v>0.08</v>
      </c>
      <c r="N11692" s="0" t="s">
        <v>35</v>
      </c>
      <c r="P11692" s="0" t="n">
        <f aca="false">IF(AND(OR(Dashboard!$B$5="All",D11692=Dashboard!$B$5),OR(Dashboard!$D$5="All",N11692=Dashboard!$D$5),OR(AND(C11692&lt;&gt;"",C11692&gt;=Dashboard!$F$5,C11692&lt;=Dashboard!$H$5),AND(C11692="",Dashboard!$F$5&lt;=1980,Dashboard!$H$5&gt;=2016))),1,0)</f>
        <v>1</v>
      </c>
      <c r="Q11692" s="0" t="n">
        <f aca="false">J11692*P11692+ROW()*0.00000001</f>
        <v>0.08011692</v>
      </c>
    </row>
    <row r="11693" customFormat="false" ht="15" hidden="false" customHeight="false" outlineLevel="0" collapsed="false">
      <c r="A11693" s="0" t="s">
        <v>8425</v>
      </c>
      <c r="B11693" s="0" t="s">
        <v>50</v>
      </c>
      <c r="C11693" s="0" t="n">
        <v>2005</v>
      </c>
      <c r="D11693" s="0" t="s">
        <v>52</v>
      </c>
      <c r="E11693" s="0" t="s">
        <v>195</v>
      </c>
      <c r="F11693" s="0" t="n">
        <v>0.07</v>
      </c>
      <c r="G11693" s="0" t="n">
        <v>0</v>
      </c>
      <c r="H11693" s="0" t="n">
        <v>0</v>
      </c>
      <c r="I11693" s="0" t="n">
        <v>0.01</v>
      </c>
      <c r="J11693" s="0" t="n">
        <v>0.08</v>
      </c>
      <c r="K11693" s="0" t="n">
        <v>67</v>
      </c>
      <c r="M11693" s="0" t="s">
        <v>36</v>
      </c>
      <c r="N11693" s="0" t="s">
        <v>35</v>
      </c>
      <c r="O11693" s="0" t="s">
        <v>67</v>
      </c>
      <c r="P11693" s="0" t="n">
        <f aca="false">IF(AND(OR(Dashboard!$B$5="All",D11693=Dashboard!$B$5),OR(Dashboard!$D$5="All",N11693=Dashboard!$D$5),OR(AND(C11693&lt;&gt;"",C11693&gt;=Dashboard!$F$5,C11693&lt;=Dashboard!$H$5),AND(C11693="",Dashboard!$F$5&lt;=1980,Dashboard!$H$5&gt;=2016))),1,0)</f>
        <v>1</v>
      </c>
      <c r="Q11693" s="0" t="n">
        <f aca="false">J11693*P11693+ROW()*0.00000001</f>
        <v>0.08011693</v>
      </c>
    </row>
    <row r="11694" customFormat="false" ht="15" hidden="false" customHeight="false" outlineLevel="0" collapsed="false">
      <c r="A11694" s="0" t="s">
        <v>8426</v>
      </c>
      <c r="B11694" s="0" t="s">
        <v>76</v>
      </c>
      <c r="C11694" s="0" t="n">
        <v>2005</v>
      </c>
      <c r="D11694" s="0" t="s">
        <v>16</v>
      </c>
      <c r="E11694" s="0" t="s">
        <v>89</v>
      </c>
      <c r="F11694" s="0" t="n">
        <v>0.04</v>
      </c>
      <c r="G11694" s="0" t="n">
        <v>0.03</v>
      </c>
      <c r="H11694" s="0" t="n">
        <v>0</v>
      </c>
      <c r="I11694" s="0" t="n">
        <v>0.01</v>
      </c>
      <c r="J11694" s="0" t="n">
        <v>0.08</v>
      </c>
      <c r="K11694" s="0" t="n">
        <v>71</v>
      </c>
      <c r="L11694" s="0" t="n">
        <v>7.7</v>
      </c>
      <c r="M11694" s="0" t="s">
        <v>36</v>
      </c>
      <c r="N11694" s="0" t="s">
        <v>74</v>
      </c>
      <c r="O11694" s="0" t="s">
        <v>37</v>
      </c>
      <c r="P11694" s="0" t="n">
        <f aca="false">IF(AND(OR(Dashboard!$B$5="All",D11694=Dashboard!$B$5),OR(Dashboard!$D$5="All",N11694=Dashboard!$D$5),OR(AND(C11694&lt;&gt;"",C11694&gt;=Dashboard!$F$5,C11694&lt;=Dashboard!$H$5),AND(C11694="",Dashboard!$F$5&lt;=1980,Dashboard!$H$5&gt;=2016))),1,0)</f>
        <v>1</v>
      </c>
      <c r="Q11694" s="0" t="n">
        <f aca="false">J11694*P11694+ROW()*0.00000001</f>
        <v>0.08011694</v>
      </c>
    </row>
    <row r="11695" customFormat="false" ht="15" hidden="false" customHeight="false" outlineLevel="0" collapsed="false">
      <c r="A11695" s="0" t="s">
        <v>5836</v>
      </c>
      <c r="B11695" s="0" t="s">
        <v>76</v>
      </c>
      <c r="C11695" s="0" t="n">
        <v>2009</v>
      </c>
      <c r="D11695" s="0" t="s">
        <v>52</v>
      </c>
      <c r="E11695" s="0" t="s">
        <v>72</v>
      </c>
      <c r="F11695" s="0" t="n">
        <v>0.04</v>
      </c>
      <c r="G11695" s="0" t="n">
        <v>0.03</v>
      </c>
      <c r="H11695" s="0" t="n">
        <v>0</v>
      </c>
      <c r="I11695" s="0" t="n">
        <v>0.01</v>
      </c>
      <c r="J11695" s="0" t="n">
        <v>0.08</v>
      </c>
      <c r="M11695" s="0" t="s">
        <v>36</v>
      </c>
      <c r="N11695" s="0" t="s">
        <v>74</v>
      </c>
      <c r="P11695" s="0" t="n">
        <f aca="false">IF(AND(OR(Dashboard!$B$5="All",D11695=Dashboard!$B$5),OR(Dashboard!$D$5="All",N11695=Dashboard!$D$5),OR(AND(C11695&lt;&gt;"",C11695&gt;=Dashboard!$F$5,C11695&lt;=Dashboard!$H$5),AND(C11695="",Dashboard!$F$5&lt;=1980,Dashboard!$H$5&gt;=2016))),1,0)</f>
        <v>1</v>
      </c>
      <c r="Q11695" s="0" t="n">
        <f aca="false">J11695*P11695+ROW()*0.00000001</f>
        <v>0.08011695</v>
      </c>
    </row>
    <row r="11696" customFormat="false" ht="15" hidden="false" customHeight="false" outlineLevel="0" collapsed="false">
      <c r="A11696" s="0" t="s">
        <v>8427</v>
      </c>
      <c r="B11696" s="0" t="s">
        <v>152</v>
      </c>
      <c r="C11696" s="0" t="n">
        <v>2011</v>
      </c>
      <c r="D11696" s="0" t="s">
        <v>56</v>
      </c>
      <c r="E11696" s="0" t="s">
        <v>1627</v>
      </c>
      <c r="F11696" s="0" t="n">
        <v>0.01</v>
      </c>
      <c r="G11696" s="0" t="n">
        <v>0.05</v>
      </c>
      <c r="H11696" s="0" t="n">
        <v>0</v>
      </c>
      <c r="I11696" s="0" t="n">
        <v>0.01</v>
      </c>
      <c r="J11696" s="0" t="n">
        <v>0.08</v>
      </c>
      <c r="K11696" s="0" t="n">
        <v>72</v>
      </c>
      <c r="L11696" s="0" t="n">
        <v>8.2</v>
      </c>
      <c r="N11696" s="0" t="s">
        <v>152</v>
      </c>
      <c r="O11696" s="0" t="s">
        <v>37</v>
      </c>
      <c r="P11696" s="0" t="n">
        <f aca="false">IF(AND(OR(Dashboard!$B$5="All",D11696=Dashboard!$B$5),OR(Dashboard!$D$5="All",N11696=Dashboard!$D$5),OR(AND(C11696&lt;&gt;"",C11696&gt;=Dashboard!$F$5,C11696&lt;=Dashboard!$H$5),AND(C11696="",Dashboard!$F$5&lt;=1980,Dashboard!$H$5&gt;=2016))),1,0)</f>
        <v>1</v>
      </c>
      <c r="Q11696" s="0" t="n">
        <f aca="false">J11696*P11696+ROW()*0.00000001</f>
        <v>0.08011696</v>
      </c>
    </row>
    <row r="11697" customFormat="false" ht="15" hidden="false" customHeight="false" outlineLevel="0" collapsed="false">
      <c r="A11697" s="0" t="s">
        <v>8428</v>
      </c>
      <c r="B11697" s="0" t="s">
        <v>33</v>
      </c>
      <c r="C11697" s="0" t="n">
        <v>2008</v>
      </c>
      <c r="D11697" s="0" t="s">
        <v>56</v>
      </c>
      <c r="E11697" s="0" t="s">
        <v>8429</v>
      </c>
      <c r="F11697" s="0" t="n">
        <v>0.07</v>
      </c>
      <c r="G11697" s="0" t="n">
        <v>0</v>
      </c>
      <c r="H11697" s="0" t="n">
        <v>0</v>
      </c>
      <c r="I11697" s="0" t="n">
        <v>0</v>
      </c>
      <c r="J11697" s="0" t="n">
        <v>0.08</v>
      </c>
      <c r="K11697" s="0" t="n">
        <v>66</v>
      </c>
      <c r="M11697" s="0" t="s">
        <v>36</v>
      </c>
      <c r="N11697" s="0" t="s">
        <v>35</v>
      </c>
      <c r="O11697" s="0" t="s">
        <v>67</v>
      </c>
      <c r="P11697" s="0" t="n">
        <f aca="false">IF(AND(OR(Dashboard!$B$5="All",D11697=Dashboard!$B$5),OR(Dashboard!$D$5="All",N11697=Dashboard!$D$5),OR(AND(C11697&lt;&gt;"",C11697&gt;=Dashboard!$F$5,C11697&lt;=Dashboard!$H$5),AND(C11697="",Dashboard!$F$5&lt;=1980,Dashboard!$H$5&gt;=2016))),1,0)</f>
        <v>1</v>
      </c>
      <c r="Q11697" s="0" t="n">
        <f aca="false">J11697*P11697+ROW()*0.00000001</f>
        <v>0.08011697</v>
      </c>
    </row>
    <row r="11698" customFormat="false" ht="15" hidden="false" customHeight="false" outlineLevel="0" collapsed="false">
      <c r="A11698" s="0" t="s">
        <v>8430</v>
      </c>
      <c r="B11698" s="0" t="s">
        <v>50</v>
      </c>
      <c r="C11698" s="0" t="n">
        <v>2010</v>
      </c>
      <c r="D11698" s="0" t="s">
        <v>34</v>
      </c>
      <c r="E11698" s="0" t="s">
        <v>328</v>
      </c>
      <c r="F11698" s="0" t="n">
        <v>0</v>
      </c>
      <c r="G11698" s="0" t="n">
        <v>0</v>
      </c>
      <c r="H11698" s="0" t="n">
        <v>0.08</v>
      </c>
      <c r="I11698" s="0" t="n">
        <v>0</v>
      </c>
      <c r="J11698" s="0" t="n">
        <v>0.08</v>
      </c>
      <c r="N11698" s="0" t="s">
        <v>35</v>
      </c>
      <c r="P11698" s="0" t="n">
        <f aca="false">IF(AND(OR(Dashboard!$B$5="All",D11698=Dashboard!$B$5),OR(Dashboard!$D$5="All",N11698=Dashboard!$D$5),OR(AND(C11698&lt;&gt;"",C11698&gt;=Dashboard!$F$5,C11698&lt;=Dashboard!$H$5),AND(C11698="",Dashboard!$F$5&lt;=1980,Dashboard!$H$5&gt;=2016))),1,0)</f>
        <v>1</v>
      </c>
      <c r="Q11698" s="0" t="n">
        <f aca="false">J11698*P11698+ROW()*0.00000001</f>
        <v>0.08011698</v>
      </c>
    </row>
    <row r="11699" customFormat="false" ht="15" hidden="false" customHeight="false" outlineLevel="0" collapsed="false">
      <c r="A11699" s="0" t="s">
        <v>8431</v>
      </c>
      <c r="B11699" s="0" t="s">
        <v>50</v>
      </c>
      <c r="C11699" s="0" t="n">
        <v>2008</v>
      </c>
      <c r="D11699" s="0" t="s">
        <v>102</v>
      </c>
      <c r="E11699" s="0" t="s">
        <v>3904</v>
      </c>
      <c r="F11699" s="0" t="n">
        <v>0</v>
      </c>
      <c r="G11699" s="0" t="n">
        <v>0</v>
      </c>
      <c r="H11699" s="0" t="n">
        <v>0.08</v>
      </c>
      <c r="I11699" s="0" t="n">
        <v>0</v>
      </c>
      <c r="J11699" s="0" t="n">
        <v>0.08</v>
      </c>
      <c r="N11699" s="0" t="s">
        <v>35</v>
      </c>
      <c r="P11699" s="0" t="n">
        <f aca="false">IF(AND(OR(Dashboard!$B$5="All",D11699=Dashboard!$B$5),OR(Dashboard!$D$5="All",N11699=Dashboard!$D$5),OR(AND(C11699&lt;&gt;"",C11699&gt;=Dashboard!$F$5,C11699&lt;=Dashboard!$H$5),AND(C11699="",Dashboard!$F$5&lt;=1980,Dashboard!$H$5&gt;=2016))),1,0)</f>
        <v>1</v>
      </c>
      <c r="Q11699" s="0" t="n">
        <f aca="false">J11699*P11699+ROW()*0.00000001</f>
        <v>0.08011699</v>
      </c>
    </row>
    <row r="11700" customFormat="false" ht="15" hidden="false" customHeight="false" outlineLevel="0" collapsed="false">
      <c r="A11700" s="0" t="s">
        <v>8432</v>
      </c>
      <c r="B11700" s="0" t="s">
        <v>76</v>
      </c>
      <c r="C11700" s="0" t="n">
        <v>2006</v>
      </c>
      <c r="D11700" s="0" t="s">
        <v>34</v>
      </c>
      <c r="E11700" s="0" t="s">
        <v>328</v>
      </c>
      <c r="F11700" s="0" t="n">
        <v>0</v>
      </c>
      <c r="G11700" s="0" t="n">
        <v>0</v>
      </c>
      <c r="H11700" s="0" t="n">
        <v>0.08</v>
      </c>
      <c r="I11700" s="0" t="n">
        <v>0</v>
      </c>
      <c r="J11700" s="0" t="n">
        <v>0.08</v>
      </c>
      <c r="N11700" s="0" t="s">
        <v>74</v>
      </c>
      <c r="P11700" s="0" t="n">
        <f aca="false">IF(AND(OR(Dashboard!$B$5="All",D11700=Dashboard!$B$5),OR(Dashboard!$D$5="All",N11700=Dashboard!$D$5),OR(AND(C11700&lt;&gt;"",C11700&gt;=Dashboard!$F$5,C11700&lt;=Dashboard!$H$5),AND(C11700="",Dashboard!$F$5&lt;=1980,Dashboard!$H$5&gt;=2016))),1,0)</f>
        <v>1</v>
      </c>
      <c r="Q11700" s="0" t="n">
        <f aca="false">J11700*P11700+ROW()*0.00000001</f>
        <v>0.080117</v>
      </c>
    </row>
    <row r="11701" customFormat="false" ht="15" hidden="false" customHeight="false" outlineLevel="0" collapsed="false">
      <c r="A11701" s="0" t="s">
        <v>8433</v>
      </c>
      <c r="B11701" s="0" t="s">
        <v>64</v>
      </c>
      <c r="C11701" s="0" t="n">
        <v>2009</v>
      </c>
      <c r="D11701" s="0" t="s">
        <v>56</v>
      </c>
      <c r="E11701" s="0" t="s">
        <v>6143</v>
      </c>
      <c r="F11701" s="0" t="n">
        <v>0.06</v>
      </c>
      <c r="G11701" s="0" t="n">
        <v>0.01</v>
      </c>
      <c r="H11701" s="0" t="n">
        <v>0</v>
      </c>
      <c r="I11701" s="0" t="n">
        <v>0.01</v>
      </c>
      <c r="J11701" s="0" t="n">
        <v>0.08</v>
      </c>
      <c r="K11701" s="0" t="n">
        <v>35</v>
      </c>
      <c r="L11701" s="0" t="n">
        <v>5.3</v>
      </c>
      <c r="M11701" s="0" t="s">
        <v>73</v>
      </c>
      <c r="N11701" s="0" t="s">
        <v>66</v>
      </c>
      <c r="O11701" s="0" t="s">
        <v>177</v>
      </c>
      <c r="P11701" s="0" t="n">
        <f aca="false">IF(AND(OR(Dashboard!$B$5="All",D11701=Dashboard!$B$5),OR(Dashboard!$D$5="All",N11701=Dashboard!$D$5),OR(AND(C11701&lt;&gt;"",C11701&gt;=Dashboard!$F$5,C11701&lt;=Dashboard!$H$5),AND(C11701="",Dashboard!$F$5&lt;=1980,Dashboard!$H$5&gt;=2016))),1,0)</f>
        <v>1</v>
      </c>
      <c r="Q11701" s="0" t="n">
        <f aca="false">J11701*P11701+ROW()*0.00000001</f>
        <v>0.08011701</v>
      </c>
    </row>
    <row r="11702" customFormat="false" ht="15" hidden="false" customHeight="false" outlineLevel="0" collapsed="false">
      <c r="A11702" s="0" t="s">
        <v>5585</v>
      </c>
      <c r="B11702" s="0" t="s">
        <v>186</v>
      </c>
      <c r="C11702" s="0" t="n">
        <v>2004</v>
      </c>
      <c r="D11702" s="0" t="s">
        <v>16</v>
      </c>
      <c r="E11702" s="0" t="s">
        <v>91</v>
      </c>
      <c r="F11702" s="0" t="n">
        <v>0.06</v>
      </c>
      <c r="G11702" s="0" t="n">
        <v>0.02</v>
      </c>
      <c r="H11702" s="0" t="n">
        <v>0</v>
      </c>
      <c r="I11702" s="0" t="n">
        <v>0</v>
      </c>
      <c r="J11702" s="0" t="n">
        <v>0.08</v>
      </c>
      <c r="K11702" s="0" t="n">
        <v>73</v>
      </c>
      <c r="L11702" s="0" t="n">
        <v>8.6</v>
      </c>
      <c r="M11702" s="0" t="s">
        <v>36</v>
      </c>
      <c r="N11702" s="0" t="s">
        <v>35</v>
      </c>
      <c r="O11702" s="0" t="s">
        <v>37</v>
      </c>
      <c r="P11702" s="0" t="n">
        <f aca="false">IF(AND(OR(Dashboard!$B$5="All",D11702=Dashboard!$B$5),OR(Dashboard!$D$5="All",N11702=Dashboard!$D$5),OR(AND(C11702&lt;&gt;"",C11702&gt;=Dashboard!$F$5,C11702&lt;=Dashboard!$H$5),AND(C11702="",Dashboard!$F$5&lt;=1980,Dashboard!$H$5&gt;=2016))),1,0)</f>
        <v>1</v>
      </c>
      <c r="Q11702" s="0" t="n">
        <f aca="false">J11702*P11702+ROW()*0.00000001</f>
        <v>0.08011702</v>
      </c>
    </row>
    <row r="11703" customFormat="false" ht="15" hidden="false" customHeight="false" outlineLevel="0" collapsed="false">
      <c r="A11703" s="0" t="s">
        <v>8434</v>
      </c>
      <c r="B11703" s="0" t="s">
        <v>117</v>
      </c>
      <c r="C11703" s="0" t="n">
        <v>1998</v>
      </c>
      <c r="D11703" s="0" t="s">
        <v>52</v>
      </c>
      <c r="E11703" s="0" t="s">
        <v>680</v>
      </c>
      <c r="F11703" s="0" t="n">
        <v>0.04</v>
      </c>
      <c r="G11703" s="0" t="n">
        <v>0.03</v>
      </c>
      <c r="H11703" s="0" t="n">
        <v>0</v>
      </c>
      <c r="I11703" s="0" t="n">
        <v>0</v>
      </c>
      <c r="J11703" s="0" t="n">
        <v>0.08</v>
      </c>
      <c r="N11703" s="0" t="s">
        <v>74</v>
      </c>
      <c r="P11703" s="0" t="n">
        <f aca="false">IF(AND(OR(Dashboard!$B$5="All",D11703=Dashboard!$B$5),OR(Dashboard!$D$5="All",N11703=Dashboard!$D$5),OR(AND(C11703&lt;&gt;"",C11703&gt;=Dashboard!$F$5,C11703&lt;=Dashboard!$H$5),AND(C11703="",Dashboard!$F$5&lt;=1980,Dashboard!$H$5&gt;=2016))),1,0)</f>
        <v>1</v>
      </c>
      <c r="Q11703" s="0" t="n">
        <f aca="false">J11703*P11703+ROW()*0.00000001</f>
        <v>0.08011703</v>
      </c>
    </row>
    <row r="11704" customFormat="false" ht="15" hidden="false" customHeight="false" outlineLevel="0" collapsed="false">
      <c r="A11704" s="0" t="s">
        <v>7803</v>
      </c>
      <c r="B11704" s="0" t="s">
        <v>33</v>
      </c>
      <c r="C11704" s="0" t="n">
        <v>2011</v>
      </c>
      <c r="D11704" s="0" t="s">
        <v>71</v>
      </c>
      <c r="E11704" s="0" t="s">
        <v>1169</v>
      </c>
      <c r="F11704" s="0" t="n">
        <v>0.07</v>
      </c>
      <c r="G11704" s="0" t="n">
        <v>0</v>
      </c>
      <c r="H11704" s="0" t="n">
        <v>0</v>
      </c>
      <c r="I11704" s="0" t="n">
        <v>0</v>
      </c>
      <c r="J11704" s="0" t="n">
        <v>0.08</v>
      </c>
      <c r="M11704" s="0" t="s">
        <v>103</v>
      </c>
      <c r="N11704" s="0" t="s">
        <v>35</v>
      </c>
      <c r="P11704" s="0" t="n">
        <f aca="false">IF(AND(OR(Dashboard!$B$5="All",D11704=Dashboard!$B$5),OR(Dashboard!$D$5="All",N11704=Dashboard!$D$5),OR(AND(C11704&lt;&gt;"",C11704&gt;=Dashboard!$F$5,C11704&lt;=Dashboard!$H$5),AND(C11704="",Dashboard!$F$5&lt;=1980,Dashboard!$H$5&gt;=2016))),1,0)</f>
        <v>1</v>
      </c>
      <c r="Q11704" s="0" t="n">
        <f aca="false">J11704*P11704+ROW()*0.00000001</f>
        <v>0.08011704</v>
      </c>
    </row>
    <row r="11705" customFormat="false" ht="15" hidden="false" customHeight="false" outlineLevel="0" collapsed="false">
      <c r="A11705" s="0" t="s">
        <v>8435</v>
      </c>
      <c r="B11705" s="0" t="s">
        <v>85</v>
      </c>
      <c r="C11705" s="0" t="n">
        <v>2002</v>
      </c>
      <c r="D11705" s="0" t="s">
        <v>41</v>
      </c>
      <c r="E11705" s="0" t="s">
        <v>418</v>
      </c>
      <c r="F11705" s="0" t="n">
        <v>0.05</v>
      </c>
      <c r="G11705" s="0" t="n">
        <v>0.02</v>
      </c>
      <c r="H11705" s="0" t="n">
        <v>0</v>
      </c>
      <c r="I11705" s="0" t="n">
        <v>0</v>
      </c>
      <c r="J11705" s="0" t="n">
        <v>0.08</v>
      </c>
      <c r="K11705" s="0" t="n">
        <v>74</v>
      </c>
      <c r="M11705" s="0" t="s">
        <v>36</v>
      </c>
      <c r="N11705" s="0" t="s">
        <v>35</v>
      </c>
      <c r="O11705" s="0" t="s">
        <v>37</v>
      </c>
      <c r="P11705" s="0" t="n">
        <f aca="false">IF(AND(OR(Dashboard!$B$5="All",D11705=Dashboard!$B$5),OR(Dashboard!$D$5="All",N11705=Dashboard!$D$5),OR(AND(C11705&lt;&gt;"",C11705&gt;=Dashboard!$F$5,C11705&lt;=Dashboard!$H$5),AND(C11705="",Dashboard!$F$5&lt;=1980,Dashboard!$H$5&gt;=2016))),1,0)</f>
        <v>1</v>
      </c>
      <c r="Q11705" s="0" t="n">
        <f aca="false">J11705*P11705+ROW()*0.00000001</f>
        <v>0.08011705</v>
      </c>
    </row>
    <row r="11706" customFormat="false" ht="15" hidden="false" customHeight="false" outlineLevel="0" collapsed="false">
      <c r="A11706" s="0" t="s">
        <v>8436</v>
      </c>
      <c r="B11706" s="0" t="s">
        <v>117</v>
      </c>
      <c r="C11706" s="0" t="n">
        <v>2000</v>
      </c>
      <c r="D11706" s="0" t="s">
        <v>56</v>
      </c>
      <c r="E11706" s="0" t="s">
        <v>160</v>
      </c>
      <c r="F11706" s="0" t="n">
        <v>0.04</v>
      </c>
      <c r="G11706" s="0" t="n">
        <v>0.03</v>
      </c>
      <c r="H11706" s="0" t="n">
        <v>0</v>
      </c>
      <c r="I11706" s="0" t="n">
        <v>0</v>
      </c>
      <c r="J11706" s="0" t="n">
        <v>0.08</v>
      </c>
      <c r="K11706" s="0" t="n">
        <v>37</v>
      </c>
      <c r="L11706" s="0" t="n">
        <v>6.8</v>
      </c>
      <c r="M11706" s="0" t="s">
        <v>73</v>
      </c>
      <c r="N11706" s="0" t="s">
        <v>74</v>
      </c>
      <c r="O11706" s="0" t="s">
        <v>177</v>
      </c>
      <c r="P11706" s="0" t="n">
        <f aca="false">IF(AND(OR(Dashboard!$B$5="All",D11706=Dashboard!$B$5),OR(Dashboard!$D$5="All",N11706=Dashboard!$D$5),OR(AND(C11706&lt;&gt;"",C11706&gt;=Dashboard!$F$5,C11706&lt;=Dashboard!$H$5),AND(C11706="",Dashboard!$F$5&lt;=1980,Dashboard!$H$5&gt;=2016))),1,0)</f>
        <v>1</v>
      </c>
      <c r="Q11706" s="0" t="n">
        <f aca="false">J11706*P11706+ROW()*0.00000001</f>
        <v>0.08011706</v>
      </c>
    </row>
    <row r="11707" customFormat="false" ht="15" hidden="false" customHeight="false" outlineLevel="0" collapsed="false">
      <c r="A11707" s="0" t="s">
        <v>8437</v>
      </c>
      <c r="B11707" s="0" t="s">
        <v>78</v>
      </c>
      <c r="C11707" s="0" t="n">
        <v>1994</v>
      </c>
      <c r="D11707" s="0" t="s">
        <v>46</v>
      </c>
      <c r="E11707" s="0" t="s">
        <v>1607</v>
      </c>
      <c r="F11707" s="0" t="n">
        <v>0</v>
      </c>
      <c r="G11707" s="0" t="n">
        <v>0</v>
      </c>
      <c r="H11707" s="0" t="n">
        <v>0.08</v>
      </c>
      <c r="I11707" s="0" t="n">
        <v>0</v>
      </c>
      <c r="J11707" s="0" t="n">
        <v>0.08</v>
      </c>
      <c r="N11707" s="0" t="s">
        <v>35</v>
      </c>
      <c r="P11707" s="0" t="n">
        <f aca="false">IF(AND(OR(Dashboard!$B$5="All",D11707=Dashboard!$B$5),OR(Dashboard!$D$5="All",N11707=Dashboard!$D$5),OR(AND(C11707&lt;&gt;"",C11707&gt;=Dashboard!$F$5,C11707&lt;=Dashboard!$H$5),AND(C11707="",Dashboard!$F$5&lt;=1980,Dashboard!$H$5&gt;=2016))),1,0)</f>
        <v>1</v>
      </c>
      <c r="Q11707" s="0" t="n">
        <f aca="false">J11707*P11707+ROW()*0.00000001</f>
        <v>0.08011707</v>
      </c>
    </row>
    <row r="11708" customFormat="false" ht="15" hidden="false" customHeight="false" outlineLevel="0" collapsed="false">
      <c r="A11708" s="0" t="s">
        <v>8438</v>
      </c>
      <c r="B11708" s="0" t="s">
        <v>94</v>
      </c>
      <c r="C11708" s="0" t="n">
        <v>2015</v>
      </c>
      <c r="D11708" s="0" t="s">
        <v>46</v>
      </c>
      <c r="E11708" s="0" t="s">
        <v>782</v>
      </c>
      <c r="F11708" s="0" t="n">
        <v>0</v>
      </c>
      <c r="G11708" s="0" t="n">
        <v>0</v>
      </c>
      <c r="H11708" s="0" t="n">
        <v>0.08</v>
      </c>
      <c r="I11708" s="0" t="n">
        <v>0</v>
      </c>
      <c r="J11708" s="0" t="n">
        <v>0.08</v>
      </c>
      <c r="N11708" s="0" t="s">
        <v>74</v>
      </c>
      <c r="P11708" s="0" t="n">
        <f aca="false">IF(AND(OR(Dashboard!$B$5="All",D11708=Dashboard!$B$5),OR(Dashboard!$D$5="All",N11708=Dashboard!$D$5),OR(AND(C11708&lt;&gt;"",C11708&gt;=Dashboard!$F$5,C11708&lt;=Dashboard!$H$5),AND(C11708="",Dashboard!$F$5&lt;=1980,Dashboard!$H$5&gt;=2016))),1,0)</f>
        <v>1</v>
      </c>
      <c r="Q11708" s="0" t="n">
        <f aca="false">J11708*P11708+ROW()*0.00000001</f>
        <v>0.08011708</v>
      </c>
    </row>
    <row r="11709" customFormat="false" ht="15" hidden="false" customHeight="false" outlineLevel="0" collapsed="false">
      <c r="A11709" s="0" t="s">
        <v>8439</v>
      </c>
      <c r="B11709" s="0" t="s">
        <v>873</v>
      </c>
      <c r="C11709" s="0" t="n">
        <v>1998</v>
      </c>
      <c r="D11709" s="0" t="s">
        <v>246</v>
      </c>
      <c r="E11709" s="0" t="s">
        <v>154</v>
      </c>
      <c r="F11709" s="0" t="n">
        <v>0</v>
      </c>
      <c r="G11709" s="0" t="n">
        <v>0</v>
      </c>
      <c r="H11709" s="0" t="n">
        <v>0.08</v>
      </c>
      <c r="I11709" s="0" t="n">
        <v>0</v>
      </c>
      <c r="J11709" s="0" t="n">
        <v>0.08</v>
      </c>
      <c r="N11709" s="0" t="s">
        <v>154</v>
      </c>
      <c r="P11709" s="0" t="n">
        <f aca="false">IF(AND(OR(Dashboard!$B$5="All",D11709=Dashboard!$B$5),OR(Dashboard!$D$5="All",N11709=Dashboard!$D$5),OR(AND(C11709&lt;&gt;"",C11709&gt;=Dashboard!$F$5,C11709&lt;=Dashboard!$H$5),AND(C11709="",Dashboard!$F$5&lt;=1980,Dashboard!$H$5&gt;=2016))),1,0)</f>
        <v>1</v>
      </c>
      <c r="Q11709" s="0" t="n">
        <f aca="false">J11709*P11709+ROW()*0.00000001</f>
        <v>0.08011709</v>
      </c>
    </row>
    <row r="11710" customFormat="false" ht="15" hidden="false" customHeight="false" outlineLevel="0" collapsed="false">
      <c r="A11710" s="0" t="s">
        <v>8440</v>
      </c>
      <c r="B11710" s="0" t="s">
        <v>117</v>
      </c>
      <c r="C11710" s="0" t="n">
        <v>1998</v>
      </c>
      <c r="D11710" s="0" t="s">
        <v>71</v>
      </c>
      <c r="E11710" s="0" t="s">
        <v>72</v>
      </c>
      <c r="F11710" s="0" t="n">
        <v>0.04</v>
      </c>
      <c r="G11710" s="0" t="n">
        <v>0.03</v>
      </c>
      <c r="H11710" s="0" t="n">
        <v>0</v>
      </c>
      <c r="I11710" s="0" t="n">
        <v>0</v>
      </c>
      <c r="J11710" s="0" t="n">
        <v>0.08</v>
      </c>
      <c r="N11710" s="0" t="s">
        <v>74</v>
      </c>
      <c r="P11710" s="0" t="n">
        <f aca="false">IF(AND(OR(Dashboard!$B$5="All",D11710=Dashboard!$B$5),OR(Dashboard!$D$5="All",N11710=Dashboard!$D$5),OR(AND(C11710&lt;&gt;"",C11710&gt;=Dashboard!$F$5,C11710&lt;=Dashboard!$H$5),AND(C11710="",Dashboard!$F$5&lt;=1980,Dashboard!$H$5&gt;=2016))),1,0)</f>
        <v>1</v>
      </c>
      <c r="Q11710" s="0" t="n">
        <f aca="false">J11710*P11710+ROW()*0.00000001</f>
        <v>0.0801171</v>
      </c>
    </row>
    <row r="11711" customFormat="false" ht="15" hidden="false" customHeight="false" outlineLevel="0" collapsed="false">
      <c r="A11711" s="0" t="s">
        <v>8441</v>
      </c>
      <c r="B11711" s="0" t="s">
        <v>97</v>
      </c>
      <c r="C11711" s="0" t="n">
        <v>2016</v>
      </c>
      <c r="D11711" s="0" t="s">
        <v>52</v>
      </c>
      <c r="E11711" s="0" t="s">
        <v>4684</v>
      </c>
      <c r="F11711" s="0" t="n">
        <v>0</v>
      </c>
      <c r="G11711" s="0" t="n">
        <v>0</v>
      </c>
      <c r="H11711" s="0" t="n">
        <v>0.08</v>
      </c>
      <c r="I11711" s="0" t="n">
        <v>0</v>
      </c>
      <c r="J11711" s="0" t="n">
        <v>0.08</v>
      </c>
      <c r="N11711" s="0" t="s">
        <v>35</v>
      </c>
      <c r="P11711" s="0" t="n">
        <f aca="false">IF(AND(OR(Dashboard!$B$5="All",D11711=Dashboard!$B$5),OR(Dashboard!$D$5="All",N11711=Dashboard!$D$5),OR(AND(C11711&lt;&gt;"",C11711&gt;=Dashboard!$F$5,C11711&lt;=Dashboard!$H$5),AND(C11711="",Dashboard!$F$5&lt;=1980,Dashboard!$H$5&gt;=2016))),1,0)</f>
        <v>1</v>
      </c>
      <c r="Q11711" s="0" t="n">
        <f aca="false">J11711*P11711+ROW()*0.00000001</f>
        <v>0.08011711</v>
      </c>
    </row>
    <row r="11712" customFormat="false" ht="15" hidden="false" customHeight="false" outlineLevel="0" collapsed="false">
      <c r="A11712" s="0" t="s">
        <v>8442</v>
      </c>
      <c r="B11712" s="0" t="s">
        <v>50</v>
      </c>
      <c r="C11712" s="0" t="n">
        <v>2007</v>
      </c>
      <c r="D11712" s="0" t="s">
        <v>48</v>
      </c>
      <c r="E11712" s="0" t="s">
        <v>3122</v>
      </c>
      <c r="F11712" s="0" t="n">
        <v>0.07</v>
      </c>
      <c r="G11712" s="0" t="n">
        <v>0</v>
      </c>
      <c r="H11712" s="0" t="n">
        <v>0</v>
      </c>
      <c r="I11712" s="0" t="n">
        <v>0.01</v>
      </c>
      <c r="J11712" s="0" t="n">
        <v>0.08</v>
      </c>
      <c r="K11712" s="0" t="n">
        <v>73</v>
      </c>
      <c r="L11712" s="0" t="n">
        <v>4.2</v>
      </c>
      <c r="M11712" s="0" t="s">
        <v>36</v>
      </c>
      <c r="N11712" s="0" t="s">
        <v>35</v>
      </c>
      <c r="O11712" s="0" t="s">
        <v>37</v>
      </c>
      <c r="P11712" s="0" t="n">
        <f aca="false">IF(AND(OR(Dashboard!$B$5="All",D11712=Dashboard!$B$5),OR(Dashboard!$D$5="All",N11712=Dashboard!$D$5),OR(AND(C11712&lt;&gt;"",C11712&gt;=Dashboard!$F$5,C11712&lt;=Dashboard!$H$5),AND(C11712="",Dashboard!$F$5&lt;=1980,Dashboard!$H$5&gt;=2016))),1,0)</f>
        <v>1</v>
      </c>
      <c r="Q11712" s="0" t="n">
        <f aca="false">J11712*P11712+ROW()*0.00000001</f>
        <v>0.08011712</v>
      </c>
    </row>
    <row r="11713" customFormat="false" ht="15" hidden="false" customHeight="false" outlineLevel="0" collapsed="false">
      <c r="A11713" s="0" t="s">
        <v>8443</v>
      </c>
      <c r="B11713" s="0" t="s">
        <v>117</v>
      </c>
      <c r="C11713" s="0" t="n">
        <v>1995</v>
      </c>
      <c r="D11713" s="0" t="s">
        <v>58</v>
      </c>
      <c r="E11713" s="0" t="s">
        <v>1530</v>
      </c>
      <c r="F11713" s="0" t="n">
        <v>0.04</v>
      </c>
      <c r="G11713" s="0" t="n">
        <v>0.03</v>
      </c>
      <c r="H11713" s="0" t="n">
        <v>0</v>
      </c>
      <c r="I11713" s="0" t="n">
        <v>0</v>
      </c>
      <c r="J11713" s="0" t="n">
        <v>0.08</v>
      </c>
      <c r="N11713" s="0" t="s">
        <v>74</v>
      </c>
      <c r="P11713" s="0" t="n">
        <f aca="false">IF(AND(OR(Dashboard!$B$5="All",D11713=Dashboard!$B$5),OR(Dashboard!$D$5="All",N11713=Dashboard!$D$5),OR(AND(C11713&lt;&gt;"",C11713&gt;=Dashboard!$F$5,C11713&lt;=Dashboard!$H$5),AND(C11713="",Dashboard!$F$5&lt;=1980,Dashboard!$H$5&gt;=2016))),1,0)</f>
        <v>1</v>
      </c>
      <c r="Q11713" s="0" t="n">
        <f aca="false">J11713*P11713+ROW()*0.00000001</f>
        <v>0.08011713</v>
      </c>
    </row>
    <row r="11714" customFormat="false" ht="15" hidden="false" customHeight="false" outlineLevel="0" collapsed="false">
      <c r="A11714" s="0" t="s">
        <v>822</v>
      </c>
      <c r="B11714" s="0" t="s">
        <v>152</v>
      </c>
      <c r="C11714" s="0" t="n">
        <v>2008</v>
      </c>
      <c r="D11714" s="0" t="s">
        <v>41</v>
      </c>
      <c r="E11714" s="0" t="s">
        <v>142</v>
      </c>
      <c r="F11714" s="0" t="n">
        <v>0</v>
      </c>
      <c r="G11714" s="0" t="n">
        <v>0.07</v>
      </c>
      <c r="H11714" s="0" t="n">
        <v>0</v>
      </c>
      <c r="I11714" s="0" t="n">
        <v>0.01</v>
      </c>
      <c r="J11714" s="0" t="n">
        <v>0.08</v>
      </c>
      <c r="K11714" s="0" t="n">
        <v>65</v>
      </c>
      <c r="L11714" s="0" t="n">
        <v>4.9</v>
      </c>
      <c r="M11714" s="0" t="s">
        <v>103</v>
      </c>
      <c r="N11714" s="0" t="s">
        <v>152</v>
      </c>
      <c r="O11714" s="0" t="s">
        <v>67</v>
      </c>
      <c r="P11714" s="0" t="n">
        <f aca="false">IF(AND(OR(Dashboard!$B$5="All",D11714=Dashboard!$B$5),OR(Dashboard!$D$5="All",N11714=Dashboard!$D$5),OR(AND(C11714&lt;&gt;"",C11714&gt;=Dashboard!$F$5,C11714&lt;=Dashboard!$H$5),AND(C11714="",Dashboard!$F$5&lt;=1980,Dashboard!$H$5&gt;=2016))),1,0)</f>
        <v>1</v>
      </c>
      <c r="Q11714" s="0" t="n">
        <f aca="false">J11714*P11714+ROW()*0.00000001</f>
        <v>0.08011714</v>
      </c>
    </row>
    <row r="11715" customFormat="false" ht="15" hidden="false" customHeight="false" outlineLevel="0" collapsed="false">
      <c r="A11715" s="0" t="s">
        <v>8444</v>
      </c>
      <c r="B11715" s="0" t="s">
        <v>873</v>
      </c>
      <c r="C11715" s="0" t="n">
        <v>1995</v>
      </c>
      <c r="D11715" s="0" t="s">
        <v>246</v>
      </c>
      <c r="E11715" s="0" t="s">
        <v>8445</v>
      </c>
      <c r="F11715" s="0" t="n">
        <v>0</v>
      </c>
      <c r="G11715" s="0" t="n">
        <v>0</v>
      </c>
      <c r="H11715" s="0" t="n">
        <v>0.08</v>
      </c>
      <c r="I11715" s="0" t="n">
        <v>0</v>
      </c>
      <c r="J11715" s="0" t="n">
        <v>0.08</v>
      </c>
      <c r="N11715" s="0" t="s">
        <v>154</v>
      </c>
      <c r="P11715" s="0" t="n">
        <f aca="false">IF(AND(OR(Dashboard!$B$5="All",D11715=Dashboard!$B$5),OR(Dashboard!$D$5="All",N11715=Dashboard!$D$5),OR(AND(C11715&lt;&gt;"",C11715&gt;=Dashboard!$F$5,C11715&lt;=Dashboard!$H$5),AND(C11715="",Dashboard!$F$5&lt;=1980,Dashboard!$H$5&gt;=2016))),1,0)</f>
        <v>1</v>
      </c>
      <c r="Q11715" s="0" t="n">
        <f aca="false">J11715*P11715+ROW()*0.00000001</f>
        <v>0.08011715</v>
      </c>
    </row>
    <row r="11716" customFormat="false" ht="15" hidden="false" customHeight="false" outlineLevel="0" collapsed="false">
      <c r="A11716" s="0" t="s">
        <v>319</v>
      </c>
      <c r="B11716" s="0" t="s">
        <v>152</v>
      </c>
      <c r="C11716" s="0" t="n">
        <v>2012</v>
      </c>
      <c r="D11716" s="0" t="s">
        <v>41</v>
      </c>
      <c r="E11716" s="0" t="s">
        <v>142</v>
      </c>
      <c r="F11716" s="0" t="n">
        <v>0</v>
      </c>
      <c r="G11716" s="0" t="n">
        <v>0.06</v>
      </c>
      <c r="H11716" s="0" t="n">
        <v>0</v>
      </c>
      <c r="I11716" s="0" t="n">
        <v>0.02</v>
      </c>
      <c r="J11716" s="0" t="n">
        <v>0.08</v>
      </c>
      <c r="K11716" s="0" t="n">
        <v>82</v>
      </c>
      <c r="L11716" s="0" t="n">
        <v>8.5</v>
      </c>
      <c r="M11716" s="0" t="s">
        <v>103</v>
      </c>
      <c r="N11716" s="0" t="s">
        <v>152</v>
      </c>
      <c r="O11716" s="0" t="s">
        <v>42</v>
      </c>
      <c r="P11716" s="0" t="n">
        <f aca="false">IF(AND(OR(Dashboard!$B$5="All",D11716=Dashboard!$B$5),OR(Dashboard!$D$5="All",N11716=Dashboard!$D$5),OR(AND(C11716&lt;&gt;"",C11716&gt;=Dashboard!$F$5,C11716&lt;=Dashboard!$H$5),AND(C11716="",Dashboard!$F$5&lt;=1980,Dashboard!$H$5&gt;=2016))),1,0)</f>
        <v>1</v>
      </c>
      <c r="Q11716" s="0" t="n">
        <f aca="false">J11716*P11716+ROW()*0.00000001</f>
        <v>0.08011716</v>
      </c>
    </row>
    <row r="11717" customFormat="false" ht="15" hidden="false" customHeight="false" outlineLevel="0" collapsed="false">
      <c r="A11717" s="0" t="s">
        <v>8446</v>
      </c>
      <c r="B11717" s="0" t="s">
        <v>164</v>
      </c>
      <c r="C11717" s="0" t="n">
        <v>2005</v>
      </c>
      <c r="D11717" s="0" t="s">
        <v>48</v>
      </c>
      <c r="E11717" s="0" t="s">
        <v>1002</v>
      </c>
      <c r="F11717" s="0" t="n">
        <v>0.07</v>
      </c>
      <c r="G11717" s="0" t="n">
        <v>0</v>
      </c>
      <c r="H11717" s="0" t="n">
        <v>0</v>
      </c>
      <c r="I11717" s="0" t="n">
        <v>0.01</v>
      </c>
      <c r="J11717" s="0" t="n">
        <v>0.08</v>
      </c>
      <c r="K11717" s="0" t="n">
        <v>69</v>
      </c>
      <c r="M11717" s="0" t="s">
        <v>36</v>
      </c>
      <c r="N11717" s="0" t="s">
        <v>74</v>
      </c>
      <c r="O11717" s="0" t="s">
        <v>67</v>
      </c>
      <c r="P11717" s="0" t="n">
        <f aca="false">IF(AND(OR(Dashboard!$B$5="All",D11717=Dashboard!$B$5),OR(Dashboard!$D$5="All",N11717=Dashboard!$D$5),OR(AND(C11717&lt;&gt;"",C11717&gt;=Dashboard!$F$5,C11717&lt;=Dashboard!$H$5),AND(C11717="",Dashboard!$F$5&lt;=1980,Dashboard!$H$5&gt;=2016))),1,0)</f>
        <v>1</v>
      </c>
      <c r="Q11717" s="0" t="n">
        <f aca="false">J11717*P11717+ROW()*0.00000001</f>
        <v>0.08011717</v>
      </c>
    </row>
    <row r="11718" customFormat="false" ht="15" hidden="false" customHeight="false" outlineLevel="0" collapsed="false">
      <c r="A11718" s="0" t="s">
        <v>5487</v>
      </c>
      <c r="B11718" s="0" t="s">
        <v>172</v>
      </c>
      <c r="C11718" s="0" t="n">
        <v>2014</v>
      </c>
      <c r="D11718" s="0" t="s">
        <v>114</v>
      </c>
      <c r="E11718" s="0" t="s">
        <v>3305</v>
      </c>
      <c r="F11718" s="0" t="n">
        <v>0.05</v>
      </c>
      <c r="G11718" s="0" t="n">
        <v>0.02</v>
      </c>
      <c r="H11718" s="0" t="n">
        <v>0</v>
      </c>
      <c r="I11718" s="0" t="n">
        <v>0.01</v>
      </c>
      <c r="J11718" s="0" t="n">
        <v>0.08</v>
      </c>
      <c r="L11718" s="0" t="n">
        <v>8.5</v>
      </c>
      <c r="M11718" s="0" t="s">
        <v>73</v>
      </c>
      <c r="N11718" s="0" t="s">
        <v>66</v>
      </c>
      <c r="P11718" s="0" t="n">
        <f aca="false">IF(AND(OR(Dashboard!$B$5="All",D11718=Dashboard!$B$5),OR(Dashboard!$D$5="All",N11718=Dashboard!$D$5),OR(AND(C11718&lt;&gt;"",C11718&gt;=Dashboard!$F$5,C11718&lt;=Dashboard!$H$5),AND(C11718="",Dashboard!$F$5&lt;=1980,Dashboard!$H$5&gt;=2016))),1,0)</f>
        <v>1</v>
      </c>
      <c r="Q11718" s="0" t="n">
        <f aca="false">J11718*P11718+ROW()*0.00000001</f>
        <v>0.08011718</v>
      </c>
    </row>
    <row r="11719" customFormat="false" ht="15" hidden="false" customHeight="false" outlineLevel="0" collapsed="false">
      <c r="A11719" s="0" t="s">
        <v>8447</v>
      </c>
      <c r="B11719" s="0" t="s">
        <v>164</v>
      </c>
      <c r="C11719" s="0" t="n">
        <v>2007</v>
      </c>
      <c r="D11719" s="0" t="s">
        <v>102</v>
      </c>
      <c r="E11719" s="0" t="s">
        <v>211</v>
      </c>
      <c r="F11719" s="0" t="n">
        <v>0</v>
      </c>
      <c r="G11719" s="0" t="n">
        <v>0</v>
      </c>
      <c r="H11719" s="0" t="n">
        <v>0.08</v>
      </c>
      <c r="I11719" s="0" t="n">
        <v>0</v>
      </c>
      <c r="J11719" s="0" t="n">
        <v>0.08</v>
      </c>
      <c r="N11719" s="0" t="s">
        <v>74</v>
      </c>
      <c r="P11719" s="0" t="n">
        <f aca="false">IF(AND(OR(Dashboard!$B$5="All",D11719=Dashboard!$B$5),OR(Dashboard!$D$5="All",N11719=Dashboard!$D$5),OR(AND(C11719&lt;&gt;"",C11719&gt;=Dashboard!$F$5,C11719&lt;=Dashboard!$H$5),AND(C11719="",Dashboard!$F$5&lt;=1980,Dashboard!$H$5&gt;=2016))),1,0)</f>
        <v>1</v>
      </c>
      <c r="Q11719" s="0" t="n">
        <f aca="false">J11719*P11719+ROW()*0.00000001</f>
        <v>0.08011719</v>
      </c>
    </row>
    <row r="11720" customFormat="false" ht="15" hidden="false" customHeight="false" outlineLevel="0" collapsed="false">
      <c r="A11720" s="0" t="s">
        <v>7037</v>
      </c>
      <c r="B11720" s="0" t="s">
        <v>70</v>
      </c>
      <c r="C11720" s="0" t="n">
        <v>2008</v>
      </c>
      <c r="D11720" s="0" t="s">
        <v>41</v>
      </c>
      <c r="E11720" s="0" t="s">
        <v>91</v>
      </c>
      <c r="F11720" s="0" t="n">
        <v>0.07</v>
      </c>
      <c r="G11720" s="0" t="n">
        <v>0</v>
      </c>
      <c r="H11720" s="0" t="n">
        <v>0</v>
      </c>
      <c r="I11720" s="0" t="n">
        <v>0.01</v>
      </c>
      <c r="J11720" s="0" t="n">
        <v>0.08</v>
      </c>
      <c r="N11720" s="0" t="s">
        <v>74</v>
      </c>
      <c r="P11720" s="0" t="n">
        <f aca="false">IF(AND(OR(Dashboard!$B$5="All",D11720=Dashboard!$B$5),OR(Dashboard!$D$5="All",N11720=Dashboard!$D$5),OR(AND(C11720&lt;&gt;"",C11720&gt;=Dashboard!$F$5,C11720&lt;=Dashboard!$H$5),AND(C11720="",Dashboard!$F$5&lt;=1980,Dashboard!$H$5&gt;=2016))),1,0)</f>
        <v>1</v>
      </c>
      <c r="Q11720" s="0" t="n">
        <f aca="false">J11720*P11720+ROW()*0.00000001</f>
        <v>0.0801172</v>
      </c>
    </row>
    <row r="11721" customFormat="false" ht="15" hidden="false" customHeight="false" outlineLevel="0" collapsed="false">
      <c r="A11721" s="0" t="s">
        <v>8448</v>
      </c>
      <c r="B11721" s="0" t="s">
        <v>33</v>
      </c>
      <c r="C11721" s="0" t="n">
        <v>2010</v>
      </c>
      <c r="D11721" s="0" t="s">
        <v>34</v>
      </c>
      <c r="E11721" s="0" t="s">
        <v>91</v>
      </c>
      <c r="F11721" s="0" t="n">
        <v>0.06</v>
      </c>
      <c r="G11721" s="0" t="n">
        <v>0.01</v>
      </c>
      <c r="H11721" s="0" t="n">
        <v>0</v>
      </c>
      <c r="I11721" s="0" t="n">
        <v>0.01</v>
      </c>
      <c r="J11721" s="0" t="n">
        <v>0.08</v>
      </c>
      <c r="M11721" s="0" t="s">
        <v>36</v>
      </c>
      <c r="N11721" s="0" t="s">
        <v>35</v>
      </c>
      <c r="P11721" s="0" t="n">
        <f aca="false">IF(AND(OR(Dashboard!$B$5="All",D11721=Dashboard!$B$5),OR(Dashboard!$D$5="All",N11721=Dashboard!$D$5),OR(AND(C11721&lt;&gt;"",C11721&gt;=Dashboard!$F$5,C11721&lt;=Dashboard!$H$5),AND(C11721="",Dashboard!$F$5&lt;=1980,Dashboard!$H$5&gt;=2016))),1,0)</f>
        <v>1</v>
      </c>
      <c r="Q11721" s="0" t="n">
        <f aca="false">J11721*P11721+ROW()*0.00000001</f>
        <v>0.08011721</v>
      </c>
    </row>
    <row r="11722" customFormat="false" ht="15" hidden="false" customHeight="false" outlineLevel="0" collapsed="false">
      <c r="A11722" s="0" t="s">
        <v>8449</v>
      </c>
      <c r="B11722" s="0" t="s">
        <v>85</v>
      </c>
      <c r="C11722" s="0" t="n">
        <v>2005</v>
      </c>
      <c r="D11722" s="0" t="s">
        <v>46</v>
      </c>
      <c r="E11722" s="0" t="s">
        <v>160</v>
      </c>
      <c r="F11722" s="0" t="n">
        <v>0.05</v>
      </c>
      <c r="G11722" s="0" t="n">
        <v>0.02</v>
      </c>
      <c r="H11722" s="0" t="n">
        <v>0</v>
      </c>
      <c r="I11722" s="0" t="n">
        <v>0</v>
      </c>
      <c r="J11722" s="0" t="n">
        <v>0.08</v>
      </c>
      <c r="N11722" s="0" t="s">
        <v>35</v>
      </c>
      <c r="P11722" s="0" t="n">
        <f aca="false">IF(AND(OR(Dashboard!$B$5="All",D11722=Dashboard!$B$5),OR(Dashboard!$D$5="All",N11722=Dashboard!$D$5),OR(AND(C11722&lt;&gt;"",C11722&gt;=Dashboard!$F$5,C11722&lt;=Dashboard!$H$5),AND(C11722="",Dashboard!$F$5&lt;=1980,Dashboard!$H$5&gt;=2016))),1,0)</f>
        <v>1</v>
      </c>
      <c r="Q11722" s="0" t="n">
        <f aca="false">J11722*P11722+ROW()*0.00000001</f>
        <v>0.08011722</v>
      </c>
    </row>
    <row r="11723" customFormat="false" ht="15" hidden="false" customHeight="false" outlineLevel="0" collapsed="false">
      <c r="A11723" s="0" t="s">
        <v>6272</v>
      </c>
      <c r="B11723" s="0" t="s">
        <v>64</v>
      </c>
      <c r="C11723" s="0" t="n">
        <v>2011</v>
      </c>
      <c r="D11723" s="0" t="s">
        <v>52</v>
      </c>
      <c r="E11723" s="0" t="s">
        <v>142</v>
      </c>
      <c r="F11723" s="0" t="n">
        <v>0.07</v>
      </c>
      <c r="G11723" s="0" t="n">
        <v>0</v>
      </c>
      <c r="H11723" s="0" t="n">
        <v>0</v>
      </c>
      <c r="I11723" s="0" t="n">
        <v>0.01</v>
      </c>
      <c r="J11723" s="0" t="n">
        <v>0.08</v>
      </c>
      <c r="M11723" s="0" t="s">
        <v>36</v>
      </c>
      <c r="N11723" s="0" t="s">
        <v>66</v>
      </c>
      <c r="P11723" s="0" t="n">
        <f aca="false">IF(AND(OR(Dashboard!$B$5="All",D11723=Dashboard!$B$5),OR(Dashboard!$D$5="All",N11723=Dashboard!$D$5),OR(AND(C11723&lt;&gt;"",C11723&gt;=Dashboard!$F$5,C11723&lt;=Dashboard!$H$5),AND(C11723="",Dashboard!$F$5&lt;=1980,Dashboard!$H$5&gt;=2016))),1,0)</f>
        <v>1</v>
      </c>
      <c r="Q11723" s="0" t="n">
        <f aca="false">J11723*P11723+ROW()*0.00000001</f>
        <v>0.08011723</v>
      </c>
    </row>
    <row r="11724" customFormat="false" ht="15" hidden="false" customHeight="false" outlineLevel="0" collapsed="false">
      <c r="A11724" s="0" t="s">
        <v>4593</v>
      </c>
      <c r="B11724" s="0" t="s">
        <v>186</v>
      </c>
      <c r="C11724" s="0" t="n">
        <v>2003</v>
      </c>
      <c r="D11724" s="0" t="s">
        <v>41</v>
      </c>
      <c r="E11724" s="0" t="s">
        <v>328</v>
      </c>
      <c r="F11724" s="0" t="n">
        <v>0.06</v>
      </c>
      <c r="G11724" s="0" t="n">
        <v>0.02</v>
      </c>
      <c r="H11724" s="0" t="n">
        <v>0</v>
      </c>
      <c r="I11724" s="0" t="n">
        <v>0</v>
      </c>
      <c r="J11724" s="0" t="n">
        <v>0.08</v>
      </c>
      <c r="K11724" s="0" t="n">
        <v>67</v>
      </c>
      <c r="M11724" s="0" t="s">
        <v>103</v>
      </c>
      <c r="N11724" s="0" t="s">
        <v>35</v>
      </c>
      <c r="O11724" s="0" t="s">
        <v>67</v>
      </c>
      <c r="P11724" s="0" t="n">
        <f aca="false">IF(AND(OR(Dashboard!$B$5="All",D11724=Dashboard!$B$5),OR(Dashboard!$D$5="All",N11724=Dashboard!$D$5),OR(AND(C11724&lt;&gt;"",C11724&gt;=Dashboard!$F$5,C11724&lt;=Dashboard!$H$5),AND(C11724="",Dashboard!$F$5&lt;=1980,Dashboard!$H$5&gt;=2016))),1,0)</f>
        <v>1</v>
      </c>
      <c r="Q11724" s="0" t="n">
        <f aca="false">J11724*P11724+ROW()*0.00000001</f>
        <v>0.08011724</v>
      </c>
    </row>
    <row r="11725" customFormat="false" ht="15" hidden="false" customHeight="false" outlineLevel="0" collapsed="false">
      <c r="A11725" s="0" t="s">
        <v>8450</v>
      </c>
      <c r="B11725" s="0" t="s">
        <v>94</v>
      </c>
      <c r="C11725" s="0" t="n">
        <v>2015</v>
      </c>
      <c r="D11725" s="0" t="s">
        <v>71</v>
      </c>
      <c r="E11725" s="0" t="s">
        <v>782</v>
      </c>
      <c r="F11725" s="0" t="n">
        <v>0.02</v>
      </c>
      <c r="G11725" s="0" t="n">
        <v>0</v>
      </c>
      <c r="H11725" s="0" t="n">
        <v>0.05</v>
      </c>
      <c r="I11725" s="0" t="n">
        <v>0.01</v>
      </c>
      <c r="J11725" s="0" t="n">
        <v>0.08</v>
      </c>
      <c r="N11725" s="0" t="s">
        <v>74</v>
      </c>
      <c r="P11725" s="0" t="n">
        <f aca="false">IF(AND(OR(Dashboard!$B$5="All",D11725=Dashboard!$B$5),OR(Dashboard!$D$5="All",N11725=Dashboard!$D$5),OR(AND(C11725&lt;&gt;"",C11725&gt;=Dashboard!$F$5,C11725&lt;=Dashboard!$H$5),AND(C11725="",Dashboard!$F$5&lt;=1980,Dashboard!$H$5&gt;=2016))),1,0)</f>
        <v>1</v>
      </c>
      <c r="Q11725" s="0" t="n">
        <f aca="false">J11725*P11725+ROW()*0.00000001</f>
        <v>0.08011725</v>
      </c>
    </row>
    <row r="11726" customFormat="false" ht="15" hidden="false" customHeight="false" outlineLevel="0" collapsed="false">
      <c r="A11726" s="0" t="s">
        <v>8451</v>
      </c>
      <c r="B11726" s="0" t="s">
        <v>97</v>
      </c>
      <c r="C11726" s="0" t="n">
        <v>2016</v>
      </c>
      <c r="D11726" s="0" t="s">
        <v>114</v>
      </c>
      <c r="E11726" s="0" t="s">
        <v>8452</v>
      </c>
      <c r="F11726" s="0" t="n">
        <v>0.05</v>
      </c>
      <c r="G11726" s="0" t="n">
        <v>0</v>
      </c>
      <c r="H11726" s="0" t="n">
        <v>0.02</v>
      </c>
      <c r="I11726" s="0" t="n">
        <v>0.01</v>
      </c>
      <c r="J11726" s="0" t="n">
        <v>0.08</v>
      </c>
      <c r="K11726" s="0" t="n">
        <v>81</v>
      </c>
      <c r="L11726" s="0" t="n">
        <v>8.5</v>
      </c>
      <c r="M11726" s="0" t="s">
        <v>73</v>
      </c>
      <c r="N11726" s="0" t="s">
        <v>35</v>
      </c>
      <c r="O11726" s="0" t="s">
        <v>42</v>
      </c>
      <c r="P11726" s="0" t="n">
        <f aca="false">IF(AND(OR(Dashboard!$B$5="All",D11726=Dashboard!$B$5),OR(Dashboard!$D$5="All",N11726=Dashboard!$D$5),OR(AND(C11726&lt;&gt;"",C11726&gt;=Dashboard!$F$5,C11726&lt;=Dashboard!$H$5),AND(C11726="",Dashboard!$F$5&lt;=1980,Dashboard!$H$5&gt;=2016))),1,0)</f>
        <v>1</v>
      </c>
      <c r="Q11726" s="0" t="n">
        <f aca="false">J11726*P11726+ROW()*0.00000001</f>
        <v>0.08011726</v>
      </c>
    </row>
    <row r="11727" customFormat="false" ht="15" hidden="false" customHeight="false" outlineLevel="0" collapsed="false">
      <c r="A11727" s="0" t="s">
        <v>8453</v>
      </c>
      <c r="B11727" s="0" t="s">
        <v>76</v>
      </c>
      <c r="C11727" s="0" t="n">
        <v>2004</v>
      </c>
      <c r="D11727" s="0" t="s">
        <v>246</v>
      </c>
      <c r="E11727" s="0" t="s">
        <v>195</v>
      </c>
      <c r="F11727" s="0" t="n">
        <v>0.04</v>
      </c>
      <c r="G11727" s="0" t="n">
        <v>0.03</v>
      </c>
      <c r="H11727" s="0" t="n">
        <v>0</v>
      </c>
      <c r="I11727" s="0" t="n">
        <v>0.01</v>
      </c>
      <c r="J11727" s="0" t="n">
        <v>0.08</v>
      </c>
      <c r="K11727" s="0" t="n">
        <v>75</v>
      </c>
      <c r="L11727" s="0" t="n">
        <v>8</v>
      </c>
      <c r="M11727" s="0" t="s">
        <v>103</v>
      </c>
      <c r="N11727" s="0" t="s">
        <v>74</v>
      </c>
      <c r="O11727" s="0" t="s">
        <v>37</v>
      </c>
      <c r="P11727" s="0" t="n">
        <f aca="false">IF(AND(OR(Dashboard!$B$5="All",D11727=Dashboard!$B$5),OR(Dashboard!$D$5="All",N11727=Dashboard!$D$5),OR(AND(C11727&lt;&gt;"",C11727&gt;=Dashboard!$F$5,C11727&lt;=Dashboard!$H$5),AND(C11727="",Dashboard!$F$5&lt;=1980,Dashboard!$H$5&gt;=2016))),1,0)</f>
        <v>1</v>
      </c>
      <c r="Q11727" s="0" t="n">
        <f aca="false">J11727*P11727+ROW()*0.00000001</f>
        <v>0.08011727</v>
      </c>
    </row>
    <row r="11728" customFormat="false" ht="15" hidden="false" customHeight="false" outlineLevel="0" collapsed="false">
      <c r="A11728" s="0" t="s">
        <v>5931</v>
      </c>
      <c r="B11728" s="0" t="s">
        <v>144</v>
      </c>
      <c r="C11728" s="0" t="n">
        <v>2004</v>
      </c>
      <c r="D11728" s="0" t="s">
        <v>56</v>
      </c>
      <c r="E11728" s="0" t="s">
        <v>4272</v>
      </c>
      <c r="F11728" s="0" t="n">
        <v>0.06</v>
      </c>
      <c r="G11728" s="0" t="n">
        <v>0.02</v>
      </c>
      <c r="H11728" s="0" t="n">
        <v>0</v>
      </c>
      <c r="I11728" s="0" t="n">
        <v>0</v>
      </c>
      <c r="J11728" s="0" t="n">
        <v>0.08</v>
      </c>
      <c r="K11728" s="0" t="n">
        <v>57</v>
      </c>
      <c r="L11728" s="0" t="n">
        <v>8.4</v>
      </c>
      <c r="M11728" s="0" t="s">
        <v>73</v>
      </c>
      <c r="N11728" s="0" t="s">
        <v>66</v>
      </c>
      <c r="O11728" s="0" t="s">
        <v>53</v>
      </c>
      <c r="P11728" s="0" t="n">
        <f aca="false">IF(AND(OR(Dashboard!$B$5="All",D11728=Dashboard!$B$5),OR(Dashboard!$D$5="All",N11728=Dashboard!$D$5),OR(AND(C11728&lt;&gt;"",C11728&gt;=Dashboard!$F$5,C11728&lt;=Dashboard!$H$5),AND(C11728="",Dashboard!$F$5&lt;=1980,Dashboard!$H$5&gt;=2016))),1,0)</f>
        <v>1</v>
      </c>
      <c r="Q11728" s="0" t="n">
        <f aca="false">J11728*P11728+ROW()*0.00000001</f>
        <v>0.08011728</v>
      </c>
    </row>
    <row r="11729" customFormat="false" ht="15" hidden="false" customHeight="false" outlineLevel="0" collapsed="false">
      <c r="A11729" s="0" t="s">
        <v>1104</v>
      </c>
      <c r="B11729" s="0" t="s">
        <v>186</v>
      </c>
      <c r="C11729" s="0" t="n">
        <v>2003</v>
      </c>
      <c r="D11729" s="0" t="s">
        <v>56</v>
      </c>
      <c r="E11729" s="0" t="s">
        <v>2018</v>
      </c>
      <c r="F11729" s="0" t="n">
        <v>0.06</v>
      </c>
      <c r="G11729" s="0" t="n">
        <v>0.02</v>
      </c>
      <c r="H11729" s="0" t="n">
        <v>0</v>
      </c>
      <c r="I11729" s="0" t="n">
        <v>0</v>
      </c>
      <c r="J11729" s="0" t="n">
        <v>0.08</v>
      </c>
      <c r="K11729" s="0" t="n">
        <v>62</v>
      </c>
      <c r="L11729" s="0" t="n">
        <v>8.4</v>
      </c>
      <c r="M11729" s="0" t="s">
        <v>103</v>
      </c>
      <c r="N11729" s="0" t="s">
        <v>35</v>
      </c>
      <c r="O11729" s="0" t="s">
        <v>67</v>
      </c>
      <c r="P11729" s="0" t="n">
        <f aca="false">IF(AND(OR(Dashboard!$B$5="All",D11729=Dashboard!$B$5),OR(Dashboard!$D$5="All",N11729=Dashboard!$D$5),OR(AND(C11729&lt;&gt;"",C11729&gt;=Dashboard!$F$5,C11729&lt;=Dashboard!$H$5),AND(C11729="",Dashboard!$F$5&lt;=1980,Dashboard!$H$5&gt;=2016))),1,0)</f>
        <v>1</v>
      </c>
      <c r="Q11729" s="0" t="n">
        <f aca="false">J11729*P11729+ROW()*0.00000001</f>
        <v>0.08011729</v>
      </c>
    </row>
    <row r="11730" customFormat="false" ht="15" hidden="false" customHeight="false" outlineLevel="0" collapsed="false">
      <c r="A11730" s="0" t="s">
        <v>8454</v>
      </c>
      <c r="B11730" s="0" t="s">
        <v>50</v>
      </c>
      <c r="C11730" s="0" t="n">
        <v>2007</v>
      </c>
      <c r="D11730" s="0" t="s">
        <v>102</v>
      </c>
      <c r="E11730" s="0" t="s">
        <v>328</v>
      </c>
      <c r="F11730" s="0" t="n">
        <v>0</v>
      </c>
      <c r="G11730" s="0" t="n">
        <v>0</v>
      </c>
      <c r="H11730" s="0" t="n">
        <v>0.08</v>
      </c>
      <c r="I11730" s="0" t="n">
        <v>0</v>
      </c>
      <c r="J11730" s="0" t="n">
        <v>0.08</v>
      </c>
      <c r="N11730" s="0" t="s">
        <v>35</v>
      </c>
      <c r="P11730" s="0" t="n">
        <f aca="false">IF(AND(OR(Dashboard!$B$5="All",D11730=Dashboard!$B$5),OR(Dashboard!$D$5="All",N11730=Dashboard!$D$5),OR(AND(C11730&lt;&gt;"",C11730&gt;=Dashboard!$F$5,C11730&lt;=Dashboard!$H$5),AND(C11730="",Dashboard!$F$5&lt;=1980,Dashboard!$H$5&gt;=2016))),1,0)</f>
        <v>1</v>
      </c>
      <c r="Q11730" s="0" t="n">
        <f aca="false">J11730*P11730+ROW()*0.00000001</f>
        <v>0.0801173</v>
      </c>
    </row>
    <row r="11731" customFormat="false" ht="15" hidden="false" customHeight="false" outlineLevel="0" collapsed="false">
      <c r="A11731" s="0" t="s">
        <v>8455</v>
      </c>
      <c r="B11731" s="0" t="s">
        <v>76</v>
      </c>
      <c r="C11731" s="0" t="n">
        <v>2007</v>
      </c>
      <c r="D11731" s="0" t="s">
        <v>46</v>
      </c>
      <c r="E11731" s="0" t="s">
        <v>328</v>
      </c>
      <c r="F11731" s="0" t="n">
        <v>0</v>
      </c>
      <c r="G11731" s="0" t="n">
        <v>0</v>
      </c>
      <c r="H11731" s="0" t="n">
        <v>0.08</v>
      </c>
      <c r="I11731" s="0" t="n">
        <v>0</v>
      </c>
      <c r="J11731" s="0" t="n">
        <v>0.08</v>
      </c>
      <c r="N11731" s="0" t="s">
        <v>74</v>
      </c>
      <c r="P11731" s="0" t="n">
        <f aca="false">IF(AND(OR(Dashboard!$B$5="All",D11731=Dashboard!$B$5),OR(Dashboard!$D$5="All",N11731=Dashboard!$D$5),OR(AND(C11731&lt;&gt;"",C11731&gt;=Dashboard!$F$5,C11731&lt;=Dashboard!$H$5),AND(C11731="",Dashboard!$F$5&lt;=1980,Dashboard!$H$5&gt;=2016))),1,0)</f>
        <v>1</v>
      </c>
      <c r="Q11731" s="0" t="n">
        <f aca="false">J11731*P11731+ROW()*0.00000001</f>
        <v>0.08011731</v>
      </c>
    </row>
    <row r="11732" customFormat="false" ht="15" hidden="false" customHeight="false" outlineLevel="0" collapsed="false">
      <c r="A11732" s="0" t="s">
        <v>8456</v>
      </c>
      <c r="B11732" s="0" t="s">
        <v>851</v>
      </c>
      <c r="C11732" s="0" t="n">
        <v>2014</v>
      </c>
      <c r="D11732" s="0" t="s">
        <v>46</v>
      </c>
      <c r="E11732" s="0" t="s">
        <v>5651</v>
      </c>
      <c r="F11732" s="0" t="n">
        <v>0</v>
      </c>
      <c r="G11732" s="0" t="n">
        <v>0</v>
      </c>
      <c r="H11732" s="0" t="n">
        <v>0.08</v>
      </c>
      <c r="I11732" s="0" t="n">
        <v>0</v>
      </c>
      <c r="J11732" s="0" t="n">
        <v>0.08</v>
      </c>
      <c r="N11732" s="0" t="s">
        <v>74</v>
      </c>
      <c r="P11732" s="0" t="n">
        <f aca="false">IF(AND(OR(Dashboard!$B$5="All",D11732=Dashboard!$B$5),OR(Dashboard!$D$5="All",N11732=Dashboard!$D$5),OR(AND(C11732&lt;&gt;"",C11732&gt;=Dashboard!$F$5,C11732&lt;=Dashboard!$H$5),AND(C11732="",Dashboard!$F$5&lt;=1980,Dashboard!$H$5&gt;=2016))),1,0)</f>
        <v>1</v>
      </c>
      <c r="Q11732" s="0" t="n">
        <f aca="false">J11732*P11732+ROW()*0.00000001</f>
        <v>0.08011732</v>
      </c>
    </row>
    <row r="11733" customFormat="false" ht="15" hidden="false" customHeight="false" outlineLevel="0" collapsed="false">
      <c r="A11733" s="0" t="s">
        <v>8457</v>
      </c>
      <c r="B11733" s="0" t="s">
        <v>33</v>
      </c>
      <c r="C11733" s="0" t="n">
        <v>2008</v>
      </c>
      <c r="D11733" s="0" t="s">
        <v>52</v>
      </c>
      <c r="E11733" s="0" t="s">
        <v>35</v>
      </c>
      <c r="F11733" s="0" t="n">
        <v>0</v>
      </c>
      <c r="G11733" s="0" t="n">
        <v>0</v>
      </c>
      <c r="H11733" s="0" t="n">
        <v>0.08</v>
      </c>
      <c r="I11733" s="0" t="n">
        <v>0</v>
      </c>
      <c r="J11733" s="0" t="n">
        <v>0.08</v>
      </c>
      <c r="N11733" s="0" t="s">
        <v>35</v>
      </c>
      <c r="P11733" s="0" t="n">
        <f aca="false">IF(AND(OR(Dashboard!$B$5="All",D11733=Dashboard!$B$5),OR(Dashboard!$D$5="All",N11733=Dashboard!$D$5),OR(AND(C11733&lt;&gt;"",C11733&gt;=Dashboard!$F$5,C11733&lt;=Dashboard!$H$5),AND(C11733="",Dashboard!$F$5&lt;=1980,Dashboard!$H$5&gt;=2016))),1,0)</f>
        <v>1</v>
      </c>
      <c r="Q11733" s="0" t="n">
        <f aca="false">J11733*P11733+ROW()*0.00000001</f>
        <v>0.08011733</v>
      </c>
    </row>
    <row r="11734" customFormat="false" ht="15" hidden="false" customHeight="false" outlineLevel="0" collapsed="false">
      <c r="A11734" s="0" t="s">
        <v>8458</v>
      </c>
      <c r="B11734" s="0" t="s">
        <v>76</v>
      </c>
      <c r="C11734" s="0" t="n">
        <v>2002</v>
      </c>
      <c r="D11734" s="0" t="s">
        <v>246</v>
      </c>
      <c r="E11734" s="0" t="s">
        <v>782</v>
      </c>
      <c r="F11734" s="0" t="n">
        <v>0.04</v>
      </c>
      <c r="G11734" s="0" t="n">
        <v>0.03</v>
      </c>
      <c r="H11734" s="0" t="n">
        <v>0</v>
      </c>
      <c r="I11734" s="0" t="n">
        <v>0.01</v>
      </c>
      <c r="J11734" s="0" t="n">
        <v>0.08</v>
      </c>
      <c r="K11734" s="0" t="n">
        <v>71</v>
      </c>
      <c r="L11734" s="0" t="n">
        <v>6.6</v>
      </c>
      <c r="M11734" s="0" t="s">
        <v>36</v>
      </c>
      <c r="N11734" s="0" t="s">
        <v>74</v>
      </c>
      <c r="O11734" s="0" t="s">
        <v>37</v>
      </c>
      <c r="P11734" s="0" t="n">
        <f aca="false">IF(AND(OR(Dashboard!$B$5="All",D11734=Dashboard!$B$5),OR(Dashboard!$D$5="All",N11734=Dashboard!$D$5),OR(AND(C11734&lt;&gt;"",C11734&gt;=Dashboard!$F$5,C11734&lt;=Dashboard!$H$5),AND(C11734="",Dashboard!$F$5&lt;=1980,Dashboard!$H$5&gt;=2016))),1,0)</f>
        <v>1</v>
      </c>
      <c r="Q11734" s="0" t="n">
        <f aca="false">J11734*P11734+ROW()*0.00000001</f>
        <v>0.08011734</v>
      </c>
    </row>
    <row r="11735" customFormat="false" ht="15" hidden="false" customHeight="false" outlineLevel="0" collapsed="false">
      <c r="A11735" s="0" t="s">
        <v>8459</v>
      </c>
      <c r="B11735" s="0" t="s">
        <v>50</v>
      </c>
      <c r="C11735" s="0" t="n">
        <v>2008</v>
      </c>
      <c r="D11735" s="0" t="s">
        <v>52</v>
      </c>
      <c r="E11735" s="0" t="s">
        <v>547</v>
      </c>
      <c r="F11735" s="0" t="n">
        <v>0.04</v>
      </c>
      <c r="G11735" s="0" t="n">
        <v>0.03</v>
      </c>
      <c r="H11735" s="0" t="n">
        <v>0</v>
      </c>
      <c r="I11735" s="0" t="n">
        <v>0.01</v>
      </c>
      <c r="J11735" s="0" t="n">
        <v>0.08</v>
      </c>
      <c r="M11735" s="0" t="s">
        <v>36</v>
      </c>
      <c r="N11735" s="0" t="s">
        <v>35</v>
      </c>
      <c r="P11735" s="0" t="n">
        <f aca="false">IF(AND(OR(Dashboard!$B$5="All",D11735=Dashboard!$B$5),OR(Dashboard!$D$5="All",N11735=Dashboard!$D$5),OR(AND(C11735&lt;&gt;"",C11735&gt;=Dashboard!$F$5,C11735&lt;=Dashboard!$H$5),AND(C11735="",Dashboard!$F$5&lt;=1980,Dashboard!$H$5&gt;=2016))),1,0)</f>
        <v>1</v>
      </c>
      <c r="Q11735" s="0" t="n">
        <f aca="false">J11735*P11735+ROW()*0.00000001</f>
        <v>0.08011735</v>
      </c>
    </row>
    <row r="11736" customFormat="false" ht="15" hidden="false" customHeight="false" outlineLevel="0" collapsed="false">
      <c r="A11736" s="0" t="s">
        <v>8460</v>
      </c>
      <c r="B11736" s="0" t="s">
        <v>70</v>
      </c>
      <c r="C11736" s="0" t="n">
        <v>2008</v>
      </c>
      <c r="D11736" s="0" t="s">
        <v>246</v>
      </c>
      <c r="E11736" s="0" t="s">
        <v>6736</v>
      </c>
      <c r="F11736" s="0" t="n">
        <v>0</v>
      </c>
      <c r="G11736" s="0" t="n">
        <v>0</v>
      </c>
      <c r="H11736" s="0" t="n">
        <v>0.08</v>
      </c>
      <c r="I11736" s="0" t="n">
        <v>0</v>
      </c>
      <c r="J11736" s="0" t="n">
        <v>0.08</v>
      </c>
      <c r="N11736" s="0" t="s">
        <v>74</v>
      </c>
      <c r="P11736" s="0" t="n">
        <f aca="false">IF(AND(OR(Dashboard!$B$5="All",D11736=Dashboard!$B$5),OR(Dashboard!$D$5="All",N11736=Dashboard!$D$5),OR(AND(C11736&lt;&gt;"",C11736&gt;=Dashboard!$F$5,C11736&lt;=Dashboard!$H$5),AND(C11736="",Dashboard!$F$5&lt;=1980,Dashboard!$H$5&gt;=2016))),1,0)</f>
        <v>1</v>
      </c>
      <c r="Q11736" s="0" t="n">
        <f aca="false">J11736*P11736+ROW()*0.00000001</f>
        <v>0.08011736</v>
      </c>
    </row>
    <row r="11737" customFormat="false" ht="15" hidden="false" customHeight="false" outlineLevel="0" collapsed="false">
      <c r="A11737" s="0" t="s">
        <v>7483</v>
      </c>
      <c r="B11737" s="0" t="s">
        <v>33</v>
      </c>
      <c r="C11737" s="0" t="n">
        <v>2011</v>
      </c>
      <c r="D11737" s="0" t="s">
        <v>71</v>
      </c>
      <c r="E11737" s="0" t="s">
        <v>418</v>
      </c>
      <c r="F11737" s="0" t="n">
        <v>0.04</v>
      </c>
      <c r="G11737" s="0" t="n">
        <v>0.03</v>
      </c>
      <c r="H11737" s="0" t="n">
        <v>0</v>
      </c>
      <c r="I11737" s="0" t="n">
        <v>0.01</v>
      </c>
      <c r="J11737" s="0" t="n">
        <v>0.08</v>
      </c>
      <c r="N11737" s="0" t="s">
        <v>35</v>
      </c>
      <c r="P11737" s="0" t="n">
        <f aca="false">IF(AND(OR(Dashboard!$B$5="All",D11737=Dashboard!$B$5),OR(Dashboard!$D$5="All",N11737=Dashboard!$D$5),OR(AND(C11737&lt;&gt;"",C11737&gt;=Dashboard!$F$5,C11737&lt;=Dashboard!$H$5),AND(C11737="",Dashboard!$F$5&lt;=1980,Dashboard!$H$5&gt;=2016))),1,0)</f>
        <v>1</v>
      </c>
      <c r="Q11737" s="0" t="n">
        <f aca="false">J11737*P11737+ROW()*0.00000001</f>
        <v>0.08011737</v>
      </c>
    </row>
    <row r="11738" customFormat="false" ht="15" hidden="false" customHeight="false" outlineLevel="0" collapsed="false">
      <c r="A11738" s="0" t="s">
        <v>2731</v>
      </c>
      <c r="B11738" s="0" t="s">
        <v>50</v>
      </c>
      <c r="C11738" s="0" t="n">
        <v>2007</v>
      </c>
      <c r="D11738" s="0" t="s">
        <v>34</v>
      </c>
      <c r="E11738" s="0" t="s">
        <v>160</v>
      </c>
      <c r="F11738" s="0" t="n">
        <v>0.07</v>
      </c>
      <c r="G11738" s="0" t="n">
        <v>0</v>
      </c>
      <c r="H11738" s="0" t="n">
        <v>0</v>
      </c>
      <c r="I11738" s="0" t="n">
        <v>0.01</v>
      </c>
      <c r="J11738" s="0" t="n">
        <v>0.08</v>
      </c>
      <c r="N11738" s="0" t="s">
        <v>35</v>
      </c>
      <c r="P11738" s="0" t="n">
        <f aca="false">IF(AND(OR(Dashboard!$B$5="All",D11738=Dashboard!$B$5),OR(Dashboard!$D$5="All",N11738=Dashboard!$D$5),OR(AND(C11738&lt;&gt;"",C11738&gt;=Dashboard!$F$5,C11738&lt;=Dashboard!$H$5),AND(C11738="",Dashboard!$F$5&lt;=1980,Dashboard!$H$5&gt;=2016))),1,0)</f>
        <v>1</v>
      </c>
      <c r="Q11738" s="0" t="n">
        <f aca="false">J11738*P11738+ROW()*0.00000001</f>
        <v>0.08011738</v>
      </c>
    </row>
    <row r="11739" customFormat="false" ht="15" hidden="false" customHeight="false" outlineLevel="0" collapsed="false">
      <c r="A11739" s="0" t="s">
        <v>8461</v>
      </c>
      <c r="B11739" s="0" t="s">
        <v>50</v>
      </c>
      <c r="C11739" s="0" t="n">
        <v>2006</v>
      </c>
      <c r="D11739" s="0" t="s">
        <v>52</v>
      </c>
      <c r="E11739" s="0" t="s">
        <v>124</v>
      </c>
      <c r="F11739" s="0" t="n">
        <v>0</v>
      </c>
      <c r="G11739" s="0" t="n">
        <v>0</v>
      </c>
      <c r="H11739" s="0" t="n">
        <v>0.08</v>
      </c>
      <c r="I11739" s="0" t="n">
        <v>0</v>
      </c>
      <c r="J11739" s="0" t="n">
        <v>0.08</v>
      </c>
      <c r="M11739" s="0" t="s">
        <v>36</v>
      </c>
      <c r="N11739" s="0" t="s">
        <v>35</v>
      </c>
      <c r="P11739" s="0" t="n">
        <f aca="false">IF(AND(OR(Dashboard!$B$5="All",D11739=Dashboard!$B$5),OR(Dashboard!$D$5="All",N11739=Dashboard!$D$5),OR(AND(C11739&lt;&gt;"",C11739&gt;=Dashboard!$F$5,C11739&lt;=Dashboard!$H$5),AND(C11739="",Dashboard!$F$5&lt;=1980,Dashboard!$H$5&gt;=2016))),1,0)</f>
        <v>1</v>
      </c>
      <c r="Q11739" s="0" t="n">
        <f aca="false">J11739*P11739+ROW()*0.00000001</f>
        <v>0.08011739</v>
      </c>
    </row>
    <row r="11740" customFormat="false" ht="15" hidden="false" customHeight="false" outlineLevel="0" collapsed="false">
      <c r="A11740" s="0" t="s">
        <v>8462</v>
      </c>
      <c r="B11740" s="0" t="s">
        <v>50</v>
      </c>
      <c r="C11740" s="0" t="n">
        <v>2008</v>
      </c>
      <c r="D11740" s="0" t="s">
        <v>114</v>
      </c>
      <c r="E11740" s="0" t="s">
        <v>220</v>
      </c>
      <c r="F11740" s="0" t="n">
        <v>0.07</v>
      </c>
      <c r="G11740" s="0" t="n">
        <v>0</v>
      </c>
      <c r="H11740" s="0" t="n">
        <v>0</v>
      </c>
      <c r="I11740" s="0" t="n">
        <v>0.01</v>
      </c>
      <c r="J11740" s="0" t="n">
        <v>0.08</v>
      </c>
      <c r="K11740" s="0" t="n">
        <v>75</v>
      </c>
      <c r="L11740" s="0" t="n">
        <v>8.3</v>
      </c>
      <c r="M11740" s="0" t="s">
        <v>36</v>
      </c>
      <c r="N11740" s="0" t="s">
        <v>35</v>
      </c>
      <c r="O11740" s="0" t="s">
        <v>37</v>
      </c>
      <c r="P11740" s="0" t="n">
        <f aca="false">IF(AND(OR(Dashboard!$B$5="All",D11740=Dashboard!$B$5),OR(Dashboard!$D$5="All",N11740=Dashboard!$D$5),OR(AND(C11740&lt;&gt;"",C11740&gt;=Dashboard!$F$5,C11740&lt;=Dashboard!$H$5),AND(C11740="",Dashboard!$F$5&lt;=1980,Dashboard!$H$5&gt;=2016))),1,0)</f>
        <v>1</v>
      </c>
      <c r="Q11740" s="0" t="n">
        <f aca="false">J11740*P11740+ROW()*0.00000001</f>
        <v>0.0801174</v>
      </c>
    </row>
    <row r="11741" customFormat="false" ht="15" hidden="false" customHeight="false" outlineLevel="0" collapsed="false">
      <c r="A11741" s="0" t="s">
        <v>8463</v>
      </c>
      <c r="B11741" s="0" t="s">
        <v>97</v>
      </c>
      <c r="C11741" s="0" t="n">
        <v>2015</v>
      </c>
      <c r="D11741" s="0" t="s">
        <v>52</v>
      </c>
      <c r="E11741" s="0" t="s">
        <v>328</v>
      </c>
      <c r="F11741" s="0" t="n">
        <v>0</v>
      </c>
      <c r="G11741" s="0" t="n">
        <v>0</v>
      </c>
      <c r="H11741" s="0" t="n">
        <v>0.08</v>
      </c>
      <c r="I11741" s="0" t="n">
        <v>0</v>
      </c>
      <c r="J11741" s="0" t="n">
        <v>0.08</v>
      </c>
      <c r="N11741" s="0" t="s">
        <v>35</v>
      </c>
      <c r="P11741" s="0" t="n">
        <f aca="false">IF(AND(OR(Dashboard!$B$5="All",D11741=Dashboard!$B$5),OR(Dashboard!$D$5="All",N11741=Dashboard!$D$5),OR(AND(C11741&lt;&gt;"",C11741&gt;=Dashboard!$F$5,C11741&lt;=Dashboard!$H$5),AND(C11741="",Dashboard!$F$5&lt;=1980,Dashboard!$H$5&gt;=2016))),1,0)</f>
        <v>1</v>
      </c>
      <c r="Q11741" s="0" t="n">
        <f aca="false">J11741*P11741+ROW()*0.00000001</f>
        <v>0.08011741</v>
      </c>
    </row>
    <row r="11742" customFormat="false" ht="15" hidden="false" customHeight="false" outlineLevel="0" collapsed="false">
      <c r="A11742" s="0" t="s">
        <v>8464</v>
      </c>
      <c r="B11742" s="0" t="s">
        <v>85</v>
      </c>
      <c r="C11742" s="0" t="n">
        <v>2004</v>
      </c>
      <c r="D11742" s="0" t="s">
        <v>16</v>
      </c>
      <c r="E11742" s="0" t="s">
        <v>1086</v>
      </c>
      <c r="F11742" s="0" t="n">
        <v>0.05</v>
      </c>
      <c r="G11742" s="0" t="n">
        <v>0.02</v>
      </c>
      <c r="H11742" s="0" t="n">
        <v>0</v>
      </c>
      <c r="I11742" s="0" t="n">
        <v>0</v>
      </c>
      <c r="J11742" s="0" t="n">
        <v>0.08</v>
      </c>
      <c r="M11742" s="0" t="s">
        <v>36</v>
      </c>
      <c r="N11742" s="0" t="s">
        <v>35</v>
      </c>
      <c r="P11742" s="0" t="n">
        <f aca="false">IF(AND(OR(Dashboard!$B$5="All",D11742=Dashboard!$B$5),OR(Dashboard!$D$5="All",N11742=Dashboard!$D$5),OR(AND(C11742&lt;&gt;"",C11742&gt;=Dashboard!$F$5,C11742&lt;=Dashboard!$H$5),AND(C11742="",Dashboard!$F$5&lt;=1980,Dashboard!$H$5&gt;=2016))),1,0)</f>
        <v>1</v>
      </c>
      <c r="Q11742" s="0" t="n">
        <f aca="false">J11742*P11742+ROW()*0.00000001</f>
        <v>0.08011742</v>
      </c>
    </row>
    <row r="11743" customFormat="false" ht="15" hidden="false" customHeight="false" outlineLevel="0" collapsed="false">
      <c r="A11743" s="0" t="s">
        <v>8465</v>
      </c>
      <c r="B11743" s="0" t="s">
        <v>144</v>
      </c>
      <c r="C11743" s="0" t="n">
        <v>2006</v>
      </c>
      <c r="D11743" s="0" t="s">
        <v>56</v>
      </c>
      <c r="E11743" s="0" t="s">
        <v>124</v>
      </c>
      <c r="F11743" s="0" t="n">
        <v>0.06</v>
      </c>
      <c r="G11743" s="0" t="n">
        <v>0.02</v>
      </c>
      <c r="H11743" s="0" t="n">
        <v>0</v>
      </c>
      <c r="I11743" s="0" t="n">
        <v>0</v>
      </c>
      <c r="J11743" s="0" t="n">
        <v>0.08</v>
      </c>
      <c r="K11743" s="0" t="n">
        <v>78</v>
      </c>
      <c r="L11743" s="0" t="n">
        <v>6.3</v>
      </c>
      <c r="M11743" s="0" t="s">
        <v>73</v>
      </c>
      <c r="N11743" s="0" t="s">
        <v>66</v>
      </c>
      <c r="O11743" s="0" t="s">
        <v>37</v>
      </c>
      <c r="P11743" s="0" t="n">
        <f aca="false">IF(AND(OR(Dashboard!$B$5="All",D11743=Dashboard!$B$5),OR(Dashboard!$D$5="All",N11743=Dashboard!$D$5),OR(AND(C11743&lt;&gt;"",C11743&gt;=Dashboard!$F$5,C11743&lt;=Dashboard!$H$5),AND(C11743="",Dashboard!$F$5&lt;=1980,Dashboard!$H$5&gt;=2016))),1,0)</f>
        <v>1</v>
      </c>
      <c r="Q11743" s="0" t="n">
        <f aca="false">J11743*P11743+ROW()*0.00000001</f>
        <v>0.08011743</v>
      </c>
    </row>
    <row r="11744" customFormat="false" ht="15" hidden="false" customHeight="false" outlineLevel="0" collapsed="false">
      <c r="A11744" s="0" t="s">
        <v>4183</v>
      </c>
      <c r="B11744" s="0" t="s">
        <v>144</v>
      </c>
      <c r="C11744" s="0" t="n">
        <v>2004</v>
      </c>
      <c r="D11744" s="0" t="s">
        <v>52</v>
      </c>
      <c r="E11744" s="0" t="s">
        <v>1169</v>
      </c>
      <c r="F11744" s="0" t="n">
        <v>0.06</v>
      </c>
      <c r="G11744" s="0" t="n">
        <v>0.02</v>
      </c>
      <c r="H11744" s="0" t="n">
        <v>0</v>
      </c>
      <c r="I11744" s="0" t="n">
        <v>0</v>
      </c>
      <c r="J11744" s="0" t="n">
        <v>0.08</v>
      </c>
      <c r="N11744" s="0" t="s">
        <v>66</v>
      </c>
      <c r="P11744" s="0" t="n">
        <f aca="false">IF(AND(OR(Dashboard!$B$5="All",D11744=Dashboard!$B$5),OR(Dashboard!$D$5="All",N11744=Dashboard!$D$5),OR(AND(C11744&lt;&gt;"",C11744&gt;=Dashboard!$F$5,C11744&lt;=Dashboard!$H$5),AND(C11744="",Dashboard!$F$5&lt;=1980,Dashboard!$H$5&gt;=2016))),1,0)</f>
        <v>1</v>
      </c>
      <c r="Q11744" s="0" t="n">
        <f aca="false">J11744*P11744+ROW()*0.00000001</f>
        <v>0.08011744</v>
      </c>
    </row>
    <row r="11745" customFormat="false" ht="15" hidden="false" customHeight="false" outlineLevel="0" collapsed="false">
      <c r="A11745" s="0" t="s">
        <v>8466</v>
      </c>
      <c r="B11745" s="0" t="s">
        <v>164</v>
      </c>
      <c r="C11745" s="0" t="n">
        <v>2012</v>
      </c>
      <c r="D11745" s="0" t="s">
        <v>46</v>
      </c>
      <c r="E11745" s="0" t="s">
        <v>2331</v>
      </c>
      <c r="F11745" s="0" t="n">
        <v>0</v>
      </c>
      <c r="G11745" s="0" t="n">
        <v>0</v>
      </c>
      <c r="H11745" s="0" t="n">
        <v>0.08</v>
      </c>
      <c r="I11745" s="0" t="n">
        <v>0</v>
      </c>
      <c r="J11745" s="0" t="n">
        <v>0.08</v>
      </c>
      <c r="N11745" s="0" t="s">
        <v>74</v>
      </c>
      <c r="P11745" s="0" t="n">
        <f aca="false">IF(AND(OR(Dashboard!$B$5="All",D11745=Dashboard!$B$5),OR(Dashboard!$D$5="All",N11745=Dashboard!$D$5),OR(AND(C11745&lt;&gt;"",C11745&gt;=Dashboard!$F$5,C11745&lt;=Dashboard!$H$5),AND(C11745="",Dashboard!$F$5&lt;=1980,Dashboard!$H$5&gt;=2016))),1,0)</f>
        <v>1</v>
      </c>
      <c r="Q11745" s="0" t="n">
        <f aca="false">J11745*P11745+ROW()*0.00000001</f>
        <v>0.08011745</v>
      </c>
    </row>
    <row r="11746" customFormat="false" ht="15" hidden="false" customHeight="false" outlineLevel="0" collapsed="false">
      <c r="A11746" s="0" t="s">
        <v>1794</v>
      </c>
      <c r="B11746" s="0" t="s">
        <v>152</v>
      </c>
      <c r="C11746" s="0" t="n">
        <v>2012</v>
      </c>
      <c r="D11746" s="0" t="s">
        <v>16</v>
      </c>
      <c r="E11746" s="0" t="s">
        <v>124</v>
      </c>
      <c r="F11746" s="0" t="n">
        <v>0</v>
      </c>
      <c r="G11746" s="0" t="n">
        <v>0.06</v>
      </c>
      <c r="H11746" s="0" t="n">
        <v>0</v>
      </c>
      <c r="I11746" s="0" t="n">
        <v>0.01</v>
      </c>
      <c r="J11746" s="0" t="n">
        <v>0.08</v>
      </c>
      <c r="K11746" s="0" t="n">
        <v>86</v>
      </c>
      <c r="L11746" s="0" t="n">
        <v>8.4</v>
      </c>
      <c r="M11746" s="0" t="s">
        <v>125</v>
      </c>
      <c r="N11746" s="0" t="s">
        <v>152</v>
      </c>
      <c r="O11746" s="0" t="s">
        <v>42</v>
      </c>
      <c r="P11746" s="0" t="n">
        <f aca="false">IF(AND(OR(Dashboard!$B$5="All",D11746=Dashboard!$B$5),OR(Dashboard!$D$5="All",N11746=Dashboard!$D$5),OR(AND(C11746&lt;&gt;"",C11746&gt;=Dashboard!$F$5,C11746&lt;=Dashboard!$H$5),AND(C11746="",Dashboard!$F$5&lt;=1980,Dashboard!$H$5&gt;=2016))),1,0)</f>
        <v>1</v>
      </c>
      <c r="Q11746" s="0" t="n">
        <f aca="false">J11746*P11746+ROW()*0.00000001</f>
        <v>0.08011746</v>
      </c>
    </row>
    <row r="11747" customFormat="false" ht="15" hidden="false" customHeight="false" outlineLevel="0" collapsed="false">
      <c r="A11747" s="0" t="s">
        <v>1830</v>
      </c>
      <c r="B11747" s="0" t="s">
        <v>85</v>
      </c>
      <c r="C11747" s="0" t="n">
        <v>2002</v>
      </c>
      <c r="D11747" s="0" t="s">
        <v>56</v>
      </c>
      <c r="E11747" s="0" t="s">
        <v>1524</v>
      </c>
      <c r="F11747" s="0" t="n">
        <v>0.05</v>
      </c>
      <c r="G11747" s="0" t="n">
        <v>0.02</v>
      </c>
      <c r="H11747" s="0" t="n">
        <v>0</v>
      </c>
      <c r="I11747" s="0" t="n">
        <v>0</v>
      </c>
      <c r="J11747" s="0" t="n">
        <v>0.08</v>
      </c>
      <c r="K11747" s="0" t="n">
        <v>46</v>
      </c>
      <c r="L11747" s="0" t="n">
        <v>1.7</v>
      </c>
      <c r="M11747" s="0" t="s">
        <v>103</v>
      </c>
      <c r="N11747" s="0" t="s">
        <v>35</v>
      </c>
      <c r="O11747" s="0" t="s">
        <v>177</v>
      </c>
      <c r="P11747" s="0" t="n">
        <f aca="false">IF(AND(OR(Dashboard!$B$5="All",D11747=Dashboard!$B$5),OR(Dashboard!$D$5="All",N11747=Dashboard!$D$5),OR(AND(C11747&lt;&gt;"",C11747&gt;=Dashboard!$F$5,C11747&lt;=Dashboard!$H$5),AND(C11747="",Dashboard!$F$5&lt;=1980,Dashboard!$H$5&gt;=2016))),1,0)</f>
        <v>1</v>
      </c>
      <c r="Q11747" s="0" t="n">
        <f aca="false">J11747*P11747+ROW()*0.00000001</f>
        <v>0.08011747</v>
      </c>
    </row>
    <row r="11748" customFormat="false" ht="15" hidden="false" customHeight="false" outlineLevel="0" collapsed="false">
      <c r="A11748" s="0" t="s">
        <v>8467</v>
      </c>
      <c r="B11748" s="0" t="s">
        <v>159</v>
      </c>
      <c r="C11748" s="0" t="n">
        <v>1987</v>
      </c>
      <c r="D11748" s="0" t="s">
        <v>34</v>
      </c>
      <c r="E11748" s="0" t="s">
        <v>160</v>
      </c>
      <c r="F11748" s="0" t="n">
        <v>0.07</v>
      </c>
      <c r="G11748" s="0" t="n">
        <v>0</v>
      </c>
      <c r="H11748" s="0" t="n">
        <v>0</v>
      </c>
      <c r="I11748" s="0" t="n">
        <v>0</v>
      </c>
      <c r="J11748" s="0" t="n">
        <v>0.08</v>
      </c>
      <c r="N11748" s="0" t="s">
        <v>161</v>
      </c>
      <c r="P11748" s="0" t="n">
        <f aca="false">IF(AND(OR(Dashboard!$B$5="All",D11748=Dashboard!$B$5),OR(Dashboard!$D$5="All",N11748=Dashboard!$D$5),OR(AND(C11748&lt;&gt;"",C11748&gt;=Dashboard!$F$5,C11748&lt;=Dashboard!$H$5),AND(C11748="",Dashboard!$F$5&lt;=1980,Dashboard!$H$5&gt;=2016))),1,0)</f>
        <v>1</v>
      </c>
      <c r="Q11748" s="0" t="n">
        <f aca="false">J11748*P11748+ROW()*0.00000001</f>
        <v>0.08011748</v>
      </c>
    </row>
    <row r="11749" customFormat="false" ht="15" hidden="false" customHeight="false" outlineLevel="0" collapsed="false">
      <c r="A11749" s="0" t="s">
        <v>8468</v>
      </c>
      <c r="B11749" s="0" t="s">
        <v>70</v>
      </c>
      <c r="C11749" s="0" t="n">
        <v>2011</v>
      </c>
      <c r="D11749" s="0" t="s">
        <v>52</v>
      </c>
      <c r="E11749" s="0" t="s">
        <v>328</v>
      </c>
      <c r="F11749" s="0" t="n">
        <v>0</v>
      </c>
      <c r="G11749" s="0" t="n">
        <v>0</v>
      </c>
      <c r="H11749" s="0" t="n">
        <v>0.08</v>
      </c>
      <c r="I11749" s="0" t="n">
        <v>0</v>
      </c>
      <c r="J11749" s="0" t="n">
        <v>0.08</v>
      </c>
      <c r="N11749" s="0" t="s">
        <v>74</v>
      </c>
      <c r="P11749" s="0" t="n">
        <f aca="false">IF(AND(OR(Dashboard!$B$5="All",D11749=Dashboard!$B$5),OR(Dashboard!$D$5="All",N11749=Dashboard!$D$5),OR(AND(C11749&lt;&gt;"",C11749&gt;=Dashboard!$F$5,C11749&lt;=Dashboard!$H$5),AND(C11749="",Dashboard!$F$5&lt;=1980,Dashboard!$H$5&gt;=2016))),1,0)</f>
        <v>1</v>
      </c>
      <c r="Q11749" s="0" t="n">
        <f aca="false">J11749*P11749+ROW()*0.00000001</f>
        <v>0.08011749</v>
      </c>
    </row>
    <row r="11750" customFormat="false" ht="15" hidden="false" customHeight="false" outlineLevel="0" collapsed="false">
      <c r="A11750" s="0" t="s">
        <v>8469</v>
      </c>
      <c r="B11750" s="0" t="s">
        <v>33</v>
      </c>
      <c r="C11750" s="0" t="n">
        <v>2007</v>
      </c>
      <c r="D11750" s="0" t="s">
        <v>52</v>
      </c>
      <c r="E11750" s="0" t="s">
        <v>124</v>
      </c>
      <c r="F11750" s="0" t="n">
        <v>0.07</v>
      </c>
      <c r="G11750" s="0" t="n">
        <v>0</v>
      </c>
      <c r="H11750" s="0" t="n">
        <v>0</v>
      </c>
      <c r="I11750" s="0" t="n">
        <v>0.01</v>
      </c>
      <c r="J11750" s="0" t="n">
        <v>0.08</v>
      </c>
      <c r="K11750" s="0" t="n">
        <v>54</v>
      </c>
      <c r="L11750" s="0" t="n">
        <v>5.7</v>
      </c>
      <c r="M11750" s="0" t="s">
        <v>36</v>
      </c>
      <c r="N11750" s="0" t="s">
        <v>35</v>
      </c>
      <c r="O11750" s="0" t="s">
        <v>53</v>
      </c>
      <c r="P11750" s="0" t="n">
        <f aca="false">IF(AND(OR(Dashboard!$B$5="All",D11750=Dashboard!$B$5),OR(Dashboard!$D$5="All",N11750=Dashboard!$D$5),OR(AND(C11750&lt;&gt;"",C11750&gt;=Dashboard!$F$5,C11750&lt;=Dashboard!$H$5),AND(C11750="",Dashboard!$F$5&lt;=1980,Dashboard!$H$5&gt;=2016))),1,0)</f>
        <v>1</v>
      </c>
      <c r="Q11750" s="0" t="n">
        <f aca="false">J11750*P11750+ROW()*0.00000001</f>
        <v>0.0801175</v>
      </c>
    </row>
    <row r="11751" customFormat="false" ht="15" hidden="false" customHeight="false" outlineLevel="0" collapsed="false">
      <c r="A11751" s="0" t="s">
        <v>5000</v>
      </c>
      <c r="B11751" s="0" t="s">
        <v>144</v>
      </c>
      <c r="C11751" s="0" t="n">
        <v>2005</v>
      </c>
      <c r="D11751" s="0" t="s">
        <v>16</v>
      </c>
      <c r="E11751" s="0" t="s">
        <v>418</v>
      </c>
      <c r="F11751" s="0" t="n">
        <v>0.06</v>
      </c>
      <c r="G11751" s="0" t="n">
        <v>0.02</v>
      </c>
      <c r="H11751" s="0" t="n">
        <v>0</v>
      </c>
      <c r="I11751" s="0" t="n">
        <v>0</v>
      </c>
      <c r="J11751" s="0" t="n">
        <v>0.08</v>
      </c>
      <c r="N11751" s="0" t="s">
        <v>66</v>
      </c>
      <c r="P11751" s="0" t="n">
        <f aca="false">IF(AND(OR(Dashboard!$B$5="All",D11751=Dashboard!$B$5),OR(Dashboard!$D$5="All",N11751=Dashboard!$D$5),OR(AND(C11751&lt;&gt;"",C11751&gt;=Dashboard!$F$5,C11751&lt;=Dashboard!$H$5),AND(C11751="",Dashboard!$F$5&lt;=1980,Dashboard!$H$5&gt;=2016))),1,0)</f>
        <v>1</v>
      </c>
      <c r="Q11751" s="0" t="n">
        <f aca="false">J11751*P11751+ROW()*0.00000001</f>
        <v>0.08011751</v>
      </c>
    </row>
    <row r="11752" customFormat="false" ht="15" hidden="false" customHeight="false" outlineLevel="0" collapsed="false">
      <c r="A11752" s="0" t="s">
        <v>8438</v>
      </c>
      <c r="B11752" s="0" t="s">
        <v>851</v>
      </c>
      <c r="C11752" s="0" t="n">
        <v>2015</v>
      </c>
      <c r="D11752" s="0" t="s">
        <v>46</v>
      </c>
      <c r="E11752" s="0" t="s">
        <v>782</v>
      </c>
      <c r="F11752" s="0" t="n">
        <v>0</v>
      </c>
      <c r="G11752" s="0" t="n">
        <v>0</v>
      </c>
      <c r="H11752" s="0" t="n">
        <v>0.08</v>
      </c>
      <c r="I11752" s="0" t="n">
        <v>0</v>
      </c>
      <c r="J11752" s="0" t="n">
        <v>0.08</v>
      </c>
      <c r="N11752" s="0" t="s">
        <v>74</v>
      </c>
      <c r="P11752" s="0" t="n">
        <f aca="false">IF(AND(OR(Dashboard!$B$5="All",D11752=Dashboard!$B$5),OR(Dashboard!$D$5="All",N11752=Dashboard!$D$5),OR(AND(C11752&lt;&gt;"",C11752&gt;=Dashboard!$F$5,C11752&lt;=Dashboard!$H$5),AND(C11752="",Dashboard!$F$5&lt;=1980,Dashboard!$H$5&gt;=2016))),1,0)</f>
        <v>1</v>
      </c>
      <c r="Q11752" s="0" t="n">
        <f aca="false">J11752*P11752+ROW()*0.00000001</f>
        <v>0.08011752</v>
      </c>
    </row>
    <row r="11753" customFormat="false" ht="15" hidden="false" customHeight="false" outlineLevel="0" collapsed="false">
      <c r="A11753" s="0" t="s">
        <v>6387</v>
      </c>
      <c r="B11753" s="0" t="s">
        <v>186</v>
      </c>
      <c r="C11753" s="0" t="n">
        <v>2002</v>
      </c>
      <c r="D11753" s="0" t="s">
        <v>41</v>
      </c>
      <c r="E11753" s="0" t="s">
        <v>3332</v>
      </c>
      <c r="F11753" s="0" t="n">
        <v>0.06</v>
      </c>
      <c r="G11753" s="0" t="n">
        <v>0.02</v>
      </c>
      <c r="H11753" s="0" t="n">
        <v>0</v>
      </c>
      <c r="I11753" s="0" t="n">
        <v>0</v>
      </c>
      <c r="J11753" s="0" t="n">
        <v>0.08</v>
      </c>
      <c r="K11753" s="0" t="n">
        <v>55</v>
      </c>
      <c r="M11753" s="0" t="s">
        <v>103</v>
      </c>
      <c r="N11753" s="0" t="s">
        <v>35</v>
      </c>
      <c r="O11753" s="0" t="s">
        <v>53</v>
      </c>
      <c r="P11753" s="0" t="n">
        <f aca="false">IF(AND(OR(Dashboard!$B$5="All",D11753=Dashboard!$B$5),OR(Dashboard!$D$5="All",N11753=Dashboard!$D$5),OR(AND(C11753&lt;&gt;"",C11753&gt;=Dashboard!$F$5,C11753&lt;=Dashboard!$H$5),AND(C11753="",Dashboard!$F$5&lt;=1980,Dashboard!$H$5&gt;=2016))),1,0)</f>
        <v>1</v>
      </c>
      <c r="Q11753" s="0" t="n">
        <f aca="false">J11753*P11753+ROW()*0.00000001</f>
        <v>0.08011753</v>
      </c>
    </row>
    <row r="11754" customFormat="false" ht="15" hidden="false" customHeight="false" outlineLevel="0" collapsed="false">
      <c r="A11754" s="0" t="s">
        <v>897</v>
      </c>
      <c r="B11754" s="0" t="s">
        <v>144</v>
      </c>
      <c r="C11754" s="0" t="n">
        <v>2002</v>
      </c>
      <c r="D11754" s="0" t="s">
        <v>71</v>
      </c>
      <c r="E11754" s="0" t="s">
        <v>418</v>
      </c>
      <c r="F11754" s="0" t="n">
        <v>0.06</v>
      </c>
      <c r="G11754" s="0" t="n">
        <v>0.02</v>
      </c>
      <c r="H11754" s="0" t="n">
        <v>0</v>
      </c>
      <c r="I11754" s="0" t="n">
        <v>0</v>
      </c>
      <c r="J11754" s="0" t="n">
        <v>0.08</v>
      </c>
      <c r="K11754" s="0" t="n">
        <v>70</v>
      </c>
      <c r="L11754" s="0" t="n">
        <v>8.9</v>
      </c>
      <c r="M11754" s="0" t="s">
        <v>103</v>
      </c>
      <c r="N11754" s="0" t="s">
        <v>66</v>
      </c>
      <c r="O11754" s="0" t="s">
        <v>67</v>
      </c>
      <c r="P11754" s="0" t="n">
        <f aca="false">IF(AND(OR(Dashboard!$B$5="All",D11754=Dashboard!$B$5),OR(Dashboard!$D$5="All",N11754=Dashboard!$D$5),OR(AND(C11754&lt;&gt;"",C11754&gt;=Dashboard!$F$5,C11754&lt;=Dashboard!$H$5),AND(C11754="",Dashboard!$F$5&lt;=1980,Dashboard!$H$5&gt;=2016))),1,0)</f>
        <v>1</v>
      </c>
      <c r="Q11754" s="0" t="n">
        <f aca="false">J11754*P11754+ROW()*0.00000001</f>
        <v>0.08011754</v>
      </c>
    </row>
    <row r="11755" customFormat="false" ht="15" hidden="false" customHeight="false" outlineLevel="0" collapsed="false">
      <c r="A11755" s="0" t="s">
        <v>8470</v>
      </c>
      <c r="B11755" s="0" t="s">
        <v>50</v>
      </c>
      <c r="C11755" s="0" t="n">
        <v>2011</v>
      </c>
      <c r="D11755" s="0" t="s">
        <v>34</v>
      </c>
      <c r="E11755" s="0" t="s">
        <v>220</v>
      </c>
      <c r="F11755" s="0" t="n">
        <v>0</v>
      </c>
      <c r="G11755" s="0" t="n">
        <v>0</v>
      </c>
      <c r="H11755" s="0" t="n">
        <v>0.08</v>
      </c>
      <c r="I11755" s="0" t="n">
        <v>0</v>
      </c>
      <c r="J11755" s="0" t="n">
        <v>0.08</v>
      </c>
      <c r="N11755" s="0" t="s">
        <v>35</v>
      </c>
      <c r="P11755" s="0" t="n">
        <f aca="false">IF(AND(OR(Dashboard!$B$5="All",D11755=Dashboard!$B$5),OR(Dashboard!$D$5="All",N11755=Dashboard!$D$5),OR(AND(C11755&lt;&gt;"",C11755&gt;=Dashboard!$F$5,C11755&lt;=Dashboard!$H$5),AND(C11755="",Dashboard!$F$5&lt;=1980,Dashboard!$H$5&gt;=2016))),1,0)</f>
        <v>1</v>
      </c>
      <c r="Q11755" s="0" t="n">
        <f aca="false">J11755*P11755+ROW()*0.00000001</f>
        <v>0.08011755</v>
      </c>
    </row>
    <row r="11756" customFormat="false" ht="15" hidden="false" customHeight="false" outlineLevel="0" collapsed="false">
      <c r="A11756" s="0" t="s">
        <v>8471</v>
      </c>
      <c r="B11756" s="0" t="s">
        <v>97</v>
      </c>
      <c r="C11756" s="0" t="n">
        <v>2012</v>
      </c>
      <c r="D11756" s="0" t="s">
        <v>71</v>
      </c>
      <c r="E11756" s="0" t="s">
        <v>1457</v>
      </c>
      <c r="F11756" s="0" t="n">
        <v>0</v>
      </c>
      <c r="G11756" s="0" t="n">
        <v>0</v>
      </c>
      <c r="H11756" s="0" t="n">
        <v>0.08</v>
      </c>
      <c r="I11756" s="0" t="n">
        <v>0</v>
      </c>
      <c r="J11756" s="0" t="n">
        <v>0.08</v>
      </c>
      <c r="N11756" s="0" t="s">
        <v>35</v>
      </c>
      <c r="P11756" s="0" t="n">
        <f aca="false">IF(AND(OR(Dashboard!$B$5="All",D11756=Dashboard!$B$5),OR(Dashboard!$D$5="All",N11756=Dashboard!$D$5),OR(AND(C11756&lt;&gt;"",C11756&gt;=Dashboard!$F$5,C11756&lt;=Dashboard!$H$5),AND(C11756="",Dashboard!$F$5&lt;=1980,Dashboard!$H$5&gt;=2016))),1,0)</f>
        <v>1</v>
      </c>
      <c r="Q11756" s="0" t="n">
        <f aca="false">J11756*P11756+ROW()*0.00000001</f>
        <v>0.08011756</v>
      </c>
    </row>
    <row r="11757" customFormat="false" ht="15" hidden="false" customHeight="false" outlineLevel="0" collapsed="false">
      <c r="A11757" s="0" t="s">
        <v>7962</v>
      </c>
      <c r="B11757" s="0" t="s">
        <v>70</v>
      </c>
      <c r="C11757" s="0" t="n">
        <v>2011</v>
      </c>
      <c r="D11757" s="0" t="s">
        <v>41</v>
      </c>
      <c r="E11757" s="0" t="s">
        <v>220</v>
      </c>
      <c r="F11757" s="0" t="n">
        <v>0.07</v>
      </c>
      <c r="G11757" s="0" t="n">
        <v>0</v>
      </c>
      <c r="H11757" s="0" t="n">
        <v>0</v>
      </c>
      <c r="I11757" s="0" t="n">
        <v>0.01</v>
      </c>
      <c r="J11757" s="0" t="n">
        <v>0.08</v>
      </c>
      <c r="K11757" s="0" t="n">
        <v>67</v>
      </c>
      <c r="L11757" s="0" t="n">
        <v>6.8</v>
      </c>
      <c r="M11757" s="0" t="s">
        <v>125</v>
      </c>
      <c r="N11757" s="0" t="s">
        <v>74</v>
      </c>
      <c r="O11757" s="0" t="s">
        <v>67</v>
      </c>
      <c r="P11757" s="0" t="n">
        <f aca="false">IF(AND(OR(Dashboard!$B$5="All",D11757=Dashboard!$B$5),OR(Dashboard!$D$5="All",N11757=Dashboard!$D$5),OR(AND(C11757&lt;&gt;"",C11757&gt;=Dashboard!$F$5,C11757&lt;=Dashboard!$H$5),AND(C11757="",Dashboard!$F$5&lt;=1980,Dashboard!$H$5&gt;=2016))),1,0)</f>
        <v>1</v>
      </c>
      <c r="Q11757" s="0" t="n">
        <f aca="false">J11757*P11757+ROW()*0.00000001</f>
        <v>0.08011757</v>
      </c>
    </row>
    <row r="11758" customFormat="false" ht="15" hidden="false" customHeight="false" outlineLevel="0" collapsed="false">
      <c r="A11758" s="0" t="s">
        <v>6625</v>
      </c>
      <c r="B11758" s="0" t="s">
        <v>144</v>
      </c>
      <c r="C11758" s="0" t="n">
        <v>2004</v>
      </c>
      <c r="D11758" s="0" t="s">
        <v>52</v>
      </c>
      <c r="E11758" s="0" t="s">
        <v>547</v>
      </c>
      <c r="F11758" s="0" t="n">
        <v>0.06</v>
      </c>
      <c r="G11758" s="0" t="n">
        <v>0.02</v>
      </c>
      <c r="H11758" s="0" t="n">
        <v>0</v>
      </c>
      <c r="I11758" s="0" t="n">
        <v>0</v>
      </c>
      <c r="J11758" s="0" t="n">
        <v>0.08</v>
      </c>
      <c r="K11758" s="0" t="n">
        <v>79</v>
      </c>
      <c r="L11758" s="0" t="n">
        <v>5.4</v>
      </c>
      <c r="M11758" s="0" t="s">
        <v>103</v>
      </c>
      <c r="N11758" s="0" t="s">
        <v>66</v>
      </c>
      <c r="O11758" s="0" t="s">
        <v>37</v>
      </c>
      <c r="P11758" s="0" t="n">
        <f aca="false">IF(AND(OR(Dashboard!$B$5="All",D11758=Dashboard!$B$5),OR(Dashboard!$D$5="All",N11758=Dashboard!$D$5),OR(AND(C11758&lt;&gt;"",C11758&gt;=Dashboard!$F$5,C11758&lt;=Dashboard!$H$5),AND(C11758="",Dashboard!$F$5&lt;=1980,Dashboard!$H$5&gt;=2016))),1,0)</f>
        <v>1</v>
      </c>
      <c r="Q11758" s="0" t="n">
        <f aca="false">J11758*P11758+ROW()*0.00000001</f>
        <v>0.08011758</v>
      </c>
    </row>
    <row r="11759" customFormat="false" ht="15" hidden="false" customHeight="false" outlineLevel="0" collapsed="false">
      <c r="A11759" s="0" t="s">
        <v>8472</v>
      </c>
      <c r="B11759" s="0" t="s">
        <v>164</v>
      </c>
      <c r="C11759" s="0" t="n">
        <v>2011</v>
      </c>
      <c r="D11759" s="0" t="s">
        <v>102</v>
      </c>
      <c r="E11759" s="0" t="s">
        <v>220</v>
      </c>
      <c r="F11759" s="0" t="n">
        <v>0</v>
      </c>
      <c r="G11759" s="0" t="n">
        <v>0</v>
      </c>
      <c r="H11759" s="0" t="n">
        <v>0.08</v>
      </c>
      <c r="I11759" s="0" t="n">
        <v>0</v>
      </c>
      <c r="J11759" s="0" t="n">
        <v>0.08</v>
      </c>
      <c r="N11759" s="0" t="s">
        <v>74</v>
      </c>
      <c r="P11759" s="0" t="n">
        <f aca="false">IF(AND(OR(Dashboard!$B$5="All",D11759=Dashboard!$B$5),OR(Dashboard!$D$5="All",N11759=Dashboard!$D$5),OR(AND(C11759&lt;&gt;"",C11759&gt;=Dashboard!$F$5,C11759&lt;=Dashboard!$H$5),AND(C11759="",Dashboard!$F$5&lt;=1980,Dashboard!$H$5&gt;=2016))),1,0)</f>
        <v>1</v>
      </c>
      <c r="Q11759" s="0" t="n">
        <f aca="false">J11759*P11759+ROW()*0.00000001</f>
        <v>0.08011759</v>
      </c>
    </row>
    <row r="11760" customFormat="false" ht="15" hidden="false" customHeight="false" outlineLevel="0" collapsed="false">
      <c r="A11760" s="0" t="s">
        <v>8473</v>
      </c>
      <c r="B11760" s="0" t="s">
        <v>33</v>
      </c>
      <c r="C11760" s="0" t="n">
        <v>2009</v>
      </c>
      <c r="D11760" s="0" t="s">
        <v>52</v>
      </c>
      <c r="E11760" s="0" t="s">
        <v>7176</v>
      </c>
      <c r="F11760" s="0" t="n">
        <v>0.07</v>
      </c>
      <c r="G11760" s="0" t="n">
        <v>0</v>
      </c>
      <c r="H11760" s="0" t="n">
        <v>0</v>
      </c>
      <c r="I11760" s="0" t="n">
        <v>0</v>
      </c>
      <c r="J11760" s="0" t="n">
        <v>0.07</v>
      </c>
      <c r="M11760" s="0" t="s">
        <v>36</v>
      </c>
      <c r="N11760" s="0" t="s">
        <v>35</v>
      </c>
      <c r="P11760" s="0" t="n">
        <f aca="false">IF(AND(OR(Dashboard!$B$5="All",D11760=Dashboard!$B$5),OR(Dashboard!$D$5="All",N11760=Dashboard!$D$5),OR(AND(C11760&lt;&gt;"",C11760&gt;=Dashboard!$F$5,C11760&lt;=Dashboard!$H$5),AND(C11760="",Dashboard!$F$5&lt;=1980,Dashboard!$H$5&gt;=2016))),1,0)</f>
        <v>1</v>
      </c>
      <c r="Q11760" s="0" t="n">
        <f aca="false">J11760*P11760+ROW()*0.00000001</f>
        <v>0.0701176</v>
      </c>
    </row>
    <row r="11761" customFormat="false" ht="15" hidden="false" customHeight="false" outlineLevel="0" collapsed="false">
      <c r="A11761" s="0" t="s">
        <v>8474</v>
      </c>
      <c r="B11761" s="0" t="s">
        <v>50</v>
      </c>
      <c r="C11761" s="0" t="n">
        <v>2009</v>
      </c>
      <c r="D11761" s="0" t="s">
        <v>58</v>
      </c>
      <c r="E11761" s="0" t="s">
        <v>124</v>
      </c>
      <c r="F11761" s="0" t="n">
        <v>0</v>
      </c>
      <c r="G11761" s="0" t="n">
        <v>0.07</v>
      </c>
      <c r="H11761" s="0" t="n">
        <v>0</v>
      </c>
      <c r="I11761" s="0" t="n">
        <v>0.01</v>
      </c>
      <c r="J11761" s="0" t="n">
        <v>0.07</v>
      </c>
      <c r="N11761" s="0" t="s">
        <v>35</v>
      </c>
      <c r="P11761" s="0" t="n">
        <f aca="false">IF(AND(OR(Dashboard!$B$5="All",D11761=Dashboard!$B$5),OR(Dashboard!$D$5="All",N11761=Dashboard!$D$5),OR(AND(C11761&lt;&gt;"",C11761&gt;=Dashboard!$F$5,C11761&lt;=Dashboard!$H$5),AND(C11761="",Dashboard!$F$5&lt;=1980,Dashboard!$H$5&gt;=2016))),1,0)</f>
        <v>1</v>
      </c>
      <c r="Q11761" s="0" t="n">
        <f aca="false">J11761*P11761+ROW()*0.00000001</f>
        <v>0.07011761</v>
      </c>
    </row>
    <row r="11762" customFormat="false" ht="15" hidden="false" customHeight="false" outlineLevel="0" collapsed="false">
      <c r="A11762" s="0" t="s">
        <v>8475</v>
      </c>
      <c r="B11762" s="0" t="s">
        <v>94</v>
      </c>
      <c r="C11762" s="0" t="n">
        <v>2015</v>
      </c>
      <c r="D11762" s="0" t="s">
        <v>246</v>
      </c>
      <c r="E11762" s="0" t="s">
        <v>4034</v>
      </c>
      <c r="F11762" s="0" t="n">
        <v>0</v>
      </c>
      <c r="G11762" s="0" t="n">
        <v>0.05</v>
      </c>
      <c r="H11762" s="0" t="n">
        <v>0.02</v>
      </c>
      <c r="I11762" s="0" t="n">
        <v>0.01</v>
      </c>
      <c r="J11762" s="0" t="n">
        <v>0.07</v>
      </c>
      <c r="K11762" s="0" t="n">
        <v>64</v>
      </c>
      <c r="L11762" s="0" t="n">
        <v>7.1</v>
      </c>
      <c r="M11762" s="0" t="s">
        <v>103</v>
      </c>
      <c r="N11762" s="0" t="s">
        <v>74</v>
      </c>
      <c r="O11762" s="0" t="s">
        <v>67</v>
      </c>
      <c r="P11762" s="0" t="n">
        <f aca="false">IF(AND(OR(Dashboard!$B$5="All",D11762=Dashboard!$B$5),OR(Dashboard!$D$5="All",N11762=Dashboard!$D$5),OR(AND(C11762&lt;&gt;"",C11762&gt;=Dashboard!$F$5,C11762&lt;=Dashboard!$H$5),AND(C11762="",Dashboard!$F$5&lt;=1980,Dashboard!$H$5&gt;=2016))),1,0)</f>
        <v>1</v>
      </c>
      <c r="Q11762" s="0" t="n">
        <f aca="false">J11762*P11762+ROW()*0.00000001</f>
        <v>0.07011762</v>
      </c>
    </row>
    <row r="11763" customFormat="false" ht="15" hidden="false" customHeight="false" outlineLevel="0" collapsed="false">
      <c r="A11763" s="0" t="s">
        <v>8476</v>
      </c>
      <c r="B11763" s="0" t="s">
        <v>117</v>
      </c>
      <c r="C11763" s="0" t="n">
        <v>1998</v>
      </c>
      <c r="D11763" s="0" t="s">
        <v>46</v>
      </c>
      <c r="E11763" s="0" t="s">
        <v>8477</v>
      </c>
      <c r="F11763" s="0" t="n">
        <v>0</v>
      </c>
      <c r="G11763" s="0" t="n">
        <v>0</v>
      </c>
      <c r="H11763" s="0" t="n">
        <v>0.07</v>
      </c>
      <c r="I11763" s="0" t="n">
        <v>0</v>
      </c>
      <c r="J11763" s="0" t="n">
        <v>0.07</v>
      </c>
      <c r="N11763" s="0" t="s">
        <v>74</v>
      </c>
      <c r="P11763" s="0" t="n">
        <f aca="false">IF(AND(OR(Dashboard!$B$5="All",D11763=Dashboard!$B$5),OR(Dashboard!$D$5="All",N11763=Dashboard!$D$5),OR(AND(C11763&lt;&gt;"",C11763&gt;=Dashboard!$F$5,C11763&lt;=Dashboard!$H$5),AND(C11763="",Dashboard!$F$5&lt;=1980,Dashboard!$H$5&gt;=2016))),1,0)</f>
        <v>1</v>
      </c>
      <c r="Q11763" s="0" t="n">
        <f aca="false">J11763*P11763+ROW()*0.00000001</f>
        <v>0.07011763</v>
      </c>
    </row>
    <row r="11764" customFormat="false" ht="15" hidden="false" customHeight="false" outlineLevel="0" collapsed="false">
      <c r="A11764" s="0" t="s">
        <v>7120</v>
      </c>
      <c r="B11764" s="0" t="s">
        <v>851</v>
      </c>
      <c r="C11764" s="0" t="n">
        <v>2012</v>
      </c>
      <c r="D11764" s="0" t="s">
        <v>102</v>
      </c>
      <c r="E11764" s="0" t="s">
        <v>195</v>
      </c>
      <c r="F11764" s="0" t="n">
        <v>0.02</v>
      </c>
      <c r="G11764" s="0" t="n">
        <v>0.04</v>
      </c>
      <c r="H11764" s="0" t="n">
        <v>0</v>
      </c>
      <c r="I11764" s="0" t="n">
        <v>0.01</v>
      </c>
      <c r="J11764" s="0" t="n">
        <v>0.07</v>
      </c>
      <c r="N11764" s="0" t="s">
        <v>74</v>
      </c>
      <c r="P11764" s="0" t="n">
        <f aca="false">IF(AND(OR(Dashboard!$B$5="All",D11764=Dashboard!$B$5),OR(Dashboard!$D$5="All",N11764=Dashboard!$D$5),OR(AND(C11764&lt;&gt;"",C11764&gt;=Dashboard!$F$5,C11764&lt;=Dashboard!$H$5),AND(C11764="",Dashboard!$F$5&lt;=1980,Dashboard!$H$5&gt;=2016))),1,0)</f>
        <v>1</v>
      </c>
      <c r="Q11764" s="0" t="n">
        <f aca="false">J11764*P11764+ROW()*0.00000001</f>
        <v>0.07011764</v>
      </c>
    </row>
    <row r="11765" customFormat="false" ht="15" hidden="false" customHeight="false" outlineLevel="0" collapsed="false">
      <c r="A11765" s="0" t="s">
        <v>8478</v>
      </c>
      <c r="B11765" s="0" t="s">
        <v>76</v>
      </c>
      <c r="C11765" s="0" t="n">
        <v>2008</v>
      </c>
      <c r="D11765" s="0" t="s">
        <v>102</v>
      </c>
      <c r="E11765" s="0" t="s">
        <v>328</v>
      </c>
      <c r="F11765" s="0" t="n">
        <v>0</v>
      </c>
      <c r="G11765" s="0" t="n">
        <v>0</v>
      </c>
      <c r="H11765" s="0" t="n">
        <v>0.07</v>
      </c>
      <c r="I11765" s="0" t="n">
        <v>0</v>
      </c>
      <c r="J11765" s="0" t="n">
        <v>0.07</v>
      </c>
      <c r="N11765" s="0" t="s">
        <v>74</v>
      </c>
      <c r="P11765" s="0" t="n">
        <f aca="false">IF(AND(OR(Dashboard!$B$5="All",D11765=Dashboard!$B$5),OR(Dashboard!$D$5="All",N11765=Dashboard!$D$5),OR(AND(C11765&lt;&gt;"",C11765&gt;=Dashboard!$F$5,C11765&lt;=Dashboard!$H$5),AND(C11765="",Dashboard!$F$5&lt;=1980,Dashboard!$H$5&gt;=2016))),1,0)</f>
        <v>1</v>
      </c>
      <c r="Q11765" s="0" t="n">
        <f aca="false">J11765*P11765+ROW()*0.00000001</f>
        <v>0.07011765</v>
      </c>
    </row>
    <row r="11766" customFormat="false" ht="15" hidden="false" customHeight="false" outlineLevel="0" collapsed="false">
      <c r="A11766" s="0" t="s">
        <v>8479</v>
      </c>
      <c r="B11766" s="0" t="s">
        <v>873</v>
      </c>
      <c r="C11766" s="0" t="n">
        <v>1994</v>
      </c>
      <c r="D11766" s="0" t="s">
        <v>41</v>
      </c>
      <c r="E11766" s="0" t="s">
        <v>154</v>
      </c>
      <c r="F11766" s="0" t="n">
        <v>0</v>
      </c>
      <c r="G11766" s="0" t="n">
        <v>0</v>
      </c>
      <c r="H11766" s="0" t="n">
        <v>0.07</v>
      </c>
      <c r="I11766" s="0" t="n">
        <v>0</v>
      </c>
      <c r="J11766" s="0" t="n">
        <v>0.07</v>
      </c>
      <c r="N11766" s="0" t="s">
        <v>154</v>
      </c>
      <c r="P11766" s="0" t="n">
        <f aca="false">IF(AND(OR(Dashboard!$B$5="All",D11766=Dashboard!$B$5),OR(Dashboard!$D$5="All",N11766=Dashboard!$D$5),OR(AND(C11766&lt;&gt;"",C11766&gt;=Dashboard!$F$5,C11766&lt;=Dashboard!$H$5),AND(C11766="",Dashboard!$F$5&lt;=1980,Dashboard!$H$5&gt;=2016))),1,0)</f>
        <v>1</v>
      </c>
      <c r="Q11766" s="0" t="n">
        <f aca="false">J11766*P11766+ROW()*0.00000001</f>
        <v>0.07011766</v>
      </c>
    </row>
    <row r="11767" customFormat="false" ht="15" hidden="false" customHeight="false" outlineLevel="0" collapsed="false">
      <c r="A11767" s="0" t="s">
        <v>8480</v>
      </c>
      <c r="B11767" s="0" t="s">
        <v>76</v>
      </c>
      <c r="C11767" s="0" t="n">
        <v>2005</v>
      </c>
      <c r="D11767" s="0" t="s">
        <v>52</v>
      </c>
      <c r="E11767" s="0" t="s">
        <v>270</v>
      </c>
      <c r="F11767" s="0" t="n">
        <v>0.04</v>
      </c>
      <c r="G11767" s="0" t="n">
        <v>0.03</v>
      </c>
      <c r="H11767" s="0" t="n">
        <v>0</v>
      </c>
      <c r="I11767" s="0" t="n">
        <v>0.01</v>
      </c>
      <c r="J11767" s="0" t="n">
        <v>0.07</v>
      </c>
      <c r="K11767" s="0" t="n">
        <v>72</v>
      </c>
      <c r="L11767" s="0" t="n">
        <v>9</v>
      </c>
      <c r="M11767" s="0" t="s">
        <v>36</v>
      </c>
      <c r="N11767" s="0" t="s">
        <v>74</v>
      </c>
      <c r="O11767" s="0" t="s">
        <v>37</v>
      </c>
      <c r="P11767" s="0" t="n">
        <f aca="false">IF(AND(OR(Dashboard!$B$5="All",D11767=Dashboard!$B$5),OR(Dashboard!$D$5="All",N11767=Dashboard!$D$5),OR(AND(C11767&lt;&gt;"",C11767&gt;=Dashboard!$F$5,C11767&lt;=Dashboard!$H$5),AND(C11767="",Dashboard!$F$5&lt;=1980,Dashboard!$H$5&gt;=2016))),1,0)</f>
        <v>1</v>
      </c>
      <c r="Q11767" s="0" t="n">
        <f aca="false">J11767*P11767+ROW()*0.00000001</f>
        <v>0.07011767</v>
      </c>
    </row>
    <row r="11768" customFormat="false" ht="15" hidden="false" customHeight="false" outlineLevel="0" collapsed="false">
      <c r="A11768" s="0" t="s">
        <v>8481</v>
      </c>
      <c r="B11768" s="0" t="s">
        <v>50</v>
      </c>
      <c r="C11768" s="0" t="n">
        <v>2008</v>
      </c>
      <c r="D11768" s="0" t="s">
        <v>71</v>
      </c>
      <c r="E11768" s="0" t="s">
        <v>157</v>
      </c>
      <c r="F11768" s="0" t="n">
        <v>0.07</v>
      </c>
      <c r="G11768" s="0" t="n">
        <v>0</v>
      </c>
      <c r="H11768" s="0" t="n">
        <v>0</v>
      </c>
      <c r="I11768" s="0" t="n">
        <v>0</v>
      </c>
      <c r="J11768" s="0" t="n">
        <v>0.07</v>
      </c>
      <c r="K11768" s="0" t="n">
        <v>70</v>
      </c>
      <c r="L11768" s="0" t="n">
        <v>6.3</v>
      </c>
      <c r="M11768" s="0" t="s">
        <v>125</v>
      </c>
      <c r="N11768" s="0" t="s">
        <v>35</v>
      </c>
      <c r="O11768" s="0" t="s">
        <v>67</v>
      </c>
      <c r="P11768" s="0" t="n">
        <f aca="false">IF(AND(OR(Dashboard!$B$5="All",D11768=Dashboard!$B$5),OR(Dashboard!$D$5="All",N11768=Dashboard!$D$5),OR(AND(C11768&lt;&gt;"",C11768&gt;=Dashboard!$F$5,C11768&lt;=Dashboard!$H$5),AND(C11768="",Dashboard!$F$5&lt;=1980,Dashboard!$H$5&gt;=2016))),1,0)</f>
        <v>1</v>
      </c>
      <c r="Q11768" s="0" t="n">
        <f aca="false">J11768*P11768+ROW()*0.00000001</f>
        <v>0.07011768</v>
      </c>
    </row>
    <row r="11769" customFormat="false" ht="15" hidden="false" customHeight="false" outlineLevel="0" collapsed="false">
      <c r="A11769" s="0" t="s">
        <v>561</v>
      </c>
      <c r="B11769" s="0" t="s">
        <v>117</v>
      </c>
      <c r="C11769" s="0" t="n">
        <v>1995</v>
      </c>
      <c r="D11769" s="0" t="s">
        <v>114</v>
      </c>
      <c r="E11769" s="0" t="s">
        <v>1530</v>
      </c>
      <c r="F11769" s="0" t="n">
        <v>0</v>
      </c>
      <c r="G11769" s="0" t="n">
        <v>0</v>
      </c>
      <c r="H11769" s="0" t="n">
        <v>0.07</v>
      </c>
      <c r="I11769" s="0" t="n">
        <v>0</v>
      </c>
      <c r="J11769" s="0" t="n">
        <v>0.07</v>
      </c>
      <c r="N11769" s="0" t="s">
        <v>74</v>
      </c>
      <c r="P11769" s="0" t="n">
        <f aca="false">IF(AND(OR(Dashboard!$B$5="All",D11769=Dashboard!$B$5),OR(Dashboard!$D$5="All",N11769=Dashboard!$D$5),OR(AND(C11769&lt;&gt;"",C11769&gt;=Dashboard!$F$5,C11769&lt;=Dashboard!$H$5),AND(C11769="",Dashboard!$F$5&lt;=1980,Dashboard!$H$5&gt;=2016))),1,0)</f>
        <v>1</v>
      </c>
      <c r="Q11769" s="0" t="n">
        <f aca="false">J11769*P11769+ROW()*0.00000001</f>
        <v>0.07011769</v>
      </c>
    </row>
    <row r="11770" customFormat="false" ht="15" hidden="false" customHeight="false" outlineLevel="0" collapsed="false">
      <c r="A11770" s="0" t="s">
        <v>8482</v>
      </c>
      <c r="B11770" s="0" t="s">
        <v>164</v>
      </c>
      <c r="C11770" s="0" t="n">
        <v>2006</v>
      </c>
      <c r="D11770" s="0" t="s">
        <v>34</v>
      </c>
      <c r="E11770" s="0" t="s">
        <v>89</v>
      </c>
      <c r="F11770" s="0" t="n">
        <v>0.07</v>
      </c>
      <c r="G11770" s="0" t="n">
        <v>0</v>
      </c>
      <c r="H11770" s="0" t="n">
        <v>0</v>
      </c>
      <c r="I11770" s="0" t="n">
        <v>0.01</v>
      </c>
      <c r="J11770" s="0" t="n">
        <v>0.07</v>
      </c>
      <c r="K11770" s="0" t="n">
        <v>72</v>
      </c>
      <c r="M11770" s="0" t="s">
        <v>36</v>
      </c>
      <c r="N11770" s="0" t="s">
        <v>74</v>
      </c>
      <c r="O11770" s="0" t="s">
        <v>37</v>
      </c>
      <c r="P11770" s="0" t="n">
        <f aca="false">IF(AND(OR(Dashboard!$B$5="All",D11770=Dashboard!$B$5),OR(Dashboard!$D$5="All",N11770=Dashboard!$D$5),OR(AND(C11770&lt;&gt;"",C11770&gt;=Dashboard!$F$5,C11770&lt;=Dashboard!$H$5),AND(C11770="",Dashboard!$F$5&lt;=1980,Dashboard!$H$5&gt;=2016))),1,0)</f>
        <v>1</v>
      </c>
      <c r="Q11770" s="0" t="n">
        <f aca="false">J11770*P11770+ROW()*0.00000001</f>
        <v>0.0701177</v>
      </c>
    </row>
    <row r="11771" customFormat="false" ht="15" hidden="false" customHeight="false" outlineLevel="0" collapsed="false">
      <c r="A11771" s="0" t="s">
        <v>7005</v>
      </c>
      <c r="B11771" s="0" t="s">
        <v>33</v>
      </c>
      <c r="C11771" s="0" t="n">
        <v>2008</v>
      </c>
      <c r="D11771" s="0" t="s">
        <v>46</v>
      </c>
      <c r="E11771" s="0" t="s">
        <v>1259</v>
      </c>
      <c r="F11771" s="0" t="n">
        <v>0.07</v>
      </c>
      <c r="G11771" s="0" t="n">
        <v>0</v>
      </c>
      <c r="H11771" s="0" t="n">
        <v>0</v>
      </c>
      <c r="I11771" s="0" t="n">
        <v>0.01</v>
      </c>
      <c r="J11771" s="0" t="n">
        <v>0.07</v>
      </c>
      <c r="K11771" s="0" t="n">
        <v>50</v>
      </c>
      <c r="L11771" s="0" t="n">
        <v>8.1</v>
      </c>
      <c r="M11771" s="0" t="s">
        <v>103</v>
      </c>
      <c r="N11771" s="0" t="s">
        <v>35</v>
      </c>
      <c r="O11771" s="0" t="s">
        <v>177</v>
      </c>
      <c r="P11771" s="0" t="n">
        <f aca="false">IF(AND(OR(Dashboard!$B$5="All",D11771=Dashboard!$B$5),OR(Dashboard!$D$5="All",N11771=Dashboard!$D$5),OR(AND(C11771&lt;&gt;"",C11771&gt;=Dashboard!$F$5,C11771&lt;=Dashboard!$H$5),AND(C11771="",Dashboard!$F$5&lt;=1980,Dashboard!$H$5&gt;=2016))),1,0)</f>
        <v>1</v>
      </c>
      <c r="Q11771" s="0" t="n">
        <f aca="false">J11771*P11771+ROW()*0.00000001</f>
        <v>0.07011771</v>
      </c>
    </row>
    <row r="11772" customFormat="false" ht="15" hidden="false" customHeight="false" outlineLevel="0" collapsed="false">
      <c r="A11772" s="0" t="s">
        <v>8346</v>
      </c>
      <c r="B11772" s="0" t="s">
        <v>70</v>
      </c>
      <c r="C11772" s="0" t="n">
        <v>2014</v>
      </c>
      <c r="D11772" s="0" t="s">
        <v>46</v>
      </c>
      <c r="E11772" s="0" t="s">
        <v>2334</v>
      </c>
      <c r="F11772" s="0" t="n">
        <v>0.05</v>
      </c>
      <c r="G11772" s="0" t="n">
        <v>0.01</v>
      </c>
      <c r="H11772" s="0" t="n">
        <v>0</v>
      </c>
      <c r="I11772" s="0" t="n">
        <v>0.01</v>
      </c>
      <c r="J11772" s="0" t="n">
        <v>0.07</v>
      </c>
      <c r="K11772" s="0" t="n">
        <v>71</v>
      </c>
      <c r="L11772" s="0" t="n">
        <v>7.3</v>
      </c>
      <c r="M11772" s="0" t="s">
        <v>103</v>
      </c>
      <c r="N11772" s="0" t="s">
        <v>74</v>
      </c>
      <c r="O11772" s="0" t="s">
        <v>37</v>
      </c>
      <c r="P11772" s="0" t="n">
        <f aca="false">IF(AND(OR(Dashboard!$B$5="All",D11772=Dashboard!$B$5),OR(Dashboard!$D$5="All",N11772=Dashboard!$D$5),OR(AND(C11772&lt;&gt;"",C11772&gt;=Dashboard!$F$5,C11772&lt;=Dashboard!$H$5),AND(C11772="",Dashboard!$F$5&lt;=1980,Dashboard!$H$5&gt;=2016))),1,0)</f>
        <v>1</v>
      </c>
      <c r="Q11772" s="0" t="n">
        <f aca="false">J11772*P11772+ROW()*0.00000001</f>
        <v>0.07011772</v>
      </c>
    </row>
    <row r="11773" customFormat="false" ht="15" hidden="false" customHeight="false" outlineLevel="0" collapsed="false">
      <c r="A11773" s="0" t="s">
        <v>8483</v>
      </c>
      <c r="B11773" s="0" t="s">
        <v>172</v>
      </c>
      <c r="C11773" s="0" t="n">
        <v>2013</v>
      </c>
      <c r="D11773" s="0" t="s">
        <v>102</v>
      </c>
      <c r="E11773" s="0" t="s">
        <v>65</v>
      </c>
      <c r="F11773" s="0" t="n">
        <v>0.04</v>
      </c>
      <c r="G11773" s="0" t="n">
        <v>0.03</v>
      </c>
      <c r="H11773" s="0" t="n">
        <v>0</v>
      </c>
      <c r="I11773" s="0" t="n">
        <v>0.01</v>
      </c>
      <c r="J11773" s="0" t="n">
        <v>0.07</v>
      </c>
      <c r="N11773" s="0" t="s">
        <v>66</v>
      </c>
      <c r="P11773" s="0" t="n">
        <f aca="false">IF(AND(OR(Dashboard!$B$5="All",D11773=Dashboard!$B$5),OR(Dashboard!$D$5="All",N11773=Dashboard!$D$5),OR(AND(C11773&lt;&gt;"",C11773&gt;=Dashboard!$F$5,C11773&lt;=Dashboard!$H$5),AND(C11773="",Dashboard!$F$5&lt;=1980,Dashboard!$H$5&gt;=2016))),1,0)</f>
        <v>1</v>
      </c>
      <c r="Q11773" s="0" t="n">
        <f aca="false">J11773*P11773+ROW()*0.00000001</f>
        <v>0.07011773</v>
      </c>
    </row>
    <row r="11774" customFormat="false" ht="15" hidden="false" customHeight="false" outlineLevel="0" collapsed="false">
      <c r="A11774" s="0" t="s">
        <v>5230</v>
      </c>
      <c r="B11774" s="0" t="s">
        <v>851</v>
      </c>
      <c r="C11774" s="0" t="n">
        <v>2012</v>
      </c>
      <c r="D11774" s="0" t="s">
        <v>114</v>
      </c>
      <c r="E11774" s="0" t="s">
        <v>328</v>
      </c>
      <c r="F11774" s="0" t="n">
        <v>0</v>
      </c>
      <c r="G11774" s="0" t="n">
        <v>0</v>
      </c>
      <c r="H11774" s="0" t="n">
        <v>0.07</v>
      </c>
      <c r="I11774" s="0" t="n">
        <v>0</v>
      </c>
      <c r="J11774" s="0" t="n">
        <v>0.07</v>
      </c>
      <c r="N11774" s="0" t="s">
        <v>74</v>
      </c>
      <c r="P11774" s="0" t="n">
        <f aca="false">IF(AND(OR(Dashboard!$B$5="All",D11774=Dashboard!$B$5),OR(Dashboard!$D$5="All",N11774=Dashboard!$D$5),OR(AND(C11774&lt;&gt;"",C11774&gt;=Dashboard!$F$5,C11774&lt;=Dashboard!$H$5),AND(C11774="",Dashboard!$F$5&lt;=1980,Dashboard!$H$5&gt;=2016))),1,0)</f>
        <v>1</v>
      </c>
      <c r="Q11774" s="0" t="n">
        <f aca="false">J11774*P11774+ROW()*0.00000001</f>
        <v>0.07011774</v>
      </c>
    </row>
    <row r="11775" customFormat="false" ht="15" hidden="false" customHeight="false" outlineLevel="0" collapsed="false">
      <c r="A11775" s="0" t="s">
        <v>8484</v>
      </c>
      <c r="B11775" s="0" t="s">
        <v>33</v>
      </c>
      <c r="C11775" s="0" t="n">
        <v>2008</v>
      </c>
      <c r="D11775" s="0" t="s">
        <v>102</v>
      </c>
      <c r="E11775" s="0" t="s">
        <v>3904</v>
      </c>
      <c r="F11775" s="0" t="n">
        <v>0</v>
      </c>
      <c r="G11775" s="0" t="n">
        <v>0</v>
      </c>
      <c r="H11775" s="0" t="n">
        <v>0.07</v>
      </c>
      <c r="I11775" s="0" t="n">
        <v>0</v>
      </c>
      <c r="J11775" s="0" t="n">
        <v>0.07</v>
      </c>
      <c r="N11775" s="0" t="s">
        <v>35</v>
      </c>
      <c r="P11775" s="0" t="n">
        <f aca="false">IF(AND(OR(Dashboard!$B$5="All",D11775=Dashboard!$B$5),OR(Dashboard!$D$5="All",N11775=Dashboard!$D$5),OR(AND(C11775&lt;&gt;"",C11775&gt;=Dashboard!$F$5,C11775&lt;=Dashboard!$H$5),AND(C11775="",Dashboard!$F$5&lt;=1980,Dashboard!$H$5&gt;=2016))),1,0)</f>
        <v>1</v>
      </c>
      <c r="Q11775" s="0" t="n">
        <f aca="false">J11775*P11775+ROW()*0.00000001</f>
        <v>0.07011775</v>
      </c>
    </row>
    <row r="11776" customFormat="false" ht="15" hidden="false" customHeight="false" outlineLevel="0" collapsed="false">
      <c r="A11776" s="0" t="s">
        <v>8485</v>
      </c>
      <c r="B11776" s="0" t="s">
        <v>164</v>
      </c>
      <c r="C11776" s="0" t="n">
        <v>2010</v>
      </c>
      <c r="D11776" s="0" t="s">
        <v>114</v>
      </c>
      <c r="E11776" s="0" t="s">
        <v>89</v>
      </c>
      <c r="F11776" s="0" t="n">
        <v>0</v>
      </c>
      <c r="G11776" s="0" t="n">
        <v>0</v>
      </c>
      <c r="H11776" s="0" t="n">
        <v>0.07</v>
      </c>
      <c r="I11776" s="0" t="n">
        <v>0</v>
      </c>
      <c r="J11776" s="0" t="n">
        <v>0.07</v>
      </c>
      <c r="N11776" s="0" t="s">
        <v>74</v>
      </c>
      <c r="P11776" s="0" t="n">
        <f aca="false">IF(AND(OR(Dashboard!$B$5="All",D11776=Dashboard!$B$5),OR(Dashboard!$D$5="All",N11776=Dashboard!$D$5),OR(AND(C11776&lt;&gt;"",C11776&gt;=Dashboard!$F$5,C11776&lt;=Dashboard!$H$5),AND(C11776="",Dashboard!$F$5&lt;=1980,Dashboard!$H$5&gt;=2016))),1,0)</f>
        <v>1</v>
      </c>
      <c r="Q11776" s="0" t="n">
        <f aca="false">J11776*P11776+ROW()*0.00000001</f>
        <v>0.07011776</v>
      </c>
    </row>
    <row r="11777" customFormat="false" ht="15" hidden="false" customHeight="false" outlineLevel="0" collapsed="false">
      <c r="A11777" s="0" t="s">
        <v>8486</v>
      </c>
      <c r="B11777" s="0" t="s">
        <v>76</v>
      </c>
      <c r="C11777" s="0" t="n">
        <v>2002</v>
      </c>
      <c r="D11777" s="0" t="s">
        <v>46</v>
      </c>
      <c r="E11777" s="0" t="s">
        <v>1655</v>
      </c>
      <c r="F11777" s="0" t="n">
        <v>0.04</v>
      </c>
      <c r="G11777" s="0" t="n">
        <v>0.03</v>
      </c>
      <c r="H11777" s="0" t="n">
        <v>0</v>
      </c>
      <c r="I11777" s="0" t="n">
        <v>0.01</v>
      </c>
      <c r="J11777" s="0" t="n">
        <v>0.07</v>
      </c>
      <c r="K11777" s="0" t="n">
        <v>74</v>
      </c>
      <c r="L11777" s="0" t="n">
        <v>7.5</v>
      </c>
      <c r="M11777" s="0" t="s">
        <v>36</v>
      </c>
      <c r="N11777" s="0" t="s">
        <v>74</v>
      </c>
      <c r="O11777" s="0" t="s">
        <v>37</v>
      </c>
      <c r="P11777" s="0" t="n">
        <f aca="false">IF(AND(OR(Dashboard!$B$5="All",D11777=Dashboard!$B$5),OR(Dashboard!$D$5="All",N11777=Dashboard!$D$5),OR(AND(C11777&lt;&gt;"",C11777&gt;=Dashboard!$F$5,C11777&lt;=Dashboard!$H$5),AND(C11777="",Dashboard!$F$5&lt;=1980,Dashboard!$H$5&gt;=2016))),1,0)</f>
        <v>1</v>
      </c>
      <c r="Q11777" s="0" t="n">
        <f aca="false">J11777*P11777+ROW()*0.00000001</f>
        <v>0.07011777</v>
      </c>
    </row>
    <row r="11778" customFormat="false" ht="15" hidden="false" customHeight="false" outlineLevel="0" collapsed="false">
      <c r="A11778" s="0" t="s">
        <v>8487</v>
      </c>
      <c r="B11778" s="0" t="s">
        <v>159</v>
      </c>
      <c r="C11778" s="0" t="n">
        <v>1987</v>
      </c>
      <c r="D11778" s="0" t="s">
        <v>34</v>
      </c>
      <c r="E11778" s="0" t="s">
        <v>160</v>
      </c>
      <c r="F11778" s="0" t="n">
        <v>0.07</v>
      </c>
      <c r="G11778" s="0" t="n">
        <v>0</v>
      </c>
      <c r="H11778" s="0" t="n">
        <v>0</v>
      </c>
      <c r="I11778" s="0" t="n">
        <v>0</v>
      </c>
      <c r="J11778" s="0" t="n">
        <v>0.07</v>
      </c>
      <c r="N11778" s="0" t="s">
        <v>161</v>
      </c>
      <c r="P11778" s="0" t="n">
        <f aca="false">IF(AND(OR(Dashboard!$B$5="All",D11778=Dashboard!$B$5),OR(Dashboard!$D$5="All",N11778=Dashboard!$D$5),OR(AND(C11778&lt;&gt;"",C11778&gt;=Dashboard!$F$5,C11778&lt;=Dashboard!$H$5),AND(C11778="",Dashboard!$F$5&lt;=1980,Dashboard!$H$5&gt;=2016))),1,0)</f>
        <v>1</v>
      </c>
      <c r="Q11778" s="0" t="n">
        <f aca="false">J11778*P11778+ROW()*0.00000001</f>
        <v>0.07011778</v>
      </c>
    </row>
    <row r="11779" customFormat="false" ht="15" hidden="false" customHeight="false" outlineLevel="0" collapsed="false">
      <c r="A11779" s="0" t="s">
        <v>8488</v>
      </c>
      <c r="B11779" s="0" t="s">
        <v>97</v>
      </c>
      <c r="C11779" s="0" t="n">
        <v>2015</v>
      </c>
      <c r="D11779" s="0" t="s">
        <v>102</v>
      </c>
      <c r="E11779" s="0" t="s">
        <v>3581</v>
      </c>
      <c r="F11779" s="0" t="n">
        <v>0</v>
      </c>
      <c r="G11779" s="0" t="n">
        <v>0</v>
      </c>
      <c r="H11779" s="0" t="n">
        <v>0.07</v>
      </c>
      <c r="I11779" s="0" t="n">
        <v>0</v>
      </c>
      <c r="J11779" s="0" t="n">
        <v>0.07</v>
      </c>
      <c r="N11779" s="0" t="s">
        <v>35</v>
      </c>
      <c r="P11779" s="0" t="n">
        <f aca="false">IF(AND(OR(Dashboard!$B$5="All",D11779=Dashboard!$B$5),OR(Dashboard!$D$5="All",N11779=Dashboard!$D$5),OR(AND(C11779&lt;&gt;"",C11779&gt;=Dashboard!$F$5,C11779&lt;=Dashboard!$H$5),AND(C11779="",Dashboard!$F$5&lt;=1980,Dashboard!$H$5&gt;=2016))),1,0)</f>
        <v>1</v>
      </c>
      <c r="Q11779" s="0" t="n">
        <f aca="false">J11779*P11779+ROW()*0.00000001</f>
        <v>0.07011779</v>
      </c>
    </row>
    <row r="11780" customFormat="false" ht="15" hidden="false" customHeight="false" outlineLevel="0" collapsed="false">
      <c r="A11780" s="0" t="s">
        <v>6857</v>
      </c>
      <c r="B11780" s="0" t="s">
        <v>70</v>
      </c>
      <c r="C11780" s="0" t="n">
        <v>2011</v>
      </c>
      <c r="D11780" s="0" t="s">
        <v>34</v>
      </c>
      <c r="E11780" s="0" t="s">
        <v>220</v>
      </c>
      <c r="F11780" s="0" t="n">
        <v>0</v>
      </c>
      <c r="G11780" s="0" t="n">
        <v>0</v>
      </c>
      <c r="H11780" s="0" t="n">
        <v>0.07</v>
      </c>
      <c r="I11780" s="0" t="n">
        <v>0</v>
      </c>
      <c r="J11780" s="0" t="n">
        <v>0.07</v>
      </c>
      <c r="N11780" s="0" t="s">
        <v>74</v>
      </c>
      <c r="P11780" s="0" t="n">
        <f aca="false">IF(AND(OR(Dashboard!$B$5="All",D11780=Dashboard!$B$5),OR(Dashboard!$D$5="All",N11780=Dashboard!$D$5),OR(AND(C11780&lt;&gt;"",C11780&gt;=Dashboard!$F$5,C11780&lt;=Dashboard!$H$5),AND(C11780="",Dashboard!$F$5&lt;=1980,Dashboard!$H$5&gt;=2016))),1,0)</f>
        <v>1</v>
      </c>
      <c r="Q11780" s="0" t="n">
        <f aca="false">J11780*P11780+ROW()*0.00000001</f>
        <v>0.0701178</v>
      </c>
    </row>
    <row r="11781" customFormat="false" ht="15" hidden="false" customHeight="false" outlineLevel="0" collapsed="false">
      <c r="A11781" s="0" t="s">
        <v>8489</v>
      </c>
      <c r="B11781" s="0" t="s">
        <v>33</v>
      </c>
      <c r="C11781" s="0" t="n">
        <v>2008</v>
      </c>
      <c r="D11781" s="0" t="s">
        <v>71</v>
      </c>
      <c r="E11781" s="0" t="s">
        <v>91</v>
      </c>
      <c r="F11781" s="0" t="n">
        <v>0.07</v>
      </c>
      <c r="G11781" s="0" t="n">
        <v>0</v>
      </c>
      <c r="H11781" s="0" t="n">
        <v>0</v>
      </c>
      <c r="I11781" s="0" t="n">
        <v>0</v>
      </c>
      <c r="J11781" s="0" t="n">
        <v>0.07</v>
      </c>
      <c r="N11781" s="0" t="s">
        <v>35</v>
      </c>
      <c r="P11781" s="0" t="n">
        <f aca="false">IF(AND(OR(Dashboard!$B$5="All",D11781=Dashboard!$B$5),OR(Dashboard!$D$5="All",N11781=Dashboard!$D$5),OR(AND(C11781&lt;&gt;"",C11781&gt;=Dashboard!$F$5,C11781&lt;=Dashboard!$H$5),AND(C11781="",Dashboard!$F$5&lt;=1980,Dashboard!$H$5&gt;=2016))),1,0)</f>
        <v>1</v>
      </c>
      <c r="Q11781" s="0" t="n">
        <f aca="false">J11781*P11781+ROW()*0.00000001</f>
        <v>0.07011781</v>
      </c>
    </row>
    <row r="11782" customFormat="false" ht="15" hidden="false" customHeight="false" outlineLevel="0" collapsed="false">
      <c r="A11782" s="0" t="s">
        <v>8490</v>
      </c>
      <c r="B11782" s="0" t="s">
        <v>1177</v>
      </c>
      <c r="C11782" s="0" t="n">
        <v>1994</v>
      </c>
      <c r="D11782" s="0" t="s">
        <v>41</v>
      </c>
      <c r="E11782" s="0" t="s">
        <v>154</v>
      </c>
      <c r="F11782" s="0" t="n">
        <v>0</v>
      </c>
      <c r="G11782" s="0" t="n">
        <v>0</v>
      </c>
      <c r="H11782" s="0" t="n">
        <v>0.07</v>
      </c>
      <c r="I11782" s="0" t="n">
        <v>0</v>
      </c>
      <c r="J11782" s="0" t="n">
        <v>0.07</v>
      </c>
      <c r="N11782" s="0" t="s">
        <v>154</v>
      </c>
      <c r="P11782" s="0" t="n">
        <f aca="false">IF(AND(OR(Dashboard!$B$5="All",D11782=Dashboard!$B$5),OR(Dashboard!$D$5="All",N11782=Dashboard!$D$5),OR(AND(C11782&lt;&gt;"",C11782&gt;=Dashboard!$F$5,C11782&lt;=Dashboard!$H$5),AND(C11782="",Dashboard!$F$5&lt;=1980,Dashboard!$H$5&gt;=2016))),1,0)</f>
        <v>1</v>
      </c>
      <c r="Q11782" s="0" t="n">
        <f aca="false">J11782*P11782+ROW()*0.00000001</f>
        <v>0.07011782</v>
      </c>
    </row>
    <row r="11783" customFormat="false" ht="15" hidden="false" customHeight="false" outlineLevel="0" collapsed="false">
      <c r="A11783" s="0" t="s">
        <v>8491</v>
      </c>
      <c r="B11783" s="0" t="s">
        <v>97</v>
      </c>
      <c r="C11783" s="0" t="n">
        <v>2014</v>
      </c>
      <c r="D11783" s="0" t="s">
        <v>46</v>
      </c>
      <c r="E11783" s="0" t="s">
        <v>2452</v>
      </c>
      <c r="F11783" s="0" t="n">
        <v>0</v>
      </c>
      <c r="G11783" s="0" t="n">
        <v>0</v>
      </c>
      <c r="H11783" s="0" t="n">
        <v>0.07</v>
      </c>
      <c r="I11783" s="0" t="n">
        <v>0</v>
      </c>
      <c r="J11783" s="0" t="n">
        <v>0.07</v>
      </c>
      <c r="N11783" s="0" t="s">
        <v>35</v>
      </c>
      <c r="P11783" s="0" t="n">
        <f aca="false">IF(AND(OR(Dashboard!$B$5="All",D11783=Dashboard!$B$5),OR(Dashboard!$D$5="All",N11783=Dashboard!$D$5),OR(AND(C11783&lt;&gt;"",C11783&gt;=Dashboard!$F$5,C11783&lt;=Dashboard!$H$5),AND(C11783="",Dashboard!$F$5&lt;=1980,Dashboard!$H$5&gt;=2016))),1,0)</f>
        <v>1</v>
      </c>
      <c r="Q11783" s="0" t="n">
        <f aca="false">J11783*P11783+ROW()*0.00000001</f>
        <v>0.07011783</v>
      </c>
    </row>
    <row r="11784" customFormat="false" ht="15" hidden="false" customHeight="false" outlineLevel="0" collapsed="false">
      <c r="A11784" s="0" t="s">
        <v>4599</v>
      </c>
      <c r="B11784" s="0" t="s">
        <v>172</v>
      </c>
      <c r="C11784" s="0" t="n">
        <v>2015</v>
      </c>
      <c r="D11784" s="0" t="s">
        <v>46</v>
      </c>
      <c r="E11784" s="0" t="s">
        <v>1488</v>
      </c>
      <c r="F11784" s="0" t="n">
        <v>0.04</v>
      </c>
      <c r="G11784" s="0" t="n">
        <v>0.03</v>
      </c>
      <c r="H11784" s="0" t="n">
        <v>0</v>
      </c>
      <c r="I11784" s="0" t="n">
        <v>0.01</v>
      </c>
      <c r="J11784" s="0" t="n">
        <v>0.07</v>
      </c>
      <c r="N11784" s="0" t="s">
        <v>66</v>
      </c>
      <c r="P11784" s="0" t="n">
        <f aca="false">IF(AND(OR(Dashboard!$B$5="All",D11784=Dashboard!$B$5),OR(Dashboard!$D$5="All",N11784=Dashboard!$D$5),OR(AND(C11784&lt;&gt;"",C11784&gt;=Dashboard!$F$5,C11784&lt;=Dashboard!$H$5),AND(C11784="",Dashboard!$F$5&lt;=1980,Dashboard!$H$5&gt;=2016))),1,0)</f>
        <v>1</v>
      </c>
      <c r="Q11784" s="0" t="n">
        <f aca="false">J11784*P11784+ROW()*0.00000001</f>
        <v>0.07011784</v>
      </c>
    </row>
    <row r="11785" customFormat="false" ht="15" hidden="false" customHeight="false" outlineLevel="0" collapsed="false">
      <c r="A11785" s="0" t="s">
        <v>8320</v>
      </c>
      <c r="B11785" s="0" t="s">
        <v>50</v>
      </c>
      <c r="C11785" s="0" t="n">
        <v>2010</v>
      </c>
      <c r="D11785" s="0" t="s">
        <v>34</v>
      </c>
      <c r="E11785" s="0" t="s">
        <v>91</v>
      </c>
      <c r="F11785" s="0" t="n">
        <v>0.07</v>
      </c>
      <c r="G11785" s="0" t="n">
        <v>0</v>
      </c>
      <c r="H11785" s="0" t="n">
        <v>0</v>
      </c>
      <c r="I11785" s="0" t="n">
        <v>0.01</v>
      </c>
      <c r="J11785" s="0" t="n">
        <v>0.07</v>
      </c>
      <c r="M11785" s="0" t="s">
        <v>36</v>
      </c>
      <c r="N11785" s="0" t="s">
        <v>35</v>
      </c>
      <c r="P11785" s="0" t="n">
        <f aca="false">IF(AND(OR(Dashboard!$B$5="All",D11785=Dashboard!$B$5),OR(Dashboard!$D$5="All",N11785=Dashboard!$D$5),OR(AND(C11785&lt;&gt;"",C11785&gt;=Dashboard!$F$5,C11785&lt;=Dashboard!$H$5),AND(C11785="",Dashboard!$F$5&lt;=1980,Dashboard!$H$5&gt;=2016))),1,0)</f>
        <v>1</v>
      </c>
      <c r="Q11785" s="0" t="n">
        <f aca="false">J11785*P11785+ROW()*0.00000001</f>
        <v>0.07011785</v>
      </c>
    </row>
    <row r="11786" customFormat="false" ht="15" hidden="false" customHeight="false" outlineLevel="0" collapsed="false">
      <c r="A11786" s="0" t="s">
        <v>8492</v>
      </c>
      <c r="B11786" s="0" t="s">
        <v>50</v>
      </c>
      <c r="C11786" s="0" t="n">
        <v>2010</v>
      </c>
      <c r="D11786" s="0" t="s">
        <v>114</v>
      </c>
      <c r="E11786" s="0" t="s">
        <v>6975</v>
      </c>
      <c r="F11786" s="0" t="n">
        <v>0</v>
      </c>
      <c r="G11786" s="0" t="n">
        <v>0</v>
      </c>
      <c r="H11786" s="0" t="n">
        <v>0.07</v>
      </c>
      <c r="I11786" s="0" t="n">
        <v>0</v>
      </c>
      <c r="J11786" s="0" t="n">
        <v>0.07</v>
      </c>
      <c r="N11786" s="0" t="s">
        <v>35</v>
      </c>
      <c r="P11786" s="0" t="n">
        <f aca="false">IF(AND(OR(Dashboard!$B$5="All",D11786=Dashboard!$B$5),OR(Dashboard!$D$5="All",N11786=Dashboard!$D$5),OR(AND(C11786&lt;&gt;"",C11786&gt;=Dashboard!$F$5,C11786&lt;=Dashboard!$H$5),AND(C11786="",Dashboard!$F$5&lt;=1980,Dashboard!$H$5&gt;=2016))),1,0)</f>
        <v>1</v>
      </c>
      <c r="Q11786" s="0" t="n">
        <f aca="false">J11786*P11786+ROW()*0.00000001</f>
        <v>0.07011786</v>
      </c>
    </row>
    <row r="11787" customFormat="false" ht="15" hidden="false" customHeight="false" outlineLevel="0" collapsed="false">
      <c r="A11787" s="0" t="s">
        <v>8493</v>
      </c>
      <c r="B11787" s="0" t="s">
        <v>117</v>
      </c>
      <c r="C11787" s="0" t="n">
        <v>1997</v>
      </c>
      <c r="D11787" s="0" t="s">
        <v>48</v>
      </c>
      <c r="E11787" s="0" t="s">
        <v>211</v>
      </c>
      <c r="F11787" s="0" t="n">
        <v>0.04</v>
      </c>
      <c r="G11787" s="0" t="n">
        <v>0.03</v>
      </c>
      <c r="H11787" s="0" t="n">
        <v>0</v>
      </c>
      <c r="I11787" s="0" t="n">
        <v>0</v>
      </c>
      <c r="J11787" s="0" t="n">
        <v>0.07</v>
      </c>
      <c r="N11787" s="0" t="s">
        <v>74</v>
      </c>
      <c r="P11787" s="0" t="n">
        <f aca="false">IF(AND(OR(Dashboard!$B$5="All",D11787=Dashboard!$B$5),OR(Dashboard!$D$5="All",N11787=Dashboard!$D$5),OR(AND(C11787&lt;&gt;"",C11787&gt;=Dashboard!$F$5,C11787&lt;=Dashboard!$H$5),AND(C11787="",Dashboard!$F$5&lt;=1980,Dashboard!$H$5&gt;=2016))),1,0)</f>
        <v>1</v>
      </c>
      <c r="Q11787" s="0" t="n">
        <f aca="false">J11787*P11787+ROW()*0.00000001</f>
        <v>0.07011787</v>
      </c>
    </row>
    <row r="11788" customFormat="false" ht="15" hidden="false" customHeight="false" outlineLevel="0" collapsed="false">
      <c r="A11788" s="0" t="s">
        <v>8494</v>
      </c>
      <c r="B11788" s="0" t="s">
        <v>33</v>
      </c>
      <c r="C11788" s="0" t="n">
        <v>2008</v>
      </c>
      <c r="D11788" s="0" t="s">
        <v>114</v>
      </c>
      <c r="E11788" s="0" t="s">
        <v>6594</v>
      </c>
      <c r="F11788" s="0" t="n">
        <v>0.06</v>
      </c>
      <c r="G11788" s="0" t="n">
        <v>0.01</v>
      </c>
      <c r="H11788" s="0" t="n">
        <v>0</v>
      </c>
      <c r="I11788" s="0" t="n">
        <v>0.01</v>
      </c>
      <c r="J11788" s="0" t="n">
        <v>0.07</v>
      </c>
      <c r="K11788" s="0" t="n">
        <v>50</v>
      </c>
      <c r="L11788" s="0" t="n">
        <v>6.2</v>
      </c>
      <c r="M11788" s="0" t="s">
        <v>103</v>
      </c>
      <c r="N11788" s="0" t="s">
        <v>35</v>
      </c>
      <c r="O11788" s="0" t="s">
        <v>177</v>
      </c>
      <c r="P11788" s="0" t="n">
        <f aca="false">IF(AND(OR(Dashboard!$B$5="All",D11788=Dashboard!$B$5),OR(Dashboard!$D$5="All",N11788=Dashboard!$D$5),OR(AND(C11788&lt;&gt;"",C11788&gt;=Dashboard!$F$5,C11788&lt;=Dashboard!$H$5),AND(C11788="",Dashboard!$F$5&lt;=1980,Dashboard!$H$5&gt;=2016))),1,0)</f>
        <v>1</v>
      </c>
      <c r="Q11788" s="0" t="n">
        <f aca="false">J11788*P11788+ROW()*0.00000001</f>
        <v>0.07011788</v>
      </c>
    </row>
    <row r="11789" customFormat="false" ht="15" hidden="false" customHeight="false" outlineLevel="0" collapsed="false">
      <c r="A11789" s="0" t="s">
        <v>8495</v>
      </c>
      <c r="B11789" s="0" t="s">
        <v>164</v>
      </c>
      <c r="C11789" s="0" t="n">
        <v>2006</v>
      </c>
      <c r="D11789" s="0" t="s">
        <v>52</v>
      </c>
      <c r="E11789" s="0" t="s">
        <v>154</v>
      </c>
      <c r="F11789" s="0" t="n">
        <v>0</v>
      </c>
      <c r="G11789" s="0" t="n">
        <v>0</v>
      </c>
      <c r="H11789" s="0" t="n">
        <v>0.07</v>
      </c>
      <c r="I11789" s="0" t="n">
        <v>0</v>
      </c>
      <c r="J11789" s="0" t="n">
        <v>0.07</v>
      </c>
      <c r="N11789" s="0" t="s">
        <v>74</v>
      </c>
      <c r="P11789" s="0" t="n">
        <f aca="false">IF(AND(OR(Dashboard!$B$5="All",D11789=Dashboard!$B$5),OR(Dashboard!$D$5="All",N11789=Dashboard!$D$5),OR(AND(C11789&lt;&gt;"",C11789&gt;=Dashboard!$F$5,C11789&lt;=Dashboard!$H$5),AND(C11789="",Dashboard!$F$5&lt;=1980,Dashboard!$H$5&gt;=2016))),1,0)</f>
        <v>1</v>
      </c>
      <c r="Q11789" s="0" t="n">
        <f aca="false">J11789*P11789+ROW()*0.00000001</f>
        <v>0.07011789</v>
      </c>
    </row>
    <row r="11790" customFormat="false" ht="15" hidden="false" customHeight="false" outlineLevel="0" collapsed="false">
      <c r="A11790" s="0" t="s">
        <v>6281</v>
      </c>
      <c r="B11790" s="0" t="s">
        <v>70</v>
      </c>
      <c r="C11790" s="0" t="n">
        <v>2011</v>
      </c>
      <c r="D11790" s="0" t="s">
        <v>52</v>
      </c>
      <c r="E11790" s="0" t="s">
        <v>195</v>
      </c>
      <c r="F11790" s="0" t="n">
        <v>0.05</v>
      </c>
      <c r="G11790" s="0" t="n">
        <v>0.02</v>
      </c>
      <c r="H11790" s="0" t="n">
        <v>0</v>
      </c>
      <c r="I11790" s="0" t="n">
        <v>0.01</v>
      </c>
      <c r="J11790" s="0" t="n">
        <v>0.07</v>
      </c>
      <c r="M11790" s="0" t="s">
        <v>103</v>
      </c>
      <c r="N11790" s="0" t="s">
        <v>74</v>
      </c>
      <c r="P11790" s="0" t="n">
        <f aca="false">IF(AND(OR(Dashboard!$B$5="All",D11790=Dashboard!$B$5),OR(Dashboard!$D$5="All",N11790=Dashboard!$D$5),OR(AND(C11790&lt;&gt;"",C11790&gt;=Dashboard!$F$5,C11790&lt;=Dashboard!$H$5),AND(C11790="",Dashboard!$F$5&lt;=1980,Dashboard!$H$5&gt;=2016))),1,0)</f>
        <v>1</v>
      </c>
      <c r="Q11790" s="0" t="n">
        <f aca="false">J11790*P11790+ROW()*0.00000001</f>
        <v>0.0701179</v>
      </c>
    </row>
    <row r="11791" customFormat="false" ht="15" hidden="false" customHeight="false" outlineLevel="0" collapsed="false">
      <c r="A11791" s="0" t="s">
        <v>8496</v>
      </c>
      <c r="B11791" s="0" t="s">
        <v>50</v>
      </c>
      <c r="D11791" s="0" t="s">
        <v>46</v>
      </c>
      <c r="E11791" s="0" t="s">
        <v>211</v>
      </c>
      <c r="F11791" s="0" t="n">
        <v>0</v>
      </c>
      <c r="G11791" s="0" t="n">
        <v>0</v>
      </c>
      <c r="H11791" s="0" t="n">
        <v>0.07</v>
      </c>
      <c r="I11791" s="0" t="n">
        <v>0</v>
      </c>
      <c r="J11791" s="0" t="n">
        <v>0.07</v>
      </c>
      <c r="N11791" s="0" t="s">
        <v>35</v>
      </c>
      <c r="P11791" s="0" t="n">
        <f aca="false">IF(AND(OR(Dashboard!$B$5="All",D11791=Dashboard!$B$5),OR(Dashboard!$D$5="All",N11791=Dashboard!$D$5),OR(AND(C11791&lt;&gt;"",C11791&gt;=Dashboard!$F$5,C11791&lt;=Dashboard!$H$5),AND(C11791="",Dashboard!$F$5&lt;=1980,Dashboard!$H$5&gt;=2016))),1,0)</f>
        <v>1</v>
      </c>
      <c r="Q11791" s="0" t="n">
        <f aca="false">J11791*P11791+ROW()*0.00000001</f>
        <v>0.07011791</v>
      </c>
    </row>
    <row r="11792" customFormat="false" ht="15" hidden="false" customHeight="false" outlineLevel="0" collapsed="false">
      <c r="A11792" s="0" t="s">
        <v>8497</v>
      </c>
      <c r="B11792" s="0" t="s">
        <v>76</v>
      </c>
      <c r="C11792" s="0" t="n">
        <v>2003</v>
      </c>
      <c r="D11792" s="0" t="s">
        <v>16</v>
      </c>
      <c r="E11792" s="0" t="s">
        <v>2018</v>
      </c>
      <c r="F11792" s="0" t="n">
        <v>0.04</v>
      </c>
      <c r="G11792" s="0" t="n">
        <v>0.03</v>
      </c>
      <c r="H11792" s="0" t="n">
        <v>0</v>
      </c>
      <c r="I11792" s="0" t="n">
        <v>0.01</v>
      </c>
      <c r="J11792" s="0" t="n">
        <v>0.07</v>
      </c>
      <c r="K11792" s="0" t="n">
        <v>59</v>
      </c>
      <c r="L11792" s="0" t="n">
        <v>6.6</v>
      </c>
      <c r="M11792" s="0" t="s">
        <v>103</v>
      </c>
      <c r="N11792" s="0" t="s">
        <v>74</v>
      </c>
      <c r="O11792" s="0" t="s">
        <v>53</v>
      </c>
      <c r="P11792" s="0" t="n">
        <f aca="false">IF(AND(OR(Dashboard!$B$5="All",D11792=Dashboard!$B$5),OR(Dashboard!$D$5="All",N11792=Dashboard!$D$5),OR(AND(C11792&lt;&gt;"",C11792&gt;=Dashboard!$F$5,C11792&lt;=Dashboard!$H$5),AND(C11792="",Dashboard!$F$5&lt;=1980,Dashboard!$H$5&gt;=2016))),1,0)</f>
        <v>1</v>
      </c>
      <c r="Q11792" s="0" t="n">
        <f aca="false">J11792*P11792+ROW()*0.00000001</f>
        <v>0.07011792</v>
      </c>
    </row>
    <row r="11793" customFormat="false" ht="15" hidden="false" customHeight="false" outlineLevel="0" collapsed="false">
      <c r="A11793" s="0" t="s">
        <v>8498</v>
      </c>
      <c r="B11793" s="0" t="s">
        <v>85</v>
      </c>
      <c r="C11793" s="0" t="n">
        <v>2004</v>
      </c>
      <c r="D11793" s="0" t="s">
        <v>16</v>
      </c>
      <c r="E11793" s="0" t="s">
        <v>35</v>
      </c>
      <c r="F11793" s="0" t="n">
        <v>0</v>
      </c>
      <c r="G11793" s="0" t="n">
        <v>0</v>
      </c>
      <c r="H11793" s="0" t="n">
        <v>0.07</v>
      </c>
      <c r="I11793" s="0" t="n">
        <v>0</v>
      </c>
      <c r="J11793" s="0" t="n">
        <v>0.07</v>
      </c>
      <c r="N11793" s="0" t="s">
        <v>35</v>
      </c>
      <c r="P11793" s="0" t="n">
        <f aca="false">IF(AND(OR(Dashboard!$B$5="All",D11793=Dashboard!$B$5),OR(Dashboard!$D$5="All",N11793=Dashboard!$D$5),OR(AND(C11793&lt;&gt;"",C11793&gt;=Dashboard!$F$5,C11793&lt;=Dashboard!$H$5),AND(C11793="",Dashboard!$F$5&lt;=1980,Dashboard!$H$5&gt;=2016))),1,0)</f>
        <v>1</v>
      </c>
      <c r="Q11793" s="0" t="n">
        <f aca="false">J11793*P11793+ROW()*0.00000001</f>
        <v>0.07011793</v>
      </c>
    </row>
    <row r="11794" customFormat="false" ht="15" hidden="false" customHeight="false" outlineLevel="0" collapsed="false">
      <c r="A11794" s="0" t="s">
        <v>7364</v>
      </c>
      <c r="B11794" s="0" t="s">
        <v>70</v>
      </c>
      <c r="C11794" s="0" t="n">
        <v>2008</v>
      </c>
      <c r="D11794" s="0" t="s">
        <v>56</v>
      </c>
      <c r="E11794" s="0" t="s">
        <v>91</v>
      </c>
      <c r="F11794" s="0" t="n">
        <v>0.07</v>
      </c>
      <c r="G11794" s="0" t="n">
        <v>0</v>
      </c>
      <c r="H11794" s="0" t="n">
        <v>0</v>
      </c>
      <c r="I11794" s="0" t="n">
        <v>0.01</v>
      </c>
      <c r="J11794" s="0" t="n">
        <v>0.07</v>
      </c>
      <c r="K11794" s="0" t="n">
        <v>36</v>
      </c>
      <c r="L11794" s="0" t="n">
        <v>2.4</v>
      </c>
      <c r="M11794" s="0" t="s">
        <v>103</v>
      </c>
      <c r="N11794" s="0" t="s">
        <v>74</v>
      </c>
      <c r="O11794" s="0" t="s">
        <v>177</v>
      </c>
      <c r="P11794" s="0" t="n">
        <f aca="false">IF(AND(OR(Dashboard!$B$5="All",D11794=Dashboard!$B$5),OR(Dashboard!$D$5="All",N11794=Dashboard!$D$5),OR(AND(C11794&lt;&gt;"",C11794&gt;=Dashboard!$F$5,C11794&lt;=Dashboard!$H$5),AND(C11794="",Dashboard!$F$5&lt;=1980,Dashboard!$H$5&gt;=2016))),1,0)</f>
        <v>1</v>
      </c>
      <c r="Q11794" s="0" t="n">
        <f aca="false">J11794*P11794+ROW()*0.00000001</f>
        <v>0.07011794</v>
      </c>
    </row>
    <row r="11795" customFormat="false" ht="15" hidden="false" customHeight="false" outlineLevel="0" collapsed="false">
      <c r="A11795" s="0" t="s">
        <v>8499</v>
      </c>
      <c r="B11795" s="0" t="s">
        <v>33</v>
      </c>
      <c r="C11795" s="0" t="n">
        <v>2009</v>
      </c>
      <c r="D11795" s="0" t="s">
        <v>114</v>
      </c>
      <c r="E11795" s="0" t="s">
        <v>1416</v>
      </c>
      <c r="F11795" s="0" t="n">
        <v>0.07</v>
      </c>
      <c r="G11795" s="0" t="n">
        <v>0</v>
      </c>
      <c r="H11795" s="0" t="n">
        <v>0</v>
      </c>
      <c r="I11795" s="0" t="n">
        <v>0.01</v>
      </c>
      <c r="J11795" s="0" t="n">
        <v>0.07</v>
      </c>
      <c r="M11795" s="0" t="s">
        <v>36</v>
      </c>
      <c r="N11795" s="0" t="s">
        <v>35</v>
      </c>
      <c r="P11795" s="0" t="n">
        <f aca="false">IF(AND(OR(Dashboard!$B$5="All",D11795=Dashboard!$B$5),OR(Dashboard!$D$5="All",N11795=Dashboard!$D$5),OR(AND(C11795&lt;&gt;"",C11795&gt;=Dashboard!$F$5,C11795&lt;=Dashboard!$H$5),AND(C11795="",Dashboard!$F$5&lt;=1980,Dashboard!$H$5&gt;=2016))),1,0)</f>
        <v>1</v>
      </c>
      <c r="Q11795" s="0" t="n">
        <f aca="false">J11795*P11795+ROW()*0.00000001</f>
        <v>0.07011795</v>
      </c>
    </row>
    <row r="11796" customFormat="false" ht="15" hidden="false" customHeight="false" outlineLevel="0" collapsed="false">
      <c r="A11796" s="0" t="s">
        <v>4558</v>
      </c>
      <c r="B11796" s="0" t="s">
        <v>144</v>
      </c>
      <c r="C11796" s="0" t="n">
        <v>2003</v>
      </c>
      <c r="D11796" s="0" t="s">
        <v>16</v>
      </c>
      <c r="E11796" s="0" t="s">
        <v>124</v>
      </c>
      <c r="F11796" s="0" t="n">
        <v>0.06</v>
      </c>
      <c r="G11796" s="0" t="n">
        <v>0.02</v>
      </c>
      <c r="H11796" s="0" t="n">
        <v>0</v>
      </c>
      <c r="I11796" s="0" t="n">
        <v>0</v>
      </c>
      <c r="J11796" s="0" t="n">
        <v>0.07</v>
      </c>
      <c r="K11796" s="0" t="n">
        <v>75</v>
      </c>
      <c r="L11796" s="0" t="n">
        <v>7.9</v>
      </c>
      <c r="M11796" s="0" t="s">
        <v>36</v>
      </c>
      <c r="N11796" s="0" t="s">
        <v>66</v>
      </c>
      <c r="O11796" s="0" t="s">
        <v>37</v>
      </c>
      <c r="P11796" s="0" t="n">
        <f aca="false">IF(AND(OR(Dashboard!$B$5="All",D11796=Dashboard!$B$5),OR(Dashboard!$D$5="All",N11796=Dashboard!$D$5),OR(AND(C11796&lt;&gt;"",C11796&gt;=Dashboard!$F$5,C11796&lt;=Dashboard!$H$5),AND(C11796="",Dashboard!$F$5&lt;=1980,Dashboard!$H$5&gt;=2016))),1,0)</f>
        <v>1</v>
      </c>
      <c r="Q11796" s="0" t="n">
        <f aca="false">J11796*P11796+ROW()*0.00000001</f>
        <v>0.07011796</v>
      </c>
    </row>
    <row r="11797" customFormat="false" ht="15" hidden="false" customHeight="false" outlineLevel="0" collapsed="false">
      <c r="A11797" s="0" t="s">
        <v>8500</v>
      </c>
      <c r="B11797" s="0" t="s">
        <v>164</v>
      </c>
      <c r="C11797" s="0" t="n">
        <v>2010</v>
      </c>
      <c r="D11797" s="0" t="s">
        <v>52</v>
      </c>
      <c r="E11797" s="0" t="s">
        <v>1173</v>
      </c>
      <c r="F11797" s="0" t="n">
        <v>0</v>
      </c>
      <c r="G11797" s="0" t="n">
        <v>0</v>
      </c>
      <c r="H11797" s="0" t="n">
        <v>0.07</v>
      </c>
      <c r="I11797" s="0" t="n">
        <v>0</v>
      </c>
      <c r="J11797" s="0" t="n">
        <v>0.07</v>
      </c>
      <c r="N11797" s="0" t="s">
        <v>74</v>
      </c>
      <c r="P11797" s="0" t="n">
        <f aca="false">IF(AND(OR(Dashboard!$B$5="All",D11797=Dashboard!$B$5),OR(Dashboard!$D$5="All",N11797=Dashboard!$D$5),OR(AND(C11797&lt;&gt;"",C11797&gt;=Dashboard!$F$5,C11797&lt;=Dashboard!$H$5),AND(C11797="",Dashboard!$F$5&lt;=1980,Dashboard!$H$5&gt;=2016))),1,0)</f>
        <v>1</v>
      </c>
      <c r="Q11797" s="0" t="n">
        <f aca="false">J11797*P11797+ROW()*0.00000001</f>
        <v>0.07011797</v>
      </c>
    </row>
    <row r="11798" customFormat="false" ht="15" hidden="false" customHeight="false" outlineLevel="0" collapsed="false">
      <c r="A11798" s="0" t="s">
        <v>4822</v>
      </c>
      <c r="B11798" s="0" t="s">
        <v>50</v>
      </c>
      <c r="C11798" s="0" t="n">
        <v>2006</v>
      </c>
      <c r="D11798" s="0" t="s">
        <v>71</v>
      </c>
      <c r="E11798" s="0" t="s">
        <v>142</v>
      </c>
      <c r="F11798" s="0" t="n">
        <v>0.07</v>
      </c>
      <c r="G11798" s="0" t="n">
        <v>0</v>
      </c>
      <c r="H11798" s="0" t="n">
        <v>0</v>
      </c>
      <c r="I11798" s="0" t="n">
        <v>0.01</v>
      </c>
      <c r="J11798" s="0" t="n">
        <v>0.07</v>
      </c>
      <c r="K11798" s="0" t="n">
        <v>33</v>
      </c>
      <c r="L11798" s="0" t="n">
        <v>4.9</v>
      </c>
      <c r="M11798" s="0" t="s">
        <v>36</v>
      </c>
      <c r="N11798" s="0" t="s">
        <v>35</v>
      </c>
      <c r="O11798" s="0" t="s">
        <v>177</v>
      </c>
      <c r="P11798" s="0" t="n">
        <f aca="false">IF(AND(OR(Dashboard!$B$5="All",D11798=Dashboard!$B$5),OR(Dashboard!$D$5="All",N11798=Dashboard!$D$5),OR(AND(C11798&lt;&gt;"",C11798&gt;=Dashboard!$F$5,C11798&lt;=Dashboard!$H$5),AND(C11798="",Dashboard!$F$5&lt;=1980,Dashboard!$H$5&gt;=2016))),1,0)</f>
        <v>1</v>
      </c>
      <c r="Q11798" s="0" t="n">
        <f aca="false">J11798*P11798+ROW()*0.00000001</f>
        <v>0.07011798</v>
      </c>
    </row>
    <row r="11799" customFormat="false" ht="15" hidden="false" customHeight="false" outlineLevel="0" collapsed="false">
      <c r="A11799" s="0" t="s">
        <v>8501</v>
      </c>
      <c r="B11799" s="0" t="s">
        <v>33</v>
      </c>
      <c r="C11799" s="0" t="n">
        <v>2010</v>
      </c>
      <c r="D11799" s="0" t="s">
        <v>52</v>
      </c>
      <c r="E11799" s="0" t="s">
        <v>814</v>
      </c>
      <c r="F11799" s="0" t="n">
        <v>0</v>
      </c>
      <c r="G11799" s="0" t="n">
        <v>0.06</v>
      </c>
      <c r="H11799" s="0" t="n">
        <v>0</v>
      </c>
      <c r="I11799" s="0" t="n">
        <v>0.01</v>
      </c>
      <c r="J11799" s="0" t="n">
        <v>0.07</v>
      </c>
      <c r="N11799" s="0" t="s">
        <v>35</v>
      </c>
      <c r="P11799" s="0" t="n">
        <f aca="false">IF(AND(OR(Dashboard!$B$5="All",D11799=Dashboard!$B$5),OR(Dashboard!$D$5="All",N11799=Dashboard!$D$5),OR(AND(C11799&lt;&gt;"",C11799&gt;=Dashboard!$F$5,C11799&lt;=Dashboard!$H$5),AND(C11799="",Dashboard!$F$5&lt;=1980,Dashboard!$H$5&gt;=2016))),1,0)</f>
        <v>1</v>
      </c>
      <c r="Q11799" s="0" t="n">
        <f aca="false">J11799*P11799+ROW()*0.00000001</f>
        <v>0.07011799</v>
      </c>
    </row>
    <row r="11800" customFormat="false" ht="15" hidden="false" customHeight="false" outlineLevel="0" collapsed="false">
      <c r="A11800" s="0" t="s">
        <v>1512</v>
      </c>
      <c r="B11800" s="0" t="s">
        <v>85</v>
      </c>
      <c r="C11800" s="0" t="n">
        <v>2002</v>
      </c>
      <c r="D11800" s="0" t="s">
        <v>16</v>
      </c>
      <c r="E11800" s="0" t="s">
        <v>211</v>
      </c>
      <c r="F11800" s="0" t="n">
        <v>0.05</v>
      </c>
      <c r="G11800" s="0" t="n">
        <v>0.02</v>
      </c>
      <c r="H11800" s="0" t="n">
        <v>0</v>
      </c>
      <c r="I11800" s="0" t="n">
        <v>0</v>
      </c>
      <c r="J11800" s="0" t="n">
        <v>0.07</v>
      </c>
      <c r="K11800" s="0" t="n">
        <v>78</v>
      </c>
      <c r="L11800" s="0" t="n">
        <v>8.8</v>
      </c>
      <c r="M11800" s="0" t="s">
        <v>36</v>
      </c>
      <c r="N11800" s="0" t="s">
        <v>35</v>
      </c>
      <c r="O11800" s="0" t="s">
        <v>37</v>
      </c>
      <c r="P11800" s="0" t="n">
        <f aca="false">IF(AND(OR(Dashboard!$B$5="All",D11800=Dashboard!$B$5),OR(Dashboard!$D$5="All",N11800=Dashboard!$D$5),OR(AND(C11800&lt;&gt;"",C11800&gt;=Dashboard!$F$5,C11800&lt;=Dashboard!$H$5),AND(C11800="",Dashboard!$F$5&lt;=1980,Dashboard!$H$5&gt;=2016))),1,0)</f>
        <v>1</v>
      </c>
      <c r="Q11800" s="0" t="n">
        <f aca="false">J11800*P11800+ROW()*0.00000001</f>
        <v>0.070118</v>
      </c>
    </row>
    <row r="11801" customFormat="false" ht="15" hidden="false" customHeight="false" outlineLevel="0" collapsed="false">
      <c r="A11801" s="0" t="s">
        <v>2200</v>
      </c>
      <c r="B11801" s="0" t="s">
        <v>117</v>
      </c>
      <c r="C11801" s="0" t="n">
        <v>2000</v>
      </c>
      <c r="D11801" s="0" t="s">
        <v>102</v>
      </c>
      <c r="E11801" s="0" t="s">
        <v>3063</v>
      </c>
      <c r="F11801" s="0" t="n">
        <v>0.04</v>
      </c>
      <c r="G11801" s="0" t="n">
        <v>0.03</v>
      </c>
      <c r="H11801" s="0" t="n">
        <v>0</v>
      </c>
      <c r="I11801" s="0" t="n">
        <v>0</v>
      </c>
      <c r="J11801" s="0" t="n">
        <v>0.07</v>
      </c>
      <c r="N11801" s="0" t="s">
        <v>74</v>
      </c>
      <c r="P11801" s="0" t="n">
        <f aca="false">IF(AND(OR(Dashboard!$B$5="All",D11801=Dashboard!$B$5),OR(Dashboard!$D$5="All",N11801=Dashboard!$D$5),OR(AND(C11801&lt;&gt;"",C11801&gt;=Dashboard!$F$5,C11801&lt;=Dashboard!$H$5),AND(C11801="",Dashboard!$F$5&lt;=1980,Dashboard!$H$5&gt;=2016))),1,0)</f>
        <v>1</v>
      </c>
      <c r="Q11801" s="0" t="n">
        <f aca="false">J11801*P11801+ROW()*0.00000001</f>
        <v>0.07011801</v>
      </c>
    </row>
    <row r="11802" customFormat="false" ht="15" hidden="false" customHeight="false" outlineLevel="0" collapsed="false">
      <c r="A11802" s="0" t="s">
        <v>8502</v>
      </c>
      <c r="B11802" s="0" t="s">
        <v>117</v>
      </c>
      <c r="C11802" s="0" t="n">
        <v>1996</v>
      </c>
      <c r="D11802" s="0" t="s">
        <v>34</v>
      </c>
      <c r="E11802" s="0" t="s">
        <v>649</v>
      </c>
      <c r="F11802" s="0" t="n">
        <v>0.04</v>
      </c>
      <c r="G11802" s="0" t="n">
        <v>0.03</v>
      </c>
      <c r="H11802" s="0" t="n">
        <v>0</v>
      </c>
      <c r="I11802" s="0" t="n">
        <v>0</v>
      </c>
      <c r="J11802" s="0" t="n">
        <v>0.07</v>
      </c>
      <c r="N11802" s="0" t="s">
        <v>74</v>
      </c>
      <c r="P11802" s="0" t="n">
        <f aca="false">IF(AND(OR(Dashboard!$B$5="All",D11802=Dashboard!$B$5),OR(Dashboard!$D$5="All",N11802=Dashboard!$D$5),OR(AND(C11802&lt;&gt;"",C11802&gt;=Dashboard!$F$5,C11802&lt;=Dashboard!$H$5),AND(C11802="",Dashboard!$F$5&lt;=1980,Dashboard!$H$5&gt;=2016))),1,0)</f>
        <v>1</v>
      </c>
      <c r="Q11802" s="0" t="n">
        <f aca="false">J11802*P11802+ROW()*0.00000001</f>
        <v>0.07011802</v>
      </c>
    </row>
    <row r="11803" customFormat="false" ht="15" hidden="false" customHeight="false" outlineLevel="0" collapsed="false">
      <c r="A11803" s="0" t="s">
        <v>7107</v>
      </c>
      <c r="B11803" s="0" t="s">
        <v>64</v>
      </c>
      <c r="C11803" s="0" t="n">
        <v>2010</v>
      </c>
      <c r="D11803" s="0" t="s">
        <v>71</v>
      </c>
      <c r="E11803" s="0" t="s">
        <v>243</v>
      </c>
      <c r="F11803" s="0" t="n">
        <v>0.06</v>
      </c>
      <c r="G11803" s="0" t="n">
        <v>0.01</v>
      </c>
      <c r="H11803" s="0" t="n">
        <v>0</v>
      </c>
      <c r="I11803" s="0" t="n">
        <v>0.01</v>
      </c>
      <c r="J11803" s="0" t="n">
        <v>0.07</v>
      </c>
      <c r="K11803" s="0" t="n">
        <v>60</v>
      </c>
      <c r="L11803" s="0" t="n">
        <v>8</v>
      </c>
      <c r="M11803" s="0" t="s">
        <v>125</v>
      </c>
      <c r="N11803" s="0" t="s">
        <v>66</v>
      </c>
      <c r="O11803" s="0" t="s">
        <v>53</v>
      </c>
      <c r="P11803" s="0" t="n">
        <f aca="false">IF(AND(OR(Dashboard!$B$5="All",D11803=Dashboard!$B$5),OR(Dashboard!$D$5="All",N11803=Dashboard!$D$5),OR(AND(C11803&lt;&gt;"",C11803&gt;=Dashboard!$F$5,C11803&lt;=Dashboard!$H$5),AND(C11803="",Dashboard!$F$5&lt;=1980,Dashboard!$H$5&gt;=2016))),1,0)</f>
        <v>1</v>
      </c>
      <c r="Q11803" s="0" t="n">
        <f aca="false">J11803*P11803+ROW()*0.00000001</f>
        <v>0.07011803</v>
      </c>
    </row>
    <row r="11804" customFormat="false" ht="15" hidden="false" customHeight="false" outlineLevel="0" collapsed="false">
      <c r="A11804" s="0" t="s">
        <v>8503</v>
      </c>
      <c r="B11804" s="0" t="s">
        <v>164</v>
      </c>
      <c r="C11804" s="0" t="n">
        <v>2005</v>
      </c>
      <c r="D11804" s="0" t="s">
        <v>71</v>
      </c>
      <c r="E11804" s="0" t="s">
        <v>328</v>
      </c>
      <c r="F11804" s="0" t="n">
        <v>0</v>
      </c>
      <c r="G11804" s="0" t="n">
        <v>0</v>
      </c>
      <c r="H11804" s="0" t="n">
        <v>0.07</v>
      </c>
      <c r="I11804" s="0" t="n">
        <v>0</v>
      </c>
      <c r="J11804" s="0" t="n">
        <v>0.07</v>
      </c>
      <c r="N11804" s="0" t="s">
        <v>74</v>
      </c>
      <c r="P11804" s="0" t="n">
        <f aca="false">IF(AND(OR(Dashboard!$B$5="All",D11804=Dashboard!$B$5),OR(Dashboard!$D$5="All",N11804=Dashboard!$D$5),OR(AND(C11804&lt;&gt;"",C11804&gt;=Dashboard!$F$5,C11804&lt;=Dashboard!$H$5),AND(C11804="",Dashboard!$F$5&lt;=1980,Dashboard!$H$5&gt;=2016))),1,0)</f>
        <v>1</v>
      </c>
      <c r="Q11804" s="0" t="n">
        <f aca="false">J11804*P11804+ROW()*0.00000001</f>
        <v>0.07011804</v>
      </c>
    </row>
    <row r="11805" customFormat="false" ht="15" hidden="false" customHeight="false" outlineLevel="0" collapsed="false">
      <c r="A11805" s="0" t="s">
        <v>8504</v>
      </c>
      <c r="B11805" s="0" t="s">
        <v>97</v>
      </c>
      <c r="C11805" s="0" t="n">
        <v>2013</v>
      </c>
      <c r="D11805" s="0" t="s">
        <v>114</v>
      </c>
      <c r="E11805" s="0" t="s">
        <v>1563</v>
      </c>
      <c r="F11805" s="0" t="n">
        <v>0</v>
      </c>
      <c r="G11805" s="0" t="n">
        <v>0</v>
      </c>
      <c r="H11805" s="0" t="n">
        <v>0.07</v>
      </c>
      <c r="I11805" s="0" t="n">
        <v>0</v>
      </c>
      <c r="J11805" s="0" t="n">
        <v>0.07</v>
      </c>
      <c r="N11805" s="0" t="s">
        <v>35</v>
      </c>
      <c r="P11805" s="0" t="n">
        <f aca="false">IF(AND(OR(Dashboard!$B$5="All",D11805=Dashboard!$B$5),OR(Dashboard!$D$5="All",N11805=Dashboard!$D$5),OR(AND(C11805&lt;&gt;"",C11805&gt;=Dashboard!$F$5,C11805&lt;=Dashboard!$H$5),AND(C11805="",Dashboard!$F$5&lt;=1980,Dashboard!$H$5&gt;=2016))),1,0)</f>
        <v>1</v>
      </c>
      <c r="Q11805" s="0" t="n">
        <f aca="false">J11805*P11805+ROW()*0.00000001</f>
        <v>0.07011805</v>
      </c>
    </row>
    <row r="11806" customFormat="false" ht="15" hidden="false" customHeight="false" outlineLevel="0" collapsed="false">
      <c r="A11806" s="0" t="s">
        <v>188</v>
      </c>
      <c r="B11806" s="0" t="s">
        <v>152</v>
      </c>
      <c r="C11806" s="0" t="n">
        <v>2004</v>
      </c>
      <c r="D11806" s="0" t="s">
        <v>41</v>
      </c>
      <c r="E11806" s="0" t="s">
        <v>142</v>
      </c>
      <c r="F11806" s="0" t="n">
        <v>0</v>
      </c>
      <c r="G11806" s="0" t="n">
        <v>0.06</v>
      </c>
      <c r="H11806" s="0" t="n">
        <v>0</v>
      </c>
      <c r="I11806" s="0" t="n">
        <v>0.01</v>
      </c>
      <c r="J11806" s="0" t="n">
        <v>0.07</v>
      </c>
      <c r="K11806" s="0" t="n">
        <v>82</v>
      </c>
      <c r="L11806" s="0" t="n">
        <v>8.5</v>
      </c>
      <c r="M11806" s="0" t="s">
        <v>103</v>
      </c>
      <c r="N11806" s="0" t="s">
        <v>152</v>
      </c>
      <c r="O11806" s="0" t="s">
        <v>42</v>
      </c>
      <c r="P11806" s="0" t="n">
        <f aca="false">IF(AND(OR(Dashboard!$B$5="All",D11806=Dashboard!$B$5),OR(Dashboard!$D$5="All",N11806=Dashboard!$D$5),OR(AND(C11806&lt;&gt;"",C11806&gt;=Dashboard!$F$5,C11806&lt;=Dashboard!$H$5),AND(C11806="",Dashboard!$F$5&lt;=1980,Dashboard!$H$5&gt;=2016))),1,0)</f>
        <v>1</v>
      </c>
      <c r="Q11806" s="0" t="n">
        <f aca="false">J11806*P11806+ROW()*0.00000001</f>
        <v>0.07011806</v>
      </c>
    </row>
    <row r="11807" customFormat="false" ht="15" hidden="false" customHeight="false" outlineLevel="0" collapsed="false">
      <c r="A11807" s="0" t="s">
        <v>8505</v>
      </c>
      <c r="B11807" s="0" t="s">
        <v>76</v>
      </c>
      <c r="C11807" s="0" t="n">
        <v>2001</v>
      </c>
      <c r="D11807" s="0" t="s">
        <v>71</v>
      </c>
      <c r="E11807" s="0" t="s">
        <v>89</v>
      </c>
      <c r="F11807" s="0" t="n">
        <v>0.04</v>
      </c>
      <c r="G11807" s="0" t="n">
        <v>0.03</v>
      </c>
      <c r="H11807" s="0" t="n">
        <v>0</v>
      </c>
      <c r="I11807" s="0" t="n">
        <v>0.01</v>
      </c>
      <c r="J11807" s="0" t="n">
        <v>0.07</v>
      </c>
      <c r="N11807" s="0" t="s">
        <v>74</v>
      </c>
      <c r="P11807" s="0" t="n">
        <f aca="false">IF(AND(OR(Dashboard!$B$5="All",D11807=Dashboard!$B$5),OR(Dashboard!$D$5="All",N11807=Dashboard!$D$5),OR(AND(C11807&lt;&gt;"",C11807&gt;=Dashboard!$F$5,C11807&lt;=Dashboard!$H$5),AND(C11807="",Dashboard!$F$5&lt;=1980,Dashboard!$H$5&gt;=2016))),1,0)</f>
        <v>1</v>
      </c>
      <c r="Q11807" s="0" t="n">
        <f aca="false">J11807*P11807+ROW()*0.00000001</f>
        <v>0.07011807</v>
      </c>
    </row>
    <row r="11808" customFormat="false" ht="15" hidden="false" customHeight="false" outlineLevel="0" collapsed="false">
      <c r="A11808" s="0" t="s">
        <v>4795</v>
      </c>
      <c r="B11808" s="0" t="s">
        <v>144</v>
      </c>
      <c r="C11808" s="0" t="n">
        <v>2006</v>
      </c>
      <c r="D11808" s="0" t="s">
        <v>71</v>
      </c>
      <c r="E11808" s="0" t="s">
        <v>124</v>
      </c>
      <c r="F11808" s="0" t="n">
        <v>0.06</v>
      </c>
      <c r="G11808" s="0" t="n">
        <v>0.02</v>
      </c>
      <c r="H11808" s="0" t="n">
        <v>0</v>
      </c>
      <c r="I11808" s="0" t="n">
        <v>0</v>
      </c>
      <c r="J11808" s="0" t="n">
        <v>0.07</v>
      </c>
      <c r="N11808" s="0" t="s">
        <v>66</v>
      </c>
      <c r="P11808" s="0" t="n">
        <f aca="false">IF(AND(OR(Dashboard!$B$5="All",D11808=Dashboard!$B$5),OR(Dashboard!$D$5="All",N11808=Dashboard!$D$5),OR(AND(C11808&lt;&gt;"",C11808&gt;=Dashboard!$F$5,C11808&lt;=Dashboard!$H$5),AND(C11808="",Dashboard!$F$5&lt;=1980,Dashboard!$H$5&gt;=2016))),1,0)</f>
        <v>1</v>
      </c>
      <c r="Q11808" s="0" t="n">
        <f aca="false">J11808*P11808+ROW()*0.00000001</f>
        <v>0.07011808</v>
      </c>
    </row>
    <row r="11809" customFormat="false" ht="15" hidden="false" customHeight="false" outlineLevel="0" collapsed="false">
      <c r="A11809" s="0" t="s">
        <v>5652</v>
      </c>
      <c r="B11809" s="0" t="s">
        <v>186</v>
      </c>
      <c r="C11809" s="0" t="n">
        <v>2003</v>
      </c>
      <c r="D11809" s="0" t="s">
        <v>246</v>
      </c>
      <c r="E11809" s="0" t="s">
        <v>91</v>
      </c>
      <c r="F11809" s="0" t="n">
        <v>0.06</v>
      </c>
      <c r="G11809" s="0" t="n">
        <v>0.01</v>
      </c>
      <c r="H11809" s="0" t="n">
        <v>0</v>
      </c>
      <c r="I11809" s="0" t="n">
        <v>0</v>
      </c>
      <c r="J11809" s="0" t="n">
        <v>0.07</v>
      </c>
      <c r="K11809" s="0" t="n">
        <v>82</v>
      </c>
      <c r="L11809" s="0" t="n">
        <v>8.8</v>
      </c>
      <c r="M11809" s="0" t="s">
        <v>103</v>
      </c>
      <c r="N11809" s="0" t="s">
        <v>35</v>
      </c>
      <c r="O11809" s="0" t="s">
        <v>42</v>
      </c>
      <c r="P11809" s="0" t="n">
        <f aca="false">IF(AND(OR(Dashboard!$B$5="All",D11809=Dashboard!$B$5),OR(Dashboard!$D$5="All",N11809=Dashboard!$D$5),OR(AND(C11809&lt;&gt;"",C11809&gt;=Dashboard!$F$5,C11809&lt;=Dashboard!$H$5),AND(C11809="",Dashboard!$F$5&lt;=1980,Dashboard!$H$5&gt;=2016))),1,0)</f>
        <v>1</v>
      </c>
      <c r="Q11809" s="0" t="n">
        <f aca="false">J11809*P11809+ROW()*0.00000001</f>
        <v>0.07011809</v>
      </c>
    </row>
    <row r="11810" customFormat="false" ht="15" hidden="false" customHeight="false" outlineLevel="0" collapsed="false">
      <c r="A11810" s="0" t="s">
        <v>8506</v>
      </c>
      <c r="B11810" s="0" t="s">
        <v>164</v>
      </c>
      <c r="C11810" s="0" t="n">
        <v>2005</v>
      </c>
      <c r="D11810" s="0" t="s">
        <v>34</v>
      </c>
      <c r="E11810" s="0" t="s">
        <v>689</v>
      </c>
      <c r="F11810" s="0" t="n">
        <v>0.07</v>
      </c>
      <c r="G11810" s="0" t="n">
        <v>0</v>
      </c>
      <c r="H11810" s="0" t="n">
        <v>0</v>
      </c>
      <c r="I11810" s="0" t="n">
        <v>0.01</v>
      </c>
      <c r="J11810" s="0" t="n">
        <v>0.07</v>
      </c>
      <c r="K11810" s="0" t="n">
        <v>51</v>
      </c>
      <c r="L11810" s="0" t="n">
        <v>5.3</v>
      </c>
      <c r="M11810" s="0" t="s">
        <v>103</v>
      </c>
      <c r="N11810" s="0" t="s">
        <v>74</v>
      </c>
      <c r="O11810" s="0" t="s">
        <v>53</v>
      </c>
      <c r="P11810" s="0" t="n">
        <f aca="false">IF(AND(OR(Dashboard!$B$5="All",D11810=Dashboard!$B$5),OR(Dashboard!$D$5="All",N11810=Dashboard!$D$5),OR(AND(C11810&lt;&gt;"",C11810&gt;=Dashboard!$F$5,C11810&lt;=Dashboard!$H$5),AND(C11810="",Dashboard!$F$5&lt;=1980,Dashboard!$H$5&gt;=2016))),1,0)</f>
        <v>1</v>
      </c>
      <c r="Q11810" s="0" t="n">
        <f aca="false">J11810*P11810+ROW()*0.00000001</f>
        <v>0.0701181</v>
      </c>
    </row>
    <row r="11811" customFormat="false" ht="15" hidden="false" customHeight="false" outlineLevel="0" collapsed="false">
      <c r="A11811" s="0" t="s">
        <v>7854</v>
      </c>
      <c r="B11811" s="0" t="s">
        <v>851</v>
      </c>
      <c r="C11811" s="0" t="n">
        <v>2013</v>
      </c>
      <c r="D11811" s="0" t="s">
        <v>114</v>
      </c>
      <c r="E11811" s="0" t="s">
        <v>2867</v>
      </c>
      <c r="F11811" s="0" t="n">
        <v>0</v>
      </c>
      <c r="G11811" s="0" t="n">
        <v>0</v>
      </c>
      <c r="H11811" s="0" t="n">
        <v>0.07</v>
      </c>
      <c r="I11811" s="0" t="n">
        <v>0</v>
      </c>
      <c r="J11811" s="0" t="n">
        <v>0.07</v>
      </c>
      <c r="N11811" s="0" t="s">
        <v>74</v>
      </c>
      <c r="P11811" s="0" t="n">
        <f aca="false">IF(AND(OR(Dashboard!$B$5="All",D11811=Dashboard!$B$5),OR(Dashboard!$D$5="All",N11811=Dashboard!$D$5),OR(AND(C11811&lt;&gt;"",C11811&gt;=Dashboard!$F$5,C11811&lt;=Dashboard!$H$5),AND(C11811="",Dashboard!$F$5&lt;=1980,Dashboard!$H$5&gt;=2016))),1,0)</f>
        <v>1</v>
      </c>
      <c r="Q11811" s="0" t="n">
        <f aca="false">J11811*P11811+ROW()*0.00000001</f>
        <v>0.07011811</v>
      </c>
    </row>
    <row r="11812" customFormat="false" ht="15" hidden="false" customHeight="false" outlineLevel="0" collapsed="false">
      <c r="A11812" s="0" t="s">
        <v>2626</v>
      </c>
      <c r="B11812" s="0" t="s">
        <v>851</v>
      </c>
      <c r="C11812" s="0" t="n">
        <v>2013</v>
      </c>
      <c r="D11812" s="0" t="s">
        <v>71</v>
      </c>
      <c r="E11812" s="0" t="s">
        <v>782</v>
      </c>
      <c r="F11812" s="0" t="n">
        <v>0</v>
      </c>
      <c r="G11812" s="0" t="n">
        <v>0</v>
      </c>
      <c r="H11812" s="0" t="n">
        <v>0.07</v>
      </c>
      <c r="I11812" s="0" t="n">
        <v>0</v>
      </c>
      <c r="J11812" s="0" t="n">
        <v>0.07</v>
      </c>
      <c r="N11812" s="0" t="s">
        <v>74</v>
      </c>
      <c r="P11812" s="0" t="n">
        <f aca="false">IF(AND(OR(Dashboard!$B$5="All",D11812=Dashboard!$B$5),OR(Dashboard!$D$5="All",N11812=Dashboard!$D$5),OR(AND(C11812&lt;&gt;"",C11812&gt;=Dashboard!$F$5,C11812&lt;=Dashboard!$H$5),AND(C11812="",Dashboard!$F$5&lt;=1980,Dashboard!$H$5&gt;=2016))),1,0)</f>
        <v>1</v>
      </c>
      <c r="Q11812" s="0" t="n">
        <f aca="false">J11812*P11812+ROW()*0.00000001</f>
        <v>0.07011812</v>
      </c>
    </row>
    <row r="11813" customFormat="false" ht="15" hidden="false" customHeight="false" outlineLevel="0" collapsed="false">
      <c r="A11813" s="0" t="s">
        <v>8507</v>
      </c>
      <c r="B11813" s="0" t="s">
        <v>873</v>
      </c>
      <c r="C11813" s="0" t="n">
        <v>1997</v>
      </c>
      <c r="D11813" s="0" t="s">
        <v>114</v>
      </c>
      <c r="E11813" s="0" t="s">
        <v>8508</v>
      </c>
      <c r="F11813" s="0" t="n">
        <v>0</v>
      </c>
      <c r="G11813" s="0" t="n">
        <v>0</v>
      </c>
      <c r="H11813" s="0" t="n">
        <v>0.07</v>
      </c>
      <c r="I11813" s="0" t="n">
        <v>0</v>
      </c>
      <c r="J11813" s="0" t="n">
        <v>0.07</v>
      </c>
      <c r="N11813" s="0" t="s">
        <v>154</v>
      </c>
      <c r="P11813" s="0" t="n">
        <f aca="false">IF(AND(OR(Dashboard!$B$5="All",D11813=Dashboard!$B$5),OR(Dashboard!$D$5="All",N11813=Dashboard!$D$5),OR(AND(C11813&lt;&gt;"",C11813&gt;=Dashboard!$F$5,C11813&lt;=Dashboard!$H$5),AND(C11813="",Dashboard!$F$5&lt;=1980,Dashboard!$H$5&gt;=2016))),1,0)</f>
        <v>1</v>
      </c>
      <c r="Q11813" s="0" t="n">
        <f aca="false">J11813*P11813+ROW()*0.00000001</f>
        <v>0.07011813</v>
      </c>
    </row>
    <row r="11814" customFormat="false" ht="15" hidden="false" customHeight="false" outlineLevel="0" collapsed="false">
      <c r="A11814" s="0" t="s">
        <v>7292</v>
      </c>
      <c r="B11814" s="0" t="s">
        <v>70</v>
      </c>
      <c r="C11814" s="0" t="n">
        <v>2010</v>
      </c>
      <c r="D11814" s="0" t="s">
        <v>41</v>
      </c>
      <c r="E11814" s="0" t="s">
        <v>91</v>
      </c>
      <c r="F11814" s="0" t="n">
        <v>0.07</v>
      </c>
      <c r="G11814" s="0" t="n">
        <v>0</v>
      </c>
      <c r="H11814" s="0" t="n">
        <v>0</v>
      </c>
      <c r="I11814" s="0" t="n">
        <v>0.01</v>
      </c>
      <c r="J11814" s="0" t="n">
        <v>0.07</v>
      </c>
      <c r="K11814" s="0" t="n">
        <v>47</v>
      </c>
      <c r="L11814" s="0" t="n">
        <v>7</v>
      </c>
      <c r="M11814" s="0" t="s">
        <v>73</v>
      </c>
      <c r="N11814" s="0" t="s">
        <v>74</v>
      </c>
      <c r="O11814" s="0" t="s">
        <v>177</v>
      </c>
      <c r="P11814" s="0" t="n">
        <f aca="false">IF(AND(OR(Dashboard!$B$5="All",D11814=Dashboard!$B$5),OR(Dashboard!$D$5="All",N11814=Dashboard!$D$5),OR(AND(C11814&lt;&gt;"",C11814&gt;=Dashboard!$F$5,C11814&lt;=Dashboard!$H$5),AND(C11814="",Dashboard!$F$5&lt;=1980,Dashboard!$H$5&gt;=2016))),1,0)</f>
        <v>1</v>
      </c>
      <c r="Q11814" s="0" t="n">
        <f aca="false">J11814*P11814+ROW()*0.00000001</f>
        <v>0.07011814</v>
      </c>
    </row>
    <row r="11815" customFormat="false" ht="15" hidden="false" customHeight="false" outlineLevel="0" collapsed="false">
      <c r="A11815" s="0" t="s">
        <v>8509</v>
      </c>
      <c r="B11815" s="0" t="s">
        <v>50</v>
      </c>
      <c r="C11815" s="0" t="n">
        <v>2009</v>
      </c>
      <c r="D11815" s="0" t="s">
        <v>114</v>
      </c>
      <c r="E11815" s="0" t="s">
        <v>4105</v>
      </c>
      <c r="F11815" s="0" t="n">
        <v>0.07</v>
      </c>
      <c r="G11815" s="0" t="n">
        <v>0</v>
      </c>
      <c r="H11815" s="0" t="n">
        <v>0</v>
      </c>
      <c r="I11815" s="0" t="n">
        <v>0</v>
      </c>
      <c r="J11815" s="0" t="n">
        <v>0.07</v>
      </c>
      <c r="N11815" s="0" t="s">
        <v>35</v>
      </c>
      <c r="P11815" s="0" t="n">
        <f aca="false">IF(AND(OR(Dashboard!$B$5="All",D11815=Dashboard!$B$5),OR(Dashboard!$D$5="All",N11815=Dashboard!$D$5),OR(AND(C11815&lt;&gt;"",C11815&gt;=Dashboard!$F$5,C11815&lt;=Dashboard!$H$5),AND(C11815="",Dashboard!$F$5&lt;=1980,Dashboard!$H$5&gt;=2016))),1,0)</f>
        <v>1</v>
      </c>
      <c r="Q11815" s="0" t="n">
        <f aca="false">J11815*P11815+ROW()*0.00000001</f>
        <v>0.07011815</v>
      </c>
    </row>
    <row r="11816" customFormat="false" ht="15" hidden="false" customHeight="false" outlineLevel="0" collapsed="false">
      <c r="A11816" s="0" t="s">
        <v>6988</v>
      </c>
      <c r="B11816" s="0" t="s">
        <v>851</v>
      </c>
      <c r="C11816" s="0" t="n">
        <v>2013</v>
      </c>
      <c r="D11816" s="0" t="s">
        <v>34</v>
      </c>
      <c r="E11816" s="0" t="s">
        <v>154</v>
      </c>
      <c r="F11816" s="0" t="n">
        <v>0</v>
      </c>
      <c r="G11816" s="0" t="n">
        <v>0</v>
      </c>
      <c r="H11816" s="0" t="n">
        <v>0.07</v>
      </c>
      <c r="I11816" s="0" t="n">
        <v>0</v>
      </c>
      <c r="J11816" s="0" t="n">
        <v>0.07</v>
      </c>
      <c r="N11816" s="0" t="s">
        <v>74</v>
      </c>
      <c r="P11816" s="0" t="n">
        <f aca="false">IF(AND(OR(Dashboard!$B$5="All",D11816=Dashboard!$B$5),OR(Dashboard!$D$5="All",N11816=Dashboard!$D$5),OR(AND(C11816&lt;&gt;"",C11816&gt;=Dashboard!$F$5,C11816&lt;=Dashboard!$H$5),AND(C11816="",Dashboard!$F$5&lt;=1980,Dashboard!$H$5&gt;=2016))),1,0)</f>
        <v>1</v>
      </c>
      <c r="Q11816" s="0" t="n">
        <f aca="false">J11816*P11816+ROW()*0.00000001</f>
        <v>0.07011816</v>
      </c>
    </row>
    <row r="11817" customFormat="false" ht="15" hidden="false" customHeight="false" outlineLevel="0" collapsed="false">
      <c r="A11817" s="0" t="s">
        <v>6017</v>
      </c>
      <c r="B11817" s="0" t="s">
        <v>164</v>
      </c>
      <c r="C11817" s="0" t="n">
        <v>2012</v>
      </c>
      <c r="D11817" s="0" t="s">
        <v>46</v>
      </c>
      <c r="E11817" s="0" t="s">
        <v>328</v>
      </c>
      <c r="F11817" s="0" t="n">
        <v>0</v>
      </c>
      <c r="G11817" s="0" t="n">
        <v>0</v>
      </c>
      <c r="H11817" s="0" t="n">
        <v>0.07</v>
      </c>
      <c r="I11817" s="0" t="n">
        <v>0</v>
      </c>
      <c r="J11817" s="0" t="n">
        <v>0.07</v>
      </c>
      <c r="N11817" s="0" t="s">
        <v>74</v>
      </c>
      <c r="P11817" s="0" t="n">
        <f aca="false">IF(AND(OR(Dashboard!$B$5="All",D11817=Dashboard!$B$5),OR(Dashboard!$D$5="All",N11817=Dashboard!$D$5),OR(AND(C11817&lt;&gt;"",C11817&gt;=Dashboard!$F$5,C11817&lt;=Dashboard!$H$5),AND(C11817="",Dashboard!$F$5&lt;=1980,Dashboard!$H$5&gt;=2016))),1,0)</f>
        <v>1</v>
      </c>
      <c r="Q11817" s="0" t="n">
        <f aca="false">J11817*P11817+ROW()*0.00000001</f>
        <v>0.07011817</v>
      </c>
    </row>
    <row r="11818" customFormat="false" ht="15" hidden="false" customHeight="false" outlineLevel="0" collapsed="false">
      <c r="A11818" s="0" t="s">
        <v>8510</v>
      </c>
      <c r="B11818" s="0" t="s">
        <v>70</v>
      </c>
      <c r="C11818" s="0" t="n">
        <v>2014</v>
      </c>
      <c r="D11818" s="0" t="s">
        <v>71</v>
      </c>
      <c r="E11818" s="0" t="s">
        <v>689</v>
      </c>
      <c r="F11818" s="0" t="n">
        <v>0.04</v>
      </c>
      <c r="G11818" s="0" t="n">
        <v>0.03</v>
      </c>
      <c r="H11818" s="0" t="n">
        <v>0</v>
      </c>
      <c r="I11818" s="0" t="n">
        <v>0.01</v>
      </c>
      <c r="J11818" s="0" t="n">
        <v>0.07</v>
      </c>
      <c r="K11818" s="0" t="n">
        <v>40</v>
      </c>
      <c r="L11818" s="0" t="n">
        <v>3.5</v>
      </c>
      <c r="M11818" s="0" t="s">
        <v>73</v>
      </c>
      <c r="N11818" s="0" t="s">
        <v>74</v>
      </c>
      <c r="O11818" s="0" t="s">
        <v>177</v>
      </c>
      <c r="P11818" s="0" t="n">
        <f aca="false">IF(AND(OR(Dashboard!$B$5="All",D11818=Dashboard!$B$5),OR(Dashboard!$D$5="All",N11818=Dashboard!$D$5),OR(AND(C11818&lt;&gt;"",C11818&gt;=Dashboard!$F$5,C11818&lt;=Dashboard!$H$5),AND(C11818="",Dashboard!$F$5&lt;=1980,Dashboard!$H$5&gt;=2016))),1,0)</f>
        <v>1</v>
      </c>
      <c r="Q11818" s="0" t="n">
        <f aca="false">J11818*P11818+ROW()*0.00000001</f>
        <v>0.07011818</v>
      </c>
    </row>
    <row r="11819" customFormat="false" ht="15" hidden="false" customHeight="false" outlineLevel="0" collapsed="false">
      <c r="A11819" s="0" t="s">
        <v>8511</v>
      </c>
      <c r="B11819" s="0" t="s">
        <v>152</v>
      </c>
      <c r="C11819" s="0" t="n">
        <v>2009</v>
      </c>
      <c r="D11819" s="0" t="s">
        <v>46</v>
      </c>
      <c r="E11819" s="0" t="s">
        <v>5707</v>
      </c>
      <c r="F11819" s="0" t="n">
        <v>0</v>
      </c>
      <c r="G11819" s="0" t="n">
        <v>0.06</v>
      </c>
      <c r="H11819" s="0" t="n">
        <v>0</v>
      </c>
      <c r="I11819" s="0" t="n">
        <v>0.01</v>
      </c>
      <c r="J11819" s="0" t="n">
        <v>0.07</v>
      </c>
      <c r="K11819" s="0" t="n">
        <v>83</v>
      </c>
      <c r="L11819" s="0" t="n">
        <v>8</v>
      </c>
      <c r="M11819" s="0" t="s">
        <v>103</v>
      </c>
      <c r="N11819" s="0" t="s">
        <v>152</v>
      </c>
      <c r="O11819" s="0" t="s">
        <v>42</v>
      </c>
      <c r="P11819" s="0" t="n">
        <f aca="false">IF(AND(OR(Dashboard!$B$5="All",D11819=Dashboard!$B$5),OR(Dashboard!$D$5="All",N11819=Dashboard!$D$5),OR(AND(C11819&lt;&gt;"",C11819&gt;=Dashboard!$F$5,C11819&lt;=Dashboard!$H$5),AND(C11819="",Dashboard!$F$5&lt;=1980,Dashboard!$H$5&gt;=2016))),1,0)</f>
        <v>1</v>
      </c>
      <c r="Q11819" s="0" t="n">
        <f aca="false">J11819*P11819+ROW()*0.00000001</f>
        <v>0.07011819</v>
      </c>
    </row>
    <row r="11820" customFormat="false" ht="15" hidden="false" customHeight="false" outlineLevel="0" collapsed="false">
      <c r="A11820" s="0" t="s">
        <v>5458</v>
      </c>
      <c r="B11820" s="0" t="s">
        <v>164</v>
      </c>
      <c r="C11820" s="0" t="n">
        <v>2005</v>
      </c>
      <c r="D11820" s="0" t="s">
        <v>16</v>
      </c>
      <c r="E11820" s="0" t="s">
        <v>328</v>
      </c>
      <c r="F11820" s="0" t="n">
        <v>0.07</v>
      </c>
      <c r="G11820" s="0" t="n">
        <v>0</v>
      </c>
      <c r="H11820" s="0" t="n">
        <v>0</v>
      </c>
      <c r="I11820" s="0" t="n">
        <v>0.01</v>
      </c>
      <c r="J11820" s="0" t="n">
        <v>0.07</v>
      </c>
      <c r="K11820" s="0" t="n">
        <v>61</v>
      </c>
      <c r="L11820" s="0" t="n">
        <v>6</v>
      </c>
      <c r="M11820" s="0" t="s">
        <v>36</v>
      </c>
      <c r="N11820" s="0" t="s">
        <v>74</v>
      </c>
      <c r="O11820" s="0" t="s">
        <v>67</v>
      </c>
      <c r="P11820" s="0" t="n">
        <f aca="false">IF(AND(OR(Dashboard!$B$5="All",D11820=Dashboard!$B$5),OR(Dashboard!$D$5="All",N11820=Dashboard!$D$5),OR(AND(C11820&lt;&gt;"",C11820&gt;=Dashboard!$F$5,C11820&lt;=Dashboard!$H$5),AND(C11820="",Dashboard!$F$5&lt;=1980,Dashboard!$H$5&gt;=2016))),1,0)</f>
        <v>1</v>
      </c>
      <c r="Q11820" s="0" t="n">
        <f aca="false">J11820*P11820+ROW()*0.00000001</f>
        <v>0.0701182</v>
      </c>
    </row>
    <row r="11821" customFormat="false" ht="15" hidden="false" customHeight="false" outlineLevel="0" collapsed="false">
      <c r="A11821" s="0" t="s">
        <v>8512</v>
      </c>
      <c r="B11821" s="0" t="s">
        <v>33</v>
      </c>
      <c r="C11821" s="0" t="n">
        <v>2009</v>
      </c>
      <c r="D11821" s="0" t="s">
        <v>56</v>
      </c>
      <c r="E11821" s="0" t="s">
        <v>7510</v>
      </c>
      <c r="F11821" s="0" t="n">
        <v>0.06</v>
      </c>
      <c r="G11821" s="0" t="n">
        <v>0</v>
      </c>
      <c r="H11821" s="0" t="n">
        <v>0</v>
      </c>
      <c r="I11821" s="0" t="n">
        <v>0.01</v>
      </c>
      <c r="J11821" s="0" t="n">
        <v>0.07</v>
      </c>
      <c r="K11821" s="0" t="n">
        <v>70</v>
      </c>
      <c r="L11821" s="0" t="n">
        <v>8.2</v>
      </c>
      <c r="M11821" s="0" t="s">
        <v>103</v>
      </c>
      <c r="N11821" s="0" t="s">
        <v>35</v>
      </c>
      <c r="O11821" s="0" t="s">
        <v>67</v>
      </c>
      <c r="P11821" s="0" t="n">
        <f aca="false">IF(AND(OR(Dashboard!$B$5="All",D11821=Dashboard!$B$5),OR(Dashboard!$D$5="All",N11821=Dashboard!$D$5),OR(AND(C11821&lt;&gt;"",C11821&gt;=Dashboard!$F$5,C11821&lt;=Dashboard!$H$5),AND(C11821="",Dashboard!$F$5&lt;=1980,Dashboard!$H$5&gt;=2016))),1,0)</f>
        <v>1</v>
      </c>
      <c r="Q11821" s="0" t="n">
        <f aca="false">J11821*P11821+ROW()*0.00000001</f>
        <v>0.07011821</v>
      </c>
    </row>
    <row r="11822" customFormat="false" ht="15" hidden="false" customHeight="false" outlineLevel="0" collapsed="false">
      <c r="A11822" s="0" t="s">
        <v>8513</v>
      </c>
      <c r="B11822" s="0" t="s">
        <v>97</v>
      </c>
      <c r="C11822" s="0" t="n">
        <v>2014</v>
      </c>
      <c r="D11822" s="0" t="s">
        <v>46</v>
      </c>
      <c r="E11822" s="0" t="s">
        <v>154</v>
      </c>
      <c r="F11822" s="0" t="n">
        <v>0</v>
      </c>
      <c r="G11822" s="0" t="n">
        <v>0</v>
      </c>
      <c r="H11822" s="0" t="n">
        <v>0.07</v>
      </c>
      <c r="I11822" s="0" t="n">
        <v>0</v>
      </c>
      <c r="J11822" s="0" t="n">
        <v>0.07</v>
      </c>
      <c r="N11822" s="0" t="s">
        <v>35</v>
      </c>
      <c r="P11822" s="0" t="n">
        <f aca="false">IF(AND(OR(Dashboard!$B$5="All",D11822=Dashboard!$B$5),OR(Dashboard!$D$5="All",N11822=Dashboard!$D$5),OR(AND(C11822&lt;&gt;"",C11822&gt;=Dashboard!$F$5,C11822&lt;=Dashboard!$H$5),AND(C11822="",Dashboard!$F$5&lt;=1980,Dashboard!$H$5&gt;=2016))),1,0)</f>
        <v>1</v>
      </c>
      <c r="Q11822" s="0" t="n">
        <f aca="false">J11822*P11822+ROW()*0.00000001</f>
        <v>0.07011822</v>
      </c>
    </row>
    <row r="11823" customFormat="false" ht="15" hidden="false" customHeight="false" outlineLevel="0" collapsed="false">
      <c r="A11823" s="0" t="s">
        <v>5525</v>
      </c>
      <c r="B11823" s="0" t="s">
        <v>97</v>
      </c>
      <c r="C11823" s="0" t="n">
        <v>2013</v>
      </c>
      <c r="D11823" s="0" t="s">
        <v>58</v>
      </c>
      <c r="E11823" s="0" t="s">
        <v>487</v>
      </c>
      <c r="F11823" s="0" t="n">
        <v>0.04</v>
      </c>
      <c r="G11823" s="0" t="n">
        <v>0.03</v>
      </c>
      <c r="H11823" s="0" t="n">
        <v>0</v>
      </c>
      <c r="I11823" s="0" t="n">
        <v>0.01</v>
      </c>
      <c r="J11823" s="0" t="n">
        <v>0.07</v>
      </c>
      <c r="L11823" s="0" t="n">
        <v>4.3</v>
      </c>
      <c r="M11823" s="0" t="s">
        <v>36</v>
      </c>
      <c r="N11823" s="0" t="s">
        <v>35</v>
      </c>
      <c r="P11823" s="0" t="n">
        <f aca="false">IF(AND(OR(Dashboard!$B$5="All",D11823=Dashboard!$B$5),OR(Dashboard!$D$5="All",N11823=Dashboard!$D$5),OR(AND(C11823&lt;&gt;"",C11823&gt;=Dashboard!$F$5,C11823&lt;=Dashboard!$H$5),AND(C11823="",Dashboard!$F$5&lt;=1980,Dashboard!$H$5&gt;=2016))),1,0)</f>
        <v>1</v>
      </c>
      <c r="Q11823" s="0" t="n">
        <f aca="false">J11823*P11823+ROW()*0.00000001</f>
        <v>0.07011823</v>
      </c>
    </row>
    <row r="11824" customFormat="false" ht="15" hidden="false" customHeight="false" outlineLevel="0" collapsed="false">
      <c r="A11824" s="0" t="s">
        <v>8514</v>
      </c>
      <c r="B11824" s="0" t="s">
        <v>85</v>
      </c>
      <c r="C11824" s="0" t="n">
        <v>2005</v>
      </c>
      <c r="D11824" s="0" t="s">
        <v>56</v>
      </c>
      <c r="E11824" s="0" t="s">
        <v>220</v>
      </c>
      <c r="F11824" s="0" t="n">
        <v>0.05</v>
      </c>
      <c r="G11824" s="0" t="n">
        <v>0.02</v>
      </c>
      <c r="H11824" s="0" t="n">
        <v>0</v>
      </c>
      <c r="I11824" s="0" t="n">
        <v>0</v>
      </c>
      <c r="J11824" s="0" t="n">
        <v>0.07</v>
      </c>
      <c r="M11824" s="0" t="s">
        <v>36</v>
      </c>
      <c r="N11824" s="0" t="s">
        <v>35</v>
      </c>
      <c r="P11824" s="0" t="n">
        <f aca="false">IF(AND(OR(Dashboard!$B$5="All",D11824=Dashboard!$B$5),OR(Dashboard!$D$5="All",N11824=Dashboard!$D$5),OR(AND(C11824&lt;&gt;"",C11824&gt;=Dashboard!$F$5,C11824&lt;=Dashboard!$H$5),AND(C11824="",Dashboard!$F$5&lt;=1980,Dashboard!$H$5&gt;=2016))),1,0)</f>
        <v>1</v>
      </c>
      <c r="Q11824" s="0" t="n">
        <f aca="false">J11824*P11824+ROW()*0.00000001</f>
        <v>0.07011824</v>
      </c>
    </row>
    <row r="11825" customFormat="false" ht="15" hidden="false" customHeight="false" outlineLevel="0" collapsed="false">
      <c r="A11825" s="0" t="s">
        <v>8515</v>
      </c>
      <c r="B11825" s="0" t="s">
        <v>33</v>
      </c>
      <c r="C11825" s="0" t="n">
        <v>2009</v>
      </c>
      <c r="D11825" s="0" t="s">
        <v>52</v>
      </c>
      <c r="E11825" s="0" t="s">
        <v>195</v>
      </c>
      <c r="F11825" s="0" t="n">
        <v>0.07</v>
      </c>
      <c r="G11825" s="0" t="n">
        <v>0</v>
      </c>
      <c r="H11825" s="0" t="n">
        <v>0</v>
      </c>
      <c r="I11825" s="0" t="n">
        <v>0.01</v>
      </c>
      <c r="J11825" s="0" t="n">
        <v>0.07</v>
      </c>
      <c r="M11825" s="0" t="s">
        <v>36</v>
      </c>
      <c r="N11825" s="0" t="s">
        <v>35</v>
      </c>
      <c r="P11825" s="0" t="n">
        <f aca="false">IF(AND(OR(Dashboard!$B$5="All",D11825=Dashboard!$B$5),OR(Dashboard!$D$5="All",N11825=Dashboard!$D$5),OR(AND(C11825&lt;&gt;"",C11825&gt;=Dashboard!$F$5,C11825&lt;=Dashboard!$H$5),AND(C11825="",Dashboard!$F$5&lt;=1980,Dashboard!$H$5&gt;=2016))),1,0)</f>
        <v>1</v>
      </c>
      <c r="Q11825" s="0" t="n">
        <f aca="false">J11825*P11825+ROW()*0.00000001</f>
        <v>0.07011825</v>
      </c>
    </row>
    <row r="11826" customFormat="false" ht="15" hidden="false" customHeight="false" outlineLevel="0" collapsed="false">
      <c r="A11826" s="0" t="s">
        <v>7436</v>
      </c>
      <c r="B11826" s="0" t="s">
        <v>117</v>
      </c>
      <c r="C11826" s="0" t="n">
        <v>1995</v>
      </c>
      <c r="D11826" s="0" t="s">
        <v>34</v>
      </c>
      <c r="E11826" s="0" t="s">
        <v>5200</v>
      </c>
      <c r="F11826" s="0" t="n">
        <v>0</v>
      </c>
      <c r="G11826" s="0" t="n">
        <v>0</v>
      </c>
      <c r="H11826" s="0" t="n">
        <v>0.07</v>
      </c>
      <c r="I11826" s="0" t="n">
        <v>0</v>
      </c>
      <c r="J11826" s="0" t="n">
        <v>0.07</v>
      </c>
      <c r="N11826" s="0" t="s">
        <v>74</v>
      </c>
      <c r="P11826" s="0" t="n">
        <f aca="false">IF(AND(OR(Dashboard!$B$5="All",D11826=Dashboard!$B$5),OR(Dashboard!$D$5="All",N11826=Dashboard!$D$5),OR(AND(C11826&lt;&gt;"",C11826&gt;=Dashboard!$F$5,C11826&lt;=Dashboard!$H$5),AND(C11826="",Dashboard!$F$5&lt;=1980,Dashboard!$H$5&gt;=2016))),1,0)</f>
        <v>1</v>
      </c>
      <c r="Q11826" s="0" t="n">
        <f aca="false">J11826*P11826+ROW()*0.00000001</f>
        <v>0.07011826</v>
      </c>
    </row>
    <row r="11827" customFormat="false" ht="15" hidden="false" customHeight="false" outlineLevel="0" collapsed="false">
      <c r="A11827" s="0" t="s">
        <v>8279</v>
      </c>
      <c r="B11827" s="0" t="s">
        <v>64</v>
      </c>
      <c r="C11827" s="0" t="n">
        <v>2011</v>
      </c>
      <c r="D11827" s="0" t="s">
        <v>102</v>
      </c>
      <c r="E11827" s="0" t="s">
        <v>1169</v>
      </c>
      <c r="F11827" s="0" t="n">
        <v>0.07</v>
      </c>
      <c r="G11827" s="0" t="n">
        <v>0</v>
      </c>
      <c r="H11827" s="0" t="n">
        <v>0</v>
      </c>
      <c r="I11827" s="0" t="n">
        <v>0.01</v>
      </c>
      <c r="J11827" s="0" t="n">
        <v>0.07</v>
      </c>
      <c r="N11827" s="0" t="s">
        <v>66</v>
      </c>
      <c r="P11827" s="0" t="n">
        <f aca="false">IF(AND(OR(Dashboard!$B$5="All",D11827=Dashboard!$B$5),OR(Dashboard!$D$5="All",N11827=Dashboard!$D$5),OR(AND(C11827&lt;&gt;"",C11827&gt;=Dashboard!$F$5,C11827&lt;=Dashboard!$H$5),AND(C11827="",Dashboard!$F$5&lt;=1980,Dashboard!$H$5&gt;=2016))),1,0)</f>
        <v>1</v>
      </c>
      <c r="Q11827" s="0" t="n">
        <f aca="false">J11827*P11827+ROW()*0.00000001</f>
        <v>0.07011827</v>
      </c>
    </row>
    <row r="11828" customFormat="false" ht="15" hidden="false" customHeight="false" outlineLevel="0" collapsed="false">
      <c r="A11828" s="0" t="s">
        <v>8516</v>
      </c>
      <c r="B11828" s="0" t="s">
        <v>851</v>
      </c>
      <c r="C11828" s="0" t="n">
        <v>2015</v>
      </c>
      <c r="D11828" s="0" t="s">
        <v>114</v>
      </c>
      <c r="E11828" s="0" t="s">
        <v>6736</v>
      </c>
      <c r="F11828" s="0" t="n">
        <v>0</v>
      </c>
      <c r="G11828" s="0" t="n">
        <v>0</v>
      </c>
      <c r="H11828" s="0" t="n">
        <v>0.07</v>
      </c>
      <c r="I11828" s="0" t="n">
        <v>0</v>
      </c>
      <c r="J11828" s="0" t="n">
        <v>0.07</v>
      </c>
      <c r="N11828" s="0" t="s">
        <v>74</v>
      </c>
      <c r="P11828" s="0" t="n">
        <f aca="false">IF(AND(OR(Dashboard!$B$5="All",D11828=Dashboard!$B$5),OR(Dashboard!$D$5="All",N11828=Dashboard!$D$5),OR(AND(C11828&lt;&gt;"",C11828&gt;=Dashboard!$F$5,C11828&lt;=Dashboard!$H$5),AND(C11828="",Dashboard!$F$5&lt;=1980,Dashboard!$H$5&gt;=2016))),1,0)</f>
        <v>1</v>
      </c>
      <c r="Q11828" s="0" t="n">
        <f aca="false">J11828*P11828+ROW()*0.00000001</f>
        <v>0.07011828</v>
      </c>
    </row>
    <row r="11829" customFormat="false" ht="15" hidden="false" customHeight="false" outlineLevel="0" collapsed="false">
      <c r="A11829" s="0" t="s">
        <v>8517</v>
      </c>
      <c r="B11829" s="0" t="s">
        <v>64</v>
      </c>
      <c r="C11829" s="0" t="n">
        <v>2012</v>
      </c>
      <c r="D11829" s="0" t="s">
        <v>58</v>
      </c>
      <c r="E11829" s="0" t="s">
        <v>5677</v>
      </c>
      <c r="F11829" s="0" t="n">
        <v>0.07</v>
      </c>
      <c r="G11829" s="0" t="n">
        <v>0</v>
      </c>
      <c r="H11829" s="0" t="n">
        <v>0</v>
      </c>
      <c r="I11829" s="0" t="n">
        <v>0.01</v>
      </c>
      <c r="J11829" s="0" t="n">
        <v>0.07</v>
      </c>
      <c r="K11829" s="0" t="n">
        <v>49</v>
      </c>
      <c r="L11829" s="0" t="n">
        <v>5.5</v>
      </c>
      <c r="M11829" s="0" t="s">
        <v>103</v>
      </c>
      <c r="N11829" s="0" t="s">
        <v>66</v>
      </c>
      <c r="O11829" s="0" t="s">
        <v>177</v>
      </c>
      <c r="P11829" s="0" t="n">
        <f aca="false">IF(AND(OR(Dashboard!$B$5="All",D11829=Dashboard!$B$5),OR(Dashboard!$D$5="All",N11829=Dashboard!$D$5),OR(AND(C11829&lt;&gt;"",C11829&gt;=Dashboard!$F$5,C11829&lt;=Dashboard!$H$5),AND(C11829="",Dashboard!$F$5&lt;=1980,Dashboard!$H$5&gt;=2016))),1,0)</f>
        <v>1</v>
      </c>
      <c r="Q11829" s="0" t="n">
        <f aca="false">J11829*P11829+ROW()*0.00000001</f>
        <v>0.07011829</v>
      </c>
    </row>
    <row r="11830" customFormat="false" ht="15" hidden="false" customHeight="false" outlineLevel="0" collapsed="false">
      <c r="A11830" s="0" t="s">
        <v>8518</v>
      </c>
      <c r="B11830" s="0" t="s">
        <v>50</v>
      </c>
      <c r="C11830" s="0" t="n">
        <v>2008</v>
      </c>
      <c r="D11830" s="0" t="s">
        <v>52</v>
      </c>
      <c r="E11830" s="0" t="s">
        <v>124</v>
      </c>
      <c r="F11830" s="0" t="n">
        <v>0.07</v>
      </c>
      <c r="G11830" s="0" t="n">
        <v>0</v>
      </c>
      <c r="H11830" s="0" t="n">
        <v>0</v>
      </c>
      <c r="I11830" s="0" t="n">
        <v>0.01</v>
      </c>
      <c r="J11830" s="0" t="n">
        <v>0.07</v>
      </c>
      <c r="M11830" s="0" t="s">
        <v>36</v>
      </c>
      <c r="N11830" s="0" t="s">
        <v>35</v>
      </c>
      <c r="P11830" s="0" t="n">
        <f aca="false">IF(AND(OR(Dashboard!$B$5="All",D11830=Dashboard!$B$5),OR(Dashboard!$D$5="All",N11830=Dashboard!$D$5),OR(AND(C11830&lt;&gt;"",C11830&gt;=Dashboard!$F$5,C11830&lt;=Dashboard!$H$5),AND(C11830="",Dashboard!$F$5&lt;=1980,Dashboard!$H$5&gt;=2016))),1,0)</f>
        <v>1</v>
      </c>
      <c r="Q11830" s="0" t="n">
        <f aca="false">J11830*P11830+ROW()*0.00000001</f>
        <v>0.0701183</v>
      </c>
    </row>
    <row r="11831" customFormat="false" ht="15" hidden="false" customHeight="false" outlineLevel="0" collapsed="false">
      <c r="A11831" s="0" t="s">
        <v>8519</v>
      </c>
      <c r="B11831" s="0" t="s">
        <v>64</v>
      </c>
      <c r="C11831" s="0" t="n">
        <v>2008</v>
      </c>
      <c r="D11831" s="0" t="s">
        <v>52</v>
      </c>
      <c r="E11831" s="0" t="s">
        <v>328</v>
      </c>
      <c r="F11831" s="0" t="n">
        <v>0</v>
      </c>
      <c r="G11831" s="0" t="n">
        <v>0</v>
      </c>
      <c r="H11831" s="0" t="n">
        <v>0.07</v>
      </c>
      <c r="I11831" s="0" t="n">
        <v>0</v>
      </c>
      <c r="J11831" s="0" t="n">
        <v>0.07</v>
      </c>
      <c r="N11831" s="0" t="s">
        <v>66</v>
      </c>
      <c r="P11831" s="0" t="n">
        <f aca="false">IF(AND(OR(Dashboard!$B$5="All",D11831=Dashboard!$B$5),OR(Dashboard!$D$5="All",N11831=Dashboard!$D$5),OR(AND(C11831&lt;&gt;"",C11831&gt;=Dashboard!$F$5,C11831&lt;=Dashboard!$H$5),AND(C11831="",Dashboard!$F$5&lt;=1980,Dashboard!$H$5&gt;=2016))),1,0)</f>
        <v>1</v>
      </c>
      <c r="Q11831" s="0" t="n">
        <f aca="false">J11831*P11831+ROW()*0.00000001</f>
        <v>0.07011831</v>
      </c>
    </row>
    <row r="11832" customFormat="false" ht="15" hidden="false" customHeight="false" outlineLevel="0" collapsed="false">
      <c r="A11832" s="0" t="s">
        <v>8520</v>
      </c>
      <c r="B11832" s="0" t="s">
        <v>164</v>
      </c>
      <c r="C11832" s="0" t="n">
        <v>2012</v>
      </c>
      <c r="D11832" s="0" t="s">
        <v>114</v>
      </c>
      <c r="E11832" s="0" t="s">
        <v>220</v>
      </c>
      <c r="F11832" s="0" t="n">
        <v>0</v>
      </c>
      <c r="G11832" s="0" t="n">
        <v>0</v>
      </c>
      <c r="H11832" s="0" t="n">
        <v>0.07</v>
      </c>
      <c r="I11832" s="0" t="n">
        <v>0</v>
      </c>
      <c r="J11832" s="0" t="n">
        <v>0.07</v>
      </c>
      <c r="N11832" s="0" t="s">
        <v>74</v>
      </c>
      <c r="P11832" s="0" t="n">
        <f aca="false">IF(AND(OR(Dashboard!$B$5="All",D11832=Dashboard!$B$5),OR(Dashboard!$D$5="All",N11832=Dashboard!$D$5),OR(AND(C11832&lt;&gt;"",C11832&gt;=Dashboard!$F$5,C11832&lt;=Dashboard!$H$5),AND(C11832="",Dashboard!$F$5&lt;=1980,Dashboard!$H$5&gt;=2016))),1,0)</f>
        <v>1</v>
      </c>
      <c r="Q11832" s="0" t="n">
        <f aca="false">J11832*P11832+ROW()*0.00000001</f>
        <v>0.07011832</v>
      </c>
    </row>
    <row r="11833" customFormat="false" ht="15" hidden="false" customHeight="false" outlineLevel="0" collapsed="false">
      <c r="A11833" s="0" t="s">
        <v>8521</v>
      </c>
      <c r="B11833" s="0" t="s">
        <v>186</v>
      </c>
      <c r="D11833" s="0" t="s">
        <v>41</v>
      </c>
      <c r="E11833" s="0" t="s">
        <v>520</v>
      </c>
      <c r="F11833" s="0" t="n">
        <v>0.06</v>
      </c>
      <c r="G11833" s="0" t="n">
        <v>0.01</v>
      </c>
      <c r="H11833" s="0" t="n">
        <v>0</v>
      </c>
      <c r="I11833" s="0" t="n">
        <v>0</v>
      </c>
      <c r="J11833" s="0" t="n">
        <v>0.07</v>
      </c>
      <c r="K11833" s="0" t="n">
        <v>47</v>
      </c>
      <c r="L11833" s="0" t="n">
        <v>5.2</v>
      </c>
      <c r="M11833" s="0" t="s">
        <v>103</v>
      </c>
      <c r="N11833" s="0" t="s">
        <v>35</v>
      </c>
      <c r="O11833" s="0" t="s">
        <v>177</v>
      </c>
      <c r="P11833" s="0" t="n">
        <f aca="false">IF(AND(OR(Dashboard!$B$5="All",D11833=Dashboard!$B$5),OR(Dashboard!$D$5="All",N11833=Dashboard!$D$5),OR(AND(C11833&lt;&gt;"",C11833&gt;=Dashboard!$F$5,C11833&lt;=Dashboard!$H$5),AND(C11833="",Dashboard!$F$5&lt;=1980,Dashboard!$H$5&gt;=2016))),1,0)</f>
        <v>1</v>
      </c>
      <c r="Q11833" s="0" t="n">
        <f aca="false">J11833*P11833+ROW()*0.00000001</f>
        <v>0.07011833</v>
      </c>
    </row>
    <row r="11834" customFormat="false" ht="15" hidden="false" customHeight="false" outlineLevel="0" collapsed="false">
      <c r="A11834" s="0" t="s">
        <v>6039</v>
      </c>
      <c r="B11834" s="0" t="s">
        <v>164</v>
      </c>
      <c r="C11834" s="0" t="n">
        <v>2006</v>
      </c>
      <c r="D11834" s="0" t="s">
        <v>16</v>
      </c>
      <c r="E11834" s="0" t="s">
        <v>124</v>
      </c>
      <c r="F11834" s="0" t="n">
        <v>0.07</v>
      </c>
      <c r="G11834" s="0" t="n">
        <v>0</v>
      </c>
      <c r="H11834" s="0" t="n">
        <v>0</v>
      </c>
      <c r="I11834" s="0" t="n">
        <v>0.01</v>
      </c>
      <c r="J11834" s="0" t="n">
        <v>0.07</v>
      </c>
      <c r="M11834" s="0" t="s">
        <v>125</v>
      </c>
      <c r="N11834" s="0" t="s">
        <v>74</v>
      </c>
      <c r="P11834" s="0" t="n">
        <f aca="false">IF(AND(OR(Dashboard!$B$5="All",D11834=Dashboard!$B$5),OR(Dashboard!$D$5="All",N11834=Dashboard!$D$5),OR(AND(C11834&lt;&gt;"",C11834&gt;=Dashboard!$F$5,C11834&lt;=Dashboard!$H$5),AND(C11834="",Dashboard!$F$5&lt;=1980,Dashboard!$H$5&gt;=2016))),1,0)</f>
        <v>1</v>
      </c>
      <c r="Q11834" s="0" t="n">
        <f aca="false">J11834*P11834+ROW()*0.00000001</f>
        <v>0.07011834</v>
      </c>
    </row>
    <row r="11835" customFormat="false" ht="15" hidden="false" customHeight="false" outlineLevel="0" collapsed="false">
      <c r="A11835" s="0" t="s">
        <v>8522</v>
      </c>
      <c r="B11835" s="0" t="s">
        <v>45</v>
      </c>
      <c r="C11835" s="0" t="n">
        <v>2000</v>
      </c>
      <c r="D11835" s="0" t="s">
        <v>16</v>
      </c>
      <c r="E11835" s="0" t="s">
        <v>211</v>
      </c>
      <c r="F11835" s="0" t="n">
        <v>0</v>
      </c>
      <c r="G11835" s="0" t="n">
        <v>0</v>
      </c>
      <c r="H11835" s="0" t="n">
        <v>0.07</v>
      </c>
      <c r="I11835" s="0" t="n">
        <v>0</v>
      </c>
      <c r="J11835" s="0" t="n">
        <v>0.07</v>
      </c>
      <c r="N11835" s="0" t="s">
        <v>35</v>
      </c>
      <c r="P11835" s="0" t="n">
        <f aca="false">IF(AND(OR(Dashboard!$B$5="All",D11835=Dashboard!$B$5),OR(Dashboard!$D$5="All",N11835=Dashboard!$D$5),OR(AND(C11835&lt;&gt;"",C11835&gt;=Dashboard!$F$5,C11835&lt;=Dashboard!$H$5),AND(C11835="",Dashboard!$F$5&lt;=1980,Dashboard!$H$5&gt;=2016))),1,0)</f>
        <v>1</v>
      </c>
      <c r="Q11835" s="0" t="n">
        <f aca="false">J11835*P11835+ROW()*0.00000001</f>
        <v>0.07011835</v>
      </c>
    </row>
    <row r="11836" customFormat="false" ht="15" hidden="false" customHeight="false" outlineLevel="0" collapsed="false">
      <c r="A11836" s="0" t="s">
        <v>7635</v>
      </c>
      <c r="B11836" s="0" t="s">
        <v>33</v>
      </c>
      <c r="C11836" s="0" t="n">
        <v>2010</v>
      </c>
      <c r="D11836" s="0" t="s">
        <v>71</v>
      </c>
      <c r="E11836" s="0" t="s">
        <v>1169</v>
      </c>
      <c r="F11836" s="0" t="n">
        <v>0.07</v>
      </c>
      <c r="G11836" s="0" t="n">
        <v>0</v>
      </c>
      <c r="H11836" s="0" t="n">
        <v>0</v>
      </c>
      <c r="I11836" s="0" t="n">
        <v>0</v>
      </c>
      <c r="J11836" s="0" t="n">
        <v>0.07</v>
      </c>
      <c r="M11836" s="0" t="s">
        <v>125</v>
      </c>
      <c r="N11836" s="0" t="s">
        <v>35</v>
      </c>
      <c r="P11836" s="0" t="n">
        <f aca="false">IF(AND(OR(Dashboard!$B$5="All",D11836=Dashboard!$B$5),OR(Dashboard!$D$5="All",N11836=Dashboard!$D$5),OR(AND(C11836&lt;&gt;"",C11836&gt;=Dashboard!$F$5,C11836&lt;=Dashboard!$H$5),AND(C11836="",Dashboard!$F$5&lt;=1980,Dashboard!$H$5&gt;=2016))),1,0)</f>
        <v>1</v>
      </c>
      <c r="Q11836" s="0" t="n">
        <f aca="false">J11836*P11836+ROW()*0.00000001</f>
        <v>0.07011836</v>
      </c>
    </row>
    <row r="11837" customFormat="false" ht="15" hidden="false" customHeight="false" outlineLevel="0" collapsed="false">
      <c r="A11837" s="0" t="s">
        <v>8523</v>
      </c>
      <c r="B11837" s="0" t="s">
        <v>85</v>
      </c>
      <c r="C11837" s="0" t="n">
        <v>2002</v>
      </c>
      <c r="D11837" s="0" t="s">
        <v>48</v>
      </c>
      <c r="E11837" s="0" t="s">
        <v>293</v>
      </c>
      <c r="F11837" s="0" t="n">
        <v>0.05</v>
      </c>
      <c r="G11837" s="0" t="n">
        <v>0.02</v>
      </c>
      <c r="H11837" s="0" t="n">
        <v>0</v>
      </c>
      <c r="I11837" s="0" t="n">
        <v>0</v>
      </c>
      <c r="J11837" s="0" t="n">
        <v>0.07</v>
      </c>
      <c r="K11837" s="0" t="n">
        <v>75</v>
      </c>
      <c r="M11837" s="0" t="s">
        <v>36</v>
      </c>
      <c r="N11837" s="0" t="s">
        <v>35</v>
      </c>
      <c r="O11837" s="0" t="s">
        <v>37</v>
      </c>
      <c r="P11837" s="0" t="n">
        <f aca="false">IF(AND(OR(Dashboard!$B$5="All",D11837=Dashboard!$B$5),OR(Dashboard!$D$5="All",N11837=Dashboard!$D$5),OR(AND(C11837&lt;&gt;"",C11837&gt;=Dashboard!$F$5,C11837&lt;=Dashboard!$H$5),AND(C11837="",Dashboard!$F$5&lt;=1980,Dashboard!$H$5&gt;=2016))),1,0)</f>
        <v>1</v>
      </c>
      <c r="Q11837" s="0" t="n">
        <f aca="false">J11837*P11837+ROW()*0.00000001</f>
        <v>0.07011837</v>
      </c>
    </row>
    <row r="11838" customFormat="false" ht="15" hidden="false" customHeight="false" outlineLevel="0" collapsed="false">
      <c r="A11838" s="0" t="s">
        <v>3021</v>
      </c>
      <c r="B11838" s="0" t="s">
        <v>152</v>
      </c>
      <c r="C11838" s="0" t="n">
        <v>2009</v>
      </c>
      <c r="D11838" s="0" t="s">
        <v>56</v>
      </c>
      <c r="E11838" s="0" t="s">
        <v>243</v>
      </c>
      <c r="F11838" s="0" t="n">
        <v>0.02</v>
      </c>
      <c r="G11838" s="0" t="n">
        <v>0.05</v>
      </c>
      <c r="H11838" s="0" t="n">
        <v>0</v>
      </c>
      <c r="I11838" s="0" t="n">
        <v>0.01</v>
      </c>
      <c r="J11838" s="0" t="n">
        <v>0.07</v>
      </c>
      <c r="K11838" s="0" t="n">
        <v>79</v>
      </c>
      <c r="L11838" s="0" t="n">
        <v>7.8</v>
      </c>
      <c r="M11838" s="0" t="s">
        <v>73</v>
      </c>
      <c r="N11838" s="0" t="s">
        <v>152</v>
      </c>
      <c r="O11838" s="0" t="s">
        <v>37</v>
      </c>
      <c r="P11838" s="0" t="n">
        <f aca="false">IF(AND(OR(Dashboard!$B$5="All",D11838=Dashboard!$B$5),OR(Dashboard!$D$5="All",N11838=Dashboard!$D$5),OR(AND(C11838&lt;&gt;"",C11838&gt;=Dashboard!$F$5,C11838&lt;=Dashboard!$H$5),AND(C11838="",Dashboard!$F$5&lt;=1980,Dashboard!$H$5&gt;=2016))),1,0)</f>
        <v>1</v>
      </c>
      <c r="Q11838" s="0" t="n">
        <f aca="false">J11838*P11838+ROW()*0.00000001</f>
        <v>0.07011838</v>
      </c>
    </row>
    <row r="11839" customFormat="false" ht="15" hidden="false" customHeight="false" outlineLevel="0" collapsed="false">
      <c r="A11839" s="0" t="s">
        <v>6942</v>
      </c>
      <c r="B11839" s="0" t="s">
        <v>50</v>
      </c>
      <c r="C11839" s="0" t="n">
        <v>2008</v>
      </c>
      <c r="D11839" s="0" t="s">
        <v>48</v>
      </c>
      <c r="E11839" s="0" t="s">
        <v>1364</v>
      </c>
      <c r="F11839" s="0" t="n">
        <v>0.07</v>
      </c>
      <c r="G11839" s="0" t="n">
        <v>0</v>
      </c>
      <c r="H11839" s="0" t="n">
        <v>0</v>
      </c>
      <c r="I11839" s="0" t="n">
        <v>0.01</v>
      </c>
      <c r="J11839" s="0" t="n">
        <v>0.07</v>
      </c>
      <c r="M11839" s="0" t="s">
        <v>125</v>
      </c>
      <c r="N11839" s="0" t="s">
        <v>35</v>
      </c>
      <c r="P11839" s="0" t="n">
        <f aca="false">IF(AND(OR(Dashboard!$B$5="All",D11839=Dashboard!$B$5),OR(Dashboard!$D$5="All",N11839=Dashboard!$D$5),OR(AND(C11839&lt;&gt;"",C11839&gt;=Dashboard!$F$5,C11839&lt;=Dashboard!$H$5),AND(C11839="",Dashboard!$F$5&lt;=1980,Dashboard!$H$5&gt;=2016))),1,0)</f>
        <v>1</v>
      </c>
      <c r="Q11839" s="0" t="n">
        <f aca="false">J11839*P11839+ROW()*0.00000001</f>
        <v>0.07011839</v>
      </c>
    </row>
    <row r="11840" customFormat="false" ht="15" hidden="false" customHeight="false" outlineLevel="0" collapsed="false">
      <c r="A11840" s="0" t="s">
        <v>8524</v>
      </c>
      <c r="B11840" s="0" t="s">
        <v>94</v>
      </c>
      <c r="C11840" s="0" t="n">
        <v>2015</v>
      </c>
      <c r="D11840" s="0" t="s">
        <v>71</v>
      </c>
      <c r="E11840" s="0" t="s">
        <v>124</v>
      </c>
      <c r="F11840" s="0" t="n">
        <v>0.06</v>
      </c>
      <c r="G11840" s="0" t="n">
        <v>0</v>
      </c>
      <c r="H11840" s="0" t="n">
        <v>0</v>
      </c>
      <c r="I11840" s="0" t="n">
        <v>0.01</v>
      </c>
      <c r="J11840" s="0" t="n">
        <v>0.07</v>
      </c>
      <c r="K11840" s="0" t="n">
        <v>62</v>
      </c>
      <c r="L11840" s="0" t="n">
        <v>7.7</v>
      </c>
      <c r="N11840" s="0" t="s">
        <v>74</v>
      </c>
      <c r="O11840" s="0" t="s">
        <v>67</v>
      </c>
      <c r="P11840" s="0" t="n">
        <f aca="false">IF(AND(OR(Dashboard!$B$5="All",D11840=Dashboard!$B$5),OR(Dashboard!$D$5="All",N11840=Dashboard!$D$5),OR(AND(C11840&lt;&gt;"",C11840&gt;=Dashboard!$F$5,C11840&lt;=Dashboard!$H$5),AND(C11840="",Dashboard!$F$5&lt;=1980,Dashboard!$H$5&gt;=2016))),1,0)</f>
        <v>1</v>
      </c>
      <c r="Q11840" s="0" t="n">
        <f aca="false">J11840*P11840+ROW()*0.00000001</f>
        <v>0.0701184</v>
      </c>
    </row>
    <row r="11841" customFormat="false" ht="15" hidden="false" customHeight="false" outlineLevel="0" collapsed="false">
      <c r="A11841" s="0" t="s">
        <v>8525</v>
      </c>
      <c r="B11841" s="0" t="s">
        <v>76</v>
      </c>
      <c r="C11841" s="0" t="n">
        <v>2002</v>
      </c>
      <c r="D11841" s="0" t="s">
        <v>71</v>
      </c>
      <c r="E11841" s="0" t="s">
        <v>1374</v>
      </c>
      <c r="F11841" s="0" t="n">
        <v>0.04</v>
      </c>
      <c r="G11841" s="0" t="n">
        <v>0.03</v>
      </c>
      <c r="H11841" s="0" t="n">
        <v>0</v>
      </c>
      <c r="I11841" s="0" t="n">
        <v>0.01</v>
      </c>
      <c r="J11841" s="0" t="n">
        <v>0.07</v>
      </c>
      <c r="K11841" s="0" t="n">
        <v>27</v>
      </c>
      <c r="L11841" s="0" t="n">
        <v>3.8</v>
      </c>
      <c r="M11841" s="0" t="s">
        <v>103</v>
      </c>
      <c r="N11841" s="0" t="s">
        <v>74</v>
      </c>
      <c r="O11841" s="0" t="s">
        <v>177</v>
      </c>
      <c r="P11841" s="0" t="n">
        <f aca="false">IF(AND(OR(Dashboard!$B$5="All",D11841=Dashboard!$B$5),OR(Dashboard!$D$5="All",N11841=Dashboard!$D$5),OR(AND(C11841&lt;&gt;"",C11841&gt;=Dashboard!$F$5,C11841&lt;=Dashboard!$H$5),AND(C11841="",Dashboard!$F$5&lt;=1980,Dashboard!$H$5&gt;=2016))),1,0)</f>
        <v>1</v>
      </c>
      <c r="Q11841" s="0" t="n">
        <f aca="false">J11841*P11841+ROW()*0.00000001</f>
        <v>0.07011841</v>
      </c>
    </row>
    <row r="11842" customFormat="false" ht="15" hidden="false" customHeight="false" outlineLevel="0" collapsed="false">
      <c r="A11842" s="0" t="s">
        <v>8526</v>
      </c>
      <c r="B11842" s="0" t="s">
        <v>50</v>
      </c>
      <c r="C11842" s="0" t="n">
        <v>2011</v>
      </c>
      <c r="D11842" s="0" t="s">
        <v>114</v>
      </c>
      <c r="E11842" s="0" t="s">
        <v>1545</v>
      </c>
      <c r="F11842" s="0" t="n">
        <v>0.03</v>
      </c>
      <c r="G11842" s="0" t="n">
        <v>0.04</v>
      </c>
      <c r="H11842" s="0" t="n">
        <v>0</v>
      </c>
      <c r="I11842" s="0" t="n">
        <v>0.01</v>
      </c>
      <c r="J11842" s="0" t="n">
        <v>0.07</v>
      </c>
      <c r="K11842" s="0" t="n">
        <v>78</v>
      </c>
      <c r="M11842" s="0" t="s">
        <v>125</v>
      </c>
      <c r="N11842" s="0" t="s">
        <v>35</v>
      </c>
      <c r="O11842" s="0" t="s">
        <v>37</v>
      </c>
      <c r="P11842" s="0" t="n">
        <f aca="false">IF(AND(OR(Dashboard!$B$5="All",D11842=Dashboard!$B$5),OR(Dashboard!$D$5="All",N11842=Dashboard!$D$5),OR(AND(C11842&lt;&gt;"",C11842&gt;=Dashboard!$F$5,C11842&lt;=Dashboard!$H$5),AND(C11842="",Dashboard!$F$5&lt;=1980,Dashboard!$H$5&gt;=2016))),1,0)</f>
        <v>1</v>
      </c>
      <c r="Q11842" s="0" t="n">
        <f aca="false">J11842*P11842+ROW()*0.00000001</f>
        <v>0.07011842</v>
      </c>
    </row>
    <row r="11843" customFormat="false" ht="15" hidden="false" customHeight="false" outlineLevel="0" collapsed="false">
      <c r="A11843" s="0" t="s">
        <v>8527</v>
      </c>
      <c r="B11843" s="0" t="s">
        <v>144</v>
      </c>
      <c r="C11843" s="0" t="n">
        <v>2005</v>
      </c>
      <c r="D11843" s="0" t="s">
        <v>114</v>
      </c>
      <c r="E11843" s="0" t="s">
        <v>7598</v>
      </c>
      <c r="F11843" s="0" t="n">
        <v>0.05</v>
      </c>
      <c r="G11843" s="0" t="n">
        <v>0.02</v>
      </c>
      <c r="H11843" s="0" t="n">
        <v>0</v>
      </c>
      <c r="I11843" s="0" t="n">
        <v>0</v>
      </c>
      <c r="J11843" s="0" t="n">
        <v>0.07</v>
      </c>
      <c r="K11843" s="0" t="n">
        <v>70</v>
      </c>
      <c r="L11843" s="0" t="n">
        <v>8.2</v>
      </c>
      <c r="M11843" s="0" t="s">
        <v>73</v>
      </c>
      <c r="N11843" s="0" t="s">
        <v>66</v>
      </c>
      <c r="O11843" s="0" t="s">
        <v>67</v>
      </c>
      <c r="P11843" s="0" t="n">
        <f aca="false">IF(AND(OR(Dashboard!$B$5="All",D11843=Dashboard!$B$5),OR(Dashboard!$D$5="All",N11843=Dashboard!$D$5),OR(AND(C11843&lt;&gt;"",C11843&gt;=Dashboard!$F$5,C11843&lt;=Dashboard!$H$5),AND(C11843="",Dashboard!$F$5&lt;=1980,Dashboard!$H$5&gt;=2016))),1,0)</f>
        <v>1</v>
      </c>
      <c r="Q11843" s="0" t="n">
        <f aca="false">J11843*P11843+ROW()*0.00000001</f>
        <v>0.07011843</v>
      </c>
    </row>
    <row r="11844" customFormat="false" ht="15" hidden="false" customHeight="false" outlineLevel="0" collapsed="false">
      <c r="A11844" s="0" t="s">
        <v>5688</v>
      </c>
      <c r="B11844" s="0" t="s">
        <v>144</v>
      </c>
      <c r="C11844" s="0" t="n">
        <v>2005</v>
      </c>
      <c r="D11844" s="0" t="s">
        <v>41</v>
      </c>
      <c r="E11844" s="0" t="s">
        <v>1551</v>
      </c>
      <c r="F11844" s="0" t="n">
        <v>0.05</v>
      </c>
      <c r="G11844" s="0" t="n">
        <v>0.02</v>
      </c>
      <c r="H11844" s="0" t="n">
        <v>0</v>
      </c>
      <c r="I11844" s="0" t="n">
        <v>0</v>
      </c>
      <c r="J11844" s="0" t="n">
        <v>0.07</v>
      </c>
      <c r="K11844" s="0" t="n">
        <v>50</v>
      </c>
      <c r="L11844" s="0" t="n">
        <v>3.4</v>
      </c>
      <c r="M11844" s="0" t="s">
        <v>73</v>
      </c>
      <c r="N11844" s="0" t="s">
        <v>66</v>
      </c>
      <c r="O11844" s="0" t="s">
        <v>177</v>
      </c>
      <c r="P11844" s="0" t="n">
        <f aca="false">IF(AND(OR(Dashboard!$B$5="All",D11844=Dashboard!$B$5),OR(Dashboard!$D$5="All",N11844=Dashboard!$D$5),OR(AND(C11844&lt;&gt;"",C11844&gt;=Dashboard!$F$5,C11844&lt;=Dashboard!$H$5),AND(C11844="",Dashboard!$F$5&lt;=1980,Dashboard!$H$5&gt;=2016))),1,0)</f>
        <v>1</v>
      </c>
      <c r="Q11844" s="0" t="n">
        <f aca="false">J11844*P11844+ROW()*0.00000001</f>
        <v>0.07011844</v>
      </c>
    </row>
    <row r="11845" customFormat="false" ht="15" hidden="false" customHeight="false" outlineLevel="0" collapsed="false">
      <c r="A11845" s="0" t="s">
        <v>8528</v>
      </c>
      <c r="B11845" s="0" t="s">
        <v>873</v>
      </c>
      <c r="C11845" s="0" t="n">
        <v>1995</v>
      </c>
      <c r="D11845" s="0" t="s">
        <v>41</v>
      </c>
      <c r="E11845" s="0" t="s">
        <v>154</v>
      </c>
      <c r="F11845" s="0" t="n">
        <v>0</v>
      </c>
      <c r="G11845" s="0" t="n">
        <v>0</v>
      </c>
      <c r="H11845" s="0" t="n">
        <v>0.07</v>
      </c>
      <c r="I11845" s="0" t="n">
        <v>0</v>
      </c>
      <c r="J11845" s="0" t="n">
        <v>0.07</v>
      </c>
      <c r="N11845" s="0" t="s">
        <v>154</v>
      </c>
      <c r="P11845" s="0" t="n">
        <f aca="false">IF(AND(OR(Dashboard!$B$5="All",D11845=Dashboard!$B$5),OR(Dashboard!$D$5="All",N11845=Dashboard!$D$5),OR(AND(C11845&lt;&gt;"",C11845&gt;=Dashboard!$F$5,C11845&lt;=Dashboard!$H$5),AND(C11845="",Dashboard!$F$5&lt;=1980,Dashboard!$H$5&gt;=2016))),1,0)</f>
        <v>1</v>
      </c>
      <c r="Q11845" s="0" t="n">
        <f aca="false">J11845*P11845+ROW()*0.00000001</f>
        <v>0.07011845</v>
      </c>
    </row>
    <row r="11846" customFormat="false" ht="15" hidden="false" customHeight="false" outlineLevel="0" collapsed="false">
      <c r="A11846" s="0" t="s">
        <v>8529</v>
      </c>
      <c r="B11846" s="0" t="s">
        <v>117</v>
      </c>
      <c r="C11846" s="0" t="n">
        <v>1998</v>
      </c>
      <c r="D11846" s="0" t="s">
        <v>71</v>
      </c>
      <c r="E11846" s="0" t="s">
        <v>1374</v>
      </c>
      <c r="F11846" s="0" t="n">
        <v>0.04</v>
      </c>
      <c r="G11846" s="0" t="n">
        <v>0.03</v>
      </c>
      <c r="H11846" s="0" t="n">
        <v>0</v>
      </c>
      <c r="I11846" s="0" t="n">
        <v>0</v>
      </c>
      <c r="J11846" s="0" t="n">
        <v>0.07</v>
      </c>
      <c r="N11846" s="0" t="s">
        <v>74</v>
      </c>
      <c r="P11846" s="0" t="n">
        <f aca="false">IF(AND(OR(Dashboard!$B$5="All",D11846=Dashboard!$B$5),OR(Dashboard!$D$5="All",N11846=Dashboard!$D$5),OR(AND(C11846&lt;&gt;"",C11846&gt;=Dashboard!$F$5,C11846&lt;=Dashboard!$H$5),AND(C11846="",Dashboard!$F$5&lt;=1980,Dashboard!$H$5&gt;=2016))),1,0)</f>
        <v>1</v>
      </c>
      <c r="Q11846" s="0" t="n">
        <f aca="false">J11846*P11846+ROW()*0.00000001</f>
        <v>0.07011846</v>
      </c>
    </row>
    <row r="11847" customFormat="false" ht="15" hidden="false" customHeight="false" outlineLevel="0" collapsed="false">
      <c r="A11847" s="0" t="s">
        <v>6534</v>
      </c>
      <c r="B11847" s="0" t="s">
        <v>64</v>
      </c>
      <c r="C11847" s="0" t="n">
        <v>2009</v>
      </c>
      <c r="D11847" s="0" t="s">
        <v>71</v>
      </c>
      <c r="E11847" s="0" t="s">
        <v>418</v>
      </c>
      <c r="F11847" s="0" t="n">
        <v>0.03</v>
      </c>
      <c r="G11847" s="0" t="n">
        <v>0.04</v>
      </c>
      <c r="H11847" s="0" t="n">
        <v>0</v>
      </c>
      <c r="I11847" s="0" t="n">
        <v>0</v>
      </c>
      <c r="J11847" s="0" t="n">
        <v>0.07</v>
      </c>
      <c r="L11847" s="0" t="n">
        <v>6.5</v>
      </c>
      <c r="M11847" s="0" t="s">
        <v>36</v>
      </c>
      <c r="N11847" s="0" t="s">
        <v>66</v>
      </c>
      <c r="P11847" s="0" t="n">
        <f aca="false">IF(AND(OR(Dashboard!$B$5="All",D11847=Dashboard!$B$5),OR(Dashboard!$D$5="All",N11847=Dashboard!$D$5),OR(AND(C11847&lt;&gt;"",C11847&gt;=Dashboard!$F$5,C11847&lt;=Dashboard!$H$5),AND(C11847="",Dashboard!$F$5&lt;=1980,Dashboard!$H$5&gt;=2016))),1,0)</f>
        <v>1</v>
      </c>
      <c r="Q11847" s="0" t="n">
        <f aca="false">J11847*P11847+ROW()*0.00000001</f>
        <v>0.07011847</v>
      </c>
    </row>
    <row r="11848" customFormat="false" ht="15" hidden="false" customHeight="false" outlineLevel="0" collapsed="false">
      <c r="A11848" s="0" t="s">
        <v>8530</v>
      </c>
      <c r="B11848" s="0" t="s">
        <v>45</v>
      </c>
      <c r="C11848" s="0" t="n">
        <v>2001</v>
      </c>
      <c r="D11848" s="0" t="s">
        <v>16</v>
      </c>
      <c r="E11848" s="0" t="s">
        <v>211</v>
      </c>
      <c r="F11848" s="0" t="n">
        <v>0</v>
      </c>
      <c r="G11848" s="0" t="n">
        <v>0</v>
      </c>
      <c r="H11848" s="0" t="n">
        <v>0.07</v>
      </c>
      <c r="I11848" s="0" t="n">
        <v>0</v>
      </c>
      <c r="J11848" s="0" t="n">
        <v>0.07</v>
      </c>
      <c r="N11848" s="0" t="s">
        <v>35</v>
      </c>
      <c r="P11848" s="0" t="n">
        <f aca="false">IF(AND(OR(Dashboard!$B$5="All",D11848=Dashboard!$B$5),OR(Dashboard!$D$5="All",N11848=Dashboard!$D$5),OR(AND(C11848&lt;&gt;"",C11848&gt;=Dashboard!$F$5,C11848&lt;=Dashboard!$H$5),AND(C11848="",Dashboard!$F$5&lt;=1980,Dashboard!$H$5&gt;=2016))),1,0)</f>
        <v>1</v>
      </c>
      <c r="Q11848" s="0" t="n">
        <f aca="false">J11848*P11848+ROW()*0.00000001</f>
        <v>0.07011848</v>
      </c>
    </row>
    <row r="11849" customFormat="false" ht="15" hidden="false" customHeight="false" outlineLevel="0" collapsed="false">
      <c r="A11849" s="0" t="s">
        <v>7608</v>
      </c>
      <c r="B11849" s="0" t="s">
        <v>50</v>
      </c>
      <c r="C11849" s="0" t="n">
        <v>2011</v>
      </c>
      <c r="D11849" s="0" t="s">
        <v>52</v>
      </c>
      <c r="E11849" s="0" t="s">
        <v>243</v>
      </c>
      <c r="F11849" s="0" t="n">
        <v>0.07</v>
      </c>
      <c r="G11849" s="0" t="n">
        <v>0</v>
      </c>
      <c r="H11849" s="0" t="n">
        <v>0</v>
      </c>
      <c r="I11849" s="0" t="n">
        <v>0.01</v>
      </c>
      <c r="J11849" s="0" t="n">
        <v>0.07</v>
      </c>
      <c r="N11849" s="0" t="s">
        <v>35</v>
      </c>
      <c r="P11849" s="0" t="n">
        <f aca="false">IF(AND(OR(Dashboard!$B$5="All",D11849=Dashboard!$B$5),OR(Dashboard!$D$5="All",N11849=Dashboard!$D$5),OR(AND(C11849&lt;&gt;"",C11849&gt;=Dashboard!$F$5,C11849&lt;=Dashboard!$H$5),AND(C11849="",Dashboard!$F$5&lt;=1980,Dashboard!$H$5&gt;=2016))),1,0)</f>
        <v>1</v>
      </c>
      <c r="Q11849" s="0" t="n">
        <f aca="false">J11849*P11849+ROW()*0.00000001</f>
        <v>0.07011849</v>
      </c>
    </row>
    <row r="11850" customFormat="false" ht="15" hidden="false" customHeight="false" outlineLevel="0" collapsed="false">
      <c r="A11850" s="0" t="s">
        <v>3708</v>
      </c>
      <c r="B11850" s="0" t="s">
        <v>144</v>
      </c>
      <c r="C11850" s="0" t="n">
        <v>2003</v>
      </c>
      <c r="D11850" s="0" t="s">
        <v>16</v>
      </c>
      <c r="E11850" s="0" t="s">
        <v>328</v>
      </c>
      <c r="F11850" s="0" t="n">
        <v>0.05</v>
      </c>
      <c r="G11850" s="0" t="n">
        <v>0.02</v>
      </c>
      <c r="H11850" s="0" t="n">
        <v>0</v>
      </c>
      <c r="I11850" s="0" t="n">
        <v>0</v>
      </c>
      <c r="J11850" s="0" t="n">
        <v>0.07</v>
      </c>
      <c r="K11850" s="0" t="n">
        <v>75</v>
      </c>
      <c r="L11850" s="0" t="n">
        <v>8.4</v>
      </c>
      <c r="M11850" s="0" t="s">
        <v>103</v>
      </c>
      <c r="N11850" s="0" t="s">
        <v>66</v>
      </c>
      <c r="O11850" s="0" t="s">
        <v>37</v>
      </c>
      <c r="P11850" s="0" t="n">
        <f aca="false">IF(AND(OR(Dashboard!$B$5="All",D11850=Dashboard!$B$5),OR(Dashboard!$D$5="All",N11850=Dashboard!$D$5),OR(AND(C11850&lt;&gt;"",C11850&gt;=Dashboard!$F$5,C11850&lt;=Dashboard!$H$5),AND(C11850="",Dashboard!$F$5&lt;=1980,Dashboard!$H$5&gt;=2016))),1,0)</f>
        <v>1</v>
      </c>
      <c r="Q11850" s="0" t="n">
        <f aca="false">J11850*P11850+ROW()*0.00000001</f>
        <v>0.0701185</v>
      </c>
    </row>
    <row r="11851" customFormat="false" ht="15" hidden="false" customHeight="false" outlineLevel="0" collapsed="false">
      <c r="A11851" s="0" t="s">
        <v>8531</v>
      </c>
      <c r="B11851" s="0" t="s">
        <v>50</v>
      </c>
      <c r="C11851" s="0" t="n">
        <v>2008</v>
      </c>
      <c r="D11851" s="0" t="s">
        <v>46</v>
      </c>
      <c r="E11851" s="0" t="s">
        <v>157</v>
      </c>
      <c r="F11851" s="0" t="n">
        <v>0</v>
      </c>
      <c r="G11851" s="0" t="n">
        <v>0</v>
      </c>
      <c r="H11851" s="0" t="n">
        <v>0.07</v>
      </c>
      <c r="I11851" s="0" t="n">
        <v>0</v>
      </c>
      <c r="J11851" s="0" t="n">
        <v>0.07</v>
      </c>
      <c r="N11851" s="0" t="s">
        <v>35</v>
      </c>
      <c r="P11851" s="0" t="n">
        <f aca="false">IF(AND(OR(Dashboard!$B$5="All",D11851=Dashboard!$B$5),OR(Dashboard!$D$5="All",N11851=Dashboard!$D$5),OR(AND(C11851&lt;&gt;"",C11851&gt;=Dashboard!$F$5,C11851&lt;=Dashboard!$H$5),AND(C11851="",Dashboard!$F$5&lt;=1980,Dashboard!$H$5&gt;=2016))),1,0)</f>
        <v>1</v>
      </c>
      <c r="Q11851" s="0" t="n">
        <f aca="false">J11851*P11851+ROW()*0.00000001</f>
        <v>0.07011851</v>
      </c>
    </row>
    <row r="11852" customFormat="false" ht="15" hidden="false" customHeight="false" outlineLevel="0" collapsed="false">
      <c r="A11852" s="0" t="s">
        <v>8532</v>
      </c>
      <c r="B11852" s="0" t="s">
        <v>33</v>
      </c>
      <c r="C11852" s="0" t="n">
        <v>2010</v>
      </c>
      <c r="D11852" s="0" t="s">
        <v>56</v>
      </c>
      <c r="E11852" s="0" t="s">
        <v>154</v>
      </c>
      <c r="F11852" s="0" t="n">
        <v>0.06</v>
      </c>
      <c r="G11852" s="0" t="n">
        <v>0.01</v>
      </c>
      <c r="H11852" s="0" t="n">
        <v>0</v>
      </c>
      <c r="I11852" s="0" t="n">
        <v>0.01</v>
      </c>
      <c r="J11852" s="0" t="n">
        <v>0.07</v>
      </c>
      <c r="N11852" s="0" t="s">
        <v>35</v>
      </c>
      <c r="P11852" s="0" t="n">
        <f aca="false">IF(AND(OR(Dashboard!$B$5="All",D11852=Dashboard!$B$5),OR(Dashboard!$D$5="All",N11852=Dashboard!$D$5),OR(AND(C11852&lt;&gt;"",C11852&gt;=Dashboard!$F$5,C11852&lt;=Dashboard!$H$5),AND(C11852="",Dashboard!$F$5&lt;=1980,Dashboard!$H$5&gt;=2016))),1,0)</f>
        <v>1</v>
      </c>
      <c r="Q11852" s="0" t="n">
        <f aca="false">J11852*P11852+ROW()*0.00000001</f>
        <v>0.07011852</v>
      </c>
    </row>
    <row r="11853" customFormat="false" ht="15" hidden="false" customHeight="false" outlineLevel="0" collapsed="false">
      <c r="A11853" s="0" t="s">
        <v>8533</v>
      </c>
      <c r="B11853" s="0" t="s">
        <v>152</v>
      </c>
      <c r="C11853" s="0" t="n">
        <v>2004</v>
      </c>
      <c r="D11853" s="0" t="s">
        <v>246</v>
      </c>
      <c r="E11853" s="0" t="s">
        <v>142</v>
      </c>
      <c r="F11853" s="0" t="n">
        <v>0.01</v>
      </c>
      <c r="G11853" s="0" t="n">
        <v>0.06</v>
      </c>
      <c r="H11853" s="0" t="n">
        <v>0</v>
      </c>
      <c r="I11853" s="0" t="n">
        <v>0.01</v>
      </c>
      <c r="J11853" s="0" t="n">
        <v>0.07</v>
      </c>
      <c r="K11853" s="0" t="n">
        <v>82</v>
      </c>
      <c r="L11853" s="0" t="n">
        <v>8.6</v>
      </c>
      <c r="M11853" s="0" t="s">
        <v>103</v>
      </c>
      <c r="N11853" s="0" t="s">
        <v>152</v>
      </c>
      <c r="O11853" s="0" t="s">
        <v>42</v>
      </c>
      <c r="P11853" s="0" t="n">
        <f aca="false">IF(AND(OR(Dashboard!$B$5="All",D11853=Dashboard!$B$5),OR(Dashboard!$D$5="All",N11853=Dashboard!$D$5),OR(AND(C11853&lt;&gt;"",C11853&gt;=Dashboard!$F$5,C11853&lt;=Dashboard!$H$5),AND(C11853="",Dashboard!$F$5&lt;=1980,Dashboard!$H$5&gt;=2016))),1,0)</f>
        <v>1</v>
      </c>
      <c r="Q11853" s="0" t="n">
        <f aca="false">J11853*P11853+ROW()*0.00000001</f>
        <v>0.07011853</v>
      </c>
    </row>
    <row r="11854" customFormat="false" ht="15" hidden="false" customHeight="false" outlineLevel="0" collapsed="false">
      <c r="A11854" s="0" t="s">
        <v>8534</v>
      </c>
      <c r="B11854" s="0" t="s">
        <v>76</v>
      </c>
      <c r="C11854" s="0" t="n">
        <v>2004</v>
      </c>
      <c r="D11854" s="0" t="s">
        <v>246</v>
      </c>
      <c r="E11854" s="0" t="s">
        <v>782</v>
      </c>
      <c r="F11854" s="0" t="n">
        <v>0.04</v>
      </c>
      <c r="G11854" s="0" t="n">
        <v>0.03</v>
      </c>
      <c r="H11854" s="0" t="n">
        <v>0</v>
      </c>
      <c r="I11854" s="0" t="n">
        <v>0.01</v>
      </c>
      <c r="J11854" s="0" t="n">
        <v>0.07</v>
      </c>
      <c r="K11854" s="0" t="n">
        <v>73</v>
      </c>
      <c r="L11854" s="0" t="n">
        <v>8.1</v>
      </c>
      <c r="M11854" s="0" t="s">
        <v>103</v>
      </c>
      <c r="N11854" s="0" t="s">
        <v>74</v>
      </c>
      <c r="O11854" s="0" t="s">
        <v>37</v>
      </c>
      <c r="P11854" s="0" t="n">
        <f aca="false">IF(AND(OR(Dashboard!$B$5="All",D11854=Dashboard!$B$5),OR(Dashboard!$D$5="All",N11854=Dashboard!$D$5),OR(AND(C11854&lt;&gt;"",C11854&gt;=Dashboard!$F$5,C11854&lt;=Dashboard!$H$5),AND(C11854="",Dashboard!$F$5&lt;=1980,Dashboard!$H$5&gt;=2016))),1,0)</f>
        <v>1</v>
      </c>
      <c r="Q11854" s="0" t="n">
        <f aca="false">J11854*P11854+ROW()*0.00000001</f>
        <v>0.07011854</v>
      </c>
    </row>
    <row r="11855" customFormat="false" ht="15" hidden="false" customHeight="false" outlineLevel="0" collapsed="false">
      <c r="A11855" s="0" t="s">
        <v>8535</v>
      </c>
      <c r="B11855" s="0" t="s">
        <v>50</v>
      </c>
      <c r="C11855" s="0" t="n">
        <v>2009</v>
      </c>
      <c r="D11855" s="0" t="s">
        <v>52</v>
      </c>
      <c r="E11855" s="0" t="s">
        <v>6819</v>
      </c>
      <c r="F11855" s="0" t="n">
        <v>0.07</v>
      </c>
      <c r="G11855" s="0" t="n">
        <v>0</v>
      </c>
      <c r="H11855" s="0" t="n">
        <v>0</v>
      </c>
      <c r="I11855" s="0" t="n">
        <v>0</v>
      </c>
      <c r="J11855" s="0" t="n">
        <v>0.07</v>
      </c>
      <c r="M11855" s="0" t="s">
        <v>36</v>
      </c>
      <c r="N11855" s="0" t="s">
        <v>35</v>
      </c>
      <c r="P11855" s="0" t="n">
        <f aca="false">IF(AND(OR(Dashboard!$B$5="All",D11855=Dashboard!$B$5),OR(Dashboard!$D$5="All",N11855=Dashboard!$D$5),OR(AND(C11855&lt;&gt;"",C11855&gt;=Dashboard!$F$5,C11855&lt;=Dashboard!$H$5),AND(C11855="",Dashboard!$F$5&lt;=1980,Dashboard!$H$5&gt;=2016))),1,0)</f>
        <v>1</v>
      </c>
      <c r="Q11855" s="0" t="n">
        <f aca="false">J11855*P11855+ROW()*0.00000001</f>
        <v>0.07011855</v>
      </c>
    </row>
    <row r="11856" customFormat="false" ht="15" hidden="false" customHeight="false" outlineLevel="0" collapsed="false">
      <c r="A11856" s="0" t="s">
        <v>8536</v>
      </c>
      <c r="B11856" s="0" t="s">
        <v>50</v>
      </c>
      <c r="C11856" s="0" t="n">
        <v>2006</v>
      </c>
      <c r="D11856" s="0" t="s">
        <v>34</v>
      </c>
      <c r="E11856" s="0" t="s">
        <v>1524</v>
      </c>
      <c r="F11856" s="0" t="n">
        <v>0.07</v>
      </c>
      <c r="G11856" s="0" t="n">
        <v>0</v>
      </c>
      <c r="H11856" s="0" t="n">
        <v>0</v>
      </c>
      <c r="I11856" s="0" t="n">
        <v>0.01</v>
      </c>
      <c r="J11856" s="0" t="n">
        <v>0.07</v>
      </c>
      <c r="M11856" s="0" t="s">
        <v>36</v>
      </c>
      <c r="N11856" s="0" t="s">
        <v>35</v>
      </c>
      <c r="P11856" s="0" t="n">
        <f aca="false">IF(AND(OR(Dashboard!$B$5="All",D11856=Dashboard!$B$5),OR(Dashboard!$D$5="All",N11856=Dashboard!$D$5),OR(AND(C11856&lt;&gt;"",C11856&gt;=Dashboard!$F$5,C11856&lt;=Dashboard!$H$5),AND(C11856="",Dashboard!$F$5&lt;=1980,Dashboard!$H$5&gt;=2016))),1,0)</f>
        <v>1</v>
      </c>
      <c r="Q11856" s="0" t="n">
        <f aca="false">J11856*P11856+ROW()*0.00000001</f>
        <v>0.07011856</v>
      </c>
    </row>
    <row r="11857" customFormat="false" ht="15" hidden="false" customHeight="false" outlineLevel="0" collapsed="false">
      <c r="A11857" s="0" t="s">
        <v>5575</v>
      </c>
      <c r="B11857" s="0" t="s">
        <v>164</v>
      </c>
      <c r="C11857" s="0" t="n">
        <v>2008</v>
      </c>
      <c r="D11857" s="0" t="s">
        <v>102</v>
      </c>
      <c r="E11857" s="0" t="s">
        <v>2860</v>
      </c>
      <c r="F11857" s="0" t="n">
        <v>0.07</v>
      </c>
      <c r="G11857" s="0" t="n">
        <v>0</v>
      </c>
      <c r="H11857" s="0" t="n">
        <v>0</v>
      </c>
      <c r="I11857" s="0" t="n">
        <v>0</v>
      </c>
      <c r="J11857" s="0" t="n">
        <v>0.07</v>
      </c>
      <c r="K11857" s="0" t="n">
        <v>61</v>
      </c>
      <c r="L11857" s="0" t="n">
        <v>7</v>
      </c>
      <c r="M11857" s="0" t="s">
        <v>103</v>
      </c>
      <c r="N11857" s="0" t="s">
        <v>74</v>
      </c>
      <c r="O11857" s="0" t="s">
        <v>67</v>
      </c>
      <c r="P11857" s="0" t="n">
        <f aca="false">IF(AND(OR(Dashboard!$B$5="All",D11857=Dashboard!$B$5),OR(Dashboard!$D$5="All",N11857=Dashboard!$D$5),OR(AND(C11857&lt;&gt;"",C11857&gt;=Dashboard!$F$5,C11857&lt;=Dashboard!$H$5),AND(C11857="",Dashboard!$F$5&lt;=1980,Dashboard!$H$5&gt;=2016))),1,0)</f>
        <v>1</v>
      </c>
      <c r="Q11857" s="0" t="n">
        <f aca="false">J11857*P11857+ROW()*0.00000001</f>
        <v>0.07011857</v>
      </c>
    </row>
    <row r="11858" customFormat="false" ht="15" hidden="false" customHeight="false" outlineLevel="0" collapsed="false">
      <c r="A11858" s="0" t="s">
        <v>8537</v>
      </c>
      <c r="B11858" s="0" t="s">
        <v>50</v>
      </c>
      <c r="C11858" s="0" t="n">
        <v>2008</v>
      </c>
      <c r="D11858" s="0" t="s">
        <v>46</v>
      </c>
      <c r="E11858" s="0" t="s">
        <v>996</v>
      </c>
      <c r="F11858" s="0" t="n">
        <v>0</v>
      </c>
      <c r="G11858" s="0" t="n">
        <v>0</v>
      </c>
      <c r="H11858" s="0" t="n">
        <v>0.07</v>
      </c>
      <c r="I11858" s="0" t="n">
        <v>0</v>
      </c>
      <c r="J11858" s="0" t="n">
        <v>0.07</v>
      </c>
      <c r="N11858" s="0" t="s">
        <v>35</v>
      </c>
      <c r="P11858" s="0" t="n">
        <f aca="false">IF(AND(OR(Dashboard!$B$5="All",D11858=Dashboard!$B$5),OR(Dashboard!$D$5="All",N11858=Dashboard!$D$5),OR(AND(C11858&lt;&gt;"",C11858&gt;=Dashboard!$F$5,C11858&lt;=Dashboard!$H$5),AND(C11858="",Dashboard!$F$5&lt;=1980,Dashboard!$H$5&gt;=2016))),1,0)</f>
        <v>1</v>
      </c>
      <c r="Q11858" s="0" t="n">
        <f aca="false">J11858*P11858+ROW()*0.00000001</f>
        <v>0.07011858</v>
      </c>
    </row>
    <row r="11859" customFormat="false" ht="15" hidden="false" customHeight="false" outlineLevel="0" collapsed="false">
      <c r="A11859" s="0" t="s">
        <v>8538</v>
      </c>
      <c r="B11859" s="0" t="s">
        <v>76</v>
      </c>
      <c r="C11859" s="0" t="n">
        <v>2002</v>
      </c>
      <c r="D11859" s="0" t="s">
        <v>58</v>
      </c>
      <c r="E11859" s="0" t="s">
        <v>154</v>
      </c>
      <c r="F11859" s="0" t="n">
        <v>0.04</v>
      </c>
      <c r="G11859" s="0" t="n">
        <v>0.03</v>
      </c>
      <c r="H11859" s="0" t="n">
        <v>0</v>
      </c>
      <c r="I11859" s="0" t="n">
        <v>0.01</v>
      </c>
      <c r="J11859" s="0" t="n">
        <v>0.07</v>
      </c>
      <c r="K11859" s="0" t="n">
        <v>64</v>
      </c>
      <c r="L11859" s="0" t="n">
        <v>7</v>
      </c>
      <c r="M11859" s="0" t="s">
        <v>36</v>
      </c>
      <c r="N11859" s="0" t="s">
        <v>74</v>
      </c>
      <c r="O11859" s="0" t="s">
        <v>67</v>
      </c>
      <c r="P11859" s="0" t="n">
        <f aca="false">IF(AND(OR(Dashboard!$B$5="All",D11859=Dashboard!$B$5),OR(Dashboard!$D$5="All",N11859=Dashboard!$D$5),OR(AND(C11859&lt;&gt;"",C11859&gt;=Dashboard!$F$5,C11859&lt;=Dashboard!$H$5),AND(C11859="",Dashboard!$F$5&lt;=1980,Dashboard!$H$5&gt;=2016))),1,0)</f>
        <v>1</v>
      </c>
      <c r="Q11859" s="0" t="n">
        <f aca="false">J11859*P11859+ROW()*0.00000001</f>
        <v>0.07011859</v>
      </c>
    </row>
    <row r="11860" customFormat="false" ht="15" hidden="false" customHeight="false" outlineLevel="0" collapsed="false">
      <c r="A11860" s="0" t="s">
        <v>8539</v>
      </c>
      <c r="B11860" s="0" t="s">
        <v>50</v>
      </c>
      <c r="C11860" s="0" t="n">
        <v>2010</v>
      </c>
      <c r="D11860" s="0" t="s">
        <v>52</v>
      </c>
      <c r="E11860" s="0" t="s">
        <v>689</v>
      </c>
      <c r="F11860" s="0" t="n">
        <v>0</v>
      </c>
      <c r="G11860" s="0" t="n">
        <v>0.07</v>
      </c>
      <c r="H11860" s="0" t="n">
        <v>0</v>
      </c>
      <c r="I11860" s="0" t="n">
        <v>0.01</v>
      </c>
      <c r="J11860" s="0" t="n">
        <v>0.07</v>
      </c>
      <c r="N11860" s="0" t="s">
        <v>35</v>
      </c>
      <c r="P11860" s="0" t="n">
        <f aca="false">IF(AND(OR(Dashboard!$B$5="All",D11860=Dashboard!$B$5),OR(Dashboard!$D$5="All",N11860=Dashboard!$D$5),OR(AND(C11860&lt;&gt;"",C11860&gt;=Dashboard!$F$5,C11860&lt;=Dashboard!$H$5),AND(C11860="",Dashboard!$F$5&lt;=1980,Dashboard!$H$5&gt;=2016))),1,0)</f>
        <v>1</v>
      </c>
      <c r="Q11860" s="0" t="n">
        <f aca="false">J11860*P11860+ROW()*0.00000001</f>
        <v>0.0701186</v>
      </c>
    </row>
    <row r="11861" customFormat="false" ht="15" hidden="false" customHeight="false" outlineLevel="0" collapsed="false">
      <c r="A11861" s="0" t="s">
        <v>8540</v>
      </c>
      <c r="B11861" s="0" t="s">
        <v>76</v>
      </c>
      <c r="C11861" s="0" t="n">
        <v>2004</v>
      </c>
      <c r="D11861" s="0" t="s">
        <v>246</v>
      </c>
      <c r="E11861" s="0" t="s">
        <v>234</v>
      </c>
      <c r="F11861" s="0" t="n">
        <v>0.04</v>
      </c>
      <c r="G11861" s="0" t="n">
        <v>0.03</v>
      </c>
      <c r="H11861" s="0" t="n">
        <v>0</v>
      </c>
      <c r="I11861" s="0" t="n">
        <v>0.01</v>
      </c>
      <c r="J11861" s="0" t="n">
        <v>0.07</v>
      </c>
      <c r="K11861" s="0" t="n">
        <v>64</v>
      </c>
      <c r="L11861" s="0" t="n">
        <v>6</v>
      </c>
      <c r="M11861" s="0" t="s">
        <v>103</v>
      </c>
      <c r="N11861" s="0" t="s">
        <v>74</v>
      </c>
      <c r="O11861" s="0" t="s">
        <v>67</v>
      </c>
      <c r="P11861" s="0" t="n">
        <f aca="false">IF(AND(OR(Dashboard!$B$5="All",D11861=Dashboard!$B$5),OR(Dashboard!$D$5="All",N11861=Dashboard!$D$5),OR(AND(C11861&lt;&gt;"",C11861&gt;=Dashboard!$F$5,C11861&lt;=Dashboard!$H$5),AND(C11861="",Dashboard!$F$5&lt;=1980,Dashboard!$H$5&gt;=2016))),1,0)</f>
        <v>1</v>
      </c>
      <c r="Q11861" s="0" t="n">
        <f aca="false">J11861*P11861+ROW()*0.00000001</f>
        <v>0.07011861</v>
      </c>
    </row>
    <row r="11862" customFormat="false" ht="15" hidden="false" customHeight="false" outlineLevel="0" collapsed="false">
      <c r="A11862" s="0" t="s">
        <v>4108</v>
      </c>
      <c r="B11862" s="0" t="s">
        <v>186</v>
      </c>
      <c r="C11862" s="0" t="n">
        <v>2003</v>
      </c>
      <c r="D11862" s="0" t="s">
        <v>114</v>
      </c>
      <c r="E11862" s="0" t="s">
        <v>124</v>
      </c>
      <c r="F11862" s="0" t="n">
        <v>0.06</v>
      </c>
      <c r="G11862" s="0" t="n">
        <v>0.01</v>
      </c>
      <c r="H11862" s="0" t="n">
        <v>0</v>
      </c>
      <c r="I11862" s="0" t="n">
        <v>0</v>
      </c>
      <c r="J11862" s="0" t="n">
        <v>0.07</v>
      </c>
      <c r="N11862" s="0" t="s">
        <v>35</v>
      </c>
      <c r="P11862" s="0" t="n">
        <f aca="false">IF(AND(OR(Dashboard!$B$5="All",D11862=Dashboard!$B$5),OR(Dashboard!$D$5="All",N11862=Dashboard!$D$5),OR(AND(C11862&lt;&gt;"",C11862&gt;=Dashboard!$F$5,C11862&lt;=Dashboard!$H$5),AND(C11862="",Dashboard!$F$5&lt;=1980,Dashboard!$H$5&gt;=2016))),1,0)</f>
        <v>1</v>
      </c>
      <c r="Q11862" s="0" t="n">
        <f aca="false">J11862*P11862+ROW()*0.00000001</f>
        <v>0.07011862</v>
      </c>
    </row>
    <row r="11863" customFormat="false" ht="15" hidden="false" customHeight="false" outlineLevel="0" collapsed="false">
      <c r="A11863" s="0" t="s">
        <v>5168</v>
      </c>
      <c r="B11863" s="0" t="s">
        <v>152</v>
      </c>
      <c r="C11863" s="0" t="n">
        <v>2009</v>
      </c>
      <c r="D11863" s="0" t="s">
        <v>46</v>
      </c>
      <c r="E11863" s="0" t="s">
        <v>4798</v>
      </c>
      <c r="F11863" s="0" t="n">
        <v>0.01</v>
      </c>
      <c r="G11863" s="0" t="n">
        <v>0.05</v>
      </c>
      <c r="H11863" s="0" t="n">
        <v>0</v>
      </c>
      <c r="I11863" s="0" t="n">
        <v>0.01</v>
      </c>
      <c r="J11863" s="0" t="n">
        <v>0.07</v>
      </c>
      <c r="K11863" s="0" t="n">
        <v>72</v>
      </c>
      <c r="L11863" s="0" t="n">
        <v>7.7</v>
      </c>
      <c r="M11863" s="0" t="s">
        <v>73</v>
      </c>
      <c r="N11863" s="0" t="s">
        <v>152</v>
      </c>
      <c r="O11863" s="0" t="s">
        <v>37</v>
      </c>
      <c r="P11863" s="0" t="n">
        <f aca="false">IF(AND(OR(Dashboard!$B$5="All",D11863=Dashboard!$B$5),OR(Dashboard!$D$5="All",N11863=Dashboard!$D$5),OR(AND(C11863&lt;&gt;"",C11863&gt;=Dashboard!$F$5,C11863&lt;=Dashboard!$H$5),AND(C11863="",Dashboard!$F$5&lt;=1980,Dashboard!$H$5&gt;=2016))),1,0)</f>
        <v>1</v>
      </c>
      <c r="Q11863" s="0" t="n">
        <f aca="false">J11863*P11863+ROW()*0.00000001</f>
        <v>0.07011863</v>
      </c>
    </row>
    <row r="11864" customFormat="false" ht="15" hidden="false" customHeight="false" outlineLevel="0" collapsed="false">
      <c r="A11864" s="0" t="s">
        <v>8541</v>
      </c>
      <c r="B11864" s="0" t="s">
        <v>85</v>
      </c>
      <c r="C11864" s="0" t="n">
        <v>2005</v>
      </c>
      <c r="D11864" s="0" t="s">
        <v>52</v>
      </c>
      <c r="E11864" s="0" t="s">
        <v>1524</v>
      </c>
      <c r="F11864" s="0" t="n">
        <v>0.05</v>
      </c>
      <c r="G11864" s="0" t="n">
        <v>0.02</v>
      </c>
      <c r="H11864" s="0" t="n">
        <v>0</v>
      </c>
      <c r="I11864" s="0" t="n">
        <v>0</v>
      </c>
      <c r="J11864" s="0" t="n">
        <v>0.07</v>
      </c>
      <c r="M11864" s="0" t="s">
        <v>36</v>
      </c>
      <c r="N11864" s="0" t="s">
        <v>35</v>
      </c>
      <c r="P11864" s="0" t="n">
        <f aca="false">IF(AND(OR(Dashboard!$B$5="All",D11864=Dashboard!$B$5),OR(Dashboard!$D$5="All",N11864=Dashboard!$D$5),OR(AND(C11864&lt;&gt;"",C11864&gt;=Dashboard!$F$5,C11864&lt;=Dashboard!$H$5),AND(C11864="",Dashboard!$F$5&lt;=1980,Dashboard!$H$5&gt;=2016))),1,0)</f>
        <v>1</v>
      </c>
      <c r="Q11864" s="0" t="n">
        <f aca="false">J11864*P11864+ROW()*0.00000001</f>
        <v>0.07011864</v>
      </c>
    </row>
    <row r="11865" customFormat="false" ht="15" hidden="false" customHeight="false" outlineLevel="0" collapsed="false">
      <c r="A11865" s="0" t="s">
        <v>5982</v>
      </c>
      <c r="B11865" s="0" t="s">
        <v>144</v>
      </c>
      <c r="C11865" s="0" t="n">
        <v>2002</v>
      </c>
      <c r="D11865" s="0" t="s">
        <v>246</v>
      </c>
      <c r="E11865" s="0" t="s">
        <v>257</v>
      </c>
      <c r="F11865" s="0" t="n">
        <v>0.05</v>
      </c>
      <c r="G11865" s="0" t="n">
        <v>0.02</v>
      </c>
      <c r="H11865" s="0" t="n">
        <v>0</v>
      </c>
      <c r="I11865" s="0" t="n">
        <v>0</v>
      </c>
      <c r="J11865" s="0" t="n">
        <v>0.07</v>
      </c>
      <c r="K11865" s="0" t="n">
        <v>67</v>
      </c>
      <c r="L11865" s="0" t="n">
        <v>8.4</v>
      </c>
      <c r="M11865" s="0" t="s">
        <v>103</v>
      </c>
      <c r="N11865" s="0" t="s">
        <v>66</v>
      </c>
      <c r="O11865" s="0" t="s">
        <v>67</v>
      </c>
      <c r="P11865" s="0" t="n">
        <f aca="false">IF(AND(OR(Dashboard!$B$5="All",D11865=Dashboard!$B$5),OR(Dashboard!$D$5="All",N11865=Dashboard!$D$5),OR(AND(C11865&lt;&gt;"",C11865&gt;=Dashboard!$F$5,C11865&lt;=Dashboard!$H$5),AND(C11865="",Dashboard!$F$5&lt;=1980,Dashboard!$H$5&gt;=2016))),1,0)</f>
        <v>1</v>
      </c>
      <c r="Q11865" s="0" t="n">
        <f aca="false">J11865*P11865+ROW()*0.00000001</f>
        <v>0.07011865</v>
      </c>
    </row>
    <row r="11866" customFormat="false" ht="15" hidden="false" customHeight="false" outlineLevel="0" collapsed="false">
      <c r="A11866" s="0" t="s">
        <v>8542</v>
      </c>
      <c r="B11866" s="0" t="s">
        <v>152</v>
      </c>
      <c r="C11866" s="0" t="n">
        <v>2010</v>
      </c>
      <c r="D11866" s="0" t="s">
        <v>58</v>
      </c>
      <c r="E11866" s="0" t="s">
        <v>689</v>
      </c>
      <c r="F11866" s="0" t="n">
        <v>0.02</v>
      </c>
      <c r="G11866" s="0" t="n">
        <v>0.04</v>
      </c>
      <c r="H11866" s="0" t="n">
        <v>0</v>
      </c>
      <c r="I11866" s="0" t="n">
        <v>0.01</v>
      </c>
      <c r="J11866" s="0" t="n">
        <v>0.07</v>
      </c>
      <c r="K11866" s="0" t="n">
        <v>61</v>
      </c>
      <c r="L11866" s="0" t="n">
        <v>6.2</v>
      </c>
      <c r="M11866" s="0" t="s">
        <v>103</v>
      </c>
      <c r="N11866" s="0" t="s">
        <v>152</v>
      </c>
      <c r="O11866" s="0" t="s">
        <v>67</v>
      </c>
      <c r="P11866" s="0" t="n">
        <f aca="false">IF(AND(OR(Dashboard!$B$5="All",D11866=Dashboard!$B$5),OR(Dashboard!$D$5="All",N11866=Dashboard!$D$5),OR(AND(C11866&lt;&gt;"",C11866&gt;=Dashboard!$F$5,C11866&lt;=Dashboard!$H$5),AND(C11866="",Dashboard!$F$5&lt;=1980,Dashboard!$H$5&gt;=2016))),1,0)</f>
        <v>1</v>
      </c>
      <c r="Q11866" s="0" t="n">
        <f aca="false">J11866*P11866+ROW()*0.00000001</f>
        <v>0.07011866</v>
      </c>
    </row>
    <row r="11867" customFormat="false" ht="15" hidden="false" customHeight="false" outlineLevel="0" collapsed="false">
      <c r="A11867" s="0" t="s">
        <v>3706</v>
      </c>
      <c r="B11867" s="0" t="s">
        <v>64</v>
      </c>
      <c r="C11867" s="0" t="n">
        <v>2008</v>
      </c>
      <c r="D11867" s="0" t="s">
        <v>34</v>
      </c>
      <c r="E11867" s="0" t="s">
        <v>1427</v>
      </c>
      <c r="F11867" s="0" t="n">
        <v>0.06</v>
      </c>
      <c r="G11867" s="0" t="n">
        <v>0.01</v>
      </c>
      <c r="H11867" s="0" t="n">
        <v>0</v>
      </c>
      <c r="I11867" s="0" t="n">
        <v>0.01</v>
      </c>
      <c r="J11867" s="0" t="n">
        <v>0.07</v>
      </c>
      <c r="K11867" s="0" t="n">
        <v>41</v>
      </c>
      <c r="M11867" s="0" t="s">
        <v>36</v>
      </c>
      <c r="N11867" s="0" t="s">
        <v>66</v>
      </c>
      <c r="O11867" s="0" t="s">
        <v>177</v>
      </c>
      <c r="P11867" s="0" t="n">
        <f aca="false">IF(AND(OR(Dashboard!$B$5="All",D11867=Dashboard!$B$5),OR(Dashboard!$D$5="All",N11867=Dashboard!$D$5),OR(AND(C11867&lt;&gt;"",C11867&gt;=Dashboard!$F$5,C11867&lt;=Dashboard!$H$5),AND(C11867="",Dashboard!$F$5&lt;=1980,Dashboard!$H$5&gt;=2016))),1,0)</f>
        <v>1</v>
      </c>
      <c r="Q11867" s="0" t="n">
        <f aca="false">J11867*P11867+ROW()*0.00000001</f>
        <v>0.07011867</v>
      </c>
    </row>
    <row r="11868" customFormat="false" ht="15" hidden="false" customHeight="false" outlineLevel="0" collapsed="false">
      <c r="A11868" s="0" t="s">
        <v>8543</v>
      </c>
      <c r="B11868" s="0" t="s">
        <v>117</v>
      </c>
      <c r="C11868" s="0" t="n">
        <v>1998</v>
      </c>
      <c r="D11868" s="0" t="s">
        <v>114</v>
      </c>
      <c r="E11868" s="0" t="s">
        <v>3615</v>
      </c>
      <c r="F11868" s="0" t="n">
        <v>0</v>
      </c>
      <c r="G11868" s="0" t="n">
        <v>0</v>
      </c>
      <c r="H11868" s="0" t="n">
        <v>0.07</v>
      </c>
      <c r="I11868" s="0" t="n">
        <v>0</v>
      </c>
      <c r="J11868" s="0" t="n">
        <v>0.07</v>
      </c>
      <c r="N11868" s="0" t="s">
        <v>74</v>
      </c>
      <c r="P11868" s="0" t="n">
        <f aca="false">IF(AND(OR(Dashboard!$B$5="All",D11868=Dashboard!$B$5),OR(Dashboard!$D$5="All",N11868=Dashboard!$D$5),OR(AND(C11868&lt;&gt;"",C11868&gt;=Dashboard!$F$5,C11868&lt;=Dashboard!$H$5),AND(C11868="",Dashboard!$F$5&lt;=1980,Dashboard!$H$5&gt;=2016))),1,0)</f>
        <v>1</v>
      </c>
      <c r="Q11868" s="0" t="n">
        <f aca="false">J11868*P11868+ROW()*0.00000001</f>
        <v>0.07011868</v>
      </c>
    </row>
    <row r="11869" customFormat="false" ht="15" hidden="false" customHeight="false" outlineLevel="0" collapsed="false">
      <c r="A11869" s="0" t="s">
        <v>8544</v>
      </c>
      <c r="B11869" s="0" t="s">
        <v>164</v>
      </c>
      <c r="C11869" s="0" t="n">
        <v>2010</v>
      </c>
      <c r="D11869" s="0" t="s">
        <v>71</v>
      </c>
      <c r="E11869" s="0" t="s">
        <v>220</v>
      </c>
      <c r="F11869" s="0" t="n">
        <v>0</v>
      </c>
      <c r="G11869" s="0" t="n">
        <v>0</v>
      </c>
      <c r="H11869" s="0" t="n">
        <v>0.07</v>
      </c>
      <c r="I11869" s="0" t="n">
        <v>0</v>
      </c>
      <c r="J11869" s="0" t="n">
        <v>0.07</v>
      </c>
      <c r="N11869" s="0" t="s">
        <v>74</v>
      </c>
      <c r="P11869" s="0" t="n">
        <f aca="false">IF(AND(OR(Dashboard!$B$5="All",D11869=Dashboard!$B$5),OR(Dashboard!$D$5="All",N11869=Dashboard!$D$5),OR(AND(C11869&lt;&gt;"",C11869&gt;=Dashboard!$F$5,C11869&lt;=Dashboard!$H$5),AND(C11869="",Dashboard!$F$5&lt;=1980,Dashboard!$H$5&gt;=2016))),1,0)</f>
        <v>1</v>
      </c>
      <c r="Q11869" s="0" t="n">
        <f aca="false">J11869*P11869+ROW()*0.00000001</f>
        <v>0.07011869</v>
      </c>
    </row>
    <row r="11870" customFormat="false" ht="15" hidden="false" customHeight="false" outlineLevel="0" collapsed="false">
      <c r="A11870" s="0" t="s">
        <v>8545</v>
      </c>
      <c r="B11870" s="0" t="s">
        <v>50</v>
      </c>
      <c r="C11870" s="0" t="n">
        <v>2009</v>
      </c>
      <c r="D11870" s="0" t="s">
        <v>48</v>
      </c>
      <c r="E11870" s="0" t="s">
        <v>547</v>
      </c>
      <c r="F11870" s="0" t="n">
        <v>0.07</v>
      </c>
      <c r="G11870" s="0" t="n">
        <v>0</v>
      </c>
      <c r="H11870" s="0" t="n">
        <v>0</v>
      </c>
      <c r="I11870" s="0" t="n">
        <v>0.01</v>
      </c>
      <c r="J11870" s="0" t="n">
        <v>0.07</v>
      </c>
      <c r="K11870" s="0" t="n">
        <v>58</v>
      </c>
      <c r="L11870" s="0" t="n">
        <v>5.5</v>
      </c>
      <c r="M11870" s="0" t="s">
        <v>125</v>
      </c>
      <c r="N11870" s="0" t="s">
        <v>35</v>
      </c>
      <c r="O11870" s="0" t="s">
        <v>53</v>
      </c>
      <c r="P11870" s="0" t="n">
        <f aca="false">IF(AND(OR(Dashboard!$B$5="All",D11870=Dashboard!$B$5),OR(Dashboard!$D$5="All",N11870=Dashboard!$D$5),OR(AND(C11870&lt;&gt;"",C11870&gt;=Dashboard!$F$5,C11870&lt;=Dashboard!$H$5),AND(C11870="",Dashboard!$F$5&lt;=1980,Dashboard!$H$5&gt;=2016))),1,0)</f>
        <v>1</v>
      </c>
      <c r="Q11870" s="0" t="n">
        <f aca="false">J11870*P11870+ROW()*0.00000001</f>
        <v>0.0701187</v>
      </c>
    </row>
    <row r="11871" customFormat="false" ht="15" hidden="false" customHeight="false" outlineLevel="0" collapsed="false">
      <c r="A11871" s="0" t="s">
        <v>8546</v>
      </c>
      <c r="B11871" s="0" t="s">
        <v>117</v>
      </c>
      <c r="C11871" s="0" t="n">
        <v>1998</v>
      </c>
      <c r="D11871" s="0" t="s">
        <v>48</v>
      </c>
      <c r="E11871" s="0" t="s">
        <v>89</v>
      </c>
      <c r="F11871" s="0" t="n">
        <v>0.04</v>
      </c>
      <c r="G11871" s="0" t="n">
        <v>0.03</v>
      </c>
      <c r="H11871" s="0" t="n">
        <v>0</v>
      </c>
      <c r="I11871" s="0" t="n">
        <v>0</v>
      </c>
      <c r="J11871" s="0" t="n">
        <v>0.07</v>
      </c>
      <c r="N11871" s="0" t="s">
        <v>74</v>
      </c>
      <c r="P11871" s="0" t="n">
        <f aca="false">IF(AND(OR(Dashboard!$B$5="All",D11871=Dashboard!$B$5),OR(Dashboard!$D$5="All",N11871=Dashboard!$D$5),OR(AND(C11871&lt;&gt;"",C11871&gt;=Dashboard!$F$5,C11871&lt;=Dashboard!$H$5),AND(C11871="",Dashboard!$F$5&lt;=1980,Dashboard!$H$5&gt;=2016))),1,0)</f>
        <v>1</v>
      </c>
      <c r="Q11871" s="0" t="n">
        <f aca="false">J11871*P11871+ROW()*0.00000001</f>
        <v>0.07011871</v>
      </c>
    </row>
    <row r="11872" customFormat="false" ht="15" hidden="false" customHeight="false" outlineLevel="0" collapsed="false">
      <c r="A11872" s="0" t="s">
        <v>8547</v>
      </c>
      <c r="B11872" s="0" t="s">
        <v>78</v>
      </c>
      <c r="C11872" s="0" t="n">
        <v>1994</v>
      </c>
      <c r="D11872" s="0" t="s">
        <v>34</v>
      </c>
      <c r="E11872" s="0" t="s">
        <v>7778</v>
      </c>
      <c r="F11872" s="0" t="n">
        <v>0</v>
      </c>
      <c r="G11872" s="0" t="n">
        <v>0</v>
      </c>
      <c r="H11872" s="0" t="n">
        <v>0.07</v>
      </c>
      <c r="I11872" s="0" t="n">
        <v>0</v>
      </c>
      <c r="J11872" s="0" t="n">
        <v>0.07</v>
      </c>
      <c r="N11872" s="0" t="s">
        <v>35</v>
      </c>
      <c r="P11872" s="0" t="n">
        <f aca="false">IF(AND(OR(Dashboard!$B$5="All",D11872=Dashboard!$B$5),OR(Dashboard!$D$5="All",N11872=Dashboard!$D$5),OR(AND(C11872&lt;&gt;"",C11872&gt;=Dashboard!$F$5,C11872&lt;=Dashboard!$H$5),AND(C11872="",Dashboard!$F$5&lt;=1980,Dashboard!$H$5&gt;=2016))),1,0)</f>
        <v>1</v>
      </c>
      <c r="Q11872" s="0" t="n">
        <f aca="false">J11872*P11872+ROW()*0.00000001</f>
        <v>0.07011872</v>
      </c>
    </row>
    <row r="11873" customFormat="false" ht="15" hidden="false" customHeight="false" outlineLevel="0" collapsed="false">
      <c r="A11873" s="0" t="s">
        <v>8548</v>
      </c>
      <c r="B11873" s="0" t="s">
        <v>94</v>
      </c>
      <c r="C11873" s="0" t="n">
        <v>2015</v>
      </c>
      <c r="D11873" s="0" t="s">
        <v>46</v>
      </c>
      <c r="E11873" s="0" t="s">
        <v>7278</v>
      </c>
      <c r="F11873" s="0" t="n">
        <v>0.02</v>
      </c>
      <c r="G11873" s="0" t="n">
        <v>0</v>
      </c>
      <c r="H11873" s="0" t="n">
        <v>0.05</v>
      </c>
      <c r="I11873" s="0" t="n">
        <v>0</v>
      </c>
      <c r="J11873" s="0" t="n">
        <v>0.07</v>
      </c>
      <c r="K11873" s="0" t="n">
        <v>71</v>
      </c>
      <c r="L11873" s="0" t="n">
        <v>6.2</v>
      </c>
      <c r="M11873" s="0" t="s">
        <v>103</v>
      </c>
      <c r="N11873" s="0" t="s">
        <v>74</v>
      </c>
      <c r="O11873" s="0" t="s">
        <v>37</v>
      </c>
      <c r="P11873" s="0" t="n">
        <f aca="false">IF(AND(OR(Dashboard!$B$5="All",D11873=Dashboard!$B$5),OR(Dashboard!$D$5="All",N11873=Dashboard!$D$5),OR(AND(C11873&lt;&gt;"",C11873&gt;=Dashboard!$F$5,C11873&lt;=Dashboard!$H$5),AND(C11873="",Dashboard!$F$5&lt;=1980,Dashboard!$H$5&gt;=2016))),1,0)</f>
        <v>1</v>
      </c>
      <c r="Q11873" s="0" t="n">
        <f aca="false">J11873*P11873+ROW()*0.00000001</f>
        <v>0.07011873</v>
      </c>
    </row>
    <row r="11874" customFormat="false" ht="15" hidden="false" customHeight="false" outlineLevel="0" collapsed="false">
      <c r="A11874" s="0" t="s">
        <v>8549</v>
      </c>
      <c r="B11874" s="0" t="s">
        <v>76</v>
      </c>
      <c r="C11874" s="0" t="n">
        <v>2008</v>
      </c>
      <c r="D11874" s="0" t="s">
        <v>114</v>
      </c>
      <c r="E11874" s="0" t="s">
        <v>782</v>
      </c>
      <c r="F11874" s="0" t="n">
        <v>0</v>
      </c>
      <c r="G11874" s="0" t="n">
        <v>0</v>
      </c>
      <c r="H11874" s="0" t="n">
        <v>0.07</v>
      </c>
      <c r="I11874" s="0" t="n">
        <v>0</v>
      </c>
      <c r="J11874" s="0" t="n">
        <v>0.07</v>
      </c>
      <c r="N11874" s="0" t="s">
        <v>74</v>
      </c>
      <c r="P11874" s="0" t="n">
        <f aca="false">IF(AND(OR(Dashboard!$B$5="All",D11874=Dashboard!$B$5),OR(Dashboard!$D$5="All",N11874=Dashboard!$D$5),OR(AND(C11874&lt;&gt;"",C11874&gt;=Dashboard!$F$5,C11874&lt;=Dashboard!$H$5),AND(C11874="",Dashboard!$F$5&lt;=1980,Dashboard!$H$5&gt;=2016))),1,0)</f>
        <v>1</v>
      </c>
      <c r="Q11874" s="0" t="n">
        <f aca="false">J11874*P11874+ROW()*0.00000001</f>
        <v>0.07011874</v>
      </c>
    </row>
    <row r="11875" customFormat="false" ht="15" hidden="false" customHeight="false" outlineLevel="0" collapsed="false">
      <c r="A11875" s="0" t="s">
        <v>8550</v>
      </c>
      <c r="B11875" s="0" t="s">
        <v>50</v>
      </c>
      <c r="C11875" s="0" t="n">
        <v>2009</v>
      </c>
      <c r="D11875" s="0" t="s">
        <v>48</v>
      </c>
      <c r="E11875" s="0" t="s">
        <v>1485</v>
      </c>
      <c r="F11875" s="0" t="n">
        <v>0.07</v>
      </c>
      <c r="G11875" s="0" t="n">
        <v>0</v>
      </c>
      <c r="H11875" s="0" t="n">
        <v>0</v>
      </c>
      <c r="I11875" s="0" t="n">
        <v>0</v>
      </c>
      <c r="J11875" s="0" t="n">
        <v>0.07</v>
      </c>
      <c r="K11875" s="0" t="n">
        <v>68</v>
      </c>
      <c r="M11875" s="0" t="s">
        <v>36</v>
      </c>
      <c r="N11875" s="0" t="s">
        <v>35</v>
      </c>
      <c r="O11875" s="0" t="s">
        <v>67</v>
      </c>
      <c r="P11875" s="0" t="n">
        <f aca="false">IF(AND(OR(Dashboard!$B$5="All",D11875=Dashboard!$B$5),OR(Dashboard!$D$5="All",N11875=Dashboard!$D$5),OR(AND(C11875&lt;&gt;"",C11875&gt;=Dashboard!$F$5,C11875&lt;=Dashboard!$H$5),AND(C11875="",Dashboard!$F$5&lt;=1980,Dashboard!$H$5&gt;=2016))),1,0)</f>
        <v>1</v>
      </c>
      <c r="Q11875" s="0" t="n">
        <f aca="false">J11875*P11875+ROW()*0.00000001</f>
        <v>0.07011875</v>
      </c>
    </row>
    <row r="11876" customFormat="false" ht="15" hidden="false" customHeight="false" outlineLevel="0" collapsed="false">
      <c r="A11876" s="0" t="s">
        <v>8551</v>
      </c>
      <c r="B11876" s="0" t="s">
        <v>144</v>
      </c>
      <c r="C11876" s="0" t="n">
        <v>2002</v>
      </c>
      <c r="D11876" s="0" t="s">
        <v>41</v>
      </c>
      <c r="E11876" s="0" t="s">
        <v>65</v>
      </c>
      <c r="F11876" s="0" t="n">
        <v>0.05</v>
      </c>
      <c r="G11876" s="0" t="n">
        <v>0.02</v>
      </c>
      <c r="H11876" s="0" t="n">
        <v>0</v>
      </c>
      <c r="I11876" s="0" t="n">
        <v>0</v>
      </c>
      <c r="J11876" s="0" t="n">
        <v>0.07</v>
      </c>
      <c r="K11876" s="0" t="n">
        <v>56</v>
      </c>
      <c r="M11876" s="0" t="s">
        <v>103</v>
      </c>
      <c r="N11876" s="0" t="s">
        <v>66</v>
      </c>
      <c r="O11876" s="0" t="s">
        <v>53</v>
      </c>
      <c r="P11876" s="0" t="n">
        <f aca="false">IF(AND(OR(Dashboard!$B$5="All",D11876=Dashboard!$B$5),OR(Dashboard!$D$5="All",N11876=Dashboard!$D$5),OR(AND(C11876&lt;&gt;"",C11876&gt;=Dashboard!$F$5,C11876&lt;=Dashboard!$H$5),AND(C11876="",Dashboard!$F$5&lt;=1980,Dashboard!$H$5&gt;=2016))),1,0)</f>
        <v>1</v>
      </c>
      <c r="Q11876" s="0" t="n">
        <f aca="false">J11876*P11876+ROW()*0.00000001</f>
        <v>0.07011876</v>
      </c>
    </row>
    <row r="11877" customFormat="false" ht="15" hidden="false" customHeight="false" outlineLevel="0" collapsed="false">
      <c r="A11877" s="0" t="s">
        <v>8552</v>
      </c>
      <c r="B11877" s="0" t="s">
        <v>50</v>
      </c>
      <c r="C11877" s="0" t="n">
        <v>2008</v>
      </c>
      <c r="D11877" s="0" t="s">
        <v>71</v>
      </c>
      <c r="E11877" s="0" t="s">
        <v>782</v>
      </c>
      <c r="F11877" s="0" t="n">
        <v>0.07</v>
      </c>
      <c r="G11877" s="0" t="n">
        <v>0</v>
      </c>
      <c r="H11877" s="0" t="n">
        <v>0</v>
      </c>
      <c r="I11877" s="0" t="n">
        <v>0.01</v>
      </c>
      <c r="J11877" s="0" t="n">
        <v>0.07</v>
      </c>
      <c r="K11877" s="0" t="n">
        <v>66</v>
      </c>
      <c r="M11877" s="0" t="s">
        <v>36</v>
      </c>
      <c r="N11877" s="0" t="s">
        <v>35</v>
      </c>
      <c r="O11877" s="0" t="s">
        <v>67</v>
      </c>
      <c r="P11877" s="0" t="n">
        <f aca="false">IF(AND(OR(Dashboard!$B$5="All",D11877=Dashboard!$B$5),OR(Dashboard!$D$5="All",N11877=Dashboard!$D$5),OR(AND(C11877&lt;&gt;"",C11877&gt;=Dashboard!$F$5,C11877&lt;=Dashboard!$H$5),AND(C11877="",Dashboard!$F$5&lt;=1980,Dashboard!$H$5&gt;=2016))),1,0)</f>
        <v>1</v>
      </c>
      <c r="Q11877" s="0" t="n">
        <f aca="false">J11877*P11877+ROW()*0.00000001</f>
        <v>0.07011877</v>
      </c>
    </row>
    <row r="11878" customFormat="false" ht="15" hidden="false" customHeight="false" outlineLevel="0" collapsed="false">
      <c r="A11878" s="0" t="s">
        <v>8553</v>
      </c>
      <c r="B11878" s="0" t="s">
        <v>70</v>
      </c>
      <c r="C11878" s="0" t="n">
        <v>2012</v>
      </c>
      <c r="D11878" s="0" t="s">
        <v>34</v>
      </c>
      <c r="E11878" s="0" t="s">
        <v>4105</v>
      </c>
      <c r="F11878" s="0" t="n">
        <v>0</v>
      </c>
      <c r="G11878" s="0" t="n">
        <v>0</v>
      </c>
      <c r="H11878" s="0" t="n">
        <v>0.07</v>
      </c>
      <c r="I11878" s="0" t="n">
        <v>0</v>
      </c>
      <c r="J11878" s="0" t="n">
        <v>0.07</v>
      </c>
      <c r="N11878" s="0" t="s">
        <v>74</v>
      </c>
      <c r="P11878" s="0" t="n">
        <f aca="false">IF(AND(OR(Dashboard!$B$5="All",D11878=Dashboard!$B$5),OR(Dashboard!$D$5="All",N11878=Dashboard!$D$5),OR(AND(C11878&lt;&gt;"",C11878&gt;=Dashboard!$F$5,C11878&lt;=Dashboard!$H$5),AND(C11878="",Dashboard!$F$5&lt;=1980,Dashboard!$H$5&gt;=2016))),1,0)</f>
        <v>1</v>
      </c>
      <c r="Q11878" s="0" t="n">
        <f aca="false">J11878*P11878+ROW()*0.00000001</f>
        <v>0.07011878</v>
      </c>
    </row>
    <row r="11879" customFormat="false" ht="15" hidden="false" customHeight="false" outlineLevel="0" collapsed="false">
      <c r="A11879" s="0" t="s">
        <v>8554</v>
      </c>
      <c r="B11879" s="0" t="s">
        <v>117</v>
      </c>
      <c r="C11879" s="0" t="n">
        <v>1996</v>
      </c>
      <c r="D11879" s="0" t="s">
        <v>16</v>
      </c>
      <c r="E11879" s="0" t="s">
        <v>229</v>
      </c>
      <c r="F11879" s="0" t="n">
        <v>0.04</v>
      </c>
      <c r="G11879" s="0" t="n">
        <v>0.03</v>
      </c>
      <c r="H11879" s="0" t="n">
        <v>0</v>
      </c>
      <c r="I11879" s="0" t="n">
        <v>0</v>
      </c>
      <c r="J11879" s="0" t="n">
        <v>0.07</v>
      </c>
      <c r="N11879" s="0" t="s">
        <v>74</v>
      </c>
      <c r="P11879" s="0" t="n">
        <f aca="false">IF(AND(OR(Dashboard!$B$5="All",D11879=Dashboard!$B$5),OR(Dashboard!$D$5="All",N11879=Dashboard!$D$5),OR(AND(C11879&lt;&gt;"",C11879&gt;=Dashboard!$F$5,C11879&lt;=Dashboard!$H$5),AND(C11879="",Dashboard!$F$5&lt;=1980,Dashboard!$H$5&gt;=2016))),1,0)</f>
        <v>1</v>
      </c>
      <c r="Q11879" s="0" t="n">
        <f aca="false">J11879*P11879+ROW()*0.00000001</f>
        <v>0.07011879</v>
      </c>
    </row>
    <row r="11880" customFormat="false" ht="15" hidden="false" customHeight="false" outlineLevel="0" collapsed="false">
      <c r="A11880" s="0" t="s">
        <v>8555</v>
      </c>
      <c r="B11880" s="0" t="s">
        <v>117</v>
      </c>
      <c r="C11880" s="0" t="n">
        <v>1997</v>
      </c>
      <c r="D11880" s="0" t="s">
        <v>56</v>
      </c>
      <c r="E11880" s="0" t="s">
        <v>418</v>
      </c>
      <c r="F11880" s="0" t="n">
        <v>0.04</v>
      </c>
      <c r="G11880" s="0" t="n">
        <v>0.03</v>
      </c>
      <c r="H11880" s="0" t="n">
        <v>0</v>
      </c>
      <c r="I11880" s="0" t="n">
        <v>0</v>
      </c>
      <c r="J11880" s="0" t="n">
        <v>0.07</v>
      </c>
      <c r="N11880" s="0" t="s">
        <v>74</v>
      </c>
      <c r="P11880" s="0" t="n">
        <f aca="false">IF(AND(OR(Dashboard!$B$5="All",D11880=Dashboard!$B$5),OR(Dashboard!$D$5="All",N11880=Dashboard!$D$5),OR(AND(C11880&lt;&gt;"",C11880&gt;=Dashboard!$F$5,C11880&lt;=Dashboard!$H$5),AND(C11880="",Dashboard!$F$5&lt;=1980,Dashboard!$H$5&gt;=2016))),1,0)</f>
        <v>1</v>
      </c>
      <c r="Q11880" s="0" t="n">
        <f aca="false">J11880*P11880+ROW()*0.00000001</f>
        <v>0.0701188</v>
      </c>
    </row>
    <row r="11881" customFormat="false" ht="15" hidden="false" customHeight="false" outlineLevel="0" collapsed="false">
      <c r="A11881" s="0" t="s">
        <v>8556</v>
      </c>
      <c r="B11881" s="0" t="s">
        <v>85</v>
      </c>
      <c r="C11881" s="0" t="n">
        <v>2003</v>
      </c>
      <c r="D11881" s="0" t="s">
        <v>102</v>
      </c>
      <c r="E11881" s="0" t="s">
        <v>124</v>
      </c>
      <c r="F11881" s="0" t="n">
        <v>0.05</v>
      </c>
      <c r="G11881" s="0" t="n">
        <v>0.02</v>
      </c>
      <c r="H11881" s="0" t="n">
        <v>0</v>
      </c>
      <c r="I11881" s="0" t="n">
        <v>0</v>
      </c>
      <c r="J11881" s="0" t="n">
        <v>0.07</v>
      </c>
      <c r="N11881" s="0" t="s">
        <v>35</v>
      </c>
      <c r="P11881" s="0" t="n">
        <f aca="false">IF(AND(OR(Dashboard!$B$5="All",D11881=Dashboard!$B$5),OR(Dashboard!$D$5="All",N11881=Dashboard!$D$5),OR(AND(C11881&lt;&gt;"",C11881&gt;=Dashboard!$F$5,C11881&lt;=Dashboard!$H$5),AND(C11881="",Dashboard!$F$5&lt;=1980,Dashboard!$H$5&gt;=2016))),1,0)</f>
        <v>1</v>
      </c>
      <c r="Q11881" s="0" t="n">
        <f aca="false">J11881*P11881+ROW()*0.00000001</f>
        <v>0.07011881</v>
      </c>
    </row>
    <row r="11882" customFormat="false" ht="15" hidden="false" customHeight="false" outlineLevel="0" collapsed="false">
      <c r="A11882" s="0" t="s">
        <v>8557</v>
      </c>
      <c r="B11882" s="0" t="s">
        <v>186</v>
      </c>
      <c r="C11882" s="0" t="n">
        <v>2005</v>
      </c>
      <c r="D11882" s="0" t="s">
        <v>246</v>
      </c>
      <c r="E11882" s="0" t="s">
        <v>328</v>
      </c>
      <c r="F11882" s="0" t="n">
        <v>0</v>
      </c>
      <c r="G11882" s="0" t="n">
        <v>0</v>
      </c>
      <c r="H11882" s="0" t="n">
        <v>0.07</v>
      </c>
      <c r="I11882" s="0" t="n">
        <v>0</v>
      </c>
      <c r="J11882" s="0" t="n">
        <v>0.07</v>
      </c>
      <c r="N11882" s="0" t="s">
        <v>35</v>
      </c>
      <c r="P11882" s="0" t="n">
        <f aca="false">IF(AND(OR(Dashboard!$B$5="All",D11882=Dashboard!$B$5),OR(Dashboard!$D$5="All",N11882=Dashboard!$D$5),OR(AND(C11882&lt;&gt;"",C11882&gt;=Dashboard!$F$5,C11882&lt;=Dashboard!$H$5),AND(C11882="",Dashboard!$F$5&lt;=1980,Dashboard!$H$5&gt;=2016))),1,0)</f>
        <v>1</v>
      </c>
      <c r="Q11882" s="0" t="n">
        <f aca="false">J11882*P11882+ROW()*0.00000001</f>
        <v>0.07011882</v>
      </c>
    </row>
    <row r="11883" customFormat="false" ht="15" hidden="false" customHeight="false" outlineLevel="0" collapsed="false">
      <c r="A11883" s="0" t="s">
        <v>6767</v>
      </c>
      <c r="B11883" s="0" t="s">
        <v>76</v>
      </c>
      <c r="C11883" s="0" t="n">
        <v>2007</v>
      </c>
      <c r="D11883" s="0" t="s">
        <v>52</v>
      </c>
      <c r="E11883" s="0" t="s">
        <v>4028</v>
      </c>
      <c r="F11883" s="0" t="n">
        <v>0.04</v>
      </c>
      <c r="G11883" s="0" t="n">
        <v>0.03</v>
      </c>
      <c r="H11883" s="0" t="n">
        <v>0</v>
      </c>
      <c r="I11883" s="0" t="n">
        <v>0.01</v>
      </c>
      <c r="J11883" s="0" t="n">
        <v>0.07</v>
      </c>
      <c r="K11883" s="0" t="n">
        <v>33</v>
      </c>
      <c r="L11883" s="0" t="n">
        <v>4.5</v>
      </c>
      <c r="M11883" s="0" t="s">
        <v>36</v>
      </c>
      <c r="N11883" s="0" t="s">
        <v>74</v>
      </c>
      <c r="O11883" s="0" t="s">
        <v>177</v>
      </c>
      <c r="P11883" s="0" t="n">
        <f aca="false">IF(AND(OR(Dashboard!$B$5="All",D11883=Dashboard!$B$5),OR(Dashboard!$D$5="All",N11883=Dashboard!$D$5),OR(AND(C11883&lt;&gt;"",C11883&gt;=Dashboard!$F$5,C11883&lt;=Dashboard!$H$5),AND(C11883="",Dashboard!$F$5&lt;=1980,Dashboard!$H$5&gt;=2016))),1,0)</f>
        <v>1</v>
      </c>
      <c r="Q11883" s="0" t="n">
        <f aca="false">J11883*P11883+ROW()*0.00000001</f>
        <v>0.07011883</v>
      </c>
    </row>
    <row r="11884" customFormat="false" ht="15" hidden="false" customHeight="false" outlineLevel="0" collapsed="false">
      <c r="A11884" s="0" t="s">
        <v>8558</v>
      </c>
      <c r="B11884" s="0" t="s">
        <v>152</v>
      </c>
      <c r="C11884" s="0" t="n">
        <v>2009</v>
      </c>
      <c r="D11884" s="0" t="s">
        <v>246</v>
      </c>
      <c r="E11884" s="0" t="s">
        <v>6672</v>
      </c>
      <c r="F11884" s="0" t="n">
        <v>0.02</v>
      </c>
      <c r="G11884" s="0" t="n">
        <v>0.04</v>
      </c>
      <c r="H11884" s="0" t="n">
        <v>0</v>
      </c>
      <c r="I11884" s="0" t="n">
        <v>0.01</v>
      </c>
      <c r="J11884" s="0" t="n">
        <v>0.07</v>
      </c>
      <c r="K11884" s="0" t="n">
        <v>77</v>
      </c>
      <c r="L11884" s="0" t="n">
        <v>7.1</v>
      </c>
      <c r="M11884" s="0" t="s">
        <v>125</v>
      </c>
      <c r="N11884" s="0" t="s">
        <v>152</v>
      </c>
      <c r="O11884" s="0" t="s">
        <v>37</v>
      </c>
      <c r="P11884" s="0" t="n">
        <f aca="false">IF(AND(OR(Dashboard!$B$5="All",D11884=Dashboard!$B$5),OR(Dashboard!$D$5="All",N11884=Dashboard!$D$5),OR(AND(C11884&lt;&gt;"",C11884&gt;=Dashboard!$F$5,C11884&lt;=Dashboard!$H$5),AND(C11884="",Dashboard!$F$5&lt;=1980,Dashboard!$H$5&gt;=2016))),1,0)</f>
        <v>1</v>
      </c>
      <c r="Q11884" s="0" t="n">
        <f aca="false">J11884*P11884+ROW()*0.00000001</f>
        <v>0.07011884</v>
      </c>
    </row>
    <row r="11885" customFormat="false" ht="15" hidden="false" customHeight="false" outlineLevel="0" collapsed="false">
      <c r="A11885" s="0" t="s">
        <v>8559</v>
      </c>
      <c r="B11885" s="0" t="s">
        <v>50</v>
      </c>
      <c r="C11885" s="0" t="n">
        <v>2009</v>
      </c>
      <c r="D11885" s="0" t="s">
        <v>58</v>
      </c>
      <c r="E11885" s="0" t="s">
        <v>195</v>
      </c>
      <c r="F11885" s="0" t="n">
        <v>0.07</v>
      </c>
      <c r="G11885" s="0" t="n">
        <v>0</v>
      </c>
      <c r="H11885" s="0" t="n">
        <v>0</v>
      </c>
      <c r="I11885" s="0" t="n">
        <v>0.01</v>
      </c>
      <c r="J11885" s="0" t="n">
        <v>0.07</v>
      </c>
      <c r="M11885" s="0" t="s">
        <v>36</v>
      </c>
      <c r="N11885" s="0" t="s">
        <v>35</v>
      </c>
      <c r="P11885" s="0" t="n">
        <f aca="false">IF(AND(OR(Dashboard!$B$5="All",D11885=Dashboard!$B$5),OR(Dashboard!$D$5="All",N11885=Dashboard!$D$5),OR(AND(C11885&lt;&gt;"",C11885&gt;=Dashboard!$F$5,C11885&lt;=Dashboard!$H$5),AND(C11885="",Dashboard!$F$5&lt;=1980,Dashboard!$H$5&gt;=2016))),1,0)</f>
        <v>1</v>
      </c>
      <c r="Q11885" s="0" t="n">
        <f aca="false">J11885*P11885+ROW()*0.00000001</f>
        <v>0.07011885</v>
      </c>
    </row>
    <row r="11886" customFormat="false" ht="15" hidden="false" customHeight="false" outlineLevel="0" collapsed="false">
      <c r="A11886" s="0" t="s">
        <v>8560</v>
      </c>
      <c r="B11886" s="0" t="s">
        <v>50</v>
      </c>
      <c r="C11886" s="0" t="n">
        <v>2007</v>
      </c>
      <c r="D11886" s="0" t="s">
        <v>34</v>
      </c>
      <c r="E11886" s="0" t="s">
        <v>1259</v>
      </c>
      <c r="F11886" s="0" t="n">
        <v>0.07</v>
      </c>
      <c r="G11886" s="0" t="n">
        <v>0</v>
      </c>
      <c r="H11886" s="0" t="n">
        <v>0</v>
      </c>
      <c r="I11886" s="0" t="n">
        <v>0</v>
      </c>
      <c r="J11886" s="0" t="n">
        <v>0.07</v>
      </c>
      <c r="N11886" s="0" t="s">
        <v>35</v>
      </c>
      <c r="P11886" s="0" t="n">
        <f aca="false">IF(AND(OR(Dashboard!$B$5="All",D11886=Dashboard!$B$5),OR(Dashboard!$D$5="All",N11886=Dashboard!$D$5),OR(AND(C11886&lt;&gt;"",C11886&gt;=Dashboard!$F$5,C11886&lt;=Dashboard!$H$5),AND(C11886="",Dashboard!$F$5&lt;=1980,Dashboard!$H$5&gt;=2016))),1,0)</f>
        <v>1</v>
      </c>
      <c r="Q11886" s="0" t="n">
        <f aca="false">J11886*P11886+ROW()*0.00000001</f>
        <v>0.07011886</v>
      </c>
    </row>
    <row r="11887" customFormat="false" ht="15" hidden="false" customHeight="false" outlineLevel="0" collapsed="false">
      <c r="A11887" s="0" t="s">
        <v>8561</v>
      </c>
      <c r="B11887" s="0" t="s">
        <v>64</v>
      </c>
      <c r="C11887" s="0" t="n">
        <v>2006</v>
      </c>
      <c r="D11887" s="0" t="s">
        <v>102</v>
      </c>
      <c r="E11887" s="0" t="s">
        <v>560</v>
      </c>
      <c r="F11887" s="0" t="n">
        <v>0.06</v>
      </c>
      <c r="G11887" s="0" t="n">
        <v>0.01</v>
      </c>
      <c r="H11887" s="0" t="n">
        <v>0</v>
      </c>
      <c r="I11887" s="0" t="n">
        <v>0.01</v>
      </c>
      <c r="J11887" s="0" t="n">
        <v>0.07</v>
      </c>
      <c r="K11887" s="0" t="n">
        <v>38</v>
      </c>
      <c r="L11887" s="0" t="n">
        <v>4.1</v>
      </c>
      <c r="M11887" s="0" t="s">
        <v>73</v>
      </c>
      <c r="N11887" s="0" t="s">
        <v>66</v>
      </c>
      <c r="O11887" s="0" t="s">
        <v>177</v>
      </c>
      <c r="P11887" s="0" t="n">
        <f aca="false">IF(AND(OR(Dashboard!$B$5="All",D11887=Dashboard!$B$5),OR(Dashboard!$D$5="All",N11887=Dashboard!$D$5),OR(AND(C11887&lt;&gt;"",C11887&gt;=Dashboard!$F$5,C11887&lt;=Dashboard!$H$5),AND(C11887="",Dashboard!$F$5&lt;=1980,Dashboard!$H$5&gt;=2016))),1,0)</f>
        <v>1</v>
      </c>
      <c r="Q11887" s="0" t="n">
        <f aca="false">J11887*P11887+ROW()*0.00000001</f>
        <v>0.07011887</v>
      </c>
    </row>
    <row r="11888" customFormat="false" ht="15" hidden="false" customHeight="false" outlineLevel="0" collapsed="false">
      <c r="A11888" s="0" t="s">
        <v>8562</v>
      </c>
      <c r="B11888" s="0" t="s">
        <v>76</v>
      </c>
      <c r="C11888" s="0" t="n">
        <v>2007</v>
      </c>
      <c r="D11888" s="0" t="s">
        <v>246</v>
      </c>
      <c r="E11888" s="0" t="s">
        <v>782</v>
      </c>
      <c r="F11888" s="0" t="n">
        <v>0</v>
      </c>
      <c r="G11888" s="0" t="n">
        <v>0</v>
      </c>
      <c r="H11888" s="0" t="n">
        <v>0.07</v>
      </c>
      <c r="I11888" s="0" t="n">
        <v>0</v>
      </c>
      <c r="J11888" s="0" t="n">
        <v>0.07</v>
      </c>
      <c r="K11888" s="0" t="n">
        <v>69</v>
      </c>
      <c r="L11888" s="0" t="n">
        <v>8.4</v>
      </c>
      <c r="M11888" s="0" t="s">
        <v>125</v>
      </c>
      <c r="N11888" s="0" t="s">
        <v>74</v>
      </c>
      <c r="O11888" s="0" t="s">
        <v>67</v>
      </c>
      <c r="P11888" s="0" t="n">
        <f aca="false">IF(AND(OR(Dashboard!$B$5="All",D11888=Dashboard!$B$5),OR(Dashboard!$D$5="All",N11888=Dashboard!$D$5),OR(AND(C11888&lt;&gt;"",C11888&gt;=Dashboard!$F$5,C11888&lt;=Dashboard!$H$5),AND(C11888="",Dashboard!$F$5&lt;=1980,Dashboard!$H$5&gt;=2016))),1,0)</f>
        <v>1</v>
      </c>
      <c r="Q11888" s="0" t="n">
        <f aca="false">J11888*P11888+ROW()*0.00000001</f>
        <v>0.07011888</v>
      </c>
    </row>
    <row r="11889" customFormat="false" ht="15" hidden="false" customHeight="false" outlineLevel="0" collapsed="false">
      <c r="A11889" s="0" t="s">
        <v>8563</v>
      </c>
      <c r="B11889" s="0" t="s">
        <v>164</v>
      </c>
      <c r="C11889" s="0" t="n">
        <v>2008</v>
      </c>
      <c r="D11889" s="0" t="s">
        <v>71</v>
      </c>
      <c r="E11889" s="0" t="s">
        <v>8564</v>
      </c>
      <c r="F11889" s="0" t="n">
        <v>0.06</v>
      </c>
      <c r="G11889" s="0" t="n">
        <v>0</v>
      </c>
      <c r="H11889" s="0" t="n">
        <v>0</v>
      </c>
      <c r="I11889" s="0" t="n">
        <v>0.01</v>
      </c>
      <c r="J11889" s="0" t="n">
        <v>0.07</v>
      </c>
      <c r="K11889" s="0" t="n">
        <v>73</v>
      </c>
      <c r="L11889" s="0" t="n">
        <v>7.3</v>
      </c>
      <c r="M11889" s="0" t="s">
        <v>125</v>
      </c>
      <c r="N11889" s="0" t="s">
        <v>74</v>
      </c>
      <c r="O11889" s="0" t="s">
        <v>37</v>
      </c>
      <c r="P11889" s="0" t="n">
        <f aca="false">IF(AND(OR(Dashboard!$B$5="All",D11889=Dashboard!$B$5),OR(Dashboard!$D$5="All",N11889=Dashboard!$D$5),OR(AND(C11889&lt;&gt;"",C11889&gt;=Dashboard!$F$5,C11889&lt;=Dashboard!$H$5),AND(C11889="",Dashboard!$F$5&lt;=1980,Dashboard!$H$5&gt;=2016))),1,0)</f>
        <v>1</v>
      </c>
      <c r="Q11889" s="0" t="n">
        <f aca="false">J11889*P11889+ROW()*0.00000001</f>
        <v>0.07011889</v>
      </c>
    </row>
    <row r="11890" customFormat="false" ht="15" hidden="false" customHeight="false" outlineLevel="0" collapsed="false">
      <c r="A11890" s="0" t="s">
        <v>8565</v>
      </c>
      <c r="B11890" s="0" t="s">
        <v>97</v>
      </c>
      <c r="C11890" s="0" t="n">
        <v>2013</v>
      </c>
      <c r="D11890" s="0" t="s">
        <v>52</v>
      </c>
      <c r="E11890" s="0" t="s">
        <v>1457</v>
      </c>
      <c r="F11890" s="0" t="n">
        <v>0</v>
      </c>
      <c r="G11890" s="0" t="n">
        <v>0</v>
      </c>
      <c r="H11890" s="0" t="n">
        <v>0.07</v>
      </c>
      <c r="I11890" s="0" t="n">
        <v>0</v>
      </c>
      <c r="J11890" s="0" t="n">
        <v>0.07</v>
      </c>
      <c r="N11890" s="0" t="s">
        <v>35</v>
      </c>
      <c r="P11890" s="0" t="n">
        <f aca="false">IF(AND(OR(Dashboard!$B$5="All",D11890=Dashboard!$B$5),OR(Dashboard!$D$5="All",N11890=Dashboard!$D$5),OR(AND(C11890&lt;&gt;"",C11890&gt;=Dashboard!$F$5,C11890&lt;=Dashboard!$H$5),AND(C11890="",Dashboard!$F$5&lt;=1980,Dashboard!$H$5&gt;=2016))),1,0)</f>
        <v>1</v>
      </c>
      <c r="Q11890" s="0" t="n">
        <f aca="false">J11890*P11890+ROW()*0.00000001</f>
        <v>0.0701189</v>
      </c>
    </row>
    <row r="11891" customFormat="false" ht="15" hidden="false" customHeight="false" outlineLevel="0" collapsed="false">
      <c r="A11891" s="0" t="s">
        <v>8566</v>
      </c>
      <c r="B11891" s="0" t="s">
        <v>50</v>
      </c>
      <c r="C11891" s="0" t="n">
        <v>2010</v>
      </c>
      <c r="D11891" s="0" t="s">
        <v>114</v>
      </c>
      <c r="E11891" s="0" t="s">
        <v>328</v>
      </c>
      <c r="F11891" s="0" t="n">
        <v>0</v>
      </c>
      <c r="G11891" s="0" t="n">
        <v>0</v>
      </c>
      <c r="H11891" s="0" t="n">
        <v>0.07</v>
      </c>
      <c r="I11891" s="0" t="n">
        <v>0</v>
      </c>
      <c r="J11891" s="0" t="n">
        <v>0.07</v>
      </c>
      <c r="N11891" s="0" t="s">
        <v>35</v>
      </c>
      <c r="P11891" s="0" t="n">
        <f aca="false">IF(AND(OR(Dashboard!$B$5="All",D11891=Dashboard!$B$5),OR(Dashboard!$D$5="All",N11891=Dashboard!$D$5),OR(AND(C11891&lt;&gt;"",C11891&gt;=Dashboard!$F$5,C11891&lt;=Dashboard!$H$5),AND(C11891="",Dashboard!$F$5&lt;=1980,Dashboard!$H$5&gt;=2016))),1,0)</f>
        <v>1</v>
      </c>
      <c r="Q11891" s="0" t="n">
        <f aca="false">J11891*P11891+ROW()*0.00000001</f>
        <v>0.07011891</v>
      </c>
    </row>
    <row r="11892" customFormat="false" ht="15" hidden="false" customHeight="false" outlineLevel="0" collapsed="false">
      <c r="A11892" s="0" t="s">
        <v>1044</v>
      </c>
      <c r="B11892" s="0" t="s">
        <v>152</v>
      </c>
      <c r="C11892" s="0" t="n">
        <v>2016</v>
      </c>
      <c r="D11892" s="0" t="s">
        <v>46</v>
      </c>
      <c r="E11892" s="0" t="s">
        <v>328</v>
      </c>
      <c r="F11892" s="0" t="n">
        <v>0</v>
      </c>
      <c r="G11892" s="0" t="n">
        <v>0.07</v>
      </c>
      <c r="H11892" s="0" t="n">
        <v>0</v>
      </c>
      <c r="I11892" s="0" t="n">
        <v>0</v>
      </c>
      <c r="J11892" s="0" t="n">
        <v>0.07</v>
      </c>
      <c r="K11892" s="0" t="n">
        <v>89</v>
      </c>
      <c r="L11892" s="0" t="n">
        <v>8.6</v>
      </c>
      <c r="M11892" s="0" t="s">
        <v>73</v>
      </c>
      <c r="N11892" s="0" t="s">
        <v>152</v>
      </c>
      <c r="O11892" s="0" t="s">
        <v>42</v>
      </c>
      <c r="P11892" s="0" t="n">
        <f aca="false">IF(AND(OR(Dashboard!$B$5="All",D11892=Dashboard!$B$5),OR(Dashboard!$D$5="All",N11892=Dashboard!$D$5),OR(AND(C11892&lt;&gt;"",C11892&gt;=Dashboard!$F$5,C11892&lt;=Dashboard!$H$5),AND(C11892="",Dashboard!$F$5&lt;=1980,Dashboard!$H$5&gt;=2016))),1,0)</f>
        <v>1</v>
      </c>
      <c r="Q11892" s="0" t="n">
        <f aca="false">J11892*P11892+ROW()*0.00000001</f>
        <v>0.07011892</v>
      </c>
    </row>
    <row r="11893" customFormat="false" ht="15" hidden="false" customHeight="false" outlineLevel="0" collapsed="false">
      <c r="A11893" s="0" t="s">
        <v>8567</v>
      </c>
      <c r="B11893" s="0" t="s">
        <v>97</v>
      </c>
      <c r="C11893" s="0" t="n">
        <v>2011</v>
      </c>
      <c r="D11893" s="0" t="s">
        <v>58</v>
      </c>
      <c r="E11893" s="0" t="s">
        <v>124</v>
      </c>
      <c r="F11893" s="0" t="n">
        <v>0.07</v>
      </c>
      <c r="G11893" s="0" t="n">
        <v>0</v>
      </c>
      <c r="H11893" s="0" t="n">
        <v>0</v>
      </c>
      <c r="I11893" s="0" t="n">
        <v>0</v>
      </c>
      <c r="J11893" s="0" t="n">
        <v>0.07</v>
      </c>
      <c r="M11893" s="0" t="s">
        <v>36</v>
      </c>
      <c r="N11893" s="0" t="s">
        <v>35</v>
      </c>
      <c r="P11893" s="0" t="n">
        <f aca="false">IF(AND(OR(Dashboard!$B$5="All",D11893=Dashboard!$B$5),OR(Dashboard!$D$5="All",N11893=Dashboard!$D$5),OR(AND(C11893&lt;&gt;"",C11893&gt;=Dashboard!$F$5,C11893&lt;=Dashboard!$H$5),AND(C11893="",Dashboard!$F$5&lt;=1980,Dashboard!$H$5&gt;=2016))),1,0)</f>
        <v>1</v>
      </c>
      <c r="Q11893" s="0" t="n">
        <f aca="false">J11893*P11893+ROW()*0.00000001</f>
        <v>0.07011893</v>
      </c>
    </row>
    <row r="11894" customFormat="false" ht="15" hidden="false" customHeight="false" outlineLevel="0" collapsed="false">
      <c r="A11894" s="0" t="s">
        <v>6274</v>
      </c>
      <c r="B11894" s="0" t="s">
        <v>64</v>
      </c>
      <c r="C11894" s="0" t="n">
        <v>2011</v>
      </c>
      <c r="D11894" s="0" t="s">
        <v>41</v>
      </c>
      <c r="E11894" s="0" t="s">
        <v>124</v>
      </c>
      <c r="F11894" s="0" t="n">
        <v>0</v>
      </c>
      <c r="G11894" s="0" t="n">
        <v>0.06</v>
      </c>
      <c r="H11894" s="0" t="n">
        <v>0</v>
      </c>
      <c r="I11894" s="0" t="n">
        <v>0.01</v>
      </c>
      <c r="J11894" s="0" t="n">
        <v>0.07</v>
      </c>
      <c r="N11894" s="0" t="s">
        <v>66</v>
      </c>
      <c r="P11894" s="0" t="n">
        <f aca="false">IF(AND(OR(Dashboard!$B$5="All",D11894=Dashboard!$B$5),OR(Dashboard!$D$5="All",N11894=Dashboard!$D$5),OR(AND(C11894&lt;&gt;"",C11894&gt;=Dashboard!$F$5,C11894&lt;=Dashboard!$H$5),AND(C11894="",Dashboard!$F$5&lt;=1980,Dashboard!$H$5&gt;=2016))),1,0)</f>
        <v>1</v>
      </c>
      <c r="Q11894" s="0" t="n">
        <f aca="false">J11894*P11894+ROW()*0.00000001</f>
        <v>0.07011894</v>
      </c>
    </row>
    <row r="11895" customFormat="false" ht="15" hidden="false" customHeight="false" outlineLevel="0" collapsed="false">
      <c r="A11895" s="0" t="s">
        <v>8568</v>
      </c>
      <c r="B11895" s="0" t="s">
        <v>85</v>
      </c>
      <c r="C11895" s="0" t="n">
        <v>2003</v>
      </c>
      <c r="D11895" s="0" t="s">
        <v>52</v>
      </c>
      <c r="E11895" s="0" t="s">
        <v>1169</v>
      </c>
      <c r="F11895" s="0" t="n">
        <v>0.05</v>
      </c>
      <c r="G11895" s="0" t="n">
        <v>0.02</v>
      </c>
      <c r="H11895" s="0" t="n">
        <v>0</v>
      </c>
      <c r="I11895" s="0" t="n">
        <v>0</v>
      </c>
      <c r="J11895" s="0" t="n">
        <v>0.07</v>
      </c>
      <c r="N11895" s="0" t="s">
        <v>35</v>
      </c>
      <c r="P11895" s="0" t="n">
        <f aca="false">IF(AND(OR(Dashboard!$B$5="All",D11895=Dashboard!$B$5),OR(Dashboard!$D$5="All",N11895=Dashboard!$D$5),OR(AND(C11895&lt;&gt;"",C11895&gt;=Dashboard!$F$5,C11895&lt;=Dashboard!$H$5),AND(C11895="",Dashboard!$F$5&lt;=1980,Dashboard!$H$5&gt;=2016))),1,0)</f>
        <v>1</v>
      </c>
      <c r="Q11895" s="0" t="n">
        <f aca="false">J11895*P11895+ROW()*0.00000001</f>
        <v>0.07011895</v>
      </c>
    </row>
    <row r="11896" customFormat="false" ht="15" hidden="false" customHeight="false" outlineLevel="0" collapsed="false">
      <c r="A11896" s="0" t="s">
        <v>6091</v>
      </c>
      <c r="B11896" s="0" t="s">
        <v>144</v>
      </c>
      <c r="C11896" s="0" t="n">
        <v>2005</v>
      </c>
      <c r="D11896" s="0" t="s">
        <v>16</v>
      </c>
      <c r="E11896" s="0" t="s">
        <v>418</v>
      </c>
      <c r="F11896" s="0" t="n">
        <v>0.05</v>
      </c>
      <c r="G11896" s="0" t="n">
        <v>0.02</v>
      </c>
      <c r="H11896" s="0" t="n">
        <v>0</v>
      </c>
      <c r="I11896" s="0" t="n">
        <v>0</v>
      </c>
      <c r="J11896" s="0" t="n">
        <v>0.07</v>
      </c>
      <c r="K11896" s="0" t="n">
        <v>75</v>
      </c>
      <c r="M11896" s="0" t="s">
        <v>36</v>
      </c>
      <c r="N11896" s="0" t="s">
        <v>66</v>
      </c>
      <c r="O11896" s="0" t="s">
        <v>37</v>
      </c>
      <c r="P11896" s="0" t="n">
        <f aca="false">IF(AND(OR(Dashboard!$B$5="All",D11896=Dashboard!$B$5),OR(Dashboard!$D$5="All",N11896=Dashboard!$D$5),OR(AND(C11896&lt;&gt;"",C11896&gt;=Dashboard!$F$5,C11896&lt;=Dashboard!$H$5),AND(C11896="",Dashboard!$F$5&lt;=1980,Dashboard!$H$5&gt;=2016))),1,0)</f>
        <v>1</v>
      </c>
      <c r="Q11896" s="0" t="n">
        <f aca="false">J11896*P11896+ROW()*0.00000001</f>
        <v>0.07011896</v>
      </c>
    </row>
    <row r="11897" customFormat="false" ht="15" hidden="false" customHeight="false" outlineLevel="0" collapsed="false">
      <c r="A11897" s="0" t="s">
        <v>8569</v>
      </c>
      <c r="B11897" s="0" t="s">
        <v>186</v>
      </c>
      <c r="C11897" s="0" t="n">
        <v>2005</v>
      </c>
      <c r="D11897" s="0" t="s">
        <v>102</v>
      </c>
      <c r="E11897" s="0" t="s">
        <v>220</v>
      </c>
      <c r="F11897" s="0" t="n">
        <v>0.06</v>
      </c>
      <c r="G11897" s="0" t="n">
        <v>0.01</v>
      </c>
      <c r="H11897" s="0" t="n">
        <v>0</v>
      </c>
      <c r="I11897" s="0" t="n">
        <v>0</v>
      </c>
      <c r="J11897" s="0" t="n">
        <v>0.07</v>
      </c>
      <c r="K11897" s="0" t="n">
        <v>44</v>
      </c>
      <c r="L11897" s="0" t="n">
        <v>2.8</v>
      </c>
      <c r="M11897" s="0" t="s">
        <v>103</v>
      </c>
      <c r="N11897" s="0" t="s">
        <v>35</v>
      </c>
      <c r="O11897" s="0" t="s">
        <v>177</v>
      </c>
      <c r="P11897" s="0" t="n">
        <f aca="false">IF(AND(OR(Dashboard!$B$5="All",D11897=Dashboard!$B$5),OR(Dashboard!$D$5="All",N11897=Dashboard!$D$5),OR(AND(C11897&lt;&gt;"",C11897&gt;=Dashboard!$F$5,C11897&lt;=Dashboard!$H$5),AND(C11897="",Dashboard!$F$5&lt;=1980,Dashboard!$H$5&gt;=2016))),1,0)</f>
        <v>1</v>
      </c>
      <c r="Q11897" s="0" t="n">
        <f aca="false">J11897*P11897+ROW()*0.00000001</f>
        <v>0.07011897</v>
      </c>
    </row>
    <row r="11898" customFormat="false" ht="15" hidden="false" customHeight="false" outlineLevel="0" collapsed="false">
      <c r="A11898" s="0" t="s">
        <v>8570</v>
      </c>
      <c r="B11898" s="0" t="s">
        <v>144</v>
      </c>
      <c r="C11898" s="0" t="n">
        <v>2005</v>
      </c>
      <c r="D11898" s="0" t="s">
        <v>56</v>
      </c>
      <c r="E11898" s="0" t="s">
        <v>1524</v>
      </c>
      <c r="F11898" s="0" t="n">
        <v>0.05</v>
      </c>
      <c r="G11898" s="0" t="n">
        <v>0.02</v>
      </c>
      <c r="H11898" s="0" t="n">
        <v>0</v>
      </c>
      <c r="I11898" s="0" t="n">
        <v>0</v>
      </c>
      <c r="J11898" s="0" t="n">
        <v>0.07</v>
      </c>
      <c r="K11898" s="0" t="n">
        <v>44</v>
      </c>
      <c r="L11898" s="0" t="n">
        <v>8.5</v>
      </c>
      <c r="M11898" s="0" t="s">
        <v>73</v>
      </c>
      <c r="N11898" s="0" t="s">
        <v>66</v>
      </c>
      <c r="O11898" s="0" t="s">
        <v>177</v>
      </c>
      <c r="P11898" s="0" t="n">
        <f aca="false">IF(AND(OR(Dashboard!$B$5="All",D11898=Dashboard!$B$5),OR(Dashboard!$D$5="All",N11898=Dashboard!$D$5),OR(AND(C11898&lt;&gt;"",C11898&gt;=Dashboard!$F$5,C11898&lt;=Dashboard!$H$5),AND(C11898="",Dashboard!$F$5&lt;=1980,Dashboard!$H$5&gt;=2016))),1,0)</f>
        <v>1</v>
      </c>
      <c r="Q11898" s="0" t="n">
        <f aca="false">J11898*P11898+ROW()*0.00000001</f>
        <v>0.07011898</v>
      </c>
    </row>
    <row r="11899" customFormat="false" ht="15" hidden="false" customHeight="false" outlineLevel="0" collapsed="false">
      <c r="A11899" s="0" t="s">
        <v>8571</v>
      </c>
      <c r="B11899" s="0" t="s">
        <v>33</v>
      </c>
      <c r="C11899" s="0" t="n">
        <v>2010</v>
      </c>
      <c r="D11899" s="0" t="s">
        <v>34</v>
      </c>
      <c r="E11899" s="0" t="s">
        <v>220</v>
      </c>
      <c r="F11899" s="0" t="n">
        <v>0</v>
      </c>
      <c r="G11899" s="0" t="n">
        <v>0</v>
      </c>
      <c r="H11899" s="0" t="n">
        <v>0.07</v>
      </c>
      <c r="I11899" s="0" t="n">
        <v>0</v>
      </c>
      <c r="J11899" s="0" t="n">
        <v>0.07</v>
      </c>
      <c r="N11899" s="0" t="s">
        <v>35</v>
      </c>
      <c r="P11899" s="0" t="n">
        <f aca="false">IF(AND(OR(Dashboard!$B$5="All",D11899=Dashboard!$B$5),OR(Dashboard!$D$5="All",N11899=Dashboard!$D$5),OR(AND(C11899&lt;&gt;"",C11899&gt;=Dashboard!$F$5,C11899&lt;=Dashboard!$H$5),AND(C11899="",Dashboard!$F$5&lt;=1980,Dashboard!$H$5&gt;=2016))),1,0)</f>
        <v>1</v>
      </c>
      <c r="Q11899" s="0" t="n">
        <f aca="false">J11899*P11899+ROW()*0.00000001</f>
        <v>0.07011899</v>
      </c>
    </row>
    <row r="11900" customFormat="false" ht="15" hidden="false" customHeight="false" outlineLevel="0" collapsed="false">
      <c r="A11900" s="0" t="s">
        <v>4277</v>
      </c>
      <c r="B11900" s="0" t="s">
        <v>76</v>
      </c>
      <c r="C11900" s="0" t="n">
        <v>2008</v>
      </c>
      <c r="D11900" s="0" t="s">
        <v>114</v>
      </c>
      <c r="E11900" s="0" t="s">
        <v>2100</v>
      </c>
      <c r="F11900" s="0" t="n">
        <v>0.04</v>
      </c>
      <c r="G11900" s="0" t="n">
        <v>0.03</v>
      </c>
      <c r="H11900" s="0" t="n">
        <v>0</v>
      </c>
      <c r="I11900" s="0" t="n">
        <v>0.01</v>
      </c>
      <c r="J11900" s="0" t="n">
        <v>0.07</v>
      </c>
      <c r="M11900" s="0" t="s">
        <v>125</v>
      </c>
      <c r="N11900" s="0" t="s">
        <v>74</v>
      </c>
      <c r="P11900" s="0" t="n">
        <f aca="false">IF(AND(OR(Dashboard!$B$5="All",D11900=Dashboard!$B$5),OR(Dashboard!$D$5="All",N11900=Dashboard!$D$5),OR(AND(C11900&lt;&gt;"",C11900&gt;=Dashboard!$F$5,C11900&lt;=Dashboard!$H$5),AND(C11900="",Dashboard!$F$5&lt;=1980,Dashboard!$H$5&gt;=2016))),1,0)</f>
        <v>1</v>
      </c>
      <c r="Q11900" s="0" t="n">
        <f aca="false">J11900*P11900+ROW()*0.00000001</f>
        <v>0.070119</v>
      </c>
    </row>
    <row r="11901" customFormat="false" ht="15" hidden="false" customHeight="false" outlineLevel="0" collapsed="false">
      <c r="A11901" s="0" t="s">
        <v>8572</v>
      </c>
      <c r="B11901" s="0" t="s">
        <v>144</v>
      </c>
      <c r="C11901" s="0" t="n">
        <v>2003</v>
      </c>
      <c r="D11901" s="0" t="s">
        <v>52</v>
      </c>
      <c r="E11901" s="0" t="s">
        <v>65</v>
      </c>
      <c r="F11901" s="0" t="n">
        <v>0.05</v>
      </c>
      <c r="G11901" s="0" t="n">
        <v>0.02</v>
      </c>
      <c r="H11901" s="0" t="n">
        <v>0</v>
      </c>
      <c r="I11901" s="0" t="n">
        <v>0</v>
      </c>
      <c r="J11901" s="0" t="n">
        <v>0.07</v>
      </c>
      <c r="N11901" s="0" t="s">
        <v>66</v>
      </c>
      <c r="P11901" s="0" t="n">
        <f aca="false">IF(AND(OR(Dashboard!$B$5="All",D11901=Dashboard!$B$5),OR(Dashboard!$D$5="All",N11901=Dashboard!$D$5),OR(AND(C11901&lt;&gt;"",C11901&gt;=Dashboard!$F$5,C11901&lt;=Dashboard!$H$5),AND(C11901="",Dashboard!$F$5&lt;=1980,Dashboard!$H$5&gt;=2016))),1,0)</f>
        <v>1</v>
      </c>
      <c r="Q11901" s="0" t="n">
        <f aca="false">J11901*P11901+ROW()*0.00000001</f>
        <v>0.07011901</v>
      </c>
    </row>
    <row r="11902" customFormat="false" ht="15" hidden="false" customHeight="false" outlineLevel="0" collapsed="false">
      <c r="A11902" s="0" t="s">
        <v>8573</v>
      </c>
      <c r="B11902" s="0" t="s">
        <v>117</v>
      </c>
      <c r="C11902" s="0" t="n">
        <v>1995</v>
      </c>
      <c r="D11902" s="0" t="s">
        <v>56</v>
      </c>
      <c r="E11902" s="0" t="s">
        <v>142</v>
      </c>
      <c r="F11902" s="0" t="n">
        <v>0.04</v>
      </c>
      <c r="G11902" s="0" t="n">
        <v>0.03</v>
      </c>
      <c r="H11902" s="0" t="n">
        <v>0</v>
      </c>
      <c r="I11902" s="0" t="n">
        <v>0</v>
      </c>
      <c r="J11902" s="0" t="n">
        <v>0.07</v>
      </c>
      <c r="N11902" s="0" t="s">
        <v>74</v>
      </c>
      <c r="P11902" s="0" t="n">
        <f aca="false">IF(AND(OR(Dashboard!$B$5="All",D11902=Dashboard!$B$5),OR(Dashboard!$D$5="All",N11902=Dashboard!$D$5),OR(AND(C11902&lt;&gt;"",C11902&gt;=Dashboard!$F$5,C11902&lt;=Dashboard!$H$5),AND(C11902="",Dashboard!$F$5&lt;=1980,Dashboard!$H$5&gt;=2016))),1,0)</f>
        <v>1</v>
      </c>
      <c r="Q11902" s="0" t="n">
        <f aca="false">J11902*P11902+ROW()*0.00000001</f>
        <v>0.07011902</v>
      </c>
    </row>
    <row r="11903" customFormat="false" ht="15" hidden="false" customHeight="false" outlineLevel="0" collapsed="false">
      <c r="A11903" s="0" t="s">
        <v>8574</v>
      </c>
      <c r="B11903" s="0" t="s">
        <v>164</v>
      </c>
      <c r="C11903" s="0" t="n">
        <v>2008</v>
      </c>
      <c r="D11903" s="0" t="s">
        <v>114</v>
      </c>
      <c r="E11903" s="0" t="s">
        <v>328</v>
      </c>
      <c r="F11903" s="0" t="n">
        <v>0</v>
      </c>
      <c r="G11903" s="0" t="n">
        <v>0</v>
      </c>
      <c r="H11903" s="0" t="n">
        <v>0.07</v>
      </c>
      <c r="I11903" s="0" t="n">
        <v>0</v>
      </c>
      <c r="J11903" s="0" t="n">
        <v>0.07</v>
      </c>
      <c r="N11903" s="0" t="s">
        <v>74</v>
      </c>
      <c r="P11903" s="0" t="n">
        <f aca="false">IF(AND(OR(Dashboard!$B$5="All",D11903=Dashboard!$B$5),OR(Dashboard!$D$5="All",N11903=Dashboard!$D$5),OR(AND(C11903&lt;&gt;"",C11903&gt;=Dashboard!$F$5,C11903&lt;=Dashboard!$H$5),AND(C11903="",Dashboard!$F$5&lt;=1980,Dashboard!$H$5&gt;=2016))),1,0)</f>
        <v>1</v>
      </c>
      <c r="Q11903" s="0" t="n">
        <f aca="false">J11903*P11903+ROW()*0.00000001</f>
        <v>0.07011903</v>
      </c>
    </row>
    <row r="11904" customFormat="false" ht="15" hidden="false" customHeight="false" outlineLevel="0" collapsed="false">
      <c r="A11904" s="0" t="s">
        <v>8575</v>
      </c>
      <c r="B11904" s="0" t="s">
        <v>85</v>
      </c>
      <c r="C11904" s="0" t="n">
        <v>2001</v>
      </c>
      <c r="D11904" s="0" t="s">
        <v>16</v>
      </c>
      <c r="E11904" s="0" t="s">
        <v>124</v>
      </c>
      <c r="F11904" s="0" t="n">
        <v>0.05</v>
      </c>
      <c r="G11904" s="0" t="n">
        <v>0.02</v>
      </c>
      <c r="H11904" s="0" t="n">
        <v>0</v>
      </c>
      <c r="I11904" s="0" t="n">
        <v>0</v>
      </c>
      <c r="J11904" s="0" t="n">
        <v>0.07</v>
      </c>
      <c r="N11904" s="0" t="s">
        <v>35</v>
      </c>
      <c r="P11904" s="0" t="n">
        <f aca="false">IF(AND(OR(Dashboard!$B$5="All",D11904=Dashboard!$B$5),OR(Dashboard!$D$5="All",N11904=Dashboard!$D$5),OR(AND(C11904&lt;&gt;"",C11904&gt;=Dashboard!$F$5,C11904&lt;=Dashboard!$H$5),AND(C11904="",Dashboard!$F$5&lt;=1980,Dashboard!$H$5&gt;=2016))),1,0)</f>
        <v>1</v>
      </c>
      <c r="Q11904" s="0" t="n">
        <f aca="false">J11904*P11904+ROW()*0.00000001</f>
        <v>0.07011904</v>
      </c>
    </row>
    <row r="11905" customFormat="false" ht="15" hidden="false" customHeight="false" outlineLevel="0" collapsed="false">
      <c r="A11905" s="0" t="s">
        <v>8576</v>
      </c>
      <c r="B11905" s="0" t="s">
        <v>76</v>
      </c>
      <c r="C11905" s="0" t="n">
        <v>2006</v>
      </c>
      <c r="D11905" s="0" t="s">
        <v>52</v>
      </c>
      <c r="E11905" s="0" t="s">
        <v>8577</v>
      </c>
      <c r="F11905" s="0" t="n">
        <v>0.04</v>
      </c>
      <c r="G11905" s="0" t="n">
        <v>0.03</v>
      </c>
      <c r="H11905" s="0" t="n">
        <v>0</v>
      </c>
      <c r="I11905" s="0" t="n">
        <v>0.01</v>
      </c>
      <c r="J11905" s="0" t="n">
        <v>0.07</v>
      </c>
      <c r="K11905" s="0" t="n">
        <v>63</v>
      </c>
      <c r="L11905" s="0" t="n">
        <v>5.3</v>
      </c>
      <c r="M11905" s="0" t="s">
        <v>103</v>
      </c>
      <c r="N11905" s="0" t="s">
        <v>74</v>
      </c>
      <c r="O11905" s="0" t="s">
        <v>67</v>
      </c>
      <c r="P11905" s="0" t="n">
        <f aca="false">IF(AND(OR(Dashboard!$B$5="All",D11905=Dashboard!$B$5),OR(Dashboard!$D$5="All",N11905=Dashboard!$D$5),OR(AND(C11905&lt;&gt;"",C11905&gt;=Dashboard!$F$5,C11905&lt;=Dashboard!$H$5),AND(C11905="",Dashboard!$F$5&lt;=1980,Dashboard!$H$5&gt;=2016))),1,0)</f>
        <v>1</v>
      </c>
      <c r="Q11905" s="0" t="n">
        <f aca="false">J11905*P11905+ROW()*0.00000001</f>
        <v>0.07011905</v>
      </c>
    </row>
    <row r="11906" customFormat="false" ht="15" hidden="false" customHeight="false" outlineLevel="0" collapsed="false">
      <c r="A11906" s="0" t="s">
        <v>8578</v>
      </c>
      <c r="B11906" s="0" t="s">
        <v>164</v>
      </c>
      <c r="C11906" s="0" t="n">
        <v>2010</v>
      </c>
      <c r="D11906" s="0" t="s">
        <v>114</v>
      </c>
      <c r="E11906" s="0" t="s">
        <v>6975</v>
      </c>
      <c r="F11906" s="0" t="n">
        <v>0</v>
      </c>
      <c r="G11906" s="0" t="n">
        <v>0</v>
      </c>
      <c r="H11906" s="0" t="n">
        <v>0.07</v>
      </c>
      <c r="I11906" s="0" t="n">
        <v>0</v>
      </c>
      <c r="J11906" s="0" t="n">
        <v>0.07</v>
      </c>
      <c r="N11906" s="0" t="s">
        <v>74</v>
      </c>
      <c r="P11906" s="0" t="n">
        <f aca="false">IF(AND(OR(Dashboard!$B$5="All",D11906=Dashboard!$B$5),OR(Dashboard!$D$5="All",N11906=Dashboard!$D$5),OR(AND(C11906&lt;&gt;"",C11906&gt;=Dashboard!$F$5,C11906&lt;=Dashboard!$H$5),AND(C11906="",Dashboard!$F$5&lt;=1980,Dashboard!$H$5&gt;=2016))),1,0)</f>
        <v>1</v>
      </c>
      <c r="Q11906" s="0" t="n">
        <f aca="false">J11906*P11906+ROW()*0.00000001</f>
        <v>0.07011906</v>
      </c>
    </row>
    <row r="11907" customFormat="false" ht="15" hidden="false" customHeight="false" outlineLevel="0" collapsed="false">
      <c r="A11907" s="0" t="s">
        <v>8579</v>
      </c>
      <c r="B11907" s="0" t="s">
        <v>50</v>
      </c>
      <c r="C11907" s="0" t="n">
        <v>2005</v>
      </c>
      <c r="D11907" s="0" t="s">
        <v>48</v>
      </c>
      <c r="E11907" s="0" t="s">
        <v>154</v>
      </c>
      <c r="F11907" s="0" t="n">
        <v>0.03</v>
      </c>
      <c r="G11907" s="0" t="n">
        <v>0</v>
      </c>
      <c r="H11907" s="0" t="n">
        <v>0.04</v>
      </c>
      <c r="I11907" s="0" t="n">
        <v>0</v>
      </c>
      <c r="J11907" s="0" t="n">
        <v>0.07</v>
      </c>
      <c r="N11907" s="0" t="s">
        <v>35</v>
      </c>
      <c r="P11907" s="0" t="n">
        <f aca="false">IF(AND(OR(Dashboard!$B$5="All",D11907=Dashboard!$B$5),OR(Dashboard!$D$5="All",N11907=Dashboard!$D$5),OR(AND(C11907&lt;&gt;"",C11907&gt;=Dashboard!$F$5,C11907&lt;=Dashboard!$H$5),AND(C11907="",Dashboard!$F$5&lt;=1980,Dashboard!$H$5&gt;=2016))),1,0)</f>
        <v>1</v>
      </c>
      <c r="Q11907" s="0" t="n">
        <f aca="false">J11907*P11907+ROW()*0.00000001</f>
        <v>0.07011907</v>
      </c>
    </row>
    <row r="11908" customFormat="false" ht="15" hidden="false" customHeight="false" outlineLevel="0" collapsed="false">
      <c r="A11908" s="0" t="s">
        <v>3704</v>
      </c>
      <c r="B11908" s="0" t="s">
        <v>164</v>
      </c>
      <c r="C11908" s="0" t="n">
        <v>2010</v>
      </c>
      <c r="D11908" s="0" t="s">
        <v>34</v>
      </c>
      <c r="E11908" s="0" t="s">
        <v>91</v>
      </c>
      <c r="F11908" s="0" t="n">
        <v>0.06</v>
      </c>
      <c r="G11908" s="0" t="n">
        <v>0</v>
      </c>
      <c r="H11908" s="0" t="n">
        <v>0</v>
      </c>
      <c r="I11908" s="0" t="n">
        <v>0.01</v>
      </c>
      <c r="J11908" s="0" t="n">
        <v>0.07</v>
      </c>
      <c r="M11908" s="0" t="s">
        <v>36</v>
      </c>
      <c r="N11908" s="0" t="s">
        <v>74</v>
      </c>
      <c r="P11908" s="0" t="n">
        <f aca="false">IF(AND(OR(Dashboard!$B$5="All",D11908=Dashboard!$B$5),OR(Dashboard!$D$5="All",N11908=Dashboard!$D$5),OR(AND(C11908&lt;&gt;"",C11908&gt;=Dashboard!$F$5,C11908&lt;=Dashboard!$H$5),AND(C11908="",Dashboard!$F$5&lt;=1980,Dashboard!$H$5&gt;=2016))),1,0)</f>
        <v>1</v>
      </c>
      <c r="Q11908" s="0" t="n">
        <f aca="false">J11908*P11908+ROW()*0.00000001</f>
        <v>0.07011908</v>
      </c>
    </row>
    <row r="11909" customFormat="false" ht="15" hidden="false" customHeight="false" outlineLevel="0" collapsed="false">
      <c r="A11909" s="0" t="s">
        <v>8580</v>
      </c>
      <c r="B11909" s="0" t="s">
        <v>50</v>
      </c>
      <c r="C11909" s="0" t="n">
        <v>2008</v>
      </c>
      <c r="D11909" s="0" t="s">
        <v>114</v>
      </c>
      <c r="E11909" s="0" t="s">
        <v>418</v>
      </c>
      <c r="F11909" s="0" t="n">
        <v>0.07</v>
      </c>
      <c r="G11909" s="0" t="n">
        <v>0</v>
      </c>
      <c r="H11909" s="0" t="n">
        <v>0</v>
      </c>
      <c r="I11909" s="0" t="n">
        <v>0.01</v>
      </c>
      <c r="J11909" s="0" t="n">
        <v>0.07</v>
      </c>
      <c r="N11909" s="0" t="s">
        <v>35</v>
      </c>
      <c r="P11909" s="0" t="n">
        <f aca="false">IF(AND(OR(Dashboard!$B$5="All",D11909=Dashboard!$B$5),OR(Dashboard!$D$5="All",N11909=Dashboard!$D$5),OR(AND(C11909&lt;&gt;"",C11909&gt;=Dashboard!$F$5,C11909&lt;=Dashboard!$H$5),AND(C11909="",Dashboard!$F$5&lt;=1980,Dashboard!$H$5&gt;=2016))),1,0)</f>
        <v>1</v>
      </c>
      <c r="Q11909" s="0" t="n">
        <f aca="false">J11909*P11909+ROW()*0.00000001</f>
        <v>0.07011909</v>
      </c>
    </row>
    <row r="11910" customFormat="false" ht="15" hidden="false" customHeight="false" outlineLevel="0" collapsed="false">
      <c r="A11910" s="0" t="s">
        <v>8581</v>
      </c>
      <c r="B11910" s="0" t="s">
        <v>144</v>
      </c>
      <c r="C11910" s="0" t="n">
        <v>2002</v>
      </c>
      <c r="D11910" s="0" t="s">
        <v>41</v>
      </c>
      <c r="E11910" s="0" t="s">
        <v>418</v>
      </c>
      <c r="F11910" s="0" t="n">
        <v>0.05</v>
      </c>
      <c r="G11910" s="0" t="n">
        <v>0.02</v>
      </c>
      <c r="H11910" s="0" t="n">
        <v>0</v>
      </c>
      <c r="I11910" s="0" t="n">
        <v>0</v>
      </c>
      <c r="J11910" s="0" t="n">
        <v>0.07</v>
      </c>
      <c r="K11910" s="0" t="n">
        <v>67</v>
      </c>
      <c r="L11910" s="0" t="n">
        <v>5</v>
      </c>
      <c r="M11910" s="0" t="s">
        <v>103</v>
      </c>
      <c r="N11910" s="0" t="s">
        <v>66</v>
      </c>
      <c r="O11910" s="0" t="s">
        <v>67</v>
      </c>
      <c r="P11910" s="0" t="n">
        <f aca="false">IF(AND(OR(Dashboard!$B$5="All",D11910=Dashboard!$B$5),OR(Dashboard!$D$5="All",N11910=Dashboard!$D$5),OR(AND(C11910&lt;&gt;"",C11910&gt;=Dashboard!$F$5,C11910&lt;=Dashboard!$H$5),AND(C11910="",Dashboard!$F$5&lt;=1980,Dashboard!$H$5&gt;=2016))),1,0)</f>
        <v>1</v>
      </c>
      <c r="Q11910" s="0" t="n">
        <f aca="false">J11910*P11910+ROW()*0.00000001</f>
        <v>0.0701191</v>
      </c>
    </row>
    <row r="11911" customFormat="false" ht="15" hidden="false" customHeight="false" outlineLevel="0" collapsed="false">
      <c r="A11911" s="0" t="s">
        <v>8582</v>
      </c>
      <c r="B11911" s="0" t="s">
        <v>50</v>
      </c>
      <c r="C11911" s="0" t="n">
        <v>2010</v>
      </c>
      <c r="D11911" s="0" t="s">
        <v>48</v>
      </c>
      <c r="E11911" s="0" t="s">
        <v>1416</v>
      </c>
      <c r="F11911" s="0" t="n">
        <v>0.07</v>
      </c>
      <c r="G11911" s="0" t="n">
        <v>0</v>
      </c>
      <c r="H11911" s="0" t="n">
        <v>0</v>
      </c>
      <c r="I11911" s="0" t="n">
        <v>0</v>
      </c>
      <c r="J11911" s="0" t="n">
        <v>0.07</v>
      </c>
      <c r="M11911" s="0" t="s">
        <v>36</v>
      </c>
      <c r="N11911" s="0" t="s">
        <v>35</v>
      </c>
      <c r="P11911" s="0" t="n">
        <f aca="false">IF(AND(OR(Dashboard!$B$5="All",D11911=Dashboard!$B$5),OR(Dashboard!$D$5="All",N11911=Dashboard!$D$5),OR(AND(C11911&lt;&gt;"",C11911&gt;=Dashboard!$F$5,C11911&lt;=Dashboard!$H$5),AND(C11911="",Dashboard!$F$5&lt;=1980,Dashboard!$H$5&gt;=2016))),1,0)</f>
        <v>1</v>
      </c>
      <c r="Q11911" s="0" t="n">
        <f aca="false">J11911*P11911+ROW()*0.00000001</f>
        <v>0.07011911</v>
      </c>
    </row>
    <row r="11912" customFormat="false" ht="15" hidden="false" customHeight="false" outlineLevel="0" collapsed="false">
      <c r="A11912" s="0" t="s">
        <v>8583</v>
      </c>
      <c r="B11912" s="0" t="s">
        <v>164</v>
      </c>
      <c r="C11912" s="0" t="n">
        <v>2007</v>
      </c>
      <c r="D11912" s="0" t="s">
        <v>46</v>
      </c>
      <c r="E11912" s="0" t="s">
        <v>8584</v>
      </c>
      <c r="F11912" s="0" t="n">
        <v>0.06</v>
      </c>
      <c r="G11912" s="0" t="n">
        <v>0</v>
      </c>
      <c r="H11912" s="0" t="n">
        <v>0</v>
      </c>
      <c r="I11912" s="0" t="n">
        <v>0.01</v>
      </c>
      <c r="J11912" s="0" t="n">
        <v>0.07</v>
      </c>
      <c r="M11912" s="0" t="s">
        <v>125</v>
      </c>
      <c r="N11912" s="0" t="s">
        <v>74</v>
      </c>
      <c r="P11912" s="0" t="n">
        <f aca="false">IF(AND(OR(Dashboard!$B$5="All",D11912=Dashboard!$B$5),OR(Dashboard!$D$5="All",N11912=Dashboard!$D$5),OR(AND(C11912&lt;&gt;"",C11912&gt;=Dashboard!$F$5,C11912&lt;=Dashboard!$H$5),AND(C11912="",Dashboard!$F$5&lt;=1980,Dashboard!$H$5&gt;=2016))),1,0)</f>
        <v>1</v>
      </c>
      <c r="Q11912" s="0" t="n">
        <f aca="false">J11912*P11912+ROW()*0.00000001</f>
        <v>0.07011912</v>
      </c>
    </row>
    <row r="11913" customFormat="false" ht="15" hidden="false" customHeight="false" outlineLevel="0" collapsed="false">
      <c r="A11913" s="0" t="s">
        <v>8585</v>
      </c>
      <c r="B11913" s="0" t="s">
        <v>50</v>
      </c>
      <c r="C11913" s="0" t="n">
        <v>2009</v>
      </c>
      <c r="D11913" s="0" t="s">
        <v>58</v>
      </c>
      <c r="E11913" s="0" t="s">
        <v>195</v>
      </c>
      <c r="F11913" s="0" t="n">
        <v>0.07</v>
      </c>
      <c r="G11913" s="0" t="n">
        <v>0</v>
      </c>
      <c r="H11913" s="0" t="n">
        <v>0</v>
      </c>
      <c r="I11913" s="0" t="n">
        <v>0.01</v>
      </c>
      <c r="J11913" s="0" t="n">
        <v>0.07</v>
      </c>
      <c r="M11913" s="0" t="s">
        <v>36</v>
      </c>
      <c r="N11913" s="0" t="s">
        <v>35</v>
      </c>
      <c r="P11913" s="0" t="n">
        <f aca="false">IF(AND(OR(Dashboard!$B$5="All",D11913=Dashboard!$B$5),OR(Dashboard!$D$5="All",N11913=Dashboard!$D$5),OR(AND(C11913&lt;&gt;"",C11913&gt;=Dashboard!$F$5,C11913&lt;=Dashboard!$H$5),AND(C11913="",Dashboard!$F$5&lt;=1980,Dashboard!$H$5&gt;=2016))),1,0)</f>
        <v>1</v>
      </c>
      <c r="Q11913" s="0" t="n">
        <f aca="false">J11913*P11913+ROW()*0.00000001</f>
        <v>0.07011913</v>
      </c>
    </row>
    <row r="11914" customFormat="false" ht="15" hidden="false" customHeight="false" outlineLevel="0" collapsed="false">
      <c r="A11914" s="0" t="s">
        <v>8586</v>
      </c>
      <c r="B11914" s="0" t="s">
        <v>78</v>
      </c>
      <c r="C11914" s="0" t="n">
        <v>1994</v>
      </c>
      <c r="D11914" s="0" t="s">
        <v>71</v>
      </c>
      <c r="E11914" s="0" t="s">
        <v>996</v>
      </c>
      <c r="F11914" s="0" t="n">
        <v>0</v>
      </c>
      <c r="G11914" s="0" t="n">
        <v>0</v>
      </c>
      <c r="H11914" s="0" t="n">
        <v>0.07</v>
      </c>
      <c r="I11914" s="0" t="n">
        <v>0</v>
      </c>
      <c r="J11914" s="0" t="n">
        <v>0.07</v>
      </c>
      <c r="N11914" s="0" t="s">
        <v>35</v>
      </c>
      <c r="P11914" s="0" t="n">
        <f aca="false">IF(AND(OR(Dashboard!$B$5="All",D11914=Dashboard!$B$5),OR(Dashboard!$D$5="All",N11914=Dashboard!$D$5),OR(AND(C11914&lt;&gt;"",C11914&gt;=Dashboard!$F$5,C11914&lt;=Dashboard!$H$5),AND(C11914="",Dashboard!$F$5&lt;=1980,Dashboard!$H$5&gt;=2016))),1,0)</f>
        <v>1</v>
      </c>
      <c r="Q11914" s="0" t="n">
        <f aca="false">J11914*P11914+ROW()*0.00000001</f>
        <v>0.07011914</v>
      </c>
    </row>
    <row r="11915" customFormat="false" ht="15" hidden="false" customHeight="false" outlineLevel="0" collapsed="false">
      <c r="A11915" s="0" t="s">
        <v>8587</v>
      </c>
      <c r="B11915" s="0" t="s">
        <v>76</v>
      </c>
      <c r="C11915" s="0" t="n">
        <v>2009</v>
      </c>
      <c r="D11915" s="0" t="s">
        <v>246</v>
      </c>
      <c r="E11915" s="0" t="s">
        <v>328</v>
      </c>
      <c r="F11915" s="0" t="n">
        <v>0</v>
      </c>
      <c r="G11915" s="0" t="n">
        <v>0</v>
      </c>
      <c r="H11915" s="0" t="n">
        <v>0.07</v>
      </c>
      <c r="I11915" s="0" t="n">
        <v>0</v>
      </c>
      <c r="J11915" s="0" t="n">
        <v>0.07</v>
      </c>
      <c r="N11915" s="0" t="s">
        <v>74</v>
      </c>
      <c r="P11915" s="0" t="n">
        <f aca="false">IF(AND(OR(Dashboard!$B$5="All",D11915=Dashboard!$B$5),OR(Dashboard!$D$5="All",N11915=Dashboard!$D$5),OR(AND(C11915&lt;&gt;"",C11915&gt;=Dashboard!$F$5,C11915&lt;=Dashboard!$H$5),AND(C11915="",Dashboard!$F$5&lt;=1980,Dashboard!$H$5&gt;=2016))),1,0)</f>
        <v>1</v>
      </c>
      <c r="Q11915" s="0" t="n">
        <f aca="false">J11915*P11915+ROW()*0.00000001</f>
        <v>0.07011915</v>
      </c>
    </row>
    <row r="11916" customFormat="false" ht="15" hidden="false" customHeight="false" outlineLevel="0" collapsed="false">
      <c r="A11916" s="0" t="s">
        <v>8587</v>
      </c>
      <c r="B11916" s="0" t="s">
        <v>164</v>
      </c>
      <c r="C11916" s="0" t="n">
        <v>2009</v>
      </c>
      <c r="D11916" s="0" t="s">
        <v>246</v>
      </c>
      <c r="E11916" s="0" t="s">
        <v>328</v>
      </c>
      <c r="F11916" s="0" t="n">
        <v>0</v>
      </c>
      <c r="G11916" s="0" t="n">
        <v>0</v>
      </c>
      <c r="H11916" s="0" t="n">
        <v>0.07</v>
      </c>
      <c r="I11916" s="0" t="n">
        <v>0</v>
      </c>
      <c r="J11916" s="0" t="n">
        <v>0.07</v>
      </c>
      <c r="N11916" s="0" t="s">
        <v>74</v>
      </c>
      <c r="P11916" s="0" t="n">
        <f aca="false">IF(AND(OR(Dashboard!$B$5="All",D11916=Dashboard!$B$5),OR(Dashboard!$D$5="All",N11916=Dashboard!$D$5),OR(AND(C11916&lt;&gt;"",C11916&gt;=Dashboard!$F$5,C11916&lt;=Dashboard!$H$5),AND(C11916="",Dashboard!$F$5&lt;=1980,Dashboard!$H$5&gt;=2016))),1,0)</f>
        <v>1</v>
      </c>
      <c r="Q11916" s="0" t="n">
        <f aca="false">J11916*P11916+ROW()*0.00000001</f>
        <v>0.07011916</v>
      </c>
    </row>
    <row r="11917" customFormat="false" ht="15" hidden="false" customHeight="false" outlineLevel="0" collapsed="false">
      <c r="A11917" s="0" t="s">
        <v>8588</v>
      </c>
      <c r="B11917" s="0" t="s">
        <v>50</v>
      </c>
      <c r="C11917" s="0" t="n">
        <v>2007</v>
      </c>
      <c r="D11917" s="0" t="s">
        <v>246</v>
      </c>
      <c r="E11917" s="0" t="s">
        <v>418</v>
      </c>
      <c r="F11917" s="0" t="n">
        <v>0.07</v>
      </c>
      <c r="G11917" s="0" t="n">
        <v>0</v>
      </c>
      <c r="H11917" s="0" t="n">
        <v>0</v>
      </c>
      <c r="I11917" s="0" t="n">
        <v>0.01</v>
      </c>
      <c r="J11917" s="0" t="n">
        <v>0.07</v>
      </c>
      <c r="M11917" s="0" t="s">
        <v>125</v>
      </c>
      <c r="N11917" s="0" t="s">
        <v>35</v>
      </c>
      <c r="P11917" s="0" t="n">
        <f aca="false">IF(AND(OR(Dashboard!$B$5="All",D11917=Dashboard!$B$5),OR(Dashboard!$D$5="All",N11917=Dashboard!$D$5),OR(AND(C11917&lt;&gt;"",C11917&gt;=Dashboard!$F$5,C11917&lt;=Dashboard!$H$5),AND(C11917="",Dashboard!$F$5&lt;=1980,Dashboard!$H$5&gt;=2016))),1,0)</f>
        <v>1</v>
      </c>
      <c r="Q11917" s="0" t="n">
        <f aca="false">J11917*P11917+ROW()*0.00000001</f>
        <v>0.07011917</v>
      </c>
    </row>
    <row r="11918" customFormat="false" ht="15" hidden="false" customHeight="false" outlineLevel="0" collapsed="false">
      <c r="A11918" s="0" t="s">
        <v>8589</v>
      </c>
      <c r="B11918" s="0" t="s">
        <v>76</v>
      </c>
      <c r="C11918" s="0" t="n">
        <v>2004</v>
      </c>
      <c r="D11918" s="0" t="s">
        <v>56</v>
      </c>
      <c r="E11918" s="0" t="s">
        <v>1086</v>
      </c>
      <c r="F11918" s="0" t="n">
        <v>0.04</v>
      </c>
      <c r="G11918" s="0" t="n">
        <v>0.03</v>
      </c>
      <c r="H11918" s="0" t="n">
        <v>0</v>
      </c>
      <c r="I11918" s="0" t="n">
        <v>0.01</v>
      </c>
      <c r="J11918" s="0" t="n">
        <v>0.07</v>
      </c>
      <c r="K11918" s="0" t="n">
        <v>65</v>
      </c>
      <c r="L11918" s="0" t="n">
        <v>7.8</v>
      </c>
      <c r="M11918" s="0" t="s">
        <v>73</v>
      </c>
      <c r="N11918" s="0" t="s">
        <v>74</v>
      </c>
      <c r="O11918" s="0" t="s">
        <v>67</v>
      </c>
      <c r="P11918" s="0" t="n">
        <f aca="false">IF(AND(OR(Dashboard!$B$5="All",D11918=Dashboard!$B$5),OR(Dashboard!$D$5="All",N11918=Dashboard!$D$5),OR(AND(C11918&lt;&gt;"",C11918&gt;=Dashboard!$F$5,C11918&lt;=Dashboard!$H$5),AND(C11918="",Dashboard!$F$5&lt;=1980,Dashboard!$H$5&gt;=2016))),1,0)</f>
        <v>1</v>
      </c>
      <c r="Q11918" s="0" t="n">
        <f aca="false">J11918*P11918+ROW()*0.00000001</f>
        <v>0.07011918</v>
      </c>
    </row>
    <row r="11919" customFormat="false" ht="15" hidden="false" customHeight="false" outlineLevel="0" collapsed="false">
      <c r="A11919" s="0" t="s">
        <v>8590</v>
      </c>
      <c r="B11919" s="0" t="s">
        <v>50</v>
      </c>
      <c r="C11919" s="0" t="n">
        <v>2007</v>
      </c>
      <c r="D11919" s="0" t="s">
        <v>52</v>
      </c>
      <c r="E11919" s="0" t="s">
        <v>2452</v>
      </c>
      <c r="F11919" s="0" t="n">
        <v>0</v>
      </c>
      <c r="G11919" s="0" t="n">
        <v>0</v>
      </c>
      <c r="H11919" s="0" t="n">
        <v>0.07</v>
      </c>
      <c r="I11919" s="0" t="n">
        <v>0</v>
      </c>
      <c r="J11919" s="0" t="n">
        <v>0.07</v>
      </c>
      <c r="N11919" s="0" t="s">
        <v>35</v>
      </c>
      <c r="P11919" s="0" t="n">
        <f aca="false">IF(AND(OR(Dashboard!$B$5="All",D11919=Dashboard!$B$5),OR(Dashboard!$D$5="All",N11919=Dashboard!$D$5),OR(AND(C11919&lt;&gt;"",C11919&gt;=Dashboard!$F$5,C11919&lt;=Dashboard!$H$5),AND(C11919="",Dashboard!$F$5&lt;=1980,Dashboard!$H$5&gt;=2016))),1,0)</f>
        <v>1</v>
      </c>
      <c r="Q11919" s="0" t="n">
        <f aca="false">J11919*P11919+ROW()*0.00000001</f>
        <v>0.07011919</v>
      </c>
    </row>
    <row r="11920" customFormat="false" ht="15" hidden="false" customHeight="false" outlineLevel="0" collapsed="false">
      <c r="A11920" s="0" t="s">
        <v>8591</v>
      </c>
      <c r="B11920" s="0" t="s">
        <v>50</v>
      </c>
      <c r="C11920" s="0" t="n">
        <v>2009</v>
      </c>
      <c r="D11920" s="0" t="s">
        <v>71</v>
      </c>
      <c r="E11920" s="0" t="s">
        <v>328</v>
      </c>
      <c r="F11920" s="0" t="n">
        <v>0</v>
      </c>
      <c r="G11920" s="0" t="n">
        <v>0</v>
      </c>
      <c r="H11920" s="0" t="n">
        <v>0.07</v>
      </c>
      <c r="I11920" s="0" t="n">
        <v>0</v>
      </c>
      <c r="J11920" s="0" t="n">
        <v>0.07</v>
      </c>
      <c r="N11920" s="0" t="s">
        <v>35</v>
      </c>
      <c r="P11920" s="0" t="n">
        <f aca="false">IF(AND(OR(Dashboard!$B$5="All",D11920=Dashboard!$B$5),OR(Dashboard!$D$5="All",N11920=Dashboard!$D$5),OR(AND(C11920&lt;&gt;"",C11920&gt;=Dashboard!$F$5,C11920&lt;=Dashboard!$H$5),AND(C11920="",Dashboard!$F$5&lt;=1980,Dashboard!$H$5&gt;=2016))),1,0)</f>
        <v>1</v>
      </c>
      <c r="Q11920" s="0" t="n">
        <f aca="false">J11920*P11920+ROW()*0.00000001</f>
        <v>0.0701192</v>
      </c>
    </row>
    <row r="11921" customFormat="false" ht="15" hidden="false" customHeight="false" outlineLevel="0" collapsed="false">
      <c r="A11921" s="0" t="s">
        <v>1290</v>
      </c>
      <c r="B11921" s="0" t="s">
        <v>186</v>
      </c>
      <c r="C11921" s="0" t="n">
        <v>2005</v>
      </c>
      <c r="D11921" s="0" t="s">
        <v>56</v>
      </c>
      <c r="E11921" s="0" t="s">
        <v>124</v>
      </c>
      <c r="F11921" s="0" t="n">
        <v>0.06</v>
      </c>
      <c r="G11921" s="0" t="n">
        <v>0.01</v>
      </c>
      <c r="H11921" s="0" t="n">
        <v>0</v>
      </c>
      <c r="I11921" s="0" t="n">
        <v>0</v>
      </c>
      <c r="J11921" s="0" t="n">
        <v>0.07</v>
      </c>
      <c r="K11921" s="0" t="n">
        <v>54</v>
      </c>
      <c r="L11921" s="0" t="n">
        <v>1.4</v>
      </c>
      <c r="M11921" s="0" t="s">
        <v>103</v>
      </c>
      <c r="N11921" s="0" t="s">
        <v>35</v>
      </c>
      <c r="O11921" s="0" t="s">
        <v>53</v>
      </c>
      <c r="P11921" s="0" t="n">
        <f aca="false">IF(AND(OR(Dashboard!$B$5="All",D11921=Dashboard!$B$5),OR(Dashboard!$D$5="All",N11921=Dashboard!$D$5),OR(AND(C11921&lt;&gt;"",C11921&gt;=Dashboard!$F$5,C11921&lt;=Dashboard!$H$5),AND(C11921="",Dashboard!$F$5&lt;=1980,Dashboard!$H$5&gt;=2016))),1,0)</f>
        <v>1</v>
      </c>
      <c r="Q11921" s="0" t="n">
        <f aca="false">J11921*P11921+ROW()*0.00000001</f>
        <v>0.07011921</v>
      </c>
    </row>
    <row r="11922" customFormat="false" ht="15" hidden="false" customHeight="false" outlineLevel="0" collapsed="false">
      <c r="A11922" s="0" t="s">
        <v>8592</v>
      </c>
      <c r="B11922" s="0" t="s">
        <v>97</v>
      </c>
      <c r="C11922" s="0" t="n">
        <v>2012</v>
      </c>
      <c r="D11922" s="0" t="s">
        <v>56</v>
      </c>
      <c r="E11922" s="0" t="s">
        <v>211</v>
      </c>
      <c r="F11922" s="0" t="n">
        <v>0</v>
      </c>
      <c r="G11922" s="0" t="n">
        <v>0</v>
      </c>
      <c r="H11922" s="0" t="n">
        <v>0.07</v>
      </c>
      <c r="I11922" s="0" t="n">
        <v>0</v>
      </c>
      <c r="J11922" s="0" t="n">
        <v>0.07</v>
      </c>
      <c r="N11922" s="0" t="s">
        <v>35</v>
      </c>
      <c r="P11922" s="0" t="n">
        <f aca="false">IF(AND(OR(Dashboard!$B$5="All",D11922=Dashboard!$B$5),OR(Dashboard!$D$5="All",N11922=Dashboard!$D$5),OR(AND(C11922&lt;&gt;"",C11922&gt;=Dashboard!$F$5,C11922&lt;=Dashboard!$H$5),AND(C11922="",Dashboard!$F$5&lt;=1980,Dashboard!$H$5&gt;=2016))),1,0)</f>
        <v>1</v>
      </c>
      <c r="Q11922" s="0" t="n">
        <f aca="false">J11922*P11922+ROW()*0.00000001</f>
        <v>0.07011922</v>
      </c>
    </row>
    <row r="11923" customFormat="false" ht="15" hidden="false" customHeight="false" outlineLevel="0" collapsed="false">
      <c r="A11923" s="0" t="s">
        <v>8593</v>
      </c>
      <c r="B11923" s="0" t="s">
        <v>33</v>
      </c>
      <c r="C11923" s="0" t="n">
        <v>2013</v>
      </c>
      <c r="D11923" s="0" t="s">
        <v>52</v>
      </c>
      <c r="E11923" s="0" t="s">
        <v>1002</v>
      </c>
      <c r="F11923" s="0" t="n">
        <v>0.01</v>
      </c>
      <c r="G11923" s="0" t="n">
        <v>0.05</v>
      </c>
      <c r="H11923" s="0" t="n">
        <v>0</v>
      </c>
      <c r="I11923" s="0" t="n">
        <v>0</v>
      </c>
      <c r="J11923" s="0" t="n">
        <v>0.07</v>
      </c>
      <c r="N11923" s="0" t="s">
        <v>35</v>
      </c>
      <c r="P11923" s="0" t="n">
        <f aca="false">IF(AND(OR(Dashboard!$B$5="All",D11923=Dashboard!$B$5),OR(Dashboard!$D$5="All",N11923=Dashboard!$D$5),OR(AND(C11923&lt;&gt;"",C11923&gt;=Dashboard!$F$5,C11923&lt;=Dashboard!$H$5),AND(C11923="",Dashboard!$F$5&lt;=1980,Dashboard!$H$5&gt;=2016))),1,0)</f>
        <v>1</v>
      </c>
      <c r="Q11923" s="0" t="n">
        <f aca="false">J11923*P11923+ROW()*0.00000001</f>
        <v>0.07011923</v>
      </c>
    </row>
    <row r="11924" customFormat="false" ht="15" hidden="false" customHeight="false" outlineLevel="0" collapsed="false">
      <c r="A11924" s="0" t="s">
        <v>8594</v>
      </c>
      <c r="B11924" s="0" t="s">
        <v>97</v>
      </c>
      <c r="C11924" s="0" t="n">
        <v>2013</v>
      </c>
      <c r="D11924" s="0" t="s">
        <v>52</v>
      </c>
      <c r="E11924" s="0" t="s">
        <v>328</v>
      </c>
      <c r="F11924" s="0" t="n">
        <v>0</v>
      </c>
      <c r="G11924" s="0" t="n">
        <v>0</v>
      </c>
      <c r="H11924" s="0" t="n">
        <v>0.07</v>
      </c>
      <c r="I11924" s="0" t="n">
        <v>0</v>
      </c>
      <c r="J11924" s="0" t="n">
        <v>0.07</v>
      </c>
      <c r="N11924" s="0" t="s">
        <v>35</v>
      </c>
      <c r="P11924" s="0" t="n">
        <f aca="false">IF(AND(OR(Dashboard!$B$5="All",D11924=Dashboard!$B$5),OR(Dashboard!$D$5="All",N11924=Dashboard!$D$5),OR(AND(C11924&lt;&gt;"",C11924&gt;=Dashboard!$F$5,C11924&lt;=Dashboard!$H$5),AND(C11924="",Dashboard!$F$5&lt;=1980,Dashboard!$H$5&gt;=2016))),1,0)</f>
        <v>1</v>
      </c>
      <c r="Q11924" s="0" t="n">
        <f aca="false">J11924*P11924+ROW()*0.00000001</f>
        <v>0.07011924</v>
      </c>
    </row>
    <row r="11925" customFormat="false" ht="15" hidden="false" customHeight="false" outlineLevel="0" collapsed="false">
      <c r="A11925" s="0" t="s">
        <v>6534</v>
      </c>
      <c r="B11925" s="0" t="s">
        <v>164</v>
      </c>
      <c r="C11925" s="0" t="n">
        <v>2009</v>
      </c>
      <c r="D11925" s="0" t="s">
        <v>71</v>
      </c>
      <c r="E11925" s="0" t="s">
        <v>418</v>
      </c>
      <c r="F11925" s="0" t="n">
        <v>0.02</v>
      </c>
      <c r="G11925" s="0" t="n">
        <v>0.04</v>
      </c>
      <c r="H11925" s="0" t="n">
        <v>0</v>
      </c>
      <c r="I11925" s="0" t="n">
        <v>0.01</v>
      </c>
      <c r="J11925" s="0" t="n">
        <v>0.07</v>
      </c>
      <c r="M11925" s="0" t="s">
        <v>36</v>
      </c>
      <c r="N11925" s="0" t="s">
        <v>74</v>
      </c>
      <c r="P11925" s="0" t="n">
        <f aca="false">IF(AND(OR(Dashboard!$B$5="All",D11925=Dashboard!$B$5),OR(Dashboard!$D$5="All",N11925=Dashboard!$D$5),OR(AND(C11925&lt;&gt;"",C11925&gt;=Dashboard!$F$5,C11925&lt;=Dashboard!$H$5),AND(C11925="",Dashboard!$F$5&lt;=1980,Dashboard!$H$5&gt;=2016))),1,0)</f>
        <v>1</v>
      </c>
      <c r="Q11925" s="0" t="n">
        <f aca="false">J11925*P11925+ROW()*0.00000001</f>
        <v>0.07011925</v>
      </c>
    </row>
    <row r="11926" customFormat="false" ht="15" hidden="false" customHeight="false" outlineLevel="0" collapsed="false">
      <c r="A11926" s="0" t="s">
        <v>8595</v>
      </c>
      <c r="B11926" s="0" t="s">
        <v>70</v>
      </c>
      <c r="D11926" s="0" t="s">
        <v>58</v>
      </c>
      <c r="E11926" s="0" t="s">
        <v>4034</v>
      </c>
      <c r="F11926" s="0" t="n">
        <v>0.06</v>
      </c>
      <c r="G11926" s="0" t="n">
        <v>0</v>
      </c>
      <c r="H11926" s="0" t="n">
        <v>0</v>
      </c>
      <c r="I11926" s="0" t="n">
        <v>0.01</v>
      </c>
      <c r="J11926" s="0" t="n">
        <v>0.07</v>
      </c>
      <c r="L11926" s="0" t="n">
        <v>8.9</v>
      </c>
      <c r="M11926" s="0" t="s">
        <v>103</v>
      </c>
      <c r="N11926" s="0" t="s">
        <v>74</v>
      </c>
      <c r="P11926" s="0" t="n">
        <f aca="false">IF(AND(OR(Dashboard!$B$5="All",D11926=Dashboard!$B$5),OR(Dashboard!$D$5="All",N11926=Dashboard!$D$5),OR(AND(C11926&lt;&gt;"",C11926&gt;=Dashboard!$F$5,C11926&lt;=Dashboard!$H$5),AND(C11926="",Dashboard!$F$5&lt;=1980,Dashboard!$H$5&gt;=2016))),1,0)</f>
        <v>1</v>
      </c>
      <c r="Q11926" s="0" t="n">
        <f aca="false">J11926*P11926+ROW()*0.00000001</f>
        <v>0.07011926</v>
      </c>
    </row>
    <row r="11927" customFormat="false" ht="15" hidden="false" customHeight="false" outlineLevel="0" collapsed="false">
      <c r="A11927" s="0" t="s">
        <v>8596</v>
      </c>
      <c r="B11927" s="0" t="s">
        <v>50</v>
      </c>
      <c r="C11927" s="0" t="n">
        <v>2009</v>
      </c>
      <c r="D11927" s="0" t="s">
        <v>41</v>
      </c>
      <c r="E11927" s="0" t="s">
        <v>782</v>
      </c>
      <c r="F11927" s="0" t="n">
        <v>0.05</v>
      </c>
      <c r="G11927" s="0" t="n">
        <v>0</v>
      </c>
      <c r="H11927" s="0" t="n">
        <v>0.02</v>
      </c>
      <c r="I11927" s="0" t="n">
        <v>0</v>
      </c>
      <c r="J11927" s="0" t="n">
        <v>0.07</v>
      </c>
      <c r="K11927" s="0" t="n">
        <v>70</v>
      </c>
      <c r="L11927" s="0" t="n">
        <v>9</v>
      </c>
      <c r="M11927" s="0" t="s">
        <v>36</v>
      </c>
      <c r="N11927" s="0" t="s">
        <v>35</v>
      </c>
      <c r="O11927" s="0" t="s">
        <v>67</v>
      </c>
      <c r="P11927" s="0" t="n">
        <f aca="false">IF(AND(OR(Dashboard!$B$5="All",D11927=Dashboard!$B$5),OR(Dashboard!$D$5="All",N11927=Dashboard!$D$5),OR(AND(C11927&lt;&gt;"",C11927&gt;=Dashboard!$F$5,C11927&lt;=Dashboard!$H$5),AND(C11927="",Dashboard!$F$5&lt;=1980,Dashboard!$H$5&gt;=2016))),1,0)</f>
        <v>1</v>
      </c>
      <c r="Q11927" s="0" t="n">
        <f aca="false">J11927*P11927+ROW()*0.00000001</f>
        <v>0.07011927</v>
      </c>
    </row>
    <row r="11928" customFormat="false" ht="15" hidden="false" customHeight="false" outlineLevel="0" collapsed="false">
      <c r="A11928" s="0" t="s">
        <v>8597</v>
      </c>
      <c r="B11928" s="0" t="s">
        <v>668</v>
      </c>
      <c r="C11928" s="0" t="n">
        <v>2000</v>
      </c>
      <c r="D11928" s="0" t="s">
        <v>102</v>
      </c>
      <c r="E11928" s="0" t="s">
        <v>4987</v>
      </c>
      <c r="F11928" s="0" t="n">
        <v>0</v>
      </c>
      <c r="G11928" s="0" t="n">
        <v>0</v>
      </c>
      <c r="H11928" s="0" t="n">
        <v>0.07</v>
      </c>
      <c r="I11928" s="0" t="n">
        <v>0</v>
      </c>
      <c r="J11928" s="0" t="n">
        <v>0.07</v>
      </c>
      <c r="N11928" s="0" t="s">
        <v>154</v>
      </c>
      <c r="P11928" s="0" t="n">
        <f aca="false">IF(AND(OR(Dashboard!$B$5="All",D11928=Dashboard!$B$5),OR(Dashboard!$D$5="All",N11928=Dashboard!$D$5),OR(AND(C11928&lt;&gt;"",C11928&gt;=Dashboard!$F$5,C11928&lt;=Dashboard!$H$5),AND(C11928="",Dashboard!$F$5&lt;=1980,Dashboard!$H$5&gt;=2016))),1,0)</f>
        <v>1</v>
      </c>
      <c r="Q11928" s="0" t="n">
        <f aca="false">J11928*P11928+ROW()*0.00000001</f>
        <v>0.07011928</v>
      </c>
    </row>
    <row r="11929" customFormat="false" ht="15" hidden="false" customHeight="false" outlineLevel="0" collapsed="false">
      <c r="A11929" s="0" t="s">
        <v>8598</v>
      </c>
      <c r="B11929" s="0" t="s">
        <v>50</v>
      </c>
      <c r="C11929" s="0" t="n">
        <v>2009</v>
      </c>
      <c r="D11929" s="0" t="s">
        <v>52</v>
      </c>
      <c r="E11929" s="0" t="s">
        <v>35</v>
      </c>
      <c r="F11929" s="0" t="n">
        <v>0</v>
      </c>
      <c r="G11929" s="0" t="n">
        <v>0</v>
      </c>
      <c r="H11929" s="0" t="n">
        <v>0.07</v>
      </c>
      <c r="I11929" s="0" t="n">
        <v>0</v>
      </c>
      <c r="J11929" s="0" t="n">
        <v>0.07</v>
      </c>
      <c r="N11929" s="0" t="s">
        <v>35</v>
      </c>
      <c r="P11929" s="0" t="n">
        <f aca="false">IF(AND(OR(Dashboard!$B$5="All",D11929=Dashboard!$B$5),OR(Dashboard!$D$5="All",N11929=Dashboard!$D$5),OR(AND(C11929&lt;&gt;"",C11929&gt;=Dashboard!$F$5,C11929&lt;=Dashboard!$H$5),AND(C11929="",Dashboard!$F$5&lt;=1980,Dashboard!$H$5&gt;=2016))),1,0)</f>
        <v>1</v>
      </c>
      <c r="Q11929" s="0" t="n">
        <f aca="false">J11929*P11929+ROW()*0.00000001</f>
        <v>0.07011929</v>
      </c>
    </row>
    <row r="11930" customFormat="false" ht="15" hidden="false" customHeight="false" outlineLevel="0" collapsed="false">
      <c r="A11930" s="0" t="s">
        <v>8599</v>
      </c>
      <c r="B11930" s="0" t="s">
        <v>851</v>
      </c>
      <c r="C11930" s="0" t="n">
        <v>2014</v>
      </c>
      <c r="D11930" s="0" t="s">
        <v>71</v>
      </c>
      <c r="E11930" s="0" t="s">
        <v>7278</v>
      </c>
      <c r="F11930" s="0" t="n">
        <v>0.04</v>
      </c>
      <c r="G11930" s="0" t="n">
        <v>0.02</v>
      </c>
      <c r="H11930" s="0" t="n">
        <v>0</v>
      </c>
      <c r="I11930" s="0" t="n">
        <v>0.02</v>
      </c>
      <c r="J11930" s="0" t="n">
        <v>0.07</v>
      </c>
      <c r="N11930" s="0" t="s">
        <v>74</v>
      </c>
      <c r="P11930" s="0" t="n">
        <f aca="false">IF(AND(OR(Dashboard!$B$5="All",D11930=Dashboard!$B$5),OR(Dashboard!$D$5="All",N11930=Dashboard!$D$5),OR(AND(C11930&lt;&gt;"",C11930&gt;=Dashboard!$F$5,C11930&lt;=Dashboard!$H$5),AND(C11930="",Dashboard!$F$5&lt;=1980,Dashboard!$H$5&gt;=2016))),1,0)</f>
        <v>1</v>
      </c>
      <c r="Q11930" s="0" t="n">
        <f aca="false">J11930*P11930+ROW()*0.00000001</f>
        <v>0.0701193</v>
      </c>
    </row>
    <row r="11931" customFormat="false" ht="15" hidden="false" customHeight="false" outlineLevel="0" collapsed="false">
      <c r="A11931" s="0" t="s">
        <v>8600</v>
      </c>
      <c r="B11931" s="0" t="s">
        <v>152</v>
      </c>
      <c r="C11931" s="0" t="n">
        <v>2011</v>
      </c>
      <c r="D11931" s="0" t="s">
        <v>58</v>
      </c>
      <c r="E11931" s="0" t="s">
        <v>6748</v>
      </c>
      <c r="F11931" s="0" t="n">
        <v>0</v>
      </c>
      <c r="G11931" s="0" t="n">
        <v>0.06</v>
      </c>
      <c r="H11931" s="0" t="n">
        <v>0</v>
      </c>
      <c r="I11931" s="0" t="n">
        <v>0.01</v>
      </c>
      <c r="J11931" s="0" t="n">
        <v>0.07</v>
      </c>
      <c r="N11931" s="0" t="s">
        <v>152</v>
      </c>
      <c r="P11931" s="0" t="n">
        <f aca="false">IF(AND(OR(Dashboard!$B$5="All",D11931=Dashboard!$B$5),OR(Dashboard!$D$5="All",N11931=Dashboard!$D$5),OR(AND(C11931&lt;&gt;"",C11931&gt;=Dashboard!$F$5,C11931&lt;=Dashboard!$H$5),AND(C11931="",Dashboard!$F$5&lt;=1980,Dashboard!$H$5&gt;=2016))),1,0)</f>
        <v>1</v>
      </c>
      <c r="Q11931" s="0" t="n">
        <f aca="false">J11931*P11931+ROW()*0.00000001</f>
        <v>0.07011931</v>
      </c>
    </row>
    <row r="11932" customFormat="false" ht="15" hidden="false" customHeight="false" outlineLevel="0" collapsed="false">
      <c r="A11932" s="0" t="s">
        <v>5585</v>
      </c>
      <c r="B11932" s="0" t="s">
        <v>85</v>
      </c>
      <c r="C11932" s="0" t="n">
        <v>2003</v>
      </c>
      <c r="D11932" s="0" t="s">
        <v>16</v>
      </c>
      <c r="E11932" s="0" t="s">
        <v>91</v>
      </c>
      <c r="F11932" s="0" t="n">
        <v>0.05</v>
      </c>
      <c r="G11932" s="0" t="n">
        <v>0.02</v>
      </c>
      <c r="H11932" s="0" t="n">
        <v>0</v>
      </c>
      <c r="I11932" s="0" t="n">
        <v>0</v>
      </c>
      <c r="J11932" s="0" t="n">
        <v>0.07</v>
      </c>
      <c r="K11932" s="0" t="n">
        <v>66</v>
      </c>
      <c r="M11932" s="0" t="s">
        <v>36</v>
      </c>
      <c r="N11932" s="0" t="s">
        <v>35</v>
      </c>
      <c r="O11932" s="0" t="s">
        <v>67</v>
      </c>
      <c r="P11932" s="0" t="n">
        <f aca="false">IF(AND(OR(Dashboard!$B$5="All",D11932=Dashboard!$B$5),OR(Dashboard!$D$5="All",N11932=Dashboard!$D$5),OR(AND(C11932&lt;&gt;"",C11932&gt;=Dashboard!$F$5,C11932&lt;=Dashboard!$H$5),AND(C11932="",Dashboard!$F$5&lt;=1980,Dashboard!$H$5&gt;=2016))),1,0)</f>
        <v>1</v>
      </c>
      <c r="Q11932" s="0" t="n">
        <f aca="false">J11932*P11932+ROW()*0.00000001</f>
        <v>0.07011932</v>
      </c>
    </row>
    <row r="11933" customFormat="false" ht="15" hidden="false" customHeight="false" outlineLevel="0" collapsed="false">
      <c r="A11933" s="0" t="s">
        <v>8055</v>
      </c>
      <c r="B11933" s="0" t="s">
        <v>70</v>
      </c>
      <c r="C11933" s="0" t="n">
        <v>2011</v>
      </c>
      <c r="D11933" s="0" t="s">
        <v>52</v>
      </c>
      <c r="E11933" s="0" t="s">
        <v>481</v>
      </c>
      <c r="F11933" s="0" t="n">
        <v>0.07</v>
      </c>
      <c r="G11933" s="0" t="n">
        <v>0</v>
      </c>
      <c r="H11933" s="0" t="n">
        <v>0</v>
      </c>
      <c r="I11933" s="0" t="n">
        <v>0.01</v>
      </c>
      <c r="J11933" s="0" t="n">
        <v>0.07</v>
      </c>
      <c r="M11933" s="0" t="s">
        <v>125</v>
      </c>
      <c r="N11933" s="0" t="s">
        <v>74</v>
      </c>
      <c r="P11933" s="0" t="n">
        <f aca="false">IF(AND(OR(Dashboard!$B$5="All",D11933=Dashboard!$B$5),OR(Dashboard!$D$5="All",N11933=Dashboard!$D$5),OR(AND(C11933&lt;&gt;"",C11933&gt;=Dashboard!$F$5,C11933&lt;=Dashboard!$H$5),AND(C11933="",Dashboard!$F$5&lt;=1980,Dashboard!$H$5&gt;=2016))),1,0)</f>
        <v>1</v>
      </c>
      <c r="Q11933" s="0" t="n">
        <f aca="false">J11933*P11933+ROW()*0.00000001</f>
        <v>0.07011933</v>
      </c>
    </row>
    <row r="11934" customFormat="false" ht="15" hidden="false" customHeight="false" outlineLevel="0" collapsed="false">
      <c r="A11934" s="0" t="s">
        <v>8601</v>
      </c>
      <c r="B11934" s="0" t="s">
        <v>33</v>
      </c>
      <c r="C11934" s="0" t="n">
        <v>2009</v>
      </c>
      <c r="D11934" s="0" t="s">
        <v>41</v>
      </c>
      <c r="E11934" s="0" t="s">
        <v>139</v>
      </c>
      <c r="F11934" s="0" t="n">
        <v>0.01</v>
      </c>
      <c r="G11934" s="0" t="n">
        <v>0.05</v>
      </c>
      <c r="H11934" s="0" t="n">
        <v>0</v>
      </c>
      <c r="I11934" s="0" t="n">
        <v>0.01</v>
      </c>
      <c r="J11934" s="0" t="n">
        <v>0.07</v>
      </c>
      <c r="K11934" s="0" t="n">
        <v>37</v>
      </c>
      <c r="L11934" s="0" t="n">
        <v>3.8</v>
      </c>
      <c r="M11934" s="0" t="s">
        <v>36</v>
      </c>
      <c r="N11934" s="0" t="s">
        <v>35</v>
      </c>
      <c r="O11934" s="0" t="s">
        <v>177</v>
      </c>
      <c r="P11934" s="0" t="n">
        <f aca="false">IF(AND(OR(Dashboard!$B$5="All",D11934=Dashboard!$B$5),OR(Dashboard!$D$5="All",N11934=Dashboard!$D$5),OR(AND(C11934&lt;&gt;"",C11934&gt;=Dashboard!$F$5,C11934&lt;=Dashboard!$H$5),AND(C11934="",Dashboard!$F$5&lt;=1980,Dashboard!$H$5&gt;=2016))),1,0)</f>
        <v>1</v>
      </c>
      <c r="Q11934" s="0" t="n">
        <f aca="false">J11934*P11934+ROW()*0.00000001</f>
        <v>0.07011934</v>
      </c>
    </row>
    <row r="11935" customFormat="false" ht="15" hidden="false" customHeight="false" outlineLevel="0" collapsed="false">
      <c r="A11935" s="0" t="s">
        <v>3526</v>
      </c>
      <c r="B11935" s="0" t="s">
        <v>85</v>
      </c>
      <c r="C11935" s="0" t="n">
        <v>2003</v>
      </c>
      <c r="D11935" s="0" t="s">
        <v>34</v>
      </c>
      <c r="E11935" s="0" t="s">
        <v>449</v>
      </c>
      <c r="F11935" s="0" t="n">
        <v>0.05</v>
      </c>
      <c r="G11935" s="0" t="n">
        <v>0.02</v>
      </c>
      <c r="H11935" s="0" t="n">
        <v>0</v>
      </c>
      <c r="I11935" s="0" t="n">
        <v>0</v>
      </c>
      <c r="J11935" s="0" t="n">
        <v>0.07</v>
      </c>
      <c r="N11935" s="0" t="s">
        <v>35</v>
      </c>
      <c r="P11935" s="0" t="n">
        <f aca="false">IF(AND(OR(Dashboard!$B$5="All",D11935=Dashboard!$B$5),OR(Dashboard!$D$5="All",N11935=Dashboard!$D$5),OR(AND(C11935&lt;&gt;"",C11935&gt;=Dashboard!$F$5,C11935&lt;=Dashboard!$H$5),AND(C11935="",Dashboard!$F$5&lt;=1980,Dashboard!$H$5&gt;=2016))),1,0)</f>
        <v>1</v>
      </c>
      <c r="Q11935" s="0" t="n">
        <f aca="false">J11935*P11935+ROW()*0.00000001</f>
        <v>0.07011935</v>
      </c>
    </row>
    <row r="11936" customFormat="false" ht="15" hidden="false" customHeight="false" outlineLevel="0" collapsed="false">
      <c r="A11936" s="0" t="s">
        <v>8602</v>
      </c>
      <c r="B11936" s="0" t="s">
        <v>97</v>
      </c>
      <c r="C11936" s="0" t="n">
        <v>2012</v>
      </c>
      <c r="D11936" s="0" t="s">
        <v>71</v>
      </c>
      <c r="E11936" s="0" t="s">
        <v>328</v>
      </c>
      <c r="F11936" s="0" t="n">
        <v>0</v>
      </c>
      <c r="G11936" s="0" t="n">
        <v>0</v>
      </c>
      <c r="H11936" s="0" t="n">
        <v>0.07</v>
      </c>
      <c r="I11936" s="0" t="n">
        <v>0</v>
      </c>
      <c r="J11936" s="0" t="n">
        <v>0.07</v>
      </c>
      <c r="N11936" s="0" t="s">
        <v>35</v>
      </c>
      <c r="P11936" s="0" t="n">
        <f aca="false">IF(AND(OR(Dashboard!$B$5="All",D11936=Dashboard!$B$5),OR(Dashboard!$D$5="All",N11936=Dashboard!$D$5),OR(AND(C11936&lt;&gt;"",C11936&gt;=Dashboard!$F$5,C11936&lt;=Dashboard!$H$5),AND(C11936="",Dashboard!$F$5&lt;=1980,Dashboard!$H$5&gt;=2016))),1,0)</f>
        <v>1</v>
      </c>
      <c r="Q11936" s="0" t="n">
        <f aca="false">J11936*P11936+ROW()*0.00000001</f>
        <v>0.07011936</v>
      </c>
    </row>
    <row r="11937" customFormat="false" ht="15" hidden="false" customHeight="false" outlineLevel="0" collapsed="false">
      <c r="A11937" s="0" t="s">
        <v>8603</v>
      </c>
      <c r="B11937" s="0" t="s">
        <v>50</v>
      </c>
      <c r="C11937" s="0" t="n">
        <v>2011</v>
      </c>
      <c r="D11937" s="0" t="s">
        <v>48</v>
      </c>
      <c r="E11937" s="0" t="s">
        <v>7373</v>
      </c>
      <c r="F11937" s="0" t="n">
        <v>0.04</v>
      </c>
      <c r="G11937" s="0" t="n">
        <v>0.03</v>
      </c>
      <c r="H11937" s="0" t="n">
        <v>0</v>
      </c>
      <c r="I11937" s="0" t="n">
        <v>0.01</v>
      </c>
      <c r="J11937" s="0" t="n">
        <v>0.07</v>
      </c>
      <c r="M11937" s="0" t="s">
        <v>36</v>
      </c>
      <c r="N11937" s="0" t="s">
        <v>35</v>
      </c>
      <c r="P11937" s="0" t="n">
        <f aca="false">IF(AND(OR(Dashboard!$B$5="All",D11937=Dashboard!$B$5),OR(Dashboard!$D$5="All",N11937=Dashboard!$D$5),OR(AND(C11937&lt;&gt;"",C11937&gt;=Dashboard!$F$5,C11937&lt;=Dashboard!$H$5),AND(C11937="",Dashboard!$F$5&lt;=1980,Dashboard!$H$5&gt;=2016))),1,0)</f>
        <v>1</v>
      </c>
      <c r="Q11937" s="0" t="n">
        <f aca="false">J11937*P11937+ROW()*0.00000001</f>
        <v>0.07011937</v>
      </c>
    </row>
    <row r="11938" customFormat="false" ht="15" hidden="false" customHeight="false" outlineLevel="0" collapsed="false">
      <c r="A11938" s="0" t="s">
        <v>6107</v>
      </c>
      <c r="B11938" s="0" t="s">
        <v>144</v>
      </c>
      <c r="C11938" s="0" t="n">
        <v>2002</v>
      </c>
      <c r="D11938" s="0" t="s">
        <v>71</v>
      </c>
      <c r="E11938" s="0" t="s">
        <v>293</v>
      </c>
      <c r="F11938" s="0" t="n">
        <v>0.05</v>
      </c>
      <c r="G11938" s="0" t="n">
        <v>0.02</v>
      </c>
      <c r="H11938" s="0" t="n">
        <v>0</v>
      </c>
      <c r="I11938" s="0" t="n">
        <v>0</v>
      </c>
      <c r="J11938" s="0" t="n">
        <v>0.07</v>
      </c>
      <c r="K11938" s="0" t="n">
        <v>47</v>
      </c>
      <c r="L11938" s="0" t="n">
        <v>8.3</v>
      </c>
      <c r="M11938" s="0" t="s">
        <v>103</v>
      </c>
      <c r="N11938" s="0" t="s">
        <v>66</v>
      </c>
      <c r="O11938" s="0" t="s">
        <v>177</v>
      </c>
      <c r="P11938" s="0" t="n">
        <f aca="false">IF(AND(OR(Dashboard!$B$5="All",D11938=Dashboard!$B$5),OR(Dashboard!$D$5="All",N11938=Dashboard!$D$5),OR(AND(C11938&lt;&gt;"",C11938&gt;=Dashboard!$F$5,C11938&lt;=Dashboard!$H$5),AND(C11938="",Dashboard!$F$5&lt;=1980,Dashboard!$H$5&gt;=2016))),1,0)</f>
        <v>1</v>
      </c>
      <c r="Q11938" s="0" t="n">
        <f aca="false">J11938*P11938+ROW()*0.00000001</f>
        <v>0.07011938</v>
      </c>
    </row>
    <row r="11939" customFormat="false" ht="15" hidden="false" customHeight="false" outlineLevel="0" collapsed="false">
      <c r="A11939" s="0" t="s">
        <v>8604</v>
      </c>
      <c r="B11939" s="0" t="s">
        <v>164</v>
      </c>
      <c r="C11939" s="0" t="n">
        <v>2008</v>
      </c>
      <c r="D11939" s="0" t="s">
        <v>46</v>
      </c>
      <c r="E11939" s="0" t="s">
        <v>5273</v>
      </c>
      <c r="F11939" s="0" t="n">
        <v>0</v>
      </c>
      <c r="G11939" s="0" t="n">
        <v>0</v>
      </c>
      <c r="H11939" s="0" t="n">
        <v>0.07</v>
      </c>
      <c r="I11939" s="0" t="n">
        <v>0</v>
      </c>
      <c r="J11939" s="0" t="n">
        <v>0.07</v>
      </c>
      <c r="N11939" s="0" t="s">
        <v>74</v>
      </c>
      <c r="P11939" s="0" t="n">
        <f aca="false">IF(AND(OR(Dashboard!$B$5="All",D11939=Dashboard!$B$5),OR(Dashboard!$D$5="All",N11939=Dashboard!$D$5),OR(AND(C11939&lt;&gt;"",C11939&gt;=Dashboard!$F$5,C11939&lt;=Dashboard!$H$5),AND(C11939="",Dashboard!$F$5&lt;=1980,Dashboard!$H$5&gt;=2016))),1,0)</f>
        <v>1</v>
      </c>
      <c r="Q11939" s="0" t="n">
        <f aca="false">J11939*P11939+ROW()*0.00000001</f>
        <v>0.07011939</v>
      </c>
    </row>
    <row r="11940" customFormat="false" ht="15" hidden="false" customHeight="false" outlineLevel="0" collapsed="false">
      <c r="A11940" s="0" t="s">
        <v>8605</v>
      </c>
      <c r="B11940" s="0" t="s">
        <v>76</v>
      </c>
      <c r="C11940" s="0" t="n">
        <v>2007</v>
      </c>
      <c r="D11940" s="0" t="s">
        <v>41</v>
      </c>
      <c r="E11940" s="0" t="s">
        <v>649</v>
      </c>
      <c r="F11940" s="0" t="n">
        <v>0.03</v>
      </c>
      <c r="G11940" s="0" t="n">
        <v>0.03</v>
      </c>
      <c r="H11940" s="0" t="n">
        <v>0</v>
      </c>
      <c r="I11940" s="0" t="n">
        <v>0.01</v>
      </c>
      <c r="J11940" s="0" t="n">
        <v>0.07</v>
      </c>
      <c r="K11940" s="0" t="n">
        <v>37</v>
      </c>
      <c r="L11940" s="0" t="n">
        <v>5.9</v>
      </c>
      <c r="M11940" s="0" t="s">
        <v>73</v>
      </c>
      <c r="N11940" s="0" t="s">
        <v>74</v>
      </c>
      <c r="O11940" s="0" t="s">
        <v>177</v>
      </c>
      <c r="P11940" s="0" t="n">
        <f aca="false">IF(AND(OR(Dashboard!$B$5="All",D11940=Dashboard!$B$5),OR(Dashboard!$D$5="All",N11940=Dashboard!$D$5),OR(AND(C11940&lt;&gt;"",C11940&gt;=Dashboard!$F$5,C11940&lt;=Dashboard!$H$5),AND(C11940="",Dashboard!$F$5&lt;=1980,Dashboard!$H$5&gt;=2016))),1,0)</f>
        <v>1</v>
      </c>
      <c r="Q11940" s="0" t="n">
        <f aca="false">J11940*P11940+ROW()*0.00000001</f>
        <v>0.0701194</v>
      </c>
    </row>
    <row r="11941" customFormat="false" ht="15" hidden="false" customHeight="false" outlineLevel="0" collapsed="false">
      <c r="A11941" s="0" t="s">
        <v>8606</v>
      </c>
      <c r="B11941" s="0" t="s">
        <v>76</v>
      </c>
      <c r="C11941" s="0" t="n">
        <v>2007</v>
      </c>
      <c r="D11941" s="0" t="s">
        <v>41</v>
      </c>
      <c r="E11941" s="0" t="s">
        <v>3828</v>
      </c>
      <c r="F11941" s="0" t="n">
        <v>0.03</v>
      </c>
      <c r="G11941" s="0" t="n">
        <v>0.03</v>
      </c>
      <c r="H11941" s="0" t="n">
        <v>0</v>
      </c>
      <c r="I11941" s="0" t="n">
        <v>0.01</v>
      </c>
      <c r="J11941" s="0" t="n">
        <v>0.07</v>
      </c>
      <c r="N11941" s="0" t="s">
        <v>74</v>
      </c>
      <c r="P11941" s="0" t="n">
        <f aca="false">IF(AND(OR(Dashboard!$B$5="All",D11941=Dashboard!$B$5),OR(Dashboard!$D$5="All",N11941=Dashboard!$D$5),OR(AND(C11941&lt;&gt;"",C11941&gt;=Dashboard!$F$5,C11941&lt;=Dashboard!$H$5),AND(C11941="",Dashboard!$F$5&lt;=1980,Dashboard!$H$5&gt;=2016))),1,0)</f>
        <v>1</v>
      </c>
      <c r="Q11941" s="0" t="n">
        <f aca="false">J11941*P11941+ROW()*0.00000001</f>
        <v>0.07011941</v>
      </c>
    </row>
    <row r="11942" customFormat="false" ht="15" hidden="false" customHeight="false" outlineLevel="0" collapsed="false">
      <c r="A11942" s="0" t="s">
        <v>7730</v>
      </c>
      <c r="B11942" s="0" t="s">
        <v>70</v>
      </c>
      <c r="C11942" s="0" t="n">
        <v>2011</v>
      </c>
      <c r="D11942" s="0" t="s">
        <v>71</v>
      </c>
      <c r="E11942" s="0" t="s">
        <v>91</v>
      </c>
      <c r="F11942" s="0" t="n">
        <v>0.05</v>
      </c>
      <c r="G11942" s="0" t="n">
        <v>0.01</v>
      </c>
      <c r="H11942" s="0" t="n">
        <v>0</v>
      </c>
      <c r="I11942" s="0" t="n">
        <v>0.01</v>
      </c>
      <c r="J11942" s="0" t="n">
        <v>0.07</v>
      </c>
      <c r="M11942" s="0" t="s">
        <v>125</v>
      </c>
      <c r="N11942" s="0" t="s">
        <v>74</v>
      </c>
      <c r="P11942" s="0" t="n">
        <f aca="false">IF(AND(OR(Dashboard!$B$5="All",D11942=Dashboard!$B$5),OR(Dashboard!$D$5="All",N11942=Dashboard!$D$5),OR(AND(C11942&lt;&gt;"",C11942&gt;=Dashboard!$F$5,C11942&lt;=Dashboard!$H$5),AND(C11942="",Dashboard!$F$5&lt;=1980,Dashboard!$H$5&gt;=2016))),1,0)</f>
        <v>1</v>
      </c>
      <c r="Q11942" s="0" t="n">
        <f aca="false">J11942*P11942+ROW()*0.00000001</f>
        <v>0.07011942</v>
      </c>
    </row>
    <row r="11943" customFormat="false" ht="15" hidden="false" customHeight="false" outlineLevel="0" collapsed="false">
      <c r="A11943" s="0" t="s">
        <v>8607</v>
      </c>
      <c r="B11943" s="0" t="s">
        <v>117</v>
      </c>
      <c r="C11943" s="0" t="n">
        <v>1998</v>
      </c>
      <c r="D11943" s="0" t="s">
        <v>34</v>
      </c>
      <c r="E11943" s="0" t="s">
        <v>72</v>
      </c>
      <c r="F11943" s="0" t="n">
        <v>0.04</v>
      </c>
      <c r="G11943" s="0" t="n">
        <v>0.03</v>
      </c>
      <c r="H11943" s="0" t="n">
        <v>0</v>
      </c>
      <c r="I11943" s="0" t="n">
        <v>0</v>
      </c>
      <c r="J11943" s="0" t="n">
        <v>0.07</v>
      </c>
      <c r="N11943" s="0" t="s">
        <v>74</v>
      </c>
      <c r="P11943" s="0" t="n">
        <f aca="false">IF(AND(OR(Dashboard!$B$5="All",D11943=Dashboard!$B$5),OR(Dashboard!$D$5="All",N11943=Dashboard!$D$5),OR(AND(C11943&lt;&gt;"",C11943&gt;=Dashboard!$F$5,C11943&lt;=Dashboard!$H$5),AND(C11943="",Dashboard!$F$5&lt;=1980,Dashboard!$H$5&gt;=2016))),1,0)</f>
        <v>1</v>
      </c>
      <c r="Q11943" s="0" t="n">
        <f aca="false">J11943*P11943+ROW()*0.00000001</f>
        <v>0.07011943</v>
      </c>
    </row>
    <row r="11944" customFormat="false" ht="15" hidden="false" customHeight="false" outlineLevel="0" collapsed="false">
      <c r="A11944" s="0" t="s">
        <v>8608</v>
      </c>
      <c r="B11944" s="0" t="s">
        <v>97</v>
      </c>
      <c r="D11944" s="0" t="s">
        <v>56</v>
      </c>
      <c r="E11944" s="0" t="s">
        <v>1002</v>
      </c>
      <c r="F11944" s="0" t="n">
        <v>0.04</v>
      </c>
      <c r="G11944" s="0" t="n">
        <v>0.02</v>
      </c>
      <c r="H11944" s="0" t="n">
        <v>0</v>
      </c>
      <c r="I11944" s="0" t="n">
        <v>0.01</v>
      </c>
      <c r="J11944" s="0" t="n">
        <v>0.07</v>
      </c>
      <c r="K11944" s="0" t="n">
        <v>54</v>
      </c>
      <c r="L11944" s="0" t="n">
        <v>6.3</v>
      </c>
      <c r="M11944" s="0" t="s">
        <v>36</v>
      </c>
      <c r="N11944" s="0" t="s">
        <v>35</v>
      </c>
      <c r="O11944" s="0" t="s">
        <v>53</v>
      </c>
      <c r="P11944" s="0" t="n">
        <f aca="false">IF(AND(OR(Dashboard!$B$5="All",D11944=Dashboard!$B$5),OR(Dashboard!$D$5="All",N11944=Dashboard!$D$5),OR(AND(C11944&lt;&gt;"",C11944&gt;=Dashboard!$F$5,C11944&lt;=Dashboard!$H$5),AND(C11944="",Dashboard!$F$5&lt;=1980,Dashboard!$H$5&gt;=2016))),1,0)</f>
        <v>1</v>
      </c>
      <c r="Q11944" s="0" t="n">
        <f aca="false">J11944*P11944+ROW()*0.00000001</f>
        <v>0.07011944</v>
      </c>
    </row>
    <row r="11945" customFormat="false" ht="15" hidden="false" customHeight="false" outlineLevel="0" collapsed="false">
      <c r="A11945" s="0" t="s">
        <v>8609</v>
      </c>
      <c r="B11945" s="0" t="s">
        <v>117</v>
      </c>
      <c r="C11945" s="0" t="n">
        <v>2000</v>
      </c>
      <c r="D11945" s="0" t="s">
        <v>71</v>
      </c>
      <c r="E11945" s="0" t="s">
        <v>782</v>
      </c>
      <c r="F11945" s="0" t="n">
        <v>0.04</v>
      </c>
      <c r="G11945" s="0" t="n">
        <v>0.03</v>
      </c>
      <c r="H11945" s="0" t="n">
        <v>0</v>
      </c>
      <c r="I11945" s="0" t="n">
        <v>0</v>
      </c>
      <c r="J11945" s="0" t="n">
        <v>0.07</v>
      </c>
      <c r="N11945" s="0" t="s">
        <v>74</v>
      </c>
      <c r="P11945" s="0" t="n">
        <f aca="false">IF(AND(OR(Dashboard!$B$5="All",D11945=Dashboard!$B$5),OR(Dashboard!$D$5="All",N11945=Dashboard!$D$5),OR(AND(C11945&lt;&gt;"",C11945&gt;=Dashboard!$F$5,C11945&lt;=Dashboard!$H$5),AND(C11945="",Dashboard!$F$5&lt;=1980,Dashboard!$H$5&gt;=2016))),1,0)</f>
        <v>1</v>
      </c>
      <c r="Q11945" s="0" t="n">
        <f aca="false">J11945*P11945+ROW()*0.00000001</f>
        <v>0.07011945</v>
      </c>
    </row>
    <row r="11946" customFormat="false" ht="15" hidden="false" customHeight="false" outlineLevel="0" collapsed="false">
      <c r="A11946" s="0" t="s">
        <v>8610</v>
      </c>
      <c r="B11946" s="0" t="s">
        <v>186</v>
      </c>
      <c r="C11946" s="0" t="n">
        <v>2002</v>
      </c>
      <c r="D11946" s="0" t="s">
        <v>34</v>
      </c>
      <c r="E11946" s="0" t="s">
        <v>154</v>
      </c>
      <c r="F11946" s="0" t="n">
        <v>0.05</v>
      </c>
      <c r="G11946" s="0" t="n">
        <v>0.01</v>
      </c>
      <c r="H11946" s="0" t="n">
        <v>0</v>
      </c>
      <c r="I11946" s="0" t="n">
        <v>0</v>
      </c>
      <c r="J11946" s="0" t="n">
        <v>0.07</v>
      </c>
      <c r="K11946" s="0" t="n">
        <v>70</v>
      </c>
      <c r="M11946" s="0" t="s">
        <v>36</v>
      </c>
      <c r="N11946" s="0" t="s">
        <v>35</v>
      </c>
      <c r="O11946" s="0" t="s">
        <v>67</v>
      </c>
      <c r="P11946" s="0" t="n">
        <f aca="false">IF(AND(OR(Dashboard!$B$5="All",D11946=Dashboard!$B$5),OR(Dashboard!$D$5="All",N11946=Dashboard!$D$5),OR(AND(C11946&lt;&gt;"",C11946&gt;=Dashboard!$F$5,C11946&lt;=Dashboard!$H$5),AND(C11946="",Dashboard!$F$5&lt;=1980,Dashboard!$H$5&gt;=2016))),1,0)</f>
        <v>1</v>
      </c>
      <c r="Q11946" s="0" t="n">
        <f aca="false">J11946*P11946+ROW()*0.00000001</f>
        <v>0.07011946</v>
      </c>
    </row>
    <row r="11947" customFormat="false" ht="15" hidden="false" customHeight="false" outlineLevel="0" collapsed="false">
      <c r="A11947" s="0" t="s">
        <v>4400</v>
      </c>
      <c r="B11947" s="0" t="s">
        <v>186</v>
      </c>
      <c r="C11947" s="0" t="n">
        <v>2005</v>
      </c>
      <c r="D11947" s="0" t="s">
        <v>52</v>
      </c>
      <c r="E11947" s="0" t="s">
        <v>220</v>
      </c>
      <c r="F11947" s="0" t="n">
        <v>0.05</v>
      </c>
      <c r="G11947" s="0" t="n">
        <v>0.01</v>
      </c>
      <c r="H11947" s="0" t="n">
        <v>0</v>
      </c>
      <c r="I11947" s="0" t="n">
        <v>0</v>
      </c>
      <c r="J11947" s="0" t="n">
        <v>0.07</v>
      </c>
      <c r="K11947" s="0" t="n">
        <v>80</v>
      </c>
      <c r="M11947" s="0" t="s">
        <v>125</v>
      </c>
      <c r="N11947" s="0" t="s">
        <v>35</v>
      </c>
      <c r="O11947" s="0" t="s">
        <v>37</v>
      </c>
      <c r="P11947" s="0" t="n">
        <f aca="false">IF(AND(OR(Dashboard!$B$5="All",D11947=Dashboard!$B$5),OR(Dashboard!$D$5="All",N11947=Dashboard!$D$5),OR(AND(C11947&lt;&gt;"",C11947&gt;=Dashboard!$F$5,C11947&lt;=Dashboard!$H$5),AND(C11947="",Dashboard!$F$5&lt;=1980,Dashboard!$H$5&gt;=2016))),1,0)</f>
        <v>1</v>
      </c>
      <c r="Q11947" s="0" t="n">
        <f aca="false">J11947*P11947+ROW()*0.00000001</f>
        <v>0.07011947</v>
      </c>
    </row>
    <row r="11948" customFormat="false" ht="15" hidden="false" customHeight="false" outlineLevel="0" collapsed="false">
      <c r="A11948" s="0" t="s">
        <v>8611</v>
      </c>
      <c r="B11948" s="0" t="s">
        <v>33</v>
      </c>
      <c r="C11948" s="0" t="n">
        <v>2009</v>
      </c>
      <c r="D11948" s="0" t="s">
        <v>52</v>
      </c>
      <c r="E11948" s="0" t="s">
        <v>1169</v>
      </c>
      <c r="F11948" s="0" t="n">
        <v>0.07</v>
      </c>
      <c r="G11948" s="0" t="n">
        <v>0</v>
      </c>
      <c r="H11948" s="0" t="n">
        <v>0</v>
      </c>
      <c r="I11948" s="0" t="n">
        <v>0</v>
      </c>
      <c r="J11948" s="0" t="n">
        <v>0.07</v>
      </c>
      <c r="M11948" s="0" t="s">
        <v>36</v>
      </c>
      <c r="N11948" s="0" t="s">
        <v>35</v>
      </c>
      <c r="P11948" s="0" t="n">
        <f aca="false">IF(AND(OR(Dashboard!$B$5="All",D11948=Dashboard!$B$5),OR(Dashboard!$D$5="All",N11948=Dashboard!$D$5),OR(AND(C11948&lt;&gt;"",C11948&gt;=Dashboard!$F$5,C11948&lt;=Dashboard!$H$5),AND(C11948="",Dashboard!$F$5&lt;=1980,Dashboard!$H$5&gt;=2016))),1,0)</f>
        <v>1</v>
      </c>
      <c r="Q11948" s="0" t="n">
        <f aca="false">J11948*P11948+ROW()*0.00000001</f>
        <v>0.07011948</v>
      </c>
    </row>
    <row r="11949" customFormat="false" ht="15" hidden="false" customHeight="false" outlineLevel="0" collapsed="false">
      <c r="A11949" s="0" t="s">
        <v>8612</v>
      </c>
      <c r="B11949" s="0" t="s">
        <v>108</v>
      </c>
      <c r="C11949" s="0" t="n">
        <v>2000</v>
      </c>
      <c r="D11949" s="0" t="s">
        <v>34</v>
      </c>
      <c r="E11949" s="0" t="s">
        <v>35</v>
      </c>
      <c r="F11949" s="0" t="n">
        <v>0</v>
      </c>
      <c r="G11949" s="0" t="n">
        <v>0</v>
      </c>
      <c r="H11949" s="0" t="n">
        <v>0.07</v>
      </c>
      <c r="I11949" s="0" t="n">
        <v>0</v>
      </c>
      <c r="J11949" s="0" t="n">
        <v>0.07</v>
      </c>
      <c r="N11949" s="0" t="s">
        <v>35</v>
      </c>
      <c r="P11949" s="0" t="n">
        <f aca="false">IF(AND(OR(Dashboard!$B$5="All",D11949=Dashboard!$B$5),OR(Dashboard!$D$5="All",N11949=Dashboard!$D$5),OR(AND(C11949&lt;&gt;"",C11949&gt;=Dashboard!$F$5,C11949&lt;=Dashboard!$H$5),AND(C11949="",Dashboard!$F$5&lt;=1980,Dashboard!$H$5&gt;=2016))),1,0)</f>
        <v>1</v>
      </c>
      <c r="Q11949" s="0" t="n">
        <f aca="false">J11949*P11949+ROW()*0.00000001</f>
        <v>0.07011949</v>
      </c>
    </row>
    <row r="11950" customFormat="false" ht="15" hidden="false" customHeight="false" outlineLevel="0" collapsed="false">
      <c r="A11950" s="0" t="s">
        <v>8097</v>
      </c>
      <c r="B11950" s="0" t="s">
        <v>76</v>
      </c>
      <c r="C11950" s="0" t="n">
        <v>2008</v>
      </c>
      <c r="D11950" s="0" t="s">
        <v>71</v>
      </c>
      <c r="E11950" s="0" t="s">
        <v>257</v>
      </c>
      <c r="F11950" s="0" t="n">
        <v>0.03</v>
      </c>
      <c r="G11950" s="0" t="n">
        <v>0.03</v>
      </c>
      <c r="H11950" s="0" t="n">
        <v>0</v>
      </c>
      <c r="I11950" s="0" t="n">
        <v>0.01</v>
      </c>
      <c r="J11950" s="0" t="n">
        <v>0.07</v>
      </c>
      <c r="L11950" s="0" t="n">
        <v>4.2</v>
      </c>
      <c r="M11950" s="0" t="s">
        <v>103</v>
      </c>
      <c r="N11950" s="0" t="s">
        <v>74</v>
      </c>
      <c r="P11950" s="0" t="n">
        <f aca="false">IF(AND(OR(Dashboard!$B$5="All",D11950=Dashboard!$B$5),OR(Dashboard!$D$5="All",N11950=Dashboard!$D$5),OR(AND(C11950&lt;&gt;"",C11950&gt;=Dashboard!$F$5,C11950&lt;=Dashboard!$H$5),AND(C11950="",Dashboard!$F$5&lt;=1980,Dashboard!$H$5&gt;=2016))),1,0)</f>
        <v>1</v>
      </c>
      <c r="Q11950" s="0" t="n">
        <f aca="false">J11950*P11950+ROW()*0.00000001</f>
        <v>0.0701195</v>
      </c>
    </row>
    <row r="11951" customFormat="false" ht="15" hidden="false" customHeight="false" outlineLevel="0" collapsed="false">
      <c r="A11951" s="0" t="s">
        <v>8613</v>
      </c>
      <c r="B11951" s="0" t="s">
        <v>64</v>
      </c>
      <c r="C11951" s="0" t="n">
        <v>2007</v>
      </c>
      <c r="D11951" s="0" t="s">
        <v>46</v>
      </c>
      <c r="E11951" s="0" t="s">
        <v>1563</v>
      </c>
      <c r="F11951" s="0" t="n">
        <v>0.07</v>
      </c>
      <c r="G11951" s="0" t="n">
        <v>0</v>
      </c>
      <c r="H11951" s="0" t="n">
        <v>0</v>
      </c>
      <c r="I11951" s="0" t="n">
        <v>0.01</v>
      </c>
      <c r="J11951" s="0" t="n">
        <v>0.07</v>
      </c>
      <c r="K11951" s="0" t="n">
        <v>46</v>
      </c>
      <c r="L11951" s="0" t="n">
        <v>7</v>
      </c>
      <c r="M11951" s="0" t="s">
        <v>73</v>
      </c>
      <c r="N11951" s="0" t="s">
        <v>66</v>
      </c>
      <c r="O11951" s="0" t="s">
        <v>177</v>
      </c>
      <c r="P11951" s="0" t="n">
        <f aca="false">IF(AND(OR(Dashboard!$B$5="All",D11951=Dashboard!$B$5),OR(Dashboard!$D$5="All",N11951=Dashboard!$D$5),OR(AND(C11951&lt;&gt;"",C11951&gt;=Dashboard!$F$5,C11951&lt;=Dashboard!$H$5),AND(C11951="",Dashboard!$F$5&lt;=1980,Dashboard!$H$5&gt;=2016))),1,0)</f>
        <v>1</v>
      </c>
      <c r="Q11951" s="0" t="n">
        <f aca="false">J11951*P11951+ROW()*0.00000001</f>
        <v>0.07011951</v>
      </c>
    </row>
    <row r="11952" customFormat="false" ht="15" hidden="false" customHeight="false" outlineLevel="0" collapsed="false">
      <c r="A11952" s="0" t="s">
        <v>8614</v>
      </c>
      <c r="B11952" s="0" t="s">
        <v>50</v>
      </c>
      <c r="C11952" s="0" t="n">
        <v>2011</v>
      </c>
      <c r="D11952" s="0" t="s">
        <v>71</v>
      </c>
      <c r="E11952" s="0" t="s">
        <v>4798</v>
      </c>
      <c r="F11952" s="0" t="n">
        <v>0.04</v>
      </c>
      <c r="G11952" s="0" t="n">
        <v>0.02</v>
      </c>
      <c r="H11952" s="0" t="n">
        <v>0</v>
      </c>
      <c r="I11952" s="0" t="n">
        <v>0.01</v>
      </c>
      <c r="J11952" s="0" t="n">
        <v>0.07</v>
      </c>
      <c r="M11952" s="0" t="s">
        <v>125</v>
      </c>
      <c r="N11952" s="0" t="s">
        <v>35</v>
      </c>
      <c r="P11952" s="0" t="n">
        <f aca="false">IF(AND(OR(Dashboard!$B$5="All",D11952=Dashboard!$B$5),OR(Dashboard!$D$5="All",N11952=Dashboard!$D$5),OR(AND(C11952&lt;&gt;"",C11952&gt;=Dashboard!$F$5,C11952&lt;=Dashboard!$H$5),AND(C11952="",Dashboard!$F$5&lt;=1980,Dashboard!$H$5&gt;=2016))),1,0)</f>
        <v>1</v>
      </c>
      <c r="Q11952" s="0" t="n">
        <f aca="false">J11952*P11952+ROW()*0.00000001</f>
        <v>0.07011952</v>
      </c>
    </row>
    <row r="11953" customFormat="false" ht="15" hidden="false" customHeight="false" outlineLevel="0" collapsed="false">
      <c r="A11953" s="0" t="s">
        <v>8615</v>
      </c>
      <c r="B11953" s="0" t="s">
        <v>85</v>
      </c>
      <c r="C11953" s="0" t="n">
        <v>2004</v>
      </c>
      <c r="D11953" s="0" t="s">
        <v>71</v>
      </c>
      <c r="E11953" s="0" t="s">
        <v>35</v>
      </c>
      <c r="F11953" s="0" t="n">
        <v>0</v>
      </c>
      <c r="G11953" s="0" t="n">
        <v>0</v>
      </c>
      <c r="H11953" s="0" t="n">
        <v>0.07</v>
      </c>
      <c r="I11953" s="0" t="n">
        <v>0</v>
      </c>
      <c r="J11953" s="0" t="n">
        <v>0.07</v>
      </c>
      <c r="N11953" s="0" t="s">
        <v>35</v>
      </c>
      <c r="P11953" s="0" t="n">
        <f aca="false">IF(AND(OR(Dashboard!$B$5="All",D11953=Dashboard!$B$5),OR(Dashboard!$D$5="All",N11953=Dashboard!$D$5),OR(AND(C11953&lt;&gt;"",C11953&gt;=Dashboard!$F$5,C11953&lt;=Dashboard!$H$5),AND(C11953="",Dashboard!$F$5&lt;=1980,Dashboard!$H$5&gt;=2016))),1,0)</f>
        <v>1</v>
      </c>
      <c r="Q11953" s="0" t="n">
        <f aca="false">J11953*P11953+ROW()*0.00000001</f>
        <v>0.07011953</v>
      </c>
    </row>
    <row r="11954" customFormat="false" ht="15" hidden="false" customHeight="false" outlineLevel="0" collapsed="false">
      <c r="A11954" s="0" t="s">
        <v>8616</v>
      </c>
      <c r="B11954" s="0" t="s">
        <v>76</v>
      </c>
      <c r="C11954" s="0" t="n">
        <v>2002</v>
      </c>
      <c r="D11954" s="0" t="s">
        <v>114</v>
      </c>
      <c r="E11954" s="0" t="s">
        <v>1788</v>
      </c>
      <c r="F11954" s="0" t="n">
        <v>0.03</v>
      </c>
      <c r="G11954" s="0" t="n">
        <v>0.03</v>
      </c>
      <c r="H11954" s="0" t="n">
        <v>0</v>
      </c>
      <c r="I11954" s="0" t="n">
        <v>0.01</v>
      </c>
      <c r="J11954" s="0" t="n">
        <v>0.07</v>
      </c>
      <c r="K11954" s="0" t="n">
        <v>50</v>
      </c>
      <c r="L11954" s="0" t="n">
        <v>7.9</v>
      </c>
      <c r="M11954" s="0" t="s">
        <v>103</v>
      </c>
      <c r="N11954" s="0" t="s">
        <v>74</v>
      </c>
      <c r="O11954" s="0" t="s">
        <v>177</v>
      </c>
      <c r="P11954" s="0" t="n">
        <f aca="false">IF(AND(OR(Dashboard!$B$5="All",D11954=Dashboard!$B$5),OR(Dashboard!$D$5="All",N11954=Dashboard!$D$5),OR(AND(C11954&lt;&gt;"",C11954&gt;=Dashboard!$F$5,C11954&lt;=Dashboard!$H$5),AND(C11954="",Dashboard!$F$5&lt;=1980,Dashboard!$H$5&gt;=2016))),1,0)</f>
        <v>1</v>
      </c>
      <c r="Q11954" s="0" t="n">
        <f aca="false">J11954*P11954+ROW()*0.00000001</f>
        <v>0.07011954</v>
      </c>
    </row>
    <row r="11955" customFormat="false" ht="15" hidden="false" customHeight="false" outlineLevel="0" collapsed="false">
      <c r="A11955" s="0" t="s">
        <v>2179</v>
      </c>
      <c r="B11955" s="0" t="s">
        <v>152</v>
      </c>
      <c r="D11955" s="0" t="s">
        <v>71</v>
      </c>
      <c r="E11955" s="0" t="s">
        <v>689</v>
      </c>
      <c r="F11955" s="0" t="n">
        <v>0</v>
      </c>
      <c r="G11955" s="0" t="n">
        <v>0.07</v>
      </c>
      <c r="H11955" s="0" t="n">
        <v>0</v>
      </c>
      <c r="I11955" s="0" t="n">
        <v>0.01</v>
      </c>
      <c r="J11955" s="0" t="n">
        <v>0.07</v>
      </c>
      <c r="K11955" s="0" t="n">
        <v>61</v>
      </c>
      <c r="L11955" s="0" t="n">
        <v>6</v>
      </c>
      <c r="M11955" s="0" t="s">
        <v>73</v>
      </c>
      <c r="N11955" s="0" t="s">
        <v>152</v>
      </c>
      <c r="O11955" s="0" t="s">
        <v>67</v>
      </c>
      <c r="P11955" s="0" t="n">
        <f aca="false">IF(AND(OR(Dashboard!$B$5="All",D11955=Dashboard!$B$5),OR(Dashboard!$D$5="All",N11955=Dashboard!$D$5),OR(AND(C11955&lt;&gt;"",C11955&gt;=Dashboard!$F$5,C11955&lt;=Dashboard!$H$5),AND(C11955="",Dashboard!$F$5&lt;=1980,Dashboard!$H$5&gt;=2016))),1,0)</f>
        <v>1</v>
      </c>
      <c r="Q11955" s="0" t="n">
        <f aca="false">J11955*P11955+ROW()*0.00000001</f>
        <v>0.07011955</v>
      </c>
    </row>
    <row r="11956" customFormat="false" ht="15" hidden="false" customHeight="false" outlineLevel="0" collapsed="false">
      <c r="A11956" s="0" t="s">
        <v>7962</v>
      </c>
      <c r="B11956" s="0" t="s">
        <v>33</v>
      </c>
      <c r="C11956" s="0" t="n">
        <v>2011</v>
      </c>
      <c r="D11956" s="0" t="s">
        <v>41</v>
      </c>
      <c r="E11956" s="0" t="s">
        <v>220</v>
      </c>
      <c r="F11956" s="0" t="n">
        <v>0.07</v>
      </c>
      <c r="G11956" s="0" t="n">
        <v>0</v>
      </c>
      <c r="H11956" s="0" t="n">
        <v>0</v>
      </c>
      <c r="I11956" s="0" t="n">
        <v>0</v>
      </c>
      <c r="J11956" s="0" t="n">
        <v>0.07</v>
      </c>
      <c r="M11956" s="0" t="s">
        <v>125</v>
      </c>
      <c r="N11956" s="0" t="s">
        <v>35</v>
      </c>
      <c r="P11956" s="0" t="n">
        <f aca="false">IF(AND(OR(Dashboard!$B$5="All",D11956=Dashboard!$B$5),OR(Dashboard!$D$5="All",N11956=Dashboard!$D$5),OR(AND(C11956&lt;&gt;"",C11956&gt;=Dashboard!$F$5,C11956&lt;=Dashboard!$H$5),AND(C11956="",Dashboard!$F$5&lt;=1980,Dashboard!$H$5&gt;=2016))),1,0)</f>
        <v>1</v>
      </c>
      <c r="Q11956" s="0" t="n">
        <f aca="false">J11956*P11956+ROW()*0.00000001</f>
        <v>0.07011956</v>
      </c>
    </row>
    <row r="11957" customFormat="false" ht="15" hidden="false" customHeight="false" outlineLevel="0" collapsed="false">
      <c r="A11957" s="0" t="s">
        <v>8617</v>
      </c>
      <c r="B11957" s="0" t="s">
        <v>164</v>
      </c>
      <c r="C11957" s="0" t="n">
        <v>2007</v>
      </c>
      <c r="D11957" s="0" t="s">
        <v>246</v>
      </c>
      <c r="E11957" s="0" t="s">
        <v>1259</v>
      </c>
      <c r="F11957" s="0" t="n">
        <v>0.05</v>
      </c>
      <c r="G11957" s="0" t="n">
        <v>0</v>
      </c>
      <c r="H11957" s="0" t="n">
        <v>0.01</v>
      </c>
      <c r="I11957" s="0" t="n">
        <v>0.01</v>
      </c>
      <c r="J11957" s="0" t="n">
        <v>0.07</v>
      </c>
      <c r="K11957" s="0" t="n">
        <v>69</v>
      </c>
      <c r="L11957" s="0" t="n">
        <v>6.5</v>
      </c>
      <c r="M11957" s="0" t="s">
        <v>125</v>
      </c>
      <c r="N11957" s="0" t="s">
        <v>74</v>
      </c>
      <c r="O11957" s="0" t="s">
        <v>67</v>
      </c>
      <c r="P11957" s="0" t="n">
        <f aca="false">IF(AND(OR(Dashboard!$B$5="All",D11957=Dashboard!$B$5),OR(Dashboard!$D$5="All",N11957=Dashboard!$D$5),OR(AND(C11957&lt;&gt;"",C11957&gt;=Dashboard!$F$5,C11957&lt;=Dashboard!$H$5),AND(C11957="",Dashboard!$F$5&lt;=1980,Dashboard!$H$5&gt;=2016))),1,0)</f>
        <v>1</v>
      </c>
      <c r="Q11957" s="0" t="n">
        <f aca="false">J11957*P11957+ROW()*0.00000001</f>
        <v>0.07011957</v>
      </c>
    </row>
    <row r="11958" customFormat="false" ht="15" hidden="false" customHeight="false" outlineLevel="0" collapsed="false">
      <c r="A11958" s="0" t="s">
        <v>8618</v>
      </c>
      <c r="B11958" s="0" t="s">
        <v>64</v>
      </c>
      <c r="D11958" s="0" t="s">
        <v>52</v>
      </c>
      <c r="E11958" s="0" t="s">
        <v>520</v>
      </c>
      <c r="F11958" s="0" t="n">
        <v>0.07</v>
      </c>
      <c r="G11958" s="0" t="n">
        <v>0</v>
      </c>
      <c r="H11958" s="0" t="n">
        <v>0</v>
      </c>
      <c r="I11958" s="0" t="n">
        <v>0.01</v>
      </c>
      <c r="J11958" s="0" t="n">
        <v>0.07</v>
      </c>
      <c r="K11958" s="0" t="n">
        <v>49</v>
      </c>
      <c r="M11958" s="0" t="s">
        <v>103</v>
      </c>
      <c r="N11958" s="0" t="s">
        <v>66</v>
      </c>
      <c r="O11958" s="0" t="s">
        <v>177</v>
      </c>
      <c r="P11958" s="0" t="n">
        <f aca="false">IF(AND(OR(Dashboard!$B$5="All",D11958=Dashboard!$B$5),OR(Dashboard!$D$5="All",N11958=Dashboard!$D$5),OR(AND(C11958&lt;&gt;"",C11958&gt;=Dashboard!$F$5,C11958&lt;=Dashboard!$H$5),AND(C11958="",Dashboard!$F$5&lt;=1980,Dashboard!$H$5&gt;=2016))),1,0)</f>
        <v>1</v>
      </c>
      <c r="Q11958" s="0" t="n">
        <f aca="false">J11958*P11958+ROW()*0.00000001</f>
        <v>0.07011958</v>
      </c>
    </row>
    <row r="11959" customFormat="false" ht="15" hidden="false" customHeight="false" outlineLevel="0" collapsed="false">
      <c r="A11959" s="0" t="s">
        <v>8396</v>
      </c>
      <c r="B11959" s="0" t="s">
        <v>172</v>
      </c>
      <c r="C11959" s="0" t="n">
        <v>2015</v>
      </c>
      <c r="D11959" s="0" t="s">
        <v>71</v>
      </c>
      <c r="E11959" s="0" t="s">
        <v>124</v>
      </c>
      <c r="F11959" s="0" t="n">
        <v>0.05</v>
      </c>
      <c r="G11959" s="0" t="n">
        <v>0.01</v>
      </c>
      <c r="H11959" s="0" t="n">
        <v>0</v>
      </c>
      <c r="I11959" s="0" t="n">
        <v>0.01</v>
      </c>
      <c r="J11959" s="0" t="n">
        <v>0.07</v>
      </c>
      <c r="M11959" s="0" t="s">
        <v>36</v>
      </c>
      <c r="N11959" s="0" t="s">
        <v>66</v>
      </c>
      <c r="P11959" s="0" t="n">
        <f aca="false">IF(AND(OR(Dashboard!$B$5="All",D11959=Dashboard!$B$5),OR(Dashboard!$D$5="All",N11959=Dashboard!$D$5),OR(AND(C11959&lt;&gt;"",C11959&gt;=Dashboard!$F$5,C11959&lt;=Dashboard!$H$5),AND(C11959="",Dashboard!$F$5&lt;=1980,Dashboard!$H$5&gt;=2016))),1,0)</f>
        <v>1</v>
      </c>
      <c r="Q11959" s="0" t="n">
        <f aca="false">J11959*P11959+ROW()*0.00000001</f>
        <v>0.07011959</v>
      </c>
    </row>
    <row r="11960" customFormat="false" ht="15" hidden="false" customHeight="false" outlineLevel="0" collapsed="false">
      <c r="A11960" s="0" t="s">
        <v>2727</v>
      </c>
      <c r="B11960" s="0" t="s">
        <v>152</v>
      </c>
      <c r="C11960" s="0" t="n">
        <v>2010</v>
      </c>
      <c r="D11960" s="0" t="s">
        <v>56</v>
      </c>
      <c r="E11960" s="0" t="s">
        <v>157</v>
      </c>
      <c r="F11960" s="0" t="n">
        <v>0</v>
      </c>
      <c r="G11960" s="0" t="n">
        <v>0.06</v>
      </c>
      <c r="H11960" s="0" t="n">
        <v>0</v>
      </c>
      <c r="I11960" s="0" t="n">
        <v>0.01</v>
      </c>
      <c r="J11960" s="0" t="n">
        <v>0.07</v>
      </c>
      <c r="N11960" s="0" t="s">
        <v>152</v>
      </c>
      <c r="P11960" s="0" t="n">
        <f aca="false">IF(AND(OR(Dashboard!$B$5="All",D11960=Dashboard!$B$5),OR(Dashboard!$D$5="All",N11960=Dashboard!$D$5),OR(AND(C11960&lt;&gt;"",C11960&gt;=Dashboard!$F$5,C11960&lt;=Dashboard!$H$5),AND(C11960="",Dashboard!$F$5&lt;=1980,Dashboard!$H$5&gt;=2016))),1,0)</f>
        <v>1</v>
      </c>
      <c r="Q11960" s="0" t="n">
        <f aca="false">J11960*P11960+ROW()*0.00000001</f>
        <v>0.0701196</v>
      </c>
    </row>
    <row r="11961" customFormat="false" ht="15" hidden="false" customHeight="false" outlineLevel="0" collapsed="false">
      <c r="A11961" s="0" t="s">
        <v>8619</v>
      </c>
      <c r="B11961" s="0" t="s">
        <v>76</v>
      </c>
      <c r="C11961" s="0" t="n">
        <v>2005</v>
      </c>
      <c r="D11961" s="0" t="s">
        <v>71</v>
      </c>
      <c r="E11961" s="0" t="s">
        <v>211</v>
      </c>
      <c r="F11961" s="0" t="n">
        <v>0.03</v>
      </c>
      <c r="G11961" s="0" t="n">
        <v>0.03</v>
      </c>
      <c r="H11961" s="0" t="n">
        <v>0</v>
      </c>
      <c r="I11961" s="0" t="n">
        <v>0.01</v>
      </c>
      <c r="J11961" s="0" t="n">
        <v>0.07</v>
      </c>
      <c r="K11961" s="0" t="n">
        <v>67</v>
      </c>
      <c r="L11961" s="0" t="n">
        <v>8.8</v>
      </c>
      <c r="M11961" s="0" t="s">
        <v>73</v>
      </c>
      <c r="N11961" s="0" t="s">
        <v>74</v>
      </c>
      <c r="O11961" s="0" t="s">
        <v>67</v>
      </c>
      <c r="P11961" s="0" t="n">
        <f aca="false">IF(AND(OR(Dashboard!$B$5="All",D11961=Dashboard!$B$5),OR(Dashboard!$D$5="All",N11961=Dashboard!$D$5),OR(AND(C11961&lt;&gt;"",C11961&gt;=Dashboard!$F$5,C11961&lt;=Dashboard!$H$5),AND(C11961="",Dashboard!$F$5&lt;=1980,Dashboard!$H$5&gt;=2016))),1,0)</f>
        <v>1</v>
      </c>
      <c r="Q11961" s="0" t="n">
        <f aca="false">J11961*P11961+ROW()*0.00000001</f>
        <v>0.07011961</v>
      </c>
    </row>
    <row r="11962" customFormat="false" ht="15" hidden="false" customHeight="false" outlineLevel="0" collapsed="false">
      <c r="A11962" s="0" t="s">
        <v>8620</v>
      </c>
      <c r="B11962" s="0" t="s">
        <v>50</v>
      </c>
      <c r="C11962" s="0" t="n">
        <v>2006</v>
      </c>
      <c r="D11962" s="0" t="s">
        <v>52</v>
      </c>
      <c r="E11962" s="0" t="s">
        <v>220</v>
      </c>
      <c r="F11962" s="0" t="n">
        <v>0</v>
      </c>
      <c r="G11962" s="0" t="n">
        <v>0</v>
      </c>
      <c r="H11962" s="0" t="n">
        <v>0.07</v>
      </c>
      <c r="I11962" s="0" t="n">
        <v>0</v>
      </c>
      <c r="J11962" s="0" t="n">
        <v>0.07</v>
      </c>
      <c r="N11962" s="0" t="s">
        <v>35</v>
      </c>
      <c r="P11962" s="0" t="n">
        <f aca="false">IF(AND(OR(Dashboard!$B$5="All",D11962=Dashboard!$B$5),OR(Dashboard!$D$5="All",N11962=Dashboard!$D$5),OR(AND(C11962&lt;&gt;"",C11962&gt;=Dashboard!$F$5,C11962&lt;=Dashboard!$H$5),AND(C11962="",Dashboard!$F$5&lt;=1980,Dashboard!$H$5&gt;=2016))),1,0)</f>
        <v>1</v>
      </c>
      <c r="Q11962" s="0" t="n">
        <f aca="false">J11962*P11962+ROW()*0.00000001</f>
        <v>0.07011962</v>
      </c>
    </row>
    <row r="11963" customFormat="false" ht="15" hidden="false" customHeight="false" outlineLevel="0" collapsed="false">
      <c r="A11963" s="0" t="s">
        <v>8621</v>
      </c>
      <c r="B11963" s="0" t="s">
        <v>50</v>
      </c>
      <c r="C11963" s="0" t="n">
        <v>2005</v>
      </c>
      <c r="D11963" s="0" t="s">
        <v>52</v>
      </c>
      <c r="E11963" s="0" t="s">
        <v>195</v>
      </c>
      <c r="F11963" s="0" t="n">
        <v>0.07</v>
      </c>
      <c r="G11963" s="0" t="n">
        <v>0</v>
      </c>
      <c r="H11963" s="0" t="n">
        <v>0</v>
      </c>
      <c r="I11963" s="0" t="n">
        <v>0</v>
      </c>
      <c r="J11963" s="0" t="n">
        <v>0.07</v>
      </c>
      <c r="N11963" s="0" t="s">
        <v>35</v>
      </c>
      <c r="P11963" s="0" t="n">
        <f aca="false">IF(AND(OR(Dashboard!$B$5="All",D11963=Dashboard!$B$5),OR(Dashboard!$D$5="All",N11963=Dashboard!$D$5),OR(AND(C11963&lt;&gt;"",C11963&gt;=Dashboard!$F$5,C11963&lt;=Dashboard!$H$5),AND(C11963="",Dashboard!$F$5&lt;=1980,Dashboard!$H$5&gt;=2016))),1,0)</f>
        <v>1</v>
      </c>
      <c r="Q11963" s="0" t="n">
        <f aca="false">J11963*P11963+ROW()*0.00000001</f>
        <v>0.07011963</v>
      </c>
    </row>
    <row r="11964" customFormat="false" ht="15" hidden="false" customHeight="false" outlineLevel="0" collapsed="false">
      <c r="A11964" s="0" t="s">
        <v>8622</v>
      </c>
      <c r="B11964" s="0" t="s">
        <v>94</v>
      </c>
      <c r="C11964" s="0" t="n">
        <v>2015</v>
      </c>
      <c r="D11964" s="0" t="s">
        <v>46</v>
      </c>
      <c r="E11964" s="0" t="s">
        <v>2334</v>
      </c>
      <c r="F11964" s="0" t="n">
        <v>0.03</v>
      </c>
      <c r="G11964" s="0" t="n">
        <v>0</v>
      </c>
      <c r="H11964" s="0" t="n">
        <v>0.03</v>
      </c>
      <c r="I11964" s="0" t="n">
        <v>0.01</v>
      </c>
      <c r="J11964" s="0" t="n">
        <v>0.07</v>
      </c>
      <c r="K11964" s="0" t="n">
        <v>78</v>
      </c>
      <c r="L11964" s="0" t="n">
        <v>8.1</v>
      </c>
      <c r="M11964" s="0" t="s">
        <v>103</v>
      </c>
      <c r="N11964" s="0" t="s">
        <v>74</v>
      </c>
      <c r="O11964" s="0" t="s">
        <v>37</v>
      </c>
      <c r="P11964" s="0" t="n">
        <f aca="false">IF(AND(OR(Dashboard!$B$5="All",D11964=Dashboard!$B$5),OR(Dashboard!$D$5="All",N11964=Dashboard!$D$5),OR(AND(C11964&lt;&gt;"",C11964&gt;=Dashboard!$F$5,C11964&lt;=Dashboard!$H$5),AND(C11964="",Dashboard!$F$5&lt;=1980,Dashboard!$H$5&gt;=2016))),1,0)</f>
        <v>1</v>
      </c>
      <c r="Q11964" s="0" t="n">
        <f aca="false">J11964*P11964+ROW()*0.00000001</f>
        <v>0.07011964</v>
      </c>
    </row>
    <row r="11965" customFormat="false" ht="15" hidden="false" customHeight="false" outlineLevel="0" collapsed="false">
      <c r="A11965" s="0" t="s">
        <v>8623</v>
      </c>
      <c r="B11965" s="0" t="s">
        <v>50</v>
      </c>
      <c r="C11965" s="0" t="n">
        <v>2008</v>
      </c>
      <c r="D11965" s="0" t="s">
        <v>246</v>
      </c>
      <c r="E11965" s="0" t="s">
        <v>782</v>
      </c>
      <c r="F11965" s="0" t="n">
        <v>0.07</v>
      </c>
      <c r="G11965" s="0" t="n">
        <v>0</v>
      </c>
      <c r="H11965" s="0" t="n">
        <v>0</v>
      </c>
      <c r="I11965" s="0" t="n">
        <v>0.01</v>
      </c>
      <c r="J11965" s="0" t="n">
        <v>0.07</v>
      </c>
      <c r="K11965" s="0" t="n">
        <v>78</v>
      </c>
      <c r="L11965" s="0" t="n">
        <v>8.6</v>
      </c>
      <c r="M11965" s="0" t="s">
        <v>125</v>
      </c>
      <c r="N11965" s="0" t="s">
        <v>35</v>
      </c>
      <c r="O11965" s="0" t="s">
        <v>37</v>
      </c>
      <c r="P11965" s="0" t="n">
        <f aca="false">IF(AND(OR(Dashboard!$B$5="All",D11965=Dashboard!$B$5),OR(Dashboard!$D$5="All",N11965=Dashboard!$D$5),OR(AND(C11965&lt;&gt;"",C11965&gt;=Dashboard!$F$5,C11965&lt;=Dashboard!$H$5),AND(C11965="",Dashboard!$F$5&lt;=1980,Dashboard!$H$5&gt;=2016))),1,0)</f>
        <v>1</v>
      </c>
      <c r="Q11965" s="0" t="n">
        <f aca="false">J11965*P11965+ROW()*0.00000001</f>
        <v>0.07011965</v>
      </c>
    </row>
    <row r="11966" customFormat="false" ht="15" hidden="false" customHeight="false" outlineLevel="0" collapsed="false">
      <c r="A11966" s="0" t="s">
        <v>8624</v>
      </c>
      <c r="B11966" s="0" t="s">
        <v>50</v>
      </c>
      <c r="C11966" s="0" t="n">
        <v>2009</v>
      </c>
      <c r="D11966" s="0" t="s">
        <v>114</v>
      </c>
      <c r="E11966" s="0" t="s">
        <v>1002</v>
      </c>
      <c r="F11966" s="0" t="n">
        <v>0</v>
      </c>
      <c r="G11966" s="0" t="n">
        <v>0</v>
      </c>
      <c r="H11966" s="0" t="n">
        <v>0.07</v>
      </c>
      <c r="I11966" s="0" t="n">
        <v>0</v>
      </c>
      <c r="J11966" s="0" t="n">
        <v>0.07</v>
      </c>
      <c r="N11966" s="0" t="s">
        <v>35</v>
      </c>
      <c r="P11966" s="0" t="n">
        <f aca="false">IF(AND(OR(Dashboard!$B$5="All",D11966=Dashboard!$B$5),OR(Dashboard!$D$5="All",N11966=Dashboard!$D$5),OR(AND(C11966&lt;&gt;"",C11966&gt;=Dashboard!$F$5,C11966&lt;=Dashboard!$H$5),AND(C11966="",Dashboard!$F$5&lt;=1980,Dashboard!$H$5&gt;=2016))),1,0)</f>
        <v>1</v>
      </c>
      <c r="Q11966" s="0" t="n">
        <f aca="false">J11966*P11966+ROW()*0.00000001</f>
        <v>0.07011966</v>
      </c>
    </row>
    <row r="11967" customFormat="false" ht="15" hidden="false" customHeight="false" outlineLevel="0" collapsed="false">
      <c r="A11967" s="0" t="s">
        <v>8625</v>
      </c>
      <c r="B11967" s="0" t="s">
        <v>85</v>
      </c>
      <c r="C11967" s="0" t="n">
        <v>2002</v>
      </c>
      <c r="D11967" s="0" t="s">
        <v>34</v>
      </c>
      <c r="E11967" s="0" t="s">
        <v>220</v>
      </c>
      <c r="F11967" s="0" t="n">
        <v>0.05</v>
      </c>
      <c r="G11967" s="0" t="n">
        <v>0.02</v>
      </c>
      <c r="H11967" s="0" t="n">
        <v>0</v>
      </c>
      <c r="I11967" s="0" t="n">
        <v>0</v>
      </c>
      <c r="J11967" s="0" t="n">
        <v>0.07</v>
      </c>
      <c r="K11967" s="0" t="n">
        <v>42</v>
      </c>
      <c r="M11967" s="0" t="s">
        <v>36</v>
      </c>
      <c r="N11967" s="0" t="s">
        <v>35</v>
      </c>
      <c r="O11967" s="0" t="s">
        <v>177</v>
      </c>
      <c r="P11967" s="0" t="n">
        <f aca="false">IF(AND(OR(Dashboard!$B$5="All",D11967=Dashboard!$B$5),OR(Dashboard!$D$5="All",N11967=Dashboard!$D$5),OR(AND(C11967&lt;&gt;"",C11967&gt;=Dashboard!$F$5,C11967&lt;=Dashboard!$H$5),AND(C11967="",Dashboard!$F$5&lt;=1980,Dashboard!$H$5&gt;=2016))),1,0)</f>
        <v>1</v>
      </c>
      <c r="Q11967" s="0" t="n">
        <f aca="false">J11967*P11967+ROW()*0.00000001</f>
        <v>0.07011967</v>
      </c>
    </row>
    <row r="11968" customFormat="false" ht="15" hidden="false" customHeight="false" outlineLevel="0" collapsed="false">
      <c r="A11968" s="0" t="s">
        <v>8626</v>
      </c>
      <c r="B11968" s="0" t="s">
        <v>50</v>
      </c>
      <c r="C11968" s="0" t="n">
        <v>2008</v>
      </c>
      <c r="D11968" s="0" t="s">
        <v>41</v>
      </c>
      <c r="E11968" s="0" t="s">
        <v>2960</v>
      </c>
      <c r="F11968" s="0" t="n">
        <v>0.07</v>
      </c>
      <c r="G11968" s="0" t="n">
        <v>0</v>
      </c>
      <c r="H11968" s="0" t="n">
        <v>0</v>
      </c>
      <c r="I11968" s="0" t="n">
        <v>0.01</v>
      </c>
      <c r="J11968" s="0" t="n">
        <v>0.07</v>
      </c>
      <c r="K11968" s="0" t="n">
        <v>23</v>
      </c>
      <c r="L11968" s="0" t="n">
        <v>2.4</v>
      </c>
      <c r="M11968" s="0" t="s">
        <v>36</v>
      </c>
      <c r="N11968" s="0" t="s">
        <v>35</v>
      </c>
      <c r="O11968" s="0" t="s">
        <v>177</v>
      </c>
      <c r="P11968" s="0" t="n">
        <f aca="false">IF(AND(OR(Dashboard!$B$5="All",D11968=Dashboard!$B$5),OR(Dashboard!$D$5="All",N11968=Dashboard!$D$5),OR(AND(C11968&lt;&gt;"",C11968&gt;=Dashboard!$F$5,C11968&lt;=Dashboard!$H$5),AND(C11968="",Dashboard!$F$5&lt;=1980,Dashboard!$H$5&gt;=2016))),1,0)</f>
        <v>1</v>
      </c>
      <c r="Q11968" s="0" t="n">
        <f aca="false">J11968*P11968+ROW()*0.00000001</f>
        <v>0.07011968</v>
      </c>
    </row>
    <row r="11969" customFormat="false" ht="15" hidden="false" customHeight="false" outlineLevel="0" collapsed="false">
      <c r="A11969" s="0" t="s">
        <v>8627</v>
      </c>
      <c r="B11969" s="0" t="s">
        <v>33</v>
      </c>
      <c r="C11969" s="0" t="n">
        <v>2010</v>
      </c>
      <c r="D11969" s="0" t="s">
        <v>58</v>
      </c>
      <c r="E11969" s="0" t="s">
        <v>1364</v>
      </c>
      <c r="F11969" s="0" t="n">
        <v>0.07</v>
      </c>
      <c r="G11969" s="0" t="n">
        <v>0</v>
      </c>
      <c r="H11969" s="0" t="n">
        <v>0</v>
      </c>
      <c r="I11969" s="0" t="n">
        <v>0</v>
      </c>
      <c r="J11969" s="0" t="n">
        <v>0.07</v>
      </c>
      <c r="M11969" s="0" t="s">
        <v>36</v>
      </c>
      <c r="N11969" s="0" t="s">
        <v>35</v>
      </c>
      <c r="P11969" s="0" t="n">
        <f aca="false">IF(AND(OR(Dashboard!$B$5="All",D11969=Dashboard!$B$5),OR(Dashboard!$D$5="All",N11969=Dashboard!$D$5),OR(AND(C11969&lt;&gt;"",C11969&gt;=Dashboard!$F$5,C11969&lt;=Dashboard!$H$5),AND(C11969="",Dashboard!$F$5&lt;=1980,Dashboard!$H$5&gt;=2016))),1,0)</f>
        <v>1</v>
      </c>
      <c r="Q11969" s="0" t="n">
        <f aca="false">J11969*P11969+ROW()*0.00000001</f>
        <v>0.07011969</v>
      </c>
    </row>
    <row r="11970" customFormat="false" ht="15" hidden="false" customHeight="false" outlineLevel="0" collapsed="false">
      <c r="A11970" s="0" t="s">
        <v>8628</v>
      </c>
      <c r="B11970" s="0" t="s">
        <v>33</v>
      </c>
      <c r="C11970" s="0" t="n">
        <v>2010</v>
      </c>
      <c r="D11970" s="0" t="s">
        <v>34</v>
      </c>
      <c r="E11970" s="0" t="s">
        <v>8629</v>
      </c>
      <c r="F11970" s="0" t="n">
        <v>0</v>
      </c>
      <c r="G11970" s="0" t="n">
        <v>0.06</v>
      </c>
      <c r="H11970" s="0" t="n">
        <v>0</v>
      </c>
      <c r="I11970" s="0" t="n">
        <v>0.01</v>
      </c>
      <c r="J11970" s="0" t="n">
        <v>0.07</v>
      </c>
      <c r="N11970" s="0" t="s">
        <v>35</v>
      </c>
      <c r="P11970" s="0" t="n">
        <f aca="false">IF(AND(OR(Dashboard!$B$5="All",D11970=Dashboard!$B$5),OR(Dashboard!$D$5="All",N11970=Dashboard!$D$5),OR(AND(C11970&lt;&gt;"",C11970&gt;=Dashboard!$F$5,C11970&lt;=Dashboard!$H$5),AND(C11970="",Dashboard!$F$5&lt;=1980,Dashboard!$H$5&gt;=2016))),1,0)</f>
        <v>1</v>
      </c>
      <c r="Q11970" s="0" t="n">
        <f aca="false">J11970*P11970+ROW()*0.00000001</f>
        <v>0.0701197</v>
      </c>
    </row>
    <row r="11971" customFormat="false" ht="15" hidden="false" customHeight="false" outlineLevel="0" collapsed="false">
      <c r="A11971" s="0" t="s">
        <v>8630</v>
      </c>
      <c r="B11971" s="0" t="s">
        <v>97</v>
      </c>
      <c r="C11971" s="0" t="n">
        <v>2013</v>
      </c>
      <c r="D11971" s="0" t="s">
        <v>46</v>
      </c>
      <c r="E11971" s="0" t="s">
        <v>328</v>
      </c>
      <c r="F11971" s="0" t="n">
        <v>0</v>
      </c>
      <c r="G11971" s="0" t="n">
        <v>0</v>
      </c>
      <c r="H11971" s="0" t="n">
        <v>0.07</v>
      </c>
      <c r="I11971" s="0" t="n">
        <v>0</v>
      </c>
      <c r="J11971" s="0" t="n">
        <v>0.07</v>
      </c>
      <c r="N11971" s="0" t="s">
        <v>35</v>
      </c>
      <c r="P11971" s="0" t="n">
        <f aca="false">IF(AND(OR(Dashboard!$B$5="All",D11971=Dashboard!$B$5),OR(Dashboard!$D$5="All",N11971=Dashboard!$D$5),OR(AND(C11971&lt;&gt;"",C11971&gt;=Dashboard!$F$5,C11971&lt;=Dashboard!$H$5),AND(C11971="",Dashboard!$F$5&lt;=1980,Dashboard!$H$5&gt;=2016))),1,0)</f>
        <v>1</v>
      </c>
      <c r="Q11971" s="0" t="n">
        <f aca="false">J11971*P11971+ROW()*0.00000001</f>
        <v>0.07011971</v>
      </c>
    </row>
    <row r="11972" customFormat="false" ht="15" hidden="false" customHeight="false" outlineLevel="0" collapsed="false">
      <c r="A11972" s="0" t="s">
        <v>8510</v>
      </c>
      <c r="B11972" s="0" t="s">
        <v>64</v>
      </c>
      <c r="C11972" s="0" t="n">
        <v>2014</v>
      </c>
      <c r="D11972" s="0" t="s">
        <v>71</v>
      </c>
      <c r="E11972" s="0" t="s">
        <v>689</v>
      </c>
      <c r="F11972" s="0" t="n">
        <v>0.03</v>
      </c>
      <c r="G11972" s="0" t="n">
        <v>0.04</v>
      </c>
      <c r="H11972" s="0" t="n">
        <v>0</v>
      </c>
      <c r="I11972" s="0" t="n">
        <v>0.01</v>
      </c>
      <c r="J11972" s="0" t="n">
        <v>0.07</v>
      </c>
      <c r="K11972" s="0" t="n">
        <v>32</v>
      </c>
      <c r="L11972" s="0" t="n">
        <v>3.8</v>
      </c>
      <c r="M11972" s="0" t="s">
        <v>73</v>
      </c>
      <c r="N11972" s="0" t="s">
        <v>66</v>
      </c>
      <c r="O11972" s="0" t="s">
        <v>177</v>
      </c>
      <c r="P11972" s="0" t="n">
        <f aca="false">IF(AND(OR(Dashboard!$B$5="All",D11972=Dashboard!$B$5),OR(Dashboard!$D$5="All",N11972=Dashboard!$D$5),OR(AND(C11972&lt;&gt;"",C11972&gt;=Dashboard!$F$5,C11972&lt;=Dashboard!$H$5),AND(C11972="",Dashboard!$F$5&lt;=1980,Dashboard!$H$5&gt;=2016))),1,0)</f>
        <v>1</v>
      </c>
      <c r="Q11972" s="0" t="n">
        <f aca="false">J11972*P11972+ROW()*0.00000001</f>
        <v>0.07011972</v>
      </c>
    </row>
    <row r="11973" customFormat="false" ht="15" hidden="false" customHeight="false" outlineLevel="0" collapsed="false">
      <c r="A11973" s="0" t="s">
        <v>1614</v>
      </c>
      <c r="B11973" s="0" t="s">
        <v>50</v>
      </c>
      <c r="C11973" s="0" t="n">
        <v>2005</v>
      </c>
      <c r="D11973" s="0" t="s">
        <v>71</v>
      </c>
      <c r="E11973" s="0" t="s">
        <v>124</v>
      </c>
      <c r="F11973" s="0" t="n">
        <v>0.06</v>
      </c>
      <c r="G11973" s="0" t="n">
        <v>0</v>
      </c>
      <c r="H11973" s="0" t="n">
        <v>0</v>
      </c>
      <c r="I11973" s="0" t="n">
        <v>0.01</v>
      </c>
      <c r="J11973" s="0" t="n">
        <v>0.07</v>
      </c>
      <c r="K11973" s="0" t="n">
        <v>50</v>
      </c>
      <c r="L11973" s="0" t="n">
        <v>7</v>
      </c>
      <c r="M11973" s="0" t="s">
        <v>103</v>
      </c>
      <c r="N11973" s="0" t="s">
        <v>35</v>
      </c>
      <c r="O11973" s="0" t="s">
        <v>177</v>
      </c>
      <c r="P11973" s="0" t="n">
        <f aca="false">IF(AND(OR(Dashboard!$B$5="All",D11973=Dashboard!$B$5),OR(Dashboard!$D$5="All",N11973=Dashboard!$D$5),OR(AND(C11973&lt;&gt;"",C11973&gt;=Dashboard!$F$5,C11973&lt;=Dashboard!$H$5),AND(C11973="",Dashboard!$F$5&lt;=1980,Dashboard!$H$5&gt;=2016))),1,0)</f>
        <v>1</v>
      </c>
      <c r="Q11973" s="0" t="n">
        <f aca="false">J11973*P11973+ROW()*0.00000001</f>
        <v>0.07011973</v>
      </c>
    </row>
    <row r="11974" customFormat="false" ht="15" hidden="false" customHeight="false" outlineLevel="0" collapsed="false">
      <c r="A11974" s="0" t="s">
        <v>8593</v>
      </c>
      <c r="B11974" s="0" t="s">
        <v>50</v>
      </c>
      <c r="C11974" s="0" t="n">
        <v>2013</v>
      </c>
      <c r="D11974" s="0" t="s">
        <v>52</v>
      </c>
      <c r="E11974" s="0" t="s">
        <v>1002</v>
      </c>
      <c r="F11974" s="0" t="n">
        <v>0.03</v>
      </c>
      <c r="G11974" s="0" t="n">
        <v>0.04</v>
      </c>
      <c r="H11974" s="0" t="n">
        <v>0</v>
      </c>
      <c r="I11974" s="0" t="n">
        <v>0.01</v>
      </c>
      <c r="J11974" s="0" t="n">
        <v>0.07</v>
      </c>
      <c r="N11974" s="0" t="s">
        <v>35</v>
      </c>
      <c r="P11974" s="0" t="n">
        <f aca="false">IF(AND(OR(Dashboard!$B$5="All",D11974=Dashboard!$B$5),OR(Dashboard!$D$5="All",N11974=Dashboard!$D$5),OR(AND(C11974&lt;&gt;"",C11974&gt;=Dashboard!$F$5,C11974&lt;=Dashboard!$H$5),AND(C11974="",Dashboard!$F$5&lt;=1980,Dashboard!$H$5&gt;=2016))),1,0)</f>
        <v>1</v>
      </c>
      <c r="Q11974" s="0" t="n">
        <f aca="false">J11974*P11974+ROW()*0.00000001</f>
        <v>0.07011974</v>
      </c>
    </row>
    <row r="11975" customFormat="false" ht="15" hidden="false" customHeight="false" outlineLevel="0" collapsed="false">
      <c r="A11975" s="0" t="s">
        <v>8631</v>
      </c>
      <c r="B11975" s="0" t="s">
        <v>164</v>
      </c>
      <c r="C11975" s="0" t="n">
        <v>2012</v>
      </c>
      <c r="D11975" s="0" t="s">
        <v>114</v>
      </c>
      <c r="E11975" s="0" t="s">
        <v>328</v>
      </c>
      <c r="F11975" s="0" t="n">
        <v>0</v>
      </c>
      <c r="G11975" s="0" t="n">
        <v>0</v>
      </c>
      <c r="H11975" s="0" t="n">
        <v>0.07</v>
      </c>
      <c r="I11975" s="0" t="n">
        <v>0</v>
      </c>
      <c r="J11975" s="0" t="n">
        <v>0.07</v>
      </c>
      <c r="N11975" s="0" t="s">
        <v>74</v>
      </c>
      <c r="P11975" s="0" t="n">
        <f aca="false">IF(AND(OR(Dashboard!$B$5="All",D11975=Dashboard!$B$5),OR(Dashboard!$D$5="All",N11975=Dashboard!$D$5),OR(AND(C11975&lt;&gt;"",C11975&gt;=Dashboard!$F$5,C11975&lt;=Dashboard!$H$5),AND(C11975="",Dashboard!$F$5&lt;=1980,Dashboard!$H$5&gt;=2016))),1,0)</f>
        <v>1</v>
      </c>
      <c r="Q11975" s="0" t="n">
        <f aca="false">J11975*P11975+ROW()*0.00000001</f>
        <v>0.07011975</v>
      </c>
    </row>
    <row r="11976" customFormat="false" ht="15" hidden="false" customHeight="false" outlineLevel="0" collapsed="false">
      <c r="A11976" s="0" t="s">
        <v>8632</v>
      </c>
      <c r="B11976" s="0" t="s">
        <v>152</v>
      </c>
      <c r="C11976" s="0" t="n">
        <v>2003</v>
      </c>
      <c r="D11976" s="0" t="s">
        <v>58</v>
      </c>
      <c r="E11976" s="0" t="s">
        <v>142</v>
      </c>
      <c r="F11976" s="0" t="n">
        <v>0</v>
      </c>
      <c r="G11976" s="0" t="n">
        <v>0.06</v>
      </c>
      <c r="H11976" s="0" t="n">
        <v>0</v>
      </c>
      <c r="I11976" s="0" t="n">
        <v>0.01</v>
      </c>
      <c r="J11976" s="0" t="n">
        <v>0.07</v>
      </c>
      <c r="L11976" s="0" t="n">
        <v>8.3</v>
      </c>
      <c r="M11976" s="0" t="s">
        <v>36</v>
      </c>
      <c r="N11976" s="0" t="s">
        <v>152</v>
      </c>
      <c r="P11976" s="0" t="n">
        <f aca="false">IF(AND(OR(Dashboard!$B$5="All",D11976=Dashboard!$B$5),OR(Dashboard!$D$5="All",N11976=Dashboard!$D$5),OR(AND(C11976&lt;&gt;"",C11976&gt;=Dashboard!$F$5,C11976&lt;=Dashboard!$H$5),AND(C11976="",Dashboard!$F$5&lt;=1980,Dashboard!$H$5&gt;=2016))),1,0)</f>
        <v>1</v>
      </c>
      <c r="Q11976" s="0" t="n">
        <f aca="false">J11976*P11976+ROW()*0.00000001</f>
        <v>0.07011976</v>
      </c>
    </row>
    <row r="11977" customFormat="false" ht="15" hidden="false" customHeight="false" outlineLevel="0" collapsed="false">
      <c r="A11977" s="0" t="s">
        <v>8633</v>
      </c>
      <c r="B11977" s="0" t="s">
        <v>50</v>
      </c>
      <c r="C11977" s="0" t="n">
        <v>2011</v>
      </c>
      <c r="D11977" s="0" t="s">
        <v>48</v>
      </c>
      <c r="E11977" s="0" t="s">
        <v>1754</v>
      </c>
      <c r="F11977" s="0" t="n">
        <v>0</v>
      </c>
      <c r="G11977" s="0" t="n">
        <v>0.06</v>
      </c>
      <c r="H11977" s="0" t="n">
        <v>0</v>
      </c>
      <c r="I11977" s="0" t="n">
        <v>0.01</v>
      </c>
      <c r="J11977" s="0" t="n">
        <v>0.07</v>
      </c>
      <c r="N11977" s="0" t="s">
        <v>35</v>
      </c>
      <c r="P11977" s="0" t="n">
        <f aca="false">IF(AND(OR(Dashboard!$B$5="All",D11977=Dashboard!$B$5),OR(Dashboard!$D$5="All",N11977=Dashboard!$D$5),OR(AND(C11977&lt;&gt;"",C11977&gt;=Dashboard!$F$5,C11977&lt;=Dashboard!$H$5),AND(C11977="",Dashboard!$F$5&lt;=1980,Dashboard!$H$5&gt;=2016))),1,0)</f>
        <v>1</v>
      </c>
      <c r="Q11977" s="0" t="n">
        <f aca="false">J11977*P11977+ROW()*0.00000001</f>
        <v>0.07011977</v>
      </c>
    </row>
    <row r="11978" customFormat="false" ht="15" hidden="false" customHeight="false" outlineLevel="0" collapsed="false">
      <c r="A11978" s="0" t="s">
        <v>8634</v>
      </c>
      <c r="B11978" s="0" t="s">
        <v>50</v>
      </c>
      <c r="C11978" s="0" t="n">
        <v>2007</v>
      </c>
      <c r="D11978" s="0" t="s">
        <v>114</v>
      </c>
      <c r="E11978" s="0" t="s">
        <v>124</v>
      </c>
      <c r="F11978" s="0" t="n">
        <v>0.05</v>
      </c>
      <c r="G11978" s="0" t="n">
        <v>0.01</v>
      </c>
      <c r="H11978" s="0" t="n">
        <v>0</v>
      </c>
      <c r="I11978" s="0" t="n">
        <v>0.01</v>
      </c>
      <c r="J11978" s="0" t="n">
        <v>0.07</v>
      </c>
      <c r="L11978" s="0" t="n">
        <v>6.7</v>
      </c>
      <c r="M11978" s="0" t="s">
        <v>103</v>
      </c>
      <c r="N11978" s="0" t="s">
        <v>35</v>
      </c>
      <c r="P11978" s="0" t="n">
        <f aca="false">IF(AND(OR(Dashboard!$B$5="All",D11978=Dashboard!$B$5),OR(Dashboard!$D$5="All",N11978=Dashboard!$D$5),OR(AND(C11978&lt;&gt;"",C11978&gt;=Dashboard!$F$5,C11978&lt;=Dashboard!$H$5),AND(C11978="",Dashboard!$F$5&lt;=1980,Dashboard!$H$5&gt;=2016))),1,0)</f>
        <v>1</v>
      </c>
      <c r="Q11978" s="0" t="n">
        <f aca="false">J11978*P11978+ROW()*0.00000001</f>
        <v>0.07011978</v>
      </c>
    </row>
    <row r="11979" customFormat="false" ht="15" hidden="false" customHeight="false" outlineLevel="0" collapsed="false">
      <c r="A11979" s="0" t="s">
        <v>7862</v>
      </c>
      <c r="B11979" s="0" t="s">
        <v>70</v>
      </c>
      <c r="C11979" s="0" t="n">
        <v>2009</v>
      </c>
      <c r="D11979" s="0" t="s">
        <v>41</v>
      </c>
      <c r="E11979" s="0" t="s">
        <v>142</v>
      </c>
      <c r="F11979" s="0" t="n">
        <v>0</v>
      </c>
      <c r="G11979" s="0" t="n">
        <v>0.05</v>
      </c>
      <c r="H11979" s="0" t="n">
        <v>0.01</v>
      </c>
      <c r="I11979" s="0" t="n">
        <v>0.01</v>
      </c>
      <c r="J11979" s="0" t="n">
        <v>0.07</v>
      </c>
      <c r="N11979" s="0" t="s">
        <v>74</v>
      </c>
      <c r="P11979" s="0" t="n">
        <f aca="false">IF(AND(OR(Dashboard!$B$5="All",D11979=Dashboard!$B$5),OR(Dashboard!$D$5="All",N11979=Dashboard!$D$5),OR(AND(C11979&lt;&gt;"",C11979&gt;=Dashboard!$F$5,C11979&lt;=Dashboard!$H$5),AND(C11979="",Dashboard!$F$5&lt;=1980,Dashboard!$H$5&gt;=2016))),1,0)</f>
        <v>1</v>
      </c>
      <c r="Q11979" s="0" t="n">
        <f aca="false">J11979*P11979+ROW()*0.00000001</f>
        <v>0.07011979</v>
      </c>
    </row>
    <row r="11980" customFormat="false" ht="15" hidden="false" customHeight="false" outlineLevel="0" collapsed="false">
      <c r="A11980" s="0" t="s">
        <v>8635</v>
      </c>
      <c r="B11980" s="0" t="s">
        <v>144</v>
      </c>
      <c r="C11980" s="0" t="n">
        <v>2002</v>
      </c>
      <c r="D11980" s="0" t="s">
        <v>71</v>
      </c>
      <c r="E11980" s="0" t="s">
        <v>160</v>
      </c>
      <c r="F11980" s="0" t="n">
        <v>0.05</v>
      </c>
      <c r="G11980" s="0" t="n">
        <v>0.02</v>
      </c>
      <c r="H11980" s="0" t="n">
        <v>0</v>
      </c>
      <c r="I11980" s="0" t="n">
        <v>0</v>
      </c>
      <c r="J11980" s="0" t="n">
        <v>0.07</v>
      </c>
      <c r="N11980" s="0" t="s">
        <v>66</v>
      </c>
      <c r="P11980" s="0" t="n">
        <f aca="false">IF(AND(OR(Dashboard!$B$5="All",D11980=Dashboard!$B$5),OR(Dashboard!$D$5="All",N11980=Dashboard!$D$5),OR(AND(C11980&lt;&gt;"",C11980&gt;=Dashboard!$F$5,C11980&lt;=Dashboard!$H$5),AND(C11980="",Dashboard!$F$5&lt;=1980,Dashboard!$H$5&gt;=2016))),1,0)</f>
        <v>1</v>
      </c>
      <c r="Q11980" s="0" t="n">
        <f aca="false">J11980*P11980+ROW()*0.00000001</f>
        <v>0.0701198</v>
      </c>
    </row>
    <row r="11981" customFormat="false" ht="15" hidden="false" customHeight="false" outlineLevel="0" collapsed="false">
      <c r="A11981" s="0" t="s">
        <v>8636</v>
      </c>
      <c r="B11981" s="0" t="s">
        <v>76</v>
      </c>
      <c r="C11981" s="0" t="n">
        <v>2003</v>
      </c>
      <c r="D11981" s="0" t="s">
        <v>246</v>
      </c>
      <c r="E11981" s="0" t="s">
        <v>782</v>
      </c>
      <c r="F11981" s="0" t="n">
        <v>0.03</v>
      </c>
      <c r="G11981" s="0" t="n">
        <v>0.03</v>
      </c>
      <c r="H11981" s="0" t="n">
        <v>0</v>
      </c>
      <c r="I11981" s="0" t="n">
        <v>0.01</v>
      </c>
      <c r="J11981" s="0" t="n">
        <v>0.07</v>
      </c>
      <c r="K11981" s="0" t="n">
        <v>74</v>
      </c>
      <c r="L11981" s="0" t="n">
        <v>8.9</v>
      </c>
      <c r="M11981" s="0" t="s">
        <v>36</v>
      </c>
      <c r="N11981" s="0" t="s">
        <v>74</v>
      </c>
      <c r="O11981" s="0" t="s">
        <v>37</v>
      </c>
      <c r="P11981" s="0" t="n">
        <f aca="false">IF(AND(OR(Dashboard!$B$5="All",D11981=Dashboard!$B$5),OR(Dashboard!$D$5="All",N11981=Dashboard!$D$5),OR(AND(C11981&lt;&gt;"",C11981&gt;=Dashboard!$F$5,C11981&lt;=Dashboard!$H$5),AND(C11981="",Dashboard!$F$5&lt;=1980,Dashboard!$H$5&gt;=2016))),1,0)</f>
        <v>1</v>
      </c>
      <c r="Q11981" s="0" t="n">
        <f aca="false">J11981*P11981+ROW()*0.00000001</f>
        <v>0.07011981</v>
      </c>
    </row>
    <row r="11982" customFormat="false" ht="15" hidden="false" customHeight="false" outlineLevel="0" collapsed="false">
      <c r="A11982" s="0" t="s">
        <v>6605</v>
      </c>
      <c r="B11982" s="0" t="s">
        <v>144</v>
      </c>
      <c r="C11982" s="0" t="n">
        <v>2004</v>
      </c>
      <c r="D11982" s="0" t="s">
        <v>114</v>
      </c>
      <c r="E11982" s="0" t="s">
        <v>547</v>
      </c>
      <c r="F11982" s="0" t="n">
        <v>0.05</v>
      </c>
      <c r="G11982" s="0" t="n">
        <v>0.02</v>
      </c>
      <c r="H11982" s="0" t="n">
        <v>0</v>
      </c>
      <c r="I11982" s="0" t="n">
        <v>0</v>
      </c>
      <c r="J11982" s="0" t="n">
        <v>0.07</v>
      </c>
      <c r="K11982" s="0" t="n">
        <v>75</v>
      </c>
      <c r="L11982" s="0" t="n">
        <v>8</v>
      </c>
      <c r="M11982" s="0" t="s">
        <v>103</v>
      </c>
      <c r="N11982" s="0" t="s">
        <v>66</v>
      </c>
      <c r="O11982" s="0" t="s">
        <v>37</v>
      </c>
      <c r="P11982" s="0" t="n">
        <f aca="false">IF(AND(OR(Dashboard!$B$5="All",D11982=Dashboard!$B$5),OR(Dashboard!$D$5="All",N11982=Dashboard!$D$5),OR(AND(C11982&lt;&gt;"",C11982&gt;=Dashboard!$F$5,C11982&lt;=Dashboard!$H$5),AND(C11982="",Dashboard!$F$5&lt;=1980,Dashboard!$H$5&gt;=2016))),1,0)</f>
        <v>1</v>
      </c>
      <c r="Q11982" s="0" t="n">
        <f aca="false">J11982*P11982+ROW()*0.00000001</f>
        <v>0.07011982</v>
      </c>
    </row>
    <row r="11983" customFormat="false" ht="15" hidden="false" customHeight="false" outlineLevel="0" collapsed="false">
      <c r="A11983" s="0" t="s">
        <v>223</v>
      </c>
      <c r="B11983" s="0" t="s">
        <v>45</v>
      </c>
      <c r="C11983" s="0" t="n">
        <v>2000</v>
      </c>
      <c r="D11983" s="0" t="s">
        <v>71</v>
      </c>
      <c r="E11983" s="0" t="s">
        <v>220</v>
      </c>
      <c r="F11983" s="0" t="n">
        <v>0</v>
      </c>
      <c r="G11983" s="0" t="n">
        <v>0</v>
      </c>
      <c r="H11983" s="0" t="n">
        <v>0.07</v>
      </c>
      <c r="I11983" s="0" t="n">
        <v>0</v>
      </c>
      <c r="J11983" s="0" t="n">
        <v>0.07</v>
      </c>
      <c r="N11983" s="0" t="s">
        <v>35</v>
      </c>
      <c r="P11983" s="0" t="n">
        <f aca="false">IF(AND(OR(Dashboard!$B$5="All",D11983=Dashboard!$B$5),OR(Dashboard!$D$5="All",N11983=Dashboard!$D$5),OR(AND(C11983&lt;&gt;"",C11983&gt;=Dashboard!$F$5,C11983&lt;=Dashboard!$H$5),AND(C11983="",Dashboard!$F$5&lt;=1980,Dashboard!$H$5&gt;=2016))),1,0)</f>
        <v>1</v>
      </c>
      <c r="Q11983" s="0" t="n">
        <f aca="false">J11983*P11983+ROW()*0.00000001</f>
        <v>0.07011983</v>
      </c>
    </row>
    <row r="11984" customFormat="false" ht="15" hidden="false" customHeight="false" outlineLevel="0" collapsed="false">
      <c r="A11984" s="0" t="s">
        <v>5414</v>
      </c>
      <c r="B11984" s="0" t="s">
        <v>851</v>
      </c>
      <c r="C11984" s="0" t="n">
        <v>2015</v>
      </c>
      <c r="D11984" s="0" t="s">
        <v>46</v>
      </c>
      <c r="E11984" s="0" t="s">
        <v>2867</v>
      </c>
      <c r="F11984" s="0" t="n">
        <v>0</v>
      </c>
      <c r="G11984" s="0" t="n">
        <v>0</v>
      </c>
      <c r="H11984" s="0" t="n">
        <v>0.07</v>
      </c>
      <c r="I11984" s="0" t="n">
        <v>0</v>
      </c>
      <c r="J11984" s="0" t="n">
        <v>0.07</v>
      </c>
      <c r="N11984" s="0" t="s">
        <v>74</v>
      </c>
      <c r="P11984" s="0" t="n">
        <f aca="false">IF(AND(OR(Dashboard!$B$5="All",D11984=Dashboard!$B$5),OR(Dashboard!$D$5="All",N11984=Dashboard!$D$5),OR(AND(C11984&lt;&gt;"",C11984&gt;=Dashboard!$F$5,C11984&lt;=Dashboard!$H$5),AND(C11984="",Dashboard!$F$5&lt;=1980,Dashboard!$H$5&gt;=2016))),1,0)</f>
        <v>1</v>
      </c>
      <c r="Q11984" s="0" t="n">
        <f aca="false">J11984*P11984+ROW()*0.00000001</f>
        <v>0.07011984</v>
      </c>
    </row>
    <row r="11985" customFormat="false" ht="15" hidden="false" customHeight="false" outlineLevel="0" collapsed="false">
      <c r="A11985" s="0" t="s">
        <v>8637</v>
      </c>
      <c r="B11985" s="0" t="s">
        <v>144</v>
      </c>
      <c r="C11985" s="0" t="n">
        <v>2002</v>
      </c>
      <c r="D11985" s="0" t="s">
        <v>41</v>
      </c>
      <c r="E11985" s="0" t="s">
        <v>2032</v>
      </c>
      <c r="F11985" s="0" t="n">
        <v>0.05</v>
      </c>
      <c r="G11985" s="0" t="n">
        <v>0.02</v>
      </c>
      <c r="H11985" s="0" t="n">
        <v>0</v>
      </c>
      <c r="I11985" s="0" t="n">
        <v>0</v>
      </c>
      <c r="J11985" s="0" t="n">
        <v>0.07</v>
      </c>
      <c r="N11985" s="0" t="s">
        <v>66</v>
      </c>
      <c r="P11985" s="0" t="n">
        <f aca="false">IF(AND(OR(Dashboard!$B$5="All",D11985=Dashboard!$B$5),OR(Dashboard!$D$5="All",N11985=Dashboard!$D$5),OR(AND(C11985&lt;&gt;"",C11985&gt;=Dashboard!$F$5,C11985&lt;=Dashboard!$H$5),AND(C11985="",Dashboard!$F$5&lt;=1980,Dashboard!$H$5&gt;=2016))),1,0)</f>
        <v>1</v>
      </c>
      <c r="Q11985" s="0" t="n">
        <f aca="false">J11985*P11985+ROW()*0.00000001</f>
        <v>0.07011985</v>
      </c>
    </row>
    <row r="11986" customFormat="false" ht="15" hidden="false" customHeight="false" outlineLevel="0" collapsed="false">
      <c r="A11986" s="0" t="s">
        <v>8638</v>
      </c>
      <c r="B11986" s="0" t="s">
        <v>164</v>
      </c>
      <c r="C11986" s="0" t="n">
        <v>2006</v>
      </c>
      <c r="D11986" s="0" t="s">
        <v>102</v>
      </c>
      <c r="E11986" s="0" t="s">
        <v>89</v>
      </c>
      <c r="F11986" s="0" t="n">
        <v>0</v>
      </c>
      <c r="G11986" s="0" t="n">
        <v>0</v>
      </c>
      <c r="H11986" s="0" t="n">
        <v>0.07</v>
      </c>
      <c r="I11986" s="0" t="n">
        <v>0</v>
      </c>
      <c r="J11986" s="0" t="n">
        <v>0.07</v>
      </c>
      <c r="N11986" s="0" t="s">
        <v>74</v>
      </c>
      <c r="P11986" s="0" t="n">
        <f aca="false">IF(AND(OR(Dashboard!$B$5="All",D11986=Dashboard!$B$5),OR(Dashboard!$D$5="All",N11986=Dashboard!$D$5),OR(AND(C11986&lt;&gt;"",C11986&gt;=Dashboard!$F$5,C11986&lt;=Dashboard!$H$5),AND(C11986="",Dashboard!$F$5&lt;=1980,Dashboard!$H$5&gt;=2016))),1,0)</f>
        <v>1</v>
      </c>
      <c r="Q11986" s="0" t="n">
        <f aca="false">J11986*P11986+ROW()*0.00000001</f>
        <v>0.07011986</v>
      </c>
    </row>
    <row r="11987" customFormat="false" ht="15" hidden="false" customHeight="false" outlineLevel="0" collapsed="false">
      <c r="A11987" s="0" t="s">
        <v>8639</v>
      </c>
      <c r="B11987" s="0" t="s">
        <v>222</v>
      </c>
      <c r="C11987" s="0" t="n">
        <v>1993</v>
      </c>
      <c r="D11987" s="0" t="s">
        <v>114</v>
      </c>
      <c r="E11987" s="0" t="s">
        <v>154</v>
      </c>
      <c r="F11987" s="0" t="n">
        <v>0</v>
      </c>
      <c r="G11987" s="0" t="n">
        <v>0</v>
      </c>
      <c r="H11987" s="0" t="n">
        <v>0.07</v>
      </c>
      <c r="I11987" s="0" t="n">
        <v>0</v>
      </c>
      <c r="J11987" s="0" t="n">
        <v>0.07</v>
      </c>
      <c r="N11987" s="0" t="s">
        <v>154</v>
      </c>
      <c r="P11987" s="0" t="n">
        <f aca="false">IF(AND(OR(Dashboard!$B$5="All",D11987=Dashboard!$B$5),OR(Dashboard!$D$5="All",N11987=Dashboard!$D$5),OR(AND(C11987&lt;&gt;"",C11987&gt;=Dashboard!$F$5,C11987&lt;=Dashboard!$H$5),AND(C11987="",Dashboard!$F$5&lt;=1980,Dashboard!$H$5&gt;=2016))),1,0)</f>
        <v>1</v>
      </c>
      <c r="Q11987" s="0" t="n">
        <f aca="false">J11987*P11987+ROW()*0.00000001</f>
        <v>0.07011987</v>
      </c>
    </row>
    <row r="11988" customFormat="false" ht="15" hidden="false" customHeight="false" outlineLevel="0" collapsed="false">
      <c r="A11988" s="0" t="s">
        <v>8640</v>
      </c>
      <c r="B11988" s="0" t="s">
        <v>50</v>
      </c>
      <c r="C11988" s="0" t="n">
        <v>2007</v>
      </c>
      <c r="D11988" s="0" t="s">
        <v>48</v>
      </c>
      <c r="E11988" s="0" t="s">
        <v>35</v>
      </c>
      <c r="F11988" s="0" t="n">
        <v>0</v>
      </c>
      <c r="G11988" s="0" t="n">
        <v>0</v>
      </c>
      <c r="H11988" s="0" t="n">
        <v>0.07</v>
      </c>
      <c r="I11988" s="0" t="n">
        <v>0</v>
      </c>
      <c r="J11988" s="0" t="n">
        <v>0.07</v>
      </c>
      <c r="N11988" s="0" t="s">
        <v>35</v>
      </c>
      <c r="P11988" s="0" t="n">
        <f aca="false">IF(AND(OR(Dashboard!$B$5="All",D11988=Dashboard!$B$5),OR(Dashboard!$D$5="All",N11988=Dashboard!$D$5),OR(AND(C11988&lt;&gt;"",C11988&gt;=Dashboard!$F$5,C11988&lt;=Dashboard!$H$5),AND(C11988="",Dashboard!$F$5&lt;=1980,Dashboard!$H$5&gt;=2016))),1,0)</f>
        <v>1</v>
      </c>
      <c r="Q11988" s="0" t="n">
        <f aca="false">J11988*P11988+ROW()*0.00000001</f>
        <v>0.07011988</v>
      </c>
    </row>
    <row r="11989" customFormat="false" ht="15" hidden="false" customHeight="false" outlineLevel="0" collapsed="false">
      <c r="A11989" s="0" t="s">
        <v>8641</v>
      </c>
      <c r="B11989" s="0" t="s">
        <v>50</v>
      </c>
      <c r="C11989" s="0" t="n">
        <v>2008</v>
      </c>
      <c r="D11989" s="0" t="s">
        <v>58</v>
      </c>
      <c r="E11989" s="0" t="s">
        <v>8642</v>
      </c>
      <c r="F11989" s="0" t="n">
        <v>0.07</v>
      </c>
      <c r="G11989" s="0" t="n">
        <v>0</v>
      </c>
      <c r="H11989" s="0" t="n">
        <v>0</v>
      </c>
      <c r="I11989" s="0" t="n">
        <v>0.01</v>
      </c>
      <c r="J11989" s="0" t="n">
        <v>0.07</v>
      </c>
      <c r="N11989" s="0" t="s">
        <v>35</v>
      </c>
      <c r="P11989" s="0" t="n">
        <f aca="false">IF(AND(OR(Dashboard!$B$5="All",D11989=Dashboard!$B$5),OR(Dashboard!$D$5="All",N11989=Dashboard!$D$5),OR(AND(C11989&lt;&gt;"",C11989&gt;=Dashboard!$F$5,C11989&lt;=Dashboard!$H$5),AND(C11989="",Dashboard!$F$5&lt;=1980,Dashboard!$H$5&gt;=2016))),1,0)</f>
        <v>1</v>
      </c>
      <c r="Q11989" s="0" t="n">
        <f aca="false">J11989*P11989+ROW()*0.00000001</f>
        <v>0.07011989</v>
      </c>
    </row>
    <row r="11990" customFormat="false" ht="15" hidden="false" customHeight="false" outlineLevel="0" collapsed="false">
      <c r="A11990" s="0" t="s">
        <v>5342</v>
      </c>
      <c r="B11990" s="0" t="s">
        <v>64</v>
      </c>
      <c r="C11990" s="0" t="n">
        <v>2009</v>
      </c>
      <c r="D11990" s="0" t="s">
        <v>52</v>
      </c>
      <c r="E11990" s="0" t="s">
        <v>481</v>
      </c>
      <c r="F11990" s="0" t="n">
        <v>0.07</v>
      </c>
      <c r="G11990" s="0" t="n">
        <v>0</v>
      </c>
      <c r="H11990" s="0" t="n">
        <v>0</v>
      </c>
      <c r="I11990" s="0" t="n">
        <v>0.01</v>
      </c>
      <c r="J11990" s="0" t="n">
        <v>0.07</v>
      </c>
      <c r="K11990" s="0" t="n">
        <v>70</v>
      </c>
      <c r="M11990" s="0" t="s">
        <v>103</v>
      </c>
      <c r="N11990" s="0" t="s">
        <v>66</v>
      </c>
      <c r="O11990" s="0" t="s">
        <v>67</v>
      </c>
      <c r="P11990" s="0" t="n">
        <f aca="false">IF(AND(OR(Dashboard!$B$5="All",D11990=Dashboard!$B$5),OR(Dashboard!$D$5="All",N11990=Dashboard!$D$5),OR(AND(C11990&lt;&gt;"",C11990&gt;=Dashboard!$F$5,C11990&lt;=Dashboard!$H$5),AND(C11990="",Dashboard!$F$5&lt;=1980,Dashboard!$H$5&gt;=2016))),1,0)</f>
        <v>1</v>
      </c>
      <c r="Q11990" s="0" t="n">
        <f aca="false">J11990*P11990+ROW()*0.00000001</f>
        <v>0.0701199</v>
      </c>
    </row>
    <row r="11991" customFormat="false" ht="15" hidden="false" customHeight="false" outlineLevel="0" collapsed="false">
      <c r="A11991" s="0" t="s">
        <v>4233</v>
      </c>
      <c r="B11991" s="0" t="s">
        <v>152</v>
      </c>
      <c r="C11991" s="0" t="n">
        <v>2011</v>
      </c>
      <c r="D11991" s="0" t="s">
        <v>56</v>
      </c>
      <c r="E11991" s="0" t="s">
        <v>547</v>
      </c>
      <c r="F11991" s="0" t="n">
        <v>0.01</v>
      </c>
      <c r="G11991" s="0" t="n">
        <v>0.04</v>
      </c>
      <c r="H11991" s="0" t="n">
        <v>0</v>
      </c>
      <c r="I11991" s="0" t="n">
        <v>0.01</v>
      </c>
      <c r="J11991" s="0" t="n">
        <v>0.07</v>
      </c>
      <c r="K11991" s="0" t="n">
        <v>67</v>
      </c>
      <c r="L11991" s="0" t="n">
        <v>4.9</v>
      </c>
      <c r="M11991" s="0" t="s">
        <v>73</v>
      </c>
      <c r="N11991" s="0" t="s">
        <v>152</v>
      </c>
      <c r="O11991" s="0" t="s">
        <v>67</v>
      </c>
      <c r="P11991" s="0" t="n">
        <f aca="false">IF(AND(OR(Dashboard!$B$5="All",D11991=Dashboard!$B$5),OR(Dashboard!$D$5="All",N11991=Dashboard!$D$5),OR(AND(C11991&lt;&gt;"",C11991&gt;=Dashboard!$F$5,C11991&lt;=Dashboard!$H$5),AND(C11991="",Dashboard!$F$5&lt;=1980,Dashboard!$H$5&gt;=2016))),1,0)</f>
        <v>1</v>
      </c>
      <c r="Q11991" s="0" t="n">
        <f aca="false">J11991*P11991+ROW()*0.00000001</f>
        <v>0.07011991</v>
      </c>
    </row>
    <row r="11992" customFormat="false" ht="15" hidden="false" customHeight="false" outlineLevel="0" collapsed="false">
      <c r="A11992" s="0" t="s">
        <v>8643</v>
      </c>
      <c r="B11992" s="0" t="s">
        <v>117</v>
      </c>
      <c r="C11992" s="0" t="n">
        <v>1996</v>
      </c>
      <c r="D11992" s="0" t="s">
        <v>56</v>
      </c>
      <c r="E11992" s="0" t="s">
        <v>257</v>
      </c>
      <c r="F11992" s="0" t="n">
        <v>0.04</v>
      </c>
      <c r="G11992" s="0" t="n">
        <v>0.03</v>
      </c>
      <c r="H11992" s="0" t="n">
        <v>0</v>
      </c>
      <c r="I11992" s="0" t="n">
        <v>0</v>
      </c>
      <c r="J11992" s="0" t="n">
        <v>0.07</v>
      </c>
      <c r="N11992" s="0" t="s">
        <v>74</v>
      </c>
      <c r="P11992" s="0" t="n">
        <f aca="false">IF(AND(OR(Dashboard!$B$5="All",D11992=Dashboard!$B$5),OR(Dashboard!$D$5="All",N11992=Dashboard!$D$5),OR(AND(C11992&lt;&gt;"",C11992&gt;=Dashboard!$F$5,C11992&lt;=Dashboard!$H$5),AND(C11992="",Dashboard!$F$5&lt;=1980,Dashboard!$H$5&gt;=2016))),1,0)</f>
        <v>1</v>
      </c>
      <c r="Q11992" s="0" t="n">
        <f aca="false">J11992*P11992+ROW()*0.00000001</f>
        <v>0.07011992</v>
      </c>
    </row>
    <row r="11993" customFormat="false" ht="15" hidden="false" customHeight="false" outlineLevel="0" collapsed="false">
      <c r="A11993" s="0" t="s">
        <v>8644</v>
      </c>
      <c r="B11993" s="0" t="s">
        <v>117</v>
      </c>
      <c r="C11993" s="0" t="n">
        <v>1998</v>
      </c>
      <c r="D11993" s="0" t="s">
        <v>246</v>
      </c>
      <c r="E11993" s="0" t="s">
        <v>3757</v>
      </c>
      <c r="F11993" s="0" t="n">
        <v>0.04</v>
      </c>
      <c r="G11993" s="0" t="n">
        <v>0.03</v>
      </c>
      <c r="H11993" s="0" t="n">
        <v>0</v>
      </c>
      <c r="I11993" s="0" t="n">
        <v>0</v>
      </c>
      <c r="J11993" s="0" t="n">
        <v>0.07</v>
      </c>
      <c r="K11993" s="0" t="n">
        <v>62</v>
      </c>
      <c r="L11993" s="0" t="n">
        <v>7.4</v>
      </c>
      <c r="M11993" s="0" t="s">
        <v>103</v>
      </c>
      <c r="N11993" s="0" t="s">
        <v>74</v>
      </c>
      <c r="O11993" s="0" t="s">
        <v>67</v>
      </c>
      <c r="P11993" s="0" t="n">
        <f aca="false">IF(AND(OR(Dashboard!$B$5="All",D11993=Dashboard!$B$5),OR(Dashboard!$D$5="All",N11993=Dashboard!$D$5),OR(AND(C11993&lt;&gt;"",C11993&gt;=Dashboard!$F$5,C11993&lt;=Dashboard!$H$5),AND(C11993="",Dashboard!$F$5&lt;=1980,Dashboard!$H$5&gt;=2016))),1,0)</f>
        <v>1</v>
      </c>
      <c r="Q11993" s="0" t="n">
        <f aca="false">J11993*P11993+ROW()*0.00000001</f>
        <v>0.07011993</v>
      </c>
    </row>
    <row r="11994" customFormat="false" ht="15" hidden="false" customHeight="false" outlineLevel="0" collapsed="false">
      <c r="A11994" s="0" t="s">
        <v>8358</v>
      </c>
      <c r="B11994" s="0" t="s">
        <v>64</v>
      </c>
      <c r="C11994" s="0" t="n">
        <v>2009</v>
      </c>
      <c r="D11994" s="0" t="s">
        <v>34</v>
      </c>
      <c r="E11994" s="0" t="s">
        <v>72</v>
      </c>
      <c r="F11994" s="0" t="n">
        <v>0.06</v>
      </c>
      <c r="G11994" s="0" t="n">
        <v>0</v>
      </c>
      <c r="H11994" s="0" t="n">
        <v>0</v>
      </c>
      <c r="I11994" s="0" t="n">
        <v>0.01</v>
      </c>
      <c r="J11994" s="0" t="n">
        <v>0.07</v>
      </c>
      <c r="K11994" s="0" t="n">
        <v>47</v>
      </c>
      <c r="L11994" s="0" t="n">
        <v>4.6</v>
      </c>
      <c r="M11994" s="0" t="s">
        <v>36</v>
      </c>
      <c r="N11994" s="0" t="s">
        <v>66</v>
      </c>
      <c r="O11994" s="0" t="s">
        <v>177</v>
      </c>
      <c r="P11994" s="0" t="n">
        <f aca="false">IF(AND(OR(Dashboard!$B$5="All",D11994=Dashboard!$B$5),OR(Dashboard!$D$5="All",N11994=Dashboard!$D$5),OR(AND(C11994&lt;&gt;"",C11994&gt;=Dashboard!$F$5,C11994&lt;=Dashboard!$H$5),AND(C11994="",Dashboard!$F$5&lt;=1980,Dashboard!$H$5&gt;=2016))),1,0)</f>
        <v>1</v>
      </c>
      <c r="Q11994" s="0" t="n">
        <f aca="false">J11994*P11994+ROW()*0.00000001</f>
        <v>0.07011994</v>
      </c>
    </row>
    <row r="11995" customFormat="false" ht="15" hidden="false" customHeight="false" outlineLevel="0" collapsed="false">
      <c r="A11995" s="0" t="s">
        <v>8122</v>
      </c>
      <c r="B11995" s="0" t="s">
        <v>164</v>
      </c>
      <c r="C11995" s="0" t="n">
        <v>2012</v>
      </c>
      <c r="D11995" s="0" t="s">
        <v>46</v>
      </c>
      <c r="E11995" s="0" t="s">
        <v>328</v>
      </c>
      <c r="F11995" s="0" t="n">
        <v>0</v>
      </c>
      <c r="G11995" s="0" t="n">
        <v>0</v>
      </c>
      <c r="H11995" s="0" t="n">
        <v>0.07</v>
      </c>
      <c r="I11995" s="0" t="n">
        <v>0</v>
      </c>
      <c r="J11995" s="0" t="n">
        <v>0.07</v>
      </c>
      <c r="N11995" s="0" t="s">
        <v>74</v>
      </c>
      <c r="P11995" s="0" t="n">
        <f aca="false">IF(AND(OR(Dashboard!$B$5="All",D11995=Dashboard!$B$5),OR(Dashboard!$D$5="All",N11995=Dashboard!$D$5),OR(AND(C11995&lt;&gt;"",C11995&gt;=Dashboard!$F$5,C11995&lt;=Dashboard!$H$5),AND(C11995="",Dashboard!$F$5&lt;=1980,Dashboard!$H$5&gt;=2016))),1,0)</f>
        <v>1</v>
      </c>
      <c r="Q11995" s="0" t="n">
        <f aca="false">J11995*P11995+ROW()*0.00000001</f>
        <v>0.07011995</v>
      </c>
    </row>
    <row r="11996" customFormat="false" ht="15" hidden="false" customHeight="false" outlineLevel="0" collapsed="false">
      <c r="A11996" s="0" t="s">
        <v>8645</v>
      </c>
      <c r="B11996" s="0" t="s">
        <v>50</v>
      </c>
      <c r="C11996" s="0" t="n">
        <v>2010</v>
      </c>
      <c r="D11996" s="0" t="s">
        <v>114</v>
      </c>
      <c r="E11996" s="0" t="s">
        <v>418</v>
      </c>
      <c r="F11996" s="0" t="n">
        <v>0.07</v>
      </c>
      <c r="G11996" s="0" t="n">
        <v>0</v>
      </c>
      <c r="H11996" s="0" t="n">
        <v>0</v>
      </c>
      <c r="I11996" s="0" t="n">
        <v>0</v>
      </c>
      <c r="J11996" s="0" t="n">
        <v>0.07</v>
      </c>
      <c r="M11996" s="0" t="s">
        <v>36</v>
      </c>
      <c r="N11996" s="0" t="s">
        <v>35</v>
      </c>
      <c r="P11996" s="0" t="n">
        <f aca="false">IF(AND(OR(Dashboard!$B$5="All",D11996=Dashboard!$B$5),OR(Dashboard!$D$5="All",N11996=Dashboard!$D$5),OR(AND(C11996&lt;&gt;"",C11996&gt;=Dashboard!$F$5,C11996&lt;=Dashboard!$H$5),AND(C11996="",Dashboard!$F$5&lt;=1980,Dashboard!$H$5&gt;=2016))),1,0)</f>
        <v>1</v>
      </c>
      <c r="Q11996" s="0" t="n">
        <f aca="false">J11996*P11996+ROW()*0.00000001</f>
        <v>0.07011996</v>
      </c>
    </row>
    <row r="11997" customFormat="false" ht="15" hidden="false" customHeight="false" outlineLevel="0" collapsed="false">
      <c r="A11997" s="0" t="s">
        <v>8646</v>
      </c>
      <c r="B11997" s="0" t="s">
        <v>851</v>
      </c>
      <c r="C11997" s="0" t="n">
        <v>2014</v>
      </c>
      <c r="D11997" s="0" t="s">
        <v>46</v>
      </c>
      <c r="E11997" s="0" t="s">
        <v>124</v>
      </c>
      <c r="F11997" s="0" t="n">
        <v>0</v>
      </c>
      <c r="G11997" s="0" t="n">
        <v>0.04</v>
      </c>
      <c r="H11997" s="0" t="n">
        <v>0.02</v>
      </c>
      <c r="I11997" s="0" t="n">
        <v>0.01</v>
      </c>
      <c r="J11997" s="0" t="n">
        <v>0.07</v>
      </c>
      <c r="K11997" s="0" t="n">
        <v>83</v>
      </c>
      <c r="L11997" s="0" t="n">
        <v>7.8</v>
      </c>
      <c r="M11997" s="0" t="s">
        <v>125</v>
      </c>
      <c r="N11997" s="0" t="s">
        <v>74</v>
      </c>
      <c r="O11997" s="0" t="s">
        <v>42</v>
      </c>
      <c r="P11997" s="0" t="n">
        <f aca="false">IF(AND(OR(Dashboard!$B$5="All",D11997=Dashboard!$B$5),OR(Dashboard!$D$5="All",N11997=Dashboard!$D$5),OR(AND(C11997&lt;&gt;"",C11997&gt;=Dashboard!$F$5,C11997&lt;=Dashboard!$H$5),AND(C11997="",Dashboard!$F$5&lt;=1980,Dashboard!$H$5&gt;=2016))),1,0)</f>
        <v>1</v>
      </c>
      <c r="Q11997" s="0" t="n">
        <f aca="false">J11997*P11997+ROW()*0.00000001</f>
        <v>0.07011997</v>
      </c>
    </row>
    <row r="11998" customFormat="false" ht="15" hidden="false" customHeight="false" outlineLevel="0" collapsed="false">
      <c r="A11998" s="0" t="s">
        <v>6234</v>
      </c>
      <c r="B11998" s="0" t="s">
        <v>851</v>
      </c>
      <c r="C11998" s="0" t="n">
        <v>2012</v>
      </c>
      <c r="D11998" s="0" t="s">
        <v>46</v>
      </c>
      <c r="E11998" s="0" t="s">
        <v>5273</v>
      </c>
      <c r="F11998" s="0" t="n">
        <v>0</v>
      </c>
      <c r="G11998" s="0" t="n">
        <v>0</v>
      </c>
      <c r="H11998" s="0" t="n">
        <v>0.07</v>
      </c>
      <c r="I11998" s="0" t="n">
        <v>0</v>
      </c>
      <c r="J11998" s="0" t="n">
        <v>0.07</v>
      </c>
      <c r="N11998" s="0" t="s">
        <v>74</v>
      </c>
      <c r="P11998" s="0" t="n">
        <f aca="false">IF(AND(OR(Dashboard!$B$5="All",D11998=Dashboard!$B$5),OR(Dashboard!$D$5="All",N11998=Dashboard!$D$5),OR(AND(C11998&lt;&gt;"",C11998&gt;=Dashboard!$F$5,C11998&lt;=Dashboard!$H$5),AND(C11998="",Dashboard!$F$5&lt;=1980,Dashboard!$H$5&gt;=2016))),1,0)</f>
        <v>1</v>
      </c>
      <c r="Q11998" s="0" t="n">
        <f aca="false">J11998*P11998+ROW()*0.00000001</f>
        <v>0.07011998</v>
      </c>
    </row>
    <row r="11999" customFormat="false" ht="15" hidden="false" customHeight="false" outlineLevel="0" collapsed="false">
      <c r="A11999" s="0" t="s">
        <v>8647</v>
      </c>
      <c r="B11999" s="0" t="s">
        <v>50</v>
      </c>
      <c r="C11999" s="0" t="n">
        <v>2009</v>
      </c>
      <c r="D11999" s="0" t="s">
        <v>16</v>
      </c>
      <c r="E11999" s="0" t="s">
        <v>195</v>
      </c>
      <c r="F11999" s="0" t="n">
        <v>0</v>
      </c>
      <c r="G11999" s="0" t="n">
        <v>0</v>
      </c>
      <c r="H11999" s="0" t="n">
        <v>0.07</v>
      </c>
      <c r="I11999" s="0" t="n">
        <v>0</v>
      </c>
      <c r="J11999" s="0" t="n">
        <v>0.07</v>
      </c>
      <c r="N11999" s="0" t="s">
        <v>35</v>
      </c>
      <c r="P11999" s="0" t="n">
        <f aca="false">IF(AND(OR(Dashboard!$B$5="All",D11999=Dashboard!$B$5),OR(Dashboard!$D$5="All",N11999=Dashboard!$D$5),OR(AND(C11999&lt;&gt;"",C11999&gt;=Dashboard!$F$5,C11999&lt;=Dashboard!$H$5),AND(C11999="",Dashboard!$F$5&lt;=1980,Dashboard!$H$5&gt;=2016))),1,0)</f>
        <v>1</v>
      </c>
      <c r="Q11999" s="0" t="n">
        <f aca="false">J11999*P11999+ROW()*0.00000001</f>
        <v>0.07011999</v>
      </c>
    </row>
    <row r="12000" customFormat="false" ht="15" hidden="false" customHeight="false" outlineLevel="0" collapsed="false">
      <c r="A12000" s="0" t="s">
        <v>8648</v>
      </c>
      <c r="B12000" s="0" t="s">
        <v>97</v>
      </c>
      <c r="C12000" s="0" t="n">
        <v>2014</v>
      </c>
      <c r="D12000" s="0" t="s">
        <v>114</v>
      </c>
      <c r="E12000" s="0" t="s">
        <v>328</v>
      </c>
      <c r="F12000" s="0" t="n">
        <v>0</v>
      </c>
      <c r="G12000" s="0" t="n">
        <v>0</v>
      </c>
      <c r="H12000" s="0" t="n">
        <v>0.07</v>
      </c>
      <c r="I12000" s="0" t="n">
        <v>0</v>
      </c>
      <c r="J12000" s="0" t="n">
        <v>0.07</v>
      </c>
      <c r="N12000" s="0" t="s">
        <v>35</v>
      </c>
      <c r="P12000" s="0" t="n">
        <f aca="false">IF(AND(OR(Dashboard!$B$5="All",D12000=Dashboard!$B$5),OR(Dashboard!$D$5="All",N12000=Dashboard!$D$5),OR(AND(C12000&lt;&gt;"",C12000&gt;=Dashboard!$F$5,C12000&lt;=Dashboard!$H$5),AND(C12000="",Dashboard!$F$5&lt;=1980,Dashboard!$H$5&gt;=2016))),1,0)</f>
        <v>1</v>
      </c>
      <c r="Q12000" s="0" t="n">
        <f aca="false">J12000*P12000+ROW()*0.00000001</f>
        <v>0.07012</v>
      </c>
    </row>
    <row r="12001" customFormat="false" ht="15" hidden="false" customHeight="false" outlineLevel="0" collapsed="false">
      <c r="A12001" s="0" t="s">
        <v>3039</v>
      </c>
      <c r="B12001" s="0" t="s">
        <v>76</v>
      </c>
      <c r="C12001" s="0" t="n">
        <v>2008</v>
      </c>
      <c r="D12001" s="0" t="s">
        <v>71</v>
      </c>
      <c r="E12001" s="0" t="s">
        <v>220</v>
      </c>
      <c r="F12001" s="0" t="n">
        <v>0.03</v>
      </c>
      <c r="G12001" s="0" t="n">
        <v>0.03</v>
      </c>
      <c r="H12001" s="0" t="n">
        <v>0</v>
      </c>
      <c r="I12001" s="0" t="n">
        <v>0.01</v>
      </c>
      <c r="J12001" s="0" t="n">
        <v>0.07</v>
      </c>
      <c r="K12001" s="0" t="n">
        <v>70</v>
      </c>
      <c r="L12001" s="0" t="n">
        <v>7.4</v>
      </c>
      <c r="M12001" s="0" t="s">
        <v>73</v>
      </c>
      <c r="N12001" s="0" t="s">
        <v>74</v>
      </c>
      <c r="O12001" s="0" t="s">
        <v>67</v>
      </c>
      <c r="P12001" s="0" t="n">
        <f aca="false">IF(AND(OR(Dashboard!$B$5="All",D12001=Dashboard!$B$5),OR(Dashboard!$D$5="All",N12001=Dashboard!$D$5),OR(AND(C12001&lt;&gt;"",C12001&gt;=Dashboard!$F$5,C12001&lt;=Dashboard!$H$5),AND(C12001="",Dashboard!$F$5&lt;=1980,Dashboard!$H$5&gt;=2016))),1,0)</f>
        <v>1</v>
      </c>
      <c r="Q12001" s="0" t="n">
        <f aca="false">J12001*P12001+ROW()*0.00000001</f>
        <v>0.07012001</v>
      </c>
    </row>
    <row r="12002" customFormat="false" ht="15" hidden="false" customHeight="false" outlineLevel="0" collapsed="false">
      <c r="A12002" s="0" t="s">
        <v>8649</v>
      </c>
      <c r="B12002" s="0" t="s">
        <v>117</v>
      </c>
      <c r="C12002" s="0" t="n">
        <v>1998</v>
      </c>
      <c r="D12002" s="0" t="s">
        <v>71</v>
      </c>
      <c r="E12002" s="0" t="s">
        <v>1530</v>
      </c>
      <c r="F12002" s="0" t="n">
        <v>0.04</v>
      </c>
      <c r="G12002" s="0" t="n">
        <v>0.03</v>
      </c>
      <c r="H12002" s="0" t="n">
        <v>0</v>
      </c>
      <c r="I12002" s="0" t="n">
        <v>0</v>
      </c>
      <c r="J12002" s="0" t="n">
        <v>0.07</v>
      </c>
      <c r="N12002" s="0" t="s">
        <v>74</v>
      </c>
      <c r="P12002" s="0" t="n">
        <f aca="false">IF(AND(OR(Dashboard!$B$5="All",D12002=Dashboard!$B$5),OR(Dashboard!$D$5="All",N12002=Dashboard!$D$5),OR(AND(C12002&lt;&gt;"",C12002&gt;=Dashboard!$F$5,C12002&lt;=Dashboard!$H$5),AND(C12002="",Dashboard!$F$5&lt;=1980,Dashboard!$H$5&gt;=2016))),1,0)</f>
        <v>1</v>
      </c>
      <c r="Q12002" s="0" t="n">
        <f aca="false">J12002*P12002+ROW()*0.00000001</f>
        <v>0.07012002</v>
      </c>
    </row>
    <row r="12003" customFormat="false" ht="15" hidden="false" customHeight="false" outlineLevel="0" collapsed="false">
      <c r="A12003" s="0" t="s">
        <v>8650</v>
      </c>
      <c r="B12003" s="0" t="s">
        <v>76</v>
      </c>
      <c r="C12003" s="0" t="n">
        <v>2001</v>
      </c>
      <c r="D12003" s="0" t="s">
        <v>34</v>
      </c>
      <c r="E12003" s="0" t="s">
        <v>220</v>
      </c>
      <c r="F12003" s="0" t="n">
        <v>0.03</v>
      </c>
      <c r="G12003" s="0" t="n">
        <v>0.03</v>
      </c>
      <c r="H12003" s="0" t="n">
        <v>0</v>
      </c>
      <c r="I12003" s="0" t="n">
        <v>0.01</v>
      </c>
      <c r="J12003" s="0" t="n">
        <v>0.07</v>
      </c>
      <c r="K12003" s="0" t="n">
        <v>44</v>
      </c>
      <c r="M12003" s="0" t="s">
        <v>36</v>
      </c>
      <c r="N12003" s="0" t="s">
        <v>74</v>
      </c>
      <c r="O12003" s="0" t="s">
        <v>177</v>
      </c>
      <c r="P12003" s="0" t="n">
        <f aca="false">IF(AND(OR(Dashboard!$B$5="All",D12003=Dashboard!$B$5),OR(Dashboard!$D$5="All",N12003=Dashboard!$D$5),OR(AND(C12003&lt;&gt;"",C12003&gt;=Dashboard!$F$5,C12003&lt;=Dashboard!$H$5),AND(C12003="",Dashboard!$F$5&lt;=1980,Dashboard!$H$5&gt;=2016))),1,0)</f>
        <v>1</v>
      </c>
      <c r="Q12003" s="0" t="n">
        <f aca="false">J12003*P12003+ROW()*0.00000001</f>
        <v>0.07012003</v>
      </c>
    </row>
    <row r="12004" customFormat="false" ht="15" hidden="false" customHeight="false" outlineLevel="0" collapsed="false">
      <c r="A12004" s="0" t="s">
        <v>8651</v>
      </c>
      <c r="B12004" s="0" t="s">
        <v>50</v>
      </c>
      <c r="D12004" s="0" t="s">
        <v>71</v>
      </c>
      <c r="E12004" s="0" t="s">
        <v>2860</v>
      </c>
      <c r="F12004" s="0" t="n">
        <v>0.07</v>
      </c>
      <c r="G12004" s="0" t="n">
        <v>0</v>
      </c>
      <c r="H12004" s="0" t="n">
        <v>0</v>
      </c>
      <c r="I12004" s="0" t="n">
        <v>0</v>
      </c>
      <c r="J12004" s="0" t="n">
        <v>0.07</v>
      </c>
      <c r="K12004" s="0" t="n">
        <v>44</v>
      </c>
      <c r="M12004" s="0" t="s">
        <v>36</v>
      </c>
      <c r="N12004" s="0" t="s">
        <v>35</v>
      </c>
      <c r="O12004" s="0" t="s">
        <v>177</v>
      </c>
      <c r="P12004" s="0" t="n">
        <f aca="false">IF(AND(OR(Dashboard!$B$5="All",D12004=Dashboard!$B$5),OR(Dashboard!$D$5="All",N12004=Dashboard!$D$5),OR(AND(C12004&lt;&gt;"",C12004&gt;=Dashboard!$F$5,C12004&lt;=Dashboard!$H$5),AND(C12004="",Dashboard!$F$5&lt;=1980,Dashboard!$H$5&gt;=2016))),1,0)</f>
        <v>1</v>
      </c>
      <c r="Q12004" s="0" t="n">
        <f aca="false">J12004*P12004+ROW()*0.00000001</f>
        <v>0.07012004</v>
      </c>
    </row>
    <row r="12005" customFormat="false" ht="15" hidden="false" customHeight="false" outlineLevel="0" collapsed="false">
      <c r="A12005" s="0" t="s">
        <v>8652</v>
      </c>
      <c r="B12005" s="0" t="s">
        <v>97</v>
      </c>
      <c r="C12005" s="0" t="n">
        <v>2014</v>
      </c>
      <c r="D12005" s="0" t="s">
        <v>48</v>
      </c>
      <c r="E12005" s="0" t="s">
        <v>91</v>
      </c>
      <c r="F12005" s="0" t="n">
        <v>0.06</v>
      </c>
      <c r="G12005" s="0" t="n">
        <v>0</v>
      </c>
      <c r="H12005" s="0" t="n">
        <v>0</v>
      </c>
      <c r="I12005" s="0" t="n">
        <v>0.01</v>
      </c>
      <c r="J12005" s="0" t="n">
        <v>0.07</v>
      </c>
      <c r="M12005" s="0" t="s">
        <v>36</v>
      </c>
      <c r="N12005" s="0" t="s">
        <v>35</v>
      </c>
      <c r="P12005" s="0" t="n">
        <f aca="false">IF(AND(OR(Dashboard!$B$5="All",D12005=Dashboard!$B$5),OR(Dashboard!$D$5="All",N12005=Dashboard!$D$5),OR(AND(C12005&lt;&gt;"",C12005&gt;=Dashboard!$F$5,C12005&lt;=Dashboard!$H$5),AND(C12005="",Dashboard!$F$5&lt;=1980,Dashboard!$H$5&gt;=2016))),1,0)</f>
        <v>1</v>
      </c>
      <c r="Q12005" s="0" t="n">
        <f aca="false">J12005*P12005+ROW()*0.00000001</f>
        <v>0.07012005</v>
      </c>
    </row>
    <row r="12006" customFormat="false" ht="15" hidden="false" customHeight="false" outlineLevel="0" collapsed="false">
      <c r="A12006" s="0" t="s">
        <v>2895</v>
      </c>
      <c r="B12006" s="0" t="s">
        <v>64</v>
      </c>
      <c r="C12006" s="0" t="n">
        <v>2015</v>
      </c>
      <c r="D12006" s="0" t="s">
        <v>71</v>
      </c>
      <c r="E12006" s="0" t="s">
        <v>211</v>
      </c>
      <c r="F12006" s="0" t="n">
        <v>0.04</v>
      </c>
      <c r="G12006" s="0" t="n">
        <v>0.02</v>
      </c>
      <c r="H12006" s="0" t="n">
        <v>0</v>
      </c>
      <c r="I12006" s="0" t="n">
        <v>0.01</v>
      </c>
      <c r="J12006" s="0" t="n">
        <v>0.07</v>
      </c>
      <c r="L12006" s="0" t="n">
        <v>6.6</v>
      </c>
      <c r="M12006" s="0" t="s">
        <v>73</v>
      </c>
      <c r="N12006" s="0" t="s">
        <v>66</v>
      </c>
      <c r="P12006" s="0" t="n">
        <f aca="false">IF(AND(OR(Dashboard!$B$5="All",D12006=Dashboard!$B$5),OR(Dashboard!$D$5="All",N12006=Dashboard!$D$5),OR(AND(C12006&lt;&gt;"",C12006&gt;=Dashboard!$F$5,C12006&lt;=Dashboard!$H$5),AND(C12006="",Dashboard!$F$5&lt;=1980,Dashboard!$H$5&gt;=2016))),1,0)</f>
        <v>1</v>
      </c>
      <c r="Q12006" s="0" t="n">
        <f aca="false">J12006*P12006+ROW()*0.00000001</f>
        <v>0.07012006</v>
      </c>
    </row>
    <row r="12007" customFormat="false" ht="15" hidden="false" customHeight="false" outlineLevel="0" collapsed="false">
      <c r="A12007" s="0" t="s">
        <v>5075</v>
      </c>
      <c r="B12007" s="0" t="s">
        <v>97</v>
      </c>
      <c r="C12007" s="0" t="n">
        <v>2011</v>
      </c>
      <c r="D12007" s="0" t="s">
        <v>34</v>
      </c>
      <c r="E12007" s="0" t="s">
        <v>220</v>
      </c>
      <c r="F12007" s="0" t="n">
        <v>0</v>
      </c>
      <c r="G12007" s="0" t="n">
        <v>0</v>
      </c>
      <c r="H12007" s="0" t="n">
        <v>0.07</v>
      </c>
      <c r="I12007" s="0" t="n">
        <v>0</v>
      </c>
      <c r="J12007" s="0" t="n">
        <v>0.07</v>
      </c>
      <c r="N12007" s="0" t="s">
        <v>35</v>
      </c>
      <c r="P12007" s="0" t="n">
        <f aca="false">IF(AND(OR(Dashboard!$B$5="All",D12007=Dashboard!$B$5),OR(Dashboard!$D$5="All",N12007=Dashboard!$D$5),OR(AND(C12007&lt;&gt;"",C12007&gt;=Dashboard!$F$5,C12007&lt;=Dashboard!$H$5),AND(C12007="",Dashboard!$F$5&lt;=1980,Dashboard!$H$5&gt;=2016))),1,0)</f>
        <v>1</v>
      </c>
      <c r="Q12007" s="0" t="n">
        <f aca="false">J12007*P12007+ROW()*0.00000001</f>
        <v>0.07012007</v>
      </c>
    </row>
    <row r="12008" customFormat="false" ht="15" hidden="false" customHeight="false" outlineLevel="0" collapsed="false">
      <c r="A12008" s="0" t="s">
        <v>6206</v>
      </c>
      <c r="B12008" s="0" t="s">
        <v>144</v>
      </c>
      <c r="C12008" s="0" t="n">
        <v>2002</v>
      </c>
      <c r="D12008" s="0" t="s">
        <v>16</v>
      </c>
      <c r="E12008" s="0" t="s">
        <v>160</v>
      </c>
      <c r="F12008" s="0" t="n">
        <v>0.05</v>
      </c>
      <c r="G12008" s="0" t="n">
        <v>0.02</v>
      </c>
      <c r="H12008" s="0" t="n">
        <v>0</v>
      </c>
      <c r="I12008" s="0" t="n">
        <v>0</v>
      </c>
      <c r="J12008" s="0" t="n">
        <v>0.07</v>
      </c>
      <c r="K12008" s="0" t="n">
        <v>62</v>
      </c>
      <c r="M12008" s="0" t="s">
        <v>36</v>
      </c>
      <c r="N12008" s="0" t="s">
        <v>66</v>
      </c>
      <c r="O12008" s="0" t="s">
        <v>67</v>
      </c>
      <c r="P12008" s="0" t="n">
        <f aca="false">IF(AND(OR(Dashboard!$B$5="All",D12008=Dashboard!$B$5),OR(Dashboard!$D$5="All",N12008=Dashboard!$D$5),OR(AND(C12008&lt;&gt;"",C12008&gt;=Dashboard!$F$5,C12008&lt;=Dashboard!$H$5),AND(C12008="",Dashboard!$F$5&lt;=1980,Dashboard!$H$5&gt;=2016))),1,0)</f>
        <v>1</v>
      </c>
      <c r="Q12008" s="0" t="n">
        <f aca="false">J12008*P12008+ROW()*0.00000001</f>
        <v>0.07012008</v>
      </c>
    </row>
    <row r="12009" customFormat="false" ht="15" hidden="false" customHeight="false" outlineLevel="0" collapsed="false">
      <c r="A12009" s="0" t="s">
        <v>8653</v>
      </c>
      <c r="B12009" s="0" t="s">
        <v>33</v>
      </c>
      <c r="C12009" s="0" t="n">
        <v>2008</v>
      </c>
      <c r="D12009" s="0" t="s">
        <v>71</v>
      </c>
      <c r="E12009" s="0" t="s">
        <v>35</v>
      </c>
      <c r="F12009" s="0" t="n">
        <v>0</v>
      </c>
      <c r="G12009" s="0" t="n">
        <v>0.02</v>
      </c>
      <c r="H12009" s="0" t="n">
        <v>0.04</v>
      </c>
      <c r="I12009" s="0" t="n">
        <v>0</v>
      </c>
      <c r="J12009" s="0" t="n">
        <v>0.07</v>
      </c>
      <c r="K12009" s="0" t="n">
        <v>69</v>
      </c>
      <c r="N12009" s="0" t="s">
        <v>35</v>
      </c>
      <c r="O12009" s="0" t="s">
        <v>67</v>
      </c>
      <c r="P12009" s="0" t="n">
        <f aca="false">IF(AND(OR(Dashboard!$B$5="All",D12009=Dashboard!$B$5),OR(Dashboard!$D$5="All",N12009=Dashboard!$D$5),OR(AND(C12009&lt;&gt;"",C12009&gt;=Dashboard!$F$5,C12009&lt;=Dashboard!$H$5),AND(C12009="",Dashboard!$F$5&lt;=1980,Dashboard!$H$5&gt;=2016))),1,0)</f>
        <v>1</v>
      </c>
      <c r="Q12009" s="0" t="n">
        <f aca="false">J12009*P12009+ROW()*0.00000001</f>
        <v>0.07012009</v>
      </c>
    </row>
    <row r="12010" customFormat="false" ht="15" hidden="false" customHeight="false" outlineLevel="0" collapsed="false">
      <c r="A12010" s="0" t="s">
        <v>8654</v>
      </c>
      <c r="B12010" s="0" t="s">
        <v>50</v>
      </c>
      <c r="C12010" s="0" t="n">
        <v>2009</v>
      </c>
      <c r="D12010" s="0" t="s">
        <v>34</v>
      </c>
      <c r="E12010" s="0" t="s">
        <v>220</v>
      </c>
      <c r="F12010" s="0" t="n">
        <v>0</v>
      </c>
      <c r="G12010" s="0" t="n">
        <v>0</v>
      </c>
      <c r="H12010" s="0" t="n">
        <v>0.07</v>
      </c>
      <c r="I12010" s="0" t="n">
        <v>0</v>
      </c>
      <c r="J12010" s="0" t="n">
        <v>0.07</v>
      </c>
      <c r="N12010" s="0" t="s">
        <v>35</v>
      </c>
      <c r="P12010" s="0" t="n">
        <f aca="false">IF(AND(OR(Dashboard!$B$5="All",D12010=Dashboard!$B$5),OR(Dashboard!$D$5="All",N12010=Dashboard!$D$5),OR(AND(C12010&lt;&gt;"",C12010&gt;=Dashboard!$F$5,C12010&lt;=Dashboard!$H$5),AND(C12010="",Dashboard!$F$5&lt;=1980,Dashboard!$H$5&gt;=2016))),1,0)</f>
        <v>1</v>
      </c>
      <c r="Q12010" s="0" t="n">
        <f aca="false">J12010*P12010+ROW()*0.00000001</f>
        <v>0.0701201</v>
      </c>
    </row>
    <row r="12011" customFormat="false" ht="15" hidden="false" customHeight="false" outlineLevel="0" collapsed="false">
      <c r="A12011" s="0" t="s">
        <v>389</v>
      </c>
      <c r="B12011" s="0" t="s">
        <v>144</v>
      </c>
      <c r="C12011" s="0" t="n">
        <v>2003</v>
      </c>
      <c r="D12011" s="0" t="s">
        <v>71</v>
      </c>
      <c r="E12011" s="0" t="s">
        <v>142</v>
      </c>
      <c r="F12011" s="0" t="n">
        <v>0.05</v>
      </c>
      <c r="G12011" s="0" t="n">
        <v>0.02</v>
      </c>
      <c r="H12011" s="0" t="n">
        <v>0</v>
      </c>
      <c r="I12011" s="0" t="n">
        <v>0</v>
      </c>
      <c r="J12011" s="0" t="n">
        <v>0.07</v>
      </c>
      <c r="K12011" s="0" t="n">
        <v>59</v>
      </c>
      <c r="L12011" s="0" t="n">
        <v>6</v>
      </c>
      <c r="M12011" s="0" t="s">
        <v>36</v>
      </c>
      <c r="N12011" s="0" t="s">
        <v>66</v>
      </c>
      <c r="O12011" s="0" t="s">
        <v>53</v>
      </c>
      <c r="P12011" s="0" t="n">
        <f aca="false">IF(AND(OR(Dashboard!$B$5="All",D12011=Dashboard!$B$5),OR(Dashboard!$D$5="All",N12011=Dashboard!$D$5),OR(AND(C12011&lt;&gt;"",C12011&gt;=Dashboard!$F$5,C12011&lt;=Dashboard!$H$5),AND(C12011="",Dashboard!$F$5&lt;=1980,Dashboard!$H$5&gt;=2016))),1,0)</f>
        <v>1</v>
      </c>
      <c r="Q12011" s="0" t="n">
        <f aca="false">J12011*P12011+ROW()*0.00000001</f>
        <v>0.07012011</v>
      </c>
    </row>
    <row r="12012" customFormat="false" ht="15" hidden="false" customHeight="false" outlineLevel="0" collapsed="false">
      <c r="A12012" s="0" t="s">
        <v>8655</v>
      </c>
      <c r="B12012" s="0" t="s">
        <v>76</v>
      </c>
      <c r="D12012" s="0" t="s">
        <v>71</v>
      </c>
      <c r="E12012" s="0" t="s">
        <v>220</v>
      </c>
      <c r="F12012" s="0" t="n">
        <v>0.03</v>
      </c>
      <c r="G12012" s="0" t="n">
        <v>0.03</v>
      </c>
      <c r="H12012" s="0" t="n">
        <v>0</v>
      </c>
      <c r="I12012" s="0" t="n">
        <v>0.01</v>
      </c>
      <c r="J12012" s="0" t="n">
        <v>0.07</v>
      </c>
      <c r="K12012" s="0" t="n">
        <v>34</v>
      </c>
      <c r="L12012" s="0" t="n">
        <v>3.2</v>
      </c>
      <c r="M12012" s="0" t="s">
        <v>73</v>
      </c>
      <c r="N12012" s="0" t="s">
        <v>74</v>
      </c>
      <c r="O12012" s="0" t="s">
        <v>177</v>
      </c>
      <c r="P12012" s="0" t="n">
        <f aca="false">IF(AND(OR(Dashboard!$B$5="All",D12012=Dashboard!$B$5),OR(Dashboard!$D$5="All",N12012=Dashboard!$D$5),OR(AND(C12012&lt;&gt;"",C12012&gt;=Dashboard!$F$5,C12012&lt;=Dashboard!$H$5),AND(C12012="",Dashboard!$F$5&lt;=1980,Dashboard!$H$5&gt;=2016))),1,0)</f>
        <v>1</v>
      </c>
      <c r="Q12012" s="0" t="n">
        <f aca="false">J12012*P12012+ROW()*0.00000001</f>
        <v>0.07012012</v>
      </c>
    </row>
    <row r="12013" customFormat="false" ht="15" hidden="false" customHeight="false" outlineLevel="0" collapsed="false">
      <c r="A12013" s="0" t="s">
        <v>8656</v>
      </c>
      <c r="B12013" s="0" t="s">
        <v>851</v>
      </c>
      <c r="C12013" s="0" t="n">
        <v>2015</v>
      </c>
      <c r="D12013" s="0" t="s">
        <v>52</v>
      </c>
      <c r="E12013" s="0" t="s">
        <v>1922</v>
      </c>
      <c r="F12013" s="0" t="n">
        <v>0</v>
      </c>
      <c r="G12013" s="0" t="n">
        <v>0</v>
      </c>
      <c r="H12013" s="0" t="n">
        <v>0.07</v>
      </c>
      <c r="I12013" s="0" t="n">
        <v>0</v>
      </c>
      <c r="J12013" s="0" t="n">
        <v>0.07</v>
      </c>
      <c r="N12013" s="0" t="s">
        <v>74</v>
      </c>
      <c r="P12013" s="0" t="n">
        <f aca="false">IF(AND(OR(Dashboard!$B$5="All",D12013=Dashboard!$B$5),OR(Dashboard!$D$5="All",N12013=Dashboard!$D$5),OR(AND(C12013&lt;&gt;"",C12013&gt;=Dashboard!$F$5,C12013&lt;=Dashboard!$H$5),AND(C12013="",Dashboard!$F$5&lt;=1980,Dashboard!$H$5&gt;=2016))),1,0)</f>
        <v>1</v>
      </c>
      <c r="Q12013" s="0" t="n">
        <f aca="false">J12013*P12013+ROW()*0.00000001</f>
        <v>0.07012013</v>
      </c>
    </row>
    <row r="12014" customFormat="false" ht="15" hidden="false" customHeight="false" outlineLevel="0" collapsed="false">
      <c r="A12014" s="0" t="s">
        <v>8657</v>
      </c>
      <c r="B12014" s="0" t="s">
        <v>33</v>
      </c>
      <c r="C12014" s="0" t="n">
        <v>2011</v>
      </c>
      <c r="D12014" s="0" t="s">
        <v>52</v>
      </c>
      <c r="E12014" s="0" t="s">
        <v>2264</v>
      </c>
      <c r="F12014" s="0" t="n">
        <v>0</v>
      </c>
      <c r="G12014" s="0" t="n">
        <v>0.06</v>
      </c>
      <c r="H12014" s="0" t="n">
        <v>0</v>
      </c>
      <c r="I12014" s="0" t="n">
        <v>0.01</v>
      </c>
      <c r="J12014" s="0" t="n">
        <v>0.07</v>
      </c>
      <c r="N12014" s="0" t="s">
        <v>35</v>
      </c>
      <c r="P12014" s="0" t="n">
        <f aca="false">IF(AND(OR(Dashboard!$B$5="All",D12014=Dashboard!$B$5),OR(Dashboard!$D$5="All",N12014=Dashboard!$D$5),OR(AND(C12014&lt;&gt;"",C12014&gt;=Dashboard!$F$5,C12014&lt;=Dashboard!$H$5),AND(C12014="",Dashboard!$F$5&lt;=1980,Dashboard!$H$5&gt;=2016))),1,0)</f>
        <v>1</v>
      </c>
      <c r="Q12014" s="0" t="n">
        <f aca="false">J12014*P12014+ROW()*0.00000001</f>
        <v>0.07012014</v>
      </c>
    </row>
    <row r="12015" customFormat="false" ht="15" hidden="false" customHeight="false" outlineLevel="0" collapsed="false">
      <c r="A12015" s="0" t="s">
        <v>5172</v>
      </c>
      <c r="B12015" s="0" t="s">
        <v>186</v>
      </c>
      <c r="C12015" s="0" t="n">
        <v>2003</v>
      </c>
      <c r="D12015" s="0" t="s">
        <v>16</v>
      </c>
      <c r="E12015" s="0" t="s">
        <v>3332</v>
      </c>
      <c r="F12015" s="0" t="n">
        <v>0.05</v>
      </c>
      <c r="G12015" s="0" t="n">
        <v>0.01</v>
      </c>
      <c r="H12015" s="0" t="n">
        <v>0</v>
      </c>
      <c r="I12015" s="0" t="n">
        <v>0</v>
      </c>
      <c r="J12015" s="0" t="n">
        <v>0.07</v>
      </c>
      <c r="N12015" s="0" t="s">
        <v>35</v>
      </c>
      <c r="P12015" s="0" t="n">
        <f aca="false">IF(AND(OR(Dashboard!$B$5="All",D12015=Dashboard!$B$5),OR(Dashboard!$D$5="All",N12015=Dashboard!$D$5),OR(AND(C12015&lt;&gt;"",C12015&gt;=Dashboard!$F$5,C12015&lt;=Dashboard!$H$5),AND(C12015="",Dashboard!$F$5&lt;=1980,Dashboard!$H$5&gt;=2016))),1,0)</f>
        <v>1</v>
      </c>
      <c r="Q12015" s="0" t="n">
        <f aca="false">J12015*P12015+ROW()*0.00000001</f>
        <v>0.07012015</v>
      </c>
    </row>
    <row r="12016" customFormat="false" ht="15" hidden="false" customHeight="false" outlineLevel="0" collapsed="false">
      <c r="A12016" s="0" t="s">
        <v>8658</v>
      </c>
      <c r="B12016" s="0" t="s">
        <v>108</v>
      </c>
      <c r="C12016" s="0" t="n">
        <v>1999</v>
      </c>
      <c r="D12016" s="0" t="s">
        <v>114</v>
      </c>
      <c r="E12016" s="0" t="s">
        <v>3686</v>
      </c>
      <c r="F12016" s="0" t="n">
        <v>0.06</v>
      </c>
      <c r="G12016" s="0" t="n">
        <v>0.01</v>
      </c>
      <c r="H12016" s="0" t="n">
        <v>0</v>
      </c>
      <c r="I12016" s="0" t="n">
        <v>0</v>
      </c>
      <c r="J12016" s="0" t="n">
        <v>0.07</v>
      </c>
      <c r="N12016" s="0" t="s">
        <v>35</v>
      </c>
      <c r="P12016" s="0" t="n">
        <f aca="false">IF(AND(OR(Dashboard!$B$5="All",D12016=Dashboard!$B$5),OR(Dashboard!$D$5="All",N12016=Dashboard!$D$5),OR(AND(C12016&lt;&gt;"",C12016&gt;=Dashboard!$F$5,C12016&lt;=Dashboard!$H$5),AND(C12016="",Dashboard!$F$5&lt;=1980,Dashboard!$H$5&gt;=2016))),1,0)</f>
        <v>1</v>
      </c>
      <c r="Q12016" s="0" t="n">
        <f aca="false">J12016*P12016+ROW()*0.00000001</f>
        <v>0.07012016</v>
      </c>
    </row>
    <row r="12017" customFormat="false" ht="15" hidden="false" customHeight="false" outlineLevel="0" collapsed="false">
      <c r="A12017" s="0" t="s">
        <v>8659</v>
      </c>
      <c r="B12017" s="0" t="s">
        <v>108</v>
      </c>
      <c r="C12017" s="0" t="n">
        <v>1998</v>
      </c>
      <c r="D12017" s="0" t="s">
        <v>102</v>
      </c>
      <c r="E12017" s="0" t="s">
        <v>996</v>
      </c>
      <c r="F12017" s="0" t="n">
        <v>0</v>
      </c>
      <c r="G12017" s="0" t="n">
        <v>0</v>
      </c>
      <c r="H12017" s="0" t="n">
        <v>0.04</v>
      </c>
      <c r="I12017" s="0" t="n">
        <v>0.03</v>
      </c>
      <c r="J12017" s="0" t="n">
        <v>0.07</v>
      </c>
      <c r="N12017" s="0" t="s">
        <v>35</v>
      </c>
      <c r="P12017" s="0" t="n">
        <f aca="false">IF(AND(OR(Dashboard!$B$5="All",D12017=Dashboard!$B$5),OR(Dashboard!$D$5="All",N12017=Dashboard!$D$5),OR(AND(C12017&lt;&gt;"",C12017&gt;=Dashboard!$F$5,C12017&lt;=Dashboard!$H$5),AND(C12017="",Dashboard!$F$5&lt;=1980,Dashboard!$H$5&gt;=2016))),1,0)</f>
        <v>1</v>
      </c>
      <c r="Q12017" s="0" t="n">
        <f aca="false">J12017*P12017+ROW()*0.00000001</f>
        <v>0.07012017</v>
      </c>
    </row>
    <row r="12018" customFormat="false" ht="15" hidden="false" customHeight="false" outlineLevel="0" collapsed="false">
      <c r="A12018" s="0" t="s">
        <v>8660</v>
      </c>
      <c r="B12018" s="0" t="s">
        <v>108</v>
      </c>
      <c r="C12018" s="0" t="n">
        <v>2000</v>
      </c>
      <c r="D12018" s="0" t="s">
        <v>34</v>
      </c>
      <c r="E12018" s="0" t="s">
        <v>418</v>
      </c>
      <c r="F12018" s="0" t="n">
        <v>0.06</v>
      </c>
      <c r="G12018" s="0" t="n">
        <v>0.01</v>
      </c>
      <c r="H12018" s="0" t="n">
        <v>0</v>
      </c>
      <c r="I12018" s="0" t="n">
        <v>0</v>
      </c>
      <c r="J12018" s="0" t="n">
        <v>0.07</v>
      </c>
      <c r="N12018" s="0" t="s">
        <v>35</v>
      </c>
      <c r="P12018" s="0" t="n">
        <f aca="false">IF(AND(OR(Dashboard!$B$5="All",D12018=Dashboard!$B$5),OR(Dashboard!$D$5="All",N12018=Dashboard!$D$5),OR(AND(C12018&lt;&gt;"",C12018&gt;=Dashboard!$F$5,C12018&lt;=Dashboard!$H$5),AND(C12018="",Dashboard!$F$5&lt;=1980,Dashboard!$H$5&gt;=2016))),1,0)</f>
        <v>1</v>
      </c>
      <c r="Q12018" s="0" t="n">
        <f aca="false">J12018*P12018+ROW()*0.00000001</f>
        <v>0.07012018</v>
      </c>
    </row>
    <row r="12019" customFormat="false" ht="15" hidden="false" customHeight="false" outlineLevel="0" collapsed="false">
      <c r="A12019" s="0" t="s">
        <v>8661</v>
      </c>
      <c r="B12019" s="0" t="s">
        <v>78</v>
      </c>
      <c r="C12019" s="0" t="n">
        <v>1991</v>
      </c>
      <c r="D12019" s="0" t="s">
        <v>34</v>
      </c>
      <c r="E12019" s="0" t="s">
        <v>2924</v>
      </c>
      <c r="F12019" s="0" t="n">
        <v>0</v>
      </c>
      <c r="G12019" s="0" t="n">
        <v>0</v>
      </c>
      <c r="H12019" s="0" t="n">
        <v>0.07</v>
      </c>
      <c r="I12019" s="0" t="n">
        <v>0</v>
      </c>
      <c r="J12019" s="0" t="n">
        <v>0.07</v>
      </c>
      <c r="N12019" s="0" t="s">
        <v>35</v>
      </c>
      <c r="P12019" s="0" t="n">
        <f aca="false">IF(AND(OR(Dashboard!$B$5="All",D12019=Dashboard!$B$5),OR(Dashboard!$D$5="All",N12019=Dashboard!$D$5),OR(AND(C12019&lt;&gt;"",C12019&gt;=Dashboard!$F$5,C12019&lt;=Dashboard!$H$5),AND(C12019="",Dashboard!$F$5&lt;=1980,Dashboard!$H$5&gt;=2016))),1,0)</f>
        <v>1</v>
      </c>
      <c r="Q12019" s="0" t="n">
        <f aca="false">J12019*P12019+ROW()*0.00000001</f>
        <v>0.07012019</v>
      </c>
    </row>
    <row r="12020" customFormat="false" ht="15" hidden="false" customHeight="false" outlineLevel="0" collapsed="false">
      <c r="A12020" s="0" t="s">
        <v>8662</v>
      </c>
      <c r="B12020" s="0" t="s">
        <v>85</v>
      </c>
      <c r="C12020" s="0" t="n">
        <v>2001</v>
      </c>
      <c r="D12020" s="0" t="s">
        <v>52</v>
      </c>
      <c r="E12020" s="0" t="s">
        <v>560</v>
      </c>
      <c r="F12020" s="0" t="n">
        <v>0.05</v>
      </c>
      <c r="G12020" s="0" t="n">
        <v>0.02</v>
      </c>
      <c r="H12020" s="0" t="n">
        <v>0</v>
      </c>
      <c r="I12020" s="0" t="n">
        <v>0</v>
      </c>
      <c r="J12020" s="0" t="n">
        <v>0.07</v>
      </c>
      <c r="N12020" s="0" t="s">
        <v>35</v>
      </c>
      <c r="P12020" s="0" t="n">
        <f aca="false">IF(AND(OR(Dashboard!$B$5="All",D12020=Dashboard!$B$5),OR(Dashboard!$D$5="All",N12020=Dashboard!$D$5),OR(AND(C12020&lt;&gt;"",C12020&gt;=Dashboard!$F$5,C12020&lt;=Dashboard!$H$5),AND(C12020="",Dashboard!$F$5&lt;=1980,Dashboard!$H$5&gt;=2016))),1,0)</f>
        <v>1</v>
      </c>
      <c r="Q12020" s="0" t="n">
        <f aca="false">J12020*P12020+ROW()*0.00000001</f>
        <v>0.0701202</v>
      </c>
    </row>
    <row r="12021" customFormat="false" ht="15" hidden="false" customHeight="false" outlineLevel="0" collapsed="false">
      <c r="A12021" s="0" t="s">
        <v>8663</v>
      </c>
      <c r="B12021" s="0" t="s">
        <v>108</v>
      </c>
      <c r="C12021" s="0" t="n">
        <v>1997</v>
      </c>
      <c r="D12021" s="0" t="s">
        <v>41</v>
      </c>
      <c r="E12021" s="0" t="s">
        <v>790</v>
      </c>
      <c r="F12021" s="0" t="n">
        <v>0.06</v>
      </c>
      <c r="G12021" s="0" t="n">
        <v>0.01</v>
      </c>
      <c r="H12021" s="0" t="n">
        <v>0</v>
      </c>
      <c r="I12021" s="0" t="n">
        <v>0</v>
      </c>
      <c r="J12021" s="0" t="n">
        <v>0.07</v>
      </c>
      <c r="N12021" s="0" t="s">
        <v>35</v>
      </c>
      <c r="P12021" s="0" t="n">
        <f aca="false">IF(AND(OR(Dashboard!$B$5="All",D12021=Dashboard!$B$5),OR(Dashboard!$D$5="All",N12021=Dashboard!$D$5),OR(AND(C12021&lt;&gt;"",C12021&gt;=Dashboard!$F$5,C12021&lt;=Dashboard!$H$5),AND(C12021="",Dashboard!$F$5&lt;=1980,Dashboard!$H$5&gt;=2016))),1,0)</f>
        <v>1</v>
      </c>
      <c r="Q12021" s="0" t="n">
        <f aca="false">J12021*P12021+ROW()*0.00000001</f>
        <v>0.07012021</v>
      </c>
    </row>
    <row r="12022" customFormat="false" ht="15" hidden="false" customHeight="false" outlineLevel="0" collapsed="false">
      <c r="A12022" s="0" t="s">
        <v>8664</v>
      </c>
      <c r="B12022" s="0" t="s">
        <v>108</v>
      </c>
      <c r="C12022" s="0" t="n">
        <v>2000</v>
      </c>
      <c r="D12022" s="0" t="s">
        <v>246</v>
      </c>
      <c r="E12022" s="0" t="s">
        <v>1169</v>
      </c>
      <c r="F12022" s="0" t="n">
        <v>0.06</v>
      </c>
      <c r="G12022" s="0" t="n">
        <v>0.01</v>
      </c>
      <c r="H12022" s="0" t="n">
        <v>0</v>
      </c>
      <c r="I12022" s="0" t="n">
        <v>0</v>
      </c>
      <c r="J12022" s="0" t="n">
        <v>0.07</v>
      </c>
      <c r="N12022" s="0" t="s">
        <v>35</v>
      </c>
      <c r="P12022" s="0" t="n">
        <f aca="false">IF(AND(OR(Dashboard!$B$5="All",D12022=Dashboard!$B$5),OR(Dashboard!$D$5="All",N12022=Dashboard!$D$5),OR(AND(C12022&lt;&gt;"",C12022&gt;=Dashboard!$F$5,C12022&lt;=Dashboard!$H$5),AND(C12022="",Dashboard!$F$5&lt;=1980,Dashboard!$H$5&gt;=2016))),1,0)</f>
        <v>1</v>
      </c>
      <c r="Q12022" s="0" t="n">
        <f aca="false">J12022*P12022+ROW()*0.00000001</f>
        <v>0.07012022</v>
      </c>
    </row>
    <row r="12023" customFormat="false" ht="15" hidden="false" customHeight="false" outlineLevel="0" collapsed="false">
      <c r="A12023" s="0" t="s">
        <v>8665</v>
      </c>
      <c r="B12023" s="0" t="s">
        <v>39</v>
      </c>
      <c r="C12023" s="0" t="n">
        <v>1992</v>
      </c>
      <c r="D12023" s="0" t="s">
        <v>102</v>
      </c>
      <c r="E12023" s="0" t="s">
        <v>220</v>
      </c>
      <c r="F12023" s="0" t="n">
        <v>0.04</v>
      </c>
      <c r="G12023" s="0" t="n">
        <v>0.01</v>
      </c>
      <c r="H12023" s="0" t="n">
        <v>0.02</v>
      </c>
      <c r="I12023" s="0" t="n">
        <v>0</v>
      </c>
      <c r="J12023" s="0" t="n">
        <v>0.07</v>
      </c>
      <c r="N12023" s="0" t="s">
        <v>35</v>
      </c>
      <c r="P12023" s="0" t="n">
        <f aca="false">IF(AND(OR(Dashboard!$B$5="All",D12023=Dashboard!$B$5),OR(Dashboard!$D$5="All",N12023=Dashboard!$D$5),OR(AND(C12023&lt;&gt;"",C12023&gt;=Dashboard!$F$5,C12023&lt;=Dashboard!$H$5),AND(C12023="",Dashboard!$F$5&lt;=1980,Dashboard!$H$5&gt;=2016))),1,0)</f>
        <v>1</v>
      </c>
      <c r="Q12023" s="0" t="n">
        <f aca="false">J12023*P12023+ROW()*0.00000001</f>
        <v>0.07012023</v>
      </c>
    </row>
    <row r="12024" customFormat="false" ht="15" hidden="false" customHeight="false" outlineLevel="0" collapsed="false">
      <c r="A12024" s="0" t="s">
        <v>8666</v>
      </c>
      <c r="B12024" s="0" t="s">
        <v>50</v>
      </c>
      <c r="C12024" s="0" t="n">
        <v>2011</v>
      </c>
      <c r="D12024" s="0" t="s">
        <v>52</v>
      </c>
      <c r="E12024" s="0" t="s">
        <v>3336</v>
      </c>
      <c r="F12024" s="0" t="n">
        <v>0.07</v>
      </c>
      <c r="G12024" s="0" t="n">
        <v>0</v>
      </c>
      <c r="H12024" s="0" t="n">
        <v>0</v>
      </c>
      <c r="I12024" s="0" t="n">
        <v>0</v>
      </c>
      <c r="J12024" s="0" t="n">
        <v>0.07</v>
      </c>
      <c r="M12024" s="0" t="s">
        <v>36</v>
      </c>
      <c r="N12024" s="0" t="s">
        <v>35</v>
      </c>
      <c r="P12024" s="0" t="n">
        <f aca="false">IF(AND(OR(Dashboard!$B$5="All",D12024=Dashboard!$B$5),OR(Dashboard!$D$5="All",N12024=Dashboard!$D$5),OR(AND(C12024&lt;&gt;"",C12024&gt;=Dashboard!$F$5,C12024&lt;=Dashboard!$H$5),AND(C12024="",Dashboard!$F$5&lt;=1980,Dashboard!$H$5&gt;=2016))),1,0)</f>
        <v>1</v>
      </c>
      <c r="Q12024" s="0" t="n">
        <f aca="false">J12024*P12024+ROW()*0.00000001</f>
        <v>0.07012024</v>
      </c>
    </row>
    <row r="12025" customFormat="false" ht="15" hidden="false" customHeight="false" outlineLevel="0" collapsed="false">
      <c r="A12025" s="0" t="s">
        <v>8040</v>
      </c>
      <c r="B12025" s="0" t="s">
        <v>64</v>
      </c>
      <c r="C12025" s="0" t="n">
        <v>2009</v>
      </c>
      <c r="D12025" s="0" t="s">
        <v>56</v>
      </c>
      <c r="E12025" s="0" t="s">
        <v>547</v>
      </c>
      <c r="F12025" s="0" t="n">
        <v>0.06</v>
      </c>
      <c r="G12025" s="0" t="n">
        <v>0.01</v>
      </c>
      <c r="H12025" s="0" t="n">
        <v>0</v>
      </c>
      <c r="I12025" s="0" t="n">
        <v>0.01</v>
      </c>
      <c r="J12025" s="0" t="n">
        <v>0.07</v>
      </c>
      <c r="K12025" s="0" t="n">
        <v>36</v>
      </c>
      <c r="L12025" s="0" t="n">
        <v>5.6</v>
      </c>
      <c r="M12025" s="0" t="s">
        <v>73</v>
      </c>
      <c r="N12025" s="0" t="s">
        <v>66</v>
      </c>
      <c r="O12025" s="0" t="s">
        <v>177</v>
      </c>
      <c r="P12025" s="0" t="n">
        <f aca="false">IF(AND(OR(Dashboard!$B$5="All",D12025=Dashboard!$B$5),OR(Dashboard!$D$5="All",N12025=Dashboard!$D$5),OR(AND(C12025&lt;&gt;"",C12025&gt;=Dashboard!$F$5,C12025&lt;=Dashboard!$H$5),AND(C12025="",Dashboard!$F$5&lt;=1980,Dashboard!$H$5&gt;=2016))),1,0)</f>
        <v>1</v>
      </c>
      <c r="Q12025" s="0" t="n">
        <f aca="false">J12025*P12025+ROW()*0.00000001</f>
        <v>0.07012025</v>
      </c>
    </row>
    <row r="12026" customFormat="false" ht="15" hidden="false" customHeight="false" outlineLevel="0" collapsed="false">
      <c r="A12026" s="0" t="s">
        <v>1303</v>
      </c>
      <c r="B12026" s="0" t="s">
        <v>144</v>
      </c>
      <c r="C12026" s="0" t="n">
        <v>2004</v>
      </c>
      <c r="D12026" s="0" t="s">
        <v>71</v>
      </c>
      <c r="E12026" s="0" t="s">
        <v>782</v>
      </c>
      <c r="F12026" s="0" t="n">
        <v>0.05</v>
      </c>
      <c r="G12026" s="0" t="n">
        <v>0.02</v>
      </c>
      <c r="H12026" s="0" t="n">
        <v>0</v>
      </c>
      <c r="I12026" s="0" t="n">
        <v>0</v>
      </c>
      <c r="J12026" s="0" t="n">
        <v>0.07</v>
      </c>
      <c r="K12026" s="0" t="n">
        <v>71</v>
      </c>
      <c r="L12026" s="0" t="n">
        <v>9</v>
      </c>
      <c r="M12026" s="0" t="s">
        <v>103</v>
      </c>
      <c r="N12026" s="0" t="s">
        <v>66</v>
      </c>
      <c r="O12026" s="0" t="s">
        <v>37</v>
      </c>
      <c r="P12026" s="0" t="n">
        <f aca="false">IF(AND(OR(Dashboard!$B$5="All",D12026=Dashboard!$B$5),OR(Dashboard!$D$5="All",N12026=Dashboard!$D$5),OR(AND(C12026&lt;&gt;"",C12026&gt;=Dashboard!$F$5,C12026&lt;=Dashboard!$H$5),AND(C12026="",Dashboard!$F$5&lt;=1980,Dashboard!$H$5&gt;=2016))),1,0)</f>
        <v>1</v>
      </c>
      <c r="Q12026" s="0" t="n">
        <f aca="false">J12026*P12026+ROW()*0.00000001</f>
        <v>0.07012026</v>
      </c>
    </row>
    <row r="12027" customFormat="false" ht="15" hidden="false" customHeight="false" outlineLevel="0" collapsed="false">
      <c r="A12027" s="0" t="s">
        <v>8667</v>
      </c>
      <c r="B12027" s="0" t="s">
        <v>76</v>
      </c>
      <c r="C12027" s="0" t="n">
        <v>2006</v>
      </c>
      <c r="D12027" s="0" t="s">
        <v>114</v>
      </c>
      <c r="E12027" s="0" t="s">
        <v>89</v>
      </c>
      <c r="F12027" s="0" t="n">
        <v>0</v>
      </c>
      <c r="G12027" s="0" t="n">
        <v>0</v>
      </c>
      <c r="H12027" s="0" t="n">
        <v>0.07</v>
      </c>
      <c r="I12027" s="0" t="n">
        <v>0</v>
      </c>
      <c r="J12027" s="0" t="n">
        <v>0.07</v>
      </c>
      <c r="N12027" s="0" t="s">
        <v>74</v>
      </c>
      <c r="P12027" s="0" t="n">
        <f aca="false">IF(AND(OR(Dashboard!$B$5="All",D12027=Dashboard!$B$5),OR(Dashboard!$D$5="All",N12027=Dashboard!$D$5),OR(AND(C12027&lt;&gt;"",C12027&gt;=Dashboard!$F$5,C12027&lt;=Dashboard!$H$5),AND(C12027="",Dashboard!$F$5&lt;=1980,Dashboard!$H$5&gt;=2016))),1,0)</f>
        <v>1</v>
      </c>
      <c r="Q12027" s="0" t="n">
        <f aca="false">J12027*P12027+ROW()*0.00000001</f>
        <v>0.07012027</v>
      </c>
    </row>
    <row r="12028" customFormat="false" ht="15" hidden="false" customHeight="false" outlineLevel="0" collapsed="false">
      <c r="A12028" s="0" t="s">
        <v>3870</v>
      </c>
      <c r="B12028" s="0" t="s">
        <v>50</v>
      </c>
      <c r="C12028" s="0" t="n">
        <v>2011</v>
      </c>
      <c r="D12028" s="0" t="s">
        <v>34</v>
      </c>
      <c r="E12028" s="0" t="s">
        <v>2960</v>
      </c>
      <c r="F12028" s="0" t="n">
        <v>0.07</v>
      </c>
      <c r="G12028" s="0" t="n">
        <v>0</v>
      </c>
      <c r="H12028" s="0" t="n">
        <v>0</v>
      </c>
      <c r="I12028" s="0" t="n">
        <v>0</v>
      </c>
      <c r="J12028" s="0" t="n">
        <v>0.07</v>
      </c>
      <c r="M12028" s="0" t="s">
        <v>36</v>
      </c>
      <c r="N12028" s="0" t="s">
        <v>35</v>
      </c>
      <c r="P12028" s="0" t="n">
        <f aca="false">IF(AND(OR(Dashboard!$B$5="All",D12028=Dashboard!$B$5),OR(Dashboard!$D$5="All",N12028=Dashboard!$D$5),OR(AND(C12028&lt;&gt;"",C12028&gt;=Dashboard!$F$5,C12028&lt;=Dashboard!$H$5),AND(C12028="",Dashboard!$F$5&lt;=1980,Dashboard!$H$5&gt;=2016))),1,0)</f>
        <v>1</v>
      </c>
      <c r="Q12028" s="0" t="n">
        <f aca="false">J12028*P12028+ROW()*0.00000001</f>
        <v>0.07012028</v>
      </c>
    </row>
    <row r="12029" customFormat="false" ht="15" hidden="false" customHeight="false" outlineLevel="0" collapsed="false">
      <c r="A12029" s="0" t="s">
        <v>8668</v>
      </c>
      <c r="B12029" s="0" t="s">
        <v>164</v>
      </c>
      <c r="C12029" s="0" t="n">
        <v>2009</v>
      </c>
      <c r="D12029" s="0" t="s">
        <v>71</v>
      </c>
      <c r="E12029" s="0" t="s">
        <v>8564</v>
      </c>
      <c r="F12029" s="0" t="n">
        <v>0</v>
      </c>
      <c r="G12029" s="0" t="n">
        <v>0</v>
      </c>
      <c r="H12029" s="0" t="n">
        <v>0.07</v>
      </c>
      <c r="I12029" s="0" t="n">
        <v>0</v>
      </c>
      <c r="J12029" s="0" t="n">
        <v>0.07</v>
      </c>
      <c r="N12029" s="0" t="s">
        <v>74</v>
      </c>
      <c r="P12029" s="0" t="n">
        <f aca="false">IF(AND(OR(Dashboard!$B$5="All",D12029=Dashboard!$B$5),OR(Dashboard!$D$5="All",N12029=Dashboard!$D$5),OR(AND(C12029&lt;&gt;"",C12029&gt;=Dashboard!$F$5,C12029&lt;=Dashboard!$H$5),AND(C12029="",Dashboard!$F$5&lt;=1980,Dashboard!$H$5&gt;=2016))),1,0)</f>
        <v>1</v>
      </c>
      <c r="Q12029" s="0" t="n">
        <f aca="false">J12029*P12029+ROW()*0.00000001</f>
        <v>0.07012029</v>
      </c>
    </row>
    <row r="12030" customFormat="false" ht="15" hidden="false" customHeight="false" outlineLevel="0" collapsed="false">
      <c r="A12030" s="0" t="s">
        <v>431</v>
      </c>
      <c r="B12030" s="0" t="s">
        <v>186</v>
      </c>
      <c r="C12030" s="0" t="n">
        <v>2003</v>
      </c>
      <c r="D12030" s="0" t="s">
        <v>34</v>
      </c>
      <c r="E12030" s="0" t="s">
        <v>142</v>
      </c>
      <c r="F12030" s="0" t="n">
        <v>0.05</v>
      </c>
      <c r="G12030" s="0" t="n">
        <v>0.01</v>
      </c>
      <c r="H12030" s="0" t="n">
        <v>0</v>
      </c>
      <c r="I12030" s="0" t="n">
        <v>0</v>
      </c>
      <c r="J12030" s="0" t="n">
        <v>0.07</v>
      </c>
      <c r="K12030" s="0" t="n">
        <v>83</v>
      </c>
      <c r="L12030" s="0" t="n">
        <v>6.2</v>
      </c>
      <c r="M12030" s="0" t="s">
        <v>36</v>
      </c>
      <c r="N12030" s="0" t="s">
        <v>35</v>
      </c>
      <c r="O12030" s="0" t="s">
        <v>42</v>
      </c>
      <c r="P12030" s="0" t="n">
        <f aca="false">IF(AND(OR(Dashboard!$B$5="All",D12030=Dashboard!$B$5),OR(Dashboard!$D$5="All",N12030=Dashboard!$D$5),OR(AND(C12030&lt;&gt;"",C12030&gt;=Dashboard!$F$5,C12030&lt;=Dashboard!$H$5),AND(C12030="",Dashboard!$F$5&lt;=1980,Dashboard!$H$5&gt;=2016))),1,0)</f>
        <v>1</v>
      </c>
      <c r="Q12030" s="0" t="n">
        <f aca="false">J12030*P12030+ROW()*0.00000001</f>
        <v>0.0701203</v>
      </c>
    </row>
    <row r="12031" customFormat="false" ht="15" hidden="false" customHeight="false" outlineLevel="0" collapsed="false">
      <c r="A12031" s="0" t="s">
        <v>8669</v>
      </c>
      <c r="B12031" s="0" t="s">
        <v>70</v>
      </c>
      <c r="C12031" s="0" t="n">
        <v>2013</v>
      </c>
      <c r="D12031" s="0" t="s">
        <v>246</v>
      </c>
      <c r="E12031" s="0" t="s">
        <v>328</v>
      </c>
      <c r="F12031" s="0" t="n">
        <v>0</v>
      </c>
      <c r="G12031" s="0" t="n">
        <v>0</v>
      </c>
      <c r="H12031" s="0" t="n">
        <v>0.07</v>
      </c>
      <c r="I12031" s="0" t="n">
        <v>0</v>
      </c>
      <c r="J12031" s="0" t="n">
        <v>0.07</v>
      </c>
      <c r="N12031" s="0" t="s">
        <v>74</v>
      </c>
      <c r="P12031" s="0" t="n">
        <f aca="false">IF(AND(OR(Dashboard!$B$5="All",D12031=Dashboard!$B$5),OR(Dashboard!$D$5="All",N12031=Dashboard!$D$5),OR(AND(C12031&lt;&gt;"",C12031&gt;=Dashboard!$F$5,C12031&lt;=Dashboard!$H$5),AND(C12031="",Dashboard!$F$5&lt;=1980,Dashboard!$H$5&gt;=2016))),1,0)</f>
        <v>1</v>
      </c>
      <c r="Q12031" s="0" t="n">
        <f aca="false">J12031*P12031+ROW()*0.00000001</f>
        <v>0.07012031</v>
      </c>
    </row>
    <row r="12032" customFormat="false" ht="15" hidden="false" customHeight="false" outlineLevel="0" collapsed="false">
      <c r="A12032" s="0" t="s">
        <v>5650</v>
      </c>
      <c r="B12032" s="0" t="s">
        <v>70</v>
      </c>
      <c r="C12032" s="0" t="n">
        <v>2007</v>
      </c>
      <c r="D12032" s="0" t="s">
        <v>46</v>
      </c>
      <c r="E12032" s="0" t="s">
        <v>2595</v>
      </c>
      <c r="F12032" s="0" t="n">
        <v>0</v>
      </c>
      <c r="G12032" s="0" t="n">
        <v>0.03</v>
      </c>
      <c r="H12032" s="0" t="n">
        <v>0.03</v>
      </c>
      <c r="I12032" s="0" t="n">
        <v>0.01</v>
      </c>
      <c r="J12032" s="0" t="n">
        <v>0.07</v>
      </c>
      <c r="K12032" s="0" t="n">
        <v>67</v>
      </c>
      <c r="L12032" s="0" t="n">
        <v>6.8</v>
      </c>
      <c r="M12032" s="0" t="s">
        <v>103</v>
      </c>
      <c r="N12032" s="0" t="s">
        <v>74</v>
      </c>
      <c r="O12032" s="0" t="s">
        <v>67</v>
      </c>
      <c r="P12032" s="0" t="n">
        <f aca="false">IF(AND(OR(Dashboard!$B$5="All",D12032=Dashboard!$B$5),OR(Dashboard!$D$5="All",N12032=Dashboard!$D$5),OR(AND(C12032&lt;&gt;"",C12032&gt;=Dashboard!$F$5,C12032&lt;=Dashboard!$H$5),AND(C12032="",Dashboard!$F$5&lt;=1980,Dashboard!$H$5&gt;=2016))),1,0)</f>
        <v>1</v>
      </c>
      <c r="Q12032" s="0" t="n">
        <f aca="false">J12032*P12032+ROW()*0.00000001</f>
        <v>0.07012032</v>
      </c>
    </row>
    <row r="12033" customFormat="false" ht="15" hidden="false" customHeight="false" outlineLevel="0" collapsed="false">
      <c r="A12033" s="0" t="s">
        <v>5769</v>
      </c>
      <c r="B12033" s="0" t="s">
        <v>33</v>
      </c>
      <c r="C12033" s="0" t="n">
        <v>2008</v>
      </c>
      <c r="D12033" s="0" t="s">
        <v>52</v>
      </c>
      <c r="E12033" s="0" t="s">
        <v>2860</v>
      </c>
      <c r="F12033" s="0" t="n">
        <v>0.06</v>
      </c>
      <c r="G12033" s="0" t="n">
        <v>0</v>
      </c>
      <c r="H12033" s="0" t="n">
        <v>0</v>
      </c>
      <c r="I12033" s="0" t="n">
        <v>0</v>
      </c>
      <c r="J12033" s="0" t="n">
        <v>0.07</v>
      </c>
      <c r="K12033" s="0" t="n">
        <v>73</v>
      </c>
      <c r="L12033" s="0" t="n">
        <v>8</v>
      </c>
      <c r="M12033" s="0" t="s">
        <v>103</v>
      </c>
      <c r="N12033" s="0" t="s">
        <v>35</v>
      </c>
      <c r="O12033" s="0" t="s">
        <v>37</v>
      </c>
      <c r="P12033" s="0" t="n">
        <f aca="false">IF(AND(OR(Dashboard!$B$5="All",D12033=Dashboard!$B$5),OR(Dashboard!$D$5="All",N12033=Dashboard!$D$5),OR(AND(C12033&lt;&gt;"",C12033&gt;=Dashboard!$F$5,C12033&lt;=Dashboard!$H$5),AND(C12033="",Dashboard!$F$5&lt;=1980,Dashboard!$H$5&gt;=2016))),1,0)</f>
        <v>1</v>
      </c>
      <c r="Q12033" s="0" t="n">
        <f aca="false">J12033*P12033+ROW()*0.00000001</f>
        <v>0.07012033</v>
      </c>
    </row>
    <row r="12034" customFormat="false" ht="15" hidden="false" customHeight="false" outlineLevel="0" collapsed="false">
      <c r="A12034" s="0" t="s">
        <v>8670</v>
      </c>
      <c r="B12034" s="0" t="s">
        <v>164</v>
      </c>
      <c r="C12034" s="0" t="n">
        <v>2006</v>
      </c>
      <c r="D12034" s="0" t="s">
        <v>34</v>
      </c>
      <c r="E12034" s="0" t="s">
        <v>1013</v>
      </c>
      <c r="F12034" s="0" t="n">
        <v>0.06</v>
      </c>
      <c r="G12034" s="0" t="n">
        <v>0</v>
      </c>
      <c r="H12034" s="0" t="n">
        <v>0</v>
      </c>
      <c r="I12034" s="0" t="n">
        <v>0.01</v>
      </c>
      <c r="J12034" s="0" t="n">
        <v>0.07</v>
      </c>
      <c r="K12034" s="0" t="n">
        <v>32</v>
      </c>
      <c r="L12034" s="0" t="n">
        <v>4.6</v>
      </c>
      <c r="M12034" s="0" t="s">
        <v>36</v>
      </c>
      <c r="N12034" s="0" t="s">
        <v>74</v>
      </c>
      <c r="O12034" s="0" t="s">
        <v>177</v>
      </c>
      <c r="P12034" s="0" t="n">
        <f aca="false">IF(AND(OR(Dashboard!$B$5="All",D12034=Dashboard!$B$5),OR(Dashboard!$D$5="All",N12034=Dashboard!$D$5),OR(AND(C12034&lt;&gt;"",C12034&gt;=Dashboard!$F$5,C12034&lt;=Dashboard!$H$5),AND(C12034="",Dashboard!$F$5&lt;=1980,Dashboard!$H$5&gt;=2016))),1,0)</f>
        <v>1</v>
      </c>
      <c r="Q12034" s="0" t="n">
        <f aca="false">J12034*P12034+ROW()*0.00000001</f>
        <v>0.07012034</v>
      </c>
    </row>
    <row r="12035" customFormat="false" ht="15" hidden="false" customHeight="false" outlineLevel="0" collapsed="false">
      <c r="A12035" s="0" t="s">
        <v>4558</v>
      </c>
      <c r="B12035" s="0" t="s">
        <v>186</v>
      </c>
      <c r="C12035" s="0" t="n">
        <v>2003</v>
      </c>
      <c r="D12035" s="0" t="s">
        <v>16</v>
      </c>
      <c r="E12035" s="0" t="s">
        <v>124</v>
      </c>
      <c r="F12035" s="0" t="n">
        <v>0.05</v>
      </c>
      <c r="G12035" s="0" t="n">
        <v>0.01</v>
      </c>
      <c r="H12035" s="0" t="n">
        <v>0</v>
      </c>
      <c r="I12035" s="0" t="n">
        <v>0</v>
      </c>
      <c r="J12035" s="0" t="n">
        <v>0.07</v>
      </c>
      <c r="K12035" s="0" t="n">
        <v>77</v>
      </c>
      <c r="L12035" s="0" t="n">
        <v>8.3</v>
      </c>
      <c r="M12035" s="0" t="s">
        <v>36</v>
      </c>
      <c r="N12035" s="0" t="s">
        <v>35</v>
      </c>
      <c r="O12035" s="0" t="s">
        <v>37</v>
      </c>
      <c r="P12035" s="0" t="n">
        <f aca="false">IF(AND(OR(Dashboard!$B$5="All",D12035=Dashboard!$B$5),OR(Dashboard!$D$5="All",N12035=Dashboard!$D$5),OR(AND(C12035&lt;&gt;"",C12035&gt;=Dashboard!$F$5,C12035&lt;=Dashboard!$H$5),AND(C12035="",Dashboard!$F$5&lt;=1980,Dashboard!$H$5&gt;=2016))),1,0)</f>
        <v>1</v>
      </c>
      <c r="Q12035" s="0" t="n">
        <f aca="false">J12035*P12035+ROW()*0.00000001</f>
        <v>0.07012035</v>
      </c>
    </row>
    <row r="12036" customFormat="false" ht="15" hidden="false" customHeight="false" outlineLevel="0" collapsed="false">
      <c r="A12036" s="0" t="s">
        <v>5537</v>
      </c>
      <c r="B12036" s="0" t="s">
        <v>64</v>
      </c>
      <c r="C12036" s="0" t="n">
        <v>2015</v>
      </c>
      <c r="D12036" s="0" t="s">
        <v>34</v>
      </c>
      <c r="E12036" s="0" t="s">
        <v>91</v>
      </c>
      <c r="F12036" s="0" t="n">
        <v>0.06</v>
      </c>
      <c r="G12036" s="0" t="n">
        <v>0</v>
      </c>
      <c r="H12036" s="0" t="n">
        <v>0</v>
      </c>
      <c r="I12036" s="0" t="n">
        <v>0.01</v>
      </c>
      <c r="J12036" s="0" t="n">
        <v>0.07</v>
      </c>
      <c r="L12036" s="0" t="n">
        <v>2.8</v>
      </c>
      <c r="M12036" s="0" t="s">
        <v>103</v>
      </c>
      <c r="N12036" s="0" t="s">
        <v>66</v>
      </c>
      <c r="P12036" s="0" t="n">
        <f aca="false">IF(AND(OR(Dashboard!$B$5="All",D12036=Dashboard!$B$5),OR(Dashboard!$D$5="All",N12036=Dashboard!$D$5),OR(AND(C12036&lt;&gt;"",C12036&gt;=Dashboard!$F$5,C12036&lt;=Dashboard!$H$5),AND(C12036="",Dashboard!$F$5&lt;=1980,Dashboard!$H$5&gt;=2016))),1,0)</f>
        <v>1</v>
      </c>
      <c r="Q12036" s="0" t="n">
        <f aca="false">J12036*P12036+ROW()*0.00000001</f>
        <v>0.07012036</v>
      </c>
    </row>
    <row r="12037" customFormat="false" ht="15" hidden="false" customHeight="false" outlineLevel="0" collapsed="false">
      <c r="A12037" s="0" t="s">
        <v>2723</v>
      </c>
      <c r="B12037" s="0" t="s">
        <v>164</v>
      </c>
      <c r="C12037" s="0" t="n">
        <v>2008</v>
      </c>
      <c r="D12037" s="0" t="s">
        <v>46</v>
      </c>
      <c r="E12037" s="0" t="s">
        <v>328</v>
      </c>
      <c r="F12037" s="0" t="n">
        <v>0</v>
      </c>
      <c r="G12037" s="0" t="n">
        <v>0</v>
      </c>
      <c r="H12037" s="0" t="n">
        <v>0.07</v>
      </c>
      <c r="I12037" s="0" t="n">
        <v>0</v>
      </c>
      <c r="J12037" s="0" t="n">
        <v>0.07</v>
      </c>
      <c r="N12037" s="0" t="s">
        <v>74</v>
      </c>
      <c r="P12037" s="0" t="n">
        <f aca="false">IF(AND(OR(Dashboard!$B$5="All",D12037=Dashboard!$B$5),OR(Dashboard!$D$5="All",N12037=Dashboard!$D$5),OR(AND(C12037&lt;&gt;"",C12037&gt;=Dashboard!$F$5,C12037&lt;=Dashboard!$H$5),AND(C12037="",Dashboard!$F$5&lt;=1980,Dashboard!$H$5&gt;=2016))),1,0)</f>
        <v>1</v>
      </c>
      <c r="Q12037" s="0" t="n">
        <f aca="false">J12037*P12037+ROW()*0.00000001</f>
        <v>0.07012037</v>
      </c>
    </row>
    <row r="12038" customFormat="false" ht="15" hidden="false" customHeight="false" outlineLevel="0" collapsed="false">
      <c r="A12038" s="0" t="s">
        <v>6812</v>
      </c>
      <c r="B12038" s="0" t="s">
        <v>144</v>
      </c>
      <c r="C12038" s="0" t="n">
        <v>2004</v>
      </c>
      <c r="D12038" s="0" t="s">
        <v>52</v>
      </c>
      <c r="E12038" s="0" t="s">
        <v>4272</v>
      </c>
      <c r="F12038" s="0" t="n">
        <v>0.05</v>
      </c>
      <c r="G12038" s="0" t="n">
        <v>0.02</v>
      </c>
      <c r="H12038" s="0" t="n">
        <v>0</v>
      </c>
      <c r="I12038" s="0" t="n">
        <v>0</v>
      </c>
      <c r="J12038" s="0" t="n">
        <v>0.07</v>
      </c>
      <c r="K12038" s="0" t="n">
        <v>47</v>
      </c>
      <c r="L12038" s="0" t="n">
        <v>5.4</v>
      </c>
      <c r="M12038" s="0" t="s">
        <v>73</v>
      </c>
      <c r="N12038" s="0" t="s">
        <v>66</v>
      </c>
      <c r="O12038" s="0" t="s">
        <v>177</v>
      </c>
      <c r="P12038" s="0" t="n">
        <f aca="false">IF(AND(OR(Dashboard!$B$5="All",D12038=Dashboard!$B$5),OR(Dashboard!$D$5="All",N12038=Dashboard!$D$5),OR(AND(C12038&lt;&gt;"",C12038&gt;=Dashboard!$F$5,C12038&lt;=Dashboard!$H$5),AND(C12038="",Dashboard!$F$5&lt;=1980,Dashboard!$H$5&gt;=2016))),1,0)</f>
        <v>1</v>
      </c>
      <c r="Q12038" s="0" t="n">
        <f aca="false">J12038*P12038+ROW()*0.00000001</f>
        <v>0.07012038</v>
      </c>
    </row>
    <row r="12039" customFormat="false" ht="15" hidden="false" customHeight="false" outlineLevel="0" collapsed="false">
      <c r="A12039" s="0" t="s">
        <v>8671</v>
      </c>
      <c r="B12039" s="0" t="s">
        <v>85</v>
      </c>
      <c r="C12039" s="0" t="n">
        <v>2005</v>
      </c>
      <c r="D12039" s="0" t="s">
        <v>114</v>
      </c>
      <c r="E12039" s="0" t="s">
        <v>4798</v>
      </c>
      <c r="F12039" s="0" t="n">
        <v>0.05</v>
      </c>
      <c r="G12039" s="0" t="n">
        <v>0.02</v>
      </c>
      <c r="H12039" s="0" t="n">
        <v>0</v>
      </c>
      <c r="I12039" s="0" t="n">
        <v>0</v>
      </c>
      <c r="J12039" s="0" t="n">
        <v>0.07</v>
      </c>
      <c r="N12039" s="0" t="s">
        <v>35</v>
      </c>
      <c r="P12039" s="0" t="n">
        <f aca="false">IF(AND(OR(Dashboard!$B$5="All",D12039=Dashboard!$B$5),OR(Dashboard!$D$5="All",N12039=Dashboard!$D$5),OR(AND(C12039&lt;&gt;"",C12039&gt;=Dashboard!$F$5,C12039&lt;=Dashboard!$H$5),AND(C12039="",Dashboard!$F$5&lt;=1980,Dashboard!$H$5&gt;=2016))),1,0)</f>
        <v>1</v>
      </c>
      <c r="Q12039" s="0" t="n">
        <f aca="false">J12039*P12039+ROW()*0.00000001</f>
        <v>0.07012039</v>
      </c>
    </row>
    <row r="12040" customFormat="false" ht="15" hidden="false" customHeight="false" outlineLevel="0" collapsed="false">
      <c r="A12040" s="0" t="s">
        <v>6398</v>
      </c>
      <c r="B12040" s="0" t="s">
        <v>64</v>
      </c>
      <c r="C12040" s="0" t="n">
        <v>2014</v>
      </c>
      <c r="D12040" s="0" t="s">
        <v>52</v>
      </c>
      <c r="E12040" s="0" t="s">
        <v>487</v>
      </c>
      <c r="F12040" s="0" t="n">
        <v>0.06</v>
      </c>
      <c r="G12040" s="0" t="n">
        <v>0.01</v>
      </c>
      <c r="H12040" s="0" t="n">
        <v>0</v>
      </c>
      <c r="I12040" s="0" t="n">
        <v>0.01</v>
      </c>
      <c r="J12040" s="0" t="n">
        <v>0.07</v>
      </c>
      <c r="L12040" s="0" t="n">
        <v>7</v>
      </c>
      <c r="M12040" s="0" t="s">
        <v>125</v>
      </c>
      <c r="N12040" s="0" t="s">
        <v>66</v>
      </c>
      <c r="P12040" s="0" t="n">
        <f aca="false">IF(AND(OR(Dashboard!$B$5="All",D12040=Dashboard!$B$5),OR(Dashboard!$D$5="All",N12040=Dashboard!$D$5),OR(AND(C12040&lt;&gt;"",C12040&gt;=Dashboard!$F$5,C12040&lt;=Dashboard!$H$5),AND(C12040="",Dashboard!$F$5&lt;=1980,Dashboard!$H$5&gt;=2016))),1,0)</f>
        <v>1</v>
      </c>
      <c r="Q12040" s="0" t="n">
        <f aca="false">J12040*P12040+ROW()*0.00000001</f>
        <v>0.0701204</v>
      </c>
    </row>
    <row r="12041" customFormat="false" ht="15" hidden="false" customHeight="false" outlineLevel="0" collapsed="false">
      <c r="A12041" s="0" t="s">
        <v>8672</v>
      </c>
      <c r="B12041" s="0" t="s">
        <v>117</v>
      </c>
      <c r="C12041" s="0" t="n">
        <v>1996</v>
      </c>
      <c r="D12041" s="0" t="s">
        <v>46</v>
      </c>
      <c r="E12041" s="0" t="s">
        <v>4955</v>
      </c>
      <c r="F12041" s="0" t="n">
        <v>0.04</v>
      </c>
      <c r="G12041" s="0" t="n">
        <v>0.03</v>
      </c>
      <c r="H12041" s="0" t="n">
        <v>0</v>
      </c>
      <c r="I12041" s="0" t="n">
        <v>0</v>
      </c>
      <c r="J12041" s="0" t="n">
        <v>0.07</v>
      </c>
      <c r="N12041" s="0" t="s">
        <v>74</v>
      </c>
      <c r="P12041" s="0" t="n">
        <f aca="false">IF(AND(OR(Dashboard!$B$5="All",D12041=Dashboard!$B$5),OR(Dashboard!$D$5="All",N12041=Dashboard!$D$5),OR(AND(C12041&lt;&gt;"",C12041&gt;=Dashboard!$F$5,C12041&lt;=Dashboard!$H$5),AND(C12041="",Dashboard!$F$5&lt;=1980,Dashboard!$H$5&gt;=2016))),1,0)</f>
        <v>1</v>
      </c>
      <c r="Q12041" s="0" t="n">
        <f aca="false">J12041*P12041+ROW()*0.00000001</f>
        <v>0.07012041</v>
      </c>
    </row>
    <row r="12042" customFormat="false" ht="15" hidden="false" customHeight="false" outlineLevel="0" collapsed="false">
      <c r="A12042" s="0" t="s">
        <v>8673</v>
      </c>
      <c r="B12042" s="0" t="s">
        <v>50</v>
      </c>
      <c r="C12042" s="0" t="n">
        <v>2006</v>
      </c>
      <c r="D12042" s="0" t="s">
        <v>56</v>
      </c>
      <c r="E12042" s="0" t="s">
        <v>160</v>
      </c>
      <c r="F12042" s="0" t="n">
        <v>0</v>
      </c>
      <c r="G12042" s="0" t="n">
        <v>0</v>
      </c>
      <c r="H12042" s="0" t="n">
        <v>0.07</v>
      </c>
      <c r="I12042" s="0" t="n">
        <v>0</v>
      </c>
      <c r="J12042" s="0" t="n">
        <v>0.07</v>
      </c>
      <c r="N12042" s="0" t="s">
        <v>35</v>
      </c>
      <c r="P12042" s="0" t="n">
        <f aca="false">IF(AND(OR(Dashboard!$B$5="All",D12042=Dashboard!$B$5),OR(Dashboard!$D$5="All",N12042=Dashboard!$D$5),OR(AND(C12042&lt;&gt;"",C12042&gt;=Dashboard!$F$5,C12042&lt;=Dashboard!$H$5),AND(C12042="",Dashboard!$F$5&lt;=1980,Dashboard!$H$5&gt;=2016))),1,0)</f>
        <v>1</v>
      </c>
      <c r="Q12042" s="0" t="n">
        <f aca="false">J12042*P12042+ROW()*0.00000001</f>
        <v>0.07012042</v>
      </c>
    </row>
    <row r="12043" customFormat="false" ht="15" hidden="false" customHeight="false" outlineLevel="0" collapsed="false">
      <c r="A12043" s="0" t="s">
        <v>6307</v>
      </c>
      <c r="B12043" s="0" t="s">
        <v>164</v>
      </c>
      <c r="C12043" s="0" t="n">
        <v>2005</v>
      </c>
      <c r="D12043" s="0" t="s">
        <v>114</v>
      </c>
      <c r="E12043" s="0" t="s">
        <v>160</v>
      </c>
      <c r="F12043" s="0" t="n">
        <v>0.06</v>
      </c>
      <c r="G12043" s="0" t="n">
        <v>0</v>
      </c>
      <c r="H12043" s="0" t="n">
        <v>0</v>
      </c>
      <c r="I12043" s="0" t="n">
        <v>0.01</v>
      </c>
      <c r="J12043" s="0" t="n">
        <v>0.07</v>
      </c>
      <c r="K12043" s="0" t="n">
        <v>61</v>
      </c>
      <c r="L12043" s="0" t="n">
        <v>7.4</v>
      </c>
      <c r="M12043" s="0" t="s">
        <v>103</v>
      </c>
      <c r="N12043" s="0" t="s">
        <v>74</v>
      </c>
      <c r="O12043" s="0" t="s">
        <v>67</v>
      </c>
      <c r="P12043" s="0" t="n">
        <f aca="false">IF(AND(OR(Dashboard!$B$5="All",D12043=Dashboard!$B$5),OR(Dashboard!$D$5="All",N12043=Dashboard!$D$5),OR(AND(C12043&lt;&gt;"",C12043&gt;=Dashboard!$F$5,C12043&lt;=Dashboard!$H$5),AND(C12043="",Dashboard!$F$5&lt;=1980,Dashboard!$H$5&gt;=2016))),1,0)</f>
        <v>1</v>
      </c>
      <c r="Q12043" s="0" t="n">
        <f aca="false">J12043*P12043+ROW()*0.00000001</f>
        <v>0.07012043</v>
      </c>
    </row>
    <row r="12044" customFormat="false" ht="15" hidden="false" customHeight="false" outlineLevel="0" collapsed="false">
      <c r="A12044" s="0" t="s">
        <v>8674</v>
      </c>
      <c r="B12044" s="0" t="s">
        <v>76</v>
      </c>
      <c r="C12044" s="0" t="n">
        <v>2000</v>
      </c>
      <c r="D12044" s="0" t="s">
        <v>71</v>
      </c>
      <c r="E12044" s="0" t="s">
        <v>8675</v>
      </c>
      <c r="F12044" s="0" t="n">
        <v>0</v>
      </c>
      <c r="G12044" s="0" t="n">
        <v>0</v>
      </c>
      <c r="H12044" s="0" t="n">
        <v>0.07</v>
      </c>
      <c r="I12044" s="0" t="n">
        <v>0</v>
      </c>
      <c r="J12044" s="0" t="n">
        <v>0.07</v>
      </c>
      <c r="N12044" s="0" t="s">
        <v>74</v>
      </c>
      <c r="P12044" s="0" t="n">
        <f aca="false">IF(AND(OR(Dashboard!$B$5="All",D12044=Dashboard!$B$5),OR(Dashboard!$D$5="All",N12044=Dashboard!$D$5),OR(AND(C12044&lt;&gt;"",C12044&gt;=Dashboard!$F$5,C12044&lt;=Dashboard!$H$5),AND(C12044="",Dashboard!$F$5&lt;=1980,Dashboard!$H$5&gt;=2016))),1,0)</f>
        <v>1</v>
      </c>
      <c r="Q12044" s="0" t="n">
        <f aca="false">J12044*P12044+ROW()*0.00000001</f>
        <v>0.07012044</v>
      </c>
    </row>
    <row r="12045" customFormat="false" ht="15" hidden="false" customHeight="false" outlineLevel="0" collapsed="false">
      <c r="A12045" s="0" t="s">
        <v>6039</v>
      </c>
      <c r="B12045" s="0" t="s">
        <v>33</v>
      </c>
      <c r="C12045" s="0" t="n">
        <v>2006</v>
      </c>
      <c r="D12045" s="0" t="s">
        <v>16</v>
      </c>
      <c r="E12045" s="0" t="s">
        <v>124</v>
      </c>
      <c r="F12045" s="0" t="n">
        <v>0.06</v>
      </c>
      <c r="G12045" s="0" t="n">
        <v>0</v>
      </c>
      <c r="H12045" s="0" t="n">
        <v>0</v>
      </c>
      <c r="I12045" s="0" t="n">
        <v>0.01</v>
      </c>
      <c r="J12045" s="0" t="n">
        <v>0.07</v>
      </c>
      <c r="K12045" s="0" t="n">
        <v>49</v>
      </c>
      <c r="L12045" s="0" t="n">
        <v>5.6</v>
      </c>
      <c r="M12045" s="0" t="s">
        <v>125</v>
      </c>
      <c r="N12045" s="0" t="s">
        <v>35</v>
      </c>
      <c r="O12045" s="0" t="s">
        <v>177</v>
      </c>
      <c r="P12045" s="0" t="n">
        <f aca="false">IF(AND(OR(Dashboard!$B$5="All",D12045=Dashboard!$B$5),OR(Dashboard!$D$5="All",N12045=Dashboard!$D$5),OR(AND(C12045&lt;&gt;"",C12045&gt;=Dashboard!$F$5,C12045&lt;=Dashboard!$H$5),AND(C12045="",Dashboard!$F$5&lt;=1980,Dashboard!$H$5&gt;=2016))),1,0)</f>
        <v>1</v>
      </c>
      <c r="Q12045" s="0" t="n">
        <f aca="false">J12045*P12045+ROW()*0.00000001</f>
        <v>0.07012045</v>
      </c>
    </row>
    <row r="12046" customFormat="false" ht="15" hidden="false" customHeight="false" outlineLevel="0" collapsed="false">
      <c r="A12046" s="0" t="s">
        <v>8676</v>
      </c>
      <c r="B12046" s="0" t="s">
        <v>50</v>
      </c>
      <c r="C12046" s="0" t="n">
        <v>2006</v>
      </c>
      <c r="D12046" s="0" t="s">
        <v>71</v>
      </c>
      <c r="E12046" s="0" t="s">
        <v>328</v>
      </c>
      <c r="F12046" s="0" t="n">
        <v>0</v>
      </c>
      <c r="G12046" s="0" t="n">
        <v>0</v>
      </c>
      <c r="H12046" s="0" t="n">
        <v>0.07</v>
      </c>
      <c r="I12046" s="0" t="n">
        <v>0</v>
      </c>
      <c r="J12046" s="0" t="n">
        <v>0.07</v>
      </c>
      <c r="N12046" s="0" t="s">
        <v>35</v>
      </c>
      <c r="P12046" s="0" t="n">
        <f aca="false">IF(AND(OR(Dashboard!$B$5="All",D12046=Dashboard!$B$5),OR(Dashboard!$D$5="All",N12046=Dashboard!$D$5),OR(AND(C12046&lt;&gt;"",C12046&gt;=Dashboard!$F$5,C12046&lt;=Dashboard!$H$5),AND(C12046="",Dashboard!$F$5&lt;=1980,Dashboard!$H$5&gt;=2016))),1,0)</f>
        <v>1</v>
      </c>
      <c r="Q12046" s="0" t="n">
        <f aca="false">J12046*P12046+ROW()*0.00000001</f>
        <v>0.07012046</v>
      </c>
    </row>
    <row r="12047" customFormat="false" ht="15" hidden="false" customHeight="false" outlineLevel="0" collapsed="false">
      <c r="A12047" s="0" t="s">
        <v>8677</v>
      </c>
      <c r="B12047" s="0" t="s">
        <v>144</v>
      </c>
      <c r="D12047" s="0" t="s">
        <v>56</v>
      </c>
      <c r="E12047" s="0" t="s">
        <v>520</v>
      </c>
      <c r="F12047" s="0" t="n">
        <v>0.05</v>
      </c>
      <c r="G12047" s="0" t="n">
        <v>0.01</v>
      </c>
      <c r="H12047" s="0" t="n">
        <v>0</v>
      </c>
      <c r="I12047" s="0" t="n">
        <v>0</v>
      </c>
      <c r="J12047" s="0" t="n">
        <v>0.07</v>
      </c>
      <c r="K12047" s="0" t="n">
        <v>22</v>
      </c>
      <c r="L12047" s="0" t="n">
        <v>1.8</v>
      </c>
      <c r="M12047" s="0" t="s">
        <v>103</v>
      </c>
      <c r="N12047" s="0" t="s">
        <v>66</v>
      </c>
      <c r="O12047" s="0" t="s">
        <v>177</v>
      </c>
      <c r="P12047" s="0" t="n">
        <f aca="false">IF(AND(OR(Dashboard!$B$5="All",D12047=Dashboard!$B$5),OR(Dashboard!$D$5="All",N12047=Dashboard!$D$5),OR(AND(C12047&lt;&gt;"",C12047&gt;=Dashboard!$F$5,C12047&lt;=Dashboard!$H$5),AND(C12047="",Dashboard!$F$5&lt;=1980,Dashboard!$H$5&gt;=2016))),1,0)</f>
        <v>1</v>
      </c>
      <c r="Q12047" s="0" t="n">
        <f aca="false">J12047*P12047+ROW()*0.00000001</f>
        <v>0.07012047</v>
      </c>
    </row>
    <row r="12048" customFormat="false" ht="15" hidden="false" customHeight="false" outlineLevel="0" collapsed="false">
      <c r="A12048" s="0" t="s">
        <v>8670</v>
      </c>
      <c r="B12048" s="0" t="s">
        <v>33</v>
      </c>
      <c r="C12048" s="0" t="n">
        <v>2007</v>
      </c>
      <c r="D12048" s="0" t="s">
        <v>34</v>
      </c>
      <c r="E12048" s="0" t="s">
        <v>195</v>
      </c>
      <c r="F12048" s="0" t="n">
        <v>0.06</v>
      </c>
      <c r="G12048" s="0" t="n">
        <v>0</v>
      </c>
      <c r="H12048" s="0" t="n">
        <v>0</v>
      </c>
      <c r="I12048" s="0" t="n">
        <v>0.01</v>
      </c>
      <c r="J12048" s="0" t="n">
        <v>0.07</v>
      </c>
      <c r="K12048" s="0" t="n">
        <v>36</v>
      </c>
      <c r="M12048" s="0" t="s">
        <v>36</v>
      </c>
      <c r="N12048" s="0" t="s">
        <v>35</v>
      </c>
      <c r="O12048" s="0" t="s">
        <v>177</v>
      </c>
      <c r="P12048" s="0" t="n">
        <f aca="false">IF(AND(OR(Dashboard!$B$5="All",D12048=Dashboard!$B$5),OR(Dashboard!$D$5="All",N12048=Dashboard!$D$5),OR(AND(C12048&lt;&gt;"",C12048&gt;=Dashboard!$F$5,C12048&lt;=Dashboard!$H$5),AND(C12048="",Dashboard!$F$5&lt;=1980,Dashboard!$H$5&gt;=2016))),1,0)</f>
        <v>1</v>
      </c>
      <c r="Q12048" s="0" t="n">
        <f aca="false">J12048*P12048+ROW()*0.00000001</f>
        <v>0.07012048</v>
      </c>
    </row>
    <row r="12049" customFormat="false" ht="15" hidden="false" customHeight="false" outlineLevel="0" collapsed="false">
      <c r="A12049" s="0" t="s">
        <v>4394</v>
      </c>
      <c r="B12049" s="0" t="s">
        <v>851</v>
      </c>
      <c r="C12049" s="0" t="n">
        <v>2014</v>
      </c>
      <c r="D12049" s="0" t="s">
        <v>102</v>
      </c>
      <c r="E12049" s="0" t="s">
        <v>4395</v>
      </c>
      <c r="F12049" s="0" t="n">
        <v>0.03</v>
      </c>
      <c r="G12049" s="0" t="n">
        <v>0</v>
      </c>
      <c r="H12049" s="0" t="n">
        <v>0.03</v>
      </c>
      <c r="I12049" s="0" t="n">
        <v>0.01</v>
      </c>
      <c r="J12049" s="0" t="n">
        <v>0.07</v>
      </c>
      <c r="L12049" s="0" t="n">
        <v>7.8</v>
      </c>
      <c r="M12049" s="0" t="s">
        <v>103</v>
      </c>
      <c r="N12049" s="0" t="s">
        <v>74</v>
      </c>
      <c r="P12049" s="0" t="n">
        <f aca="false">IF(AND(OR(Dashboard!$B$5="All",D12049=Dashboard!$B$5),OR(Dashboard!$D$5="All",N12049=Dashboard!$D$5),OR(AND(C12049&lt;&gt;"",C12049&gt;=Dashboard!$F$5,C12049&lt;=Dashboard!$H$5),AND(C12049="",Dashboard!$F$5&lt;=1980,Dashboard!$H$5&gt;=2016))),1,0)</f>
        <v>1</v>
      </c>
      <c r="Q12049" s="0" t="n">
        <f aca="false">J12049*P12049+ROW()*0.00000001</f>
        <v>0.07012049</v>
      </c>
    </row>
    <row r="12050" customFormat="false" ht="15" hidden="false" customHeight="false" outlineLevel="0" collapsed="false">
      <c r="A12050" s="0" t="s">
        <v>8678</v>
      </c>
      <c r="B12050" s="0" t="s">
        <v>50</v>
      </c>
      <c r="C12050" s="0" t="n">
        <v>2010</v>
      </c>
      <c r="D12050" s="0" t="s">
        <v>71</v>
      </c>
      <c r="E12050" s="0" t="s">
        <v>328</v>
      </c>
      <c r="F12050" s="0" t="n">
        <v>0</v>
      </c>
      <c r="G12050" s="0" t="n">
        <v>0</v>
      </c>
      <c r="H12050" s="0" t="n">
        <v>0.07</v>
      </c>
      <c r="I12050" s="0" t="n">
        <v>0</v>
      </c>
      <c r="J12050" s="0" t="n">
        <v>0.07</v>
      </c>
      <c r="N12050" s="0" t="s">
        <v>35</v>
      </c>
      <c r="P12050" s="0" t="n">
        <f aca="false">IF(AND(OR(Dashboard!$B$5="All",D12050=Dashboard!$B$5),OR(Dashboard!$D$5="All",N12050=Dashboard!$D$5),OR(AND(C12050&lt;&gt;"",C12050&gt;=Dashboard!$F$5,C12050&lt;=Dashboard!$H$5),AND(C12050="",Dashboard!$F$5&lt;=1980,Dashboard!$H$5&gt;=2016))),1,0)</f>
        <v>1</v>
      </c>
      <c r="Q12050" s="0" t="n">
        <f aca="false">J12050*P12050+ROW()*0.00000001</f>
        <v>0.0701205</v>
      </c>
    </row>
    <row r="12051" customFormat="false" ht="15" hidden="false" customHeight="false" outlineLevel="0" collapsed="false">
      <c r="A12051" s="0" t="s">
        <v>8679</v>
      </c>
      <c r="B12051" s="0" t="s">
        <v>76</v>
      </c>
      <c r="C12051" s="0" t="n">
        <v>2004</v>
      </c>
      <c r="D12051" s="0" t="s">
        <v>71</v>
      </c>
      <c r="E12051" s="0" t="s">
        <v>782</v>
      </c>
      <c r="F12051" s="0" t="n">
        <v>0.03</v>
      </c>
      <c r="G12051" s="0" t="n">
        <v>0.03</v>
      </c>
      <c r="H12051" s="0" t="n">
        <v>0</v>
      </c>
      <c r="I12051" s="0" t="n">
        <v>0.01</v>
      </c>
      <c r="J12051" s="0" t="n">
        <v>0.07</v>
      </c>
      <c r="K12051" s="0" t="n">
        <v>75</v>
      </c>
      <c r="L12051" s="0" t="n">
        <v>8.3</v>
      </c>
      <c r="M12051" s="0" t="s">
        <v>103</v>
      </c>
      <c r="N12051" s="0" t="s">
        <v>74</v>
      </c>
      <c r="O12051" s="0" t="s">
        <v>37</v>
      </c>
      <c r="P12051" s="0" t="n">
        <f aca="false">IF(AND(OR(Dashboard!$B$5="All",D12051=Dashboard!$B$5),OR(Dashboard!$D$5="All",N12051=Dashboard!$D$5),OR(AND(C12051&lt;&gt;"",C12051&gt;=Dashboard!$F$5,C12051&lt;=Dashboard!$H$5),AND(C12051="",Dashboard!$F$5&lt;=1980,Dashboard!$H$5&gt;=2016))),1,0)</f>
        <v>1</v>
      </c>
      <c r="Q12051" s="0" t="n">
        <f aca="false">J12051*P12051+ROW()*0.00000001</f>
        <v>0.07012051</v>
      </c>
    </row>
    <row r="12052" customFormat="false" ht="15" hidden="false" customHeight="false" outlineLevel="0" collapsed="false">
      <c r="A12052" s="0" t="s">
        <v>8680</v>
      </c>
      <c r="B12052" s="0" t="s">
        <v>851</v>
      </c>
      <c r="C12052" s="0" t="n">
        <v>2014</v>
      </c>
      <c r="D12052" s="0" t="s">
        <v>46</v>
      </c>
      <c r="E12052" s="0" t="s">
        <v>8452</v>
      </c>
      <c r="F12052" s="0" t="n">
        <v>0.03</v>
      </c>
      <c r="G12052" s="0" t="n">
        <v>0.01</v>
      </c>
      <c r="H12052" s="0" t="n">
        <v>0.02</v>
      </c>
      <c r="I12052" s="0" t="n">
        <v>0.01</v>
      </c>
      <c r="J12052" s="0" t="n">
        <v>0.07</v>
      </c>
      <c r="K12052" s="0" t="n">
        <v>63</v>
      </c>
      <c r="L12052" s="0" t="n">
        <v>7</v>
      </c>
      <c r="M12052" s="0" t="s">
        <v>103</v>
      </c>
      <c r="N12052" s="0" t="s">
        <v>74</v>
      </c>
      <c r="O12052" s="0" t="s">
        <v>67</v>
      </c>
      <c r="P12052" s="0" t="n">
        <f aca="false">IF(AND(OR(Dashboard!$B$5="All",D12052=Dashboard!$B$5),OR(Dashboard!$D$5="All",N12052=Dashboard!$D$5),OR(AND(C12052&lt;&gt;"",C12052&gt;=Dashboard!$F$5,C12052&lt;=Dashboard!$H$5),AND(C12052="",Dashboard!$F$5&lt;=1980,Dashboard!$H$5&gt;=2016))),1,0)</f>
        <v>1</v>
      </c>
      <c r="Q12052" s="0" t="n">
        <f aca="false">J12052*P12052+ROW()*0.00000001</f>
        <v>0.07012052</v>
      </c>
    </row>
    <row r="12053" customFormat="false" ht="15" hidden="false" customHeight="false" outlineLevel="0" collapsed="false">
      <c r="A12053" s="0" t="s">
        <v>8681</v>
      </c>
      <c r="B12053" s="0" t="s">
        <v>50</v>
      </c>
      <c r="C12053" s="0" t="n">
        <v>2008</v>
      </c>
      <c r="D12053" s="0" t="s">
        <v>114</v>
      </c>
      <c r="E12053" s="0" t="s">
        <v>1457</v>
      </c>
      <c r="F12053" s="0" t="n">
        <v>0</v>
      </c>
      <c r="G12053" s="0" t="n">
        <v>0</v>
      </c>
      <c r="H12053" s="0" t="n">
        <v>0.07</v>
      </c>
      <c r="I12053" s="0" t="n">
        <v>0</v>
      </c>
      <c r="J12053" s="0" t="n">
        <v>0.07</v>
      </c>
      <c r="N12053" s="0" t="s">
        <v>35</v>
      </c>
      <c r="P12053" s="0" t="n">
        <f aca="false">IF(AND(OR(Dashboard!$B$5="All",D12053=Dashboard!$B$5),OR(Dashboard!$D$5="All",N12053=Dashboard!$D$5),OR(AND(C12053&lt;&gt;"",C12053&gt;=Dashboard!$F$5,C12053&lt;=Dashboard!$H$5),AND(C12053="",Dashboard!$F$5&lt;=1980,Dashboard!$H$5&gt;=2016))),1,0)</f>
        <v>1</v>
      </c>
      <c r="Q12053" s="0" t="n">
        <f aca="false">J12053*P12053+ROW()*0.00000001</f>
        <v>0.07012053</v>
      </c>
    </row>
    <row r="12054" customFormat="false" ht="15" hidden="false" customHeight="false" outlineLevel="0" collapsed="false">
      <c r="A12054" s="0" t="s">
        <v>8682</v>
      </c>
      <c r="B12054" s="0" t="s">
        <v>97</v>
      </c>
      <c r="C12054" s="0" t="n">
        <v>2013</v>
      </c>
      <c r="D12054" s="0" t="s">
        <v>71</v>
      </c>
      <c r="E12054" s="0" t="s">
        <v>4962</v>
      </c>
      <c r="F12054" s="0" t="n">
        <v>0</v>
      </c>
      <c r="G12054" s="0" t="n">
        <v>0</v>
      </c>
      <c r="H12054" s="0" t="n">
        <v>0.07</v>
      </c>
      <c r="I12054" s="0" t="n">
        <v>0</v>
      </c>
      <c r="J12054" s="0" t="n">
        <v>0.07</v>
      </c>
      <c r="N12054" s="0" t="s">
        <v>35</v>
      </c>
      <c r="P12054" s="0" t="n">
        <f aca="false">IF(AND(OR(Dashboard!$B$5="All",D12054=Dashboard!$B$5),OR(Dashboard!$D$5="All",N12054=Dashboard!$D$5),OR(AND(C12054&lt;&gt;"",C12054&gt;=Dashboard!$F$5,C12054&lt;=Dashboard!$H$5),AND(C12054="",Dashboard!$F$5&lt;=1980,Dashboard!$H$5&gt;=2016))),1,0)</f>
        <v>1</v>
      </c>
      <c r="Q12054" s="0" t="n">
        <f aca="false">J12054*P12054+ROW()*0.00000001</f>
        <v>0.07012054</v>
      </c>
    </row>
    <row r="12055" customFormat="false" ht="15" hidden="false" customHeight="false" outlineLevel="0" collapsed="false">
      <c r="A12055" s="0" t="s">
        <v>8683</v>
      </c>
      <c r="B12055" s="0" t="s">
        <v>164</v>
      </c>
      <c r="C12055" s="0" t="n">
        <v>2011</v>
      </c>
      <c r="D12055" s="0" t="s">
        <v>46</v>
      </c>
      <c r="E12055" s="0" t="s">
        <v>1160</v>
      </c>
      <c r="F12055" s="0" t="n">
        <v>0.02</v>
      </c>
      <c r="G12055" s="0" t="n">
        <v>0</v>
      </c>
      <c r="H12055" s="0" t="n">
        <v>0.05</v>
      </c>
      <c r="I12055" s="0" t="n">
        <v>0</v>
      </c>
      <c r="J12055" s="0" t="n">
        <v>0.07</v>
      </c>
      <c r="N12055" s="0" t="s">
        <v>74</v>
      </c>
      <c r="P12055" s="0" t="n">
        <f aca="false">IF(AND(OR(Dashboard!$B$5="All",D12055=Dashboard!$B$5),OR(Dashboard!$D$5="All",N12055=Dashboard!$D$5),OR(AND(C12055&lt;&gt;"",C12055&gt;=Dashboard!$F$5,C12055&lt;=Dashboard!$H$5),AND(C12055="",Dashboard!$F$5&lt;=1980,Dashboard!$H$5&gt;=2016))),1,0)</f>
        <v>1</v>
      </c>
      <c r="Q12055" s="0" t="n">
        <f aca="false">J12055*P12055+ROW()*0.00000001</f>
        <v>0.07012055</v>
      </c>
    </row>
    <row r="12056" customFormat="false" ht="15" hidden="false" customHeight="false" outlineLevel="0" collapsed="false">
      <c r="A12056" s="0" t="s">
        <v>8684</v>
      </c>
      <c r="B12056" s="0" t="s">
        <v>70</v>
      </c>
      <c r="C12056" s="0" t="n">
        <v>2013</v>
      </c>
      <c r="D12056" s="0" t="s">
        <v>102</v>
      </c>
      <c r="E12056" s="0" t="s">
        <v>328</v>
      </c>
      <c r="F12056" s="0" t="n">
        <v>0</v>
      </c>
      <c r="G12056" s="0" t="n">
        <v>0.01</v>
      </c>
      <c r="H12056" s="0" t="n">
        <v>0.06</v>
      </c>
      <c r="I12056" s="0" t="n">
        <v>0</v>
      </c>
      <c r="J12056" s="0" t="n">
        <v>0.07</v>
      </c>
      <c r="K12056" s="0" t="n">
        <v>55</v>
      </c>
      <c r="L12056" s="0" t="n">
        <v>7.4</v>
      </c>
      <c r="N12056" s="0" t="s">
        <v>74</v>
      </c>
      <c r="O12056" s="0" t="s">
        <v>53</v>
      </c>
      <c r="P12056" s="0" t="n">
        <f aca="false">IF(AND(OR(Dashboard!$B$5="All",D12056=Dashboard!$B$5),OR(Dashboard!$D$5="All",N12056=Dashboard!$D$5),OR(AND(C12056&lt;&gt;"",C12056&gt;=Dashboard!$F$5,C12056&lt;=Dashboard!$H$5),AND(C12056="",Dashboard!$F$5&lt;=1980,Dashboard!$H$5&gt;=2016))),1,0)</f>
        <v>1</v>
      </c>
      <c r="Q12056" s="0" t="n">
        <f aca="false">J12056*P12056+ROW()*0.00000001</f>
        <v>0.07012056</v>
      </c>
    </row>
    <row r="12057" customFormat="false" ht="15" hidden="false" customHeight="false" outlineLevel="0" collapsed="false">
      <c r="A12057" s="0" t="s">
        <v>6702</v>
      </c>
      <c r="B12057" s="0" t="s">
        <v>851</v>
      </c>
      <c r="C12057" s="0" t="n">
        <v>2014</v>
      </c>
      <c r="D12057" s="0" t="s">
        <v>71</v>
      </c>
      <c r="E12057" s="0" t="s">
        <v>2817</v>
      </c>
      <c r="F12057" s="0" t="n">
        <v>0.02</v>
      </c>
      <c r="G12057" s="0" t="n">
        <v>0</v>
      </c>
      <c r="H12057" s="0" t="n">
        <v>0.04</v>
      </c>
      <c r="I12057" s="0" t="n">
        <v>0.01</v>
      </c>
      <c r="J12057" s="0" t="n">
        <v>0.07</v>
      </c>
      <c r="K12057" s="0" t="n">
        <v>72</v>
      </c>
      <c r="L12057" s="0" t="n">
        <v>8.5</v>
      </c>
      <c r="M12057" s="0" t="s">
        <v>103</v>
      </c>
      <c r="N12057" s="0" t="s">
        <v>74</v>
      </c>
      <c r="O12057" s="0" t="s">
        <v>37</v>
      </c>
      <c r="P12057" s="0" t="n">
        <f aca="false">IF(AND(OR(Dashboard!$B$5="All",D12057=Dashboard!$B$5),OR(Dashboard!$D$5="All",N12057=Dashboard!$D$5),OR(AND(C12057&lt;&gt;"",C12057&gt;=Dashboard!$F$5,C12057&lt;=Dashboard!$H$5),AND(C12057="",Dashboard!$F$5&lt;=1980,Dashboard!$H$5&gt;=2016))),1,0)</f>
        <v>1</v>
      </c>
      <c r="Q12057" s="0" t="n">
        <f aca="false">J12057*P12057+ROW()*0.00000001</f>
        <v>0.07012057</v>
      </c>
    </row>
    <row r="12058" customFormat="false" ht="15" hidden="false" customHeight="false" outlineLevel="0" collapsed="false">
      <c r="A12058" s="0" t="s">
        <v>8685</v>
      </c>
      <c r="B12058" s="0" t="s">
        <v>50</v>
      </c>
      <c r="C12058" s="0" t="n">
        <v>2008</v>
      </c>
      <c r="D12058" s="0" t="s">
        <v>46</v>
      </c>
      <c r="E12058" s="0" t="s">
        <v>328</v>
      </c>
      <c r="F12058" s="0" t="n">
        <v>0</v>
      </c>
      <c r="G12058" s="0" t="n">
        <v>0</v>
      </c>
      <c r="H12058" s="0" t="n">
        <v>0.07</v>
      </c>
      <c r="I12058" s="0" t="n">
        <v>0</v>
      </c>
      <c r="J12058" s="0" t="n">
        <v>0.07</v>
      </c>
      <c r="K12058" s="0" t="n">
        <v>49</v>
      </c>
      <c r="L12058" s="0" t="n">
        <v>6.5</v>
      </c>
      <c r="M12058" s="0" t="s">
        <v>36</v>
      </c>
      <c r="N12058" s="0" t="s">
        <v>35</v>
      </c>
      <c r="O12058" s="0" t="s">
        <v>177</v>
      </c>
      <c r="P12058" s="0" t="n">
        <f aca="false">IF(AND(OR(Dashboard!$B$5="All",D12058=Dashboard!$B$5),OR(Dashboard!$D$5="All",N12058=Dashboard!$D$5),OR(AND(C12058&lt;&gt;"",C12058&gt;=Dashboard!$F$5,C12058&lt;=Dashboard!$H$5),AND(C12058="",Dashboard!$F$5&lt;=1980,Dashboard!$H$5&gt;=2016))),1,0)</f>
        <v>1</v>
      </c>
      <c r="Q12058" s="0" t="n">
        <f aca="false">J12058*P12058+ROW()*0.00000001</f>
        <v>0.07012058</v>
      </c>
    </row>
    <row r="12059" customFormat="false" ht="15" hidden="false" customHeight="false" outlineLevel="0" collapsed="false">
      <c r="A12059" s="0" t="s">
        <v>1935</v>
      </c>
      <c r="B12059" s="0" t="s">
        <v>50</v>
      </c>
      <c r="C12059" s="0" t="n">
        <v>2008</v>
      </c>
      <c r="D12059" s="0" t="s">
        <v>34</v>
      </c>
      <c r="E12059" s="0" t="s">
        <v>6362</v>
      </c>
      <c r="F12059" s="0" t="n">
        <v>0.06</v>
      </c>
      <c r="G12059" s="0" t="n">
        <v>0</v>
      </c>
      <c r="H12059" s="0" t="n">
        <v>0</v>
      </c>
      <c r="I12059" s="0" t="n">
        <v>0</v>
      </c>
      <c r="J12059" s="0" t="n">
        <v>0.07</v>
      </c>
      <c r="N12059" s="0" t="s">
        <v>35</v>
      </c>
      <c r="P12059" s="0" t="n">
        <f aca="false">IF(AND(OR(Dashboard!$B$5="All",D12059=Dashboard!$B$5),OR(Dashboard!$D$5="All",N12059=Dashboard!$D$5),OR(AND(C12059&lt;&gt;"",C12059&gt;=Dashboard!$F$5,C12059&lt;=Dashboard!$H$5),AND(C12059="",Dashboard!$F$5&lt;=1980,Dashboard!$H$5&gt;=2016))),1,0)</f>
        <v>1</v>
      </c>
      <c r="Q12059" s="0" t="n">
        <f aca="false">J12059*P12059+ROW()*0.00000001</f>
        <v>0.07012059</v>
      </c>
    </row>
    <row r="12060" customFormat="false" ht="15" hidden="false" customHeight="false" outlineLevel="0" collapsed="false">
      <c r="A12060" s="0" t="s">
        <v>8686</v>
      </c>
      <c r="B12060" s="0" t="s">
        <v>117</v>
      </c>
      <c r="C12060" s="0" t="n">
        <v>1997</v>
      </c>
      <c r="D12060" s="0" t="s">
        <v>56</v>
      </c>
      <c r="E12060" s="0" t="s">
        <v>89</v>
      </c>
      <c r="F12060" s="0" t="n">
        <v>0.04</v>
      </c>
      <c r="G12060" s="0" t="n">
        <v>0.03</v>
      </c>
      <c r="H12060" s="0" t="n">
        <v>0</v>
      </c>
      <c r="I12060" s="0" t="n">
        <v>0</v>
      </c>
      <c r="J12060" s="0" t="n">
        <v>0.07</v>
      </c>
      <c r="K12060" s="0" t="n">
        <v>79</v>
      </c>
      <c r="L12060" s="0" t="n">
        <v>7.8</v>
      </c>
      <c r="M12060" s="0" t="s">
        <v>36</v>
      </c>
      <c r="N12060" s="0" t="s">
        <v>74</v>
      </c>
      <c r="O12060" s="0" t="s">
        <v>37</v>
      </c>
      <c r="P12060" s="0" t="n">
        <f aca="false">IF(AND(OR(Dashboard!$B$5="All",D12060=Dashboard!$B$5),OR(Dashboard!$D$5="All",N12060=Dashboard!$D$5),OR(AND(C12060&lt;&gt;"",C12060&gt;=Dashboard!$F$5,C12060&lt;=Dashboard!$H$5),AND(C12060="",Dashboard!$F$5&lt;=1980,Dashboard!$H$5&gt;=2016))),1,0)</f>
        <v>1</v>
      </c>
      <c r="Q12060" s="0" t="n">
        <f aca="false">J12060*P12060+ROW()*0.00000001</f>
        <v>0.0701206</v>
      </c>
    </row>
    <row r="12061" customFormat="false" ht="15" hidden="false" customHeight="false" outlineLevel="0" collapsed="false">
      <c r="A12061" s="0" t="s">
        <v>6882</v>
      </c>
      <c r="B12061" s="0" t="s">
        <v>186</v>
      </c>
      <c r="C12061" s="0" t="n">
        <v>2005</v>
      </c>
      <c r="D12061" s="0" t="s">
        <v>16</v>
      </c>
      <c r="E12061" s="0" t="s">
        <v>124</v>
      </c>
      <c r="F12061" s="0" t="n">
        <v>0.05</v>
      </c>
      <c r="G12061" s="0" t="n">
        <v>0.01</v>
      </c>
      <c r="H12061" s="0" t="n">
        <v>0</v>
      </c>
      <c r="I12061" s="0" t="n">
        <v>0</v>
      </c>
      <c r="J12061" s="0" t="n">
        <v>0.07</v>
      </c>
      <c r="N12061" s="0" t="s">
        <v>35</v>
      </c>
      <c r="P12061" s="0" t="n">
        <f aca="false">IF(AND(OR(Dashboard!$B$5="All",D12061=Dashboard!$B$5),OR(Dashboard!$D$5="All",N12061=Dashboard!$D$5),OR(AND(C12061&lt;&gt;"",C12061&gt;=Dashboard!$F$5,C12061&lt;=Dashboard!$H$5),AND(C12061="",Dashboard!$F$5&lt;=1980,Dashboard!$H$5&gt;=2016))),1,0)</f>
        <v>1</v>
      </c>
      <c r="Q12061" s="0" t="n">
        <f aca="false">J12061*P12061+ROW()*0.00000001</f>
        <v>0.07012061</v>
      </c>
    </row>
    <row r="12062" customFormat="false" ht="15" hidden="false" customHeight="false" outlineLevel="0" collapsed="false">
      <c r="A12062" s="0" t="s">
        <v>5774</v>
      </c>
      <c r="B12062" s="0" t="s">
        <v>172</v>
      </c>
      <c r="C12062" s="0" t="n">
        <v>2014</v>
      </c>
      <c r="D12062" s="0" t="s">
        <v>71</v>
      </c>
      <c r="E12062" s="0" t="s">
        <v>782</v>
      </c>
      <c r="F12062" s="0" t="n">
        <v>0.04</v>
      </c>
      <c r="G12062" s="0" t="n">
        <v>0.02</v>
      </c>
      <c r="H12062" s="0" t="n">
        <v>0</v>
      </c>
      <c r="I12062" s="0" t="n">
        <v>0.01</v>
      </c>
      <c r="J12062" s="0" t="n">
        <v>0.07</v>
      </c>
      <c r="K12062" s="0" t="n">
        <v>58</v>
      </c>
      <c r="L12062" s="0" t="n">
        <v>6.8</v>
      </c>
      <c r="M12062" s="0" t="s">
        <v>103</v>
      </c>
      <c r="N12062" s="0" t="s">
        <v>66</v>
      </c>
      <c r="O12062" s="0" t="s">
        <v>53</v>
      </c>
      <c r="P12062" s="0" t="n">
        <f aca="false">IF(AND(OR(Dashboard!$B$5="All",D12062=Dashboard!$B$5),OR(Dashboard!$D$5="All",N12062=Dashboard!$D$5),OR(AND(C12062&lt;&gt;"",C12062&gt;=Dashboard!$F$5,C12062&lt;=Dashboard!$H$5),AND(C12062="",Dashboard!$F$5&lt;=1980,Dashboard!$H$5&gt;=2016))),1,0)</f>
        <v>1</v>
      </c>
      <c r="Q12062" s="0" t="n">
        <f aca="false">J12062*P12062+ROW()*0.00000001</f>
        <v>0.07012062</v>
      </c>
    </row>
    <row r="12063" customFormat="false" ht="15" hidden="false" customHeight="false" outlineLevel="0" collapsed="false">
      <c r="A12063" s="0" t="s">
        <v>8687</v>
      </c>
      <c r="B12063" s="0" t="s">
        <v>50</v>
      </c>
      <c r="C12063" s="0" t="n">
        <v>2010</v>
      </c>
      <c r="D12063" s="0" t="s">
        <v>52</v>
      </c>
      <c r="E12063" s="0" t="s">
        <v>220</v>
      </c>
      <c r="F12063" s="0" t="n">
        <v>0</v>
      </c>
      <c r="G12063" s="0" t="n">
        <v>0</v>
      </c>
      <c r="H12063" s="0" t="n">
        <v>0.07</v>
      </c>
      <c r="I12063" s="0" t="n">
        <v>0</v>
      </c>
      <c r="J12063" s="0" t="n">
        <v>0.07</v>
      </c>
      <c r="N12063" s="0" t="s">
        <v>35</v>
      </c>
      <c r="P12063" s="0" t="n">
        <f aca="false">IF(AND(OR(Dashboard!$B$5="All",D12063=Dashboard!$B$5),OR(Dashboard!$D$5="All",N12063=Dashboard!$D$5),OR(AND(C12063&lt;&gt;"",C12063&gt;=Dashboard!$F$5,C12063&lt;=Dashboard!$H$5),AND(C12063="",Dashboard!$F$5&lt;=1980,Dashboard!$H$5&gt;=2016))),1,0)</f>
        <v>1</v>
      </c>
      <c r="Q12063" s="0" t="n">
        <f aca="false">J12063*P12063+ROW()*0.00000001</f>
        <v>0.07012063</v>
      </c>
    </row>
    <row r="12064" customFormat="false" ht="15" hidden="false" customHeight="false" outlineLevel="0" collapsed="false">
      <c r="A12064" s="0" t="s">
        <v>8688</v>
      </c>
      <c r="B12064" s="0" t="s">
        <v>117</v>
      </c>
      <c r="C12064" s="0" t="n">
        <v>1998</v>
      </c>
      <c r="D12064" s="0" t="s">
        <v>41</v>
      </c>
      <c r="E12064" s="0" t="s">
        <v>814</v>
      </c>
      <c r="F12064" s="0" t="n">
        <v>0.04</v>
      </c>
      <c r="G12064" s="0" t="n">
        <v>0.03</v>
      </c>
      <c r="H12064" s="0" t="n">
        <v>0</v>
      </c>
      <c r="I12064" s="0" t="n">
        <v>0</v>
      </c>
      <c r="J12064" s="0" t="n">
        <v>0.07</v>
      </c>
      <c r="N12064" s="0" t="s">
        <v>74</v>
      </c>
      <c r="P12064" s="0" t="n">
        <f aca="false">IF(AND(OR(Dashboard!$B$5="All",D12064=Dashboard!$B$5),OR(Dashboard!$D$5="All",N12064=Dashboard!$D$5),OR(AND(C12064&lt;&gt;"",C12064&gt;=Dashboard!$F$5,C12064&lt;=Dashboard!$H$5),AND(C12064="",Dashboard!$F$5&lt;=1980,Dashboard!$H$5&gt;=2016))),1,0)</f>
        <v>1</v>
      </c>
      <c r="Q12064" s="0" t="n">
        <f aca="false">J12064*P12064+ROW()*0.00000001</f>
        <v>0.07012064</v>
      </c>
    </row>
    <row r="12065" customFormat="false" ht="15" hidden="false" customHeight="false" outlineLevel="0" collapsed="false">
      <c r="A12065" s="0" t="s">
        <v>8689</v>
      </c>
      <c r="B12065" s="0" t="s">
        <v>33</v>
      </c>
      <c r="C12065" s="0" t="n">
        <v>2011</v>
      </c>
      <c r="D12065" s="0" t="s">
        <v>34</v>
      </c>
      <c r="E12065" s="0" t="s">
        <v>4798</v>
      </c>
      <c r="F12065" s="0" t="n">
        <v>0</v>
      </c>
      <c r="G12065" s="0" t="n">
        <v>0.06</v>
      </c>
      <c r="H12065" s="0" t="n">
        <v>0</v>
      </c>
      <c r="I12065" s="0" t="n">
        <v>0.01</v>
      </c>
      <c r="J12065" s="0" t="n">
        <v>0.07</v>
      </c>
      <c r="N12065" s="0" t="s">
        <v>35</v>
      </c>
      <c r="P12065" s="0" t="n">
        <f aca="false">IF(AND(OR(Dashboard!$B$5="All",D12065=Dashboard!$B$5),OR(Dashboard!$D$5="All",N12065=Dashboard!$D$5),OR(AND(C12065&lt;&gt;"",C12065&gt;=Dashboard!$F$5,C12065&lt;=Dashboard!$H$5),AND(C12065="",Dashboard!$F$5&lt;=1980,Dashboard!$H$5&gt;=2016))),1,0)</f>
        <v>1</v>
      </c>
      <c r="Q12065" s="0" t="n">
        <f aca="false">J12065*P12065+ROW()*0.00000001</f>
        <v>0.07012065</v>
      </c>
    </row>
    <row r="12066" customFormat="false" ht="15" hidden="false" customHeight="false" outlineLevel="0" collapsed="false">
      <c r="A12066" s="0" t="s">
        <v>8690</v>
      </c>
      <c r="B12066" s="0" t="s">
        <v>50</v>
      </c>
      <c r="C12066" s="0" t="n">
        <v>2008</v>
      </c>
      <c r="D12066" s="0" t="s">
        <v>52</v>
      </c>
      <c r="E12066" s="0" t="s">
        <v>5635</v>
      </c>
      <c r="F12066" s="0" t="n">
        <v>0.06</v>
      </c>
      <c r="G12066" s="0" t="n">
        <v>0</v>
      </c>
      <c r="H12066" s="0" t="n">
        <v>0</v>
      </c>
      <c r="I12066" s="0" t="n">
        <v>0.01</v>
      </c>
      <c r="J12066" s="0" t="n">
        <v>0.07</v>
      </c>
      <c r="M12066" s="0" t="s">
        <v>36</v>
      </c>
      <c r="N12066" s="0" t="s">
        <v>35</v>
      </c>
      <c r="P12066" s="0" t="n">
        <f aca="false">IF(AND(OR(Dashboard!$B$5="All",D12066=Dashboard!$B$5),OR(Dashboard!$D$5="All",N12066=Dashboard!$D$5),OR(AND(C12066&lt;&gt;"",C12066&gt;=Dashboard!$F$5,C12066&lt;=Dashboard!$H$5),AND(C12066="",Dashboard!$F$5&lt;=1980,Dashboard!$H$5&gt;=2016))),1,0)</f>
        <v>1</v>
      </c>
      <c r="Q12066" s="0" t="n">
        <f aca="false">J12066*P12066+ROW()*0.00000001</f>
        <v>0.07012066</v>
      </c>
    </row>
    <row r="12067" customFormat="false" ht="15" hidden="false" customHeight="false" outlineLevel="0" collapsed="false">
      <c r="A12067" s="0" t="s">
        <v>6132</v>
      </c>
      <c r="B12067" s="0" t="s">
        <v>186</v>
      </c>
      <c r="C12067" s="0" t="n">
        <v>2004</v>
      </c>
      <c r="D12067" s="0" t="s">
        <v>71</v>
      </c>
      <c r="E12067" s="0" t="s">
        <v>142</v>
      </c>
      <c r="F12067" s="0" t="n">
        <v>0.05</v>
      </c>
      <c r="G12067" s="0" t="n">
        <v>0.01</v>
      </c>
      <c r="H12067" s="0" t="n">
        <v>0</v>
      </c>
      <c r="I12067" s="0" t="n">
        <v>0</v>
      </c>
      <c r="J12067" s="0" t="n">
        <v>0.07</v>
      </c>
      <c r="K12067" s="0" t="n">
        <v>47</v>
      </c>
      <c r="L12067" s="0" t="n">
        <v>6.1</v>
      </c>
      <c r="M12067" s="0" t="s">
        <v>103</v>
      </c>
      <c r="N12067" s="0" t="s">
        <v>35</v>
      </c>
      <c r="O12067" s="0" t="s">
        <v>177</v>
      </c>
      <c r="P12067" s="0" t="n">
        <f aca="false">IF(AND(OR(Dashboard!$B$5="All",D12067=Dashboard!$B$5),OR(Dashboard!$D$5="All",N12067=Dashboard!$D$5),OR(AND(C12067&lt;&gt;"",C12067&gt;=Dashboard!$F$5,C12067&lt;=Dashboard!$H$5),AND(C12067="",Dashboard!$F$5&lt;=1980,Dashboard!$H$5&gt;=2016))),1,0)</f>
        <v>1</v>
      </c>
      <c r="Q12067" s="0" t="n">
        <f aca="false">J12067*P12067+ROW()*0.00000001</f>
        <v>0.07012067</v>
      </c>
    </row>
    <row r="12068" customFormat="false" ht="15" hidden="false" customHeight="false" outlineLevel="0" collapsed="false">
      <c r="A12068" s="0" t="s">
        <v>8691</v>
      </c>
      <c r="B12068" s="0" t="s">
        <v>76</v>
      </c>
      <c r="C12068" s="0" t="n">
        <v>2005</v>
      </c>
      <c r="D12068" s="0" t="s">
        <v>46</v>
      </c>
      <c r="E12068" s="0" t="s">
        <v>782</v>
      </c>
      <c r="F12068" s="0" t="n">
        <v>0.03</v>
      </c>
      <c r="G12068" s="0" t="n">
        <v>0.03</v>
      </c>
      <c r="H12068" s="0" t="n">
        <v>0</v>
      </c>
      <c r="I12068" s="0" t="n">
        <v>0.01</v>
      </c>
      <c r="J12068" s="0" t="n">
        <v>0.07</v>
      </c>
      <c r="K12068" s="0" t="n">
        <v>56</v>
      </c>
      <c r="L12068" s="0" t="n">
        <v>8.3</v>
      </c>
      <c r="M12068" s="0" t="s">
        <v>73</v>
      </c>
      <c r="N12068" s="0" t="s">
        <v>74</v>
      </c>
      <c r="O12068" s="0" t="s">
        <v>53</v>
      </c>
      <c r="P12068" s="0" t="n">
        <f aca="false">IF(AND(OR(Dashboard!$B$5="All",D12068=Dashboard!$B$5),OR(Dashboard!$D$5="All",N12068=Dashboard!$D$5),OR(AND(C12068&lt;&gt;"",C12068&gt;=Dashboard!$F$5,C12068&lt;=Dashboard!$H$5),AND(C12068="",Dashboard!$F$5&lt;=1980,Dashboard!$H$5&gt;=2016))),1,0)</f>
        <v>1</v>
      </c>
      <c r="Q12068" s="0" t="n">
        <f aca="false">J12068*P12068+ROW()*0.00000001</f>
        <v>0.07012068</v>
      </c>
    </row>
    <row r="12069" customFormat="false" ht="15" hidden="false" customHeight="false" outlineLevel="0" collapsed="false">
      <c r="A12069" s="0" t="s">
        <v>8692</v>
      </c>
      <c r="B12069" s="0" t="s">
        <v>184</v>
      </c>
      <c r="C12069" s="0" t="n">
        <v>2012</v>
      </c>
      <c r="D12069" s="0" t="s">
        <v>71</v>
      </c>
      <c r="E12069" s="0" t="s">
        <v>328</v>
      </c>
      <c r="F12069" s="0" t="n">
        <v>0.02</v>
      </c>
      <c r="G12069" s="0" t="n">
        <v>0.01</v>
      </c>
      <c r="H12069" s="0" t="n">
        <v>0.05</v>
      </c>
      <c r="I12069" s="0" t="n">
        <v>0</v>
      </c>
      <c r="J12069" s="0" t="n">
        <v>0.07</v>
      </c>
      <c r="N12069" s="0" t="s">
        <v>35</v>
      </c>
      <c r="P12069" s="0" t="n">
        <f aca="false">IF(AND(OR(Dashboard!$B$5="All",D12069=Dashboard!$B$5),OR(Dashboard!$D$5="All",N12069=Dashboard!$D$5),OR(AND(C12069&lt;&gt;"",C12069&gt;=Dashboard!$F$5,C12069&lt;=Dashboard!$H$5),AND(C12069="",Dashboard!$F$5&lt;=1980,Dashboard!$H$5&gt;=2016))),1,0)</f>
        <v>1</v>
      </c>
      <c r="Q12069" s="0" t="n">
        <f aca="false">J12069*P12069+ROW()*0.00000001</f>
        <v>0.07012069</v>
      </c>
    </row>
    <row r="12070" customFormat="false" ht="15" hidden="false" customHeight="false" outlineLevel="0" collapsed="false">
      <c r="A12070" s="0" t="s">
        <v>8693</v>
      </c>
      <c r="B12070" s="0" t="s">
        <v>152</v>
      </c>
      <c r="C12070" s="0" t="n">
        <v>2009</v>
      </c>
      <c r="D12070" s="0" t="s">
        <v>34</v>
      </c>
      <c r="E12070" s="0" t="s">
        <v>154</v>
      </c>
      <c r="F12070" s="0" t="n">
        <v>0</v>
      </c>
      <c r="G12070" s="0" t="n">
        <v>0.06</v>
      </c>
      <c r="H12070" s="0" t="n">
        <v>0</v>
      </c>
      <c r="I12070" s="0" t="n">
        <v>0.01</v>
      </c>
      <c r="J12070" s="0" t="n">
        <v>0.07</v>
      </c>
      <c r="K12070" s="0" t="n">
        <v>87</v>
      </c>
      <c r="L12070" s="0" t="n">
        <v>9</v>
      </c>
      <c r="M12070" s="0" t="s">
        <v>36</v>
      </c>
      <c r="N12070" s="0" t="s">
        <v>152</v>
      </c>
      <c r="O12070" s="0" t="s">
        <v>42</v>
      </c>
      <c r="P12070" s="0" t="n">
        <f aca="false">IF(AND(OR(Dashboard!$B$5="All",D12070=Dashboard!$B$5),OR(Dashboard!$D$5="All",N12070=Dashboard!$D$5),OR(AND(C12070&lt;&gt;"",C12070&gt;=Dashboard!$F$5,C12070&lt;=Dashboard!$H$5),AND(C12070="",Dashboard!$F$5&lt;=1980,Dashboard!$H$5&gt;=2016))),1,0)</f>
        <v>1</v>
      </c>
      <c r="Q12070" s="0" t="n">
        <f aca="false">J12070*P12070+ROW()*0.00000001</f>
        <v>0.0701207</v>
      </c>
    </row>
    <row r="12071" customFormat="false" ht="15" hidden="false" customHeight="false" outlineLevel="0" collapsed="false">
      <c r="A12071" s="0" t="s">
        <v>8694</v>
      </c>
      <c r="B12071" s="0" t="s">
        <v>33</v>
      </c>
      <c r="C12071" s="0" t="n">
        <v>2008</v>
      </c>
      <c r="D12071" s="0" t="s">
        <v>56</v>
      </c>
      <c r="E12071" s="0" t="s">
        <v>220</v>
      </c>
      <c r="F12071" s="0" t="n">
        <v>0.06</v>
      </c>
      <c r="G12071" s="0" t="n">
        <v>0</v>
      </c>
      <c r="H12071" s="0" t="n">
        <v>0</v>
      </c>
      <c r="I12071" s="0" t="n">
        <v>0.01</v>
      </c>
      <c r="J12071" s="0" t="n">
        <v>0.07</v>
      </c>
      <c r="K12071" s="0" t="n">
        <v>33</v>
      </c>
      <c r="L12071" s="0" t="n">
        <v>2.7</v>
      </c>
      <c r="M12071" s="0" t="s">
        <v>73</v>
      </c>
      <c r="N12071" s="0" t="s">
        <v>35</v>
      </c>
      <c r="O12071" s="0" t="s">
        <v>177</v>
      </c>
      <c r="P12071" s="0" t="n">
        <f aca="false">IF(AND(OR(Dashboard!$B$5="All",D12071=Dashboard!$B$5),OR(Dashboard!$D$5="All",N12071=Dashboard!$D$5),OR(AND(C12071&lt;&gt;"",C12071&gt;=Dashboard!$F$5,C12071&lt;=Dashboard!$H$5),AND(C12071="",Dashboard!$F$5&lt;=1980,Dashboard!$H$5&gt;=2016))),1,0)</f>
        <v>1</v>
      </c>
      <c r="Q12071" s="0" t="n">
        <f aca="false">J12071*P12071+ROW()*0.00000001</f>
        <v>0.07012071</v>
      </c>
    </row>
    <row r="12072" customFormat="false" ht="15" hidden="false" customHeight="false" outlineLevel="0" collapsed="false">
      <c r="A12072" s="0" t="s">
        <v>8695</v>
      </c>
      <c r="B12072" s="0" t="s">
        <v>70</v>
      </c>
      <c r="C12072" s="0" t="n">
        <v>2013</v>
      </c>
      <c r="D12072" s="0" t="s">
        <v>46</v>
      </c>
      <c r="E12072" s="0" t="s">
        <v>2334</v>
      </c>
      <c r="F12072" s="0" t="n">
        <v>0.02</v>
      </c>
      <c r="G12072" s="0" t="n">
        <v>0.01</v>
      </c>
      <c r="H12072" s="0" t="n">
        <v>0.04</v>
      </c>
      <c r="I12072" s="0" t="n">
        <v>0.01</v>
      </c>
      <c r="J12072" s="0" t="n">
        <v>0.07</v>
      </c>
      <c r="K12072" s="0" t="n">
        <v>57</v>
      </c>
      <c r="L12072" s="0" t="n">
        <v>6.4</v>
      </c>
      <c r="M12072" s="0" t="s">
        <v>103</v>
      </c>
      <c r="N12072" s="0" t="s">
        <v>74</v>
      </c>
      <c r="O12072" s="0" t="s">
        <v>53</v>
      </c>
      <c r="P12072" s="0" t="n">
        <f aca="false">IF(AND(OR(Dashboard!$B$5="All",D12072=Dashboard!$B$5),OR(Dashboard!$D$5="All",N12072=Dashboard!$D$5),OR(AND(C12072&lt;&gt;"",C12072&gt;=Dashboard!$F$5,C12072&lt;=Dashboard!$H$5),AND(C12072="",Dashboard!$F$5&lt;=1980,Dashboard!$H$5&gt;=2016))),1,0)</f>
        <v>1</v>
      </c>
      <c r="Q12072" s="0" t="n">
        <f aca="false">J12072*P12072+ROW()*0.00000001</f>
        <v>0.07012072</v>
      </c>
    </row>
    <row r="12073" customFormat="false" ht="15" hidden="false" customHeight="false" outlineLevel="0" collapsed="false">
      <c r="A12073" s="0" t="s">
        <v>1646</v>
      </c>
      <c r="B12073" s="0" t="s">
        <v>76</v>
      </c>
      <c r="C12073" s="0" t="n">
        <v>2006</v>
      </c>
      <c r="D12073" s="0" t="s">
        <v>58</v>
      </c>
      <c r="E12073" s="0" t="s">
        <v>220</v>
      </c>
      <c r="F12073" s="0" t="n">
        <v>0.03</v>
      </c>
      <c r="G12073" s="0" t="n">
        <v>0.03</v>
      </c>
      <c r="H12073" s="0" t="n">
        <v>0</v>
      </c>
      <c r="I12073" s="0" t="n">
        <v>0.01</v>
      </c>
      <c r="J12073" s="0" t="n">
        <v>0.07</v>
      </c>
      <c r="K12073" s="0" t="n">
        <v>67</v>
      </c>
      <c r="L12073" s="0" t="n">
        <v>8.9</v>
      </c>
      <c r="M12073" s="0" t="s">
        <v>125</v>
      </c>
      <c r="N12073" s="0" t="s">
        <v>74</v>
      </c>
      <c r="O12073" s="0" t="s">
        <v>67</v>
      </c>
      <c r="P12073" s="0" t="n">
        <f aca="false">IF(AND(OR(Dashboard!$B$5="All",D12073=Dashboard!$B$5),OR(Dashboard!$D$5="All",N12073=Dashboard!$D$5),OR(AND(C12073&lt;&gt;"",C12073&gt;=Dashboard!$F$5,C12073&lt;=Dashboard!$H$5),AND(C12073="",Dashboard!$F$5&lt;=1980,Dashboard!$H$5&gt;=2016))),1,0)</f>
        <v>1</v>
      </c>
      <c r="Q12073" s="0" t="n">
        <f aca="false">J12073*P12073+ROW()*0.00000001</f>
        <v>0.07012073</v>
      </c>
    </row>
    <row r="12074" customFormat="false" ht="15" hidden="false" customHeight="false" outlineLevel="0" collapsed="false">
      <c r="A12074" s="0" t="s">
        <v>8696</v>
      </c>
      <c r="B12074" s="0" t="s">
        <v>76</v>
      </c>
      <c r="C12074" s="0" t="n">
        <v>2005</v>
      </c>
      <c r="D12074" s="0" t="s">
        <v>41</v>
      </c>
      <c r="E12074" s="0" t="s">
        <v>418</v>
      </c>
      <c r="F12074" s="0" t="n">
        <v>0.03</v>
      </c>
      <c r="G12074" s="0" t="n">
        <v>0.03</v>
      </c>
      <c r="H12074" s="0" t="n">
        <v>0</v>
      </c>
      <c r="I12074" s="0" t="n">
        <v>0.01</v>
      </c>
      <c r="J12074" s="0" t="n">
        <v>0.07</v>
      </c>
      <c r="M12074" s="0" t="s">
        <v>36</v>
      </c>
      <c r="N12074" s="0" t="s">
        <v>74</v>
      </c>
      <c r="P12074" s="0" t="n">
        <f aca="false">IF(AND(OR(Dashboard!$B$5="All",D12074=Dashboard!$B$5),OR(Dashboard!$D$5="All",N12074=Dashboard!$D$5),OR(AND(C12074&lt;&gt;"",C12074&gt;=Dashboard!$F$5,C12074&lt;=Dashboard!$H$5),AND(C12074="",Dashboard!$F$5&lt;=1980,Dashboard!$H$5&gt;=2016))),1,0)</f>
        <v>1</v>
      </c>
      <c r="Q12074" s="0" t="n">
        <f aca="false">J12074*P12074+ROW()*0.00000001</f>
        <v>0.07012074</v>
      </c>
    </row>
    <row r="12075" customFormat="false" ht="15" hidden="false" customHeight="false" outlineLevel="0" collapsed="false">
      <c r="A12075" s="0" t="s">
        <v>8237</v>
      </c>
      <c r="B12075" s="0" t="s">
        <v>70</v>
      </c>
      <c r="C12075" s="0" t="n">
        <v>2016</v>
      </c>
      <c r="D12075" s="0" t="s">
        <v>102</v>
      </c>
      <c r="E12075" s="0" t="s">
        <v>2792</v>
      </c>
      <c r="F12075" s="0" t="n">
        <v>0.02</v>
      </c>
      <c r="G12075" s="0" t="n">
        <v>0.02</v>
      </c>
      <c r="H12075" s="0" t="n">
        <v>0.03</v>
      </c>
      <c r="I12075" s="0" t="n">
        <v>0.01</v>
      </c>
      <c r="J12075" s="0" t="n">
        <v>0.07</v>
      </c>
      <c r="N12075" s="0" t="s">
        <v>74</v>
      </c>
      <c r="P12075" s="0" t="n">
        <f aca="false">IF(AND(OR(Dashboard!$B$5="All",D12075=Dashboard!$B$5),OR(Dashboard!$D$5="All",N12075=Dashboard!$D$5),OR(AND(C12075&lt;&gt;"",C12075&gt;=Dashboard!$F$5,C12075&lt;=Dashboard!$H$5),AND(C12075="",Dashboard!$F$5&lt;=1980,Dashboard!$H$5&gt;=2016))),1,0)</f>
        <v>1</v>
      </c>
      <c r="Q12075" s="0" t="n">
        <f aca="false">J12075*P12075+ROW()*0.00000001</f>
        <v>0.07012075</v>
      </c>
    </row>
    <row r="12076" customFormat="false" ht="15" hidden="false" customHeight="false" outlineLevel="0" collapsed="false">
      <c r="A12076" s="0" t="s">
        <v>8697</v>
      </c>
      <c r="B12076" s="0" t="s">
        <v>85</v>
      </c>
      <c r="C12076" s="0" t="n">
        <v>2006</v>
      </c>
      <c r="D12076" s="0" t="s">
        <v>71</v>
      </c>
      <c r="E12076" s="0" t="s">
        <v>996</v>
      </c>
      <c r="F12076" s="0" t="n">
        <v>0</v>
      </c>
      <c r="G12076" s="0" t="n">
        <v>0</v>
      </c>
      <c r="H12076" s="0" t="n">
        <v>0.07</v>
      </c>
      <c r="I12076" s="0" t="n">
        <v>0</v>
      </c>
      <c r="J12076" s="0" t="n">
        <v>0.07</v>
      </c>
      <c r="N12076" s="0" t="s">
        <v>35</v>
      </c>
      <c r="P12076" s="0" t="n">
        <f aca="false">IF(AND(OR(Dashboard!$B$5="All",D12076=Dashboard!$B$5),OR(Dashboard!$D$5="All",N12076=Dashboard!$D$5),OR(AND(C12076&lt;&gt;"",C12076&gt;=Dashboard!$F$5,C12076&lt;=Dashboard!$H$5),AND(C12076="",Dashboard!$F$5&lt;=1980,Dashboard!$H$5&gt;=2016))),1,0)</f>
        <v>1</v>
      </c>
      <c r="Q12076" s="0" t="n">
        <f aca="false">J12076*P12076+ROW()*0.00000001</f>
        <v>0.07012076</v>
      </c>
    </row>
    <row r="12077" customFormat="false" ht="15" hidden="false" customHeight="false" outlineLevel="0" collapsed="false">
      <c r="A12077" s="0" t="s">
        <v>4367</v>
      </c>
      <c r="B12077" s="0" t="s">
        <v>76</v>
      </c>
      <c r="C12077" s="0" t="n">
        <v>2008</v>
      </c>
      <c r="D12077" s="0" t="s">
        <v>52</v>
      </c>
      <c r="E12077" s="0" t="s">
        <v>91</v>
      </c>
      <c r="F12077" s="0" t="n">
        <v>0.03</v>
      </c>
      <c r="G12077" s="0" t="n">
        <v>0.03</v>
      </c>
      <c r="H12077" s="0" t="n">
        <v>0</v>
      </c>
      <c r="I12077" s="0" t="n">
        <v>0.01</v>
      </c>
      <c r="J12077" s="0" t="n">
        <v>0.07</v>
      </c>
      <c r="N12077" s="0" t="s">
        <v>74</v>
      </c>
      <c r="P12077" s="0" t="n">
        <f aca="false">IF(AND(OR(Dashboard!$B$5="All",D12077=Dashboard!$B$5),OR(Dashboard!$D$5="All",N12077=Dashboard!$D$5),OR(AND(C12077&lt;&gt;"",C12077&gt;=Dashboard!$F$5,C12077&lt;=Dashboard!$H$5),AND(C12077="",Dashboard!$F$5&lt;=1980,Dashboard!$H$5&gt;=2016))),1,0)</f>
        <v>1</v>
      </c>
      <c r="Q12077" s="0" t="n">
        <f aca="false">J12077*P12077+ROW()*0.00000001</f>
        <v>0.07012077</v>
      </c>
    </row>
    <row r="12078" customFormat="false" ht="15" hidden="false" customHeight="false" outlineLevel="0" collapsed="false">
      <c r="A12078" s="0" t="s">
        <v>8698</v>
      </c>
      <c r="B12078" s="0" t="s">
        <v>33</v>
      </c>
      <c r="C12078" s="0" t="n">
        <v>2009</v>
      </c>
      <c r="D12078" s="0" t="s">
        <v>52</v>
      </c>
      <c r="E12078" s="0" t="s">
        <v>1364</v>
      </c>
      <c r="F12078" s="0" t="n">
        <v>0.06</v>
      </c>
      <c r="G12078" s="0" t="n">
        <v>0</v>
      </c>
      <c r="H12078" s="0" t="n">
        <v>0</v>
      </c>
      <c r="I12078" s="0" t="n">
        <v>0</v>
      </c>
      <c r="J12078" s="0" t="n">
        <v>0.07</v>
      </c>
      <c r="N12078" s="0" t="s">
        <v>35</v>
      </c>
      <c r="P12078" s="0" t="n">
        <f aca="false">IF(AND(OR(Dashboard!$B$5="All",D12078=Dashboard!$B$5),OR(Dashboard!$D$5="All",N12078=Dashboard!$D$5),OR(AND(C12078&lt;&gt;"",C12078&gt;=Dashboard!$F$5,C12078&lt;=Dashboard!$H$5),AND(C12078="",Dashboard!$F$5&lt;=1980,Dashboard!$H$5&gt;=2016))),1,0)</f>
        <v>1</v>
      </c>
      <c r="Q12078" s="0" t="n">
        <f aca="false">J12078*P12078+ROW()*0.00000001</f>
        <v>0.07012078</v>
      </c>
    </row>
    <row r="12079" customFormat="false" ht="15" hidden="false" customHeight="false" outlineLevel="0" collapsed="false">
      <c r="A12079" s="0" t="s">
        <v>8699</v>
      </c>
      <c r="B12079" s="0" t="s">
        <v>76</v>
      </c>
      <c r="C12079" s="0" t="n">
        <v>2000</v>
      </c>
      <c r="D12079" s="0" t="s">
        <v>56</v>
      </c>
      <c r="E12079" s="0" t="s">
        <v>6718</v>
      </c>
      <c r="F12079" s="0" t="n">
        <v>0.03</v>
      </c>
      <c r="G12079" s="0" t="n">
        <v>0.03</v>
      </c>
      <c r="H12079" s="0" t="n">
        <v>0</v>
      </c>
      <c r="I12079" s="0" t="n">
        <v>0.01</v>
      </c>
      <c r="J12079" s="0" t="n">
        <v>0.07</v>
      </c>
      <c r="K12079" s="0" t="n">
        <v>72</v>
      </c>
      <c r="L12079" s="0" t="n">
        <v>7.5</v>
      </c>
      <c r="M12079" s="0" t="s">
        <v>103</v>
      </c>
      <c r="N12079" s="0" t="s">
        <v>74</v>
      </c>
      <c r="O12079" s="0" t="s">
        <v>37</v>
      </c>
      <c r="P12079" s="0" t="n">
        <f aca="false">IF(AND(OR(Dashboard!$B$5="All",D12079=Dashboard!$B$5),OR(Dashboard!$D$5="All",N12079=Dashboard!$D$5),OR(AND(C12079&lt;&gt;"",C12079&gt;=Dashboard!$F$5,C12079&lt;=Dashboard!$H$5),AND(C12079="",Dashboard!$F$5&lt;=1980,Dashboard!$H$5&gt;=2016))),1,0)</f>
        <v>1</v>
      </c>
      <c r="Q12079" s="0" t="n">
        <f aca="false">J12079*P12079+ROW()*0.00000001</f>
        <v>0.07012079</v>
      </c>
    </row>
    <row r="12080" customFormat="false" ht="15" hidden="false" customHeight="false" outlineLevel="0" collapsed="false">
      <c r="A12080" s="0" t="s">
        <v>8700</v>
      </c>
      <c r="B12080" s="0" t="s">
        <v>33</v>
      </c>
      <c r="C12080" s="0" t="n">
        <v>2011</v>
      </c>
      <c r="D12080" s="0" t="s">
        <v>34</v>
      </c>
      <c r="E12080" s="0" t="s">
        <v>2452</v>
      </c>
      <c r="F12080" s="0" t="n">
        <v>0</v>
      </c>
      <c r="G12080" s="0" t="n">
        <v>0</v>
      </c>
      <c r="H12080" s="0" t="n">
        <v>0.07</v>
      </c>
      <c r="I12080" s="0" t="n">
        <v>0</v>
      </c>
      <c r="J12080" s="0" t="n">
        <v>0.07</v>
      </c>
      <c r="N12080" s="0" t="s">
        <v>35</v>
      </c>
      <c r="P12080" s="0" t="n">
        <f aca="false">IF(AND(OR(Dashboard!$B$5="All",D12080=Dashboard!$B$5),OR(Dashboard!$D$5="All",N12080=Dashboard!$D$5),OR(AND(C12080&lt;&gt;"",C12080&gt;=Dashboard!$F$5,C12080&lt;=Dashboard!$H$5),AND(C12080="",Dashboard!$F$5&lt;=1980,Dashboard!$H$5&gt;=2016))),1,0)</f>
        <v>1</v>
      </c>
      <c r="Q12080" s="0" t="n">
        <f aca="false">J12080*P12080+ROW()*0.00000001</f>
        <v>0.0701208</v>
      </c>
    </row>
    <row r="12081" customFormat="false" ht="15" hidden="false" customHeight="false" outlineLevel="0" collapsed="false">
      <c r="A12081" s="0" t="s">
        <v>8701</v>
      </c>
      <c r="B12081" s="0" t="s">
        <v>50</v>
      </c>
      <c r="C12081" s="0" t="n">
        <v>2005</v>
      </c>
      <c r="D12081" s="0" t="s">
        <v>246</v>
      </c>
      <c r="E12081" s="0" t="s">
        <v>328</v>
      </c>
      <c r="F12081" s="0" t="n">
        <v>0.06</v>
      </c>
      <c r="G12081" s="0" t="n">
        <v>0</v>
      </c>
      <c r="H12081" s="0" t="n">
        <v>0</v>
      </c>
      <c r="I12081" s="0" t="n">
        <v>0</v>
      </c>
      <c r="J12081" s="0" t="n">
        <v>0.07</v>
      </c>
      <c r="K12081" s="0" t="n">
        <v>35</v>
      </c>
      <c r="L12081" s="0" t="n">
        <v>5.6</v>
      </c>
      <c r="M12081" s="0" t="s">
        <v>125</v>
      </c>
      <c r="N12081" s="0" t="s">
        <v>35</v>
      </c>
      <c r="O12081" s="0" t="s">
        <v>177</v>
      </c>
      <c r="P12081" s="0" t="n">
        <f aca="false">IF(AND(OR(Dashboard!$B$5="All",D12081=Dashboard!$B$5),OR(Dashboard!$D$5="All",N12081=Dashboard!$D$5),OR(AND(C12081&lt;&gt;"",C12081&gt;=Dashboard!$F$5,C12081&lt;=Dashboard!$H$5),AND(C12081="",Dashboard!$F$5&lt;=1980,Dashboard!$H$5&gt;=2016))),1,0)</f>
        <v>1</v>
      </c>
      <c r="Q12081" s="0" t="n">
        <f aca="false">J12081*P12081+ROW()*0.00000001</f>
        <v>0.07012081</v>
      </c>
    </row>
    <row r="12082" customFormat="false" ht="15" hidden="false" customHeight="false" outlineLevel="0" collapsed="false">
      <c r="A12082" s="0" t="s">
        <v>5296</v>
      </c>
      <c r="B12082" s="0" t="s">
        <v>186</v>
      </c>
      <c r="C12082" s="0" t="n">
        <v>2005</v>
      </c>
      <c r="D12082" s="0" t="s">
        <v>71</v>
      </c>
      <c r="E12082" s="0" t="s">
        <v>154</v>
      </c>
      <c r="F12082" s="0" t="n">
        <v>0.05</v>
      </c>
      <c r="G12082" s="0" t="n">
        <v>0.01</v>
      </c>
      <c r="H12082" s="0" t="n">
        <v>0</v>
      </c>
      <c r="I12082" s="0" t="n">
        <v>0</v>
      </c>
      <c r="J12082" s="0" t="n">
        <v>0.07</v>
      </c>
      <c r="K12082" s="0" t="n">
        <v>73</v>
      </c>
      <c r="L12082" s="0" t="n">
        <v>8.3</v>
      </c>
      <c r="M12082" s="0" t="s">
        <v>73</v>
      </c>
      <c r="N12082" s="0" t="s">
        <v>35</v>
      </c>
      <c r="O12082" s="0" t="s">
        <v>37</v>
      </c>
      <c r="P12082" s="0" t="n">
        <f aca="false">IF(AND(OR(Dashboard!$B$5="All",D12082=Dashboard!$B$5),OR(Dashboard!$D$5="All",N12082=Dashboard!$D$5),OR(AND(C12082&lt;&gt;"",C12082&gt;=Dashboard!$F$5,C12082&lt;=Dashboard!$H$5),AND(C12082="",Dashboard!$F$5&lt;=1980,Dashboard!$H$5&gt;=2016))),1,0)</f>
        <v>1</v>
      </c>
      <c r="Q12082" s="0" t="n">
        <f aca="false">J12082*P12082+ROW()*0.00000001</f>
        <v>0.07012082</v>
      </c>
    </row>
    <row r="12083" customFormat="false" ht="15" hidden="false" customHeight="false" outlineLevel="0" collapsed="false">
      <c r="A12083" s="0" t="s">
        <v>5585</v>
      </c>
      <c r="B12083" s="0" t="s">
        <v>144</v>
      </c>
      <c r="C12083" s="0" t="n">
        <v>2004</v>
      </c>
      <c r="D12083" s="0" t="s">
        <v>16</v>
      </c>
      <c r="E12083" s="0" t="s">
        <v>91</v>
      </c>
      <c r="F12083" s="0" t="n">
        <v>0.05</v>
      </c>
      <c r="G12083" s="0" t="n">
        <v>0.01</v>
      </c>
      <c r="H12083" s="0" t="n">
        <v>0</v>
      </c>
      <c r="I12083" s="0" t="n">
        <v>0</v>
      </c>
      <c r="J12083" s="0" t="n">
        <v>0.07</v>
      </c>
      <c r="K12083" s="0" t="n">
        <v>73</v>
      </c>
      <c r="L12083" s="0" t="n">
        <v>7.8</v>
      </c>
      <c r="M12083" s="0" t="s">
        <v>36</v>
      </c>
      <c r="N12083" s="0" t="s">
        <v>66</v>
      </c>
      <c r="O12083" s="0" t="s">
        <v>37</v>
      </c>
      <c r="P12083" s="0" t="n">
        <f aca="false">IF(AND(OR(Dashboard!$B$5="All",D12083=Dashboard!$B$5),OR(Dashboard!$D$5="All",N12083=Dashboard!$D$5),OR(AND(C12083&lt;&gt;"",C12083&gt;=Dashboard!$F$5,C12083&lt;=Dashboard!$H$5),AND(C12083="",Dashboard!$F$5&lt;=1980,Dashboard!$H$5&gt;=2016))),1,0)</f>
        <v>1</v>
      </c>
      <c r="Q12083" s="0" t="n">
        <f aca="false">J12083*P12083+ROW()*0.00000001</f>
        <v>0.07012083</v>
      </c>
    </row>
    <row r="12084" customFormat="false" ht="15" hidden="false" customHeight="false" outlineLevel="0" collapsed="false">
      <c r="A12084" s="0" t="s">
        <v>8702</v>
      </c>
      <c r="B12084" s="0" t="s">
        <v>97</v>
      </c>
      <c r="C12084" s="0" t="n">
        <v>2014</v>
      </c>
      <c r="D12084" s="0" t="s">
        <v>71</v>
      </c>
      <c r="E12084" s="0" t="s">
        <v>4684</v>
      </c>
      <c r="F12084" s="0" t="n">
        <v>0</v>
      </c>
      <c r="G12084" s="0" t="n">
        <v>0</v>
      </c>
      <c r="H12084" s="0" t="n">
        <v>0.07</v>
      </c>
      <c r="I12084" s="0" t="n">
        <v>0</v>
      </c>
      <c r="J12084" s="0" t="n">
        <v>0.07</v>
      </c>
      <c r="N12084" s="0" t="s">
        <v>35</v>
      </c>
      <c r="P12084" s="0" t="n">
        <f aca="false">IF(AND(OR(Dashboard!$B$5="All",D12084=Dashboard!$B$5),OR(Dashboard!$D$5="All",N12084=Dashboard!$D$5),OR(AND(C12084&lt;&gt;"",C12084&gt;=Dashboard!$F$5,C12084&lt;=Dashboard!$H$5),AND(C12084="",Dashboard!$F$5&lt;=1980,Dashboard!$H$5&gt;=2016))),1,0)</f>
        <v>1</v>
      </c>
      <c r="Q12084" s="0" t="n">
        <f aca="false">J12084*P12084+ROW()*0.00000001</f>
        <v>0.07012084</v>
      </c>
    </row>
    <row r="12085" customFormat="false" ht="15" hidden="false" customHeight="false" outlineLevel="0" collapsed="false">
      <c r="A12085" s="0" t="s">
        <v>8703</v>
      </c>
      <c r="B12085" s="0" t="s">
        <v>117</v>
      </c>
      <c r="C12085" s="0" t="n">
        <v>1997</v>
      </c>
      <c r="D12085" s="0" t="s">
        <v>71</v>
      </c>
      <c r="E12085" s="0" t="s">
        <v>449</v>
      </c>
      <c r="F12085" s="0" t="n">
        <v>0.04</v>
      </c>
      <c r="G12085" s="0" t="n">
        <v>0.03</v>
      </c>
      <c r="H12085" s="0" t="n">
        <v>0</v>
      </c>
      <c r="I12085" s="0" t="n">
        <v>0</v>
      </c>
      <c r="J12085" s="0" t="n">
        <v>0.07</v>
      </c>
      <c r="N12085" s="0" t="s">
        <v>74</v>
      </c>
      <c r="P12085" s="0" t="n">
        <f aca="false">IF(AND(OR(Dashboard!$B$5="All",D12085=Dashboard!$B$5),OR(Dashboard!$D$5="All",N12085=Dashboard!$D$5),OR(AND(C12085&lt;&gt;"",C12085&gt;=Dashboard!$F$5,C12085&lt;=Dashboard!$H$5),AND(C12085="",Dashboard!$F$5&lt;=1980,Dashboard!$H$5&gt;=2016))),1,0)</f>
        <v>1</v>
      </c>
      <c r="Q12085" s="0" t="n">
        <f aca="false">J12085*P12085+ROW()*0.00000001</f>
        <v>0.07012085</v>
      </c>
    </row>
    <row r="12086" customFormat="false" ht="15" hidden="false" customHeight="false" outlineLevel="0" collapsed="false">
      <c r="A12086" s="0" t="s">
        <v>7474</v>
      </c>
      <c r="B12086" s="0" t="s">
        <v>33</v>
      </c>
      <c r="C12086" s="0" t="n">
        <v>2009</v>
      </c>
      <c r="D12086" s="0" t="s">
        <v>41</v>
      </c>
      <c r="E12086" s="0" t="s">
        <v>1524</v>
      </c>
      <c r="F12086" s="0" t="n">
        <v>0.05</v>
      </c>
      <c r="G12086" s="0" t="n">
        <v>0.01</v>
      </c>
      <c r="H12086" s="0" t="n">
        <v>0</v>
      </c>
      <c r="I12086" s="0" t="n">
        <v>0.01</v>
      </c>
      <c r="J12086" s="0" t="n">
        <v>0.07</v>
      </c>
      <c r="M12086" s="0" t="s">
        <v>36</v>
      </c>
      <c r="N12086" s="0" t="s">
        <v>35</v>
      </c>
      <c r="P12086" s="0" t="n">
        <f aca="false">IF(AND(OR(Dashboard!$B$5="All",D12086=Dashboard!$B$5),OR(Dashboard!$D$5="All",N12086=Dashboard!$D$5),OR(AND(C12086&lt;&gt;"",C12086&gt;=Dashboard!$F$5,C12086&lt;=Dashboard!$H$5),AND(C12086="",Dashboard!$F$5&lt;=1980,Dashboard!$H$5&gt;=2016))),1,0)</f>
        <v>1</v>
      </c>
      <c r="Q12086" s="0" t="n">
        <f aca="false">J12086*P12086+ROW()*0.00000001</f>
        <v>0.07012086</v>
      </c>
    </row>
    <row r="12087" customFormat="false" ht="15" hidden="false" customHeight="false" outlineLevel="0" collapsed="false">
      <c r="A12087" s="0" t="s">
        <v>8704</v>
      </c>
      <c r="B12087" s="0" t="s">
        <v>164</v>
      </c>
      <c r="C12087" s="0" t="n">
        <v>2009</v>
      </c>
      <c r="D12087" s="0" t="s">
        <v>58</v>
      </c>
      <c r="E12087" s="0" t="s">
        <v>124</v>
      </c>
      <c r="F12087" s="0" t="n">
        <v>0.06</v>
      </c>
      <c r="G12087" s="0" t="n">
        <v>0</v>
      </c>
      <c r="H12087" s="0" t="n">
        <v>0</v>
      </c>
      <c r="I12087" s="0" t="n">
        <v>0.01</v>
      </c>
      <c r="J12087" s="0" t="n">
        <v>0.07</v>
      </c>
      <c r="M12087" s="0" t="s">
        <v>36</v>
      </c>
      <c r="N12087" s="0" t="s">
        <v>74</v>
      </c>
      <c r="P12087" s="0" t="n">
        <f aca="false">IF(AND(OR(Dashboard!$B$5="All",D12087=Dashboard!$B$5),OR(Dashboard!$D$5="All",N12087=Dashboard!$D$5),OR(AND(C12087&lt;&gt;"",C12087&gt;=Dashboard!$F$5,C12087&lt;=Dashboard!$H$5),AND(C12087="",Dashboard!$F$5&lt;=1980,Dashboard!$H$5&gt;=2016))),1,0)</f>
        <v>1</v>
      </c>
      <c r="Q12087" s="0" t="n">
        <f aca="false">J12087*P12087+ROW()*0.00000001</f>
        <v>0.07012087</v>
      </c>
    </row>
    <row r="12088" customFormat="false" ht="15" hidden="false" customHeight="false" outlineLevel="0" collapsed="false">
      <c r="A12088" s="0" t="s">
        <v>8705</v>
      </c>
      <c r="B12088" s="0" t="s">
        <v>76</v>
      </c>
      <c r="C12088" s="0" t="n">
        <v>2007</v>
      </c>
      <c r="D12088" s="0" t="s">
        <v>114</v>
      </c>
      <c r="E12088" s="0" t="s">
        <v>1457</v>
      </c>
      <c r="F12088" s="0" t="n">
        <v>0</v>
      </c>
      <c r="G12088" s="0" t="n">
        <v>0</v>
      </c>
      <c r="H12088" s="0" t="n">
        <v>0.07</v>
      </c>
      <c r="I12088" s="0" t="n">
        <v>0</v>
      </c>
      <c r="J12088" s="0" t="n">
        <v>0.07</v>
      </c>
      <c r="N12088" s="0" t="s">
        <v>74</v>
      </c>
      <c r="P12088" s="0" t="n">
        <f aca="false">IF(AND(OR(Dashboard!$B$5="All",D12088=Dashboard!$B$5),OR(Dashboard!$D$5="All",N12088=Dashboard!$D$5),OR(AND(C12088&lt;&gt;"",C12088&gt;=Dashboard!$F$5,C12088&lt;=Dashboard!$H$5),AND(C12088="",Dashboard!$F$5&lt;=1980,Dashboard!$H$5&gt;=2016))),1,0)</f>
        <v>1</v>
      </c>
      <c r="Q12088" s="0" t="n">
        <f aca="false">J12088*P12088+ROW()*0.00000001</f>
        <v>0.07012088</v>
      </c>
    </row>
    <row r="12089" customFormat="false" ht="15" hidden="false" customHeight="false" outlineLevel="0" collapsed="false">
      <c r="A12089" s="0" t="s">
        <v>8706</v>
      </c>
      <c r="B12089" s="0" t="s">
        <v>85</v>
      </c>
      <c r="C12089" s="0" t="n">
        <v>2004</v>
      </c>
      <c r="D12089" s="0" t="s">
        <v>71</v>
      </c>
      <c r="E12089" s="0" t="s">
        <v>1607</v>
      </c>
      <c r="F12089" s="0" t="n">
        <v>0.05</v>
      </c>
      <c r="G12089" s="0" t="n">
        <v>0.02</v>
      </c>
      <c r="H12089" s="0" t="n">
        <v>0</v>
      </c>
      <c r="I12089" s="0" t="n">
        <v>0</v>
      </c>
      <c r="J12089" s="0" t="n">
        <v>0.07</v>
      </c>
      <c r="K12089" s="0" t="n">
        <v>75</v>
      </c>
      <c r="L12089" s="0" t="n">
        <v>8.4</v>
      </c>
      <c r="M12089" s="0" t="s">
        <v>103</v>
      </c>
      <c r="N12089" s="0" t="s">
        <v>35</v>
      </c>
      <c r="O12089" s="0" t="s">
        <v>37</v>
      </c>
      <c r="P12089" s="0" t="n">
        <f aca="false">IF(AND(OR(Dashboard!$B$5="All",D12089=Dashboard!$B$5),OR(Dashboard!$D$5="All",N12089=Dashboard!$D$5),OR(AND(C12089&lt;&gt;"",C12089&gt;=Dashboard!$F$5,C12089&lt;=Dashboard!$H$5),AND(C12089="",Dashboard!$F$5&lt;=1980,Dashboard!$H$5&gt;=2016))),1,0)</f>
        <v>1</v>
      </c>
      <c r="Q12089" s="0" t="n">
        <f aca="false">J12089*P12089+ROW()*0.00000001</f>
        <v>0.07012089</v>
      </c>
    </row>
    <row r="12090" customFormat="false" ht="15" hidden="false" customHeight="false" outlineLevel="0" collapsed="false">
      <c r="A12090" s="0" t="s">
        <v>7396</v>
      </c>
      <c r="B12090" s="0" t="s">
        <v>64</v>
      </c>
      <c r="C12090" s="0" t="n">
        <v>2006</v>
      </c>
      <c r="D12090" s="0" t="s">
        <v>56</v>
      </c>
      <c r="E12090" s="0" t="s">
        <v>257</v>
      </c>
      <c r="F12090" s="0" t="n">
        <v>0.05</v>
      </c>
      <c r="G12090" s="0" t="n">
        <v>0.01</v>
      </c>
      <c r="H12090" s="0" t="n">
        <v>0</v>
      </c>
      <c r="I12090" s="0" t="n">
        <v>0.01</v>
      </c>
      <c r="J12090" s="0" t="n">
        <v>0.07</v>
      </c>
      <c r="K12090" s="0" t="n">
        <v>59</v>
      </c>
      <c r="L12090" s="0" t="n">
        <v>5.9</v>
      </c>
      <c r="M12090" s="0" t="s">
        <v>125</v>
      </c>
      <c r="N12090" s="0" t="s">
        <v>66</v>
      </c>
      <c r="O12090" s="0" t="s">
        <v>53</v>
      </c>
      <c r="P12090" s="0" t="n">
        <f aca="false">IF(AND(OR(Dashboard!$B$5="All",D12090=Dashboard!$B$5),OR(Dashboard!$D$5="All",N12090=Dashboard!$D$5),OR(AND(C12090&lt;&gt;"",C12090&gt;=Dashboard!$F$5,C12090&lt;=Dashboard!$H$5),AND(C12090="",Dashboard!$F$5&lt;=1980,Dashboard!$H$5&gt;=2016))),1,0)</f>
        <v>1</v>
      </c>
      <c r="Q12090" s="0" t="n">
        <f aca="false">J12090*P12090+ROW()*0.00000001</f>
        <v>0.0701209</v>
      </c>
    </row>
    <row r="12091" customFormat="false" ht="15" hidden="false" customHeight="false" outlineLevel="0" collapsed="false">
      <c r="A12091" s="0" t="s">
        <v>8707</v>
      </c>
      <c r="B12091" s="0" t="s">
        <v>50</v>
      </c>
      <c r="C12091" s="0" t="n">
        <v>2008</v>
      </c>
      <c r="D12091" s="0" t="s">
        <v>246</v>
      </c>
      <c r="E12091" s="0" t="s">
        <v>154</v>
      </c>
      <c r="F12091" s="0" t="n">
        <v>0</v>
      </c>
      <c r="G12091" s="0" t="n">
        <v>0</v>
      </c>
      <c r="H12091" s="0" t="n">
        <v>0.07</v>
      </c>
      <c r="I12091" s="0" t="n">
        <v>0</v>
      </c>
      <c r="J12091" s="0" t="n">
        <v>0.07</v>
      </c>
      <c r="N12091" s="0" t="s">
        <v>35</v>
      </c>
      <c r="P12091" s="0" t="n">
        <f aca="false">IF(AND(OR(Dashboard!$B$5="All",D12091=Dashboard!$B$5),OR(Dashboard!$D$5="All",N12091=Dashboard!$D$5),OR(AND(C12091&lt;&gt;"",C12091&gt;=Dashboard!$F$5,C12091&lt;=Dashboard!$H$5),AND(C12091="",Dashboard!$F$5&lt;=1980,Dashboard!$H$5&gt;=2016))),1,0)</f>
        <v>1</v>
      </c>
      <c r="Q12091" s="0" t="n">
        <f aca="false">J12091*P12091+ROW()*0.00000001</f>
        <v>0.07012091</v>
      </c>
    </row>
    <row r="12092" customFormat="false" ht="15" hidden="false" customHeight="false" outlineLevel="0" collapsed="false">
      <c r="A12092" s="0" t="s">
        <v>8708</v>
      </c>
      <c r="B12092" s="0" t="s">
        <v>50</v>
      </c>
      <c r="C12092" s="0" t="n">
        <v>2009</v>
      </c>
      <c r="D12092" s="0" t="s">
        <v>58</v>
      </c>
      <c r="E12092" s="0" t="s">
        <v>220</v>
      </c>
      <c r="F12092" s="0" t="n">
        <v>0.06</v>
      </c>
      <c r="G12092" s="0" t="n">
        <v>0.01</v>
      </c>
      <c r="H12092" s="0" t="n">
        <v>0</v>
      </c>
      <c r="I12092" s="0" t="n">
        <v>0.01</v>
      </c>
      <c r="J12092" s="0" t="n">
        <v>0.07</v>
      </c>
      <c r="M12092" s="0" t="s">
        <v>36</v>
      </c>
      <c r="N12092" s="0" t="s">
        <v>35</v>
      </c>
      <c r="P12092" s="0" t="n">
        <f aca="false">IF(AND(OR(Dashboard!$B$5="All",D12092=Dashboard!$B$5),OR(Dashboard!$D$5="All",N12092=Dashboard!$D$5),OR(AND(C12092&lt;&gt;"",C12092&gt;=Dashboard!$F$5,C12092&lt;=Dashboard!$H$5),AND(C12092="",Dashboard!$F$5&lt;=1980,Dashboard!$H$5&gt;=2016))),1,0)</f>
        <v>1</v>
      </c>
      <c r="Q12092" s="0" t="n">
        <f aca="false">J12092*P12092+ROW()*0.00000001</f>
        <v>0.07012092</v>
      </c>
    </row>
    <row r="12093" customFormat="false" ht="15" hidden="false" customHeight="false" outlineLevel="0" collapsed="false">
      <c r="A12093" s="0" t="s">
        <v>8709</v>
      </c>
      <c r="B12093" s="0" t="s">
        <v>152</v>
      </c>
      <c r="C12093" s="0" t="n">
        <v>2005</v>
      </c>
      <c r="D12093" s="0" t="s">
        <v>46</v>
      </c>
      <c r="E12093" s="0" t="s">
        <v>65</v>
      </c>
      <c r="F12093" s="0" t="n">
        <v>0.01</v>
      </c>
      <c r="G12093" s="0" t="n">
        <v>0.05</v>
      </c>
      <c r="H12093" s="0" t="n">
        <v>0</v>
      </c>
      <c r="I12093" s="0" t="n">
        <v>0.01</v>
      </c>
      <c r="J12093" s="0" t="n">
        <v>0.07</v>
      </c>
      <c r="K12093" s="0" t="n">
        <v>83</v>
      </c>
      <c r="L12093" s="0" t="n">
        <v>8.7</v>
      </c>
      <c r="M12093" s="0" t="s">
        <v>73</v>
      </c>
      <c r="N12093" s="0" t="s">
        <v>152</v>
      </c>
      <c r="O12093" s="0" t="s">
        <v>42</v>
      </c>
      <c r="P12093" s="0" t="n">
        <f aca="false">IF(AND(OR(Dashboard!$B$5="All",D12093=Dashboard!$B$5),OR(Dashboard!$D$5="All",N12093=Dashboard!$D$5),OR(AND(C12093&lt;&gt;"",C12093&gt;=Dashboard!$F$5,C12093&lt;=Dashboard!$H$5),AND(C12093="",Dashboard!$F$5&lt;=1980,Dashboard!$H$5&gt;=2016))),1,0)</f>
        <v>1</v>
      </c>
      <c r="Q12093" s="0" t="n">
        <f aca="false">J12093*P12093+ROW()*0.00000001</f>
        <v>0.07012093</v>
      </c>
    </row>
    <row r="12094" customFormat="false" ht="15" hidden="false" customHeight="false" outlineLevel="0" collapsed="false">
      <c r="A12094" s="0" t="s">
        <v>8710</v>
      </c>
      <c r="B12094" s="0" t="s">
        <v>164</v>
      </c>
      <c r="C12094" s="0" t="n">
        <v>2012</v>
      </c>
      <c r="D12094" s="0" t="s">
        <v>71</v>
      </c>
      <c r="E12094" s="0" t="s">
        <v>520</v>
      </c>
      <c r="F12094" s="0" t="n">
        <v>0</v>
      </c>
      <c r="G12094" s="0" t="n">
        <v>0</v>
      </c>
      <c r="H12094" s="0" t="n">
        <v>0.07</v>
      </c>
      <c r="I12094" s="0" t="n">
        <v>0</v>
      </c>
      <c r="J12094" s="0" t="n">
        <v>0.07</v>
      </c>
      <c r="N12094" s="0" t="s">
        <v>74</v>
      </c>
      <c r="P12094" s="0" t="n">
        <f aca="false">IF(AND(OR(Dashboard!$B$5="All",D12094=Dashboard!$B$5),OR(Dashboard!$D$5="All",N12094=Dashboard!$D$5),OR(AND(C12094&lt;&gt;"",C12094&gt;=Dashboard!$F$5,C12094&lt;=Dashboard!$H$5),AND(C12094="",Dashboard!$F$5&lt;=1980,Dashboard!$H$5&gt;=2016))),1,0)</f>
        <v>1</v>
      </c>
      <c r="Q12094" s="0" t="n">
        <f aca="false">J12094*P12094+ROW()*0.00000001</f>
        <v>0.07012094</v>
      </c>
    </row>
    <row r="12095" customFormat="false" ht="15" hidden="false" customHeight="false" outlineLevel="0" collapsed="false">
      <c r="A12095" s="0" t="s">
        <v>8711</v>
      </c>
      <c r="B12095" s="0" t="s">
        <v>117</v>
      </c>
      <c r="C12095" s="0" t="n">
        <v>1996</v>
      </c>
      <c r="D12095" s="0" t="s">
        <v>58</v>
      </c>
      <c r="E12095" s="0" t="s">
        <v>8712</v>
      </c>
      <c r="F12095" s="0" t="n">
        <v>0.04</v>
      </c>
      <c r="G12095" s="0" t="n">
        <v>0.03</v>
      </c>
      <c r="H12095" s="0" t="n">
        <v>0</v>
      </c>
      <c r="I12095" s="0" t="n">
        <v>0</v>
      </c>
      <c r="J12095" s="0" t="n">
        <v>0.07</v>
      </c>
      <c r="N12095" s="0" t="s">
        <v>74</v>
      </c>
      <c r="P12095" s="0" t="n">
        <f aca="false">IF(AND(OR(Dashboard!$B$5="All",D12095=Dashboard!$B$5),OR(Dashboard!$D$5="All",N12095=Dashboard!$D$5),OR(AND(C12095&lt;&gt;"",C12095&gt;=Dashboard!$F$5,C12095&lt;=Dashboard!$H$5),AND(C12095="",Dashboard!$F$5&lt;=1980,Dashboard!$H$5&gt;=2016))),1,0)</f>
        <v>1</v>
      </c>
      <c r="Q12095" s="0" t="n">
        <f aca="false">J12095*P12095+ROW()*0.00000001</f>
        <v>0.07012095</v>
      </c>
    </row>
    <row r="12096" customFormat="false" ht="15" hidden="false" customHeight="false" outlineLevel="0" collapsed="false">
      <c r="A12096" s="0" t="s">
        <v>8713</v>
      </c>
      <c r="B12096" s="0" t="s">
        <v>668</v>
      </c>
      <c r="C12096" s="0" t="n">
        <v>2001</v>
      </c>
      <c r="D12096" s="0" t="s">
        <v>41</v>
      </c>
      <c r="E12096" s="0" t="s">
        <v>154</v>
      </c>
      <c r="F12096" s="0" t="n">
        <v>0</v>
      </c>
      <c r="G12096" s="0" t="n">
        <v>0</v>
      </c>
      <c r="H12096" s="0" t="n">
        <v>0.07</v>
      </c>
      <c r="I12096" s="0" t="n">
        <v>0</v>
      </c>
      <c r="J12096" s="0" t="n">
        <v>0.07</v>
      </c>
      <c r="K12096" s="0" t="n">
        <v>82</v>
      </c>
      <c r="L12096" s="0" t="n">
        <v>8.1</v>
      </c>
      <c r="M12096" s="0" t="s">
        <v>103</v>
      </c>
      <c r="N12096" s="0" t="s">
        <v>154</v>
      </c>
      <c r="O12096" s="0" t="s">
        <v>42</v>
      </c>
      <c r="P12096" s="0" t="n">
        <f aca="false">IF(AND(OR(Dashboard!$B$5="All",D12096=Dashboard!$B$5),OR(Dashboard!$D$5="All",N12096=Dashboard!$D$5),OR(AND(C12096&lt;&gt;"",C12096&gt;=Dashboard!$F$5,C12096&lt;=Dashboard!$H$5),AND(C12096="",Dashboard!$F$5&lt;=1980,Dashboard!$H$5&gt;=2016))),1,0)</f>
        <v>1</v>
      </c>
      <c r="Q12096" s="0" t="n">
        <f aca="false">J12096*P12096+ROW()*0.00000001</f>
        <v>0.07012096</v>
      </c>
    </row>
    <row r="12097" customFormat="false" ht="15" hidden="false" customHeight="false" outlineLevel="0" collapsed="false">
      <c r="A12097" s="0" t="s">
        <v>8714</v>
      </c>
      <c r="B12097" s="0" t="s">
        <v>152</v>
      </c>
      <c r="C12097" s="0" t="n">
        <v>2007</v>
      </c>
      <c r="D12097" s="0" t="s">
        <v>58</v>
      </c>
      <c r="E12097" s="0" t="s">
        <v>142</v>
      </c>
      <c r="F12097" s="0" t="n">
        <v>0.01</v>
      </c>
      <c r="G12097" s="0" t="n">
        <v>0.04</v>
      </c>
      <c r="H12097" s="0" t="n">
        <v>0</v>
      </c>
      <c r="I12097" s="0" t="n">
        <v>0.01</v>
      </c>
      <c r="J12097" s="0" t="n">
        <v>0.07</v>
      </c>
      <c r="K12097" s="0" t="n">
        <v>78</v>
      </c>
      <c r="L12097" s="0" t="n">
        <v>7.3</v>
      </c>
      <c r="M12097" s="0" t="s">
        <v>103</v>
      </c>
      <c r="N12097" s="0" t="s">
        <v>152</v>
      </c>
      <c r="O12097" s="0" t="s">
        <v>37</v>
      </c>
      <c r="P12097" s="0" t="n">
        <f aca="false">IF(AND(OR(Dashboard!$B$5="All",D12097=Dashboard!$B$5),OR(Dashboard!$D$5="All",N12097=Dashboard!$D$5),OR(AND(C12097&lt;&gt;"",C12097&gt;=Dashboard!$F$5,C12097&lt;=Dashboard!$H$5),AND(C12097="",Dashboard!$F$5&lt;=1980,Dashboard!$H$5&gt;=2016))),1,0)</f>
        <v>1</v>
      </c>
      <c r="Q12097" s="0" t="n">
        <f aca="false">J12097*P12097+ROW()*0.00000001</f>
        <v>0.07012097</v>
      </c>
    </row>
    <row r="12098" customFormat="false" ht="15" hidden="false" customHeight="false" outlineLevel="0" collapsed="false">
      <c r="A12098" s="0" t="s">
        <v>8403</v>
      </c>
      <c r="B12098" s="0" t="s">
        <v>78</v>
      </c>
      <c r="C12098" s="0" t="n">
        <v>1992</v>
      </c>
      <c r="D12098" s="0" t="s">
        <v>46</v>
      </c>
      <c r="E12098" s="0" t="s">
        <v>3328</v>
      </c>
      <c r="F12098" s="0" t="n">
        <v>0</v>
      </c>
      <c r="G12098" s="0" t="n">
        <v>0</v>
      </c>
      <c r="H12098" s="0" t="n">
        <v>0.07</v>
      </c>
      <c r="I12098" s="0" t="n">
        <v>0</v>
      </c>
      <c r="J12098" s="0" t="n">
        <v>0.07</v>
      </c>
      <c r="N12098" s="0" t="s">
        <v>35</v>
      </c>
      <c r="P12098" s="0" t="n">
        <f aca="false">IF(AND(OR(Dashboard!$B$5="All",D12098=Dashboard!$B$5),OR(Dashboard!$D$5="All",N12098=Dashboard!$D$5),OR(AND(C12098&lt;&gt;"",C12098&gt;=Dashboard!$F$5,C12098&lt;=Dashboard!$H$5),AND(C12098="",Dashboard!$F$5&lt;=1980,Dashboard!$H$5&gt;=2016))),1,0)</f>
        <v>1</v>
      </c>
      <c r="Q12098" s="0" t="n">
        <f aca="false">J12098*P12098+ROW()*0.00000001</f>
        <v>0.07012098</v>
      </c>
    </row>
    <row r="12099" customFormat="false" ht="15" hidden="false" customHeight="false" outlineLevel="0" collapsed="false">
      <c r="A12099" s="0" t="s">
        <v>8715</v>
      </c>
      <c r="B12099" s="0" t="s">
        <v>222</v>
      </c>
      <c r="C12099" s="0" t="n">
        <v>1993</v>
      </c>
      <c r="D12099" s="0" t="s">
        <v>71</v>
      </c>
      <c r="E12099" s="0" t="s">
        <v>211</v>
      </c>
      <c r="F12099" s="0" t="n">
        <v>0</v>
      </c>
      <c r="G12099" s="0" t="n">
        <v>0</v>
      </c>
      <c r="H12099" s="0" t="n">
        <v>0.07</v>
      </c>
      <c r="I12099" s="0" t="n">
        <v>0</v>
      </c>
      <c r="J12099" s="0" t="n">
        <v>0.07</v>
      </c>
      <c r="N12099" s="0" t="s">
        <v>154</v>
      </c>
      <c r="P12099" s="0" t="n">
        <f aca="false">IF(AND(OR(Dashboard!$B$5="All",D12099=Dashboard!$B$5),OR(Dashboard!$D$5="All",N12099=Dashboard!$D$5),OR(AND(C12099&lt;&gt;"",C12099&gt;=Dashboard!$F$5,C12099&lt;=Dashboard!$H$5),AND(C12099="",Dashboard!$F$5&lt;=1980,Dashboard!$H$5&gt;=2016))),1,0)</f>
        <v>1</v>
      </c>
      <c r="Q12099" s="0" t="n">
        <f aca="false">J12099*P12099+ROW()*0.00000001</f>
        <v>0.07012099</v>
      </c>
    </row>
    <row r="12100" customFormat="false" ht="15" hidden="false" customHeight="false" outlineLevel="0" collapsed="false">
      <c r="A12100" s="0" t="s">
        <v>8716</v>
      </c>
      <c r="B12100" s="0" t="s">
        <v>33</v>
      </c>
      <c r="C12100" s="0" t="n">
        <v>2010</v>
      </c>
      <c r="D12100" s="0" t="s">
        <v>58</v>
      </c>
      <c r="E12100" s="0" t="s">
        <v>560</v>
      </c>
      <c r="F12100" s="0" t="n">
        <v>0.06</v>
      </c>
      <c r="G12100" s="0" t="n">
        <v>0</v>
      </c>
      <c r="H12100" s="0" t="n">
        <v>0</v>
      </c>
      <c r="I12100" s="0" t="n">
        <v>0</v>
      </c>
      <c r="J12100" s="0" t="n">
        <v>0.07</v>
      </c>
      <c r="M12100" s="0" t="s">
        <v>36</v>
      </c>
      <c r="N12100" s="0" t="s">
        <v>35</v>
      </c>
      <c r="P12100" s="0" t="n">
        <f aca="false">IF(AND(OR(Dashboard!$B$5="All",D12100=Dashboard!$B$5),OR(Dashboard!$D$5="All",N12100=Dashboard!$D$5),OR(AND(C12100&lt;&gt;"",C12100&gt;=Dashboard!$F$5,C12100&lt;=Dashboard!$H$5),AND(C12100="",Dashboard!$F$5&lt;=1980,Dashboard!$H$5&gt;=2016))),1,0)</f>
        <v>1</v>
      </c>
      <c r="Q12100" s="0" t="n">
        <f aca="false">J12100*P12100+ROW()*0.00000001</f>
        <v>0.070121</v>
      </c>
    </row>
    <row r="12101" customFormat="false" ht="15" hidden="false" customHeight="false" outlineLevel="0" collapsed="false">
      <c r="A12101" s="0" t="s">
        <v>4847</v>
      </c>
      <c r="B12101" s="0" t="s">
        <v>186</v>
      </c>
      <c r="C12101" s="0" t="n">
        <v>2003</v>
      </c>
      <c r="D12101" s="0" t="s">
        <v>102</v>
      </c>
      <c r="E12101" s="0" t="s">
        <v>4298</v>
      </c>
      <c r="F12101" s="0" t="n">
        <v>0.05</v>
      </c>
      <c r="G12101" s="0" t="n">
        <v>0.01</v>
      </c>
      <c r="H12101" s="0" t="n">
        <v>0</v>
      </c>
      <c r="I12101" s="0" t="n">
        <v>0</v>
      </c>
      <c r="J12101" s="0" t="n">
        <v>0.07</v>
      </c>
      <c r="N12101" s="0" t="s">
        <v>35</v>
      </c>
      <c r="P12101" s="0" t="n">
        <f aca="false">IF(AND(OR(Dashboard!$B$5="All",D12101=Dashboard!$B$5),OR(Dashboard!$D$5="All",N12101=Dashboard!$D$5),OR(AND(C12101&lt;&gt;"",C12101&gt;=Dashboard!$F$5,C12101&lt;=Dashboard!$H$5),AND(C12101="",Dashboard!$F$5&lt;=1980,Dashboard!$H$5&gt;=2016))),1,0)</f>
        <v>1</v>
      </c>
      <c r="Q12101" s="0" t="n">
        <f aca="false">J12101*P12101+ROW()*0.00000001</f>
        <v>0.07012101</v>
      </c>
    </row>
    <row r="12102" customFormat="false" ht="15" hidden="false" customHeight="false" outlineLevel="0" collapsed="false">
      <c r="A12102" s="0" t="s">
        <v>8717</v>
      </c>
      <c r="B12102" s="0" t="s">
        <v>50</v>
      </c>
      <c r="C12102" s="0" t="n">
        <v>2010</v>
      </c>
      <c r="D12102" s="0" t="s">
        <v>46</v>
      </c>
      <c r="E12102" s="0" t="s">
        <v>328</v>
      </c>
      <c r="F12102" s="0" t="n">
        <v>0</v>
      </c>
      <c r="G12102" s="0" t="n">
        <v>0</v>
      </c>
      <c r="H12102" s="0" t="n">
        <v>0.07</v>
      </c>
      <c r="I12102" s="0" t="n">
        <v>0</v>
      </c>
      <c r="J12102" s="0" t="n">
        <v>0.07</v>
      </c>
      <c r="N12102" s="0" t="s">
        <v>35</v>
      </c>
      <c r="P12102" s="0" t="n">
        <f aca="false">IF(AND(OR(Dashboard!$B$5="All",D12102=Dashboard!$B$5),OR(Dashboard!$D$5="All",N12102=Dashboard!$D$5),OR(AND(C12102&lt;&gt;"",C12102&gt;=Dashboard!$F$5,C12102&lt;=Dashboard!$H$5),AND(C12102="",Dashboard!$F$5&lt;=1980,Dashboard!$H$5&gt;=2016))),1,0)</f>
        <v>1</v>
      </c>
      <c r="Q12102" s="0" t="n">
        <f aca="false">J12102*P12102+ROW()*0.00000001</f>
        <v>0.07012102</v>
      </c>
    </row>
    <row r="12103" customFormat="false" ht="15" hidden="false" customHeight="false" outlineLevel="0" collapsed="false">
      <c r="A12103" s="0" t="s">
        <v>8718</v>
      </c>
      <c r="B12103" s="0" t="s">
        <v>85</v>
      </c>
      <c r="C12103" s="0" t="n">
        <v>2004</v>
      </c>
      <c r="D12103" s="0" t="s">
        <v>48</v>
      </c>
      <c r="E12103" s="0" t="s">
        <v>35</v>
      </c>
      <c r="F12103" s="0" t="n">
        <v>0</v>
      </c>
      <c r="G12103" s="0" t="n">
        <v>0</v>
      </c>
      <c r="H12103" s="0" t="n">
        <v>0.07</v>
      </c>
      <c r="I12103" s="0" t="n">
        <v>0</v>
      </c>
      <c r="J12103" s="0" t="n">
        <v>0.07</v>
      </c>
      <c r="N12103" s="0" t="s">
        <v>35</v>
      </c>
      <c r="P12103" s="0" t="n">
        <f aca="false">IF(AND(OR(Dashboard!$B$5="All",D12103=Dashboard!$B$5),OR(Dashboard!$D$5="All",N12103=Dashboard!$D$5),OR(AND(C12103&lt;&gt;"",C12103&gt;=Dashboard!$F$5,C12103&lt;=Dashboard!$H$5),AND(C12103="",Dashboard!$F$5&lt;=1980,Dashboard!$H$5&gt;=2016))),1,0)</f>
        <v>1</v>
      </c>
      <c r="Q12103" s="0" t="n">
        <f aca="false">J12103*P12103+ROW()*0.00000001</f>
        <v>0.07012103</v>
      </c>
    </row>
    <row r="12104" customFormat="false" ht="15" hidden="false" customHeight="false" outlineLevel="0" collapsed="false">
      <c r="A12104" s="0" t="s">
        <v>8719</v>
      </c>
      <c r="B12104" s="0" t="s">
        <v>33</v>
      </c>
      <c r="C12104" s="0" t="n">
        <v>2009</v>
      </c>
      <c r="D12104" s="0" t="s">
        <v>114</v>
      </c>
      <c r="E12104" s="0" t="s">
        <v>2867</v>
      </c>
      <c r="F12104" s="0" t="n">
        <v>0</v>
      </c>
      <c r="G12104" s="0" t="n">
        <v>0</v>
      </c>
      <c r="H12104" s="0" t="n">
        <v>0.07</v>
      </c>
      <c r="I12104" s="0" t="n">
        <v>0</v>
      </c>
      <c r="J12104" s="0" t="n">
        <v>0.07</v>
      </c>
      <c r="N12104" s="0" t="s">
        <v>35</v>
      </c>
      <c r="P12104" s="0" t="n">
        <f aca="false">IF(AND(OR(Dashboard!$B$5="All",D12104=Dashboard!$B$5),OR(Dashboard!$D$5="All",N12104=Dashboard!$D$5),OR(AND(C12104&lt;&gt;"",C12104&gt;=Dashboard!$F$5,C12104&lt;=Dashboard!$H$5),AND(C12104="",Dashboard!$F$5&lt;=1980,Dashboard!$H$5&gt;=2016))),1,0)</f>
        <v>1</v>
      </c>
      <c r="Q12104" s="0" t="n">
        <f aca="false">J12104*P12104+ROW()*0.00000001</f>
        <v>0.07012104</v>
      </c>
    </row>
    <row r="12105" customFormat="false" ht="15" hidden="false" customHeight="false" outlineLevel="0" collapsed="false">
      <c r="A12105" s="0" t="s">
        <v>8720</v>
      </c>
      <c r="B12105" s="0" t="s">
        <v>97</v>
      </c>
      <c r="C12105" s="0" t="n">
        <v>2015</v>
      </c>
      <c r="D12105" s="0" t="s">
        <v>71</v>
      </c>
      <c r="E12105" s="0" t="s">
        <v>328</v>
      </c>
      <c r="F12105" s="0" t="n">
        <v>0</v>
      </c>
      <c r="G12105" s="0" t="n">
        <v>0</v>
      </c>
      <c r="H12105" s="0" t="n">
        <v>0.07</v>
      </c>
      <c r="I12105" s="0" t="n">
        <v>0</v>
      </c>
      <c r="J12105" s="0" t="n">
        <v>0.07</v>
      </c>
      <c r="N12105" s="0" t="s">
        <v>35</v>
      </c>
      <c r="P12105" s="0" t="n">
        <f aca="false">IF(AND(OR(Dashboard!$B$5="All",D12105=Dashboard!$B$5),OR(Dashboard!$D$5="All",N12105=Dashboard!$D$5),OR(AND(C12105&lt;&gt;"",C12105&gt;=Dashboard!$F$5,C12105&lt;=Dashboard!$H$5),AND(C12105="",Dashboard!$F$5&lt;=1980,Dashboard!$H$5&gt;=2016))),1,0)</f>
        <v>1</v>
      </c>
      <c r="Q12105" s="0" t="n">
        <f aca="false">J12105*P12105+ROW()*0.00000001</f>
        <v>0.07012105</v>
      </c>
    </row>
    <row r="12106" customFormat="false" ht="15" hidden="false" customHeight="false" outlineLevel="0" collapsed="false">
      <c r="A12106" s="0" t="s">
        <v>8721</v>
      </c>
      <c r="B12106" s="0" t="s">
        <v>33</v>
      </c>
      <c r="C12106" s="0" t="n">
        <v>2007</v>
      </c>
      <c r="D12106" s="0" t="s">
        <v>56</v>
      </c>
      <c r="E12106" s="0" t="s">
        <v>195</v>
      </c>
      <c r="F12106" s="0" t="n">
        <v>0.06</v>
      </c>
      <c r="G12106" s="0" t="n">
        <v>0</v>
      </c>
      <c r="H12106" s="0" t="n">
        <v>0</v>
      </c>
      <c r="I12106" s="0" t="n">
        <v>0</v>
      </c>
      <c r="J12106" s="0" t="n">
        <v>0.07</v>
      </c>
      <c r="M12106" s="0" t="s">
        <v>36</v>
      </c>
      <c r="N12106" s="0" t="s">
        <v>35</v>
      </c>
      <c r="P12106" s="0" t="n">
        <f aca="false">IF(AND(OR(Dashboard!$B$5="All",D12106=Dashboard!$B$5),OR(Dashboard!$D$5="All",N12106=Dashboard!$D$5),OR(AND(C12106&lt;&gt;"",C12106&gt;=Dashboard!$F$5,C12106&lt;=Dashboard!$H$5),AND(C12106="",Dashboard!$F$5&lt;=1980,Dashboard!$H$5&gt;=2016))),1,0)</f>
        <v>1</v>
      </c>
      <c r="Q12106" s="0" t="n">
        <f aca="false">J12106*P12106+ROW()*0.00000001</f>
        <v>0.07012106</v>
      </c>
    </row>
    <row r="12107" customFormat="false" ht="15" hidden="false" customHeight="false" outlineLevel="0" collapsed="false">
      <c r="A12107" s="0" t="s">
        <v>8722</v>
      </c>
      <c r="B12107" s="0" t="s">
        <v>50</v>
      </c>
      <c r="C12107" s="0" t="n">
        <v>2007</v>
      </c>
      <c r="D12107" s="0" t="s">
        <v>71</v>
      </c>
      <c r="E12107" s="0" t="s">
        <v>782</v>
      </c>
      <c r="F12107" s="0" t="n">
        <v>0.04</v>
      </c>
      <c r="G12107" s="0" t="n">
        <v>0</v>
      </c>
      <c r="H12107" s="0" t="n">
        <v>0.03</v>
      </c>
      <c r="I12107" s="0" t="n">
        <v>0</v>
      </c>
      <c r="J12107" s="0" t="n">
        <v>0.07</v>
      </c>
      <c r="K12107" s="0" t="n">
        <v>56</v>
      </c>
      <c r="M12107" s="0" t="s">
        <v>125</v>
      </c>
      <c r="N12107" s="0" t="s">
        <v>35</v>
      </c>
      <c r="O12107" s="0" t="s">
        <v>53</v>
      </c>
      <c r="P12107" s="0" t="n">
        <f aca="false">IF(AND(OR(Dashboard!$B$5="All",D12107=Dashboard!$B$5),OR(Dashboard!$D$5="All",N12107=Dashboard!$D$5),OR(AND(C12107&lt;&gt;"",C12107&gt;=Dashboard!$F$5,C12107&lt;=Dashboard!$H$5),AND(C12107="",Dashboard!$F$5&lt;=1980,Dashboard!$H$5&gt;=2016))),1,0)</f>
        <v>1</v>
      </c>
      <c r="Q12107" s="0" t="n">
        <f aca="false">J12107*P12107+ROW()*0.00000001</f>
        <v>0.07012107</v>
      </c>
    </row>
    <row r="12108" customFormat="false" ht="15" hidden="false" customHeight="false" outlineLevel="0" collapsed="false">
      <c r="A12108" s="0" t="s">
        <v>5149</v>
      </c>
      <c r="B12108" s="0" t="s">
        <v>152</v>
      </c>
      <c r="C12108" s="0" t="n">
        <v>2012</v>
      </c>
      <c r="D12108" s="0" t="s">
        <v>114</v>
      </c>
      <c r="E12108" s="0" t="s">
        <v>1488</v>
      </c>
      <c r="F12108" s="0" t="n">
        <v>0</v>
      </c>
      <c r="G12108" s="0" t="n">
        <v>0.06</v>
      </c>
      <c r="H12108" s="0" t="n">
        <v>0</v>
      </c>
      <c r="I12108" s="0" t="n">
        <v>0.01</v>
      </c>
      <c r="J12108" s="0" t="n">
        <v>0.07</v>
      </c>
      <c r="K12108" s="0" t="n">
        <v>73</v>
      </c>
      <c r="L12108" s="0" t="n">
        <v>8</v>
      </c>
      <c r="M12108" s="0" t="s">
        <v>73</v>
      </c>
      <c r="N12108" s="0" t="s">
        <v>152</v>
      </c>
      <c r="O12108" s="0" t="s">
        <v>37</v>
      </c>
      <c r="P12108" s="0" t="n">
        <f aca="false">IF(AND(OR(Dashboard!$B$5="All",D12108=Dashboard!$B$5),OR(Dashboard!$D$5="All",N12108=Dashboard!$D$5),OR(AND(C12108&lt;&gt;"",C12108&gt;=Dashboard!$F$5,C12108&lt;=Dashboard!$H$5),AND(C12108="",Dashboard!$F$5&lt;=1980,Dashboard!$H$5&gt;=2016))),1,0)</f>
        <v>1</v>
      </c>
      <c r="Q12108" s="0" t="n">
        <f aca="false">J12108*P12108+ROW()*0.00000001</f>
        <v>0.07012108</v>
      </c>
    </row>
    <row r="12109" customFormat="false" ht="15" hidden="false" customHeight="false" outlineLevel="0" collapsed="false">
      <c r="A12109" s="0" t="s">
        <v>8723</v>
      </c>
      <c r="B12109" s="0" t="s">
        <v>117</v>
      </c>
      <c r="C12109" s="0" t="n">
        <v>1995</v>
      </c>
      <c r="D12109" s="0" t="s">
        <v>56</v>
      </c>
      <c r="E12109" s="0" t="s">
        <v>142</v>
      </c>
      <c r="F12109" s="0" t="n">
        <v>0.04</v>
      </c>
      <c r="G12109" s="0" t="n">
        <v>0.03</v>
      </c>
      <c r="H12109" s="0" t="n">
        <v>0</v>
      </c>
      <c r="I12109" s="0" t="n">
        <v>0</v>
      </c>
      <c r="J12109" s="0" t="n">
        <v>0.07</v>
      </c>
      <c r="N12109" s="0" t="s">
        <v>74</v>
      </c>
      <c r="P12109" s="0" t="n">
        <f aca="false">IF(AND(OR(Dashboard!$B$5="All",D12109=Dashboard!$B$5),OR(Dashboard!$D$5="All",N12109=Dashboard!$D$5),OR(AND(C12109&lt;&gt;"",C12109&gt;=Dashboard!$F$5,C12109&lt;=Dashboard!$H$5),AND(C12109="",Dashboard!$F$5&lt;=1980,Dashboard!$H$5&gt;=2016))),1,0)</f>
        <v>1</v>
      </c>
      <c r="Q12109" s="0" t="n">
        <f aca="false">J12109*P12109+ROW()*0.00000001</f>
        <v>0.07012109</v>
      </c>
    </row>
    <row r="12110" customFormat="false" ht="15" hidden="false" customHeight="false" outlineLevel="0" collapsed="false">
      <c r="A12110" s="0" t="s">
        <v>8724</v>
      </c>
      <c r="B12110" s="0" t="s">
        <v>76</v>
      </c>
      <c r="C12110" s="0" t="n">
        <v>2002</v>
      </c>
      <c r="D12110" s="0" t="s">
        <v>71</v>
      </c>
      <c r="E12110" s="0" t="s">
        <v>310</v>
      </c>
      <c r="F12110" s="0" t="n">
        <v>0.03</v>
      </c>
      <c r="G12110" s="0" t="n">
        <v>0.03</v>
      </c>
      <c r="H12110" s="0" t="n">
        <v>0</v>
      </c>
      <c r="I12110" s="0" t="n">
        <v>0.01</v>
      </c>
      <c r="J12110" s="0" t="n">
        <v>0.07</v>
      </c>
      <c r="K12110" s="0" t="n">
        <v>79</v>
      </c>
      <c r="L12110" s="0" t="n">
        <v>8.2</v>
      </c>
      <c r="M12110" s="0" t="s">
        <v>103</v>
      </c>
      <c r="N12110" s="0" t="s">
        <v>74</v>
      </c>
      <c r="O12110" s="0" t="s">
        <v>37</v>
      </c>
      <c r="P12110" s="0" t="n">
        <f aca="false">IF(AND(OR(Dashboard!$B$5="All",D12110=Dashboard!$B$5),OR(Dashboard!$D$5="All",N12110=Dashboard!$D$5),OR(AND(C12110&lt;&gt;"",C12110&gt;=Dashboard!$F$5,C12110&lt;=Dashboard!$H$5),AND(C12110="",Dashboard!$F$5&lt;=1980,Dashboard!$H$5&gt;=2016))),1,0)</f>
        <v>1</v>
      </c>
      <c r="Q12110" s="0" t="n">
        <f aca="false">J12110*P12110+ROW()*0.00000001</f>
        <v>0.0701211</v>
      </c>
    </row>
    <row r="12111" customFormat="false" ht="15" hidden="false" customHeight="false" outlineLevel="0" collapsed="false">
      <c r="A12111" s="0" t="s">
        <v>8725</v>
      </c>
      <c r="B12111" s="0" t="s">
        <v>50</v>
      </c>
      <c r="C12111" s="0" t="n">
        <v>2010</v>
      </c>
      <c r="D12111" s="0" t="s">
        <v>71</v>
      </c>
      <c r="E12111" s="0" t="s">
        <v>520</v>
      </c>
      <c r="F12111" s="0" t="n">
        <v>0.06</v>
      </c>
      <c r="G12111" s="0" t="n">
        <v>0</v>
      </c>
      <c r="H12111" s="0" t="n">
        <v>0</v>
      </c>
      <c r="I12111" s="0" t="n">
        <v>0</v>
      </c>
      <c r="J12111" s="0" t="n">
        <v>0.07</v>
      </c>
      <c r="M12111" s="0" t="s">
        <v>36</v>
      </c>
      <c r="N12111" s="0" t="s">
        <v>35</v>
      </c>
      <c r="P12111" s="0" t="n">
        <f aca="false">IF(AND(OR(Dashboard!$B$5="All",D12111=Dashboard!$B$5),OR(Dashboard!$D$5="All",N12111=Dashboard!$D$5),OR(AND(C12111&lt;&gt;"",C12111&gt;=Dashboard!$F$5,C12111&lt;=Dashboard!$H$5),AND(C12111="",Dashboard!$F$5&lt;=1980,Dashboard!$H$5&gt;=2016))),1,0)</f>
        <v>1</v>
      </c>
      <c r="Q12111" s="0" t="n">
        <f aca="false">J12111*P12111+ROW()*0.00000001</f>
        <v>0.07012111</v>
      </c>
    </row>
    <row r="12112" customFormat="false" ht="15" hidden="false" customHeight="false" outlineLevel="0" collapsed="false">
      <c r="A12112" s="0" t="s">
        <v>8726</v>
      </c>
      <c r="B12112" s="0" t="s">
        <v>117</v>
      </c>
      <c r="C12112" s="0" t="n">
        <v>1994</v>
      </c>
      <c r="D12112" s="0" t="s">
        <v>41</v>
      </c>
      <c r="E12112" s="0" t="s">
        <v>89</v>
      </c>
      <c r="F12112" s="0" t="n">
        <v>0</v>
      </c>
      <c r="G12112" s="0" t="n">
        <v>0</v>
      </c>
      <c r="H12112" s="0" t="n">
        <v>0.06</v>
      </c>
      <c r="I12112" s="0" t="n">
        <v>0</v>
      </c>
      <c r="J12112" s="0" t="n">
        <v>0.07</v>
      </c>
      <c r="N12112" s="0" t="s">
        <v>74</v>
      </c>
      <c r="P12112" s="0" t="n">
        <f aca="false">IF(AND(OR(Dashboard!$B$5="All",D12112=Dashboard!$B$5),OR(Dashboard!$D$5="All",N12112=Dashboard!$D$5),OR(AND(C12112&lt;&gt;"",C12112&gt;=Dashboard!$F$5,C12112&lt;=Dashboard!$H$5),AND(C12112="",Dashboard!$F$5&lt;=1980,Dashboard!$H$5&gt;=2016))),1,0)</f>
        <v>1</v>
      </c>
      <c r="Q12112" s="0" t="n">
        <f aca="false">J12112*P12112+ROW()*0.00000001</f>
        <v>0.07012112</v>
      </c>
    </row>
    <row r="12113" customFormat="false" ht="15" hidden="false" customHeight="false" outlineLevel="0" collapsed="false">
      <c r="A12113" s="0" t="s">
        <v>8727</v>
      </c>
      <c r="B12113" s="0" t="s">
        <v>50</v>
      </c>
      <c r="C12113" s="0" t="n">
        <v>2005</v>
      </c>
      <c r="D12113" s="0" t="s">
        <v>246</v>
      </c>
      <c r="E12113" s="0" t="s">
        <v>560</v>
      </c>
      <c r="F12113" s="0" t="n">
        <v>0.06</v>
      </c>
      <c r="G12113" s="0" t="n">
        <v>0</v>
      </c>
      <c r="H12113" s="0" t="n">
        <v>0</v>
      </c>
      <c r="I12113" s="0" t="n">
        <v>0</v>
      </c>
      <c r="J12113" s="0" t="n">
        <v>0.07</v>
      </c>
      <c r="N12113" s="0" t="s">
        <v>35</v>
      </c>
      <c r="P12113" s="0" t="n">
        <f aca="false">IF(AND(OR(Dashboard!$B$5="All",D12113=Dashboard!$B$5),OR(Dashboard!$D$5="All",N12113=Dashboard!$D$5),OR(AND(C12113&lt;&gt;"",C12113&gt;=Dashboard!$F$5,C12113&lt;=Dashboard!$H$5),AND(C12113="",Dashboard!$F$5&lt;=1980,Dashboard!$H$5&gt;=2016))),1,0)</f>
        <v>1</v>
      </c>
      <c r="Q12113" s="0" t="n">
        <f aca="false">J12113*P12113+ROW()*0.00000001</f>
        <v>0.07012113</v>
      </c>
    </row>
    <row r="12114" customFormat="false" ht="15" hidden="false" customHeight="false" outlineLevel="0" collapsed="false">
      <c r="A12114" s="0" t="s">
        <v>6850</v>
      </c>
      <c r="B12114" s="0" t="s">
        <v>70</v>
      </c>
      <c r="C12114" s="0" t="n">
        <v>2010</v>
      </c>
      <c r="D12114" s="0" t="s">
        <v>46</v>
      </c>
      <c r="E12114" s="0" t="s">
        <v>6604</v>
      </c>
      <c r="F12114" s="0" t="n">
        <v>0</v>
      </c>
      <c r="G12114" s="0" t="n">
        <v>0</v>
      </c>
      <c r="H12114" s="0" t="n">
        <v>0.07</v>
      </c>
      <c r="I12114" s="0" t="n">
        <v>0</v>
      </c>
      <c r="J12114" s="0" t="n">
        <v>0.07</v>
      </c>
      <c r="N12114" s="0" t="s">
        <v>74</v>
      </c>
      <c r="P12114" s="0" t="n">
        <f aca="false">IF(AND(OR(Dashboard!$B$5="All",D12114=Dashboard!$B$5),OR(Dashboard!$D$5="All",N12114=Dashboard!$D$5),OR(AND(C12114&lt;&gt;"",C12114&gt;=Dashboard!$F$5,C12114&lt;=Dashboard!$H$5),AND(C12114="",Dashboard!$F$5&lt;=1980,Dashboard!$H$5&gt;=2016))),1,0)</f>
        <v>1</v>
      </c>
      <c r="Q12114" s="0" t="n">
        <f aca="false">J12114*P12114+ROW()*0.00000001</f>
        <v>0.07012114</v>
      </c>
    </row>
    <row r="12115" customFormat="false" ht="15" hidden="false" customHeight="false" outlineLevel="0" collapsed="false">
      <c r="A12115" s="0" t="s">
        <v>3037</v>
      </c>
      <c r="B12115" s="0" t="s">
        <v>50</v>
      </c>
      <c r="C12115" s="0" t="n">
        <v>2006</v>
      </c>
      <c r="D12115" s="0" t="s">
        <v>71</v>
      </c>
      <c r="E12115" s="0" t="s">
        <v>257</v>
      </c>
      <c r="F12115" s="0" t="n">
        <v>0.04</v>
      </c>
      <c r="G12115" s="0" t="n">
        <v>0.02</v>
      </c>
      <c r="H12115" s="0" t="n">
        <v>0</v>
      </c>
      <c r="I12115" s="0" t="n">
        <v>0.01</v>
      </c>
      <c r="J12115" s="0" t="n">
        <v>0.07</v>
      </c>
      <c r="K12115" s="0" t="n">
        <v>58</v>
      </c>
      <c r="L12115" s="0" t="n">
        <v>8</v>
      </c>
      <c r="M12115" s="0" t="s">
        <v>103</v>
      </c>
      <c r="N12115" s="0" t="s">
        <v>35</v>
      </c>
      <c r="O12115" s="0" t="s">
        <v>53</v>
      </c>
      <c r="P12115" s="0" t="n">
        <f aca="false">IF(AND(OR(Dashboard!$B$5="All",D12115=Dashboard!$B$5),OR(Dashboard!$D$5="All",N12115=Dashboard!$D$5),OR(AND(C12115&lt;&gt;"",C12115&gt;=Dashboard!$F$5,C12115&lt;=Dashboard!$H$5),AND(C12115="",Dashboard!$F$5&lt;=1980,Dashboard!$H$5&gt;=2016))),1,0)</f>
        <v>1</v>
      </c>
      <c r="Q12115" s="0" t="n">
        <f aca="false">J12115*P12115+ROW()*0.00000001</f>
        <v>0.07012115</v>
      </c>
    </row>
    <row r="12116" customFormat="false" ht="15" hidden="false" customHeight="false" outlineLevel="0" collapsed="false">
      <c r="A12116" s="0" t="s">
        <v>8728</v>
      </c>
      <c r="B12116" s="0" t="s">
        <v>164</v>
      </c>
      <c r="C12116" s="0" t="n">
        <v>2006</v>
      </c>
      <c r="D12116" s="0" t="s">
        <v>71</v>
      </c>
      <c r="E12116" s="0" t="s">
        <v>328</v>
      </c>
      <c r="F12116" s="0" t="n">
        <v>0.06</v>
      </c>
      <c r="G12116" s="0" t="n">
        <v>0</v>
      </c>
      <c r="H12116" s="0" t="n">
        <v>0</v>
      </c>
      <c r="I12116" s="0" t="n">
        <v>0.01</v>
      </c>
      <c r="J12116" s="0" t="n">
        <v>0.07</v>
      </c>
      <c r="K12116" s="0" t="n">
        <v>55</v>
      </c>
      <c r="L12116" s="0" t="n">
        <v>7.4</v>
      </c>
      <c r="M12116" s="0" t="s">
        <v>103</v>
      </c>
      <c r="N12116" s="0" t="s">
        <v>74</v>
      </c>
      <c r="O12116" s="0" t="s">
        <v>53</v>
      </c>
      <c r="P12116" s="0" t="n">
        <f aca="false">IF(AND(OR(Dashboard!$B$5="All",D12116=Dashboard!$B$5),OR(Dashboard!$D$5="All",N12116=Dashboard!$D$5),OR(AND(C12116&lt;&gt;"",C12116&gt;=Dashboard!$F$5,C12116&lt;=Dashboard!$H$5),AND(C12116="",Dashboard!$F$5&lt;=1980,Dashboard!$H$5&gt;=2016))),1,0)</f>
        <v>1</v>
      </c>
      <c r="Q12116" s="0" t="n">
        <f aca="false">J12116*P12116+ROW()*0.00000001</f>
        <v>0.07012116</v>
      </c>
    </row>
    <row r="12117" customFormat="false" ht="15" hidden="false" customHeight="false" outlineLevel="0" collapsed="false">
      <c r="A12117" s="0" t="s">
        <v>8729</v>
      </c>
      <c r="B12117" s="0" t="s">
        <v>117</v>
      </c>
      <c r="C12117" s="0" t="n">
        <v>2002</v>
      </c>
      <c r="D12117" s="0" t="s">
        <v>114</v>
      </c>
      <c r="E12117" s="0" t="s">
        <v>220</v>
      </c>
      <c r="F12117" s="0" t="n">
        <v>0</v>
      </c>
      <c r="G12117" s="0" t="n">
        <v>0</v>
      </c>
      <c r="H12117" s="0" t="n">
        <v>0.06</v>
      </c>
      <c r="I12117" s="0" t="n">
        <v>0</v>
      </c>
      <c r="J12117" s="0" t="n">
        <v>0.07</v>
      </c>
      <c r="N12117" s="0" t="s">
        <v>74</v>
      </c>
      <c r="P12117" s="0" t="n">
        <f aca="false">IF(AND(OR(Dashboard!$B$5="All",D12117=Dashboard!$B$5),OR(Dashboard!$D$5="All",N12117=Dashboard!$D$5),OR(AND(C12117&lt;&gt;"",C12117&gt;=Dashboard!$F$5,C12117&lt;=Dashboard!$H$5),AND(C12117="",Dashboard!$F$5&lt;=1980,Dashboard!$H$5&gt;=2016))),1,0)</f>
        <v>1</v>
      </c>
      <c r="Q12117" s="0" t="n">
        <f aca="false">J12117*P12117+ROW()*0.00000001</f>
        <v>0.07012117</v>
      </c>
    </row>
    <row r="12118" customFormat="false" ht="15" hidden="false" customHeight="false" outlineLevel="0" collapsed="false">
      <c r="A12118" s="0" t="s">
        <v>8730</v>
      </c>
      <c r="B12118" s="0" t="s">
        <v>94</v>
      </c>
      <c r="C12118" s="0" t="n">
        <v>2016</v>
      </c>
      <c r="D12118" s="0" t="s">
        <v>114</v>
      </c>
      <c r="E12118" s="0" t="s">
        <v>124</v>
      </c>
      <c r="F12118" s="0" t="n">
        <v>0.01</v>
      </c>
      <c r="G12118" s="0" t="n">
        <v>0.05</v>
      </c>
      <c r="H12118" s="0" t="n">
        <v>0</v>
      </c>
      <c r="I12118" s="0" t="n">
        <v>0.01</v>
      </c>
      <c r="J12118" s="0" t="n">
        <v>0.07</v>
      </c>
      <c r="K12118" s="0" t="n">
        <v>72</v>
      </c>
      <c r="L12118" s="0" t="n">
        <v>7.8</v>
      </c>
      <c r="M12118" s="0" t="s">
        <v>125</v>
      </c>
      <c r="N12118" s="0" t="s">
        <v>74</v>
      </c>
      <c r="O12118" s="0" t="s">
        <v>37</v>
      </c>
      <c r="P12118" s="0" t="n">
        <f aca="false">IF(AND(OR(Dashboard!$B$5="All",D12118=Dashboard!$B$5),OR(Dashboard!$D$5="All",N12118=Dashboard!$D$5),OR(AND(C12118&lt;&gt;"",C12118&gt;=Dashboard!$F$5,C12118&lt;=Dashboard!$H$5),AND(C12118="",Dashboard!$F$5&lt;=1980,Dashboard!$H$5&gt;=2016))),1,0)</f>
        <v>1</v>
      </c>
      <c r="Q12118" s="0" t="n">
        <f aca="false">J12118*P12118+ROW()*0.00000001</f>
        <v>0.07012118</v>
      </c>
    </row>
    <row r="12119" customFormat="false" ht="15" hidden="false" customHeight="false" outlineLevel="0" collapsed="false">
      <c r="A12119" s="0" t="s">
        <v>8731</v>
      </c>
      <c r="B12119" s="0" t="s">
        <v>50</v>
      </c>
      <c r="C12119" s="0" t="n">
        <v>2007</v>
      </c>
      <c r="D12119" s="0" t="s">
        <v>56</v>
      </c>
      <c r="E12119" s="0" t="s">
        <v>560</v>
      </c>
      <c r="F12119" s="0" t="n">
        <v>0.06</v>
      </c>
      <c r="G12119" s="0" t="n">
        <v>0</v>
      </c>
      <c r="H12119" s="0" t="n">
        <v>0</v>
      </c>
      <c r="I12119" s="0" t="n">
        <v>0</v>
      </c>
      <c r="J12119" s="0" t="n">
        <v>0.07</v>
      </c>
      <c r="K12119" s="0" t="n">
        <v>65</v>
      </c>
      <c r="L12119" s="0" t="n">
        <v>6.3</v>
      </c>
      <c r="M12119" s="0" t="s">
        <v>103</v>
      </c>
      <c r="N12119" s="0" t="s">
        <v>35</v>
      </c>
      <c r="O12119" s="0" t="s">
        <v>67</v>
      </c>
      <c r="P12119" s="0" t="n">
        <f aca="false">IF(AND(OR(Dashboard!$B$5="All",D12119=Dashboard!$B$5),OR(Dashboard!$D$5="All",N12119=Dashboard!$D$5),OR(AND(C12119&lt;&gt;"",C12119&gt;=Dashboard!$F$5,C12119&lt;=Dashboard!$H$5),AND(C12119="",Dashboard!$F$5&lt;=1980,Dashboard!$H$5&gt;=2016))),1,0)</f>
        <v>1</v>
      </c>
      <c r="Q12119" s="0" t="n">
        <f aca="false">J12119*P12119+ROW()*0.00000001</f>
        <v>0.07012119</v>
      </c>
    </row>
    <row r="12120" customFormat="false" ht="15" hidden="false" customHeight="false" outlineLevel="0" collapsed="false">
      <c r="A12120" s="0" t="s">
        <v>3675</v>
      </c>
      <c r="B12120" s="0" t="s">
        <v>4986</v>
      </c>
      <c r="C12120" s="0" t="n">
        <v>1993</v>
      </c>
      <c r="D12120" s="0" t="s">
        <v>102</v>
      </c>
      <c r="E12120" s="0" t="s">
        <v>4987</v>
      </c>
      <c r="F12120" s="0" t="n">
        <v>0</v>
      </c>
      <c r="G12120" s="0" t="n">
        <v>0</v>
      </c>
      <c r="H12120" s="0" t="n">
        <v>0.07</v>
      </c>
      <c r="I12120" s="0" t="n">
        <v>0</v>
      </c>
      <c r="J12120" s="0" t="n">
        <v>0.07</v>
      </c>
      <c r="N12120" s="0" t="s">
        <v>161</v>
      </c>
      <c r="P12120" s="0" t="n">
        <f aca="false">IF(AND(OR(Dashboard!$B$5="All",D12120=Dashboard!$B$5),OR(Dashboard!$D$5="All",N12120=Dashboard!$D$5),OR(AND(C12120&lt;&gt;"",C12120&gt;=Dashboard!$F$5,C12120&lt;=Dashboard!$H$5),AND(C12120="",Dashboard!$F$5&lt;=1980,Dashboard!$H$5&gt;=2016))),1,0)</f>
        <v>1</v>
      </c>
      <c r="Q12120" s="0" t="n">
        <f aca="false">J12120*P12120+ROW()*0.00000001</f>
        <v>0.0701212</v>
      </c>
    </row>
    <row r="12121" customFormat="false" ht="15" hidden="false" customHeight="false" outlineLevel="0" collapsed="false">
      <c r="A12121" s="0" t="s">
        <v>8732</v>
      </c>
      <c r="B12121" s="0" t="s">
        <v>117</v>
      </c>
      <c r="C12121" s="0" t="n">
        <v>1998</v>
      </c>
      <c r="D12121" s="0" t="s">
        <v>71</v>
      </c>
      <c r="E12121" s="0" t="s">
        <v>8733</v>
      </c>
      <c r="F12121" s="0" t="n">
        <v>0</v>
      </c>
      <c r="G12121" s="0" t="n">
        <v>0</v>
      </c>
      <c r="H12121" s="0" t="n">
        <v>0.06</v>
      </c>
      <c r="I12121" s="0" t="n">
        <v>0</v>
      </c>
      <c r="J12121" s="0" t="n">
        <v>0.07</v>
      </c>
      <c r="N12121" s="0" t="s">
        <v>74</v>
      </c>
      <c r="P12121" s="0" t="n">
        <f aca="false">IF(AND(OR(Dashboard!$B$5="All",D12121=Dashboard!$B$5),OR(Dashboard!$D$5="All",N12121=Dashboard!$D$5),OR(AND(C12121&lt;&gt;"",C12121&gt;=Dashboard!$F$5,C12121&lt;=Dashboard!$H$5),AND(C12121="",Dashboard!$F$5&lt;=1980,Dashboard!$H$5&gt;=2016))),1,0)</f>
        <v>1</v>
      </c>
      <c r="Q12121" s="0" t="n">
        <f aca="false">J12121*P12121+ROW()*0.00000001</f>
        <v>0.07012121</v>
      </c>
    </row>
    <row r="12122" customFormat="false" ht="15" hidden="false" customHeight="false" outlineLevel="0" collapsed="false">
      <c r="A12122" s="0" t="s">
        <v>8734</v>
      </c>
      <c r="B12122" s="0" t="s">
        <v>76</v>
      </c>
      <c r="C12122" s="0" t="n">
        <v>2002</v>
      </c>
      <c r="D12122" s="0" t="s">
        <v>102</v>
      </c>
      <c r="E12122" s="0" t="s">
        <v>2890</v>
      </c>
      <c r="F12122" s="0" t="n">
        <v>0.03</v>
      </c>
      <c r="G12122" s="0" t="n">
        <v>0.03</v>
      </c>
      <c r="H12122" s="0" t="n">
        <v>0</v>
      </c>
      <c r="I12122" s="0" t="n">
        <v>0.01</v>
      </c>
      <c r="J12122" s="0" t="n">
        <v>0.07</v>
      </c>
      <c r="K12122" s="0" t="n">
        <v>58</v>
      </c>
      <c r="L12122" s="0" t="n">
        <v>7.8</v>
      </c>
      <c r="M12122" s="0" t="s">
        <v>103</v>
      </c>
      <c r="N12122" s="0" t="s">
        <v>74</v>
      </c>
      <c r="O12122" s="0" t="s">
        <v>53</v>
      </c>
      <c r="P12122" s="0" t="n">
        <f aca="false">IF(AND(OR(Dashboard!$B$5="All",D12122=Dashboard!$B$5),OR(Dashboard!$D$5="All",N12122=Dashboard!$D$5),OR(AND(C12122&lt;&gt;"",C12122&gt;=Dashboard!$F$5,C12122&lt;=Dashboard!$H$5),AND(C12122="",Dashboard!$F$5&lt;=1980,Dashboard!$H$5&gt;=2016))),1,0)</f>
        <v>1</v>
      </c>
      <c r="Q12122" s="0" t="n">
        <f aca="false">J12122*P12122+ROW()*0.00000001</f>
        <v>0.07012122</v>
      </c>
    </row>
    <row r="12123" customFormat="false" ht="15" hidden="false" customHeight="false" outlineLevel="0" collapsed="false">
      <c r="A12123" s="0" t="s">
        <v>8735</v>
      </c>
      <c r="B12123" s="0" t="s">
        <v>76</v>
      </c>
      <c r="C12123" s="0" t="n">
        <v>2003</v>
      </c>
      <c r="D12123" s="0" t="s">
        <v>114</v>
      </c>
      <c r="E12123" s="0" t="s">
        <v>89</v>
      </c>
      <c r="F12123" s="0" t="n">
        <v>0.03</v>
      </c>
      <c r="G12123" s="0" t="n">
        <v>0.03</v>
      </c>
      <c r="H12123" s="0" t="n">
        <v>0</v>
      </c>
      <c r="I12123" s="0" t="n">
        <v>0.01</v>
      </c>
      <c r="J12123" s="0" t="n">
        <v>0.07</v>
      </c>
      <c r="K12123" s="0" t="n">
        <v>61</v>
      </c>
      <c r="L12123" s="0" t="n">
        <v>7.7</v>
      </c>
      <c r="M12123" s="0" t="s">
        <v>73</v>
      </c>
      <c r="N12123" s="0" t="s">
        <v>74</v>
      </c>
      <c r="O12123" s="0" t="s">
        <v>67</v>
      </c>
      <c r="P12123" s="0" t="n">
        <f aca="false">IF(AND(OR(Dashboard!$B$5="All",D12123=Dashboard!$B$5),OR(Dashboard!$D$5="All",N12123=Dashboard!$D$5),OR(AND(C12123&lt;&gt;"",C12123&gt;=Dashboard!$F$5,C12123&lt;=Dashboard!$H$5),AND(C12123="",Dashboard!$F$5&lt;=1980,Dashboard!$H$5&gt;=2016))),1,0)</f>
        <v>1</v>
      </c>
      <c r="Q12123" s="0" t="n">
        <f aca="false">J12123*P12123+ROW()*0.00000001</f>
        <v>0.07012123</v>
      </c>
    </row>
    <row r="12124" customFormat="false" ht="15" hidden="false" customHeight="false" outlineLevel="0" collapsed="false">
      <c r="A12124" s="0" t="s">
        <v>8736</v>
      </c>
      <c r="B12124" s="0" t="s">
        <v>76</v>
      </c>
      <c r="C12124" s="0" t="n">
        <v>2002</v>
      </c>
      <c r="D12124" s="0" t="s">
        <v>46</v>
      </c>
      <c r="E12124" s="0" t="s">
        <v>4979</v>
      </c>
      <c r="F12124" s="0" t="n">
        <v>0</v>
      </c>
      <c r="G12124" s="0" t="n">
        <v>0</v>
      </c>
      <c r="H12124" s="0" t="n">
        <v>0.07</v>
      </c>
      <c r="I12124" s="0" t="n">
        <v>0</v>
      </c>
      <c r="J12124" s="0" t="n">
        <v>0.07</v>
      </c>
      <c r="N12124" s="0" t="s">
        <v>74</v>
      </c>
      <c r="P12124" s="0" t="n">
        <f aca="false">IF(AND(OR(Dashboard!$B$5="All",D12124=Dashboard!$B$5),OR(Dashboard!$D$5="All",N12124=Dashboard!$D$5),OR(AND(C12124&lt;&gt;"",C12124&gt;=Dashboard!$F$5,C12124&lt;=Dashboard!$H$5),AND(C12124="",Dashboard!$F$5&lt;=1980,Dashboard!$H$5&gt;=2016))),1,0)</f>
        <v>1</v>
      </c>
      <c r="Q12124" s="0" t="n">
        <f aca="false">J12124*P12124+ROW()*0.00000001</f>
        <v>0.07012124</v>
      </c>
    </row>
    <row r="12125" customFormat="false" ht="15" hidden="false" customHeight="false" outlineLevel="0" collapsed="false">
      <c r="A12125" s="0" t="s">
        <v>8737</v>
      </c>
      <c r="B12125" s="0" t="s">
        <v>117</v>
      </c>
      <c r="C12125" s="0" t="n">
        <v>1999</v>
      </c>
      <c r="D12125" s="0" t="s">
        <v>46</v>
      </c>
      <c r="E12125" s="0" t="s">
        <v>89</v>
      </c>
      <c r="F12125" s="0" t="n">
        <v>0.04</v>
      </c>
      <c r="G12125" s="0" t="n">
        <v>0.03</v>
      </c>
      <c r="H12125" s="0" t="n">
        <v>0</v>
      </c>
      <c r="I12125" s="0" t="n">
        <v>0</v>
      </c>
      <c r="J12125" s="0" t="n">
        <v>0.07</v>
      </c>
      <c r="K12125" s="0" t="n">
        <v>57</v>
      </c>
      <c r="L12125" s="0" t="n">
        <v>8.3</v>
      </c>
      <c r="M12125" s="0" t="s">
        <v>103</v>
      </c>
      <c r="N12125" s="0" t="s">
        <v>74</v>
      </c>
      <c r="O12125" s="0" t="s">
        <v>53</v>
      </c>
      <c r="P12125" s="0" t="n">
        <f aca="false">IF(AND(OR(Dashboard!$B$5="All",D12125=Dashboard!$B$5),OR(Dashboard!$D$5="All",N12125=Dashboard!$D$5),OR(AND(C12125&lt;&gt;"",C12125&gt;=Dashboard!$F$5,C12125&lt;=Dashboard!$H$5),AND(C12125="",Dashboard!$F$5&lt;=1980,Dashboard!$H$5&gt;=2016))),1,0)</f>
        <v>1</v>
      </c>
      <c r="Q12125" s="0" t="n">
        <f aca="false">J12125*P12125+ROW()*0.00000001</f>
        <v>0.07012125</v>
      </c>
    </row>
    <row r="12126" customFormat="false" ht="15" hidden="false" customHeight="false" outlineLevel="0" collapsed="false">
      <c r="A12126" s="0" t="s">
        <v>8738</v>
      </c>
      <c r="B12126" s="0" t="s">
        <v>50</v>
      </c>
      <c r="C12126" s="0" t="n">
        <v>2008</v>
      </c>
      <c r="D12126" s="0" t="s">
        <v>71</v>
      </c>
      <c r="E12126" s="0" t="s">
        <v>1563</v>
      </c>
      <c r="F12126" s="0" t="n">
        <v>0.06</v>
      </c>
      <c r="G12126" s="0" t="n">
        <v>0</v>
      </c>
      <c r="H12126" s="0" t="n">
        <v>0</v>
      </c>
      <c r="I12126" s="0" t="n">
        <v>0</v>
      </c>
      <c r="J12126" s="0" t="n">
        <v>0.07</v>
      </c>
      <c r="K12126" s="0" t="n">
        <v>56</v>
      </c>
      <c r="M12126" s="0" t="s">
        <v>103</v>
      </c>
      <c r="N12126" s="0" t="s">
        <v>35</v>
      </c>
      <c r="O12126" s="0" t="s">
        <v>53</v>
      </c>
      <c r="P12126" s="0" t="n">
        <f aca="false">IF(AND(OR(Dashboard!$B$5="All",D12126=Dashboard!$B$5),OR(Dashboard!$D$5="All",N12126=Dashboard!$D$5),OR(AND(C12126&lt;&gt;"",C12126&gt;=Dashboard!$F$5,C12126&lt;=Dashboard!$H$5),AND(C12126="",Dashboard!$F$5&lt;=1980,Dashboard!$H$5&gt;=2016))),1,0)</f>
        <v>1</v>
      </c>
      <c r="Q12126" s="0" t="n">
        <f aca="false">J12126*P12126+ROW()*0.00000001</f>
        <v>0.07012126</v>
      </c>
    </row>
    <row r="12127" customFormat="false" ht="15" hidden="false" customHeight="false" outlineLevel="0" collapsed="false">
      <c r="A12127" s="0" t="s">
        <v>3344</v>
      </c>
      <c r="B12127" s="0" t="s">
        <v>186</v>
      </c>
      <c r="C12127" s="0" t="n">
        <v>2004</v>
      </c>
      <c r="D12127" s="0" t="s">
        <v>34</v>
      </c>
      <c r="E12127" s="0" t="s">
        <v>142</v>
      </c>
      <c r="F12127" s="0" t="n">
        <v>0.05</v>
      </c>
      <c r="G12127" s="0" t="n">
        <v>0.01</v>
      </c>
      <c r="H12127" s="0" t="n">
        <v>0</v>
      </c>
      <c r="I12127" s="0" t="n">
        <v>0</v>
      </c>
      <c r="J12127" s="0" t="n">
        <v>0.07</v>
      </c>
      <c r="K12127" s="0" t="n">
        <v>75</v>
      </c>
      <c r="L12127" s="0" t="n">
        <v>5.6</v>
      </c>
      <c r="M12127" s="0" t="s">
        <v>36</v>
      </c>
      <c r="N12127" s="0" t="s">
        <v>35</v>
      </c>
      <c r="O12127" s="0" t="s">
        <v>37</v>
      </c>
      <c r="P12127" s="0" t="n">
        <f aca="false">IF(AND(OR(Dashboard!$B$5="All",D12127=Dashboard!$B$5),OR(Dashboard!$D$5="All",N12127=Dashboard!$D$5),OR(AND(C12127&lt;&gt;"",C12127&gt;=Dashboard!$F$5,C12127&lt;=Dashboard!$H$5),AND(C12127="",Dashboard!$F$5&lt;=1980,Dashboard!$H$5&gt;=2016))),1,0)</f>
        <v>1</v>
      </c>
      <c r="Q12127" s="0" t="n">
        <f aca="false">J12127*P12127+ROW()*0.00000001</f>
        <v>0.07012127</v>
      </c>
    </row>
    <row r="12128" customFormat="false" ht="15" hidden="false" customHeight="false" outlineLevel="0" collapsed="false">
      <c r="A12128" s="0" t="s">
        <v>6253</v>
      </c>
      <c r="B12128" s="0" t="s">
        <v>186</v>
      </c>
      <c r="C12128" s="0" t="n">
        <v>2005</v>
      </c>
      <c r="D12128" s="0" t="s">
        <v>52</v>
      </c>
      <c r="E12128" s="0" t="s">
        <v>649</v>
      </c>
      <c r="F12128" s="0" t="n">
        <v>0.05</v>
      </c>
      <c r="G12128" s="0" t="n">
        <v>0.01</v>
      </c>
      <c r="H12128" s="0" t="n">
        <v>0</v>
      </c>
      <c r="I12128" s="0" t="n">
        <v>0</v>
      </c>
      <c r="J12128" s="0" t="n">
        <v>0.07</v>
      </c>
      <c r="K12128" s="0" t="n">
        <v>65</v>
      </c>
      <c r="M12128" s="0" t="s">
        <v>36</v>
      </c>
      <c r="N12128" s="0" t="s">
        <v>35</v>
      </c>
      <c r="O12128" s="0" t="s">
        <v>67</v>
      </c>
      <c r="P12128" s="0" t="n">
        <f aca="false">IF(AND(OR(Dashboard!$B$5="All",D12128=Dashboard!$B$5),OR(Dashboard!$D$5="All",N12128=Dashboard!$D$5),OR(AND(C12128&lt;&gt;"",C12128&gt;=Dashboard!$F$5,C12128&lt;=Dashboard!$H$5),AND(C12128="",Dashboard!$F$5&lt;=1980,Dashboard!$H$5&gt;=2016))),1,0)</f>
        <v>1</v>
      </c>
      <c r="Q12128" s="0" t="n">
        <f aca="false">J12128*P12128+ROW()*0.00000001</f>
        <v>0.07012128</v>
      </c>
    </row>
    <row r="12129" customFormat="false" ht="15" hidden="false" customHeight="false" outlineLevel="0" collapsed="false">
      <c r="A12129" s="0" t="s">
        <v>8739</v>
      </c>
      <c r="B12129" s="0" t="s">
        <v>152</v>
      </c>
      <c r="C12129" s="0" t="n">
        <v>2003</v>
      </c>
      <c r="D12129" s="0" t="s">
        <v>58</v>
      </c>
      <c r="E12129" s="0" t="s">
        <v>65</v>
      </c>
      <c r="F12129" s="0" t="n">
        <v>0</v>
      </c>
      <c r="G12129" s="0" t="n">
        <v>0.06</v>
      </c>
      <c r="H12129" s="0" t="n">
        <v>0</v>
      </c>
      <c r="I12129" s="0" t="n">
        <v>0.01</v>
      </c>
      <c r="J12129" s="0" t="n">
        <v>0.07</v>
      </c>
      <c r="K12129" s="0" t="n">
        <v>88</v>
      </c>
      <c r="L12129" s="0" t="n">
        <v>8.2</v>
      </c>
      <c r="M12129" s="0" t="s">
        <v>36</v>
      </c>
      <c r="N12129" s="0" t="s">
        <v>152</v>
      </c>
      <c r="O12129" s="0" t="s">
        <v>42</v>
      </c>
      <c r="P12129" s="0" t="n">
        <f aca="false">IF(AND(OR(Dashboard!$B$5="All",D12129=Dashboard!$B$5),OR(Dashboard!$D$5="All",N12129=Dashboard!$D$5),OR(AND(C12129&lt;&gt;"",C12129&gt;=Dashboard!$F$5,C12129&lt;=Dashboard!$H$5),AND(C12129="",Dashboard!$F$5&lt;=1980,Dashboard!$H$5&gt;=2016))),1,0)</f>
        <v>1</v>
      </c>
      <c r="Q12129" s="0" t="n">
        <f aca="false">J12129*P12129+ROW()*0.00000001</f>
        <v>0.07012129</v>
      </c>
    </row>
    <row r="12130" customFormat="false" ht="15" hidden="false" customHeight="false" outlineLevel="0" collapsed="false">
      <c r="A12130" s="0" t="s">
        <v>8740</v>
      </c>
      <c r="B12130" s="0" t="s">
        <v>97</v>
      </c>
      <c r="C12130" s="0" t="n">
        <v>2011</v>
      </c>
      <c r="D12130" s="0" t="s">
        <v>16</v>
      </c>
      <c r="E12130" s="0" t="s">
        <v>5954</v>
      </c>
      <c r="F12130" s="0" t="n">
        <v>0</v>
      </c>
      <c r="G12130" s="0" t="n">
        <v>0.06</v>
      </c>
      <c r="H12130" s="0" t="n">
        <v>0</v>
      </c>
      <c r="I12130" s="0" t="n">
        <v>0.01</v>
      </c>
      <c r="J12130" s="0" t="n">
        <v>0.07</v>
      </c>
      <c r="N12130" s="0" t="s">
        <v>35</v>
      </c>
      <c r="P12130" s="0" t="n">
        <f aca="false">IF(AND(OR(Dashboard!$B$5="All",D12130=Dashboard!$B$5),OR(Dashboard!$D$5="All",N12130=Dashboard!$D$5),OR(AND(C12130&lt;&gt;"",C12130&gt;=Dashboard!$F$5,C12130&lt;=Dashboard!$H$5),AND(C12130="",Dashboard!$F$5&lt;=1980,Dashboard!$H$5&gt;=2016))),1,0)</f>
        <v>1</v>
      </c>
      <c r="Q12130" s="0" t="n">
        <f aca="false">J12130*P12130+ROW()*0.00000001</f>
        <v>0.0701213</v>
      </c>
    </row>
    <row r="12131" customFormat="false" ht="15" hidden="false" customHeight="false" outlineLevel="0" collapsed="false">
      <c r="A12131" s="0" t="s">
        <v>8741</v>
      </c>
      <c r="B12131" s="0" t="s">
        <v>76</v>
      </c>
      <c r="C12131" s="0" t="n">
        <v>2004</v>
      </c>
      <c r="D12131" s="0" t="s">
        <v>71</v>
      </c>
      <c r="E12131" s="0" t="s">
        <v>220</v>
      </c>
      <c r="F12131" s="0" t="n">
        <v>0.03</v>
      </c>
      <c r="G12131" s="0" t="n">
        <v>0.03</v>
      </c>
      <c r="H12131" s="0" t="n">
        <v>0</v>
      </c>
      <c r="I12131" s="0" t="n">
        <v>0.01</v>
      </c>
      <c r="J12131" s="0" t="n">
        <v>0.07</v>
      </c>
      <c r="N12131" s="0" t="s">
        <v>74</v>
      </c>
      <c r="P12131" s="0" t="n">
        <f aca="false">IF(AND(OR(Dashboard!$B$5="All",D12131=Dashboard!$B$5),OR(Dashboard!$D$5="All",N12131=Dashboard!$D$5),OR(AND(C12131&lt;&gt;"",C12131&gt;=Dashboard!$F$5,C12131&lt;=Dashboard!$H$5),AND(C12131="",Dashboard!$F$5&lt;=1980,Dashboard!$H$5&gt;=2016))),1,0)</f>
        <v>1</v>
      </c>
      <c r="Q12131" s="0" t="n">
        <f aca="false">J12131*P12131+ROW()*0.00000001</f>
        <v>0.07012131</v>
      </c>
    </row>
    <row r="12132" customFormat="false" ht="15" hidden="false" customHeight="false" outlineLevel="0" collapsed="false">
      <c r="A12132" s="0" t="s">
        <v>8742</v>
      </c>
      <c r="B12132" s="0" t="s">
        <v>33</v>
      </c>
      <c r="C12132" s="0" t="n">
        <v>2007</v>
      </c>
      <c r="D12132" s="0" t="s">
        <v>16</v>
      </c>
      <c r="E12132" s="0" t="s">
        <v>2455</v>
      </c>
      <c r="F12132" s="0" t="n">
        <v>0.06</v>
      </c>
      <c r="G12132" s="0" t="n">
        <v>0</v>
      </c>
      <c r="H12132" s="0" t="n">
        <v>0</v>
      </c>
      <c r="I12132" s="0" t="n">
        <v>0</v>
      </c>
      <c r="J12132" s="0" t="n">
        <v>0.07</v>
      </c>
      <c r="K12132" s="0" t="n">
        <v>19</v>
      </c>
      <c r="L12132" s="0" t="n">
        <v>2.7</v>
      </c>
      <c r="M12132" s="0" t="s">
        <v>36</v>
      </c>
      <c r="N12132" s="0" t="s">
        <v>35</v>
      </c>
      <c r="O12132" s="0" t="s">
        <v>177</v>
      </c>
      <c r="P12132" s="0" t="n">
        <f aca="false">IF(AND(OR(Dashboard!$B$5="All",D12132=Dashboard!$B$5),OR(Dashboard!$D$5="All",N12132=Dashboard!$D$5),OR(AND(C12132&lt;&gt;"",C12132&gt;=Dashboard!$F$5,C12132&lt;=Dashboard!$H$5),AND(C12132="",Dashboard!$F$5&lt;=1980,Dashboard!$H$5&gt;=2016))),1,0)</f>
        <v>1</v>
      </c>
      <c r="Q12132" s="0" t="n">
        <f aca="false">J12132*P12132+ROW()*0.00000001</f>
        <v>0.07012132</v>
      </c>
    </row>
    <row r="12133" customFormat="false" ht="15" hidden="false" customHeight="false" outlineLevel="0" collapsed="false">
      <c r="A12133" s="0" t="s">
        <v>8743</v>
      </c>
      <c r="B12133" s="0" t="s">
        <v>152</v>
      </c>
      <c r="C12133" s="0" t="n">
        <v>2013</v>
      </c>
      <c r="D12133" s="0" t="s">
        <v>114</v>
      </c>
      <c r="E12133" s="0" t="s">
        <v>8744</v>
      </c>
      <c r="F12133" s="0" t="n">
        <v>0</v>
      </c>
      <c r="G12133" s="0" t="n">
        <v>0.06</v>
      </c>
      <c r="H12133" s="0" t="n">
        <v>0</v>
      </c>
      <c r="I12133" s="0" t="n">
        <v>0</v>
      </c>
      <c r="J12133" s="0" t="n">
        <v>0.07</v>
      </c>
      <c r="K12133" s="0" t="n">
        <v>80</v>
      </c>
      <c r="L12133" s="0" t="n">
        <v>7.9</v>
      </c>
      <c r="N12133" s="0" t="s">
        <v>152</v>
      </c>
      <c r="O12133" s="0" t="s">
        <v>37</v>
      </c>
      <c r="P12133" s="0" t="n">
        <f aca="false">IF(AND(OR(Dashboard!$B$5="All",D12133=Dashboard!$B$5),OR(Dashboard!$D$5="All",N12133=Dashboard!$D$5),OR(AND(C12133&lt;&gt;"",C12133&gt;=Dashboard!$F$5,C12133&lt;=Dashboard!$H$5),AND(C12133="",Dashboard!$F$5&lt;=1980,Dashboard!$H$5&gt;=2016))),1,0)</f>
        <v>1</v>
      </c>
      <c r="Q12133" s="0" t="n">
        <f aca="false">J12133*P12133+ROW()*0.00000001</f>
        <v>0.07012133</v>
      </c>
    </row>
    <row r="12134" customFormat="false" ht="15" hidden="false" customHeight="false" outlineLevel="0" collapsed="false">
      <c r="A12134" s="0" t="s">
        <v>6713</v>
      </c>
      <c r="B12134" s="0" t="s">
        <v>851</v>
      </c>
      <c r="C12134" s="0" t="n">
        <v>2014</v>
      </c>
      <c r="D12134" s="0" t="s">
        <v>34</v>
      </c>
      <c r="E12134" s="0" t="s">
        <v>220</v>
      </c>
      <c r="F12134" s="0" t="n">
        <v>0</v>
      </c>
      <c r="G12134" s="0" t="n">
        <v>0</v>
      </c>
      <c r="H12134" s="0" t="n">
        <v>0.07</v>
      </c>
      <c r="I12134" s="0" t="n">
        <v>0</v>
      </c>
      <c r="J12134" s="0" t="n">
        <v>0.07</v>
      </c>
      <c r="N12134" s="0" t="s">
        <v>74</v>
      </c>
      <c r="P12134" s="0" t="n">
        <f aca="false">IF(AND(OR(Dashboard!$B$5="All",D12134=Dashboard!$B$5),OR(Dashboard!$D$5="All",N12134=Dashboard!$D$5),OR(AND(C12134&lt;&gt;"",C12134&gt;=Dashboard!$F$5,C12134&lt;=Dashboard!$H$5),AND(C12134="",Dashboard!$F$5&lt;=1980,Dashboard!$H$5&gt;=2016))),1,0)</f>
        <v>1</v>
      </c>
      <c r="Q12134" s="0" t="n">
        <f aca="false">J12134*P12134+ROW()*0.00000001</f>
        <v>0.07012134</v>
      </c>
    </row>
    <row r="12135" customFormat="false" ht="15" hidden="false" customHeight="false" outlineLevel="0" collapsed="false">
      <c r="A12135" s="0" t="s">
        <v>8745</v>
      </c>
      <c r="B12135" s="0" t="s">
        <v>94</v>
      </c>
      <c r="C12135" s="0" t="n">
        <v>2015</v>
      </c>
      <c r="D12135" s="0" t="s">
        <v>71</v>
      </c>
      <c r="E12135" s="0" t="s">
        <v>2264</v>
      </c>
      <c r="F12135" s="0" t="n">
        <v>0.02</v>
      </c>
      <c r="G12135" s="0" t="n">
        <v>0.03</v>
      </c>
      <c r="H12135" s="0" t="n">
        <v>0</v>
      </c>
      <c r="I12135" s="0" t="n">
        <v>0.01</v>
      </c>
      <c r="J12135" s="0" t="n">
        <v>0.07</v>
      </c>
      <c r="N12135" s="0" t="s">
        <v>74</v>
      </c>
      <c r="P12135" s="0" t="n">
        <f aca="false">IF(AND(OR(Dashboard!$B$5="All",D12135=Dashboard!$B$5),OR(Dashboard!$D$5="All",N12135=Dashboard!$D$5),OR(AND(C12135&lt;&gt;"",C12135&gt;=Dashboard!$F$5,C12135&lt;=Dashboard!$H$5),AND(C12135="",Dashboard!$F$5&lt;=1980,Dashboard!$H$5&gt;=2016))),1,0)</f>
        <v>1</v>
      </c>
      <c r="Q12135" s="0" t="n">
        <f aca="false">J12135*P12135+ROW()*0.00000001</f>
        <v>0.07012135</v>
      </c>
    </row>
    <row r="12136" customFormat="false" ht="15" hidden="false" customHeight="false" outlineLevel="0" collapsed="false">
      <c r="A12136" s="0" t="s">
        <v>8279</v>
      </c>
      <c r="B12136" s="0" t="s">
        <v>70</v>
      </c>
      <c r="C12136" s="0" t="n">
        <v>2011</v>
      </c>
      <c r="D12136" s="0" t="s">
        <v>102</v>
      </c>
      <c r="E12136" s="0" t="s">
        <v>1169</v>
      </c>
      <c r="F12136" s="0" t="n">
        <v>0.06</v>
      </c>
      <c r="G12136" s="0" t="n">
        <v>0</v>
      </c>
      <c r="H12136" s="0" t="n">
        <v>0</v>
      </c>
      <c r="I12136" s="0" t="n">
        <v>0.01</v>
      </c>
      <c r="J12136" s="0" t="n">
        <v>0.07</v>
      </c>
      <c r="N12136" s="0" t="s">
        <v>74</v>
      </c>
      <c r="P12136" s="0" t="n">
        <f aca="false">IF(AND(OR(Dashboard!$B$5="All",D12136=Dashboard!$B$5),OR(Dashboard!$D$5="All",N12136=Dashboard!$D$5),OR(AND(C12136&lt;&gt;"",C12136&gt;=Dashboard!$F$5,C12136&lt;=Dashboard!$H$5),AND(C12136="",Dashboard!$F$5&lt;=1980,Dashboard!$H$5&gt;=2016))),1,0)</f>
        <v>1</v>
      </c>
      <c r="Q12136" s="0" t="n">
        <f aca="false">J12136*P12136+ROW()*0.00000001</f>
        <v>0.07012136</v>
      </c>
    </row>
    <row r="12137" customFormat="false" ht="15" hidden="false" customHeight="false" outlineLevel="0" collapsed="false">
      <c r="A12137" s="0" t="s">
        <v>8746</v>
      </c>
      <c r="B12137" s="0" t="s">
        <v>50</v>
      </c>
      <c r="C12137" s="0" t="n">
        <v>2008</v>
      </c>
      <c r="D12137" s="0" t="s">
        <v>114</v>
      </c>
      <c r="E12137" s="0" t="s">
        <v>782</v>
      </c>
      <c r="F12137" s="0" t="n">
        <v>0</v>
      </c>
      <c r="G12137" s="0" t="n">
        <v>0</v>
      </c>
      <c r="H12137" s="0" t="n">
        <v>0.07</v>
      </c>
      <c r="I12137" s="0" t="n">
        <v>0</v>
      </c>
      <c r="J12137" s="0" t="n">
        <v>0.07</v>
      </c>
      <c r="N12137" s="0" t="s">
        <v>35</v>
      </c>
      <c r="P12137" s="0" t="n">
        <f aca="false">IF(AND(OR(Dashboard!$B$5="All",D12137=Dashboard!$B$5),OR(Dashboard!$D$5="All",N12137=Dashboard!$D$5),OR(AND(C12137&lt;&gt;"",C12137&gt;=Dashboard!$F$5,C12137&lt;=Dashboard!$H$5),AND(C12137="",Dashboard!$F$5&lt;=1980,Dashboard!$H$5&gt;=2016))),1,0)</f>
        <v>1</v>
      </c>
      <c r="Q12137" s="0" t="n">
        <f aca="false">J12137*P12137+ROW()*0.00000001</f>
        <v>0.07012137</v>
      </c>
    </row>
    <row r="12138" customFormat="false" ht="15" hidden="false" customHeight="false" outlineLevel="0" collapsed="false">
      <c r="A12138" s="0" t="s">
        <v>8747</v>
      </c>
      <c r="B12138" s="0" t="s">
        <v>94</v>
      </c>
      <c r="C12138" s="0" t="n">
        <v>2015</v>
      </c>
      <c r="D12138" s="0" t="s">
        <v>114</v>
      </c>
      <c r="E12138" s="0" t="s">
        <v>2264</v>
      </c>
      <c r="F12138" s="0" t="n">
        <v>0</v>
      </c>
      <c r="G12138" s="0" t="n">
        <v>0.06</v>
      </c>
      <c r="H12138" s="0" t="n">
        <v>0</v>
      </c>
      <c r="I12138" s="0" t="n">
        <v>0.01</v>
      </c>
      <c r="J12138" s="0" t="n">
        <v>0.07</v>
      </c>
      <c r="K12138" s="0" t="n">
        <v>63</v>
      </c>
      <c r="L12138" s="0" t="n">
        <v>8.6</v>
      </c>
      <c r="N12138" s="0" t="s">
        <v>74</v>
      </c>
      <c r="O12138" s="0" t="s">
        <v>67</v>
      </c>
      <c r="P12138" s="0" t="n">
        <f aca="false">IF(AND(OR(Dashboard!$B$5="All",D12138=Dashboard!$B$5),OR(Dashboard!$D$5="All",N12138=Dashboard!$D$5),OR(AND(C12138&lt;&gt;"",C12138&gt;=Dashboard!$F$5,C12138&lt;=Dashboard!$H$5),AND(C12138="",Dashboard!$F$5&lt;=1980,Dashboard!$H$5&gt;=2016))),1,0)</f>
        <v>1</v>
      </c>
      <c r="Q12138" s="0" t="n">
        <f aca="false">J12138*P12138+ROW()*0.00000001</f>
        <v>0.07012138</v>
      </c>
    </row>
    <row r="12139" customFormat="false" ht="15" hidden="false" customHeight="false" outlineLevel="0" collapsed="false">
      <c r="A12139" s="0" t="s">
        <v>6565</v>
      </c>
      <c r="B12139" s="0" t="s">
        <v>164</v>
      </c>
      <c r="C12139" s="0" t="n">
        <v>2007</v>
      </c>
      <c r="D12139" s="0" t="s">
        <v>52</v>
      </c>
      <c r="E12139" s="0" t="s">
        <v>3236</v>
      </c>
      <c r="F12139" s="0" t="n">
        <v>0.06</v>
      </c>
      <c r="G12139" s="0" t="n">
        <v>0</v>
      </c>
      <c r="H12139" s="0" t="n">
        <v>0</v>
      </c>
      <c r="I12139" s="0" t="n">
        <v>0.01</v>
      </c>
      <c r="J12139" s="0" t="n">
        <v>0.07</v>
      </c>
      <c r="K12139" s="0" t="n">
        <v>57</v>
      </c>
      <c r="M12139" s="0" t="s">
        <v>36</v>
      </c>
      <c r="N12139" s="0" t="s">
        <v>74</v>
      </c>
      <c r="O12139" s="0" t="s">
        <v>53</v>
      </c>
      <c r="P12139" s="0" t="n">
        <f aca="false">IF(AND(OR(Dashboard!$B$5="All",D12139=Dashboard!$B$5),OR(Dashboard!$D$5="All",N12139=Dashboard!$D$5),OR(AND(C12139&lt;&gt;"",C12139&gt;=Dashboard!$F$5,C12139&lt;=Dashboard!$H$5),AND(C12139="",Dashboard!$F$5&lt;=1980,Dashboard!$H$5&gt;=2016))),1,0)</f>
        <v>1</v>
      </c>
      <c r="Q12139" s="0" t="n">
        <f aca="false">J12139*P12139+ROW()*0.00000001</f>
        <v>0.07012139</v>
      </c>
    </row>
    <row r="12140" customFormat="false" ht="15" hidden="false" customHeight="false" outlineLevel="0" collapsed="false">
      <c r="A12140" s="0" t="s">
        <v>1734</v>
      </c>
      <c r="B12140" s="0" t="s">
        <v>873</v>
      </c>
      <c r="C12140" s="0" t="n">
        <v>1997</v>
      </c>
      <c r="D12140" s="0" t="s">
        <v>71</v>
      </c>
      <c r="E12140" s="0" t="s">
        <v>211</v>
      </c>
      <c r="F12140" s="0" t="n">
        <v>0</v>
      </c>
      <c r="G12140" s="0" t="n">
        <v>0</v>
      </c>
      <c r="H12140" s="0" t="n">
        <v>0.07</v>
      </c>
      <c r="I12140" s="0" t="n">
        <v>0</v>
      </c>
      <c r="J12140" s="0" t="n">
        <v>0.07</v>
      </c>
      <c r="N12140" s="0" t="s">
        <v>154</v>
      </c>
      <c r="P12140" s="0" t="n">
        <f aca="false">IF(AND(OR(Dashboard!$B$5="All",D12140=Dashboard!$B$5),OR(Dashboard!$D$5="All",N12140=Dashboard!$D$5),OR(AND(C12140&lt;&gt;"",C12140&gt;=Dashboard!$F$5,C12140&lt;=Dashboard!$H$5),AND(C12140="",Dashboard!$F$5&lt;=1980,Dashboard!$H$5&gt;=2016))),1,0)</f>
        <v>1</v>
      </c>
      <c r="Q12140" s="0" t="n">
        <f aca="false">J12140*P12140+ROW()*0.00000001</f>
        <v>0.0701214</v>
      </c>
    </row>
    <row r="12141" customFormat="false" ht="15" hidden="false" customHeight="false" outlineLevel="0" collapsed="false">
      <c r="A12141" s="0" t="s">
        <v>8748</v>
      </c>
      <c r="B12141" s="0" t="s">
        <v>50</v>
      </c>
      <c r="C12141" s="0" t="n">
        <v>2008</v>
      </c>
      <c r="D12141" s="0" t="s">
        <v>71</v>
      </c>
      <c r="E12141" s="0" t="s">
        <v>1551</v>
      </c>
      <c r="F12141" s="0" t="n">
        <v>0.06</v>
      </c>
      <c r="G12141" s="0" t="n">
        <v>0</v>
      </c>
      <c r="H12141" s="0" t="n">
        <v>0</v>
      </c>
      <c r="I12141" s="0" t="n">
        <v>0.01</v>
      </c>
      <c r="J12141" s="0" t="n">
        <v>0.07</v>
      </c>
      <c r="N12141" s="0" t="s">
        <v>35</v>
      </c>
      <c r="P12141" s="0" t="n">
        <f aca="false">IF(AND(OR(Dashboard!$B$5="All",D12141=Dashboard!$B$5),OR(Dashboard!$D$5="All",N12141=Dashboard!$D$5),OR(AND(C12141&lt;&gt;"",C12141&gt;=Dashboard!$F$5,C12141&lt;=Dashboard!$H$5),AND(C12141="",Dashboard!$F$5&lt;=1980,Dashboard!$H$5&gt;=2016))),1,0)</f>
        <v>1</v>
      </c>
      <c r="Q12141" s="0" t="n">
        <f aca="false">J12141*P12141+ROW()*0.00000001</f>
        <v>0.07012141</v>
      </c>
    </row>
    <row r="12142" customFormat="false" ht="15" hidden="false" customHeight="false" outlineLevel="0" collapsed="false">
      <c r="A12142" s="0" t="s">
        <v>8749</v>
      </c>
      <c r="B12142" s="0" t="s">
        <v>50</v>
      </c>
      <c r="C12142" s="0" t="n">
        <v>2008</v>
      </c>
      <c r="D12142" s="0" t="s">
        <v>114</v>
      </c>
      <c r="E12142" s="0" t="s">
        <v>124</v>
      </c>
      <c r="F12142" s="0" t="n">
        <v>0.06</v>
      </c>
      <c r="G12142" s="0" t="n">
        <v>0</v>
      </c>
      <c r="H12142" s="0" t="n">
        <v>0</v>
      </c>
      <c r="I12142" s="0" t="n">
        <v>0</v>
      </c>
      <c r="J12142" s="0" t="n">
        <v>0.07</v>
      </c>
      <c r="M12142" s="0" t="s">
        <v>36</v>
      </c>
      <c r="N12142" s="0" t="s">
        <v>35</v>
      </c>
      <c r="P12142" s="0" t="n">
        <f aca="false">IF(AND(OR(Dashboard!$B$5="All",D12142=Dashboard!$B$5),OR(Dashboard!$D$5="All",N12142=Dashboard!$D$5),OR(AND(C12142&lt;&gt;"",C12142&gt;=Dashboard!$F$5,C12142&lt;=Dashboard!$H$5),AND(C12142="",Dashboard!$F$5&lt;=1980,Dashboard!$H$5&gt;=2016))),1,0)</f>
        <v>1</v>
      </c>
      <c r="Q12142" s="0" t="n">
        <f aca="false">J12142*P12142+ROW()*0.00000001</f>
        <v>0.07012142</v>
      </c>
    </row>
    <row r="12143" customFormat="false" ht="15" hidden="false" customHeight="false" outlineLevel="0" collapsed="false">
      <c r="A12143" s="0" t="s">
        <v>8750</v>
      </c>
      <c r="B12143" s="0" t="s">
        <v>50</v>
      </c>
      <c r="C12143" s="0" t="n">
        <v>2008</v>
      </c>
      <c r="D12143" s="0" t="s">
        <v>52</v>
      </c>
      <c r="E12143" s="0" t="s">
        <v>1013</v>
      </c>
      <c r="F12143" s="0" t="n">
        <v>0.06</v>
      </c>
      <c r="G12143" s="0" t="n">
        <v>0.01</v>
      </c>
      <c r="H12143" s="0" t="n">
        <v>0</v>
      </c>
      <c r="I12143" s="0" t="n">
        <v>0.01</v>
      </c>
      <c r="J12143" s="0" t="n">
        <v>0.07</v>
      </c>
      <c r="M12143" s="0" t="s">
        <v>125</v>
      </c>
      <c r="N12143" s="0" t="s">
        <v>35</v>
      </c>
      <c r="P12143" s="0" t="n">
        <f aca="false">IF(AND(OR(Dashboard!$B$5="All",D12143=Dashboard!$B$5),OR(Dashboard!$D$5="All",N12143=Dashboard!$D$5),OR(AND(C12143&lt;&gt;"",C12143&gt;=Dashboard!$F$5,C12143&lt;=Dashboard!$H$5),AND(C12143="",Dashboard!$F$5&lt;=1980,Dashboard!$H$5&gt;=2016))),1,0)</f>
        <v>1</v>
      </c>
      <c r="Q12143" s="0" t="n">
        <f aca="false">J12143*P12143+ROW()*0.00000001</f>
        <v>0.07012143</v>
      </c>
    </row>
    <row r="12144" customFormat="false" ht="15" hidden="false" customHeight="false" outlineLevel="0" collapsed="false">
      <c r="A12144" s="0" t="s">
        <v>8751</v>
      </c>
      <c r="B12144" s="0" t="s">
        <v>45</v>
      </c>
      <c r="C12144" s="0" t="n">
        <v>1998</v>
      </c>
      <c r="D12144" s="0" t="s">
        <v>34</v>
      </c>
      <c r="E12144" s="0" t="s">
        <v>220</v>
      </c>
      <c r="F12144" s="0" t="n">
        <v>0</v>
      </c>
      <c r="G12144" s="0" t="n">
        <v>0</v>
      </c>
      <c r="H12144" s="0" t="n">
        <v>0.07</v>
      </c>
      <c r="I12144" s="0" t="n">
        <v>0</v>
      </c>
      <c r="J12144" s="0" t="n">
        <v>0.07</v>
      </c>
      <c r="N12144" s="0" t="s">
        <v>35</v>
      </c>
      <c r="P12144" s="0" t="n">
        <f aca="false">IF(AND(OR(Dashboard!$B$5="All",D12144=Dashboard!$B$5),OR(Dashboard!$D$5="All",N12144=Dashboard!$D$5),OR(AND(C12144&lt;&gt;"",C12144&gt;=Dashboard!$F$5,C12144&lt;=Dashboard!$H$5),AND(C12144="",Dashboard!$F$5&lt;=1980,Dashboard!$H$5&gt;=2016))),1,0)</f>
        <v>1</v>
      </c>
      <c r="Q12144" s="0" t="n">
        <f aca="false">J12144*P12144+ROW()*0.00000001</f>
        <v>0.07012144</v>
      </c>
    </row>
    <row r="12145" customFormat="false" ht="15" hidden="false" customHeight="false" outlineLevel="0" collapsed="false">
      <c r="A12145" s="0" t="s">
        <v>8752</v>
      </c>
      <c r="B12145" s="0" t="s">
        <v>50</v>
      </c>
      <c r="C12145" s="0" t="n">
        <v>2010</v>
      </c>
      <c r="D12145" s="0" t="s">
        <v>52</v>
      </c>
      <c r="E12145" s="0" t="s">
        <v>418</v>
      </c>
      <c r="F12145" s="0" t="n">
        <v>0.06</v>
      </c>
      <c r="G12145" s="0" t="n">
        <v>0</v>
      </c>
      <c r="H12145" s="0" t="n">
        <v>0</v>
      </c>
      <c r="I12145" s="0" t="n">
        <v>0</v>
      </c>
      <c r="J12145" s="0" t="n">
        <v>0.07</v>
      </c>
      <c r="K12145" s="0" t="n">
        <v>70</v>
      </c>
      <c r="M12145" s="0" t="s">
        <v>36</v>
      </c>
      <c r="N12145" s="0" t="s">
        <v>35</v>
      </c>
      <c r="O12145" s="0" t="s">
        <v>67</v>
      </c>
      <c r="P12145" s="0" t="n">
        <f aca="false">IF(AND(OR(Dashboard!$B$5="All",D12145=Dashboard!$B$5),OR(Dashboard!$D$5="All",N12145=Dashboard!$D$5),OR(AND(C12145&lt;&gt;"",C12145&gt;=Dashboard!$F$5,C12145&lt;=Dashboard!$H$5),AND(C12145="",Dashboard!$F$5&lt;=1980,Dashboard!$H$5&gt;=2016))),1,0)</f>
        <v>1</v>
      </c>
      <c r="Q12145" s="0" t="n">
        <f aca="false">J12145*P12145+ROW()*0.00000001</f>
        <v>0.07012145</v>
      </c>
    </row>
    <row r="12146" customFormat="false" ht="15" hidden="false" customHeight="false" outlineLevel="0" collapsed="false">
      <c r="A12146" s="0" t="s">
        <v>8753</v>
      </c>
      <c r="B12146" s="0" t="s">
        <v>85</v>
      </c>
      <c r="C12146" s="0" t="n">
        <v>2006</v>
      </c>
      <c r="D12146" s="0" t="s">
        <v>48</v>
      </c>
      <c r="E12146" s="0" t="s">
        <v>72</v>
      </c>
      <c r="F12146" s="0" t="n">
        <v>0.05</v>
      </c>
      <c r="G12146" s="0" t="n">
        <v>0.02</v>
      </c>
      <c r="H12146" s="0" t="n">
        <v>0</v>
      </c>
      <c r="I12146" s="0" t="n">
        <v>0</v>
      </c>
      <c r="J12146" s="0" t="n">
        <v>0.07</v>
      </c>
      <c r="M12146" s="0" t="s">
        <v>36</v>
      </c>
      <c r="N12146" s="0" t="s">
        <v>35</v>
      </c>
      <c r="P12146" s="0" t="n">
        <f aca="false">IF(AND(OR(Dashboard!$B$5="All",D12146=Dashboard!$B$5),OR(Dashboard!$D$5="All",N12146=Dashboard!$D$5),OR(AND(C12146&lt;&gt;"",C12146&gt;=Dashboard!$F$5,C12146&lt;=Dashboard!$H$5),AND(C12146="",Dashboard!$F$5&lt;=1980,Dashboard!$H$5&gt;=2016))),1,0)</f>
        <v>1</v>
      </c>
      <c r="Q12146" s="0" t="n">
        <f aca="false">J12146*P12146+ROW()*0.00000001</f>
        <v>0.07012146</v>
      </c>
    </row>
    <row r="12147" customFormat="false" ht="15" hidden="false" customHeight="false" outlineLevel="0" collapsed="false">
      <c r="A12147" s="0" t="s">
        <v>8754</v>
      </c>
      <c r="B12147" s="0" t="s">
        <v>70</v>
      </c>
      <c r="C12147" s="0" t="n">
        <v>2012</v>
      </c>
      <c r="D12147" s="0" t="s">
        <v>56</v>
      </c>
      <c r="E12147" s="0" t="s">
        <v>328</v>
      </c>
      <c r="F12147" s="0" t="n">
        <v>0.03</v>
      </c>
      <c r="G12147" s="0" t="n">
        <v>0.03</v>
      </c>
      <c r="H12147" s="0" t="n">
        <v>0</v>
      </c>
      <c r="I12147" s="0" t="n">
        <v>0.01</v>
      </c>
      <c r="J12147" s="0" t="n">
        <v>0.07</v>
      </c>
      <c r="K12147" s="0" t="n">
        <v>56</v>
      </c>
      <c r="L12147" s="0" t="n">
        <v>5.4</v>
      </c>
      <c r="M12147" s="0" t="s">
        <v>73</v>
      </c>
      <c r="N12147" s="0" t="s">
        <v>74</v>
      </c>
      <c r="O12147" s="0" t="s">
        <v>53</v>
      </c>
      <c r="P12147" s="0" t="n">
        <f aca="false">IF(AND(OR(Dashboard!$B$5="All",D12147=Dashboard!$B$5),OR(Dashboard!$D$5="All",N12147=Dashboard!$D$5),OR(AND(C12147&lt;&gt;"",C12147&gt;=Dashboard!$F$5,C12147&lt;=Dashboard!$H$5),AND(C12147="",Dashboard!$F$5&lt;=1980,Dashboard!$H$5&gt;=2016))),1,0)</f>
        <v>1</v>
      </c>
      <c r="Q12147" s="0" t="n">
        <f aca="false">J12147*P12147+ROW()*0.00000001</f>
        <v>0.07012147</v>
      </c>
    </row>
    <row r="12148" customFormat="false" ht="15" hidden="false" customHeight="false" outlineLevel="0" collapsed="false">
      <c r="A12148" s="0" t="s">
        <v>8755</v>
      </c>
      <c r="B12148" s="0" t="s">
        <v>117</v>
      </c>
      <c r="C12148" s="0" t="n">
        <v>2001</v>
      </c>
      <c r="D12148" s="0" t="s">
        <v>34</v>
      </c>
      <c r="E12148" s="0" t="s">
        <v>1002</v>
      </c>
      <c r="F12148" s="0" t="n">
        <v>0.04</v>
      </c>
      <c r="G12148" s="0" t="n">
        <v>0.03</v>
      </c>
      <c r="H12148" s="0" t="n">
        <v>0</v>
      </c>
      <c r="I12148" s="0" t="n">
        <v>0</v>
      </c>
      <c r="J12148" s="0" t="n">
        <v>0.07</v>
      </c>
      <c r="N12148" s="0" t="s">
        <v>74</v>
      </c>
      <c r="P12148" s="0" t="n">
        <f aca="false">IF(AND(OR(Dashboard!$B$5="All",D12148=Dashboard!$B$5),OR(Dashboard!$D$5="All",N12148=Dashboard!$D$5),OR(AND(C12148&lt;&gt;"",C12148&gt;=Dashboard!$F$5,C12148&lt;=Dashboard!$H$5),AND(C12148="",Dashboard!$F$5&lt;=1980,Dashboard!$H$5&gt;=2016))),1,0)</f>
        <v>1</v>
      </c>
      <c r="Q12148" s="0" t="n">
        <f aca="false">J12148*P12148+ROW()*0.00000001</f>
        <v>0.07012148</v>
      </c>
    </row>
    <row r="12149" customFormat="false" ht="15" hidden="false" customHeight="false" outlineLevel="0" collapsed="false">
      <c r="A12149" s="0" t="s">
        <v>4495</v>
      </c>
      <c r="B12149" s="0" t="s">
        <v>64</v>
      </c>
      <c r="C12149" s="0" t="n">
        <v>2011</v>
      </c>
      <c r="D12149" s="0" t="s">
        <v>102</v>
      </c>
      <c r="E12149" s="0" t="s">
        <v>211</v>
      </c>
      <c r="F12149" s="0" t="n">
        <v>0</v>
      </c>
      <c r="G12149" s="0" t="n">
        <v>0.03</v>
      </c>
      <c r="H12149" s="0" t="n">
        <v>0.04</v>
      </c>
      <c r="I12149" s="0" t="n">
        <v>0</v>
      </c>
      <c r="J12149" s="0" t="n">
        <v>0.07</v>
      </c>
      <c r="K12149" s="0" t="n">
        <v>79</v>
      </c>
      <c r="L12149" s="0" t="n">
        <v>6.2</v>
      </c>
      <c r="M12149" s="0" t="s">
        <v>103</v>
      </c>
      <c r="N12149" s="0" t="s">
        <v>66</v>
      </c>
      <c r="O12149" s="0" t="s">
        <v>37</v>
      </c>
      <c r="P12149" s="0" t="n">
        <f aca="false">IF(AND(OR(Dashboard!$B$5="All",D12149=Dashboard!$B$5),OR(Dashboard!$D$5="All",N12149=Dashboard!$D$5),OR(AND(C12149&lt;&gt;"",C12149&gt;=Dashboard!$F$5,C12149&lt;=Dashboard!$H$5),AND(C12149="",Dashboard!$F$5&lt;=1980,Dashboard!$H$5&gt;=2016))),1,0)</f>
        <v>1</v>
      </c>
      <c r="Q12149" s="0" t="n">
        <f aca="false">J12149*P12149+ROW()*0.00000001</f>
        <v>0.07012149</v>
      </c>
    </row>
    <row r="12150" customFormat="false" ht="15" hidden="false" customHeight="false" outlineLevel="0" collapsed="false">
      <c r="A12150" s="0" t="s">
        <v>3331</v>
      </c>
      <c r="B12150" s="0" t="s">
        <v>186</v>
      </c>
      <c r="C12150" s="0" t="n">
        <v>2002</v>
      </c>
      <c r="D12150" s="0" t="s">
        <v>71</v>
      </c>
      <c r="E12150" s="0" t="s">
        <v>3332</v>
      </c>
      <c r="F12150" s="0" t="n">
        <v>0.05</v>
      </c>
      <c r="G12150" s="0" t="n">
        <v>0.01</v>
      </c>
      <c r="H12150" s="0" t="n">
        <v>0</v>
      </c>
      <c r="I12150" s="0" t="n">
        <v>0</v>
      </c>
      <c r="J12150" s="0" t="n">
        <v>0.07</v>
      </c>
      <c r="L12150" s="0" t="n">
        <v>7.6</v>
      </c>
      <c r="M12150" s="0" t="s">
        <v>36</v>
      </c>
      <c r="N12150" s="0" t="s">
        <v>35</v>
      </c>
      <c r="P12150" s="0" t="n">
        <f aca="false">IF(AND(OR(Dashboard!$B$5="All",D12150=Dashboard!$B$5),OR(Dashboard!$D$5="All",N12150=Dashboard!$D$5),OR(AND(C12150&lt;&gt;"",C12150&gt;=Dashboard!$F$5,C12150&lt;=Dashboard!$H$5),AND(C12150="",Dashboard!$F$5&lt;=1980,Dashboard!$H$5&gt;=2016))),1,0)</f>
        <v>1</v>
      </c>
      <c r="Q12150" s="0" t="n">
        <f aca="false">J12150*P12150+ROW()*0.00000001</f>
        <v>0.0701215</v>
      </c>
    </row>
    <row r="12151" customFormat="false" ht="15" hidden="false" customHeight="false" outlineLevel="0" collapsed="false">
      <c r="A12151" s="0" t="s">
        <v>8756</v>
      </c>
      <c r="B12151" s="0" t="s">
        <v>873</v>
      </c>
      <c r="C12151" s="0" t="n">
        <v>1995</v>
      </c>
      <c r="D12151" s="0" t="s">
        <v>52</v>
      </c>
      <c r="E12151" s="0" t="s">
        <v>5485</v>
      </c>
      <c r="F12151" s="0" t="n">
        <v>0</v>
      </c>
      <c r="G12151" s="0" t="n">
        <v>0</v>
      </c>
      <c r="H12151" s="0" t="n">
        <v>0.07</v>
      </c>
      <c r="I12151" s="0" t="n">
        <v>0</v>
      </c>
      <c r="J12151" s="0" t="n">
        <v>0.07</v>
      </c>
      <c r="N12151" s="0" t="s">
        <v>154</v>
      </c>
      <c r="P12151" s="0" t="n">
        <f aca="false">IF(AND(OR(Dashboard!$B$5="All",D12151=Dashboard!$B$5),OR(Dashboard!$D$5="All",N12151=Dashboard!$D$5),OR(AND(C12151&lt;&gt;"",C12151&gt;=Dashboard!$F$5,C12151&lt;=Dashboard!$H$5),AND(C12151="",Dashboard!$F$5&lt;=1980,Dashboard!$H$5&gt;=2016))),1,0)</f>
        <v>1</v>
      </c>
      <c r="Q12151" s="0" t="n">
        <f aca="false">J12151*P12151+ROW()*0.00000001</f>
        <v>0.07012151</v>
      </c>
    </row>
    <row r="12152" customFormat="false" ht="15" hidden="false" customHeight="false" outlineLevel="0" collapsed="false">
      <c r="A12152" s="0" t="s">
        <v>8757</v>
      </c>
      <c r="B12152" s="0" t="s">
        <v>97</v>
      </c>
      <c r="C12152" s="0" t="n">
        <v>2015</v>
      </c>
      <c r="D12152" s="0" t="s">
        <v>71</v>
      </c>
      <c r="E12152" s="0" t="s">
        <v>4962</v>
      </c>
      <c r="F12152" s="0" t="n">
        <v>0</v>
      </c>
      <c r="G12152" s="0" t="n">
        <v>0</v>
      </c>
      <c r="H12152" s="0" t="n">
        <v>0.07</v>
      </c>
      <c r="I12152" s="0" t="n">
        <v>0</v>
      </c>
      <c r="J12152" s="0" t="n">
        <v>0.07</v>
      </c>
      <c r="N12152" s="0" t="s">
        <v>35</v>
      </c>
      <c r="P12152" s="0" t="n">
        <f aca="false">IF(AND(OR(Dashboard!$B$5="All",D12152=Dashboard!$B$5),OR(Dashboard!$D$5="All",N12152=Dashboard!$D$5),OR(AND(C12152&lt;&gt;"",C12152&gt;=Dashboard!$F$5,C12152&lt;=Dashboard!$H$5),AND(C12152="",Dashboard!$F$5&lt;=1980,Dashboard!$H$5&gt;=2016))),1,0)</f>
        <v>1</v>
      </c>
      <c r="Q12152" s="0" t="n">
        <f aca="false">J12152*P12152+ROW()*0.00000001</f>
        <v>0.07012152</v>
      </c>
    </row>
    <row r="12153" customFormat="false" ht="15" hidden="false" customHeight="false" outlineLevel="0" collapsed="false">
      <c r="A12153" s="0" t="s">
        <v>8758</v>
      </c>
      <c r="B12153" s="0" t="s">
        <v>78</v>
      </c>
      <c r="C12153" s="0" t="n">
        <v>1993</v>
      </c>
      <c r="D12153" s="0" t="s">
        <v>71</v>
      </c>
      <c r="E12153" s="0" t="s">
        <v>1904</v>
      </c>
      <c r="F12153" s="0" t="n">
        <v>0</v>
      </c>
      <c r="G12153" s="0" t="n">
        <v>0</v>
      </c>
      <c r="H12153" s="0" t="n">
        <v>0.07</v>
      </c>
      <c r="I12153" s="0" t="n">
        <v>0</v>
      </c>
      <c r="J12153" s="0" t="n">
        <v>0.07</v>
      </c>
      <c r="N12153" s="0" t="s">
        <v>35</v>
      </c>
      <c r="P12153" s="0" t="n">
        <f aca="false">IF(AND(OR(Dashboard!$B$5="All",D12153=Dashboard!$B$5),OR(Dashboard!$D$5="All",N12153=Dashboard!$D$5),OR(AND(C12153&lt;&gt;"",C12153&gt;=Dashboard!$F$5,C12153&lt;=Dashboard!$H$5),AND(C12153="",Dashboard!$F$5&lt;=1980,Dashboard!$H$5&gt;=2016))),1,0)</f>
        <v>1</v>
      </c>
      <c r="Q12153" s="0" t="n">
        <f aca="false">J12153*P12153+ROW()*0.00000001</f>
        <v>0.07012153</v>
      </c>
    </row>
    <row r="12154" customFormat="false" ht="15" hidden="false" customHeight="false" outlineLevel="0" collapsed="false">
      <c r="A12154" s="0" t="s">
        <v>7365</v>
      </c>
      <c r="B12154" s="0" t="s">
        <v>186</v>
      </c>
      <c r="C12154" s="0" t="n">
        <v>2004</v>
      </c>
      <c r="D12154" s="0" t="s">
        <v>246</v>
      </c>
      <c r="E12154" s="0" t="s">
        <v>1086</v>
      </c>
      <c r="F12154" s="0" t="n">
        <v>0.05</v>
      </c>
      <c r="G12154" s="0" t="n">
        <v>0.01</v>
      </c>
      <c r="H12154" s="0" t="n">
        <v>0</v>
      </c>
      <c r="I12154" s="0" t="n">
        <v>0</v>
      </c>
      <c r="J12154" s="0" t="n">
        <v>0.07</v>
      </c>
      <c r="L12154" s="0" t="n">
        <v>8.5</v>
      </c>
      <c r="M12154" s="0" t="s">
        <v>103</v>
      </c>
      <c r="N12154" s="0" t="s">
        <v>35</v>
      </c>
      <c r="P12154" s="0" t="n">
        <f aca="false">IF(AND(OR(Dashboard!$B$5="All",D12154=Dashboard!$B$5),OR(Dashboard!$D$5="All",N12154=Dashboard!$D$5),OR(AND(C12154&lt;&gt;"",C12154&gt;=Dashboard!$F$5,C12154&lt;=Dashboard!$H$5),AND(C12154="",Dashboard!$F$5&lt;=1980,Dashboard!$H$5&gt;=2016))),1,0)</f>
        <v>1</v>
      </c>
      <c r="Q12154" s="0" t="n">
        <f aca="false">J12154*P12154+ROW()*0.00000001</f>
        <v>0.07012154</v>
      </c>
    </row>
    <row r="12155" customFormat="false" ht="15" hidden="false" customHeight="false" outlineLevel="0" collapsed="false">
      <c r="A12155" s="0" t="s">
        <v>8759</v>
      </c>
      <c r="B12155" s="0" t="s">
        <v>50</v>
      </c>
      <c r="C12155" s="0" t="n">
        <v>2005</v>
      </c>
      <c r="D12155" s="0" t="s">
        <v>52</v>
      </c>
      <c r="E12155" s="0" t="s">
        <v>195</v>
      </c>
      <c r="F12155" s="0" t="n">
        <v>0.06</v>
      </c>
      <c r="G12155" s="0" t="n">
        <v>0</v>
      </c>
      <c r="H12155" s="0" t="n">
        <v>0</v>
      </c>
      <c r="I12155" s="0" t="n">
        <v>0</v>
      </c>
      <c r="J12155" s="0" t="n">
        <v>0.07</v>
      </c>
      <c r="K12155" s="0" t="n">
        <v>40</v>
      </c>
      <c r="M12155" s="0" t="s">
        <v>103</v>
      </c>
      <c r="N12155" s="0" t="s">
        <v>35</v>
      </c>
      <c r="O12155" s="0" t="s">
        <v>177</v>
      </c>
      <c r="P12155" s="0" t="n">
        <f aca="false">IF(AND(OR(Dashboard!$B$5="All",D12155=Dashboard!$B$5),OR(Dashboard!$D$5="All",N12155=Dashboard!$D$5),OR(AND(C12155&lt;&gt;"",C12155&gt;=Dashboard!$F$5,C12155&lt;=Dashboard!$H$5),AND(C12155="",Dashboard!$F$5&lt;=1980,Dashboard!$H$5&gt;=2016))),1,0)</f>
        <v>1</v>
      </c>
      <c r="Q12155" s="0" t="n">
        <f aca="false">J12155*P12155+ROW()*0.00000001</f>
        <v>0.07012155</v>
      </c>
    </row>
    <row r="12156" customFormat="false" ht="15" hidden="false" customHeight="false" outlineLevel="0" collapsed="false">
      <c r="A12156" s="0" t="s">
        <v>8760</v>
      </c>
      <c r="B12156" s="0" t="s">
        <v>50</v>
      </c>
      <c r="C12156" s="0" t="n">
        <v>2007</v>
      </c>
      <c r="D12156" s="0" t="s">
        <v>46</v>
      </c>
      <c r="E12156" s="0" t="s">
        <v>1173</v>
      </c>
      <c r="F12156" s="0" t="n">
        <v>0</v>
      </c>
      <c r="G12156" s="0" t="n">
        <v>0</v>
      </c>
      <c r="H12156" s="0" t="n">
        <v>0.07</v>
      </c>
      <c r="I12156" s="0" t="n">
        <v>0</v>
      </c>
      <c r="J12156" s="0" t="n">
        <v>0.07</v>
      </c>
      <c r="N12156" s="0" t="s">
        <v>35</v>
      </c>
      <c r="P12156" s="0" t="n">
        <f aca="false">IF(AND(OR(Dashboard!$B$5="All",D12156=Dashboard!$B$5),OR(Dashboard!$D$5="All",N12156=Dashboard!$D$5),OR(AND(C12156&lt;&gt;"",C12156&gt;=Dashboard!$F$5,C12156&lt;=Dashboard!$H$5),AND(C12156="",Dashboard!$F$5&lt;=1980,Dashboard!$H$5&gt;=2016))),1,0)</f>
        <v>1</v>
      </c>
      <c r="Q12156" s="0" t="n">
        <f aca="false">J12156*P12156+ROW()*0.00000001</f>
        <v>0.07012156</v>
      </c>
    </row>
    <row r="12157" customFormat="false" ht="15" hidden="false" customHeight="false" outlineLevel="0" collapsed="false">
      <c r="A12157" s="0" t="s">
        <v>8114</v>
      </c>
      <c r="B12157" s="0" t="s">
        <v>851</v>
      </c>
      <c r="C12157" s="0" t="n">
        <v>2016</v>
      </c>
      <c r="D12157" s="0" t="s">
        <v>71</v>
      </c>
      <c r="E12157" s="0" t="s">
        <v>124</v>
      </c>
      <c r="F12157" s="0" t="n">
        <v>0.01</v>
      </c>
      <c r="G12157" s="0" t="n">
        <v>0.04</v>
      </c>
      <c r="H12157" s="0" t="n">
        <v>0.01</v>
      </c>
      <c r="I12157" s="0" t="n">
        <v>0.01</v>
      </c>
      <c r="J12157" s="0" t="n">
        <v>0.07</v>
      </c>
      <c r="K12157" s="0" t="n">
        <v>70</v>
      </c>
      <c r="L12157" s="0" t="n">
        <v>8</v>
      </c>
      <c r="M12157" s="0" t="s">
        <v>103</v>
      </c>
      <c r="N12157" s="0" t="s">
        <v>74</v>
      </c>
      <c r="O12157" s="0" t="s">
        <v>67</v>
      </c>
      <c r="P12157" s="0" t="n">
        <f aca="false">IF(AND(OR(Dashboard!$B$5="All",D12157=Dashboard!$B$5),OR(Dashboard!$D$5="All",N12157=Dashboard!$D$5),OR(AND(C12157&lt;&gt;"",C12157&gt;=Dashboard!$F$5,C12157&lt;=Dashboard!$H$5),AND(C12157="",Dashboard!$F$5&lt;=1980,Dashboard!$H$5&gt;=2016))),1,0)</f>
        <v>1</v>
      </c>
      <c r="Q12157" s="0" t="n">
        <f aca="false">J12157*P12157+ROW()*0.00000001</f>
        <v>0.07012157</v>
      </c>
    </row>
    <row r="12158" customFormat="false" ht="15" hidden="false" customHeight="false" outlineLevel="0" collapsed="false">
      <c r="A12158" s="0" t="s">
        <v>8761</v>
      </c>
      <c r="B12158" s="0" t="s">
        <v>164</v>
      </c>
      <c r="C12158" s="0" t="n">
        <v>2007</v>
      </c>
      <c r="D12158" s="0" t="s">
        <v>46</v>
      </c>
      <c r="E12158" s="0" t="s">
        <v>782</v>
      </c>
      <c r="F12158" s="0" t="n">
        <v>0.02</v>
      </c>
      <c r="G12158" s="0" t="n">
        <v>0</v>
      </c>
      <c r="H12158" s="0" t="n">
        <v>0.05</v>
      </c>
      <c r="I12158" s="0" t="n">
        <v>0</v>
      </c>
      <c r="J12158" s="0" t="n">
        <v>0.07</v>
      </c>
      <c r="K12158" s="0" t="n">
        <v>56</v>
      </c>
      <c r="L12158" s="0" t="n">
        <v>6</v>
      </c>
      <c r="M12158" s="0" t="s">
        <v>125</v>
      </c>
      <c r="N12158" s="0" t="s">
        <v>74</v>
      </c>
      <c r="O12158" s="0" t="s">
        <v>53</v>
      </c>
      <c r="P12158" s="0" t="n">
        <f aca="false">IF(AND(OR(Dashboard!$B$5="All",D12158=Dashboard!$B$5),OR(Dashboard!$D$5="All",N12158=Dashboard!$D$5),OR(AND(C12158&lt;&gt;"",C12158&gt;=Dashboard!$F$5,C12158&lt;=Dashboard!$H$5),AND(C12158="",Dashboard!$F$5&lt;=1980,Dashboard!$H$5&gt;=2016))),1,0)</f>
        <v>1</v>
      </c>
      <c r="Q12158" s="0" t="n">
        <f aca="false">J12158*P12158+ROW()*0.00000001</f>
        <v>0.07012158</v>
      </c>
    </row>
    <row r="12159" customFormat="false" ht="15" hidden="false" customHeight="false" outlineLevel="0" collapsed="false">
      <c r="A12159" s="0" t="s">
        <v>8762</v>
      </c>
      <c r="B12159" s="0" t="s">
        <v>64</v>
      </c>
      <c r="C12159" s="0" t="n">
        <v>2006</v>
      </c>
      <c r="D12159" s="0" t="s">
        <v>52</v>
      </c>
      <c r="E12159" s="0" t="s">
        <v>65</v>
      </c>
      <c r="F12159" s="0" t="n">
        <v>0.05</v>
      </c>
      <c r="G12159" s="0" t="n">
        <v>0.01</v>
      </c>
      <c r="H12159" s="0" t="n">
        <v>0</v>
      </c>
      <c r="I12159" s="0" t="n">
        <v>0.01</v>
      </c>
      <c r="J12159" s="0" t="n">
        <v>0.07</v>
      </c>
      <c r="N12159" s="0" t="s">
        <v>66</v>
      </c>
      <c r="P12159" s="0" t="n">
        <f aca="false">IF(AND(OR(Dashboard!$B$5="All",D12159=Dashboard!$B$5),OR(Dashboard!$D$5="All",N12159=Dashboard!$D$5),OR(AND(C12159&lt;&gt;"",C12159&gt;=Dashboard!$F$5,C12159&lt;=Dashboard!$H$5),AND(C12159="",Dashboard!$F$5&lt;=1980,Dashboard!$H$5&gt;=2016))),1,0)</f>
        <v>1</v>
      </c>
      <c r="Q12159" s="0" t="n">
        <f aca="false">J12159*P12159+ROW()*0.00000001</f>
        <v>0.07012159</v>
      </c>
    </row>
    <row r="12160" customFormat="false" ht="15" hidden="false" customHeight="false" outlineLevel="0" collapsed="false">
      <c r="A12160" s="0" t="s">
        <v>8763</v>
      </c>
      <c r="B12160" s="0" t="s">
        <v>117</v>
      </c>
      <c r="C12160" s="0" t="n">
        <v>1997</v>
      </c>
      <c r="D12160" s="0" t="s">
        <v>58</v>
      </c>
      <c r="E12160" s="0" t="s">
        <v>214</v>
      </c>
      <c r="F12160" s="0" t="n">
        <v>0.04</v>
      </c>
      <c r="G12160" s="0" t="n">
        <v>0.03</v>
      </c>
      <c r="H12160" s="0" t="n">
        <v>0</v>
      </c>
      <c r="I12160" s="0" t="n">
        <v>0</v>
      </c>
      <c r="J12160" s="0" t="n">
        <v>0.07</v>
      </c>
      <c r="N12160" s="0" t="s">
        <v>74</v>
      </c>
      <c r="P12160" s="0" t="n">
        <f aca="false">IF(AND(OR(Dashboard!$B$5="All",D12160=Dashboard!$B$5),OR(Dashboard!$D$5="All",N12160=Dashboard!$D$5),OR(AND(C12160&lt;&gt;"",C12160&gt;=Dashboard!$F$5,C12160&lt;=Dashboard!$H$5),AND(C12160="",Dashboard!$F$5&lt;=1980,Dashboard!$H$5&gt;=2016))),1,0)</f>
        <v>1</v>
      </c>
      <c r="Q12160" s="0" t="n">
        <f aca="false">J12160*P12160+ROW()*0.00000001</f>
        <v>0.0701216</v>
      </c>
    </row>
    <row r="12161" customFormat="false" ht="15" hidden="false" customHeight="false" outlineLevel="0" collapsed="false">
      <c r="A12161" s="0" t="s">
        <v>3072</v>
      </c>
      <c r="B12161" s="0" t="s">
        <v>164</v>
      </c>
      <c r="C12161" s="0" t="n">
        <v>2010</v>
      </c>
      <c r="D12161" s="0" t="s">
        <v>34</v>
      </c>
      <c r="E12161" s="0" t="s">
        <v>72</v>
      </c>
      <c r="F12161" s="0" t="n">
        <v>0.06</v>
      </c>
      <c r="G12161" s="0" t="n">
        <v>0</v>
      </c>
      <c r="H12161" s="0" t="n">
        <v>0</v>
      </c>
      <c r="I12161" s="0" t="n">
        <v>0.01</v>
      </c>
      <c r="J12161" s="0" t="n">
        <v>0.07</v>
      </c>
      <c r="M12161" s="0" t="s">
        <v>36</v>
      </c>
      <c r="N12161" s="0" t="s">
        <v>74</v>
      </c>
      <c r="P12161" s="0" t="n">
        <f aca="false">IF(AND(OR(Dashboard!$B$5="All",D12161=Dashboard!$B$5),OR(Dashboard!$D$5="All",N12161=Dashboard!$D$5),OR(AND(C12161&lt;&gt;"",C12161&gt;=Dashboard!$F$5,C12161&lt;=Dashboard!$H$5),AND(C12161="",Dashboard!$F$5&lt;=1980,Dashboard!$H$5&gt;=2016))),1,0)</f>
        <v>1</v>
      </c>
      <c r="Q12161" s="0" t="n">
        <f aca="false">J12161*P12161+ROW()*0.00000001</f>
        <v>0.07012161</v>
      </c>
    </row>
    <row r="12162" customFormat="false" ht="15" hidden="false" customHeight="false" outlineLevel="0" collapsed="false">
      <c r="A12162" s="0" t="s">
        <v>8764</v>
      </c>
      <c r="B12162" s="0" t="s">
        <v>117</v>
      </c>
      <c r="C12162" s="0" t="n">
        <v>1997</v>
      </c>
      <c r="D12162" s="0" t="s">
        <v>71</v>
      </c>
      <c r="E12162" s="0" t="s">
        <v>2089</v>
      </c>
      <c r="F12162" s="0" t="n">
        <v>0.04</v>
      </c>
      <c r="G12162" s="0" t="n">
        <v>0.03</v>
      </c>
      <c r="H12162" s="0" t="n">
        <v>0</v>
      </c>
      <c r="I12162" s="0" t="n">
        <v>0</v>
      </c>
      <c r="J12162" s="0" t="n">
        <v>0.07</v>
      </c>
      <c r="N12162" s="0" t="s">
        <v>74</v>
      </c>
      <c r="P12162" s="0" t="n">
        <f aca="false">IF(AND(OR(Dashboard!$B$5="All",D12162=Dashboard!$B$5),OR(Dashboard!$D$5="All",N12162=Dashboard!$D$5),OR(AND(C12162&lt;&gt;"",C12162&gt;=Dashboard!$F$5,C12162&lt;=Dashboard!$H$5),AND(C12162="",Dashboard!$F$5&lt;=1980,Dashboard!$H$5&gt;=2016))),1,0)</f>
        <v>1</v>
      </c>
      <c r="Q12162" s="0" t="n">
        <f aca="false">J12162*P12162+ROW()*0.00000001</f>
        <v>0.07012162</v>
      </c>
    </row>
    <row r="12163" customFormat="false" ht="15" hidden="false" customHeight="false" outlineLevel="0" collapsed="false">
      <c r="A12163" s="0" t="s">
        <v>8765</v>
      </c>
      <c r="B12163" s="0" t="s">
        <v>50</v>
      </c>
      <c r="C12163" s="0" t="n">
        <v>2007</v>
      </c>
      <c r="D12163" s="0" t="s">
        <v>16</v>
      </c>
      <c r="E12163" s="0" t="s">
        <v>160</v>
      </c>
      <c r="F12163" s="0" t="n">
        <v>0.06</v>
      </c>
      <c r="G12163" s="0" t="n">
        <v>0</v>
      </c>
      <c r="H12163" s="0" t="n">
        <v>0</v>
      </c>
      <c r="I12163" s="0" t="n">
        <v>0</v>
      </c>
      <c r="J12163" s="0" t="n">
        <v>0.07</v>
      </c>
      <c r="K12163" s="0" t="n">
        <v>82</v>
      </c>
      <c r="L12163" s="0" t="n">
        <v>7.4</v>
      </c>
      <c r="M12163" s="0" t="s">
        <v>36</v>
      </c>
      <c r="N12163" s="0" t="s">
        <v>35</v>
      </c>
      <c r="O12163" s="0" t="s">
        <v>42</v>
      </c>
      <c r="P12163" s="0" t="n">
        <f aca="false">IF(AND(OR(Dashboard!$B$5="All",D12163=Dashboard!$B$5),OR(Dashboard!$D$5="All",N12163=Dashboard!$D$5),OR(AND(C12163&lt;&gt;"",C12163&gt;=Dashboard!$F$5,C12163&lt;=Dashboard!$H$5),AND(C12163="",Dashboard!$F$5&lt;=1980,Dashboard!$H$5&gt;=2016))),1,0)</f>
        <v>1</v>
      </c>
      <c r="Q12163" s="0" t="n">
        <f aca="false">J12163*P12163+ROW()*0.00000001</f>
        <v>0.07012163</v>
      </c>
    </row>
    <row r="12164" customFormat="false" ht="15" hidden="false" customHeight="false" outlineLevel="0" collapsed="false">
      <c r="A12164" s="0" t="s">
        <v>8766</v>
      </c>
      <c r="B12164" s="0" t="s">
        <v>50</v>
      </c>
      <c r="C12164" s="0" t="n">
        <v>2010</v>
      </c>
      <c r="D12164" s="0" t="s">
        <v>48</v>
      </c>
      <c r="E12164" s="0" t="s">
        <v>6072</v>
      </c>
      <c r="F12164" s="0" t="n">
        <v>0.05</v>
      </c>
      <c r="G12164" s="0" t="n">
        <v>0.01</v>
      </c>
      <c r="H12164" s="0" t="n">
        <v>0</v>
      </c>
      <c r="I12164" s="0" t="n">
        <v>0.01</v>
      </c>
      <c r="J12164" s="0" t="n">
        <v>0.07</v>
      </c>
      <c r="M12164" s="0" t="s">
        <v>103</v>
      </c>
      <c r="N12164" s="0" t="s">
        <v>35</v>
      </c>
      <c r="P12164" s="0" t="n">
        <f aca="false">IF(AND(OR(Dashboard!$B$5="All",D12164=Dashboard!$B$5),OR(Dashboard!$D$5="All",N12164=Dashboard!$D$5),OR(AND(C12164&lt;&gt;"",C12164&gt;=Dashboard!$F$5,C12164&lt;=Dashboard!$H$5),AND(C12164="",Dashboard!$F$5&lt;=1980,Dashboard!$H$5&gt;=2016))),1,0)</f>
        <v>1</v>
      </c>
      <c r="Q12164" s="0" t="n">
        <f aca="false">J12164*P12164+ROW()*0.00000001</f>
        <v>0.07012164</v>
      </c>
    </row>
    <row r="12165" customFormat="false" ht="15" hidden="false" customHeight="false" outlineLevel="0" collapsed="false">
      <c r="A12165" s="0" t="s">
        <v>5430</v>
      </c>
      <c r="B12165" s="0" t="s">
        <v>50</v>
      </c>
      <c r="C12165" s="0" t="n">
        <v>2008</v>
      </c>
      <c r="D12165" s="0" t="s">
        <v>34</v>
      </c>
      <c r="E12165" s="0" t="s">
        <v>160</v>
      </c>
      <c r="F12165" s="0" t="n">
        <v>0.06</v>
      </c>
      <c r="G12165" s="0" t="n">
        <v>0</v>
      </c>
      <c r="H12165" s="0" t="n">
        <v>0</v>
      </c>
      <c r="I12165" s="0" t="n">
        <v>0.01</v>
      </c>
      <c r="J12165" s="0" t="n">
        <v>0.07</v>
      </c>
      <c r="N12165" s="0" t="s">
        <v>35</v>
      </c>
      <c r="P12165" s="0" t="n">
        <f aca="false">IF(AND(OR(Dashboard!$B$5="All",D12165=Dashboard!$B$5),OR(Dashboard!$D$5="All",N12165=Dashboard!$D$5),OR(AND(C12165&lt;&gt;"",C12165&gt;=Dashboard!$F$5,C12165&lt;=Dashboard!$H$5),AND(C12165="",Dashboard!$F$5&lt;=1980,Dashboard!$H$5&gt;=2016))),1,0)</f>
        <v>1</v>
      </c>
      <c r="Q12165" s="0" t="n">
        <f aca="false">J12165*P12165+ROW()*0.00000001</f>
        <v>0.07012165</v>
      </c>
    </row>
    <row r="12166" customFormat="false" ht="15" hidden="false" customHeight="false" outlineLevel="0" collapsed="false">
      <c r="A12166" s="0" t="s">
        <v>8767</v>
      </c>
      <c r="B12166" s="0" t="s">
        <v>76</v>
      </c>
      <c r="C12166" s="0" t="n">
        <v>2004</v>
      </c>
      <c r="D12166" s="0" t="s">
        <v>114</v>
      </c>
      <c r="E12166" s="0" t="s">
        <v>7598</v>
      </c>
      <c r="F12166" s="0" t="n">
        <v>0.03</v>
      </c>
      <c r="G12166" s="0" t="n">
        <v>0.03</v>
      </c>
      <c r="H12166" s="0" t="n">
        <v>0</v>
      </c>
      <c r="I12166" s="0" t="n">
        <v>0.01</v>
      </c>
      <c r="J12166" s="0" t="n">
        <v>0.07</v>
      </c>
      <c r="K12166" s="0" t="n">
        <v>65</v>
      </c>
      <c r="L12166" s="0" t="n">
        <v>8.9</v>
      </c>
      <c r="M12166" s="0" t="s">
        <v>73</v>
      </c>
      <c r="N12166" s="0" t="s">
        <v>74</v>
      </c>
      <c r="O12166" s="0" t="s">
        <v>67</v>
      </c>
      <c r="P12166" s="0" t="n">
        <f aca="false">IF(AND(OR(Dashboard!$B$5="All",D12166=Dashboard!$B$5),OR(Dashboard!$D$5="All",N12166=Dashboard!$D$5),OR(AND(C12166&lt;&gt;"",C12166&gt;=Dashboard!$F$5,C12166&lt;=Dashboard!$H$5),AND(C12166="",Dashboard!$F$5&lt;=1980,Dashboard!$H$5&gt;=2016))),1,0)</f>
        <v>1</v>
      </c>
      <c r="Q12166" s="0" t="n">
        <f aca="false">J12166*P12166+ROW()*0.00000001</f>
        <v>0.07012166</v>
      </c>
    </row>
    <row r="12167" customFormat="false" ht="15" hidden="false" customHeight="false" outlineLevel="0" collapsed="false">
      <c r="A12167" s="0" t="s">
        <v>7148</v>
      </c>
      <c r="B12167" s="0" t="s">
        <v>186</v>
      </c>
      <c r="C12167" s="0" t="n">
        <v>2002</v>
      </c>
      <c r="D12167" s="0" t="s">
        <v>34</v>
      </c>
      <c r="E12167" s="0" t="s">
        <v>154</v>
      </c>
      <c r="F12167" s="0" t="n">
        <v>0.05</v>
      </c>
      <c r="G12167" s="0" t="n">
        <v>0.01</v>
      </c>
      <c r="H12167" s="0" t="n">
        <v>0</v>
      </c>
      <c r="I12167" s="0" t="n">
        <v>0</v>
      </c>
      <c r="J12167" s="0" t="n">
        <v>0.07</v>
      </c>
      <c r="K12167" s="0" t="n">
        <v>84</v>
      </c>
      <c r="L12167" s="0" t="n">
        <v>7.7</v>
      </c>
      <c r="M12167" s="0" t="s">
        <v>36</v>
      </c>
      <c r="N12167" s="0" t="s">
        <v>35</v>
      </c>
      <c r="O12167" s="0" t="s">
        <v>42</v>
      </c>
      <c r="P12167" s="0" t="n">
        <f aca="false">IF(AND(OR(Dashboard!$B$5="All",D12167=Dashboard!$B$5),OR(Dashboard!$D$5="All",N12167=Dashboard!$D$5),OR(AND(C12167&lt;&gt;"",C12167&gt;=Dashboard!$F$5,C12167&lt;=Dashboard!$H$5),AND(C12167="",Dashboard!$F$5&lt;=1980,Dashboard!$H$5&gt;=2016))),1,0)</f>
        <v>1</v>
      </c>
      <c r="Q12167" s="0" t="n">
        <f aca="false">J12167*P12167+ROW()*0.00000001</f>
        <v>0.07012167</v>
      </c>
    </row>
    <row r="12168" customFormat="false" ht="15" hidden="false" customHeight="false" outlineLevel="0" collapsed="false">
      <c r="A12168" s="0" t="s">
        <v>8768</v>
      </c>
      <c r="B12168" s="0" t="s">
        <v>50</v>
      </c>
      <c r="C12168" s="0" t="n">
        <v>2008</v>
      </c>
      <c r="D12168" s="0" t="s">
        <v>46</v>
      </c>
      <c r="E12168" s="0" t="s">
        <v>3904</v>
      </c>
      <c r="F12168" s="0" t="n">
        <v>0</v>
      </c>
      <c r="G12168" s="0" t="n">
        <v>0</v>
      </c>
      <c r="H12168" s="0" t="n">
        <v>0.07</v>
      </c>
      <c r="I12168" s="0" t="n">
        <v>0</v>
      </c>
      <c r="J12168" s="0" t="n">
        <v>0.07</v>
      </c>
      <c r="N12168" s="0" t="s">
        <v>35</v>
      </c>
      <c r="P12168" s="0" t="n">
        <f aca="false">IF(AND(OR(Dashboard!$B$5="All",D12168=Dashboard!$B$5),OR(Dashboard!$D$5="All",N12168=Dashboard!$D$5),OR(AND(C12168&lt;&gt;"",C12168&gt;=Dashboard!$F$5,C12168&lt;=Dashboard!$H$5),AND(C12168="",Dashboard!$F$5&lt;=1980,Dashboard!$H$5&gt;=2016))),1,0)</f>
        <v>1</v>
      </c>
      <c r="Q12168" s="0" t="n">
        <f aca="false">J12168*P12168+ROW()*0.00000001</f>
        <v>0.07012168</v>
      </c>
    </row>
    <row r="12169" customFormat="false" ht="15" hidden="false" customHeight="false" outlineLevel="0" collapsed="false">
      <c r="A12169" s="0" t="s">
        <v>8769</v>
      </c>
      <c r="B12169" s="0" t="s">
        <v>50</v>
      </c>
      <c r="C12169" s="0" t="n">
        <v>2007</v>
      </c>
      <c r="D12169" s="0" t="s">
        <v>71</v>
      </c>
      <c r="E12169" s="0" t="s">
        <v>2867</v>
      </c>
      <c r="F12169" s="0" t="n">
        <v>0</v>
      </c>
      <c r="G12169" s="0" t="n">
        <v>0</v>
      </c>
      <c r="H12169" s="0" t="n">
        <v>0.07</v>
      </c>
      <c r="I12169" s="0" t="n">
        <v>0</v>
      </c>
      <c r="J12169" s="0" t="n">
        <v>0.07</v>
      </c>
      <c r="N12169" s="0" t="s">
        <v>35</v>
      </c>
      <c r="P12169" s="0" t="n">
        <f aca="false">IF(AND(OR(Dashboard!$B$5="All",D12169=Dashboard!$B$5),OR(Dashboard!$D$5="All",N12169=Dashboard!$D$5),OR(AND(C12169&lt;&gt;"",C12169&gt;=Dashboard!$F$5,C12169&lt;=Dashboard!$H$5),AND(C12169="",Dashboard!$F$5&lt;=1980,Dashboard!$H$5&gt;=2016))),1,0)</f>
        <v>1</v>
      </c>
      <c r="Q12169" s="0" t="n">
        <f aca="false">J12169*P12169+ROW()*0.00000001</f>
        <v>0.07012169</v>
      </c>
    </row>
    <row r="12170" customFormat="false" ht="15" hidden="false" customHeight="false" outlineLevel="0" collapsed="false">
      <c r="A12170" s="0" t="s">
        <v>8770</v>
      </c>
      <c r="B12170" s="0" t="s">
        <v>117</v>
      </c>
      <c r="C12170" s="0" t="n">
        <v>1995</v>
      </c>
      <c r="D12170" s="0" t="s">
        <v>56</v>
      </c>
      <c r="E12170" s="0" t="s">
        <v>1530</v>
      </c>
      <c r="F12170" s="0" t="n">
        <v>0.04</v>
      </c>
      <c r="G12170" s="0" t="n">
        <v>0.03</v>
      </c>
      <c r="H12170" s="0" t="n">
        <v>0</v>
      </c>
      <c r="I12170" s="0" t="n">
        <v>0</v>
      </c>
      <c r="J12170" s="0" t="n">
        <v>0.07</v>
      </c>
      <c r="N12170" s="0" t="s">
        <v>74</v>
      </c>
      <c r="P12170" s="0" t="n">
        <f aca="false">IF(AND(OR(Dashboard!$B$5="All",D12170=Dashboard!$B$5),OR(Dashboard!$D$5="All",N12170=Dashboard!$D$5),OR(AND(C12170&lt;&gt;"",C12170&gt;=Dashboard!$F$5,C12170&lt;=Dashboard!$H$5),AND(C12170="",Dashboard!$F$5&lt;=1980,Dashboard!$H$5&gt;=2016))),1,0)</f>
        <v>1</v>
      </c>
      <c r="Q12170" s="0" t="n">
        <f aca="false">J12170*P12170+ROW()*0.00000001</f>
        <v>0.0701217</v>
      </c>
    </row>
    <row r="12171" customFormat="false" ht="15" hidden="false" customHeight="false" outlineLevel="0" collapsed="false">
      <c r="A12171" s="0" t="s">
        <v>8771</v>
      </c>
      <c r="B12171" s="0" t="s">
        <v>76</v>
      </c>
      <c r="C12171" s="0" t="n">
        <v>2008</v>
      </c>
      <c r="D12171" s="0" t="s">
        <v>71</v>
      </c>
      <c r="E12171" s="0" t="s">
        <v>91</v>
      </c>
      <c r="F12171" s="0" t="n">
        <v>0.03</v>
      </c>
      <c r="G12171" s="0" t="n">
        <v>0.03</v>
      </c>
      <c r="H12171" s="0" t="n">
        <v>0</v>
      </c>
      <c r="I12171" s="0" t="n">
        <v>0.01</v>
      </c>
      <c r="J12171" s="0" t="n">
        <v>0.07</v>
      </c>
      <c r="N12171" s="0" t="s">
        <v>74</v>
      </c>
      <c r="P12171" s="0" t="n">
        <f aca="false">IF(AND(OR(Dashboard!$B$5="All",D12171=Dashboard!$B$5),OR(Dashboard!$D$5="All",N12171=Dashboard!$D$5),OR(AND(C12171&lt;&gt;"",C12171&gt;=Dashboard!$F$5,C12171&lt;=Dashboard!$H$5),AND(C12171="",Dashboard!$F$5&lt;=1980,Dashboard!$H$5&gt;=2016))),1,0)</f>
        <v>1</v>
      </c>
      <c r="Q12171" s="0" t="n">
        <f aca="false">J12171*P12171+ROW()*0.00000001</f>
        <v>0.07012171</v>
      </c>
    </row>
    <row r="12172" customFormat="false" ht="15" hidden="false" customHeight="false" outlineLevel="0" collapsed="false">
      <c r="A12172" s="0" t="s">
        <v>8772</v>
      </c>
      <c r="B12172" s="0" t="s">
        <v>97</v>
      </c>
      <c r="C12172" s="0" t="n">
        <v>2014</v>
      </c>
      <c r="D12172" s="0" t="s">
        <v>46</v>
      </c>
      <c r="E12172" s="0" t="s">
        <v>91</v>
      </c>
      <c r="F12172" s="0" t="n">
        <v>0.05</v>
      </c>
      <c r="G12172" s="0" t="n">
        <v>0.01</v>
      </c>
      <c r="H12172" s="0" t="n">
        <v>0</v>
      </c>
      <c r="I12172" s="0" t="n">
        <v>0.01</v>
      </c>
      <c r="J12172" s="0" t="n">
        <v>0.07</v>
      </c>
      <c r="N12172" s="0" t="s">
        <v>35</v>
      </c>
      <c r="P12172" s="0" t="n">
        <f aca="false">IF(AND(OR(Dashboard!$B$5="All",D12172=Dashboard!$B$5),OR(Dashboard!$D$5="All",N12172=Dashboard!$D$5),OR(AND(C12172&lt;&gt;"",C12172&gt;=Dashboard!$F$5,C12172&lt;=Dashboard!$H$5),AND(C12172="",Dashboard!$F$5&lt;=1980,Dashboard!$H$5&gt;=2016))),1,0)</f>
        <v>1</v>
      </c>
      <c r="Q12172" s="0" t="n">
        <f aca="false">J12172*P12172+ROW()*0.00000001</f>
        <v>0.07012172</v>
      </c>
    </row>
    <row r="12173" customFormat="false" ht="15" hidden="false" customHeight="false" outlineLevel="0" collapsed="false">
      <c r="A12173" s="0" t="s">
        <v>8773</v>
      </c>
      <c r="B12173" s="0" t="s">
        <v>50</v>
      </c>
      <c r="C12173" s="0" t="n">
        <v>2006</v>
      </c>
      <c r="D12173" s="0" t="s">
        <v>71</v>
      </c>
      <c r="E12173" s="0" t="s">
        <v>195</v>
      </c>
      <c r="F12173" s="0" t="n">
        <v>0.06</v>
      </c>
      <c r="G12173" s="0" t="n">
        <v>0</v>
      </c>
      <c r="H12173" s="0" t="n">
        <v>0</v>
      </c>
      <c r="I12173" s="0" t="n">
        <v>0</v>
      </c>
      <c r="J12173" s="0" t="n">
        <v>0.07</v>
      </c>
      <c r="K12173" s="0" t="n">
        <v>57</v>
      </c>
      <c r="L12173" s="0" t="n">
        <v>8.8</v>
      </c>
      <c r="M12173" s="0" t="s">
        <v>125</v>
      </c>
      <c r="N12173" s="0" t="s">
        <v>35</v>
      </c>
      <c r="O12173" s="0" t="s">
        <v>53</v>
      </c>
      <c r="P12173" s="0" t="n">
        <f aca="false">IF(AND(OR(Dashboard!$B$5="All",D12173=Dashboard!$B$5),OR(Dashboard!$D$5="All",N12173=Dashboard!$D$5),OR(AND(C12173&lt;&gt;"",C12173&gt;=Dashboard!$F$5,C12173&lt;=Dashboard!$H$5),AND(C12173="",Dashboard!$F$5&lt;=1980,Dashboard!$H$5&gt;=2016))),1,0)</f>
        <v>1</v>
      </c>
      <c r="Q12173" s="0" t="n">
        <f aca="false">J12173*P12173+ROW()*0.00000001</f>
        <v>0.07012173</v>
      </c>
    </row>
    <row r="12174" customFormat="false" ht="15" hidden="false" customHeight="false" outlineLevel="0" collapsed="false">
      <c r="A12174" s="0" t="s">
        <v>8774</v>
      </c>
      <c r="B12174" s="0" t="s">
        <v>76</v>
      </c>
      <c r="C12174" s="0" t="n">
        <v>2002</v>
      </c>
      <c r="D12174" s="0" t="s">
        <v>34</v>
      </c>
      <c r="E12174" s="0" t="s">
        <v>157</v>
      </c>
      <c r="F12174" s="0" t="n">
        <v>0</v>
      </c>
      <c r="G12174" s="0" t="n">
        <v>0</v>
      </c>
      <c r="H12174" s="0" t="n">
        <v>0.07</v>
      </c>
      <c r="I12174" s="0" t="n">
        <v>0</v>
      </c>
      <c r="J12174" s="0" t="n">
        <v>0.07</v>
      </c>
      <c r="N12174" s="0" t="s">
        <v>74</v>
      </c>
      <c r="P12174" s="0" t="n">
        <f aca="false">IF(AND(OR(Dashboard!$B$5="All",D12174=Dashboard!$B$5),OR(Dashboard!$D$5="All",N12174=Dashboard!$D$5),OR(AND(C12174&lt;&gt;"",C12174&gt;=Dashboard!$F$5,C12174&lt;=Dashboard!$H$5),AND(C12174="",Dashboard!$F$5&lt;=1980,Dashboard!$H$5&gt;=2016))),1,0)</f>
        <v>1</v>
      </c>
      <c r="Q12174" s="0" t="n">
        <f aca="false">J12174*P12174+ROW()*0.00000001</f>
        <v>0.07012174</v>
      </c>
    </row>
    <row r="12175" customFormat="false" ht="15" hidden="false" customHeight="false" outlineLevel="0" collapsed="false">
      <c r="A12175" s="0" t="s">
        <v>3408</v>
      </c>
      <c r="B12175" s="0" t="s">
        <v>186</v>
      </c>
      <c r="C12175" s="0" t="n">
        <v>2003</v>
      </c>
      <c r="D12175" s="0" t="s">
        <v>71</v>
      </c>
      <c r="E12175" s="0" t="s">
        <v>142</v>
      </c>
      <c r="F12175" s="0" t="n">
        <v>0.05</v>
      </c>
      <c r="G12175" s="0" t="n">
        <v>0.01</v>
      </c>
      <c r="H12175" s="0" t="n">
        <v>0</v>
      </c>
      <c r="I12175" s="0" t="n">
        <v>0</v>
      </c>
      <c r="J12175" s="0" t="n">
        <v>0.07</v>
      </c>
      <c r="K12175" s="0" t="n">
        <v>61</v>
      </c>
      <c r="L12175" s="0" t="n">
        <v>7.2</v>
      </c>
      <c r="M12175" s="0" t="s">
        <v>73</v>
      </c>
      <c r="N12175" s="0" t="s">
        <v>35</v>
      </c>
      <c r="O12175" s="0" t="s">
        <v>67</v>
      </c>
      <c r="P12175" s="0" t="n">
        <f aca="false">IF(AND(OR(Dashboard!$B$5="All",D12175=Dashboard!$B$5),OR(Dashboard!$D$5="All",N12175=Dashboard!$D$5),OR(AND(C12175&lt;&gt;"",C12175&gt;=Dashboard!$F$5,C12175&lt;=Dashboard!$H$5),AND(C12175="",Dashboard!$F$5&lt;=1980,Dashboard!$H$5&gt;=2016))),1,0)</f>
        <v>1</v>
      </c>
      <c r="Q12175" s="0" t="n">
        <f aca="false">J12175*P12175+ROW()*0.00000001</f>
        <v>0.07012175</v>
      </c>
    </row>
    <row r="12176" customFormat="false" ht="15" hidden="false" customHeight="false" outlineLevel="0" collapsed="false">
      <c r="A12176" s="0" t="s">
        <v>8775</v>
      </c>
      <c r="B12176" s="0" t="s">
        <v>76</v>
      </c>
      <c r="C12176" s="0" t="n">
        <v>2006</v>
      </c>
      <c r="D12176" s="0" t="s">
        <v>71</v>
      </c>
      <c r="E12176" s="0" t="s">
        <v>211</v>
      </c>
      <c r="F12176" s="0" t="n">
        <v>0</v>
      </c>
      <c r="G12176" s="0" t="n">
        <v>0</v>
      </c>
      <c r="H12176" s="0" t="n">
        <v>0.07</v>
      </c>
      <c r="I12176" s="0" t="n">
        <v>0</v>
      </c>
      <c r="J12176" s="0" t="n">
        <v>0.07</v>
      </c>
      <c r="K12176" s="0" t="n">
        <v>73</v>
      </c>
      <c r="L12176" s="0" t="n">
        <v>7.7</v>
      </c>
      <c r="M12176" s="0" t="s">
        <v>73</v>
      </c>
      <c r="N12176" s="0" t="s">
        <v>74</v>
      </c>
      <c r="O12176" s="0" t="s">
        <v>37</v>
      </c>
      <c r="P12176" s="0" t="n">
        <f aca="false">IF(AND(OR(Dashboard!$B$5="All",D12176=Dashboard!$B$5),OR(Dashboard!$D$5="All",N12176=Dashboard!$D$5),OR(AND(C12176&lt;&gt;"",C12176&gt;=Dashboard!$F$5,C12176&lt;=Dashboard!$H$5),AND(C12176="",Dashboard!$F$5&lt;=1980,Dashboard!$H$5&gt;=2016))),1,0)</f>
        <v>1</v>
      </c>
      <c r="Q12176" s="0" t="n">
        <f aca="false">J12176*P12176+ROW()*0.00000001</f>
        <v>0.07012176</v>
      </c>
    </row>
    <row r="12177" customFormat="false" ht="15" hidden="false" customHeight="false" outlineLevel="0" collapsed="false">
      <c r="A12177" s="0" t="s">
        <v>8776</v>
      </c>
      <c r="B12177" s="0" t="s">
        <v>33</v>
      </c>
      <c r="C12177" s="0" t="n">
        <v>2006</v>
      </c>
      <c r="D12177" s="0" t="s">
        <v>71</v>
      </c>
      <c r="E12177" s="0" t="s">
        <v>195</v>
      </c>
      <c r="F12177" s="0" t="n">
        <v>0</v>
      </c>
      <c r="G12177" s="0" t="n">
        <v>0</v>
      </c>
      <c r="H12177" s="0" t="n">
        <v>0.07</v>
      </c>
      <c r="I12177" s="0" t="n">
        <v>0</v>
      </c>
      <c r="J12177" s="0" t="n">
        <v>0.07</v>
      </c>
      <c r="N12177" s="0" t="s">
        <v>35</v>
      </c>
      <c r="P12177" s="0" t="n">
        <f aca="false">IF(AND(OR(Dashboard!$B$5="All",D12177=Dashboard!$B$5),OR(Dashboard!$D$5="All",N12177=Dashboard!$D$5),OR(AND(C12177&lt;&gt;"",C12177&gt;=Dashboard!$F$5,C12177&lt;=Dashboard!$H$5),AND(C12177="",Dashboard!$F$5&lt;=1980,Dashboard!$H$5&gt;=2016))),1,0)</f>
        <v>1</v>
      </c>
      <c r="Q12177" s="0" t="n">
        <f aca="false">J12177*P12177+ROW()*0.00000001</f>
        <v>0.07012177</v>
      </c>
    </row>
    <row r="12178" customFormat="false" ht="15" hidden="false" customHeight="false" outlineLevel="0" collapsed="false">
      <c r="A12178" s="0" t="s">
        <v>8777</v>
      </c>
      <c r="B12178" s="0" t="s">
        <v>50</v>
      </c>
      <c r="C12178" s="0" t="n">
        <v>2010</v>
      </c>
      <c r="D12178" s="0" t="s">
        <v>52</v>
      </c>
      <c r="E12178" s="0" t="s">
        <v>1754</v>
      </c>
      <c r="F12178" s="0" t="n">
        <v>0.05</v>
      </c>
      <c r="G12178" s="0" t="n">
        <v>0.01</v>
      </c>
      <c r="H12178" s="0" t="n">
        <v>0</v>
      </c>
      <c r="I12178" s="0" t="n">
        <v>0.01</v>
      </c>
      <c r="J12178" s="0" t="n">
        <v>0.07</v>
      </c>
      <c r="N12178" s="0" t="s">
        <v>35</v>
      </c>
      <c r="P12178" s="0" t="n">
        <f aca="false">IF(AND(OR(Dashboard!$B$5="All",D12178=Dashboard!$B$5),OR(Dashboard!$D$5="All",N12178=Dashboard!$D$5),OR(AND(C12178&lt;&gt;"",C12178&gt;=Dashboard!$F$5,C12178&lt;=Dashboard!$H$5),AND(C12178="",Dashboard!$F$5&lt;=1980,Dashboard!$H$5&gt;=2016))),1,0)</f>
        <v>1</v>
      </c>
      <c r="Q12178" s="0" t="n">
        <f aca="false">J12178*P12178+ROW()*0.00000001</f>
        <v>0.07012178</v>
      </c>
    </row>
    <row r="12179" customFormat="false" ht="15" hidden="false" customHeight="false" outlineLevel="0" collapsed="false">
      <c r="A12179" s="0" t="s">
        <v>4136</v>
      </c>
      <c r="B12179" s="0" t="s">
        <v>85</v>
      </c>
      <c r="C12179" s="0" t="n">
        <v>2002</v>
      </c>
      <c r="D12179" s="0" t="s">
        <v>102</v>
      </c>
      <c r="E12179" s="0" t="s">
        <v>449</v>
      </c>
      <c r="F12179" s="0" t="n">
        <v>0.05</v>
      </c>
      <c r="G12179" s="0" t="n">
        <v>0.02</v>
      </c>
      <c r="H12179" s="0" t="n">
        <v>0</v>
      </c>
      <c r="I12179" s="0" t="n">
        <v>0</v>
      </c>
      <c r="J12179" s="0" t="n">
        <v>0.07</v>
      </c>
      <c r="K12179" s="0" t="n">
        <v>24</v>
      </c>
      <c r="L12179" s="0" t="n">
        <v>3.7</v>
      </c>
      <c r="M12179" s="0" t="s">
        <v>36</v>
      </c>
      <c r="N12179" s="0" t="s">
        <v>35</v>
      </c>
      <c r="O12179" s="0" t="s">
        <v>177</v>
      </c>
      <c r="P12179" s="0" t="n">
        <f aca="false">IF(AND(OR(Dashboard!$B$5="All",D12179=Dashboard!$B$5),OR(Dashboard!$D$5="All",N12179=Dashboard!$D$5),OR(AND(C12179&lt;&gt;"",C12179&gt;=Dashboard!$F$5,C12179&lt;=Dashboard!$H$5),AND(C12179="",Dashboard!$F$5&lt;=1980,Dashboard!$H$5&gt;=2016))),1,0)</f>
        <v>1</v>
      </c>
      <c r="Q12179" s="0" t="n">
        <f aca="false">J12179*P12179+ROW()*0.00000001</f>
        <v>0.07012179</v>
      </c>
    </row>
    <row r="12180" customFormat="false" ht="15" hidden="false" customHeight="false" outlineLevel="0" collapsed="false">
      <c r="A12180" s="0" t="s">
        <v>8778</v>
      </c>
      <c r="B12180" s="0" t="s">
        <v>76</v>
      </c>
      <c r="C12180" s="0" t="n">
        <v>2007</v>
      </c>
      <c r="D12180" s="0" t="s">
        <v>102</v>
      </c>
      <c r="E12180" s="0" t="s">
        <v>4601</v>
      </c>
      <c r="F12180" s="0" t="n">
        <v>0.03</v>
      </c>
      <c r="G12180" s="0" t="n">
        <v>0.03</v>
      </c>
      <c r="H12180" s="0" t="n">
        <v>0</v>
      </c>
      <c r="I12180" s="0" t="n">
        <v>0.01</v>
      </c>
      <c r="J12180" s="0" t="n">
        <v>0.07</v>
      </c>
      <c r="K12180" s="0" t="n">
        <v>70</v>
      </c>
      <c r="M12180" s="0" t="s">
        <v>103</v>
      </c>
      <c r="N12180" s="0" t="s">
        <v>74</v>
      </c>
      <c r="O12180" s="0" t="s">
        <v>67</v>
      </c>
      <c r="P12180" s="0" t="n">
        <f aca="false">IF(AND(OR(Dashboard!$B$5="All",D12180=Dashboard!$B$5),OR(Dashboard!$D$5="All",N12180=Dashboard!$D$5),OR(AND(C12180&lt;&gt;"",C12180&gt;=Dashboard!$F$5,C12180&lt;=Dashboard!$H$5),AND(C12180="",Dashboard!$F$5&lt;=1980,Dashboard!$H$5&gt;=2016))),1,0)</f>
        <v>1</v>
      </c>
      <c r="Q12180" s="0" t="n">
        <f aca="false">J12180*P12180+ROW()*0.00000001</f>
        <v>0.0701218</v>
      </c>
    </row>
    <row r="12181" customFormat="false" ht="15" hidden="false" customHeight="false" outlineLevel="0" collapsed="false">
      <c r="A12181" s="0" t="s">
        <v>702</v>
      </c>
      <c r="B12181" s="0" t="s">
        <v>33</v>
      </c>
      <c r="C12181" s="0" t="n">
        <v>2010</v>
      </c>
      <c r="D12181" s="0" t="s">
        <v>34</v>
      </c>
      <c r="E12181" s="0" t="s">
        <v>35</v>
      </c>
      <c r="F12181" s="0" t="n">
        <v>0</v>
      </c>
      <c r="G12181" s="0" t="n">
        <v>0.06</v>
      </c>
      <c r="H12181" s="0" t="n">
        <v>0</v>
      </c>
      <c r="I12181" s="0" t="n">
        <v>0.01</v>
      </c>
      <c r="J12181" s="0" t="n">
        <v>0.07</v>
      </c>
      <c r="M12181" s="0" t="s">
        <v>36</v>
      </c>
      <c r="N12181" s="0" t="s">
        <v>35</v>
      </c>
      <c r="P12181" s="0" t="n">
        <f aca="false">IF(AND(OR(Dashboard!$B$5="All",D12181=Dashboard!$B$5),OR(Dashboard!$D$5="All",N12181=Dashboard!$D$5),OR(AND(C12181&lt;&gt;"",C12181&gt;=Dashboard!$F$5,C12181&lt;=Dashboard!$H$5),AND(C12181="",Dashboard!$F$5&lt;=1980,Dashboard!$H$5&gt;=2016))),1,0)</f>
        <v>1</v>
      </c>
      <c r="Q12181" s="0" t="n">
        <f aca="false">J12181*P12181+ROW()*0.00000001</f>
        <v>0.07012181</v>
      </c>
    </row>
    <row r="12182" customFormat="false" ht="15" hidden="false" customHeight="false" outlineLevel="0" collapsed="false">
      <c r="A12182" s="0" t="s">
        <v>4775</v>
      </c>
      <c r="B12182" s="0" t="s">
        <v>144</v>
      </c>
      <c r="C12182" s="0" t="n">
        <v>2003</v>
      </c>
      <c r="D12182" s="0" t="s">
        <v>58</v>
      </c>
      <c r="E12182" s="0" t="s">
        <v>220</v>
      </c>
      <c r="F12182" s="0" t="n">
        <v>0.05</v>
      </c>
      <c r="G12182" s="0" t="n">
        <v>0.01</v>
      </c>
      <c r="H12182" s="0" t="n">
        <v>0</v>
      </c>
      <c r="I12182" s="0" t="n">
        <v>0</v>
      </c>
      <c r="J12182" s="0" t="n">
        <v>0.07</v>
      </c>
      <c r="K12182" s="0" t="n">
        <v>69</v>
      </c>
      <c r="L12182" s="0" t="n">
        <v>8.8</v>
      </c>
      <c r="M12182" s="0" t="s">
        <v>103</v>
      </c>
      <c r="N12182" s="0" t="s">
        <v>66</v>
      </c>
      <c r="O12182" s="0" t="s">
        <v>67</v>
      </c>
      <c r="P12182" s="0" t="n">
        <f aca="false">IF(AND(OR(Dashboard!$B$5="All",D12182=Dashboard!$B$5),OR(Dashboard!$D$5="All",N12182=Dashboard!$D$5),OR(AND(C12182&lt;&gt;"",C12182&gt;=Dashboard!$F$5,C12182&lt;=Dashboard!$H$5),AND(C12182="",Dashboard!$F$5&lt;=1980,Dashboard!$H$5&gt;=2016))),1,0)</f>
        <v>1</v>
      </c>
      <c r="Q12182" s="0" t="n">
        <f aca="false">J12182*P12182+ROW()*0.00000001</f>
        <v>0.07012182</v>
      </c>
    </row>
    <row r="12183" customFormat="false" ht="15" hidden="false" customHeight="false" outlineLevel="0" collapsed="false">
      <c r="A12183" s="0" t="s">
        <v>334</v>
      </c>
      <c r="B12183" s="0" t="s">
        <v>85</v>
      </c>
      <c r="C12183" s="0" t="n">
        <v>2005</v>
      </c>
      <c r="D12183" s="0" t="s">
        <v>34</v>
      </c>
      <c r="E12183" s="0" t="s">
        <v>142</v>
      </c>
      <c r="F12183" s="0" t="n">
        <v>0.05</v>
      </c>
      <c r="G12183" s="0" t="n">
        <v>0.02</v>
      </c>
      <c r="H12183" s="0" t="n">
        <v>0</v>
      </c>
      <c r="I12183" s="0" t="n">
        <v>0</v>
      </c>
      <c r="J12183" s="0" t="n">
        <v>0.07</v>
      </c>
      <c r="M12183" s="0" t="s">
        <v>36</v>
      </c>
      <c r="N12183" s="0" t="s">
        <v>35</v>
      </c>
      <c r="P12183" s="0" t="n">
        <f aca="false">IF(AND(OR(Dashboard!$B$5="All",D12183=Dashboard!$B$5),OR(Dashboard!$D$5="All",N12183=Dashboard!$D$5),OR(AND(C12183&lt;&gt;"",C12183&gt;=Dashboard!$F$5,C12183&lt;=Dashboard!$H$5),AND(C12183="",Dashboard!$F$5&lt;=1980,Dashboard!$H$5&gt;=2016))),1,0)</f>
        <v>1</v>
      </c>
      <c r="Q12183" s="0" t="n">
        <f aca="false">J12183*P12183+ROW()*0.00000001</f>
        <v>0.07012183</v>
      </c>
    </row>
    <row r="12184" customFormat="false" ht="15" hidden="false" customHeight="false" outlineLevel="0" collapsed="false">
      <c r="A12184" s="0" t="s">
        <v>8779</v>
      </c>
      <c r="B12184" s="0" t="s">
        <v>33</v>
      </c>
      <c r="C12184" s="0" t="n">
        <v>2008</v>
      </c>
      <c r="D12184" s="0" t="s">
        <v>114</v>
      </c>
      <c r="E12184" s="0" t="s">
        <v>560</v>
      </c>
      <c r="F12184" s="0" t="n">
        <v>0.06</v>
      </c>
      <c r="G12184" s="0" t="n">
        <v>0</v>
      </c>
      <c r="H12184" s="0" t="n">
        <v>0</v>
      </c>
      <c r="I12184" s="0" t="n">
        <v>0</v>
      </c>
      <c r="J12184" s="0" t="n">
        <v>0.07</v>
      </c>
      <c r="M12184" s="0" t="s">
        <v>36</v>
      </c>
      <c r="N12184" s="0" t="s">
        <v>35</v>
      </c>
      <c r="P12184" s="0" t="n">
        <f aca="false">IF(AND(OR(Dashboard!$B$5="All",D12184=Dashboard!$B$5),OR(Dashboard!$D$5="All",N12184=Dashboard!$D$5),OR(AND(C12184&lt;&gt;"",C12184&gt;=Dashboard!$F$5,C12184&lt;=Dashboard!$H$5),AND(C12184="",Dashboard!$F$5&lt;=1980,Dashboard!$H$5&gt;=2016))),1,0)</f>
        <v>1</v>
      </c>
      <c r="Q12184" s="0" t="n">
        <f aca="false">J12184*P12184+ROW()*0.00000001</f>
        <v>0.07012184</v>
      </c>
    </row>
    <row r="12185" customFormat="false" ht="15" hidden="false" customHeight="false" outlineLevel="0" collapsed="false">
      <c r="A12185" s="0" t="s">
        <v>8780</v>
      </c>
      <c r="B12185" s="0" t="s">
        <v>76</v>
      </c>
      <c r="C12185" s="0" t="n">
        <v>2002</v>
      </c>
      <c r="D12185" s="0" t="s">
        <v>34</v>
      </c>
      <c r="E12185" s="0" t="s">
        <v>649</v>
      </c>
      <c r="F12185" s="0" t="n">
        <v>0.03</v>
      </c>
      <c r="G12185" s="0" t="n">
        <v>0.03</v>
      </c>
      <c r="H12185" s="0" t="n">
        <v>0</v>
      </c>
      <c r="I12185" s="0" t="n">
        <v>0.01</v>
      </c>
      <c r="J12185" s="0" t="n">
        <v>0.07</v>
      </c>
      <c r="K12185" s="0" t="n">
        <v>73</v>
      </c>
      <c r="L12185" s="0" t="n">
        <v>9</v>
      </c>
      <c r="M12185" s="0" t="s">
        <v>36</v>
      </c>
      <c r="N12185" s="0" t="s">
        <v>74</v>
      </c>
      <c r="O12185" s="0" t="s">
        <v>37</v>
      </c>
      <c r="P12185" s="0" t="n">
        <f aca="false">IF(AND(OR(Dashboard!$B$5="All",D12185=Dashboard!$B$5),OR(Dashboard!$D$5="All",N12185=Dashboard!$D$5),OR(AND(C12185&lt;&gt;"",C12185&gt;=Dashboard!$F$5,C12185&lt;=Dashboard!$H$5),AND(C12185="",Dashboard!$F$5&lt;=1980,Dashboard!$H$5&gt;=2016))),1,0)</f>
        <v>1</v>
      </c>
      <c r="Q12185" s="0" t="n">
        <f aca="false">J12185*P12185+ROW()*0.00000001</f>
        <v>0.07012185</v>
      </c>
    </row>
    <row r="12186" customFormat="false" ht="15" hidden="false" customHeight="false" outlineLevel="0" collapsed="false">
      <c r="A12186" s="0" t="s">
        <v>8781</v>
      </c>
      <c r="B12186" s="0" t="s">
        <v>70</v>
      </c>
      <c r="C12186" s="0" t="n">
        <v>2012</v>
      </c>
      <c r="D12186" s="0" t="s">
        <v>56</v>
      </c>
      <c r="E12186" s="0" t="s">
        <v>124</v>
      </c>
      <c r="F12186" s="0" t="n">
        <v>0.01</v>
      </c>
      <c r="G12186" s="0" t="n">
        <v>0.05</v>
      </c>
      <c r="H12186" s="0" t="n">
        <v>0</v>
      </c>
      <c r="I12186" s="0" t="n">
        <v>0.01</v>
      </c>
      <c r="J12186" s="0" t="n">
        <v>0.07</v>
      </c>
      <c r="M12186" s="0" t="s">
        <v>73</v>
      </c>
      <c r="N12186" s="0" t="s">
        <v>74</v>
      </c>
      <c r="P12186" s="0" t="n">
        <f aca="false">IF(AND(OR(Dashboard!$B$5="All",D12186=Dashboard!$B$5),OR(Dashboard!$D$5="All",N12186=Dashboard!$D$5),OR(AND(C12186&lt;&gt;"",C12186&gt;=Dashboard!$F$5,C12186&lt;=Dashboard!$H$5),AND(C12186="",Dashboard!$F$5&lt;=1980,Dashboard!$H$5&gt;=2016))),1,0)</f>
        <v>1</v>
      </c>
      <c r="Q12186" s="0" t="n">
        <f aca="false">J12186*P12186+ROW()*0.00000001</f>
        <v>0.07012186</v>
      </c>
    </row>
    <row r="12187" customFormat="false" ht="15" hidden="false" customHeight="false" outlineLevel="0" collapsed="false">
      <c r="A12187" s="0" t="s">
        <v>8782</v>
      </c>
      <c r="B12187" s="0" t="s">
        <v>76</v>
      </c>
      <c r="C12187" s="0" t="n">
        <v>2004</v>
      </c>
      <c r="D12187" s="0" t="s">
        <v>246</v>
      </c>
      <c r="E12187" s="0" t="s">
        <v>1169</v>
      </c>
      <c r="F12187" s="0" t="n">
        <v>0.03</v>
      </c>
      <c r="G12187" s="0" t="n">
        <v>0.03</v>
      </c>
      <c r="H12187" s="0" t="n">
        <v>0</v>
      </c>
      <c r="I12187" s="0" t="n">
        <v>0.01</v>
      </c>
      <c r="J12187" s="0" t="n">
        <v>0.07</v>
      </c>
      <c r="K12187" s="0" t="n">
        <v>61</v>
      </c>
      <c r="L12187" s="0" t="n">
        <v>6</v>
      </c>
      <c r="M12187" s="0" t="s">
        <v>103</v>
      </c>
      <c r="N12187" s="0" t="s">
        <v>74</v>
      </c>
      <c r="O12187" s="0" t="s">
        <v>67</v>
      </c>
      <c r="P12187" s="0" t="n">
        <f aca="false">IF(AND(OR(Dashboard!$B$5="All",D12187=Dashboard!$B$5),OR(Dashboard!$D$5="All",N12187=Dashboard!$D$5),OR(AND(C12187&lt;&gt;"",C12187&gt;=Dashboard!$F$5,C12187&lt;=Dashboard!$H$5),AND(C12187="",Dashboard!$F$5&lt;=1980,Dashboard!$H$5&gt;=2016))),1,0)</f>
        <v>1</v>
      </c>
      <c r="Q12187" s="0" t="n">
        <f aca="false">J12187*P12187+ROW()*0.00000001</f>
        <v>0.07012187</v>
      </c>
    </row>
    <row r="12188" customFormat="false" ht="15" hidden="false" customHeight="false" outlineLevel="0" collapsed="false">
      <c r="A12188" s="0" t="s">
        <v>8783</v>
      </c>
      <c r="B12188" s="0" t="s">
        <v>50</v>
      </c>
      <c r="C12188" s="0" t="n">
        <v>2006</v>
      </c>
      <c r="D12188" s="0" t="s">
        <v>52</v>
      </c>
      <c r="E12188" s="0" t="s">
        <v>35</v>
      </c>
      <c r="F12188" s="0" t="n">
        <v>0</v>
      </c>
      <c r="G12188" s="0" t="n">
        <v>0</v>
      </c>
      <c r="H12188" s="0" t="n">
        <v>0.07</v>
      </c>
      <c r="I12188" s="0" t="n">
        <v>0</v>
      </c>
      <c r="J12188" s="0" t="n">
        <v>0.07</v>
      </c>
      <c r="N12188" s="0" t="s">
        <v>35</v>
      </c>
      <c r="P12188" s="0" t="n">
        <f aca="false">IF(AND(OR(Dashboard!$B$5="All",D12188=Dashboard!$B$5),OR(Dashboard!$D$5="All",N12188=Dashboard!$D$5),OR(AND(C12188&lt;&gt;"",C12188&gt;=Dashboard!$F$5,C12188&lt;=Dashboard!$H$5),AND(C12188="",Dashboard!$F$5&lt;=1980,Dashboard!$H$5&gt;=2016))),1,0)</f>
        <v>1</v>
      </c>
      <c r="Q12188" s="0" t="n">
        <f aca="false">J12188*P12188+ROW()*0.00000001</f>
        <v>0.07012188</v>
      </c>
    </row>
    <row r="12189" customFormat="false" ht="15" hidden="false" customHeight="false" outlineLevel="0" collapsed="false">
      <c r="A12189" s="0" t="s">
        <v>4631</v>
      </c>
      <c r="B12189" s="0" t="s">
        <v>144</v>
      </c>
      <c r="C12189" s="0" t="n">
        <v>2006</v>
      </c>
      <c r="D12189" s="0" t="s">
        <v>41</v>
      </c>
      <c r="E12189" s="0" t="s">
        <v>160</v>
      </c>
      <c r="F12189" s="0" t="n">
        <v>0.05</v>
      </c>
      <c r="G12189" s="0" t="n">
        <v>0.01</v>
      </c>
      <c r="H12189" s="0" t="n">
        <v>0</v>
      </c>
      <c r="I12189" s="0" t="n">
        <v>0</v>
      </c>
      <c r="J12189" s="0" t="n">
        <v>0.07</v>
      </c>
      <c r="K12189" s="0" t="n">
        <v>69</v>
      </c>
      <c r="L12189" s="0" t="n">
        <v>4.6</v>
      </c>
      <c r="M12189" s="0" t="s">
        <v>73</v>
      </c>
      <c r="N12189" s="0" t="s">
        <v>66</v>
      </c>
      <c r="O12189" s="0" t="s">
        <v>67</v>
      </c>
      <c r="P12189" s="0" t="n">
        <f aca="false">IF(AND(OR(Dashboard!$B$5="All",D12189=Dashboard!$B$5),OR(Dashboard!$D$5="All",N12189=Dashboard!$D$5),OR(AND(C12189&lt;&gt;"",C12189&gt;=Dashboard!$F$5,C12189&lt;=Dashboard!$H$5),AND(C12189="",Dashboard!$F$5&lt;=1980,Dashboard!$H$5&gt;=2016))),1,0)</f>
        <v>1</v>
      </c>
      <c r="Q12189" s="0" t="n">
        <f aca="false">J12189*P12189+ROW()*0.00000001</f>
        <v>0.07012189</v>
      </c>
    </row>
    <row r="12190" customFormat="false" ht="15" hidden="false" customHeight="false" outlineLevel="0" collapsed="false">
      <c r="A12190" s="0" t="s">
        <v>6266</v>
      </c>
      <c r="B12190" s="0" t="s">
        <v>851</v>
      </c>
      <c r="C12190" s="0" t="n">
        <v>2014</v>
      </c>
      <c r="D12190" s="0" t="s">
        <v>46</v>
      </c>
      <c r="E12190" s="0" t="s">
        <v>5651</v>
      </c>
      <c r="F12190" s="0" t="n">
        <v>0</v>
      </c>
      <c r="G12190" s="0" t="n">
        <v>0</v>
      </c>
      <c r="H12190" s="0" t="n">
        <v>0.07</v>
      </c>
      <c r="I12190" s="0" t="n">
        <v>0</v>
      </c>
      <c r="J12190" s="0" t="n">
        <v>0.07</v>
      </c>
      <c r="N12190" s="0" t="s">
        <v>74</v>
      </c>
      <c r="P12190" s="0" t="n">
        <f aca="false">IF(AND(OR(Dashboard!$B$5="All",D12190=Dashboard!$B$5),OR(Dashboard!$D$5="All",N12190=Dashboard!$D$5),OR(AND(C12190&lt;&gt;"",C12190&gt;=Dashboard!$F$5,C12190&lt;=Dashboard!$H$5),AND(C12190="",Dashboard!$F$5&lt;=1980,Dashboard!$H$5&gt;=2016))),1,0)</f>
        <v>1</v>
      </c>
      <c r="Q12190" s="0" t="n">
        <f aca="false">J12190*P12190+ROW()*0.00000001</f>
        <v>0.0701219</v>
      </c>
    </row>
    <row r="12191" customFormat="false" ht="15" hidden="false" customHeight="false" outlineLevel="0" collapsed="false">
      <c r="A12191" s="0" t="s">
        <v>8784</v>
      </c>
      <c r="B12191" s="0" t="s">
        <v>85</v>
      </c>
      <c r="C12191" s="0" t="n">
        <v>2005</v>
      </c>
      <c r="D12191" s="0" t="s">
        <v>114</v>
      </c>
      <c r="E12191" s="0" t="s">
        <v>418</v>
      </c>
      <c r="F12191" s="0" t="n">
        <v>0.05</v>
      </c>
      <c r="G12191" s="0" t="n">
        <v>0.02</v>
      </c>
      <c r="H12191" s="0" t="n">
        <v>0</v>
      </c>
      <c r="I12191" s="0" t="n">
        <v>0</v>
      </c>
      <c r="J12191" s="0" t="n">
        <v>0.07</v>
      </c>
      <c r="N12191" s="0" t="s">
        <v>35</v>
      </c>
      <c r="P12191" s="0" t="n">
        <f aca="false">IF(AND(OR(Dashboard!$B$5="All",D12191=Dashboard!$B$5),OR(Dashboard!$D$5="All",N12191=Dashboard!$D$5),OR(AND(C12191&lt;&gt;"",C12191&gt;=Dashboard!$F$5,C12191&lt;=Dashboard!$H$5),AND(C12191="",Dashboard!$F$5&lt;=1980,Dashboard!$H$5&gt;=2016))),1,0)</f>
        <v>1</v>
      </c>
      <c r="Q12191" s="0" t="n">
        <f aca="false">J12191*P12191+ROW()*0.00000001</f>
        <v>0.07012191</v>
      </c>
    </row>
    <row r="12192" customFormat="false" ht="15" hidden="false" customHeight="false" outlineLevel="0" collapsed="false">
      <c r="A12192" s="0" t="s">
        <v>8785</v>
      </c>
      <c r="B12192" s="0" t="s">
        <v>164</v>
      </c>
      <c r="C12192" s="0" t="n">
        <v>2012</v>
      </c>
      <c r="D12192" s="0" t="s">
        <v>46</v>
      </c>
      <c r="E12192" s="0" t="s">
        <v>328</v>
      </c>
      <c r="F12192" s="0" t="n">
        <v>0</v>
      </c>
      <c r="G12192" s="0" t="n">
        <v>0</v>
      </c>
      <c r="H12192" s="0" t="n">
        <v>0.07</v>
      </c>
      <c r="I12192" s="0" t="n">
        <v>0</v>
      </c>
      <c r="J12192" s="0" t="n">
        <v>0.07</v>
      </c>
      <c r="N12192" s="0" t="s">
        <v>74</v>
      </c>
      <c r="P12192" s="0" t="n">
        <f aca="false">IF(AND(OR(Dashboard!$B$5="All",D12192=Dashboard!$B$5),OR(Dashboard!$D$5="All",N12192=Dashboard!$D$5),OR(AND(C12192&lt;&gt;"",C12192&gt;=Dashboard!$F$5,C12192&lt;=Dashboard!$H$5),AND(C12192="",Dashboard!$F$5&lt;=1980,Dashboard!$H$5&gt;=2016))),1,0)</f>
        <v>1</v>
      </c>
      <c r="Q12192" s="0" t="n">
        <f aca="false">J12192*P12192+ROW()*0.00000001</f>
        <v>0.07012192</v>
      </c>
    </row>
    <row r="12193" customFormat="false" ht="15" hidden="false" customHeight="false" outlineLevel="0" collapsed="false">
      <c r="A12193" s="0" t="s">
        <v>8786</v>
      </c>
      <c r="B12193" s="0" t="s">
        <v>70</v>
      </c>
      <c r="C12193" s="0" t="n">
        <v>2011</v>
      </c>
      <c r="D12193" s="0" t="s">
        <v>58</v>
      </c>
      <c r="E12193" s="0" t="s">
        <v>195</v>
      </c>
      <c r="F12193" s="0" t="n">
        <v>0.06</v>
      </c>
      <c r="G12193" s="0" t="n">
        <v>0</v>
      </c>
      <c r="H12193" s="0" t="n">
        <v>0</v>
      </c>
      <c r="I12193" s="0" t="n">
        <v>0.01</v>
      </c>
      <c r="J12193" s="0" t="n">
        <v>0.07</v>
      </c>
      <c r="K12193" s="0" t="n">
        <v>49</v>
      </c>
      <c r="L12193" s="0" t="n">
        <v>4.4</v>
      </c>
      <c r="M12193" s="0" t="s">
        <v>103</v>
      </c>
      <c r="N12193" s="0" t="s">
        <v>74</v>
      </c>
      <c r="O12193" s="0" t="s">
        <v>177</v>
      </c>
      <c r="P12193" s="0" t="n">
        <f aca="false">IF(AND(OR(Dashboard!$B$5="All",D12193=Dashboard!$B$5),OR(Dashboard!$D$5="All",N12193=Dashboard!$D$5),OR(AND(C12193&lt;&gt;"",C12193&gt;=Dashboard!$F$5,C12193&lt;=Dashboard!$H$5),AND(C12193="",Dashboard!$F$5&lt;=1980,Dashboard!$H$5&gt;=2016))),1,0)</f>
        <v>1</v>
      </c>
      <c r="Q12193" s="0" t="n">
        <f aca="false">J12193*P12193+ROW()*0.00000001</f>
        <v>0.07012193</v>
      </c>
    </row>
    <row r="12194" customFormat="false" ht="15" hidden="false" customHeight="false" outlineLevel="0" collapsed="false">
      <c r="A12194" s="0" t="s">
        <v>3998</v>
      </c>
      <c r="B12194" s="0" t="s">
        <v>85</v>
      </c>
      <c r="C12194" s="0" t="n">
        <v>2003</v>
      </c>
      <c r="D12194" s="0" t="s">
        <v>71</v>
      </c>
      <c r="E12194" s="0" t="s">
        <v>124</v>
      </c>
      <c r="F12194" s="0" t="n">
        <v>0.05</v>
      </c>
      <c r="G12194" s="0" t="n">
        <v>0.02</v>
      </c>
      <c r="H12194" s="0" t="n">
        <v>0</v>
      </c>
      <c r="I12194" s="0" t="n">
        <v>0</v>
      </c>
      <c r="J12194" s="0" t="n">
        <v>0.07</v>
      </c>
      <c r="K12194" s="0" t="n">
        <v>63</v>
      </c>
      <c r="L12194" s="0" t="n">
        <v>6.8</v>
      </c>
      <c r="M12194" s="0" t="s">
        <v>36</v>
      </c>
      <c r="N12194" s="0" t="s">
        <v>35</v>
      </c>
      <c r="O12194" s="0" t="s">
        <v>67</v>
      </c>
      <c r="P12194" s="0" t="n">
        <f aca="false">IF(AND(OR(Dashboard!$B$5="All",D12194=Dashboard!$B$5),OR(Dashboard!$D$5="All",N12194=Dashboard!$D$5),OR(AND(C12194&lt;&gt;"",C12194&gt;=Dashboard!$F$5,C12194&lt;=Dashboard!$H$5),AND(C12194="",Dashboard!$F$5&lt;=1980,Dashboard!$H$5&gt;=2016))),1,0)</f>
        <v>1</v>
      </c>
      <c r="Q12194" s="0" t="n">
        <f aca="false">J12194*P12194+ROW()*0.00000001</f>
        <v>0.07012194</v>
      </c>
    </row>
    <row r="12195" customFormat="false" ht="15" hidden="false" customHeight="false" outlineLevel="0" collapsed="false">
      <c r="A12195" s="0" t="s">
        <v>8787</v>
      </c>
      <c r="B12195" s="0" t="s">
        <v>50</v>
      </c>
      <c r="C12195" s="0" t="n">
        <v>2006</v>
      </c>
      <c r="D12195" s="0" t="s">
        <v>52</v>
      </c>
      <c r="E12195" s="0" t="s">
        <v>2473</v>
      </c>
      <c r="F12195" s="0" t="n">
        <v>0</v>
      </c>
      <c r="G12195" s="0" t="n">
        <v>0</v>
      </c>
      <c r="H12195" s="0" t="n">
        <v>0.07</v>
      </c>
      <c r="I12195" s="0" t="n">
        <v>0</v>
      </c>
      <c r="J12195" s="0" t="n">
        <v>0.07</v>
      </c>
      <c r="N12195" s="0" t="s">
        <v>35</v>
      </c>
      <c r="P12195" s="0" t="n">
        <f aca="false">IF(AND(OR(Dashboard!$B$5="All",D12195=Dashboard!$B$5),OR(Dashboard!$D$5="All",N12195=Dashboard!$D$5),OR(AND(C12195&lt;&gt;"",C12195&gt;=Dashboard!$F$5,C12195&lt;=Dashboard!$H$5),AND(C12195="",Dashboard!$F$5&lt;=1980,Dashboard!$H$5&gt;=2016))),1,0)</f>
        <v>1</v>
      </c>
      <c r="Q12195" s="0" t="n">
        <f aca="false">J12195*P12195+ROW()*0.00000001</f>
        <v>0.07012195</v>
      </c>
    </row>
    <row r="12196" customFormat="false" ht="15" hidden="false" customHeight="false" outlineLevel="0" collapsed="false">
      <c r="A12196" s="0" t="s">
        <v>4733</v>
      </c>
      <c r="B12196" s="0" t="s">
        <v>70</v>
      </c>
      <c r="C12196" s="0" t="n">
        <v>2014</v>
      </c>
      <c r="D12196" s="0" t="s">
        <v>114</v>
      </c>
      <c r="E12196" s="0" t="s">
        <v>1488</v>
      </c>
      <c r="F12196" s="0" t="n">
        <v>0.03</v>
      </c>
      <c r="G12196" s="0" t="n">
        <v>0.03</v>
      </c>
      <c r="H12196" s="0" t="n">
        <v>0</v>
      </c>
      <c r="I12196" s="0" t="n">
        <v>0.01</v>
      </c>
      <c r="J12196" s="0" t="n">
        <v>0.07</v>
      </c>
      <c r="N12196" s="0" t="s">
        <v>74</v>
      </c>
      <c r="P12196" s="0" t="n">
        <f aca="false">IF(AND(OR(Dashboard!$B$5="All",D12196=Dashboard!$B$5),OR(Dashboard!$D$5="All",N12196=Dashboard!$D$5),OR(AND(C12196&lt;&gt;"",C12196&gt;=Dashboard!$F$5,C12196&lt;=Dashboard!$H$5),AND(C12196="",Dashboard!$F$5&lt;=1980,Dashboard!$H$5&gt;=2016))),1,0)</f>
        <v>1</v>
      </c>
      <c r="Q12196" s="0" t="n">
        <f aca="false">J12196*P12196+ROW()*0.00000001</f>
        <v>0.07012196</v>
      </c>
    </row>
    <row r="12197" customFormat="false" ht="15" hidden="false" customHeight="false" outlineLevel="0" collapsed="false">
      <c r="A12197" s="0" t="s">
        <v>8788</v>
      </c>
      <c r="B12197" s="0" t="s">
        <v>33</v>
      </c>
      <c r="C12197" s="0" t="n">
        <v>2010</v>
      </c>
      <c r="D12197" s="0" t="s">
        <v>34</v>
      </c>
      <c r="E12197" s="0" t="s">
        <v>1364</v>
      </c>
      <c r="F12197" s="0" t="n">
        <v>0.06</v>
      </c>
      <c r="G12197" s="0" t="n">
        <v>0</v>
      </c>
      <c r="H12197" s="0" t="n">
        <v>0</v>
      </c>
      <c r="I12197" s="0" t="n">
        <v>0</v>
      </c>
      <c r="J12197" s="0" t="n">
        <v>0.07</v>
      </c>
      <c r="M12197" s="0" t="s">
        <v>36</v>
      </c>
      <c r="N12197" s="0" t="s">
        <v>35</v>
      </c>
      <c r="P12197" s="0" t="n">
        <f aca="false">IF(AND(OR(Dashboard!$B$5="All",D12197=Dashboard!$B$5),OR(Dashboard!$D$5="All",N12197=Dashboard!$D$5),OR(AND(C12197&lt;&gt;"",C12197&gt;=Dashboard!$F$5,C12197&lt;=Dashboard!$H$5),AND(C12197="",Dashboard!$F$5&lt;=1980,Dashboard!$H$5&gt;=2016))),1,0)</f>
        <v>1</v>
      </c>
      <c r="Q12197" s="0" t="n">
        <f aca="false">J12197*P12197+ROW()*0.00000001</f>
        <v>0.07012197</v>
      </c>
    </row>
    <row r="12198" customFormat="false" ht="15" hidden="false" customHeight="false" outlineLevel="0" collapsed="false">
      <c r="A12198" s="0" t="s">
        <v>4379</v>
      </c>
      <c r="B12198" s="0" t="s">
        <v>64</v>
      </c>
      <c r="C12198" s="0" t="n">
        <v>2014</v>
      </c>
      <c r="D12198" s="0" t="s">
        <v>102</v>
      </c>
      <c r="E12198" s="0" t="s">
        <v>328</v>
      </c>
      <c r="F12198" s="0" t="n">
        <v>0.01</v>
      </c>
      <c r="G12198" s="0" t="n">
        <v>0.05</v>
      </c>
      <c r="H12198" s="0" t="n">
        <v>0</v>
      </c>
      <c r="I12198" s="0" t="n">
        <v>0</v>
      </c>
      <c r="J12198" s="0" t="n">
        <v>0.07</v>
      </c>
      <c r="K12198" s="0" t="n">
        <v>53</v>
      </c>
      <c r="L12198" s="0" t="n">
        <v>5.1</v>
      </c>
      <c r="M12198" s="0" t="s">
        <v>103</v>
      </c>
      <c r="N12198" s="0" t="s">
        <v>66</v>
      </c>
      <c r="O12198" s="0" t="s">
        <v>53</v>
      </c>
      <c r="P12198" s="0" t="n">
        <f aca="false">IF(AND(OR(Dashboard!$B$5="All",D12198=Dashboard!$B$5),OR(Dashboard!$D$5="All",N12198=Dashboard!$D$5),OR(AND(C12198&lt;&gt;"",C12198&gt;=Dashboard!$F$5,C12198&lt;=Dashboard!$H$5),AND(C12198="",Dashboard!$F$5&lt;=1980,Dashboard!$H$5&gt;=2016))),1,0)</f>
        <v>1</v>
      </c>
      <c r="Q12198" s="0" t="n">
        <f aca="false">J12198*P12198+ROW()*0.00000001</f>
        <v>0.07012198</v>
      </c>
    </row>
    <row r="12199" customFormat="false" ht="15" hidden="false" customHeight="false" outlineLevel="0" collapsed="false">
      <c r="A12199" s="0" t="s">
        <v>8789</v>
      </c>
      <c r="B12199" s="0" t="s">
        <v>144</v>
      </c>
      <c r="C12199" s="0" t="n">
        <v>2003</v>
      </c>
      <c r="D12199" s="0" t="s">
        <v>41</v>
      </c>
      <c r="E12199" s="0" t="s">
        <v>1326</v>
      </c>
      <c r="F12199" s="0" t="n">
        <v>0.05</v>
      </c>
      <c r="G12199" s="0" t="n">
        <v>0.01</v>
      </c>
      <c r="H12199" s="0" t="n">
        <v>0</v>
      </c>
      <c r="I12199" s="0" t="n">
        <v>0</v>
      </c>
      <c r="J12199" s="0" t="n">
        <v>0.07</v>
      </c>
      <c r="K12199" s="0" t="n">
        <v>56</v>
      </c>
      <c r="L12199" s="0" t="n">
        <v>8.1</v>
      </c>
      <c r="M12199" s="0" t="s">
        <v>36</v>
      </c>
      <c r="N12199" s="0" t="s">
        <v>66</v>
      </c>
      <c r="O12199" s="0" t="s">
        <v>53</v>
      </c>
      <c r="P12199" s="0" t="n">
        <f aca="false">IF(AND(OR(Dashboard!$B$5="All",D12199=Dashboard!$B$5),OR(Dashboard!$D$5="All",N12199=Dashboard!$D$5),OR(AND(C12199&lt;&gt;"",C12199&gt;=Dashboard!$F$5,C12199&lt;=Dashboard!$H$5),AND(C12199="",Dashboard!$F$5&lt;=1980,Dashboard!$H$5&gt;=2016))),1,0)</f>
        <v>1</v>
      </c>
      <c r="Q12199" s="0" t="n">
        <f aca="false">J12199*P12199+ROW()*0.00000001</f>
        <v>0.07012199</v>
      </c>
    </row>
    <row r="12200" customFormat="false" ht="15" hidden="false" customHeight="false" outlineLevel="0" collapsed="false">
      <c r="A12200" s="0" t="s">
        <v>272</v>
      </c>
      <c r="B12200" s="0" t="s">
        <v>152</v>
      </c>
      <c r="C12200" s="0" t="n">
        <v>2009</v>
      </c>
      <c r="D12200" s="0" t="s">
        <v>71</v>
      </c>
      <c r="E12200" s="0" t="s">
        <v>211</v>
      </c>
      <c r="F12200" s="0" t="n">
        <v>0.01</v>
      </c>
      <c r="G12200" s="0" t="n">
        <v>0.04</v>
      </c>
      <c r="H12200" s="0" t="n">
        <v>0</v>
      </c>
      <c r="I12200" s="0" t="n">
        <v>0.01</v>
      </c>
      <c r="J12200" s="0" t="n">
        <v>0.07</v>
      </c>
      <c r="K12200" s="0" t="n">
        <v>86</v>
      </c>
      <c r="L12200" s="0" t="n">
        <v>7.1</v>
      </c>
      <c r="M12200" s="0" t="s">
        <v>73</v>
      </c>
      <c r="N12200" s="0" t="s">
        <v>152</v>
      </c>
      <c r="O12200" s="0" t="s">
        <v>42</v>
      </c>
      <c r="P12200" s="0" t="n">
        <f aca="false">IF(AND(OR(Dashboard!$B$5="All",D12200=Dashboard!$B$5),OR(Dashboard!$D$5="All",N12200=Dashboard!$D$5),OR(AND(C12200&lt;&gt;"",C12200&gt;=Dashboard!$F$5,C12200&lt;=Dashboard!$H$5),AND(C12200="",Dashboard!$F$5&lt;=1980,Dashboard!$H$5&gt;=2016))),1,0)</f>
        <v>1</v>
      </c>
      <c r="Q12200" s="0" t="n">
        <f aca="false">J12200*P12200+ROW()*0.00000001</f>
        <v>0.070122</v>
      </c>
    </row>
    <row r="12201" customFormat="false" ht="15" hidden="false" customHeight="false" outlineLevel="0" collapsed="false">
      <c r="A12201" s="0" t="s">
        <v>3604</v>
      </c>
      <c r="B12201" s="0" t="s">
        <v>85</v>
      </c>
      <c r="C12201" s="0" t="n">
        <v>2006</v>
      </c>
      <c r="D12201" s="0" t="s">
        <v>71</v>
      </c>
      <c r="E12201" s="0" t="s">
        <v>91</v>
      </c>
      <c r="F12201" s="0" t="n">
        <v>0.05</v>
      </c>
      <c r="G12201" s="0" t="n">
        <v>0.02</v>
      </c>
      <c r="H12201" s="0" t="n">
        <v>0</v>
      </c>
      <c r="I12201" s="0" t="n">
        <v>0</v>
      </c>
      <c r="J12201" s="0" t="n">
        <v>0.07</v>
      </c>
      <c r="K12201" s="0" t="n">
        <v>55</v>
      </c>
      <c r="L12201" s="0" t="n">
        <v>9.3</v>
      </c>
      <c r="M12201" s="0" t="s">
        <v>125</v>
      </c>
      <c r="N12201" s="0" t="s">
        <v>35</v>
      </c>
      <c r="O12201" s="0" t="s">
        <v>53</v>
      </c>
      <c r="P12201" s="0" t="n">
        <f aca="false">IF(AND(OR(Dashboard!$B$5="All",D12201=Dashboard!$B$5),OR(Dashboard!$D$5="All",N12201=Dashboard!$D$5),OR(AND(C12201&lt;&gt;"",C12201&gt;=Dashboard!$F$5,C12201&lt;=Dashboard!$H$5),AND(C12201="",Dashboard!$F$5&lt;=1980,Dashboard!$H$5&gt;=2016))),1,0)</f>
        <v>1</v>
      </c>
      <c r="Q12201" s="0" t="n">
        <f aca="false">J12201*P12201+ROW()*0.00000001</f>
        <v>0.07012201</v>
      </c>
    </row>
    <row r="12202" customFormat="false" ht="15" hidden="false" customHeight="false" outlineLevel="0" collapsed="false">
      <c r="A12202" s="0" t="s">
        <v>8790</v>
      </c>
      <c r="B12202" s="0" t="s">
        <v>85</v>
      </c>
      <c r="C12202" s="0" t="n">
        <v>2003</v>
      </c>
      <c r="D12202" s="0" t="s">
        <v>52</v>
      </c>
      <c r="E12202" s="0" t="s">
        <v>2154</v>
      </c>
      <c r="F12202" s="0" t="n">
        <v>0.05</v>
      </c>
      <c r="G12202" s="0" t="n">
        <v>0.02</v>
      </c>
      <c r="H12202" s="0" t="n">
        <v>0</v>
      </c>
      <c r="I12202" s="0" t="n">
        <v>0</v>
      </c>
      <c r="J12202" s="0" t="n">
        <v>0.07</v>
      </c>
      <c r="M12202" s="0" t="s">
        <v>36</v>
      </c>
      <c r="N12202" s="0" t="s">
        <v>35</v>
      </c>
      <c r="P12202" s="0" t="n">
        <f aca="false">IF(AND(OR(Dashboard!$B$5="All",D12202=Dashboard!$B$5),OR(Dashboard!$D$5="All",N12202=Dashboard!$D$5),OR(AND(C12202&lt;&gt;"",C12202&gt;=Dashboard!$F$5,C12202&lt;=Dashboard!$H$5),AND(C12202="",Dashboard!$F$5&lt;=1980,Dashboard!$H$5&gt;=2016))),1,0)</f>
        <v>1</v>
      </c>
      <c r="Q12202" s="0" t="n">
        <f aca="false">J12202*P12202+ROW()*0.00000001</f>
        <v>0.07012202</v>
      </c>
    </row>
    <row r="12203" customFormat="false" ht="15" hidden="false" customHeight="false" outlineLevel="0" collapsed="false">
      <c r="A12203" s="0" t="s">
        <v>7730</v>
      </c>
      <c r="B12203" s="0" t="s">
        <v>50</v>
      </c>
      <c r="C12203" s="0" t="n">
        <v>2011</v>
      </c>
      <c r="D12203" s="0" t="s">
        <v>71</v>
      </c>
      <c r="E12203" s="0" t="s">
        <v>91</v>
      </c>
      <c r="F12203" s="0" t="n">
        <v>0.05</v>
      </c>
      <c r="G12203" s="0" t="n">
        <v>0.01</v>
      </c>
      <c r="H12203" s="0" t="n">
        <v>0</v>
      </c>
      <c r="I12203" s="0" t="n">
        <v>0.01</v>
      </c>
      <c r="J12203" s="0" t="n">
        <v>0.07</v>
      </c>
      <c r="M12203" s="0" t="s">
        <v>125</v>
      </c>
      <c r="N12203" s="0" t="s">
        <v>35</v>
      </c>
      <c r="P12203" s="0" t="n">
        <f aca="false">IF(AND(OR(Dashboard!$B$5="All",D12203=Dashboard!$B$5),OR(Dashboard!$D$5="All",N12203=Dashboard!$D$5),OR(AND(C12203&lt;&gt;"",C12203&gt;=Dashboard!$F$5,C12203&lt;=Dashboard!$H$5),AND(C12203="",Dashboard!$F$5&lt;=1980,Dashboard!$H$5&gt;=2016))),1,0)</f>
        <v>1</v>
      </c>
      <c r="Q12203" s="0" t="n">
        <f aca="false">J12203*P12203+ROW()*0.00000001</f>
        <v>0.07012203</v>
      </c>
    </row>
    <row r="12204" customFormat="false" ht="15" hidden="false" customHeight="false" outlineLevel="0" collapsed="false">
      <c r="A12204" s="0" t="s">
        <v>8791</v>
      </c>
      <c r="B12204" s="0" t="s">
        <v>33</v>
      </c>
      <c r="C12204" s="0" t="n">
        <v>2009</v>
      </c>
      <c r="D12204" s="0" t="s">
        <v>52</v>
      </c>
      <c r="E12204" s="0" t="s">
        <v>220</v>
      </c>
      <c r="F12204" s="0" t="n">
        <v>0.06</v>
      </c>
      <c r="G12204" s="0" t="n">
        <v>0</v>
      </c>
      <c r="H12204" s="0" t="n">
        <v>0</v>
      </c>
      <c r="I12204" s="0" t="n">
        <v>0.01</v>
      </c>
      <c r="J12204" s="0" t="n">
        <v>0.07</v>
      </c>
      <c r="M12204" s="0" t="s">
        <v>36</v>
      </c>
      <c r="N12204" s="0" t="s">
        <v>35</v>
      </c>
      <c r="P12204" s="0" t="n">
        <f aca="false">IF(AND(OR(Dashboard!$B$5="All",D12204=Dashboard!$B$5),OR(Dashboard!$D$5="All",N12204=Dashboard!$D$5),OR(AND(C12204&lt;&gt;"",C12204&gt;=Dashboard!$F$5,C12204&lt;=Dashboard!$H$5),AND(C12204="",Dashboard!$F$5&lt;=1980,Dashboard!$H$5&gt;=2016))),1,0)</f>
        <v>1</v>
      </c>
      <c r="Q12204" s="0" t="n">
        <f aca="false">J12204*P12204+ROW()*0.00000001</f>
        <v>0.07012204</v>
      </c>
    </row>
    <row r="12205" customFormat="false" ht="15" hidden="false" customHeight="false" outlineLevel="0" collapsed="false">
      <c r="A12205" s="0" t="s">
        <v>3522</v>
      </c>
      <c r="B12205" s="0" t="s">
        <v>152</v>
      </c>
      <c r="C12205" s="0" t="n">
        <v>2007</v>
      </c>
      <c r="D12205" s="0" t="s">
        <v>246</v>
      </c>
      <c r="E12205" s="0" t="s">
        <v>142</v>
      </c>
      <c r="F12205" s="0" t="n">
        <v>0</v>
      </c>
      <c r="G12205" s="0" t="n">
        <v>0.06</v>
      </c>
      <c r="H12205" s="0" t="n">
        <v>0</v>
      </c>
      <c r="I12205" s="0" t="n">
        <v>0.01</v>
      </c>
      <c r="J12205" s="0" t="n">
        <v>0.07</v>
      </c>
      <c r="N12205" s="0" t="s">
        <v>152</v>
      </c>
      <c r="P12205" s="0" t="n">
        <f aca="false">IF(AND(OR(Dashboard!$B$5="All",D12205=Dashboard!$B$5),OR(Dashboard!$D$5="All",N12205=Dashboard!$D$5),OR(AND(C12205&lt;&gt;"",C12205&gt;=Dashboard!$F$5,C12205&lt;=Dashboard!$H$5),AND(C12205="",Dashboard!$F$5&lt;=1980,Dashboard!$H$5&gt;=2016))),1,0)</f>
        <v>1</v>
      </c>
      <c r="Q12205" s="0" t="n">
        <f aca="false">J12205*P12205+ROW()*0.00000001</f>
        <v>0.07012205</v>
      </c>
    </row>
    <row r="12206" customFormat="false" ht="15" hidden="false" customHeight="false" outlineLevel="0" collapsed="false">
      <c r="A12206" s="0" t="s">
        <v>8792</v>
      </c>
      <c r="B12206" s="0" t="s">
        <v>117</v>
      </c>
      <c r="C12206" s="0" t="n">
        <v>2000</v>
      </c>
      <c r="D12206" s="0" t="s">
        <v>52</v>
      </c>
      <c r="E12206" s="0" t="s">
        <v>1002</v>
      </c>
      <c r="F12206" s="0" t="n">
        <v>0.04</v>
      </c>
      <c r="G12206" s="0" t="n">
        <v>0.03</v>
      </c>
      <c r="H12206" s="0" t="n">
        <v>0</v>
      </c>
      <c r="I12206" s="0" t="n">
        <v>0</v>
      </c>
      <c r="J12206" s="0" t="n">
        <v>0.07</v>
      </c>
      <c r="N12206" s="0" t="s">
        <v>74</v>
      </c>
      <c r="P12206" s="0" t="n">
        <f aca="false">IF(AND(OR(Dashboard!$B$5="All",D12206=Dashboard!$B$5),OR(Dashboard!$D$5="All",N12206=Dashboard!$D$5),OR(AND(C12206&lt;&gt;"",C12206&gt;=Dashboard!$F$5,C12206&lt;=Dashboard!$H$5),AND(C12206="",Dashboard!$F$5&lt;=1980,Dashboard!$H$5&gt;=2016))),1,0)</f>
        <v>1</v>
      </c>
      <c r="Q12206" s="0" t="n">
        <f aca="false">J12206*P12206+ROW()*0.00000001</f>
        <v>0.07012206</v>
      </c>
    </row>
    <row r="12207" customFormat="false" ht="15" hidden="false" customHeight="false" outlineLevel="0" collapsed="false">
      <c r="A12207" s="0" t="s">
        <v>8793</v>
      </c>
      <c r="B12207" s="0" t="s">
        <v>50</v>
      </c>
      <c r="C12207" s="0" t="n">
        <v>2008</v>
      </c>
      <c r="D12207" s="0" t="s">
        <v>48</v>
      </c>
      <c r="E12207" s="0" t="s">
        <v>211</v>
      </c>
      <c r="F12207" s="0" t="n">
        <v>0.06</v>
      </c>
      <c r="G12207" s="0" t="n">
        <v>0</v>
      </c>
      <c r="H12207" s="0" t="n">
        <v>0</v>
      </c>
      <c r="I12207" s="0" t="n">
        <v>0</v>
      </c>
      <c r="J12207" s="0" t="n">
        <v>0.07</v>
      </c>
      <c r="N12207" s="0" t="s">
        <v>35</v>
      </c>
      <c r="P12207" s="0" t="n">
        <f aca="false">IF(AND(OR(Dashboard!$B$5="All",D12207=Dashboard!$B$5),OR(Dashboard!$D$5="All",N12207=Dashboard!$D$5),OR(AND(C12207&lt;&gt;"",C12207&gt;=Dashboard!$F$5,C12207&lt;=Dashboard!$H$5),AND(C12207="",Dashboard!$F$5&lt;=1980,Dashboard!$H$5&gt;=2016))),1,0)</f>
        <v>1</v>
      </c>
      <c r="Q12207" s="0" t="n">
        <f aca="false">J12207*P12207+ROW()*0.00000001</f>
        <v>0.07012207</v>
      </c>
    </row>
    <row r="12208" customFormat="false" ht="15" hidden="false" customHeight="false" outlineLevel="0" collapsed="false">
      <c r="A12208" s="0" t="s">
        <v>8794</v>
      </c>
      <c r="B12208" s="0" t="s">
        <v>117</v>
      </c>
      <c r="C12208" s="0" t="n">
        <v>1997</v>
      </c>
      <c r="D12208" s="0" t="s">
        <v>41</v>
      </c>
      <c r="E12208" s="0" t="s">
        <v>211</v>
      </c>
      <c r="F12208" s="0" t="n">
        <v>0</v>
      </c>
      <c r="G12208" s="0" t="n">
        <v>0</v>
      </c>
      <c r="H12208" s="0" t="n">
        <v>0.06</v>
      </c>
      <c r="I12208" s="0" t="n">
        <v>0</v>
      </c>
      <c r="J12208" s="0" t="n">
        <v>0.07</v>
      </c>
      <c r="N12208" s="0" t="s">
        <v>74</v>
      </c>
      <c r="P12208" s="0" t="n">
        <f aca="false">IF(AND(OR(Dashboard!$B$5="All",D12208=Dashboard!$B$5),OR(Dashboard!$D$5="All",N12208=Dashboard!$D$5),OR(AND(C12208&lt;&gt;"",C12208&gt;=Dashboard!$F$5,C12208&lt;=Dashboard!$H$5),AND(C12208="",Dashboard!$F$5&lt;=1980,Dashboard!$H$5&gt;=2016))),1,0)</f>
        <v>1</v>
      </c>
      <c r="Q12208" s="0" t="n">
        <f aca="false">J12208*P12208+ROW()*0.00000001</f>
        <v>0.07012208</v>
      </c>
    </row>
    <row r="12209" customFormat="false" ht="15" hidden="false" customHeight="false" outlineLevel="0" collapsed="false">
      <c r="A12209" s="0" t="s">
        <v>8795</v>
      </c>
      <c r="B12209" s="0" t="s">
        <v>70</v>
      </c>
      <c r="C12209" s="0" t="n">
        <v>2010</v>
      </c>
      <c r="D12209" s="0" t="s">
        <v>34</v>
      </c>
      <c r="E12209" s="0" t="s">
        <v>782</v>
      </c>
      <c r="F12209" s="0" t="n">
        <v>0</v>
      </c>
      <c r="G12209" s="0" t="n">
        <v>0</v>
      </c>
      <c r="H12209" s="0" t="n">
        <v>0.07</v>
      </c>
      <c r="I12209" s="0" t="n">
        <v>0</v>
      </c>
      <c r="J12209" s="0" t="n">
        <v>0.07</v>
      </c>
      <c r="N12209" s="0" t="s">
        <v>74</v>
      </c>
      <c r="P12209" s="0" t="n">
        <f aca="false">IF(AND(OR(Dashboard!$B$5="All",D12209=Dashboard!$B$5),OR(Dashboard!$D$5="All",N12209=Dashboard!$D$5),OR(AND(C12209&lt;&gt;"",C12209&gt;=Dashboard!$F$5,C12209&lt;=Dashboard!$H$5),AND(C12209="",Dashboard!$F$5&lt;=1980,Dashboard!$H$5&gt;=2016))),1,0)</f>
        <v>1</v>
      </c>
      <c r="Q12209" s="0" t="n">
        <f aca="false">J12209*P12209+ROW()*0.00000001</f>
        <v>0.07012209</v>
      </c>
    </row>
    <row r="12210" customFormat="false" ht="15" hidden="false" customHeight="false" outlineLevel="0" collapsed="false">
      <c r="A12210" s="0" t="s">
        <v>8796</v>
      </c>
      <c r="B12210" s="0" t="s">
        <v>33</v>
      </c>
      <c r="D12210" s="0" t="s">
        <v>52</v>
      </c>
      <c r="E12210" s="0" t="s">
        <v>520</v>
      </c>
      <c r="F12210" s="0" t="n">
        <v>0.06</v>
      </c>
      <c r="G12210" s="0" t="n">
        <v>0</v>
      </c>
      <c r="H12210" s="0" t="n">
        <v>0</v>
      </c>
      <c r="I12210" s="0" t="n">
        <v>0</v>
      </c>
      <c r="J12210" s="0" t="n">
        <v>0.07</v>
      </c>
      <c r="M12210" s="0" t="s">
        <v>36</v>
      </c>
      <c r="N12210" s="0" t="s">
        <v>35</v>
      </c>
      <c r="P12210" s="0" t="n">
        <f aca="false">IF(AND(OR(Dashboard!$B$5="All",D12210=Dashboard!$B$5),OR(Dashboard!$D$5="All",N12210=Dashboard!$D$5),OR(AND(C12210&lt;&gt;"",C12210&gt;=Dashboard!$F$5,C12210&lt;=Dashboard!$H$5),AND(C12210="",Dashboard!$F$5&lt;=1980,Dashboard!$H$5&gt;=2016))),1,0)</f>
        <v>1</v>
      </c>
      <c r="Q12210" s="0" t="n">
        <f aca="false">J12210*P12210+ROW()*0.00000001</f>
        <v>0.0701221</v>
      </c>
    </row>
    <row r="12211" customFormat="false" ht="15" hidden="false" customHeight="false" outlineLevel="0" collapsed="false">
      <c r="A12211" s="0" t="s">
        <v>6641</v>
      </c>
      <c r="B12211" s="0" t="s">
        <v>164</v>
      </c>
      <c r="C12211" s="0" t="n">
        <v>2008</v>
      </c>
      <c r="D12211" s="0" t="s">
        <v>48</v>
      </c>
      <c r="E12211" s="0" t="s">
        <v>1551</v>
      </c>
      <c r="F12211" s="0" t="n">
        <v>0.06</v>
      </c>
      <c r="G12211" s="0" t="n">
        <v>0</v>
      </c>
      <c r="H12211" s="0" t="n">
        <v>0</v>
      </c>
      <c r="I12211" s="0" t="n">
        <v>0.01</v>
      </c>
      <c r="J12211" s="0" t="n">
        <v>0.07</v>
      </c>
      <c r="K12211" s="0" t="n">
        <v>74</v>
      </c>
      <c r="M12211" s="0" t="s">
        <v>36</v>
      </c>
      <c r="N12211" s="0" t="s">
        <v>74</v>
      </c>
      <c r="O12211" s="0" t="s">
        <v>37</v>
      </c>
      <c r="P12211" s="0" t="n">
        <f aca="false">IF(AND(OR(Dashboard!$B$5="All",D12211=Dashboard!$B$5),OR(Dashboard!$D$5="All",N12211=Dashboard!$D$5),OR(AND(C12211&lt;&gt;"",C12211&gt;=Dashboard!$F$5,C12211&lt;=Dashboard!$H$5),AND(C12211="",Dashboard!$F$5&lt;=1980,Dashboard!$H$5&gt;=2016))),1,0)</f>
        <v>1</v>
      </c>
      <c r="Q12211" s="0" t="n">
        <f aca="false">J12211*P12211+ROW()*0.00000001</f>
        <v>0.07012211</v>
      </c>
    </row>
    <row r="12212" customFormat="false" ht="15" hidden="false" customHeight="false" outlineLevel="0" collapsed="false">
      <c r="A12212" s="0" t="s">
        <v>8797</v>
      </c>
      <c r="B12212" s="0" t="s">
        <v>50</v>
      </c>
      <c r="C12212" s="0" t="n">
        <v>2010</v>
      </c>
      <c r="D12212" s="0" t="s">
        <v>71</v>
      </c>
      <c r="E12212" s="0" t="s">
        <v>418</v>
      </c>
      <c r="F12212" s="0" t="n">
        <v>0.06</v>
      </c>
      <c r="G12212" s="0" t="n">
        <v>0</v>
      </c>
      <c r="H12212" s="0" t="n">
        <v>0</v>
      </c>
      <c r="I12212" s="0" t="n">
        <v>0</v>
      </c>
      <c r="J12212" s="0" t="n">
        <v>0.07</v>
      </c>
      <c r="M12212" s="0" t="s">
        <v>125</v>
      </c>
      <c r="N12212" s="0" t="s">
        <v>35</v>
      </c>
      <c r="P12212" s="0" t="n">
        <f aca="false">IF(AND(OR(Dashboard!$B$5="All",D12212=Dashboard!$B$5),OR(Dashboard!$D$5="All",N12212=Dashboard!$D$5),OR(AND(C12212&lt;&gt;"",C12212&gt;=Dashboard!$F$5,C12212&lt;=Dashboard!$H$5),AND(C12212="",Dashboard!$F$5&lt;=1980,Dashboard!$H$5&gt;=2016))),1,0)</f>
        <v>1</v>
      </c>
      <c r="Q12212" s="0" t="n">
        <f aca="false">J12212*P12212+ROW()*0.00000001</f>
        <v>0.07012212</v>
      </c>
    </row>
    <row r="12213" customFormat="false" ht="15" hidden="false" customHeight="false" outlineLevel="0" collapsed="false">
      <c r="A12213" s="0" t="s">
        <v>8798</v>
      </c>
      <c r="B12213" s="0" t="s">
        <v>117</v>
      </c>
      <c r="C12213" s="0" t="n">
        <v>1998</v>
      </c>
      <c r="D12213" s="0" t="s">
        <v>102</v>
      </c>
      <c r="E12213" s="0" t="s">
        <v>89</v>
      </c>
      <c r="F12213" s="0" t="n">
        <v>0.04</v>
      </c>
      <c r="G12213" s="0" t="n">
        <v>0.03</v>
      </c>
      <c r="H12213" s="0" t="n">
        <v>0</v>
      </c>
      <c r="I12213" s="0" t="n">
        <v>0</v>
      </c>
      <c r="J12213" s="0" t="n">
        <v>0.07</v>
      </c>
      <c r="N12213" s="0" t="s">
        <v>74</v>
      </c>
      <c r="P12213" s="0" t="n">
        <f aca="false">IF(AND(OR(Dashboard!$B$5="All",D12213=Dashboard!$B$5),OR(Dashboard!$D$5="All",N12213=Dashboard!$D$5),OR(AND(C12213&lt;&gt;"",C12213&gt;=Dashboard!$F$5,C12213&lt;=Dashboard!$H$5),AND(C12213="",Dashboard!$F$5&lt;=1980,Dashboard!$H$5&gt;=2016))),1,0)</f>
        <v>1</v>
      </c>
      <c r="Q12213" s="0" t="n">
        <f aca="false">J12213*P12213+ROW()*0.00000001</f>
        <v>0.07012213</v>
      </c>
    </row>
    <row r="12214" customFormat="false" ht="15" hidden="false" customHeight="false" outlineLevel="0" collapsed="false">
      <c r="A12214" s="0" t="s">
        <v>8799</v>
      </c>
      <c r="B12214" s="0" t="s">
        <v>33</v>
      </c>
      <c r="C12214" s="0" t="n">
        <v>2009</v>
      </c>
      <c r="D12214" s="0" t="s">
        <v>58</v>
      </c>
      <c r="E12214" s="0" t="s">
        <v>2960</v>
      </c>
      <c r="F12214" s="0" t="n">
        <v>0.06</v>
      </c>
      <c r="G12214" s="0" t="n">
        <v>0</v>
      </c>
      <c r="H12214" s="0" t="n">
        <v>0</v>
      </c>
      <c r="I12214" s="0" t="n">
        <v>0</v>
      </c>
      <c r="J12214" s="0" t="n">
        <v>0.07</v>
      </c>
      <c r="M12214" s="0" t="s">
        <v>36</v>
      </c>
      <c r="N12214" s="0" t="s">
        <v>35</v>
      </c>
      <c r="P12214" s="0" t="n">
        <f aca="false">IF(AND(OR(Dashboard!$B$5="All",D12214=Dashboard!$B$5),OR(Dashboard!$D$5="All",N12214=Dashboard!$D$5),OR(AND(C12214&lt;&gt;"",C12214&gt;=Dashboard!$F$5,C12214&lt;=Dashboard!$H$5),AND(C12214="",Dashboard!$F$5&lt;=1980,Dashboard!$H$5&gt;=2016))),1,0)</f>
        <v>1</v>
      </c>
      <c r="Q12214" s="0" t="n">
        <f aca="false">J12214*P12214+ROW()*0.00000001</f>
        <v>0.07012214</v>
      </c>
    </row>
    <row r="12215" customFormat="false" ht="15" hidden="false" customHeight="false" outlineLevel="0" collapsed="false">
      <c r="A12215" s="0" t="s">
        <v>8800</v>
      </c>
      <c r="B12215" s="0" t="s">
        <v>70</v>
      </c>
      <c r="C12215" s="0" t="n">
        <v>2011</v>
      </c>
      <c r="D12215" s="0" t="s">
        <v>246</v>
      </c>
      <c r="E12215" s="0" t="s">
        <v>782</v>
      </c>
      <c r="F12215" s="0" t="n">
        <v>0</v>
      </c>
      <c r="G12215" s="0" t="n">
        <v>0</v>
      </c>
      <c r="H12215" s="0" t="n">
        <v>0.07</v>
      </c>
      <c r="I12215" s="0" t="n">
        <v>0</v>
      </c>
      <c r="J12215" s="0" t="n">
        <v>0.07</v>
      </c>
      <c r="N12215" s="0" t="s">
        <v>74</v>
      </c>
      <c r="P12215" s="0" t="n">
        <f aca="false">IF(AND(OR(Dashboard!$B$5="All",D12215=Dashboard!$B$5),OR(Dashboard!$D$5="All",N12215=Dashboard!$D$5),OR(AND(C12215&lt;&gt;"",C12215&gt;=Dashboard!$F$5,C12215&lt;=Dashboard!$H$5),AND(C12215="",Dashboard!$F$5&lt;=1980,Dashboard!$H$5&gt;=2016))),1,0)</f>
        <v>1</v>
      </c>
      <c r="Q12215" s="0" t="n">
        <f aca="false">J12215*P12215+ROW()*0.00000001</f>
        <v>0.07012215</v>
      </c>
    </row>
    <row r="12216" customFormat="false" ht="15" hidden="false" customHeight="false" outlineLevel="0" collapsed="false">
      <c r="A12216" s="0" t="s">
        <v>8801</v>
      </c>
      <c r="B12216" s="0" t="s">
        <v>117</v>
      </c>
      <c r="C12216" s="0" t="n">
        <v>1996</v>
      </c>
      <c r="D12216" s="0" t="s">
        <v>34</v>
      </c>
      <c r="E12216" s="0" t="s">
        <v>220</v>
      </c>
      <c r="F12216" s="0" t="n">
        <v>0.04</v>
      </c>
      <c r="G12216" s="0" t="n">
        <v>0.03</v>
      </c>
      <c r="H12216" s="0" t="n">
        <v>0</v>
      </c>
      <c r="I12216" s="0" t="n">
        <v>0</v>
      </c>
      <c r="J12216" s="0" t="n">
        <v>0.07</v>
      </c>
      <c r="N12216" s="0" t="s">
        <v>74</v>
      </c>
      <c r="P12216" s="0" t="n">
        <f aca="false">IF(AND(OR(Dashboard!$B$5="All",D12216=Dashboard!$B$5),OR(Dashboard!$D$5="All",N12216=Dashboard!$D$5),OR(AND(C12216&lt;&gt;"",C12216&gt;=Dashboard!$F$5,C12216&lt;=Dashboard!$H$5),AND(C12216="",Dashboard!$F$5&lt;=1980,Dashboard!$H$5&gt;=2016))),1,0)</f>
        <v>1</v>
      </c>
      <c r="Q12216" s="0" t="n">
        <f aca="false">J12216*P12216+ROW()*0.00000001</f>
        <v>0.07012216</v>
      </c>
    </row>
    <row r="12217" customFormat="false" ht="15" hidden="false" customHeight="false" outlineLevel="0" collapsed="false">
      <c r="A12217" s="0" t="s">
        <v>8802</v>
      </c>
      <c r="B12217" s="0" t="s">
        <v>164</v>
      </c>
      <c r="C12217" s="0" t="n">
        <v>2006</v>
      </c>
      <c r="D12217" s="0" t="s">
        <v>52</v>
      </c>
      <c r="E12217" s="0" t="s">
        <v>8803</v>
      </c>
      <c r="F12217" s="0" t="n">
        <v>0</v>
      </c>
      <c r="G12217" s="0" t="n">
        <v>0</v>
      </c>
      <c r="H12217" s="0" t="n">
        <v>0.07</v>
      </c>
      <c r="I12217" s="0" t="n">
        <v>0</v>
      </c>
      <c r="J12217" s="0" t="n">
        <v>0.07</v>
      </c>
      <c r="N12217" s="0" t="s">
        <v>74</v>
      </c>
      <c r="P12217" s="0" t="n">
        <f aca="false">IF(AND(OR(Dashboard!$B$5="All",D12217=Dashboard!$B$5),OR(Dashboard!$D$5="All",N12217=Dashboard!$D$5),OR(AND(C12217&lt;&gt;"",C12217&gt;=Dashboard!$F$5,C12217&lt;=Dashboard!$H$5),AND(C12217="",Dashboard!$F$5&lt;=1980,Dashboard!$H$5&gt;=2016))),1,0)</f>
        <v>1</v>
      </c>
      <c r="Q12217" s="0" t="n">
        <f aca="false">J12217*P12217+ROW()*0.00000001</f>
        <v>0.07012217</v>
      </c>
    </row>
    <row r="12218" customFormat="false" ht="15" hidden="false" customHeight="false" outlineLevel="0" collapsed="false">
      <c r="A12218" s="0" t="s">
        <v>2682</v>
      </c>
      <c r="B12218" s="0" t="s">
        <v>144</v>
      </c>
      <c r="D12218" s="0" t="s">
        <v>41</v>
      </c>
      <c r="E12218" s="0" t="s">
        <v>520</v>
      </c>
      <c r="F12218" s="0" t="n">
        <v>0.05</v>
      </c>
      <c r="G12218" s="0" t="n">
        <v>0.01</v>
      </c>
      <c r="H12218" s="0" t="n">
        <v>0</v>
      </c>
      <c r="I12218" s="0" t="n">
        <v>0</v>
      </c>
      <c r="J12218" s="0" t="n">
        <v>0.07</v>
      </c>
      <c r="K12218" s="0" t="n">
        <v>50</v>
      </c>
      <c r="M12218" s="0" t="s">
        <v>36</v>
      </c>
      <c r="N12218" s="0" t="s">
        <v>66</v>
      </c>
      <c r="O12218" s="0" t="s">
        <v>177</v>
      </c>
      <c r="P12218" s="0" t="n">
        <f aca="false">IF(AND(OR(Dashboard!$B$5="All",D12218=Dashboard!$B$5),OR(Dashboard!$D$5="All",N12218=Dashboard!$D$5),OR(AND(C12218&lt;&gt;"",C12218&gt;=Dashboard!$F$5,C12218&lt;=Dashboard!$H$5),AND(C12218="",Dashboard!$F$5&lt;=1980,Dashboard!$H$5&gt;=2016))),1,0)</f>
        <v>1</v>
      </c>
      <c r="Q12218" s="0" t="n">
        <f aca="false">J12218*P12218+ROW()*0.00000001</f>
        <v>0.07012218</v>
      </c>
    </row>
    <row r="12219" customFormat="false" ht="15" hidden="false" customHeight="false" outlineLevel="0" collapsed="false">
      <c r="A12219" s="0" t="s">
        <v>8804</v>
      </c>
      <c r="B12219" s="0" t="s">
        <v>70</v>
      </c>
      <c r="C12219" s="0" t="n">
        <v>2011</v>
      </c>
      <c r="D12219" s="0" t="s">
        <v>71</v>
      </c>
      <c r="E12219" s="0" t="s">
        <v>2480</v>
      </c>
      <c r="F12219" s="0" t="n">
        <v>0.05</v>
      </c>
      <c r="G12219" s="0" t="n">
        <v>0.01</v>
      </c>
      <c r="H12219" s="0" t="n">
        <v>0</v>
      </c>
      <c r="I12219" s="0" t="n">
        <v>0.01</v>
      </c>
      <c r="J12219" s="0" t="n">
        <v>0.07</v>
      </c>
      <c r="N12219" s="0" t="s">
        <v>74</v>
      </c>
      <c r="P12219" s="0" t="n">
        <f aca="false">IF(AND(OR(Dashboard!$B$5="All",D12219=Dashboard!$B$5),OR(Dashboard!$D$5="All",N12219=Dashboard!$D$5),OR(AND(C12219&lt;&gt;"",C12219&gt;=Dashboard!$F$5,C12219&lt;=Dashboard!$H$5),AND(C12219="",Dashboard!$F$5&lt;=1980,Dashboard!$H$5&gt;=2016))),1,0)</f>
        <v>1</v>
      </c>
      <c r="Q12219" s="0" t="n">
        <f aca="false">J12219*P12219+ROW()*0.00000001</f>
        <v>0.07012219</v>
      </c>
    </row>
    <row r="12220" customFormat="false" ht="15" hidden="false" customHeight="false" outlineLevel="0" collapsed="false">
      <c r="A12220" s="0" t="s">
        <v>8805</v>
      </c>
      <c r="B12220" s="0" t="s">
        <v>33</v>
      </c>
      <c r="C12220" s="0" t="n">
        <v>2010</v>
      </c>
      <c r="D12220" s="0" t="s">
        <v>52</v>
      </c>
      <c r="E12220" s="0" t="s">
        <v>7073</v>
      </c>
      <c r="F12220" s="0" t="n">
        <v>0.06</v>
      </c>
      <c r="G12220" s="0" t="n">
        <v>0</v>
      </c>
      <c r="H12220" s="0" t="n">
        <v>0</v>
      </c>
      <c r="I12220" s="0" t="n">
        <v>0</v>
      </c>
      <c r="J12220" s="0" t="n">
        <v>0.07</v>
      </c>
      <c r="M12220" s="0" t="s">
        <v>36</v>
      </c>
      <c r="N12220" s="0" t="s">
        <v>35</v>
      </c>
      <c r="P12220" s="0" t="n">
        <f aca="false">IF(AND(OR(Dashboard!$B$5="All",D12220=Dashboard!$B$5),OR(Dashboard!$D$5="All",N12220=Dashboard!$D$5),OR(AND(C12220&lt;&gt;"",C12220&gt;=Dashboard!$F$5,C12220&lt;=Dashboard!$H$5),AND(C12220="",Dashboard!$F$5&lt;=1980,Dashboard!$H$5&gt;=2016))),1,0)</f>
        <v>1</v>
      </c>
      <c r="Q12220" s="0" t="n">
        <f aca="false">J12220*P12220+ROW()*0.00000001</f>
        <v>0.0701222</v>
      </c>
    </row>
    <row r="12221" customFormat="false" ht="15" hidden="false" customHeight="false" outlineLevel="0" collapsed="false">
      <c r="A12221" s="0" t="s">
        <v>8806</v>
      </c>
      <c r="B12221" s="0" t="s">
        <v>76</v>
      </c>
      <c r="C12221" s="0" t="n">
        <v>2005</v>
      </c>
      <c r="D12221" s="0" t="s">
        <v>102</v>
      </c>
      <c r="E12221" s="0" t="s">
        <v>4987</v>
      </c>
      <c r="F12221" s="0" t="n">
        <v>0.03</v>
      </c>
      <c r="G12221" s="0" t="n">
        <v>0.03</v>
      </c>
      <c r="H12221" s="0" t="n">
        <v>0</v>
      </c>
      <c r="I12221" s="0" t="n">
        <v>0.01</v>
      </c>
      <c r="J12221" s="0" t="n">
        <v>0.07</v>
      </c>
      <c r="K12221" s="0" t="n">
        <v>73</v>
      </c>
      <c r="L12221" s="0" t="n">
        <v>8.8</v>
      </c>
      <c r="M12221" s="0" t="s">
        <v>103</v>
      </c>
      <c r="N12221" s="0" t="s">
        <v>74</v>
      </c>
      <c r="O12221" s="0" t="s">
        <v>37</v>
      </c>
      <c r="P12221" s="0" t="n">
        <f aca="false">IF(AND(OR(Dashboard!$B$5="All",D12221=Dashboard!$B$5),OR(Dashboard!$D$5="All",N12221=Dashboard!$D$5),OR(AND(C12221&lt;&gt;"",C12221&gt;=Dashboard!$F$5,C12221&lt;=Dashboard!$H$5),AND(C12221="",Dashboard!$F$5&lt;=1980,Dashboard!$H$5&gt;=2016))),1,0)</f>
        <v>1</v>
      </c>
      <c r="Q12221" s="0" t="n">
        <f aca="false">J12221*P12221+ROW()*0.00000001</f>
        <v>0.07012221</v>
      </c>
    </row>
    <row r="12222" customFormat="false" ht="15" hidden="false" customHeight="false" outlineLevel="0" collapsed="false">
      <c r="A12222" s="0" t="s">
        <v>8595</v>
      </c>
      <c r="B12222" s="0" t="s">
        <v>64</v>
      </c>
      <c r="D12222" s="0" t="s">
        <v>58</v>
      </c>
      <c r="E12222" s="0" t="s">
        <v>4034</v>
      </c>
      <c r="F12222" s="0" t="n">
        <v>0.06</v>
      </c>
      <c r="G12222" s="0" t="n">
        <v>0</v>
      </c>
      <c r="H12222" s="0" t="n">
        <v>0</v>
      </c>
      <c r="I12222" s="0" t="n">
        <v>0.01</v>
      </c>
      <c r="J12222" s="0" t="n">
        <v>0.07</v>
      </c>
      <c r="K12222" s="0" t="n">
        <v>56</v>
      </c>
      <c r="L12222" s="0" t="n">
        <v>4.5</v>
      </c>
      <c r="M12222" s="0" t="s">
        <v>103</v>
      </c>
      <c r="N12222" s="0" t="s">
        <v>66</v>
      </c>
      <c r="O12222" s="0" t="s">
        <v>53</v>
      </c>
      <c r="P12222" s="0" t="n">
        <f aca="false">IF(AND(OR(Dashboard!$B$5="All",D12222=Dashboard!$B$5),OR(Dashboard!$D$5="All",N12222=Dashboard!$D$5),OR(AND(C12222&lt;&gt;"",C12222&gt;=Dashboard!$F$5,C12222&lt;=Dashboard!$H$5),AND(C12222="",Dashboard!$F$5&lt;=1980,Dashboard!$H$5&gt;=2016))),1,0)</f>
        <v>1</v>
      </c>
      <c r="Q12222" s="0" t="n">
        <f aca="false">J12222*P12222+ROW()*0.00000001</f>
        <v>0.07012222</v>
      </c>
    </row>
    <row r="12223" customFormat="false" ht="15" hidden="false" customHeight="false" outlineLevel="0" collapsed="false">
      <c r="A12223" s="0" t="s">
        <v>6843</v>
      </c>
      <c r="B12223" s="0" t="s">
        <v>117</v>
      </c>
      <c r="C12223" s="0" t="n">
        <v>2001</v>
      </c>
      <c r="D12223" s="0" t="s">
        <v>71</v>
      </c>
      <c r="E12223" s="0" t="s">
        <v>1374</v>
      </c>
      <c r="F12223" s="0" t="n">
        <v>0.04</v>
      </c>
      <c r="G12223" s="0" t="n">
        <v>0.02</v>
      </c>
      <c r="H12223" s="0" t="n">
        <v>0</v>
      </c>
      <c r="I12223" s="0" t="n">
        <v>0</v>
      </c>
      <c r="J12223" s="0" t="n">
        <v>0.07</v>
      </c>
      <c r="N12223" s="0" t="s">
        <v>74</v>
      </c>
      <c r="P12223" s="0" t="n">
        <f aca="false">IF(AND(OR(Dashboard!$B$5="All",D12223=Dashboard!$B$5),OR(Dashboard!$D$5="All",N12223=Dashboard!$D$5),OR(AND(C12223&lt;&gt;"",C12223&gt;=Dashboard!$F$5,C12223&lt;=Dashboard!$H$5),AND(C12223="",Dashboard!$F$5&lt;=1980,Dashboard!$H$5&gt;=2016))),1,0)</f>
        <v>1</v>
      </c>
      <c r="Q12223" s="0" t="n">
        <f aca="false">J12223*P12223+ROW()*0.00000001</f>
        <v>0.07012223</v>
      </c>
    </row>
    <row r="12224" customFormat="false" ht="15" hidden="false" customHeight="false" outlineLevel="0" collapsed="false">
      <c r="A12224" s="0" t="s">
        <v>8807</v>
      </c>
      <c r="B12224" s="0" t="s">
        <v>85</v>
      </c>
      <c r="C12224" s="0" t="n">
        <v>2005</v>
      </c>
      <c r="D12224" s="0" t="s">
        <v>52</v>
      </c>
      <c r="E12224" s="0" t="s">
        <v>1524</v>
      </c>
      <c r="F12224" s="0" t="n">
        <v>0.05</v>
      </c>
      <c r="G12224" s="0" t="n">
        <v>0.02</v>
      </c>
      <c r="H12224" s="0" t="n">
        <v>0</v>
      </c>
      <c r="I12224" s="0" t="n">
        <v>0</v>
      </c>
      <c r="J12224" s="0" t="n">
        <v>0.07</v>
      </c>
      <c r="M12224" s="0" t="s">
        <v>36</v>
      </c>
      <c r="N12224" s="0" t="s">
        <v>35</v>
      </c>
      <c r="P12224" s="0" t="n">
        <f aca="false">IF(AND(OR(Dashboard!$B$5="All",D12224=Dashboard!$B$5),OR(Dashboard!$D$5="All",N12224=Dashboard!$D$5),OR(AND(C12224&lt;&gt;"",C12224&gt;=Dashboard!$F$5,C12224&lt;=Dashboard!$H$5),AND(C12224="",Dashboard!$F$5&lt;=1980,Dashboard!$H$5&gt;=2016))),1,0)</f>
        <v>1</v>
      </c>
      <c r="Q12224" s="0" t="n">
        <f aca="false">J12224*P12224+ROW()*0.00000001</f>
        <v>0.07012224</v>
      </c>
    </row>
    <row r="12225" customFormat="false" ht="15" hidden="false" customHeight="false" outlineLevel="0" collapsed="false">
      <c r="A12225" s="0" t="s">
        <v>8808</v>
      </c>
      <c r="B12225" s="0" t="s">
        <v>76</v>
      </c>
      <c r="C12225" s="0" t="n">
        <v>2010</v>
      </c>
      <c r="D12225" s="0" t="s">
        <v>114</v>
      </c>
      <c r="E12225" s="0" t="s">
        <v>7521</v>
      </c>
      <c r="F12225" s="0" t="n">
        <v>0</v>
      </c>
      <c r="G12225" s="0" t="n">
        <v>0</v>
      </c>
      <c r="H12225" s="0" t="n">
        <v>0.07</v>
      </c>
      <c r="I12225" s="0" t="n">
        <v>0</v>
      </c>
      <c r="J12225" s="0" t="n">
        <v>0.07</v>
      </c>
      <c r="N12225" s="0" t="s">
        <v>74</v>
      </c>
      <c r="P12225" s="0" t="n">
        <f aca="false">IF(AND(OR(Dashboard!$B$5="All",D12225=Dashboard!$B$5),OR(Dashboard!$D$5="All",N12225=Dashboard!$D$5),OR(AND(C12225&lt;&gt;"",C12225&gt;=Dashboard!$F$5,C12225&lt;=Dashboard!$H$5),AND(C12225="",Dashboard!$F$5&lt;=1980,Dashboard!$H$5&gt;=2016))),1,0)</f>
        <v>1</v>
      </c>
      <c r="Q12225" s="0" t="n">
        <f aca="false">J12225*P12225+ROW()*0.00000001</f>
        <v>0.07012225</v>
      </c>
    </row>
    <row r="12226" customFormat="false" ht="15" hidden="false" customHeight="false" outlineLevel="0" collapsed="false">
      <c r="A12226" s="0" t="s">
        <v>932</v>
      </c>
      <c r="B12226" s="0" t="s">
        <v>70</v>
      </c>
      <c r="C12226" s="0" t="n">
        <v>2010</v>
      </c>
      <c r="D12226" s="0" t="s">
        <v>16</v>
      </c>
      <c r="E12226" s="0" t="s">
        <v>89</v>
      </c>
      <c r="F12226" s="0" t="n">
        <v>0</v>
      </c>
      <c r="G12226" s="0" t="n">
        <v>0.05</v>
      </c>
      <c r="H12226" s="0" t="n">
        <v>0</v>
      </c>
      <c r="I12226" s="0" t="n">
        <v>0.02</v>
      </c>
      <c r="J12226" s="0" t="n">
        <v>0.07</v>
      </c>
      <c r="L12226" s="0" t="n">
        <v>7.4</v>
      </c>
      <c r="M12226" s="0" t="s">
        <v>36</v>
      </c>
      <c r="N12226" s="0" t="s">
        <v>74</v>
      </c>
      <c r="P12226" s="0" t="n">
        <f aca="false">IF(AND(OR(Dashboard!$B$5="All",D12226=Dashboard!$B$5),OR(Dashboard!$D$5="All",N12226=Dashboard!$D$5),OR(AND(C12226&lt;&gt;"",C12226&gt;=Dashboard!$F$5,C12226&lt;=Dashboard!$H$5),AND(C12226="",Dashboard!$F$5&lt;=1980,Dashboard!$H$5&gt;=2016))),1,0)</f>
        <v>1</v>
      </c>
      <c r="Q12226" s="0" t="n">
        <f aca="false">J12226*P12226+ROW()*0.00000001</f>
        <v>0.07012226</v>
      </c>
    </row>
    <row r="12227" customFormat="false" ht="15" hidden="false" customHeight="false" outlineLevel="0" collapsed="false">
      <c r="A12227" s="0" t="s">
        <v>8809</v>
      </c>
      <c r="B12227" s="0" t="s">
        <v>76</v>
      </c>
      <c r="C12227" s="0" t="n">
        <v>2004</v>
      </c>
      <c r="D12227" s="0" t="s">
        <v>58</v>
      </c>
      <c r="E12227" s="0" t="s">
        <v>195</v>
      </c>
      <c r="F12227" s="0" t="n">
        <v>0.03</v>
      </c>
      <c r="G12227" s="0" t="n">
        <v>0.03</v>
      </c>
      <c r="H12227" s="0" t="n">
        <v>0</v>
      </c>
      <c r="I12227" s="0" t="n">
        <v>0.01</v>
      </c>
      <c r="J12227" s="0" t="n">
        <v>0.07</v>
      </c>
      <c r="K12227" s="0" t="n">
        <v>57</v>
      </c>
      <c r="L12227" s="0" t="n">
        <v>8.2</v>
      </c>
      <c r="M12227" s="0" t="s">
        <v>103</v>
      </c>
      <c r="N12227" s="0" t="s">
        <v>74</v>
      </c>
      <c r="O12227" s="0" t="s">
        <v>53</v>
      </c>
      <c r="P12227" s="0" t="n">
        <f aca="false">IF(AND(OR(Dashboard!$B$5="All",D12227=Dashboard!$B$5),OR(Dashboard!$D$5="All",N12227=Dashboard!$D$5),OR(AND(C12227&lt;&gt;"",C12227&gt;=Dashboard!$F$5,C12227&lt;=Dashboard!$H$5),AND(C12227="",Dashboard!$F$5&lt;=1980,Dashboard!$H$5&gt;=2016))),1,0)</f>
        <v>1</v>
      </c>
      <c r="Q12227" s="0" t="n">
        <f aca="false">J12227*P12227+ROW()*0.00000001</f>
        <v>0.07012227</v>
      </c>
    </row>
    <row r="12228" customFormat="false" ht="15" hidden="false" customHeight="false" outlineLevel="0" collapsed="false">
      <c r="A12228" s="0" t="s">
        <v>8810</v>
      </c>
      <c r="B12228" s="0" t="s">
        <v>50</v>
      </c>
      <c r="C12228" s="0" t="n">
        <v>2007</v>
      </c>
      <c r="D12228" s="0" t="s">
        <v>46</v>
      </c>
      <c r="E12228" s="0" t="s">
        <v>154</v>
      </c>
      <c r="F12228" s="0" t="n">
        <v>0</v>
      </c>
      <c r="G12228" s="0" t="n">
        <v>0</v>
      </c>
      <c r="H12228" s="0" t="n">
        <v>0.07</v>
      </c>
      <c r="I12228" s="0" t="n">
        <v>0</v>
      </c>
      <c r="J12228" s="0" t="n">
        <v>0.07</v>
      </c>
      <c r="N12228" s="0" t="s">
        <v>35</v>
      </c>
      <c r="P12228" s="0" t="n">
        <f aca="false">IF(AND(OR(Dashboard!$B$5="All",D12228=Dashboard!$B$5),OR(Dashboard!$D$5="All",N12228=Dashboard!$D$5),OR(AND(C12228&lt;&gt;"",C12228&gt;=Dashboard!$F$5,C12228&lt;=Dashboard!$H$5),AND(C12228="",Dashboard!$F$5&lt;=1980,Dashboard!$H$5&gt;=2016))),1,0)</f>
        <v>1</v>
      </c>
      <c r="Q12228" s="0" t="n">
        <f aca="false">J12228*P12228+ROW()*0.00000001</f>
        <v>0.07012228</v>
      </c>
    </row>
    <row r="12229" customFormat="false" ht="15" hidden="false" customHeight="false" outlineLevel="0" collapsed="false">
      <c r="A12229" s="0" t="s">
        <v>2460</v>
      </c>
      <c r="B12229" s="0" t="s">
        <v>94</v>
      </c>
      <c r="C12229" s="0" t="n">
        <v>2014</v>
      </c>
      <c r="D12229" s="0" t="s">
        <v>71</v>
      </c>
      <c r="E12229" s="0" t="s">
        <v>195</v>
      </c>
      <c r="F12229" s="0" t="n">
        <v>0</v>
      </c>
      <c r="G12229" s="0" t="n">
        <v>0.05</v>
      </c>
      <c r="H12229" s="0" t="n">
        <v>0.01</v>
      </c>
      <c r="I12229" s="0" t="n">
        <v>0.01</v>
      </c>
      <c r="J12229" s="0" t="n">
        <v>0.07</v>
      </c>
      <c r="K12229" s="0" t="n">
        <v>83</v>
      </c>
      <c r="L12229" s="0" t="n">
        <v>7.9</v>
      </c>
      <c r="M12229" s="0" t="s">
        <v>103</v>
      </c>
      <c r="N12229" s="0" t="s">
        <v>74</v>
      </c>
      <c r="O12229" s="0" t="s">
        <v>42</v>
      </c>
      <c r="P12229" s="0" t="n">
        <f aca="false">IF(AND(OR(Dashboard!$B$5="All",D12229=Dashboard!$B$5),OR(Dashboard!$D$5="All",N12229=Dashboard!$D$5),OR(AND(C12229&lt;&gt;"",C12229&gt;=Dashboard!$F$5,C12229&lt;=Dashboard!$H$5),AND(C12229="",Dashboard!$F$5&lt;=1980,Dashboard!$H$5&gt;=2016))),1,0)</f>
        <v>1</v>
      </c>
      <c r="Q12229" s="0" t="n">
        <f aca="false">J12229*P12229+ROW()*0.00000001</f>
        <v>0.07012229</v>
      </c>
    </row>
    <row r="12230" customFormat="false" ht="15" hidden="false" customHeight="false" outlineLevel="0" collapsed="false">
      <c r="A12230" s="0" t="s">
        <v>2834</v>
      </c>
      <c r="B12230" s="0" t="s">
        <v>186</v>
      </c>
      <c r="C12230" s="0" t="n">
        <v>2004</v>
      </c>
      <c r="D12230" s="0" t="s">
        <v>34</v>
      </c>
      <c r="E12230" s="0" t="s">
        <v>91</v>
      </c>
      <c r="F12230" s="0" t="n">
        <v>0.05</v>
      </c>
      <c r="G12230" s="0" t="n">
        <v>0.01</v>
      </c>
      <c r="H12230" s="0" t="n">
        <v>0</v>
      </c>
      <c r="I12230" s="0" t="n">
        <v>0</v>
      </c>
      <c r="J12230" s="0" t="n">
        <v>0.07</v>
      </c>
      <c r="L12230" s="0" t="n">
        <v>8.8</v>
      </c>
      <c r="M12230" s="0" t="s">
        <v>103</v>
      </c>
      <c r="N12230" s="0" t="s">
        <v>35</v>
      </c>
      <c r="P12230" s="0" t="n">
        <f aca="false">IF(AND(OR(Dashboard!$B$5="All",D12230=Dashboard!$B$5),OR(Dashboard!$D$5="All",N12230=Dashboard!$D$5),OR(AND(C12230&lt;&gt;"",C12230&gt;=Dashboard!$F$5,C12230&lt;=Dashboard!$H$5),AND(C12230="",Dashboard!$F$5&lt;=1980,Dashboard!$H$5&gt;=2016))),1,0)</f>
        <v>1</v>
      </c>
      <c r="Q12230" s="0" t="n">
        <f aca="false">J12230*P12230+ROW()*0.00000001</f>
        <v>0.0701223</v>
      </c>
    </row>
    <row r="12231" customFormat="false" ht="15" hidden="false" customHeight="false" outlineLevel="0" collapsed="false">
      <c r="A12231" s="0" t="s">
        <v>7041</v>
      </c>
      <c r="B12231" s="0" t="s">
        <v>186</v>
      </c>
      <c r="C12231" s="0" t="n">
        <v>2003</v>
      </c>
      <c r="D12231" s="0" t="s">
        <v>246</v>
      </c>
      <c r="E12231" s="0" t="s">
        <v>154</v>
      </c>
      <c r="F12231" s="0" t="n">
        <v>0.05</v>
      </c>
      <c r="G12231" s="0" t="n">
        <v>0.01</v>
      </c>
      <c r="H12231" s="0" t="n">
        <v>0</v>
      </c>
      <c r="I12231" s="0" t="n">
        <v>0</v>
      </c>
      <c r="J12231" s="0" t="n">
        <v>0.07</v>
      </c>
      <c r="K12231" s="0" t="n">
        <v>69</v>
      </c>
      <c r="L12231" s="0" t="n">
        <v>7.6</v>
      </c>
      <c r="M12231" s="0" t="s">
        <v>103</v>
      </c>
      <c r="N12231" s="0" t="s">
        <v>35</v>
      </c>
      <c r="O12231" s="0" t="s">
        <v>67</v>
      </c>
      <c r="P12231" s="0" t="n">
        <f aca="false">IF(AND(OR(Dashboard!$B$5="All",D12231=Dashboard!$B$5),OR(Dashboard!$D$5="All",N12231=Dashboard!$D$5),OR(AND(C12231&lt;&gt;"",C12231&gt;=Dashboard!$F$5,C12231&lt;=Dashboard!$H$5),AND(C12231="",Dashboard!$F$5&lt;=1980,Dashboard!$H$5&gt;=2016))),1,0)</f>
        <v>1</v>
      </c>
      <c r="Q12231" s="0" t="n">
        <f aca="false">J12231*P12231+ROW()*0.00000001</f>
        <v>0.07012231</v>
      </c>
    </row>
    <row r="12232" customFormat="false" ht="15" hidden="false" customHeight="false" outlineLevel="0" collapsed="false">
      <c r="A12232" s="0" t="s">
        <v>6585</v>
      </c>
      <c r="B12232" s="0" t="s">
        <v>172</v>
      </c>
      <c r="C12232" s="0" t="n">
        <v>2015</v>
      </c>
      <c r="D12232" s="0" t="s">
        <v>71</v>
      </c>
      <c r="E12232" s="0" t="s">
        <v>2792</v>
      </c>
      <c r="F12232" s="0" t="n">
        <v>0.05</v>
      </c>
      <c r="G12232" s="0" t="n">
        <v>0.01</v>
      </c>
      <c r="H12232" s="0" t="n">
        <v>0</v>
      </c>
      <c r="I12232" s="0" t="n">
        <v>0.01</v>
      </c>
      <c r="J12232" s="0" t="n">
        <v>0.07</v>
      </c>
      <c r="L12232" s="0" t="n">
        <v>6.3</v>
      </c>
      <c r="M12232" s="0" t="s">
        <v>103</v>
      </c>
      <c r="N12232" s="0" t="s">
        <v>66</v>
      </c>
      <c r="P12232" s="0" t="n">
        <f aca="false">IF(AND(OR(Dashboard!$B$5="All",D12232=Dashboard!$B$5),OR(Dashboard!$D$5="All",N12232=Dashboard!$D$5),OR(AND(C12232&lt;&gt;"",C12232&gt;=Dashboard!$F$5,C12232&lt;=Dashboard!$H$5),AND(C12232="",Dashboard!$F$5&lt;=1980,Dashboard!$H$5&gt;=2016))),1,0)</f>
        <v>1</v>
      </c>
      <c r="Q12232" s="0" t="n">
        <f aca="false">J12232*P12232+ROW()*0.00000001</f>
        <v>0.07012232</v>
      </c>
    </row>
    <row r="12233" customFormat="false" ht="15" hidden="false" customHeight="false" outlineLevel="0" collapsed="false">
      <c r="A12233" s="0" t="s">
        <v>3572</v>
      </c>
      <c r="B12233" s="0" t="s">
        <v>152</v>
      </c>
      <c r="C12233" s="0" t="n">
        <v>2010</v>
      </c>
      <c r="D12233" s="0" t="s">
        <v>71</v>
      </c>
      <c r="E12233" s="0" t="s">
        <v>487</v>
      </c>
      <c r="F12233" s="0" t="n">
        <v>0.06</v>
      </c>
      <c r="G12233" s="0" t="n">
        <v>0</v>
      </c>
      <c r="H12233" s="0" t="n">
        <v>0</v>
      </c>
      <c r="I12233" s="0" t="n">
        <v>0</v>
      </c>
      <c r="J12233" s="0" t="n">
        <v>0.07</v>
      </c>
      <c r="K12233" s="0" t="n">
        <v>57</v>
      </c>
      <c r="L12233" s="0" t="n">
        <v>6</v>
      </c>
      <c r="M12233" s="0" t="s">
        <v>103</v>
      </c>
      <c r="N12233" s="0" t="s">
        <v>152</v>
      </c>
      <c r="O12233" s="0" t="s">
        <v>53</v>
      </c>
      <c r="P12233" s="0" t="n">
        <f aca="false">IF(AND(OR(Dashboard!$B$5="All",D12233=Dashboard!$B$5),OR(Dashboard!$D$5="All",N12233=Dashboard!$D$5),OR(AND(C12233&lt;&gt;"",C12233&gt;=Dashboard!$F$5,C12233&lt;=Dashboard!$H$5),AND(C12233="",Dashboard!$F$5&lt;=1980,Dashboard!$H$5&gt;=2016))),1,0)</f>
        <v>1</v>
      </c>
      <c r="Q12233" s="0" t="n">
        <f aca="false">J12233*P12233+ROW()*0.00000001</f>
        <v>0.07012233</v>
      </c>
    </row>
    <row r="12234" customFormat="false" ht="15" hidden="false" customHeight="false" outlineLevel="0" collapsed="false">
      <c r="A12234" s="0" t="s">
        <v>7539</v>
      </c>
      <c r="B12234" s="0" t="s">
        <v>184</v>
      </c>
      <c r="C12234" s="0" t="n">
        <v>2014</v>
      </c>
      <c r="D12234" s="0" t="s">
        <v>114</v>
      </c>
      <c r="E12234" s="0" t="s">
        <v>328</v>
      </c>
      <c r="F12234" s="0" t="n">
        <v>0.04</v>
      </c>
      <c r="G12234" s="0" t="n">
        <v>0.02</v>
      </c>
      <c r="H12234" s="0" t="n">
        <v>0</v>
      </c>
      <c r="I12234" s="0" t="n">
        <v>0.01</v>
      </c>
      <c r="J12234" s="0" t="n">
        <v>0.07</v>
      </c>
      <c r="L12234" s="0" t="n">
        <v>7</v>
      </c>
      <c r="M12234" s="0" t="s">
        <v>125</v>
      </c>
      <c r="N12234" s="0" t="s">
        <v>35</v>
      </c>
      <c r="P12234" s="0" t="n">
        <f aca="false">IF(AND(OR(Dashboard!$B$5="All",D12234=Dashboard!$B$5),OR(Dashboard!$D$5="All",N12234=Dashboard!$D$5),OR(AND(C12234&lt;&gt;"",C12234&gt;=Dashboard!$F$5,C12234&lt;=Dashboard!$H$5),AND(C12234="",Dashboard!$F$5&lt;=1980,Dashboard!$H$5&gt;=2016))),1,0)</f>
        <v>1</v>
      </c>
      <c r="Q12234" s="0" t="n">
        <f aca="false">J12234*P12234+ROW()*0.00000001</f>
        <v>0.07012234</v>
      </c>
    </row>
    <row r="12235" customFormat="false" ht="15" hidden="false" customHeight="false" outlineLevel="0" collapsed="false">
      <c r="A12235" s="0" t="s">
        <v>834</v>
      </c>
      <c r="B12235" s="0" t="s">
        <v>152</v>
      </c>
      <c r="C12235" s="0" t="n">
        <v>2012</v>
      </c>
      <c r="D12235" s="0" t="s">
        <v>46</v>
      </c>
      <c r="E12235" s="0" t="s">
        <v>328</v>
      </c>
      <c r="F12235" s="0" t="n">
        <v>0</v>
      </c>
      <c r="G12235" s="0" t="n">
        <v>0.06</v>
      </c>
      <c r="H12235" s="0" t="n">
        <v>0</v>
      </c>
      <c r="I12235" s="0" t="n">
        <v>0.01</v>
      </c>
      <c r="J12235" s="0" t="n">
        <v>0.07</v>
      </c>
      <c r="N12235" s="0" t="s">
        <v>152</v>
      </c>
      <c r="P12235" s="0" t="n">
        <f aca="false">IF(AND(OR(Dashboard!$B$5="All",D12235=Dashboard!$B$5),OR(Dashboard!$D$5="All",N12235=Dashboard!$D$5),OR(AND(C12235&lt;&gt;"",C12235&gt;=Dashboard!$F$5,C12235&lt;=Dashboard!$H$5),AND(C12235="",Dashboard!$F$5&lt;=1980,Dashboard!$H$5&gt;=2016))),1,0)</f>
        <v>1</v>
      </c>
      <c r="Q12235" s="0" t="n">
        <f aca="false">J12235*P12235+ROW()*0.00000001</f>
        <v>0.07012235</v>
      </c>
    </row>
    <row r="12236" customFormat="false" ht="15" hidden="false" customHeight="false" outlineLevel="0" collapsed="false">
      <c r="A12236" s="0" t="s">
        <v>7842</v>
      </c>
      <c r="B12236" s="0" t="s">
        <v>64</v>
      </c>
      <c r="D12236" s="0" t="s">
        <v>52</v>
      </c>
      <c r="E12236" s="0" t="s">
        <v>520</v>
      </c>
      <c r="F12236" s="0" t="n">
        <v>0.06</v>
      </c>
      <c r="G12236" s="0" t="n">
        <v>0</v>
      </c>
      <c r="H12236" s="0" t="n">
        <v>0</v>
      </c>
      <c r="I12236" s="0" t="n">
        <v>0</v>
      </c>
      <c r="J12236" s="0" t="n">
        <v>0.07</v>
      </c>
      <c r="N12236" s="0" t="s">
        <v>66</v>
      </c>
      <c r="P12236" s="0" t="n">
        <f aca="false">IF(AND(OR(Dashboard!$B$5="All",D12236=Dashboard!$B$5),OR(Dashboard!$D$5="All",N12236=Dashboard!$D$5),OR(AND(C12236&lt;&gt;"",C12236&gt;=Dashboard!$F$5,C12236&lt;=Dashboard!$H$5),AND(C12236="",Dashboard!$F$5&lt;=1980,Dashboard!$H$5&gt;=2016))),1,0)</f>
        <v>1</v>
      </c>
      <c r="Q12236" s="0" t="n">
        <f aca="false">J12236*P12236+ROW()*0.00000001</f>
        <v>0.07012236</v>
      </c>
    </row>
    <row r="12237" customFormat="false" ht="15" hidden="false" customHeight="false" outlineLevel="0" collapsed="false">
      <c r="A12237" s="0" t="s">
        <v>8811</v>
      </c>
      <c r="B12237" s="0" t="s">
        <v>76</v>
      </c>
      <c r="C12237" s="0" t="n">
        <v>2001</v>
      </c>
      <c r="D12237" s="0" t="s">
        <v>114</v>
      </c>
      <c r="E12237" s="0" t="s">
        <v>8812</v>
      </c>
      <c r="F12237" s="0" t="n">
        <v>0</v>
      </c>
      <c r="G12237" s="0" t="n">
        <v>0</v>
      </c>
      <c r="H12237" s="0" t="n">
        <v>0.07</v>
      </c>
      <c r="I12237" s="0" t="n">
        <v>0</v>
      </c>
      <c r="J12237" s="0" t="n">
        <v>0.07</v>
      </c>
      <c r="N12237" s="0" t="s">
        <v>74</v>
      </c>
      <c r="P12237" s="0" t="n">
        <f aca="false">IF(AND(OR(Dashboard!$B$5="All",D12237=Dashboard!$B$5),OR(Dashboard!$D$5="All",N12237=Dashboard!$D$5),OR(AND(C12237&lt;&gt;"",C12237&gt;=Dashboard!$F$5,C12237&lt;=Dashboard!$H$5),AND(C12237="",Dashboard!$F$5&lt;=1980,Dashboard!$H$5&gt;=2016))),1,0)</f>
        <v>1</v>
      </c>
      <c r="Q12237" s="0" t="n">
        <f aca="false">J12237*P12237+ROW()*0.00000001</f>
        <v>0.07012237</v>
      </c>
    </row>
    <row r="12238" customFormat="false" ht="15" hidden="false" customHeight="false" outlineLevel="0" collapsed="false">
      <c r="A12238" s="0" t="s">
        <v>8813</v>
      </c>
      <c r="B12238" s="0" t="s">
        <v>70</v>
      </c>
      <c r="C12238" s="0" t="n">
        <v>2013</v>
      </c>
      <c r="D12238" s="0" t="s">
        <v>46</v>
      </c>
      <c r="E12238" s="0" t="s">
        <v>2334</v>
      </c>
      <c r="F12238" s="0" t="n">
        <v>0</v>
      </c>
      <c r="G12238" s="0" t="n">
        <v>0</v>
      </c>
      <c r="H12238" s="0" t="n">
        <v>0.06</v>
      </c>
      <c r="I12238" s="0" t="n">
        <v>0</v>
      </c>
      <c r="J12238" s="0" t="n">
        <v>0.07</v>
      </c>
      <c r="K12238" s="0" t="n">
        <v>74</v>
      </c>
      <c r="L12238" s="0" t="n">
        <v>7.8</v>
      </c>
      <c r="M12238" s="0" t="s">
        <v>103</v>
      </c>
      <c r="N12238" s="0" t="s">
        <v>74</v>
      </c>
      <c r="O12238" s="0" t="s">
        <v>37</v>
      </c>
      <c r="P12238" s="0" t="n">
        <f aca="false">IF(AND(OR(Dashboard!$B$5="All",D12238=Dashboard!$B$5),OR(Dashboard!$D$5="All",N12238=Dashboard!$D$5),OR(AND(C12238&lt;&gt;"",C12238&gt;=Dashboard!$F$5,C12238&lt;=Dashboard!$H$5),AND(C12238="",Dashboard!$F$5&lt;=1980,Dashboard!$H$5&gt;=2016))),1,0)</f>
        <v>1</v>
      </c>
      <c r="Q12238" s="0" t="n">
        <f aca="false">J12238*P12238+ROW()*0.00000001</f>
        <v>0.07012238</v>
      </c>
    </row>
    <row r="12239" customFormat="false" ht="15" hidden="false" customHeight="false" outlineLevel="0" collapsed="false">
      <c r="A12239" s="0" t="s">
        <v>8814</v>
      </c>
      <c r="B12239" s="0" t="s">
        <v>64</v>
      </c>
      <c r="C12239" s="0" t="n">
        <v>2011</v>
      </c>
      <c r="D12239" s="0" t="s">
        <v>41</v>
      </c>
      <c r="E12239" s="0" t="s">
        <v>7873</v>
      </c>
      <c r="F12239" s="0" t="n">
        <v>0.06</v>
      </c>
      <c r="G12239" s="0" t="n">
        <v>0</v>
      </c>
      <c r="H12239" s="0" t="n">
        <v>0</v>
      </c>
      <c r="I12239" s="0" t="n">
        <v>0</v>
      </c>
      <c r="J12239" s="0" t="n">
        <v>0.07</v>
      </c>
      <c r="K12239" s="0" t="n">
        <v>47</v>
      </c>
      <c r="L12239" s="0" t="n">
        <v>8.6</v>
      </c>
      <c r="M12239" s="0" t="s">
        <v>125</v>
      </c>
      <c r="N12239" s="0" t="s">
        <v>66</v>
      </c>
      <c r="O12239" s="0" t="s">
        <v>177</v>
      </c>
      <c r="P12239" s="0" t="n">
        <f aca="false">IF(AND(OR(Dashboard!$B$5="All",D12239=Dashboard!$B$5),OR(Dashboard!$D$5="All",N12239=Dashboard!$D$5),OR(AND(C12239&lt;&gt;"",C12239&gt;=Dashboard!$F$5,C12239&lt;=Dashboard!$H$5),AND(C12239="",Dashboard!$F$5&lt;=1980,Dashboard!$H$5&gt;=2016))),1,0)</f>
        <v>1</v>
      </c>
      <c r="Q12239" s="0" t="n">
        <f aca="false">J12239*P12239+ROW()*0.00000001</f>
        <v>0.07012239</v>
      </c>
    </row>
    <row r="12240" customFormat="false" ht="15" hidden="false" customHeight="false" outlineLevel="0" collapsed="false">
      <c r="A12240" s="0" t="s">
        <v>8815</v>
      </c>
      <c r="B12240" s="0" t="s">
        <v>76</v>
      </c>
      <c r="C12240" s="0" t="n">
        <v>2006</v>
      </c>
      <c r="D12240" s="0" t="s">
        <v>46</v>
      </c>
      <c r="E12240" s="0" t="s">
        <v>89</v>
      </c>
      <c r="F12240" s="0" t="n">
        <v>0</v>
      </c>
      <c r="G12240" s="0" t="n">
        <v>0</v>
      </c>
      <c r="H12240" s="0" t="n">
        <v>0.07</v>
      </c>
      <c r="I12240" s="0" t="n">
        <v>0</v>
      </c>
      <c r="J12240" s="0" t="n">
        <v>0.07</v>
      </c>
      <c r="N12240" s="0" t="s">
        <v>74</v>
      </c>
      <c r="P12240" s="0" t="n">
        <f aca="false">IF(AND(OR(Dashboard!$B$5="All",D12240=Dashboard!$B$5),OR(Dashboard!$D$5="All",N12240=Dashboard!$D$5),OR(AND(C12240&lt;&gt;"",C12240&gt;=Dashboard!$F$5,C12240&lt;=Dashboard!$H$5),AND(C12240="",Dashboard!$F$5&lt;=1980,Dashboard!$H$5&gt;=2016))),1,0)</f>
        <v>1</v>
      </c>
      <c r="Q12240" s="0" t="n">
        <f aca="false">J12240*P12240+ROW()*0.00000001</f>
        <v>0.0701224</v>
      </c>
    </row>
    <row r="12241" customFormat="false" ht="15" hidden="false" customHeight="false" outlineLevel="0" collapsed="false">
      <c r="A12241" s="0" t="s">
        <v>4400</v>
      </c>
      <c r="B12241" s="0" t="s">
        <v>144</v>
      </c>
      <c r="C12241" s="0" t="n">
        <v>2005</v>
      </c>
      <c r="D12241" s="0" t="s">
        <v>52</v>
      </c>
      <c r="E12241" s="0" t="s">
        <v>220</v>
      </c>
      <c r="F12241" s="0" t="n">
        <v>0.05</v>
      </c>
      <c r="G12241" s="0" t="n">
        <v>0.01</v>
      </c>
      <c r="H12241" s="0" t="n">
        <v>0</v>
      </c>
      <c r="I12241" s="0" t="n">
        <v>0</v>
      </c>
      <c r="J12241" s="0" t="n">
        <v>0.07</v>
      </c>
      <c r="K12241" s="0" t="n">
        <v>80</v>
      </c>
      <c r="M12241" s="0" t="s">
        <v>125</v>
      </c>
      <c r="N12241" s="0" t="s">
        <v>66</v>
      </c>
      <c r="O12241" s="0" t="s">
        <v>37</v>
      </c>
      <c r="P12241" s="0" t="n">
        <f aca="false">IF(AND(OR(Dashboard!$B$5="All",D12241=Dashboard!$B$5),OR(Dashboard!$D$5="All",N12241=Dashboard!$D$5),OR(AND(C12241&lt;&gt;"",C12241&gt;=Dashboard!$F$5,C12241&lt;=Dashboard!$H$5),AND(C12241="",Dashboard!$F$5&lt;=1980,Dashboard!$H$5&gt;=2016))),1,0)</f>
        <v>1</v>
      </c>
      <c r="Q12241" s="0" t="n">
        <f aca="false">J12241*P12241+ROW()*0.00000001</f>
        <v>0.07012241</v>
      </c>
    </row>
    <row r="12242" customFormat="false" ht="15" hidden="false" customHeight="false" outlineLevel="0" collapsed="false">
      <c r="A12242" s="0" t="s">
        <v>8816</v>
      </c>
      <c r="B12242" s="0" t="s">
        <v>50</v>
      </c>
      <c r="D12242" s="0" t="s">
        <v>71</v>
      </c>
      <c r="E12242" s="0" t="s">
        <v>418</v>
      </c>
      <c r="F12242" s="0" t="n">
        <v>0.06</v>
      </c>
      <c r="G12242" s="0" t="n">
        <v>0</v>
      </c>
      <c r="H12242" s="0" t="n">
        <v>0</v>
      </c>
      <c r="I12242" s="0" t="n">
        <v>0</v>
      </c>
      <c r="J12242" s="0" t="n">
        <v>0.07</v>
      </c>
      <c r="K12242" s="0" t="n">
        <v>48</v>
      </c>
      <c r="L12242" s="0" t="n">
        <v>6.1</v>
      </c>
      <c r="M12242" s="0" t="s">
        <v>103</v>
      </c>
      <c r="N12242" s="0" t="s">
        <v>35</v>
      </c>
      <c r="O12242" s="0" t="s">
        <v>177</v>
      </c>
      <c r="P12242" s="0" t="n">
        <f aca="false">IF(AND(OR(Dashboard!$B$5="All",D12242=Dashboard!$B$5),OR(Dashboard!$D$5="All",N12242=Dashboard!$D$5),OR(AND(C12242&lt;&gt;"",C12242&gt;=Dashboard!$F$5,C12242&lt;=Dashboard!$H$5),AND(C12242="",Dashboard!$F$5&lt;=1980,Dashboard!$H$5&gt;=2016))),1,0)</f>
        <v>1</v>
      </c>
      <c r="Q12242" s="0" t="n">
        <f aca="false">J12242*P12242+ROW()*0.00000001</f>
        <v>0.07012242</v>
      </c>
    </row>
    <row r="12243" customFormat="false" ht="15" hidden="false" customHeight="false" outlineLevel="0" collapsed="false">
      <c r="A12243" s="0" t="s">
        <v>8817</v>
      </c>
      <c r="B12243" s="0" t="s">
        <v>76</v>
      </c>
      <c r="C12243" s="0" t="n">
        <v>2006</v>
      </c>
      <c r="D12243" s="0" t="s">
        <v>114</v>
      </c>
      <c r="E12243" s="0" t="s">
        <v>8818</v>
      </c>
      <c r="F12243" s="0" t="n">
        <v>0</v>
      </c>
      <c r="G12243" s="0" t="n">
        <v>0</v>
      </c>
      <c r="H12243" s="0" t="n">
        <v>0.07</v>
      </c>
      <c r="I12243" s="0" t="n">
        <v>0</v>
      </c>
      <c r="J12243" s="0" t="n">
        <v>0.07</v>
      </c>
      <c r="N12243" s="0" t="s">
        <v>74</v>
      </c>
      <c r="P12243" s="0" t="n">
        <f aca="false">IF(AND(OR(Dashboard!$B$5="All",D12243=Dashboard!$B$5),OR(Dashboard!$D$5="All",N12243=Dashboard!$D$5),OR(AND(C12243&lt;&gt;"",C12243&gt;=Dashboard!$F$5,C12243&lt;=Dashboard!$H$5),AND(C12243="",Dashboard!$F$5&lt;=1980,Dashboard!$H$5&gt;=2016))),1,0)</f>
        <v>1</v>
      </c>
      <c r="Q12243" s="0" t="n">
        <f aca="false">J12243*P12243+ROW()*0.00000001</f>
        <v>0.07012243</v>
      </c>
    </row>
    <row r="12244" customFormat="false" ht="15" hidden="false" customHeight="false" outlineLevel="0" collapsed="false">
      <c r="A12244" s="0" t="s">
        <v>4625</v>
      </c>
      <c r="B12244" s="0" t="s">
        <v>164</v>
      </c>
      <c r="C12244" s="0" t="n">
        <v>2006</v>
      </c>
      <c r="D12244" s="0" t="s">
        <v>48</v>
      </c>
      <c r="E12244" s="0" t="s">
        <v>3236</v>
      </c>
      <c r="F12244" s="0" t="n">
        <v>0.05</v>
      </c>
      <c r="G12244" s="0" t="n">
        <v>0</v>
      </c>
      <c r="H12244" s="0" t="n">
        <v>0</v>
      </c>
      <c r="I12244" s="0" t="n">
        <v>0.01</v>
      </c>
      <c r="J12244" s="0" t="n">
        <v>0.07</v>
      </c>
      <c r="K12244" s="0" t="n">
        <v>72</v>
      </c>
      <c r="M12244" s="0" t="s">
        <v>36</v>
      </c>
      <c r="N12244" s="0" t="s">
        <v>74</v>
      </c>
      <c r="O12244" s="0" t="s">
        <v>37</v>
      </c>
      <c r="P12244" s="0" t="n">
        <f aca="false">IF(AND(OR(Dashboard!$B$5="All",D12244=Dashboard!$B$5),OR(Dashboard!$D$5="All",N12244=Dashboard!$D$5),OR(AND(C12244&lt;&gt;"",C12244&gt;=Dashboard!$F$5,C12244&lt;=Dashboard!$H$5),AND(C12244="",Dashboard!$F$5&lt;=1980,Dashboard!$H$5&gt;=2016))),1,0)</f>
        <v>1</v>
      </c>
      <c r="Q12244" s="0" t="n">
        <f aca="false">J12244*P12244+ROW()*0.00000001</f>
        <v>0.07012244</v>
      </c>
    </row>
    <row r="12245" customFormat="false" ht="15" hidden="false" customHeight="false" outlineLevel="0" collapsed="false">
      <c r="A12245" s="0" t="s">
        <v>8819</v>
      </c>
      <c r="B12245" s="0" t="s">
        <v>117</v>
      </c>
      <c r="C12245" s="0" t="n">
        <v>1997</v>
      </c>
      <c r="D12245" s="0" t="s">
        <v>16</v>
      </c>
      <c r="E12245" s="0" t="s">
        <v>2764</v>
      </c>
      <c r="F12245" s="0" t="n">
        <v>0.04</v>
      </c>
      <c r="G12245" s="0" t="n">
        <v>0.02</v>
      </c>
      <c r="H12245" s="0" t="n">
        <v>0</v>
      </c>
      <c r="I12245" s="0" t="n">
        <v>0</v>
      </c>
      <c r="J12245" s="0" t="n">
        <v>0.07</v>
      </c>
      <c r="N12245" s="0" t="s">
        <v>74</v>
      </c>
      <c r="P12245" s="0" t="n">
        <f aca="false">IF(AND(OR(Dashboard!$B$5="All",D12245=Dashboard!$B$5),OR(Dashboard!$D$5="All",N12245=Dashboard!$D$5),OR(AND(C12245&lt;&gt;"",C12245&gt;=Dashboard!$F$5,C12245&lt;=Dashboard!$H$5),AND(C12245="",Dashboard!$F$5&lt;=1980,Dashboard!$H$5&gt;=2016))),1,0)</f>
        <v>1</v>
      </c>
      <c r="Q12245" s="0" t="n">
        <f aca="false">J12245*P12245+ROW()*0.00000001</f>
        <v>0.07012245</v>
      </c>
    </row>
    <row r="12246" customFormat="false" ht="15" hidden="false" customHeight="false" outlineLevel="0" collapsed="false">
      <c r="A12246" s="0" t="s">
        <v>8820</v>
      </c>
      <c r="B12246" s="0" t="s">
        <v>97</v>
      </c>
      <c r="C12246" s="0" t="n">
        <v>2014</v>
      </c>
      <c r="D12246" s="0" t="s">
        <v>246</v>
      </c>
      <c r="E12246" s="0" t="s">
        <v>328</v>
      </c>
      <c r="F12246" s="0" t="n">
        <v>0</v>
      </c>
      <c r="G12246" s="0" t="n">
        <v>0</v>
      </c>
      <c r="H12246" s="0" t="n">
        <v>0.07</v>
      </c>
      <c r="I12246" s="0" t="n">
        <v>0</v>
      </c>
      <c r="J12246" s="0" t="n">
        <v>0.07</v>
      </c>
      <c r="N12246" s="0" t="s">
        <v>35</v>
      </c>
      <c r="P12246" s="0" t="n">
        <f aca="false">IF(AND(OR(Dashboard!$B$5="All",D12246=Dashboard!$B$5),OR(Dashboard!$D$5="All",N12246=Dashboard!$D$5),OR(AND(C12246&lt;&gt;"",C12246&gt;=Dashboard!$F$5,C12246&lt;=Dashboard!$H$5),AND(C12246="",Dashboard!$F$5&lt;=1980,Dashboard!$H$5&gt;=2016))),1,0)</f>
        <v>1</v>
      </c>
      <c r="Q12246" s="0" t="n">
        <f aca="false">J12246*P12246+ROW()*0.00000001</f>
        <v>0.07012246</v>
      </c>
    </row>
    <row r="12247" customFormat="false" ht="15" hidden="false" customHeight="false" outlineLevel="0" collapsed="false">
      <c r="A12247" s="0" t="s">
        <v>8821</v>
      </c>
      <c r="B12247" s="0" t="s">
        <v>70</v>
      </c>
      <c r="C12247" s="0" t="n">
        <v>2009</v>
      </c>
      <c r="D12247" s="0" t="s">
        <v>41</v>
      </c>
      <c r="E12247" s="0" t="s">
        <v>89</v>
      </c>
      <c r="F12247" s="0" t="n">
        <v>0</v>
      </c>
      <c r="G12247" s="0" t="n">
        <v>0.05</v>
      </c>
      <c r="H12247" s="0" t="n">
        <v>0</v>
      </c>
      <c r="I12247" s="0" t="n">
        <v>0.01</v>
      </c>
      <c r="J12247" s="0" t="n">
        <v>0.07</v>
      </c>
      <c r="K12247" s="0" t="n">
        <v>89</v>
      </c>
      <c r="L12247" s="0" t="n">
        <v>8.4</v>
      </c>
      <c r="M12247" s="0" t="s">
        <v>125</v>
      </c>
      <c r="N12247" s="0" t="s">
        <v>74</v>
      </c>
      <c r="O12247" s="0" t="s">
        <v>42</v>
      </c>
      <c r="P12247" s="0" t="n">
        <f aca="false">IF(AND(OR(Dashboard!$B$5="All",D12247=Dashboard!$B$5),OR(Dashboard!$D$5="All",N12247=Dashboard!$D$5),OR(AND(C12247&lt;&gt;"",C12247&gt;=Dashboard!$F$5,C12247&lt;=Dashboard!$H$5),AND(C12247="",Dashboard!$F$5&lt;=1980,Dashboard!$H$5&gt;=2016))),1,0)</f>
        <v>1</v>
      </c>
      <c r="Q12247" s="0" t="n">
        <f aca="false">J12247*P12247+ROW()*0.00000001</f>
        <v>0.07012247</v>
      </c>
    </row>
    <row r="12248" customFormat="false" ht="15" hidden="false" customHeight="false" outlineLevel="0" collapsed="false">
      <c r="A12248" s="0" t="s">
        <v>8822</v>
      </c>
      <c r="B12248" s="0" t="s">
        <v>76</v>
      </c>
      <c r="C12248" s="0" t="n">
        <v>2004</v>
      </c>
      <c r="D12248" s="0" t="s">
        <v>46</v>
      </c>
      <c r="E12248" s="0" t="s">
        <v>6201</v>
      </c>
      <c r="F12248" s="0" t="n">
        <v>0.03</v>
      </c>
      <c r="G12248" s="0" t="n">
        <v>0.03</v>
      </c>
      <c r="H12248" s="0" t="n">
        <v>0</v>
      </c>
      <c r="I12248" s="0" t="n">
        <v>0.01</v>
      </c>
      <c r="J12248" s="0" t="n">
        <v>0.07</v>
      </c>
      <c r="K12248" s="0" t="n">
        <v>64</v>
      </c>
      <c r="L12248" s="0" t="n">
        <v>4.1</v>
      </c>
      <c r="M12248" s="0" t="s">
        <v>73</v>
      </c>
      <c r="N12248" s="0" t="s">
        <v>74</v>
      </c>
      <c r="O12248" s="0" t="s">
        <v>67</v>
      </c>
      <c r="P12248" s="0" t="n">
        <f aca="false">IF(AND(OR(Dashboard!$B$5="All",D12248=Dashboard!$B$5),OR(Dashboard!$D$5="All",N12248=Dashboard!$D$5),OR(AND(C12248&lt;&gt;"",C12248&gt;=Dashboard!$F$5,C12248&lt;=Dashboard!$H$5),AND(C12248="",Dashboard!$F$5&lt;=1980,Dashboard!$H$5&gt;=2016))),1,0)</f>
        <v>1</v>
      </c>
      <c r="Q12248" s="0" t="n">
        <f aca="false">J12248*P12248+ROW()*0.00000001</f>
        <v>0.07012248</v>
      </c>
    </row>
    <row r="12249" customFormat="false" ht="15" hidden="false" customHeight="false" outlineLevel="0" collapsed="false">
      <c r="A12249" s="0" t="s">
        <v>8823</v>
      </c>
      <c r="B12249" s="0" t="s">
        <v>50</v>
      </c>
      <c r="C12249" s="0" t="n">
        <v>2009</v>
      </c>
      <c r="D12249" s="0" t="s">
        <v>52</v>
      </c>
      <c r="E12249" s="0" t="s">
        <v>8824</v>
      </c>
      <c r="F12249" s="0" t="n">
        <v>0.04</v>
      </c>
      <c r="G12249" s="0" t="n">
        <v>0.02</v>
      </c>
      <c r="H12249" s="0" t="n">
        <v>0</v>
      </c>
      <c r="I12249" s="0" t="n">
        <v>0.01</v>
      </c>
      <c r="J12249" s="0" t="n">
        <v>0.07</v>
      </c>
      <c r="M12249" s="0" t="s">
        <v>36</v>
      </c>
      <c r="N12249" s="0" t="s">
        <v>35</v>
      </c>
      <c r="P12249" s="0" t="n">
        <f aca="false">IF(AND(OR(Dashboard!$B$5="All",D12249=Dashboard!$B$5),OR(Dashboard!$D$5="All",N12249=Dashboard!$D$5),OR(AND(C12249&lt;&gt;"",C12249&gt;=Dashboard!$F$5,C12249&lt;=Dashboard!$H$5),AND(C12249="",Dashboard!$F$5&lt;=1980,Dashboard!$H$5&gt;=2016))),1,0)</f>
        <v>1</v>
      </c>
      <c r="Q12249" s="0" t="n">
        <f aca="false">J12249*P12249+ROW()*0.00000001</f>
        <v>0.07012249</v>
      </c>
    </row>
    <row r="12250" customFormat="false" ht="15" hidden="false" customHeight="false" outlineLevel="0" collapsed="false">
      <c r="A12250" s="0" t="s">
        <v>8825</v>
      </c>
      <c r="B12250" s="0" t="s">
        <v>97</v>
      </c>
      <c r="C12250" s="0" t="n">
        <v>2014</v>
      </c>
      <c r="D12250" s="0" t="s">
        <v>71</v>
      </c>
      <c r="E12250" s="0" t="s">
        <v>328</v>
      </c>
      <c r="F12250" s="0" t="n">
        <v>0</v>
      </c>
      <c r="G12250" s="0" t="n">
        <v>0.06</v>
      </c>
      <c r="H12250" s="0" t="n">
        <v>0</v>
      </c>
      <c r="I12250" s="0" t="n">
        <v>0</v>
      </c>
      <c r="J12250" s="0" t="n">
        <v>0.07</v>
      </c>
      <c r="K12250" s="0" t="n">
        <v>51</v>
      </c>
      <c r="M12250" s="0" t="s">
        <v>36</v>
      </c>
      <c r="N12250" s="0" t="s">
        <v>35</v>
      </c>
      <c r="O12250" s="0" t="s">
        <v>53</v>
      </c>
      <c r="P12250" s="0" t="n">
        <f aca="false">IF(AND(OR(Dashboard!$B$5="All",D12250=Dashboard!$B$5),OR(Dashboard!$D$5="All",N12250=Dashboard!$D$5),OR(AND(C12250&lt;&gt;"",C12250&gt;=Dashboard!$F$5,C12250&lt;=Dashboard!$H$5),AND(C12250="",Dashboard!$F$5&lt;=1980,Dashboard!$H$5&gt;=2016))),1,0)</f>
        <v>1</v>
      </c>
      <c r="Q12250" s="0" t="n">
        <f aca="false">J12250*P12250+ROW()*0.00000001</f>
        <v>0.0701225</v>
      </c>
    </row>
    <row r="12251" customFormat="false" ht="15" hidden="false" customHeight="false" outlineLevel="0" collapsed="false">
      <c r="A12251" s="0" t="s">
        <v>8826</v>
      </c>
      <c r="B12251" s="0" t="s">
        <v>97</v>
      </c>
      <c r="C12251" s="0" t="n">
        <v>2014</v>
      </c>
      <c r="D12251" s="0" t="s">
        <v>114</v>
      </c>
      <c r="E12251" s="0" t="s">
        <v>8827</v>
      </c>
      <c r="F12251" s="0" t="n">
        <v>0</v>
      </c>
      <c r="G12251" s="0" t="n">
        <v>0</v>
      </c>
      <c r="H12251" s="0" t="n">
        <v>0.07</v>
      </c>
      <c r="I12251" s="0" t="n">
        <v>0</v>
      </c>
      <c r="J12251" s="0" t="n">
        <v>0.07</v>
      </c>
      <c r="N12251" s="0" t="s">
        <v>35</v>
      </c>
      <c r="P12251" s="0" t="n">
        <f aca="false">IF(AND(OR(Dashboard!$B$5="All",D12251=Dashboard!$B$5),OR(Dashboard!$D$5="All",N12251=Dashboard!$D$5),OR(AND(C12251&lt;&gt;"",C12251&gt;=Dashboard!$F$5,C12251&lt;=Dashboard!$H$5),AND(C12251="",Dashboard!$F$5&lt;=1980,Dashboard!$H$5&gt;=2016))),1,0)</f>
        <v>1</v>
      </c>
      <c r="Q12251" s="0" t="n">
        <f aca="false">J12251*P12251+ROW()*0.00000001</f>
        <v>0.07012251</v>
      </c>
    </row>
    <row r="12252" customFormat="false" ht="15" hidden="false" customHeight="false" outlineLevel="0" collapsed="false">
      <c r="A12252" s="0" t="s">
        <v>8828</v>
      </c>
      <c r="B12252" s="0" t="s">
        <v>78</v>
      </c>
      <c r="C12252" s="0" t="n">
        <v>1996</v>
      </c>
      <c r="D12252" s="0" t="s">
        <v>52</v>
      </c>
      <c r="E12252" s="0" t="s">
        <v>5710</v>
      </c>
      <c r="F12252" s="0" t="n">
        <v>0</v>
      </c>
      <c r="G12252" s="0" t="n">
        <v>0</v>
      </c>
      <c r="H12252" s="0" t="n">
        <v>0.07</v>
      </c>
      <c r="I12252" s="0" t="n">
        <v>0</v>
      </c>
      <c r="J12252" s="0" t="n">
        <v>0.07</v>
      </c>
      <c r="N12252" s="0" t="s">
        <v>35</v>
      </c>
      <c r="P12252" s="0" t="n">
        <f aca="false">IF(AND(OR(Dashboard!$B$5="All",D12252=Dashboard!$B$5),OR(Dashboard!$D$5="All",N12252=Dashboard!$D$5),OR(AND(C12252&lt;&gt;"",C12252&gt;=Dashboard!$F$5,C12252&lt;=Dashboard!$H$5),AND(C12252="",Dashboard!$F$5&lt;=1980,Dashboard!$H$5&gt;=2016))),1,0)</f>
        <v>1</v>
      </c>
      <c r="Q12252" s="0" t="n">
        <f aca="false">J12252*P12252+ROW()*0.00000001</f>
        <v>0.07012252</v>
      </c>
    </row>
    <row r="12253" customFormat="false" ht="15" hidden="false" customHeight="false" outlineLevel="0" collapsed="false">
      <c r="A12253" s="0" t="s">
        <v>8829</v>
      </c>
      <c r="B12253" s="0" t="s">
        <v>50</v>
      </c>
      <c r="C12253" s="0" t="n">
        <v>2008</v>
      </c>
      <c r="D12253" s="0" t="s">
        <v>114</v>
      </c>
      <c r="E12253" s="0" t="s">
        <v>1259</v>
      </c>
      <c r="F12253" s="0" t="n">
        <v>0.06</v>
      </c>
      <c r="G12253" s="0" t="n">
        <v>0</v>
      </c>
      <c r="H12253" s="0" t="n">
        <v>0</v>
      </c>
      <c r="I12253" s="0" t="n">
        <v>0</v>
      </c>
      <c r="J12253" s="0" t="n">
        <v>0.07</v>
      </c>
      <c r="K12253" s="0" t="n">
        <v>54</v>
      </c>
      <c r="L12253" s="0" t="n">
        <v>7.1</v>
      </c>
      <c r="M12253" s="0" t="s">
        <v>103</v>
      </c>
      <c r="N12253" s="0" t="s">
        <v>35</v>
      </c>
      <c r="O12253" s="0" t="s">
        <v>53</v>
      </c>
      <c r="P12253" s="0" t="n">
        <f aca="false">IF(AND(OR(Dashboard!$B$5="All",D12253=Dashboard!$B$5),OR(Dashboard!$D$5="All",N12253=Dashboard!$D$5),OR(AND(C12253&lt;&gt;"",C12253&gt;=Dashboard!$F$5,C12253&lt;=Dashboard!$H$5),AND(C12253="",Dashboard!$F$5&lt;=1980,Dashboard!$H$5&gt;=2016))),1,0)</f>
        <v>1</v>
      </c>
      <c r="Q12253" s="0" t="n">
        <f aca="false">J12253*P12253+ROW()*0.00000001</f>
        <v>0.07012253</v>
      </c>
    </row>
    <row r="12254" customFormat="false" ht="15" hidden="false" customHeight="false" outlineLevel="0" collapsed="false">
      <c r="A12254" s="0" t="s">
        <v>8830</v>
      </c>
      <c r="B12254" s="0" t="s">
        <v>85</v>
      </c>
      <c r="C12254" s="0" t="n">
        <v>2005</v>
      </c>
      <c r="D12254" s="0" t="s">
        <v>56</v>
      </c>
      <c r="E12254" s="0" t="s">
        <v>154</v>
      </c>
      <c r="F12254" s="0" t="n">
        <v>0.05</v>
      </c>
      <c r="G12254" s="0" t="n">
        <v>0.02</v>
      </c>
      <c r="H12254" s="0" t="n">
        <v>0</v>
      </c>
      <c r="I12254" s="0" t="n">
        <v>0</v>
      </c>
      <c r="J12254" s="0" t="n">
        <v>0.07</v>
      </c>
      <c r="K12254" s="0" t="n">
        <v>83</v>
      </c>
      <c r="L12254" s="0" t="n">
        <v>8.5</v>
      </c>
      <c r="M12254" s="0" t="s">
        <v>125</v>
      </c>
      <c r="N12254" s="0" t="s">
        <v>35</v>
      </c>
      <c r="O12254" s="0" t="s">
        <v>42</v>
      </c>
      <c r="P12254" s="0" t="n">
        <f aca="false">IF(AND(OR(Dashboard!$B$5="All",D12254=Dashboard!$B$5),OR(Dashboard!$D$5="All",N12254=Dashboard!$D$5),OR(AND(C12254&lt;&gt;"",C12254&gt;=Dashboard!$F$5,C12254&lt;=Dashboard!$H$5),AND(C12254="",Dashboard!$F$5&lt;=1980,Dashboard!$H$5&gt;=2016))),1,0)</f>
        <v>1</v>
      </c>
      <c r="Q12254" s="0" t="n">
        <f aca="false">J12254*P12254+ROW()*0.00000001</f>
        <v>0.07012254</v>
      </c>
    </row>
    <row r="12255" customFormat="false" ht="15" hidden="false" customHeight="false" outlineLevel="0" collapsed="false">
      <c r="A12255" s="0" t="s">
        <v>8831</v>
      </c>
      <c r="B12255" s="0" t="s">
        <v>117</v>
      </c>
      <c r="C12255" s="0" t="n">
        <v>1998</v>
      </c>
      <c r="D12255" s="0" t="s">
        <v>56</v>
      </c>
      <c r="E12255" s="0" t="s">
        <v>220</v>
      </c>
      <c r="F12255" s="0" t="n">
        <v>0.04</v>
      </c>
      <c r="G12255" s="0" t="n">
        <v>0.02</v>
      </c>
      <c r="H12255" s="0" t="n">
        <v>0</v>
      </c>
      <c r="I12255" s="0" t="n">
        <v>0</v>
      </c>
      <c r="J12255" s="0" t="n">
        <v>0.07</v>
      </c>
      <c r="N12255" s="0" t="s">
        <v>74</v>
      </c>
      <c r="P12255" s="0" t="n">
        <f aca="false">IF(AND(OR(Dashboard!$B$5="All",D12255=Dashboard!$B$5),OR(Dashboard!$D$5="All",N12255=Dashboard!$D$5),OR(AND(C12255&lt;&gt;"",C12255&gt;=Dashboard!$F$5,C12255&lt;=Dashboard!$H$5),AND(C12255="",Dashboard!$F$5&lt;=1980,Dashboard!$H$5&gt;=2016))),1,0)</f>
        <v>1</v>
      </c>
      <c r="Q12255" s="0" t="n">
        <f aca="false">J12255*P12255+ROW()*0.00000001</f>
        <v>0.07012255</v>
      </c>
    </row>
    <row r="12256" customFormat="false" ht="15" hidden="false" customHeight="false" outlineLevel="0" collapsed="false">
      <c r="A12256" s="0" t="s">
        <v>8832</v>
      </c>
      <c r="B12256" s="0" t="s">
        <v>50</v>
      </c>
      <c r="C12256" s="0" t="n">
        <v>2007</v>
      </c>
      <c r="D12256" s="0" t="s">
        <v>52</v>
      </c>
      <c r="E12256" s="0" t="s">
        <v>8833</v>
      </c>
      <c r="F12256" s="0" t="n">
        <v>0.06</v>
      </c>
      <c r="G12256" s="0" t="n">
        <v>0</v>
      </c>
      <c r="H12256" s="0" t="n">
        <v>0</v>
      </c>
      <c r="I12256" s="0" t="n">
        <v>0</v>
      </c>
      <c r="J12256" s="0" t="n">
        <v>0.07</v>
      </c>
      <c r="M12256" s="0" t="s">
        <v>36</v>
      </c>
      <c r="N12256" s="0" t="s">
        <v>35</v>
      </c>
      <c r="P12256" s="0" t="n">
        <f aca="false">IF(AND(OR(Dashboard!$B$5="All",D12256=Dashboard!$B$5),OR(Dashboard!$D$5="All",N12256=Dashboard!$D$5),OR(AND(C12256&lt;&gt;"",C12256&gt;=Dashboard!$F$5,C12256&lt;=Dashboard!$H$5),AND(C12256="",Dashboard!$F$5&lt;=1980,Dashboard!$H$5&gt;=2016))),1,0)</f>
        <v>1</v>
      </c>
      <c r="Q12256" s="0" t="n">
        <f aca="false">J12256*P12256+ROW()*0.00000001</f>
        <v>0.07012256</v>
      </c>
    </row>
    <row r="12257" customFormat="false" ht="15" hidden="false" customHeight="false" outlineLevel="0" collapsed="false">
      <c r="A12257" s="0" t="s">
        <v>8834</v>
      </c>
      <c r="B12257" s="0" t="s">
        <v>85</v>
      </c>
      <c r="C12257" s="0" t="n">
        <v>2002</v>
      </c>
      <c r="D12257" s="0" t="s">
        <v>71</v>
      </c>
      <c r="E12257" s="0" t="s">
        <v>220</v>
      </c>
      <c r="F12257" s="0" t="n">
        <v>0.05</v>
      </c>
      <c r="G12257" s="0" t="n">
        <v>0.02</v>
      </c>
      <c r="H12257" s="0" t="n">
        <v>0</v>
      </c>
      <c r="I12257" s="0" t="n">
        <v>0</v>
      </c>
      <c r="J12257" s="0" t="n">
        <v>0.07</v>
      </c>
      <c r="K12257" s="0" t="n">
        <v>55</v>
      </c>
      <c r="M12257" s="0" t="s">
        <v>36</v>
      </c>
      <c r="N12257" s="0" t="s">
        <v>35</v>
      </c>
      <c r="O12257" s="0" t="s">
        <v>53</v>
      </c>
      <c r="P12257" s="0" t="n">
        <f aca="false">IF(AND(OR(Dashboard!$B$5="All",D12257=Dashboard!$B$5),OR(Dashboard!$D$5="All",N12257=Dashboard!$D$5),OR(AND(C12257&lt;&gt;"",C12257&gt;=Dashboard!$F$5,C12257&lt;=Dashboard!$H$5),AND(C12257="",Dashboard!$F$5&lt;=1980,Dashboard!$H$5&gt;=2016))),1,0)</f>
        <v>1</v>
      </c>
      <c r="Q12257" s="0" t="n">
        <f aca="false">J12257*P12257+ROW()*0.00000001</f>
        <v>0.07012257</v>
      </c>
    </row>
    <row r="12258" customFormat="false" ht="15" hidden="false" customHeight="false" outlineLevel="0" collapsed="false">
      <c r="A12258" s="0" t="s">
        <v>8835</v>
      </c>
      <c r="B12258" s="0" t="s">
        <v>152</v>
      </c>
      <c r="C12258" s="0" t="n">
        <v>2011</v>
      </c>
      <c r="D12258" s="0" t="s">
        <v>246</v>
      </c>
      <c r="E12258" s="0" t="s">
        <v>1488</v>
      </c>
      <c r="F12258" s="0" t="n">
        <v>0.01</v>
      </c>
      <c r="G12258" s="0" t="n">
        <v>0.05</v>
      </c>
      <c r="H12258" s="0" t="n">
        <v>0</v>
      </c>
      <c r="I12258" s="0" t="n">
        <v>0.01</v>
      </c>
      <c r="J12258" s="0" t="n">
        <v>0.07</v>
      </c>
      <c r="K12258" s="0" t="n">
        <v>61</v>
      </c>
      <c r="L12258" s="0" t="n">
        <v>5.6</v>
      </c>
      <c r="M12258" s="0" t="s">
        <v>36</v>
      </c>
      <c r="N12258" s="0" t="s">
        <v>152</v>
      </c>
      <c r="O12258" s="0" t="s">
        <v>67</v>
      </c>
      <c r="P12258" s="0" t="n">
        <f aca="false">IF(AND(OR(Dashboard!$B$5="All",D12258=Dashboard!$B$5),OR(Dashboard!$D$5="All",N12258=Dashboard!$D$5),OR(AND(C12258&lt;&gt;"",C12258&gt;=Dashboard!$F$5,C12258&lt;=Dashboard!$H$5),AND(C12258="",Dashboard!$F$5&lt;=1980,Dashboard!$H$5&gt;=2016))),1,0)</f>
        <v>1</v>
      </c>
      <c r="Q12258" s="0" t="n">
        <f aca="false">J12258*P12258+ROW()*0.00000001</f>
        <v>0.07012258</v>
      </c>
    </row>
    <row r="12259" customFormat="false" ht="15" hidden="false" customHeight="false" outlineLevel="0" collapsed="false">
      <c r="A12259" s="0" t="s">
        <v>7378</v>
      </c>
      <c r="B12259" s="0" t="s">
        <v>144</v>
      </c>
      <c r="C12259" s="0" t="n">
        <v>2004</v>
      </c>
      <c r="D12259" s="0" t="s">
        <v>246</v>
      </c>
      <c r="E12259" s="0" t="s">
        <v>154</v>
      </c>
      <c r="F12259" s="0" t="n">
        <v>0.05</v>
      </c>
      <c r="G12259" s="0" t="n">
        <v>0.01</v>
      </c>
      <c r="H12259" s="0" t="n">
        <v>0</v>
      </c>
      <c r="I12259" s="0" t="n">
        <v>0</v>
      </c>
      <c r="J12259" s="0" t="n">
        <v>0.07</v>
      </c>
      <c r="K12259" s="0" t="n">
        <v>67</v>
      </c>
      <c r="L12259" s="0" t="n">
        <v>8</v>
      </c>
      <c r="M12259" s="0" t="s">
        <v>103</v>
      </c>
      <c r="N12259" s="0" t="s">
        <v>66</v>
      </c>
      <c r="O12259" s="0" t="s">
        <v>67</v>
      </c>
      <c r="P12259" s="0" t="n">
        <f aca="false">IF(AND(OR(Dashboard!$B$5="All",D12259=Dashboard!$B$5),OR(Dashboard!$D$5="All",N12259=Dashboard!$D$5),OR(AND(C12259&lt;&gt;"",C12259&gt;=Dashboard!$F$5,C12259&lt;=Dashboard!$H$5),AND(C12259="",Dashboard!$F$5&lt;=1980,Dashboard!$H$5&gt;=2016))),1,0)</f>
        <v>1</v>
      </c>
      <c r="Q12259" s="0" t="n">
        <f aca="false">J12259*P12259+ROW()*0.00000001</f>
        <v>0.07012259</v>
      </c>
    </row>
    <row r="12260" customFormat="false" ht="15" hidden="false" customHeight="false" outlineLevel="0" collapsed="false">
      <c r="A12260" s="0" t="s">
        <v>8836</v>
      </c>
      <c r="B12260" s="0" t="s">
        <v>64</v>
      </c>
      <c r="C12260" s="0" t="n">
        <v>2009</v>
      </c>
      <c r="D12260" s="0" t="s">
        <v>58</v>
      </c>
      <c r="E12260" s="0" t="s">
        <v>1002</v>
      </c>
      <c r="F12260" s="0" t="n">
        <v>0</v>
      </c>
      <c r="G12260" s="0" t="n">
        <v>0</v>
      </c>
      <c r="H12260" s="0" t="n">
        <v>0.07</v>
      </c>
      <c r="I12260" s="0" t="n">
        <v>0</v>
      </c>
      <c r="J12260" s="0" t="n">
        <v>0.07</v>
      </c>
      <c r="N12260" s="0" t="s">
        <v>66</v>
      </c>
      <c r="P12260" s="0" t="n">
        <f aca="false">IF(AND(OR(Dashboard!$B$5="All",D12260=Dashboard!$B$5),OR(Dashboard!$D$5="All",N12260=Dashboard!$D$5),OR(AND(C12260&lt;&gt;"",C12260&gt;=Dashboard!$F$5,C12260&lt;=Dashboard!$H$5),AND(C12260="",Dashboard!$F$5&lt;=1980,Dashboard!$H$5&gt;=2016))),1,0)</f>
        <v>1</v>
      </c>
      <c r="Q12260" s="0" t="n">
        <f aca="false">J12260*P12260+ROW()*0.00000001</f>
        <v>0.0701226</v>
      </c>
    </row>
    <row r="12261" customFormat="false" ht="15" hidden="false" customHeight="false" outlineLevel="0" collapsed="false">
      <c r="A12261" s="0" t="s">
        <v>8837</v>
      </c>
      <c r="B12261" s="0" t="s">
        <v>85</v>
      </c>
      <c r="C12261" s="0" t="n">
        <v>2001</v>
      </c>
      <c r="D12261" s="0" t="s">
        <v>56</v>
      </c>
      <c r="E12261" s="0" t="s">
        <v>8838</v>
      </c>
      <c r="F12261" s="0" t="n">
        <v>0.05</v>
      </c>
      <c r="G12261" s="0" t="n">
        <v>0.02</v>
      </c>
      <c r="H12261" s="0" t="n">
        <v>0</v>
      </c>
      <c r="I12261" s="0" t="n">
        <v>0</v>
      </c>
      <c r="J12261" s="0" t="n">
        <v>0.07</v>
      </c>
      <c r="N12261" s="0" t="s">
        <v>35</v>
      </c>
      <c r="P12261" s="0" t="n">
        <f aca="false">IF(AND(OR(Dashboard!$B$5="All",D12261=Dashboard!$B$5),OR(Dashboard!$D$5="All",N12261=Dashboard!$D$5),OR(AND(C12261&lt;&gt;"",C12261&gt;=Dashboard!$F$5,C12261&lt;=Dashboard!$H$5),AND(C12261="",Dashboard!$F$5&lt;=1980,Dashboard!$H$5&gt;=2016))),1,0)</f>
        <v>1</v>
      </c>
      <c r="Q12261" s="0" t="n">
        <f aca="false">J12261*P12261+ROW()*0.00000001</f>
        <v>0.07012261</v>
      </c>
    </row>
    <row r="12262" customFormat="false" ht="15" hidden="false" customHeight="false" outlineLevel="0" collapsed="false">
      <c r="A12262" s="0" t="s">
        <v>4027</v>
      </c>
      <c r="B12262" s="0" t="s">
        <v>50</v>
      </c>
      <c r="C12262" s="0" t="n">
        <v>2008</v>
      </c>
      <c r="D12262" s="0" t="s">
        <v>16</v>
      </c>
      <c r="E12262" s="0" t="s">
        <v>4028</v>
      </c>
      <c r="F12262" s="0" t="n">
        <v>0.06</v>
      </c>
      <c r="G12262" s="0" t="n">
        <v>0</v>
      </c>
      <c r="H12262" s="0" t="n">
        <v>0</v>
      </c>
      <c r="I12262" s="0" t="n">
        <v>0</v>
      </c>
      <c r="J12262" s="0" t="n">
        <v>0.07</v>
      </c>
      <c r="K12262" s="0" t="n">
        <v>75</v>
      </c>
      <c r="M12262" s="0" t="s">
        <v>36</v>
      </c>
      <c r="N12262" s="0" t="s">
        <v>35</v>
      </c>
      <c r="O12262" s="0" t="s">
        <v>37</v>
      </c>
      <c r="P12262" s="0" t="n">
        <f aca="false">IF(AND(OR(Dashboard!$B$5="All",D12262=Dashboard!$B$5),OR(Dashboard!$D$5="All",N12262=Dashboard!$D$5),OR(AND(C12262&lt;&gt;"",C12262&gt;=Dashboard!$F$5,C12262&lt;=Dashboard!$H$5),AND(C12262="",Dashboard!$F$5&lt;=1980,Dashboard!$H$5&gt;=2016))),1,0)</f>
        <v>1</v>
      </c>
      <c r="Q12262" s="0" t="n">
        <f aca="false">J12262*P12262+ROW()*0.00000001</f>
        <v>0.07012262</v>
      </c>
    </row>
    <row r="12263" customFormat="false" ht="15" hidden="false" customHeight="false" outlineLevel="0" collapsed="false">
      <c r="A12263" s="0" t="s">
        <v>8839</v>
      </c>
      <c r="B12263" s="0" t="s">
        <v>50</v>
      </c>
      <c r="C12263" s="0" t="n">
        <v>2009</v>
      </c>
      <c r="D12263" s="0" t="s">
        <v>52</v>
      </c>
      <c r="E12263" s="0" t="s">
        <v>124</v>
      </c>
      <c r="F12263" s="0" t="n">
        <v>0.06</v>
      </c>
      <c r="G12263" s="0" t="n">
        <v>0</v>
      </c>
      <c r="H12263" s="0" t="n">
        <v>0</v>
      </c>
      <c r="I12263" s="0" t="n">
        <v>0</v>
      </c>
      <c r="J12263" s="0" t="n">
        <v>0.07</v>
      </c>
      <c r="K12263" s="0" t="n">
        <v>66</v>
      </c>
      <c r="M12263" s="0" t="s">
        <v>125</v>
      </c>
      <c r="N12263" s="0" t="s">
        <v>35</v>
      </c>
      <c r="O12263" s="0" t="s">
        <v>67</v>
      </c>
      <c r="P12263" s="0" t="n">
        <f aca="false">IF(AND(OR(Dashboard!$B$5="All",D12263=Dashboard!$B$5),OR(Dashboard!$D$5="All",N12263=Dashboard!$D$5),OR(AND(C12263&lt;&gt;"",C12263&gt;=Dashboard!$F$5,C12263&lt;=Dashboard!$H$5),AND(C12263="",Dashboard!$F$5&lt;=1980,Dashboard!$H$5&gt;=2016))),1,0)</f>
        <v>1</v>
      </c>
      <c r="Q12263" s="0" t="n">
        <f aca="false">J12263*P12263+ROW()*0.00000001</f>
        <v>0.07012263</v>
      </c>
    </row>
    <row r="12264" customFormat="false" ht="15" hidden="false" customHeight="false" outlineLevel="0" collapsed="false">
      <c r="A12264" s="0" t="s">
        <v>8840</v>
      </c>
      <c r="B12264" s="0" t="s">
        <v>76</v>
      </c>
      <c r="C12264" s="0" t="n">
        <v>2006</v>
      </c>
      <c r="D12264" s="0" t="s">
        <v>246</v>
      </c>
      <c r="E12264" s="0" t="s">
        <v>418</v>
      </c>
      <c r="F12264" s="0" t="n">
        <v>0.03</v>
      </c>
      <c r="G12264" s="0" t="n">
        <v>0.02</v>
      </c>
      <c r="H12264" s="0" t="n">
        <v>0</v>
      </c>
      <c r="I12264" s="0" t="n">
        <v>0.01</v>
      </c>
      <c r="J12264" s="0" t="n">
        <v>0.07</v>
      </c>
      <c r="K12264" s="0" t="n">
        <v>71</v>
      </c>
      <c r="L12264" s="0" t="n">
        <v>8</v>
      </c>
      <c r="M12264" s="0" t="s">
        <v>73</v>
      </c>
      <c r="N12264" s="0" t="s">
        <v>74</v>
      </c>
      <c r="O12264" s="0" t="s">
        <v>37</v>
      </c>
      <c r="P12264" s="0" t="n">
        <f aca="false">IF(AND(OR(Dashboard!$B$5="All",D12264=Dashboard!$B$5),OR(Dashboard!$D$5="All",N12264=Dashboard!$D$5),OR(AND(C12264&lt;&gt;"",C12264&gt;=Dashboard!$F$5,C12264&lt;=Dashboard!$H$5),AND(C12264="",Dashboard!$F$5&lt;=1980,Dashboard!$H$5&gt;=2016))),1,0)</f>
        <v>1</v>
      </c>
      <c r="Q12264" s="0" t="n">
        <f aca="false">J12264*P12264+ROW()*0.00000001</f>
        <v>0.07012264</v>
      </c>
    </row>
    <row r="12265" customFormat="false" ht="15" hidden="false" customHeight="false" outlineLevel="0" collapsed="false">
      <c r="A12265" s="0" t="s">
        <v>8841</v>
      </c>
      <c r="B12265" s="0" t="s">
        <v>222</v>
      </c>
      <c r="C12265" s="0" t="n">
        <v>1993</v>
      </c>
      <c r="D12265" s="0" t="s">
        <v>71</v>
      </c>
      <c r="E12265" s="0" t="s">
        <v>154</v>
      </c>
      <c r="F12265" s="0" t="n">
        <v>0</v>
      </c>
      <c r="G12265" s="0" t="n">
        <v>0</v>
      </c>
      <c r="H12265" s="0" t="n">
        <v>0.07</v>
      </c>
      <c r="I12265" s="0" t="n">
        <v>0</v>
      </c>
      <c r="J12265" s="0" t="n">
        <v>0.07</v>
      </c>
      <c r="N12265" s="0" t="s">
        <v>154</v>
      </c>
      <c r="P12265" s="0" t="n">
        <f aca="false">IF(AND(OR(Dashboard!$B$5="All",D12265=Dashboard!$B$5),OR(Dashboard!$D$5="All",N12265=Dashboard!$D$5),OR(AND(C12265&lt;&gt;"",C12265&gt;=Dashboard!$F$5,C12265&lt;=Dashboard!$H$5),AND(C12265="",Dashboard!$F$5&lt;=1980,Dashboard!$H$5&gt;=2016))),1,0)</f>
        <v>1</v>
      </c>
      <c r="Q12265" s="0" t="n">
        <f aca="false">J12265*P12265+ROW()*0.00000001</f>
        <v>0.07012265</v>
      </c>
    </row>
    <row r="12266" customFormat="false" ht="15" hidden="false" customHeight="false" outlineLevel="0" collapsed="false">
      <c r="A12266" s="0" t="s">
        <v>8396</v>
      </c>
      <c r="B12266" s="0" t="s">
        <v>64</v>
      </c>
      <c r="C12266" s="0" t="n">
        <v>2015</v>
      </c>
      <c r="D12266" s="0" t="s">
        <v>71</v>
      </c>
      <c r="E12266" s="0" t="s">
        <v>124</v>
      </c>
      <c r="F12266" s="0" t="n">
        <v>0.05</v>
      </c>
      <c r="G12266" s="0" t="n">
        <v>0.01</v>
      </c>
      <c r="H12266" s="0" t="n">
        <v>0</v>
      </c>
      <c r="I12266" s="0" t="n">
        <v>0.01</v>
      </c>
      <c r="J12266" s="0" t="n">
        <v>0.07</v>
      </c>
      <c r="M12266" s="0" t="s">
        <v>36</v>
      </c>
      <c r="N12266" s="0" t="s">
        <v>66</v>
      </c>
      <c r="P12266" s="0" t="n">
        <f aca="false">IF(AND(OR(Dashboard!$B$5="All",D12266=Dashboard!$B$5),OR(Dashboard!$D$5="All",N12266=Dashboard!$D$5),OR(AND(C12266&lt;&gt;"",C12266&gt;=Dashboard!$F$5,C12266&lt;=Dashboard!$H$5),AND(C12266="",Dashboard!$F$5&lt;=1980,Dashboard!$H$5&gt;=2016))),1,0)</f>
        <v>1</v>
      </c>
      <c r="Q12266" s="0" t="n">
        <f aca="false">J12266*P12266+ROW()*0.00000001</f>
        <v>0.07012266</v>
      </c>
    </row>
    <row r="12267" customFormat="false" ht="15" hidden="false" customHeight="false" outlineLevel="0" collapsed="false">
      <c r="A12267" s="0" t="s">
        <v>7772</v>
      </c>
      <c r="B12267" s="0" t="s">
        <v>851</v>
      </c>
      <c r="C12267" s="0" t="n">
        <v>2014</v>
      </c>
      <c r="D12267" s="0" t="s">
        <v>46</v>
      </c>
      <c r="E12267" s="0" t="s">
        <v>2334</v>
      </c>
      <c r="F12267" s="0" t="n">
        <v>0.02</v>
      </c>
      <c r="G12267" s="0" t="n">
        <v>0.01</v>
      </c>
      <c r="H12267" s="0" t="n">
        <v>0.03</v>
      </c>
      <c r="I12267" s="0" t="n">
        <v>0.01</v>
      </c>
      <c r="J12267" s="0" t="n">
        <v>0.07</v>
      </c>
      <c r="K12267" s="0" t="n">
        <v>60</v>
      </c>
      <c r="L12267" s="0" t="n">
        <v>7.5</v>
      </c>
      <c r="M12267" s="0" t="s">
        <v>73</v>
      </c>
      <c r="N12267" s="0" t="s">
        <v>74</v>
      </c>
      <c r="O12267" s="0" t="s">
        <v>53</v>
      </c>
      <c r="P12267" s="0" t="n">
        <f aca="false">IF(AND(OR(Dashboard!$B$5="All",D12267=Dashboard!$B$5),OR(Dashboard!$D$5="All",N12267=Dashboard!$D$5),OR(AND(C12267&lt;&gt;"",C12267&gt;=Dashboard!$F$5,C12267&lt;=Dashboard!$H$5),AND(C12267="",Dashboard!$F$5&lt;=1980,Dashboard!$H$5&gt;=2016))),1,0)</f>
        <v>1</v>
      </c>
      <c r="Q12267" s="0" t="n">
        <f aca="false">J12267*P12267+ROW()*0.00000001</f>
        <v>0.07012267</v>
      </c>
    </row>
    <row r="12268" customFormat="false" ht="15" hidden="false" customHeight="false" outlineLevel="0" collapsed="false">
      <c r="A12268" s="0" t="s">
        <v>7413</v>
      </c>
      <c r="B12268" s="0" t="s">
        <v>64</v>
      </c>
      <c r="C12268" s="0" t="n">
        <v>2011</v>
      </c>
      <c r="D12268" s="0" t="s">
        <v>52</v>
      </c>
      <c r="E12268" s="0" t="s">
        <v>142</v>
      </c>
      <c r="F12268" s="0" t="n">
        <v>0.06</v>
      </c>
      <c r="G12268" s="0" t="n">
        <v>0</v>
      </c>
      <c r="H12268" s="0" t="n">
        <v>0</v>
      </c>
      <c r="I12268" s="0" t="n">
        <v>0</v>
      </c>
      <c r="J12268" s="0" t="n">
        <v>0.07</v>
      </c>
      <c r="M12268" s="0" t="s">
        <v>36</v>
      </c>
      <c r="N12268" s="0" t="s">
        <v>66</v>
      </c>
      <c r="P12268" s="0" t="n">
        <f aca="false">IF(AND(OR(Dashboard!$B$5="All",D12268=Dashboard!$B$5),OR(Dashboard!$D$5="All",N12268=Dashboard!$D$5),OR(AND(C12268&lt;&gt;"",C12268&gt;=Dashboard!$F$5,C12268&lt;=Dashboard!$H$5),AND(C12268="",Dashboard!$F$5&lt;=1980,Dashboard!$H$5&gt;=2016))),1,0)</f>
        <v>1</v>
      </c>
      <c r="Q12268" s="0" t="n">
        <f aca="false">J12268*P12268+ROW()*0.00000001</f>
        <v>0.07012268</v>
      </c>
    </row>
    <row r="12269" customFormat="false" ht="15" hidden="false" customHeight="false" outlineLevel="0" collapsed="false">
      <c r="A12269" s="0" t="s">
        <v>5823</v>
      </c>
      <c r="B12269" s="0" t="s">
        <v>70</v>
      </c>
      <c r="C12269" s="0" t="n">
        <v>2007</v>
      </c>
      <c r="D12269" s="0" t="s">
        <v>34</v>
      </c>
      <c r="E12269" s="0" t="s">
        <v>220</v>
      </c>
      <c r="F12269" s="0" t="n">
        <v>0</v>
      </c>
      <c r="G12269" s="0" t="n">
        <v>0</v>
      </c>
      <c r="H12269" s="0" t="n">
        <v>0.07</v>
      </c>
      <c r="I12269" s="0" t="n">
        <v>0</v>
      </c>
      <c r="J12269" s="0" t="n">
        <v>0.07</v>
      </c>
      <c r="N12269" s="0" t="s">
        <v>74</v>
      </c>
      <c r="P12269" s="0" t="n">
        <f aca="false">IF(AND(OR(Dashboard!$B$5="All",D12269=Dashboard!$B$5),OR(Dashboard!$D$5="All",N12269=Dashboard!$D$5),OR(AND(C12269&lt;&gt;"",C12269&gt;=Dashboard!$F$5,C12269&lt;=Dashboard!$H$5),AND(C12269="",Dashboard!$F$5&lt;=1980,Dashboard!$H$5&gt;=2016))),1,0)</f>
        <v>1</v>
      </c>
      <c r="Q12269" s="0" t="n">
        <f aca="false">J12269*P12269+ROW()*0.00000001</f>
        <v>0.07012269</v>
      </c>
    </row>
    <row r="12270" customFormat="false" ht="15" hidden="false" customHeight="false" outlineLevel="0" collapsed="false">
      <c r="A12270" s="0" t="s">
        <v>8842</v>
      </c>
      <c r="B12270" s="0" t="s">
        <v>50</v>
      </c>
      <c r="C12270" s="0" t="n">
        <v>2008</v>
      </c>
      <c r="D12270" s="0" t="s">
        <v>71</v>
      </c>
      <c r="E12270" s="0" t="s">
        <v>124</v>
      </c>
      <c r="F12270" s="0" t="n">
        <v>0.06</v>
      </c>
      <c r="G12270" s="0" t="n">
        <v>0</v>
      </c>
      <c r="H12270" s="0" t="n">
        <v>0</v>
      </c>
      <c r="I12270" s="0" t="n">
        <v>0</v>
      </c>
      <c r="J12270" s="0" t="n">
        <v>0.07</v>
      </c>
      <c r="K12270" s="0" t="n">
        <v>64</v>
      </c>
      <c r="L12270" s="0" t="n">
        <v>6</v>
      </c>
      <c r="M12270" s="0" t="s">
        <v>36</v>
      </c>
      <c r="N12270" s="0" t="s">
        <v>35</v>
      </c>
      <c r="O12270" s="0" t="s">
        <v>67</v>
      </c>
      <c r="P12270" s="0" t="n">
        <f aca="false">IF(AND(OR(Dashboard!$B$5="All",D12270=Dashboard!$B$5),OR(Dashboard!$D$5="All",N12270=Dashboard!$D$5),OR(AND(C12270&lt;&gt;"",C12270&gt;=Dashboard!$F$5,C12270&lt;=Dashboard!$H$5),AND(C12270="",Dashboard!$F$5&lt;=1980,Dashboard!$H$5&gt;=2016))),1,0)</f>
        <v>1</v>
      </c>
      <c r="Q12270" s="0" t="n">
        <f aca="false">J12270*P12270+ROW()*0.00000001</f>
        <v>0.0701227</v>
      </c>
    </row>
    <row r="12271" customFormat="false" ht="15" hidden="false" customHeight="false" outlineLevel="0" collapsed="false">
      <c r="A12271" s="0" t="s">
        <v>8843</v>
      </c>
      <c r="B12271" s="0" t="s">
        <v>50</v>
      </c>
      <c r="C12271" s="0" t="n">
        <v>2008</v>
      </c>
      <c r="D12271" s="0" t="s">
        <v>34</v>
      </c>
      <c r="E12271" s="0" t="s">
        <v>160</v>
      </c>
      <c r="F12271" s="0" t="n">
        <v>0.05</v>
      </c>
      <c r="G12271" s="0" t="n">
        <v>0.01</v>
      </c>
      <c r="H12271" s="0" t="n">
        <v>0</v>
      </c>
      <c r="I12271" s="0" t="n">
        <v>0</v>
      </c>
      <c r="J12271" s="0" t="n">
        <v>0.07</v>
      </c>
      <c r="N12271" s="0" t="s">
        <v>35</v>
      </c>
      <c r="P12271" s="0" t="n">
        <f aca="false">IF(AND(OR(Dashboard!$B$5="All",D12271=Dashboard!$B$5),OR(Dashboard!$D$5="All",N12271=Dashboard!$D$5),OR(AND(C12271&lt;&gt;"",C12271&gt;=Dashboard!$F$5,C12271&lt;=Dashboard!$H$5),AND(C12271="",Dashboard!$F$5&lt;=1980,Dashboard!$H$5&gt;=2016))),1,0)</f>
        <v>1</v>
      </c>
      <c r="Q12271" s="0" t="n">
        <f aca="false">J12271*P12271+ROW()*0.00000001</f>
        <v>0.07012271</v>
      </c>
    </row>
    <row r="12272" customFormat="false" ht="15" hidden="false" customHeight="false" outlineLevel="0" collapsed="false">
      <c r="A12272" s="0" t="s">
        <v>8844</v>
      </c>
      <c r="B12272" s="0" t="s">
        <v>117</v>
      </c>
      <c r="C12272" s="0" t="n">
        <v>1996</v>
      </c>
      <c r="D12272" s="0" t="s">
        <v>41</v>
      </c>
      <c r="E12272" s="0" t="s">
        <v>1768</v>
      </c>
      <c r="F12272" s="0" t="n">
        <v>0.04</v>
      </c>
      <c r="G12272" s="0" t="n">
        <v>0.02</v>
      </c>
      <c r="H12272" s="0" t="n">
        <v>0</v>
      </c>
      <c r="I12272" s="0" t="n">
        <v>0</v>
      </c>
      <c r="J12272" s="0" t="n">
        <v>0.07</v>
      </c>
      <c r="N12272" s="0" t="s">
        <v>74</v>
      </c>
      <c r="P12272" s="0" t="n">
        <f aca="false">IF(AND(OR(Dashboard!$B$5="All",D12272=Dashboard!$B$5),OR(Dashboard!$D$5="All",N12272=Dashboard!$D$5),OR(AND(C12272&lt;&gt;"",C12272&gt;=Dashboard!$F$5,C12272&lt;=Dashboard!$H$5),AND(C12272="",Dashboard!$F$5&lt;=1980,Dashboard!$H$5&gt;=2016))),1,0)</f>
        <v>1</v>
      </c>
      <c r="Q12272" s="0" t="n">
        <f aca="false">J12272*P12272+ROW()*0.00000001</f>
        <v>0.07012272</v>
      </c>
    </row>
    <row r="12273" customFormat="false" ht="15" hidden="false" customHeight="false" outlineLevel="0" collapsed="false">
      <c r="A12273" s="0" t="s">
        <v>5759</v>
      </c>
      <c r="B12273" s="0" t="s">
        <v>144</v>
      </c>
      <c r="C12273" s="0" t="n">
        <v>2003</v>
      </c>
      <c r="D12273" s="0" t="s">
        <v>34</v>
      </c>
      <c r="E12273" s="0" t="s">
        <v>649</v>
      </c>
      <c r="F12273" s="0" t="n">
        <v>0.05</v>
      </c>
      <c r="G12273" s="0" t="n">
        <v>0.01</v>
      </c>
      <c r="H12273" s="0" t="n">
        <v>0</v>
      </c>
      <c r="I12273" s="0" t="n">
        <v>0</v>
      </c>
      <c r="J12273" s="0" t="n">
        <v>0.07</v>
      </c>
      <c r="K12273" s="0" t="n">
        <v>81</v>
      </c>
      <c r="L12273" s="0" t="n">
        <v>8.8</v>
      </c>
      <c r="M12273" s="0" t="s">
        <v>36</v>
      </c>
      <c r="N12273" s="0" t="s">
        <v>66</v>
      </c>
      <c r="O12273" s="0" t="s">
        <v>42</v>
      </c>
      <c r="P12273" s="0" t="n">
        <f aca="false">IF(AND(OR(Dashboard!$B$5="All",D12273=Dashboard!$B$5),OR(Dashboard!$D$5="All",N12273=Dashboard!$D$5),OR(AND(C12273&lt;&gt;"",C12273&gt;=Dashboard!$F$5,C12273&lt;=Dashboard!$H$5),AND(C12273="",Dashboard!$F$5&lt;=1980,Dashboard!$H$5&gt;=2016))),1,0)</f>
        <v>1</v>
      </c>
      <c r="Q12273" s="0" t="n">
        <f aca="false">J12273*P12273+ROW()*0.00000001</f>
        <v>0.07012273</v>
      </c>
    </row>
    <row r="12274" customFormat="false" ht="15" hidden="false" customHeight="false" outlineLevel="0" collapsed="false">
      <c r="A12274" s="0" t="s">
        <v>8845</v>
      </c>
      <c r="B12274" s="0" t="s">
        <v>97</v>
      </c>
      <c r="C12274" s="0" t="n">
        <v>2014</v>
      </c>
      <c r="D12274" s="0" t="s">
        <v>52</v>
      </c>
      <c r="E12274" s="0" t="s">
        <v>4962</v>
      </c>
      <c r="F12274" s="0" t="n">
        <v>0</v>
      </c>
      <c r="G12274" s="0" t="n">
        <v>0</v>
      </c>
      <c r="H12274" s="0" t="n">
        <v>0.07</v>
      </c>
      <c r="I12274" s="0" t="n">
        <v>0</v>
      </c>
      <c r="J12274" s="0" t="n">
        <v>0.07</v>
      </c>
      <c r="N12274" s="0" t="s">
        <v>35</v>
      </c>
      <c r="P12274" s="0" t="n">
        <f aca="false">IF(AND(OR(Dashboard!$B$5="All",D12274=Dashboard!$B$5),OR(Dashboard!$D$5="All",N12274=Dashboard!$D$5),OR(AND(C12274&lt;&gt;"",C12274&gt;=Dashboard!$F$5,C12274&lt;=Dashboard!$H$5),AND(C12274="",Dashboard!$F$5&lt;=1980,Dashboard!$H$5&gt;=2016))),1,0)</f>
        <v>1</v>
      </c>
      <c r="Q12274" s="0" t="n">
        <f aca="false">J12274*P12274+ROW()*0.00000001</f>
        <v>0.07012274</v>
      </c>
    </row>
    <row r="12275" customFormat="false" ht="15" hidden="false" customHeight="false" outlineLevel="0" collapsed="false">
      <c r="A12275" s="0" t="s">
        <v>8846</v>
      </c>
      <c r="B12275" s="0" t="s">
        <v>94</v>
      </c>
      <c r="C12275" s="0" t="n">
        <v>2015</v>
      </c>
      <c r="D12275" s="0" t="s">
        <v>114</v>
      </c>
      <c r="E12275" s="0" t="s">
        <v>8847</v>
      </c>
      <c r="F12275" s="0" t="n">
        <v>0</v>
      </c>
      <c r="G12275" s="0" t="n">
        <v>0.06</v>
      </c>
      <c r="H12275" s="0" t="n">
        <v>0</v>
      </c>
      <c r="I12275" s="0" t="n">
        <v>0.01</v>
      </c>
      <c r="J12275" s="0" t="n">
        <v>0.07</v>
      </c>
      <c r="K12275" s="0" t="n">
        <v>72</v>
      </c>
      <c r="L12275" s="0" t="n">
        <v>7.2</v>
      </c>
      <c r="M12275" s="0" t="s">
        <v>103</v>
      </c>
      <c r="N12275" s="0" t="s">
        <v>74</v>
      </c>
      <c r="O12275" s="0" t="s">
        <v>37</v>
      </c>
      <c r="P12275" s="0" t="n">
        <f aca="false">IF(AND(OR(Dashboard!$B$5="All",D12275=Dashboard!$B$5),OR(Dashboard!$D$5="All",N12275=Dashboard!$D$5),OR(AND(C12275&lt;&gt;"",C12275&gt;=Dashboard!$F$5,C12275&lt;=Dashboard!$H$5),AND(C12275="",Dashboard!$F$5&lt;=1980,Dashboard!$H$5&gt;=2016))),1,0)</f>
        <v>1</v>
      </c>
      <c r="Q12275" s="0" t="n">
        <f aca="false">J12275*P12275+ROW()*0.00000001</f>
        <v>0.07012275</v>
      </c>
    </row>
    <row r="12276" customFormat="false" ht="15" hidden="false" customHeight="false" outlineLevel="0" collapsed="false">
      <c r="A12276" s="0" t="s">
        <v>1322</v>
      </c>
      <c r="B12276" s="0" t="s">
        <v>152</v>
      </c>
      <c r="C12276" s="0" t="n">
        <v>2012</v>
      </c>
      <c r="D12276" s="0" t="s">
        <v>71</v>
      </c>
      <c r="E12276" s="0" t="s">
        <v>2264</v>
      </c>
      <c r="F12276" s="0" t="n">
        <v>0</v>
      </c>
      <c r="G12276" s="0" t="n">
        <v>0.06</v>
      </c>
      <c r="H12276" s="0" t="n">
        <v>0</v>
      </c>
      <c r="I12276" s="0" t="n">
        <v>0.01</v>
      </c>
      <c r="J12276" s="0" t="n">
        <v>0.06</v>
      </c>
      <c r="K12276" s="0" t="n">
        <v>83</v>
      </c>
      <c r="L12276" s="0" t="n">
        <v>8</v>
      </c>
      <c r="M12276" s="0" t="s">
        <v>103</v>
      </c>
      <c r="N12276" s="0" t="s">
        <v>152</v>
      </c>
      <c r="O12276" s="0" t="s">
        <v>42</v>
      </c>
      <c r="P12276" s="0" t="n">
        <f aca="false">IF(AND(OR(Dashboard!$B$5="All",D12276=Dashboard!$B$5),OR(Dashboard!$D$5="All",N12276=Dashboard!$D$5),OR(AND(C12276&lt;&gt;"",C12276&gt;=Dashboard!$F$5,C12276&lt;=Dashboard!$H$5),AND(C12276="",Dashboard!$F$5&lt;=1980,Dashboard!$H$5&gt;=2016))),1,0)</f>
        <v>1</v>
      </c>
      <c r="Q12276" s="0" t="n">
        <f aca="false">J12276*P12276+ROW()*0.00000001</f>
        <v>0.06012276</v>
      </c>
    </row>
    <row r="12277" customFormat="false" ht="15" hidden="false" customHeight="false" outlineLevel="0" collapsed="false">
      <c r="A12277" s="0" t="s">
        <v>5078</v>
      </c>
      <c r="B12277" s="0" t="s">
        <v>851</v>
      </c>
      <c r="C12277" s="0" t="n">
        <v>2013</v>
      </c>
      <c r="D12277" s="0" t="s">
        <v>46</v>
      </c>
      <c r="E12277" s="0" t="s">
        <v>4979</v>
      </c>
      <c r="F12277" s="0" t="n">
        <v>0</v>
      </c>
      <c r="G12277" s="0" t="n">
        <v>0</v>
      </c>
      <c r="H12277" s="0" t="n">
        <v>0.06</v>
      </c>
      <c r="I12277" s="0" t="n">
        <v>0</v>
      </c>
      <c r="J12277" s="0" t="n">
        <v>0.06</v>
      </c>
      <c r="N12277" s="0" t="s">
        <v>74</v>
      </c>
      <c r="P12277" s="0" t="n">
        <f aca="false">IF(AND(OR(Dashboard!$B$5="All",D12277=Dashboard!$B$5),OR(Dashboard!$D$5="All",N12277=Dashboard!$D$5),OR(AND(C12277&lt;&gt;"",C12277&gt;=Dashboard!$F$5,C12277&lt;=Dashboard!$H$5),AND(C12277="",Dashboard!$F$5&lt;=1980,Dashboard!$H$5&gt;=2016))),1,0)</f>
        <v>1</v>
      </c>
      <c r="Q12277" s="0" t="n">
        <f aca="false">J12277*P12277+ROW()*0.00000001</f>
        <v>0.06012277</v>
      </c>
    </row>
    <row r="12278" customFormat="false" ht="15" hidden="false" customHeight="false" outlineLevel="0" collapsed="false">
      <c r="A12278" s="0" t="s">
        <v>8848</v>
      </c>
      <c r="B12278" s="0" t="s">
        <v>85</v>
      </c>
      <c r="C12278" s="0" t="n">
        <v>2001</v>
      </c>
      <c r="D12278" s="0" t="s">
        <v>41</v>
      </c>
      <c r="E12278" s="0" t="s">
        <v>418</v>
      </c>
      <c r="F12278" s="0" t="n">
        <v>0.05</v>
      </c>
      <c r="G12278" s="0" t="n">
        <v>0.02</v>
      </c>
      <c r="H12278" s="0" t="n">
        <v>0</v>
      </c>
      <c r="I12278" s="0" t="n">
        <v>0</v>
      </c>
      <c r="J12278" s="0" t="n">
        <v>0.06</v>
      </c>
      <c r="K12278" s="0" t="n">
        <v>66</v>
      </c>
      <c r="M12278" s="0" t="s">
        <v>36</v>
      </c>
      <c r="N12278" s="0" t="s">
        <v>35</v>
      </c>
      <c r="O12278" s="0" t="s">
        <v>67</v>
      </c>
      <c r="P12278" s="0" t="n">
        <f aca="false">IF(AND(OR(Dashboard!$B$5="All",D12278=Dashboard!$B$5),OR(Dashboard!$D$5="All",N12278=Dashboard!$D$5),OR(AND(C12278&lt;&gt;"",C12278&gt;=Dashboard!$F$5,C12278&lt;=Dashboard!$H$5),AND(C12278="",Dashboard!$F$5&lt;=1980,Dashboard!$H$5&gt;=2016))),1,0)</f>
        <v>1</v>
      </c>
      <c r="Q12278" s="0" t="n">
        <f aca="false">J12278*P12278+ROW()*0.00000001</f>
        <v>0.06012278</v>
      </c>
    </row>
    <row r="12279" customFormat="false" ht="15" hidden="false" customHeight="false" outlineLevel="0" collapsed="false">
      <c r="A12279" s="0" t="s">
        <v>8849</v>
      </c>
      <c r="B12279" s="0" t="s">
        <v>50</v>
      </c>
      <c r="C12279" s="0" t="n">
        <v>2007</v>
      </c>
      <c r="D12279" s="0" t="s">
        <v>114</v>
      </c>
      <c r="E12279" s="0" t="s">
        <v>220</v>
      </c>
      <c r="F12279" s="0" t="n">
        <v>0.01</v>
      </c>
      <c r="G12279" s="0" t="n">
        <v>0.01</v>
      </c>
      <c r="H12279" s="0" t="n">
        <v>0.05</v>
      </c>
      <c r="I12279" s="0" t="n">
        <v>0</v>
      </c>
      <c r="J12279" s="0" t="n">
        <v>0.06</v>
      </c>
      <c r="K12279" s="0" t="n">
        <v>58</v>
      </c>
      <c r="M12279" s="0" t="s">
        <v>125</v>
      </c>
      <c r="N12279" s="0" t="s">
        <v>35</v>
      </c>
      <c r="O12279" s="0" t="s">
        <v>53</v>
      </c>
      <c r="P12279" s="0" t="n">
        <f aca="false">IF(AND(OR(Dashboard!$B$5="All",D12279=Dashboard!$B$5),OR(Dashboard!$D$5="All",N12279=Dashboard!$D$5),OR(AND(C12279&lt;&gt;"",C12279&gt;=Dashboard!$F$5,C12279&lt;=Dashboard!$H$5),AND(C12279="",Dashboard!$F$5&lt;=1980,Dashboard!$H$5&gt;=2016))),1,0)</f>
        <v>1</v>
      </c>
      <c r="Q12279" s="0" t="n">
        <f aca="false">J12279*P12279+ROW()*0.00000001</f>
        <v>0.06012279</v>
      </c>
    </row>
    <row r="12280" customFormat="false" ht="15" hidden="false" customHeight="false" outlineLevel="0" collapsed="false">
      <c r="A12280" s="0" t="s">
        <v>8850</v>
      </c>
      <c r="B12280" s="0" t="s">
        <v>117</v>
      </c>
      <c r="C12280" s="0" t="n">
        <v>1998</v>
      </c>
      <c r="D12280" s="0" t="s">
        <v>246</v>
      </c>
      <c r="E12280" s="0" t="s">
        <v>8851</v>
      </c>
      <c r="F12280" s="0" t="n">
        <v>0</v>
      </c>
      <c r="G12280" s="0" t="n">
        <v>0</v>
      </c>
      <c r="H12280" s="0" t="n">
        <v>0.06</v>
      </c>
      <c r="I12280" s="0" t="n">
        <v>0</v>
      </c>
      <c r="J12280" s="0" t="n">
        <v>0.06</v>
      </c>
      <c r="N12280" s="0" t="s">
        <v>74</v>
      </c>
      <c r="P12280" s="0" t="n">
        <f aca="false">IF(AND(OR(Dashboard!$B$5="All",D12280=Dashboard!$B$5),OR(Dashboard!$D$5="All",N12280=Dashboard!$D$5),OR(AND(C12280&lt;&gt;"",C12280&gt;=Dashboard!$F$5,C12280&lt;=Dashboard!$H$5),AND(C12280="",Dashboard!$F$5&lt;=1980,Dashboard!$H$5&gt;=2016))),1,0)</f>
        <v>1</v>
      </c>
      <c r="Q12280" s="0" t="n">
        <f aca="false">J12280*P12280+ROW()*0.00000001</f>
        <v>0.0601228</v>
      </c>
    </row>
    <row r="12281" customFormat="false" ht="15" hidden="false" customHeight="false" outlineLevel="0" collapsed="false">
      <c r="A12281" s="0" t="s">
        <v>8083</v>
      </c>
      <c r="B12281" s="0" t="s">
        <v>64</v>
      </c>
      <c r="C12281" s="0" t="n">
        <v>2014</v>
      </c>
      <c r="D12281" s="0" t="s">
        <v>46</v>
      </c>
      <c r="E12281" s="0" t="s">
        <v>689</v>
      </c>
      <c r="F12281" s="0" t="n">
        <v>0.02</v>
      </c>
      <c r="G12281" s="0" t="n">
        <v>0.04</v>
      </c>
      <c r="H12281" s="0" t="n">
        <v>0</v>
      </c>
      <c r="I12281" s="0" t="n">
        <v>0</v>
      </c>
      <c r="J12281" s="0" t="n">
        <v>0.06</v>
      </c>
      <c r="K12281" s="0" t="n">
        <v>44</v>
      </c>
      <c r="L12281" s="0" t="n">
        <v>4.4</v>
      </c>
      <c r="M12281" s="0" t="s">
        <v>73</v>
      </c>
      <c r="N12281" s="0" t="s">
        <v>66</v>
      </c>
      <c r="O12281" s="0" t="s">
        <v>177</v>
      </c>
      <c r="P12281" s="0" t="n">
        <f aca="false">IF(AND(OR(Dashboard!$B$5="All",D12281=Dashboard!$B$5),OR(Dashboard!$D$5="All",N12281=Dashboard!$D$5),OR(AND(C12281&lt;&gt;"",C12281&gt;=Dashboard!$F$5,C12281&lt;=Dashboard!$H$5),AND(C12281="",Dashboard!$F$5&lt;=1980,Dashboard!$H$5&gt;=2016))),1,0)</f>
        <v>1</v>
      </c>
      <c r="Q12281" s="0" t="n">
        <f aca="false">J12281*P12281+ROW()*0.00000001</f>
        <v>0.06012281</v>
      </c>
    </row>
    <row r="12282" customFormat="false" ht="15" hidden="false" customHeight="false" outlineLevel="0" collapsed="false">
      <c r="A12282" s="0" t="s">
        <v>8852</v>
      </c>
      <c r="B12282" s="0" t="s">
        <v>164</v>
      </c>
      <c r="C12282" s="0" t="n">
        <v>2008</v>
      </c>
      <c r="D12282" s="0" t="s">
        <v>102</v>
      </c>
      <c r="E12282" s="0" t="s">
        <v>8564</v>
      </c>
      <c r="F12282" s="0" t="n">
        <v>0.05</v>
      </c>
      <c r="G12282" s="0" t="n">
        <v>0</v>
      </c>
      <c r="H12282" s="0" t="n">
        <v>0.01</v>
      </c>
      <c r="I12282" s="0" t="n">
        <v>0.01</v>
      </c>
      <c r="J12282" s="0" t="n">
        <v>0.06</v>
      </c>
      <c r="K12282" s="0" t="n">
        <v>54</v>
      </c>
      <c r="L12282" s="0" t="n">
        <v>6.3</v>
      </c>
      <c r="M12282" s="0" t="s">
        <v>125</v>
      </c>
      <c r="N12282" s="0" t="s">
        <v>74</v>
      </c>
      <c r="O12282" s="0" t="s">
        <v>53</v>
      </c>
      <c r="P12282" s="0" t="n">
        <f aca="false">IF(AND(OR(Dashboard!$B$5="All",D12282=Dashboard!$B$5),OR(Dashboard!$D$5="All",N12282=Dashboard!$D$5),OR(AND(C12282&lt;&gt;"",C12282&gt;=Dashboard!$F$5,C12282&lt;=Dashboard!$H$5),AND(C12282="",Dashboard!$F$5&lt;=1980,Dashboard!$H$5&gt;=2016))),1,0)</f>
        <v>1</v>
      </c>
      <c r="Q12282" s="0" t="n">
        <f aca="false">J12282*P12282+ROW()*0.00000001</f>
        <v>0.06012282</v>
      </c>
    </row>
    <row r="12283" customFormat="false" ht="15" hidden="false" customHeight="false" outlineLevel="0" collapsed="false">
      <c r="A12283" s="0" t="s">
        <v>8853</v>
      </c>
      <c r="B12283" s="0" t="s">
        <v>144</v>
      </c>
      <c r="C12283" s="0" t="n">
        <v>2004</v>
      </c>
      <c r="D12283" s="0" t="s">
        <v>58</v>
      </c>
      <c r="E12283" s="0" t="s">
        <v>72</v>
      </c>
      <c r="F12283" s="0" t="n">
        <v>0.05</v>
      </c>
      <c r="G12283" s="0" t="n">
        <v>0.01</v>
      </c>
      <c r="H12283" s="0" t="n">
        <v>0</v>
      </c>
      <c r="I12283" s="0" t="n">
        <v>0</v>
      </c>
      <c r="J12283" s="0" t="n">
        <v>0.06</v>
      </c>
      <c r="K12283" s="0" t="n">
        <v>62</v>
      </c>
      <c r="L12283" s="0" t="n">
        <v>5</v>
      </c>
      <c r="M12283" s="0" t="s">
        <v>103</v>
      </c>
      <c r="N12283" s="0" t="s">
        <v>66</v>
      </c>
      <c r="O12283" s="0" t="s">
        <v>67</v>
      </c>
      <c r="P12283" s="0" t="n">
        <f aca="false">IF(AND(OR(Dashboard!$B$5="All",D12283=Dashboard!$B$5),OR(Dashboard!$D$5="All",N12283=Dashboard!$D$5),OR(AND(C12283&lt;&gt;"",C12283&gt;=Dashboard!$F$5,C12283&lt;=Dashboard!$H$5),AND(C12283="",Dashboard!$F$5&lt;=1980,Dashboard!$H$5&gt;=2016))),1,0)</f>
        <v>1</v>
      </c>
      <c r="Q12283" s="0" t="n">
        <f aca="false">J12283*P12283+ROW()*0.00000001</f>
        <v>0.06012283</v>
      </c>
    </row>
    <row r="12284" customFormat="false" ht="15" hidden="false" customHeight="false" outlineLevel="0" collapsed="false">
      <c r="A12284" s="0" t="s">
        <v>6498</v>
      </c>
      <c r="B12284" s="0" t="s">
        <v>144</v>
      </c>
      <c r="C12284" s="0" t="n">
        <v>2005</v>
      </c>
      <c r="D12284" s="0" t="s">
        <v>41</v>
      </c>
      <c r="E12284" s="0" t="s">
        <v>124</v>
      </c>
      <c r="F12284" s="0" t="n">
        <v>0.05</v>
      </c>
      <c r="G12284" s="0" t="n">
        <v>0.01</v>
      </c>
      <c r="H12284" s="0" t="n">
        <v>0</v>
      </c>
      <c r="I12284" s="0" t="n">
        <v>0</v>
      </c>
      <c r="J12284" s="0" t="n">
        <v>0.06</v>
      </c>
      <c r="K12284" s="0" t="n">
        <v>51</v>
      </c>
      <c r="L12284" s="0" t="n">
        <v>6.9</v>
      </c>
      <c r="M12284" s="0" t="s">
        <v>73</v>
      </c>
      <c r="N12284" s="0" t="s">
        <v>66</v>
      </c>
      <c r="O12284" s="0" t="s">
        <v>53</v>
      </c>
      <c r="P12284" s="0" t="n">
        <f aca="false">IF(AND(OR(Dashboard!$B$5="All",D12284=Dashboard!$B$5),OR(Dashboard!$D$5="All",N12284=Dashboard!$D$5),OR(AND(C12284&lt;&gt;"",C12284&gt;=Dashboard!$F$5,C12284&lt;=Dashboard!$H$5),AND(C12284="",Dashboard!$F$5&lt;=1980,Dashboard!$H$5&gt;=2016))),1,0)</f>
        <v>1</v>
      </c>
      <c r="Q12284" s="0" t="n">
        <f aca="false">J12284*P12284+ROW()*0.00000001</f>
        <v>0.06012284</v>
      </c>
    </row>
    <row r="12285" customFormat="false" ht="15" hidden="false" customHeight="false" outlineLevel="0" collapsed="false">
      <c r="A12285" s="0" t="s">
        <v>8854</v>
      </c>
      <c r="B12285" s="0" t="s">
        <v>76</v>
      </c>
      <c r="C12285" s="0" t="n">
        <v>2004</v>
      </c>
      <c r="D12285" s="0" t="s">
        <v>46</v>
      </c>
      <c r="E12285" s="0" t="s">
        <v>2890</v>
      </c>
      <c r="F12285" s="0" t="n">
        <v>0.03</v>
      </c>
      <c r="G12285" s="0" t="n">
        <v>0.02</v>
      </c>
      <c r="H12285" s="0" t="n">
        <v>0</v>
      </c>
      <c r="I12285" s="0" t="n">
        <v>0.01</v>
      </c>
      <c r="J12285" s="0" t="n">
        <v>0.06</v>
      </c>
      <c r="K12285" s="0" t="n">
        <v>69</v>
      </c>
      <c r="L12285" s="0" t="n">
        <v>7.9</v>
      </c>
      <c r="M12285" s="0" t="s">
        <v>125</v>
      </c>
      <c r="N12285" s="0" t="s">
        <v>74</v>
      </c>
      <c r="O12285" s="0" t="s">
        <v>67</v>
      </c>
      <c r="P12285" s="0" t="n">
        <f aca="false">IF(AND(OR(Dashboard!$B$5="All",D12285=Dashboard!$B$5),OR(Dashboard!$D$5="All",N12285=Dashboard!$D$5),OR(AND(C12285&lt;&gt;"",C12285&gt;=Dashboard!$F$5,C12285&lt;=Dashboard!$H$5),AND(C12285="",Dashboard!$F$5&lt;=1980,Dashboard!$H$5&gt;=2016))),1,0)</f>
        <v>1</v>
      </c>
      <c r="Q12285" s="0" t="n">
        <f aca="false">J12285*P12285+ROW()*0.00000001</f>
        <v>0.06012285</v>
      </c>
    </row>
    <row r="12286" customFormat="false" ht="15" hidden="false" customHeight="false" outlineLevel="0" collapsed="false">
      <c r="A12286" s="0" t="s">
        <v>8220</v>
      </c>
      <c r="B12286" s="0" t="s">
        <v>186</v>
      </c>
      <c r="C12286" s="0" t="n">
        <v>2005</v>
      </c>
      <c r="D12286" s="0" t="s">
        <v>102</v>
      </c>
      <c r="E12286" s="0" t="s">
        <v>328</v>
      </c>
      <c r="F12286" s="0" t="n">
        <v>0.05</v>
      </c>
      <c r="G12286" s="0" t="n">
        <v>0.01</v>
      </c>
      <c r="H12286" s="0" t="n">
        <v>0</v>
      </c>
      <c r="I12286" s="0" t="n">
        <v>0</v>
      </c>
      <c r="J12286" s="0" t="n">
        <v>0.06</v>
      </c>
      <c r="N12286" s="0" t="s">
        <v>35</v>
      </c>
      <c r="P12286" s="0" t="n">
        <f aca="false">IF(AND(OR(Dashboard!$B$5="All",D12286=Dashboard!$B$5),OR(Dashboard!$D$5="All",N12286=Dashboard!$D$5),OR(AND(C12286&lt;&gt;"",C12286&gt;=Dashboard!$F$5,C12286&lt;=Dashboard!$H$5),AND(C12286="",Dashboard!$F$5&lt;=1980,Dashboard!$H$5&gt;=2016))),1,0)</f>
        <v>1</v>
      </c>
      <c r="Q12286" s="0" t="n">
        <f aca="false">J12286*P12286+ROW()*0.00000001</f>
        <v>0.06012286</v>
      </c>
    </row>
    <row r="12287" customFormat="false" ht="15" hidden="false" customHeight="false" outlineLevel="0" collapsed="false">
      <c r="A12287" s="0" t="s">
        <v>8855</v>
      </c>
      <c r="B12287" s="0" t="s">
        <v>851</v>
      </c>
      <c r="C12287" s="0" t="n">
        <v>2013</v>
      </c>
      <c r="D12287" s="0" t="s">
        <v>246</v>
      </c>
      <c r="E12287" s="0" t="s">
        <v>6975</v>
      </c>
      <c r="F12287" s="0" t="n">
        <v>0</v>
      </c>
      <c r="G12287" s="0" t="n">
        <v>0</v>
      </c>
      <c r="H12287" s="0" t="n">
        <v>0.06</v>
      </c>
      <c r="I12287" s="0" t="n">
        <v>0</v>
      </c>
      <c r="J12287" s="0" t="n">
        <v>0.06</v>
      </c>
      <c r="N12287" s="0" t="s">
        <v>74</v>
      </c>
      <c r="P12287" s="0" t="n">
        <f aca="false">IF(AND(OR(Dashboard!$B$5="All",D12287=Dashboard!$B$5),OR(Dashboard!$D$5="All",N12287=Dashboard!$D$5),OR(AND(C12287&lt;&gt;"",C12287&gt;=Dashboard!$F$5,C12287&lt;=Dashboard!$H$5),AND(C12287="",Dashboard!$F$5&lt;=1980,Dashboard!$H$5&gt;=2016))),1,0)</f>
        <v>1</v>
      </c>
      <c r="Q12287" s="0" t="n">
        <f aca="false">J12287*P12287+ROW()*0.00000001</f>
        <v>0.06012287</v>
      </c>
    </row>
    <row r="12288" customFormat="false" ht="15" hidden="false" customHeight="false" outlineLevel="0" collapsed="false">
      <c r="A12288" s="0" t="s">
        <v>8856</v>
      </c>
      <c r="B12288" s="0" t="s">
        <v>85</v>
      </c>
      <c r="C12288" s="0" t="n">
        <v>2002</v>
      </c>
      <c r="D12288" s="0" t="s">
        <v>58</v>
      </c>
      <c r="E12288" s="0" t="s">
        <v>142</v>
      </c>
      <c r="F12288" s="0" t="n">
        <v>0.05</v>
      </c>
      <c r="G12288" s="0" t="n">
        <v>0.02</v>
      </c>
      <c r="H12288" s="0" t="n">
        <v>0</v>
      </c>
      <c r="I12288" s="0" t="n">
        <v>0</v>
      </c>
      <c r="J12288" s="0" t="n">
        <v>0.06</v>
      </c>
      <c r="K12288" s="0" t="n">
        <v>66</v>
      </c>
      <c r="M12288" s="0" t="s">
        <v>36</v>
      </c>
      <c r="N12288" s="0" t="s">
        <v>35</v>
      </c>
      <c r="O12288" s="0" t="s">
        <v>67</v>
      </c>
      <c r="P12288" s="0" t="n">
        <f aca="false">IF(AND(OR(Dashboard!$B$5="All",D12288=Dashboard!$B$5),OR(Dashboard!$D$5="All",N12288=Dashboard!$D$5),OR(AND(C12288&lt;&gt;"",C12288&gt;=Dashboard!$F$5,C12288&lt;=Dashboard!$H$5),AND(C12288="",Dashboard!$F$5&lt;=1980,Dashboard!$H$5&gt;=2016))),1,0)</f>
        <v>1</v>
      </c>
      <c r="Q12288" s="0" t="n">
        <f aca="false">J12288*P12288+ROW()*0.00000001</f>
        <v>0.06012288</v>
      </c>
    </row>
    <row r="12289" customFormat="false" ht="15" hidden="false" customHeight="false" outlineLevel="0" collapsed="false">
      <c r="A12289" s="0" t="s">
        <v>8857</v>
      </c>
      <c r="B12289" s="0" t="s">
        <v>144</v>
      </c>
      <c r="C12289" s="0" t="n">
        <v>2001</v>
      </c>
      <c r="D12289" s="0" t="s">
        <v>71</v>
      </c>
      <c r="E12289" s="0" t="s">
        <v>1929</v>
      </c>
      <c r="F12289" s="0" t="n">
        <v>0.05</v>
      </c>
      <c r="G12289" s="0" t="n">
        <v>0.01</v>
      </c>
      <c r="H12289" s="0" t="n">
        <v>0</v>
      </c>
      <c r="I12289" s="0" t="n">
        <v>0</v>
      </c>
      <c r="J12289" s="0" t="n">
        <v>0.06</v>
      </c>
      <c r="K12289" s="0" t="n">
        <v>32</v>
      </c>
      <c r="L12289" s="0" t="n">
        <v>2.5</v>
      </c>
      <c r="M12289" s="0" t="s">
        <v>73</v>
      </c>
      <c r="N12289" s="0" t="s">
        <v>66</v>
      </c>
      <c r="O12289" s="0" t="s">
        <v>177</v>
      </c>
      <c r="P12289" s="0" t="n">
        <f aca="false">IF(AND(OR(Dashboard!$B$5="All",D12289=Dashboard!$B$5),OR(Dashboard!$D$5="All",N12289=Dashboard!$D$5),OR(AND(C12289&lt;&gt;"",C12289&gt;=Dashboard!$F$5,C12289&lt;=Dashboard!$H$5),AND(C12289="",Dashboard!$F$5&lt;=1980,Dashboard!$H$5&gt;=2016))),1,0)</f>
        <v>1</v>
      </c>
      <c r="Q12289" s="0" t="n">
        <f aca="false">J12289*P12289+ROW()*0.00000001</f>
        <v>0.06012289</v>
      </c>
    </row>
    <row r="12290" customFormat="false" ht="15" hidden="false" customHeight="false" outlineLevel="0" collapsed="false">
      <c r="A12290" s="0" t="s">
        <v>8858</v>
      </c>
      <c r="B12290" s="0" t="s">
        <v>117</v>
      </c>
      <c r="C12290" s="0" t="n">
        <v>1994</v>
      </c>
      <c r="D12290" s="0" t="s">
        <v>114</v>
      </c>
      <c r="E12290" s="0" t="s">
        <v>1530</v>
      </c>
      <c r="F12290" s="0" t="n">
        <v>0.04</v>
      </c>
      <c r="G12290" s="0" t="n">
        <v>0.02</v>
      </c>
      <c r="H12290" s="0" t="n">
        <v>0</v>
      </c>
      <c r="I12290" s="0" t="n">
        <v>0</v>
      </c>
      <c r="J12290" s="0" t="n">
        <v>0.06</v>
      </c>
      <c r="N12290" s="0" t="s">
        <v>74</v>
      </c>
      <c r="P12290" s="0" t="n">
        <f aca="false">IF(AND(OR(Dashboard!$B$5="All",D12290=Dashboard!$B$5),OR(Dashboard!$D$5="All",N12290=Dashboard!$D$5),OR(AND(C12290&lt;&gt;"",C12290&gt;=Dashboard!$F$5,C12290&lt;=Dashboard!$H$5),AND(C12290="",Dashboard!$F$5&lt;=1980,Dashboard!$H$5&gt;=2016))),1,0)</f>
        <v>1</v>
      </c>
      <c r="Q12290" s="0" t="n">
        <f aca="false">J12290*P12290+ROW()*0.00000001</f>
        <v>0.0601229</v>
      </c>
    </row>
    <row r="12291" customFormat="false" ht="15" hidden="false" customHeight="false" outlineLevel="0" collapsed="false">
      <c r="A12291" s="0" t="s">
        <v>8859</v>
      </c>
      <c r="B12291" s="0" t="s">
        <v>64</v>
      </c>
      <c r="C12291" s="0" t="n">
        <v>2011</v>
      </c>
      <c r="D12291" s="0" t="s">
        <v>52</v>
      </c>
      <c r="E12291" s="0" t="s">
        <v>195</v>
      </c>
      <c r="F12291" s="0" t="n">
        <v>0.05</v>
      </c>
      <c r="G12291" s="0" t="n">
        <v>0.01</v>
      </c>
      <c r="H12291" s="0" t="n">
        <v>0</v>
      </c>
      <c r="I12291" s="0" t="n">
        <v>0</v>
      </c>
      <c r="J12291" s="0" t="n">
        <v>0.06</v>
      </c>
      <c r="N12291" s="0" t="s">
        <v>66</v>
      </c>
      <c r="P12291" s="0" t="n">
        <f aca="false">IF(AND(OR(Dashboard!$B$5="All",D12291=Dashboard!$B$5),OR(Dashboard!$D$5="All",N12291=Dashboard!$D$5),OR(AND(C12291&lt;&gt;"",C12291&gt;=Dashboard!$F$5,C12291&lt;=Dashboard!$H$5),AND(C12291="",Dashboard!$F$5&lt;=1980,Dashboard!$H$5&gt;=2016))),1,0)</f>
        <v>1</v>
      </c>
      <c r="Q12291" s="0" t="n">
        <f aca="false">J12291*P12291+ROW()*0.00000001</f>
        <v>0.06012291</v>
      </c>
    </row>
    <row r="12292" customFormat="false" ht="15" hidden="false" customHeight="false" outlineLevel="0" collapsed="false">
      <c r="A12292" s="0" t="s">
        <v>5447</v>
      </c>
      <c r="B12292" s="0" t="s">
        <v>144</v>
      </c>
      <c r="C12292" s="0" t="n">
        <v>2005</v>
      </c>
      <c r="D12292" s="0" t="s">
        <v>52</v>
      </c>
      <c r="E12292" s="0" t="s">
        <v>72</v>
      </c>
      <c r="F12292" s="0" t="n">
        <v>0.05</v>
      </c>
      <c r="G12292" s="0" t="n">
        <v>0.01</v>
      </c>
      <c r="H12292" s="0" t="n">
        <v>0</v>
      </c>
      <c r="I12292" s="0" t="n">
        <v>0</v>
      </c>
      <c r="J12292" s="0" t="n">
        <v>0.06</v>
      </c>
      <c r="K12292" s="0" t="n">
        <v>63</v>
      </c>
      <c r="L12292" s="0" t="n">
        <v>7.8</v>
      </c>
      <c r="M12292" s="0" t="s">
        <v>103</v>
      </c>
      <c r="N12292" s="0" t="s">
        <v>66</v>
      </c>
      <c r="O12292" s="0" t="s">
        <v>67</v>
      </c>
      <c r="P12292" s="0" t="n">
        <f aca="false">IF(AND(OR(Dashboard!$B$5="All",D12292=Dashboard!$B$5),OR(Dashboard!$D$5="All",N12292=Dashboard!$D$5),OR(AND(C12292&lt;&gt;"",C12292&gt;=Dashboard!$F$5,C12292&lt;=Dashboard!$H$5),AND(C12292="",Dashboard!$F$5&lt;=1980,Dashboard!$H$5&gt;=2016))),1,0)</f>
        <v>1</v>
      </c>
      <c r="Q12292" s="0" t="n">
        <f aca="false">J12292*P12292+ROW()*0.00000001</f>
        <v>0.06012292</v>
      </c>
    </row>
    <row r="12293" customFormat="false" ht="15" hidden="false" customHeight="false" outlineLevel="0" collapsed="false">
      <c r="A12293" s="0" t="s">
        <v>8860</v>
      </c>
      <c r="B12293" s="0" t="s">
        <v>152</v>
      </c>
      <c r="C12293" s="0" t="n">
        <v>2007</v>
      </c>
      <c r="D12293" s="0" t="s">
        <v>246</v>
      </c>
      <c r="E12293" s="0" t="s">
        <v>65</v>
      </c>
      <c r="F12293" s="0" t="n">
        <v>0</v>
      </c>
      <c r="G12293" s="0" t="n">
        <v>0.05</v>
      </c>
      <c r="H12293" s="0" t="n">
        <v>0</v>
      </c>
      <c r="I12293" s="0" t="n">
        <v>0.01</v>
      </c>
      <c r="J12293" s="0" t="n">
        <v>0.06</v>
      </c>
      <c r="K12293" s="0" t="n">
        <v>81</v>
      </c>
      <c r="L12293" s="0" t="n">
        <v>8.5</v>
      </c>
      <c r="M12293" s="0" t="s">
        <v>103</v>
      </c>
      <c r="N12293" s="0" t="s">
        <v>152</v>
      </c>
      <c r="O12293" s="0" t="s">
        <v>42</v>
      </c>
      <c r="P12293" s="0" t="n">
        <f aca="false">IF(AND(OR(Dashboard!$B$5="All",D12293=Dashboard!$B$5),OR(Dashboard!$D$5="All",N12293=Dashboard!$D$5),OR(AND(C12293&lt;&gt;"",C12293&gt;=Dashboard!$F$5,C12293&lt;=Dashboard!$H$5),AND(C12293="",Dashboard!$F$5&lt;=1980,Dashboard!$H$5&gt;=2016))),1,0)</f>
        <v>1</v>
      </c>
      <c r="Q12293" s="0" t="n">
        <f aca="false">J12293*P12293+ROW()*0.00000001</f>
        <v>0.06012293</v>
      </c>
    </row>
    <row r="12294" customFormat="false" ht="15" hidden="false" customHeight="false" outlineLevel="0" collapsed="false">
      <c r="A12294" s="0" t="s">
        <v>8861</v>
      </c>
      <c r="B12294" s="0" t="s">
        <v>50</v>
      </c>
      <c r="C12294" s="0" t="n">
        <v>2009</v>
      </c>
      <c r="D12294" s="0" t="s">
        <v>246</v>
      </c>
      <c r="E12294" s="0" t="s">
        <v>689</v>
      </c>
      <c r="F12294" s="0" t="n">
        <v>0.06</v>
      </c>
      <c r="G12294" s="0" t="n">
        <v>0</v>
      </c>
      <c r="H12294" s="0" t="n">
        <v>0</v>
      </c>
      <c r="I12294" s="0" t="n">
        <v>0</v>
      </c>
      <c r="J12294" s="0" t="n">
        <v>0.06</v>
      </c>
      <c r="K12294" s="0" t="n">
        <v>61</v>
      </c>
      <c r="M12294" s="0" t="s">
        <v>103</v>
      </c>
      <c r="N12294" s="0" t="s">
        <v>35</v>
      </c>
      <c r="O12294" s="0" t="s">
        <v>67</v>
      </c>
      <c r="P12294" s="0" t="n">
        <f aca="false">IF(AND(OR(Dashboard!$B$5="All",D12294=Dashboard!$B$5),OR(Dashboard!$D$5="All",N12294=Dashboard!$D$5),OR(AND(C12294&lt;&gt;"",C12294&gt;=Dashboard!$F$5,C12294&lt;=Dashboard!$H$5),AND(C12294="",Dashboard!$F$5&lt;=1980,Dashboard!$H$5&gt;=2016))),1,0)</f>
        <v>1</v>
      </c>
      <c r="Q12294" s="0" t="n">
        <f aca="false">J12294*P12294+ROW()*0.00000001</f>
        <v>0.06012294</v>
      </c>
    </row>
    <row r="12295" customFormat="false" ht="15" hidden="false" customHeight="false" outlineLevel="0" collapsed="false">
      <c r="A12295" s="0" t="s">
        <v>2425</v>
      </c>
      <c r="B12295" s="0" t="s">
        <v>50</v>
      </c>
      <c r="C12295" s="0" t="n">
        <v>2009</v>
      </c>
      <c r="D12295" s="0" t="s">
        <v>58</v>
      </c>
      <c r="E12295" s="0" t="s">
        <v>195</v>
      </c>
      <c r="F12295" s="0" t="n">
        <v>0.06</v>
      </c>
      <c r="G12295" s="0" t="n">
        <v>0</v>
      </c>
      <c r="H12295" s="0" t="n">
        <v>0</v>
      </c>
      <c r="I12295" s="0" t="n">
        <v>0</v>
      </c>
      <c r="J12295" s="0" t="n">
        <v>0.06</v>
      </c>
      <c r="K12295" s="0" t="n">
        <v>41</v>
      </c>
      <c r="L12295" s="0" t="n">
        <v>2.4</v>
      </c>
      <c r="M12295" s="0" t="s">
        <v>125</v>
      </c>
      <c r="N12295" s="0" t="s">
        <v>35</v>
      </c>
      <c r="O12295" s="0" t="s">
        <v>177</v>
      </c>
      <c r="P12295" s="0" t="n">
        <f aca="false">IF(AND(OR(Dashboard!$B$5="All",D12295=Dashboard!$B$5),OR(Dashboard!$D$5="All",N12295=Dashboard!$D$5),OR(AND(C12295&lt;&gt;"",C12295&gt;=Dashboard!$F$5,C12295&lt;=Dashboard!$H$5),AND(C12295="",Dashboard!$F$5&lt;=1980,Dashboard!$H$5&gt;=2016))),1,0)</f>
        <v>1</v>
      </c>
      <c r="Q12295" s="0" t="n">
        <f aca="false">J12295*P12295+ROW()*0.00000001</f>
        <v>0.06012295</v>
      </c>
    </row>
    <row r="12296" customFormat="false" ht="15" hidden="false" customHeight="false" outlineLevel="0" collapsed="false">
      <c r="A12296" s="0" t="s">
        <v>7099</v>
      </c>
      <c r="B12296" s="0" t="s">
        <v>97</v>
      </c>
      <c r="C12296" s="0" t="n">
        <v>2013</v>
      </c>
      <c r="D12296" s="0" t="s">
        <v>71</v>
      </c>
      <c r="E12296" s="0" t="s">
        <v>91</v>
      </c>
      <c r="F12296" s="0" t="n">
        <v>0.03</v>
      </c>
      <c r="G12296" s="0" t="n">
        <v>0.03</v>
      </c>
      <c r="H12296" s="0" t="n">
        <v>0</v>
      </c>
      <c r="I12296" s="0" t="n">
        <v>0.01</v>
      </c>
      <c r="J12296" s="0" t="n">
        <v>0.06</v>
      </c>
      <c r="M12296" s="0" t="s">
        <v>36</v>
      </c>
      <c r="N12296" s="0" t="s">
        <v>35</v>
      </c>
      <c r="P12296" s="0" t="n">
        <f aca="false">IF(AND(OR(Dashboard!$B$5="All",D12296=Dashboard!$B$5),OR(Dashboard!$D$5="All",N12296=Dashboard!$D$5),OR(AND(C12296&lt;&gt;"",C12296&gt;=Dashboard!$F$5,C12296&lt;=Dashboard!$H$5),AND(C12296="",Dashboard!$F$5&lt;=1980,Dashboard!$H$5&gt;=2016))),1,0)</f>
        <v>1</v>
      </c>
      <c r="Q12296" s="0" t="n">
        <f aca="false">J12296*P12296+ROW()*0.00000001</f>
        <v>0.06012296</v>
      </c>
    </row>
    <row r="12297" customFormat="false" ht="15" hidden="false" customHeight="false" outlineLevel="0" collapsed="false">
      <c r="A12297" s="0" t="s">
        <v>6646</v>
      </c>
      <c r="B12297" s="0" t="s">
        <v>144</v>
      </c>
      <c r="C12297" s="0" t="n">
        <v>2002</v>
      </c>
      <c r="D12297" s="0" t="s">
        <v>114</v>
      </c>
      <c r="E12297" s="0" t="s">
        <v>142</v>
      </c>
      <c r="F12297" s="0" t="n">
        <v>0.05</v>
      </c>
      <c r="G12297" s="0" t="n">
        <v>0.01</v>
      </c>
      <c r="H12297" s="0" t="n">
        <v>0</v>
      </c>
      <c r="I12297" s="0" t="n">
        <v>0</v>
      </c>
      <c r="J12297" s="0" t="n">
        <v>0.06</v>
      </c>
      <c r="K12297" s="0" t="n">
        <v>74</v>
      </c>
      <c r="M12297" s="0" t="s">
        <v>103</v>
      </c>
      <c r="N12297" s="0" t="s">
        <v>66</v>
      </c>
      <c r="O12297" s="0" t="s">
        <v>37</v>
      </c>
      <c r="P12297" s="0" t="n">
        <f aca="false">IF(AND(OR(Dashboard!$B$5="All",D12297=Dashboard!$B$5),OR(Dashboard!$D$5="All",N12297=Dashboard!$D$5),OR(AND(C12297&lt;&gt;"",C12297&gt;=Dashboard!$F$5,C12297&lt;=Dashboard!$H$5),AND(C12297="",Dashboard!$F$5&lt;=1980,Dashboard!$H$5&gt;=2016))),1,0)</f>
        <v>1</v>
      </c>
      <c r="Q12297" s="0" t="n">
        <f aca="false">J12297*P12297+ROW()*0.00000001</f>
        <v>0.06012297</v>
      </c>
    </row>
    <row r="12298" customFormat="false" ht="15" hidden="false" customHeight="false" outlineLevel="0" collapsed="false">
      <c r="A12298" s="0" t="s">
        <v>8862</v>
      </c>
      <c r="B12298" s="0" t="s">
        <v>668</v>
      </c>
      <c r="C12298" s="0" t="n">
        <v>1998</v>
      </c>
      <c r="D12298" s="0" t="s">
        <v>114</v>
      </c>
      <c r="E12298" s="0" t="s">
        <v>8863</v>
      </c>
      <c r="F12298" s="0" t="n">
        <v>0</v>
      </c>
      <c r="G12298" s="0" t="n">
        <v>0</v>
      </c>
      <c r="H12298" s="0" t="n">
        <v>0.06</v>
      </c>
      <c r="I12298" s="0" t="n">
        <v>0</v>
      </c>
      <c r="J12298" s="0" t="n">
        <v>0.06</v>
      </c>
      <c r="N12298" s="0" t="s">
        <v>154</v>
      </c>
      <c r="P12298" s="0" t="n">
        <f aca="false">IF(AND(OR(Dashboard!$B$5="All",D12298=Dashboard!$B$5),OR(Dashboard!$D$5="All",N12298=Dashboard!$D$5),OR(AND(C12298&lt;&gt;"",C12298&gt;=Dashboard!$F$5,C12298&lt;=Dashboard!$H$5),AND(C12298="",Dashboard!$F$5&lt;=1980,Dashboard!$H$5&gt;=2016))),1,0)</f>
        <v>1</v>
      </c>
      <c r="Q12298" s="0" t="n">
        <f aca="false">J12298*P12298+ROW()*0.00000001</f>
        <v>0.06012298</v>
      </c>
    </row>
    <row r="12299" customFormat="false" ht="15" hidden="false" customHeight="false" outlineLevel="0" collapsed="false">
      <c r="A12299" s="0" t="s">
        <v>8864</v>
      </c>
      <c r="B12299" s="0" t="s">
        <v>50</v>
      </c>
      <c r="C12299" s="0" t="n">
        <v>2010</v>
      </c>
      <c r="D12299" s="0" t="s">
        <v>114</v>
      </c>
      <c r="E12299" s="0" t="s">
        <v>1545</v>
      </c>
      <c r="F12299" s="0" t="n">
        <v>0.05</v>
      </c>
      <c r="G12299" s="0" t="n">
        <v>0.01</v>
      </c>
      <c r="H12299" s="0" t="n">
        <v>0</v>
      </c>
      <c r="I12299" s="0" t="n">
        <v>0</v>
      </c>
      <c r="J12299" s="0" t="n">
        <v>0.06</v>
      </c>
      <c r="K12299" s="0" t="n">
        <v>53</v>
      </c>
      <c r="M12299" s="0" t="s">
        <v>103</v>
      </c>
      <c r="N12299" s="0" t="s">
        <v>35</v>
      </c>
      <c r="O12299" s="0" t="s">
        <v>53</v>
      </c>
      <c r="P12299" s="0" t="n">
        <f aca="false">IF(AND(OR(Dashboard!$B$5="All",D12299=Dashboard!$B$5),OR(Dashboard!$D$5="All",N12299=Dashboard!$D$5),OR(AND(C12299&lt;&gt;"",C12299&gt;=Dashboard!$F$5,C12299&lt;=Dashboard!$H$5),AND(C12299="",Dashboard!$F$5&lt;=1980,Dashboard!$H$5&gt;=2016))),1,0)</f>
        <v>1</v>
      </c>
      <c r="Q12299" s="0" t="n">
        <f aca="false">J12299*P12299+ROW()*0.00000001</f>
        <v>0.06012299</v>
      </c>
    </row>
    <row r="12300" customFormat="false" ht="15" hidden="false" customHeight="false" outlineLevel="0" collapsed="false">
      <c r="A12300" s="0" t="s">
        <v>7587</v>
      </c>
      <c r="B12300" s="0" t="s">
        <v>50</v>
      </c>
      <c r="C12300" s="0" t="n">
        <v>2006</v>
      </c>
      <c r="D12300" s="0" t="s">
        <v>56</v>
      </c>
      <c r="E12300" s="0" t="s">
        <v>487</v>
      </c>
      <c r="F12300" s="0" t="n">
        <v>0.06</v>
      </c>
      <c r="G12300" s="0" t="n">
        <v>0</v>
      </c>
      <c r="H12300" s="0" t="n">
        <v>0</v>
      </c>
      <c r="I12300" s="0" t="n">
        <v>0</v>
      </c>
      <c r="J12300" s="0" t="n">
        <v>0.06</v>
      </c>
      <c r="K12300" s="0" t="n">
        <v>66</v>
      </c>
      <c r="M12300" s="0" t="s">
        <v>36</v>
      </c>
      <c r="N12300" s="0" t="s">
        <v>35</v>
      </c>
      <c r="O12300" s="0" t="s">
        <v>67</v>
      </c>
      <c r="P12300" s="0" t="n">
        <f aca="false">IF(AND(OR(Dashboard!$B$5="All",D12300=Dashboard!$B$5),OR(Dashboard!$D$5="All",N12300=Dashboard!$D$5),OR(AND(C12300&lt;&gt;"",C12300&gt;=Dashboard!$F$5,C12300&lt;=Dashboard!$H$5),AND(C12300="",Dashboard!$F$5&lt;=1980,Dashboard!$H$5&gt;=2016))),1,0)</f>
        <v>1</v>
      </c>
      <c r="Q12300" s="0" t="n">
        <f aca="false">J12300*P12300+ROW()*0.00000001</f>
        <v>0.060123</v>
      </c>
    </row>
    <row r="12301" customFormat="false" ht="15" hidden="false" customHeight="false" outlineLevel="0" collapsed="false">
      <c r="A12301" s="0" t="s">
        <v>8865</v>
      </c>
      <c r="B12301" s="0" t="s">
        <v>85</v>
      </c>
      <c r="C12301" s="0" t="n">
        <v>2000</v>
      </c>
      <c r="D12301" s="0" t="s">
        <v>34</v>
      </c>
      <c r="E12301" s="0" t="s">
        <v>220</v>
      </c>
      <c r="F12301" s="0" t="n">
        <v>0.05</v>
      </c>
      <c r="G12301" s="0" t="n">
        <v>0.02</v>
      </c>
      <c r="H12301" s="0" t="n">
        <v>0</v>
      </c>
      <c r="I12301" s="0" t="n">
        <v>0</v>
      </c>
      <c r="J12301" s="0" t="n">
        <v>0.06</v>
      </c>
      <c r="N12301" s="0" t="s">
        <v>35</v>
      </c>
      <c r="P12301" s="0" t="n">
        <f aca="false">IF(AND(OR(Dashboard!$B$5="All",D12301=Dashboard!$B$5),OR(Dashboard!$D$5="All",N12301=Dashboard!$D$5),OR(AND(C12301&lt;&gt;"",C12301&gt;=Dashboard!$F$5,C12301&lt;=Dashboard!$H$5),AND(C12301="",Dashboard!$F$5&lt;=1980,Dashboard!$H$5&gt;=2016))),1,0)</f>
        <v>1</v>
      </c>
      <c r="Q12301" s="0" t="n">
        <f aca="false">J12301*P12301+ROW()*0.00000001</f>
        <v>0.06012301</v>
      </c>
    </row>
    <row r="12302" customFormat="false" ht="15" hidden="false" customHeight="false" outlineLevel="0" collapsed="false">
      <c r="A12302" s="0" t="s">
        <v>8866</v>
      </c>
      <c r="B12302" s="0" t="s">
        <v>33</v>
      </c>
      <c r="C12302" s="0" t="n">
        <v>2008</v>
      </c>
      <c r="D12302" s="0" t="s">
        <v>102</v>
      </c>
      <c r="E12302" s="0" t="s">
        <v>154</v>
      </c>
      <c r="F12302" s="0" t="n">
        <v>0</v>
      </c>
      <c r="G12302" s="0" t="n">
        <v>0</v>
      </c>
      <c r="H12302" s="0" t="n">
        <v>0.06</v>
      </c>
      <c r="I12302" s="0" t="n">
        <v>0</v>
      </c>
      <c r="J12302" s="0" t="n">
        <v>0.06</v>
      </c>
      <c r="N12302" s="0" t="s">
        <v>35</v>
      </c>
      <c r="P12302" s="0" t="n">
        <f aca="false">IF(AND(OR(Dashboard!$B$5="All",D12302=Dashboard!$B$5),OR(Dashboard!$D$5="All",N12302=Dashboard!$D$5),OR(AND(C12302&lt;&gt;"",C12302&gt;=Dashboard!$F$5,C12302&lt;=Dashboard!$H$5),AND(C12302="",Dashboard!$F$5&lt;=1980,Dashboard!$H$5&gt;=2016))),1,0)</f>
        <v>1</v>
      </c>
      <c r="Q12302" s="0" t="n">
        <f aca="false">J12302*P12302+ROW()*0.00000001</f>
        <v>0.06012302</v>
      </c>
    </row>
    <row r="12303" customFormat="false" ht="15" hidden="false" customHeight="false" outlineLevel="0" collapsed="false">
      <c r="A12303" s="0" t="s">
        <v>8867</v>
      </c>
      <c r="B12303" s="0" t="s">
        <v>668</v>
      </c>
      <c r="C12303" s="0" t="n">
        <v>2000</v>
      </c>
      <c r="D12303" s="0" t="s">
        <v>114</v>
      </c>
      <c r="E12303" s="0" t="s">
        <v>5008</v>
      </c>
      <c r="F12303" s="0" t="n">
        <v>0</v>
      </c>
      <c r="G12303" s="0" t="n">
        <v>0</v>
      </c>
      <c r="H12303" s="0" t="n">
        <v>0.06</v>
      </c>
      <c r="I12303" s="0" t="n">
        <v>0</v>
      </c>
      <c r="J12303" s="0" t="n">
        <v>0.06</v>
      </c>
      <c r="N12303" s="0" t="s">
        <v>154</v>
      </c>
      <c r="P12303" s="0" t="n">
        <f aca="false">IF(AND(OR(Dashboard!$B$5="All",D12303=Dashboard!$B$5),OR(Dashboard!$D$5="All",N12303=Dashboard!$D$5),OR(AND(C12303&lt;&gt;"",C12303&gt;=Dashboard!$F$5,C12303&lt;=Dashboard!$H$5),AND(C12303="",Dashboard!$F$5&lt;=1980,Dashboard!$H$5&gt;=2016))),1,0)</f>
        <v>1</v>
      </c>
      <c r="Q12303" s="0" t="n">
        <f aca="false">J12303*P12303+ROW()*0.00000001</f>
        <v>0.06012303</v>
      </c>
    </row>
    <row r="12304" customFormat="false" ht="15" hidden="false" customHeight="false" outlineLevel="0" collapsed="false">
      <c r="A12304" s="0" t="s">
        <v>8868</v>
      </c>
      <c r="B12304" s="0" t="s">
        <v>76</v>
      </c>
      <c r="C12304" s="0" t="n">
        <v>2005</v>
      </c>
      <c r="D12304" s="0" t="s">
        <v>71</v>
      </c>
      <c r="E12304" s="0" t="s">
        <v>220</v>
      </c>
      <c r="F12304" s="0" t="n">
        <v>0.03</v>
      </c>
      <c r="G12304" s="0" t="n">
        <v>0.02</v>
      </c>
      <c r="H12304" s="0" t="n">
        <v>0</v>
      </c>
      <c r="I12304" s="0" t="n">
        <v>0.01</v>
      </c>
      <c r="J12304" s="0" t="n">
        <v>0.06</v>
      </c>
      <c r="K12304" s="0" t="n">
        <v>51</v>
      </c>
      <c r="L12304" s="0" t="n">
        <v>6.7</v>
      </c>
      <c r="M12304" s="0" t="s">
        <v>73</v>
      </c>
      <c r="N12304" s="0" t="s">
        <v>74</v>
      </c>
      <c r="O12304" s="0" t="s">
        <v>53</v>
      </c>
      <c r="P12304" s="0" t="n">
        <f aca="false">IF(AND(OR(Dashboard!$B$5="All",D12304=Dashboard!$B$5),OR(Dashboard!$D$5="All",N12304=Dashboard!$D$5),OR(AND(C12304&lt;&gt;"",C12304&gt;=Dashboard!$F$5,C12304&lt;=Dashboard!$H$5),AND(C12304="",Dashboard!$F$5&lt;=1980,Dashboard!$H$5&gt;=2016))),1,0)</f>
        <v>1</v>
      </c>
      <c r="Q12304" s="0" t="n">
        <f aca="false">J12304*P12304+ROW()*0.00000001</f>
        <v>0.06012304</v>
      </c>
    </row>
    <row r="12305" customFormat="false" ht="15" hidden="false" customHeight="false" outlineLevel="0" collapsed="false">
      <c r="A12305" s="0" t="s">
        <v>3703</v>
      </c>
      <c r="B12305" s="0" t="s">
        <v>50</v>
      </c>
      <c r="C12305" s="0" t="n">
        <v>2011</v>
      </c>
      <c r="D12305" s="0" t="s">
        <v>52</v>
      </c>
      <c r="E12305" s="0" t="s">
        <v>418</v>
      </c>
      <c r="F12305" s="0" t="n">
        <v>0.06</v>
      </c>
      <c r="G12305" s="0" t="n">
        <v>0</v>
      </c>
      <c r="H12305" s="0" t="n">
        <v>0</v>
      </c>
      <c r="I12305" s="0" t="n">
        <v>0</v>
      </c>
      <c r="J12305" s="0" t="n">
        <v>0.06</v>
      </c>
      <c r="M12305" s="0" t="s">
        <v>103</v>
      </c>
      <c r="N12305" s="0" t="s">
        <v>35</v>
      </c>
      <c r="P12305" s="0" t="n">
        <f aca="false">IF(AND(OR(Dashboard!$B$5="All",D12305=Dashboard!$B$5),OR(Dashboard!$D$5="All",N12305=Dashboard!$D$5),OR(AND(C12305&lt;&gt;"",C12305&gt;=Dashboard!$F$5,C12305&lt;=Dashboard!$H$5),AND(C12305="",Dashboard!$F$5&lt;=1980,Dashboard!$H$5&gt;=2016))),1,0)</f>
        <v>1</v>
      </c>
      <c r="Q12305" s="0" t="n">
        <f aca="false">J12305*P12305+ROW()*0.00000001</f>
        <v>0.06012305</v>
      </c>
    </row>
    <row r="12306" customFormat="false" ht="15" hidden="false" customHeight="false" outlineLevel="0" collapsed="false">
      <c r="A12306" s="0" t="s">
        <v>3467</v>
      </c>
      <c r="B12306" s="0" t="s">
        <v>144</v>
      </c>
      <c r="C12306" s="0" t="n">
        <v>2003</v>
      </c>
      <c r="D12306" s="0" t="s">
        <v>71</v>
      </c>
      <c r="E12306" s="0" t="s">
        <v>142</v>
      </c>
      <c r="F12306" s="0" t="n">
        <v>0.05</v>
      </c>
      <c r="G12306" s="0" t="n">
        <v>0.01</v>
      </c>
      <c r="H12306" s="0" t="n">
        <v>0</v>
      </c>
      <c r="I12306" s="0" t="n">
        <v>0</v>
      </c>
      <c r="J12306" s="0" t="n">
        <v>0.06</v>
      </c>
      <c r="K12306" s="0" t="n">
        <v>49</v>
      </c>
      <c r="L12306" s="0" t="n">
        <v>1.5</v>
      </c>
      <c r="M12306" s="0" t="s">
        <v>36</v>
      </c>
      <c r="N12306" s="0" t="s">
        <v>66</v>
      </c>
      <c r="O12306" s="0" t="s">
        <v>177</v>
      </c>
      <c r="P12306" s="0" t="n">
        <f aca="false">IF(AND(OR(Dashboard!$B$5="All",D12306=Dashboard!$B$5),OR(Dashboard!$D$5="All",N12306=Dashboard!$D$5),OR(AND(C12306&lt;&gt;"",C12306&gt;=Dashboard!$F$5,C12306&lt;=Dashboard!$H$5),AND(C12306="",Dashboard!$F$5&lt;=1980,Dashboard!$H$5&gt;=2016))),1,0)</f>
        <v>1</v>
      </c>
      <c r="Q12306" s="0" t="n">
        <f aca="false">J12306*P12306+ROW()*0.00000001</f>
        <v>0.06012306</v>
      </c>
    </row>
    <row r="12307" customFormat="false" ht="15" hidden="false" customHeight="false" outlineLevel="0" collapsed="false">
      <c r="A12307" s="0" t="s">
        <v>3852</v>
      </c>
      <c r="B12307" s="0" t="s">
        <v>152</v>
      </c>
      <c r="C12307" s="0" t="n">
        <v>2013</v>
      </c>
      <c r="D12307" s="0" t="s">
        <v>41</v>
      </c>
      <c r="E12307" s="0" t="s">
        <v>547</v>
      </c>
      <c r="F12307" s="0" t="n">
        <v>0</v>
      </c>
      <c r="G12307" s="0" t="n">
        <v>0.06</v>
      </c>
      <c r="H12307" s="0" t="n">
        <v>0</v>
      </c>
      <c r="I12307" s="0" t="n">
        <v>0.01</v>
      </c>
      <c r="J12307" s="0" t="n">
        <v>0.06</v>
      </c>
      <c r="K12307" s="0" t="n">
        <v>80</v>
      </c>
      <c r="L12307" s="0" t="n">
        <v>5.7</v>
      </c>
      <c r="M12307" s="0" t="s">
        <v>36</v>
      </c>
      <c r="N12307" s="0" t="s">
        <v>152</v>
      </c>
      <c r="O12307" s="0" t="s">
        <v>37</v>
      </c>
      <c r="P12307" s="0" t="n">
        <f aca="false">IF(AND(OR(Dashboard!$B$5="All",D12307=Dashboard!$B$5),OR(Dashboard!$D$5="All",N12307=Dashboard!$D$5),OR(AND(C12307&lt;&gt;"",C12307&gt;=Dashboard!$F$5,C12307&lt;=Dashboard!$H$5),AND(C12307="",Dashboard!$F$5&lt;=1980,Dashboard!$H$5&gt;=2016))),1,0)</f>
        <v>1</v>
      </c>
      <c r="Q12307" s="0" t="n">
        <f aca="false">J12307*P12307+ROW()*0.00000001</f>
        <v>0.06012307</v>
      </c>
    </row>
    <row r="12308" customFormat="false" ht="15" hidden="false" customHeight="false" outlineLevel="0" collapsed="false">
      <c r="A12308" s="0" t="s">
        <v>4689</v>
      </c>
      <c r="B12308" s="0" t="s">
        <v>33</v>
      </c>
      <c r="C12308" s="0" t="n">
        <v>2008</v>
      </c>
      <c r="D12308" s="0" t="s">
        <v>34</v>
      </c>
      <c r="E12308" s="0" t="s">
        <v>91</v>
      </c>
      <c r="F12308" s="0" t="n">
        <v>0.06</v>
      </c>
      <c r="G12308" s="0" t="n">
        <v>0</v>
      </c>
      <c r="H12308" s="0" t="n">
        <v>0</v>
      </c>
      <c r="I12308" s="0" t="n">
        <v>0</v>
      </c>
      <c r="J12308" s="0" t="n">
        <v>0.06</v>
      </c>
      <c r="L12308" s="0" t="n">
        <v>6</v>
      </c>
      <c r="M12308" s="0" t="s">
        <v>103</v>
      </c>
      <c r="N12308" s="0" t="s">
        <v>35</v>
      </c>
      <c r="P12308" s="0" t="n">
        <f aca="false">IF(AND(OR(Dashboard!$B$5="All",D12308=Dashboard!$B$5),OR(Dashboard!$D$5="All",N12308=Dashboard!$D$5),OR(AND(C12308&lt;&gt;"",C12308&gt;=Dashboard!$F$5,C12308&lt;=Dashboard!$H$5),AND(C12308="",Dashboard!$F$5&lt;=1980,Dashboard!$H$5&gt;=2016))),1,0)</f>
        <v>1</v>
      </c>
      <c r="Q12308" s="0" t="n">
        <f aca="false">J12308*P12308+ROW()*0.00000001</f>
        <v>0.06012308</v>
      </c>
    </row>
    <row r="12309" customFormat="false" ht="15" hidden="false" customHeight="false" outlineLevel="0" collapsed="false">
      <c r="A12309" s="0" t="s">
        <v>8869</v>
      </c>
      <c r="B12309" s="0" t="s">
        <v>50</v>
      </c>
      <c r="C12309" s="0" t="n">
        <v>2010</v>
      </c>
      <c r="D12309" s="0" t="s">
        <v>52</v>
      </c>
      <c r="E12309" s="0" t="s">
        <v>3696</v>
      </c>
      <c r="F12309" s="0" t="n">
        <v>0.06</v>
      </c>
      <c r="G12309" s="0" t="n">
        <v>0</v>
      </c>
      <c r="H12309" s="0" t="n">
        <v>0</v>
      </c>
      <c r="I12309" s="0" t="n">
        <v>0</v>
      </c>
      <c r="J12309" s="0" t="n">
        <v>0.06</v>
      </c>
      <c r="N12309" s="0" t="s">
        <v>35</v>
      </c>
      <c r="P12309" s="0" t="n">
        <f aca="false">IF(AND(OR(Dashboard!$B$5="All",D12309=Dashboard!$B$5),OR(Dashboard!$D$5="All",N12309=Dashboard!$D$5),OR(AND(C12309&lt;&gt;"",C12309&gt;=Dashboard!$F$5,C12309&lt;=Dashboard!$H$5),AND(C12309="",Dashboard!$F$5&lt;=1980,Dashboard!$H$5&gt;=2016))),1,0)</f>
        <v>1</v>
      </c>
      <c r="Q12309" s="0" t="n">
        <f aca="false">J12309*P12309+ROW()*0.00000001</f>
        <v>0.06012309</v>
      </c>
    </row>
    <row r="12310" customFormat="false" ht="15" hidden="false" customHeight="false" outlineLevel="0" collapsed="false">
      <c r="A12310" s="0" t="s">
        <v>8870</v>
      </c>
      <c r="B12310" s="0" t="s">
        <v>76</v>
      </c>
      <c r="C12310" s="0" t="n">
        <v>2000</v>
      </c>
      <c r="D12310" s="0" t="s">
        <v>58</v>
      </c>
      <c r="E12310" s="0" t="s">
        <v>220</v>
      </c>
      <c r="F12310" s="0" t="n">
        <v>0</v>
      </c>
      <c r="G12310" s="0" t="n">
        <v>0</v>
      </c>
      <c r="H12310" s="0" t="n">
        <v>0.06</v>
      </c>
      <c r="I12310" s="0" t="n">
        <v>0</v>
      </c>
      <c r="J12310" s="0" t="n">
        <v>0.06</v>
      </c>
      <c r="N12310" s="0" t="s">
        <v>74</v>
      </c>
      <c r="P12310" s="0" t="n">
        <f aca="false">IF(AND(OR(Dashboard!$B$5="All",D12310=Dashboard!$B$5),OR(Dashboard!$D$5="All",N12310=Dashboard!$D$5),OR(AND(C12310&lt;&gt;"",C12310&gt;=Dashboard!$F$5,C12310&lt;=Dashboard!$H$5),AND(C12310="",Dashboard!$F$5&lt;=1980,Dashboard!$H$5&gt;=2016))),1,0)</f>
        <v>1</v>
      </c>
      <c r="Q12310" s="0" t="n">
        <f aca="false">J12310*P12310+ROW()*0.00000001</f>
        <v>0.0601231</v>
      </c>
    </row>
    <row r="12311" customFormat="false" ht="15" hidden="false" customHeight="false" outlineLevel="0" collapsed="false">
      <c r="A12311" s="0" t="s">
        <v>8871</v>
      </c>
      <c r="B12311" s="0" t="s">
        <v>184</v>
      </c>
      <c r="C12311" s="0" t="n">
        <v>2015</v>
      </c>
      <c r="D12311" s="0" t="s">
        <v>52</v>
      </c>
      <c r="E12311" s="0" t="s">
        <v>328</v>
      </c>
      <c r="F12311" s="0" t="n">
        <v>0</v>
      </c>
      <c r="G12311" s="0" t="n">
        <v>0</v>
      </c>
      <c r="H12311" s="0" t="n">
        <v>0.06</v>
      </c>
      <c r="I12311" s="0" t="n">
        <v>0</v>
      </c>
      <c r="J12311" s="0" t="n">
        <v>0.06</v>
      </c>
      <c r="N12311" s="0" t="s">
        <v>35</v>
      </c>
      <c r="P12311" s="0" t="n">
        <f aca="false">IF(AND(OR(Dashboard!$B$5="All",D12311=Dashboard!$B$5),OR(Dashboard!$D$5="All",N12311=Dashboard!$D$5),OR(AND(C12311&lt;&gt;"",C12311&gt;=Dashboard!$F$5,C12311&lt;=Dashboard!$H$5),AND(C12311="",Dashboard!$F$5&lt;=1980,Dashboard!$H$5&gt;=2016))),1,0)</f>
        <v>1</v>
      </c>
      <c r="Q12311" s="0" t="n">
        <f aca="false">J12311*P12311+ROW()*0.00000001</f>
        <v>0.06012311</v>
      </c>
    </row>
    <row r="12312" customFormat="false" ht="15" hidden="false" customHeight="false" outlineLevel="0" collapsed="false">
      <c r="A12312" s="0" t="s">
        <v>8394</v>
      </c>
      <c r="B12312" s="0" t="s">
        <v>851</v>
      </c>
      <c r="C12312" s="0" t="n">
        <v>2013</v>
      </c>
      <c r="D12312" s="0" t="s">
        <v>46</v>
      </c>
      <c r="E12312" s="0" t="s">
        <v>2334</v>
      </c>
      <c r="F12312" s="0" t="n">
        <v>0.01</v>
      </c>
      <c r="G12312" s="0" t="n">
        <v>0.01</v>
      </c>
      <c r="H12312" s="0" t="n">
        <v>0.04</v>
      </c>
      <c r="I12312" s="0" t="n">
        <v>0.01</v>
      </c>
      <c r="J12312" s="0" t="n">
        <v>0.06</v>
      </c>
      <c r="K12312" s="0" t="n">
        <v>55</v>
      </c>
      <c r="L12312" s="0" t="n">
        <v>6.7</v>
      </c>
      <c r="M12312" s="0" t="s">
        <v>73</v>
      </c>
      <c r="N12312" s="0" t="s">
        <v>74</v>
      </c>
      <c r="O12312" s="0" t="s">
        <v>53</v>
      </c>
      <c r="P12312" s="0" t="n">
        <f aca="false">IF(AND(OR(Dashboard!$B$5="All",D12312=Dashboard!$B$5),OR(Dashboard!$D$5="All",N12312=Dashboard!$D$5),OR(AND(C12312&lt;&gt;"",C12312&gt;=Dashboard!$F$5,C12312&lt;=Dashboard!$H$5),AND(C12312="",Dashboard!$F$5&lt;=1980,Dashboard!$H$5&gt;=2016))),1,0)</f>
        <v>1</v>
      </c>
      <c r="Q12312" s="0" t="n">
        <f aca="false">J12312*P12312+ROW()*0.00000001</f>
        <v>0.06012312</v>
      </c>
    </row>
    <row r="12313" customFormat="false" ht="15" hidden="false" customHeight="false" outlineLevel="0" collapsed="false">
      <c r="A12313" s="0" t="s">
        <v>8872</v>
      </c>
      <c r="B12313" s="0" t="s">
        <v>164</v>
      </c>
      <c r="C12313" s="0" t="n">
        <v>2006</v>
      </c>
      <c r="D12313" s="0" t="s">
        <v>56</v>
      </c>
      <c r="E12313" s="0" t="s">
        <v>91</v>
      </c>
      <c r="F12313" s="0" t="n">
        <v>0.06</v>
      </c>
      <c r="G12313" s="0" t="n">
        <v>0</v>
      </c>
      <c r="H12313" s="0" t="n">
        <v>0</v>
      </c>
      <c r="I12313" s="0" t="n">
        <v>0</v>
      </c>
      <c r="J12313" s="0" t="n">
        <v>0.06</v>
      </c>
      <c r="K12313" s="0" t="n">
        <v>63</v>
      </c>
      <c r="L12313" s="0" t="n">
        <v>7</v>
      </c>
      <c r="M12313" s="0" t="s">
        <v>73</v>
      </c>
      <c r="N12313" s="0" t="s">
        <v>74</v>
      </c>
      <c r="O12313" s="0" t="s">
        <v>67</v>
      </c>
      <c r="P12313" s="0" t="n">
        <f aca="false">IF(AND(OR(Dashboard!$B$5="All",D12313=Dashboard!$B$5),OR(Dashboard!$D$5="All",N12313=Dashboard!$D$5),OR(AND(C12313&lt;&gt;"",C12313&gt;=Dashboard!$F$5,C12313&lt;=Dashboard!$H$5),AND(C12313="",Dashboard!$F$5&lt;=1980,Dashboard!$H$5&gt;=2016))),1,0)</f>
        <v>1</v>
      </c>
      <c r="Q12313" s="0" t="n">
        <f aca="false">J12313*P12313+ROW()*0.00000001</f>
        <v>0.06012313</v>
      </c>
    </row>
    <row r="12314" customFormat="false" ht="15" hidden="false" customHeight="false" outlineLevel="0" collapsed="false">
      <c r="A12314" s="0" t="s">
        <v>8418</v>
      </c>
      <c r="B12314" s="0" t="s">
        <v>851</v>
      </c>
      <c r="C12314" s="0" t="n">
        <v>2014</v>
      </c>
      <c r="D12314" s="0" t="s">
        <v>71</v>
      </c>
      <c r="E12314" s="0" t="s">
        <v>782</v>
      </c>
      <c r="F12314" s="0" t="n">
        <v>0</v>
      </c>
      <c r="G12314" s="0" t="n">
        <v>0</v>
      </c>
      <c r="H12314" s="0" t="n">
        <v>0.06</v>
      </c>
      <c r="I12314" s="0" t="n">
        <v>0</v>
      </c>
      <c r="J12314" s="0" t="n">
        <v>0.06</v>
      </c>
      <c r="K12314" s="0" t="n">
        <v>70</v>
      </c>
      <c r="L12314" s="0" t="n">
        <v>7.9</v>
      </c>
      <c r="M12314" s="0" t="s">
        <v>103</v>
      </c>
      <c r="N12314" s="0" t="s">
        <v>74</v>
      </c>
      <c r="O12314" s="0" t="s">
        <v>67</v>
      </c>
      <c r="P12314" s="0" t="n">
        <f aca="false">IF(AND(OR(Dashboard!$B$5="All",D12314=Dashboard!$B$5),OR(Dashboard!$D$5="All",N12314=Dashboard!$D$5),OR(AND(C12314&lt;&gt;"",C12314&gt;=Dashboard!$F$5,C12314&lt;=Dashboard!$H$5),AND(C12314="",Dashboard!$F$5&lt;=1980,Dashboard!$H$5&gt;=2016))),1,0)</f>
        <v>1</v>
      </c>
      <c r="Q12314" s="0" t="n">
        <f aca="false">J12314*P12314+ROW()*0.00000001</f>
        <v>0.06012314</v>
      </c>
    </row>
    <row r="12315" customFormat="false" ht="15" hidden="false" customHeight="false" outlineLevel="0" collapsed="false">
      <c r="A12315" s="0" t="s">
        <v>6556</v>
      </c>
      <c r="B12315" s="0" t="s">
        <v>186</v>
      </c>
      <c r="C12315" s="0" t="n">
        <v>2002</v>
      </c>
      <c r="D12315" s="0" t="s">
        <v>34</v>
      </c>
      <c r="E12315" s="0" t="s">
        <v>449</v>
      </c>
      <c r="F12315" s="0" t="n">
        <v>0.05</v>
      </c>
      <c r="G12315" s="0" t="n">
        <v>0.01</v>
      </c>
      <c r="H12315" s="0" t="n">
        <v>0</v>
      </c>
      <c r="I12315" s="0" t="n">
        <v>0</v>
      </c>
      <c r="J12315" s="0" t="n">
        <v>0.06</v>
      </c>
      <c r="K12315" s="0" t="n">
        <v>60</v>
      </c>
      <c r="L12315" s="0" t="n">
        <v>5</v>
      </c>
      <c r="M12315" s="0" t="s">
        <v>73</v>
      </c>
      <c r="N12315" s="0" t="s">
        <v>35</v>
      </c>
      <c r="O12315" s="0" t="s">
        <v>53</v>
      </c>
      <c r="P12315" s="0" t="n">
        <f aca="false">IF(AND(OR(Dashboard!$B$5="All",D12315=Dashboard!$B$5),OR(Dashboard!$D$5="All",N12315=Dashboard!$D$5),OR(AND(C12315&lt;&gt;"",C12315&gt;=Dashboard!$F$5,C12315&lt;=Dashboard!$H$5),AND(C12315="",Dashboard!$F$5&lt;=1980,Dashboard!$H$5&gt;=2016))),1,0)</f>
        <v>1</v>
      </c>
      <c r="Q12315" s="0" t="n">
        <f aca="false">J12315*P12315+ROW()*0.00000001</f>
        <v>0.06012315</v>
      </c>
    </row>
    <row r="12316" customFormat="false" ht="15" hidden="false" customHeight="false" outlineLevel="0" collapsed="false">
      <c r="A12316" s="0" t="s">
        <v>8873</v>
      </c>
      <c r="B12316" s="0" t="s">
        <v>85</v>
      </c>
      <c r="C12316" s="0" t="n">
        <v>2003</v>
      </c>
      <c r="D12316" s="0" t="s">
        <v>71</v>
      </c>
      <c r="E12316" s="0" t="s">
        <v>211</v>
      </c>
      <c r="F12316" s="0" t="n">
        <v>0.05</v>
      </c>
      <c r="G12316" s="0" t="n">
        <v>0.02</v>
      </c>
      <c r="H12316" s="0" t="n">
        <v>0</v>
      </c>
      <c r="I12316" s="0" t="n">
        <v>0</v>
      </c>
      <c r="J12316" s="0" t="n">
        <v>0.06</v>
      </c>
      <c r="K12316" s="0" t="n">
        <v>63</v>
      </c>
      <c r="M12316" s="0" t="s">
        <v>36</v>
      </c>
      <c r="N12316" s="0" t="s">
        <v>35</v>
      </c>
      <c r="O12316" s="0" t="s">
        <v>67</v>
      </c>
      <c r="P12316" s="0" t="n">
        <f aca="false">IF(AND(OR(Dashboard!$B$5="All",D12316=Dashboard!$B$5),OR(Dashboard!$D$5="All",N12316=Dashboard!$D$5),OR(AND(C12316&lt;&gt;"",C12316&gt;=Dashboard!$F$5,C12316&lt;=Dashboard!$H$5),AND(C12316="",Dashboard!$F$5&lt;=1980,Dashboard!$H$5&gt;=2016))),1,0)</f>
        <v>1</v>
      </c>
      <c r="Q12316" s="0" t="n">
        <f aca="false">J12316*P12316+ROW()*0.00000001</f>
        <v>0.06012316</v>
      </c>
    </row>
    <row r="12317" customFormat="false" ht="15" hidden="false" customHeight="false" outlineLevel="0" collapsed="false">
      <c r="A12317" s="0" t="s">
        <v>8874</v>
      </c>
      <c r="B12317" s="0" t="s">
        <v>851</v>
      </c>
      <c r="C12317" s="0" t="n">
        <v>2014</v>
      </c>
      <c r="D12317" s="0" t="s">
        <v>71</v>
      </c>
      <c r="E12317" s="0" t="s">
        <v>1002</v>
      </c>
      <c r="F12317" s="0" t="n">
        <v>0</v>
      </c>
      <c r="G12317" s="0" t="n">
        <v>0</v>
      </c>
      <c r="H12317" s="0" t="n">
        <v>0.06</v>
      </c>
      <c r="I12317" s="0" t="n">
        <v>0</v>
      </c>
      <c r="J12317" s="0" t="n">
        <v>0.06</v>
      </c>
      <c r="N12317" s="0" t="s">
        <v>74</v>
      </c>
      <c r="P12317" s="0" t="n">
        <f aca="false">IF(AND(OR(Dashboard!$B$5="All",D12317=Dashboard!$B$5),OR(Dashboard!$D$5="All",N12317=Dashboard!$D$5),OR(AND(C12317&lt;&gt;"",C12317&gt;=Dashboard!$F$5,C12317&lt;=Dashboard!$H$5),AND(C12317="",Dashboard!$F$5&lt;=1980,Dashboard!$H$5&gt;=2016))),1,0)</f>
        <v>1</v>
      </c>
      <c r="Q12317" s="0" t="n">
        <f aca="false">J12317*P12317+ROW()*0.00000001</f>
        <v>0.06012317</v>
      </c>
    </row>
    <row r="12318" customFormat="false" ht="15" hidden="false" customHeight="false" outlineLevel="0" collapsed="false">
      <c r="A12318" s="0" t="s">
        <v>3777</v>
      </c>
      <c r="B12318" s="0" t="s">
        <v>184</v>
      </c>
      <c r="C12318" s="0" t="n">
        <v>2014</v>
      </c>
      <c r="D12318" s="0" t="s">
        <v>71</v>
      </c>
      <c r="E12318" s="0" t="s">
        <v>328</v>
      </c>
      <c r="F12318" s="0" t="n">
        <v>0</v>
      </c>
      <c r="G12318" s="0" t="n">
        <v>0.04</v>
      </c>
      <c r="H12318" s="0" t="n">
        <v>0.02</v>
      </c>
      <c r="I12318" s="0" t="n">
        <v>0</v>
      </c>
      <c r="J12318" s="0" t="n">
        <v>0.06</v>
      </c>
      <c r="K12318" s="0" t="n">
        <v>66</v>
      </c>
      <c r="L12318" s="0" t="n">
        <v>7.8</v>
      </c>
      <c r="M12318" s="0" t="s">
        <v>103</v>
      </c>
      <c r="N12318" s="0" t="s">
        <v>35</v>
      </c>
      <c r="O12318" s="0" t="s">
        <v>67</v>
      </c>
      <c r="P12318" s="0" t="n">
        <f aca="false">IF(AND(OR(Dashboard!$B$5="All",D12318=Dashboard!$B$5),OR(Dashboard!$D$5="All",N12318=Dashboard!$D$5),OR(AND(C12318&lt;&gt;"",C12318&gt;=Dashboard!$F$5,C12318&lt;=Dashboard!$H$5),AND(C12318="",Dashboard!$F$5&lt;=1980,Dashboard!$H$5&gt;=2016))),1,0)</f>
        <v>1</v>
      </c>
      <c r="Q12318" s="0" t="n">
        <f aca="false">J12318*P12318+ROW()*0.00000001</f>
        <v>0.06012318</v>
      </c>
    </row>
    <row r="12319" customFormat="false" ht="15" hidden="false" customHeight="false" outlineLevel="0" collapsed="false">
      <c r="A12319" s="0" t="s">
        <v>4029</v>
      </c>
      <c r="B12319" s="0" t="s">
        <v>144</v>
      </c>
      <c r="C12319" s="0" t="n">
        <v>2002</v>
      </c>
      <c r="D12319" s="0" t="s">
        <v>34</v>
      </c>
      <c r="E12319" s="0" t="s">
        <v>449</v>
      </c>
      <c r="F12319" s="0" t="n">
        <v>0.05</v>
      </c>
      <c r="G12319" s="0" t="n">
        <v>0.01</v>
      </c>
      <c r="H12319" s="0" t="n">
        <v>0</v>
      </c>
      <c r="I12319" s="0" t="n">
        <v>0</v>
      </c>
      <c r="J12319" s="0" t="n">
        <v>0.06</v>
      </c>
      <c r="K12319" s="0" t="n">
        <v>85</v>
      </c>
      <c r="L12319" s="0" t="n">
        <v>7.7</v>
      </c>
      <c r="M12319" s="0" t="s">
        <v>103</v>
      </c>
      <c r="N12319" s="0" t="s">
        <v>66</v>
      </c>
      <c r="O12319" s="0" t="s">
        <v>42</v>
      </c>
      <c r="P12319" s="0" t="n">
        <f aca="false">IF(AND(OR(Dashboard!$B$5="All",D12319=Dashboard!$B$5),OR(Dashboard!$D$5="All",N12319=Dashboard!$D$5),OR(AND(C12319&lt;&gt;"",C12319&gt;=Dashboard!$F$5,C12319&lt;=Dashboard!$H$5),AND(C12319="",Dashboard!$F$5&lt;=1980,Dashboard!$H$5&gt;=2016))),1,0)</f>
        <v>1</v>
      </c>
      <c r="Q12319" s="0" t="n">
        <f aca="false">J12319*P12319+ROW()*0.00000001</f>
        <v>0.06012319</v>
      </c>
    </row>
    <row r="12320" customFormat="false" ht="15" hidden="false" customHeight="false" outlineLevel="0" collapsed="false">
      <c r="A12320" s="0" t="s">
        <v>8875</v>
      </c>
      <c r="B12320" s="0" t="s">
        <v>164</v>
      </c>
      <c r="C12320" s="0" t="n">
        <v>2010</v>
      </c>
      <c r="D12320" s="0" t="s">
        <v>71</v>
      </c>
      <c r="E12320" s="0" t="s">
        <v>4303</v>
      </c>
      <c r="F12320" s="0" t="n">
        <v>0</v>
      </c>
      <c r="G12320" s="0" t="n">
        <v>0</v>
      </c>
      <c r="H12320" s="0" t="n">
        <v>0.06</v>
      </c>
      <c r="I12320" s="0" t="n">
        <v>0</v>
      </c>
      <c r="J12320" s="0" t="n">
        <v>0.06</v>
      </c>
      <c r="N12320" s="0" t="s">
        <v>74</v>
      </c>
      <c r="P12320" s="0" t="n">
        <f aca="false">IF(AND(OR(Dashboard!$B$5="All",D12320=Dashboard!$B$5),OR(Dashboard!$D$5="All",N12320=Dashboard!$D$5),OR(AND(C12320&lt;&gt;"",C12320&gt;=Dashboard!$F$5,C12320&lt;=Dashboard!$H$5),AND(C12320="",Dashboard!$F$5&lt;=1980,Dashboard!$H$5&gt;=2016))),1,0)</f>
        <v>1</v>
      </c>
      <c r="Q12320" s="0" t="n">
        <f aca="false">J12320*P12320+ROW()*0.00000001</f>
        <v>0.0601232</v>
      </c>
    </row>
    <row r="12321" customFormat="false" ht="15" hidden="false" customHeight="false" outlineLevel="0" collapsed="false">
      <c r="A12321" s="0" t="s">
        <v>8876</v>
      </c>
      <c r="B12321" s="0" t="s">
        <v>50</v>
      </c>
      <c r="C12321" s="0" t="n">
        <v>2008</v>
      </c>
      <c r="D12321" s="0" t="s">
        <v>52</v>
      </c>
      <c r="E12321" s="0" t="s">
        <v>195</v>
      </c>
      <c r="F12321" s="0" t="n">
        <v>0.06</v>
      </c>
      <c r="G12321" s="0" t="n">
        <v>0</v>
      </c>
      <c r="H12321" s="0" t="n">
        <v>0</v>
      </c>
      <c r="I12321" s="0" t="n">
        <v>0</v>
      </c>
      <c r="J12321" s="0" t="n">
        <v>0.06</v>
      </c>
      <c r="M12321" s="0" t="s">
        <v>36</v>
      </c>
      <c r="N12321" s="0" t="s">
        <v>35</v>
      </c>
      <c r="P12321" s="0" t="n">
        <f aca="false">IF(AND(OR(Dashboard!$B$5="All",D12321=Dashboard!$B$5),OR(Dashboard!$D$5="All",N12321=Dashboard!$D$5),OR(AND(C12321&lt;&gt;"",C12321&gt;=Dashboard!$F$5,C12321&lt;=Dashboard!$H$5),AND(C12321="",Dashboard!$F$5&lt;=1980,Dashboard!$H$5&gt;=2016))),1,0)</f>
        <v>1</v>
      </c>
      <c r="Q12321" s="0" t="n">
        <f aca="false">J12321*P12321+ROW()*0.00000001</f>
        <v>0.06012321</v>
      </c>
    </row>
    <row r="12322" customFormat="false" ht="15" hidden="false" customHeight="false" outlineLevel="0" collapsed="false">
      <c r="A12322" s="0" t="s">
        <v>8877</v>
      </c>
      <c r="B12322" s="0" t="s">
        <v>50</v>
      </c>
      <c r="C12322" s="0" t="n">
        <v>2008</v>
      </c>
      <c r="D12322" s="0" t="s">
        <v>71</v>
      </c>
      <c r="E12322" s="0" t="s">
        <v>8878</v>
      </c>
      <c r="F12322" s="0" t="n">
        <v>0.06</v>
      </c>
      <c r="G12322" s="0" t="n">
        <v>0</v>
      </c>
      <c r="H12322" s="0" t="n">
        <v>0</v>
      </c>
      <c r="I12322" s="0" t="n">
        <v>0</v>
      </c>
      <c r="J12322" s="0" t="n">
        <v>0.06</v>
      </c>
      <c r="K12322" s="0" t="n">
        <v>55</v>
      </c>
      <c r="L12322" s="0" t="n">
        <v>7</v>
      </c>
      <c r="M12322" s="0" t="s">
        <v>125</v>
      </c>
      <c r="N12322" s="0" t="s">
        <v>35</v>
      </c>
      <c r="O12322" s="0" t="s">
        <v>53</v>
      </c>
      <c r="P12322" s="0" t="n">
        <f aca="false">IF(AND(OR(Dashboard!$B$5="All",D12322=Dashboard!$B$5),OR(Dashboard!$D$5="All",N12322=Dashboard!$D$5),OR(AND(C12322&lt;&gt;"",C12322&gt;=Dashboard!$F$5,C12322&lt;=Dashboard!$H$5),AND(C12322="",Dashboard!$F$5&lt;=1980,Dashboard!$H$5&gt;=2016))),1,0)</f>
        <v>1</v>
      </c>
      <c r="Q12322" s="0" t="n">
        <f aca="false">J12322*P12322+ROW()*0.00000001</f>
        <v>0.06012322</v>
      </c>
    </row>
    <row r="12323" customFormat="false" ht="15" hidden="false" customHeight="false" outlineLevel="0" collapsed="false">
      <c r="A12323" s="0" t="s">
        <v>8879</v>
      </c>
      <c r="B12323" s="0" t="s">
        <v>78</v>
      </c>
      <c r="C12323" s="0" t="n">
        <v>1993</v>
      </c>
      <c r="D12323" s="0" t="s">
        <v>52</v>
      </c>
      <c r="E12323" s="0" t="s">
        <v>8880</v>
      </c>
      <c r="F12323" s="0" t="n">
        <v>0</v>
      </c>
      <c r="G12323" s="0" t="n">
        <v>0</v>
      </c>
      <c r="H12323" s="0" t="n">
        <v>0.06</v>
      </c>
      <c r="I12323" s="0" t="n">
        <v>0</v>
      </c>
      <c r="J12323" s="0" t="n">
        <v>0.06</v>
      </c>
      <c r="N12323" s="0" t="s">
        <v>35</v>
      </c>
      <c r="P12323" s="0" t="n">
        <f aca="false">IF(AND(OR(Dashboard!$B$5="All",D12323=Dashboard!$B$5),OR(Dashboard!$D$5="All",N12323=Dashboard!$D$5),OR(AND(C12323&lt;&gt;"",C12323&gt;=Dashboard!$F$5,C12323&lt;=Dashboard!$H$5),AND(C12323="",Dashboard!$F$5&lt;=1980,Dashboard!$H$5&gt;=2016))),1,0)</f>
        <v>1</v>
      </c>
      <c r="Q12323" s="0" t="n">
        <f aca="false">J12323*P12323+ROW()*0.00000001</f>
        <v>0.06012323</v>
      </c>
    </row>
    <row r="12324" customFormat="false" ht="15" hidden="false" customHeight="false" outlineLevel="0" collapsed="false">
      <c r="A12324" s="0" t="s">
        <v>8881</v>
      </c>
      <c r="B12324" s="0" t="s">
        <v>76</v>
      </c>
      <c r="C12324" s="0" t="n">
        <v>2003</v>
      </c>
      <c r="D12324" s="0" t="s">
        <v>41</v>
      </c>
      <c r="E12324" s="0" t="s">
        <v>449</v>
      </c>
      <c r="F12324" s="0" t="n">
        <v>0.03</v>
      </c>
      <c r="G12324" s="0" t="n">
        <v>0.02</v>
      </c>
      <c r="H12324" s="0" t="n">
        <v>0</v>
      </c>
      <c r="I12324" s="0" t="n">
        <v>0.01</v>
      </c>
      <c r="J12324" s="0" t="n">
        <v>0.06</v>
      </c>
      <c r="K12324" s="0" t="n">
        <v>68</v>
      </c>
      <c r="L12324" s="0" t="n">
        <v>8.6</v>
      </c>
      <c r="M12324" s="0" t="s">
        <v>103</v>
      </c>
      <c r="N12324" s="0" t="s">
        <v>74</v>
      </c>
      <c r="O12324" s="0" t="s">
        <v>67</v>
      </c>
      <c r="P12324" s="0" t="n">
        <f aca="false">IF(AND(OR(Dashboard!$B$5="All",D12324=Dashboard!$B$5),OR(Dashboard!$D$5="All",N12324=Dashboard!$D$5),OR(AND(C12324&lt;&gt;"",C12324&gt;=Dashboard!$F$5,C12324&lt;=Dashboard!$H$5),AND(C12324="",Dashboard!$F$5&lt;=1980,Dashboard!$H$5&gt;=2016))),1,0)</f>
        <v>1</v>
      </c>
      <c r="Q12324" s="0" t="n">
        <f aca="false">J12324*P12324+ROW()*0.00000001</f>
        <v>0.06012324</v>
      </c>
    </row>
    <row r="12325" customFormat="false" ht="15" hidden="false" customHeight="false" outlineLevel="0" collapsed="false">
      <c r="A12325" s="0" t="s">
        <v>8882</v>
      </c>
      <c r="B12325" s="0" t="s">
        <v>50</v>
      </c>
      <c r="C12325" s="0" t="n">
        <v>2007</v>
      </c>
      <c r="D12325" s="0" t="s">
        <v>71</v>
      </c>
      <c r="E12325" s="0" t="s">
        <v>328</v>
      </c>
      <c r="F12325" s="0" t="n">
        <v>0</v>
      </c>
      <c r="G12325" s="0" t="n">
        <v>0</v>
      </c>
      <c r="H12325" s="0" t="n">
        <v>0.06</v>
      </c>
      <c r="I12325" s="0" t="n">
        <v>0</v>
      </c>
      <c r="J12325" s="0" t="n">
        <v>0.06</v>
      </c>
      <c r="N12325" s="0" t="s">
        <v>35</v>
      </c>
      <c r="P12325" s="0" t="n">
        <f aca="false">IF(AND(OR(Dashboard!$B$5="All",D12325=Dashboard!$B$5),OR(Dashboard!$D$5="All",N12325=Dashboard!$D$5),OR(AND(C12325&lt;&gt;"",C12325&gt;=Dashboard!$F$5,C12325&lt;=Dashboard!$H$5),AND(C12325="",Dashboard!$F$5&lt;=1980,Dashboard!$H$5&gt;=2016))),1,0)</f>
        <v>1</v>
      </c>
      <c r="Q12325" s="0" t="n">
        <f aca="false">J12325*P12325+ROW()*0.00000001</f>
        <v>0.06012325</v>
      </c>
    </row>
    <row r="12326" customFormat="false" ht="15" hidden="false" customHeight="false" outlineLevel="0" collapsed="false">
      <c r="A12326" s="0" t="s">
        <v>8883</v>
      </c>
      <c r="B12326" s="0" t="s">
        <v>33</v>
      </c>
      <c r="C12326" s="0" t="n">
        <v>2010</v>
      </c>
      <c r="D12326" s="0" t="s">
        <v>34</v>
      </c>
      <c r="E12326" s="0" t="s">
        <v>328</v>
      </c>
      <c r="F12326" s="0" t="n">
        <v>0</v>
      </c>
      <c r="G12326" s="0" t="n">
        <v>0.05</v>
      </c>
      <c r="H12326" s="0" t="n">
        <v>0</v>
      </c>
      <c r="I12326" s="0" t="n">
        <v>0.01</v>
      </c>
      <c r="J12326" s="0" t="n">
        <v>0.06</v>
      </c>
      <c r="N12326" s="0" t="s">
        <v>35</v>
      </c>
      <c r="P12326" s="0" t="n">
        <f aca="false">IF(AND(OR(Dashboard!$B$5="All",D12326=Dashboard!$B$5),OR(Dashboard!$D$5="All",N12326=Dashboard!$D$5),OR(AND(C12326&lt;&gt;"",C12326&gt;=Dashboard!$F$5,C12326&lt;=Dashboard!$H$5),AND(C12326="",Dashboard!$F$5&lt;=1980,Dashboard!$H$5&gt;=2016))),1,0)</f>
        <v>1</v>
      </c>
      <c r="Q12326" s="0" t="n">
        <f aca="false">J12326*P12326+ROW()*0.00000001</f>
        <v>0.06012326</v>
      </c>
    </row>
    <row r="12327" customFormat="false" ht="15" hidden="false" customHeight="false" outlineLevel="0" collapsed="false">
      <c r="A12327" s="0" t="s">
        <v>8884</v>
      </c>
      <c r="B12327" s="0" t="s">
        <v>164</v>
      </c>
      <c r="C12327" s="0" t="n">
        <v>2011</v>
      </c>
      <c r="D12327" s="0" t="s">
        <v>52</v>
      </c>
      <c r="E12327" s="0" t="s">
        <v>220</v>
      </c>
      <c r="F12327" s="0" t="n">
        <v>0</v>
      </c>
      <c r="G12327" s="0" t="n">
        <v>0</v>
      </c>
      <c r="H12327" s="0" t="n">
        <v>0.06</v>
      </c>
      <c r="I12327" s="0" t="n">
        <v>0</v>
      </c>
      <c r="J12327" s="0" t="n">
        <v>0.06</v>
      </c>
      <c r="N12327" s="0" t="s">
        <v>74</v>
      </c>
      <c r="P12327" s="0" t="n">
        <f aca="false">IF(AND(OR(Dashboard!$B$5="All",D12327=Dashboard!$B$5),OR(Dashboard!$D$5="All",N12327=Dashboard!$D$5),OR(AND(C12327&lt;&gt;"",C12327&gt;=Dashboard!$F$5,C12327&lt;=Dashboard!$H$5),AND(C12327="",Dashboard!$F$5&lt;=1980,Dashboard!$H$5&gt;=2016))),1,0)</f>
        <v>1</v>
      </c>
      <c r="Q12327" s="0" t="n">
        <f aca="false">J12327*P12327+ROW()*0.00000001</f>
        <v>0.06012327</v>
      </c>
    </row>
    <row r="12328" customFormat="false" ht="15" hidden="false" customHeight="false" outlineLevel="0" collapsed="false">
      <c r="A12328" s="0" t="s">
        <v>8885</v>
      </c>
      <c r="B12328" s="0" t="s">
        <v>33</v>
      </c>
      <c r="C12328" s="0" t="n">
        <v>2009</v>
      </c>
      <c r="D12328" s="0" t="s">
        <v>102</v>
      </c>
      <c r="E12328" s="0" t="s">
        <v>1002</v>
      </c>
      <c r="F12328" s="0" t="n">
        <v>0.06</v>
      </c>
      <c r="G12328" s="0" t="n">
        <v>0</v>
      </c>
      <c r="H12328" s="0" t="n">
        <v>0</v>
      </c>
      <c r="I12328" s="0" t="n">
        <v>0</v>
      </c>
      <c r="J12328" s="0" t="n">
        <v>0.06</v>
      </c>
      <c r="M12328" s="0" t="s">
        <v>103</v>
      </c>
      <c r="N12328" s="0" t="s">
        <v>35</v>
      </c>
      <c r="P12328" s="0" t="n">
        <f aca="false">IF(AND(OR(Dashboard!$B$5="All",D12328=Dashboard!$B$5),OR(Dashboard!$D$5="All",N12328=Dashboard!$D$5),OR(AND(C12328&lt;&gt;"",C12328&gt;=Dashboard!$F$5,C12328&lt;=Dashboard!$H$5),AND(C12328="",Dashboard!$F$5&lt;=1980,Dashboard!$H$5&gt;=2016))),1,0)</f>
        <v>1</v>
      </c>
      <c r="Q12328" s="0" t="n">
        <f aca="false">J12328*P12328+ROW()*0.00000001</f>
        <v>0.06012328</v>
      </c>
    </row>
    <row r="12329" customFormat="false" ht="15" hidden="false" customHeight="false" outlineLevel="0" collapsed="false">
      <c r="A12329" s="0" t="s">
        <v>2055</v>
      </c>
      <c r="B12329" s="0" t="s">
        <v>172</v>
      </c>
      <c r="C12329" s="0" t="n">
        <v>2015</v>
      </c>
      <c r="D12329" s="0" t="s">
        <v>71</v>
      </c>
      <c r="E12329" s="0" t="s">
        <v>2264</v>
      </c>
      <c r="F12329" s="0" t="n">
        <v>0.04</v>
      </c>
      <c r="G12329" s="0" t="n">
        <v>0.02</v>
      </c>
      <c r="H12329" s="0" t="n">
        <v>0</v>
      </c>
      <c r="I12329" s="0" t="n">
        <v>0.01</v>
      </c>
      <c r="J12329" s="0" t="n">
        <v>0.06</v>
      </c>
      <c r="N12329" s="0" t="s">
        <v>66</v>
      </c>
      <c r="P12329" s="0" t="n">
        <f aca="false">IF(AND(OR(Dashboard!$B$5="All",D12329=Dashboard!$B$5),OR(Dashboard!$D$5="All",N12329=Dashboard!$D$5),OR(AND(C12329&lt;&gt;"",C12329&gt;=Dashboard!$F$5,C12329&lt;=Dashboard!$H$5),AND(C12329="",Dashboard!$F$5&lt;=1980,Dashboard!$H$5&gt;=2016))),1,0)</f>
        <v>1</v>
      </c>
      <c r="Q12329" s="0" t="n">
        <f aca="false">J12329*P12329+ROW()*0.00000001</f>
        <v>0.06012329</v>
      </c>
    </row>
    <row r="12330" customFormat="false" ht="15" hidden="false" customHeight="false" outlineLevel="0" collapsed="false">
      <c r="A12330" s="0" t="s">
        <v>8886</v>
      </c>
      <c r="B12330" s="0" t="s">
        <v>164</v>
      </c>
      <c r="C12330" s="0" t="n">
        <v>2010</v>
      </c>
      <c r="D12330" s="0" t="s">
        <v>102</v>
      </c>
      <c r="E12330" s="0" t="s">
        <v>5273</v>
      </c>
      <c r="F12330" s="0" t="n">
        <v>0</v>
      </c>
      <c r="G12330" s="0" t="n">
        <v>0</v>
      </c>
      <c r="H12330" s="0" t="n">
        <v>0.06</v>
      </c>
      <c r="I12330" s="0" t="n">
        <v>0</v>
      </c>
      <c r="J12330" s="0" t="n">
        <v>0.06</v>
      </c>
      <c r="N12330" s="0" t="s">
        <v>74</v>
      </c>
      <c r="P12330" s="0" t="n">
        <f aca="false">IF(AND(OR(Dashboard!$B$5="All",D12330=Dashboard!$B$5),OR(Dashboard!$D$5="All",N12330=Dashboard!$D$5),OR(AND(C12330&lt;&gt;"",C12330&gt;=Dashboard!$F$5,C12330&lt;=Dashboard!$H$5),AND(C12330="",Dashboard!$F$5&lt;=1980,Dashboard!$H$5&gt;=2016))),1,0)</f>
        <v>1</v>
      </c>
      <c r="Q12330" s="0" t="n">
        <f aca="false">J12330*P12330+ROW()*0.00000001</f>
        <v>0.0601233</v>
      </c>
    </row>
    <row r="12331" customFormat="false" ht="15" hidden="false" customHeight="false" outlineLevel="0" collapsed="false">
      <c r="A12331" s="0" t="s">
        <v>8887</v>
      </c>
      <c r="B12331" s="0" t="s">
        <v>164</v>
      </c>
      <c r="C12331" s="0" t="n">
        <v>2006</v>
      </c>
      <c r="D12331" s="0" t="s">
        <v>102</v>
      </c>
      <c r="E12331" s="0" t="s">
        <v>328</v>
      </c>
      <c r="F12331" s="0" t="n">
        <v>0</v>
      </c>
      <c r="G12331" s="0" t="n">
        <v>0</v>
      </c>
      <c r="H12331" s="0" t="n">
        <v>0.06</v>
      </c>
      <c r="I12331" s="0" t="n">
        <v>0</v>
      </c>
      <c r="J12331" s="0" t="n">
        <v>0.06</v>
      </c>
      <c r="N12331" s="0" t="s">
        <v>74</v>
      </c>
      <c r="P12331" s="0" t="n">
        <f aca="false">IF(AND(OR(Dashboard!$B$5="All",D12331=Dashboard!$B$5),OR(Dashboard!$D$5="All",N12331=Dashboard!$D$5),OR(AND(C12331&lt;&gt;"",C12331&gt;=Dashboard!$F$5,C12331&lt;=Dashboard!$H$5),AND(C12331="",Dashboard!$F$5&lt;=1980,Dashboard!$H$5&gt;=2016))),1,0)</f>
        <v>1</v>
      </c>
      <c r="Q12331" s="0" t="n">
        <f aca="false">J12331*P12331+ROW()*0.00000001</f>
        <v>0.06012331</v>
      </c>
    </row>
    <row r="12332" customFormat="false" ht="15" hidden="false" customHeight="false" outlineLevel="0" collapsed="false">
      <c r="A12332" s="0" t="s">
        <v>8888</v>
      </c>
      <c r="B12332" s="0" t="s">
        <v>50</v>
      </c>
      <c r="C12332" s="0" t="n">
        <v>2008</v>
      </c>
      <c r="D12332" s="0" t="s">
        <v>114</v>
      </c>
      <c r="E12332" s="0" t="s">
        <v>4303</v>
      </c>
      <c r="F12332" s="0" t="n">
        <v>0</v>
      </c>
      <c r="G12332" s="0" t="n">
        <v>0</v>
      </c>
      <c r="H12332" s="0" t="n">
        <v>0.06</v>
      </c>
      <c r="I12332" s="0" t="n">
        <v>0</v>
      </c>
      <c r="J12332" s="0" t="n">
        <v>0.06</v>
      </c>
      <c r="N12332" s="0" t="s">
        <v>35</v>
      </c>
      <c r="P12332" s="0" t="n">
        <f aca="false">IF(AND(OR(Dashboard!$B$5="All",D12332=Dashboard!$B$5),OR(Dashboard!$D$5="All",N12332=Dashboard!$D$5),OR(AND(C12332&lt;&gt;"",C12332&gt;=Dashboard!$F$5,C12332&lt;=Dashboard!$H$5),AND(C12332="",Dashboard!$F$5&lt;=1980,Dashboard!$H$5&gt;=2016))),1,0)</f>
        <v>1</v>
      </c>
      <c r="Q12332" s="0" t="n">
        <f aca="false">J12332*P12332+ROW()*0.00000001</f>
        <v>0.06012332</v>
      </c>
    </row>
    <row r="12333" customFormat="false" ht="15" hidden="false" customHeight="false" outlineLevel="0" collapsed="false">
      <c r="A12333" s="0" t="s">
        <v>8889</v>
      </c>
      <c r="B12333" s="0" t="s">
        <v>117</v>
      </c>
      <c r="C12333" s="0" t="n">
        <v>1997</v>
      </c>
      <c r="D12333" s="0" t="s">
        <v>41</v>
      </c>
      <c r="E12333" s="0" t="s">
        <v>89</v>
      </c>
      <c r="F12333" s="0" t="n">
        <v>0.04</v>
      </c>
      <c r="G12333" s="0" t="n">
        <v>0.02</v>
      </c>
      <c r="H12333" s="0" t="n">
        <v>0</v>
      </c>
      <c r="I12333" s="0" t="n">
        <v>0</v>
      </c>
      <c r="J12333" s="0" t="n">
        <v>0.06</v>
      </c>
      <c r="N12333" s="0" t="s">
        <v>74</v>
      </c>
      <c r="P12333" s="0" t="n">
        <f aca="false">IF(AND(OR(Dashboard!$B$5="All",D12333=Dashboard!$B$5),OR(Dashboard!$D$5="All",N12333=Dashboard!$D$5),OR(AND(C12333&lt;&gt;"",C12333&gt;=Dashboard!$F$5,C12333&lt;=Dashboard!$H$5),AND(C12333="",Dashboard!$F$5&lt;=1980,Dashboard!$H$5&gt;=2016))),1,0)</f>
        <v>1</v>
      </c>
      <c r="Q12333" s="0" t="n">
        <f aca="false">J12333*P12333+ROW()*0.00000001</f>
        <v>0.06012333</v>
      </c>
    </row>
    <row r="12334" customFormat="false" ht="15" hidden="false" customHeight="false" outlineLevel="0" collapsed="false">
      <c r="A12334" s="0" t="s">
        <v>8890</v>
      </c>
      <c r="B12334" s="0" t="s">
        <v>97</v>
      </c>
      <c r="C12334" s="0" t="n">
        <v>2015</v>
      </c>
      <c r="D12334" s="0" t="s">
        <v>48</v>
      </c>
      <c r="E12334" s="0" t="s">
        <v>35</v>
      </c>
      <c r="F12334" s="0" t="n">
        <v>0</v>
      </c>
      <c r="G12334" s="0" t="n">
        <v>0</v>
      </c>
      <c r="H12334" s="0" t="n">
        <v>0.06</v>
      </c>
      <c r="I12334" s="0" t="n">
        <v>0</v>
      </c>
      <c r="J12334" s="0" t="n">
        <v>0.06</v>
      </c>
      <c r="K12334" s="0" t="n">
        <v>70</v>
      </c>
      <c r="L12334" s="0" t="n">
        <v>7.5</v>
      </c>
      <c r="M12334" s="0" t="s">
        <v>36</v>
      </c>
      <c r="N12334" s="0" t="s">
        <v>35</v>
      </c>
      <c r="O12334" s="0" t="s">
        <v>67</v>
      </c>
      <c r="P12334" s="0" t="n">
        <f aca="false">IF(AND(OR(Dashboard!$B$5="All",D12334=Dashboard!$B$5),OR(Dashboard!$D$5="All",N12334=Dashboard!$D$5),OR(AND(C12334&lt;&gt;"",C12334&gt;=Dashboard!$F$5,C12334&lt;=Dashboard!$H$5),AND(C12334="",Dashboard!$F$5&lt;=1980,Dashboard!$H$5&gt;=2016))),1,0)</f>
        <v>1</v>
      </c>
      <c r="Q12334" s="0" t="n">
        <f aca="false">J12334*P12334+ROW()*0.00000001</f>
        <v>0.06012334</v>
      </c>
    </row>
    <row r="12335" customFormat="false" ht="15" hidden="false" customHeight="false" outlineLevel="0" collapsed="false">
      <c r="A12335" s="0" t="s">
        <v>8891</v>
      </c>
      <c r="B12335" s="0" t="s">
        <v>33</v>
      </c>
      <c r="C12335" s="0" t="n">
        <v>2010</v>
      </c>
      <c r="D12335" s="0" t="s">
        <v>102</v>
      </c>
      <c r="E12335" s="0" t="s">
        <v>154</v>
      </c>
      <c r="F12335" s="0" t="n">
        <v>0.04</v>
      </c>
      <c r="G12335" s="0" t="n">
        <v>0.02</v>
      </c>
      <c r="H12335" s="0" t="n">
        <v>0</v>
      </c>
      <c r="I12335" s="0" t="n">
        <v>0.01</v>
      </c>
      <c r="J12335" s="0" t="n">
        <v>0.06</v>
      </c>
      <c r="K12335" s="0" t="n">
        <v>45</v>
      </c>
      <c r="L12335" s="0" t="n">
        <v>6.9</v>
      </c>
      <c r="M12335" s="0" t="s">
        <v>103</v>
      </c>
      <c r="N12335" s="0" t="s">
        <v>35</v>
      </c>
      <c r="O12335" s="0" t="s">
        <v>177</v>
      </c>
      <c r="P12335" s="0" t="n">
        <f aca="false">IF(AND(OR(Dashboard!$B$5="All",D12335=Dashboard!$B$5),OR(Dashboard!$D$5="All",N12335=Dashboard!$D$5),OR(AND(C12335&lt;&gt;"",C12335&gt;=Dashboard!$F$5,C12335&lt;=Dashboard!$H$5),AND(C12335="",Dashboard!$F$5&lt;=1980,Dashboard!$H$5&gt;=2016))),1,0)</f>
        <v>1</v>
      </c>
      <c r="Q12335" s="0" t="n">
        <f aca="false">J12335*P12335+ROW()*0.00000001</f>
        <v>0.06012335</v>
      </c>
    </row>
    <row r="12336" customFormat="false" ht="15" hidden="false" customHeight="false" outlineLevel="0" collapsed="false">
      <c r="A12336" s="0" t="s">
        <v>7458</v>
      </c>
      <c r="B12336" s="0" t="s">
        <v>50</v>
      </c>
      <c r="C12336" s="0" t="n">
        <v>2005</v>
      </c>
      <c r="D12336" s="0" t="s">
        <v>16</v>
      </c>
      <c r="E12336" s="0" t="s">
        <v>220</v>
      </c>
      <c r="F12336" s="0" t="n">
        <v>0.06</v>
      </c>
      <c r="G12336" s="0" t="n">
        <v>0</v>
      </c>
      <c r="H12336" s="0" t="n">
        <v>0</v>
      </c>
      <c r="I12336" s="0" t="n">
        <v>0</v>
      </c>
      <c r="J12336" s="0" t="n">
        <v>0.06</v>
      </c>
      <c r="K12336" s="0" t="n">
        <v>69</v>
      </c>
      <c r="M12336" s="0" t="s">
        <v>36</v>
      </c>
      <c r="N12336" s="0" t="s">
        <v>35</v>
      </c>
      <c r="O12336" s="0" t="s">
        <v>67</v>
      </c>
      <c r="P12336" s="0" t="n">
        <f aca="false">IF(AND(OR(Dashboard!$B$5="All",D12336=Dashboard!$B$5),OR(Dashboard!$D$5="All",N12336=Dashboard!$D$5),OR(AND(C12336&lt;&gt;"",C12336&gt;=Dashboard!$F$5,C12336&lt;=Dashboard!$H$5),AND(C12336="",Dashboard!$F$5&lt;=1980,Dashboard!$H$5&gt;=2016))),1,0)</f>
        <v>1</v>
      </c>
      <c r="Q12336" s="0" t="n">
        <f aca="false">J12336*P12336+ROW()*0.00000001</f>
        <v>0.06012336</v>
      </c>
    </row>
    <row r="12337" customFormat="false" ht="15" hidden="false" customHeight="false" outlineLevel="0" collapsed="false">
      <c r="A12337" s="0" t="s">
        <v>8892</v>
      </c>
      <c r="B12337" s="0" t="s">
        <v>33</v>
      </c>
      <c r="C12337" s="0" t="n">
        <v>2006</v>
      </c>
      <c r="D12337" s="0" t="s">
        <v>71</v>
      </c>
      <c r="E12337" s="0" t="s">
        <v>257</v>
      </c>
      <c r="F12337" s="0" t="n">
        <v>0.04</v>
      </c>
      <c r="G12337" s="0" t="n">
        <v>0.01</v>
      </c>
      <c r="H12337" s="0" t="n">
        <v>0.01</v>
      </c>
      <c r="I12337" s="0" t="n">
        <v>0</v>
      </c>
      <c r="J12337" s="0" t="n">
        <v>0.06</v>
      </c>
      <c r="K12337" s="0" t="n">
        <v>37</v>
      </c>
      <c r="L12337" s="0" t="n">
        <v>5</v>
      </c>
      <c r="M12337" s="0" t="s">
        <v>73</v>
      </c>
      <c r="N12337" s="0" t="s">
        <v>35</v>
      </c>
      <c r="O12337" s="0" t="s">
        <v>177</v>
      </c>
      <c r="P12337" s="0" t="n">
        <f aca="false">IF(AND(OR(Dashboard!$B$5="All",D12337=Dashboard!$B$5),OR(Dashboard!$D$5="All",N12337=Dashboard!$D$5),OR(AND(C12337&lt;&gt;"",C12337&gt;=Dashboard!$F$5,C12337&lt;=Dashboard!$H$5),AND(C12337="",Dashboard!$F$5&lt;=1980,Dashboard!$H$5&gt;=2016))),1,0)</f>
        <v>1</v>
      </c>
      <c r="Q12337" s="0" t="n">
        <f aca="false">J12337*P12337+ROW()*0.00000001</f>
        <v>0.06012337</v>
      </c>
    </row>
    <row r="12338" customFormat="false" ht="15" hidden="false" customHeight="false" outlineLevel="0" collapsed="false">
      <c r="A12338" s="0" t="s">
        <v>8893</v>
      </c>
      <c r="B12338" s="0" t="s">
        <v>50</v>
      </c>
      <c r="C12338" s="0" t="n">
        <v>2010</v>
      </c>
      <c r="D12338" s="0" t="s">
        <v>52</v>
      </c>
      <c r="E12338" s="0" t="s">
        <v>1457</v>
      </c>
      <c r="F12338" s="0" t="n">
        <v>0</v>
      </c>
      <c r="G12338" s="0" t="n">
        <v>0</v>
      </c>
      <c r="H12338" s="0" t="n">
        <v>0.06</v>
      </c>
      <c r="I12338" s="0" t="n">
        <v>0</v>
      </c>
      <c r="J12338" s="0" t="n">
        <v>0.06</v>
      </c>
      <c r="N12338" s="0" t="s">
        <v>35</v>
      </c>
      <c r="P12338" s="0" t="n">
        <f aca="false">IF(AND(OR(Dashboard!$B$5="All",D12338=Dashboard!$B$5),OR(Dashboard!$D$5="All",N12338=Dashboard!$D$5),OR(AND(C12338&lt;&gt;"",C12338&gt;=Dashboard!$F$5,C12338&lt;=Dashboard!$H$5),AND(C12338="",Dashboard!$F$5&lt;=1980,Dashboard!$H$5&gt;=2016))),1,0)</f>
        <v>1</v>
      </c>
      <c r="Q12338" s="0" t="n">
        <f aca="false">J12338*P12338+ROW()*0.00000001</f>
        <v>0.06012338</v>
      </c>
    </row>
    <row r="12339" customFormat="false" ht="15" hidden="false" customHeight="false" outlineLevel="0" collapsed="false">
      <c r="A12339" s="0" t="s">
        <v>8894</v>
      </c>
      <c r="B12339" s="0" t="s">
        <v>76</v>
      </c>
      <c r="C12339" s="0" t="n">
        <v>2009</v>
      </c>
      <c r="D12339" s="0" t="s">
        <v>52</v>
      </c>
      <c r="E12339" s="0" t="s">
        <v>1002</v>
      </c>
      <c r="F12339" s="0" t="n">
        <v>0</v>
      </c>
      <c r="G12339" s="0" t="n">
        <v>0</v>
      </c>
      <c r="H12339" s="0" t="n">
        <v>0.06</v>
      </c>
      <c r="I12339" s="0" t="n">
        <v>0</v>
      </c>
      <c r="J12339" s="0" t="n">
        <v>0.06</v>
      </c>
      <c r="N12339" s="0" t="s">
        <v>74</v>
      </c>
      <c r="P12339" s="0" t="n">
        <f aca="false">IF(AND(OR(Dashboard!$B$5="All",D12339=Dashboard!$B$5),OR(Dashboard!$D$5="All",N12339=Dashboard!$D$5),OR(AND(C12339&lt;&gt;"",C12339&gt;=Dashboard!$F$5,C12339&lt;=Dashboard!$H$5),AND(C12339="",Dashboard!$F$5&lt;=1980,Dashboard!$H$5&gt;=2016))),1,0)</f>
        <v>1</v>
      </c>
      <c r="Q12339" s="0" t="n">
        <f aca="false">J12339*P12339+ROW()*0.00000001</f>
        <v>0.06012339</v>
      </c>
    </row>
    <row r="12340" customFormat="false" ht="15" hidden="false" customHeight="false" outlineLevel="0" collapsed="false">
      <c r="A12340" s="0" t="s">
        <v>8895</v>
      </c>
      <c r="B12340" s="0" t="s">
        <v>33</v>
      </c>
      <c r="C12340" s="0" t="n">
        <v>2009</v>
      </c>
      <c r="D12340" s="0" t="s">
        <v>52</v>
      </c>
      <c r="E12340" s="0" t="s">
        <v>1364</v>
      </c>
      <c r="F12340" s="0" t="n">
        <v>0.06</v>
      </c>
      <c r="G12340" s="0" t="n">
        <v>0</v>
      </c>
      <c r="H12340" s="0" t="n">
        <v>0</v>
      </c>
      <c r="I12340" s="0" t="n">
        <v>0</v>
      </c>
      <c r="J12340" s="0" t="n">
        <v>0.06</v>
      </c>
      <c r="M12340" s="0" t="s">
        <v>36</v>
      </c>
      <c r="N12340" s="0" t="s">
        <v>35</v>
      </c>
      <c r="P12340" s="0" t="n">
        <f aca="false">IF(AND(OR(Dashboard!$B$5="All",D12340=Dashboard!$B$5),OR(Dashboard!$D$5="All",N12340=Dashboard!$D$5),OR(AND(C12340&lt;&gt;"",C12340&gt;=Dashboard!$F$5,C12340&lt;=Dashboard!$H$5),AND(C12340="",Dashboard!$F$5&lt;=1980,Dashboard!$H$5&gt;=2016))),1,0)</f>
        <v>1</v>
      </c>
      <c r="Q12340" s="0" t="n">
        <f aca="false">J12340*P12340+ROW()*0.00000001</f>
        <v>0.0601234</v>
      </c>
    </row>
    <row r="12341" customFormat="false" ht="15" hidden="false" customHeight="false" outlineLevel="0" collapsed="false">
      <c r="A12341" s="0" t="s">
        <v>8896</v>
      </c>
      <c r="B12341" s="0" t="s">
        <v>50</v>
      </c>
      <c r="C12341" s="0" t="n">
        <v>2008</v>
      </c>
      <c r="D12341" s="0" t="s">
        <v>58</v>
      </c>
      <c r="E12341" s="0" t="s">
        <v>157</v>
      </c>
      <c r="F12341" s="0" t="n">
        <v>0.06</v>
      </c>
      <c r="G12341" s="0" t="n">
        <v>0</v>
      </c>
      <c r="H12341" s="0" t="n">
        <v>0</v>
      </c>
      <c r="I12341" s="0" t="n">
        <v>0</v>
      </c>
      <c r="J12341" s="0" t="n">
        <v>0.06</v>
      </c>
      <c r="K12341" s="0" t="n">
        <v>60</v>
      </c>
      <c r="M12341" s="0" t="s">
        <v>36</v>
      </c>
      <c r="N12341" s="0" t="s">
        <v>35</v>
      </c>
      <c r="O12341" s="0" t="s">
        <v>53</v>
      </c>
      <c r="P12341" s="0" t="n">
        <f aca="false">IF(AND(OR(Dashboard!$B$5="All",D12341=Dashboard!$B$5),OR(Dashboard!$D$5="All",N12341=Dashboard!$D$5),OR(AND(C12341&lt;&gt;"",C12341&gt;=Dashboard!$F$5,C12341&lt;=Dashboard!$H$5),AND(C12341="",Dashboard!$F$5&lt;=1980,Dashboard!$H$5&gt;=2016))),1,0)</f>
        <v>1</v>
      </c>
      <c r="Q12341" s="0" t="n">
        <f aca="false">J12341*P12341+ROW()*0.00000001</f>
        <v>0.06012341</v>
      </c>
    </row>
    <row r="12342" customFormat="false" ht="15" hidden="false" customHeight="false" outlineLevel="0" collapsed="false">
      <c r="A12342" s="0" t="s">
        <v>2404</v>
      </c>
      <c r="B12342" s="0" t="s">
        <v>50</v>
      </c>
      <c r="C12342" s="0" t="n">
        <v>2010</v>
      </c>
      <c r="D12342" s="0" t="s">
        <v>56</v>
      </c>
      <c r="E12342" s="0" t="s">
        <v>91</v>
      </c>
      <c r="F12342" s="0" t="n">
        <v>0.05</v>
      </c>
      <c r="G12342" s="0" t="n">
        <v>0.01</v>
      </c>
      <c r="H12342" s="0" t="n">
        <v>0</v>
      </c>
      <c r="I12342" s="0" t="n">
        <v>0</v>
      </c>
      <c r="J12342" s="0" t="n">
        <v>0.06</v>
      </c>
      <c r="K12342" s="0" t="n">
        <v>70</v>
      </c>
      <c r="M12342" s="0" t="s">
        <v>103</v>
      </c>
      <c r="N12342" s="0" t="s">
        <v>35</v>
      </c>
      <c r="O12342" s="0" t="s">
        <v>67</v>
      </c>
      <c r="P12342" s="0" t="n">
        <f aca="false">IF(AND(OR(Dashboard!$B$5="All",D12342=Dashboard!$B$5),OR(Dashboard!$D$5="All",N12342=Dashboard!$D$5),OR(AND(C12342&lt;&gt;"",C12342&gt;=Dashboard!$F$5,C12342&lt;=Dashboard!$H$5),AND(C12342="",Dashboard!$F$5&lt;=1980,Dashboard!$H$5&gt;=2016))),1,0)</f>
        <v>1</v>
      </c>
      <c r="Q12342" s="0" t="n">
        <f aca="false">J12342*P12342+ROW()*0.00000001</f>
        <v>0.06012342</v>
      </c>
    </row>
    <row r="12343" customFormat="false" ht="15" hidden="false" customHeight="false" outlineLevel="0" collapsed="false">
      <c r="A12343" s="0" t="s">
        <v>8897</v>
      </c>
      <c r="B12343" s="0" t="s">
        <v>85</v>
      </c>
      <c r="C12343" s="0" t="n">
        <v>2002</v>
      </c>
      <c r="D12343" s="0" t="s">
        <v>48</v>
      </c>
      <c r="E12343" s="0" t="s">
        <v>520</v>
      </c>
      <c r="F12343" s="0" t="n">
        <v>0</v>
      </c>
      <c r="G12343" s="0" t="n">
        <v>0</v>
      </c>
      <c r="H12343" s="0" t="n">
        <v>0.06</v>
      </c>
      <c r="I12343" s="0" t="n">
        <v>0</v>
      </c>
      <c r="J12343" s="0" t="n">
        <v>0.06</v>
      </c>
      <c r="N12343" s="0" t="s">
        <v>35</v>
      </c>
      <c r="P12343" s="0" t="n">
        <f aca="false">IF(AND(OR(Dashboard!$B$5="All",D12343=Dashboard!$B$5),OR(Dashboard!$D$5="All",N12343=Dashboard!$D$5),OR(AND(C12343&lt;&gt;"",C12343&gt;=Dashboard!$F$5,C12343&lt;=Dashboard!$H$5),AND(C12343="",Dashboard!$F$5&lt;=1980,Dashboard!$H$5&gt;=2016))),1,0)</f>
        <v>1</v>
      </c>
      <c r="Q12343" s="0" t="n">
        <f aca="false">J12343*P12343+ROW()*0.00000001</f>
        <v>0.06012343</v>
      </c>
    </row>
    <row r="12344" customFormat="false" ht="15" hidden="false" customHeight="false" outlineLevel="0" collapsed="false">
      <c r="A12344" s="0" t="s">
        <v>8898</v>
      </c>
      <c r="B12344" s="0" t="s">
        <v>164</v>
      </c>
      <c r="C12344" s="0" t="n">
        <v>2006</v>
      </c>
      <c r="D12344" s="0" t="s">
        <v>56</v>
      </c>
      <c r="E12344" s="0" t="s">
        <v>220</v>
      </c>
      <c r="F12344" s="0" t="n">
        <v>0.04</v>
      </c>
      <c r="G12344" s="0" t="n">
        <v>0</v>
      </c>
      <c r="H12344" s="0" t="n">
        <v>0.02</v>
      </c>
      <c r="I12344" s="0" t="n">
        <v>0</v>
      </c>
      <c r="J12344" s="0" t="n">
        <v>0.06</v>
      </c>
      <c r="K12344" s="0" t="n">
        <v>76</v>
      </c>
      <c r="L12344" s="0" t="n">
        <v>8.5</v>
      </c>
      <c r="M12344" s="0" t="s">
        <v>36</v>
      </c>
      <c r="N12344" s="0" t="s">
        <v>74</v>
      </c>
      <c r="O12344" s="0" t="s">
        <v>37</v>
      </c>
      <c r="P12344" s="0" t="n">
        <f aca="false">IF(AND(OR(Dashboard!$B$5="All",D12344=Dashboard!$B$5),OR(Dashboard!$D$5="All",N12344=Dashboard!$D$5),OR(AND(C12344&lt;&gt;"",C12344&gt;=Dashboard!$F$5,C12344&lt;=Dashboard!$H$5),AND(C12344="",Dashboard!$F$5&lt;=1980,Dashboard!$H$5&gt;=2016))),1,0)</f>
        <v>1</v>
      </c>
      <c r="Q12344" s="0" t="n">
        <f aca="false">J12344*P12344+ROW()*0.00000001</f>
        <v>0.06012344</v>
      </c>
    </row>
    <row r="12345" customFormat="false" ht="15" hidden="false" customHeight="false" outlineLevel="0" collapsed="false">
      <c r="A12345" s="0" t="s">
        <v>8899</v>
      </c>
      <c r="B12345" s="0" t="s">
        <v>76</v>
      </c>
      <c r="C12345" s="0" t="n">
        <v>2007</v>
      </c>
      <c r="D12345" s="0" t="s">
        <v>46</v>
      </c>
      <c r="E12345" s="0" t="s">
        <v>782</v>
      </c>
      <c r="F12345" s="0" t="n">
        <v>0</v>
      </c>
      <c r="G12345" s="0" t="n">
        <v>0</v>
      </c>
      <c r="H12345" s="0" t="n">
        <v>0.06</v>
      </c>
      <c r="I12345" s="0" t="n">
        <v>0</v>
      </c>
      <c r="J12345" s="0" t="n">
        <v>0.06</v>
      </c>
      <c r="N12345" s="0" t="s">
        <v>74</v>
      </c>
      <c r="P12345" s="0" t="n">
        <f aca="false">IF(AND(OR(Dashboard!$B$5="All",D12345=Dashboard!$B$5),OR(Dashboard!$D$5="All",N12345=Dashboard!$D$5),OR(AND(C12345&lt;&gt;"",C12345&gt;=Dashboard!$F$5,C12345&lt;=Dashboard!$H$5),AND(C12345="",Dashboard!$F$5&lt;=1980,Dashboard!$H$5&gt;=2016))),1,0)</f>
        <v>1</v>
      </c>
      <c r="Q12345" s="0" t="n">
        <f aca="false">J12345*P12345+ROW()*0.00000001</f>
        <v>0.06012345</v>
      </c>
    </row>
    <row r="12346" customFormat="false" ht="15" hidden="false" customHeight="false" outlineLevel="0" collapsed="false">
      <c r="A12346" s="0" t="s">
        <v>8900</v>
      </c>
      <c r="B12346" s="0" t="s">
        <v>97</v>
      </c>
      <c r="C12346" s="0" t="n">
        <v>2012</v>
      </c>
      <c r="D12346" s="0" t="s">
        <v>71</v>
      </c>
      <c r="E12346" s="0" t="s">
        <v>4105</v>
      </c>
      <c r="F12346" s="0" t="n">
        <v>0</v>
      </c>
      <c r="G12346" s="0" t="n">
        <v>0</v>
      </c>
      <c r="H12346" s="0" t="n">
        <v>0.06</v>
      </c>
      <c r="I12346" s="0" t="n">
        <v>0</v>
      </c>
      <c r="J12346" s="0" t="n">
        <v>0.06</v>
      </c>
      <c r="N12346" s="0" t="s">
        <v>35</v>
      </c>
      <c r="P12346" s="0" t="n">
        <f aca="false">IF(AND(OR(Dashboard!$B$5="All",D12346=Dashboard!$B$5),OR(Dashboard!$D$5="All",N12346=Dashboard!$D$5),OR(AND(C12346&lt;&gt;"",C12346&gt;=Dashboard!$F$5,C12346&lt;=Dashboard!$H$5),AND(C12346="",Dashboard!$F$5&lt;=1980,Dashboard!$H$5&gt;=2016))),1,0)</f>
        <v>1</v>
      </c>
      <c r="Q12346" s="0" t="n">
        <f aca="false">J12346*P12346+ROW()*0.00000001</f>
        <v>0.06012346</v>
      </c>
    </row>
    <row r="12347" customFormat="false" ht="15" hidden="false" customHeight="false" outlineLevel="0" collapsed="false">
      <c r="A12347" s="0" t="s">
        <v>4458</v>
      </c>
      <c r="B12347" s="0" t="s">
        <v>64</v>
      </c>
      <c r="C12347" s="0" t="n">
        <v>2012</v>
      </c>
      <c r="D12347" s="0" t="s">
        <v>102</v>
      </c>
      <c r="E12347" s="0" t="s">
        <v>782</v>
      </c>
      <c r="F12347" s="0" t="n">
        <v>0.03</v>
      </c>
      <c r="G12347" s="0" t="n">
        <v>0.01</v>
      </c>
      <c r="H12347" s="0" t="n">
        <v>0.02</v>
      </c>
      <c r="I12347" s="0" t="n">
        <v>0</v>
      </c>
      <c r="J12347" s="0" t="n">
        <v>0.06</v>
      </c>
      <c r="K12347" s="0" t="n">
        <v>55</v>
      </c>
      <c r="L12347" s="0" t="n">
        <v>7.1</v>
      </c>
      <c r="M12347" s="0" t="s">
        <v>73</v>
      </c>
      <c r="N12347" s="0" t="s">
        <v>66</v>
      </c>
      <c r="O12347" s="0" t="s">
        <v>53</v>
      </c>
      <c r="P12347" s="0" t="n">
        <f aca="false">IF(AND(OR(Dashboard!$B$5="All",D12347=Dashboard!$B$5),OR(Dashboard!$D$5="All",N12347=Dashboard!$D$5),OR(AND(C12347&lt;&gt;"",C12347&gt;=Dashboard!$F$5,C12347&lt;=Dashboard!$H$5),AND(C12347="",Dashboard!$F$5&lt;=1980,Dashboard!$H$5&gt;=2016))),1,0)</f>
        <v>1</v>
      </c>
      <c r="Q12347" s="0" t="n">
        <f aca="false">J12347*P12347+ROW()*0.00000001</f>
        <v>0.06012347</v>
      </c>
    </row>
    <row r="12348" customFormat="false" ht="15" hidden="false" customHeight="false" outlineLevel="0" collapsed="false">
      <c r="A12348" s="0" t="s">
        <v>8901</v>
      </c>
      <c r="B12348" s="0" t="s">
        <v>76</v>
      </c>
      <c r="C12348" s="0" t="n">
        <v>2004</v>
      </c>
      <c r="D12348" s="0" t="s">
        <v>34</v>
      </c>
      <c r="E12348" s="0" t="s">
        <v>1524</v>
      </c>
      <c r="F12348" s="0" t="n">
        <v>0.03</v>
      </c>
      <c r="G12348" s="0" t="n">
        <v>0.02</v>
      </c>
      <c r="H12348" s="0" t="n">
        <v>0</v>
      </c>
      <c r="I12348" s="0" t="n">
        <v>0.01</v>
      </c>
      <c r="J12348" s="0" t="n">
        <v>0.06</v>
      </c>
      <c r="K12348" s="0" t="n">
        <v>70</v>
      </c>
      <c r="L12348" s="0" t="n">
        <v>8.7</v>
      </c>
      <c r="M12348" s="0" t="s">
        <v>36</v>
      </c>
      <c r="N12348" s="0" t="s">
        <v>74</v>
      </c>
      <c r="O12348" s="0" t="s">
        <v>67</v>
      </c>
      <c r="P12348" s="0" t="n">
        <f aca="false">IF(AND(OR(Dashboard!$B$5="All",D12348=Dashboard!$B$5),OR(Dashboard!$D$5="All",N12348=Dashboard!$D$5),OR(AND(C12348&lt;&gt;"",C12348&gt;=Dashboard!$F$5,C12348&lt;=Dashboard!$H$5),AND(C12348="",Dashboard!$F$5&lt;=1980,Dashboard!$H$5&gt;=2016))),1,0)</f>
        <v>1</v>
      </c>
      <c r="Q12348" s="0" t="n">
        <f aca="false">J12348*P12348+ROW()*0.00000001</f>
        <v>0.06012348</v>
      </c>
    </row>
    <row r="12349" customFormat="false" ht="15" hidden="false" customHeight="false" outlineLevel="0" collapsed="false">
      <c r="A12349" s="0" t="s">
        <v>8902</v>
      </c>
      <c r="B12349" s="0" t="s">
        <v>76</v>
      </c>
      <c r="C12349" s="0" t="n">
        <v>2000</v>
      </c>
      <c r="D12349" s="0" t="s">
        <v>46</v>
      </c>
      <c r="E12349" s="0" t="s">
        <v>8675</v>
      </c>
      <c r="F12349" s="0" t="n">
        <v>0</v>
      </c>
      <c r="G12349" s="0" t="n">
        <v>0</v>
      </c>
      <c r="H12349" s="0" t="n">
        <v>0.06</v>
      </c>
      <c r="I12349" s="0" t="n">
        <v>0</v>
      </c>
      <c r="J12349" s="0" t="n">
        <v>0.06</v>
      </c>
      <c r="N12349" s="0" t="s">
        <v>74</v>
      </c>
      <c r="P12349" s="0" t="n">
        <f aca="false">IF(AND(OR(Dashboard!$B$5="All",D12349=Dashboard!$B$5),OR(Dashboard!$D$5="All",N12349=Dashboard!$D$5),OR(AND(C12349&lt;&gt;"",C12349&gt;=Dashboard!$F$5,C12349&lt;=Dashboard!$H$5),AND(C12349="",Dashboard!$F$5&lt;=1980,Dashboard!$H$5&gt;=2016))),1,0)</f>
        <v>1</v>
      </c>
      <c r="Q12349" s="0" t="n">
        <f aca="false">J12349*P12349+ROW()*0.00000001</f>
        <v>0.06012349</v>
      </c>
    </row>
    <row r="12350" customFormat="false" ht="15" hidden="false" customHeight="false" outlineLevel="0" collapsed="false">
      <c r="A12350" s="0" t="s">
        <v>8903</v>
      </c>
      <c r="B12350" s="0" t="s">
        <v>85</v>
      </c>
      <c r="C12350" s="0" t="n">
        <v>2005</v>
      </c>
      <c r="D12350" s="0" t="s">
        <v>16</v>
      </c>
      <c r="E12350" s="0" t="s">
        <v>124</v>
      </c>
      <c r="F12350" s="0" t="n">
        <v>0.05</v>
      </c>
      <c r="G12350" s="0" t="n">
        <v>0.02</v>
      </c>
      <c r="H12350" s="0" t="n">
        <v>0</v>
      </c>
      <c r="I12350" s="0" t="n">
        <v>0</v>
      </c>
      <c r="J12350" s="0" t="n">
        <v>0.06</v>
      </c>
      <c r="K12350" s="0" t="n">
        <v>61</v>
      </c>
      <c r="M12350" s="0" t="s">
        <v>36</v>
      </c>
      <c r="N12350" s="0" t="s">
        <v>35</v>
      </c>
      <c r="O12350" s="0" t="s">
        <v>67</v>
      </c>
      <c r="P12350" s="0" t="n">
        <f aca="false">IF(AND(OR(Dashboard!$B$5="All",D12350=Dashboard!$B$5),OR(Dashboard!$D$5="All",N12350=Dashboard!$D$5),OR(AND(C12350&lt;&gt;"",C12350&gt;=Dashboard!$F$5,C12350&lt;=Dashboard!$H$5),AND(C12350="",Dashboard!$F$5&lt;=1980,Dashboard!$H$5&gt;=2016))),1,0)</f>
        <v>1</v>
      </c>
      <c r="Q12350" s="0" t="n">
        <f aca="false">J12350*P12350+ROW()*0.00000001</f>
        <v>0.0601235</v>
      </c>
    </row>
    <row r="12351" customFormat="false" ht="15" hidden="false" customHeight="false" outlineLevel="0" collapsed="false">
      <c r="A12351" s="0" t="s">
        <v>8904</v>
      </c>
      <c r="B12351" s="0" t="s">
        <v>76</v>
      </c>
      <c r="C12351" s="0" t="n">
        <v>2004</v>
      </c>
      <c r="D12351" s="0" t="s">
        <v>56</v>
      </c>
      <c r="E12351" s="0" t="s">
        <v>328</v>
      </c>
      <c r="F12351" s="0" t="n">
        <v>0.03</v>
      </c>
      <c r="G12351" s="0" t="n">
        <v>0.02</v>
      </c>
      <c r="H12351" s="0" t="n">
        <v>0</v>
      </c>
      <c r="I12351" s="0" t="n">
        <v>0.01</v>
      </c>
      <c r="J12351" s="0" t="n">
        <v>0.06</v>
      </c>
      <c r="K12351" s="0" t="n">
        <v>45</v>
      </c>
      <c r="L12351" s="0" t="n">
        <v>7.8</v>
      </c>
      <c r="M12351" s="0" t="s">
        <v>103</v>
      </c>
      <c r="N12351" s="0" t="s">
        <v>74</v>
      </c>
      <c r="O12351" s="0" t="s">
        <v>177</v>
      </c>
      <c r="P12351" s="0" t="n">
        <f aca="false">IF(AND(OR(Dashboard!$B$5="All",D12351=Dashboard!$B$5),OR(Dashboard!$D$5="All",N12351=Dashboard!$D$5),OR(AND(C12351&lt;&gt;"",C12351&gt;=Dashboard!$F$5,C12351&lt;=Dashboard!$H$5),AND(C12351="",Dashboard!$F$5&lt;=1980,Dashboard!$H$5&gt;=2016))),1,0)</f>
        <v>1</v>
      </c>
      <c r="Q12351" s="0" t="n">
        <f aca="false">J12351*P12351+ROW()*0.00000001</f>
        <v>0.06012351</v>
      </c>
    </row>
    <row r="12352" customFormat="false" ht="15" hidden="false" customHeight="false" outlineLevel="0" collapsed="false">
      <c r="A12352" s="0" t="s">
        <v>6471</v>
      </c>
      <c r="B12352" s="0" t="s">
        <v>144</v>
      </c>
      <c r="C12352" s="0" t="n">
        <v>2001</v>
      </c>
      <c r="D12352" s="0" t="s">
        <v>41</v>
      </c>
      <c r="E12352" s="0" t="s">
        <v>142</v>
      </c>
      <c r="F12352" s="0" t="n">
        <v>0.05</v>
      </c>
      <c r="G12352" s="0" t="n">
        <v>0.01</v>
      </c>
      <c r="H12352" s="0" t="n">
        <v>0</v>
      </c>
      <c r="I12352" s="0" t="n">
        <v>0</v>
      </c>
      <c r="J12352" s="0" t="n">
        <v>0.06</v>
      </c>
      <c r="K12352" s="0" t="n">
        <v>83</v>
      </c>
      <c r="L12352" s="0" t="n">
        <v>5.5</v>
      </c>
      <c r="M12352" s="0" t="s">
        <v>36</v>
      </c>
      <c r="N12352" s="0" t="s">
        <v>66</v>
      </c>
      <c r="O12352" s="0" t="s">
        <v>42</v>
      </c>
      <c r="P12352" s="0" t="n">
        <f aca="false">IF(AND(OR(Dashboard!$B$5="All",D12352=Dashboard!$B$5),OR(Dashboard!$D$5="All",N12352=Dashboard!$D$5),OR(AND(C12352&lt;&gt;"",C12352&gt;=Dashboard!$F$5,C12352&lt;=Dashboard!$H$5),AND(C12352="",Dashboard!$F$5&lt;=1980,Dashboard!$H$5&gt;=2016))),1,0)</f>
        <v>1</v>
      </c>
      <c r="Q12352" s="0" t="n">
        <f aca="false">J12352*P12352+ROW()*0.00000001</f>
        <v>0.06012352</v>
      </c>
    </row>
    <row r="12353" customFormat="false" ht="15" hidden="false" customHeight="false" outlineLevel="0" collapsed="false">
      <c r="A12353" s="0" t="s">
        <v>8905</v>
      </c>
      <c r="B12353" s="0" t="s">
        <v>851</v>
      </c>
      <c r="C12353" s="0" t="n">
        <v>2016</v>
      </c>
      <c r="D12353" s="0" t="s">
        <v>52</v>
      </c>
      <c r="E12353" s="0" t="s">
        <v>6736</v>
      </c>
      <c r="F12353" s="0" t="n">
        <v>0</v>
      </c>
      <c r="G12353" s="0" t="n">
        <v>0</v>
      </c>
      <c r="H12353" s="0" t="n">
        <v>0.06</v>
      </c>
      <c r="I12353" s="0" t="n">
        <v>0</v>
      </c>
      <c r="J12353" s="0" t="n">
        <v>0.06</v>
      </c>
      <c r="N12353" s="0" t="s">
        <v>74</v>
      </c>
      <c r="P12353" s="0" t="n">
        <f aca="false">IF(AND(OR(Dashboard!$B$5="All",D12353=Dashboard!$B$5),OR(Dashboard!$D$5="All",N12353=Dashboard!$D$5),OR(AND(C12353&lt;&gt;"",C12353&gt;=Dashboard!$F$5,C12353&lt;=Dashboard!$H$5),AND(C12353="",Dashboard!$F$5&lt;=1980,Dashboard!$H$5&gt;=2016))),1,0)</f>
        <v>1</v>
      </c>
      <c r="Q12353" s="0" t="n">
        <f aca="false">J12353*P12353+ROW()*0.00000001</f>
        <v>0.06012353</v>
      </c>
    </row>
    <row r="12354" customFormat="false" ht="15" hidden="false" customHeight="false" outlineLevel="0" collapsed="false">
      <c r="A12354" s="0" t="s">
        <v>8906</v>
      </c>
      <c r="B12354" s="0" t="s">
        <v>33</v>
      </c>
      <c r="C12354" s="0" t="n">
        <v>2007</v>
      </c>
      <c r="D12354" s="0" t="s">
        <v>34</v>
      </c>
      <c r="E12354" s="0" t="s">
        <v>220</v>
      </c>
      <c r="F12354" s="0" t="n">
        <v>0</v>
      </c>
      <c r="G12354" s="0" t="n">
        <v>0</v>
      </c>
      <c r="H12354" s="0" t="n">
        <v>0.06</v>
      </c>
      <c r="I12354" s="0" t="n">
        <v>0</v>
      </c>
      <c r="J12354" s="0" t="n">
        <v>0.06</v>
      </c>
      <c r="N12354" s="0" t="s">
        <v>35</v>
      </c>
      <c r="P12354" s="0" t="n">
        <f aca="false">IF(AND(OR(Dashboard!$B$5="All",D12354=Dashboard!$B$5),OR(Dashboard!$D$5="All",N12354=Dashboard!$D$5),OR(AND(C12354&lt;&gt;"",C12354&gt;=Dashboard!$F$5,C12354&lt;=Dashboard!$H$5),AND(C12354="",Dashboard!$F$5&lt;=1980,Dashboard!$H$5&gt;=2016))),1,0)</f>
        <v>1</v>
      </c>
      <c r="Q12354" s="0" t="n">
        <f aca="false">J12354*P12354+ROW()*0.00000001</f>
        <v>0.06012354</v>
      </c>
    </row>
    <row r="12355" customFormat="false" ht="15" hidden="false" customHeight="false" outlineLevel="0" collapsed="false">
      <c r="A12355" s="0" t="s">
        <v>8907</v>
      </c>
      <c r="B12355" s="0" t="s">
        <v>50</v>
      </c>
      <c r="C12355" s="0" t="n">
        <v>2010</v>
      </c>
      <c r="D12355" s="0" t="s">
        <v>48</v>
      </c>
      <c r="E12355" s="0" t="s">
        <v>124</v>
      </c>
      <c r="F12355" s="0" t="n">
        <v>0</v>
      </c>
      <c r="G12355" s="0" t="n">
        <v>0.06</v>
      </c>
      <c r="H12355" s="0" t="n">
        <v>0</v>
      </c>
      <c r="I12355" s="0" t="n">
        <v>0.01</v>
      </c>
      <c r="J12355" s="0" t="n">
        <v>0.06</v>
      </c>
      <c r="N12355" s="0" t="s">
        <v>35</v>
      </c>
      <c r="P12355" s="0" t="n">
        <f aca="false">IF(AND(OR(Dashboard!$B$5="All",D12355=Dashboard!$B$5),OR(Dashboard!$D$5="All",N12355=Dashboard!$D$5),OR(AND(C12355&lt;&gt;"",C12355&gt;=Dashboard!$F$5,C12355&lt;=Dashboard!$H$5),AND(C12355="",Dashboard!$F$5&lt;=1980,Dashboard!$H$5&gt;=2016))),1,0)</f>
        <v>1</v>
      </c>
      <c r="Q12355" s="0" t="n">
        <f aca="false">J12355*P12355+ROW()*0.00000001</f>
        <v>0.06012355</v>
      </c>
    </row>
    <row r="12356" customFormat="false" ht="15" hidden="false" customHeight="false" outlineLevel="0" collapsed="false">
      <c r="A12356" s="0" t="s">
        <v>8908</v>
      </c>
      <c r="B12356" s="0" t="s">
        <v>164</v>
      </c>
      <c r="C12356" s="0" t="n">
        <v>2009</v>
      </c>
      <c r="D12356" s="0" t="s">
        <v>46</v>
      </c>
      <c r="E12356" s="0" t="s">
        <v>782</v>
      </c>
      <c r="F12356" s="0" t="n">
        <v>0</v>
      </c>
      <c r="G12356" s="0" t="n">
        <v>0</v>
      </c>
      <c r="H12356" s="0" t="n">
        <v>0.06</v>
      </c>
      <c r="I12356" s="0" t="n">
        <v>0</v>
      </c>
      <c r="J12356" s="0" t="n">
        <v>0.06</v>
      </c>
      <c r="N12356" s="0" t="s">
        <v>74</v>
      </c>
      <c r="P12356" s="0" t="n">
        <f aca="false">IF(AND(OR(Dashboard!$B$5="All",D12356=Dashboard!$B$5),OR(Dashboard!$D$5="All",N12356=Dashboard!$D$5),OR(AND(C12356&lt;&gt;"",C12356&gt;=Dashboard!$F$5,C12356&lt;=Dashboard!$H$5),AND(C12356="",Dashboard!$F$5&lt;=1980,Dashboard!$H$5&gt;=2016))),1,0)</f>
        <v>1</v>
      </c>
      <c r="Q12356" s="0" t="n">
        <f aca="false">J12356*P12356+ROW()*0.00000001</f>
        <v>0.06012356</v>
      </c>
    </row>
    <row r="12357" customFormat="false" ht="15" hidden="false" customHeight="false" outlineLevel="0" collapsed="false">
      <c r="A12357" s="0" t="s">
        <v>8909</v>
      </c>
      <c r="B12357" s="0" t="s">
        <v>186</v>
      </c>
      <c r="C12357" s="0" t="n">
        <v>2003</v>
      </c>
      <c r="D12357" s="0" t="s">
        <v>71</v>
      </c>
      <c r="E12357" s="0" t="s">
        <v>1326</v>
      </c>
      <c r="F12357" s="0" t="n">
        <v>0.05</v>
      </c>
      <c r="G12357" s="0" t="n">
        <v>0.01</v>
      </c>
      <c r="H12357" s="0" t="n">
        <v>0</v>
      </c>
      <c r="I12357" s="0" t="n">
        <v>0</v>
      </c>
      <c r="J12357" s="0" t="n">
        <v>0.06</v>
      </c>
      <c r="N12357" s="0" t="s">
        <v>35</v>
      </c>
      <c r="P12357" s="0" t="n">
        <f aca="false">IF(AND(OR(Dashboard!$B$5="All",D12357=Dashboard!$B$5),OR(Dashboard!$D$5="All",N12357=Dashboard!$D$5),OR(AND(C12357&lt;&gt;"",C12357&gt;=Dashboard!$F$5,C12357&lt;=Dashboard!$H$5),AND(C12357="",Dashboard!$F$5&lt;=1980,Dashboard!$H$5&gt;=2016))),1,0)</f>
        <v>1</v>
      </c>
      <c r="Q12357" s="0" t="n">
        <f aca="false">J12357*P12357+ROW()*0.00000001</f>
        <v>0.06012357</v>
      </c>
    </row>
    <row r="12358" customFormat="false" ht="15" hidden="false" customHeight="false" outlineLevel="0" collapsed="false">
      <c r="A12358" s="0" t="s">
        <v>8910</v>
      </c>
      <c r="B12358" s="0" t="s">
        <v>873</v>
      </c>
      <c r="C12358" s="0" t="n">
        <v>1998</v>
      </c>
      <c r="D12358" s="0" t="s">
        <v>58</v>
      </c>
      <c r="E12358" s="0" t="s">
        <v>3531</v>
      </c>
      <c r="F12358" s="0" t="n">
        <v>0</v>
      </c>
      <c r="G12358" s="0" t="n">
        <v>0</v>
      </c>
      <c r="H12358" s="0" t="n">
        <v>0.06</v>
      </c>
      <c r="I12358" s="0" t="n">
        <v>0</v>
      </c>
      <c r="J12358" s="0" t="n">
        <v>0.06</v>
      </c>
      <c r="N12358" s="0" t="s">
        <v>154</v>
      </c>
      <c r="P12358" s="0" t="n">
        <f aca="false">IF(AND(OR(Dashboard!$B$5="All",D12358=Dashboard!$B$5),OR(Dashboard!$D$5="All",N12358=Dashboard!$D$5),OR(AND(C12358&lt;&gt;"",C12358&gt;=Dashboard!$F$5,C12358&lt;=Dashboard!$H$5),AND(C12358="",Dashboard!$F$5&lt;=1980,Dashboard!$H$5&gt;=2016))),1,0)</f>
        <v>1</v>
      </c>
      <c r="Q12358" s="0" t="n">
        <f aca="false">J12358*P12358+ROW()*0.00000001</f>
        <v>0.06012358</v>
      </c>
    </row>
    <row r="12359" customFormat="false" ht="15" hidden="false" customHeight="false" outlineLevel="0" collapsed="false">
      <c r="A12359" s="0" t="s">
        <v>8911</v>
      </c>
      <c r="B12359" s="0" t="s">
        <v>164</v>
      </c>
      <c r="C12359" s="0" t="n">
        <v>2008</v>
      </c>
      <c r="D12359" s="0" t="s">
        <v>46</v>
      </c>
      <c r="E12359" s="0" t="s">
        <v>154</v>
      </c>
      <c r="F12359" s="0" t="n">
        <v>0.06</v>
      </c>
      <c r="G12359" s="0" t="n">
        <v>0</v>
      </c>
      <c r="H12359" s="0" t="n">
        <v>0</v>
      </c>
      <c r="I12359" s="0" t="n">
        <v>0</v>
      </c>
      <c r="J12359" s="0" t="n">
        <v>0.06</v>
      </c>
      <c r="K12359" s="0" t="n">
        <v>78</v>
      </c>
      <c r="L12359" s="0" t="n">
        <v>7.5</v>
      </c>
      <c r="M12359" s="0" t="s">
        <v>103</v>
      </c>
      <c r="N12359" s="0" t="s">
        <v>74</v>
      </c>
      <c r="O12359" s="0" t="s">
        <v>37</v>
      </c>
      <c r="P12359" s="0" t="n">
        <f aca="false">IF(AND(OR(Dashboard!$B$5="All",D12359=Dashboard!$B$5),OR(Dashboard!$D$5="All",N12359=Dashboard!$D$5),OR(AND(C12359&lt;&gt;"",C12359&gt;=Dashboard!$F$5,C12359&lt;=Dashboard!$H$5),AND(C12359="",Dashboard!$F$5&lt;=1980,Dashboard!$H$5&gt;=2016))),1,0)</f>
        <v>1</v>
      </c>
      <c r="Q12359" s="0" t="n">
        <f aca="false">J12359*P12359+ROW()*0.00000001</f>
        <v>0.06012359</v>
      </c>
    </row>
    <row r="12360" customFormat="false" ht="15" hidden="false" customHeight="false" outlineLevel="0" collapsed="false">
      <c r="A12360" s="0" t="s">
        <v>8912</v>
      </c>
      <c r="B12360" s="0" t="s">
        <v>50</v>
      </c>
      <c r="C12360" s="0" t="n">
        <v>2011</v>
      </c>
      <c r="D12360" s="0" t="s">
        <v>16</v>
      </c>
      <c r="E12360" s="0" t="s">
        <v>560</v>
      </c>
      <c r="F12360" s="0" t="n">
        <v>0.06</v>
      </c>
      <c r="G12360" s="0" t="n">
        <v>0</v>
      </c>
      <c r="H12360" s="0" t="n">
        <v>0</v>
      </c>
      <c r="I12360" s="0" t="n">
        <v>0</v>
      </c>
      <c r="J12360" s="0" t="n">
        <v>0.06</v>
      </c>
      <c r="K12360" s="0" t="n">
        <v>79</v>
      </c>
      <c r="L12360" s="0" t="n">
        <v>8</v>
      </c>
      <c r="M12360" s="0" t="s">
        <v>36</v>
      </c>
      <c r="N12360" s="0" t="s">
        <v>35</v>
      </c>
      <c r="O12360" s="0" t="s">
        <v>37</v>
      </c>
      <c r="P12360" s="0" t="n">
        <f aca="false">IF(AND(OR(Dashboard!$B$5="All",D12360=Dashboard!$B$5),OR(Dashboard!$D$5="All",N12360=Dashboard!$D$5),OR(AND(C12360&lt;&gt;"",C12360&gt;=Dashboard!$F$5,C12360&lt;=Dashboard!$H$5),AND(C12360="",Dashboard!$F$5&lt;=1980,Dashboard!$H$5&gt;=2016))),1,0)</f>
        <v>1</v>
      </c>
      <c r="Q12360" s="0" t="n">
        <f aca="false">J12360*P12360+ROW()*0.00000001</f>
        <v>0.0601236</v>
      </c>
    </row>
    <row r="12361" customFormat="false" ht="15" hidden="false" customHeight="false" outlineLevel="0" collapsed="false">
      <c r="A12361" s="0" t="s">
        <v>8913</v>
      </c>
      <c r="B12361" s="0" t="s">
        <v>33</v>
      </c>
      <c r="C12361" s="0" t="n">
        <v>2007</v>
      </c>
      <c r="D12361" s="0" t="s">
        <v>102</v>
      </c>
      <c r="E12361" s="0" t="s">
        <v>1894</v>
      </c>
      <c r="F12361" s="0" t="n">
        <v>0.06</v>
      </c>
      <c r="G12361" s="0" t="n">
        <v>0</v>
      </c>
      <c r="H12361" s="0" t="n">
        <v>0</v>
      </c>
      <c r="I12361" s="0" t="n">
        <v>0</v>
      </c>
      <c r="J12361" s="0" t="n">
        <v>0.06</v>
      </c>
      <c r="K12361" s="0" t="n">
        <v>37</v>
      </c>
      <c r="L12361" s="0" t="n">
        <v>4.8</v>
      </c>
      <c r="M12361" s="0" t="s">
        <v>103</v>
      </c>
      <c r="N12361" s="0" t="s">
        <v>35</v>
      </c>
      <c r="O12361" s="0" t="s">
        <v>177</v>
      </c>
      <c r="P12361" s="0" t="n">
        <f aca="false">IF(AND(OR(Dashboard!$B$5="All",D12361=Dashboard!$B$5),OR(Dashboard!$D$5="All",N12361=Dashboard!$D$5),OR(AND(C12361&lt;&gt;"",C12361&gt;=Dashboard!$F$5,C12361&lt;=Dashboard!$H$5),AND(C12361="",Dashboard!$F$5&lt;=1980,Dashboard!$H$5&gt;=2016))),1,0)</f>
        <v>1</v>
      </c>
      <c r="Q12361" s="0" t="n">
        <f aca="false">J12361*P12361+ROW()*0.00000001</f>
        <v>0.06012361</v>
      </c>
    </row>
    <row r="12362" customFormat="false" ht="15" hidden="false" customHeight="false" outlineLevel="0" collapsed="false">
      <c r="A12362" s="0" t="s">
        <v>7116</v>
      </c>
      <c r="B12362" s="0" t="s">
        <v>186</v>
      </c>
      <c r="C12362" s="0" t="n">
        <v>2002</v>
      </c>
      <c r="D12362" s="0" t="s">
        <v>41</v>
      </c>
      <c r="E12362" s="0" t="s">
        <v>142</v>
      </c>
      <c r="F12362" s="0" t="n">
        <v>0.05</v>
      </c>
      <c r="G12362" s="0" t="n">
        <v>0.01</v>
      </c>
      <c r="H12362" s="0" t="n">
        <v>0</v>
      </c>
      <c r="I12362" s="0" t="n">
        <v>0</v>
      </c>
      <c r="J12362" s="0" t="n">
        <v>0.06</v>
      </c>
      <c r="K12362" s="0" t="n">
        <v>67</v>
      </c>
      <c r="L12362" s="0" t="n">
        <v>6.8</v>
      </c>
      <c r="M12362" s="0" t="s">
        <v>103</v>
      </c>
      <c r="N12362" s="0" t="s">
        <v>35</v>
      </c>
      <c r="O12362" s="0" t="s">
        <v>67</v>
      </c>
      <c r="P12362" s="0" t="n">
        <f aca="false">IF(AND(OR(Dashboard!$B$5="All",D12362=Dashboard!$B$5),OR(Dashboard!$D$5="All",N12362=Dashboard!$D$5),OR(AND(C12362&lt;&gt;"",C12362&gt;=Dashboard!$F$5,C12362&lt;=Dashboard!$H$5),AND(C12362="",Dashboard!$F$5&lt;=1980,Dashboard!$H$5&gt;=2016))),1,0)</f>
        <v>1</v>
      </c>
      <c r="Q12362" s="0" t="n">
        <f aca="false">J12362*P12362+ROW()*0.00000001</f>
        <v>0.06012362</v>
      </c>
    </row>
    <row r="12363" customFormat="false" ht="15" hidden="false" customHeight="false" outlineLevel="0" collapsed="false">
      <c r="A12363" s="0" t="s">
        <v>5668</v>
      </c>
      <c r="B12363" s="0" t="s">
        <v>50</v>
      </c>
      <c r="C12363" s="0" t="n">
        <v>2007</v>
      </c>
      <c r="D12363" s="0" t="s">
        <v>34</v>
      </c>
      <c r="E12363" s="0" t="s">
        <v>160</v>
      </c>
      <c r="F12363" s="0" t="n">
        <v>0.06</v>
      </c>
      <c r="G12363" s="0" t="n">
        <v>0</v>
      </c>
      <c r="H12363" s="0" t="n">
        <v>0</v>
      </c>
      <c r="I12363" s="0" t="n">
        <v>0</v>
      </c>
      <c r="J12363" s="0" t="n">
        <v>0.06</v>
      </c>
      <c r="M12363" s="0" t="s">
        <v>36</v>
      </c>
      <c r="N12363" s="0" t="s">
        <v>35</v>
      </c>
      <c r="P12363" s="0" t="n">
        <f aca="false">IF(AND(OR(Dashboard!$B$5="All",D12363=Dashboard!$B$5),OR(Dashboard!$D$5="All",N12363=Dashboard!$D$5),OR(AND(C12363&lt;&gt;"",C12363&gt;=Dashboard!$F$5,C12363&lt;=Dashboard!$H$5),AND(C12363="",Dashboard!$F$5&lt;=1980,Dashboard!$H$5&gt;=2016))),1,0)</f>
        <v>1</v>
      </c>
      <c r="Q12363" s="0" t="n">
        <f aca="false">J12363*P12363+ROW()*0.00000001</f>
        <v>0.06012363</v>
      </c>
    </row>
    <row r="12364" customFormat="false" ht="15" hidden="false" customHeight="false" outlineLevel="0" collapsed="false">
      <c r="A12364" s="0" t="s">
        <v>8914</v>
      </c>
      <c r="B12364" s="0" t="s">
        <v>85</v>
      </c>
      <c r="C12364" s="0" t="n">
        <v>2004</v>
      </c>
      <c r="D12364" s="0" t="s">
        <v>71</v>
      </c>
      <c r="E12364" s="0" t="s">
        <v>35</v>
      </c>
      <c r="F12364" s="0" t="n">
        <v>0</v>
      </c>
      <c r="G12364" s="0" t="n">
        <v>0</v>
      </c>
      <c r="H12364" s="0" t="n">
        <v>0.06</v>
      </c>
      <c r="I12364" s="0" t="n">
        <v>0</v>
      </c>
      <c r="J12364" s="0" t="n">
        <v>0.06</v>
      </c>
      <c r="N12364" s="0" t="s">
        <v>35</v>
      </c>
      <c r="P12364" s="0" t="n">
        <f aca="false">IF(AND(OR(Dashboard!$B$5="All",D12364=Dashboard!$B$5),OR(Dashboard!$D$5="All",N12364=Dashboard!$D$5),OR(AND(C12364&lt;&gt;"",C12364&gt;=Dashboard!$F$5,C12364&lt;=Dashboard!$H$5),AND(C12364="",Dashboard!$F$5&lt;=1980,Dashboard!$H$5&gt;=2016))),1,0)</f>
        <v>1</v>
      </c>
      <c r="Q12364" s="0" t="n">
        <f aca="false">J12364*P12364+ROW()*0.00000001</f>
        <v>0.06012364</v>
      </c>
    </row>
    <row r="12365" customFormat="false" ht="15" hidden="false" customHeight="false" outlineLevel="0" collapsed="false">
      <c r="A12365" s="0" t="s">
        <v>8915</v>
      </c>
      <c r="B12365" s="0" t="s">
        <v>70</v>
      </c>
      <c r="C12365" s="0" t="n">
        <v>2013</v>
      </c>
      <c r="D12365" s="0" t="s">
        <v>114</v>
      </c>
      <c r="E12365" s="0" t="s">
        <v>7521</v>
      </c>
      <c r="F12365" s="0" t="n">
        <v>0</v>
      </c>
      <c r="G12365" s="0" t="n">
        <v>0</v>
      </c>
      <c r="H12365" s="0" t="n">
        <v>0.06</v>
      </c>
      <c r="I12365" s="0" t="n">
        <v>0</v>
      </c>
      <c r="J12365" s="0" t="n">
        <v>0.06</v>
      </c>
      <c r="N12365" s="0" t="s">
        <v>74</v>
      </c>
      <c r="P12365" s="0" t="n">
        <f aca="false">IF(AND(OR(Dashboard!$B$5="All",D12365=Dashboard!$B$5),OR(Dashboard!$D$5="All",N12365=Dashboard!$D$5),OR(AND(C12365&lt;&gt;"",C12365&gt;=Dashboard!$F$5,C12365&lt;=Dashboard!$H$5),AND(C12365="",Dashboard!$F$5&lt;=1980,Dashboard!$H$5&gt;=2016))),1,0)</f>
        <v>1</v>
      </c>
      <c r="Q12365" s="0" t="n">
        <f aca="false">J12365*P12365+ROW()*0.00000001</f>
        <v>0.06012365</v>
      </c>
    </row>
    <row r="12366" customFormat="false" ht="15" hidden="false" customHeight="false" outlineLevel="0" collapsed="false">
      <c r="A12366" s="0" t="s">
        <v>8916</v>
      </c>
      <c r="B12366" s="0" t="s">
        <v>76</v>
      </c>
      <c r="C12366" s="0" t="n">
        <v>2007</v>
      </c>
      <c r="D12366" s="0" t="s">
        <v>58</v>
      </c>
      <c r="E12366" s="0" t="s">
        <v>154</v>
      </c>
      <c r="F12366" s="0" t="n">
        <v>0</v>
      </c>
      <c r="G12366" s="0" t="n">
        <v>0</v>
      </c>
      <c r="H12366" s="0" t="n">
        <v>0.06</v>
      </c>
      <c r="I12366" s="0" t="n">
        <v>0</v>
      </c>
      <c r="J12366" s="0" t="n">
        <v>0.06</v>
      </c>
      <c r="N12366" s="0" t="s">
        <v>74</v>
      </c>
      <c r="P12366" s="0" t="n">
        <f aca="false">IF(AND(OR(Dashboard!$B$5="All",D12366=Dashboard!$B$5),OR(Dashboard!$D$5="All",N12366=Dashboard!$D$5),OR(AND(C12366&lt;&gt;"",C12366&gt;=Dashboard!$F$5,C12366&lt;=Dashboard!$H$5),AND(C12366="",Dashboard!$F$5&lt;=1980,Dashboard!$H$5&gt;=2016))),1,0)</f>
        <v>1</v>
      </c>
      <c r="Q12366" s="0" t="n">
        <f aca="false">J12366*P12366+ROW()*0.00000001</f>
        <v>0.06012366</v>
      </c>
    </row>
    <row r="12367" customFormat="false" ht="15" hidden="false" customHeight="false" outlineLevel="0" collapsed="false">
      <c r="A12367" s="0" t="s">
        <v>8917</v>
      </c>
      <c r="B12367" s="0" t="s">
        <v>50</v>
      </c>
      <c r="C12367" s="0" t="n">
        <v>2008</v>
      </c>
      <c r="D12367" s="0" t="s">
        <v>71</v>
      </c>
      <c r="E12367" s="0" t="s">
        <v>328</v>
      </c>
      <c r="F12367" s="0" t="n">
        <v>0</v>
      </c>
      <c r="G12367" s="0" t="n">
        <v>0</v>
      </c>
      <c r="H12367" s="0" t="n">
        <v>0.06</v>
      </c>
      <c r="I12367" s="0" t="n">
        <v>0</v>
      </c>
      <c r="J12367" s="0" t="n">
        <v>0.06</v>
      </c>
      <c r="N12367" s="0" t="s">
        <v>35</v>
      </c>
      <c r="P12367" s="0" t="n">
        <f aca="false">IF(AND(OR(Dashboard!$B$5="All",D12367=Dashboard!$B$5),OR(Dashboard!$D$5="All",N12367=Dashboard!$D$5),OR(AND(C12367&lt;&gt;"",C12367&gt;=Dashboard!$F$5,C12367&lt;=Dashboard!$H$5),AND(C12367="",Dashboard!$F$5&lt;=1980,Dashboard!$H$5&gt;=2016))),1,0)</f>
        <v>1</v>
      </c>
      <c r="Q12367" s="0" t="n">
        <f aca="false">J12367*P12367+ROW()*0.00000001</f>
        <v>0.06012367</v>
      </c>
    </row>
    <row r="12368" customFormat="false" ht="15" hidden="false" customHeight="false" outlineLevel="0" collapsed="false">
      <c r="A12368" s="0" t="s">
        <v>8918</v>
      </c>
      <c r="B12368" s="0" t="s">
        <v>50</v>
      </c>
      <c r="C12368" s="0" t="n">
        <v>2004</v>
      </c>
      <c r="D12368" s="0" t="s">
        <v>114</v>
      </c>
      <c r="E12368" s="0" t="s">
        <v>124</v>
      </c>
      <c r="F12368" s="0" t="n">
        <v>0.06</v>
      </c>
      <c r="G12368" s="0" t="n">
        <v>0</v>
      </c>
      <c r="H12368" s="0" t="n">
        <v>0</v>
      </c>
      <c r="I12368" s="0" t="n">
        <v>0</v>
      </c>
      <c r="J12368" s="0" t="n">
        <v>0.06</v>
      </c>
      <c r="N12368" s="0" t="s">
        <v>35</v>
      </c>
      <c r="P12368" s="0" t="n">
        <f aca="false">IF(AND(OR(Dashboard!$B$5="All",D12368=Dashboard!$B$5),OR(Dashboard!$D$5="All",N12368=Dashboard!$D$5),OR(AND(C12368&lt;&gt;"",C12368&gt;=Dashboard!$F$5,C12368&lt;=Dashboard!$H$5),AND(C12368="",Dashboard!$F$5&lt;=1980,Dashboard!$H$5&gt;=2016))),1,0)</f>
        <v>1</v>
      </c>
      <c r="Q12368" s="0" t="n">
        <f aca="false">J12368*P12368+ROW()*0.00000001</f>
        <v>0.06012368</v>
      </c>
    </row>
    <row r="12369" customFormat="false" ht="15" hidden="false" customHeight="false" outlineLevel="0" collapsed="false">
      <c r="A12369" s="0" t="s">
        <v>4030</v>
      </c>
      <c r="B12369" s="0" t="s">
        <v>152</v>
      </c>
      <c r="C12369" s="0" t="n">
        <v>2016</v>
      </c>
      <c r="D12369" s="0" t="s">
        <v>16</v>
      </c>
      <c r="E12369" s="0" t="s">
        <v>142</v>
      </c>
      <c r="F12369" s="0" t="n">
        <v>0.01</v>
      </c>
      <c r="G12369" s="0" t="n">
        <v>0.05</v>
      </c>
      <c r="H12369" s="0" t="n">
        <v>0</v>
      </c>
      <c r="I12369" s="0" t="n">
        <v>0</v>
      </c>
      <c r="J12369" s="0" t="n">
        <v>0.06</v>
      </c>
      <c r="K12369" s="0" t="n">
        <v>74</v>
      </c>
      <c r="L12369" s="0" t="n">
        <v>4.4</v>
      </c>
      <c r="M12369" s="0" t="s">
        <v>103</v>
      </c>
      <c r="N12369" s="0" t="s">
        <v>152</v>
      </c>
      <c r="O12369" s="0" t="s">
        <v>37</v>
      </c>
      <c r="P12369" s="0" t="n">
        <f aca="false">IF(AND(OR(Dashboard!$B$5="All",D12369=Dashboard!$B$5),OR(Dashboard!$D$5="All",N12369=Dashboard!$D$5),OR(AND(C12369&lt;&gt;"",C12369&gt;=Dashboard!$F$5,C12369&lt;=Dashboard!$H$5),AND(C12369="",Dashboard!$F$5&lt;=1980,Dashboard!$H$5&gt;=2016))),1,0)</f>
        <v>1</v>
      </c>
      <c r="Q12369" s="0" t="n">
        <f aca="false">J12369*P12369+ROW()*0.00000001</f>
        <v>0.06012369</v>
      </c>
    </row>
    <row r="12370" customFormat="false" ht="15" hidden="false" customHeight="false" outlineLevel="0" collapsed="false">
      <c r="A12370" s="0" t="s">
        <v>8919</v>
      </c>
      <c r="B12370" s="0" t="s">
        <v>85</v>
      </c>
      <c r="C12370" s="0" t="n">
        <v>2002</v>
      </c>
      <c r="D12370" s="0" t="s">
        <v>52</v>
      </c>
      <c r="E12370" s="0" t="s">
        <v>154</v>
      </c>
      <c r="F12370" s="0" t="n">
        <v>0.05</v>
      </c>
      <c r="G12370" s="0" t="n">
        <v>0.02</v>
      </c>
      <c r="H12370" s="0" t="n">
        <v>0</v>
      </c>
      <c r="I12370" s="0" t="n">
        <v>0</v>
      </c>
      <c r="J12370" s="0" t="n">
        <v>0.06</v>
      </c>
      <c r="K12370" s="0" t="n">
        <v>79</v>
      </c>
      <c r="M12370" s="0" t="s">
        <v>103</v>
      </c>
      <c r="N12370" s="0" t="s">
        <v>35</v>
      </c>
      <c r="O12370" s="0" t="s">
        <v>37</v>
      </c>
      <c r="P12370" s="0" t="n">
        <f aca="false">IF(AND(OR(Dashboard!$B$5="All",D12370=Dashboard!$B$5),OR(Dashboard!$D$5="All",N12370=Dashboard!$D$5),OR(AND(C12370&lt;&gt;"",C12370&gt;=Dashboard!$F$5,C12370&lt;=Dashboard!$H$5),AND(C12370="",Dashboard!$F$5&lt;=1980,Dashboard!$H$5&gt;=2016))),1,0)</f>
        <v>1</v>
      </c>
      <c r="Q12370" s="0" t="n">
        <f aca="false">J12370*P12370+ROW()*0.00000001</f>
        <v>0.0601237</v>
      </c>
    </row>
    <row r="12371" customFormat="false" ht="15" hidden="false" customHeight="false" outlineLevel="0" collapsed="false">
      <c r="A12371" s="0" t="s">
        <v>8920</v>
      </c>
      <c r="B12371" s="0" t="s">
        <v>164</v>
      </c>
      <c r="C12371" s="0" t="n">
        <v>2011</v>
      </c>
      <c r="D12371" s="0" t="s">
        <v>46</v>
      </c>
      <c r="E12371" s="0" t="s">
        <v>1607</v>
      </c>
      <c r="F12371" s="0" t="n">
        <v>0</v>
      </c>
      <c r="G12371" s="0" t="n">
        <v>0</v>
      </c>
      <c r="H12371" s="0" t="n">
        <v>0.06</v>
      </c>
      <c r="I12371" s="0" t="n">
        <v>0</v>
      </c>
      <c r="J12371" s="0" t="n">
        <v>0.06</v>
      </c>
      <c r="N12371" s="0" t="s">
        <v>74</v>
      </c>
      <c r="P12371" s="0" t="n">
        <f aca="false">IF(AND(OR(Dashboard!$B$5="All",D12371=Dashboard!$B$5),OR(Dashboard!$D$5="All",N12371=Dashboard!$D$5),OR(AND(C12371&lt;&gt;"",C12371&gt;=Dashboard!$F$5,C12371&lt;=Dashboard!$H$5),AND(C12371="",Dashboard!$F$5&lt;=1980,Dashboard!$H$5&gt;=2016))),1,0)</f>
        <v>1</v>
      </c>
      <c r="Q12371" s="0" t="n">
        <f aca="false">J12371*P12371+ROW()*0.00000001</f>
        <v>0.06012371</v>
      </c>
    </row>
    <row r="12372" customFormat="false" ht="15" hidden="false" customHeight="false" outlineLevel="0" collapsed="false">
      <c r="A12372" s="0" t="s">
        <v>8921</v>
      </c>
      <c r="B12372" s="0" t="s">
        <v>76</v>
      </c>
      <c r="C12372" s="0" t="n">
        <v>2004</v>
      </c>
      <c r="D12372" s="0" t="s">
        <v>46</v>
      </c>
      <c r="E12372" s="0" t="s">
        <v>89</v>
      </c>
      <c r="F12372" s="0" t="n">
        <v>0.03</v>
      </c>
      <c r="G12372" s="0" t="n">
        <v>0.02</v>
      </c>
      <c r="H12372" s="0" t="n">
        <v>0</v>
      </c>
      <c r="I12372" s="0" t="n">
        <v>0.01</v>
      </c>
      <c r="J12372" s="0" t="n">
        <v>0.06</v>
      </c>
      <c r="K12372" s="0" t="n">
        <v>59</v>
      </c>
      <c r="L12372" s="0" t="n">
        <v>4.2</v>
      </c>
      <c r="M12372" s="0" t="s">
        <v>103</v>
      </c>
      <c r="N12372" s="0" t="s">
        <v>74</v>
      </c>
      <c r="O12372" s="0" t="s">
        <v>53</v>
      </c>
      <c r="P12372" s="0" t="n">
        <f aca="false">IF(AND(OR(Dashboard!$B$5="All",D12372=Dashboard!$B$5),OR(Dashboard!$D$5="All",N12372=Dashboard!$D$5),OR(AND(C12372&lt;&gt;"",C12372&gt;=Dashboard!$F$5,C12372&lt;=Dashboard!$H$5),AND(C12372="",Dashboard!$F$5&lt;=1980,Dashboard!$H$5&gt;=2016))),1,0)</f>
        <v>1</v>
      </c>
      <c r="Q12372" s="0" t="n">
        <f aca="false">J12372*P12372+ROW()*0.00000001</f>
        <v>0.06012372</v>
      </c>
    </row>
    <row r="12373" customFormat="false" ht="15" hidden="false" customHeight="false" outlineLevel="0" collapsed="false">
      <c r="A12373" s="0" t="s">
        <v>8922</v>
      </c>
      <c r="B12373" s="0" t="s">
        <v>76</v>
      </c>
      <c r="C12373" s="0" t="n">
        <v>2003</v>
      </c>
      <c r="D12373" s="0" t="s">
        <v>41</v>
      </c>
      <c r="E12373" s="0" t="s">
        <v>154</v>
      </c>
      <c r="F12373" s="0" t="n">
        <v>0.03</v>
      </c>
      <c r="G12373" s="0" t="n">
        <v>0.02</v>
      </c>
      <c r="H12373" s="0" t="n">
        <v>0</v>
      </c>
      <c r="I12373" s="0" t="n">
        <v>0.01</v>
      </c>
      <c r="J12373" s="0" t="n">
        <v>0.06</v>
      </c>
      <c r="K12373" s="0" t="n">
        <v>57</v>
      </c>
      <c r="M12373" s="0" t="s">
        <v>103</v>
      </c>
      <c r="N12373" s="0" t="s">
        <v>74</v>
      </c>
      <c r="O12373" s="0" t="s">
        <v>53</v>
      </c>
      <c r="P12373" s="0" t="n">
        <f aca="false">IF(AND(OR(Dashboard!$B$5="All",D12373=Dashboard!$B$5),OR(Dashboard!$D$5="All",N12373=Dashboard!$D$5),OR(AND(C12373&lt;&gt;"",C12373&gt;=Dashboard!$F$5,C12373&lt;=Dashboard!$H$5),AND(C12373="",Dashboard!$F$5&lt;=1980,Dashboard!$H$5&gt;=2016))),1,0)</f>
        <v>1</v>
      </c>
      <c r="Q12373" s="0" t="n">
        <f aca="false">J12373*P12373+ROW()*0.00000001</f>
        <v>0.06012373</v>
      </c>
    </row>
    <row r="12374" customFormat="false" ht="15" hidden="false" customHeight="false" outlineLevel="0" collapsed="false">
      <c r="A12374" s="0" t="s">
        <v>1197</v>
      </c>
      <c r="B12374" s="0" t="s">
        <v>85</v>
      </c>
      <c r="C12374" s="0" t="n">
        <v>2004</v>
      </c>
      <c r="D12374" s="0" t="s">
        <v>71</v>
      </c>
      <c r="E12374" s="0" t="s">
        <v>124</v>
      </c>
      <c r="F12374" s="0" t="n">
        <v>0.05</v>
      </c>
      <c r="G12374" s="0" t="n">
        <v>0.02</v>
      </c>
      <c r="H12374" s="0" t="n">
        <v>0</v>
      </c>
      <c r="I12374" s="0" t="n">
        <v>0</v>
      </c>
      <c r="J12374" s="0" t="n">
        <v>0.06</v>
      </c>
      <c r="K12374" s="0" t="n">
        <v>68</v>
      </c>
      <c r="L12374" s="0" t="n">
        <v>6.2</v>
      </c>
      <c r="M12374" s="0" t="s">
        <v>103</v>
      </c>
      <c r="N12374" s="0" t="s">
        <v>35</v>
      </c>
      <c r="O12374" s="0" t="s">
        <v>67</v>
      </c>
      <c r="P12374" s="0" t="n">
        <f aca="false">IF(AND(OR(Dashboard!$B$5="All",D12374=Dashboard!$B$5),OR(Dashboard!$D$5="All",N12374=Dashboard!$D$5),OR(AND(C12374&lt;&gt;"",C12374&gt;=Dashboard!$F$5,C12374&lt;=Dashboard!$H$5),AND(C12374="",Dashboard!$F$5&lt;=1980,Dashboard!$H$5&gt;=2016))),1,0)</f>
        <v>1</v>
      </c>
      <c r="Q12374" s="0" t="n">
        <f aca="false">J12374*P12374+ROW()*0.00000001</f>
        <v>0.06012374</v>
      </c>
    </row>
    <row r="12375" customFormat="false" ht="15" hidden="false" customHeight="false" outlineLevel="0" collapsed="false">
      <c r="A12375" s="0" t="s">
        <v>8923</v>
      </c>
      <c r="B12375" s="0" t="s">
        <v>50</v>
      </c>
      <c r="C12375" s="0" t="n">
        <v>2010</v>
      </c>
      <c r="D12375" s="0" t="s">
        <v>58</v>
      </c>
      <c r="E12375" s="0" t="s">
        <v>2960</v>
      </c>
      <c r="F12375" s="0" t="n">
        <v>0.06</v>
      </c>
      <c r="G12375" s="0" t="n">
        <v>0</v>
      </c>
      <c r="H12375" s="0" t="n">
        <v>0</v>
      </c>
      <c r="I12375" s="0" t="n">
        <v>0</v>
      </c>
      <c r="J12375" s="0" t="n">
        <v>0.06</v>
      </c>
      <c r="M12375" s="0" t="s">
        <v>36</v>
      </c>
      <c r="N12375" s="0" t="s">
        <v>35</v>
      </c>
      <c r="P12375" s="0" t="n">
        <f aca="false">IF(AND(OR(Dashboard!$B$5="All",D12375=Dashboard!$B$5),OR(Dashboard!$D$5="All",N12375=Dashboard!$D$5),OR(AND(C12375&lt;&gt;"",C12375&gt;=Dashboard!$F$5,C12375&lt;=Dashboard!$H$5),AND(C12375="",Dashboard!$F$5&lt;=1980,Dashboard!$H$5&gt;=2016))),1,0)</f>
        <v>1</v>
      </c>
      <c r="Q12375" s="0" t="n">
        <f aca="false">J12375*P12375+ROW()*0.00000001</f>
        <v>0.06012375</v>
      </c>
    </row>
    <row r="12376" customFormat="false" ht="15" hidden="false" customHeight="false" outlineLevel="0" collapsed="false">
      <c r="A12376" s="0" t="s">
        <v>8924</v>
      </c>
      <c r="B12376" s="0" t="s">
        <v>117</v>
      </c>
      <c r="C12376" s="0" t="n">
        <v>1995</v>
      </c>
      <c r="D12376" s="0" t="s">
        <v>48</v>
      </c>
      <c r="E12376" s="0" t="s">
        <v>449</v>
      </c>
      <c r="F12376" s="0" t="n">
        <v>0.04</v>
      </c>
      <c r="G12376" s="0" t="n">
        <v>0.02</v>
      </c>
      <c r="H12376" s="0" t="n">
        <v>0</v>
      </c>
      <c r="I12376" s="0" t="n">
        <v>0</v>
      </c>
      <c r="J12376" s="0" t="n">
        <v>0.06</v>
      </c>
      <c r="N12376" s="0" t="s">
        <v>74</v>
      </c>
      <c r="P12376" s="0" t="n">
        <f aca="false">IF(AND(OR(Dashboard!$B$5="All",D12376=Dashboard!$B$5),OR(Dashboard!$D$5="All",N12376=Dashboard!$D$5),OR(AND(C12376&lt;&gt;"",C12376&gt;=Dashboard!$F$5,C12376&lt;=Dashboard!$H$5),AND(C12376="",Dashboard!$F$5&lt;=1980,Dashboard!$H$5&gt;=2016))),1,0)</f>
        <v>1</v>
      </c>
      <c r="Q12376" s="0" t="n">
        <f aca="false">J12376*P12376+ROW()*0.00000001</f>
        <v>0.06012376</v>
      </c>
    </row>
    <row r="12377" customFormat="false" ht="15" hidden="false" customHeight="false" outlineLevel="0" collapsed="false">
      <c r="A12377" s="0" t="s">
        <v>6273</v>
      </c>
      <c r="B12377" s="0" t="s">
        <v>186</v>
      </c>
      <c r="C12377" s="0" t="n">
        <v>2004</v>
      </c>
      <c r="D12377" s="0" t="s">
        <v>52</v>
      </c>
      <c r="E12377" s="0" t="s">
        <v>1169</v>
      </c>
      <c r="F12377" s="0" t="n">
        <v>0.05</v>
      </c>
      <c r="G12377" s="0" t="n">
        <v>0.01</v>
      </c>
      <c r="H12377" s="0" t="n">
        <v>0</v>
      </c>
      <c r="I12377" s="0" t="n">
        <v>0</v>
      </c>
      <c r="J12377" s="0" t="n">
        <v>0.06</v>
      </c>
      <c r="N12377" s="0" t="s">
        <v>35</v>
      </c>
      <c r="P12377" s="0" t="n">
        <f aca="false">IF(AND(OR(Dashboard!$B$5="All",D12377=Dashboard!$B$5),OR(Dashboard!$D$5="All",N12377=Dashboard!$D$5),OR(AND(C12377&lt;&gt;"",C12377&gt;=Dashboard!$F$5,C12377&lt;=Dashboard!$H$5),AND(C12377="",Dashboard!$F$5&lt;=1980,Dashboard!$H$5&gt;=2016))),1,0)</f>
        <v>1</v>
      </c>
      <c r="Q12377" s="0" t="n">
        <f aca="false">J12377*P12377+ROW()*0.00000001</f>
        <v>0.06012377</v>
      </c>
    </row>
    <row r="12378" customFormat="false" ht="15" hidden="false" customHeight="false" outlineLevel="0" collapsed="false">
      <c r="A12378" s="0" t="s">
        <v>8925</v>
      </c>
      <c r="B12378" s="0" t="s">
        <v>164</v>
      </c>
      <c r="C12378" s="0" t="n">
        <v>2005</v>
      </c>
      <c r="D12378" s="0" t="s">
        <v>16</v>
      </c>
      <c r="E12378" s="0" t="s">
        <v>72</v>
      </c>
      <c r="F12378" s="0" t="n">
        <v>0.06</v>
      </c>
      <c r="G12378" s="0" t="n">
        <v>0</v>
      </c>
      <c r="H12378" s="0" t="n">
        <v>0</v>
      </c>
      <c r="I12378" s="0" t="n">
        <v>0</v>
      </c>
      <c r="J12378" s="0" t="n">
        <v>0.06</v>
      </c>
      <c r="K12378" s="0" t="n">
        <v>72</v>
      </c>
      <c r="L12378" s="0" t="n">
        <v>7.3</v>
      </c>
      <c r="M12378" s="0" t="s">
        <v>36</v>
      </c>
      <c r="N12378" s="0" t="s">
        <v>74</v>
      </c>
      <c r="O12378" s="0" t="s">
        <v>37</v>
      </c>
      <c r="P12378" s="0" t="n">
        <f aca="false">IF(AND(OR(Dashboard!$B$5="All",D12378=Dashboard!$B$5),OR(Dashboard!$D$5="All",N12378=Dashboard!$D$5),OR(AND(C12378&lt;&gt;"",C12378&gt;=Dashboard!$F$5,C12378&lt;=Dashboard!$H$5),AND(C12378="",Dashboard!$F$5&lt;=1980,Dashboard!$H$5&gt;=2016))),1,0)</f>
        <v>1</v>
      </c>
      <c r="Q12378" s="0" t="n">
        <f aca="false">J12378*P12378+ROW()*0.00000001</f>
        <v>0.06012378</v>
      </c>
    </row>
    <row r="12379" customFormat="false" ht="15" hidden="false" customHeight="false" outlineLevel="0" collapsed="false">
      <c r="A12379" s="0" t="s">
        <v>8926</v>
      </c>
      <c r="B12379" s="0" t="s">
        <v>70</v>
      </c>
      <c r="C12379" s="0" t="n">
        <v>2008</v>
      </c>
      <c r="D12379" s="0" t="s">
        <v>56</v>
      </c>
      <c r="E12379" s="0" t="s">
        <v>1485</v>
      </c>
      <c r="F12379" s="0" t="n">
        <v>0.05</v>
      </c>
      <c r="G12379" s="0" t="n">
        <v>0</v>
      </c>
      <c r="H12379" s="0" t="n">
        <v>0</v>
      </c>
      <c r="I12379" s="0" t="n">
        <v>0.01</v>
      </c>
      <c r="J12379" s="0" t="n">
        <v>0.06</v>
      </c>
      <c r="K12379" s="0" t="n">
        <v>55</v>
      </c>
      <c r="M12379" s="0" t="s">
        <v>103</v>
      </c>
      <c r="N12379" s="0" t="s">
        <v>74</v>
      </c>
      <c r="O12379" s="0" t="s">
        <v>53</v>
      </c>
      <c r="P12379" s="0" t="n">
        <f aca="false">IF(AND(OR(Dashboard!$B$5="All",D12379=Dashboard!$B$5),OR(Dashboard!$D$5="All",N12379=Dashboard!$D$5),OR(AND(C12379&lt;&gt;"",C12379&gt;=Dashboard!$F$5,C12379&lt;=Dashboard!$H$5),AND(C12379="",Dashboard!$F$5&lt;=1980,Dashboard!$H$5&gt;=2016))),1,0)</f>
        <v>1</v>
      </c>
      <c r="Q12379" s="0" t="n">
        <f aca="false">J12379*P12379+ROW()*0.00000001</f>
        <v>0.06012379</v>
      </c>
    </row>
    <row r="12380" customFormat="false" ht="15" hidden="false" customHeight="false" outlineLevel="0" collapsed="false">
      <c r="A12380" s="0" t="s">
        <v>8927</v>
      </c>
      <c r="B12380" s="0" t="s">
        <v>50</v>
      </c>
      <c r="C12380" s="0" t="n">
        <v>2007</v>
      </c>
      <c r="D12380" s="0" t="s">
        <v>246</v>
      </c>
      <c r="E12380" s="0" t="s">
        <v>8928</v>
      </c>
      <c r="F12380" s="0" t="n">
        <v>0.06</v>
      </c>
      <c r="G12380" s="0" t="n">
        <v>0</v>
      </c>
      <c r="H12380" s="0" t="n">
        <v>0</v>
      </c>
      <c r="I12380" s="0" t="n">
        <v>0</v>
      </c>
      <c r="J12380" s="0" t="n">
        <v>0.06</v>
      </c>
      <c r="N12380" s="0" t="s">
        <v>35</v>
      </c>
      <c r="P12380" s="0" t="n">
        <f aca="false">IF(AND(OR(Dashboard!$B$5="All",D12380=Dashboard!$B$5),OR(Dashboard!$D$5="All",N12380=Dashboard!$D$5),OR(AND(C12380&lt;&gt;"",C12380&gt;=Dashboard!$F$5,C12380&lt;=Dashboard!$H$5),AND(C12380="",Dashboard!$F$5&lt;=1980,Dashboard!$H$5&gt;=2016))),1,0)</f>
        <v>1</v>
      </c>
      <c r="Q12380" s="0" t="n">
        <f aca="false">J12380*P12380+ROW()*0.00000001</f>
        <v>0.0601238</v>
      </c>
    </row>
    <row r="12381" customFormat="false" ht="15" hidden="false" customHeight="false" outlineLevel="0" collapsed="false">
      <c r="A12381" s="0" t="s">
        <v>5642</v>
      </c>
      <c r="B12381" s="0" t="s">
        <v>851</v>
      </c>
      <c r="C12381" s="0" t="n">
        <v>2013</v>
      </c>
      <c r="D12381" s="0" t="s">
        <v>34</v>
      </c>
      <c r="E12381" s="0" t="s">
        <v>220</v>
      </c>
      <c r="F12381" s="0" t="n">
        <v>0</v>
      </c>
      <c r="G12381" s="0" t="n">
        <v>0</v>
      </c>
      <c r="H12381" s="0" t="n">
        <v>0.06</v>
      </c>
      <c r="I12381" s="0" t="n">
        <v>0</v>
      </c>
      <c r="J12381" s="0" t="n">
        <v>0.06</v>
      </c>
      <c r="N12381" s="0" t="s">
        <v>74</v>
      </c>
      <c r="P12381" s="0" t="n">
        <f aca="false">IF(AND(OR(Dashboard!$B$5="All",D12381=Dashboard!$B$5),OR(Dashboard!$D$5="All",N12381=Dashboard!$D$5),OR(AND(C12381&lt;&gt;"",C12381&gt;=Dashboard!$F$5,C12381&lt;=Dashboard!$H$5),AND(C12381="",Dashboard!$F$5&lt;=1980,Dashboard!$H$5&gt;=2016))),1,0)</f>
        <v>1</v>
      </c>
      <c r="Q12381" s="0" t="n">
        <f aca="false">J12381*P12381+ROW()*0.00000001</f>
        <v>0.06012381</v>
      </c>
    </row>
    <row r="12382" customFormat="false" ht="15" hidden="false" customHeight="false" outlineLevel="0" collapsed="false">
      <c r="A12382" s="0" t="s">
        <v>8929</v>
      </c>
      <c r="B12382" s="0" t="s">
        <v>873</v>
      </c>
      <c r="C12382" s="0" t="n">
        <v>1994</v>
      </c>
      <c r="D12382" s="0" t="s">
        <v>56</v>
      </c>
      <c r="E12382" s="0" t="s">
        <v>154</v>
      </c>
      <c r="F12382" s="0" t="n">
        <v>0</v>
      </c>
      <c r="G12382" s="0" t="n">
        <v>0</v>
      </c>
      <c r="H12382" s="0" t="n">
        <v>0.06</v>
      </c>
      <c r="I12382" s="0" t="n">
        <v>0</v>
      </c>
      <c r="J12382" s="0" t="n">
        <v>0.06</v>
      </c>
      <c r="N12382" s="0" t="s">
        <v>154</v>
      </c>
      <c r="P12382" s="0" t="n">
        <f aca="false">IF(AND(OR(Dashboard!$B$5="All",D12382=Dashboard!$B$5),OR(Dashboard!$D$5="All",N12382=Dashboard!$D$5),OR(AND(C12382&lt;&gt;"",C12382&gt;=Dashboard!$F$5,C12382&lt;=Dashboard!$H$5),AND(C12382="",Dashboard!$F$5&lt;=1980,Dashboard!$H$5&gt;=2016))),1,0)</f>
        <v>1</v>
      </c>
      <c r="Q12382" s="0" t="n">
        <f aca="false">J12382*P12382+ROW()*0.00000001</f>
        <v>0.06012382</v>
      </c>
    </row>
    <row r="12383" customFormat="false" ht="15" hidden="false" customHeight="false" outlineLevel="0" collapsed="false">
      <c r="A12383" s="0" t="s">
        <v>7857</v>
      </c>
      <c r="B12383" s="0" t="s">
        <v>70</v>
      </c>
      <c r="C12383" s="0" t="n">
        <v>2016</v>
      </c>
      <c r="D12383" s="0" t="s">
        <v>52</v>
      </c>
      <c r="E12383" s="0" t="s">
        <v>328</v>
      </c>
      <c r="F12383" s="0" t="n">
        <v>0</v>
      </c>
      <c r="G12383" s="0" t="n">
        <v>0</v>
      </c>
      <c r="H12383" s="0" t="n">
        <v>0.06</v>
      </c>
      <c r="I12383" s="0" t="n">
        <v>0</v>
      </c>
      <c r="J12383" s="0" t="n">
        <v>0.06</v>
      </c>
      <c r="N12383" s="0" t="s">
        <v>74</v>
      </c>
      <c r="P12383" s="0" t="n">
        <f aca="false">IF(AND(OR(Dashboard!$B$5="All",D12383=Dashboard!$B$5),OR(Dashboard!$D$5="All",N12383=Dashboard!$D$5),OR(AND(C12383&lt;&gt;"",C12383&gt;=Dashboard!$F$5,C12383&lt;=Dashboard!$H$5),AND(C12383="",Dashboard!$F$5&lt;=1980,Dashboard!$H$5&gt;=2016))),1,0)</f>
        <v>1</v>
      </c>
      <c r="Q12383" s="0" t="n">
        <f aca="false">J12383*P12383+ROW()*0.00000001</f>
        <v>0.06012383</v>
      </c>
    </row>
    <row r="12384" customFormat="false" ht="15" hidden="false" customHeight="false" outlineLevel="0" collapsed="false">
      <c r="A12384" s="0" t="s">
        <v>8930</v>
      </c>
      <c r="B12384" s="0" t="s">
        <v>144</v>
      </c>
      <c r="C12384" s="0" t="n">
        <v>2002</v>
      </c>
      <c r="D12384" s="0" t="s">
        <v>34</v>
      </c>
      <c r="E12384" s="0" t="s">
        <v>124</v>
      </c>
      <c r="F12384" s="0" t="n">
        <v>0.05</v>
      </c>
      <c r="G12384" s="0" t="n">
        <v>0.01</v>
      </c>
      <c r="H12384" s="0" t="n">
        <v>0</v>
      </c>
      <c r="I12384" s="0" t="n">
        <v>0</v>
      </c>
      <c r="J12384" s="0" t="n">
        <v>0.06</v>
      </c>
      <c r="N12384" s="0" t="s">
        <v>66</v>
      </c>
      <c r="P12384" s="0" t="n">
        <f aca="false">IF(AND(OR(Dashboard!$B$5="All",D12384=Dashboard!$B$5),OR(Dashboard!$D$5="All",N12384=Dashboard!$D$5),OR(AND(C12384&lt;&gt;"",C12384&gt;=Dashboard!$F$5,C12384&lt;=Dashboard!$H$5),AND(C12384="",Dashboard!$F$5&lt;=1980,Dashboard!$H$5&gt;=2016))),1,0)</f>
        <v>1</v>
      </c>
      <c r="Q12384" s="0" t="n">
        <f aca="false">J12384*P12384+ROW()*0.00000001</f>
        <v>0.06012384</v>
      </c>
    </row>
    <row r="12385" customFormat="false" ht="15" hidden="false" customHeight="false" outlineLevel="0" collapsed="false">
      <c r="A12385" s="0" t="s">
        <v>2896</v>
      </c>
      <c r="B12385" s="0" t="s">
        <v>97</v>
      </c>
      <c r="C12385" s="0" t="n">
        <v>2014</v>
      </c>
      <c r="D12385" s="0" t="s">
        <v>71</v>
      </c>
      <c r="E12385" s="0" t="s">
        <v>91</v>
      </c>
      <c r="F12385" s="0" t="n">
        <v>0.03</v>
      </c>
      <c r="G12385" s="0" t="n">
        <v>0.03</v>
      </c>
      <c r="H12385" s="0" t="n">
        <v>0</v>
      </c>
      <c r="I12385" s="0" t="n">
        <v>0.01</v>
      </c>
      <c r="J12385" s="0" t="n">
        <v>0.06</v>
      </c>
      <c r="N12385" s="0" t="s">
        <v>35</v>
      </c>
      <c r="P12385" s="0" t="n">
        <f aca="false">IF(AND(OR(Dashboard!$B$5="All",D12385=Dashboard!$B$5),OR(Dashboard!$D$5="All",N12385=Dashboard!$D$5),OR(AND(C12385&lt;&gt;"",C12385&gt;=Dashboard!$F$5,C12385&lt;=Dashboard!$H$5),AND(C12385="",Dashboard!$F$5&lt;=1980,Dashboard!$H$5&gt;=2016))),1,0)</f>
        <v>1</v>
      </c>
      <c r="Q12385" s="0" t="n">
        <f aca="false">J12385*P12385+ROW()*0.00000001</f>
        <v>0.06012385</v>
      </c>
    </row>
    <row r="12386" customFormat="false" ht="15" hidden="false" customHeight="false" outlineLevel="0" collapsed="false">
      <c r="A12386" s="0" t="s">
        <v>8931</v>
      </c>
      <c r="B12386" s="0" t="s">
        <v>50</v>
      </c>
      <c r="C12386" s="0" t="n">
        <v>2011</v>
      </c>
      <c r="D12386" s="0" t="s">
        <v>58</v>
      </c>
      <c r="E12386" s="0" t="s">
        <v>418</v>
      </c>
      <c r="F12386" s="0" t="n">
        <v>0.06</v>
      </c>
      <c r="G12386" s="0" t="n">
        <v>0</v>
      </c>
      <c r="H12386" s="0" t="n">
        <v>0</v>
      </c>
      <c r="I12386" s="0" t="n">
        <v>0</v>
      </c>
      <c r="J12386" s="0" t="n">
        <v>0.06</v>
      </c>
      <c r="N12386" s="0" t="s">
        <v>35</v>
      </c>
      <c r="P12386" s="0" t="n">
        <f aca="false">IF(AND(OR(Dashboard!$B$5="All",D12386=Dashboard!$B$5),OR(Dashboard!$D$5="All",N12386=Dashboard!$D$5),OR(AND(C12386&lt;&gt;"",C12386&gt;=Dashboard!$F$5,C12386&lt;=Dashboard!$H$5),AND(C12386="",Dashboard!$F$5&lt;=1980,Dashboard!$H$5&gt;=2016))),1,0)</f>
        <v>1</v>
      </c>
      <c r="Q12386" s="0" t="n">
        <f aca="false">J12386*P12386+ROW()*0.00000001</f>
        <v>0.06012386</v>
      </c>
    </row>
    <row r="12387" customFormat="false" ht="15" hidden="false" customHeight="false" outlineLevel="0" collapsed="false">
      <c r="A12387" s="0" t="s">
        <v>8932</v>
      </c>
      <c r="B12387" s="0" t="s">
        <v>144</v>
      </c>
      <c r="C12387" s="0" t="n">
        <v>2005</v>
      </c>
      <c r="D12387" s="0" t="s">
        <v>56</v>
      </c>
      <c r="E12387" s="0" t="s">
        <v>8933</v>
      </c>
      <c r="F12387" s="0" t="n">
        <v>0.05</v>
      </c>
      <c r="G12387" s="0" t="n">
        <v>0.01</v>
      </c>
      <c r="H12387" s="0" t="n">
        <v>0</v>
      </c>
      <c r="I12387" s="0" t="n">
        <v>0</v>
      </c>
      <c r="J12387" s="0" t="n">
        <v>0.06</v>
      </c>
      <c r="K12387" s="0" t="n">
        <v>32</v>
      </c>
      <c r="L12387" s="0" t="n">
        <v>5.8</v>
      </c>
      <c r="M12387" s="0" t="s">
        <v>73</v>
      </c>
      <c r="N12387" s="0" t="s">
        <v>66</v>
      </c>
      <c r="O12387" s="0" t="s">
        <v>177</v>
      </c>
      <c r="P12387" s="0" t="n">
        <f aca="false">IF(AND(OR(Dashboard!$B$5="All",D12387=Dashboard!$B$5),OR(Dashboard!$D$5="All",N12387=Dashboard!$D$5),OR(AND(C12387&lt;&gt;"",C12387&gt;=Dashboard!$F$5,C12387&lt;=Dashboard!$H$5),AND(C12387="",Dashboard!$F$5&lt;=1980,Dashboard!$H$5&gt;=2016))),1,0)</f>
        <v>1</v>
      </c>
      <c r="Q12387" s="0" t="n">
        <f aca="false">J12387*P12387+ROW()*0.00000001</f>
        <v>0.06012387</v>
      </c>
    </row>
    <row r="12388" customFormat="false" ht="15" hidden="false" customHeight="false" outlineLevel="0" collapsed="false">
      <c r="A12388" s="0" t="s">
        <v>5613</v>
      </c>
      <c r="B12388" s="0" t="s">
        <v>70</v>
      </c>
      <c r="C12388" s="0" t="n">
        <v>2016</v>
      </c>
      <c r="D12388" s="0" t="s">
        <v>46</v>
      </c>
      <c r="E12388" s="0" t="s">
        <v>2334</v>
      </c>
      <c r="F12388" s="0" t="n">
        <v>0.02</v>
      </c>
      <c r="G12388" s="0" t="n">
        <v>0.01</v>
      </c>
      <c r="H12388" s="0" t="n">
        <v>0.03</v>
      </c>
      <c r="I12388" s="0" t="n">
        <v>0.01</v>
      </c>
      <c r="J12388" s="0" t="n">
        <v>0.06</v>
      </c>
      <c r="L12388" s="0" t="n">
        <v>7</v>
      </c>
      <c r="M12388" s="0" t="s">
        <v>103</v>
      </c>
      <c r="N12388" s="0" t="s">
        <v>74</v>
      </c>
      <c r="P12388" s="0" t="n">
        <f aca="false">IF(AND(OR(Dashboard!$B$5="All",D12388=Dashboard!$B$5),OR(Dashboard!$D$5="All",N12388=Dashboard!$D$5),OR(AND(C12388&lt;&gt;"",C12388&gt;=Dashboard!$F$5,C12388&lt;=Dashboard!$H$5),AND(C12388="",Dashboard!$F$5&lt;=1980,Dashboard!$H$5&gt;=2016))),1,0)</f>
        <v>1</v>
      </c>
      <c r="Q12388" s="0" t="n">
        <f aca="false">J12388*P12388+ROW()*0.00000001</f>
        <v>0.06012388</v>
      </c>
    </row>
    <row r="12389" customFormat="false" ht="15" hidden="false" customHeight="false" outlineLevel="0" collapsed="false">
      <c r="A12389" s="0" t="s">
        <v>8934</v>
      </c>
      <c r="B12389" s="0" t="s">
        <v>117</v>
      </c>
      <c r="C12389" s="0" t="n">
        <v>1998</v>
      </c>
      <c r="D12389" s="0" t="s">
        <v>56</v>
      </c>
      <c r="E12389" s="0" t="s">
        <v>229</v>
      </c>
      <c r="F12389" s="0" t="n">
        <v>0.04</v>
      </c>
      <c r="G12389" s="0" t="n">
        <v>0.02</v>
      </c>
      <c r="H12389" s="0" t="n">
        <v>0</v>
      </c>
      <c r="I12389" s="0" t="n">
        <v>0</v>
      </c>
      <c r="J12389" s="0" t="n">
        <v>0.06</v>
      </c>
      <c r="N12389" s="0" t="s">
        <v>74</v>
      </c>
      <c r="P12389" s="0" t="n">
        <f aca="false">IF(AND(OR(Dashboard!$B$5="All",D12389=Dashboard!$B$5),OR(Dashboard!$D$5="All",N12389=Dashboard!$D$5),OR(AND(C12389&lt;&gt;"",C12389&gt;=Dashboard!$F$5,C12389&lt;=Dashboard!$H$5),AND(C12389="",Dashboard!$F$5&lt;=1980,Dashboard!$H$5&gt;=2016))),1,0)</f>
        <v>1</v>
      </c>
      <c r="Q12389" s="0" t="n">
        <f aca="false">J12389*P12389+ROW()*0.00000001</f>
        <v>0.06012389</v>
      </c>
    </row>
    <row r="12390" customFormat="false" ht="15" hidden="false" customHeight="false" outlineLevel="0" collapsed="false">
      <c r="A12390" s="0" t="s">
        <v>8935</v>
      </c>
      <c r="B12390" s="0" t="s">
        <v>117</v>
      </c>
      <c r="C12390" s="0" t="n">
        <v>1995</v>
      </c>
      <c r="D12390" s="0" t="s">
        <v>56</v>
      </c>
      <c r="E12390" s="0" t="s">
        <v>6977</v>
      </c>
      <c r="F12390" s="0" t="n">
        <v>0.04</v>
      </c>
      <c r="G12390" s="0" t="n">
        <v>0.02</v>
      </c>
      <c r="H12390" s="0" t="n">
        <v>0</v>
      </c>
      <c r="I12390" s="0" t="n">
        <v>0</v>
      </c>
      <c r="J12390" s="0" t="n">
        <v>0.06</v>
      </c>
      <c r="N12390" s="0" t="s">
        <v>74</v>
      </c>
      <c r="P12390" s="0" t="n">
        <f aca="false">IF(AND(OR(Dashboard!$B$5="All",D12390=Dashboard!$B$5),OR(Dashboard!$D$5="All",N12390=Dashboard!$D$5),OR(AND(C12390&lt;&gt;"",C12390&gt;=Dashboard!$F$5,C12390&lt;=Dashboard!$H$5),AND(C12390="",Dashboard!$F$5&lt;=1980,Dashboard!$H$5&gt;=2016))),1,0)</f>
        <v>1</v>
      </c>
      <c r="Q12390" s="0" t="n">
        <f aca="false">J12390*P12390+ROW()*0.00000001</f>
        <v>0.0601239</v>
      </c>
    </row>
    <row r="12391" customFormat="false" ht="15" hidden="false" customHeight="false" outlineLevel="0" collapsed="false">
      <c r="A12391" s="0" t="s">
        <v>8936</v>
      </c>
      <c r="B12391" s="0" t="s">
        <v>97</v>
      </c>
      <c r="C12391" s="0" t="n">
        <v>2014</v>
      </c>
      <c r="D12391" s="0" t="s">
        <v>71</v>
      </c>
      <c r="E12391" s="0" t="s">
        <v>328</v>
      </c>
      <c r="F12391" s="0" t="n">
        <v>0</v>
      </c>
      <c r="G12391" s="0" t="n">
        <v>0</v>
      </c>
      <c r="H12391" s="0" t="n">
        <v>0.06</v>
      </c>
      <c r="I12391" s="0" t="n">
        <v>0</v>
      </c>
      <c r="J12391" s="0" t="n">
        <v>0.06</v>
      </c>
      <c r="N12391" s="0" t="s">
        <v>35</v>
      </c>
      <c r="P12391" s="0" t="n">
        <f aca="false">IF(AND(OR(Dashboard!$B$5="All",D12391=Dashboard!$B$5),OR(Dashboard!$D$5="All",N12391=Dashboard!$D$5),OR(AND(C12391&lt;&gt;"",C12391&gt;=Dashboard!$F$5,C12391&lt;=Dashboard!$H$5),AND(C12391="",Dashboard!$F$5&lt;=1980,Dashboard!$H$5&gt;=2016))),1,0)</f>
        <v>1</v>
      </c>
      <c r="Q12391" s="0" t="n">
        <f aca="false">J12391*P12391+ROW()*0.00000001</f>
        <v>0.06012391</v>
      </c>
    </row>
    <row r="12392" customFormat="false" ht="15" hidden="false" customHeight="false" outlineLevel="0" collapsed="false">
      <c r="A12392" s="0" t="s">
        <v>8937</v>
      </c>
      <c r="B12392" s="0" t="s">
        <v>94</v>
      </c>
      <c r="C12392" s="0" t="n">
        <v>2016</v>
      </c>
      <c r="D12392" s="0" t="s">
        <v>41</v>
      </c>
      <c r="E12392" s="0" t="s">
        <v>195</v>
      </c>
      <c r="F12392" s="0" t="n">
        <v>0</v>
      </c>
      <c r="G12392" s="0" t="n">
        <v>0.05</v>
      </c>
      <c r="H12392" s="0" t="n">
        <v>0</v>
      </c>
      <c r="I12392" s="0" t="n">
        <v>0.01</v>
      </c>
      <c r="J12392" s="0" t="n">
        <v>0.06</v>
      </c>
      <c r="K12392" s="0" t="n">
        <v>73</v>
      </c>
      <c r="L12392" s="0" t="n">
        <v>6.2</v>
      </c>
      <c r="M12392" s="0" t="s">
        <v>36</v>
      </c>
      <c r="N12392" s="0" t="s">
        <v>74</v>
      </c>
      <c r="O12392" s="0" t="s">
        <v>37</v>
      </c>
      <c r="P12392" s="0" t="n">
        <f aca="false">IF(AND(OR(Dashboard!$B$5="All",D12392=Dashboard!$B$5),OR(Dashboard!$D$5="All",N12392=Dashboard!$D$5),OR(AND(C12392&lt;&gt;"",C12392&gt;=Dashboard!$F$5,C12392&lt;=Dashboard!$H$5),AND(C12392="",Dashboard!$F$5&lt;=1980,Dashboard!$H$5&gt;=2016))),1,0)</f>
        <v>1</v>
      </c>
      <c r="Q12392" s="0" t="n">
        <f aca="false">J12392*P12392+ROW()*0.00000001</f>
        <v>0.06012392</v>
      </c>
    </row>
    <row r="12393" customFormat="false" ht="15" hidden="false" customHeight="false" outlineLevel="0" collapsed="false">
      <c r="A12393" s="0" t="s">
        <v>6066</v>
      </c>
      <c r="B12393" s="0" t="s">
        <v>33</v>
      </c>
      <c r="C12393" s="0" t="n">
        <v>2008</v>
      </c>
      <c r="D12393" s="0" t="s">
        <v>34</v>
      </c>
      <c r="E12393" s="0" t="s">
        <v>72</v>
      </c>
      <c r="F12393" s="0" t="n">
        <v>0.06</v>
      </c>
      <c r="G12393" s="0" t="n">
        <v>0</v>
      </c>
      <c r="H12393" s="0" t="n">
        <v>0</v>
      </c>
      <c r="I12393" s="0" t="n">
        <v>0</v>
      </c>
      <c r="J12393" s="0" t="n">
        <v>0.06</v>
      </c>
      <c r="K12393" s="0" t="n">
        <v>65</v>
      </c>
      <c r="L12393" s="0" t="n">
        <v>5.4</v>
      </c>
      <c r="M12393" s="0" t="s">
        <v>125</v>
      </c>
      <c r="N12393" s="0" t="s">
        <v>35</v>
      </c>
      <c r="O12393" s="0" t="s">
        <v>67</v>
      </c>
      <c r="P12393" s="0" t="n">
        <f aca="false">IF(AND(OR(Dashboard!$B$5="All",D12393=Dashboard!$B$5),OR(Dashboard!$D$5="All",N12393=Dashboard!$D$5),OR(AND(C12393&lt;&gt;"",C12393&gt;=Dashboard!$F$5,C12393&lt;=Dashboard!$H$5),AND(C12393="",Dashboard!$F$5&lt;=1980,Dashboard!$H$5&gt;=2016))),1,0)</f>
        <v>1</v>
      </c>
      <c r="Q12393" s="0" t="n">
        <f aca="false">J12393*P12393+ROW()*0.00000001</f>
        <v>0.06012393</v>
      </c>
    </row>
    <row r="12394" customFormat="false" ht="15" hidden="false" customHeight="false" outlineLevel="0" collapsed="false">
      <c r="A12394" s="0" t="s">
        <v>8938</v>
      </c>
      <c r="B12394" s="0" t="s">
        <v>50</v>
      </c>
      <c r="C12394" s="0" t="n">
        <v>2008</v>
      </c>
      <c r="D12394" s="0" t="s">
        <v>52</v>
      </c>
      <c r="E12394" s="0" t="s">
        <v>7729</v>
      </c>
      <c r="F12394" s="0" t="n">
        <v>0</v>
      </c>
      <c r="G12394" s="0" t="n">
        <v>0</v>
      </c>
      <c r="H12394" s="0" t="n">
        <v>0.06</v>
      </c>
      <c r="I12394" s="0" t="n">
        <v>0</v>
      </c>
      <c r="J12394" s="0" t="n">
        <v>0.06</v>
      </c>
      <c r="N12394" s="0" t="s">
        <v>35</v>
      </c>
      <c r="P12394" s="0" t="n">
        <f aca="false">IF(AND(OR(Dashboard!$B$5="All",D12394=Dashboard!$B$5),OR(Dashboard!$D$5="All",N12394=Dashboard!$D$5),OR(AND(C12394&lt;&gt;"",C12394&gt;=Dashboard!$F$5,C12394&lt;=Dashboard!$H$5),AND(C12394="",Dashboard!$F$5&lt;=1980,Dashboard!$H$5&gt;=2016))),1,0)</f>
        <v>1</v>
      </c>
      <c r="Q12394" s="0" t="n">
        <f aca="false">J12394*P12394+ROW()*0.00000001</f>
        <v>0.06012394</v>
      </c>
    </row>
    <row r="12395" customFormat="false" ht="15" hidden="false" customHeight="false" outlineLevel="0" collapsed="false">
      <c r="A12395" s="0" t="s">
        <v>8939</v>
      </c>
      <c r="B12395" s="0" t="s">
        <v>50</v>
      </c>
      <c r="C12395" s="0" t="n">
        <v>2005</v>
      </c>
      <c r="D12395" s="0" t="s">
        <v>52</v>
      </c>
      <c r="E12395" s="0" t="s">
        <v>35</v>
      </c>
      <c r="F12395" s="0" t="n">
        <v>0</v>
      </c>
      <c r="G12395" s="0" t="n">
        <v>0</v>
      </c>
      <c r="H12395" s="0" t="n">
        <v>0.06</v>
      </c>
      <c r="I12395" s="0" t="n">
        <v>0</v>
      </c>
      <c r="J12395" s="0" t="n">
        <v>0.06</v>
      </c>
      <c r="N12395" s="0" t="s">
        <v>35</v>
      </c>
      <c r="P12395" s="0" t="n">
        <f aca="false">IF(AND(OR(Dashboard!$B$5="All",D12395=Dashboard!$B$5),OR(Dashboard!$D$5="All",N12395=Dashboard!$D$5),OR(AND(C12395&lt;&gt;"",C12395&gt;=Dashboard!$F$5,C12395&lt;=Dashboard!$H$5),AND(C12395="",Dashboard!$F$5&lt;=1980,Dashboard!$H$5&gt;=2016))),1,0)</f>
        <v>1</v>
      </c>
      <c r="Q12395" s="0" t="n">
        <f aca="false">J12395*P12395+ROW()*0.00000001</f>
        <v>0.06012395</v>
      </c>
    </row>
    <row r="12396" customFormat="false" ht="15" hidden="false" customHeight="false" outlineLevel="0" collapsed="false">
      <c r="A12396" s="0" t="s">
        <v>8940</v>
      </c>
      <c r="B12396" s="0" t="s">
        <v>164</v>
      </c>
      <c r="C12396" s="0" t="n">
        <v>2009</v>
      </c>
      <c r="D12396" s="0" t="s">
        <v>102</v>
      </c>
      <c r="E12396" s="0" t="s">
        <v>157</v>
      </c>
      <c r="F12396" s="0" t="n">
        <v>0</v>
      </c>
      <c r="G12396" s="0" t="n">
        <v>0</v>
      </c>
      <c r="H12396" s="0" t="n">
        <v>0.06</v>
      </c>
      <c r="I12396" s="0" t="n">
        <v>0</v>
      </c>
      <c r="J12396" s="0" t="n">
        <v>0.06</v>
      </c>
      <c r="N12396" s="0" t="s">
        <v>74</v>
      </c>
      <c r="P12396" s="0" t="n">
        <f aca="false">IF(AND(OR(Dashboard!$B$5="All",D12396=Dashboard!$B$5),OR(Dashboard!$D$5="All",N12396=Dashboard!$D$5),OR(AND(C12396&lt;&gt;"",C12396&gt;=Dashboard!$F$5,C12396&lt;=Dashboard!$H$5),AND(C12396="",Dashboard!$F$5&lt;=1980,Dashboard!$H$5&gt;=2016))),1,0)</f>
        <v>1</v>
      </c>
      <c r="Q12396" s="0" t="n">
        <f aca="false">J12396*P12396+ROW()*0.00000001</f>
        <v>0.06012396</v>
      </c>
    </row>
    <row r="12397" customFormat="false" ht="15" hidden="false" customHeight="false" outlineLevel="0" collapsed="false">
      <c r="A12397" s="0" t="s">
        <v>6640</v>
      </c>
      <c r="B12397" s="0" t="s">
        <v>33</v>
      </c>
      <c r="C12397" s="0" t="n">
        <v>2009</v>
      </c>
      <c r="D12397" s="0" t="s">
        <v>58</v>
      </c>
      <c r="E12397" s="0" t="s">
        <v>2225</v>
      </c>
      <c r="F12397" s="0" t="n">
        <v>0.06</v>
      </c>
      <c r="G12397" s="0" t="n">
        <v>0</v>
      </c>
      <c r="H12397" s="0" t="n">
        <v>0</v>
      </c>
      <c r="I12397" s="0" t="n">
        <v>0</v>
      </c>
      <c r="J12397" s="0" t="n">
        <v>0.06</v>
      </c>
      <c r="K12397" s="0" t="n">
        <v>57</v>
      </c>
      <c r="M12397" s="0" t="s">
        <v>36</v>
      </c>
      <c r="N12397" s="0" t="s">
        <v>35</v>
      </c>
      <c r="O12397" s="0" t="s">
        <v>53</v>
      </c>
      <c r="P12397" s="0" t="n">
        <f aca="false">IF(AND(OR(Dashboard!$B$5="All",D12397=Dashboard!$B$5),OR(Dashboard!$D$5="All",N12397=Dashboard!$D$5),OR(AND(C12397&lt;&gt;"",C12397&gt;=Dashboard!$F$5,C12397&lt;=Dashboard!$H$5),AND(C12397="",Dashboard!$F$5&lt;=1980,Dashboard!$H$5&gt;=2016))),1,0)</f>
        <v>1</v>
      </c>
      <c r="Q12397" s="0" t="n">
        <f aca="false">J12397*P12397+ROW()*0.00000001</f>
        <v>0.06012397</v>
      </c>
    </row>
    <row r="12398" customFormat="false" ht="15" hidden="false" customHeight="false" outlineLevel="0" collapsed="false">
      <c r="A12398" s="0" t="s">
        <v>4217</v>
      </c>
      <c r="B12398" s="0" t="s">
        <v>50</v>
      </c>
      <c r="C12398" s="0" t="n">
        <v>2007</v>
      </c>
      <c r="D12398" s="0" t="s">
        <v>246</v>
      </c>
      <c r="E12398" s="0" t="s">
        <v>418</v>
      </c>
      <c r="F12398" s="0" t="n">
        <v>0.05</v>
      </c>
      <c r="G12398" s="0" t="n">
        <v>0.01</v>
      </c>
      <c r="H12398" s="0" t="n">
        <v>0</v>
      </c>
      <c r="I12398" s="0" t="n">
        <v>0.01</v>
      </c>
      <c r="J12398" s="0" t="n">
        <v>0.06</v>
      </c>
      <c r="K12398" s="0" t="n">
        <v>57</v>
      </c>
      <c r="L12398" s="0" t="n">
        <v>7.9</v>
      </c>
      <c r="M12398" s="0" t="s">
        <v>103</v>
      </c>
      <c r="N12398" s="0" t="s">
        <v>35</v>
      </c>
      <c r="O12398" s="0" t="s">
        <v>53</v>
      </c>
      <c r="P12398" s="0" t="n">
        <f aca="false">IF(AND(OR(Dashboard!$B$5="All",D12398=Dashboard!$B$5),OR(Dashboard!$D$5="All",N12398=Dashboard!$D$5),OR(AND(C12398&lt;&gt;"",C12398&gt;=Dashboard!$F$5,C12398&lt;=Dashboard!$H$5),AND(C12398="",Dashboard!$F$5&lt;=1980,Dashboard!$H$5&gt;=2016))),1,0)</f>
        <v>1</v>
      </c>
      <c r="Q12398" s="0" t="n">
        <f aca="false">J12398*P12398+ROW()*0.00000001</f>
        <v>0.06012398</v>
      </c>
    </row>
    <row r="12399" customFormat="false" ht="15" hidden="false" customHeight="false" outlineLevel="0" collapsed="false">
      <c r="A12399" s="0" t="s">
        <v>8941</v>
      </c>
      <c r="B12399" s="0" t="s">
        <v>50</v>
      </c>
      <c r="C12399" s="0" t="n">
        <v>2011</v>
      </c>
      <c r="D12399" s="0" t="s">
        <v>16</v>
      </c>
      <c r="E12399" s="0" t="s">
        <v>195</v>
      </c>
      <c r="F12399" s="0" t="n">
        <v>0.06</v>
      </c>
      <c r="G12399" s="0" t="n">
        <v>0</v>
      </c>
      <c r="H12399" s="0" t="n">
        <v>0</v>
      </c>
      <c r="I12399" s="0" t="n">
        <v>0</v>
      </c>
      <c r="J12399" s="0" t="n">
        <v>0.06</v>
      </c>
      <c r="L12399" s="0" t="n">
        <v>0.9</v>
      </c>
      <c r="M12399" s="0" t="s">
        <v>36</v>
      </c>
      <c r="N12399" s="0" t="s">
        <v>35</v>
      </c>
      <c r="P12399" s="0" t="n">
        <f aca="false">IF(AND(OR(Dashboard!$B$5="All",D12399=Dashboard!$B$5),OR(Dashboard!$D$5="All",N12399=Dashboard!$D$5),OR(AND(C12399&lt;&gt;"",C12399&gt;=Dashboard!$F$5,C12399&lt;=Dashboard!$H$5),AND(C12399="",Dashboard!$F$5&lt;=1980,Dashboard!$H$5&gt;=2016))),1,0)</f>
        <v>1</v>
      </c>
      <c r="Q12399" s="0" t="n">
        <f aca="false">J12399*P12399+ROW()*0.00000001</f>
        <v>0.06012399</v>
      </c>
    </row>
    <row r="12400" customFormat="false" ht="15" hidden="false" customHeight="false" outlineLevel="0" collapsed="false">
      <c r="A12400" s="0" t="s">
        <v>4009</v>
      </c>
      <c r="B12400" s="0" t="s">
        <v>172</v>
      </c>
      <c r="C12400" s="0" t="n">
        <v>2016</v>
      </c>
      <c r="D12400" s="0" t="s">
        <v>102</v>
      </c>
      <c r="E12400" s="0" t="s">
        <v>328</v>
      </c>
      <c r="F12400" s="0" t="n">
        <v>0.03</v>
      </c>
      <c r="G12400" s="0" t="n">
        <v>0.02</v>
      </c>
      <c r="H12400" s="0" t="n">
        <v>0</v>
      </c>
      <c r="I12400" s="0" t="n">
        <v>0.01</v>
      </c>
      <c r="J12400" s="0" t="n">
        <v>0.06</v>
      </c>
      <c r="K12400" s="0" t="n">
        <v>60</v>
      </c>
      <c r="L12400" s="0" t="n">
        <v>5.8</v>
      </c>
      <c r="M12400" s="0" t="s">
        <v>103</v>
      </c>
      <c r="N12400" s="0" t="s">
        <v>66</v>
      </c>
      <c r="O12400" s="0" t="s">
        <v>53</v>
      </c>
      <c r="P12400" s="0" t="n">
        <f aca="false">IF(AND(OR(Dashboard!$B$5="All",D12400=Dashboard!$B$5),OR(Dashboard!$D$5="All",N12400=Dashboard!$D$5),OR(AND(C12400&lt;&gt;"",C12400&gt;=Dashboard!$F$5,C12400&lt;=Dashboard!$H$5),AND(C12400="",Dashboard!$F$5&lt;=1980,Dashboard!$H$5&gt;=2016))),1,0)</f>
        <v>1</v>
      </c>
      <c r="Q12400" s="0" t="n">
        <f aca="false">J12400*P12400+ROW()*0.00000001</f>
        <v>0.060124</v>
      </c>
    </row>
    <row r="12401" customFormat="false" ht="15" hidden="false" customHeight="false" outlineLevel="0" collapsed="false">
      <c r="A12401" s="0" t="s">
        <v>4041</v>
      </c>
      <c r="B12401" s="0" t="s">
        <v>172</v>
      </c>
      <c r="C12401" s="0" t="n">
        <v>2016</v>
      </c>
      <c r="D12401" s="0" t="s">
        <v>71</v>
      </c>
      <c r="E12401" s="0" t="s">
        <v>124</v>
      </c>
      <c r="F12401" s="0" t="n">
        <v>0.02</v>
      </c>
      <c r="G12401" s="0" t="n">
        <v>0.04</v>
      </c>
      <c r="H12401" s="0" t="n">
        <v>0</v>
      </c>
      <c r="I12401" s="0" t="n">
        <v>0</v>
      </c>
      <c r="J12401" s="0" t="n">
        <v>0.06</v>
      </c>
      <c r="K12401" s="0" t="n">
        <v>76</v>
      </c>
      <c r="L12401" s="0" t="n">
        <v>7.7</v>
      </c>
      <c r="M12401" s="0" t="s">
        <v>36</v>
      </c>
      <c r="N12401" s="0" t="s">
        <v>66</v>
      </c>
      <c r="O12401" s="0" t="s">
        <v>37</v>
      </c>
      <c r="P12401" s="0" t="n">
        <f aca="false">IF(AND(OR(Dashboard!$B$5="All",D12401=Dashboard!$B$5),OR(Dashboard!$D$5="All",N12401=Dashboard!$D$5),OR(AND(C12401&lt;&gt;"",C12401&gt;=Dashboard!$F$5,C12401&lt;=Dashboard!$H$5),AND(C12401="",Dashboard!$F$5&lt;=1980,Dashboard!$H$5&gt;=2016))),1,0)</f>
        <v>1</v>
      </c>
      <c r="Q12401" s="0" t="n">
        <f aca="false">J12401*P12401+ROW()*0.00000001</f>
        <v>0.06012401</v>
      </c>
    </row>
    <row r="12402" customFormat="false" ht="15" hidden="false" customHeight="false" outlineLevel="0" collapsed="false">
      <c r="A12402" s="0" t="s">
        <v>2262</v>
      </c>
      <c r="B12402" s="0" t="s">
        <v>152</v>
      </c>
      <c r="C12402" s="0" t="n">
        <v>2014</v>
      </c>
      <c r="D12402" s="0" t="s">
        <v>34</v>
      </c>
      <c r="E12402" s="0" t="s">
        <v>220</v>
      </c>
      <c r="F12402" s="0" t="n">
        <v>0</v>
      </c>
      <c r="G12402" s="0" t="n">
        <v>0.06</v>
      </c>
      <c r="H12402" s="0" t="n">
        <v>0</v>
      </c>
      <c r="I12402" s="0" t="n">
        <v>0</v>
      </c>
      <c r="J12402" s="0" t="n">
        <v>0.06</v>
      </c>
      <c r="K12402" s="0" t="n">
        <v>82</v>
      </c>
      <c r="L12402" s="0" t="n">
        <v>5.8</v>
      </c>
      <c r="N12402" s="0" t="s">
        <v>152</v>
      </c>
      <c r="O12402" s="0" t="s">
        <v>42</v>
      </c>
      <c r="P12402" s="0" t="n">
        <f aca="false">IF(AND(OR(Dashboard!$B$5="All",D12402=Dashboard!$B$5),OR(Dashboard!$D$5="All",N12402=Dashboard!$D$5),OR(AND(C12402&lt;&gt;"",C12402&gt;=Dashboard!$F$5,C12402&lt;=Dashboard!$H$5),AND(C12402="",Dashboard!$F$5&lt;=1980,Dashboard!$H$5&gt;=2016))),1,0)</f>
        <v>1</v>
      </c>
      <c r="Q12402" s="0" t="n">
        <f aca="false">J12402*P12402+ROW()*0.00000001</f>
        <v>0.06012402</v>
      </c>
    </row>
    <row r="12403" customFormat="false" ht="15" hidden="false" customHeight="false" outlineLevel="0" collapsed="false">
      <c r="A12403" s="0" t="s">
        <v>8942</v>
      </c>
      <c r="B12403" s="0" t="s">
        <v>50</v>
      </c>
      <c r="C12403" s="0" t="n">
        <v>2011</v>
      </c>
      <c r="D12403" s="0" t="s">
        <v>48</v>
      </c>
      <c r="E12403" s="0" t="s">
        <v>1545</v>
      </c>
      <c r="F12403" s="0" t="n">
        <v>0.03</v>
      </c>
      <c r="G12403" s="0" t="n">
        <v>0.02</v>
      </c>
      <c r="H12403" s="0" t="n">
        <v>0</v>
      </c>
      <c r="I12403" s="0" t="n">
        <v>0.01</v>
      </c>
      <c r="J12403" s="0" t="n">
        <v>0.06</v>
      </c>
      <c r="M12403" s="0" t="s">
        <v>36</v>
      </c>
      <c r="N12403" s="0" t="s">
        <v>35</v>
      </c>
      <c r="P12403" s="0" t="n">
        <f aca="false">IF(AND(OR(Dashboard!$B$5="All",D12403=Dashboard!$B$5),OR(Dashboard!$D$5="All",N12403=Dashboard!$D$5),OR(AND(C12403&lt;&gt;"",C12403&gt;=Dashboard!$F$5,C12403&lt;=Dashboard!$H$5),AND(C12403="",Dashboard!$F$5&lt;=1980,Dashboard!$H$5&gt;=2016))),1,0)</f>
        <v>1</v>
      </c>
      <c r="Q12403" s="0" t="n">
        <f aca="false">J12403*P12403+ROW()*0.00000001</f>
        <v>0.06012403</v>
      </c>
    </row>
    <row r="12404" customFormat="false" ht="15" hidden="false" customHeight="false" outlineLevel="0" collapsed="false">
      <c r="A12404" s="0" t="s">
        <v>8943</v>
      </c>
      <c r="B12404" s="0" t="s">
        <v>50</v>
      </c>
      <c r="C12404" s="0" t="n">
        <v>2011</v>
      </c>
      <c r="D12404" s="0" t="s">
        <v>114</v>
      </c>
      <c r="E12404" s="0" t="s">
        <v>328</v>
      </c>
      <c r="F12404" s="0" t="n">
        <v>0</v>
      </c>
      <c r="G12404" s="0" t="n">
        <v>0</v>
      </c>
      <c r="H12404" s="0" t="n">
        <v>0.06</v>
      </c>
      <c r="I12404" s="0" t="n">
        <v>0</v>
      </c>
      <c r="J12404" s="0" t="n">
        <v>0.06</v>
      </c>
      <c r="N12404" s="0" t="s">
        <v>35</v>
      </c>
      <c r="P12404" s="0" t="n">
        <f aca="false">IF(AND(OR(Dashboard!$B$5="All",D12404=Dashboard!$B$5),OR(Dashboard!$D$5="All",N12404=Dashboard!$D$5),OR(AND(C12404&lt;&gt;"",C12404&gt;=Dashboard!$F$5,C12404&lt;=Dashboard!$H$5),AND(C12404="",Dashboard!$F$5&lt;=1980,Dashboard!$H$5&gt;=2016))),1,0)</f>
        <v>1</v>
      </c>
      <c r="Q12404" s="0" t="n">
        <f aca="false">J12404*P12404+ROW()*0.00000001</f>
        <v>0.06012404</v>
      </c>
    </row>
    <row r="12405" customFormat="false" ht="15" hidden="false" customHeight="false" outlineLevel="0" collapsed="false">
      <c r="A12405" s="0" t="s">
        <v>8944</v>
      </c>
      <c r="B12405" s="0" t="s">
        <v>164</v>
      </c>
      <c r="C12405" s="0" t="n">
        <v>2007</v>
      </c>
      <c r="D12405" s="0" t="s">
        <v>46</v>
      </c>
      <c r="E12405" s="0" t="s">
        <v>5273</v>
      </c>
      <c r="F12405" s="0" t="n">
        <v>0</v>
      </c>
      <c r="G12405" s="0" t="n">
        <v>0</v>
      </c>
      <c r="H12405" s="0" t="n">
        <v>0.06</v>
      </c>
      <c r="I12405" s="0" t="n">
        <v>0</v>
      </c>
      <c r="J12405" s="0" t="n">
        <v>0.06</v>
      </c>
      <c r="N12405" s="0" t="s">
        <v>74</v>
      </c>
      <c r="P12405" s="0" t="n">
        <f aca="false">IF(AND(OR(Dashboard!$B$5="All",D12405=Dashboard!$B$5),OR(Dashboard!$D$5="All",N12405=Dashboard!$D$5),OR(AND(C12405&lt;&gt;"",C12405&gt;=Dashboard!$F$5,C12405&lt;=Dashboard!$H$5),AND(C12405="",Dashboard!$F$5&lt;=1980,Dashboard!$H$5&gt;=2016))),1,0)</f>
        <v>1</v>
      </c>
      <c r="Q12405" s="0" t="n">
        <f aca="false">J12405*P12405+ROW()*0.00000001</f>
        <v>0.06012405</v>
      </c>
    </row>
    <row r="12406" customFormat="false" ht="15" hidden="false" customHeight="false" outlineLevel="0" collapsed="false">
      <c r="A12406" s="0" t="s">
        <v>8451</v>
      </c>
      <c r="B12406" s="0" t="s">
        <v>851</v>
      </c>
      <c r="C12406" s="0" t="n">
        <v>2016</v>
      </c>
      <c r="D12406" s="0" t="s">
        <v>114</v>
      </c>
      <c r="E12406" s="0" t="s">
        <v>8452</v>
      </c>
      <c r="F12406" s="0" t="n">
        <v>0.03</v>
      </c>
      <c r="G12406" s="0" t="n">
        <v>0</v>
      </c>
      <c r="H12406" s="0" t="n">
        <v>0.02</v>
      </c>
      <c r="I12406" s="0" t="n">
        <v>0.01</v>
      </c>
      <c r="J12406" s="0" t="n">
        <v>0.06</v>
      </c>
      <c r="K12406" s="0" t="n">
        <v>83</v>
      </c>
      <c r="L12406" s="0" t="n">
        <v>8.3</v>
      </c>
      <c r="M12406" s="0" t="s">
        <v>73</v>
      </c>
      <c r="N12406" s="0" t="s">
        <v>74</v>
      </c>
      <c r="O12406" s="0" t="s">
        <v>42</v>
      </c>
      <c r="P12406" s="0" t="n">
        <f aca="false">IF(AND(OR(Dashboard!$B$5="All",D12406=Dashboard!$B$5),OR(Dashboard!$D$5="All",N12406=Dashboard!$D$5),OR(AND(C12406&lt;&gt;"",C12406&gt;=Dashboard!$F$5,C12406&lt;=Dashboard!$H$5),AND(C12406="",Dashboard!$F$5&lt;=1980,Dashboard!$H$5&gt;=2016))),1,0)</f>
        <v>1</v>
      </c>
      <c r="Q12406" s="0" t="n">
        <f aca="false">J12406*P12406+ROW()*0.00000001</f>
        <v>0.06012406</v>
      </c>
    </row>
    <row r="12407" customFormat="false" ht="15" hidden="false" customHeight="false" outlineLevel="0" collapsed="false">
      <c r="A12407" s="0" t="s">
        <v>7396</v>
      </c>
      <c r="B12407" s="0" t="s">
        <v>50</v>
      </c>
      <c r="C12407" s="0" t="n">
        <v>2006</v>
      </c>
      <c r="D12407" s="0" t="s">
        <v>56</v>
      </c>
      <c r="E12407" s="0" t="s">
        <v>257</v>
      </c>
      <c r="F12407" s="0" t="n">
        <v>0.06</v>
      </c>
      <c r="G12407" s="0" t="n">
        <v>0</v>
      </c>
      <c r="H12407" s="0" t="n">
        <v>0</v>
      </c>
      <c r="I12407" s="0" t="n">
        <v>0</v>
      </c>
      <c r="J12407" s="0" t="n">
        <v>0.06</v>
      </c>
      <c r="K12407" s="0" t="n">
        <v>72</v>
      </c>
      <c r="L12407" s="0" t="n">
        <v>6.4</v>
      </c>
      <c r="M12407" s="0" t="s">
        <v>103</v>
      </c>
      <c r="N12407" s="0" t="s">
        <v>35</v>
      </c>
      <c r="O12407" s="0" t="s">
        <v>37</v>
      </c>
      <c r="P12407" s="0" t="n">
        <f aca="false">IF(AND(OR(Dashboard!$B$5="All",D12407=Dashboard!$B$5),OR(Dashboard!$D$5="All",N12407=Dashboard!$D$5),OR(AND(C12407&lt;&gt;"",C12407&gt;=Dashboard!$F$5,C12407&lt;=Dashboard!$H$5),AND(C12407="",Dashboard!$F$5&lt;=1980,Dashboard!$H$5&gt;=2016))),1,0)</f>
        <v>1</v>
      </c>
      <c r="Q12407" s="0" t="n">
        <f aca="false">J12407*P12407+ROW()*0.00000001</f>
        <v>0.06012407</v>
      </c>
    </row>
    <row r="12408" customFormat="false" ht="15" hidden="false" customHeight="false" outlineLevel="0" collapsed="false">
      <c r="A12408" s="0" t="s">
        <v>8024</v>
      </c>
      <c r="B12408" s="0" t="s">
        <v>76</v>
      </c>
      <c r="C12408" s="0" t="n">
        <v>2002</v>
      </c>
      <c r="D12408" s="0" t="s">
        <v>71</v>
      </c>
      <c r="E12408" s="0" t="s">
        <v>782</v>
      </c>
      <c r="F12408" s="0" t="n">
        <v>0.03</v>
      </c>
      <c r="G12408" s="0" t="n">
        <v>0.02</v>
      </c>
      <c r="H12408" s="0" t="n">
        <v>0</v>
      </c>
      <c r="I12408" s="0" t="n">
        <v>0.01</v>
      </c>
      <c r="J12408" s="0" t="n">
        <v>0.06</v>
      </c>
      <c r="K12408" s="0" t="n">
        <v>67</v>
      </c>
      <c r="L12408" s="0" t="n">
        <v>8.6</v>
      </c>
      <c r="M12408" s="0" t="s">
        <v>103</v>
      </c>
      <c r="N12408" s="0" t="s">
        <v>74</v>
      </c>
      <c r="O12408" s="0" t="s">
        <v>67</v>
      </c>
      <c r="P12408" s="0" t="n">
        <f aca="false">IF(AND(OR(Dashboard!$B$5="All",D12408=Dashboard!$B$5),OR(Dashboard!$D$5="All",N12408=Dashboard!$D$5),OR(AND(C12408&lt;&gt;"",C12408&gt;=Dashboard!$F$5,C12408&lt;=Dashboard!$H$5),AND(C12408="",Dashboard!$F$5&lt;=1980,Dashboard!$H$5&gt;=2016))),1,0)</f>
        <v>1</v>
      </c>
      <c r="Q12408" s="0" t="n">
        <f aca="false">J12408*P12408+ROW()*0.00000001</f>
        <v>0.06012408</v>
      </c>
    </row>
    <row r="12409" customFormat="false" ht="15" hidden="false" customHeight="false" outlineLevel="0" collapsed="false">
      <c r="A12409" s="0" t="s">
        <v>8945</v>
      </c>
      <c r="B12409" s="0" t="s">
        <v>85</v>
      </c>
      <c r="C12409" s="0" t="n">
        <v>2004</v>
      </c>
      <c r="D12409" s="0" t="s">
        <v>71</v>
      </c>
      <c r="E12409" s="0" t="s">
        <v>487</v>
      </c>
      <c r="F12409" s="0" t="n">
        <v>0.04</v>
      </c>
      <c r="G12409" s="0" t="n">
        <v>0.02</v>
      </c>
      <c r="H12409" s="0" t="n">
        <v>0</v>
      </c>
      <c r="I12409" s="0" t="n">
        <v>0</v>
      </c>
      <c r="J12409" s="0" t="n">
        <v>0.06</v>
      </c>
      <c r="K12409" s="0" t="n">
        <v>68</v>
      </c>
      <c r="M12409" s="0" t="s">
        <v>36</v>
      </c>
      <c r="N12409" s="0" t="s">
        <v>35</v>
      </c>
      <c r="O12409" s="0" t="s">
        <v>67</v>
      </c>
      <c r="P12409" s="0" t="n">
        <f aca="false">IF(AND(OR(Dashboard!$B$5="All",D12409=Dashboard!$B$5),OR(Dashboard!$D$5="All",N12409=Dashboard!$D$5),OR(AND(C12409&lt;&gt;"",C12409&gt;=Dashboard!$F$5,C12409&lt;=Dashboard!$H$5),AND(C12409="",Dashboard!$F$5&lt;=1980,Dashboard!$H$5&gt;=2016))),1,0)</f>
        <v>1</v>
      </c>
      <c r="Q12409" s="0" t="n">
        <f aca="false">J12409*P12409+ROW()*0.00000001</f>
        <v>0.06012409</v>
      </c>
    </row>
    <row r="12410" customFormat="false" ht="15" hidden="false" customHeight="false" outlineLevel="0" collapsed="false">
      <c r="A12410" s="0" t="s">
        <v>8946</v>
      </c>
      <c r="B12410" s="0" t="s">
        <v>85</v>
      </c>
      <c r="C12410" s="0" t="n">
        <v>2001</v>
      </c>
      <c r="D12410" s="0" t="s">
        <v>58</v>
      </c>
      <c r="E12410" s="0" t="s">
        <v>220</v>
      </c>
      <c r="F12410" s="0" t="n">
        <v>0.04</v>
      </c>
      <c r="G12410" s="0" t="n">
        <v>0.02</v>
      </c>
      <c r="H12410" s="0" t="n">
        <v>0</v>
      </c>
      <c r="I12410" s="0" t="n">
        <v>0</v>
      </c>
      <c r="J12410" s="0" t="n">
        <v>0.06</v>
      </c>
      <c r="K12410" s="0" t="n">
        <v>65</v>
      </c>
      <c r="L12410" s="0" t="n">
        <v>8</v>
      </c>
      <c r="M12410" s="0" t="s">
        <v>36</v>
      </c>
      <c r="N12410" s="0" t="s">
        <v>35</v>
      </c>
      <c r="O12410" s="0" t="s">
        <v>67</v>
      </c>
      <c r="P12410" s="0" t="n">
        <f aca="false">IF(AND(OR(Dashboard!$B$5="All",D12410=Dashboard!$B$5),OR(Dashboard!$D$5="All",N12410=Dashboard!$D$5),OR(AND(C12410&lt;&gt;"",C12410&gt;=Dashboard!$F$5,C12410&lt;=Dashboard!$H$5),AND(C12410="",Dashboard!$F$5&lt;=1980,Dashboard!$H$5&gt;=2016))),1,0)</f>
        <v>1</v>
      </c>
      <c r="Q12410" s="0" t="n">
        <f aca="false">J12410*P12410+ROW()*0.00000001</f>
        <v>0.0601241</v>
      </c>
    </row>
    <row r="12411" customFormat="false" ht="15" hidden="false" customHeight="false" outlineLevel="0" collapsed="false">
      <c r="A12411" s="0" t="s">
        <v>8947</v>
      </c>
      <c r="B12411" s="0" t="s">
        <v>164</v>
      </c>
      <c r="C12411" s="0" t="n">
        <v>2011</v>
      </c>
      <c r="D12411" s="0" t="s">
        <v>46</v>
      </c>
      <c r="E12411" s="0" t="s">
        <v>4962</v>
      </c>
      <c r="F12411" s="0" t="n">
        <v>0</v>
      </c>
      <c r="G12411" s="0" t="n">
        <v>0</v>
      </c>
      <c r="H12411" s="0" t="n">
        <v>0.06</v>
      </c>
      <c r="I12411" s="0" t="n">
        <v>0</v>
      </c>
      <c r="J12411" s="0" t="n">
        <v>0.06</v>
      </c>
      <c r="K12411" s="0" t="n">
        <v>61</v>
      </c>
      <c r="L12411" s="0" t="n">
        <v>7.5</v>
      </c>
      <c r="M12411" s="0" t="s">
        <v>103</v>
      </c>
      <c r="N12411" s="0" t="s">
        <v>74</v>
      </c>
      <c r="O12411" s="0" t="s">
        <v>67</v>
      </c>
      <c r="P12411" s="0" t="n">
        <f aca="false">IF(AND(OR(Dashboard!$B$5="All",D12411=Dashboard!$B$5),OR(Dashboard!$D$5="All",N12411=Dashboard!$D$5),OR(AND(C12411&lt;&gt;"",C12411&gt;=Dashboard!$F$5,C12411&lt;=Dashboard!$H$5),AND(C12411="",Dashboard!$F$5&lt;=1980,Dashboard!$H$5&gt;=2016))),1,0)</f>
        <v>1</v>
      </c>
      <c r="Q12411" s="0" t="n">
        <f aca="false">J12411*P12411+ROW()*0.00000001</f>
        <v>0.06012411</v>
      </c>
    </row>
    <row r="12412" customFormat="false" ht="15" hidden="false" customHeight="false" outlineLevel="0" collapsed="false">
      <c r="A12412" s="0" t="s">
        <v>8948</v>
      </c>
      <c r="B12412" s="0" t="s">
        <v>64</v>
      </c>
      <c r="C12412" s="0" t="n">
        <v>2015</v>
      </c>
      <c r="D12412" s="0" t="s">
        <v>71</v>
      </c>
      <c r="E12412" s="0" t="s">
        <v>142</v>
      </c>
      <c r="F12412" s="0" t="n">
        <v>0.06</v>
      </c>
      <c r="G12412" s="0" t="n">
        <v>0</v>
      </c>
      <c r="H12412" s="0" t="n">
        <v>0</v>
      </c>
      <c r="I12412" s="0" t="n">
        <v>0.01</v>
      </c>
      <c r="J12412" s="0" t="n">
        <v>0.06</v>
      </c>
      <c r="N12412" s="0" t="s">
        <v>66</v>
      </c>
      <c r="P12412" s="0" t="n">
        <f aca="false">IF(AND(OR(Dashboard!$B$5="All",D12412=Dashboard!$B$5),OR(Dashboard!$D$5="All",N12412=Dashboard!$D$5),OR(AND(C12412&lt;&gt;"",C12412&gt;=Dashboard!$F$5,C12412&lt;=Dashboard!$H$5),AND(C12412="",Dashboard!$F$5&lt;=1980,Dashboard!$H$5&gt;=2016))),1,0)</f>
        <v>1</v>
      </c>
      <c r="Q12412" s="0" t="n">
        <f aca="false">J12412*P12412+ROW()*0.00000001</f>
        <v>0.06012412</v>
      </c>
    </row>
    <row r="12413" customFormat="false" ht="15" hidden="false" customHeight="false" outlineLevel="0" collapsed="false">
      <c r="A12413" s="0" t="s">
        <v>8949</v>
      </c>
      <c r="B12413" s="0" t="s">
        <v>164</v>
      </c>
      <c r="C12413" s="0" t="n">
        <v>2011</v>
      </c>
      <c r="D12413" s="0" t="s">
        <v>102</v>
      </c>
      <c r="E12413" s="0" t="s">
        <v>328</v>
      </c>
      <c r="F12413" s="0" t="n">
        <v>0</v>
      </c>
      <c r="G12413" s="0" t="n">
        <v>0</v>
      </c>
      <c r="H12413" s="0" t="n">
        <v>0.06</v>
      </c>
      <c r="I12413" s="0" t="n">
        <v>0</v>
      </c>
      <c r="J12413" s="0" t="n">
        <v>0.06</v>
      </c>
      <c r="N12413" s="0" t="s">
        <v>74</v>
      </c>
      <c r="P12413" s="0" t="n">
        <f aca="false">IF(AND(OR(Dashboard!$B$5="All",D12413=Dashboard!$B$5),OR(Dashboard!$D$5="All",N12413=Dashboard!$D$5),OR(AND(C12413&lt;&gt;"",C12413&gt;=Dashboard!$F$5,C12413&lt;=Dashboard!$H$5),AND(C12413="",Dashboard!$F$5&lt;=1980,Dashboard!$H$5&gt;=2016))),1,0)</f>
        <v>1</v>
      </c>
      <c r="Q12413" s="0" t="n">
        <f aca="false">J12413*P12413+ROW()*0.00000001</f>
        <v>0.06012413</v>
      </c>
    </row>
    <row r="12414" customFormat="false" ht="15" hidden="false" customHeight="false" outlineLevel="0" collapsed="false">
      <c r="A12414" s="0" t="s">
        <v>8950</v>
      </c>
      <c r="B12414" s="0" t="s">
        <v>50</v>
      </c>
      <c r="C12414" s="0" t="n">
        <v>2011</v>
      </c>
      <c r="D12414" s="0" t="s">
        <v>48</v>
      </c>
      <c r="E12414" s="0" t="s">
        <v>1169</v>
      </c>
      <c r="F12414" s="0" t="n">
        <v>0.06</v>
      </c>
      <c r="G12414" s="0" t="n">
        <v>0</v>
      </c>
      <c r="H12414" s="0" t="n">
        <v>0</v>
      </c>
      <c r="I12414" s="0" t="n">
        <v>0</v>
      </c>
      <c r="J12414" s="0" t="n">
        <v>0.06</v>
      </c>
      <c r="N12414" s="0" t="s">
        <v>35</v>
      </c>
      <c r="P12414" s="0" t="n">
        <f aca="false">IF(AND(OR(Dashboard!$B$5="All",D12414=Dashboard!$B$5),OR(Dashboard!$D$5="All",N12414=Dashboard!$D$5),OR(AND(C12414&lt;&gt;"",C12414&gt;=Dashboard!$F$5,C12414&lt;=Dashboard!$H$5),AND(C12414="",Dashboard!$F$5&lt;=1980,Dashboard!$H$5&gt;=2016))),1,0)</f>
        <v>1</v>
      </c>
      <c r="Q12414" s="0" t="n">
        <f aca="false">J12414*P12414+ROW()*0.00000001</f>
        <v>0.06012414</v>
      </c>
    </row>
    <row r="12415" customFormat="false" ht="15" hidden="false" customHeight="false" outlineLevel="0" collapsed="false">
      <c r="A12415" s="0" t="s">
        <v>1670</v>
      </c>
      <c r="B12415" s="0" t="s">
        <v>851</v>
      </c>
      <c r="C12415" s="0" t="n">
        <v>2015</v>
      </c>
      <c r="D12415" s="0" t="s">
        <v>71</v>
      </c>
      <c r="E12415" s="0" t="s">
        <v>487</v>
      </c>
      <c r="F12415" s="0" t="n">
        <v>0</v>
      </c>
      <c r="G12415" s="0" t="n">
        <v>0.05</v>
      </c>
      <c r="H12415" s="0" t="n">
        <v>0</v>
      </c>
      <c r="I12415" s="0" t="n">
        <v>0.01</v>
      </c>
      <c r="J12415" s="0" t="n">
        <v>0.06</v>
      </c>
      <c r="N12415" s="0" t="s">
        <v>74</v>
      </c>
      <c r="P12415" s="0" t="n">
        <f aca="false">IF(AND(OR(Dashboard!$B$5="All",D12415=Dashboard!$B$5),OR(Dashboard!$D$5="All",N12415=Dashboard!$D$5),OR(AND(C12415&lt;&gt;"",C12415&gt;=Dashboard!$F$5,C12415&lt;=Dashboard!$H$5),AND(C12415="",Dashboard!$F$5&lt;=1980,Dashboard!$H$5&gt;=2016))),1,0)</f>
        <v>1</v>
      </c>
      <c r="Q12415" s="0" t="n">
        <f aca="false">J12415*P12415+ROW()*0.00000001</f>
        <v>0.06012415</v>
      </c>
    </row>
    <row r="12416" customFormat="false" ht="15" hidden="false" customHeight="false" outlineLevel="0" collapsed="false">
      <c r="A12416" s="0" t="s">
        <v>8951</v>
      </c>
      <c r="B12416" s="0" t="s">
        <v>33</v>
      </c>
      <c r="C12416" s="0" t="n">
        <v>2007</v>
      </c>
      <c r="D12416" s="0" t="s">
        <v>48</v>
      </c>
      <c r="E12416" s="0" t="s">
        <v>3063</v>
      </c>
      <c r="F12416" s="0" t="n">
        <v>0.06</v>
      </c>
      <c r="G12416" s="0" t="n">
        <v>0</v>
      </c>
      <c r="H12416" s="0" t="n">
        <v>0</v>
      </c>
      <c r="I12416" s="0" t="n">
        <v>0</v>
      </c>
      <c r="J12416" s="0" t="n">
        <v>0.06</v>
      </c>
      <c r="K12416" s="0" t="n">
        <v>66</v>
      </c>
      <c r="M12416" s="0" t="s">
        <v>36</v>
      </c>
      <c r="N12416" s="0" t="s">
        <v>35</v>
      </c>
      <c r="O12416" s="0" t="s">
        <v>67</v>
      </c>
      <c r="P12416" s="0" t="n">
        <f aca="false">IF(AND(OR(Dashboard!$B$5="All",D12416=Dashboard!$B$5),OR(Dashboard!$D$5="All",N12416=Dashboard!$D$5),OR(AND(C12416&lt;&gt;"",C12416&gt;=Dashboard!$F$5,C12416&lt;=Dashboard!$H$5),AND(C12416="",Dashboard!$F$5&lt;=1980,Dashboard!$H$5&gt;=2016))),1,0)</f>
        <v>1</v>
      </c>
      <c r="Q12416" s="0" t="n">
        <f aca="false">J12416*P12416+ROW()*0.00000001</f>
        <v>0.06012416</v>
      </c>
    </row>
    <row r="12417" customFormat="false" ht="15" hidden="false" customHeight="false" outlineLevel="0" collapsed="false">
      <c r="A12417" s="0" t="s">
        <v>8952</v>
      </c>
      <c r="B12417" s="0" t="s">
        <v>70</v>
      </c>
      <c r="C12417" s="0" t="n">
        <v>2014</v>
      </c>
      <c r="D12417" s="0" t="s">
        <v>71</v>
      </c>
      <c r="E12417" s="0" t="s">
        <v>328</v>
      </c>
      <c r="F12417" s="0" t="n">
        <v>0</v>
      </c>
      <c r="G12417" s="0" t="n">
        <v>0</v>
      </c>
      <c r="H12417" s="0" t="n">
        <v>0.06</v>
      </c>
      <c r="I12417" s="0" t="n">
        <v>0</v>
      </c>
      <c r="J12417" s="0" t="n">
        <v>0.06</v>
      </c>
      <c r="N12417" s="0" t="s">
        <v>74</v>
      </c>
      <c r="P12417" s="0" t="n">
        <f aca="false">IF(AND(OR(Dashboard!$B$5="All",D12417=Dashboard!$B$5),OR(Dashboard!$D$5="All",N12417=Dashboard!$D$5),OR(AND(C12417&lt;&gt;"",C12417&gt;=Dashboard!$F$5,C12417&lt;=Dashboard!$H$5),AND(C12417="",Dashboard!$F$5&lt;=1980,Dashboard!$H$5&gt;=2016))),1,0)</f>
        <v>1</v>
      </c>
      <c r="Q12417" s="0" t="n">
        <f aca="false">J12417*P12417+ROW()*0.00000001</f>
        <v>0.06012417</v>
      </c>
    </row>
    <row r="12418" customFormat="false" ht="15" hidden="false" customHeight="false" outlineLevel="0" collapsed="false">
      <c r="A12418" s="0" t="s">
        <v>8574</v>
      </c>
      <c r="B12418" s="0" t="s">
        <v>76</v>
      </c>
      <c r="C12418" s="0" t="n">
        <v>2008</v>
      </c>
      <c r="D12418" s="0" t="s">
        <v>114</v>
      </c>
      <c r="E12418" s="0" t="s">
        <v>328</v>
      </c>
      <c r="F12418" s="0" t="n">
        <v>0</v>
      </c>
      <c r="G12418" s="0" t="n">
        <v>0</v>
      </c>
      <c r="H12418" s="0" t="n">
        <v>0.06</v>
      </c>
      <c r="I12418" s="0" t="n">
        <v>0</v>
      </c>
      <c r="J12418" s="0" t="n">
        <v>0.06</v>
      </c>
      <c r="N12418" s="0" t="s">
        <v>74</v>
      </c>
      <c r="P12418" s="0" t="n">
        <f aca="false">IF(AND(OR(Dashboard!$B$5="All",D12418=Dashboard!$B$5),OR(Dashboard!$D$5="All",N12418=Dashboard!$D$5),OR(AND(C12418&lt;&gt;"",C12418&gt;=Dashboard!$F$5,C12418&lt;=Dashboard!$H$5),AND(C12418="",Dashboard!$F$5&lt;=1980,Dashboard!$H$5&gt;=2016))),1,0)</f>
        <v>1</v>
      </c>
      <c r="Q12418" s="0" t="n">
        <f aca="false">J12418*P12418+ROW()*0.00000001</f>
        <v>0.06012418</v>
      </c>
    </row>
    <row r="12419" customFormat="false" ht="15" hidden="false" customHeight="false" outlineLevel="0" collapsed="false">
      <c r="A12419" s="0" t="s">
        <v>8953</v>
      </c>
      <c r="B12419" s="0" t="s">
        <v>33</v>
      </c>
      <c r="C12419" s="0" t="n">
        <v>2007</v>
      </c>
      <c r="D12419" s="0" t="s">
        <v>102</v>
      </c>
      <c r="E12419" s="0" t="s">
        <v>1524</v>
      </c>
      <c r="F12419" s="0" t="n">
        <v>0.06</v>
      </c>
      <c r="G12419" s="0" t="n">
        <v>0</v>
      </c>
      <c r="H12419" s="0" t="n">
        <v>0</v>
      </c>
      <c r="I12419" s="0" t="n">
        <v>0</v>
      </c>
      <c r="J12419" s="0" t="n">
        <v>0.06</v>
      </c>
      <c r="K12419" s="0" t="n">
        <v>35</v>
      </c>
      <c r="L12419" s="0" t="n">
        <v>4.7</v>
      </c>
      <c r="M12419" s="0" t="s">
        <v>125</v>
      </c>
      <c r="N12419" s="0" t="s">
        <v>35</v>
      </c>
      <c r="O12419" s="0" t="s">
        <v>177</v>
      </c>
      <c r="P12419" s="0" t="n">
        <f aca="false">IF(AND(OR(Dashboard!$B$5="All",D12419=Dashboard!$B$5),OR(Dashboard!$D$5="All",N12419=Dashboard!$D$5),OR(AND(C12419&lt;&gt;"",C12419&gt;=Dashboard!$F$5,C12419&lt;=Dashboard!$H$5),AND(C12419="",Dashboard!$F$5&lt;=1980,Dashboard!$H$5&gt;=2016))),1,0)</f>
        <v>1</v>
      </c>
      <c r="Q12419" s="0" t="n">
        <f aca="false">J12419*P12419+ROW()*0.00000001</f>
        <v>0.06012419</v>
      </c>
    </row>
    <row r="12420" customFormat="false" ht="15" hidden="false" customHeight="false" outlineLevel="0" collapsed="false">
      <c r="A12420" s="0" t="s">
        <v>8954</v>
      </c>
      <c r="B12420" s="0" t="s">
        <v>85</v>
      </c>
      <c r="C12420" s="0" t="n">
        <v>2001</v>
      </c>
      <c r="D12420" s="0" t="s">
        <v>16</v>
      </c>
      <c r="E12420" s="0" t="s">
        <v>2365</v>
      </c>
      <c r="F12420" s="0" t="n">
        <v>0.04</v>
      </c>
      <c r="G12420" s="0" t="n">
        <v>0.02</v>
      </c>
      <c r="H12420" s="0" t="n">
        <v>0</v>
      </c>
      <c r="I12420" s="0" t="n">
        <v>0</v>
      </c>
      <c r="J12420" s="0" t="n">
        <v>0.06</v>
      </c>
      <c r="M12420" s="0" t="s">
        <v>36</v>
      </c>
      <c r="N12420" s="0" t="s">
        <v>35</v>
      </c>
      <c r="P12420" s="0" t="n">
        <f aca="false">IF(AND(OR(Dashboard!$B$5="All",D12420=Dashboard!$B$5),OR(Dashboard!$D$5="All",N12420=Dashboard!$D$5),OR(AND(C12420&lt;&gt;"",C12420&gt;=Dashboard!$F$5,C12420&lt;=Dashboard!$H$5),AND(C12420="",Dashboard!$F$5&lt;=1980,Dashboard!$H$5&gt;=2016))),1,0)</f>
        <v>1</v>
      </c>
      <c r="Q12420" s="0" t="n">
        <f aca="false">J12420*P12420+ROW()*0.00000001</f>
        <v>0.0601242</v>
      </c>
    </row>
    <row r="12421" customFormat="false" ht="15" hidden="false" customHeight="false" outlineLevel="0" collapsed="false">
      <c r="A12421" s="0" t="s">
        <v>8955</v>
      </c>
      <c r="B12421" s="0" t="s">
        <v>97</v>
      </c>
      <c r="C12421" s="0" t="n">
        <v>2016</v>
      </c>
      <c r="D12421" s="0" t="s">
        <v>71</v>
      </c>
      <c r="E12421" s="0" t="s">
        <v>328</v>
      </c>
      <c r="F12421" s="0" t="n">
        <v>0</v>
      </c>
      <c r="G12421" s="0" t="n">
        <v>0</v>
      </c>
      <c r="H12421" s="0" t="n">
        <v>0.06</v>
      </c>
      <c r="I12421" s="0" t="n">
        <v>0</v>
      </c>
      <c r="J12421" s="0" t="n">
        <v>0.06</v>
      </c>
      <c r="N12421" s="0" t="s">
        <v>35</v>
      </c>
      <c r="P12421" s="0" t="n">
        <f aca="false">IF(AND(OR(Dashboard!$B$5="All",D12421=Dashboard!$B$5),OR(Dashboard!$D$5="All",N12421=Dashboard!$D$5),OR(AND(C12421&lt;&gt;"",C12421&gt;=Dashboard!$F$5,C12421&lt;=Dashboard!$H$5),AND(C12421="",Dashboard!$F$5&lt;=1980,Dashboard!$H$5&gt;=2016))),1,0)</f>
        <v>1</v>
      </c>
      <c r="Q12421" s="0" t="n">
        <f aca="false">J12421*P12421+ROW()*0.00000001</f>
        <v>0.06012421</v>
      </c>
    </row>
    <row r="12422" customFormat="false" ht="15" hidden="false" customHeight="false" outlineLevel="0" collapsed="false">
      <c r="A12422" s="0" t="s">
        <v>8956</v>
      </c>
      <c r="B12422" s="0" t="s">
        <v>117</v>
      </c>
      <c r="C12422" s="0" t="n">
        <v>2000</v>
      </c>
      <c r="D12422" s="0" t="s">
        <v>71</v>
      </c>
      <c r="E12422" s="0" t="s">
        <v>680</v>
      </c>
      <c r="F12422" s="0" t="n">
        <v>0.03</v>
      </c>
      <c r="G12422" s="0" t="n">
        <v>0.02</v>
      </c>
      <c r="H12422" s="0" t="n">
        <v>0</v>
      </c>
      <c r="I12422" s="0" t="n">
        <v>0</v>
      </c>
      <c r="J12422" s="0" t="n">
        <v>0.06</v>
      </c>
      <c r="N12422" s="0" t="s">
        <v>74</v>
      </c>
      <c r="P12422" s="0" t="n">
        <f aca="false">IF(AND(OR(Dashboard!$B$5="All",D12422=Dashboard!$B$5),OR(Dashboard!$D$5="All",N12422=Dashboard!$D$5),OR(AND(C12422&lt;&gt;"",C12422&gt;=Dashboard!$F$5,C12422&lt;=Dashboard!$H$5),AND(C12422="",Dashboard!$F$5&lt;=1980,Dashboard!$H$5&gt;=2016))),1,0)</f>
        <v>1</v>
      </c>
      <c r="Q12422" s="0" t="n">
        <f aca="false">J12422*P12422+ROW()*0.00000001</f>
        <v>0.06012422</v>
      </c>
    </row>
    <row r="12423" customFormat="false" ht="15" hidden="false" customHeight="false" outlineLevel="0" collapsed="false">
      <c r="A12423" s="0" t="s">
        <v>6188</v>
      </c>
      <c r="B12423" s="0" t="s">
        <v>164</v>
      </c>
      <c r="C12423" s="0" t="n">
        <v>2007</v>
      </c>
      <c r="D12423" s="0" t="s">
        <v>52</v>
      </c>
      <c r="E12423" s="0" t="s">
        <v>2154</v>
      </c>
      <c r="F12423" s="0" t="n">
        <v>0.06</v>
      </c>
      <c r="G12423" s="0" t="n">
        <v>0</v>
      </c>
      <c r="H12423" s="0" t="n">
        <v>0</v>
      </c>
      <c r="I12423" s="0" t="n">
        <v>0</v>
      </c>
      <c r="J12423" s="0" t="n">
        <v>0.06</v>
      </c>
      <c r="K12423" s="0" t="n">
        <v>55</v>
      </c>
      <c r="L12423" s="0" t="n">
        <v>7.8</v>
      </c>
      <c r="M12423" s="0" t="s">
        <v>36</v>
      </c>
      <c r="N12423" s="0" t="s">
        <v>74</v>
      </c>
      <c r="O12423" s="0" t="s">
        <v>53</v>
      </c>
      <c r="P12423" s="0" t="n">
        <f aca="false">IF(AND(OR(Dashboard!$B$5="All",D12423=Dashboard!$B$5),OR(Dashboard!$D$5="All",N12423=Dashboard!$D$5),OR(AND(C12423&lt;&gt;"",C12423&gt;=Dashboard!$F$5,C12423&lt;=Dashboard!$H$5),AND(C12423="",Dashboard!$F$5&lt;=1980,Dashboard!$H$5&gt;=2016))),1,0)</f>
        <v>1</v>
      </c>
      <c r="Q12423" s="0" t="n">
        <f aca="false">J12423*P12423+ROW()*0.00000001</f>
        <v>0.06012423</v>
      </c>
    </row>
    <row r="12424" customFormat="false" ht="15" hidden="false" customHeight="false" outlineLevel="0" collapsed="false">
      <c r="A12424" s="0" t="s">
        <v>8957</v>
      </c>
      <c r="B12424" s="0" t="s">
        <v>78</v>
      </c>
      <c r="C12424" s="0" t="n">
        <v>1995</v>
      </c>
      <c r="D12424" s="0" t="s">
        <v>58</v>
      </c>
      <c r="E12424" s="0" t="s">
        <v>8958</v>
      </c>
      <c r="F12424" s="0" t="n">
        <v>0</v>
      </c>
      <c r="G12424" s="0" t="n">
        <v>0</v>
      </c>
      <c r="H12424" s="0" t="n">
        <v>0.06</v>
      </c>
      <c r="I12424" s="0" t="n">
        <v>0</v>
      </c>
      <c r="J12424" s="0" t="n">
        <v>0.06</v>
      </c>
      <c r="N12424" s="0" t="s">
        <v>35</v>
      </c>
      <c r="P12424" s="0" t="n">
        <f aca="false">IF(AND(OR(Dashboard!$B$5="All",D12424=Dashboard!$B$5),OR(Dashboard!$D$5="All",N12424=Dashboard!$D$5),OR(AND(C12424&lt;&gt;"",C12424&gt;=Dashboard!$F$5,C12424&lt;=Dashboard!$H$5),AND(C12424="",Dashboard!$F$5&lt;=1980,Dashboard!$H$5&gt;=2016))),1,0)</f>
        <v>1</v>
      </c>
      <c r="Q12424" s="0" t="n">
        <f aca="false">J12424*P12424+ROW()*0.00000001</f>
        <v>0.06012424</v>
      </c>
    </row>
    <row r="12425" customFormat="false" ht="15" hidden="false" customHeight="false" outlineLevel="0" collapsed="false">
      <c r="A12425" s="0" t="s">
        <v>8959</v>
      </c>
      <c r="B12425" s="0" t="s">
        <v>50</v>
      </c>
      <c r="C12425" s="0" t="n">
        <v>2010</v>
      </c>
      <c r="D12425" s="0" t="s">
        <v>58</v>
      </c>
      <c r="E12425" s="0" t="s">
        <v>195</v>
      </c>
      <c r="F12425" s="0" t="n">
        <v>0.06</v>
      </c>
      <c r="G12425" s="0" t="n">
        <v>0</v>
      </c>
      <c r="H12425" s="0" t="n">
        <v>0</v>
      </c>
      <c r="I12425" s="0" t="n">
        <v>0</v>
      </c>
      <c r="J12425" s="0" t="n">
        <v>0.06</v>
      </c>
      <c r="M12425" s="0" t="s">
        <v>36</v>
      </c>
      <c r="N12425" s="0" t="s">
        <v>35</v>
      </c>
      <c r="P12425" s="0" t="n">
        <f aca="false">IF(AND(OR(Dashboard!$B$5="All",D12425=Dashboard!$B$5),OR(Dashboard!$D$5="All",N12425=Dashboard!$D$5),OR(AND(C12425&lt;&gt;"",C12425&gt;=Dashboard!$F$5,C12425&lt;=Dashboard!$H$5),AND(C12425="",Dashboard!$F$5&lt;=1980,Dashboard!$H$5&gt;=2016))),1,0)</f>
        <v>1</v>
      </c>
      <c r="Q12425" s="0" t="n">
        <f aca="false">J12425*P12425+ROW()*0.00000001</f>
        <v>0.06012425</v>
      </c>
    </row>
    <row r="12426" customFormat="false" ht="15" hidden="false" customHeight="false" outlineLevel="0" collapsed="false">
      <c r="A12426" s="0" t="s">
        <v>7730</v>
      </c>
      <c r="B12426" s="0" t="s">
        <v>64</v>
      </c>
      <c r="C12426" s="0" t="n">
        <v>2011</v>
      </c>
      <c r="D12426" s="0" t="s">
        <v>71</v>
      </c>
      <c r="E12426" s="0" t="s">
        <v>91</v>
      </c>
      <c r="F12426" s="0" t="n">
        <v>0.05</v>
      </c>
      <c r="G12426" s="0" t="n">
        <v>0.01</v>
      </c>
      <c r="H12426" s="0" t="n">
        <v>0</v>
      </c>
      <c r="I12426" s="0" t="n">
        <v>0</v>
      </c>
      <c r="J12426" s="0" t="n">
        <v>0.06</v>
      </c>
      <c r="L12426" s="0" t="n">
        <v>4</v>
      </c>
      <c r="M12426" s="0" t="s">
        <v>125</v>
      </c>
      <c r="N12426" s="0" t="s">
        <v>66</v>
      </c>
      <c r="P12426" s="0" t="n">
        <f aca="false">IF(AND(OR(Dashboard!$B$5="All",D12426=Dashboard!$B$5),OR(Dashboard!$D$5="All",N12426=Dashboard!$D$5),OR(AND(C12426&lt;&gt;"",C12426&gt;=Dashboard!$F$5,C12426&lt;=Dashboard!$H$5),AND(C12426="",Dashboard!$F$5&lt;=1980,Dashboard!$H$5&gt;=2016))),1,0)</f>
        <v>1</v>
      </c>
      <c r="Q12426" s="0" t="n">
        <f aca="false">J12426*P12426+ROW()*0.00000001</f>
        <v>0.06012426</v>
      </c>
    </row>
    <row r="12427" customFormat="false" ht="15" hidden="false" customHeight="false" outlineLevel="0" collapsed="false">
      <c r="A12427" s="0" t="s">
        <v>8960</v>
      </c>
      <c r="B12427" s="0" t="s">
        <v>33</v>
      </c>
      <c r="C12427" s="0" t="n">
        <v>2008</v>
      </c>
      <c r="D12427" s="0" t="s">
        <v>41</v>
      </c>
      <c r="E12427" s="0" t="s">
        <v>1364</v>
      </c>
      <c r="F12427" s="0" t="n">
        <v>0.06</v>
      </c>
      <c r="G12427" s="0" t="n">
        <v>0</v>
      </c>
      <c r="H12427" s="0" t="n">
        <v>0</v>
      </c>
      <c r="I12427" s="0" t="n">
        <v>0</v>
      </c>
      <c r="J12427" s="0" t="n">
        <v>0.06</v>
      </c>
      <c r="K12427" s="0" t="n">
        <v>40</v>
      </c>
      <c r="M12427" s="0" t="s">
        <v>36</v>
      </c>
      <c r="N12427" s="0" t="s">
        <v>35</v>
      </c>
      <c r="O12427" s="0" t="s">
        <v>177</v>
      </c>
      <c r="P12427" s="0" t="n">
        <f aca="false">IF(AND(OR(Dashboard!$B$5="All",D12427=Dashboard!$B$5),OR(Dashboard!$D$5="All",N12427=Dashboard!$D$5),OR(AND(C12427&lt;&gt;"",C12427&gt;=Dashboard!$F$5,C12427&lt;=Dashboard!$H$5),AND(C12427="",Dashboard!$F$5&lt;=1980,Dashboard!$H$5&gt;=2016))),1,0)</f>
        <v>1</v>
      </c>
      <c r="Q12427" s="0" t="n">
        <f aca="false">J12427*P12427+ROW()*0.00000001</f>
        <v>0.06012427</v>
      </c>
    </row>
    <row r="12428" customFormat="false" ht="15" hidden="false" customHeight="false" outlineLevel="0" collapsed="false">
      <c r="A12428" s="0" t="s">
        <v>8961</v>
      </c>
      <c r="B12428" s="0" t="s">
        <v>33</v>
      </c>
      <c r="C12428" s="0" t="n">
        <v>2007</v>
      </c>
      <c r="D12428" s="0" t="s">
        <v>56</v>
      </c>
      <c r="E12428" s="0" t="s">
        <v>8833</v>
      </c>
      <c r="F12428" s="0" t="n">
        <v>0.06</v>
      </c>
      <c r="G12428" s="0" t="n">
        <v>0</v>
      </c>
      <c r="H12428" s="0" t="n">
        <v>0</v>
      </c>
      <c r="I12428" s="0" t="n">
        <v>0</v>
      </c>
      <c r="J12428" s="0" t="n">
        <v>0.06</v>
      </c>
      <c r="M12428" s="0" t="s">
        <v>103</v>
      </c>
      <c r="N12428" s="0" t="s">
        <v>35</v>
      </c>
      <c r="P12428" s="0" t="n">
        <f aca="false">IF(AND(OR(Dashboard!$B$5="All",D12428=Dashboard!$B$5),OR(Dashboard!$D$5="All",N12428=Dashboard!$D$5),OR(AND(C12428&lt;&gt;"",C12428&gt;=Dashboard!$F$5,C12428&lt;=Dashboard!$H$5),AND(C12428="",Dashboard!$F$5&lt;=1980,Dashboard!$H$5&gt;=2016))),1,0)</f>
        <v>1</v>
      </c>
      <c r="Q12428" s="0" t="n">
        <f aca="false">J12428*P12428+ROW()*0.00000001</f>
        <v>0.06012428</v>
      </c>
    </row>
    <row r="12429" customFormat="false" ht="15" hidden="false" customHeight="false" outlineLevel="0" collapsed="false">
      <c r="A12429" s="0" t="s">
        <v>8962</v>
      </c>
      <c r="B12429" s="0" t="s">
        <v>152</v>
      </c>
      <c r="C12429" s="0" t="n">
        <v>2011</v>
      </c>
      <c r="D12429" s="0" t="s">
        <v>71</v>
      </c>
      <c r="E12429" s="0" t="s">
        <v>8963</v>
      </c>
      <c r="F12429" s="0" t="n">
        <v>0</v>
      </c>
      <c r="G12429" s="0" t="n">
        <v>0.05</v>
      </c>
      <c r="H12429" s="0" t="n">
        <v>0</v>
      </c>
      <c r="I12429" s="0" t="n">
        <v>0.01</v>
      </c>
      <c r="J12429" s="0" t="n">
        <v>0.06</v>
      </c>
      <c r="N12429" s="0" t="s">
        <v>152</v>
      </c>
      <c r="P12429" s="0" t="n">
        <f aca="false">IF(AND(OR(Dashboard!$B$5="All",D12429=Dashboard!$B$5),OR(Dashboard!$D$5="All",N12429=Dashboard!$D$5),OR(AND(C12429&lt;&gt;"",C12429&gt;=Dashboard!$F$5,C12429&lt;=Dashboard!$H$5),AND(C12429="",Dashboard!$F$5&lt;=1980,Dashboard!$H$5&gt;=2016))),1,0)</f>
        <v>1</v>
      </c>
      <c r="Q12429" s="0" t="n">
        <f aca="false">J12429*P12429+ROW()*0.00000001</f>
        <v>0.06012429</v>
      </c>
    </row>
    <row r="12430" customFormat="false" ht="15" hidden="false" customHeight="false" outlineLevel="0" collapsed="false">
      <c r="A12430" s="0" t="s">
        <v>5713</v>
      </c>
      <c r="B12430" s="0" t="s">
        <v>70</v>
      </c>
      <c r="C12430" s="0" t="n">
        <v>2012</v>
      </c>
      <c r="D12430" s="0" t="s">
        <v>114</v>
      </c>
      <c r="E12430" s="0" t="s">
        <v>2792</v>
      </c>
      <c r="F12430" s="0" t="n">
        <v>0.01</v>
      </c>
      <c r="G12430" s="0" t="n">
        <v>0.02</v>
      </c>
      <c r="H12430" s="0" t="n">
        <v>0.02</v>
      </c>
      <c r="I12430" s="0" t="n">
        <v>0.01</v>
      </c>
      <c r="J12430" s="0" t="n">
        <v>0.06</v>
      </c>
      <c r="K12430" s="0" t="n">
        <v>83</v>
      </c>
      <c r="L12430" s="0" t="n">
        <v>8.7</v>
      </c>
      <c r="M12430" s="0" t="s">
        <v>73</v>
      </c>
      <c r="N12430" s="0" t="s">
        <v>74</v>
      </c>
      <c r="O12430" s="0" t="s">
        <v>42</v>
      </c>
      <c r="P12430" s="0" t="n">
        <f aca="false">IF(AND(OR(Dashboard!$B$5="All",D12430=Dashboard!$B$5),OR(Dashboard!$D$5="All",N12430=Dashboard!$D$5),OR(AND(C12430&lt;&gt;"",C12430&gt;=Dashboard!$F$5,C12430&lt;=Dashboard!$H$5),AND(C12430="",Dashboard!$F$5&lt;=1980,Dashboard!$H$5&gt;=2016))),1,0)</f>
        <v>1</v>
      </c>
      <c r="Q12430" s="0" t="n">
        <f aca="false">J12430*P12430+ROW()*0.00000001</f>
        <v>0.0601243</v>
      </c>
    </row>
    <row r="12431" customFormat="false" ht="15" hidden="false" customHeight="false" outlineLevel="0" collapsed="false">
      <c r="A12431" s="0" t="s">
        <v>8964</v>
      </c>
      <c r="B12431" s="0" t="s">
        <v>94</v>
      </c>
      <c r="C12431" s="0" t="n">
        <v>2015</v>
      </c>
      <c r="D12431" s="0" t="s">
        <v>71</v>
      </c>
      <c r="E12431" s="0" t="s">
        <v>782</v>
      </c>
      <c r="F12431" s="0" t="n">
        <v>0.03</v>
      </c>
      <c r="G12431" s="0" t="n">
        <v>0.02</v>
      </c>
      <c r="H12431" s="0" t="n">
        <v>0</v>
      </c>
      <c r="I12431" s="0" t="n">
        <v>0.01</v>
      </c>
      <c r="J12431" s="0" t="n">
        <v>0.06</v>
      </c>
      <c r="K12431" s="0" t="n">
        <v>67</v>
      </c>
      <c r="L12431" s="0" t="n">
        <v>7.6</v>
      </c>
      <c r="M12431" s="0" t="s">
        <v>103</v>
      </c>
      <c r="N12431" s="0" t="s">
        <v>74</v>
      </c>
      <c r="O12431" s="0" t="s">
        <v>67</v>
      </c>
      <c r="P12431" s="0" t="n">
        <f aca="false">IF(AND(OR(Dashboard!$B$5="All",D12431=Dashboard!$B$5),OR(Dashboard!$D$5="All",N12431=Dashboard!$D$5),OR(AND(C12431&lt;&gt;"",C12431&gt;=Dashboard!$F$5,C12431&lt;=Dashboard!$H$5),AND(C12431="",Dashboard!$F$5&lt;=1980,Dashboard!$H$5&gt;=2016))),1,0)</f>
        <v>1</v>
      </c>
      <c r="Q12431" s="0" t="n">
        <f aca="false">J12431*P12431+ROW()*0.00000001</f>
        <v>0.06012431</v>
      </c>
    </row>
    <row r="12432" customFormat="false" ht="15" hidden="false" customHeight="false" outlineLevel="0" collapsed="false">
      <c r="A12432" s="0" t="s">
        <v>2615</v>
      </c>
      <c r="B12432" s="0" t="s">
        <v>186</v>
      </c>
      <c r="C12432" s="0" t="n">
        <v>2005</v>
      </c>
      <c r="D12432" s="0" t="s">
        <v>34</v>
      </c>
      <c r="E12432" s="0" t="s">
        <v>1169</v>
      </c>
      <c r="F12432" s="0" t="n">
        <v>0.05</v>
      </c>
      <c r="G12432" s="0" t="n">
        <v>0.01</v>
      </c>
      <c r="H12432" s="0" t="n">
        <v>0</v>
      </c>
      <c r="I12432" s="0" t="n">
        <v>0</v>
      </c>
      <c r="J12432" s="0" t="n">
        <v>0.06</v>
      </c>
      <c r="K12432" s="0" t="n">
        <v>47</v>
      </c>
      <c r="M12432" s="0" t="s">
        <v>36</v>
      </c>
      <c r="N12432" s="0" t="s">
        <v>35</v>
      </c>
      <c r="O12432" s="0" t="s">
        <v>177</v>
      </c>
      <c r="P12432" s="0" t="n">
        <f aca="false">IF(AND(OR(Dashboard!$B$5="All",D12432=Dashboard!$B$5),OR(Dashboard!$D$5="All",N12432=Dashboard!$D$5),OR(AND(C12432&lt;&gt;"",C12432&gt;=Dashboard!$F$5,C12432&lt;=Dashboard!$H$5),AND(C12432="",Dashboard!$F$5&lt;=1980,Dashboard!$H$5&gt;=2016))),1,0)</f>
        <v>1</v>
      </c>
      <c r="Q12432" s="0" t="n">
        <f aca="false">J12432*P12432+ROW()*0.00000001</f>
        <v>0.06012432</v>
      </c>
    </row>
    <row r="12433" customFormat="false" ht="15" hidden="false" customHeight="false" outlineLevel="0" collapsed="false">
      <c r="A12433" s="0" t="s">
        <v>8965</v>
      </c>
      <c r="B12433" s="0" t="s">
        <v>152</v>
      </c>
      <c r="C12433" s="0" t="n">
        <v>2011</v>
      </c>
      <c r="D12433" s="0" t="s">
        <v>246</v>
      </c>
      <c r="E12433" s="0" t="s">
        <v>65</v>
      </c>
      <c r="F12433" s="0" t="n">
        <v>0.01</v>
      </c>
      <c r="G12433" s="0" t="n">
        <v>0.04</v>
      </c>
      <c r="H12433" s="0" t="n">
        <v>0</v>
      </c>
      <c r="I12433" s="0" t="n">
        <v>0.01</v>
      </c>
      <c r="J12433" s="0" t="n">
        <v>0.06</v>
      </c>
      <c r="K12433" s="0" t="n">
        <v>70</v>
      </c>
      <c r="L12433" s="0" t="n">
        <v>5.6</v>
      </c>
      <c r="M12433" s="0" t="s">
        <v>125</v>
      </c>
      <c r="N12433" s="0" t="s">
        <v>152</v>
      </c>
      <c r="O12433" s="0" t="s">
        <v>67</v>
      </c>
      <c r="P12433" s="0" t="n">
        <f aca="false">IF(AND(OR(Dashboard!$B$5="All",D12433=Dashboard!$B$5),OR(Dashboard!$D$5="All",N12433=Dashboard!$D$5),OR(AND(C12433&lt;&gt;"",C12433&gt;=Dashboard!$F$5,C12433&lt;=Dashboard!$H$5),AND(C12433="",Dashboard!$F$5&lt;=1980,Dashboard!$H$5&gt;=2016))),1,0)</f>
        <v>1</v>
      </c>
      <c r="Q12433" s="0" t="n">
        <f aca="false">J12433*P12433+ROW()*0.00000001</f>
        <v>0.06012433</v>
      </c>
    </row>
    <row r="12434" customFormat="false" ht="15" hidden="false" customHeight="false" outlineLevel="0" collapsed="false">
      <c r="A12434" s="0" t="s">
        <v>8966</v>
      </c>
      <c r="B12434" s="0" t="s">
        <v>851</v>
      </c>
      <c r="C12434" s="0" t="n">
        <v>2012</v>
      </c>
      <c r="D12434" s="0" t="s">
        <v>71</v>
      </c>
      <c r="E12434" s="0" t="s">
        <v>1002</v>
      </c>
      <c r="F12434" s="0" t="n">
        <v>0</v>
      </c>
      <c r="G12434" s="0" t="n">
        <v>0</v>
      </c>
      <c r="H12434" s="0" t="n">
        <v>0.06</v>
      </c>
      <c r="I12434" s="0" t="n">
        <v>0</v>
      </c>
      <c r="J12434" s="0" t="n">
        <v>0.06</v>
      </c>
      <c r="K12434" s="0" t="n">
        <v>68</v>
      </c>
      <c r="L12434" s="0" t="n">
        <v>7.9</v>
      </c>
      <c r="M12434" s="0" t="s">
        <v>103</v>
      </c>
      <c r="N12434" s="0" t="s">
        <v>74</v>
      </c>
      <c r="O12434" s="0" t="s">
        <v>67</v>
      </c>
      <c r="P12434" s="0" t="n">
        <f aca="false">IF(AND(OR(Dashboard!$B$5="All",D12434=Dashboard!$B$5),OR(Dashboard!$D$5="All",N12434=Dashboard!$D$5),OR(AND(C12434&lt;&gt;"",C12434&gt;=Dashboard!$F$5,C12434&lt;=Dashboard!$H$5),AND(C12434="",Dashboard!$F$5&lt;=1980,Dashboard!$H$5&gt;=2016))),1,0)</f>
        <v>1</v>
      </c>
      <c r="Q12434" s="0" t="n">
        <f aca="false">J12434*P12434+ROW()*0.00000001</f>
        <v>0.06012434</v>
      </c>
    </row>
    <row r="12435" customFormat="false" ht="15" hidden="false" customHeight="false" outlineLevel="0" collapsed="false">
      <c r="A12435" s="0" t="s">
        <v>8967</v>
      </c>
      <c r="B12435" s="0" t="s">
        <v>76</v>
      </c>
      <c r="C12435" s="0" t="n">
        <v>2005</v>
      </c>
      <c r="D12435" s="0" t="s">
        <v>46</v>
      </c>
      <c r="E12435" s="0" t="s">
        <v>782</v>
      </c>
      <c r="F12435" s="0" t="n">
        <v>0.03</v>
      </c>
      <c r="G12435" s="0" t="n">
        <v>0.02</v>
      </c>
      <c r="H12435" s="0" t="n">
        <v>0</v>
      </c>
      <c r="I12435" s="0" t="n">
        <v>0.01</v>
      </c>
      <c r="J12435" s="0" t="n">
        <v>0.06</v>
      </c>
      <c r="K12435" s="0" t="n">
        <v>68</v>
      </c>
      <c r="L12435" s="0" t="n">
        <v>7.8</v>
      </c>
      <c r="M12435" s="0" t="s">
        <v>125</v>
      </c>
      <c r="N12435" s="0" t="s">
        <v>74</v>
      </c>
      <c r="O12435" s="0" t="s">
        <v>67</v>
      </c>
      <c r="P12435" s="0" t="n">
        <f aca="false">IF(AND(OR(Dashboard!$B$5="All",D12435=Dashboard!$B$5),OR(Dashboard!$D$5="All",N12435=Dashboard!$D$5),OR(AND(C12435&lt;&gt;"",C12435&gt;=Dashboard!$F$5,C12435&lt;=Dashboard!$H$5),AND(C12435="",Dashboard!$F$5&lt;=1980,Dashboard!$H$5&gt;=2016))),1,0)</f>
        <v>1</v>
      </c>
      <c r="Q12435" s="0" t="n">
        <f aca="false">J12435*P12435+ROW()*0.00000001</f>
        <v>0.06012435</v>
      </c>
    </row>
    <row r="12436" customFormat="false" ht="15" hidden="false" customHeight="false" outlineLevel="0" collapsed="false">
      <c r="A12436" s="0" t="s">
        <v>8968</v>
      </c>
      <c r="B12436" s="0" t="s">
        <v>33</v>
      </c>
      <c r="C12436" s="0" t="n">
        <v>2008</v>
      </c>
      <c r="D12436" s="0" t="s">
        <v>114</v>
      </c>
      <c r="E12436" s="0" t="s">
        <v>560</v>
      </c>
      <c r="F12436" s="0" t="n">
        <v>0.06</v>
      </c>
      <c r="G12436" s="0" t="n">
        <v>0</v>
      </c>
      <c r="H12436" s="0" t="n">
        <v>0</v>
      </c>
      <c r="I12436" s="0" t="n">
        <v>0</v>
      </c>
      <c r="J12436" s="0" t="n">
        <v>0.06</v>
      </c>
      <c r="M12436" s="0" t="s">
        <v>36</v>
      </c>
      <c r="N12436" s="0" t="s">
        <v>35</v>
      </c>
      <c r="P12436" s="0" t="n">
        <f aca="false">IF(AND(OR(Dashboard!$B$5="All",D12436=Dashboard!$B$5),OR(Dashboard!$D$5="All",N12436=Dashboard!$D$5),OR(AND(C12436&lt;&gt;"",C12436&gt;=Dashboard!$F$5,C12436&lt;=Dashboard!$H$5),AND(C12436="",Dashboard!$F$5&lt;=1980,Dashboard!$H$5&gt;=2016))),1,0)</f>
        <v>1</v>
      </c>
      <c r="Q12436" s="0" t="n">
        <f aca="false">J12436*P12436+ROW()*0.00000001</f>
        <v>0.06012436</v>
      </c>
    </row>
    <row r="12437" customFormat="false" ht="15" hidden="false" customHeight="false" outlineLevel="0" collapsed="false">
      <c r="A12437" s="0" t="s">
        <v>8969</v>
      </c>
      <c r="B12437" s="0" t="s">
        <v>117</v>
      </c>
      <c r="C12437" s="0" t="n">
        <v>2002</v>
      </c>
      <c r="D12437" s="0" t="s">
        <v>58</v>
      </c>
      <c r="E12437" s="0" t="s">
        <v>821</v>
      </c>
      <c r="F12437" s="0" t="n">
        <v>0.03</v>
      </c>
      <c r="G12437" s="0" t="n">
        <v>0.02</v>
      </c>
      <c r="H12437" s="0" t="n">
        <v>0</v>
      </c>
      <c r="I12437" s="0" t="n">
        <v>0</v>
      </c>
      <c r="J12437" s="0" t="n">
        <v>0.06</v>
      </c>
      <c r="N12437" s="0" t="s">
        <v>74</v>
      </c>
      <c r="P12437" s="0" t="n">
        <f aca="false">IF(AND(OR(Dashboard!$B$5="All",D12437=Dashboard!$B$5),OR(Dashboard!$D$5="All",N12437=Dashboard!$D$5),OR(AND(C12437&lt;&gt;"",C12437&gt;=Dashboard!$F$5,C12437&lt;=Dashboard!$H$5),AND(C12437="",Dashboard!$F$5&lt;=1980,Dashboard!$H$5&gt;=2016))),1,0)</f>
        <v>1</v>
      </c>
      <c r="Q12437" s="0" t="n">
        <f aca="false">J12437*P12437+ROW()*0.00000001</f>
        <v>0.06012437</v>
      </c>
    </row>
    <row r="12438" customFormat="false" ht="15" hidden="false" customHeight="false" outlineLevel="0" collapsed="false">
      <c r="A12438" s="0" t="s">
        <v>8970</v>
      </c>
      <c r="B12438" s="0" t="s">
        <v>117</v>
      </c>
      <c r="C12438" s="0" t="n">
        <v>1998</v>
      </c>
      <c r="D12438" s="0" t="s">
        <v>52</v>
      </c>
      <c r="E12438" s="0" t="s">
        <v>220</v>
      </c>
      <c r="F12438" s="0" t="n">
        <v>0</v>
      </c>
      <c r="G12438" s="0" t="n">
        <v>0</v>
      </c>
      <c r="H12438" s="0" t="n">
        <v>0.06</v>
      </c>
      <c r="I12438" s="0" t="n">
        <v>0</v>
      </c>
      <c r="J12438" s="0" t="n">
        <v>0.06</v>
      </c>
      <c r="N12438" s="0" t="s">
        <v>74</v>
      </c>
      <c r="P12438" s="0" t="n">
        <f aca="false">IF(AND(OR(Dashboard!$B$5="All",D12438=Dashboard!$B$5),OR(Dashboard!$D$5="All",N12438=Dashboard!$D$5),OR(AND(C12438&lt;&gt;"",C12438&gt;=Dashboard!$F$5,C12438&lt;=Dashboard!$H$5),AND(C12438="",Dashboard!$F$5&lt;=1980,Dashboard!$H$5&gt;=2016))),1,0)</f>
        <v>1</v>
      </c>
      <c r="Q12438" s="0" t="n">
        <f aca="false">J12438*P12438+ROW()*0.00000001</f>
        <v>0.06012438</v>
      </c>
    </row>
    <row r="12439" customFormat="false" ht="15" hidden="false" customHeight="false" outlineLevel="0" collapsed="false">
      <c r="A12439" s="0" t="s">
        <v>8971</v>
      </c>
      <c r="B12439" s="0" t="s">
        <v>117</v>
      </c>
      <c r="C12439" s="0" t="n">
        <v>2000</v>
      </c>
      <c r="D12439" s="0" t="s">
        <v>34</v>
      </c>
      <c r="E12439" s="0" t="s">
        <v>2468</v>
      </c>
      <c r="F12439" s="0" t="n">
        <v>0.03</v>
      </c>
      <c r="G12439" s="0" t="n">
        <v>0.02</v>
      </c>
      <c r="H12439" s="0" t="n">
        <v>0</v>
      </c>
      <c r="I12439" s="0" t="n">
        <v>0</v>
      </c>
      <c r="J12439" s="0" t="n">
        <v>0.06</v>
      </c>
      <c r="K12439" s="0" t="n">
        <v>57</v>
      </c>
      <c r="M12439" s="0" t="s">
        <v>36</v>
      </c>
      <c r="N12439" s="0" t="s">
        <v>74</v>
      </c>
      <c r="O12439" s="0" t="s">
        <v>53</v>
      </c>
      <c r="P12439" s="0" t="n">
        <f aca="false">IF(AND(OR(Dashboard!$B$5="All",D12439=Dashboard!$B$5),OR(Dashboard!$D$5="All",N12439=Dashboard!$D$5),OR(AND(C12439&lt;&gt;"",C12439&gt;=Dashboard!$F$5,C12439&lt;=Dashboard!$H$5),AND(C12439="",Dashboard!$F$5&lt;=1980,Dashboard!$H$5&gt;=2016))),1,0)</f>
        <v>1</v>
      </c>
      <c r="Q12439" s="0" t="n">
        <f aca="false">J12439*P12439+ROW()*0.00000001</f>
        <v>0.06012439</v>
      </c>
    </row>
    <row r="12440" customFormat="false" ht="15" hidden="false" customHeight="false" outlineLevel="0" collapsed="false">
      <c r="A12440" s="0" t="s">
        <v>8972</v>
      </c>
      <c r="B12440" s="0" t="s">
        <v>33</v>
      </c>
      <c r="C12440" s="0" t="n">
        <v>2012</v>
      </c>
      <c r="D12440" s="0" t="s">
        <v>52</v>
      </c>
      <c r="E12440" s="0" t="s">
        <v>195</v>
      </c>
      <c r="F12440" s="0" t="n">
        <v>0</v>
      </c>
      <c r="G12440" s="0" t="n">
        <v>0.06</v>
      </c>
      <c r="H12440" s="0" t="n">
        <v>0</v>
      </c>
      <c r="I12440" s="0" t="n">
        <v>0.01</v>
      </c>
      <c r="J12440" s="0" t="n">
        <v>0.06</v>
      </c>
      <c r="M12440" s="0" t="s">
        <v>125</v>
      </c>
      <c r="N12440" s="0" t="s">
        <v>35</v>
      </c>
      <c r="P12440" s="0" t="n">
        <f aca="false">IF(AND(OR(Dashboard!$B$5="All",D12440=Dashboard!$B$5),OR(Dashboard!$D$5="All",N12440=Dashboard!$D$5),OR(AND(C12440&lt;&gt;"",C12440&gt;=Dashboard!$F$5,C12440&lt;=Dashboard!$H$5),AND(C12440="",Dashboard!$F$5&lt;=1980,Dashboard!$H$5&gt;=2016))),1,0)</f>
        <v>1</v>
      </c>
      <c r="Q12440" s="0" t="n">
        <f aca="false">J12440*P12440+ROW()*0.00000001</f>
        <v>0.0601244</v>
      </c>
    </row>
    <row r="12441" customFormat="false" ht="15" hidden="false" customHeight="false" outlineLevel="0" collapsed="false">
      <c r="A12441" s="0" t="s">
        <v>1898</v>
      </c>
      <c r="B12441" s="0" t="s">
        <v>152</v>
      </c>
      <c r="C12441" s="0" t="n">
        <v>2014</v>
      </c>
      <c r="D12441" s="0" t="s">
        <v>71</v>
      </c>
      <c r="E12441" s="0" t="s">
        <v>243</v>
      </c>
      <c r="F12441" s="0" t="n">
        <v>0</v>
      </c>
      <c r="G12441" s="0" t="n">
        <v>0.06</v>
      </c>
      <c r="H12441" s="0" t="n">
        <v>0</v>
      </c>
      <c r="I12441" s="0" t="n">
        <v>0</v>
      </c>
      <c r="J12441" s="0" t="n">
        <v>0.06</v>
      </c>
      <c r="L12441" s="0" t="n">
        <v>6.8</v>
      </c>
      <c r="M12441" s="0" t="s">
        <v>125</v>
      </c>
      <c r="N12441" s="0" t="s">
        <v>152</v>
      </c>
      <c r="P12441" s="0" t="n">
        <f aca="false">IF(AND(OR(Dashboard!$B$5="All",D12441=Dashboard!$B$5),OR(Dashboard!$D$5="All",N12441=Dashboard!$D$5),OR(AND(C12441&lt;&gt;"",C12441&gt;=Dashboard!$F$5,C12441&lt;=Dashboard!$H$5),AND(C12441="",Dashboard!$F$5&lt;=1980,Dashboard!$H$5&gt;=2016))),1,0)</f>
        <v>1</v>
      </c>
      <c r="Q12441" s="0" t="n">
        <f aca="false">J12441*P12441+ROW()*0.00000001</f>
        <v>0.06012441</v>
      </c>
    </row>
    <row r="12442" customFormat="false" ht="15" hidden="false" customHeight="false" outlineLevel="0" collapsed="false">
      <c r="A12442" s="0" t="s">
        <v>8973</v>
      </c>
      <c r="B12442" s="0" t="s">
        <v>50</v>
      </c>
      <c r="C12442" s="0" t="n">
        <v>2008</v>
      </c>
      <c r="D12442" s="0" t="s">
        <v>46</v>
      </c>
      <c r="E12442" s="0" t="s">
        <v>1894</v>
      </c>
      <c r="F12442" s="0" t="n">
        <v>0.06</v>
      </c>
      <c r="G12442" s="0" t="n">
        <v>0</v>
      </c>
      <c r="H12442" s="0" t="n">
        <v>0</v>
      </c>
      <c r="I12442" s="0" t="n">
        <v>0</v>
      </c>
      <c r="J12442" s="0" t="n">
        <v>0.06</v>
      </c>
      <c r="M12442" s="0" t="s">
        <v>36</v>
      </c>
      <c r="N12442" s="0" t="s">
        <v>35</v>
      </c>
      <c r="P12442" s="0" t="n">
        <f aca="false">IF(AND(OR(Dashboard!$B$5="All",D12442=Dashboard!$B$5),OR(Dashboard!$D$5="All",N12442=Dashboard!$D$5),OR(AND(C12442&lt;&gt;"",C12442&gt;=Dashboard!$F$5,C12442&lt;=Dashboard!$H$5),AND(C12442="",Dashboard!$F$5&lt;=1980,Dashboard!$H$5&gt;=2016))),1,0)</f>
        <v>1</v>
      </c>
      <c r="Q12442" s="0" t="n">
        <f aca="false">J12442*P12442+ROW()*0.00000001</f>
        <v>0.06012442</v>
      </c>
    </row>
    <row r="12443" customFormat="false" ht="15" hidden="false" customHeight="false" outlineLevel="0" collapsed="false">
      <c r="A12443" s="0" t="s">
        <v>8974</v>
      </c>
      <c r="B12443" s="0" t="s">
        <v>144</v>
      </c>
      <c r="C12443" s="0" t="n">
        <v>2004</v>
      </c>
      <c r="D12443" s="0" t="s">
        <v>246</v>
      </c>
      <c r="E12443" s="0" t="s">
        <v>91</v>
      </c>
      <c r="F12443" s="0" t="n">
        <v>0.05</v>
      </c>
      <c r="G12443" s="0" t="n">
        <v>0.01</v>
      </c>
      <c r="H12443" s="0" t="n">
        <v>0</v>
      </c>
      <c r="I12443" s="0" t="n">
        <v>0</v>
      </c>
      <c r="J12443" s="0" t="n">
        <v>0.06</v>
      </c>
      <c r="K12443" s="0" t="n">
        <v>38</v>
      </c>
      <c r="M12443" s="0" t="s">
        <v>103</v>
      </c>
      <c r="N12443" s="0" t="s">
        <v>66</v>
      </c>
      <c r="O12443" s="0" t="s">
        <v>177</v>
      </c>
      <c r="P12443" s="0" t="n">
        <f aca="false">IF(AND(OR(Dashboard!$B$5="All",D12443=Dashboard!$B$5),OR(Dashboard!$D$5="All",N12443=Dashboard!$D$5),OR(AND(C12443&lt;&gt;"",C12443&gt;=Dashboard!$F$5,C12443&lt;=Dashboard!$H$5),AND(C12443="",Dashboard!$F$5&lt;=1980,Dashboard!$H$5&gt;=2016))),1,0)</f>
        <v>1</v>
      </c>
      <c r="Q12443" s="0" t="n">
        <f aca="false">J12443*P12443+ROW()*0.00000001</f>
        <v>0.06012443</v>
      </c>
    </row>
    <row r="12444" customFormat="false" ht="15" hidden="false" customHeight="false" outlineLevel="0" collapsed="false">
      <c r="A12444" s="0" t="s">
        <v>8975</v>
      </c>
      <c r="B12444" s="0" t="s">
        <v>50</v>
      </c>
      <c r="C12444" s="0" t="n">
        <v>2011</v>
      </c>
      <c r="D12444" s="0" t="s">
        <v>52</v>
      </c>
      <c r="E12444" s="0" t="s">
        <v>91</v>
      </c>
      <c r="F12444" s="0" t="n">
        <v>0.06</v>
      </c>
      <c r="G12444" s="0" t="n">
        <v>0</v>
      </c>
      <c r="H12444" s="0" t="n">
        <v>0</v>
      </c>
      <c r="I12444" s="0" t="n">
        <v>0</v>
      </c>
      <c r="J12444" s="0" t="n">
        <v>0.06</v>
      </c>
      <c r="N12444" s="0" t="s">
        <v>35</v>
      </c>
      <c r="P12444" s="0" t="n">
        <f aca="false">IF(AND(OR(Dashboard!$B$5="All",D12444=Dashboard!$B$5),OR(Dashboard!$D$5="All",N12444=Dashboard!$D$5),OR(AND(C12444&lt;&gt;"",C12444&gt;=Dashboard!$F$5,C12444&lt;=Dashboard!$H$5),AND(C12444="",Dashboard!$F$5&lt;=1980,Dashboard!$H$5&gt;=2016))),1,0)</f>
        <v>1</v>
      </c>
      <c r="Q12444" s="0" t="n">
        <f aca="false">J12444*P12444+ROW()*0.00000001</f>
        <v>0.06012444</v>
      </c>
    </row>
    <row r="12445" customFormat="false" ht="15" hidden="false" customHeight="false" outlineLevel="0" collapsed="false">
      <c r="A12445" s="0" t="s">
        <v>8976</v>
      </c>
      <c r="B12445" s="0" t="s">
        <v>64</v>
      </c>
      <c r="C12445" s="0" t="n">
        <v>2011</v>
      </c>
      <c r="D12445" s="0" t="s">
        <v>56</v>
      </c>
      <c r="E12445" s="0" t="s">
        <v>7584</v>
      </c>
      <c r="F12445" s="0" t="n">
        <v>0.04</v>
      </c>
      <c r="G12445" s="0" t="n">
        <v>0</v>
      </c>
      <c r="H12445" s="0" t="n">
        <v>0.01</v>
      </c>
      <c r="I12445" s="0" t="n">
        <v>0</v>
      </c>
      <c r="J12445" s="0" t="n">
        <v>0.06</v>
      </c>
      <c r="N12445" s="0" t="s">
        <v>66</v>
      </c>
      <c r="P12445" s="0" t="n">
        <f aca="false">IF(AND(OR(Dashboard!$B$5="All",D12445=Dashboard!$B$5),OR(Dashboard!$D$5="All",N12445=Dashboard!$D$5),OR(AND(C12445&lt;&gt;"",C12445&gt;=Dashboard!$F$5,C12445&lt;=Dashboard!$H$5),AND(C12445="",Dashboard!$F$5&lt;=1980,Dashboard!$H$5&gt;=2016))),1,0)</f>
        <v>1</v>
      </c>
      <c r="Q12445" s="0" t="n">
        <f aca="false">J12445*P12445+ROW()*0.00000001</f>
        <v>0.06012445</v>
      </c>
    </row>
    <row r="12446" customFormat="false" ht="15" hidden="false" customHeight="false" outlineLevel="0" collapsed="false">
      <c r="A12446" s="0" t="s">
        <v>8977</v>
      </c>
      <c r="B12446" s="0" t="s">
        <v>97</v>
      </c>
      <c r="C12446" s="0" t="n">
        <v>2014</v>
      </c>
      <c r="D12446" s="0" t="s">
        <v>58</v>
      </c>
      <c r="E12446" s="0" t="s">
        <v>4949</v>
      </c>
      <c r="F12446" s="0" t="n">
        <v>0</v>
      </c>
      <c r="G12446" s="0" t="n">
        <v>0</v>
      </c>
      <c r="H12446" s="0" t="n">
        <v>0.06</v>
      </c>
      <c r="I12446" s="0" t="n">
        <v>0</v>
      </c>
      <c r="J12446" s="0" t="n">
        <v>0.06</v>
      </c>
      <c r="K12446" s="0" t="n">
        <v>65</v>
      </c>
      <c r="M12446" s="0" t="s">
        <v>125</v>
      </c>
      <c r="N12446" s="0" t="s">
        <v>35</v>
      </c>
      <c r="O12446" s="0" t="s">
        <v>67</v>
      </c>
      <c r="P12446" s="0" t="n">
        <f aca="false">IF(AND(OR(Dashboard!$B$5="All",D12446=Dashboard!$B$5),OR(Dashboard!$D$5="All",N12446=Dashboard!$D$5),OR(AND(C12446&lt;&gt;"",C12446&gt;=Dashboard!$F$5,C12446&lt;=Dashboard!$H$5),AND(C12446="",Dashboard!$F$5&lt;=1980,Dashboard!$H$5&gt;=2016))),1,0)</f>
        <v>1</v>
      </c>
      <c r="Q12446" s="0" t="n">
        <f aca="false">J12446*P12446+ROW()*0.00000001</f>
        <v>0.06012446</v>
      </c>
    </row>
    <row r="12447" customFormat="false" ht="15" hidden="false" customHeight="false" outlineLevel="0" collapsed="false">
      <c r="A12447" s="0" t="s">
        <v>8978</v>
      </c>
      <c r="B12447" s="0" t="s">
        <v>144</v>
      </c>
      <c r="C12447" s="0" t="n">
        <v>2005</v>
      </c>
      <c r="D12447" s="0" t="s">
        <v>52</v>
      </c>
      <c r="E12447" s="0" t="s">
        <v>65</v>
      </c>
      <c r="F12447" s="0" t="n">
        <v>0.05</v>
      </c>
      <c r="G12447" s="0" t="n">
        <v>0.01</v>
      </c>
      <c r="H12447" s="0" t="n">
        <v>0</v>
      </c>
      <c r="I12447" s="0" t="n">
        <v>0</v>
      </c>
      <c r="J12447" s="0" t="n">
        <v>0.06</v>
      </c>
      <c r="K12447" s="0" t="n">
        <v>55</v>
      </c>
      <c r="M12447" s="0" t="s">
        <v>36</v>
      </c>
      <c r="N12447" s="0" t="s">
        <v>66</v>
      </c>
      <c r="O12447" s="0" t="s">
        <v>53</v>
      </c>
      <c r="P12447" s="0" t="n">
        <f aca="false">IF(AND(OR(Dashboard!$B$5="All",D12447=Dashboard!$B$5),OR(Dashboard!$D$5="All",N12447=Dashboard!$D$5),OR(AND(C12447&lt;&gt;"",C12447&gt;=Dashboard!$F$5,C12447&lt;=Dashboard!$H$5),AND(C12447="",Dashboard!$F$5&lt;=1980,Dashboard!$H$5&gt;=2016))),1,0)</f>
        <v>1</v>
      </c>
      <c r="Q12447" s="0" t="n">
        <f aca="false">J12447*P12447+ROW()*0.00000001</f>
        <v>0.06012447</v>
      </c>
    </row>
    <row r="12448" customFormat="false" ht="15" hidden="false" customHeight="false" outlineLevel="0" collapsed="false">
      <c r="A12448" s="0" t="s">
        <v>8979</v>
      </c>
      <c r="B12448" s="0" t="s">
        <v>85</v>
      </c>
      <c r="C12448" s="0" t="n">
        <v>2005</v>
      </c>
      <c r="D12448" s="0" t="s">
        <v>52</v>
      </c>
      <c r="E12448" s="0" t="s">
        <v>154</v>
      </c>
      <c r="F12448" s="0" t="n">
        <v>0.04</v>
      </c>
      <c r="G12448" s="0" t="n">
        <v>0.02</v>
      </c>
      <c r="H12448" s="0" t="n">
        <v>0</v>
      </c>
      <c r="I12448" s="0" t="n">
        <v>0</v>
      </c>
      <c r="J12448" s="0" t="n">
        <v>0.06</v>
      </c>
      <c r="N12448" s="0" t="s">
        <v>35</v>
      </c>
      <c r="P12448" s="0" t="n">
        <f aca="false">IF(AND(OR(Dashboard!$B$5="All",D12448=Dashboard!$B$5),OR(Dashboard!$D$5="All",N12448=Dashboard!$D$5),OR(AND(C12448&lt;&gt;"",C12448&gt;=Dashboard!$F$5,C12448&lt;=Dashboard!$H$5),AND(C12448="",Dashboard!$F$5&lt;=1980,Dashboard!$H$5&gt;=2016))),1,0)</f>
        <v>1</v>
      </c>
      <c r="Q12448" s="0" t="n">
        <f aca="false">J12448*P12448+ROW()*0.00000001</f>
        <v>0.06012448</v>
      </c>
    </row>
    <row r="12449" customFormat="false" ht="15" hidden="false" customHeight="false" outlineLevel="0" collapsed="false">
      <c r="A12449" s="0" t="s">
        <v>8980</v>
      </c>
      <c r="B12449" s="0" t="s">
        <v>76</v>
      </c>
      <c r="C12449" s="0" t="n">
        <v>2001</v>
      </c>
      <c r="D12449" s="0" t="s">
        <v>52</v>
      </c>
      <c r="E12449" s="0" t="s">
        <v>257</v>
      </c>
      <c r="F12449" s="0" t="n">
        <v>0.03</v>
      </c>
      <c r="G12449" s="0" t="n">
        <v>0.02</v>
      </c>
      <c r="H12449" s="0" t="n">
        <v>0</v>
      </c>
      <c r="I12449" s="0" t="n">
        <v>0.01</v>
      </c>
      <c r="J12449" s="0" t="n">
        <v>0.06</v>
      </c>
      <c r="N12449" s="0" t="s">
        <v>74</v>
      </c>
      <c r="P12449" s="0" t="n">
        <f aca="false">IF(AND(OR(Dashboard!$B$5="All",D12449=Dashboard!$B$5),OR(Dashboard!$D$5="All",N12449=Dashboard!$D$5),OR(AND(C12449&lt;&gt;"",C12449&gt;=Dashboard!$F$5,C12449&lt;=Dashboard!$H$5),AND(C12449="",Dashboard!$F$5&lt;=1980,Dashboard!$H$5&gt;=2016))),1,0)</f>
        <v>1</v>
      </c>
      <c r="Q12449" s="0" t="n">
        <f aca="false">J12449*P12449+ROW()*0.00000001</f>
        <v>0.06012449</v>
      </c>
    </row>
    <row r="12450" customFormat="false" ht="15" hidden="false" customHeight="false" outlineLevel="0" collapsed="false">
      <c r="A12450" s="0" t="s">
        <v>8981</v>
      </c>
      <c r="B12450" s="0" t="s">
        <v>76</v>
      </c>
      <c r="C12450" s="0" t="n">
        <v>2001</v>
      </c>
      <c r="D12450" s="0" t="s">
        <v>58</v>
      </c>
      <c r="E12450" s="0" t="s">
        <v>1655</v>
      </c>
      <c r="F12450" s="0" t="n">
        <v>0</v>
      </c>
      <c r="G12450" s="0" t="n">
        <v>0</v>
      </c>
      <c r="H12450" s="0" t="n">
        <v>0.06</v>
      </c>
      <c r="I12450" s="0" t="n">
        <v>0</v>
      </c>
      <c r="J12450" s="0" t="n">
        <v>0.06</v>
      </c>
      <c r="N12450" s="0" t="s">
        <v>74</v>
      </c>
      <c r="P12450" s="0" t="n">
        <f aca="false">IF(AND(OR(Dashboard!$B$5="All",D12450=Dashboard!$B$5),OR(Dashboard!$D$5="All",N12450=Dashboard!$D$5),OR(AND(C12450&lt;&gt;"",C12450&gt;=Dashboard!$F$5,C12450&lt;=Dashboard!$H$5),AND(C12450="",Dashboard!$F$5&lt;=1980,Dashboard!$H$5&gt;=2016))),1,0)</f>
        <v>1</v>
      </c>
      <c r="Q12450" s="0" t="n">
        <f aca="false">J12450*P12450+ROW()*0.00000001</f>
        <v>0.0601245</v>
      </c>
    </row>
    <row r="12451" customFormat="false" ht="15" hidden="false" customHeight="false" outlineLevel="0" collapsed="false">
      <c r="A12451" s="0" t="s">
        <v>8982</v>
      </c>
      <c r="B12451" s="0" t="s">
        <v>76</v>
      </c>
      <c r="C12451" s="0" t="n">
        <v>2006</v>
      </c>
      <c r="D12451" s="0" t="s">
        <v>41</v>
      </c>
      <c r="E12451" s="0" t="s">
        <v>1894</v>
      </c>
      <c r="F12451" s="0" t="n">
        <v>0.03</v>
      </c>
      <c r="G12451" s="0" t="n">
        <v>0.02</v>
      </c>
      <c r="H12451" s="0" t="n">
        <v>0</v>
      </c>
      <c r="I12451" s="0" t="n">
        <v>0.01</v>
      </c>
      <c r="J12451" s="0" t="n">
        <v>0.06</v>
      </c>
      <c r="K12451" s="0" t="n">
        <v>27</v>
      </c>
      <c r="M12451" s="0" t="s">
        <v>125</v>
      </c>
      <c r="N12451" s="0" t="s">
        <v>74</v>
      </c>
      <c r="O12451" s="0" t="s">
        <v>177</v>
      </c>
      <c r="P12451" s="0" t="n">
        <f aca="false">IF(AND(OR(Dashboard!$B$5="All",D12451=Dashboard!$B$5),OR(Dashboard!$D$5="All",N12451=Dashboard!$D$5),OR(AND(C12451&lt;&gt;"",C12451&gt;=Dashboard!$F$5,C12451&lt;=Dashboard!$H$5),AND(C12451="",Dashboard!$F$5&lt;=1980,Dashboard!$H$5&gt;=2016))),1,0)</f>
        <v>1</v>
      </c>
      <c r="Q12451" s="0" t="n">
        <f aca="false">J12451*P12451+ROW()*0.00000001</f>
        <v>0.06012451</v>
      </c>
    </row>
    <row r="12452" customFormat="false" ht="15" hidden="false" customHeight="false" outlineLevel="0" collapsed="false">
      <c r="A12452" s="0" t="s">
        <v>8983</v>
      </c>
      <c r="B12452" s="0" t="s">
        <v>50</v>
      </c>
      <c r="C12452" s="0" t="n">
        <v>2008</v>
      </c>
      <c r="D12452" s="0" t="s">
        <v>46</v>
      </c>
      <c r="E12452" s="0" t="s">
        <v>2225</v>
      </c>
      <c r="F12452" s="0" t="n">
        <v>0.06</v>
      </c>
      <c r="G12452" s="0" t="n">
        <v>0</v>
      </c>
      <c r="H12452" s="0" t="n">
        <v>0</v>
      </c>
      <c r="I12452" s="0" t="n">
        <v>0</v>
      </c>
      <c r="J12452" s="0" t="n">
        <v>0.06</v>
      </c>
      <c r="K12452" s="0" t="n">
        <v>59</v>
      </c>
      <c r="L12452" s="0" t="n">
        <v>8</v>
      </c>
      <c r="M12452" s="0" t="s">
        <v>36</v>
      </c>
      <c r="N12452" s="0" t="s">
        <v>35</v>
      </c>
      <c r="O12452" s="0" t="s">
        <v>53</v>
      </c>
      <c r="P12452" s="0" t="n">
        <f aca="false">IF(AND(OR(Dashboard!$B$5="All",D12452=Dashboard!$B$5),OR(Dashboard!$D$5="All",N12452=Dashboard!$D$5),OR(AND(C12452&lt;&gt;"",C12452&gt;=Dashboard!$F$5,C12452&lt;=Dashboard!$H$5),AND(C12452="",Dashboard!$F$5&lt;=1980,Dashboard!$H$5&gt;=2016))),1,0)</f>
        <v>1</v>
      </c>
      <c r="Q12452" s="0" t="n">
        <f aca="false">J12452*P12452+ROW()*0.00000001</f>
        <v>0.06012452</v>
      </c>
    </row>
    <row r="12453" customFormat="false" ht="15" hidden="false" customHeight="false" outlineLevel="0" collapsed="false">
      <c r="A12453" s="0" t="s">
        <v>8984</v>
      </c>
      <c r="B12453" s="0" t="s">
        <v>50</v>
      </c>
      <c r="C12453" s="0" t="n">
        <v>2011</v>
      </c>
      <c r="D12453" s="0" t="s">
        <v>48</v>
      </c>
      <c r="E12453" s="0" t="s">
        <v>8985</v>
      </c>
      <c r="F12453" s="0" t="n">
        <v>0</v>
      </c>
      <c r="G12453" s="0" t="n">
        <v>0.05</v>
      </c>
      <c r="H12453" s="0" t="n">
        <v>0</v>
      </c>
      <c r="I12453" s="0" t="n">
        <v>0.01</v>
      </c>
      <c r="J12453" s="0" t="n">
        <v>0.06</v>
      </c>
      <c r="M12453" s="0" t="s">
        <v>36</v>
      </c>
      <c r="N12453" s="0" t="s">
        <v>35</v>
      </c>
      <c r="P12453" s="0" t="n">
        <f aca="false">IF(AND(OR(Dashboard!$B$5="All",D12453=Dashboard!$B$5),OR(Dashboard!$D$5="All",N12453=Dashboard!$D$5),OR(AND(C12453&lt;&gt;"",C12453&gt;=Dashboard!$F$5,C12453&lt;=Dashboard!$H$5),AND(C12453="",Dashboard!$F$5&lt;=1980,Dashboard!$H$5&gt;=2016))),1,0)</f>
        <v>1</v>
      </c>
      <c r="Q12453" s="0" t="n">
        <f aca="false">J12453*P12453+ROW()*0.00000001</f>
        <v>0.06012453</v>
      </c>
    </row>
    <row r="12454" customFormat="false" ht="15" hidden="false" customHeight="false" outlineLevel="0" collapsed="false">
      <c r="A12454" s="0" t="s">
        <v>8986</v>
      </c>
      <c r="B12454" s="0" t="s">
        <v>164</v>
      </c>
      <c r="C12454" s="0" t="n">
        <v>2006</v>
      </c>
      <c r="D12454" s="0" t="s">
        <v>52</v>
      </c>
      <c r="E12454" s="0" t="s">
        <v>7329</v>
      </c>
      <c r="F12454" s="0" t="n">
        <v>0</v>
      </c>
      <c r="G12454" s="0" t="n">
        <v>0</v>
      </c>
      <c r="H12454" s="0" t="n">
        <v>0.06</v>
      </c>
      <c r="I12454" s="0" t="n">
        <v>0</v>
      </c>
      <c r="J12454" s="0" t="n">
        <v>0.06</v>
      </c>
      <c r="N12454" s="0" t="s">
        <v>74</v>
      </c>
      <c r="P12454" s="0" t="n">
        <f aca="false">IF(AND(OR(Dashboard!$B$5="All",D12454=Dashboard!$B$5),OR(Dashboard!$D$5="All",N12454=Dashboard!$D$5),OR(AND(C12454&lt;&gt;"",C12454&gt;=Dashboard!$F$5,C12454&lt;=Dashboard!$H$5),AND(C12454="",Dashboard!$F$5&lt;=1980,Dashboard!$H$5&gt;=2016))),1,0)</f>
        <v>1</v>
      </c>
      <c r="Q12454" s="0" t="n">
        <f aca="false">J12454*P12454+ROW()*0.00000001</f>
        <v>0.06012454</v>
      </c>
    </row>
    <row r="12455" customFormat="false" ht="15" hidden="false" customHeight="false" outlineLevel="0" collapsed="false">
      <c r="A12455" s="0" t="s">
        <v>8987</v>
      </c>
      <c r="B12455" s="0" t="s">
        <v>50</v>
      </c>
      <c r="C12455" s="0" t="n">
        <v>2009</v>
      </c>
      <c r="D12455" s="0" t="s">
        <v>48</v>
      </c>
      <c r="E12455" s="0" t="s">
        <v>6143</v>
      </c>
      <c r="F12455" s="0" t="n">
        <v>0.06</v>
      </c>
      <c r="G12455" s="0" t="n">
        <v>0</v>
      </c>
      <c r="H12455" s="0" t="n">
        <v>0</v>
      </c>
      <c r="I12455" s="0" t="n">
        <v>0</v>
      </c>
      <c r="J12455" s="0" t="n">
        <v>0.06</v>
      </c>
      <c r="K12455" s="0" t="n">
        <v>54</v>
      </c>
      <c r="M12455" s="0" t="s">
        <v>125</v>
      </c>
      <c r="N12455" s="0" t="s">
        <v>35</v>
      </c>
      <c r="O12455" s="0" t="s">
        <v>53</v>
      </c>
      <c r="P12455" s="0" t="n">
        <f aca="false">IF(AND(OR(Dashboard!$B$5="All",D12455=Dashboard!$B$5),OR(Dashboard!$D$5="All",N12455=Dashboard!$D$5),OR(AND(C12455&lt;&gt;"",C12455&gt;=Dashboard!$F$5,C12455&lt;=Dashboard!$H$5),AND(C12455="",Dashboard!$F$5&lt;=1980,Dashboard!$H$5&gt;=2016))),1,0)</f>
        <v>1</v>
      </c>
      <c r="Q12455" s="0" t="n">
        <f aca="false">J12455*P12455+ROW()*0.00000001</f>
        <v>0.06012455</v>
      </c>
    </row>
    <row r="12456" customFormat="false" ht="15" hidden="false" customHeight="false" outlineLevel="0" collapsed="false">
      <c r="A12456" s="0" t="s">
        <v>1381</v>
      </c>
      <c r="B12456" s="0" t="s">
        <v>152</v>
      </c>
      <c r="C12456" s="0" t="n">
        <v>2014</v>
      </c>
      <c r="D12456" s="0" t="s">
        <v>71</v>
      </c>
      <c r="E12456" s="0" t="s">
        <v>243</v>
      </c>
      <c r="F12456" s="0" t="n">
        <v>0.02</v>
      </c>
      <c r="G12456" s="0" t="n">
        <v>0.04</v>
      </c>
      <c r="H12456" s="0" t="n">
        <v>0</v>
      </c>
      <c r="I12456" s="0" t="n">
        <v>0</v>
      </c>
      <c r="J12456" s="0" t="n">
        <v>0.06</v>
      </c>
      <c r="K12456" s="0" t="n">
        <v>68</v>
      </c>
      <c r="L12456" s="0" t="n">
        <v>6.8</v>
      </c>
      <c r="M12456" s="0" t="s">
        <v>125</v>
      </c>
      <c r="N12456" s="0" t="s">
        <v>152</v>
      </c>
      <c r="O12456" s="0" t="s">
        <v>67</v>
      </c>
      <c r="P12456" s="0" t="n">
        <f aca="false">IF(AND(OR(Dashboard!$B$5="All",D12456=Dashboard!$B$5),OR(Dashboard!$D$5="All",N12456=Dashboard!$D$5),OR(AND(C12456&lt;&gt;"",C12456&gt;=Dashboard!$F$5,C12456&lt;=Dashboard!$H$5),AND(C12456="",Dashboard!$F$5&lt;=1980,Dashboard!$H$5&gt;=2016))),1,0)</f>
        <v>1</v>
      </c>
      <c r="Q12456" s="0" t="n">
        <f aca="false">J12456*P12456+ROW()*0.00000001</f>
        <v>0.06012456</v>
      </c>
    </row>
    <row r="12457" customFormat="false" ht="15" hidden="false" customHeight="false" outlineLevel="0" collapsed="false">
      <c r="A12457" s="0" t="s">
        <v>8988</v>
      </c>
      <c r="B12457" s="0" t="s">
        <v>184</v>
      </c>
      <c r="C12457" s="0" t="n">
        <v>2013</v>
      </c>
      <c r="D12457" s="0" t="s">
        <v>71</v>
      </c>
      <c r="E12457" s="0" t="s">
        <v>211</v>
      </c>
      <c r="F12457" s="0" t="n">
        <v>0.06</v>
      </c>
      <c r="G12457" s="0" t="n">
        <v>0</v>
      </c>
      <c r="H12457" s="0" t="n">
        <v>0</v>
      </c>
      <c r="I12457" s="0" t="n">
        <v>0.01</v>
      </c>
      <c r="J12457" s="0" t="n">
        <v>0.06</v>
      </c>
      <c r="K12457" s="0" t="n">
        <v>76</v>
      </c>
      <c r="L12457" s="0" t="n">
        <v>7.9</v>
      </c>
      <c r="M12457" s="0" t="s">
        <v>36</v>
      </c>
      <c r="N12457" s="0" t="s">
        <v>35</v>
      </c>
      <c r="O12457" s="0" t="s">
        <v>37</v>
      </c>
      <c r="P12457" s="0" t="n">
        <f aca="false">IF(AND(OR(Dashboard!$B$5="All",D12457=Dashboard!$B$5),OR(Dashboard!$D$5="All",N12457=Dashboard!$D$5),OR(AND(C12457&lt;&gt;"",C12457&gt;=Dashboard!$F$5,C12457&lt;=Dashboard!$H$5),AND(C12457="",Dashboard!$F$5&lt;=1980,Dashboard!$H$5&gt;=2016))),1,0)</f>
        <v>1</v>
      </c>
      <c r="Q12457" s="0" t="n">
        <f aca="false">J12457*P12457+ROW()*0.00000001</f>
        <v>0.06012457</v>
      </c>
    </row>
    <row r="12458" customFormat="false" ht="15" hidden="false" customHeight="false" outlineLevel="0" collapsed="false">
      <c r="A12458" s="0" t="s">
        <v>8989</v>
      </c>
      <c r="B12458" s="0" t="s">
        <v>76</v>
      </c>
      <c r="C12458" s="0" t="n">
        <v>2001</v>
      </c>
      <c r="D12458" s="0" t="s">
        <v>56</v>
      </c>
      <c r="E12458" s="0" t="s">
        <v>2089</v>
      </c>
      <c r="F12458" s="0" t="n">
        <v>0.03</v>
      </c>
      <c r="G12458" s="0" t="n">
        <v>0.02</v>
      </c>
      <c r="H12458" s="0" t="n">
        <v>0</v>
      </c>
      <c r="I12458" s="0" t="n">
        <v>0.01</v>
      </c>
      <c r="J12458" s="0" t="n">
        <v>0.06</v>
      </c>
      <c r="K12458" s="0" t="n">
        <v>79</v>
      </c>
      <c r="L12458" s="0" t="n">
        <v>6.9</v>
      </c>
      <c r="M12458" s="0" t="s">
        <v>103</v>
      </c>
      <c r="N12458" s="0" t="s">
        <v>74</v>
      </c>
      <c r="O12458" s="0" t="s">
        <v>37</v>
      </c>
      <c r="P12458" s="0" t="n">
        <f aca="false">IF(AND(OR(Dashboard!$B$5="All",D12458=Dashboard!$B$5),OR(Dashboard!$D$5="All",N12458=Dashboard!$D$5),OR(AND(C12458&lt;&gt;"",C12458&gt;=Dashboard!$F$5,C12458&lt;=Dashboard!$H$5),AND(C12458="",Dashboard!$F$5&lt;=1980,Dashboard!$H$5&gt;=2016))),1,0)</f>
        <v>1</v>
      </c>
      <c r="Q12458" s="0" t="n">
        <f aca="false">J12458*P12458+ROW()*0.00000001</f>
        <v>0.06012458</v>
      </c>
    </row>
    <row r="12459" customFormat="false" ht="15" hidden="false" customHeight="false" outlineLevel="0" collapsed="false">
      <c r="A12459" s="0" t="s">
        <v>5713</v>
      </c>
      <c r="B12459" s="0" t="s">
        <v>64</v>
      </c>
      <c r="C12459" s="0" t="n">
        <v>2009</v>
      </c>
      <c r="D12459" s="0" t="s">
        <v>114</v>
      </c>
      <c r="E12459" s="0" t="s">
        <v>7521</v>
      </c>
      <c r="F12459" s="0" t="n">
        <v>0</v>
      </c>
      <c r="G12459" s="0" t="n">
        <v>0</v>
      </c>
      <c r="H12459" s="0" t="n">
        <v>0.06</v>
      </c>
      <c r="I12459" s="0" t="n">
        <v>0</v>
      </c>
      <c r="J12459" s="0" t="n">
        <v>0.06</v>
      </c>
      <c r="N12459" s="0" t="s">
        <v>66</v>
      </c>
      <c r="P12459" s="0" t="n">
        <f aca="false">IF(AND(OR(Dashboard!$B$5="All",D12459=Dashboard!$B$5),OR(Dashboard!$D$5="All",N12459=Dashboard!$D$5),OR(AND(C12459&lt;&gt;"",C12459&gt;=Dashboard!$F$5,C12459&lt;=Dashboard!$H$5),AND(C12459="",Dashboard!$F$5&lt;=1980,Dashboard!$H$5&gt;=2016))),1,0)</f>
        <v>1</v>
      </c>
      <c r="Q12459" s="0" t="n">
        <f aca="false">J12459*P12459+ROW()*0.00000001</f>
        <v>0.06012459</v>
      </c>
    </row>
    <row r="12460" customFormat="false" ht="15" hidden="false" customHeight="false" outlineLevel="0" collapsed="false">
      <c r="A12460" s="0" t="s">
        <v>8990</v>
      </c>
      <c r="B12460" s="0" t="s">
        <v>97</v>
      </c>
      <c r="C12460" s="0" t="n">
        <v>2014</v>
      </c>
      <c r="D12460" s="0" t="s">
        <v>114</v>
      </c>
      <c r="E12460" s="0" t="s">
        <v>328</v>
      </c>
      <c r="F12460" s="0" t="n">
        <v>0</v>
      </c>
      <c r="G12460" s="0" t="n">
        <v>0</v>
      </c>
      <c r="H12460" s="0" t="n">
        <v>0.06</v>
      </c>
      <c r="I12460" s="0" t="n">
        <v>0</v>
      </c>
      <c r="J12460" s="0" t="n">
        <v>0.06</v>
      </c>
      <c r="N12460" s="0" t="s">
        <v>35</v>
      </c>
      <c r="P12460" s="0" t="n">
        <f aca="false">IF(AND(OR(Dashboard!$B$5="All",D12460=Dashboard!$B$5),OR(Dashboard!$D$5="All",N12460=Dashboard!$D$5),OR(AND(C12460&lt;&gt;"",C12460&gt;=Dashboard!$F$5,C12460&lt;=Dashboard!$H$5),AND(C12460="",Dashboard!$F$5&lt;=1980,Dashboard!$H$5&gt;=2016))),1,0)</f>
        <v>1</v>
      </c>
      <c r="Q12460" s="0" t="n">
        <f aca="false">J12460*P12460+ROW()*0.00000001</f>
        <v>0.0601246</v>
      </c>
    </row>
    <row r="12461" customFormat="false" ht="15" hidden="false" customHeight="false" outlineLevel="0" collapsed="false">
      <c r="A12461" s="0" t="s">
        <v>1286</v>
      </c>
      <c r="B12461" s="0" t="s">
        <v>152</v>
      </c>
      <c r="C12461" s="0" t="n">
        <v>2005</v>
      </c>
      <c r="D12461" s="0" t="s">
        <v>46</v>
      </c>
      <c r="E12461" s="0" t="s">
        <v>234</v>
      </c>
      <c r="F12461" s="0" t="n">
        <v>0.01</v>
      </c>
      <c r="G12461" s="0" t="n">
        <v>0.04</v>
      </c>
      <c r="H12461" s="0" t="n">
        <v>0</v>
      </c>
      <c r="I12461" s="0" t="n">
        <v>0.01</v>
      </c>
      <c r="J12461" s="0" t="n">
        <v>0.06</v>
      </c>
      <c r="N12461" s="0" t="s">
        <v>152</v>
      </c>
      <c r="P12461" s="0" t="n">
        <f aca="false">IF(AND(OR(Dashboard!$B$5="All",D12461=Dashboard!$B$5),OR(Dashboard!$D$5="All",N12461=Dashboard!$D$5),OR(AND(C12461&lt;&gt;"",C12461&gt;=Dashboard!$F$5,C12461&lt;=Dashboard!$H$5),AND(C12461="",Dashboard!$F$5&lt;=1980,Dashboard!$H$5&gt;=2016))),1,0)</f>
        <v>1</v>
      </c>
      <c r="Q12461" s="0" t="n">
        <f aca="false">J12461*P12461+ROW()*0.00000001</f>
        <v>0.06012461</v>
      </c>
    </row>
    <row r="12462" customFormat="false" ht="15" hidden="false" customHeight="false" outlineLevel="0" collapsed="false">
      <c r="A12462" s="0" t="s">
        <v>8991</v>
      </c>
      <c r="B12462" s="0" t="s">
        <v>64</v>
      </c>
      <c r="C12462" s="0" t="n">
        <v>2014</v>
      </c>
      <c r="D12462" s="0" t="s">
        <v>41</v>
      </c>
      <c r="E12462" s="0" t="s">
        <v>2264</v>
      </c>
      <c r="F12462" s="0" t="n">
        <v>0.03</v>
      </c>
      <c r="G12462" s="0" t="n">
        <v>0.02</v>
      </c>
      <c r="H12462" s="0" t="n">
        <v>0</v>
      </c>
      <c r="I12462" s="0" t="n">
        <v>0.01</v>
      </c>
      <c r="J12462" s="0" t="n">
        <v>0.06</v>
      </c>
      <c r="K12462" s="0" t="n">
        <v>48</v>
      </c>
      <c r="L12462" s="0" t="n">
        <v>4.8</v>
      </c>
      <c r="M12462" s="0" t="s">
        <v>36</v>
      </c>
      <c r="N12462" s="0" t="s">
        <v>66</v>
      </c>
      <c r="O12462" s="0" t="s">
        <v>177</v>
      </c>
      <c r="P12462" s="0" t="n">
        <f aca="false">IF(AND(OR(Dashboard!$B$5="All",D12462=Dashboard!$B$5),OR(Dashboard!$D$5="All",N12462=Dashboard!$D$5),OR(AND(C12462&lt;&gt;"",C12462&gt;=Dashboard!$F$5,C12462&lt;=Dashboard!$H$5),AND(C12462="",Dashboard!$F$5&lt;=1980,Dashboard!$H$5&gt;=2016))),1,0)</f>
        <v>1</v>
      </c>
      <c r="Q12462" s="0" t="n">
        <f aca="false">J12462*P12462+ROW()*0.00000001</f>
        <v>0.06012462</v>
      </c>
    </row>
    <row r="12463" customFormat="false" ht="15" hidden="false" customHeight="false" outlineLevel="0" collapsed="false">
      <c r="A12463" s="0" t="s">
        <v>8622</v>
      </c>
      <c r="B12463" s="0" t="s">
        <v>851</v>
      </c>
      <c r="C12463" s="0" t="n">
        <v>2015</v>
      </c>
      <c r="D12463" s="0" t="s">
        <v>46</v>
      </c>
      <c r="E12463" s="0" t="s">
        <v>2334</v>
      </c>
      <c r="F12463" s="0" t="n">
        <v>0.01</v>
      </c>
      <c r="G12463" s="0" t="n">
        <v>0.01</v>
      </c>
      <c r="H12463" s="0" t="n">
        <v>0.04</v>
      </c>
      <c r="I12463" s="0" t="n">
        <v>0.01</v>
      </c>
      <c r="J12463" s="0" t="n">
        <v>0.06</v>
      </c>
      <c r="K12463" s="0" t="n">
        <v>76</v>
      </c>
      <c r="L12463" s="0" t="n">
        <v>8.8</v>
      </c>
      <c r="M12463" s="0" t="s">
        <v>103</v>
      </c>
      <c r="N12463" s="0" t="s">
        <v>74</v>
      </c>
      <c r="O12463" s="0" t="s">
        <v>37</v>
      </c>
      <c r="P12463" s="0" t="n">
        <f aca="false">IF(AND(OR(Dashboard!$B$5="All",D12463=Dashboard!$B$5),OR(Dashboard!$D$5="All",N12463=Dashboard!$D$5),OR(AND(C12463&lt;&gt;"",C12463&gt;=Dashboard!$F$5,C12463&lt;=Dashboard!$H$5),AND(C12463="",Dashboard!$F$5&lt;=1980,Dashboard!$H$5&gt;=2016))),1,0)</f>
        <v>1</v>
      </c>
      <c r="Q12463" s="0" t="n">
        <f aca="false">J12463*P12463+ROW()*0.00000001</f>
        <v>0.06012463</v>
      </c>
    </row>
    <row r="12464" customFormat="false" ht="15" hidden="false" customHeight="false" outlineLevel="0" collapsed="false">
      <c r="A12464" s="0" t="s">
        <v>8083</v>
      </c>
      <c r="B12464" s="0" t="s">
        <v>94</v>
      </c>
      <c r="C12464" s="0" t="n">
        <v>2015</v>
      </c>
      <c r="D12464" s="0" t="s">
        <v>46</v>
      </c>
      <c r="E12464" s="0" t="s">
        <v>689</v>
      </c>
      <c r="F12464" s="0" t="n">
        <v>0</v>
      </c>
      <c r="G12464" s="0" t="n">
        <v>0.05</v>
      </c>
      <c r="H12464" s="0" t="n">
        <v>0</v>
      </c>
      <c r="I12464" s="0" t="n">
        <v>0.01</v>
      </c>
      <c r="J12464" s="0" t="n">
        <v>0.06</v>
      </c>
      <c r="N12464" s="0" t="s">
        <v>74</v>
      </c>
      <c r="P12464" s="0" t="n">
        <f aca="false">IF(AND(OR(Dashboard!$B$5="All",D12464=Dashboard!$B$5),OR(Dashboard!$D$5="All",N12464=Dashboard!$D$5),OR(AND(C12464&lt;&gt;"",C12464&gt;=Dashboard!$F$5,C12464&lt;=Dashboard!$H$5),AND(C12464="",Dashboard!$F$5&lt;=1980,Dashboard!$H$5&gt;=2016))),1,0)</f>
        <v>1</v>
      </c>
      <c r="Q12464" s="0" t="n">
        <f aca="false">J12464*P12464+ROW()*0.00000001</f>
        <v>0.06012464</v>
      </c>
    </row>
    <row r="12465" customFormat="false" ht="15" hidden="false" customHeight="false" outlineLevel="0" collapsed="false">
      <c r="A12465" s="0" t="s">
        <v>8197</v>
      </c>
      <c r="B12465" s="0" t="s">
        <v>76</v>
      </c>
      <c r="C12465" s="0" t="n">
        <v>2008</v>
      </c>
      <c r="D12465" s="0" t="s">
        <v>102</v>
      </c>
      <c r="E12465" s="0" t="s">
        <v>2792</v>
      </c>
      <c r="F12465" s="0" t="n">
        <v>0.03</v>
      </c>
      <c r="G12465" s="0" t="n">
        <v>0.02</v>
      </c>
      <c r="H12465" s="0" t="n">
        <v>0</v>
      </c>
      <c r="I12465" s="0" t="n">
        <v>0.01</v>
      </c>
      <c r="J12465" s="0" t="n">
        <v>0.06</v>
      </c>
      <c r="L12465" s="0" t="n">
        <v>8</v>
      </c>
      <c r="M12465" s="0" t="s">
        <v>103</v>
      </c>
      <c r="N12465" s="0" t="s">
        <v>74</v>
      </c>
      <c r="P12465" s="0" t="n">
        <f aca="false">IF(AND(OR(Dashboard!$B$5="All",D12465=Dashboard!$B$5),OR(Dashboard!$D$5="All",N12465=Dashboard!$D$5),OR(AND(C12465&lt;&gt;"",C12465&gt;=Dashboard!$F$5,C12465&lt;=Dashboard!$H$5),AND(C12465="",Dashboard!$F$5&lt;=1980,Dashboard!$H$5&gt;=2016))),1,0)</f>
        <v>1</v>
      </c>
      <c r="Q12465" s="0" t="n">
        <f aca="false">J12465*P12465+ROW()*0.00000001</f>
        <v>0.06012465</v>
      </c>
    </row>
    <row r="12466" customFormat="false" ht="15" hidden="false" customHeight="false" outlineLevel="0" collapsed="false">
      <c r="A12466" s="0" t="s">
        <v>447</v>
      </c>
      <c r="B12466" s="0" t="s">
        <v>152</v>
      </c>
      <c r="C12466" s="0" t="n">
        <v>2008</v>
      </c>
      <c r="D12466" s="0" t="s">
        <v>71</v>
      </c>
      <c r="E12466" s="0" t="s">
        <v>243</v>
      </c>
      <c r="F12466" s="0" t="n">
        <v>0.02</v>
      </c>
      <c r="G12466" s="0" t="n">
        <v>0.03</v>
      </c>
      <c r="H12466" s="0" t="n">
        <v>0</v>
      </c>
      <c r="I12466" s="0" t="n">
        <v>0.01</v>
      </c>
      <c r="J12466" s="0" t="n">
        <v>0.06</v>
      </c>
      <c r="K12466" s="0" t="n">
        <v>80</v>
      </c>
      <c r="L12466" s="0" t="n">
        <v>7.8</v>
      </c>
      <c r="M12466" s="0" t="s">
        <v>125</v>
      </c>
      <c r="N12466" s="0" t="s">
        <v>152</v>
      </c>
      <c r="O12466" s="0" t="s">
        <v>37</v>
      </c>
      <c r="P12466" s="0" t="n">
        <f aca="false">IF(AND(OR(Dashboard!$B$5="All",D12466=Dashboard!$B$5),OR(Dashboard!$D$5="All",N12466=Dashboard!$D$5),OR(AND(C12466&lt;&gt;"",C12466&gt;=Dashboard!$F$5,C12466&lt;=Dashboard!$H$5),AND(C12466="",Dashboard!$F$5&lt;=1980,Dashboard!$H$5&gt;=2016))),1,0)</f>
        <v>1</v>
      </c>
      <c r="Q12466" s="0" t="n">
        <f aca="false">J12466*P12466+ROW()*0.00000001</f>
        <v>0.06012466</v>
      </c>
    </row>
    <row r="12467" customFormat="false" ht="15" hidden="false" customHeight="false" outlineLevel="0" collapsed="false">
      <c r="A12467" s="0" t="s">
        <v>3182</v>
      </c>
      <c r="B12467" s="0" t="s">
        <v>76</v>
      </c>
      <c r="C12467" s="0" t="n">
        <v>2008</v>
      </c>
      <c r="D12467" s="0" t="s">
        <v>114</v>
      </c>
      <c r="E12467" s="0" t="s">
        <v>160</v>
      </c>
      <c r="F12467" s="0" t="n">
        <v>0.03</v>
      </c>
      <c r="G12467" s="0" t="n">
        <v>0.02</v>
      </c>
      <c r="H12467" s="0" t="n">
        <v>0</v>
      </c>
      <c r="I12467" s="0" t="n">
        <v>0.01</v>
      </c>
      <c r="J12467" s="0" t="n">
        <v>0.06</v>
      </c>
      <c r="K12467" s="0" t="n">
        <v>47</v>
      </c>
      <c r="L12467" s="0" t="n">
        <v>5.4</v>
      </c>
      <c r="M12467" s="0" t="s">
        <v>73</v>
      </c>
      <c r="N12467" s="0" t="s">
        <v>74</v>
      </c>
      <c r="O12467" s="0" t="s">
        <v>177</v>
      </c>
      <c r="P12467" s="0" t="n">
        <f aca="false">IF(AND(OR(Dashboard!$B$5="All",D12467=Dashboard!$B$5),OR(Dashboard!$D$5="All",N12467=Dashboard!$D$5),OR(AND(C12467&lt;&gt;"",C12467&gt;=Dashboard!$F$5,C12467&lt;=Dashboard!$H$5),AND(C12467="",Dashboard!$F$5&lt;=1980,Dashboard!$H$5&gt;=2016))),1,0)</f>
        <v>1</v>
      </c>
      <c r="Q12467" s="0" t="n">
        <f aca="false">J12467*P12467+ROW()*0.00000001</f>
        <v>0.06012467</v>
      </c>
    </row>
    <row r="12468" customFormat="false" ht="15" hidden="false" customHeight="false" outlineLevel="0" collapsed="false">
      <c r="A12468" s="0" t="s">
        <v>8992</v>
      </c>
      <c r="B12468" s="0" t="s">
        <v>76</v>
      </c>
      <c r="C12468" s="0" t="n">
        <v>2003</v>
      </c>
      <c r="D12468" s="0" t="s">
        <v>52</v>
      </c>
      <c r="E12468" s="0" t="s">
        <v>1326</v>
      </c>
      <c r="F12468" s="0" t="n">
        <v>0.03</v>
      </c>
      <c r="G12468" s="0" t="n">
        <v>0.02</v>
      </c>
      <c r="H12468" s="0" t="n">
        <v>0</v>
      </c>
      <c r="I12468" s="0" t="n">
        <v>0.01</v>
      </c>
      <c r="J12468" s="0" t="n">
        <v>0.06</v>
      </c>
      <c r="K12468" s="0" t="n">
        <v>61</v>
      </c>
      <c r="L12468" s="0" t="n">
        <v>8</v>
      </c>
      <c r="M12468" s="0" t="s">
        <v>36</v>
      </c>
      <c r="N12468" s="0" t="s">
        <v>74</v>
      </c>
      <c r="O12468" s="0" t="s">
        <v>67</v>
      </c>
      <c r="P12468" s="0" t="n">
        <f aca="false">IF(AND(OR(Dashboard!$B$5="All",D12468=Dashboard!$B$5),OR(Dashboard!$D$5="All",N12468=Dashboard!$D$5),OR(AND(C12468&lt;&gt;"",C12468&gt;=Dashboard!$F$5,C12468&lt;=Dashboard!$H$5),AND(C12468="",Dashboard!$F$5&lt;=1980,Dashboard!$H$5&gt;=2016))),1,0)</f>
        <v>1</v>
      </c>
      <c r="Q12468" s="0" t="n">
        <f aca="false">J12468*P12468+ROW()*0.00000001</f>
        <v>0.06012468</v>
      </c>
    </row>
    <row r="12469" customFormat="false" ht="15" hidden="false" customHeight="false" outlineLevel="0" collapsed="false">
      <c r="A12469" s="0" t="s">
        <v>8993</v>
      </c>
      <c r="B12469" s="0" t="s">
        <v>164</v>
      </c>
      <c r="C12469" s="0" t="n">
        <v>2008</v>
      </c>
      <c r="D12469" s="0" t="s">
        <v>114</v>
      </c>
      <c r="E12469" s="0" t="s">
        <v>1457</v>
      </c>
      <c r="F12469" s="0" t="n">
        <v>0</v>
      </c>
      <c r="G12469" s="0" t="n">
        <v>0</v>
      </c>
      <c r="H12469" s="0" t="n">
        <v>0.06</v>
      </c>
      <c r="I12469" s="0" t="n">
        <v>0</v>
      </c>
      <c r="J12469" s="0" t="n">
        <v>0.06</v>
      </c>
      <c r="N12469" s="0" t="s">
        <v>74</v>
      </c>
      <c r="P12469" s="0" t="n">
        <f aca="false">IF(AND(OR(Dashboard!$B$5="All",D12469=Dashboard!$B$5),OR(Dashboard!$D$5="All",N12469=Dashboard!$D$5),OR(AND(C12469&lt;&gt;"",C12469&gt;=Dashboard!$F$5,C12469&lt;=Dashboard!$H$5),AND(C12469="",Dashboard!$F$5&lt;=1980,Dashboard!$H$5&gt;=2016))),1,0)</f>
        <v>1</v>
      </c>
      <c r="Q12469" s="0" t="n">
        <f aca="false">J12469*P12469+ROW()*0.00000001</f>
        <v>0.06012469</v>
      </c>
    </row>
    <row r="12470" customFormat="false" ht="15" hidden="false" customHeight="false" outlineLevel="0" collapsed="false">
      <c r="A12470" s="0" t="s">
        <v>6817</v>
      </c>
      <c r="B12470" s="0" t="s">
        <v>186</v>
      </c>
      <c r="C12470" s="0" t="n">
        <v>2005</v>
      </c>
      <c r="D12470" s="0" t="s">
        <v>102</v>
      </c>
      <c r="E12470" s="0" t="s">
        <v>328</v>
      </c>
      <c r="F12470" s="0" t="n">
        <v>0.05</v>
      </c>
      <c r="G12470" s="0" t="n">
        <v>0.01</v>
      </c>
      <c r="H12470" s="0" t="n">
        <v>0</v>
      </c>
      <c r="I12470" s="0" t="n">
        <v>0</v>
      </c>
      <c r="J12470" s="0" t="n">
        <v>0.06</v>
      </c>
      <c r="N12470" s="0" t="s">
        <v>35</v>
      </c>
      <c r="P12470" s="0" t="n">
        <f aca="false">IF(AND(OR(Dashboard!$B$5="All",D12470=Dashboard!$B$5),OR(Dashboard!$D$5="All",N12470=Dashboard!$D$5),OR(AND(C12470&lt;&gt;"",C12470&gt;=Dashboard!$F$5,C12470&lt;=Dashboard!$H$5),AND(C12470="",Dashboard!$F$5&lt;=1980,Dashboard!$H$5&gt;=2016))),1,0)</f>
        <v>1</v>
      </c>
      <c r="Q12470" s="0" t="n">
        <f aca="false">J12470*P12470+ROW()*0.00000001</f>
        <v>0.0601247</v>
      </c>
    </row>
    <row r="12471" customFormat="false" ht="15" hidden="false" customHeight="false" outlineLevel="0" collapsed="false">
      <c r="A12471" s="0" t="s">
        <v>5439</v>
      </c>
      <c r="B12471" s="0" t="s">
        <v>184</v>
      </c>
      <c r="C12471" s="0" t="n">
        <v>2014</v>
      </c>
      <c r="D12471" s="0" t="s">
        <v>71</v>
      </c>
      <c r="E12471" s="0" t="s">
        <v>91</v>
      </c>
      <c r="F12471" s="0" t="n">
        <v>0.04</v>
      </c>
      <c r="G12471" s="0" t="n">
        <v>0.01</v>
      </c>
      <c r="H12471" s="0" t="n">
        <v>0</v>
      </c>
      <c r="I12471" s="0" t="n">
        <v>0.01</v>
      </c>
      <c r="J12471" s="0" t="n">
        <v>0.06</v>
      </c>
      <c r="N12471" s="0" t="s">
        <v>35</v>
      </c>
      <c r="P12471" s="0" t="n">
        <f aca="false">IF(AND(OR(Dashboard!$B$5="All",D12471=Dashboard!$B$5),OR(Dashboard!$D$5="All",N12471=Dashboard!$D$5),OR(AND(C12471&lt;&gt;"",C12471&gt;=Dashboard!$F$5,C12471&lt;=Dashboard!$H$5),AND(C12471="",Dashboard!$F$5&lt;=1980,Dashboard!$H$5&gt;=2016))),1,0)</f>
        <v>1</v>
      </c>
      <c r="Q12471" s="0" t="n">
        <f aca="false">J12471*P12471+ROW()*0.00000001</f>
        <v>0.06012471</v>
      </c>
    </row>
    <row r="12472" customFormat="false" ht="15" hidden="false" customHeight="false" outlineLevel="0" collapsed="false">
      <c r="A12472" s="0" t="s">
        <v>3170</v>
      </c>
      <c r="B12472" s="0" t="s">
        <v>144</v>
      </c>
      <c r="C12472" s="0" t="n">
        <v>2003</v>
      </c>
      <c r="D12472" s="0" t="s">
        <v>34</v>
      </c>
      <c r="E12472" s="0" t="s">
        <v>293</v>
      </c>
      <c r="F12472" s="0" t="n">
        <v>0.05</v>
      </c>
      <c r="G12472" s="0" t="n">
        <v>0.01</v>
      </c>
      <c r="H12472" s="0" t="n">
        <v>0</v>
      </c>
      <c r="I12472" s="0" t="n">
        <v>0</v>
      </c>
      <c r="J12472" s="0" t="n">
        <v>0.06</v>
      </c>
      <c r="N12472" s="0" t="s">
        <v>66</v>
      </c>
      <c r="P12472" s="0" t="n">
        <f aca="false">IF(AND(OR(Dashboard!$B$5="All",D12472=Dashboard!$B$5),OR(Dashboard!$D$5="All",N12472=Dashboard!$D$5),OR(AND(C12472&lt;&gt;"",C12472&gt;=Dashboard!$F$5,C12472&lt;=Dashboard!$H$5),AND(C12472="",Dashboard!$F$5&lt;=1980,Dashboard!$H$5&gt;=2016))),1,0)</f>
        <v>1</v>
      </c>
      <c r="Q12472" s="0" t="n">
        <f aca="false">J12472*P12472+ROW()*0.00000001</f>
        <v>0.06012472</v>
      </c>
    </row>
    <row r="12473" customFormat="false" ht="15" hidden="false" customHeight="false" outlineLevel="0" collapsed="false">
      <c r="A12473" s="0" t="s">
        <v>8994</v>
      </c>
      <c r="B12473" s="0" t="s">
        <v>117</v>
      </c>
      <c r="C12473" s="0" t="n">
        <v>2001</v>
      </c>
      <c r="D12473" s="0" t="s">
        <v>34</v>
      </c>
      <c r="E12473" s="0" t="s">
        <v>449</v>
      </c>
      <c r="F12473" s="0" t="n">
        <v>0.03</v>
      </c>
      <c r="G12473" s="0" t="n">
        <v>0.02</v>
      </c>
      <c r="H12473" s="0" t="n">
        <v>0</v>
      </c>
      <c r="I12473" s="0" t="n">
        <v>0</v>
      </c>
      <c r="J12473" s="0" t="n">
        <v>0.06</v>
      </c>
      <c r="N12473" s="0" t="s">
        <v>74</v>
      </c>
      <c r="P12473" s="0" t="n">
        <f aca="false">IF(AND(OR(Dashboard!$B$5="All",D12473=Dashboard!$B$5),OR(Dashboard!$D$5="All",N12473=Dashboard!$D$5),OR(AND(C12473&lt;&gt;"",C12473&gt;=Dashboard!$F$5,C12473&lt;=Dashboard!$H$5),AND(C12473="",Dashboard!$F$5&lt;=1980,Dashboard!$H$5&gt;=2016))),1,0)</f>
        <v>1</v>
      </c>
      <c r="Q12473" s="0" t="n">
        <f aca="false">J12473*P12473+ROW()*0.00000001</f>
        <v>0.06012473</v>
      </c>
    </row>
    <row r="12474" customFormat="false" ht="15" hidden="false" customHeight="false" outlineLevel="0" collapsed="false">
      <c r="A12474" s="0" t="s">
        <v>8995</v>
      </c>
      <c r="B12474" s="0" t="s">
        <v>76</v>
      </c>
      <c r="C12474" s="0" t="n">
        <v>2001</v>
      </c>
      <c r="D12474" s="0" t="s">
        <v>71</v>
      </c>
      <c r="E12474" s="0" t="s">
        <v>2855</v>
      </c>
      <c r="F12474" s="0" t="n">
        <v>0</v>
      </c>
      <c r="G12474" s="0" t="n">
        <v>0</v>
      </c>
      <c r="H12474" s="0" t="n">
        <v>0.06</v>
      </c>
      <c r="I12474" s="0" t="n">
        <v>0</v>
      </c>
      <c r="J12474" s="0" t="n">
        <v>0.06</v>
      </c>
      <c r="N12474" s="0" t="s">
        <v>74</v>
      </c>
      <c r="P12474" s="0" t="n">
        <f aca="false">IF(AND(OR(Dashboard!$B$5="All",D12474=Dashboard!$B$5),OR(Dashboard!$D$5="All",N12474=Dashboard!$D$5),OR(AND(C12474&lt;&gt;"",C12474&gt;=Dashboard!$F$5,C12474&lt;=Dashboard!$H$5),AND(C12474="",Dashboard!$F$5&lt;=1980,Dashboard!$H$5&gt;=2016))),1,0)</f>
        <v>1</v>
      </c>
      <c r="Q12474" s="0" t="n">
        <f aca="false">J12474*P12474+ROW()*0.00000001</f>
        <v>0.06012474</v>
      </c>
    </row>
    <row r="12475" customFormat="false" ht="15" hidden="false" customHeight="false" outlineLevel="0" collapsed="false">
      <c r="A12475" s="0" t="s">
        <v>6159</v>
      </c>
      <c r="B12475" s="0" t="s">
        <v>76</v>
      </c>
      <c r="C12475" s="0" t="n">
        <v>2009</v>
      </c>
      <c r="D12475" s="0" t="s">
        <v>34</v>
      </c>
      <c r="E12475" s="0" t="s">
        <v>160</v>
      </c>
      <c r="F12475" s="0" t="n">
        <v>0.03</v>
      </c>
      <c r="G12475" s="0" t="n">
        <v>0.02</v>
      </c>
      <c r="H12475" s="0" t="n">
        <v>0</v>
      </c>
      <c r="I12475" s="0" t="n">
        <v>0.01</v>
      </c>
      <c r="J12475" s="0" t="n">
        <v>0.06</v>
      </c>
      <c r="N12475" s="0" t="s">
        <v>74</v>
      </c>
      <c r="P12475" s="0" t="n">
        <f aca="false">IF(AND(OR(Dashboard!$B$5="All",D12475=Dashboard!$B$5),OR(Dashboard!$D$5="All",N12475=Dashboard!$D$5),OR(AND(C12475&lt;&gt;"",C12475&gt;=Dashboard!$F$5,C12475&lt;=Dashboard!$H$5),AND(C12475="",Dashboard!$F$5&lt;=1980,Dashboard!$H$5&gt;=2016))),1,0)</f>
        <v>1</v>
      </c>
      <c r="Q12475" s="0" t="n">
        <f aca="false">J12475*P12475+ROW()*0.00000001</f>
        <v>0.06012475</v>
      </c>
    </row>
    <row r="12476" customFormat="false" ht="15" hidden="false" customHeight="false" outlineLevel="0" collapsed="false">
      <c r="A12476" s="0" t="s">
        <v>6886</v>
      </c>
      <c r="B12476" s="0" t="s">
        <v>64</v>
      </c>
      <c r="C12476" s="0" t="n">
        <v>2011</v>
      </c>
      <c r="D12476" s="0" t="s">
        <v>41</v>
      </c>
      <c r="E12476" s="0" t="s">
        <v>91</v>
      </c>
      <c r="F12476" s="0" t="n">
        <v>0.05</v>
      </c>
      <c r="G12476" s="0" t="n">
        <v>0.01</v>
      </c>
      <c r="H12476" s="0" t="n">
        <v>0</v>
      </c>
      <c r="I12476" s="0" t="n">
        <v>0</v>
      </c>
      <c r="J12476" s="0" t="n">
        <v>0.06</v>
      </c>
      <c r="M12476" s="0" t="s">
        <v>36</v>
      </c>
      <c r="N12476" s="0" t="s">
        <v>66</v>
      </c>
      <c r="P12476" s="0" t="n">
        <f aca="false">IF(AND(OR(Dashboard!$B$5="All",D12476=Dashboard!$B$5),OR(Dashboard!$D$5="All",N12476=Dashboard!$D$5),OR(AND(C12476&lt;&gt;"",C12476&gt;=Dashboard!$F$5,C12476&lt;=Dashboard!$H$5),AND(C12476="",Dashboard!$F$5&lt;=1980,Dashboard!$H$5&gt;=2016))),1,0)</f>
        <v>1</v>
      </c>
      <c r="Q12476" s="0" t="n">
        <f aca="false">J12476*P12476+ROW()*0.00000001</f>
        <v>0.06012476</v>
      </c>
    </row>
    <row r="12477" customFormat="false" ht="15" hidden="false" customHeight="false" outlineLevel="0" collapsed="false">
      <c r="A12477" s="0" t="s">
        <v>8996</v>
      </c>
      <c r="B12477" s="0" t="s">
        <v>94</v>
      </c>
      <c r="C12477" s="0" t="n">
        <v>2015</v>
      </c>
      <c r="D12477" s="0" t="s">
        <v>56</v>
      </c>
      <c r="E12477" s="0" t="s">
        <v>2817</v>
      </c>
      <c r="F12477" s="0" t="n">
        <v>0.03</v>
      </c>
      <c r="G12477" s="0" t="n">
        <v>0.02</v>
      </c>
      <c r="H12477" s="0" t="n">
        <v>0</v>
      </c>
      <c r="I12477" s="0" t="n">
        <v>0.01</v>
      </c>
      <c r="J12477" s="0" t="n">
        <v>0.06</v>
      </c>
      <c r="K12477" s="0" t="n">
        <v>64</v>
      </c>
      <c r="L12477" s="0" t="n">
        <v>7.9</v>
      </c>
      <c r="M12477" s="0" t="s">
        <v>73</v>
      </c>
      <c r="N12477" s="0" t="s">
        <v>74</v>
      </c>
      <c r="O12477" s="0" t="s">
        <v>67</v>
      </c>
      <c r="P12477" s="0" t="n">
        <f aca="false">IF(AND(OR(Dashboard!$B$5="All",D12477=Dashboard!$B$5),OR(Dashboard!$D$5="All",N12477=Dashboard!$D$5),OR(AND(C12477&lt;&gt;"",C12477&gt;=Dashboard!$F$5,C12477&lt;=Dashboard!$H$5),AND(C12477="",Dashboard!$F$5&lt;=1980,Dashboard!$H$5&gt;=2016))),1,0)</f>
        <v>1</v>
      </c>
      <c r="Q12477" s="0" t="n">
        <f aca="false">J12477*P12477+ROW()*0.00000001</f>
        <v>0.06012477</v>
      </c>
    </row>
    <row r="12478" customFormat="false" ht="15" hidden="false" customHeight="false" outlineLevel="0" collapsed="false">
      <c r="A12478" s="0" t="s">
        <v>8745</v>
      </c>
      <c r="B12478" s="0" t="s">
        <v>50</v>
      </c>
      <c r="C12478" s="0" t="n">
        <v>2010</v>
      </c>
      <c r="D12478" s="0" t="s">
        <v>71</v>
      </c>
      <c r="E12478" s="0" t="s">
        <v>5707</v>
      </c>
      <c r="F12478" s="0" t="n">
        <v>0.06</v>
      </c>
      <c r="G12478" s="0" t="n">
        <v>0</v>
      </c>
      <c r="H12478" s="0" t="n">
        <v>0</v>
      </c>
      <c r="I12478" s="0" t="n">
        <v>0</v>
      </c>
      <c r="J12478" s="0" t="n">
        <v>0.06</v>
      </c>
      <c r="M12478" s="0" t="s">
        <v>36</v>
      </c>
      <c r="N12478" s="0" t="s">
        <v>35</v>
      </c>
      <c r="P12478" s="0" t="n">
        <f aca="false">IF(AND(OR(Dashboard!$B$5="All",D12478=Dashboard!$B$5),OR(Dashboard!$D$5="All",N12478=Dashboard!$D$5),OR(AND(C12478&lt;&gt;"",C12478&gt;=Dashboard!$F$5,C12478&lt;=Dashboard!$H$5),AND(C12478="",Dashboard!$F$5&lt;=1980,Dashboard!$H$5&gt;=2016))),1,0)</f>
        <v>1</v>
      </c>
      <c r="Q12478" s="0" t="n">
        <f aca="false">J12478*P12478+ROW()*0.00000001</f>
        <v>0.06012478</v>
      </c>
    </row>
    <row r="12479" customFormat="false" ht="15" hidden="false" customHeight="false" outlineLevel="0" collapsed="false">
      <c r="A12479" s="0" t="s">
        <v>8997</v>
      </c>
      <c r="B12479" s="0" t="s">
        <v>85</v>
      </c>
      <c r="C12479" s="0" t="n">
        <v>2005</v>
      </c>
      <c r="D12479" s="0" t="s">
        <v>71</v>
      </c>
      <c r="E12479" s="0" t="s">
        <v>220</v>
      </c>
      <c r="F12479" s="0" t="n">
        <v>0.04</v>
      </c>
      <c r="G12479" s="0" t="n">
        <v>0.02</v>
      </c>
      <c r="H12479" s="0" t="n">
        <v>0</v>
      </c>
      <c r="I12479" s="0" t="n">
        <v>0</v>
      </c>
      <c r="J12479" s="0" t="n">
        <v>0.06</v>
      </c>
      <c r="N12479" s="0" t="s">
        <v>35</v>
      </c>
      <c r="P12479" s="0" t="n">
        <f aca="false">IF(AND(OR(Dashboard!$B$5="All",D12479=Dashboard!$B$5),OR(Dashboard!$D$5="All",N12479=Dashboard!$D$5),OR(AND(C12479&lt;&gt;"",C12479&gt;=Dashboard!$F$5,C12479&lt;=Dashboard!$H$5),AND(C12479="",Dashboard!$F$5&lt;=1980,Dashboard!$H$5&gt;=2016))),1,0)</f>
        <v>1</v>
      </c>
      <c r="Q12479" s="0" t="n">
        <f aca="false">J12479*P12479+ROW()*0.00000001</f>
        <v>0.06012479</v>
      </c>
    </row>
    <row r="12480" customFormat="false" ht="15" hidden="false" customHeight="false" outlineLevel="0" collapsed="false">
      <c r="A12480" s="0" t="s">
        <v>8998</v>
      </c>
      <c r="B12480" s="0" t="s">
        <v>85</v>
      </c>
      <c r="C12480" s="0" t="n">
        <v>2002</v>
      </c>
      <c r="D12480" s="0" t="s">
        <v>48</v>
      </c>
      <c r="E12480" s="0" t="s">
        <v>1551</v>
      </c>
      <c r="F12480" s="0" t="n">
        <v>0.04</v>
      </c>
      <c r="G12480" s="0" t="n">
        <v>0.02</v>
      </c>
      <c r="H12480" s="0" t="n">
        <v>0</v>
      </c>
      <c r="I12480" s="0" t="n">
        <v>0</v>
      </c>
      <c r="J12480" s="0" t="n">
        <v>0.06</v>
      </c>
      <c r="N12480" s="0" t="s">
        <v>35</v>
      </c>
      <c r="P12480" s="0" t="n">
        <f aca="false">IF(AND(OR(Dashboard!$B$5="All",D12480=Dashboard!$B$5),OR(Dashboard!$D$5="All",N12480=Dashboard!$D$5),OR(AND(C12480&lt;&gt;"",C12480&gt;=Dashboard!$F$5,C12480&lt;=Dashboard!$H$5),AND(C12480="",Dashboard!$F$5&lt;=1980,Dashboard!$H$5&gt;=2016))),1,0)</f>
        <v>1</v>
      </c>
      <c r="Q12480" s="0" t="n">
        <f aca="false">J12480*P12480+ROW()*0.00000001</f>
        <v>0.0601248</v>
      </c>
    </row>
    <row r="12481" customFormat="false" ht="15" hidden="false" customHeight="false" outlineLevel="0" collapsed="false">
      <c r="A12481" s="0" t="s">
        <v>8999</v>
      </c>
      <c r="B12481" s="0" t="s">
        <v>33</v>
      </c>
      <c r="C12481" s="0" t="n">
        <v>2010</v>
      </c>
      <c r="D12481" s="0" t="s">
        <v>41</v>
      </c>
      <c r="E12481" s="0" t="s">
        <v>520</v>
      </c>
      <c r="F12481" s="0" t="n">
        <v>0.04</v>
      </c>
      <c r="G12481" s="0" t="n">
        <v>0.02</v>
      </c>
      <c r="H12481" s="0" t="n">
        <v>0</v>
      </c>
      <c r="I12481" s="0" t="n">
        <v>0.01</v>
      </c>
      <c r="J12481" s="0" t="n">
        <v>0.06</v>
      </c>
      <c r="M12481" s="0" t="s">
        <v>36</v>
      </c>
      <c r="N12481" s="0" t="s">
        <v>35</v>
      </c>
      <c r="P12481" s="0" t="n">
        <f aca="false">IF(AND(OR(Dashboard!$B$5="All",D12481=Dashboard!$B$5),OR(Dashboard!$D$5="All",N12481=Dashboard!$D$5),OR(AND(C12481&lt;&gt;"",C12481&gt;=Dashboard!$F$5,C12481&lt;=Dashboard!$H$5),AND(C12481="",Dashboard!$F$5&lt;=1980,Dashboard!$H$5&gt;=2016))),1,0)</f>
        <v>1</v>
      </c>
      <c r="Q12481" s="0" t="n">
        <f aca="false">J12481*P12481+ROW()*0.00000001</f>
        <v>0.06012481</v>
      </c>
    </row>
    <row r="12482" customFormat="false" ht="15" hidden="false" customHeight="false" outlineLevel="0" collapsed="false">
      <c r="A12482" s="0" t="s">
        <v>9000</v>
      </c>
      <c r="B12482" s="0" t="s">
        <v>33</v>
      </c>
      <c r="C12482" s="0" t="n">
        <v>2010</v>
      </c>
      <c r="D12482" s="0" t="s">
        <v>102</v>
      </c>
      <c r="E12482" s="0" t="s">
        <v>3904</v>
      </c>
      <c r="F12482" s="0" t="n">
        <v>0</v>
      </c>
      <c r="G12482" s="0" t="n">
        <v>0</v>
      </c>
      <c r="H12482" s="0" t="n">
        <v>0.06</v>
      </c>
      <c r="I12482" s="0" t="n">
        <v>0</v>
      </c>
      <c r="J12482" s="0" t="n">
        <v>0.06</v>
      </c>
      <c r="N12482" s="0" t="s">
        <v>35</v>
      </c>
      <c r="P12482" s="0" t="n">
        <f aca="false">IF(AND(OR(Dashboard!$B$5="All",D12482=Dashboard!$B$5),OR(Dashboard!$D$5="All",N12482=Dashboard!$D$5),OR(AND(C12482&lt;&gt;"",C12482&gt;=Dashboard!$F$5,C12482&lt;=Dashboard!$H$5),AND(C12482="",Dashboard!$F$5&lt;=1980,Dashboard!$H$5&gt;=2016))),1,0)</f>
        <v>1</v>
      </c>
      <c r="Q12482" s="0" t="n">
        <f aca="false">J12482*P12482+ROW()*0.00000001</f>
        <v>0.06012482</v>
      </c>
    </row>
    <row r="12483" customFormat="false" ht="15" hidden="false" customHeight="false" outlineLevel="0" collapsed="false">
      <c r="A12483" s="0" t="s">
        <v>9001</v>
      </c>
      <c r="B12483" s="0" t="s">
        <v>70</v>
      </c>
      <c r="C12483" s="0" t="n">
        <v>2012</v>
      </c>
      <c r="D12483" s="0" t="s">
        <v>71</v>
      </c>
      <c r="E12483" s="0" t="s">
        <v>154</v>
      </c>
      <c r="F12483" s="0" t="n">
        <v>0</v>
      </c>
      <c r="G12483" s="0" t="n">
        <v>0</v>
      </c>
      <c r="H12483" s="0" t="n">
        <v>0.06</v>
      </c>
      <c r="I12483" s="0" t="n">
        <v>0</v>
      </c>
      <c r="J12483" s="0" t="n">
        <v>0.06</v>
      </c>
      <c r="N12483" s="0" t="s">
        <v>74</v>
      </c>
      <c r="P12483" s="0" t="n">
        <f aca="false">IF(AND(OR(Dashboard!$B$5="All",D12483=Dashboard!$B$5),OR(Dashboard!$D$5="All",N12483=Dashboard!$D$5),OR(AND(C12483&lt;&gt;"",C12483&gt;=Dashboard!$F$5,C12483&lt;=Dashboard!$H$5),AND(C12483="",Dashboard!$F$5&lt;=1980,Dashboard!$H$5&gt;=2016))),1,0)</f>
        <v>1</v>
      </c>
      <c r="Q12483" s="0" t="n">
        <f aca="false">J12483*P12483+ROW()*0.00000001</f>
        <v>0.06012483</v>
      </c>
    </row>
    <row r="12484" customFormat="false" ht="15" hidden="false" customHeight="false" outlineLevel="0" collapsed="false">
      <c r="A12484" s="0" t="s">
        <v>9002</v>
      </c>
      <c r="B12484" s="0" t="s">
        <v>873</v>
      </c>
      <c r="C12484" s="0" t="n">
        <v>1995</v>
      </c>
      <c r="D12484" s="0" t="s">
        <v>114</v>
      </c>
      <c r="E12484" s="0" t="s">
        <v>5681</v>
      </c>
      <c r="F12484" s="0" t="n">
        <v>0</v>
      </c>
      <c r="G12484" s="0" t="n">
        <v>0</v>
      </c>
      <c r="H12484" s="0" t="n">
        <v>0.06</v>
      </c>
      <c r="I12484" s="0" t="n">
        <v>0</v>
      </c>
      <c r="J12484" s="0" t="n">
        <v>0.06</v>
      </c>
      <c r="N12484" s="0" t="s">
        <v>154</v>
      </c>
      <c r="P12484" s="0" t="n">
        <f aca="false">IF(AND(OR(Dashboard!$B$5="All",D12484=Dashboard!$B$5),OR(Dashboard!$D$5="All",N12484=Dashboard!$D$5),OR(AND(C12484&lt;&gt;"",C12484&gt;=Dashboard!$F$5,C12484&lt;=Dashboard!$H$5),AND(C12484="",Dashboard!$F$5&lt;=1980,Dashboard!$H$5&gt;=2016))),1,0)</f>
        <v>1</v>
      </c>
      <c r="Q12484" s="0" t="n">
        <f aca="false">J12484*P12484+ROW()*0.00000001</f>
        <v>0.06012484</v>
      </c>
    </row>
    <row r="12485" customFormat="false" ht="15" hidden="false" customHeight="false" outlineLevel="0" collapsed="false">
      <c r="A12485" s="0" t="s">
        <v>9003</v>
      </c>
      <c r="B12485" s="0" t="s">
        <v>76</v>
      </c>
      <c r="C12485" s="0" t="n">
        <v>2006</v>
      </c>
      <c r="D12485" s="0" t="s">
        <v>114</v>
      </c>
      <c r="E12485" s="0" t="s">
        <v>2890</v>
      </c>
      <c r="F12485" s="0" t="n">
        <v>0</v>
      </c>
      <c r="G12485" s="0" t="n">
        <v>0</v>
      </c>
      <c r="H12485" s="0" t="n">
        <v>0.06</v>
      </c>
      <c r="I12485" s="0" t="n">
        <v>0</v>
      </c>
      <c r="J12485" s="0" t="n">
        <v>0.06</v>
      </c>
      <c r="N12485" s="0" t="s">
        <v>74</v>
      </c>
      <c r="P12485" s="0" t="n">
        <f aca="false">IF(AND(OR(Dashboard!$B$5="All",D12485=Dashboard!$B$5),OR(Dashboard!$D$5="All",N12485=Dashboard!$D$5),OR(AND(C12485&lt;&gt;"",C12485&gt;=Dashboard!$F$5,C12485&lt;=Dashboard!$H$5),AND(C12485="",Dashboard!$F$5&lt;=1980,Dashboard!$H$5&gt;=2016))),1,0)</f>
        <v>1</v>
      </c>
      <c r="Q12485" s="0" t="n">
        <f aca="false">J12485*P12485+ROW()*0.00000001</f>
        <v>0.06012485</v>
      </c>
    </row>
    <row r="12486" customFormat="false" ht="15" hidden="false" customHeight="false" outlineLevel="0" collapsed="false">
      <c r="A12486" s="0" t="s">
        <v>9004</v>
      </c>
      <c r="B12486" s="0" t="s">
        <v>97</v>
      </c>
      <c r="C12486" s="0" t="n">
        <v>2011</v>
      </c>
      <c r="D12486" s="0" t="s">
        <v>71</v>
      </c>
      <c r="E12486" s="0" t="s">
        <v>1457</v>
      </c>
      <c r="F12486" s="0" t="n">
        <v>0</v>
      </c>
      <c r="G12486" s="0" t="n">
        <v>0</v>
      </c>
      <c r="H12486" s="0" t="n">
        <v>0.06</v>
      </c>
      <c r="I12486" s="0" t="n">
        <v>0</v>
      </c>
      <c r="J12486" s="0" t="n">
        <v>0.06</v>
      </c>
      <c r="N12486" s="0" t="s">
        <v>35</v>
      </c>
      <c r="P12486" s="0" t="n">
        <f aca="false">IF(AND(OR(Dashboard!$B$5="All",D12486=Dashboard!$B$5),OR(Dashboard!$D$5="All",N12486=Dashboard!$D$5),OR(AND(C12486&lt;&gt;"",C12486&gt;=Dashboard!$F$5,C12486&lt;=Dashboard!$H$5),AND(C12486="",Dashboard!$F$5&lt;=1980,Dashboard!$H$5&gt;=2016))),1,0)</f>
        <v>1</v>
      </c>
      <c r="Q12486" s="0" t="n">
        <f aca="false">J12486*P12486+ROW()*0.00000001</f>
        <v>0.06012486</v>
      </c>
    </row>
    <row r="12487" customFormat="false" ht="15" hidden="false" customHeight="false" outlineLevel="0" collapsed="false">
      <c r="A12487" s="0" t="s">
        <v>7325</v>
      </c>
      <c r="B12487" s="0" t="s">
        <v>144</v>
      </c>
      <c r="C12487" s="0" t="n">
        <v>2005</v>
      </c>
      <c r="D12487" s="0" t="s">
        <v>71</v>
      </c>
      <c r="E12487" s="0" t="s">
        <v>124</v>
      </c>
      <c r="F12487" s="0" t="n">
        <v>0.05</v>
      </c>
      <c r="G12487" s="0" t="n">
        <v>0.01</v>
      </c>
      <c r="H12487" s="0" t="n">
        <v>0</v>
      </c>
      <c r="I12487" s="0" t="n">
        <v>0</v>
      </c>
      <c r="J12487" s="0" t="n">
        <v>0.06</v>
      </c>
      <c r="K12487" s="0" t="n">
        <v>71</v>
      </c>
      <c r="L12487" s="0" t="n">
        <v>7.6</v>
      </c>
      <c r="M12487" s="0" t="s">
        <v>73</v>
      </c>
      <c r="N12487" s="0" t="s">
        <v>66</v>
      </c>
      <c r="O12487" s="0" t="s">
        <v>37</v>
      </c>
      <c r="P12487" s="0" t="n">
        <f aca="false">IF(AND(OR(Dashboard!$B$5="All",D12487=Dashboard!$B$5),OR(Dashboard!$D$5="All",N12487=Dashboard!$D$5),OR(AND(C12487&lt;&gt;"",C12487&gt;=Dashboard!$F$5,C12487&lt;=Dashboard!$H$5),AND(C12487="",Dashboard!$F$5&lt;=1980,Dashboard!$H$5&gt;=2016))),1,0)</f>
        <v>1</v>
      </c>
      <c r="Q12487" s="0" t="n">
        <f aca="false">J12487*P12487+ROW()*0.00000001</f>
        <v>0.06012487</v>
      </c>
    </row>
    <row r="12488" customFormat="false" ht="15" hidden="false" customHeight="false" outlineLevel="0" collapsed="false">
      <c r="A12488" s="0" t="s">
        <v>9005</v>
      </c>
      <c r="B12488" s="0" t="s">
        <v>50</v>
      </c>
      <c r="C12488" s="0" t="n">
        <v>2008</v>
      </c>
      <c r="D12488" s="0" t="s">
        <v>58</v>
      </c>
      <c r="E12488" s="0" t="s">
        <v>124</v>
      </c>
      <c r="F12488" s="0" t="n">
        <v>0.05</v>
      </c>
      <c r="G12488" s="0" t="n">
        <v>0.01</v>
      </c>
      <c r="H12488" s="0" t="n">
        <v>0</v>
      </c>
      <c r="I12488" s="0" t="n">
        <v>0</v>
      </c>
      <c r="J12488" s="0" t="n">
        <v>0.06</v>
      </c>
      <c r="M12488" s="0" t="s">
        <v>36</v>
      </c>
      <c r="N12488" s="0" t="s">
        <v>35</v>
      </c>
      <c r="P12488" s="0" t="n">
        <f aca="false">IF(AND(OR(Dashboard!$B$5="All",D12488=Dashboard!$B$5),OR(Dashboard!$D$5="All",N12488=Dashboard!$D$5),OR(AND(C12488&lt;&gt;"",C12488&gt;=Dashboard!$F$5,C12488&lt;=Dashboard!$H$5),AND(C12488="",Dashboard!$F$5&lt;=1980,Dashboard!$H$5&gt;=2016))),1,0)</f>
        <v>1</v>
      </c>
      <c r="Q12488" s="0" t="n">
        <f aca="false">J12488*P12488+ROW()*0.00000001</f>
        <v>0.06012488</v>
      </c>
    </row>
    <row r="12489" customFormat="false" ht="15" hidden="false" customHeight="false" outlineLevel="0" collapsed="false">
      <c r="A12489" s="0" t="s">
        <v>9006</v>
      </c>
      <c r="B12489" s="0" t="s">
        <v>164</v>
      </c>
      <c r="C12489" s="0" t="n">
        <v>2010</v>
      </c>
      <c r="D12489" s="0" t="s">
        <v>52</v>
      </c>
      <c r="E12489" s="0" t="s">
        <v>1002</v>
      </c>
      <c r="F12489" s="0" t="n">
        <v>0</v>
      </c>
      <c r="G12489" s="0" t="n">
        <v>0</v>
      </c>
      <c r="H12489" s="0" t="n">
        <v>0.06</v>
      </c>
      <c r="I12489" s="0" t="n">
        <v>0</v>
      </c>
      <c r="J12489" s="0" t="n">
        <v>0.06</v>
      </c>
      <c r="N12489" s="0" t="s">
        <v>74</v>
      </c>
      <c r="P12489" s="0" t="n">
        <f aca="false">IF(AND(OR(Dashboard!$B$5="All",D12489=Dashboard!$B$5),OR(Dashboard!$D$5="All",N12489=Dashboard!$D$5),OR(AND(C12489&lt;&gt;"",C12489&gt;=Dashboard!$F$5,C12489&lt;=Dashboard!$H$5),AND(C12489="",Dashboard!$F$5&lt;=1980,Dashboard!$H$5&gt;=2016))),1,0)</f>
        <v>1</v>
      </c>
      <c r="Q12489" s="0" t="n">
        <f aca="false">J12489*P12489+ROW()*0.00000001</f>
        <v>0.06012489</v>
      </c>
    </row>
    <row r="12490" customFormat="false" ht="15" hidden="false" customHeight="false" outlineLevel="0" collapsed="false">
      <c r="A12490" s="0" t="s">
        <v>9007</v>
      </c>
      <c r="B12490" s="0" t="s">
        <v>50</v>
      </c>
      <c r="C12490" s="0" t="n">
        <v>2009</v>
      </c>
      <c r="D12490" s="0" t="s">
        <v>48</v>
      </c>
      <c r="E12490" s="0" t="s">
        <v>1013</v>
      </c>
      <c r="F12490" s="0" t="n">
        <v>0.06</v>
      </c>
      <c r="G12490" s="0" t="n">
        <v>0</v>
      </c>
      <c r="H12490" s="0" t="n">
        <v>0</v>
      </c>
      <c r="I12490" s="0" t="n">
        <v>0</v>
      </c>
      <c r="J12490" s="0" t="n">
        <v>0.06</v>
      </c>
      <c r="K12490" s="0" t="n">
        <v>65</v>
      </c>
      <c r="M12490" s="0" t="s">
        <v>36</v>
      </c>
      <c r="N12490" s="0" t="s">
        <v>35</v>
      </c>
      <c r="O12490" s="0" t="s">
        <v>67</v>
      </c>
      <c r="P12490" s="0" t="n">
        <f aca="false">IF(AND(OR(Dashboard!$B$5="All",D12490=Dashboard!$B$5),OR(Dashboard!$D$5="All",N12490=Dashboard!$D$5),OR(AND(C12490&lt;&gt;"",C12490&gt;=Dashboard!$F$5,C12490&lt;=Dashboard!$H$5),AND(C12490="",Dashboard!$F$5&lt;=1980,Dashboard!$H$5&gt;=2016))),1,0)</f>
        <v>1</v>
      </c>
      <c r="Q12490" s="0" t="n">
        <f aca="false">J12490*P12490+ROW()*0.00000001</f>
        <v>0.0601249</v>
      </c>
    </row>
    <row r="12491" customFormat="false" ht="15" hidden="false" customHeight="false" outlineLevel="0" collapsed="false">
      <c r="A12491" s="0" t="s">
        <v>9008</v>
      </c>
      <c r="B12491" s="0" t="s">
        <v>50</v>
      </c>
      <c r="C12491" s="0" t="n">
        <v>2009</v>
      </c>
      <c r="D12491" s="0" t="s">
        <v>246</v>
      </c>
      <c r="E12491" s="0" t="s">
        <v>154</v>
      </c>
      <c r="F12491" s="0" t="n">
        <v>0</v>
      </c>
      <c r="G12491" s="0" t="n">
        <v>0</v>
      </c>
      <c r="H12491" s="0" t="n">
        <v>0.06</v>
      </c>
      <c r="I12491" s="0" t="n">
        <v>0</v>
      </c>
      <c r="J12491" s="0" t="n">
        <v>0.06</v>
      </c>
      <c r="N12491" s="0" t="s">
        <v>35</v>
      </c>
      <c r="P12491" s="0" t="n">
        <f aca="false">IF(AND(OR(Dashboard!$B$5="All",D12491=Dashboard!$B$5),OR(Dashboard!$D$5="All",N12491=Dashboard!$D$5),OR(AND(C12491&lt;&gt;"",C12491&gt;=Dashboard!$F$5,C12491&lt;=Dashboard!$H$5),AND(C12491="",Dashboard!$F$5&lt;=1980,Dashboard!$H$5&gt;=2016))),1,0)</f>
        <v>1</v>
      </c>
      <c r="Q12491" s="0" t="n">
        <f aca="false">J12491*P12491+ROW()*0.00000001</f>
        <v>0.06012491</v>
      </c>
    </row>
    <row r="12492" customFormat="false" ht="15" hidden="false" customHeight="false" outlineLevel="0" collapsed="false">
      <c r="A12492" s="0" t="s">
        <v>9009</v>
      </c>
      <c r="B12492" s="0" t="s">
        <v>94</v>
      </c>
      <c r="C12492" s="0" t="n">
        <v>2016</v>
      </c>
      <c r="D12492" s="0" t="s">
        <v>46</v>
      </c>
      <c r="E12492" s="0" t="s">
        <v>1488</v>
      </c>
      <c r="F12492" s="0" t="n">
        <v>0.02</v>
      </c>
      <c r="G12492" s="0" t="n">
        <v>0.04</v>
      </c>
      <c r="H12492" s="0" t="n">
        <v>0</v>
      </c>
      <c r="I12492" s="0" t="n">
        <v>0.01</v>
      </c>
      <c r="J12492" s="0" t="n">
        <v>0.06</v>
      </c>
      <c r="K12492" s="0" t="n">
        <v>60</v>
      </c>
      <c r="L12492" s="0" t="n">
        <v>6.7</v>
      </c>
      <c r="M12492" s="0" t="s">
        <v>73</v>
      </c>
      <c r="N12492" s="0" t="s">
        <v>74</v>
      </c>
      <c r="O12492" s="0" t="s">
        <v>53</v>
      </c>
      <c r="P12492" s="0" t="n">
        <f aca="false">IF(AND(OR(Dashboard!$B$5="All",D12492=Dashboard!$B$5),OR(Dashboard!$D$5="All",N12492=Dashboard!$D$5),OR(AND(C12492&lt;&gt;"",C12492&gt;=Dashboard!$F$5,C12492&lt;=Dashboard!$H$5),AND(C12492="",Dashboard!$F$5&lt;=1980,Dashboard!$H$5&gt;=2016))),1,0)</f>
        <v>1</v>
      </c>
      <c r="Q12492" s="0" t="n">
        <f aca="false">J12492*P12492+ROW()*0.00000001</f>
        <v>0.06012492</v>
      </c>
    </row>
    <row r="12493" customFormat="false" ht="15" hidden="false" customHeight="false" outlineLevel="0" collapsed="false">
      <c r="A12493" s="0" t="s">
        <v>9010</v>
      </c>
      <c r="B12493" s="0" t="s">
        <v>50</v>
      </c>
      <c r="C12493" s="0" t="n">
        <v>2007</v>
      </c>
      <c r="D12493" s="0" t="s">
        <v>71</v>
      </c>
      <c r="E12493" s="0" t="s">
        <v>3941</v>
      </c>
      <c r="F12493" s="0" t="n">
        <v>0.06</v>
      </c>
      <c r="G12493" s="0" t="n">
        <v>0</v>
      </c>
      <c r="H12493" s="0" t="n">
        <v>0</v>
      </c>
      <c r="I12493" s="0" t="n">
        <v>0</v>
      </c>
      <c r="J12493" s="0" t="n">
        <v>0.06</v>
      </c>
      <c r="M12493" s="0" t="s">
        <v>36</v>
      </c>
      <c r="N12493" s="0" t="s">
        <v>35</v>
      </c>
      <c r="P12493" s="0" t="n">
        <f aca="false">IF(AND(OR(Dashboard!$B$5="All",D12493=Dashboard!$B$5),OR(Dashboard!$D$5="All",N12493=Dashboard!$D$5),OR(AND(C12493&lt;&gt;"",C12493&gt;=Dashboard!$F$5,C12493&lt;=Dashboard!$H$5),AND(C12493="",Dashboard!$F$5&lt;=1980,Dashboard!$H$5&gt;=2016))),1,0)</f>
        <v>1</v>
      </c>
      <c r="Q12493" s="0" t="n">
        <f aca="false">J12493*P12493+ROW()*0.00000001</f>
        <v>0.06012493</v>
      </c>
    </row>
    <row r="12494" customFormat="false" ht="15" hidden="false" customHeight="false" outlineLevel="0" collapsed="false">
      <c r="A12494" s="0" t="s">
        <v>4658</v>
      </c>
      <c r="B12494" s="0" t="s">
        <v>70</v>
      </c>
      <c r="C12494" s="0" t="n">
        <v>2016</v>
      </c>
      <c r="D12494" s="0" t="s">
        <v>71</v>
      </c>
      <c r="E12494" s="0" t="s">
        <v>782</v>
      </c>
      <c r="F12494" s="0" t="n">
        <v>0</v>
      </c>
      <c r="G12494" s="0" t="n">
        <v>0</v>
      </c>
      <c r="H12494" s="0" t="n">
        <v>0.06</v>
      </c>
      <c r="I12494" s="0" t="n">
        <v>0</v>
      </c>
      <c r="J12494" s="0" t="n">
        <v>0.06</v>
      </c>
      <c r="N12494" s="0" t="s">
        <v>74</v>
      </c>
      <c r="P12494" s="0" t="n">
        <f aca="false">IF(AND(OR(Dashboard!$B$5="All",D12494=Dashboard!$B$5),OR(Dashboard!$D$5="All",N12494=Dashboard!$D$5),OR(AND(C12494&lt;&gt;"",C12494&gt;=Dashboard!$F$5,C12494&lt;=Dashboard!$H$5),AND(C12494="",Dashboard!$F$5&lt;=1980,Dashboard!$H$5&gt;=2016))),1,0)</f>
        <v>1</v>
      </c>
      <c r="Q12494" s="0" t="n">
        <f aca="false">J12494*P12494+ROW()*0.00000001</f>
        <v>0.06012494</v>
      </c>
    </row>
    <row r="12495" customFormat="false" ht="15" hidden="false" customHeight="false" outlineLevel="0" collapsed="false">
      <c r="A12495" s="0" t="s">
        <v>9011</v>
      </c>
      <c r="B12495" s="0" t="s">
        <v>33</v>
      </c>
      <c r="C12495" s="0" t="n">
        <v>2008</v>
      </c>
      <c r="D12495" s="0" t="s">
        <v>41</v>
      </c>
      <c r="E12495" s="0" t="s">
        <v>4702</v>
      </c>
      <c r="F12495" s="0" t="n">
        <v>0.06</v>
      </c>
      <c r="G12495" s="0" t="n">
        <v>0</v>
      </c>
      <c r="H12495" s="0" t="n">
        <v>0</v>
      </c>
      <c r="I12495" s="0" t="n">
        <v>0</v>
      </c>
      <c r="J12495" s="0" t="n">
        <v>0.06</v>
      </c>
      <c r="M12495" s="0" t="s">
        <v>36</v>
      </c>
      <c r="N12495" s="0" t="s">
        <v>35</v>
      </c>
      <c r="P12495" s="0" t="n">
        <f aca="false">IF(AND(OR(Dashboard!$B$5="All",D12495=Dashboard!$B$5),OR(Dashboard!$D$5="All",N12495=Dashboard!$D$5),OR(AND(C12495&lt;&gt;"",C12495&gt;=Dashboard!$F$5,C12495&lt;=Dashboard!$H$5),AND(C12495="",Dashboard!$F$5&lt;=1980,Dashboard!$H$5&gt;=2016))),1,0)</f>
        <v>1</v>
      </c>
      <c r="Q12495" s="0" t="n">
        <f aca="false">J12495*P12495+ROW()*0.00000001</f>
        <v>0.06012495</v>
      </c>
    </row>
    <row r="12496" customFormat="false" ht="15" hidden="false" customHeight="false" outlineLevel="0" collapsed="false">
      <c r="A12496" s="0" t="s">
        <v>9012</v>
      </c>
      <c r="B12496" s="0" t="s">
        <v>76</v>
      </c>
      <c r="C12496" s="0" t="n">
        <v>2008</v>
      </c>
      <c r="D12496" s="0" t="s">
        <v>71</v>
      </c>
      <c r="E12496" s="0" t="s">
        <v>328</v>
      </c>
      <c r="F12496" s="0" t="n">
        <v>0</v>
      </c>
      <c r="G12496" s="0" t="n">
        <v>0</v>
      </c>
      <c r="H12496" s="0" t="n">
        <v>0.06</v>
      </c>
      <c r="I12496" s="0" t="n">
        <v>0</v>
      </c>
      <c r="J12496" s="0" t="n">
        <v>0.06</v>
      </c>
      <c r="N12496" s="0" t="s">
        <v>74</v>
      </c>
      <c r="P12496" s="0" t="n">
        <f aca="false">IF(AND(OR(Dashboard!$B$5="All",D12496=Dashboard!$B$5),OR(Dashboard!$D$5="All",N12496=Dashboard!$D$5),OR(AND(C12496&lt;&gt;"",C12496&gt;=Dashboard!$F$5,C12496&lt;=Dashboard!$H$5),AND(C12496="",Dashboard!$F$5&lt;=1980,Dashboard!$H$5&gt;=2016))),1,0)</f>
        <v>1</v>
      </c>
      <c r="Q12496" s="0" t="n">
        <f aca="false">J12496*P12496+ROW()*0.00000001</f>
        <v>0.06012496</v>
      </c>
    </row>
    <row r="12497" customFormat="false" ht="15" hidden="false" customHeight="false" outlineLevel="0" collapsed="false">
      <c r="A12497" s="0" t="s">
        <v>9013</v>
      </c>
      <c r="B12497" s="0" t="s">
        <v>50</v>
      </c>
      <c r="C12497" s="0" t="n">
        <v>2009</v>
      </c>
      <c r="D12497" s="0" t="s">
        <v>58</v>
      </c>
      <c r="E12497" s="0" t="s">
        <v>124</v>
      </c>
      <c r="F12497" s="0" t="n">
        <v>0.06</v>
      </c>
      <c r="G12497" s="0" t="n">
        <v>0</v>
      </c>
      <c r="H12497" s="0" t="n">
        <v>0</v>
      </c>
      <c r="I12497" s="0" t="n">
        <v>0</v>
      </c>
      <c r="J12497" s="0" t="n">
        <v>0.06</v>
      </c>
      <c r="M12497" s="0" t="s">
        <v>36</v>
      </c>
      <c r="N12497" s="0" t="s">
        <v>35</v>
      </c>
      <c r="P12497" s="0" t="n">
        <f aca="false">IF(AND(OR(Dashboard!$B$5="All",D12497=Dashboard!$B$5),OR(Dashboard!$D$5="All",N12497=Dashboard!$D$5),OR(AND(C12497&lt;&gt;"",C12497&gt;=Dashboard!$F$5,C12497&lt;=Dashboard!$H$5),AND(C12497="",Dashboard!$F$5&lt;=1980,Dashboard!$H$5&gt;=2016))),1,0)</f>
        <v>1</v>
      </c>
      <c r="Q12497" s="0" t="n">
        <f aca="false">J12497*P12497+ROW()*0.00000001</f>
        <v>0.06012497</v>
      </c>
    </row>
    <row r="12498" customFormat="false" ht="15" hidden="false" customHeight="false" outlineLevel="0" collapsed="false">
      <c r="A12498" s="0" t="s">
        <v>9014</v>
      </c>
      <c r="B12498" s="0" t="s">
        <v>97</v>
      </c>
      <c r="C12498" s="0" t="n">
        <v>2014</v>
      </c>
      <c r="D12498" s="0" t="s">
        <v>71</v>
      </c>
      <c r="E12498" s="0" t="s">
        <v>328</v>
      </c>
      <c r="F12498" s="0" t="n">
        <v>0</v>
      </c>
      <c r="G12498" s="0" t="n">
        <v>0</v>
      </c>
      <c r="H12498" s="0" t="n">
        <v>0.06</v>
      </c>
      <c r="I12498" s="0" t="n">
        <v>0</v>
      </c>
      <c r="J12498" s="0" t="n">
        <v>0.06</v>
      </c>
      <c r="N12498" s="0" t="s">
        <v>35</v>
      </c>
      <c r="P12498" s="0" t="n">
        <f aca="false">IF(AND(OR(Dashboard!$B$5="All",D12498=Dashboard!$B$5),OR(Dashboard!$D$5="All",N12498=Dashboard!$D$5),OR(AND(C12498&lt;&gt;"",C12498&gt;=Dashboard!$F$5,C12498&lt;=Dashboard!$H$5),AND(C12498="",Dashboard!$F$5&lt;=1980,Dashboard!$H$5&gt;=2016))),1,0)</f>
        <v>1</v>
      </c>
      <c r="Q12498" s="0" t="n">
        <f aca="false">J12498*P12498+ROW()*0.00000001</f>
        <v>0.06012498</v>
      </c>
    </row>
    <row r="12499" customFormat="false" ht="15" hidden="false" customHeight="false" outlineLevel="0" collapsed="false">
      <c r="A12499" s="0" t="s">
        <v>2780</v>
      </c>
      <c r="B12499" s="0" t="s">
        <v>50</v>
      </c>
      <c r="C12499" s="0" t="n">
        <v>2007</v>
      </c>
      <c r="D12499" s="0" t="s">
        <v>58</v>
      </c>
      <c r="E12499" s="0" t="s">
        <v>142</v>
      </c>
      <c r="F12499" s="0" t="n">
        <v>0</v>
      </c>
      <c r="G12499" s="0" t="n">
        <v>0.02</v>
      </c>
      <c r="H12499" s="0" t="n">
        <v>0.03</v>
      </c>
      <c r="I12499" s="0" t="n">
        <v>0</v>
      </c>
      <c r="J12499" s="0" t="n">
        <v>0.06</v>
      </c>
      <c r="K12499" s="0" t="n">
        <v>72</v>
      </c>
      <c r="L12499" s="0" t="n">
        <v>7.6</v>
      </c>
      <c r="M12499" s="0" t="s">
        <v>36</v>
      </c>
      <c r="N12499" s="0" t="s">
        <v>35</v>
      </c>
      <c r="O12499" s="0" t="s">
        <v>37</v>
      </c>
      <c r="P12499" s="0" t="n">
        <f aca="false">IF(AND(OR(Dashboard!$B$5="All",D12499=Dashboard!$B$5),OR(Dashboard!$D$5="All",N12499=Dashboard!$D$5),OR(AND(C12499&lt;&gt;"",C12499&gt;=Dashboard!$F$5,C12499&lt;=Dashboard!$H$5),AND(C12499="",Dashboard!$F$5&lt;=1980,Dashboard!$H$5&gt;=2016))),1,0)</f>
        <v>1</v>
      </c>
      <c r="Q12499" s="0" t="n">
        <f aca="false">J12499*P12499+ROW()*0.00000001</f>
        <v>0.06012499</v>
      </c>
    </row>
    <row r="12500" customFormat="false" ht="15" hidden="false" customHeight="false" outlineLevel="0" collapsed="false">
      <c r="A12500" s="0" t="s">
        <v>9015</v>
      </c>
      <c r="B12500" s="0" t="s">
        <v>144</v>
      </c>
      <c r="C12500" s="0" t="n">
        <v>2005</v>
      </c>
      <c r="D12500" s="0" t="s">
        <v>114</v>
      </c>
      <c r="E12500" s="0" t="s">
        <v>72</v>
      </c>
      <c r="F12500" s="0" t="n">
        <v>0.05</v>
      </c>
      <c r="G12500" s="0" t="n">
        <v>0.01</v>
      </c>
      <c r="H12500" s="0" t="n">
        <v>0</v>
      </c>
      <c r="I12500" s="0" t="n">
        <v>0</v>
      </c>
      <c r="J12500" s="0" t="n">
        <v>0.06</v>
      </c>
      <c r="K12500" s="0" t="n">
        <v>77</v>
      </c>
      <c r="L12500" s="0" t="n">
        <v>8.1</v>
      </c>
      <c r="M12500" s="0" t="s">
        <v>73</v>
      </c>
      <c r="N12500" s="0" t="s">
        <v>66</v>
      </c>
      <c r="O12500" s="0" t="s">
        <v>37</v>
      </c>
      <c r="P12500" s="0" t="n">
        <f aca="false">IF(AND(OR(Dashboard!$B$5="All",D12500=Dashboard!$B$5),OR(Dashboard!$D$5="All",N12500=Dashboard!$D$5),OR(AND(C12500&lt;&gt;"",C12500&gt;=Dashboard!$F$5,C12500&lt;=Dashboard!$H$5),AND(C12500="",Dashboard!$F$5&lt;=1980,Dashboard!$H$5&gt;=2016))),1,0)</f>
        <v>1</v>
      </c>
      <c r="Q12500" s="0" t="n">
        <f aca="false">J12500*P12500+ROW()*0.00000001</f>
        <v>0.060125</v>
      </c>
    </row>
    <row r="12501" customFormat="false" ht="15" hidden="false" customHeight="false" outlineLevel="0" collapsed="false">
      <c r="A12501" s="0" t="s">
        <v>5693</v>
      </c>
      <c r="B12501" s="0" t="s">
        <v>144</v>
      </c>
      <c r="C12501" s="0" t="n">
        <v>2003</v>
      </c>
      <c r="D12501" s="0" t="s">
        <v>71</v>
      </c>
      <c r="E12501" s="0" t="s">
        <v>2018</v>
      </c>
      <c r="F12501" s="0" t="n">
        <v>0.05</v>
      </c>
      <c r="G12501" s="0" t="n">
        <v>0.01</v>
      </c>
      <c r="H12501" s="0" t="n">
        <v>0</v>
      </c>
      <c r="I12501" s="0" t="n">
        <v>0</v>
      </c>
      <c r="J12501" s="0" t="n">
        <v>0.06</v>
      </c>
      <c r="K12501" s="0" t="n">
        <v>55</v>
      </c>
      <c r="M12501" s="0" t="s">
        <v>103</v>
      </c>
      <c r="N12501" s="0" t="s">
        <v>66</v>
      </c>
      <c r="O12501" s="0" t="s">
        <v>53</v>
      </c>
      <c r="P12501" s="0" t="n">
        <f aca="false">IF(AND(OR(Dashboard!$B$5="All",D12501=Dashboard!$B$5),OR(Dashboard!$D$5="All",N12501=Dashboard!$D$5),OR(AND(C12501&lt;&gt;"",C12501&gt;=Dashboard!$F$5,C12501&lt;=Dashboard!$H$5),AND(C12501="",Dashboard!$F$5&lt;=1980,Dashboard!$H$5&gt;=2016))),1,0)</f>
        <v>1</v>
      </c>
      <c r="Q12501" s="0" t="n">
        <f aca="false">J12501*P12501+ROW()*0.00000001</f>
        <v>0.06012501</v>
      </c>
    </row>
    <row r="12502" customFormat="false" ht="15" hidden="false" customHeight="false" outlineLevel="0" collapsed="false">
      <c r="A12502" s="0" t="s">
        <v>2346</v>
      </c>
      <c r="B12502" s="0" t="s">
        <v>152</v>
      </c>
      <c r="C12502" s="0" t="n">
        <v>2010</v>
      </c>
      <c r="D12502" s="0" t="s">
        <v>41</v>
      </c>
      <c r="E12502" s="0" t="s">
        <v>91</v>
      </c>
      <c r="F12502" s="0" t="n">
        <v>0.01</v>
      </c>
      <c r="G12502" s="0" t="n">
        <v>0.04</v>
      </c>
      <c r="H12502" s="0" t="n">
        <v>0</v>
      </c>
      <c r="I12502" s="0" t="n">
        <v>0.01</v>
      </c>
      <c r="J12502" s="0" t="n">
        <v>0.06</v>
      </c>
      <c r="K12502" s="0" t="n">
        <v>81</v>
      </c>
      <c r="L12502" s="0" t="n">
        <v>7.4</v>
      </c>
      <c r="M12502" s="0" t="s">
        <v>125</v>
      </c>
      <c r="N12502" s="0" t="s">
        <v>152</v>
      </c>
      <c r="O12502" s="0" t="s">
        <v>42</v>
      </c>
      <c r="P12502" s="0" t="n">
        <f aca="false">IF(AND(OR(Dashboard!$B$5="All",D12502=Dashboard!$B$5),OR(Dashboard!$D$5="All",N12502=Dashboard!$D$5),OR(AND(C12502&lt;&gt;"",C12502&gt;=Dashboard!$F$5,C12502&lt;=Dashboard!$H$5),AND(C12502="",Dashboard!$F$5&lt;=1980,Dashboard!$H$5&gt;=2016))),1,0)</f>
        <v>1</v>
      </c>
      <c r="Q12502" s="0" t="n">
        <f aca="false">J12502*P12502+ROW()*0.00000001</f>
        <v>0.06012502</v>
      </c>
    </row>
    <row r="12503" customFormat="false" ht="15" hidden="false" customHeight="false" outlineLevel="0" collapsed="false">
      <c r="A12503" s="0" t="s">
        <v>9016</v>
      </c>
      <c r="B12503" s="0" t="s">
        <v>70</v>
      </c>
      <c r="C12503" s="0" t="n">
        <v>2014</v>
      </c>
      <c r="D12503" s="0" t="s">
        <v>246</v>
      </c>
      <c r="E12503" s="0" t="s">
        <v>328</v>
      </c>
      <c r="F12503" s="0" t="n">
        <v>0</v>
      </c>
      <c r="G12503" s="0" t="n">
        <v>0</v>
      </c>
      <c r="H12503" s="0" t="n">
        <v>0.06</v>
      </c>
      <c r="I12503" s="0" t="n">
        <v>0</v>
      </c>
      <c r="J12503" s="0" t="n">
        <v>0.06</v>
      </c>
      <c r="N12503" s="0" t="s">
        <v>74</v>
      </c>
      <c r="P12503" s="0" t="n">
        <f aca="false">IF(AND(OR(Dashboard!$B$5="All",D12503=Dashboard!$B$5),OR(Dashboard!$D$5="All",N12503=Dashboard!$D$5),OR(AND(C12503&lt;&gt;"",C12503&gt;=Dashboard!$F$5,C12503&lt;=Dashboard!$H$5),AND(C12503="",Dashboard!$F$5&lt;=1980,Dashboard!$H$5&gt;=2016))),1,0)</f>
        <v>1</v>
      </c>
      <c r="Q12503" s="0" t="n">
        <f aca="false">J12503*P12503+ROW()*0.00000001</f>
        <v>0.06012503</v>
      </c>
    </row>
    <row r="12504" customFormat="false" ht="15" hidden="false" customHeight="false" outlineLevel="0" collapsed="false">
      <c r="A12504" s="0" t="s">
        <v>9017</v>
      </c>
      <c r="B12504" s="0" t="s">
        <v>152</v>
      </c>
      <c r="C12504" s="0" t="n">
        <v>2011</v>
      </c>
      <c r="D12504" s="0" t="s">
        <v>114</v>
      </c>
      <c r="E12504" s="0" t="s">
        <v>1488</v>
      </c>
      <c r="F12504" s="0" t="n">
        <v>0</v>
      </c>
      <c r="G12504" s="0" t="n">
        <v>0.05</v>
      </c>
      <c r="H12504" s="0" t="n">
        <v>0</v>
      </c>
      <c r="I12504" s="0" t="n">
        <v>0.01</v>
      </c>
      <c r="J12504" s="0" t="n">
        <v>0.06</v>
      </c>
      <c r="K12504" s="0" t="n">
        <v>75</v>
      </c>
      <c r="L12504" s="0" t="n">
        <v>7.9</v>
      </c>
      <c r="M12504" s="0" t="s">
        <v>125</v>
      </c>
      <c r="N12504" s="0" t="s">
        <v>152</v>
      </c>
      <c r="O12504" s="0" t="s">
        <v>37</v>
      </c>
      <c r="P12504" s="0" t="n">
        <f aca="false">IF(AND(OR(Dashboard!$B$5="All",D12504=Dashboard!$B$5),OR(Dashboard!$D$5="All",N12504=Dashboard!$D$5),OR(AND(C12504&lt;&gt;"",C12504&gt;=Dashboard!$F$5,C12504&lt;=Dashboard!$H$5),AND(C12504="",Dashboard!$F$5&lt;=1980,Dashboard!$H$5&gt;=2016))),1,0)</f>
        <v>1</v>
      </c>
      <c r="Q12504" s="0" t="n">
        <f aca="false">J12504*P12504+ROW()*0.00000001</f>
        <v>0.06012504</v>
      </c>
    </row>
    <row r="12505" customFormat="false" ht="15" hidden="false" customHeight="false" outlineLevel="0" collapsed="false">
      <c r="A12505" s="0" t="s">
        <v>9018</v>
      </c>
      <c r="B12505" s="0" t="s">
        <v>76</v>
      </c>
      <c r="C12505" s="0" t="n">
        <v>2002</v>
      </c>
      <c r="D12505" s="0" t="s">
        <v>71</v>
      </c>
      <c r="E12505" s="0" t="s">
        <v>220</v>
      </c>
      <c r="F12505" s="0" t="n">
        <v>0.03</v>
      </c>
      <c r="G12505" s="0" t="n">
        <v>0.02</v>
      </c>
      <c r="H12505" s="0" t="n">
        <v>0</v>
      </c>
      <c r="I12505" s="0" t="n">
        <v>0.01</v>
      </c>
      <c r="J12505" s="0" t="n">
        <v>0.06</v>
      </c>
      <c r="N12505" s="0" t="s">
        <v>74</v>
      </c>
      <c r="P12505" s="0" t="n">
        <f aca="false">IF(AND(OR(Dashboard!$B$5="All",D12505=Dashboard!$B$5),OR(Dashboard!$D$5="All",N12505=Dashboard!$D$5),OR(AND(C12505&lt;&gt;"",C12505&gt;=Dashboard!$F$5,C12505&lt;=Dashboard!$H$5),AND(C12505="",Dashboard!$F$5&lt;=1980,Dashboard!$H$5&gt;=2016))),1,0)</f>
        <v>1</v>
      </c>
      <c r="Q12505" s="0" t="n">
        <f aca="false">J12505*P12505+ROW()*0.00000001</f>
        <v>0.06012505</v>
      </c>
    </row>
    <row r="12506" customFormat="false" ht="15" hidden="false" customHeight="false" outlineLevel="0" collapsed="false">
      <c r="A12506" s="0" t="s">
        <v>9019</v>
      </c>
      <c r="B12506" s="0" t="s">
        <v>50</v>
      </c>
      <c r="C12506" s="0" t="n">
        <v>2006</v>
      </c>
      <c r="D12506" s="0" t="s">
        <v>52</v>
      </c>
      <c r="E12506" s="0" t="s">
        <v>5715</v>
      </c>
      <c r="F12506" s="0" t="n">
        <v>0</v>
      </c>
      <c r="G12506" s="0" t="n">
        <v>0</v>
      </c>
      <c r="H12506" s="0" t="n">
        <v>0.06</v>
      </c>
      <c r="I12506" s="0" t="n">
        <v>0</v>
      </c>
      <c r="J12506" s="0" t="n">
        <v>0.06</v>
      </c>
      <c r="N12506" s="0" t="s">
        <v>35</v>
      </c>
      <c r="P12506" s="0" t="n">
        <f aca="false">IF(AND(OR(Dashboard!$B$5="All",D12506=Dashboard!$B$5),OR(Dashboard!$D$5="All",N12506=Dashboard!$D$5),OR(AND(C12506&lt;&gt;"",C12506&gt;=Dashboard!$F$5,C12506&lt;=Dashboard!$H$5),AND(C12506="",Dashboard!$F$5&lt;=1980,Dashboard!$H$5&gt;=2016))),1,0)</f>
        <v>1</v>
      </c>
      <c r="Q12506" s="0" t="n">
        <f aca="false">J12506*P12506+ROW()*0.00000001</f>
        <v>0.06012506</v>
      </c>
    </row>
    <row r="12507" customFormat="false" ht="15" hidden="false" customHeight="false" outlineLevel="0" collapsed="false">
      <c r="A12507" s="0" t="s">
        <v>9020</v>
      </c>
      <c r="B12507" s="0" t="s">
        <v>50</v>
      </c>
      <c r="C12507" s="0" t="n">
        <v>2008</v>
      </c>
      <c r="D12507" s="0" t="s">
        <v>58</v>
      </c>
      <c r="E12507" s="0" t="s">
        <v>220</v>
      </c>
      <c r="F12507" s="0" t="n">
        <v>0</v>
      </c>
      <c r="G12507" s="0" t="n">
        <v>0</v>
      </c>
      <c r="H12507" s="0" t="n">
        <v>0.06</v>
      </c>
      <c r="I12507" s="0" t="n">
        <v>0</v>
      </c>
      <c r="J12507" s="0" t="n">
        <v>0.06</v>
      </c>
      <c r="N12507" s="0" t="s">
        <v>35</v>
      </c>
      <c r="P12507" s="0" t="n">
        <f aca="false">IF(AND(OR(Dashboard!$B$5="All",D12507=Dashboard!$B$5),OR(Dashboard!$D$5="All",N12507=Dashboard!$D$5),OR(AND(C12507&lt;&gt;"",C12507&gt;=Dashboard!$F$5,C12507&lt;=Dashboard!$H$5),AND(C12507="",Dashboard!$F$5&lt;=1980,Dashboard!$H$5&gt;=2016))),1,0)</f>
        <v>1</v>
      </c>
      <c r="Q12507" s="0" t="n">
        <f aca="false">J12507*P12507+ROW()*0.00000001</f>
        <v>0.06012507</v>
      </c>
    </row>
    <row r="12508" customFormat="false" ht="15" hidden="false" customHeight="false" outlineLevel="0" collapsed="false">
      <c r="A12508" s="0" t="s">
        <v>9021</v>
      </c>
      <c r="B12508" s="0" t="s">
        <v>668</v>
      </c>
      <c r="C12508" s="0" t="n">
        <v>1998</v>
      </c>
      <c r="D12508" s="0" t="s">
        <v>41</v>
      </c>
      <c r="E12508" s="0" t="s">
        <v>821</v>
      </c>
      <c r="F12508" s="0" t="n">
        <v>0</v>
      </c>
      <c r="G12508" s="0" t="n">
        <v>0</v>
      </c>
      <c r="H12508" s="0" t="n">
        <v>0.06</v>
      </c>
      <c r="I12508" s="0" t="n">
        <v>0</v>
      </c>
      <c r="J12508" s="0" t="n">
        <v>0.06</v>
      </c>
      <c r="N12508" s="0" t="s">
        <v>154</v>
      </c>
      <c r="P12508" s="0" t="n">
        <f aca="false">IF(AND(OR(Dashboard!$B$5="All",D12508=Dashboard!$B$5),OR(Dashboard!$D$5="All",N12508=Dashboard!$D$5),OR(AND(C12508&lt;&gt;"",C12508&gt;=Dashboard!$F$5,C12508&lt;=Dashboard!$H$5),AND(C12508="",Dashboard!$F$5&lt;=1980,Dashboard!$H$5&gt;=2016))),1,0)</f>
        <v>1</v>
      </c>
      <c r="Q12508" s="0" t="n">
        <f aca="false">J12508*P12508+ROW()*0.00000001</f>
        <v>0.06012508</v>
      </c>
    </row>
    <row r="12509" customFormat="false" ht="15" hidden="false" customHeight="false" outlineLevel="0" collapsed="false">
      <c r="A12509" s="0" t="s">
        <v>6793</v>
      </c>
      <c r="B12509" s="0" t="s">
        <v>85</v>
      </c>
      <c r="C12509" s="0" t="n">
        <v>2002</v>
      </c>
      <c r="D12509" s="0" t="s">
        <v>34</v>
      </c>
      <c r="E12509" s="0" t="s">
        <v>124</v>
      </c>
      <c r="F12509" s="0" t="n">
        <v>0.04</v>
      </c>
      <c r="G12509" s="0" t="n">
        <v>0.02</v>
      </c>
      <c r="H12509" s="0" t="n">
        <v>0</v>
      </c>
      <c r="I12509" s="0" t="n">
        <v>0</v>
      </c>
      <c r="J12509" s="0" t="n">
        <v>0.06</v>
      </c>
      <c r="K12509" s="0" t="n">
        <v>55</v>
      </c>
      <c r="M12509" s="0" t="s">
        <v>36</v>
      </c>
      <c r="N12509" s="0" t="s">
        <v>35</v>
      </c>
      <c r="O12509" s="0" t="s">
        <v>53</v>
      </c>
      <c r="P12509" s="0" t="n">
        <f aca="false">IF(AND(OR(Dashboard!$B$5="All",D12509=Dashboard!$B$5),OR(Dashboard!$D$5="All",N12509=Dashboard!$D$5),OR(AND(C12509&lt;&gt;"",C12509&gt;=Dashboard!$F$5,C12509&lt;=Dashboard!$H$5),AND(C12509="",Dashboard!$F$5&lt;=1980,Dashboard!$H$5&gt;=2016))),1,0)</f>
        <v>1</v>
      </c>
      <c r="Q12509" s="0" t="n">
        <f aca="false">J12509*P12509+ROW()*0.00000001</f>
        <v>0.06012509</v>
      </c>
    </row>
    <row r="12510" customFormat="false" ht="15" hidden="false" customHeight="false" outlineLevel="0" collapsed="false">
      <c r="A12510" s="0" t="s">
        <v>7006</v>
      </c>
      <c r="B12510" s="0" t="s">
        <v>64</v>
      </c>
      <c r="C12510" s="0" t="n">
        <v>2011</v>
      </c>
      <c r="D12510" s="0" t="s">
        <v>41</v>
      </c>
      <c r="E12510" s="0" t="s">
        <v>3828</v>
      </c>
      <c r="F12510" s="0" t="n">
        <v>0</v>
      </c>
      <c r="G12510" s="0" t="n">
        <v>0.05</v>
      </c>
      <c r="H12510" s="0" t="n">
        <v>0</v>
      </c>
      <c r="I12510" s="0" t="n">
        <v>0.01</v>
      </c>
      <c r="J12510" s="0" t="n">
        <v>0.06</v>
      </c>
      <c r="N12510" s="0" t="s">
        <v>66</v>
      </c>
      <c r="P12510" s="0" t="n">
        <f aca="false">IF(AND(OR(Dashboard!$B$5="All",D12510=Dashboard!$B$5),OR(Dashboard!$D$5="All",N12510=Dashboard!$D$5),OR(AND(C12510&lt;&gt;"",C12510&gt;=Dashboard!$F$5,C12510&lt;=Dashboard!$H$5),AND(C12510="",Dashboard!$F$5&lt;=1980,Dashboard!$H$5&gt;=2016))),1,0)</f>
        <v>1</v>
      </c>
      <c r="Q12510" s="0" t="n">
        <f aca="false">J12510*P12510+ROW()*0.00000001</f>
        <v>0.0601251</v>
      </c>
    </row>
    <row r="12511" customFormat="false" ht="15" hidden="false" customHeight="false" outlineLevel="0" collapsed="false">
      <c r="A12511" s="0" t="s">
        <v>9022</v>
      </c>
      <c r="B12511" s="0" t="s">
        <v>50</v>
      </c>
      <c r="C12511" s="0" t="n">
        <v>2008</v>
      </c>
      <c r="D12511" s="0" t="s">
        <v>48</v>
      </c>
      <c r="E12511" s="0" t="s">
        <v>418</v>
      </c>
      <c r="F12511" s="0" t="n">
        <v>0.06</v>
      </c>
      <c r="G12511" s="0" t="n">
        <v>0</v>
      </c>
      <c r="H12511" s="0" t="n">
        <v>0</v>
      </c>
      <c r="I12511" s="0" t="n">
        <v>0</v>
      </c>
      <c r="J12511" s="0" t="n">
        <v>0.06</v>
      </c>
      <c r="K12511" s="0" t="n">
        <v>66</v>
      </c>
      <c r="M12511" s="0" t="s">
        <v>36</v>
      </c>
      <c r="N12511" s="0" t="s">
        <v>35</v>
      </c>
      <c r="O12511" s="0" t="s">
        <v>67</v>
      </c>
      <c r="P12511" s="0" t="n">
        <f aca="false">IF(AND(OR(Dashboard!$B$5="All",D12511=Dashboard!$B$5),OR(Dashboard!$D$5="All",N12511=Dashboard!$D$5),OR(AND(C12511&lt;&gt;"",C12511&gt;=Dashboard!$F$5,C12511&lt;=Dashboard!$H$5),AND(C12511="",Dashboard!$F$5&lt;=1980,Dashboard!$H$5&gt;=2016))),1,0)</f>
        <v>1</v>
      </c>
      <c r="Q12511" s="0" t="n">
        <f aca="false">J12511*P12511+ROW()*0.00000001</f>
        <v>0.06012511</v>
      </c>
    </row>
    <row r="12512" customFormat="false" ht="15" hidden="false" customHeight="false" outlineLevel="0" collapsed="false">
      <c r="A12512" s="0" t="s">
        <v>8390</v>
      </c>
      <c r="B12512" s="0" t="s">
        <v>33</v>
      </c>
      <c r="C12512" s="0" t="n">
        <v>2007</v>
      </c>
      <c r="D12512" s="0" t="s">
        <v>46</v>
      </c>
      <c r="E12512" s="0" t="s">
        <v>154</v>
      </c>
      <c r="F12512" s="0" t="n">
        <v>0.05</v>
      </c>
      <c r="G12512" s="0" t="n">
        <v>0</v>
      </c>
      <c r="H12512" s="0" t="n">
        <v>0</v>
      </c>
      <c r="I12512" s="0" t="n">
        <v>0</v>
      </c>
      <c r="J12512" s="0" t="n">
        <v>0.06</v>
      </c>
      <c r="K12512" s="0" t="n">
        <v>48</v>
      </c>
      <c r="L12512" s="0" t="n">
        <v>7.1</v>
      </c>
      <c r="M12512" s="0" t="s">
        <v>103</v>
      </c>
      <c r="N12512" s="0" t="s">
        <v>35</v>
      </c>
      <c r="O12512" s="0" t="s">
        <v>177</v>
      </c>
      <c r="P12512" s="0" t="n">
        <f aca="false">IF(AND(OR(Dashboard!$B$5="All",D12512=Dashboard!$B$5),OR(Dashboard!$D$5="All",N12512=Dashboard!$D$5),OR(AND(C12512&lt;&gt;"",C12512&gt;=Dashboard!$F$5,C12512&lt;=Dashboard!$H$5),AND(C12512="",Dashboard!$F$5&lt;=1980,Dashboard!$H$5&gt;=2016))),1,0)</f>
        <v>1</v>
      </c>
      <c r="Q12512" s="0" t="n">
        <f aca="false">J12512*P12512+ROW()*0.00000001</f>
        <v>0.06012512</v>
      </c>
    </row>
    <row r="12513" customFormat="false" ht="15" hidden="false" customHeight="false" outlineLevel="0" collapsed="false">
      <c r="A12513" s="0" t="s">
        <v>5072</v>
      </c>
      <c r="B12513" s="0" t="s">
        <v>186</v>
      </c>
      <c r="C12513" s="0" t="n">
        <v>2003</v>
      </c>
      <c r="D12513" s="0" t="s">
        <v>16</v>
      </c>
      <c r="E12513" s="0" t="s">
        <v>449</v>
      </c>
      <c r="F12513" s="0" t="n">
        <v>0.05</v>
      </c>
      <c r="G12513" s="0" t="n">
        <v>0.01</v>
      </c>
      <c r="H12513" s="0" t="n">
        <v>0</v>
      </c>
      <c r="I12513" s="0" t="n">
        <v>0</v>
      </c>
      <c r="J12513" s="0" t="n">
        <v>0.06</v>
      </c>
      <c r="K12513" s="0" t="n">
        <v>71</v>
      </c>
      <c r="L12513" s="0" t="n">
        <v>7.3</v>
      </c>
      <c r="M12513" s="0" t="s">
        <v>103</v>
      </c>
      <c r="N12513" s="0" t="s">
        <v>35</v>
      </c>
      <c r="O12513" s="0" t="s">
        <v>37</v>
      </c>
      <c r="P12513" s="0" t="n">
        <f aca="false">IF(AND(OR(Dashboard!$B$5="All",D12513=Dashboard!$B$5),OR(Dashboard!$D$5="All",N12513=Dashboard!$D$5),OR(AND(C12513&lt;&gt;"",C12513&gt;=Dashboard!$F$5,C12513&lt;=Dashboard!$H$5),AND(C12513="",Dashboard!$F$5&lt;=1980,Dashboard!$H$5&gt;=2016))),1,0)</f>
        <v>1</v>
      </c>
      <c r="Q12513" s="0" t="n">
        <f aca="false">J12513*P12513+ROW()*0.00000001</f>
        <v>0.06012513</v>
      </c>
    </row>
    <row r="12514" customFormat="false" ht="15" hidden="false" customHeight="false" outlineLevel="0" collapsed="false">
      <c r="A12514" s="0" t="s">
        <v>9023</v>
      </c>
      <c r="B12514" s="0" t="s">
        <v>33</v>
      </c>
      <c r="C12514" s="0" t="n">
        <v>2009</v>
      </c>
      <c r="D12514" s="0" t="s">
        <v>71</v>
      </c>
      <c r="E12514" s="0" t="s">
        <v>4702</v>
      </c>
      <c r="F12514" s="0" t="n">
        <v>0.06</v>
      </c>
      <c r="G12514" s="0" t="n">
        <v>0</v>
      </c>
      <c r="H12514" s="0" t="n">
        <v>0</v>
      </c>
      <c r="I12514" s="0" t="n">
        <v>0</v>
      </c>
      <c r="J12514" s="0" t="n">
        <v>0.06</v>
      </c>
      <c r="M12514" s="0" t="s">
        <v>125</v>
      </c>
      <c r="N12514" s="0" t="s">
        <v>35</v>
      </c>
      <c r="P12514" s="0" t="n">
        <f aca="false">IF(AND(OR(Dashboard!$B$5="All",D12514=Dashboard!$B$5),OR(Dashboard!$D$5="All",N12514=Dashboard!$D$5),OR(AND(C12514&lt;&gt;"",C12514&gt;=Dashboard!$F$5,C12514&lt;=Dashboard!$H$5),AND(C12514="",Dashboard!$F$5&lt;=1980,Dashboard!$H$5&gt;=2016))),1,0)</f>
        <v>1</v>
      </c>
      <c r="Q12514" s="0" t="n">
        <f aca="false">J12514*P12514+ROW()*0.00000001</f>
        <v>0.06012514</v>
      </c>
    </row>
    <row r="12515" customFormat="false" ht="15" hidden="false" customHeight="false" outlineLevel="0" collapsed="false">
      <c r="A12515" s="0" t="s">
        <v>9024</v>
      </c>
      <c r="B12515" s="0" t="s">
        <v>164</v>
      </c>
      <c r="C12515" s="0" t="n">
        <v>2010</v>
      </c>
      <c r="D12515" s="0" t="s">
        <v>71</v>
      </c>
      <c r="E12515" s="0" t="s">
        <v>328</v>
      </c>
      <c r="F12515" s="0" t="n">
        <v>0</v>
      </c>
      <c r="G12515" s="0" t="n">
        <v>0</v>
      </c>
      <c r="H12515" s="0" t="n">
        <v>0.06</v>
      </c>
      <c r="I12515" s="0" t="n">
        <v>0</v>
      </c>
      <c r="J12515" s="0" t="n">
        <v>0.06</v>
      </c>
      <c r="N12515" s="0" t="s">
        <v>74</v>
      </c>
      <c r="P12515" s="0" t="n">
        <f aca="false">IF(AND(OR(Dashboard!$B$5="All",D12515=Dashboard!$B$5),OR(Dashboard!$D$5="All",N12515=Dashboard!$D$5),OR(AND(C12515&lt;&gt;"",C12515&gt;=Dashboard!$F$5,C12515&lt;=Dashboard!$H$5),AND(C12515="",Dashboard!$F$5&lt;=1980,Dashboard!$H$5&gt;=2016))),1,0)</f>
        <v>1</v>
      </c>
      <c r="Q12515" s="0" t="n">
        <f aca="false">J12515*P12515+ROW()*0.00000001</f>
        <v>0.06012515</v>
      </c>
    </row>
    <row r="12516" customFormat="false" ht="15" hidden="false" customHeight="false" outlineLevel="0" collapsed="false">
      <c r="A12516" s="0" t="s">
        <v>9025</v>
      </c>
      <c r="B12516" s="0" t="s">
        <v>50</v>
      </c>
      <c r="C12516" s="0" t="n">
        <v>2005</v>
      </c>
      <c r="D12516" s="0" t="s">
        <v>46</v>
      </c>
      <c r="E12516" s="0" t="s">
        <v>35</v>
      </c>
      <c r="F12516" s="0" t="n">
        <v>0.06</v>
      </c>
      <c r="G12516" s="0" t="n">
        <v>0</v>
      </c>
      <c r="H12516" s="0" t="n">
        <v>0</v>
      </c>
      <c r="I12516" s="0" t="n">
        <v>0</v>
      </c>
      <c r="J12516" s="0" t="n">
        <v>0.06</v>
      </c>
      <c r="N12516" s="0" t="s">
        <v>35</v>
      </c>
      <c r="P12516" s="0" t="n">
        <f aca="false">IF(AND(OR(Dashboard!$B$5="All",D12516=Dashboard!$B$5),OR(Dashboard!$D$5="All",N12516=Dashboard!$D$5),OR(AND(C12516&lt;&gt;"",C12516&gt;=Dashboard!$F$5,C12516&lt;=Dashboard!$H$5),AND(C12516="",Dashboard!$F$5&lt;=1980,Dashboard!$H$5&gt;=2016))),1,0)</f>
        <v>1</v>
      </c>
      <c r="Q12516" s="0" t="n">
        <f aca="false">J12516*P12516+ROW()*0.00000001</f>
        <v>0.06012516</v>
      </c>
    </row>
    <row r="12517" customFormat="false" ht="15" hidden="false" customHeight="false" outlineLevel="0" collapsed="false">
      <c r="A12517" s="0" t="s">
        <v>4658</v>
      </c>
      <c r="B12517" s="0" t="s">
        <v>172</v>
      </c>
      <c r="C12517" s="0" t="n">
        <v>2016</v>
      </c>
      <c r="D12517" s="0" t="s">
        <v>71</v>
      </c>
      <c r="E12517" s="0" t="s">
        <v>782</v>
      </c>
      <c r="F12517" s="0" t="n">
        <v>0.02</v>
      </c>
      <c r="G12517" s="0" t="n">
        <v>0.03</v>
      </c>
      <c r="H12517" s="0" t="n">
        <v>0</v>
      </c>
      <c r="I12517" s="0" t="n">
        <v>0</v>
      </c>
      <c r="J12517" s="0" t="n">
        <v>0.06</v>
      </c>
      <c r="N12517" s="0" t="s">
        <v>66</v>
      </c>
      <c r="P12517" s="0" t="n">
        <f aca="false">IF(AND(OR(Dashboard!$B$5="All",D12517=Dashboard!$B$5),OR(Dashboard!$D$5="All",N12517=Dashboard!$D$5),OR(AND(C12517&lt;&gt;"",C12517&gt;=Dashboard!$F$5,C12517&lt;=Dashboard!$H$5),AND(C12517="",Dashboard!$F$5&lt;=1980,Dashboard!$H$5&gt;=2016))),1,0)</f>
        <v>1</v>
      </c>
      <c r="Q12517" s="0" t="n">
        <f aca="false">J12517*P12517+ROW()*0.00000001</f>
        <v>0.06012517</v>
      </c>
    </row>
    <row r="12518" customFormat="false" ht="15" hidden="false" customHeight="false" outlineLevel="0" collapsed="false">
      <c r="A12518" s="0" t="s">
        <v>3998</v>
      </c>
      <c r="B12518" s="0" t="s">
        <v>186</v>
      </c>
      <c r="C12518" s="0" t="n">
        <v>2003</v>
      </c>
      <c r="D12518" s="0" t="s">
        <v>71</v>
      </c>
      <c r="E12518" s="0" t="s">
        <v>124</v>
      </c>
      <c r="F12518" s="0" t="n">
        <v>0.05</v>
      </c>
      <c r="G12518" s="0" t="n">
        <v>0.01</v>
      </c>
      <c r="H12518" s="0" t="n">
        <v>0</v>
      </c>
      <c r="I12518" s="0" t="n">
        <v>0</v>
      </c>
      <c r="J12518" s="0" t="n">
        <v>0.06</v>
      </c>
      <c r="K12518" s="0" t="n">
        <v>63</v>
      </c>
      <c r="M12518" s="0" t="s">
        <v>103</v>
      </c>
      <c r="N12518" s="0" t="s">
        <v>35</v>
      </c>
      <c r="O12518" s="0" t="s">
        <v>67</v>
      </c>
      <c r="P12518" s="0" t="n">
        <f aca="false">IF(AND(OR(Dashboard!$B$5="All",D12518=Dashboard!$B$5),OR(Dashboard!$D$5="All",N12518=Dashboard!$D$5),OR(AND(C12518&lt;&gt;"",C12518&gt;=Dashboard!$F$5,C12518&lt;=Dashboard!$H$5),AND(C12518="",Dashboard!$F$5&lt;=1980,Dashboard!$H$5&gt;=2016))),1,0)</f>
        <v>1</v>
      </c>
      <c r="Q12518" s="0" t="n">
        <f aca="false">J12518*P12518+ROW()*0.00000001</f>
        <v>0.06012518</v>
      </c>
    </row>
    <row r="12519" customFormat="false" ht="15" hidden="false" customHeight="false" outlineLevel="0" collapsed="false">
      <c r="A12519" s="0" t="s">
        <v>9026</v>
      </c>
      <c r="B12519" s="0" t="s">
        <v>33</v>
      </c>
      <c r="C12519" s="0" t="n">
        <v>2008</v>
      </c>
      <c r="D12519" s="0" t="s">
        <v>114</v>
      </c>
      <c r="E12519" s="0" t="s">
        <v>1862</v>
      </c>
      <c r="F12519" s="0" t="n">
        <v>0.04</v>
      </c>
      <c r="G12519" s="0" t="n">
        <v>0.01</v>
      </c>
      <c r="H12519" s="0" t="n">
        <v>0</v>
      </c>
      <c r="I12519" s="0" t="n">
        <v>0</v>
      </c>
      <c r="J12519" s="0" t="n">
        <v>0.06</v>
      </c>
      <c r="K12519" s="0" t="n">
        <v>65</v>
      </c>
      <c r="L12519" s="0" t="n">
        <v>7.6</v>
      </c>
      <c r="M12519" s="0" t="s">
        <v>103</v>
      </c>
      <c r="N12519" s="0" t="s">
        <v>35</v>
      </c>
      <c r="O12519" s="0" t="s">
        <v>67</v>
      </c>
      <c r="P12519" s="0" t="n">
        <f aca="false">IF(AND(OR(Dashboard!$B$5="All",D12519=Dashboard!$B$5),OR(Dashboard!$D$5="All",N12519=Dashboard!$D$5),OR(AND(C12519&lt;&gt;"",C12519&gt;=Dashboard!$F$5,C12519&lt;=Dashboard!$H$5),AND(C12519="",Dashboard!$F$5&lt;=1980,Dashboard!$H$5&gt;=2016))),1,0)</f>
        <v>1</v>
      </c>
      <c r="Q12519" s="0" t="n">
        <f aca="false">J12519*P12519+ROW()*0.00000001</f>
        <v>0.06012519</v>
      </c>
    </row>
    <row r="12520" customFormat="false" ht="15" hidden="false" customHeight="false" outlineLevel="0" collapsed="false">
      <c r="A12520" s="0" t="s">
        <v>9027</v>
      </c>
      <c r="B12520" s="0" t="s">
        <v>152</v>
      </c>
      <c r="C12520" s="0" t="n">
        <v>2011</v>
      </c>
      <c r="D12520" s="0" t="s">
        <v>46</v>
      </c>
      <c r="E12520" s="0" t="s">
        <v>1371</v>
      </c>
      <c r="F12520" s="0" t="n">
        <v>0.06</v>
      </c>
      <c r="G12520" s="0" t="n">
        <v>0</v>
      </c>
      <c r="H12520" s="0" t="n">
        <v>0</v>
      </c>
      <c r="I12520" s="0" t="n">
        <v>0</v>
      </c>
      <c r="J12520" s="0" t="n">
        <v>0.06</v>
      </c>
      <c r="L12520" s="0" t="n">
        <v>7.4</v>
      </c>
      <c r="M12520" s="0" t="s">
        <v>103</v>
      </c>
      <c r="N12520" s="0" t="s">
        <v>152</v>
      </c>
      <c r="P12520" s="0" t="n">
        <f aca="false">IF(AND(OR(Dashboard!$B$5="All",D12520=Dashboard!$B$5),OR(Dashboard!$D$5="All",N12520=Dashboard!$D$5),OR(AND(C12520&lt;&gt;"",C12520&gt;=Dashboard!$F$5,C12520&lt;=Dashboard!$H$5),AND(C12520="",Dashboard!$F$5&lt;=1980,Dashboard!$H$5&gt;=2016))),1,0)</f>
        <v>1</v>
      </c>
      <c r="Q12520" s="0" t="n">
        <f aca="false">J12520*P12520+ROW()*0.00000001</f>
        <v>0.0601252</v>
      </c>
    </row>
    <row r="12521" customFormat="false" ht="15" hidden="false" customHeight="false" outlineLevel="0" collapsed="false">
      <c r="A12521" s="0" t="s">
        <v>2466</v>
      </c>
      <c r="B12521" s="0" t="s">
        <v>152</v>
      </c>
      <c r="C12521" s="0" t="n">
        <v>2007</v>
      </c>
      <c r="D12521" s="0" t="s">
        <v>56</v>
      </c>
      <c r="E12521" s="0" t="s">
        <v>649</v>
      </c>
      <c r="F12521" s="0" t="n">
        <v>0</v>
      </c>
      <c r="G12521" s="0" t="n">
        <v>0.05</v>
      </c>
      <c r="H12521" s="0" t="n">
        <v>0</v>
      </c>
      <c r="I12521" s="0" t="n">
        <v>0.01</v>
      </c>
      <c r="J12521" s="0" t="n">
        <v>0.06</v>
      </c>
      <c r="K12521" s="0" t="n">
        <v>83</v>
      </c>
      <c r="L12521" s="0" t="n">
        <v>8</v>
      </c>
      <c r="M12521" s="0" t="s">
        <v>73</v>
      </c>
      <c r="N12521" s="0" t="s">
        <v>152</v>
      </c>
      <c r="O12521" s="0" t="s">
        <v>42</v>
      </c>
      <c r="P12521" s="0" t="n">
        <f aca="false">IF(AND(OR(Dashboard!$B$5="All",D12521=Dashboard!$B$5),OR(Dashboard!$D$5="All",N12521=Dashboard!$D$5),OR(AND(C12521&lt;&gt;"",C12521&gt;=Dashboard!$F$5,C12521&lt;=Dashboard!$H$5),AND(C12521="",Dashboard!$F$5&lt;=1980,Dashboard!$H$5&gt;=2016))),1,0)</f>
        <v>1</v>
      </c>
      <c r="Q12521" s="0" t="n">
        <f aca="false">J12521*P12521+ROW()*0.00000001</f>
        <v>0.06012521</v>
      </c>
    </row>
    <row r="12522" customFormat="false" ht="15" hidden="false" customHeight="false" outlineLevel="0" collapsed="false">
      <c r="A12522" s="0" t="s">
        <v>8625</v>
      </c>
      <c r="B12522" s="0" t="s">
        <v>186</v>
      </c>
      <c r="C12522" s="0" t="n">
        <v>2002</v>
      </c>
      <c r="D12522" s="0" t="s">
        <v>34</v>
      </c>
      <c r="E12522" s="0" t="s">
        <v>220</v>
      </c>
      <c r="F12522" s="0" t="n">
        <v>0.05</v>
      </c>
      <c r="G12522" s="0" t="n">
        <v>0.01</v>
      </c>
      <c r="H12522" s="0" t="n">
        <v>0</v>
      </c>
      <c r="I12522" s="0" t="n">
        <v>0</v>
      </c>
      <c r="J12522" s="0" t="n">
        <v>0.06</v>
      </c>
      <c r="K12522" s="0" t="n">
        <v>36</v>
      </c>
      <c r="L12522" s="0" t="n">
        <v>4.7</v>
      </c>
      <c r="M12522" s="0" t="s">
        <v>36</v>
      </c>
      <c r="N12522" s="0" t="s">
        <v>35</v>
      </c>
      <c r="O12522" s="0" t="s">
        <v>177</v>
      </c>
      <c r="P12522" s="0" t="n">
        <f aca="false">IF(AND(OR(Dashboard!$B$5="All",D12522=Dashboard!$B$5),OR(Dashboard!$D$5="All",N12522=Dashboard!$D$5),OR(AND(C12522&lt;&gt;"",C12522&gt;=Dashboard!$F$5,C12522&lt;=Dashboard!$H$5),AND(C12522="",Dashboard!$F$5&lt;=1980,Dashboard!$H$5&gt;=2016))),1,0)</f>
        <v>1</v>
      </c>
      <c r="Q12522" s="0" t="n">
        <f aca="false">J12522*P12522+ROW()*0.00000001</f>
        <v>0.06012522</v>
      </c>
    </row>
    <row r="12523" customFormat="false" ht="15" hidden="false" customHeight="false" outlineLevel="0" collapsed="false">
      <c r="A12523" s="0" t="s">
        <v>9028</v>
      </c>
      <c r="B12523" s="0" t="s">
        <v>851</v>
      </c>
      <c r="C12523" s="0" t="n">
        <v>2016</v>
      </c>
      <c r="D12523" s="0" t="s">
        <v>71</v>
      </c>
      <c r="E12523" s="0" t="s">
        <v>328</v>
      </c>
      <c r="F12523" s="0" t="n">
        <v>0</v>
      </c>
      <c r="G12523" s="0" t="n">
        <v>0</v>
      </c>
      <c r="H12523" s="0" t="n">
        <v>0.06</v>
      </c>
      <c r="I12523" s="0" t="n">
        <v>0</v>
      </c>
      <c r="J12523" s="0" t="n">
        <v>0.06</v>
      </c>
      <c r="N12523" s="0" t="s">
        <v>74</v>
      </c>
      <c r="P12523" s="0" t="n">
        <f aca="false">IF(AND(OR(Dashboard!$B$5="All",D12523=Dashboard!$B$5),OR(Dashboard!$D$5="All",N12523=Dashboard!$D$5),OR(AND(C12523&lt;&gt;"",C12523&gt;=Dashboard!$F$5,C12523&lt;=Dashboard!$H$5),AND(C12523="",Dashboard!$F$5&lt;=1980,Dashboard!$H$5&gt;=2016))),1,0)</f>
        <v>1</v>
      </c>
      <c r="Q12523" s="0" t="n">
        <f aca="false">J12523*P12523+ROW()*0.00000001</f>
        <v>0.06012523</v>
      </c>
    </row>
    <row r="12524" customFormat="false" ht="15" hidden="false" customHeight="false" outlineLevel="0" collapsed="false">
      <c r="A12524" s="0" t="s">
        <v>9029</v>
      </c>
      <c r="B12524" s="0" t="s">
        <v>50</v>
      </c>
      <c r="C12524" s="0" t="n">
        <v>2008</v>
      </c>
      <c r="D12524" s="0" t="s">
        <v>46</v>
      </c>
      <c r="E12524" s="0" t="s">
        <v>328</v>
      </c>
      <c r="F12524" s="0" t="n">
        <v>0</v>
      </c>
      <c r="G12524" s="0" t="n">
        <v>0</v>
      </c>
      <c r="H12524" s="0" t="n">
        <v>0.06</v>
      </c>
      <c r="I12524" s="0" t="n">
        <v>0</v>
      </c>
      <c r="J12524" s="0" t="n">
        <v>0.06</v>
      </c>
      <c r="N12524" s="0" t="s">
        <v>35</v>
      </c>
      <c r="P12524" s="0" t="n">
        <f aca="false">IF(AND(OR(Dashboard!$B$5="All",D12524=Dashboard!$B$5),OR(Dashboard!$D$5="All",N12524=Dashboard!$D$5),OR(AND(C12524&lt;&gt;"",C12524&gt;=Dashboard!$F$5,C12524&lt;=Dashboard!$H$5),AND(C12524="",Dashboard!$F$5&lt;=1980,Dashboard!$H$5&gt;=2016))),1,0)</f>
        <v>1</v>
      </c>
      <c r="Q12524" s="0" t="n">
        <f aca="false">J12524*P12524+ROW()*0.00000001</f>
        <v>0.06012524</v>
      </c>
    </row>
    <row r="12525" customFormat="false" ht="15" hidden="false" customHeight="false" outlineLevel="0" collapsed="false">
      <c r="A12525" s="0" t="s">
        <v>9030</v>
      </c>
      <c r="B12525" s="0" t="s">
        <v>50</v>
      </c>
      <c r="D12525" s="0" t="s">
        <v>58</v>
      </c>
      <c r="E12525" s="0" t="s">
        <v>520</v>
      </c>
      <c r="F12525" s="0" t="n">
        <v>0</v>
      </c>
      <c r="G12525" s="0" t="n">
        <v>0</v>
      </c>
      <c r="H12525" s="0" t="n">
        <v>0.06</v>
      </c>
      <c r="I12525" s="0" t="n">
        <v>0</v>
      </c>
      <c r="J12525" s="0" t="n">
        <v>0.06</v>
      </c>
      <c r="N12525" s="0" t="s">
        <v>35</v>
      </c>
      <c r="P12525" s="0" t="n">
        <f aca="false">IF(AND(OR(Dashboard!$B$5="All",D12525=Dashboard!$B$5),OR(Dashboard!$D$5="All",N12525=Dashboard!$D$5),OR(AND(C12525&lt;&gt;"",C12525&gt;=Dashboard!$F$5,C12525&lt;=Dashboard!$H$5),AND(C12525="",Dashboard!$F$5&lt;=1980,Dashboard!$H$5&gt;=2016))),1,0)</f>
        <v>1</v>
      </c>
      <c r="Q12525" s="0" t="n">
        <f aca="false">J12525*P12525+ROW()*0.00000001</f>
        <v>0.06012525</v>
      </c>
    </row>
    <row r="12526" customFormat="false" ht="15" hidden="false" customHeight="false" outlineLevel="0" collapsed="false">
      <c r="A12526" s="0" t="s">
        <v>752</v>
      </c>
      <c r="B12526" s="0" t="s">
        <v>76</v>
      </c>
      <c r="C12526" s="0" t="n">
        <v>2011</v>
      </c>
      <c r="D12526" s="0" t="s">
        <v>71</v>
      </c>
      <c r="E12526" s="0" t="s">
        <v>220</v>
      </c>
      <c r="F12526" s="0" t="n">
        <v>0</v>
      </c>
      <c r="G12526" s="0" t="n">
        <v>0</v>
      </c>
      <c r="H12526" s="0" t="n">
        <v>0.06</v>
      </c>
      <c r="I12526" s="0" t="n">
        <v>0</v>
      </c>
      <c r="J12526" s="0" t="n">
        <v>0.06</v>
      </c>
      <c r="L12526" s="0" t="n">
        <v>8.2</v>
      </c>
      <c r="M12526" s="0" t="s">
        <v>36</v>
      </c>
      <c r="N12526" s="0" t="s">
        <v>74</v>
      </c>
      <c r="P12526" s="0" t="n">
        <f aca="false">IF(AND(OR(Dashboard!$B$5="All",D12526=Dashboard!$B$5),OR(Dashboard!$D$5="All",N12526=Dashboard!$D$5),OR(AND(C12526&lt;&gt;"",C12526&gt;=Dashboard!$F$5,C12526&lt;=Dashboard!$H$5),AND(C12526="",Dashboard!$F$5&lt;=1980,Dashboard!$H$5&gt;=2016))),1,0)</f>
        <v>1</v>
      </c>
      <c r="Q12526" s="0" t="n">
        <f aca="false">J12526*P12526+ROW()*0.00000001</f>
        <v>0.06012526</v>
      </c>
    </row>
    <row r="12527" customFormat="false" ht="15" hidden="false" customHeight="false" outlineLevel="0" collapsed="false">
      <c r="A12527" s="0" t="s">
        <v>9031</v>
      </c>
      <c r="B12527" s="0" t="s">
        <v>33</v>
      </c>
      <c r="C12527" s="0" t="n">
        <v>2009</v>
      </c>
      <c r="D12527" s="0" t="s">
        <v>114</v>
      </c>
      <c r="E12527" s="0" t="s">
        <v>124</v>
      </c>
      <c r="F12527" s="0" t="n">
        <v>0.05</v>
      </c>
      <c r="G12527" s="0" t="n">
        <v>0.01</v>
      </c>
      <c r="H12527" s="0" t="n">
        <v>0</v>
      </c>
      <c r="I12527" s="0" t="n">
        <v>0</v>
      </c>
      <c r="J12527" s="0" t="n">
        <v>0.06</v>
      </c>
      <c r="K12527" s="0" t="n">
        <v>65</v>
      </c>
      <c r="M12527" s="0" t="s">
        <v>103</v>
      </c>
      <c r="N12527" s="0" t="s">
        <v>35</v>
      </c>
      <c r="O12527" s="0" t="s">
        <v>67</v>
      </c>
      <c r="P12527" s="0" t="n">
        <f aca="false">IF(AND(OR(Dashboard!$B$5="All",D12527=Dashboard!$B$5),OR(Dashboard!$D$5="All",N12527=Dashboard!$D$5),OR(AND(C12527&lt;&gt;"",C12527&gt;=Dashboard!$F$5,C12527&lt;=Dashboard!$H$5),AND(C12527="",Dashboard!$F$5&lt;=1980,Dashboard!$H$5&gt;=2016))),1,0)</f>
        <v>1</v>
      </c>
      <c r="Q12527" s="0" t="n">
        <f aca="false">J12527*P12527+ROW()*0.00000001</f>
        <v>0.06012527</v>
      </c>
    </row>
    <row r="12528" customFormat="false" ht="15" hidden="false" customHeight="false" outlineLevel="0" collapsed="false">
      <c r="A12528" s="0" t="s">
        <v>6138</v>
      </c>
      <c r="B12528" s="0" t="s">
        <v>144</v>
      </c>
      <c r="C12528" s="0" t="n">
        <v>2004</v>
      </c>
      <c r="D12528" s="0" t="s">
        <v>56</v>
      </c>
      <c r="E12528" s="0" t="s">
        <v>160</v>
      </c>
      <c r="F12528" s="0" t="n">
        <v>0.05</v>
      </c>
      <c r="G12528" s="0" t="n">
        <v>0.01</v>
      </c>
      <c r="H12528" s="0" t="n">
        <v>0</v>
      </c>
      <c r="I12528" s="0" t="n">
        <v>0</v>
      </c>
      <c r="J12528" s="0" t="n">
        <v>0.06</v>
      </c>
      <c r="K12528" s="0" t="n">
        <v>66</v>
      </c>
      <c r="L12528" s="0" t="n">
        <v>8.6</v>
      </c>
      <c r="M12528" s="0" t="s">
        <v>103</v>
      </c>
      <c r="N12528" s="0" t="s">
        <v>66</v>
      </c>
      <c r="O12528" s="0" t="s">
        <v>67</v>
      </c>
      <c r="P12528" s="0" t="n">
        <f aca="false">IF(AND(OR(Dashboard!$B$5="All",D12528=Dashboard!$B$5),OR(Dashboard!$D$5="All",N12528=Dashboard!$D$5),OR(AND(C12528&lt;&gt;"",C12528&gt;=Dashboard!$F$5,C12528&lt;=Dashboard!$H$5),AND(C12528="",Dashboard!$F$5&lt;=1980,Dashboard!$H$5&gt;=2016))),1,0)</f>
        <v>1</v>
      </c>
      <c r="Q12528" s="0" t="n">
        <f aca="false">J12528*P12528+ROW()*0.00000001</f>
        <v>0.06012528</v>
      </c>
    </row>
    <row r="12529" customFormat="false" ht="15" hidden="false" customHeight="false" outlineLevel="0" collapsed="false">
      <c r="A12529" s="0" t="s">
        <v>9032</v>
      </c>
      <c r="B12529" s="0" t="s">
        <v>50</v>
      </c>
      <c r="C12529" s="0" t="n">
        <v>2007</v>
      </c>
      <c r="D12529" s="0" t="s">
        <v>48</v>
      </c>
      <c r="E12529" s="0" t="s">
        <v>157</v>
      </c>
      <c r="F12529" s="0" t="n">
        <v>0.06</v>
      </c>
      <c r="G12529" s="0" t="n">
        <v>0</v>
      </c>
      <c r="H12529" s="0" t="n">
        <v>0</v>
      </c>
      <c r="I12529" s="0" t="n">
        <v>0</v>
      </c>
      <c r="J12529" s="0" t="n">
        <v>0.06</v>
      </c>
      <c r="K12529" s="0" t="n">
        <v>61</v>
      </c>
      <c r="L12529" s="0" t="n">
        <v>7</v>
      </c>
      <c r="M12529" s="0" t="s">
        <v>36</v>
      </c>
      <c r="N12529" s="0" t="s">
        <v>35</v>
      </c>
      <c r="O12529" s="0" t="s">
        <v>67</v>
      </c>
      <c r="P12529" s="0" t="n">
        <f aca="false">IF(AND(OR(Dashboard!$B$5="All",D12529=Dashboard!$B$5),OR(Dashboard!$D$5="All",N12529=Dashboard!$D$5),OR(AND(C12529&lt;&gt;"",C12529&gt;=Dashboard!$F$5,C12529&lt;=Dashboard!$H$5),AND(C12529="",Dashboard!$F$5&lt;=1980,Dashboard!$H$5&gt;=2016))),1,0)</f>
        <v>1</v>
      </c>
      <c r="Q12529" s="0" t="n">
        <f aca="false">J12529*P12529+ROW()*0.00000001</f>
        <v>0.06012529</v>
      </c>
    </row>
    <row r="12530" customFormat="false" ht="15" hidden="false" customHeight="false" outlineLevel="0" collapsed="false">
      <c r="A12530" s="0" t="s">
        <v>831</v>
      </c>
      <c r="B12530" s="0" t="s">
        <v>152</v>
      </c>
      <c r="C12530" s="0" t="n">
        <v>2005</v>
      </c>
      <c r="D12530" s="0" t="s">
        <v>56</v>
      </c>
      <c r="E12530" s="0" t="s">
        <v>91</v>
      </c>
      <c r="F12530" s="0" t="n">
        <v>0</v>
      </c>
      <c r="G12530" s="0" t="n">
        <v>0.05</v>
      </c>
      <c r="H12530" s="0" t="n">
        <v>0</v>
      </c>
      <c r="I12530" s="0" t="n">
        <v>0.01</v>
      </c>
      <c r="J12530" s="0" t="n">
        <v>0.06</v>
      </c>
      <c r="K12530" s="0" t="n">
        <v>86</v>
      </c>
      <c r="L12530" s="0" t="n">
        <v>8.4</v>
      </c>
      <c r="M12530" s="0" t="s">
        <v>103</v>
      </c>
      <c r="N12530" s="0" t="s">
        <v>152</v>
      </c>
      <c r="O12530" s="0" t="s">
        <v>42</v>
      </c>
      <c r="P12530" s="0" t="n">
        <f aca="false">IF(AND(OR(Dashboard!$B$5="All",D12530=Dashboard!$B$5),OR(Dashboard!$D$5="All",N12530=Dashboard!$D$5),OR(AND(C12530&lt;&gt;"",C12530&gt;=Dashboard!$F$5,C12530&lt;=Dashboard!$H$5),AND(C12530="",Dashboard!$F$5&lt;=1980,Dashboard!$H$5&gt;=2016))),1,0)</f>
        <v>1</v>
      </c>
      <c r="Q12530" s="0" t="n">
        <f aca="false">J12530*P12530+ROW()*0.00000001</f>
        <v>0.0601253</v>
      </c>
    </row>
    <row r="12531" customFormat="false" ht="15" hidden="false" customHeight="false" outlineLevel="0" collapsed="false">
      <c r="A12531" s="0" t="s">
        <v>9033</v>
      </c>
      <c r="B12531" s="0" t="s">
        <v>50</v>
      </c>
      <c r="C12531" s="0" t="n">
        <v>2009</v>
      </c>
      <c r="D12531" s="0" t="s">
        <v>56</v>
      </c>
      <c r="E12531" s="0" t="s">
        <v>1485</v>
      </c>
      <c r="F12531" s="0" t="n">
        <v>0.05</v>
      </c>
      <c r="G12531" s="0" t="n">
        <v>0</v>
      </c>
      <c r="H12531" s="0" t="n">
        <v>0</v>
      </c>
      <c r="I12531" s="0" t="n">
        <v>0</v>
      </c>
      <c r="J12531" s="0" t="n">
        <v>0.06</v>
      </c>
      <c r="K12531" s="0" t="n">
        <v>78</v>
      </c>
      <c r="L12531" s="0" t="n">
        <v>8.2</v>
      </c>
      <c r="M12531" s="0" t="s">
        <v>36</v>
      </c>
      <c r="N12531" s="0" t="s">
        <v>35</v>
      </c>
      <c r="O12531" s="0" t="s">
        <v>37</v>
      </c>
      <c r="P12531" s="0" t="n">
        <f aca="false">IF(AND(OR(Dashboard!$B$5="All",D12531=Dashboard!$B$5),OR(Dashboard!$D$5="All",N12531=Dashboard!$D$5),OR(AND(C12531&lt;&gt;"",C12531&gt;=Dashboard!$F$5,C12531&lt;=Dashboard!$H$5),AND(C12531="",Dashboard!$F$5&lt;=1980,Dashboard!$H$5&gt;=2016))),1,0)</f>
        <v>1</v>
      </c>
      <c r="Q12531" s="0" t="n">
        <f aca="false">J12531*P12531+ROW()*0.00000001</f>
        <v>0.06012531</v>
      </c>
    </row>
    <row r="12532" customFormat="false" ht="15" hidden="false" customHeight="false" outlineLevel="0" collapsed="false">
      <c r="A12532" s="0" t="s">
        <v>9034</v>
      </c>
      <c r="B12532" s="0" t="s">
        <v>164</v>
      </c>
      <c r="C12532" s="0" t="n">
        <v>2012</v>
      </c>
      <c r="D12532" s="0" t="s">
        <v>71</v>
      </c>
      <c r="E12532" s="0" t="s">
        <v>328</v>
      </c>
      <c r="F12532" s="0" t="n">
        <v>0</v>
      </c>
      <c r="G12532" s="0" t="n">
        <v>0</v>
      </c>
      <c r="H12532" s="0" t="n">
        <v>0.06</v>
      </c>
      <c r="I12532" s="0" t="n">
        <v>0</v>
      </c>
      <c r="J12532" s="0" t="n">
        <v>0.06</v>
      </c>
      <c r="N12532" s="0" t="s">
        <v>74</v>
      </c>
      <c r="P12532" s="0" t="n">
        <f aca="false">IF(AND(OR(Dashboard!$B$5="All",D12532=Dashboard!$B$5),OR(Dashboard!$D$5="All",N12532=Dashboard!$D$5),OR(AND(C12532&lt;&gt;"",C12532&gt;=Dashboard!$F$5,C12532&lt;=Dashboard!$H$5),AND(C12532="",Dashboard!$F$5&lt;=1980,Dashboard!$H$5&gt;=2016))),1,0)</f>
        <v>1</v>
      </c>
      <c r="Q12532" s="0" t="n">
        <f aca="false">J12532*P12532+ROW()*0.00000001</f>
        <v>0.06012532</v>
      </c>
    </row>
    <row r="12533" customFormat="false" ht="15" hidden="false" customHeight="false" outlineLevel="0" collapsed="false">
      <c r="A12533" s="0" t="s">
        <v>9035</v>
      </c>
      <c r="B12533" s="0" t="s">
        <v>33</v>
      </c>
      <c r="C12533" s="0" t="n">
        <v>2010</v>
      </c>
      <c r="D12533" s="0" t="s">
        <v>41</v>
      </c>
      <c r="E12533" s="0" t="s">
        <v>4319</v>
      </c>
      <c r="F12533" s="0" t="n">
        <v>0.06</v>
      </c>
      <c r="G12533" s="0" t="n">
        <v>0</v>
      </c>
      <c r="H12533" s="0" t="n">
        <v>0</v>
      </c>
      <c r="I12533" s="0" t="n">
        <v>0</v>
      </c>
      <c r="J12533" s="0" t="n">
        <v>0.06</v>
      </c>
      <c r="M12533" s="0" t="s">
        <v>36</v>
      </c>
      <c r="N12533" s="0" t="s">
        <v>35</v>
      </c>
      <c r="P12533" s="0" t="n">
        <f aca="false">IF(AND(OR(Dashboard!$B$5="All",D12533=Dashboard!$B$5),OR(Dashboard!$D$5="All",N12533=Dashboard!$D$5),OR(AND(C12533&lt;&gt;"",C12533&gt;=Dashboard!$F$5,C12533&lt;=Dashboard!$H$5),AND(C12533="",Dashboard!$F$5&lt;=1980,Dashboard!$H$5&gt;=2016))),1,0)</f>
        <v>1</v>
      </c>
      <c r="Q12533" s="0" t="n">
        <f aca="false">J12533*P12533+ROW()*0.00000001</f>
        <v>0.06012533</v>
      </c>
    </row>
    <row r="12534" customFormat="false" ht="15" hidden="false" customHeight="false" outlineLevel="0" collapsed="false">
      <c r="A12534" s="0" t="s">
        <v>9036</v>
      </c>
      <c r="B12534" s="0" t="s">
        <v>851</v>
      </c>
      <c r="C12534" s="0" t="n">
        <v>2015</v>
      </c>
      <c r="D12534" s="0" t="s">
        <v>46</v>
      </c>
      <c r="E12534" s="0" t="s">
        <v>5651</v>
      </c>
      <c r="F12534" s="0" t="n">
        <v>0</v>
      </c>
      <c r="G12534" s="0" t="n">
        <v>0</v>
      </c>
      <c r="H12534" s="0" t="n">
        <v>0.06</v>
      </c>
      <c r="I12534" s="0" t="n">
        <v>0</v>
      </c>
      <c r="J12534" s="0" t="n">
        <v>0.06</v>
      </c>
      <c r="N12534" s="0" t="s">
        <v>74</v>
      </c>
      <c r="P12534" s="0" t="n">
        <f aca="false">IF(AND(OR(Dashboard!$B$5="All",D12534=Dashboard!$B$5),OR(Dashboard!$D$5="All",N12534=Dashboard!$D$5),OR(AND(C12534&lt;&gt;"",C12534&gt;=Dashboard!$F$5,C12534&lt;=Dashboard!$H$5),AND(C12534="",Dashboard!$F$5&lt;=1980,Dashboard!$H$5&gt;=2016))),1,0)</f>
        <v>1</v>
      </c>
      <c r="Q12534" s="0" t="n">
        <f aca="false">J12534*P12534+ROW()*0.00000001</f>
        <v>0.06012534</v>
      </c>
    </row>
    <row r="12535" customFormat="false" ht="15" hidden="false" customHeight="false" outlineLevel="0" collapsed="false">
      <c r="A12535" s="0" t="s">
        <v>9037</v>
      </c>
      <c r="B12535" s="0" t="s">
        <v>94</v>
      </c>
      <c r="C12535" s="0" t="n">
        <v>2016</v>
      </c>
      <c r="D12535" s="0" t="s">
        <v>46</v>
      </c>
      <c r="E12535" s="0" t="s">
        <v>157</v>
      </c>
      <c r="F12535" s="0" t="n">
        <v>0</v>
      </c>
      <c r="G12535" s="0" t="n">
        <v>0</v>
      </c>
      <c r="H12535" s="0" t="n">
        <v>0.06</v>
      </c>
      <c r="I12535" s="0" t="n">
        <v>0</v>
      </c>
      <c r="J12535" s="0" t="n">
        <v>0.06</v>
      </c>
      <c r="N12535" s="0" t="s">
        <v>74</v>
      </c>
      <c r="P12535" s="0" t="n">
        <f aca="false">IF(AND(OR(Dashboard!$B$5="All",D12535=Dashboard!$B$5),OR(Dashboard!$D$5="All",N12535=Dashboard!$D$5),OR(AND(C12535&lt;&gt;"",C12535&gt;=Dashboard!$F$5,C12535&lt;=Dashboard!$H$5),AND(C12535="",Dashboard!$F$5&lt;=1980,Dashboard!$H$5&gt;=2016))),1,0)</f>
        <v>1</v>
      </c>
      <c r="Q12535" s="0" t="n">
        <f aca="false">J12535*P12535+ROW()*0.00000001</f>
        <v>0.06012535</v>
      </c>
    </row>
    <row r="12536" customFormat="false" ht="15" hidden="false" customHeight="false" outlineLevel="0" collapsed="false">
      <c r="A12536" s="0" t="s">
        <v>9038</v>
      </c>
      <c r="B12536" s="0" t="s">
        <v>144</v>
      </c>
      <c r="C12536" s="0" t="n">
        <v>2005</v>
      </c>
      <c r="D12536" s="0" t="s">
        <v>56</v>
      </c>
      <c r="E12536" s="0" t="s">
        <v>72</v>
      </c>
      <c r="F12536" s="0" t="n">
        <v>0.05</v>
      </c>
      <c r="G12536" s="0" t="n">
        <v>0.01</v>
      </c>
      <c r="H12536" s="0" t="n">
        <v>0</v>
      </c>
      <c r="I12536" s="0" t="n">
        <v>0</v>
      </c>
      <c r="J12536" s="0" t="n">
        <v>0.06</v>
      </c>
      <c r="K12536" s="0" t="n">
        <v>72</v>
      </c>
      <c r="L12536" s="0" t="n">
        <v>6.7</v>
      </c>
      <c r="M12536" s="0" t="s">
        <v>73</v>
      </c>
      <c r="N12536" s="0" t="s">
        <v>66</v>
      </c>
      <c r="O12536" s="0" t="s">
        <v>37</v>
      </c>
      <c r="P12536" s="0" t="n">
        <f aca="false">IF(AND(OR(Dashboard!$B$5="All",D12536=Dashboard!$B$5),OR(Dashboard!$D$5="All",N12536=Dashboard!$D$5),OR(AND(C12536&lt;&gt;"",C12536&gt;=Dashboard!$F$5,C12536&lt;=Dashboard!$H$5),AND(C12536="",Dashboard!$F$5&lt;=1980,Dashboard!$H$5&gt;=2016))),1,0)</f>
        <v>1</v>
      </c>
      <c r="Q12536" s="0" t="n">
        <f aca="false">J12536*P12536+ROW()*0.00000001</f>
        <v>0.06012536</v>
      </c>
    </row>
    <row r="12537" customFormat="false" ht="15" hidden="false" customHeight="false" outlineLevel="0" collapsed="false">
      <c r="A12537" s="0" t="s">
        <v>3449</v>
      </c>
      <c r="B12537" s="0" t="s">
        <v>108</v>
      </c>
      <c r="C12537" s="0" t="n">
        <v>1999</v>
      </c>
      <c r="D12537" s="0" t="s">
        <v>114</v>
      </c>
      <c r="E12537" s="0" t="s">
        <v>328</v>
      </c>
      <c r="F12537" s="0" t="n">
        <v>0</v>
      </c>
      <c r="G12537" s="0" t="n">
        <v>0</v>
      </c>
      <c r="H12537" s="0" t="n">
        <v>0.06</v>
      </c>
      <c r="I12537" s="0" t="n">
        <v>0</v>
      </c>
      <c r="J12537" s="0" t="n">
        <v>0.06</v>
      </c>
      <c r="N12537" s="0" t="s">
        <v>35</v>
      </c>
      <c r="P12537" s="0" t="n">
        <f aca="false">IF(AND(OR(Dashboard!$B$5="All",D12537=Dashboard!$B$5),OR(Dashboard!$D$5="All",N12537=Dashboard!$D$5),OR(AND(C12537&lt;&gt;"",C12537&gt;=Dashboard!$F$5,C12537&lt;=Dashboard!$H$5),AND(C12537="",Dashboard!$F$5&lt;=1980,Dashboard!$H$5&gt;=2016))),1,0)</f>
        <v>1</v>
      </c>
      <c r="Q12537" s="0" t="n">
        <f aca="false">J12537*P12537+ROW()*0.00000001</f>
        <v>0.06012537</v>
      </c>
    </row>
    <row r="12538" customFormat="false" ht="15" hidden="false" customHeight="false" outlineLevel="0" collapsed="false">
      <c r="A12538" s="0" t="s">
        <v>8366</v>
      </c>
      <c r="B12538" s="0" t="s">
        <v>172</v>
      </c>
      <c r="C12538" s="0" t="n">
        <v>2016</v>
      </c>
      <c r="D12538" s="0" t="s">
        <v>71</v>
      </c>
      <c r="E12538" s="0" t="s">
        <v>8367</v>
      </c>
      <c r="F12538" s="0" t="n">
        <v>0.05</v>
      </c>
      <c r="G12538" s="0" t="n">
        <v>0</v>
      </c>
      <c r="H12538" s="0" t="n">
        <v>0</v>
      </c>
      <c r="I12538" s="0" t="n">
        <v>0.01</v>
      </c>
      <c r="J12538" s="0" t="n">
        <v>0.06</v>
      </c>
      <c r="K12538" s="0" t="n">
        <v>66</v>
      </c>
      <c r="L12538" s="0" t="n">
        <v>6.9</v>
      </c>
      <c r="M12538" s="0" t="s">
        <v>36</v>
      </c>
      <c r="N12538" s="0" t="s">
        <v>66</v>
      </c>
      <c r="O12538" s="0" t="s">
        <v>67</v>
      </c>
      <c r="P12538" s="0" t="n">
        <f aca="false">IF(AND(OR(Dashboard!$B$5="All",D12538=Dashboard!$B$5),OR(Dashboard!$D$5="All",N12538=Dashboard!$D$5),OR(AND(C12538&lt;&gt;"",C12538&gt;=Dashboard!$F$5,C12538&lt;=Dashboard!$H$5),AND(C12538="",Dashboard!$F$5&lt;=1980,Dashboard!$H$5&gt;=2016))),1,0)</f>
        <v>1</v>
      </c>
      <c r="Q12538" s="0" t="n">
        <f aca="false">J12538*P12538+ROW()*0.00000001</f>
        <v>0.06012538</v>
      </c>
    </row>
    <row r="12539" customFormat="false" ht="15" hidden="false" customHeight="false" outlineLevel="0" collapsed="false">
      <c r="A12539" s="0" t="s">
        <v>2766</v>
      </c>
      <c r="B12539" s="0" t="s">
        <v>97</v>
      </c>
      <c r="C12539" s="0" t="n">
        <v>2012</v>
      </c>
      <c r="D12539" s="0" t="s">
        <v>102</v>
      </c>
      <c r="E12539" s="0" t="s">
        <v>72</v>
      </c>
      <c r="F12539" s="0" t="n">
        <v>0.06</v>
      </c>
      <c r="G12539" s="0" t="n">
        <v>0</v>
      </c>
      <c r="H12539" s="0" t="n">
        <v>0</v>
      </c>
      <c r="I12539" s="0" t="n">
        <v>0</v>
      </c>
      <c r="J12539" s="0" t="n">
        <v>0.06</v>
      </c>
      <c r="N12539" s="0" t="s">
        <v>35</v>
      </c>
      <c r="P12539" s="0" t="n">
        <f aca="false">IF(AND(OR(Dashboard!$B$5="All",D12539=Dashboard!$B$5),OR(Dashboard!$D$5="All",N12539=Dashboard!$D$5),OR(AND(C12539&lt;&gt;"",C12539&gt;=Dashboard!$F$5,C12539&lt;=Dashboard!$H$5),AND(C12539="",Dashboard!$F$5&lt;=1980,Dashboard!$H$5&gt;=2016))),1,0)</f>
        <v>1</v>
      </c>
      <c r="Q12539" s="0" t="n">
        <f aca="false">J12539*P12539+ROW()*0.00000001</f>
        <v>0.06012539</v>
      </c>
    </row>
    <row r="12540" customFormat="false" ht="15" hidden="false" customHeight="false" outlineLevel="0" collapsed="false">
      <c r="A12540" s="0" t="s">
        <v>7968</v>
      </c>
      <c r="B12540" s="0" t="s">
        <v>64</v>
      </c>
      <c r="C12540" s="0" t="n">
        <v>2014</v>
      </c>
      <c r="D12540" s="0" t="s">
        <v>102</v>
      </c>
      <c r="E12540" s="0" t="s">
        <v>328</v>
      </c>
      <c r="F12540" s="0" t="n">
        <v>0.05</v>
      </c>
      <c r="G12540" s="0" t="n">
        <v>0.01</v>
      </c>
      <c r="H12540" s="0" t="n">
        <v>0</v>
      </c>
      <c r="I12540" s="0" t="n">
        <v>0.01</v>
      </c>
      <c r="J12540" s="0" t="n">
        <v>0.06</v>
      </c>
      <c r="L12540" s="0" t="n">
        <v>5.7</v>
      </c>
      <c r="M12540" s="0" t="s">
        <v>125</v>
      </c>
      <c r="N12540" s="0" t="s">
        <v>66</v>
      </c>
      <c r="P12540" s="0" t="n">
        <f aca="false">IF(AND(OR(Dashboard!$B$5="All",D12540=Dashboard!$B$5),OR(Dashboard!$D$5="All",N12540=Dashboard!$D$5),OR(AND(C12540&lt;&gt;"",C12540&gt;=Dashboard!$F$5,C12540&lt;=Dashboard!$H$5),AND(C12540="",Dashboard!$F$5&lt;=1980,Dashboard!$H$5&gt;=2016))),1,0)</f>
        <v>1</v>
      </c>
      <c r="Q12540" s="0" t="n">
        <f aca="false">J12540*P12540+ROW()*0.00000001</f>
        <v>0.0601254</v>
      </c>
    </row>
    <row r="12541" customFormat="false" ht="15" hidden="false" customHeight="false" outlineLevel="0" collapsed="false">
      <c r="A12541" s="0" t="s">
        <v>5618</v>
      </c>
      <c r="B12541" s="0" t="s">
        <v>851</v>
      </c>
      <c r="C12541" s="0" t="n">
        <v>2014</v>
      </c>
      <c r="D12541" s="0" t="s">
        <v>46</v>
      </c>
      <c r="E12541" s="0" t="s">
        <v>5067</v>
      </c>
      <c r="F12541" s="0" t="n">
        <v>0</v>
      </c>
      <c r="G12541" s="0" t="n">
        <v>0</v>
      </c>
      <c r="H12541" s="0" t="n">
        <v>0.06</v>
      </c>
      <c r="I12541" s="0" t="n">
        <v>0</v>
      </c>
      <c r="J12541" s="0" t="n">
        <v>0.06</v>
      </c>
      <c r="N12541" s="0" t="s">
        <v>74</v>
      </c>
      <c r="P12541" s="0" t="n">
        <f aca="false">IF(AND(OR(Dashboard!$B$5="All",D12541=Dashboard!$B$5),OR(Dashboard!$D$5="All",N12541=Dashboard!$D$5),OR(AND(C12541&lt;&gt;"",C12541&gt;=Dashboard!$F$5,C12541&lt;=Dashboard!$H$5),AND(C12541="",Dashboard!$F$5&lt;=1980,Dashboard!$H$5&gt;=2016))),1,0)</f>
        <v>1</v>
      </c>
      <c r="Q12541" s="0" t="n">
        <f aca="false">J12541*P12541+ROW()*0.00000001</f>
        <v>0.06012541</v>
      </c>
    </row>
    <row r="12542" customFormat="false" ht="15" hidden="false" customHeight="false" outlineLevel="0" collapsed="false">
      <c r="A12542" s="0" t="s">
        <v>6101</v>
      </c>
      <c r="B12542" s="0" t="s">
        <v>64</v>
      </c>
      <c r="C12542" s="0" t="n">
        <v>2011</v>
      </c>
      <c r="D12542" s="0" t="s">
        <v>41</v>
      </c>
      <c r="E12542" s="0" t="s">
        <v>211</v>
      </c>
      <c r="F12542" s="0" t="n">
        <v>0</v>
      </c>
      <c r="G12542" s="0" t="n">
        <v>0.05</v>
      </c>
      <c r="H12542" s="0" t="n">
        <v>0</v>
      </c>
      <c r="I12542" s="0" t="n">
        <v>0.01</v>
      </c>
      <c r="J12542" s="0" t="n">
        <v>0.06</v>
      </c>
      <c r="K12542" s="0" t="n">
        <v>72</v>
      </c>
      <c r="M12542" s="0" t="s">
        <v>36</v>
      </c>
      <c r="N12542" s="0" t="s">
        <v>66</v>
      </c>
      <c r="O12542" s="0" t="s">
        <v>37</v>
      </c>
      <c r="P12542" s="0" t="n">
        <f aca="false">IF(AND(OR(Dashboard!$B$5="All",D12542=Dashboard!$B$5),OR(Dashboard!$D$5="All",N12542=Dashboard!$D$5),OR(AND(C12542&lt;&gt;"",C12542&gt;=Dashboard!$F$5,C12542&lt;=Dashboard!$H$5),AND(C12542="",Dashboard!$F$5&lt;=1980,Dashboard!$H$5&gt;=2016))),1,0)</f>
        <v>1</v>
      </c>
      <c r="Q12542" s="0" t="n">
        <f aca="false">J12542*P12542+ROW()*0.00000001</f>
        <v>0.06012542</v>
      </c>
    </row>
    <row r="12543" customFormat="false" ht="15" hidden="false" customHeight="false" outlineLevel="0" collapsed="false">
      <c r="A12543" s="0" t="s">
        <v>2599</v>
      </c>
      <c r="B12543" s="0" t="s">
        <v>64</v>
      </c>
      <c r="C12543" s="0" t="n">
        <v>2007</v>
      </c>
      <c r="D12543" s="0" t="s">
        <v>34</v>
      </c>
      <c r="E12543" s="0" t="s">
        <v>91</v>
      </c>
      <c r="F12543" s="0" t="n">
        <v>0.06</v>
      </c>
      <c r="G12543" s="0" t="n">
        <v>0</v>
      </c>
      <c r="H12543" s="0" t="n">
        <v>0</v>
      </c>
      <c r="I12543" s="0" t="n">
        <v>0</v>
      </c>
      <c r="J12543" s="0" t="n">
        <v>0.06</v>
      </c>
      <c r="K12543" s="0" t="n">
        <v>51</v>
      </c>
      <c r="M12543" s="0" t="s">
        <v>103</v>
      </c>
      <c r="N12543" s="0" t="s">
        <v>66</v>
      </c>
      <c r="O12543" s="0" t="s">
        <v>53</v>
      </c>
      <c r="P12543" s="0" t="n">
        <f aca="false">IF(AND(OR(Dashboard!$B$5="All",D12543=Dashboard!$B$5),OR(Dashboard!$D$5="All",N12543=Dashboard!$D$5),OR(AND(C12543&lt;&gt;"",C12543&gt;=Dashboard!$F$5,C12543&lt;=Dashboard!$H$5),AND(C12543="",Dashboard!$F$5&lt;=1980,Dashboard!$H$5&gt;=2016))),1,0)</f>
        <v>1</v>
      </c>
      <c r="Q12543" s="0" t="n">
        <f aca="false">J12543*P12543+ROW()*0.00000001</f>
        <v>0.06012543</v>
      </c>
    </row>
    <row r="12544" customFormat="false" ht="15" hidden="false" customHeight="false" outlineLevel="0" collapsed="false">
      <c r="A12544" s="0" t="s">
        <v>4208</v>
      </c>
      <c r="B12544" s="0" t="s">
        <v>152</v>
      </c>
      <c r="C12544" s="0" t="n">
        <v>2011</v>
      </c>
      <c r="D12544" s="0" t="s">
        <v>71</v>
      </c>
      <c r="E12544" s="0" t="s">
        <v>211</v>
      </c>
      <c r="F12544" s="0" t="n">
        <v>0.04</v>
      </c>
      <c r="G12544" s="0" t="n">
        <v>0.02</v>
      </c>
      <c r="H12544" s="0" t="n">
        <v>0</v>
      </c>
      <c r="I12544" s="0" t="n">
        <v>0.01</v>
      </c>
      <c r="J12544" s="0" t="n">
        <v>0.06</v>
      </c>
      <c r="K12544" s="0" t="n">
        <v>66</v>
      </c>
      <c r="L12544" s="0" t="n">
        <v>5.3</v>
      </c>
      <c r="M12544" s="0" t="s">
        <v>73</v>
      </c>
      <c r="N12544" s="0" t="s">
        <v>152</v>
      </c>
      <c r="O12544" s="0" t="s">
        <v>67</v>
      </c>
      <c r="P12544" s="0" t="n">
        <f aca="false">IF(AND(OR(Dashboard!$B$5="All",D12544=Dashboard!$B$5),OR(Dashboard!$D$5="All",N12544=Dashboard!$D$5),OR(AND(C12544&lt;&gt;"",C12544&gt;=Dashboard!$F$5,C12544&lt;=Dashboard!$H$5),AND(C12544="",Dashboard!$F$5&lt;=1980,Dashboard!$H$5&gt;=2016))),1,0)</f>
        <v>1</v>
      </c>
      <c r="Q12544" s="0" t="n">
        <f aca="false">J12544*P12544+ROW()*0.00000001</f>
        <v>0.06012544</v>
      </c>
    </row>
    <row r="12545" customFormat="false" ht="15" hidden="false" customHeight="false" outlineLevel="0" collapsed="false">
      <c r="A12545" s="0" t="s">
        <v>9039</v>
      </c>
      <c r="B12545" s="0" t="s">
        <v>76</v>
      </c>
      <c r="C12545" s="0" t="n">
        <v>2003</v>
      </c>
      <c r="D12545" s="0" t="s">
        <v>52</v>
      </c>
      <c r="E12545" s="0" t="s">
        <v>124</v>
      </c>
      <c r="F12545" s="0" t="n">
        <v>0.03</v>
      </c>
      <c r="G12545" s="0" t="n">
        <v>0.02</v>
      </c>
      <c r="H12545" s="0" t="n">
        <v>0</v>
      </c>
      <c r="I12545" s="0" t="n">
        <v>0.01</v>
      </c>
      <c r="J12545" s="0" t="n">
        <v>0.06</v>
      </c>
      <c r="K12545" s="0" t="n">
        <v>64</v>
      </c>
      <c r="L12545" s="0" t="n">
        <v>8.1</v>
      </c>
      <c r="M12545" s="0" t="s">
        <v>36</v>
      </c>
      <c r="N12545" s="0" t="s">
        <v>74</v>
      </c>
      <c r="O12545" s="0" t="s">
        <v>67</v>
      </c>
      <c r="P12545" s="0" t="n">
        <f aca="false">IF(AND(OR(Dashboard!$B$5="All",D12545=Dashboard!$B$5),OR(Dashboard!$D$5="All",N12545=Dashboard!$D$5),OR(AND(C12545&lt;&gt;"",C12545&gt;=Dashboard!$F$5,C12545&lt;=Dashboard!$H$5),AND(C12545="",Dashboard!$F$5&lt;=1980,Dashboard!$H$5&gt;=2016))),1,0)</f>
        <v>1</v>
      </c>
      <c r="Q12545" s="0" t="n">
        <f aca="false">J12545*P12545+ROW()*0.00000001</f>
        <v>0.06012545</v>
      </c>
    </row>
    <row r="12546" customFormat="false" ht="15" hidden="false" customHeight="false" outlineLevel="0" collapsed="false">
      <c r="A12546" s="0" t="s">
        <v>3232</v>
      </c>
      <c r="B12546" s="0" t="s">
        <v>70</v>
      </c>
      <c r="C12546" s="0" t="n">
        <v>2011</v>
      </c>
      <c r="D12546" s="0" t="s">
        <v>71</v>
      </c>
      <c r="E12546" s="0" t="s">
        <v>89</v>
      </c>
      <c r="F12546" s="0" t="n">
        <v>0</v>
      </c>
      <c r="G12546" s="0" t="n">
        <v>0</v>
      </c>
      <c r="H12546" s="0" t="n">
        <v>0.06</v>
      </c>
      <c r="I12546" s="0" t="n">
        <v>0</v>
      </c>
      <c r="J12546" s="0" t="n">
        <v>0.06</v>
      </c>
      <c r="L12546" s="0" t="n">
        <v>7.4</v>
      </c>
      <c r="M12546" s="0" t="s">
        <v>103</v>
      </c>
      <c r="N12546" s="0" t="s">
        <v>74</v>
      </c>
      <c r="P12546" s="0" t="n">
        <f aca="false">IF(AND(OR(Dashboard!$B$5="All",D12546=Dashboard!$B$5),OR(Dashboard!$D$5="All",N12546=Dashboard!$D$5),OR(AND(C12546&lt;&gt;"",C12546&gt;=Dashboard!$F$5,C12546&lt;=Dashboard!$H$5),AND(C12546="",Dashboard!$F$5&lt;=1980,Dashboard!$H$5&gt;=2016))),1,0)</f>
        <v>1</v>
      </c>
      <c r="Q12546" s="0" t="n">
        <f aca="false">J12546*P12546+ROW()*0.00000001</f>
        <v>0.06012546</v>
      </c>
    </row>
    <row r="12547" customFormat="false" ht="15" hidden="false" customHeight="false" outlineLevel="0" collapsed="false">
      <c r="A12547" s="0" t="s">
        <v>9040</v>
      </c>
      <c r="B12547" s="0" t="s">
        <v>50</v>
      </c>
      <c r="C12547" s="0" t="n">
        <v>2011</v>
      </c>
      <c r="D12547" s="0" t="s">
        <v>52</v>
      </c>
      <c r="E12547" s="0" t="s">
        <v>35</v>
      </c>
      <c r="F12547" s="0" t="n">
        <v>0</v>
      </c>
      <c r="G12547" s="0" t="n">
        <v>0</v>
      </c>
      <c r="H12547" s="0" t="n">
        <v>0.06</v>
      </c>
      <c r="I12547" s="0" t="n">
        <v>0</v>
      </c>
      <c r="J12547" s="0" t="n">
        <v>0.06</v>
      </c>
      <c r="N12547" s="0" t="s">
        <v>35</v>
      </c>
      <c r="P12547" s="0" t="n">
        <f aca="false">IF(AND(OR(Dashboard!$B$5="All",D12547=Dashboard!$B$5),OR(Dashboard!$D$5="All",N12547=Dashboard!$D$5),OR(AND(C12547&lt;&gt;"",C12547&gt;=Dashboard!$F$5,C12547&lt;=Dashboard!$H$5),AND(C12547="",Dashboard!$F$5&lt;=1980,Dashboard!$H$5&gt;=2016))),1,0)</f>
        <v>1</v>
      </c>
      <c r="Q12547" s="0" t="n">
        <f aca="false">J12547*P12547+ROW()*0.00000001</f>
        <v>0.06012547</v>
      </c>
    </row>
    <row r="12548" customFormat="false" ht="15" hidden="false" customHeight="false" outlineLevel="0" collapsed="false">
      <c r="A12548" s="0" t="s">
        <v>5234</v>
      </c>
      <c r="B12548" s="0" t="s">
        <v>50</v>
      </c>
      <c r="C12548" s="0" t="n">
        <v>2007</v>
      </c>
      <c r="D12548" s="0" t="s">
        <v>52</v>
      </c>
      <c r="E12548" s="0" t="s">
        <v>91</v>
      </c>
      <c r="F12548" s="0" t="n">
        <v>0.05</v>
      </c>
      <c r="G12548" s="0" t="n">
        <v>0</v>
      </c>
      <c r="H12548" s="0" t="n">
        <v>0</v>
      </c>
      <c r="I12548" s="0" t="n">
        <v>0</v>
      </c>
      <c r="J12548" s="0" t="n">
        <v>0.06</v>
      </c>
      <c r="M12548" s="0" t="s">
        <v>103</v>
      </c>
      <c r="N12548" s="0" t="s">
        <v>35</v>
      </c>
      <c r="P12548" s="0" t="n">
        <f aca="false">IF(AND(OR(Dashboard!$B$5="All",D12548=Dashboard!$B$5),OR(Dashboard!$D$5="All",N12548=Dashboard!$D$5),OR(AND(C12548&lt;&gt;"",C12548&gt;=Dashboard!$F$5,C12548&lt;=Dashboard!$H$5),AND(C12548="",Dashboard!$F$5&lt;=1980,Dashboard!$H$5&gt;=2016))),1,0)</f>
        <v>1</v>
      </c>
      <c r="Q12548" s="0" t="n">
        <f aca="false">J12548*P12548+ROW()*0.00000001</f>
        <v>0.06012548</v>
      </c>
    </row>
    <row r="12549" customFormat="false" ht="15" hidden="false" customHeight="false" outlineLevel="0" collapsed="false">
      <c r="A12549" s="0" t="s">
        <v>2795</v>
      </c>
      <c r="B12549" s="0" t="s">
        <v>117</v>
      </c>
      <c r="C12549" s="0" t="n">
        <v>1996</v>
      </c>
      <c r="D12549" s="0" t="s">
        <v>34</v>
      </c>
      <c r="E12549" s="0" t="s">
        <v>649</v>
      </c>
      <c r="F12549" s="0" t="n">
        <v>0.03</v>
      </c>
      <c r="G12549" s="0" t="n">
        <v>0.02</v>
      </c>
      <c r="H12549" s="0" t="n">
        <v>0</v>
      </c>
      <c r="I12549" s="0" t="n">
        <v>0</v>
      </c>
      <c r="J12549" s="0" t="n">
        <v>0.06</v>
      </c>
      <c r="N12549" s="0" t="s">
        <v>74</v>
      </c>
      <c r="P12549" s="0" t="n">
        <f aca="false">IF(AND(OR(Dashboard!$B$5="All",D12549=Dashboard!$B$5),OR(Dashboard!$D$5="All",N12549=Dashboard!$D$5),OR(AND(C12549&lt;&gt;"",C12549&gt;=Dashboard!$F$5,C12549&lt;=Dashboard!$H$5),AND(C12549="",Dashboard!$F$5&lt;=1980,Dashboard!$H$5&gt;=2016))),1,0)</f>
        <v>1</v>
      </c>
      <c r="Q12549" s="0" t="n">
        <f aca="false">J12549*P12549+ROW()*0.00000001</f>
        <v>0.06012549</v>
      </c>
    </row>
    <row r="12550" customFormat="false" ht="15" hidden="false" customHeight="false" outlineLevel="0" collapsed="false">
      <c r="A12550" s="0" t="s">
        <v>8121</v>
      </c>
      <c r="B12550" s="0" t="s">
        <v>50</v>
      </c>
      <c r="C12550" s="0" t="n">
        <v>2010</v>
      </c>
      <c r="D12550" s="0" t="s">
        <v>58</v>
      </c>
      <c r="E12550" s="0" t="s">
        <v>4960</v>
      </c>
      <c r="F12550" s="0" t="n">
        <v>0.06</v>
      </c>
      <c r="G12550" s="0" t="n">
        <v>0</v>
      </c>
      <c r="H12550" s="0" t="n">
        <v>0</v>
      </c>
      <c r="I12550" s="0" t="n">
        <v>0</v>
      </c>
      <c r="J12550" s="0" t="n">
        <v>0.06</v>
      </c>
      <c r="M12550" s="0" t="s">
        <v>36</v>
      </c>
      <c r="N12550" s="0" t="s">
        <v>35</v>
      </c>
      <c r="P12550" s="0" t="n">
        <f aca="false">IF(AND(OR(Dashboard!$B$5="All",D12550=Dashboard!$B$5),OR(Dashboard!$D$5="All",N12550=Dashboard!$D$5),OR(AND(C12550&lt;&gt;"",C12550&gt;=Dashboard!$F$5,C12550&lt;=Dashboard!$H$5),AND(C12550="",Dashboard!$F$5&lt;=1980,Dashboard!$H$5&gt;=2016))),1,0)</f>
        <v>1</v>
      </c>
      <c r="Q12550" s="0" t="n">
        <f aca="false">J12550*P12550+ROW()*0.00000001</f>
        <v>0.0601255</v>
      </c>
    </row>
    <row r="12551" customFormat="false" ht="15" hidden="false" customHeight="false" outlineLevel="0" collapsed="false">
      <c r="A12551" s="0" t="s">
        <v>9041</v>
      </c>
      <c r="B12551" s="0" t="s">
        <v>50</v>
      </c>
      <c r="C12551" s="0" t="n">
        <v>2010</v>
      </c>
      <c r="D12551" s="0" t="s">
        <v>58</v>
      </c>
      <c r="E12551" s="0" t="s">
        <v>6819</v>
      </c>
      <c r="F12551" s="0" t="n">
        <v>0.06</v>
      </c>
      <c r="G12551" s="0" t="n">
        <v>0</v>
      </c>
      <c r="H12551" s="0" t="n">
        <v>0</v>
      </c>
      <c r="I12551" s="0" t="n">
        <v>0</v>
      </c>
      <c r="J12551" s="0" t="n">
        <v>0.06</v>
      </c>
      <c r="N12551" s="0" t="s">
        <v>35</v>
      </c>
      <c r="P12551" s="0" t="n">
        <f aca="false">IF(AND(OR(Dashboard!$B$5="All",D12551=Dashboard!$B$5),OR(Dashboard!$D$5="All",N12551=Dashboard!$D$5),OR(AND(C12551&lt;&gt;"",C12551&gt;=Dashboard!$F$5,C12551&lt;=Dashboard!$H$5),AND(C12551="",Dashboard!$F$5&lt;=1980,Dashboard!$H$5&gt;=2016))),1,0)</f>
        <v>1</v>
      </c>
      <c r="Q12551" s="0" t="n">
        <f aca="false">J12551*P12551+ROW()*0.00000001</f>
        <v>0.06012551</v>
      </c>
    </row>
    <row r="12552" customFormat="false" ht="15" hidden="false" customHeight="false" outlineLevel="0" collapsed="false">
      <c r="A12552" s="0" t="s">
        <v>9042</v>
      </c>
      <c r="B12552" s="0" t="s">
        <v>76</v>
      </c>
      <c r="C12552" s="0" t="n">
        <v>2008</v>
      </c>
      <c r="D12552" s="0" t="s">
        <v>114</v>
      </c>
      <c r="E12552" s="0" t="s">
        <v>2867</v>
      </c>
      <c r="F12552" s="0" t="n">
        <v>0</v>
      </c>
      <c r="G12552" s="0" t="n">
        <v>0</v>
      </c>
      <c r="H12552" s="0" t="n">
        <v>0.06</v>
      </c>
      <c r="I12552" s="0" t="n">
        <v>0</v>
      </c>
      <c r="J12552" s="0" t="n">
        <v>0.06</v>
      </c>
      <c r="N12552" s="0" t="s">
        <v>74</v>
      </c>
      <c r="P12552" s="0" t="n">
        <f aca="false">IF(AND(OR(Dashboard!$B$5="All",D12552=Dashboard!$B$5),OR(Dashboard!$D$5="All",N12552=Dashboard!$D$5),OR(AND(C12552&lt;&gt;"",C12552&gt;=Dashboard!$F$5,C12552&lt;=Dashboard!$H$5),AND(C12552="",Dashboard!$F$5&lt;=1980,Dashboard!$H$5&gt;=2016))),1,0)</f>
        <v>1</v>
      </c>
      <c r="Q12552" s="0" t="n">
        <f aca="false">J12552*P12552+ROW()*0.00000001</f>
        <v>0.06012552</v>
      </c>
    </row>
    <row r="12553" customFormat="false" ht="15" hidden="false" customHeight="false" outlineLevel="0" collapsed="false">
      <c r="A12553" s="0" t="s">
        <v>9043</v>
      </c>
      <c r="B12553" s="0" t="s">
        <v>152</v>
      </c>
      <c r="C12553" s="0" t="n">
        <v>2007</v>
      </c>
      <c r="D12553" s="0" t="s">
        <v>46</v>
      </c>
      <c r="E12553" s="0" t="s">
        <v>160</v>
      </c>
      <c r="F12553" s="0" t="n">
        <v>0</v>
      </c>
      <c r="G12553" s="0" t="n">
        <v>0.05</v>
      </c>
      <c r="H12553" s="0" t="n">
        <v>0</v>
      </c>
      <c r="I12553" s="0" t="n">
        <v>0.01</v>
      </c>
      <c r="J12553" s="0" t="n">
        <v>0.06</v>
      </c>
      <c r="K12553" s="0" t="n">
        <v>81</v>
      </c>
      <c r="L12553" s="0" t="n">
        <v>8.8</v>
      </c>
      <c r="M12553" s="0" t="s">
        <v>73</v>
      </c>
      <c r="N12553" s="0" t="s">
        <v>152</v>
      </c>
      <c r="O12553" s="0" t="s">
        <v>42</v>
      </c>
      <c r="P12553" s="0" t="n">
        <f aca="false">IF(AND(OR(Dashboard!$B$5="All",D12553=Dashboard!$B$5),OR(Dashboard!$D$5="All",N12553=Dashboard!$D$5),OR(AND(C12553&lt;&gt;"",C12553&gt;=Dashboard!$F$5,C12553&lt;=Dashboard!$H$5),AND(C12553="",Dashboard!$F$5&lt;=1980,Dashboard!$H$5&gt;=2016))),1,0)</f>
        <v>1</v>
      </c>
      <c r="Q12553" s="0" t="n">
        <f aca="false">J12553*P12553+ROW()*0.00000001</f>
        <v>0.06012553</v>
      </c>
    </row>
    <row r="12554" customFormat="false" ht="15" hidden="false" customHeight="false" outlineLevel="0" collapsed="false">
      <c r="A12554" s="0" t="s">
        <v>9044</v>
      </c>
      <c r="B12554" s="0" t="s">
        <v>108</v>
      </c>
      <c r="C12554" s="0" t="n">
        <v>1998</v>
      </c>
      <c r="D12554" s="0" t="s">
        <v>34</v>
      </c>
      <c r="E12554" s="0" t="s">
        <v>214</v>
      </c>
      <c r="F12554" s="0" t="n">
        <v>0.05</v>
      </c>
      <c r="G12554" s="0" t="n">
        <v>0.01</v>
      </c>
      <c r="H12554" s="0" t="n">
        <v>0</v>
      </c>
      <c r="I12554" s="0" t="n">
        <v>0</v>
      </c>
      <c r="J12554" s="0" t="n">
        <v>0.06</v>
      </c>
      <c r="N12554" s="0" t="s">
        <v>35</v>
      </c>
      <c r="P12554" s="0" t="n">
        <f aca="false">IF(AND(OR(Dashboard!$B$5="All",D12554=Dashboard!$B$5),OR(Dashboard!$D$5="All",N12554=Dashboard!$D$5),OR(AND(C12554&lt;&gt;"",C12554&gt;=Dashboard!$F$5,C12554&lt;=Dashboard!$H$5),AND(C12554="",Dashboard!$F$5&lt;=1980,Dashboard!$H$5&gt;=2016))),1,0)</f>
        <v>1</v>
      </c>
      <c r="Q12554" s="0" t="n">
        <f aca="false">J12554*P12554+ROW()*0.00000001</f>
        <v>0.06012554</v>
      </c>
    </row>
    <row r="12555" customFormat="false" ht="15" hidden="false" customHeight="false" outlineLevel="0" collapsed="false">
      <c r="A12555" s="0" t="s">
        <v>4204</v>
      </c>
      <c r="B12555" s="0" t="s">
        <v>108</v>
      </c>
      <c r="C12555" s="0" t="n">
        <v>1998</v>
      </c>
      <c r="D12555" s="0" t="s">
        <v>48</v>
      </c>
      <c r="E12555" s="0" t="s">
        <v>449</v>
      </c>
      <c r="F12555" s="0" t="n">
        <v>0.05</v>
      </c>
      <c r="G12555" s="0" t="n">
        <v>0.01</v>
      </c>
      <c r="H12555" s="0" t="n">
        <v>0</v>
      </c>
      <c r="I12555" s="0" t="n">
        <v>0</v>
      </c>
      <c r="J12555" s="0" t="n">
        <v>0.06</v>
      </c>
      <c r="N12555" s="0" t="s">
        <v>35</v>
      </c>
      <c r="P12555" s="0" t="n">
        <f aca="false">IF(AND(OR(Dashboard!$B$5="All",D12555=Dashboard!$B$5),OR(Dashboard!$D$5="All",N12555=Dashboard!$D$5),OR(AND(C12555&lt;&gt;"",C12555&gt;=Dashboard!$F$5,C12555&lt;=Dashboard!$H$5),AND(C12555="",Dashboard!$F$5&lt;=1980,Dashboard!$H$5&gt;=2016))),1,0)</f>
        <v>1</v>
      </c>
      <c r="Q12555" s="0" t="n">
        <f aca="false">J12555*P12555+ROW()*0.00000001</f>
        <v>0.06012555</v>
      </c>
    </row>
    <row r="12556" customFormat="false" ht="15" hidden="false" customHeight="false" outlineLevel="0" collapsed="false">
      <c r="A12556" s="0" t="s">
        <v>9045</v>
      </c>
      <c r="B12556" s="0" t="s">
        <v>108</v>
      </c>
      <c r="C12556" s="0" t="n">
        <v>1998</v>
      </c>
      <c r="D12556" s="0" t="s">
        <v>56</v>
      </c>
      <c r="E12556" s="0" t="s">
        <v>2154</v>
      </c>
      <c r="F12556" s="0" t="n">
        <v>0.05</v>
      </c>
      <c r="G12556" s="0" t="n">
        <v>0.01</v>
      </c>
      <c r="H12556" s="0" t="n">
        <v>0</v>
      </c>
      <c r="I12556" s="0" t="n">
        <v>0</v>
      </c>
      <c r="J12556" s="0" t="n">
        <v>0.06</v>
      </c>
      <c r="N12556" s="0" t="s">
        <v>35</v>
      </c>
      <c r="P12556" s="0" t="n">
        <f aca="false">IF(AND(OR(Dashboard!$B$5="All",D12556=Dashboard!$B$5),OR(Dashboard!$D$5="All",N12556=Dashboard!$D$5),OR(AND(C12556&lt;&gt;"",C12556&gt;=Dashboard!$F$5,C12556&lt;=Dashboard!$H$5),AND(C12556="",Dashboard!$F$5&lt;=1980,Dashboard!$H$5&gt;=2016))),1,0)</f>
        <v>1</v>
      </c>
      <c r="Q12556" s="0" t="n">
        <f aca="false">J12556*P12556+ROW()*0.00000001</f>
        <v>0.06012556</v>
      </c>
    </row>
    <row r="12557" customFormat="false" ht="15" hidden="false" customHeight="false" outlineLevel="0" collapsed="false">
      <c r="A12557" s="0" t="s">
        <v>9046</v>
      </c>
      <c r="B12557" s="0" t="s">
        <v>108</v>
      </c>
      <c r="C12557" s="0" t="n">
        <v>1999</v>
      </c>
      <c r="D12557" s="0" t="s">
        <v>41</v>
      </c>
      <c r="E12557" s="0" t="s">
        <v>3686</v>
      </c>
      <c r="F12557" s="0" t="n">
        <v>0.05</v>
      </c>
      <c r="G12557" s="0" t="n">
        <v>0.01</v>
      </c>
      <c r="H12557" s="0" t="n">
        <v>0</v>
      </c>
      <c r="I12557" s="0" t="n">
        <v>0</v>
      </c>
      <c r="J12557" s="0" t="n">
        <v>0.06</v>
      </c>
      <c r="N12557" s="0" t="s">
        <v>35</v>
      </c>
      <c r="P12557" s="0" t="n">
        <f aca="false">IF(AND(OR(Dashboard!$B$5="All",D12557=Dashboard!$B$5),OR(Dashboard!$D$5="All",N12557=Dashboard!$D$5),OR(AND(C12557&lt;&gt;"",C12557&gt;=Dashboard!$F$5,C12557&lt;=Dashboard!$H$5),AND(C12557="",Dashboard!$F$5&lt;=1980,Dashboard!$H$5&gt;=2016))),1,0)</f>
        <v>1</v>
      </c>
      <c r="Q12557" s="0" t="n">
        <f aca="false">J12557*P12557+ROW()*0.00000001</f>
        <v>0.06012557</v>
      </c>
    </row>
    <row r="12558" customFormat="false" ht="15" hidden="false" customHeight="false" outlineLevel="0" collapsed="false">
      <c r="A12558" s="0" t="s">
        <v>5986</v>
      </c>
      <c r="B12558" s="0" t="s">
        <v>108</v>
      </c>
      <c r="C12558" s="0" t="n">
        <v>1999</v>
      </c>
      <c r="D12558" s="0" t="s">
        <v>34</v>
      </c>
      <c r="E12558" s="0" t="s">
        <v>418</v>
      </c>
      <c r="F12558" s="0" t="n">
        <v>0.05</v>
      </c>
      <c r="G12558" s="0" t="n">
        <v>0.01</v>
      </c>
      <c r="H12558" s="0" t="n">
        <v>0</v>
      </c>
      <c r="I12558" s="0" t="n">
        <v>0</v>
      </c>
      <c r="J12558" s="0" t="n">
        <v>0.06</v>
      </c>
      <c r="N12558" s="0" t="s">
        <v>35</v>
      </c>
      <c r="P12558" s="0" t="n">
        <f aca="false">IF(AND(OR(Dashboard!$B$5="All",D12558=Dashboard!$B$5),OR(Dashboard!$D$5="All",N12558=Dashboard!$D$5),OR(AND(C12558&lt;&gt;"",C12558&gt;=Dashboard!$F$5,C12558&lt;=Dashboard!$H$5),AND(C12558="",Dashboard!$F$5&lt;=1980,Dashboard!$H$5&gt;=2016))),1,0)</f>
        <v>1</v>
      </c>
      <c r="Q12558" s="0" t="n">
        <f aca="false">J12558*P12558+ROW()*0.00000001</f>
        <v>0.06012558</v>
      </c>
    </row>
    <row r="12559" customFormat="false" ht="15" hidden="false" customHeight="false" outlineLevel="0" collapsed="false">
      <c r="A12559" s="0" t="s">
        <v>9047</v>
      </c>
      <c r="B12559" s="0" t="s">
        <v>108</v>
      </c>
      <c r="C12559" s="0" t="n">
        <v>1998</v>
      </c>
      <c r="D12559" s="0" t="s">
        <v>34</v>
      </c>
      <c r="E12559" s="0" t="s">
        <v>214</v>
      </c>
      <c r="F12559" s="0" t="n">
        <v>0.05</v>
      </c>
      <c r="G12559" s="0" t="n">
        <v>0.01</v>
      </c>
      <c r="H12559" s="0" t="n">
        <v>0</v>
      </c>
      <c r="I12559" s="0" t="n">
        <v>0</v>
      </c>
      <c r="J12559" s="0" t="n">
        <v>0.06</v>
      </c>
      <c r="N12559" s="0" t="s">
        <v>35</v>
      </c>
      <c r="P12559" s="0" t="n">
        <f aca="false">IF(AND(OR(Dashboard!$B$5="All",D12559=Dashboard!$B$5),OR(Dashboard!$D$5="All",N12559=Dashboard!$D$5),OR(AND(C12559&lt;&gt;"",C12559&gt;=Dashboard!$F$5,C12559&lt;=Dashboard!$H$5),AND(C12559="",Dashboard!$F$5&lt;=1980,Dashboard!$H$5&gt;=2016))),1,0)</f>
        <v>1</v>
      </c>
      <c r="Q12559" s="0" t="n">
        <f aca="false">J12559*P12559+ROW()*0.00000001</f>
        <v>0.06012559</v>
      </c>
    </row>
    <row r="12560" customFormat="false" ht="15" hidden="false" customHeight="false" outlineLevel="0" collapsed="false">
      <c r="A12560" s="0" t="s">
        <v>2711</v>
      </c>
      <c r="B12560" s="0" t="s">
        <v>108</v>
      </c>
      <c r="C12560" s="0" t="n">
        <v>2000</v>
      </c>
      <c r="D12560" s="0" t="s">
        <v>34</v>
      </c>
      <c r="E12560" s="0" t="s">
        <v>142</v>
      </c>
      <c r="F12560" s="0" t="n">
        <v>0.05</v>
      </c>
      <c r="G12560" s="0" t="n">
        <v>0.01</v>
      </c>
      <c r="H12560" s="0" t="n">
        <v>0</v>
      </c>
      <c r="I12560" s="0" t="n">
        <v>0</v>
      </c>
      <c r="J12560" s="0" t="n">
        <v>0.06</v>
      </c>
      <c r="N12560" s="0" t="s">
        <v>35</v>
      </c>
      <c r="P12560" s="0" t="n">
        <f aca="false">IF(AND(OR(Dashboard!$B$5="All",D12560=Dashboard!$B$5),OR(Dashboard!$D$5="All",N12560=Dashboard!$D$5),OR(AND(C12560&lt;&gt;"",C12560&gt;=Dashboard!$F$5,C12560&lt;=Dashboard!$H$5),AND(C12560="",Dashboard!$F$5&lt;=1980,Dashboard!$H$5&gt;=2016))),1,0)</f>
        <v>1</v>
      </c>
      <c r="Q12560" s="0" t="n">
        <f aca="false">J12560*P12560+ROW()*0.00000001</f>
        <v>0.0601256</v>
      </c>
    </row>
    <row r="12561" customFormat="false" ht="15" hidden="false" customHeight="false" outlineLevel="0" collapsed="false">
      <c r="A12561" s="0" t="s">
        <v>6377</v>
      </c>
      <c r="B12561" s="0" t="s">
        <v>108</v>
      </c>
      <c r="C12561" s="0" t="n">
        <v>2000</v>
      </c>
      <c r="D12561" s="0" t="s">
        <v>41</v>
      </c>
      <c r="E12561" s="0" t="s">
        <v>6378</v>
      </c>
      <c r="F12561" s="0" t="n">
        <v>0.05</v>
      </c>
      <c r="G12561" s="0" t="n">
        <v>0.01</v>
      </c>
      <c r="H12561" s="0" t="n">
        <v>0</v>
      </c>
      <c r="I12561" s="0" t="n">
        <v>0</v>
      </c>
      <c r="J12561" s="0" t="n">
        <v>0.06</v>
      </c>
      <c r="N12561" s="0" t="s">
        <v>35</v>
      </c>
      <c r="P12561" s="0" t="n">
        <f aca="false">IF(AND(OR(Dashboard!$B$5="All",D12561=Dashboard!$B$5),OR(Dashboard!$D$5="All",N12561=Dashboard!$D$5),OR(AND(C12561&lt;&gt;"",C12561&gt;=Dashboard!$F$5,C12561&lt;=Dashboard!$H$5),AND(C12561="",Dashboard!$F$5&lt;=1980,Dashboard!$H$5&gt;=2016))),1,0)</f>
        <v>1</v>
      </c>
      <c r="Q12561" s="0" t="n">
        <f aca="false">J12561*P12561+ROW()*0.00000001</f>
        <v>0.06012561</v>
      </c>
    </row>
    <row r="12562" customFormat="false" ht="15" hidden="false" customHeight="false" outlineLevel="0" collapsed="false">
      <c r="A12562" s="0" t="s">
        <v>5001</v>
      </c>
      <c r="B12562" s="0" t="s">
        <v>108</v>
      </c>
      <c r="C12562" s="0" t="n">
        <v>1998</v>
      </c>
      <c r="D12562" s="0" t="s">
        <v>41</v>
      </c>
      <c r="E12562" s="0" t="s">
        <v>418</v>
      </c>
      <c r="F12562" s="0" t="n">
        <v>0.05</v>
      </c>
      <c r="G12562" s="0" t="n">
        <v>0.01</v>
      </c>
      <c r="H12562" s="0" t="n">
        <v>0</v>
      </c>
      <c r="I12562" s="0" t="n">
        <v>0</v>
      </c>
      <c r="J12562" s="0" t="n">
        <v>0.06</v>
      </c>
      <c r="N12562" s="0" t="s">
        <v>35</v>
      </c>
      <c r="P12562" s="0" t="n">
        <f aca="false">IF(AND(OR(Dashboard!$B$5="All",D12562=Dashboard!$B$5),OR(Dashboard!$D$5="All",N12562=Dashboard!$D$5),OR(AND(C12562&lt;&gt;"",C12562&gt;=Dashboard!$F$5,C12562&lt;=Dashboard!$H$5),AND(C12562="",Dashboard!$F$5&lt;=1980,Dashboard!$H$5&gt;=2016))),1,0)</f>
        <v>1</v>
      </c>
      <c r="Q12562" s="0" t="n">
        <f aca="false">J12562*P12562+ROW()*0.00000001</f>
        <v>0.06012562</v>
      </c>
    </row>
    <row r="12563" customFormat="false" ht="15" hidden="false" customHeight="false" outlineLevel="0" collapsed="false">
      <c r="A12563" s="0" t="s">
        <v>8168</v>
      </c>
      <c r="B12563" s="0" t="s">
        <v>108</v>
      </c>
      <c r="C12563" s="0" t="n">
        <v>1998</v>
      </c>
      <c r="D12563" s="0" t="s">
        <v>41</v>
      </c>
      <c r="E12563" s="0" t="s">
        <v>124</v>
      </c>
      <c r="F12563" s="0" t="n">
        <v>0.05</v>
      </c>
      <c r="G12563" s="0" t="n">
        <v>0.01</v>
      </c>
      <c r="H12563" s="0" t="n">
        <v>0</v>
      </c>
      <c r="I12563" s="0" t="n">
        <v>0</v>
      </c>
      <c r="J12563" s="0" t="n">
        <v>0.06</v>
      </c>
      <c r="N12563" s="0" t="s">
        <v>35</v>
      </c>
      <c r="P12563" s="0" t="n">
        <f aca="false">IF(AND(OR(Dashboard!$B$5="All",D12563=Dashboard!$B$5),OR(Dashboard!$D$5="All",N12563=Dashboard!$D$5),OR(AND(C12563&lt;&gt;"",C12563&gt;=Dashboard!$F$5,C12563&lt;=Dashboard!$H$5),AND(C12563="",Dashboard!$F$5&lt;=1980,Dashboard!$H$5&gt;=2016))),1,0)</f>
        <v>1</v>
      </c>
      <c r="Q12563" s="0" t="n">
        <f aca="false">J12563*P12563+ROW()*0.00000001</f>
        <v>0.06012563</v>
      </c>
    </row>
    <row r="12564" customFormat="false" ht="15" hidden="false" customHeight="false" outlineLevel="0" collapsed="false">
      <c r="A12564" s="0" t="s">
        <v>9048</v>
      </c>
      <c r="B12564" s="0" t="s">
        <v>33</v>
      </c>
      <c r="C12564" s="0" t="n">
        <v>2009</v>
      </c>
      <c r="D12564" s="0" t="s">
        <v>114</v>
      </c>
      <c r="E12564" s="0" t="s">
        <v>35</v>
      </c>
      <c r="F12564" s="0" t="n">
        <v>0</v>
      </c>
      <c r="G12564" s="0" t="n">
        <v>0.03</v>
      </c>
      <c r="H12564" s="0" t="n">
        <v>0.03</v>
      </c>
      <c r="I12564" s="0" t="n">
        <v>0</v>
      </c>
      <c r="J12564" s="0" t="n">
        <v>0.06</v>
      </c>
      <c r="K12564" s="0" t="n">
        <v>66</v>
      </c>
      <c r="N12564" s="0" t="s">
        <v>35</v>
      </c>
      <c r="O12564" s="0" t="s">
        <v>67</v>
      </c>
      <c r="P12564" s="0" t="n">
        <f aca="false">IF(AND(OR(Dashboard!$B$5="All",D12564=Dashboard!$B$5),OR(Dashboard!$D$5="All",N12564=Dashboard!$D$5),OR(AND(C12564&lt;&gt;"",C12564&gt;=Dashboard!$F$5,C12564&lt;=Dashboard!$H$5),AND(C12564="",Dashboard!$F$5&lt;=1980,Dashboard!$H$5&gt;=2016))),1,0)</f>
        <v>1</v>
      </c>
      <c r="Q12564" s="0" t="n">
        <f aca="false">J12564*P12564+ROW()*0.00000001</f>
        <v>0.06012564</v>
      </c>
    </row>
    <row r="12565" customFormat="false" ht="15" hidden="false" customHeight="false" outlineLevel="0" collapsed="false">
      <c r="A12565" s="0" t="s">
        <v>9049</v>
      </c>
      <c r="B12565" s="0" t="s">
        <v>108</v>
      </c>
      <c r="C12565" s="0" t="n">
        <v>1998</v>
      </c>
      <c r="D12565" s="0" t="s">
        <v>52</v>
      </c>
      <c r="E12565" s="0" t="s">
        <v>1904</v>
      </c>
      <c r="F12565" s="0" t="n">
        <v>0.05</v>
      </c>
      <c r="G12565" s="0" t="n">
        <v>0.01</v>
      </c>
      <c r="H12565" s="0" t="n">
        <v>0</v>
      </c>
      <c r="I12565" s="0" t="n">
        <v>0</v>
      </c>
      <c r="J12565" s="0" t="n">
        <v>0.06</v>
      </c>
      <c r="N12565" s="0" t="s">
        <v>35</v>
      </c>
      <c r="P12565" s="0" t="n">
        <f aca="false">IF(AND(OR(Dashboard!$B$5="All",D12565=Dashboard!$B$5),OR(Dashboard!$D$5="All",N12565=Dashboard!$D$5),OR(AND(C12565&lt;&gt;"",C12565&gt;=Dashboard!$F$5,C12565&lt;=Dashboard!$H$5),AND(C12565="",Dashboard!$F$5&lt;=1980,Dashboard!$H$5&gt;=2016))),1,0)</f>
        <v>1</v>
      </c>
      <c r="Q12565" s="0" t="n">
        <f aca="false">J12565*P12565+ROW()*0.00000001</f>
        <v>0.06012565</v>
      </c>
    </row>
    <row r="12566" customFormat="false" ht="15" hidden="false" customHeight="false" outlineLevel="0" collapsed="false">
      <c r="A12566" s="0" t="s">
        <v>4058</v>
      </c>
      <c r="B12566" s="0" t="s">
        <v>873</v>
      </c>
      <c r="C12566" s="0" t="n">
        <v>1997</v>
      </c>
      <c r="D12566" s="0" t="s">
        <v>102</v>
      </c>
      <c r="E12566" s="0" t="s">
        <v>211</v>
      </c>
      <c r="F12566" s="0" t="n">
        <v>0</v>
      </c>
      <c r="G12566" s="0" t="n">
        <v>0</v>
      </c>
      <c r="H12566" s="0" t="n">
        <v>0.06</v>
      </c>
      <c r="I12566" s="0" t="n">
        <v>0</v>
      </c>
      <c r="J12566" s="0" t="n">
        <v>0.06</v>
      </c>
      <c r="N12566" s="0" t="s">
        <v>154</v>
      </c>
      <c r="P12566" s="0" t="n">
        <f aca="false">IF(AND(OR(Dashboard!$B$5="All",D12566=Dashboard!$B$5),OR(Dashboard!$D$5="All",N12566=Dashboard!$D$5),OR(AND(C12566&lt;&gt;"",C12566&gt;=Dashboard!$F$5,C12566&lt;=Dashboard!$H$5),AND(C12566="",Dashboard!$F$5&lt;=1980,Dashboard!$H$5&gt;=2016))),1,0)</f>
        <v>1</v>
      </c>
      <c r="Q12566" s="0" t="n">
        <f aca="false">J12566*P12566+ROW()*0.00000001</f>
        <v>0.06012566</v>
      </c>
    </row>
    <row r="12567" customFormat="false" ht="15" hidden="false" customHeight="false" outlineLevel="0" collapsed="false">
      <c r="A12567" s="0" t="s">
        <v>9050</v>
      </c>
      <c r="B12567" s="0" t="s">
        <v>186</v>
      </c>
      <c r="C12567" s="0" t="n">
        <v>2002</v>
      </c>
      <c r="D12567" s="0" t="s">
        <v>48</v>
      </c>
      <c r="E12567" s="0" t="s">
        <v>124</v>
      </c>
      <c r="F12567" s="0" t="n">
        <v>0.05</v>
      </c>
      <c r="G12567" s="0" t="n">
        <v>0.01</v>
      </c>
      <c r="H12567" s="0" t="n">
        <v>0</v>
      </c>
      <c r="I12567" s="0" t="n">
        <v>0</v>
      </c>
      <c r="J12567" s="0" t="n">
        <v>0.06</v>
      </c>
      <c r="K12567" s="0" t="n">
        <v>65</v>
      </c>
      <c r="M12567" s="0" t="s">
        <v>36</v>
      </c>
      <c r="N12567" s="0" t="s">
        <v>35</v>
      </c>
      <c r="O12567" s="0" t="s">
        <v>67</v>
      </c>
      <c r="P12567" s="0" t="n">
        <f aca="false">IF(AND(OR(Dashboard!$B$5="All",D12567=Dashboard!$B$5),OR(Dashboard!$D$5="All",N12567=Dashboard!$D$5),OR(AND(C12567&lt;&gt;"",C12567&gt;=Dashboard!$F$5,C12567&lt;=Dashboard!$H$5),AND(C12567="",Dashboard!$F$5&lt;=1980,Dashboard!$H$5&gt;=2016))),1,0)</f>
        <v>1</v>
      </c>
      <c r="Q12567" s="0" t="n">
        <f aca="false">J12567*P12567+ROW()*0.00000001</f>
        <v>0.06012567</v>
      </c>
    </row>
    <row r="12568" customFormat="false" ht="15" hidden="false" customHeight="false" outlineLevel="0" collapsed="false">
      <c r="A12568" s="0" t="s">
        <v>7112</v>
      </c>
      <c r="B12568" s="0" t="s">
        <v>851</v>
      </c>
      <c r="C12568" s="0" t="n">
        <v>2015</v>
      </c>
      <c r="D12568" s="0" t="s">
        <v>46</v>
      </c>
      <c r="E12568" s="0" t="s">
        <v>782</v>
      </c>
      <c r="F12568" s="0" t="n">
        <v>0</v>
      </c>
      <c r="G12568" s="0" t="n">
        <v>0</v>
      </c>
      <c r="H12568" s="0" t="n">
        <v>0.06</v>
      </c>
      <c r="I12568" s="0" t="n">
        <v>0</v>
      </c>
      <c r="J12568" s="0" t="n">
        <v>0.06</v>
      </c>
      <c r="L12568" s="0" t="n">
        <v>8</v>
      </c>
      <c r="M12568" s="0" t="s">
        <v>103</v>
      </c>
      <c r="N12568" s="0" t="s">
        <v>74</v>
      </c>
      <c r="P12568" s="0" t="n">
        <f aca="false">IF(AND(OR(Dashboard!$B$5="All",D12568=Dashboard!$B$5),OR(Dashboard!$D$5="All",N12568=Dashboard!$D$5),OR(AND(C12568&lt;&gt;"",C12568&gt;=Dashboard!$F$5,C12568&lt;=Dashboard!$H$5),AND(C12568="",Dashboard!$F$5&lt;=1980,Dashboard!$H$5&gt;=2016))),1,0)</f>
        <v>1</v>
      </c>
      <c r="Q12568" s="0" t="n">
        <f aca="false">J12568*P12568+ROW()*0.00000001</f>
        <v>0.06012568</v>
      </c>
    </row>
    <row r="12569" customFormat="false" ht="15" hidden="false" customHeight="false" outlineLevel="0" collapsed="false">
      <c r="A12569" s="0" t="s">
        <v>9051</v>
      </c>
      <c r="B12569" s="0" t="s">
        <v>164</v>
      </c>
      <c r="D12569" s="0" t="s">
        <v>71</v>
      </c>
      <c r="E12569" s="0" t="s">
        <v>520</v>
      </c>
      <c r="F12569" s="0" t="n">
        <v>0.06</v>
      </c>
      <c r="G12569" s="0" t="n">
        <v>0</v>
      </c>
      <c r="H12569" s="0" t="n">
        <v>0</v>
      </c>
      <c r="I12569" s="0" t="n">
        <v>0</v>
      </c>
      <c r="J12569" s="0" t="n">
        <v>0.06</v>
      </c>
      <c r="N12569" s="0" t="s">
        <v>74</v>
      </c>
      <c r="P12569" s="0" t="n">
        <f aca="false">IF(AND(OR(Dashboard!$B$5="All",D12569=Dashboard!$B$5),OR(Dashboard!$D$5="All",N12569=Dashboard!$D$5),OR(AND(C12569&lt;&gt;"",C12569&gt;=Dashboard!$F$5,C12569&lt;=Dashboard!$H$5),AND(C12569="",Dashboard!$F$5&lt;=1980,Dashboard!$H$5&gt;=2016))),1,0)</f>
        <v>1</v>
      </c>
      <c r="Q12569" s="0" t="n">
        <f aca="false">J12569*P12569+ROW()*0.00000001</f>
        <v>0.06012569</v>
      </c>
    </row>
    <row r="12570" customFormat="false" ht="15" hidden="false" customHeight="false" outlineLevel="0" collapsed="false">
      <c r="A12570" s="0" t="s">
        <v>9052</v>
      </c>
      <c r="B12570" s="0" t="s">
        <v>164</v>
      </c>
      <c r="C12570" s="0" t="n">
        <v>2007</v>
      </c>
      <c r="D12570" s="0" t="s">
        <v>56</v>
      </c>
      <c r="E12570" s="0" t="s">
        <v>220</v>
      </c>
      <c r="F12570" s="0" t="n">
        <v>0.05</v>
      </c>
      <c r="G12570" s="0" t="n">
        <v>0</v>
      </c>
      <c r="H12570" s="0" t="n">
        <v>0</v>
      </c>
      <c r="I12570" s="0" t="n">
        <v>0.01</v>
      </c>
      <c r="J12570" s="0" t="n">
        <v>0.06</v>
      </c>
      <c r="K12570" s="0" t="n">
        <v>56</v>
      </c>
      <c r="L12570" s="0" t="n">
        <v>6.6</v>
      </c>
      <c r="M12570" s="0" t="s">
        <v>103</v>
      </c>
      <c r="N12570" s="0" t="s">
        <v>74</v>
      </c>
      <c r="O12570" s="0" t="s">
        <v>53</v>
      </c>
      <c r="P12570" s="0" t="n">
        <f aca="false">IF(AND(OR(Dashboard!$B$5="All",D12570=Dashboard!$B$5),OR(Dashboard!$D$5="All",N12570=Dashboard!$D$5),OR(AND(C12570&lt;&gt;"",C12570&gt;=Dashboard!$F$5,C12570&lt;=Dashboard!$H$5),AND(C12570="",Dashboard!$F$5&lt;=1980,Dashboard!$H$5&gt;=2016))),1,0)</f>
        <v>1</v>
      </c>
      <c r="Q12570" s="0" t="n">
        <f aca="false">J12570*P12570+ROW()*0.00000001</f>
        <v>0.0601257</v>
      </c>
    </row>
    <row r="12571" customFormat="false" ht="15" hidden="false" customHeight="false" outlineLevel="0" collapsed="false">
      <c r="A12571" s="0" t="s">
        <v>9053</v>
      </c>
      <c r="B12571" s="0" t="s">
        <v>50</v>
      </c>
      <c r="C12571" s="0" t="n">
        <v>2007</v>
      </c>
      <c r="D12571" s="0" t="s">
        <v>114</v>
      </c>
      <c r="E12571" s="0" t="s">
        <v>649</v>
      </c>
      <c r="F12571" s="0" t="n">
        <v>0.06</v>
      </c>
      <c r="G12571" s="0" t="n">
        <v>0</v>
      </c>
      <c r="H12571" s="0" t="n">
        <v>0</v>
      </c>
      <c r="I12571" s="0" t="n">
        <v>0</v>
      </c>
      <c r="J12571" s="0" t="n">
        <v>0.06</v>
      </c>
      <c r="L12571" s="0" t="n">
        <v>7.2</v>
      </c>
      <c r="M12571" s="0" t="s">
        <v>36</v>
      </c>
      <c r="N12571" s="0" t="s">
        <v>35</v>
      </c>
      <c r="P12571" s="0" t="n">
        <f aca="false">IF(AND(OR(Dashboard!$B$5="All",D12571=Dashboard!$B$5),OR(Dashboard!$D$5="All",N12571=Dashboard!$D$5),OR(AND(C12571&lt;&gt;"",C12571&gt;=Dashboard!$F$5,C12571&lt;=Dashboard!$H$5),AND(C12571="",Dashboard!$F$5&lt;=1980,Dashboard!$H$5&gt;=2016))),1,0)</f>
        <v>1</v>
      </c>
      <c r="Q12571" s="0" t="n">
        <f aca="false">J12571*P12571+ROW()*0.00000001</f>
        <v>0.06012571</v>
      </c>
    </row>
    <row r="12572" customFormat="false" ht="15" hidden="false" customHeight="false" outlineLevel="0" collapsed="false">
      <c r="A12572" s="0" t="s">
        <v>9054</v>
      </c>
      <c r="B12572" s="0" t="s">
        <v>97</v>
      </c>
      <c r="C12572" s="0" t="n">
        <v>2012</v>
      </c>
      <c r="D12572" s="0" t="s">
        <v>71</v>
      </c>
      <c r="E12572" s="0" t="s">
        <v>328</v>
      </c>
      <c r="F12572" s="0" t="n">
        <v>0</v>
      </c>
      <c r="G12572" s="0" t="n">
        <v>0</v>
      </c>
      <c r="H12572" s="0" t="n">
        <v>0.06</v>
      </c>
      <c r="I12572" s="0" t="n">
        <v>0</v>
      </c>
      <c r="J12572" s="0" t="n">
        <v>0.06</v>
      </c>
      <c r="N12572" s="0" t="s">
        <v>35</v>
      </c>
      <c r="P12572" s="0" t="n">
        <f aca="false">IF(AND(OR(Dashboard!$B$5="All",D12572=Dashboard!$B$5),OR(Dashboard!$D$5="All",N12572=Dashboard!$D$5),OR(AND(C12572&lt;&gt;"",C12572&gt;=Dashboard!$F$5,C12572&lt;=Dashboard!$H$5),AND(C12572="",Dashboard!$F$5&lt;=1980,Dashboard!$H$5&gt;=2016))),1,0)</f>
        <v>1</v>
      </c>
      <c r="Q12572" s="0" t="n">
        <f aca="false">J12572*P12572+ROW()*0.00000001</f>
        <v>0.06012572</v>
      </c>
    </row>
    <row r="12573" customFormat="false" ht="15" hidden="false" customHeight="false" outlineLevel="0" collapsed="false">
      <c r="A12573" s="0" t="s">
        <v>9055</v>
      </c>
      <c r="B12573" s="0" t="s">
        <v>152</v>
      </c>
      <c r="C12573" s="0" t="n">
        <v>2009</v>
      </c>
      <c r="D12573" s="0" t="s">
        <v>56</v>
      </c>
      <c r="E12573" s="0" t="s">
        <v>328</v>
      </c>
      <c r="F12573" s="0" t="n">
        <v>0</v>
      </c>
      <c r="G12573" s="0" t="n">
        <v>0.05</v>
      </c>
      <c r="H12573" s="0" t="n">
        <v>0</v>
      </c>
      <c r="I12573" s="0" t="n">
        <v>0.01</v>
      </c>
      <c r="J12573" s="0" t="n">
        <v>0.06</v>
      </c>
      <c r="K12573" s="0" t="n">
        <v>80</v>
      </c>
      <c r="L12573" s="0" t="n">
        <v>8.7</v>
      </c>
      <c r="M12573" s="0" t="s">
        <v>73</v>
      </c>
      <c r="N12573" s="0" t="s">
        <v>152</v>
      </c>
      <c r="O12573" s="0" t="s">
        <v>37</v>
      </c>
      <c r="P12573" s="0" t="n">
        <f aca="false">IF(AND(OR(Dashboard!$B$5="All",D12573=Dashboard!$B$5),OR(Dashboard!$D$5="All",N12573=Dashboard!$D$5),OR(AND(C12573&lt;&gt;"",C12573&gt;=Dashboard!$F$5,C12573&lt;=Dashboard!$H$5),AND(C12573="",Dashboard!$F$5&lt;=1980,Dashboard!$H$5&gt;=2016))),1,0)</f>
        <v>1</v>
      </c>
      <c r="Q12573" s="0" t="n">
        <f aca="false">J12573*P12573+ROW()*0.00000001</f>
        <v>0.06012573</v>
      </c>
    </row>
    <row r="12574" customFormat="false" ht="15" hidden="false" customHeight="false" outlineLevel="0" collapsed="false">
      <c r="A12574" s="0" t="s">
        <v>5748</v>
      </c>
      <c r="B12574" s="0" t="s">
        <v>144</v>
      </c>
      <c r="C12574" s="0" t="n">
        <v>2004</v>
      </c>
      <c r="D12574" s="0" t="s">
        <v>41</v>
      </c>
      <c r="E12574" s="0" t="s">
        <v>139</v>
      </c>
      <c r="F12574" s="0" t="n">
        <v>0.04</v>
      </c>
      <c r="G12574" s="0" t="n">
        <v>0.01</v>
      </c>
      <c r="H12574" s="0" t="n">
        <v>0</v>
      </c>
      <c r="I12574" s="0" t="n">
        <v>0</v>
      </c>
      <c r="J12574" s="0" t="n">
        <v>0.06</v>
      </c>
      <c r="K12574" s="0" t="n">
        <v>36</v>
      </c>
      <c r="M12574" s="0" t="s">
        <v>36</v>
      </c>
      <c r="N12574" s="0" t="s">
        <v>66</v>
      </c>
      <c r="O12574" s="0" t="s">
        <v>177</v>
      </c>
      <c r="P12574" s="0" t="n">
        <f aca="false">IF(AND(OR(Dashboard!$B$5="All",D12574=Dashboard!$B$5),OR(Dashboard!$D$5="All",N12574=Dashboard!$D$5),OR(AND(C12574&lt;&gt;"",C12574&gt;=Dashboard!$F$5,C12574&lt;=Dashboard!$H$5),AND(C12574="",Dashboard!$F$5&lt;=1980,Dashboard!$H$5&gt;=2016))),1,0)</f>
        <v>1</v>
      </c>
      <c r="Q12574" s="0" t="n">
        <f aca="false">J12574*P12574+ROW()*0.00000001</f>
        <v>0.06012574</v>
      </c>
    </row>
    <row r="12575" customFormat="false" ht="15" hidden="false" customHeight="false" outlineLevel="0" collapsed="false">
      <c r="A12575" s="0" t="s">
        <v>9056</v>
      </c>
      <c r="B12575" s="0" t="s">
        <v>85</v>
      </c>
      <c r="C12575" s="0" t="n">
        <v>2005</v>
      </c>
      <c r="D12575" s="0" t="s">
        <v>41</v>
      </c>
      <c r="E12575" s="0" t="s">
        <v>1169</v>
      </c>
      <c r="F12575" s="0" t="n">
        <v>0.04</v>
      </c>
      <c r="G12575" s="0" t="n">
        <v>0.02</v>
      </c>
      <c r="H12575" s="0" t="n">
        <v>0</v>
      </c>
      <c r="I12575" s="0" t="n">
        <v>0</v>
      </c>
      <c r="J12575" s="0" t="n">
        <v>0.06</v>
      </c>
      <c r="M12575" s="0" t="s">
        <v>36</v>
      </c>
      <c r="N12575" s="0" t="s">
        <v>35</v>
      </c>
      <c r="P12575" s="0" t="n">
        <f aca="false">IF(AND(OR(Dashboard!$B$5="All",D12575=Dashboard!$B$5),OR(Dashboard!$D$5="All",N12575=Dashboard!$D$5),OR(AND(C12575&lt;&gt;"",C12575&gt;=Dashboard!$F$5,C12575&lt;=Dashboard!$H$5),AND(C12575="",Dashboard!$F$5&lt;=1980,Dashboard!$H$5&gt;=2016))),1,0)</f>
        <v>1</v>
      </c>
      <c r="Q12575" s="0" t="n">
        <f aca="false">J12575*P12575+ROW()*0.00000001</f>
        <v>0.06012575</v>
      </c>
    </row>
    <row r="12576" customFormat="false" ht="15" hidden="false" customHeight="false" outlineLevel="0" collapsed="false">
      <c r="A12576" s="0" t="s">
        <v>9057</v>
      </c>
      <c r="B12576" s="0" t="s">
        <v>97</v>
      </c>
      <c r="C12576" s="0" t="n">
        <v>2015</v>
      </c>
      <c r="D12576" s="0" t="s">
        <v>71</v>
      </c>
      <c r="E12576" s="0" t="s">
        <v>4962</v>
      </c>
      <c r="F12576" s="0" t="n">
        <v>0</v>
      </c>
      <c r="G12576" s="0" t="n">
        <v>0</v>
      </c>
      <c r="H12576" s="0" t="n">
        <v>0.06</v>
      </c>
      <c r="I12576" s="0" t="n">
        <v>0</v>
      </c>
      <c r="J12576" s="0" t="n">
        <v>0.06</v>
      </c>
      <c r="N12576" s="0" t="s">
        <v>35</v>
      </c>
      <c r="P12576" s="0" t="n">
        <f aca="false">IF(AND(OR(Dashboard!$B$5="All",D12576=Dashboard!$B$5),OR(Dashboard!$D$5="All",N12576=Dashboard!$D$5),OR(AND(C12576&lt;&gt;"",C12576&gt;=Dashboard!$F$5,C12576&lt;=Dashboard!$H$5),AND(C12576="",Dashboard!$F$5&lt;=1980,Dashboard!$H$5&gt;=2016))),1,0)</f>
        <v>1</v>
      </c>
      <c r="Q12576" s="0" t="n">
        <f aca="false">J12576*P12576+ROW()*0.00000001</f>
        <v>0.06012576</v>
      </c>
    </row>
    <row r="12577" customFormat="false" ht="15" hidden="false" customHeight="false" outlineLevel="0" collapsed="false">
      <c r="A12577" s="0" t="s">
        <v>9058</v>
      </c>
      <c r="B12577" s="0" t="s">
        <v>50</v>
      </c>
      <c r="C12577" s="0" t="n">
        <v>2007</v>
      </c>
      <c r="D12577" s="0" t="s">
        <v>16</v>
      </c>
      <c r="E12577" s="0" t="s">
        <v>487</v>
      </c>
      <c r="F12577" s="0" t="n">
        <v>0.05</v>
      </c>
      <c r="G12577" s="0" t="n">
        <v>0.01</v>
      </c>
      <c r="H12577" s="0" t="n">
        <v>0</v>
      </c>
      <c r="I12577" s="0" t="n">
        <v>0</v>
      </c>
      <c r="J12577" s="0" t="n">
        <v>0.06</v>
      </c>
      <c r="K12577" s="0" t="n">
        <v>70</v>
      </c>
      <c r="M12577" s="0" t="s">
        <v>36</v>
      </c>
      <c r="N12577" s="0" t="s">
        <v>35</v>
      </c>
      <c r="O12577" s="0" t="s">
        <v>67</v>
      </c>
      <c r="P12577" s="0" t="n">
        <f aca="false">IF(AND(OR(Dashboard!$B$5="All",D12577=Dashboard!$B$5),OR(Dashboard!$D$5="All",N12577=Dashboard!$D$5),OR(AND(C12577&lt;&gt;"",C12577&gt;=Dashboard!$F$5,C12577&lt;=Dashboard!$H$5),AND(C12577="",Dashboard!$F$5&lt;=1980,Dashboard!$H$5&gt;=2016))),1,0)</f>
        <v>1</v>
      </c>
      <c r="Q12577" s="0" t="n">
        <f aca="false">J12577*P12577+ROW()*0.00000001</f>
        <v>0.06012577</v>
      </c>
    </row>
    <row r="12578" customFormat="false" ht="15" hidden="false" customHeight="false" outlineLevel="0" collapsed="false">
      <c r="A12578" s="0" t="s">
        <v>9059</v>
      </c>
      <c r="B12578" s="0" t="s">
        <v>50</v>
      </c>
      <c r="C12578" s="0" t="n">
        <v>2008</v>
      </c>
      <c r="D12578" s="0" t="s">
        <v>48</v>
      </c>
      <c r="E12578" s="0" t="s">
        <v>5994</v>
      </c>
      <c r="F12578" s="0" t="n">
        <v>0.06</v>
      </c>
      <c r="G12578" s="0" t="n">
        <v>0</v>
      </c>
      <c r="H12578" s="0" t="n">
        <v>0</v>
      </c>
      <c r="I12578" s="0" t="n">
        <v>0</v>
      </c>
      <c r="J12578" s="0" t="n">
        <v>0.06</v>
      </c>
      <c r="M12578" s="0" t="s">
        <v>36</v>
      </c>
      <c r="N12578" s="0" t="s">
        <v>35</v>
      </c>
      <c r="P12578" s="0" t="n">
        <f aca="false">IF(AND(OR(Dashboard!$B$5="All",D12578=Dashboard!$B$5),OR(Dashboard!$D$5="All",N12578=Dashboard!$D$5),OR(AND(C12578&lt;&gt;"",C12578&gt;=Dashboard!$F$5,C12578&lt;=Dashboard!$H$5),AND(C12578="",Dashboard!$F$5&lt;=1980,Dashboard!$H$5&gt;=2016))),1,0)</f>
        <v>1</v>
      </c>
      <c r="Q12578" s="0" t="n">
        <f aca="false">J12578*P12578+ROW()*0.00000001</f>
        <v>0.06012578</v>
      </c>
    </row>
    <row r="12579" customFormat="false" ht="15" hidden="false" customHeight="false" outlineLevel="0" collapsed="false">
      <c r="A12579" s="0" t="s">
        <v>9060</v>
      </c>
      <c r="B12579" s="0" t="s">
        <v>50</v>
      </c>
      <c r="C12579" s="0" t="n">
        <v>2009</v>
      </c>
      <c r="D12579" s="0" t="s">
        <v>52</v>
      </c>
      <c r="E12579" s="0" t="s">
        <v>1545</v>
      </c>
      <c r="F12579" s="0" t="n">
        <v>0.06</v>
      </c>
      <c r="G12579" s="0" t="n">
        <v>0</v>
      </c>
      <c r="H12579" s="0" t="n">
        <v>0</v>
      </c>
      <c r="I12579" s="0" t="n">
        <v>0</v>
      </c>
      <c r="J12579" s="0" t="n">
        <v>0.06</v>
      </c>
      <c r="M12579" s="0" t="s">
        <v>36</v>
      </c>
      <c r="N12579" s="0" t="s">
        <v>35</v>
      </c>
      <c r="P12579" s="0" t="n">
        <f aca="false">IF(AND(OR(Dashboard!$B$5="All",D12579=Dashboard!$B$5),OR(Dashboard!$D$5="All",N12579=Dashboard!$D$5),OR(AND(C12579&lt;&gt;"",C12579&gt;=Dashboard!$F$5,C12579&lt;=Dashboard!$H$5),AND(C12579="",Dashboard!$F$5&lt;=1980,Dashboard!$H$5&gt;=2016))),1,0)</f>
        <v>1</v>
      </c>
      <c r="Q12579" s="0" t="n">
        <f aca="false">J12579*P12579+ROW()*0.00000001</f>
        <v>0.06012579</v>
      </c>
    </row>
    <row r="12580" customFormat="false" ht="15" hidden="false" customHeight="false" outlineLevel="0" collapsed="false">
      <c r="A12580" s="0" t="s">
        <v>9061</v>
      </c>
      <c r="B12580" s="0" t="s">
        <v>152</v>
      </c>
      <c r="C12580" s="0" t="n">
        <v>2010</v>
      </c>
      <c r="D12580" s="0" t="s">
        <v>114</v>
      </c>
      <c r="E12580" s="0" t="s">
        <v>689</v>
      </c>
      <c r="F12580" s="0" t="n">
        <v>0</v>
      </c>
      <c r="G12580" s="0" t="n">
        <v>0.05</v>
      </c>
      <c r="H12580" s="0" t="n">
        <v>0</v>
      </c>
      <c r="I12580" s="0" t="n">
        <v>0.01</v>
      </c>
      <c r="J12580" s="0" t="n">
        <v>0.06</v>
      </c>
      <c r="N12580" s="0" t="s">
        <v>152</v>
      </c>
      <c r="P12580" s="0" t="n">
        <f aca="false">IF(AND(OR(Dashboard!$B$5="All",D12580=Dashboard!$B$5),OR(Dashboard!$D$5="All",N12580=Dashboard!$D$5),OR(AND(C12580&lt;&gt;"",C12580&gt;=Dashboard!$F$5,C12580&lt;=Dashboard!$H$5),AND(C12580="",Dashboard!$F$5&lt;=1980,Dashboard!$H$5&gt;=2016))),1,0)</f>
        <v>1</v>
      </c>
      <c r="Q12580" s="0" t="n">
        <f aca="false">J12580*P12580+ROW()*0.00000001</f>
        <v>0.0601258</v>
      </c>
    </row>
    <row r="12581" customFormat="false" ht="15" hidden="false" customHeight="false" outlineLevel="0" collapsed="false">
      <c r="A12581" s="0" t="s">
        <v>9062</v>
      </c>
      <c r="B12581" s="0" t="s">
        <v>50</v>
      </c>
      <c r="C12581" s="0" t="n">
        <v>2009</v>
      </c>
      <c r="D12581" s="0" t="s">
        <v>34</v>
      </c>
      <c r="E12581" s="0" t="s">
        <v>3063</v>
      </c>
      <c r="F12581" s="0" t="n">
        <v>0.06</v>
      </c>
      <c r="G12581" s="0" t="n">
        <v>0</v>
      </c>
      <c r="H12581" s="0" t="n">
        <v>0</v>
      </c>
      <c r="I12581" s="0" t="n">
        <v>0</v>
      </c>
      <c r="J12581" s="0" t="n">
        <v>0.06</v>
      </c>
      <c r="M12581" s="0" t="s">
        <v>36</v>
      </c>
      <c r="N12581" s="0" t="s">
        <v>35</v>
      </c>
      <c r="P12581" s="0" t="n">
        <f aca="false">IF(AND(OR(Dashboard!$B$5="All",D12581=Dashboard!$B$5),OR(Dashboard!$D$5="All",N12581=Dashboard!$D$5),OR(AND(C12581&lt;&gt;"",C12581&gt;=Dashboard!$F$5,C12581&lt;=Dashboard!$H$5),AND(C12581="",Dashboard!$F$5&lt;=1980,Dashboard!$H$5&gt;=2016))),1,0)</f>
        <v>1</v>
      </c>
      <c r="Q12581" s="0" t="n">
        <f aca="false">J12581*P12581+ROW()*0.00000001</f>
        <v>0.06012581</v>
      </c>
    </row>
    <row r="12582" customFormat="false" ht="15" hidden="false" customHeight="false" outlineLevel="0" collapsed="false">
      <c r="A12582" s="0" t="s">
        <v>8950</v>
      </c>
      <c r="B12582" s="0" t="s">
        <v>33</v>
      </c>
      <c r="C12582" s="0" t="n">
        <v>2011</v>
      </c>
      <c r="D12582" s="0" t="s">
        <v>48</v>
      </c>
      <c r="E12582" s="0" t="s">
        <v>1169</v>
      </c>
      <c r="F12582" s="0" t="n">
        <v>0.06</v>
      </c>
      <c r="G12582" s="0" t="n">
        <v>0</v>
      </c>
      <c r="H12582" s="0" t="n">
        <v>0</v>
      </c>
      <c r="I12582" s="0" t="n">
        <v>0</v>
      </c>
      <c r="J12582" s="0" t="n">
        <v>0.06</v>
      </c>
      <c r="M12582" s="0" t="s">
        <v>36</v>
      </c>
      <c r="N12582" s="0" t="s">
        <v>35</v>
      </c>
      <c r="P12582" s="0" t="n">
        <f aca="false">IF(AND(OR(Dashboard!$B$5="All",D12582=Dashboard!$B$5),OR(Dashboard!$D$5="All",N12582=Dashboard!$D$5),OR(AND(C12582&lt;&gt;"",C12582&gt;=Dashboard!$F$5,C12582&lt;=Dashboard!$H$5),AND(C12582="",Dashboard!$F$5&lt;=1980,Dashboard!$H$5&gt;=2016))),1,0)</f>
        <v>1</v>
      </c>
      <c r="Q12582" s="0" t="n">
        <f aca="false">J12582*P12582+ROW()*0.00000001</f>
        <v>0.06012582</v>
      </c>
    </row>
    <row r="12583" customFormat="false" ht="15" hidden="false" customHeight="false" outlineLevel="0" collapsed="false">
      <c r="A12583" s="0" t="s">
        <v>5048</v>
      </c>
      <c r="B12583" s="0" t="s">
        <v>152</v>
      </c>
      <c r="C12583" s="0" t="n">
        <v>2010</v>
      </c>
      <c r="D12583" s="0" t="s">
        <v>71</v>
      </c>
      <c r="E12583" s="0" t="s">
        <v>142</v>
      </c>
      <c r="F12583" s="0" t="n">
        <v>0.04</v>
      </c>
      <c r="G12583" s="0" t="n">
        <v>0.01</v>
      </c>
      <c r="H12583" s="0" t="n">
        <v>0</v>
      </c>
      <c r="I12583" s="0" t="n">
        <v>0.01</v>
      </c>
      <c r="J12583" s="0" t="n">
        <v>0.06</v>
      </c>
      <c r="K12583" s="0" t="n">
        <v>54</v>
      </c>
      <c r="L12583" s="0" t="n">
        <v>6.8</v>
      </c>
      <c r="M12583" s="0" t="s">
        <v>36</v>
      </c>
      <c r="N12583" s="0" t="s">
        <v>152</v>
      </c>
      <c r="O12583" s="0" t="s">
        <v>53</v>
      </c>
      <c r="P12583" s="0" t="n">
        <f aca="false">IF(AND(OR(Dashboard!$B$5="All",D12583=Dashboard!$B$5),OR(Dashboard!$D$5="All",N12583=Dashboard!$D$5),OR(AND(C12583&lt;&gt;"",C12583&gt;=Dashboard!$F$5,C12583&lt;=Dashboard!$H$5),AND(C12583="",Dashboard!$F$5&lt;=1980,Dashboard!$H$5&gt;=2016))),1,0)</f>
        <v>1</v>
      </c>
      <c r="Q12583" s="0" t="n">
        <f aca="false">J12583*P12583+ROW()*0.00000001</f>
        <v>0.06012583</v>
      </c>
    </row>
    <row r="12584" customFormat="false" ht="15" hidden="false" customHeight="false" outlineLevel="0" collapsed="false">
      <c r="A12584" s="0" t="s">
        <v>6435</v>
      </c>
      <c r="B12584" s="0" t="s">
        <v>50</v>
      </c>
      <c r="C12584" s="0" t="n">
        <v>2008</v>
      </c>
      <c r="D12584" s="0" t="s">
        <v>34</v>
      </c>
      <c r="E12584" s="0" t="s">
        <v>72</v>
      </c>
      <c r="F12584" s="0" t="n">
        <v>0.06</v>
      </c>
      <c r="G12584" s="0" t="n">
        <v>0</v>
      </c>
      <c r="H12584" s="0" t="n">
        <v>0</v>
      </c>
      <c r="I12584" s="0" t="n">
        <v>0</v>
      </c>
      <c r="J12584" s="0" t="n">
        <v>0.06</v>
      </c>
      <c r="K12584" s="0" t="n">
        <v>70</v>
      </c>
      <c r="M12584" s="0" t="s">
        <v>36</v>
      </c>
      <c r="N12584" s="0" t="s">
        <v>35</v>
      </c>
      <c r="O12584" s="0" t="s">
        <v>67</v>
      </c>
      <c r="P12584" s="0" t="n">
        <f aca="false">IF(AND(OR(Dashboard!$B$5="All",D12584=Dashboard!$B$5),OR(Dashboard!$D$5="All",N12584=Dashboard!$D$5),OR(AND(C12584&lt;&gt;"",C12584&gt;=Dashboard!$F$5,C12584&lt;=Dashboard!$H$5),AND(C12584="",Dashboard!$F$5&lt;=1980,Dashboard!$H$5&gt;=2016))),1,0)</f>
        <v>1</v>
      </c>
      <c r="Q12584" s="0" t="n">
        <f aca="false">J12584*P12584+ROW()*0.00000001</f>
        <v>0.06012584</v>
      </c>
    </row>
    <row r="12585" customFormat="false" ht="15" hidden="false" customHeight="false" outlineLevel="0" collapsed="false">
      <c r="A12585" s="0" t="s">
        <v>9063</v>
      </c>
      <c r="B12585" s="0" t="s">
        <v>76</v>
      </c>
      <c r="D12585" s="0" t="s">
        <v>56</v>
      </c>
      <c r="E12585" s="0" t="s">
        <v>520</v>
      </c>
      <c r="F12585" s="0" t="n">
        <v>0.03</v>
      </c>
      <c r="G12585" s="0" t="n">
        <v>0.02</v>
      </c>
      <c r="H12585" s="0" t="n">
        <v>0</v>
      </c>
      <c r="I12585" s="0" t="n">
        <v>0.01</v>
      </c>
      <c r="J12585" s="0" t="n">
        <v>0.06</v>
      </c>
      <c r="K12585" s="0" t="n">
        <v>54</v>
      </c>
      <c r="M12585" s="0" t="s">
        <v>103</v>
      </c>
      <c r="N12585" s="0" t="s">
        <v>74</v>
      </c>
      <c r="O12585" s="0" t="s">
        <v>53</v>
      </c>
      <c r="P12585" s="0" t="n">
        <f aca="false">IF(AND(OR(Dashboard!$B$5="All",D12585=Dashboard!$B$5),OR(Dashboard!$D$5="All",N12585=Dashboard!$D$5),OR(AND(C12585&lt;&gt;"",C12585&gt;=Dashboard!$F$5,C12585&lt;=Dashboard!$H$5),AND(C12585="",Dashboard!$F$5&lt;=1980,Dashboard!$H$5&gt;=2016))),1,0)</f>
        <v>1</v>
      </c>
      <c r="Q12585" s="0" t="n">
        <f aca="false">J12585*P12585+ROW()*0.00000001</f>
        <v>0.06012585</v>
      </c>
    </row>
    <row r="12586" customFormat="false" ht="15" hidden="false" customHeight="false" outlineLevel="0" collapsed="false">
      <c r="A12586" s="0" t="s">
        <v>9064</v>
      </c>
      <c r="B12586" s="0" t="s">
        <v>164</v>
      </c>
      <c r="C12586" s="0" t="n">
        <v>2010</v>
      </c>
      <c r="D12586" s="0" t="s">
        <v>34</v>
      </c>
      <c r="E12586" s="0" t="s">
        <v>220</v>
      </c>
      <c r="F12586" s="0" t="n">
        <v>0</v>
      </c>
      <c r="G12586" s="0" t="n">
        <v>0</v>
      </c>
      <c r="H12586" s="0" t="n">
        <v>0.06</v>
      </c>
      <c r="I12586" s="0" t="n">
        <v>0</v>
      </c>
      <c r="J12586" s="0" t="n">
        <v>0.06</v>
      </c>
      <c r="N12586" s="0" t="s">
        <v>74</v>
      </c>
      <c r="P12586" s="0" t="n">
        <f aca="false">IF(AND(OR(Dashboard!$B$5="All",D12586=Dashboard!$B$5),OR(Dashboard!$D$5="All",N12586=Dashboard!$D$5),OR(AND(C12586&lt;&gt;"",C12586&gt;=Dashboard!$F$5,C12586&lt;=Dashboard!$H$5),AND(C12586="",Dashboard!$F$5&lt;=1980,Dashboard!$H$5&gt;=2016))),1,0)</f>
        <v>1</v>
      </c>
      <c r="Q12586" s="0" t="n">
        <f aca="false">J12586*P12586+ROW()*0.00000001</f>
        <v>0.06012586</v>
      </c>
    </row>
    <row r="12587" customFormat="false" ht="15" hidden="false" customHeight="false" outlineLevel="0" collapsed="false">
      <c r="A12587" s="0" t="s">
        <v>9065</v>
      </c>
      <c r="B12587" s="0" t="s">
        <v>117</v>
      </c>
      <c r="C12587" s="0" t="n">
        <v>1999</v>
      </c>
      <c r="D12587" s="0" t="s">
        <v>41</v>
      </c>
      <c r="E12587" s="0" t="s">
        <v>1169</v>
      </c>
      <c r="F12587" s="0" t="n">
        <v>0.03</v>
      </c>
      <c r="G12587" s="0" t="n">
        <v>0.02</v>
      </c>
      <c r="H12587" s="0" t="n">
        <v>0</v>
      </c>
      <c r="I12587" s="0" t="n">
        <v>0</v>
      </c>
      <c r="J12587" s="0" t="n">
        <v>0.06</v>
      </c>
      <c r="N12587" s="0" t="s">
        <v>74</v>
      </c>
      <c r="P12587" s="0" t="n">
        <f aca="false">IF(AND(OR(Dashboard!$B$5="All",D12587=Dashboard!$B$5),OR(Dashboard!$D$5="All",N12587=Dashboard!$D$5),OR(AND(C12587&lt;&gt;"",C12587&gt;=Dashboard!$F$5,C12587&lt;=Dashboard!$H$5),AND(C12587="",Dashboard!$F$5&lt;=1980,Dashboard!$H$5&gt;=2016))),1,0)</f>
        <v>1</v>
      </c>
      <c r="Q12587" s="0" t="n">
        <f aca="false">J12587*P12587+ROW()*0.00000001</f>
        <v>0.06012587</v>
      </c>
    </row>
    <row r="12588" customFormat="false" ht="15" hidden="false" customHeight="false" outlineLevel="0" collapsed="false">
      <c r="A12588" s="0" t="s">
        <v>9066</v>
      </c>
      <c r="B12588" s="0" t="s">
        <v>164</v>
      </c>
      <c r="C12588" s="0" t="n">
        <v>2006</v>
      </c>
      <c r="D12588" s="0" t="s">
        <v>34</v>
      </c>
      <c r="E12588" s="0" t="s">
        <v>91</v>
      </c>
      <c r="F12588" s="0" t="n">
        <v>0.06</v>
      </c>
      <c r="G12588" s="0" t="n">
        <v>0</v>
      </c>
      <c r="H12588" s="0" t="n">
        <v>0</v>
      </c>
      <c r="I12588" s="0" t="n">
        <v>0</v>
      </c>
      <c r="J12588" s="0" t="n">
        <v>0.06</v>
      </c>
      <c r="L12588" s="0" t="n">
        <v>4</v>
      </c>
      <c r="M12588" s="0" t="s">
        <v>103</v>
      </c>
      <c r="N12588" s="0" t="s">
        <v>74</v>
      </c>
      <c r="P12588" s="0" t="n">
        <f aca="false">IF(AND(OR(Dashboard!$B$5="All",D12588=Dashboard!$B$5),OR(Dashboard!$D$5="All",N12588=Dashboard!$D$5),OR(AND(C12588&lt;&gt;"",C12588&gt;=Dashboard!$F$5,C12588&lt;=Dashboard!$H$5),AND(C12588="",Dashboard!$F$5&lt;=1980,Dashboard!$H$5&gt;=2016))),1,0)</f>
        <v>1</v>
      </c>
      <c r="Q12588" s="0" t="n">
        <f aca="false">J12588*P12588+ROW()*0.00000001</f>
        <v>0.06012588</v>
      </c>
    </row>
    <row r="12589" customFormat="false" ht="15" hidden="false" customHeight="false" outlineLevel="0" collapsed="false">
      <c r="A12589" s="0" t="s">
        <v>7851</v>
      </c>
      <c r="B12589" s="0" t="s">
        <v>50</v>
      </c>
      <c r="C12589" s="0" t="n">
        <v>2008</v>
      </c>
      <c r="D12589" s="0" t="s">
        <v>34</v>
      </c>
      <c r="E12589" s="0" t="s">
        <v>91</v>
      </c>
      <c r="F12589" s="0" t="n">
        <v>0.06</v>
      </c>
      <c r="G12589" s="0" t="n">
        <v>0</v>
      </c>
      <c r="H12589" s="0" t="n">
        <v>0</v>
      </c>
      <c r="I12589" s="0" t="n">
        <v>0</v>
      </c>
      <c r="J12589" s="0" t="n">
        <v>0.06</v>
      </c>
      <c r="K12589" s="0" t="n">
        <v>61</v>
      </c>
      <c r="M12589" s="0" t="s">
        <v>36</v>
      </c>
      <c r="N12589" s="0" t="s">
        <v>35</v>
      </c>
      <c r="O12589" s="0" t="s">
        <v>67</v>
      </c>
      <c r="P12589" s="0" t="n">
        <f aca="false">IF(AND(OR(Dashboard!$B$5="All",D12589=Dashboard!$B$5),OR(Dashboard!$D$5="All",N12589=Dashboard!$D$5),OR(AND(C12589&lt;&gt;"",C12589&gt;=Dashboard!$F$5,C12589&lt;=Dashboard!$H$5),AND(C12589="",Dashboard!$F$5&lt;=1980,Dashboard!$H$5&gt;=2016))),1,0)</f>
        <v>1</v>
      </c>
      <c r="Q12589" s="0" t="n">
        <f aca="false">J12589*P12589+ROW()*0.00000001</f>
        <v>0.06012589</v>
      </c>
    </row>
    <row r="12590" customFormat="false" ht="15" hidden="false" customHeight="false" outlineLevel="0" collapsed="false">
      <c r="A12590" s="0" t="s">
        <v>9067</v>
      </c>
      <c r="B12590" s="0" t="s">
        <v>873</v>
      </c>
      <c r="C12590" s="0" t="n">
        <v>1994</v>
      </c>
      <c r="D12590" s="0" t="s">
        <v>34</v>
      </c>
      <c r="E12590" s="0" t="s">
        <v>154</v>
      </c>
      <c r="F12590" s="0" t="n">
        <v>0</v>
      </c>
      <c r="G12590" s="0" t="n">
        <v>0</v>
      </c>
      <c r="H12590" s="0" t="n">
        <v>0.06</v>
      </c>
      <c r="I12590" s="0" t="n">
        <v>0</v>
      </c>
      <c r="J12590" s="0" t="n">
        <v>0.06</v>
      </c>
      <c r="N12590" s="0" t="s">
        <v>154</v>
      </c>
      <c r="P12590" s="0" t="n">
        <f aca="false">IF(AND(OR(Dashboard!$B$5="All",D12590=Dashboard!$B$5),OR(Dashboard!$D$5="All",N12590=Dashboard!$D$5),OR(AND(C12590&lt;&gt;"",C12590&gt;=Dashboard!$F$5,C12590&lt;=Dashboard!$H$5),AND(C12590="",Dashboard!$F$5&lt;=1980,Dashboard!$H$5&gt;=2016))),1,0)</f>
        <v>1</v>
      </c>
      <c r="Q12590" s="0" t="n">
        <f aca="false">J12590*P12590+ROW()*0.00000001</f>
        <v>0.0601259</v>
      </c>
    </row>
    <row r="12591" customFormat="false" ht="15" hidden="false" customHeight="false" outlineLevel="0" collapsed="false">
      <c r="A12591" s="0" t="s">
        <v>9068</v>
      </c>
      <c r="B12591" s="0" t="s">
        <v>97</v>
      </c>
      <c r="C12591" s="0" t="n">
        <v>2013</v>
      </c>
      <c r="D12591" s="0" t="s">
        <v>46</v>
      </c>
      <c r="E12591" s="0" t="s">
        <v>328</v>
      </c>
      <c r="F12591" s="0" t="n">
        <v>0</v>
      </c>
      <c r="G12591" s="0" t="n">
        <v>0</v>
      </c>
      <c r="H12591" s="0" t="n">
        <v>0.06</v>
      </c>
      <c r="I12591" s="0" t="n">
        <v>0</v>
      </c>
      <c r="J12591" s="0" t="n">
        <v>0.06</v>
      </c>
      <c r="N12591" s="0" t="s">
        <v>35</v>
      </c>
      <c r="P12591" s="0" t="n">
        <f aca="false">IF(AND(OR(Dashboard!$B$5="All",D12591=Dashboard!$B$5),OR(Dashboard!$D$5="All",N12591=Dashboard!$D$5),OR(AND(C12591&lt;&gt;"",C12591&gt;=Dashboard!$F$5,C12591&lt;=Dashboard!$H$5),AND(C12591="",Dashboard!$F$5&lt;=1980,Dashboard!$H$5&gt;=2016))),1,0)</f>
        <v>1</v>
      </c>
      <c r="Q12591" s="0" t="n">
        <f aca="false">J12591*P12591+ROW()*0.00000001</f>
        <v>0.06012591</v>
      </c>
    </row>
    <row r="12592" customFormat="false" ht="15" hidden="false" customHeight="false" outlineLevel="0" collapsed="false">
      <c r="A12592" s="0" t="s">
        <v>5537</v>
      </c>
      <c r="B12592" s="0" t="s">
        <v>70</v>
      </c>
      <c r="C12592" s="0" t="n">
        <v>2015</v>
      </c>
      <c r="D12592" s="0" t="s">
        <v>34</v>
      </c>
      <c r="E12592" s="0" t="s">
        <v>91</v>
      </c>
      <c r="F12592" s="0" t="n">
        <v>0.05</v>
      </c>
      <c r="G12592" s="0" t="n">
        <v>0</v>
      </c>
      <c r="H12592" s="0" t="n">
        <v>0</v>
      </c>
      <c r="I12592" s="0" t="n">
        <v>0.01</v>
      </c>
      <c r="J12592" s="0" t="n">
        <v>0.06</v>
      </c>
      <c r="L12592" s="0" t="n">
        <v>3.1</v>
      </c>
      <c r="M12592" s="0" t="s">
        <v>103</v>
      </c>
      <c r="N12592" s="0" t="s">
        <v>74</v>
      </c>
      <c r="P12592" s="0" t="n">
        <f aca="false">IF(AND(OR(Dashboard!$B$5="All",D12592=Dashboard!$B$5),OR(Dashboard!$D$5="All",N12592=Dashboard!$D$5),OR(AND(C12592&lt;&gt;"",C12592&gt;=Dashboard!$F$5,C12592&lt;=Dashboard!$H$5),AND(C12592="",Dashboard!$F$5&lt;=1980,Dashboard!$H$5&gt;=2016))),1,0)</f>
        <v>1</v>
      </c>
      <c r="Q12592" s="0" t="n">
        <f aca="false">J12592*P12592+ROW()*0.00000001</f>
        <v>0.06012592</v>
      </c>
    </row>
    <row r="12593" customFormat="false" ht="15" hidden="false" customHeight="false" outlineLevel="0" collapsed="false">
      <c r="A12593" s="0" t="s">
        <v>8953</v>
      </c>
      <c r="B12593" s="0" t="s">
        <v>50</v>
      </c>
      <c r="C12593" s="0" t="n">
        <v>2007</v>
      </c>
      <c r="D12593" s="0" t="s">
        <v>102</v>
      </c>
      <c r="E12593" s="0" t="s">
        <v>1524</v>
      </c>
      <c r="F12593" s="0" t="n">
        <v>0.06</v>
      </c>
      <c r="G12593" s="0" t="n">
        <v>0</v>
      </c>
      <c r="H12593" s="0" t="n">
        <v>0</v>
      </c>
      <c r="I12593" s="0" t="n">
        <v>0</v>
      </c>
      <c r="J12593" s="0" t="n">
        <v>0.06</v>
      </c>
      <c r="K12593" s="0" t="n">
        <v>33</v>
      </c>
      <c r="M12593" s="0" t="s">
        <v>125</v>
      </c>
      <c r="N12593" s="0" t="s">
        <v>35</v>
      </c>
      <c r="O12593" s="0" t="s">
        <v>177</v>
      </c>
      <c r="P12593" s="0" t="n">
        <f aca="false">IF(AND(OR(Dashboard!$B$5="All",D12593=Dashboard!$B$5),OR(Dashboard!$D$5="All",N12593=Dashboard!$D$5),OR(AND(C12593&lt;&gt;"",C12593&gt;=Dashboard!$F$5,C12593&lt;=Dashboard!$H$5),AND(C12593="",Dashboard!$F$5&lt;=1980,Dashboard!$H$5&gt;=2016))),1,0)</f>
        <v>1</v>
      </c>
      <c r="Q12593" s="0" t="n">
        <f aca="false">J12593*P12593+ROW()*0.00000001</f>
        <v>0.06012593</v>
      </c>
    </row>
    <row r="12594" customFormat="false" ht="15" hidden="false" customHeight="false" outlineLevel="0" collapsed="false">
      <c r="A12594" s="0" t="s">
        <v>9069</v>
      </c>
      <c r="B12594" s="0" t="s">
        <v>76</v>
      </c>
      <c r="C12594" s="0" t="n">
        <v>2006</v>
      </c>
      <c r="D12594" s="0" t="s">
        <v>56</v>
      </c>
      <c r="E12594" s="0" t="s">
        <v>257</v>
      </c>
      <c r="F12594" s="0" t="n">
        <v>0.03</v>
      </c>
      <c r="G12594" s="0" t="n">
        <v>0.02</v>
      </c>
      <c r="H12594" s="0" t="n">
        <v>0</v>
      </c>
      <c r="I12594" s="0" t="n">
        <v>0.01</v>
      </c>
      <c r="J12594" s="0" t="n">
        <v>0.06</v>
      </c>
      <c r="K12594" s="0" t="n">
        <v>58</v>
      </c>
      <c r="L12594" s="0" t="n">
        <v>8.5</v>
      </c>
      <c r="M12594" s="0" t="s">
        <v>103</v>
      </c>
      <c r="N12594" s="0" t="s">
        <v>74</v>
      </c>
      <c r="O12594" s="0" t="s">
        <v>53</v>
      </c>
      <c r="P12594" s="0" t="n">
        <f aca="false">IF(AND(OR(Dashboard!$B$5="All",D12594=Dashboard!$B$5),OR(Dashboard!$D$5="All",N12594=Dashboard!$D$5),OR(AND(C12594&lt;&gt;"",C12594&gt;=Dashboard!$F$5,C12594&lt;=Dashboard!$H$5),AND(C12594="",Dashboard!$F$5&lt;=1980,Dashboard!$H$5&gt;=2016))),1,0)</f>
        <v>1</v>
      </c>
      <c r="Q12594" s="0" t="n">
        <f aca="false">J12594*P12594+ROW()*0.00000001</f>
        <v>0.06012594</v>
      </c>
    </row>
    <row r="12595" customFormat="false" ht="15" hidden="false" customHeight="false" outlineLevel="0" collapsed="false">
      <c r="A12595" s="0" t="s">
        <v>9070</v>
      </c>
      <c r="B12595" s="0" t="s">
        <v>76</v>
      </c>
      <c r="C12595" s="0" t="n">
        <v>2004</v>
      </c>
      <c r="D12595" s="0" t="s">
        <v>56</v>
      </c>
      <c r="E12595" s="0" t="s">
        <v>328</v>
      </c>
      <c r="F12595" s="0" t="n">
        <v>0.03</v>
      </c>
      <c r="G12595" s="0" t="n">
        <v>0.02</v>
      </c>
      <c r="H12595" s="0" t="n">
        <v>0</v>
      </c>
      <c r="I12595" s="0" t="n">
        <v>0.01</v>
      </c>
      <c r="J12595" s="0" t="n">
        <v>0.06</v>
      </c>
      <c r="K12595" s="0" t="n">
        <v>57</v>
      </c>
      <c r="L12595" s="0" t="n">
        <v>8.6</v>
      </c>
      <c r="M12595" s="0" t="s">
        <v>103</v>
      </c>
      <c r="N12595" s="0" t="s">
        <v>74</v>
      </c>
      <c r="O12595" s="0" t="s">
        <v>53</v>
      </c>
      <c r="P12595" s="0" t="n">
        <f aca="false">IF(AND(OR(Dashboard!$B$5="All",D12595=Dashboard!$B$5),OR(Dashboard!$D$5="All",N12595=Dashboard!$D$5),OR(AND(C12595&lt;&gt;"",C12595&gt;=Dashboard!$F$5,C12595&lt;=Dashboard!$H$5),AND(C12595="",Dashboard!$F$5&lt;=1980,Dashboard!$H$5&gt;=2016))),1,0)</f>
        <v>1</v>
      </c>
      <c r="Q12595" s="0" t="n">
        <f aca="false">J12595*P12595+ROW()*0.00000001</f>
        <v>0.06012595</v>
      </c>
    </row>
    <row r="12596" customFormat="false" ht="15" hidden="false" customHeight="false" outlineLevel="0" collapsed="false">
      <c r="A12596" s="0" t="s">
        <v>1808</v>
      </c>
      <c r="B12596" s="0" t="s">
        <v>33</v>
      </c>
      <c r="C12596" s="0" t="n">
        <v>2008</v>
      </c>
      <c r="D12596" s="0" t="s">
        <v>48</v>
      </c>
      <c r="E12596" s="0" t="s">
        <v>124</v>
      </c>
      <c r="F12596" s="0" t="n">
        <v>0.05</v>
      </c>
      <c r="G12596" s="0" t="n">
        <v>0</v>
      </c>
      <c r="H12596" s="0" t="n">
        <v>0</v>
      </c>
      <c r="I12596" s="0" t="n">
        <v>0</v>
      </c>
      <c r="J12596" s="0" t="n">
        <v>0.06</v>
      </c>
      <c r="M12596" s="0" t="s">
        <v>36</v>
      </c>
      <c r="N12596" s="0" t="s">
        <v>35</v>
      </c>
      <c r="P12596" s="0" t="n">
        <f aca="false">IF(AND(OR(Dashboard!$B$5="All",D12596=Dashboard!$B$5),OR(Dashboard!$D$5="All",N12596=Dashboard!$D$5),OR(AND(C12596&lt;&gt;"",C12596&gt;=Dashboard!$F$5,C12596&lt;=Dashboard!$H$5),AND(C12596="",Dashboard!$F$5&lt;=1980,Dashboard!$H$5&gt;=2016))),1,0)</f>
        <v>1</v>
      </c>
      <c r="Q12596" s="0" t="n">
        <f aca="false">J12596*P12596+ROW()*0.00000001</f>
        <v>0.06012596</v>
      </c>
    </row>
    <row r="12597" customFormat="false" ht="15" hidden="false" customHeight="false" outlineLevel="0" collapsed="false">
      <c r="A12597" s="0" t="s">
        <v>3956</v>
      </c>
      <c r="B12597" s="0" t="s">
        <v>85</v>
      </c>
      <c r="C12597" s="0" t="n">
        <v>2004</v>
      </c>
      <c r="D12597" s="0" t="s">
        <v>34</v>
      </c>
      <c r="E12597" s="0" t="s">
        <v>1524</v>
      </c>
      <c r="F12597" s="0" t="n">
        <v>0.04</v>
      </c>
      <c r="G12597" s="0" t="n">
        <v>0.02</v>
      </c>
      <c r="H12597" s="0" t="n">
        <v>0</v>
      </c>
      <c r="I12597" s="0" t="n">
        <v>0</v>
      </c>
      <c r="J12597" s="0" t="n">
        <v>0.06</v>
      </c>
      <c r="M12597" s="0" t="s">
        <v>36</v>
      </c>
      <c r="N12597" s="0" t="s">
        <v>35</v>
      </c>
      <c r="P12597" s="0" t="n">
        <f aca="false">IF(AND(OR(Dashboard!$B$5="All",D12597=Dashboard!$B$5),OR(Dashboard!$D$5="All",N12597=Dashboard!$D$5),OR(AND(C12597&lt;&gt;"",C12597&gt;=Dashboard!$F$5,C12597&lt;=Dashboard!$H$5),AND(C12597="",Dashboard!$F$5&lt;=1980,Dashboard!$H$5&gt;=2016))),1,0)</f>
        <v>1</v>
      </c>
      <c r="Q12597" s="0" t="n">
        <f aca="false">J12597*P12597+ROW()*0.00000001</f>
        <v>0.06012597</v>
      </c>
    </row>
    <row r="12598" customFormat="false" ht="15" hidden="false" customHeight="false" outlineLevel="0" collapsed="false">
      <c r="A12598" s="0" t="s">
        <v>9071</v>
      </c>
      <c r="B12598" s="0" t="s">
        <v>85</v>
      </c>
      <c r="C12598" s="0" t="n">
        <v>2002</v>
      </c>
      <c r="D12598" s="0" t="s">
        <v>102</v>
      </c>
      <c r="E12598" s="0" t="s">
        <v>1788</v>
      </c>
      <c r="F12598" s="0" t="n">
        <v>0.04</v>
      </c>
      <c r="G12598" s="0" t="n">
        <v>0.02</v>
      </c>
      <c r="H12598" s="0" t="n">
        <v>0</v>
      </c>
      <c r="I12598" s="0" t="n">
        <v>0</v>
      </c>
      <c r="J12598" s="0" t="n">
        <v>0.06</v>
      </c>
      <c r="K12598" s="0" t="n">
        <v>67</v>
      </c>
      <c r="L12598" s="0" t="n">
        <v>5.9</v>
      </c>
      <c r="M12598" s="0" t="s">
        <v>103</v>
      </c>
      <c r="N12598" s="0" t="s">
        <v>35</v>
      </c>
      <c r="O12598" s="0" t="s">
        <v>67</v>
      </c>
      <c r="P12598" s="0" t="n">
        <f aca="false">IF(AND(OR(Dashboard!$B$5="All",D12598=Dashboard!$B$5),OR(Dashboard!$D$5="All",N12598=Dashboard!$D$5),OR(AND(C12598&lt;&gt;"",C12598&gt;=Dashboard!$F$5,C12598&lt;=Dashboard!$H$5),AND(C12598="",Dashboard!$F$5&lt;=1980,Dashboard!$H$5&gt;=2016))),1,0)</f>
        <v>1</v>
      </c>
      <c r="Q12598" s="0" t="n">
        <f aca="false">J12598*P12598+ROW()*0.00000001</f>
        <v>0.06012598</v>
      </c>
    </row>
    <row r="12599" customFormat="false" ht="15" hidden="false" customHeight="false" outlineLevel="0" collapsed="false">
      <c r="A12599" s="0" t="s">
        <v>9072</v>
      </c>
      <c r="B12599" s="0" t="s">
        <v>164</v>
      </c>
      <c r="C12599" s="0" t="n">
        <v>2008</v>
      </c>
      <c r="D12599" s="0" t="s">
        <v>102</v>
      </c>
      <c r="E12599" s="0" t="s">
        <v>211</v>
      </c>
      <c r="F12599" s="0" t="n">
        <v>0</v>
      </c>
      <c r="G12599" s="0" t="n">
        <v>0</v>
      </c>
      <c r="H12599" s="0" t="n">
        <v>0.06</v>
      </c>
      <c r="I12599" s="0" t="n">
        <v>0</v>
      </c>
      <c r="J12599" s="0" t="n">
        <v>0.06</v>
      </c>
      <c r="N12599" s="0" t="s">
        <v>74</v>
      </c>
      <c r="P12599" s="0" t="n">
        <f aca="false">IF(AND(OR(Dashboard!$B$5="All",D12599=Dashboard!$B$5),OR(Dashboard!$D$5="All",N12599=Dashboard!$D$5),OR(AND(C12599&lt;&gt;"",C12599&gt;=Dashboard!$F$5,C12599&lt;=Dashboard!$H$5),AND(C12599="",Dashboard!$F$5&lt;=1980,Dashboard!$H$5&gt;=2016))),1,0)</f>
        <v>1</v>
      </c>
      <c r="Q12599" s="0" t="n">
        <f aca="false">J12599*P12599+ROW()*0.00000001</f>
        <v>0.06012599</v>
      </c>
    </row>
    <row r="12600" customFormat="false" ht="15" hidden="false" customHeight="false" outlineLevel="0" collapsed="false">
      <c r="A12600" s="0" t="s">
        <v>9073</v>
      </c>
      <c r="B12600" s="0" t="s">
        <v>50</v>
      </c>
      <c r="C12600" s="0" t="n">
        <v>2009</v>
      </c>
      <c r="D12600" s="0" t="s">
        <v>52</v>
      </c>
      <c r="E12600" s="0" t="s">
        <v>2452</v>
      </c>
      <c r="F12600" s="0" t="n">
        <v>0</v>
      </c>
      <c r="G12600" s="0" t="n">
        <v>0</v>
      </c>
      <c r="H12600" s="0" t="n">
        <v>0.06</v>
      </c>
      <c r="I12600" s="0" t="n">
        <v>0</v>
      </c>
      <c r="J12600" s="0" t="n">
        <v>0.06</v>
      </c>
      <c r="N12600" s="0" t="s">
        <v>35</v>
      </c>
      <c r="P12600" s="0" t="n">
        <f aca="false">IF(AND(OR(Dashboard!$B$5="All",D12600=Dashboard!$B$5),OR(Dashboard!$D$5="All",N12600=Dashboard!$D$5),OR(AND(C12600&lt;&gt;"",C12600&gt;=Dashboard!$F$5,C12600&lt;=Dashboard!$H$5),AND(C12600="",Dashboard!$F$5&lt;=1980,Dashboard!$H$5&gt;=2016))),1,0)</f>
        <v>1</v>
      </c>
      <c r="Q12600" s="0" t="n">
        <f aca="false">J12600*P12600+ROW()*0.00000001</f>
        <v>0.060126</v>
      </c>
    </row>
    <row r="12601" customFormat="false" ht="15" hidden="false" customHeight="false" outlineLevel="0" collapsed="false">
      <c r="A12601" s="0" t="s">
        <v>9074</v>
      </c>
      <c r="B12601" s="0" t="s">
        <v>164</v>
      </c>
      <c r="C12601" s="0" t="n">
        <v>2007</v>
      </c>
      <c r="D12601" s="0" t="s">
        <v>46</v>
      </c>
      <c r="E12601" s="0" t="s">
        <v>8642</v>
      </c>
      <c r="F12601" s="0" t="n">
        <v>0.05</v>
      </c>
      <c r="G12601" s="0" t="n">
        <v>0</v>
      </c>
      <c r="H12601" s="0" t="n">
        <v>0</v>
      </c>
      <c r="I12601" s="0" t="n">
        <v>0</v>
      </c>
      <c r="J12601" s="0" t="n">
        <v>0.06</v>
      </c>
      <c r="K12601" s="0" t="n">
        <v>52</v>
      </c>
      <c r="L12601" s="0" t="n">
        <v>7.4</v>
      </c>
      <c r="M12601" s="0" t="s">
        <v>103</v>
      </c>
      <c r="N12601" s="0" t="s">
        <v>74</v>
      </c>
      <c r="O12601" s="0" t="s">
        <v>53</v>
      </c>
      <c r="P12601" s="0" t="n">
        <f aca="false">IF(AND(OR(Dashboard!$B$5="All",D12601=Dashboard!$B$5),OR(Dashboard!$D$5="All",N12601=Dashboard!$D$5),OR(AND(C12601&lt;&gt;"",C12601&gt;=Dashboard!$F$5,C12601&lt;=Dashboard!$H$5),AND(C12601="",Dashboard!$F$5&lt;=1980,Dashboard!$H$5&gt;=2016))),1,0)</f>
        <v>1</v>
      </c>
      <c r="Q12601" s="0" t="n">
        <f aca="false">J12601*P12601+ROW()*0.00000001</f>
        <v>0.06012601</v>
      </c>
    </row>
    <row r="12602" customFormat="false" ht="15" hidden="false" customHeight="false" outlineLevel="0" collapsed="false">
      <c r="A12602" s="0" t="s">
        <v>9075</v>
      </c>
      <c r="B12602" s="0" t="s">
        <v>50</v>
      </c>
      <c r="C12602" s="0" t="n">
        <v>2008</v>
      </c>
      <c r="D12602" s="0" t="s">
        <v>58</v>
      </c>
      <c r="E12602" s="0" t="s">
        <v>782</v>
      </c>
      <c r="F12602" s="0" t="n">
        <v>0.06</v>
      </c>
      <c r="G12602" s="0" t="n">
        <v>0</v>
      </c>
      <c r="H12602" s="0" t="n">
        <v>0</v>
      </c>
      <c r="I12602" s="0" t="n">
        <v>0</v>
      </c>
      <c r="J12602" s="0" t="n">
        <v>0.06</v>
      </c>
      <c r="N12602" s="0" t="s">
        <v>35</v>
      </c>
      <c r="P12602" s="0" t="n">
        <f aca="false">IF(AND(OR(Dashboard!$B$5="All",D12602=Dashboard!$B$5),OR(Dashboard!$D$5="All",N12602=Dashboard!$D$5),OR(AND(C12602&lt;&gt;"",C12602&gt;=Dashboard!$F$5,C12602&lt;=Dashboard!$H$5),AND(C12602="",Dashboard!$F$5&lt;=1980,Dashboard!$H$5&gt;=2016))),1,0)</f>
        <v>1</v>
      </c>
      <c r="Q12602" s="0" t="n">
        <f aca="false">J12602*P12602+ROW()*0.00000001</f>
        <v>0.06012602</v>
      </c>
    </row>
    <row r="12603" customFormat="false" ht="15" hidden="false" customHeight="false" outlineLevel="0" collapsed="false">
      <c r="A12603" s="0" t="s">
        <v>4837</v>
      </c>
      <c r="B12603" s="0" t="s">
        <v>85</v>
      </c>
      <c r="C12603" s="0" t="n">
        <v>2005</v>
      </c>
      <c r="D12603" s="0" t="s">
        <v>41</v>
      </c>
      <c r="E12603" s="0" t="s">
        <v>1524</v>
      </c>
      <c r="F12603" s="0" t="n">
        <v>0.04</v>
      </c>
      <c r="G12603" s="0" t="n">
        <v>0.02</v>
      </c>
      <c r="H12603" s="0" t="n">
        <v>0</v>
      </c>
      <c r="I12603" s="0" t="n">
        <v>0</v>
      </c>
      <c r="J12603" s="0" t="n">
        <v>0.06</v>
      </c>
      <c r="M12603" s="0" t="s">
        <v>36</v>
      </c>
      <c r="N12603" s="0" t="s">
        <v>35</v>
      </c>
      <c r="P12603" s="0" t="n">
        <f aca="false">IF(AND(OR(Dashboard!$B$5="All",D12603=Dashboard!$B$5),OR(Dashboard!$D$5="All",N12603=Dashboard!$D$5),OR(AND(C12603&lt;&gt;"",C12603&gt;=Dashboard!$F$5,C12603&lt;=Dashboard!$H$5),AND(C12603="",Dashboard!$F$5&lt;=1980,Dashboard!$H$5&gt;=2016))),1,0)</f>
        <v>1</v>
      </c>
      <c r="Q12603" s="0" t="n">
        <f aca="false">J12603*P12603+ROW()*0.00000001</f>
        <v>0.06012603</v>
      </c>
    </row>
    <row r="12604" customFormat="false" ht="15" hidden="false" customHeight="false" outlineLevel="0" collapsed="false">
      <c r="A12604" s="0" t="s">
        <v>9076</v>
      </c>
      <c r="B12604" s="0" t="s">
        <v>97</v>
      </c>
      <c r="C12604" s="0" t="n">
        <v>2016</v>
      </c>
      <c r="D12604" s="0" t="s">
        <v>246</v>
      </c>
      <c r="E12604" s="0" t="s">
        <v>35</v>
      </c>
      <c r="F12604" s="0" t="n">
        <v>0</v>
      </c>
      <c r="G12604" s="0" t="n">
        <v>0</v>
      </c>
      <c r="H12604" s="0" t="n">
        <v>0.06</v>
      </c>
      <c r="I12604" s="0" t="n">
        <v>0</v>
      </c>
      <c r="J12604" s="0" t="n">
        <v>0.06</v>
      </c>
      <c r="N12604" s="0" t="s">
        <v>35</v>
      </c>
      <c r="P12604" s="0" t="n">
        <f aca="false">IF(AND(OR(Dashboard!$B$5="All",D12604=Dashboard!$B$5),OR(Dashboard!$D$5="All",N12604=Dashboard!$D$5),OR(AND(C12604&lt;&gt;"",C12604&gt;=Dashboard!$F$5,C12604&lt;=Dashboard!$H$5),AND(C12604="",Dashboard!$F$5&lt;=1980,Dashboard!$H$5&gt;=2016))),1,0)</f>
        <v>1</v>
      </c>
      <c r="Q12604" s="0" t="n">
        <f aca="false">J12604*P12604+ROW()*0.00000001</f>
        <v>0.06012604</v>
      </c>
    </row>
    <row r="12605" customFormat="false" ht="15" hidden="false" customHeight="false" outlineLevel="0" collapsed="false">
      <c r="A12605" s="0" t="s">
        <v>9077</v>
      </c>
      <c r="B12605" s="0" t="s">
        <v>184</v>
      </c>
      <c r="C12605" s="0" t="n">
        <v>2015</v>
      </c>
      <c r="D12605" s="0" t="s">
        <v>71</v>
      </c>
      <c r="E12605" s="0" t="s">
        <v>35</v>
      </c>
      <c r="F12605" s="0" t="n">
        <v>0.04</v>
      </c>
      <c r="G12605" s="0" t="n">
        <v>0.02</v>
      </c>
      <c r="H12605" s="0" t="n">
        <v>0</v>
      </c>
      <c r="I12605" s="0" t="n">
        <v>0.01</v>
      </c>
      <c r="J12605" s="0" t="n">
        <v>0.06</v>
      </c>
      <c r="K12605" s="0" t="n">
        <v>43</v>
      </c>
      <c r="L12605" s="0" t="n">
        <v>6.5</v>
      </c>
      <c r="M12605" s="0" t="s">
        <v>73</v>
      </c>
      <c r="N12605" s="0" t="s">
        <v>35</v>
      </c>
      <c r="O12605" s="0" t="s">
        <v>177</v>
      </c>
      <c r="P12605" s="0" t="n">
        <f aca="false">IF(AND(OR(Dashboard!$B$5="All",D12605=Dashboard!$B$5),OR(Dashboard!$D$5="All",N12605=Dashboard!$D$5),OR(AND(C12605&lt;&gt;"",C12605&gt;=Dashboard!$F$5,C12605&lt;=Dashboard!$H$5),AND(C12605="",Dashboard!$F$5&lt;=1980,Dashboard!$H$5&gt;=2016))),1,0)</f>
        <v>1</v>
      </c>
      <c r="Q12605" s="0" t="n">
        <f aca="false">J12605*P12605+ROW()*0.00000001</f>
        <v>0.06012605</v>
      </c>
    </row>
    <row r="12606" customFormat="false" ht="15" hidden="false" customHeight="false" outlineLevel="0" collapsed="false">
      <c r="A12606" s="0" t="s">
        <v>9078</v>
      </c>
      <c r="B12606" s="0" t="s">
        <v>76</v>
      </c>
      <c r="C12606" s="0" t="n">
        <v>2006</v>
      </c>
      <c r="D12606" s="0" t="s">
        <v>52</v>
      </c>
      <c r="E12606" s="0" t="s">
        <v>8564</v>
      </c>
      <c r="F12606" s="0" t="n">
        <v>0</v>
      </c>
      <c r="G12606" s="0" t="n">
        <v>0</v>
      </c>
      <c r="H12606" s="0" t="n">
        <v>0.06</v>
      </c>
      <c r="I12606" s="0" t="n">
        <v>0</v>
      </c>
      <c r="J12606" s="0" t="n">
        <v>0.06</v>
      </c>
      <c r="N12606" s="0" t="s">
        <v>74</v>
      </c>
      <c r="P12606" s="0" t="n">
        <f aca="false">IF(AND(OR(Dashboard!$B$5="All",D12606=Dashboard!$B$5),OR(Dashboard!$D$5="All",N12606=Dashboard!$D$5),OR(AND(C12606&lt;&gt;"",C12606&gt;=Dashboard!$F$5,C12606&lt;=Dashboard!$H$5),AND(C12606="",Dashboard!$F$5&lt;=1980,Dashboard!$H$5&gt;=2016))),1,0)</f>
        <v>1</v>
      </c>
      <c r="Q12606" s="0" t="n">
        <f aca="false">J12606*P12606+ROW()*0.00000001</f>
        <v>0.06012606</v>
      </c>
    </row>
    <row r="12607" customFormat="false" ht="15" hidden="false" customHeight="false" outlineLevel="0" collapsed="false">
      <c r="A12607" s="0" t="s">
        <v>9079</v>
      </c>
      <c r="B12607" s="0" t="s">
        <v>164</v>
      </c>
      <c r="C12607" s="0" t="n">
        <v>2005</v>
      </c>
      <c r="D12607" s="0" t="s">
        <v>34</v>
      </c>
      <c r="E12607" s="0" t="s">
        <v>220</v>
      </c>
      <c r="F12607" s="0" t="n">
        <v>0.05</v>
      </c>
      <c r="G12607" s="0" t="n">
        <v>0</v>
      </c>
      <c r="H12607" s="0" t="n">
        <v>0</v>
      </c>
      <c r="I12607" s="0" t="n">
        <v>0</v>
      </c>
      <c r="J12607" s="0" t="n">
        <v>0.06</v>
      </c>
      <c r="N12607" s="0" t="s">
        <v>74</v>
      </c>
      <c r="P12607" s="0" t="n">
        <f aca="false">IF(AND(OR(Dashboard!$B$5="All",D12607=Dashboard!$B$5),OR(Dashboard!$D$5="All",N12607=Dashboard!$D$5),OR(AND(C12607&lt;&gt;"",C12607&gt;=Dashboard!$F$5,C12607&lt;=Dashboard!$H$5),AND(C12607="",Dashboard!$F$5&lt;=1980,Dashboard!$H$5&gt;=2016))),1,0)</f>
        <v>1</v>
      </c>
      <c r="Q12607" s="0" t="n">
        <f aca="false">J12607*P12607+ROW()*0.00000001</f>
        <v>0.06012607</v>
      </c>
    </row>
    <row r="12608" customFormat="false" ht="15" hidden="false" customHeight="false" outlineLevel="0" collapsed="false">
      <c r="A12608" s="0" t="s">
        <v>9080</v>
      </c>
      <c r="B12608" s="0" t="s">
        <v>50</v>
      </c>
      <c r="C12608" s="0" t="n">
        <v>2006</v>
      </c>
      <c r="D12608" s="0" t="s">
        <v>246</v>
      </c>
      <c r="E12608" s="0" t="s">
        <v>124</v>
      </c>
      <c r="F12608" s="0" t="n">
        <v>0.05</v>
      </c>
      <c r="G12608" s="0" t="n">
        <v>0.01</v>
      </c>
      <c r="H12608" s="0" t="n">
        <v>0</v>
      </c>
      <c r="I12608" s="0" t="n">
        <v>0</v>
      </c>
      <c r="J12608" s="0" t="n">
        <v>0.06</v>
      </c>
      <c r="K12608" s="0" t="n">
        <v>63</v>
      </c>
      <c r="L12608" s="0" t="n">
        <v>7</v>
      </c>
      <c r="M12608" s="0" t="s">
        <v>36</v>
      </c>
      <c r="N12608" s="0" t="s">
        <v>35</v>
      </c>
      <c r="O12608" s="0" t="s">
        <v>67</v>
      </c>
      <c r="P12608" s="0" t="n">
        <f aca="false">IF(AND(OR(Dashboard!$B$5="All",D12608=Dashboard!$B$5),OR(Dashboard!$D$5="All",N12608=Dashboard!$D$5),OR(AND(C12608&lt;&gt;"",C12608&gt;=Dashboard!$F$5,C12608&lt;=Dashboard!$H$5),AND(C12608="",Dashboard!$F$5&lt;=1980,Dashboard!$H$5&gt;=2016))),1,0)</f>
        <v>1</v>
      </c>
      <c r="Q12608" s="0" t="n">
        <f aca="false">J12608*P12608+ROW()*0.00000001</f>
        <v>0.06012608</v>
      </c>
    </row>
    <row r="12609" customFormat="false" ht="15" hidden="false" customHeight="false" outlineLevel="0" collapsed="false">
      <c r="A12609" s="0" t="s">
        <v>2303</v>
      </c>
      <c r="B12609" s="0" t="s">
        <v>85</v>
      </c>
      <c r="C12609" s="0" t="n">
        <v>2003</v>
      </c>
      <c r="D12609" s="0" t="s">
        <v>16</v>
      </c>
      <c r="E12609" s="0" t="s">
        <v>418</v>
      </c>
      <c r="F12609" s="0" t="n">
        <v>0.04</v>
      </c>
      <c r="G12609" s="0" t="n">
        <v>0.02</v>
      </c>
      <c r="H12609" s="0" t="n">
        <v>0</v>
      </c>
      <c r="I12609" s="0" t="n">
        <v>0</v>
      </c>
      <c r="J12609" s="0" t="n">
        <v>0.06</v>
      </c>
      <c r="K12609" s="0" t="n">
        <v>44</v>
      </c>
      <c r="L12609" s="0" t="n">
        <v>2.5</v>
      </c>
      <c r="M12609" s="0" t="s">
        <v>36</v>
      </c>
      <c r="N12609" s="0" t="s">
        <v>35</v>
      </c>
      <c r="O12609" s="0" t="s">
        <v>177</v>
      </c>
      <c r="P12609" s="0" t="n">
        <f aca="false">IF(AND(OR(Dashboard!$B$5="All",D12609=Dashboard!$B$5),OR(Dashboard!$D$5="All",N12609=Dashboard!$D$5),OR(AND(C12609&lt;&gt;"",C12609&gt;=Dashboard!$F$5,C12609&lt;=Dashboard!$H$5),AND(C12609="",Dashboard!$F$5&lt;=1980,Dashboard!$H$5&gt;=2016))),1,0)</f>
        <v>1</v>
      </c>
      <c r="Q12609" s="0" t="n">
        <f aca="false">J12609*P12609+ROW()*0.00000001</f>
        <v>0.06012609</v>
      </c>
    </row>
    <row r="12610" customFormat="false" ht="15" hidden="false" customHeight="false" outlineLevel="0" collapsed="false">
      <c r="A12610" s="0" t="s">
        <v>9081</v>
      </c>
      <c r="B12610" s="0" t="s">
        <v>76</v>
      </c>
      <c r="C12610" s="0" t="n">
        <v>2000</v>
      </c>
      <c r="D12610" s="0" t="s">
        <v>34</v>
      </c>
      <c r="E12610" s="0" t="s">
        <v>782</v>
      </c>
      <c r="F12610" s="0" t="n">
        <v>0</v>
      </c>
      <c r="G12610" s="0" t="n">
        <v>0</v>
      </c>
      <c r="H12610" s="0" t="n">
        <v>0.06</v>
      </c>
      <c r="I12610" s="0" t="n">
        <v>0</v>
      </c>
      <c r="J12610" s="0" t="n">
        <v>0.06</v>
      </c>
      <c r="N12610" s="0" t="s">
        <v>74</v>
      </c>
      <c r="P12610" s="0" t="n">
        <f aca="false">IF(AND(OR(Dashboard!$B$5="All",D12610=Dashboard!$B$5),OR(Dashboard!$D$5="All",N12610=Dashboard!$D$5),OR(AND(C12610&lt;&gt;"",C12610&gt;=Dashboard!$F$5,C12610&lt;=Dashboard!$H$5),AND(C12610="",Dashboard!$F$5&lt;=1980,Dashboard!$H$5&gt;=2016))),1,0)</f>
        <v>1</v>
      </c>
      <c r="Q12610" s="0" t="n">
        <f aca="false">J12610*P12610+ROW()*0.00000001</f>
        <v>0.0601261</v>
      </c>
    </row>
    <row r="12611" customFormat="false" ht="15" hidden="false" customHeight="false" outlineLevel="0" collapsed="false">
      <c r="A12611" s="0" t="s">
        <v>9082</v>
      </c>
      <c r="B12611" s="0" t="s">
        <v>164</v>
      </c>
      <c r="C12611" s="0" t="n">
        <v>2006</v>
      </c>
      <c r="D12611" s="0" t="s">
        <v>71</v>
      </c>
      <c r="E12611" s="0" t="s">
        <v>220</v>
      </c>
      <c r="F12611" s="0" t="n">
        <v>0.05</v>
      </c>
      <c r="G12611" s="0" t="n">
        <v>0</v>
      </c>
      <c r="H12611" s="0" t="n">
        <v>0</v>
      </c>
      <c r="I12611" s="0" t="n">
        <v>0</v>
      </c>
      <c r="J12611" s="0" t="n">
        <v>0.06</v>
      </c>
      <c r="K12611" s="0" t="n">
        <v>59</v>
      </c>
      <c r="M12611" s="0" t="s">
        <v>125</v>
      </c>
      <c r="N12611" s="0" t="s">
        <v>74</v>
      </c>
      <c r="O12611" s="0" t="s">
        <v>53</v>
      </c>
      <c r="P12611" s="0" t="n">
        <f aca="false">IF(AND(OR(Dashboard!$B$5="All",D12611=Dashboard!$B$5),OR(Dashboard!$D$5="All",N12611=Dashboard!$D$5),OR(AND(C12611&lt;&gt;"",C12611&gt;=Dashboard!$F$5,C12611&lt;=Dashboard!$H$5),AND(C12611="",Dashboard!$F$5&lt;=1980,Dashboard!$H$5&gt;=2016))),1,0)</f>
        <v>1</v>
      </c>
      <c r="Q12611" s="0" t="n">
        <f aca="false">J12611*P12611+ROW()*0.00000001</f>
        <v>0.06012611</v>
      </c>
    </row>
    <row r="12612" customFormat="false" ht="15" hidden="false" customHeight="false" outlineLevel="0" collapsed="false">
      <c r="A12612" s="0" t="s">
        <v>9083</v>
      </c>
      <c r="B12612" s="0" t="s">
        <v>144</v>
      </c>
      <c r="C12612" s="0" t="n">
        <v>2004</v>
      </c>
      <c r="D12612" s="0" t="s">
        <v>52</v>
      </c>
      <c r="E12612" s="0" t="s">
        <v>65</v>
      </c>
      <c r="F12612" s="0" t="n">
        <v>0.04</v>
      </c>
      <c r="G12612" s="0" t="n">
        <v>0.01</v>
      </c>
      <c r="H12612" s="0" t="n">
        <v>0</v>
      </c>
      <c r="I12612" s="0" t="n">
        <v>0</v>
      </c>
      <c r="J12612" s="0" t="n">
        <v>0.06</v>
      </c>
      <c r="N12612" s="0" t="s">
        <v>66</v>
      </c>
      <c r="P12612" s="0" t="n">
        <f aca="false">IF(AND(OR(Dashboard!$B$5="All",D12612=Dashboard!$B$5),OR(Dashboard!$D$5="All",N12612=Dashboard!$D$5),OR(AND(C12612&lt;&gt;"",C12612&gt;=Dashboard!$F$5,C12612&lt;=Dashboard!$H$5),AND(C12612="",Dashboard!$F$5&lt;=1980,Dashboard!$H$5&gt;=2016))),1,0)</f>
        <v>1</v>
      </c>
      <c r="Q12612" s="0" t="n">
        <f aca="false">J12612*P12612+ROW()*0.00000001</f>
        <v>0.06012612</v>
      </c>
    </row>
    <row r="12613" customFormat="false" ht="15" hidden="false" customHeight="false" outlineLevel="0" collapsed="false">
      <c r="A12613" s="0" t="s">
        <v>9084</v>
      </c>
      <c r="B12613" s="0" t="s">
        <v>1177</v>
      </c>
      <c r="C12613" s="0" t="n">
        <v>1994</v>
      </c>
      <c r="D12613" s="0" t="s">
        <v>46</v>
      </c>
      <c r="E12613" s="0" t="s">
        <v>154</v>
      </c>
      <c r="F12613" s="0" t="n">
        <v>0</v>
      </c>
      <c r="G12613" s="0" t="n">
        <v>0</v>
      </c>
      <c r="H12613" s="0" t="n">
        <v>0.06</v>
      </c>
      <c r="I12613" s="0" t="n">
        <v>0</v>
      </c>
      <c r="J12613" s="0" t="n">
        <v>0.06</v>
      </c>
      <c r="N12613" s="0" t="s">
        <v>154</v>
      </c>
      <c r="P12613" s="0" t="n">
        <f aca="false">IF(AND(OR(Dashboard!$B$5="All",D12613=Dashboard!$B$5),OR(Dashboard!$D$5="All",N12613=Dashboard!$D$5),OR(AND(C12613&lt;&gt;"",C12613&gt;=Dashboard!$F$5,C12613&lt;=Dashboard!$H$5),AND(C12613="",Dashboard!$F$5&lt;=1980,Dashboard!$H$5&gt;=2016))),1,0)</f>
        <v>1</v>
      </c>
      <c r="Q12613" s="0" t="n">
        <f aca="false">J12613*P12613+ROW()*0.00000001</f>
        <v>0.06012613</v>
      </c>
    </row>
    <row r="12614" customFormat="false" ht="15" hidden="false" customHeight="false" outlineLevel="0" collapsed="false">
      <c r="A12614" s="0" t="s">
        <v>9085</v>
      </c>
      <c r="B12614" s="0" t="s">
        <v>76</v>
      </c>
      <c r="C12614" s="0" t="n">
        <v>2007</v>
      </c>
      <c r="D12614" s="0" t="s">
        <v>34</v>
      </c>
      <c r="E12614" s="0" t="s">
        <v>328</v>
      </c>
      <c r="F12614" s="0" t="n">
        <v>0</v>
      </c>
      <c r="G12614" s="0" t="n">
        <v>0</v>
      </c>
      <c r="H12614" s="0" t="n">
        <v>0.06</v>
      </c>
      <c r="I12614" s="0" t="n">
        <v>0</v>
      </c>
      <c r="J12614" s="0" t="n">
        <v>0.06</v>
      </c>
      <c r="N12614" s="0" t="s">
        <v>74</v>
      </c>
      <c r="P12614" s="0" t="n">
        <f aca="false">IF(AND(OR(Dashboard!$B$5="All",D12614=Dashboard!$B$5),OR(Dashboard!$D$5="All",N12614=Dashboard!$D$5),OR(AND(C12614&lt;&gt;"",C12614&gt;=Dashboard!$F$5,C12614&lt;=Dashboard!$H$5),AND(C12614="",Dashboard!$F$5&lt;=1980,Dashboard!$H$5&gt;=2016))),1,0)</f>
        <v>1</v>
      </c>
      <c r="Q12614" s="0" t="n">
        <f aca="false">J12614*P12614+ROW()*0.00000001</f>
        <v>0.06012614</v>
      </c>
    </row>
    <row r="12615" customFormat="false" ht="15" hidden="false" customHeight="false" outlineLevel="0" collapsed="false">
      <c r="A12615" s="0" t="s">
        <v>9086</v>
      </c>
      <c r="B12615" s="0" t="s">
        <v>164</v>
      </c>
      <c r="C12615" s="0" t="n">
        <v>2010</v>
      </c>
      <c r="D12615" s="0" t="s">
        <v>52</v>
      </c>
      <c r="E12615" s="0" t="s">
        <v>9087</v>
      </c>
      <c r="F12615" s="0" t="n">
        <v>0</v>
      </c>
      <c r="G12615" s="0" t="n">
        <v>0</v>
      </c>
      <c r="H12615" s="0" t="n">
        <v>0.06</v>
      </c>
      <c r="I12615" s="0" t="n">
        <v>0</v>
      </c>
      <c r="J12615" s="0" t="n">
        <v>0.06</v>
      </c>
      <c r="N12615" s="0" t="s">
        <v>74</v>
      </c>
      <c r="P12615" s="0" t="n">
        <f aca="false">IF(AND(OR(Dashboard!$B$5="All",D12615=Dashboard!$B$5),OR(Dashboard!$D$5="All",N12615=Dashboard!$D$5),OR(AND(C12615&lt;&gt;"",C12615&gt;=Dashboard!$F$5,C12615&lt;=Dashboard!$H$5),AND(C12615="",Dashboard!$F$5&lt;=1980,Dashboard!$H$5&gt;=2016))),1,0)</f>
        <v>1</v>
      </c>
      <c r="Q12615" s="0" t="n">
        <f aca="false">J12615*P12615+ROW()*0.00000001</f>
        <v>0.06012615</v>
      </c>
    </row>
    <row r="12616" customFormat="false" ht="15" hidden="false" customHeight="false" outlineLevel="0" collapsed="false">
      <c r="A12616" s="0" t="s">
        <v>9088</v>
      </c>
      <c r="B12616" s="0" t="s">
        <v>117</v>
      </c>
      <c r="C12616" s="0" t="n">
        <v>2002</v>
      </c>
      <c r="D12616" s="0" t="s">
        <v>34</v>
      </c>
      <c r="E12616" s="0" t="s">
        <v>328</v>
      </c>
      <c r="F12616" s="0" t="n">
        <v>0.03</v>
      </c>
      <c r="G12616" s="0" t="n">
        <v>0.02</v>
      </c>
      <c r="H12616" s="0" t="n">
        <v>0</v>
      </c>
      <c r="I12616" s="0" t="n">
        <v>0</v>
      </c>
      <c r="J12616" s="0" t="n">
        <v>0.06</v>
      </c>
      <c r="N12616" s="0" t="s">
        <v>74</v>
      </c>
      <c r="P12616" s="0" t="n">
        <f aca="false">IF(AND(OR(Dashboard!$B$5="All",D12616=Dashboard!$B$5),OR(Dashboard!$D$5="All",N12616=Dashboard!$D$5),OR(AND(C12616&lt;&gt;"",C12616&gt;=Dashboard!$F$5,C12616&lt;=Dashboard!$H$5),AND(C12616="",Dashboard!$F$5&lt;=1980,Dashboard!$H$5&gt;=2016))),1,0)</f>
        <v>1</v>
      </c>
      <c r="Q12616" s="0" t="n">
        <f aca="false">J12616*P12616+ROW()*0.00000001</f>
        <v>0.06012616</v>
      </c>
    </row>
    <row r="12617" customFormat="false" ht="15" hidden="false" customHeight="false" outlineLevel="0" collapsed="false">
      <c r="A12617" s="0" t="s">
        <v>9089</v>
      </c>
      <c r="B12617" s="0" t="s">
        <v>76</v>
      </c>
      <c r="C12617" s="0" t="n">
        <v>2009</v>
      </c>
      <c r="D12617" s="0" t="s">
        <v>102</v>
      </c>
      <c r="E12617" s="0" t="s">
        <v>9090</v>
      </c>
      <c r="F12617" s="0" t="n">
        <v>0</v>
      </c>
      <c r="G12617" s="0" t="n">
        <v>0</v>
      </c>
      <c r="H12617" s="0" t="n">
        <v>0.06</v>
      </c>
      <c r="I12617" s="0" t="n">
        <v>0</v>
      </c>
      <c r="J12617" s="0" t="n">
        <v>0.06</v>
      </c>
      <c r="N12617" s="0" t="s">
        <v>74</v>
      </c>
      <c r="P12617" s="0" t="n">
        <f aca="false">IF(AND(OR(Dashboard!$B$5="All",D12617=Dashboard!$B$5),OR(Dashboard!$D$5="All",N12617=Dashboard!$D$5),OR(AND(C12617&lt;&gt;"",C12617&gt;=Dashboard!$F$5,C12617&lt;=Dashboard!$H$5),AND(C12617="",Dashboard!$F$5&lt;=1980,Dashboard!$H$5&gt;=2016))),1,0)</f>
        <v>1</v>
      </c>
      <c r="Q12617" s="0" t="n">
        <f aca="false">J12617*P12617+ROW()*0.00000001</f>
        <v>0.06012617</v>
      </c>
    </row>
    <row r="12618" customFormat="false" ht="15" hidden="false" customHeight="false" outlineLevel="0" collapsed="false">
      <c r="A12618" s="0" t="s">
        <v>9091</v>
      </c>
      <c r="B12618" s="0" t="s">
        <v>851</v>
      </c>
      <c r="C12618" s="0" t="n">
        <v>2014</v>
      </c>
      <c r="D12618" s="0" t="s">
        <v>114</v>
      </c>
      <c r="E12618" s="0" t="s">
        <v>328</v>
      </c>
      <c r="F12618" s="0" t="n">
        <v>0</v>
      </c>
      <c r="G12618" s="0" t="n">
        <v>0</v>
      </c>
      <c r="H12618" s="0" t="n">
        <v>0.06</v>
      </c>
      <c r="I12618" s="0" t="n">
        <v>0</v>
      </c>
      <c r="J12618" s="0" t="n">
        <v>0.06</v>
      </c>
      <c r="N12618" s="0" t="s">
        <v>74</v>
      </c>
      <c r="P12618" s="0" t="n">
        <f aca="false">IF(AND(OR(Dashboard!$B$5="All",D12618=Dashboard!$B$5),OR(Dashboard!$D$5="All",N12618=Dashboard!$D$5),OR(AND(C12618&lt;&gt;"",C12618&gt;=Dashboard!$F$5,C12618&lt;=Dashboard!$H$5),AND(C12618="",Dashboard!$F$5&lt;=1980,Dashboard!$H$5&gt;=2016))),1,0)</f>
        <v>1</v>
      </c>
      <c r="Q12618" s="0" t="n">
        <f aca="false">J12618*P12618+ROW()*0.00000001</f>
        <v>0.06012618</v>
      </c>
    </row>
    <row r="12619" customFormat="false" ht="15" hidden="false" customHeight="false" outlineLevel="0" collapsed="false">
      <c r="A12619" s="0" t="s">
        <v>9092</v>
      </c>
      <c r="B12619" s="0" t="s">
        <v>117</v>
      </c>
      <c r="C12619" s="0" t="n">
        <v>1995</v>
      </c>
      <c r="D12619" s="0" t="s">
        <v>48</v>
      </c>
      <c r="E12619" s="0" t="s">
        <v>1530</v>
      </c>
      <c r="F12619" s="0" t="n">
        <v>0.03</v>
      </c>
      <c r="G12619" s="0" t="n">
        <v>0.02</v>
      </c>
      <c r="H12619" s="0" t="n">
        <v>0</v>
      </c>
      <c r="I12619" s="0" t="n">
        <v>0</v>
      </c>
      <c r="J12619" s="0" t="n">
        <v>0.06</v>
      </c>
      <c r="N12619" s="0" t="s">
        <v>74</v>
      </c>
      <c r="P12619" s="0" t="n">
        <f aca="false">IF(AND(OR(Dashboard!$B$5="All",D12619=Dashboard!$B$5),OR(Dashboard!$D$5="All",N12619=Dashboard!$D$5),OR(AND(C12619&lt;&gt;"",C12619&gt;=Dashboard!$F$5,C12619&lt;=Dashboard!$H$5),AND(C12619="",Dashboard!$F$5&lt;=1980,Dashboard!$H$5&gt;=2016))),1,0)</f>
        <v>1</v>
      </c>
      <c r="Q12619" s="0" t="n">
        <f aca="false">J12619*P12619+ROW()*0.00000001</f>
        <v>0.06012619</v>
      </c>
    </row>
    <row r="12620" customFormat="false" ht="15" hidden="false" customHeight="false" outlineLevel="0" collapsed="false">
      <c r="A12620" s="0" t="s">
        <v>9093</v>
      </c>
      <c r="B12620" s="0" t="s">
        <v>85</v>
      </c>
      <c r="C12620" s="0" t="n">
        <v>2005</v>
      </c>
      <c r="D12620" s="0" t="s">
        <v>71</v>
      </c>
      <c r="E12620" s="0" t="s">
        <v>1002</v>
      </c>
      <c r="F12620" s="0" t="n">
        <v>0.04</v>
      </c>
      <c r="G12620" s="0" t="n">
        <v>0.02</v>
      </c>
      <c r="H12620" s="0" t="n">
        <v>0</v>
      </c>
      <c r="I12620" s="0" t="n">
        <v>0</v>
      </c>
      <c r="J12620" s="0" t="n">
        <v>0.06</v>
      </c>
      <c r="N12620" s="0" t="s">
        <v>35</v>
      </c>
      <c r="P12620" s="0" t="n">
        <f aca="false">IF(AND(OR(Dashboard!$B$5="All",D12620=Dashboard!$B$5),OR(Dashboard!$D$5="All",N12620=Dashboard!$D$5),OR(AND(C12620&lt;&gt;"",C12620&gt;=Dashboard!$F$5,C12620&lt;=Dashboard!$H$5),AND(C12620="",Dashboard!$F$5&lt;=1980,Dashboard!$H$5&gt;=2016))),1,0)</f>
        <v>1</v>
      </c>
      <c r="Q12620" s="0" t="n">
        <f aca="false">J12620*P12620+ROW()*0.00000001</f>
        <v>0.0601262</v>
      </c>
    </row>
    <row r="12621" customFormat="false" ht="15" hidden="false" customHeight="false" outlineLevel="0" collapsed="false">
      <c r="A12621" s="0" t="s">
        <v>9094</v>
      </c>
      <c r="B12621" s="0" t="s">
        <v>85</v>
      </c>
      <c r="C12621" s="0" t="n">
        <v>2002</v>
      </c>
      <c r="D12621" s="0" t="s">
        <v>114</v>
      </c>
      <c r="E12621" s="0" t="s">
        <v>3332</v>
      </c>
      <c r="F12621" s="0" t="n">
        <v>0.04</v>
      </c>
      <c r="G12621" s="0" t="n">
        <v>0.02</v>
      </c>
      <c r="H12621" s="0" t="n">
        <v>0</v>
      </c>
      <c r="I12621" s="0" t="n">
        <v>0</v>
      </c>
      <c r="J12621" s="0" t="n">
        <v>0.06</v>
      </c>
      <c r="K12621" s="0" t="n">
        <v>80</v>
      </c>
      <c r="L12621" s="0" t="n">
        <v>7.8</v>
      </c>
      <c r="M12621" s="0" t="s">
        <v>103</v>
      </c>
      <c r="N12621" s="0" t="s">
        <v>35</v>
      </c>
      <c r="O12621" s="0" t="s">
        <v>37</v>
      </c>
      <c r="P12621" s="0" t="n">
        <f aca="false">IF(AND(OR(Dashboard!$B$5="All",D12621=Dashboard!$B$5),OR(Dashboard!$D$5="All",N12621=Dashboard!$D$5),OR(AND(C12621&lt;&gt;"",C12621&gt;=Dashboard!$F$5,C12621&lt;=Dashboard!$H$5),AND(C12621="",Dashboard!$F$5&lt;=1980,Dashboard!$H$5&gt;=2016))),1,0)</f>
        <v>1</v>
      </c>
      <c r="Q12621" s="0" t="n">
        <f aca="false">J12621*P12621+ROW()*0.00000001</f>
        <v>0.06012621</v>
      </c>
    </row>
    <row r="12622" customFormat="false" ht="15" hidden="false" customHeight="false" outlineLevel="0" collapsed="false">
      <c r="A12622" s="0" t="s">
        <v>699</v>
      </c>
      <c r="B12622" s="0" t="s">
        <v>186</v>
      </c>
      <c r="C12622" s="0" t="n">
        <v>2003</v>
      </c>
      <c r="D12622" s="0" t="s">
        <v>71</v>
      </c>
      <c r="E12622" s="0" t="s">
        <v>211</v>
      </c>
      <c r="F12622" s="0" t="n">
        <v>0.05</v>
      </c>
      <c r="G12622" s="0" t="n">
        <v>0.01</v>
      </c>
      <c r="H12622" s="0" t="n">
        <v>0</v>
      </c>
      <c r="I12622" s="0" t="n">
        <v>0</v>
      </c>
      <c r="J12622" s="0" t="n">
        <v>0.06</v>
      </c>
      <c r="K12622" s="0" t="n">
        <v>62</v>
      </c>
      <c r="L12622" s="0" t="n">
        <v>8.5</v>
      </c>
      <c r="M12622" s="0" t="s">
        <v>73</v>
      </c>
      <c r="N12622" s="0" t="s">
        <v>35</v>
      </c>
      <c r="O12622" s="0" t="s">
        <v>67</v>
      </c>
      <c r="P12622" s="0" t="n">
        <f aca="false">IF(AND(OR(Dashboard!$B$5="All",D12622=Dashboard!$B$5),OR(Dashboard!$D$5="All",N12622=Dashboard!$D$5),OR(AND(C12622&lt;&gt;"",C12622&gt;=Dashboard!$F$5,C12622&lt;=Dashboard!$H$5),AND(C12622="",Dashboard!$F$5&lt;=1980,Dashboard!$H$5&gt;=2016))),1,0)</f>
        <v>1</v>
      </c>
      <c r="Q12622" s="0" t="n">
        <f aca="false">J12622*P12622+ROW()*0.00000001</f>
        <v>0.06012622</v>
      </c>
    </row>
    <row r="12623" customFormat="false" ht="15" hidden="false" customHeight="false" outlineLevel="0" collapsed="false">
      <c r="A12623" s="0" t="s">
        <v>9095</v>
      </c>
      <c r="B12623" s="0" t="s">
        <v>97</v>
      </c>
      <c r="C12623" s="0" t="n">
        <v>2016</v>
      </c>
      <c r="D12623" s="0" t="s">
        <v>114</v>
      </c>
      <c r="E12623" s="0" t="s">
        <v>2817</v>
      </c>
      <c r="F12623" s="0" t="n">
        <v>0.05</v>
      </c>
      <c r="G12623" s="0" t="n">
        <v>0</v>
      </c>
      <c r="H12623" s="0" t="n">
        <v>0</v>
      </c>
      <c r="I12623" s="0" t="n">
        <v>0.01</v>
      </c>
      <c r="J12623" s="0" t="n">
        <v>0.06</v>
      </c>
      <c r="N12623" s="0" t="s">
        <v>35</v>
      </c>
      <c r="P12623" s="0" t="n">
        <f aca="false">IF(AND(OR(Dashboard!$B$5="All",D12623=Dashboard!$B$5),OR(Dashboard!$D$5="All",N12623=Dashboard!$D$5),OR(AND(C12623&lt;&gt;"",C12623&gt;=Dashboard!$F$5,C12623&lt;=Dashboard!$H$5),AND(C12623="",Dashboard!$F$5&lt;=1980,Dashboard!$H$5&gt;=2016))),1,0)</f>
        <v>1</v>
      </c>
      <c r="Q12623" s="0" t="n">
        <f aca="false">J12623*P12623+ROW()*0.00000001</f>
        <v>0.06012623</v>
      </c>
    </row>
    <row r="12624" customFormat="false" ht="15" hidden="false" customHeight="false" outlineLevel="0" collapsed="false">
      <c r="A12624" s="0" t="s">
        <v>9096</v>
      </c>
      <c r="B12624" s="0" t="s">
        <v>873</v>
      </c>
      <c r="C12624" s="0" t="n">
        <v>1995</v>
      </c>
      <c r="D12624" s="0" t="s">
        <v>114</v>
      </c>
      <c r="E12624" s="0" t="s">
        <v>9097</v>
      </c>
      <c r="F12624" s="0" t="n">
        <v>0</v>
      </c>
      <c r="G12624" s="0" t="n">
        <v>0</v>
      </c>
      <c r="H12624" s="0" t="n">
        <v>0.06</v>
      </c>
      <c r="I12624" s="0" t="n">
        <v>0</v>
      </c>
      <c r="J12624" s="0" t="n">
        <v>0.06</v>
      </c>
      <c r="N12624" s="0" t="s">
        <v>154</v>
      </c>
      <c r="P12624" s="0" t="n">
        <f aca="false">IF(AND(OR(Dashboard!$B$5="All",D12624=Dashboard!$B$5),OR(Dashboard!$D$5="All",N12624=Dashboard!$D$5),OR(AND(C12624&lt;&gt;"",C12624&gt;=Dashboard!$F$5,C12624&lt;=Dashboard!$H$5),AND(C12624="",Dashboard!$F$5&lt;=1980,Dashboard!$H$5&gt;=2016))),1,0)</f>
        <v>1</v>
      </c>
      <c r="Q12624" s="0" t="n">
        <f aca="false">J12624*P12624+ROW()*0.00000001</f>
        <v>0.06012624</v>
      </c>
    </row>
    <row r="12625" customFormat="false" ht="15" hidden="false" customHeight="false" outlineLevel="0" collapsed="false">
      <c r="A12625" s="0" t="s">
        <v>4134</v>
      </c>
      <c r="B12625" s="0" t="s">
        <v>186</v>
      </c>
      <c r="C12625" s="0" t="n">
        <v>2002</v>
      </c>
      <c r="D12625" s="0" t="s">
        <v>34</v>
      </c>
      <c r="E12625" s="0" t="s">
        <v>91</v>
      </c>
      <c r="F12625" s="0" t="n">
        <v>0.05</v>
      </c>
      <c r="G12625" s="0" t="n">
        <v>0.01</v>
      </c>
      <c r="H12625" s="0" t="n">
        <v>0</v>
      </c>
      <c r="I12625" s="0" t="n">
        <v>0</v>
      </c>
      <c r="J12625" s="0" t="n">
        <v>0.06</v>
      </c>
      <c r="K12625" s="0" t="n">
        <v>80</v>
      </c>
      <c r="M12625" s="0" t="s">
        <v>36</v>
      </c>
      <c r="N12625" s="0" t="s">
        <v>35</v>
      </c>
      <c r="O12625" s="0" t="s">
        <v>37</v>
      </c>
      <c r="P12625" s="0" t="n">
        <f aca="false">IF(AND(OR(Dashboard!$B$5="All",D12625=Dashboard!$B$5),OR(Dashboard!$D$5="All",N12625=Dashboard!$D$5),OR(AND(C12625&lt;&gt;"",C12625&gt;=Dashboard!$F$5,C12625&lt;=Dashboard!$H$5),AND(C12625="",Dashboard!$F$5&lt;=1980,Dashboard!$H$5&gt;=2016))),1,0)</f>
        <v>1</v>
      </c>
      <c r="Q12625" s="0" t="n">
        <f aca="false">J12625*P12625+ROW()*0.00000001</f>
        <v>0.06012625</v>
      </c>
    </row>
    <row r="12626" customFormat="false" ht="15" hidden="false" customHeight="false" outlineLevel="0" collapsed="false">
      <c r="A12626" s="0" t="s">
        <v>8248</v>
      </c>
      <c r="B12626" s="0" t="s">
        <v>164</v>
      </c>
      <c r="C12626" s="0" t="n">
        <v>2012</v>
      </c>
      <c r="D12626" s="0" t="s">
        <v>58</v>
      </c>
      <c r="E12626" s="0" t="s">
        <v>328</v>
      </c>
      <c r="F12626" s="0" t="n">
        <v>0</v>
      </c>
      <c r="G12626" s="0" t="n">
        <v>0</v>
      </c>
      <c r="H12626" s="0" t="n">
        <v>0.06</v>
      </c>
      <c r="I12626" s="0" t="n">
        <v>0</v>
      </c>
      <c r="J12626" s="0" t="n">
        <v>0.06</v>
      </c>
      <c r="N12626" s="0" t="s">
        <v>74</v>
      </c>
      <c r="P12626" s="0" t="n">
        <f aca="false">IF(AND(OR(Dashboard!$B$5="All",D12626=Dashboard!$B$5),OR(Dashboard!$D$5="All",N12626=Dashboard!$D$5),OR(AND(C12626&lt;&gt;"",C12626&gt;=Dashboard!$F$5,C12626&lt;=Dashboard!$H$5),AND(C12626="",Dashboard!$F$5&lt;=1980,Dashboard!$H$5&gt;=2016))),1,0)</f>
        <v>1</v>
      </c>
      <c r="Q12626" s="0" t="n">
        <f aca="false">J12626*P12626+ROW()*0.00000001</f>
        <v>0.06012626</v>
      </c>
    </row>
    <row r="12627" customFormat="false" ht="15" hidden="false" customHeight="false" outlineLevel="0" collapsed="false">
      <c r="A12627" s="0" t="s">
        <v>9098</v>
      </c>
      <c r="B12627" s="0" t="s">
        <v>152</v>
      </c>
      <c r="C12627" s="0" t="n">
        <v>2003</v>
      </c>
      <c r="D12627" s="0" t="s">
        <v>246</v>
      </c>
      <c r="E12627" s="0" t="s">
        <v>65</v>
      </c>
      <c r="F12627" s="0" t="n">
        <v>0.03</v>
      </c>
      <c r="G12627" s="0" t="n">
        <v>0.02</v>
      </c>
      <c r="H12627" s="0" t="n">
        <v>0</v>
      </c>
      <c r="I12627" s="0" t="n">
        <v>0.01</v>
      </c>
      <c r="J12627" s="0" t="n">
        <v>0.06</v>
      </c>
      <c r="L12627" s="0" t="n">
        <v>8</v>
      </c>
      <c r="M12627" s="0" t="s">
        <v>36</v>
      </c>
      <c r="N12627" s="0" t="s">
        <v>152</v>
      </c>
      <c r="P12627" s="0" t="n">
        <f aca="false">IF(AND(OR(Dashboard!$B$5="All",D12627=Dashboard!$B$5),OR(Dashboard!$D$5="All",N12627=Dashboard!$D$5),OR(AND(C12627&lt;&gt;"",C12627&gt;=Dashboard!$F$5,C12627&lt;=Dashboard!$H$5),AND(C12627="",Dashboard!$F$5&lt;=1980,Dashboard!$H$5&gt;=2016))),1,0)</f>
        <v>1</v>
      </c>
      <c r="Q12627" s="0" t="n">
        <f aca="false">J12627*P12627+ROW()*0.00000001</f>
        <v>0.06012627</v>
      </c>
    </row>
    <row r="12628" customFormat="false" ht="15" hidden="false" customHeight="false" outlineLevel="0" collapsed="false">
      <c r="A12628" s="0" t="s">
        <v>9099</v>
      </c>
      <c r="B12628" s="0" t="s">
        <v>76</v>
      </c>
      <c r="C12628" s="0" t="n">
        <v>2005</v>
      </c>
      <c r="D12628" s="0" t="s">
        <v>71</v>
      </c>
      <c r="E12628" s="0" t="s">
        <v>782</v>
      </c>
      <c r="F12628" s="0" t="n">
        <v>0.03</v>
      </c>
      <c r="G12628" s="0" t="n">
        <v>0.02</v>
      </c>
      <c r="H12628" s="0" t="n">
        <v>0</v>
      </c>
      <c r="I12628" s="0" t="n">
        <v>0.01</v>
      </c>
      <c r="J12628" s="0" t="n">
        <v>0.06</v>
      </c>
      <c r="K12628" s="0" t="n">
        <v>60</v>
      </c>
      <c r="L12628" s="0" t="n">
        <v>7.9</v>
      </c>
      <c r="M12628" s="0" t="s">
        <v>73</v>
      </c>
      <c r="N12628" s="0" t="s">
        <v>74</v>
      </c>
      <c r="O12628" s="0" t="s">
        <v>53</v>
      </c>
      <c r="P12628" s="0" t="n">
        <f aca="false">IF(AND(OR(Dashboard!$B$5="All",D12628=Dashboard!$B$5),OR(Dashboard!$D$5="All",N12628=Dashboard!$D$5),OR(AND(C12628&lt;&gt;"",C12628&gt;=Dashboard!$F$5,C12628&lt;=Dashboard!$H$5),AND(C12628="",Dashboard!$F$5&lt;=1980,Dashboard!$H$5&gt;=2016))),1,0)</f>
        <v>1</v>
      </c>
      <c r="Q12628" s="0" t="n">
        <f aca="false">J12628*P12628+ROW()*0.00000001</f>
        <v>0.06012628</v>
      </c>
    </row>
    <row r="12629" customFormat="false" ht="15" hidden="false" customHeight="false" outlineLevel="0" collapsed="false">
      <c r="A12629" s="0" t="s">
        <v>9100</v>
      </c>
      <c r="B12629" s="0" t="s">
        <v>144</v>
      </c>
      <c r="C12629" s="0" t="n">
        <v>2005</v>
      </c>
      <c r="D12629" s="0" t="s">
        <v>34</v>
      </c>
      <c r="E12629" s="0" t="s">
        <v>72</v>
      </c>
      <c r="F12629" s="0" t="n">
        <v>0.04</v>
      </c>
      <c r="G12629" s="0" t="n">
        <v>0.01</v>
      </c>
      <c r="H12629" s="0" t="n">
        <v>0</v>
      </c>
      <c r="I12629" s="0" t="n">
        <v>0</v>
      </c>
      <c r="J12629" s="0" t="n">
        <v>0.06</v>
      </c>
      <c r="K12629" s="0" t="n">
        <v>44</v>
      </c>
      <c r="M12629" s="0" t="s">
        <v>103</v>
      </c>
      <c r="N12629" s="0" t="s">
        <v>66</v>
      </c>
      <c r="O12629" s="0" t="s">
        <v>177</v>
      </c>
      <c r="P12629" s="0" t="n">
        <f aca="false">IF(AND(OR(Dashboard!$B$5="All",D12629=Dashboard!$B$5),OR(Dashboard!$D$5="All",N12629=Dashboard!$D$5),OR(AND(C12629&lt;&gt;"",C12629&gt;=Dashboard!$F$5,C12629&lt;=Dashboard!$H$5),AND(C12629="",Dashboard!$F$5&lt;=1980,Dashboard!$H$5&gt;=2016))),1,0)</f>
        <v>1</v>
      </c>
      <c r="Q12629" s="0" t="n">
        <f aca="false">J12629*P12629+ROW()*0.00000001</f>
        <v>0.06012629</v>
      </c>
    </row>
    <row r="12630" customFormat="false" ht="15" hidden="false" customHeight="false" outlineLevel="0" collapsed="false">
      <c r="A12630" s="0" t="s">
        <v>9101</v>
      </c>
      <c r="B12630" s="0" t="s">
        <v>97</v>
      </c>
      <c r="C12630" s="0" t="n">
        <v>2014</v>
      </c>
      <c r="D12630" s="0" t="s">
        <v>46</v>
      </c>
      <c r="E12630" s="0" t="s">
        <v>1922</v>
      </c>
      <c r="F12630" s="0" t="n">
        <v>0</v>
      </c>
      <c r="G12630" s="0" t="n">
        <v>0</v>
      </c>
      <c r="H12630" s="0" t="n">
        <v>0.06</v>
      </c>
      <c r="I12630" s="0" t="n">
        <v>0</v>
      </c>
      <c r="J12630" s="0" t="n">
        <v>0.06</v>
      </c>
      <c r="K12630" s="0" t="n">
        <v>68</v>
      </c>
      <c r="L12630" s="0" t="n">
        <v>7.8</v>
      </c>
      <c r="M12630" s="0" t="s">
        <v>103</v>
      </c>
      <c r="N12630" s="0" t="s">
        <v>35</v>
      </c>
      <c r="O12630" s="0" t="s">
        <v>67</v>
      </c>
      <c r="P12630" s="0" t="n">
        <f aca="false">IF(AND(OR(Dashboard!$B$5="All",D12630=Dashboard!$B$5),OR(Dashboard!$D$5="All",N12630=Dashboard!$D$5),OR(AND(C12630&lt;&gt;"",C12630&gt;=Dashboard!$F$5,C12630&lt;=Dashboard!$H$5),AND(C12630="",Dashboard!$F$5&lt;=1980,Dashboard!$H$5&gt;=2016))),1,0)</f>
        <v>1</v>
      </c>
      <c r="Q12630" s="0" t="n">
        <f aca="false">J12630*P12630+ROW()*0.00000001</f>
        <v>0.0601263</v>
      </c>
    </row>
    <row r="12631" customFormat="false" ht="15" hidden="false" customHeight="false" outlineLevel="0" collapsed="false">
      <c r="A12631" s="0" t="s">
        <v>9102</v>
      </c>
      <c r="B12631" s="0" t="s">
        <v>97</v>
      </c>
      <c r="C12631" s="0" t="n">
        <v>2013</v>
      </c>
      <c r="D12631" s="0" t="s">
        <v>56</v>
      </c>
      <c r="E12631" s="0" t="s">
        <v>91</v>
      </c>
      <c r="F12631" s="0" t="n">
        <v>0</v>
      </c>
      <c r="G12631" s="0" t="n">
        <v>0.06</v>
      </c>
      <c r="H12631" s="0" t="n">
        <v>0</v>
      </c>
      <c r="I12631" s="0" t="n">
        <v>0</v>
      </c>
      <c r="J12631" s="0" t="n">
        <v>0.06</v>
      </c>
      <c r="M12631" s="0" t="s">
        <v>125</v>
      </c>
      <c r="N12631" s="0" t="s">
        <v>35</v>
      </c>
      <c r="P12631" s="0" t="n">
        <f aca="false">IF(AND(OR(Dashboard!$B$5="All",D12631=Dashboard!$B$5),OR(Dashboard!$D$5="All",N12631=Dashboard!$D$5),OR(AND(C12631&lt;&gt;"",C12631&gt;=Dashboard!$F$5,C12631&lt;=Dashboard!$H$5),AND(C12631="",Dashboard!$F$5&lt;=1980,Dashboard!$H$5&gt;=2016))),1,0)</f>
        <v>1</v>
      </c>
      <c r="Q12631" s="0" t="n">
        <f aca="false">J12631*P12631+ROW()*0.00000001</f>
        <v>0.06012631</v>
      </c>
    </row>
    <row r="12632" customFormat="false" ht="15" hidden="false" customHeight="false" outlineLevel="0" collapsed="false">
      <c r="A12632" s="0" t="s">
        <v>9103</v>
      </c>
      <c r="B12632" s="0" t="s">
        <v>97</v>
      </c>
      <c r="C12632" s="0" t="n">
        <v>2013</v>
      </c>
      <c r="D12632" s="0" t="s">
        <v>46</v>
      </c>
      <c r="E12632" s="0" t="s">
        <v>2867</v>
      </c>
      <c r="F12632" s="0" t="n">
        <v>0</v>
      </c>
      <c r="G12632" s="0" t="n">
        <v>0</v>
      </c>
      <c r="H12632" s="0" t="n">
        <v>0.06</v>
      </c>
      <c r="I12632" s="0" t="n">
        <v>0</v>
      </c>
      <c r="J12632" s="0" t="n">
        <v>0.06</v>
      </c>
      <c r="N12632" s="0" t="s">
        <v>35</v>
      </c>
      <c r="P12632" s="0" t="n">
        <f aca="false">IF(AND(OR(Dashboard!$B$5="All",D12632=Dashboard!$B$5),OR(Dashboard!$D$5="All",N12632=Dashboard!$D$5),OR(AND(C12632&lt;&gt;"",C12632&gt;=Dashboard!$F$5,C12632&lt;=Dashboard!$H$5),AND(C12632="",Dashboard!$F$5&lt;=1980,Dashboard!$H$5&gt;=2016))),1,0)</f>
        <v>1</v>
      </c>
      <c r="Q12632" s="0" t="n">
        <f aca="false">J12632*P12632+ROW()*0.00000001</f>
        <v>0.06012632</v>
      </c>
    </row>
    <row r="12633" customFormat="false" ht="15" hidden="false" customHeight="false" outlineLevel="0" collapsed="false">
      <c r="A12633" s="0" t="s">
        <v>9104</v>
      </c>
      <c r="B12633" s="0" t="s">
        <v>97</v>
      </c>
      <c r="C12633" s="0" t="n">
        <v>2014</v>
      </c>
      <c r="D12633" s="0" t="s">
        <v>46</v>
      </c>
      <c r="E12633" s="0" t="s">
        <v>328</v>
      </c>
      <c r="F12633" s="0" t="n">
        <v>0</v>
      </c>
      <c r="G12633" s="0" t="n">
        <v>0</v>
      </c>
      <c r="H12633" s="0" t="n">
        <v>0.06</v>
      </c>
      <c r="I12633" s="0" t="n">
        <v>0</v>
      </c>
      <c r="J12633" s="0" t="n">
        <v>0.06</v>
      </c>
      <c r="N12633" s="0" t="s">
        <v>35</v>
      </c>
      <c r="P12633" s="0" t="n">
        <f aca="false">IF(AND(OR(Dashboard!$B$5="All",D12633=Dashboard!$B$5),OR(Dashboard!$D$5="All",N12633=Dashboard!$D$5),OR(AND(C12633&lt;&gt;"",C12633&gt;=Dashboard!$F$5,C12633&lt;=Dashboard!$H$5),AND(C12633="",Dashboard!$F$5&lt;=1980,Dashboard!$H$5&gt;=2016))),1,0)</f>
        <v>1</v>
      </c>
      <c r="Q12633" s="0" t="n">
        <f aca="false">J12633*P12633+ROW()*0.00000001</f>
        <v>0.06012633</v>
      </c>
    </row>
    <row r="12634" customFormat="false" ht="15" hidden="false" customHeight="false" outlineLevel="0" collapsed="false">
      <c r="A12634" s="0" t="s">
        <v>7041</v>
      </c>
      <c r="B12634" s="0" t="s">
        <v>144</v>
      </c>
      <c r="C12634" s="0" t="n">
        <v>2003</v>
      </c>
      <c r="D12634" s="0" t="s">
        <v>246</v>
      </c>
      <c r="E12634" s="0" t="s">
        <v>154</v>
      </c>
      <c r="F12634" s="0" t="n">
        <v>0.04</v>
      </c>
      <c r="G12634" s="0" t="n">
        <v>0.01</v>
      </c>
      <c r="H12634" s="0" t="n">
        <v>0</v>
      </c>
      <c r="I12634" s="0" t="n">
        <v>0</v>
      </c>
      <c r="J12634" s="0" t="n">
        <v>0.06</v>
      </c>
      <c r="K12634" s="0" t="n">
        <v>69</v>
      </c>
      <c r="L12634" s="0" t="n">
        <v>8.4</v>
      </c>
      <c r="M12634" s="0" t="s">
        <v>103</v>
      </c>
      <c r="N12634" s="0" t="s">
        <v>66</v>
      </c>
      <c r="O12634" s="0" t="s">
        <v>67</v>
      </c>
      <c r="P12634" s="0" t="n">
        <f aca="false">IF(AND(OR(Dashboard!$B$5="All",D12634=Dashboard!$B$5),OR(Dashboard!$D$5="All",N12634=Dashboard!$D$5),OR(AND(C12634&lt;&gt;"",C12634&gt;=Dashboard!$F$5,C12634&lt;=Dashboard!$H$5),AND(C12634="",Dashboard!$F$5&lt;=1980,Dashboard!$H$5&gt;=2016))),1,0)</f>
        <v>1</v>
      </c>
      <c r="Q12634" s="0" t="n">
        <f aca="false">J12634*P12634+ROW()*0.00000001</f>
        <v>0.06012634</v>
      </c>
    </row>
    <row r="12635" customFormat="false" ht="15" hidden="false" customHeight="false" outlineLevel="0" collapsed="false">
      <c r="A12635" s="0" t="s">
        <v>9105</v>
      </c>
      <c r="B12635" s="0" t="s">
        <v>50</v>
      </c>
      <c r="C12635" s="0" t="n">
        <v>2009</v>
      </c>
      <c r="D12635" s="0" t="s">
        <v>71</v>
      </c>
      <c r="E12635" s="0" t="s">
        <v>814</v>
      </c>
      <c r="F12635" s="0" t="n">
        <v>0.04</v>
      </c>
      <c r="G12635" s="0" t="n">
        <v>0.01</v>
      </c>
      <c r="H12635" s="0" t="n">
        <v>0</v>
      </c>
      <c r="I12635" s="0" t="n">
        <v>0</v>
      </c>
      <c r="J12635" s="0" t="n">
        <v>0.06</v>
      </c>
      <c r="M12635" s="0" t="s">
        <v>36</v>
      </c>
      <c r="N12635" s="0" t="s">
        <v>35</v>
      </c>
      <c r="P12635" s="0" t="n">
        <f aca="false">IF(AND(OR(Dashboard!$B$5="All",D12635=Dashboard!$B$5),OR(Dashboard!$D$5="All",N12635=Dashboard!$D$5),OR(AND(C12635&lt;&gt;"",C12635&gt;=Dashboard!$F$5,C12635&lt;=Dashboard!$H$5),AND(C12635="",Dashboard!$F$5&lt;=1980,Dashboard!$H$5&gt;=2016))),1,0)</f>
        <v>1</v>
      </c>
      <c r="Q12635" s="0" t="n">
        <f aca="false">J12635*P12635+ROW()*0.00000001</f>
        <v>0.06012635</v>
      </c>
    </row>
    <row r="12636" customFormat="false" ht="15" hidden="false" customHeight="false" outlineLevel="0" collapsed="false">
      <c r="A12636" s="0" t="s">
        <v>7935</v>
      </c>
      <c r="B12636" s="0" t="s">
        <v>172</v>
      </c>
      <c r="C12636" s="0" t="n">
        <v>2016</v>
      </c>
      <c r="D12636" s="0" t="s">
        <v>41</v>
      </c>
      <c r="E12636" s="0" t="s">
        <v>5334</v>
      </c>
      <c r="F12636" s="0" t="n">
        <v>0.03</v>
      </c>
      <c r="G12636" s="0" t="n">
        <v>0.02</v>
      </c>
      <c r="H12636" s="0" t="n">
        <v>0</v>
      </c>
      <c r="I12636" s="0" t="n">
        <v>0.01</v>
      </c>
      <c r="J12636" s="0" t="n">
        <v>0.06</v>
      </c>
      <c r="N12636" s="0" t="s">
        <v>66</v>
      </c>
      <c r="P12636" s="0" t="n">
        <f aca="false">IF(AND(OR(Dashboard!$B$5="All",D12636=Dashboard!$B$5),OR(Dashboard!$D$5="All",N12636=Dashboard!$D$5),OR(AND(C12636&lt;&gt;"",C12636&gt;=Dashboard!$F$5,C12636&lt;=Dashboard!$H$5),AND(C12636="",Dashboard!$F$5&lt;=1980,Dashboard!$H$5&gt;=2016))),1,0)</f>
        <v>1</v>
      </c>
      <c r="Q12636" s="0" t="n">
        <f aca="false">J12636*P12636+ROW()*0.00000001</f>
        <v>0.06012636</v>
      </c>
    </row>
    <row r="12637" customFormat="false" ht="15" hidden="false" customHeight="false" outlineLevel="0" collapsed="false">
      <c r="A12637" s="0" t="s">
        <v>9106</v>
      </c>
      <c r="B12637" s="0" t="s">
        <v>164</v>
      </c>
      <c r="C12637" s="0" t="n">
        <v>2005</v>
      </c>
      <c r="D12637" s="0" t="s">
        <v>46</v>
      </c>
      <c r="E12637" s="0" t="s">
        <v>2860</v>
      </c>
      <c r="F12637" s="0" t="n">
        <v>0.05</v>
      </c>
      <c r="G12637" s="0" t="n">
        <v>0</v>
      </c>
      <c r="H12637" s="0" t="n">
        <v>0</v>
      </c>
      <c r="I12637" s="0" t="n">
        <v>0</v>
      </c>
      <c r="J12637" s="0" t="n">
        <v>0.06</v>
      </c>
      <c r="K12637" s="0" t="n">
        <v>66</v>
      </c>
      <c r="L12637" s="0" t="n">
        <v>7.4</v>
      </c>
      <c r="M12637" s="0" t="s">
        <v>36</v>
      </c>
      <c r="N12637" s="0" t="s">
        <v>74</v>
      </c>
      <c r="O12637" s="0" t="s">
        <v>67</v>
      </c>
      <c r="P12637" s="0" t="n">
        <f aca="false">IF(AND(OR(Dashboard!$B$5="All",D12637=Dashboard!$B$5),OR(Dashboard!$D$5="All",N12637=Dashboard!$D$5),OR(AND(C12637&lt;&gt;"",C12637&gt;=Dashboard!$F$5,C12637&lt;=Dashboard!$H$5),AND(C12637="",Dashboard!$F$5&lt;=1980,Dashboard!$H$5&gt;=2016))),1,0)</f>
        <v>1</v>
      </c>
      <c r="Q12637" s="0" t="n">
        <f aca="false">J12637*P12637+ROW()*0.00000001</f>
        <v>0.06012637</v>
      </c>
    </row>
    <row r="12638" customFormat="false" ht="15" hidden="false" customHeight="false" outlineLevel="0" collapsed="false">
      <c r="A12638" s="0" t="s">
        <v>9107</v>
      </c>
      <c r="B12638" s="0" t="s">
        <v>76</v>
      </c>
      <c r="C12638" s="0" t="n">
        <v>2001</v>
      </c>
      <c r="D12638" s="0" t="s">
        <v>56</v>
      </c>
      <c r="E12638" s="0" t="s">
        <v>1374</v>
      </c>
      <c r="F12638" s="0" t="n">
        <v>0.03</v>
      </c>
      <c r="G12638" s="0" t="n">
        <v>0.02</v>
      </c>
      <c r="H12638" s="0" t="n">
        <v>0</v>
      </c>
      <c r="I12638" s="0" t="n">
        <v>0.01</v>
      </c>
      <c r="J12638" s="0" t="n">
        <v>0.06</v>
      </c>
      <c r="K12638" s="0" t="n">
        <v>50</v>
      </c>
      <c r="L12638" s="0" t="n">
        <v>6.4</v>
      </c>
      <c r="M12638" s="0" t="s">
        <v>103</v>
      </c>
      <c r="N12638" s="0" t="s">
        <v>74</v>
      </c>
      <c r="O12638" s="0" t="s">
        <v>177</v>
      </c>
      <c r="P12638" s="0" t="n">
        <f aca="false">IF(AND(OR(Dashboard!$B$5="All",D12638=Dashboard!$B$5),OR(Dashboard!$D$5="All",N12638=Dashboard!$D$5),OR(AND(C12638&lt;&gt;"",C12638&gt;=Dashboard!$F$5,C12638&lt;=Dashboard!$H$5),AND(C12638="",Dashboard!$F$5&lt;=1980,Dashboard!$H$5&gt;=2016))),1,0)</f>
        <v>1</v>
      </c>
      <c r="Q12638" s="0" t="n">
        <f aca="false">J12638*P12638+ROW()*0.00000001</f>
        <v>0.06012638</v>
      </c>
    </row>
    <row r="12639" customFormat="false" ht="15" hidden="false" customHeight="false" outlineLevel="0" collapsed="false">
      <c r="A12639" s="0" t="s">
        <v>9108</v>
      </c>
      <c r="B12639" s="0" t="s">
        <v>50</v>
      </c>
      <c r="C12639" s="0" t="n">
        <v>2008</v>
      </c>
      <c r="D12639" s="0" t="s">
        <v>114</v>
      </c>
      <c r="E12639" s="0" t="s">
        <v>4395</v>
      </c>
      <c r="F12639" s="0" t="n">
        <v>0.05</v>
      </c>
      <c r="G12639" s="0" t="n">
        <v>0</v>
      </c>
      <c r="H12639" s="0" t="n">
        <v>0</v>
      </c>
      <c r="I12639" s="0" t="n">
        <v>0</v>
      </c>
      <c r="J12639" s="0" t="n">
        <v>0.06</v>
      </c>
      <c r="K12639" s="0" t="n">
        <v>61</v>
      </c>
      <c r="L12639" s="0" t="n">
        <v>8</v>
      </c>
      <c r="M12639" s="0" t="s">
        <v>73</v>
      </c>
      <c r="N12639" s="0" t="s">
        <v>35</v>
      </c>
      <c r="O12639" s="0" t="s">
        <v>67</v>
      </c>
      <c r="P12639" s="0" t="n">
        <f aca="false">IF(AND(OR(Dashboard!$B$5="All",D12639=Dashboard!$B$5),OR(Dashboard!$D$5="All",N12639=Dashboard!$D$5),OR(AND(C12639&lt;&gt;"",C12639&gt;=Dashboard!$F$5,C12639&lt;=Dashboard!$H$5),AND(C12639="",Dashboard!$F$5&lt;=1980,Dashboard!$H$5&gt;=2016))),1,0)</f>
        <v>1</v>
      </c>
      <c r="Q12639" s="0" t="n">
        <f aca="false">J12639*P12639+ROW()*0.00000001</f>
        <v>0.06012639</v>
      </c>
    </row>
    <row r="12640" customFormat="false" ht="15" hidden="false" customHeight="false" outlineLevel="0" collapsed="false">
      <c r="A12640" s="0" t="s">
        <v>2659</v>
      </c>
      <c r="B12640" s="0" t="s">
        <v>152</v>
      </c>
      <c r="C12640" s="0" t="n">
        <v>2008</v>
      </c>
      <c r="D12640" s="0" t="s">
        <v>46</v>
      </c>
      <c r="E12640" s="0" t="s">
        <v>9109</v>
      </c>
      <c r="F12640" s="0" t="n">
        <v>0</v>
      </c>
      <c r="G12640" s="0" t="n">
        <v>0.05</v>
      </c>
      <c r="H12640" s="0" t="n">
        <v>0</v>
      </c>
      <c r="I12640" s="0" t="n">
        <v>0.01</v>
      </c>
      <c r="J12640" s="0" t="n">
        <v>0.06</v>
      </c>
      <c r="K12640" s="0" t="n">
        <v>71</v>
      </c>
      <c r="L12640" s="0" t="n">
        <v>6.9</v>
      </c>
      <c r="M12640" s="0" t="s">
        <v>73</v>
      </c>
      <c r="N12640" s="0" t="s">
        <v>152</v>
      </c>
      <c r="O12640" s="0" t="s">
        <v>37</v>
      </c>
      <c r="P12640" s="0" t="n">
        <f aca="false">IF(AND(OR(Dashboard!$B$5="All",D12640=Dashboard!$B$5),OR(Dashboard!$D$5="All",N12640=Dashboard!$D$5),OR(AND(C12640&lt;&gt;"",C12640&gt;=Dashboard!$F$5,C12640&lt;=Dashboard!$H$5),AND(C12640="",Dashboard!$F$5&lt;=1980,Dashboard!$H$5&gt;=2016))),1,0)</f>
        <v>1</v>
      </c>
      <c r="Q12640" s="0" t="n">
        <f aca="false">J12640*P12640+ROW()*0.00000001</f>
        <v>0.0601264</v>
      </c>
    </row>
    <row r="12641" customFormat="false" ht="15" hidden="false" customHeight="false" outlineLevel="0" collapsed="false">
      <c r="A12641" s="0" t="s">
        <v>9110</v>
      </c>
      <c r="B12641" s="0" t="s">
        <v>33</v>
      </c>
      <c r="C12641" s="0" t="n">
        <v>2010</v>
      </c>
      <c r="D12641" s="0" t="s">
        <v>52</v>
      </c>
      <c r="E12641" s="0" t="s">
        <v>560</v>
      </c>
      <c r="F12641" s="0" t="n">
        <v>0.06</v>
      </c>
      <c r="G12641" s="0" t="n">
        <v>0</v>
      </c>
      <c r="H12641" s="0" t="n">
        <v>0</v>
      </c>
      <c r="I12641" s="0" t="n">
        <v>0</v>
      </c>
      <c r="J12641" s="0" t="n">
        <v>0.06</v>
      </c>
      <c r="N12641" s="0" t="s">
        <v>35</v>
      </c>
      <c r="P12641" s="0" t="n">
        <f aca="false">IF(AND(OR(Dashboard!$B$5="All",D12641=Dashboard!$B$5),OR(Dashboard!$D$5="All",N12641=Dashboard!$D$5),OR(AND(C12641&lt;&gt;"",C12641&gt;=Dashboard!$F$5,C12641&lt;=Dashboard!$H$5),AND(C12641="",Dashboard!$F$5&lt;=1980,Dashboard!$H$5&gt;=2016))),1,0)</f>
        <v>1</v>
      </c>
      <c r="Q12641" s="0" t="n">
        <f aca="false">J12641*P12641+ROW()*0.00000001</f>
        <v>0.06012641</v>
      </c>
    </row>
    <row r="12642" customFormat="false" ht="15" hidden="false" customHeight="false" outlineLevel="0" collapsed="false">
      <c r="A12642" s="0" t="s">
        <v>8252</v>
      </c>
      <c r="B12642" s="0" t="s">
        <v>64</v>
      </c>
      <c r="C12642" s="0" t="n">
        <v>2014</v>
      </c>
      <c r="D12642" s="0" t="s">
        <v>71</v>
      </c>
      <c r="E12642" s="0" t="s">
        <v>4960</v>
      </c>
      <c r="F12642" s="0" t="n">
        <v>0</v>
      </c>
      <c r="G12642" s="0" t="n">
        <v>0.05</v>
      </c>
      <c r="H12642" s="0" t="n">
        <v>0</v>
      </c>
      <c r="I12642" s="0" t="n">
        <v>0</v>
      </c>
      <c r="J12642" s="0" t="n">
        <v>0.06</v>
      </c>
      <c r="K12642" s="0" t="n">
        <v>58</v>
      </c>
      <c r="L12642" s="0" t="n">
        <v>7.5</v>
      </c>
      <c r="M12642" s="0" t="s">
        <v>125</v>
      </c>
      <c r="N12642" s="0" t="s">
        <v>66</v>
      </c>
      <c r="O12642" s="0" t="s">
        <v>53</v>
      </c>
      <c r="P12642" s="0" t="n">
        <f aca="false">IF(AND(OR(Dashboard!$B$5="All",D12642=Dashboard!$B$5),OR(Dashboard!$D$5="All",N12642=Dashboard!$D$5),OR(AND(C12642&lt;&gt;"",C12642&gt;=Dashboard!$F$5,C12642&lt;=Dashboard!$H$5),AND(C12642="",Dashboard!$F$5&lt;=1980,Dashboard!$H$5&gt;=2016))),1,0)</f>
        <v>1</v>
      </c>
      <c r="Q12642" s="0" t="n">
        <f aca="false">J12642*P12642+ROW()*0.00000001</f>
        <v>0.06012642</v>
      </c>
    </row>
    <row r="12643" customFormat="false" ht="15" hidden="false" customHeight="false" outlineLevel="0" collapsed="false">
      <c r="A12643" s="0" t="s">
        <v>5649</v>
      </c>
      <c r="B12643" s="0" t="s">
        <v>50</v>
      </c>
      <c r="C12643" s="0" t="n">
        <v>2005</v>
      </c>
      <c r="D12643" s="0" t="s">
        <v>71</v>
      </c>
      <c r="E12643" s="0" t="s">
        <v>220</v>
      </c>
      <c r="F12643" s="0" t="n">
        <v>0.05</v>
      </c>
      <c r="G12643" s="0" t="n">
        <v>0</v>
      </c>
      <c r="H12643" s="0" t="n">
        <v>0</v>
      </c>
      <c r="I12643" s="0" t="n">
        <v>0</v>
      </c>
      <c r="J12643" s="0" t="n">
        <v>0.06</v>
      </c>
      <c r="K12643" s="0" t="n">
        <v>58</v>
      </c>
      <c r="L12643" s="0" t="n">
        <v>7</v>
      </c>
      <c r="M12643" s="0" t="s">
        <v>36</v>
      </c>
      <c r="N12643" s="0" t="s">
        <v>35</v>
      </c>
      <c r="O12643" s="0" t="s">
        <v>53</v>
      </c>
      <c r="P12643" s="0" t="n">
        <f aca="false">IF(AND(OR(Dashboard!$B$5="All",D12643=Dashboard!$B$5),OR(Dashboard!$D$5="All",N12643=Dashboard!$D$5),OR(AND(C12643&lt;&gt;"",C12643&gt;=Dashboard!$F$5,C12643&lt;=Dashboard!$H$5),AND(C12643="",Dashboard!$F$5&lt;=1980,Dashboard!$H$5&gt;=2016))),1,0)</f>
        <v>1</v>
      </c>
      <c r="Q12643" s="0" t="n">
        <f aca="false">J12643*P12643+ROW()*0.00000001</f>
        <v>0.06012643</v>
      </c>
    </row>
    <row r="12644" customFormat="false" ht="15" hidden="false" customHeight="false" outlineLevel="0" collapsed="false">
      <c r="A12644" s="0" t="s">
        <v>9111</v>
      </c>
      <c r="B12644" s="0" t="s">
        <v>76</v>
      </c>
      <c r="C12644" s="0" t="n">
        <v>2006</v>
      </c>
      <c r="D12644" s="0" t="s">
        <v>71</v>
      </c>
      <c r="E12644" s="0" t="s">
        <v>195</v>
      </c>
      <c r="F12644" s="0" t="n">
        <v>0</v>
      </c>
      <c r="G12644" s="0" t="n">
        <v>0</v>
      </c>
      <c r="H12644" s="0" t="n">
        <v>0.06</v>
      </c>
      <c r="I12644" s="0" t="n">
        <v>0</v>
      </c>
      <c r="J12644" s="0" t="n">
        <v>0.06</v>
      </c>
      <c r="N12644" s="0" t="s">
        <v>74</v>
      </c>
      <c r="P12644" s="0" t="n">
        <f aca="false">IF(AND(OR(Dashboard!$B$5="All",D12644=Dashboard!$B$5),OR(Dashboard!$D$5="All",N12644=Dashboard!$D$5),OR(AND(C12644&lt;&gt;"",C12644&gt;=Dashboard!$F$5,C12644&lt;=Dashboard!$H$5),AND(C12644="",Dashboard!$F$5&lt;=1980,Dashboard!$H$5&gt;=2016))),1,0)</f>
        <v>1</v>
      </c>
      <c r="Q12644" s="0" t="n">
        <f aca="false">J12644*P12644+ROW()*0.00000001</f>
        <v>0.06012644</v>
      </c>
    </row>
    <row r="12645" customFormat="false" ht="15" hidden="false" customHeight="false" outlineLevel="0" collapsed="false">
      <c r="A12645" s="0" t="s">
        <v>9112</v>
      </c>
      <c r="B12645" s="0" t="s">
        <v>76</v>
      </c>
      <c r="C12645" s="0" t="n">
        <v>2004</v>
      </c>
      <c r="D12645" s="0" t="s">
        <v>34</v>
      </c>
      <c r="E12645" s="0" t="s">
        <v>2860</v>
      </c>
      <c r="F12645" s="0" t="n">
        <v>0.03</v>
      </c>
      <c r="G12645" s="0" t="n">
        <v>0.02</v>
      </c>
      <c r="H12645" s="0" t="n">
        <v>0</v>
      </c>
      <c r="I12645" s="0" t="n">
        <v>0.01</v>
      </c>
      <c r="J12645" s="0" t="n">
        <v>0.06</v>
      </c>
      <c r="N12645" s="0" t="s">
        <v>74</v>
      </c>
      <c r="P12645" s="0" t="n">
        <f aca="false">IF(AND(OR(Dashboard!$B$5="All",D12645=Dashboard!$B$5),OR(Dashboard!$D$5="All",N12645=Dashboard!$D$5),OR(AND(C12645&lt;&gt;"",C12645&gt;=Dashboard!$F$5,C12645&lt;=Dashboard!$H$5),AND(C12645="",Dashboard!$F$5&lt;=1980,Dashboard!$H$5&gt;=2016))),1,0)</f>
        <v>1</v>
      </c>
      <c r="Q12645" s="0" t="n">
        <f aca="false">J12645*P12645+ROW()*0.00000001</f>
        <v>0.06012645</v>
      </c>
    </row>
    <row r="12646" customFormat="false" ht="15" hidden="false" customHeight="false" outlineLevel="0" collapsed="false">
      <c r="A12646" s="0" t="s">
        <v>8097</v>
      </c>
      <c r="B12646" s="0" t="s">
        <v>64</v>
      </c>
      <c r="C12646" s="0" t="n">
        <v>2008</v>
      </c>
      <c r="D12646" s="0" t="s">
        <v>71</v>
      </c>
      <c r="E12646" s="0" t="s">
        <v>257</v>
      </c>
      <c r="F12646" s="0" t="n">
        <v>0.05</v>
      </c>
      <c r="G12646" s="0" t="n">
        <v>0</v>
      </c>
      <c r="H12646" s="0" t="n">
        <v>0</v>
      </c>
      <c r="I12646" s="0" t="n">
        <v>0</v>
      </c>
      <c r="J12646" s="0" t="n">
        <v>0.06</v>
      </c>
      <c r="K12646" s="0" t="n">
        <v>29</v>
      </c>
      <c r="L12646" s="0" t="n">
        <v>3.3</v>
      </c>
      <c r="M12646" s="0" t="s">
        <v>103</v>
      </c>
      <c r="N12646" s="0" t="s">
        <v>66</v>
      </c>
      <c r="O12646" s="0" t="s">
        <v>177</v>
      </c>
      <c r="P12646" s="0" t="n">
        <f aca="false">IF(AND(OR(Dashboard!$B$5="All",D12646=Dashboard!$B$5),OR(Dashboard!$D$5="All",N12646=Dashboard!$D$5),OR(AND(C12646&lt;&gt;"",C12646&gt;=Dashboard!$F$5,C12646&lt;=Dashboard!$H$5),AND(C12646="",Dashboard!$F$5&lt;=1980,Dashboard!$H$5&gt;=2016))),1,0)</f>
        <v>1</v>
      </c>
      <c r="Q12646" s="0" t="n">
        <f aca="false">J12646*P12646+ROW()*0.00000001</f>
        <v>0.06012646</v>
      </c>
    </row>
    <row r="12647" customFormat="false" ht="15" hidden="false" customHeight="false" outlineLevel="0" collapsed="false">
      <c r="A12647" s="0" t="s">
        <v>9113</v>
      </c>
      <c r="B12647" s="0" t="s">
        <v>50</v>
      </c>
      <c r="C12647" s="0" t="n">
        <v>2006</v>
      </c>
      <c r="D12647" s="0" t="s">
        <v>52</v>
      </c>
      <c r="E12647" s="0" t="s">
        <v>35</v>
      </c>
      <c r="F12647" s="0" t="n">
        <v>0</v>
      </c>
      <c r="G12647" s="0" t="n">
        <v>0</v>
      </c>
      <c r="H12647" s="0" t="n">
        <v>0.06</v>
      </c>
      <c r="I12647" s="0" t="n">
        <v>0</v>
      </c>
      <c r="J12647" s="0" t="n">
        <v>0.06</v>
      </c>
      <c r="N12647" s="0" t="s">
        <v>35</v>
      </c>
      <c r="P12647" s="0" t="n">
        <f aca="false">IF(AND(OR(Dashboard!$B$5="All",D12647=Dashboard!$B$5),OR(Dashboard!$D$5="All",N12647=Dashboard!$D$5),OR(AND(C12647&lt;&gt;"",C12647&gt;=Dashboard!$F$5,C12647&lt;=Dashboard!$H$5),AND(C12647="",Dashboard!$F$5&lt;=1980,Dashboard!$H$5&gt;=2016))),1,0)</f>
        <v>1</v>
      </c>
      <c r="Q12647" s="0" t="n">
        <f aca="false">J12647*P12647+ROW()*0.00000001</f>
        <v>0.06012647</v>
      </c>
    </row>
    <row r="12648" customFormat="false" ht="15" hidden="false" customHeight="false" outlineLevel="0" collapsed="false">
      <c r="A12648" s="0" t="s">
        <v>8516</v>
      </c>
      <c r="B12648" s="0" t="s">
        <v>94</v>
      </c>
      <c r="C12648" s="0" t="n">
        <v>2015</v>
      </c>
      <c r="D12648" s="0" t="s">
        <v>114</v>
      </c>
      <c r="E12648" s="0" t="s">
        <v>6736</v>
      </c>
      <c r="F12648" s="0" t="n">
        <v>0</v>
      </c>
      <c r="G12648" s="0" t="n">
        <v>0</v>
      </c>
      <c r="H12648" s="0" t="n">
        <v>0.06</v>
      </c>
      <c r="I12648" s="0" t="n">
        <v>0</v>
      </c>
      <c r="J12648" s="0" t="n">
        <v>0.06</v>
      </c>
      <c r="N12648" s="0" t="s">
        <v>74</v>
      </c>
      <c r="P12648" s="0" t="n">
        <f aca="false">IF(AND(OR(Dashboard!$B$5="All",D12648=Dashboard!$B$5),OR(Dashboard!$D$5="All",N12648=Dashboard!$D$5),OR(AND(C12648&lt;&gt;"",C12648&gt;=Dashboard!$F$5,C12648&lt;=Dashboard!$H$5),AND(C12648="",Dashboard!$F$5&lt;=1980,Dashboard!$H$5&gt;=2016))),1,0)</f>
        <v>1</v>
      </c>
      <c r="Q12648" s="0" t="n">
        <f aca="false">J12648*P12648+ROW()*0.00000001</f>
        <v>0.06012648</v>
      </c>
    </row>
    <row r="12649" customFormat="false" ht="15" hidden="false" customHeight="false" outlineLevel="0" collapsed="false">
      <c r="A12649" s="0" t="s">
        <v>674</v>
      </c>
      <c r="B12649" s="0" t="s">
        <v>152</v>
      </c>
      <c r="C12649" s="0" t="n">
        <v>2010</v>
      </c>
      <c r="D12649" s="0" t="s">
        <v>34</v>
      </c>
      <c r="E12649" s="0" t="s">
        <v>220</v>
      </c>
      <c r="F12649" s="0" t="n">
        <v>0</v>
      </c>
      <c r="G12649" s="0" t="n">
        <v>0.05</v>
      </c>
      <c r="H12649" s="0" t="n">
        <v>0</v>
      </c>
      <c r="I12649" s="0" t="n">
        <v>0.01</v>
      </c>
      <c r="J12649" s="0" t="n">
        <v>0.06</v>
      </c>
      <c r="K12649" s="0" t="n">
        <v>79</v>
      </c>
      <c r="N12649" s="0" t="s">
        <v>152</v>
      </c>
      <c r="O12649" s="0" t="s">
        <v>37</v>
      </c>
      <c r="P12649" s="0" t="n">
        <f aca="false">IF(AND(OR(Dashboard!$B$5="All",D12649=Dashboard!$B$5),OR(Dashboard!$D$5="All",N12649=Dashboard!$D$5),OR(AND(C12649&lt;&gt;"",C12649&gt;=Dashboard!$F$5,C12649&lt;=Dashboard!$H$5),AND(C12649="",Dashboard!$F$5&lt;=1980,Dashboard!$H$5&gt;=2016))),1,0)</f>
        <v>1</v>
      </c>
      <c r="Q12649" s="0" t="n">
        <f aca="false">J12649*P12649+ROW()*0.00000001</f>
        <v>0.06012649</v>
      </c>
    </row>
    <row r="12650" customFormat="false" ht="15" hidden="false" customHeight="false" outlineLevel="0" collapsed="false">
      <c r="A12650" s="0" t="s">
        <v>9114</v>
      </c>
      <c r="B12650" s="0" t="s">
        <v>85</v>
      </c>
      <c r="C12650" s="0" t="n">
        <v>2004</v>
      </c>
      <c r="D12650" s="0" t="s">
        <v>34</v>
      </c>
      <c r="E12650" s="0" t="s">
        <v>160</v>
      </c>
      <c r="F12650" s="0" t="n">
        <v>0.04</v>
      </c>
      <c r="G12650" s="0" t="n">
        <v>0.02</v>
      </c>
      <c r="H12650" s="0" t="n">
        <v>0</v>
      </c>
      <c r="I12650" s="0" t="n">
        <v>0</v>
      </c>
      <c r="J12650" s="0" t="n">
        <v>0.06</v>
      </c>
      <c r="N12650" s="0" t="s">
        <v>35</v>
      </c>
      <c r="P12650" s="0" t="n">
        <f aca="false">IF(AND(OR(Dashboard!$B$5="All",D12650=Dashboard!$B$5),OR(Dashboard!$D$5="All",N12650=Dashboard!$D$5),OR(AND(C12650&lt;&gt;"",C12650&gt;=Dashboard!$F$5,C12650&lt;=Dashboard!$H$5),AND(C12650="",Dashboard!$F$5&lt;=1980,Dashboard!$H$5&gt;=2016))),1,0)</f>
        <v>1</v>
      </c>
      <c r="Q12650" s="0" t="n">
        <f aca="false">J12650*P12650+ROW()*0.00000001</f>
        <v>0.0601265</v>
      </c>
    </row>
    <row r="12651" customFormat="false" ht="15" hidden="false" customHeight="false" outlineLevel="0" collapsed="false">
      <c r="A12651" s="0" t="s">
        <v>5935</v>
      </c>
      <c r="B12651" s="0" t="s">
        <v>152</v>
      </c>
      <c r="C12651" s="0" t="n">
        <v>1992</v>
      </c>
      <c r="D12651" s="0" t="s">
        <v>246</v>
      </c>
      <c r="E12651" s="0" t="s">
        <v>142</v>
      </c>
      <c r="F12651" s="0" t="n">
        <v>0</v>
      </c>
      <c r="G12651" s="0" t="n">
        <v>0.05</v>
      </c>
      <c r="H12651" s="0" t="n">
        <v>0</v>
      </c>
      <c r="I12651" s="0" t="n">
        <v>0.01</v>
      </c>
      <c r="J12651" s="0" t="n">
        <v>0.06</v>
      </c>
      <c r="N12651" s="0" t="s">
        <v>152</v>
      </c>
      <c r="P12651" s="0" t="n">
        <f aca="false">IF(AND(OR(Dashboard!$B$5="All",D12651=Dashboard!$B$5),OR(Dashboard!$D$5="All",N12651=Dashboard!$D$5),OR(AND(C12651&lt;&gt;"",C12651&gt;=Dashboard!$F$5,C12651&lt;=Dashboard!$H$5),AND(C12651="",Dashboard!$F$5&lt;=1980,Dashboard!$H$5&gt;=2016))),1,0)</f>
        <v>1</v>
      </c>
      <c r="Q12651" s="0" t="n">
        <f aca="false">J12651*P12651+ROW()*0.00000001</f>
        <v>0.06012651</v>
      </c>
    </row>
    <row r="12652" customFormat="false" ht="15" hidden="false" customHeight="false" outlineLevel="0" collapsed="false">
      <c r="A12652" s="0" t="s">
        <v>8945</v>
      </c>
      <c r="B12652" s="0" t="s">
        <v>144</v>
      </c>
      <c r="C12652" s="0" t="n">
        <v>2004</v>
      </c>
      <c r="D12652" s="0" t="s">
        <v>71</v>
      </c>
      <c r="E12652" s="0" t="s">
        <v>487</v>
      </c>
      <c r="F12652" s="0" t="n">
        <v>0.04</v>
      </c>
      <c r="G12652" s="0" t="n">
        <v>0.01</v>
      </c>
      <c r="H12652" s="0" t="n">
        <v>0</v>
      </c>
      <c r="I12652" s="0" t="n">
        <v>0</v>
      </c>
      <c r="J12652" s="0" t="n">
        <v>0.06</v>
      </c>
      <c r="K12652" s="0" t="n">
        <v>69</v>
      </c>
      <c r="L12652" s="0" t="n">
        <v>4.3</v>
      </c>
      <c r="M12652" s="0" t="s">
        <v>103</v>
      </c>
      <c r="N12652" s="0" t="s">
        <v>66</v>
      </c>
      <c r="O12652" s="0" t="s">
        <v>67</v>
      </c>
      <c r="P12652" s="0" t="n">
        <f aca="false">IF(AND(OR(Dashboard!$B$5="All",D12652=Dashboard!$B$5),OR(Dashboard!$D$5="All",N12652=Dashboard!$D$5),OR(AND(C12652&lt;&gt;"",C12652&gt;=Dashboard!$F$5,C12652&lt;=Dashboard!$H$5),AND(C12652="",Dashboard!$F$5&lt;=1980,Dashboard!$H$5&gt;=2016))),1,0)</f>
        <v>1</v>
      </c>
      <c r="Q12652" s="0" t="n">
        <f aca="false">J12652*P12652+ROW()*0.00000001</f>
        <v>0.06012652</v>
      </c>
    </row>
    <row r="12653" customFormat="false" ht="15" hidden="false" customHeight="false" outlineLevel="0" collapsed="false">
      <c r="A12653" s="0" t="s">
        <v>8265</v>
      </c>
      <c r="B12653" s="0" t="s">
        <v>164</v>
      </c>
      <c r="C12653" s="0" t="n">
        <v>2012</v>
      </c>
      <c r="D12653" s="0" t="s">
        <v>71</v>
      </c>
      <c r="E12653" s="0" t="s">
        <v>7521</v>
      </c>
      <c r="F12653" s="0" t="n">
        <v>0</v>
      </c>
      <c r="G12653" s="0" t="n">
        <v>0</v>
      </c>
      <c r="H12653" s="0" t="n">
        <v>0.06</v>
      </c>
      <c r="I12653" s="0" t="n">
        <v>0</v>
      </c>
      <c r="J12653" s="0" t="n">
        <v>0.06</v>
      </c>
      <c r="N12653" s="0" t="s">
        <v>74</v>
      </c>
      <c r="P12653" s="0" t="n">
        <f aca="false">IF(AND(OR(Dashboard!$B$5="All",D12653=Dashboard!$B$5),OR(Dashboard!$D$5="All",N12653=Dashboard!$D$5),OR(AND(C12653&lt;&gt;"",C12653&gt;=Dashboard!$F$5,C12653&lt;=Dashboard!$H$5),AND(C12653="",Dashboard!$F$5&lt;=1980,Dashboard!$H$5&gt;=2016))),1,0)</f>
        <v>1</v>
      </c>
      <c r="Q12653" s="0" t="n">
        <f aca="false">J12653*P12653+ROW()*0.00000001</f>
        <v>0.06012653</v>
      </c>
    </row>
    <row r="12654" customFormat="false" ht="15" hidden="false" customHeight="false" outlineLevel="0" collapsed="false">
      <c r="A12654" s="0" t="s">
        <v>9115</v>
      </c>
      <c r="B12654" s="0" t="s">
        <v>64</v>
      </c>
      <c r="C12654" s="0" t="n">
        <v>2010</v>
      </c>
      <c r="D12654" s="0" t="s">
        <v>56</v>
      </c>
      <c r="E12654" s="0" t="s">
        <v>91</v>
      </c>
      <c r="F12654" s="0" t="n">
        <v>0.05</v>
      </c>
      <c r="G12654" s="0" t="n">
        <v>0</v>
      </c>
      <c r="H12654" s="0" t="n">
        <v>0</v>
      </c>
      <c r="I12654" s="0" t="n">
        <v>0</v>
      </c>
      <c r="J12654" s="0" t="n">
        <v>0.06</v>
      </c>
      <c r="M12654" s="0" t="s">
        <v>73</v>
      </c>
      <c r="N12654" s="0" t="s">
        <v>66</v>
      </c>
      <c r="P12654" s="0" t="n">
        <f aca="false">IF(AND(OR(Dashboard!$B$5="All",D12654=Dashboard!$B$5),OR(Dashboard!$D$5="All",N12654=Dashboard!$D$5),OR(AND(C12654&lt;&gt;"",C12654&gt;=Dashboard!$F$5,C12654&lt;=Dashboard!$H$5),AND(C12654="",Dashboard!$F$5&lt;=1980,Dashboard!$H$5&gt;=2016))),1,0)</f>
        <v>1</v>
      </c>
      <c r="Q12654" s="0" t="n">
        <f aca="false">J12654*P12654+ROW()*0.00000001</f>
        <v>0.06012654</v>
      </c>
    </row>
    <row r="12655" customFormat="false" ht="15" hidden="false" customHeight="false" outlineLevel="0" collapsed="false">
      <c r="A12655" s="0" t="s">
        <v>9116</v>
      </c>
      <c r="B12655" s="0" t="s">
        <v>50</v>
      </c>
      <c r="C12655" s="0" t="n">
        <v>2008</v>
      </c>
      <c r="D12655" s="0" t="s">
        <v>71</v>
      </c>
      <c r="E12655" s="0" t="s">
        <v>328</v>
      </c>
      <c r="F12655" s="0" t="n">
        <v>0</v>
      </c>
      <c r="G12655" s="0" t="n">
        <v>0</v>
      </c>
      <c r="H12655" s="0" t="n">
        <v>0.06</v>
      </c>
      <c r="I12655" s="0" t="n">
        <v>0</v>
      </c>
      <c r="J12655" s="0" t="n">
        <v>0.06</v>
      </c>
      <c r="N12655" s="0" t="s">
        <v>35</v>
      </c>
      <c r="P12655" s="0" t="n">
        <f aca="false">IF(AND(OR(Dashboard!$B$5="All",D12655=Dashboard!$B$5),OR(Dashboard!$D$5="All",N12655=Dashboard!$D$5),OR(AND(C12655&lt;&gt;"",C12655&gt;=Dashboard!$F$5,C12655&lt;=Dashboard!$H$5),AND(C12655="",Dashboard!$F$5&lt;=1980,Dashboard!$H$5&gt;=2016))),1,0)</f>
        <v>1</v>
      </c>
      <c r="Q12655" s="0" t="n">
        <f aca="false">J12655*P12655+ROW()*0.00000001</f>
        <v>0.06012655</v>
      </c>
    </row>
    <row r="12656" customFormat="false" ht="15" hidden="false" customHeight="false" outlineLevel="0" collapsed="false">
      <c r="A12656" s="0" t="s">
        <v>9117</v>
      </c>
      <c r="B12656" s="0" t="s">
        <v>50</v>
      </c>
      <c r="C12656" s="0" t="n">
        <v>2005</v>
      </c>
      <c r="D12656" s="0" t="s">
        <v>48</v>
      </c>
      <c r="E12656" s="0" t="s">
        <v>160</v>
      </c>
      <c r="F12656" s="0" t="n">
        <v>0.05</v>
      </c>
      <c r="G12656" s="0" t="n">
        <v>0</v>
      </c>
      <c r="H12656" s="0" t="n">
        <v>0</v>
      </c>
      <c r="I12656" s="0" t="n">
        <v>0</v>
      </c>
      <c r="J12656" s="0" t="n">
        <v>0.06</v>
      </c>
      <c r="K12656" s="0" t="n">
        <v>65</v>
      </c>
      <c r="M12656" s="0" t="s">
        <v>36</v>
      </c>
      <c r="N12656" s="0" t="s">
        <v>35</v>
      </c>
      <c r="O12656" s="0" t="s">
        <v>67</v>
      </c>
      <c r="P12656" s="0" t="n">
        <f aca="false">IF(AND(OR(Dashboard!$B$5="All",D12656=Dashboard!$B$5),OR(Dashboard!$D$5="All",N12656=Dashboard!$D$5),OR(AND(C12656&lt;&gt;"",C12656&gt;=Dashboard!$F$5,C12656&lt;=Dashboard!$H$5),AND(C12656="",Dashboard!$F$5&lt;=1980,Dashboard!$H$5&gt;=2016))),1,0)</f>
        <v>1</v>
      </c>
      <c r="Q12656" s="0" t="n">
        <f aca="false">J12656*P12656+ROW()*0.00000001</f>
        <v>0.06012656</v>
      </c>
    </row>
    <row r="12657" customFormat="false" ht="15" hidden="false" customHeight="false" outlineLevel="0" collapsed="false">
      <c r="A12657" s="0" t="s">
        <v>346</v>
      </c>
      <c r="B12657" s="0" t="s">
        <v>50</v>
      </c>
      <c r="C12657" s="0" t="n">
        <v>2006</v>
      </c>
      <c r="D12657" s="0" t="s">
        <v>34</v>
      </c>
      <c r="E12657" s="0" t="s">
        <v>142</v>
      </c>
      <c r="F12657" s="0" t="n">
        <v>0.05</v>
      </c>
      <c r="G12657" s="0" t="n">
        <v>0.01</v>
      </c>
      <c r="H12657" s="0" t="n">
        <v>0</v>
      </c>
      <c r="I12657" s="0" t="n">
        <v>0</v>
      </c>
      <c r="J12657" s="0" t="n">
        <v>0.06</v>
      </c>
      <c r="N12657" s="0" t="s">
        <v>35</v>
      </c>
      <c r="P12657" s="0" t="n">
        <f aca="false">IF(AND(OR(Dashboard!$B$5="All",D12657=Dashboard!$B$5),OR(Dashboard!$D$5="All",N12657=Dashboard!$D$5),OR(AND(C12657&lt;&gt;"",C12657&gt;=Dashboard!$F$5,C12657&lt;=Dashboard!$H$5),AND(C12657="",Dashboard!$F$5&lt;=1980,Dashboard!$H$5&gt;=2016))),1,0)</f>
        <v>1</v>
      </c>
      <c r="Q12657" s="0" t="n">
        <f aca="false">J12657*P12657+ROW()*0.00000001</f>
        <v>0.06012657</v>
      </c>
    </row>
    <row r="12658" customFormat="false" ht="15" hidden="false" customHeight="false" outlineLevel="0" collapsed="false">
      <c r="A12658" s="0" t="s">
        <v>9118</v>
      </c>
      <c r="B12658" s="0" t="s">
        <v>50</v>
      </c>
      <c r="C12658" s="0" t="n">
        <v>2008</v>
      </c>
      <c r="D12658" s="0" t="s">
        <v>246</v>
      </c>
      <c r="E12658" s="0" t="s">
        <v>328</v>
      </c>
      <c r="F12658" s="0" t="n">
        <v>0</v>
      </c>
      <c r="G12658" s="0" t="n">
        <v>0</v>
      </c>
      <c r="H12658" s="0" t="n">
        <v>0.06</v>
      </c>
      <c r="I12658" s="0" t="n">
        <v>0</v>
      </c>
      <c r="J12658" s="0" t="n">
        <v>0.06</v>
      </c>
      <c r="N12658" s="0" t="s">
        <v>35</v>
      </c>
      <c r="P12658" s="0" t="n">
        <f aca="false">IF(AND(OR(Dashboard!$B$5="All",D12658=Dashboard!$B$5),OR(Dashboard!$D$5="All",N12658=Dashboard!$D$5),OR(AND(C12658&lt;&gt;"",C12658&gt;=Dashboard!$F$5,C12658&lt;=Dashboard!$H$5),AND(C12658="",Dashboard!$F$5&lt;=1980,Dashboard!$H$5&gt;=2016))),1,0)</f>
        <v>1</v>
      </c>
      <c r="Q12658" s="0" t="n">
        <f aca="false">J12658*P12658+ROW()*0.00000001</f>
        <v>0.06012658</v>
      </c>
    </row>
    <row r="12659" customFormat="false" ht="15" hidden="false" customHeight="false" outlineLevel="0" collapsed="false">
      <c r="A12659" s="0" t="s">
        <v>9119</v>
      </c>
      <c r="B12659" s="0" t="s">
        <v>76</v>
      </c>
      <c r="C12659" s="0" t="n">
        <v>2006</v>
      </c>
      <c r="D12659" s="0" t="s">
        <v>41</v>
      </c>
      <c r="E12659" s="0" t="s">
        <v>328</v>
      </c>
      <c r="F12659" s="0" t="n">
        <v>0.03</v>
      </c>
      <c r="G12659" s="0" t="n">
        <v>0.02</v>
      </c>
      <c r="H12659" s="0" t="n">
        <v>0</v>
      </c>
      <c r="I12659" s="0" t="n">
        <v>0.01</v>
      </c>
      <c r="J12659" s="0" t="n">
        <v>0.06</v>
      </c>
      <c r="K12659" s="0" t="n">
        <v>59</v>
      </c>
      <c r="L12659" s="0" t="n">
        <v>6.6</v>
      </c>
      <c r="M12659" s="0" t="s">
        <v>103</v>
      </c>
      <c r="N12659" s="0" t="s">
        <v>74</v>
      </c>
      <c r="O12659" s="0" t="s">
        <v>53</v>
      </c>
      <c r="P12659" s="0" t="n">
        <f aca="false">IF(AND(OR(Dashboard!$B$5="All",D12659=Dashboard!$B$5),OR(Dashboard!$D$5="All",N12659=Dashboard!$D$5),OR(AND(C12659&lt;&gt;"",C12659&gt;=Dashboard!$F$5,C12659&lt;=Dashboard!$H$5),AND(C12659="",Dashboard!$F$5&lt;=1980,Dashboard!$H$5&gt;=2016))),1,0)</f>
        <v>1</v>
      </c>
      <c r="Q12659" s="0" t="n">
        <f aca="false">J12659*P12659+ROW()*0.00000001</f>
        <v>0.06012659</v>
      </c>
    </row>
    <row r="12660" customFormat="false" ht="15" hidden="false" customHeight="false" outlineLevel="0" collapsed="false">
      <c r="A12660" s="0" t="s">
        <v>9120</v>
      </c>
      <c r="B12660" s="0" t="s">
        <v>50</v>
      </c>
      <c r="C12660" s="0" t="n">
        <v>2010</v>
      </c>
      <c r="D12660" s="0" t="s">
        <v>52</v>
      </c>
      <c r="E12660" s="0" t="s">
        <v>2960</v>
      </c>
      <c r="F12660" s="0" t="n">
        <v>0.05</v>
      </c>
      <c r="G12660" s="0" t="n">
        <v>0</v>
      </c>
      <c r="H12660" s="0" t="n">
        <v>0</v>
      </c>
      <c r="I12660" s="0" t="n">
        <v>0</v>
      </c>
      <c r="J12660" s="0" t="n">
        <v>0.06</v>
      </c>
      <c r="N12660" s="0" t="s">
        <v>35</v>
      </c>
      <c r="P12660" s="0" t="n">
        <f aca="false">IF(AND(OR(Dashboard!$B$5="All",D12660=Dashboard!$B$5),OR(Dashboard!$D$5="All",N12660=Dashboard!$D$5),OR(AND(C12660&lt;&gt;"",C12660&gt;=Dashboard!$F$5,C12660&lt;=Dashboard!$H$5),AND(C12660="",Dashboard!$F$5&lt;=1980,Dashboard!$H$5&gt;=2016))),1,0)</f>
        <v>1</v>
      </c>
      <c r="Q12660" s="0" t="n">
        <f aca="false">J12660*P12660+ROW()*0.00000001</f>
        <v>0.0601266</v>
      </c>
    </row>
    <row r="12661" customFormat="false" ht="15" hidden="false" customHeight="false" outlineLevel="0" collapsed="false">
      <c r="A12661" s="0" t="s">
        <v>9121</v>
      </c>
      <c r="B12661" s="0" t="s">
        <v>50</v>
      </c>
      <c r="C12661" s="0" t="n">
        <v>2010</v>
      </c>
      <c r="D12661" s="0" t="s">
        <v>246</v>
      </c>
      <c r="E12661" s="0" t="s">
        <v>124</v>
      </c>
      <c r="F12661" s="0" t="n">
        <v>0.05</v>
      </c>
      <c r="G12661" s="0" t="n">
        <v>0</v>
      </c>
      <c r="H12661" s="0" t="n">
        <v>0</v>
      </c>
      <c r="I12661" s="0" t="n">
        <v>0</v>
      </c>
      <c r="J12661" s="0" t="n">
        <v>0.06</v>
      </c>
      <c r="M12661" s="0" t="s">
        <v>36</v>
      </c>
      <c r="N12661" s="0" t="s">
        <v>35</v>
      </c>
      <c r="P12661" s="0" t="n">
        <f aca="false">IF(AND(OR(Dashboard!$B$5="All",D12661=Dashboard!$B$5),OR(Dashboard!$D$5="All",N12661=Dashboard!$D$5),OR(AND(C12661&lt;&gt;"",C12661&gt;=Dashboard!$F$5,C12661&lt;=Dashboard!$H$5),AND(C12661="",Dashboard!$F$5&lt;=1980,Dashboard!$H$5&gt;=2016))),1,0)</f>
        <v>1</v>
      </c>
      <c r="Q12661" s="0" t="n">
        <f aca="false">J12661*P12661+ROW()*0.00000001</f>
        <v>0.06012661</v>
      </c>
    </row>
    <row r="12662" customFormat="false" ht="15" hidden="false" customHeight="false" outlineLevel="0" collapsed="false">
      <c r="A12662" s="0" t="s">
        <v>9122</v>
      </c>
      <c r="B12662" s="0" t="s">
        <v>117</v>
      </c>
      <c r="C12662" s="0" t="n">
        <v>1999</v>
      </c>
      <c r="D12662" s="0" t="s">
        <v>71</v>
      </c>
      <c r="E12662" s="0" t="s">
        <v>1530</v>
      </c>
      <c r="F12662" s="0" t="n">
        <v>0.03</v>
      </c>
      <c r="G12662" s="0" t="n">
        <v>0.02</v>
      </c>
      <c r="H12662" s="0" t="n">
        <v>0</v>
      </c>
      <c r="I12662" s="0" t="n">
        <v>0</v>
      </c>
      <c r="J12662" s="0" t="n">
        <v>0.06</v>
      </c>
      <c r="N12662" s="0" t="s">
        <v>74</v>
      </c>
      <c r="P12662" s="0" t="n">
        <f aca="false">IF(AND(OR(Dashboard!$B$5="All",D12662=Dashboard!$B$5),OR(Dashboard!$D$5="All",N12662=Dashboard!$D$5),OR(AND(C12662&lt;&gt;"",C12662&gt;=Dashboard!$F$5,C12662&lt;=Dashboard!$H$5),AND(C12662="",Dashboard!$F$5&lt;=1980,Dashboard!$H$5&gt;=2016))),1,0)</f>
        <v>1</v>
      </c>
      <c r="Q12662" s="0" t="n">
        <f aca="false">J12662*P12662+ROW()*0.00000001</f>
        <v>0.06012662</v>
      </c>
    </row>
    <row r="12663" customFormat="false" ht="15" hidden="false" customHeight="false" outlineLevel="0" collapsed="false">
      <c r="A12663" s="0" t="s">
        <v>9123</v>
      </c>
      <c r="B12663" s="0" t="s">
        <v>50</v>
      </c>
      <c r="C12663" s="0" t="n">
        <v>2011</v>
      </c>
      <c r="D12663" s="0" t="s">
        <v>58</v>
      </c>
      <c r="E12663" s="0" t="s">
        <v>418</v>
      </c>
      <c r="F12663" s="0" t="n">
        <v>0.05</v>
      </c>
      <c r="G12663" s="0" t="n">
        <v>0</v>
      </c>
      <c r="H12663" s="0" t="n">
        <v>0</v>
      </c>
      <c r="I12663" s="0" t="n">
        <v>0</v>
      </c>
      <c r="J12663" s="0" t="n">
        <v>0.06</v>
      </c>
      <c r="N12663" s="0" t="s">
        <v>35</v>
      </c>
      <c r="P12663" s="0" t="n">
        <f aca="false">IF(AND(OR(Dashboard!$B$5="All",D12663=Dashboard!$B$5),OR(Dashboard!$D$5="All",N12663=Dashboard!$D$5),OR(AND(C12663&lt;&gt;"",C12663&gt;=Dashboard!$F$5,C12663&lt;=Dashboard!$H$5),AND(C12663="",Dashboard!$F$5&lt;=1980,Dashboard!$H$5&gt;=2016))),1,0)</f>
        <v>1</v>
      </c>
      <c r="Q12663" s="0" t="n">
        <f aca="false">J12663*P12663+ROW()*0.00000001</f>
        <v>0.06012663</v>
      </c>
    </row>
    <row r="12664" customFormat="false" ht="15" hidden="false" customHeight="false" outlineLevel="0" collapsed="false">
      <c r="A12664" s="0" t="s">
        <v>9124</v>
      </c>
      <c r="B12664" s="0" t="s">
        <v>1374</v>
      </c>
      <c r="C12664" s="0" t="n">
        <v>1995</v>
      </c>
      <c r="D12664" s="0" t="s">
        <v>114</v>
      </c>
      <c r="E12664" s="0" t="s">
        <v>220</v>
      </c>
      <c r="F12664" s="0" t="n">
        <v>0</v>
      </c>
      <c r="G12664" s="0" t="n">
        <v>0</v>
      </c>
      <c r="H12664" s="0" t="n">
        <v>0.06</v>
      </c>
      <c r="I12664" s="0" t="n">
        <v>0</v>
      </c>
      <c r="J12664" s="0" t="n">
        <v>0.06</v>
      </c>
      <c r="N12664" s="0" t="s">
        <v>161</v>
      </c>
      <c r="P12664" s="0" t="n">
        <f aca="false">IF(AND(OR(Dashboard!$B$5="All",D12664=Dashboard!$B$5),OR(Dashboard!$D$5="All",N12664=Dashboard!$D$5),OR(AND(C12664&lt;&gt;"",C12664&gt;=Dashboard!$F$5,C12664&lt;=Dashboard!$H$5),AND(C12664="",Dashboard!$F$5&lt;=1980,Dashboard!$H$5&gt;=2016))),1,0)</f>
        <v>1</v>
      </c>
      <c r="Q12664" s="0" t="n">
        <f aca="false">J12664*P12664+ROW()*0.00000001</f>
        <v>0.06012664</v>
      </c>
    </row>
    <row r="12665" customFormat="false" ht="15" hidden="false" customHeight="false" outlineLevel="0" collapsed="false">
      <c r="A12665" s="0" t="s">
        <v>7668</v>
      </c>
      <c r="B12665" s="0" t="s">
        <v>164</v>
      </c>
      <c r="C12665" s="0" t="n">
        <v>2012</v>
      </c>
      <c r="D12665" s="0" t="s">
        <v>71</v>
      </c>
      <c r="E12665" s="0" t="s">
        <v>328</v>
      </c>
      <c r="F12665" s="0" t="n">
        <v>0</v>
      </c>
      <c r="G12665" s="0" t="n">
        <v>0</v>
      </c>
      <c r="H12665" s="0" t="n">
        <v>0.06</v>
      </c>
      <c r="I12665" s="0" t="n">
        <v>0</v>
      </c>
      <c r="J12665" s="0" t="n">
        <v>0.06</v>
      </c>
      <c r="N12665" s="0" t="s">
        <v>74</v>
      </c>
      <c r="P12665" s="0" t="n">
        <f aca="false">IF(AND(OR(Dashboard!$B$5="All",D12665=Dashboard!$B$5),OR(Dashboard!$D$5="All",N12665=Dashboard!$D$5),OR(AND(C12665&lt;&gt;"",C12665&gt;=Dashboard!$F$5,C12665&lt;=Dashboard!$H$5),AND(C12665="",Dashboard!$F$5&lt;=1980,Dashboard!$H$5&gt;=2016))),1,0)</f>
        <v>1</v>
      </c>
      <c r="Q12665" s="0" t="n">
        <f aca="false">J12665*P12665+ROW()*0.00000001</f>
        <v>0.06012665</v>
      </c>
    </row>
    <row r="12666" customFormat="false" ht="15" hidden="false" customHeight="false" outlineLevel="0" collapsed="false">
      <c r="A12666" s="0" t="s">
        <v>9125</v>
      </c>
      <c r="B12666" s="0" t="s">
        <v>117</v>
      </c>
      <c r="C12666" s="0" t="n">
        <v>1996</v>
      </c>
      <c r="D12666" s="0" t="s">
        <v>102</v>
      </c>
      <c r="E12666" s="0" t="s">
        <v>449</v>
      </c>
      <c r="F12666" s="0" t="n">
        <v>0.03</v>
      </c>
      <c r="G12666" s="0" t="n">
        <v>0.02</v>
      </c>
      <c r="H12666" s="0" t="n">
        <v>0</v>
      </c>
      <c r="I12666" s="0" t="n">
        <v>0</v>
      </c>
      <c r="J12666" s="0" t="n">
        <v>0.06</v>
      </c>
      <c r="N12666" s="0" t="s">
        <v>74</v>
      </c>
      <c r="P12666" s="0" t="n">
        <f aca="false">IF(AND(OR(Dashboard!$B$5="All",D12666=Dashboard!$B$5),OR(Dashboard!$D$5="All",N12666=Dashboard!$D$5),OR(AND(C12666&lt;&gt;"",C12666&gt;=Dashboard!$F$5,C12666&lt;=Dashboard!$H$5),AND(C12666="",Dashboard!$F$5&lt;=1980,Dashboard!$H$5&gt;=2016))),1,0)</f>
        <v>1</v>
      </c>
      <c r="Q12666" s="0" t="n">
        <f aca="false">J12666*P12666+ROW()*0.00000001</f>
        <v>0.06012666</v>
      </c>
    </row>
    <row r="12667" customFormat="false" ht="15" hidden="false" customHeight="false" outlineLevel="0" collapsed="false">
      <c r="A12667" s="0" t="s">
        <v>9126</v>
      </c>
      <c r="B12667" s="0" t="s">
        <v>39</v>
      </c>
      <c r="C12667" s="0" t="n">
        <v>1989</v>
      </c>
      <c r="D12667" s="0" t="s">
        <v>48</v>
      </c>
      <c r="E12667" s="0" t="s">
        <v>9127</v>
      </c>
      <c r="F12667" s="0" t="n">
        <v>0.06</v>
      </c>
      <c r="G12667" s="0" t="n">
        <v>0</v>
      </c>
      <c r="H12667" s="0" t="n">
        <v>0</v>
      </c>
      <c r="I12667" s="0" t="n">
        <v>0</v>
      </c>
      <c r="J12667" s="0" t="n">
        <v>0.06</v>
      </c>
      <c r="N12667" s="0" t="s">
        <v>35</v>
      </c>
      <c r="P12667" s="0" t="n">
        <f aca="false">IF(AND(OR(Dashboard!$B$5="All",D12667=Dashboard!$B$5),OR(Dashboard!$D$5="All",N12667=Dashboard!$D$5),OR(AND(C12667&lt;&gt;"",C12667&gt;=Dashboard!$F$5,C12667&lt;=Dashboard!$H$5),AND(C12667="",Dashboard!$F$5&lt;=1980,Dashboard!$H$5&gt;=2016))),1,0)</f>
        <v>1</v>
      </c>
      <c r="Q12667" s="0" t="n">
        <f aca="false">J12667*P12667+ROW()*0.00000001</f>
        <v>0.06012667</v>
      </c>
    </row>
    <row r="12668" customFormat="false" ht="15" hidden="false" customHeight="false" outlineLevel="0" collapsed="false">
      <c r="A12668" s="0" t="s">
        <v>9128</v>
      </c>
      <c r="B12668" s="0" t="s">
        <v>50</v>
      </c>
      <c r="C12668" s="0" t="n">
        <v>2010</v>
      </c>
      <c r="D12668" s="0" t="s">
        <v>52</v>
      </c>
      <c r="E12668" s="0" t="s">
        <v>328</v>
      </c>
      <c r="F12668" s="0" t="n">
        <v>0</v>
      </c>
      <c r="G12668" s="0" t="n">
        <v>0</v>
      </c>
      <c r="H12668" s="0" t="n">
        <v>0.06</v>
      </c>
      <c r="I12668" s="0" t="n">
        <v>0</v>
      </c>
      <c r="J12668" s="0" t="n">
        <v>0.06</v>
      </c>
      <c r="N12668" s="0" t="s">
        <v>35</v>
      </c>
      <c r="P12668" s="0" t="n">
        <f aca="false">IF(AND(OR(Dashboard!$B$5="All",D12668=Dashboard!$B$5),OR(Dashboard!$D$5="All",N12668=Dashboard!$D$5),OR(AND(C12668&lt;&gt;"",C12668&gt;=Dashboard!$F$5,C12668&lt;=Dashboard!$H$5),AND(C12668="",Dashboard!$F$5&lt;=1980,Dashboard!$H$5&gt;=2016))),1,0)</f>
        <v>1</v>
      </c>
      <c r="Q12668" s="0" t="n">
        <f aca="false">J12668*P12668+ROW()*0.00000001</f>
        <v>0.06012668</v>
      </c>
    </row>
    <row r="12669" customFormat="false" ht="15" hidden="false" customHeight="false" outlineLevel="0" collapsed="false">
      <c r="A12669" s="0" t="s">
        <v>9129</v>
      </c>
      <c r="B12669" s="0" t="s">
        <v>70</v>
      </c>
      <c r="C12669" s="0" t="n">
        <v>2008</v>
      </c>
      <c r="D12669" s="0" t="s">
        <v>71</v>
      </c>
      <c r="E12669" s="0" t="s">
        <v>2860</v>
      </c>
      <c r="F12669" s="0" t="n">
        <v>0.05</v>
      </c>
      <c r="G12669" s="0" t="n">
        <v>0</v>
      </c>
      <c r="H12669" s="0" t="n">
        <v>0</v>
      </c>
      <c r="I12669" s="0" t="n">
        <v>0</v>
      </c>
      <c r="J12669" s="0" t="n">
        <v>0.06</v>
      </c>
      <c r="K12669" s="0" t="n">
        <v>30</v>
      </c>
      <c r="L12669" s="0" t="n">
        <v>3.5</v>
      </c>
      <c r="M12669" s="0" t="s">
        <v>73</v>
      </c>
      <c r="N12669" s="0" t="s">
        <v>74</v>
      </c>
      <c r="O12669" s="0" t="s">
        <v>177</v>
      </c>
      <c r="P12669" s="0" t="n">
        <f aca="false">IF(AND(OR(Dashboard!$B$5="All",D12669=Dashboard!$B$5),OR(Dashboard!$D$5="All",N12669=Dashboard!$D$5),OR(AND(C12669&lt;&gt;"",C12669&gt;=Dashboard!$F$5,C12669&lt;=Dashboard!$H$5),AND(C12669="",Dashboard!$F$5&lt;=1980,Dashboard!$H$5&gt;=2016))),1,0)</f>
        <v>1</v>
      </c>
      <c r="Q12669" s="0" t="n">
        <f aca="false">J12669*P12669+ROW()*0.00000001</f>
        <v>0.06012669</v>
      </c>
    </row>
    <row r="12670" customFormat="false" ht="15" hidden="false" customHeight="false" outlineLevel="0" collapsed="false">
      <c r="A12670" s="0" t="s">
        <v>7364</v>
      </c>
      <c r="B12670" s="0" t="s">
        <v>64</v>
      </c>
      <c r="C12670" s="0" t="n">
        <v>2007</v>
      </c>
      <c r="D12670" s="0" t="s">
        <v>56</v>
      </c>
      <c r="E12670" s="0" t="s">
        <v>91</v>
      </c>
      <c r="F12670" s="0" t="n">
        <v>0.05</v>
      </c>
      <c r="G12670" s="0" t="n">
        <v>0</v>
      </c>
      <c r="H12670" s="0" t="n">
        <v>0</v>
      </c>
      <c r="I12670" s="0" t="n">
        <v>0</v>
      </c>
      <c r="J12670" s="0" t="n">
        <v>0.06</v>
      </c>
      <c r="K12670" s="0" t="n">
        <v>35</v>
      </c>
      <c r="L12670" s="0" t="n">
        <v>6.1</v>
      </c>
      <c r="M12670" s="0" t="s">
        <v>103</v>
      </c>
      <c r="N12670" s="0" t="s">
        <v>66</v>
      </c>
      <c r="O12670" s="0" t="s">
        <v>177</v>
      </c>
      <c r="P12670" s="0" t="n">
        <f aca="false">IF(AND(OR(Dashboard!$B$5="All",D12670=Dashboard!$B$5),OR(Dashboard!$D$5="All",N12670=Dashboard!$D$5),OR(AND(C12670&lt;&gt;"",C12670&gt;=Dashboard!$F$5,C12670&lt;=Dashboard!$H$5),AND(C12670="",Dashboard!$F$5&lt;=1980,Dashboard!$H$5&gt;=2016))),1,0)</f>
        <v>1</v>
      </c>
      <c r="Q12670" s="0" t="n">
        <f aca="false">J12670*P12670+ROW()*0.00000001</f>
        <v>0.0601267</v>
      </c>
    </row>
    <row r="12671" customFormat="false" ht="15" hidden="false" customHeight="false" outlineLevel="0" collapsed="false">
      <c r="A12671" s="0" t="s">
        <v>8156</v>
      </c>
      <c r="B12671" s="0" t="s">
        <v>70</v>
      </c>
      <c r="C12671" s="0" t="n">
        <v>2016</v>
      </c>
      <c r="D12671" s="0" t="s">
        <v>102</v>
      </c>
      <c r="E12671" s="0" t="s">
        <v>2792</v>
      </c>
      <c r="F12671" s="0" t="n">
        <v>0.02</v>
      </c>
      <c r="G12671" s="0" t="n">
        <v>0.02</v>
      </c>
      <c r="H12671" s="0" t="n">
        <v>0.02</v>
      </c>
      <c r="I12671" s="0" t="n">
        <v>0.01</v>
      </c>
      <c r="J12671" s="0" t="n">
        <v>0.06</v>
      </c>
      <c r="M12671" s="0" t="s">
        <v>103</v>
      </c>
      <c r="N12671" s="0" t="s">
        <v>74</v>
      </c>
      <c r="P12671" s="0" t="n">
        <f aca="false">IF(AND(OR(Dashboard!$B$5="All",D12671=Dashboard!$B$5),OR(Dashboard!$D$5="All",N12671=Dashboard!$D$5),OR(AND(C12671&lt;&gt;"",C12671&gt;=Dashboard!$F$5,C12671&lt;=Dashboard!$H$5),AND(C12671="",Dashboard!$F$5&lt;=1980,Dashboard!$H$5&gt;=2016))),1,0)</f>
        <v>1</v>
      </c>
      <c r="Q12671" s="0" t="n">
        <f aca="false">J12671*P12671+ROW()*0.00000001</f>
        <v>0.06012671</v>
      </c>
    </row>
    <row r="12672" customFormat="false" ht="15" hidden="false" customHeight="false" outlineLevel="0" collapsed="false">
      <c r="A12672" s="0" t="s">
        <v>9130</v>
      </c>
      <c r="B12672" s="0" t="s">
        <v>85</v>
      </c>
      <c r="C12672" s="0" t="n">
        <v>2004</v>
      </c>
      <c r="D12672" s="0" t="s">
        <v>41</v>
      </c>
      <c r="E12672" s="0" t="s">
        <v>1524</v>
      </c>
      <c r="F12672" s="0" t="n">
        <v>0.04</v>
      </c>
      <c r="G12672" s="0" t="n">
        <v>0.02</v>
      </c>
      <c r="H12672" s="0" t="n">
        <v>0</v>
      </c>
      <c r="I12672" s="0" t="n">
        <v>0</v>
      </c>
      <c r="J12672" s="0" t="n">
        <v>0.06</v>
      </c>
      <c r="K12672" s="0" t="n">
        <v>83</v>
      </c>
      <c r="L12672" s="0" t="n">
        <v>8.9</v>
      </c>
      <c r="M12672" s="0" t="s">
        <v>36</v>
      </c>
      <c r="N12672" s="0" t="s">
        <v>35</v>
      </c>
      <c r="O12672" s="0" t="s">
        <v>42</v>
      </c>
      <c r="P12672" s="0" t="n">
        <f aca="false">IF(AND(OR(Dashboard!$B$5="All",D12672=Dashboard!$B$5),OR(Dashboard!$D$5="All",N12672=Dashboard!$D$5),OR(AND(C12672&lt;&gt;"",C12672&gt;=Dashboard!$F$5,C12672&lt;=Dashboard!$H$5),AND(C12672="",Dashboard!$F$5&lt;=1980,Dashboard!$H$5&gt;=2016))),1,0)</f>
        <v>1</v>
      </c>
      <c r="Q12672" s="0" t="n">
        <f aca="false">J12672*P12672+ROW()*0.00000001</f>
        <v>0.06012672</v>
      </c>
    </row>
    <row r="12673" customFormat="false" ht="15" hidden="false" customHeight="false" outlineLevel="0" collapsed="false">
      <c r="A12673" s="0" t="s">
        <v>3294</v>
      </c>
      <c r="B12673" s="0" t="s">
        <v>76</v>
      </c>
      <c r="C12673" s="0" t="n">
        <v>2010</v>
      </c>
      <c r="D12673" s="0" t="s">
        <v>56</v>
      </c>
      <c r="E12673" s="0" t="s">
        <v>89</v>
      </c>
      <c r="F12673" s="0" t="n">
        <v>0.03</v>
      </c>
      <c r="G12673" s="0" t="n">
        <v>0.02</v>
      </c>
      <c r="H12673" s="0" t="n">
        <v>0</v>
      </c>
      <c r="I12673" s="0" t="n">
        <v>0.01</v>
      </c>
      <c r="J12673" s="0" t="n">
        <v>0.06</v>
      </c>
      <c r="L12673" s="0" t="n">
        <v>7.9</v>
      </c>
      <c r="M12673" s="0" t="s">
        <v>103</v>
      </c>
      <c r="N12673" s="0" t="s">
        <v>74</v>
      </c>
      <c r="P12673" s="0" t="n">
        <f aca="false">IF(AND(OR(Dashboard!$B$5="All",D12673=Dashboard!$B$5),OR(Dashboard!$D$5="All",N12673=Dashboard!$D$5),OR(AND(C12673&lt;&gt;"",C12673&gt;=Dashboard!$F$5,C12673&lt;=Dashboard!$H$5),AND(C12673="",Dashboard!$F$5&lt;=1980,Dashboard!$H$5&gt;=2016))),1,0)</f>
        <v>1</v>
      </c>
      <c r="Q12673" s="0" t="n">
        <f aca="false">J12673*P12673+ROW()*0.00000001</f>
        <v>0.06012673</v>
      </c>
    </row>
    <row r="12674" customFormat="false" ht="15" hidden="false" customHeight="false" outlineLevel="0" collapsed="false">
      <c r="A12674" s="0" t="s">
        <v>6827</v>
      </c>
      <c r="B12674" s="0" t="s">
        <v>144</v>
      </c>
      <c r="C12674" s="0" t="n">
        <v>2005</v>
      </c>
      <c r="D12674" s="0" t="s">
        <v>58</v>
      </c>
      <c r="E12674" s="0" t="s">
        <v>139</v>
      </c>
      <c r="F12674" s="0" t="n">
        <v>0.04</v>
      </c>
      <c r="G12674" s="0" t="n">
        <v>0.01</v>
      </c>
      <c r="H12674" s="0" t="n">
        <v>0</v>
      </c>
      <c r="I12674" s="0" t="n">
        <v>0</v>
      </c>
      <c r="J12674" s="0" t="n">
        <v>0.06</v>
      </c>
      <c r="N12674" s="0" t="s">
        <v>66</v>
      </c>
      <c r="P12674" s="0" t="n">
        <f aca="false">IF(AND(OR(Dashboard!$B$5="All",D12674=Dashboard!$B$5),OR(Dashboard!$D$5="All",N12674=Dashboard!$D$5),OR(AND(C12674&lt;&gt;"",C12674&gt;=Dashboard!$F$5,C12674&lt;=Dashboard!$H$5),AND(C12674="",Dashboard!$F$5&lt;=1980,Dashboard!$H$5&gt;=2016))),1,0)</f>
        <v>1</v>
      </c>
      <c r="Q12674" s="0" t="n">
        <f aca="false">J12674*P12674+ROW()*0.00000001</f>
        <v>0.06012674</v>
      </c>
    </row>
    <row r="12675" customFormat="false" ht="15" hidden="false" customHeight="false" outlineLevel="0" collapsed="false">
      <c r="A12675" s="0" t="s">
        <v>8814</v>
      </c>
      <c r="B12675" s="0" t="s">
        <v>70</v>
      </c>
      <c r="C12675" s="0" t="n">
        <v>2011</v>
      </c>
      <c r="D12675" s="0" t="s">
        <v>41</v>
      </c>
      <c r="E12675" s="0" t="s">
        <v>7873</v>
      </c>
      <c r="F12675" s="0" t="n">
        <v>0.05</v>
      </c>
      <c r="G12675" s="0" t="n">
        <v>0</v>
      </c>
      <c r="H12675" s="0" t="n">
        <v>0</v>
      </c>
      <c r="I12675" s="0" t="n">
        <v>0.01</v>
      </c>
      <c r="J12675" s="0" t="n">
        <v>0.06</v>
      </c>
      <c r="K12675" s="0" t="n">
        <v>53</v>
      </c>
      <c r="M12675" s="0" t="s">
        <v>125</v>
      </c>
      <c r="N12675" s="0" t="s">
        <v>74</v>
      </c>
      <c r="O12675" s="0" t="s">
        <v>53</v>
      </c>
      <c r="P12675" s="0" t="n">
        <f aca="false">IF(AND(OR(Dashboard!$B$5="All",D12675=Dashboard!$B$5),OR(Dashboard!$D$5="All",N12675=Dashboard!$D$5),OR(AND(C12675&lt;&gt;"",C12675&gt;=Dashboard!$F$5,C12675&lt;=Dashboard!$H$5),AND(C12675="",Dashboard!$F$5&lt;=1980,Dashboard!$H$5&gt;=2016))),1,0)</f>
        <v>1</v>
      </c>
      <c r="Q12675" s="0" t="n">
        <f aca="false">J12675*P12675+ROW()*0.00000001</f>
        <v>0.06012675</v>
      </c>
    </row>
    <row r="12676" customFormat="false" ht="15" hidden="false" customHeight="false" outlineLevel="0" collapsed="false">
      <c r="A12676" s="0" t="s">
        <v>9131</v>
      </c>
      <c r="B12676" s="0" t="s">
        <v>76</v>
      </c>
      <c r="C12676" s="0" t="n">
        <v>2008</v>
      </c>
      <c r="D12676" s="0" t="s">
        <v>52</v>
      </c>
      <c r="E12676" s="0" t="s">
        <v>7643</v>
      </c>
      <c r="F12676" s="0" t="n">
        <v>0</v>
      </c>
      <c r="G12676" s="0" t="n">
        <v>0</v>
      </c>
      <c r="H12676" s="0" t="n">
        <v>0.06</v>
      </c>
      <c r="I12676" s="0" t="n">
        <v>0</v>
      </c>
      <c r="J12676" s="0" t="n">
        <v>0.06</v>
      </c>
      <c r="N12676" s="0" t="s">
        <v>74</v>
      </c>
      <c r="P12676" s="0" t="n">
        <f aca="false">IF(AND(OR(Dashboard!$B$5="All",D12676=Dashboard!$B$5),OR(Dashboard!$D$5="All",N12676=Dashboard!$D$5),OR(AND(C12676&lt;&gt;"",C12676&gt;=Dashboard!$F$5,C12676&lt;=Dashboard!$H$5),AND(C12676="",Dashboard!$F$5&lt;=1980,Dashboard!$H$5&gt;=2016))),1,0)</f>
        <v>1</v>
      </c>
      <c r="Q12676" s="0" t="n">
        <f aca="false">J12676*P12676+ROW()*0.00000001</f>
        <v>0.06012676</v>
      </c>
    </row>
    <row r="12677" customFormat="false" ht="15" hidden="false" customHeight="false" outlineLevel="0" collapsed="false">
      <c r="A12677" s="0" t="s">
        <v>8524</v>
      </c>
      <c r="B12677" s="0" t="s">
        <v>172</v>
      </c>
      <c r="C12677" s="0" t="n">
        <v>2015</v>
      </c>
      <c r="D12677" s="0" t="s">
        <v>71</v>
      </c>
      <c r="E12677" s="0" t="s">
        <v>124</v>
      </c>
      <c r="F12677" s="0" t="n">
        <v>0.05</v>
      </c>
      <c r="G12677" s="0" t="n">
        <v>0</v>
      </c>
      <c r="H12677" s="0" t="n">
        <v>0</v>
      </c>
      <c r="I12677" s="0" t="n">
        <v>0.01</v>
      </c>
      <c r="J12677" s="0" t="n">
        <v>0.06</v>
      </c>
      <c r="K12677" s="0" t="n">
        <v>60</v>
      </c>
      <c r="L12677" s="0" t="n">
        <v>8.4</v>
      </c>
      <c r="N12677" s="0" t="s">
        <v>66</v>
      </c>
      <c r="O12677" s="0" t="s">
        <v>53</v>
      </c>
      <c r="P12677" s="0" t="n">
        <f aca="false">IF(AND(OR(Dashboard!$B$5="All",D12677=Dashboard!$B$5),OR(Dashboard!$D$5="All",N12677=Dashboard!$D$5),OR(AND(C12677&lt;&gt;"",C12677&gt;=Dashboard!$F$5,C12677&lt;=Dashboard!$H$5),AND(C12677="",Dashboard!$F$5&lt;=1980,Dashboard!$H$5&gt;=2016))),1,0)</f>
        <v>1</v>
      </c>
      <c r="Q12677" s="0" t="n">
        <f aca="false">J12677*P12677+ROW()*0.00000001</f>
        <v>0.06012677</v>
      </c>
    </row>
    <row r="12678" customFormat="false" ht="15" hidden="false" customHeight="false" outlineLevel="0" collapsed="false">
      <c r="A12678" s="0" t="s">
        <v>9132</v>
      </c>
      <c r="B12678" s="0" t="s">
        <v>873</v>
      </c>
      <c r="C12678" s="0" t="n">
        <v>1996</v>
      </c>
      <c r="D12678" s="0" t="s">
        <v>58</v>
      </c>
      <c r="E12678" s="0" t="s">
        <v>5008</v>
      </c>
      <c r="F12678" s="0" t="n">
        <v>0</v>
      </c>
      <c r="G12678" s="0" t="n">
        <v>0</v>
      </c>
      <c r="H12678" s="0" t="n">
        <v>0.06</v>
      </c>
      <c r="I12678" s="0" t="n">
        <v>0</v>
      </c>
      <c r="J12678" s="0" t="n">
        <v>0.06</v>
      </c>
      <c r="N12678" s="0" t="s">
        <v>154</v>
      </c>
      <c r="P12678" s="0" t="n">
        <f aca="false">IF(AND(OR(Dashboard!$B$5="All",D12678=Dashboard!$B$5),OR(Dashboard!$D$5="All",N12678=Dashboard!$D$5),OR(AND(C12678&lt;&gt;"",C12678&gt;=Dashboard!$F$5,C12678&lt;=Dashboard!$H$5),AND(C12678="",Dashboard!$F$5&lt;=1980,Dashboard!$H$5&gt;=2016))),1,0)</f>
        <v>1</v>
      </c>
      <c r="Q12678" s="0" t="n">
        <f aca="false">J12678*P12678+ROW()*0.00000001</f>
        <v>0.06012678</v>
      </c>
    </row>
    <row r="12679" customFormat="false" ht="15" hidden="false" customHeight="false" outlineLevel="0" collapsed="false">
      <c r="A12679" s="0" t="s">
        <v>8754</v>
      </c>
      <c r="B12679" s="0" t="s">
        <v>64</v>
      </c>
      <c r="C12679" s="0" t="n">
        <v>2012</v>
      </c>
      <c r="D12679" s="0" t="s">
        <v>56</v>
      </c>
      <c r="E12679" s="0" t="s">
        <v>328</v>
      </c>
      <c r="F12679" s="0" t="n">
        <v>0.03</v>
      </c>
      <c r="G12679" s="0" t="n">
        <v>0.02</v>
      </c>
      <c r="H12679" s="0" t="n">
        <v>0</v>
      </c>
      <c r="I12679" s="0" t="n">
        <v>0.01</v>
      </c>
      <c r="J12679" s="0" t="n">
        <v>0.06</v>
      </c>
      <c r="K12679" s="0" t="n">
        <v>53</v>
      </c>
      <c r="L12679" s="0" t="n">
        <v>6.5</v>
      </c>
      <c r="M12679" s="0" t="s">
        <v>73</v>
      </c>
      <c r="N12679" s="0" t="s">
        <v>66</v>
      </c>
      <c r="O12679" s="0" t="s">
        <v>53</v>
      </c>
      <c r="P12679" s="0" t="n">
        <f aca="false">IF(AND(OR(Dashboard!$B$5="All",D12679=Dashboard!$B$5),OR(Dashboard!$D$5="All",N12679=Dashboard!$D$5),OR(AND(C12679&lt;&gt;"",C12679&gt;=Dashboard!$F$5,C12679&lt;=Dashboard!$H$5),AND(C12679="",Dashboard!$F$5&lt;=1980,Dashboard!$H$5&gt;=2016))),1,0)</f>
        <v>1</v>
      </c>
      <c r="Q12679" s="0" t="n">
        <f aca="false">J12679*P12679+ROW()*0.00000001</f>
        <v>0.06012679</v>
      </c>
    </row>
    <row r="12680" customFormat="false" ht="15" hidden="false" customHeight="false" outlineLevel="0" collapsed="false">
      <c r="A12680" s="0" t="s">
        <v>9133</v>
      </c>
      <c r="B12680" s="0" t="s">
        <v>164</v>
      </c>
      <c r="C12680" s="0" t="n">
        <v>2012</v>
      </c>
      <c r="D12680" s="0" t="s">
        <v>46</v>
      </c>
      <c r="E12680" s="0" t="s">
        <v>328</v>
      </c>
      <c r="F12680" s="0" t="n">
        <v>0</v>
      </c>
      <c r="G12680" s="0" t="n">
        <v>0</v>
      </c>
      <c r="H12680" s="0" t="n">
        <v>0.06</v>
      </c>
      <c r="I12680" s="0" t="n">
        <v>0</v>
      </c>
      <c r="J12680" s="0" t="n">
        <v>0.06</v>
      </c>
      <c r="N12680" s="0" t="s">
        <v>74</v>
      </c>
      <c r="P12680" s="0" t="n">
        <f aca="false">IF(AND(OR(Dashboard!$B$5="All",D12680=Dashboard!$B$5),OR(Dashboard!$D$5="All",N12680=Dashboard!$D$5),OR(AND(C12680&lt;&gt;"",C12680&gt;=Dashboard!$F$5,C12680&lt;=Dashboard!$H$5),AND(C12680="",Dashboard!$F$5&lt;=1980,Dashboard!$H$5&gt;=2016))),1,0)</f>
        <v>1</v>
      </c>
      <c r="Q12680" s="0" t="n">
        <f aca="false">J12680*P12680+ROW()*0.00000001</f>
        <v>0.0601268</v>
      </c>
    </row>
    <row r="12681" customFormat="false" ht="15" hidden="false" customHeight="false" outlineLevel="0" collapsed="false">
      <c r="A12681" s="0" t="s">
        <v>9134</v>
      </c>
      <c r="B12681" s="0" t="s">
        <v>78</v>
      </c>
      <c r="C12681" s="0" t="n">
        <v>1993</v>
      </c>
      <c r="D12681" s="0" t="s">
        <v>16</v>
      </c>
      <c r="E12681" s="0" t="s">
        <v>220</v>
      </c>
      <c r="F12681" s="0" t="n">
        <v>0</v>
      </c>
      <c r="G12681" s="0" t="n">
        <v>0</v>
      </c>
      <c r="H12681" s="0" t="n">
        <v>0.06</v>
      </c>
      <c r="I12681" s="0" t="n">
        <v>0</v>
      </c>
      <c r="J12681" s="0" t="n">
        <v>0.06</v>
      </c>
      <c r="N12681" s="0" t="s">
        <v>35</v>
      </c>
      <c r="P12681" s="0" t="n">
        <f aca="false">IF(AND(OR(Dashboard!$B$5="All",D12681=Dashboard!$B$5),OR(Dashboard!$D$5="All",N12681=Dashboard!$D$5),OR(AND(C12681&lt;&gt;"",C12681&gt;=Dashboard!$F$5,C12681&lt;=Dashboard!$H$5),AND(C12681="",Dashboard!$F$5&lt;=1980,Dashboard!$H$5&gt;=2016))),1,0)</f>
        <v>1</v>
      </c>
      <c r="Q12681" s="0" t="n">
        <f aca="false">J12681*P12681+ROW()*0.00000001</f>
        <v>0.06012681</v>
      </c>
    </row>
    <row r="12682" customFormat="false" ht="15" hidden="false" customHeight="false" outlineLevel="0" collapsed="false">
      <c r="A12682" s="0" t="s">
        <v>607</v>
      </c>
      <c r="B12682" s="0" t="s">
        <v>152</v>
      </c>
      <c r="C12682" s="0" t="n">
        <v>2009</v>
      </c>
      <c r="D12682" s="0" t="s">
        <v>41</v>
      </c>
      <c r="E12682" s="0" t="s">
        <v>142</v>
      </c>
      <c r="F12682" s="0" t="n">
        <v>0</v>
      </c>
      <c r="G12682" s="0" t="n">
        <v>0.05</v>
      </c>
      <c r="H12682" s="0" t="n">
        <v>0</v>
      </c>
      <c r="I12682" s="0" t="n">
        <v>0.01</v>
      </c>
      <c r="J12682" s="0" t="n">
        <v>0.06</v>
      </c>
      <c r="K12682" s="0" t="n">
        <v>83</v>
      </c>
      <c r="L12682" s="0" t="n">
        <v>5.8</v>
      </c>
      <c r="M12682" s="0" t="s">
        <v>36</v>
      </c>
      <c r="N12682" s="0" t="s">
        <v>152</v>
      </c>
      <c r="O12682" s="0" t="s">
        <v>42</v>
      </c>
      <c r="P12682" s="0" t="n">
        <f aca="false">IF(AND(OR(Dashboard!$B$5="All",D12682=Dashboard!$B$5),OR(Dashboard!$D$5="All",N12682=Dashboard!$D$5),OR(AND(C12682&lt;&gt;"",C12682&gt;=Dashboard!$F$5,C12682&lt;=Dashboard!$H$5),AND(C12682="",Dashboard!$F$5&lt;=1980,Dashboard!$H$5&gt;=2016))),1,0)</f>
        <v>1</v>
      </c>
      <c r="Q12682" s="0" t="n">
        <f aca="false">J12682*P12682+ROW()*0.00000001</f>
        <v>0.06012682</v>
      </c>
    </row>
    <row r="12683" customFormat="false" ht="15" hidden="false" customHeight="false" outlineLevel="0" collapsed="false">
      <c r="A12683" s="0" t="s">
        <v>9135</v>
      </c>
      <c r="B12683" s="0" t="s">
        <v>164</v>
      </c>
      <c r="C12683" s="0" t="n">
        <v>2006</v>
      </c>
      <c r="D12683" s="0" t="s">
        <v>71</v>
      </c>
      <c r="E12683" s="0" t="s">
        <v>160</v>
      </c>
      <c r="F12683" s="0" t="n">
        <v>0.05</v>
      </c>
      <c r="G12683" s="0" t="n">
        <v>0</v>
      </c>
      <c r="H12683" s="0" t="n">
        <v>0</v>
      </c>
      <c r="I12683" s="0" t="n">
        <v>0.01</v>
      </c>
      <c r="J12683" s="0" t="n">
        <v>0.06</v>
      </c>
      <c r="K12683" s="0" t="n">
        <v>78</v>
      </c>
      <c r="L12683" s="0" t="n">
        <v>7.8</v>
      </c>
      <c r="M12683" s="0" t="s">
        <v>36</v>
      </c>
      <c r="N12683" s="0" t="s">
        <v>74</v>
      </c>
      <c r="O12683" s="0" t="s">
        <v>37</v>
      </c>
      <c r="P12683" s="0" t="n">
        <f aca="false">IF(AND(OR(Dashboard!$B$5="All",D12683=Dashboard!$B$5),OR(Dashboard!$D$5="All",N12683=Dashboard!$D$5),OR(AND(C12683&lt;&gt;"",C12683&gt;=Dashboard!$F$5,C12683&lt;=Dashboard!$H$5),AND(C12683="",Dashboard!$F$5&lt;=1980,Dashboard!$H$5&gt;=2016))),1,0)</f>
        <v>1</v>
      </c>
      <c r="Q12683" s="0" t="n">
        <f aca="false">J12683*P12683+ROW()*0.00000001</f>
        <v>0.06012683</v>
      </c>
    </row>
    <row r="12684" customFormat="false" ht="15" hidden="false" customHeight="false" outlineLevel="0" collapsed="false">
      <c r="A12684" s="0" t="s">
        <v>9136</v>
      </c>
      <c r="B12684" s="0" t="s">
        <v>851</v>
      </c>
      <c r="C12684" s="0" t="n">
        <v>2015</v>
      </c>
      <c r="D12684" s="0" t="s">
        <v>46</v>
      </c>
      <c r="E12684" s="0" t="s">
        <v>8452</v>
      </c>
      <c r="F12684" s="0" t="n">
        <v>0.01</v>
      </c>
      <c r="G12684" s="0" t="n">
        <v>0</v>
      </c>
      <c r="H12684" s="0" t="n">
        <v>0.05</v>
      </c>
      <c r="I12684" s="0" t="n">
        <v>0</v>
      </c>
      <c r="J12684" s="0" t="n">
        <v>0.06</v>
      </c>
      <c r="K12684" s="0" t="n">
        <v>71</v>
      </c>
      <c r="L12684" s="0" t="n">
        <v>8.3</v>
      </c>
      <c r="M12684" s="0" t="s">
        <v>103</v>
      </c>
      <c r="N12684" s="0" t="s">
        <v>74</v>
      </c>
      <c r="O12684" s="0" t="s">
        <v>37</v>
      </c>
      <c r="P12684" s="0" t="n">
        <f aca="false">IF(AND(OR(Dashboard!$B$5="All",D12684=Dashboard!$B$5),OR(Dashboard!$D$5="All",N12684=Dashboard!$D$5),OR(AND(C12684&lt;&gt;"",C12684&gt;=Dashboard!$F$5,C12684&lt;=Dashboard!$H$5),AND(C12684="",Dashboard!$F$5&lt;=1980,Dashboard!$H$5&gt;=2016))),1,0)</f>
        <v>1</v>
      </c>
      <c r="Q12684" s="0" t="n">
        <f aca="false">J12684*P12684+ROW()*0.00000001</f>
        <v>0.06012684</v>
      </c>
    </row>
    <row r="12685" customFormat="false" ht="15" hidden="false" customHeight="false" outlineLevel="0" collapsed="false">
      <c r="A12685" s="0" t="s">
        <v>9137</v>
      </c>
      <c r="B12685" s="0" t="s">
        <v>152</v>
      </c>
      <c r="C12685" s="0" t="n">
        <v>2004</v>
      </c>
      <c r="D12685" s="0" t="s">
        <v>246</v>
      </c>
      <c r="E12685" s="0" t="s">
        <v>65</v>
      </c>
      <c r="F12685" s="0" t="n">
        <v>0</v>
      </c>
      <c r="G12685" s="0" t="n">
        <v>0.05</v>
      </c>
      <c r="H12685" s="0" t="n">
        <v>0</v>
      </c>
      <c r="I12685" s="0" t="n">
        <v>0.01</v>
      </c>
      <c r="J12685" s="0" t="n">
        <v>0.06</v>
      </c>
      <c r="K12685" s="0" t="n">
        <v>72</v>
      </c>
      <c r="L12685" s="0" t="n">
        <v>8.1</v>
      </c>
      <c r="M12685" s="0" t="s">
        <v>36</v>
      </c>
      <c r="N12685" s="0" t="s">
        <v>152</v>
      </c>
      <c r="O12685" s="0" t="s">
        <v>37</v>
      </c>
      <c r="P12685" s="0" t="n">
        <f aca="false">IF(AND(OR(Dashboard!$B$5="All",D12685=Dashboard!$B$5),OR(Dashboard!$D$5="All",N12685=Dashboard!$D$5),OR(AND(C12685&lt;&gt;"",C12685&gt;=Dashboard!$F$5,C12685&lt;=Dashboard!$H$5),AND(C12685="",Dashboard!$F$5&lt;=1980,Dashboard!$H$5&gt;=2016))),1,0)</f>
        <v>1</v>
      </c>
      <c r="Q12685" s="0" t="n">
        <f aca="false">J12685*P12685+ROW()*0.00000001</f>
        <v>0.06012685</v>
      </c>
    </row>
    <row r="12686" customFormat="false" ht="15" hidden="false" customHeight="false" outlineLevel="0" collapsed="false">
      <c r="A12686" s="0" t="s">
        <v>9138</v>
      </c>
      <c r="B12686" s="0" t="s">
        <v>117</v>
      </c>
      <c r="C12686" s="0" t="n">
        <v>1997</v>
      </c>
      <c r="D12686" s="0" t="s">
        <v>71</v>
      </c>
      <c r="E12686" s="0" t="s">
        <v>220</v>
      </c>
      <c r="F12686" s="0" t="n">
        <v>0.03</v>
      </c>
      <c r="G12686" s="0" t="n">
        <v>0.02</v>
      </c>
      <c r="H12686" s="0" t="n">
        <v>0</v>
      </c>
      <c r="I12686" s="0" t="n">
        <v>0</v>
      </c>
      <c r="J12686" s="0" t="n">
        <v>0.06</v>
      </c>
      <c r="N12686" s="0" t="s">
        <v>74</v>
      </c>
      <c r="P12686" s="0" t="n">
        <f aca="false">IF(AND(OR(Dashboard!$B$5="All",D12686=Dashboard!$B$5),OR(Dashboard!$D$5="All",N12686=Dashboard!$D$5),OR(AND(C12686&lt;&gt;"",C12686&gt;=Dashboard!$F$5,C12686&lt;=Dashboard!$H$5),AND(C12686="",Dashboard!$F$5&lt;=1980,Dashboard!$H$5&gt;=2016))),1,0)</f>
        <v>1</v>
      </c>
      <c r="Q12686" s="0" t="n">
        <f aca="false">J12686*P12686+ROW()*0.00000001</f>
        <v>0.06012686</v>
      </c>
    </row>
    <row r="12687" customFormat="false" ht="15" hidden="false" customHeight="false" outlineLevel="0" collapsed="false">
      <c r="A12687" s="0" t="s">
        <v>9139</v>
      </c>
      <c r="B12687" s="0" t="s">
        <v>50</v>
      </c>
      <c r="C12687" s="0" t="n">
        <v>2007</v>
      </c>
      <c r="D12687" s="0" t="s">
        <v>48</v>
      </c>
      <c r="E12687" s="0" t="s">
        <v>9140</v>
      </c>
      <c r="F12687" s="0" t="n">
        <v>0.05</v>
      </c>
      <c r="G12687" s="0" t="n">
        <v>0</v>
      </c>
      <c r="H12687" s="0" t="n">
        <v>0</v>
      </c>
      <c r="I12687" s="0" t="n">
        <v>0</v>
      </c>
      <c r="J12687" s="0" t="n">
        <v>0.06</v>
      </c>
      <c r="N12687" s="0" t="s">
        <v>35</v>
      </c>
      <c r="P12687" s="0" t="n">
        <f aca="false">IF(AND(OR(Dashboard!$B$5="All",D12687=Dashboard!$B$5),OR(Dashboard!$D$5="All",N12687=Dashboard!$D$5),OR(AND(C12687&lt;&gt;"",C12687&gt;=Dashboard!$F$5,C12687&lt;=Dashboard!$H$5),AND(C12687="",Dashboard!$F$5&lt;=1980,Dashboard!$H$5&gt;=2016))),1,0)</f>
        <v>1</v>
      </c>
      <c r="Q12687" s="0" t="n">
        <f aca="false">J12687*P12687+ROW()*0.00000001</f>
        <v>0.06012687</v>
      </c>
    </row>
    <row r="12688" customFormat="false" ht="15" hidden="false" customHeight="false" outlineLevel="0" collapsed="false">
      <c r="A12688" s="0" t="s">
        <v>9141</v>
      </c>
      <c r="B12688" s="0" t="s">
        <v>50</v>
      </c>
      <c r="C12688" s="0" t="n">
        <v>2010</v>
      </c>
      <c r="D12688" s="0" t="s">
        <v>46</v>
      </c>
      <c r="E12688" s="0" t="s">
        <v>4303</v>
      </c>
      <c r="F12688" s="0" t="n">
        <v>0</v>
      </c>
      <c r="G12688" s="0" t="n">
        <v>0</v>
      </c>
      <c r="H12688" s="0" t="n">
        <v>0.06</v>
      </c>
      <c r="I12688" s="0" t="n">
        <v>0</v>
      </c>
      <c r="J12688" s="0" t="n">
        <v>0.06</v>
      </c>
      <c r="N12688" s="0" t="s">
        <v>35</v>
      </c>
      <c r="P12688" s="0" t="n">
        <f aca="false">IF(AND(OR(Dashboard!$B$5="All",D12688=Dashboard!$B$5),OR(Dashboard!$D$5="All",N12688=Dashboard!$D$5),OR(AND(C12688&lt;&gt;"",C12688&gt;=Dashboard!$F$5,C12688&lt;=Dashboard!$H$5),AND(C12688="",Dashboard!$F$5&lt;=1980,Dashboard!$H$5&gt;=2016))),1,0)</f>
        <v>1</v>
      </c>
      <c r="Q12688" s="0" t="n">
        <f aca="false">J12688*P12688+ROW()*0.00000001</f>
        <v>0.06012688</v>
      </c>
    </row>
    <row r="12689" customFormat="false" ht="15" hidden="false" customHeight="false" outlineLevel="0" collapsed="false">
      <c r="A12689" s="0" t="s">
        <v>9142</v>
      </c>
      <c r="B12689" s="0" t="s">
        <v>64</v>
      </c>
      <c r="C12689" s="0" t="n">
        <v>2009</v>
      </c>
      <c r="D12689" s="0" t="s">
        <v>71</v>
      </c>
      <c r="E12689" s="0" t="s">
        <v>1485</v>
      </c>
      <c r="F12689" s="0" t="n">
        <v>0.05</v>
      </c>
      <c r="G12689" s="0" t="n">
        <v>0.01</v>
      </c>
      <c r="H12689" s="0" t="n">
        <v>0</v>
      </c>
      <c r="I12689" s="0" t="n">
        <v>0</v>
      </c>
      <c r="J12689" s="0" t="n">
        <v>0.06</v>
      </c>
      <c r="K12689" s="0" t="n">
        <v>42</v>
      </c>
      <c r="L12689" s="0" t="n">
        <v>5</v>
      </c>
      <c r="M12689" s="0" t="s">
        <v>125</v>
      </c>
      <c r="N12689" s="0" t="s">
        <v>66</v>
      </c>
      <c r="O12689" s="0" t="s">
        <v>177</v>
      </c>
      <c r="P12689" s="0" t="n">
        <f aca="false">IF(AND(OR(Dashboard!$B$5="All",D12689=Dashboard!$B$5),OR(Dashboard!$D$5="All",N12689=Dashboard!$D$5),OR(AND(C12689&lt;&gt;"",C12689&gt;=Dashboard!$F$5,C12689&lt;=Dashboard!$H$5),AND(C12689="",Dashboard!$F$5&lt;=1980,Dashboard!$H$5&gt;=2016))),1,0)</f>
        <v>1</v>
      </c>
      <c r="Q12689" s="0" t="n">
        <f aca="false">J12689*P12689+ROW()*0.00000001</f>
        <v>0.06012689</v>
      </c>
    </row>
    <row r="12690" customFormat="false" ht="15" hidden="false" customHeight="false" outlineLevel="0" collapsed="false">
      <c r="A12690" s="0" t="s">
        <v>4676</v>
      </c>
      <c r="B12690" s="0" t="s">
        <v>144</v>
      </c>
      <c r="C12690" s="0" t="n">
        <v>2002</v>
      </c>
      <c r="D12690" s="0" t="s">
        <v>114</v>
      </c>
      <c r="E12690" s="0" t="s">
        <v>124</v>
      </c>
      <c r="F12690" s="0" t="n">
        <v>0.04</v>
      </c>
      <c r="G12690" s="0" t="n">
        <v>0.01</v>
      </c>
      <c r="H12690" s="0" t="n">
        <v>0</v>
      </c>
      <c r="I12690" s="0" t="n">
        <v>0</v>
      </c>
      <c r="J12690" s="0" t="n">
        <v>0.06</v>
      </c>
      <c r="K12690" s="0" t="n">
        <v>55</v>
      </c>
      <c r="M12690" s="0" t="s">
        <v>36</v>
      </c>
      <c r="N12690" s="0" t="s">
        <v>66</v>
      </c>
      <c r="O12690" s="0" t="s">
        <v>53</v>
      </c>
      <c r="P12690" s="0" t="n">
        <f aca="false">IF(AND(OR(Dashboard!$B$5="All",D12690=Dashboard!$B$5),OR(Dashboard!$D$5="All",N12690=Dashboard!$D$5),OR(AND(C12690&lt;&gt;"",C12690&gt;=Dashboard!$F$5,C12690&lt;=Dashboard!$H$5),AND(C12690="",Dashboard!$F$5&lt;=1980,Dashboard!$H$5&gt;=2016))),1,0)</f>
        <v>1</v>
      </c>
      <c r="Q12690" s="0" t="n">
        <f aca="false">J12690*P12690+ROW()*0.00000001</f>
        <v>0.0601269</v>
      </c>
    </row>
    <row r="12691" customFormat="false" ht="15" hidden="false" customHeight="false" outlineLevel="0" collapsed="false">
      <c r="A12691" s="0" t="s">
        <v>9143</v>
      </c>
      <c r="B12691" s="0" t="s">
        <v>164</v>
      </c>
      <c r="C12691" s="0" t="n">
        <v>2007</v>
      </c>
      <c r="D12691" s="0" t="s">
        <v>102</v>
      </c>
      <c r="E12691" s="0" t="s">
        <v>9144</v>
      </c>
      <c r="F12691" s="0" t="n">
        <v>0</v>
      </c>
      <c r="G12691" s="0" t="n">
        <v>0</v>
      </c>
      <c r="H12691" s="0" t="n">
        <v>0.06</v>
      </c>
      <c r="I12691" s="0" t="n">
        <v>0</v>
      </c>
      <c r="J12691" s="0" t="n">
        <v>0.06</v>
      </c>
      <c r="N12691" s="0" t="s">
        <v>74</v>
      </c>
      <c r="P12691" s="0" t="n">
        <f aca="false">IF(AND(OR(Dashboard!$B$5="All",D12691=Dashboard!$B$5),OR(Dashboard!$D$5="All",N12691=Dashboard!$D$5),OR(AND(C12691&lt;&gt;"",C12691&gt;=Dashboard!$F$5,C12691&lt;=Dashboard!$H$5),AND(C12691="",Dashboard!$F$5&lt;=1980,Dashboard!$H$5&gt;=2016))),1,0)</f>
        <v>1</v>
      </c>
      <c r="Q12691" s="0" t="n">
        <f aca="false">J12691*P12691+ROW()*0.00000001</f>
        <v>0.06012691</v>
      </c>
    </row>
    <row r="12692" customFormat="false" ht="15" hidden="false" customHeight="false" outlineLevel="0" collapsed="false">
      <c r="A12692" s="0" t="s">
        <v>9145</v>
      </c>
      <c r="B12692" s="0" t="s">
        <v>76</v>
      </c>
      <c r="C12692" s="0" t="n">
        <v>2006</v>
      </c>
      <c r="D12692" s="0" t="s">
        <v>52</v>
      </c>
      <c r="E12692" s="0" t="s">
        <v>220</v>
      </c>
      <c r="F12692" s="0" t="n">
        <v>0.03</v>
      </c>
      <c r="G12692" s="0" t="n">
        <v>0.02</v>
      </c>
      <c r="H12692" s="0" t="n">
        <v>0</v>
      </c>
      <c r="I12692" s="0" t="n">
        <v>0.01</v>
      </c>
      <c r="J12692" s="0" t="n">
        <v>0.06</v>
      </c>
      <c r="K12692" s="0" t="n">
        <v>71</v>
      </c>
      <c r="M12692" s="0" t="s">
        <v>125</v>
      </c>
      <c r="N12692" s="0" t="s">
        <v>74</v>
      </c>
      <c r="O12692" s="0" t="s">
        <v>37</v>
      </c>
      <c r="P12692" s="0" t="n">
        <f aca="false">IF(AND(OR(Dashboard!$B$5="All",D12692=Dashboard!$B$5),OR(Dashboard!$D$5="All",N12692=Dashboard!$D$5),OR(AND(C12692&lt;&gt;"",C12692&gt;=Dashboard!$F$5,C12692&lt;=Dashboard!$H$5),AND(C12692="",Dashboard!$F$5&lt;=1980,Dashboard!$H$5&gt;=2016))),1,0)</f>
        <v>1</v>
      </c>
      <c r="Q12692" s="0" t="n">
        <f aca="false">J12692*P12692+ROW()*0.00000001</f>
        <v>0.06012692</v>
      </c>
    </row>
    <row r="12693" customFormat="false" ht="15" hidden="false" customHeight="false" outlineLevel="0" collapsed="false">
      <c r="A12693" s="0" t="s">
        <v>9146</v>
      </c>
      <c r="B12693" s="0" t="s">
        <v>50</v>
      </c>
      <c r="C12693" s="0" t="n">
        <v>2007</v>
      </c>
      <c r="D12693" s="0" t="s">
        <v>102</v>
      </c>
      <c r="E12693" s="0" t="s">
        <v>3904</v>
      </c>
      <c r="F12693" s="0" t="n">
        <v>0</v>
      </c>
      <c r="G12693" s="0" t="n">
        <v>0</v>
      </c>
      <c r="H12693" s="0" t="n">
        <v>0.06</v>
      </c>
      <c r="I12693" s="0" t="n">
        <v>0</v>
      </c>
      <c r="J12693" s="0" t="n">
        <v>0.06</v>
      </c>
      <c r="N12693" s="0" t="s">
        <v>35</v>
      </c>
      <c r="P12693" s="0" t="n">
        <f aca="false">IF(AND(OR(Dashboard!$B$5="All",D12693=Dashboard!$B$5),OR(Dashboard!$D$5="All",N12693=Dashboard!$D$5),OR(AND(C12693&lt;&gt;"",C12693&gt;=Dashboard!$F$5,C12693&lt;=Dashboard!$H$5),AND(C12693="",Dashboard!$F$5&lt;=1980,Dashboard!$H$5&gt;=2016))),1,0)</f>
        <v>1</v>
      </c>
      <c r="Q12693" s="0" t="n">
        <f aca="false">J12693*P12693+ROW()*0.00000001</f>
        <v>0.06012693</v>
      </c>
    </row>
    <row r="12694" customFormat="false" ht="15" hidden="false" customHeight="false" outlineLevel="0" collapsed="false">
      <c r="A12694" s="0" t="s">
        <v>3126</v>
      </c>
      <c r="B12694" s="0" t="s">
        <v>33</v>
      </c>
      <c r="C12694" s="0" t="n">
        <v>2010</v>
      </c>
      <c r="D12694" s="0" t="s">
        <v>114</v>
      </c>
      <c r="E12694" s="0" t="s">
        <v>1173</v>
      </c>
      <c r="F12694" s="0" t="n">
        <v>0.05</v>
      </c>
      <c r="G12694" s="0" t="n">
        <v>0</v>
      </c>
      <c r="H12694" s="0" t="n">
        <v>0</v>
      </c>
      <c r="I12694" s="0" t="n">
        <v>0</v>
      </c>
      <c r="J12694" s="0" t="n">
        <v>0.06</v>
      </c>
      <c r="K12694" s="0" t="n">
        <v>60</v>
      </c>
      <c r="M12694" s="0" t="s">
        <v>36</v>
      </c>
      <c r="N12694" s="0" t="s">
        <v>35</v>
      </c>
      <c r="O12694" s="0" t="s">
        <v>53</v>
      </c>
      <c r="P12694" s="0" t="n">
        <f aca="false">IF(AND(OR(Dashboard!$B$5="All",D12694=Dashboard!$B$5),OR(Dashboard!$D$5="All",N12694=Dashboard!$D$5),OR(AND(C12694&lt;&gt;"",C12694&gt;=Dashboard!$F$5,C12694&lt;=Dashboard!$H$5),AND(C12694="",Dashboard!$F$5&lt;=1980,Dashboard!$H$5&gt;=2016))),1,0)</f>
        <v>1</v>
      </c>
      <c r="Q12694" s="0" t="n">
        <f aca="false">J12694*P12694+ROW()*0.00000001</f>
        <v>0.06012694</v>
      </c>
    </row>
    <row r="12695" customFormat="false" ht="15" hidden="false" customHeight="false" outlineLevel="0" collapsed="false">
      <c r="A12695" s="0" t="s">
        <v>9142</v>
      </c>
      <c r="B12695" s="0" t="s">
        <v>33</v>
      </c>
      <c r="C12695" s="0" t="n">
        <v>2009</v>
      </c>
      <c r="D12695" s="0" t="s">
        <v>71</v>
      </c>
      <c r="E12695" s="0" t="s">
        <v>1485</v>
      </c>
      <c r="F12695" s="0" t="n">
        <v>0.05</v>
      </c>
      <c r="G12695" s="0" t="n">
        <v>0</v>
      </c>
      <c r="H12695" s="0" t="n">
        <v>0</v>
      </c>
      <c r="I12695" s="0" t="n">
        <v>0</v>
      </c>
      <c r="J12695" s="0" t="n">
        <v>0.06</v>
      </c>
      <c r="K12695" s="0" t="n">
        <v>48</v>
      </c>
      <c r="M12695" s="0" t="s">
        <v>125</v>
      </c>
      <c r="N12695" s="0" t="s">
        <v>35</v>
      </c>
      <c r="O12695" s="0" t="s">
        <v>177</v>
      </c>
      <c r="P12695" s="0" t="n">
        <f aca="false">IF(AND(OR(Dashboard!$B$5="All",D12695=Dashboard!$B$5),OR(Dashboard!$D$5="All",N12695=Dashboard!$D$5),OR(AND(C12695&lt;&gt;"",C12695&gt;=Dashboard!$F$5,C12695&lt;=Dashboard!$H$5),AND(C12695="",Dashboard!$F$5&lt;=1980,Dashboard!$H$5&gt;=2016))),1,0)</f>
        <v>1</v>
      </c>
      <c r="Q12695" s="0" t="n">
        <f aca="false">J12695*P12695+ROW()*0.00000001</f>
        <v>0.06012695</v>
      </c>
    </row>
    <row r="12696" customFormat="false" ht="15" hidden="false" customHeight="false" outlineLevel="0" collapsed="false">
      <c r="A12696" s="0" t="s">
        <v>9147</v>
      </c>
      <c r="B12696" s="0" t="s">
        <v>50</v>
      </c>
      <c r="C12696" s="0" t="n">
        <v>2009</v>
      </c>
      <c r="D12696" s="0" t="s">
        <v>48</v>
      </c>
      <c r="E12696" s="0" t="s">
        <v>2960</v>
      </c>
      <c r="F12696" s="0" t="n">
        <v>0.06</v>
      </c>
      <c r="G12696" s="0" t="n">
        <v>0</v>
      </c>
      <c r="H12696" s="0" t="n">
        <v>0</v>
      </c>
      <c r="I12696" s="0" t="n">
        <v>0</v>
      </c>
      <c r="J12696" s="0" t="n">
        <v>0.06</v>
      </c>
      <c r="M12696" s="0" t="s">
        <v>125</v>
      </c>
      <c r="N12696" s="0" t="s">
        <v>35</v>
      </c>
      <c r="P12696" s="0" t="n">
        <f aca="false">IF(AND(OR(Dashboard!$B$5="All",D12696=Dashboard!$B$5),OR(Dashboard!$D$5="All",N12696=Dashboard!$D$5),OR(AND(C12696&lt;&gt;"",C12696&gt;=Dashboard!$F$5,C12696&lt;=Dashboard!$H$5),AND(C12696="",Dashboard!$F$5&lt;=1980,Dashboard!$H$5&gt;=2016))),1,0)</f>
        <v>1</v>
      </c>
      <c r="Q12696" s="0" t="n">
        <f aca="false">J12696*P12696+ROW()*0.00000001</f>
        <v>0.06012696</v>
      </c>
    </row>
    <row r="12697" customFormat="false" ht="15" hidden="false" customHeight="false" outlineLevel="0" collapsed="false">
      <c r="A12697" s="0" t="s">
        <v>9148</v>
      </c>
      <c r="B12697" s="0" t="s">
        <v>50</v>
      </c>
      <c r="C12697" s="0" t="n">
        <v>2008</v>
      </c>
      <c r="D12697" s="0" t="s">
        <v>52</v>
      </c>
      <c r="E12697" s="0" t="s">
        <v>142</v>
      </c>
      <c r="F12697" s="0" t="n">
        <v>0.05</v>
      </c>
      <c r="G12697" s="0" t="n">
        <v>0</v>
      </c>
      <c r="H12697" s="0" t="n">
        <v>0</v>
      </c>
      <c r="I12697" s="0" t="n">
        <v>0</v>
      </c>
      <c r="J12697" s="0" t="n">
        <v>0.06</v>
      </c>
      <c r="N12697" s="0" t="s">
        <v>35</v>
      </c>
      <c r="P12697" s="0" t="n">
        <f aca="false">IF(AND(OR(Dashboard!$B$5="All",D12697=Dashboard!$B$5),OR(Dashboard!$D$5="All",N12697=Dashboard!$D$5),OR(AND(C12697&lt;&gt;"",C12697&gt;=Dashboard!$F$5,C12697&lt;=Dashboard!$H$5),AND(C12697="",Dashboard!$F$5&lt;=1980,Dashboard!$H$5&gt;=2016))),1,0)</f>
        <v>1</v>
      </c>
      <c r="Q12697" s="0" t="n">
        <f aca="false">J12697*P12697+ROW()*0.00000001</f>
        <v>0.06012697</v>
      </c>
    </row>
    <row r="12698" customFormat="false" ht="15" hidden="false" customHeight="false" outlineLevel="0" collapsed="false">
      <c r="A12698" s="0" t="s">
        <v>9149</v>
      </c>
      <c r="B12698" s="0" t="s">
        <v>50</v>
      </c>
      <c r="C12698" s="0" t="n">
        <v>2008</v>
      </c>
      <c r="D12698" s="0" t="s">
        <v>46</v>
      </c>
      <c r="E12698" s="0" t="s">
        <v>157</v>
      </c>
      <c r="F12698" s="0" t="n">
        <v>0</v>
      </c>
      <c r="G12698" s="0" t="n">
        <v>0</v>
      </c>
      <c r="H12698" s="0" t="n">
        <v>0.06</v>
      </c>
      <c r="I12698" s="0" t="n">
        <v>0</v>
      </c>
      <c r="J12698" s="0" t="n">
        <v>0.06</v>
      </c>
      <c r="N12698" s="0" t="s">
        <v>35</v>
      </c>
      <c r="P12698" s="0" t="n">
        <f aca="false">IF(AND(OR(Dashboard!$B$5="All",D12698=Dashboard!$B$5),OR(Dashboard!$D$5="All",N12698=Dashboard!$D$5),OR(AND(C12698&lt;&gt;"",C12698&gt;=Dashboard!$F$5,C12698&lt;=Dashboard!$H$5),AND(C12698="",Dashboard!$F$5&lt;=1980,Dashboard!$H$5&gt;=2016))),1,0)</f>
        <v>1</v>
      </c>
      <c r="Q12698" s="0" t="n">
        <f aca="false">J12698*P12698+ROW()*0.00000001</f>
        <v>0.06012698</v>
      </c>
    </row>
    <row r="12699" customFormat="false" ht="15" hidden="false" customHeight="false" outlineLevel="0" collapsed="false">
      <c r="A12699" s="0" t="s">
        <v>9150</v>
      </c>
      <c r="B12699" s="0" t="s">
        <v>164</v>
      </c>
      <c r="C12699" s="0" t="n">
        <v>2011</v>
      </c>
      <c r="D12699" s="0" t="s">
        <v>114</v>
      </c>
      <c r="E12699" s="0" t="s">
        <v>1002</v>
      </c>
      <c r="F12699" s="0" t="n">
        <v>0</v>
      </c>
      <c r="G12699" s="0" t="n">
        <v>0</v>
      </c>
      <c r="H12699" s="0" t="n">
        <v>0.06</v>
      </c>
      <c r="I12699" s="0" t="n">
        <v>0</v>
      </c>
      <c r="J12699" s="0" t="n">
        <v>0.06</v>
      </c>
      <c r="N12699" s="0" t="s">
        <v>74</v>
      </c>
      <c r="P12699" s="0" t="n">
        <f aca="false">IF(AND(OR(Dashboard!$B$5="All",D12699=Dashboard!$B$5),OR(Dashboard!$D$5="All",N12699=Dashboard!$D$5),OR(AND(C12699&lt;&gt;"",C12699&gt;=Dashboard!$F$5,C12699&lt;=Dashboard!$H$5),AND(C12699="",Dashboard!$F$5&lt;=1980,Dashboard!$H$5&gt;=2016))),1,0)</f>
        <v>1</v>
      </c>
      <c r="Q12699" s="0" t="n">
        <f aca="false">J12699*P12699+ROW()*0.00000001</f>
        <v>0.06012699</v>
      </c>
    </row>
    <row r="12700" customFormat="false" ht="15" hidden="false" customHeight="false" outlineLevel="0" collapsed="false">
      <c r="A12700" s="0" t="s">
        <v>6582</v>
      </c>
      <c r="B12700" s="0" t="s">
        <v>144</v>
      </c>
      <c r="C12700" s="0" t="n">
        <v>2002</v>
      </c>
      <c r="D12700" s="0" t="s">
        <v>71</v>
      </c>
      <c r="E12700" s="0" t="s">
        <v>782</v>
      </c>
      <c r="F12700" s="0" t="n">
        <v>0.04</v>
      </c>
      <c r="G12700" s="0" t="n">
        <v>0.01</v>
      </c>
      <c r="H12700" s="0" t="n">
        <v>0</v>
      </c>
      <c r="I12700" s="0" t="n">
        <v>0</v>
      </c>
      <c r="J12700" s="0" t="n">
        <v>0.06</v>
      </c>
      <c r="K12700" s="0" t="n">
        <v>77</v>
      </c>
      <c r="L12700" s="0" t="n">
        <v>8.6</v>
      </c>
      <c r="M12700" s="0" t="s">
        <v>103</v>
      </c>
      <c r="N12700" s="0" t="s">
        <v>66</v>
      </c>
      <c r="O12700" s="0" t="s">
        <v>37</v>
      </c>
      <c r="P12700" s="0" t="n">
        <f aca="false">IF(AND(OR(Dashboard!$B$5="All",D12700=Dashboard!$B$5),OR(Dashboard!$D$5="All",N12700=Dashboard!$D$5),OR(AND(C12700&lt;&gt;"",C12700&gt;=Dashboard!$F$5,C12700&lt;=Dashboard!$H$5),AND(C12700="",Dashboard!$F$5&lt;=1980,Dashboard!$H$5&gt;=2016))),1,0)</f>
        <v>1</v>
      </c>
      <c r="Q12700" s="0" t="n">
        <f aca="false">J12700*P12700+ROW()*0.00000001</f>
        <v>0.060127</v>
      </c>
    </row>
    <row r="12701" customFormat="false" ht="15" hidden="false" customHeight="false" outlineLevel="0" collapsed="false">
      <c r="A12701" s="0" t="s">
        <v>9151</v>
      </c>
      <c r="B12701" s="0" t="s">
        <v>76</v>
      </c>
      <c r="C12701" s="0" t="n">
        <v>2006</v>
      </c>
      <c r="D12701" s="0" t="s">
        <v>56</v>
      </c>
      <c r="E12701" s="0" t="s">
        <v>257</v>
      </c>
      <c r="F12701" s="0" t="n">
        <v>0.03</v>
      </c>
      <c r="G12701" s="0" t="n">
        <v>0.02</v>
      </c>
      <c r="H12701" s="0" t="n">
        <v>0</v>
      </c>
      <c r="I12701" s="0" t="n">
        <v>0.01</v>
      </c>
      <c r="J12701" s="0" t="n">
        <v>0.06</v>
      </c>
      <c r="K12701" s="0" t="n">
        <v>73</v>
      </c>
      <c r="L12701" s="0" t="n">
        <v>7.8</v>
      </c>
      <c r="M12701" s="0" t="s">
        <v>73</v>
      </c>
      <c r="N12701" s="0" t="s">
        <v>74</v>
      </c>
      <c r="O12701" s="0" t="s">
        <v>37</v>
      </c>
      <c r="P12701" s="0" t="n">
        <f aca="false">IF(AND(OR(Dashboard!$B$5="All",D12701=Dashboard!$B$5),OR(Dashboard!$D$5="All",N12701=Dashboard!$D$5),OR(AND(C12701&lt;&gt;"",C12701&gt;=Dashboard!$F$5,C12701&lt;=Dashboard!$H$5),AND(C12701="",Dashboard!$F$5&lt;=1980,Dashboard!$H$5&gt;=2016))),1,0)</f>
        <v>1</v>
      </c>
      <c r="Q12701" s="0" t="n">
        <f aca="false">J12701*P12701+ROW()*0.00000001</f>
        <v>0.06012701</v>
      </c>
    </row>
    <row r="12702" customFormat="false" ht="15" hidden="false" customHeight="false" outlineLevel="0" collapsed="false">
      <c r="A12702" s="0" t="s">
        <v>9152</v>
      </c>
      <c r="B12702" s="0" t="s">
        <v>76</v>
      </c>
      <c r="C12702" s="0" t="n">
        <v>2006</v>
      </c>
      <c r="D12702" s="0" t="s">
        <v>56</v>
      </c>
      <c r="E12702" s="0" t="s">
        <v>124</v>
      </c>
      <c r="F12702" s="0" t="n">
        <v>0.03</v>
      </c>
      <c r="G12702" s="0" t="n">
        <v>0.02</v>
      </c>
      <c r="H12702" s="0" t="n">
        <v>0</v>
      </c>
      <c r="I12702" s="0" t="n">
        <v>0.01</v>
      </c>
      <c r="J12702" s="0" t="n">
        <v>0.06</v>
      </c>
      <c r="K12702" s="0" t="n">
        <v>44</v>
      </c>
      <c r="L12702" s="0" t="n">
        <v>4.6</v>
      </c>
      <c r="M12702" s="0" t="s">
        <v>103</v>
      </c>
      <c r="N12702" s="0" t="s">
        <v>74</v>
      </c>
      <c r="O12702" s="0" t="s">
        <v>177</v>
      </c>
      <c r="P12702" s="0" t="n">
        <f aca="false">IF(AND(OR(Dashboard!$B$5="All",D12702=Dashboard!$B$5),OR(Dashboard!$D$5="All",N12702=Dashboard!$D$5),OR(AND(C12702&lt;&gt;"",C12702&gt;=Dashboard!$F$5,C12702&lt;=Dashboard!$H$5),AND(C12702="",Dashboard!$F$5&lt;=1980,Dashboard!$H$5&gt;=2016))),1,0)</f>
        <v>1</v>
      </c>
      <c r="Q12702" s="0" t="n">
        <f aca="false">J12702*P12702+ROW()*0.00000001</f>
        <v>0.06012702</v>
      </c>
    </row>
    <row r="12703" customFormat="false" ht="15" hidden="false" customHeight="false" outlineLevel="0" collapsed="false">
      <c r="A12703" s="0" t="s">
        <v>9153</v>
      </c>
      <c r="B12703" s="0" t="s">
        <v>50</v>
      </c>
      <c r="C12703" s="0" t="n">
        <v>2009</v>
      </c>
      <c r="D12703" s="0" t="s">
        <v>52</v>
      </c>
      <c r="E12703" s="0" t="s">
        <v>4332</v>
      </c>
      <c r="F12703" s="0" t="n">
        <v>0</v>
      </c>
      <c r="G12703" s="0" t="n">
        <v>0.05</v>
      </c>
      <c r="H12703" s="0" t="n">
        <v>0</v>
      </c>
      <c r="I12703" s="0" t="n">
        <v>0</v>
      </c>
      <c r="J12703" s="0" t="n">
        <v>0.06</v>
      </c>
      <c r="N12703" s="0" t="s">
        <v>35</v>
      </c>
      <c r="P12703" s="0" t="n">
        <f aca="false">IF(AND(OR(Dashboard!$B$5="All",D12703=Dashboard!$B$5),OR(Dashboard!$D$5="All",N12703=Dashboard!$D$5),OR(AND(C12703&lt;&gt;"",C12703&gt;=Dashboard!$F$5,C12703&lt;=Dashboard!$H$5),AND(C12703="",Dashboard!$F$5&lt;=1980,Dashboard!$H$5&gt;=2016))),1,0)</f>
        <v>1</v>
      </c>
      <c r="Q12703" s="0" t="n">
        <f aca="false">J12703*P12703+ROW()*0.00000001</f>
        <v>0.06012703</v>
      </c>
    </row>
    <row r="12704" customFormat="false" ht="15" hidden="false" customHeight="false" outlineLevel="0" collapsed="false">
      <c r="A12704" s="0" t="s">
        <v>9154</v>
      </c>
      <c r="B12704" s="0" t="s">
        <v>45</v>
      </c>
      <c r="C12704" s="0" t="n">
        <v>1991</v>
      </c>
      <c r="D12704" s="0" t="s">
        <v>71</v>
      </c>
      <c r="E12704" s="0" t="s">
        <v>220</v>
      </c>
      <c r="F12704" s="0" t="n">
        <v>0</v>
      </c>
      <c r="G12704" s="0" t="n">
        <v>0</v>
      </c>
      <c r="H12704" s="0" t="n">
        <v>0.06</v>
      </c>
      <c r="I12704" s="0" t="n">
        <v>0</v>
      </c>
      <c r="J12704" s="0" t="n">
        <v>0.06</v>
      </c>
      <c r="N12704" s="0" t="s">
        <v>35</v>
      </c>
      <c r="P12704" s="0" t="n">
        <f aca="false">IF(AND(OR(Dashboard!$B$5="All",D12704=Dashboard!$B$5),OR(Dashboard!$D$5="All",N12704=Dashboard!$D$5),OR(AND(C12704&lt;&gt;"",C12704&gt;=Dashboard!$F$5,C12704&lt;=Dashboard!$H$5),AND(C12704="",Dashboard!$F$5&lt;=1980,Dashboard!$H$5&gt;=2016))),1,0)</f>
        <v>1</v>
      </c>
      <c r="Q12704" s="0" t="n">
        <f aca="false">J12704*P12704+ROW()*0.00000001</f>
        <v>0.06012704</v>
      </c>
    </row>
    <row r="12705" customFormat="false" ht="15" hidden="false" customHeight="false" outlineLevel="0" collapsed="false">
      <c r="A12705" s="0" t="s">
        <v>9155</v>
      </c>
      <c r="B12705" s="0" t="s">
        <v>33</v>
      </c>
      <c r="C12705" s="0" t="n">
        <v>2010</v>
      </c>
      <c r="D12705" s="0" t="s">
        <v>48</v>
      </c>
      <c r="E12705" s="0" t="s">
        <v>1259</v>
      </c>
      <c r="F12705" s="0" t="n">
        <v>0.04</v>
      </c>
      <c r="G12705" s="0" t="n">
        <v>0.02</v>
      </c>
      <c r="H12705" s="0" t="n">
        <v>0</v>
      </c>
      <c r="I12705" s="0" t="n">
        <v>0</v>
      </c>
      <c r="J12705" s="0" t="n">
        <v>0.06</v>
      </c>
      <c r="K12705" s="0" t="n">
        <v>74</v>
      </c>
      <c r="L12705" s="0" t="n">
        <v>7.2</v>
      </c>
      <c r="M12705" s="0" t="s">
        <v>36</v>
      </c>
      <c r="N12705" s="0" t="s">
        <v>35</v>
      </c>
      <c r="O12705" s="0" t="s">
        <v>37</v>
      </c>
      <c r="P12705" s="0" t="n">
        <f aca="false">IF(AND(OR(Dashboard!$B$5="All",D12705=Dashboard!$B$5),OR(Dashboard!$D$5="All",N12705=Dashboard!$D$5),OR(AND(C12705&lt;&gt;"",C12705&gt;=Dashboard!$F$5,C12705&lt;=Dashboard!$H$5),AND(C12705="",Dashboard!$F$5&lt;=1980,Dashboard!$H$5&gt;=2016))),1,0)</f>
        <v>1</v>
      </c>
      <c r="Q12705" s="0" t="n">
        <f aca="false">J12705*P12705+ROW()*0.00000001</f>
        <v>0.06012705</v>
      </c>
    </row>
    <row r="12706" customFormat="false" ht="15" hidden="false" customHeight="false" outlineLevel="0" collapsed="false">
      <c r="A12706" s="0" t="s">
        <v>228</v>
      </c>
      <c r="B12706" s="0" t="s">
        <v>186</v>
      </c>
      <c r="C12706" s="0" t="n">
        <v>2003</v>
      </c>
      <c r="D12706" s="0" t="s">
        <v>71</v>
      </c>
      <c r="E12706" s="0" t="s">
        <v>211</v>
      </c>
      <c r="F12706" s="0" t="n">
        <v>0.04</v>
      </c>
      <c r="G12706" s="0" t="n">
        <v>0.01</v>
      </c>
      <c r="H12706" s="0" t="n">
        <v>0</v>
      </c>
      <c r="I12706" s="0" t="n">
        <v>0</v>
      </c>
      <c r="J12706" s="0" t="n">
        <v>0.06</v>
      </c>
      <c r="K12706" s="0" t="n">
        <v>59</v>
      </c>
      <c r="L12706" s="0" t="n">
        <v>8.5</v>
      </c>
      <c r="M12706" s="0" t="s">
        <v>73</v>
      </c>
      <c r="N12706" s="0" t="s">
        <v>35</v>
      </c>
      <c r="O12706" s="0" t="s">
        <v>53</v>
      </c>
      <c r="P12706" s="0" t="n">
        <f aca="false">IF(AND(OR(Dashboard!$B$5="All",D12706=Dashboard!$B$5),OR(Dashboard!$D$5="All",N12706=Dashboard!$D$5),OR(AND(C12706&lt;&gt;"",C12706&gt;=Dashboard!$F$5,C12706&lt;=Dashboard!$H$5),AND(C12706="",Dashboard!$F$5&lt;=1980,Dashboard!$H$5&gt;=2016))),1,0)</f>
        <v>1</v>
      </c>
      <c r="Q12706" s="0" t="n">
        <f aca="false">J12706*P12706+ROW()*0.00000001</f>
        <v>0.06012706</v>
      </c>
    </row>
    <row r="12707" customFormat="false" ht="15" hidden="false" customHeight="false" outlineLevel="0" collapsed="false">
      <c r="A12707" s="0" t="s">
        <v>9156</v>
      </c>
      <c r="B12707" s="0" t="s">
        <v>50</v>
      </c>
      <c r="C12707" s="0" t="n">
        <v>2006</v>
      </c>
      <c r="D12707" s="0" t="s">
        <v>48</v>
      </c>
      <c r="E12707" s="0" t="s">
        <v>220</v>
      </c>
      <c r="F12707" s="0" t="n">
        <v>0.05</v>
      </c>
      <c r="G12707" s="0" t="n">
        <v>0</v>
      </c>
      <c r="H12707" s="0" t="n">
        <v>0</v>
      </c>
      <c r="I12707" s="0" t="n">
        <v>0</v>
      </c>
      <c r="J12707" s="0" t="n">
        <v>0.06</v>
      </c>
      <c r="K12707" s="0" t="n">
        <v>61</v>
      </c>
      <c r="M12707" s="0" t="s">
        <v>36</v>
      </c>
      <c r="N12707" s="0" t="s">
        <v>35</v>
      </c>
      <c r="O12707" s="0" t="s">
        <v>67</v>
      </c>
      <c r="P12707" s="0" t="n">
        <f aca="false">IF(AND(OR(Dashboard!$B$5="All",D12707=Dashboard!$B$5),OR(Dashboard!$D$5="All",N12707=Dashboard!$D$5),OR(AND(C12707&lt;&gt;"",C12707&gt;=Dashboard!$F$5,C12707&lt;=Dashboard!$H$5),AND(C12707="",Dashboard!$F$5&lt;=1980,Dashboard!$H$5&gt;=2016))),1,0)</f>
        <v>1</v>
      </c>
      <c r="Q12707" s="0" t="n">
        <f aca="false">J12707*P12707+ROW()*0.00000001</f>
        <v>0.06012707</v>
      </c>
    </row>
    <row r="12708" customFormat="false" ht="15" hidden="false" customHeight="false" outlineLevel="0" collapsed="false">
      <c r="A12708" s="0" t="s">
        <v>9157</v>
      </c>
      <c r="B12708" s="0" t="s">
        <v>117</v>
      </c>
      <c r="C12708" s="0" t="n">
        <v>1998</v>
      </c>
      <c r="D12708" s="0" t="s">
        <v>102</v>
      </c>
      <c r="E12708" s="0" t="s">
        <v>4987</v>
      </c>
      <c r="F12708" s="0" t="n">
        <v>0</v>
      </c>
      <c r="G12708" s="0" t="n">
        <v>0</v>
      </c>
      <c r="H12708" s="0" t="n">
        <v>0.05</v>
      </c>
      <c r="I12708" s="0" t="n">
        <v>0</v>
      </c>
      <c r="J12708" s="0" t="n">
        <v>0.06</v>
      </c>
      <c r="N12708" s="0" t="s">
        <v>74</v>
      </c>
      <c r="P12708" s="0" t="n">
        <f aca="false">IF(AND(OR(Dashboard!$B$5="All",D12708=Dashboard!$B$5),OR(Dashboard!$D$5="All",N12708=Dashboard!$D$5),OR(AND(C12708&lt;&gt;"",C12708&gt;=Dashboard!$F$5,C12708&lt;=Dashboard!$H$5),AND(C12708="",Dashboard!$F$5&lt;=1980,Dashboard!$H$5&gt;=2016))),1,0)</f>
        <v>1</v>
      </c>
      <c r="Q12708" s="0" t="n">
        <f aca="false">J12708*P12708+ROW()*0.00000001</f>
        <v>0.06012708</v>
      </c>
    </row>
    <row r="12709" customFormat="false" ht="15" hidden="false" customHeight="false" outlineLevel="0" collapsed="false">
      <c r="A12709" s="0" t="s">
        <v>9158</v>
      </c>
      <c r="B12709" s="0" t="s">
        <v>164</v>
      </c>
      <c r="C12709" s="0" t="n">
        <v>2009</v>
      </c>
      <c r="D12709" s="0" t="s">
        <v>34</v>
      </c>
      <c r="E12709" s="0" t="s">
        <v>89</v>
      </c>
      <c r="F12709" s="0" t="n">
        <v>0</v>
      </c>
      <c r="G12709" s="0" t="n">
        <v>0</v>
      </c>
      <c r="H12709" s="0" t="n">
        <v>0.06</v>
      </c>
      <c r="I12709" s="0" t="n">
        <v>0</v>
      </c>
      <c r="J12709" s="0" t="n">
        <v>0.06</v>
      </c>
      <c r="N12709" s="0" t="s">
        <v>74</v>
      </c>
      <c r="P12709" s="0" t="n">
        <f aca="false">IF(AND(OR(Dashboard!$B$5="All",D12709=Dashboard!$B$5),OR(Dashboard!$D$5="All",N12709=Dashboard!$D$5),OR(AND(C12709&lt;&gt;"",C12709&gt;=Dashboard!$F$5,C12709&lt;=Dashboard!$H$5),AND(C12709="",Dashboard!$F$5&lt;=1980,Dashboard!$H$5&gt;=2016))),1,0)</f>
        <v>1</v>
      </c>
      <c r="Q12709" s="0" t="n">
        <f aca="false">J12709*P12709+ROW()*0.00000001</f>
        <v>0.06012709</v>
      </c>
    </row>
    <row r="12710" customFormat="false" ht="15" hidden="false" customHeight="false" outlineLevel="0" collapsed="false">
      <c r="A12710" s="0" t="s">
        <v>6132</v>
      </c>
      <c r="B12710" s="0" t="s">
        <v>144</v>
      </c>
      <c r="C12710" s="0" t="n">
        <v>2004</v>
      </c>
      <c r="D12710" s="0" t="s">
        <v>71</v>
      </c>
      <c r="E12710" s="0" t="s">
        <v>142</v>
      </c>
      <c r="F12710" s="0" t="n">
        <v>0.04</v>
      </c>
      <c r="G12710" s="0" t="n">
        <v>0.01</v>
      </c>
      <c r="H12710" s="0" t="n">
        <v>0</v>
      </c>
      <c r="I12710" s="0" t="n">
        <v>0</v>
      </c>
      <c r="J12710" s="0" t="n">
        <v>0.06</v>
      </c>
      <c r="K12710" s="0" t="n">
        <v>45</v>
      </c>
      <c r="L12710" s="0" t="n">
        <v>4.6</v>
      </c>
      <c r="M12710" s="0" t="s">
        <v>103</v>
      </c>
      <c r="N12710" s="0" t="s">
        <v>66</v>
      </c>
      <c r="O12710" s="0" t="s">
        <v>177</v>
      </c>
      <c r="P12710" s="0" t="n">
        <f aca="false">IF(AND(OR(Dashboard!$B$5="All",D12710=Dashboard!$B$5),OR(Dashboard!$D$5="All",N12710=Dashboard!$D$5),OR(AND(C12710&lt;&gt;"",C12710&gt;=Dashboard!$F$5,C12710&lt;=Dashboard!$H$5),AND(C12710="",Dashboard!$F$5&lt;=1980,Dashboard!$H$5&gt;=2016))),1,0)</f>
        <v>1</v>
      </c>
      <c r="Q12710" s="0" t="n">
        <f aca="false">J12710*P12710+ROW()*0.00000001</f>
        <v>0.0601271</v>
      </c>
    </row>
    <row r="12711" customFormat="false" ht="15" hidden="false" customHeight="false" outlineLevel="0" collapsed="false">
      <c r="A12711" s="0" t="s">
        <v>9159</v>
      </c>
      <c r="B12711" s="0" t="s">
        <v>50</v>
      </c>
      <c r="C12711" s="0" t="n">
        <v>2008</v>
      </c>
      <c r="D12711" s="0" t="s">
        <v>58</v>
      </c>
      <c r="E12711" s="0" t="s">
        <v>8642</v>
      </c>
      <c r="F12711" s="0" t="n">
        <v>0.05</v>
      </c>
      <c r="G12711" s="0" t="n">
        <v>0</v>
      </c>
      <c r="H12711" s="0" t="n">
        <v>0</v>
      </c>
      <c r="I12711" s="0" t="n">
        <v>0</v>
      </c>
      <c r="J12711" s="0" t="n">
        <v>0.06</v>
      </c>
      <c r="N12711" s="0" t="s">
        <v>35</v>
      </c>
      <c r="P12711" s="0" t="n">
        <f aca="false">IF(AND(OR(Dashboard!$B$5="All",D12711=Dashboard!$B$5),OR(Dashboard!$D$5="All",N12711=Dashboard!$D$5),OR(AND(C12711&lt;&gt;"",C12711&gt;=Dashboard!$F$5,C12711&lt;=Dashboard!$H$5),AND(C12711="",Dashboard!$F$5&lt;=1980,Dashboard!$H$5&gt;=2016))),1,0)</f>
        <v>1</v>
      </c>
      <c r="Q12711" s="0" t="n">
        <f aca="false">J12711*P12711+ROW()*0.00000001</f>
        <v>0.06012711</v>
      </c>
    </row>
    <row r="12712" customFormat="false" ht="15" hidden="false" customHeight="false" outlineLevel="0" collapsed="false">
      <c r="A12712" s="0" t="s">
        <v>3706</v>
      </c>
      <c r="B12712" s="0" t="s">
        <v>50</v>
      </c>
      <c r="C12712" s="0" t="n">
        <v>2008</v>
      </c>
      <c r="D12712" s="0" t="s">
        <v>34</v>
      </c>
      <c r="E12712" s="0" t="s">
        <v>1427</v>
      </c>
      <c r="F12712" s="0" t="n">
        <v>0.04</v>
      </c>
      <c r="G12712" s="0" t="n">
        <v>0.02</v>
      </c>
      <c r="H12712" s="0" t="n">
        <v>0</v>
      </c>
      <c r="I12712" s="0" t="n">
        <v>0</v>
      </c>
      <c r="J12712" s="0" t="n">
        <v>0.06</v>
      </c>
      <c r="M12712" s="0" t="s">
        <v>36</v>
      </c>
      <c r="N12712" s="0" t="s">
        <v>35</v>
      </c>
      <c r="P12712" s="0" t="n">
        <f aca="false">IF(AND(OR(Dashboard!$B$5="All",D12712=Dashboard!$B$5),OR(Dashboard!$D$5="All",N12712=Dashboard!$D$5),OR(AND(C12712&lt;&gt;"",C12712&gt;=Dashboard!$F$5,C12712&lt;=Dashboard!$H$5),AND(C12712="",Dashboard!$F$5&lt;=1980,Dashboard!$H$5&gt;=2016))),1,0)</f>
        <v>1</v>
      </c>
      <c r="Q12712" s="0" t="n">
        <f aca="false">J12712*P12712+ROW()*0.00000001</f>
        <v>0.06012712</v>
      </c>
    </row>
    <row r="12713" customFormat="false" ht="15" hidden="false" customHeight="false" outlineLevel="0" collapsed="false">
      <c r="A12713" s="0" t="s">
        <v>9160</v>
      </c>
      <c r="B12713" s="0" t="s">
        <v>851</v>
      </c>
      <c r="C12713" s="0" t="n">
        <v>2014</v>
      </c>
      <c r="D12713" s="0" t="s">
        <v>46</v>
      </c>
      <c r="E12713" s="0" t="s">
        <v>157</v>
      </c>
      <c r="F12713" s="0" t="n">
        <v>0</v>
      </c>
      <c r="G12713" s="0" t="n">
        <v>0</v>
      </c>
      <c r="H12713" s="0" t="n">
        <v>0.06</v>
      </c>
      <c r="I12713" s="0" t="n">
        <v>0</v>
      </c>
      <c r="J12713" s="0" t="n">
        <v>0.06</v>
      </c>
      <c r="N12713" s="0" t="s">
        <v>74</v>
      </c>
      <c r="P12713" s="0" t="n">
        <f aca="false">IF(AND(OR(Dashboard!$B$5="All",D12713=Dashboard!$B$5),OR(Dashboard!$D$5="All",N12713=Dashboard!$D$5),OR(AND(C12713&lt;&gt;"",C12713&gt;=Dashboard!$F$5,C12713&lt;=Dashboard!$H$5),AND(C12713="",Dashboard!$F$5&lt;=1980,Dashboard!$H$5&gt;=2016))),1,0)</f>
        <v>1</v>
      </c>
      <c r="Q12713" s="0" t="n">
        <f aca="false">J12713*P12713+ROW()*0.00000001</f>
        <v>0.06012713</v>
      </c>
    </row>
    <row r="12714" customFormat="false" ht="15" hidden="false" customHeight="false" outlineLevel="0" collapsed="false">
      <c r="A12714" s="0" t="s">
        <v>9161</v>
      </c>
      <c r="B12714" s="0" t="s">
        <v>64</v>
      </c>
      <c r="C12714" s="0" t="n">
        <v>2012</v>
      </c>
      <c r="D12714" s="0" t="s">
        <v>71</v>
      </c>
      <c r="E12714" s="0" t="s">
        <v>195</v>
      </c>
      <c r="F12714" s="0" t="n">
        <v>0.03</v>
      </c>
      <c r="G12714" s="0" t="n">
        <v>0.02</v>
      </c>
      <c r="H12714" s="0" t="n">
        <v>0</v>
      </c>
      <c r="I12714" s="0" t="n">
        <v>0</v>
      </c>
      <c r="J12714" s="0" t="n">
        <v>0.06</v>
      </c>
      <c r="K12714" s="0" t="n">
        <v>54</v>
      </c>
      <c r="L12714" s="0" t="n">
        <v>3.5</v>
      </c>
      <c r="M12714" s="0" t="s">
        <v>103</v>
      </c>
      <c r="N12714" s="0" t="s">
        <v>66</v>
      </c>
      <c r="O12714" s="0" t="s">
        <v>53</v>
      </c>
      <c r="P12714" s="0" t="n">
        <f aca="false">IF(AND(OR(Dashboard!$B$5="All",D12714=Dashboard!$B$5),OR(Dashboard!$D$5="All",N12714=Dashboard!$D$5),OR(AND(C12714&lt;&gt;"",C12714&gt;=Dashboard!$F$5,C12714&lt;=Dashboard!$H$5),AND(C12714="",Dashboard!$F$5&lt;=1980,Dashboard!$H$5&gt;=2016))),1,0)</f>
        <v>1</v>
      </c>
      <c r="Q12714" s="0" t="n">
        <f aca="false">J12714*P12714+ROW()*0.00000001</f>
        <v>0.06012714</v>
      </c>
    </row>
    <row r="12715" customFormat="false" ht="15" hidden="false" customHeight="false" outlineLevel="0" collapsed="false">
      <c r="A12715" s="0" t="s">
        <v>9162</v>
      </c>
      <c r="B12715" s="0" t="s">
        <v>94</v>
      </c>
      <c r="C12715" s="0" t="n">
        <v>2016</v>
      </c>
      <c r="D12715" s="0" t="s">
        <v>71</v>
      </c>
      <c r="E12715" s="0" t="s">
        <v>328</v>
      </c>
      <c r="F12715" s="0" t="n">
        <v>0</v>
      </c>
      <c r="G12715" s="0" t="n">
        <v>0</v>
      </c>
      <c r="H12715" s="0" t="n">
        <v>0.06</v>
      </c>
      <c r="I12715" s="0" t="n">
        <v>0</v>
      </c>
      <c r="J12715" s="0" t="n">
        <v>0.06</v>
      </c>
      <c r="N12715" s="0" t="s">
        <v>74</v>
      </c>
      <c r="P12715" s="0" t="n">
        <f aca="false">IF(AND(OR(Dashboard!$B$5="All",D12715=Dashboard!$B$5),OR(Dashboard!$D$5="All",N12715=Dashboard!$D$5),OR(AND(C12715&lt;&gt;"",C12715&gt;=Dashboard!$F$5,C12715&lt;=Dashboard!$H$5),AND(C12715="",Dashboard!$F$5&lt;=1980,Dashboard!$H$5&gt;=2016))),1,0)</f>
        <v>1</v>
      </c>
      <c r="Q12715" s="0" t="n">
        <f aca="false">J12715*P12715+ROW()*0.00000001</f>
        <v>0.06012715</v>
      </c>
    </row>
    <row r="12716" customFormat="false" ht="15" hidden="false" customHeight="false" outlineLevel="0" collapsed="false">
      <c r="A12716" s="0" t="s">
        <v>4560</v>
      </c>
      <c r="B12716" s="0" t="s">
        <v>64</v>
      </c>
      <c r="C12716" s="0" t="n">
        <v>2008</v>
      </c>
      <c r="D12716" s="0" t="s">
        <v>71</v>
      </c>
      <c r="E12716" s="0" t="s">
        <v>782</v>
      </c>
      <c r="F12716" s="0" t="n">
        <v>0.04</v>
      </c>
      <c r="G12716" s="0" t="n">
        <v>0</v>
      </c>
      <c r="H12716" s="0" t="n">
        <v>0.01</v>
      </c>
      <c r="I12716" s="0" t="n">
        <v>0</v>
      </c>
      <c r="J12716" s="0" t="n">
        <v>0.06</v>
      </c>
      <c r="K12716" s="0" t="n">
        <v>44</v>
      </c>
      <c r="L12716" s="0" t="n">
        <v>8.1</v>
      </c>
      <c r="M12716" s="0" t="s">
        <v>103</v>
      </c>
      <c r="N12716" s="0" t="s">
        <v>66</v>
      </c>
      <c r="O12716" s="0" t="s">
        <v>177</v>
      </c>
      <c r="P12716" s="0" t="n">
        <f aca="false">IF(AND(OR(Dashboard!$B$5="All",D12716=Dashboard!$B$5),OR(Dashboard!$D$5="All",N12716=Dashboard!$D$5),OR(AND(C12716&lt;&gt;"",C12716&gt;=Dashboard!$F$5,C12716&lt;=Dashboard!$H$5),AND(C12716="",Dashboard!$F$5&lt;=1980,Dashboard!$H$5&gt;=2016))),1,0)</f>
        <v>1</v>
      </c>
      <c r="Q12716" s="0" t="n">
        <f aca="false">J12716*P12716+ROW()*0.00000001</f>
        <v>0.06012716</v>
      </c>
    </row>
    <row r="12717" customFormat="false" ht="15" hidden="false" customHeight="false" outlineLevel="0" collapsed="false">
      <c r="A12717" s="0" t="s">
        <v>9163</v>
      </c>
      <c r="B12717" s="0" t="s">
        <v>76</v>
      </c>
      <c r="C12717" s="0" t="n">
        <v>2007</v>
      </c>
      <c r="D12717" s="0" t="s">
        <v>46</v>
      </c>
      <c r="E12717" s="0" t="s">
        <v>2334</v>
      </c>
      <c r="F12717" s="0" t="n">
        <v>0.03</v>
      </c>
      <c r="G12717" s="0" t="n">
        <v>0.02</v>
      </c>
      <c r="H12717" s="0" t="n">
        <v>0</v>
      </c>
      <c r="I12717" s="0" t="n">
        <v>0.01</v>
      </c>
      <c r="J12717" s="0" t="n">
        <v>0.06</v>
      </c>
      <c r="K12717" s="0" t="n">
        <v>69</v>
      </c>
      <c r="L12717" s="0" t="n">
        <v>7.5</v>
      </c>
      <c r="M12717" s="0" t="s">
        <v>125</v>
      </c>
      <c r="N12717" s="0" t="s">
        <v>74</v>
      </c>
      <c r="O12717" s="0" t="s">
        <v>67</v>
      </c>
      <c r="P12717" s="0" t="n">
        <f aca="false">IF(AND(OR(Dashboard!$B$5="All",D12717=Dashboard!$B$5),OR(Dashboard!$D$5="All",N12717=Dashboard!$D$5),OR(AND(C12717&lt;&gt;"",C12717&gt;=Dashboard!$F$5,C12717&lt;=Dashboard!$H$5),AND(C12717="",Dashboard!$F$5&lt;=1980,Dashboard!$H$5&gt;=2016))),1,0)</f>
        <v>1</v>
      </c>
      <c r="Q12717" s="0" t="n">
        <f aca="false">J12717*P12717+ROW()*0.00000001</f>
        <v>0.06012717</v>
      </c>
    </row>
    <row r="12718" customFormat="false" ht="15" hidden="false" customHeight="false" outlineLevel="0" collapsed="false">
      <c r="A12718" s="0" t="s">
        <v>9164</v>
      </c>
      <c r="B12718" s="0" t="s">
        <v>873</v>
      </c>
      <c r="C12718" s="0" t="n">
        <v>1998</v>
      </c>
      <c r="D12718" s="0" t="s">
        <v>16</v>
      </c>
      <c r="E12718" s="0" t="s">
        <v>154</v>
      </c>
      <c r="F12718" s="0" t="n">
        <v>0</v>
      </c>
      <c r="G12718" s="0" t="n">
        <v>0</v>
      </c>
      <c r="H12718" s="0" t="n">
        <v>0.06</v>
      </c>
      <c r="I12718" s="0" t="n">
        <v>0</v>
      </c>
      <c r="J12718" s="0" t="n">
        <v>0.06</v>
      </c>
      <c r="N12718" s="0" t="s">
        <v>154</v>
      </c>
      <c r="P12718" s="0" t="n">
        <f aca="false">IF(AND(OR(Dashboard!$B$5="All",D12718=Dashboard!$B$5),OR(Dashboard!$D$5="All",N12718=Dashboard!$D$5),OR(AND(C12718&lt;&gt;"",C12718&gt;=Dashboard!$F$5,C12718&lt;=Dashboard!$H$5),AND(C12718="",Dashboard!$F$5&lt;=1980,Dashboard!$H$5&gt;=2016))),1,0)</f>
        <v>1</v>
      </c>
      <c r="Q12718" s="0" t="n">
        <f aca="false">J12718*P12718+ROW()*0.00000001</f>
        <v>0.06012718</v>
      </c>
    </row>
    <row r="12719" customFormat="false" ht="15" hidden="false" customHeight="false" outlineLevel="0" collapsed="false">
      <c r="A12719" s="0" t="s">
        <v>9165</v>
      </c>
      <c r="B12719" s="0" t="s">
        <v>33</v>
      </c>
      <c r="D12719" s="0" t="s">
        <v>16</v>
      </c>
      <c r="E12719" s="0" t="s">
        <v>520</v>
      </c>
      <c r="F12719" s="0" t="n">
        <v>0.05</v>
      </c>
      <c r="G12719" s="0" t="n">
        <v>0</v>
      </c>
      <c r="H12719" s="0" t="n">
        <v>0</v>
      </c>
      <c r="I12719" s="0" t="n">
        <v>0</v>
      </c>
      <c r="J12719" s="0" t="n">
        <v>0.06</v>
      </c>
      <c r="K12719" s="0" t="n">
        <v>47</v>
      </c>
      <c r="M12719" s="0" t="s">
        <v>36</v>
      </c>
      <c r="N12719" s="0" t="s">
        <v>35</v>
      </c>
      <c r="O12719" s="0" t="s">
        <v>177</v>
      </c>
      <c r="P12719" s="0" t="n">
        <f aca="false">IF(AND(OR(Dashboard!$B$5="All",D12719=Dashboard!$B$5),OR(Dashboard!$D$5="All",N12719=Dashboard!$D$5),OR(AND(C12719&lt;&gt;"",C12719&gt;=Dashboard!$F$5,C12719&lt;=Dashboard!$H$5),AND(C12719="",Dashboard!$F$5&lt;=1980,Dashboard!$H$5&gt;=2016))),1,0)</f>
        <v>1</v>
      </c>
      <c r="Q12719" s="0" t="n">
        <f aca="false">J12719*P12719+ROW()*0.00000001</f>
        <v>0.06012719</v>
      </c>
    </row>
    <row r="12720" customFormat="false" ht="15" hidden="false" customHeight="false" outlineLevel="0" collapsed="false">
      <c r="A12720" s="0" t="s">
        <v>1939</v>
      </c>
      <c r="B12720" s="0" t="s">
        <v>152</v>
      </c>
      <c r="C12720" s="0" t="n">
        <v>2016</v>
      </c>
      <c r="D12720" s="0" t="s">
        <v>102</v>
      </c>
      <c r="E12720" s="0" t="s">
        <v>211</v>
      </c>
      <c r="F12720" s="0" t="n">
        <v>0</v>
      </c>
      <c r="G12720" s="0" t="n">
        <v>0.05</v>
      </c>
      <c r="H12720" s="0" t="n">
        <v>0</v>
      </c>
      <c r="I12720" s="0" t="n">
        <v>0</v>
      </c>
      <c r="J12720" s="0" t="n">
        <v>0.06</v>
      </c>
      <c r="K12720" s="0" t="n">
        <v>74</v>
      </c>
      <c r="L12720" s="0" t="n">
        <v>2.9</v>
      </c>
      <c r="M12720" s="0" t="s">
        <v>103</v>
      </c>
      <c r="N12720" s="0" t="s">
        <v>152</v>
      </c>
      <c r="O12720" s="0" t="s">
        <v>37</v>
      </c>
      <c r="P12720" s="0" t="n">
        <f aca="false">IF(AND(OR(Dashboard!$B$5="All",D12720=Dashboard!$B$5),OR(Dashboard!$D$5="All",N12720=Dashboard!$D$5),OR(AND(C12720&lt;&gt;"",C12720&gt;=Dashboard!$F$5,C12720&lt;=Dashboard!$H$5),AND(C12720="",Dashboard!$F$5&lt;=1980,Dashboard!$H$5&gt;=2016))),1,0)</f>
        <v>1</v>
      </c>
      <c r="Q12720" s="0" t="n">
        <f aca="false">J12720*P12720+ROW()*0.00000001</f>
        <v>0.0601272</v>
      </c>
    </row>
    <row r="12721" customFormat="false" ht="15" hidden="false" customHeight="false" outlineLevel="0" collapsed="false">
      <c r="A12721" s="0" t="s">
        <v>2896</v>
      </c>
      <c r="B12721" s="0" t="s">
        <v>184</v>
      </c>
      <c r="C12721" s="0" t="n">
        <v>2014</v>
      </c>
      <c r="D12721" s="0" t="s">
        <v>71</v>
      </c>
      <c r="E12721" s="0" t="s">
        <v>91</v>
      </c>
      <c r="F12721" s="0" t="n">
        <v>0.03</v>
      </c>
      <c r="G12721" s="0" t="n">
        <v>0.02</v>
      </c>
      <c r="H12721" s="0" t="n">
        <v>0</v>
      </c>
      <c r="I12721" s="0" t="n">
        <v>0</v>
      </c>
      <c r="J12721" s="0" t="n">
        <v>0.06</v>
      </c>
      <c r="N12721" s="0" t="s">
        <v>35</v>
      </c>
      <c r="P12721" s="0" t="n">
        <f aca="false">IF(AND(OR(Dashboard!$B$5="All",D12721=Dashboard!$B$5),OR(Dashboard!$D$5="All",N12721=Dashboard!$D$5),OR(AND(C12721&lt;&gt;"",C12721&gt;=Dashboard!$F$5,C12721&lt;=Dashboard!$H$5),AND(C12721="",Dashboard!$F$5&lt;=1980,Dashboard!$H$5&gt;=2016))),1,0)</f>
        <v>1</v>
      </c>
      <c r="Q12721" s="0" t="n">
        <f aca="false">J12721*P12721+ROW()*0.00000001</f>
        <v>0.06012721</v>
      </c>
    </row>
    <row r="12722" customFormat="false" ht="15" hidden="false" customHeight="false" outlineLevel="0" collapsed="false">
      <c r="A12722" s="0" t="s">
        <v>9166</v>
      </c>
      <c r="B12722" s="0" t="s">
        <v>50</v>
      </c>
      <c r="C12722" s="0" t="n">
        <v>2010</v>
      </c>
      <c r="D12722" s="0" t="s">
        <v>71</v>
      </c>
      <c r="E12722" s="0" t="s">
        <v>3904</v>
      </c>
      <c r="F12722" s="0" t="n">
        <v>0</v>
      </c>
      <c r="G12722" s="0" t="n">
        <v>0</v>
      </c>
      <c r="H12722" s="0" t="n">
        <v>0.06</v>
      </c>
      <c r="I12722" s="0" t="n">
        <v>0</v>
      </c>
      <c r="J12722" s="0" t="n">
        <v>0.06</v>
      </c>
      <c r="N12722" s="0" t="s">
        <v>35</v>
      </c>
      <c r="P12722" s="0" t="n">
        <f aca="false">IF(AND(OR(Dashboard!$B$5="All",D12722=Dashboard!$B$5),OR(Dashboard!$D$5="All",N12722=Dashboard!$D$5),OR(AND(C12722&lt;&gt;"",C12722&gt;=Dashboard!$F$5,C12722&lt;=Dashboard!$H$5),AND(C12722="",Dashboard!$F$5&lt;=1980,Dashboard!$H$5&gt;=2016))),1,0)</f>
        <v>1</v>
      </c>
      <c r="Q12722" s="0" t="n">
        <f aca="false">J12722*P12722+ROW()*0.00000001</f>
        <v>0.06012722</v>
      </c>
    </row>
    <row r="12723" customFormat="false" ht="15" hidden="false" customHeight="false" outlineLevel="0" collapsed="false">
      <c r="A12723" s="0" t="s">
        <v>7817</v>
      </c>
      <c r="B12723" s="0" t="s">
        <v>70</v>
      </c>
      <c r="C12723" s="0" t="n">
        <v>2015</v>
      </c>
      <c r="D12723" s="0" t="s">
        <v>71</v>
      </c>
      <c r="E12723" s="0" t="s">
        <v>782</v>
      </c>
      <c r="F12723" s="0" t="n">
        <v>0</v>
      </c>
      <c r="G12723" s="0" t="n">
        <v>0</v>
      </c>
      <c r="H12723" s="0" t="n">
        <v>0.06</v>
      </c>
      <c r="I12723" s="0" t="n">
        <v>0</v>
      </c>
      <c r="J12723" s="0" t="n">
        <v>0.06</v>
      </c>
      <c r="M12723" s="0" t="s">
        <v>103</v>
      </c>
      <c r="N12723" s="0" t="s">
        <v>74</v>
      </c>
      <c r="P12723" s="0" t="n">
        <f aca="false">IF(AND(OR(Dashboard!$B$5="All",D12723=Dashboard!$B$5),OR(Dashboard!$D$5="All",N12723=Dashboard!$D$5),OR(AND(C12723&lt;&gt;"",C12723&gt;=Dashboard!$F$5,C12723&lt;=Dashboard!$H$5),AND(C12723="",Dashboard!$F$5&lt;=1980,Dashboard!$H$5&gt;=2016))),1,0)</f>
        <v>1</v>
      </c>
      <c r="Q12723" s="0" t="n">
        <f aca="false">J12723*P12723+ROW()*0.00000001</f>
        <v>0.06012723</v>
      </c>
    </row>
    <row r="12724" customFormat="false" ht="15" hidden="false" customHeight="false" outlineLevel="0" collapsed="false">
      <c r="A12724" s="0" t="s">
        <v>9167</v>
      </c>
      <c r="B12724" s="0" t="s">
        <v>117</v>
      </c>
      <c r="C12724" s="0" t="n">
        <v>1999</v>
      </c>
      <c r="D12724" s="0" t="s">
        <v>34</v>
      </c>
      <c r="E12724" s="0" t="s">
        <v>2089</v>
      </c>
      <c r="F12724" s="0" t="n">
        <v>0.03</v>
      </c>
      <c r="G12724" s="0" t="n">
        <v>0.02</v>
      </c>
      <c r="H12724" s="0" t="n">
        <v>0</v>
      </c>
      <c r="I12724" s="0" t="n">
        <v>0</v>
      </c>
      <c r="J12724" s="0" t="n">
        <v>0.06</v>
      </c>
      <c r="N12724" s="0" t="s">
        <v>74</v>
      </c>
      <c r="P12724" s="0" t="n">
        <f aca="false">IF(AND(OR(Dashboard!$B$5="All",D12724=Dashboard!$B$5),OR(Dashboard!$D$5="All",N12724=Dashboard!$D$5),OR(AND(C12724&lt;&gt;"",C12724&gt;=Dashboard!$F$5,C12724&lt;=Dashboard!$H$5),AND(C12724="",Dashboard!$F$5&lt;=1980,Dashboard!$H$5&gt;=2016))),1,0)</f>
        <v>1</v>
      </c>
      <c r="Q12724" s="0" t="n">
        <f aca="false">J12724*P12724+ROW()*0.00000001</f>
        <v>0.06012724</v>
      </c>
    </row>
    <row r="12725" customFormat="false" ht="15" hidden="false" customHeight="false" outlineLevel="0" collapsed="false">
      <c r="A12725" s="0" t="s">
        <v>9168</v>
      </c>
      <c r="B12725" s="0" t="s">
        <v>85</v>
      </c>
      <c r="C12725" s="0" t="n">
        <v>2001</v>
      </c>
      <c r="D12725" s="0" t="s">
        <v>46</v>
      </c>
      <c r="E12725" s="0" t="s">
        <v>220</v>
      </c>
      <c r="F12725" s="0" t="n">
        <v>0.04</v>
      </c>
      <c r="G12725" s="0" t="n">
        <v>0.02</v>
      </c>
      <c r="H12725" s="0" t="n">
        <v>0</v>
      </c>
      <c r="I12725" s="0" t="n">
        <v>0</v>
      </c>
      <c r="J12725" s="0" t="n">
        <v>0.06</v>
      </c>
      <c r="K12725" s="0" t="n">
        <v>71</v>
      </c>
      <c r="L12725" s="0" t="n">
        <v>9</v>
      </c>
      <c r="M12725" s="0" t="s">
        <v>36</v>
      </c>
      <c r="N12725" s="0" t="s">
        <v>35</v>
      </c>
      <c r="O12725" s="0" t="s">
        <v>37</v>
      </c>
      <c r="P12725" s="0" t="n">
        <f aca="false">IF(AND(OR(Dashboard!$B$5="All",D12725=Dashboard!$B$5),OR(Dashboard!$D$5="All",N12725=Dashboard!$D$5),OR(AND(C12725&lt;&gt;"",C12725&gt;=Dashboard!$F$5,C12725&lt;=Dashboard!$H$5),AND(C12725="",Dashboard!$F$5&lt;=1980,Dashboard!$H$5&gt;=2016))),1,0)</f>
        <v>1</v>
      </c>
      <c r="Q12725" s="0" t="n">
        <f aca="false">J12725*P12725+ROW()*0.00000001</f>
        <v>0.06012725</v>
      </c>
    </row>
    <row r="12726" customFormat="false" ht="15" hidden="false" customHeight="false" outlineLevel="0" collapsed="false">
      <c r="A12726" s="0" t="s">
        <v>9169</v>
      </c>
      <c r="B12726" s="0" t="s">
        <v>117</v>
      </c>
      <c r="C12726" s="0" t="n">
        <v>2000</v>
      </c>
      <c r="D12726" s="0" t="s">
        <v>71</v>
      </c>
      <c r="E12726" s="0" t="s">
        <v>821</v>
      </c>
      <c r="F12726" s="0" t="n">
        <v>0.03</v>
      </c>
      <c r="G12726" s="0" t="n">
        <v>0.02</v>
      </c>
      <c r="H12726" s="0" t="n">
        <v>0</v>
      </c>
      <c r="I12726" s="0" t="n">
        <v>0</v>
      </c>
      <c r="J12726" s="0" t="n">
        <v>0.06</v>
      </c>
      <c r="K12726" s="0" t="n">
        <v>27</v>
      </c>
      <c r="M12726" s="0" t="s">
        <v>36</v>
      </c>
      <c r="N12726" s="0" t="s">
        <v>74</v>
      </c>
      <c r="O12726" s="0" t="s">
        <v>177</v>
      </c>
      <c r="P12726" s="0" t="n">
        <f aca="false">IF(AND(OR(Dashboard!$B$5="All",D12726=Dashboard!$B$5),OR(Dashboard!$D$5="All",N12726=Dashboard!$D$5),OR(AND(C12726&lt;&gt;"",C12726&gt;=Dashboard!$F$5,C12726&lt;=Dashboard!$H$5),AND(C12726="",Dashboard!$F$5&lt;=1980,Dashboard!$H$5&gt;=2016))),1,0)</f>
        <v>1</v>
      </c>
      <c r="Q12726" s="0" t="n">
        <f aca="false">J12726*P12726+ROW()*0.00000001</f>
        <v>0.06012726</v>
      </c>
    </row>
    <row r="12727" customFormat="false" ht="15" hidden="false" customHeight="false" outlineLevel="0" collapsed="false">
      <c r="A12727" s="0" t="s">
        <v>8665</v>
      </c>
      <c r="B12727" s="0" t="s">
        <v>78</v>
      </c>
      <c r="C12727" s="0" t="n">
        <v>1992</v>
      </c>
      <c r="D12727" s="0" t="s">
        <v>102</v>
      </c>
      <c r="E12727" s="0" t="s">
        <v>220</v>
      </c>
      <c r="F12727" s="0" t="n">
        <v>0</v>
      </c>
      <c r="G12727" s="0" t="n">
        <v>0</v>
      </c>
      <c r="H12727" s="0" t="n">
        <v>0.06</v>
      </c>
      <c r="I12727" s="0" t="n">
        <v>0</v>
      </c>
      <c r="J12727" s="0" t="n">
        <v>0.06</v>
      </c>
      <c r="N12727" s="0" t="s">
        <v>35</v>
      </c>
      <c r="P12727" s="0" t="n">
        <f aca="false">IF(AND(OR(Dashboard!$B$5="All",D12727=Dashboard!$B$5),OR(Dashboard!$D$5="All",N12727=Dashboard!$D$5),OR(AND(C12727&lt;&gt;"",C12727&gt;=Dashboard!$F$5,C12727&lt;=Dashboard!$H$5),AND(C12727="",Dashboard!$F$5&lt;=1980,Dashboard!$H$5&gt;=2016))),1,0)</f>
        <v>1</v>
      </c>
      <c r="Q12727" s="0" t="n">
        <f aca="false">J12727*P12727+ROW()*0.00000001</f>
        <v>0.06012727</v>
      </c>
    </row>
    <row r="12728" customFormat="false" ht="15" hidden="false" customHeight="false" outlineLevel="0" collapsed="false">
      <c r="A12728" s="0" t="s">
        <v>9170</v>
      </c>
      <c r="B12728" s="0" t="s">
        <v>76</v>
      </c>
      <c r="C12728" s="0" t="n">
        <v>2002</v>
      </c>
      <c r="D12728" s="0" t="s">
        <v>34</v>
      </c>
      <c r="E12728" s="0" t="s">
        <v>9171</v>
      </c>
      <c r="F12728" s="0" t="n">
        <v>0</v>
      </c>
      <c r="G12728" s="0" t="n">
        <v>0</v>
      </c>
      <c r="H12728" s="0" t="n">
        <v>0.06</v>
      </c>
      <c r="I12728" s="0" t="n">
        <v>0</v>
      </c>
      <c r="J12728" s="0" t="n">
        <v>0.06</v>
      </c>
      <c r="N12728" s="0" t="s">
        <v>74</v>
      </c>
      <c r="P12728" s="0" t="n">
        <f aca="false">IF(AND(OR(Dashboard!$B$5="All",D12728=Dashboard!$B$5),OR(Dashboard!$D$5="All",N12728=Dashboard!$D$5),OR(AND(C12728&lt;&gt;"",C12728&gt;=Dashboard!$F$5,C12728&lt;=Dashboard!$H$5),AND(C12728="",Dashboard!$F$5&lt;=1980,Dashboard!$H$5&gt;=2016))),1,0)</f>
        <v>1</v>
      </c>
      <c r="Q12728" s="0" t="n">
        <f aca="false">J12728*P12728+ROW()*0.00000001</f>
        <v>0.06012728</v>
      </c>
    </row>
    <row r="12729" customFormat="false" ht="15" hidden="false" customHeight="false" outlineLevel="0" collapsed="false">
      <c r="A12729" s="0" t="s">
        <v>9172</v>
      </c>
      <c r="B12729" s="0" t="s">
        <v>94</v>
      </c>
      <c r="C12729" s="0" t="n">
        <v>2015</v>
      </c>
      <c r="D12729" s="0" t="s">
        <v>34</v>
      </c>
      <c r="E12729" s="0" t="s">
        <v>2264</v>
      </c>
      <c r="F12729" s="0" t="n">
        <v>0</v>
      </c>
      <c r="G12729" s="0" t="n">
        <v>0.05</v>
      </c>
      <c r="H12729" s="0" t="n">
        <v>0</v>
      </c>
      <c r="I12729" s="0" t="n">
        <v>0.01</v>
      </c>
      <c r="J12729" s="0" t="n">
        <v>0.06</v>
      </c>
      <c r="K12729" s="0" t="n">
        <v>42</v>
      </c>
      <c r="L12729" s="0" t="n">
        <v>4.1</v>
      </c>
      <c r="M12729" s="0" t="s">
        <v>36</v>
      </c>
      <c r="N12729" s="0" t="s">
        <v>74</v>
      </c>
      <c r="O12729" s="0" t="s">
        <v>177</v>
      </c>
      <c r="P12729" s="0" t="n">
        <f aca="false">IF(AND(OR(Dashboard!$B$5="All",D12729=Dashboard!$B$5),OR(Dashboard!$D$5="All",N12729=Dashboard!$D$5),OR(AND(C12729&lt;&gt;"",C12729&gt;=Dashboard!$F$5,C12729&lt;=Dashboard!$H$5),AND(C12729="",Dashboard!$F$5&lt;=1980,Dashboard!$H$5&gt;=2016))),1,0)</f>
        <v>1</v>
      </c>
      <c r="Q12729" s="0" t="n">
        <f aca="false">J12729*P12729+ROW()*0.00000001</f>
        <v>0.06012729</v>
      </c>
    </row>
    <row r="12730" customFormat="false" ht="15" hidden="false" customHeight="false" outlineLevel="0" collapsed="false">
      <c r="A12730" s="0" t="s">
        <v>9173</v>
      </c>
      <c r="B12730" s="0" t="s">
        <v>164</v>
      </c>
      <c r="C12730" s="0" t="n">
        <v>2006</v>
      </c>
      <c r="D12730" s="0" t="s">
        <v>71</v>
      </c>
      <c r="E12730" s="0" t="s">
        <v>91</v>
      </c>
      <c r="F12730" s="0" t="n">
        <v>0.05</v>
      </c>
      <c r="G12730" s="0" t="n">
        <v>0</v>
      </c>
      <c r="H12730" s="0" t="n">
        <v>0</v>
      </c>
      <c r="I12730" s="0" t="n">
        <v>0.01</v>
      </c>
      <c r="J12730" s="0" t="n">
        <v>0.06</v>
      </c>
      <c r="K12730" s="0" t="n">
        <v>73</v>
      </c>
      <c r="L12730" s="0" t="n">
        <v>7.6</v>
      </c>
      <c r="M12730" s="0" t="s">
        <v>73</v>
      </c>
      <c r="N12730" s="0" t="s">
        <v>74</v>
      </c>
      <c r="O12730" s="0" t="s">
        <v>37</v>
      </c>
      <c r="P12730" s="0" t="n">
        <f aca="false">IF(AND(OR(Dashboard!$B$5="All",D12730=Dashboard!$B$5),OR(Dashboard!$D$5="All",N12730=Dashboard!$D$5),OR(AND(C12730&lt;&gt;"",C12730&gt;=Dashboard!$F$5,C12730&lt;=Dashboard!$H$5),AND(C12730="",Dashboard!$F$5&lt;=1980,Dashboard!$H$5&gt;=2016))),1,0)</f>
        <v>1</v>
      </c>
      <c r="Q12730" s="0" t="n">
        <f aca="false">J12730*P12730+ROW()*0.00000001</f>
        <v>0.0601273</v>
      </c>
    </row>
    <row r="12731" customFormat="false" ht="15" hidden="false" customHeight="false" outlineLevel="0" collapsed="false">
      <c r="A12731" s="0" t="s">
        <v>2750</v>
      </c>
      <c r="B12731" s="0" t="s">
        <v>85</v>
      </c>
      <c r="C12731" s="0" t="n">
        <v>2003</v>
      </c>
      <c r="D12731" s="0" t="s">
        <v>71</v>
      </c>
      <c r="E12731" s="0" t="s">
        <v>160</v>
      </c>
      <c r="F12731" s="0" t="n">
        <v>0.04</v>
      </c>
      <c r="G12731" s="0" t="n">
        <v>0.02</v>
      </c>
      <c r="H12731" s="0" t="n">
        <v>0</v>
      </c>
      <c r="I12731" s="0" t="n">
        <v>0</v>
      </c>
      <c r="J12731" s="0" t="n">
        <v>0.06</v>
      </c>
      <c r="K12731" s="0" t="n">
        <v>50</v>
      </c>
      <c r="M12731" s="0" t="s">
        <v>103</v>
      </c>
      <c r="N12731" s="0" t="s">
        <v>35</v>
      </c>
      <c r="O12731" s="0" t="s">
        <v>177</v>
      </c>
      <c r="P12731" s="0" t="n">
        <f aca="false">IF(AND(OR(Dashboard!$B$5="All",D12731=Dashboard!$B$5),OR(Dashboard!$D$5="All",N12731=Dashboard!$D$5),OR(AND(C12731&lt;&gt;"",C12731&gt;=Dashboard!$F$5,C12731&lt;=Dashboard!$H$5),AND(C12731="",Dashboard!$F$5&lt;=1980,Dashboard!$H$5&gt;=2016))),1,0)</f>
        <v>1</v>
      </c>
      <c r="Q12731" s="0" t="n">
        <f aca="false">J12731*P12731+ROW()*0.00000001</f>
        <v>0.06012731</v>
      </c>
    </row>
    <row r="12732" customFormat="false" ht="15" hidden="false" customHeight="false" outlineLevel="0" collapsed="false">
      <c r="A12732" s="0" t="s">
        <v>9174</v>
      </c>
      <c r="B12732" s="0" t="s">
        <v>164</v>
      </c>
      <c r="C12732" s="0" t="n">
        <v>2006</v>
      </c>
      <c r="D12732" s="0" t="s">
        <v>52</v>
      </c>
      <c r="E12732" s="0" t="s">
        <v>154</v>
      </c>
      <c r="F12732" s="0" t="n">
        <v>0</v>
      </c>
      <c r="G12732" s="0" t="n">
        <v>0</v>
      </c>
      <c r="H12732" s="0" t="n">
        <v>0.06</v>
      </c>
      <c r="I12732" s="0" t="n">
        <v>0</v>
      </c>
      <c r="J12732" s="0" t="n">
        <v>0.06</v>
      </c>
      <c r="N12732" s="0" t="s">
        <v>74</v>
      </c>
      <c r="P12732" s="0" t="n">
        <f aca="false">IF(AND(OR(Dashboard!$B$5="All",D12732=Dashboard!$B$5),OR(Dashboard!$D$5="All",N12732=Dashboard!$D$5),OR(AND(C12732&lt;&gt;"",C12732&gt;=Dashboard!$F$5,C12732&lt;=Dashboard!$H$5),AND(C12732="",Dashboard!$F$5&lt;=1980,Dashboard!$H$5&gt;=2016))),1,0)</f>
        <v>1</v>
      </c>
      <c r="Q12732" s="0" t="n">
        <f aca="false">J12732*P12732+ROW()*0.00000001</f>
        <v>0.06012732</v>
      </c>
    </row>
    <row r="12733" customFormat="false" ht="15" hidden="false" customHeight="false" outlineLevel="0" collapsed="false">
      <c r="A12733" s="0" t="s">
        <v>9175</v>
      </c>
      <c r="B12733" s="0" t="s">
        <v>76</v>
      </c>
      <c r="C12733" s="0" t="n">
        <v>2000</v>
      </c>
      <c r="D12733" s="0" t="s">
        <v>34</v>
      </c>
      <c r="E12733" s="0" t="s">
        <v>782</v>
      </c>
      <c r="F12733" s="0" t="n">
        <v>0</v>
      </c>
      <c r="G12733" s="0" t="n">
        <v>0</v>
      </c>
      <c r="H12733" s="0" t="n">
        <v>0.06</v>
      </c>
      <c r="I12733" s="0" t="n">
        <v>0</v>
      </c>
      <c r="J12733" s="0" t="n">
        <v>0.06</v>
      </c>
      <c r="N12733" s="0" t="s">
        <v>74</v>
      </c>
      <c r="P12733" s="0" t="n">
        <f aca="false">IF(AND(OR(Dashboard!$B$5="All",D12733=Dashboard!$B$5),OR(Dashboard!$D$5="All",N12733=Dashboard!$D$5),OR(AND(C12733&lt;&gt;"",C12733&gt;=Dashboard!$F$5,C12733&lt;=Dashboard!$H$5),AND(C12733="",Dashboard!$F$5&lt;=1980,Dashboard!$H$5&gt;=2016))),1,0)</f>
        <v>1</v>
      </c>
      <c r="Q12733" s="0" t="n">
        <f aca="false">J12733*P12733+ROW()*0.00000001</f>
        <v>0.06012733</v>
      </c>
    </row>
    <row r="12734" customFormat="false" ht="15" hidden="false" customHeight="false" outlineLevel="0" collapsed="false">
      <c r="A12734" s="0" t="s">
        <v>1757</v>
      </c>
      <c r="B12734" s="0" t="s">
        <v>50</v>
      </c>
      <c r="C12734" s="0" t="n">
        <v>2007</v>
      </c>
      <c r="D12734" s="0" t="s">
        <v>34</v>
      </c>
      <c r="E12734" s="0" t="s">
        <v>142</v>
      </c>
      <c r="F12734" s="0" t="n">
        <v>0.05</v>
      </c>
      <c r="G12734" s="0" t="n">
        <v>0</v>
      </c>
      <c r="H12734" s="0" t="n">
        <v>0</v>
      </c>
      <c r="I12734" s="0" t="n">
        <v>0</v>
      </c>
      <c r="J12734" s="0" t="n">
        <v>0.06</v>
      </c>
      <c r="K12734" s="0" t="n">
        <v>81</v>
      </c>
      <c r="L12734" s="0" t="n">
        <v>7.6</v>
      </c>
      <c r="M12734" s="0" t="s">
        <v>36</v>
      </c>
      <c r="N12734" s="0" t="s">
        <v>35</v>
      </c>
      <c r="O12734" s="0" t="s">
        <v>42</v>
      </c>
      <c r="P12734" s="0" t="n">
        <f aca="false">IF(AND(OR(Dashboard!$B$5="All",D12734=Dashboard!$B$5),OR(Dashboard!$D$5="All",N12734=Dashboard!$D$5),OR(AND(C12734&lt;&gt;"",C12734&gt;=Dashboard!$F$5,C12734&lt;=Dashboard!$H$5),AND(C12734="",Dashboard!$F$5&lt;=1980,Dashboard!$H$5&gt;=2016))),1,0)</f>
        <v>1</v>
      </c>
      <c r="Q12734" s="0" t="n">
        <f aca="false">J12734*P12734+ROW()*0.00000001</f>
        <v>0.06012734</v>
      </c>
    </row>
    <row r="12735" customFormat="false" ht="15" hidden="false" customHeight="false" outlineLevel="0" collapsed="false">
      <c r="A12735" s="0" t="s">
        <v>9176</v>
      </c>
      <c r="B12735" s="0" t="s">
        <v>64</v>
      </c>
      <c r="D12735" s="0" t="s">
        <v>58</v>
      </c>
      <c r="E12735" s="0" t="s">
        <v>328</v>
      </c>
      <c r="F12735" s="0" t="n">
        <v>0</v>
      </c>
      <c r="G12735" s="0" t="n">
        <v>0</v>
      </c>
      <c r="H12735" s="0" t="n">
        <v>0.06</v>
      </c>
      <c r="I12735" s="0" t="n">
        <v>0</v>
      </c>
      <c r="J12735" s="0" t="n">
        <v>0.06</v>
      </c>
      <c r="N12735" s="0" t="s">
        <v>66</v>
      </c>
      <c r="P12735" s="0" t="n">
        <f aca="false">IF(AND(OR(Dashboard!$B$5="All",D12735=Dashboard!$B$5),OR(Dashboard!$D$5="All",N12735=Dashboard!$D$5),OR(AND(C12735&lt;&gt;"",C12735&gt;=Dashboard!$F$5,C12735&lt;=Dashboard!$H$5),AND(C12735="",Dashboard!$F$5&lt;=1980,Dashboard!$H$5&gt;=2016))),1,0)</f>
        <v>1</v>
      </c>
      <c r="Q12735" s="0" t="n">
        <f aca="false">J12735*P12735+ROW()*0.00000001</f>
        <v>0.06012735</v>
      </c>
    </row>
    <row r="12736" customFormat="false" ht="15" hidden="false" customHeight="false" outlineLevel="0" collapsed="false">
      <c r="A12736" s="0" t="s">
        <v>7446</v>
      </c>
      <c r="B12736" s="0" t="s">
        <v>144</v>
      </c>
      <c r="C12736" s="0" t="n">
        <v>2005</v>
      </c>
      <c r="D12736" s="0" t="s">
        <v>71</v>
      </c>
      <c r="E12736" s="0" t="s">
        <v>2018</v>
      </c>
      <c r="F12736" s="0" t="n">
        <v>0.04</v>
      </c>
      <c r="G12736" s="0" t="n">
        <v>0.01</v>
      </c>
      <c r="H12736" s="0" t="n">
        <v>0</v>
      </c>
      <c r="I12736" s="0" t="n">
        <v>0</v>
      </c>
      <c r="J12736" s="0" t="n">
        <v>0.06</v>
      </c>
      <c r="K12736" s="0" t="n">
        <v>60</v>
      </c>
      <c r="L12736" s="0" t="n">
        <v>7.1</v>
      </c>
      <c r="M12736" s="0" t="s">
        <v>73</v>
      </c>
      <c r="N12736" s="0" t="s">
        <v>66</v>
      </c>
      <c r="O12736" s="0" t="s">
        <v>53</v>
      </c>
      <c r="P12736" s="0" t="n">
        <f aca="false">IF(AND(OR(Dashboard!$B$5="All",D12736=Dashboard!$B$5),OR(Dashboard!$D$5="All",N12736=Dashboard!$D$5),OR(AND(C12736&lt;&gt;"",C12736&gt;=Dashboard!$F$5,C12736&lt;=Dashboard!$H$5),AND(C12736="",Dashboard!$F$5&lt;=1980,Dashboard!$H$5&gt;=2016))),1,0)</f>
        <v>1</v>
      </c>
      <c r="Q12736" s="0" t="n">
        <f aca="false">J12736*P12736+ROW()*0.00000001</f>
        <v>0.06012736</v>
      </c>
    </row>
    <row r="12737" customFormat="false" ht="15" hidden="false" customHeight="false" outlineLevel="0" collapsed="false">
      <c r="A12737" s="0" t="s">
        <v>2175</v>
      </c>
      <c r="B12737" s="0" t="s">
        <v>186</v>
      </c>
      <c r="C12737" s="0" t="n">
        <v>2006</v>
      </c>
      <c r="D12737" s="0" t="s">
        <v>71</v>
      </c>
      <c r="E12737" s="0" t="s">
        <v>124</v>
      </c>
      <c r="F12737" s="0" t="n">
        <v>0.04</v>
      </c>
      <c r="G12737" s="0" t="n">
        <v>0.01</v>
      </c>
      <c r="H12737" s="0" t="n">
        <v>0</v>
      </c>
      <c r="I12737" s="0" t="n">
        <v>0</v>
      </c>
      <c r="J12737" s="0" t="n">
        <v>0.06</v>
      </c>
      <c r="K12737" s="0" t="n">
        <v>64</v>
      </c>
      <c r="L12737" s="0" t="n">
        <v>7.1</v>
      </c>
      <c r="M12737" s="0" t="s">
        <v>73</v>
      </c>
      <c r="N12737" s="0" t="s">
        <v>35</v>
      </c>
      <c r="O12737" s="0" t="s">
        <v>67</v>
      </c>
      <c r="P12737" s="0" t="n">
        <f aca="false">IF(AND(OR(Dashboard!$B$5="All",D12737=Dashboard!$B$5),OR(Dashboard!$D$5="All",N12737=Dashboard!$D$5),OR(AND(C12737&lt;&gt;"",C12737&gt;=Dashboard!$F$5,C12737&lt;=Dashboard!$H$5),AND(C12737="",Dashboard!$F$5&lt;=1980,Dashboard!$H$5&gt;=2016))),1,0)</f>
        <v>1</v>
      </c>
      <c r="Q12737" s="0" t="n">
        <f aca="false">J12737*P12737+ROW()*0.00000001</f>
        <v>0.06012737</v>
      </c>
    </row>
    <row r="12738" customFormat="false" ht="15" hidden="false" customHeight="false" outlineLevel="0" collapsed="false">
      <c r="A12738" s="0" t="s">
        <v>9177</v>
      </c>
      <c r="B12738" s="0" t="s">
        <v>164</v>
      </c>
      <c r="C12738" s="0" t="n">
        <v>2011</v>
      </c>
      <c r="D12738" s="0" t="s">
        <v>46</v>
      </c>
      <c r="E12738" s="0" t="s">
        <v>220</v>
      </c>
      <c r="F12738" s="0" t="n">
        <v>0</v>
      </c>
      <c r="G12738" s="0" t="n">
        <v>0</v>
      </c>
      <c r="H12738" s="0" t="n">
        <v>0.06</v>
      </c>
      <c r="I12738" s="0" t="n">
        <v>0</v>
      </c>
      <c r="J12738" s="0" t="n">
        <v>0.06</v>
      </c>
      <c r="N12738" s="0" t="s">
        <v>74</v>
      </c>
      <c r="P12738" s="0" t="n">
        <f aca="false">IF(AND(OR(Dashboard!$B$5="All",D12738=Dashboard!$B$5),OR(Dashboard!$D$5="All",N12738=Dashboard!$D$5),OR(AND(C12738&lt;&gt;"",C12738&gt;=Dashboard!$F$5,C12738&lt;=Dashboard!$H$5),AND(C12738="",Dashboard!$F$5&lt;=1980,Dashboard!$H$5&gt;=2016))),1,0)</f>
        <v>1</v>
      </c>
      <c r="Q12738" s="0" t="n">
        <f aca="false">J12738*P12738+ROW()*0.00000001</f>
        <v>0.06012738</v>
      </c>
    </row>
    <row r="12739" customFormat="false" ht="15" hidden="false" customHeight="false" outlineLevel="0" collapsed="false">
      <c r="A12739" s="0" t="s">
        <v>9178</v>
      </c>
      <c r="B12739" s="0" t="s">
        <v>50</v>
      </c>
      <c r="C12739" s="0" t="n">
        <v>2009</v>
      </c>
      <c r="D12739" s="0" t="s">
        <v>102</v>
      </c>
      <c r="E12739" s="0" t="s">
        <v>3904</v>
      </c>
      <c r="F12739" s="0" t="n">
        <v>0</v>
      </c>
      <c r="G12739" s="0" t="n">
        <v>0</v>
      </c>
      <c r="H12739" s="0" t="n">
        <v>0.06</v>
      </c>
      <c r="I12739" s="0" t="n">
        <v>0</v>
      </c>
      <c r="J12739" s="0" t="n">
        <v>0.06</v>
      </c>
      <c r="N12739" s="0" t="s">
        <v>35</v>
      </c>
      <c r="P12739" s="0" t="n">
        <f aca="false">IF(AND(OR(Dashboard!$B$5="All",D12739=Dashboard!$B$5),OR(Dashboard!$D$5="All",N12739=Dashboard!$D$5),OR(AND(C12739&lt;&gt;"",C12739&gt;=Dashboard!$F$5,C12739&lt;=Dashboard!$H$5),AND(C12739="",Dashboard!$F$5&lt;=1980,Dashboard!$H$5&gt;=2016))),1,0)</f>
        <v>1</v>
      </c>
      <c r="Q12739" s="0" t="n">
        <f aca="false">J12739*P12739+ROW()*0.00000001</f>
        <v>0.06012739</v>
      </c>
    </row>
    <row r="12740" customFormat="false" ht="15" hidden="false" customHeight="false" outlineLevel="0" collapsed="false">
      <c r="A12740" s="0" t="s">
        <v>9179</v>
      </c>
      <c r="B12740" s="0" t="s">
        <v>50</v>
      </c>
      <c r="C12740" s="0" t="n">
        <v>2010</v>
      </c>
      <c r="D12740" s="0" t="s">
        <v>114</v>
      </c>
      <c r="E12740" s="0" t="s">
        <v>220</v>
      </c>
      <c r="F12740" s="0" t="n">
        <v>0.05</v>
      </c>
      <c r="G12740" s="0" t="n">
        <v>0</v>
      </c>
      <c r="H12740" s="0" t="n">
        <v>0</v>
      </c>
      <c r="I12740" s="0" t="n">
        <v>0</v>
      </c>
      <c r="J12740" s="0" t="n">
        <v>0.06</v>
      </c>
      <c r="N12740" s="0" t="s">
        <v>35</v>
      </c>
      <c r="P12740" s="0" t="n">
        <f aca="false">IF(AND(OR(Dashboard!$B$5="All",D12740=Dashboard!$B$5),OR(Dashboard!$D$5="All",N12740=Dashboard!$D$5),OR(AND(C12740&lt;&gt;"",C12740&gt;=Dashboard!$F$5,C12740&lt;=Dashboard!$H$5),AND(C12740="",Dashboard!$F$5&lt;=1980,Dashboard!$H$5&gt;=2016))),1,0)</f>
        <v>1</v>
      </c>
      <c r="Q12740" s="0" t="n">
        <f aca="false">J12740*P12740+ROW()*0.00000001</f>
        <v>0.0601274</v>
      </c>
    </row>
    <row r="12741" customFormat="false" ht="15" hidden="false" customHeight="false" outlineLevel="0" collapsed="false">
      <c r="A12741" s="0" t="s">
        <v>6100</v>
      </c>
      <c r="B12741" s="0" t="s">
        <v>64</v>
      </c>
      <c r="C12741" s="0" t="n">
        <v>2011</v>
      </c>
      <c r="D12741" s="0" t="s">
        <v>114</v>
      </c>
      <c r="E12741" s="0" t="s">
        <v>91</v>
      </c>
      <c r="F12741" s="0" t="n">
        <v>0</v>
      </c>
      <c r="G12741" s="0" t="n">
        <v>0.05</v>
      </c>
      <c r="H12741" s="0" t="n">
        <v>0</v>
      </c>
      <c r="I12741" s="0" t="n">
        <v>0.01</v>
      </c>
      <c r="J12741" s="0" t="n">
        <v>0.06</v>
      </c>
      <c r="N12741" s="0" t="s">
        <v>66</v>
      </c>
      <c r="P12741" s="0" t="n">
        <f aca="false">IF(AND(OR(Dashboard!$B$5="All",D12741=Dashboard!$B$5),OR(Dashboard!$D$5="All",N12741=Dashboard!$D$5),OR(AND(C12741&lt;&gt;"",C12741&gt;=Dashboard!$F$5,C12741&lt;=Dashboard!$H$5),AND(C12741="",Dashboard!$F$5&lt;=1980,Dashboard!$H$5&gt;=2016))),1,0)</f>
        <v>1</v>
      </c>
      <c r="Q12741" s="0" t="n">
        <f aca="false">J12741*P12741+ROW()*0.00000001</f>
        <v>0.06012741</v>
      </c>
    </row>
    <row r="12742" customFormat="false" ht="15" hidden="false" customHeight="false" outlineLevel="0" collapsed="false">
      <c r="A12742" s="0" t="s">
        <v>6464</v>
      </c>
      <c r="B12742" s="0" t="s">
        <v>33</v>
      </c>
      <c r="C12742" s="0" t="n">
        <v>2008</v>
      </c>
      <c r="D12742" s="0" t="s">
        <v>102</v>
      </c>
      <c r="E12742" s="0" t="s">
        <v>2860</v>
      </c>
      <c r="F12742" s="0" t="n">
        <v>0.05</v>
      </c>
      <c r="G12742" s="0" t="n">
        <v>0</v>
      </c>
      <c r="H12742" s="0" t="n">
        <v>0</v>
      </c>
      <c r="I12742" s="0" t="n">
        <v>0</v>
      </c>
      <c r="J12742" s="0" t="n">
        <v>0.06</v>
      </c>
      <c r="K12742" s="0" t="n">
        <v>74</v>
      </c>
      <c r="L12742" s="0" t="n">
        <v>8.2</v>
      </c>
      <c r="M12742" s="0" t="s">
        <v>103</v>
      </c>
      <c r="N12742" s="0" t="s">
        <v>35</v>
      </c>
      <c r="O12742" s="0" t="s">
        <v>37</v>
      </c>
      <c r="P12742" s="0" t="n">
        <f aca="false">IF(AND(OR(Dashboard!$B$5="All",D12742=Dashboard!$B$5),OR(Dashboard!$D$5="All",N12742=Dashboard!$D$5),OR(AND(C12742&lt;&gt;"",C12742&gt;=Dashboard!$F$5,C12742&lt;=Dashboard!$H$5),AND(C12742="",Dashboard!$F$5&lt;=1980,Dashboard!$H$5&gt;=2016))),1,0)</f>
        <v>1</v>
      </c>
      <c r="Q12742" s="0" t="n">
        <f aca="false">J12742*P12742+ROW()*0.00000001</f>
        <v>0.06012742</v>
      </c>
    </row>
    <row r="12743" customFormat="false" ht="15" hidden="false" customHeight="false" outlineLevel="0" collapsed="false">
      <c r="A12743" s="0" t="s">
        <v>9180</v>
      </c>
      <c r="B12743" s="0" t="s">
        <v>152</v>
      </c>
      <c r="C12743" s="0" t="n">
        <v>2007</v>
      </c>
      <c r="D12743" s="0" t="s">
        <v>56</v>
      </c>
      <c r="E12743" s="0" t="s">
        <v>418</v>
      </c>
      <c r="F12743" s="0" t="n">
        <v>0.01</v>
      </c>
      <c r="G12743" s="0" t="n">
        <v>0.04</v>
      </c>
      <c r="H12743" s="0" t="n">
        <v>0</v>
      </c>
      <c r="I12743" s="0" t="n">
        <v>0.01</v>
      </c>
      <c r="J12743" s="0" t="n">
        <v>0.06</v>
      </c>
      <c r="K12743" s="0" t="n">
        <v>82</v>
      </c>
      <c r="L12743" s="0" t="n">
        <v>8.4</v>
      </c>
      <c r="M12743" s="0" t="s">
        <v>73</v>
      </c>
      <c r="N12743" s="0" t="s">
        <v>152</v>
      </c>
      <c r="O12743" s="0" t="s">
        <v>42</v>
      </c>
      <c r="P12743" s="0" t="n">
        <f aca="false">IF(AND(OR(Dashboard!$B$5="All",D12743=Dashboard!$B$5),OR(Dashboard!$D$5="All",N12743=Dashboard!$D$5),OR(AND(C12743&lt;&gt;"",C12743&gt;=Dashboard!$F$5,C12743&lt;=Dashboard!$H$5),AND(C12743="",Dashboard!$F$5&lt;=1980,Dashboard!$H$5&gt;=2016))),1,0)</f>
        <v>1</v>
      </c>
      <c r="Q12743" s="0" t="n">
        <f aca="false">J12743*P12743+ROW()*0.00000001</f>
        <v>0.06012743</v>
      </c>
    </row>
    <row r="12744" customFormat="false" ht="15" hidden="false" customHeight="false" outlineLevel="0" collapsed="false">
      <c r="A12744" s="0" t="s">
        <v>9181</v>
      </c>
      <c r="B12744" s="0" t="s">
        <v>50</v>
      </c>
      <c r="C12744" s="0" t="n">
        <v>2005</v>
      </c>
      <c r="D12744" s="0" t="s">
        <v>56</v>
      </c>
      <c r="E12744" s="0" t="s">
        <v>560</v>
      </c>
      <c r="F12744" s="0" t="n">
        <v>0.05</v>
      </c>
      <c r="G12744" s="0" t="n">
        <v>0</v>
      </c>
      <c r="H12744" s="0" t="n">
        <v>0</v>
      </c>
      <c r="I12744" s="0" t="n">
        <v>0</v>
      </c>
      <c r="J12744" s="0" t="n">
        <v>0.06</v>
      </c>
      <c r="K12744" s="0" t="n">
        <v>71</v>
      </c>
      <c r="L12744" s="0" t="n">
        <v>7.7</v>
      </c>
      <c r="M12744" s="0" t="s">
        <v>36</v>
      </c>
      <c r="N12744" s="0" t="s">
        <v>35</v>
      </c>
      <c r="O12744" s="0" t="s">
        <v>37</v>
      </c>
      <c r="P12744" s="0" t="n">
        <f aca="false">IF(AND(OR(Dashboard!$B$5="All",D12744=Dashboard!$B$5),OR(Dashboard!$D$5="All",N12744=Dashboard!$D$5),OR(AND(C12744&lt;&gt;"",C12744&gt;=Dashboard!$F$5,C12744&lt;=Dashboard!$H$5),AND(C12744="",Dashboard!$F$5&lt;=1980,Dashboard!$H$5&gt;=2016))),1,0)</f>
        <v>1</v>
      </c>
      <c r="Q12744" s="0" t="n">
        <f aca="false">J12744*P12744+ROW()*0.00000001</f>
        <v>0.06012744</v>
      </c>
    </row>
    <row r="12745" customFormat="false" ht="15" hidden="false" customHeight="false" outlineLevel="0" collapsed="false">
      <c r="A12745" s="0" t="s">
        <v>9182</v>
      </c>
      <c r="B12745" s="0" t="s">
        <v>50</v>
      </c>
      <c r="C12745" s="0" t="n">
        <v>2007</v>
      </c>
      <c r="D12745" s="0" t="s">
        <v>52</v>
      </c>
      <c r="E12745" s="0" t="s">
        <v>211</v>
      </c>
      <c r="F12745" s="0" t="n">
        <v>0</v>
      </c>
      <c r="G12745" s="0" t="n">
        <v>0</v>
      </c>
      <c r="H12745" s="0" t="n">
        <v>0.06</v>
      </c>
      <c r="I12745" s="0" t="n">
        <v>0</v>
      </c>
      <c r="J12745" s="0" t="n">
        <v>0.06</v>
      </c>
      <c r="N12745" s="0" t="s">
        <v>35</v>
      </c>
      <c r="P12745" s="0" t="n">
        <f aca="false">IF(AND(OR(Dashboard!$B$5="All",D12745=Dashboard!$B$5),OR(Dashboard!$D$5="All",N12745=Dashboard!$D$5),OR(AND(C12745&lt;&gt;"",C12745&gt;=Dashboard!$F$5,C12745&lt;=Dashboard!$H$5),AND(C12745="",Dashboard!$F$5&lt;=1980,Dashboard!$H$5&gt;=2016))),1,0)</f>
        <v>1</v>
      </c>
      <c r="Q12745" s="0" t="n">
        <f aca="false">J12745*P12745+ROW()*0.00000001</f>
        <v>0.06012745</v>
      </c>
    </row>
    <row r="12746" customFormat="false" ht="15" hidden="false" customHeight="false" outlineLevel="0" collapsed="false">
      <c r="A12746" s="0" t="s">
        <v>9183</v>
      </c>
      <c r="B12746" s="0" t="s">
        <v>50</v>
      </c>
      <c r="C12746" s="0" t="n">
        <v>2011</v>
      </c>
      <c r="D12746" s="0" t="s">
        <v>52</v>
      </c>
      <c r="E12746" s="0" t="s">
        <v>160</v>
      </c>
      <c r="F12746" s="0" t="n">
        <v>0.05</v>
      </c>
      <c r="G12746" s="0" t="n">
        <v>0</v>
      </c>
      <c r="H12746" s="0" t="n">
        <v>0</v>
      </c>
      <c r="I12746" s="0" t="n">
        <v>0</v>
      </c>
      <c r="J12746" s="0" t="n">
        <v>0.06</v>
      </c>
      <c r="N12746" s="0" t="s">
        <v>35</v>
      </c>
      <c r="P12746" s="0" t="n">
        <f aca="false">IF(AND(OR(Dashboard!$B$5="All",D12746=Dashboard!$B$5),OR(Dashboard!$D$5="All",N12746=Dashboard!$D$5),OR(AND(C12746&lt;&gt;"",C12746&gt;=Dashboard!$F$5,C12746&lt;=Dashboard!$H$5),AND(C12746="",Dashboard!$F$5&lt;=1980,Dashboard!$H$5&gt;=2016))),1,0)</f>
        <v>1</v>
      </c>
      <c r="Q12746" s="0" t="n">
        <f aca="false">J12746*P12746+ROW()*0.00000001</f>
        <v>0.06012746</v>
      </c>
    </row>
    <row r="12747" customFormat="false" ht="15" hidden="false" customHeight="false" outlineLevel="0" collapsed="false">
      <c r="A12747" s="0" t="s">
        <v>9184</v>
      </c>
      <c r="B12747" s="0" t="s">
        <v>164</v>
      </c>
      <c r="C12747" s="0" t="n">
        <v>2009</v>
      </c>
      <c r="D12747" s="0" t="s">
        <v>71</v>
      </c>
      <c r="E12747" s="0" t="s">
        <v>328</v>
      </c>
      <c r="F12747" s="0" t="n">
        <v>0</v>
      </c>
      <c r="G12747" s="0" t="n">
        <v>0</v>
      </c>
      <c r="H12747" s="0" t="n">
        <v>0.06</v>
      </c>
      <c r="I12747" s="0" t="n">
        <v>0</v>
      </c>
      <c r="J12747" s="0" t="n">
        <v>0.06</v>
      </c>
      <c r="N12747" s="0" t="s">
        <v>74</v>
      </c>
      <c r="P12747" s="0" t="n">
        <f aca="false">IF(AND(OR(Dashboard!$B$5="All",D12747=Dashboard!$B$5),OR(Dashboard!$D$5="All",N12747=Dashboard!$D$5),OR(AND(C12747&lt;&gt;"",C12747&gt;=Dashboard!$F$5,C12747&lt;=Dashboard!$H$5),AND(C12747="",Dashboard!$F$5&lt;=1980,Dashboard!$H$5&gt;=2016))),1,0)</f>
        <v>1</v>
      </c>
      <c r="Q12747" s="0" t="n">
        <f aca="false">J12747*P12747+ROW()*0.00000001</f>
        <v>0.06012747</v>
      </c>
    </row>
    <row r="12748" customFormat="false" ht="15" hidden="false" customHeight="false" outlineLevel="0" collapsed="false">
      <c r="A12748" s="0" t="s">
        <v>9185</v>
      </c>
      <c r="B12748" s="0" t="s">
        <v>76</v>
      </c>
      <c r="C12748" s="0" t="n">
        <v>2007</v>
      </c>
      <c r="D12748" s="0" t="s">
        <v>102</v>
      </c>
      <c r="E12748" s="0" t="s">
        <v>89</v>
      </c>
      <c r="F12748" s="0" t="n">
        <v>0</v>
      </c>
      <c r="G12748" s="0" t="n">
        <v>0</v>
      </c>
      <c r="H12748" s="0" t="n">
        <v>0.06</v>
      </c>
      <c r="I12748" s="0" t="n">
        <v>0</v>
      </c>
      <c r="J12748" s="0" t="n">
        <v>0.06</v>
      </c>
      <c r="N12748" s="0" t="s">
        <v>74</v>
      </c>
      <c r="P12748" s="0" t="n">
        <f aca="false">IF(AND(OR(Dashboard!$B$5="All",D12748=Dashboard!$B$5),OR(Dashboard!$D$5="All",N12748=Dashboard!$D$5),OR(AND(C12748&lt;&gt;"",C12748&gt;=Dashboard!$F$5,C12748&lt;=Dashboard!$H$5),AND(C12748="",Dashboard!$F$5&lt;=1980,Dashboard!$H$5&gt;=2016))),1,0)</f>
        <v>1</v>
      </c>
      <c r="Q12748" s="0" t="n">
        <f aca="false">J12748*P12748+ROW()*0.00000001</f>
        <v>0.06012748</v>
      </c>
    </row>
    <row r="12749" customFormat="false" ht="15" hidden="false" customHeight="false" outlineLevel="0" collapsed="false">
      <c r="A12749" s="0" t="s">
        <v>9186</v>
      </c>
      <c r="B12749" s="0" t="s">
        <v>76</v>
      </c>
      <c r="C12749" s="0" t="n">
        <v>2004</v>
      </c>
      <c r="D12749" s="0" t="s">
        <v>71</v>
      </c>
      <c r="E12749" s="0" t="s">
        <v>154</v>
      </c>
      <c r="F12749" s="0" t="n">
        <v>0.03</v>
      </c>
      <c r="G12749" s="0" t="n">
        <v>0.02</v>
      </c>
      <c r="H12749" s="0" t="n">
        <v>0</v>
      </c>
      <c r="I12749" s="0" t="n">
        <v>0.01</v>
      </c>
      <c r="J12749" s="0" t="n">
        <v>0.06</v>
      </c>
      <c r="K12749" s="0" t="n">
        <v>59</v>
      </c>
      <c r="L12749" s="0" t="n">
        <v>8.4</v>
      </c>
      <c r="M12749" s="0" t="s">
        <v>103</v>
      </c>
      <c r="N12749" s="0" t="s">
        <v>74</v>
      </c>
      <c r="O12749" s="0" t="s">
        <v>53</v>
      </c>
      <c r="P12749" s="0" t="n">
        <f aca="false">IF(AND(OR(Dashboard!$B$5="All",D12749=Dashboard!$B$5),OR(Dashboard!$D$5="All",N12749=Dashboard!$D$5),OR(AND(C12749&lt;&gt;"",C12749&gt;=Dashboard!$F$5,C12749&lt;=Dashboard!$H$5),AND(C12749="",Dashboard!$F$5&lt;=1980,Dashboard!$H$5&gt;=2016))),1,0)</f>
        <v>1</v>
      </c>
      <c r="Q12749" s="0" t="n">
        <f aca="false">J12749*P12749+ROW()*0.00000001</f>
        <v>0.06012749</v>
      </c>
    </row>
    <row r="12750" customFormat="false" ht="15" hidden="false" customHeight="false" outlineLevel="0" collapsed="false">
      <c r="A12750" s="0" t="s">
        <v>9187</v>
      </c>
      <c r="B12750" s="0" t="s">
        <v>117</v>
      </c>
      <c r="C12750" s="0" t="n">
        <v>2001</v>
      </c>
      <c r="D12750" s="0" t="s">
        <v>56</v>
      </c>
      <c r="E12750" s="0" t="s">
        <v>821</v>
      </c>
      <c r="F12750" s="0" t="n">
        <v>0.03</v>
      </c>
      <c r="G12750" s="0" t="n">
        <v>0.02</v>
      </c>
      <c r="H12750" s="0" t="n">
        <v>0</v>
      </c>
      <c r="I12750" s="0" t="n">
        <v>0</v>
      </c>
      <c r="J12750" s="0" t="n">
        <v>0.06</v>
      </c>
      <c r="N12750" s="0" t="s">
        <v>74</v>
      </c>
      <c r="P12750" s="0" t="n">
        <f aca="false">IF(AND(OR(Dashboard!$B$5="All",D12750=Dashboard!$B$5),OR(Dashboard!$D$5="All",N12750=Dashboard!$D$5),OR(AND(C12750&lt;&gt;"",C12750&gt;=Dashboard!$F$5,C12750&lt;=Dashboard!$H$5),AND(C12750="",Dashboard!$F$5&lt;=1980,Dashboard!$H$5&gt;=2016))),1,0)</f>
        <v>1</v>
      </c>
      <c r="Q12750" s="0" t="n">
        <f aca="false">J12750*P12750+ROW()*0.00000001</f>
        <v>0.0601275</v>
      </c>
    </row>
    <row r="12751" customFormat="false" ht="15" hidden="false" customHeight="false" outlineLevel="0" collapsed="false">
      <c r="A12751" s="0" t="s">
        <v>9188</v>
      </c>
      <c r="B12751" s="0" t="s">
        <v>76</v>
      </c>
      <c r="C12751" s="0" t="n">
        <v>2006</v>
      </c>
      <c r="D12751" s="0" t="s">
        <v>71</v>
      </c>
      <c r="E12751" s="0" t="s">
        <v>328</v>
      </c>
      <c r="F12751" s="0" t="n">
        <v>0</v>
      </c>
      <c r="G12751" s="0" t="n">
        <v>0</v>
      </c>
      <c r="H12751" s="0" t="n">
        <v>0.06</v>
      </c>
      <c r="I12751" s="0" t="n">
        <v>0</v>
      </c>
      <c r="J12751" s="0" t="n">
        <v>0.06</v>
      </c>
      <c r="N12751" s="0" t="s">
        <v>74</v>
      </c>
      <c r="P12751" s="0" t="n">
        <f aca="false">IF(AND(OR(Dashboard!$B$5="All",D12751=Dashboard!$B$5),OR(Dashboard!$D$5="All",N12751=Dashboard!$D$5),OR(AND(C12751&lt;&gt;"",C12751&gt;=Dashboard!$F$5,C12751&lt;=Dashboard!$H$5),AND(C12751="",Dashboard!$F$5&lt;=1980,Dashboard!$H$5&gt;=2016))),1,0)</f>
        <v>1</v>
      </c>
      <c r="Q12751" s="0" t="n">
        <f aca="false">J12751*P12751+ROW()*0.00000001</f>
        <v>0.06012751</v>
      </c>
    </row>
    <row r="12752" customFormat="false" ht="15" hidden="false" customHeight="false" outlineLevel="0" collapsed="false">
      <c r="A12752" s="0" t="s">
        <v>4326</v>
      </c>
      <c r="B12752" s="0" t="s">
        <v>64</v>
      </c>
      <c r="C12752" s="0" t="n">
        <v>2014</v>
      </c>
      <c r="D12752" s="0" t="s">
        <v>58</v>
      </c>
      <c r="E12752" s="0" t="s">
        <v>4034</v>
      </c>
      <c r="F12752" s="0" t="n">
        <v>0.03</v>
      </c>
      <c r="G12752" s="0" t="n">
        <v>0.02</v>
      </c>
      <c r="H12752" s="0" t="n">
        <v>0</v>
      </c>
      <c r="I12752" s="0" t="n">
        <v>0</v>
      </c>
      <c r="J12752" s="0" t="n">
        <v>0.06</v>
      </c>
      <c r="K12752" s="0" t="n">
        <v>71</v>
      </c>
      <c r="L12752" s="0" t="n">
        <v>7.2</v>
      </c>
      <c r="M12752" s="0" t="s">
        <v>103</v>
      </c>
      <c r="N12752" s="0" t="s">
        <v>66</v>
      </c>
      <c r="O12752" s="0" t="s">
        <v>37</v>
      </c>
      <c r="P12752" s="0" t="n">
        <f aca="false">IF(AND(OR(Dashboard!$B$5="All",D12752=Dashboard!$B$5),OR(Dashboard!$D$5="All",N12752=Dashboard!$D$5),OR(AND(C12752&lt;&gt;"",C12752&gt;=Dashboard!$F$5,C12752&lt;=Dashboard!$H$5),AND(C12752="",Dashboard!$F$5&lt;=1980,Dashboard!$H$5&gt;=2016))),1,0)</f>
        <v>1</v>
      </c>
      <c r="Q12752" s="0" t="n">
        <f aca="false">J12752*P12752+ROW()*0.00000001</f>
        <v>0.06012752</v>
      </c>
    </row>
    <row r="12753" customFormat="false" ht="15" hidden="false" customHeight="false" outlineLevel="0" collapsed="false">
      <c r="A12753" s="0" t="s">
        <v>9189</v>
      </c>
      <c r="B12753" s="0" t="s">
        <v>50</v>
      </c>
      <c r="C12753" s="0" t="n">
        <v>2006</v>
      </c>
      <c r="D12753" s="0" t="s">
        <v>71</v>
      </c>
      <c r="E12753" s="0" t="s">
        <v>220</v>
      </c>
      <c r="F12753" s="0" t="n">
        <v>0.03</v>
      </c>
      <c r="G12753" s="0" t="n">
        <v>0.02</v>
      </c>
      <c r="H12753" s="0" t="n">
        <v>0</v>
      </c>
      <c r="I12753" s="0" t="n">
        <v>0</v>
      </c>
      <c r="J12753" s="0" t="n">
        <v>0.06</v>
      </c>
      <c r="L12753" s="0" t="n">
        <v>6.8</v>
      </c>
      <c r="M12753" s="0" t="s">
        <v>36</v>
      </c>
      <c r="N12753" s="0" t="s">
        <v>35</v>
      </c>
      <c r="P12753" s="0" t="n">
        <f aca="false">IF(AND(OR(Dashboard!$B$5="All",D12753=Dashboard!$B$5),OR(Dashboard!$D$5="All",N12753=Dashboard!$D$5),OR(AND(C12753&lt;&gt;"",C12753&gt;=Dashboard!$F$5,C12753&lt;=Dashboard!$H$5),AND(C12753="",Dashboard!$F$5&lt;=1980,Dashboard!$H$5&gt;=2016))),1,0)</f>
        <v>1</v>
      </c>
      <c r="Q12753" s="0" t="n">
        <f aca="false">J12753*P12753+ROW()*0.00000001</f>
        <v>0.06012753</v>
      </c>
    </row>
    <row r="12754" customFormat="false" ht="15" hidden="false" customHeight="false" outlineLevel="0" collapsed="false">
      <c r="A12754" s="0" t="s">
        <v>9190</v>
      </c>
      <c r="B12754" s="0" t="s">
        <v>117</v>
      </c>
      <c r="C12754" s="0" t="n">
        <v>1995</v>
      </c>
      <c r="D12754" s="0" t="s">
        <v>102</v>
      </c>
      <c r="E12754" s="0" t="s">
        <v>1522</v>
      </c>
      <c r="F12754" s="0" t="n">
        <v>0.03</v>
      </c>
      <c r="G12754" s="0" t="n">
        <v>0.02</v>
      </c>
      <c r="H12754" s="0" t="n">
        <v>0</v>
      </c>
      <c r="I12754" s="0" t="n">
        <v>0</v>
      </c>
      <c r="J12754" s="0" t="n">
        <v>0.06</v>
      </c>
      <c r="N12754" s="0" t="s">
        <v>74</v>
      </c>
      <c r="P12754" s="0" t="n">
        <f aca="false">IF(AND(OR(Dashboard!$B$5="All",D12754=Dashboard!$B$5),OR(Dashboard!$D$5="All",N12754=Dashboard!$D$5),OR(AND(C12754&lt;&gt;"",C12754&gt;=Dashboard!$F$5,C12754&lt;=Dashboard!$H$5),AND(C12754="",Dashboard!$F$5&lt;=1980,Dashboard!$H$5&gt;=2016))),1,0)</f>
        <v>1</v>
      </c>
      <c r="Q12754" s="0" t="n">
        <f aca="false">J12754*P12754+ROW()*0.00000001</f>
        <v>0.06012754</v>
      </c>
    </row>
    <row r="12755" customFormat="false" ht="15" hidden="false" customHeight="false" outlineLevel="0" collapsed="false">
      <c r="A12755" s="0" t="s">
        <v>1435</v>
      </c>
      <c r="B12755" s="0" t="s">
        <v>186</v>
      </c>
      <c r="C12755" s="0" t="n">
        <v>2005</v>
      </c>
      <c r="D12755" s="0" t="s">
        <v>34</v>
      </c>
      <c r="E12755" s="0" t="s">
        <v>142</v>
      </c>
      <c r="F12755" s="0" t="n">
        <v>0.04</v>
      </c>
      <c r="G12755" s="0" t="n">
        <v>0.01</v>
      </c>
      <c r="H12755" s="0" t="n">
        <v>0</v>
      </c>
      <c r="I12755" s="0" t="n">
        <v>0</v>
      </c>
      <c r="J12755" s="0" t="n">
        <v>0.06</v>
      </c>
      <c r="N12755" s="0" t="s">
        <v>35</v>
      </c>
      <c r="P12755" s="0" t="n">
        <f aca="false">IF(AND(OR(Dashboard!$B$5="All",D12755=Dashboard!$B$5),OR(Dashboard!$D$5="All",N12755=Dashboard!$D$5),OR(AND(C12755&lt;&gt;"",C12755&gt;=Dashboard!$F$5,C12755&lt;=Dashboard!$H$5),AND(C12755="",Dashboard!$F$5&lt;=1980,Dashboard!$H$5&gt;=2016))),1,0)</f>
        <v>1</v>
      </c>
      <c r="Q12755" s="0" t="n">
        <f aca="false">J12755*P12755+ROW()*0.00000001</f>
        <v>0.06012755</v>
      </c>
    </row>
    <row r="12756" customFormat="false" ht="15" hidden="false" customHeight="false" outlineLevel="0" collapsed="false">
      <c r="A12756" s="0" t="s">
        <v>9191</v>
      </c>
      <c r="B12756" s="0" t="s">
        <v>76</v>
      </c>
      <c r="C12756" s="0" t="n">
        <v>2001</v>
      </c>
      <c r="D12756" s="0" t="s">
        <v>46</v>
      </c>
      <c r="E12756" s="0" t="s">
        <v>89</v>
      </c>
      <c r="F12756" s="0" t="n">
        <v>0.02</v>
      </c>
      <c r="G12756" s="0" t="n">
        <v>0.01</v>
      </c>
      <c r="H12756" s="0" t="n">
        <v>0.02</v>
      </c>
      <c r="I12756" s="0" t="n">
        <v>0</v>
      </c>
      <c r="J12756" s="0" t="n">
        <v>0.06</v>
      </c>
      <c r="K12756" s="0" t="n">
        <v>67</v>
      </c>
      <c r="M12756" s="0" t="s">
        <v>103</v>
      </c>
      <c r="N12756" s="0" t="s">
        <v>74</v>
      </c>
      <c r="O12756" s="0" t="s">
        <v>67</v>
      </c>
      <c r="P12756" s="0" t="n">
        <f aca="false">IF(AND(OR(Dashboard!$B$5="All",D12756=Dashboard!$B$5),OR(Dashboard!$D$5="All",N12756=Dashboard!$D$5),OR(AND(C12756&lt;&gt;"",C12756&gt;=Dashboard!$F$5,C12756&lt;=Dashboard!$H$5),AND(C12756="",Dashboard!$F$5&lt;=1980,Dashboard!$H$5&gt;=2016))),1,0)</f>
        <v>1</v>
      </c>
      <c r="Q12756" s="0" t="n">
        <f aca="false">J12756*P12756+ROW()*0.00000001</f>
        <v>0.06012756</v>
      </c>
    </row>
    <row r="12757" customFormat="false" ht="15" hidden="false" customHeight="false" outlineLevel="0" collapsed="false">
      <c r="A12757" s="0" t="s">
        <v>9192</v>
      </c>
      <c r="B12757" s="0" t="s">
        <v>94</v>
      </c>
      <c r="C12757" s="0" t="n">
        <v>2015</v>
      </c>
      <c r="D12757" s="0" t="s">
        <v>34</v>
      </c>
      <c r="E12757" s="0" t="s">
        <v>124</v>
      </c>
      <c r="F12757" s="0" t="n">
        <v>0</v>
      </c>
      <c r="G12757" s="0" t="n">
        <v>0.05</v>
      </c>
      <c r="H12757" s="0" t="n">
        <v>0</v>
      </c>
      <c r="I12757" s="0" t="n">
        <v>0.01</v>
      </c>
      <c r="J12757" s="0" t="n">
        <v>0.06</v>
      </c>
      <c r="K12757" s="0" t="n">
        <v>25</v>
      </c>
      <c r="L12757" s="0" t="n">
        <v>1.9</v>
      </c>
      <c r="M12757" s="0" t="s">
        <v>36</v>
      </c>
      <c r="N12757" s="0" t="s">
        <v>74</v>
      </c>
      <c r="O12757" s="0" t="s">
        <v>177</v>
      </c>
      <c r="P12757" s="0" t="n">
        <f aca="false">IF(AND(OR(Dashboard!$B$5="All",D12757=Dashboard!$B$5),OR(Dashboard!$D$5="All",N12757=Dashboard!$D$5),OR(AND(C12757&lt;&gt;"",C12757&gt;=Dashboard!$F$5,C12757&lt;=Dashboard!$H$5),AND(C12757="",Dashboard!$F$5&lt;=1980,Dashboard!$H$5&gt;=2016))),1,0)</f>
        <v>1</v>
      </c>
      <c r="Q12757" s="0" t="n">
        <f aca="false">J12757*P12757+ROW()*0.00000001</f>
        <v>0.06012757</v>
      </c>
    </row>
    <row r="12758" customFormat="false" ht="15" hidden="false" customHeight="false" outlineLevel="0" collapsed="false">
      <c r="A12758" s="0" t="s">
        <v>9193</v>
      </c>
      <c r="B12758" s="0" t="s">
        <v>50</v>
      </c>
      <c r="C12758" s="0" t="n">
        <v>2008</v>
      </c>
      <c r="D12758" s="0" t="s">
        <v>34</v>
      </c>
      <c r="E12758" s="0" t="s">
        <v>124</v>
      </c>
      <c r="F12758" s="0" t="n">
        <v>0.05</v>
      </c>
      <c r="G12758" s="0" t="n">
        <v>0</v>
      </c>
      <c r="H12758" s="0" t="n">
        <v>0</v>
      </c>
      <c r="I12758" s="0" t="n">
        <v>0</v>
      </c>
      <c r="J12758" s="0" t="n">
        <v>0.06</v>
      </c>
      <c r="K12758" s="0" t="n">
        <v>70</v>
      </c>
      <c r="M12758" s="0" t="s">
        <v>36</v>
      </c>
      <c r="N12758" s="0" t="s">
        <v>35</v>
      </c>
      <c r="O12758" s="0" t="s">
        <v>67</v>
      </c>
      <c r="P12758" s="0" t="n">
        <f aca="false">IF(AND(OR(Dashboard!$B$5="All",D12758=Dashboard!$B$5),OR(Dashboard!$D$5="All",N12758=Dashboard!$D$5),OR(AND(C12758&lt;&gt;"",C12758&gt;=Dashboard!$F$5,C12758&lt;=Dashboard!$H$5),AND(C12758="",Dashboard!$F$5&lt;=1980,Dashboard!$H$5&gt;=2016))),1,0)</f>
        <v>1</v>
      </c>
      <c r="Q12758" s="0" t="n">
        <f aca="false">J12758*P12758+ROW()*0.00000001</f>
        <v>0.06012758</v>
      </c>
    </row>
    <row r="12759" customFormat="false" ht="15" hidden="false" customHeight="false" outlineLevel="0" collapsed="false">
      <c r="A12759" s="0" t="s">
        <v>9194</v>
      </c>
      <c r="B12759" s="0" t="s">
        <v>186</v>
      </c>
      <c r="C12759" s="0" t="n">
        <v>2003</v>
      </c>
      <c r="D12759" s="0" t="s">
        <v>46</v>
      </c>
      <c r="E12759" s="0" t="s">
        <v>91</v>
      </c>
      <c r="F12759" s="0" t="n">
        <v>0.04</v>
      </c>
      <c r="G12759" s="0" t="n">
        <v>0.01</v>
      </c>
      <c r="H12759" s="0" t="n">
        <v>0</v>
      </c>
      <c r="I12759" s="0" t="n">
        <v>0</v>
      </c>
      <c r="J12759" s="0" t="n">
        <v>0.06</v>
      </c>
      <c r="K12759" s="0" t="n">
        <v>68</v>
      </c>
      <c r="L12759" s="0" t="n">
        <v>9.1</v>
      </c>
      <c r="M12759" s="0" t="s">
        <v>103</v>
      </c>
      <c r="N12759" s="0" t="s">
        <v>35</v>
      </c>
      <c r="O12759" s="0" t="s">
        <v>67</v>
      </c>
      <c r="P12759" s="0" t="n">
        <f aca="false">IF(AND(OR(Dashboard!$B$5="All",D12759=Dashboard!$B$5),OR(Dashboard!$D$5="All",N12759=Dashboard!$D$5),OR(AND(C12759&lt;&gt;"",C12759&gt;=Dashboard!$F$5,C12759&lt;=Dashboard!$H$5),AND(C12759="",Dashboard!$F$5&lt;=1980,Dashboard!$H$5&gt;=2016))),1,0)</f>
        <v>1</v>
      </c>
      <c r="Q12759" s="0" t="n">
        <f aca="false">J12759*P12759+ROW()*0.00000001</f>
        <v>0.06012759</v>
      </c>
    </row>
    <row r="12760" customFormat="false" ht="15" hidden="false" customHeight="false" outlineLevel="0" collapsed="false">
      <c r="A12760" s="0" t="s">
        <v>4029</v>
      </c>
      <c r="B12760" s="0" t="s">
        <v>186</v>
      </c>
      <c r="C12760" s="0" t="n">
        <v>2002</v>
      </c>
      <c r="D12760" s="0" t="s">
        <v>34</v>
      </c>
      <c r="E12760" s="0" t="s">
        <v>449</v>
      </c>
      <c r="F12760" s="0" t="n">
        <v>0.04</v>
      </c>
      <c r="G12760" s="0" t="n">
        <v>0.01</v>
      </c>
      <c r="H12760" s="0" t="n">
        <v>0</v>
      </c>
      <c r="I12760" s="0" t="n">
        <v>0</v>
      </c>
      <c r="J12760" s="0" t="n">
        <v>0.06</v>
      </c>
      <c r="K12760" s="0" t="n">
        <v>88</v>
      </c>
      <c r="L12760" s="0" t="n">
        <v>7.8</v>
      </c>
      <c r="M12760" s="0" t="s">
        <v>103</v>
      </c>
      <c r="N12760" s="0" t="s">
        <v>35</v>
      </c>
      <c r="O12760" s="0" t="s">
        <v>42</v>
      </c>
      <c r="P12760" s="0" t="n">
        <f aca="false">IF(AND(OR(Dashboard!$B$5="All",D12760=Dashboard!$B$5),OR(Dashboard!$D$5="All",N12760=Dashboard!$D$5),OR(AND(C12760&lt;&gt;"",C12760&gt;=Dashboard!$F$5,C12760&lt;=Dashboard!$H$5),AND(C12760="",Dashboard!$F$5&lt;=1980,Dashboard!$H$5&gt;=2016))),1,0)</f>
        <v>1</v>
      </c>
      <c r="Q12760" s="0" t="n">
        <f aca="false">J12760*P12760+ROW()*0.00000001</f>
        <v>0.0601276</v>
      </c>
    </row>
    <row r="12761" customFormat="false" ht="15" hidden="false" customHeight="false" outlineLevel="0" collapsed="false">
      <c r="A12761" s="0" t="s">
        <v>8057</v>
      </c>
      <c r="B12761" s="0" t="s">
        <v>186</v>
      </c>
      <c r="C12761" s="0" t="n">
        <v>2005</v>
      </c>
      <c r="D12761" s="0" t="s">
        <v>71</v>
      </c>
      <c r="E12761" s="0" t="s">
        <v>211</v>
      </c>
      <c r="F12761" s="0" t="n">
        <v>0.04</v>
      </c>
      <c r="G12761" s="0" t="n">
        <v>0.01</v>
      </c>
      <c r="H12761" s="0" t="n">
        <v>0</v>
      </c>
      <c r="I12761" s="0" t="n">
        <v>0</v>
      </c>
      <c r="J12761" s="0" t="n">
        <v>0.06</v>
      </c>
      <c r="K12761" s="0" t="n">
        <v>62</v>
      </c>
      <c r="L12761" s="0" t="n">
        <v>6.9</v>
      </c>
      <c r="M12761" s="0" t="s">
        <v>103</v>
      </c>
      <c r="N12761" s="0" t="s">
        <v>35</v>
      </c>
      <c r="O12761" s="0" t="s">
        <v>67</v>
      </c>
      <c r="P12761" s="0" t="n">
        <f aca="false">IF(AND(OR(Dashboard!$B$5="All",D12761=Dashboard!$B$5),OR(Dashboard!$D$5="All",N12761=Dashboard!$D$5),OR(AND(C12761&lt;&gt;"",C12761&gt;=Dashboard!$F$5,C12761&lt;=Dashboard!$H$5),AND(C12761="",Dashboard!$F$5&lt;=1980,Dashboard!$H$5&gt;=2016))),1,0)</f>
        <v>1</v>
      </c>
      <c r="Q12761" s="0" t="n">
        <f aca="false">J12761*P12761+ROW()*0.00000001</f>
        <v>0.06012761</v>
      </c>
    </row>
    <row r="12762" customFormat="false" ht="15" hidden="false" customHeight="false" outlineLevel="0" collapsed="false">
      <c r="A12762" s="0" t="s">
        <v>1776</v>
      </c>
      <c r="B12762" s="0" t="s">
        <v>94</v>
      </c>
      <c r="C12762" s="0" t="n">
        <v>2016</v>
      </c>
      <c r="D12762" s="0" t="s">
        <v>71</v>
      </c>
      <c r="E12762" s="0" t="s">
        <v>124</v>
      </c>
      <c r="F12762" s="0" t="n">
        <v>0</v>
      </c>
      <c r="G12762" s="0" t="n">
        <v>0.04</v>
      </c>
      <c r="H12762" s="0" t="n">
        <v>0.01</v>
      </c>
      <c r="I12762" s="0" t="n">
        <v>0.01</v>
      </c>
      <c r="J12762" s="0" t="n">
        <v>0.06</v>
      </c>
      <c r="N12762" s="0" t="s">
        <v>74</v>
      </c>
      <c r="P12762" s="0" t="n">
        <f aca="false">IF(AND(OR(Dashboard!$B$5="All",D12762=Dashboard!$B$5),OR(Dashboard!$D$5="All",N12762=Dashboard!$D$5),OR(AND(C12762&lt;&gt;"",C12762&gt;=Dashboard!$F$5,C12762&lt;=Dashboard!$H$5),AND(C12762="",Dashboard!$F$5&lt;=1980,Dashboard!$H$5&gt;=2016))),1,0)</f>
        <v>1</v>
      </c>
      <c r="Q12762" s="0" t="n">
        <f aca="false">J12762*P12762+ROW()*0.00000001</f>
        <v>0.06012762</v>
      </c>
    </row>
    <row r="12763" customFormat="false" ht="15" hidden="false" customHeight="false" outlineLevel="0" collapsed="false">
      <c r="A12763" s="0" t="s">
        <v>9195</v>
      </c>
      <c r="B12763" s="0" t="s">
        <v>164</v>
      </c>
      <c r="C12763" s="0" t="n">
        <v>2006</v>
      </c>
      <c r="D12763" s="0" t="s">
        <v>46</v>
      </c>
      <c r="E12763" s="0" t="s">
        <v>160</v>
      </c>
      <c r="F12763" s="0" t="n">
        <v>0.05</v>
      </c>
      <c r="G12763" s="0" t="n">
        <v>0</v>
      </c>
      <c r="H12763" s="0" t="n">
        <v>0</v>
      </c>
      <c r="I12763" s="0" t="n">
        <v>0</v>
      </c>
      <c r="J12763" s="0" t="n">
        <v>0.06</v>
      </c>
      <c r="K12763" s="0" t="n">
        <v>60</v>
      </c>
      <c r="L12763" s="0" t="n">
        <v>6.9</v>
      </c>
      <c r="M12763" s="0" t="s">
        <v>125</v>
      </c>
      <c r="N12763" s="0" t="s">
        <v>74</v>
      </c>
      <c r="O12763" s="0" t="s">
        <v>53</v>
      </c>
      <c r="P12763" s="0" t="n">
        <f aca="false">IF(AND(OR(Dashboard!$B$5="All",D12763=Dashboard!$B$5),OR(Dashboard!$D$5="All",N12763=Dashboard!$D$5),OR(AND(C12763&lt;&gt;"",C12763&gt;=Dashboard!$F$5,C12763&lt;=Dashboard!$H$5),AND(C12763="",Dashboard!$F$5&lt;=1980,Dashboard!$H$5&gt;=2016))),1,0)</f>
        <v>1</v>
      </c>
      <c r="Q12763" s="0" t="n">
        <f aca="false">J12763*P12763+ROW()*0.00000001</f>
        <v>0.06012763</v>
      </c>
    </row>
    <row r="12764" customFormat="false" ht="15" hidden="false" customHeight="false" outlineLevel="0" collapsed="false">
      <c r="A12764" s="0" t="s">
        <v>9196</v>
      </c>
      <c r="B12764" s="0" t="s">
        <v>70</v>
      </c>
      <c r="C12764" s="0" t="n">
        <v>2010</v>
      </c>
      <c r="D12764" s="0" t="s">
        <v>114</v>
      </c>
      <c r="E12764" s="0" t="s">
        <v>6975</v>
      </c>
      <c r="F12764" s="0" t="n">
        <v>0.03</v>
      </c>
      <c r="G12764" s="0" t="n">
        <v>0</v>
      </c>
      <c r="H12764" s="0" t="n">
        <v>0.03</v>
      </c>
      <c r="I12764" s="0" t="n">
        <v>0.01</v>
      </c>
      <c r="J12764" s="0" t="n">
        <v>0.06</v>
      </c>
      <c r="L12764" s="0" t="n">
        <v>6.5</v>
      </c>
      <c r="M12764" s="0" t="s">
        <v>73</v>
      </c>
      <c r="N12764" s="0" t="s">
        <v>74</v>
      </c>
      <c r="P12764" s="0" t="n">
        <f aca="false">IF(AND(OR(Dashboard!$B$5="All",D12764=Dashboard!$B$5),OR(Dashboard!$D$5="All",N12764=Dashboard!$D$5),OR(AND(C12764&lt;&gt;"",C12764&gt;=Dashboard!$F$5,C12764&lt;=Dashboard!$H$5),AND(C12764="",Dashboard!$F$5&lt;=1980,Dashboard!$H$5&gt;=2016))),1,0)</f>
        <v>1</v>
      </c>
      <c r="Q12764" s="0" t="n">
        <f aca="false">J12764*P12764+ROW()*0.00000001</f>
        <v>0.06012764</v>
      </c>
    </row>
    <row r="12765" customFormat="false" ht="15" hidden="false" customHeight="false" outlineLevel="0" collapsed="false">
      <c r="A12765" s="0" t="s">
        <v>5141</v>
      </c>
      <c r="B12765" s="0" t="s">
        <v>50</v>
      </c>
      <c r="C12765" s="0" t="n">
        <v>2011</v>
      </c>
      <c r="D12765" s="0" t="s">
        <v>71</v>
      </c>
      <c r="E12765" s="0" t="s">
        <v>91</v>
      </c>
      <c r="F12765" s="0" t="n">
        <v>0.05</v>
      </c>
      <c r="G12765" s="0" t="n">
        <v>0.01</v>
      </c>
      <c r="H12765" s="0" t="n">
        <v>0</v>
      </c>
      <c r="I12765" s="0" t="n">
        <v>0</v>
      </c>
      <c r="J12765" s="0" t="n">
        <v>0.06</v>
      </c>
      <c r="K12765" s="0" t="n">
        <v>33</v>
      </c>
      <c r="L12765" s="0" t="n">
        <v>5.6</v>
      </c>
      <c r="M12765" s="0" t="s">
        <v>125</v>
      </c>
      <c r="N12765" s="0" t="s">
        <v>35</v>
      </c>
      <c r="O12765" s="0" t="s">
        <v>177</v>
      </c>
      <c r="P12765" s="0" t="n">
        <f aca="false">IF(AND(OR(Dashboard!$B$5="All",D12765=Dashboard!$B$5),OR(Dashboard!$D$5="All",N12765=Dashboard!$D$5),OR(AND(C12765&lt;&gt;"",C12765&gt;=Dashboard!$F$5,C12765&lt;=Dashboard!$H$5),AND(C12765="",Dashboard!$F$5&lt;=1980,Dashboard!$H$5&gt;=2016))),1,0)</f>
        <v>1</v>
      </c>
      <c r="Q12765" s="0" t="n">
        <f aca="false">J12765*P12765+ROW()*0.00000001</f>
        <v>0.06012765</v>
      </c>
    </row>
    <row r="12766" customFormat="false" ht="15" hidden="false" customHeight="false" outlineLevel="0" collapsed="false">
      <c r="A12766" s="0" t="s">
        <v>9197</v>
      </c>
      <c r="B12766" s="0" t="s">
        <v>50</v>
      </c>
      <c r="C12766" s="0" t="n">
        <v>2007</v>
      </c>
      <c r="D12766" s="0" t="s">
        <v>46</v>
      </c>
      <c r="E12766" s="0" t="s">
        <v>782</v>
      </c>
      <c r="F12766" s="0" t="n">
        <v>0</v>
      </c>
      <c r="G12766" s="0" t="n">
        <v>0</v>
      </c>
      <c r="H12766" s="0" t="n">
        <v>0.06</v>
      </c>
      <c r="I12766" s="0" t="n">
        <v>0</v>
      </c>
      <c r="J12766" s="0" t="n">
        <v>0.06</v>
      </c>
      <c r="N12766" s="0" t="s">
        <v>35</v>
      </c>
      <c r="P12766" s="0" t="n">
        <f aca="false">IF(AND(OR(Dashboard!$B$5="All",D12766=Dashboard!$B$5),OR(Dashboard!$D$5="All",N12766=Dashboard!$D$5),OR(AND(C12766&lt;&gt;"",C12766&gt;=Dashboard!$F$5,C12766&lt;=Dashboard!$H$5),AND(C12766="",Dashboard!$F$5&lt;=1980,Dashboard!$H$5&gt;=2016))),1,0)</f>
        <v>1</v>
      </c>
      <c r="Q12766" s="0" t="n">
        <f aca="false">J12766*P12766+ROW()*0.00000001</f>
        <v>0.06012766</v>
      </c>
    </row>
    <row r="12767" customFormat="false" ht="15" hidden="false" customHeight="false" outlineLevel="0" collapsed="false">
      <c r="A12767" s="0" t="s">
        <v>9192</v>
      </c>
      <c r="B12767" s="0" t="s">
        <v>70</v>
      </c>
      <c r="C12767" s="0" t="n">
        <v>2015</v>
      </c>
      <c r="D12767" s="0" t="s">
        <v>34</v>
      </c>
      <c r="E12767" s="0" t="s">
        <v>124</v>
      </c>
      <c r="F12767" s="0" t="n">
        <v>0</v>
      </c>
      <c r="G12767" s="0" t="n">
        <v>0.05</v>
      </c>
      <c r="H12767" s="0" t="n">
        <v>0</v>
      </c>
      <c r="I12767" s="0" t="n">
        <v>0.01</v>
      </c>
      <c r="J12767" s="0" t="n">
        <v>0.06</v>
      </c>
      <c r="M12767" s="0" t="s">
        <v>36</v>
      </c>
      <c r="N12767" s="0" t="s">
        <v>74</v>
      </c>
      <c r="P12767" s="0" t="n">
        <f aca="false">IF(AND(OR(Dashboard!$B$5="All",D12767=Dashboard!$B$5),OR(Dashboard!$D$5="All",N12767=Dashboard!$D$5),OR(AND(C12767&lt;&gt;"",C12767&gt;=Dashboard!$F$5,C12767&lt;=Dashboard!$H$5),AND(C12767="",Dashboard!$F$5&lt;=1980,Dashboard!$H$5&gt;=2016))),1,0)</f>
        <v>1</v>
      </c>
      <c r="Q12767" s="0" t="n">
        <f aca="false">J12767*P12767+ROW()*0.00000001</f>
        <v>0.06012767</v>
      </c>
    </row>
    <row r="12768" customFormat="false" ht="15" hidden="false" customHeight="false" outlineLevel="0" collapsed="false">
      <c r="A12768" s="0" t="s">
        <v>9198</v>
      </c>
      <c r="B12768" s="0" t="s">
        <v>152</v>
      </c>
      <c r="C12768" s="0" t="n">
        <v>2005</v>
      </c>
      <c r="D12768" s="0" t="s">
        <v>58</v>
      </c>
      <c r="E12768" s="0" t="s">
        <v>142</v>
      </c>
      <c r="F12768" s="0" t="n">
        <v>0.01</v>
      </c>
      <c r="G12768" s="0" t="n">
        <v>0.04</v>
      </c>
      <c r="H12768" s="0" t="n">
        <v>0</v>
      </c>
      <c r="I12768" s="0" t="n">
        <v>0.01</v>
      </c>
      <c r="J12768" s="0" t="n">
        <v>0.06</v>
      </c>
      <c r="K12768" s="0" t="n">
        <v>81</v>
      </c>
      <c r="L12768" s="0" t="n">
        <v>7.8</v>
      </c>
      <c r="M12768" s="0" t="s">
        <v>103</v>
      </c>
      <c r="N12768" s="0" t="s">
        <v>152</v>
      </c>
      <c r="O12768" s="0" t="s">
        <v>42</v>
      </c>
      <c r="P12768" s="0" t="n">
        <f aca="false">IF(AND(OR(Dashboard!$B$5="All",D12768=Dashboard!$B$5),OR(Dashboard!$D$5="All",N12768=Dashboard!$D$5),OR(AND(C12768&lt;&gt;"",C12768&gt;=Dashboard!$F$5,C12768&lt;=Dashboard!$H$5),AND(C12768="",Dashboard!$F$5&lt;=1980,Dashboard!$H$5&gt;=2016))),1,0)</f>
        <v>1</v>
      </c>
      <c r="Q12768" s="0" t="n">
        <f aca="false">J12768*P12768+ROW()*0.00000001</f>
        <v>0.06012768</v>
      </c>
    </row>
    <row r="12769" customFormat="false" ht="15" hidden="false" customHeight="false" outlineLevel="0" collapsed="false">
      <c r="A12769" s="0" t="s">
        <v>9199</v>
      </c>
      <c r="B12769" s="0" t="s">
        <v>33</v>
      </c>
      <c r="C12769" s="0" t="n">
        <v>2010</v>
      </c>
      <c r="D12769" s="0" t="s">
        <v>56</v>
      </c>
      <c r="E12769" s="0" t="s">
        <v>520</v>
      </c>
      <c r="F12769" s="0" t="n">
        <v>0.03</v>
      </c>
      <c r="G12769" s="0" t="n">
        <v>0.02</v>
      </c>
      <c r="H12769" s="0" t="n">
        <v>0</v>
      </c>
      <c r="I12769" s="0" t="n">
        <v>0</v>
      </c>
      <c r="J12769" s="0" t="n">
        <v>0.06</v>
      </c>
      <c r="M12769" s="0" t="s">
        <v>103</v>
      </c>
      <c r="N12769" s="0" t="s">
        <v>35</v>
      </c>
      <c r="P12769" s="0" t="n">
        <f aca="false">IF(AND(OR(Dashboard!$B$5="All",D12769=Dashboard!$B$5),OR(Dashboard!$D$5="All",N12769=Dashboard!$D$5),OR(AND(C12769&lt;&gt;"",C12769&gt;=Dashboard!$F$5,C12769&lt;=Dashboard!$H$5),AND(C12769="",Dashboard!$F$5&lt;=1980,Dashboard!$H$5&gt;=2016))),1,0)</f>
        <v>1</v>
      </c>
      <c r="Q12769" s="0" t="n">
        <f aca="false">J12769*P12769+ROW()*0.00000001</f>
        <v>0.06012769</v>
      </c>
    </row>
    <row r="12770" customFormat="false" ht="15" hidden="false" customHeight="false" outlineLevel="0" collapsed="false">
      <c r="A12770" s="0" t="s">
        <v>9200</v>
      </c>
      <c r="B12770" s="0" t="s">
        <v>164</v>
      </c>
      <c r="C12770" s="0" t="n">
        <v>2005</v>
      </c>
      <c r="D12770" s="0" t="s">
        <v>46</v>
      </c>
      <c r="E12770" s="0" t="s">
        <v>3063</v>
      </c>
      <c r="F12770" s="0" t="n">
        <v>0.05</v>
      </c>
      <c r="G12770" s="0" t="n">
        <v>0</v>
      </c>
      <c r="H12770" s="0" t="n">
        <v>0</v>
      </c>
      <c r="I12770" s="0" t="n">
        <v>0</v>
      </c>
      <c r="J12770" s="0" t="n">
        <v>0.06</v>
      </c>
      <c r="K12770" s="0" t="n">
        <v>60</v>
      </c>
      <c r="L12770" s="0" t="n">
        <v>7.7</v>
      </c>
      <c r="M12770" s="0" t="s">
        <v>103</v>
      </c>
      <c r="N12770" s="0" t="s">
        <v>74</v>
      </c>
      <c r="O12770" s="0" t="s">
        <v>53</v>
      </c>
      <c r="P12770" s="0" t="n">
        <f aca="false">IF(AND(OR(Dashboard!$B$5="All",D12770=Dashboard!$B$5),OR(Dashboard!$D$5="All",N12770=Dashboard!$D$5),OR(AND(C12770&lt;&gt;"",C12770&gt;=Dashboard!$F$5,C12770&lt;=Dashboard!$H$5),AND(C12770="",Dashboard!$F$5&lt;=1980,Dashboard!$H$5&gt;=2016))),1,0)</f>
        <v>1</v>
      </c>
      <c r="Q12770" s="0" t="n">
        <f aca="false">J12770*P12770+ROW()*0.00000001</f>
        <v>0.0601277</v>
      </c>
    </row>
    <row r="12771" customFormat="false" ht="15" hidden="false" customHeight="false" outlineLevel="0" collapsed="false">
      <c r="A12771" s="0" t="s">
        <v>5654</v>
      </c>
      <c r="B12771" s="0" t="s">
        <v>851</v>
      </c>
      <c r="C12771" s="0" t="n">
        <v>2012</v>
      </c>
      <c r="D12771" s="0" t="s">
        <v>34</v>
      </c>
      <c r="E12771" s="0" t="s">
        <v>220</v>
      </c>
      <c r="F12771" s="0" t="n">
        <v>0</v>
      </c>
      <c r="G12771" s="0" t="n">
        <v>0</v>
      </c>
      <c r="H12771" s="0" t="n">
        <v>0.06</v>
      </c>
      <c r="I12771" s="0" t="n">
        <v>0</v>
      </c>
      <c r="J12771" s="0" t="n">
        <v>0.06</v>
      </c>
      <c r="N12771" s="0" t="s">
        <v>74</v>
      </c>
      <c r="P12771" s="0" t="n">
        <f aca="false">IF(AND(OR(Dashboard!$B$5="All",D12771=Dashboard!$B$5),OR(Dashboard!$D$5="All",N12771=Dashboard!$D$5),OR(AND(C12771&lt;&gt;"",C12771&gt;=Dashboard!$F$5,C12771&lt;=Dashboard!$H$5),AND(C12771="",Dashboard!$F$5&lt;=1980,Dashboard!$H$5&gt;=2016))),1,0)</f>
        <v>1</v>
      </c>
      <c r="Q12771" s="0" t="n">
        <f aca="false">J12771*P12771+ROW()*0.00000001</f>
        <v>0.06012771</v>
      </c>
    </row>
    <row r="12772" customFormat="false" ht="15" hidden="false" customHeight="false" outlineLevel="0" collapsed="false">
      <c r="A12772" s="0" t="s">
        <v>4321</v>
      </c>
      <c r="B12772" s="0" t="s">
        <v>33</v>
      </c>
      <c r="C12772" s="0" t="n">
        <v>2009</v>
      </c>
      <c r="D12772" s="0" t="s">
        <v>246</v>
      </c>
      <c r="E12772" s="0" t="s">
        <v>328</v>
      </c>
      <c r="F12772" s="0" t="n">
        <v>0</v>
      </c>
      <c r="G12772" s="0" t="n">
        <v>0</v>
      </c>
      <c r="H12772" s="0" t="n">
        <v>0.06</v>
      </c>
      <c r="I12772" s="0" t="n">
        <v>0</v>
      </c>
      <c r="J12772" s="0" t="n">
        <v>0.06</v>
      </c>
      <c r="N12772" s="0" t="s">
        <v>35</v>
      </c>
      <c r="P12772" s="0" t="n">
        <f aca="false">IF(AND(OR(Dashboard!$B$5="All",D12772=Dashboard!$B$5),OR(Dashboard!$D$5="All",N12772=Dashboard!$D$5),OR(AND(C12772&lt;&gt;"",C12772&gt;=Dashboard!$F$5,C12772&lt;=Dashboard!$H$5),AND(C12772="",Dashboard!$F$5&lt;=1980,Dashboard!$H$5&gt;=2016))),1,0)</f>
        <v>1</v>
      </c>
      <c r="Q12772" s="0" t="n">
        <f aca="false">J12772*P12772+ROW()*0.00000001</f>
        <v>0.06012772</v>
      </c>
    </row>
    <row r="12773" customFormat="false" ht="15" hidden="false" customHeight="false" outlineLevel="0" collapsed="false">
      <c r="A12773" s="0" t="s">
        <v>9201</v>
      </c>
      <c r="B12773" s="0" t="s">
        <v>117</v>
      </c>
      <c r="C12773" s="0" t="n">
        <v>1997</v>
      </c>
      <c r="D12773" s="0" t="s">
        <v>114</v>
      </c>
      <c r="E12773" s="0" t="s">
        <v>89</v>
      </c>
      <c r="F12773" s="0" t="n">
        <v>0.03</v>
      </c>
      <c r="G12773" s="0" t="n">
        <v>0.02</v>
      </c>
      <c r="H12773" s="0" t="n">
        <v>0</v>
      </c>
      <c r="I12773" s="0" t="n">
        <v>0</v>
      </c>
      <c r="J12773" s="0" t="n">
        <v>0.06</v>
      </c>
      <c r="N12773" s="0" t="s">
        <v>74</v>
      </c>
      <c r="P12773" s="0" t="n">
        <f aca="false">IF(AND(OR(Dashboard!$B$5="All",D12773=Dashboard!$B$5),OR(Dashboard!$D$5="All",N12773=Dashboard!$D$5),OR(AND(C12773&lt;&gt;"",C12773&gt;=Dashboard!$F$5,C12773&lt;=Dashboard!$H$5),AND(C12773="",Dashboard!$F$5&lt;=1980,Dashboard!$H$5&gt;=2016))),1,0)</f>
        <v>1</v>
      </c>
      <c r="Q12773" s="0" t="n">
        <f aca="false">J12773*P12773+ROW()*0.00000001</f>
        <v>0.06012773</v>
      </c>
    </row>
    <row r="12774" customFormat="false" ht="15" hidden="false" customHeight="false" outlineLevel="0" collapsed="false">
      <c r="A12774" s="0" t="s">
        <v>9202</v>
      </c>
      <c r="B12774" s="0" t="s">
        <v>76</v>
      </c>
      <c r="C12774" s="0" t="n">
        <v>2005</v>
      </c>
      <c r="D12774" s="0" t="s">
        <v>52</v>
      </c>
      <c r="E12774" s="0" t="s">
        <v>3501</v>
      </c>
      <c r="F12774" s="0" t="n">
        <v>0.03</v>
      </c>
      <c r="G12774" s="0" t="n">
        <v>0.02</v>
      </c>
      <c r="H12774" s="0" t="n">
        <v>0</v>
      </c>
      <c r="I12774" s="0" t="n">
        <v>0.01</v>
      </c>
      <c r="J12774" s="0" t="n">
        <v>0.06</v>
      </c>
      <c r="K12774" s="0" t="n">
        <v>73</v>
      </c>
      <c r="L12774" s="0" t="n">
        <v>8.4</v>
      </c>
      <c r="M12774" s="0" t="s">
        <v>103</v>
      </c>
      <c r="N12774" s="0" t="s">
        <v>74</v>
      </c>
      <c r="O12774" s="0" t="s">
        <v>37</v>
      </c>
      <c r="P12774" s="0" t="n">
        <f aca="false">IF(AND(OR(Dashboard!$B$5="All",D12774=Dashboard!$B$5),OR(Dashboard!$D$5="All",N12774=Dashboard!$D$5),OR(AND(C12774&lt;&gt;"",C12774&gt;=Dashboard!$F$5,C12774&lt;=Dashboard!$H$5),AND(C12774="",Dashboard!$F$5&lt;=1980,Dashboard!$H$5&gt;=2016))),1,0)</f>
        <v>1</v>
      </c>
      <c r="Q12774" s="0" t="n">
        <f aca="false">J12774*P12774+ROW()*0.00000001</f>
        <v>0.06012774</v>
      </c>
    </row>
    <row r="12775" customFormat="false" ht="15" hidden="false" customHeight="false" outlineLevel="0" collapsed="false">
      <c r="A12775" s="0" t="s">
        <v>9203</v>
      </c>
      <c r="B12775" s="0" t="s">
        <v>33</v>
      </c>
      <c r="C12775" s="0" t="n">
        <v>2009</v>
      </c>
      <c r="D12775" s="0" t="s">
        <v>34</v>
      </c>
      <c r="E12775" s="0" t="s">
        <v>4798</v>
      </c>
      <c r="F12775" s="0" t="n">
        <v>0.04</v>
      </c>
      <c r="G12775" s="0" t="n">
        <v>0.01</v>
      </c>
      <c r="H12775" s="0" t="n">
        <v>0</v>
      </c>
      <c r="I12775" s="0" t="n">
        <v>0</v>
      </c>
      <c r="J12775" s="0" t="n">
        <v>0.06</v>
      </c>
      <c r="M12775" s="0" t="s">
        <v>36</v>
      </c>
      <c r="N12775" s="0" t="s">
        <v>35</v>
      </c>
      <c r="P12775" s="0" t="n">
        <f aca="false">IF(AND(OR(Dashboard!$B$5="All",D12775=Dashboard!$B$5),OR(Dashboard!$D$5="All",N12775=Dashboard!$D$5),OR(AND(C12775&lt;&gt;"",C12775&gt;=Dashboard!$F$5,C12775&lt;=Dashboard!$H$5),AND(C12775="",Dashboard!$F$5&lt;=1980,Dashboard!$H$5&gt;=2016))),1,0)</f>
        <v>1</v>
      </c>
      <c r="Q12775" s="0" t="n">
        <f aca="false">J12775*P12775+ROW()*0.00000001</f>
        <v>0.06012775</v>
      </c>
    </row>
    <row r="12776" customFormat="false" ht="15" hidden="false" customHeight="false" outlineLevel="0" collapsed="false">
      <c r="A12776" s="0" t="s">
        <v>9204</v>
      </c>
      <c r="B12776" s="0" t="s">
        <v>164</v>
      </c>
      <c r="C12776" s="0" t="n">
        <v>2012</v>
      </c>
      <c r="D12776" s="0" t="s">
        <v>71</v>
      </c>
      <c r="E12776" s="0" t="s">
        <v>6975</v>
      </c>
      <c r="F12776" s="0" t="n">
        <v>0</v>
      </c>
      <c r="G12776" s="0" t="n">
        <v>0</v>
      </c>
      <c r="H12776" s="0" t="n">
        <v>0.06</v>
      </c>
      <c r="I12776" s="0" t="n">
        <v>0</v>
      </c>
      <c r="J12776" s="0" t="n">
        <v>0.06</v>
      </c>
      <c r="N12776" s="0" t="s">
        <v>74</v>
      </c>
      <c r="P12776" s="0" t="n">
        <f aca="false">IF(AND(OR(Dashboard!$B$5="All",D12776=Dashboard!$B$5),OR(Dashboard!$D$5="All",N12776=Dashboard!$D$5),OR(AND(C12776&lt;&gt;"",C12776&gt;=Dashboard!$F$5,C12776&lt;=Dashboard!$H$5),AND(C12776="",Dashboard!$F$5&lt;=1980,Dashboard!$H$5&gt;=2016))),1,0)</f>
        <v>1</v>
      </c>
      <c r="Q12776" s="0" t="n">
        <f aca="false">J12776*P12776+ROW()*0.00000001</f>
        <v>0.06012776</v>
      </c>
    </row>
    <row r="12777" customFormat="false" ht="15" hidden="false" customHeight="false" outlineLevel="0" collapsed="false">
      <c r="A12777" s="0" t="s">
        <v>8680</v>
      </c>
      <c r="B12777" s="0" t="s">
        <v>70</v>
      </c>
      <c r="C12777" s="0" t="n">
        <v>2014</v>
      </c>
      <c r="D12777" s="0" t="s">
        <v>46</v>
      </c>
      <c r="E12777" s="0" t="s">
        <v>8452</v>
      </c>
      <c r="F12777" s="0" t="n">
        <v>0.03</v>
      </c>
      <c r="G12777" s="0" t="n">
        <v>0</v>
      </c>
      <c r="H12777" s="0" t="n">
        <v>0.02</v>
      </c>
      <c r="I12777" s="0" t="n">
        <v>0.01</v>
      </c>
      <c r="J12777" s="0" t="n">
        <v>0.06</v>
      </c>
      <c r="K12777" s="0" t="n">
        <v>64</v>
      </c>
      <c r="L12777" s="0" t="n">
        <v>6.4</v>
      </c>
      <c r="M12777" s="0" t="s">
        <v>103</v>
      </c>
      <c r="N12777" s="0" t="s">
        <v>74</v>
      </c>
      <c r="O12777" s="0" t="s">
        <v>67</v>
      </c>
      <c r="P12777" s="0" t="n">
        <f aca="false">IF(AND(OR(Dashboard!$B$5="All",D12777=Dashboard!$B$5),OR(Dashboard!$D$5="All",N12777=Dashboard!$D$5),OR(AND(C12777&lt;&gt;"",C12777&gt;=Dashboard!$F$5,C12777&lt;=Dashboard!$H$5),AND(C12777="",Dashboard!$F$5&lt;=1980,Dashboard!$H$5&gt;=2016))),1,0)</f>
        <v>1</v>
      </c>
      <c r="Q12777" s="0" t="n">
        <f aca="false">J12777*P12777+ROW()*0.00000001</f>
        <v>0.06012777</v>
      </c>
    </row>
    <row r="12778" customFormat="false" ht="15" hidden="false" customHeight="false" outlineLevel="0" collapsed="false">
      <c r="A12778" s="0" t="s">
        <v>2802</v>
      </c>
      <c r="B12778" s="0" t="s">
        <v>186</v>
      </c>
      <c r="C12778" s="0" t="n">
        <v>2002</v>
      </c>
      <c r="D12778" s="0" t="s">
        <v>41</v>
      </c>
      <c r="E12778" s="0" t="s">
        <v>91</v>
      </c>
      <c r="F12778" s="0" t="n">
        <v>0.04</v>
      </c>
      <c r="G12778" s="0" t="n">
        <v>0.01</v>
      </c>
      <c r="H12778" s="0" t="n">
        <v>0</v>
      </c>
      <c r="I12778" s="0" t="n">
        <v>0</v>
      </c>
      <c r="J12778" s="0" t="n">
        <v>0.06</v>
      </c>
      <c r="K12778" s="0" t="n">
        <v>58</v>
      </c>
      <c r="M12778" s="0" t="s">
        <v>103</v>
      </c>
      <c r="N12778" s="0" t="s">
        <v>35</v>
      </c>
      <c r="O12778" s="0" t="s">
        <v>53</v>
      </c>
      <c r="P12778" s="0" t="n">
        <f aca="false">IF(AND(OR(Dashboard!$B$5="All",D12778=Dashboard!$B$5),OR(Dashboard!$D$5="All",N12778=Dashboard!$D$5),OR(AND(C12778&lt;&gt;"",C12778&gt;=Dashboard!$F$5,C12778&lt;=Dashboard!$H$5),AND(C12778="",Dashboard!$F$5&lt;=1980,Dashboard!$H$5&gt;=2016))),1,0)</f>
        <v>1</v>
      </c>
      <c r="Q12778" s="0" t="n">
        <f aca="false">J12778*P12778+ROW()*0.00000001</f>
        <v>0.06012778</v>
      </c>
    </row>
    <row r="12779" customFormat="false" ht="15" hidden="false" customHeight="false" outlineLevel="0" collapsed="false">
      <c r="A12779" s="0" t="s">
        <v>9205</v>
      </c>
      <c r="B12779" s="0" t="s">
        <v>851</v>
      </c>
      <c r="C12779" s="0" t="n">
        <v>2012</v>
      </c>
      <c r="D12779" s="0" t="s">
        <v>41</v>
      </c>
      <c r="E12779" s="0" t="s">
        <v>89</v>
      </c>
      <c r="F12779" s="0" t="n">
        <v>0</v>
      </c>
      <c r="G12779" s="0" t="n">
        <v>0.04</v>
      </c>
      <c r="H12779" s="0" t="n">
        <v>0</v>
      </c>
      <c r="I12779" s="0" t="n">
        <v>0.01</v>
      </c>
      <c r="J12779" s="0" t="n">
        <v>0.06</v>
      </c>
      <c r="K12779" s="0" t="n">
        <v>78</v>
      </c>
      <c r="L12779" s="0" t="n">
        <v>6.8</v>
      </c>
      <c r="M12779" s="0" t="s">
        <v>36</v>
      </c>
      <c r="N12779" s="0" t="s">
        <v>74</v>
      </c>
      <c r="O12779" s="0" t="s">
        <v>37</v>
      </c>
      <c r="P12779" s="0" t="n">
        <f aca="false">IF(AND(OR(Dashboard!$B$5="All",D12779=Dashboard!$B$5),OR(Dashboard!$D$5="All",N12779=Dashboard!$D$5),OR(AND(C12779&lt;&gt;"",C12779&gt;=Dashboard!$F$5,C12779&lt;=Dashboard!$H$5),AND(C12779="",Dashboard!$F$5&lt;=1980,Dashboard!$H$5&gt;=2016))),1,0)</f>
        <v>1</v>
      </c>
      <c r="Q12779" s="0" t="n">
        <f aca="false">J12779*P12779+ROW()*0.00000001</f>
        <v>0.06012779</v>
      </c>
    </row>
    <row r="12780" customFormat="false" ht="15" hidden="false" customHeight="false" outlineLevel="0" collapsed="false">
      <c r="A12780" s="0" t="s">
        <v>9206</v>
      </c>
      <c r="B12780" s="0" t="s">
        <v>76</v>
      </c>
      <c r="C12780" s="0" t="n">
        <v>2007</v>
      </c>
      <c r="D12780" s="0" t="s">
        <v>52</v>
      </c>
      <c r="E12780" s="0" t="s">
        <v>1002</v>
      </c>
      <c r="F12780" s="0" t="n">
        <v>0</v>
      </c>
      <c r="G12780" s="0" t="n">
        <v>0</v>
      </c>
      <c r="H12780" s="0" t="n">
        <v>0.06</v>
      </c>
      <c r="I12780" s="0" t="n">
        <v>0</v>
      </c>
      <c r="J12780" s="0" t="n">
        <v>0.06</v>
      </c>
      <c r="N12780" s="0" t="s">
        <v>74</v>
      </c>
      <c r="P12780" s="0" t="n">
        <f aca="false">IF(AND(OR(Dashboard!$B$5="All",D12780=Dashboard!$B$5),OR(Dashboard!$D$5="All",N12780=Dashboard!$D$5),OR(AND(C12780&lt;&gt;"",C12780&gt;=Dashboard!$F$5,C12780&lt;=Dashboard!$H$5),AND(C12780="",Dashboard!$F$5&lt;=1980,Dashboard!$H$5&gt;=2016))),1,0)</f>
        <v>1</v>
      </c>
      <c r="Q12780" s="0" t="n">
        <f aca="false">J12780*P12780+ROW()*0.00000001</f>
        <v>0.0601278</v>
      </c>
    </row>
    <row r="12781" customFormat="false" ht="15" hidden="false" customHeight="false" outlineLevel="0" collapsed="false">
      <c r="A12781" s="0" t="s">
        <v>4935</v>
      </c>
      <c r="B12781" s="0" t="s">
        <v>76</v>
      </c>
      <c r="C12781" s="0" t="n">
        <v>2004</v>
      </c>
      <c r="D12781" s="0" t="s">
        <v>41</v>
      </c>
      <c r="E12781" s="0" t="s">
        <v>547</v>
      </c>
      <c r="F12781" s="0" t="n">
        <v>0.03</v>
      </c>
      <c r="G12781" s="0" t="n">
        <v>0.02</v>
      </c>
      <c r="H12781" s="0" t="n">
        <v>0</v>
      </c>
      <c r="I12781" s="0" t="n">
        <v>0.01</v>
      </c>
      <c r="J12781" s="0" t="n">
        <v>0.06</v>
      </c>
      <c r="N12781" s="0" t="s">
        <v>74</v>
      </c>
      <c r="P12781" s="0" t="n">
        <f aca="false">IF(AND(OR(Dashboard!$B$5="All",D12781=Dashboard!$B$5),OR(Dashboard!$D$5="All",N12781=Dashboard!$D$5),OR(AND(C12781&lt;&gt;"",C12781&gt;=Dashboard!$F$5,C12781&lt;=Dashboard!$H$5),AND(C12781="",Dashboard!$F$5&lt;=1980,Dashboard!$H$5&gt;=2016))),1,0)</f>
        <v>1</v>
      </c>
      <c r="Q12781" s="0" t="n">
        <f aca="false">J12781*P12781+ROW()*0.00000001</f>
        <v>0.06012781</v>
      </c>
    </row>
    <row r="12782" customFormat="false" ht="15" hidden="false" customHeight="false" outlineLevel="0" collapsed="false">
      <c r="A12782" s="0" t="s">
        <v>6254</v>
      </c>
      <c r="B12782" s="0" t="s">
        <v>144</v>
      </c>
      <c r="C12782" s="0" t="n">
        <v>2002</v>
      </c>
      <c r="D12782" s="0" t="s">
        <v>16</v>
      </c>
      <c r="E12782" s="0" t="s">
        <v>649</v>
      </c>
      <c r="F12782" s="0" t="n">
        <v>0.04</v>
      </c>
      <c r="G12782" s="0" t="n">
        <v>0.01</v>
      </c>
      <c r="H12782" s="0" t="n">
        <v>0</v>
      </c>
      <c r="I12782" s="0" t="n">
        <v>0</v>
      </c>
      <c r="J12782" s="0" t="n">
        <v>0.06</v>
      </c>
      <c r="K12782" s="0" t="n">
        <v>70</v>
      </c>
      <c r="M12782" s="0" t="s">
        <v>103</v>
      </c>
      <c r="N12782" s="0" t="s">
        <v>66</v>
      </c>
      <c r="O12782" s="0" t="s">
        <v>67</v>
      </c>
      <c r="P12782" s="0" t="n">
        <f aca="false">IF(AND(OR(Dashboard!$B$5="All",D12782=Dashboard!$B$5),OR(Dashboard!$D$5="All",N12782=Dashboard!$D$5),OR(AND(C12782&lt;&gt;"",C12782&gt;=Dashboard!$F$5,C12782&lt;=Dashboard!$H$5),AND(C12782="",Dashboard!$F$5&lt;=1980,Dashboard!$H$5&gt;=2016))),1,0)</f>
        <v>1</v>
      </c>
      <c r="Q12782" s="0" t="n">
        <f aca="false">J12782*P12782+ROW()*0.00000001</f>
        <v>0.06012782</v>
      </c>
    </row>
    <row r="12783" customFormat="false" ht="15" hidden="false" customHeight="false" outlineLevel="0" collapsed="false">
      <c r="A12783" s="0" t="s">
        <v>389</v>
      </c>
      <c r="B12783" s="0" t="s">
        <v>152</v>
      </c>
      <c r="C12783" s="0" t="n">
        <v>2001</v>
      </c>
      <c r="D12783" s="0" t="s">
        <v>71</v>
      </c>
      <c r="E12783" s="0" t="s">
        <v>142</v>
      </c>
      <c r="F12783" s="0" t="n">
        <v>0.01</v>
      </c>
      <c r="G12783" s="0" t="n">
        <v>0.04</v>
      </c>
      <c r="H12783" s="0" t="n">
        <v>0</v>
      </c>
      <c r="I12783" s="0" t="n">
        <v>0.01</v>
      </c>
      <c r="J12783" s="0" t="n">
        <v>0.06</v>
      </c>
      <c r="K12783" s="0" t="n">
        <v>65</v>
      </c>
      <c r="L12783" s="0" t="n">
        <v>7.8</v>
      </c>
      <c r="M12783" s="0" t="s">
        <v>36</v>
      </c>
      <c r="N12783" s="0" t="s">
        <v>152</v>
      </c>
      <c r="O12783" s="0" t="s">
        <v>67</v>
      </c>
      <c r="P12783" s="0" t="n">
        <f aca="false">IF(AND(OR(Dashboard!$B$5="All",D12783=Dashboard!$B$5),OR(Dashboard!$D$5="All",N12783=Dashboard!$D$5),OR(AND(C12783&lt;&gt;"",C12783&gt;=Dashboard!$F$5,C12783&lt;=Dashboard!$H$5),AND(C12783="",Dashboard!$F$5&lt;=1980,Dashboard!$H$5&gt;=2016))),1,0)</f>
        <v>1</v>
      </c>
      <c r="Q12783" s="0" t="n">
        <f aca="false">J12783*P12783+ROW()*0.00000001</f>
        <v>0.06012783</v>
      </c>
    </row>
    <row r="12784" customFormat="false" ht="15" hidden="false" customHeight="false" outlineLevel="0" collapsed="false">
      <c r="A12784" s="0" t="s">
        <v>9207</v>
      </c>
      <c r="B12784" s="0" t="s">
        <v>97</v>
      </c>
      <c r="C12784" s="0" t="n">
        <v>2012</v>
      </c>
      <c r="D12784" s="0" t="s">
        <v>46</v>
      </c>
      <c r="E12784" s="0" t="s">
        <v>599</v>
      </c>
      <c r="F12784" s="0" t="n">
        <v>0</v>
      </c>
      <c r="G12784" s="0" t="n">
        <v>0</v>
      </c>
      <c r="H12784" s="0" t="n">
        <v>0.06</v>
      </c>
      <c r="I12784" s="0" t="n">
        <v>0</v>
      </c>
      <c r="J12784" s="0" t="n">
        <v>0.06</v>
      </c>
      <c r="N12784" s="0" t="s">
        <v>35</v>
      </c>
      <c r="P12784" s="0" t="n">
        <f aca="false">IF(AND(OR(Dashboard!$B$5="All",D12784=Dashboard!$B$5),OR(Dashboard!$D$5="All",N12784=Dashboard!$D$5),OR(AND(C12784&lt;&gt;"",C12784&gt;=Dashboard!$F$5,C12784&lt;=Dashboard!$H$5),AND(C12784="",Dashboard!$F$5&lt;=1980,Dashboard!$H$5&gt;=2016))),1,0)</f>
        <v>1</v>
      </c>
      <c r="Q12784" s="0" t="n">
        <f aca="false">J12784*P12784+ROW()*0.00000001</f>
        <v>0.06012784</v>
      </c>
    </row>
    <row r="12785" customFormat="false" ht="15" hidden="false" customHeight="false" outlineLevel="0" collapsed="false">
      <c r="A12785" s="0" t="s">
        <v>9208</v>
      </c>
      <c r="B12785" s="0" t="s">
        <v>144</v>
      </c>
      <c r="D12785" s="0" t="s">
        <v>56</v>
      </c>
      <c r="E12785" s="0" t="s">
        <v>520</v>
      </c>
      <c r="F12785" s="0" t="n">
        <v>0.04</v>
      </c>
      <c r="G12785" s="0" t="n">
        <v>0.01</v>
      </c>
      <c r="H12785" s="0" t="n">
        <v>0</v>
      </c>
      <c r="I12785" s="0" t="n">
        <v>0</v>
      </c>
      <c r="J12785" s="0" t="n">
        <v>0.06</v>
      </c>
      <c r="K12785" s="0" t="n">
        <v>54</v>
      </c>
      <c r="L12785" s="0" t="n">
        <v>3.6</v>
      </c>
      <c r="M12785" s="0" t="s">
        <v>73</v>
      </c>
      <c r="N12785" s="0" t="s">
        <v>66</v>
      </c>
      <c r="O12785" s="0" t="s">
        <v>53</v>
      </c>
      <c r="P12785" s="0" t="n">
        <f aca="false">IF(AND(OR(Dashboard!$B$5="All",D12785=Dashboard!$B$5),OR(Dashboard!$D$5="All",N12785=Dashboard!$D$5),OR(AND(C12785&lt;&gt;"",C12785&gt;=Dashboard!$F$5,C12785&lt;=Dashboard!$H$5),AND(C12785="",Dashboard!$F$5&lt;=1980,Dashboard!$H$5&gt;=2016))),1,0)</f>
        <v>1</v>
      </c>
      <c r="Q12785" s="0" t="n">
        <f aca="false">J12785*P12785+ROW()*0.00000001</f>
        <v>0.06012785</v>
      </c>
    </row>
    <row r="12786" customFormat="false" ht="15" hidden="false" customHeight="false" outlineLevel="0" collapsed="false">
      <c r="A12786" s="0" t="s">
        <v>9209</v>
      </c>
      <c r="B12786" s="0" t="s">
        <v>85</v>
      </c>
      <c r="C12786" s="0" t="n">
        <v>2005</v>
      </c>
      <c r="D12786" s="0" t="s">
        <v>52</v>
      </c>
      <c r="E12786" s="0" t="s">
        <v>1524</v>
      </c>
      <c r="F12786" s="0" t="n">
        <v>0.04</v>
      </c>
      <c r="G12786" s="0" t="n">
        <v>0.01</v>
      </c>
      <c r="H12786" s="0" t="n">
        <v>0</v>
      </c>
      <c r="I12786" s="0" t="n">
        <v>0</v>
      </c>
      <c r="J12786" s="0" t="n">
        <v>0.06</v>
      </c>
      <c r="N12786" s="0" t="s">
        <v>35</v>
      </c>
      <c r="P12786" s="0" t="n">
        <f aca="false">IF(AND(OR(Dashboard!$B$5="All",D12786=Dashboard!$B$5),OR(Dashboard!$D$5="All",N12786=Dashboard!$D$5),OR(AND(C12786&lt;&gt;"",C12786&gt;=Dashboard!$F$5,C12786&lt;=Dashboard!$H$5),AND(C12786="",Dashboard!$F$5&lt;=1980,Dashboard!$H$5&gt;=2016))),1,0)</f>
        <v>1</v>
      </c>
      <c r="Q12786" s="0" t="n">
        <f aca="false">J12786*P12786+ROW()*0.00000001</f>
        <v>0.06012786</v>
      </c>
    </row>
    <row r="12787" customFormat="false" ht="15" hidden="false" customHeight="false" outlineLevel="0" collapsed="false">
      <c r="A12787" s="0" t="s">
        <v>9210</v>
      </c>
      <c r="B12787" s="0" t="s">
        <v>50</v>
      </c>
      <c r="C12787" s="0" t="n">
        <v>2006</v>
      </c>
      <c r="D12787" s="0" t="s">
        <v>71</v>
      </c>
      <c r="E12787" s="0" t="s">
        <v>1485</v>
      </c>
      <c r="F12787" s="0" t="n">
        <v>0.05</v>
      </c>
      <c r="G12787" s="0" t="n">
        <v>0</v>
      </c>
      <c r="H12787" s="0" t="n">
        <v>0</v>
      </c>
      <c r="I12787" s="0" t="n">
        <v>0</v>
      </c>
      <c r="J12787" s="0" t="n">
        <v>0.06</v>
      </c>
      <c r="K12787" s="0" t="n">
        <v>70</v>
      </c>
      <c r="L12787" s="0" t="n">
        <v>8.6</v>
      </c>
      <c r="M12787" s="0" t="s">
        <v>125</v>
      </c>
      <c r="N12787" s="0" t="s">
        <v>35</v>
      </c>
      <c r="O12787" s="0" t="s">
        <v>67</v>
      </c>
      <c r="P12787" s="0" t="n">
        <f aca="false">IF(AND(OR(Dashboard!$B$5="All",D12787=Dashboard!$B$5),OR(Dashboard!$D$5="All",N12787=Dashboard!$D$5),OR(AND(C12787&lt;&gt;"",C12787&gt;=Dashboard!$F$5,C12787&lt;=Dashboard!$H$5),AND(C12787="",Dashboard!$F$5&lt;=1980,Dashboard!$H$5&gt;=2016))),1,0)</f>
        <v>1</v>
      </c>
      <c r="Q12787" s="0" t="n">
        <f aca="false">J12787*P12787+ROW()*0.00000001</f>
        <v>0.06012787</v>
      </c>
    </row>
    <row r="12788" customFormat="false" ht="15" hidden="false" customHeight="false" outlineLevel="0" collapsed="false">
      <c r="A12788" s="0" t="s">
        <v>6117</v>
      </c>
      <c r="B12788" s="0" t="s">
        <v>851</v>
      </c>
      <c r="C12788" s="0" t="n">
        <v>2012</v>
      </c>
      <c r="D12788" s="0" t="s">
        <v>114</v>
      </c>
      <c r="E12788" s="0" t="s">
        <v>2867</v>
      </c>
      <c r="F12788" s="0" t="n">
        <v>0</v>
      </c>
      <c r="G12788" s="0" t="n">
        <v>0</v>
      </c>
      <c r="H12788" s="0" t="n">
        <v>0.06</v>
      </c>
      <c r="I12788" s="0" t="n">
        <v>0</v>
      </c>
      <c r="J12788" s="0" t="n">
        <v>0.06</v>
      </c>
      <c r="N12788" s="0" t="s">
        <v>74</v>
      </c>
      <c r="P12788" s="0" t="n">
        <f aca="false">IF(AND(OR(Dashboard!$B$5="All",D12788=Dashboard!$B$5),OR(Dashboard!$D$5="All",N12788=Dashboard!$D$5),OR(AND(C12788&lt;&gt;"",C12788&gt;=Dashboard!$F$5,C12788&lt;=Dashboard!$H$5),AND(C12788="",Dashboard!$F$5&lt;=1980,Dashboard!$H$5&gt;=2016))),1,0)</f>
        <v>1</v>
      </c>
      <c r="Q12788" s="0" t="n">
        <f aca="false">J12788*P12788+ROW()*0.00000001</f>
        <v>0.06012788</v>
      </c>
    </row>
    <row r="12789" customFormat="false" ht="15" hidden="false" customHeight="false" outlineLevel="0" collapsed="false">
      <c r="A12789" s="0" t="s">
        <v>4206</v>
      </c>
      <c r="B12789" s="0" t="s">
        <v>152</v>
      </c>
      <c r="C12789" s="0" t="n">
        <v>2013</v>
      </c>
      <c r="D12789" s="0" t="s">
        <v>71</v>
      </c>
      <c r="E12789" s="0" t="s">
        <v>211</v>
      </c>
      <c r="F12789" s="0" t="n">
        <v>0</v>
      </c>
      <c r="G12789" s="0" t="n">
        <v>0.05</v>
      </c>
      <c r="H12789" s="0" t="n">
        <v>0</v>
      </c>
      <c r="I12789" s="0" t="n">
        <v>0</v>
      </c>
      <c r="J12789" s="0" t="n">
        <v>0.06</v>
      </c>
      <c r="K12789" s="0" t="n">
        <v>65</v>
      </c>
      <c r="L12789" s="0" t="n">
        <v>7.4</v>
      </c>
      <c r="M12789" s="0" t="s">
        <v>73</v>
      </c>
      <c r="N12789" s="0" t="s">
        <v>152</v>
      </c>
      <c r="O12789" s="0" t="s">
        <v>67</v>
      </c>
      <c r="P12789" s="0" t="n">
        <f aca="false">IF(AND(OR(Dashboard!$B$5="All",D12789=Dashboard!$B$5),OR(Dashboard!$D$5="All",N12789=Dashboard!$D$5),OR(AND(C12789&lt;&gt;"",C12789&gt;=Dashboard!$F$5,C12789&lt;=Dashboard!$H$5),AND(C12789="",Dashboard!$F$5&lt;=1980,Dashboard!$H$5&gt;=2016))),1,0)</f>
        <v>1</v>
      </c>
      <c r="Q12789" s="0" t="n">
        <f aca="false">J12789*P12789+ROW()*0.00000001</f>
        <v>0.06012789</v>
      </c>
    </row>
    <row r="12790" customFormat="false" ht="15" hidden="false" customHeight="false" outlineLevel="0" collapsed="false">
      <c r="A12790" s="0" t="s">
        <v>9211</v>
      </c>
      <c r="B12790" s="0" t="s">
        <v>164</v>
      </c>
      <c r="C12790" s="0" t="n">
        <v>2013</v>
      </c>
      <c r="D12790" s="0" t="s">
        <v>71</v>
      </c>
      <c r="E12790" s="0" t="s">
        <v>328</v>
      </c>
      <c r="F12790" s="0" t="n">
        <v>0</v>
      </c>
      <c r="G12790" s="0" t="n">
        <v>0</v>
      </c>
      <c r="H12790" s="0" t="n">
        <v>0.06</v>
      </c>
      <c r="I12790" s="0" t="n">
        <v>0</v>
      </c>
      <c r="J12790" s="0" t="n">
        <v>0.06</v>
      </c>
      <c r="N12790" s="0" t="s">
        <v>74</v>
      </c>
      <c r="P12790" s="0" t="n">
        <f aca="false">IF(AND(OR(Dashboard!$B$5="All",D12790=Dashboard!$B$5),OR(Dashboard!$D$5="All",N12790=Dashboard!$D$5),OR(AND(C12790&lt;&gt;"",C12790&gt;=Dashboard!$F$5,C12790&lt;=Dashboard!$H$5),AND(C12790="",Dashboard!$F$5&lt;=1980,Dashboard!$H$5&gt;=2016))),1,0)</f>
        <v>1</v>
      </c>
      <c r="Q12790" s="0" t="n">
        <f aca="false">J12790*P12790+ROW()*0.00000001</f>
        <v>0.0601279</v>
      </c>
    </row>
    <row r="12791" customFormat="false" ht="15" hidden="false" customHeight="false" outlineLevel="0" collapsed="false">
      <c r="A12791" s="0" t="s">
        <v>5211</v>
      </c>
      <c r="B12791" s="0" t="s">
        <v>76</v>
      </c>
      <c r="C12791" s="0" t="n">
        <v>2010</v>
      </c>
      <c r="D12791" s="0" t="s">
        <v>71</v>
      </c>
      <c r="E12791" s="0" t="s">
        <v>243</v>
      </c>
      <c r="F12791" s="0" t="n">
        <v>0.03</v>
      </c>
      <c r="G12791" s="0" t="n">
        <v>0.02</v>
      </c>
      <c r="H12791" s="0" t="n">
        <v>0</v>
      </c>
      <c r="I12791" s="0" t="n">
        <v>0.01</v>
      </c>
      <c r="J12791" s="0" t="n">
        <v>0.06</v>
      </c>
      <c r="M12791" s="0" t="s">
        <v>125</v>
      </c>
      <c r="N12791" s="0" t="s">
        <v>74</v>
      </c>
      <c r="P12791" s="0" t="n">
        <f aca="false">IF(AND(OR(Dashboard!$B$5="All",D12791=Dashboard!$B$5),OR(Dashboard!$D$5="All",N12791=Dashboard!$D$5),OR(AND(C12791&lt;&gt;"",C12791&gt;=Dashboard!$F$5,C12791&lt;=Dashboard!$H$5),AND(C12791="",Dashboard!$F$5&lt;=1980,Dashboard!$H$5&gt;=2016))),1,0)</f>
        <v>1</v>
      </c>
      <c r="Q12791" s="0" t="n">
        <f aca="false">J12791*P12791+ROW()*0.00000001</f>
        <v>0.06012791</v>
      </c>
    </row>
    <row r="12792" customFormat="false" ht="15" hidden="false" customHeight="false" outlineLevel="0" collapsed="false">
      <c r="A12792" s="0" t="s">
        <v>9212</v>
      </c>
      <c r="B12792" s="0" t="s">
        <v>78</v>
      </c>
      <c r="C12792" s="0" t="n">
        <v>1995</v>
      </c>
      <c r="D12792" s="0" t="s">
        <v>16</v>
      </c>
      <c r="E12792" s="0" t="s">
        <v>3328</v>
      </c>
      <c r="F12792" s="0" t="n">
        <v>0</v>
      </c>
      <c r="G12792" s="0" t="n">
        <v>0</v>
      </c>
      <c r="H12792" s="0" t="n">
        <v>0.06</v>
      </c>
      <c r="I12792" s="0" t="n">
        <v>0</v>
      </c>
      <c r="J12792" s="0" t="n">
        <v>0.06</v>
      </c>
      <c r="N12792" s="0" t="s">
        <v>35</v>
      </c>
      <c r="P12792" s="0" t="n">
        <f aca="false">IF(AND(OR(Dashboard!$B$5="All",D12792=Dashboard!$B$5),OR(Dashboard!$D$5="All",N12792=Dashboard!$D$5),OR(AND(C12792&lt;&gt;"",C12792&gt;=Dashboard!$F$5,C12792&lt;=Dashboard!$H$5),AND(C12792="",Dashboard!$F$5&lt;=1980,Dashboard!$H$5&gt;=2016))),1,0)</f>
        <v>1</v>
      </c>
      <c r="Q12792" s="0" t="n">
        <f aca="false">J12792*P12792+ROW()*0.00000001</f>
        <v>0.06012792</v>
      </c>
    </row>
    <row r="12793" customFormat="false" ht="15" hidden="false" customHeight="false" outlineLevel="0" collapsed="false">
      <c r="A12793" s="0" t="s">
        <v>561</v>
      </c>
      <c r="B12793" s="0" t="s">
        <v>873</v>
      </c>
      <c r="C12793" s="0" t="n">
        <v>1994</v>
      </c>
      <c r="D12793" s="0" t="s">
        <v>114</v>
      </c>
      <c r="E12793" s="0" t="s">
        <v>4955</v>
      </c>
      <c r="F12793" s="0" t="n">
        <v>0</v>
      </c>
      <c r="G12793" s="0" t="n">
        <v>0</v>
      </c>
      <c r="H12793" s="0" t="n">
        <v>0.06</v>
      </c>
      <c r="I12793" s="0" t="n">
        <v>0</v>
      </c>
      <c r="J12793" s="0" t="n">
        <v>0.06</v>
      </c>
      <c r="N12793" s="0" t="s">
        <v>154</v>
      </c>
      <c r="P12793" s="0" t="n">
        <f aca="false">IF(AND(OR(Dashboard!$B$5="All",D12793=Dashboard!$B$5),OR(Dashboard!$D$5="All",N12793=Dashboard!$D$5),OR(AND(C12793&lt;&gt;"",C12793&gt;=Dashboard!$F$5,C12793&lt;=Dashboard!$H$5),AND(C12793="",Dashboard!$F$5&lt;=1980,Dashboard!$H$5&gt;=2016))),1,0)</f>
        <v>1</v>
      </c>
      <c r="Q12793" s="0" t="n">
        <f aca="false">J12793*P12793+ROW()*0.00000001</f>
        <v>0.06012793</v>
      </c>
    </row>
    <row r="12794" customFormat="false" ht="15" hidden="false" customHeight="false" outlineLevel="0" collapsed="false">
      <c r="A12794" s="0" t="s">
        <v>9213</v>
      </c>
      <c r="B12794" s="0" t="s">
        <v>851</v>
      </c>
      <c r="C12794" s="0" t="n">
        <v>2015</v>
      </c>
      <c r="D12794" s="0" t="s">
        <v>52</v>
      </c>
      <c r="E12794" s="0" t="s">
        <v>154</v>
      </c>
      <c r="F12794" s="0" t="n">
        <v>0</v>
      </c>
      <c r="G12794" s="0" t="n">
        <v>0</v>
      </c>
      <c r="H12794" s="0" t="n">
        <v>0.06</v>
      </c>
      <c r="I12794" s="0" t="n">
        <v>0</v>
      </c>
      <c r="J12794" s="0" t="n">
        <v>0.06</v>
      </c>
      <c r="N12794" s="0" t="s">
        <v>74</v>
      </c>
      <c r="P12794" s="0" t="n">
        <f aca="false">IF(AND(OR(Dashboard!$B$5="All",D12794=Dashboard!$B$5),OR(Dashboard!$D$5="All",N12794=Dashboard!$D$5),OR(AND(C12794&lt;&gt;"",C12794&gt;=Dashboard!$F$5,C12794&lt;=Dashboard!$H$5),AND(C12794="",Dashboard!$F$5&lt;=1980,Dashboard!$H$5&gt;=2016))),1,0)</f>
        <v>1</v>
      </c>
      <c r="Q12794" s="0" t="n">
        <f aca="false">J12794*P12794+ROW()*0.00000001</f>
        <v>0.06012794</v>
      </c>
    </row>
    <row r="12795" customFormat="false" ht="15" hidden="false" customHeight="false" outlineLevel="0" collapsed="false">
      <c r="A12795" s="0" t="s">
        <v>9214</v>
      </c>
      <c r="B12795" s="0" t="s">
        <v>164</v>
      </c>
      <c r="C12795" s="0" t="n">
        <v>2011</v>
      </c>
      <c r="D12795" s="0" t="s">
        <v>114</v>
      </c>
      <c r="E12795" s="0" t="s">
        <v>2867</v>
      </c>
      <c r="F12795" s="0" t="n">
        <v>0</v>
      </c>
      <c r="G12795" s="0" t="n">
        <v>0</v>
      </c>
      <c r="H12795" s="0" t="n">
        <v>0.06</v>
      </c>
      <c r="I12795" s="0" t="n">
        <v>0</v>
      </c>
      <c r="J12795" s="0" t="n">
        <v>0.06</v>
      </c>
      <c r="N12795" s="0" t="s">
        <v>74</v>
      </c>
      <c r="P12795" s="0" t="n">
        <f aca="false">IF(AND(OR(Dashboard!$B$5="All",D12795=Dashboard!$B$5),OR(Dashboard!$D$5="All",N12795=Dashboard!$D$5),OR(AND(C12795&lt;&gt;"",C12795&gt;=Dashboard!$F$5,C12795&lt;=Dashboard!$H$5),AND(C12795="",Dashboard!$F$5&lt;=1980,Dashboard!$H$5&gt;=2016))),1,0)</f>
        <v>1</v>
      </c>
      <c r="Q12795" s="0" t="n">
        <f aca="false">J12795*P12795+ROW()*0.00000001</f>
        <v>0.06012795</v>
      </c>
    </row>
    <row r="12796" customFormat="false" ht="15" hidden="false" customHeight="false" outlineLevel="0" collapsed="false">
      <c r="A12796" s="0" t="s">
        <v>9215</v>
      </c>
      <c r="B12796" s="0" t="s">
        <v>117</v>
      </c>
      <c r="C12796" s="0" t="n">
        <v>1996</v>
      </c>
      <c r="D12796" s="0" t="s">
        <v>41</v>
      </c>
      <c r="E12796" s="0" t="s">
        <v>814</v>
      </c>
      <c r="F12796" s="0" t="n">
        <v>0.03</v>
      </c>
      <c r="G12796" s="0" t="n">
        <v>0.02</v>
      </c>
      <c r="H12796" s="0" t="n">
        <v>0</v>
      </c>
      <c r="I12796" s="0" t="n">
        <v>0</v>
      </c>
      <c r="J12796" s="0" t="n">
        <v>0.06</v>
      </c>
      <c r="N12796" s="0" t="s">
        <v>74</v>
      </c>
      <c r="P12796" s="0" t="n">
        <f aca="false">IF(AND(OR(Dashboard!$B$5="All",D12796=Dashboard!$B$5),OR(Dashboard!$D$5="All",N12796=Dashboard!$D$5),OR(AND(C12796&lt;&gt;"",C12796&gt;=Dashboard!$F$5,C12796&lt;=Dashboard!$H$5),AND(C12796="",Dashboard!$F$5&lt;=1980,Dashboard!$H$5&gt;=2016))),1,0)</f>
        <v>1</v>
      </c>
      <c r="Q12796" s="0" t="n">
        <f aca="false">J12796*P12796+ROW()*0.00000001</f>
        <v>0.06012796</v>
      </c>
    </row>
    <row r="12797" customFormat="false" ht="15" hidden="false" customHeight="false" outlineLevel="0" collapsed="false">
      <c r="A12797" s="0" t="s">
        <v>8061</v>
      </c>
      <c r="B12797" s="0" t="s">
        <v>33</v>
      </c>
      <c r="C12797" s="0" t="n">
        <v>2010</v>
      </c>
      <c r="D12797" s="0" t="s">
        <v>48</v>
      </c>
      <c r="E12797" s="0" t="s">
        <v>7373</v>
      </c>
      <c r="F12797" s="0" t="n">
        <v>0</v>
      </c>
      <c r="G12797" s="0" t="n">
        <v>0.05</v>
      </c>
      <c r="H12797" s="0" t="n">
        <v>0</v>
      </c>
      <c r="I12797" s="0" t="n">
        <v>0</v>
      </c>
      <c r="J12797" s="0" t="n">
        <v>0.06</v>
      </c>
      <c r="M12797" s="0" t="s">
        <v>36</v>
      </c>
      <c r="N12797" s="0" t="s">
        <v>35</v>
      </c>
      <c r="P12797" s="0" t="n">
        <f aca="false">IF(AND(OR(Dashboard!$B$5="All",D12797=Dashboard!$B$5),OR(Dashboard!$D$5="All",N12797=Dashboard!$D$5),OR(AND(C12797&lt;&gt;"",C12797&gt;=Dashboard!$F$5,C12797&lt;=Dashboard!$H$5),AND(C12797="",Dashboard!$F$5&lt;=1980,Dashboard!$H$5&gt;=2016))),1,0)</f>
        <v>1</v>
      </c>
      <c r="Q12797" s="0" t="n">
        <f aca="false">J12797*P12797+ROW()*0.00000001</f>
        <v>0.06012797</v>
      </c>
    </row>
    <row r="12798" customFormat="false" ht="15" hidden="false" customHeight="false" outlineLevel="0" collapsed="false">
      <c r="A12798" s="0" t="s">
        <v>9216</v>
      </c>
      <c r="B12798" s="0" t="s">
        <v>76</v>
      </c>
      <c r="C12798" s="0" t="n">
        <v>2000</v>
      </c>
      <c r="D12798" s="0" t="s">
        <v>114</v>
      </c>
      <c r="E12798" s="0" t="s">
        <v>782</v>
      </c>
      <c r="F12798" s="0" t="n">
        <v>0</v>
      </c>
      <c r="G12798" s="0" t="n">
        <v>0</v>
      </c>
      <c r="H12798" s="0" t="n">
        <v>0.06</v>
      </c>
      <c r="I12798" s="0" t="n">
        <v>0</v>
      </c>
      <c r="J12798" s="0" t="n">
        <v>0.06</v>
      </c>
      <c r="N12798" s="0" t="s">
        <v>74</v>
      </c>
      <c r="P12798" s="0" t="n">
        <f aca="false">IF(AND(OR(Dashboard!$B$5="All",D12798=Dashboard!$B$5),OR(Dashboard!$D$5="All",N12798=Dashboard!$D$5),OR(AND(C12798&lt;&gt;"",C12798&gt;=Dashboard!$F$5,C12798&lt;=Dashboard!$H$5),AND(C12798="",Dashboard!$F$5&lt;=1980,Dashboard!$H$5&gt;=2016))),1,0)</f>
        <v>1</v>
      </c>
      <c r="Q12798" s="0" t="n">
        <f aca="false">J12798*P12798+ROW()*0.00000001</f>
        <v>0.06012798</v>
      </c>
    </row>
    <row r="12799" customFormat="false" ht="15" hidden="false" customHeight="false" outlineLevel="0" collapsed="false">
      <c r="A12799" s="0" t="s">
        <v>9217</v>
      </c>
      <c r="B12799" s="0" t="s">
        <v>50</v>
      </c>
      <c r="C12799" s="0" t="n">
        <v>2007</v>
      </c>
      <c r="D12799" s="0" t="s">
        <v>48</v>
      </c>
      <c r="E12799" s="0" t="s">
        <v>257</v>
      </c>
      <c r="F12799" s="0" t="n">
        <v>0.05</v>
      </c>
      <c r="G12799" s="0" t="n">
        <v>0</v>
      </c>
      <c r="H12799" s="0" t="n">
        <v>0</v>
      </c>
      <c r="I12799" s="0" t="n">
        <v>0</v>
      </c>
      <c r="J12799" s="0" t="n">
        <v>0.06</v>
      </c>
      <c r="K12799" s="0" t="n">
        <v>68</v>
      </c>
      <c r="M12799" s="0" t="s">
        <v>36</v>
      </c>
      <c r="N12799" s="0" t="s">
        <v>35</v>
      </c>
      <c r="O12799" s="0" t="s">
        <v>67</v>
      </c>
      <c r="P12799" s="0" t="n">
        <f aca="false">IF(AND(OR(Dashboard!$B$5="All",D12799=Dashboard!$B$5),OR(Dashboard!$D$5="All",N12799=Dashboard!$D$5),OR(AND(C12799&lt;&gt;"",C12799&gt;=Dashboard!$F$5,C12799&lt;=Dashboard!$H$5),AND(C12799="",Dashboard!$F$5&lt;=1980,Dashboard!$H$5&gt;=2016))),1,0)</f>
        <v>1</v>
      </c>
      <c r="Q12799" s="0" t="n">
        <f aca="false">J12799*P12799+ROW()*0.00000001</f>
        <v>0.06012799</v>
      </c>
    </row>
    <row r="12800" customFormat="false" ht="15" hidden="false" customHeight="false" outlineLevel="0" collapsed="false">
      <c r="A12800" s="0" t="s">
        <v>9218</v>
      </c>
      <c r="B12800" s="0" t="s">
        <v>186</v>
      </c>
      <c r="C12800" s="0" t="n">
        <v>2005</v>
      </c>
      <c r="D12800" s="0" t="s">
        <v>58</v>
      </c>
      <c r="E12800" s="0" t="s">
        <v>35</v>
      </c>
      <c r="F12800" s="0" t="n">
        <v>0</v>
      </c>
      <c r="G12800" s="0" t="n">
        <v>0</v>
      </c>
      <c r="H12800" s="0" t="n">
        <v>0.05</v>
      </c>
      <c r="I12800" s="0" t="n">
        <v>0</v>
      </c>
      <c r="J12800" s="0" t="n">
        <v>0.06</v>
      </c>
      <c r="N12800" s="0" t="s">
        <v>35</v>
      </c>
      <c r="P12800" s="0" t="n">
        <f aca="false">IF(AND(OR(Dashboard!$B$5="All",D12800=Dashboard!$B$5),OR(Dashboard!$D$5="All",N12800=Dashboard!$D$5),OR(AND(C12800&lt;&gt;"",C12800&gt;=Dashboard!$F$5,C12800&lt;=Dashboard!$H$5),AND(C12800="",Dashboard!$F$5&lt;=1980,Dashboard!$H$5&gt;=2016))),1,0)</f>
        <v>1</v>
      </c>
      <c r="Q12800" s="0" t="n">
        <f aca="false">J12800*P12800+ROW()*0.00000001</f>
        <v>0.060128</v>
      </c>
    </row>
    <row r="12801" customFormat="false" ht="15" hidden="false" customHeight="false" outlineLevel="0" collapsed="false">
      <c r="A12801" s="0" t="s">
        <v>9219</v>
      </c>
      <c r="B12801" s="0" t="s">
        <v>50</v>
      </c>
      <c r="C12801" s="0" t="n">
        <v>2008</v>
      </c>
      <c r="D12801" s="0" t="s">
        <v>114</v>
      </c>
      <c r="E12801" s="0" t="s">
        <v>220</v>
      </c>
      <c r="F12801" s="0" t="n">
        <v>0.03</v>
      </c>
      <c r="G12801" s="0" t="n">
        <v>0.02</v>
      </c>
      <c r="H12801" s="0" t="n">
        <v>0</v>
      </c>
      <c r="I12801" s="0" t="n">
        <v>0</v>
      </c>
      <c r="J12801" s="0" t="n">
        <v>0.06</v>
      </c>
      <c r="M12801" s="0" t="s">
        <v>36</v>
      </c>
      <c r="N12801" s="0" t="s">
        <v>35</v>
      </c>
      <c r="P12801" s="0" t="n">
        <f aca="false">IF(AND(OR(Dashboard!$B$5="All",D12801=Dashboard!$B$5),OR(Dashboard!$D$5="All",N12801=Dashboard!$D$5),OR(AND(C12801&lt;&gt;"",C12801&gt;=Dashboard!$F$5,C12801&lt;=Dashboard!$H$5),AND(C12801="",Dashboard!$F$5&lt;=1980,Dashboard!$H$5&gt;=2016))),1,0)</f>
        <v>1</v>
      </c>
      <c r="Q12801" s="0" t="n">
        <f aca="false">J12801*P12801+ROW()*0.00000001</f>
        <v>0.06012801</v>
      </c>
    </row>
    <row r="12802" customFormat="false" ht="15" hidden="false" customHeight="false" outlineLevel="0" collapsed="false">
      <c r="A12802" s="0" t="s">
        <v>334</v>
      </c>
      <c r="B12802" s="0" t="s">
        <v>50</v>
      </c>
      <c r="C12802" s="0" t="n">
        <v>2005</v>
      </c>
      <c r="D12802" s="0" t="s">
        <v>34</v>
      </c>
      <c r="E12802" s="0" t="s">
        <v>142</v>
      </c>
      <c r="F12802" s="0" t="n">
        <v>0.05</v>
      </c>
      <c r="G12802" s="0" t="n">
        <v>0</v>
      </c>
      <c r="H12802" s="0" t="n">
        <v>0</v>
      </c>
      <c r="I12802" s="0" t="n">
        <v>0</v>
      </c>
      <c r="J12802" s="0" t="n">
        <v>0.06</v>
      </c>
      <c r="N12802" s="0" t="s">
        <v>35</v>
      </c>
      <c r="P12802" s="0" t="n">
        <f aca="false">IF(AND(OR(Dashboard!$B$5="All",D12802=Dashboard!$B$5),OR(Dashboard!$D$5="All",N12802=Dashboard!$D$5),OR(AND(C12802&lt;&gt;"",C12802&gt;=Dashboard!$F$5,C12802&lt;=Dashboard!$H$5),AND(C12802="",Dashboard!$F$5&lt;=1980,Dashboard!$H$5&gt;=2016))),1,0)</f>
        <v>1</v>
      </c>
      <c r="Q12802" s="0" t="n">
        <f aca="false">J12802*P12802+ROW()*0.00000001</f>
        <v>0.06012802</v>
      </c>
    </row>
    <row r="12803" customFormat="false" ht="15" hidden="false" customHeight="false" outlineLevel="0" collapsed="false">
      <c r="A12803" s="0" t="s">
        <v>9220</v>
      </c>
      <c r="B12803" s="0" t="s">
        <v>76</v>
      </c>
      <c r="C12803" s="0" t="n">
        <v>2000</v>
      </c>
      <c r="D12803" s="0" t="s">
        <v>246</v>
      </c>
      <c r="E12803" s="0" t="s">
        <v>3063</v>
      </c>
      <c r="F12803" s="0" t="n">
        <v>0</v>
      </c>
      <c r="G12803" s="0" t="n">
        <v>0</v>
      </c>
      <c r="H12803" s="0" t="n">
        <v>0.06</v>
      </c>
      <c r="I12803" s="0" t="n">
        <v>0</v>
      </c>
      <c r="J12803" s="0" t="n">
        <v>0.06</v>
      </c>
      <c r="N12803" s="0" t="s">
        <v>74</v>
      </c>
      <c r="P12803" s="0" t="n">
        <f aca="false">IF(AND(OR(Dashboard!$B$5="All",D12803=Dashboard!$B$5),OR(Dashboard!$D$5="All",N12803=Dashboard!$D$5),OR(AND(C12803&lt;&gt;"",C12803&gt;=Dashboard!$F$5,C12803&lt;=Dashboard!$H$5),AND(C12803="",Dashboard!$F$5&lt;=1980,Dashboard!$H$5&gt;=2016))),1,0)</f>
        <v>1</v>
      </c>
      <c r="Q12803" s="0" t="n">
        <f aca="false">J12803*P12803+ROW()*0.00000001</f>
        <v>0.06012803</v>
      </c>
    </row>
    <row r="12804" customFormat="false" ht="15" hidden="false" customHeight="false" outlineLevel="0" collapsed="false">
      <c r="A12804" s="0" t="s">
        <v>9221</v>
      </c>
      <c r="B12804" s="0" t="s">
        <v>50</v>
      </c>
      <c r="C12804" s="0" t="n">
        <v>2007</v>
      </c>
      <c r="D12804" s="0" t="s">
        <v>52</v>
      </c>
      <c r="E12804" s="0" t="s">
        <v>328</v>
      </c>
      <c r="F12804" s="0" t="n">
        <v>0</v>
      </c>
      <c r="G12804" s="0" t="n">
        <v>0</v>
      </c>
      <c r="H12804" s="0" t="n">
        <v>0.06</v>
      </c>
      <c r="I12804" s="0" t="n">
        <v>0</v>
      </c>
      <c r="J12804" s="0" t="n">
        <v>0.06</v>
      </c>
      <c r="N12804" s="0" t="s">
        <v>35</v>
      </c>
      <c r="P12804" s="0" t="n">
        <f aca="false">IF(AND(OR(Dashboard!$B$5="All",D12804=Dashboard!$B$5),OR(Dashboard!$D$5="All",N12804=Dashboard!$D$5),OR(AND(C12804&lt;&gt;"",C12804&gt;=Dashboard!$F$5,C12804&lt;=Dashboard!$H$5),AND(C12804="",Dashboard!$F$5&lt;=1980,Dashboard!$H$5&gt;=2016))),1,0)</f>
        <v>1</v>
      </c>
      <c r="Q12804" s="0" t="n">
        <f aca="false">J12804*P12804+ROW()*0.00000001</f>
        <v>0.06012804</v>
      </c>
    </row>
    <row r="12805" customFormat="false" ht="15" hidden="false" customHeight="false" outlineLevel="0" collapsed="false">
      <c r="A12805" s="0" t="s">
        <v>4752</v>
      </c>
      <c r="B12805" s="0" t="s">
        <v>85</v>
      </c>
      <c r="C12805" s="0" t="n">
        <v>2002</v>
      </c>
      <c r="D12805" s="0" t="s">
        <v>41</v>
      </c>
      <c r="E12805" s="0" t="s">
        <v>418</v>
      </c>
      <c r="F12805" s="0" t="n">
        <v>0.04</v>
      </c>
      <c r="G12805" s="0" t="n">
        <v>0.01</v>
      </c>
      <c r="H12805" s="0" t="n">
        <v>0</v>
      </c>
      <c r="I12805" s="0" t="n">
        <v>0</v>
      </c>
      <c r="J12805" s="0" t="n">
        <v>0.06</v>
      </c>
      <c r="K12805" s="0" t="n">
        <v>67</v>
      </c>
      <c r="M12805" s="0" t="s">
        <v>36</v>
      </c>
      <c r="N12805" s="0" t="s">
        <v>35</v>
      </c>
      <c r="O12805" s="0" t="s">
        <v>67</v>
      </c>
      <c r="P12805" s="0" t="n">
        <f aca="false">IF(AND(OR(Dashboard!$B$5="All",D12805=Dashboard!$B$5),OR(Dashboard!$D$5="All",N12805=Dashboard!$D$5),OR(AND(C12805&lt;&gt;"",C12805&gt;=Dashboard!$F$5,C12805&lt;=Dashboard!$H$5),AND(C12805="",Dashboard!$F$5&lt;=1980,Dashboard!$H$5&gt;=2016))),1,0)</f>
        <v>1</v>
      </c>
      <c r="Q12805" s="0" t="n">
        <f aca="false">J12805*P12805+ROW()*0.00000001</f>
        <v>0.06012805</v>
      </c>
    </row>
    <row r="12806" customFormat="false" ht="15" hidden="false" customHeight="false" outlineLevel="0" collapsed="false">
      <c r="A12806" s="0" t="s">
        <v>9222</v>
      </c>
      <c r="B12806" s="0" t="s">
        <v>50</v>
      </c>
      <c r="C12806" s="0" t="n">
        <v>2009</v>
      </c>
      <c r="D12806" s="0" t="s">
        <v>58</v>
      </c>
      <c r="E12806" s="0" t="s">
        <v>3802</v>
      </c>
      <c r="F12806" s="0" t="n">
        <v>0.05</v>
      </c>
      <c r="G12806" s="0" t="n">
        <v>0</v>
      </c>
      <c r="H12806" s="0" t="n">
        <v>0</v>
      </c>
      <c r="I12806" s="0" t="n">
        <v>0</v>
      </c>
      <c r="J12806" s="0" t="n">
        <v>0.06</v>
      </c>
      <c r="M12806" s="0" t="s">
        <v>36</v>
      </c>
      <c r="N12806" s="0" t="s">
        <v>35</v>
      </c>
      <c r="P12806" s="0" t="n">
        <f aca="false">IF(AND(OR(Dashboard!$B$5="All",D12806=Dashboard!$B$5),OR(Dashboard!$D$5="All",N12806=Dashboard!$D$5),OR(AND(C12806&lt;&gt;"",C12806&gt;=Dashboard!$F$5,C12806&lt;=Dashboard!$H$5),AND(C12806="",Dashboard!$F$5&lt;=1980,Dashboard!$H$5&gt;=2016))),1,0)</f>
        <v>1</v>
      </c>
      <c r="Q12806" s="0" t="n">
        <f aca="false">J12806*P12806+ROW()*0.00000001</f>
        <v>0.06012806</v>
      </c>
    </row>
    <row r="12807" customFormat="false" ht="15" hidden="false" customHeight="false" outlineLevel="0" collapsed="false">
      <c r="A12807" s="0" t="s">
        <v>9223</v>
      </c>
      <c r="B12807" s="0" t="s">
        <v>76</v>
      </c>
      <c r="C12807" s="0" t="n">
        <v>2002</v>
      </c>
      <c r="D12807" s="0" t="s">
        <v>34</v>
      </c>
      <c r="E12807" s="0" t="s">
        <v>220</v>
      </c>
      <c r="F12807" s="0" t="n">
        <v>0.03</v>
      </c>
      <c r="G12807" s="0" t="n">
        <v>0.02</v>
      </c>
      <c r="H12807" s="0" t="n">
        <v>0</v>
      </c>
      <c r="I12807" s="0" t="n">
        <v>0.01</v>
      </c>
      <c r="J12807" s="0" t="n">
        <v>0.06</v>
      </c>
      <c r="K12807" s="0" t="n">
        <v>62</v>
      </c>
      <c r="M12807" s="0" t="s">
        <v>36</v>
      </c>
      <c r="N12807" s="0" t="s">
        <v>74</v>
      </c>
      <c r="O12807" s="0" t="s">
        <v>67</v>
      </c>
      <c r="P12807" s="0" t="n">
        <f aca="false">IF(AND(OR(Dashboard!$B$5="All",D12807=Dashboard!$B$5),OR(Dashboard!$D$5="All",N12807=Dashboard!$D$5),OR(AND(C12807&lt;&gt;"",C12807&gt;=Dashboard!$F$5,C12807&lt;=Dashboard!$H$5),AND(C12807="",Dashboard!$F$5&lt;=1980,Dashboard!$H$5&gt;=2016))),1,0)</f>
        <v>1</v>
      </c>
      <c r="Q12807" s="0" t="n">
        <f aca="false">J12807*P12807+ROW()*0.00000001</f>
        <v>0.06012807</v>
      </c>
    </row>
    <row r="12808" customFormat="false" ht="15" hidden="false" customHeight="false" outlineLevel="0" collapsed="false">
      <c r="A12808" s="0" t="s">
        <v>9224</v>
      </c>
      <c r="B12808" s="0" t="s">
        <v>50</v>
      </c>
      <c r="C12808" s="0" t="n">
        <v>2009</v>
      </c>
      <c r="D12808" s="0" t="s">
        <v>34</v>
      </c>
      <c r="E12808" s="0" t="s">
        <v>220</v>
      </c>
      <c r="F12808" s="0" t="n">
        <v>0</v>
      </c>
      <c r="G12808" s="0" t="n">
        <v>0</v>
      </c>
      <c r="H12808" s="0" t="n">
        <v>0.06</v>
      </c>
      <c r="I12808" s="0" t="n">
        <v>0</v>
      </c>
      <c r="J12808" s="0" t="n">
        <v>0.06</v>
      </c>
      <c r="N12808" s="0" t="s">
        <v>35</v>
      </c>
      <c r="P12808" s="0" t="n">
        <f aca="false">IF(AND(OR(Dashboard!$B$5="All",D12808=Dashboard!$B$5),OR(Dashboard!$D$5="All",N12808=Dashboard!$D$5),OR(AND(C12808&lt;&gt;"",C12808&gt;=Dashboard!$F$5,C12808&lt;=Dashboard!$H$5),AND(C12808="",Dashboard!$F$5&lt;=1980,Dashboard!$H$5&gt;=2016))),1,0)</f>
        <v>1</v>
      </c>
      <c r="Q12808" s="0" t="n">
        <f aca="false">J12808*P12808+ROW()*0.00000001</f>
        <v>0.06012808</v>
      </c>
    </row>
    <row r="12809" customFormat="false" ht="15" hidden="false" customHeight="false" outlineLevel="0" collapsed="false">
      <c r="A12809" s="0" t="s">
        <v>9225</v>
      </c>
      <c r="B12809" s="0" t="s">
        <v>76</v>
      </c>
      <c r="C12809" s="0" t="n">
        <v>2008</v>
      </c>
      <c r="D12809" s="0" t="s">
        <v>114</v>
      </c>
      <c r="E12809" s="0" t="s">
        <v>2890</v>
      </c>
      <c r="F12809" s="0" t="n">
        <v>0</v>
      </c>
      <c r="G12809" s="0" t="n">
        <v>0</v>
      </c>
      <c r="H12809" s="0" t="n">
        <v>0.06</v>
      </c>
      <c r="I12809" s="0" t="n">
        <v>0</v>
      </c>
      <c r="J12809" s="0" t="n">
        <v>0.06</v>
      </c>
      <c r="N12809" s="0" t="s">
        <v>74</v>
      </c>
      <c r="P12809" s="0" t="n">
        <f aca="false">IF(AND(OR(Dashboard!$B$5="All",D12809=Dashboard!$B$5),OR(Dashboard!$D$5="All",N12809=Dashboard!$D$5),OR(AND(C12809&lt;&gt;"",C12809&gt;=Dashboard!$F$5,C12809&lt;=Dashboard!$H$5),AND(C12809="",Dashboard!$F$5&lt;=1980,Dashboard!$H$5&gt;=2016))),1,0)</f>
        <v>1</v>
      </c>
      <c r="Q12809" s="0" t="n">
        <f aca="false">J12809*P12809+ROW()*0.00000001</f>
        <v>0.06012809</v>
      </c>
    </row>
    <row r="12810" customFormat="false" ht="15" hidden="false" customHeight="false" outlineLevel="0" collapsed="false">
      <c r="A12810" s="0" t="s">
        <v>5515</v>
      </c>
      <c r="B12810" s="0" t="s">
        <v>64</v>
      </c>
      <c r="C12810" s="0" t="n">
        <v>2011</v>
      </c>
      <c r="D12810" s="0" t="s">
        <v>34</v>
      </c>
      <c r="E12810" s="0" t="s">
        <v>782</v>
      </c>
      <c r="F12810" s="0" t="n">
        <v>0</v>
      </c>
      <c r="G12810" s="0" t="n">
        <v>0.05</v>
      </c>
      <c r="H12810" s="0" t="n">
        <v>0</v>
      </c>
      <c r="I12810" s="0" t="n">
        <v>0.01</v>
      </c>
      <c r="J12810" s="0" t="n">
        <v>0.06</v>
      </c>
      <c r="N12810" s="0" t="s">
        <v>66</v>
      </c>
      <c r="P12810" s="0" t="n">
        <f aca="false">IF(AND(OR(Dashboard!$B$5="All",D12810=Dashboard!$B$5),OR(Dashboard!$D$5="All",N12810=Dashboard!$D$5),OR(AND(C12810&lt;&gt;"",C12810&gt;=Dashboard!$F$5,C12810&lt;=Dashboard!$H$5),AND(C12810="",Dashboard!$F$5&lt;=1980,Dashboard!$H$5&gt;=2016))),1,0)</f>
        <v>1</v>
      </c>
      <c r="Q12810" s="0" t="n">
        <f aca="false">J12810*P12810+ROW()*0.00000001</f>
        <v>0.0601281</v>
      </c>
    </row>
    <row r="12811" customFormat="false" ht="15" hidden="false" customHeight="false" outlineLevel="0" collapsed="false">
      <c r="A12811" s="0" t="s">
        <v>9226</v>
      </c>
      <c r="B12811" s="0" t="s">
        <v>117</v>
      </c>
      <c r="C12811" s="0" t="n">
        <v>2000</v>
      </c>
      <c r="D12811" s="0" t="s">
        <v>114</v>
      </c>
      <c r="E12811" s="0" t="s">
        <v>124</v>
      </c>
      <c r="F12811" s="0" t="n">
        <v>0.03</v>
      </c>
      <c r="G12811" s="0" t="n">
        <v>0.02</v>
      </c>
      <c r="H12811" s="0" t="n">
        <v>0</v>
      </c>
      <c r="I12811" s="0" t="n">
        <v>0</v>
      </c>
      <c r="J12811" s="0" t="n">
        <v>0.06</v>
      </c>
      <c r="K12811" s="0" t="n">
        <v>34</v>
      </c>
      <c r="M12811" s="0" t="s">
        <v>36</v>
      </c>
      <c r="N12811" s="0" t="s">
        <v>74</v>
      </c>
      <c r="O12811" s="0" t="s">
        <v>177</v>
      </c>
      <c r="P12811" s="0" t="n">
        <f aca="false">IF(AND(OR(Dashboard!$B$5="All",D12811=Dashboard!$B$5),OR(Dashboard!$D$5="All",N12811=Dashboard!$D$5),OR(AND(C12811&lt;&gt;"",C12811&gt;=Dashboard!$F$5,C12811&lt;=Dashboard!$H$5),AND(C12811="",Dashboard!$F$5&lt;=1980,Dashboard!$H$5&gt;=2016))),1,0)</f>
        <v>1</v>
      </c>
      <c r="Q12811" s="0" t="n">
        <f aca="false">J12811*P12811+ROW()*0.00000001</f>
        <v>0.06012811</v>
      </c>
    </row>
    <row r="12812" customFormat="false" ht="15" hidden="false" customHeight="false" outlineLevel="0" collapsed="false">
      <c r="A12812" s="0" t="s">
        <v>9227</v>
      </c>
      <c r="B12812" s="0" t="s">
        <v>117</v>
      </c>
      <c r="C12812" s="0" t="n">
        <v>1998</v>
      </c>
      <c r="D12812" s="0" t="s">
        <v>41</v>
      </c>
      <c r="E12812" s="0" t="s">
        <v>2855</v>
      </c>
      <c r="F12812" s="0" t="n">
        <v>0</v>
      </c>
      <c r="G12812" s="0" t="n">
        <v>0</v>
      </c>
      <c r="H12812" s="0" t="n">
        <v>0.05</v>
      </c>
      <c r="I12812" s="0" t="n">
        <v>0</v>
      </c>
      <c r="J12812" s="0" t="n">
        <v>0.06</v>
      </c>
      <c r="N12812" s="0" t="s">
        <v>74</v>
      </c>
      <c r="P12812" s="0" t="n">
        <f aca="false">IF(AND(OR(Dashboard!$B$5="All",D12812=Dashboard!$B$5),OR(Dashboard!$D$5="All",N12812=Dashboard!$D$5),OR(AND(C12812&lt;&gt;"",C12812&gt;=Dashboard!$F$5,C12812&lt;=Dashboard!$H$5),AND(C12812="",Dashboard!$F$5&lt;=1980,Dashboard!$H$5&gt;=2016))),1,0)</f>
        <v>1</v>
      </c>
      <c r="Q12812" s="0" t="n">
        <f aca="false">J12812*P12812+ROW()*0.00000001</f>
        <v>0.06012812</v>
      </c>
    </row>
    <row r="12813" customFormat="false" ht="15" hidden="false" customHeight="false" outlineLevel="0" collapsed="false">
      <c r="A12813" s="0" t="s">
        <v>1350</v>
      </c>
      <c r="B12813" s="0" t="s">
        <v>144</v>
      </c>
      <c r="C12813" s="0" t="n">
        <v>2006</v>
      </c>
      <c r="D12813" s="0" t="s">
        <v>34</v>
      </c>
      <c r="E12813" s="0" t="s">
        <v>142</v>
      </c>
      <c r="F12813" s="0" t="n">
        <v>0.04</v>
      </c>
      <c r="G12813" s="0" t="n">
        <v>0.01</v>
      </c>
      <c r="H12813" s="0" t="n">
        <v>0</v>
      </c>
      <c r="I12813" s="0" t="n">
        <v>0</v>
      </c>
      <c r="J12813" s="0" t="n">
        <v>0.06</v>
      </c>
      <c r="K12813" s="0" t="n">
        <v>69</v>
      </c>
      <c r="L12813" s="0" t="n">
        <v>6.8</v>
      </c>
      <c r="M12813" s="0" t="s">
        <v>36</v>
      </c>
      <c r="N12813" s="0" t="s">
        <v>66</v>
      </c>
      <c r="O12813" s="0" t="s">
        <v>67</v>
      </c>
      <c r="P12813" s="0" t="n">
        <f aca="false">IF(AND(OR(Dashboard!$B$5="All",D12813=Dashboard!$B$5),OR(Dashboard!$D$5="All",N12813=Dashboard!$D$5),OR(AND(C12813&lt;&gt;"",C12813&gt;=Dashboard!$F$5,C12813&lt;=Dashboard!$H$5),AND(C12813="",Dashboard!$F$5&lt;=1980,Dashboard!$H$5&gt;=2016))),1,0)</f>
        <v>1</v>
      </c>
      <c r="Q12813" s="0" t="n">
        <f aca="false">J12813*P12813+ROW()*0.00000001</f>
        <v>0.06012813</v>
      </c>
    </row>
    <row r="12814" customFormat="false" ht="15" hidden="false" customHeight="false" outlineLevel="0" collapsed="false">
      <c r="A12814" s="0" t="s">
        <v>9228</v>
      </c>
      <c r="B12814" s="0" t="s">
        <v>851</v>
      </c>
      <c r="C12814" s="0" t="n">
        <v>2016</v>
      </c>
      <c r="D12814" s="0" t="s">
        <v>46</v>
      </c>
      <c r="E12814" s="0" t="s">
        <v>4962</v>
      </c>
      <c r="F12814" s="0" t="n">
        <v>0</v>
      </c>
      <c r="G12814" s="0" t="n">
        <v>0</v>
      </c>
      <c r="H12814" s="0" t="n">
        <v>0.06</v>
      </c>
      <c r="I12814" s="0" t="n">
        <v>0</v>
      </c>
      <c r="J12814" s="0" t="n">
        <v>0.06</v>
      </c>
      <c r="N12814" s="0" t="s">
        <v>74</v>
      </c>
      <c r="P12814" s="0" t="n">
        <f aca="false">IF(AND(OR(Dashboard!$B$5="All",D12814=Dashboard!$B$5),OR(Dashboard!$D$5="All",N12814=Dashboard!$D$5),OR(AND(C12814&lt;&gt;"",C12814&gt;=Dashboard!$F$5,C12814&lt;=Dashboard!$H$5),AND(C12814="",Dashboard!$F$5&lt;=1980,Dashboard!$H$5&gt;=2016))),1,0)</f>
        <v>1</v>
      </c>
      <c r="Q12814" s="0" t="n">
        <f aca="false">J12814*P12814+ROW()*0.00000001</f>
        <v>0.06012814</v>
      </c>
    </row>
    <row r="12815" customFormat="false" ht="15" hidden="false" customHeight="false" outlineLevel="0" collapsed="false">
      <c r="A12815" s="0" t="s">
        <v>9229</v>
      </c>
      <c r="B12815" s="0" t="s">
        <v>85</v>
      </c>
      <c r="C12815" s="0" t="n">
        <v>2002</v>
      </c>
      <c r="D12815" s="0" t="s">
        <v>71</v>
      </c>
      <c r="E12815" s="0" t="s">
        <v>293</v>
      </c>
      <c r="F12815" s="0" t="n">
        <v>0.04</v>
      </c>
      <c r="G12815" s="0" t="n">
        <v>0.01</v>
      </c>
      <c r="H12815" s="0" t="n">
        <v>0</v>
      </c>
      <c r="I12815" s="0" t="n">
        <v>0</v>
      </c>
      <c r="J12815" s="0" t="n">
        <v>0.06</v>
      </c>
      <c r="K12815" s="0" t="n">
        <v>53</v>
      </c>
      <c r="M12815" s="0" t="s">
        <v>36</v>
      </c>
      <c r="N12815" s="0" t="s">
        <v>35</v>
      </c>
      <c r="O12815" s="0" t="s">
        <v>53</v>
      </c>
      <c r="P12815" s="0" t="n">
        <f aca="false">IF(AND(OR(Dashboard!$B$5="All",D12815=Dashboard!$B$5),OR(Dashboard!$D$5="All",N12815=Dashboard!$D$5),OR(AND(C12815&lt;&gt;"",C12815&gt;=Dashboard!$F$5,C12815&lt;=Dashboard!$H$5),AND(C12815="",Dashboard!$F$5&lt;=1980,Dashboard!$H$5&gt;=2016))),1,0)</f>
        <v>1</v>
      </c>
      <c r="Q12815" s="0" t="n">
        <f aca="false">J12815*P12815+ROW()*0.00000001</f>
        <v>0.06012815</v>
      </c>
    </row>
    <row r="12816" customFormat="false" ht="15" hidden="false" customHeight="false" outlineLevel="0" collapsed="false">
      <c r="A12816" s="0" t="s">
        <v>9230</v>
      </c>
      <c r="B12816" s="0" t="s">
        <v>97</v>
      </c>
      <c r="C12816" s="0" t="n">
        <v>2011</v>
      </c>
      <c r="D12816" s="0" t="s">
        <v>246</v>
      </c>
      <c r="E12816" s="0" t="s">
        <v>328</v>
      </c>
      <c r="F12816" s="0" t="n">
        <v>0</v>
      </c>
      <c r="G12816" s="0" t="n">
        <v>0</v>
      </c>
      <c r="H12816" s="0" t="n">
        <v>0.06</v>
      </c>
      <c r="I12816" s="0" t="n">
        <v>0</v>
      </c>
      <c r="J12816" s="0" t="n">
        <v>0.06</v>
      </c>
      <c r="N12816" s="0" t="s">
        <v>35</v>
      </c>
      <c r="P12816" s="0" t="n">
        <f aca="false">IF(AND(OR(Dashboard!$B$5="All",D12816=Dashboard!$B$5),OR(Dashboard!$D$5="All",N12816=Dashboard!$D$5),OR(AND(C12816&lt;&gt;"",C12816&gt;=Dashboard!$F$5,C12816&lt;=Dashboard!$H$5),AND(C12816="",Dashboard!$F$5&lt;=1980,Dashboard!$H$5&gt;=2016))),1,0)</f>
        <v>1</v>
      </c>
      <c r="Q12816" s="0" t="n">
        <f aca="false">J12816*P12816+ROW()*0.00000001</f>
        <v>0.06012816</v>
      </c>
    </row>
    <row r="12817" customFormat="false" ht="15" hidden="false" customHeight="false" outlineLevel="0" collapsed="false">
      <c r="A12817" s="0" t="s">
        <v>8273</v>
      </c>
      <c r="B12817" s="0" t="s">
        <v>50</v>
      </c>
      <c r="C12817" s="0" t="n">
        <v>2009</v>
      </c>
      <c r="D12817" s="0" t="s">
        <v>34</v>
      </c>
      <c r="E12817" s="0" t="s">
        <v>195</v>
      </c>
      <c r="F12817" s="0" t="n">
        <v>0.05</v>
      </c>
      <c r="G12817" s="0" t="n">
        <v>0</v>
      </c>
      <c r="H12817" s="0" t="n">
        <v>0</v>
      </c>
      <c r="I12817" s="0" t="n">
        <v>0</v>
      </c>
      <c r="J12817" s="0" t="n">
        <v>0.06</v>
      </c>
      <c r="M12817" s="0" t="s">
        <v>36</v>
      </c>
      <c r="N12817" s="0" t="s">
        <v>35</v>
      </c>
      <c r="P12817" s="0" t="n">
        <f aca="false">IF(AND(OR(Dashboard!$B$5="All",D12817=Dashboard!$B$5),OR(Dashboard!$D$5="All",N12817=Dashboard!$D$5),OR(AND(C12817&lt;&gt;"",C12817&gt;=Dashboard!$F$5,C12817&lt;=Dashboard!$H$5),AND(C12817="",Dashboard!$F$5&lt;=1980,Dashboard!$H$5&gt;=2016))),1,0)</f>
        <v>1</v>
      </c>
      <c r="Q12817" s="0" t="n">
        <f aca="false">J12817*P12817+ROW()*0.00000001</f>
        <v>0.06012817</v>
      </c>
    </row>
    <row r="12818" customFormat="false" ht="15" hidden="false" customHeight="false" outlineLevel="0" collapsed="false">
      <c r="A12818" s="0" t="s">
        <v>9231</v>
      </c>
      <c r="B12818" s="0" t="s">
        <v>94</v>
      </c>
      <c r="C12818" s="0" t="n">
        <v>2015</v>
      </c>
      <c r="D12818" s="0" t="s">
        <v>34</v>
      </c>
      <c r="E12818" s="0" t="s">
        <v>7265</v>
      </c>
      <c r="F12818" s="0" t="n">
        <v>0</v>
      </c>
      <c r="G12818" s="0" t="n">
        <v>0.05</v>
      </c>
      <c r="H12818" s="0" t="n">
        <v>0</v>
      </c>
      <c r="I12818" s="0" t="n">
        <v>0.01</v>
      </c>
      <c r="J12818" s="0" t="n">
        <v>0.06</v>
      </c>
      <c r="L12818" s="0" t="n">
        <v>3</v>
      </c>
      <c r="M12818" s="0" t="s">
        <v>36</v>
      </c>
      <c r="N12818" s="0" t="s">
        <v>74</v>
      </c>
      <c r="P12818" s="0" t="n">
        <f aca="false">IF(AND(OR(Dashboard!$B$5="All",D12818=Dashboard!$B$5),OR(Dashboard!$D$5="All",N12818=Dashboard!$D$5),OR(AND(C12818&lt;&gt;"",C12818&gt;=Dashboard!$F$5,C12818&lt;=Dashboard!$H$5),AND(C12818="",Dashboard!$F$5&lt;=1980,Dashboard!$H$5&gt;=2016))),1,0)</f>
        <v>1</v>
      </c>
      <c r="Q12818" s="0" t="n">
        <f aca="false">J12818*P12818+ROW()*0.00000001</f>
        <v>0.06012818</v>
      </c>
    </row>
    <row r="12819" customFormat="false" ht="15" hidden="false" customHeight="false" outlineLevel="0" collapsed="false">
      <c r="A12819" s="0" t="s">
        <v>9232</v>
      </c>
      <c r="B12819" s="0" t="s">
        <v>97</v>
      </c>
      <c r="C12819" s="0" t="n">
        <v>2011</v>
      </c>
      <c r="D12819" s="0" t="s">
        <v>46</v>
      </c>
      <c r="E12819" s="0" t="s">
        <v>6604</v>
      </c>
      <c r="F12819" s="0" t="n">
        <v>0</v>
      </c>
      <c r="G12819" s="0" t="n">
        <v>0</v>
      </c>
      <c r="H12819" s="0" t="n">
        <v>0.06</v>
      </c>
      <c r="I12819" s="0" t="n">
        <v>0</v>
      </c>
      <c r="J12819" s="0" t="n">
        <v>0.06</v>
      </c>
      <c r="N12819" s="0" t="s">
        <v>35</v>
      </c>
      <c r="P12819" s="0" t="n">
        <f aca="false">IF(AND(OR(Dashboard!$B$5="All",D12819=Dashboard!$B$5),OR(Dashboard!$D$5="All",N12819=Dashboard!$D$5),OR(AND(C12819&lt;&gt;"",C12819&gt;=Dashboard!$F$5,C12819&lt;=Dashboard!$H$5),AND(C12819="",Dashboard!$F$5&lt;=1980,Dashboard!$H$5&gt;=2016))),1,0)</f>
        <v>1</v>
      </c>
      <c r="Q12819" s="0" t="n">
        <f aca="false">J12819*P12819+ROW()*0.00000001</f>
        <v>0.06012819</v>
      </c>
    </row>
    <row r="12820" customFormat="false" ht="15" hidden="false" customHeight="false" outlineLevel="0" collapsed="false">
      <c r="A12820" s="0" t="s">
        <v>9233</v>
      </c>
      <c r="B12820" s="0" t="s">
        <v>85</v>
      </c>
      <c r="C12820" s="0" t="n">
        <v>2004</v>
      </c>
      <c r="D12820" s="0" t="s">
        <v>48</v>
      </c>
      <c r="E12820" s="0" t="s">
        <v>560</v>
      </c>
      <c r="F12820" s="0" t="n">
        <v>0.04</v>
      </c>
      <c r="G12820" s="0" t="n">
        <v>0.01</v>
      </c>
      <c r="H12820" s="0" t="n">
        <v>0</v>
      </c>
      <c r="I12820" s="0" t="n">
        <v>0</v>
      </c>
      <c r="J12820" s="0" t="n">
        <v>0.06</v>
      </c>
      <c r="K12820" s="0" t="n">
        <v>37</v>
      </c>
      <c r="M12820" s="0" t="s">
        <v>36</v>
      </c>
      <c r="N12820" s="0" t="s">
        <v>35</v>
      </c>
      <c r="O12820" s="0" t="s">
        <v>177</v>
      </c>
      <c r="P12820" s="0" t="n">
        <f aca="false">IF(AND(OR(Dashboard!$B$5="All",D12820=Dashboard!$B$5),OR(Dashboard!$D$5="All",N12820=Dashboard!$D$5),OR(AND(C12820&lt;&gt;"",C12820&gt;=Dashboard!$F$5,C12820&lt;=Dashboard!$H$5),AND(C12820="",Dashboard!$F$5&lt;=1980,Dashboard!$H$5&gt;=2016))),1,0)</f>
        <v>1</v>
      </c>
      <c r="Q12820" s="0" t="n">
        <f aca="false">J12820*P12820+ROW()*0.00000001</f>
        <v>0.0601282</v>
      </c>
    </row>
    <row r="12821" customFormat="false" ht="15" hidden="false" customHeight="false" outlineLevel="0" collapsed="false">
      <c r="A12821" s="0" t="s">
        <v>9234</v>
      </c>
      <c r="B12821" s="0" t="s">
        <v>50</v>
      </c>
      <c r="C12821" s="0" t="n">
        <v>2009</v>
      </c>
      <c r="D12821" s="0" t="s">
        <v>58</v>
      </c>
      <c r="E12821" s="0" t="s">
        <v>689</v>
      </c>
      <c r="F12821" s="0" t="n">
        <v>0.05</v>
      </c>
      <c r="G12821" s="0" t="n">
        <v>0</v>
      </c>
      <c r="H12821" s="0" t="n">
        <v>0</v>
      </c>
      <c r="I12821" s="0" t="n">
        <v>0</v>
      </c>
      <c r="J12821" s="0" t="n">
        <v>0.06</v>
      </c>
      <c r="M12821" s="0" t="s">
        <v>36</v>
      </c>
      <c r="N12821" s="0" t="s">
        <v>35</v>
      </c>
      <c r="P12821" s="0" t="n">
        <f aca="false">IF(AND(OR(Dashboard!$B$5="All",D12821=Dashboard!$B$5),OR(Dashboard!$D$5="All",N12821=Dashboard!$D$5),OR(AND(C12821&lt;&gt;"",C12821&gt;=Dashboard!$F$5,C12821&lt;=Dashboard!$H$5),AND(C12821="",Dashboard!$F$5&lt;=1980,Dashboard!$H$5&gt;=2016))),1,0)</f>
        <v>1</v>
      </c>
      <c r="Q12821" s="0" t="n">
        <f aca="false">J12821*P12821+ROW()*0.00000001</f>
        <v>0.06012821</v>
      </c>
    </row>
    <row r="12822" customFormat="false" ht="15" hidden="false" customHeight="false" outlineLevel="0" collapsed="false">
      <c r="A12822" s="0" t="s">
        <v>7817</v>
      </c>
      <c r="B12822" s="0" t="s">
        <v>851</v>
      </c>
      <c r="C12822" s="0" t="n">
        <v>2015</v>
      </c>
      <c r="D12822" s="0" t="s">
        <v>71</v>
      </c>
      <c r="E12822" s="0" t="s">
        <v>782</v>
      </c>
      <c r="F12822" s="0" t="n">
        <v>0</v>
      </c>
      <c r="G12822" s="0" t="n">
        <v>0</v>
      </c>
      <c r="H12822" s="0" t="n">
        <v>0.06</v>
      </c>
      <c r="I12822" s="0" t="n">
        <v>0</v>
      </c>
      <c r="J12822" s="0" t="n">
        <v>0.06</v>
      </c>
      <c r="M12822" s="0" t="s">
        <v>103</v>
      </c>
      <c r="N12822" s="0" t="s">
        <v>74</v>
      </c>
      <c r="P12822" s="0" t="n">
        <f aca="false">IF(AND(OR(Dashboard!$B$5="All",D12822=Dashboard!$B$5),OR(Dashboard!$D$5="All",N12822=Dashboard!$D$5),OR(AND(C12822&lt;&gt;"",C12822&gt;=Dashboard!$F$5,C12822&lt;=Dashboard!$H$5),AND(C12822="",Dashboard!$F$5&lt;=1980,Dashboard!$H$5&gt;=2016))),1,0)</f>
        <v>1</v>
      </c>
      <c r="Q12822" s="0" t="n">
        <f aca="false">J12822*P12822+ROW()*0.00000001</f>
        <v>0.06012822</v>
      </c>
    </row>
    <row r="12823" customFormat="false" ht="15" hidden="false" customHeight="false" outlineLevel="0" collapsed="false">
      <c r="A12823" s="0" t="s">
        <v>9235</v>
      </c>
      <c r="B12823" s="0" t="s">
        <v>64</v>
      </c>
      <c r="C12823" s="0" t="n">
        <v>2013</v>
      </c>
      <c r="D12823" s="0" t="s">
        <v>41</v>
      </c>
      <c r="E12823" s="0" t="s">
        <v>689</v>
      </c>
      <c r="F12823" s="0" t="n">
        <v>0.04</v>
      </c>
      <c r="G12823" s="0" t="n">
        <v>0.01</v>
      </c>
      <c r="H12823" s="0" t="n">
        <v>0</v>
      </c>
      <c r="I12823" s="0" t="n">
        <v>0.01</v>
      </c>
      <c r="J12823" s="0" t="n">
        <v>0.06</v>
      </c>
      <c r="K12823" s="0" t="n">
        <v>19</v>
      </c>
      <c r="L12823" s="0" t="n">
        <v>1.3</v>
      </c>
      <c r="M12823" s="0" t="s">
        <v>73</v>
      </c>
      <c r="N12823" s="0" t="s">
        <v>66</v>
      </c>
      <c r="O12823" s="0" t="s">
        <v>177</v>
      </c>
      <c r="P12823" s="0" t="n">
        <f aca="false">IF(AND(OR(Dashboard!$B$5="All",D12823=Dashboard!$B$5),OR(Dashboard!$D$5="All",N12823=Dashboard!$D$5),OR(AND(C12823&lt;&gt;"",C12823&gt;=Dashboard!$F$5,C12823&lt;=Dashboard!$H$5),AND(C12823="",Dashboard!$F$5&lt;=1980,Dashboard!$H$5&gt;=2016))),1,0)</f>
        <v>1</v>
      </c>
      <c r="Q12823" s="0" t="n">
        <f aca="false">J12823*P12823+ROW()*0.00000001</f>
        <v>0.06012823</v>
      </c>
    </row>
    <row r="12824" customFormat="false" ht="15" hidden="false" customHeight="false" outlineLevel="0" collapsed="false">
      <c r="A12824" s="0" t="s">
        <v>5490</v>
      </c>
      <c r="B12824" s="0" t="s">
        <v>4986</v>
      </c>
      <c r="C12824" s="0" t="n">
        <v>1996</v>
      </c>
      <c r="D12824" s="0" t="s">
        <v>102</v>
      </c>
      <c r="E12824" s="0" t="s">
        <v>4987</v>
      </c>
      <c r="F12824" s="0" t="n">
        <v>0</v>
      </c>
      <c r="G12824" s="0" t="n">
        <v>0</v>
      </c>
      <c r="H12824" s="0" t="n">
        <v>0.06</v>
      </c>
      <c r="I12824" s="0" t="n">
        <v>0</v>
      </c>
      <c r="J12824" s="0" t="n">
        <v>0.06</v>
      </c>
      <c r="N12824" s="0" t="s">
        <v>161</v>
      </c>
      <c r="P12824" s="0" t="n">
        <f aca="false">IF(AND(OR(Dashboard!$B$5="All",D12824=Dashboard!$B$5),OR(Dashboard!$D$5="All",N12824=Dashboard!$D$5),OR(AND(C12824&lt;&gt;"",C12824&gt;=Dashboard!$F$5,C12824&lt;=Dashboard!$H$5),AND(C12824="",Dashboard!$F$5&lt;=1980,Dashboard!$H$5&gt;=2016))),1,0)</f>
        <v>1</v>
      </c>
      <c r="Q12824" s="0" t="n">
        <f aca="false">J12824*P12824+ROW()*0.00000001</f>
        <v>0.06012824</v>
      </c>
    </row>
    <row r="12825" customFormat="false" ht="15" hidden="false" customHeight="false" outlineLevel="0" collapsed="false">
      <c r="A12825" s="0" t="s">
        <v>5821</v>
      </c>
      <c r="B12825" s="0" t="s">
        <v>94</v>
      </c>
      <c r="C12825" s="0" t="n">
        <v>2014</v>
      </c>
      <c r="D12825" s="0" t="s">
        <v>246</v>
      </c>
      <c r="E12825" s="0" t="s">
        <v>782</v>
      </c>
      <c r="F12825" s="0" t="n">
        <v>0</v>
      </c>
      <c r="G12825" s="0" t="n">
        <v>0</v>
      </c>
      <c r="H12825" s="0" t="n">
        <v>0.06</v>
      </c>
      <c r="I12825" s="0" t="n">
        <v>0</v>
      </c>
      <c r="J12825" s="0" t="n">
        <v>0.06</v>
      </c>
      <c r="N12825" s="0" t="s">
        <v>74</v>
      </c>
      <c r="P12825" s="0" t="n">
        <f aca="false">IF(AND(OR(Dashboard!$B$5="All",D12825=Dashboard!$B$5),OR(Dashboard!$D$5="All",N12825=Dashboard!$D$5),OR(AND(C12825&lt;&gt;"",C12825&gt;=Dashboard!$F$5,C12825&lt;=Dashboard!$H$5),AND(C12825="",Dashboard!$F$5&lt;=1980,Dashboard!$H$5&gt;=2016))),1,0)</f>
        <v>1</v>
      </c>
      <c r="Q12825" s="0" t="n">
        <f aca="false">J12825*P12825+ROW()*0.00000001</f>
        <v>0.06012825</v>
      </c>
    </row>
    <row r="12826" customFormat="false" ht="15" hidden="false" customHeight="false" outlineLevel="0" collapsed="false">
      <c r="A12826" s="0" t="s">
        <v>9236</v>
      </c>
      <c r="B12826" s="0" t="s">
        <v>76</v>
      </c>
      <c r="C12826" s="0" t="n">
        <v>2005</v>
      </c>
      <c r="D12826" s="0" t="s">
        <v>52</v>
      </c>
      <c r="E12826" s="0" t="s">
        <v>243</v>
      </c>
      <c r="F12826" s="0" t="n">
        <v>0.03</v>
      </c>
      <c r="G12826" s="0" t="n">
        <v>0.02</v>
      </c>
      <c r="H12826" s="0" t="n">
        <v>0</v>
      </c>
      <c r="I12826" s="0" t="n">
        <v>0.01</v>
      </c>
      <c r="J12826" s="0" t="n">
        <v>0.06</v>
      </c>
      <c r="K12826" s="0" t="n">
        <v>50</v>
      </c>
      <c r="M12826" s="0" t="s">
        <v>103</v>
      </c>
      <c r="N12826" s="0" t="s">
        <v>74</v>
      </c>
      <c r="O12826" s="0" t="s">
        <v>177</v>
      </c>
      <c r="P12826" s="0" t="n">
        <f aca="false">IF(AND(OR(Dashboard!$B$5="All",D12826=Dashboard!$B$5),OR(Dashboard!$D$5="All",N12826=Dashboard!$D$5),OR(AND(C12826&lt;&gt;"",C12826&gt;=Dashboard!$F$5,C12826&lt;=Dashboard!$H$5),AND(C12826="",Dashboard!$F$5&lt;=1980,Dashboard!$H$5&gt;=2016))),1,0)</f>
        <v>1</v>
      </c>
      <c r="Q12826" s="0" t="n">
        <f aca="false">J12826*P12826+ROW()*0.00000001</f>
        <v>0.06012826</v>
      </c>
    </row>
    <row r="12827" customFormat="false" ht="15" hidden="false" customHeight="false" outlineLevel="0" collapsed="false">
      <c r="A12827" s="0" t="s">
        <v>9237</v>
      </c>
      <c r="B12827" s="0" t="s">
        <v>50</v>
      </c>
      <c r="C12827" s="0" t="n">
        <v>2008</v>
      </c>
      <c r="D12827" s="0" t="s">
        <v>58</v>
      </c>
      <c r="E12827" s="0" t="s">
        <v>9238</v>
      </c>
      <c r="F12827" s="0" t="n">
        <v>0</v>
      </c>
      <c r="G12827" s="0" t="n">
        <v>0</v>
      </c>
      <c r="H12827" s="0" t="n">
        <v>0.06</v>
      </c>
      <c r="I12827" s="0" t="n">
        <v>0</v>
      </c>
      <c r="J12827" s="0" t="n">
        <v>0.06</v>
      </c>
      <c r="N12827" s="0" t="s">
        <v>35</v>
      </c>
      <c r="P12827" s="0" t="n">
        <f aca="false">IF(AND(OR(Dashboard!$B$5="All",D12827=Dashboard!$B$5),OR(Dashboard!$D$5="All",N12827=Dashboard!$D$5),OR(AND(C12827&lt;&gt;"",C12827&gt;=Dashboard!$F$5,C12827&lt;=Dashboard!$H$5),AND(C12827="",Dashboard!$F$5&lt;=1980,Dashboard!$H$5&gt;=2016))),1,0)</f>
        <v>1</v>
      </c>
      <c r="Q12827" s="0" t="n">
        <f aca="false">J12827*P12827+ROW()*0.00000001</f>
        <v>0.06012827</v>
      </c>
    </row>
    <row r="12828" customFormat="false" ht="15" hidden="false" customHeight="false" outlineLevel="0" collapsed="false">
      <c r="A12828" s="0" t="s">
        <v>9239</v>
      </c>
      <c r="B12828" s="0" t="s">
        <v>76</v>
      </c>
      <c r="C12828" s="0" t="n">
        <v>2007</v>
      </c>
      <c r="D12828" s="0" t="s">
        <v>34</v>
      </c>
      <c r="E12828" s="0" t="s">
        <v>160</v>
      </c>
      <c r="F12828" s="0" t="n">
        <v>0.03</v>
      </c>
      <c r="G12828" s="0" t="n">
        <v>0.02</v>
      </c>
      <c r="H12828" s="0" t="n">
        <v>0</v>
      </c>
      <c r="I12828" s="0" t="n">
        <v>0.01</v>
      </c>
      <c r="J12828" s="0" t="n">
        <v>0.06</v>
      </c>
      <c r="N12828" s="0" t="s">
        <v>74</v>
      </c>
      <c r="P12828" s="0" t="n">
        <f aca="false">IF(AND(OR(Dashboard!$B$5="All",D12828=Dashboard!$B$5),OR(Dashboard!$D$5="All",N12828=Dashboard!$D$5),OR(AND(C12828&lt;&gt;"",C12828&gt;=Dashboard!$F$5,C12828&lt;=Dashboard!$H$5),AND(C12828="",Dashboard!$F$5&lt;=1980,Dashboard!$H$5&gt;=2016))),1,0)</f>
        <v>1</v>
      </c>
      <c r="Q12828" s="0" t="n">
        <f aca="false">J12828*P12828+ROW()*0.00000001</f>
        <v>0.06012828</v>
      </c>
    </row>
    <row r="12829" customFormat="false" ht="15" hidden="false" customHeight="false" outlineLevel="0" collapsed="false">
      <c r="A12829" s="0" t="s">
        <v>3094</v>
      </c>
      <c r="B12829" s="0" t="s">
        <v>152</v>
      </c>
      <c r="C12829" s="0" t="n">
        <v>2009</v>
      </c>
      <c r="D12829" s="0" t="s">
        <v>71</v>
      </c>
      <c r="E12829" s="0" t="s">
        <v>142</v>
      </c>
      <c r="F12829" s="0" t="n">
        <v>0</v>
      </c>
      <c r="G12829" s="0" t="n">
        <v>0.05</v>
      </c>
      <c r="H12829" s="0" t="n">
        <v>0</v>
      </c>
      <c r="I12829" s="0" t="n">
        <v>0.01</v>
      </c>
      <c r="J12829" s="0" t="n">
        <v>0.06</v>
      </c>
      <c r="K12829" s="0" t="n">
        <v>76</v>
      </c>
      <c r="L12829" s="0" t="n">
        <v>8</v>
      </c>
      <c r="M12829" s="0" t="s">
        <v>73</v>
      </c>
      <c r="N12829" s="0" t="s">
        <v>152</v>
      </c>
      <c r="O12829" s="0" t="s">
        <v>37</v>
      </c>
      <c r="P12829" s="0" t="n">
        <f aca="false">IF(AND(OR(Dashboard!$B$5="All",D12829=Dashboard!$B$5),OR(Dashboard!$D$5="All",N12829=Dashboard!$D$5),OR(AND(C12829&lt;&gt;"",C12829&gt;=Dashboard!$F$5,C12829&lt;=Dashboard!$H$5),AND(C12829="",Dashboard!$F$5&lt;=1980,Dashboard!$H$5&gt;=2016))),1,0)</f>
        <v>1</v>
      </c>
      <c r="Q12829" s="0" t="n">
        <f aca="false">J12829*P12829+ROW()*0.00000001</f>
        <v>0.06012829</v>
      </c>
    </row>
    <row r="12830" customFormat="false" ht="15" hidden="false" customHeight="false" outlineLevel="0" collapsed="false">
      <c r="A12830" s="0" t="s">
        <v>9240</v>
      </c>
      <c r="B12830" s="0" t="s">
        <v>873</v>
      </c>
      <c r="C12830" s="0" t="n">
        <v>1995</v>
      </c>
      <c r="D12830" s="0" t="s">
        <v>56</v>
      </c>
      <c r="E12830" s="0" t="s">
        <v>1607</v>
      </c>
      <c r="F12830" s="0" t="n">
        <v>0</v>
      </c>
      <c r="G12830" s="0" t="n">
        <v>0</v>
      </c>
      <c r="H12830" s="0" t="n">
        <v>0.06</v>
      </c>
      <c r="I12830" s="0" t="n">
        <v>0</v>
      </c>
      <c r="J12830" s="0" t="n">
        <v>0.06</v>
      </c>
      <c r="N12830" s="0" t="s">
        <v>154</v>
      </c>
      <c r="P12830" s="0" t="n">
        <f aca="false">IF(AND(OR(Dashboard!$B$5="All",D12830=Dashboard!$B$5),OR(Dashboard!$D$5="All",N12830=Dashboard!$D$5),OR(AND(C12830&lt;&gt;"",C12830&gt;=Dashboard!$F$5,C12830&lt;=Dashboard!$H$5),AND(C12830="",Dashboard!$F$5&lt;=1980,Dashboard!$H$5&gt;=2016))),1,0)</f>
        <v>1</v>
      </c>
      <c r="Q12830" s="0" t="n">
        <f aca="false">J12830*P12830+ROW()*0.00000001</f>
        <v>0.0601283</v>
      </c>
    </row>
    <row r="12831" customFormat="false" ht="15" hidden="false" customHeight="false" outlineLevel="0" collapsed="false">
      <c r="A12831" s="0" t="s">
        <v>9241</v>
      </c>
      <c r="B12831" s="0" t="s">
        <v>164</v>
      </c>
      <c r="C12831" s="0" t="n">
        <v>2010</v>
      </c>
      <c r="D12831" s="0" t="s">
        <v>58</v>
      </c>
      <c r="E12831" s="0" t="s">
        <v>1002</v>
      </c>
      <c r="F12831" s="0" t="n">
        <v>0</v>
      </c>
      <c r="G12831" s="0" t="n">
        <v>0</v>
      </c>
      <c r="H12831" s="0" t="n">
        <v>0.06</v>
      </c>
      <c r="I12831" s="0" t="n">
        <v>0</v>
      </c>
      <c r="J12831" s="0" t="n">
        <v>0.06</v>
      </c>
      <c r="N12831" s="0" t="s">
        <v>74</v>
      </c>
      <c r="P12831" s="0" t="n">
        <f aca="false">IF(AND(OR(Dashboard!$B$5="All",D12831=Dashboard!$B$5),OR(Dashboard!$D$5="All",N12831=Dashboard!$D$5),OR(AND(C12831&lt;&gt;"",C12831&gt;=Dashboard!$F$5,C12831&lt;=Dashboard!$H$5),AND(C12831="",Dashboard!$F$5&lt;=1980,Dashboard!$H$5&gt;=2016))),1,0)</f>
        <v>1</v>
      </c>
      <c r="Q12831" s="0" t="n">
        <f aca="false">J12831*P12831+ROW()*0.00000001</f>
        <v>0.06012831</v>
      </c>
    </row>
    <row r="12832" customFormat="false" ht="15" hidden="false" customHeight="false" outlineLevel="0" collapsed="false">
      <c r="A12832" s="0" t="s">
        <v>9242</v>
      </c>
      <c r="B12832" s="0" t="s">
        <v>64</v>
      </c>
      <c r="C12832" s="0" t="n">
        <v>2008</v>
      </c>
      <c r="D12832" s="0" t="s">
        <v>52</v>
      </c>
      <c r="E12832" s="0" t="s">
        <v>8878</v>
      </c>
      <c r="F12832" s="0" t="n">
        <v>0.05</v>
      </c>
      <c r="G12832" s="0" t="n">
        <v>0</v>
      </c>
      <c r="H12832" s="0" t="n">
        <v>0</v>
      </c>
      <c r="I12832" s="0" t="n">
        <v>0</v>
      </c>
      <c r="J12832" s="0" t="n">
        <v>0.06</v>
      </c>
      <c r="K12832" s="0" t="n">
        <v>52</v>
      </c>
      <c r="L12832" s="0" t="n">
        <v>6.1</v>
      </c>
      <c r="M12832" s="0" t="s">
        <v>103</v>
      </c>
      <c r="N12832" s="0" t="s">
        <v>66</v>
      </c>
      <c r="O12832" s="0" t="s">
        <v>53</v>
      </c>
      <c r="P12832" s="0" t="n">
        <f aca="false">IF(AND(OR(Dashboard!$B$5="All",D12832=Dashboard!$B$5),OR(Dashboard!$D$5="All",N12832=Dashboard!$D$5),OR(AND(C12832&lt;&gt;"",C12832&gt;=Dashboard!$F$5,C12832&lt;=Dashboard!$H$5),AND(C12832="",Dashboard!$F$5&lt;=1980,Dashboard!$H$5&gt;=2016))),1,0)</f>
        <v>1</v>
      </c>
      <c r="Q12832" s="0" t="n">
        <f aca="false">J12832*P12832+ROW()*0.00000001</f>
        <v>0.06012832</v>
      </c>
    </row>
    <row r="12833" customFormat="false" ht="15" hidden="false" customHeight="false" outlineLevel="0" collapsed="false">
      <c r="A12833" s="0" t="s">
        <v>1121</v>
      </c>
      <c r="B12833" s="0" t="s">
        <v>186</v>
      </c>
      <c r="C12833" s="0" t="n">
        <v>2004</v>
      </c>
      <c r="D12833" s="0" t="s">
        <v>56</v>
      </c>
      <c r="E12833" s="0" t="s">
        <v>124</v>
      </c>
      <c r="F12833" s="0" t="n">
        <v>0.04</v>
      </c>
      <c r="G12833" s="0" t="n">
        <v>0.01</v>
      </c>
      <c r="H12833" s="0" t="n">
        <v>0</v>
      </c>
      <c r="I12833" s="0" t="n">
        <v>0</v>
      </c>
      <c r="J12833" s="0" t="n">
        <v>0.06</v>
      </c>
      <c r="K12833" s="0" t="n">
        <v>68</v>
      </c>
      <c r="L12833" s="0" t="n">
        <v>8.2</v>
      </c>
      <c r="M12833" s="0" t="s">
        <v>73</v>
      </c>
      <c r="N12833" s="0" t="s">
        <v>35</v>
      </c>
      <c r="O12833" s="0" t="s">
        <v>67</v>
      </c>
      <c r="P12833" s="0" t="n">
        <f aca="false">IF(AND(OR(Dashboard!$B$5="All",D12833=Dashboard!$B$5),OR(Dashboard!$D$5="All",N12833=Dashboard!$D$5),OR(AND(C12833&lt;&gt;"",C12833&gt;=Dashboard!$F$5,C12833&lt;=Dashboard!$H$5),AND(C12833="",Dashboard!$F$5&lt;=1980,Dashboard!$H$5&gt;=2016))),1,0)</f>
        <v>1</v>
      </c>
      <c r="Q12833" s="0" t="n">
        <f aca="false">J12833*P12833+ROW()*0.00000001</f>
        <v>0.06012833</v>
      </c>
    </row>
    <row r="12834" customFormat="false" ht="15" hidden="false" customHeight="false" outlineLevel="0" collapsed="false">
      <c r="A12834" s="0" t="s">
        <v>9243</v>
      </c>
      <c r="B12834" s="0" t="s">
        <v>117</v>
      </c>
      <c r="C12834" s="0" t="n">
        <v>1997</v>
      </c>
      <c r="D12834" s="0" t="s">
        <v>56</v>
      </c>
      <c r="E12834" s="0" t="s">
        <v>89</v>
      </c>
      <c r="F12834" s="0" t="n">
        <v>0.03</v>
      </c>
      <c r="G12834" s="0" t="n">
        <v>0.02</v>
      </c>
      <c r="H12834" s="0" t="n">
        <v>0</v>
      </c>
      <c r="I12834" s="0" t="n">
        <v>0</v>
      </c>
      <c r="J12834" s="0" t="n">
        <v>0.06</v>
      </c>
      <c r="K12834" s="0" t="n">
        <v>76</v>
      </c>
      <c r="M12834" s="0" t="s">
        <v>103</v>
      </c>
      <c r="N12834" s="0" t="s">
        <v>74</v>
      </c>
      <c r="O12834" s="0" t="s">
        <v>37</v>
      </c>
      <c r="P12834" s="0" t="n">
        <f aca="false">IF(AND(OR(Dashboard!$B$5="All",D12834=Dashboard!$B$5),OR(Dashboard!$D$5="All",N12834=Dashboard!$D$5),OR(AND(C12834&lt;&gt;"",C12834&gt;=Dashboard!$F$5,C12834&lt;=Dashboard!$H$5),AND(C12834="",Dashboard!$F$5&lt;=1980,Dashboard!$H$5&gt;=2016))),1,0)</f>
        <v>1</v>
      </c>
      <c r="Q12834" s="0" t="n">
        <f aca="false">J12834*P12834+ROW()*0.00000001</f>
        <v>0.06012834</v>
      </c>
    </row>
    <row r="12835" customFormat="false" ht="15" hidden="false" customHeight="false" outlineLevel="0" collapsed="false">
      <c r="A12835" s="0" t="s">
        <v>3884</v>
      </c>
      <c r="B12835" s="0" t="s">
        <v>152</v>
      </c>
      <c r="C12835" s="0" t="n">
        <v>2016</v>
      </c>
      <c r="D12835" s="0" t="s">
        <v>34</v>
      </c>
      <c r="E12835" s="0" t="s">
        <v>195</v>
      </c>
      <c r="F12835" s="0" t="n">
        <v>0.01</v>
      </c>
      <c r="G12835" s="0" t="n">
        <v>0.04</v>
      </c>
      <c r="H12835" s="0" t="n">
        <v>0</v>
      </c>
      <c r="I12835" s="0" t="n">
        <v>0</v>
      </c>
      <c r="J12835" s="0" t="n">
        <v>0.06</v>
      </c>
      <c r="K12835" s="0" t="n">
        <v>86</v>
      </c>
      <c r="L12835" s="0" t="n">
        <v>8.2</v>
      </c>
      <c r="M12835" s="0" t="s">
        <v>36</v>
      </c>
      <c r="N12835" s="0" t="s">
        <v>152</v>
      </c>
      <c r="O12835" s="0" t="s">
        <v>42</v>
      </c>
      <c r="P12835" s="0" t="n">
        <f aca="false">IF(AND(OR(Dashboard!$B$5="All",D12835=Dashboard!$B$5),OR(Dashboard!$D$5="All",N12835=Dashboard!$D$5),OR(AND(C12835&lt;&gt;"",C12835&gt;=Dashboard!$F$5,C12835&lt;=Dashboard!$H$5),AND(C12835="",Dashboard!$F$5&lt;=1980,Dashboard!$H$5&gt;=2016))),1,0)</f>
        <v>1</v>
      </c>
      <c r="Q12835" s="0" t="n">
        <f aca="false">J12835*P12835+ROW()*0.00000001</f>
        <v>0.06012835</v>
      </c>
    </row>
    <row r="12836" customFormat="false" ht="15" hidden="false" customHeight="false" outlineLevel="0" collapsed="false">
      <c r="A12836" s="0" t="s">
        <v>5868</v>
      </c>
      <c r="B12836" s="0" t="s">
        <v>64</v>
      </c>
      <c r="C12836" s="0" t="n">
        <v>2011</v>
      </c>
      <c r="D12836" s="0" t="s">
        <v>71</v>
      </c>
      <c r="E12836" s="0" t="s">
        <v>782</v>
      </c>
      <c r="F12836" s="0" t="n">
        <v>0</v>
      </c>
      <c r="G12836" s="0" t="n">
        <v>0.04</v>
      </c>
      <c r="H12836" s="0" t="n">
        <v>0.01</v>
      </c>
      <c r="I12836" s="0" t="n">
        <v>0.01</v>
      </c>
      <c r="J12836" s="0" t="n">
        <v>0.06</v>
      </c>
      <c r="N12836" s="0" t="s">
        <v>66</v>
      </c>
      <c r="P12836" s="0" t="n">
        <f aca="false">IF(AND(OR(Dashboard!$B$5="All",D12836=Dashboard!$B$5),OR(Dashboard!$D$5="All",N12836=Dashboard!$D$5),OR(AND(C12836&lt;&gt;"",C12836&gt;=Dashboard!$F$5,C12836&lt;=Dashboard!$H$5),AND(C12836="",Dashboard!$F$5&lt;=1980,Dashboard!$H$5&gt;=2016))),1,0)</f>
        <v>1</v>
      </c>
      <c r="Q12836" s="0" t="n">
        <f aca="false">J12836*P12836+ROW()*0.00000001</f>
        <v>0.06012836</v>
      </c>
    </row>
    <row r="12837" customFormat="false" ht="15" hidden="false" customHeight="false" outlineLevel="0" collapsed="false">
      <c r="A12837" s="0" t="s">
        <v>9244</v>
      </c>
      <c r="B12837" s="0" t="s">
        <v>94</v>
      </c>
      <c r="C12837" s="0" t="n">
        <v>2016</v>
      </c>
      <c r="D12837" s="0" t="s">
        <v>52</v>
      </c>
      <c r="E12837" s="0" t="s">
        <v>782</v>
      </c>
      <c r="F12837" s="0" t="n">
        <v>0.01</v>
      </c>
      <c r="G12837" s="0" t="n">
        <v>0</v>
      </c>
      <c r="H12837" s="0" t="n">
        <v>0.05</v>
      </c>
      <c r="I12837" s="0" t="n">
        <v>0</v>
      </c>
      <c r="J12837" s="0" t="n">
        <v>0.06</v>
      </c>
      <c r="N12837" s="0" t="s">
        <v>74</v>
      </c>
      <c r="P12837" s="0" t="n">
        <f aca="false">IF(AND(OR(Dashboard!$B$5="All",D12837=Dashboard!$B$5),OR(Dashboard!$D$5="All",N12837=Dashboard!$D$5),OR(AND(C12837&lt;&gt;"",C12837&gt;=Dashboard!$F$5,C12837&lt;=Dashboard!$H$5),AND(C12837="",Dashboard!$F$5&lt;=1980,Dashboard!$H$5&gt;=2016))),1,0)</f>
        <v>1</v>
      </c>
      <c r="Q12837" s="0" t="n">
        <f aca="false">J12837*P12837+ROW()*0.00000001</f>
        <v>0.06012837</v>
      </c>
    </row>
    <row r="12838" customFormat="false" ht="15" hidden="false" customHeight="false" outlineLevel="0" collapsed="false">
      <c r="A12838" s="0" t="s">
        <v>9245</v>
      </c>
      <c r="B12838" s="0" t="s">
        <v>117</v>
      </c>
      <c r="C12838" s="0" t="n">
        <v>1995</v>
      </c>
      <c r="D12838" s="0" t="s">
        <v>102</v>
      </c>
      <c r="E12838" s="0" t="s">
        <v>449</v>
      </c>
      <c r="F12838" s="0" t="n">
        <v>0.03</v>
      </c>
      <c r="G12838" s="0" t="n">
        <v>0.02</v>
      </c>
      <c r="H12838" s="0" t="n">
        <v>0</v>
      </c>
      <c r="I12838" s="0" t="n">
        <v>0</v>
      </c>
      <c r="J12838" s="0" t="n">
        <v>0.06</v>
      </c>
      <c r="N12838" s="0" t="s">
        <v>74</v>
      </c>
      <c r="P12838" s="0" t="n">
        <f aca="false">IF(AND(OR(Dashboard!$B$5="All",D12838=Dashboard!$B$5),OR(Dashboard!$D$5="All",N12838=Dashboard!$D$5),OR(AND(C12838&lt;&gt;"",C12838&gt;=Dashboard!$F$5,C12838&lt;=Dashboard!$H$5),AND(C12838="",Dashboard!$F$5&lt;=1980,Dashboard!$H$5&gt;=2016))),1,0)</f>
        <v>1</v>
      </c>
      <c r="Q12838" s="0" t="n">
        <f aca="false">J12838*P12838+ROW()*0.00000001</f>
        <v>0.06012838</v>
      </c>
    </row>
    <row r="12839" customFormat="false" ht="15" hidden="false" customHeight="false" outlineLevel="0" collapsed="false">
      <c r="A12839" s="0" t="s">
        <v>9246</v>
      </c>
      <c r="B12839" s="0" t="s">
        <v>50</v>
      </c>
      <c r="C12839" s="0" t="n">
        <v>2007</v>
      </c>
      <c r="D12839" s="0" t="s">
        <v>46</v>
      </c>
      <c r="E12839" s="0" t="s">
        <v>1259</v>
      </c>
      <c r="F12839" s="0" t="n">
        <v>0.05</v>
      </c>
      <c r="G12839" s="0" t="n">
        <v>0</v>
      </c>
      <c r="H12839" s="0" t="n">
        <v>0</v>
      </c>
      <c r="I12839" s="0" t="n">
        <v>0</v>
      </c>
      <c r="J12839" s="0" t="n">
        <v>0.06</v>
      </c>
      <c r="K12839" s="0" t="n">
        <v>60</v>
      </c>
      <c r="M12839" s="0" t="s">
        <v>125</v>
      </c>
      <c r="N12839" s="0" t="s">
        <v>35</v>
      </c>
      <c r="O12839" s="0" t="s">
        <v>53</v>
      </c>
      <c r="P12839" s="0" t="n">
        <f aca="false">IF(AND(OR(Dashboard!$B$5="All",D12839=Dashboard!$B$5),OR(Dashboard!$D$5="All",N12839=Dashboard!$D$5),OR(AND(C12839&lt;&gt;"",C12839&gt;=Dashboard!$F$5,C12839&lt;=Dashboard!$H$5),AND(C12839="",Dashboard!$F$5&lt;=1980,Dashboard!$H$5&gt;=2016))),1,0)</f>
        <v>1</v>
      </c>
      <c r="Q12839" s="0" t="n">
        <f aca="false">J12839*P12839+ROW()*0.00000001</f>
        <v>0.06012839</v>
      </c>
    </row>
    <row r="12840" customFormat="false" ht="15" hidden="false" customHeight="false" outlineLevel="0" collapsed="false">
      <c r="A12840" s="0" t="s">
        <v>2834</v>
      </c>
      <c r="B12840" s="0" t="s">
        <v>85</v>
      </c>
      <c r="C12840" s="0" t="n">
        <v>2004</v>
      </c>
      <c r="D12840" s="0" t="s">
        <v>34</v>
      </c>
      <c r="E12840" s="0" t="s">
        <v>91</v>
      </c>
      <c r="F12840" s="0" t="n">
        <v>0.04</v>
      </c>
      <c r="G12840" s="0" t="n">
        <v>0.01</v>
      </c>
      <c r="H12840" s="0" t="n">
        <v>0</v>
      </c>
      <c r="I12840" s="0" t="n">
        <v>0</v>
      </c>
      <c r="J12840" s="0" t="n">
        <v>0.06</v>
      </c>
      <c r="N12840" s="0" t="s">
        <v>35</v>
      </c>
      <c r="P12840" s="0" t="n">
        <f aca="false">IF(AND(OR(Dashboard!$B$5="All",D12840=Dashboard!$B$5),OR(Dashboard!$D$5="All",N12840=Dashboard!$D$5),OR(AND(C12840&lt;&gt;"",C12840&gt;=Dashboard!$F$5,C12840&lt;=Dashboard!$H$5),AND(C12840="",Dashboard!$F$5&lt;=1980,Dashboard!$H$5&gt;=2016))),1,0)</f>
        <v>1</v>
      </c>
      <c r="Q12840" s="0" t="n">
        <f aca="false">J12840*P12840+ROW()*0.00000001</f>
        <v>0.0601284</v>
      </c>
    </row>
    <row r="12841" customFormat="false" ht="15" hidden="false" customHeight="false" outlineLevel="0" collapsed="false">
      <c r="A12841" s="0" t="s">
        <v>1978</v>
      </c>
      <c r="B12841" s="0" t="s">
        <v>873</v>
      </c>
      <c r="C12841" s="0" t="n">
        <v>1997</v>
      </c>
      <c r="D12841" s="0" t="s">
        <v>16</v>
      </c>
      <c r="E12841" s="0" t="s">
        <v>211</v>
      </c>
      <c r="F12841" s="0" t="n">
        <v>0</v>
      </c>
      <c r="G12841" s="0" t="n">
        <v>0</v>
      </c>
      <c r="H12841" s="0" t="n">
        <v>0.06</v>
      </c>
      <c r="I12841" s="0" t="n">
        <v>0</v>
      </c>
      <c r="J12841" s="0" t="n">
        <v>0.06</v>
      </c>
      <c r="N12841" s="0" t="s">
        <v>154</v>
      </c>
      <c r="P12841" s="0" t="n">
        <f aca="false">IF(AND(OR(Dashboard!$B$5="All",D12841=Dashboard!$B$5),OR(Dashboard!$D$5="All",N12841=Dashboard!$D$5),OR(AND(C12841&lt;&gt;"",C12841&gt;=Dashboard!$F$5,C12841&lt;=Dashboard!$H$5),AND(C12841="",Dashboard!$F$5&lt;=1980,Dashboard!$H$5&gt;=2016))),1,0)</f>
        <v>1</v>
      </c>
      <c r="Q12841" s="0" t="n">
        <f aca="false">J12841*P12841+ROW()*0.00000001</f>
        <v>0.06012841</v>
      </c>
    </row>
    <row r="12842" customFormat="false" ht="15" hidden="false" customHeight="false" outlineLevel="0" collapsed="false">
      <c r="A12842" s="0" t="s">
        <v>6929</v>
      </c>
      <c r="B12842" s="0" t="s">
        <v>144</v>
      </c>
      <c r="C12842" s="0" t="n">
        <v>2003</v>
      </c>
      <c r="D12842" s="0" t="s">
        <v>41</v>
      </c>
      <c r="E12842" s="0" t="s">
        <v>257</v>
      </c>
      <c r="F12842" s="0" t="n">
        <v>0.04</v>
      </c>
      <c r="G12842" s="0" t="n">
        <v>0.01</v>
      </c>
      <c r="H12842" s="0" t="n">
        <v>0</v>
      </c>
      <c r="I12842" s="0" t="n">
        <v>0</v>
      </c>
      <c r="J12842" s="0" t="n">
        <v>0.06</v>
      </c>
      <c r="K12842" s="0" t="n">
        <v>68</v>
      </c>
      <c r="M12842" s="0" t="s">
        <v>103</v>
      </c>
      <c r="N12842" s="0" t="s">
        <v>66</v>
      </c>
      <c r="O12842" s="0" t="s">
        <v>67</v>
      </c>
      <c r="P12842" s="0" t="n">
        <f aca="false">IF(AND(OR(Dashboard!$B$5="All",D12842=Dashboard!$B$5),OR(Dashboard!$D$5="All",N12842=Dashboard!$D$5),OR(AND(C12842&lt;&gt;"",C12842&gt;=Dashboard!$F$5,C12842&lt;=Dashboard!$H$5),AND(C12842="",Dashboard!$F$5&lt;=1980,Dashboard!$H$5&gt;=2016))),1,0)</f>
        <v>1</v>
      </c>
      <c r="Q12842" s="0" t="n">
        <f aca="false">J12842*P12842+ROW()*0.00000001</f>
        <v>0.06012842</v>
      </c>
    </row>
    <row r="12843" customFormat="false" ht="15" hidden="false" customHeight="false" outlineLevel="0" collapsed="false">
      <c r="A12843" s="0" t="s">
        <v>9247</v>
      </c>
      <c r="B12843" s="0" t="s">
        <v>76</v>
      </c>
      <c r="C12843" s="0" t="n">
        <v>2002</v>
      </c>
      <c r="D12843" s="0" t="s">
        <v>41</v>
      </c>
      <c r="E12843" s="0" t="s">
        <v>160</v>
      </c>
      <c r="F12843" s="0" t="n">
        <v>0.03</v>
      </c>
      <c r="G12843" s="0" t="n">
        <v>0.02</v>
      </c>
      <c r="H12843" s="0" t="n">
        <v>0</v>
      </c>
      <c r="I12843" s="0" t="n">
        <v>0.01</v>
      </c>
      <c r="J12843" s="0" t="n">
        <v>0.06</v>
      </c>
      <c r="K12843" s="0" t="n">
        <v>82</v>
      </c>
      <c r="L12843" s="0" t="n">
        <v>7.4</v>
      </c>
      <c r="M12843" s="0" t="s">
        <v>36</v>
      </c>
      <c r="N12843" s="0" t="s">
        <v>74</v>
      </c>
      <c r="O12843" s="0" t="s">
        <v>42</v>
      </c>
      <c r="P12843" s="0" t="n">
        <f aca="false">IF(AND(OR(Dashboard!$B$5="All",D12843=Dashboard!$B$5),OR(Dashboard!$D$5="All",N12843=Dashboard!$D$5),OR(AND(C12843&lt;&gt;"",C12843&gt;=Dashboard!$F$5,C12843&lt;=Dashboard!$H$5),AND(C12843="",Dashboard!$F$5&lt;=1980,Dashboard!$H$5&gt;=2016))),1,0)</f>
        <v>1</v>
      </c>
      <c r="Q12843" s="0" t="n">
        <f aca="false">J12843*P12843+ROW()*0.00000001</f>
        <v>0.06012843</v>
      </c>
    </row>
    <row r="12844" customFormat="false" ht="15" hidden="false" customHeight="false" outlineLevel="0" collapsed="false">
      <c r="A12844" s="0" t="s">
        <v>9248</v>
      </c>
      <c r="B12844" s="0" t="s">
        <v>97</v>
      </c>
      <c r="C12844" s="0" t="n">
        <v>2011</v>
      </c>
      <c r="D12844" s="0" t="s">
        <v>34</v>
      </c>
      <c r="E12844" s="0" t="s">
        <v>328</v>
      </c>
      <c r="F12844" s="0" t="n">
        <v>0</v>
      </c>
      <c r="G12844" s="0" t="n">
        <v>0</v>
      </c>
      <c r="H12844" s="0" t="n">
        <v>0.06</v>
      </c>
      <c r="I12844" s="0" t="n">
        <v>0</v>
      </c>
      <c r="J12844" s="0" t="n">
        <v>0.06</v>
      </c>
      <c r="N12844" s="0" t="s">
        <v>35</v>
      </c>
      <c r="P12844" s="0" t="n">
        <f aca="false">IF(AND(OR(Dashboard!$B$5="All",D12844=Dashboard!$B$5),OR(Dashboard!$D$5="All",N12844=Dashboard!$D$5),OR(AND(C12844&lt;&gt;"",C12844&gt;=Dashboard!$F$5,C12844&lt;=Dashboard!$H$5),AND(C12844="",Dashboard!$F$5&lt;=1980,Dashboard!$H$5&gt;=2016))),1,0)</f>
        <v>1</v>
      </c>
      <c r="Q12844" s="0" t="n">
        <f aca="false">J12844*P12844+ROW()*0.00000001</f>
        <v>0.06012844</v>
      </c>
    </row>
    <row r="12845" customFormat="false" ht="15" hidden="false" customHeight="false" outlineLevel="0" collapsed="false">
      <c r="A12845" s="0" t="s">
        <v>9249</v>
      </c>
      <c r="B12845" s="0" t="s">
        <v>117</v>
      </c>
      <c r="C12845" s="0" t="n">
        <v>1996</v>
      </c>
      <c r="D12845" s="0" t="s">
        <v>41</v>
      </c>
      <c r="E12845" s="0" t="s">
        <v>680</v>
      </c>
      <c r="F12845" s="0" t="n">
        <v>0.03</v>
      </c>
      <c r="G12845" s="0" t="n">
        <v>0.02</v>
      </c>
      <c r="H12845" s="0" t="n">
        <v>0</v>
      </c>
      <c r="I12845" s="0" t="n">
        <v>0</v>
      </c>
      <c r="J12845" s="0" t="n">
        <v>0.06</v>
      </c>
      <c r="N12845" s="0" t="s">
        <v>74</v>
      </c>
      <c r="P12845" s="0" t="n">
        <f aca="false">IF(AND(OR(Dashboard!$B$5="All",D12845=Dashboard!$B$5),OR(Dashboard!$D$5="All",N12845=Dashboard!$D$5),OR(AND(C12845&lt;&gt;"",C12845&gt;=Dashboard!$F$5,C12845&lt;=Dashboard!$H$5),AND(C12845="",Dashboard!$F$5&lt;=1980,Dashboard!$H$5&gt;=2016))),1,0)</f>
        <v>1</v>
      </c>
      <c r="Q12845" s="0" t="n">
        <f aca="false">J12845*P12845+ROW()*0.00000001</f>
        <v>0.06012845</v>
      </c>
    </row>
    <row r="12846" customFormat="false" ht="15" hidden="false" customHeight="false" outlineLevel="0" collapsed="false">
      <c r="A12846" s="0" t="s">
        <v>1535</v>
      </c>
      <c r="B12846" s="0" t="s">
        <v>152</v>
      </c>
      <c r="C12846" s="0" t="n">
        <v>2009</v>
      </c>
      <c r="D12846" s="0" t="s">
        <v>16</v>
      </c>
      <c r="E12846" s="0" t="s">
        <v>142</v>
      </c>
      <c r="F12846" s="0" t="n">
        <v>0</v>
      </c>
      <c r="G12846" s="0" t="n">
        <v>0.05</v>
      </c>
      <c r="H12846" s="0" t="n">
        <v>0</v>
      </c>
      <c r="I12846" s="0" t="n">
        <v>0.01</v>
      </c>
      <c r="J12846" s="0" t="n">
        <v>0.06</v>
      </c>
      <c r="K12846" s="0" t="n">
        <v>81</v>
      </c>
      <c r="L12846" s="0" t="n">
        <v>8.1</v>
      </c>
      <c r="M12846" s="0" t="s">
        <v>103</v>
      </c>
      <c r="N12846" s="0" t="s">
        <v>152</v>
      </c>
      <c r="O12846" s="0" t="s">
        <v>42</v>
      </c>
      <c r="P12846" s="0" t="n">
        <f aca="false">IF(AND(OR(Dashboard!$B$5="All",D12846=Dashboard!$B$5),OR(Dashboard!$D$5="All",N12846=Dashboard!$D$5),OR(AND(C12846&lt;&gt;"",C12846&gt;=Dashboard!$F$5,C12846&lt;=Dashboard!$H$5),AND(C12846="",Dashboard!$F$5&lt;=1980,Dashboard!$H$5&gt;=2016))),1,0)</f>
        <v>1</v>
      </c>
      <c r="Q12846" s="0" t="n">
        <f aca="false">J12846*P12846+ROW()*0.00000001</f>
        <v>0.06012846</v>
      </c>
    </row>
    <row r="12847" customFormat="false" ht="15" hidden="false" customHeight="false" outlineLevel="0" collapsed="false">
      <c r="A12847" s="0" t="s">
        <v>9250</v>
      </c>
      <c r="B12847" s="0" t="s">
        <v>152</v>
      </c>
      <c r="C12847" s="0" t="n">
        <v>2006</v>
      </c>
      <c r="D12847" s="0" t="s">
        <v>46</v>
      </c>
      <c r="E12847" s="0" t="s">
        <v>418</v>
      </c>
      <c r="F12847" s="0" t="n">
        <v>0.01</v>
      </c>
      <c r="G12847" s="0" t="n">
        <v>0.04</v>
      </c>
      <c r="H12847" s="0" t="n">
        <v>0</v>
      </c>
      <c r="I12847" s="0" t="n">
        <v>0.01</v>
      </c>
      <c r="J12847" s="0" t="n">
        <v>0.06</v>
      </c>
      <c r="K12847" s="0" t="n">
        <v>77</v>
      </c>
      <c r="L12847" s="0" t="n">
        <v>8.1</v>
      </c>
      <c r="M12847" s="0" t="s">
        <v>103</v>
      </c>
      <c r="N12847" s="0" t="s">
        <v>152</v>
      </c>
      <c r="O12847" s="0" t="s">
        <v>37</v>
      </c>
      <c r="P12847" s="0" t="n">
        <f aca="false">IF(AND(OR(Dashboard!$B$5="All",D12847=Dashboard!$B$5),OR(Dashboard!$D$5="All",N12847=Dashboard!$D$5),OR(AND(C12847&lt;&gt;"",C12847&gt;=Dashboard!$F$5,C12847&lt;=Dashboard!$H$5),AND(C12847="",Dashboard!$F$5&lt;=1980,Dashboard!$H$5&gt;=2016))),1,0)</f>
        <v>1</v>
      </c>
      <c r="Q12847" s="0" t="n">
        <f aca="false">J12847*P12847+ROW()*0.00000001</f>
        <v>0.06012847</v>
      </c>
    </row>
    <row r="12848" customFormat="false" ht="15" hidden="false" customHeight="false" outlineLevel="0" collapsed="false">
      <c r="A12848" s="0" t="s">
        <v>9251</v>
      </c>
      <c r="B12848" s="0" t="s">
        <v>186</v>
      </c>
      <c r="C12848" s="0" t="n">
        <v>2004</v>
      </c>
      <c r="D12848" s="0" t="s">
        <v>246</v>
      </c>
      <c r="E12848" s="0" t="s">
        <v>154</v>
      </c>
      <c r="F12848" s="0" t="n">
        <v>0.04</v>
      </c>
      <c r="G12848" s="0" t="n">
        <v>0.01</v>
      </c>
      <c r="H12848" s="0" t="n">
        <v>0</v>
      </c>
      <c r="I12848" s="0" t="n">
        <v>0</v>
      </c>
      <c r="J12848" s="0" t="n">
        <v>0.06</v>
      </c>
      <c r="K12848" s="0" t="n">
        <v>59</v>
      </c>
      <c r="L12848" s="0" t="n">
        <v>6.6</v>
      </c>
      <c r="M12848" s="0" t="s">
        <v>36</v>
      </c>
      <c r="N12848" s="0" t="s">
        <v>35</v>
      </c>
      <c r="O12848" s="0" t="s">
        <v>53</v>
      </c>
      <c r="P12848" s="0" t="n">
        <f aca="false">IF(AND(OR(Dashboard!$B$5="All",D12848=Dashboard!$B$5),OR(Dashboard!$D$5="All",N12848=Dashboard!$D$5),OR(AND(C12848&lt;&gt;"",C12848&gt;=Dashboard!$F$5,C12848&lt;=Dashboard!$H$5),AND(C12848="",Dashboard!$F$5&lt;=1980,Dashboard!$H$5&gt;=2016))),1,0)</f>
        <v>1</v>
      </c>
      <c r="Q12848" s="0" t="n">
        <f aca="false">J12848*P12848+ROW()*0.00000001</f>
        <v>0.06012848</v>
      </c>
    </row>
    <row r="12849" customFormat="false" ht="15" hidden="false" customHeight="false" outlineLevel="0" collapsed="false">
      <c r="A12849" s="0" t="s">
        <v>7161</v>
      </c>
      <c r="B12849" s="0" t="s">
        <v>50</v>
      </c>
      <c r="C12849" s="0" t="n">
        <v>2008</v>
      </c>
      <c r="D12849" s="0" t="s">
        <v>16</v>
      </c>
      <c r="E12849" s="0" t="s">
        <v>4028</v>
      </c>
      <c r="F12849" s="0" t="n">
        <v>0.05</v>
      </c>
      <c r="G12849" s="0" t="n">
        <v>0</v>
      </c>
      <c r="H12849" s="0" t="n">
        <v>0</v>
      </c>
      <c r="I12849" s="0" t="n">
        <v>0</v>
      </c>
      <c r="J12849" s="0" t="n">
        <v>0.06</v>
      </c>
      <c r="K12849" s="0" t="n">
        <v>59</v>
      </c>
      <c r="M12849" s="0" t="s">
        <v>36</v>
      </c>
      <c r="N12849" s="0" t="s">
        <v>35</v>
      </c>
      <c r="O12849" s="0" t="s">
        <v>53</v>
      </c>
      <c r="P12849" s="0" t="n">
        <f aca="false">IF(AND(OR(Dashboard!$B$5="All",D12849=Dashboard!$B$5),OR(Dashboard!$D$5="All",N12849=Dashboard!$D$5),OR(AND(C12849&lt;&gt;"",C12849&gt;=Dashboard!$F$5,C12849&lt;=Dashboard!$H$5),AND(C12849="",Dashboard!$F$5&lt;=1980,Dashboard!$H$5&gt;=2016))),1,0)</f>
        <v>1</v>
      </c>
      <c r="Q12849" s="0" t="n">
        <f aca="false">J12849*P12849+ROW()*0.00000001</f>
        <v>0.06012849</v>
      </c>
    </row>
    <row r="12850" customFormat="false" ht="15" hidden="false" customHeight="false" outlineLevel="0" collapsed="false">
      <c r="A12850" s="0" t="s">
        <v>9252</v>
      </c>
      <c r="B12850" s="0" t="s">
        <v>144</v>
      </c>
      <c r="C12850" s="0" t="n">
        <v>2002</v>
      </c>
      <c r="D12850" s="0" t="s">
        <v>56</v>
      </c>
      <c r="E12850" s="0" t="s">
        <v>1326</v>
      </c>
      <c r="F12850" s="0" t="n">
        <v>0.04</v>
      </c>
      <c r="G12850" s="0" t="n">
        <v>0.01</v>
      </c>
      <c r="H12850" s="0" t="n">
        <v>0</v>
      </c>
      <c r="I12850" s="0" t="n">
        <v>0</v>
      </c>
      <c r="J12850" s="0" t="n">
        <v>0.06</v>
      </c>
      <c r="K12850" s="0" t="n">
        <v>48</v>
      </c>
      <c r="M12850" s="0" t="s">
        <v>103</v>
      </c>
      <c r="N12850" s="0" t="s">
        <v>66</v>
      </c>
      <c r="O12850" s="0" t="s">
        <v>177</v>
      </c>
      <c r="P12850" s="0" t="n">
        <f aca="false">IF(AND(OR(Dashboard!$B$5="All",D12850=Dashboard!$B$5),OR(Dashboard!$D$5="All",N12850=Dashboard!$D$5),OR(AND(C12850&lt;&gt;"",C12850&gt;=Dashboard!$F$5,C12850&lt;=Dashboard!$H$5),AND(C12850="",Dashboard!$F$5&lt;=1980,Dashboard!$H$5&gt;=2016))),1,0)</f>
        <v>1</v>
      </c>
      <c r="Q12850" s="0" t="n">
        <f aca="false">J12850*P12850+ROW()*0.00000001</f>
        <v>0.0601285</v>
      </c>
    </row>
    <row r="12851" customFormat="false" ht="15" hidden="false" customHeight="false" outlineLevel="0" collapsed="false">
      <c r="A12851" s="0" t="s">
        <v>9253</v>
      </c>
      <c r="B12851" s="0" t="s">
        <v>668</v>
      </c>
      <c r="C12851" s="0" t="n">
        <v>2000</v>
      </c>
      <c r="D12851" s="0" t="s">
        <v>34</v>
      </c>
      <c r="E12851" s="0" t="s">
        <v>220</v>
      </c>
      <c r="F12851" s="0" t="n">
        <v>0</v>
      </c>
      <c r="G12851" s="0" t="n">
        <v>0</v>
      </c>
      <c r="H12851" s="0" t="n">
        <v>0.06</v>
      </c>
      <c r="I12851" s="0" t="n">
        <v>0</v>
      </c>
      <c r="J12851" s="0" t="n">
        <v>0.06</v>
      </c>
      <c r="N12851" s="0" t="s">
        <v>154</v>
      </c>
      <c r="P12851" s="0" t="n">
        <f aca="false">IF(AND(OR(Dashboard!$B$5="All",D12851=Dashboard!$B$5),OR(Dashboard!$D$5="All",N12851=Dashboard!$D$5),OR(AND(C12851&lt;&gt;"",C12851&gt;=Dashboard!$F$5,C12851&lt;=Dashboard!$H$5),AND(C12851="",Dashboard!$F$5&lt;=1980,Dashboard!$H$5&gt;=2016))),1,0)</f>
        <v>1</v>
      </c>
      <c r="Q12851" s="0" t="n">
        <f aca="false">J12851*P12851+ROW()*0.00000001</f>
        <v>0.06012851</v>
      </c>
    </row>
    <row r="12852" customFormat="false" ht="15" hidden="false" customHeight="false" outlineLevel="0" collapsed="false">
      <c r="A12852" s="0" t="s">
        <v>9254</v>
      </c>
      <c r="B12852" s="0" t="s">
        <v>76</v>
      </c>
      <c r="C12852" s="0" t="n">
        <v>2004</v>
      </c>
      <c r="D12852" s="0" t="s">
        <v>71</v>
      </c>
      <c r="E12852" s="0" t="s">
        <v>3332</v>
      </c>
      <c r="F12852" s="0" t="n">
        <v>0.03</v>
      </c>
      <c r="G12852" s="0" t="n">
        <v>0.02</v>
      </c>
      <c r="H12852" s="0" t="n">
        <v>0</v>
      </c>
      <c r="I12852" s="0" t="n">
        <v>0.01</v>
      </c>
      <c r="J12852" s="0" t="n">
        <v>0.06</v>
      </c>
      <c r="K12852" s="0" t="n">
        <v>53</v>
      </c>
      <c r="M12852" s="0" t="s">
        <v>36</v>
      </c>
      <c r="N12852" s="0" t="s">
        <v>74</v>
      </c>
      <c r="O12852" s="0" t="s">
        <v>53</v>
      </c>
      <c r="P12852" s="0" t="n">
        <f aca="false">IF(AND(OR(Dashboard!$B$5="All",D12852=Dashboard!$B$5),OR(Dashboard!$D$5="All",N12852=Dashboard!$D$5),OR(AND(C12852&lt;&gt;"",C12852&gt;=Dashboard!$F$5,C12852&lt;=Dashboard!$H$5),AND(C12852="",Dashboard!$F$5&lt;=1980,Dashboard!$H$5&gt;=2016))),1,0)</f>
        <v>1</v>
      </c>
      <c r="Q12852" s="0" t="n">
        <f aca="false">J12852*P12852+ROW()*0.00000001</f>
        <v>0.06012852</v>
      </c>
    </row>
    <row r="12853" customFormat="false" ht="15" hidden="false" customHeight="false" outlineLevel="0" collapsed="false">
      <c r="A12853" s="0" t="s">
        <v>9255</v>
      </c>
      <c r="B12853" s="0" t="s">
        <v>50</v>
      </c>
      <c r="C12853" s="0" t="n">
        <v>2007</v>
      </c>
      <c r="D12853" s="0" t="s">
        <v>46</v>
      </c>
      <c r="E12853" s="0" t="s">
        <v>1563</v>
      </c>
      <c r="F12853" s="0" t="n">
        <v>0.05</v>
      </c>
      <c r="G12853" s="0" t="n">
        <v>0</v>
      </c>
      <c r="H12853" s="0" t="n">
        <v>0</v>
      </c>
      <c r="I12853" s="0" t="n">
        <v>0</v>
      </c>
      <c r="J12853" s="0" t="n">
        <v>0.06</v>
      </c>
      <c r="K12853" s="0" t="n">
        <v>65</v>
      </c>
      <c r="L12853" s="0" t="n">
        <v>7.9</v>
      </c>
      <c r="M12853" s="0" t="s">
        <v>103</v>
      </c>
      <c r="N12853" s="0" t="s">
        <v>35</v>
      </c>
      <c r="O12853" s="0" t="s">
        <v>67</v>
      </c>
      <c r="P12853" s="0" t="n">
        <f aca="false">IF(AND(OR(Dashboard!$B$5="All",D12853=Dashboard!$B$5),OR(Dashboard!$D$5="All",N12853=Dashboard!$D$5),OR(AND(C12853&lt;&gt;"",C12853&gt;=Dashboard!$F$5,C12853&lt;=Dashboard!$H$5),AND(C12853="",Dashboard!$F$5&lt;=1980,Dashboard!$H$5&gt;=2016))),1,0)</f>
        <v>1</v>
      </c>
      <c r="Q12853" s="0" t="n">
        <f aca="false">J12853*P12853+ROW()*0.00000001</f>
        <v>0.06012853</v>
      </c>
    </row>
    <row r="12854" customFormat="false" ht="15" hidden="false" customHeight="false" outlineLevel="0" collapsed="false">
      <c r="A12854" s="0" t="s">
        <v>9256</v>
      </c>
      <c r="B12854" s="0" t="s">
        <v>164</v>
      </c>
      <c r="C12854" s="0" t="n">
        <v>2010</v>
      </c>
      <c r="D12854" s="0" t="s">
        <v>46</v>
      </c>
      <c r="E12854" s="0" t="s">
        <v>1607</v>
      </c>
      <c r="F12854" s="0" t="n">
        <v>0</v>
      </c>
      <c r="G12854" s="0" t="n">
        <v>0</v>
      </c>
      <c r="H12854" s="0" t="n">
        <v>0.06</v>
      </c>
      <c r="I12854" s="0" t="n">
        <v>0</v>
      </c>
      <c r="J12854" s="0" t="n">
        <v>0.06</v>
      </c>
      <c r="N12854" s="0" t="s">
        <v>74</v>
      </c>
      <c r="P12854" s="0" t="n">
        <f aca="false">IF(AND(OR(Dashboard!$B$5="All",D12854=Dashboard!$B$5),OR(Dashboard!$D$5="All",N12854=Dashboard!$D$5),OR(AND(C12854&lt;&gt;"",C12854&gt;=Dashboard!$F$5,C12854&lt;=Dashboard!$H$5),AND(C12854="",Dashboard!$F$5&lt;=1980,Dashboard!$H$5&gt;=2016))),1,0)</f>
        <v>1</v>
      </c>
      <c r="Q12854" s="0" t="n">
        <f aca="false">J12854*P12854+ROW()*0.00000001</f>
        <v>0.06012854</v>
      </c>
    </row>
    <row r="12855" customFormat="false" ht="15" hidden="false" customHeight="false" outlineLevel="0" collapsed="false">
      <c r="A12855" s="0" t="s">
        <v>9257</v>
      </c>
      <c r="B12855" s="0" t="s">
        <v>851</v>
      </c>
      <c r="C12855" s="0" t="n">
        <v>2015</v>
      </c>
      <c r="D12855" s="0" t="s">
        <v>52</v>
      </c>
      <c r="E12855" s="0" t="s">
        <v>9258</v>
      </c>
      <c r="F12855" s="0" t="n">
        <v>0</v>
      </c>
      <c r="G12855" s="0" t="n">
        <v>0</v>
      </c>
      <c r="H12855" s="0" t="n">
        <v>0.06</v>
      </c>
      <c r="I12855" s="0" t="n">
        <v>0</v>
      </c>
      <c r="J12855" s="0" t="n">
        <v>0.06</v>
      </c>
      <c r="N12855" s="0" t="s">
        <v>74</v>
      </c>
      <c r="P12855" s="0" t="n">
        <f aca="false">IF(AND(OR(Dashboard!$B$5="All",D12855=Dashboard!$B$5),OR(Dashboard!$D$5="All",N12855=Dashboard!$D$5),OR(AND(C12855&lt;&gt;"",C12855&gt;=Dashboard!$F$5,C12855&lt;=Dashboard!$H$5),AND(C12855="",Dashboard!$F$5&lt;=1980,Dashboard!$H$5&gt;=2016))),1,0)</f>
        <v>1</v>
      </c>
      <c r="Q12855" s="0" t="n">
        <f aca="false">J12855*P12855+ROW()*0.00000001</f>
        <v>0.06012855</v>
      </c>
    </row>
    <row r="12856" customFormat="false" ht="15" hidden="false" customHeight="false" outlineLevel="0" collapsed="false">
      <c r="A12856" s="0" t="s">
        <v>9259</v>
      </c>
      <c r="B12856" s="0" t="s">
        <v>50</v>
      </c>
      <c r="C12856" s="0" t="n">
        <v>2006</v>
      </c>
      <c r="D12856" s="0" t="s">
        <v>56</v>
      </c>
      <c r="E12856" s="0" t="s">
        <v>160</v>
      </c>
      <c r="F12856" s="0" t="n">
        <v>0.05</v>
      </c>
      <c r="G12856" s="0" t="n">
        <v>0</v>
      </c>
      <c r="H12856" s="0" t="n">
        <v>0</v>
      </c>
      <c r="I12856" s="0" t="n">
        <v>0</v>
      </c>
      <c r="J12856" s="0" t="n">
        <v>0.06</v>
      </c>
      <c r="N12856" s="0" t="s">
        <v>35</v>
      </c>
      <c r="P12856" s="0" t="n">
        <f aca="false">IF(AND(OR(Dashboard!$B$5="All",D12856=Dashboard!$B$5),OR(Dashboard!$D$5="All",N12856=Dashboard!$D$5),OR(AND(C12856&lt;&gt;"",C12856&gt;=Dashboard!$F$5,C12856&lt;=Dashboard!$H$5),AND(C12856="",Dashboard!$F$5&lt;=1980,Dashboard!$H$5&gt;=2016))),1,0)</f>
        <v>1</v>
      </c>
      <c r="Q12856" s="0" t="n">
        <f aca="false">J12856*P12856+ROW()*0.00000001</f>
        <v>0.06012856</v>
      </c>
    </row>
    <row r="12857" customFormat="false" ht="15" hidden="false" customHeight="false" outlineLevel="0" collapsed="false">
      <c r="A12857" s="0" t="s">
        <v>9260</v>
      </c>
      <c r="B12857" s="0" t="s">
        <v>152</v>
      </c>
      <c r="C12857" s="0" t="n">
        <v>2011</v>
      </c>
      <c r="D12857" s="0" t="s">
        <v>58</v>
      </c>
      <c r="E12857" s="0" t="s">
        <v>6748</v>
      </c>
      <c r="F12857" s="0" t="n">
        <v>0</v>
      </c>
      <c r="G12857" s="0" t="n">
        <v>0.05</v>
      </c>
      <c r="H12857" s="0" t="n">
        <v>0</v>
      </c>
      <c r="I12857" s="0" t="n">
        <v>0.01</v>
      </c>
      <c r="J12857" s="0" t="n">
        <v>0.06</v>
      </c>
      <c r="N12857" s="0" t="s">
        <v>152</v>
      </c>
      <c r="P12857" s="0" t="n">
        <f aca="false">IF(AND(OR(Dashboard!$B$5="All",D12857=Dashboard!$B$5),OR(Dashboard!$D$5="All",N12857=Dashboard!$D$5),OR(AND(C12857&lt;&gt;"",C12857&gt;=Dashboard!$F$5,C12857&lt;=Dashboard!$H$5),AND(C12857="",Dashboard!$F$5&lt;=1980,Dashboard!$H$5&gt;=2016))),1,0)</f>
        <v>1</v>
      </c>
      <c r="Q12857" s="0" t="n">
        <f aca="false">J12857*P12857+ROW()*0.00000001</f>
        <v>0.06012857</v>
      </c>
    </row>
    <row r="12858" customFormat="false" ht="15" hidden="false" customHeight="false" outlineLevel="0" collapsed="false">
      <c r="A12858" s="0" t="s">
        <v>9261</v>
      </c>
      <c r="B12858" s="0" t="s">
        <v>76</v>
      </c>
      <c r="C12858" s="0" t="n">
        <v>2005</v>
      </c>
      <c r="D12858" s="0" t="s">
        <v>41</v>
      </c>
      <c r="E12858" s="0" t="s">
        <v>89</v>
      </c>
      <c r="F12858" s="0" t="n">
        <v>0.03</v>
      </c>
      <c r="G12858" s="0" t="n">
        <v>0.02</v>
      </c>
      <c r="H12858" s="0" t="n">
        <v>0</v>
      </c>
      <c r="I12858" s="0" t="n">
        <v>0.01</v>
      </c>
      <c r="J12858" s="0" t="n">
        <v>0.06</v>
      </c>
      <c r="N12858" s="0" t="s">
        <v>74</v>
      </c>
      <c r="P12858" s="0" t="n">
        <f aca="false">IF(AND(OR(Dashboard!$B$5="All",D12858=Dashboard!$B$5),OR(Dashboard!$D$5="All",N12858=Dashboard!$D$5),OR(AND(C12858&lt;&gt;"",C12858&gt;=Dashboard!$F$5,C12858&lt;=Dashboard!$H$5),AND(C12858="",Dashboard!$F$5&lt;=1980,Dashboard!$H$5&gt;=2016))),1,0)</f>
        <v>1</v>
      </c>
      <c r="Q12858" s="0" t="n">
        <f aca="false">J12858*P12858+ROW()*0.00000001</f>
        <v>0.06012858</v>
      </c>
    </row>
    <row r="12859" customFormat="false" ht="15" hidden="false" customHeight="false" outlineLevel="0" collapsed="false">
      <c r="A12859" s="0" t="s">
        <v>9262</v>
      </c>
      <c r="B12859" s="0" t="s">
        <v>152</v>
      </c>
      <c r="C12859" s="0" t="n">
        <v>2006</v>
      </c>
      <c r="D12859" s="0" t="s">
        <v>46</v>
      </c>
      <c r="E12859" s="0" t="s">
        <v>5707</v>
      </c>
      <c r="F12859" s="0" t="n">
        <v>0</v>
      </c>
      <c r="G12859" s="0" t="n">
        <v>0.05</v>
      </c>
      <c r="H12859" s="0" t="n">
        <v>0</v>
      </c>
      <c r="I12859" s="0" t="n">
        <v>0.01</v>
      </c>
      <c r="J12859" s="0" t="n">
        <v>0.06</v>
      </c>
      <c r="K12859" s="0" t="n">
        <v>63</v>
      </c>
      <c r="L12859" s="0" t="n">
        <v>7.3</v>
      </c>
      <c r="M12859" s="0" t="s">
        <v>103</v>
      </c>
      <c r="N12859" s="0" t="s">
        <v>152</v>
      </c>
      <c r="O12859" s="0" t="s">
        <v>67</v>
      </c>
      <c r="P12859" s="0" t="n">
        <f aca="false">IF(AND(OR(Dashboard!$B$5="All",D12859=Dashboard!$B$5),OR(Dashboard!$D$5="All",N12859=Dashboard!$D$5),OR(AND(C12859&lt;&gt;"",C12859&gt;=Dashboard!$F$5,C12859&lt;=Dashboard!$H$5),AND(C12859="",Dashboard!$F$5&lt;=1980,Dashboard!$H$5&gt;=2016))),1,0)</f>
        <v>1</v>
      </c>
      <c r="Q12859" s="0" t="n">
        <f aca="false">J12859*P12859+ROW()*0.00000001</f>
        <v>0.06012859</v>
      </c>
    </row>
    <row r="12860" customFormat="false" ht="15" hidden="false" customHeight="false" outlineLevel="0" collapsed="false">
      <c r="A12860" s="0" t="s">
        <v>9263</v>
      </c>
      <c r="B12860" s="0" t="s">
        <v>33</v>
      </c>
      <c r="C12860" s="0" t="n">
        <v>2009</v>
      </c>
      <c r="D12860" s="0" t="s">
        <v>48</v>
      </c>
      <c r="E12860" s="0" t="s">
        <v>1485</v>
      </c>
      <c r="F12860" s="0" t="n">
        <v>0.05</v>
      </c>
      <c r="G12860" s="0" t="n">
        <v>0</v>
      </c>
      <c r="H12860" s="0" t="n">
        <v>0</v>
      </c>
      <c r="I12860" s="0" t="n">
        <v>0</v>
      </c>
      <c r="J12860" s="0" t="n">
        <v>0.05</v>
      </c>
      <c r="N12860" s="0" t="s">
        <v>35</v>
      </c>
      <c r="P12860" s="0" t="n">
        <f aca="false">IF(AND(OR(Dashboard!$B$5="All",D12860=Dashboard!$B$5),OR(Dashboard!$D$5="All",N12860=Dashboard!$D$5),OR(AND(C12860&lt;&gt;"",C12860&gt;=Dashboard!$F$5,C12860&lt;=Dashboard!$H$5),AND(C12860="",Dashboard!$F$5&lt;=1980,Dashboard!$H$5&gt;=2016))),1,0)</f>
        <v>1</v>
      </c>
      <c r="Q12860" s="0" t="n">
        <f aca="false">J12860*P12860+ROW()*0.00000001</f>
        <v>0.0501286</v>
      </c>
    </row>
    <row r="12861" customFormat="false" ht="15" hidden="false" customHeight="false" outlineLevel="0" collapsed="false">
      <c r="A12861" s="0" t="s">
        <v>9264</v>
      </c>
      <c r="B12861" s="0" t="s">
        <v>164</v>
      </c>
      <c r="C12861" s="0" t="n">
        <v>2013</v>
      </c>
      <c r="D12861" s="0" t="s">
        <v>114</v>
      </c>
      <c r="E12861" s="0" t="s">
        <v>2867</v>
      </c>
      <c r="F12861" s="0" t="n">
        <v>0</v>
      </c>
      <c r="G12861" s="0" t="n">
        <v>0</v>
      </c>
      <c r="H12861" s="0" t="n">
        <v>0.05</v>
      </c>
      <c r="I12861" s="0" t="n">
        <v>0</v>
      </c>
      <c r="J12861" s="0" t="n">
        <v>0.05</v>
      </c>
      <c r="N12861" s="0" t="s">
        <v>74</v>
      </c>
      <c r="P12861" s="0" t="n">
        <f aca="false">IF(AND(OR(Dashboard!$B$5="All",D12861=Dashboard!$B$5),OR(Dashboard!$D$5="All",N12861=Dashboard!$D$5),OR(AND(C12861&lt;&gt;"",C12861&gt;=Dashboard!$F$5,C12861&lt;=Dashboard!$H$5),AND(C12861="",Dashboard!$F$5&lt;=1980,Dashboard!$H$5&gt;=2016))),1,0)</f>
        <v>1</v>
      </c>
      <c r="Q12861" s="0" t="n">
        <f aca="false">J12861*P12861+ROW()*0.00000001</f>
        <v>0.05012861</v>
      </c>
    </row>
    <row r="12862" customFormat="false" ht="15" hidden="false" customHeight="false" outlineLevel="0" collapsed="false">
      <c r="A12862" s="0" t="s">
        <v>9265</v>
      </c>
      <c r="B12862" s="0" t="s">
        <v>873</v>
      </c>
      <c r="C12862" s="0" t="n">
        <v>1998</v>
      </c>
      <c r="D12862" s="0" t="s">
        <v>246</v>
      </c>
      <c r="E12862" s="0" t="s">
        <v>154</v>
      </c>
      <c r="F12862" s="0" t="n">
        <v>0</v>
      </c>
      <c r="G12862" s="0" t="n">
        <v>0</v>
      </c>
      <c r="H12862" s="0" t="n">
        <v>0.05</v>
      </c>
      <c r="I12862" s="0" t="n">
        <v>0</v>
      </c>
      <c r="J12862" s="0" t="n">
        <v>0.05</v>
      </c>
      <c r="N12862" s="0" t="s">
        <v>154</v>
      </c>
      <c r="P12862" s="0" t="n">
        <f aca="false">IF(AND(OR(Dashboard!$B$5="All",D12862=Dashboard!$B$5),OR(Dashboard!$D$5="All",N12862=Dashboard!$D$5),OR(AND(C12862&lt;&gt;"",C12862&gt;=Dashboard!$F$5,C12862&lt;=Dashboard!$H$5),AND(C12862="",Dashboard!$F$5&lt;=1980,Dashboard!$H$5&gt;=2016))),1,0)</f>
        <v>1</v>
      </c>
      <c r="Q12862" s="0" t="n">
        <f aca="false">J12862*P12862+ROW()*0.00000001</f>
        <v>0.05012862</v>
      </c>
    </row>
    <row r="12863" customFormat="false" ht="15" hidden="false" customHeight="false" outlineLevel="0" collapsed="false">
      <c r="A12863" s="0" t="s">
        <v>9266</v>
      </c>
      <c r="B12863" s="0" t="s">
        <v>50</v>
      </c>
      <c r="C12863" s="0" t="n">
        <v>2009</v>
      </c>
      <c r="D12863" s="0" t="s">
        <v>246</v>
      </c>
      <c r="E12863" s="0" t="s">
        <v>3828</v>
      </c>
      <c r="F12863" s="0" t="n">
        <v>0.05</v>
      </c>
      <c r="G12863" s="0" t="n">
        <v>0</v>
      </c>
      <c r="H12863" s="0" t="n">
        <v>0</v>
      </c>
      <c r="I12863" s="0" t="n">
        <v>0</v>
      </c>
      <c r="J12863" s="0" t="n">
        <v>0.05</v>
      </c>
      <c r="K12863" s="0" t="n">
        <v>42</v>
      </c>
      <c r="M12863" s="0" t="s">
        <v>125</v>
      </c>
      <c r="N12863" s="0" t="s">
        <v>35</v>
      </c>
      <c r="O12863" s="0" t="s">
        <v>177</v>
      </c>
      <c r="P12863" s="0" t="n">
        <f aca="false">IF(AND(OR(Dashboard!$B$5="All",D12863=Dashboard!$B$5),OR(Dashboard!$D$5="All",N12863=Dashboard!$D$5),OR(AND(C12863&lt;&gt;"",C12863&gt;=Dashboard!$F$5,C12863&lt;=Dashboard!$H$5),AND(C12863="",Dashboard!$F$5&lt;=1980,Dashboard!$H$5&gt;=2016))),1,0)</f>
        <v>1</v>
      </c>
      <c r="Q12863" s="0" t="n">
        <f aca="false">J12863*P12863+ROW()*0.00000001</f>
        <v>0.05012863</v>
      </c>
    </row>
    <row r="12864" customFormat="false" ht="15" hidden="false" customHeight="false" outlineLevel="0" collapsed="false">
      <c r="A12864" s="0" t="s">
        <v>6720</v>
      </c>
      <c r="B12864" s="0" t="s">
        <v>172</v>
      </c>
      <c r="C12864" s="0" t="n">
        <v>2016</v>
      </c>
      <c r="D12864" s="0" t="s">
        <v>71</v>
      </c>
      <c r="E12864" s="0" t="s">
        <v>3305</v>
      </c>
      <c r="F12864" s="0" t="n">
        <v>0.03</v>
      </c>
      <c r="G12864" s="0" t="n">
        <v>0.02</v>
      </c>
      <c r="H12864" s="0" t="n">
        <v>0</v>
      </c>
      <c r="I12864" s="0" t="n">
        <v>0</v>
      </c>
      <c r="J12864" s="0" t="n">
        <v>0.05</v>
      </c>
      <c r="K12864" s="0" t="n">
        <v>35</v>
      </c>
      <c r="L12864" s="0" t="n">
        <v>5.2</v>
      </c>
      <c r="M12864" s="0" t="s">
        <v>73</v>
      </c>
      <c r="N12864" s="0" t="s">
        <v>66</v>
      </c>
      <c r="O12864" s="0" t="s">
        <v>177</v>
      </c>
      <c r="P12864" s="0" t="n">
        <f aca="false">IF(AND(OR(Dashboard!$B$5="All",D12864=Dashboard!$B$5),OR(Dashboard!$D$5="All",N12864=Dashboard!$D$5),OR(AND(C12864&lt;&gt;"",C12864&gt;=Dashboard!$F$5,C12864&lt;=Dashboard!$H$5),AND(C12864="",Dashboard!$F$5&lt;=1980,Dashboard!$H$5&gt;=2016))),1,0)</f>
        <v>1</v>
      </c>
      <c r="Q12864" s="0" t="n">
        <f aca="false">J12864*P12864+ROW()*0.00000001</f>
        <v>0.05012864</v>
      </c>
    </row>
    <row r="12865" customFormat="false" ht="15" hidden="false" customHeight="false" outlineLevel="0" collapsed="false">
      <c r="A12865" s="0" t="s">
        <v>9267</v>
      </c>
      <c r="B12865" s="0" t="s">
        <v>50</v>
      </c>
      <c r="C12865" s="0" t="n">
        <v>2010</v>
      </c>
      <c r="D12865" s="0" t="s">
        <v>52</v>
      </c>
      <c r="E12865" s="0" t="s">
        <v>5994</v>
      </c>
      <c r="F12865" s="0" t="n">
        <v>0.05</v>
      </c>
      <c r="G12865" s="0" t="n">
        <v>0</v>
      </c>
      <c r="H12865" s="0" t="n">
        <v>0</v>
      </c>
      <c r="I12865" s="0" t="n">
        <v>0</v>
      </c>
      <c r="J12865" s="0" t="n">
        <v>0.05</v>
      </c>
      <c r="M12865" s="0" t="s">
        <v>36</v>
      </c>
      <c r="N12865" s="0" t="s">
        <v>35</v>
      </c>
      <c r="P12865" s="0" t="n">
        <f aca="false">IF(AND(OR(Dashboard!$B$5="All",D12865=Dashboard!$B$5),OR(Dashboard!$D$5="All",N12865=Dashboard!$D$5),OR(AND(C12865&lt;&gt;"",C12865&gt;=Dashboard!$F$5,C12865&lt;=Dashboard!$H$5),AND(C12865="",Dashboard!$F$5&lt;=1980,Dashboard!$H$5&gt;=2016))),1,0)</f>
        <v>1</v>
      </c>
      <c r="Q12865" s="0" t="n">
        <f aca="false">J12865*P12865+ROW()*0.00000001</f>
        <v>0.05012865</v>
      </c>
    </row>
    <row r="12866" customFormat="false" ht="15" hidden="false" customHeight="false" outlineLevel="0" collapsed="false">
      <c r="A12866" s="0" t="s">
        <v>9268</v>
      </c>
      <c r="B12866" s="0" t="s">
        <v>85</v>
      </c>
      <c r="C12866" s="0" t="n">
        <v>2002</v>
      </c>
      <c r="D12866" s="0" t="s">
        <v>246</v>
      </c>
      <c r="E12866" s="0" t="s">
        <v>124</v>
      </c>
      <c r="F12866" s="0" t="n">
        <v>0.04</v>
      </c>
      <c r="G12866" s="0" t="n">
        <v>0.01</v>
      </c>
      <c r="H12866" s="0" t="n">
        <v>0</v>
      </c>
      <c r="I12866" s="0" t="n">
        <v>0</v>
      </c>
      <c r="J12866" s="0" t="n">
        <v>0.05</v>
      </c>
      <c r="K12866" s="0" t="n">
        <v>75</v>
      </c>
      <c r="M12866" s="0" t="s">
        <v>36</v>
      </c>
      <c r="N12866" s="0" t="s">
        <v>35</v>
      </c>
      <c r="O12866" s="0" t="s">
        <v>37</v>
      </c>
      <c r="P12866" s="0" t="n">
        <f aca="false">IF(AND(OR(Dashboard!$B$5="All",D12866=Dashboard!$B$5),OR(Dashboard!$D$5="All",N12866=Dashboard!$D$5),OR(AND(C12866&lt;&gt;"",C12866&gt;=Dashboard!$F$5,C12866&lt;=Dashboard!$H$5),AND(C12866="",Dashboard!$F$5&lt;=1980,Dashboard!$H$5&gt;=2016))),1,0)</f>
        <v>1</v>
      </c>
      <c r="Q12866" s="0" t="n">
        <f aca="false">J12866*P12866+ROW()*0.00000001</f>
        <v>0.05012866</v>
      </c>
    </row>
    <row r="12867" customFormat="false" ht="15" hidden="false" customHeight="false" outlineLevel="0" collapsed="false">
      <c r="A12867" s="0" t="s">
        <v>9269</v>
      </c>
      <c r="B12867" s="0" t="s">
        <v>85</v>
      </c>
      <c r="C12867" s="0" t="n">
        <v>2002</v>
      </c>
      <c r="D12867" s="0" t="s">
        <v>46</v>
      </c>
      <c r="E12867" s="0" t="s">
        <v>1416</v>
      </c>
      <c r="F12867" s="0" t="n">
        <v>0.04</v>
      </c>
      <c r="G12867" s="0" t="n">
        <v>0.01</v>
      </c>
      <c r="H12867" s="0" t="n">
        <v>0</v>
      </c>
      <c r="I12867" s="0" t="n">
        <v>0</v>
      </c>
      <c r="J12867" s="0" t="n">
        <v>0.05</v>
      </c>
      <c r="N12867" s="0" t="s">
        <v>35</v>
      </c>
      <c r="P12867" s="0" t="n">
        <f aca="false">IF(AND(OR(Dashboard!$B$5="All",D12867=Dashboard!$B$5),OR(Dashboard!$D$5="All",N12867=Dashboard!$D$5),OR(AND(C12867&lt;&gt;"",C12867&gt;=Dashboard!$F$5,C12867&lt;=Dashboard!$H$5),AND(C12867="",Dashboard!$F$5&lt;=1980,Dashboard!$H$5&gt;=2016))),1,0)</f>
        <v>1</v>
      </c>
      <c r="Q12867" s="0" t="n">
        <f aca="false">J12867*P12867+ROW()*0.00000001</f>
        <v>0.05012867</v>
      </c>
    </row>
    <row r="12868" customFormat="false" ht="15" hidden="false" customHeight="false" outlineLevel="0" collapsed="false">
      <c r="A12868" s="0" t="s">
        <v>6767</v>
      </c>
      <c r="B12868" s="0" t="s">
        <v>33</v>
      </c>
      <c r="C12868" s="0" t="n">
        <v>2007</v>
      </c>
      <c r="D12868" s="0" t="s">
        <v>52</v>
      </c>
      <c r="E12868" s="0" t="s">
        <v>257</v>
      </c>
      <c r="F12868" s="0" t="n">
        <v>0.05</v>
      </c>
      <c r="G12868" s="0" t="n">
        <v>0</v>
      </c>
      <c r="H12868" s="0" t="n">
        <v>0</v>
      </c>
      <c r="I12868" s="0" t="n">
        <v>0</v>
      </c>
      <c r="J12868" s="0" t="n">
        <v>0.05</v>
      </c>
      <c r="K12868" s="0" t="n">
        <v>30</v>
      </c>
      <c r="L12868" s="0" t="n">
        <v>3.6</v>
      </c>
      <c r="M12868" s="0" t="s">
        <v>36</v>
      </c>
      <c r="N12868" s="0" t="s">
        <v>35</v>
      </c>
      <c r="O12868" s="0" t="s">
        <v>177</v>
      </c>
      <c r="P12868" s="0" t="n">
        <f aca="false">IF(AND(OR(Dashboard!$B$5="All",D12868=Dashboard!$B$5),OR(Dashboard!$D$5="All",N12868=Dashboard!$D$5),OR(AND(C12868&lt;&gt;"",C12868&gt;=Dashboard!$F$5,C12868&lt;=Dashboard!$H$5),AND(C12868="",Dashboard!$F$5&lt;=1980,Dashboard!$H$5&gt;=2016))),1,0)</f>
        <v>1</v>
      </c>
      <c r="Q12868" s="0" t="n">
        <f aca="false">J12868*P12868+ROW()*0.00000001</f>
        <v>0.05012868</v>
      </c>
    </row>
    <row r="12869" customFormat="false" ht="15" hidden="false" customHeight="false" outlineLevel="0" collapsed="false">
      <c r="A12869" s="0" t="s">
        <v>9270</v>
      </c>
      <c r="B12869" s="0" t="s">
        <v>76</v>
      </c>
      <c r="C12869" s="0" t="n">
        <v>2006</v>
      </c>
      <c r="D12869" s="0" t="s">
        <v>71</v>
      </c>
      <c r="E12869" s="0" t="s">
        <v>211</v>
      </c>
      <c r="F12869" s="0" t="n">
        <v>0.03</v>
      </c>
      <c r="G12869" s="0" t="n">
        <v>0.02</v>
      </c>
      <c r="H12869" s="0" t="n">
        <v>0</v>
      </c>
      <c r="I12869" s="0" t="n">
        <v>0.01</v>
      </c>
      <c r="J12869" s="0" t="n">
        <v>0.05</v>
      </c>
      <c r="K12869" s="0" t="n">
        <v>43</v>
      </c>
      <c r="L12869" s="0" t="n">
        <v>6.2</v>
      </c>
      <c r="M12869" s="0" t="s">
        <v>73</v>
      </c>
      <c r="N12869" s="0" t="s">
        <v>74</v>
      </c>
      <c r="O12869" s="0" t="s">
        <v>177</v>
      </c>
      <c r="P12869" s="0" t="n">
        <f aca="false">IF(AND(OR(Dashboard!$B$5="All",D12869=Dashboard!$B$5),OR(Dashboard!$D$5="All",N12869=Dashboard!$D$5),OR(AND(C12869&lt;&gt;"",C12869&gt;=Dashboard!$F$5,C12869&lt;=Dashboard!$H$5),AND(C12869="",Dashboard!$F$5&lt;=1980,Dashboard!$H$5&gt;=2016))),1,0)</f>
        <v>1</v>
      </c>
      <c r="Q12869" s="0" t="n">
        <f aca="false">J12869*P12869+ROW()*0.00000001</f>
        <v>0.05012869</v>
      </c>
    </row>
    <row r="12870" customFormat="false" ht="15" hidden="false" customHeight="false" outlineLevel="0" collapsed="false">
      <c r="A12870" s="0" t="s">
        <v>7849</v>
      </c>
      <c r="B12870" s="0" t="s">
        <v>144</v>
      </c>
      <c r="C12870" s="0" t="n">
        <v>2003</v>
      </c>
      <c r="D12870" s="0" t="s">
        <v>41</v>
      </c>
      <c r="E12870" s="0" t="s">
        <v>449</v>
      </c>
      <c r="F12870" s="0" t="n">
        <v>0.04</v>
      </c>
      <c r="G12870" s="0" t="n">
        <v>0.01</v>
      </c>
      <c r="H12870" s="0" t="n">
        <v>0</v>
      </c>
      <c r="I12870" s="0" t="n">
        <v>0</v>
      </c>
      <c r="J12870" s="0" t="n">
        <v>0.05</v>
      </c>
      <c r="K12870" s="0" t="n">
        <v>60</v>
      </c>
      <c r="L12870" s="0" t="n">
        <v>8.8</v>
      </c>
      <c r="M12870" s="0" t="s">
        <v>36</v>
      </c>
      <c r="N12870" s="0" t="s">
        <v>66</v>
      </c>
      <c r="O12870" s="0" t="s">
        <v>53</v>
      </c>
      <c r="P12870" s="0" t="n">
        <f aca="false">IF(AND(OR(Dashboard!$B$5="All",D12870=Dashboard!$B$5),OR(Dashboard!$D$5="All",N12870=Dashboard!$D$5),OR(AND(C12870&lt;&gt;"",C12870&gt;=Dashboard!$F$5,C12870&lt;=Dashboard!$H$5),AND(C12870="",Dashboard!$F$5&lt;=1980,Dashboard!$H$5&gt;=2016))),1,0)</f>
        <v>1</v>
      </c>
      <c r="Q12870" s="0" t="n">
        <f aca="false">J12870*P12870+ROW()*0.00000001</f>
        <v>0.0501287</v>
      </c>
    </row>
    <row r="12871" customFormat="false" ht="15" hidden="false" customHeight="false" outlineLevel="0" collapsed="false">
      <c r="A12871" s="0" t="s">
        <v>9271</v>
      </c>
      <c r="B12871" s="0" t="s">
        <v>85</v>
      </c>
      <c r="C12871" s="0" t="n">
        <v>2005</v>
      </c>
      <c r="D12871" s="0" t="s">
        <v>246</v>
      </c>
      <c r="E12871" s="0" t="s">
        <v>160</v>
      </c>
      <c r="F12871" s="0" t="n">
        <v>0.04</v>
      </c>
      <c r="G12871" s="0" t="n">
        <v>0.01</v>
      </c>
      <c r="H12871" s="0" t="n">
        <v>0</v>
      </c>
      <c r="I12871" s="0" t="n">
        <v>0</v>
      </c>
      <c r="J12871" s="0" t="n">
        <v>0.05</v>
      </c>
      <c r="K12871" s="0" t="n">
        <v>78</v>
      </c>
      <c r="L12871" s="0" t="n">
        <v>9.1</v>
      </c>
      <c r="M12871" s="0" t="s">
        <v>125</v>
      </c>
      <c r="N12871" s="0" t="s">
        <v>35</v>
      </c>
      <c r="O12871" s="0" t="s">
        <v>37</v>
      </c>
      <c r="P12871" s="0" t="n">
        <f aca="false">IF(AND(OR(Dashboard!$B$5="All",D12871=Dashboard!$B$5),OR(Dashboard!$D$5="All",N12871=Dashboard!$D$5),OR(AND(C12871&lt;&gt;"",C12871&gt;=Dashboard!$F$5,C12871&lt;=Dashboard!$H$5),AND(C12871="",Dashboard!$F$5&lt;=1980,Dashboard!$H$5&gt;=2016))),1,0)</f>
        <v>1</v>
      </c>
      <c r="Q12871" s="0" t="n">
        <f aca="false">J12871*P12871+ROW()*0.00000001</f>
        <v>0.05012871</v>
      </c>
    </row>
    <row r="12872" customFormat="false" ht="15" hidden="false" customHeight="false" outlineLevel="0" collapsed="false">
      <c r="A12872" s="0" t="s">
        <v>1313</v>
      </c>
      <c r="B12872" s="0" t="s">
        <v>152</v>
      </c>
      <c r="C12872" s="0" t="n">
        <v>2010</v>
      </c>
      <c r="D12872" s="0" t="s">
        <v>41</v>
      </c>
      <c r="E12872" s="0" t="s">
        <v>547</v>
      </c>
      <c r="F12872" s="0" t="n">
        <v>0</v>
      </c>
      <c r="G12872" s="0" t="n">
        <v>0.05</v>
      </c>
      <c r="H12872" s="0" t="n">
        <v>0</v>
      </c>
      <c r="I12872" s="0" t="n">
        <v>0.01</v>
      </c>
      <c r="J12872" s="0" t="n">
        <v>0.05</v>
      </c>
      <c r="K12872" s="0" t="n">
        <v>84</v>
      </c>
      <c r="L12872" s="0" t="n">
        <v>6.6</v>
      </c>
      <c r="M12872" s="0" t="s">
        <v>36</v>
      </c>
      <c r="N12872" s="0" t="s">
        <v>152</v>
      </c>
      <c r="O12872" s="0" t="s">
        <v>42</v>
      </c>
      <c r="P12872" s="0" t="n">
        <f aca="false">IF(AND(OR(Dashboard!$B$5="All",D12872=Dashboard!$B$5),OR(Dashboard!$D$5="All",N12872=Dashboard!$D$5),OR(AND(C12872&lt;&gt;"",C12872&gt;=Dashboard!$F$5,C12872&lt;=Dashboard!$H$5),AND(C12872="",Dashboard!$F$5&lt;=1980,Dashboard!$H$5&gt;=2016))),1,0)</f>
        <v>1</v>
      </c>
      <c r="Q12872" s="0" t="n">
        <f aca="false">J12872*P12872+ROW()*0.00000001</f>
        <v>0.05012872</v>
      </c>
    </row>
    <row r="12873" customFormat="false" ht="15" hidden="false" customHeight="false" outlineLevel="0" collapsed="false">
      <c r="A12873" s="0" t="s">
        <v>7164</v>
      </c>
      <c r="B12873" s="0" t="s">
        <v>144</v>
      </c>
      <c r="C12873" s="0" t="n">
        <v>2003</v>
      </c>
      <c r="D12873" s="0" t="s">
        <v>71</v>
      </c>
      <c r="E12873" s="0" t="s">
        <v>449</v>
      </c>
      <c r="F12873" s="0" t="n">
        <v>0.04</v>
      </c>
      <c r="G12873" s="0" t="n">
        <v>0.01</v>
      </c>
      <c r="H12873" s="0" t="n">
        <v>0</v>
      </c>
      <c r="I12873" s="0" t="n">
        <v>0</v>
      </c>
      <c r="J12873" s="0" t="n">
        <v>0.05</v>
      </c>
      <c r="K12873" s="0" t="n">
        <v>65</v>
      </c>
      <c r="L12873" s="0" t="n">
        <v>7.1</v>
      </c>
      <c r="M12873" s="0" t="s">
        <v>73</v>
      </c>
      <c r="N12873" s="0" t="s">
        <v>66</v>
      </c>
      <c r="O12873" s="0" t="s">
        <v>67</v>
      </c>
      <c r="P12873" s="0" t="n">
        <f aca="false">IF(AND(OR(Dashboard!$B$5="All",D12873=Dashboard!$B$5),OR(Dashboard!$D$5="All",N12873=Dashboard!$D$5),OR(AND(C12873&lt;&gt;"",C12873&gt;=Dashboard!$F$5,C12873&lt;=Dashboard!$H$5),AND(C12873="",Dashboard!$F$5&lt;=1980,Dashboard!$H$5&gt;=2016))),1,0)</f>
        <v>1</v>
      </c>
      <c r="Q12873" s="0" t="n">
        <f aca="false">J12873*P12873+ROW()*0.00000001</f>
        <v>0.05012873</v>
      </c>
    </row>
    <row r="12874" customFormat="false" ht="15" hidden="false" customHeight="false" outlineLevel="0" collapsed="false">
      <c r="A12874" s="0" t="s">
        <v>9272</v>
      </c>
      <c r="B12874" s="0" t="s">
        <v>50</v>
      </c>
      <c r="C12874" s="0" t="n">
        <v>2010</v>
      </c>
      <c r="D12874" s="0" t="s">
        <v>52</v>
      </c>
      <c r="E12874" s="0" t="s">
        <v>328</v>
      </c>
      <c r="F12874" s="0" t="n">
        <v>0</v>
      </c>
      <c r="G12874" s="0" t="n">
        <v>0</v>
      </c>
      <c r="H12874" s="0" t="n">
        <v>0.05</v>
      </c>
      <c r="I12874" s="0" t="n">
        <v>0</v>
      </c>
      <c r="J12874" s="0" t="n">
        <v>0.05</v>
      </c>
      <c r="N12874" s="0" t="s">
        <v>35</v>
      </c>
      <c r="P12874" s="0" t="n">
        <f aca="false">IF(AND(OR(Dashboard!$B$5="All",D12874=Dashboard!$B$5),OR(Dashboard!$D$5="All",N12874=Dashboard!$D$5),OR(AND(C12874&lt;&gt;"",C12874&gt;=Dashboard!$F$5,C12874&lt;=Dashboard!$H$5),AND(C12874="",Dashboard!$F$5&lt;=1980,Dashboard!$H$5&gt;=2016))),1,0)</f>
        <v>1</v>
      </c>
      <c r="Q12874" s="0" t="n">
        <f aca="false">J12874*P12874+ROW()*0.00000001</f>
        <v>0.05012874</v>
      </c>
    </row>
    <row r="12875" customFormat="false" ht="15" hidden="false" customHeight="false" outlineLevel="0" collapsed="false">
      <c r="A12875" s="0" t="s">
        <v>9273</v>
      </c>
      <c r="B12875" s="0" t="s">
        <v>152</v>
      </c>
      <c r="C12875" s="0" t="n">
        <v>1999</v>
      </c>
      <c r="D12875" s="0" t="s">
        <v>71</v>
      </c>
      <c r="E12875" s="0" t="s">
        <v>142</v>
      </c>
      <c r="F12875" s="0" t="n">
        <v>0</v>
      </c>
      <c r="G12875" s="0" t="n">
        <v>0.05</v>
      </c>
      <c r="H12875" s="0" t="n">
        <v>0</v>
      </c>
      <c r="I12875" s="0" t="n">
        <v>0.01</v>
      </c>
      <c r="J12875" s="0" t="n">
        <v>0.05</v>
      </c>
      <c r="L12875" s="0" t="n">
        <v>8.8</v>
      </c>
      <c r="M12875" s="0" t="s">
        <v>73</v>
      </c>
      <c r="N12875" s="0" t="s">
        <v>152</v>
      </c>
      <c r="P12875" s="0" t="n">
        <f aca="false">IF(AND(OR(Dashboard!$B$5="All",D12875=Dashboard!$B$5),OR(Dashboard!$D$5="All",N12875=Dashboard!$D$5),OR(AND(C12875&lt;&gt;"",C12875&gt;=Dashboard!$F$5,C12875&lt;=Dashboard!$H$5),AND(C12875="",Dashboard!$F$5&lt;=1980,Dashboard!$H$5&gt;=2016))),1,0)</f>
        <v>1</v>
      </c>
      <c r="Q12875" s="0" t="n">
        <f aca="false">J12875*P12875+ROW()*0.00000001</f>
        <v>0.05012875</v>
      </c>
    </row>
    <row r="12876" customFormat="false" ht="15" hidden="false" customHeight="false" outlineLevel="0" collapsed="false">
      <c r="A12876" s="0" t="s">
        <v>9274</v>
      </c>
      <c r="B12876" s="0" t="s">
        <v>76</v>
      </c>
      <c r="C12876" s="0" t="n">
        <v>2002</v>
      </c>
      <c r="D12876" s="0" t="s">
        <v>48</v>
      </c>
      <c r="E12876" s="0" t="s">
        <v>211</v>
      </c>
      <c r="F12876" s="0" t="n">
        <v>0.03</v>
      </c>
      <c r="G12876" s="0" t="n">
        <v>0.02</v>
      </c>
      <c r="H12876" s="0" t="n">
        <v>0</v>
      </c>
      <c r="I12876" s="0" t="n">
        <v>0.01</v>
      </c>
      <c r="J12876" s="0" t="n">
        <v>0.05</v>
      </c>
      <c r="K12876" s="0" t="n">
        <v>72</v>
      </c>
      <c r="L12876" s="0" t="n">
        <v>7.2</v>
      </c>
      <c r="M12876" s="0" t="s">
        <v>36</v>
      </c>
      <c r="N12876" s="0" t="s">
        <v>74</v>
      </c>
      <c r="O12876" s="0" t="s">
        <v>37</v>
      </c>
      <c r="P12876" s="0" t="n">
        <f aca="false">IF(AND(OR(Dashboard!$B$5="All",D12876=Dashboard!$B$5),OR(Dashboard!$D$5="All",N12876=Dashboard!$D$5),OR(AND(C12876&lt;&gt;"",C12876&gt;=Dashboard!$F$5,C12876&lt;=Dashboard!$H$5),AND(C12876="",Dashboard!$F$5&lt;=1980,Dashboard!$H$5&gt;=2016))),1,0)</f>
        <v>1</v>
      </c>
      <c r="Q12876" s="0" t="n">
        <f aca="false">J12876*P12876+ROW()*0.00000001</f>
        <v>0.05012876</v>
      </c>
    </row>
    <row r="12877" customFormat="false" ht="15" hidden="false" customHeight="false" outlineLevel="0" collapsed="false">
      <c r="A12877" s="0" t="s">
        <v>9275</v>
      </c>
      <c r="B12877" s="0" t="s">
        <v>117</v>
      </c>
      <c r="C12877" s="0" t="n">
        <v>1997</v>
      </c>
      <c r="D12877" s="0" t="s">
        <v>34</v>
      </c>
      <c r="E12877" s="0" t="s">
        <v>229</v>
      </c>
      <c r="F12877" s="0" t="n">
        <v>0.03</v>
      </c>
      <c r="G12877" s="0" t="n">
        <v>0.02</v>
      </c>
      <c r="H12877" s="0" t="n">
        <v>0</v>
      </c>
      <c r="I12877" s="0" t="n">
        <v>0</v>
      </c>
      <c r="J12877" s="0" t="n">
        <v>0.05</v>
      </c>
      <c r="N12877" s="0" t="s">
        <v>74</v>
      </c>
      <c r="P12877" s="0" t="n">
        <f aca="false">IF(AND(OR(Dashboard!$B$5="All",D12877=Dashboard!$B$5),OR(Dashboard!$D$5="All",N12877=Dashboard!$D$5),OR(AND(C12877&lt;&gt;"",C12877&gt;=Dashboard!$F$5,C12877&lt;=Dashboard!$H$5),AND(C12877="",Dashboard!$F$5&lt;=1980,Dashboard!$H$5&gt;=2016))),1,0)</f>
        <v>1</v>
      </c>
      <c r="Q12877" s="0" t="n">
        <f aca="false">J12877*P12877+ROW()*0.00000001</f>
        <v>0.05012877</v>
      </c>
    </row>
    <row r="12878" customFormat="false" ht="15" hidden="false" customHeight="false" outlineLevel="0" collapsed="false">
      <c r="A12878" s="0" t="s">
        <v>9276</v>
      </c>
      <c r="B12878" s="0" t="s">
        <v>50</v>
      </c>
      <c r="C12878" s="0" t="n">
        <v>2010</v>
      </c>
      <c r="D12878" s="0" t="s">
        <v>52</v>
      </c>
      <c r="E12878" s="0" t="s">
        <v>2100</v>
      </c>
      <c r="F12878" s="0" t="n">
        <v>0.05</v>
      </c>
      <c r="G12878" s="0" t="n">
        <v>0</v>
      </c>
      <c r="H12878" s="0" t="n">
        <v>0</v>
      </c>
      <c r="I12878" s="0" t="n">
        <v>0</v>
      </c>
      <c r="J12878" s="0" t="n">
        <v>0.05</v>
      </c>
      <c r="M12878" s="0" t="s">
        <v>36</v>
      </c>
      <c r="N12878" s="0" t="s">
        <v>35</v>
      </c>
      <c r="P12878" s="0" t="n">
        <f aca="false">IF(AND(OR(Dashboard!$B$5="All",D12878=Dashboard!$B$5),OR(Dashboard!$D$5="All",N12878=Dashboard!$D$5),OR(AND(C12878&lt;&gt;"",C12878&gt;=Dashboard!$F$5,C12878&lt;=Dashboard!$H$5),AND(C12878="",Dashboard!$F$5&lt;=1980,Dashboard!$H$5&gt;=2016))),1,0)</f>
        <v>1</v>
      </c>
      <c r="Q12878" s="0" t="n">
        <f aca="false">J12878*P12878+ROW()*0.00000001</f>
        <v>0.05012878</v>
      </c>
    </row>
    <row r="12879" customFormat="false" ht="15" hidden="false" customHeight="false" outlineLevel="0" collapsed="false">
      <c r="A12879" s="0" t="s">
        <v>9277</v>
      </c>
      <c r="B12879" s="0" t="s">
        <v>50</v>
      </c>
      <c r="C12879" s="0" t="n">
        <v>2010</v>
      </c>
      <c r="D12879" s="0" t="s">
        <v>52</v>
      </c>
      <c r="E12879" s="0" t="s">
        <v>1364</v>
      </c>
      <c r="F12879" s="0" t="n">
        <v>0.05</v>
      </c>
      <c r="G12879" s="0" t="n">
        <v>0</v>
      </c>
      <c r="H12879" s="0" t="n">
        <v>0</v>
      </c>
      <c r="I12879" s="0" t="n">
        <v>0</v>
      </c>
      <c r="J12879" s="0" t="n">
        <v>0.05</v>
      </c>
      <c r="M12879" s="0" t="s">
        <v>36</v>
      </c>
      <c r="N12879" s="0" t="s">
        <v>35</v>
      </c>
      <c r="P12879" s="0" t="n">
        <f aca="false">IF(AND(OR(Dashboard!$B$5="All",D12879=Dashboard!$B$5),OR(Dashboard!$D$5="All",N12879=Dashboard!$D$5),OR(AND(C12879&lt;&gt;"",C12879&gt;=Dashboard!$F$5,C12879&lt;=Dashboard!$H$5),AND(C12879="",Dashboard!$F$5&lt;=1980,Dashboard!$H$5&gt;=2016))),1,0)</f>
        <v>1</v>
      </c>
      <c r="Q12879" s="0" t="n">
        <f aca="false">J12879*P12879+ROW()*0.00000001</f>
        <v>0.05012879</v>
      </c>
    </row>
    <row r="12880" customFormat="false" ht="15" hidden="false" customHeight="false" outlineLevel="0" collapsed="false">
      <c r="A12880" s="0" t="s">
        <v>9278</v>
      </c>
      <c r="B12880" s="0" t="s">
        <v>33</v>
      </c>
      <c r="C12880" s="0" t="n">
        <v>2010</v>
      </c>
      <c r="D12880" s="0" t="s">
        <v>34</v>
      </c>
      <c r="E12880" s="0" t="s">
        <v>3802</v>
      </c>
      <c r="F12880" s="0" t="n">
        <v>0.05</v>
      </c>
      <c r="G12880" s="0" t="n">
        <v>0</v>
      </c>
      <c r="H12880" s="0" t="n">
        <v>0</v>
      </c>
      <c r="I12880" s="0" t="n">
        <v>0</v>
      </c>
      <c r="J12880" s="0" t="n">
        <v>0.05</v>
      </c>
      <c r="M12880" s="0" t="s">
        <v>36</v>
      </c>
      <c r="N12880" s="0" t="s">
        <v>35</v>
      </c>
      <c r="P12880" s="0" t="n">
        <f aca="false">IF(AND(OR(Dashboard!$B$5="All",D12880=Dashboard!$B$5),OR(Dashboard!$D$5="All",N12880=Dashboard!$D$5),OR(AND(C12880&lt;&gt;"",C12880&gt;=Dashboard!$F$5,C12880&lt;=Dashboard!$H$5),AND(C12880="",Dashboard!$F$5&lt;=1980,Dashboard!$H$5&gt;=2016))),1,0)</f>
        <v>1</v>
      </c>
      <c r="Q12880" s="0" t="n">
        <f aca="false">J12880*P12880+ROW()*0.00000001</f>
        <v>0.0501288</v>
      </c>
    </row>
    <row r="12881" customFormat="false" ht="15" hidden="false" customHeight="false" outlineLevel="0" collapsed="false">
      <c r="A12881" s="0" t="s">
        <v>9279</v>
      </c>
      <c r="B12881" s="0" t="s">
        <v>50</v>
      </c>
      <c r="D12881" s="0" t="s">
        <v>48</v>
      </c>
      <c r="E12881" s="0" t="s">
        <v>3802</v>
      </c>
      <c r="F12881" s="0" t="n">
        <v>0</v>
      </c>
      <c r="G12881" s="0" t="n">
        <v>0.05</v>
      </c>
      <c r="H12881" s="0" t="n">
        <v>0</v>
      </c>
      <c r="I12881" s="0" t="n">
        <v>0.01</v>
      </c>
      <c r="J12881" s="0" t="n">
        <v>0.05</v>
      </c>
      <c r="M12881" s="0" t="s">
        <v>125</v>
      </c>
      <c r="N12881" s="0" t="s">
        <v>35</v>
      </c>
      <c r="P12881" s="0" t="n">
        <f aca="false">IF(AND(OR(Dashboard!$B$5="All",D12881=Dashboard!$B$5),OR(Dashboard!$D$5="All",N12881=Dashboard!$D$5),OR(AND(C12881&lt;&gt;"",C12881&gt;=Dashboard!$F$5,C12881&lt;=Dashboard!$H$5),AND(C12881="",Dashboard!$F$5&lt;=1980,Dashboard!$H$5&gt;=2016))),1,0)</f>
        <v>1</v>
      </c>
      <c r="Q12881" s="0" t="n">
        <f aca="false">J12881*P12881+ROW()*0.00000001</f>
        <v>0.05012881</v>
      </c>
    </row>
    <row r="12882" customFormat="false" ht="15" hidden="false" customHeight="false" outlineLevel="0" collapsed="false">
      <c r="A12882" s="0" t="s">
        <v>9280</v>
      </c>
      <c r="B12882" s="0" t="s">
        <v>117</v>
      </c>
      <c r="C12882" s="0" t="n">
        <v>1996</v>
      </c>
      <c r="D12882" s="0" t="s">
        <v>34</v>
      </c>
      <c r="E12882" s="0" t="s">
        <v>6990</v>
      </c>
      <c r="F12882" s="0" t="n">
        <v>0.03</v>
      </c>
      <c r="G12882" s="0" t="n">
        <v>0.02</v>
      </c>
      <c r="H12882" s="0" t="n">
        <v>0</v>
      </c>
      <c r="I12882" s="0" t="n">
        <v>0</v>
      </c>
      <c r="J12882" s="0" t="n">
        <v>0.05</v>
      </c>
      <c r="N12882" s="0" t="s">
        <v>74</v>
      </c>
      <c r="P12882" s="0" t="n">
        <f aca="false">IF(AND(OR(Dashboard!$B$5="All",D12882=Dashboard!$B$5),OR(Dashboard!$D$5="All",N12882=Dashboard!$D$5),OR(AND(C12882&lt;&gt;"",C12882&gt;=Dashboard!$F$5,C12882&lt;=Dashboard!$H$5),AND(C12882="",Dashboard!$F$5&lt;=1980,Dashboard!$H$5&gt;=2016))),1,0)</f>
        <v>1</v>
      </c>
      <c r="Q12882" s="0" t="n">
        <f aca="false">J12882*P12882+ROW()*0.00000001</f>
        <v>0.05012882</v>
      </c>
    </row>
    <row r="12883" customFormat="false" ht="15" hidden="false" customHeight="false" outlineLevel="0" collapsed="false">
      <c r="A12883" s="0" t="s">
        <v>9281</v>
      </c>
      <c r="B12883" s="0" t="s">
        <v>164</v>
      </c>
      <c r="C12883" s="0" t="n">
        <v>2008</v>
      </c>
      <c r="D12883" s="0" t="s">
        <v>71</v>
      </c>
      <c r="E12883" s="0" t="s">
        <v>2331</v>
      </c>
      <c r="F12883" s="0" t="n">
        <v>0</v>
      </c>
      <c r="G12883" s="0" t="n">
        <v>0</v>
      </c>
      <c r="H12883" s="0" t="n">
        <v>0.05</v>
      </c>
      <c r="I12883" s="0" t="n">
        <v>0</v>
      </c>
      <c r="J12883" s="0" t="n">
        <v>0.05</v>
      </c>
      <c r="N12883" s="0" t="s">
        <v>74</v>
      </c>
      <c r="P12883" s="0" t="n">
        <f aca="false">IF(AND(OR(Dashboard!$B$5="All",D12883=Dashboard!$B$5),OR(Dashboard!$D$5="All",N12883=Dashboard!$D$5),OR(AND(C12883&lt;&gt;"",C12883&gt;=Dashboard!$F$5,C12883&lt;=Dashboard!$H$5),AND(C12883="",Dashboard!$F$5&lt;=1980,Dashboard!$H$5&gt;=2016))),1,0)</f>
        <v>1</v>
      </c>
      <c r="Q12883" s="0" t="n">
        <f aca="false">J12883*P12883+ROW()*0.00000001</f>
        <v>0.05012883</v>
      </c>
    </row>
    <row r="12884" customFormat="false" ht="15" hidden="false" customHeight="false" outlineLevel="0" collapsed="false">
      <c r="A12884" s="0" t="s">
        <v>9282</v>
      </c>
      <c r="B12884" s="0" t="s">
        <v>186</v>
      </c>
      <c r="C12884" s="0" t="n">
        <v>2003</v>
      </c>
      <c r="D12884" s="0" t="s">
        <v>46</v>
      </c>
      <c r="E12884" s="0" t="s">
        <v>154</v>
      </c>
      <c r="F12884" s="0" t="n">
        <v>0.04</v>
      </c>
      <c r="G12884" s="0" t="n">
        <v>0.01</v>
      </c>
      <c r="H12884" s="0" t="n">
        <v>0</v>
      </c>
      <c r="I12884" s="0" t="n">
        <v>0</v>
      </c>
      <c r="J12884" s="0" t="n">
        <v>0.05</v>
      </c>
      <c r="N12884" s="0" t="s">
        <v>35</v>
      </c>
      <c r="P12884" s="0" t="n">
        <f aca="false">IF(AND(OR(Dashboard!$B$5="All",D12884=Dashboard!$B$5),OR(Dashboard!$D$5="All",N12884=Dashboard!$D$5),OR(AND(C12884&lt;&gt;"",C12884&gt;=Dashboard!$F$5,C12884&lt;=Dashboard!$H$5),AND(C12884="",Dashboard!$F$5&lt;=1980,Dashboard!$H$5&gt;=2016))),1,0)</f>
        <v>1</v>
      </c>
      <c r="Q12884" s="0" t="n">
        <f aca="false">J12884*P12884+ROW()*0.00000001</f>
        <v>0.05012884</v>
      </c>
    </row>
    <row r="12885" customFormat="false" ht="15" hidden="false" customHeight="false" outlineLevel="0" collapsed="false">
      <c r="A12885" s="0" t="s">
        <v>7323</v>
      </c>
      <c r="B12885" s="0" t="s">
        <v>33</v>
      </c>
      <c r="C12885" s="0" t="n">
        <v>2009</v>
      </c>
      <c r="D12885" s="0" t="s">
        <v>71</v>
      </c>
      <c r="E12885" s="0" t="s">
        <v>1002</v>
      </c>
      <c r="F12885" s="0" t="n">
        <v>0.05</v>
      </c>
      <c r="G12885" s="0" t="n">
        <v>0</v>
      </c>
      <c r="H12885" s="0" t="n">
        <v>0</v>
      </c>
      <c r="I12885" s="0" t="n">
        <v>0</v>
      </c>
      <c r="J12885" s="0" t="n">
        <v>0.05</v>
      </c>
      <c r="K12885" s="0" t="n">
        <v>42</v>
      </c>
      <c r="L12885" s="0" t="n">
        <v>5.5</v>
      </c>
      <c r="M12885" s="0" t="s">
        <v>125</v>
      </c>
      <c r="N12885" s="0" t="s">
        <v>35</v>
      </c>
      <c r="O12885" s="0" t="s">
        <v>177</v>
      </c>
      <c r="P12885" s="0" t="n">
        <f aca="false">IF(AND(OR(Dashboard!$B$5="All",D12885=Dashboard!$B$5),OR(Dashboard!$D$5="All",N12885=Dashboard!$D$5),OR(AND(C12885&lt;&gt;"",C12885&gt;=Dashboard!$F$5,C12885&lt;=Dashboard!$H$5),AND(C12885="",Dashboard!$F$5&lt;=1980,Dashboard!$H$5&gt;=2016))),1,0)</f>
        <v>1</v>
      </c>
      <c r="Q12885" s="0" t="n">
        <f aca="false">J12885*P12885+ROW()*0.00000001</f>
        <v>0.05012885</v>
      </c>
    </row>
    <row r="12886" customFormat="false" ht="15" hidden="false" customHeight="false" outlineLevel="0" collapsed="false">
      <c r="A12886" s="0" t="s">
        <v>3353</v>
      </c>
      <c r="B12886" s="0" t="s">
        <v>164</v>
      </c>
      <c r="C12886" s="0" t="n">
        <v>2011</v>
      </c>
      <c r="D12886" s="0" t="s">
        <v>34</v>
      </c>
      <c r="E12886" s="0" t="s">
        <v>72</v>
      </c>
      <c r="F12886" s="0" t="n">
        <v>0.05</v>
      </c>
      <c r="G12886" s="0" t="n">
        <v>0</v>
      </c>
      <c r="H12886" s="0" t="n">
        <v>0</v>
      </c>
      <c r="I12886" s="0" t="n">
        <v>0.01</v>
      </c>
      <c r="J12886" s="0" t="n">
        <v>0.05</v>
      </c>
      <c r="M12886" s="0" t="s">
        <v>36</v>
      </c>
      <c r="N12886" s="0" t="s">
        <v>74</v>
      </c>
      <c r="P12886" s="0" t="n">
        <f aca="false">IF(AND(OR(Dashboard!$B$5="All",D12886=Dashboard!$B$5),OR(Dashboard!$D$5="All",N12886=Dashboard!$D$5),OR(AND(C12886&lt;&gt;"",C12886&gt;=Dashboard!$F$5,C12886&lt;=Dashboard!$H$5),AND(C12886="",Dashboard!$F$5&lt;=1980,Dashboard!$H$5&gt;=2016))),1,0)</f>
        <v>1</v>
      </c>
      <c r="Q12886" s="0" t="n">
        <f aca="false">J12886*P12886+ROW()*0.00000001</f>
        <v>0.05012886</v>
      </c>
    </row>
    <row r="12887" customFormat="false" ht="15" hidden="false" customHeight="false" outlineLevel="0" collapsed="false">
      <c r="A12887" s="0" t="s">
        <v>9283</v>
      </c>
      <c r="B12887" s="0" t="s">
        <v>50</v>
      </c>
      <c r="C12887" s="0" t="n">
        <v>2008</v>
      </c>
      <c r="D12887" s="0" t="s">
        <v>246</v>
      </c>
      <c r="E12887" s="0" t="s">
        <v>157</v>
      </c>
      <c r="F12887" s="0" t="n">
        <v>0</v>
      </c>
      <c r="G12887" s="0" t="n">
        <v>0</v>
      </c>
      <c r="H12887" s="0" t="n">
        <v>0.05</v>
      </c>
      <c r="I12887" s="0" t="n">
        <v>0</v>
      </c>
      <c r="J12887" s="0" t="n">
        <v>0.05</v>
      </c>
      <c r="N12887" s="0" t="s">
        <v>35</v>
      </c>
      <c r="P12887" s="0" t="n">
        <f aca="false">IF(AND(OR(Dashboard!$B$5="All",D12887=Dashboard!$B$5),OR(Dashboard!$D$5="All",N12887=Dashboard!$D$5),OR(AND(C12887&lt;&gt;"",C12887&gt;=Dashboard!$F$5,C12887&lt;=Dashboard!$H$5),AND(C12887="",Dashboard!$F$5&lt;=1980,Dashboard!$H$5&gt;=2016))),1,0)</f>
        <v>1</v>
      </c>
      <c r="Q12887" s="0" t="n">
        <f aca="false">J12887*P12887+ROW()*0.00000001</f>
        <v>0.05012887</v>
      </c>
    </row>
    <row r="12888" customFormat="false" ht="15" hidden="false" customHeight="false" outlineLevel="0" collapsed="false">
      <c r="A12888" s="0" t="s">
        <v>9284</v>
      </c>
      <c r="B12888" s="0" t="s">
        <v>76</v>
      </c>
      <c r="C12888" s="0" t="n">
        <v>2002</v>
      </c>
      <c r="D12888" s="0" t="s">
        <v>46</v>
      </c>
      <c r="E12888" s="0" t="s">
        <v>89</v>
      </c>
      <c r="F12888" s="0" t="n">
        <v>0.03</v>
      </c>
      <c r="G12888" s="0" t="n">
        <v>0.02</v>
      </c>
      <c r="H12888" s="0" t="n">
        <v>0</v>
      </c>
      <c r="I12888" s="0" t="n">
        <v>0.01</v>
      </c>
      <c r="J12888" s="0" t="n">
        <v>0.05</v>
      </c>
      <c r="K12888" s="0" t="n">
        <v>70</v>
      </c>
      <c r="M12888" s="0" t="s">
        <v>36</v>
      </c>
      <c r="N12888" s="0" t="s">
        <v>74</v>
      </c>
      <c r="O12888" s="0" t="s">
        <v>67</v>
      </c>
      <c r="P12888" s="0" t="n">
        <f aca="false">IF(AND(OR(Dashboard!$B$5="All",D12888=Dashboard!$B$5),OR(Dashboard!$D$5="All",N12888=Dashboard!$D$5),OR(AND(C12888&lt;&gt;"",C12888&gt;=Dashboard!$F$5,C12888&lt;=Dashboard!$H$5),AND(C12888="",Dashboard!$F$5&lt;=1980,Dashboard!$H$5&gt;=2016))),1,0)</f>
        <v>1</v>
      </c>
      <c r="Q12888" s="0" t="n">
        <f aca="false">J12888*P12888+ROW()*0.00000001</f>
        <v>0.05012888</v>
      </c>
    </row>
    <row r="12889" customFormat="false" ht="15" hidden="false" customHeight="false" outlineLevel="0" collapsed="false">
      <c r="A12889" s="0" t="s">
        <v>5381</v>
      </c>
      <c r="B12889" s="0" t="s">
        <v>186</v>
      </c>
      <c r="C12889" s="0" t="n">
        <v>2001</v>
      </c>
      <c r="D12889" s="0" t="s">
        <v>34</v>
      </c>
      <c r="E12889" s="0" t="s">
        <v>449</v>
      </c>
      <c r="F12889" s="0" t="n">
        <v>0.04</v>
      </c>
      <c r="G12889" s="0" t="n">
        <v>0.01</v>
      </c>
      <c r="H12889" s="0" t="n">
        <v>0</v>
      </c>
      <c r="I12889" s="0" t="n">
        <v>0</v>
      </c>
      <c r="J12889" s="0" t="n">
        <v>0.05</v>
      </c>
      <c r="K12889" s="0" t="n">
        <v>53</v>
      </c>
      <c r="M12889" s="0" t="s">
        <v>36</v>
      </c>
      <c r="N12889" s="0" t="s">
        <v>35</v>
      </c>
      <c r="O12889" s="0" t="s">
        <v>53</v>
      </c>
      <c r="P12889" s="0" t="n">
        <f aca="false">IF(AND(OR(Dashboard!$B$5="All",D12889=Dashboard!$B$5),OR(Dashboard!$D$5="All",N12889=Dashboard!$D$5),OR(AND(C12889&lt;&gt;"",C12889&gt;=Dashboard!$F$5,C12889&lt;=Dashboard!$H$5),AND(C12889="",Dashboard!$F$5&lt;=1980,Dashboard!$H$5&gt;=2016))),1,0)</f>
        <v>1</v>
      </c>
      <c r="Q12889" s="0" t="n">
        <f aca="false">J12889*P12889+ROW()*0.00000001</f>
        <v>0.05012889</v>
      </c>
    </row>
    <row r="12890" customFormat="false" ht="15" hidden="false" customHeight="false" outlineLevel="0" collapsed="false">
      <c r="A12890" s="0" t="s">
        <v>9082</v>
      </c>
      <c r="B12890" s="0" t="s">
        <v>50</v>
      </c>
      <c r="C12890" s="0" t="n">
        <v>2006</v>
      </c>
      <c r="D12890" s="0" t="s">
        <v>71</v>
      </c>
      <c r="E12890" s="0" t="s">
        <v>220</v>
      </c>
      <c r="F12890" s="0" t="n">
        <v>0.05</v>
      </c>
      <c r="G12890" s="0" t="n">
        <v>0</v>
      </c>
      <c r="H12890" s="0" t="n">
        <v>0</v>
      </c>
      <c r="I12890" s="0" t="n">
        <v>0</v>
      </c>
      <c r="J12890" s="0" t="n">
        <v>0.05</v>
      </c>
      <c r="K12890" s="0" t="n">
        <v>58</v>
      </c>
      <c r="M12890" s="0" t="s">
        <v>36</v>
      </c>
      <c r="N12890" s="0" t="s">
        <v>35</v>
      </c>
      <c r="O12890" s="0" t="s">
        <v>53</v>
      </c>
      <c r="P12890" s="0" t="n">
        <f aca="false">IF(AND(OR(Dashboard!$B$5="All",D12890=Dashboard!$B$5),OR(Dashboard!$D$5="All",N12890=Dashboard!$D$5),OR(AND(C12890&lt;&gt;"",C12890&gt;=Dashboard!$F$5,C12890&lt;=Dashboard!$H$5),AND(C12890="",Dashboard!$F$5&lt;=1980,Dashboard!$H$5&gt;=2016))),1,0)</f>
        <v>1</v>
      </c>
      <c r="Q12890" s="0" t="n">
        <f aca="false">J12890*P12890+ROW()*0.00000001</f>
        <v>0.0501289</v>
      </c>
    </row>
    <row r="12891" customFormat="false" ht="15" hidden="false" customHeight="false" outlineLevel="0" collapsed="false">
      <c r="A12891" s="0" t="s">
        <v>9285</v>
      </c>
      <c r="B12891" s="0" t="s">
        <v>851</v>
      </c>
      <c r="C12891" s="0" t="n">
        <v>2015</v>
      </c>
      <c r="D12891" s="0" t="s">
        <v>114</v>
      </c>
      <c r="E12891" s="0" t="s">
        <v>7521</v>
      </c>
      <c r="F12891" s="0" t="n">
        <v>0</v>
      </c>
      <c r="G12891" s="0" t="n">
        <v>0</v>
      </c>
      <c r="H12891" s="0" t="n">
        <v>0.05</v>
      </c>
      <c r="I12891" s="0" t="n">
        <v>0</v>
      </c>
      <c r="J12891" s="0" t="n">
        <v>0.05</v>
      </c>
      <c r="N12891" s="0" t="s">
        <v>74</v>
      </c>
      <c r="P12891" s="0" t="n">
        <f aca="false">IF(AND(OR(Dashboard!$B$5="All",D12891=Dashboard!$B$5),OR(Dashboard!$D$5="All",N12891=Dashboard!$D$5),OR(AND(C12891&lt;&gt;"",C12891&gt;=Dashboard!$F$5,C12891&lt;=Dashboard!$H$5),AND(C12891="",Dashboard!$F$5&lt;=1980,Dashboard!$H$5&gt;=2016))),1,0)</f>
        <v>1</v>
      </c>
      <c r="Q12891" s="0" t="n">
        <f aca="false">J12891*P12891+ROW()*0.00000001</f>
        <v>0.05012891</v>
      </c>
    </row>
    <row r="12892" customFormat="false" ht="15" hidden="false" customHeight="false" outlineLevel="0" collapsed="false">
      <c r="A12892" s="0" t="s">
        <v>9286</v>
      </c>
      <c r="B12892" s="0" t="s">
        <v>152</v>
      </c>
      <c r="C12892" s="0" t="n">
        <v>2016</v>
      </c>
      <c r="D12892" s="0" t="s">
        <v>246</v>
      </c>
      <c r="E12892" s="0" t="s">
        <v>6672</v>
      </c>
      <c r="F12892" s="0" t="n">
        <v>0</v>
      </c>
      <c r="G12892" s="0" t="n">
        <v>0.05</v>
      </c>
      <c r="H12892" s="0" t="n">
        <v>0</v>
      </c>
      <c r="I12892" s="0" t="n">
        <v>0</v>
      </c>
      <c r="J12892" s="0" t="n">
        <v>0.05</v>
      </c>
      <c r="K12892" s="0" t="n">
        <v>83</v>
      </c>
      <c r="L12892" s="0" t="n">
        <v>6.9</v>
      </c>
      <c r="N12892" s="0" t="s">
        <v>152</v>
      </c>
      <c r="O12892" s="0" t="s">
        <v>42</v>
      </c>
      <c r="P12892" s="0" t="n">
        <f aca="false">IF(AND(OR(Dashboard!$B$5="All",D12892=Dashboard!$B$5),OR(Dashboard!$D$5="All",N12892=Dashboard!$D$5),OR(AND(C12892&lt;&gt;"",C12892&gt;=Dashboard!$F$5,C12892&lt;=Dashboard!$H$5),AND(C12892="",Dashboard!$F$5&lt;=1980,Dashboard!$H$5&gt;=2016))),1,0)</f>
        <v>1</v>
      </c>
      <c r="Q12892" s="0" t="n">
        <f aca="false">J12892*P12892+ROW()*0.00000001</f>
        <v>0.05012892</v>
      </c>
    </row>
    <row r="12893" customFormat="false" ht="15" hidden="false" customHeight="false" outlineLevel="0" collapsed="false">
      <c r="A12893" s="0" t="s">
        <v>9287</v>
      </c>
      <c r="B12893" s="0" t="s">
        <v>85</v>
      </c>
      <c r="C12893" s="0" t="n">
        <v>2003</v>
      </c>
      <c r="D12893" s="0" t="s">
        <v>58</v>
      </c>
      <c r="E12893" s="0" t="s">
        <v>3958</v>
      </c>
      <c r="F12893" s="0" t="n">
        <v>0.04</v>
      </c>
      <c r="G12893" s="0" t="n">
        <v>0.01</v>
      </c>
      <c r="H12893" s="0" t="n">
        <v>0</v>
      </c>
      <c r="I12893" s="0" t="n">
        <v>0</v>
      </c>
      <c r="J12893" s="0" t="n">
        <v>0.05</v>
      </c>
      <c r="K12893" s="0" t="n">
        <v>70</v>
      </c>
      <c r="L12893" s="0" t="n">
        <v>8.3</v>
      </c>
      <c r="M12893" s="0" t="s">
        <v>103</v>
      </c>
      <c r="N12893" s="0" t="s">
        <v>35</v>
      </c>
      <c r="O12893" s="0" t="s">
        <v>67</v>
      </c>
      <c r="P12893" s="0" t="n">
        <f aca="false">IF(AND(OR(Dashboard!$B$5="All",D12893=Dashboard!$B$5),OR(Dashboard!$D$5="All",N12893=Dashboard!$D$5),OR(AND(C12893&lt;&gt;"",C12893&gt;=Dashboard!$F$5,C12893&lt;=Dashboard!$H$5),AND(C12893="",Dashboard!$F$5&lt;=1980,Dashboard!$H$5&gt;=2016))),1,0)</f>
        <v>1</v>
      </c>
      <c r="Q12893" s="0" t="n">
        <f aca="false">J12893*P12893+ROW()*0.00000001</f>
        <v>0.05012893</v>
      </c>
    </row>
    <row r="12894" customFormat="false" ht="15" hidden="false" customHeight="false" outlineLevel="0" collapsed="false">
      <c r="A12894" s="0" t="s">
        <v>9288</v>
      </c>
      <c r="B12894" s="0" t="s">
        <v>50</v>
      </c>
      <c r="C12894" s="0" t="n">
        <v>2008</v>
      </c>
      <c r="D12894" s="0" t="s">
        <v>52</v>
      </c>
      <c r="E12894" s="0" t="s">
        <v>5707</v>
      </c>
      <c r="F12894" s="0" t="n">
        <v>0.05</v>
      </c>
      <c r="G12894" s="0" t="n">
        <v>0</v>
      </c>
      <c r="H12894" s="0" t="n">
        <v>0</v>
      </c>
      <c r="I12894" s="0" t="n">
        <v>0</v>
      </c>
      <c r="J12894" s="0" t="n">
        <v>0.05</v>
      </c>
      <c r="M12894" s="0" t="s">
        <v>36</v>
      </c>
      <c r="N12894" s="0" t="s">
        <v>35</v>
      </c>
      <c r="P12894" s="0" t="n">
        <f aca="false">IF(AND(OR(Dashboard!$B$5="All",D12894=Dashboard!$B$5),OR(Dashboard!$D$5="All",N12894=Dashboard!$D$5),OR(AND(C12894&lt;&gt;"",C12894&gt;=Dashboard!$F$5,C12894&lt;=Dashboard!$H$5),AND(C12894="",Dashboard!$F$5&lt;=1980,Dashboard!$H$5&gt;=2016))),1,0)</f>
        <v>1</v>
      </c>
      <c r="Q12894" s="0" t="n">
        <f aca="false">J12894*P12894+ROW()*0.00000001</f>
        <v>0.05012894</v>
      </c>
    </row>
    <row r="12895" customFormat="false" ht="15" hidden="false" customHeight="false" outlineLevel="0" collapsed="false">
      <c r="A12895" s="0" t="s">
        <v>9289</v>
      </c>
      <c r="B12895" s="0" t="s">
        <v>76</v>
      </c>
      <c r="C12895" s="0" t="n">
        <v>2006</v>
      </c>
      <c r="D12895" s="0" t="s">
        <v>71</v>
      </c>
      <c r="E12895" s="0" t="s">
        <v>160</v>
      </c>
      <c r="F12895" s="0" t="n">
        <v>0.03</v>
      </c>
      <c r="G12895" s="0" t="n">
        <v>0.02</v>
      </c>
      <c r="H12895" s="0" t="n">
        <v>0</v>
      </c>
      <c r="I12895" s="0" t="n">
        <v>0.01</v>
      </c>
      <c r="J12895" s="0" t="n">
        <v>0.05</v>
      </c>
      <c r="K12895" s="0" t="n">
        <v>69</v>
      </c>
      <c r="L12895" s="0" t="n">
        <v>7.2</v>
      </c>
      <c r="M12895" s="0" t="s">
        <v>73</v>
      </c>
      <c r="N12895" s="0" t="s">
        <v>74</v>
      </c>
      <c r="O12895" s="0" t="s">
        <v>67</v>
      </c>
      <c r="P12895" s="0" t="n">
        <f aca="false">IF(AND(OR(Dashboard!$B$5="All",D12895=Dashboard!$B$5),OR(Dashboard!$D$5="All",N12895=Dashboard!$D$5),OR(AND(C12895&lt;&gt;"",C12895&gt;=Dashboard!$F$5,C12895&lt;=Dashboard!$H$5),AND(C12895="",Dashboard!$F$5&lt;=1980,Dashboard!$H$5&gt;=2016))),1,0)</f>
        <v>1</v>
      </c>
      <c r="Q12895" s="0" t="n">
        <f aca="false">J12895*P12895+ROW()*0.00000001</f>
        <v>0.05012895</v>
      </c>
    </row>
    <row r="12896" customFormat="false" ht="15" hidden="false" customHeight="false" outlineLevel="0" collapsed="false">
      <c r="A12896" s="0" t="s">
        <v>9290</v>
      </c>
      <c r="B12896" s="0" t="s">
        <v>152</v>
      </c>
      <c r="C12896" s="0" t="n">
        <v>2009</v>
      </c>
      <c r="D12896" s="0" t="s">
        <v>114</v>
      </c>
      <c r="E12896" s="0" t="s">
        <v>1488</v>
      </c>
      <c r="F12896" s="0" t="n">
        <v>0</v>
      </c>
      <c r="G12896" s="0" t="n">
        <v>0.04</v>
      </c>
      <c r="H12896" s="0" t="n">
        <v>0</v>
      </c>
      <c r="I12896" s="0" t="n">
        <v>0.01</v>
      </c>
      <c r="J12896" s="0" t="n">
        <v>0.05</v>
      </c>
      <c r="M12896" s="0" t="s">
        <v>103</v>
      </c>
      <c r="N12896" s="0" t="s">
        <v>152</v>
      </c>
      <c r="P12896" s="0" t="n">
        <f aca="false">IF(AND(OR(Dashboard!$B$5="All",D12896=Dashboard!$B$5),OR(Dashboard!$D$5="All",N12896=Dashboard!$D$5),OR(AND(C12896&lt;&gt;"",C12896&gt;=Dashboard!$F$5,C12896&lt;=Dashboard!$H$5),AND(C12896="",Dashboard!$F$5&lt;=1980,Dashboard!$H$5&gt;=2016))),1,0)</f>
        <v>1</v>
      </c>
      <c r="Q12896" s="0" t="n">
        <f aca="false">J12896*P12896+ROW()*0.00000001</f>
        <v>0.05012896</v>
      </c>
    </row>
    <row r="12897" customFormat="false" ht="15" hidden="false" customHeight="false" outlineLevel="0" collapsed="false">
      <c r="A12897" s="0" t="s">
        <v>5722</v>
      </c>
      <c r="B12897" s="0" t="s">
        <v>33</v>
      </c>
      <c r="D12897" s="0" t="s">
        <v>71</v>
      </c>
      <c r="E12897" s="0" t="s">
        <v>154</v>
      </c>
      <c r="F12897" s="0" t="n">
        <v>0.05</v>
      </c>
      <c r="G12897" s="0" t="n">
        <v>0</v>
      </c>
      <c r="H12897" s="0" t="n">
        <v>0</v>
      </c>
      <c r="I12897" s="0" t="n">
        <v>0</v>
      </c>
      <c r="J12897" s="0" t="n">
        <v>0.05</v>
      </c>
      <c r="K12897" s="0" t="n">
        <v>57</v>
      </c>
      <c r="L12897" s="0" t="n">
        <v>6</v>
      </c>
      <c r="M12897" s="0" t="s">
        <v>103</v>
      </c>
      <c r="N12897" s="0" t="s">
        <v>35</v>
      </c>
      <c r="O12897" s="0" t="s">
        <v>53</v>
      </c>
      <c r="P12897" s="0" t="n">
        <f aca="false">IF(AND(OR(Dashboard!$B$5="All",D12897=Dashboard!$B$5),OR(Dashboard!$D$5="All",N12897=Dashboard!$D$5),OR(AND(C12897&lt;&gt;"",C12897&gt;=Dashboard!$F$5,C12897&lt;=Dashboard!$H$5),AND(C12897="",Dashboard!$F$5&lt;=1980,Dashboard!$H$5&gt;=2016))),1,0)</f>
        <v>1</v>
      </c>
      <c r="Q12897" s="0" t="n">
        <f aca="false">J12897*P12897+ROW()*0.00000001</f>
        <v>0.05012897</v>
      </c>
    </row>
    <row r="12898" customFormat="false" ht="15" hidden="false" customHeight="false" outlineLevel="0" collapsed="false">
      <c r="A12898" s="0" t="s">
        <v>7148</v>
      </c>
      <c r="B12898" s="0" t="s">
        <v>144</v>
      </c>
      <c r="C12898" s="0" t="n">
        <v>2002</v>
      </c>
      <c r="D12898" s="0" t="s">
        <v>34</v>
      </c>
      <c r="E12898" s="0" t="s">
        <v>154</v>
      </c>
      <c r="F12898" s="0" t="n">
        <v>0.04</v>
      </c>
      <c r="G12898" s="0" t="n">
        <v>0.01</v>
      </c>
      <c r="H12898" s="0" t="n">
        <v>0</v>
      </c>
      <c r="I12898" s="0" t="n">
        <v>0</v>
      </c>
      <c r="J12898" s="0" t="n">
        <v>0.05</v>
      </c>
      <c r="K12898" s="0" t="n">
        <v>80</v>
      </c>
      <c r="L12898" s="0" t="n">
        <v>8.5</v>
      </c>
      <c r="M12898" s="0" t="s">
        <v>36</v>
      </c>
      <c r="N12898" s="0" t="s">
        <v>66</v>
      </c>
      <c r="O12898" s="0" t="s">
        <v>37</v>
      </c>
      <c r="P12898" s="0" t="n">
        <f aca="false">IF(AND(OR(Dashboard!$B$5="All",D12898=Dashboard!$B$5),OR(Dashboard!$D$5="All",N12898=Dashboard!$D$5),OR(AND(C12898&lt;&gt;"",C12898&gt;=Dashboard!$F$5,C12898&lt;=Dashboard!$H$5),AND(C12898="",Dashboard!$F$5&lt;=1980,Dashboard!$H$5&gt;=2016))),1,0)</f>
        <v>1</v>
      </c>
      <c r="Q12898" s="0" t="n">
        <f aca="false">J12898*P12898+ROW()*0.00000001</f>
        <v>0.05012898</v>
      </c>
    </row>
    <row r="12899" customFormat="false" ht="15" hidden="false" customHeight="false" outlineLevel="0" collapsed="false">
      <c r="A12899" s="0" t="s">
        <v>9291</v>
      </c>
      <c r="B12899" s="0" t="s">
        <v>70</v>
      </c>
      <c r="C12899" s="0" t="n">
        <v>2014</v>
      </c>
      <c r="D12899" s="0" t="s">
        <v>56</v>
      </c>
      <c r="E12899" s="0" t="s">
        <v>1545</v>
      </c>
      <c r="F12899" s="0" t="n">
        <v>0.01</v>
      </c>
      <c r="G12899" s="0" t="n">
        <v>0.04</v>
      </c>
      <c r="H12899" s="0" t="n">
        <v>0</v>
      </c>
      <c r="I12899" s="0" t="n">
        <v>0.01</v>
      </c>
      <c r="J12899" s="0" t="n">
        <v>0.05</v>
      </c>
      <c r="K12899" s="0" t="n">
        <v>43</v>
      </c>
      <c r="L12899" s="0" t="n">
        <v>6</v>
      </c>
      <c r="M12899" s="0" t="s">
        <v>73</v>
      </c>
      <c r="N12899" s="0" t="s">
        <v>74</v>
      </c>
      <c r="O12899" s="0" t="s">
        <v>177</v>
      </c>
      <c r="P12899" s="0" t="n">
        <f aca="false">IF(AND(OR(Dashboard!$B$5="All",D12899=Dashboard!$B$5),OR(Dashboard!$D$5="All",N12899=Dashboard!$D$5),OR(AND(C12899&lt;&gt;"",C12899&gt;=Dashboard!$F$5,C12899&lt;=Dashboard!$H$5),AND(C12899="",Dashboard!$F$5&lt;=1980,Dashboard!$H$5&gt;=2016))),1,0)</f>
        <v>1</v>
      </c>
      <c r="Q12899" s="0" t="n">
        <f aca="false">J12899*P12899+ROW()*0.00000001</f>
        <v>0.05012899</v>
      </c>
    </row>
    <row r="12900" customFormat="false" ht="15" hidden="false" customHeight="false" outlineLevel="0" collapsed="false">
      <c r="A12900" s="0" t="s">
        <v>9292</v>
      </c>
      <c r="B12900" s="0" t="s">
        <v>76</v>
      </c>
      <c r="C12900" s="0" t="n">
        <v>2010</v>
      </c>
      <c r="D12900" s="0" t="s">
        <v>114</v>
      </c>
      <c r="E12900" s="0" t="s">
        <v>6975</v>
      </c>
      <c r="F12900" s="0" t="n">
        <v>0</v>
      </c>
      <c r="G12900" s="0" t="n">
        <v>0</v>
      </c>
      <c r="H12900" s="0" t="n">
        <v>0.05</v>
      </c>
      <c r="I12900" s="0" t="n">
        <v>0</v>
      </c>
      <c r="J12900" s="0" t="n">
        <v>0.05</v>
      </c>
      <c r="N12900" s="0" t="s">
        <v>74</v>
      </c>
      <c r="P12900" s="0" t="n">
        <f aca="false">IF(AND(OR(Dashboard!$B$5="All",D12900=Dashboard!$B$5),OR(Dashboard!$D$5="All",N12900=Dashboard!$D$5),OR(AND(C12900&lt;&gt;"",C12900&gt;=Dashboard!$F$5,C12900&lt;=Dashboard!$H$5),AND(C12900="",Dashboard!$F$5&lt;=1980,Dashboard!$H$5&gt;=2016))),1,0)</f>
        <v>1</v>
      </c>
      <c r="Q12900" s="0" t="n">
        <f aca="false">J12900*P12900+ROW()*0.00000001</f>
        <v>0.050129</v>
      </c>
    </row>
    <row r="12901" customFormat="false" ht="15" hidden="false" customHeight="false" outlineLevel="0" collapsed="false">
      <c r="A12901" s="0" t="s">
        <v>9293</v>
      </c>
      <c r="B12901" s="0" t="s">
        <v>33</v>
      </c>
      <c r="C12901" s="0" t="n">
        <v>2009</v>
      </c>
      <c r="D12901" s="0" t="s">
        <v>246</v>
      </c>
      <c r="E12901" s="0" t="s">
        <v>6143</v>
      </c>
      <c r="F12901" s="0" t="n">
        <v>0.05</v>
      </c>
      <c r="G12901" s="0" t="n">
        <v>0</v>
      </c>
      <c r="H12901" s="0" t="n">
        <v>0</v>
      </c>
      <c r="I12901" s="0" t="n">
        <v>0</v>
      </c>
      <c r="J12901" s="0" t="n">
        <v>0.05</v>
      </c>
      <c r="K12901" s="0" t="n">
        <v>66</v>
      </c>
      <c r="M12901" s="0" t="s">
        <v>36</v>
      </c>
      <c r="N12901" s="0" t="s">
        <v>35</v>
      </c>
      <c r="O12901" s="0" t="s">
        <v>67</v>
      </c>
      <c r="P12901" s="0" t="n">
        <f aca="false">IF(AND(OR(Dashboard!$B$5="All",D12901=Dashboard!$B$5),OR(Dashboard!$D$5="All",N12901=Dashboard!$D$5),OR(AND(C12901&lt;&gt;"",C12901&gt;=Dashboard!$F$5,C12901&lt;=Dashboard!$H$5),AND(C12901="",Dashboard!$F$5&lt;=1980,Dashboard!$H$5&gt;=2016))),1,0)</f>
        <v>1</v>
      </c>
      <c r="Q12901" s="0" t="n">
        <f aca="false">J12901*P12901+ROW()*0.00000001</f>
        <v>0.05012901</v>
      </c>
    </row>
    <row r="12902" customFormat="false" ht="15" hidden="false" customHeight="false" outlineLevel="0" collapsed="false">
      <c r="A12902" s="0" t="s">
        <v>3755</v>
      </c>
      <c r="B12902" s="0" t="s">
        <v>186</v>
      </c>
      <c r="C12902" s="0" t="n">
        <v>2002</v>
      </c>
      <c r="D12902" s="0" t="s">
        <v>71</v>
      </c>
      <c r="E12902" s="0" t="s">
        <v>257</v>
      </c>
      <c r="F12902" s="0" t="n">
        <v>0.04</v>
      </c>
      <c r="G12902" s="0" t="n">
        <v>0.01</v>
      </c>
      <c r="H12902" s="0" t="n">
        <v>0</v>
      </c>
      <c r="I12902" s="0" t="n">
        <v>0</v>
      </c>
      <c r="J12902" s="0" t="n">
        <v>0.05</v>
      </c>
      <c r="K12902" s="0" t="n">
        <v>71</v>
      </c>
      <c r="M12902" s="0" t="s">
        <v>73</v>
      </c>
      <c r="N12902" s="0" t="s">
        <v>35</v>
      </c>
      <c r="O12902" s="0" t="s">
        <v>37</v>
      </c>
      <c r="P12902" s="0" t="n">
        <f aca="false">IF(AND(OR(Dashboard!$B$5="All",D12902=Dashboard!$B$5),OR(Dashboard!$D$5="All",N12902=Dashboard!$D$5),OR(AND(C12902&lt;&gt;"",C12902&gt;=Dashboard!$F$5,C12902&lt;=Dashboard!$H$5),AND(C12902="",Dashboard!$F$5&lt;=1980,Dashboard!$H$5&gt;=2016))),1,0)</f>
        <v>1</v>
      </c>
      <c r="Q12902" s="0" t="n">
        <f aca="false">J12902*P12902+ROW()*0.00000001</f>
        <v>0.05012902</v>
      </c>
    </row>
    <row r="12903" customFormat="false" ht="15" hidden="false" customHeight="false" outlineLevel="0" collapsed="false">
      <c r="A12903" s="0" t="s">
        <v>9294</v>
      </c>
      <c r="B12903" s="0" t="s">
        <v>50</v>
      </c>
      <c r="C12903" s="0" t="n">
        <v>2008</v>
      </c>
      <c r="D12903" s="0" t="s">
        <v>114</v>
      </c>
      <c r="E12903" s="0" t="s">
        <v>1551</v>
      </c>
      <c r="F12903" s="0" t="n">
        <v>0.04</v>
      </c>
      <c r="G12903" s="0" t="n">
        <v>0.01</v>
      </c>
      <c r="H12903" s="0" t="n">
        <v>0</v>
      </c>
      <c r="I12903" s="0" t="n">
        <v>0</v>
      </c>
      <c r="J12903" s="0" t="n">
        <v>0.05</v>
      </c>
      <c r="K12903" s="0" t="n">
        <v>66</v>
      </c>
      <c r="M12903" s="0" t="s">
        <v>103</v>
      </c>
      <c r="N12903" s="0" t="s">
        <v>35</v>
      </c>
      <c r="O12903" s="0" t="s">
        <v>67</v>
      </c>
      <c r="P12903" s="0" t="n">
        <f aca="false">IF(AND(OR(Dashboard!$B$5="All",D12903=Dashboard!$B$5),OR(Dashboard!$D$5="All",N12903=Dashboard!$D$5),OR(AND(C12903&lt;&gt;"",C12903&gt;=Dashboard!$F$5,C12903&lt;=Dashboard!$H$5),AND(C12903="",Dashboard!$F$5&lt;=1980,Dashboard!$H$5&gt;=2016))),1,0)</f>
        <v>1</v>
      </c>
      <c r="Q12903" s="0" t="n">
        <f aca="false">J12903*P12903+ROW()*0.00000001</f>
        <v>0.05012903</v>
      </c>
    </row>
    <row r="12904" customFormat="false" ht="15" hidden="false" customHeight="false" outlineLevel="0" collapsed="false">
      <c r="A12904" s="0" t="s">
        <v>9295</v>
      </c>
      <c r="B12904" s="0" t="s">
        <v>94</v>
      </c>
      <c r="C12904" s="0" t="n">
        <v>2016</v>
      </c>
      <c r="D12904" s="0" t="s">
        <v>71</v>
      </c>
      <c r="E12904" s="0" t="s">
        <v>91</v>
      </c>
      <c r="F12904" s="0" t="n">
        <v>0.04</v>
      </c>
      <c r="G12904" s="0" t="n">
        <v>0</v>
      </c>
      <c r="H12904" s="0" t="n">
        <v>0</v>
      </c>
      <c r="I12904" s="0" t="n">
        <v>0.01</v>
      </c>
      <c r="J12904" s="0" t="n">
        <v>0.05</v>
      </c>
      <c r="N12904" s="0" t="s">
        <v>74</v>
      </c>
      <c r="P12904" s="0" t="n">
        <f aca="false">IF(AND(OR(Dashboard!$B$5="All",D12904=Dashboard!$B$5),OR(Dashboard!$D$5="All",N12904=Dashboard!$D$5),OR(AND(C12904&lt;&gt;"",C12904&gt;=Dashboard!$F$5,C12904&lt;=Dashboard!$H$5),AND(C12904="",Dashboard!$F$5&lt;=1980,Dashboard!$H$5&gt;=2016))),1,0)</f>
        <v>1</v>
      </c>
      <c r="Q12904" s="0" t="n">
        <f aca="false">J12904*P12904+ROW()*0.00000001</f>
        <v>0.05012904</v>
      </c>
    </row>
    <row r="12905" customFormat="false" ht="15" hidden="false" customHeight="false" outlineLevel="0" collapsed="false">
      <c r="A12905" s="0" t="s">
        <v>9296</v>
      </c>
      <c r="B12905" s="0" t="s">
        <v>164</v>
      </c>
      <c r="C12905" s="0" t="n">
        <v>2010</v>
      </c>
      <c r="D12905" s="0" t="s">
        <v>71</v>
      </c>
      <c r="E12905" s="0" t="s">
        <v>782</v>
      </c>
      <c r="F12905" s="0" t="n">
        <v>0</v>
      </c>
      <c r="G12905" s="0" t="n">
        <v>0</v>
      </c>
      <c r="H12905" s="0" t="n">
        <v>0.05</v>
      </c>
      <c r="I12905" s="0" t="n">
        <v>0</v>
      </c>
      <c r="J12905" s="0" t="n">
        <v>0.05</v>
      </c>
      <c r="N12905" s="0" t="s">
        <v>74</v>
      </c>
      <c r="P12905" s="0" t="n">
        <f aca="false">IF(AND(OR(Dashboard!$B$5="All",D12905=Dashboard!$B$5),OR(Dashboard!$D$5="All",N12905=Dashboard!$D$5),OR(AND(C12905&lt;&gt;"",C12905&gt;=Dashboard!$F$5,C12905&lt;=Dashboard!$H$5),AND(C12905="",Dashboard!$F$5&lt;=1980,Dashboard!$H$5&gt;=2016))),1,0)</f>
        <v>1</v>
      </c>
      <c r="Q12905" s="0" t="n">
        <f aca="false">J12905*P12905+ROW()*0.00000001</f>
        <v>0.05012905</v>
      </c>
    </row>
    <row r="12906" customFormat="false" ht="15" hidden="false" customHeight="false" outlineLevel="0" collapsed="false">
      <c r="A12906" s="0" t="s">
        <v>9297</v>
      </c>
      <c r="B12906" s="0" t="s">
        <v>164</v>
      </c>
      <c r="C12906" s="0" t="n">
        <v>2009</v>
      </c>
      <c r="D12906" s="0" t="s">
        <v>58</v>
      </c>
      <c r="E12906" s="0" t="s">
        <v>7073</v>
      </c>
      <c r="F12906" s="0" t="n">
        <v>0.05</v>
      </c>
      <c r="G12906" s="0" t="n">
        <v>0</v>
      </c>
      <c r="H12906" s="0" t="n">
        <v>0</v>
      </c>
      <c r="I12906" s="0" t="n">
        <v>0</v>
      </c>
      <c r="J12906" s="0" t="n">
        <v>0.05</v>
      </c>
      <c r="K12906" s="0" t="n">
        <v>36</v>
      </c>
      <c r="M12906" s="0" t="s">
        <v>103</v>
      </c>
      <c r="N12906" s="0" t="s">
        <v>74</v>
      </c>
      <c r="O12906" s="0" t="s">
        <v>177</v>
      </c>
      <c r="P12906" s="0" t="n">
        <f aca="false">IF(AND(OR(Dashboard!$B$5="All",D12906=Dashboard!$B$5),OR(Dashboard!$D$5="All",N12906=Dashboard!$D$5),OR(AND(C12906&lt;&gt;"",C12906&gt;=Dashboard!$F$5,C12906&lt;=Dashboard!$H$5),AND(C12906="",Dashboard!$F$5&lt;=1980,Dashboard!$H$5&gt;=2016))),1,0)</f>
        <v>1</v>
      </c>
      <c r="Q12906" s="0" t="n">
        <f aca="false">J12906*P12906+ROW()*0.00000001</f>
        <v>0.05012906</v>
      </c>
    </row>
    <row r="12907" customFormat="false" ht="15" hidden="false" customHeight="false" outlineLevel="0" collapsed="false">
      <c r="A12907" s="0" t="s">
        <v>9298</v>
      </c>
      <c r="B12907" s="0" t="s">
        <v>144</v>
      </c>
      <c r="C12907" s="0" t="n">
        <v>2004</v>
      </c>
      <c r="D12907" s="0" t="s">
        <v>41</v>
      </c>
      <c r="E12907" s="0" t="s">
        <v>1086</v>
      </c>
      <c r="F12907" s="0" t="n">
        <v>0.04</v>
      </c>
      <c r="G12907" s="0" t="n">
        <v>0.01</v>
      </c>
      <c r="H12907" s="0" t="n">
        <v>0</v>
      </c>
      <c r="I12907" s="0" t="n">
        <v>0</v>
      </c>
      <c r="J12907" s="0" t="n">
        <v>0.05</v>
      </c>
      <c r="K12907" s="0" t="n">
        <v>64</v>
      </c>
      <c r="M12907" s="0" t="s">
        <v>36</v>
      </c>
      <c r="N12907" s="0" t="s">
        <v>66</v>
      </c>
      <c r="O12907" s="0" t="s">
        <v>67</v>
      </c>
      <c r="P12907" s="0" t="n">
        <f aca="false">IF(AND(OR(Dashboard!$B$5="All",D12907=Dashboard!$B$5),OR(Dashboard!$D$5="All",N12907=Dashboard!$D$5),OR(AND(C12907&lt;&gt;"",C12907&gt;=Dashboard!$F$5,C12907&lt;=Dashboard!$H$5),AND(C12907="",Dashboard!$F$5&lt;=1980,Dashboard!$H$5&gt;=2016))),1,0)</f>
        <v>1</v>
      </c>
      <c r="Q12907" s="0" t="n">
        <f aca="false">J12907*P12907+ROW()*0.00000001</f>
        <v>0.05012907</v>
      </c>
    </row>
    <row r="12908" customFormat="false" ht="15" hidden="false" customHeight="false" outlineLevel="0" collapsed="false">
      <c r="A12908" s="0" t="s">
        <v>5259</v>
      </c>
      <c r="B12908" s="0" t="s">
        <v>144</v>
      </c>
      <c r="C12908" s="0" t="n">
        <v>2003</v>
      </c>
      <c r="D12908" s="0" t="s">
        <v>56</v>
      </c>
      <c r="E12908" s="0" t="s">
        <v>1524</v>
      </c>
      <c r="F12908" s="0" t="n">
        <v>0.04</v>
      </c>
      <c r="G12908" s="0" t="n">
        <v>0.01</v>
      </c>
      <c r="H12908" s="0" t="n">
        <v>0</v>
      </c>
      <c r="I12908" s="0" t="n">
        <v>0</v>
      </c>
      <c r="J12908" s="0" t="n">
        <v>0.05</v>
      </c>
      <c r="K12908" s="0" t="n">
        <v>55</v>
      </c>
      <c r="M12908" s="0" t="s">
        <v>103</v>
      </c>
      <c r="N12908" s="0" t="s">
        <v>66</v>
      </c>
      <c r="O12908" s="0" t="s">
        <v>53</v>
      </c>
      <c r="P12908" s="0" t="n">
        <f aca="false">IF(AND(OR(Dashboard!$B$5="All",D12908=Dashboard!$B$5),OR(Dashboard!$D$5="All",N12908=Dashboard!$D$5),OR(AND(C12908&lt;&gt;"",C12908&gt;=Dashboard!$F$5,C12908&lt;=Dashboard!$H$5),AND(C12908="",Dashboard!$F$5&lt;=1980,Dashboard!$H$5&gt;=2016))),1,0)</f>
        <v>1</v>
      </c>
      <c r="Q12908" s="0" t="n">
        <f aca="false">J12908*P12908+ROW()*0.00000001</f>
        <v>0.05012908</v>
      </c>
    </row>
    <row r="12909" customFormat="false" ht="15" hidden="false" customHeight="false" outlineLevel="0" collapsed="false">
      <c r="A12909" s="0" t="s">
        <v>9299</v>
      </c>
      <c r="B12909" s="0" t="s">
        <v>164</v>
      </c>
      <c r="C12909" s="0" t="n">
        <v>2006</v>
      </c>
      <c r="D12909" s="0" t="s">
        <v>48</v>
      </c>
      <c r="E12909" s="0" t="s">
        <v>160</v>
      </c>
      <c r="F12909" s="0" t="n">
        <v>0.05</v>
      </c>
      <c r="G12909" s="0" t="n">
        <v>0</v>
      </c>
      <c r="H12909" s="0" t="n">
        <v>0</v>
      </c>
      <c r="I12909" s="0" t="n">
        <v>0.01</v>
      </c>
      <c r="J12909" s="0" t="n">
        <v>0.05</v>
      </c>
      <c r="K12909" s="0" t="n">
        <v>62</v>
      </c>
      <c r="M12909" s="0" t="s">
        <v>125</v>
      </c>
      <c r="N12909" s="0" t="s">
        <v>74</v>
      </c>
      <c r="O12909" s="0" t="s">
        <v>67</v>
      </c>
      <c r="P12909" s="0" t="n">
        <f aca="false">IF(AND(OR(Dashboard!$B$5="All",D12909=Dashboard!$B$5),OR(Dashboard!$D$5="All",N12909=Dashboard!$D$5),OR(AND(C12909&lt;&gt;"",C12909&gt;=Dashboard!$F$5,C12909&lt;=Dashboard!$H$5),AND(C12909="",Dashboard!$F$5&lt;=1980,Dashboard!$H$5&gt;=2016))),1,0)</f>
        <v>1</v>
      </c>
      <c r="Q12909" s="0" t="n">
        <f aca="false">J12909*P12909+ROW()*0.00000001</f>
        <v>0.05012909</v>
      </c>
    </row>
    <row r="12910" customFormat="false" ht="15" hidden="false" customHeight="false" outlineLevel="0" collapsed="false">
      <c r="A12910" s="0" t="s">
        <v>4494</v>
      </c>
      <c r="B12910" s="0" t="s">
        <v>152</v>
      </c>
      <c r="C12910" s="0" t="n">
        <v>2010</v>
      </c>
      <c r="D12910" s="0" t="s">
        <v>56</v>
      </c>
      <c r="E12910" s="0" t="s">
        <v>157</v>
      </c>
      <c r="F12910" s="0" t="n">
        <v>0.05</v>
      </c>
      <c r="G12910" s="0" t="n">
        <v>0</v>
      </c>
      <c r="H12910" s="0" t="n">
        <v>0</v>
      </c>
      <c r="I12910" s="0" t="n">
        <v>0</v>
      </c>
      <c r="J12910" s="0" t="n">
        <v>0.05</v>
      </c>
      <c r="K12910" s="0" t="n">
        <v>63</v>
      </c>
      <c r="L12910" s="0" t="n">
        <v>5.1</v>
      </c>
      <c r="M12910" s="0" t="s">
        <v>103</v>
      </c>
      <c r="N12910" s="0" t="s">
        <v>152</v>
      </c>
      <c r="O12910" s="0" t="s">
        <v>67</v>
      </c>
      <c r="P12910" s="0" t="n">
        <f aca="false">IF(AND(OR(Dashboard!$B$5="All",D12910=Dashboard!$B$5),OR(Dashboard!$D$5="All",N12910=Dashboard!$D$5),OR(AND(C12910&lt;&gt;"",C12910&gt;=Dashboard!$F$5,C12910&lt;=Dashboard!$H$5),AND(C12910="",Dashboard!$F$5&lt;=1980,Dashboard!$H$5&gt;=2016))),1,0)</f>
        <v>1</v>
      </c>
      <c r="Q12910" s="0" t="n">
        <f aca="false">J12910*P12910+ROW()*0.00000001</f>
        <v>0.0501291</v>
      </c>
    </row>
    <row r="12911" customFormat="false" ht="15" hidden="false" customHeight="false" outlineLevel="0" collapsed="false">
      <c r="A12911" s="0" t="s">
        <v>9300</v>
      </c>
      <c r="B12911" s="0" t="s">
        <v>164</v>
      </c>
      <c r="C12911" s="0" t="n">
        <v>2011</v>
      </c>
      <c r="D12911" s="0" t="s">
        <v>71</v>
      </c>
      <c r="E12911" s="0" t="s">
        <v>2331</v>
      </c>
      <c r="F12911" s="0" t="n">
        <v>0</v>
      </c>
      <c r="G12911" s="0" t="n">
        <v>0</v>
      </c>
      <c r="H12911" s="0" t="n">
        <v>0.05</v>
      </c>
      <c r="I12911" s="0" t="n">
        <v>0</v>
      </c>
      <c r="J12911" s="0" t="n">
        <v>0.05</v>
      </c>
      <c r="N12911" s="0" t="s">
        <v>74</v>
      </c>
      <c r="P12911" s="0" t="n">
        <f aca="false">IF(AND(OR(Dashboard!$B$5="All",D12911=Dashboard!$B$5),OR(Dashboard!$D$5="All",N12911=Dashboard!$D$5),OR(AND(C12911&lt;&gt;"",C12911&gt;=Dashboard!$F$5,C12911&lt;=Dashboard!$H$5),AND(C12911="",Dashboard!$F$5&lt;=1980,Dashboard!$H$5&gt;=2016))),1,0)</f>
        <v>1</v>
      </c>
      <c r="Q12911" s="0" t="n">
        <f aca="false">J12911*P12911+ROW()*0.00000001</f>
        <v>0.05012911</v>
      </c>
    </row>
    <row r="12912" customFormat="false" ht="15" hidden="false" customHeight="false" outlineLevel="0" collapsed="false">
      <c r="A12912" s="0" t="s">
        <v>7137</v>
      </c>
      <c r="B12912" s="0" t="s">
        <v>164</v>
      </c>
      <c r="C12912" s="0" t="n">
        <v>2011</v>
      </c>
      <c r="D12912" s="0" t="s">
        <v>246</v>
      </c>
      <c r="E12912" s="0" t="s">
        <v>328</v>
      </c>
      <c r="F12912" s="0" t="n">
        <v>0</v>
      </c>
      <c r="G12912" s="0" t="n">
        <v>0</v>
      </c>
      <c r="H12912" s="0" t="n">
        <v>0.05</v>
      </c>
      <c r="I12912" s="0" t="n">
        <v>0</v>
      </c>
      <c r="J12912" s="0" t="n">
        <v>0.05</v>
      </c>
      <c r="N12912" s="0" t="s">
        <v>74</v>
      </c>
      <c r="P12912" s="0" t="n">
        <f aca="false">IF(AND(OR(Dashboard!$B$5="All",D12912=Dashboard!$B$5),OR(Dashboard!$D$5="All",N12912=Dashboard!$D$5),OR(AND(C12912&lt;&gt;"",C12912&gt;=Dashboard!$F$5,C12912&lt;=Dashboard!$H$5),AND(C12912="",Dashboard!$F$5&lt;=1980,Dashboard!$H$5&gt;=2016))),1,0)</f>
        <v>1</v>
      </c>
      <c r="Q12912" s="0" t="n">
        <f aca="false">J12912*P12912+ROW()*0.00000001</f>
        <v>0.05012912</v>
      </c>
    </row>
    <row r="12913" customFormat="false" ht="15" hidden="false" customHeight="false" outlineLevel="0" collapsed="false">
      <c r="A12913" s="0" t="s">
        <v>9301</v>
      </c>
      <c r="B12913" s="0" t="s">
        <v>117</v>
      </c>
      <c r="C12913" s="0" t="n">
        <v>1998</v>
      </c>
      <c r="D12913" s="0" t="s">
        <v>34</v>
      </c>
      <c r="E12913" s="0" t="s">
        <v>220</v>
      </c>
      <c r="F12913" s="0" t="n">
        <v>0.03</v>
      </c>
      <c r="G12913" s="0" t="n">
        <v>0.02</v>
      </c>
      <c r="H12913" s="0" t="n">
        <v>0</v>
      </c>
      <c r="I12913" s="0" t="n">
        <v>0</v>
      </c>
      <c r="J12913" s="0" t="n">
        <v>0.05</v>
      </c>
      <c r="N12913" s="0" t="s">
        <v>74</v>
      </c>
      <c r="P12913" s="0" t="n">
        <f aca="false">IF(AND(OR(Dashboard!$B$5="All",D12913=Dashboard!$B$5),OR(Dashboard!$D$5="All",N12913=Dashboard!$D$5),OR(AND(C12913&lt;&gt;"",C12913&gt;=Dashboard!$F$5,C12913&lt;=Dashboard!$H$5),AND(C12913="",Dashboard!$F$5&lt;=1980,Dashboard!$H$5&gt;=2016))),1,0)</f>
        <v>1</v>
      </c>
      <c r="Q12913" s="0" t="n">
        <f aca="false">J12913*P12913+ROW()*0.00000001</f>
        <v>0.05012913</v>
      </c>
    </row>
    <row r="12914" customFormat="false" ht="15" hidden="false" customHeight="false" outlineLevel="0" collapsed="false">
      <c r="A12914" s="0" t="s">
        <v>9302</v>
      </c>
      <c r="B12914" s="0" t="s">
        <v>76</v>
      </c>
      <c r="C12914" s="0" t="n">
        <v>2001</v>
      </c>
      <c r="D12914" s="0" t="s">
        <v>34</v>
      </c>
      <c r="E12914" s="0" t="s">
        <v>220</v>
      </c>
      <c r="F12914" s="0" t="n">
        <v>0.03</v>
      </c>
      <c r="G12914" s="0" t="n">
        <v>0.02</v>
      </c>
      <c r="H12914" s="0" t="n">
        <v>0</v>
      </c>
      <c r="I12914" s="0" t="n">
        <v>0.01</v>
      </c>
      <c r="J12914" s="0" t="n">
        <v>0.05</v>
      </c>
      <c r="K12914" s="0" t="n">
        <v>50</v>
      </c>
      <c r="M12914" s="0" t="s">
        <v>36</v>
      </c>
      <c r="N12914" s="0" t="s">
        <v>74</v>
      </c>
      <c r="O12914" s="0" t="s">
        <v>177</v>
      </c>
      <c r="P12914" s="0" t="n">
        <f aca="false">IF(AND(OR(Dashboard!$B$5="All",D12914=Dashboard!$B$5),OR(Dashboard!$D$5="All",N12914=Dashboard!$D$5),OR(AND(C12914&lt;&gt;"",C12914&gt;=Dashboard!$F$5,C12914&lt;=Dashboard!$H$5),AND(C12914="",Dashboard!$F$5&lt;=1980,Dashboard!$H$5&gt;=2016))),1,0)</f>
        <v>1</v>
      </c>
      <c r="Q12914" s="0" t="n">
        <f aca="false">J12914*P12914+ROW()*0.00000001</f>
        <v>0.05012914</v>
      </c>
    </row>
    <row r="12915" customFormat="false" ht="15" hidden="false" customHeight="false" outlineLevel="0" collapsed="false">
      <c r="A12915" s="0" t="s">
        <v>1272</v>
      </c>
      <c r="B12915" s="0" t="s">
        <v>144</v>
      </c>
      <c r="C12915" s="0" t="n">
        <v>2005</v>
      </c>
      <c r="D12915" s="0" t="s">
        <v>71</v>
      </c>
      <c r="E12915" s="0" t="s">
        <v>782</v>
      </c>
      <c r="F12915" s="0" t="n">
        <v>0.04</v>
      </c>
      <c r="G12915" s="0" t="n">
        <v>0.01</v>
      </c>
      <c r="H12915" s="0" t="n">
        <v>0</v>
      </c>
      <c r="I12915" s="0" t="n">
        <v>0</v>
      </c>
      <c r="J12915" s="0" t="n">
        <v>0.05</v>
      </c>
      <c r="K12915" s="0" t="n">
        <v>66</v>
      </c>
      <c r="L12915" s="0" t="n">
        <v>8</v>
      </c>
      <c r="M12915" s="0" t="s">
        <v>103</v>
      </c>
      <c r="N12915" s="0" t="s">
        <v>66</v>
      </c>
      <c r="O12915" s="0" t="s">
        <v>67</v>
      </c>
      <c r="P12915" s="0" t="n">
        <f aca="false">IF(AND(OR(Dashboard!$B$5="All",D12915=Dashboard!$B$5),OR(Dashboard!$D$5="All",N12915=Dashboard!$D$5),OR(AND(C12915&lt;&gt;"",C12915&gt;=Dashboard!$F$5,C12915&lt;=Dashboard!$H$5),AND(C12915="",Dashboard!$F$5&lt;=1980,Dashboard!$H$5&gt;=2016))),1,0)</f>
        <v>1</v>
      </c>
      <c r="Q12915" s="0" t="n">
        <f aca="false">J12915*P12915+ROW()*0.00000001</f>
        <v>0.05012915</v>
      </c>
    </row>
    <row r="12916" customFormat="false" ht="15" hidden="false" customHeight="false" outlineLevel="0" collapsed="false">
      <c r="A12916" s="0" t="s">
        <v>7204</v>
      </c>
      <c r="B12916" s="0" t="s">
        <v>851</v>
      </c>
      <c r="C12916" s="0" t="n">
        <v>2015</v>
      </c>
      <c r="D12916" s="0" t="s">
        <v>71</v>
      </c>
      <c r="E12916" s="0" t="s">
        <v>782</v>
      </c>
      <c r="F12916" s="0" t="n">
        <v>0</v>
      </c>
      <c r="G12916" s="0" t="n">
        <v>0</v>
      </c>
      <c r="H12916" s="0" t="n">
        <v>0.05</v>
      </c>
      <c r="I12916" s="0" t="n">
        <v>0</v>
      </c>
      <c r="J12916" s="0" t="n">
        <v>0.05</v>
      </c>
      <c r="M12916" s="0" t="s">
        <v>103</v>
      </c>
      <c r="N12916" s="0" t="s">
        <v>74</v>
      </c>
      <c r="P12916" s="0" t="n">
        <f aca="false">IF(AND(OR(Dashboard!$B$5="All",D12916=Dashboard!$B$5),OR(Dashboard!$D$5="All",N12916=Dashboard!$D$5),OR(AND(C12916&lt;&gt;"",C12916&gt;=Dashboard!$F$5,C12916&lt;=Dashboard!$H$5),AND(C12916="",Dashboard!$F$5&lt;=1980,Dashboard!$H$5&gt;=2016))),1,0)</f>
        <v>1</v>
      </c>
      <c r="Q12916" s="0" t="n">
        <f aca="false">J12916*P12916+ROW()*0.00000001</f>
        <v>0.05012916</v>
      </c>
    </row>
    <row r="12917" customFormat="false" ht="15" hidden="false" customHeight="false" outlineLevel="0" collapsed="false">
      <c r="A12917" s="0" t="s">
        <v>9303</v>
      </c>
      <c r="B12917" s="0" t="s">
        <v>85</v>
      </c>
      <c r="C12917" s="0" t="n">
        <v>2004</v>
      </c>
      <c r="D12917" s="0" t="s">
        <v>48</v>
      </c>
      <c r="E12917" s="0" t="s">
        <v>328</v>
      </c>
      <c r="F12917" s="0" t="n">
        <v>0</v>
      </c>
      <c r="G12917" s="0" t="n">
        <v>0</v>
      </c>
      <c r="H12917" s="0" t="n">
        <v>0.05</v>
      </c>
      <c r="I12917" s="0" t="n">
        <v>0</v>
      </c>
      <c r="J12917" s="0" t="n">
        <v>0.05</v>
      </c>
      <c r="N12917" s="0" t="s">
        <v>35</v>
      </c>
      <c r="P12917" s="0" t="n">
        <f aca="false">IF(AND(OR(Dashboard!$B$5="All",D12917=Dashboard!$B$5),OR(Dashboard!$D$5="All",N12917=Dashboard!$D$5),OR(AND(C12917&lt;&gt;"",C12917&gt;=Dashboard!$F$5,C12917&lt;=Dashboard!$H$5),AND(C12917="",Dashboard!$F$5&lt;=1980,Dashboard!$H$5&gt;=2016))),1,0)</f>
        <v>1</v>
      </c>
      <c r="Q12917" s="0" t="n">
        <f aca="false">J12917*P12917+ROW()*0.00000001</f>
        <v>0.05012917</v>
      </c>
    </row>
    <row r="12918" customFormat="false" ht="15" hidden="false" customHeight="false" outlineLevel="0" collapsed="false">
      <c r="A12918" s="0" t="s">
        <v>443</v>
      </c>
      <c r="B12918" s="0" t="s">
        <v>85</v>
      </c>
      <c r="C12918" s="0" t="n">
        <v>2002</v>
      </c>
      <c r="D12918" s="0" t="s">
        <v>34</v>
      </c>
      <c r="E12918" s="0" t="s">
        <v>142</v>
      </c>
      <c r="F12918" s="0" t="n">
        <v>0.04</v>
      </c>
      <c r="G12918" s="0" t="n">
        <v>0.01</v>
      </c>
      <c r="H12918" s="0" t="n">
        <v>0</v>
      </c>
      <c r="I12918" s="0" t="n">
        <v>0</v>
      </c>
      <c r="J12918" s="0" t="n">
        <v>0.05</v>
      </c>
      <c r="K12918" s="0" t="n">
        <v>76</v>
      </c>
      <c r="M12918" s="0" t="s">
        <v>36</v>
      </c>
      <c r="N12918" s="0" t="s">
        <v>35</v>
      </c>
      <c r="O12918" s="0" t="s">
        <v>37</v>
      </c>
      <c r="P12918" s="0" t="n">
        <f aca="false">IF(AND(OR(Dashboard!$B$5="All",D12918=Dashboard!$B$5),OR(Dashboard!$D$5="All",N12918=Dashboard!$D$5),OR(AND(C12918&lt;&gt;"",C12918&gt;=Dashboard!$F$5,C12918&lt;=Dashboard!$H$5),AND(C12918="",Dashboard!$F$5&lt;=1980,Dashboard!$H$5&gt;=2016))),1,0)</f>
        <v>1</v>
      </c>
      <c r="Q12918" s="0" t="n">
        <f aca="false">J12918*P12918+ROW()*0.00000001</f>
        <v>0.05012918</v>
      </c>
    </row>
    <row r="12919" customFormat="false" ht="15" hidden="false" customHeight="false" outlineLevel="0" collapsed="false">
      <c r="A12919" s="0" t="s">
        <v>9304</v>
      </c>
      <c r="B12919" s="0" t="s">
        <v>76</v>
      </c>
      <c r="C12919" s="0" t="n">
        <v>2004</v>
      </c>
      <c r="D12919" s="0" t="s">
        <v>58</v>
      </c>
      <c r="E12919" s="0" t="s">
        <v>782</v>
      </c>
      <c r="F12919" s="0" t="n">
        <v>0.03</v>
      </c>
      <c r="G12919" s="0" t="n">
        <v>0.02</v>
      </c>
      <c r="H12919" s="0" t="n">
        <v>0</v>
      </c>
      <c r="I12919" s="0" t="n">
        <v>0.01</v>
      </c>
      <c r="J12919" s="0" t="n">
        <v>0.05</v>
      </c>
      <c r="K12919" s="0" t="n">
        <v>65</v>
      </c>
      <c r="M12919" s="0" t="s">
        <v>103</v>
      </c>
      <c r="N12919" s="0" t="s">
        <v>74</v>
      </c>
      <c r="O12919" s="0" t="s">
        <v>67</v>
      </c>
      <c r="P12919" s="0" t="n">
        <f aca="false">IF(AND(OR(Dashboard!$B$5="All",D12919=Dashboard!$B$5),OR(Dashboard!$D$5="All",N12919=Dashboard!$D$5),OR(AND(C12919&lt;&gt;"",C12919&gt;=Dashboard!$F$5,C12919&lt;=Dashboard!$H$5),AND(C12919="",Dashboard!$F$5&lt;=1980,Dashboard!$H$5&gt;=2016))),1,0)</f>
        <v>1</v>
      </c>
      <c r="Q12919" s="0" t="n">
        <f aca="false">J12919*P12919+ROW()*0.00000001</f>
        <v>0.05012919</v>
      </c>
    </row>
    <row r="12920" customFormat="false" ht="15" hidden="false" customHeight="false" outlineLevel="0" collapsed="false">
      <c r="A12920" s="0" t="s">
        <v>9305</v>
      </c>
      <c r="B12920" s="0" t="s">
        <v>152</v>
      </c>
      <c r="C12920" s="0" t="n">
        <v>2012</v>
      </c>
      <c r="D12920" s="0" t="s">
        <v>114</v>
      </c>
      <c r="E12920" s="0" t="s">
        <v>4798</v>
      </c>
      <c r="F12920" s="0" t="n">
        <v>0</v>
      </c>
      <c r="G12920" s="0" t="n">
        <v>0.05</v>
      </c>
      <c r="H12920" s="0" t="n">
        <v>0</v>
      </c>
      <c r="I12920" s="0" t="n">
        <v>0.01</v>
      </c>
      <c r="J12920" s="0" t="n">
        <v>0.05</v>
      </c>
      <c r="K12920" s="0" t="n">
        <v>76</v>
      </c>
      <c r="L12920" s="0" t="n">
        <v>6.7</v>
      </c>
      <c r="N12920" s="0" t="s">
        <v>152</v>
      </c>
      <c r="O12920" s="0" t="s">
        <v>37</v>
      </c>
      <c r="P12920" s="0" t="n">
        <f aca="false">IF(AND(OR(Dashboard!$B$5="All",D12920=Dashboard!$B$5),OR(Dashboard!$D$5="All",N12920=Dashboard!$D$5),OR(AND(C12920&lt;&gt;"",C12920&gt;=Dashboard!$F$5,C12920&lt;=Dashboard!$H$5),AND(C12920="",Dashboard!$F$5&lt;=1980,Dashboard!$H$5&gt;=2016))),1,0)</f>
        <v>1</v>
      </c>
      <c r="Q12920" s="0" t="n">
        <f aca="false">J12920*P12920+ROW()*0.00000001</f>
        <v>0.0501292</v>
      </c>
    </row>
    <row r="12921" customFormat="false" ht="15" hidden="false" customHeight="false" outlineLevel="0" collapsed="false">
      <c r="A12921" s="0" t="s">
        <v>7880</v>
      </c>
      <c r="B12921" s="0" t="s">
        <v>172</v>
      </c>
      <c r="C12921" s="0" t="n">
        <v>2015</v>
      </c>
      <c r="D12921" s="0" t="s">
        <v>71</v>
      </c>
      <c r="E12921" s="0" t="s">
        <v>4960</v>
      </c>
      <c r="F12921" s="0" t="n">
        <v>0.03</v>
      </c>
      <c r="G12921" s="0" t="n">
        <v>0.02</v>
      </c>
      <c r="H12921" s="0" t="n">
        <v>0</v>
      </c>
      <c r="I12921" s="0" t="n">
        <v>0</v>
      </c>
      <c r="J12921" s="0" t="n">
        <v>0.05</v>
      </c>
      <c r="N12921" s="0" t="s">
        <v>66</v>
      </c>
      <c r="P12921" s="0" t="n">
        <f aca="false">IF(AND(OR(Dashboard!$B$5="All",D12921=Dashboard!$B$5),OR(Dashboard!$D$5="All",N12921=Dashboard!$D$5),OR(AND(C12921&lt;&gt;"",C12921&gt;=Dashboard!$F$5,C12921&lt;=Dashboard!$H$5),AND(C12921="",Dashboard!$F$5&lt;=1980,Dashboard!$H$5&gt;=2016))),1,0)</f>
        <v>1</v>
      </c>
      <c r="Q12921" s="0" t="n">
        <f aca="false">J12921*P12921+ROW()*0.00000001</f>
        <v>0.05012921</v>
      </c>
    </row>
    <row r="12922" customFormat="false" ht="15" hidden="false" customHeight="false" outlineLevel="0" collapsed="false">
      <c r="A12922" s="0" t="s">
        <v>9306</v>
      </c>
      <c r="B12922" s="0" t="s">
        <v>152</v>
      </c>
      <c r="C12922" s="0" t="n">
        <v>2009</v>
      </c>
      <c r="D12922" s="0" t="s">
        <v>48</v>
      </c>
      <c r="E12922" s="0" t="s">
        <v>1627</v>
      </c>
      <c r="F12922" s="0" t="n">
        <v>0</v>
      </c>
      <c r="G12922" s="0" t="n">
        <v>0.04</v>
      </c>
      <c r="H12922" s="0" t="n">
        <v>0</v>
      </c>
      <c r="I12922" s="0" t="n">
        <v>0.01</v>
      </c>
      <c r="J12922" s="0" t="n">
        <v>0.05</v>
      </c>
      <c r="L12922" s="0" t="n">
        <v>7.4</v>
      </c>
      <c r="M12922" s="0" t="s">
        <v>36</v>
      </c>
      <c r="N12922" s="0" t="s">
        <v>152</v>
      </c>
      <c r="P12922" s="0" t="n">
        <f aca="false">IF(AND(OR(Dashboard!$B$5="All",D12922=Dashboard!$B$5),OR(Dashboard!$D$5="All",N12922=Dashboard!$D$5),OR(AND(C12922&lt;&gt;"",C12922&gt;=Dashboard!$F$5,C12922&lt;=Dashboard!$H$5),AND(C12922="",Dashboard!$F$5&lt;=1980,Dashboard!$H$5&gt;=2016))),1,0)</f>
        <v>1</v>
      </c>
      <c r="Q12922" s="0" t="n">
        <f aca="false">J12922*P12922+ROW()*0.00000001</f>
        <v>0.05012922</v>
      </c>
    </row>
    <row r="12923" customFormat="false" ht="15" hidden="false" customHeight="false" outlineLevel="0" collapsed="false">
      <c r="A12923" s="0" t="s">
        <v>9307</v>
      </c>
      <c r="B12923" s="0" t="s">
        <v>851</v>
      </c>
      <c r="C12923" s="0" t="n">
        <v>2016</v>
      </c>
      <c r="D12923" s="0" t="s">
        <v>71</v>
      </c>
      <c r="E12923" s="0" t="s">
        <v>6623</v>
      </c>
      <c r="F12923" s="0" t="n">
        <v>0</v>
      </c>
      <c r="G12923" s="0" t="n">
        <v>0</v>
      </c>
      <c r="H12923" s="0" t="n">
        <v>0.05</v>
      </c>
      <c r="I12923" s="0" t="n">
        <v>0</v>
      </c>
      <c r="J12923" s="0" t="n">
        <v>0.05</v>
      </c>
      <c r="N12923" s="0" t="s">
        <v>74</v>
      </c>
      <c r="P12923" s="0" t="n">
        <f aca="false">IF(AND(OR(Dashboard!$B$5="All",D12923=Dashboard!$B$5),OR(Dashboard!$D$5="All",N12923=Dashboard!$D$5),OR(AND(C12923&lt;&gt;"",C12923&gt;=Dashboard!$F$5,C12923&lt;=Dashboard!$H$5),AND(C12923="",Dashboard!$F$5&lt;=1980,Dashboard!$H$5&gt;=2016))),1,0)</f>
        <v>1</v>
      </c>
      <c r="Q12923" s="0" t="n">
        <f aca="false">J12923*P12923+ROW()*0.00000001</f>
        <v>0.05012923</v>
      </c>
    </row>
    <row r="12924" customFormat="false" ht="15" hidden="false" customHeight="false" outlineLevel="0" collapsed="false">
      <c r="A12924" s="0" t="s">
        <v>9308</v>
      </c>
      <c r="B12924" s="0" t="s">
        <v>97</v>
      </c>
      <c r="C12924" s="0" t="n">
        <v>2015</v>
      </c>
      <c r="D12924" s="0" t="s">
        <v>71</v>
      </c>
      <c r="E12924" s="0" t="s">
        <v>4962</v>
      </c>
      <c r="F12924" s="0" t="n">
        <v>0</v>
      </c>
      <c r="G12924" s="0" t="n">
        <v>0</v>
      </c>
      <c r="H12924" s="0" t="n">
        <v>0.05</v>
      </c>
      <c r="I12924" s="0" t="n">
        <v>0</v>
      </c>
      <c r="J12924" s="0" t="n">
        <v>0.05</v>
      </c>
      <c r="N12924" s="0" t="s">
        <v>35</v>
      </c>
      <c r="P12924" s="0" t="n">
        <f aca="false">IF(AND(OR(Dashboard!$B$5="All",D12924=Dashboard!$B$5),OR(Dashboard!$D$5="All",N12924=Dashboard!$D$5),OR(AND(C12924&lt;&gt;"",C12924&gt;=Dashboard!$F$5,C12924&lt;=Dashboard!$H$5),AND(C12924="",Dashboard!$F$5&lt;=1980,Dashboard!$H$5&gt;=2016))),1,0)</f>
        <v>1</v>
      </c>
      <c r="Q12924" s="0" t="n">
        <f aca="false">J12924*P12924+ROW()*0.00000001</f>
        <v>0.05012924</v>
      </c>
    </row>
    <row r="12925" customFormat="false" ht="15" hidden="false" customHeight="false" outlineLevel="0" collapsed="false">
      <c r="A12925" s="0" t="s">
        <v>9309</v>
      </c>
      <c r="B12925" s="0" t="s">
        <v>50</v>
      </c>
      <c r="C12925" s="0" t="n">
        <v>2010</v>
      </c>
      <c r="D12925" s="0" t="s">
        <v>58</v>
      </c>
      <c r="E12925" s="0" t="s">
        <v>2792</v>
      </c>
      <c r="F12925" s="0" t="n">
        <v>0.04</v>
      </c>
      <c r="G12925" s="0" t="n">
        <v>0.01</v>
      </c>
      <c r="H12925" s="0" t="n">
        <v>0</v>
      </c>
      <c r="I12925" s="0" t="n">
        <v>0</v>
      </c>
      <c r="J12925" s="0" t="n">
        <v>0.05</v>
      </c>
      <c r="M12925" s="0" t="s">
        <v>36</v>
      </c>
      <c r="N12925" s="0" t="s">
        <v>35</v>
      </c>
      <c r="P12925" s="0" t="n">
        <f aca="false">IF(AND(OR(Dashboard!$B$5="All",D12925=Dashboard!$B$5),OR(Dashboard!$D$5="All",N12925=Dashboard!$D$5),OR(AND(C12925&lt;&gt;"",C12925&gt;=Dashboard!$F$5,C12925&lt;=Dashboard!$H$5),AND(C12925="",Dashboard!$F$5&lt;=1980,Dashboard!$H$5&gt;=2016))),1,0)</f>
        <v>1</v>
      </c>
      <c r="Q12925" s="0" t="n">
        <f aca="false">J12925*P12925+ROW()*0.00000001</f>
        <v>0.05012925</v>
      </c>
    </row>
    <row r="12926" customFormat="false" ht="15" hidden="false" customHeight="false" outlineLevel="0" collapsed="false">
      <c r="A12926" s="0" t="s">
        <v>8098</v>
      </c>
      <c r="B12926" s="0" t="s">
        <v>70</v>
      </c>
      <c r="C12926" s="0" t="n">
        <v>2016</v>
      </c>
      <c r="D12926" s="0" t="s">
        <v>114</v>
      </c>
      <c r="E12926" s="0" t="s">
        <v>3305</v>
      </c>
      <c r="F12926" s="0" t="n">
        <v>0.01</v>
      </c>
      <c r="G12926" s="0" t="n">
        <v>0.04</v>
      </c>
      <c r="H12926" s="0" t="n">
        <v>0</v>
      </c>
      <c r="I12926" s="0" t="n">
        <v>0.01</v>
      </c>
      <c r="J12926" s="0" t="n">
        <v>0.05</v>
      </c>
      <c r="N12926" s="0" t="s">
        <v>74</v>
      </c>
      <c r="P12926" s="0" t="n">
        <f aca="false">IF(AND(OR(Dashboard!$B$5="All",D12926=Dashboard!$B$5),OR(Dashboard!$D$5="All",N12926=Dashboard!$D$5),OR(AND(C12926&lt;&gt;"",C12926&gt;=Dashboard!$F$5,C12926&lt;=Dashboard!$H$5),AND(C12926="",Dashboard!$F$5&lt;=1980,Dashboard!$H$5&gt;=2016))),1,0)</f>
        <v>1</v>
      </c>
      <c r="Q12926" s="0" t="n">
        <f aca="false">J12926*P12926+ROW()*0.00000001</f>
        <v>0.05012926</v>
      </c>
    </row>
    <row r="12927" customFormat="false" ht="15" hidden="false" customHeight="false" outlineLevel="0" collapsed="false">
      <c r="A12927" s="0" t="s">
        <v>9310</v>
      </c>
      <c r="B12927" s="0" t="s">
        <v>33</v>
      </c>
      <c r="C12927" s="0" t="n">
        <v>2008</v>
      </c>
      <c r="D12927" s="0" t="s">
        <v>246</v>
      </c>
      <c r="E12927" s="0" t="s">
        <v>3948</v>
      </c>
      <c r="F12927" s="0" t="n">
        <v>0.05</v>
      </c>
      <c r="G12927" s="0" t="n">
        <v>0</v>
      </c>
      <c r="H12927" s="0" t="n">
        <v>0</v>
      </c>
      <c r="I12927" s="0" t="n">
        <v>0</v>
      </c>
      <c r="J12927" s="0" t="n">
        <v>0.05</v>
      </c>
      <c r="N12927" s="0" t="s">
        <v>35</v>
      </c>
      <c r="P12927" s="0" t="n">
        <f aca="false">IF(AND(OR(Dashboard!$B$5="All",D12927=Dashboard!$B$5),OR(Dashboard!$D$5="All",N12927=Dashboard!$D$5),OR(AND(C12927&lt;&gt;"",C12927&gt;=Dashboard!$F$5,C12927&lt;=Dashboard!$H$5),AND(C12927="",Dashboard!$F$5&lt;=1980,Dashboard!$H$5&gt;=2016))),1,0)</f>
        <v>1</v>
      </c>
      <c r="Q12927" s="0" t="n">
        <f aca="false">J12927*P12927+ROW()*0.00000001</f>
        <v>0.05012927</v>
      </c>
    </row>
    <row r="12928" customFormat="false" ht="15" hidden="false" customHeight="false" outlineLevel="0" collapsed="false">
      <c r="A12928" s="0" t="s">
        <v>4259</v>
      </c>
      <c r="B12928" s="0" t="s">
        <v>152</v>
      </c>
      <c r="C12928" s="0" t="n">
        <v>2014</v>
      </c>
      <c r="D12928" s="0" t="s">
        <v>71</v>
      </c>
      <c r="E12928" s="0" t="s">
        <v>157</v>
      </c>
      <c r="F12928" s="0" t="n">
        <v>0</v>
      </c>
      <c r="G12928" s="0" t="n">
        <v>0.05</v>
      </c>
      <c r="H12928" s="0" t="n">
        <v>0</v>
      </c>
      <c r="I12928" s="0" t="n">
        <v>0</v>
      </c>
      <c r="J12928" s="0" t="n">
        <v>0.05</v>
      </c>
      <c r="K12928" s="0" t="n">
        <v>59</v>
      </c>
      <c r="L12928" s="0" t="n">
        <v>7.4</v>
      </c>
      <c r="M12928" s="0" t="s">
        <v>73</v>
      </c>
      <c r="N12928" s="0" t="s">
        <v>152</v>
      </c>
      <c r="O12928" s="0" t="s">
        <v>53</v>
      </c>
      <c r="P12928" s="0" t="n">
        <f aca="false">IF(AND(OR(Dashboard!$B$5="All",D12928=Dashboard!$B$5),OR(Dashboard!$D$5="All",N12928=Dashboard!$D$5),OR(AND(C12928&lt;&gt;"",C12928&gt;=Dashboard!$F$5,C12928&lt;=Dashboard!$H$5),AND(C12928="",Dashboard!$F$5&lt;=1980,Dashboard!$H$5&gt;=2016))),1,0)</f>
        <v>1</v>
      </c>
      <c r="Q12928" s="0" t="n">
        <f aca="false">J12928*P12928+ROW()*0.00000001</f>
        <v>0.05012928</v>
      </c>
    </row>
    <row r="12929" customFormat="false" ht="15" hidden="false" customHeight="false" outlineLevel="0" collapsed="false">
      <c r="A12929" s="0" t="s">
        <v>9311</v>
      </c>
      <c r="B12929" s="0" t="s">
        <v>164</v>
      </c>
      <c r="C12929" s="0" t="n">
        <v>2006</v>
      </c>
      <c r="D12929" s="0" t="s">
        <v>52</v>
      </c>
      <c r="E12929" s="0" t="s">
        <v>91</v>
      </c>
      <c r="F12929" s="0" t="n">
        <v>0.05</v>
      </c>
      <c r="G12929" s="0" t="n">
        <v>0</v>
      </c>
      <c r="H12929" s="0" t="n">
        <v>0</v>
      </c>
      <c r="I12929" s="0" t="n">
        <v>0</v>
      </c>
      <c r="J12929" s="0" t="n">
        <v>0.05</v>
      </c>
      <c r="K12929" s="0" t="n">
        <v>75</v>
      </c>
      <c r="M12929" s="0" t="s">
        <v>36</v>
      </c>
      <c r="N12929" s="0" t="s">
        <v>74</v>
      </c>
      <c r="O12929" s="0" t="s">
        <v>37</v>
      </c>
      <c r="P12929" s="0" t="n">
        <f aca="false">IF(AND(OR(Dashboard!$B$5="All",D12929=Dashboard!$B$5),OR(Dashboard!$D$5="All",N12929=Dashboard!$D$5),OR(AND(C12929&lt;&gt;"",C12929&gt;=Dashboard!$F$5,C12929&lt;=Dashboard!$H$5),AND(C12929="",Dashboard!$F$5&lt;=1980,Dashboard!$H$5&gt;=2016))),1,0)</f>
        <v>1</v>
      </c>
      <c r="Q12929" s="0" t="n">
        <f aca="false">J12929*P12929+ROW()*0.00000001</f>
        <v>0.05012929</v>
      </c>
    </row>
    <row r="12930" customFormat="false" ht="15" hidden="false" customHeight="false" outlineLevel="0" collapsed="false">
      <c r="A12930" s="0" t="s">
        <v>9312</v>
      </c>
      <c r="B12930" s="0" t="s">
        <v>76</v>
      </c>
      <c r="C12930" s="0" t="n">
        <v>2006</v>
      </c>
      <c r="D12930" s="0" t="s">
        <v>102</v>
      </c>
      <c r="E12930" s="0" t="s">
        <v>89</v>
      </c>
      <c r="F12930" s="0" t="n">
        <v>0</v>
      </c>
      <c r="G12930" s="0" t="n">
        <v>0</v>
      </c>
      <c r="H12930" s="0" t="n">
        <v>0.05</v>
      </c>
      <c r="I12930" s="0" t="n">
        <v>0</v>
      </c>
      <c r="J12930" s="0" t="n">
        <v>0.05</v>
      </c>
      <c r="N12930" s="0" t="s">
        <v>74</v>
      </c>
      <c r="P12930" s="0" t="n">
        <f aca="false">IF(AND(OR(Dashboard!$B$5="All",D12930=Dashboard!$B$5),OR(Dashboard!$D$5="All",N12930=Dashboard!$D$5),OR(AND(C12930&lt;&gt;"",C12930&gt;=Dashboard!$F$5,C12930&lt;=Dashboard!$H$5),AND(C12930="",Dashboard!$F$5&lt;=1980,Dashboard!$H$5&gt;=2016))),1,0)</f>
        <v>1</v>
      </c>
      <c r="Q12930" s="0" t="n">
        <f aca="false">J12930*P12930+ROW()*0.00000001</f>
        <v>0.0501293</v>
      </c>
    </row>
    <row r="12931" customFormat="false" ht="15" hidden="false" customHeight="false" outlineLevel="0" collapsed="false">
      <c r="A12931" s="0" t="s">
        <v>9313</v>
      </c>
      <c r="B12931" s="0" t="s">
        <v>76</v>
      </c>
      <c r="C12931" s="0" t="n">
        <v>2001</v>
      </c>
      <c r="D12931" s="0" t="s">
        <v>56</v>
      </c>
      <c r="E12931" s="0" t="s">
        <v>89</v>
      </c>
      <c r="F12931" s="0" t="n">
        <v>0.03</v>
      </c>
      <c r="G12931" s="0" t="n">
        <v>0.02</v>
      </c>
      <c r="H12931" s="0" t="n">
        <v>0</v>
      </c>
      <c r="I12931" s="0" t="n">
        <v>0.01</v>
      </c>
      <c r="J12931" s="0" t="n">
        <v>0.05</v>
      </c>
      <c r="K12931" s="0" t="n">
        <v>78</v>
      </c>
      <c r="L12931" s="0" t="n">
        <v>8.3</v>
      </c>
      <c r="M12931" s="0" t="s">
        <v>36</v>
      </c>
      <c r="N12931" s="0" t="s">
        <v>74</v>
      </c>
      <c r="O12931" s="0" t="s">
        <v>37</v>
      </c>
      <c r="P12931" s="0" t="n">
        <f aca="false">IF(AND(OR(Dashboard!$B$5="All",D12931=Dashboard!$B$5),OR(Dashboard!$D$5="All",N12931=Dashboard!$D$5),OR(AND(C12931&lt;&gt;"",C12931&gt;=Dashboard!$F$5,C12931&lt;=Dashboard!$H$5),AND(C12931="",Dashboard!$F$5&lt;=1980,Dashboard!$H$5&gt;=2016))),1,0)</f>
        <v>1</v>
      </c>
      <c r="Q12931" s="0" t="n">
        <f aca="false">J12931*P12931+ROW()*0.00000001</f>
        <v>0.05012931</v>
      </c>
    </row>
    <row r="12932" customFormat="false" ht="15" hidden="false" customHeight="false" outlineLevel="0" collapsed="false">
      <c r="A12932" s="0" t="s">
        <v>4829</v>
      </c>
      <c r="B12932" s="0" t="s">
        <v>144</v>
      </c>
      <c r="C12932" s="0" t="n">
        <v>2006</v>
      </c>
      <c r="D12932" s="0" t="s">
        <v>34</v>
      </c>
      <c r="E12932" s="0" t="s">
        <v>649</v>
      </c>
      <c r="F12932" s="0" t="n">
        <v>0.04</v>
      </c>
      <c r="G12932" s="0" t="n">
        <v>0.01</v>
      </c>
      <c r="H12932" s="0" t="n">
        <v>0</v>
      </c>
      <c r="I12932" s="0" t="n">
        <v>0</v>
      </c>
      <c r="J12932" s="0" t="n">
        <v>0.05</v>
      </c>
      <c r="K12932" s="0" t="n">
        <v>59</v>
      </c>
      <c r="M12932" s="0" t="s">
        <v>125</v>
      </c>
      <c r="N12932" s="0" t="s">
        <v>66</v>
      </c>
      <c r="O12932" s="0" t="s">
        <v>53</v>
      </c>
      <c r="P12932" s="0" t="n">
        <f aca="false">IF(AND(OR(Dashboard!$B$5="All",D12932=Dashboard!$B$5),OR(Dashboard!$D$5="All",N12932=Dashboard!$D$5),OR(AND(C12932&lt;&gt;"",C12932&gt;=Dashboard!$F$5,C12932&lt;=Dashboard!$H$5),AND(C12932="",Dashboard!$F$5&lt;=1980,Dashboard!$H$5&gt;=2016))),1,0)</f>
        <v>1</v>
      </c>
      <c r="Q12932" s="0" t="n">
        <f aca="false">J12932*P12932+ROW()*0.00000001</f>
        <v>0.05012932</v>
      </c>
    </row>
    <row r="12933" customFormat="false" ht="15" hidden="false" customHeight="false" outlineLevel="0" collapsed="false">
      <c r="A12933" s="0" t="s">
        <v>9314</v>
      </c>
      <c r="B12933" s="0" t="s">
        <v>97</v>
      </c>
      <c r="C12933" s="0" t="n">
        <v>2015</v>
      </c>
      <c r="D12933" s="0" t="s">
        <v>114</v>
      </c>
      <c r="E12933" s="0" t="s">
        <v>9315</v>
      </c>
      <c r="F12933" s="0" t="n">
        <v>0.05</v>
      </c>
      <c r="G12933" s="0" t="n">
        <v>0</v>
      </c>
      <c r="H12933" s="0" t="n">
        <v>0</v>
      </c>
      <c r="I12933" s="0" t="n">
        <v>0.01</v>
      </c>
      <c r="J12933" s="0" t="n">
        <v>0.05</v>
      </c>
      <c r="M12933" s="0" t="s">
        <v>125</v>
      </c>
      <c r="N12933" s="0" t="s">
        <v>35</v>
      </c>
      <c r="P12933" s="0" t="n">
        <f aca="false">IF(AND(OR(Dashboard!$B$5="All",D12933=Dashboard!$B$5),OR(Dashboard!$D$5="All",N12933=Dashboard!$D$5),OR(AND(C12933&lt;&gt;"",C12933&gt;=Dashboard!$F$5,C12933&lt;=Dashboard!$H$5),AND(C12933="",Dashboard!$F$5&lt;=1980,Dashboard!$H$5&gt;=2016))),1,0)</f>
        <v>1</v>
      </c>
      <c r="Q12933" s="0" t="n">
        <f aca="false">J12933*P12933+ROW()*0.00000001</f>
        <v>0.05012933</v>
      </c>
    </row>
    <row r="12934" customFormat="false" ht="15" hidden="false" customHeight="false" outlineLevel="0" collapsed="false">
      <c r="A12934" s="0" t="s">
        <v>9316</v>
      </c>
      <c r="B12934" s="0" t="s">
        <v>164</v>
      </c>
      <c r="C12934" s="0" t="n">
        <v>2008</v>
      </c>
      <c r="D12934" s="0" t="s">
        <v>46</v>
      </c>
      <c r="E12934" s="0" t="s">
        <v>6975</v>
      </c>
      <c r="F12934" s="0" t="n">
        <v>0.04</v>
      </c>
      <c r="G12934" s="0" t="n">
        <v>0</v>
      </c>
      <c r="H12934" s="0" t="n">
        <v>0</v>
      </c>
      <c r="I12934" s="0" t="n">
        <v>0.01</v>
      </c>
      <c r="J12934" s="0" t="n">
        <v>0.05</v>
      </c>
      <c r="K12934" s="0" t="n">
        <v>57</v>
      </c>
      <c r="L12934" s="0" t="n">
        <v>7.8</v>
      </c>
      <c r="M12934" s="0" t="s">
        <v>103</v>
      </c>
      <c r="N12934" s="0" t="s">
        <v>74</v>
      </c>
      <c r="O12934" s="0" t="s">
        <v>53</v>
      </c>
      <c r="P12934" s="0" t="n">
        <f aca="false">IF(AND(OR(Dashboard!$B$5="All",D12934=Dashboard!$B$5),OR(Dashboard!$D$5="All",N12934=Dashboard!$D$5),OR(AND(C12934&lt;&gt;"",C12934&gt;=Dashboard!$F$5,C12934&lt;=Dashboard!$H$5),AND(C12934="",Dashboard!$F$5&lt;=1980,Dashboard!$H$5&gt;=2016))),1,0)</f>
        <v>1</v>
      </c>
      <c r="Q12934" s="0" t="n">
        <f aca="false">J12934*P12934+ROW()*0.00000001</f>
        <v>0.05012934</v>
      </c>
    </row>
    <row r="12935" customFormat="false" ht="15" hidden="false" customHeight="false" outlineLevel="0" collapsed="false">
      <c r="A12935" s="0" t="s">
        <v>9317</v>
      </c>
      <c r="B12935" s="0" t="s">
        <v>85</v>
      </c>
      <c r="C12935" s="0" t="n">
        <v>2002</v>
      </c>
      <c r="D12935" s="0" t="s">
        <v>46</v>
      </c>
      <c r="E12935" s="0" t="s">
        <v>1655</v>
      </c>
      <c r="F12935" s="0" t="n">
        <v>0.04</v>
      </c>
      <c r="G12935" s="0" t="n">
        <v>0.01</v>
      </c>
      <c r="H12935" s="0" t="n">
        <v>0</v>
      </c>
      <c r="I12935" s="0" t="n">
        <v>0</v>
      </c>
      <c r="J12935" s="0" t="n">
        <v>0.05</v>
      </c>
      <c r="K12935" s="0" t="n">
        <v>76</v>
      </c>
      <c r="L12935" s="0" t="n">
        <v>8.3</v>
      </c>
      <c r="M12935" s="0" t="s">
        <v>36</v>
      </c>
      <c r="N12935" s="0" t="s">
        <v>35</v>
      </c>
      <c r="O12935" s="0" t="s">
        <v>37</v>
      </c>
      <c r="P12935" s="0" t="n">
        <f aca="false">IF(AND(OR(Dashboard!$B$5="All",D12935=Dashboard!$B$5),OR(Dashboard!$D$5="All",N12935=Dashboard!$D$5),OR(AND(C12935&lt;&gt;"",C12935&gt;=Dashboard!$F$5,C12935&lt;=Dashboard!$H$5),AND(C12935="",Dashboard!$F$5&lt;=1980,Dashboard!$H$5&gt;=2016))),1,0)</f>
        <v>1</v>
      </c>
      <c r="Q12935" s="0" t="n">
        <f aca="false">J12935*P12935+ROW()*0.00000001</f>
        <v>0.05012935</v>
      </c>
    </row>
    <row r="12936" customFormat="false" ht="15" hidden="false" customHeight="false" outlineLevel="0" collapsed="false">
      <c r="A12936" s="0" t="s">
        <v>6769</v>
      </c>
      <c r="B12936" s="0" t="s">
        <v>144</v>
      </c>
      <c r="C12936" s="0" t="n">
        <v>2004</v>
      </c>
      <c r="D12936" s="0" t="s">
        <v>34</v>
      </c>
      <c r="E12936" s="0" t="s">
        <v>142</v>
      </c>
      <c r="F12936" s="0" t="n">
        <v>0.04</v>
      </c>
      <c r="G12936" s="0" t="n">
        <v>0.01</v>
      </c>
      <c r="H12936" s="0" t="n">
        <v>0</v>
      </c>
      <c r="I12936" s="0" t="n">
        <v>0</v>
      </c>
      <c r="J12936" s="0" t="n">
        <v>0.05</v>
      </c>
      <c r="K12936" s="0" t="n">
        <v>74</v>
      </c>
      <c r="L12936" s="0" t="n">
        <v>8.1</v>
      </c>
      <c r="M12936" s="0" t="s">
        <v>36</v>
      </c>
      <c r="N12936" s="0" t="s">
        <v>66</v>
      </c>
      <c r="O12936" s="0" t="s">
        <v>37</v>
      </c>
      <c r="P12936" s="0" t="n">
        <f aca="false">IF(AND(OR(Dashboard!$B$5="All",D12936=Dashboard!$B$5),OR(Dashboard!$D$5="All",N12936=Dashboard!$D$5),OR(AND(C12936&lt;&gt;"",C12936&gt;=Dashboard!$F$5,C12936&lt;=Dashboard!$H$5),AND(C12936="",Dashboard!$F$5&lt;=1980,Dashboard!$H$5&gt;=2016))),1,0)</f>
        <v>1</v>
      </c>
      <c r="Q12936" s="0" t="n">
        <f aca="false">J12936*P12936+ROW()*0.00000001</f>
        <v>0.05012936</v>
      </c>
    </row>
    <row r="12937" customFormat="false" ht="15" hidden="false" customHeight="false" outlineLevel="0" collapsed="false">
      <c r="A12937" s="0" t="s">
        <v>9318</v>
      </c>
      <c r="B12937" s="0" t="s">
        <v>152</v>
      </c>
      <c r="C12937" s="0" t="n">
        <v>2011</v>
      </c>
      <c r="D12937" s="0" t="s">
        <v>58</v>
      </c>
      <c r="E12937" s="0" t="s">
        <v>4034</v>
      </c>
      <c r="F12937" s="0" t="n">
        <v>0</v>
      </c>
      <c r="G12937" s="0" t="n">
        <v>0.04</v>
      </c>
      <c r="H12937" s="0" t="n">
        <v>0</v>
      </c>
      <c r="I12937" s="0" t="n">
        <v>0.01</v>
      </c>
      <c r="J12937" s="0" t="n">
        <v>0.05</v>
      </c>
      <c r="K12937" s="0" t="n">
        <v>57</v>
      </c>
      <c r="L12937" s="0" t="n">
        <v>5.5</v>
      </c>
      <c r="M12937" s="0" t="s">
        <v>36</v>
      </c>
      <c r="N12937" s="0" t="s">
        <v>152</v>
      </c>
      <c r="O12937" s="0" t="s">
        <v>53</v>
      </c>
      <c r="P12937" s="0" t="n">
        <f aca="false">IF(AND(OR(Dashboard!$B$5="All",D12937=Dashboard!$B$5),OR(Dashboard!$D$5="All",N12937=Dashboard!$D$5),OR(AND(C12937&lt;&gt;"",C12937&gt;=Dashboard!$F$5,C12937&lt;=Dashboard!$H$5),AND(C12937="",Dashboard!$F$5&lt;=1980,Dashboard!$H$5&gt;=2016))),1,0)</f>
        <v>1</v>
      </c>
      <c r="Q12937" s="0" t="n">
        <f aca="false">J12937*P12937+ROW()*0.00000001</f>
        <v>0.05012937</v>
      </c>
    </row>
    <row r="12938" customFormat="false" ht="15" hidden="false" customHeight="false" outlineLevel="0" collapsed="false">
      <c r="A12938" s="0" t="s">
        <v>9319</v>
      </c>
      <c r="B12938" s="0" t="s">
        <v>50</v>
      </c>
      <c r="C12938" s="0" t="n">
        <v>2006</v>
      </c>
      <c r="D12938" s="0" t="s">
        <v>52</v>
      </c>
      <c r="E12938" s="0" t="s">
        <v>154</v>
      </c>
      <c r="F12938" s="0" t="n">
        <v>0</v>
      </c>
      <c r="G12938" s="0" t="n">
        <v>0</v>
      </c>
      <c r="H12938" s="0" t="n">
        <v>0.05</v>
      </c>
      <c r="I12938" s="0" t="n">
        <v>0</v>
      </c>
      <c r="J12938" s="0" t="n">
        <v>0.05</v>
      </c>
      <c r="N12938" s="0" t="s">
        <v>35</v>
      </c>
      <c r="P12938" s="0" t="n">
        <f aca="false">IF(AND(OR(Dashboard!$B$5="All",D12938=Dashboard!$B$5),OR(Dashboard!$D$5="All",N12938=Dashboard!$D$5),OR(AND(C12938&lt;&gt;"",C12938&gt;=Dashboard!$F$5,C12938&lt;=Dashboard!$H$5),AND(C12938="",Dashboard!$F$5&lt;=1980,Dashboard!$H$5&gt;=2016))),1,0)</f>
        <v>1</v>
      </c>
      <c r="Q12938" s="0" t="n">
        <f aca="false">J12938*P12938+ROW()*0.00000001</f>
        <v>0.05012938</v>
      </c>
    </row>
    <row r="12939" customFormat="false" ht="15" hidden="false" customHeight="false" outlineLevel="0" collapsed="false">
      <c r="A12939" s="0" t="s">
        <v>9320</v>
      </c>
      <c r="B12939" s="0" t="s">
        <v>164</v>
      </c>
      <c r="C12939" s="0" t="n">
        <v>2007</v>
      </c>
      <c r="D12939" s="0" t="s">
        <v>71</v>
      </c>
      <c r="E12939" s="0" t="s">
        <v>2960</v>
      </c>
      <c r="F12939" s="0" t="n">
        <v>0.05</v>
      </c>
      <c r="G12939" s="0" t="n">
        <v>0</v>
      </c>
      <c r="H12939" s="0" t="n">
        <v>0</v>
      </c>
      <c r="I12939" s="0" t="n">
        <v>0</v>
      </c>
      <c r="J12939" s="0" t="n">
        <v>0.05</v>
      </c>
      <c r="K12939" s="0" t="n">
        <v>41</v>
      </c>
      <c r="M12939" s="0" t="s">
        <v>36</v>
      </c>
      <c r="N12939" s="0" t="s">
        <v>74</v>
      </c>
      <c r="O12939" s="0" t="s">
        <v>177</v>
      </c>
      <c r="P12939" s="0" t="n">
        <f aca="false">IF(AND(OR(Dashboard!$B$5="All",D12939=Dashboard!$B$5),OR(Dashboard!$D$5="All",N12939=Dashboard!$D$5),OR(AND(C12939&lt;&gt;"",C12939&gt;=Dashboard!$F$5,C12939&lt;=Dashboard!$H$5),AND(C12939="",Dashboard!$F$5&lt;=1980,Dashboard!$H$5&gt;=2016))),1,0)</f>
        <v>1</v>
      </c>
      <c r="Q12939" s="0" t="n">
        <f aca="false">J12939*P12939+ROW()*0.00000001</f>
        <v>0.05012939</v>
      </c>
    </row>
    <row r="12940" customFormat="false" ht="15" hidden="false" customHeight="false" outlineLevel="0" collapsed="false">
      <c r="A12940" s="0" t="s">
        <v>9321</v>
      </c>
      <c r="B12940" s="0" t="s">
        <v>186</v>
      </c>
      <c r="C12940" s="0" t="n">
        <v>2003</v>
      </c>
      <c r="D12940" s="0" t="s">
        <v>16</v>
      </c>
      <c r="E12940" s="0" t="s">
        <v>328</v>
      </c>
      <c r="F12940" s="0" t="n">
        <v>0</v>
      </c>
      <c r="G12940" s="0" t="n">
        <v>0</v>
      </c>
      <c r="H12940" s="0" t="n">
        <v>0.05</v>
      </c>
      <c r="I12940" s="0" t="n">
        <v>0</v>
      </c>
      <c r="J12940" s="0" t="n">
        <v>0.05</v>
      </c>
      <c r="N12940" s="0" t="s">
        <v>35</v>
      </c>
      <c r="P12940" s="0" t="n">
        <f aca="false">IF(AND(OR(Dashboard!$B$5="All",D12940=Dashboard!$B$5),OR(Dashboard!$D$5="All",N12940=Dashboard!$D$5),OR(AND(C12940&lt;&gt;"",C12940&gt;=Dashboard!$F$5,C12940&lt;=Dashboard!$H$5),AND(C12940="",Dashboard!$F$5&lt;=1980,Dashboard!$H$5&gt;=2016))),1,0)</f>
        <v>1</v>
      </c>
      <c r="Q12940" s="0" t="n">
        <f aca="false">J12940*P12940+ROW()*0.00000001</f>
        <v>0.0501294</v>
      </c>
    </row>
    <row r="12941" customFormat="false" ht="15" hidden="false" customHeight="false" outlineLevel="0" collapsed="false">
      <c r="A12941" s="0" t="s">
        <v>9322</v>
      </c>
      <c r="B12941" s="0" t="s">
        <v>117</v>
      </c>
      <c r="C12941" s="0" t="n">
        <v>2002</v>
      </c>
      <c r="D12941" s="0" t="s">
        <v>102</v>
      </c>
      <c r="E12941" s="0" t="s">
        <v>328</v>
      </c>
      <c r="F12941" s="0" t="n">
        <v>0</v>
      </c>
      <c r="G12941" s="0" t="n">
        <v>0</v>
      </c>
      <c r="H12941" s="0" t="n">
        <v>0.05</v>
      </c>
      <c r="I12941" s="0" t="n">
        <v>0</v>
      </c>
      <c r="J12941" s="0" t="n">
        <v>0.05</v>
      </c>
      <c r="N12941" s="0" t="s">
        <v>74</v>
      </c>
      <c r="P12941" s="0" t="n">
        <f aca="false">IF(AND(OR(Dashboard!$B$5="All",D12941=Dashboard!$B$5),OR(Dashboard!$D$5="All",N12941=Dashboard!$D$5),OR(AND(C12941&lt;&gt;"",C12941&gt;=Dashboard!$F$5,C12941&lt;=Dashboard!$H$5),AND(C12941="",Dashboard!$F$5&lt;=1980,Dashboard!$H$5&gt;=2016))),1,0)</f>
        <v>1</v>
      </c>
      <c r="Q12941" s="0" t="n">
        <f aca="false">J12941*P12941+ROW()*0.00000001</f>
        <v>0.05012941</v>
      </c>
    </row>
    <row r="12942" customFormat="false" ht="15" hidden="false" customHeight="false" outlineLevel="0" collapsed="false">
      <c r="A12942" s="0" t="s">
        <v>9323</v>
      </c>
      <c r="B12942" s="0" t="s">
        <v>50</v>
      </c>
      <c r="C12942" s="0" t="n">
        <v>2011</v>
      </c>
      <c r="D12942" s="0" t="s">
        <v>58</v>
      </c>
      <c r="E12942" s="0" t="s">
        <v>124</v>
      </c>
      <c r="F12942" s="0" t="n">
        <v>0.05</v>
      </c>
      <c r="G12942" s="0" t="n">
        <v>0</v>
      </c>
      <c r="H12942" s="0" t="n">
        <v>0</v>
      </c>
      <c r="I12942" s="0" t="n">
        <v>0</v>
      </c>
      <c r="J12942" s="0" t="n">
        <v>0.05</v>
      </c>
      <c r="M12942" s="0" t="s">
        <v>36</v>
      </c>
      <c r="N12942" s="0" t="s">
        <v>35</v>
      </c>
      <c r="P12942" s="0" t="n">
        <f aca="false">IF(AND(OR(Dashboard!$B$5="All",D12942=Dashboard!$B$5),OR(Dashboard!$D$5="All",N12942=Dashboard!$D$5),OR(AND(C12942&lt;&gt;"",C12942&gt;=Dashboard!$F$5,C12942&lt;=Dashboard!$H$5),AND(C12942="",Dashboard!$F$5&lt;=1980,Dashboard!$H$5&gt;=2016))),1,0)</f>
        <v>1</v>
      </c>
      <c r="Q12942" s="0" t="n">
        <f aca="false">J12942*P12942+ROW()*0.00000001</f>
        <v>0.05012942</v>
      </c>
    </row>
    <row r="12943" customFormat="false" ht="15" hidden="false" customHeight="false" outlineLevel="0" collapsed="false">
      <c r="A12943" s="0" t="s">
        <v>9037</v>
      </c>
      <c r="B12943" s="0" t="s">
        <v>851</v>
      </c>
      <c r="C12943" s="0" t="n">
        <v>2016</v>
      </c>
      <c r="D12943" s="0" t="s">
        <v>46</v>
      </c>
      <c r="E12943" s="0" t="s">
        <v>157</v>
      </c>
      <c r="F12943" s="0" t="n">
        <v>0</v>
      </c>
      <c r="G12943" s="0" t="n">
        <v>0</v>
      </c>
      <c r="H12943" s="0" t="n">
        <v>0.05</v>
      </c>
      <c r="I12943" s="0" t="n">
        <v>0</v>
      </c>
      <c r="J12943" s="0" t="n">
        <v>0.05</v>
      </c>
      <c r="N12943" s="0" t="s">
        <v>74</v>
      </c>
      <c r="P12943" s="0" t="n">
        <f aca="false">IF(AND(OR(Dashboard!$B$5="All",D12943=Dashboard!$B$5),OR(Dashboard!$D$5="All",N12943=Dashboard!$D$5),OR(AND(C12943&lt;&gt;"",C12943&gt;=Dashboard!$F$5,C12943&lt;=Dashboard!$H$5),AND(C12943="",Dashboard!$F$5&lt;=1980,Dashboard!$H$5&gt;=2016))),1,0)</f>
        <v>1</v>
      </c>
      <c r="Q12943" s="0" t="n">
        <f aca="false">J12943*P12943+ROW()*0.00000001</f>
        <v>0.05012943</v>
      </c>
    </row>
    <row r="12944" customFormat="false" ht="15" hidden="false" customHeight="false" outlineLevel="0" collapsed="false">
      <c r="A12944" s="0" t="s">
        <v>9324</v>
      </c>
      <c r="B12944" s="0" t="s">
        <v>186</v>
      </c>
      <c r="C12944" s="0" t="n">
        <v>2003</v>
      </c>
      <c r="D12944" s="0" t="s">
        <v>46</v>
      </c>
      <c r="E12944" s="0" t="s">
        <v>124</v>
      </c>
      <c r="F12944" s="0" t="n">
        <v>0.04</v>
      </c>
      <c r="G12944" s="0" t="n">
        <v>0.01</v>
      </c>
      <c r="H12944" s="0" t="n">
        <v>0</v>
      </c>
      <c r="I12944" s="0" t="n">
        <v>0</v>
      </c>
      <c r="J12944" s="0" t="n">
        <v>0.05</v>
      </c>
      <c r="K12944" s="0" t="n">
        <v>51</v>
      </c>
      <c r="L12944" s="0" t="n">
        <v>8</v>
      </c>
      <c r="M12944" s="0" t="s">
        <v>36</v>
      </c>
      <c r="N12944" s="0" t="s">
        <v>35</v>
      </c>
      <c r="O12944" s="0" t="s">
        <v>53</v>
      </c>
      <c r="P12944" s="0" t="n">
        <f aca="false">IF(AND(OR(Dashboard!$B$5="All",D12944=Dashboard!$B$5),OR(Dashboard!$D$5="All",N12944=Dashboard!$D$5),OR(AND(C12944&lt;&gt;"",C12944&gt;=Dashboard!$F$5,C12944&lt;=Dashboard!$H$5),AND(C12944="",Dashboard!$F$5&lt;=1980,Dashboard!$H$5&gt;=2016))),1,0)</f>
        <v>1</v>
      </c>
      <c r="Q12944" s="0" t="n">
        <f aca="false">J12944*P12944+ROW()*0.00000001</f>
        <v>0.05012944</v>
      </c>
    </row>
    <row r="12945" customFormat="false" ht="15" hidden="false" customHeight="false" outlineLevel="0" collapsed="false">
      <c r="A12945" s="0" t="s">
        <v>6057</v>
      </c>
      <c r="B12945" s="0" t="s">
        <v>70</v>
      </c>
      <c r="C12945" s="0" t="n">
        <v>2015</v>
      </c>
      <c r="D12945" s="0" t="s">
        <v>41</v>
      </c>
      <c r="E12945" s="0" t="s">
        <v>5334</v>
      </c>
      <c r="F12945" s="0" t="n">
        <v>0</v>
      </c>
      <c r="G12945" s="0" t="n">
        <v>0.02</v>
      </c>
      <c r="H12945" s="0" t="n">
        <v>0.03</v>
      </c>
      <c r="I12945" s="0" t="n">
        <v>0</v>
      </c>
      <c r="J12945" s="0" t="n">
        <v>0.05</v>
      </c>
      <c r="M12945" s="0" t="s">
        <v>125</v>
      </c>
      <c r="N12945" s="0" t="s">
        <v>74</v>
      </c>
      <c r="P12945" s="0" t="n">
        <f aca="false">IF(AND(OR(Dashboard!$B$5="All",D12945=Dashboard!$B$5),OR(Dashboard!$D$5="All",N12945=Dashboard!$D$5),OR(AND(C12945&lt;&gt;"",C12945&gt;=Dashboard!$F$5,C12945&lt;=Dashboard!$H$5),AND(C12945="",Dashboard!$F$5&lt;=1980,Dashboard!$H$5&gt;=2016))),1,0)</f>
        <v>1</v>
      </c>
      <c r="Q12945" s="0" t="n">
        <f aca="false">J12945*P12945+ROW()*0.00000001</f>
        <v>0.05012945</v>
      </c>
    </row>
    <row r="12946" customFormat="false" ht="15" hidden="false" customHeight="false" outlineLevel="0" collapsed="false">
      <c r="A12946" s="0" t="s">
        <v>9325</v>
      </c>
      <c r="B12946" s="0" t="s">
        <v>851</v>
      </c>
      <c r="C12946" s="0" t="n">
        <v>2015</v>
      </c>
      <c r="D12946" s="0" t="s">
        <v>46</v>
      </c>
      <c r="E12946" s="0" t="s">
        <v>2334</v>
      </c>
      <c r="F12946" s="0" t="n">
        <v>0.01</v>
      </c>
      <c r="G12946" s="0" t="n">
        <v>0.01</v>
      </c>
      <c r="H12946" s="0" t="n">
        <v>0.03</v>
      </c>
      <c r="I12946" s="0" t="n">
        <v>0.01</v>
      </c>
      <c r="J12946" s="0" t="n">
        <v>0.05</v>
      </c>
      <c r="N12946" s="0" t="s">
        <v>74</v>
      </c>
      <c r="P12946" s="0" t="n">
        <f aca="false">IF(AND(OR(Dashboard!$B$5="All",D12946=Dashboard!$B$5),OR(Dashboard!$D$5="All",N12946=Dashboard!$D$5),OR(AND(C12946&lt;&gt;"",C12946&gt;=Dashboard!$F$5,C12946&lt;=Dashboard!$H$5),AND(C12946="",Dashboard!$F$5&lt;=1980,Dashboard!$H$5&gt;=2016))),1,0)</f>
        <v>1</v>
      </c>
      <c r="Q12946" s="0" t="n">
        <f aca="false">J12946*P12946+ROW()*0.00000001</f>
        <v>0.05012946</v>
      </c>
    </row>
    <row r="12947" customFormat="false" ht="15" hidden="false" customHeight="false" outlineLevel="0" collapsed="false">
      <c r="A12947" s="0" t="s">
        <v>9326</v>
      </c>
      <c r="B12947" s="0" t="s">
        <v>851</v>
      </c>
      <c r="C12947" s="0" t="n">
        <v>2015</v>
      </c>
      <c r="D12947" s="0" t="s">
        <v>46</v>
      </c>
      <c r="E12947" s="0" t="s">
        <v>1002</v>
      </c>
      <c r="F12947" s="0" t="n">
        <v>0</v>
      </c>
      <c r="G12947" s="0" t="n">
        <v>0</v>
      </c>
      <c r="H12947" s="0" t="n">
        <v>0.05</v>
      </c>
      <c r="I12947" s="0" t="n">
        <v>0</v>
      </c>
      <c r="J12947" s="0" t="n">
        <v>0.05</v>
      </c>
      <c r="N12947" s="0" t="s">
        <v>74</v>
      </c>
      <c r="P12947" s="0" t="n">
        <f aca="false">IF(AND(OR(Dashboard!$B$5="All",D12947=Dashboard!$B$5),OR(Dashboard!$D$5="All",N12947=Dashboard!$D$5),OR(AND(C12947&lt;&gt;"",C12947&gt;=Dashboard!$F$5,C12947&lt;=Dashboard!$H$5),AND(C12947="",Dashboard!$F$5&lt;=1980,Dashboard!$H$5&gt;=2016))),1,0)</f>
        <v>1</v>
      </c>
      <c r="Q12947" s="0" t="n">
        <f aca="false">J12947*P12947+ROW()*0.00000001</f>
        <v>0.05012947</v>
      </c>
    </row>
    <row r="12948" customFormat="false" ht="15" hidden="false" customHeight="false" outlineLevel="0" collapsed="false">
      <c r="A12948" s="0" t="s">
        <v>6225</v>
      </c>
      <c r="B12948" s="0" t="s">
        <v>144</v>
      </c>
      <c r="C12948" s="0" t="n">
        <v>2002</v>
      </c>
      <c r="D12948" s="0" t="s">
        <v>16</v>
      </c>
      <c r="E12948" s="0" t="s">
        <v>821</v>
      </c>
      <c r="F12948" s="0" t="n">
        <v>0.04</v>
      </c>
      <c r="G12948" s="0" t="n">
        <v>0.01</v>
      </c>
      <c r="H12948" s="0" t="n">
        <v>0</v>
      </c>
      <c r="I12948" s="0" t="n">
        <v>0</v>
      </c>
      <c r="J12948" s="0" t="n">
        <v>0.05</v>
      </c>
      <c r="N12948" s="0" t="s">
        <v>66</v>
      </c>
      <c r="P12948" s="0" t="n">
        <f aca="false">IF(AND(OR(Dashboard!$B$5="All",D12948=Dashboard!$B$5),OR(Dashboard!$D$5="All",N12948=Dashboard!$D$5),OR(AND(C12948&lt;&gt;"",C12948&gt;=Dashboard!$F$5,C12948&lt;=Dashboard!$H$5),AND(C12948="",Dashboard!$F$5&lt;=1980,Dashboard!$H$5&gt;=2016))),1,0)</f>
        <v>1</v>
      </c>
      <c r="Q12948" s="0" t="n">
        <f aca="false">J12948*P12948+ROW()*0.00000001</f>
        <v>0.05012948</v>
      </c>
    </row>
    <row r="12949" customFormat="false" ht="15" hidden="false" customHeight="false" outlineLevel="0" collapsed="false">
      <c r="A12949" s="0" t="s">
        <v>9327</v>
      </c>
      <c r="B12949" s="0" t="s">
        <v>78</v>
      </c>
      <c r="C12949" s="0" t="n">
        <v>1995</v>
      </c>
      <c r="D12949" s="0" t="s">
        <v>114</v>
      </c>
      <c r="E12949" s="0" t="s">
        <v>8958</v>
      </c>
      <c r="F12949" s="0" t="n">
        <v>0</v>
      </c>
      <c r="G12949" s="0" t="n">
        <v>0</v>
      </c>
      <c r="H12949" s="0" t="n">
        <v>0.05</v>
      </c>
      <c r="I12949" s="0" t="n">
        <v>0</v>
      </c>
      <c r="J12949" s="0" t="n">
        <v>0.05</v>
      </c>
      <c r="N12949" s="0" t="s">
        <v>35</v>
      </c>
      <c r="P12949" s="0" t="n">
        <f aca="false">IF(AND(OR(Dashboard!$B$5="All",D12949=Dashboard!$B$5),OR(Dashboard!$D$5="All",N12949=Dashboard!$D$5),OR(AND(C12949&lt;&gt;"",C12949&gt;=Dashboard!$F$5,C12949&lt;=Dashboard!$H$5),AND(C12949="",Dashboard!$F$5&lt;=1980,Dashboard!$H$5&gt;=2016))),1,0)</f>
        <v>1</v>
      </c>
      <c r="Q12949" s="0" t="n">
        <f aca="false">J12949*P12949+ROW()*0.00000001</f>
        <v>0.05012949</v>
      </c>
    </row>
    <row r="12950" customFormat="false" ht="15" hidden="false" customHeight="false" outlineLevel="0" collapsed="false">
      <c r="A12950" s="0" t="s">
        <v>9328</v>
      </c>
      <c r="B12950" s="0" t="s">
        <v>33</v>
      </c>
      <c r="C12950" s="0" t="n">
        <v>2008</v>
      </c>
      <c r="D12950" s="0" t="s">
        <v>52</v>
      </c>
      <c r="E12950" s="0" t="s">
        <v>649</v>
      </c>
      <c r="F12950" s="0" t="n">
        <v>0.03</v>
      </c>
      <c r="G12950" s="0" t="n">
        <v>0.02</v>
      </c>
      <c r="H12950" s="0" t="n">
        <v>0</v>
      </c>
      <c r="I12950" s="0" t="n">
        <v>0</v>
      </c>
      <c r="J12950" s="0" t="n">
        <v>0.05</v>
      </c>
      <c r="M12950" s="0" t="s">
        <v>103</v>
      </c>
      <c r="N12950" s="0" t="s">
        <v>35</v>
      </c>
      <c r="P12950" s="0" t="n">
        <f aca="false">IF(AND(OR(Dashboard!$B$5="All",D12950=Dashboard!$B$5),OR(Dashboard!$D$5="All",N12950=Dashboard!$D$5),OR(AND(C12950&lt;&gt;"",C12950&gt;=Dashboard!$F$5,C12950&lt;=Dashboard!$H$5),AND(C12950="",Dashboard!$F$5&lt;=1980,Dashboard!$H$5&gt;=2016))),1,0)</f>
        <v>1</v>
      </c>
      <c r="Q12950" s="0" t="n">
        <f aca="false">J12950*P12950+ROW()*0.00000001</f>
        <v>0.0501295</v>
      </c>
    </row>
    <row r="12951" customFormat="false" ht="15" hidden="false" customHeight="false" outlineLevel="0" collapsed="false">
      <c r="A12951" s="0" t="s">
        <v>9329</v>
      </c>
      <c r="B12951" s="0" t="s">
        <v>76</v>
      </c>
      <c r="C12951" s="0" t="n">
        <v>2002</v>
      </c>
      <c r="D12951" s="0" t="s">
        <v>48</v>
      </c>
      <c r="E12951" s="0" t="s">
        <v>3063</v>
      </c>
      <c r="F12951" s="0" t="n">
        <v>0</v>
      </c>
      <c r="G12951" s="0" t="n">
        <v>0</v>
      </c>
      <c r="H12951" s="0" t="n">
        <v>0.05</v>
      </c>
      <c r="I12951" s="0" t="n">
        <v>0</v>
      </c>
      <c r="J12951" s="0" t="n">
        <v>0.05</v>
      </c>
      <c r="N12951" s="0" t="s">
        <v>74</v>
      </c>
      <c r="P12951" s="0" t="n">
        <f aca="false">IF(AND(OR(Dashboard!$B$5="All",D12951=Dashboard!$B$5),OR(Dashboard!$D$5="All",N12951=Dashboard!$D$5),OR(AND(C12951&lt;&gt;"",C12951&gt;=Dashboard!$F$5,C12951&lt;=Dashboard!$H$5),AND(C12951="",Dashboard!$F$5&lt;=1980,Dashboard!$H$5&gt;=2016))),1,0)</f>
        <v>1</v>
      </c>
      <c r="Q12951" s="0" t="n">
        <f aca="false">J12951*P12951+ROW()*0.00000001</f>
        <v>0.05012951</v>
      </c>
    </row>
    <row r="12952" customFormat="false" ht="15" hidden="false" customHeight="false" outlineLevel="0" collapsed="false">
      <c r="A12952" s="0" t="s">
        <v>9330</v>
      </c>
      <c r="B12952" s="0" t="s">
        <v>50</v>
      </c>
      <c r="C12952" s="0" t="n">
        <v>2011</v>
      </c>
      <c r="D12952" s="0" t="s">
        <v>16</v>
      </c>
      <c r="E12952" s="0" t="s">
        <v>1259</v>
      </c>
      <c r="F12952" s="0" t="n">
        <v>0.04</v>
      </c>
      <c r="G12952" s="0" t="n">
        <v>0.01</v>
      </c>
      <c r="H12952" s="0" t="n">
        <v>0</v>
      </c>
      <c r="I12952" s="0" t="n">
        <v>0</v>
      </c>
      <c r="J12952" s="0" t="n">
        <v>0.05</v>
      </c>
      <c r="M12952" s="0" t="s">
        <v>36</v>
      </c>
      <c r="N12952" s="0" t="s">
        <v>35</v>
      </c>
      <c r="P12952" s="0" t="n">
        <f aca="false">IF(AND(OR(Dashboard!$B$5="All",D12952=Dashboard!$B$5),OR(Dashboard!$D$5="All",N12952=Dashboard!$D$5),OR(AND(C12952&lt;&gt;"",C12952&gt;=Dashboard!$F$5,C12952&lt;=Dashboard!$H$5),AND(C12952="",Dashboard!$F$5&lt;=1980,Dashboard!$H$5&gt;=2016))),1,0)</f>
        <v>1</v>
      </c>
      <c r="Q12952" s="0" t="n">
        <f aca="false">J12952*P12952+ROW()*0.00000001</f>
        <v>0.05012952</v>
      </c>
    </row>
    <row r="12953" customFormat="false" ht="15" hidden="false" customHeight="false" outlineLevel="0" collapsed="false">
      <c r="A12953" s="0" t="s">
        <v>9331</v>
      </c>
      <c r="B12953" s="0" t="s">
        <v>76</v>
      </c>
      <c r="C12953" s="0" t="n">
        <v>2003</v>
      </c>
      <c r="D12953" s="0" t="s">
        <v>16</v>
      </c>
      <c r="E12953" s="0" t="s">
        <v>9332</v>
      </c>
      <c r="F12953" s="0" t="n">
        <v>0.03</v>
      </c>
      <c r="G12953" s="0" t="n">
        <v>0.02</v>
      </c>
      <c r="H12953" s="0" t="n">
        <v>0</v>
      </c>
      <c r="I12953" s="0" t="n">
        <v>0.01</v>
      </c>
      <c r="J12953" s="0" t="n">
        <v>0.05</v>
      </c>
      <c r="M12953" s="0" t="s">
        <v>36</v>
      </c>
      <c r="N12953" s="0" t="s">
        <v>74</v>
      </c>
      <c r="P12953" s="0" t="n">
        <f aca="false">IF(AND(OR(Dashboard!$B$5="All",D12953=Dashboard!$B$5),OR(Dashboard!$D$5="All",N12953=Dashboard!$D$5),OR(AND(C12953&lt;&gt;"",C12953&gt;=Dashboard!$F$5,C12953&lt;=Dashboard!$H$5),AND(C12953="",Dashboard!$F$5&lt;=1980,Dashboard!$H$5&gt;=2016))),1,0)</f>
        <v>1</v>
      </c>
      <c r="Q12953" s="0" t="n">
        <f aca="false">J12953*P12953+ROW()*0.00000001</f>
        <v>0.05012953</v>
      </c>
    </row>
    <row r="12954" customFormat="false" ht="15" hidden="false" customHeight="false" outlineLevel="0" collapsed="false">
      <c r="A12954" s="0" t="s">
        <v>4403</v>
      </c>
      <c r="B12954" s="0" t="s">
        <v>33</v>
      </c>
      <c r="C12954" s="0" t="n">
        <v>2009</v>
      </c>
      <c r="D12954" s="0" t="s">
        <v>48</v>
      </c>
      <c r="E12954" s="0" t="s">
        <v>154</v>
      </c>
      <c r="F12954" s="0" t="n">
        <v>0</v>
      </c>
      <c r="G12954" s="0" t="n">
        <v>0</v>
      </c>
      <c r="H12954" s="0" t="n">
        <v>0.05</v>
      </c>
      <c r="I12954" s="0" t="n">
        <v>0</v>
      </c>
      <c r="J12954" s="0" t="n">
        <v>0.05</v>
      </c>
      <c r="N12954" s="0" t="s">
        <v>35</v>
      </c>
      <c r="P12954" s="0" t="n">
        <f aca="false">IF(AND(OR(Dashboard!$B$5="All",D12954=Dashboard!$B$5),OR(Dashboard!$D$5="All",N12954=Dashboard!$D$5),OR(AND(C12954&lt;&gt;"",C12954&gt;=Dashboard!$F$5,C12954&lt;=Dashboard!$H$5),AND(C12954="",Dashboard!$F$5&lt;=1980,Dashboard!$H$5&gt;=2016))),1,0)</f>
        <v>1</v>
      </c>
      <c r="Q12954" s="0" t="n">
        <f aca="false">J12954*P12954+ROW()*0.00000001</f>
        <v>0.05012954</v>
      </c>
    </row>
    <row r="12955" customFormat="false" ht="15" hidden="false" customHeight="false" outlineLevel="0" collapsed="false">
      <c r="A12955" s="0" t="s">
        <v>7083</v>
      </c>
      <c r="B12955" s="0" t="s">
        <v>33</v>
      </c>
      <c r="C12955" s="0" t="n">
        <v>2011</v>
      </c>
      <c r="D12955" s="0" t="s">
        <v>34</v>
      </c>
      <c r="E12955" s="0" t="s">
        <v>124</v>
      </c>
      <c r="F12955" s="0" t="n">
        <v>0</v>
      </c>
      <c r="G12955" s="0" t="n">
        <v>0.05</v>
      </c>
      <c r="H12955" s="0" t="n">
        <v>0</v>
      </c>
      <c r="I12955" s="0" t="n">
        <v>0.01</v>
      </c>
      <c r="J12955" s="0" t="n">
        <v>0.05</v>
      </c>
      <c r="N12955" s="0" t="s">
        <v>35</v>
      </c>
      <c r="P12955" s="0" t="n">
        <f aca="false">IF(AND(OR(Dashboard!$B$5="All",D12955=Dashboard!$B$5),OR(Dashboard!$D$5="All",N12955=Dashboard!$D$5),OR(AND(C12955&lt;&gt;"",C12955&gt;=Dashboard!$F$5,C12955&lt;=Dashboard!$H$5),AND(C12955="",Dashboard!$F$5&lt;=1980,Dashboard!$H$5&gt;=2016))),1,0)</f>
        <v>1</v>
      </c>
      <c r="Q12955" s="0" t="n">
        <f aca="false">J12955*P12955+ROW()*0.00000001</f>
        <v>0.05012955</v>
      </c>
    </row>
    <row r="12956" customFormat="false" ht="15" hidden="false" customHeight="false" outlineLevel="0" collapsed="false">
      <c r="A12956" s="0" t="s">
        <v>9333</v>
      </c>
      <c r="B12956" s="0" t="s">
        <v>152</v>
      </c>
      <c r="C12956" s="0" t="n">
        <v>2011</v>
      </c>
      <c r="D12956" s="0" t="s">
        <v>58</v>
      </c>
      <c r="E12956" s="0" t="s">
        <v>124</v>
      </c>
      <c r="F12956" s="0" t="n">
        <v>0</v>
      </c>
      <c r="G12956" s="0" t="n">
        <v>0.04</v>
      </c>
      <c r="H12956" s="0" t="n">
        <v>0</v>
      </c>
      <c r="I12956" s="0" t="n">
        <v>0.01</v>
      </c>
      <c r="J12956" s="0" t="n">
        <v>0.05</v>
      </c>
      <c r="K12956" s="0" t="n">
        <v>60</v>
      </c>
      <c r="L12956" s="0" t="n">
        <v>7.1</v>
      </c>
      <c r="M12956" s="0" t="s">
        <v>103</v>
      </c>
      <c r="N12956" s="0" t="s">
        <v>152</v>
      </c>
      <c r="O12956" s="0" t="s">
        <v>53</v>
      </c>
      <c r="P12956" s="0" t="n">
        <f aca="false">IF(AND(OR(Dashboard!$B$5="All",D12956=Dashboard!$B$5),OR(Dashboard!$D$5="All",N12956=Dashboard!$D$5),OR(AND(C12956&lt;&gt;"",C12956&gt;=Dashboard!$F$5,C12956&lt;=Dashboard!$H$5),AND(C12956="",Dashboard!$F$5&lt;=1980,Dashboard!$H$5&gt;=2016))),1,0)</f>
        <v>1</v>
      </c>
      <c r="Q12956" s="0" t="n">
        <f aca="false">J12956*P12956+ROW()*0.00000001</f>
        <v>0.05012956</v>
      </c>
    </row>
    <row r="12957" customFormat="false" ht="15" hidden="false" customHeight="false" outlineLevel="0" collapsed="false">
      <c r="A12957" s="0" t="s">
        <v>9334</v>
      </c>
      <c r="B12957" s="0" t="s">
        <v>851</v>
      </c>
      <c r="C12957" s="0" t="n">
        <v>2014</v>
      </c>
      <c r="D12957" s="0" t="s">
        <v>246</v>
      </c>
      <c r="E12957" s="0" t="s">
        <v>782</v>
      </c>
      <c r="F12957" s="0" t="n">
        <v>0</v>
      </c>
      <c r="G12957" s="0" t="n">
        <v>0</v>
      </c>
      <c r="H12957" s="0" t="n">
        <v>0.05</v>
      </c>
      <c r="I12957" s="0" t="n">
        <v>0</v>
      </c>
      <c r="J12957" s="0" t="n">
        <v>0.05</v>
      </c>
      <c r="N12957" s="0" t="s">
        <v>74</v>
      </c>
      <c r="P12957" s="0" t="n">
        <f aca="false">IF(AND(OR(Dashboard!$B$5="All",D12957=Dashboard!$B$5),OR(Dashboard!$D$5="All",N12957=Dashboard!$D$5),OR(AND(C12957&lt;&gt;"",C12957&gt;=Dashboard!$F$5,C12957&lt;=Dashboard!$H$5),AND(C12957="",Dashboard!$F$5&lt;=1980,Dashboard!$H$5&gt;=2016))),1,0)</f>
        <v>1</v>
      </c>
      <c r="Q12957" s="0" t="n">
        <f aca="false">J12957*P12957+ROW()*0.00000001</f>
        <v>0.05012957</v>
      </c>
    </row>
    <row r="12958" customFormat="false" ht="15" hidden="false" customHeight="false" outlineLevel="0" collapsed="false">
      <c r="A12958" s="0" t="s">
        <v>5260</v>
      </c>
      <c r="B12958" s="0" t="s">
        <v>144</v>
      </c>
      <c r="C12958" s="0" t="n">
        <v>2003</v>
      </c>
      <c r="D12958" s="0" t="s">
        <v>34</v>
      </c>
      <c r="E12958" s="0" t="s">
        <v>649</v>
      </c>
      <c r="F12958" s="0" t="n">
        <v>0.04</v>
      </c>
      <c r="G12958" s="0" t="n">
        <v>0.01</v>
      </c>
      <c r="H12958" s="0" t="n">
        <v>0</v>
      </c>
      <c r="I12958" s="0" t="n">
        <v>0</v>
      </c>
      <c r="J12958" s="0" t="n">
        <v>0.05</v>
      </c>
      <c r="K12958" s="0" t="n">
        <v>71</v>
      </c>
      <c r="L12958" s="0" t="n">
        <v>6.6</v>
      </c>
      <c r="M12958" s="0" t="s">
        <v>36</v>
      </c>
      <c r="N12958" s="0" t="s">
        <v>66</v>
      </c>
      <c r="O12958" s="0" t="s">
        <v>37</v>
      </c>
      <c r="P12958" s="0" t="n">
        <f aca="false">IF(AND(OR(Dashboard!$B$5="All",D12958=Dashboard!$B$5),OR(Dashboard!$D$5="All",N12958=Dashboard!$D$5),OR(AND(C12958&lt;&gt;"",C12958&gt;=Dashboard!$F$5,C12958&lt;=Dashboard!$H$5),AND(C12958="",Dashboard!$F$5&lt;=1980,Dashboard!$H$5&gt;=2016))),1,0)</f>
        <v>1</v>
      </c>
      <c r="Q12958" s="0" t="n">
        <f aca="false">J12958*P12958+ROW()*0.00000001</f>
        <v>0.05012958</v>
      </c>
    </row>
    <row r="12959" customFormat="false" ht="15" hidden="false" customHeight="false" outlineLevel="0" collapsed="false">
      <c r="A12959" s="0" t="s">
        <v>9335</v>
      </c>
      <c r="B12959" s="0" t="s">
        <v>33</v>
      </c>
      <c r="C12959" s="0" t="n">
        <v>2013</v>
      </c>
      <c r="D12959" s="0" t="s">
        <v>52</v>
      </c>
      <c r="E12959" s="0" t="s">
        <v>328</v>
      </c>
      <c r="F12959" s="0" t="n">
        <v>0</v>
      </c>
      <c r="G12959" s="0" t="n">
        <v>0</v>
      </c>
      <c r="H12959" s="0" t="n">
        <v>0.05</v>
      </c>
      <c r="I12959" s="0" t="n">
        <v>0</v>
      </c>
      <c r="J12959" s="0" t="n">
        <v>0.05</v>
      </c>
      <c r="N12959" s="0" t="s">
        <v>35</v>
      </c>
      <c r="P12959" s="0" t="n">
        <f aca="false">IF(AND(OR(Dashboard!$B$5="All",D12959=Dashboard!$B$5),OR(Dashboard!$D$5="All",N12959=Dashboard!$D$5),OR(AND(C12959&lt;&gt;"",C12959&gt;=Dashboard!$F$5,C12959&lt;=Dashboard!$H$5),AND(C12959="",Dashboard!$F$5&lt;=1980,Dashboard!$H$5&gt;=2016))),1,0)</f>
        <v>1</v>
      </c>
      <c r="Q12959" s="0" t="n">
        <f aca="false">J12959*P12959+ROW()*0.00000001</f>
        <v>0.05012959</v>
      </c>
    </row>
    <row r="12960" customFormat="false" ht="15" hidden="false" customHeight="false" outlineLevel="0" collapsed="false">
      <c r="A12960" s="0" t="s">
        <v>9336</v>
      </c>
      <c r="B12960" s="0" t="s">
        <v>76</v>
      </c>
      <c r="D12960" s="0" t="s">
        <v>34</v>
      </c>
      <c r="E12960" s="0" t="s">
        <v>520</v>
      </c>
      <c r="F12960" s="0" t="n">
        <v>0.03</v>
      </c>
      <c r="G12960" s="0" t="n">
        <v>0.02</v>
      </c>
      <c r="H12960" s="0" t="n">
        <v>0</v>
      </c>
      <c r="I12960" s="0" t="n">
        <v>0.01</v>
      </c>
      <c r="J12960" s="0" t="n">
        <v>0.05</v>
      </c>
      <c r="M12960" s="0" t="s">
        <v>36</v>
      </c>
      <c r="N12960" s="0" t="s">
        <v>74</v>
      </c>
      <c r="P12960" s="0" t="n">
        <f aca="false">IF(AND(OR(Dashboard!$B$5="All",D12960=Dashboard!$B$5),OR(Dashboard!$D$5="All",N12960=Dashboard!$D$5),OR(AND(C12960&lt;&gt;"",C12960&gt;=Dashboard!$F$5,C12960&lt;=Dashboard!$H$5),AND(C12960="",Dashboard!$F$5&lt;=1980,Dashboard!$H$5&gt;=2016))),1,0)</f>
        <v>1</v>
      </c>
      <c r="Q12960" s="0" t="n">
        <f aca="false">J12960*P12960+ROW()*0.00000001</f>
        <v>0.0501296</v>
      </c>
    </row>
    <row r="12961" customFormat="false" ht="15" hidden="false" customHeight="false" outlineLevel="0" collapsed="false">
      <c r="A12961" s="0" t="s">
        <v>9337</v>
      </c>
      <c r="B12961" s="0" t="s">
        <v>97</v>
      </c>
      <c r="C12961" s="0" t="n">
        <v>2013</v>
      </c>
      <c r="D12961" s="0" t="s">
        <v>71</v>
      </c>
      <c r="E12961" s="0" t="s">
        <v>328</v>
      </c>
      <c r="F12961" s="0" t="n">
        <v>0</v>
      </c>
      <c r="G12961" s="0" t="n">
        <v>0</v>
      </c>
      <c r="H12961" s="0" t="n">
        <v>0.05</v>
      </c>
      <c r="I12961" s="0" t="n">
        <v>0</v>
      </c>
      <c r="J12961" s="0" t="n">
        <v>0.05</v>
      </c>
      <c r="N12961" s="0" t="s">
        <v>35</v>
      </c>
      <c r="P12961" s="0" t="n">
        <f aca="false">IF(AND(OR(Dashboard!$B$5="All",D12961=Dashboard!$B$5),OR(Dashboard!$D$5="All",N12961=Dashboard!$D$5),OR(AND(C12961&lt;&gt;"",C12961&gt;=Dashboard!$F$5,C12961&lt;=Dashboard!$H$5),AND(C12961="",Dashboard!$F$5&lt;=1980,Dashboard!$H$5&gt;=2016))),1,0)</f>
        <v>1</v>
      </c>
      <c r="Q12961" s="0" t="n">
        <f aca="false">J12961*P12961+ROW()*0.00000001</f>
        <v>0.05012961</v>
      </c>
    </row>
    <row r="12962" customFormat="false" ht="15" hidden="false" customHeight="false" outlineLevel="0" collapsed="false">
      <c r="A12962" s="0" t="s">
        <v>9338</v>
      </c>
      <c r="B12962" s="0" t="s">
        <v>117</v>
      </c>
      <c r="C12962" s="0" t="n">
        <v>1995</v>
      </c>
      <c r="D12962" s="0" t="s">
        <v>41</v>
      </c>
      <c r="E12962" s="0" t="s">
        <v>142</v>
      </c>
      <c r="F12962" s="0" t="n">
        <v>0.03</v>
      </c>
      <c r="G12962" s="0" t="n">
        <v>0.02</v>
      </c>
      <c r="H12962" s="0" t="n">
        <v>0</v>
      </c>
      <c r="I12962" s="0" t="n">
        <v>0</v>
      </c>
      <c r="J12962" s="0" t="n">
        <v>0.05</v>
      </c>
      <c r="N12962" s="0" t="s">
        <v>74</v>
      </c>
      <c r="P12962" s="0" t="n">
        <f aca="false">IF(AND(OR(Dashboard!$B$5="All",D12962=Dashboard!$B$5),OR(Dashboard!$D$5="All",N12962=Dashboard!$D$5),OR(AND(C12962&lt;&gt;"",C12962&gt;=Dashboard!$F$5,C12962&lt;=Dashboard!$H$5),AND(C12962="",Dashboard!$F$5&lt;=1980,Dashboard!$H$5&gt;=2016))),1,0)</f>
        <v>1</v>
      </c>
      <c r="Q12962" s="0" t="n">
        <f aca="false">J12962*P12962+ROW()*0.00000001</f>
        <v>0.05012962</v>
      </c>
    </row>
    <row r="12963" customFormat="false" ht="15" hidden="false" customHeight="false" outlineLevel="0" collapsed="false">
      <c r="A12963" s="0" t="s">
        <v>9339</v>
      </c>
      <c r="B12963" s="0" t="s">
        <v>50</v>
      </c>
      <c r="C12963" s="0" t="n">
        <v>2009</v>
      </c>
      <c r="D12963" s="0" t="s">
        <v>46</v>
      </c>
      <c r="E12963" s="0" t="s">
        <v>7073</v>
      </c>
      <c r="F12963" s="0" t="n">
        <v>0.05</v>
      </c>
      <c r="G12963" s="0" t="n">
        <v>0</v>
      </c>
      <c r="H12963" s="0" t="n">
        <v>0</v>
      </c>
      <c r="I12963" s="0" t="n">
        <v>0</v>
      </c>
      <c r="J12963" s="0" t="n">
        <v>0.05</v>
      </c>
      <c r="K12963" s="0" t="n">
        <v>58</v>
      </c>
      <c r="L12963" s="0" t="n">
        <v>7.5</v>
      </c>
      <c r="M12963" s="0" t="s">
        <v>36</v>
      </c>
      <c r="N12963" s="0" t="s">
        <v>35</v>
      </c>
      <c r="O12963" s="0" t="s">
        <v>53</v>
      </c>
      <c r="P12963" s="0" t="n">
        <f aca="false">IF(AND(OR(Dashboard!$B$5="All",D12963=Dashboard!$B$5),OR(Dashboard!$D$5="All",N12963=Dashboard!$D$5),OR(AND(C12963&lt;&gt;"",C12963&gt;=Dashboard!$F$5,C12963&lt;=Dashboard!$H$5),AND(C12963="",Dashboard!$F$5&lt;=1980,Dashboard!$H$5&gt;=2016))),1,0)</f>
        <v>1</v>
      </c>
      <c r="Q12963" s="0" t="n">
        <f aca="false">J12963*P12963+ROW()*0.00000001</f>
        <v>0.05012963</v>
      </c>
    </row>
    <row r="12964" customFormat="false" ht="15" hidden="false" customHeight="false" outlineLevel="0" collapsed="false">
      <c r="A12964" s="0" t="s">
        <v>9340</v>
      </c>
      <c r="B12964" s="0" t="s">
        <v>164</v>
      </c>
      <c r="C12964" s="0" t="n">
        <v>2006</v>
      </c>
      <c r="D12964" s="0" t="s">
        <v>16</v>
      </c>
      <c r="E12964" s="0" t="s">
        <v>220</v>
      </c>
      <c r="F12964" s="0" t="n">
        <v>0.05</v>
      </c>
      <c r="G12964" s="0" t="n">
        <v>0</v>
      </c>
      <c r="H12964" s="0" t="n">
        <v>0</v>
      </c>
      <c r="I12964" s="0" t="n">
        <v>0</v>
      </c>
      <c r="J12964" s="0" t="n">
        <v>0.05</v>
      </c>
      <c r="K12964" s="0" t="n">
        <v>68</v>
      </c>
      <c r="L12964" s="0" t="n">
        <v>7.3</v>
      </c>
      <c r="M12964" s="0" t="s">
        <v>103</v>
      </c>
      <c r="N12964" s="0" t="s">
        <v>74</v>
      </c>
      <c r="O12964" s="0" t="s">
        <v>67</v>
      </c>
      <c r="P12964" s="0" t="n">
        <f aca="false">IF(AND(OR(Dashboard!$B$5="All",D12964=Dashboard!$B$5),OR(Dashboard!$D$5="All",N12964=Dashboard!$D$5),OR(AND(C12964&lt;&gt;"",C12964&gt;=Dashboard!$F$5,C12964&lt;=Dashboard!$H$5),AND(C12964="",Dashboard!$F$5&lt;=1980,Dashboard!$H$5&gt;=2016))),1,0)</f>
        <v>1</v>
      </c>
      <c r="Q12964" s="0" t="n">
        <f aca="false">J12964*P12964+ROW()*0.00000001</f>
        <v>0.05012964</v>
      </c>
    </row>
    <row r="12965" customFormat="false" ht="15" hidden="false" customHeight="false" outlineLevel="0" collapsed="false">
      <c r="A12965" s="0" t="s">
        <v>6260</v>
      </c>
      <c r="B12965" s="0" t="s">
        <v>144</v>
      </c>
      <c r="C12965" s="0" t="n">
        <v>2003</v>
      </c>
      <c r="D12965" s="0" t="s">
        <v>34</v>
      </c>
      <c r="E12965" s="0" t="s">
        <v>91</v>
      </c>
      <c r="F12965" s="0" t="n">
        <v>0.04</v>
      </c>
      <c r="G12965" s="0" t="n">
        <v>0.01</v>
      </c>
      <c r="H12965" s="0" t="n">
        <v>0</v>
      </c>
      <c r="I12965" s="0" t="n">
        <v>0</v>
      </c>
      <c r="J12965" s="0" t="n">
        <v>0.05</v>
      </c>
      <c r="K12965" s="0" t="n">
        <v>80</v>
      </c>
      <c r="L12965" s="0" t="n">
        <v>8.8</v>
      </c>
      <c r="M12965" s="0" t="s">
        <v>36</v>
      </c>
      <c r="N12965" s="0" t="s">
        <v>66</v>
      </c>
      <c r="O12965" s="0" t="s">
        <v>37</v>
      </c>
      <c r="P12965" s="0" t="n">
        <f aca="false">IF(AND(OR(Dashboard!$B$5="All",D12965=Dashboard!$B$5),OR(Dashboard!$D$5="All",N12965=Dashboard!$D$5),OR(AND(C12965&lt;&gt;"",C12965&gt;=Dashboard!$F$5,C12965&lt;=Dashboard!$H$5),AND(C12965="",Dashboard!$F$5&lt;=1980,Dashboard!$H$5&gt;=2016))),1,0)</f>
        <v>1</v>
      </c>
      <c r="Q12965" s="0" t="n">
        <f aca="false">J12965*P12965+ROW()*0.00000001</f>
        <v>0.05012965</v>
      </c>
    </row>
    <row r="12966" customFormat="false" ht="15" hidden="false" customHeight="false" outlineLevel="0" collapsed="false">
      <c r="A12966" s="0" t="s">
        <v>9341</v>
      </c>
      <c r="B12966" s="0" t="s">
        <v>94</v>
      </c>
      <c r="C12966" s="0" t="n">
        <v>2016</v>
      </c>
      <c r="D12966" s="0" t="s">
        <v>16</v>
      </c>
      <c r="E12966" s="0" t="s">
        <v>689</v>
      </c>
      <c r="F12966" s="0" t="n">
        <v>0.04</v>
      </c>
      <c r="G12966" s="0" t="n">
        <v>0</v>
      </c>
      <c r="H12966" s="0" t="n">
        <v>0</v>
      </c>
      <c r="I12966" s="0" t="n">
        <v>0.01</v>
      </c>
      <c r="J12966" s="0" t="n">
        <v>0.05</v>
      </c>
      <c r="K12966" s="0" t="n">
        <v>52</v>
      </c>
      <c r="L12966" s="0" t="n">
        <v>3.5</v>
      </c>
      <c r="M12966" s="0" t="s">
        <v>125</v>
      </c>
      <c r="N12966" s="0" t="s">
        <v>74</v>
      </c>
      <c r="O12966" s="0" t="s">
        <v>53</v>
      </c>
      <c r="P12966" s="0" t="n">
        <f aca="false">IF(AND(OR(Dashboard!$B$5="All",D12966=Dashboard!$B$5),OR(Dashboard!$D$5="All",N12966=Dashboard!$D$5),OR(AND(C12966&lt;&gt;"",C12966&gt;=Dashboard!$F$5,C12966&lt;=Dashboard!$H$5),AND(C12966="",Dashboard!$F$5&lt;=1980,Dashboard!$H$5&gt;=2016))),1,0)</f>
        <v>1</v>
      </c>
      <c r="Q12966" s="0" t="n">
        <f aca="false">J12966*P12966+ROW()*0.00000001</f>
        <v>0.05012966</v>
      </c>
    </row>
    <row r="12967" customFormat="false" ht="15" hidden="false" customHeight="false" outlineLevel="0" collapsed="false">
      <c r="A12967" s="0" t="s">
        <v>9342</v>
      </c>
      <c r="B12967" s="0" t="s">
        <v>50</v>
      </c>
      <c r="C12967" s="0" t="n">
        <v>2010</v>
      </c>
      <c r="D12967" s="0" t="s">
        <v>52</v>
      </c>
      <c r="E12967" s="0" t="s">
        <v>7373</v>
      </c>
      <c r="F12967" s="0" t="n">
        <v>0.03</v>
      </c>
      <c r="G12967" s="0" t="n">
        <v>0.01</v>
      </c>
      <c r="H12967" s="0" t="n">
        <v>0</v>
      </c>
      <c r="I12967" s="0" t="n">
        <v>0</v>
      </c>
      <c r="J12967" s="0" t="n">
        <v>0.05</v>
      </c>
      <c r="M12967" s="0" t="s">
        <v>36</v>
      </c>
      <c r="N12967" s="0" t="s">
        <v>35</v>
      </c>
      <c r="P12967" s="0" t="n">
        <f aca="false">IF(AND(OR(Dashboard!$B$5="All",D12967=Dashboard!$B$5),OR(Dashboard!$D$5="All",N12967=Dashboard!$D$5),OR(AND(C12967&lt;&gt;"",C12967&gt;=Dashboard!$F$5,C12967&lt;=Dashboard!$H$5),AND(C12967="",Dashboard!$F$5&lt;=1980,Dashboard!$H$5&gt;=2016))),1,0)</f>
        <v>1</v>
      </c>
      <c r="Q12967" s="0" t="n">
        <f aca="false">J12967*P12967+ROW()*0.00000001</f>
        <v>0.05012967</v>
      </c>
    </row>
    <row r="12968" customFormat="false" ht="15" hidden="false" customHeight="false" outlineLevel="0" collapsed="false">
      <c r="A12968" s="0" t="s">
        <v>9343</v>
      </c>
      <c r="B12968" s="0" t="s">
        <v>78</v>
      </c>
      <c r="C12968" s="0" t="n">
        <v>1993</v>
      </c>
      <c r="D12968" s="0" t="s">
        <v>46</v>
      </c>
      <c r="E12968" s="0" t="s">
        <v>3328</v>
      </c>
      <c r="F12968" s="0" t="n">
        <v>0</v>
      </c>
      <c r="G12968" s="0" t="n">
        <v>0</v>
      </c>
      <c r="H12968" s="0" t="n">
        <v>0.05</v>
      </c>
      <c r="I12968" s="0" t="n">
        <v>0</v>
      </c>
      <c r="J12968" s="0" t="n">
        <v>0.05</v>
      </c>
      <c r="N12968" s="0" t="s">
        <v>35</v>
      </c>
      <c r="P12968" s="0" t="n">
        <f aca="false">IF(AND(OR(Dashboard!$B$5="All",D12968=Dashboard!$B$5),OR(Dashboard!$D$5="All",N12968=Dashboard!$D$5),OR(AND(C12968&lt;&gt;"",C12968&gt;=Dashboard!$F$5,C12968&lt;=Dashboard!$H$5),AND(C12968="",Dashboard!$F$5&lt;=1980,Dashboard!$H$5&gt;=2016))),1,0)</f>
        <v>1</v>
      </c>
      <c r="Q12968" s="0" t="n">
        <f aca="false">J12968*P12968+ROW()*0.00000001</f>
        <v>0.05012968</v>
      </c>
    </row>
    <row r="12969" customFormat="false" ht="15" hidden="false" customHeight="false" outlineLevel="0" collapsed="false">
      <c r="A12969" s="0" t="s">
        <v>9344</v>
      </c>
      <c r="B12969" s="0" t="s">
        <v>76</v>
      </c>
      <c r="C12969" s="0" t="n">
        <v>2006</v>
      </c>
      <c r="D12969" s="0" t="s">
        <v>71</v>
      </c>
      <c r="E12969" s="0" t="s">
        <v>328</v>
      </c>
      <c r="F12969" s="0" t="n">
        <v>0.03</v>
      </c>
      <c r="G12969" s="0" t="n">
        <v>0.02</v>
      </c>
      <c r="H12969" s="0" t="n">
        <v>0</v>
      </c>
      <c r="I12969" s="0" t="n">
        <v>0.01</v>
      </c>
      <c r="J12969" s="0" t="n">
        <v>0.05</v>
      </c>
      <c r="K12969" s="0" t="n">
        <v>66</v>
      </c>
      <c r="L12969" s="0" t="n">
        <v>7.2</v>
      </c>
      <c r="M12969" s="0" t="s">
        <v>103</v>
      </c>
      <c r="N12969" s="0" t="s">
        <v>74</v>
      </c>
      <c r="O12969" s="0" t="s">
        <v>67</v>
      </c>
      <c r="P12969" s="0" t="n">
        <f aca="false">IF(AND(OR(Dashboard!$B$5="All",D12969=Dashboard!$B$5),OR(Dashboard!$D$5="All",N12969=Dashboard!$D$5),OR(AND(C12969&lt;&gt;"",C12969&gt;=Dashboard!$F$5,C12969&lt;=Dashboard!$H$5),AND(C12969="",Dashboard!$F$5&lt;=1980,Dashboard!$H$5&gt;=2016))),1,0)</f>
        <v>1</v>
      </c>
      <c r="Q12969" s="0" t="n">
        <f aca="false">J12969*P12969+ROW()*0.00000001</f>
        <v>0.05012969</v>
      </c>
    </row>
    <row r="12970" customFormat="false" ht="15" hidden="false" customHeight="false" outlineLevel="0" collapsed="false">
      <c r="A12970" s="0" t="s">
        <v>9345</v>
      </c>
      <c r="B12970" s="0" t="s">
        <v>94</v>
      </c>
      <c r="C12970" s="0" t="n">
        <v>2016</v>
      </c>
      <c r="D12970" s="0" t="s">
        <v>34</v>
      </c>
      <c r="E12970" s="0" t="s">
        <v>782</v>
      </c>
      <c r="F12970" s="0" t="n">
        <v>0</v>
      </c>
      <c r="G12970" s="0" t="n">
        <v>0</v>
      </c>
      <c r="H12970" s="0" t="n">
        <v>0.05</v>
      </c>
      <c r="I12970" s="0" t="n">
        <v>0</v>
      </c>
      <c r="J12970" s="0" t="n">
        <v>0.05</v>
      </c>
      <c r="K12970" s="0" t="n">
        <v>43</v>
      </c>
      <c r="L12970" s="0" t="n">
        <v>7.8</v>
      </c>
      <c r="N12970" s="0" t="s">
        <v>74</v>
      </c>
      <c r="O12970" s="0" t="s">
        <v>177</v>
      </c>
      <c r="P12970" s="0" t="n">
        <f aca="false">IF(AND(OR(Dashboard!$B$5="All",D12970=Dashboard!$B$5),OR(Dashboard!$D$5="All",N12970=Dashboard!$D$5),OR(AND(C12970&lt;&gt;"",C12970&gt;=Dashboard!$F$5,C12970&lt;=Dashboard!$H$5),AND(C12970="",Dashboard!$F$5&lt;=1980,Dashboard!$H$5&gt;=2016))),1,0)</f>
        <v>1</v>
      </c>
      <c r="Q12970" s="0" t="n">
        <f aca="false">J12970*P12970+ROW()*0.00000001</f>
        <v>0.0501297</v>
      </c>
    </row>
    <row r="12971" customFormat="false" ht="15" hidden="false" customHeight="false" outlineLevel="0" collapsed="false">
      <c r="A12971" s="0" t="s">
        <v>9346</v>
      </c>
      <c r="B12971" s="0" t="s">
        <v>85</v>
      </c>
      <c r="D12971" s="0" t="s">
        <v>16</v>
      </c>
      <c r="E12971" s="0" t="s">
        <v>520</v>
      </c>
      <c r="F12971" s="0" t="n">
        <v>0.04</v>
      </c>
      <c r="G12971" s="0" t="n">
        <v>0.01</v>
      </c>
      <c r="H12971" s="0" t="n">
        <v>0</v>
      </c>
      <c r="I12971" s="0" t="n">
        <v>0</v>
      </c>
      <c r="J12971" s="0" t="n">
        <v>0.05</v>
      </c>
      <c r="K12971" s="0" t="n">
        <v>81</v>
      </c>
      <c r="L12971" s="0" t="n">
        <v>8.3</v>
      </c>
      <c r="M12971" s="0" t="s">
        <v>36</v>
      </c>
      <c r="N12971" s="0" t="s">
        <v>35</v>
      </c>
      <c r="O12971" s="0" t="s">
        <v>42</v>
      </c>
      <c r="P12971" s="0" t="n">
        <f aca="false">IF(AND(OR(Dashboard!$B$5="All",D12971=Dashboard!$B$5),OR(Dashboard!$D$5="All",N12971=Dashboard!$D$5),OR(AND(C12971&lt;&gt;"",C12971&gt;=Dashboard!$F$5,C12971&lt;=Dashboard!$H$5),AND(C12971="",Dashboard!$F$5&lt;=1980,Dashboard!$H$5&gt;=2016))),1,0)</f>
        <v>1</v>
      </c>
      <c r="Q12971" s="0" t="n">
        <f aca="false">J12971*P12971+ROW()*0.00000001</f>
        <v>0.05012971</v>
      </c>
    </row>
    <row r="12972" customFormat="false" ht="15" hidden="false" customHeight="false" outlineLevel="0" collapsed="false">
      <c r="A12972" s="0" t="s">
        <v>9347</v>
      </c>
      <c r="B12972" s="0" t="s">
        <v>50</v>
      </c>
      <c r="C12972" s="0" t="n">
        <v>2007</v>
      </c>
      <c r="D12972" s="0" t="s">
        <v>71</v>
      </c>
      <c r="E12972" s="0" t="s">
        <v>3904</v>
      </c>
      <c r="F12972" s="0" t="n">
        <v>0</v>
      </c>
      <c r="G12972" s="0" t="n">
        <v>0</v>
      </c>
      <c r="H12972" s="0" t="n">
        <v>0.05</v>
      </c>
      <c r="I12972" s="0" t="n">
        <v>0</v>
      </c>
      <c r="J12972" s="0" t="n">
        <v>0.05</v>
      </c>
      <c r="N12972" s="0" t="s">
        <v>35</v>
      </c>
      <c r="P12972" s="0" t="n">
        <f aca="false">IF(AND(OR(Dashboard!$B$5="All",D12972=Dashboard!$B$5),OR(Dashboard!$D$5="All",N12972=Dashboard!$D$5),OR(AND(C12972&lt;&gt;"",C12972&gt;=Dashboard!$F$5,C12972&lt;=Dashboard!$H$5),AND(C12972="",Dashboard!$F$5&lt;=1980,Dashboard!$H$5&gt;=2016))),1,0)</f>
        <v>1</v>
      </c>
      <c r="Q12972" s="0" t="n">
        <f aca="false">J12972*P12972+ROW()*0.00000001</f>
        <v>0.05012972</v>
      </c>
    </row>
    <row r="12973" customFormat="false" ht="15" hidden="false" customHeight="false" outlineLevel="0" collapsed="false">
      <c r="A12973" s="0" t="s">
        <v>9348</v>
      </c>
      <c r="B12973" s="0" t="s">
        <v>50</v>
      </c>
      <c r="C12973" s="0" t="n">
        <v>2010</v>
      </c>
      <c r="D12973" s="0" t="s">
        <v>71</v>
      </c>
      <c r="E12973" s="0" t="s">
        <v>1173</v>
      </c>
      <c r="F12973" s="0" t="n">
        <v>0</v>
      </c>
      <c r="G12973" s="0" t="n">
        <v>0</v>
      </c>
      <c r="H12973" s="0" t="n">
        <v>0.05</v>
      </c>
      <c r="I12973" s="0" t="n">
        <v>0</v>
      </c>
      <c r="J12973" s="0" t="n">
        <v>0.05</v>
      </c>
      <c r="N12973" s="0" t="s">
        <v>35</v>
      </c>
      <c r="P12973" s="0" t="n">
        <f aca="false">IF(AND(OR(Dashboard!$B$5="All",D12973=Dashboard!$B$5),OR(Dashboard!$D$5="All",N12973=Dashboard!$D$5),OR(AND(C12973&lt;&gt;"",C12973&gt;=Dashboard!$F$5,C12973&lt;=Dashboard!$H$5),AND(C12973="",Dashboard!$F$5&lt;=1980,Dashboard!$H$5&gt;=2016))),1,0)</f>
        <v>1</v>
      </c>
      <c r="Q12973" s="0" t="n">
        <f aca="false">J12973*P12973+ROW()*0.00000001</f>
        <v>0.05012973</v>
      </c>
    </row>
    <row r="12974" customFormat="false" ht="15" hidden="false" customHeight="false" outlineLevel="0" collapsed="false">
      <c r="A12974" s="0" t="s">
        <v>9349</v>
      </c>
      <c r="B12974" s="0" t="s">
        <v>117</v>
      </c>
      <c r="C12974" s="0" t="n">
        <v>1999</v>
      </c>
      <c r="D12974" s="0" t="s">
        <v>102</v>
      </c>
      <c r="E12974" s="0" t="s">
        <v>4601</v>
      </c>
      <c r="F12974" s="0" t="n">
        <v>0.03</v>
      </c>
      <c r="G12974" s="0" t="n">
        <v>0.02</v>
      </c>
      <c r="H12974" s="0" t="n">
        <v>0</v>
      </c>
      <c r="I12974" s="0" t="n">
        <v>0</v>
      </c>
      <c r="J12974" s="0" t="n">
        <v>0.05</v>
      </c>
      <c r="N12974" s="0" t="s">
        <v>74</v>
      </c>
      <c r="P12974" s="0" t="n">
        <f aca="false">IF(AND(OR(Dashboard!$B$5="All",D12974=Dashboard!$B$5),OR(Dashboard!$D$5="All",N12974=Dashboard!$D$5),OR(AND(C12974&lt;&gt;"",C12974&gt;=Dashboard!$F$5,C12974&lt;=Dashboard!$H$5),AND(C12974="",Dashboard!$F$5&lt;=1980,Dashboard!$H$5&gt;=2016))),1,0)</f>
        <v>1</v>
      </c>
      <c r="Q12974" s="0" t="n">
        <f aca="false">J12974*P12974+ROW()*0.00000001</f>
        <v>0.05012974</v>
      </c>
    </row>
    <row r="12975" customFormat="false" ht="15" hidden="false" customHeight="false" outlineLevel="0" collapsed="false">
      <c r="A12975" s="0" t="s">
        <v>9350</v>
      </c>
      <c r="B12975" s="0" t="s">
        <v>50</v>
      </c>
      <c r="C12975" s="0" t="n">
        <v>2008</v>
      </c>
      <c r="D12975" s="0" t="s">
        <v>71</v>
      </c>
      <c r="E12975" s="0" t="s">
        <v>1485</v>
      </c>
      <c r="F12975" s="0" t="n">
        <v>0.05</v>
      </c>
      <c r="G12975" s="0" t="n">
        <v>0</v>
      </c>
      <c r="H12975" s="0" t="n">
        <v>0</v>
      </c>
      <c r="I12975" s="0" t="n">
        <v>0</v>
      </c>
      <c r="J12975" s="0" t="n">
        <v>0.05</v>
      </c>
      <c r="K12975" s="0" t="n">
        <v>59</v>
      </c>
      <c r="M12975" s="0" t="s">
        <v>36</v>
      </c>
      <c r="N12975" s="0" t="s">
        <v>35</v>
      </c>
      <c r="O12975" s="0" t="s">
        <v>53</v>
      </c>
      <c r="P12975" s="0" t="n">
        <f aca="false">IF(AND(OR(Dashboard!$B$5="All",D12975=Dashboard!$B$5),OR(Dashboard!$D$5="All",N12975=Dashboard!$D$5),OR(AND(C12975&lt;&gt;"",C12975&gt;=Dashboard!$F$5,C12975&lt;=Dashboard!$H$5),AND(C12975="",Dashboard!$F$5&lt;=1980,Dashboard!$H$5&gt;=2016))),1,0)</f>
        <v>1</v>
      </c>
      <c r="Q12975" s="0" t="n">
        <f aca="false">J12975*P12975+ROW()*0.00000001</f>
        <v>0.05012975</v>
      </c>
    </row>
    <row r="12976" customFormat="false" ht="15" hidden="false" customHeight="false" outlineLevel="0" collapsed="false">
      <c r="A12976" s="0" t="s">
        <v>9351</v>
      </c>
      <c r="B12976" s="0" t="s">
        <v>70</v>
      </c>
      <c r="C12976" s="0" t="n">
        <v>2014</v>
      </c>
      <c r="D12976" s="0" t="s">
        <v>41</v>
      </c>
      <c r="E12976" s="0" t="s">
        <v>782</v>
      </c>
      <c r="F12976" s="0" t="n">
        <v>0</v>
      </c>
      <c r="G12976" s="0" t="n">
        <v>0</v>
      </c>
      <c r="H12976" s="0" t="n">
        <v>0.05</v>
      </c>
      <c r="I12976" s="0" t="n">
        <v>0</v>
      </c>
      <c r="J12976" s="0" t="n">
        <v>0.05</v>
      </c>
      <c r="N12976" s="0" t="s">
        <v>74</v>
      </c>
      <c r="P12976" s="0" t="n">
        <f aca="false">IF(AND(OR(Dashboard!$B$5="All",D12976=Dashboard!$B$5),OR(Dashboard!$D$5="All",N12976=Dashboard!$D$5),OR(AND(C12976&lt;&gt;"",C12976&gt;=Dashboard!$F$5,C12976&lt;=Dashboard!$H$5),AND(C12976="",Dashboard!$F$5&lt;=1980,Dashboard!$H$5&gt;=2016))),1,0)</f>
        <v>1</v>
      </c>
      <c r="Q12976" s="0" t="n">
        <f aca="false">J12976*P12976+ROW()*0.00000001</f>
        <v>0.05012976</v>
      </c>
    </row>
    <row r="12977" customFormat="false" ht="15" hidden="false" customHeight="false" outlineLevel="0" collapsed="false">
      <c r="A12977" s="0" t="s">
        <v>9352</v>
      </c>
      <c r="B12977" s="0" t="s">
        <v>50</v>
      </c>
      <c r="C12977" s="0" t="n">
        <v>2010</v>
      </c>
      <c r="D12977" s="0" t="s">
        <v>52</v>
      </c>
      <c r="E12977" s="0" t="s">
        <v>6819</v>
      </c>
      <c r="F12977" s="0" t="n">
        <v>0.05</v>
      </c>
      <c r="G12977" s="0" t="n">
        <v>0</v>
      </c>
      <c r="H12977" s="0" t="n">
        <v>0</v>
      </c>
      <c r="I12977" s="0" t="n">
        <v>0</v>
      </c>
      <c r="J12977" s="0" t="n">
        <v>0.05</v>
      </c>
      <c r="M12977" s="0" t="s">
        <v>36</v>
      </c>
      <c r="N12977" s="0" t="s">
        <v>35</v>
      </c>
      <c r="P12977" s="0" t="n">
        <f aca="false">IF(AND(OR(Dashboard!$B$5="All",D12977=Dashboard!$B$5),OR(Dashboard!$D$5="All",N12977=Dashboard!$D$5),OR(AND(C12977&lt;&gt;"",C12977&gt;=Dashboard!$F$5,C12977&lt;=Dashboard!$H$5),AND(C12977="",Dashboard!$F$5&lt;=1980,Dashboard!$H$5&gt;=2016))),1,0)</f>
        <v>1</v>
      </c>
      <c r="Q12977" s="0" t="n">
        <f aca="false">J12977*P12977+ROW()*0.00000001</f>
        <v>0.05012977</v>
      </c>
    </row>
    <row r="12978" customFormat="false" ht="15" hidden="false" customHeight="false" outlineLevel="0" collapsed="false">
      <c r="A12978" s="0" t="s">
        <v>1475</v>
      </c>
      <c r="B12978" s="0" t="s">
        <v>152</v>
      </c>
      <c r="C12978" s="0" t="n">
        <v>2007</v>
      </c>
      <c r="D12978" s="0" t="s">
        <v>56</v>
      </c>
      <c r="E12978" s="0" t="s">
        <v>142</v>
      </c>
      <c r="F12978" s="0" t="n">
        <v>0</v>
      </c>
      <c r="G12978" s="0" t="n">
        <v>0.04</v>
      </c>
      <c r="H12978" s="0" t="n">
        <v>0</v>
      </c>
      <c r="I12978" s="0" t="n">
        <v>0.01</v>
      </c>
      <c r="J12978" s="0" t="n">
        <v>0.05</v>
      </c>
      <c r="K12978" s="0" t="n">
        <v>78</v>
      </c>
      <c r="L12978" s="0" t="n">
        <v>7.3</v>
      </c>
      <c r="M12978" s="0" t="s">
        <v>103</v>
      </c>
      <c r="N12978" s="0" t="s">
        <v>152</v>
      </c>
      <c r="O12978" s="0" t="s">
        <v>37</v>
      </c>
      <c r="P12978" s="0" t="n">
        <f aca="false">IF(AND(OR(Dashboard!$B$5="All",D12978=Dashboard!$B$5),OR(Dashboard!$D$5="All",N12978=Dashboard!$D$5),OR(AND(C12978&lt;&gt;"",C12978&gt;=Dashboard!$F$5,C12978&lt;=Dashboard!$H$5),AND(C12978="",Dashboard!$F$5&lt;=1980,Dashboard!$H$5&gt;=2016))),1,0)</f>
        <v>1</v>
      </c>
      <c r="Q12978" s="0" t="n">
        <f aca="false">J12978*P12978+ROW()*0.00000001</f>
        <v>0.05012978</v>
      </c>
    </row>
    <row r="12979" customFormat="false" ht="15" hidden="false" customHeight="false" outlineLevel="0" collapsed="false">
      <c r="A12979" s="0" t="s">
        <v>9353</v>
      </c>
      <c r="B12979" s="0" t="s">
        <v>50</v>
      </c>
      <c r="C12979" s="0" t="n">
        <v>2009</v>
      </c>
      <c r="D12979" s="0" t="s">
        <v>46</v>
      </c>
      <c r="E12979" s="0" t="s">
        <v>9354</v>
      </c>
      <c r="F12979" s="0" t="n">
        <v>0</v>
      </c>
      <c r="G12979" s="0" t="n">
        <v>0</v>
      </c>
      <c r="H12979" s="0" t="n">
        <v>0.05</v>
      </c>
      <c r="I12979" s="0" t="n">
        <v>0</v>
      </c>
      <c r="J12979" s="0" t="n">
        <v>0.05</v>
      </c>
      <c r="N12979" s="0" t="s">
        <v>35</v>
      </c>
      <c r="P12979" s="0" t="n">
        <f aca="false">IF(AND(OR(Dashboard!$B$5="All",D12979=Dashboard!$B$5),OR(Dashboard!$D$5="All",N12979=Dashboard!$D$5),OR(AND(C12979&lt;&gt;"",C12979&gt;=Dashboard!$F$5,C12979&lt;=Dashboard!$H$5),AND(C12979="",Dashboard!$F$5&lt;=1980,Dashboard!$H$5&gt;=2016))),1,0)</f>
        <v>1</v>
      </c>
      <c r="Q12979" s="0" t="n">
        <f aca="false">J12979*P12979+ROW()*0.00000001</f>
        <v>0.05012979</v>
      </c>
    </row>
    <row r="12980" customFormat="false" ht="15" hidden="false" customHeight="false" outlineLevel="0" collapsed="false">
      <c r="A12980" s="0" t="s">
        <v>9355</v>
      </c>
      <c r="B12980" s="0" t="s">
        <v>117</v>
      </c>
      <c r="C12980" s="0" t="n">
        <v>1997</v>
      </c>
      <c r="D12980" s="0" t="s">
        <v>16</v>
      </c>
      <c r="E12980" s="0" t="s">
        <v>5622</v>
      </c>
      <c r="F12980" s="0" t="n">
        <v>0.03</v>
      </c>
      <c r="G12980" s="0" t="n">
        <v>0.02</v>
      </c>
      <c r="H12980" s="0" t="n">
        <v>0</v>
      </c>
      <c r="I12980" s="0" t="n">
        <v>0</v>
      </c>
      <c r="J12980" s="0" t="n">
        <v>0.05</v>
      </c>
      <c r="N12980" s="0" t="s">
        <v>74</v>
      </c>
      <c r="P12980" s="0" t="n">
        <f aca="false">IF(AND(OR(Dashboard!$B$5="All",D12980=Dashboard!$B$5),OR(Dashboard!$D$5="All",N12980=Dashboard!$D$5),OR(AND(C12980&lt;&gt;"",C12980&gt;=Dashboard!$F$5,C12980&lt;=Dashboard!$H$5),AND(C12980="",Dashboard!$F$5&lt;=1980,Dashboard!$H$5&gt;=2016))),1,0)</f>
        <v>1</v>
      </c>
      <c r="Q12980" s="0" t="n">
        <f aca="false">J12980*P12980+ROW()*0.00000001</f>
        <v>0.0501298</v>
      </c>
    </row>
    <row r="12981" customFormat="false" ht="15" hidden="false" customHeight="false" outlineLevel="0" collapsed="false">
      <c r="A12981" s="0" t="s">
        <v>9356</v>
      </c>
      <c r="B12981" s="0" t="s">
        <v>97</v>
      </c>
      <c r="C12981" s="0" t="n">
        <v>2012</v>
      </c>
      <c r="D12981" s="0" t="s">
        <v>71</v>
      </c>
      <c r="E12981" s="0" t="s">
        <v>328</v>
      </c>
      <c r="F12981" s="0" t="n">
        <v>0</v>
      </c>
      <c r="G12981" s="0" t="n">
        <v>0</v>
      </c>
      <c r="H12981" s="0" t="n">
        <v>0.05</v>
      </c>
      <c r="I12981" s="0" t="n">
        <v>0</v>
      </c>
      <c r="J12981" s="0" t="n">
        <v>0.05</v>
      </c>
      <c r="N12981" s="0" t="s">
        <v>35</v>
      </c>
      <c r="P12981" s="0" t="n">
        <f aca="false">IF(AND(OR(Dashboard!$B$5="All",D12981=Dashboard!$B$5),OR(Dashboard!$D$5="All",N12981=Dashboard!$D$5),OR(AND(C12981&lt;&gt;"",C12981&gt;=Dashboard!$F$5,C12981&lt;=Dashboard!$H$5),AND(C12981="",Dashboard!$F$5&lt;=1980,Dashboard!$H$5&gt;=2016))),1,0)</f>
        <v>1</v>
      </c>
      <c r="Q12981" s="0" t="n">
        <f aca="false">J12981*P12981+ROW()*0.00000001</f>
        <v>0.05012981</v>
      </c>
    </row>
    <row r="12982" customFormat="false" ht="15" hidden="false" customHeight="false" outlineLevel="0" collapsed="false">
      <c r="A12982" s="0" t="s">
        <v>9357</v>
      </c>
      <c r="B12982" s="0" t="s">
        <v>33</v>
      </c>
      <c r="C12982" s="0" t="n">
        <v>2007</v>
      </c>
      <c r="D12982" s="0" t="s">
        <v>71</v>
      </c>
      <c r="E12982" s="0" t="s">
        <v>5311</v>
      </c>
      <c r="F12982" s="0" t="n">
        <v>0.05</v>
      </c>
      <c r="G12982" s="0" t="n">
        <v>0</v>
      </c>
      <c r="H12982" s="0" t="n">
        <v>0</v>
      </c>
      <c r="I12982" s="0" t="n">
        <v>0</v>
      </c>
      <c r="J12982" s="0" t="n">
        <v>0.05</v>
      </c>
      <c r="K12982" s="0" t="n">
        <v>57</v>
      </c>
      <c r="M12982" s="0" t="s">
        <v>36</v>
      </c>
      <c r="N12982" s="0" t="s">
        <v>35</v>
      </c>
      <c r="O12982" s="0" t="s">
        <v>53</v>
      </c>
      <c r="P12982" s="0" t="n">
        <f aca="false">IF(AND(OR(Dashboard!$B$5="All",D12982=Dashboard!$B$5),OR(Dashboard!$D$5="All",N12982=Dashboard!$D$5),OR(AND(C12982&lt;&gt;"",C12982&gt;=Dashboard!$F$5,C12982&lt;=Dashboard!$H$5),AND(C12982="",Dashboard!$F$5&lt;=1980,Dashboard!$H$5&gt;=2016))),1,0)</f>
        <v>1</v>
      </c>
      <c r="Q12982" s="0" t="n">
        <f aca="false">J12982*P12982+ROW()*0.00000001</f>
        <v>0.05012982</v>
      </c>
    </row>
    <row r="12983" customFormat="false" ht="15" hidden="false" customHeight="false" outlineLevel="0" collapsed="false">
      <c r="A12983" s="0" t="s">
        <v>6810</v>
      </c>
      <c r="B12983" s="0" t="s">
        <v>144</v>
      </c>
      <c r="C12983" s="0" t="n">
        <v>2004</v>
      </c>
      <c r="D12983" s="0" t="s">
        <v>71</v>
      </c>
      <c r="E12983" s="0" t="s">
        <v>220</v>
      </c>
      <c r="F12983" s="0" t="n">
        <v>0.04</v>
      </c>
      <c r="G12983" s="0" t="n">
        <v>0.01</v>
      </c>
      <c r="H12983" s="0" t="n">
        <v>0</v>
      </c>
      <c r="I12983" s="0" t="n">
        <v>0</v>
      </c>
      <c r="J12983" s="0" t="n">
        <v>0.05</v>
      </c>
      <c r="K12983" s="0" t="n">
        <v>61</v>
      </c>
      <c r="M12983" s="0" t="s">
        <v>103</v>
      </c>
      <c r="N12983" s="0" t="s">
        <v>66</v>
      </c>
      <c r="O12983" s="0" t="s">
        <v>67</v>
      </c>
      <c r="P12983" s="0" t="n">
        <f aca="false">IF(AND(OR(Dashboard!$B$5="All",D12983=Dashboard!$B$5),OR(Dashboard!$D$5="All",N12983=Dashboard!$D$5),OR(AND(C12983&lt;&gt;"",C12983&gt;=Dashboard!$F$5,C12983&lt;=Dashboard!$H$5),AND(C12983="",Dashboard!$F$5&lt;=1980,Dashboard!$H$5&gt;=2016))),1,0)</f>
        <v>1</v>
      </c>
      <c r="Q12983" s="0" t="n">
        <f aca="false">J12983*P12983+ROW()*0.00000001</f>
        <v>0.05012983</v>
      </c>
    </row>
    <row r="12984" customFormat="false" ht="15" hidden="false" customHeight="false" outlineLevel="0" collapsed="false">
      <c r="A12984" s="0" t="s">
        <v>9358</v>
      </c>
      <c r="B12984" s="0" t="s">
        <v>117</v>
      </c>
      <c r="C12984" s="0" t="n">
        <v>1999</v>
      </c>
      <c r="D12984" s="0" t="s">
        <v>34</v>
      </c>
      <c r="E12984" s="0" t="s">
        <v>328</v>
      </c>
      <c r="F12984" s="0" t="n">
        <v>0.03</v>
      </c>
      <c r="G12984" s="0" t="n">
        <v>0.02</v>
      </c>
      <c r="H12984" s="0" t="n">
        <v>0</v>
      </c>
      <c r="I12984" s="0" t="n">
        <v>0</v>
      </c>
      <c r="J12984" s="0" t="n">
        <v>0.05</v>
      </c>
      <c r="N12984" s="0" t="s">
        <v>74</v>
      </c>
      <c r="P12984" s="0" t="n">
        <f aca="false">IF(AND(OR(Dashboard!$B$5="All",D12984=Dashboard!$B$5),OR(Dashboard!$D$5="All",N12984=Dashboard!$D$5),OR(AND(C12984&lt;&gt;"",C12984&gt;=Dashboard!$F$5,C12984&lt;=Dashboard!$H$5),AND(C12984="",Dashboard!$F$5&lt;=1980,Dashboard!$H$5&gt;=2016))),1,0)</f>
        <v>1</v>
      </c>
      <c r="Q12984" s="0" t="n">
        <f aca="false">J12984*P12984+ROW()*0.00000001</f>
        <v>0.05012984</v>
      </c>
    </row>
    <row r="12985" customFormat="false" ht="15" hidden="false" customHeight="false" outlineLevel="0" collapsed="false">
      <c r="A12985" s="0" t="s">
        <v>9359</v>
      </c>
      <c r="B12985" s="0" t="s">
        <v>222</v>
      </c>
      <c r="C12985" s="0" t="n">
        <v>1993</v>
      </c>
      <c r="D12985" s="0" t="s">
        <v>16</v>
      </c>
      <c r="E12985" s="0" t="s">
        <v>154</v>
      </c>
      <c r="F12985" s="0" t="n">
        <v>0</v>
      </c>
      <c r="G12985" s="0" t="n">
        <v>0</v>
      </c>
      <c r="H12985" s="0" t="n">
        <v>0.05</v>
      </c>
      <c r="I12985" s="0" t="n">
        <v>0</v>
      </c>
      <c r="J12985" s="0" t="n">
        <v>0.05</v>
      </c>
      <c r="N12985" s="0" t="s">
        <v>154</v>
      </c>
      <c r="P12985" s="0" t="n">
        <f aca="false">IF(AND(OR(Dashboard!$B$5="All",D12985=Dashboard!$B$5),OR(Dashboard!$D$5="All",N12985=Dashboard!$D$5),OR(AND(C12985&lt;&gt;"",C12985&gt;=Dashboard!$F$5,C12985&lt;=Dashboard!$H$5),AND(C12985="",Dashboard!$F$5&lt;=1980,Dashboard!$H$5&gt;=2016))),1,0)</f>
        <v>1</v>
      </c>
      <c r="Q12985" s="0" t="n">
        <f aca="false">J12985*P12985+ROW()*0.00000001</f>
        <v>0.05012985</v>
      </c>
    </row>
    <row r="12986" customFormat="false" ht="15" hidden="false" customHeight="false" outlineLevel="0" collapsed="false">
      <c r="A12986" s="0" t="s">
        <v>9360</v>
      </c>
      <c r="B12986" s="0" t="s">
        <v>70</v>
      </c>
      <c r="C12986" s="0" t="n">
        <v>2012</v>
      </c>
      <c r="D12986" s="0" t="s">
        <v>56</v>
      </c>
      <c r="E12986" s="0" t="s">
        <v>328</v>
      </c>
      <c r="F12986" s="0" t="n">
        <v>0</v>
      </c>
      <c r="G12986" s="0" t="n">
        <v>0</v>
      </c>
      <c r="H12986" s="0" t="n">
        <v>0.05</v>
      </c>
      <c r="I12986" s="0" t="n">
        <v>0</v>
      </c>
      <c r="J12986" s="0" t="n">
        <v>0.05</v>
      </c>
      <c r="N12986" s="0" t="s">
        <v>74</v>
      </c>
      <c r="P12986" s="0" t="n">
        <f aca="false">IF(AND(OR(Dashboard!$B$5="All",D12986=Dashboard!$B$5),OR(Dashboard!$D$5="All",N12986=Dashboard!$D$5),OR(AND(C12986&lt;&gt;"",C12986&gt;=Dashboard!$F$5,C12986&lt;=Dashboard!$H$5),AND(C12986="",Dashboard!$F$5&lt;=1980,Dashboard!$H$5&gt;=2016))),1,0)</f>
        <v>1</v>
      </c>
      <c r="Q12986" s="0" t="n">
        <f aca="false">J12986*P12986+ROW()*0.00000001</f>
        <v>0.05012986</v>
      </c>
    </row>
    <row r="12987" customFormat="false" ht="15" hidden="false" customHeight="false" outlineLevel="0" collapsed="false">
      <c r="A12987" s="0" t="s">
        <v>5870</v>
      </c>
      <c r="B12987" s="0" t="s">
        <v>94</v>
      </c>
      <c r="C12987" s="0" t="n">
        <v>2015</v>
      </c>
      <c r="D12987" s="0" t="s">
        <v>46</v>
      </c>
      <c r="E12987" s="0" t="s">
        <v>2264</v>
      </c>
      <c r="F12987" s="0" t="n">
        <v>0.04</v>
      </c>
      <c r="G12987" s="0" t="n">
        <v>0</v>
      </c>
      <c r="H12987" s="0" t="n">
        <v>0</v>
      </c>
      <c r="I12987" s="0" t="n">
        <v>0.01</v>
      </c>
      <c r="J12987" s="0" t="n">
        <v>0.05</v>
      </c>
      <c r="N12987" s="0" t="s">
        <v>74</v>
      </c>
      <c r="P12987" s="0" t="n">
        <f aca="false">IF(AND(OR(Dashboard!$B$5="All",D12987=Dashboard!$B$5),OR(Dashboard!$D$5="All",N12987=Dashboard!$D$5),OR(AND(C12987&lt;&gt;"",C12987&gt;=Dashboard!$F$5,C12987&lt;=Dashboard!$H$5),AND(C12987="",Dashboard!$F$5&lt;=1980,Dashboard!$H$5&gt;=2016))),1,0)</f>
        <v>1</v>
      </c>
      <c r="Q12987" s="0" t="n">
        <f aca="false">J12987*P12987+ROW()*0.00000001</f>
        <v>0.05012987</v>
      </c>
    </row>
    <row r="12988" customFormat="false" ht="15" hidden="false" customHeight="false" outlineLevel="0" collapsed="false">
      <c r="A12988" s="0" t="s">
        <v>9361</v>
      </c>
      <c r="B12988" s="0" t="s">
        <v>50</v>
      </c>
      <c r="C12988" s="0" t="n">
        <v>2010</v>
      </c>
      <c r="D12988" s="0" t="s">
        <v>48</v>
      </c>
      <c r="E12988" s="0" t="s">
        <v>5799</v>
      </c>
      <c r="F12988" s="0" t="n">
        <v>0</v>
      </c>
      <c r="G12988" s="0" t="n">
        <v>0.05</v>
      </c>
      <c r="H12988" s="0" t="n">
        <v>0</v>
      </c>
      <c r="I12988" s="0" t="n">
        <v>0.01</v>
      </c>
      <c r="J12988" s="0" t="n">
        <v>0.05</v>
      </c>
      <c r="M12988" s="0" t="s">
        <v>36</v>
      </c>
      <c r="N12988" s="0" t="s">
        <v>35</v>
      </c>
      <c r="P12988" s="0" t="n">
        <f aca="false">IF(AND(OR(Dashboard!$B$5="All",D12988=Dashboard!$B$5),OR(Dashboard!$D$5="All",N12988=Dashboard!$D$5),OR(AND(C12988&lt;&gt;"",C12988&gt;=Dashboard!$F$5,C12988&lt;=Dashboard!$H$5),AND(C12988="",Dashboard!$F$5&lt;=1980,Dashboard!$H$5&gt;=2016))),1,0)</f>
        <v>1</v>
      </c>
      <c r="Q12988" s="0" t="n">
        <f aca="false">J12988*P12988+ROW()*0.00000001</f>
        <v>0.05012988</v>
      </c>
    </row>
    <row r="12989" customFormat="false" ht="15" hidden="false" customHeight="false" outlineLevel="0" collapsed="false">
      <c r="A12989" s="0" t="s">
        <v>6473</v>
      </c>
      <c r="B12989" s="0" t="s">
        <v>33</v>
      </c>
      <c r="C12989" s="0" t="n">
        <v>2009</v>
      </c>
      <c r="D12989" s="0" t="s">
        <v>48</v>
      </c>
      <c r="E12989" s="0" t="s">
        <v>814</v>
      </c>
      <c r="F12989" s="0" t="n">
        <v>0</v>
      </c>
      <c r="G12989" s="0" t="n">
        <v>0.05</v>
      </c>
      <c r="H12989" s="0" t="n">
        <v>0</v>
      </c>
      <c r="I12989" s="0" t="n">
        <v>0</v>
      </c>
      <c r="J12989" s="0" t="n">
        <v>0.05</v>
      </c>
      <c r="N12989" s="0" t="s">
        <v>35</v>
      </c>
      <c r="P12989" s="0" t="n">
        <f aca="false">IF(AND(OR(Dashboard!$B$5="All",D12989=Dashboard!$B$5),OR(Dashboard!$D$5="All",N12989=Dashboard!$D$5),OR(AND(C12989&lt;&gt;"",C12989&gt;=Dashboard!$F$5,C12989&lt;=Dashboard!$H$5),AND(C12989="",Dashboard!$F$5&lt;=1980,Dashboard!$H$5&gt;=2016))),1,0)</f>
        <v>1</v>
      </c>
      <c r="Q12989" s="0" t="n">
        <f aca="false">J12989*P12989+ROW()*0.00000001</f>
        <v>0.05012989</v>
      </c>
    </row>
    <row r="12990" customFormat="false" ht="15" hidden="false" customHeight="false" outlineLevel="0" collapsed="false">
      <c r="A12990" s="0" t="s">
        <v>9362</v>
      </c>
      <c r="B12990" s="0" t="s">
        <v>50</v>
      </c>
      <c r="C12990" s="0" t="n">
        <v>2009</v>
      </c>
      <c r="D12990" s="0" t="s">
        <v>52</v>
      </c>
      <c r="E12990" s="0" t="s">
        <v>4395</v>
      </c>
      <c r="F12990" s="0" t="n">
        <v>0.05</v>
      </c>
      <c r="G12990" s="0" t="n">
        <v>0</v>
      </c>
      <c r="H12990" s="0" t="n">
        <v>0</v>
      </c>
      <c r="I12990" s="0" t="n">
        <v>0</v>
      </c>
      <c r="J12990" s="0" t="n">
        <v>0.05</v>
      </c>
      <c r="M12990" s="0" t="s">
        <v>36</v>
      </c>
      <c r="N12990" s="0" t="s">
        <v>35</v>
      </c>
      <c r="P12990" s="0" t="n">
        <f aca="false">IF(AND(OR(Dashboard!$B$5="All",D12990=Dashboard!$B$5),OR(Dashboard!$D$5="All",N12990=Dashboard!$D$5),OR(AND(C12990&lt;&gt;"",C12990&gt;=Dashboard!$F$5,C12990&lt;=Dashboard!$H$5),AND(C12990="",Dashboard!$F$5&lt;=1980,Dashboard!$H$5&gt;=2016))),1,0)</f>
        <v>1</v>
      </c>
      <c r="Q12990" s="0" t="n">
        <f aca="false">J12990*P12990+ROW()*0.00000001</f>
        <v>0.0501299</v>
      </c>
    </row>
    <row r="12991" customFormat="false" ht="15" hidden="false" customHeight="false" outlineLevel="0" collapsed="false">
      <c r="A12991" s="0" t="s">
        <v>9363</v>
      </c>
      <c r="B12991" s="0" t="s">
        <v>152</v>
      </c>
      <c r="C12991" s="0" t="n">
        <v>2011</v>
      </c>
      <c r="D12991" s="0" t="s">
        <v>246</v>
      </c>
      <c r="E12991" s="0" t="s">
        <v>9364</v>
      </c>
      <c r="F12991" s="0" t="n">
        <v>0.01</v>
      </c>
      <c r="G12991" s="0" t="n">
        <v>0.03</v>
      </c>
      <c r="H12991" s="0" t="n">
        <v>0</v>
      </c>
      <c r="I12991" s="0" t="n">
        <v>0.01</v>
      </c>
      <c r="J12991" s="0" t="n">
        <v>0.05</v>
      </c>
      <c r="K12991" s="0" t="n">
        <v>77</v>
      </c>
      <c r="L12991" s="0" t="n">
        <v>8.2</v>
      </c>
      <c r="M12991" s="0" t="s">
        <v>103</v>
      </c>
      <c r="N12991" s="0" t="s">
        <v>152</v>
      </c>
      <c r="O12991" s="0" t="s">
        <v>37</v>
      </c>
      <c r="P12991" s="0" t="n">
        <f aca="false">IF(AND(OR(Dashboard!$B$5="All",D12991=Dashboard!$B$5),OR(Dashboard!$D$5="All",N12991=Dashboard!$D$5),OR(AND(C12991&lt;&gt;"",C12991&gt;=Dashboard!$F$5,C12991&lt;=Dashboard!$H$5),AND(C12991="",Dashboard!$F$5&lt;=1980,Dashboard!$H$5&gt;=2016))),1,0)</f>
        <v>1</v>
      </c>
      <c r="Q12991" s="0" t="n">
        <f aca="false">J12991*P12991+ROW()*0.00000001</f>
        <v>0.05012991</v>
      </c>
    </row>
    <row r="12992" customFormat="false" ht="15" hidden="false" customHeight="false" outlineLevel="0" collapsed="false">
      <c r="A12992" s="0" t="s">
        <v>4007</v>
      </c>
      <c r="B12992" s="0" t="s">
        <v>164</v>
      </c>
      <c r="C12992" s="0" t="n">
        <v>2012</v>
      </c>
      <c r="D12992" s="0" t="s">
        <v>46</v>
      </c>
      <c r="E12992" s="0" t="s">
        <v>1607</v>
      </c>
      <c r="F12992" s="0" t="n">
        <v>0</v>
      </c>
      <c r="G12992" s="0" t="n">
        <v>0</v>
      </c>
      <c r="H12992" s="0" t="n">
        <v>0.05</v>
      </c>
      <c r="I12992" s="0" t="n">
        <v>0</v>
      </c>
      <c r="J12992" s="0" t="n">
        <v>0.05</v>
      </c>
      <c r="N12992" s="0" t="s">
        <v>74</v>
      </c>
      <c r="P12992" s="0" t="n">
        <f aca="false">IF(AND(OR(Dashboard!$B$5="All",D12992=Dashboard!$B$5),OR(Dashboard!$D$5="All",N12992=Dashboard!$D$5),OR(AND(C12992&lt;&gt;"",C12992&gt;=Dashboard!$F$5,C12992&lt;=Dashboard!$H$5),AND(C12992="",Dashboard!$F$5&lt;=1980,Dashboard!$H$5&gt;=2016))),1,0)</f>
        <v>1</v>
      </c>
      <c r="Q12992" s="0" t="n">
        <f aca="false">J12992*P12992+ROW()*0.00000001</f>
        <v>0.05012992</v>
      </c>
    </row>
    <row r="12993" customFormat="false" ht="15" hidden="false" customHeight="false" outlineLevel="0" collapsed="false">
      <c r="A12993" s="0" t="s">
        <v>9365</v>
      </c>
      <c r="B12993" s="0" t="s">
        <v>144</v>
      </c>
      <c r="C12993" s="0" t="n">
        <v>2002</v>
      </c>
      <c r="D12993" s="0" t="s">
        <v>16</v>
      </c>
      <c r="E12993" s="0" t="s">
        <v>124</v>
      </c>
      <c r="F12993" s="0" t="n">
        <v>0.04</v>
      </c>
      <c r="G12993" s="0" t="n">
        <v>0.01</v>
      </c>
      <c r="H12993" s="0" t="n">
        <v>0</v>
      </c>
      <c r="I12993" s="0" t="n">
        <v>0</v>
      </c>
      <c r="J12993" s="0" t="n">
        <v>0.05</v>
      </c>
      <c r="N12993" s="0" t="s">
        <v>66</v>
      </c>
      <c r="P12993" s="0" t="n">
        <f aca="false">IF(AND(OR(Dashboard!$B$5="All",D12993=Dashboard!$B$5),OR(Dashboard!$D$5="All",N12993=Dashboard!$D$5),OR(AND(C12993&lt;&gt;"",C12993&gt;=Dashboard!$F$5,C12993&lt;=Dashboard!$H$5),AND(C12993="",Dashboard!$F$5&lt;=1980,Dashboard!$H$5&gt;=2016))),1,0)</f>
        <v>1</v>
      </c>
      <c r="Q12993" s="0" t="n">
        <f aca="false">J12993*P12993+ROW()*0.00000001</f>
        <v>0.05012993</v>
      </c>
    </row>
    <row r="12994" customFormat="false" ht="15" hidden="false" customHeight="false" outlineLevel="0" collapsed="false">
      <c r="A12994" s="0" t="s">
        <v>9366</v>
      </c>
      <c r="B12994" s="0" t="s">
        <v>50</v>
      </c>
      <c r="C12994" s="0" t="n">
        <v>2008</v>
      </c>
      <c r="D12994" s="0" t="s">
        <v>46</v>
      </c>
      <c r="E12994" s="0" t="s">
        <v>2334</v>
      </c>
      <c r="F12994" s="0" t="n">
        <v>0.05</v>
      </c>
      <c r="G12994" s="0" t="n">
        <v>0</v>
      </c>
      <c r="H12994" s="0" t="n">
        <v>0</v>
      </c>
      <c r="I12994" s="0" t="n">
        <v>0</v>
      </c>
      <c r="J12994" s="0" t="n">
        <v>0.05</v>
      </c>
      <c r="K12994" s="0" t="n">
        <v>67</v>
      </c>
      <c r="L12994" s="0" t="n">
        <v>6.8</v>
      </c>
      <c r="M12994" s="0" t="s">
        <v>36</v>
      </c>
      <c r="N12994" s="0" t="s">
        <v>35</v>
      </c>
      <c r="O12994" s="0" t="s">
        <v>67</v>
      </c>
      <c r="P12994" s="0" t="n">
        <f aca="false">IF(AND(OR(Dashboard!$B$5="All",D12994=Dashboard!$B$5),OR(Dashboard!$D$5="All",N12994=Dashboard!$D$5),OR(AND(C12994&lt;&gt;"",C12994&gt;=Dashboard!$F$5,C12994&lt;=Dashboard!$H$5),AND(C12994="",Dashboard!$F$5&lt;=1980,Dashboard!$H$5&gt;=2016))),1,0)</f>
        <v>1</v>
      </c>
      <c r="Q12994" s="0" t="n">
        <f aca="false">J12994*P12994+ROW()*0.00000001</f>
        <v>0.05012994</v>
      </c>
    </row>
    <row r="12995" customFormat="false" ht="15" hidden="false" customHeight="false" outlineLevel="0" collapsed="false">
      <c r="A12995" s="0" t="s">
        <v>9367</v>
      </c>
      <c r="B12995" s="0" t="s">
        <v>76</v>
      </c>
      <c r="C12995" s="0" t="n">
        <v>2006</v>
      </c>
      <c r="D12995" s="0" t="s">
        <v>46</v>
      </c>
      <c r="E12995" s="0" t="s">
        <v>1259</v>
      </c>
      <c r="F12995" s="0" t="n">
        <v>0</v>
      </c>
      <c r="G12995" s="0" t="n">
        <v>0</v>
      </c>
      <c r="H12995" s="0" t="n">
        <v>0.05</v>
      </c>
      <c r="I12995" s="0" t="n">
        <v>0</v>
      </c>
      <c r="J12995" s="0" t="n">
        <v>0.05</v>
      </c>
      <c r="N12995" s="0" t="s">
        <v>74</v>
      </c>
      <c r="P12995" s="0" t="n">
        <f aca="false">IF(AND(OR(Dashboard!$B$5="All",D12995=Dashboard!$B$5),OR(Dashboard!$D$5="All",N12995=Dashboard!$D$5),OR(AND(C12995&lt;&gt;"",C12995&gt;=Dashboard!$F$5,C12995&lt;=Dashboard!$H$5),AND(C12995="",Dashboard!$F$5&lt;=1980,Dashboard!$H$5&gt;=2016))),1,0)</f>
        <v>1</v>
      </c>
      <c r="Q12995" s="0" t="n">
        <f aca="false">J12995*P12995+ROW()*0.00000001</f>
        <v>0.05012995</v>
      </c>
    </row>
    <row r="12996" customFormat="false" ht="15" hidden="false" customHeight="false" outlineLevel="0" collapsed="false">
      <c r="A12996" s="0" t="s">
        <v>9368</v>
      </c>
      <c r="B12996" s="0" t="s">
        <v>144</v>
      </c>
      <c r="C12996" s="0" t="n">
        <v>2005</v>
      </c>
      <c r="D12996" s="0" t="s">
        <v>114</v>
      </c>
      <c r="E12996" s="0" t="s">
        <v>124</v>
      </c>
      <c r="F12996" s="0" t="n">
        <v>0.04</v>
      </c>
      <c r="G12996" s="0" t="n">
        <v>0.01</v>
      </c>
      <c r="H12996" s="0" t="n">
        <v>0</v>
      </c>
      <c r="I12996" s="0" t="n">
        <v>0</v>
      </c>
      <c r="J12996" s="0" t="n">
        <v>0.05</v>
      </c>
      <c r="K12996" s="0" t="n">
        <v>75</v>
      </c>
      <c r="M12996" s="0" t="s">
        <v>103</v>
      </c>
      <c r="N12996" s="0" t="s">
        <v>66</v>
      </c>
      <c r="O12996" s="0" t="s">
        <v>37</v>
      </c>
      <c r="P12996" s="0" t="n">
        <f aca="false">IF(AND(OR(Dashboard!$B$5="All",D12996=Dashboard!$B$5),OR(Dashboard!$D$5="All",N12996=Dashboard!$D$5),OR(AND(C12996&lt;&gt;"",C12996&gt;=Dashboard!$F$5,C12996&lt;=Dashboard!$H$5),AND(C12996="",Dashboard!$F$5&lt;=1980,Dashboard!$H$5&gt;=2016))),1,0)</f>
        <v>1</v>
      </c>
      <c r="Q12996" s="0" t="n">
        <f aca="false">J12996*P12996+ROW()*0.00000001</f>
        <v>0.05012996</v>
      </c>
    </row>
    <row r="12997" customFormat="false" ht="15" hidden="false" customHeight="false" outlineLevel="0" collapsed="false">
      <c r="A12997" s="0" t="s">
        <v>9369</v>
      </c>
      <c r="B12997" s="0" t="s">
        <v>33</v>
      </c>
      <c r="C12997" s="0" t="n">
        <v>2010</v>
      </c>
      <c r="D12997" s="0" t="s">
        <v>34</v>
      </c>
      <c r="E12997" s="0" t="s">
        <v>1485</v>
      </c>
      <c r="F12997" s="0" t="n">
        <v>0.05</v>
      </c>
      <c r="G12997" s="0" t="n">
        <v>0</v>
      </c>
      <c r="H12997" s="0" t="n">
        <v>0</v>
      </c>
      <c r="I12997" s="0" t="n">
        <v>0</v>
      </c>
      <c r="J12997" s="0" t="n">
        <v>0.05</v>
      </c>
      <c r="M12997" s="0" t="s">
        <v>36</v>
      </c>
      <c r="N12997" s="0" t="s">
        <v>35</v>
      </c>
      <c r="P12997" s="0" t="n">
        <f aca="false">IF(AND(OR(Dashboard!$B$5="All",D12997=Dashboard!$B$5),OR(Dashboard!$D$5="All",N12997=Dashboard!$D$5),OR(AND(C12997&lt;&gt;"",C12997&gt;=Dashboard!$F$5,C12997&lt;=Dashboard!$H$5),AND(C12997="",Dashboard!$F$5&lt;=1980,Dashboard!$H$5&gt;=2016))),1,0)</f>
        <v>1</v>
      </c>
      <c r="Q12997" s="0" t="n">
        <f aca="false">J12997*P12997+ROW()*0.00000001</f>
        <v>0.05012997</v>
      </c>
    </row>
    <row r="12998" customFormat="false" ht="15" hidden="false" customHeight="false" outlineLevel="0" collapsed="false">
      <c r="A12998" s="0" t="s">
        <v>9370</v>
      </c>
      <c r="B12998" s="0" t="s">
        <v>78</v>
      </c>
      <c r="C12998" s="0" t="n">
        <v>1993</v>
      </c>
      <c r="D12998" s="0" t="s">
        <v>52</v>
      </c>
      <c r="E12998" s="0" t="s">
        <v>9371</v>
      </c>
      <c r="F12998" s="0" t="n">
        <v>0</v>
      </c>
      <c r="G12998" s="0" t="n">
        <v>0</v>
      </c>
      <c r="H12998" s="0" t="n">
        <v>0.05</v>
      </c>
      <c r="I12998" s="0" t="n">
        <v>0</v>
      </c>
      <c r="J12998" s="0" t="n">
        <v>0.05</v>
      </c>
      <c r="N12998" s="0" t="s">
        <v>35</v>
      </c>
      <c r="P12998" s="0" t="n">
        <f aca="false">IF(AND(OR(Dashboard!$B$5="All",D12998=Dashboard!$B$5),OR(Dashboard!$D$5="All",N12998=Dashboard!$D$5),OR(AND(C12998&lt;&gt;"",C12998&gt;=Dashboard!$F$5,C12998&lt;=Dashboard!$H$5),AND(C12998="",Dashboard!$F$5&lt;=1980,Dashboard!$H$5&gt;=2016))),1,0)</f>
        <v>1</v>
      </c>
      <c r="Q12998" s="0" t="n">
        <f aca="false">J12998*P12998+ROW()*0.00000001</f>
        <v>0.05012998</v>
      </c>
    </row>
    <row r="12999" customFormat="false" ht="15" hidden="false" customHeight="false" outlineLevel="0" collapsed="false">
      <c r="A12999" s="0" t="s">
        <v>9372</v>
      </c>
      <c r="B12999" s="0" t="s">
        <v>50</v>
      </c>
      <c r="C12999" s="0" t="n">
        <v>2008</v>
      </c>
      <c r="D12999" s="0" t="s">
        <v>114</v>
      </c>
      <c r="E12999" s="0" t="s">
        <v>124</v>
      </c>
      <c r="F12999" s="0" t="n">
        <v>0.05</v>
      </c>
      <c r="G12999" s="0" t="n">
        <v>0</v>
      </c>
      <c r="H12999" s="0" t="n">
        <v>0</v>
      </c>
      <c r="I12999" s="0" t="n">
        <v>0</v>
      </c>
      <c r="J12999" s="0" t="n">
        <v>0.05</v>
      </c>
      <c r="M12999" s="0" t="s">
        <v>36</v>
      </c>
      <c r="N12999" s="0" t="s">
        <v>35</v>
      </c>
      <c r="P12999" s="0" t="n">
        <f aca="false">IF(AND(OR(Dashboard!$B$5="All",D12999=Dashboard!$B$5),OR(Dashboard!$D$5="All",N12999=Dashboard!$D$5),OR(AND(C12999&lt;&gt;"",C12999&gt;=Dashboard!$F$5,C12999&lt;=Dashboard!$H$5),AND(C12999="",Dashboard!$F$5&lt;=1980,Dashboard!$H$5&gt;=2016))),1,0)</f>
        <v>1</v>
      </c>
      <c r="Q12999" s="0" t="n">
        <f aca="false">J12999*P12999+ROW()*0.00000001</f>
        <v>0.05012999</v>
      </c>
    </row>
    <row r="13000" customFormat="false" ht="15" hidden="false" customHeight="false" outlineLevel="0" collapsed="false">
      <c r="A13000" s="0" t="s">
        <v>9373</v>
      </c>
      <c r="B13000" s="0" t="s">
        <v>76</v>
      </c>
      <c r="C13000" s="0" t="n">
        <v>2004</v>
      </c>
      <c r="D13000" s="0" t="s">
        <v>46</v>
      </c>
      <c r="E13000" s="0" t="s">
        <v>9374</v>
      </c>
      <c r="F13000" s="0" t="n">
        <v>0.03</v>
      </c>
      <c r="G13000" s="0" t="n">
        <v>0.02</v>
      </c>
      <c r="H13000" s="0" t="n">
        <v>0</v>
      </c>
      <c r="I13000" s="0" t="n">
        <v>0.01</v>
      </c>
      <c r="J13000" s="0" t="n">
        <v>0.05</v>
      </c>
      <c r="N13000" s="0" t="s">
        <v>74</v>
      </c>
      <c r="P13000" s="0" t="n">
        <f aca="false">IF(AND(OR(Dashboard!$B$5="All",D13000=Dashboard!$B$5),OR(Dashboard!$D$5="All",N13000=Dashboard!$D$5),OR(AND(C13000&lt;&gt;"",C13000&gt;=Dashboard!$F$5,C13000&lt;=Dashboard!$H$5),AND(C13000="",Dashboard!$F$5&lt;=1980,Dashboard!$H$5&gt;=2016))),1,0)</f>
        <v>1</v>
      </c>
      <c r="Q13000" s="0" t="n">
        <f aca="false">J13000*P13000+ROW()*0.00000001</f>
        <v>0.05013</v>
      </c>
    </row>
    <row r="13001" customFormat="false" ht="15" hidden="false" customHeight="false" outlineLevel="0" collapsed="false">
      <c r="A13001" s="0" t="s">
        <v>6741</v>
      </c>
      <c r="B13001" s="0" t="s">
        <v>172</v>
      </c>
      <c r="C13001" s="0" t="n">
        <v>2016</v>
      </c>
      <c r="D13001" s="0" t="s">
        <v>71</v>
      </c>
      <c r="E13001" s="0" t="s">
        <v>689</v>
      </c>
      <c r="F13001" s="0" t="n">
        <v>0.02</v>
      </c>
      <c r="G13001" s="0" t="n">
        <v>0.03</v>
      </c>
      <c r="H13001" s="0" t="n">
        <v>0</v>
      </c>
      <c r="I13001" s="0" t="n">
        <v>0</v>
      </c>
      <c r="J13001" s="0" t="n">
        <v>0.05</v>
      </c>
      <c r="K13001" s="0" t="n">
        <v>67</v>
      </c>
      <c r="L13001" s="0" t="n">
        <v>4.9</v>
      </c>
      <c r="M13001" s="0" t="s">
        <v>73</v>
      </c>
      <c r="N13001" s="0" t="s">
        <v>66</v>
      </c>
      <c r="O13001" s="0" t="s">
        <v>67</v>
      </c>
      <c r="P13001" s="0" t="n">
        <f aca="false">IF(AND(OR(Dashboard!$B$5="All",D13001=Dashboard!$B$5),OR(Dashboard!$D$5="All",N13001=Dashboard!$D$5),OR(AND(C13001&lt;&gt;"",C13001&gt;=Dashboard!$F$5,C13001&lt;=Dashboard!$H$5),AND(C13001="",Dashboard!$F$5&lt;=1980,Dashboard!$H$5&gt;=2016))),1,0)</f>
        <v>1</v>
      </c>
      <c r="Q13001" s="0" t="n">
        <f aca="false">J13001*P13001+ROW()*0.00000001</f>
        <v>0.05013001</v>
      </c>
    </row>
    <row r="13002" customFormat="false" ht="15" hidden="false" customHeight="false" outlineLevel="0" collapsed="false">
      <c r="A13002" s="0" t="s">
        <v>7899</v>
      </c>
      <c r="B13002" s="0" t="s">
        <v>184</v>
      </c>
      <c r="C13002" s="0" t="n">
        <v>2013</v>
      </c>
      <c r="D13002" s="0" t="s">
        <v>16</v>
      </c>
      <c r="E13002" s="0" t="s">
        <v>328</v>
      </c>
      <c r="F13002" s="0" t="n">
        <v>0.03</v>
      </c>
      <c r="G13002" s="0" t="n">
        <v>0.01</v>
      </c>
      <c r="H13002" s="0" t="n">
        <v>0</v>
      </c>
      <c r="I13002" s="0" t="n">
        <v>0</v>
      </c>
      <c r="J13002" s="0" t="n">
        <v>0.05</v>
      </c>
      <c r="K13002" s="0" t="n">
        <v>58</v>
      </c>
      <c r="L13002" s="0" t="n">
        <v>6.5</v>
      </c>
      <c r="M13002" s="0" t="s">
        <v>125</v>
      </c>
      <c r="N13002" s="0" t="s">
        <v>35</v>
      </c>
      <c r="O13002" s="0" t="s">
        <v>53</v>
      </c>
      <c r="P13002" s="0" t="n">
        <f aca="false">IF(AND(OR(Dashboard!$B$5="All",D13002=Dashboard!$B$5),OR(Dashboard!$D$5="All",N13002=Dashboard!$D$5),OR(AND(C13002&lt;&gt;"",C13002&gt;=Dashboard!$F$5,C13002&lt;=Dashboard!$H$5),AND(C13002="",Dashboard!$F$5&lt;=1980,Dashboard!$H$5&gt;=2016))),1,0)</f>
        <v>1</v>
      </c>
      <c r="Q13002" s="0" t="n">
        <f aca="false">J13002*P13002+ROW()*0.00000001</f>
        <v>0.05013002</v>
      </c>
    </row>
    <row r="13003" customFormat="false" ht="15" hidden="false" customHeight="false" outlineLevel="0" collapsed="false">
      <c r="A13003" s="0" t="s">
        <v>9375</v>
      </c>
      <c r="B13003" s="0" t="s">
        <v>50</v>
      </c>
      <c r="C13003" s="0" t="n">
        <v>2010</v>
      </c>
      <c r="D13003" s="0" t="s">
        <v>58</v>
      </c>
      <c r="E13003" s="0" t="s">
        <v>91</v>
      </c>
      <c r="F13003" s="0" t="n">
        <v>0.05</v>
      </c>
      <c r="G13003" s="0" t="n">
        <v>0</v>
      </c>
      <c r="H13003" s="0" t="n">
        <v>0</v>
      </c>
      <c r="I13003" s="0" t="n">
        <v>0</v>
      </c>
      <c r="J13003" s="0" t="n">
        <v>0.05</v>
      </c>
      <c r="M13003" s="0" t="s">
        <v>36</v>
      </c>
      <c r="N13003" s="0" t="s">
        <v>35</v>
      </c>
      <c r="P13003" s="0" t="n">
        <f aca="false">IF(AND(OR(Dashboard!$B$5="All",D13003=Dashboard!$B$5),OR(Dashboard!$D$5="All",N13003=Dashboard!$D$5),OR(AND(C13003&lt;&gt;"",C13003&gt;=Dashboard!$F$5,C13003&lt;=Dashboard!$H$5),AND(C13003="",Dashboard!$F$5&lt;=1980,Dashboard!$H$5&gt;=2016))),1,0)</f>
        <v>1</v>
      </c>
      <c r="Q13003" s="0" t="n">
        <f aca="false">J13003*P13003+ROW()*0.00000001</f>
        <v>0.05013003</v>
      </c>
    </row>
    <row r="13004" customFormat="false" ht="15" hidden="false" customHeight="false" outlineLevel="0" collapsed="false">
      <c r="A13004" s="0" t="s">
        <v>9376</v>
      </c>
      <c r="B13004" s="0" t="s">
        <v>50</v>
      </c>
      <c r="C13004" s="0" t="n">
        <v>2009</v>
      </c>
      <c r="D13004" s="0" t="s">
        <v>52</v>
      </c>
      <c r="E13004" s="0" t="s">
        <v>8824</v>
      </c>
      <c r="F13004" s="0" t="n">
        <v>0</v>
      </c>
      <c r="G13004" s="0" t="n">
        <v>0.04</v>
      </c>
      <c r="H13004" s="0" t="n">
        <v>0</v>
      </c>
      <c r="I13004" s="0" t="n">
        <v>0.01</v>
      </c>
      <c r="J13004" s="0" t="n">
        <v>0.05</v>
      </c>
      <c r="N13004" s="0" t="s">
        <v>35</v>
      </c>
      <c r="P13004" s="0" t="n">
        <f aca="false">IF(AND(OR(Dashboard!$B$5="All",D13004=Dashboard!$B$5),OR(Dashboard!$D$5="All",N13004=Dashboard!$D$5),OR(AND(C13004&lt;&gt;"",C13004&gt;=Dashboard!$F$5,C13004&lt;=Dashboard!$H$5),AND(C13004="",Dashboard!$F$5&lt;=1980,Dashboard!$H$5&gt;=2016))),1,0)</f>
        <v>1</v>
      </c>
      <c r="Q13004" s="0" t="n">
        <f aca="false">J13004*P13004+ROW()*0.00000001</f>
        <v>0.05013004</v>
      </c>
    </row>
    <row r="13005" customFormat="false" ht="15" hidden="false" customHeight="false" outlineLevel="0" collapsed="false">
      <c r="A13005" s="0" t="s">
        <v>9377</v>
      </c>
      <c r="B13005" s="0" t="s">
        <v>186</v>
      </c>
      <c r="C13005" s="0" t="n">
        <v>2002</v>
      </c>
      <c r="D13005" s="0" t="s">
        <v>34</v>
      </c>
      <c r="E13005" s="0" t="s">
        <v>154</v>
      </c>
      <c r="F13005" s="0" t="n">
        <v>0.01</v>
      </c>
      <c r="G13005" s="0" t="n">
        <v>0</v>
      </c>
      <c r="H13005" s="0" t="n">
        <v>0.03</v>
      </c>
      <c r="I13005" s="0" t="n">
        <v>0</v>
      </c>
      <c r="J13005" s="0" t="n">
        <v>0.05</v>
      </c>
      <c r="K13005" s="0" t="n">
        <v>58</v>
      </c>
      <c r="L13005" s="0" t="n">
        <v>6</v>
      </c>
      <c r="M13005" s="0" t="s">
        <v>36</v>
      </c>
      <c r="N13005" s="0" t="s">
        <v>35</v>
      </c>
      <c r="O13005" s="0" t="s">
        <v>53</v>
      </c>
      <c r="P13005" s="0" t="n">
        <f aca="false">IF(AND(OR(Dashboard!$B$5="All",D13005=Dashboard!$B$5),OR(Dashboard!$D$5="All",N13005=Dashboard!$D$5),OR(AND(C13005&lt;&gt;"",C13005&gt;=Dashboard!$F$5,C13005&lt;=Dashboard!$H$5),AND(C13005="",Dashboard!$F$5&lt;=1980,Dashboard!$H$5&gt;=2016))),1,0)</f>
        <v>1</v>
      </c>
      <c r="Q13005" s="0" t="n">
        <f aca="false">J13005*P13005+ROW()*0.00000001</f>
        <v>0.05013005</v>
      </c>
    </row>
    <row r="13006" customFormat="false" ht="15" hidden="false" customHeight="false" outlineLevel="0" collapsed="false">
      <c r="A13006" s="0" t="s">
        <v>8075</v>
      </c>
      <c r="B13006" s="0" t="s">
        <v>94</v>
      </c>
      <c r="C13006" s="0" t="n">
        <v>2015</v>
      </c>
      <c r="D13006" s="0" t="s">
        <v>34</v>
      </c>
      <c r="E13006" s="0" t="s">
        <v>7265</v>
      </c>
      <c r="F13006" s="0" t="n">
        <v>0</v>
      </c>
      <c r="G13006" s="0" t="n">
        <v>0.05</v>
      </c>
      <c r="H13006" s="0" t="n">
        <v>0</v>
      </c>
      <c r="I13006" s="0" t="n">
        <v>0.01</v>
      </c>
      <c r="J13006" s="0" t="n">
        <v>0.05</v>
      </c>
      <c r="N13006" s="0" t="s">
        <v>74</v>
      </c>
      <c r="P13006" s="0" t="n">
        <f aca="false">IF(AND(OR(Dashboard!$B$5="All",D13006=Dashboard!$B$5),OR(Dashboard!$D$5="All",N13006=Dashboard!$D$5),OR(AND(C13006&lt;&gt;"",C13006&gt;=Dashboard!$F$5,C13006&lt;=Dashboard!$H$5),AND(C13006="",Dashboard!$F$5&lt;=1980,Dashboard!$H$5&gt;=2016))),1,0)</f>
        <v>1</v>
      </c>
      <c r="Q13006" s="0" t="n">
        <f aca="false">J13006*P13006+ROW()*0.00000001</f>
        <v>0.05013006</v>
      </c>
    </row>
    <row r="13007" customFormat="false" ht="15" hidden="false" customHeight="false" outlineLevel="0" collapsed="false">
      <c r="A13007" s="0" t="s">
        <v>9378</v>
      </c>
      <c r="B13007" s="0" t="s">
        <v>64</v>
      </c>
      <c r="C13007" s="0" t="n">
        <v>2007</v>
      </c>
      <c r="D13007" s="0" t="s">
        <v>34</v>
      </c>
      <c r="E13007" s="0" t="s">
        <v>142</v>
      </c>
      <c r="F13007" s="0" t="n">
        <v>0.04</v>
      </c>
      <c r="G13007" s="0" t="n">
        <v>0.01</v>
      </c>
      <c r="H13007" s="0" t="n">
        <v>0</v>
      </c>
      <c r="I13007" s="0" t="n">
        <v>0</v>
      </c>
      <c r="J13007" s="0" t="n">
        <v>0.05</v>
      </c>
      <c r="K13007" s="0" t="n">
        <v>72</v>
      </c>
      <c r="L13007" s="0" t="n">
        <v>8.2</v>
      </c>
      <c r="M13007" s="0" t="s">
        <v>36</v>
      </c>
      <c r="N13007" s="0" t="s">
        <v>66</v>
      </c>
      <c r="O13007" s="0" t="s">
        <v>37</v>
      </c>
      <c r="P13007" s="0" t="n">
        <f aca="false">IF(AND(OR(Dashboard!$B$5="All",D13007=Dashboard!$B$5),OR(Dashboard!$D$5="All",N13007=Dashboard!$D$5),OR(AND(C13007&lt;&gt;"",C13007&gt;=Dashboard!$F$5,C13007&lt;=Dashboard!$H$5),AND(C13007="",Dashboard!$F$5&lt;=1980,Dashboard!$H$5&gt;=2016))),1,0)</f>
        <v>1</v>
      </c>
      <c r="Q13007" s="0" t="n">
        <f aca="false">J13007*P13007+ROW()*0.00000001</f>
        <v>0.05013007</v>
      </c>
    </row>
    <row r="13008" customFormat="false" ht="15" hidden="false" customHeight="false" outlineLevel="0" collapsed="false">
      <c r="A13008" s="0" t="s">
        <v>9379</v>
      </c>
      <c r="B13008" s="0" t="s">
        <v>164</v>
      </c>
      <c r="C13008" s="0" t="n">
        <v>2009</v>
      </c>
      <c r="D13008" s="0" t="s">
        <v>102</v>
      </c>
      <c r="E13008" s="0" t="s">
        <v>211</v>
      </c>
      <c r="F13008" s="0" t="n">
        <v>0</v>
      </c>
      <c r="G13008" s="0" t="n">
        <v>0</v>
      </c>
      <c r="H13008" s="0" t="n">
        <v>0.05</v>
      </c>
      <c r="I13008" s="0" t="n">
        <v>0</v>
      </c>
      <c r="J13008" s="0" t="n">
        <v>0.05</v>
      </c>
      <c r="N13008" s="0" t="s">
        <v>74</v>
      </c>
      <c r="P13008" s="0" t="n">
        <f aca="false">IF(AND(OR(Dashboard!$B$5="All",D13008=Dashboard!$B$5),OR(Dashboard!$D$5="All",N13008=Dashboard!$D$5),OR(AND(C13008&lt;&gt;"",C13008&gt;=Dashboard!$F$5,C13008&lt;=Dashboard!$H$5),AND(C13008="",Dashboard!$F$5&lt;=1980,Dashboard!$H$5&gt;=2016))),1,0)</f>
        <v>1</v>
      </c>
      <c r="Q13008" s="0" t="n">
        <f aca="false">J13008*P13008+ROW()*0.00000001</f>
        <v>0.05013008</v>
      </c>
    </row>
    <row r="13009" customFormat="false" ht="15" hidden="false" customHeight="false" outlineLevel="0" collapsed="false">
      <c r="A13009" s="0" t="s">
        <v>9380</v>
      </c>
      <c r="B13009" s="0" t="s">
        <v>33</v>
      </c>
      <c r="C13009" s="0" t="n">
        <v>2011</v>
      </c>
      <c r="D13009" s="0" t="s">
        <v>56</v>
      </c>
      <c r="E13009" s="0" t="s">
        <v>160</v>
      </c>
      <c r="F13009" s="0" t="n">
        <v>0.05</v>
      </c>
      <c r="G13009" s="0" t="n">
        <v>0</v>
      </c>
      <c r="H13009" s="0" t="n">
        <v>0</v>
      </c>
      <c r="I13009" s="0" t="n">
        <v>0</v>
      </c>
      <c r="J13009" s="0" t="n">
        <v>0.05</v>
      </c>
      <c r="M13009" s="0" t="s">
        <v>125</v>
      </c>
      <c r="N13009" s="0" t="s">
        <v>35</v>
      </c>
      <c r="P13009" s="0" t="n">
        <f aca="false">IF(AND(OR(Dashboard!$B$5="All",D13009=Dashboard!$B$5),OR(Dashboard!$D$5="All",N13009=Dashboard!$D$5),OR(AND(C13009&lt;&gt;"",C13009&gt;=Dashboard!$F$5,C13009&lt;=Dashboard!$H$5),AND(C13009="",Dashboard!$F$5&lt;=1980,Dashboard!$H$5&gt;=2016))),1,0)</f>
        <v>1</v>
      </c>
      <c r="Q13009" s="0" t="n">
        <f aca="false">J13009*P13009+ROW()*0.00000001</f>
        <v>0.05013009</v>
      </c>
    </row>
    <row r="13010" customFormat="false" ht="15" hidden="false" customHeight="false" outlineLevel="0" collapsed="false">
      <c r="A13010" s="0" t="s">
        <v>2476</v>
      </c>
      <c r="B13010" s="0" t="s">
        <v>152</v>
      </c>
      <c r="C13010" s="0" t="n">
        <v>2015</v>
      </c>
      <c r="D13010" s="0" t="s">
        <v>41</v>
      </c>
      <c r="E13010" s="0" t="s">
        <v>547</v>
      </c>
      <c r="F13010" s="0" t="n">
        <v>0</v>
      </c>
      <c r="G13010" s="0" t="n">
        <v>0.05</v>
      </c>
      <c r="H13010" s="0" t="n">
        <v>0</v>
      </c>
      <c r="I13010" s="0" t="n">
        <v>0</v>
      </c>
      <c r="J13010" s="0" t="n">
        <v>0.05</v>
      </c>
      <c r="K13010" s="0" t="n">
        <v>61</v>
      </c>
      <c r="L13010" s="0" t="n">
        <v>3.6</v>
      </c>
      <c r="M13010" s="0" t="s">
        <v>36</v>
      </c>
      <c r="N13010" s="0" t="s">
        <v>152</v>
      </c>
      <c r="O13010" s="0" t="s">
        <v>67</v>
      </c>
      <c r="P13010" s="0" t="n">
        <f aca="false">IF(AND(OR(Dashboard!$B$5="All",D13010=Dashboard!$B$5),OR(Dashboard!$D$5="All",N13010=Dashboard!$D$5),OR(AND(C13010&lt;&gt;"",C13010&gt;=Dashboard!$F$5,C13010&lt;=Dashboard!$H$5),AND(C13010="",Dashboard!$F$5&lt;=1980,Dashboard!$H$5&gt;=2016))),1,0)</f>
        <v>1</v>
      </c>
      <c r="Q13010" s="0" t="n">
        <f aca="false">J13010*P13010+ROW()*0.00000001</f>
        <v>0.0501301</v>
      </c>
    </row>
    <row r="13011" customFormat="false" ht="15" hidden="false" customHeight="false" outlineLevel="0" collapsed="false">
      <c r="A13011" s="0" t="s">
        <v>9381</v>
      </c>
      <c r="B13011" s="0" t="s">
        <v>1177</v>
      </c>
      <c r="C13011" s="0" t="n">
        <v>1994</v>
      </c>
      <c r="D13011" s="0" t="s">
        <v>52</v>
      </c>
      <c r="E13011" s="0" t="s">
        <v>154</v>
      </c>
      <c r="F13011" s="0" t="n">
        <v>0</v>
      </c>
      <c r="G13011" s="0" t="n">
        <v>0</v>
      </c>
      <c r="H13011" s="0" t="n">
        <v>0.05</v>
      </c>
      <c r="I13011" s="0" t="n">
        <v>0</v>
      </c>
      <c r="J13011" s="0" t="n">
        <v>0.05</v>
      </c>
      <c r="N13011" s="0" t="s">
        <v>154</v>
      </c>
      <c r="P13011" s="0" t="n">
        <f aca="false">IF(AND(OR(Dashboard!$B$5="All",D13011=Dashboard!$B$5),OR(Dashboard!$D$5="All",N13011=Dashboard!$D$5),OR(AND(C13011&lt;&gt;"",C13011&gt;=Dashboard!$F$5,C13011&lt;=Dashboard!$H$5),AND(C13011="",Dashboard!$F$5&lt;=1980,Dashboard!$H$5&gt;=2016))),1,0)</f>
        <v>1</v>
      </c>
      <c r="Q13011" s="0" t="n">
        <f aca="false">J13011*P13011+ROW()*0.00000001</f>
        <v>0.05013011</v>
      </c>
    </row>
    <row r="13012" customFormat="false" ht="15" hidden="false" customHeight="false" outlineLevel="0" collapsed="false">
      <c r="A13012" s="0" t="s">
        <v>9382</v>
      </c>
      <c r="B13012" s="0" t="s">
        <v>851</v>
      </c>
      <c r="C13012" s="0" t="n">
        <v>2015</v>
      </c>
      <c r="D13012" s="0" t="s">
        <v>71</v>
      </c>
      <c r="E13012" s="0" t="s">
        <v>9383</v>
      </c>
      <c r="F13012" s="0" t="n">
        <v>0</v>
      </c>
      <c r="G13012" s="0" t="n">
        <v>0</v>
      </c>
      <c r="H13012" s="0" t="n">
        <v>0.05</v>
      </c>
      <c r="I13012" s="0" t="n">
        <v>0</v>
      </c>
      <c r="J13012" s="0" t="n">
        <v>0.05</v>
      </c>
      <c r="N13012" s="0" t="s">
        <v>74</v>
      </c>
      <c r="P13012" s="0" t="n">
        <f aca="false">IF(AND(OR(Dashboard!$B$5="All",D13012=Dashboard!$B$5),OR(Dashboard!$D$5="All",N13012=Dashboard!$D$5),OR(AND(C13012&lt;&gt;"",C13012&gt;=Dashboard!$F$5,C13012&lt;=Dashboard!$H$5),AND(C13012="",Dashboard!$F$5&lt;=1980,Dashboard!$H$5&gt;=2016))),1,0)</f>
        <v>1</v>
      </c>
      <c r="Q13012" s="0" t="n">
        <f aca="false">J13012*P13012+ROW()*0.00000001</f>
        <v>0.05013012</v>
      </c>
    </row>
    <row r="13013" customFormat="false" ht="15" hidden="false" customHeight="false" outlineLevel="0" collapsed="false">
      <c r="A13013" s="0" t="s">
        <v>7061</v>
      </c>
      <c r="B13013" s="0" t="s">
        <v>186</v>
      </c>
      <c r="C13013" s="0" t="n">
        <v>2002</v>
      </c>
      <c r="D13013" s="0" t="s">
        <v>16</v>
      </c>
      <c r="E13013" s="0" t="s">
        <v>124</v>
      </c>
      <c r="F13013" s="0" t="n">
        <v>0.04</v>
      </c>
      <c r="G13013" s="0" t="n">
        <v>0.01</v>
      </c>
      <c r="H13013" s="0" t="n">
        <v>0</v>
      </c>
      <c r="I13013" s="0" t="n">
        <v>0</v>
      </c>
      <c r="J13013" s="0" t="n">
        <v>0.05</v>
      </c>
      <c r="K13013" s="0" t="n">
        <v>46</v>
      </c>
      <c r="M13013" s="0" t="s">
        <v>36</v>
      </c>
      <c r="N13013" s="0" t="s">
        <v>35</v>
      </c>
      <c r="O13013" s="0" t="s">
        <v>177</v>
      </c>
      <c r="P13013" s="0" t="n">
        <f aca="false">IF(AND(OR(Dashboard!$B$5="All",D13013=Dashboard!$B$5),OR(Dashboard!$D$5="All",N13013=Dashboard!$D$5),OR(AND(C13013&lt;&gt;"",C13013&gt;=Dashboard!$F$5,C13013&lt;=Dashboard!$H$5),AND(C13013="",Dashboard!$F$5&lt;=1980,Dashboard!$H$5&gt;=2016))),1,0)</f>
        <v>1</v>
      </c>
      <c r="Q13013" s="0" t="n">
        <f aca="false">J13013*P13013+ROW()*0.00000001</f>
        <v>0.05013013</v>
      </c>
    </row>
    <row r="13014" customFormat="false" ht="15" hidden="false" customHeight="false" outlineLevel="0" collapsed="false">
      <c r="A13014" s="0" t="s">
        <v>8422</v>
      </c>
      <c r="B13014" s="0" t="s">
        <v>50</v>
      </c>
      <c r="C13014" s="0" t="n">
        <v>2009</v>
      </c>
      <c r="D13014" s="0" t="s">
        <v>71</v>
      </c>
      <c r="E13014" s="0" t="s">
        <v>6143</v>
      </c>
      <c r="F13014" s="0" t="n">
        <v>0.05</v>
      </c>
      <c r="G13014" s="0" t="n">
        <v>0</v>
      </c>
      <c r="H13014" s="0" t="n">
        <v>0</v>
      </c>
      <c r="I13014" s="0" t="n">
        <v>0</v>
      </c>
      <c r="J13014" s="0" t="n">
        <v>0.05</v>
      </c>
      <c r="K13014" s="0" t="n">
        <v>58</v>
      </c>
      <c r="L13014" s="0" t="n">
        <v>6</v>
      </c>
      <c r="M13014" s="0" t="s">
        <v>125</v>
      </c>
      <c r="N13014" s="0" t="s">
        <v>35</v>
      </c>
      <c r="O13014" s="0" t="s">
        <v>53</v>
      </c>
      <c r="P13014" s="0" t="n">
        <f aca="false">IF(AND(OR(Dashboard!$B$5="All",D13014=Dashboard!$B$5),OR(Dashboard!$D$5="All",N13014=Dashboard!$D$5),OR(AND(C13014&lt;&gt;"",C13014&gt;=Dashboard!$F$5,C13014&lt;=Dashboard!$H$5),AND(C13014="",Dashboard!$F$5&lt;=1980,Dashboard!$H$5&gt;=2016))),1,0)</f>
        <v>1</v>
      </c>
      <c r="Q13014" s="0" t="n">
        <f aca="false">J13014*P13014+ROW()*0.00000001</f>
        <v>0.05013014</v>
      </c>
    </row>
    <row r="13015" customFormat="false" ht="15" hidden="false" customHeight="false" outlineLevel="0" collapsed="false">
      <c r="A13015" s="0" t="s">
        <v>9384</v>
      </c>
      <c r="B13015" s="0" t="s">
        <v>76</v>
      </c>
      <c r="C13015" s="0" t="n">
        <v>2006</v>
      </c>
      <c r="D13015" s="0" t="s">
        <v>71</v>
      </c>
      <c r="E13015" s="0" t="s">
        <v>328</v>
      </c>
      <c r="F13015" s="0" t="n">
        <v>0</v>
      </c>
      <c r="G13015" s="0" t="n">
        <v>0</v>
      </c>
      <c r="H13015" s="0" t="n">
        <v>0.05</v>
      </c>
      <c r="I13015" s="0" t="n">
        <v>0</v>
      </c>
      <c r="J13015" s="0" t="n">
        <v>0.05</v>
      </c>
      <c r="N13015" s="0" t="s">
        <v>74</v>
      </c>
      <c r="P13015" s="0" t="n">
        <f aca="false">IF(AND(OR(Dashboard!$B$5="All",D13015=Dashboard!$B$5),OR(Dashboard!$D$5="All",N13015=Dashboard!$D$5),OR(AND(C13015&lt;&gt;"",C13015&gt;=Dashboard!$F$5,C13015&lt;=Dashboard!$H$5),AND(C13015="",Dashboard!$F$5&lt;=1980,Dashboard!$H$5&gt;=2016))),1,0)</f>
        <v>1</v>
      </c>
      <c r="Q13015" s="0" t="n">
        <f aca="false">J13015*P13015+ROW()*0.00000001</f>
        <v>0.05013015</v>
      </c>
    </row>
    <row r="13016" customFormat="false" ht="15" hidden="false" customHeight="false" outlineLevel="0" collapsed="false">
      <c r="A13016" s="0" t="s">
        <v>9385</v>
      </c>
      <c r="B13016" s="0" t="s">
        <v>64</v>
      </c>
      <c r="C13016" s="0" t="n">
        <v>2011</v>
      </c>
      <c r="D13016" s="0" t="s">
        <v>58</v>
      </c>
      <c r="E13016" s="0" t="s">
        <v>328</v>
      </c>
      <c r="F13016" s="0" t="n">
        <v>0</v>
      </c>
      <c r="G13016" s="0" t="n">
        <v>0</v>
      </c>
      <c r="H13016" s="0" t="n">
        <v>0.05</v>
      </c>
      <c r="I13016" s="0" t="n">
        <v>0</v>
      </c>
      <c r="J13016" s="0" t="n">
        <v>0.05</v>
      </c>
      <c r="N13016" s="0" t="s">
        <v>66</v>
      </c>
      <c r="P13016" s="0" t="n">
        <f aca="false">IF(AND(OR(Dashboard!$B$5="All",D13016=Dashboard!$B$5),OR(Dashboard!$D$5="All",N13016=Dashboard!$D$5),OR(AND(C13016&lt;&gt;"",C13016&gt;=Dashboard!$F$5,C13016&lt;=Dashboard!$H$5),AND(C13016="",Dashboard!$F$5&lt;=1980,Dashboard!$H$5&gt;=2016))),1,0)</f>
        <v>1</v>
      </c>
      <c r="Q13016" s="0" t="n">
        <f aca="false">J13016*P13016+ROW()*0.00000001</f>
        <v>0.05013016</v>
      </c>
    </row>
    <row r="13017" customFormat="false" ht="15" hidden="false" customHeight="false" outlineLevel="0" collapsed="false">
      <c r="A13017" s="0" t="s">
        <v>4969</v>
      </c>
      <c r="B13017" s="0" t="s">
        <v>152</v>
      </c>
      <c r="C13017" s="0" t="n">
        <v>2011</v>
      </c>
      <c r="D13017" s="0" t="s">
        <v>71</v>
      </c>
      <c r="E13017" s="0" t="s">
        <v>139</v>
      </c>
      <c r="F13017" s="0" t="n">
        <v>0.03</v>
      </c>
      <c r="G13017" s="0" t="n">
        <v>0.01</v>
      </c>
      <c r="H13017" s="0" t="n">
        <v>0</v>
      </c>
      <c r="I13017" s="0" t="n">
        <v>0</v>
      </c>
      <c r="J13017" s="0" t="n">
        <v>0.05</v>
      </c>
      <c r="K13017" s="0" t="n">
        <v>61</v>
      </c>
      <c r="L13017" s="0" t="n">
        <v>6.6</v>
      </c>
      <c r="M13017" s="0" t="s">
        <v>73</v>
      </c>
      <c r="N13017" s="0" t="s">
        <v>152</v>
      </c>
      <c r="O13017" s="0" t="s">
        <v>67</v>
      </c>
      <c r="P13017" s="0" t="n">
        <f aca="false">IF(AND(OR(Dashboard!$B$5="All",D13017=Dashboard!$B$5),OR(Dashboard!$D$5="All",N13017=Dashboard!$D$5),OR(AND(C13017&lt;&gt;"",C13017&gt;=Dashboard!$F$5,C13017&lt;=Dashboard!$H$5),AND(C13017="",Dashboard!$F$5&lt;=1980,Dashboard!$H$5&gt;=2016))),1,0)</f>
        <v>1</v>
      </c>
      <c r="Q13017" s="0" t="n">
        <f aca="false">J13017*P13017+ROW()*0.00000001</f>
        <v>0.05013017</v>
      </c>
    </row>
    <row r="13018" customFormat="false" ht="15" hidden="false" customHeight="false" outlineLevel="0" collapsed="false">
      <c r="A13018" s="0" t="s">
        <v>9386</v>
      </c>
      <c r="B13018" s="0" t="s">
        <v>76</v>
      </c>
      <c r="C13018" s="0" t="n">
        <v>2004</v>
      </c>
      <c r="D13018" s="0" t="s">
        <v>41</v>
      </c>
      <c r="E13018" s="0" t="s">
        <v>7873</v>
      </c>
      <c r="F13018" s="0" t="n">
        <v>0.03</v>
      </c>
      <c r="G13018" s="0" t="n">
        <v>0.02</v>
      </c>
      <c r="H13018" s="0" t="n">
        <v>0</v>
      </c>
      <c r="I13018" s="0" t="n">
        <v>0.01</v>
      </c>
      <c r="J13018" s="0" t="n">
        <v>0.05</v>
      </c>
      <c r="K13018" s="0" t="n">
        <v>54</v>
      </c>
      <c r="M13018" s="0" t="s">
        <v>103</v>
      </c>
      <c r="N13018" s="0" t="s">
        <v>74</v>
      </c>
      <c r="O13018" s="0" t="s">
        <v>53</v>
      </c>
      <c r="P13018" s="0" t="n">
        <f aca="false">IF(AND(OR(Dashboard!$B$5="All",D13018=Dashboard!$B$5),OR(Dashboard!$D$5="All",N13018=Dashboard!$D$5),OR(AND(C13018&lt;&gt;"",C13018&gt;=Dashboard!$F$5,C13018&lt;=Dashboard!$H$5),AND(C13018="",Dashboard!$F$5&lt;=1980,Dashboard!$H$5&gt;=2016))),1,0)</f>
        <v>1</v>
      </c>
      <c r="Q13018" s="0" t="n">
        <f aca="false">J13018*P13018+ROW()*0.00000001</f>
        <v>0.05013018</v>
      </c>
    </row>
    <row r="13019" customFormat="false" ht="15" hidden="false" customHeight="false" outlineLevel="0" collapsed="false">
      <c r="A13019" s="0" t="s">
        <v>9387</v>
      </c>
      <c r="B13019" s="0" t="s">
        <v>50</v>
      </c>
      <c r="C13019" s="0" t="n">
        <v>2008</v>
      </c>
      <c r="D13019" s="0" t="s">
        <v>58</v>
      </c>
      <c r="E13019" s="0" t="s">
        <v>6819</v>
      </c>
      <c r="F13019" s="0" t="n">
        <v>0.05</v>
      </c>
      <c r="G13019" s="0" t="n">
        <v>0</v>
      </c>
      <c r="H13019" s="0" t="n">
        <v>0</v>
      </c>
      <c r="I13019" s="0" t="n">
        <v>0</v>
      </c>
      <c r="J13019" s="0" t="n">
        <v>0.05</v>
      </c>
      <c r="M13019" s="0" t="s">
        <v>36</v>
      </c>
      <c r="N13019" s="0" t="s">
        <v>35</v>
      </c>
      <c r="P13019" s="0" t="n">
        <f aca="false">IF(AND(OR(Dashboard!$B$5="All",D13019=Dashboard!$B$5),OR(Dashboard!$D$5="All",N13019=Dashboard!$D$5),OR(AND(C13019&lt;&gt;"",C13019&gt;=Dashboard!$F$5,C13019&lt;=Dashboard!$H$5),AND(C13019="",Dashboard!$F$5&lt;=1980,Dashboard!$H$5&gt;=2016))),1,0)</f>
        <v>1</v>
      </c>
      <c r="Q13019" s="0" t="n">
        <f aca="false">J13019*P13019+ROW()*0.00000001</f>
        <v>0.05013019</v>
      </c>
    </row>
    <row r="13020" customFormat="false" ht="15" hidden="false" customHeight="false" outlineLevel="0" collapsed="false">
      <c r="A13020" s="0" t="s">
        <v>9388</v>
      </c>
      <c r="B13020" s="0" t="s">
        <v>70</v>
      </c>
      <c r="C13020" s="0" t="n">
        <v>2009</v>
      </c>
      <c r="D13020" s="0" t="s">
        <v>52</v>
      </c>
      <c r="E13020" s="0" t="s">
        <v>89</v>
      </c>
      <c r="F13020" s="0" t="n">
        <v>0</v>
      </c>
      <c r="G13020" s="0" t="n">
        <v>0.04</v>
      </c>
      <c r="H13020" s="0" t="n">
        <v>0</v>
      </c>
      <c r="I13020" s="0" t="n">
        <v>0.01</v>
      </c>
      <c r="J13020" s="0" t="n">
        <v>0.05</v>
      </c>
      <c r="N13020" s="0" t="s">
        <v>74</v>
      </c>
      <c r="P13020" s="0" t="n">
        <f aca="false">IF(AND(OR(Dashboard!$B$5="All",D13020=Dashboard!$B$5),OR(Dashboard!$D$5="All",N13020=Dashboard!$D$5),OR(AND(C13020&lt;&gt;"",C13020&gt;=Dashboard!$F$5,C13020&lt;=Dashboard!$H$5),AND(C13020="",Dashboard!$F$5&lt;=1980,Dashboard!$H$5&gt;=2016))),1,0)</f>
        <v>1</v>
      </c>
      <c r="Q13020" s="0" t="n">
        <f aca="false">J13020*P13020+ROW()*0.00000001</f>
        <v>0.0501302</v>
      </c>
    </row>
    <row r="13021" customFormat="false" ht="15" hidden="false" customHeight="false" outlineLevel="0" collapsed="false">
      <c r="A13021" s="0" t="s">
        <v>9389</v>
      </c>
      <c r="B13021" s="0" t="s">
        <v>76</v>
      </c>
      <c r="C13021" s="0" t="n">
        <v>2008</v>
      </c>
      <c r="D13021" s="0" t="s">
        <v>34</v>
      </c>
      <c r="E13021" s="0" t="s">
        <v>220</v>
      </c>
      <c r="F13021" s="0" t="n">
        <v>0</v>
      </c>
      <c r="G13021" s="0" t="n">
        <v>0</v>
      </c>
      <c r="H13021" s="0" t="n">
        <v>0.05</v>
      </c>
      <c r="I13021" s="0" t="n">
        <v>0</v>
      </c>
      <c r="J13021" s="0" t="n">
        <v>0.05</v>
      </c>
      <c r="N13021" s="0" t="s">
        <v>74</v>
      </c>
      <c r="P13021" s="0" t="n">
        <f aca="false">IF(AND(OR(Dashboard!$B$5="All",D13021=Dashboard!$B$5),OR(Dashboard!$D$5="All",N13021=Dashboard!$D$5),OR(AND(C13021&lt;&gt;"",C13021&gt;=Dashboard!$F$5,C13021&lt;=Dashboard!$H$5),AND(C13021="",Dashboard!$F$5&lt;=1980,Dashboard!$H$5&gt;=2016))),1,0)</f>
        <v>1</v>
      </c>
      <c r="Q13021" s="0" t="n">
        <f aca="false">J13021*P13021+ROW()*0.00000001</f>
        <v>0.05013021</v>
      </c>
    </row>
    <row r="13022" customFormat="false" ht="15" hidden="false" customHeight="false" outlineLevel="0" collapsed="false">
      <c r="A13022" s="0" t="s">
        <v>9390</v>
      </c>
      <c r="B13022" s="0" t="s">
        <v>164</v>
      </c>
      <c r="C13022" s="0" t="n">
        <v>2009</v>
      </c>
      <c r="D13022" s="0" t="s">
        <v>71</v>
      </c>
      <c r="E13022" s="0" t="s">
        <v>782</v>
      </c>
      <c r="F13022" s="0" t="n">
        <v>0</v>
      </c>
      <c r="G13022" s="0" t="n">
        <v>0</v>
      </c>
      <c r="H13022" s="0" t="n">
        <v>0.05</v>
      </c>
      <c r="I13022" s="0" t="n">
        <v>0</v>
      </c>
      <c r="J13022" s="0" t="n">
        <v>0.05</v>
      </c>
      <c r="N13022" s="0" t="s">
        <v>74</v>
      </c>
      <c r="P13022" s="0" t="n">
        <f aca="false">IF(AND(OR(Dashboard!$B$5="All",D13022=Dashboard!$B$5),OR(Dashboard!$D$5="All",N13022=Dashboard!$D$5),OR(AND(C13022&lt;&gt;"",C13022&gt;=Dashboard!$F$5,C13022&lt;=Dashboard!$H$5),AND(C13022="",Dashboard!$F$5&lt;=1980,Dashboard!$H$5&gt;=2016))),1,0)</f>
        <v>1</v>
      </c>
      <c r="Q13022" s="0" t="n">
        <f aca="false">J13022*P13022+ROW()*0.00000001</f>
        <v>0.05013022</v>
      </c>
    </row>
    <row r="13023" customFormat="false" ht="15" hidden="false" customHeight="false" outlineLevel="0" collapsed="false">
      <c r="A13023" s="0" t="s">
        <v>9391</v>
      </c>
      <c r="B13023" s="0" t="s">
        <v>33</v>
      </c>
      <c r="C13023" s="0" t="n">
        <v>2009</v>
      </c>
      <c r="D13023" s="0" t="s">
        <v>52</v>
      </c>
      <c r="E13023" s="0" t="s">
        <v>560</v>
      </c>
      <c r="F13023" s="0" t="n">
        <v>0.05</v>
      </c>
      <c r="G13023" s="0" t="n">
        <v>0</v>
      </c>
      <c r="H13023" s="0" t="n">
        <v>0</v>
      </c>
      <c r="I13023" s="0" t="n">
        <v>0</v>
      </c>
      <c r="J13023" s="0" t="n">
        <v>0.05</v>
      </c>
      <c r="K13023" s="0" t="n">
        <v>46</v>
      </c>
      <c r="M13023" s="0" t="s">
        <v>36</v>
      </c>
      <c r="N13023" s="0" t="s">
        <v>35</v>
      </c>
      <c r="O13023" s="0" t="s">
        <v>177</v>
      </c>
      <c r="P13023" s="0" t="n">
        <f aca="false">IF(AND(OR(Dashboard!$B$5="All",D13023=Dashboard!$B$5),OR(Dashboard!$D$5="All",N13023=Dashboard!$D$5),OR(AND(C13023&lt;&gt;"",C13023&gt;=Dashboard!$F$5,C13023&lt;=Dashboard!$H$5),AND(C13023="",Dashboard!$F$5&lt;=1980,Dashboard!$H$5&gt;=2016))),1,0)</f>
        <v>1</v>
      </c>
      <c r="Q13023" s="0" t="n">
        <f aca="false">J13023*P13023+ROW()*0.00000001</f>
        <v>0.05013023</v>
      </c>
    </row>
    <row r="13024" customFormat="false" ht="15" hidden="false" customHeight="false" outlineLevel="0" collapsed="false">
      <c r="A13024" s="0" t="s">
        <v>9392</v>
      </c>
      <c r="B13024" s="0" t="s">
        <v>50</v>
      </c>
      <c r="C13024" s="0" t="n">
        <v>2008</v>
      </c>
      <c r="D13024" s="0" t="s">
        <v>58</v>
      </c>
      <c r="E13024" s="0" t="s">
        <v>257</v>
      </c>
      <c r="F13024" s="0" t="n">
        <v>0.05</v>
      </c>
      <c r="G13024" s="0" t="n">
        <v>0</v>
      </c>
      <c r="H13024" s="0" t="n">
        <v>0</v>
      </c>
      <c r="I13024" s="0" t="n">
        <v>0</v>
      </c>
      <c r="J13024" s="0" t="n">
        <v>0.05</v>
      </c>
      <c r="M13024" s="0" t="s">
        <v>36</v>
      </c>
      <c r="N13024" s="0" t="s">
        <v>35</v>
      </c>
      <c r="P13024" s="0" t="n">
        <f aca="false">IF(AND(OR(Dashboard!$B$5="All",D13024=Dashboard!$B$5),OR(Dashboard!$D$5="All",N13024=Dashboard!$D$5),OR(AND(C13024&lt;&gt;"",C13024&gt;=Dashboard!$F$5,C13024&lt;=Dashboard!$H$5),AND(C13024="",Dashboard!$F$5&lt;=1980,Dashboard!$H$5&gt;=2016))),1,0)</f>
        <v>1</v>
      </c>
      <c r="Q13024" s="0" t="n">
        <f aca="false">J13024*P13024+ROW()*0.00000001</f>
        <v>0.05013024</v>
      </c>
    </row>
    <row r="13025" customFormat="false" ht="15" hidden="false" customHeight="false" outlineLevel="0" collapsed="false">
      <c r="A13025" s="0" t="s">
        <v>9393</v>
      </c>
      <c r="B13025" s="0" t="s">
        <v>144</v>
      </c>
      <c r="C13025" s="0" t="n">
        <v>2003</v>
      </c>
      <c r="D13025" s="0" t="s">
        <v>71</v>
      </c>
      <c r="E13025" s="0" t="s">
        <v>154</v>
      </c>
      <c r="F13025" s="0" t="n">
        <v>0.04</v>
      </c>
      <c r="G13025" s="0" t="n">
        <v>0.01</v>
      </c>
      <c r="H13025" s="0" t="n">
        <v>0</v>
      </c>
      <c r="I13025" s="0" t="n">
        <v>0</v>
      </c>
      <c r="J13025" s="0" t="n">
        <v>0.05</v>
      </c>
      <c r="K13025" s="0" t="n">
        <v>79</v>
      </c>
      <c r="L13025" s="0" t="n">
        <v>8.3</v>
      </c>
      <c r="M13025" s="0" t="s">
        <v>103</v>
      </c>
      <c r="N13025" s="0" t="s">
        <v>66</v>
      </c>
      <c r="O13025" s="0" t="s">
        <v>37</v>
      </c>
      <c r="P13025" s="0" t="n">
        <f aca="false">IF(AND(OR(Dashboard!$B$5="All",D13025=Dashboard!$B$5),OR(Dashboard!$D$5="All",N13025=Dashboard!$D$5),OR(AND(C13025&lt;&gt;"",C13025&gt;=Dashboard!$F$5,C13025&lt;=Dashboard!$H$5),AND(C13025="",Dashboard!$F$5&lt;=1980,Dashboard!$H$5&gt;=2016))),1,0)</f>
        <v>1</v>
      </c>
      <c r="Q13025" s="0" t="n">
        <f aca="false">J13025*P13025+ROW()*0.00000001</f>
        <v>0.05013025</v>
      </c>
    </row>
    <row r="13026" customFormat="false" ht="15" hidden="false" customHeight="false" outlineLevel="0" collapsed="false">
      <c r="A13026" s="0" t="s">
        <v>8745</v>
      </c>
      <c r="B13026" s="0" t="s">
        <v>76</v>
      </c>
      <c r="C13026" s="0" t="n">
        <v>2005</v>
      </c>
      <c r="D13026" s="0" t="s">
        <v>71</v>
      </c>
      <c r="E13026" s="0" t="s">
        <v>5707</v>
      </c>
      <c r="F13026" s="0" t="n">
        <v>0.03</v>
      </c>
      <c r="G13026" s="0" t="n">
        <v>0.02</v>
      </c>
      <c r="H13026" s="0" t="n">
        <v>0</v>
      </c>
      <c r="I13026" s="0" t="n">
        <v>0.01</v>
      </c>
      <c r="J13026" s="0" t="n">
        <v>0.05</v>
      </c>
      <c r="K13026" s="0" t="n">
        <v>72</v>
      </c>
      <c r="L13026" s="0" t="n">
        <v>7.3</v>
      </c>
      <c r="M13026" s="0" t="s">
        <v>125</v>
      </c>
      <c r="N13026" s="0" t="s">
        <v>74</v>
      </c>
      <c r="O13026" s="0" t="s">
        <v>37</v>
      </c>
      <c r="P13026" s="0" t="n">
        <f aca="false">IF(AND(OR(Dashboard!$B$5="All",D13026=Dashboard!$B$5),OR(Dashboard!$D$5="All",N13026=Dashboard!$D$5),OR(AND(C13026&lt;&gt;"",C13026&gt;=Dashboard!$F$5,C13026&lt;=Dashboard!$H$5),AND(C13026="",Dashboard!$F$5&lt;=1980,Dashboard!$H$5&gt;=2016))),1,0)</f>
        <v>1</v>
      </c>
      <c r="Q13026" s="0" t="n">
        <f aca="false">J13026*P13026+ROW()*0.00000001</f>
        <v>0.05013026</v>
      </c>
    </row>
    <row r="13027" customFormat="false" ht="15" hidden="false" customHeight="false" outlineLevel="0" collapsed="false">
      <c r="A13027" s="0" t="s">
        <v>9394</v>
      </c>
      <c r="B13027" s="0" t="s">
        <v>50</v>
      </c>
      <c r="C13027" s="0" t="n">
        <v>2007</v>
      </c>
      <c r="D13027" s="0" t="s">
        <v>16</v>
      </c>
      <c r="E13027" s="0" t="s">
        <v>487</v>
      </c>
      <c r="F13027" s="0" t="n">
        <v>0.04</v>
      </c>
      <c r="G13027" s="0" t="n">
        <v>0.01</v>
      </c>
      <c r="H13027" s="0" t="n">
        <v>0</v>
      </c>
      <c r="I13027" s="0" t="n">
        <v>0</v>
      </c>
      <c r="J13027" s="0" t="n">
        <v>0.05</v>
      </c>
      <c r="N13027" s="0" t="s">
        <v>35</v>
      </c>
      <c r="P13027" s="0" t="n">
        <f aca="false">IF(AND(OR(Dashboard!$B$5="All",D13027=Dashboard!$B$5),OR(Dashboard!$D$5="All",N13027=Dashboard!$D$5),OR(AND(C13027&lt;&gt;"",C13027&gt;=Dashboard!$F$5,C13027&lt;=Dashboard!$H$5),AND(C13027="",Dashboard!$F$5&lt;=1980,Dashboard!$H$5&gt;=2016))),1,0)</f>
        <v>1</v>
      </c>
      <c r="Q13027" s="0" t="n">
        <f aca="false">J13027*P13027+ROW()*0.00000001</f>
        <v>0.05013027</v>
      </c>
    </row>
    <row r="13028" customFormat="false" ht="15" hidden="false" customHeight="false" outlineLevel="0" collapsed="false">
      <c r="A13028" s="0" t="s">
        <v>7535</v>
      </c>
      <c r="B13028" s="0" t="s">
        <v>64</v>
      </c>
      <c r="C13028" s="0" t="n">
        <v>2010</v>
      </c>
      <c r="D13028" s="0" t="s">
        <v>102</v>
      </c>
      <c r="E13028" s="0" t="s">
        <v>220</v>
      </c>
      <c r="F13028" s="0" t="n">
        <v>0.05</v>
      </c>
      <c r="G13028" s="0" t="n">
        <v>0</v>
      </c>
      <c r="H13028" s="0" t="n">
        <v>0</v>
      </c>
      <c r="I13028" s="0" t="n">
        <v>0</v>
      </c>
      <c r="J13028" s="0" t="n">
        <v>0.05</v>
      </c>
      <c r="K13028" s="0" t="n">
        <v>49</v>
      </c>
      <c r="L13028" s="0" t="n">
        <v>6.3</v>
      </c>
      <c r="M13028" s="0" t="s">
        <v>103</v>
      </c>
      <c r="N13028" s="0" t="s">
        <v>66</v>
      </c>
      <c r="O13028" s="0" t="s">
        <v>177</v>
      </c>
      <c r="P13028" s="0" t="n">
        <f aca="false">IF(AND(OR(Dashboard!$B$5="All",D13028=Dashboard!$B$5),OR(Dashboard!$D$5="All",N13028=Dashboard!$D$5),OR(AND(C13028&lt;&gt;"",C13028&gt;=Dashboard!$F$5,C13028&lt;=Dashboard!$H$5),AND(C13028="",Dashboard!$F$5&lt;=1980,Dashboard!$H$5&gt;=2016))),1,0)</f>
        <v>1</v>
      </c>
      <c r="Q13028" s="0" t="n">
        <f aca="false">J13028*P13028+ROW()*0.00000001</f>
        <v>0.05013028</v>
      </c>
    </row>
    <row r="13029" customFormat="false" ht="15" hidden="false" customHeight="false" outlineLevel="0" collapsed="false">
      <c r="A13029" s="0" t="s">
        <v>7750</v>
      </c>
      <c r="B13029" s="0" t="s">
        <v>186</v>
      </c>
      <c r="C13029" s="0" t="n">
        <v>2003</v>
      </c>
      <c r="D13029" s="0" t="s">
        <v>16</v>
      </c>
      <c r="E13029" s="0" t="s">
        <v>1105</v>
      </c>
      <c r="F13029" s="0" t="n">
        <v>0.04</v>
      </c>
      <c r="G13029" s="0" t="n">
        <v>0.01</v>
      </c>
      <c r="H13029" s="0" t="n">
        <v>0</v>
      </c>
      <c r="I13029" s="0" t="n">
        <v>0</v>
      </c>
      <c r="J13029" s="0" t="n">
        <v>0.05</v>
      </c>
      <c r="K13029" s="0" t="n">
        <v>70</v>
      </c>
      <c r="L13029" s="0" t="n">
        <v>8</v>
      </c>
      <c r="M13029" s="0" t="s">
        <v>36</v>
      </c>
      <c r="N13029" s="0" t="s">
        <v>35</v>
      </c>
      <c r="O13029" s="0" t="s">
        <v>67</v>
      </c>
      <c r="P13029" s="0" t="n">
        <f aca="false">IF(AND(OR(Dashboard!$B$5="All",D13029=Dashboard!$B$5),OR(Dashboard!$D$5="All",N13029=Dashboard!$D$5),OR(AND(C13029&lt;&gt;"",C13029&gt;=Dashboard!$F$5,C13029&lt;=Dashboard!$H$5),AND(C13029="",Dashboard!$F$5&lt;=1980,Dashboard!$H$5&gt;=2016))),1,0)</f>
        <v>1</v>
      </c>
      <c r="Q13029" s="0" t="n">
        <f aca="false">J13029*P13029+ROW()*0.00000001</f>
        <v>0.05013029</v>
      </c>
    </row>
    <row r="13030" customFormat="false" ht="15" hidden="false" customHeight="false" outlineLevel="0" collapsed="false">
      <c r="A13030" s="0" t="s">
        <v>3602</v>
      </c>
      <c r="B13030" s="0" t="s">
        <v>152</v>
      </c>
      <c r="C13030" s="0" t="n">
        <v>2010</v>
      </c>
      <c r="D13030" s="0" t="s">
        <v>71</v>
      </c>
      <c r="E13030" s="0" t="s">
        <v>124</v>
      </c>
      <c r="F13030" s="0" t="n">
        <v>0</v>
      </c>
      <c r="G13030" s="0" t="n">
        <v>0.04</v>
      </c>
      <c r="H13030" s="0" t="n">
        <v>0</v>
      </c>
      <c r="I13030" s="0" t="n">
        <v>0.01</v>
      </c>
      <c r="J13030" s="0" t="n">
        <v>0.05</v>
      </c>
      <c r="K13030" s="0" t="n">
        <v>66</v>
      </c>
      <c r="L13030" s="0" t="n">
        <v>3.8</v>
      </c>
      <c r="M13030" s="0" t="s">
        <v>103</v>
      </c>
      <c r="N13030" s="0" t="s">
        <v>152</v>
      </c>
      <c r="O13030" s="0" t="s">
        <v>67</v>
      </c>
      <c r="P13030" s="0" t="n">
        <f aca="false">IF(AND(OR(Dashboard!$B$5="All",D13030=Dashboard!$B$5),OR(Dashboard!$D$5="All",N13030=Dashboard!$D$5),OR(AND(C13030&lt;&gt;"",C13030&gt;=Dashboard!$F$5,C13030&lt;=Dashboard!$H$5),AND(C13030="",Dashboard!$F$5&lt;=1980,Dashboard!$H$5&gt;=2016))),1,0)</f>
        <v>1</v>
      </c>
      <c r="Q13030" s="0" t="n">
        <f aca="false">J13030*P13030+ROW()*0.00000001</f>
        <v>0.0501303</v>
      </c>
    </row>
    <row r="13031" customFormat="false" ht="15" hidden="false" customHeight="false" outlineLevel="0" collapsed="false">
      <c r="A13031" s="0" t="s">
        <v>9395</v>
      </c>
      <c r="B13031" s="0" t="s">
        <v>33</v>
      </c>
      <c r="C13031" s="0" t="n">
        <v>2007</v>
      </c>
      <c r="D13031" s="0" t="s">
        <v>48</v>
      </c>
      <c r="E13031" s="0" t="s">
        <v>6216</v>
      </c>
      <c r="F13031" s="0" t="n">
        <v>0.05</v>
      </c>
      <c r="G13031" s="0" t="n">
        <v>0</v>
      </c>
      <c r="H13031" s="0" t="n">
        <v>0</v>
      </c>
      <c r="I13031" s="0" t="n">
        <v>0</v>
      </c>
      <c r="J13031" s="0" t="n">
        <v>0.05</v>
      </c>
      <c r="L13031" s="0" t="n">
        <v>1.1</v>
      </c>
      <c r="M13031" s="0" t="s">
        <v>36</v>
      </c>
      <c r="N13031" s="0" t="s">
        <v>35</v>
      </c>
      <c r="P13031" s="0" t="n">
        <f aca="false">IF(AND(OR(Dashboard!$B$5="All",D13031=Dashboard!$B$5),OR(Dashboard!$D$5="All",N13031=Dashboard!$D$5),OR(AND(C13031&lt;&gt;"",C13031&gt;=Dashboard!$F$5,C13031&lt;=Dashboard!$H$5),AND(C13031="",Dashboard!$F$5&lt;=1980,Dashboard!$H$5&gt;=2016))),1,0)</f>
        <v>1</v>
      </c>
      <c r="Q13031" s="0" t="n">
        <f aca="false">J13031*P13031+ROW()*0.00000001</f>
        <v>0.05013031</v>
      </c>
    </row>
    <row r="13032" customFormat="false" ht="15" hidden="false" customHeight="false" outlineLevel="0" collapsed="false">
      <c r="A13032" s="0" t="s">
        <v>8822</v>
      </c>
      <c r="B13032" s="0" t="s">
        <v>144</v>
      </c>
      <c r="C13032" s="0" t="n">
        <v>2004</v>
      </c>
      <c r="D13032" s="0" t="s">
        <v>46</v>
      </c>
      <c r="E13032" s="0" t="s">
        <v>6201</v>
      </c>
      <c r="F13032" s="0" t="n">
        <v>0.04</v>
      </c>
      <c r="G13032" s="0" t="n">
        <v>0.01</v>
      </c>
      <c r="H13032" s="0" t="n">
        <v>0</v>
      </c>
      <c r="I13032" s="0" t="n">
        <v>0</v>
      </c>
      <c r="J13032" s="0" t="n">
        <v>0.05</v>
      </c>
      <c r="K13032" s="0" t="n">
        <v>66</v>
      </c>
      <c r="L13032" s="0" t="n">
        <v>5.5</v>
      </c>
      <c r="M13032" s="0" t="s">
        <v>73</v>
      </c>
      <c r="N13032" s="0" t="s">
        <v>66</v>
      </c>
      <c r="O13032" s="0" t="s">
        <v>67</v>
      </c>
      <c r="P13032" s="0" t="n">
        <f aca="false">IF(AND(OR(Dashboard!$B$5="All",D13032=Dashboard!$B$5),OR(Dashboard!$D$5="All",N13032=Dashboard!$D$5),OR(AND(C13032&lt;&gt;"",C13032&gt;=Dashboard!$F$5,C13032&lt;=Dashboard!$H$5),AND(C13032="",Dashboard!$F$5&lt;=1980,Dashboard!$H$5&gt;=2016))),1,0)</f>
        <v>1</v>
      </c>
      <c r="Q13032" s="0" t="n">
        <f aca="false">J13032*P13032+ROW()*0.00000001</f>
        <v>0.05013032</v>
      </c>
    </row>
    <row r="13033" customFormat="false" ht="15" hidden="false" customHeight="false" outlineLevel="0" collapsed="false">
      <c r="A13033" s="0" t="s">
        <v>9396</v>
      </c>
      <c r="B13033" s="0" t="s">
        <v>164</v>
      </c>
      <c r="C13033" s="0" t="n">
        <v>2012</v>
      </c>
      <c r="D13033" s="0" t="s">
        <v>114</v>
      </c>
      <c r="E13033" s="0" t="s">
        <v>2867</v>
      </c>
      <c r="F13033" s="0" t="n">
        <v>0</v>
      </c>
      <c r="G13033" s="0" t="n">
        <v>0</v>
      </c>
      <c r="H13033" s="0" t="n">
        <v>0.05</v>
      </c>
      <c r="I13033" s="0" t="n">
        <v>0</v>
      </c>
      <c r="J13033" s="0" t="n">
        <v>0.05</v>
      </c>
      <c r="N13033" s="0" t="s">
        <v>74</v>
      </c>
      <c r="P13033" s="0" t="n">
        <f aca="false">IF(AND(OR(Dashboard!$B$5="All",D13033=Dashboard!$B$5),OR(Dashboard!$D$5="All",N13033=Dashboard!$D$5),OR(AND(C13033&lt;&gt;"",C13033&gt;=Dashboard!$F$5,C13033&lt;=Dashboard!$H$5),AND(C13033="",Dashboard!$F$5&lt;=1980,Dashboard!$H$5&gt;=2016))),1,0)</f>
        <v>1</v>
      </c>
      <c r="Q13033" s="0" t="n">
        <f aca="false">J13033*P13033+ROW()*0.00000001</f>
        <v>0.05013033</v>
      </c>
    </row>
    <row r="13034" customFormat="false" ht="15" hidden="false" customHeight="false" outlineLevel="0" collapsed="false">
      <c r="A13034" s="0" t="s">
        <v>7158</v>
      </c>
      <c r="B13034" s="0" t="s">
        <v>144</v>
      </c>
      <c r="C13034" s="0" t="n">
        <v>2003</v>
      </c>
      <c r="D13034" s="0" t="s">
        <v>41</v>
      </c>
      <c r="E13034" s="0" t="s">
        <v>547</v>
      </c>
      <c r="F13034" s="0" t="n">
        <v>0.04</v>
      </c>
      <c r="G13034" s="0" t="n">
        <v>0.01</v>
      </c>
      <c r="H13034" s="0" t="n">
        <v>0</v>
      </c>
      <c r="I13034" s="0" t="n">
        <v>0</v>
      </c>
      <c r="J13034" s="0" t="n">
        <v>0.05</v>
      </c>
      <c r="K13034" s="0" t="n">
        <v>71</v>
      </c>
      <c r="L13034" s="0" t="n">
        <v>7.8</v>
      </c>
      <c r="M13034" s="0" t="s">
        <v>36</v>
      </c>
      <c r="N13034" s="0" t="s">
        <v>66</v>
      </c>
      <c r="O13034" s="0" t="s">
        <v>37</v>
      </c>
      <c r="P13034" s="0" t="n">
        <f aca="false">IF(AND(OR(Dashboard!$B$5="All",D13034=Dashboard!$B$5),OR(Dashboard!$D$5="All",N13034=Dashboard!$D$5),OR(AND(C13034&lt;&gt;"",C13034&gt;=Dashboard!$F$5,C13034&lt;=Dashboard!$H$5),AND(C13034="",Dashboard!$F$5&lt;=1980,Dashboard!$H$5&gt;=2016))),1,0)</f>
        <v>1</v>
      </c>
      <c r="Q13034" s="0" t="n">
        <f aca="false">J13034*P13034+ROW()*0.00000001</f>
        <v>0.05013034</v>
      </c>
    </row>
    <row r="13035" customFormat="false" ht="15" hidden="false" customHeight="false" outlineLevel="0" collapsed="false">
      <c r="A13035" s="0" t="s">
        <v>9397</v>
      </c>
      <c r="B13035" s="0" t="s">
        <v>50</v>
      </c>
      <c r="C13035" s="0" t="n">
        <v>2006</v>
      </c>
      <c r="D13035" s="0" t="s">
        <v>71</v>
      </c>
      <c r="E13035" s="0" t="s">
        <v>1894</v>
      </c>
      <c r="F13035" s="0" t="n">
        <v>0.05</v>
      </c>
      <c r="G13035" s="0" t="n">
        <v>0</v>
      </c>
      <c r="H13035" s="0" t="n">
        <v>0</v>
      </c>
      <c r="I13035" s="0" t="n">
        <v>0</v>
      </c>
      <c r="J13035" s="0" t="n">
        <v>0.05</v>
      </c>
      <c r="M13035" s="0" t="s">
        <v>36</v>
      </c>
      <c r="N13035" s="0" t="s">
        <v>35</v>
      </c>
      <c r="P13035" s="0" t="n">
        <f aca="false">IF(AND(OR(Dashboard!$B$5="All",D13035=Dashboard!$B$5),OR(Dashboard!$D$5="All",N13035=Dashboard!$D$5),OR(AND(C13035&lt;&gt;"",C13035&gt;=Dashboard!$F$5,C13035&lt;=Dashboard!$H$5),AND(C13035="",Dashboard!$F$5&lt;=1980,Dashboard!$H$5&gt;=2016))),1,0)</f>
        <v>1</v>
      </c>
      <c r="Q13035" s="0" t="n">
        <f aca="false">J13035*P13035+ROW()*0.00000001</f>
        <v>0.05013035</v>
      </c>
    </row>
    <row r="13036" customFormat="false" ht="15" hidden="false" customHeight="false" outlineLevel="0" collapsed="false">
      <c r="A13036" s="0" t="s">
        <v>9398</v>
      </c>
      <c r="B13036" s="0" t="s">
        <v>144</v>
      </c>
      <c r="C13036" s="0" t="n">
        <v>2004</v>
      </c>
      <c r="D13036" s="0" t="s">
        <v>48</v>
      </c>
      <c r="E13036" s="0" t="s">
        <v>195</v>
      </c>
      <c r="F13036" s="0" t="n">
        <v>0.04</v>
      </c>
      <c r="G13036" s="0" t="n">
        <v>0.01</v>
      </c>
      <c r="H13036" s="0" t="n">
        <v>0</v>
      </c>
      <c r="I13036" s="0" t="n">
        <v>0</v>
      </c>
      <c r="J13036" s="0" t="n">
        <v>0.05</v>
      </c>
      <c r="K13036" s="0" t="n">
        <v>74</v>
      </c>
      <c r="M13036" s="0" t="s">
        <v>36</v>
      </c>
      <c r="N13036" s="0" t="s">
        <v>66</v>
      </c>
      <c r="O13036" s="0" t="s">
        <v>37</v>
      </c>
      <c r="P13036" s="0" t="n">
        <f aca="false">IF(AND(OR(Dashboard!$B$5="All",D13036=Dashboard!$B$5),OR(Dashboard!$D$5="All",N13036=Dashboard!$D$5),OR(AND(C13036&lt;&gt;"",C13036&gt;=Dashboard!$F$5,C13036&lt;=Dashboard!$H$5),AND(C13036="",Dashboard!$F$5&lt;=1980,Dashboard!$H$5&gt;=2016))),1,0)</f>
        <v>1</v>
      </c>
      <c r="Q13036" s="0" t="n">
        <f aca="false">J13036*P13036+ROW()*0.00000001</f>
        <v>0.05013036</v>
      </c>
    </row>
    <row r="13037" customFormat="false" ht="15" hidden="false" customHeight="false" outlineLevel="0" collapsed="false">
      <c r="A13037" s="0" t="s">
        <v>6913</v>
      </c>
      <c r="B13037" s="0" t="s">
        <v>144</v>
      </c>
      <c r="C13037" s="0" t="n">
        <v>2002</v>
      </c>
      <c r="D13037" s="0" t="s">
        <v>41</v>
      </c>
      <c r="E13037" s="0" t="s">
        <v>91</v>
      </c>
      <c r="F13037" s="0" t="n">
        <v>0.04</v>
      </c>
      <c r="G13037" s="0" t="n">
        <v>0.01</v>
      </c>
      <c r="H13037" s="0" t="n">
        <v>0</v>
      </c>
      <c r="I13037" s="0" t="n">
        <v>0</v>
      </c>
      <c r="J13037" s="0" t="n">
        <v>0.05</v>
      </c>
      <c r="K13037" s="0" t="n">
        <v>69</v>
      </c>
      <c r="M13037" s="0" t="s">
        <v>36</v>
      </c>
      <c r="N13037" s="0" t="s">
        <v>66</v>
      </c>
      <c r="O13037" s="0" t="s">
        <v>67</v>
      </c>
      <c r="P13037" s="0" t="n">
        <f aca="false">IF(AND(OR(Dashboard!$B$5="All",D13037=Dashboard!$B$5),OR(Dashboard!$D$5="All",N13037=Dashboard!$D$5),OR(AND(C13037&lt;&gt;"",C13037&gt;=Dashboard!$F$5,C13037&lt;=Dashboard!$H$5),AND(C13037="",Dashboard!$F$5&lt;=1980,Dashboard!$H$5&gt;=2016))),1,0)</f>
        <v>1</v>
      </c>
      <c r="Q13037" s="0" t="n">
        <f aca="false">J13037*P13037+ROW()*0.00000001</f>
        <v>0.05013037</v>
      </c>
    </row>
    <row r="13038" customFormat="false" ht="15" hidden="false" customHeight="false" outlineLevel="0" collapsed="false">
      <c r="A13038" s="0" t="s">
        <v>7902</v>
      </c>
      <c r="B13038" s="0" t="s">
        <v>70</v>
      </c>
      <c r="C13038" s="0" t="n">
        <v>2016</v>
      </c>
      <c r="D13038" s="0" t="s">
        <v>71</v>
      </c>
      <c r="E13038" s="0" t="s">
        <v>91</v>
      </c>
      <c r="F13038" s="0" t="n">
        <v>0.01</v>
      </c>
      <c r="G13038" s="0" t="n">
        <v>0.03</v>
      </c>
      <c r="H13038" s="0" t="n">
        <v>0</v>
      </c>
      <c r="I13038" s="0" t="n">
        <v>0.01</v>
      </c>
      <c r="J13038" s="0" t="n">
        <v>0.05</v>
      </c>
      <c r="L13038" s="0" t="n">
        <v>3.4</v>
      </c>
      <c r="M13038" s="0" t="s">
        <v>103</v>
      </c>
      <c r="N13038" s="0" t="s">
        <v>74</v>
      </c>
      <c r="P13038" s="0" t="n">
        <f aca="false">IF(AND(OR(Dashboard!$B$5="All",D13038=Dashboard!$B$5),OR(Dashboard!$D$5="All",N13038=Dashboard!$D$5),OR(AND(C13038&lt;&gt;"",C13038&gt;=Dashboard!$F$5,C13038&lt;=Dashboard!$H$5),AND(C13038="",Dashboard!$F$5&lt;=1980,Dashboard!$H$5&gt;=2016))),1,0)</f>
        <v>1</v>
      </c>
      <c r="Q13038" s="0" t="n">
        <f aca="false">J13038*P13038+ROW()*0.00000001</f>
        <v>0.05013038</v>
      </c>
    </row>
    <row r="13039" customFormat="false" ht="15" hidden="false" customHeight="false" outlineLevel="0" collapsed="false">
      <c r="A13039" s="0" t="s">
        <v>4733</v>
      </c>
      <c r="B13039" s="0" t="s">
        <v>64</v>
      </c>
      <c r="C13039" s="0" t="n">
        <v>2014</v>
      </c>
      <c r="D13039" s="0" t="s">
        <v>114</v>
      </c>
      <c r="E13039" s="0" t="s">
        <v>1488</v>
      </c>
      <c r="F13039" s="0" t="n">
        <v>0.03</v>
      </c>
      <c r="G13039" s="0" t="n">
        <v>0.02</v>
      </c>
      <c r="H13039" s="0" t="n">
        <v>0</v>
      </c>
      <c r="I13039" s="0" t="n">
        <v>0</v>
      </c>
      <c r="J13039" s="0" t="n">
        <v>0.05</v>
      </c>
      <c r="N13039" s="0" t="s">
        <v>66</v>
      </c>
      <c r="P13039" s="0" t="n">
        <f aca="false">IF(AND(OR(Dashboard!$B$5="All",D13039=Dashboard!$B$5),OR(Dashboard!$D$5="All",N13039=Dashboard!$D$5),OR(AND(C13039&lt;&gt;"",C13039&gt;=Dashboard!$F$5,C13039&lt;=Dashboard!$H$5),AND(C13039="",Dashboard!$F$5&lt;=1980,Dashboard!$H$5&gt;=2016))),1,0)</f>
        <v>1</v>
      </c>
      <c r="Q13039" s="0" t="n">
        <f aca="false">J13039*P13039+ROW()*0.00000001</f>
        <v>0.05013039</v>
      </c>
    </row>
    <row r="13040" customFormat="false" ht="15" hidden="false" customHeight="false" outlineLevel="0" collapsed="false">
      <c r="A13040" s="0" t="s">
        <v>7750</v>
      </c>
      <c r="B13040" s="0" t="s">
        <v>85</v>
      </c>
      <c r="C13040" s="0" t="n">
        <v>2003</v>
      </c>
      <c r="D13040" s="0" t="s">
        <v>16</v>
      </c>
      <c r="E13040" s="0" t="s">
        <v>418</v>
      </c>
      <c r="F13040" s="0" t="n">
        <v>0.04</v>
      </c>
      <c r="G13040" s="0" t="n">
        <v>0.01</v>
      </c>
      <c r="H13040" s="0" t="n">
        <v>0</v>
      </c>
      <c r="I13040" s="0" t="n">
        <v>0</v>
      </c>
      <c r="J13040" s="0" t="n">
        <v>0.05</v>
      </c>
      <c r="N13040" s="0" t="s">
        <v>35</v>
      </c>
      <c r="P13040" s="0" t="n">
        <f aca="false">IF(AND(OR(Dashboard!$B$5="All",D13040=Dashboard!$B$5),OR(Dashboard!$D$5="All",N13040=Dashboard!$D$5),OR(AND(C13040&lt;&gt;"",C13040&gt;=Dashboard!$F$5,C13040&lt;=Dashboard!$H$5),AND(C13040="",Dashboard!$F$5&lt;=1980,Dashboard!$H$5&gt;=2016))),1,0)</f>
        <v>1</v>
      </c>
      <c r="Q13040" s="0" t="n">
        <f aca="false">J13040*P13040+ROW()*0.00000001</f>
        <v>0.0501304</v>
      </c>
    </row>
    <row r="13041" customFormat="false" ht="15" hidden="false" customHeight="false" outlineLevel="0" collapsed="false">
      <c r="A13041" s="0" t="s">
        <v>9399</v>
      </c>
      <c r="B13041" s="0" t="s">
        <v>94</v>
      </c>
      <c r="C13041" s="0" t="n">
        <v>2016</v>
      </c>
      <c r="D13041" s="0" t="s">
        <v>56</v>
      </c>
      <c r="E13041" s="0" t="s">
        <v>6798</v>
      </c>
      <c r="F13041" s="0" t="n">
        <v>0.03</v>
      </c>
      <c r="G13041" s="0" t="n">
        <v>0.01</v>
      </c>
      <c r="H13041" s="0" t="n">
        <v>0</v>
      </c>
      <c r="I13041" s="0" t="n">
        <v>0.01</v>
      </c>
      <c r="J13041" s="0" t="n">
        <v>0.05</v>
      </c>
      <c r="K13041" s="0" t="n">
        <v>76</v>
      </c>
      <c r="L13041" s="0" t="n">
        <v>8</v>
      </c>
      <c r="M13041" s="0" t="s">
        <v>73</v>
      </c>
      <c r="N13041" s="0" t="s">
        <v>74</v>
      </c>
      <c r="O13041" s="0" t="s">
        <v>37</v>
      </c>
      <c r="P13041" s="0" t="n">
        <f aca="false">IF(AND(OR(Dashboard!$B$5="All",D13041=Dashboard!$B$5),OR(Dashboard!$D$5="All",N13041=Dashboard!$D$5),OR(AND(C13041&lt;&gt;"",C13041&gt;=Dashboard!$F$5,C13041&lt;=Dashboard!$H$5),AND(C13041="",Dashboard!$F$5&lt;=1980,Dashboard!$H$5&gt;=2016))),1,0)</f>
        <v>1</v>
      </c>
      <c r="Q13041" s="0" t="n">
        <f aca="false">J13041*P13041+ROW()*0.00000001</f>
        <v>0.05013041</v>
      </c>
    </row>
    <row r="13042" customFormat="false" ht="15" hidden="false" customHeight="false" outlineLevel="0" collapsed="false">
      <c r="A13042" s="0" t="s">
        <v>4183</v>
      </c>
      <c r="B13042" s="0" t="s">
        <v>186</v>
      </c>
      <c r="C13042" s="0" t="n">
        <v>2005</v>
      </c>
      <c r="D13042" s="0" t="s">
        <v>52</v>
      </c>
      <c r="E13042" s="0" t="s">
        <v>1169</v>
      </c>
      <c r="F13042" s="0" t="n">
        <v>0.04</v>
      </c>
      <c r="G13042" s="0" t="n">
        <v>0.01</v>
      </c>
      <c r="H13042" s="0" t="n">
        <v>0</v>
      </c>
      <c r="I13042" s="0" t="n">
        <v>0</v>
      </c>
      <c r="J13042" s="0" t="n">
        <v>0.05</v>
      </c>
      <c r="N13042" s="0" t="s">
        <v>35</v>
      </c>
      <c r="P13042" s="0" t="n">
        <f aca="false">IF(AND(OR(Dashboard!$B$5="All",D13042=Dashboard!$B$5),OR(Dashboard!$D$5="All",N13042=Dashboard!$D$5),OR(AND(C13042&lt;&gt;"",C13042&gt;=Dashboard!$F$5,C13042&lt;=Dashboard!$H$5),AND(C13042="",Dashboard!$F$5&lt;=1980,Dashboard!$H$5&gt;=2016))),1,0)</f>
        <v>1</v>
      </c>
      <c r="Q13042" s="0" t="n">
        <f aca="false">J13042*P13042+ROW()*0.00000001</f>
        <v>0.05013042</v>
      </c>
    </row>
    <row r="13043" customFormat="false" ht="15" hidden="false" customHeight="false" outlineLevel="0" collapsed="false">
      <c r="A13043" s="0" t="s">
        <v>9400</v>
      </c>
      <c r="B13043" s="0" t="s">
        <v>76</v>
      </c>
      <c r="C13043" s="0" t="n">
        <v>2002</v>
      </c>
      <c r="D13043" s="0" t="s">
        <v>41</v>
      </c>
      <c r="E13043" s="0" t="s">
        <v>89</v>
      </c>
      <c r="F13043" s="0" t="n">
        <v>0.03</v>
      </c>
      <c r="G13043" s="0" t="n">
        <v>0.02</v>
      </c>
      <c r="H13043" s="0" t="n">
        <v>0</v>
      </c>
      <c r="I13043" s="0" t="n">
        <v>0.01</v>
      </c>
      <c r="J13043" s="0" t="n">
        <v>0.05</v>
      </c>
      <c r="K13043" s="0" t="n">
        <v>70</v>
      </c>
      <c r="L13043" s="0" t="n">
        <v>4.4</v>
      </c>
      <c r="M13043" s="0" t="s">
        <v>36</v>
      </c>
      <c r="N13043" s="0" t="s">
        <v>74</v>
      </c>
      <c r="O13043" s="0" t="s">
        <v>67</v>
      </c>
      <c r="P13043" s="0" t="n">
        <f aca="false">IF(AND(OR(Dashboard!$B$5="All",D13043=Dashboard!$B$5),OR(Dashboard!$D$5="All",N13043=Dashboard!$D$5),OR(AND(C13043&lt;&gt;"",C13043&gt;=Dashboard!$F$5,C13043&lt;=Dashboard!$H$5),AND(C13043="",Dashboard!$F$5&lt;=1980,Dashboard!$H$5&gt;=2016))),1,0)</f>
        <v>1</v>
      </c>
      <c r="Q13043" s="0" t="n">
        <f aca="false">J13043*P13043+ROW()*0.00000001</f>
        <v>0.05013043</v>
      </c>
    </row>
    <row r="13044" customFormat="false" ht="15" hidden="false" customHeight="false" outlineLevel="0" collapsed="false">
      <c r="A13044" s="0" t="s">
        <v>7880</v>
      </c>
      <c r="B13044" s="0" t="s">
        <v>184</v>
      </c>
      <c r="C13044" s="0" t="n">
        <v>2015</v>
      </c>
      <c r="D13044" s="0" t="s">
        <v>71</v>
      </c>
      <c r="E13044" s="0" t="s">
        <v>4960</v>
      </c>
      <c r="F13044" s="0" t="n">
        <v>0.03</v>
      </c>
      <c r="G13044" s="0" t="n">
        <v>0.02</v>
      </c>
      <c r="H13044" s="0" t="n">
        <v>0</v>
      </c>
      <c r="I13044" s="0" t="n">
        <v>0</v>
      </c>
      <c r="J13044" s="0" t="n">
        <v>0.05</v>
      </c>
      <c r="N13044" s="0" t="s">
        <v>35</v>
      </c>
      <c r="P13044" s="0" t="n">
        <f aca="false">IF(AND(OR(Dashboard!$B$5="All",D13044=Dashboard!$B$5),OR(Dashboard!$D$5="All",N13044=Dashboard!$D$5),OR(AND(C13044&lt;&gt;"",C13044&gt;=Dashboard!$F$5,C13044&lt;=Dashboard!$H$5),AND(C13044="",Dashboard!$F$5&lt;=1980,Dashboard!$H$5&gt;=2016))),1,0)</f>
        <v>1</v>
      </c>
      <c r="Q13044" s="0" t="n">
        <f aca="false">J13044*P13044+ROW()*0.00000001</f>
        <v>0.05013044</v>
      </c>
    </row>
    <row r="13045" customFormat="false" ht="15" hidden="false" customHeight="false" outlineLevel="0" collapsed="false">
      <c r="A13045" s="0" t="s">
        <v>9401</v>
      </c>
      <c r="B13045" s="0" t="s">
        <v>33</v>
      </c>
      <c r="C13045" s="0" t="n">
        <v>2009</v>
      </c>
      <c r="D13045" s="0" t="s">
        <v>114</v>
      </c>
      <c r="E13045" s="0" t="s">
        <v>6134</v>
      </c>
      <c r="F13045" s="0" t="n">
        <v>0</v>
      </c>
      <c r="G13045" s="0" t="n">
        <v>0.05</v>
      </c>
      <c r="H13045" s="0" t="n">
        <v>0</v>
      </c>
      <c r="I13045" s="0" t="n">
        <v>0</v>
      </c>
      <c r="J13045" s="0" t="n">
        <v>0.05</v>
      </c>
      <c r="M13045" s="0" t="s">
        <v>36</v>
      </c>
      <c r="N13045" s="0" t="s">
        <v>35</v>
      </c>
      <c r="P13045" s="0" t="n">
        <f aca="false">IF(AND(OR(Dashboard!$B$5="All",D13045=Dashboard!$B$5),OR(Dashboard!$D$5="All",N13045=Dashboard!$D$5),OR(AND(C13045&lt;&gt;"",C13045&gt;=Dashboard!$F$5,C13045&lt;=Dashboard!$H$5),AND(C13045="",Dashboard!$F$5&lt;=1980,Dashboard!$H$5&gt;=2016))),1,0)</f>
        <v>1</v>
      </c>
      <c r="Q13045" s="0" t="n">
        <f aca="false">J13045*P13045+ROW()*0.00000001</f>
        <v>0.05013045</v>
      </c>
    </row>
    <row r="13046" customFormat="false" ht="15" hidden="false" customHeight="false" outlineLevel="0" collapsed="false">
      <c r="A13046" s="0" t="s">
        <v>9402</v>
      </c>
      <c r="B13046" s="0" t="s">
        <v>117</v>
      </c>
      <c r="C13046" s="0" t="n">
        <v>1998</v>
      </c>
      <c r="D13046" s="0" t="s">
        <v>71</v>
      </c>
      <c r="E13046" s="0" t="s">
        <v>6718</v>
      </c>
      <c r="F13046" s="0" t="n">
        <v>0.03</v>
      </c>
      <c r="G13046" s="0" t="n">
        <v>0.02</v>
      </c>
      <c r="H13046" s="0" t="n">
        <v>0</v>
      </c>
      <c r="I13046" s="0" t="n">
        <v>0</v>
      </c>
      <c r="J13046" s="0" t="n">
        <v>0.05</v>
      </c>
      <c r="N13046" s="0" t="s">
        <v>74</v>
      </c>
      <c r="P13046" s="0" t="n">
        <f aca="false">IF(AND(OR(Dashboard!$B$5="All",D13046=Dashboard!$B$5),OR(Dashboard!$D$5="All",N13046=Dashboard!$D$5),OR(AND(C13046&lt;&gt;"",C13046&gt;=Dashboard!$F$5,C13046&lt;=Dashboard!$H$5),AND(C13046="",Dashboard!$F$5&lt;=1980,Dashboard!$H$5&gt;=2016))),1,0)</f>
        <v>1</v>
      </c>
      <c r="Q13046" s="0" t="n">
        <f aca="false">J13046*P13046+ROW()*0.00000001</f>
        <v>0.05013046</v>
      </c>
    </row>
    <row r="13047" customFormat="false" ht="15" hidden="false" customHeight="false" outlineLevel="0" collapsed="false">
      <c r="A13047" s="0" t="s">
        <v>8843</v>
      </c>
      <c r="B13047" s="0" t="s">
        <v>33</v>
      </c>
      <c r="C13047" s="0" t="n">
        <v>2008</v>
      </c>
      <c r="D13047" s="0" t="s">
        <v>34</v>
      </c>
      <c r="E13047" s="0" t="s">
        <v>160</v>
      </c>
      <c r="F13047" s="0" t="n">
        <v>0.04</v>
      </c>
      <c r="G13047" s="0" t="n">
        <v>0.01</v>
      </c>
      <c r="H13047" s="0" t="n">
        <v>0</v>
      </c>
      <c r="I13047" s="0" t="n">
        <v>0</v>
      </c>
      <c r="J13047" s="0" t="n">
        <v>0.05</v>
      </c>
      <c r="N13047" s="0" t="s">
        <v>35</v>
      </c>
      <c r="P13047" s="0" t="n">
        <f aca="false">IF(AND(OR(Dashboard!$B$5="All",D13047=Dashboard!$B$5),OR(Dashboard!$D$5="All",N13047=Dashboard!$D$5),OR(AND(C13047&lt;&gt;"",C13047&gt;=Dashboard!$F$5,C13047&lt;=Dashboard!$H$5),AND(C13047="",Dashboard!$F$5&lt;=1980,Dashboard!$H$5&gt;=2016))),1,0)</f>
        <v>1</v>
      </c>
      <c r="Q13047" s="0" t="n">
        <f aca="false">J13047*P13047+ROW()*0.00000001</f>
        <v>0.05013047</v>
      </c>
    </row>
    <row r="13048" customFormat="false" ht="15" hidden="false" customHeight="false" outlineLevel="0" collapsed="false">
      <c r="A13048" s="0" t="s">
        <v>578</v>
      </c>
      <c r="B13048" s="0" t="s">
        <v>152</v>
      </c>
      <c r="C13048" s="0" t="n">
        <v>2015</v>
      </c>
      <c r="D13048" s="0" t="s">
        <v>102</v>
      </c>
      <c r="E13048" s="0" t="s">
        <v>243</v>
      </c>
      <c r="F13048" s="0" t="n">
        <v>0.01</v>
      </c>
      <c r="G13048" s="0" t="n">
        <v>0.04</v>
      </c>
      <c r="H13048" s="0" t="n">
        <v>0</v>
      </c>
      <c r="I13048" s="0" t="n">
        <v>0</v>
      </c>
      <c r="J13048" s="0" t="n">
        <v>0.05</v>
      </c>
      <c r="K13048" s="0" t="n">
        <v>76</v>
      </c>
      <c r="L13048" s="0" t="n">
        <v>5.1</v>
      </c>
      <c r="M13048" s="0" t="s">
        <v>73</v>
      </c>
      <c r="N13048" s="0" t="s">
        <v>152</v>
      </c>
      <c r="O13048" s="0" t="s">
        <v>37</v>
      </c>
      <c r="P13048" s="0" t="n">
        <f aca="false">IF(AND(OR(Dashboard!$B$5="All",D13048=Dashboard!$B$5),OR(Dashboard!$D$5="All",N13048=Dashboard!$D$5),OR(AND(C13048&lt;&gt;"",C13048&gt;=Dashboard!$F$5,C13048&lt;=Dashboard!$H$5),AND(C13048="",Dashboard!$F$5&lt;=1980,Dashboard!$H$5&gt;=2016))),1,0)</f>
        <v>1</v>
      </c>
      <c r="Q13048" s="0" t="n">
        <f aca="false">J13048*P13048+ROW()*0.00000001</f>
        <v>0.05013048</v>
      </c>
    </row>
    <row r="13049" customFormat="false" ht="15" hidden="false" customHeight="false" outlineLevel="0" collapsed="false">
      <c r="A13049" s="0" t="s">
        <v>9403</v>
      </c>
      <c r="B13049" s="0" t="s">
        <v>50</v>
      </c>
      <c r="C13049" s="0" t="n">
        <v>2010</v>
      </c>
      <c r="D13049" s="0" t="s">
        <v>102</v>
      </c>
      <c r="E13049" s="0" t="s">
        <v>1173</v>
      </c>
      <c r="F13049" s="0" t="n">
        <v>0</v>
      </c>
      <c r="G13049" s="0" t="n">
        <v>0</v>
      </c>
      <c r="H13049" s="0" t="n">
        <v>0.05</v>
      </c>
      <c r="I13049" s="0" t="n">
        <v>0</v>
      </c>
      <c r="J13049" s="0" t="n">
        <v>0.05</v>
      </c>
      <c r="N13049" s="0" t="s">
        <v>35</v>
      </c>
      <c r="P13049" s="0" t="n">
        <f aca="false">IF(AND(OR(Dashboard!$B$5="All",D13049=Dashboard!$B$5),OR(Dashboard!$D$5="All",N13049=Dashboard!$D$5),OR(AND(C13049&lt;&gt;"",C13049&gt;=Dashboard!$F$5,C13049&lt;=Dashboard!$H$5),AND(C13049="",Dashboard!$F$5&lt;=1980,Dashboard!$H$5&gt;=2016))),1,0)</f>
        <v>1</v>
      </c>
      <c r="Q13049" s="0" t="n">
        <f aca="false">J13049*P13049+ROW()*0.00000001</f>
        <v>0.05013049</v>
      </c>
    </row>
    <row r="13050" customFormat="false" ht="15" hidden="false" customHeight="false" outlineLevel="0" collapsed="false">
      <c r="A13050" s="0" t="s">
        <v>9404</v>
      </c>
      <c r="B13050" s="0" t="s">
        <v>152</v>
      </c>
      <c r="C13050" s="0" t="n">
        <v>2011</v>
      </c>
      <c r="D13050" s="0" t="s">
        <v>58</v>
      </c>
      <c r="E13050" s="0" t="s">
        <v>6672</v>
      </c>
      <c r="F13050" s="0" t="n">
        <v>0</v>
      </c>
      <c r="G13050" s="0" t="n">
        <v>0.04</v>
      </c>
      <c r="H13050" s="0" t="n">
        <v>0</v>
      </c>
      <c r="I13050" s="0" t="n">
        <v>0.01</v>
      </c>
      <c r="J13050" s="0" t="n">
        <v>0.05</v>
      </c>
      <c r="K13050" s="0" t="n">
        <v>70</v>
      </c>
      <c r="L13050" s="0" t="n">
        <v>7.7</v>
      </c>
      <c r="M13050" s="0" t="s">
        <v>36</v>
      </c>
      <c r="N13050" s="0" t="s">
        <v>152</v>
      </c>
      <c r="O13050" s="0" t="s">
        <v>67</v>
      </c>
      <c r="P13050" s="0" t="n">
        <f aca="false">IF(AND(OR(Dashboard!$B$5="All",D13050=Dashboard!$B$5),OR(Dashboard!$D$5="All",N13050=Dashboard!$D$5),OR(AND(C13050&lt;&gt;"",C13050&gt;=Dashboard!$F$5,C13050&lt;=Dashboard!$H$5),AND(C13050="",Dashboard!$F$5&lt;=1980,Dashboard!$H$5&gt;=2016))),1,0)</f>
        <v>1</v>
      </c>
      <c r="Q13050" s="0" t="n">
        <f aca="false">J13050*P13050+ROW()*0.00000001</f>
        <v>0.0501305</v>
      </c>
    </row>
    <row r="13051" customFormat="false" ht="15" hidden="false" customHeight="false" outlineLevel="0" collapsed="false">
      <c r="A13051" s="0" t="s">
        <v>9405</v>
      </c>
      <c r="B13051" s="0" t="s">
        <v>76</v>
      </c>
      <c r="C13051" s="0" t="n">
        <v>2002</v>
      </c>
      <c r="D13051" s="0" t="s">
        <v>114</v>
      </c>
      <c r="E13051" s="0" t="s">
        <v>1374</v>
      </c>
      <c r="F13051" s="0" t="n">
        <v>0.03</v>
      </c>
      <c r="G13051" s="0" t="n">
        <v>0.02</v>
      </c>
      <c r="H13051" s="0" t="n">
        <v>0</v>
      </c>
      <c r="I13051" s="0" t="n">
        <v>0.01</v>
      </c>
      <c r="J13051" s="0" t="n">
        <v>0.05</v>
      </c>
      <c r="K13051" s="0" t="n">
        <v>37</v>
      </c>
      <c r="L13051" s="0" t="n">
        <v>5.9</v>
      </c>
      <c r="M13051" s="0" t="s">
        <v>103</v>
      </c>
      <c r="N13051" s="0" t="s">
        <v>74</v>
      </c>
      <c r="O13051" s="0" t="s">
        <v>177</v>
      </c>
      <c r="P13051" s="0" t="n">
        <f aca="false">IF(AND(OR(Dashboard!$B$5="All",D13051=Dashboard!$B$5),OR(Dashboard!$D$5="All",N13051=Dashboard!$D$5),OR(AND(C13051&lt;&gt;"",C13051&gt;=Dashboard!$F$5,C13051&lt;=Dashboard!$H$5),AND(C13051="",Dashboard!$F$5&lt;=1980,Dashboard!$H$5&gt;=2016))),1,0)</f>
        <v>1</v>
      </c>
      <c r="Q13051" s="0" t="n">
        <f aca="false">J13051*P13051+ROW()*0.00000001</f>
        <v>0.05013051</v>
      </c>
    </row>
    <row r="13052" customFormat="false" ht="15" hidden="false" customHeight="false" outlineLevel="0" collapsed="false">
      <c r="A13052" s="0" t="s">
        <v>9406</v>
      </c>
      <c r="B13052" s="0" t="s">
        <v>50</v>
      </c>
      <c r="C13052" s="0" t="n">
        <v>2010</v>
      </c>
      <c r="D13052" s="0" t="s">
        <v>114</v>
      </c>
      <c r="E13052" s="0" t="s">
        <v>520</v>
      </c>
      <c r="F13052" s="0" t="n">
        <v>0.04</v>
      </c>
      <c r="G13052" s="0" t="n">
        <v>0.01</v>
      </c>
      <c r="H13052" s="0" t="n">
        <v>0</v>
      </c>
      <c r="I13052" s="0" t="n">
        <v>0</v>
      </c>
      <c r="J13052" s="0" t="n">
        <v>0.05</v>
      </c>
      <c r="M13052" s="0" t="s">
        <v>36</v>
      </c>
      <c r="N13052" s="0" t="s">
        <v>35</v>
      </c>
      <c r="P13052" s="0" t="n">
        <f aca="false">IF(AND(OR(Dashboard!$B$5="All",D13052=Dashboard!$B$5),OR(Dashboard!$D$5="All",N13052=Dashboard!$D$5),OR(AND(C13052&lt;&gt;"",C13052&gt;=Dashboard!$F$5,C13052&lt;=Dashboard!$H$5),AND(C13052="",Dashboard!$F$5&lt;=1980,Dashboard!$H$5&gt;=2016))),1,0)</f>
        <v>1</v>
      </c>
      <c r="Q13052" s="0" t="n">
        <f aca="false">J13052*P13052+ROW()*0.00000001</f>
        <v>0.05013052</v>
      </c>
    </row>
    <row r="13053" customFormat="false" ht="15" hidden="false" customHeight="false" outlineLevel="0" collapsed="false">
      <c r="A13053" s="0" t="s">
        <v>9407</v>
      </c>
      <c r="B13053" s="0" t="s">
        <v>50</v>
      </c>
      <c r="C13053" s="0" t="n">
        <v>2010</v>
      </c>
      <c r="D13053" s="0" t="s">
        <v>46</v>
      </c>
      <c r="E13053" s="0" t="s">
        <v>2890</v>
      </c>
      <c r="F13053" s="0" t="n">
        <v>0</v>
      </c>
      <c r="G13053" s="0" t="n">
        <v>0</v>
      </c>
      <c r="H13053" s="0" t="n">
        <v>0.05</v>
      </c>
      <c r="I13053" s="0" t="n">
        <v>0</v>
      </c>
      <c r="J13053" s="0" t="n">
        <v>0.05</v>
      </c>
      <c r="N13053" s="0" t="s">
        <v>35</v>
      </c>
      <c r="P13053" s="0" t="n">
        <f aca="false">IF(AND(OR(Dashboard!$B$5="All",D13053=Dashboard!$B$5),OR(Dashboard!$D$5="All",N13053=Dashboard!$D$5),OR(AND(C13053&lt;&gt;"",C13053&gt;=Dashboard!$F$5,C13053&lt;=Dashboard!$H$5),AND(C13053="",Dashboard!$F$5&lt;=1980,Dashboard!$H$5&gt;=2016))),1,0)</f>
        <v>1</v>
      </c>
      <c r="Q13053" s="0" t="n">
        <f aca="false">J13053*P13053+ROW()*0.00000001</f>
        <v>0.05013053</v>
      </c>
    </row>
    <row r="13054" customFormat="false" ht="15" hidden="false" customHeight="false" outlineLevel="0" collapsed="false">
      <c r="A13054" s="0" t="s">
        <v>7348</v>
      </c>
      <c r="B13054" s="0" t="s">
        <v>851</v>
      </c>
      <c r="C13054" s="0" t="n">
        <v>2015</v>
      </c>
      <c r="D13054" s="0" t="s">
        <v>114</v>
      </c>
      <c r="E13054" s="0" t="s">
        <v>6736</v>
      </c>
      <c r="F13054" s="0" t="n">
        <v>0</v>
      </c>
      <c r="G13054" s="0" t="n">
        <v>0</v>
      </c>
      <c r="H13054" s="0" t="n">
        <v>0.05</v>
      </c>
      <c r="I13054" s="0" t="n">
        <v>0</v>
      </c>
      <c r="J13054" s="0" t="n">
        <v>0.05</v>
      </c>
      <c r="N13054" s="0" t="s">
        <v>74</v>
      </c>
      <c r="P13054" s="0" t="n">
        <f aca="false">IF(AND(OR(Dashboard!$B$5="All",D13054=Dashboard!$B$5),OR(Dashboard!$D$5="All",N13054=Dashboard!$D$5),OR(AND(C13054&lt;&gt;"",C13054&gt;=Dashboard!$F$5,C13054&lt;=Dashboard!$H$5),AND(C13054="",Dashboard!$F$5&lt;=1980,Dashboard!$H$5&gt;=2016))),1,0)</f>
        <v>1</v>
      </c>
      <c r="Q13054" s="0" t="n">
        <f aca="false">J13054*P13054+ROW()*0.00000001</f>
        <v>0.05013054</v>
      </c>
    </row>
    <row r="13055" customFormat="false" ht="15" hidden="false" customHeight="false" outlineLevel="0" collapsed="false">
      <c r="A13055" s="0" t="s">
        <v>6141</v>
      </c>
      <c r="B13055" s="0" t="s">
        <v>172</v>
      </c>
      <c r="C13055" s="0" t="n">
        <v>2015</v>
      </c>
      <c r="D13055" s="0" t="s">
        <v>71</v>
      </c>
      <c r="E13055" s="0" t="s">
        <v>782</v>
      </c>
      <c r="F13055" s="0" t="n">
        <v>0.03</v>
      </c>
      <c r="G13055" s="0" t="n">
        <v>0.02</v>
      </c>
      <c r="H13055" s="0" t="n">
        <v>0</v>
      </c>
      <c r="I13055" s="0" t="n">
        <v>0</v>
      </c>
      <c r="J13055" s="0" t="n">
        <v>0.05</v>
      </c>
      <c r="K13055" s="0" t="n">
        <v>48</v>
      </c>
      <c r="L13055" s="0" t="n">
        <v>7.1</v>
      </c>
      <c r="M13055" s="0" t="s">
        <v>103</v>
      </c>
      <c r="N13055" s="0" t="s">
        <v>66</v>
      </c>
      <c r="O13055" s="0" t="s">
        <v>177</v>
      </c>
      <c r="P13055" s="0" t="n">
        <f aca="false">IF(AND(OR(Dashboard!$B$5="All",D13055=Dashboard!$B$5),OR(Dashboard!$D$5="All",N13055=Dashboard!$D$5),OR(AND(C13055&lt;&gt;"",C13055&gt;=Dashboard!$F$5,C13055&lt;=Dashboard!$H$5),AND(C13055="",Dashboard!$F$5&lt;=1980,Dashboard!$H$5&gt;=2016))),1,0)</f>
        <v>1</v>
      </c>
      <c r="Q13055" s="0" t="n">
        <f aca="false">J13055*P13055+ROW()*0.00000001</f>
        <v>0.05013055</v>
      </c>
    </row>
    <row r="13056" customFormat="false" ht="15" hidden="false" customHeight="false" outlineLevel="0" collapsed="false">
      <c r="A13056" s="0" t="s">
        <v>9408</v>
      </c>
      <c r="B13056" s="0" t="s">
        <v>164</v>
      </c>
      <c r="C13056" s="0" t="n">
        <v>2010</v>
      </c>
      <c r="D13056" s="0" t="s">
        <v>102</v>
      </c>
      <c r="E13056" s="0" t="s">
        <v>1485</v>
      </c>
      <c r="F13056" s="0" t="n">
        <v>0.05</v>
      </c>
      <c r="G13056" s="0" t="n">
        <v>0</v>
      </c>
      <c r="H13056" s="0" t="n">
        <v>0</v>
      </c>
      <c r="I13056" s="0" t="n">
        <v>0</v>
      </c>
      <c r="J13056" s="0" t="n">
        <v>0.05</v>
      </c>
      <c r="K13056" s="0" t="n">
        <v>50</v>
      </c>
      <c r="L13056" s="0" t="n">
        <v>6.5</v>
      </c>
      <c r="M13056" s="0" t="s">
        <v>103</v>
      </c>
      <c r="N13056" s="0" t="s">
        <v>74</v>
      </c>
      <c r="O13056" s="0" t="s">
        <v>177</v>
      </c>
      <c r="P13056" s="0" t="n">
        <f aca="false">IF(AND(OR(Dashboard!$B$5="All",D13056=Dashboard!$B$5),OR(Dashboard!$D$5="All",N13056=Dashboard!$D$5),OR(AND(C13056&lt;&gt;"",C13056&gt;=Dashboard!$F$5,C13056&lt;=Dashboard!$H$5),AND(C13056="",Dashboard!$F$5&lt;=1980,Dashboard!$H$5&gt;=2016))),1,0)</f>
        <v>1</v>
      </c>
      <c r="Q13056" s="0" t="n">
        <f aca="false">J13056*P13056+ROW()*0.00000001</f>
        <v>0.05013056</v>
      </c>
    </row>
    <row r="13057" customFormat="false" ht="15" hidden="false" customHeight="false" outlineLevel="0" collapsed="false">
      <c r="A13057" s="0" t="s">
        <v>9409</v>
      </c>
      <c r="B13057" s="0" t="s">
        <v>50</v>
      </c>
      <c r="C13057" s="0" t="n">
        <v>2008</v>
      </c>
      <c r="D13057" s="0" t="s">
        <v>46</v>
      </c>
      <c r="E13057" s="0" t="s">
        <v>154</v>
      </c>
      <c r="F13057" s="0" t="n">
        <v>0</v>
      </c>
      <c r="G13057" s="0" t="n">
        <v>0</v>
      </c>
      <c r="H13057" s="0" t="n">
        <v>0.05</v>
      </c>
      <c r="I13057" s="0" t="n">
        <v>0</v>
      </c>
      <c r="J13057" s="0" t="n">
        <v>0.05</v>
      </c>
      <c r="N13057" s="0" t="s">
        <v>35</v>
      </c>
      <c r="P13057" s="0" t="n">
        <f aca="false">IF(AND(OR(Dashboard!$B$5="All",D13057=Dashboard!$B$5),OR(Dashboard!$D$5="All",N13057=Dashboard!$D$5),OR(AND(C13057&lt;&gt;"",C13057&gt;=Dashboard!$F$5,C13057&lt;=Dashboard!$H$5),AND(C13057="",Dashboard!$F$5&lt;=1980,Dashboard!$H$5&gt;=2016))),1,0)</f>
        <v>1</v>
      </c>
      <c r="Q13057" s="0" t="n">
        <f aca="false">J13057*P13057+ROW()*0.00000001</f>
        <v>0.05013057</v>
      </c>
    </row>
    <row r="13058" customFormat="false" ht="15" hidden="false" customHeight="false" outlineLevel="0" collapsed="false">
      <c r="A13058" s="0" t="s">
        <v>8885</v>
      </c>
      <c r="B13058" s="0" t="s">
        <v>50</v>
      </c>
      <c r="C13058" s="0" t="n">
        <v>2009</v>
      </c>
      <c r="D13058" s="0" t="s">
        <v>102</v>
      </c>
      <c r="E13058" s="0" t="s">
        <v>1002</v>
      </c>
      <c r="F13058" s="0" t="n">
        <v>0.05</v>
      </c>
      <c r="G13058" s="0" t="n">
        <v>0</v>
      </c>
      <c r="H13058" s="0" t="n">
        <v>0</v>
      </c>
      <c r="I13058" s="0" t="n">
        <v>0</v>
      </c>
      <c r="J13058" s="0" t="n">
        <v>0.05</v>
      </c>
      <c r="M13058" s="0" t="s">
        <v>103</v>
      </c>
      <c r="N13058" s="0" t="s">
        <v>35</v>
      </c>
      <c r="P13058" s="0" t="n">
        <f aca="false">IF(AND(OR(Dashboard!$B$5="All",D13058=Dashboard!$B$5),OR(Dashboard!$D$5="All",N13058=Dashboard!$D$5),OR(AND(C13058&lt;&gt;"",C13058&gt;=Dashboard!$F$5,C13058&lt;=Dashboard!$H$5),AND(C13058="",Dashboard!$F$5&lt;=1980,Dashboard!$H$5&gt;=2016))),1,0)</f>
        <v>1</v>
      </c>
      <c r="Q13058" s="0" t="n">
        <f aca="false">J13058*P13058+ROW()*0.00000001</f>
        <v>0.05013058</v>
      </c>
    </row>
    <row r="13059" customFormat="false" ht="15" hidden="false" customHeight="false" outlineLevel="0" collapsed="false">
      <c r="A13059" s="0" t="s">
        <v>4535</v>
      </c>
      <c r="B13059" s="0" t="s">
        <v>50</v>
      </c>
      <c r="C13059" s="0" t="n">
        <v>2009</v>
      </c>
      <c r="D13059" s="0" t="s">
        <v>34</v>
      </c>
      <c r="E13059" s="0" t="s">
        <v>72</v>
      </c>
      <c r="F13059" s="0" t="n">
        <v>0.05</v>
      </c>
      <c r="G13059" s="0" t="n">
        <v>0</v>
      </c>
      <c r="H13059" s="0" t="n">
        <v>0</v>
      </c>
      <c r="I13059" s="0" t="n">
        <v>0</v>
      </c>
      <c r="J13059" s="0" t="n">
        <v>0.05</v>
      </c>
      <c r="M13059" s="0" t="s">
        <v>36</v>
      </c>
      <c r="N13059" s="0" t="s">
        <v>35</v>
      </c>
      <c r="P13059" s="0" t="n">
        <f aca="false">IF(AND(OR(Dashboard!$B$5="All",D13059=Dashboard!$B$5),OR(Dashboard!$D$5="All",N13059=Dashboard!$D$5),OR(AND(C13059&lt;&gt;"",C13059&gt;=Dashboard!$F$5,C13059&lt;=Dashboard!$H$5),AND(C13059="",Dashboard!$F$5&lt;=1980,Dashboard!$H$5&gt;=2016))),1,0)</f>
        <v>1</v>
      </c>
      <c r="Q13059" s="0" t="n">
        <f aca="false">J13059*P13059+ROW()*0.00000001</f>
        <v>0.05013059</v>
      </c>
    </row>
    <row r="13060" customFormat="false" ht="15" hidden="false" customHeight="false" outlineLevel="0" collapsed="false">
      <c r="A13060" s="0" t="s">
        <v>7574</v>
      </c>
      <c r="B13060" s="0" t="s">
        <v>64</v>
      </c>
      <c r="C13060" s="0" t="n">
        <v>2014</v>
      </c>
      <c r="D13060" s="0" t="s">
        <v>46</v>
      </c>
      <c r="E13060" s="0" t="s">
        <v>689</v>
      </c>
      <c r="F13060" s="0" t="n">
        <v>0.03</v>
      </c>
      <c r="G13060" s="0" t="n">
        <v>0.02</v>
      </c>
      <c r="H13060" s="0" t="n">
        <v>0</v>
      </c>
      <c r="I13060" s="0" t="n">
        <v>0</v>
      </c>
      <c r="J13060" s="0" t="n">
        <v>0.05</v>
      </c>
      <c r="K13060" s="0" t="n">
        <v>51</v>
      </c>
      <c r="L13060" s="0" t="n">
        <v>4.1</v>
      </c>
      <c r="M13060" s="0" t="s">
        <v>73</v>
      </c>
      <c r="N13060" s="0" t="s">
        <v>66</v>
      </c>
      <c r="O13060" s="0" t="s">
        <v>53</v>
      </c>
      <c r="P13060" s="0" t="n">
        <f aca="false">IF(AND(OR(Dashboard!$B$5="All",D13060=Dashboard!$B$5),OR(Dashboard!$D$5="All",N13060=Dashboard!$D$5),OR(AND(C13060&lt;&gt;"",C13060&gt;=Dashboard!$F$5,C13060&lt;=Dashboard!$H$5),AND(C13060="",Dashboard!$F$5&lt;=1980,Dashboard!$H$5&gt;=2016))),1,0)</f>
        <v>1</v>
      </c>
      <c r="Q13060" s="0" t="n">
        <f aca="false">J13060*P13060+ROW()*0.00000001</f>
        <v>0.0501306</v>
      </c>
    </row>
    <row r="13061" customFormat="false" ht="15" hidden="false" customHeight="false" outlineLevel="0" collapsed="false">
      <c r="A13061" s="0" t="s">
        <v>5722</v>
      </c>
      <c r="B13061" s="0" t="s">
        <v>50</v>
      </c>
      <c r="D13061" s="0" t="s">
        <v>71</v>
      </c>
      <c r="E13061" s="0" t="s">
        <v>154</v>
      </c>
      <c r="F13061" s="0" t="n">
        <v>0.05</v>
      </c>
      <c r="G13061" s="0" t="n">
        <v>0</v>
      </c>
      <c r="H13061" s="0" t="n">
        <v>0</v>
      </c>
      <c r="I13061" s="0" t="n">
        <v>0</v>
      </c>
      <c r="J13061" s="0" t="n">
        <v>0.05</v>
      </c>
      <c r="N13061" s="0" t="s">
        <v>35</v>
      </c>
      <c r="P13061" s="0" t="n">
        <f aca="false">IF(AND(OR(Dashboard!$B$5="All",D13061=Dashboard!$B$5),OR(Dashboard!$D$5="All",N13061=Dashboard!$D$5),OR(AND(C13061&lt;&gt;"",C13061&gt;=Dashboard!$F$5,C13061&lt;=Dashboard!$H$5),AND(C13061="",Dashboard!$F$5&lt;=1980,Dashboard!$H$5&gt;=2016))),1,0)</f>
        <v>1</v>
      </c>
      <c r="Q13061" s="0" t="n">
        <f aca="false">J13061*P13061+ROW()*0.00000001</f>
        <v>0.05013061</v>
      </c>
    </row>
    <row r="13062" customFormat="false" ht="15" hidden="false" customHeight="false" outlineLevel="0" collapsed="false">
      <c r="A13062" s="0" t="s">
        <v>6912</v>
      </c>
      <c r="B13062" s="0" t="s">
        <v>152</v>
      </c>
      <c r="C13062" s="0" t="n">
        <v>2009</v>
      </c>
      <c r="D13062" s="0" t="s">
        <v>46</v>
      </c>
      <c r="E13062" s="0" t="s">
        <v>4798</v>
      </c>
      <c r="F13062" s="0" t="n">
        <v>0</v>
      </c>
      <c r="G13062" s="0" t="n">
        <v>0.04</v>
      </c>
      <c r="H13062" s="0" t="n">
        <v>0</v>
      </c>
      <c r="I13062" s="0" t="n">
        <v>0.01</v>
      </c>
      <c r="J13062" s="0" t="n">
        <v>0.05</v>
      </c>
      <c r="K13062" s="0" t="n">
        <v>61</v>
      </c>
      <c r="L13062" s="0" t="n">
        <v>6.8</v>
      </c>
      <c r="M13062" s="0" t="s">
        <v>103</v>
      </c>
      <c r="N13062" s="0" t="s">
        <v>152</v>
      </c>
      <c r="O13062" s="0" t="s">
        <v>67</v>
      </c>
      <c r="P13062" s="0" t="n">
        <f aca="false">IF(AND(OR(Dashboard!$B$5="All",D13062=Dashboard!$B$5),OR(Dashboard!$D$5="All",N13062=Dashboard!$D$5),OR(AND(C13062&lt;&gt;"",C13062&gt;=Dashboard!$F$5,C13062&lt;=Dashboard!$H$5),AND(C13062="",Dashboard!$F$5&lt;=1980,Dashboard!$H$5&gt;=2016))),1,0)</f>
        <v>1</v>
      </c>
      <c r="Q13062" s="0" t="n">
        <f aca="false">J13062*P13062+ROW()*0.00000001</f>
        <v>0.05013062</v>
      </c>
    </row>
    <row r="13063" customFormat="false" ht="15" hidden="false" customHeight="false" outlineLevel="0" collapsed="false">
      <c r="A13063" s="0" t="s">
        <v>1896</v>
      </c>
      <c r="B13063" s="0" t="s">
        <v>152</v>
      </c>
      <c r="C13063" s="0" t="n">
        <v>2009</v>
      </c>
      <c r="D13063" s="0" t="s">
        <v>56</v>
      </c>
      <c r="E13063" s="0" t="s">
        <v>547</v>
      </c>
      <c r="F13063" s="0" t="n">
        <v>0.02</v>
      </c>
      <c r="G13063" s="0" t="n">
        <v>0.03</v>
      </c>
      <c r="H13063" s="0" t="n">
        <v>0</v>
      </c>
      <c r="I13063" s="0" t="n">
        <v>0.01</v>
      </c>
      <c r="J13063" s="0" t="n">
        <v>0.05</v>
      </c>
      <c r="K13063" s="0" t="n">
        <v>76</v>
      </c>
      <c r="L13063" s="0" t="n">
        <v>4.9</v>
      </c>
      <c r="M13063" s="0" t="s">
        <v>73</v>
      </c>
      <c r="N13063" s="0" t="s">
        <v>152</v>
      </c>
      <c r="O13063" s="0" t="s">
        <v>37</v>
      </c>
      <c r="P13063" s="0" t="n">
        <f aca="false">IF(AND(OR(Dashboard!$B$5="All",D13063=Dashboard!$B$5),OR(Dashboard!$D$5="All",N13063=Dashboard!$D$5),OR(AND(C13063&lt;&gt;"",C13063&gt;=Dashboard!$F$5,C13063&lt;=Dashboard!$H$5),AND(C13063="",Dashboard!$F$5&lt;=1980,Dashboard!$H$5&gt;=2016))),1,0)</f>
        <v>1</v>
      </c>
      <c r="Q13063" s="0" t="n">
        <f aca="false">J13063*P13063+ROW()*0.00000001</f>
        <v>0.05013063</v>
      </c>
    </row>
    <row r="13064" customFormat="false" ht="15" hidden="false" customHeight="false" outlineLevel="0" collapsed="false">
      <c r="A13064" s="0" t="s">
        <v>9410</v>
      </c>
      <c r="B13064" s="0" t="s">
        <v>50</v>
      </c>
      <c r="C13064" s="0" t="n">
        <v>2008</v>
      </c>
      <c r="D13064" s="0" t="s">
        <v>34</v>
      </c>
      <c r="E13064" s="0" t="s">
        <v>195</v>
      </c>
      <c r="F13064" s="0" t="n">
        <v>0.04</v>
      </c>
      <c r="G13064" s="0" t="n">
        <v>0.01</v>
      </c>
      <c r="H13064" s="0" t="n">
        <v>0</v>
      </c>
      <c r="I13064" s="0" t="n">
        <v>0</v>
      </c>
      <c r="J13064" s="0" t="n">
        <v>0.05</v>
      </c>
      <c r="M13064" s="0" t="s">
        <v>36</v>
      </c>
      <c r="N13064" s="0" t="s">
        <v>35</v>
      </c>
      <c r="P13064" s="0" t="n">
        <f aca="false">IF(AND(OR(Dashboard!$B$5="All",D13064=Dashboard!$B$5),OR(Dashboard!$D$5="All",N13064=Dashboard!$D$5),OR(AND(C13064&lt;&gt;"",C13064&gt;=Dashboard!$F$5,C13064&lt;=Dashboard!$H$5),AND(C13064="",Dashboard!$F$5&lt;=1980,Dashboard!$H$5&gt;=2016))),1,0)</f>
        <v>1</v>
      </c>
      <c r="Q13064" s="0" t="n">
        <f aca="false">J13064*P13064+ROW()*0.00000001</f>
        <v>0.05013064</v>
      </c>
    </row>
    <row r="13065" customFormat="false" ht="15" hidden="false" customHeight="false" outlineLevel="0" collapsed="false">
      <c r="A13065" s="0" t="s">
        <v>9411</v>
      </c>
      <c r="B13065" s="0" t="s">
        <v>78</v>
      </c>
      <c r="C13065" s="0" t="n">
        <v>1991</v>
      </c>
      <c r="D13065" s="0" t="s">
        <v>46</v>
      </c>
      <c r="E13065" s="0" t="s">
        <v>3686</v>
      </c>
      <c r="F13065" s="0" t="n">
        <v>0</v>
      </c>
      <c r="G13065" s="0" t="n">
        <v>0</v>
      </c>
      <c r="H13065" s="0" t="n">
        <v>0.05</v>
      </c>
      <c r="I13065" s="0" t="n">
        <v>0</v>
      </c>
      <c r="J13065" s="0" t="n">
        <v>0.05</v>
      </c>
      <c r="N13065" s="0" t="s">
        <v>35</v>
      </c>
      <c r="P13065" s="0" t="n">
        <f aca="false">IF(AND(OR(Dashboard!$B$5="All",D13065=Dashboard!$B$5),OR(Dashboard!$D$5="All",N13065=Dashboard!$D$5),OR(AND(C13065&lt;&gt;"",C13065&gt;=Dashboard!$F$5,C13065&lt;=Dashboard!$H$5),AND(C13065="",Dashboard!$F$5&lt;=1980,Dashboard!$H$5&gt;=2016))),1,0)</f>
        <v>1</v>
      </c>
      <c r="Q13065" s="0" t="n">
        <f aca="false">J13065*P13065+ROW()*0.00000001</f>
        <v>0.05013065</v>
      </c>
    </row>
    <row r="13066" customFormat="false" ht="15" hidden="false" customHeight="false" outlineLevel="0" collapsed="false">
      <c r="A13066" s="0" t="s">
        <v>4549</v>
      </c>
      <c r="B13066" s="0" t="s">
        <v>152</v>
      </c>
      <c r="C13066" s="0" t="n">
        <v>2010</v>
      </c>
      <c r="D13066" s="0" t="s">
        <v>52</v>
      </c>
      <c r="E13066" s="0" t="s">
        <v>243</v>
      </c>
      <c r="F13066" s="0" t="n">
        <v>0.05</v>
      </c>
      <c r="G13066" s="0" t="n">
        <v>0</v>
      </c>
      <c r="H13066" s="0" t="n">
        <v>0</v>
      </c>
      <c r="I13066" s="0" t="n">
        <v>0</v>
      </c>
      <c r="J13066" s="0" t="n">
        <v>0.05</v>
      </c>
      <c r="M13066" s="0" t="s">
        <v>3341</v>
      </c>
      <c r="N13066" s="0" t="s">
        <v>152</v>
      </c>
      <c r="P13066" s="0" t="n">
        <f aca="false">IF(AND(OR(Dashboard!$B$5="All",D13066=Dashboard!$B$5),OR(Dashboard!$D$5="All",N13066=Dashboard!$D$5),OR(AND(C13066&lt;&gt;"",C13066&gt;=Dashboard!$F$5,C13066&lt;=Dashboard!$H$5),AND(C13066="",Dashboard!$F$5&lt;=1980,Dashboard!$H$5&gt;=2016))),1,0)</f>
        <v>1</v>
      </c>
      <c r="Q13066" s="0" t="n">
        <f aca="false">J13066*P13066+ROW()*0.00000001</f>
        <v>0.05013066</v>
      </c>
    </row>
    <row r="13067" customFormat="false" ht="15" hidden="false" customHeight="false" outlineLevel="0" collapsed="false">
      <c r="A13067" s="0" t="s">
        <v>9412</v>
      </c>
      <c r="B13067" s="0" t="s">
        <v>50</v>
      </c>
      <c r="C13067" s="0" t="n">
        <v>2011</v>
      </c>
      <c r="D13067" s="0" t="s">
        <v>48</v>
      </c>
      <c r="E13067" s="0" t="s">
        <v>1259</v>
      </c>
      <c r="F13067" s="0" t="n">
        <v>0</v>
      </c>
      <c r="G13067" s="0" t="n">
        <v>0.04</v>
      </c>
      <c r="H13067" s="0" t="n">
        <v>0</v>
      </c>
      <c r="I13067" s="0" t="n">
        <v>0.01</v>
      </c>
      <c r="J13067" s="0" t="n">
        <v>0.05</v>
      </c>
      <c r="M13067" s="0" t="s">
        <v>36</v>
      </c>
      <c r="N13067" s="0" t="s">
        <v>35</v>
      </c>
      <c r="P13067" s="0" t="n">
        <f aca="false">IF(AND(OR(Dashboard!$B$5="All",D13067=Dashboard!$B$5),OR(Dashboard!$D$5="All",N13067=Dashboard!$D$5),OR(AND(C13067&lt;&gt;"",C13067&gt;=Dashboard!$F$5,C13067&lt;=Dashboard!$H$5),AND(C13067="",Dashboard!$F$5&lt;=1980,Dashboard!$H$5&gt;=2016))),1,0)</f>
        <v>1</v>
      </c>
      <c r="Q13067" s="0" t="n">
        <f aca="false">J13067*P13067+ROW()*0.00000001</f>
        <v>0.05013067</v>
      </c>
    </row>
    <row r="13068" customFormat="false" ht="15" hidden="false" customHeight="false" outlineLevel="0" collapsed="false">
      <c r="A13068" s="0" t="s">
        <v>7440</v>
      </c>
      <c r="B13068" s="0" t="s">
        <v>172</v>
      </c>
      <c r="C13068" s="0" t="n">
        <v>2015</v>
      </c>
      <c r="D13068" s="0" t="s">
        <v>46</v>
      </c>
      <c r="E13068" s="0" t="s">
        <v>689</v>
      </c>
      <c r="F13068" s="0" t="n">
        <v>0.04</v>
      </c>
      <c r="G13068" s="0" t="n">
        <v>0.01</v>
      </c>
      <c r="H13068" s="0" t="n">
        <v>0</v>
      </c>
      <c r="I13068" s="0" t="n">
        <v>0.01</v>
      </c>
      <c r="J13068" s="0" t="n">
        <v>0.05</v>
      </c>
      <c r="K13068" s="0" t="n">
        <v>77</v>
      </c>
      <c r="L13068" s="0" t="n">
        <v>7.1</v>
      </c>
      <c r="M13068" s="0" t="s">
        <v>73</v>
      </c>
      <c r="N13068" s="0" t="s">
        <v>66</v>
      </c>
      <c r="O13068" s="0" t="s">
        <v>37</v>
      </c>
      <c r="P13068" s="0" t="n">
        <f aca="false">IF(AND(OR(Dashboard!$B$5="All",D13068=Dashboard!$B$5),OR(Dashboard!$D$5="All",N13068=Dashboard!$D$5),OR(AND(C13068&lt;&gt;"",C13068&gt;=Dashboard!$F$5,C13068&lt;=Dashboard!$H$5),AND(C13068="",Dashboard!$F$5&lt;=1980,Dashboard!$H$5&gt;=2016))),1,0)</f>
        <v>1</v>
      </c>
      <c r="Q13068" s="0" t="n">
        <f aca="false">J13068*P13068+ROW()*0.00000001</f>
        <v>0.05013068</v>
      </c>
    </row>
    <row r="13069" customFormat="false" ht="15" hidden="false" customHeight="false" outlineLevel="0" collapsed="false">
      <c r="A13069" s="0" t="s">
        <v>9413</v>
      </c>
      <c r="B13069" s="0" t="s">
        <v>64</v>
      </c>
      <c r="C13069" s="0" t="n">
        <v>2010</v>
      </c>
      <c r="D13069" s="0" t="s">
        <v>56</v>
      </c>
      <c r="E13069" s="0" t="s">
        <v>1259</v>
      </c>
      <c r="F13069" s="0" t="n">
        <v>0</v>
      </c>
      <c r="G13069" s="0" t="n">
        <v>0.04</v>
      </c>
      <c r="H13069" s="0" t="n">
        <v>0</v>
      </c>
      <c r="I13069" s="0" t="n">
        <v>0.01</v>
      </c>
      <c r="J13069" s="0" t="n">
        <v>0.05</v>
      </c>
      <c r="K13069" s="0" t="n">
        <v>77</v>
      </c>
      <c r="L13069" s="0" t="n">
        <v>8.6</v>
      </c>
      <c r="N13069" s="0" t="s">
        <v>66</v>
      </c>
      <c r="O13069" s="0" t="s">
        <v>37</v>
      </c>
      <c r="P13069" s="0" t="n">
        <f aca="false">IF(AND(OR(Dashboard!$B$5="All",D13069=Dashboard!$B$5),OR(Dashboard!$D$5="All",N13069=Dashboard!$D$5),OR(AND(C13069&lt;&gt;"",C13069&gt;=Dashboard!$F$5,C13069&lt;=Dashboard!$H$5),AND(C13069="",Dashboard!$F$5&lt;=1980,Dashboard!$H$5&gt;=2016))),1,0)</f>
        <v>1</v>
      </c>
      <c r="Q13069" s="0" t="n">
        <f aca="false">J13069*P13069+ROW()*0.00000001</f>
        <v>0.05013069</v>
      </c>
    </row>
    <row r="13070" customFormat="false" ht="15" hidden="false" customHeight="false" outlineLevel="0" collapsed="false">
      <c r="A13070" s="0" t="s">
        <v>9414</v>
      </c>
      <c r="B13070" s="0" t="s">
        <v>164</v>
      </c>
      <c r="C13070" s="0" t="n">
        <v>2010</v>
      </c>
      <c r="D13070" s="0" t="s">
        <v>114</v>
      </c>
      <c r="E13070" s="0" t="s">
        <v>89</v>
      </c>
      <c r="F13070" s="0" t="n">
        <v>0</v>
      </c>
      <c r="G13070" s="0" t="n">
        <v>0</v>
      </c>
      <c r="H13070" s="0" t="n">
        <v>0.05</v>
      </c>
      <c r="I13070" s="0" t="n">
        <v>0</v>
      </c>
      <c r="J13070" s="0" t="n">
        <v>0.05</v>
      </c>
      <c r="N13070" s="0" t="s">
        <v>74</v>
      </c>
      <c r="P13070" s="0" t="n">
        <f aca="false">IF(AND(OR(Dashboard!$B$5="All",D13070=Dashboard!$B$5),OR(Dashboard!$D$5="All",N13070=Dashboard!$D$5),OR(AND(C13070&lt;&gt;"",C13070&gt;=Dashboard!$F$5,C13070&lt;=Dashboard!$H$5),AND(C13070="",Dashboard!$F$5&lt;=1980,Dashboard!$H$5&gt;=2016))),1,0)</f>
        <v>1</v>
      </c>
      <c r="Q13070" s="0" t="n">
        <f aca="false">J13070*P13070+ROW()*0.00000001</f>
        <v>0.0501307</v>
      </c>
    </row>
    <row r="13071" customFormat="false" ht="15" hidden="false" customHeight="false" outlineLevel="0" collapsed="false">
      <c r="A13071" s="0" t="s">
        <v>9415</v>
      </c>
      <c r="B13071" s="0" t="s">
        <v>50</v>
      </c>
      <c r="C13071" s="0" t="n">
        <v>2006</v>
      </c>
      <c r="D13071" s="0" t="s">
        <v>48</v>
      </c>
      <c r="E13071" s="0" t="s">
        <v>35</v>
      </c>
      <c r="F13071" s="0" t="n">
        <v>0</v>
      </c>
      <c r="G13071" s="0" t="n">
        <v>0</v>
      </c>
      <c r="H13071" s="0" t="n">
        <v>0.05</v>
      </c>
      <c r="I13071" s="0" t="n">
        <v>0</v>
      </c>
      <c r="J13071" s="0" t="n">
        <v>0.05</v>
      </c>
      <c r="N13071" s="0" t="s">
        <v>35</v>
      </c>
      <c r="P13071" s="0" t="n">
        <f aca="false">IF(AND(OR(Dashboard!$B$5="All",D13071=Dashboard!$B$5),OR(Dashboard!$D$5="All",N13071=Dashboard!$D$5),OR(AND(C13071&lt;&gt;"",C13071&gt;=Dashboard!$F$5,C13071&lt;=Dashboard!$H$5),AND(C13071="",Dashboard!$F$5&lt;=1980,Dashboard!$H$5&gt;=2016))),1,0)</f>
        <v>1</v>
      </c>
      <c r="Q13071" s="0" t="n">
        <f aca="false">J13071*P13071+ROW()*0.00000001</f>
        <v>0.05013071</v>
      </c>
    </row>
    <row r="13072" customFormat="false" ht="15" hidden="false" customHeight="false" outlineLevel="0" collapsed="false">
      <c r="A13072" s="0" t="s">
        <v>9416</v>
      </c>
      <c r="B13072" s="0" t="s">
        <v>64</v>
      </c>
      <c r="C13072" s="0" t="n">
        <v>2010</v>
      </c>
      <c r="D13072" s="0" t="s">
        <v>56</v>
      </c>
      <c r="E13072" s="0" t="s">
        <v>195</v>
      </c>
      <c r="F13072" s="0" t="n">
        <v>0.05</v>
      </c>
      <c r="G13072" s="0" t="n">
        <v>0</v>
      </c>
      <c r="H13072" s="0" t="n">
        <v>0</v>
      </c>
      <c r="I13072" s="0" t="n">
        <v>0</v>
      </c>
      <c r="J13072" s="0" t="n">
        <v>0.05</v>
      </c>
      <c r="K13072" s="0" t="n">
        <v>33</v>
      </c>
      <c r="L13072" s="0" t="n">
        <v>6.6</v>
      </c>
      <c r="M13072" s="0" t="s">
        <v>73</v>
      </c>
      <c r="N13072" s="0" t="s">
        <v>66</v>
      </c>
      <c r="O13072" s="0" t="s">
        <v>177</v>
      </c>
      <c r="P13072" s="0" t="n">
        <f aca="false">IF(AND(OR(Dashboard!$B$5="All",D13072=Dashboard!$B$5),OR(Dashboard!$D$5="All",N13072=Dashboard!$D$5),OR(AND(C13072&lt;&gt;"",C13072&gt;=Dashboard!$F$5,C13072&lt;=Dashboard!$H$5),AND(C13072="",Dashboard!$F$5&lt;=1980,Dashboard!$H$5&gt;=2016))),1,0)</f>
        <v>1</v>
      </c>
      <c r="Q13072" s="0" t="n">
        <f aca="false">J13072*P13072+ROW()*0.00000001</f>
        <v>0.05013072</v>
      </c>
    </row>
    <row r="13073" customFormat="false" ht="15" hidden="false" customHeight="false" outlineLevel="0" collapsed="false">
      <c r="A13073" s="0" t="s">
        <v>9417</v>
      </c>
      <c r="B13073" s="0" t="s">
        <v>85</v>
      </c>
      <c r="C13073" s="0" t="n">
        <v>2003</v>
      </c>
      <c r="D13073" s="0" t="s">
        <v>34</v>
      </c>
      <c r="E13073" s="0" t="s">
        <v>2860</v>
      </c>
      <c r="F13073" s="0" t="n">
        <v>0.04</v>
      </c>
      <c r="G13073" s="0" t="n">
        <v>0.01</v>
      </c>
      <c r="H13073" s="0" t="n">
        <v>0</v>
      </c>
      <c r="I13073" s="0" t="n">
        <v>0</v>
      </c>
      <c r="J13073" s="0" t="n">
        <v>0.05</v>
      </c>
      <c r="N13073" s="0" t="s">
        <v>35</v>
      </c>
      <c r="P13073" s="0" t="n">
        <f aca="false">IF(AND(OR(Dashboard!$B$5="All",D13073=Dashboard!$B$5),OR(Dashboard!$D$5="All",N13073=Dashboard!$D$5),OR(AND(C13073&lt;&gt;"",C13073&gt;=Dashboard!$F$5,C13073&lt;=Dashboard!$H$5),AND(C13073="",Dashboard!$F$5&lt;=1980,Dashboard!$H$5&gt;=2016))),1,0)</f>
        <v>1</v>
      </c>
      <c r="Q13073" s="0" t="n">
        <f aca="false">J13073*P13073+ROW()*0.00000001</f>
        <v>0.05013073</v>
      </c>
    </row>
    <row r="13074" customFormat="false" ht="15" hidden="false" customHeight="false" outlineLevel="0" collapsed="false">
      <c r="A13074" s="0" t="s">
        <v>9418</v>
      </c>
      <c r="B13074" s="0" t="s">
        <v>85</v>
      </c>
      <c r="C13074" s="0" t="n">
        <v>2005</v>
      </c>
      <c r="D13074" s="0" t="s">
        <v>46</v>
      </c>
      <c r="E13074" s="0" t="s">
        <v>160</v>
      </c>
      <c r="F13074" s="0" t="n">
        <v>0.04</v>
      </c>
      <c r="G13074" s="0" t="n">
        <v>0.01</v>
      </c>
      <c r="H13074" s="0" t="n">
        <v>0</v>
      </c>
      <c r="I13074" s="0" t="n">
        <v>0</v>
      </c>
      <c r="J13074" s="0" t="n">
        <v>0.05</v>
      </c>
      <c r="K13074" s="0" t="n">
        <v>68</v>
      </c>
      <c r="L13074" s="0" t="n">
        <v>8.2</v>
      </c>
      <c r="M13074" s="0" t="s">
        <v>125</v>
      </c>
      <c r="N13074" s="0" t="s">
        <v>35</v>
      </c>
      <c r="O13074" s="0" t="s">
        <v>67</v>
      </c>
      <c r="P13074" s="0" t="n">
        <f aca="false">IF(AND(OR(Dashboard!$B$5="All",D13074=Dashboard!$B$5),OR(Dashboard!$D$5="All",N13074=Dashboard!$D$5),OR(AND(C13074&lt;&gt;"",C13074&gt;=Dashboard!$F$5,C13074&lt;=Dashboard!$H$5),AND(C13074="",Dashboard!$F$5&lt;=1980,Dashboard!$H$5&gt;=2016))),1,0)</f>
        <v>1</v>
      </c>
      <c r="Q13074" s="0" t="n">
        <f aca="false">J13074*P13074+ROW()*0.00000001</f>
        <v>0.05013074</v>
      </c>
    </row>
    <row r="13075" customFormat="false" ht="15" hidden="false" customHeight="false" outlineLevel="0" collapsed="false">
      <c r="A13075" s="0" t="s">
        <v>8795</v>
      </c>
      <c r="B13075" s="0" t="s">
        <v>164</v>
      </c>
      <c r="C13075" s="0" t="n">
        <v>2010</v>
      </c>
      <c r="D13075" s="0" t="s">
        <v>34</v>
      </c>
      <c r="E13075" s="0" t="s">
        <v>782</v>
      </c>
      <c r="F13075" s="0" t="n">
        <v>0</v>
      </c>
      <c r="G13075" s="0" t="n">
        <v>0</v>
      </c>
      <c r="H13075" s="0" t="n">
        <v>0.05</v>
      </c>
      <c r="I13075" s="0" t="n">
        <v>0</v>
      </c>
      <c r="J13075" s="0" t="n">
        <v>0.05</v>
      </c>
      <c r="N13075" s="0" t="s">
        <v>74</v>
      </c>
      <c r="P13075" s="0" t="n">
        <f aca="false">IF(AND(OR(Dashboard!$B$5="All",D13075=Dashboard!$B$5),OR(Dashboard!$D$5="All",N13075=Dashboard!$D$5),OR(AND(C13075&lt;&gt;"",C13075&gt;=Dashboard!$F$5,C13075&lt;=Dashboard!$H$5),AND(C13075="",Dashboard!$F$5&lt;=1980,Dashboard!$H$5&gt;=2016))),1,0)</f>
        <v>1</v>
      </c>
      <c r="Q13075" s="0" t="n">
        <f aca="false">J13075*P13075+ROW()*0.00000001</f>
        <v>0.05013075</v>
      </c>
    </row>
    <row r="13076" customFormat="false" ht="15" hidden="false" customHeight="false" outlineLevel="0" collapsed="false">
      <c r="A13076" s="0" t="s">
        <v>9419</v>
      </c>
      <c r="B13076" s="0" t="s">
        <v>50</v>
      </c>
      <c r="C13076" s="0" t="n">
        <v>2010</v>
      </c>
      <c r="D13076" s="0" t="s">
        <v>58</v>
      </c>
      <c r="E13076" s="0" t="s">
        <v>124</v>
      </c>
      <c r="F13076" s="0" t="n">
        <v>0.05</v>
      </c>
      <c r="G13076" s="0" t="n">
        <v>0</v>
      </c>
      <c r="H13076" s="0" t="n">
        <v>0</v>
      </c>
      <c r="I13076" s="0" t="n">
        <v>0</v>
      </c>
      <c r="J13076" s="0" t="n">
        <v>0.05</v>
      </c>
      <c r="M13076" s="0" t="s">
        <v>36</v>
      </c>
      <c r="N13076" s="0" t="s">
        <v>35</v>
      </c>
      <c r="P13076" s="0" t="n">
        <f aca="false">IF(AND(OR(Dashboard!$B$5="All",D13076=Dashboard!$B$5),OR(Dashboard!$D$5="All",N13076=Dashboard!$D$5),OR(AND(C13076&lt;&gt;"",C13076&gt;=Dashboard!$F$5,C13076&lt;=Dashboard!$H$5),AND(C13076="",Dashboard!$F$5&lt;=1980,Dashboard!$H$5&gt;=2016))),1,0)</f>
        <v>1</v>
      </c>
      <c r="Q13076" s="0" t="n">
        <f aca="false">J13076*P13076+ROW()*0.00000001</f>
        <v>0.05013076</v>
      </c>
    </row>
    <row r="13077" customFormat="false" ht="15" hidden="false" customHeight="false" outlineLevel="0" collapsed="false">
      <c r="A13077" s="0" t="s">
        <v>9420</v>
      </c>
      <c r="B13077" s="0" t="s">
        <v>50</v>
      </c>
      <c r="C13077" s="0" t="n">
        <v>2007</v>
      </c>
      <c r="D13077" s="0" t="s">
        <v>58</v>
      </c>
      <c r="E13077" s="0" t="s">
        <v>9421</v>
      </c>
      <c r="F13077" s="0" t="n">
        <v>0.05</v>
      </c>
      <c r="G13077" s="0" t="n">
        <v>0</v>
      </c>
      <c r="H13077" s="0" t="n">
        <v>0</v>
      </c>
      <c r="I13077" s="0" t="n">
        <v>0</v>
      </c>
      <c r="J13077" s="0" t="n">
        <v>0.05</v>
      </c>
      <c r="K13077" s="0" t="n">
        <v>66</v>
      </c>
      <c r="M13077" s="0" t="s">
        <v>36</v>
      </c>
      <c r="N13077" s="0" t="s">
        <v>35</v>
      </c>
      <c r="O13077" s="0" t="s">
        <v>67</v>
      </c>
      <c r="P13077" s="0" t="n">
        <f aca="false">IF(AND(OR(Dashboard!$B$5="All",D13077=Dashboard!$B$5),OR(Dashboard!$D$5="All",N13077=Dashboard!$D$5),OR(AND(C13077&lt;&gt;"",C13077&gt;=Dashboard!$F$5,C13077&lt;=Dashboard!$H$5),AND(C13077="",Dashboard!$F$5&lt;=1980,Dashboard!$H$5&gt;=2016))),1,0)</f>
        <v>1</v>
      </c>
      <c r="Q13077" s="0" t="n">
        <f aca="false">J13077*P13077+ROW()*0.00000001</f>
        <v>0.05013077</v>
      </c>
    </row>
    <row r="13078" customFormat="false" ht="15" hidden="false" customHeight="false" outlineLevel="0" collapsed="false">
      <c r="A13078" s="0" t="s">
        <v>9422</v>
      </c>
      <c r="B13078" s="0" t="s">
        <v>117</v>
      </c>
      <c r="C13078" s="0" t="n">
        <v>2001</v>
      </c>
      <c r="D13078" s="0" t="s">
        <v>41</v>
      </c>
      <c r="E13078" s="0" t="s">
        <v>124</v>
      </c>
      <c r="F13078" s="0" t="n">
        <v>0.03</v>
      </c>
      <c r="G13078" s="0" t="n">
        <v>0.02</v>
      </c>
      <c r="H13078" s="0" t="n">
        <v>0</v>
      </c>
      <c r="I13078" s="0" t="n">
        <v>0</v>
      </c>
      <c r="J13078" s="0" t="n">
        <v>0.05</v>
      </c>
      <c r="N13078" s="0" t="s">
        <v>74</v>
      </c>
      <c r="P13078" s="0" t="n">
        <f aca="false">IF(AND(OR(Dashboard!$B$5="All",D13078=Dashboard!$B$5),OR(Dashboard!$D$5="All",N13078=Dashboard!$D$5),OR(AND(C13078&lt;&gt;"",C13078&gt;=Dashboard!$F$5,C13078&lt;=Dashboard!$H$5),AND(C13078="",Dashboard!$F$5&lt;=1980,Dashboard!$H$5&gt;=2016))),1,0)</f>
        <v>1</v>
      </c>
      <c r="Q13078" s="0" t="n">
        <f aca="false">J13078*P13078+ROW()*0.00000001</f>
        <v>0.05013078</v>
      </c>
    </row>
    <row r="13079" customFormat="false" ht="15" hidden="false" customHeight="false" outlineLevel="0" collapsed="false">
      <c r="A13079" s="0" t="s">
        <v>9423</v>
      </c>
      <c r="B13079" s="0" t="s">
        <v>94</v>
      </c>
      <c r="C13079" s="0" t="n">
        <v>2015</v>
      </c>
      <c r="D13079" s="0" t="s">
        <v>114</v>
      </c>
      <c r="E13079" s="0" t="s">
        <v>3305</v>
      </c>
      <c r="F13079" s="0" t="n">
        <v>0.04</v>
      </c>
      <c r="G13079" s="0" t="n">
        <v>0</v>
      </c>
      <c r="H13079" s="0" t="n">
        <v>0</v>
      </c>
      <c r="I13079" s="0" t="n">
        <v>0.01</v>
      </c>
      <c r="J13079" s="0" t="n">
        <v>0.05</v>
      </c>
      <c r="N13079" s="0" t="s">
        <v>74</v>
      </c>
      <c r="P13079" s="0" t="n">
        <f aca="false">IF(AND(OR(Dashboard!$B$5="All",D13079=Dashboard!$B$5),OR(Dashboard!$D$5="All",N13079=Dashboard!$D$5),OR(AND(C13079&lt;&gt;"",C13079&gt;=Dashboard!$F$5,C13079&lt;=Dashboard!$H$5),AND(C13079="",Dashboard!$F$5&lt;=1980,Dashboard!$H$5&gt;=2016))),1,0)</f>
        <v>1</v>
      </c>
      <c r="Q13079" s="0" t="n">
        <f aca="false">J13079*P13079+ROW()*0.00000001</f>
        <v>0.05013079</v>
      </c>
    </row>
    <row r="13080" customFormat="false" ht="15" hidden="false" customHeight="false" outlineLevel="0" collapsed="false">
      <c r="A13080" s="0" t="s">
        <v>9424</v>
      </c>
      <c r="B13080" s="0" t="s">
        <v>76</v>
      </c>
      <c r="C13080" s="0" t="n">
        <v>2008</v>
      </c>
      <c r="D13080" s="0" t="s">
        <v>102</v>
      </c>
      <c r="E13080" s="0" t="s">
        <v>211</v>
      </c>
      <c r="F13080" s="0" t="n">
        <v>0</v>
      </c>
      <c r="G13080" s="0" t="n">
        <v>0</v>
      </c>
      <c r="H13080" s="0" t="n">
        <v>0.05</v>
      </c>
      <c r="I13080" s="0" t="n">
        <v>0</v>
      </c>
      <c r="J13080" s="0" t="n">
        <v>0.05</v>
      </c>
      <c r="N13080" s="0" t="s">
        <v>74</v>
      </c>
      <c r="P13080" s="0" t="n">
        <f aca="false">IF(AND(OR(Dashboard!$B$5="All",D13080=Dashboard!$B$5),OR(Dashboard!$D$5="All",N13080=Dashboard!$D$5),OR(AND(C13080&lt;&gt;"",C13080&gt;=Dashboard!$F$5,C13080&lt;=Dashboard!$H$5),AND(C13080="",Dashboard!$F$5&lt;=1980,Dashboard!$H$5&gt;=2016))),1,0)</f>
        <v>1</v>
      </c>
      <c r="Q13080" s="0" t="n">
        <f aca="false">J13080*P13080+ROW()*0.00000001</f>
        <v>0.0501308</v>
      </c>
    </row>
    <row r="13081" customFormat="false" ht="15" hidden="false" customHeight="false" outlineLevel="0" collapsed="false">
      <c r="A13081" s="0" t="s">
        <v>8745</v>
      </c>
      <c r="B13081" s="0" t="s">
        <v>184</v>
      </c>
      <c r="C13081" s="0" t="n">
        <v>2015</v>
      </c>
      <c r="D13081" s="0" t="s">
        <v>71</v>
      </c>
      <c r="E13081" s="0" t="s">
        <v>2264</v>
      </c>
      <c r="F13081" s="0" t="n">
        <v>0.03</v>
      </c>
      <c r="G13081" s="0" t="n">
        <v>0.02</v>
      </c>
      <c r="H13081" s="0" t="n">
        <v>0</v>
      </c>
      <c r="I13081" s="0" t="n">
        <v>0</v>
      </c>
      <c r="J13081" s="0" t="n">
        <v>0.05</v>
      </c>
      <c r="N13081" s="0" t="s">
        <v>35</v>
      </c>
      <c r="P13081" s="0" t="n">
        <f aca="false">IF(AND(OR(Dashboard!$B$5="All",D13081=Dashboard!$B$5),OR(Dashboard!$D$5="All",N13081=Dashboard!$D$5),OR(AND(C13081&lt;&gt;"",C13081&gt;=Dashboard!$F$5,C13081&lt;=Dashboard!$H$5),AND(C13081="",Dashboard!$F$5&lt;=1980,Dashboard!$H$5&gt;=2016))),1,0)</f>
        <v>1</v>
      </c>
      <c r="Q13081" s="0" t="n">
        <f aca="false">J13081*P13081+ROW()*0.00000001</f>
        <v>0.05013081</v>
      </c>
    </row>
    <row r="13082" customFormat="false" ht="15" hidden="false" customHeight="false" outlineLevel="0" collapsed="false">
      <c r="A13082" s="0" t="s">
        <v>9425</v>
      </c>
      <c r="B13082" s="0" t="s">
        <v>50</v>
      </c>
      <c r="C13082" s="0" t="n">
        <v>2009</v>
      </c>
      <c r="D13082" s="0" t="s">
        <v>58</v>
      </c>
      <c r="E13082" s="0" t="s">
        <v>124</v>
      </c>
      <c r="F13082" s="0" t="n">
        <v>0.05</v>
      </c>
      <c r="G13082" s="0" t="n">
        <v>0</v>
      </c>
      <c r="H13082" s="0" t="n">
        <v>0</v>
      </c>
      <c r="I13082" s="0" t="n">
        <v>0</v>
      </c>
      <c r="J13082" s="0" t="n">
        <v>0.05</v>
      </c>
      <c r="M13082" s="0" t="s">
        <v>36</v>
      </c>
      <c r="N13082" s="0" t="s">
        <v>35</v>
      </c>
      <c r="P13082" s="0" t="n">
        <f aca="false">IF(AND(OR(Dashboard!$B$5="All",D13082=Dashboard!$B$5),OR(Dashboard!$D$5="All",N13082=Dashboard!$D$5),OR(AND(C13082&lt;&gt;"",C13082&gt;=Dashboard!$F$5,C13082&lt;=Dashboard!$H$5),AND(C13082="",Dashboard!$F$5&lt;=1980,Dashboard!$H$5&gt;=2016))),1,0)</f>
        <v>1</v>
      </c>
      <c r="Q13082" s="0" t="n">
        <f aca="false">J13082*P13082+ROW()*0.00000001</f>
        <v>0.05013082</v>
      </c>
    </row>
    <row r="13083" customFormat="false" ht="15" hidden="false" customHeight="false" outlineLevel="0" collapsed="false">
      <c r="A13083" s="0" t="s">
        <v>9426</v>
      </c>
      <c r="B13083" s="0" t="s">
        <v>50</v>
      </c>
      <c r="C13083" s="0" t="n">
        <v>2006</v>
      </c>
      <c r="D13083" s="0" t="s">
        <v>46</v>
      </c>
      <c r="E13083" s="0" t="s">
        <v>154</v>
      </c>
      <c r="F13083" s="0" t="n">
        <v>0</v>
      </c>
      <c r="G13083" s="0" t="n">
        <v>0</v>
      </c>
      <c r="H13083" s="0" t="n">
        <v>0.05</v>
      </c>
      <c r="I13083" s="0" t="n">
        <v>0</v>
      </c>
      <c r="J13083" s="0" t="n">
        <v>0.05</v>
      </c>
      <c r="N13083" s="0" t="s">
        <v>35</v>
      </c>
      <c r="P13083" s="0" t="n">
        <f aca="false">IF(AND(OR(Dashboard!$B$5="All",D13083=Dashboard!$B$5),OR(Dashboard!$D$5="All",N13083=Dashboard!$D$5),OR(AND(C13083&lt;&gt;"",C13083&gt;=Dashboard!$F$5,C13083&lt;=Dashboard!$H$5),AND(C13083="",Dashboard!$F$5&lt;=1980,Dashboard!$H$5&gt;=2016))),1,0)</f>
        <v>1</v>
      </c>
      <c r="Q13083" s="0" t="n">
        <f aca="false">J13083*P13083+ROW()*0.00000001</f>
        <v>0.05013083</v>
      </c>
    </row>
    <row r="13084" customFormat="false" ht="15" hidden="false" customHeight="false" outlineLevel="0" collapsed="false">
      <c r="A13084" s="0" t="s">
        <v>9427</v>
      </c>
      <c r="B13084" s="0" t="s">
        <v>50</v>
      </c>
      <c r="C13084" s="0" t="n">
        <v>2007</v>
      </c>
      <c r="D13084" s="0" t="s">
        <v>71</v>
      </c>
      <c r="E13084" s="0" t="s">
        <v>1607</v>
      </c>
      <c r="F13084" s="0" t="n">
        <v>0.05</v>
      </c>
      <c r="G13084" s="0" t="n">
        <v>0</v>
      </c>
      <c r="H13084" s="0" t="n">
        <v>0</v>
      </c>
      <c r="I13084" s="0" t="n">
        <v>0</v>
      </c>
      <c r="J13084" s="0" t="n">
        <v>0.05</v>
      </c>
      <c r="K13084" s="0" t="n">
        <v>71</v>
      </c>
      <c r="M13084" s="0" t="s">
        <v>36</v>
      </c>
      <c r="N13084" s="0" t="s">
        <v>35</v>
      </c>
      <c r="O13084" s="0" t="s">
        <v>37</v>
      </c>
      <c r="P13084" s="0" t="n">
        <f aca="false">IF(AND(OR(Dashboard!$B$5="All",D13084=Dashboard!$B$5),OR(Dashboard!$D$5="All",N13084=Dashboard!$D$5),OR(AND(C13084&lt;&gt;"",C13084&gt;=Dashboard!$F$5,C13084&lt;=Dashboard!$H$5),AND(C13084="",Dashboard!$F$5&lt;=1980,Dashboard!$H$5&gt;=2016))),1,0)</f>
        <v>1</v>
      </c>
      <c r="Q13084" s="0" t="n">
        <f aca="false">J13084*P13084+ROW()*0.00000001</f>
        <v>0.05013084</v>
      </c>
    </row>
    <row r="13085" customFormat="false" ht="15" hidden="false" customHeight="false" outlineLevel="0" collapsed="false">
      <c r="A13085" s="0" t="s">
        <v>9428</v>
      </c>
      <c r="B13085" s="0" t="s">
        <v>50</v>
      </c>
      <c r="C13085" s="0" t="n">
        <v>2007</v>
      </c>
      <c r="D13085" s="0" t="s">
        <v>114</v>
      </c>
      <c r="E13085" s="0" t="s">
        <v>4601</v>
      </c>
      <c r="F13085" s="0" t="n">
        <v>0</v>
      </c>
      <c r="G13085" s="0" t="n">
        <v>0</v>
      </c>
      <c r="H13085" s="0" t="n">
        <v>0.05</v>
      </c>
      <c r="I13085" s="0" t="n">
        <v>0</v>
      </c>
      <c r="J13085" s="0" t="n">
        <v>0.05</v>
      </c>
      <c r="N13085" s="0" t="s">
        <v>35</v>
      </c>
      <c r="P13085" s="0" t="n">
        <f aca="false">IF(AND(OR(Dashboard!$B$5="All",D13085=Dashboard!$B$5),OR(Dashboard!$D$5="All",N13085=Dashboard!$D$5),OR(AND(C13085&lt;&gt;"",C13085&gt;=Dashboard!$F$5,C13085&lt;=Dashboard!$H$5),AND(C13085="",Dashboard!$F$5&lt;=1980,Dashboard!$H$5&gt;=2016))),1,0)</f>
        <v>1</v>
      </c>
      <c r="Q13085" s="0" t="n">
        <f aca="false">J13085*P13085+ROW()*0.00000001</f>
        <v>0.05013085</v>
      </c>
    </row>
    <row r="13086" customFormat="false" ht="15" hidden="false" customHeight="false" outlineLevel="0" collapsed="false">
      <c r="A13086" s="0" t="s">
        <v>9429</v>
      </c>
      <c r="B13086" s="0" t="s">
        <v>164</v>
      </c>
      <c r="C13086" s="0" t="n">
        <v>2010</v>
      </c>
      <c r="D13086" s="0" t="s">
        <v>52</v>
      </c>
      <c r="E13086" s="0" t="s">
        <v>9087</v>
      </c>
      <c r="F13086" s="0" t="n">
        <v>0</v>
      </c>
      <c r="G13086" s="0" t="n">
        <v>0</v>
      </c>
      <c r="H13086" s="0" t="n">
        <v>0.05</v>
      </c>
      <c r="I13086" s="0" t="n">
        <v>0</v>
      </c>
      <c r="J13086" s="0" t="n">
        <v>0.05</v>
      </c>
      <c r="N13086" s="0" t="s">
        <v>74</v>
      </c>
      <c r="P13086" s="0" t="n">
        <f aca="false">IF(AND(OR(Dashboard!$B$5="All",D13086=Dashboard!$B$5),OR(Dashboard!$D$5="All",N13086=Dashboard!$D$5),OR(AND(C13086&lt;&gt;"",C13086&gt;=Dashboard!$F$5,C13086&lt;=Dashboard!$H$5),AND(C13086="",Dashboard!$F$5&lt;=1980,Dashboard!$H$5&gt;=2016))),1,0)</f>
        <v>1</v>
      </c>
      <c r="Q13086" s="0" t="n">
        <f aca="false">J13086*P13086+ROW()*0.00000001</f>
        <v>0.05013086</v>
      </c>
    </row>
    <row r="13087" customFormat="false" ht="15" hidden="false" customHeight="false" outlineLevel="0" collapsed="false">
      <c r="A13087" s="0" t="s">
        <v>431</v>
      </c>
      <c r="B13087" s="0" t="s">
        <v>85</v>
      </c>
      <c r="C13087" s="0" t="n">
        <v>2003</v>
      </c>
      <c r="D13087" s="0" t="s">
        <v>34</v>
      </c>
      <c r="E13087" s="0" t="s">
        <v>142</v>
      </c>
      <c r="F13087" s="0" t="n">
        <v>0.04</v>
      </c>
      <c r="G13087" s="0" t="n">
        <v>0.01</v>
      </c>
      <c r="H13087" s="0" t="n">
        <v>0</v>
      </c>
      <c r="I13087" s="0" t="n">
        <v>0</v>
      </c>
      <c r="J13087" s="0" t="n">
        <v>0.05</v>
      </c>
      <c r="K13087" s="0" t="n">
        <v>82</v>
      </c>
      <c r="L13087" s="0" t="n">
        <v>7.9</v>
      </c>
      <c r="M13087" s="0" t="s">
        <v>36</v>
      </c>
      <c r="N13087" s="0" t="s">
        <v>35</v>
      </c>
      <c r="O13087" s="0" t="s">
        <v>42</v>
      </c>
      <c r="P13087" s="0" t="n">
        <f aca="false">IF(AND(OR(Dashboard!$B$5="All",D13087=Dashboard!$B$5),OR(Dashboard!$D$5="All",N13087=Dashboard!$D$5),OR(AND(C13087&lt;&gt;"",C13087&gt;=Dashboard!$F$5,C13087&lt;=Dashboard!$H$5),AND(C13087="",Dashboard!$F$5&lt;=1980,Dashboard!$H$5&gt;=2016))),1,0)</f>
        <v>1</v>
      </c>
      <c r="Q13087" s="0" t="n">
        <f aca="false">J13087*P13087+ROW()*0.00000001</f>
        <v>0.05013087</v>
      </c>
    </row>
    <row r="13088" customFormat="false" ht="15" hidden="false" customHeight="false" outlineLevel="0" collapsed="false">
      <c r="A13088" s="0" t="s">
        <v>9430</v>
      </c>
      <c r="B13088" s="0" t="s">
        <v>164</v>
      </c>
      <c r="C13088" s="0" t="n">
        <v>2004</v>
      </c>
      <c r="D13088" s="0" t="s">
        <v>58</v>
      </c>
      <c r="E13088" s="0" t="s">
        <v>195</v>
      </c>
      <c r="F13088" s="0" t="n">
        <v>0.05</v>
      </c>
      <c r="G13088" s="0" t="n">
        <v>0</v>
      </c>
      <c r="H13088" s="0" t="n">
        <v>0</v>
      </c>
      <c r="I13088" s="0" t="n">
        <v>0</v>
      </c>
      <c r="J13088" s="0" t="n">
        <v>0.05</v>
      </c>
      <c r="N13088" s="0" t="s">
        <v>74</v>
      </c>
      <c r="P13088" s="0" t="n">
        <f aca="false">IF(AND(OR(Dashboard!$B$5="All",D13088=Dashboard!$B$5),OR(Dashboard!$D$5="All",N13088=Dashboard!$D$5),OR(AND(C13088&lt;&gt;"",C13088&gt;=Dashboard!$F$5,C13088&lt;=Dashboard!$H$5),AND(C13088="",Dashboard!$F$5&lt;=1980,Dashboard!$H$5&gt;=2016))),1,0)</f>
        <v>1</v>
      </c>
      <c r="Q13088" s="0" t="n">
        <f aca="false">J13088*P13088+ROW()*0.00000001</f>
        <v>0.05013088</v>
      </c>
    </row>
    <row r="13089" customFormat="false" ht="15" hidden="false" customHeight="false" outlineLevel="0" collapsed="false">
      <c r="A13089" s="0" t="s">
        <v>9431</v>
      </c>
      <c r="B13089" s="0" t="s">
        <v>76</v>
      </c>
      <c r="C13089" s="0" t="n">
        <v>2002</v>
      </c>
      <c r="D13089" s="0" t="s">
        <v>41</v>
      </c>
      <c r="E13089" s="0" t="s">
        <v>6201</v>
      </c>
      <c r="F13089" s="0" t="n">
        <v>0.03</v>
      </c>
      <c r="G13089" s="0" t="n">
        <v>0.02</v>
      </c>
      <c r="H13089" s="0" t="n">
        <v>0</v>
      </c>
      <c r="I13089" s="0" t="n">
        <v>0.01</v>
      </c>
      <c r="J13089" s="0" t="n">
        <v>0.05</v>
      </c>
      <c r="K13089" s="0" t="n">
        <v>69</v>
      </c>
      <c r="M13089" s="0" t="s">
        <v>36</v>
      </c>
      <c r="N13089" s="0" t="s">
        <v>74</v>
      </c>
      <c r="O13089" s="0" t="s">
        <v>67</v>
      </c>
      <c r="P13089" s="0" t="n">
        <f aca="false">IF(AND(OR(Dashboard!$B$5="All",D13089=Dashboard!$B$5),OR(Dashboard!$D$5="All",N13089=Dashboard!$D$5),OR(AND(C13089&lt;&gt;"",C13089&gt;=Dashboard!$F$5,C13089&lt;=Dashboard!$H$5),AND(C13089="",Dashboard!$F$5&lt;=1980,Dashboard!$H$5&gt;=2016))),1,0)</f>
        <v>1</v>
      </c>
      <c r="Q13089" s="0" t="n">
        <f aca="false">J13089*P13089+ROW()*0.00000001</f>
        <v>0.05013089</v>
      </c>
    </row>
    <row r="13090" customFormat="false" ht="15" hidden="false" customHeight="false" outlineLevel="0" collapsed="false">
      <c r="A13090" s="0" t="s">
        <v>9432</v>
      </c>
      <c r="B13090" s="0" t="s">
        <v>76</v>
      </c>
      <c r="C13090" s="0" t="n">
        <v>2009</v>
      </c>
      <c r="D13090" s="0" t="s">
        <v>114</v>
      </c>
      <c r="E13090" s="0" t="s">
        <v>9433</v>
      </c>
      <c r="F13090" s="0" t="n">
        <v>0</v>
      </c>
      <c r="G13090" s="0" t="n">
        <v>0</v>
      </c>
      <c r="H13090" s="0" t="n">
        <v>0.05</v>
      </c>
      <c r="I13090" s="0" t="n">
        <v>0</v>
      </c>
      <c r="J13090" s="0" t="n">
        <v>0.05</v>
      </c>
      <c r="N13090" s="0" t="s">
        <v>74</v>
      </c>
      <c r="P13090" s="0" t="n">
        <f aca="false">IF(AND(OR(Dashboard!$B$5="All",D13090=Dashboard!$B$5),OR(Dashboard!$D$5="All",N13090=Dashboard!$D$5),OR(AND(C13090&lt;&gt;"",C13090&gt;=Dashboard!$F$5,C13090&lt;=Dashboard!$H$5),AND(C13090="",Dashboard!$F$5&lt;=1980,Dashboard!$H$5&gt;=2016))),1,0)</f>
        <v>1</v>
      </c>
      <c r="Q13090" s="0" t="n">
        <f aca="false">J13090*P13090+ROW()*0.00000001</f>
        <v>0.0501309</v>
      </c>
    </row>
    <row r="13091" customFormat="false" ht="15" hidden="false" customHeight="false" outlineLevel="0" collapsed="false">
      <c r="A13091" s="0" t="s">
        <v>9434</v>
      </c>
      <c r="B13091" s="0" t="s">
        <v>50</v>
      </c>
      <c r="C13091" s="0" t="n">
        <v>2010</v>
      </c>
      <c r="D13091" s="0" t="s">
        <v>58</v>
      </c>
      <c r="E13091" s="0" t="s">
        <v>2960</v>
      </c>
      <c r="F13091" s="0" t="n">
        <v>0.05</v>
      </c>
      <c r="G13091" s="0" t="n">
        <v>0</v>
      </c>
      <c r="H13091" s="0" t="n">
        <v>0</v>
      </c>
      <c r="I13091" s="0" t="n">
        <v>0</v>
      </c>
      <c r="J13091" s="0" t="n">
        <v>0.05</v>
      </c>
      <c r="M13091" s="0" t="s">
        <v>36</v>
      </c>
      <c r="N13091" s="0" t="s">
        <v>35</v>
      </c>
      <c r="P13091" s="0" t="n">
        <f aca="false">IF(AND(OR(Dashboard!$B$5="All",D13091=Dashboard!$B$5),OR(Dashboard!$D$5="All",N13091=Dashboard!$D$5),OR(AND(C13091&lt;&gt;"",C13091&gt;=Dashboard!$F$5,C13091&lt;=Dashboard!$H$5),AND(C13091="",Dashboard!$F$5&lt;=1980,Dashboard!$H$5&gt;=2016))),1,0)</f>
        <v>1</v>
      </c>
      <c r="Q13091" s="0" t="n">
        <f aca="false">J13091*P13091+ROW()*0.00000001</f>
        <v>0.05013091</v>
      </c>
    </row>
    <row r="13092" customFormat="false" ht="15" hidden="false" customHeight="false" outlineLevel="0" collapsed="false">
      <c r="A13092" s="0" t="s">
        <v>8790</v>
      </c>
      <c r="B13092" s="0" t="s">
        <v>186</v>
      </c>
      <c r="C13092" s="0" t="n">
        <v>2002</v>
      </c>
      <c r="D13092" s="0" t="s">
        <v>52</v>
      </c>
      <c r="E13092" s="0" t="s">
        <v>142</v>
      </c>
      <c r="F13092" s="0" t="n">
        <v>0.04</v>
      </c>
      <c r="G13092" s="0" t="n">
        <v>0.01</v>
      </c>
      <c r="H13092" s="0" t="n">
        <v>0</v>
      </c>
      <c r="I13092" s="0" t="n">
        <v>0</v>
      </c>
      <c r="J13092" s="0" t="n">
        <v>0.05</v>
      </c>
      <c r="K13092" s="0" t="n">
        <v>39</v>
      </c>
      <c r="L13092" s="0" t="n">
        <v>7.8</v>
      </c>
      <c r="M13092" s="0" t="s">
        <v>36</v>
      </c>
      <c r="N13092" s="0" t="s">
        <v>35</v>
      </c>
      <c r="O13092" s="0" t="s">
        <v>177</v>
      </c>
      <c r="P13092" s="0" t="n">
        <f aca="false">IF(AND(OR(Dashboard!$B$5="All",D13092=Dashboard!$B$5),OR(Dashboard!$D$5="All",N13092=Dashboard!$D$5),OR(AND(C13092&lt;&gt;"",C13092&gt;=Dashboard!$F$5,C13092&lt;=Dashboard!$H$5),AND(C13092="",Dashboard!$F$5&lt;=1980,Dashboard!$H$5&gt;=2016))),1,0)</f>
        <v>1</v>
      </c>
      <c r="Q13092" s="0" t="n">
        <f aca="false">J13092*P13092+ROW()*0.00000001</f>
        <v>0.05013092</v>
      </c>
    </row>
    <row r="13093" customFormat="false" ht="15" hidden="false" customHeight="false" outlineLevel="0" collapsed="false">
      <c r="A13093" s="0" t="s">
        <v>5003</v>
      </c>
      <c r="B13093" s="0" t="s">
        <v>152</v>
      </c>
      <c r="C13093" s="0" t="n">
        <v>2013</v>
      </c>
      <c r="D13093" s="0" t="s">
        <v>56</v>
      </c>
      <c r="E13093" s="0" t="s">
        <v>72</v>
      </c>
      <c r="F13093" s="0" t="n">
        <v>0</v>
      </c>
      <c r="G13093" s="0" t="n">
        <v>0.05</v>
      </c>
      <c r="H13093" s="0" t="n">
        <v>0</v>
      </c>
      <c r="I13093" s="0" t="n">
        <v>0</v>
      </c>
      <c r="J13093" s="0" t="n">
        <v>0.05</v>
      </c>
      <c r="K13093" s="0" t="n">
        <v>66</v>
      </c>
      <c r="L13093" s="0" t="n">
        <v>6.5</v>
      </c>
      <c r="M13093" s="0" t="s">
        <v>73</v>
      </c>
      <c r="N13093" s="0" t="s">
        <v>152</v>
      </c>
      <c r="O13093" s="0" t="s">
        <v>67</v>
      </c>
      <c r="P13093" s="0" t="n">
        <f aca="false">IF(AND(OR(Dashboard!$B$5="All",D13093=Dashboard!$B$5),OR(Dashboard!$D$5="All",N13093=Dashboard!$D$5),OR(AND(C13093&lt;&gt;"",C13093&gt;=Dashboard!$F$5,C13093&lt;=Dashboard!$H$5),AND(C13093="",Dashboard!$F$5&lt;=1980,Dashboard!$H$5&gt;=2016))),1,0)</f>
        <v>1</v>
      </c>
      <c r="Q13093" s="0" t="n">
        <f aca="false">J13093*P13093+ROW()*0.00000001</f>
        <v>0.05013093</v>
      </c>
    </row>
    <row r="13094" customFormat="false" ht="15" hidden="false" customHeight="false" outlineLevel="0" collapsed="false">
      <c r="A13094" s="0" t="s">
        <v>7536</v>
      </c>
      <c r="B13094" s="0" t="s">
        <v>33</v>
      </c>
      <c r="C13094" s="0" t="n">
        <v>2009</v>
      </c>
      <c r="D13094" s="0" t="s">
        <v>71</v>
      </c>
      <c r="E13094" s="0" t="s">
        <v>1013</v>
      </c>
      <c r="F13094" s="0" t="n">
        <v>0.05</v>
      </c>
      <c r="G13094" s="0" t="n">
        <v>0</v>
      </c>
      <c r="H13094" s="0" t="n">
        <v>0</v>
      </c>
      <c r="I13094" s="0" t="n">
        <v>0</v>
      </c>
      <c r="J13094" s="0" t="n">
        <v>0.05</v>
      </c>
      <c r="K13094" s="0" t="n">
        <v>53</v>
      </c>
      <c r="M13094" s="0" t="s">
        <v>36</v>
      </c>
      <c r="N13094" s="0" t="s">
        <v>35</v>
      </c>
      <c r="O13094" s="0" t="s">
        <v>53</v>
      </c>
      <c r="P13094" s="0" t="n">
        <f aca="false">IF(AND(OR(Dashboard!$B$5="All",D13094=Dashboard!$B$5),OR(Dashboard!$D$5="All",N13094=Dashboard!$D$5),OR(AND(C13094&lt;&gt;"",C13094&gt;=Dashboard!$F$5,C13094&lt;=Dashboard!$H$5),AND(C13094="",Dashboard!$F$5&lt;=1980,Dashboard!$H$5&gt;=2016))),1,0)</f>
        <v>1</v>
      </c>
      <c r="Q13094" s="0" t="n">
        <f aca="false">J13094*P13094+ROW()*0.00000001</f>
        <v>0.05013094</v>
      </c>
    </row>
    <row r="13095" customFormat="false" ht="15" hidden="false" customHeight="false" outlineLevel="0" collapsed="false">
      <c r="A13095" s="0" t="s">
        <v>9435</v>
      </c>
      <c r="B13095" s="0" t="s">
        <v>50</v>
      </c>
      <c r="C13095" s="0" t="n">
        <v>2008</v>
      </c>
      <c r="D13095" s="0" t="s">
        <v>56</v>
      </c>
      <c r="E13095" s="0" t="s">
        <v>547</v>
      </c>
      <c r="F13095" s="0" t="n">
        <v>0.03</v>
      </c>
      <c r="G13095" s="0" t="n">
        <v>0.01</v>
      </c>
      <c r="H13095" s="0" t="n">
        <v>0</v>
      </c>
      <c r="I13095" s="0" t="n">
        <v>0</v>
      </c>
      <c r="J13095" s="0" t="n">
        <v>0.05</v>
      </c>
      <c r="K13095" s="0" t="n">
        <v>75</v>
      </c>
      <c r="L13095" s="0" t="n">
        <v>7.8</v>
      </c>
      <c r="M13095" s="0" t="s">
        <v>36</v>
      </c>
      <c r="N13095" s="0" t="s">
        <v>35</v>
      </c>
      <c r="O13095" s="0" t="s">
        <v>37</v>
      </c>
      <c r="P13095" s="0" t="n">
        <f aca="false">IF(AND(OR(Dashboard!$B$5="All",D13095=Dashboard!$B$5),OR(Dashboard!$D$5="All",N13095=Dashboard!$D$5),OR(AND(C13095&lt;&gt;"",C13095&gt;=Dashboard!$F$5,C13095&lt;=Dashboard!$H$5),AND(C13095="",Dashboard!$F$5&lt;=1980,Dashboard!$H$5&gt;=2016))),1,0)</f>
        <v>1</v>
      </c>
      <c r="Q13095" s="0" t="n">
        <f aca="false">J13095*P13095+ROW()*0.00000001</f>
        <v>0.05013095</v>
      </c>
    </row>
    <row r="13096" customFormat="false" ht="15" hidden="false" customHeight="false" outlineLevel="0" collapsed="false">
      <c r="A13096" s="0" t="s">
        <v>9436</v>
      </c>
      <c r="B13096" s="0" t="s">
        <v>50</v>
      </c>
      <c r="C13096" s="0" t="n">
        <v>2004</v>
      </c>
      <c r="D13096" s="0" t="s">
        <v>34</v>
      </c>
      <c r="E13096" s="0" t="s">
        <v>220</v>
      </c>
      <c r="F13096" s="0" t="n">
        <v>0</v>
      </c>
      <c r="G13096" s="0" t="n">
        <v>0</v>
      </c>
      <c r="H13096" s="0" t="n">
        <v>0.05</v>
      </c>
      <c r="I13096" s="0" t="n">
        <v>0</v>
      </c>
      <c r="J13096" s="0" t="n">
        <v>0.05</v>
      </c>
      <c r="N13096" s="0" t="s">
        <v>35</v>
      </c>
      <c r="P13096" s="0" t="n">
        <f aca="false">IF(AND(OR(Dashboard!$B$5="All",D13096=Dashboard!$B$5),OR(Dashboard!$D$5="All",N13096=Dashboard!$D$5),OR(AND(C13096&lt;&gt;"",C13096&gt;=Dashboard!$F$5,C13096&lt;=Dashboard!$H$5),AND(C13096="",Dashboard!$F$5&lt;=1980,Dashboard!$H$5&gt;=2016))),1,0)</f>
        <v>1</v>
      </c>
      <c r="Q13096" s="0" t="n">
        <f aca="false">J13096*P13096+ROW()*0.00000001</f>
        <v>0.05013096</v>
      </c>
    </row>
    <row r="13097" customFormat="false" ht="15" hidden="false" customHeight="false" outlineLevel="0" collapsed="false">
      <c r="A13097" s="0" t="s">
        <v>9437</v>
      </c>
      <c r="B13097" s="0" t="s">
        <v>50</v>
      </c>
      <c r="C13097" s="0" t="n">
        <v>2008</v>
      </c>
      <c r="D13097" s="0" t="s">
        <v>46</v>
      </c>
      <c r="E13097" s="0" t="s">
        <v>6970</v>
      </c>
      <c r="F13097" s="0" t="n">
        <v>0.05</v>
      </c>
      <c r="G13097" s="0" t="n">
        <v>0</v>
      </c>
      <c r="H13097" s="0" t="n">
        <v>0</v>
      </c>
      <c r="I13097" s="0" t="n">
        <v>0</v>
      </c>
      <c r="J13097" s="0" t="n">
        <v>0.05</v>
      </c>
      <c r="K13097" s="0" t="n">
        <v>60</v>
      </c>
      <c r="L13097" s="0" t="n">
        <v>7</v>
      </c>
      <c r="M13097" s="0" t="s">
        <v>125</v>
      </c>
      <c r="N13097" s="0" t="s">
        <v>35</v>
      </c>
      <c r="O13097" s="0" t="s">
        <v>53</v>
      </c>
      <c r="P13097" s="0" t="n">
        <f aca="false">IF(AND(OR(Dashboard!$B$5="All",D13097=Dashboard!$B$5),OR(Dashboard!$D$5="All",N13097=Dashboard!$D$5),OR(AND(C13097&lt;&gt;"",C13097&gt;=Dashboard!$F$5,C13097&lt;=Dashboard!$H$5),AND(C13097="",Dashboard!$F$5&lt;=1980,Dashboard!$H$5&gt;=2016))),1,0)</f>
        <v>1</v>
      </c>
      <c r="Q13097" s="0" t="n">
        <f aca="false">J13097*P13097+ROW()*0.00000001</f>
        <v>0.05013097</v>
      </c>
    </row>
    <row r="13098" customFormat="false" ht="15" hidden="false" customHeight="false" outlineLevel="0" collapsed="false">
      <c r="A13098" s="0" t="s">
        <v>9438</v>
      </c>
      <c r="B13098" s="0" t="s">
        <v>50</v>
      </c>
      <c r="C13098" s="0" t="n">
        <v>2009</v>
      </c>
      <c r="D13098" s="0" t="s">
        <v>46</v>
      </c>
      <c r="E13098" s="0" t="s">
        <v>328</v>
      </c>
      <c r="F13098" s="0" t="n">
        <v>0</v>
      </c>
      <c r="G13098" s="0" t="n">
        <v>0</v>
      </c>
      <c r="H13098" s="0" t="n">
        <v>0.05</v>
      </c>
      <c r="I13098" s="0" t="n">
        <v>0</v>
      </c>
      <c r="J13098" s="0" t="n">
        <v>0.05</v>
      </c>
      <c r="N13098" s="0" t="s">
        <v>35</v>
      </c>
      <c r="P13098" s="0" t="n">
        <f aca="false">IF(AND(OR(Dashboard!$B$5="All",D13098=Dashboard!$B$5),OR(Dashboard!$D$5="All",N13098=Dashboard!$D$5),OR(AND(C13098&lt;&gt;"",C13098&gt;=Dashboard!$F$5,C13098&lt;=Dashboard!$H$5),AND(C13098="",Dashboard!$F$5&lt;=1980,Dashboard!$H$5&gt;=2016))),1,0)</f>
        <v>1</v>
      </c>
      <c r="Q13098" s="0" t="n">
        <f aca="false">J13098*P13098+ROW()*0.00000001</f>
        <v>0.05013098</v>
      </c>
    </row>
    <row r="13099" customFormat="false" ht="15" hidden="false" customHeight="false" outlineLevel="0" collapsed="false">
      <c r="A13099" s="0" t="s">
        <v>9439</v>
      </c>
      <c r="B13099" s="0" t="s">
        <v>50</v>
      </c>
      <c r="C13099" s="0" t="n">
        <v>2007</v>
      </c>
      <c r="D13099" s="0" t="s">
        <v>246</v>
      </c>
      <c r="E13099" s="0" t="s">
        <v>124</v>
      </c>
      <c r="F13099" s="0" t="n">
        <v>0</v>
      </c>
      <c r="G13099" s="0" t="n">
        <v>0.05</v>
      </c>
      <c r="H13099" s="0" t="n">
        <v>0</v>
      </c>
      <c r="I13099" s="0" t="n">
        <v>0</v>
      </c>
      <c r="J13099" s="0" t="n">
        <v>0.05</v>
      </c>
      <c r="N13099" s="0" t="s">
        <v>35</v>
      </c>
      <c r="P13099" s="0" t="n">
        <f aca="false">IF(AND(OR(Dashboard!$B$5="All",D13099=Dashboard!$B$5),OR(Dashboard!$D$5="All",N13099=Dashboard!$D$5),OR(AND(C13099&lt;&gt;"",C13099&gt;=Dashboard!$F$5,C13099&lt;=Dashboard!$H$5),AND(C13099="",Dashboard!$F$5&lt;=1980,Dashboard!$H$5&gt;=2016))),1,0)</f>
        <v>1</v>
      </c>
      <c r="Q13099" s="0" t="n">
        <f aca="false">J13099*P13099+ROW()*0.00000001</f>
        <v>0.05013099</v>
      </c>
    </row>
    <row r="13100" customFormat="false" ht="15" hidden="false" customHeight="false" outlineLevel="0" collapsed="false">
      <c r="A13100" s="0" t="s">
        <v>6676</v>
      </c>
      <c r="B13100" s="0" t="s">
        <v>164</v>
      </c>
      <c r="C13100" s="0" t="n">
        <v>2007</v>
      </c>
      <c r="D13100" s="0" t="s">
        <v>56</v>
      </c>
      <c r="E13100" s="0" t="s">
        <v>2860</v>
      </c>
      <c r="F13100" s="0" t="n">
        <v>0.02</v>
      </c>
      <c r="G13100" s="0" t="n">
        <v>0</v>
      </c>
      <c r="H13100" s="0" t="n">
        <v>0.02</v>
      </c>
      <c r="I13100" s="0" t="n">
        <v>0.01</v>
      </c>
      <c r="J13100" s="0" t="n">
        <v>0.05</v>
      </c>
      <c r="K13100" s="0" t="n">
        <v>78</v>
      </c>
      <c r="L13100" s="0" t="n">
        <v>7.4</v>
      </c>
      <c r="M13100" s="0" t="s">
        <v>103</v>
      </c>
      <c r="N13100" s="0" t="s">
        <v>74</v>
      </c>
      <c r="O13100" s="0" t="s">
        <v>37</v>
      </c>
      <c r="P13100" s="0" t="n">
        <f aca="false">IF(AND(OR(Dashboard!$B$5="All",D13100=Dashboard!$B$5),OR(Dashboard!$D$5="All",N13100=Dashboard!$D$5),OR(AND(C13100&lt;&gt;"",C13100&gt;=Dashboard!$F$5,C13100&lt;=Dashboard!$H$5),AND(C13100="",Dashboard!$F$5&lt;=1980,Dashboard!$H$5&gt;=2016))),1,0)</f>
        <v>1</v>
      </c>
      <c r="Q13100" s="0" t="n">
        <f aca="false">J13100*P13100+ROW()*0.00000001</f>
        <v>0.050131</v>
      </c>
    </row>
    <row r="13101" customFormat="false" ht="15" hidden="false" customHeight="false" outlineLevel="0" collapsed="false">
      <c r="A13101" s="0" t="s">
        <v>6019</v>
      </c>
      <c r="B13101" s="0" t="s">
        <v>33</v>
      </c>
      <c r="C13101" s="0" t="n">
        <v>2011</v>
      </c>
      <c r="D13101" s="0" t="s">
        <v>114</v>
      </c>
      <c r="E13101" s="0" t="s">
        <v>3305</v>
      </c>
      <c r="F13101" s="0" t="n">
        <v>0.05</v>
      </c>
      <c r="G13101" s="0" t="n">
        <v>0</v>
      </c>
      <c r="H13101" s="0" t="n">
        <v>0</v>
      </c>
      <c r="I13101" s="0" t="n">
        <v>0</v>
      </c>
      <c r="J13101" s="0" t="n">
        <v>0.05</v>
      </c>
      <c r="K13101" s="0" t="n">
        <v>66</v>
      </c>
      <c r="L13101" s="0" t="n">
        <v>4.1</v>
      </c>
      <c r="M13101" s="0" t="s">
        <v>103</v>
      </c>
      <c r="N13101" s="0" t="s">
        <v>35</v>
      </c>
      <c r="O13101" s="0" t="s">
        <v>67</v>
      </c>
      <c r="P13101" s="0" t="n">
        <f aca="false">IF(AND(OR(Dashboard!$B$5="All",D13101=Dashboard!$B$5),OR(Dashboard!$D$5="All",N13101=Dashboard!$D$5),OR(AND(C13101&lt;&gt;"",C13101&gt;=Dashboard!$F$5,C13101&lt;=Dashboard!$H$5),AND(C13101="",Dashboard!$F$5&lt;=1980,Dashboard!$H$5&gt;=2016))),1,0)</f>
        <v>1</v>
      </c>
      <c r="Q13101" s="0" t="n">
        <f aca="false">J13101*P13101+ROW()*0.00000001</f>
        <v>0.05013101</v>
      </c>
    </row>
    <row r="13102" customFormat="false" ht="15" hidden="false" customHeight="false" outlineLevel="0" collapsed="false">
      <c r="A13102" s="0" t="s">
        <v>9440</v>
      </c>
      <c r="B13102" s="0" t="s">
        <v>117</v>
      </c>
      <c r="C13102" s="0" t="n">
        <v>2001</v>
      </c>
      <c r="D13102" s="0" t="s">
        <v>114</v>
      </c>
      <c r="E13102" s="0" t="s">
        <v>3615</v>
      </c>
      <c r="F13102" s="0" t="n">
        <v>0</v>
      </c>
      <c r="G13102" s="0" t="n">
        <v>0</v>
      </c>
      <c r="H13102" s="0" t="n">
        <v>0.05</v>
      </c>
      <c r="I13102" s="0" t="n">
        <v>0</v>
      </c>
      <c r="J13102" s="0" t="n">
        <v>0.05</v>
      </c>
      <c r="N13102" s="0" t="s">
        <v>74</v>
      </c>
      <c r="P13102" s="0" t="n">
        <f aca="false">IF(AND(OR(Dashboard!$B$5="All",D13102=Dashboard!$B$5),OR(Dashboard!$D$5="All",N13102=Dashboard!$D$5),OR(AND(C13102&lt;&gt;"",C13102&gt;=Dashboard!$F$5,C13102&lt;=Dashboard!$H$5),AND(C13102="",Dashboard!$F$5&lt;=1980,Dashboard!$H$5&gt;=2016))),1,0)</f>
        <v>1</v>
      </c>
      <c r="Q13102" s="0" t="n">
        <f aca="false">J13102*P13102+ROW()*0.00000001</f>
        <v>0.05013102</v>
      </c>
    </row>
    <row r="13103" customFormat="false" ht="15" hidden="false" customHeight="false" outlineLevel="0" collapsed="false">
      <c r="A13103" s="0" t="s">
        <v>9441</v>
      </c>
      <c r="B13103" s="0" t="s">
        <v>144</v>
      </c>
      <c r="C13103" s="0" t="n">
        <v>2002</v>
      </c>
      <c r="D13103" s="0" t="s">
        <v>58</v>
      </c>
      <c r="E13103" s="0" t="s">
        <v>9442</v>
      </c>
      <c r="F13103" s="0" t="n">
        <v>0.03</v>
      </c>
      <c r="G13103" s="0" t="n">
        <v>0.01</v>
      </c>
      <c r="H13103" s="0" t="n">
        <v>0.01</v>
      </c>
      <c r="I13103" s="0" t="n">
        <v>0</v>
      </c>
      <c r="J13103" s="0" t="n">
        <v>0.05</v>
      </c>
      <c r="K13103" s="0" t="n">
        <v>74</v>
      </c>
      <c r="L13103" s="0" t="n">
        <v>8.3</v>
      </c>
      <c r="M13103" s="0" t="s">
        <v>103</v>
      </c>
      <c r="N13103" s="0" t="s">
        <v>66</v>
      </c>
      <c r="O13103" s="0" t="s">
        <v>37</v>
      </c>
      <c r="P13103" s="0" t="n">
        <f aca="false">IF(AND(OR(Dashboard!$B$5="All",D13103=Dashboard!$B$5),OR(Dashboard!$D$5="All",N13103=Dashboard!$D$5),OR(AND(C13103&lt;&gt;"",C13103&gt;=Dashboard!$F$5,C13103&lt;=Dashboard!$H$5),AND(C13103="",Dashboard!$F$5&lt;=1980,Dashboard!$H$5&gt;=2016))),1,0)</f>
        <v>1</v>
      </c>
      <c r="Q13103" s="0" t="n">
        <f aca="false">J13103*P13103+ROW()*0.00000001</f>
        <v>0.05013103</v>
      </c>
    </row>
    <row r="13104" customFormat="false" ht="15" hidden="false" customHeight="false" outlineLevel="0" collapsed="false">
      <c r="A13104" s="0" t="s">
        <v>9443</v>
      </c>
      <c r="B13104" s="0" t="s">
        <v>76</v>
      </c>
      <c r="C13104" s="0" t="n">
        <v>2001</v>
      </c>
      <c r="D13104" s="0" t="s">
        <v>34</v>
      </c>
      <c r="E13104" s="0" t="s">
        <v>782</v>
      </c>
      <c r="F13104" s="0" t="n">
        <v>0.02</v>
      </c>
      <c r="G13104" s="0" t="n">
        <v>0.02</v>
      </c>
      <c r="H13104" s="0" t="n">
        <v>0</v>
      </c>
      <c r="I13104" s="0" t="n">
        <v>0.01</v>
      </c>
      <c r="J13104" s="0" t="n">
        <v>0.05</v>
      </c>
      <c r="K13104" s="0" t="n">
        <v>58</v>
      </c>
      <c r="L13104" s="0" t="n">
        <v>6.3</v>
      </c>
      <c r="M13104" s="0" t="s">
        <v>36</v>
      </c>
      <c r="N13104" s="0" t="s">
        <v>74</v>
      </c>
      <c r="O13104" s="0" t="s">
        <v>53</v>
      </c>
      <c r="P13104" s="0" t="n">
        <f aca="false">IF(AND(OR(Dashboard!$B$5="All",D13104=Dashboard!$B$5),OR(Dashboard!$D$5="All",N13104=Dashboard!$D$5),OR(AND(C13104&lt;&gt;"",C13104&gt;=Dashboard!$F$5,C13104&lt;=Dashboard!$H$5),AND(C13104="",Dashboard!$F$5&lt;=1980,Dashboard!$H$5&gt;=2016))),1,0)</f>
        <v>1</v>
      </c>
      <c r="Q13104" s="0" t="n">
        <f aca="false">J13104*P13104+ROW()*0.00000001</f>
        <v>0.05013104</v>
      </c>
    </row>
    <row r="13105" customFormat="false" ht="15" hidden="false" customHeight="false" outlineLevel="0" collapsed="false">
      <c r="A13105" s="0" t="s">
        <v>9444</v>
      </c>
      <c r="B13105" s="0" t="s">
        <v>117</v>
      </c>
      <c r="C13105" s="0" t="n">
        <v>1999</v>
      </c>
      <c r="D13105" s="0" t="s">
        <v>71</v>
      </c>
      <c r="E13105" s="0" t="s">
        <v>821</v>
      </c>
      <c r="F13105" s="0" t="n">
        <v>0.03</v>
      </c>
      <c r="G13105" s="0" t="n">
        <v>0.02</v>
      </c>
      <c r="H13105" s="0" t="n">
        <v>0</v>
      </c>
      <c r="I13105" s="0" t="n">
        <v>0</v>
      </c>
      <c r="J13105" s="0" t="n">
        <v>0.05</v>
      </c>
      <c r="N13105" s="0" t="s">
        <v>74</v>
      </c>
      <c r="P13105" s="0" t="n">
        <f aca="false">IF(AND(OR(Dashboard!$B$5="All",D13105=Dashboard!$B$5),OR(Dashboard!$D$5="All",N13105=Dashboard!$D$5),OR(AND(C13105&lt;&gt;"",C13105&gt;=Dashboard!$F$5,C13105&lt;=Dashboard!$H$5),AND(C13105="",Dashboard!$F$5&lt;=1980,Dashboard!$H$5&gt;=2016))),1,0)</f>
        <v>1</v>
      </c>
      <c r="Q13105" s="0" t="n">
        <f aca="false">J13105*P13105+ROW()*0.00000001</f>
        <v>0.05013105</v>
      </c>
    </row>
    <row r="13106" customFormat="false" ht="15" hidden="false" customHeight="false" outlineLevel="0" collapsed="false">
      <c r="A13106" s="0" t="s">
        <v>6256</v>
      </c>
      <c r="B13106" s="0" t="s">
        <v>50</v>
      </c>
      <c r="C13106" s="0" t="n">
        <v>2005</v>
      </c>
      <c r="D13106" s="0" t="s">
        <v>114</v>
      </c>
      <c r="E13106" s="0" t="s">
        <v>91</v>
      </c>
      <c r="F13106" s="0" t="n">
        <v>0.05</v>
      </c>
      <c r="G13106" s="0" t="n">
        <v>0</v>
      </c>
      <c r="H13106" s="0" t="n">
        <v>0</v>
      </c>
      <c r="I13106" s="0" t="n">
        <v>0</v>
      </c>
      <c r="J13106" s="0" t="n">
        <v>0.05</v>
      </c>
      <c r="N13106" s="0" t="s">
        <v>35</v>
      </c>
      <c r="P13106" s="0" t="n">
        <f aca="false">IF(AND(OR(Dashboard!$B$5="All",D13106=Dashboard!$B$5),OR(Dashboard!$D$5="All",N13106=Dashboard!$D$5),OR(AND(C13106&lt;&gt;"",C13106&gt;=Dashboard!$F$5,C13106&lt;=Dashboard!$H$5),AND(C13106="",Dashboard!$F$5&lt;=1980,Dashboard!$H$5&gt;=2016))),1,0)</f>
        <v>1</v>
      </c>
      <c r="Q13106" s="0" t="n">
        <f aca="false">J13106*P13106+ROW()*0.00000001</f>
        <v>0.05013106</v>
      </c>
    </row>
    <row r="13107" customFormat="false" ht="15" hidden="false" customHeight="false" outlineLevel="0" collapsed="false">
      <c r="A13107" s="0" t="s">
        <v>9445</v>
      </c>
      <c r="B13107" s="0" t="s">
        <v>70</v>
      </c>
      <c r="C13107" s="0" t="n">
        <v>2011</v>
      </c>
      <c r="D13107" s="0" t="s">
        <v>52</v>
      </c>
      <c r="E13107" s="0" t="s">
        <v>328</v>
      </c>
      <c r="F13107" s="0" t="n">
        <v>0</v>
      </c>
      <c r="G13107" s="0" t="n">
        <v>0</v>
      </c>
      <c r="H13107" s="0" t="n">
        <v>0.05</v>
      </c>
      <c r="I13107" s="0" t="n">
        <v>0</v>
      </c>
      <c r="J13107" s="0" t="n">
        <v>0.05</v>
      </c>
      <c r="N13107" s="0" t="s">
        <v>74</v>
      </c>
      <c r="P13107" s="0" t="n">
        <f aca="false">IF(AND(OR(Dashboard!$B$5="All",D13107=Dashboard!$B$5),OR(Dashboard!$D$5="All",N13107=Dashboard!$D$5),OR(AND(C13107&lt;&gt;"",C13107&gt;=Dashboard!$F$5,C13107&lt;=Dashboard!$H$5),AND(C13107="",Dashboard!$F$5&lt;=1980,Dashboard!$H$5&gt;=2016))),1,0)</f>
        <v>1</v>
      </c>
      <c r="Q13107" s="0" t="n">
        <f aca="false">J13107*P13107+ROW()*0.00000001</f>
        <v>0.05013107</v>
      </c>
    </row>
    <row r="13108" customFormat="false" ht="15" hidden="false" customHeight="false" outlineLevel="0" collapsed="false">
      <c r="A13108" s="0" t="s">
        <v>9446</v>
      </c>
      <c r="B13108" s="0" t="s">
        <v>117</v>
      </c>
      <c r="C13108" s="0" t="n">
        <v>2000</v>
      </c>
      <c r="D13108" s="0" t="s">
        <v>41</v>
      </c>
      <c r="E13108" s="0" t="s">
        <v>9447</v>
      </c>
      <c r="F13108" s="0" t="n">
        <v>0.03</v>
      </c>
      <c r="G13108" s="0" t="n">
        <v>0.02</v>
      </c>
      <c r="H13108" s="0" t="n">
        <v>0</v>
      </c>
      <c r="I13108" s="0" t="n">
        <v>0</v>
      </c>
      <c r="J13108" s="0" t="n">
        <v>0.05</v>
      </c>
      <c r="N13108" s="0" t="s">
        <v>74</v>
      </c>
      <c r="P13108" s="0" t="n">
        <f aca="false">IF(AND(OR(Dashboard!$B$5="All",D13108=Dashboard!$B$5),OR(Dashboard!$D$5="All",N13108=Dashboard!$D$5),OR(AND(C13108&lt;&gt;"",C13108&gt;=Dashboard!$F$5,C13108&lt;=Dashboard!$H$5),AND(C13108="",Dashboard!$F$5&lt;=1980,Dashboard!$H$5&gt;=2016))),1,0)</f>
        <v>1</v>
      </c>
      <c r="Q13108" s="0" t="n">
        <f aca="false">J13108*P13108+ROW()*0.00000001</f>
        <v>0.05013108</v>
      </c>
    </row>
    <row r="13109" customFormat="false" ht="15" hidden="false" customHeight="false" outlineLevel="0" collapsed="false">
      <c r="A13109" s="0" t="s">
        <v>9448</v>
      </c>
      <c r="B13109" s="0" t="s">
        <v>117</v>
      </c>
      <c r="C13109" s="0" t="n">
        <v>1998</v>
      </c>
      <c r="D13109" s="0" t="s">
        <v>56</v>
      </c>
      <c r="E13109" s="0" t="s">
        <v>9449</v>
      </c>
      <c r="F13109" s="0" t="n">
        <v>0.03</v>
      </c>
      <c r="G13109" s="0" t="n">
        <v>0.02</v>
      </c>
      <c r="H13109" s="0" t="n">
        <v>0</v>
      </c>
      <c r="I13109" s="0" t="n">
        <v>0</v>
      </c>
      <c r="J13109" s="0" t="n">
        <v>0.05</v>
      </c>
      <c r="N13109" s="0" t="s">
        <v>74</v>
      </c>
      <c r="P13109" s="0" t="n">
        <f aca="false">IF(AND(OR(Dashboard!$B$5="All",D13109=Dashboard!$B$5),OR(Dashboard!$D$5="All",N13109=Dashboard!$D$5),OR(AND(C13109&lt;&gt;"",C13109&gt;=Dashboard!$F$5,C13109&lt;=Dashboard!$H$5),AND(C13109="",Dashboard!$F$5&lt;=1980,Dashboard!$H$5&gt;=2016))),1,0)</f>
        <v>1</v>
      </c>
      <c r="Q13109" s="0" t="n">
        <f aca="false">J13109*P13109+ROW()*0.00000001</f>
        <v>0.05013109</v>
      </c>
    </row>
    <row r="13110" customFormat="false" ht="15" hidden="false" customHeight="false" outlineLevel="0" collapsed="false">
      <c r="A13110" s="0" t="s">
        <v>9450</v>
      </c>
      <c r="B13110" s="0" t="s">
        <v>668</v>
      </c>
      <c r="C13110" s="0" t="n">
        <v>2000</v>
      </c>
      <c r="D13110" s="0" t="s">
        <v>56</v>
      </c>
      <c r="E13110" s="0" t="s">
        <v>154</v>
      </c>
      <c r="F13110" s="0" t="n">
        <v>0</v>
      </c>
      <c r="G13110" s="0" t="n">
        <v>0</v>
      </c>
      <c r="H13110" s="0" t="n">
        <v>0.05</v>
      </c>
      <c r="I13110" s="0" t="n">
        <v>0</v>
      </c>
      <c r="J13110" s="0" t="n">
        <v>0.05</v>
      </c>
      <c r="K13110" s="0" t="n">
        <v>83</v>
      </c>
      <c r="L13110" s="0" t="n">
        <v>7.8</v>
      </c>
      <c r="M13110" s="0" t="s">
        <v>73</v>
      </c>
      <c r="N13110" s="0" t="s">
        <v>154</v>
      </c>
      <c r="O13110" s="0" t="s">
        <v>42</v>
      </c>
      <c r="P13110" s="0" t="n">
        <f aca="false">IF(AND(OR(Dashboard!$B$5="All",D13110=Dashboard!$B$5),OR(Dashboard!$D$5="All",N13110=Dashboard!$D$5),OR(AND(C13110&lt;&gt;"",C13110&gt;=Dashboard!$F$5,C13110&lt;=Dashboard!$H$5),AND(C13110="",Dashboard!$F$5&lt;=1980,Dashboard!$H$5&gt;=2016))),1,0)</f>
        <v>1</v>
      </c>
      <c r="Q13110" s="0" t="n">
        <f aca="false">J13110*P13110+ROW()*0.00000001</f>
        <v>0.0501311</v>
      </c>
    </row>
    <row r="13111" customFormat="false" ht="15" hidden="false" customHeight="false" outlineLevel="0" collapsed="false">
      <c r="A13111" s="0" t="s">
        <v>8905</v>
      </c>
      <c r="B13111" s="0" t="s">
        <v>94</v>
      </c>
      <c r="C13111" s="0" t="n">
        <v>2016</v>
      </c>
      <c r="D13111" s="0" t="s">
        <v>52</v>
      </c>
      <c r="E13111" s="0" t="s">
        <v>6736</v>
      </c>
      <c r="F13111" s="0" t="n">
        <v>0</v>
      </c>
      <c r="G13111" s="0" t="n">
        <v>0</v>
      </c>
      <c r="H13111" s="0" t="n">
        <v>0.05</v>
      </c>
      <c r="I13111" s="0" t="n">
        <v>0</v>
      </c>
      <c r="J13111" s="0" t="n">
        <v>0.05</v>
      </c>
      <c r="N13111" s="0" t="s">
        <v>74</v>
      </c>
      <c r="P13111" s="0" t="n">
        <f aca="false">IF(AND(OR(Dashboard!$B$5="All",D13111=Dashboard!$B$5),OR(Dashboard!$D$5="All",N13111=Dashboard!$D$5),OR(AND(C13111&lt;&gt;"",C13111&gt;=Dashboard!$F$5,C13111&lt;=Dashboard!$H$5),AND(C13111="",Dashboard!$F$5&lt;=1980,Dashboard!$H$5&gt;=2016))),1,0)</f>
        <v>1</v>
      </c>
      <c r="Q13111" s="0" t="n">
        <f aca="false">J13111*P13111+ROW()*0.00000001</f>
        <v>0.05013111</v>
      </c>
    </row>
    <row r="13112" customFormat="false" ht="15" hidden="false" customHeight="false" outlineLevel="0" collapsed="false">
      <c r="A13112" s="0" t="s">
        <v>9451</v>
      </c>
      <c r="B13112" s="0" t="s">
        <v>33</v>
      </c>
      <c r="C13112" s="0" t="n">
        <v>2010</v>
      </c>
      <c r="D13112" s="0" t="s">
        <v>114</v>
      </c>
      <c r="E13112" s="0" t="s">
        <v>160</v>
      </c>
      <c r="F13112" s="0" t="n">
        <v>0.05</v>
      </c>
      <c r="G13112" s="0" t="n">
        <v>0</v>
      </c>
      <c r="H13112" s="0" t="n">
        <v>0</v>
      </c>
      <c r="I13112" s="0" t="n">
        <v>0</v>
      </c>
      <c r="J13112" s="0" t="n">
        <v>0.05</v>
      </c>
      <c r="N13112" s="0" t="s">
        <v>35</v>
      </c>
      <c r="P13112" s="0" t="n">
        <f aca="false">IF(AND(OR(Dashboard!$B$5="All",D13112=Dashboard!$B$5),OR(Dashboard!$D$5="All",N13112=Dashboard!$D$5),OR(AND(C13112&lt;&gt;"",C13112&gt;=Dashboard!$F$5,C13112&lt;=Dashboard!$H$5),AND(C13112="",Dashboard!$F$5&lt;=1980,Dashboard!$H$5&gt;=2016))),1,0)</f>
        <v>1</v>
      </c>
      <c r="Q13112" s="0" t="n">
        <f aca="false">J13112*P13112+ROW()*0.00000001</f>
        <v>0.05013112</v>
      </c>
    </row>
    <row r="13113" customFormat="false" ht="15" hidden="false" customHeight="false" outlineLevel="0" collapsed="false">
      <c r="A13113" s="0" t="s">
        <v>9452</v>
      </c>
      <c r="B13113" s="0" t="s">
        <v>50</v>
      </c>
      <c r="C13113" s="0" t="n">
        <v>2009</v>
      </c>
      <c r="D13113" s="0" t="s">
        <v>114</v>
      </c>
      <c r="E13113" s="0" t="s">
        <v>328</v>
      </c>
      <c r="F13113" s="0" t="n">
        <v>0</v>
      </c>
      <c r="G13113" s="0" t="n">
        <v>0</v>
      </c>
      <c r="H13113" s="0" t="n">
        <v>0.05</v>
      </c>
      <c r="I13113" s="0" t="n">
        <v>0</v>
      </c>
      <c r="J13113" s="0" t="n">
        <v>0.05</v>
      </c>
      <c r="N13113" s="0" t="s">
        <v>35</v>
      </c>
      <c r="P13113" s="0" t="n">
        <f aca="false">IF(AND(OR(Dashboard!$B$5="All",D13113=Dashboard!$B$5),OR(Dashboard!$D$5="All",N13113=Dashboard!$D$5),OR(AND(C13113&lt;&gt;"",C13113&gt;=Dashboard!$F$5,C13113&lt;=Dashboard!$H$5),AND(C13113="",Dashboard!$F$5&lt;=1980,Dashboard!$H$5&gt;=2016))),1,0)</f>
        <v>1</v>
      </c>
      <c r="Q13113" s="0" t="n">
        <f aca="false">J13113*P13113+ROW()*0.00000001</f>
        <v>0.05013113</v>
      </c>
    </row>
    <row r="13114" customFormat="false" ht="15" hidden="false" customHeight="false" outlineLevel="0" collapsed="false">
      <c r="A13114" s="0" t="s">
        <v>9453</v>
      </c>
      <c r="B13114" s="0" t="s">
        <v>851</v>
      </c>
      <c r="C13114" s="0" t="n">
        <v>2015</v>
      </c>
      <c r="D13114" s="0" t="s">
        <v>71</v>
      </c>
      <c r="E13114" s="0" t="s">
        <v>8452</v>
      </c>
      <c r="F13114" s="0" t="n">
        <v>0.01</v>
      </c>
      <c r="G13114" s="0" t="n">
        <v>0</v>
      </c>
      <c r="H13114" s="0" t="n">
        <v>0.04</v>
      </c>
      <c r="I13114" s="0" t="n">
        <v>0</v>
      </c>
      <c r="J13114" s="0" t="n">
        <v>0.05</v>
      </c>
      <c r="N13114" s="0" t="s">
        <v>74</v>
      </c>
      <c r="P13114" s="0" t="n">
        <f aca="false">IF(AND(OR(Dashboard!$B$5="All",D13114=Dashboard!$B$5),OR(Dashboard!$D$5="All",N13114=Dashboard!$D$5),OR(AND(C13114&lt;&gt;"",C13114&gt;=Dashboard!$F$5,C13114&lt;=Dashboard!$H$5),AND(C13114="",Dashboard!$F$5&lt;=1980,Dashboard!$H$5&gt;=2016))),1,0)</f>
        <v>1</v>
      </c>
      <c r="Q13114" s="0" t="n">
        <f aca="false">J13114*P13114+ROW()*0.00000001</f>
        <v>0.05013114</v>
      </c>
    </row>
    <row r="13115" customFormat="false" ht="15" hidden="false" customHeight="false" outlineLevel="0" collapsed="false">
      <c r="A13115" s="0" t="s">
        <v>6854</v>
      </c>
      <c r="B13115" s="0" t="s">
        <v>164</v>
      </c>
      <c r="C13115" s="0" t="n">
        <v>2006</v>
      </c>
      <c r="D13115" s="0" t="s">
        <v>16</v>
      </c>
      <c r="E13115" s="0" t="s">
        <v>91</v>
      </c>
      <c r="F13115" s="0" t="n">
        <v>0.05</v>
      </c>
      <c r="G13115" s="0" t="n">
        <v>0</v>
      </c>
      <c r="H13115" s="0" t="n">
        <v>0</v>
      </c>
      <c r="I13115" s="0" t="n">
        <v>0</v>
      </c>
      <c r="J13115" s="0" t="n">
        <v>0.05</v>
      </c>
      <c r="K13115" s="0" t="n">
        <v>58</v>
      </c>
      <c r="M13115" s="0" t="s">
        <v>36</v>
      </c>
      <c r="N13115" s="0" t="s">
        <v>74</v>
      </c>
      <c r="O13115" s="0" t="s">
        <v>53</v>
      </c>
      <c r="P13115" s="0" t="n">
        <f aca="false">IF(AND(OR(Dashboard!$B$5="All",D13115=Dashboard!$B$5),OR(Dashboard!$D$5="All",N13115=Dashboard!$D$5),OR(AND(C13115&lt;&gt;"",C13115&gt;=Dashboard!$F$5,C13115&lt;=Dashboard!$H$5),AND(C13115="",Dashboard!$F$5&lt;=1980,Dashboard!$H$5&gt;=2016))),1,0)</f>
        <v>1</v>
      </c>
      <c r="Q13115" s="0" t="n">
        <f aca="false">J13115*P13115+ROW()*0.00000001</f>
        <v>0.05013115</v>
      </c>
    </row>
    <row r="13116" customFormat="false" ht="15" hidden="false" customHeight="false" outlineLevel="0" collapsed="false">
      <c r="A13116" s="0" t="s">
        <v>9454</v>
      </c>
      <c r="B13116" s="0" t="s">
        <v>172</v>
      </c>
      <c r="C13116" s="0" t="n">
        <v>2016</v>
      </c>
      <c r="D13116" s="0" t="s">
        <v>34</v>
      </c>
      <c r="E13116" s="0" t="s">
        <v>9455</v>
      </c>
      <c r="F13116" s="0" t="n">
        <v>0.05</v>
      </c>
      <c r="G13116" s="0" t="n">
        <v>0</v>
      </c>
      <c r="H13116" s="0" t="n">
        <v>0</v>
      </c>
      <c r="I13116" s="0" t="n">
        <v>0.01</v>
      </c>
      <c r="J13116" s="0" t="n">
        <v>0.05</v>
      </c>
      <c r="N13116" s="0" t="s">
        <v>66</v>
      </c>
      <c r="P13116" s="0" t="n">
        <f aca="false">IF(AND(OR(Dashboard!$B$5="All",D13116=Dashboard!$B$5),OR(Dashboard!$D$5="All",N13116=Dashboard!$D$5),OR(AND(C13116&lt;&gt;"",C13116&gt;=Dashboard!$F$5,C13116&lt;=Dashboard!$H$5),AND(C13116="",Dashboard!$F$5&lt;=1980,Dashboard!$H$5&gt;=2016))),1,0)</f>
        <v>1</v>
      </c>
      <c r="Q13116" s="0" t="n">
        <f aca="false">J13116*P13116+ROW()*0.00000001</f>
        <v>0.05013116</v>
      </c>
    </row>
    <row r="13117" customFormat="false" ht="15" hidden="false" customHeight="false" outlineLevel="0" collapsed="false">
      <c r="A13117" s="0" t="s">
        <v>9456</v>
      </c>
      <c r="B13117" s="0" t="s">
        <v>164</v>
      </c>
      <c r="C13117" s="0" t="n">
        <v>2012</v>
      </c>
      <c r="D13117" s="0" t="s">
        <v>71</v>
      </c>
      <c r="E13117" s="0" t="s">
        <v>328</v>
      </c>
      <c r="F13117" s="0" t="n">
        <v>0</v>
      </c>
      <c r="G13117" s="0" t="n">
        <v>0</v>
      </c>
      <c r="H13117" s="0" t="n">
        <v>0.05</v>
      </c>
      <c r="I13117" s="0" t="n">
        <v>0</v>
      </c>
      <c r="J13117" s="0" t="n">
        <v>0.05</v>
      </c>
      <c r="N13117" s="0" t="s">
        <v>74</v>
      </c>
      <c r="P13117" s="0" t="n">
        <f aca="false">IF(AND(OR(Dashboard!$B$5="All",D13117=Dashboard!$B$5),OR(Dashboard!$D$5="All",N13117=Dashboard!$D$5),OR(AND(C13117&lt;&gt;"",C13117&gt;=Dashboard!$F$5,C13117&lt;=Dashboard!$H$5),AND(C13117="",Dashboard!$F$5&lt;=1980,Dashboard!$H$5&gt;=2016))),1,0)</f>
        <v>1</v>
      </c>
      <c r="Q13117" s="0" t="n">
        <f aca="false">J13117*P13117+ROW()*0.00000001</f>
        <v>0.05013117</v>
      </c>
    </row>
    <row r="13118" customFormat="false" ht="15" hidden="false" customHeight="false" outlineLevel="0" collapsed="false">
      <c r="A13118" s="0" t="s">
        <v>7952</v>
      </c>
      <c r="B13118" s="0" t="s">
        <v>33</v>
      </c>
      <c r="C13118" s="0" t="n">
        <v>2007</v>
      </c>
      <c r="D13118" s="0" t="s">
        <v>52</v>
      </c>
      <c r="E13118" s="0" t="s">
        <v>160</v>
      </c>
      <c r="F13118" s="0" t="n">
        <v>0.05</v>
      </c>
      <c r="G13118" s="0" t="n">
        <v>0</v>
      </c>
      <c r="H13118" s="0" t="n">
        <v>0</v>
      </c>
      <c r="I13118" s="0" t="n">
        <v>0</v>
      </c>
      <c r="J13118" s="0" t="n">
        <v>0.05</v>
      </c>
      <c r="K13118" s="0" t="n">
        <v>26</v>
      </c>
      <c r="L13118" s="0" t="n">
        <v>2.8</v>
      </c>
      <c r="M13118" s="0" t="s">
        <v>36</v>
      </c>
      <c r="N13118" s="0" t="s">
        <v>35</v>
      </c>
      <c r="O13118" s="0" t="s">
        <v>177</v>
      </c>
      <c r="P13118" s="0" t="n">
        <f aca="false">IF(AND(OR(Dashboard!$B$5="All",D13118=Dashboard!$B$5),OR(Dashboard!$D$5="All",N13118=Dashboard!$D$5),OR(AND(C13118&lt;&gt;"",C13118&gt;=Dashboard!$F$5,C13118&lt;=Dashboard!$H$5),AND(C13118="",Dashboard!$F$5&lt;=1980,Dashboard!$H$5&gt;=2016))),1,0)</f>
        <v>1</v>
      </c>
      <c r="Q13118" s="0" t="n">
        <f aca="false">J13118*P13118+ROW()*0.00000001</f>
        <v>0.05013118</v>
      </c>
    </row>
    <row r="13119" customFormat="false" ht="15" hidden="false" customHeight="false" outlineLevel="0" collapsed="false">
      <c r="A13119" s="0" t="s">
        <v>9457</v>
      </c>
      <c r="B13119" s="0" t="s">
        <v>50</v>
      </c>
      <c r="C13119" s="0" t="n">
        <v>2007</v>
      </c>
      <c r="D13119" s="0" t="s">
        <v>48</v>
      </c>
      <c r="E13119" s="0" t="s">
        <v>257</v>
      </c>
      <c r="F13119" s="0" t="n">
        <v>0.05</v>
      </c>
      <c r="G13119" s="0" t="n">
        <v>0</v>
      </c>
      <c r="H13119" s="0" t="n">
        <v>0</v>
      </c>
      <c r="I13119" s="0" t="n">
        <v>0</v>
      </c>
      <c r="J13119" s="0" t="n">
        <v>0.05</v>
      </c>
      <c r="K13119" s="0" t="n">
        <v>73</v>
      </c>
      <c r="M13119" s="0" t="s">
        <v>36</v>
      </c>
      <c r="N13119" s="0" t="s">
        <v>35</v>
      </c>
      <c r="O13119" s="0" t="s">
        <v>37</v>
      </c>
      <c r="P13119" s="0" t="n">
        <f aca="false">IF(AND(OR(Dashboard!$B$5="All",D13119=Dashboard!$B$5),OR(Dashboard!$D$5="All",N13119=Dashboard!$D$5),OR(AND(C13119&lt;&gt;"",C13119&gt;=Dashboard!$F$5,C13119&lt;=Dashboard!$H$5),AND(C13119="",Dashboard!$F$5&lt;=1980,Dashboard!$H$5&gt;=2016))),1,0)</f>
        <v>1</v>
      </c>
      <c r="Q13119" s="0" t="n">
        <f aca="false">J13119*P13119+ROW()*0.00000001</f>
        <v>0.05013119</v>
      </c>
    </row>
    <row r="13120" customFormat="false" ht="15" hidden="false" customHeight="false" outlineLevel="0" collapsed="false">
      <c r="A13120" s="0" t="s">
        <v>9458</v>
      </c>
      <c r="B13120" s="0" t="s">
        <v>50</v>
      </c>
      <c r="C13120" s="0" t="n">
        <v>2006</v>
      </c>
      <c r="D13120" s="0" t="s">
        <v>71</v>
      </c>
      <c r="E13120" s="0" t="s">
        <v>4680</v>
      </c>
      <c r="F13120" s="0" t="n">
        <v>0.03</v>
      </c>
      <c r="G13120" s="0" t="n">
        <v>0</v>
      </c>
      <c r="H13120" s="0" t="n">
        <v>0.01</v>
      </c>
      <c r="I13120" s="0" t="n">
        <v>0</v>
      </c>
      <c r="J13120" s="0" t="n">
        <v>0.05</v>
      </c>
      <c r="K13120" s="0" t="n">
        <v>37</v>
      </c>
      <c r="L13120" s="0" t="n">
        <v>5.1</v>
      </c>
      <c r="M13120" s="0" t="s">
        <v>103</v>
      </c>
      <c r="N13120" s="0" t="s">
        <v>35</v>
      </c>
      <c r="O13120" s="0" t="s">
        <v>177</v>
      </c>
      <c r="P13120" s="0" t="n">
        <f aca="false">IF(AND(OR(Dashboard!$B$5="All",D13120=Dashboard!$B$5),OR(Dashboard!$D$5="All",N13120=Dashboard!$D$5),OR(AND(C13120&lt;&gt;"",C13120&gt;=Dashboard!$F$5,C13120&lt;=Dashboard!$H$5),AND(C13120="",Dashboard!$F$5&lt;=1980,Dashboard!$H$5&gt;=2016))),1,0)</f>
        <v>1</v>
      </c>
      <c r="Q13120" s="0" t="n">
        <f aca="false">J13120*P13120+ROW()*0.00000001</f>
        <v>0.0501312</v>
      </c>
    </row>
    <row r="13121" customFormat="false" ht="15" hidden="false" customHeight="false" outlineLevel="0" collapsed="false">
      <c r="A13121" s="0" t="s">
        <v>9459</v>
      </c>
      <c r="B13121" s="0" t="s">
        <v>50</v>
      </c>
      <c r="C13121" s="0" t="n">
        <v>2006</v>
      </c>
      <c r="D13121" s="0" t="s">
        <v>52</v>
      </c>
      <c r="E13121" s="0" t="s">
        <v>35</v>
      </c>
      <c r="F13121" s="0" t="n">
        <v>0</v>
      </c>
      <c r="G13121" s="0" t="n">
        <v>0</v>
      </c>
      <c r="H13121" s="0" t="n">
        <v>0.05</v>
      </c>
      <c r="I13121" s="0" t="n">
        <v>0</v>
      </c>
      <c r="J13121" s="0" t="n">
        <v>0.05</v>
      </c>
      <c r="N13121" s="0" t="s">
        <v>35</v>
      </c>
      <c r="P13121" s="0" t="n">
        <f aca="false">IF(AND(OR(Dashboard!$B$5="All",D13121=Dashboard!$B$5),OR(Dashboard!$D$5="All",N13121=Dashboard!$D$5),OR(AND(C13121&lt;&gt;"",C13121&gt;=Dashboard!$F$5,C13121&lt;=Dashboard!$H$5),AND(C13121="",Dashboard!$F$5&lt;=1980,Dashboard!$H$5&gt;=2016))),1,0)</f>
        <v>1</v>
      </c>
      <c r="Q13121" s="0" t="n">
        <f aca="false">J13121*P13121+ROW()*0.00000001</f>
        <v>0.05013121</v>
      </c>
    </row>
    <row r="13122" customFormat="false" ht="15" hidden="false" customHeight="false" outlineLevel="0" collapsed="false">
      <c r="A13122" s="0" t="s">
        <v>4541</v>
      </c>
      <c r="B13122" s="0" t="s">
        <v>186</v>
      </c>
      <c r="C13122" s="0" t="n">
        <v>2003</v>
      </c>
      <c r="D13122" s="0" t="s">
        <v>52</v>
      </c>
      <c r="E13122" s="0" t="s">
        <v>1326</v>
      </c>
      <c r="F13122" s="0" t="n">
        <v>0.04</v>
      </c>
      <c r="G13122" s="0" t="n">
        <v>0.01</v>
      </c>
      <c r="H13122" s="0" t="n">
        <v>0</v>
      </c>
      <c r="I13122" s="0" t="n">
        <v>0</v>
      </c>
      <c r="J13122" s="0" t="n">
        <v>0.05</v>
      </c>
      <c r="K13122" s="0" t="n">
        <v>40</v>
      </c>
      <c r="L13122" s="0" t="n">
        <v>7.3</v>
      </c>
      <c r="M13122" s="0" t="s">
        <v>36</v>
      </c>
      <c r="N13122" s="0" t="s">
        <v>35</v>
      </c>
      <c r="O13122" s="0" t="s">
        <v>177</v>
      </c>
      <c r="P13122" s="0" t="n">
        <f aca="false">IF(AND(OR(Dashboard!$B$5="All",D13122=Dashboard!$B$5),OR(Dashboard!$D$5="All",N13122=Dashboard!$D$5),OR(AND(C13122&lt;&gt;"",C13122&gt;=Dashboard!$F$5,C13122&lt;=Dashboard!$H$5),AND(C13122="",Dashboard!$F$5&lt;=1980,Dashboard!$H$5&gt;=2016))),1,0)</f>
        <v>1</v>
      </c>
      <c r="Q13122" s="0" t="n">
        <f aca="false">J13122*P13122+ROW()*0.00000001</f>
        <v>0.05013122</v>
      </c>
    </row>
    <row r="13123" customFormat="false" ht="15" hidden="false" customHeight="false" outlineLevel="0" collapsed="false">
      <c r="A13123" s="0" t="s">
        <v>4580</v>
      </c>
      <c r="B13123" s="0" t="s">
        <v>186</v>
      </c>
      <c r="C13123" s="0" t="n">
        <v>2003</v>
      </c>
      <c r="D13123" s="0" t="s">
        <v>41</v>
      </c>
      <c r="E13123" s="0" t="s">
        <v>124</v>
      </c>
      <c r="F13123" s="0" t="n">
        <v>0.04</v>
      </c>
      <c r="G13123" s="0" t="n">
        <v>0.01</v>
      </c>
      <c r="H13123" s="0" t="n">
        <v>0</v>
      </c>
      <c r="I13123" s="0" t="n">
        <v>0</v>
      </c>
      <c r="J13123" s="0" t="n">
        <v>0.05</v>
      </c>
      <c r="K13123" s="0" t="n">
        <v>49</v>
      </c>
      <c r="M13123" s="0" t="s">
        <v>36</v>
      </c>
      <c r="N13123" s="0" t="s">
        <v>35</v>
      </c>
      <c r="O13123" s="0" t="s">
        <v>177</v>
      </c>
      <c r="P13123" s="0" t="n">
        <f aca="false">IF(AND(OR(Dashboard!$B$5="All",D13123=Dashboard!$B$5),OR(Dashboard!$D$5="All",N13123=Dashboard!$D$5),OR(AND(C13123&lt;&gt;"",C13123&gt;=Dashboard!$F$5,C13123&lt;=Dashboard!$H$5),AND(C13123="",Dashboard!$F$5&lt;=1980,Dashboard!$H$5&gt;=2016))),1,0)</f>
        <v>1</v>
      </c>
      <c r="Q13123" s="0" t="n">
        <f aca="false">J13123*P13123+ROW()*0.00000001</f>
        <v>0.05013123</v>
      </c>
    </row>
    <row r="13124" customFormat="false" ht="15" hidden="false" customHeight="false" outlineLevel="0" collapsed="false">
      <c r="A13124" s="0" t="s">
        <v>9460</v>
      </c>
      <c r="B13124" s="0" t="s">
        <v>117</v>
      </c>
      <c r="C13124" s="0" t="n">
        <v>1998</v>
      </c>
      <c r="D13124" s="0" t="s">
        <v>41</v>
      </c>
      <c r="E13124" s="0" t="s">
        <v>3122</v>
      </c>
      <c r="F13124" s="0" t="n">
        <v>0</v>
      </c>
      <c r="G13124" s="0" t="n">
        <v>0</v>
      </c>
      <c r="H13124" s="0" t="n">
        <v>0.05</v>
      </c>
      <c r="I13124" s="0" t="n">
        <v>0</v>
      </c>
      <c r="J13124" s="0" t="n">
        <v>0.05</v>
      </c>
      <c r="N13124" s="0" t="s">
        <v>74</v>
      </c>
      <c r="P13124" s="0" t="n">
        <f aca="false">IF(AND(OR(Dashboard!$B$5="All",D13124=Dashboard!$B$5),OR(Dashboard!$D$5="All",N13124=Dashboard!$D$5),OR(AND(C13124&lt;&gt;"",C13124&gt;=Dashboard!$F$5,C13124&lt;=Dashboard!$H$5),AND(C13124="",Dashboard!$F$5&lt;=1980,Dashboard!$H$5&gt;=2016))),1,0)</f>
        <v>1</v>
      </c>
      <c r="Q13124" s="0" t="n">
        <f aca="false">J13124*P13124+ROW()*0.00000001</f>
        <v>0.05013124</v>
      </c>
    </row>
    <row r="13125" customFormat="false" ht="15" hidden="false" customHeight="false" outlineLevel="0" collapsed="false">
      <c r="A13125" s="0" t="s">
        <v>9461</v>
      </c>
      <c r="B13125" s="0" t="s">
        <v>50</v>
      </c>
      <c r="C13125" s="0" t="n">
        <v>2009</v>
      </c>
      <c r="D13125" s="0" t="s">
        <v>52</v>
      </c>
      <c r="E13125" s="0" t="s">
        <v>124</v>
      </c>
      <c r="F13125" s="0" t="n">
        <v>0.05</v>
      </c>
      <c r="G13125" s="0" t="n">
        <v>0</v>
      </c>
      <c r="H13125" s="0" t="n">
        <v>0</v>
      </c>
      <c r="I13125" s="0" t="n">
        <v>0</v>
      </c>
      <c r="J13125" s="0" t="n">
        <v>0.05</v>
      </c>
      <c r="M13125" s="0" t="s">
        <v>36</v>
      </c>
      <c r="N13125" s="0" t="s">
        <v>35</v>
      </c>
      <c r="P13125" s="0" t="n">
        <f aca="false">IF(AND(OR(Dashboard!$B$5="All",D13125=Dashboard!$B$5),OR(Dashboard!$D$5="All",N13125=Dashboard!$D$5),OR(AND(C13125&lt;&gt;"",C13125&gt;=Dashboard!$F$5,C13125&lt;=Dashboard!$H$5),AND(C13125="",Dashboard!$F$5&lt;=1980,Dashboard!$H$5&gt;=2016))),1,0)</f>
        <v>1</v>
      </c>
      <c r="Q13125" s="0" t="n">
        <f aca="false">J13125*P13125+ROW()*0.00000001</f>
        <v>0.05013125</v>
      </c>
    </row>
    <row r="13126" customFormat="false" ht="15" hidden="false" customHeight="false" outlineLevel="0" collapsed="false">
      <c r="A13126" s="0" t="s">
        <v>6094</v>
      </c>
      <c r="B13126" s="0" t="s">
        <v>50</v>
      </c>
      <c r="C13126" s="0" t="n">
        <v>2006</v>
      </c>
      <c r="D13126" s="0" t="s">
        <v>34</v>
      </c>
      <c r="E13126" s="0" t="s">
        <v>72</v>
      </c>
      <c r="F13126" s="0" t="n">
        <v>0.05</v>
      </c>
      <c r="G13126" s="0" t="n">
        <v>0</v>
      </c>
      <c r="H13126" s="0" t="n">
        <v>0</v>
      </c>
      <c r="I13126" s="0" t="n">
        <v>0</v>
      </c>
      <c r="J13126" s="0" t="n">
        <v>0.05</v>
      </c>
      <c r="K13126" s="0" t="n">
        <v>51</v>
      </c>
      <c r="M13126" s="0" t="s">
        <v>36</v>
      </c>
      <c r="N13126" s="0" t="s">
        <v>35</v>
      </c>
      <c r="O13126" s="0" t="s">
        <v>53</v>
      </c>
      <c r="P13126" s="0" t="n">
        <f aca="false">IF(AND(OR(Dashboard!$B$5="All",D13126=Dashboard!$B$5),OR(Dashboard!$D$5="All",N13126=Dashboard!$D$5),OR(AND(C13126&lt;&gt;"",C13126&gt;=Dashboard!$F$5,C13126&lt;=Dashboard!$H$5),AND(C13126="",Dashboard!$F$5&lt;=1980,Dashboard!$H$5&gt;=2016))),1,0)</f>
        <v>1</v>
      </c>
      <c r="Q13126" s="0" t="n">
        <f aca="false">J13126*P13126+ROW()*0.00000001</f>
        <v>0.05013126</v>
      </c>
    </row>
    <row r="13127" customFormat="false" ht="15" hidden="false" customHeight="false" outlineLevel="0" collapsed="false">
      <c r="A13127" s="0" t="s">
        <v>9462</v>
      </c>
      <c r="B13127" s="0" t="s">
        <v>50</v>
      </c>
      <c r="C13127" s="0" t="n">
        <v>2007</v>
      </c>
      <c r="D13127" s="0" t="s">
        <v>71</v>
      </c>
      <c r="E13127" s="0" t="s">
        <v>328</v>
      </c>
      <c r="F13127" s="0" t="n">
        <v>0</v>
      </c>
      <c r="G13127" s="0" t="n">
        <v>0</v>
      </c>
      <c r="H13127" s="0" t="n">
        <v>0.05</v>
      </c>
      <c r="I13127" s="0" t="n">
        <v>0</v>
      </c>
      <c r="J13127" s="0" t="n">
        <v>0.05</v>
      </c>
      <c r="N13127" s="0" t="s">
        <v>35</v>
      </c>
      <c r="P13127" s="0" t="n">
        <f aca="false">IF(AND(OR(Dashboard!$B$5="All",D13127=Dashboard!$B$5),OR(Dashboard!$D$5="All",N13127=Dashboard!$D$5),OR(AND(C13127&lt;&gt;"",C13127&gt;=Dashboard!$F$5,C13127&lt;=Dashboard!$H$5),AND(C13127="",Dashboard!$F$5&lt;=1980,Dashboard!$H$5&gt;=2016))),1,0)</f>
        <v>1</v>
      </c>
      <c r="Q13127" s="0" t="n">
        <f aca="false">J13127*P13127+ROW()*0.00000001</f>
        <v>0.05013127</v>
      </c>
    </row>
    <row r="13128" customFormat="false" ht="15" hidden="false" customHeight="false" outlineLevel="0" collapsed="false">
      <c r="A13128" s="0" t="s">
        <v>9463</v>
      </c>
      <c r="B13128" s="0" t="s">
        <v>108</v>
      </c>
      <c r="C13128" s="0" t="n">
        <v>1999</v>
      </c>
      <c r="D13128" s="0" t="s">
        <v>34</v>
      </c>
      <c r="E13128" s="0" t="s">
        <v>220</v>
      </c>
      <c r="F13128" s="0" t="n">
        <v>0.05</v>
      </c>
      <c r="G13128" s="0" t="n">
        <v>0</v>
      </c>
      <c r="H13128" s="0" t="n">
        <v>0</v>
      </c>
      <c r="I13128" s="0" t="n">
        <v>0</v>
      </c>
      <c r="J13128" s="0" t="n">
        <v>0.05</v>
      </c>
      <c r="N13128" s="0" t="s">
        <v>35</v>
      </c>
      <c r="P13128" s="0" t="n">
        <f aca="false">IF(AND(OR(Dashboard!$B$5="All",D13128=Dashboard!$B$5),OR(Dashboard!$D$5="All",N13128=Dashboard!$D$5),OR(AND(C13128&lt;&gt;"",C13128&gt;=Dashboard!$F$5,C13128&lt;=Dashboard!$H$5),AND(C13128="",Dashboard!$F$5&lt;=1980,Dashboard!$H$5&gt;=2016))),1,0)</f>
        <v>1</v>
      </c>
      <c r="Q13128" s="0" t="n">
        <f aca="false">J13128*P13128+ROW()*0.00000001</f>
        <v>0.05013128</v>
      </c>
    </row>
    <row r="13129" customFormat="false" ht="15" hidden="false" customHeight="false" outlineLevel="0" collapsed="false">
      <c r="A13129" s="0" t="s">
        <v>9464</v>
      </c>
      <c r="B13129" s="0" t="s">
        <v>97</v>
      </c>
      <c r="C13129" s="0" t="n">
        <v>2015</v>
      </c>
      <c r="D13129" s="0" t="s">
        <v>71</v>
      </c>
      <c r="E13129" s="0" t="s">
        <v>1457</v>
      </c>
      <c r="F13129" s="0" t="n">
        <v>0</v>
      </c>
      <c r="G13129" s="0" t="n">
        <v>0</v>
      </c>
      <c r="H13129" s="0" t="n">
        <v>0.05</v>
      </c>
      <c r="I13129" s="0" t="n">
        <v>0</v>
      </c>
      <c r="J13129" s="0" t="n">
        <v>0.05</v>
      </c>
      <c r="N13129" s="0" t="s">
        <v>35</v>
      </c>
      <c r="P13129" s="0" t="n">
        <f aca="false">IF(AND(OR(Dashboard!$B$5="All",D13129=Dashboard!$B$5),OR(Dashboard!$D$5="All",N13129=Dashboard!$D$5),OR(AND(C13129&lt;&gt;"",C13129&gt;=Dashboard!$F$5,C13129&lt;=Dashboard!$H$5),AND(C13129="",Dashboard!$F$5&lt;=1980,Dashboard!$H$5&gt;=2016))),1,0)</f>
        <v>1</v>
      </c>
      <c r="Q13129" s="0" t="n">
        <f aca="false">J13129*P13129+ROW()*0.00000001</f>
        <v>0.05013129</v>
      </c>
    </row>
    <row r="13130" customFormat="false" ht="15" hidden="false" customHeight="false" outlineLevel="0" collapsed="false">
      <c r="A13130" s="0" t="s">
        <v>9465</v>
      </c>
      <c r="B13130" s="0" t="s">
        <v>851</v>
      </c>
      <c r="C13130" s="0" t="n">
        <v>2014</v>
      </c>
      <c r="D13130" s="0" t="s">
        <v>46</v>
      </c>
      <c r="E13130" s="0" t="s">
        <v>328</v>
      </c>
      <c r="F13130" s="0" t="n">
        <v>0</v>
      </c>
      <c r="G13130" s="0" t="n">
        <v>0</v>
      </c>
      <c r="H13130" s="0" t="n">
        <v>0.05</v>
      </c>
      <c r="I13130" s="0" t="n">
        <v>0</v>
      </c>
      <c r="J13130" s="0" t="n">
        <v>0.05</v>
      </c>
      <c r="N13130" s="0" t="s">
        <v>74</v>
      </c>
      <c r="P13130" s="0" t="n">
        <f aca="false">IF(AND(OR(Dashboard!$B$5="All",D13130=Dashboard!$B$5),OR(Dashboard!$D$5="All",N13130=Dashboard!$D$5),OR(AND(C13130&lt;&gt;"",C13130&gt;=Dashboard!$F$5,C13130&lt;=Dashboard!$H$5),AND(C13130="",Dashboard!$F$5&lt;=1980,Dashboard!$H$5&gt;=2016))),1,0)</f>
        <v>1</v>
      </c>
      <c r="Q13130" s="0" t="n">
        <f aca="false">J13130*P13130+ROW()*0.00000001</f>
        <v>0.0501313</v>
      </c>
    </row>
    <row r="13131" customFormat="false" ht="15" hidden="false" customHeight="false" outlineLevel="0" collapsed="false">
      <c r="A13131" s="0" t="s">
        <v>6605</v>
      </c>
      <c r="B13131" s="0" t="s">
        <v>186</v>
      </c>
      <c r="C13131" s="0" t="n">
        <v>2004</v>
      </c>
      <c r="D13131" s="0" t="s">
        <v>114</v>
      </c>
      <c r="E13131" s="0" t="s">
        <v>547</v>
      </c>
      <c r="F13131" s="0" t="n">
        <v>0.04</v>
      </c>
      <c r="G13131" s="0" t="n">
        <v>0.01</v>
      </c>
      <c r="H13131" s="0" t="n">
        <v>0</v>
      </c>
      <c r="I13131" s="0" t="n">
        <v>0</v>
      </c>
      <c r="J13131" s="0" t="n">
        <v>0.05</v>
      </c>
      <c r="K13131" s="0" t="n">
        <v>77</v>
      </c>
      <c r="L13131" s="0" t="n">
        <v>8.5</v>
      </c>
      <c r="M13131" s="0" t="s">
        <v>103</v>
      </c>
      <c r="N13131" s="0" t="s">
        <v>35</v>
      </c>
      <c r="O13131" s="0" t="s">
        <v>37</v>
      </c>
      <c r="P13131" s="0" t="n">
        <f aca="false">IF(AND(OR(Dashboard!$B$5="All",D13131=Dashboard!$B$5),OR(Dashboard!$D$5="All",N13131=Dashboard!$D$5),OR(AND(C13131&lt;&gt;"",C13131&gt;=Dashboard!$F$5,C13131&lt;=Dashboard!$H$5),AND(C13131="",Dashboard!$F$5&lt;=1980,Dashboard!$H$5&gt;=2016))),1,0)</f>
        <v>1</v>
      </c>
      <c r="Q13131" s="0" t="n">
        <f aca="false">J13131*P13131+ROW()*0.00000001</f>
        <v>0.05013131</v>
      </c>
    </row>
    <row r="13132" customFormat="false" ht="15" hidden="false" customHeight="false" outlineLevel="0" collapsed="false">
      <c r="A13132" s="0" t="s">
        <v>9466</v>
      </c>
      <c r="B13132" s="0" t="s">
        <v>117</v>
      </c>
      <c r="C13132" s="0" t="n">
        <v>1995</v>
      </c>
      <c r="D13132" s="0" t="s">
        <v>56</v>
      </c>
      <c r="E13132" s="0" t="s">
        <v>89</v>
      </c>
      <c r="F13132" s="0" t="n">
        <v>0.03</v>
      </c>
      <c r="G13132" s="0" t="n">
        <v>0.02</v>
      </c>
      <c r="H13132" s="0" t="n">
        <v>0</v>
      </c>
      <c r="I13132" s="0" t="n">
        <v>0</v>
      </c>
      <c r="J13132" s="0" t="n">
        <v>0.05</v>
      </c>
      <c r="N13132" s="0" t="s">
        <v>74</v>
      </c>
      <c r="P13132" s="0" t="n">
        <f aca="false">IF(AND(OR(Dashboard!$B$5="All",D13132=Dashboard!$B$5),OR(Dashboard!$D$5="All",N13132=Dashboard!$D$5),OR(AND(C13132&lt;&gt;"",C13132&gt;=Dashboard!$F$5,C13132&lt;=Dashboard!$H$5),AND(C13132="",Dashboard!$F$5&lt;=1980,Dashboard!$H$5&gt;=2016))),1,0)</f>
        <v>1</v>
      </c>
      <c r="Q13132" s="0" t="n">
        <f aca="false">J13132*P13132+ROW()*0.00000001</f>
        <v>0.05013132</v>
      </c>
    </row>
    <row r="13133" customFormat="false" ht="15" hidden="false" customHeight="false" outlineLevel="0" collapsed="false">
      <c r="A13133" s="0" t="s">
        <v>9467</v>
      </c>
      <c r="B13133" s="0" t="s">
        <v>873</v>
      </c>
      <c r="C13133" s="0" t="n">
        <v>1995</v>
      </c>
      <c r="D13133" s="0" t="s">
        <v>52</v>
      </c>
      <c r="E13133" s="0" t="s">
        <v>154</v>
      </c>
      <c r="F13133" s="0" t="n">
        <v>0</v>
      </c>
      <c r="G13133" s="0" t="n">
        <v>0</v>
      </c>
      <c r="H13133" s="0" t="n">
        <v>0.05</v>
      </c>
      <c r="I13133" s="0" t="n">
        <v>0</v>
      </c>
      <c r="J13133" s="0" t="n">
        <v>0.05</v>
      </c>
      <c r="N13133" s="0" t="s">
        <v>154</v>
      </c>
      <c r="P13133" s="0" t="n">
        <f aca="false">IF(AND(OR(Dashboard!$B$5="All",D13133=Dashboard!$B$5),OR(Dashboard!$D$5="All",N13133=Dashboard!$D$5),OR(AND(C13133&lt;&gt;"",C13133&gt;=Dashboard!$F$5,C13133&lt;=Dashboard!$H$5),AND(C13133="",Dashboard!$F$5&lt;=1980,Dashboard!$H$5&gt;=2016))),1,0)</f>
        <v>1</v>
      </c>
      <c r="Q13133" s="0" t="n">
        <f aca="false">J13133*P13133+ROW()*0.00000001</f>
        <v>0.05013133</v>
      </c>
    </row>
    <row r="13134" customFormat="false" ht="15" hidden="false" customHeight="false" outlineLevel="0" collapsed="false">
      <c r="A13134" s="0" t="s">
        <v>9468</v>
      </c>
      <c r="B13134" s="0" t="s">
        <v>85</v>
      </c>
      <c r="C13134" s="0" t="n">
        <v>2001</v>
      </c>
      <c r="D13134" s="0" t="s">
        <v>48</v>
      </c>
      <c r="E13134" s="0" t="s">
        <v>154</v>
      </c>
      <c r="F13134" s="0" t="n">
        <v>0.04</v>
      </c>
      <c r="G13134" s="0" t="n">
        <v>0.01</v>
      </c>
      <c r="H13134" s="0" t="n">
        <v>0</v>
      </c>
      <c r="I13134" s="0" t="n">
        <v>0</v>
      </c>
      <c r="J13134" s="0" t="n">
        <v>0.05</v>
      </c>
      <c r="K13134" s="0" t="n">
        <v>84</v>
      </c>
      <c r="M13134" s="0" t="s">
        <v>36</v>
      </c>
      <c r="N13134" s="0" t="s">
        <v>35</v>
      </c>
      <c r="O13134" s="0" t="s">
        <v>42</v>
      </c>
      <c r="P13134" s="0" t="n">
        <f aca="false">IF(AND(OR(Dashboard!$B$5="All",D13134=Dashboard!$B$5),OR(Dashboard!$D$5="All",N13134=Dashboard!$D$5),OR(AND(C13134&lt;&gt;"",C13134&gt;=Dashboard!$F$5,C13134&lt;=Dashboard!$H$5),AND(C13134="",Dashboard!$F$5&lt;=1980,Dashboard!$H$5&gt;=2016))),1,0)</f>
        <v>1</v>
      </c>
      <c r="Q13134" s="0" t="n">
        <f aca="false">J13134*P13134+ROW()*0.00000001</f>
        <v>0.05013134</v>
      </c>
    </row>
    <row r="13135" customFormat="false" ht="15" hidden="false" customHeight="false" outlineLevel="0" collapsed="false">
      <c r="A13135" s="0" t="s">
        <v>9469</v>
      </c>
      <c r="B13135" s="0" t="s">
        <v>164</v>
      </c>
      <c r="C13135" s="0" t="n">
        <v>2010</v>
      </c>
      <c r="D13135" s="0" t="s">
        <v>114</v>
      </c>
      <c r="E13135" s="0" t="s">
        <v>9354</v>
      </c>
      <c r="F13135" s="0" t="n">
        <v>0</v>
      </c>
      <c r="G13135" s="0" t="n">
        <v>0</v>
      </c>
      <c r="H13135" s="0" t="n">
        <v>0.05</v>
      </c>
      <c r="I13135" s="0" t="n">
        <v>0</v>
      </c>
      <c r="J13135" s="0" t="n">
        <v>0.05</v>
      </c>
      <c r="N13135" s="0" t="s">
        <v>74</v>
      </c>
      <c r="P13135" s="0" t="n">
        <f aca="false">IF(AND(OR(Dashboard!$B$5="All",D13135=Dashboard!$B$5),OR(Dashboard!$D$5="All",N13135=Dashboard!$D$5),OR(AND(C13135&lt;&gt;"",C13135&gt;=Dashboard!$F$5,C13135&lt;=Dashboard!$H$5),AND(C13135="",Dashboard!$F$5&lt;=1980,Dashboard!$H$5&gt;=2016))),1,0)</f>
        <v>1</v>
      </c>
      <c r="Q13135" s="0" t="n">
        <f aca="false">J13135*P13135+ROW()*0.00000001</f>
        <v>0.05013135</v>
      </c>
    </row>
    <row r="13136" customFormat="false" ht="15" hidden="false" customHeight="false" outlineLevel="0" collapsed="false">
      <c r="A13136" s="0" t="s">
        <v>9470</v>
      </c>
      <c r="B13136" s="0" t="s">
        <v>76</v>
      </c>
      <c r="C13136" s="0" t="n">
        <v>2006</v>
      </c>
      <c r="D13136" s="0" t="s">
        <v>71</v>
      </c>
      <c r="E13136" s="0" t="s">
        <v>6604</v>
      </c>
      <c r="F13136" s="0" t="n">
        <v>0</v>
      </c>
      <c r="G13136" s="0" t="n">
        <v>0</v>
      </c>
      <c r="H13136" s="0" t="n">
        <v>0.05</v>
      </c>
      <c r="I13136" s="0" t="n">
        <v>0</v>
      </c>
      <c r="J13136" s="0" t="n">
        <v>0.05</v>
      </c>
      <c r="N13136" s="0" t="s">
        <v>74</v>
      </c>
      <c r="P13136" s="0" t="n">
        <f aca="false">IF(AND(OR(Dashboard!$B$5="All",D13136=Dashboard!$B$5),OR(Dashboard!$D$5="All",N13136=Dashboard!$D$5),OR(AND(C13136&lt;&gt;"",C13136&gt;=Dashboard!$F$5,C13136&lt;=Dashboard!$H$5),AND(C13136="",Dashboard!$F$5&lt;=1980,Dashboard!$H$5&gt;=2016))),1,0)</f>
        <v>1</v>
      </c>
      <c r="Q13136" s="0" t="n">
        <f aca="false">J13136*P13136+ROW()*0.00000001</f>
        <v>0.05013136</v>
      </c>
    </row>
    <row r="13137" customFormat="false" ht="15" hidden="false" customHeight="false" outlineLevel="0" collapsed="false">
      <c r="A13137" s="0" t="s">
        <v>9102</v>
      </c>
      <c r="B13137" s="0" t="s">
        <v>184</v>
      </c>
      <c r="C13137" s="0" t="n">
        <v>2013</v>
      </c>
      <c r="D13137" s="0" t="s">
        <v>56</v>
      </c>
      <c r="E13137" s="0" t="s">
        <v>91</v>
      </c>
      <c r="F13137" s="0" t="n">
        <v>0</v>
      </c>
      <c r="G13137" s="0" t="n">
        <v>0.05</v>
      </c>
      <c r="H13137" s="0" t="n">
        <v>0</v>
      </c>
      <c r="I13137" s="0" t="n">
        <v>0</v>
      </c>
      <c r="J13137" s="0" t="n">
        <v>0.05</v>
      </c>
      <c r="L13137" s="0" t="n">
        <v>6.2</v>
      </c>
      <c r="M13137" s="0" t="s">
        <v>125</v>
      </c>
      <c r="N13137" s="0" t="s">
        <v>35</v>
      </c>
      <c r="P13137" s="0" t="n">
        <f aca="false">IF(AND(OR(Dashboard!$B$5="All",D13137=Dashboard!$B$5),OR(Dashboard!$D$5="All",N13137=Dashboard!$D$5),OR(AND(C13137&lt;&gt;"",C13137&gt;=Dashboard!$F$5,C13137&lt;=Dashboard!$H$5),AND(C13137="",Dashboard!$F$5&lt;=1980,Dashboard!$H$5&gt;=2016))),1,0)</f>
        <v>1</v>
      </c>
      <c r="Q13137" s="0" t="n">
        <f aca="false">J13137*P13137+ROW()*0.00000001</f>
        <v>0.05013137</v>
      </c>
    </row>
    <row r="13138" customFormat="false" ht="15" hidden="false" customHeight="false" outlineLevel="0" collapsed="false">
      <c r="A13138" s="0" t="s">
        <v>5687</v>
      </c>
      <c r="B13138" s="0" t="s">
        <v>64</v>
      </c>
      <c r="C13138" s="0" t="n">
        <v>2011</v>
      </c>
      <c r="D13138" s="0" t="s">
        <v>102</v>
      </c>
      <c r="E13138" s="0" t="s">
        <v>2792</v>
      </c>
      <c r="F13138" s="0" t="n">
        <v>0</v>
      </c>
      <c r="G13138" s="0" t="n">
        <v>0.02</v>
      </c>
      <c r="H13138" s="0" t="n">
        <v>0.02</v>
      </c>
      <c r="I13138" s="0" t="n">
        <v>0</v>
      </c>
      <c r="J13138" s="0" t="n">
        <v>0.05</v>
      </c>
      <c r="K13138" s="0" t="n">
        <v>68</v>
      </c>
      <c r="M13138" s="0" t="s">
        <v>103</v>
      </c>
      <c r="N13138" s="0" t="s">
        <v>66</v>
      </c>
      <c r="O13138" s="0" t="s">
        <v>67</v>
      </c>
      <c r="P13138" s="0" t="n">
        <f aca="false">IF(AND(OR(Dashboard!$B$5="All",D13138=Dashboard!$B$5),OR(Dashboard!$D$5="All",N13138=Dashboard!$D$5),OR(AND(C13138&lt;&gt;"",C13138&gt;=Dashboard!$F$5,C13138&lt;=Dashboard!$H$5),AND(C13138="",Dashboard!$F$5&lt;=1980,Dashboard!$H$5&gt;=2016))),1,0)</f>
        <v>1</v>
      </c>
      <c r="Q13138" s="0" t="n">
        <f aca="false">J13138*P13138+ROW()*0.00000001</f>
        <v>0.05013138</v>
      </c>
    </row>
    <row r="13139" customFormat="false" ht="15" hidden="false" customHeight="false" outlineLevel="0" collapsed="false">
      <c r="A13139" s="0" t="s">
        <v>9471</v>
      </c>
      <c r="B13139" s="0" t="s">
        <v>186</v>
      </c>
      <c r="C13139" s="0" t="n">
        <v>2002</v>
      </c>
      <c r="D13139" s="0" t="s">
        <v>102</v>
      </c>
      <c r="E13139" s="0" t="s">
        <v>220</v>
      </c>
      <c r="F13139" s="0" t="n">
        <v>0</v>
      </c>
      <c r="G13139" s="0" t="n">
        <v>0</v>
      </c>
      <c r="H13139" s="0" t="n">
        <v>0.05</v>
      </c>
      <c r="I13139" s="0" t="n">
        <v>0</v>
      </c>
      <c r="J13139" s="0" t="n">
        <v>0.05</v>
      </c>
      <c r="K13139" s="0" t="n">
        <v>60</v>
      </c>
      <c r="L13139" s="0" t="n">
        <v>6.3</v>
      </c>
      <c r="M13139" s="0" t="s">
        <v>103</v>
      </c>
      <c r="N13139" s="0" t="s">
        <v>35</v>
      </c>
      <c r="O13139" s="0" t="s">
        <v>53</v>
      </c>
      <c r="P13139" s="0" t="n">
        <f aca="false">IF(AND(OR(Dashboard!$B$5="All",D13139=Dashboard!$B$5),OR(Dashboard!$D$5="All",N13139=Dashboard!$D$5),OR(AND(C13139&lt;&gt;"",C13139&gt;=Dashboard!$F$5,C13139&lt;=Dashboard!$H$5),AND(C13139="",Dashboard!$F$5&lt;=1980,Dashboard!$H$5&gt;=2016))),1,0)</f>
        <v>1</v>
      </c>
      <c r="Q13139" s="0" t="n">
        <f aca="false">J13139*P13139+ROW()*0.00000001</f>
        <v>0.05013139</v>
      </c>
    </row>
    <row r="13140" customFormat="false" ht="15" hidden="false" customHeight="false" outlineLevel="0" collapsed="false">
      <c r="A13140" s="0" t="s">
        <v>7823</v>
      </c>
      <c r="B13140" s="0" t="s">
        <v>152</v>
      </c>
      <c r="C13140" s="0" t="n">
        <v>2008</v>
      </c>
      <c r="D13140" s="0" t="s">
        <v>48</v>
      </c>
      <c r="E13140" s="0" t="s">
        <v>4133</v>
      </c>
      <c r="F13140" s="0" t="n">
        <v>0.01</v>
      </c>
      <c r="G13140" s="0" t="n">
        <v>0.04</v>
      </c>
      <c r="H13140" s="0" t="n">
        <v>0</v>
      </c>
      <c r="I13140" s="0" t="n">
        <v>0.01</v>
      </c>
      <c r="J13140" s="0" t="n">
        <v>0.05</v>
      </c>
      <c r="K13140" s="0" t="n">
        <v>78</v>
      </c>
      <c r="L13140" s="0" t="n">
        <v>7.3</v>
      </c>
      <c r="M13140" s="0" t="s">
        <v>36</v>
      </c>
      <c r="N13140" s="0" t="s">
        <v>152</v>
      </c>
      <c r="O13140" s="0" t="s">
        <v>37</v>
      </c>
      <c r="P13140" s="0" t="n">
        <f aca="false">IF(AND(OR(Dashboard!$B$5="All",D13140=Dashboard!$B$5),OR(Dashboard!$D$5="All",N13140=Dashboard!$D$5),OR(AND(C13140&lt;&gt;"",C13140&gt;=Dashboard!$F$5,C13140&lt;=Dashboard!$H$5),AND(C13140="",Dashboard!$F$5&lt;=1980,Dashboard!$H$5&gt;=2016))),1,0)</f>
        <v>1</v>
      </c>
      <c r="Q13140" s="0" t="n">
        <f aca="false">J13140*P13140+ROW()*0.00000001</f>
        <v>0.0501314</v>
      </c>
    </row>
    <row r="13141" customFormat="false" ht="15" hidden="false" customHeight="false" outlineLevel="0" collapsed="false">
      <c r="A13141" s="0" t="s">
        <v>9472</v>
      </c>
      <c r="B13141" s="0" t="s">
        <v>76</v>
      </c>
      <c r="C13141" s="0" t="n">
        <v>2006</v>
      </c>
      <c r="D13141" s="0" t="s">
        <v>102</v>
      </c>
      <c r="E13141" s="0" t="s">
        <v>220</v>
      </c>
      <c r="F13141" s="0" t="n">
        <v>0</v>
      </c>
      <c r="G13141" s="0" t="n">
        <v>0</v>
      </c>
      <c r="H13141" s="0" t="n">
        <v>0.05</v>
      </c>
      <c r="I13141" s="0" t="n">
        <v>0</v>
      </c>
      <c r="J13141" s="0" t="n">
        <v>0.05</v>
      </c>
      <c r="N13141" s="0" t="s">
        <v>74</v>
      </c>
      <c r="P13141" s="0" t="n">
        <f aca="false">IF(AND(OR(Dashboard!$B$5="All",D13141=Dashboard!$B$5),OR(Dashboard!$D$5="All",N13141=Dashboard!$D$5),OR(AND(C13141&lt;&gt;"",C13141&gt;=Dashboard!$F$5,C13141&lt;=Dashboard!$H$5),AND(C13141="",Dashboard!$F$5&lt;=1980,Dashboard!$H$5&gt;=2016))),1,0)</f>
        <v>1</v>
      </c>
      <c r="Q13141" s="0" t="n">
        <f aca="false">J13141*P13141+ROW()*0.00000001</f>
        <v>0.05013141</v>
      </c>
    </row>
    <row r="13142" customFormat="false" ht="15" hidden="false" customHeight="false" outlineLevel="0" collapsed="false">
      <c r="A13142" s="0" t="s">
        <v>9473</v>
      </c>
      <c r="B13142" s="0" t="s">
        <v>50</v>
      </c>
      <c r="C13142" s="0" t="n">
        <v>2008</v>
      </c>
      <c r="D13142" s="0" t="s">
        <v>41</v>
      </c>
      <c r="E13142" s="0" t="s">
        <v>7449</v>
      </c>
      <c r="F13142" s="0" t="n">
        <v>0.05</v>
      </c>
      <c r="G13142" s="0" t="n">
        <v>0</v>
      </c>
      <c r="H13142" s="0" t="n">
        <v>0</v>
      </c>
      <c r="I13142" s="0" t="n">
        <v>0</v>
      </c>
      <c r="J13142" s="0" t="n">
        <v>0.05</v>
      </c>
      <c r="M13142" s="0" t="s">
        <v>36</v>
      </c>
      <c r="N13142" s="0" t="s">
        <v>35</v>
      </c>
      <c r="P13142" s="0" t="n">
        <f aca="false">IF(AND(OR(Dashboard!$B$5="All",D13142=Dashboard!$B$5),OR(Dashboard!$D$5="All",N13142=Dashboard!$D$5),OR(AND(C13142&lt;&gt;"",C13142&gt;=Dashboard!$F$5,C13142&lt;=Dashboard!$H$5),AND(C13142="",Dashboard!$F$5&lt;=1980,Dashboard!$H$5&gt;=2016))),1,0)</f>
        <v>1</v>
      </c>
      <c r="Q13142" s="0" t="n">
        <f aca="false">J13142*P13142+ROW()*0.00000001</f>
        <v>0.05013142</v>
      </c>
    </row>
    <row r="13143" customFormat="false" ht="15" hidden="false" customHeight="false" outlineLevel="0" collapsed="false">
      <c r="A13143" s="0" t="s">
        <v>1638</v>
      </c>
      <c r="B13143" s="0" t="s">
        <v>50</v>
      </c>
      <c r="D13143" s="0" t="s">
        <v>41</v>
      </c>
      <c r="E13143" s="0" t="s">
        <v>547</v>
      </c>
      <c r="F13143" s="0" t="n">
        <v>0.04</v>
      </c>
      <c r="G13143" s="0" t="n">
        <v>0</v>
      </c>
      <c r="H13143" s="0" t="n">
        <v>0</v>
      </c>
      <c r="I13143" s="0" t="n">
        <v>0</v>
      </c>
      <c r="J13143" s="0" t="n">
        <v>0.05</v>
      </c>
      <c r="K13143" s="0" t="n">
        <v>79</v>
      </c>
      <c r="L13143" s="0" t="n">
        <v>8.1</v>
      </c>
      <c r="M13143" s="0" t="s">
        <v>36</v>
      </c>
      <c r="N13143" s="0" t="s">
        <v>35</v>
      </c>
      <c r="O13143" s="0" t="s">
        <v>37</v>
      </c>
      <c r="P13143" s="0" t="n">
        <f aca="false">IF(AND(OR(Dashboard!$B$5="All",D13143=Dashboard!$B$5),OR(Dashboard!$D$5="All",N13143=Dashboard!$D$5),OR(AND(C13143&lt;&gt;"",C13143&gt;=Dashboard!$F$5,C13143&lt;=Dashboard!$H$5),AND(C13143="",Dashboard!$F$5&lt;=1980,Dashboard!$H$5&gt;=2016))),1,0)</f>
        <v>1</v>
      </c>
      <c r="Q13143" s="0" t="n">
        <f aca="false">J13143*P13143+ROW()*0.00000001</f>
        <v>0.05013143</v>
      </c>
    </row>
    <row r="13144" customFormat="false" ht="15" hidden="false" customHeight="false" outlineLevel="0" collapsed="false">
      <c r="A13144" s="0" t="s">
        <v>7927</v>
      </c>
      <c r="B13144" s="0" t="s">
        <v>94</v>
      </c>
      <c r="C13144" s="0" t="n">
        <v>2015</v>
      </c>
      <c r="D13144" s="0" t="s">
        <v>114</v>
      </c>
      <c r="E13144" s="0" t="s">
        <v>2792</v>
      </c>
      <c r="F13144" s="0" t="n">
        <v>0</v>
      </c>
      <c r="G13144" s="0" t="n">
        <v>0</v>
      </c>
      <c r="H13144" s="0" t="n">
        <v>0.05</v>
      </c>
      <c r="I13144" s="0" t="n">
        <v>0</v>
      </c>
      <c r="J13144" s="0" t="n">
        <v>0.05</v>
      </c>
      <c r="K13144" s="0" t="n">
        <v>81</v>
      </c>
      <c r="L13144" s="0" t="n">
        <v>8.3</v>
      </c>
      <c r="M13144" s="0" t="s">
        <v>73</v>
      </c>
      <c r="N13144" s="0" t="s">
        <v>74</v>
      </c>
      <c r="O13144" s="0" t="s">
        <v>42</v>
      </c>
      <c r="P13144" s="0" t="n">
        <f aca="false">IF(AND(OR(Dashboard!$B$5="All",D13144=Dashboard!$B$5),OR(Dashboard!$D$5="All",N13144=Dashboard!$D$5),OR(AND(C13144&lt;&gt;"",C13144&gt;=Dashboard!$F$5,C13144&lt;=Dashboard!$H$5),AND(C13144="",Dashboard!$F$5&lt;=1980,Dashboard!$H$5&gt;=2016))),1,0)</f>
        <v>1</v>
      </c>
      <c r="Q13144" s="0" t="n">
        <f aca="false">J13144*P13144+ROW()*0.00000001</f>
        <v>0.05013144</v>
      </c>
    </row>
    <row r="13145" customFormat="false" ht="15" hidden="false" customHeight="false" outlineLevel="0" collapsed="false">
      <c r="A13145" s="0" t="s">
        <v>9155</v>
      </c>
      <c r="B13145" s="0" t="s">
        <v>50</v>
      </c>
      <c r="C13145" s="0" t="n">
        <v>2010</v>
      </c>
      <c r="D13145" s="0" t="s">
        <v>48</v>
      </c>
      <c r="E13145" s="0" t="s">
        <v>1259</v>
      </c>
      <c r="F13145" s="0" t="n">
        <v>0.04</v>
      </c>
      <c r="G13145" s="0" t="n">
        <v>0</v>
      </c>
      <c r="H13145" s="0" t="n">
        <v>0</v>
      </c>
      <c r="I13145" s="0" t="n">
        <v>0</v>
      </c>
      <c r="J13145" s="0" t="n">
        <v>0.05</v>
      </c>
      <c r="K13145" s="0" t="n">
        <v>69</v>
      </c>
      <c r="L13145" s="0" t="n">
        <v>6.3</v>
      </c>
      <c r="M13145" s="0" t="s">
        <v>36</v>
      </c>
      <c r="N13145" s="0" t="s">
        <v>35</v>
      </c>
      <c r="O13145" s="0" t="s">
        <v>67</v>
      </c>
      <c r="P13145" s="0" t="n">
        <f aca="false">IF(AND(OR(Dashboard!$B$5="All",D13145=Dashboard!$B$5),OR(Dashboard!$D$5="All",N13145=Dashboard!$D$5),OR(AND(C13145&lt;&gt;"",C13145&gt;=Dashboard!$F$5,C13145&lt;=Dashboard!$H$5),AND(C13145="",Dashboard!$F$5&lt;=1980,Dashboard!$H$5&gt;=2016))),1,0)</f>
        <v>1</v>
      </c>
      <c r="Q13145" s="0" t="n">
        <f aca="false">J13145*P13145+ROW()*0.00000001</f>
        <v>0.05013145</v>
      </c>
    </row>
    <row r="13146" customFormat="false" ht="15" hidden="false" customHeight="false" outlineLevel="0" collapsed="false">
      <c r="A13146" s="0" t="s">
        <v>9474</v>
      </c>
      <c r="B13146" s="0" t="s">
        <v>85</v>
      </c>
      <c r="C13146" s="0" t="n">
        <v>2003</v>
      </c>
      <c r="D13146" s="0" t="s">
        <v>71</v>
      </c>
      <c r="E13146" s="0" t="s">
        <v>1326</v>
      </c>
      <c r="F13146" s="0" t="n">
        <v>0.04</v>
      </c>
      <c r="G13146" s="0" t="n">
        <v>0.01</v>
      </c>
      <c r="H13146" s="0" t="n">
        <v>0</v>
      </c>
      <c r="I13146" s="0" t="n">
        <v>0</v>
      </c>
      <c r="J13146" s="0" t="n">
        <v>0.05</v>
      </c>
      <c r="N13146" s="0" t="s">
        <v>35</v>
      </c>
      <c r="P13146" s="0" t="n">
        <f aca="false">IF(AND(OR(Dashboard!$B$5="All",D13146=Dashboard!$B$5),OR(Dashboard!$D$5="All",N13146=Dashboard!$D$5),OR(AND(C13146&lt;&gt;"",C13146&gt;=Dashboard!$F$5,C13146&lt;=Dashboard!$H$5),AND(C13146="",Dashboard!$F$5&lt;=1980,Dashboard!$H$5&gt;=2016))),1,0)</f>
        <v>1</v>
      </c>
      <c r="Q13146" s="0" t="n">
        <f aca="false">J13146*P13146+ROW()*0.00000001</f>
        <v>0.05013146</v>
      </c>
    </row>
    <row r="13147" customFormat="false" ht="15" hidden="false" customHeight="false" outlineLevel="0" collapsed="false">
      <c r="A13147" s="0" t="s">
        <v>9475</v>
      </c>
      <c r="B13147" s="0" t="s">
        <v>76</v>
      </c>
      <c r="C13147" s="0" t="n">
        <v>2005</v>
      </c>
      <c r="D13147" s="0" t="s">
        <v>56</v>
      </c>
      <c r="E13147" s="0" t="s">
        <v>142</v>
      </c>
      <c r="F13147" s="0" t="n">
        <v>0</v>
      </c>
      <c r="G13147" s="0" t="n">
        <v>0</v>
      </c>
      <c r="H13147" s="0" t="n">
        <v>0.05</v>
      </c>
      <c r="I13147" s="0" t="n">
        <v>0</v>
      </c>
      <c r="J13147" s="0" t="n">
        <v>0.05</v>
      </c>
      <c r="N13147" s="0" t="s">
        <v>74</v>
      </c>
      <c r="P13147" s="0" t="n">
        <f aca="false">IF(AND(OR(Dashboard!$B$5="All",D13147=Dashboard!$B$5),OR(Dashboard!$D$5="All",N13147=Dashboard!$D$5),OR(AND(C13147&lt;&gt;"",C13147&gt;=Dashboard!$F$5,C13147&lt;=Dashboard!$H$5),AND(C13147="",Dashboard!$F$5&lt;=1980,Dashboard!$H$5&gt;=2016))),1,0)</f>
        <v>1</v>
      </c>
      <c r="Q13147" s="0" t="n">
        <f aca="false">J13147*P13147+ROW()*0.00000001</f>
        <v>0.05013147</v>
      </c>
    </row>
    <row r="13148" customFormat="false" ht="15" hidden="false" customHeight="false" outlineLevel="0" collapsed="false">
      <c r="A13148" s="0" t="s">
        <v>9242</v>
      </c>
      <c r="B13148" s="0" t="s">
        <v>70</v>
      </c>
      <c r="C13148" s="0" t="n">
        <v>2008</v>
      </c>
      <c r="D13148" s="0" t="s">
        <v>52</v>
      </c>
      <c r="E13148" s="0" t="s">
        <v>8878</v>
      </c>
      <c r="F13148" s="0" t="n">
        <v>0.05</v>
      </c>
      <c r="G13148" s="0" t="n">
        <v>0</v>
      </c>
      <c r="H13148" s="0" t="n">
        <v>0</v>
      </c>
      <c r="I13148" s="0" t="n">
        <v>0</v>
      </c>
      <c r="J13148" s="0" t="n">
        <v>0.05</v>
      </c>
      <c r="K13148" s="0" t="n">
        <v>51</v>
      </c>
      <c r="L13148" s="0" t="n">
        <v>4.5</v>
      </c>
      <c r="M13148" s="0" t="s">
        <v>103</v>
      </c>
      <c r="N13148" s="0" t="s">
        <v>74</v>
      </c>
      <c r="O13148" s="0" t="s">
        <v>53</v>
      </c>
      <c r="P13148" s="0" t="n">
        <f aca="false">IF(AND(OR(Dashboard!$B$5="All",D13148=Dashboard!$B$5),OR(Dashboard!$D$5="All",N13148=Dashboard!$D$5),OR(AND(C13148&lt;&gt;"",C13148&gt;=Dashboard!$F$5,C13148&lt;=Dashboard!$H$5),AND(C13148="",Dashboard!$F$5&lt;=1980,Dashboard!$H$5&gt;=2016))),1,0)</f>
        <v>1</v>
      </c>
      <c r="Q13148" s="0" t="n">
        <f aca="false">J13148*P13148+ROW()*0.00000001</f>
        <v>0.05013148</v>
      </c>
    </row>
    <row r="13149" customFormat="false" ht="15" hidden="false" customHeight="false" outlineLevel="0" collapsed="false">
      <c r="A13149" s="0" t="s">
        <v>7421</v>
      </c>
      <c r="B13149" s="0" t="s">
        <v>144</v>
      </c>
      <c r="C13149" s="0" t="n">
        <v>2004</v>
      </c>
      <c r="D13149" s="0" t="s">
        <v>71</v>
      </c>
      <c r="E13149" s="0" t="s">
        <v>449</v>
      </c>
      <c r="F13149" s="0" t="n">
        <v>0.04</v>
      </c>
      <c r="G13149" s="0" t="n">
        <v>0.01</v>
      </c>
      <c r="H13149" s="0" t="n">
        <v>0</v>
      </c>
      <c r="I13149" s="0" t="n">
        <v>0</v>
      </c>
      <c r="J13149" s="0" t="n">
        <v>0.05</v>
      </c>
      <c r="K13149" s="0" t="n">
        <v>64</v>
      </c>
      <c r="L13149" s="0" t="n">
        <v>6</v>
      </c>
      <c r="M13149" s="0" t="s">
        <v>103</v>
      </c>
      <c r="N13149" s="0" t="s">
        <v>66</v>
      </c>
      <c r="O13149" s="0" t="s">
        <v>67</v>
      </c>
      <c r="P13149" s="0" t="n">
        <f aca="false">IF(AND(OR(Dashboard!$B$5="All",D13149=Dashboard!$B$5),OR(Dashboard!$D$5="All",N13149=Dashboard!$D$5),OR(AND(C13149&lt;&gt;"",C13149&gt;=Dashboard!$F$5,C13149&lt;=Dashboard!$H$5),AND(C13149="",Dashboard!$F$5&lt;=1980,Dashboard!$H$5&gt;=2016))),1,0)</f>
        <v>1</v>
      </c>
      <c r="Q13149" s="0" t="n">
        <f aca="false">J13149*P13149+ROW()*0.00000001</f>
        <v>0.05013149</v>
      </c>
    </row>
    <row r="13150" customFormat="false" ht="15" hidden="false" customHeight="false" outlineLevel="0" collapsed="false">
      <c r="A13150" s="0" t="s">
        <v>9476</v>
      </c>
      <c r="B13150" s="0" t="s">
        <v>33</v>
      </c>
      <c r="C13150" s="0" t="n">
        <v>2009</v>
      </c>
      <c r="D13150" s="0" t="s">
        <v>246</v>
      </c>
      <c r="E13150" s="0" t="s">
        <v>328</v>
      </c>
      <c r="F13150" s="0" t="n">
        <v>0</v>
      </c>
      <c r="G13150" s="0" t="n">
        <v>0</v>
      </c>
      <c r="H13150" s="0" t="n">
        <v>0.05</v>
      </c>
      <c r="I13150" s="0" t="n">
        <v>0</v>
      </c>
      <c r="J13150" s="0" t="n">
        <v>0.05</v>
      </c>
      <c r="N13150" s="0" t="s">
        <v>35</v>
      </c>
      <c r="P13150" s="0" t="n">
        <f aca="false">IF(AND(OR(Dashboard!$B$5="All",D13150=Dashboard!$B$5),OR(Dashboard!$D$5="All",N13150=Dashboard!$D$5),OR(AND(C13150&lt;&gt;"",C13150&gt;=Dashboard!$F$5,C13150&lt;=Dashboard!$H$5),AND(C13150="",Dashboard!$F$5&lt;=1980,Dashboard!$H$5&gt;=2016))),1,0)</f>
        <v>1</v>
      </c>
      <c r="Q13150" s="0" t="n">
        <f aca="false">J13150*P13150+ROW()*0.00000001</f>
        <v>0.0501315</v>
      </c>
    </row>
    <row r="13151" customFormat="false" ht="15" hidden="false" customHeight="false" outlineLevel="0" collapsed="false">
      <c r="A13151" s="0" t="s">
        <v>9223</v>
      </c>
      <c r="B13151" s="0" t="s">
        <v>186</v>
      </c>
      <c r="C13151" s="0" t="n">
        <v>2002</v>
      </c>
      <c r="D13151" s="0" t="s">
        <v>34</v>
      </c>
      <c r="E13151" s="0" t="s">
        <v>220</v>
      </c>
      <c r="F13151" s="0" t="n">
        <v>0.04</v>
      </c>
      <c r="G13151" s="0" t="n">
        <v>0.01</v>
      </c>
      <c r="H13151" s="0" t="n">
        <v>0</v>
      </c>
      <c r="I13151" s="0" t="n">
        <v>0</v>
      </c>
      <c r="J13151" s="0" t="n">
        <v>0.05</v>
      </c>
      <c r="K13151" s="0" t="n">
        <v>62</v>
      </c>
      <c r="M13151" s="0" t="s">
        <v>36</v>
      </c>
      <c r="N13151" s="0" t="s">
        <v>35</v>
      </c>
      <c r="O13151" s="0" t="s">
        <v>67</v>
      </c>
      <c r="P13151" s="0" t="n">
        <f aca="false">IF(AND(OR(Dashboard!$B$5="All",D13151=Dashboard!$B$5),OR(Dashboard!$D$5="All",N13151=Dashboard!$D$5),OR(AND(C13151&lt;&gt;"",C13151&gt;=Dashboard!$F$5,C13151&lt;=Dashboard!$H$5),AND(C13151="",Dashboard!$F$5&lt;=1980,Dashboard!$H$5&gt;=2016))),1,0)</f>
        <v>1</v>
      </c>
      <c r="Q13151" s="0" t="n">
        <f aca="false">J13151*P13151+ROW()*0.00000001</f>
        <v>0.05013151</v>
      </c>
    </row>
    <row r="13152" customFormat="false" ht="15" hidden="false" customHeight="false" outlineLevel="0" collapsed="false">
      <c r="A13152" s="0" t="s">
        <v>9477</v>
      </c>
      <c r="B13152" s="0" t="s">
        <v>108</v>
      </c>
      <c r="C13152" s="0" t="n">
        <v>1997</v>
      </c>
      <c r="D13152" s="0" t="s">
        <v>102</v>
      </c>
      <c r="E13152" s="0" t="s">
        <v>1173</v>
      </c>
      <c r="F13152" s="0" t="n">
        <v>0.04</v>
      </c>
      <c r="G13152" s="0" t="n">
        <v>0.01</v>
      </c>
      <c r="H13152" s="0" t="n">
        <v>0</v>
      </c>
      <c r="I13152" s="0" t="n">
        <v>0</v>
      </c>
      <c r="J13152" s="0" t="n">
        <v>0.05</v>
      </c>
      <c r="N13152" s="0" t="s">
        <v>35</v>
      </c>
      <c r="P13152" s="0" t="n">
        <f aca="false">IF(AND(OR(Dashboard!$B$5="All",D13152=Dashboard!$B$5),OR(Dashboard!$D$5="All",N13152=Dashboard!$D$5),OR(AND(C13152&lt;&gt;"",C13152&gt;=Dashboard!$F$5,C13152&lt;=Dashboard!$H$5),AND(C13152="",Dashboard!$F$5&lt;=1980,Dashboard!$H$5&gt;=2016))),1,0)</f>
        <v>1</v>
      </c>
      <c r="Q13152" s="0" t="n">
        <f aca="false">J13152*P13152+ROW()*0.00000001</f>
        <v>0.05013152</v>
      </c>
    </row>
    <row r="13153" customFormat="false" ht="15" hidden="false" customHeight="false" outlineLevel="0" collapsed="false">
      <c r="A13153" s="0" t="s">
        <v>9478</v>
      </c>
      <c r="B13153" s="0" t="s">
        <v>108</v>
      </c>
      <c r="C13153" s="0" t="n">
        <v>1999</v>
      </c>
      <c r="D13153" s="0" t="s">
        <v>102</v>
      </c>
      <c r="E13153" s="0" t="s">
        <v>2924</v>
      </c>
      <c r="F13153" s="0" t="n">
        <v>0.04</v>
      </c>
      <c r="G13153" s="0" t="n">
        <v>0.01</v>
      </c>
      <c r="H13153" s="0" t="n">
        <v>0</v>
      </c>
      <c r="I13153" s="0" t="n">
        <v>0</v>
      </c>
      <c r="J13153" s="0" t="n">
        <v>0.05</v>
      </c>
      <c r="N13153" s="0" t="s">
        <v>35</v>
      </c>
      <c r="P13153" s="0" t="n">
        <f aca="false">IF(AND(OR(Dashboard!$B$5="All",D13153=Dashboard!$B$5),OR(Dashboard!$D$5="All",N13153=Dashboard!$D$5),OR(AND(C13153&lt;&gt;"",C13153&gt;=Dashboard!$F$5,C13153&lt;=Dashboard!$H$5),AND(C13153="",Dashboard!$F$5&lt;=1980,Dashboard!$H$5&gt;=2016))),1,0)</f>
        <v>1</v>
      </c>
      <c r="Q13153" s="0" t="n">
        <f aca="false">J13153*P13153+ROW()*0.00000001</f>
        <v>0.05013153</v>
      </c>
    </row>
    <row r="13154" customFormat="false" ht="15" hidden="false" customHeight="false" outlineLevel="0" collapsed="false">
      <c r="A13154" s="0" t="s">
        <v>9479</v>
      </c>
      <c r="B13154" s="0" t="s">
        <v>108</v>
      </c>
      <c r="C13154" s="0" t="n">
        <v>2000</v>
      </c>
      <c r="D13154" s="0" t="s">
        <v>46</v>
      </c>
      <c r="E13154" s="0" t="s">
        <v>1904</v>
      </c>
      <c r="F13154" s="0" t="n">
        <v>0.04</v>
      </c>
      <c r="G13154" s="0" t="n">
        <v>0.01</v>
      </c>
      <c r="H13154" s="0" t="n">
        <v>0</v>
      </c>
      <c r="I13154" s="0" t="n">
        <v>0</v>
      </c>
      <c r="J13154" s="0" t="n">
        <v>0.05</v>
      </c>
      <c r="N13154" s="0" t="s">
        <v>35</v>
      </c>
      <c r="P13154" s="0" t="n">
        <f aca="false">IF(AND(OR(Dashboard!$B$5="All",D13154=Dashboard!$B$5),OR(Dashboard!$D$5="All",N13154=Dashboard!$D$5),OR(AND(C13154&lt;&gt;"",C13154&gt;=Dashboard!$F$5,C13154&lt;=Dashboard!$H$5),AND(C13154="",Dashboard!$F$5&lt;=1980,Dashboard!$H$5&gt;=2016))),1,0)</f>
        <v>1</v>
      </c>
      <c r="Q13154" s="0" t="n">
        <f aca="false">J13154*P13154+ROW()*0.00000001</f>
        <v>0.05013154</v>
      </c>
    </row>
    <row r="13155" customFormat="false" ht="15" hidden="false" customHeight="false" outlineLevel="0" collapsed="false">
      <c r="A13155" s="0" t="s">
        <v>9480</v>
      </c>
      <c r="B13155" s="0" t="s">
        <v>108</v>
      </c>
      <c r="C13155" s="0" t="n">
        <v>1998</v>
      </c>
      <c r="D13155" s="0" t="s">
        <v>16</v>
      </c>
      <c r="E13155" s="0" t="s">
        <v>821</v>
      </c>
      <c r="F13155" s="0" t="n">
        <v>0.04</v>
      </c>
      <c r="G13155" s="0" t="n">
        <v>0.01</v>
      </c>
      <c r="H13155" s="0" t="n">
        <v>0</v>
      </c>
      <c r="I13155" s="0" t="n">
        <v>0</v>
      </c>
      <c r="J13155" s="0" t="n">
        <v>0.05</v>
      </c>
      <c r="N13155" s="0" t="s">
        <v>35</v>
      </c>
      <c r="P13155" s="0" t="n">
        <f aca="false">IF(AND(OR(Dashboard!$B$5="All",D13155=Dashboard!$B$5),OR(Dashboard!$D$5="All",N13155=Dashboard!$D$5),OR(AND(C13155&lt;&gt;"",C13155&gt;=Dashboard!$F$5,C13155&lt;=Dashboard!$H$5),AND(C13155="",Dashboard!$F$5&lt;=1980,Dashboard!$H$5&gt;=2016))),1,0)</f>
        <v>1</v>
      </c>
      <c r="Q13155" s="0" t="n">
        <f aca="false">J13155*P13155+ROW()*0.00000001</f>
        <v>0.05013155</v>
      </c>
    </row>
    <row r="13156" customFormat="false" ht="15" hidden="false" customHeight="false" outlineLevel="0" collapsed="false">
      <c r="A13156" s="0" t="s">
        <v>9481</v>
      </c>
      <c r="B13156" s="0" t="s">
        <v>76</v>
      </c>
      <c r="C13156" s="0" t="n">
        <v>2006</v>
      </c>
      <c r="D13156" s="0" t="s">
        <v>41</v>
      </c>
      <c r="E13156" s="0" t="s">
        <v>154</v>
      </c>
      <c r="F13156" s="0" t="n">
        <v>0.02</v>
      </c>
      <c r="G13156" s="0" t="n">
        <v>0.01</v>
      </c>
      <c r="H13156" s="0" t="n">
        <v>0.01</v>
      </c>
      <c r="I13156" s="0" t="n">
        <v>0</v>
      </c>
      <c r="J13156" s="0" t="n">
        <v>0.05</v>
      </c>
      <c r="K13156" s="0" t="n">
        <v>81</v>
      </c>
      <c r="L13156" s="0" t="n">
        <v>8.8</v>
      </c>
      <c r="M13156" s="0" t="s">
        <v>36</v>
      </c>
      <c r="N13156" s="0" t="s">
        <v>74</v>
      </c>
      <c r="O13156" s="0" t="s">
        <v>42</v>
      </c>
      <c r="P13156" s="0" t="n">
        <f aca="false">IF(AND(OR(Dashboard!$B$5="All",D13156=Dashboard!$B$5),OR(Dashboard!$D$5="All",N13156=Dashboard!$D$5),OR(AND(C13156&lt;&gt;"",C13156&gt;=Dashboard!$F$5,C13156&lt;=Dashboard!$H$5),AND(C13156="",Dashboard!$F$5&lt;=1980,Dashboard!$H$5&gt;=2016))),1,0)</f>
        <v>1</v>
      </c>
      <c r="Q13156" s="0" t="n">
        <f aca="false">J13156*P13156+ROW()*0.00000001</f>
        <v>0.05013156</v>
      </c>
    </row>
    <row r="13157" customFormat="false" ht="15" hidden="false" customHeight="false" outlineLevel="0" collapsed="false">
      <c r="A13157" s="0" t="s">
        <v>9482</v>
      </c>
      <c r="B13157" s="0" t="s">
        <v>108</v>
      </c>
      <c r="C13157" s="0" t="n">
        <v>2000</v>
      </c>
      <c r="D13157" s="0" t="s">
        <v>16</v>
      </c>
      <c r="E13157" s="0" t="s">
        <v>229</v>
      </c>
      <c r="F13157" s="0" t="n">
        <v>0.04</v>
      </c>
      <c r="G13157" s="0" t="n">
        <v>0.01</v>
      </c>
      <c r="H13157" s="0" t="n">
        <v>0</v>
      </c>
      <c r="I13157" s="0" t="n">
        <v>0</v>
      </c>
      <c r="J13157" s="0" t="n">
        <v>0.05</v>
      </c>
      <c r="N13157" s="0" t="s">
        <v>35</v>
      </c>
      <c r="P13157" s="0" t="n">
        <f aca="false">IF(AND(OR(Dashboard!$B$5="All",D13157=Dashboard!$B$5),OR(Dashboard!$D$5="All",N13157=Dashboard!$D$5),OR(AND(C13157&lt;&gt;"",C13157&gt;=Dashboard!$F$5,C13157&lt;=Dashboard!$H$5),AND(C13157="",Dashboard!$F$5&lt;=1980,Dashboard!$H$5&gt;=2016))),1,0)</f>
        <v>1</v>
      </c>
      <c r="Q13157" s="0" t="n">
        <f aca="false">J13157*P13157+ROW()*0.00000001</f>
        <v>0.05013157</v>
      </c>
    </row>
    <row r="13158" customFormat="false" ht="15" hidden="false" customHeight="false" outlineLevel="0" collapsed="false">
      <c r="A13158" s="0" t="s">
        <v>9483</v>
      </c>
      <c r="B13158" s="0" t="s">
        <v>50</v>
      </c>
      <c r="C13158" s="0" t="n">
        <v>2011</v>
      </c>
      <c r="D13158" s="0" t="s">
        <v>46</v>
      </c>
      <c r="E13158" s="0" t="s">
        <v>520</v>
      </c>
      <c r="F13158" s="0" t="n">
        <v>0</v>
      </c>
      <c r="G13158" s="0" t="n">
        <v>0</v>
      </c>
      <c r="H13158" s="0" t="n">
        <v>0.05</v>
      </c>
      <c r="I13158" s="0" t="n">
        <v>0</v>
      </c>
      <c r="J13158" s="0" t="n">
        <v>0.05</v>
      </c>
      <c r="N13158" s="0" t="s">
        <v>35</v>
      </c>
      <c r="P13158" s="0" t="n">
        <f aca="false">IF(AND(OR(Dashboard!$B$5="All",D13158=Dashboard!$B$5),OR(Dashboard!$D$5="All",N13158=Dashboard!$D$5),OR(AND(C13158&lt;&gt;"",C13158&gt;=Dashboard!$F$5,C13158&lt;=Dashboard!$H$5),AND(C13158="",Dashboard!$F$5&lt;=1980,Dashboard!$H$5&gt;=2016))),1,0)</f>
        <v>1</v>
      </c>
      <c r="Q13158" s="0" t="n">
        <f aca="false">J13158*P13158+ROW()*0.00000001</f>
        <v>0.05013158</v>
      </c>
    </row>
    <row r="13159" customFormat="false" ht="15" hidden="false" customHeight="false" outlineLevel="0" collapsed="false">
      <c r="A13159" s="0" t="s">
        <v>9484</v>
      </c>
      <c r="B13159" s="0" t="s">
        <v>50</v>
      </c>
      <c r="C13159" s="0" t="n">
        <v>2012</v>
      </c>
      <c r="D13159" s="0" t="s">
        <v>48</v>
      </c>
      <c r="E13159" s="0" t="s">
        <v>1259</v>
      </c>
      <c r="F13159" s="0" t="n">
        <v>0</v>
      </c>
      <c r="G13159" s="0" t="n">
        <v>0.04</v>
      </c>
      <c r="H13159" s="0" t="n">
        <v>0</v>
      </c>
      <c r="I13159" s="0" t="n">
        <v>0.01</v>
      </c>
      <c r="J13159" s="0" t="n">
        <v>0.05</v>
      </c>
      <c r="M13159" s="0" t="s">
        <v>36</v>
      </c>
      <c r="N13159" s="0" t="s">
        <v>35</v>
      </c>
      <c r="P13159" s="0" t="n">
        <f aca="false">IF(AND(OR(Dashboard!$B$5="All",D13159=Dashboard!$B$5),OR(Dashboard!$D$5="All",N13159=Dashboard!$D$5),OR(AND(C13159&lt;&gt;"",C13159&gt;=Dashboard!$F$5,C13159&lt;=Dashboard!$H$5),AND(C13159="",Dashboard!$F$5&lt;=1980,Dashboard!$H$5&gt;=2016))),1,0)</f>
        <v>1</v>
      </c>
      <c r="Q13159" s="0" t="n">
        <f aca="false">J13159*P13159+ROW()*0.00000001</f>
        <v>0.05013159</v>
      </c>
    </row>
    <row r="13160" customFormat="false" ht="15" hidden="false" customHeight="false" outlineLevel="0" collapsed="false">
      <c r="A13160" s="0" t="s">
        <v>9485</v>
      </c>
      <c r="B13160" s="0" t="s">
        <v>108</v>
      </c>
      <c r="C13160" s="0" t="n">
        <v>1999</v>
      </c>
      <c r="D13160" s="0" t="s">
        <v>34</v>
      </c>
      <c r="E13160" s="0" t="s">
        <v>124</v>
      </c>
      <c r="F13160" s="0" t="n">
        <v>0.04</v>
      </c>
      <c r="G13160" s="0" t="n">
        <v>0.01</v>
      </c>
      <c r="H13160" s="0" t="n">
        <v>0</v>
      </c>
      <c r="I13160" s="0" t="n">
        <v>0</v>
      </c>
      <c r="J13160" s="0" t="n">
        <v>0.05</v>
      </c>
      <c r="N13160" s="0" t="s">
        <v>35</v>
      </c>
      <c r="P13160" s="0" t="n">
        <f aca="false">IF(AND(OR(Dashboard!$B$5="All",D13160=Dashboard!$B$5),OR(Dashboard!$D$5="All",N13160=Dashboard!$D$5),OR(AND(C13160&lt;&gt;"",C13160&gt;=Dashboard!$F$5,C13160&lt;=Dashboard!$H$5),AND(C13160="",Dashboard!$F$5&lt;=1980,Dashboard!$H$5&gt;=2016))),1,0)</f>
        <v>1</v>
      </c>
      <c r="Q13160" s="0" t="n">
        <f aca="false">J13160*P13160+ROW()*0.00000001</f>
        <v>0.0501316</v>
      </c>
    </row>
    <row r="13161" customFormat="false" ht="15" hidden="false" customHeight="false" outlineLevel="0" collapsed="false">
      <c r="A13161" s="0" t="s">
        <v>9486</v>
      </c>
      <c r="B13161" s="0" t="s">
        <v>50</v>
      </c>
      <c r="C13161" s="0" t="n">
        <v>2007</v>
      </c>
      <c r="D13161" s="0" t="s">
        <v>52</v>
      </c>
      <c r="E13161" s="0" t="s">
        <v>2331</v>
      </c>
      <c r="F13161" s="0" t="n">
        <v>0</v>
      </c>
      <c r="G13161" s="0" t="n">
        <v>0</v>
      </c>
      <c r="H13161" s="0" t="n">
        <v>0.05</v>
      </c>
      <c r="I13161" s="0" t="n">
        <v>0</v>
      </c>
      <c r="J13161" s="0" t="n">
        <v>0.05</v>
      </c>
      <c r="N13161" s="0" t="s">
        <v>35</v>
      </c>
      <c r="P13161" s="0" t="n">
        <f aca="false">IF(AND(OR(Dashboard!$B$5="All",D13161=Dashboard!$B$5),OR(Dashboard!$D$5="All",N13161=Dashboard!$D$5),OR(AND(C13161&lt;&gt;"",C13161&gt;=Dashboard!$F$5,C13161&lt;=Dashboard!$H$5),AND(C13161="",Dashboard!$F$5&lt;=1980,Dashboard!$H$5&gt;=2016))),1,0)</f>
        <v>1</v>
      </c>
      <c r="Q13161" s="0" t="n">
        <f aca="false">J13161*P13161+ROW()*0.00000001</f>
        <v>0.05013161</v>
      </c>
    </row>
    <row r="13162" customFormat="false" ht="15" hidden="false" customHeight="false" outlineLevel="0" collapsed="false">
      <c r="A13162" s="0" t="s">
        <v>9487</v>
      </c>
      <c r="B13162" s="0" t="s">
        <v>70</v>
      </c>
      <c r="C13162" s="0" t="n">
        <v>2009</v>
      </c>
      <c r="D13162" s="0" t="s">
        <v>34</v>
      </c>
      <c r="E13162" s="0" t="s">
        <v>782</v>
      </c>
      <c r="F13162" s="0" t="n">
        <v>0</v>
      </c>
      <c r="G13162" s="0" t="n">
        <v>0</v>
      </c>
      <c r="H13162" s="0" t="n">
        <v>0.05</v>
      </c>
      <c r="I13162" s="0" t="n">
        <v>0</v>
      </c>
      <c r="J13162" s="0" t="n">
        <v>0.05</v>
      </c>
      <c r="N13162" s="0" t="s">
        <v>74</v>
      </c>
      <c r="P13162" s="0" t="n">
        <f aca="false">IF(AND(OR(Dashboard!$B$5="All",D13162=Dashboard!$B$5),OR(Dashboard!$D$5="All",N13162=Dashboard!$D$5),OR(AND(C13162&lt;&gt;"",C13162&gt;=Dashboard!$F$5,C13162&lt;=Dashboard!$H$5),AND(C13162="",Dashboard!$F$5&lt;=1980,Dashboard!$H$5&gt;=2016))),1,0)</f>
        <v>1</v>
      </c>
      <c r="Q13162" s="0" t="n">
        <f aca="false">J13162*P13162+ROW()*0.00000001</f>
        <v>0.05013162</v>
      </c>
    </row>
    <row r="13163" customFormat="false" ht="15" hidden="false" customHeight="false" outlineLevel="0" collapsed="false">
      <c r="A13163" s="0" t="s">
        <v>9488</v>
      </c>
      <c r="B13163" s="0" t="s">
        <v>76</v>
      </c>
      <c r="C13163" s="0" t="n">
        <v>2007</v>
      </c>
      <c r="D13163" s="0" t="s">
        <v>52</v>
      </c>
      <c r="E13163" s="0" t="s">
        <v>8564</v>
      </c>
      <c r="F13163" s="0" t="n">
        <v>0</v>
      </c>
      <c r="G13163" s="0" t="n">
        <v>0</v>
      </c>
      <c r="H13163" s="0" t="n">
        <v>0.05</v>
      </c>
      <c r="I13163" s="0" t="n">
        <v>0</v>
      </c>
      <c r="J13163" s="0" t="n">
        <v>0.05</v>
      </c>
      <c r="N13163" s="0" t="s">
        <v>74</v>
      </c>
      <c r="P13163" s="0" t="n">
        <f aca="false">IF(AND(OR(Dashboard!$B$5="All",D13163=Dashboard!$B$5),OR(Dashboard!$D$5="All",N13163=Dashboard!$D$5),OR(AND(C13163&lt;&gt;"",C13163&gt;=Dashboard!$F$5,C13163&lt;=Dashboard!$H$5),AND(C13163="",Dashboard!$F$5&lt;=1980,Dashboard!$H$5&gt;=2016))),1,0)</f>
        <v>1</v>
      </c>
      <c r="Q13163" s="0" t="n">
        <f aca="false">J13163*P13163+ROW()*0.00000001</f>
        <v>0.05013163</v>
      </c>
    </row>
    <row r="13164" customFormat="false" ht="15" hidden="false" customHeight="false" outlineLevel="0" collapsed="false">
      <c r="A13164" s="0" t="s">
        <v>9489</v>
      </c>
      <c r="B13164" s="0" t="s">
        <v>144</v>
      </c>
      <c r="C13164" s="0" t="n">
        <v>2003</v>
      </c>
      <c r="D13164" s="0" t="s">
        <v>46</v>
      </c>
      <c r="E13164" s="0" t="s">
        <v>814</v>
      </c>
      <c r="F13164" s="0" t="n">
        <v>0.04</v>
      </c>
      <c r="G13164" s="0" t="n">
        <v>0.01</v>
      </c>
      <c r="H13164" s="0" t="n">
        <v>0</v>
      </c>
      <c r="I13164" s="0" t="n">
        <v>0</v>
      </c>
      <c r="J13164" s="0" t="n">
        <v>0.05</v>
      </c>
      <c r="K13164" s="0" t="n">
        <v>71</v>
      </c>
      <c r="L13164" s="0" t="n">
        <v>8.2</v>
      </c>
      <c r="M13164" s="0" t="s">
        <v>73</v>
      </c>
      <c r="N13164" s="0" t="s">
        <v>66</v>
      </c>
      <c r="O13164" s="0" t="s">
        <v>37</v>
      </c>
      <c r="P13164" s="0" t="n">
        <f aca="false">IF(AND(OR(Dashboard!$B$5="All",D13164=Dashboard!$B$5),OR(Dashboard!$D$5="All",N13164=Dashboard!$D$5),OR(AND(C13164&lt;&gt;"",C13164&gt;=Dashboard!$F$5,C13164&lt;=Dashboard!$H$5),AND(C13164="",Dashboard!$F$5&lt;=1980,Dashboard!$H$5&gt;=2016))),1,0)</f>
        <v>1</v>
      </c>
      <c r="Q13164" s="0" t="n">
        <f aca="false">J13164*P13164+ROW()*0.00000001</f>
        <v>0.05013164</v>
      </c>
    </row>
    <row r="13165" customFormat="false" ht="15" hidden="false" customHeight="false" outlineLevel="0" collapsed="false">
      <c r="A13165" s="0" t="s">
        <v>9490</v>
      </c>
      <c r="B13165" s="0" t="s">
        <v>164</v>
      </c>
      <c r="C13165" s="0" t="n">
        <v>2011</v>
      </c>
      <c r="D13165" s="0" t="s">
        <v>52</v>
      </c>
      <c r="E13165" s="0" t="s">
        <v>89</v>
      </c>
      <c r="F13165" s="0" t="n">
        <v>0</v>
      </c>
      <c r="G13165" s="0" t="n">
        <v>0.04</v>
      </c>
      <c r="H13165" s="0" t="n">
        <v>0</v>
      </c>
      <c r="I13165" s="0" t="n">
        <v>0.01</v>
      </c>
      <c r="J13165" s="0" t="n">
        <v>0.05</v>
      </c>
      <c r="N13165" s="0" t="s">
        <v>74</v>
      </c>
      <c r="P13165" s="0" t="n">
        <f aca="false">IF(AND(OR(Dashboard!$B$5="All",D13165=Dashboard!$B$5),OR(Dashboard!$D$5="All",N13165=Dashboard!$D$5),OR(AND(C13165&lt;&gt;"",C13165&gt;=Dashboard!$F$5,C13165&lt;=Dashboard!$H$5),AND(C13165="",Dashboard!$F$5&lt;=1980,Dashboard!$H$5&gt;=2016))),1,0)</f>
        <v>1</v>
      </c>
      <c r="Q13165" s="0" t="n">
        <f aca="false">J13165*P13165+ROW()*0.00000001</f>
        <v>0.05013165</v>
      </c>
    </row>
    <row r="13166" customFormat="false" ht="15" hidden="false" customHeight="false" outlineLevel="0" collapsed="false">
      <c r="A13166" s="0" t="s">
        <v>9491</v>
      </c>
      <c r="B13166" s="0" t="s">
        <v>78</v>
      </c>
      <c r="C13166" s="0" t="n">
        <v>1995</v>
      </c>
      <c r="D13166" s="0" t="s">
        <v>34</v>
      </c>
      <c r="E13166" s="0" t="s">
        <v>328</v>
      </c>
      <c r="F13166" s="0" t="n">
        <v>0</v>
      </c>
      <c r="G13166" s="0" t="n">
        <v>0</v>
      </c>
      <c r="H13166" s="0" t="n">
        <v>0.05</v>
      </c>
      <c r="I13166" s="0" t="n">
        <v>0</v>
      </c>
      <c r="J13166" s="0" t="n">
        <v>0.05</v>
      </c>
      <c r="N13166" s="0" t="s">
        <v>35</v>
      </c>
      <c r="P13166" s="0" t="n">
        <f aca="false">IF(AND(OR(Dashboard!$B$5="All",D13166=Dashboard!$B$5),OR(Dashboard!$D$5="All",N13166=Dashboard!$D$5),OR(AND(C13166&lt;&gt;"",C13166&gt;=Dashboard!$F$5,C13166&lt;=Dashboard!$H$5),AND(C13166="",Dashboard!$F$5&lt;=1980,Dashboard!$H$5&gt;=2016))),1,0)</f>
        <v>1</v>
      </c>
      <c r="Q13166" s="0" t="n">
        <f aca="false">J13166*P13166+ROW()*0.00000001</f>
        <v>0.05013166</v>
      </c>
    </row>
    <row r="13167" customFormat="false" ht="15" hidden="false" customHeight="false" outlineLevel="0" collapsed="false">
      <c r="A13167" s="0" t="s">
        <v>9492</v>
      </c>
      <c r="B13167" s="0" t="s">
        <v>50</v>
      </c>
      <c r="C13167" s="0" t="n">
        <v>2010</v>
      </c>
      <c r="D13167" s="0" t="s">
        <v>114</v>
      </c>
      <c r="E13167" s="0" t="s">
        <v>7373</v>
      </c>
      <c r="F13167" s="0" t="n">
        <v>0.02</v>
      </c>
      <c r="G13167" s="0" t="n">
        <v>0.02</v>
      </c>
      <c r="H13167" s="0" t="n">
        <v>0</v>
      </c>
      <c r="I13167" s="0" t="n">
        <v>0</v>
      </c>
      <c r="J13167" s="0" t="n">
        <v>0.05</v>
      </c>
      <c r="N13167" s="0" t="s">
        <v>35</v>
      </c>
      <c r="P13167" s="0" t="n">
        <f aca="false">IF(AND(OR(Dashboard!$B$5="All",D13167=Dashboard!$B$5),OR(Dashboard!$D$5="All",N13167=Dashboard!$D$5),OR(AND(C13167&lt;&gt;"",C13167&gt;=Dashboard!$F$5,C13167&lt;=Dashboard!$H$5),AND(C13167="",Dashboard!$F$5&lt;=1980,Dashboard!$H$5&gt;=2016))),1,0)</f>
        <v>1</v>
      </c>
      <c r="Q13167" s="0" t="n">
        <f aca="false">J13167*P13167+ROW()*0.00000001</f>
        <v>0.05013167</v>
      </c>
    </row>
    <row r="13168" customFormat="false" ht="15" hidden="false" customHeight="false" outlineLevel="0" collapsed="false">
      <c r="A13168" s="0" t="s">
        <v>9493</v>
      </c>
      <c r="B13168" s="0" t="s">
        <v>117</v>
      </c>
      <c r="C13168" s="0" t="n">
        <v>1999</v>
      </c>
      <c r="D13168" s="0" t="s">
        <v>71</v>
      </c>
      <c r="E13168" s="0" t="s">
        <v>1341</v>
      </c>
      <c r="F13168" s="0" t="n">
        <v>0.03</v>
      </c>
      <c r="G13168" s="0" t="n">
        <v>0.02</v>
      </c>
      <c r="H13168" s="0" t="n">
        <v>0</v>
      </c>
      <c r="I13168" s="0" t="n">
        <v>0</v>
      </c>
      <c r="J13168" s="0" t="n">
        <v>0.05</v>
      </c>
      <c r="N13168" s="0" t="s">
        <v>74</v>
      </c>
      <c r="P13168" s="0" t="n">
        <f aca="false">IF(AND(OR(Dashboard!$B$5="All",D13168=Dashboard!$B$5),OR(Dashboard!$D$5="All",N13168=Dashboard!$D$5),OR(AND(C13168&lt;&gt;"",C13168&gt;=Dashboard!$F$5,C13168&lt;=Dashboard!$H$5),AND(C13168="",Dashboard!$F$5&lt;=1980,Dashboard!$H$5&gt;=2016))),1,0)</f>
        <v>1</v>
      </c>
      <c r="Q13168" s="0" t="n">
        <f aca="false">J13168*P13168+ROW()*0.00000001</f>
        <v>0.05013168</v>
      </c>
    </row>
    <row r="13169" customFormat="false" ht="15" hidden="false" customHeight="false" outlineLevel="0" collapsed="false">
      <c r="A13169" s="0" t="s">
        <v>9494</v>
      </c>
      <c r="B13169" s="0" t="s">
        <v>70</v>
      </c>
      <c r="C13169" s="0" t="n">
        <v>2013</v>
      </c>
      <c r="D13169" s="0" t="s">
        <v>34</v>
      </c>
      <c r="E13169" s="0" t="s">
        <v>782</v>
      </c>
      <c r="F13169" s="0" t="n">
        <v>0</v>
      </c>
      <c r="G13169" s="0" t="n">
        <v>0</v>
      </c>
      <c r="H13169" s="0" t="n">
        <v>0.05</v>
      </c>
      <c r="I13169" s="0" t="n">
        <v>0</v>
      </c>
      <c r="J13169" s="0" t="n">
        <v>0.05</v>
      </c>
      <c r="N13169" s="0" t="s">
        <v>74</v>
      </c>
      <c r="P13169" s="0" t="n">
        <f aca="false">IF(AND(OR(Dashboard!$B$5="All",D13169=Dashboard!$B$5),OR(Dashboard!$D$5="All",N13169=Dashboard!$D$5),OR(AND(C13169&lt;&gt;"",C13169&gt;=Dashboard!$F$5,C13169&lt;=Dashboard!$H$5),AND(C13169="",Dashboard!$F$5&lt;=1980,Dashboard!$H$5&gt;=2016))),1,0)</f>
        <v>1</v>
      </c>
      <c r="Q13169" s="0" t="n">
        <f aca="false">J13169*P13169+ROW()*0.00000001</f>
        <v>0.05013169</v>
      </c>
    </row>
    <row r="13170" customFormat="false" ht="15" hidden="false" customHeight="false" outlineLevel="0" collapsed="false">
      <c r="A13170" s="0" t="s">
        <v>5333</v>
      </c>
      <c r="B13170" s="0" t="s">
        <v>70</v>
      </c>
      <c r="C13170" s="0" t="n">
        <v>2015</v>
      </c>
      <c r="D13170" s="0" t="s">
        <v>41</v>
      </c>
      <c r="E13170" s="0" t="s">
        <v>5334</v>
      </c>
      <c r="F13170" s="0" t="n">
        <v>0</v>
      </c>
      <c r="G13170" s="0" t="n">
        <v>0.03</v>
      </c>
      <c r="H13170" s="0" t="n">
        <v>0.01</v>
      </c>
      <c r="I13170" s="0" t="n">
        <v>0.01</v>
      </c>
      <c r="J13170" s="0" t="n">
        <v>0.05</v>
      </c>
      <c r="L13170" s="0" t="n">
        <v>4.8</v>
      </c>
      <c r="N13170" s="0" t="s">
        <v>74</v>
      </c>
      <c r="P13170" s="0" t="n">
        <f aca="false">IF(AND(OR(Dashboard!$B$5="All",D13170=Dashboard!$B$5),OR(Dashboard!$D$5="All",N13170=Dashboard!$D$5),OR(AND(C13170&lt;&gt;"",C13170&gt;=Dashboard!$F$5,C13170&lt;=Dashboard!$H$5),AND(C13170="",Dashboard!$F$5&lt;=1980,Dashboard!$H$5&gt;=2016))),1,0)</f>
        <v>1</v>
      </c>
      <c r="Q13170" s="0" t="n">
        <f aca="false">J13170*P13170+ROW()*0.00000001</f>
        <v>0.0501317</v>
      </c>
    </row>
    <row r="13171" customFormat="false" ht="15" hidden="false" customHeight="false" outlineLevel="0" collapsed="false">
      <c r="A13171" s="0" t="s">
        <v>9495</v>
      </c>
      <c r="B13171" s="0" t="s">
        <v>50</v>
      </c>
      <c r="C13171" s="0" t="n">
        <v>2012</v>
      </c>
      <c r="D13171" s="0" t="s">
        <v>71</v>
      </c>
      <c r="E13171" s="0" t="s">
        <v>328</v>
      </c>
      <c r="F13171" s="0" t="n">
        <v>0</v>
      </c>
      <c r="G13171" s="0" t="n">
        <v>0</v>
      </c>
      <c r="H13171" s="0" t="n">
        <v>0.05</v>
      </c>
      <c r="I13171" s="0" t="n">
        <v>0</v>
      </c>
      <c r="J13171" s="0" t="n">
        <v>0.05</v>
      </c>
      <c r="N13171" s="0" t="s">
        <v>35</v>
      </c>
      <c r="P13171" s="0" t="n">
        <f aca="false">IF(AND(OR(Dashboard!$B$5="All",D13171=Dashboard!$B$5),OR(Dashboard!$D$5="All",N13171=Dashboard!$D$5),OR(AND(C13171&lt;&gt;"",C13171&gt;=Dashboard!$F$5,C13171&lt;=Dashboard!$H$5),AND(C13171="",Dashboard!$F$5&lt;=1980,Dashboard!$H$5&gt;=2016))),1,0)</f>
        <v>1</v>
      </c>
      <c r="Q13171" s="0" t="n">
        <f aca="false">J13171*P13171+ROW()*0.00000001</f>
        <v>0.05013171</v>
      </c>
    </row>
    <row r="13172" customFormat="false" ht="15" hidden="false" customHeight="false" outlineLevel="0" collapsed="false">
      <c r="A13172" s="0" t="s">
        <v>9496</v>
      </c>
      <c r="B13172" s="0" t="s">
        <v>85</v>
      </c>
      <c r="C13172" s="0" t="n">
        <v>2003</v>
      </c>
      <c r="D13172" s="0" t="s">
        <v>71</v>
      </c>
      <c r="E13172" s="0" t="s">
        <v>4298</v>
      </c>
      <c r="F13172" s="0" t="n">
        <v>0.04</v>
      </c>
      <c r="G13172" s="0" t="n">
        <v>0.01</v>
      </c>
      <c r="H13172" s="0" t="n">
        <v>0</v>
      </c>
      <c r="I13172" s="0" t="n">
        <v>0</v>
      </c>
      <c r="J13172" s="0" t="n">
        <v>0.05</v>
      </c>
      <c r="L13172" s="0" t="n">
        <v>9</v>
      </c>
      <c r="M13172" s="0" t="s">
        <v>36</v>
      </c>
      <c r="N13172" s="0" t="s">
        <v>35</v>
      </c>
      <c r="P13172" s="0" t="n">
        <f aca="false">IF(AND(OR(Dashboard!$B$5="All",D13172=Dashboard!$B$5),OR(Dashboard!$D$5="All",N13172=Dashboard!$D$5),OR(AND(C13172&lt;&gt;"",C13172&gt;=Dashboard!$F$5,C13172&lt;=Dashboard!$H$5),AND(C13172="",Dashboard!$F$5&lt;=1980,Dashboard!$H$5&gt;=2016))),1,0)</f>
        <v>1</v>
      </c>
      <c r="Q13172" s="0" t="n">
        <f aca="false">J13172*P13172+ROW()*0.00000001</f>
        <v>0.05013172</v>
      </c>
    </row>
    <row r="13173" customFormat="false" ht="15" hidden="false" customHeight="false" outlineLevel="0" collapsed="false">
      <c r="A13173" s="0" t="s">
        <v>8972</v>
      </c>
      <c r="B13173" s="0" t="s">
        <v>64</v>
      </c>
      <c r="C13173" s="0" t="n">
        <v>2012</v>
      </c>
      <c r="D13173" s="0" t="s">
        <v>52</v>
      </c>
      <c r="E13173" s="0" t="s">
        <v>195</v>
      </c>
      <c r="F13173" s="0" t="n">
        <v>0</v>
      </c>
      <c r="G13173" s="0" t="n">
        <v>0.05</v>
      </c>
      <c r="H13173" s="0" t="n">
        <v>0</v>
      </c>
      <c r="I13173" s="0" t="n">
        <v>0</v>
      </c>
      <c r="J13173" s="0" t="n">
        <v>0.05</v>
      </c>
      <c r="K13173" s="0" t="n">
        <v>77</v>
      </c>
      <c r="L13173" s="0" t="n">
        <v>6.7</v>
      </c>
      <c r="M13173" s="0" t="s">
        <v>125</v>
      </c>
      <c r="N13173" s="0" t="s">
        <v>66</v>
      </c>
      <c r="O13173" s="0" t="s">
        <v>37</v>
      </c>
      <c r="P13173" s="0" t="n">
        <f aca="false">IF(AND(OR(Dashboard!$B$5="All",D13173=Dashboard!$B$5),OR(Dashboard!$D$5="All",N13173=Dashboard!$D$5),OR(AND(C13173&lt;&gt;"",C13173&gt;=Dashboard!$F$5,C13173&lt;=Dashboard!$H$5),AND(C13173="",Dashboard!$F$5&lt;=1980,Dashboard!$H$5&gt;=2016))),1,0)</f>
        <v>1</v>
      </c>
      <c r="Q13173" s="0" t="n">
        <f aca="false">J13173*P13173+ROW()*0.00000001</f>
        <v>0.05013173</v>
      </c>
    </row>
    <row r="13174" customFormat="false" ht="15" hidden="false" customHeight="false" outlineLevel="0" collapsed="false">
      <c r="A13174" s="0" t="s">
        <v>3206</v>
      </c>
      <c r="B13174" s="0" t="s">
        <v>851</v>
      </c>
      <c r="C13174" s="0" t="n">
        <v>2013</v>
      </c>
      <c r="D13174" s="0" t="s">
        <v>46</v>
      </c>
      <c r="E13174" s="0" t="s">
        <v>2334</v>
      </c>
      <c r="F13174" s="0" t="n">
        <v>0</v>
      </c>
      <c r="G13174" s="0" t="n">
        <v>0</v>
      </c>
      <c r="H13174" s="0" t="n">
        <v>0.05</v>
      </c>
      <c r="I13174" s="0" t="n">
        <v>0</v>
      </c>
      <c r="J13174" s="0" t="n">
        <v>0.05</v>
      </c>
      <c r="N13174" s="0" t="s">
        <v>74</v>
      </c>
      <c r="P13174" s="0" t="n">
        <f aca="false">IF(AND(OR(Dashboard!$B$5="All",D13174=Dashboard!$B$5),OR(Dashboard!$D$5="All",N13174=Dashboard!$D$5),OR(AND(C13174&lt;&gt;"",C13174&gt;=Dashboard!$F$5,C13174&lt;=Dashboard!$H$5),AND(C13174="",Dashboard!$F$5&lt;=1980,Dashboard!$H$5&gt;=2016))),1,0)</f>
        <v>1</v>
      </c>
      <c r="Q13174" s="0" t="n">
        <f aca="false">J13174*P13174+ROW()*0.00000001</f>
        <v>0.05013174</v>
      </c>
    </row>
    <row r="13175" customFormat="false" ht="15" hidden="false" customHeight="false" outlineLevel="0" collapsed="false">
      <c r="A13175" s="0" t="s">
        <v>9497</v>
      </c>
      <c r="B13175" s="0" t="s">
        <v>50</v>
      </c>
      <c r="C13175" s="0" t="n">
        <v>2006</v>
      </c>
      <c r="D13175" s="0" t="s">
        <v>102</v>
      </c>
      <c r="E13175" s="0" t="s">
        <v>560</v>
      </c>
      <c r="F13175" s="0" t="n">
        <v>0.05</v>
      </c>
      <c r="G13175" s="0" t="n">
        <v>0</v>
      </c>
      <c r="H13175" s="0" t="n">
        <v>0</v>
      </c>
      <c r="I13175" s="0" t="n">
        <v>0</v>
      </c>
      <c r="J13175" s="0" t="n">
        <v>0.05</v>
      </c>
      <c r="K13175" s="0" t="n">
        <v>60</v>
      </c>
      <c r="L13175" s="0" t="n">
        <v>5.8</v>
      </c>
      <c r="M13175" s="0" t="s">
        <v>103</v>
      </c>
      <c r="N13175" s="0" t="s">
        <v>35</v>
      </c>
      <c r="O13175" s="0" t="s">
        <v>53</v>
      </c>
      <c r="P13175" s="0" t="n">
        <f aca="false">IF(AND(OR(Dashboard!$B$5="All",D13175=Dashboard!$B$5),OR(Dashboard!$D$5="All",N13175=Dashboard!$D$5),OR(AND(C13175&lt;&gt;"",C13175&gt;=Dashboard!$F$5,C13175&lt;=Dashboard!$H$5),AND(C13175="",Dashboard!$F$5&lt;=1980,Dashboard!$H$5&gt;=2016))),1,0)</f>
        <v>1</v>
      </c>
      <c r="Q13175" s="0" t="n">
        <f aca="false">J13175*P13175+ROW()*0.00000001</f>
        <v>0.05013175</v>
      </c>
    </row>
    <row r="13176" customFormat="false" ht="15" hidden="false" customHeight="false" outlineLevel="0" collapsed="false">
      <c r="A13176" s="0" t="s">
        <v>5417</v>
      </c>
      <c r="B13176" s="0" t="s">
        <v>186</v>
      </c>
      <c r="C13176" s="0" t="n">
        <v>2002</v>
      </c>
      <c r="D13176" s="0" t="s">
        <v>34</v>
      </c>
      <c r="E13176" s="0" t="s">
        <v>418</v>
      </c>
      <c r="F13176" s="0" t="n">
        <v>0.04</v>
      </c>
      <c r="G13176" s="0" t="n">
        <v>0.01</v>
      </c>
      <c r="H13176" s="0" t="n">
        <v>0</v>
      </c>
      <c r="I13176" s="0" t="n">
        <v>0</v>
      </c>
      <c r="J13176" s="0" t="n">
        <v>0.05</v>
      </c>
      <c r="K13176" s="0" t="n">
        <v>68</v>
      </c>
      <c r="L13176" s="0" t="n">
        <v>4.5</v>
      </c>
      <c r="M13176" s="0" t="s">
        <v>103</v>
      </c>
      <c r="N13176" s="0" t="s">
        <v>35</v>
      </c>
      <c r="O13176" s="0" t="s">
        <v>67</v>
      </c>
      <c r="P13176" s="0" t="n">
        <f aca="false">IF(AND(OR(Dashboard!$B$5="All",D13176=Dashboard!$B$5),OR(Dashboard!$D$5="All",N13176=Dashboard!$D$5),OR(AND(C13176&lt;&gt;"",C13176&gt;=Dashboard!$F$5,C13176&lt;=Dashboard!$H$5),AND(C13176="",Dashboard!$F$5&lt;=1980,Dashboard!$H$5&gt;=2016))),1,0)</f>
        <v>1</v>
      </c>
      <c r="Q13176" s="0" t="n">
        <f aca="false">J13176*P13176+ROW()*0.00000001</f>
        <v>0.05013176</v>
      </c>
    </row>
    <row r="13177" customFormat="false" ht="15" hidden="false" customHeight="false" outlineLevel="0" collapsed="false">
      <c r="A13177" s="0" t="s">
        <v>9498</v>
      </c>
      <c r="B13177" s="0" t="s">
        <v>50</v>
      </c>
      <c r="C13177" s="0" t="n">
        <v>2007</v>
      </c>
      <c r="D13177" s="0" t="s">
        <v>46</v>
      </c>
      <c r="E13177" s="0" t="s">
        <v>142</v>
      </c>
      <c r="F13177" s="0" t="n">
        <v>0.05</v>
      </c>
      <c r="G13177" s="0" t="n">
        <v>0</v>
      </c>
      <c r="H13177" s="0" t="n">
        <v>0</v>
      </c>
      <c r="I13177" s="0" t="n">
        <v>0</v>
      </c>
      <c r="J13177" s="0" t="n">
        <v>0.05</v>
      </c>
      <c r="N13177" s="0" t="s">
        <v>35</v>
      </c>
      <c r="P13177" s="0" t="n">
        <f aca="false">IF(AND(OR(Dashboard!$B$5="All",D13177=Dashboard!$B$5),OR(Dashboard!$D$5="All",N13177=Dashboard!$D$5),OR(AND(C13177&lt;&gt;"",C13177&gt;=Dashboard!$F$5,C13177&lt;=Dashboard!$H$5),AND(C13177="",Dashboard!$F$5&lt;=1980,Dashboard!$H$5&gt;=2016))),1,0)</f>
        <v>1</v>
      </c>
      <c r="Q13177" s="0" t="n">
        <f aca="false">J13177*P13177+ROW()*0.00000001</f>
        <v>0.05013177</v>
      </c>
    </row>
    <row r="13178" customFormat="false" ht="15" hidden="false" customHeight="false" outlineLevel="0" collapsed="false">
      <c r="A13178" s="0" t="s">
        <v>9499</v>
      </c>
      <c r="B13178" s="0" t="s">
        <v>50</v>
      </c>
      <c r="C13178" s="0" t="n">
        <v>2010</v>
      </c>
      <c r="D13178" s="0" t="s">
        <v>114</v>
      </c>
      <c r="E13178" s="0" t="s">
        <v>328</v>
      </c>
      <c r="F13178" s="0" t="n">
        <v>0</v>
      </c>
      <c r="G13178" s="0" t="n">
        <v>0</v>
      </c>
      <c r="H13178" s="0" t="n">
        <v>0.05</v>
      </c>
      <c r="I13178" s="0" t="n">
        <v>0</v>
      </c>
      <c r="J13178" s="0" t="n">
        <v>0.05</v>
      </c>
      <c r="N13178" s="0" t="s">
        <v>35</v>
      </c>
      <c r="P13178" s="0" t="n">
        <f aca="false">IF(AND(OR(Dashboard!$B$5="All",D13178=Dashboard!$B$5),OR(Dashboard!$D$5="All",N13178=Dashboard!$D$5),OR(AND(C13178&lt;&gt;"",C13178&gt;=Dashboard!$F$5,C13178&lt;=Dashboard!$H$5),AND(C13178="",Dashboard!$F$5&lt;=1980,Dashboard!$H$5&gt;=2016))),1,0)</f>
        <v>1</v>
      </c>
      <c r="Q13178" s="0" t="n">
        <f aca="false">J13178*P13178+ROW()*0.00000001</f>
        <v>0.05013178</v>
      </c>
    </row>
    <row r="13179" customFormat="false" ht="15" hidden="false" customHeight="false" outlineLevel="0" collapsed="false">
      <c r="A13179" s="0" t="s">
        <v>9500</v>
      </c>
      <c r="B13179" s="0" t="s">
        <v>85</v>
      </c>
      <c r="C13179" s="0" t="n">
        <v>2002</v>
      </c>
      <c r="D13179" s="0" t="s">
        <v>48</v>
      </c>
      <c r="E13179" s="0" t="s">
        <v>560</v>
      </c>
      <c r="F13179" s="0" t="n">
        <v>0.04</v>
      </c>
      <c r="G13179" s="0" t="n">
        <v>0.01</v>
      </c>
      <c r="H13179" s="0" t="n">
        <v>0</v>
      </c>
      <c r="I13179" s="0" t="n">
        <v>0</v>
      </c>
      <c r="J13179" s="0" t="n">
        <v>0.05</v>
      </c>
      <c r="K13179" s="0" t="n">
        <v>70</v>
      </c>
      <c r="M13179" s="0" t="s">
        <v>36</v>
      </c>
      <c r="N13179" s="0" t="s">
        <v>35</v>
      </c>
      <c r="O13179" s="0" t="s">
        <v>67</v>
      </c>
      <c r="P13179" s="0" t="n">
        <f aca="false">IF(AND(OR(Dashboard!$B$5="All",D13179=Dashboard!$B$5),OR(Dashboard!$D$5="All",N13179=Dashboard!$D$5),OR(AND(C13179&lt;&gt;"",C13179&gt;=Dashboard!$F$5,C13179&lt;=Dashboard!$H$5),AND(C13179="",Dashboard!$F$5&lt;=1980,Dashboard!$H$5&gt;=2016))),1,0)</f>
        <v>1</v>
      </c>
      <c r="Q13179" s="0" t="n">
        <f aca="false">J13179*P13179+ROW()*0.00000001</f>
        <v>0.05013179</v>
      </c>
    </row>
    <row r="13180" customFormat="false" ht="15" hidden="false" customHeight="false" outlineLevel="0" collapsed="false">
      <c r="A13180" s="0" t="s">
        <v>8072</v>
      </c>
      <c r="B13180" s="0" t="s">
        <v>94</v>
      </c>
      <c r="C13180" s="0" t="n">
        <v>2015</v>
      </c>
      <c r="D13180" s="0" t="s">
        <v>71</v>
      </c>
      <c r="E13180" s="0" t="s">
        <v>211</v>
      </c>
      <c r="F13180" s="0" t="n">
        <v>0</v>
      </c>
      <c r="G13180" s="0" t="n">
        <v>0</v>
      </c>
      <c r="H13180" s="0" t="n">
        <v>0.05</v>
      </c>
      <c r="I13180" s="0" t="n">
        <v>0</v>
      </c>
      <c r="J13180" s="0" t="n">
        <v>0.05</v>
      </c>
      <c r="N13180" s="0" t="s">
        <v>74</v>
      </c>
      <c r="P13180" s="0" t="n">
        <f aca="false">IF(AND(OR(Dashboard!$B$5="All",D13180=Dashboard!$B$5),OR(Dashboard!$D$5="All",N13180=Dashboard!$D$5),OR(AND(C13180&lt;&gt;"",C13180&gt;=Dashboard!$F$5,C13180&lt;=Dashboard!$H$5),AND(C13180="",Dashboard!$F$5&lt;=1980,Dashboard!$H$5&gt;=2016))),1,0)</f>
        <v>1</v>
      </c>
      <c r="Q13180" s="0" t="n">
        <f aca="false">J13180*P13180+ROW()*0.00000001</f>
        <v>0.0501318</v>
      </c>
    </row>
    <row r="13181" customFormat="false" ht="15" hidden="false" customHeight="false" outlineLevel="0" collapsed="false">
      <c r="A13181" s="0" t="s">
        <v>9501</v>
      </c>
      <c r="B13181" s="0" t="s">
        <v>50</v>
      </c>
      <c r="C13181" s="0" t="n">
        <v>2010</v>
      </c>
      <c r="D13181" s="0" t="s">
        <v>41</v>
      </c>
      <c r="E13181" s="0" t="s">
        <v>124</v>
      </c>
      <c r="F13181" s="0" t="n">
        <v>0.02</v>
      </c>
      <c r="G13181" s="0" t="n">
        <v>0.02</v>
      </c>
      <c r="H13181" s="0" t="n">
        <v>0</v>
      </c>
      <c r="I13181" s="0" t="n">
        <v>0</v>
      </c>
      <c r="J13181" s="0" t="n">
        <v>0.05</v>
      </c>
      <c r="N13181" s="0" t="s">
        <v>35</v>
      </c>
      <c r="P13181" s="0" t="n">
        <f aca="false">IF(AND(OR(Dashboard!$B$5="All",D13181=Dashboard!$B$5),OR(Dashboard!$D$5="All",N13181=Dashboard!$D$5),OR(AND(C13181&lt;&gt;"",C13181&gt;=Dashboard!$F$5,C13181&lt;=Dashboard!$H$5),AND(C13181="",Dashboard!$F$5&lt;=1980,Dashboard!$H$5&gt;=2016))),1,0)</f>
        <v>1</v>
      </c>
      <c r="Q13181" s="0" t="n">
        <f aca="false">J13181*P13181+ROW()*0.00000001</f>
        <v>0.05013181</v>
      </c>
    </row>
    <row r="13182" customFormat="false" ht="15" hidden="false" customHeight="false" outlineLevel="0" collapsed="false">
      <c r="A13182" s="0" t="s">
        <v>9502</v>
      </c>
      <c r="B13182" s="0" t="s">
        <v>164</v>
      </c>
      <c r="C13182" s="0" t="n">
        <v>2006</v>
      </c>
      <c r="D13182" s="0" t="s">
        <v>114</v>
      </c>
      <c r="E13182" s="0" t="s">
        <v>328</v>
      </c>
      <c r="F13182" s="0" t="n">
        <v>0</v>
      </c>
      <c r="G13182" s="0" t="n">
        <v>0</v>
      </c>
      <c r="H13182" s="0" t="n">
        <v>0.05</v>
      </c>
      <c r="I13182" s="0" t="n">
        <v>0</v>
      </c>
      <c r="J13182" s="0" t="n">
        <v>0.05</v>
      </c>
      <c r="N13182" s="0" t="s">
        <v>74</v>
      </c>
      <c r="P13182" s="0" t="n">
        <f aca="false">IF(AND(OR(Dashboard!$B$5="All",D13182=Dashboard!$B$5),OR(Dashboard!$D$5="All",N13182=Dashboard!$D$5),OR(AND(C13182&lt;&gt;"",C13182&gt;=Dashboard!$F$5,C13182&lt;=Dashboard!$H$5),AND(C13182="",Dashboard!$F$5&lt;=1980,Dashboard!$H$5&gt;=2016))),1,0)</f>
        <v>1</v>
      </c>
      <c r="Q13182" s="0" t="n">
        <f aca="false">J13182*P13182+ROW()*0.00000001</f>
        <v>0.05013182</v>
      </c>
    </row>
    <row r="13183" customFormat="false" ht="15" hidden="false" customHeight="false" outlineLevel="0" collapsed="false">
      <c r="A13183" s="0" t="s">
        <v>9503</v>
      </c>
      <c r="B13183" s="0" t="s">
        <v>78</v>
      </c>
      <c r="C13183" s="0" t="n">
        <v>1994</v>
      </c>
      <c r="D13183" s="0" t="s">
        <v>52</v>
      </c>
      <c r="E13183" s="0" t="s">
        <v>9504</v>
      </c>
      <c r="F13183" s="0" t="n">
        <v>0</v>
      </c>
      <c r="G13183" s="0" t="n">
        <v>0</v>
      </c>
      <c r="H13183" s="0" t="n">
        <v>0.05</v>
      </c>
      <c r="I13183" s="0" t="n">
        <v>0</v>
      </c>
      <c r="J13183" s="0" t="n">
        <v>0.05</v>
      </c>
      <c r="N13183" s="0" t="s">
        <v>35</v>
      </c>
      <c r="P13183" s="0" t="n">
        <f aca="false">IF(AND(OR(Dashboard!$B$5="All",D13183=Dashboard!$B$5),OR(Dashboard!$D$5="All",N13183=Dashboard!$D$5),OR(AND(C13183&lt;&gt;"",C13183&gt;=Dashboard!$F$5,C13183&lt;=Dashboard!$H$5),AND(C13183="",Dashboard!$F$5&lt;=1980,Dashboard!$H$5&gt;=2016))),1,0)</f>
        <v>1</v>
      </c>
      <c r="Q13183" s="0" t="n">
        <f aca="false">J13183*P13183+ROW()*0.00000001</f>
        <v>0.05013183</v>
      </c>
    </row>
    <row r="13184" customFormat="false" ht="15" hidden="false" customHeight="false" outlineLevel="0" collapsed="false">
      <c r="A13184" s="0" t="s">
        <v>9162</v>
      </c>
      <c r="B13184" s="0" t="s">
        <v>851</v>
      </c>
      <c r="C13184" s="0" t="n">
        <v>2016</v>
      </c>
      <c r="D13184" s="0" t="s">
        <v>71</v>
      </c>
      <c r="E13184" s="0" t="s">
        <v>328</v>
      </c>
      <c r="F13184" s="0" t="n">
        <v>0</v>
      </c>
      <c r="G13184" s="0" t="n">
        <v>0</v>
      </c>
      <c r="H13184" s="0" t="n">
        <v>0.05</v>
      </c>
      <c r="I13184" s="0" t="n">
        <v>0</v>
      </c>
      <c r="J13184" s="0" t="n">
        <v>0.05</v>
      </c>
      <c r="N13184" s="0" t="s">
        <v>74</v>
      </c>
      <c r="P13184" s="0" t="n">
        <f aca="false">IF(AND(OR(Dashboard!$B$5="All",D13184=Dashboard!$B$5),OR(Dashboard!$D$5="All",N13184=Dashboard!$D$5),OR(AND(C13184&lt;&gt;"",C13184&gt;=Dashboard!$F$5,C13184&lt;=Dashboard!$H$5),AND(C13184="",Dashboard!$F$5&lt;=1980,Dashboard!$H$5&gt;=2016))),1,0)</f>
        <v>1</v>
      </c>
      <c r="Q13184" s="0" t="n">
        <f aca="false">J13184*P13184+ROW()*0.00000001</f>
        <v>0.05013184</v>
      </c>
    </row>
    <row r="13185" customFormat="false" ht="15" hidden="false" customHeight="false" outlineLevel="0" collapsed="false">
      <c r="A13185" s="0" t="s">
        <v>9505</v>
      </c>
      <c r="B13185" s="0" t="s">
        <v>164</v>
      </c>
      <c r="C13185" s="0" t="n">
        <v>2010</v>
      </c>
      <c r="D13185" s="0" t="s">
        <v>114</v>
      </c>
      <c r="E13185" s="0" t="s">
        <v>7521</v>
      </c>
      <c r="F13185" s="0" t="n">
        <v>0</v>
      </c>
      <c r="G13185" s="0" t="n">
        <v>0</v>
      </c>
      <c r="H13185" s="0" t="n">
        <v>0.05</v>
      </c>
      <c r="I13185" s="0" t="n">
        <v>0</v>
      </c>
      <c r="J13185" s="0" t="n">
        <v>0.05</v>
      </c>
      <c r="N13185" s="0" t="s">
        <v>74</v>
      </c>
      <c r="P13185" s="0" t="n">
        <f aca="false">IF(AND(OR(Dashboard!$B$5="All",D13185=Dashboard!$B$5),OR(Dashboard!$D$5="All",N13185=Dashboard!$D$5),OR(AND(C13185&lt;&gt;"",C13185&gt;=Dashboard!$F$5,C13185&lt;=Dashboard!$H$5),AND(C13185="",Dashboard!$F$5&lt;=1980,Dashboard!$H$5&gt;=2016))),1,0)</f>
        <v>1</v>
      </c>
      <c r="Q13185" s="0" t="n">
        <f aca="false">J13185*P13185+ROW()*0.00000001</f>
        <v>0.05013185</v>
      </c>
    </row>
    <row r="13186" customFormat="false" ht="15" hidden="false" customHeight="false" outlineLevel="0" collapsed="false">
      <c r="A13186" s="0" t="s">
        <v>2456</v>
      </c>
      <c r="B13186" s="0" t="s">
        <v>152</v>
      </c>
      <c r="C13186" s="0" t="n">
        <v>2005</v>
      </c>
      <c r="D13186" s="0" t="s">
        <v>56</v>
      </c>
      <c r="E13186" s="0" t="s">
        <v>234</v>
      </c>
      <c r="F13186" s="0" t="n">
        <v>0</v>
      </c>
      <c r="G13186" s="0" t="n">
        <v>0.04</v>
      </c>
      <c r="H13186" s="0" t="n">
        <v>0</v>
      </c>
      <c r="I13186" s="0" t="n">
        <v>0.01</v>
      </c>
      <c r="J13186" s="0" t="n">
        <v>0.05</v>
      </c>
      <c r="K13186" s="0" t="n">
        <v>78</v>
      </c>
      <c r="L13186" s="0" t="n">
        <v>8.7</v>
      </c>
      <c r="M13186" s="0" t="s">
        <v>103</v>
      </c>
      <c r="N13186" s="0" t="s">
        <v>152</v>
      </c>
      <c r="O13186" s="0" t="s">
        <v>37</v>
      </c>
      <c r="P13186" s="0" t="n">
        <f aca="false">IF(AND(OR(Dashboard!$B$5="All",D13186=Dashboard!$B$5),OR(Dashboard!$D$5="All",N13186=Dashboard!$D$5),OR(AND(C13186&lt;&gt;"",C13186&gt;=Dashboard!$F$5,C13186&lt;=Dashboard!$H$5),AND(C13186="",Dashboard!$F$5&lt;=1980,Dashboard!$H$5&gt;=2016))),1,0)</f>
        <v>1</v>
      </c>
      <c r="Q13186" s="0" t="n">
        <f aca="false">J13186*P13186+ROW()*0.00000001</f>
        <v>0.05013186</v>
      </c>
    </row>
    <row r="13187" customFormat="false" ht="15" hidden="false" customHeight="false" outlineLevel="0" collapsed="false">
      <c r="A13187" s="0" t="s">
        <v>9506</v>
      </c>
      <c r="B13187" s="0" t="s">
        <v>33</v>
      </c>
      <c r="C13187" s="0" t="n">
        <v>2009</v>
      </c>
      <c r="D13187" s="0" t="s">
        <v>41</v>
      </c>
      <c r="E13187" s="0" t="s">
        <v>2264</v>
      </c>
      <c r="F13187" s="0" t="n">
        <v>0.03</v>
      </c>
      <c r="G13187" s="0" t="n">
        <v>0.01</v>
      </c>
      <c r="H13187" s="0" t="n">
        <v>0</v>
      </c>
      <c r="I13187" s="0" t="n">
        <v>0</v>
      </c>
      <c r="J13187" s="0" t="n">
        <v>0.05</v>
      </c>
      <c r="M13187" s="0" t="s">
        <v>36</v>
      </c>
      <c r="N13187" s="0" t="s">
        <v>35</v>
      </c>
      <c r="P13187" s="0" t="n">
        <f aca="false">IF(AND(OR(Dashboard!$B$5="All",D13187=Dashboard!$B$5),OR(Dashboard!$D$5="All",N13187=Dashboard!$D$5),OR(AND(C13187&lt;&gt;"",C13187&gt;=Dashboard!$F$5,C13187&lt;=Dashboard!$H$5),AND(C13187="",Dashboard!$F$5&lt;=1980,Dashboard!$H$5&gt;=2016))),1,0)</f>
        <v>1</v>
      </c>
      <c r="Q13187" s="0" t="n">
        <f aca="false">J13187*P13187+ROW()*0.00000001</f>
        <v>0.05013187</v>
      </c>
    </row>
    <row r="13188" customFormat="false" ht="15" hidden="false" customHeight="false" outlineLevel="0" collapsed="false">
      <c r="A13188" s="0" t="s">
        <v>9507</v>
      </c>
      <c r="B13188" s="0" t="s">
        <v>117</v>
      </c>
      <c r="C13188" s="0" t="n">
        <v>1996</v>
      </c>
      <c r="D13188" s="0" t="s">
        <v>114</v>
      </c>
      <c r="E13188" s="0" t="s">
        <v>1530</v>
      </c>
      <c r="F13188" s="0" t="n">
        <v>0.03</v>
      </c>
      <c r="G13188" s="0" t="n">
        <v>0.02</v>
      </c>
      <c r="H13188" s="0" t="n">
        <v>0</v>
      </c>
      <c r="I13188" s="0" t="n">
        <v>0</v>
      </c>
      <c r="J13188" s="0" t="n">
        <v>0.05</v>
      </c>
      <c r="N13188" s="0" t="s">
        <v>74</v>
      </c>
      <c r="P13188" s="0" t="n">
        <f aca="false">IF(AND(OR(Dashboard!$B$5="All",D13188=Dashboard!$B$5),OR(Dashboard!$D$5="All",N13188=Dashboard!$D$5),OR(AND(C13188&lt;&gt;"",C13188&gt;=Dashboard!$F$5,C13188&lt;=Dashboard!$H$5),AND(C13188="",Dashboard!$F$5&lt;=1980,Dashboard!$H$5&gt;=2016))),1,0)</f>
        <v>1</v>
      </c>
      <c r="Q13188" s="0" t="n">
        <f aca="false">J13188*P13188+ROW()*0.00000001</f>
        <v>0.05013188</v>
      </c>
    </row>
    <row r="13189" customFormat="false" ht="15" hidden="false" customHeight="false" outlineLevel="0" collapsed="false">
      <c r="A13189" s="0" t="s">
        <v>9508</v>
      </c>
      <c r="B13189" s="0" t="s">
        <v>85</v>
      </c>
      <c r="C13189" s="0" t="n">
        <v>2003</v>
      </c>
      <c r="D13189" s="0" t="s">
        <v>48</v>
      </c>
      <c r="E13189" s="0" t="s">
        <v>91</v>
      </c>
      <c r="F13189" s="0" t="n">
        <v>0.04</v>
      </c>
      <c r="G13189" s="0" t="n">
        <v>0.01</v>
      </c>
      <c r="H13189" s="0" t="n">
        <v>0</v>
      </c>
      <c r="I13189" s="0" t="n">
        <v>0</v>
      </c>
      <c r="J13189" s="0" t="n">
        <v>0.05</v>
      </c>
      <c r="K13189" s="0" t="n">
        <v>75</v>
      </c>
      <c r="L13189" s="0" t="n">
        <v>9.1</v>
      </c>
      <c r="M13189" s="0" t="s">
        <v>36</v>
      </c>
      <c r="N13189" s="0" t="s">
        <v>35</v>
      </c>
      <c r="O13189" s="0" t="s">
        <v>37</v>
      </c>
      <c r="P13189" s="0" t="n">
        <f aca="false">IF(AND(OR(Dashboard!$B$5="All",D13189=Dashboard!$B$5),OR(Dashboard!$D$5="All",N13189=Dashboard!$D$5),OR(AND(C13189&lt;&gt;"",C13189&gt;=Dashboard!$F$5,C13189&lt;=Dashboard!$H$5),AND(C13189="",Dashboard!$F$5&lt;=1980,Dashboard!$H$5&gt;=2016))),1,0)</f>
        <v>1</v>
      </c>
      <c r="Q13189" s="0" t="n">
        <f aca="false">J13189*P13189+ROW()*0.00000001</f>
        <v>0.05013189</v>
      </c>
    </row>
    <row r="13190" customFormat="false" ht="15" hidden="false" customHeight="false" outlineLevel="0" collapsed="false">
      <c r="A13190" s="0" t="s">
        <v>9509</v>
      </c>
      <c r="B13190" s="0" t="s">
        <v>78</v>
      </c>
      <c r="C13190" s="0" t="n">
        <v>1993</v>
      </c>
      <c r="D13190" s="0" t="s">
        <v>34</v>
      </c>
      <c r="E13190" s="0" t="s">
        <v>9510</v>
      </c>
      <c r="F13190" s="0" t="n">
        <v>0</v>
      </c>
      <c r="G13190" s="0" t="n">
        <v>0</v>
      </c>
      <c r="H13190" s="0" t="n">
        <v>0.05</v>
      </c>
      <c r="I13190" s="0" t="n">
        <v>0</v>
      </c>
      <c r="J13190" s="0" t="n">
        <v>0.05</v>
      </c>
      <c r="N13190" s="0" t="s">
        <v>35</v>
      </c>
      <c r="P13190" s="0" t="n">
        <f aca="false">IF(AND(OR(Dashboard!$B$5="All",D13190=Dashboard!$B$5),OR(Dashboard!$D$5="All",N13190=Dashboard!$D$5),OR(AND(C13190&lt;&gt;"",C13190&gt;=Dashboard!$F$5,C13190&lt;=Dashboard!$H$5),AND(C13190="",Dashboard!$F$5&lt;=1980,Dashboard!$H$5&gt;=2016))),1,0)</f>
        <v>1</v>
      </c>
      <c r="Q13190" s="0" t="n">
        <f aca="false">J13190*P13190+ROW()*0.00000001</f>
        <v>0.0501319</v>
      </c>
    </row>
    <row r="13191" customFormat="false" ht="15" hidden="false" customHeight="false" outlineLevel="0" collapsed="false">
      <c r="A13191" s="0" t="s">
        <v>9511</v>
      </c>
      <c r="B13191" s="0" t="s">
        <v>76</v>
      </c>
      <c r="C13191" s="0" t="n">
        <v>2004</v>
      </c>
      <c r="D13191" s="0" t="s">
        <v>114</v>
      </c>
      <c r="E13191" s="0" t="s">
        <v>782</v>
      </c>
      <c r="F13191" s="0" t="n">
        <v>0</v>
      </c>
      <c r="G13191" s="0" t="n">
        <v>0</v>
      </c>
      <c r="H13191" s="0" t="n">
        <v>0.05</v>
      </c>
      <c r="I13191" s="0" t="n">
        <v>0</v>
      </c>
      <c r="J13191" s="0" t="n">
        <v>0.05</v>
      </c>
      <c r="N13191" s="0" t="s">
        <v>74</v>
      </c>
      <c r="P13191" s="0" t="n">
        <f aca="false">IF(AND(OR(Dashboard!$B$5="All",D13191=Dashboard!$B$5),OR(Dashboard!$D$5="All",N13191=Dashboard!$D$5),OR(AND(C13191&lt;&gt;"",C13191&gt;=Dashboard!$F$5,C13191&lt;=Dashboard!$H$5),AND(C13191="",Dashboard!$F$5&lt;=1980,Dashboard!$H$5&gt;=2016))),1,0)</f>
        <v>1</v>
      </c>
      <c r="Q13191" s="0" t="n">
        <f aca="false">J13191*P13191+ROW()*0.00000001</f>
        <v>0.05013191</v>
      </c>
    </row>
    <row r="13192" customFormat="false" ht="15" hidden="false" customHeight="false" outlineLevel="0" collapsed="false">
      <c r="A13192" s="0" t="s">
        <v>7691</v>
      </c>
      <c r="B13192" s="0" t="s">
        <v>186</v>
      </c>
      <c r="C13192" s="0" t="n">
        <v>2005</v>
      </c>
      <c r="D13192" s="0" t="s">
        <v>16</v>
      </c>
      <c r="E13192" s="0" t="s">
        <v>1086</v>
      </c>
      <c r="F13192" s="0" t="n">
        <v>0.04</v>
      </c>
      <c r="G13192" s="0" t="n">
        <v>0.01</v>
      </c>
      <c r="H13192" s="0" t="n">
        <v>0</v>
      </c>
      <c r="I13192" s="0" t="n">
        <v>0</v>
      </c>
      <c r="J13192" s="0" t="n">
        <v>0.05</v>
      </c>
      <c r="K13192" s="0" t="n">
        <v>58</v>
      </c>
      <c r="M13192" s="0" t="s">
        <v>125</v>
      </c>
      <c r="N13192" s="0" t="s">
        <v>35</v>
      </c>
      <c r="O13192" s="0" t="s">
        <v>53</v>
      </c>
      <c r="P13192" s="0" t="n">
        <f aca="false">IF(AND(OR(Dashboard!$B$5="All",D13192=Dashboard!$B$5),OR(Dashboard!$D$5="All",N13192=Dashboard!$D$5),OR(AND(C13192&lt;&gt;"",C13192&gt;=Dashboard!$F$5,C13192&lt;=Dashboard!$H$5),AND(C13192="",Dashboard!$F$5&lt;=1980,Dashboard!$H$5&gt;=2016))),1,0)</f>
        <v>1</v>
      </c>
      <c r="Q13192" s="0" t="n">
        <f aca="false">J13192*P13192+ROW()*0.00000001</f>
        <v>0.05013192</v>
      </c>
    </row>
    <row r="13193" customFormat="false" ht="15" hidden="false" customHeight="false" outlineLevel="0" collapsed="false">
      <c r="A13193" s="0" t="s">
        <v>4733</v>
      </c>
      <c r="B13193" s="0" t="s">
        <v>152</v>
      </c>
      <c r="C13193" s="0" t="n">
        <v>2014</v>
      </c>
      <c r="D13193" s="0" t="s">
        <v>114</v>
      </c>
      <c r="E13193" s="0" t="s">
        <v>1488</v>
      </c>
      <c r="F13193" s="0" t="n">
        <v>0</v>
      </c>
      <c r="G13193" s="0" t="n">
        <v>0.05</v>
      </c>
      <c r="H13193" s="0" t="n">
        <v>0</v>
      </c>
      <c r="I13193" s="0" t="n">
        <v>0</v>
      </c>
      <c r="J13193" s="0" t="n">
        <v>0.05</v>
      </c>
      <c r="N13193" s="0" t="s">
        <v>152</v>
      </c>
      <c r="P13193" s="0" t="n">
        <f aca="false">IF(AND(OR(Dashboard!$B$5="All",D13193=Dashboard!$B$5),OR(Dashboard!$D$5="All",N13193=Dashboard!$D$5),OR(AND(C13193&lt;&gt;"",C13193&gt;=Dashboard!$F$5,C13193&lt;=Dashboard!$H$5),AND(C13193="",Dashboard!$F$5&lt;=1980,Dashboard!$H$5&gt;=2016))),1,0)</f>
        <v>1</v>
      </c>
      <c r="Q13193" s="0" t="n">
        <f aca="false">J13193*P13193+ROW()*0.00000001</f>
        <v>0.05013193</v>
      </c>
    </row>
    <row r="13194" customFormat="false" ht="15" hidden="false" customHeight="false" outlineLevel="0" collapsed="false">
      <c r="A13194" s="0" t="s">
        <v>9512</v>
      </c>
      <c r="B13194" s="0" t="s">
        <v>164</v>
      </c>
      <c r="C13194" s="0" t="n">
        <v>2006</v>
      </c>
      <c r="D13194" s="0" t="s">
        <v>34</v>
      </c>
      <c r="E13194" s="0" t="s">
        <v>1416</v>
      </c>
      <c r="F13194" s="0" t="n">
        <v>0.05</v>
      </c>
      <c r="G13194" s="0" t="n">
        <v>0</v>
      </c>
      <c r="H13194" s="0" t="n">
        <v>0</v>
      </c>
      <c r="I13194" s="0" t="n">
        <v>0</v>
      </c>
      <c r="J13194" s="0" t="n">
        <v>0.05</v>
      </c>
      <c r="M13194" s="0" t="s">
        <v>36</v>
      </c>
      <c r="N13194" s="0" t="s">
        <v>74</v>
      </c>
      <c r="P13194" s="0" t="n">
        <f aca="false">IF(AND(OR(Dashboard!$B$5="All",D13194=Dashboard!$B$5),OR(Dashboard!$D$5="All",N13194=Dashboard!$D$5),OR(AND(C13194&lt;&gt;"",C13194&gt;=Dashboard!$F$5,C13194&lt;=Dashboard!$H$5),AND(C13194="",Dashboard!$F$5&lt;=1980,Dashboard!$H$5&gt;=2016))),1,0)</f>
        <v>1</v>
      </c>
      <c r="Q13194" s="0" t="n">
        <f aca="false">J13194*P13194+ROW()*0.00000001</f>
        <v>0.05013194</v>
      </c>
    </row>
    <row r="13195" customFormat="false" ht="15" hidden="false" customHeight="false" outlineLevel="0" collapsed="false">
      <c r="A13195" s="0" t="s">
        <v>9513</v>
      </c>
      <c r="B13195" s="0" t="s">
        <v>97</v>
      </c>
      <c r="C13195" s="0" t="n">
        <v>2012</v>
      </c>
      <c r="D13195" s="0" t="s">
        <v>71</v>
      </c>
      <c r="E13195" s="0" t="s">
        <v>599</v>
      </c>
      <c r="F13195" s="0" t="n">
        <v>0</v>
      </c>
      <c r="G13195" s="0" t="n">
        <v>0</v>
      </c>
      <c r="H13195" s="0" t="n">
        <v>0.05</v>
      </c>
      <c r="I13195" s="0" t="n">
        <v>0</v>
      </c>
      <c r="J13195" s="0" t="n">
        <v>0.05</v>
      </c>
      <c r="N13195" s="0" t="s">
        <v>35</v>
      </c>
      <c r="P13195" s="0" t="n">
        <f aca="false">IF(AND(OR(Dashboard!$B$5="All",D13195=Dashboard!$B$5),OR(Dashboard!$D$5="All",N13195=Dashboard!$D$5),OR(AND(C13195&lt;&gt;"",C13195&gt;=Dashboard!$F$5,C13195&lt;=Dashboard!$H$5),AND(C13195="",Dashboard!$F$5&lt;=1980,Dashboard!$H$5&gt;=2016))),1,0)</f>
        <v>1</v>
      </c>
      <c r="Q13195" s="0" t="n">
        <f aca="false">J13195*P13195+ROW()*0.00000001</f>
        <v>0.05013195</v>
      </c>
    </row>
    <row r="13196" customFormat="false" ht="15" hidden="false" customHeight="false" outlineLevel="0" collapsed="false">
      <c r="A13196" s="0" t="s">
        <v>9514</v>
      </c>
      <c r="B13196" s="0" t="s">
        <v>64</v>
      </c>
      <c r="D13196" s="0" t="s">
        <v>41</v>
      </c>
      <c r="E13196" s="0" t="s">
        <v>1488</v>
      </c>
      <c r="F13196" s="0" t="n">
        <v>0</v>
      </c>
      <c r="G13196" s="0" t="n">
        <v>0.04</v>
      </c>
      <c r="H13196" s="0" t="n">
        <v>0</v>
      </c>
      <c r="I13196" s="0" t="n">
        <v>0.01</v>
      </c>
      <c r="J13196" s="0" t="n">
        <v>0.05</v>
      </c>
      <c r="K13196" s="0" t="n">
        <v>46</v>
      </c>
      <c r="L13196" s="0" t="n">
        <v>7.6</v>
      </c>
      <c r="N13196" s="0" t="s">
        <v>66</v>
      </c>
      <c r="O13196" s="0" t="s">
        <v>177</v>
      </c>
      <c r="P13196" s="0" t="n">
        <f aca="false">IF(AND(OR(Dashboard!$B$5="All",D13196=Dashboard!$B$5),OR(Dashboard!$D$5="All",N13196=Dashboard!$D$5),OR(AND(C13196&lt;&gt;"",C13196&gt;=Dashboard!$F$5,C13196&lt;=Dashboard!$H$5),AND(C13196="",Dashboard!$F$5&lt;=1980,Dashboard!$H$5&gt;=2016))),1,0)</f>
        <v>1</v>
      </c>
      <c r="Q13196" s="0" t="n">
        <f aca="false">J13196*P13196+ROW()*0.00000001</f>
        <v>0.05013196</v>
      </c>
    </row>
    <row r="13197" customFormat="false" ht="15" hidden="false" customHeight="false" outlineLevel="0" collapsed="false">
      <c r="A13197" s="0" t="s">
        <v>9515</v>
      </c>
      <c r="B13197" s="0" t="s">
        <v>164</v>
      </c>
      <c r="C13197" s="0" t="n">
        <v>2010</v>
      </c>
      <c r="D13197" s="0" t="s">
        <v>114</v>
      </c>
      <c r="E13197" s="0" t="s">
        <v>9354</v>
      </c>
      <c r="F13197" s="0" t="n">
        <v>0</v>
      </c>
      <c r="G13197" s="0" t="n">
        <v>0</v>
      </c>
      <c r="H13197" s="0" t="n">
        <v>0.05</v>
      </c>
      <c r="I13197" s="0" t="n">
        <v>0</v>
      </c>
      <c r="J13197" s="0" t="n">
        <v>0.05</v>
      </c>
      <c r="N13197" s="0" t="s">
        <v>74</v>
      </c>
      <c r="P13197" s="0" t="n">
        <f aca="false">IF(AND(OR(Dashboard!$B$5="All",D13197=Dashboard!$B$5),OR(Dashboard!$D$5="All",N13197=Dashboard!$D$5),OR(AND(C13197&lt;&gt;"",C13197&gt;=Dashboard!$F$5,C13197&lt;=Dashboard!$H$5),AND(C13197="",Dashboard!$F$5&lt;=1980,Dashboard!$H$5&gt;=2016))),1,0)</f>
        <v>1</v>
      </c>
      <c r="Q13197" s="0" t="n">
        <f aca="false">J13197*P13197+ROW()*0.00000001</f>
        <v>0.05013197</v>
      </c>
    </row>
    <row r="13198" customFormat="false" ht="15" hidden="false" customHeight="false" outlineLevel="0" collapsed="false">
      <c r="A13198" s="0" t="s">
        <v>5862</v>
      </c>
      <c r="B13198" s="0" t="s">
        <v>85</v>
      </c>
      <c r="C13198" s="0" t="n">
        <v>2005</v>
      </c>
      <c r="D13198" s="0" t="s">
        <v>71</v>
      </c>
      <c r="E13198" s="0" t="s">
        <v>1524</v>
      </c>
      <c r="F13198" s="0" t="n">
        <v>0.04</v>
      </c>
      <c r="G13198" s="0" t="n">
        <v>0.01</v>
      </c>
      <c r="H13198" s="0" t="n">
        <v>0</v>
      </c>
      <c r="I13198" s="0" t="n">
        <v>0</v>
      </c>
      <c r="J13198" s="0" t="n">
        <v>0.05</v>
      </c>
      <c r="K13198" s="0" t="n">
        <v>73</v>
      </c>
      <c r="M13198" s="0" t="s">
        <v>125</v>
      </c>
      <c r="N13198" s="0" t="s">
        <v>35</v>
      </c>
      <c r="O13198" s="0" t="s">
        <v>37</v>
      </c>
      <c r="P13198" s="0" t="n">
        <f aca="false">IF(AND(OR(Dashboard!$B$5="All",D13198=Dashboard!$B$5),OR(Dashboard!$D$5="All",N13198=Dashboard!$D$5),OR(AND(C13198&lt;&gt;"",C13198&gt;=Dashboard!$F$5,C13198&lt;=Dashboard!$H$5),AND(C13198="",Dashboard!$F$5&lt;=1980,Dashboard!$H$5&gt;=2016))),1,0)</f>
        <v>1</v>
      </c>
      <c r="Q13198" s="0" t="n">
        <f aca="false">J13198*P13198+ROW()*0.00000001</f>
        <v>0.05013198</v>
      </c>
    </row>
    <row r="13199" customFormat="false" ht="15" hidden="false" customHeight="false" outlineLevel="0" collapsed="false">
      <c r="A13199" s="0" t="s">
        <v>9516</v>
      </c>
      <c r="B13199" s="0" t="s">
        <v>76</v>
      </c>
      <c r="C13199" s="0" t="n">
        <v>2006</v>
      </c>
      <c r="D13199" s="0" t="s">
        <v>114</v>
      </c>
      <c r="E13199" s="0" t="s">
        <v>220</v>
      </c>
      <c r="F13199" s="0" t="n">
        <v>0</v>
      </c>
      <c r="G13199" s="0" t="n">
        <v>0</v>
      </c>
      <c r="H13199" s="0" t="n">
        <v>0.05</v>
      </c>
      <c r="I13199" s="0" t="n">
        <v>0</v>
      </c>
      <c r="J13199" s="0" t="n">
        <v>0.05</v>
      </c>
      <c r="N13199" s="0" t="s">
        <v>74</v>
      </c>
      <c r="P13199" s="0" t="n">
        <f aca="false">IF(AND(OR(Dashboard!$B$5="All",D13199=Dashboard!$B$5),OR(Dashboard!$D$5="All",N13199=Dashboard!$D$5),OR(AND(C13199&lt;&gt;"",C13199&gt;=Dashboard!$F$5,C13199&lt;=Dashboard!$H$5),AND(C13199="",Dashboard!$F$5&lt;=1980,Dashboard!$H$5&gt;=2016))),1,0)</f>
        <v>1</v>
      </c>
      <c r="Q13199" s="0" t="n">
        <f aca="false">J13199*P13199+ROW()*0.00000001</f>
        <v>0.05013199</v>
      </c>
    </row>
    <row r="13200" customFormat="false" ht="15" hidden="false" customHeight="false" outlineLevel="0" collapsed="false">
      <c r="A13200" s="0" t="s">
        <v>9517</v>
      </c>
      <c r="B13200" s="0" t="s">
        <v>164</v>
      </c>
      <c r="C13200" s="0" t="n">
        <v>2010</v>
      </c>
      <c r="D13200" s="0" t="s">
        <v>46</v>
      </c>
      <c r="E13200" s="0" t="s">
        <v>2331</v>
      </c>
      <c r="F13200" s="0" t="n">
        <v>0</v>
      </c>
      <c r="G13200" s="0" t="n">
        <v>0</v>
      </c>
      <c r="H13200" s="0" t="n">
        <v>0.05</v>
      </c>
      <c r="I13200" s="0" t="n">
        <v>0</v>
      </c>
      <c r="J13200" s="0" t="n">
        <v>0.05</v>
      </c>
      <c r="N13200" s="0" t="s">
        <v>74</v>
      </c>
      <c r="P13200" s="0" t="n">
        <f aca="false">IF(AND(OR(Dashboard!$B$5="All",D13200=Dashboard!$B$5),OR(Dashboard!$D$5="All",N13200=Dashboard!$D$5),OR(AND(C13200&lt;&gt;"",C13200&gt;=Dashboard!$F$5,C13200&lt;=Dashboard!$H$5),AND(C13200="",Dashboard!$F$5&lt;=1980,Dashboard!$H$5&gt;=2016))),1,0)</f>
        <v>1</v>
      </c>
      <c r="Q13200" s="0" t="n">
        <f aca="false">J13200*P13200+ROW()*0.00000001</f>
        <v>0.050132</v>
      </c>
    </row>
    <row r="13201" customFormat="false" ht="15" hidden="false" customHeight="false" outlineLevel="0" collapsed="false">
      <c r="A13201" s="0" t="s">
        <v>9518</v>
      </c>
      <c r="B13201" s="0" t="s">
        <v>76</v>
      </c>
      <c r="C13201" s="0" t="n">
        <v>2007</v>
      </c>
      <c r="D13201" s="0" t="s">
        <v>102</v>
      </c>
      <c r="E13201" s="0" t="s">
        <v>154</v>
      </c>
      <c r="F13201" s="0" t="n">
        <v>0</v>
      </c>
      <c r="G13201" s="0" t="n">
        <v>0</v>
      </c>
      <c r="H13201" s="0" t="n">
        <v>0.05</v>
      </c>
      <c r="I13201" s="0" t="n">
        <v>0</v>
      </c>
      <c r="J13201" s="0" t="n">
        <v>0.05</v>
      </c>
      <c r="N13201" s="0" t="s">
        <v>74</v>
      </c>
      <c r="P13201" s="0" t="n">
        <f aca="false">IF(AND(OR(Dashboard!$B$5="All",D13201=Dashboard!$B$5),OR(Dashboard!$D$5="All",N13201=Dashboard!$D$5),OR(AND(C13201&lt;&gt;"",C13201&gt;=Dashboard!$F$5,C13201&lt;=Dashboard!$H$5),AND(C13201="",Dashboard!$F$5&lt;=1980,Dashboard!$H$5&gt;=2016))),1,0)</f>
        <v>1</v>
      </c>
      <c r="Q13201" s="0" t="n">
        <f aca="false">J13201*P13201+ROW()*0.00000001</f>
        <v>0.05013201</v>
      </c>
    </row>
    <row r="13202" customFormat="false" ht="15" hidden="false" customHeight="false" outlineLevel="0" collapsed="false">
      <c r="A13202" s="0" t="s">
        <v>1626</v>
      </c>
      <c r="B13202" s="0" t="s">
        <v>152</v>
      </c>
      <c r="C13202" s="0" t="n">
        <v>2009</v>
      </c>
      <c r="D13202" s="0" t="s">
        <v>246</v>
      </c>
      <c r="E13202" s="0" t="s">
        <v>4133</v>
      </c>
      <c r="F13202" s="0" t="n">
        <v>0</v>
      </c>
      <c r="G13202" s="0" t="n">
        <v>0.04</v>
      </c>
      <c r="H13202" s="0" t="n">
        <v>0</v>
      </c>
      <c r="I13202" s="0" t="n">
        <v>0.01</v>
      </c>
      <c r="J13202" s="0" t="n">
        <v>0.05</v>
      </c>
      <c r="K13202" s="0" t="n">
        <v>87</v>
      </c>
      <c r="L13202" s="0" t="n">
        <v>8.9</v>
      </c>
      <c r="M13202" s="0" t="s">
        <v>125</v>
      </c>
      <c r="N13202" s="0" t="s">
        <v>152</v>
      </c>
      <c r="O13202" s="0" t="s">
        <v>42</v>
      </c>
      <c r="P13202" s="0" t="n">
        <f aca="false">IF(AND(OR(Dashboard!$B$5="All",D13202=Dashboard!$B$5),OR(Dashboard!$D$5="All",N13202=Dashboard!$D$5),OR(AND(C13202&lt;&gt;"",C13202&gt;=Dashboard!$F$5,C13202&lt;=Dashboard!$H$5),AND(C13202="",Dashboard!$F$5&lt;=1980,Dashboard!$H$5&gt;=2016))),1,0)</f>
        <v>1</v>
      </c>
      <c r="Q13202" s="0" t="n">
        <f aca="false">J13202*P13202+ROW()*0.00000001</f>
        <v>0.05013202</v>
      </c>
    </row>
    <row r="13203" customFormat="false" ht="15" hidden="false" customHeight="false" outlineLevel="0" collapsed="false">
      <c r="A13203" s="0" t="s">
        <v>9519</v>
      </c>
      <c r="B13203" s="0" t="s">
        <v>50</v>
      </c>
      <c r="C13203" s="0" t="n">
        <v>2006</v>
      </c>
      <c r="D13203" s="0" t="s">
        <v>52</v>
      </c>
      <c r="E13203" s="0" t="s">
        <v>220</v>
      </c>
      <c r="F13203" s="0" t="n">
        <v>0</v>
      </c>
      <c r="G13203" s="0" t="n">
        <v>0</v>
      </c>
      <c r="H13203" s="0" t="n">
        <v>0.05</v>
      </c>
      <c r="I13203" s="0" t="n">
        <v>0</v>
      </c>
      <c r="J13203" s="0" t="n">
        <v>0.05</v>
      </c>
      <c r="N13203" s="0" t="s">
        <v>35</v>
      </c>
      <c r="P13203" s="0" t="n">
        <f aca="false">IF(AND(OR(Dashboard!$B$5="All",D13203=Dashboard!$B$5),OR(Dashboard!$D$5="All",N13203=Dashboard!$D$5),OR(AND(C13203&lt;&gt;"",C13203&gt;=Dashboard!$F$5,C13203&lt;=Dashboard!$H$5),AND(C13203="",Dashboard!$F$5&lt;=1980,Dashboard!$H$5&gt;=2016))),1,0)</f>
        <v>1</v>
      </c>
      <c r="Q13203" s="0" t="n">
        <f aca="false">J13203*P13203+ROW()*0.00000001</f>
        <v>0.05013203</v>
      </c>
    </row>
    <row r="13204" customFormat="false" ht="15" hidden="false" customHeight="false" outlineLevel="0" collapsed="false">
      <c r="A13204" s="0" t="s">
        <v>9026</v>
      </c>
      <c r="B13204" s="0" t="s">
        <v>50</v>
      </c>
      <c r="C13204" s="0" t="n">
        <v>2008</v>
      </c>
      <c r="D13204" s="0" t="s">
        <v>114</v>
      </c>
      <c r="E13204" s="0" t="s">
        <v>689</v>
      </c>
      <c r="F13204" s="0" t="n">
        <v>0.04</v>
      </c>
      <c r="G13204" s="0" t="n">
        <v>0.01</v>
      </c>
      <c r="H13204" s="0" t="n">
        <v>0</v>
      </c>
      <c r="I13204" s="0" t="n">
        <v>0</v>
      </c>
      <c r="J13204" s="0" t="n">
        <v>0.05</v>
      </c>
      <c r="K13204" s="0" t="n">
        <v>71</v>
      </c>
      <c r="L13204" s="0" t="n">
        <v>7.6</v>
      </c>
      <c r="M13204" s="0" t="s">
        <v>103</v>
      </c>
      <c r="N13204" s="0" t="s">
        <v>35</v>
      </c>
      <c r="O13204" s="0" t="s">
        <v>37</v>
      </c>
      <c r="P13204" s="0" t="n">
        <f aca="false">IF(AND(OR(Dashboard!$B$5="All",D13204=Dashboard!$B$5),OR(Dashboard!$D$5="All",N13204=Dashboard!$D$5),OR(AND(C13204&lt;&gt;"",C13204&gt;=Dashboard!$F$5,C13204&lt;=Dashboard!$H$5),AND(C13204="",Dashboard!$F$5&lt;=1980,Dashboard!$H$5&gt;=2016))),1,0)</f>
        <v>1</v>
      </c>
      <c r="Q13204" s="0" t="n">
        <f aca="false">J13204*P13204+ROW()*0.00000001</f>
        <v>0.05013204</v>
      </c>
    </row>
    <row r="13205" customFormat="false" ht="15" hidden="false" customHeight="false" outlineLevel="0" collapsed="false">
      <c r="A13205" s="0" t="s">
        <v>9520</v>
      </c>
      <c r="B13205" s="0" t="s">
        <v>50</v>
      </c>
      <c r="C13205" s="0" t="n">
        <v>2008</v>
      </c>
      <c r="D13205" s="0" t="s">
        <v>16</v>
      </c>
      <c r="E13205" s="0" t="s">
        <v>2860</v>
      </c>
      <c r="F13205" s="0" t="n">
        <v>0.05</v>
      </c>
      <c r="G13205" s="0" t="n">
        <v>0</v>
      </c>
      <c r="H13205" s="0" t="n">
        <v>0</v>
      </c>
      <c r="I13205" s="0" t="n">
        <v>0</v>
      </c>
      <c r="J13205" s="0" t="n">
        <v>0.05</v>
      </c>
      <c r="K13205" s="0" t="n">
        <v>44</v>
      </c>
      <c r="M13205" s="0" t="s">
        <v>36</v>
      </c>
      <c r="N13205" s="0" t="s">
        <v>35</v>
      </c>
      <c r="O13205" s="0" t="s">
        <v>177</v>
      </c>
      <c r="P13205" s="0" t="n">
        <f aca="false">IF(AND(OR(Dashboard!$B$5="All",D13205=Dashboard!$B$5),OR(Dashboard!$D$5="All",N13205=Dashboard!$D$5),OR(AND(C13205&lt;&gt;"",C13205&gt;=Dashboard!$F$5,C13205&lt;=Dashboard!$H$5),AND(C13205="",Dashboard!$F$5&lt;=1980,Dashboard!$H$5&gt;=2016))),1,0)</f>
        <v>1</v>
      </c>
      <c r="Q13205" s="0" t="n">
        <f aca="false">J13205*P13205+ROW()*0.00000001</f>
        <v>0.05013205</v>
      </c>
    </row>
    <row r="13206" customFormat="false" ht="15" hidden="false" customHeight="false" outlineLevel="0" collapsed="false">
      <c r="A13206" s="0" t="s">
        <v>9521</v>
      </c>
      <c r="B13206" s="0" t="s">
        <v>76</v>
      </c>
      <c r="C13206" s="0" t="n">
        <v>2001</v>
      </c>
      <c r="D13206" s="0" t="s">
        <v>16</v>
      </c>
      <c r="E13206" s="0" t="s">
        <v>3063</v>
      </c>
      <c r="F13206" s="0" t="n">
        <v>0.02</v>
      </c>
      <c r="G13206" s="0" t="n">
        <v>0.02</v>
      </c>
      <c r="H13206" s="0" t="n">
        <v>0</v>
      </c>
      <c r="I13206" s="0" t="n">
        <v>0.01</v>
      </c>
      <c r="J13206" s="0" t="n">
        <v>0.05</v>
      </c>
      <c r="K13206" s="0" t="n">
        <v>65</v>
      </c>
      <c r="L13206" s="0" t="n">
        <v>7.8</v>
      </c>
      <c r="M13206" s="0" t="s">
        <v>103</v>
      </c>
      <c r="N13206" s="0" t="s">
        <v>74</v>
      </c>
      <c r="O13206" s="0" t="s">
        <v>67</v>
      </c>
      <c r="P13206" s="0" t="n">
        <f aca="false">IF(AND(OR(Dashboard!$B$5="All",D13206=Dashboard!$B$5),OR(Dashboard!$D$5="All",N13206=Dashboard!$D$5),OR(AND(C13206&lt;&gt;"",C13206&gt;=Dashboard!$F$5,C13206&lt;=Dashboard!$H$5),AND(C13206="",Dashboard!$F$5&lt;=1980,Dashboard!$H$5&gt;=2016))),1,0)</f>
        <v>1</v>
      </c>
      <c r="Q13206" s="0" t="n">
        <f aca="false">J13206*P13206+ROW()*0.00000001</f>
        <v>0.05013206</v>
      </c>
    </row>
    <row r="13207" customFormat="false" ht="15" hidden="false" customHeight="false" outlineLevel="0" collapsed="false">
      <c r="A13207" s="0" t="s">
        <v>5186</v>
      </c>
      <c r="B13207" s="0" t="s">
        <v>33</v>
      </c>
      <c r="C13207" s="0" t="n">
        <v>2009</v>
      </c>
      <c r="D13207" s="0" t="s">
        <v>58</v>
      </c>
      <c r="E13207" s="0" t="s">
        <v>195</v>
      </c>
      <c r="F13207" s="0" t="n">
        <v>0.04</v>
      </c>
      <c r="G13207" s="0" t="n">
        <v>0</v>
      </c>
      <c r="H13207" s="0" t="n">
        <v>0</v>
      </c>
      <c r="I13207" s="0" t="n">
        <v>0</v>
      </c>
      <c r="J13207" s="0" t="n">
        <v>0.05</v>
      </c>
      <c r="M13207" s="0" t="s">
        <v>36</v>
      </c>
      <c r="N13207" s="0" t="s">
        <v>35</v>
      </c>
      <c r="P13207" s="0" t="n">
        <f aca="false">IF(AND(OR(Dashboard!$B$5="All",D13207=Dashboard!$B$5),OR(Dashboard!$D$5="All",N13207=Dashboard!$D$5),OR(AND(C13207&lt;&gt;"",C13207&gt;=Dashboard!$F$5,C13207&lt;=Dashboard!$H$5),AND(C13207="",Dashboard!$F$5&lt;=1980,Dashboard!$H$5&gt;=2016))),1,0)</f>
        <v>1</v>
      </c>
      <c r="Q13207" s="0" t="n">
        <f aca="false">J13207*P13207+ROW()*0.00000001</f>
        <v>0.05013207</v>
      </c>
    </row>
    <row r="13208" customFormat="false" ht="15" hidden="false" customHeight="false" outlineLevel="0" collapsed="false">
      <c r="A13208" s="0" t="s">
        <v>9522</v>
      </c>
      <c r="B13208" s="0" t="s">
        <v>152</v>
      </c>
      <c r="C13208" s="0" t="n">
        <v>2007</v>
      </c>
      <c r="D13208" s="0" t="s">
        <v>58</v>
      </c>
      <c r="E13208" s="0" t="s">
        <v>65</v>
      </c>
      <c r="F13208" s="0" t="n">
        <v>0</v>
      </c>
      <c r="G13208" s="0" t="n">
        <v>0.04</v>
      </c>
      <c r="H13208" s="0" t="n">
        <v>0</v>
      </c>
      <c r="I13208" s="0" t="n">
        <v>0.01</v>
      </c>
      <c r="J13208" s="0" t="n">
        <v>0.05</v>
      </c>
      <c r="N13208" s="0" t="s">
        <v>152</v>
      </c>
      <c r="P13208" s="0" t="n">
        <f aca="false">IF(AND(OR(Dashboard!$B$5="All",D13208=Dashboard!$B$5),OR(Dashboard!$D$5="All",N13208=Dashboard!$D$5),OR(AND(C13208&lt;&gt;"",C13208&gt;=Dashboard!$F$5,C13208&lt;=Dashboard!$H$5),AND(C13208="",Dashboard!$F$5&lt;=1980,Dashboard!$H$5&gt;=2016))),1,0)</f>
        <v>1</v>
      </c>
      <c r="Q13208" s="0" t="n">
        <f aca="false">J13208*P13208+ROW()*0.00000001</f>
        <v>0.05013208</v>
      </c>
    </row>
    <row r="13209" customFormat="false" ht="15" hidden="false" customHeight="false" outlineLevel="0" collapsed="false">
      <c r="A13209" s="0" t="s">
        <v>9523</v>
      </c>
      <c r="B13209" s="0" t="s">
        <v>97</v>
      </c>
      <c r="C13209" s="0" t="n">
        <v>2013</v>
      </c>
      <c r="D13209" s="0" t="s">
        <v>46</v>
      </c>
      <c r="E13209" s="0" t="s">
        <v>157</v>
      </c>
      <c r="F13209" s="0" t="n">
        <v>0</v>
      </c>
      <c r="G13209" s="0" t="n">
        <v>0</v>
      </c>
      <c r="H13209" s="0" t="n">
        <v>0.05</v>
      </c>
      <c r="I13209" s="0" t="n">
        <v>0</v>
      </c>
      <c r="J13209" s="0" t="n">
        <v>0.05</v>
      </c>
      <c r="N13209" s="0" t="s">
        <v>35</v>
      </c>
      <c r="P13209" s="0" t="n">
        <f aca="false">IF(AND(OR(Dashboard!$B$5="All",D13209=Dashboard!$B$5),OR(Dashboard!$D$5="All",N13209=Dashboard!$D$5),OR(AND(C13209&lt;&gt;"",C13209&gt;=Dashboard!$F$5,C13209&lt;=Dashboard!$H$5),AND(C13209="",Dashboard!$F$5&lt;=1980,Dashboard!$H$5&gt;=2016))),1,0)</f>
        <v>1</v>
      </c>
      <c r="Q13209" s="0" t="n">
        <f aca="false">J13209*P13209+ROW()*0.00000001</f>
        <v>0.05013209</v>
      </c>
    </row>
    <row r="13210" customFormat="false" ht="15" hidden="false" customHeight="false" outlineLevel="0" collapsed="false">
      <c r="A13210" s="0" t="s">
        <v>9524</v>
      </c>
      <c r="B13210" s="0" t="s">
        <v>164</v>
      </c>
      <c r="C13210" s="0" t="n">
        <v>2009</v>
      </c>
      <c r="D13210" s="0" t="s">
        <v>46</v>
      </c>
      <c r="E13210" s="0" t="s">
        <v>6975</v>
      </c>
      <c r="F13210" s="0" t="n">
        <v>0.04</v>
      </c>
      <c r="G13210" s="0" t="n">
        <v>0</v>
      </c>
      <c r="H13210" s="0" t="n">
        <v>0.01</v>
      </c>
      <c r="I13210" s="0" t="n">
        <v>0</v>
      </c>
      <c r="J13210" s="0" t="n">
        <v>0.05</v>
      </c>
      <c r="L13210" s="0" t="n">
        <v>7.8</v>
      </c>
      <c r="M13210" s="0" t="s">
        <v>103</v>
      </c>
      <c r="N13210" s="0" t="s">
        <v>74</v>
      </c>
      <c r="P13210" s="0" t="n">
        <f aca="false">IF(AND(OR(Dashboard!$B$5="All",D13210=Dashboard!$B$5),OR(Dashboard!$D$5="All",N13210=Dashboard!$D$5),OR(AND(C13210&lt;&gt;"",C13210&gt;=Dashboard!$F$5,C13210&lt;=Dashboard!$H$5),AND(C13210="",Dashboard!$F$5&lt;=1980,Dashboard!$H$5&gt;=2016))),1,0)</f>
        <v>1</v>
      </c>
      <c r="Q13210" s="0" t="n">
        <f aca="false">J13210*P13210+ROW()*0.00000001</f>
        <v>0.0501321</v>
      </c>
    </row>
    <row r="13211" customFormat="false" ht="15" hidden="false" customHeight="false" outlineLevel="0" collapsed="false">
      <c r="A13211" s="0" t="s">
        <v>9525</v>
      </c>
      <c r="B13211" s="0" t="s">
        <v>164</v>
      </c>
      <c r="C13211" s="0" t="n">
        <v>2006</v>
      </c>
      <c r="D13211" s="0" t="s">
        <v>48</v>
      </c>
      <c r="E13211" s="0" t="s">
        <v>1002</v>
      </c>
      <c r="F13211" s="0" t="n">
        <v>0.04</v>
      </c>
      <c r="G13211" s="0" t="n">
        <v>0</v>
      </c>
      <c r="H13211" s="0" t="n">
        <v>0</v>
      </c>
      <c r="I13211" s="0" t="n">
        <v>0</v>
      </c>
      <c r="J13211" s="0" t="n">
        <v>0.05</v>
      </c>
      <c r="K13211" s="0" t="n">
        <v>74</v>
      </c>
      <c r="L13211" s="0" t="n">
        <v>7.8</v>
      </c>
      <c r="M13211" s="0" t="s">
        <v>36</v>
      </c>
      <c r="N13211" s="0" t="s">
        <v>74</v>
      </c>
      <c r="O13211" s="0" t="s">
        <v>37</v>
      </c>
      <c r="P13211" s="0" t="n">
        <f aca="false">IF(AND(OR(Dashboard!$B$5="All",D13211=Dashboard!$B$5),OR(Dashboard!$D$5="All",N13211=Dashboard!$D$5),OR(AND(C13211&lt;&gt;"",C13211&gt;=Dashboard!$F$5,C13211&lt;=Dashboard!$H$5),AND(C13211="",Dashboard!$F$5&lt;=1980,Dashboard!$H$5&gt;=2016))),1,0)</f>
        <v>1</v>
      </c>
      <c r="Q13211" s="0" t="n">
        <f aca="false">J13211*P13211+ROW()*0.00000001</f>
        <v>0.05013211</v>
      </c>
    </row>
    <row r="13212" customFormat="false" ht="15" hidden="false" customHeight="false" outlineLevel="0" collapsed="false">
      <c r="A13212" s="0" t="s">
        <v>9526</v>
      </c>
      <c r="B13212" s="0" t="s">
        <v>873</v>
      </c>
      <c r="C13212" s="0" t="n">
        <v>1995</v>
      </c>
      <c r="D13212" s="0" t="s">
        <v>48</v>
      </c>
      <c r="E13212" s="0" t="s">
        <v>154</v>
      </c>
      <c r="F13212" s="0" t="n">
        <v>0</v>
      </c>
      <c r="G13212" s="0" t="n">
        <v>0</v>
      </c>
      <c r="H13212" s="0" t="n">
        <v>0.05</v>
      </c>
      <c r="I13212" s="0" t="n">
        <v>0</v>
      </c>
      <c r="J13212" s="0" t="n">
        <v>0.05</v>
      </c>
      <c r="N13212" s="0" t="s">
        <v>154</v>
      </c>
      <c r="P13212" s="0" t="n">
        <f aca="false">IF(AND(OR(Dashboard!$B$5="All",D13212=Dashboard!$B$5),OR(Dashboard!$D$5="All",N13212=Dashboard!$D$5),OR(AND(C13212&lt;&gt;"",C13212&gt;=Dashboard!$F$5,C13212&lt;=Dashboard!$H$5),AND(C13212="",Dashboard!$F$5&lt;=1980,Dashboard!$H$5&gt;=2016))),1,0)</f>
        <v>1</v>
      </c>
      <c r="Q13212" s="0" t="n">
        <f aca="false">J13212*P13212+ROW()*0.00000001</f>
        <v>0.05013212</v>
      </c>
    </row>
    <row r="13213" customFormat="false" ht="15" hidden="false" customHeight="false" outlineLevel="0" collapsed="false">
      <c r="A13213" s="0" t="s">
        <v>9527</v>
      </c>
      <c r="B13213" s="0" t="s">
        <v>94</v>
      </c>
      <c r="C13213" s="0" t="n">
        <v>2015</v>
      </c>
      <c r="D13213" s="0" t="s">
        <v>46</v>
      </c>
      <c r="E13213" s="0" t="s">
        <v>328</v>
      </c>
      <c r="F13213" s="0" t="n">
        <v>0</v>
      </c>
      <c r="G13213" s="0" t="n">
        <v>0</v>
      </c>
      <c r="H13213" s="0" t="n">
        <v>0.05</v>
      </c>
      <c r="I13213" s="0" t="n">
        <v>0</v>
      </c>
      <c r="J13213" s="0" t="n">
        <v>0.05</v>
      </c>
      <c r="N13213" s="0" t="s">
        <v>74</v>
      </c>
      <c r="P13213" s="0" t="n">
        <f aca="false">IF(AND(OR(Dashboard!$B$5="All",D13213=Dashboard!$B$5),OR(Dashboard!$D$5="All",N13213=Dashboard!$D$5),OR(AND(C13213&lt;&gt;"",C13213&gt;=Dashboard!$F$5,C13213&lt;=Dashboard!$H$5),AND(C13213="",Dashboard!$F$5&lt;=1980,Dashboard!$H$5&gt;=2016))),1,0)</f>
        <v>1</v>
      </c>
      <c r="Q13213" s="0" t="n">
        <f aca="false">J13213*P13213+ROW()*0.00000001</f>
        <v>0.05013213</v>
      </c>
    </row>
    <row r="13214" customFormat="false" ht="15" hidden="false" customHeight="false" outlineLevel="0" collapsed="false">
      <c r="A13214" s="0" t="s">
        <v>9528</v>
      </c>
      <c r="B13214" s="0" t="s">
        <v>117</v>
      </c>
      <c r="C13214" s="0" t="n">
        <v>1996</v>
      </c>
      <c r="D13214" s="0" t="s">
        <v>56</v>
      </c>
      <c r="E13214" s="0" t="s">
        <v>328</v>
      </c>
      <c r="F13214" s="0" t="n">
        <v>0</v>
      </c>
      <c r="G13214" s="0" t="n">
        <v>0</v>
      </c>
      <c r="H13214" s="0" t="n">
        <v>0.05</v>
      </c>
      <c r="I13214" s="0" t="n">
        <v>0</v>
      </c>
      <c r="J13214" s="0" t="n">
        <v>0.05</v>
      </c>
      <c r="N13214" s="0" t="s">
        <v>74</v>
      </c>
      <c r="P13214" s="0" t="n">
        <f aca="false">IF(AND(OR(Dashboard!$B$5="All",D13214=Dashboard!$B$5),OR(Dashboard!$D$5="All",N13214=Dashboard!$D$5),OR(AND(C13214&lt;&gt;"",C13214&gt;=Dashboard!$F$5,C13214&lt;=Dashboard!$H$5),AND(C13214="",Dashboard!$F$5&lt;=1980,Dashboard!$H$5&gt;=2016))),1,0)</f>
        <v>1</v>
      </c>
      <c r="Q13214" s="0" t="n">
        <f aca="false">J13214*P13214+ROW()*0.00000001</f>
        <v>0.05013214</v>
      </c>
    </row>
    <row r="13215" customFormat="false" ht="15" hidden="false" customHeight="false" outlineLevel="0" collapsed="false">
      <c r="A13215" s="0" t="s">
        <v>9529</v>
      </c>
      <c r="B13215" s="0" t="s">
        <v>97</v>
      </c>
      <c r="C13215" s="0" t="n">
        <v>2016</v>
      </c>
      <c r="D13215" s="0" t="s">
        <v>71</v>
      </c>
      <c r="E13215" s="0" t="s">
        <v>35</v>
      </c>
      <c r="F13215" s="0" t="n">
        <v>0.02</v>
      </c>
      <c r="G13215" s="0" t="n">
        <v>0.01</v>
      </c>
      <c r="H13215" s="0" t="n">
        <v>0.01</v>
      </c>
      <c r="I13215" s="0" t="n">
        <v>0</v>
      </c>
      <c r="J13215" s="0" t="n">
        <v>0.05</v>
      </c>
      <c r="K13215" s="0" t="n">
        <v>64</v>
      </c>
      <c r="L13215" s="0" t="n">
        <v>5.1</v>
      </c>
      <c r="M13215" s="0" t="s">
        <v>103</v>
      </c>
      <c r="N13215" s="0" t="s">
        <v>35</v>
      </c>
      <c r="O13215" s="0" t="s">
        <v>67</v>
      </c>
      <c r="P13215" s="0" t="n">
        <f aca="false">IF(AND(OR(Dashboard!$B$5="All",D13215=Dashboard!$B$5),OR(Dashboard!$D$5="All",N13215=Dashboard!$D$5),OR(AND(C13215&lt;&gt;"",C13215&gt;=Dashboard!$F$5,C13215&lt;=Dashboard!$H$5),AND(C13215="",Dashboard!$F$5&lt;=1980,Dashboard!$H$5&gt;=2016))),1,0)</f>
        <v>1</v>
      </c>
      <c r="Q13215" s="0" t="n">
        <f aca="false">J13215*P13215+ROW()*0.00000001</f>
        <v>0.05013215</v>
      </c>
    </row>
    <row r="13216" customFormat="false" ht="15" hidden="false" customHeight="false" outlineLevel="0" collapsed="false">
      <c r="A13216" s="0" t="s">
        <v>5289</v>
      </c>
      <c r="B13216" s="0" t="s">
        <v>186</v>
      </c>
      <c r="C13216" s="0" t="n">
        <v>2003</v>
      </c>
      <c r="D13216" s="0" t="s">
        <v>71</v>
      </c>
      <c r="E13216" s="0" t="s">
        <v>3686</v>
      </c>
      <c r="F13216" s="0" t="n">
        <v>0.04</v>
      </c>
      <c r="G13216" s="0" t="n">
        <v>0.01</v>
      </c>
      <c r="H13216" s="0" t="n">
        <v>0</v>
      </c>
      <c r="I13216" s="0" t="n">
        <v>0</v>
      </c>
      <c r="J13216" s="0" t="n">
        <v>0.05</v>
      </c>
      <c r="K13216" s="0" t="n">
        <v>65</v>
      </c>
      <c r="M13216" s="0" t="s">
        <v>73</v>
      </c>
      <c r="N13216" s="0" t="s">
        <v>35</v>
      </c>
      <c r="O13216" s="0" t="s">
        <v>67</v>
      </c>
      <c r="P13216" s="0" t="n">
        <f aca="false">IF(AND(OR(Dashboard!$B$5="All",D13216=Dashboard!$B$5),OR(Dashboard!$D$5="All",N13216=Dashboard!$D$5),OR(AND(C13216&lt;&gt;"",C13216&gt;=Dashboard!$F$5,C13216&lt;=Dashboard!$H$5),AND(C13216="",Dashboard!$F$5&lt;=1980,Dashboard!$H$5&gt;=2016))),1,0)</f>
        <v>1</v>
      </c>
      <c r="Q13216" s="0" t="n">
        <f aca="false">J13216*P13216+ROW()*0.00000001</f>
        <v>0.05013216</v>
      </c>
    </row>
    <row r="13217" customFormat="false" ht="15" hidden="false" customHeight="false" outlineLevel="0" collapsed="false">
      <c r="A13217" s="0" t="s">
        <v>9530</v>
      </c>
      <c r="B13217" s="0" t="s">
        <v>50</v>
      </c>
      <c r="C13217" s="0" t="n">
        <v>2008</v>
      </c>
      <c r="D13217" s="0" t="s">
        <v>52</v>
      </c>
      <c r="E13217" s="0" t="s">
        <v>5994</v>
      </c>
      <c r="F13217" s="0" t="n">
        <v>0.05</v>
      </c>
      <c r="G13217" s="0" t="n">
        <v>0</v>
      </c>
      <c r="H13217" s="0" t="n">
        <v>0</v>
      </c>
      <c r="I13217" s="0" t="n">
        <v>0</v>
      </c>
      <c r="J13217" s="0" t="n">
        <v>0.05</v>
      </c>
      <c r="N13217" s="0" t="s">
        <v>35</v>
      </c>
      <c r="P13217" s="0" t="n">
        <f aca="false">IF(AND(OR(Dashboard!$B$5="All",D13217=Dashboard!$B$5),OR(Dashboard!$D$5="All",N13217=Dashboard!$D$5),OR(AND(C13217&lt;&gt;"",C13217&gt;=Dashboard!$F$5,C13217&lt;=Dashboard!$H$5),AND(C13217="",Dashboard!$F$5&lt;=1980,Dashboard!$H$5&gt;=2016))),1,0)</f>
        <v>1</v>
      </c>
      <c r="Q13217" s="0" t="n">
        <f aca="false">J13217*P13217+ROW()*0.00000001</f>
        <v>0.05013217</v>
      </c>
    </row>
    <row r="13218" customFormat="false" ht="15" hidden="false" customHeight="false" outlineLevel="0" collapsed="false">
      <c r="A13218" s="0" t="s">
        <v>5725</v>
      </c>
      <c r="B13218" s="0" t="s">
        <v>33</v>
      </c>
      <c r="C13218" s="0" t="n">
        <v>2009</v>
      </c>
      <c r="D13218" s="0" t="s">
        <v>52</v>
      </c>
      <c r="E13218" s="0" t="s">
        <v>1364</v>
      </c>
      <c r="F13218" s="0" t="n">
        <v>0.05</v>
      </c>
      <c r="G13218" s="0" t="n">
        <v>0</v>
      </c>
      <c r="H13218" s="0" t="n">
        <v>0</v>
      </c>
      <c r="I13218" s="0" t="n">
        <v>0</v>
      </c>
      <c r="J13218" s="0" t="n">
        <v>0.05</v>
      </c>
      <c r="M13218" s="0" t="s">
        <v>36</v>
      </c>
      <c r="N13218" s="0" t="s">
        <v>35</v>
      </c>
      <c r="P13218" s="0" t="n">
        <f aca="false">IF(AND(OR(Dashboard!$B$5="All",D13218=Dashboard!$B$5),OR(Dashboard!$D$5="All",N13218=Dashboard!$D$5),OR(AND(C13218&lt;&gt;"",C13218&gt;=Dashboard!$F$5,C13218&lt;=Dashboard!$H$5),AND(C13218="",Dashboard!$F$5&lt;=1980,Dashboard!$H$5&gt;=2016))),1,0)</f>
        <v>1</v>
      </c>
      <c r="Q13218" s="0" t="n">
        <f aca="false">J13218*P13218+ROW()*0.00000001</f>
        <v>0.05013218</v>
      </c>
    </row>
    <row r="13219" customFormat="false" ht="15" hidden="false" customHeight="false" outlineLevel="0" collapsed="false">
      <c r="A13219" s="0" t="s">
        <v>9531</v>
      </c>
      <c r="B13219" s="0" t="s">
        <v>76</v>
      </c>
      <c r="C13219" s="0" t="n">
        <v>2000</v>
      </c>
      <c r="D13219" s="0" t="s">
        <v>58</v>
      </c>
      <c r="E13219" s="0" t="s">
        <v>220</v>
      </c>
      <c r="F13219" s="0" t="n">
        <v>0</v>
      </c>
      <c r="G13219" s="0" t="n">
        <v>0</v>
      </c>
      <c r="H13219" s="0" t="n">
        <v>0.05</v>
      </c>
      <c r="I13219" s="0" t="n">
        <v>0</v>
      </c>
      <c r="J13219" s="0" t="n">
        <v>0.05</v>
      </c>
      <c r="N13219" s="0" t="s">
        <v>74</v>
      </c>
      <c r="P13219" s="0" t="n">
        <f aca="false">IF(AND(OR(Dashboard!$B$5="All",D13219=Dashboard!$B$5),OR(Dashboard!$D$5="All",N13219=Dashboard!$D$5),OR(AND(C13219&lt;&gt;"",C13219&gt;=Dashboard!$F$5,C13219&lt;=Dashboard!$H$5),AND(C13219="",Dashboard!$F$5&lt;=1980,Dashboard!$H$5&gt;=2016))),1,0)</f>
        <v>1</v>
      </c>
      <c r="Q13219" s="0" t="n">
        <f aca="false">J13219*P13219+ROW()*0.00000001</f>
        <v>0.05013219</v>
      </c>
    </row>
    <row r="13220" customFormat="false" ht="15" hidden="false" customHeight="false" outlineLevel="0" collapsed="false">
      <c r="A13220" s="0" t="s">
        <v>7772</v>
      </c>
      <c r="B13220" s="0" t="s">
        <v>70</v>
      </c>
      <c r="C13220" s="0" t="n">
        <v>2014</v>
      </c>
      <c r="D13220" s="0" t="s">
        <v>46</v>
      </c>
      <c r="E13220" s="0" t="s">
        <v>2334</v>
      </c>
      <c r="F13220" s="0" t="n">
        <v>0.03</v>
      </c>
      <c r="G13220" s="0" t="n">
        <v>0.01</v>
      </c>
      <c r="H13220" s="0" t="n">
        <v>0.01</v>
      </c>
      <c r="I13220" s="0" t="n">
        <v>0.01</v>
      </c>
      <c r="J13220" s="0" t="n">
        <v>0.05</v>
      </c>
      <c r="L13220" s="0" t="n">
        <v>8.1</v>
      </c>
      <c r="M13220" s="0" t="s">
        <v>73</v>
      </c>
      <c r="N13220" s="0" t="s">
        <v>74</v>
      </c>
      <c r="P13220" s="0" t="n">
        <f aca="false">IF(AND(OR(Dashboard!$B$5="All",D13220=Dashboard!$B$5),OR(Dashboard!$D$5="All",N13220=Dashboard!$D$5),OR(AND(C13220&lt;&gt;"",C13220&gt;=Dashboard!$F$5,C13220&lt;=Dashboard!$H$5),AND(C13220="",Dashboard!$F$5&lt;=1980,Dashboard!$H$5&gt;=2016))),1,0)</f>
        <v>1</v>
      </c>
      <c r="Q13220" s="0" t="n">
        <f aca="false">J13220*P13220+ROW()*0.00000001</f>
        <v>0.0501322</v>
      </c>
    </row>
    <row r="13221" customFormat="false" ht="15" hidden="false" customHeight="false" outlineLevel="0" collapsed="false">
      <c r="A13221" s="0" t="s">
        <v>1802</v>
      </c>
      <c r="B13221" s="0" t="s">
        <v>152</v>
      </c>
      <c r="C13221" s="0" t="n">
        <v>2009</v>
      </c>
      <c r="D13221" s="0" t="s">
        <v>41</v>
      </c>
      <c r="E13221" s="0" t="s">
        <v>547</v>
      </c>
      <c r="F13221" s="0" t="n">
        <v>0</v>
      </c>
      <c r="G13221" s="0" t="n">
        <v>0.04</v>
      </c>
      <c r="H13221" s="0" t="n">
        <v>0</v>
      </c>
      <c r="I13221" s="0" t="n">
        <v>0.01</v>
      </c>
      <c r="J13221" s="0" t="n">
        <v>0.05</v>
      </c>
      <c r="K13221" s="0" t="n">
        <v>89</v>
      </c>
      <c r="L13221" s="0" t="n">
        <v>8.2</v>
      </c>
      <c r="M13221" s="0" t="s">
        <v>103</v>
      </c>
      <c r="N13221" s="0" t="s">
        <v>152</v>
      </c>
      <c r="O13221" s="0" t="s">
        <v>42</v>
      </c>
      <c r="P13221" s="0" t="n">
        <f aca="false">IF(AND(OR(Dashboard!$B$5="All",D13221=Dashboard!$B$5),OR(Dashboard!$D$5="All",N13221=Dashboard!$D$5),OR(AND(C13221&lt;&gt;"",C13221&gt;=Dashboard!$F$5,C13221&lt;=Dashboard!$H$5),AND(C13221="",Dashboard!$F$5&lt;=1980,Dashboard!$H$5&gt;=2016))),1,0)</f>
        <v>1</v>
      </c>
      <c r="Q13221" s="0" t="n">
        <f aca="false">J13221*P13221+ROW()*0.00000001</f>
        <v>0.05013221</v>
      </c>
    </row>
    <row r="13222" customFormat="false" ht="15" hidden="false" customHeight="false" outlineLevel="0" collapsed="false">
      <c r="A13222" s="0" t="s">
        <v>2783</v>
      </c>
      <c r="B13222" s="0" t="s">
        <v>152</v>
      </c>
      <c r="C13222" s="0" t="n">
        <v>2013</v>
      </c>
      <c r="D13222" s="0" t="s">
        <v>56</v>
      </c>
      <c r="E13222" s="0" t="s">
        <v>195</v>
      </c>
      <c r="F13222" s="0" t="n">
        <v>0.04</v>
      </c>
      <c r="G13222" s="0" t="n">
        <v>0</v>
      </c>
      <c r="H13222" s="0" t="n">
        <v>0</v>
      </c>
      <c r="I13222" s="0" t="n">
        <v>0.01</v>
      </c>
      <c r="J13222" s="0" t="n">
        <v>0.05</v>
      </c>
      <c r="K13222" s="0" t="n">
        <v>79</v>
      </c>
      <c r="L13222" s="0" t="n">
        <v>3.4</v>
      </c>
      <c r="M13222" s="0" t="s">
        <v>73</v>
      </c>
      <c r="N13222" s="0" t="s">
        <v>152</v>
      </c>
      <c r="O13222" s="0" t="s">
        <v>37</v>
      </c>
      <c r="P13222" s="0" t="n">
        <f aca="false">IF(AND(OR(Dashboard!$B$5="All",D13222=Dashboard!$B$5),OR(Dashboard!$D$5="All",N13222=Dashboard!$D$5),OR(AND(C13222&lt;&gt;"",C13222&gt;=Dashboard!$F$5,C13222&lt;=Dashboard!$H$5),AND(C13222="",Dashboard!$F$5&lt;=1980,Dashboard!$H$5&gt;=2016))),1,0)</f>
        <v>1</v>
      </c>
      <c r="Q13222" s="0" t="n">
        <f aca="false">J13222*P13222+ROW()*0.00000001</f>
        <v>0.05013222</v>
      </c>
    </row>
    <row r="13223" customFormat="false" ht="15" hidden="false" customHeight="false" outlineLevel="0" collapsed="false">
      <c r="A13223" s="0" t="s">
        <v>9532</v>
      </c>
      <c r="B13223" s="0" t="s">
        <v>76</v>
      </c>
      <c r="C13223" s="0" t="n">
        <v>2006</v>
      </c>
      <c r="D13223" s="0" t="s">
        <v>41</v>
      </c>
      <c r="E13223" s="0" t="s">
        <v>1086</v>
      </c>
      <c r="F13223" s="0" t="n">
        <v>0.02</v>
      </c>
      <c r="G13223" s="0" t="n">
        <v>0.02</v>
      </c>
      <c r="H13223" s="0" t="n">
        <v>0</v>
      </c>
      <c r="I13223" s="0" t="n">
        <v>0.01</v>
      </c>
      <c r="J13223" s="0" t="n">
        <v>0.05</v>
      </c>
      <c r="K13223" s="0" t="n">
        <v>48</v>
      </c>
      <c r="M13223" s="0" t="s">
        <v>36</v>
      </c>
      <c r="N13223" s="0" t="s">
        <v>74</v>
      </c>
      <c r="O13223" s="0" t="s">
        <v>177</v>
      </c>
      <c r="P13223" s="0" t="n">
        <f aca="false">IF(AND(OR(Dashboard!$B$5="All",D13223=Dashboard!$B$5),OR(Dashboard!$D$5="All",N13223=Dashboard!$D$5),OR(AND(C13223&lt;&gt;"",C13223&gt;=Dashboard!$F$5,C13223&lt;=Dashboard!$H$5),AND(C13223="",Dashboard!$F$5&lt;=1980,Dashboard!$H$5&gt;=2016))),1,0)</f>
        <v>1</v>
      </c>
      <c r="Q13223" s="0" t="n">
        <f aca="false">J13223*P13223+ROW()*0.00000001</f>
        <v>0.05013223</v>
      </c>
    </row>
    <row r="13224" customFormat="false" ht="15" hidden="false" customHeight="false" outlineLevel="0" collapsed="false">
      <c r="A13224" s="0" t="s">
        <v>9533</v>
      </c>
      <c r="B13224" s="0" t="s">
        <v>76</v>
      </c>
      <c r="C13224" s="0" t="n">
        <v>2001</v>
      </c>
      <c r="D13224" s="0" t="s">
        <v>16</v>
      </c>
      <c r="E13224" s="0" t="s">
        <v>6819</v>
      </c>
      <c r="F13224" s="0" t="n">
        <v>0.02</v>
      </c>
      <c r="G13224" s="0" t="n">
        <v>0.02</v>
      </c>
      <c r="H13224" s="0" t="n">
        <v>0</v>
      </c>
      <c r="I13224" s="0" t="n">
        <v>0.01</v>
      </c>
      <c r="J13224" s="0" t="n">
        <v>0.05</v>
      </c>
      <c r="K13224" s="0" t="n">
        <v>64</v>
      </c>
      <c r="L13224" s="0" t="n">
        <v>7.4</v>
      </c>
      <c r="M13224" s="0" t="s">
        <v>36</v>
      </c>
      <c r="N13224" s="0" t="s">
        <v>74</v>
      </c>
      <c r="O13224" s="0" t="s">
        <v>67</v>
      </c>
      <c r="P13224" s="0" t="n">
        <f aca="false">IF(AND(OR(Dashboard!$B$5="All",D13224=Dashboard!$B$5),OR(Dashboard!$D$5="All",N13224=Dashboard!$D$5),OR(AND(C13224&lt;&gt;"",C13224&gt;=Dashboard!$F$5,C13224&lt;=Dashboard!$H$5),AND(C13224="",Dashboard!$F$5&lt;=1980,Dashboard!$H$5&gt;=2016))),1,0)</f>
        <v>1</v>
      </c>
      <c r="Q13224" s="0" t="n">
        <f aca="false">J13224*P13224+ROW()*0.00000001</f>
        <v>0.05013224</v>
      </c>
    </row>
    <row r="13225" customFormat="false" ht="15" hidden="false" customHeight="false" outlineLevel="0" collapsed="false">
      <c r="A13225" s="0" t="s">
        <v>9295</v>
      </c>
      <c r="B13225" s="0" t="s">
        <v>172</v>
      </c>
      <c r="C13225" s="0" t="n">
        <v>2016</v>
      </c>
      <c r="D13225" s="0" t="s">
        <v>71</v>
      </c>
      <c r="E13225" s="0" t="s">
        <v>91</v>
      </c>
      <c r="F13225" s="0" t="n">
        <v>0.04</v>
      </c>
      <c r="G13225" s="0" t="n">
        <v>0</v>
      </c>
      <c r="H13225" s="0" t="n">
        <v>0</v>
      </c>
      <c r="I13225" s="0" t="n">
        <v>0.01</v>
      </c>
      <c r="J13225" s="0" t="n">
        <v>0.05</v>
      </c>
      <c r="N13225" s="0" t="s">
        <v>66</v>
      </c>
      <c r="P13225" s="0" t="n">
        <f aca="false">IF(AND(OR(Dashboard!$B$5="All",D13225=Dashboard!$B$5),OR(Dashboard!$D$5="All",N13225=Dashboard!$D$5),OR(AND(C13225&lt;&gt;"",C13225&gt;=Dashboard!$F$5,C13225&lt;=Dashboard!$H$5),AND(C13225="",Dashboard!$F$5&lt;=1980,Dashboard!$H$5&gt;=2016))),1,0)</f>
        <v>1</v>
      </c>
      <c r="Q13225" s="0" t="n">
        <f aca="false">J13225*P13225+ROW()*0.00000001</f>
        <v>0.05013225</v>
      </c>
    </row>
    <row r="13226" customFormat="false" ht="15" hidden="false" customHeight="false" outlineLevel="0" collapsed="false">
      <c r="A13226" s="0" t="s">
        <v>9534</v>
      </c>
      <c r="B13226" s="0" t="s">
        <v>76</v>
      </c>
      <c r="C13226" s="0" t="n">
        <v>2007</v>
      </c>
      <c r="D13226" s="0" t="s">
        <v>114</v>
      </c>
      <c r="E13226" s="0" t="s">
        <v>195</v>
      </c>
      <c r="F13226" s="0" t="n">
        <v>0</v>
      </c>
      <c r="G13226" s="0" t="n">
        <v>0</v>
      </c>
      <c r="H13226" s="0" t="n">
        <v>0.05</v>
      </c>
      <c r="I13226" s="0" t="n">
        <v>0</v>
      </c>
      <c r="J13226" s="0" t="n">
        <v>0.05</v>
      </c>
      <c r="N13226" s="0" t="s">
        <v>74</v>
      </c>
      <c r="P13226" s="0" t="n">
        <f aca="false">IF(AND(OR(Dashboard!$B$5="All",D13226=Dashboard!$B$5),OR(Dashboard!$D$5="All",N13226=Dashboard!$D$5),OR(AND(C13226&lt;&gt;"",C13226&gt;=Dashboard!$F$5,C13226&lt;=Dashboard!$H$5),AND(C13226="",Dashboard!$F$5&lt;=1980,Dashboard!$H$5&gt;=2016))),1,0)</f>
        <v>1</v>
      </c>
      <c r="Q13226" s="0" t="n">
        <f aca="false">J13226*P13226+ROW()*0.00000001</f>
        <v>0.05013226</v>
      </c>
    </row>
    <row r="13227" customFormat="false" ht="15" hidden="false" customHeight="false" outlineLevel="0" collapsed="false">
      <c r="A13227" s="0" t="s">
        <v>9535</v>
      </c>
      <c r="B13227" s="0" t="s">
        <v>33</v>
      </c>
      <c r="C13227" s="0" t="n">
        <v>2007</v>
      </c>
      <c r="D13227" s="0" t="s">
        <v>52</v>
      </c>
      <c r="E13227" s="0" t="s">
        <v>1655</v>
      </c>
      <c r="F13227" s="0" t="n">
        <v>0.05</v>
      </c>
      <c r="G13227" s="0" t="n">
        <v>0</v>
      </c>
      <c r="H13227" s="0" t="n">
        <v>0</v>
      </c>
      <c r="I13227" s="0" t="n">
        <v>0</v>
      </c>
      <c r="J13227" s="0" t="n">
        <v>0.05</v>
      </c>
      <c r="K13227" s="0" t="n">
        <v>43</v>
      </c>
      <c r="L13227" s="0" t="n">
        <v>4.8</v>
      </c>
      <c r="M13227" s="0" t="s">
        <v>125</v>
      </c>
      <c r="N13227" s="0" t="s">
        <v>35</v>
      </c>
      <c r="O13227" s="0" t="s">
        <v>177</v>
      </c>
      <c r="P13227" s="0" t="n">
        <f aca="false">IF(AND(OR(Dashboard!$B$5="All",D13227=Dashboard!$B$5),OR(Dashboard!$D$5="All",N13227=Dashboard!$D$5),OR(AND(C13227&lt;&gt;"",C13227&gt;=Dashboard!$F$5,C13227&lt;=Dashboard!$H$5),AND(C13227="",Dashboard!$F$5&lt;=1980,Dashboard!$H$5&gt;=2016))),1,0)</f>
        <v>1</v>
      </c>
      <c r="Q13227" s="0" t="n">
        <f aca="false">J13227*P13227+ROW()*0.00000001</f>
        <v>0.05013227</v>
      </c>
    </row>
    <row r="13228" customFormat="false" ht="15" hidden="false" customHeight="false" outlineLevel="0" collapsed="false">
      <c r="A13228" s="0" t="s">
        <v>7135</v>
      </c>
      <c r="B13228" s="0" t="s">
        <v>94</v>
      </c>
      <c r="C13228" s="0" t="n">
        <v>2016</v>
      </c>
      <c r="D13228" s="0" t="s">
        <v>52</v>
      </c>
      <c r="E13228" s="0" t="s">
        <v>154</v>
      </c>
      <c r="F13228" s="0" t="n">
        <v>0.02</v>
      </c>
      <c r="G13228" s="0" t="n">
        <v>0</v>
      </c>
      <c r="H13228" s="0" t="n">
        <v>0.02</v>
      </c>
      <c r="I13228" s="0" t="n">
        <v>0</v>
      </c>
      <c r="J13228" s="0" t="n">
        <v>0.05</v>
      </c>
      <c r="K13228" s="0" t="n">
        <v>78</v>
      </c>
      <c r="L13228" s="0" t="n">
        <v>7.4</v>
      </c>
      <c r="M13228" s="0" t="s">
        <v>103</v>
      </c>
      <c r="N13228" s="0" t="s">
        <v>74</v>
      </c>
      <c r="O13228" s="0" t="s">
        <v>37</v>
      </c>
      <c r="P13228" s="0" t="n">
        <f aca="false">IF(AND(OR(Dashboard!$B$5="All",D13228=Dashboard!$B$5),OR(Dashboard!$D$5="All",N13228=Dashboard!$D$5),OR(AND(C13228&lt;&gt;"",C13228&gt;=Dashboard!$F$5,C13228&lt;=Dashboard!$H$5),AND(C13228="",Dashboard!$F$5&lt;=1980,Dashboard!$H$5&gt;=2016))),1,0)</f>
        <v>1</v>
      </c>
      <c r="Q13228" s="0" t="n">
        <f aca="false">J13228*P13228+ROW()*0.00000001</f>
        <v>0.05013228</v>
      </c>
    </row>
    <row r="13229" customFormat="false" ht="15" hidden="false" customHeight="false" outlineLevel="0" collapsed="false">
      <c r="A13229" s="0" t="s">
        <v>6944</v>
      </c>
      <c r="B13229" s="0" t="s">
        <v>144</v>
      </c>
      <c r="C13229" s="0" t="n">
        <v>2003</v>
      </c>
      <c r="D13229" s="0" t="s">
        <v>56</v>
      </c>
      <c r="E13229" s="0" t="s">
        <v>418</v>
      </c>
      <c r="F13229" s="0" t="n">
        <v>0.04</v>
      </c>
      <c r="G13229" s="0" t="n">
        <v>0.01</v>
      </c>
      <c r="H13229" s="0" t="n">
        <v>0</v>
      </c>
      <c r="I13229" s="0" t="n">
        <v>0</v>
      </c>
      <c r="J13229" s="0" t="n">
        <v>0.05</v>
      </c>
      <c r="K13229" s="0" t="n">
        <v>62</v>
      </c>
      <c r="M13229" s="0" t="s">
        <v>103</v>
      </c>
      <c r="N13229" s="0" t="s">
        <v>66</v>
      </c>
      <c r="O13229" s="0" t="s">
        <v>67</v>
      </c>
      <c r="P13229" s="0" t="n">
        <f aca="false">IF(AND(OR(Dashboard!$B$5="All",D13229=Dashboard!$B$5),OR(Dashboard!$D$5="All",N13229=Dashboard!$D$5),OR(AND(C13229&lt;&gt;"",C13229&gt;=Dashboard!$F$5,C13229&lt;=Dashboard!$H$5),AND(C13229="",Dashboard!$F$5&lt;=1980,Dashboard!$H$5&gt;=2016))),1,0)</f>
        <v>1</v>
      </c>
      <c r="Q13229" s="0" t="n">
        <f aca="false">J13229*P13229+ROW()*0.00000001</f>
        <v>0.05013229</v>
      </c>
    </row>
    <row r="13230" customFormat="false" ht="15" hidden="false" customHeight="false" outlineLevel="0" collapsed="false">
      <c r="A13230" s="0" t="s">
        <v>9536</v>
      </c>
      <c r="B13230" s="0" t="s">
        <v>50</v>
      </c>
      <c r="C13230" s="0" t="n">
        <v>2008</v>
      </c>
      <c r="D13230" s="0" t="s">
        <v>52</v>
      </c>
      <c r="E13230" s="0" t="s">
        <v>7729</v>
      </c>
      <c r="F13230" s="0" t="n">
        <v>0</v>
      </c>
      <c r="G13230" s="0" t="n">
        <v>0</v>
      </c>
      <c r="H13230" s="0" t="n">
        <v>0.05</v>
      </c>
      <c r="I13230" s="0" t="n">
        <v>0</v>
      </c>
      <c r="J13230" s="0" t="n">
        <v>0.05</v>
      </c>
      <c r="N13230" s="0" t="s">
        <v>35</v>
      </c>
      <c r="P13230" s="0" t="n">
        <f aca="false">IF(AND(OR(Dashboard!$B$5="All",D13230=Dashboard!$B$5),OR(Dashboard!$D$5="All",N13230=Dashboard!$D$5),OR(AND(C13230&lt;&gt;"",C13230&gt;=Dashboard!$F$5,C13230&lt;=Dashboard!$H$5),AND(C13230="",Dashboard!$F$5&lt;=1980,Dashboard!$H$5&gt;=2016))),1,0)</f>
        <v>1</v>
      </c>
      <c r="Q13230" s="0" t="n">
        <f aca="false">J13230*P13230+ROW()*0.00000001</f>
        <v>0.0501323</v>
      </c>
    </row>
    <row r="13231" customFormat="false" ht="15" hidden="false" customHeight="false" outlineLevel="0" collapsed="false">
      <c r="A13231" s="0" t="s">
        <v>9537</v>
      </c>
      <c r="B13231" s="0" t="s">
        <v>76</v>
      </c>
      <c r="C13231" s="0" t="n">
        <v>2001</v>
      </c>
      <c r="D13231" s="0" t="s">
        <v>58</v>
      </c>
      <c r="E13231" s="0" t="s">
        <v>220</v>
      </c>
      <c r="F13231" s="0" t="n">
        <v>0</v>
      </c>
      <c r="G13231" s="0" t="n">
        <v>0</v>
      </c>
      <c r="H13231" s="0" t="n">
        <v>0.05</v>
      </c>
      <c r="I13231" s="0" t="n">
        <v>0</v>
      </c>
      <c r="J13231" s="0" t="n">
        <v>0.05</v>
      </c>
      <c r="N13231" s="0" t="s">
        <v>74</v>
      </c>
      <c r="P13231" s="0" t="n">
        <f aca="false">IF(AND(OR(Dashboard!$B$5="All",D13231=Dashboard!$B$5),OR(Dashboard!$D$5="All",N13231=Dashboard!$D$5),OR(AND(C13231&lt;&gt;"",C13231&gt;=Dashboard!$F$5,C13231&lt;=Dashboard!$H$5),AND(C13231="",Dashboard!$F$5&lt;=1980,Dashboard!$H$5&gt;=2016))),1,0)</f>
        <v>1</v>
      </c>
      <c r="Q13231" s="0" t="n">
        <f aca="false">J13231*P13231+ROW()*0.00000001</f>
        <v>0.05013231</v>
      </c>
    </row>
    <row r="13232" customFormat="false" ht="15" hidden="false" customHeight="false" outlineLevel="0" collapsed="false">
      <c r="A13232" s="0" t="s">
        <v>9538</v>
      </c>
      <c r="B13232" s="0" t="s">
        <v>97</v>
      </c>
      <c r="C13232" s="0" t="n">
        <v>2012</v>
      </c>
      <c r="D13232" s="0" t="s">
        <v>71</v>
      </c>
      <c r="E13232" s="0" t="s">
        <v>1929</v>
      </c>
      <c r="F13232" s="0" t="n">
        <v>0</v>
      </c>
      <c r="G13232" s="0" t="n">
        <v>0</v>
      </c>
      <c r="H13232" s="0" t="n">
        <v>0.05</v>
      </c>
      <c r="I13232" s="0" t="n">
        <v>0</v>
      </c>
      <c r="J13232" s="0" t="n">
        <v>0.05</v>
      </c>
      <c r="N13232" s="0" t="s">
        <v>35</v>
      </c>
      <c r="P13232" s="0" t="n">
        <f aca="false">IF(AND(OR(Dashboard!$B$5="All",D13232=Dashboard!$B$5),OR(Dashboard!$D$5="All",N13232=Dashboard!$D$5),OR(AND(C13232&lt;&gt;"",C13232&gt;=Dashboard!$F$5,C13232&lt;=Dashboard!$H$5),AND(C13232="",Dashboard!$F$5&lt;=1980,Dashboard!$H$5&gt;=2016))),1,0)</f>
        <v>1</v>
      </c>
      <c r="Q13232" s="0" t="n">
        <f aca="false">J13232*P13232+ROW()*0.00000001</f>
        <v>0.05013232</v>
      </c>
    </row>
    <row r="13233" customFormat="false" ht="15" hidden="false" customHeight="false" outlineLevel="0" collapsed="false">
      <c r="A13233" s="0" t="s">
        <v>9539</v>
      </c>
      <c r="B13233" s="0" t="s">
        <v>94</v>
      </c>
      <c r="C13233" s="0" t="n">
        <v>2016</v>
      </c>
      <c r="D13233" s="0" t="s">
        <v>56</v>
      </c>
      <c r="E13233" s="0" t="s">
        <v>211</v>
      </c>
      <c r="F13233" s="0" t="n">
        <v>0.04</v>
      </c>
      <c r="G13233" s="0" t="n">
        <v>0</v>
      </c>
      <c r="H13233" s="0" t="n">
        <v>0</v>
      </c>
      <c r="I13233" s="0" t="n">
        <v>0.01</v>
      </c>
      <c r="J13233" s="0" t="n">
        <v>0.05</v>
      </c>
      <c r="N13233" s="0" t="s">
        <v>74</v>
      </c>
      <c r="P13233" s="0" t="n">
        <f aca="false">IF(AND(OR(Dashboard!$B$5="All",D13233=Dashboard!$B$5),OR(Dashboard!$D$5="All",N13233=Dashboard!$D$5),OR(AND(C13233&lt;&gt;"",C13233&gt;=Dashboard!$F$5,C13233&lt;=Dashboard!$H$5),AND(C13233="",Dashboard!$F$5&lt;=1980,Dashboard!$H$5&gt;=2016))),1,0)</f>
        <v>1</v>
      </c>
      <c r="Q13233" s="0" t="n">
        <f aca="false">J13233*P13233+ROW()*0.00000001</f>
        <v>0.05013233</v>
      </c>
    </row>
    <row r="13234" customFormat="false" ht="15" hidden="false" customHeight="false" outlineLevel="0" collapsed="false">
      <c r="A13234" s="0" t="s">
        <v>7045</v>
      </c>
      <c r="B13234" s="0" t="s">
        <v>164</v>
      </c>
      <c r="C13234" s="0" t="n">
        <v>2007</v>
      </c>
      <c r="D13234" s="0" t="s">
        <v>16</v>
      </c>
      <c r="E13234" s="0" t="s">
        <v>2941</v>
      </c>
      <c r="F13234" s="0" t="n">
        <v>0</v>
      </c>
      <c r="G13234" s="0" t="n">
        <v>0.04</v>
      </c>
      <c r="H13234" s="0" t="n">
        <v>0</v>
      </c>
      <c r="I13234" s="0" t="n">
        <v>0.01</v>
      </c>
      <c r="J13234" s="0" t="n">
        <v>0.05</v>
      </c>
      <c r="N13234" s="0" t="s">
        <v>74</v>
      </c>
      <c r="P13234" s="0" t="n">
        <f aca="false">IF(AND(OR(Dashboard!$B$5="All",D13234=Dashboard!$B$5),OR(Dashboard!$D$5="All",N13234=Dashboard!$D$5),OR(AND(C13234&lt;&gt;"",C13234&gt;=Dashboard!$F$5,C13234&lt;=Dashboard!$H$5),AND(C13234="",Dashboard!$F$5&lt;=1980,Dashboard!$H$5&gt;=2016))),1,0)</f>
        <v>1</v>
      </c>
      <c r="Q13234" s="0" t="n">
        <f aca="false">J13234*P13234+ROW()*0.00000001</f>
        <v>0.05013234</v>
      </c>
    </row>
    <row r="13235" customFormat="false" ht="15" hidden="false" customHeight="false" outlineLevel="0" collapsed="false">
      <c r="A13235" s="0" t="s">
        <v>6334</v>
      </c>
      <c r="B13235" s="0" t="s">
        <v>85</v>
      </c>
      <c r="C13235" s="0" t="n">
        <v>2004</v>
      </c>
      <c r="D13235" s="0" t="s">
        <v>71</v>
      </c>
      <c r="E13235" s="0" t="s">
        <v>6759</v>
      </c>
      <c r="F13235" s="0" t="n">
        <v>0.03</v>
      </c>
      <c r="G13235" s="0" t="n">
        <v>0.01</v>
      </c>
      <c r="H13235" s="0" t="n">
        <v>0</v>
      </c>
      <c r="I13235" s="0" t="n">
        <v>0</v>
      </c>
      <c r="J13235" s="0" t="n">
        <v>0.05</v>
      </c>
      <c r="K13235" s="0" t="n">
        <v>40</v>
      </c>
      <c r="M13235" s="0" t="s">
        <v>36</v>
      </c>
      <c r="N13235" s="0" t="s">
        <v>35</v>
      </c>
      <c r="O13235" s="0" t="s">
        <v>177</v>
      </c>
      <c r="P13235" s="0" t="n">
        <f aca="false">IF(AND(OR(Dashboard!$B$5="All",D13235=Dashboard!$B$5),OR(Dashboard!$D$5="All",N13235=Dashboard!$D$5),OR(AND(C13235&lt;&gt;"",C13235&gt;=Dashboard!$F$5,C13235&lt;=Dashboard!$H$5),AND(C13235="",Dashboard!$F$5&lt;=1980,Dashboard!$H$5&gt;=2016))),1,0)</f>
        <v>1</v>
      </c>
      <c r="Q13235" s="0" t="n">
        <f aca="false">J13235*P13235+ROW()*0.00000001</f>
        <v>0.05013235</v>
      </c>
    </row>
    <row r="13236" customFormat="false" ht="15" hidden="false" customHeight="false" outlineLevel="0" collapsed="false">
      <c r="A13236" s="0" t="s">
        <v>9540</v>
      </c>
      <c r="B13236" s="0" t="s">
        <v>50</v>
      </c>
      <c r="C13236" s="0" t="n">
        <v>2008</v>
      </c>
      <c r="D13236" s="0" t="s">
        <v>52</v>
      </c>
      <c r="E13236" s="0" t="s">
        <v>220</v>
      </c>
      <c r="F13236" s="0" t="n">
        <v>0</v>
      </c>
      <c r="G13236" s="0" t="n">
        <v>0</v>
      </c>
      <c r="H13236" s="0" t="n">
        <v>0.05</v>
      </c>
      <c r="I13236" s="0" t="n">
        <v>0</v>
      </c>
      <c r="J13236" s="0" t="n">
        <v>0.05</v>
      </c>
      <c r="N13236" s="0" t="s">
        <v>35</v>
      </c>
      <c r="P13236" s="0" t="n">
        <f aca="false">IF(AND(OR(Dashboard!$B$5="All",D13236=Dashboard!$B$5),OR(Dashboard!$D$5="All",N13236=Dashboard!$D$5),OR(AND(C13236&lt;&gt;"",C13236&gt;=Dashboard!$F$5,C13236&lt;=Dashboard!$H$5),AND(C13236="",Dashboard!$F$5&lt;=1980,Dashboard!$H$5&gt;=2016))),1,0)</f>
        <v>1</v>
      </c>
      <c r="Q13236" s="0" t="n">
        <f aca="false">J13236*P13236+ROW()*0.00000001</f>
        <v>0.05013236</v>
      </c>
    </row>
    <row r="13237" customFormat="false" ht="15" hidden="false" customHeight="false" outlineLevel="0" collapsed="false">
      <c r="A13237" s="0" t="s">
        <v>9541</v>
      </c>
      <c r="B13237" s="0" t="s">
        <v>50</v>
      </c>
      <c r="C13237" s="0" t="n">
        <v>2011</v>
      </c>
      <c r="D13237" s="0" t="s">
        <v>48</v>
      </c>
      <c r="E13237" s="0" t="s">
        <v>160</v>
      </c>
      <c r="F13237" s="0" t="n">
        <v>0.05</v>
      </c>
      <c r="G13237" s="0" t="n">
        <v>0</v>
      </c>
      <c r="H13237" s="0" t="n">
        <v>0</v>
      </c>
      <c r="I13237" s="0" t="n">
        <v>0</v>
      </c>
      <c r="J13237" s="0" t="n">
        <v>0.05</v>
      </c>
      <c r="M13237" s="0" t="s">
        <v>36</v>
      </c>
      <c r="N13237" s="0" t="s">
        <v>35</v>
      </c>
      <c r="P13237" s="0" t="n">
        <f aca="false">IF(AND(OR(Dashboard!$B$5="All",D13237=Dashboard!$B$5),OR(Dashboard!$D$5="All",N13237=Dashboard!$D$5),OR(AND(C13237&lt;&gt;"",C13237&gt;=Dashboard!$F$5,C13237&lt;=Dashboard!$H$5),AND(C13237="",Dashboard!$F$5&lt;=1980,Dashboard!$H$5&gt;=2016))),1,0)</f>
        <v>1</v>
      </c>
      <c r="Q13237" s="0" t="n">
        <f aca="false">J13237*P13237+ROW()*0.00000001</f>
        <v>0.05013237</v>
      </c>
    </row>
    <row r="13238" customFormat="false" ht="15" hidden="false" customHeight="false" outlineLevel="0" collapsed="false">
      <c r="A13238" s="0" t="s">
        <v>9542</v>
      </c>
      <c r="B13238" s="0" t="s">
        <v>164</v>
      </c>
      <c r="C13238" s="0" t="n">
        <v>2011</v>
      </c>
      <c r="D13238" s="0" t="s">
        <v>46</v>
      </c>
      <c r="E13238" s="0" t="s">
        <v>2334</v>
      </c>
      <c r="F13238" s="0" t="n">
        <v>0</v>
      </c>
      <c r="G13238" s="0" t="n">
        <v>0</v>
      </c>
      <c r="H13238" s="0" t="n">
        <v>0.05</v>
      </c>
      <c r="I13238" s="0" t="n">
        <v>0</v>
      </c>
      <c r="J13238" s="0" t="n">
        <v>0.05</v>
      </c>
      <c r="N13238" s="0" t="s">
        <v>74</v>
      </c>
      <c r="P13238" s="0" t="n">
        <f aca="false">IF(AND(OR(Dashboard!$B$5="All",D13238=Dashboard!$B$5),OR(Dashboard!$D$5="All",N13238=Dashboard!$D$5),OR(AND(C13238&lt;&gt;"",C13238&gt;=Dashboard!$F$5,C13238&lt;=Dashboard!$H$5),AND(C13238="",Dashboard!$F$5&lt;=1980,Dashboard!$H$5&gt;=2016))),1,0)</f>
        <v>1</v>
      </c>
      <c r="Q13238" s="0" t="n">
        <f aca="false">J13238*P13238+ROW()*0.00000001</f>
        <v>0.05013238</v>
      </c>
    </row>
    <row r="13239" customFormat="false" ht="15" hidden="false" customHeight="false" outlineLevel="0" collapsed="false">
      <c r="A13239" s="0" t="s">
        <v>5313</v>
      </c>
      <c r="B13239" s="0" t="s">
        <v>186</v>
      </c>
      <c r="C13239" s="0" t="n">
        <v>2002</v>
      </c>
      <c r="D13239" s="0" t="s">
        <v>34</v>
      </c>
      <c r="E13239" s="0" t="s">
        <v>293</v>
      </c>
      <c r="F13239" s="0" t="n">
        <v>0.04</v>
      </c>
      <c r="G13239" s="0" t="n">
        <v>0.01</v>
      </c>
      <c r="H13239" s="0" t="n">
        <v>0</v>
      </c>
      <c r="I13239" s="0" t="n">
        <v>0</v>
      </c>
      <c r="J13239" s="0" t="n">
        <v>0.05</v>
      </c>
      <c r="K13239" s="0" t="n">
        <v>61</v>
      </c>
      <c r="L13239" s="0" t="n">
        <v>9</v>
      </c>
      <c r="M13239" s="0" t="s">
        <v>36</v>
      </c>
      <c r="N13239" s="0" t="s">
        <v>35</v>
      </c>
      <c r="O13239" s="0" t="s">
        <v>67</v>
      </c>
      <c r="P13239" s="0" t="n">
        <f aca="false">IF(AND(OR(Dashboard!$B$5="All",D13239=Dashboard!$B$5),OR(Dashboard!$D$5="All",N13239=Dashboard!$D$5),OR(AND(C13239&lt;&gt;"",C13239&gt;=Dashboard!$F$5,C13239&lt;=Dashboard!$H$5),AND(C13239="",Dashboard!$F$5&lt;=1980,Dashboard!$H$5&gt;=2016))),1,0)</f>
        <v>1</v>
      </c>
      <c r="Q13239" s="0" t="n">
        <f aca="false">J13239*P13239+ROW()*0.00000001</f>
        <v>0.05013239</v>
      </c>
    </row>
    <row r="13240" customFormat="false" ht="15" hidden="false" customHeight="false" outlineLevel="0" collapsed="false">
      <c r="A13240" s="0" t="s">
        <v>9543</v>
      </c>
      <c r="B13240" s="0" t="s">
        <v>85</v>
      </c>
      <c r="C13240" s="0" t="n">
        <v>2002</v>
      </c>
      <c r="D13240" s="0" t="s">
        <v>52</v>
      </c>
      <c r="E13240" s="0" t="s">
        <v>2860</v>
      </c>
      <c r="F13240" s="0" t="n">
        <v>0.03</v>
      </c>
      <c r="G13240" s="0" t="n">
        <v>0.01</v>
      </c>
      <c r="H13240" s="0" t="n">
        <v>0</v>
      </c>
      <c r="I13240" s="0" t="n">
        <v>0</v>
      </c>
      <c r="J13240" s="0" t="n">
        <v>0.05</v>
      </c>
      <c r="M13240" s="0" t="s">
        <v>36</v>
      </c>
      <c r="N13240" s="0" t="s">
        <v>35</v>
      </c>
      <c r="P13240" s="0" t="n">
        <f aca="false">IF(AND(OR(Dashboard!$B$5="All",D13240=Dashboard!$B$5),OR(Dashboard!$D$5="All",N13240=Dashboard!$D$5),OR(AND(C13240&lt;&gt;"",C13240&gt;=Dashboard!$F$5,C13240&lt;=Dashboard!$H$5),AND(C13240="",Dashboard!$F$5&lt;=1980,Dashboard!$H$5&gt;=2016))),1,0)</f>
        <v>1</v>
      </c>
      <c r="Q13240" s="0" t="n">
        <f aca="false">J13240*P13240+ROW()*0.00000001</f>
        <v>0.0501324</v>
      </c>
    </row>
    <row r="13241" customFormat="false" ht="15" hidden="false" customHeight="false" outlineLevel="0" collapsed="false">
      <c r="A13241" s="0" t="s">
        <v>8475</v>
      </c>
      <c r="B13241" s="0" t="s">
        <v>152</v>
      </c>
      <c r="C13241" s="0" t="n">
        <v>2015</v>
      </c>
      <c r="D13241" s="0" t="s">
        <v>246</v>
      </c>
      <c r="E13241" s="0" t="s">
        <v>4034</v>
      </c>
      <c r="F13241" s="0" t="n">
        <v>0</v>
      </c>
      <c r="G13241" s="0" t="n">
        <v>0.05</v>
      </c>
      <c r="H13241" s="0" t="n">
        <v>0</v>
      </c>
      <c r="I13241" s="0" t="n">
        <v>0</v>
      </c>
      <c r="J13241" s="0" t="n">
        <v>0.05</v>
      </c>
      <c r="K13241" s="0" t="n">
        <v>63</v>
      </c>
      <c r="L13241" s="0" t="n">
        <v>5.4</v>
      </c>
      <c r="M13241" s="0" t="s">
        <v>103</v>
      </c>
      <c r="N13241" s="0" t="s">
        <v>152</v>
      </c>
      <c r="O13241" s="0" t="s">
        <v>67</v>
      </c>
      <c r="P13241" s="0" t="n">
        <f aca="false">IF(AND(OR(Dashboard!$B$5="All",D13241=Dashboard!$B$5),OR(Dashboard!$D$5="All",N13241=Dashboard!$D$5),OR(AND(C13241&lt;&gt;"",C13241&gt;=Dashboard!$F$5,C13241&lt;=Dashboard!$H$5),AND(C13241="",Dashboard!$F$5&lt;=1980,Dashboard!$H$5&gt;=2016))),1,0)</f>
        <v>1</v>
      </c>
      <c r="Q13241" s="0" t="n">
        <f aca="false">J13241*P13241+ROW()*0.00000001</f>
        <v>0.05013241</v>
      </c>
    </row>
    <row r="13242" customFormat="false" ht="15" hidden="false" customHeight="false" outlineLevel="0" collapsed="false">
      <c r="A13242" s="0" t="s">
        <v>3353</v>
      </c>
      <c r="B13242" s="0" t="s">
        <v>76</v>
      </c>
      <c r="C13242" s="0" t="n">
        <v>2011</v>
      </c>
      <c r="D13242" s="0" t="s">
        <v>34</v>
      </c>
      <c r="E13242" s="0" t="s">
        <v>72</v>
      </c>
      <c r="F13242" s="0" t="n">
        <v>0.02</v>
      </c>
      <c r="G13242" s="0" t="n">
        <v>0.02</v>
      </c>
      <c r="H13242" s="0" t="n">
        <v>0</v>
      </c>
      <c r="I13242" s="0" t="n">
        <v>0.01</v>
      </c>
      <c r="J13242" s="0" t="n">
        <v>0.05</v>
      </c>
      <c r="M13242" s="0" t="s">
        <v>36</v>
      </c>
      <c r="N13242" s="0" t="s">
        <v>74</v>
      </c>
      <c r="P13242" s="0" t="n">
        <f aca="false">IF(AND(OR(Dashboard!$B$5="All",D13242=Dashboard!$B$5),OR(Dashboard!$D$5="All",N13242=Dashboard!$D$5),OR(AND(C13242&lt;&gt;"",C13242&gt;=Dashboard!$F$5,C13242&lt;=Dashboard!$H$5),AND(C13242="",Dashboard!$F$5&lt;=1980,Dashboard!$H$5&gt;=2016))),1,0)</f>
        <v>1</v>
      </c>
      <c r="Q13242" s="0" t="n">
        <f aca="false">J13242*P13242+ROW()*0.00000001</f>
        <v>0.05013242</v>
      </c>
    </row>
    <row r="13243" customFormat="false" ht="15" hidden="false" customHeight="false" outlineLevel="0" collapsed="false">
      <c r="A13243" s="0" t="s">
        <v>9544</v>
      </c>
      <c r="B13243" s="0" t="s">
        <v>85</v>
      </c>
      <c r="C13243" s="0" t="n">
        <v>2004</v>
      </c>
      <c r="D13243" s="0" t="s">
        <v>52</v>
      </c>
      <c r="E13243" s="0" t="s">
        <v>560</v>
      </c>
      <c r="F13243" s="0" t="n">
        <v>0.03</v>
      </c>
      <c r="G13243" s="0" t="n">
        <v>0.01</v>
      </c>
      <c r="H13243" s="0" t="n">
        <v>0</v>
      </c>
      <c r="I13243" s="0" t="n">
        <v>0</v>
      </c>
      <c r="J13243" s="0" t="n">
        <v>0.05</v>
      </c>
      <c r="K13243" s="0" t="n">
        <v>52</v>
      </c>
      <c r="M13243" s="0" t="s">
        <v>36</v>
      </c>
      <c r="N13243" s="0" t="s">
        <v>35</v>
      </c>
      <c r="O13243" s="0" t="s">
        <v>53</v>
      </c>
      <c r="P13243" s="0" t="n">
        <f aca="false">IF(AND(OR(Dashboard!$B$5="All",D13243=Dashboard!$B$5),OR(Dashboard!$D$5="All",N13243=Dashboard!$D$5),OR(AND(C13243&lt;&gt;"",C13243&gt;=Dashboard!$F$5,C13243&lt;=Dashboard!$H$5),AND(C13243="",Dashboard!$F$5&lt;=1980,Dashboard!$H$5&gt;=2016))),1,0)</f>
        <v>1</v>
      </c>
      <c r="Q13243" s="0" t="n">
        <f aca="false">J13243*P13243+ROW()*0.00000001</f>
        <v>0.05013243</v>
      </c>
    </row>
    <row r="13244" customFormat="false" ht="15" hidden="false" customHeight="false" outlineLevel="0" collapsed="false">
      <c r="A13244" s="0" t="s">
        <v>9545</v>
      </c>
      <c r="B13244" s="0" t="s">
        <v>117</v>
      </c>
      <c r="C13244" s="0" t="n">
        <v>2000</v>
      </c>
      <c r="D13244" s="0" t="s">
        <v>34</v>
      </c>
      <c r="E13244" s="0" t="s">
        <v>821</v>
      </c>
      <c r="F13244" s="0" t="n">
        <v>0.03</v>
      </c>
      <c r="G13244" s="0" t="n">
        <v>0.02</v>
      </c>
      <c r="H13244" s="0" t="n">
        <v>0</v>
      </c>
      <c r="I13244" s="0" t="n">
        <v>0</v>
      </c>
      <c r="J13244" s="0" t="n">
        <v>0.05</v>
      </c>
      <c r="K13244" s="0" t="n">
        <v>48</v>
      </c>
      <c r="M13244" s="0" t="s">
        <v>36</v>
      </c>
      <c r="N13244" s="0" t="s">
        <v>74</v>
      </c>
      <c r="O13244" s="0" t="s">
        <v>177</v>
      </c>
      <c r="P13244" s="0" t="n">
        <f aca="false">IF(AND(OR(Dashboard!$B$5="All",D13244=Dashboard!$B$5),OR(Dashboard!$D$5="All",N13244=Dashboard!$D$5),OR(AND(C13244&lt;&gt;"",C13244&gt;=Dashboard!$F$5,C13244&lt;=Dashboard!$H$5),AND(C13244="",Dashboard!$F$5&lt;=1980,Dashboard!$H$5&gt;=2016))),1,0)</f>
        <v>1</v>
      </c>
      <c r="Q13244" s="0" t="n">
        <f aca="false">J13244*P13244+ROW()*0.00000001</f>
        <v>0.05013244</v>
      </c>
    </row>
    <row r="13245" customFormat="false" ht="15" hidden="false" customHeight="false" outlineLevel="0" collapsed="false">
      <c r="A13245" s="0" t="s">
        <v>9546</v>
      </c>
      <c r="B13245" s="0" t="s">
        <v>70</v>
      </c>
      <c r="C13245" s="0" t="n">
        <v>2010</v>
      </c>
      <c r="D13245" s="0" t="s">
        <v>114</v>
      </c>
      <c r="E13245" s="0" t="s">
        <v>6736</v>
      </c>
      <c r="F13245" s="0" t="n">
        <v>0</v>
      </c>
      <c r="G13245" s="0" t="n">
        <v>0</v>
      </c>
      <c r="H13245" s="0" t="n">
        <v>0.05</v>
      </c>
      <c r="I13245" s="0" t="n">
        <v>0</v>
      </c>
      <c r="J13245" s="0" t="n">
        <v>0.05</v>
      </c>
      <c r="N13245" s="0" t="s">
        <v>74</v>
      </c>
      <c r="P13245" s="0" t="n">
        <f aca="false">IF(AND(OR(Dashboard!$B$5="All",D13245=Dashboard!$B$5),OR(Dashboard!$D$5="All",N13245=Dashboard!$D$5),OR(AND(C13245&lt;&gt;"",C13245&gt;=Dashboard!$F$5,C13245&lt;=Dashboard!$H$5),AND(C13245="",Dashboard!$F$5&lt;=1980,Dashboard!$H$5&gt;=2016))),1,0)</f>
        <v>1</v>
      </c>
      <c r="Q13245" s="0" t="n">
        <f aca="false">J13245*P13245+ROW()*0.00000001</f>
        <v>0.05013245</v>
      </c>
    </row>
    <row r="13246" customFormat="false" ht="15" hidden="false" customHeight="false" outlineLevel="0" collapsed="false">
      <c r="A13246" s="0" t="s">
        <v>9547</v>
      </c>
      <c r="B13246" s="0" t="s">
        <v>50</v>
      </c>
      <c r="C13246" s="0" t="n">
        <v>2008</v>
      </c>
      <c r="D13246" s="0" t="s">
        <v>114</v>
      </c>
      <c r="E13246" s="0" t="s">
        <v>782</v>
      </c>
      <c r="F13246" s="0" t="n">
        <v>0</v>
      </c>
      <c r="G13246" s="0" t="n">
        <v>0</v>
      </c>
      <c r="H13246" s="0" t="n">
        <v>0.05</v>
      </c>
      <c r="I13246" s="0" t="n">
        <v>0</v>
      </c>
      <c r="J13246" s="0" t="n">
        <v>0.05</v>
      </c>
      <c r="N13246" s="0" t="s">
        <v>35</v>
      </c>
      <c r="P13246" s="0" t="n">
        <f aca="false">IF(AND(OR(Dashboard!$B$5="All",D13246=Dashboard!$B$5),OR(Dashboard!$D$5="All",N13246=Dashboard!$D$5),OR(AND(C13246&lt;&gt;"",C13246&gt;=Dashboard!$F$5,C13246&lt;=Dashboard!$H$5),AND(C13246="",Dashboard!$F$5&lt;=1980,Dashboard!$H$5&gt;=2016))),1,0)</f>
        <v>1</v>
      </c>
      <c r="Q13246" s="0" t="n">
        <f aca="false">J13246*P13246+ROW()*0.00000001</f>
        <v>0.05013246</v>
      </c>
    </row>
    <row r="13247" customFormat="false" ht="15" hidden="false" customHeight="false" outlineLevel="0" collapsed="false">
      <c r="A13247" s="0" t="s">
        <v>9548</v>
      </c>
      <c r="B13247" s="0" t="s">
        <v>117</v>
      </c>
      <c r="C13247" s="0" t="n">
        <v>1998</v>
      </c>
      <c r="D13247" s="0" t="s">
        <v>52</v>
      </c>
      <c r="E13247" s="0" t="s">
        <v>7297</v>
      </c>
      <c r="F13247" s="0" t="n">
        <v>0</v>
      </c>
      <c r="G13247" s="0" t="n">
        <v>0</v>
      </c>
      <c r="H13247" s="0" t="n">
        <v>0.05</v>
      </c>
      <c r="I13247" s="0" t="n">
        <v>0</v>
      </c>
      <c r="J13247" s="0" t="n">
        <v>0.05</v>
      </c>
      <c r="N13247" s="0" t="s">
        <v>74</v>
      </c>
      <c r="P13247" s="0" t="n">
        <f aca="false">IF(AND(OR(Dashboard!$B$5="All",D13247=Dashboard!$B$5),OR(Dashboard!$D$5="All",N13247=Dashboard!$D$5),OR(AND(C13247&lt;&gt;"",C13247&gt;=Dashboard!$F$5,C13247&lt;=Dashboard!$H$5),AND(C13247="",Dashboard!$F$5&lt;=1980,Dashboard!$H$5&gt;=2016))),1,0)</f>
        <v>1</v>
      </c>
      <c r="Q13247" s="0" t="n">
        <f aca="false">J13247*P13247+ROW()*0.00000001</f>
        <v>0.05013247</v>
      </c>
    </row>
    <row r="13248" customFormat="false" ht="15" hidden="false" customHeight="false" outlineLevel="0" collapsed="false">
      <c r="A13248" s="0" t="s">
        <v>9549</v>
      </c>
      <c r="B13248" s="0" t="s">
        <v>33</v>
      </c>
      <c r="C13248" s="0" t="n">
        <v>2006</v>
      </c>
      <c r="D13248" s="0" t="s">
        <v>246</v>
      </c>
      <c r="E13248" s="0" t="s">
        <v>328</v>
      </c>
      <c r="F13248" s="0" t="n">
        <v>0</v>
      </c>
      <c r="G13248" s="0" t="n">
        <v>0</v>
      </c>
      <c r="H13248" s="0" t="n">
        <v>0.05</v>
      </c>
      <c r="I13248" s="0" t="n">
        <v>0</v>
      </c>
      <c r="J13248" s="0" t="n">
        <v>0.05</v>
      </c>
      <c r="N13248" s="0" t="s">
        <v>35</v>
      </c>
      <c r="P13248" s="0" t="n">
        <f aca="false">IF(AND(OR(Dashboard!$B$5="All",D13248=Dashboard!$B$5),OR(Dashboard!$D$5="All",N13248=Dashboard!$D$5),OR(AND(C13248&lt;&gt;"",C13248&gt;=Dashboard!$F$5,C13248&lt;=Dashboard!$H$5),AND(C13248="",Dashboard!$F$5&lt;=1980,Dashboard!$H$5&gt;=2016))),1,0)</f>
        <v>1</v>
      </c>
      <c r="Q13248" s="0" t="n">
        <f aca="false">J13248*P13248+ROW()*0.00000001</f>
        <v>0.05013248</v>
      </c>
    </row>
    <row r="13249" customFormat="false" ht="15" hidden="false" customHeight="false" outlineLevel="0" collapsed="false">
      <c r="A13249" s="0" t="s">
        <v>9550</v>
      </c>
      <c r="B13249" s="0" t="s">
        <v>50</v>
      </c>
      <c r="C13249" s="0" t="n">
        <v>2008</v>
      </c>
      <c r="D13249" s="0" t="s">
        <v>58</v>
      </c>
      <c r="E13249" s="0" t="s">
        <v>2960</v>
      </c>
      <c r="F13249" s="0" t="n">
        <v>0.05</v>
      </c>
      <c r="G13249" s="0" t="n">
        <v>0</v>
      </c>
      <c r="H13249" s="0" t="n">
        <v>0</v>
      </c>
      <c r="I13249" s="0" t="n">
        <v>0</v>
      </c>
      <c r="J13249" s="0" t="n">
        <v>0.05</v>
      </c>
      <c r="K13249" s="0" t="n">
        <v>49</v>
      </c>
      <c r="M13249" s="0" t="s">
        <v>125</v>
      </c>
      <c r="N13249" s="0" t="s">
        <v>35</v>
      </c>
      <c r="O13249" s="0" t="s">
        <v>177</v>
      </c>
      <c r="P13249" s="0" t="n">
        <f aca="false">IF(AND(OR(Dashboard!$B$5="All",D13249=Dashboard!$B$5),OR(Dashboard!$D$5="All",N13249=Dashboard!$D$5),OR(AND(C13249&lt;&gt;"",C13249&gt;=Dashboard!$F$5,C13249&lt;=Dashboard!$H$5),AND(C13249="",Dashboard!$F$5&lt;=1980,Dashboard!$H$5&gt;=2016))),1,0)</f>
        <v>1</v>
      </c>
      <c r="Q13249" s="0" t="n">
        <f aca="false">J13249*P13249+ROW()*0.00000001</f>
        <v>0.05013249</v>
      </c>
    </row>
    <row r="13250" customFormat="false" ht="15" hidden="false" customHeight="false" outlineLevel="0" collapsed="false">
      <c r="A13250" s="0" t="s">
        <v>4059</v>
      </c>
      <c r="B13250" s="0" t="s">
        <v>85</v>
      </c>
      <c r="C13250" s="0" t="n">
        <v>2001</v>
      </c>
      <c r="D13250" s="0" t="s">
        <v>48</v>
      </c>
      <c r="E13250" s="0" t="s">
        <v>124</v>
      </c>
      <c r="F13250" s="0" t="n">
        <v>0.03</v>
      </c>
      <c r="G13250" s="0" t="n">
        <v>0.01</v>
      </c>
      <c r="H13250" s="0" t="n">
        <v>0</v>
      </c>
      <c r="I13250" s="0" t="n">
        <v>0</v>
      </c>
      <c r="J13250" s="0" t="n">
        <v>0.05</v>
      </c>
      <c r="K13250" s="0" t="n">
        <v>77</v>
      </c>
      <c r="M13250" s="0" t="s">
        <v>36</v>
      </c>
      <c r="N13250" s="0" t="s">
        <v>35</v>
      </c>
      <c r="O13250" s="0" t="s">
        <v>37</v>
      </c>
      <c r="P13250" s="0" t="n">
        <f aca="false">IF(AND(OR(Dashboard!$B$5="All",D13250=Dashboard!$B$5),OR(Dashboard!$D$5="All",N13250=Dashboard!$D$5),OR(AND(C13250&lt;&gt;"",C13250&gt;=Dashboard!$F$5,C13250&lt;=Dashboard!$H$5),AND(C13250="",Dashboard!$F$5&lt;=1980,Dashboard!$H$5&gt;=2016))),1,0)</f>
        <v>1</v>
      </c>
      <c r="Q13250" s="0" t="n">
        <f aca="false">J13250*P13250+ROW()*0.00000001</f>
        <v>0.0501325</v>
      </c>
    </row>
    <row r="13251" customFormat="false" ht="15" hidden="false" customHeight="false" outlineLevel="0" collapsed="false">
      <c r="A13251" s="0" t="s">
        <v>9551</v>
      </c>
      <c r="B13251" s="0" t="s">
        <v>94</v>
      </c>
      <c r="C13251" s="0" t="n">
        <v>2015</v>
      </c>
      <c r="D13251" s="0" t="s">
        <v>71</v>
      </c>
      <c r="E13251" s="0" t="s">
        <v>689</v>
      </c>
      <c r="F13251" s="0" t="n">
        <v>0</v>
      </c>
      <c r="G13251" s="0" t="n">
        <v>0.04</v>
      </c>
      <c r="H13251" s="0" t="n">
        <v>0</v>
      </c>
      <c r="I13251" s="0" t="n">
        <v>0.01</v>
      </c>
      <c r="J13251" s="0" t="n">
        <v>0.05</v>
      </c>
      <c r="K13251" s="0" t="n">
        <v>64</v>
      </c>
      <c r="L13251" s="0" t="n">
        <v>5.7</v>
      </c>
      <c r="M13251" s="0" t="s">
        <v>73</v>
      </c>
      <c r="N13251" s="0" t="s">
        <v>74</v>
      </c>
      <c r="O13251" s="0" t="s">
        <v>67</v>
      </c>
      <c r="P13251" s="0" t="n">
        <f aca="false">IF(AND(OR(Dashboard!$B$5="All",D13251=Dashboard!$B$5),OR(Dashboard!$D$5="All",N13251=Dashboard!$D$5),OR(AND(C13251&lt;&gt;"",C13251&gt;=Dashboard!$F$5,C13251&lt;=Dashboard!$H$5),AND(C13251="",Dashboard!$F$5&lt;=1980,Dashboard!$H$5&gt;=2016))),1,0)</f>
        <v>1</v>
      </c>
      <c r="Q13251" s="0" t="n">
        <f aca="false">J13251*P13251+ROW()*0.00000001</f>
        <v>0.05013251</v>
      </c>
    </row>
    <row r="13252" customFormat="false" ht="15" hidden="false" customHeight="false" outlineLevel="0" collapsed="false">
      <c r="A13252" s="0" t="s">
        <v>9552</v>
      </c>
      <c r="B13252" s="0" t="s">
        <v>85</v>
      </c>
      <c r="C13252" s="0" t="n">
        <v>2002</v>
      </c>
      <c r="D13252" s="0" t="s">
        <v>48</v>
      </c>
      <c r="E13252" s="0" t="s">
        <v>449</v>
      </c>
      <c r="F13252" s="0" t="n">
        <v>0.03</v>
      </c>
      <c r="G13252" s="0" t="n">
        <v>0.01</v>
      </c>
      <c r="H13252" s="0" t="n">
        <v>0</v>
      </c>
      <c r="I13252" s="0" t="n">
        <v>0</v>
      </c>
      <c r="J13252" s="0" t="n">
        <v>0.05</v>
      </c>
      <c r="K13252" s="0" t="n">
        <v>71</v>
      </c>
      <c r="M13252" s="0" t="s">
        <v>36</v>
      </c>
      <c r="N13252" s="0" t="s">
        <v>35</v>
      </c>
      <c r="O13252" s="0" t="s">
        <v>37</v>
      </c>
      <c r="P13252" s="0" t="n">
        <f aca="false">IF(AND(OR(Dashboard!$B$5="All",D13252=Dashboard!$B$5),OR(Dashboard!$D$5="All",N13252=Dashboard!$D$5),OR(AND(C13252&lt;&gt;"",C13252&gt;=Dashboard!$F$5,C13252&lt;=Dashboard!$H$5),AND(C13252="",Dashboard!$F$5&lt;=1980,Dashboard!$H$5&gt;=2016))),1,0)</f>
        <v>1</v>
      </c>
      <c r="Q13252" s="0" t="n">
        <f aca="false">J13252*P13252+ROW()*0.00000001</f>
        <v>0.05013252</v>
      </c>
    </row>
    <row r="13253" customFormat="false" ht="15" hidden="false" customHeight="false" outlineLevel="0" collapsed="false">
      <c r="A13253" s="0" t="s">
        <v>9553</v>
      </c>
      <c r="B13253" s="0" t="s">
        <v>76</v>
      </c>
      <c r="C13253" s="0" t="n">
        <v>2001</v>
      </c>
      <c r="D13253" s="0" t="s">
        <v>41</v>
      </c>
      <c r="E13253" s="0" t="s">
        <v>1904</v>
      </c>
      <c r="F13253" s="0" t="n">
        <v>0.02</v>
      </c>
      <c r="G13253" s="0" t="n">
        <v>0.02</v>
      </c>
      <c r="H13253" s="0" t="n">
        <v>0</v>
      </c>
      <c r="I13253" s="0" t="n">
        <v>0.01</v>
      </c>
      <c r="J13253" s="0" t="n">
        <v>0.05</v>
      </c>
      <c r="K13253" s="0" t="n">
        <v>49</v>
      </c>
      <c r="L13253" s="0" t="n">
        <v>8.1</v>
      </c>
      <c r="M13253" s="0" t="s">
        <v>36</v>
      </c>
      <c r="N13253" s="0" t="s">
        <v>74</v>
      </c>
      <c r="O13253" s="0" t="s">
        <v>177</v>
      </c>
      <c r="P13253" s="0" t="n">
        <f aca="false">IF(AND(OR(Dashboard!$B$5="All",D13253=Dashboard!$B$5),OR(Dashboard!$D$5="All",N13253=Dashboard!$D$5),OR(AND(C13253&lt;&gt;"",C13253&gt;=Dashboard!$F$5,C13253&lt;=Dashboard!$H$5),AND(C13253="",Dashboard!$F$5&lt;=1980,Dashboard!$H$5&gt;=2016))),1,0)</f>
        <v>1</v>
      </c>
      <c r="Q13253" s="0" t="n">
        <f aca="false">J13253*P13253+ROW()*0.00000001</f>
        <v>0.05013253</v>
      </c>
    </row>
    <row r="13254" customFormat="false" ht="15" hidden="false" customHeight="false" outlineLevel="0" collapsed="false">
      <c r="A13254" s="0" t="s">
        <v>9554</v>
      </c>
      <c r="B13254" s="0" t="s">
        <v>50</v>
      </c>
      <c r="C13254" s="0" t="n">
        <v>2007</v>
      </c>
      <c r="D13254" s="0" t="s">
        <v>114</v>
      </c>
      <c r="E13254" s="0" t="s">
        <v>220</v>
      </c>
      <c r="F13254" s="0" t="n">
        <v>0</v>
      </c>
      <c r="G13254" s="0" t="n">
        <v>0</v>
      </c>
      <c r="H13254" s="0" t="n">
        <v>0.05</v>
      </c>
      <c r="I13254" s="0" t="n">
        <v>0</v>
      </c>
      <c r="J13254" s="0" t="n">
        <v>0.05</v>
      </c>
      <c r="N13254" s="0" t="s">
        <v>35</v>
      </c>
      <c r="P13254" s="0" t="n">
        <f aca="false">IF(AND(OR(Dashboard!$B$5="All",D13254=Dashboard!$B$5),OR(Dashboard!$D$5="All",N13254=Dashboard!$D$5),OR(AND(C13254&lt;&gt;"",C13254&gt;=Dashboard!$F$5,C13254&lt;=Dashboard!$H$5),AND(C13254="",Dashboard!$F$5&lt;=1980,Dashboard!$H$5&gt;=2016))),1,0)</f>
        <v>1</v>
      </c>
      <c r="Q13254" s="0" t="n">
        <f aca="false">J13254*P13254+ROW()*0.00000001</f>
        <v>0.05013254</v>
      </c>
    </row>
    <row r="13255" customFormat="false" ht="15" hidden="false" customHeight="false" outlineLevel="0" collapsed="false">
      <c r="A13255" s="0" t="s">
        <v>7047</v>
      </c>
      <c r="B13255" s="0" t="s">
        <v>873</v>
      </c>
      <c r="C13255" s="0" t="n">
        <v>1996</v>
      </c>
      <c r="D13255" s="0" t="s">
        <v>56</v>
      </c>
      <c r="E13255" s="0" t="s">
        <v>1607</v>
      </c>
      <c r="F13255" s="0" t="n">
        <v>0</v>
      </c>
      <c r="G13255" s="0" t="n">
        <v>0</v>
      </c>
      <c r="H13255" s="0" t="n">
        <v>0.05</v>
      </c>
      <c r="I13255" s="0" t="n">
        <v>0</v>
      </c>
      <c r="J13255" s="0" t="n">
        <v>0.05</v>
      </c>
      <c r="N13255" s="0" t="s">
        <v>154</v>
      </c>
      <c r="P13255" s="0" t="n">
        <f aca="false">IF(AND(OR(Dashboard!$B$5="All",D13255=Dashboard!$B$5),OR(Dashboard!$D$5="All",N13255=Dashboard!$D$5),OR(AND(C13255&lt;&gt;"",C13255&gt;=Dashboard!$F$5,C13255&lt;=Dashboard!$H$5),AND(C13255="",Dashboard!$F$5&lt;=1980,Dashboard!$H$5&gt;=2016))),1,0)</f>
        <v>1</v>
      </c>
      <c r="Q13255" s="0" t="n">
        <f aca="false">J13255*P13255+ROW()*0.00000001</f>
        <v>0.05013255</v>
      </c>
    </row>
    <row r="13256" customFormat="false" ht="15" hidden="false" customHeight="false" outlineLevel="0" collapsed="false">
      <c r="A13256" s="0" t="s">
        <v>9555</v>
      </c>
      <c r="B13256" s="0" t="s">
        <v>668</v>
      </c>
      <c r="C13256" s="0" t="n">
        <v>1999</v>
      </c>
      <c r="D13256" s="0" t="s">
        <v>34</v>
      </c>
      <c r="E13256" s="0" t="s">
        <v>154</v>
      </c>
      <c r="F13256" s="0" t="n">
        <v>0</v>
      </c>
      <c r="G13256" s="0" t="n">
        <v>0</v>
      </c>
      <c r="H13256" s="0" t="n">
        <v>0.05</v>
      </c>
      <c r="I13256" s="0" t="n">
        <v>0</v>
      </c>
      <c r="J13256" s="0" t="n">
        <v>0.05</v>
      </c>
      <c r="N13256" s="0" t="s">
        <v>154</v>
      </c>
      <c r="P13256" s="0" t="n">
        <f aca="false">IF(AND(OR(Dashboard!$B$5="All",D13256=Dashboard!$B$5),OR(Dashboard!$D$5="All",N13256=Dashboard!$D$5),OR(AND(C13256&lt;&gt;"",C13256&gt;=Dashboard!$F$5,C13256&lt;=Dashboard!$H$5),AND(C13256="",Dashboard!$F$5&lt;=1980,Dashboard!$H$5&gt;=2016))),1,0)</f>
        <v>1</v>
      </c>
      <c r="Q13256" s="0" t="n">
        <f aca="false">J13256*P13256+ROW()*0.00000001</f>
        <v>0.05013256</v>
      </c>
    </row>
    <row r="13257" customFormat="false" ht="15" hidden="false" customHeight="false" outlineLevel="0" collapsed="false">
      <c r="A13257" s="0" t="s">
        <v>9556</v>
      </c>
      <c r="B13257" s="0" t="s">
        <v>78</v>
      </c>
      <c r="C13257" s="0" t="n">
        <v>1995</v>
      </c>
      <c r="D13257" s="0" t="s">
        <v>52</v>
      </c>
      <c r="E13257" s="0" t="s">
        <v>2855</v>
      </c>
      <c r="F13257" s="0" t="n">
        <v>0</v>
      </c>
      <c r="G13257" s="0" t="n">
        <v>0</v>
      </c>
      <c r="H13257" s="0" t="n">
        <v>0.05</v>
      </c>
      <c r="I13257" s="0" t="n">
        <v>0</v>
      </c>
      <c r="J13257" s="0" t="n">
        <v>0.05</v>
      </c>
      <c r="N13257" s="0" t="s">
        <v>35</v>
      </c>
      <c r="P13257" s="0" t="n">
        <f aca="false">IF(AND(OR(Dashboard!$B$5="All",D13257=Dashboard!$B$5),OR(Dashboard!$D$5="All",N13257=Dashboard!$D$5),OR(AND(C13257&lt;&gt;"",C13257&gt;=Dashboard!$F$5,C13257&lt;=Dashboard!$H$5),AND(C13257="",Dashboard!$F$5&lt;=1980,Dashboard!$H$5&gt;=2016))),1,0)</f>
        <v>1</v>
      </c>
      <c r="Q13257" s="0" t="n">
        <f aca="false">J13257*P13257+ROW()*0.00000001</f>
        <v>0.05013257</v>
      </c>
    </row>
    <row r="13258" customFormat="false" ht="15" hidden="false" customHeight="false" outlineLevel="0" collapsed="false">
      <c r="A13258" s="0" t="s">
        <v>3267</v>
      </c>
      <c r="B13258" s="0" t="s">
        <v>186</v>
      </c>
      <c r="C13258" s="0" t="n">
        <v>2005</v>
      </c>
      <c r="D13258" s="0" t="s">
        <v>52</v>
      </c>
      <c r="E13258" s="0" t="s">
        <v>91</v>
      </c>
      <c r="F13258" s="0" t="n">
        <v>0.04</v>
      </c>
      <c r="G13258" s="0" t="n">
        <v>0.01</v>
      </c>
      <c r="H13258" s="0" t="n">
        <v>0</v>
      </c>
      <c r="I13258" s="0" t="n">
        <v>0</v>
      </c>
      <c r="J13258" s="0" t="n">
        <v>0.05</v>
      </c>
      <c r="K13258" s="0" t="n">
        <v>44</v>
      </c>
      <c r="M13258" s="0" t="s">
        <v>125</v>
      </c>
      <c r="N13258" s="0" t="s">
        <v>35</v>
      </c>
      <c r="O13258" s="0" t="s">
        <v>177</v>
      </c>
      <c r="P13258" s="0" t="n">
        <f aca="false">IF(AND(OR(Dashboard!$B$5="All",D13258=Dashboard!$B$5),OR(Dashboard!$D$5="All",N13258=Dashboard!$D$5),OR(AND(C13258&lt;&gt;"",C13258&gt;=Dashboard!$F$5,C13258&lt;=Dashboard!$H$5),AND(C13258="",Dashboard!$F$5&lt;=1980,Dashboard!$H$5&gt;=2016))),1,0)</f>
        <v>1</v>
      </c>
      <c r="Q13258" s="0" t="n">
        <f aca="false">J13258*P13258+ROW()*0.00000001</f>
        <v>0.05013258</v>
      </c>
    </row>
    <row r="13259" customFormat="false" ht="15" hidden="false" customHeight="false" outlineLevel="0" collapsed="false">
      <c r="A13259" s="0" t="s">
        <v>9557</v>
      </c>
      <c r="B13259" s="0" t="s">
        <v>78</v>
      </c>
      <c r="C13259" s="0" t="n">
        <v>1995</v>
      </c>
      <c r="D13259" s="0" t="s">
        <v>56</v>
      </c>
      <c r="E13259" s="0" t="s">
        <v>220</v>
      </c>
      <c r="F13259" s="0" t="n">
        <v>0</v>
      </c>
      <c r="G13259" s="0" t="n">
        <v>0</v>
      </c>
      <c r="H13259" s="0" t="n">
        <v>0.05</v>
      </c>
      <c r="I13259" s="0" t="n">
        <v>0</v>
      </c>
      <c r="J13259" s="0" t="n">
        <v>0.05</v>
      </c>
      <c r="N13259" s="0" t="s">
        <v>35</v>
      </c>
      <c r="P13259" s="0" t="n">
        <f aca="false">IF(AND(OR(Dashboard!$B$5="All",D13259=Dashboard!$B$5),OR(Dashboard!$D$5="All",N13259=Dashboard!$D$5),OR(AND(C13259&lt;&gt;"",C13259&gt;=Dashboard!$F$5,C13259&lt;=Dashboard!$H$5),AND(C13259="",Dashboard!$F$5&lt;=1980,Dashboard!$H$5&gt;=2016))),1,0)</f>
        <v>1</v>
      </c>
      <c r="Q13259" s="0" t="n">
        <f aca="false">J13259*P13259+ROW()*0.00000001</f>
        <v>0.05013259</v>
      </c>
    </row>
    <row r="13260" customFormat="false" ht="15" hidden="false" customHeight="false" outlineLevel="0" collapsed="false">
      <c r="A13260" s="0" t="s">
        <v>3159</v>
      </c>
      <c r="B13260" s="0" t="s">
        <v>152</v>
      </c>
      <c r="C13260" s="0" t="n">
        <v>2016</v>
      </c>
      <c r="D13260" s="0" t="s">
        <v>56</v>
      </c>
      <c r="E13260" s="0" t="s">
        <v>142</v>
      </c>
      <c r="F13260" s="0" t="n">
        <v>0</v>
      </c>
      <c r="G13260" s="0" t="n">
        <v>0.04</v>
      </c>
      <c r="H13260" s="0" t="n">
        <v>0</v>
      </c>
      <c r="I13260" s="0" t="n">
        <v>0</v>
      </c>
      <c r="J13260" s="0" t="n">
        <v>0.05</v>
      </c>
      <c r="K13260" s="0" t="n">
        <v>82</v>
      </c>
      <c r="L13260" s="0" t="n">
        <v>7.5</v>
      </c>
      <c r="M13260" s="0" t="s">
        <v>125</v>
      </c>
      <c r="N13260" s="0" t="s">
        <v>152</v>
      </c>
      <c r="O13260" s="0" t="s">
        <v>42</v>
      </c>
      <c r="P13260" s="0" t="n">
        <f aca="false">IF(AND(OR(Dashboard!$B$5="All",D13260=Dashboard!$B$5),OR(Dashboard!$D$5="All",N13260=Dashboard!$D$5),OR(AND(C13260&lt;&gt;"",C13260&gt;=Dashboard!$F$5,C13260&lt;=Dashboard!$H$5),AND(C13260="",Dashboard!$F$5&lt;=1980,Dashboard!$H$5&gt;=2016))),1,0)</f>
        <v>1</v>
      </c>
      <c r="Q13260" s="0" t="n">
        <f aca="false">J13260*P13260+ROW()*0.00000001</f>
        <v>0.0501326</v>
      </c>
    </row>
    <row r="13261" customFormat="false" ht="15" hidden="false" customHeight="false" outlineLevel="0" collapsed="false">
      <c r="A13261" s="0" t="s">
        <v>9558</v>
      </c>
      <c r="B13261" s="0" t="s">
        <v>76</v>
      </c>
      <c r="C13261" s="0" t="n">
        <v>2010</v>
      </c>
      <c r="D13261" s="0" t="s">
        <v>34</v>
      </c>
      <c r="E13261" s="0" t="s">
        <v>220</v>
      </c>
      <c r="F13261" s="0" t="n">
        <v>0</v>
      </c>
      <c r="G13261" s="0" t="n">
        <v>0</v>
      </c>
      <c r="H13261" s="0" t="n">
        <v>0.05</v>
      </c>
      <c r="I13261" s="0" t="n">
        <v>0</v>
      </c>
      <c r="J13261" s="0" t="n">
        <v>0.05</v>
      </c>
      <c r="N13261" s="0" t="s">
        <v>74</v>
      </c>
      <c r="P13261" s="0" t="n">
        <f aca="false">IF(AND(OR(Dashboard!$B$5="All",D13261=Dashboard!$B$5),OR(Dashboard!$D$5="All",N13261=Dashboard!$D$5),OR(AND(C13261&lt;&gt;"",C13261&gt;=Dashboard!$F$5,C13261&lt;=Dashboard!$H$5),AND(C13261="",Dashboard!$F$5&lt;=1980,Dashboard!$H$5&gt;=2016))),1,0)</f>
        <v>1</v>
      </c>
      <c r="Q13261" s="0" t="n">
        <f aca="false">J13261*P13261+ROW()*0.00000001</f>
        <v>0.05013261</v>
      </c>
    </row>
    <row r="13262" customFormat="false" ht="15" hidden="false" customHeight="false" outlineLevel="0" collapsed="false">
      <c r="A13262" s="0" t="s">
        <v>9559</v>
      </c>
      <c r="B13262" s="0" t="s">
        <v>117</v>
      </c>
      <c r="C13262" s="0" t="n">
        <v>1995</v>
      </c>
      <c r="D13262" s="0" t="s">
        <v>16</v>
      </c>
      <c r="E13262" s="0" t="s">
        <v>6990</v>
      </c>
      <c r="F13262" s="0" t="n">
        <v>0.03</v>
      </c>
      <c r="G13262" s="0" t="n">
        <v>0.02</v>
      </c>
      <c r="H13262" s="0" t="n">
        <v>0</v>
      </c>
      <c r="I13262" s="0" t="n">
        <v>0</v>
      </c>
      <c r="J13262" s="0" t="n">
        <v>0.05</v>
      </c>
      <c r="N13262" s="0" t="s">
        <v>74</v>
      </c>
      <c r="P13262" s="0" t="n">
        <f aca="false">IF(AND(OR(Dashboard!$B$5="All",D13262=Dashboard!$B$5),OR(Dashboard!$D$5="All",N13262=Dashboard!$D$5),OR(AND(C13262&lt;&gt;"",C13262&gt;=Dashboard!$F$5,C13262&lt;=Dashboard!$H$5),AND(C13262="",Dashboard!$F$5&lt;=1980,Dashboard!$H$5&gt;=2016))),1,0)</f>
        <v>1</v>
      </c>
      <c r="Q13262" s="0" t="n">
        <f aca="false">J13262*P13262+ROW()*0.00000001</f>
        <v>0.05013262</v>
      </c>
    </row>
    <row r="13263" customFormat="false" ht="15" hidden="false" customHeight="false" outlineLevel="0" collapsed="false">
      <c r="A13263" s="0" t="s">
        <v>4768</v>
      </c>
      <c r="B13263" s="0" t="s">
        <v>85</v>
      </c>
      <c r="C13263" s="0" t="n">
        <v>2002</v>
      </c>
      <c r="D13263" s="0" t="s">
        <v>56</v>
      </c>
      <c r="E13263" s="0" t="s">
        <v>3332</v>
      </c>
      <c r="F13263" s="0" t="n">
        <v>0.03</v>
      </c>
      <c r="G13263" s="0" t="n">
        <v>0.01</v>
      </c>
      <c r="H13263" s="0" t="n">
        <v>0</v>
      </c>
      <c r="I13263" s="0" t="n">
        <v>0</v>
      </c>
      <c r="J13263" s="0" t="n">
        <v>0.05</v>
      </c>
      <c r="K13263" s="0" t="n">
        <v>61</v>
      </c>
      <c r="M13263" s="0" t="s">
        <v>103</v>
      </c>
      <c r="N13263" s="0" t="s">
        <v>35</v>
      </c>
      <c r="O13263" s="0" t="s">
        <v>67</v>
      </c>
      <c r="P13263" s="0" t="n">
        <f aca="false">IF(AND(OR(Dashboard!$B$5="All",D13263=Dashboard!$B$5),OR(Dashboard!$D$5="All",N13263=Dashboard!$D$5),OR(AND(C13263&lt;&gt;"",C13263&gt;=Dashboard!$F$5,C13263&lt;=Dashboard!$H$5),AND(C13263="",Dashboard!$F$5&lt;=1980,Dashboard!$H$5&gt;=2016))),1,0)</f>
        <v>1</v>
      </c>
      <c r="Q13263" s="0" t="n">
        <f aca="false">J13263*P13263+ROW()*0.00000001</f>
        <v>0.05013263</v>
      </c>
    </row>
    <row r="13264" customFormat="false" ht="15" hidden="false" customHeight="false" outlineLevel="0" collapsed="false">
      <c r="A13264" s="0" t="s">
        <v>9560</v>
      </c>
      <c r="B13264" s="0" t="s">
        <v>76</v>
      </c>
      <c r="C13264" s="0" t="n">
        <v>2008</v>
      </c>
      <c r="D13264" s="0" t="s">
        <v>114</v>
      </c>
      <c r="E13264" s="0" t="s">
        <v>9561</v>
      </c>
      <c r="F13264" s="0" t="n">
        <v>0</v>
      </c>
      <c r="G13264" s="0" t="n">
        <v>0</v>
      </c>
      <c r="H13264" s="0" t="n">
        <v>0.05</v>
      </c>
      <c r="I13264" s="0" t="n">
        <v>0</v>
      </c>
      <c r="J13264" s="0" t="n">
        <v>0.05</v>
      </c>
      <c r="N13264" s="0" t="s">
        <v>74</v>
      </c>
      <c r="P13264" s="0" t="n">
        <f aca="false">IF(AND(OR(Dashboard!$B$5="All",D13264=Dashboard!$B$5),OR(Dashboard!$D$5="All",N13264=Dashboard!$D$5),OR(AND(C13264&lt;&gt;"",C13264&gt;=Dashboard!$F$5,C13264&lt;=Dashboard!$H$5),AND(C13264="",Dashboard!$F$5&lt;=1980,Dashboard!$H$5&gt;=2016))),1,0)</f>
        <v>1</v>
      </c>
      <c r="Q13264" s="0" t="n">
        <f aca="false">J13264*P13264+ROW()*0.00000001</f>
        <v>0.05013264</v>
      </c>
    </row>
    <row r="13265" customFormat="false" ht="15" hidden="false" customHeight="false" outlineLevel="0" collapsed="false">
      <c r="A13265" s="0" t="s">
        <v>3140</v>
      </c>
      <c r="B13265" s="0" t="s">
        <v>50</v>
      </c>
      <c r="C13265" s="0" t="n">
        <v>2007</v>
      </c>
      <c r="D13265" s="0" t="s">
        <v>16</v>
      </c>
      <c r="E13265" s="0" t="s">
        <v>418</v>
      </c>
      <c r="F13265" s="0" t="n">
        <v>0.04</v>
      </c>
      <c r="G13265" s="0" t="n">
        <v>0</v>
      </c>
      <c r="H13265" s="0" t="n">
        <v>0</v>
      </c>
      <c r="I13265" s="0" t="n">
        <v>0</v>
      </c>
      <c r="J13265" s="0" t="n">
        <v>0.05</v>
      </c>
      <c r="K13265" s="0" t="n">
        <v>54</v>
      </c>
      <c r="M13265" s="0" t="s">
        <v>36</v>
      </c>
      <c r="N13265" s="0" t="s">
        <v>35</v>
      </c>
      <c r="O13265" s="0" t="s">
        <v>53</v>
      </c>
      <c r="P13265" s="0" t="n">
        <f aca="false">IF(AND(OR(Dashboard!$B$5="All",D13265=Dashboard!$B$5),OR(Dashboard!$D$5="All",N13265=Dashboard!$D$5),OR(AND(C13265&lt;&gt;"",C13265&gt;=Dashboard!$F$5,C13265&lt;=Dashboard!$H$5),AND(C13265="",Dashboard!$F$5&lt;=1980,Dashboard!$H$5&gt;=2016))),1,0)</f>
        <v>1</v>
      </c>
      <c r="Q13265" s="0" t="n">
        <f aca="false">J13265*P13265+ROW()*0.00000001</f>
        <v>0.05013265</v>
      </c>
    </row>
    <row r="13266" customFormat="false" ht="15" hidden="false" customHeight="false" outlineLevel="0" collapsed="false">
      <c r="A13266" s="0" t="s">
        <v>4240</v>
      </c>
      <c r="B13266" s="0" t="s">
        <v>152</v>
      </c>
      <c r="C13266" s="0" t="n">
        <v>2010</v>
      </c>
      <c r="D13266" s="0" t="s">
        <v>56</v>
      </c>
      <c r="E13266" s="0" t="s">
        <v>1627</v>
      </c>
      <c r="F13266" s="0" t="n">
        <v>0</v>
      </c>
      <c r="G13266" s="0" t="n">
        <v>0.04</v>
      </c>
      <c r="H13266" s="0" t="n">
        <v>0</v>
      </c>
      <c r="I13266" s="0" t="n">
        <v>0.01</v>
      </c>
      <c r="J13266" s="0" t="n">
        <v>0.05</v>
      </c>
      <c r="K13266" s="0" t="n">
        <v>76</v>
      </c>
      <c r="L13266" s="0" t="n">
        <v>7.7</v>
      </c>
      <c r="M13266" s="0" t="s">
        <v>73</v>
      </c>
      <c r="N13266" s="0" t="s">
        <v>152</v>
      </c>
      <c r="O13266" s="0" t="s">
        <v>37</v>
      </c>
      <c r="P13266" s="0" t="n">
        <f aca="false">IF(AND(OR(Dashboard!$B$5="All",D13266=Dashboard!$B$5),OR(Dashboard!$D$5="All",N13266=Dashboard!$D$5),OR(AND(C13266&lt;&gt;"",C13266&gt;=Dashboard!$F$5,C13266&lt;=Dashboard!$H$5),AND(C13266="",Dashboard!$F$5&lt;=1980,Dashboard!$H$5&gt;=2016))),1,0)</f>
        <v>1</v>
      </c>
      <c r="Q13266" s="0" t="n">
        <f aca="false">J13266*P13266+ROW()*0.00000001</f>
        <v>0.05013266</v>
      </c>
    </row>
    <row r="13267" customFormat="false" ht="15" hidden="false" customHeight="false" outlineLevel="0" collapsed="false">
      <c r="A13267" s="0" t="s">
        <v>9562</v>
      </c>
      <c r="B13267" s="0" t="s">
        <v>94</v>
      </c>
      <c r="C13267" s="0" t="n">
        <v>2016</v>
      </c>
      <c r="D13267" s="0" t="s">
        <v>41</v>
      </c>
      <c r="E13267" s="0" t="s">
        <v>9563</v>
      </c>
      <c r="F13267" s="0" t="n">
        <v>0.04</v>
      </c>
      <c r="G13267" s="0" t="n">
        <v>0</v>
      </c>
      <c r="H13267" s="0" t="n">
        <v>0</v>
      </c>
      <c r="I13267" s="0" t="n">
        <v>0.01</v>
      </c>
      <c r="J13267" s="0" t="n">
        <v>0.05</v>
      </c>
      <c r="K13267" s="0" t="n">
        <v>66</v>
      </c>
      <c r="L13267" s="0" t="n">
        <v>3.8</v>
      </c>
      <c r="M13267" s="0" t="s">
        <v>36</v>
      </c>
      <c r="N13267" s="0" t="s">
        <v>74</v>
      </c>
      <c r="O13267" s="0" t="s">
        <v>67</v>
      </c>
      <c r="P13267" s="0" t="n">
        <f aca="false">IF(AND(OR(Dashboard!$B$5="All",D13267=Dashboard!$B$5),OR(Dashboard!$D$5="All",N13267=Dashboard!$D$5),OR(AND(C13267&lt;&gt;"",C13267&gt;=Dashboard!$F$5,C13267&lt;=Dashboard!$H$5),AND(C13267="",Dashboard!$F$5&lt;=1980,Dashboard!$H$5&gt;=2016))),1,0)</f>
        <v>1</v>
      </c>
      <c r="Q13267" s="0" t="n">
        <f aca="false">J13267*P13267+ROW()*0.00000001</f>
        <v>0.05013267</v>
      </c>
    </row>
    <row r="13268" customFormat="false" ht="15" hidden="false" customHeight="false" outlineLevel="0" collapsed="false">
      <c r="A13268" s="0" t="s">
        <v>9564</v>
      </c>
      <c r="B13268" s="0" t="s">
        <v>50</v>
      </c>
      <c r="C13268" s="0" t="n">
        <v>2006</v>
      </c>
      <c r="D13268" s="0" t="s">
        <v>71</v>
      </c>
      <c r="E13268" s="0" t="s">
        <v>1894</v>
      </c>
      <c r="F13268" s="0" t="n">
        <v>0.04</v>
      </c>
      <c r="G13268" s="0" t="n">
        <v>0</v>
      </c>
      <c r="H13268" s="0" t="n">
        <v>0</v>
      </c>
      <c r="I13268" s="0" t="n">
        <v>0</v>
      </c>
      <c r="J13268" s="0" t="n">
        <v>0.05</v>
      </c>
      <c r="K13268" s="0" t="n">
        <v>55</v>
      </c>
      <c r="M13268" s="0" t="s">
        <v>36</v>
      </c>
      <c r="N13268" s="0" t="s">
        <v>35</v>
      </c>
      <c r="O13268" s="0" t="s">
        <v>53</v>
      </c>
      <c r="P13268" s="0" t="n">
        <f aca="false">IF(AND(OR(Dashboard!$B$5="All",D13268=Dashboard!$B$5),OR(Dashboard!$D$5="All",N13268=Dashboard!$D$5),OR(AND(C13268&lt;&gt;"",C13268&gt;=Dashboard!$F$5,C13268&lt;=Dashboard!$H$5),AND(C13268="",Dashboard!$F$5&lt;=1980,Dashboard!$H$5&gt;=2016))),1,0)</f>
        <v>1</v>
      </c>
      <c r="Q13268" s="0" t="n">
        <f aca="false">J13268*P13268+ROW()*0.00000001</f>
        <v>0.05013268</v>
      </c>
    </row>
    <row r="13269" customFormat="false" ht="15" hidden="false" customHeight="false" outlineLevel="0" collapsed="false">
      <c r="A13269" s="0" t="s">
        <v>9565</v>
      </c>
      <c r="B13269" s="0" t="s">
        <v>76</v>
      </c>
      <c r="C13269" s="0" t="n">
        <v>2005</v>
      </c>
      <c r="D13269" s="0" t="s">
        <v>46</v>
      </c>
      <c r="E13269" s="0" t="s">
        <v>328</v>
      </c>
      <c r="F13269" s="0" t="n">
        <v>0.02</v>
      </c>
      <c r="G13269" s="0" t="n">
        <v>0.02</v>
      </c>
      <c r="H13269" s="0" t="n">
        <v>0</v>
      </c>
      <c r="I13269" s="0" t="n">
        <v>0.01</v>
      </c>
      <c r="J13269" s="0" t="n">
        <v>0.05</v>
      </c>
      <c r="K13269" s="0" t="n">
        <v>65</v>
      </c>
      <c r="L13269" s="0" t="n">
        <v>8.6</v>
      </c>
      <c r="M13269" s="0" t="s">
        <v>125</v>
      </c>
      <c r="N13269" s="0" t="s">
        <v>74</v>
      </c>
      <c r="O13269" s="0" t="s">
        <v>67</v>
      </c>
      <c r="P13269" s="0" t="n">
        <f aca="false">IF(AND(OR(Dashboard!$B$5="All",D13269=Dashboard!$B$5),OR(Dashboard!$D$5="All",N13269=Dashboard!$D$5),OR(AND(C13269&lt;&gt;"",C13269&gt;=Dashboard!$F$5,C13269&lt;=Dashboard!$H$5),AND(C13269="",Dashboard!$F$5&lt;=1980,Dashboard!$H$5&gt;=2016))),1,0)</f>
        <v>1</v>
      </c>
      <c r="Q13269" s="0" t="n">
        <f aca="false">J13269*P13269+ROW()*0.00000001</f>
        <v>0.05013269</v>
      </c>
    </row>
    <row r="13270" customFormat="false" ht="15" hidden="false" customHeight="false" outlineLevel="0" collapsed="false">
      <c r="A13270" s="0" t="s">
        <v>9566</v>
      </c>
      <c r="B13270" s="0" t="s">
        <v>873</v>
      </c>
      <c r="C13270" s="0" t="n">
        <v>1995</v>
      </c>
      <c r="D13270" s="0" t="s">
        <v>114</v>
      </c>
      <c r="E13270" s="0" t="s">
        <v>5681</v>
      </c>
      <c r="F13270" s="0" t="n">
        <v>0</v>
      </c>
      <c r="G13270" s="0" t="n">
        <v>0</v>
      </c>
      <c r="H13270" s="0" t="n">
        <v>0.05</v>
      </c>
      <c r="I13270" s="0" t="n">
        <v>0</v>
      </c>
      <c r="J13270" s="0" t="n">
        <v>0.05</v>
      </c>
      <c r="N13270" s="0" t="s">
        <v>154</v>
      </c>
      <c r="P13270" s="0" t="n">
        <f aca="false">IF(AND(OR(Dashboard!$B$5="All",D13270=Dashboard!$B$5),OR(Dashboard!$D$5="All",N13270=Dashboard!$D$5),OR(AND(C13270&lt;&gt;"",C13270&gt;=Dashboard!$F$5,C13270&lt;=Dashboard!$H$5),AND(C13270="",Dashboard!$F$5&lt;=1980,Dashboard!$H$5&gt;=2016))),1,0)</f>
        <v>1</v>
      </c>
      <c r="Q13270" s="0" t="n">
        <f aca="false">J13270*P13270+ROW()*0.00000001</f>
        <v>0.0501327</v>
      </c>
    </row>
    <row r="13271" customFormat="false" ht="15" hidden="false" customHeight="false" outlineLevel="0" collapsed="false">
      <c r="A13271" s="0" t="s">
        <v>8646</v>
      </c>
      <c r="B13271" s="0" t="s">
        <v>94</v>
      </c>
      <c r="C13271" s="0" t="n">
        <v>2014</v>
      </c>
      <c r="D13271" s="0" t="s">
        <v>46</v>
      </c>
      <c r="E13271" s="0" t="s">
        <v>124</v>
      </c>
      <c r="F13271" s="0" t="n">
        <v>0</v>
      </c>
      <c r="G13271" s="0" t="n">
        <v>0.01</v>
      </c>
      <c r="H13271" s="0" t="n">
        <v>0.04</v>
      </c>
      <c r="I13271" s="0" t="n">
        <v>0</v>
      </c>
      <c r="J13271" s="0" t="n">
        <v>0.05</v>
      </c>
      <c r="K13271" s="0" t="n">
        <v>82</v>
      </c>
      <c r="L13271" s="0" t="n">
        <v>8</v>
      </c>
      <c r="M13271" s="0" t="s">
        <v>125</v>
      </c>
      <c r="N13271" s="0" t="s">
        <v>74</v>
      </c>
      <c r="O13271" s="0" t="s">
        <v>42</v>
      </c>
      <c r="P13271" s="0" t="n">
        <f aca="false">IF(AND(OR(Dashboard!$B$5="All",D13271=Dashboard!$B$5),OR(Dashboard!$D$5="All",N13271=Dashboard!$D$5),OR(AND(C13271&lt;&gt;"",C13271&gt;=Dashboard!$F$5,C13271&lt;=Dashboard!$H$5),AND(C13271="",Dashboard!$F$5&lt;=1980,Dashboard!$H$5&gt;=2016))),1,0)</f>
        <v>1</v>
      </c>
      <c r="Q13271" s="0" t="n">
        <f aca="false">J13271*P13271+ROW()*0.00000001</f>
        <v>0.05013271</v>
      </c>
    </row>
    <row r="13272" customFormat="false" ht="15" hidden="false" customHeight="false" outlineLevel="0" collapsed="false">
      <c r="A13272" s="0" t="s">
        <v>9567</v>
      </c>
      <c r="B13272" s="0" t="s">
        <v>76</v>
      </c>
      <c r="C13272" s="0" t="n">
        <v>2004</v>
      </c>
      <c r="D13272" s="0" t="s">
        <v>34</v>
      </c>
      <c r="E13272" s="0" t="s">
        <v>89</v>
      </c>
      <c r="F13272" s="0" t="n">
        <v>0.02</v>
      </c>
      <c r="G13272" s="0" t="n">
        <v>0.02</v>
      </c>
      <c r="H13272" s="0" t="n">
        <v>0</v>
      </c>
      <c r="I13272" s="0" t="n">
        <v>0.01</v>
      </c>
      <c r="J13272" s="0" t="n">
        <v>0.05</v>
      </c>
      <c r="N13272" s="0" t="s">
        <v>74</v>
      </c>
      <c r="P13272" s="0" t="n">
        <f aca="false">IF(AND(OR(Dashboard!$B$5="All",D13272=Dashboard!$B$5),OR(Dashboard!$D$5="All",N13272=Dashboard!$D$5),OR(AND(C13272&lt;&gt;"",C13272&gt;=Dashboard!$F$5,C13272&lt;=Dashboard!$H$5),AND(C13272="",Dashboard!$F$5&lt;=1980,Dashboard!$H$5&gt;=2016))),1,0)</f>
        <v>1</v>
      </c>
      <c r="Q13272" s="0" t="n">
        <f aca="false">J13272*P13272+ROW()*0.00000001</f>
        <v>0.05013272</v>
      </c>
    </row>
    <row r="13273" customFormat="false" ht="15" hidden="false" customHeight="false" outlineLevel="0" collapsed="false">
      <c r="A13273" s="0" t="s">
        <v>6049</v>
      </c>
      <c r="B13273" s="0" t="s">
        <v>33</v>
      </c>
      <c r="C13273" s="0" t="n">
        <v>2006</v>
      </c>
      <c r="D13273" s="0" t="s">
        <v>71</v>
      </c>
      <c r="E13273" s="0" t="s">
        <v>649</v>
      </c>
      <c r="F13273" s="0" t="n">
        <v>0.04</v>
      </c>
      <c r="G13273" s="0" t="n">
        <v>0</v>
      </c>
      <c r="H13273" s="0" t="n">
        <v>0</v>
      </c>
      <c r="I13273" s="0" t="n">
        <v>0</v>
      </c>
      <c r="J13273" s="0" t="n">
        <v>0.05</v>
      </c>
      <c r="N13273" s="0" t="s">
        <v>35</v>
      </c>
      <c r="P13273" s="0" t="n">
        <f aca="false">IF(AND(OR(Dashboard!$B$5="All",D13273=Dashboard!$B$5),OR(Dashboard!$D$5="All",N13273=Dashboard!$D$5),OR(AND(C13273&lt;&gt;"",C13273&gt;=Dashboard!$F$5,C13273&lt;=Dashboard!$H$5),AND(C13273="",Dashboard!$F$5&lt;=1980,Dashboard!$H$5&gt;=2016))),1,0)</f>
        <v>1</v>
      </c>
      <c r="Q13273" s="0" t="n">
        <f aca="false">J13273*P13273+ROW()*0.00000001</f>
        <v>0.05013273</v>
      </c>
    </row>
    <row r="13274" customFormat="false" ht="15" hidden="false" customHeight="false" outlineLevel="0" collapsed="false">
      <c r="A13274" s="0" t="s">
        <v>7233</v>
      </c>
      <c r="B13274" s="0" t="s">
        <v>85</v>
      </c>
      <c r="C13274" s="0" t="n">
        <v>2006</v>
      </c>
      <c r="D13274" s="0" t="s">
        <v>71</v>
      </c>
      <c r="E13274" s="0" t="s">
        <v>418</v>
      </c>
      <c r="F13274" s="0" t="n">
        <v>0.03</v>
      </c>
      <c r="G13274" s="0" t="n">
        <v>0.01</v>
      </c>
      <c r="H13274" s="0" t="n">
        <v>0</v>
      </c>
      <c r="I13274" s="0" t="n">
        <v>0</v>
      </c>
      <c r="J13274" s="0" t="n">
        <v>0.05</v>
      </c>
      <c r="K13274" s="0" t="n">
        <v>56</v>
      </c>
      <c r="M13274" s="0" t="s">
        <v>36</v>
      </c>
      <c r="N13274" s="0" t="s">
        <v>35</v>
      </c>
      <c r="O13274" s="0" t="s">
        <v>53</v>
      </c>
      <c r="P13274" s="0" t="n">
        <f aca="false">IF(AND(OR(Dashboard!$B$5="All",D13274=Dashboard!$B$5),OR(Dashboard!$D$5="All",N13274=Dashboard!$D$5),OR(AND(C13274&lt;&gt;"",C13274&gt;=Dashboard!$F$5,C13274&lt;=Dashboard!$H$5),AND(C13274="",Dashboard!$F$5&lt;=1980,Dashboard!$H$5&gt;=2016))),1,0)</f>
        <v>1</v>
      </c>
      <c r="Q13274" s="0" t="n">
        <f aca="false">J13274*P13274+ROW()*0.00000001</f>
        <v>0.05013274</v>
      </c>
    </row>
    <row r="13275" customFormat="false" ht="15" hidden="false" customHeight="false" outlineLevel="0" collapsed="false">
      <c r="A13275" s="0" t="s">
        <v>9568</v>
      </c>
      <c r="B13275" s="0" t="s">
        <v>76</v>
      </c>
      <c r="C13275" s="0" t="n">
        <v>2002</v>
      </c>
      <c r="D13275" s="0" t="s">
        <v>46</v>
      </c>
      <c r="E13275" s="0" t="s">
        <v>6975</v>
      </c>
      <c r="F13275" s="0" t="n">
        <v>0</v>
      </c>
      <c r="G13275" s="0" t="n">
        <v>0</v>
      </c>
      <c r="H13275" s="0" t="n">
        <v>0.05</v>
      </c>
      <c r="I13275" s="0" t="n">
        <v>0</v>
      </c>
      <c r="J13275" s="0" t="n">
        <v>0.05</v>
      </c>
      <c r="N13275" s="0" t="s">
        <v>74</v>
      </c>
      <c r="P13275" s="0" t="n">
        <f aca="false">IF(AND(OR(Dashboard!$B$5="All",D13275=Dashboard!$B$5),OR(Dashboard!$D$5="All",N13275=Dashboard!$D$5),OR(AND(C13275&lt;&gt;"",C13275&gt;=Dashboard!$F$5,C13275&lt;=Dashboard!$H$5),AND(C13275="",Dashboard!$F$5&lt;=1980,Dashboard!$H$5&gt;=2016))),1,0)</f>
        <v>1</v>
      </c>
      <c r="Q13275" s="0" t="n">
        <f aca="false">J13275*P13275+ROW()*0.00000001</f>
        <v>0.05013275</v>
      </c>
    </row>
    <row r="13276" customFormat="false" ht="15" hidden="false" customHeight="false" outlineLevel="0" collapsed="false">
      <c r="A13276" s="0" t="s">
        <v>9569</v>
      </c>
      <c r="B13276" s="0" t="s">
        <v>76</v>
      </c>
      <c r="C13276" s="0" t="n">
        <v>2007</v>
      </c>
      <c r="D13276" s="0" t="s">
        <v>246</v>
      </c>
      <c r="E13276" s="0" t="s">
        <v>782</v>
      </c>
      <c r="F13276" s="0" t="n">
        <v>0.01</v>
      </c>
      <c r="G13276" s="0" t="n">
        <v>0.01</v>
      </c>
      <c r="H13276" s="0" t="n">
        <v>0.03</v>
      </c>
      <c r="I13276" s="0" t="n">
        <v>0</v>
      </c>
      <c r="J13276" s="0" t="n">
        <v>0.05</v>
      </c>
      <c r="K13276" s="0" t="n">
        <v>79</v>
      </c>
      <c r="L13276" s="0" t="n">
        <v>7.9</v>
      </c>
      <c r="M13276" s="0" t="s">
        <v>125</v>
      </c>
      <c r="N13276" s="0" t="s">
        <v>74</v>
      </c>
      <c r="O13276" s="0" t="s">
        <v>37</v>
      </c>
      <c r="P13276" s="0" t="n">
        <f aca="false">IF(AND(OR(Dashboard!$B$5="All",D13276=Dashboard!$B$5),OR(Dashboard!$D$5="All",N13276=Dashboard!$D$5),OR(AND(C13276&lt;&gt;"",C13276&gt;=Dashboard!$F$5,C13276&lt;=Dashboard!$H$5),AND(C13276="",Dashboard!$F$5&lt;=1980,Dashboard!$H$5&gt;=2016))),1,0)</f>
        <v>1</v>
      </c>
      <c r="Q13276" s="0" t="n">
        <f aca="false">J13276*P13276+ROW()*0.00000001</f>
        <v>0.05013276</v>
      </c>
    </row>
    <row r="13277" customFormat="false" ht="15" hidden="false" customHeight="false" outlineLevel="0" collapsed="false">
      <c r="A13277" s="0" t="s">
        <v>9570</v>
      </c>
      <c r="B13277" s="0" t="s">
        <v>50</v>
      </c>
      <c r="C13277" s="0" t="n">
        <v>2008</v>
      </c>
      <c r="D13277" s="0" t="s">
        <v>52</v>
      </c>
      <c r="E13277" s="0" t="s">
        <v>3904</v>
      </c>
      <c r="F13277" s="0" t="n">
        <v>0</v>
      </c>
      <c r="G13277" s="0" t="n">
        <v>0</v>
      </c>
      <c r="H13277" s="0" t="n">
        <v>0.05</v>
      </c>
      <c r="I13277" s="0" t="n">
        <v>0</v>
      </c>
      <c r="J13277" s="0" t="n">
        <v>0.05</v>
      </c>
      <c r="N13277" s="0" t="s">
        <v>35</v>
      </c>
      <c r="P13277" s="0" t="n">
        <f aca="false">IF(AND(OR(Dashboard!$B$5="All",D13277=Dashboard!$B$5),OR(Dashboard!$D$5="All",N13277=Dashboard!$D$5),OR(AND(C13277&lt;&gt;"",C13277&gt;=Dashboard!$F$5,C13277&lt;=Dashboard!$H$5),AND(C13277="",Dashboard!$F$5&lt;=1980,Dashboard!$H$5&gt;=2016))),1,0)</f>
        <v>1</v>
      </c>
      <c r="Q13277" s="0" t="n">
        <f aca="false">J13277*P13277+ROW()*0.00000001</f>
        <v>0.05013277</v>
      </c>
    </row>
    <row r="13278" customFormat="false" ht="15" hidden="false" customHeight="false" outlineLevel="0" collapsed="false">
      <c r="A13278" s="0" t="s">
        <v>9571</v>
      </c>
      <c r="B13278" s="0" t="s">
        <v>70</v>
      </c>
      <c r="C13278" s="0" t="n">
        <v>2010</v>
      </c>
      <c r="D13278" s="0" t="s">
        <v>56</v>
      </c>
      <c r="E13278" s="0" t="s">
        <v>4702</v>
      </c>
      <c r="F13278" s="0" t="n">
        <v>0.04</v>
      </c>
      <c r="G13278" s="0" t="n">
        <v>0</v>
      </c>
      <c r="H13278" s="0" t="n">
        <v>0</v>
      </c>
      <c r="I13278" s="0" t="n">
        <v>0.01</v>
      </c>
      <c r="J13278" s="0" t="n">
        <v>0.05</v>
      </c>
      <c r="K13278" s="0" t="n">
        <v>45</v>
      </c>
      <c r="M13278" s="0" t="s">
        <v>103</v>
      </c>
      <c r="N13278" s="0" t="s">
        <v>74</v>
      </c>
      <c r="O13278" s="0" t="s">
        <v>177</v>
      </c>
      <c r="P13278" s="0" t="n">
        <f aca="false">IF(AND(OR(Dashboard!$B$5="All",D13278=Dashboard!$B$5),OR(Dashboard!$D$5="All",N13278=Dashboard!$D$5),OR(AND(C13278&lt;&gt;"",C13278&gt;=Dashboard!$F$5,C13278&lt;=Dashboard!$H$5),AND(C13278="",Dashboard!$F$5&lt;=1980,Dashboard!$H$5&gt;=2016))),1,0)</f>
        <v>1</v>
      </c>
      <c r="Q13278" s="0" t="n">
        <f aca="false">J13278*P13278+ROW()*0.00000001</f>
        <v>0.05013278</v>
      </c>
    </row>
    <row r="13279" customFormat="false" ht="15" hidden="false" customHeight="false" outlineLevel="0" collapsed="false">
      <c r="A13279" s="0" t="s">
        <v>9408</v>
      </c>
      <c r="B13279" s="0" t="s">
        <v>50</v>
      </c>
      <c r="C13279" s="0" t="n">
        <v>2010</v>
      </c>
      <c r="D13279" s="0" t="s">
        <v>102</v>
      </c>
      <c r="E13279" s="0" t="s">
        <v>1485</v>
      </c>
      <c r="F13279" s="0" t="n">
        <v>0.04</v>
      </c>
      <c r="G13279" s="0" t="n">
        <v>0</v>
      </c>
      <c r="H13279" s="0" t="n">
        <v>0</v>
      </c>
      <c r="I13279" s="0" t="n">
        <v>0</v>
      </c>
      <c r="J13279" s="0" t="n">
        <v>0.05</v>
      </c>
      <c r="M13279" s="0" t="s">
        <v>103</v>
      </c>
      <c r="N13279" s="0" t="s">
        <v>35</v>
      </c>
      <c r="P13279" s="0" t="n">
        <f aca="false">IF(AND(OR(Dashboard!$B$5="All",D13279=Dashboard!$B$5),OR(Dashboard!$D$5="All",N13279=Dashboard!$D$5),OR(AND(C13279&lt;&gt;"",C13279&gt;=Dashboard!$F$5,C13279&lt;=Dashboard!$H$5),AND(C13279="",Dashboard!$F$5&lt;=1980,Dashboard!$H$5&gt;=2016))),1,0)</f>
        <v>1</v>
      </c>
      <c r="Q13279" s="0" t="n">
        <f aca="false">J13279*P13279+ROW()*0.00000001</f>
        <v>0.05013279</v>
      </c>
    </row>
    <row r="13280" customFormat="false" ht="15" hidden="false" customHeight="false" outlineLevel="0" collapsed="false">
      <c r="A13280" s="0" t="s">
        <v>9572</v>
      </c>
      <c r="B13280" s="0" t="s">
        <v>64</v>
      </c>
      <c r="C13280" s="0" t="n">
        <v>2008</v>
      </c>
      <c r="D13280" s="0" t="s">
        <v>34</v>
      </c>
      <c r="E13280" s="0" t="s">
        <v>9573</v>
      </c>
      <c r="F13280" s="0" t="n">
        <v>0.04</v>
      </c>
      <c r="G13280" s="0" t="n">
        <v>0</v>
      </c>
      <c r="H13280" s="0" t="n">
        <v>0</v>
      </c>
      <c r="I13280" s="0" t="n">
        <v>0</v>
      </c>
      <c r="J13280" s="0" t="n">
        <v>0.05</v>
      </c>
      <c r="K13280" s="0" t="n">
        <v>56</v>
      </c>
      <c r="L13280" s="0" t="n">
        <v>5.9</v>
      </c>
      <c r="M13280" s="0" t="s">
        <v>103</v>
      </c>
      <c r="N13280" s="0" t="s">
        <v>66</v>
      </c>
      <c r="O13280" s="0" t="s">
        <v>53</v>
      </c>
      <c r="P13280" s="0" t="n">
        <f aca="false">IF(AND(OR(Dashboard!$B$5="All",D13280=Dashboard!$B$5),OR(Dashboard!$D$5="All",N13280=Dashboard!$D$5),OR(AND(C13280&lt;&gt;"",C13280&gt;=Dashboard!$F$5,C13280&lt;=Dashboard!$H$5),AND(C13280="",Dashboard!$F$5&lt;=1980,Dashboard!$H$5&gt;=2016))),1,0)</f>
        <v>1</v>
      </c>
      <c r="Q13280" s="0" t="n">
        <f aca="false">J13280*P13280+ROW()*0.00000001</f>
        <v>0.0501328</v>
      </c>
    </row>
    <row r="13281" customFormat="false" ht="15" hidden="false" customHeight="false" outlineLevel="0" collapsed="false">
      <c r="A13281" s="0" t="s">
        <v>9574</v>
      </c>
      <c r="B13281" s="0" t="s">
        <v>873</v>
      </c>
      <c r="C13281" s="0" t="n">
        <v>1994</v>
      </c>
      <c r="D13281" s="0" t="s">
        <v>102</v>
      </c>
      <c r="E13281" s="0" t="s">
        <v>154</v>
      </c>
      <c r="F13281" s="0" t="n">
        <v>0</v>
      </c>
      <c r="G13281" s="0" t="n">
        <v>0</v>
      </c>
      <c r="H13281" s="0" t="n">
        <v>0.05</v>
      </c>
      <c r="I13281" s="0" t="n">
        <v>0</v>
      </c>
      <c r="J13281" s="0" t="n">
        <v>0.05</v>
      </c>
      <c r="N13281" s="0" t="s">
        <v>154</v>
      </c>
      <c r="P13281" s="0" t="n">
        <f aca="false">IF(AND(OR(Dashboard!$B$5="All",D13281=Dashboard!$B$5),OR(Dashboard!$D$5="All",N13281=Dashboard!$D$5),OR(AND(C13281&lt;&gt;"",C13281&gt;=Dashboard!$F$5,C13281&lt;=Dashboard!$H$5),AND(C13281="",Dashboard!$F$5&lt;=1980,Dashboard!$H$5&gt;=2016))),1,0)</f>
        <v>1</v>
      </c>
      <c r="Q13281" s="0" t="n">
        <f aca="false">J13281*P13281+ROW()*0.00000001</f>
        <v>0.05013281</v>
      </c>
    </row>
    <row r="13282" customFormat="false" ht="15" hidden="false" customHeight="false" outlineLevel="0" collapsed="false">
      <c r="A13282" s="0" t="s">
        <v>9575</v>
      </c>
      <c r="B13282" s="0" t="s">
        <v>78</v>
      </c>
      <c r="C13282" s="0" t="n">
        <v>1996</v>
      </c>
      <c r="D13282" s="0" t="s">
        <v>34</v>
      </c>
      <c r="E13282" s="0" t="s">
        <v>1173</v>
      </c>
      <c r="F13282" s="0" t="n">
        <v>0</v>
      </c>
      <c r="G13282" s="0" t="n">
        <v>0</v>
      </c>
      <c r="H13282" s="0" t="n">
        <v>0.05</v>
      </c>
      <c r="I13282" s="0" t="n">
        <v>0</v>
      </c>
      <c r="J13282" s="0" t="n">
        <v>0.05</v>
      </c>
      <c r="N13282" s="0" t="s">
        <v>35</v>
      </c>
      <c r="P13282" s="0" t="n">
        <f aca="false">IF(AND(OR(Dashboard!$B$5="All",D13282=Dashboard!$B$5),OR(Dashboard!$D$5="All",N13282=Dashboard!$D$5),OR(AND(C13282&lt;&gt;"",C13282&gt;=Dashboard!$F$5,C13282&lt;=Dashboard!$H$5),AND(C13282="",Dashboard!$F$5&lt;=1980,Dashboard!$H$5&gt;=2016))),1,0)</f>
        <v>1</v>
      </c>
      <c r="Q13282" s="0" t="n">
        <f aca="false">J13282*P13282+ROW()*0.00000001</f>
        <v>0.05013282</v>
      </c>
    </row>
    <row r="13283" customFormat="false" ht="15" hidden="false" customHeight="false" outlineLevel="0" collapsed="false">
      <c r="A13283" s="0" t="s">
        <v>9576</v>
      </c>
      <c r="B13283" s="0" t="s">
        <v>668</v>
      </c>
      <c r="C13283" s="0" t="n">
        <v>2001</v>
      </c>
      <c r="D13283" s="0" t="s">
        <v>102</v>
      </c>
      <c r="E13283" s="0" t="s">
        <v>211</v>
      </c>
      <c r="F13283" s="0" t="n">
        <v>0</v>
      </c>
      <c r="G13283" s="0" t="n">
        <v>0</v>
      </c>
      <c r="H13283" s="0" t="n">
        <v>0.05</v>
      </c>
      <c r="I13283" s="0" t="n">
        <v>0</v>
      </c>
      <c r="J13283" s="0" t="n">
        <v>0.05</v>
      </c>
      <c r="N13283" s="0" t="s">
        <v>154</v>
      </c>
      <c r="P13283" s="0" t="n">
        <f aca="false">IF(AND(OR(Dashboard!$B$5="All",D13283=Dashboard!$B$5),OR(Dashboard!$D$5="All",N13283=Dashboard!$D$5),OR(AND(C13283&lt;&gt;"",C13283&gt;=Dashboard!$F$5,C13283&lt;=Dashboard!$H$5),AND(C13283="",Dashboard!$F$5&lt;=1980,Dashboard!$H$5&gt;=2016))),1,0)</f>
        <v>1</v>
      </c>
      <c r="Q13283" s="0" t="n">
        <f aca="false">J13283*P13283+ROW()*0.00000001</f>
        <v>0.05013283</v>
      </c>
    </row>
    <row r="13284" customFormat="false" ht="15" hidden="false" customHeight="false" outlineLevel="0" collapsed="false">
      <c r="A13284" s="0" t="s">
        <v>9577</v>
      </c>
      <c r="B13284" s="0" t="s">
        <v>144</v>
      </c>
      <c r="C13284" s="0" t="n">
        <v>2005</v>
      </c>
      <c r="D13284" s="0" t="s">
        <v>71</v>
      </c>
      <c r="E13284" s="0" t="s">
        <v>220</v>
      </c>
      <c r="F13284" s="0" t="n">
        <v>0.04</v>
      </c>
      <c r="G13284" s="0" t="n">
        <v>0.01</v>
      </c>
      <c r="H13284" s="0" t="n">
        <v>0</v>
      </c>
      <c r="I13284" s="0" t="n">
        <v>0</v>
      </c>
      <c r="J13284" s="0" t="n">
        <v>0.05</v>
      </c>
      <c r="K13284" s="0" t="n">
        <v>30</v>
      </c>
      <c r="L13284" s="0" t="n">
        <v>3.4</v>
      </c>
      <c r="M13284" s="0" t="s">
        <v>73</v>
      </c>
      <c r="N13284" s="0" t="s">
        <v>66</v>
      </c>
      <c r="O13284" s="0" t="s">
        <v>177</v>
      </c>
      <c r="P13284" s="0" t="n">
        <f aca="false">IF(AND(OR(Dashboard!$B$5="All",D13284=Dashboard!$B$5),OR(Dashboard!$D$5="All",N13284=Dashboard!$D$5),OR(AND(C13284&lt;&gt;"",C13284&gt;=Dashboard!$F$5,C13284&lt;=Dashboard!$H$5),AND(C13284="",Dashboard!$F$5&lt;=1980,Dashboard!$H$5&gt;=2016))),1,0)</f>
        <v>1</v>
      </c>
      <c r="Q13284" s="0" t="n">
        <f aca="false">J13284*P13284+ROW()*0.00000001</f>
        <v>0.05013284</v>
      </c>
    </row>
    <row r="13285" customFormat="false" ht="15" hidden="false" customHeight="false" outlineLevel="0" collapsed="false">
      <c r="A13285" s="0" t="s">
        <v>9578</v>
      </c>
      <c r="B13285" s="0" t="s">
        <v>50</v>
      </c>
      <c r="C13285" s="0" t="n">
        <v>2007</v>
      </c>
      <c r="D13285" s="0" t="s">
        <v>114</v>
      </c>
      <c r="E13285" s="0" t="s">
        <v>220</v>
      </c>
      <c r="F13285" s="0" t="n">
        <v>0</v>
      </c>
      <c r="G13285" s="0" t="n">
        <v>0</v>
      </c>
      <c r="H13285" s="0" t="n">
        <v>0.05</v>
      </c>
      <c r="I13285" s="0" t="n">
        <v>0</v>
      </c>
      <c r="J13285" s="0" t="n">
        <v>0.05</v>
      </c>
      <c r="N13285" s="0" t="s">
        <v>35</v>
      </c>
      <c r="P13285" s="0" t="n">
        <f aca="false">IF(AND(OR(Dashboard!$B$5="All",D13285=Dashboard!$B$5),OR(Dashboard!$D$5="All",N13285=Dashboard!$D$5),OR(AND(C13285&lt;&gt;"",C13285&gt;=Dashboard!$F$5,C13285&lt;=Dashboard!$H$5),AND(C13285="",Dashboard!$F$5&lt;=1980,Dashboard!$H$5&gt;=2016))),1,0)</f>
        <v>1</v>
      </c>
      <c r="Q13285" s="0" t="n">
        <f aca="false">J13285*P13285+ROW()*0.00000001</f>
        <v>0.05013285</v>
      </c>
    </row>
    <row r="13286" customFormat="false" ht="15" hidden="false" customHeight="false" outlineLevel="0" collapsed="false">
      <c r="A13286" s="0" t="s">
        <v>7996</v>
      </c>
      <c r="B13286" s="0" t="s">
        <v>144</v>
      </c>
      <c r="C13286" s="0" t="n">
        <v>2005</v>
      </c>
      <c r="D13286" s="0" t="s">
        <v>34</v>
      </c>
      <c r="E13286" s="0" t="s">
        <v>142</v>
      </c>
      <c r="F13286" s="0" t="n">
        <v>0.04</v>
      </c>
      <c r="G13286" s="0" t="n">
        <v>0.01</v>
      </c>
      <c r="H13286" s="0" t="n">
        <v>0</v>
      </c>
      <c r="I13286" s="0" t="n">
        <v>0</v>
      </c>
      <c r="J13286" s="0" t="n">
        <v>0.05</v>
      </c>
      <c r="K13286" s="0" t="n">
        <v>75</v>
      </c>
      <c r="L13286" s="0" t="n">
        <v>7.7</v>
      </c>
      <c r="M13286" s="0" t="s">
        <v>36</v>
      </c>
      <c r="N13286" s="0" t="s">
        <v>66</v>
      </c>
      <c r="O13286" s="0" t="s">
        <v>37</v>
      </c>
      <c r="P13286" s="0" t="n">
        <f aca="false">IF(AND(OR(Dashboard!$B$5="All",D13286=Dashboard!$B$5),OR(Dashboard!$D$5="All",N13286=Dashboard!$D$5),OR(AND(C13286&lt;&gt;"",C13286&gt;=Dashboard!$F$5,C13286&lt;=Dashboard!$H$5),AND(C13286="",Dashboard!$F$5&lt;=1980,Dashboard!$H$5&gt;=2016))),1,0)</f>
        <v>1</v>
      </c>
      <c r="Q13286" s="0" t="n">
        <f aca="false">J13286*P13286+ROW()*0.00000001</f>
        <v>0.05013286</v>
      </c>
    </row>
    <row r="13287" customFormat="false" ht="15" hidden="false" customHeight="false" outlineLevel="0" collapsed="false">
      <c r="A13287" s="0" t="s">
        <v>9579</v>
      </c>
      <c r="B13287" s="0" t="s">
        <v>152</v>
      </c>
      <c r="C13287" s="0" t="n">
        <v>2004</v>
      </c>
      <c r="D13287" s="0" t="s">
        <v>246</v>
      </c>
      <c r="E13287" s="0" t="s">
        <v>418</v>
      </c>
      <c r="F13287" s="0" t="n">
        <v>0.01</v>
      </c>
      <c r="G13287" s="0" t="n">
        <v>0.03</v>
      </c>
      <c r="H13287" s="0" t="n">
        <v>0</v>
      </c>
      <c r="I13287" s="0" t="n">
        <v>0.01</v>
      </c>
      <c r="J13287" s="0" t="n">
        <v>0.05</v>
      </c>
      <c r="K13287" s="0" t="n">
        <v>86</v>
      </c>
      <c r="L13287" s="0" t="n">
        <v>8.8</v>
      </c>
      <c r="M13287" s="0" t="s">
        <v>73</v>
      </c>
      <c r="N13287" s="0" t="s">
        <v>152</v>
      </c>
      <c r="O13287" s="0" t="s">
        <v>42</v>
      </c>
      <c r="P13287" s="0" t="n">
        <f aca="false">IF(AND(OR(Dashboard!$B$5="All",D13287=Dashboard!$B$5),OR(Dashboard!$D$5="All",N13287=Dashboard!$D$5),OR(AND(C13287&lt;&gt;"",C13287&gt;=Dashboard!$F$5,C13287&lt;=Dashboard!$H$5),AND(C13287="",Dashboard!$F$5&lt;=1980,Dashboard!$H$5&gt;=2016))),1,0)</f>
        <v>1</v>
      </c>
      <c r="Q13287" s="0" t="n">
        <f aca="false">J13287*P13287+ROW()*0.00000001</f>
        <v>0.05013287</v>
      </c>
    </row>
    <row r="13288" customFormat="false" ht="15" hidden="false" customHeight="false" outlineLevel="0" collapsed="false">
      <c r="A13288" s="0" t="s">
        <v>7287</v>
      </c>
      <c r="B13288" s="0" t="s">
        <v>144</v>
      </c>
      <c r="C13288" s="0" t="n">
        <v>2005</v>
      </c>
      <c r="D13288" s="0" t="s">
        <v>52</v>
      </c>
      <c r="E13288" s="0" t="s">
        <v>1551</v>
      </c>
      <c r="F13288" s="0" t="n">
        <v>0.04</v>
      </c>
      <c r="G13288" s="0" t="n">
        <v>0.01</v>
      </c>
      <c r="H13288" s="0" t="n">
        <v>0</v>
      </c>
      <c r="I13288" s="0" t="n">
        <v>0</v>
      </c>
      <c r="J13288" s="0" t="n">
        <v>0.05</v>
      </c>
      <c r="K13288" s="0" t="n">
        <v>74</v>
      </c>
      <c r="M13288" s="0" t="s">
        <v>103</v>
      </c>
      <c r="N13288" s="0" t="s">
        <v>66</v>
      </c>
      <c r="O13288" s="0" t="s">
        <v>37</v>
      </c>
      <c r="P13288" s="0" t="n">
        <f aca="false">IF(AND(OR(Dashboard!$B$5="All",D13288=Dashboard!$B$5),OR(Dashboard!$D$5="All",N13288=Dashboard!$D$5),OR(AND(C13288&lt;&gt;"",C13288&gt;=Dashboard!$F$5,C13288&lt;=Dashboard!$H$5),AND(C13288="",Dashboard!$F$5&lt;=1980,Dashboard!$H$5&gt;=2016))),1,0)</f>
        <v>1</v>
      </c>
      <c r="Q13288" s="0" t="n">
        <f aca="false">J13288*P13288+ROW()*0.00000001</f>
        <v>0.05013288</v>
      </c>
    </row>
    <row r="13289" customFormat="false" ht="15" hidden="false" customHeight="false" outlineLevel="0" collapsed="false">
      <c r="A13289" s="0" t="s">
        <v>9580</v>
      </c>
      <c r="B13289" s="0" t="s">
        <v>85</v>
      </c>
      <c r="C13289" s="0" t="n">
        <v>2003</v>
      </c>
      <c r="D13289" s="0" t="s">
        <v>41</v>
      </c>
      <c r="E13289" s="0" t="s">
        <v>91</v>
      </c>
      <c r="F13289" s="0" t="n">
        <v>0.03</v>
      </c>
      <c r="G13289" s="0" t="n">
        <v>0.01</v>
      </c>
      <c r="H13289" s="0" t="n">
        <v>0</v>
      </c>
      <c r="I13289" s="0" t="n">
        <v>0</v>
      </c>
      <c r="J13289" s="0" t="n">
        <v>0.05</v>
      </c>
      <c r="K13289" s="0" t="n">
        <v>80</v>
      </c>
      <c r="L13289" s="0" t="n">
        <v>9.4</v>
      </c>
      <c r="M13289" s="0" t="s">
        <v>36</v>
      </c>
      <c r="N13289" s="0" t="s">
        <v>35</v>
      </c>
      <c r="O13289" s="0" t="s">
        <v>37</v>
      </c>
      <c r="P13289" s="0" t="n">
        <f aca="false">IF(AND(OR(Dashboard!$B$5="All",D13289=Dashboard!$B$5),OR(Dashboard!$D$5="All",N13289=Dashboard!$D$5),OR(AND(C13289&lt;&gt;"",C13289&gt;=Dashboard!$F$5,C13289&lt;=Dashboard!$H$5),AND(C13289="",Dashboard!$F$5&lt;=1980,Dashboard!$H$5&gt;=2016))),1,0)</f>
        <v>1</v>
      </c>
      <c r="Q13289" s="0" t="n">
        <f aca="false">J13289*P13289+ROW()*0.00000001</f>
        <v>0.05013289</v>
      </c>
    </row>
    <row r="13290" customFormat="false" ht="15" hidden="false" customHeight="false" outlineLevel="0" collapsed="false">
      <c r="A13290" s="0" t="s">
        <v>9581</v>
      </c>
      <c r="B13290" s="0" t="s">
        <v>33</v>
      </c>
      <c r="D13290" s="0" t="s">
        <v>52</v>
      </c>
      <c r="E13290" s="0" t="s">
        <v>520</v>
      </c>
      <c r="F13290" s="0" t="n">
        <v>0.04</v>
      </c>
      <c r="G13290" s="0" t="n">
        <v>0</v>
      </c>
      <c r="H13290" s="0" t="n">
        <v>0</v>
      </c>
      <c r="I13290" s="0" t="n">
        <v>0</v>
      </c>
      <c r="J13290" s="0" t="n">
        <v>0.05</v>
      </c>
      <c r="M13290" s="0" t="s">
        <v>36</v>
      </c>
      <c r="N13290" s="0" t="s">
        <v>35</v>
      </c>
      <c r="P13290" s="0" t="n">
        <f aca="false">IF(AND(OR(Dashboard!$B$5="All",D13290=Dashboard!$B$5),OR(Dashboard!$D$5="All",N13290=Dashboard!$D$5),OR(AND(C13290&lt;&gt;"",C13290&gt;=Dashboard!$F$5,C13290&lt;=Dashboard!$H$5),AND(C13290="",Dashboard!$F$5&lt;=1980,Dashboard!$H$5&gt;=2016))),1,0)</f>
        <v>1</v>
      </c>
      <c r="Q13290" s="0" t="n">
        <f aca="false">J13290*P13290+ROW()*0.00000001</f>
        <v>0.0501329</v>
      </c>
    </row>
    <row r="13291" customFormat="false" ht="15" hidden="false" customHeight="false" outlineLevel="0" collapsed="false">
      <c r="A13291" s="0" t="s">
        <v>9582</v>
      </c>
      <c r="B13291" s="0" t="s">
        <v>117</v>
      </c>
      <c r="C13291" s="0" t="n">
        <v>1998</v>
      </c>
      <c r="D13291" s="0" t="s">
        <v>16</v>
      </c>
      <c r="E13291" s="0" t="s">
        <v>3531</v>
      </c>
      <c r="F13291" s="0" t="n">
        <v>0.03</v>
      </c>
      <c r="G13291" s="0" t="n">
        <v>0.02</v>
      </c>
      <c r="H13291" s="0" t="n">
        <v>0</v>
      </c>
      <c r="I13291" s="0" t="n">
        <v>0</v>
      </c>
      <c r="J13291" s="0" t="n">
        <v>0.05</v>
      </c>
      <c r="K13291" s="0" t="n">
        <v>69</v>
      </c>
      <c r="L13291" s="0" t="n">
        <v>7.5</v>
      </c>
      <c r="M13291" s="0" t="s">
        <v>36</v>
      </c>
      <c r="N13291" s="0" t="s">
        <v>74</v>
      </c>
      <c r="O13291" s="0" t="s">
        <v>67</v>
      </c>
      <c r="P13291" s="0" t="n">
        <f aca="false">IF(AND(OR(Dashboard!$B$5="All",D13291=Dashboard!$B$5),OR(Dashboard!$D$5="All",N13291=Dashboard!$D$5),OR(AND(C13291&lt;&gt;"",C13291&gt;=Dashboard!$F$5,C13291&lt;=Dashboard!$H$5),AND(C13291="",Dashboard!$F$5&lt;=1980,Dashboard!$H$5&gt;=2016))),1,0)</f>
        <v>1</v>
      </c>
      <c r="Q13291" s="0" t="n">
        <f aca="false">J13291*P13291+ROW()*0.00000001</f>
        <v>0.05013291</v>
      </c>
    </row>
    <row r="13292" customFormat="false" ht="15" hidden="false" customHeight="false" outlineLevel="0" collapsed="false">
      <c r="A13292" s="0" t="s">
        <v>9583</v>
      </c>
      <c r="B13292" s="0" t="s">
        <v>164</v>
      </c>
      <c r="C13292" s="0" t="n">
        <v>2006</v>
      </c>
      <c r="D13292" s="0" t="s">
        <v>71</v>
      </c>
      <c r="E13292" s="0" t="s">
        <v>782</v>
      </c>
      <c r="F13292" s="0" t="n">
        <v>0.04</v>
      </c>
      <c r="G13292" s="0" t="n">
        <v>0</v>
      </c>
      <c r="H13292" s="0" t="n">
        <v>0</v>
      </c>
      <c r="I13292" s="0" t="n">
        <v>0</v>
      </c>
      <c r="J13292" s="0" t="n">
        <v>0.05</v>
      </c>
      <c r="K13292" s="0" t="n">
        <v>57</v>
      </c>
      <c r="L13292" s="0" t="n">
        <v>8.1</v>
      </c>
      <c r="M13292" s="0" t="s">
        <v>103</v>
      </c>
      <c r="N13292" s="0" t="s">
        <v>74</v>
      </c>
      <c r="O13292" s="0" t="s">
        <v>53</v>
      </c>
      <c r="P13292" s="0" t="n">
        <f aca="false">IF(AND(OR(Dashboard!$B$5="All",D13292=Dashboard!$B$5),OR(Dashboard!$D$5="All",N13292=Dashboard!$D$5),OR(AND(C13292&lt;&gt;"",C13292&gt;=Dashboard!$F$5,C13292&lt;=Dashboard!$H$5),AND(C13292="",Dashboard!$F$5&lt;=1980,Dashboard!$H$5&gt;=2016))),1,0)</f>
        <v>1</v>
      </c>
      <c r="Q13292" s="0" t="n">
        <f aca="false">J13292*P13292+ROW()*0.00000001</f>
        <v>0.05013292</v>
      </c>
    </row>
    <row r="13293" customFormat="false" ht="15" hidden="false" customHeight="false" outlineLevel="0" collapsed="false">
      <c r="A13293" s="0" t="s">
        <v>9584</v>
      </c>
      <c r="B13293" s="0" t="s">
        <v>152</v>
      </c>
      <c r="C13293" s="0" t="n">
        <v>2003</v>
      </c>
      <c r="D13293" s="0" t="s">
        <v>58</v>
      </c>
      <c r="E13293" s="0" t="s">
        <v>65</v>
      </c>
      <c r="F13293" s="0" t="n">
        <v>0.02</v>
      </c>
      <c r="G13293" s="0" t="n">
        <v>0.02</v>
      </c>
      <c r="H13293" s="0" t="n">
        <v>0</v>
      </c>
      <c r="I13293" s="0" t="n">
        <v>0.01</v>
      </c>
      <c r="J13293" s="0" t="n">
        <v>0.05</v>
      </c>
      <c r="K13293" s="0" t="n">
        <v>85</v>
      </c>
      <c r="L13293" s="0" t="n">
        <v>9</v>
      </c>
      <c r="M13293" s="0" t="s">
        <v>103</v>
      </c>
      <c r="N13293" s="0" t="s">
        <v>152</v>
      </c>
      <c r="O13293" s="0" t="s">
        <v>42</v>
      </c>
      <c r="P13293" s="0" t="n">
        <f aca="false">IF(AND(OR(Dashboard!$B$5="All",D13293=Dashboard!$B$5),OR(Dashboard!$D$5="All",N13293=Dashboard!$D$5),OR(AND(C13293&lt;&gt;"",C13293&gt;=Dashboard!$F$5,C13293&lt;=Dashboard!$H$5),AND(C13293="",Dashboard!$F$5&lt;=1980,Dashboard!$H$5&gt;=2016))),1,0)</f>
        <v>1</v>
      </c>
      <c r="Q13293" s="0" t="n">
        <f aca="false">J13293*P13293+ROW()*0.00000001</f>
        <v>0.05013293</v>
      </c>
    </row>
    <row r="13294" customFormat="false" ht="15" hidden="false" customHeight="false" outlineLevel="0" collapsed="false">
      <c r="A13294" s="0" t="s">
        <v>9585</v>
      </c>
      <c r="B13294" s="0" t="s">
        <v>50</v>
      </c>
      <c r="C13294" s="0" t="n">
        <v>2011</v>
      </c>
      <c r="D13294" s="0" t="s">
        <v>114</v>
      </c>
      <c r="E13294" s="0" t="s">
        <v>328</v>
      </c>
      <c r="F13294" s="0" t="n">
        <v>0</v>
      </c>
      <c r="G13294" s="0" t="n">
        <v>0</v>
      </c>
      <c r="H13294" s="0" t="n">
        <v>0.05</v>
      </c>
      <c r="I13294" s="0" t="n">
        <v>0</v>
      </c>
      <c r="J13294" s="0" t="n">
        <v>0.05</v>
      </c>
      <c r="N13294" s="0" t="s">
        <v>35</v>
      </c>
      <c r="P13294" s="0" t="n">
        <f aca="false">IF(AND(OR(Dashboard!$B$5="All",D13294=Dashboard!$B$5),OR(Dashboard!$D$5="All",N13294=Dashboard!$D$5),OR(AND(C13294&lt;&gt;"",C13294&gt;=Dashboard!$F$5,C13294&lt;=Dashboard!$H$5),AND(C13294="",Dashboard!$F$5&lt;=1980,Dashboard!$H$5&gt;=2016))),1,0)</f>
        <v>1</v>
      </c>
      <c r="Q13294" s="0" t="n">
        <f aca="false">J13294*P13294+ROW()*0.00000001</f>
        <v>0.05013294</v>
      </c>
    </row>
    <row r="13295" customFormat="false" ht="15" hidden="false" customHeight="false" outlineLevel="0" collapsed="false">
      <c r="A13295" s="0" t="s">
        <v>9586</v>
      </c>
      <c r="B13295" s="0" t="s">
        <v>76</v>
      </c>
      <c r="C13295" s="0" t="n">
        <v>2007</v>
      </c>
      <c r="D13295" s="0" t="s">
        <v>46</v>
      </c>
      <c r="E13295" s="0" t="s">
        <v>1607</v>
      </c>
      <c r="F13295" s="0" t="n">
        <v>0</v>
      </c>
      <c r="G13295" s="0" t="n">
        <v>0</v>
      </c>
      <c r="H13295" s="0" t="n">
        <v>0.05</v>
      </c>
      <c r="I13295" s="0" t="n">
        <v>0</v>
      </c>
      <c r="J13295" s="0" t="n">
        <v>0.05</v>
      </c>
      <c r="N13295" s="0" t="s">
        <v>74</v>
      </c>
      <c r="P13295" s="0" t="n">
        <f aca="false">IF(AND(OR(Dashboard!$B$5="All",D13295=Dashboard!$B$5),OR(Dashboard!$D$5="All",N13295=Dashboard!$D$5),OR(AND(C13295&lt;&gt;"",C13295&gt;=Dashboard!$F$5,C13295&lt;=Dashboard!$H$5),AND(C13295="",Dashboard!$F$5&lt;=1980,Dashboard!$H$5&gt;=2016))),1,0)</f>
        <v>1</v>
      </c>
      <c r="Q13295" s="0" t="n">
        <f aca="false">J13295*P13295+ROW()*0.00000001</f>
        <v>0.05013295</v>
      </c>
    </row>
    <row r="13296" customFormat="false" ht="15" hidden="false" customHeight="false" outlineLevel="0" collapsed="false">
      <c r="A13296" s="0" t="s">
        <v>9587</v>
      </c>
      <c r="B13296" s="0" t="s">
        <v>78</v>
      </c>
      <c r="C13296" s="0" t="n">
        <v>1995</v>
      </c>
      <c r="D13296" s="0" t="s">
        <v>48</v>
      </c>
      <c r="E13296" s="0" t="s">
        <v>9588</v>
      </c>
      <c r="F13296" s="0" t="n">
        <v>0</v>
      </c>
      <c r="G13296" s="0" t="n">
        <v>0</v>
      </c>
      <c r="H13296" s="0" t="n">
        <v>0.05</v>
      </c>
      <c r="I13296" s="0" t="n">
        <v>0</v>
      </c>
      <c r="J13296" s="0" t="n">
        <v>0.05</v>
      </c>
      <c r="N13296" s="0" t="s">
        <v>35</v>
      </c>
      <c r="P13296" s="0" t="n">
        <f aca="false">IF(AND(OR(Dashboard!$B$5="All",D13296=Dashboard!$B$5),OR(Dashboard!$D$5="All",N13296=Dashboard!$D$5),OR(AND(C13296&lt;&gt;"",C13296&gt;=Dashboard!$F$5,C13296&lt;=Dashboard!$H$5),AND(C13296="",Dashboard!$F$5&lt;=1980,Dashboard!$H$5&gt;=2016))),1,0)</f>
        <v>1</v>
      </c>
      <c r="Q13296" s="0" t="n">
        <f aca="false">J13296*P13296+ROW()*0.00000001</f>
        <v>0.05013296</v>
      </c>
    </row>
    <row r="13297" customFormat="false" ht="15" hidden="false" customHeight="false" outlineLevel="0" collapsed="false">
      <c r="A13297" s="0" t="s">
        <v>1265</v>
      </c>
      <c r="B13297" s="0" t="s">
        <v>152</v>
      </c>
      <c r="C13297" s="0" t="n">
        <v>2009</v>
      </c>
      <c r="D13297" s="0" t="s">
        <v>71</v>
      </c>
      <c r="E13297" s="0" t="s">
        <v>91</v>
      </c>
      <c r="F13297" s="0" t="n">
        <v>0.02</v>
      </c>
      <c r="G13297" s="0" t="n">
        <v>0.03</v>
      </c>
      <c r="H13297" s="0" t="n">
        <v>0</v>
      </c>
      <c r="I13297" s="0" t="n">
        <v>0.01</v>
      </c>
      <c r="J13297" s="0" t="n">
        <v>0.05</v>
      </c>
      <c r="K13297" s="0" t="n">
        <v>66</v>
      </c>
      <c r="L13297" s="0" t="n">
        <v>8</v>
      </c>
      <c r="M13297" s="0" t="s">
        <v>125</v>
      </c>
      <c r="N13297" s="0" t="s">
        <v>152</v>
      </c>
      <c r="O13297" s="0" t="s">
        <v>67</v>
      </c>
      <c r="P13297" s="0" t="n">
        <f aca="false">IF(AND(OR(Dashboard!$B$5="All",D13297=Dashboard!$B$5),OR(Dashboard!$D$5="All",N13297=Dashboard!$D$5),OR(AND(C13297&lt;&gt;"",C13297&gt;=Dashboard!$F$5,C13297&lt;=Dashboard!$H$5),AND(C13297="",Dashboard!$F$5&lt;=1980,Dashboard!$H$5&gt;=2016))),1,0)</f>
        <v>1</v>
      </c>
      <c r="Q13297" s="0" t="n">
        <f aca="false">J13297*P13297+ROW()*0.00000001</f>
        <v>0.05013297</v>
      </c>
    </row>
    <row r="13298" customFormat="false" ht="15" hidden="false" customHeight="false" outlineLevel="0" collapsed="false">
      <c r="A13298" s="0" t="s">
        <v>9589</v>
      </c>
      <c r="B13298" s="0" t="s">
        <v>85</v>
      </c>
      <c r="C13298" s="0" t="n">
        <v>2001</v>
      </c>
      <c r="D13298" s="0" t="s">
        <v>34</v>
      </c>
      <c r="E13298" s="0" t="s">
        <v>3941</v>
      </c>
      <c r="F13298" s="0" t="n">
        <v>0.03</v>
      </c>
      <c r="G13298" s="0" t="n">
        <v>0.01</v>
      </c>
      <c r="H13298" s="0" t="n">
        <v>0</v>
      </c>
      <c r="I13298" s="0" t="n">
        <v>0</v>
      </c>
      <c r="J13298" s="0" t="n">
        <v>0.05</v>
      </c>
      <c r="K13298" s="0" t="n">
        <v>69</v>
      </c>
      <c r="M13298" s="0" t="s">
        <v>36</v>
      </c>
      <c r="N13298" s="0" t="s">
        <v>35</v>
      </c>
      <c r="O13298" s="0" t="s">
        <v>67</v>
      </c>
      <c r="P13298" s="0" t="n">
        <f aca="false">IF(AND(OR(Dashboard!$B$5="All",D13298=Dashboard!$B$5),OR(Dashboard!$D$5="All",N13298=Dashboard!$D$5),OR(AND(C13298&lt;&gt;"",C13298&gt;=Dashboard!$F$5,C13298&lt;=Dashboard!$H$5),AND(C13298="",Dashboard!$F$5&lt;=1980,Dashboard!$H$5&gt;=2016))),1,0)</f>
        <v>1</v>
      </c>
      <c r="Q13298" s="0" t="n">
        <f aca="false">J13298*P13298+ROW()*0.00000001</f>
        <v>0.05013298</v>
      </c>
    </row>
    <row r="13299" customFormat="false" ht="15" hidden="false" customHeight="false" outlineLevel="0" collapsed="false">
      <c r="A13299" s="0" t="s">
        <v>5981</v>
      </c>
      <c r="B13299" s="0" t="s">
        <v>186</v>
      </c>
      <c r="C13299" s="0" t="n">
        <v>2005</v>
      </c>
      <c r="D13299" s="0" t="s">
        <v>41</v>
      </c>
      <c r="E13299" s="0" t="s">
        <v>91</v>
      </c>
      <c r="F13299" s="0" t="n">
        <v>0.04</v>
      </c>
      <c r="G13299" s="0" t="n">
        <v>0.01</v>
      </c>
      <c r="H13299" s="0" t="n">
        <v>0</v>
      </c>
      <c r="I13299" s="0" t="n">
        <v>0</v>
      </c>
      <c r="J13299" s="0" t="n">
        <v>0.05</v>
      </c>
      <c r="K13299" s="0" t="n">
        <v>54</v>
      </c>
      <c r="M13299" s="0" t="s">
        <v>103</v>
      </c>
      <c r="N13299" s="0" t="s">
        <v>35</v>
      </c>
      <c r="O13299" s="0" t="s">
        <v>53</v>
      </c>
      <c r="P13299" s="0" t="n">
        <f aca="false">IF(AND(OR(Dashboard!$B$5="All",D13299=Dashboard!$B$5),OR(Dashboard!$D$5="All",N13299=Dashboard!$D$5),OR(AND(C13299&lt;&gt;"",C13299&gt;=Dashboard!$F$5,C13299&lt;=Dashboard!$H$5),AND(C13299="",Dashboard!$F$5&lt;=1980,Dashboard!$H$5&gt;=2016))),1,0)</f>
        <v>1</v>
      </c>
      <c r="Q13299" s="0" t="n">
        <f aca="false">J13299*P13299+ROW()*0.00000001</f>
        <v>0.05013299</v>
      </c>
    </row>
    <row r="13300" customFormat="false" ht="15" hidden="false" customHeight="false" outlineLevel="0" collapsed="false">
      <c r="A13300" s="0" t="s">
        <v>9590</v>
      </c>
      <c r="B13300" s="0" t="s">
        <v>164</v>
      </c>
      <c r="C13300" s="0" t="n">
        <v>2006</v>
      </c>
      <c r="D13300" s="0" t="s">
        <v>16</v>
      </c>
      <c r="E13300" s="0" t="s">
        <v>211</v>
      </c>
      <c r="F13300" s="0" t="n">
        <v>0</v>
      </c>
      <c r="G13300" s="0" t="n">
        <v>0</v>
      </c>
      <c r="H13300" s="0" t="n">
        <v>0.05</v>
      </c>
      <c r="I13300" s="0" t="n">
        <v>0</v>
      </c>
      <c r="J13300" s="0" t="n">
        <v>0.05</v>
      </c>
      <c r="N13300" s="0" t="s">
        <v>74</v>
      </c>
      <c r="P13300" s="0" t="n">
        <f aca="false">IF(AND(OR(Dashboard!$B$5="All",D13300=Dashboard!$B$5),OR(Dashboard!$D$5="All",N13300=Dashboard!$D$5),OR(AND(C13300&lt;&gt;"",C13300&gt;=Dashboard!$F$5,C13300&lt;=Dashboard!$H$5),AND(C13300="",Dashboard!$F$5&lt;=1980,Dashboard!$H$5&gt;=2016))),1,0)</f>
        <v>1</v>
      </c>
      <c r="Q13300" s="0" t="n">
        <f aca="false">J13300*P13300+ROW()*0.00000001</f>
        <v>0.050133</v>
      </c>
    </row>
    <row r="13301" customFormat="false" ht="15" hidden="false" customHeight="false" outlineLevel="0" collapsed="false">
      <c r="A13301" s="0" t="s">
        <v>9591</v>
      </c>
      <c r="B13301" s="0" t="s">
        <v>76</v>
      </c>
      <c r="C13301" s="0" t="n">
        <v>2006</v>
      </c>
      <c r="D13301" s="0" t="s">
        <v>34</v>
      </c>
      <c r="E13301" s="0" t="s">
        <v>142</v>
      </c>
      <c r="F13301" s="0" t="n">
        <v>0.02</v>
      </c>
      <c r="G13301" s="0" t="n">
        <v>0.02</v>
      </c>
      <c r="H13301" s="0" t="n">
        <v>0</v>
      </c>
      <c r="I13301" s="0" t="n">
        <v>0.01</v>
      </c>
      <c r="J13301" s="0" t="n">
        <v>0.05</v>
      </c>
      <c r="K13301" s="0" t="n">
        <v>70</v>
      </c>
      <c r="L13301" s="0" t="n">
        <v>7.8</v>
      </c>
      <c r="M13301" s="0" t="s">
        <v>36</v>
      </c>
      <c r="N13301" s="0" t="s">
        <v>74</v>
      </c>
      <c r="O13301" s="0" t="s">
        <v>67</v>
      </c>
      <c r="P13301" s="0" t="n">
        <f aca="false">IF(AND(OR(Dashboard!$B$5="All",D13301=Dashboard!$B$5),OR(Dashboard!$D$5="All",N13301=Dashboard!$D$5),OR(AND(C13301&lt;&gt;"",C13301&gt;=Dashboard!$F$5,C13301&lt;=Dashboard!$H$5),AND(C13301="",Dashboard!$F$5&lt;=1980,Dashboard!$H$5&gt;=2016))),1,0)</f>
        <v>1</v>
      </c>
      <c r="Q13301" s="0" t="n">
        <f aca="false">J13301*P13301+ROW()*0.00000001</f>
        <v>0.05013301</v>
      </c>
    </row>
    <row r="13302" customFormat="false" ht="15" hidden="false" customHeight="false" outlineLevel="0" collapsed="false">
      <c r="A13302" s="0" t="s">
        <v>9592</v>
      </c>
      <c r="B13302" s="0" t="s">
        <v>144</v>
      </c>
      <c r="C13302" s="0" t="n">
        <v>2004</v>
      </c>
      <c r="D13302" s="0" t="s">
        <v>71</v>
      </c>
      <c r="E13302" s="0" t="s">
        <v>65</v>
      </c>
      <c r="F13302" s="0" t="n">
        <v>0.04</v>
      </c>
      <c r="G13302" s="0" t="n">
        <v>0.01</v>
      </c>
      <c r="H13302" s="0" t="n">
        <v>0</v>
      </c>
      <c r="I13302" s="0" t="n">
        <v>0</v>
      </c>
      <c r="J13302" s="0" t="n">
        <v>0.05</v>
      </c>
      <c r="K13302" s="0" t="n">
        <v>84</v>
      </c>
      <c r="L13302" s="0" t="n">
        <v>8.3</v>
      </c>
      <c r="M13302" s="0" t="s">
        <v>73</v>
      </c>
      <c r="N13302" s="0" t="s">
        <v>66</v>
      </c>
      <c r="O13302" s="0" t="s">
        <v>42</v>
      </c>
      <c r="P13302" s="0" t="n">
        <f aca="false">IF(AND(OR(Dashboard!$B$5="All",D13302=Dashboard!$B$5),OR(Dashboard!$D$5="All",N13302=Dashboard!$D$5),OR(AND(C13302&lt;&gt;"",C13302&gt;=Dashboard!$F$5,C13302&lt;=Dashboard!$H$5),AND(C13302="",Dashboard!$F$5&lt;=1980,Dashboard!$H$5&gt;=2016))),1,0)</f>
        <v>1</v>
      </c>
      <c r="Q13302" s="0" t="n">
        <f aca="false">J13302*P13302+ROW()*0.00000001</f>
        <v>0.05013302</v>
      </c>
    </row>
    <row r="13303" customFormat="false" ht="15" hidden="false" customHeight="false" outlineLevel="0" collapsed="false">
      <c r="A13303" s="0" t="s">
        <v>2717</v>
      </c>
      <c r="B13303" s="0" t="s">
        <v>186</v>
      </c>
      <c r="C13303" s="0" t="n">
        <v>2002</v>
      </c>
      <c r="D13303" s="0" t="s">
        <v>34</v>
      </c>
      <c r="E13303" s="0" t="s">
        <v>142</v>
      </c>
      <c r="F13303" s="0" t="n">
        <v>0.04</v>
      </c>
      <c r="G13303" s="0" t="n">
        <v>0.01</v>
      </c>
      <c r="H13303" s="0" t="n">
        <v>0</v>
      </c>
      <c r="I13303" s="0" t="n">
        <v>0</v>
      </c>
      <c r="J13303" s="0" t="n">
        <v>0.05</v>
      </c>
      <c r="K13303" s="0" t="n">
        <v>78</v>
      </c>
      <c r="L13303" s="0" t="n">
        <v>7.7</v>
      </c>
      <c r="M13303" s="0" t="s">
        <v>36</v>
      </c>
      <c r="N13303" s="0" t="s">
        <v>35</v>
      </c>
      <c r="O13303" s="0" t="s">
        <v>37</v>
      </c>
      <c r="P13303" s="0" t="n">
        <f aca="false">IF(AND(OR(Dashboard!$B$5="All",D13303=Dashboard!$B$5),OR(Dashboard!$D$5="All",N13303=Dashboard!$D$5),OR(AND(C13303&lt;&gt;"",C13303&gt;=Dashboard!$F$5,C13303&lt;=Dashboard!$H$5),AND(C13303="",Dashboard!$F$5&lt;=1980,Dashboard!$H$5&gt;=2016))),1,0)</f>
        <v>1</v>
      </c>
      <c r="Q13303" s="0" t="n">
        <f aca="false">J13303*P13303+ROW()*0.00000001</f>
        <v>0.05013303</v>
      </c>
    </row>
    <row r="13304" customFormat="false" ht="15" hidden="false" customHeight="false" outlineLevel="0" collapsed="false">
      <c r="A13304" s="0" t="s">
        <v>9593</v>
      </c>
      <c r="B13304" s="0" t="s">
        <v>64</v>
      </c>
      <c r="C13304" s="0" t="n">
        <v>2006</v>
      </c>
      <c r="D13304" s="0" t="s">
        <v>246</v>
      </c>
      <c r="E13304" s="0" t="s">
        <v>142</v>
      </c>
      <c r="F13304" s="0" t="n">
        <v>0</v>
      </c>
      <c r="G13304" s="0" t="n">
        <v>0.04</v>
      </c>
      <c r="H13304" s="0" t="n">
        <v>0</v>
      </c>
      <c r="I13304" s="0" t="n">
        <v>0</v>
      </c>
      <c r="J13304" s="0" t="n">
        <v>0.05</v>
      </c>
      <c r="K13304" s="0" t="n">
        <v>79</v>
      </c>
      <c r="L13304" s="0" t="n">
        <v>7.5</v>
      </c>
      <c r="M13304" s="0" t="s">
        <v>103</v>
      </c>
      <c r="N13304" s="0" t="s">
        <v>66</v>
      </c>
      <c r="O13304" s="0" t="s">
        <v>37</v>
      </c>
      <c r="P13304" s="0" t="n">
        <f aca="false">IF(AND(OR(Dashboard!$B$5="All",D13304=Dashboard!$B$5),OR(Dashboard!$D$5="All",N13304=Dashboard!$D$5),OR(AND(C13304&lt;&gt;"",C13304&gt;=Dashboard!$F$5,C13304&lt;=Dashboard!$H$5),AND(C13304="",Dashboard!$F$5&lt;=1980,Dashboard!$H$5&gt;=2016))),1,0)</f>
        <v>1</v>
      </c>
      <c r="Q13304" s="0" t="n">
        <f aca="false">J13304*P13304+ROW()*0.00000001</f>
        <v>0.05013304</v>
      </c>
    </row>
    <row r="13305" customFormat="false" ht="15" hidden="false" customHeight="false" outlineLevel="0" collapsed="false">
      <c r="A13305" s="0" t="s">
        <v>2697</v>
      </c>
      <c r="B13305" s="0" t="s">
        <v>152</v>
      </c>
      <c r="C13305" s="0" t="n">
        <v>2014</v>
      </c>
      <c r="D13305" s="0" t="s">
        <v>71</v>
      </c>
      <c r="E13305" s="0" t="s">
        <v>243</v>
      </c>
      <c r="F13305" s="0" t="n">
        <v>0</v>
      </c>
      <c r="G13305" s="0" t="n">
        <v>0.05</v>
      </c>
      <c r="H13305" s="0" t="n">
        <v>0</v>
      </c>
      <c r="I13305" s="0" t="n">
        <v>0</v>
      </c>
      <c r="J13305" s="0" t="n">
        <v>0.05</v>
      </c>
      <c r="K13305" s="0" t="n">
        <v>68</v>
      </c>
      <c r="M13305" s="0" t="s">
        <v>125</v>
      </c>
      <c r="N13305" s="0" t="s">
        <v>152</v>
      </c>
      <c r="O13305" s="0" t="s">
        <v>67</v>
      </c>
      <c r="P13305" s="0" t="n">
        <f aca="false">IF(AND(OR(Dashboard!$B$5="All",D13305=Dashboard!$B$5),OR(Dashboard!$D$5="All",N13305=Dashboard!$D$5),OR(AND(C13305&lt;&gt;"",C13305&gt;=Dashboard!$F$5,C13305&lt;=Dashboard!$H$5),AND(C13305="",Dashboard!$F$5&lt;=1980,Dashboard!$H$5&gt;=2016))),1,0)</f>
        <v>1</v>
      </c>
      <c r="Q13305" s="0" t="n">
        <f aca="false">J13305*P13305+ROW()*0.00000001</f>
        <v>0.05013305</v>
      </c>
    </row>
    <row r="13306" customFormat="false" ht="15" hidden="false" customHeight="false" outlineLevel="0" collapsed="false">
      <c r="A13306" s="0" t="s">
        <v>1050</v>
      </c>
      <c r="B13306" s="0" t="s">
        <v>152</v>
      </c>
      <c r="C13306" s="0" t="n">
        <v>2006</v>
      </c>
      <c r="D13306" s="0" t="s">
        <v>41</v>
      </c>
      <c r="E13306" s="0" t="s">
        <v>142</v>
      </c>
      <c r="F13306" s="0" t="n">
        <v>0</v>
      </c>
      <c r="G13306" s="0" t="n">
        <v>0.04</v>
      </c>
      <c r="H13306" s="0" t="n">
        <v>0</v>
      </c>
      <c r="I13306" s="0" t="n">
        <v>0.01</v>
      </c>
      <c r="J13306" s="0" t="n">
        <v>0.05</v>
      </c>
      <c r="K13306" s="0" t="n">
        <v>78</v>
      </c>
      <c r="L13306" s="0" t="n">
        <v>7.2</v>
      </c>
      <c r="M13306" s="0" t="s">
        <v>125</v>
      </c>
      <c r="N13306" s="0" t="s">
        <v>152</v>
      </c>
      <c r="O13306" s="0" t="s">
        <v>37</v>
      </c>
      <c r="P13306" s="0" t="n">
        <f aca="false">IF(AND(OR(Dashboard!$B$5="All",D13306=Dashboard!$B$5),OR(Dashboard!$D$5="All",N13306=Dashboard!$D$5),OR(AND(C13306&lt;&gt;"",C13306&gt;=Dashboard!$F$5,C13306&lt;=Dashboard!$H$5),AND(C13306="",Dashboard!$F$5&lt;=1980,Dashboard!$H$5&gt;=2016))),1,0)</f>
        <v>1</v>
      </c>
      <c r="Q13306" s="0" t="n">
        <f aca="false">J13306*P13306+ROW()*0.00000001</f>
        <v>0.05013306</v>
      </c>
    </row>
    <row r="13307" customFormat="false" ht="15" hidden="false" customHeight="false" outlineLevel="0" collapsed="false">
      <c r="A13307" s="0" t="s">
        <v>9594</v>
      </c>
      <c r="B13307" s="0" t="s">
        <v>144</v>
      </c>
      <c r="C13307" s="0" t="n">
        <v>2004</v>
      </c>
      <c r="D13307" s="0" t="s">
        <v>41</v>
      </c>
      <c r="E13307" s="0" t="s">
        <v>547</v>
      </c>
      <c r="F13307" s="0" t="n">
        <v>0.04</v>
      </c>
      <c r="G13307" s="0" t="n">
        <v>0.01</v>
      </c>
      <c r="H13307" s="0" t="n">
        <v>0</v>
      </c>
      <c r="I13307" s="0" t="n">
        <v>0</v>
      </c>
      <c r="J13307" s="0" t="n">
        <v>0.05</v>
      </c>
      <c r="K13307" s="0" t="n">
        <v>83</v>
      </c>
      <c r="L13307" s="0" t="n">
        <v>7.5</v>
      </c>
      <c r="M13307" s="0" t="s">
        <v>36</v>
      </c>
      <c r="N13307" s="0" t="s">
        <v>66</v>
      </c>
      <c r="O13307" s="0" t="s">
        <v>42</v>
      </c>
      <c r="P13307" s="0" t="n">
        <f aca="false">IF(AND(OR(Dashboard!$B$5="All",D13307=Dashboard!$B$5),OR(Dashboard!$D$5="All",N13307=Dashboard!$D$5),OR(AND(C13307&lt;&gt;"",C13307&gt;=Dashboard!$F$5,C13307&lt;=Dashboard!$H$5),AND(C13307="",Dashboard!$F$5&lt;=1980,Dashboard!$H$5&gt;=2016))),1,0)</f>
        <v>1</v>
      </c>
      <c r="Q13307" s="0" t="n">
        <f aca="false">J13307*P13307+ROW()*0.00000001</f>
        <v>0.05013307</v>
      </c>
    </row>
    <row r="13308" customFormat="false" ht="15" hidden="false" customHeight="false" outlineLevel="0" collapsed="false">
      <c r="A13308" s="0" t="s">
        <v>9595</v>
      </c>
      <c r="B13308" s="0" t="s">
        <v>164</v>
      </c>
      <c r="C13308" s="0" t="n">
        <v>2011</v>
      </c>
      <c r="D13308" s="0" t="s">
        <v>46</v>
      </c>
      <c r="E13308" s="0" t="s">
        <v>328</v>
      </c>
      <c r="F13308" s="0" t="n">
        <v>0</v>
      </c>
      <c r="G13308" s="0" t="n">
        <v>0</v>
      </c>
      <c r="H13308" s="0" t="n">
        <v>0.05</v>
      </c>
      <c r="I13308" s="0" t="n">
        <v>0</v>
      </c>
      <c r="J13308" s="0" t="n">
        <v>0.05</v>
      </c>
      <c r="N13308" s="0" t="s">
        <v>74</v>
      </c>
      <c r="P13308" s="0" t="n">
        <f aca="false">IF(AND(OR(Dashboard!$B$5="All",D13308=Dashboard!$B$5),OR(Dashboard!$D$5="All",N13308=Dashboard!$D$5),OR(AND(C13308&lt;&gt;"",C13308&gt;=Dashboard!$F$5,C13308&lt;=Dashboard!$H$5),AND(C13308="",Dashboard!$F$5&lt;=1980,Dashboard!$H$5&gt;=2016))),1,0)</f>
        <v>1</v>
      </c>
      <c r="Q13308" s="0" t="n">
        <f aca="false">J13308*P13308+ROW()*0.00000001</f>
        <v>0.05013308</v>
      </c>
    </row>
    <row r="13309" customFormat="false" ht="15" hidden="false" customHeight="false" outlineLevel="0" collapsed="false">
      <c r="A13309" s="0" t="s">
        <v>9596</v>
      </c>
      <c r="B13309" s="0" t="s">
        <v>117</v>
      </c>
      <c r="C13309" s="0" t="n">
        <v>1995</v>
      </c>
      <c r="D13309" s="0" t="s">
        <v>48</v>
      </c>
      <c r="E13309" s="0" t="s">
        <v>9597</v>
      </c>
      <c r="F13309" s="0" t="n">
        <v>0.03</v>
      </c>
      <c r="G13309" s="0" t="n">
        <v>0.02</v>
      </c>
      <c r="H13309" s="0" t="n">
        <v>0</v>
      </c>
      <c r="I13309" s="0" t="n">
        <v>0</v>
      </c>
      <c r="J13309" s="0" t="n">
        <v>0.05</v>
      </c>
      <c r="N13309" s="0" t="s">
        <v>74</v>
      </c>
      <c r="P13309" s="0" t="n">
        <f aca="false">IF(AND(OR(Dashboard!$B$5="All",D13309=Dashboard!$B$5),OR(Dashboard!$D$5="All",N13309=Dashboard!$D$5),OR(AND(C13309&lt;&gt;"",C13309&gt;=Dashboard!$F$5,C13309&lt;=Dashboard!$H$5),AND(C13309="",Dashboard!$F$5&lt;=1980,Dashboard!$H$5&gt;=2016))),1,0)</f>
        <v>1</v>
      </c>
      <c r="Q13309" s="0" t="n">
        <f aca="false">J13309*P13309+ROW()*0.00000001</f>
        <v>0.05013309</v>
      </c>
    </row>
    <row r="13310" customFormat="false" ht="15" hidden="false" customHeight="false" outlineLevel="0" collapsed="false">
      <c r="A13310" s="0" t="s">
        <v>9598</v>
      </c>
      <c r="B13310" s="0" t="s">
        <v>117</v>
      </c>
      <c r="C13310" s="0" t="n">
        <v>1999</v>
      </c>
      <c r="D13310" s="0" t="s">
        <v>246</v>
      </c>
      <c r="E13310" s="0" t="s">
        <v>782</v>
      </c>
      <c r="F13310" s="0" t="n">
        <v>0.03</v>
      </c>
      <c r="G13310" s="0" t="n">
        <v>0.02</v>
      </c>
      <c r="H13310" s="0" t="n">
        <v>0</v>
      </c>
      <c r="I13310" s="0" t="n">
        <v>0</v>
      </c>
      <c r="J13310" s="0" t="n">
        <v>0.05</v>
      </c>
      <c r="K13310" s="0" t="n">
        <v>73</v>
      </c>
      <c r="L13310" s="0" t="n">
        <v>7.1</v>
      </c>
      <c r="M13310" s="0" t="s">
        <v>36</v>
      </c>
      <c r="N13310" s="0" t="s">
        <v>74</v>
      </c>
      <c r="O13310" s="0" t="s">
        <v>37</v>
      </c>
      <c r="P13310" s="0" t="n">
        <f aca="false">IF(AND(OR(Dashboard!$B$5="All",D13310=Dashboard!$B$5),OR(Dashboard!$D$5="All",N13310=Dashboard!$D$5),OR(AND(C13310&lt;&gt;"",C13310&gt;=Dashboard!$F$5,C13310&lt;=Dashboard!$H$5),AND(C13310="",Dashboard!$F$5&lt;=1980,Dashboard!$H$5&gt;=2016))),1,0)</f>
        <v>1</v>
      </c>
      <c r="Q13310" s="0" t="n">
        <f aca="false">J13310*P13310+ROW()*0.00000001</f>
        <v>0.0501331</v>
      </c>
    </row>
    <row r="13311" customFormat="false" ht="15" hidden="false" customHeight="false" outlineLevel="0" collapsed="false">
      <c r="A13311" s="0" t="s">
        <v>9599</v>
      </c>
      <c r="B13311" s="0" t="s">
        <v>50</v>
      </c>
      <c r="C13311" s="0" t="n">
        <v>2011</v>
      </c>
      <c r="D13311" s="0" t="s">
        <v>34</v>
      </c>
      <c r="E13311" s="0" t="s">
        <v>220</v>
      </c>
      <c r="F13311" s="0" t="n">
        <v>0</v>
      </c>
      <c r="G13311" s="0" t="n">
        <v>0</v>
      </c>
      <c r="H13311" s="0" t="n">
        <v>0.05</v>
      </c>
      <c r="I13311" s="0" t="n">
        <v>0</v>
      </c>
      <c r="J13311" s="0" t="n">
        <v>0.05</v>
      </c>
      <c r="N13311" s="0" t="s">
        <v>35</v>
      </c>
      <c r="P13311" s="0" t="n">
        <f aca="false">IF(AND(OR(Dashboard!$B$5="All",D13311=Dashboard!$B$5),OR(Dashboard!$D$5="All",N13311=Dashboard!$D$5),OR(AND(C13311&lt;&gt;"",C13311&gt;=Dashboard!$F$5,C13311&lt;=Dashboard!$H$5),AND(C13311="",Dashboard!$F$5&lt;=1980,Dashboard!$H$5&gt;=2016))),1,0)</f>
        <v>1</v>
      </c>
      <c r="Q13311" s="0" t="n">
        <f aca="false">J13311*P13311+ROW()*0.00000001</f>
        <v>0.05013311</v>
      </c>
    </row>
    <row r="13312" customFormat="false" ht="15" hidden="false" customHeight="false" outlineLevel="0" collapsed="false">
      <c r="A13312" s="0" t="s">
        <v>8055</v>
      </c>
      <c r="B13312" s="0" t="s">
        <v>64</v>
      </c>
      <c r="C13312" s="0" t="n">
        <v>2011</v>
      </c>
      <c r="D13312" s="0" t="s">
        <v>52</v>
      </c>
      <c r="E13312" s="0" t="s">
        <v>481</v>
      </c>
      <c r="F13312" s="0" t="n">
        <v>0.04</v>
      </c>
      <c r="G13312" s="0" t="n">
        <v>0</v>
      </c>
      <c r="H13312" s="0" t="n">
        <v>0</v>
      </c>
      <c r="I13312" s="0" t="n">
        <v>0</v>
      </c>
      <c r="J13312" s="0" t="n">
        <v>0.05</v>
      </c>
      <c r="M13312" s="0" t="s">
        <v>125</v>
      </c>
      <c r="N13312" s="0" t="s">
        <v>66</v>
      </c>
      <c r="P13312" s="0" t="n">
        <f aca="false">IF(AND(OR(Dashboard!$B$5="All",D13312=Dashboard!$B$5),OR(Dashboard!$D$5="All",N13312=Dashboard!$D$5),OR(AND(C13312&lt;&gt;"",C13312&gt;=Dashboard!$F$5,C13312&lt;=Dashboard!$H$5),AND(C13312="",Dashboard!$F$5&lt;=1980,Dashboard!$H$5&gt;=2016))),1,0)</f>
        <v>1</v>
      </c>
      <c r="Q13312" s="0" t="n">
        <f aca="false">J13312*P13312+ROW()*0.00000001</f>
        <v>0.05013312</v>
      </c>
    </row>
    <row r="13313" customFormat="false" ht="15" hidden="false" customHeight="false" outlineLevel="0" collapsed="false">
      <c r="A13313" s="0" t="s">
        <v>9600</v>
      </c>
      <c r="B13313" s="0" t="s">
        <v>97</v>
      </c>
      <c r="C13313" s="0" t="n">
        <v>2013</v>
      </c>
      <c r="D13313" s="0" t="s">
        <v>114</v>
      </c>
      <c r="E13313" s="0" t="s">
        <v>328</v>
      </c>
      <c r="F13313" s="0" t="n">
        <v>0</v>
      </c>
      <c r="G13313" s="0" t="n">
        <v>0</v>
      </c>
      <c r="H13313" s="0" t="n">
        <v>0.05</v>
      </c>
      <c r="I13313" s="0" t="n">
        <v>0</v>
      </c>
      <c r="J13313" s="0" t="n">
        <v>0.05</v>
      </c>
      <c r="N13313" s="0" t="s">
        <v>35</v>
      </c>
      <c r="P13313" s="0" t="n">
        <f aca="false">IF(AND(OR(Dashboard!$B$5="All",D13313=Dashboard!$B$5),OR(Dashboard!$D$5="All",N13313=Dashboard!$D$5),OR(AND(C13313&lt;&gt;"",C13313&gt;=Dashboard!$F$5,C13313&lt;=Dashboard!$H$5),AND(C13313="",Dashboard!$F$5&lt;=1980,Dashboard!$H$5&gt;=2016))),1,0)</f>
        <v>1</v>
      </c>
      <c r="Q13313" s="0" t="n">
        <f aca="false">J13313*P13313+ROW()*0.00000001</f>
        <v>0.05013313</v>
      </c>
    </row>
    <row r="13314" customFormat="false" ht="15" hidden="false" customHeight="false" outlineLevel="0" collapsed="false">
      <c r="A13314" s="0" t="s">
        <v>8516</v>
      </c>
      <c r="B13314" s="0" t="s">
        <v>70</v>
      </c>
      <c r="C13314" s="0" t="n">
        <v>2015</v>
      </c>
      <c r="D13314" s="0" t="s">
        <v>114</v>
      </c>
      <c r="E13314" s="0" t="s">
        <v>6736</v>
      </c>
      <c r="F13314" s="0" t="n">
        <v>0</v>
      </c>
      <c r="G13314" s="0" t="n">
        <v>0</v>
      </c>
      <c r="H13314" s="0" t="n">
        <v>0.05</v>
      </c>
      <c r="I13314" s="0" t="n">
        <v>0</v>
      </c>
      <c r="J13314" s="0" t="n">
        <v>0.05</v>
      </c>
      <c r="N13314" s="0" t="s">
        <v>74</v>
      </c>
      <c r="P13314" s="0" t="n">
        <f aca="false">IF(AND(OR(Dashboard!$B$5="All",D13314=Dashboard!$B$5),OR(Dashboard!$D$5="All",N13314=Dashboard!$D$5),OR(AND(C13314&lt;&gt;"",C13314&gt;=Dashboard!$F$5,C13314&lt;=Dashboard!$H$5),AND(C13314="",Dashboard!$F$5&lt;=1980,Dashboard!$H$5&gt;=2016))),1,0)</f>
        <v>1</v>
      </c>
      <c r="Q13314" s="0" t="n">
        <f aca="false">J13314*P13314+ROW()*0.00000001</f>
        <v>0.05013314</v>
      </c>
    </row>
    <row r="13315" customFormat="false" ht="15" hidden="false" customHeight="false" outlineLevel="0" collapsed="false">
      <c r="A13315" s="0" t="s">
        <v>5981</v>
      </c>
      <c r="B13315" s="0" t="s">
        <v>144</v>
      </c>
      <c r="C13315" s="0" t="n">
        <v>2005</v>
      </c>
      <c r="D13315" s="0" t="s">
        <v>41</v>
      </c>
      <c r="E13315" s="0" t="s">
        <v>1524</v>
      </c>
      <c r="F13315" s="0" t="n">
        <v>0.04</v>
      </c>
      <c r="G13315" s="0" t="n">
        <v>0.01</v>
      </c>
      <c r="H13315" s="0" t="n">
        <v>0</v>
      </c>
      <c r="I13315" s="0" t="n">
        <v>0</v>
      </c>
      <c r="J13315" s="0" t="n">
        <v>0.05</v>
      </c>
      <c r="M13315" s="0" t="s">
        <v>103</v>
      </c>
      <c r="N13315" s="0" t="s">
        <v>66</v>
      </c>
      <c r="P13315" s="0" t="n">
        <f aca="false">IF(AND(OR(Dashboard!$B$5="All",D13315=Dashboard!$B$5),OR(Dashboard!$D$5="All",N13315=Dashboard!$D$5),OR(AND(C13315&lt;&gt;"",C13315&gt;=Dashboard!$F$5,C13315&lt;=Dashboard!$H$5),AND(C13315="",Dashboard!$F$5&lt;=1980,Dashboard!$H$5&gt;=2016))),1,0)</f>
        <v>1</v>
      </c>
      <c r="Q13315" s="0" t="n">
        <f aca="false">J13315*P13315+ROW()*0.00000001</f>
        <v>0.05013315</v>
      </c>
    </row>
    <row r="13316" customFormat="false" ht="15" hidden="false" customHeight="false" outlineLevel="0" collapsed="false">
      <c r="A13316" s="0" t="s">
        <v>9601</v>
      </c>
      <c r="B13316" s="0" t="s">
        <v>164</v>
      </c>
      <c r="C13316" s="0" t="n">
        <v>2013</v>
      </c>
      <c r="D13316" s="0" t="s">
        <v>52</v>
      </c>
      <c r="E13316" s="0" t="s">
        <v>6975</v>
      </c>
      <c r="F13316" s="0" t="n">
        <v>0</v>
      </c>
      <c r="G13316" s="0" t="n">
        <v>0</v>
      </c>
      <c r="H13316" s="0" t="n">
        <v>0.05</v>
      </c>
      <c r="I13316" s="0" t="n">
        <v>0</v>
      </c>
      <c r="J13316" s="0" t="n">
        <v>0.05</v>
      </c>
      <c r="N13316" s="0" t="s">
        <v>74</v>
      </c>
      <c r="P13316" s="0" t="n">
        <f aca="false">IF(AND(OR(Dashboard!$B$5="All",D13316=Dashboard!$B$5),OR(Dashboard!$D$5="All",N13316=Dashboard!$D$5),OR(AND(C13316&lt;&gt;"",C13316&gt;=Dashboard!$F$5,C13316&lt;=Dashboard!$H$5),AND(C13316="",Dashboard!$F$5&lt;=1980,Dashboard!$H$5&gt;=2016))),1,0)</f>
        <v>1</v>
      </c>
      <c r="Q13316" s="0" t="n">
        <f aca="false">J13316*P13316+ROW()*0.00000001</f>
        <v>0.05013316</v>
      </c>
    </row>
    <row r="13317" customFormat="false" ht="15" hidden="false" customHeight="false" outlineLevel="0" collapsed="false">
      <c r="A13317" s="0" t="s">
        <v>9602</v>
      </c>
      <c r="B13317" s="0" t="s">
        <v>76</v>
      </c>
      <c r="C13317" s="0" t="n">
        <v>2008</v>
      </c>
      <c r="D13317" s="0" t="s">
        <v>52</v>
      </c>
      <c r="E13317" s="0" t="s">
        <v>8026</v>
      </c>
      <c r="F13317" s="0" t="n">
        <v>0</v>
      </c>
      <c r="G13317" s="0" t="n">
        <v>0</v>
      </c>
      <c r="H13317" s="0" t="n">
        <v>0.05</v>
      </c>
      <c r="I13317" s="0" t="n">
        <v>0</v>
      </c>
      <c r="J13317" s="0" t="n">
        <v>0.05</v>
      </c>
      <c r="N13317" s="0" t="s">
        <v>74</v>
      </c>
      <c r="P13317" s="0" t="n">
        <f aca="false">IF(AND(OR(Dashboard!$B$5="All",D13317=Dashboard!$B$5),OR(Dashboard!$D$5="All",N13317=Dashboard!$D$5),OR(AND(C13317&lt;&gt;"",C13317&gt;=Dashboard!$F$5,C13317&lt;=Dashboard!$H$5),AND(C13317="",Dashboard!$F$5&lt;=1980,Dashboard!$H$5&gt;=2016))),1,0)</f>
        <v>1</v>
      </c>
      <c r="Q13317" s="0" t="n">
        <f aca="false">J13317*P13317+ROW()*0.00000001</f>
        <v>0.05013317</v>
      </c>
    </row>
    <row r="13318" customFormat="false" ht="15" hidden="false" customHeight="false" outlineLevel="0" collapsed="false">
      <c r="A13318" s="0" t="s">
        <v>6949</v>
      </c>
      <c r="B13318" s="0" t="s">
        <v>70</v>
      </c>
      <c r="D13318" s="0" t="s">
        <v>46</v>
      </c>
      <c r="E13318" s="0" t="s">
        <v>520</v>
      </c>
      <c r="F13318" s="0" t="n">
        <v>0</v>
      </c>
      <c r="G13318" s="0" t="n">
        <v>0</v>
      </c>
      <c r="H13318" s="0" t="n">
        <v>0.05</v>
      </c>
      <c r="I13318" s="0" t="n">
        <v>0</v>
      </c>
      <c r="J13318" s="0" t="n">
        <v>0.05</v>
      </c>
      <c r="N13318" s="0" t="s">
        <v>74</v>
      </c>
      <c r="P13318" s="0" t="n">
        <f aca="false">IF(AND(OR(Dashboard!$B$5="All",D13318=Dashboard!$B$5),OR(Dashboard!$D$5="All",N13318=Dashboard!$D$5),OR(AND(C13318&lt;&gt;"",C13318&gt;=Dashboard!$F$5,C13318&lt;=Dashboard!$H$5),AND(C13318="",Dashboard!$F$5&lt;=1980,Dashboard!$H$5&gt;=2016))),1,0)</f>
        <v>1</v>
      </c>
      <c r="Q13318" s="0" t="n">
        <f aca="false">J13318*P13318+ROW()*0.00000001</f>
        <v>0.05013318</v>
      </c>
    </row>
    <row r="13319" customFormat="false" ht="15" hidden="false" customHeight="false" outlineLevel="0" collapsed="false">
      <c r="A13319" s="0" t="s">
        <v>4915</v>
      </c>
      <c r="B13319" s="0" t="s">
        <v>164</v>
      </c>
      <c r="C13319" s="0" t="n">
        <v>2006</v>
      </c>
      <c r="D13319" s="0" t="s">
        <v>41</v>
      </c>
      <c r="E13319" s="0" t="s">
        <v>91</v>
      </c>
      <c r="F13319" s="0" t="n">
        <v>0.04</v>
      </c>
      <c r="G13319" s="0" t="n">
        <v>0</v>
      </c>
      <c r="H13319" s="0" t="n">
        <v>0</v>
      </c>
      <c r="I13319" s="0" t="n">
        <v>0</v>
      </c>
      <c r="J13319" s="0" t="n">
        <v>0.05</v>
      </c>
      <c r="K13319" s="0" t="n">
        <v>67</v>
      </c>
      <c r="M13319" s="0" t="s">
        <v>36</v>
      </c>
      <c r="N13319" s="0" t="s">
        <v>74</v>
      </c>
      <c r="O13319" s="0" t="s">
        <v>67</v>
      </c>
      <c r="P13319" s="0" t="n">
        <f aca="false">IF(AND(OR(Dashboard!$B$5="All",D13319=Dashboard!$B$5),OR(Dashboard!$D$5="All",N13319=Dashboard!$D$5),OR(AND(C13319&lt;&gt;"",C13319&gt;=Dashboard!$F$5,C13319&lt;=Dashboard!$H$5),AND(C13319="",Dashboard!$F$5&lt;=1980,Dashboard!$H$5&gt;=2016))),1,0)</f>
        <v>1</v>
      </c>
      <c r="Q13319" s="0" t="n">
        <f aca="false">J13319*P13319+ROW()*0.00000001</f>
        <v>0.05013319</v>
      </c>
    </row>
    <row r="13320" customFormat="false" ht="15" hidden="false" customHeight="false" outlineLevel="0" collapsed="false">
      <c r="A13320" s="0" t="s">
        <v>9603</v>
      </c>
      <c r="B13320" s="0" t="s">
        <v>117</v>
      </c>
      <c r="C13320" s="0" t="n">
        <v>1996</v>
      </c>
      <c r="D13320" s="0" t="s">
        <v>34</v>
      </c>
      <c r="E13320" s="0" t="s">
        <v>5622</v>
      </c>
      <c r="F13320" s="0" t="n">
        <v>0.03</v>
      </c>
      <c r="G13320" s="0" t="n">
        <v>0.02</v>
      </c>
      <c r="H13320" s="0" t="n">
        <v>0</v>
      </c>
      <c r="I13320" s="0" t="n">
        <v>0</v>
      </c>
      <c r="J13320" s="0" t="n">
        <v>0.05</v>
      </c>
      <c r="N13320" s="0" t="s">
        <v>74</v>
      </c>
      <c r="P13320" s="0" t="n">
        <f aca="false">IF(AND(OR(Dashboard!$B$5="All",D13320=Dashboard!$B$5),OR(Dashboard!$D$5="All",N13320=Dashboard!$D$5),OR(AND(C13320&lt;&gt;"",C13320&gt;=Dashboard!$F$5,C13320&lt;=Dashboard!$H$5),AND(C13320="",Dashboard!$F$5&lt;=1980,Dashboard!$H$5&gt;=2016))),1,0)</f>
        <v>1</v>
      </c>
      <c r="Q13320" s="0" t="n">
        <f aca="false">J13320*P13320+ROW()*0.00000001</f>
        <v>0.0501332</v>
      </c>
    </row>
    <row r="13321" customFormat="false" ht="15" hidden="false" customHeight="false" outlineLevel="0" collapsed="false">
      <c r="A13321" s="0" t="s">
        <v>7903</v>
      </c>
      <c r="B13321" s="0" t="s">
        <v>186</v>
      </c>
      <c r="C13321" s="0" t="n">
        <v>2003</v>
      </c>
      <c r="D13321" s="0" t="s">
        <v>34</v>
      </c>
      <c r="E13321" s="0" t="s">
        <v>160</v>
      </c>
      <c r="F13321" s="0" t="n">
        <v>0.04</v>
      </c>
      <c r="G13321" s="0" t="n">
        <v>0.01</v>
      </c>
      <c r="H13321" s="0" t="n">
        <v>0</v>
      </c>
      <c r="I13321" s="0" t="n">
        <v>0</v>
      </c>
      <c r="J13321" s="0" t="n">
        <v>0.05</v>
      </c>
      <c r="K13321" s="0" t="n">
        <v>60</v>
      </c>
      <c r="M13321" s="0" t="s">
        <v>36</v>
      </c>
      <c r="N13321" s="0" t="s">
        <v>35</v>
      </c>
      <c r="O13321" s="0" t="s">
        <v>53</v>
      </c>
      <c r="P13321" s="0" t="n">
        <f aca="false">IF(AND(OR(Dashboard!$B$5="All",D13321=Dashboard!$B$5),OR(Dashboard!$D$5="All",N13321=Dashboard!$D$5),OR(AND(C13321&lt;&gt;"",C13321&gt;=Dashboard!$F$5,C13321&lt;=Dashboard!$H$5),AND(C13321="",Dashboard!$F$5&lt;=1980,Dashboard!$H$5&gt;=2016))),1,0)</f>
        <v>1</v>
      </c>
      <c r="Q13321" s="0" t="n">
        <f aca="false">J13321*P13321+ROW()*0.00000001</f>
        <v>0.05013321</v>
      </c>
    </row>
    <row r="13322" customFormat="false" ht="15" hidden="false" customHeight="false" outlineLevel="0" collapsed="false">
      <c r="A13322" s="0" t="s">
        <v>9604</v>
      </c>
      <c r="B13322" s="0" t="s">
        <v>164</v>
      </c>
      <c r="C13322" s="0" t="n">
        <v>2012</v>
      </c>
      <c r="D13322" s="0" t="s">
        <v>114</v>
      </c>
      <c r="E13322" s="0" t="s">
        <v>6975</v>
      </c>
      <c r="F13322" s="0" t="n">
        <v>0</v>
      </c>
      <c r="G13322" s="0" t="n">
        <v>0</v>
      </c>
      <c r="H13322" s="0" t="n">
        <v>0.05</v>
      </c>
      <c r="I13322" s="0" t="n">
        <v>0</v>
      </c>
      <c r="J13322" s="0" t="n">
        <v>0.05</v>
      </c>
      <c r="N13322" s="0" t="s">
        <v>74</v>
      </c>
      <c r="P13322" s="0" t="n">
        <f aca="false">IF(AND(OR(Dashboard!$B$5="All",D13322=Dashboard!$B$5),OR(Dashboard!$D$5="All",N13322=Dashboard!$D$5),OR(AND(C13322&lt;&gt;"",C13322&gt;=Dashboard!$F$5,C13322&lt;=Dashboard!$H$5),AND(C13322="",Dashboard!$F$5&lt;=1980,Dashboard!$H$5&gt;=2016))),1,0)</f>
        <v>1</v>
      </c>
      <c r="Q13322" s="0" t="n">
        <f aca="false">J13322*P13322+ROW()*0.00000001</f>
        <v>0.05013322</v>
      </c>
    </row>
    <row r="13323" customFormat="false" ht="15" hidden="false" customHeight="false" outlineLevel="0" collapsed="false">
      <c r="A13323" s="0" t="s">
        <v>9605</v>
      </c>
      <c r="B13323" s="0" t="s">
        <v>50</v>
      </c>
      <c r="C13323" s="0" t="n">
        <v>2008</v>
      </c>
      <c r="D13323" s="0" t="s">
        <v>71</v>
      </c>
      <c r="E13323" s="0" t="s">
        <v>220</v>
      </c>
      <c r="F13323" s="0" t="n">
        <v>0</v>
      </c>
      <c r="G13323" s="0" t="n">
        <v>0</v>
      </c>
      <c r="H13323" s="0" t="n">
        <v>0.05</v>
      </c>
      <c r="I13323" s="0" t="n">
        <v>0</v>
      </c>
      <c r="J13323" s="0" t="n">
        <v>0.05</v>
      </c>
      <c r="N13323" s="0" t="s">
        <v>35</v>
      </c>
      <c r="P13323" s="0" t="n">
        <f aca="false">IF(AND(OR(Dashboard!$B$5="All",D13323=Dashboard!$B$5),OR(Dashboard!$D$5="All",N13323=Dashboard!$D$5),OR(AND(C13323&lt;&gt;"",C13323&gt;=Dashboard!$F$5,C13323&lt;=Dashboard!$H$5),AND(C13323="",Dashboard!$F$5&lt;=1980,Dashboard!$H$5&gt;=2016))),1,0)</f>
        <v>1</v>
      </c>
      <c r="Q13323" s="0" t="n">
        <f aca="false">J13323*P13323+ROW()*0.00000001</f>
        <v>0.05013323</v>
      </c>
    </row>
    <row r="13324" customFormat="false" ht="15" hidden="false" customHeight="false" outlineLevel="0" collapsed="false">
      <c r="A13324" s="0" t="s">
        <v>9606</v>
      </c>
      <c r="B13324" s="0" t="s">
        <v>186</v>
      </c>
      <c r="C13324" s="0" t="n">
        <v>2003</v>
      </c>
      <c r="D13324" s="0" t="s">
        <v>46</v>
      </c>
      <c r="E13324" s="0" t="s">
        <v>418</v>
      </c>
      <c r="F13324" s="0" t="n">
        <v>0.04</v>
      </c>
      <c r="G13324" s="0" t="n">
        <v>0.01</v>
      </c>
      <c r="H13324" s="0" t="n">
        <v>0</v>
      </c>
      <c r="I13324" s="0" t="n">
        <v>0</v>
      </c>
      <c r="J13324" s="0" t="n">
        <v>0.05</v>
      </c>
      <c r="K13324" s="0" t="n">
        <v>72</v>
      </c>
      <c r="M13324" s="0" t="s">
        <v>103</v>
      </c>
      <c r="N13324" s="0" t="s">
        <v>35</v>
      </c>
      <c r="O13324" s="0" t="s">
        <v>37</v>
      </c>
      <c r="P13324" s="0" t="n">
        <f aca="false">IF(AND(OR(Dashboard!$B$5="All",D13324=Dashboard!$B$5),OR(Dashboard!$D$5="All",N13324=Dashboard!$D$5),OR(AND(C13324&lt;&gt;"",C13324&gt;=Dashboard!$F$5,C13324&lt;=Dashboard!$H$5),AND(C13324="",Dashboard!$F$5&lt;=1980,Dashboard!$H$5&gt;=2016))),1,0)</f>
        <v>1</v>
      </c>
      <c r="Q13324" s="0" t="n">
        <f aca="false">J13324*P13324+ROW()*0.00000001</f>
        <v>0.05013324</v>
      </c>
    </row>
    <row r="13325" customFormat="false" ht="15" hidden="false" customHeight="false" outlineLevel="0" collapsed="false">
      <c r="A13325" s="0" t="s">
        <v>9607</v>
      </c>
      <c r="B13325" s="0" t="s">
        <v>33</v>
      </c>
      <c r="C13325" s="0" t="n">
        <v>2009</v>
      </c>
      <c r="D13325" s="0" t="s">
        <v>34</v>
      </c>
      <c r="E13325" s="0" t="s">
        <v>1485</v>
      </c>
      <c r="F13325" s="0" t="n">
        <v>0.04</v>
      </c>
      <c r="G13325" s="0" t="n">
        <v>0</v>
      </c>
      <c r="H13325" s="0" t="n">
        <v>0</v>
      </c>
      <c r="I13325" s="0" t="n">
        <v>0</v>
      </c>
      <c r="J13325" s="0" t="n">
        <v>0.05</v>
      </c>
      <c r="N13325" s="0" t="s">
        <v>35</v>
      </c>
      <c r="P13325" s="0" t="n">
        <f aca="false">IF(AND(OR(Dashboard!$B$5="All",D13325=Dashboard!$B$5),OR(Dashboard!$D$5="All",N13325=Dashboard!$D$5),OR(AND(C13325&lt;&gt;"",C13325&gt;=Dashboard!$F$5,C13325&lt;=Dashboard!$H$5),AND(C13325="",Dashboard!$F$5&lt;=1980,Dashboard!$H$5&gt;=2016))),1,0)</f>
        <v>1</v>
      </c>
      <c r="Q13325" s="0" t="n">
        <f aca="false">J13325*P13325+ROW()*0.00000001</f>
        <v>0.05013325</v>
      </c>
    </row>
    <row r="13326" customFormat="false" ht="15" hidden="false" customHeight="false" outlineLevel="0" collapsed="false">
      <c r="A13326" s="0" t="s">
        <v>9608</v>
      </c>
      <c r="B13326" s="0" t="s">
        <v>64</v>
      </c>
      <c r="C13326" s="0" t="n">
        <v>2008</v>
      </c>
      <c r="D13326" s="0" t="s">
        <v>71</v>
      </c>
      <c r="E13326" s="0" t="s">
        <v>91</v>
      </c>
      <c r="F13326" s="0" t="n">
        <v>0.04</v>
      </c>
      <c r="G13326" s="0" t="n">
        <v>0</v>
      </c>
      <c r="H13326" s="0" t="n">
        <v>0</v>
      </c>
      <c r="I13326" s="0" t="n">
        <v>0</v>
      </c>
      <c r="J13326" s="0" t="n">
        <v>0.05</v>
      </c>
      <c r="L13326" s="0" t="n">
        <v>5.5</v>
      </c>
      <c r="M13326" s="0" t="s">
        <v>103</v>
      </c>
      <c r="N13326" s="0" t="s">
        <v>66</v>
      </c>
      <c r="P13326" s="0" t="n">
        <f aca="false">IF(AND(OR(Dashboard!$B$5="All",D13326=Dashboard!$B$5),OR(Dashboard!$D$5="All",N13326=Dashboard!$D$5),OR(AND(C13326&lt;&gt;"",C13326&gt;=Dashboard!$F$5,C13326&lt;=Dashboard!$H$5),AND(C13326="",Dashboard!$F$5&lt;=1980,Dashboard!$H$5&gt;=2016))),1,0)</f>
        <v>1</v>
      </c>
      <c r="Q13326" s="0" t="n">
        <f aca="false">J13326*P13326+ROW()*0.00000001</f>
        <v>0.05013326</v>
      </c>
    </row>
    <row r="13327" customFormat="false" ht="15" hidden="false" customHeight="false" outlineLevel="0" collapsed="false">
      <c r="A13327" s="0" t="s">
        <v>9609</v>
      </c>
      <c r="B13327" s="0" t="s">
        <v>50</v>
      </c>
      <c r="C13327" s="0" t="n">
        <v>2011</v>
      </c>
      <c r="D13327" s="0" t="s">
        <v>52</v>
      </c>
      <c r="E13327" s="0" t="s">
        <v>1754</v>
      </c>
      <c r="F13327" s="0" t="n">
        <v>0</v>
      </c>
      <c r="G13327" s="0" t="n">
        <v>0.04</v>
      </c>
      <c r="H13327" s="0" t="n">
        <v>0</v>
      </c>
      <c r="I13327" s="0" t="n">
        <v>0</v>
      </c>
      <c r="J13327" s="0" t="n">
        <v>0.05</v>
      </c>
      <c r="N13327" s="0" t="s">
        <v>35</v>
      </c>
      <c r="P13327" s="0" t="n">
        <f aca="false">IF(AND(OR(Dashboard!$B$5="All",D13327=Dashboard!$B$5),OR(Dashboard!$D$5="All",N13327=Dashboard!$D$5),OR(AND(C13327&lt;&gt;"",C13327&gt;=Dashboard!$F$5,C13327&lt;=Dashboard!$H$5),AND(C13327="",Dashboard!$F$5&lt;=1980,Dashboard!$H$5&gt;=2016))),1,0)</f>
        <v>1</v>
      </c>
      <c r="Q13327" s="0" t="n">
        <f aca="false">J13327*P13327+ROW()*0.00000001</f>
        <v>0.05013327</v>
      </c>
    </row>
    <row r="13328" customFormat="false" ht="15" hidden="false" customHeight="false" outlineLevel="0" collapsed="false">
      <c r="A13328" s="0" t="s">
        <v>9610</v>
      </c>
      <c r="B13328" s="0" t="s">
        <v>152</v>
      </c>
      <c r="C13328" s="0" t="n">
        <v>2001</v>
      </c>
      <c r="D13328" s="0" t="s">
        <v>246</v>
      </c>
      <c r="E13328" s="0" t="s">
        <v>293</v>
      </c>
      <c r="F13328" s="0" t="n">
        <v>0</v>
      </c>
      <c r="G13328" s="0" t="n">
        <v>0.04</v>
      </c>
      <c r="H13328" s="0" t="n">
        <v>0</v>
      </c>
      <c r="I13328" s="0" t="n">
        <v>0.01</v>
      </c>
      <c r="J13328" s="0" t="n">
        <v>0.05</v>
      </c>
      <c r="K13328" s="0" t="n">
        <v>81</v>
      </c>
      <c r="L13328" s="0" t="n">
        <v>8.2</v>
      </c>
      <c r="M13328" s="0" t="s">
        <v>103</v>
      </c>
      <c r="N13328" s="0" t="s">
        <v>152</v>
      </c>
      <c r="O13328" s="0" t="s">
        <v>42</v>
      </c>
      <c r="P13328" s="0" t="n">
        <f aca="false">IF(AND(OR(Dashboard!$B$5="All",D13328=Dashboard!$B$5),OR(Dashboard!$D$5="All",N13328=Dashboard!$D$5),OR(AND(C13328&lt;&gt;"",C13328&gt;=Dashboard!$F$5,C13328&lt;=Dashboard!$H$5),AND(C13328="",Dashboard!$F$5&lt;=1980,Dashboard!$H$5&gt;=2016))),1,0)</f>
        <v>1</v>
      </c>
      <c r="Q13328" s="0" t="n">
        <f aca="false">J13328*P13328+ROW()*0.00000001</f>
        <v>0.05013328</v>
      </c>
    </row>
    <row r="13329" customFormat="false" ht="15" hidden="false" customHeight="false" outlineLevel="0" collapsed="false">
      <c r="A13329" s="0" t="s">
        <v>9611</v>
      </c>
      <c r="B13329" s="0" t="s">
        <v>50</v>
      </c>
      <c r="C13329" s="0" t="n">
        <v>2007</v>
      </c>
      <c r="D13329" s="0" t="s">
        <v>246</v>
      </c>
      <c r="E13329" s="0" t="s">
        <v>220</v>
      </c>
      <c r="F13329" s="0" t="n">
        <v>0</v>
      </c>
      <c r="G13329" s="0" t="n">
        <v>0.01</v>
      </c>
      <c r="H13329" s="0" t="n">
        <v>0.04</v>
      </c>
      <c r="I13329" s="0" t="n">
        <v>0</v>
      </c>
      <c r="J13329" s="0" t="n">
        <v>0.05</v>
      </c>
      <c r="N13329" s="0" t="s">
        <v>35</v>
      </c>
      <c r="P13329" s="0" t="n">
        <f aca="false">IF(AND(OR(Dashboard!$B$5="All",D13329=Dashboard!$B$5),OR(Dashboard!$D$5="All",N13329=Dashboard!$D$5),OR(AND(C13329&lt;&gt;"",C13329&gt;=Dashboard!$F$5,C13329&lt;=Dashboard!$H$5),AND(C13329="",Dashboard!$F$5&lt;=1980,Dashboard!$H$5&gt;=2016))),1,0)</f>
        <v>1</v>
      </c>
      <c r="Q13329" s="0" t="n">
        <f aca="false">J13329*P13329+ROW()*0.00000001</f>
        <v>0.05013329</v>
      </c>
    </row>
    <row r="13330" customFormat="false" ht="15" hidden="false" customHeight="false" outlineLevel="0" collapsed="false">
      <c r="A13330" s="0" t="s">
        <v>8988</v>
      </c>
      <c r="B13330" s="0" t="s">
        <v>70</v>
      </c>
      <c r="C13330" s="0" t="n">
        <v>2013</v>
      </c>
      <c r="D13330" s="0" t="s">
        <v>71</v>
      </c>
      <c r="E13330" s="0" t="s">
        <v>211</v>
      </c>
      <c r="F13330" s="0" t="n">
        <v>0.01</v>
      </c>
      <c r="G13330" s="0" t="n">
        <v>0.03</v>
      </c>
      <c r="H13330" s="0" t="n">
        <v>0</v>
      </c>
      <c r="I13330" s="0" t="n">
        <v>0.01</v>
      </c>
      <c r="J13330" s="0" t="n">
        <v>0.05</v>
      </c>
      <c r="K13330" s="0" t="n">
        <v>75</v>
      </c>
      <c r="L13330" s="0" t="n">
        <v>7.4</v>
      </c>
      <c r="M13330" s="0" t="s">
        <v>36</v>
      </c>
      <c r="N13330" s="0" t="s">
        <v>74</v>
      </c>
      <c r="O13330" s="0" t="s">
        <v>37</v>
      </c>
      <c r="P13330" s="0" t="n">
        <f aca="false">IF(AND(OR(Dashboard!$B$5="All",D13330=Dashboard!$B$5),OR(Dashboard!$D$5="All",N13330=Dashboard!$D$5),OR(AND(C13330&lt;&gt;"",C13330&gt;=Dashboard!$F$5,C13330&lt;=Dashboard!$H$5),AND(C13330="",Dashboard!$F$5&lt;=1980,Dashboard!$H$5&gt;=2016))),1,0)</f>
        <v>1</v>
      </c>
      <c r="Q13330" s="0" t="n">
        <f aca="false">J13330*P13330+ROW()*0.00000001</f>
        <v>0.0501333</v>
      </c>
    </row>
    <row r="13331" customFormat="false" ht="15" hidden="false" customHeight="false" outlineLevel="0" collapsed="false">
      <c r="A13331" s="0" t="s">
        <v>8592</v>
      </c>
      <c r="B13331" s="0" t="s">
        <v>70</v>
      </c>
      <c r="C13331" s="0" t="n">
        <v>2012</v>
      </c>
      <c r="D13331" s="0" t="s">
        <v>56</v>
      </c>
      <c r="E13331" s="0" t="s">
        <v>211</v>
      </c>
      <c r="F13331" s="0" t="n">
        <v>0</v>
      </c>
      <c r="G13331" s="0" t="n">
        <v>0</v>
      </c>
      <c r="H13331" s="0" t="n">
        <v>0.05</v>
      </c>
      <c r="I13331" s="0" t="n">
        <v>0</v>
      </c>
      <c r="J13331" s="0" t="n">
        <v>0.05</v>
      </c>
      <c r="N13331" s="0" t="s">
        <v>74</v>
      </c>
      <c r="P13331" s="0" t="n">
        <f aca="false">IF(AND(OR(Dashboard!$B$5="All",D13331=Dashboard!$B$5),OR(Dashboard!$D$5="All",N13331=Dashboard!$D$5),OR(AND(C13331&lt;&gt;"",C13331&gt;=Dashboard!$F$5,C13331&lt;=Dashboard!$H$5),AND(C13331="",Dashboard!$F$5&lt;=1980,Dashboard!$H$5&gt;=2016))),1,0)</f>
        <v>1</v>
      </c>
      <c r="Q13331" s="0" t="n">
        <f aca="false">J13331*P13331+ROW()*0.00000001</f>
        <v>0.05013331</v>
      </c>
    </row>
    <row r="13332" customFormat="false" ht="15" hidden="false" customHeight="false" outlineLevel="0" collapsed="false">
      <c r="A13332" s="0" t="s">
        <v>9612</v>
      </c>
      <c r="B13332" s="0" t="s">
        <v>152</v>
      </c>
      <c r="C13332" s="0" t="n">
        <v>2010</v>
      </c>
      <c r="D13332" s="0" t="s">
        <v>246</v>
      </c>
      <c r="E13332" s="0" t="s">
        <v>9613</v>
      </c>
      <c r="F13332" s="0" t="n">
        <v>0</v>
      </c>
      <c r="G13332" s="0" t="n">
        <v>0.04</v>
      </c>
      <c r="H13332" s="0" t="n">
        <v>0</v>
      </c>
      <c r="I13332" s="0" t="n">
        <v>0.01</v>
      </c>
      <c r="J13332" s="0" t="n">
        <v>0.05</v>
      </c>
      <c r="K13332" s="0" t="n">
        <v>79</v>
      </c>
      <c r="L13332" s="0" t="n">
        <v>6.8</v>
      </c>
      <c r="M13332" s="0" t="s">
        <v>125</v>
      </c>
      <c r="N13332" s="0" t="s">
        <v>152</v>
      </c>
      <c r="O13332" s="0" t="s">
        <v>37</v>
      </c>
      <c r="P13332" s="0" t="n">
        <f aca="false">IF(AND(OR(Dashboard!$B$5="All",D13332=Dashboard!$B$5),OR(Dashboard!$D$5="All",N13332=Dashboard!$D$5),OR(AND(C13332&lt;&gt;"",C13332&gt;=Dashboard!$F$5,C13332&lt;=Dashboard!$H$5),AND(C13332="",Dashboard!$F$5&lt;=1980,Dashboard!$H$5&gt;=2016))),1,0)</f>
        <v>1</v>
      </c>
      <c r="Q13332" s="0" t="n">
        <f aca="false">J13332*P13332+ROW()*0.00000001</f>
        <v>0.05013332</v>
      </c>
    </row>
    <row r="13333" customFormat="false" ht="15" hidden="false" customHeight="false" outlineLevel="0" collapsed="false">
      <c r="A13333" s="0" t="s">
        <v>9614</v>
      </c>
      <c r="B13333" s="0" t="s">
        <v>76</v>
      </c>
      <c r="C13333" s="0" t="n">
        <v>2007</v>
      </c>
      <c r="D13333" s="0" t="s">
        <v>46</v>
      </c>
      <c r="E13333" s="0" t="s">
        <v>782</v>
      </c>
      <c r="F13333" s="0" t="n">
        <v>0</v>
      </c>
      <c r="G13333" s="0" t="n">
        <v>0</v>
      </c>
      <c r="H13333" s="0" t="n">
        <v>0.05</v>
      </c>
      <c r="I13333" s="0" t="n">
        <v>0</v>
      </c>
      <c r="J13333" s="0" t="n">
        <v>0.05</v>
      </c>
      <c r="N13333" s="0" t="s">
        <v>74</v>
      </c>
      <c r="P13333" s="0" t="n">
        <f aca="false">IF(AND(OR(Dashboard!$B$5="All",D13333=Dashboard!$B$5),OR(Dashboard!$D$5="All",N13333=Dashboard!$D$5),OR(AND(C13333&lt;&gt;"",C13333&gt;=Dashboard!$F$5,C13333&lt;=Dashboard!$H$5),AND(C13333="",Dashboard!$F$5&lt;=1980,Dashboard!$H$5&gt;=2016))),1,0)</f>
        <v>1</v>
      </c>
      <c r="Q13333" s="0" t="n">
        <f aca="false">J13333*P13333+ROW()*0.00000001</f>
        <v>0.05013333</v>
      </c>
    </row>
    <row r="13334" customFormat="false" ht="15" hidden="false" customHeight="false" outlineLevel="0" collapsed="false">
      <c r="A13334" s="0" t="s">
        <v>9615</v>
      </c>
      <c r="B13334" s="0" t="s">
        <v>50</v>
      </c>
      <c r="C13334" s="0" t="n">
        <v>2008</v>
      </c>
      <c r="D13334" s="0" t="s">
        <v>114</v>
      </c>
      <c r="E13334" s="0" t="s">
        <v>1524</v>
      </c>
      <c r="F13334" s="0" t="n">
        <v>0.04</v>
      </c>
      <c r="G13334" s="0" t="n">
        <v>0</v>
      </c>
      <c r="H13334" s="0" t="n">
        <v>0</v>
      </c>
      <c r="I13334" s="0" t="n">
        <v>0</v>
      </c>
      <c r="J13334" s="0" t="n">
        <v>0.05</v>
      </c>
      <c r="N13334" s="0" t="s">
        <v>35</v>
      </c>
      <c r="P13334" s="0" t="n">
        <f aca="false">IF(AND(OR(Dashboard!$B$5="All",D13334=Dashboard!$B$5),OR(Dashboard!$D$5="All",N13334=Dashboard!$D$5),OR(AND(C13334&lt;&gt;"",C13334&gt;=Dashboard!$F$5,C13334&lt;=Dashboard!$H$5),AND(C13334="",Dashboard!$F$5&lt;=1980,Dashboard!$H$5&gt;=2016))),1,0)</f>
        <v>1</v>
      </c>
      <c r="Q13334" s="0" t="n">
        <f aca="false">J13334*P13334+ROW()*0.00000001</f>
        <v>0.05013334</v>
      </c>
    </row>
    <row r="13335" customFormat="false" ht="15" hidden="false" customHeight="false" outlineLevel="0" collapsed="false">
      <c r="A13335" s="0" t="s">
        <v>9616</v>
      </c>
      <c r="B13335" s="0" t="s">
        <v>85</v>
      </c>
      <c r="C13335" s="0" t="n">
        <v>2001</v>
      </c>
      <c r="D13335" s="0" t="s">
        <v>34</v>
      </c>
      <c r="E13335" s="0" t="s">
        <v>220</v>
      </c>
      <c r="F13335" s="0" t="n">
        <v>0.03</v>
      </c>
      <c r="G13335" s="0" t="n">
        <v>0.01</v>
      </c>
      <c r="H13335" s="0" t="n">
        <v>0</v>
      </c>
      <c r="I13335" s="0" t="n">
        <v>0</v>
      </c>
      <c r="J13335" s="0" t="n">
        <v>0.05</v>
      </c>
      <c r="K13335" s="0" t="n">
        <v>57</v>
      </c>
      <c r="M13335" s="0" t="s">
        <v>36</v>
      </c>
      <c r="N13335" s="0" t="s">
        <v>35</v>
      </c>
      <c r="O13335" s="0" t="s">
        <v>53</v>
      </c>
      <c r="P13335" s="0" t="n">
        <f aca="false">IF(AND(OR(Dashboard!$B$5="All",D13335=Dashboard!$B$5),OR(Dashboard!$D$5="All",N13335=Dashboard!$D$5),OR(AND(C13335&lt;&gt;"",C13335&gt;=Dashboard!$F$5,C13335&lt;=Dashboard!$H$5),AND(C13335="",Dashboard!$F$5&lt;=1980,Dashboard!$H$5&gt;=2016))),1,0)</f>
        <v>1</v>
      </c>
      <c r="Q13335" s="0" t="n">
        <f aca="false">J13335*P13335+ROW()*0.00000001</f>
        <v>0.05013335</v>
      </c>
    </row>
    <row r="13336" customFormat="false" ht="15" hidden="false" customHeight="false" outlineLevel="0" collapsed="false">
      <c r="A13336" s="0" t="s">
        <v>9617</v>
      </c>
      <c r="B13336" s="0" t="s">
        <v>50</v>
      </c>
      <c r="C13336" s="0" t="n">
        <v>2008</v>
      </c>
      <c r="D13336" s="0" t="s">
        <v>71</v>
      </c>
      <c r="E13336" s="0" t="s">
        <v>328</v>
      </c>
      <c r="F13336" s="0" t="n">
        <v>0</v>
      </c>
      <c r="G13336" s="0" t="n">
        <v>0</v>
      </c>
      <c r="H13336" s="0" t="n">
        <v>0.05</v>
      </c>
      <c r="I13336" s="0" t="n">
        <v>0</v>
      </c>
      <c r="J13336" s="0" t="n">
        <v>0.05</v>
      </c>
      <c r="N13336" s="0" t="s">
        <v>35</v>
      </c>
      <c r="P13336" s="0" t="n">
        <f aca="false">IF(AND(OR(Dashboard!$B$5="All",D13336=Dashboard!$B$5),OR(Dashboard!$D$5="All",N13336=Dashboard!$D$5),OR(AND(C13336&lt;&gt;"",C13336&gt;=Dashboard!$F$5,C13336&lt;=Dashboard!$H$5),AND(C13336="",Dashboard!$F$5&lt;=1980,Dashboard!$H$5&gt;=2016))),1,0)</f>
        <v>1</v>
      </c>
      <c r="Q13336" s="0" t="n">
        <f aca="false">J13336*P13336+ROW()*0.00000001</f>
        <v>0.05013336</v>
      </c>
    </row>
    <row r="13337" customFormat="false" ht="15" hidden="false" customHeight="false" outlineLevel="0" collapsed="false">
      <c r="A13337" s="0" t="s">
        <v>9618</v>
      </c>
      <c r="B13337" s="0" t="s">
        <v>152</v>
      </c>
      <c r="C13337" s="0" t="n">
        <v>1998</v>
      </c>
      <c r="D13337" s="0" t="s">
        <v>246</v>
      </c>
      <c r="E13337" s="0" t="s">
        <v>91</v>
      </c>
      <c r="F13337" s="0" t="n">
        <v>0</v>
      </c>
      <c r="G13337" s="0" t="n">
        <v>0.04</v>
      </c>
      <c r="H13337" s="0" t="n">
        <v>0</v>
      </c>
      <c r="I13337" s="0" t="n">
        <v>0.01</v>
      </c>
      <c r="J13337" s="0" t="n">
        <v>0.05</v>
      </c>
      <c r="K13337" s="0" t="n">
        <v>88</v>
      </c>
      <c r="L13337" s="0" t="n">
        <v>9.1</v>
      </c>
      <c r="M13337" s="0" t="s">
        <v>103</v>
      </c>
      <c r="N13337" s="0" t="s">
        <v>152</v>
      </c>
      <c r="O13337" s="0" t="s">
        <v>42</v>
      </c>
      <c r="P13337" s="0" t="n">
        <f aca="false">IF(AND(OR(Dashboard!$B$5="All",D13337=Dashboard!$B$5),OR(Dashboard!$D$5="All",N13337=Dashboard!$D$5),OR(AND(C13337&lt;&gt;"",C13337&gt;=Dashboard!$F$5,C13337&lt;=Dashboard!$H$5),AND(C13337="",Dashboard!$F$5&lt;=1980,Dashboard!$H$5&gt;=2016))),1,0)</f>
        <v>1</v>
      </c>
      <c r="Q13337" s="0" t="n">
        <f aca="false">J13337*P13337+ROW()*0.00000001</f>
        <v>0.05013337</v>
      </c>
    </row>
    <row r="13338" customFormat="false" ht="15" hidden="false" customHeight="false" outlineLevel="0" collapsed="false">
      <c r="A13338" s="0" t="s">
        <v>9619</v>
      </c>
      <c r="B13338" s="0" t="s">
        <v>97</v>
      </c>
      <c r="C13338" s="0" t="n">
        <v>2013</v>
      </c>
      <c r="D13338" s="0" t="s">
        <v>71</v>
      </c>
      <c r="E13338" s="0" t="s">
        <v>211</v>
      </c>
      <c r="F13338" s="0" t="n">
        <v>0</v>
      </c>
      <c r="G13338" s="0" t="n">
        <v>0</v>
      </c>
      <c r="H13338" s="0" t="n">
        <v>0.05</v>
      </c>
      <c r="I13338" s="0" t="n">
        <v>0</v>
      </c>
      <c r="J13338" s="0" t="n">
        <v>0.05</v>
      </c>
      <c r="N13338" s="0" t="s">
        <v>35</v>
      </c>
      <c r="P13338" s="0" t="n">
        <f aca="false">IF(AND(OR(Dashboard!$B$5="All",D13338=Dashboard!$B$5),OR(Dashboard!$D$5="All",N13338=Dashboard!$D$5),OR(AND(C13338&lt;&gt;"",C13338&gt;=Dashboard!$F$5,C13338&lt;=Dashboard!$H$5),AND(C13338="",Dashboard!$F$5&lt;=1980,Dashboard!$H$5&gt;=2016))),1,0)</f>
        <v>1</v>
      </c>
      <c r="Q13338" s="0" t="n">
        <f aca="false">J13338*P13338+ROW()*0.00000001</f>
        <v>0.05013338</v>
      </c>
    </row>
    <row r="13339" customFormat="false" ht="15" hidden="false" customHeight="false" outlineLevel="0" collapsed="false">
      <c r="A13339" s="0" t="s">
        <v>9620</v>
      </c>
      <c r="B13339" s="0" t="s">
        <v>76</v>
      </c>
      <c r="C13339" s="0" t="n">
        <v>2004</v>
      </c>
      <c r="D13339" s="0" t="s">
        <v>34</v>
      </c>
      <c r="E13339" s="0" t="s">
        <v>3122</v>
      </c>
      <c r="F13339" s="0" t="n">
        <v>0.02</v>
      </c>
      <c r="G13339" s="0" t="n">
        <v>0.02</v>
      </c>
      <c r="H13339" s="0" t="n">
        <v>0</v>
      </c>
      <c r="I13339" s="0" t="n">
        <v>0.01</v>
      </c>
      <c r="J13339" s="0" t="n">
        <v>0.05</v>
      </c>
      <c r="K13339" s="0" t="n">
        <v>60</v>
      </c>
      <c r="L13339" s="0" t="n">
        <v>6.7</v>
      </c>
      <c r="M13339" s="0" t="s">
        <v>36</v>
      </c>
      <c r="N13339" s="0" t="s">
        <v>74</v>
      </c>
      <c r="O13339" s="0" t="s">
        <v>53</v>
      </c>
      <c r="P13339" s="0" t="n">
        <f aca="false">IF(AND(OR(Dashboard!$B$5="All",D13339=Dashboard!$B$5),OR(Dashboard!$D$5="All",N13339=Dashboard!$D$5),OR(AND(C13339&lt;&gt;"",C13339&gt;=Dashboard!$F$5,C13339&lt;=Dashboard!$H$5),AND(C13339="",Dashboard!$F$5&lt;=1980,Dashboard!$H$5&gt;=2016))),1,0)</f>
        <v>1</v>
      </c>
      <c r="Q13339" s="0" t="n">
        <f aca="false">J13339*P13339+ROW()*0.00000001</f>
        <v>0.05013339</v>
      </c>
    </row>
    <row r="13340" customFormat="false" ht="15" hidden="false" customHeight="false" outlineLevel="0" collapsed="false">
      <c r="A13340" s="0" t="s">
        <v>9621</v>
      </c>
      <c r="B13340" s="0" t="s">
        <v>85</v>
      </c>
      <c r="C13340" s="0" t="n">
        <v>2002</v>
      </c>
      <c r="D13340" s="0" t="s">
        <v>102</v>
      </c>
      <c r="E13340" s="0" t="s">
        <v>449</v>
      </c>
      <c r="F13340" s="0" t="n">
        <v>0.03</v>
      </c>
      <c r="G13340" s="0" t="n">
        <v>0.01</v>
      </c>
      <c r="H13340" s="0" t="n">
        <v>0</v>
      </c>
      <c r="I13340" s="0" t="n">
        <v>0</v>
      </c>
      <c r="J13340" s="0" t="n">
        <v>0.05</v>
      </c>
      <c r="K13340" s="0" t="n">
        <v>58</v>
      </c>
      <c r="M13340" s="0" t="s">
        <v>36</v>
      </c>
      <c r="N13340" s="0" t="s">
        <v>35</v>
      </c>
      <c r="O13340" s="0" t="s">
        <v>53</v>
      </c>
      <c r="P13340" s="0" t="n">
        <f aca="false">IF(AND(OR(Dashboard!$B$5="All",D13340=Dashboard!$B$5),OR(Dashboard!$D$5="All",N13340=Dashboard!$D$5),OR(AND(C13340&lt;&gt;"",C13340&gt;=Dashboard!$F$5,C13340&lt;=Dashboard!$H$5),AND(C13340="",Dashboard!$F$5&lt;=1980,Dashboard!$H$5&gt;=2016))),1,0)</f>
        <v>1</v>
      </c>
      <c r="Q13340" s="0" t="n">
        <f aca="false">J13340*P13340+ROW()*0.00000001</f>
        <v>0.0501334</v>
      </c>
    </row>
    <row r="13341" customFormat="false" ht="15" hidden="false" customHeight="false" outlineLevel="0" collapsed="false">
      <c r="A13341" s="0" t="s">
        <v>9247</v>
      </c>
      <c r="B13341" s="0" t="s">
        <v>85</v>
      </c>
      <c r="C13341" s="0" t="n">
        <v>2002</v>
      </c>
      <c r="D13341" s="0" t="s">
        <v>41</v>
      </c>
      <c r="E13341" s="0" t="s">
        <v>160</v>
      </c>
      <c r="F13341" s="0" t="n">
        <v>0.03</v>
      </c>
      <c r="G13341" s="0" t="n">
        <v>0.01</v>
      </c>
      <c r="H13341" s="0" t="n">
        <v>0</v>
      </c>
      <c r="I13341" s="0" t="n">
        <v>0</v>
      </c>
      <c r="J13341" s="0" t="n">
        <v>0.05</v>
      </c>
      <c r="K13341" s="0" t="n">
        <v>82</v>
      </c>
      <c r="M13341" s="0" t="s">
        <v>36</v>
      </c>
      <c r="N13341" s="0" t="s">
        <v>35</v>
      </c>
      <c r="O13341" s="0" t="s">
        <v>42</v>
      </c>
      <c r="P13341" s="0" t="n">
        <f aca="false">IF(AND(OR(Dashboard!$B$5="All",D13341=Dashboard!$B$5),OR(Dashboard!$D$5="All",N13341=Dashboard!$D$5),OR(AND(C13341&lt;&gt;"",C13341&gt;=Dashboard!$F$5,C13341&lt;=Dashboard!$H$5),AND(C13341="",Dashboard!$F$5&lt;=1980,Dashboard!$H$5&gt;=2016))),1,0)</f>
        <v>1</v>
      </c>
      <c r="Q13341" s="0" t="n">
        <f aca="false">J13341*P13341+ROW()*0.00000001</f>
        <v>0.05013341</v>
      </c>
    </row>
    <row r="13342" customFormat="false" ht="15" hidden="false" customHeight="false" outlineLevel="0" collapsed="false">
      <c r="A13342" s="0" t="s">
        <v>9622</v>
      </c>
      <c r="B13342" s="0" t="s">
        <v>164</v>
      </c>
      <c r="C13342" s="0" t="n">
        <v>2006</v>
      </c>
      <c r="D13342" s="0" t="s">
        <v>52</v>
      </c>
      <c r="E13342" s="0" t="s">
        <v>89</v>
      </c>
      <c r="F13342" s="0" t="n">
        <v>0.04</v>
      </c>
      <c r="G13342" s="0" t="n">
        <v>0</v>
      </c>
      <c r="H13342" s="0" t="n">
        <v>0</v>
      </c>
      <c r="I13342" s="0" t="n">
        <v>0</v>
      </c>
      <c r="J13342" s="0" t="n">
        <v>0.05</v>
      </c>
      <c r="K13342" s="0" t="n">
        <v>50</v>
      </c>
      <c r="L13342" s="0" t="n">
        <v>7.8</v>
      </c>
      <c r="M13342" s="0" t="s">
        <v>103</v>
      </c>
      <c r="N13342" s="0" t="s">
        <v>74</v>
      </c>
      <c r="O13342" s="0" t="s">
        <v>177</v>
      </c>
      <c r="P13342" s="0" t="n">
        <f aca="false">IF(AND(OR(Dashboard!$B$5="All",D13342=Dashboard!$B$5),OR(Dashboard!$D$5="All",N13342=Dashboard!$D$5),OR(AND(C13342&lt;&gt;"",C13342&gt;=Dashboard!$F$5,C13342&lt;=Dashboard!$H$5),AND(C13342="",Dashboard!$F$5&lt;=1980,Dashboard!$H$5&gt;=2016))),1,0)</f>
        <v>1</v>
      </c>
      <c r="Q13342" s="0" t="n">
        <f aca="false">J13342*P13342+ROW()*0.00000001</f>
        <v>0.05013342</v>
      </c>
    </row>
    <row r="13343" customFormat="false" ht="15" hidden="false" customHeight="false" outlineLevel="0" collapsed="false">
      <c r="A13343" s="0" t="s">
        <v>9623</v>
      </c>
      <c r="B13343" s="0" t="s">
        <v>144</v>
      </c>
      <c r="C13343" s="0" t="n">
        <v>2002</v>
      </c>
      <c r="D13343" s="0" t="s">
        <v>102</v>
      </c>
      <c r="E13343" s="0" t="s">
        <v>65</v>
      </c>
      <c r="F13343" s="0" t="n">
        <v>0.04</v>
      </c>
      <c r="G13343" s="0" t="n">
        <v>0.01</v>
      </c>
      <c r="H13343" s="0" t="n">
        <v>0</v>
      </c>
      <c r="I13343" s="0" t="n">
        <v>0</v>
      </c>
      <c r="J13343" s="0" t="n">
        <v>0.05</v>
      </c>
      <c r="K13343" s="0" t="n">
        <v>46</v>
      </c>
      <c r="L13343" s="0" t="n">
        <v>7.2</v>
      </c>
      <c r="M13343" s="0" t="s">
        <v>103</v>
      </c>
      <c r="N13343" s="0" t="s">
        <v>66</v>
      </c>
      <c r="O13343" s="0" t="s">
        <v>177</v>
      </c>
      <c r="P13343" s="0" t="n">
        <f aca="false">IF(AND(OR(Dashboard!$B$5="All",D13343=Dashboard!$B$5),OR(Dashboard!$D$5="All",N13343=Dashboard!$D$5),OR(AND(C13343&lt;&gt;"",C13343&gt;=Dashboard!$F$5,C13343&lt;=Dashboard!$H$5),AND(C13343="",Dashboard!$F$5&lt;=1980,Dashboard!$H$5&gt;=2016))),1,0)</f>
        <v>1</v>
      </c>
      <c r="Q13343" s="0" t="n">
        <f aca="false">J13343*P13343+ROW()*0.00000001</f>
        <v>0.05013343</v>
      </c>
    </row>
    <row r="13344" customFormat="false" ht="15" hidden="false" customHeight="false" outlineLevel="0" collapsed="false">
      <c r="A13344" s="0" t="s">
        <v>9624</v>
      </c>
      <c r="B13344" s="0" t="s">
        <v>222</v>
      </c>
      <c r="C13344" s="0" t="n">
        <v>1993</v>
      </c>
      <c r="D13344" s="0" t="s">
        <v>46</v>
      </c>
      <c r="E13344" s="0" t="s">
        <v>154</v>
      </c>
      <c r="F13344" s="0" t="n">
        <v>0</v>
      </c>
      <c r="G13344" s="0" t="n">
        <v>0</v>
      </c>
      <c r="H13344" s="0" t="n">
        <v>0.05</v>
      </c>
      <c r="I13344" s="0" t="n">
        <v>0</v>
      </c>
      <c r="J13344" s="0" t="n">
        <v>0.05</v>
      </c>
      <c r="N13344" s="0" t="s">
        <v>154</v>
      </c>
      <c r="P13344" s="0" t="n">
        <f aca="false">IF(AND(OR(Dashboard!$B$5="All",D13344=Dashboard!$B$5),OR(Dashboard!$D$5="All",N13344=Dashboard!$D$5),OR(AND(C13344&lt;&gt;"",C13344&gt;=Dashboard!$F$5,C13344&lt;=Dashboard!$H$5),AND(C13344="",Dashboard!$F$5&lt;=1980,Dashboard!$H$5&gt;=2016))),1,0)</f>
        <v>1</v>
      </c>
      <c r="Q13344" s="0" t="n">
        <f aca="false">J13344*P13344+ROW()*0.00000001</f>
        <v>0.05013344</v>
      </c>
    </row>
    <row r="13345" customFormat="false" ht="15" hidden="false" customHeight="false" outlineLevel="0" collapsed="false">
      <c r="A13345" s="0" t="s">
        <v>7461</v>
      </c>
      <c r="B13345" s="0" t="s">
        <v>144</v>
      </c>
      <c r="C13345" s="0" t="n">
        <v>2004</v>
      </c>
      <c r="D13345" s="0" t="s">
        <v>56</v>
      </c>
      <c r="E13345" s="0" t="s">
        <v>1086</v>
      </c>
      <c r="F13345" s="0" t="n">
        <v>0.04</v>
      </c>
      <c r="G13345" s="0" t="n">
        <v>0.01</v>
      </c>
      <c r="H13345" s="0" t="n">
        <v>0</v>
      </c>
      <c r="I13345" s="0" t="n">
        <v>0</v>
      </c>
      <c r="J13345" s="0" t="n">
        <v>0.05</v>
      </c>
      <c r="K13345" s="0" t="n">
        <v>59</v>
      </c>
      <c r="M13345" s="0" t="s">
        <v>103</v>
      </c>
      <c r="N13345" s="0" t="s">
        <v>66</v>
      </c>
      <c r="O13345" s="0" t="s">
        <v>53</v>
      </c>
      <c r="P13345" s="0" t="n">
        <f aca="false">IF(AND(OR(Dashboard!$B$5="All",D13345=Dashboard!$B$5),OR(Dashboard!$D$5="All",N13345=Dashboard!$D$5),OR(AND(C13345&lt;&gt;"",C13345&gt;=Dashboard!$F$5,C13345&lt;=Dashboard!$H$5),AND(C13345="",Dashboard!$F$5&lt;=1980,Dashboard!$H$5&gt;=2016))),1,0)</f>
        <v>1</v>
      </c>
      <c r="Q13345" s="0" t="n">
        <f aca="false">J13345*P13345+ROW()*0.00000001</f>
        <v>0.05013345</v>
      </c>
    </row>
    <row r="13346" customFormat="false" ht="15" hidden="false" customHeight="false" outlineLevel="0" collapsed="false">
      <c r="A13346" s="0" t="s">
        <v>9625</v>
      </c>
      <c r="B13346" s="0" t="s">
        <v>70</v>
      </c>
      <c r="C13346" s="0" t="n">
        <v>2013</v>
      </c>
      <c r="D13346" s="0" t="s">
        <v>114</v>
      </c>
      <c r="E13346" s="0" t="s">
        <v>89</v>
      </c>
      <c r="F13346" s="0" t="n">
        <v>0</v>
      </c>
      <c r="G13346" s="0" t="n">
        <v>0</v>
      </c>
      <c r="H13346" s="0" t="n">
        <v>0.05</v>
      </c>
      <c r="I13346" s="0" t="n">
        <v>0</v>
      </c>
      <c r="J13346" s="0" t="n">
        <v>0.05</v>
      </c>
      <c r="N13346" s="0" t="s">
        <v>74</v>
      </c>
      <c r="P13346" s="0" t="n">
        <f aca="false">IF(AND(OR(Dashboard!$B$5="All",D13346=Dashboard!$B$5),OR(Dashboard!$D$5="All",N13346=Dashboard!$D$5),OR(AND(C13346&lt;&gt;"",C13346&gt;=Dashboard!$F$5,C13346&lt;=Dashboard!$H$5),AND(C13346="",Dashboard!$F$5&lt;=1980,Dashboard!$H$5&gt;=2016))),1,0)</f>
        <v>1</v>
      </c>
      <c r="Q13346" s="0" t="n">
        <f aca="false">J13346*P13346+ROW()*0.00000001</f>
        <v>0.05013346</v>
      </c>
    </row>
    <row r="13347" customFormat="false" ht="15" hidden="false" customHeight="false" outlineLevel="0" collapsed="false">
      <c r="A13347" s="0" t="s">
        <v>9626</v>
      </c>
      <c r="B13347" s="0" t="s">
        <v>33</v>
      </c>
      <c r="C13347" s="0" t="n">
        <v>2009</v>
      </c>
      <c r="D13347" s="0" t="s">
        <v>114</v>
      </c>
      <c r="E13347" s="0" t="s">
        <v>35</v>
      </c>
      <c r="F13347" s="0" t="n">
        <v>0</v>
      </c>
      <c r="G13347" s="0" t="n">
        <v>0</v>
      </c>
      <c r="H13347" s="0" t="n">
        <v>0.05</v>
      </c>
      <c r="I13347" s="0" t="n">
        <v>0</v>
      </c>
      <c r="J13347" s="0" t="n">
        <v>0.05</v>
      </c>
      <c r="N13347" s="0" t="s">
        <v>35</v>
      </c>
      <c r="P13347" s="0" t="n">
        <f aca="false">IF(AND(OR(Dashboard!$B$5="All",D13347=Dashboard!$B$5),OR(Dashboard!$D$5="All",N13347=Dashboard!$D$5),OR(AND(C13347&lt;&gt;"",C13347&gt;=Dashboard!$F$5,C13347&lt;=Dashboard!$H$5),AND(C13347="",Dashboard!$F$5&lt;=1980,Dashboard!$H$5&gt;=2016))),1,0)</f>
        <v>1</v>
      </c>
      <c r="Q13347" s="0" t="n">
        <f aca="false">J13347*P13347+ROW()*0.00000001</f>
        <v>0.05013347</v>
      </c>
    </row>
    <row r="13348" customFormat="false" ht="15" hidden="false" customHeight="false" outlineLevel="0" collapsed="false">
      <c r="A13348" s="0" t="s">
        <v>175</v>
      </c>
      <c r="B13348" s="0" t="s">
        <v>152</v>
      </c>
      <c r="C13348" s="0" t="n">
        <v>2003</v>
      </c>
      <c r="D13348" s="0" t="s">
        <v>41</v>
      </c>
      <c r="E13348" s="0" t="s">
        <v>142</v>
      </c>
      <c r="F13348" s="0" t="n">
        <v>0</v>
      </c>
      <c r="G13348" s="0" t="n">
        <v>0.04</v>
      </c>
      <c r="H13348" s="0" t="n">
        <v>0</v>
      </c>
      <c r="I13348" s="0" t="n">
        <v>0.01</v>
      </c>
      <c r="J13348" s="0" t="n">
        <v>0.05</v>
      </c>
      <c r="K13348" s="0" t="n">
        <v>82</v>
      </c>
      <c r="L13348" s="0" t="n">
        <v>8.3</v>
      </c>
      <c r="M13348" s="0" t="s">
        <v>36</v>
      </c>
      <c r="N13348" s="0" t="s">
        <v>152</v>
      </c>
      <c r="O13348" s="0" t="s">
        <v>42</v>
      </c>
      <c r="P13348" s="0" t="n">
        <f aca="false">IF(AND(OR(Dashboard!$B$5="All",D13348=Dashboard!$B$5),OR(Dashboard!$D$5="All",N13348=Dashboard!$D$5),OR(AND(C13348&lt;&gt;"",C13348&gt;=Dashboard!$F$5,C13348&lt;=Dashboard!$H$5),AND(C13348="",Dashboard!$F$5&lt;=1980,Dashboard!$H$5&gt;=2016))),1,0)</f>
        <v>1</v>
      </c>
      <c r="Q13348" s="0" t="n">
        <f aca="false">J13348*P13348+ROW()*0.00000001</f>
        <v>0.05013348</v>
      </c>
    </row>
    <row r="13349" customFormat="false" ht="15" hidden="false" customHeight="false" outlineLevel="0" collapsed="false">
      <c r="A13349" s="0" t="s">
        <v>9627</v>
      </c>
      <c r="B13349" s="0" t="s">
        <v>50</v>
      </c>
      <c r="C13349" s="0" t="n">
        <v>2009</v>
      </c>
      <c r="D13349" s="0" t="s">
        <v>48</v>
      </c>
      <c r="E13349" s="0" t="s">
        <v>5915</v>
      </c>
      <c r="F13349" s="0" t="n">
        <v>0.03</v>
      </c>
      <c r="G13349" s="0" t="n">
        <v>0.01</v>
      </c>
      <c r="H13349" s="0" t="n">
        <v>0</v>
      </c>
      <c r="I13349" s="0" t="n">
        <v>0</v>
      </c>
      <c r="J13349" s="0" t="n">
        <v>0.05</v>
      </c>
      <c r="M13349" s="0" t="s">
        <v>36</v>
      </c>
      <c r="N13349" s="0" t="s">
        <v>35</v>
      </c>
      <c r="P13349" s="0" t="n">
        <f aca="false">IF(AND(OR(Dashboard!$B$5="All",D13349=Dashboard!$B$5),OR(Dashboard!$D$5="All",N13349=Dashboard!$D$5),OR(AND(C13349&lt;&gt;"",C13349&gt;=Dashboard!$F$5,C13349&lt;=Dashboard!$H$5),AND(C13349="",Dashboard!$F$5&lt;=1980,Dashboard!$H$5&gt;=2016))),1,0)</f>
        <v>1</v>
      </c>
      <c r="Q13349" s="0" t="n">
        <f aca="false">J13349*P13349+ROW()*0.00000001</f>
        <v>0.05013349</v>
      </c>
    </row>
    <row r="13350" customFormat="false" ht="15" hidden="false" customHeight="false" outlineLevel="0" collapsed="false">
      <c r="A13350" s="0" t="s">
        <v>9628</v>
      </c>
      <c r="B13350" s="0" t="s">
        <v>851</v>
      </c>
      <c r="C13350" s="0" t="n">
        <v>2015</v>
      </c>
      <c r="D13350" s="0" t="s">
        <v>41</v>
      </c>
      <c r="E13350" s="0" t="s">
        <v>328</v>
      </c>
      <c r="F13350" s="0" t="n">
        <v>0</v>
      </c>
      <c r="G13350" s="0" t="n">
        <v>0</v>
      </c>
      <c r="H13350" s="0" t="n">
        <v>0.05</v>
      </c>
      <c r="I13350" s="0" t="n">
        <v>0</v>
      </c>
      <c r="J13350" s="0" t="n">
        <v>0.05</v>
      </c>
      <c r="N13350" s="0" t="s">
        <v>74</v>
      </c>
      <c r="P13350" s="0" t="n">
        <f aca="false">IF(AND(OR(Dashboard!$B$5="All",D13350=Dashboard!$B$5),OR(Dashboard!$D$5="All",N13350=Dashboard!$D$5),OR(AND(C13350&lt;&gt;"",C13350&gt;=Dashboard!$F$5,C13350&lt;=Dashboard!$H$5),AND(C13350="",Dashboard!$F$5&lt;=1980,Dashboard!$H$5&gt;=2016))),1,0)</f>
        <v>1</v>
      </c>
      <c r="Q13350" s="0" t="n">
        <f aca="false">J13350*P13350+ROW()*0.00000001</f>
        <v>0.0501335</v>
      </c>
    </row>
    <row r="13351" customFormat="false" ht="15" hidden="false" customHeight="false" outlineLevel="0" collapsed="false">
      <c r="A13351" s="0" t="s">
        <v>9629</v>
      </c>
      <c r="B13351" s="0" t="s">
        <v>70</v>
      </c>
      <c r="C13351" s="0" t="n">
        <v>2011</v>
      </c>
      <c r="D13351" s="0" t="s">
        <v>114</v>
      </c>
      <c r="E13351" s="0" t="s">
        <v>6736</v>
      </c>
      <c r="F13351" s="0" t="n">
        <v>0</v>
      </c>
      <c r="G13351" s="0" t="n">
        <v>0</v>
      </c>
      <c r="H13351" s="0" t="n">
        <v>0.05</v>
      </c>
      <c r="I13351" s="0" t="n">
        <v>0</v>
      </c>
      <c r="J13351" s="0" t="n">
        <v>0.05</v>
      </c>
      <c r="N13351" s="0" t="s">
        <v>74</v>
      </c>
      <c r="P13351" s="0" t="n">
        <f aca="false">IF(AND(OR(Dashboard!$B$5="All",D13351=Dashboard!$B$5),OR(Dashboard!$D$5="All",N13351=Dashboard!$D$5),OR(AND(C13351&lt;&gt;"",C13351&gt;=Dashboard!$F$5,C13351&lt;=Dashboard!$H$5),AND(C13351="",Dashboard!$F$5&lt;=1980,Dashboard!$H$5&gt;=2016))),1,0)</f>
        <v>1</v>
      </c>
      <c r="Q13351" s="0" t="n">
        <f aca="false">J13351*P13351+ROW()*0.00000001</f>
        <v>0.05013351</v>
      </c>
    </row>
    <row r="13352" customFormat="false" ht="15" hidden="false" customHeight="false" outlineLevel="0" collapsed="false">
      <c r="A13352" s="0" t="s">
        <v>9630</v>
      </c>
      <c r="B13352" s="0" t="s">
        <v>117</v>
      </c>
      <c r="C13352" s="0" t="n">
        <v>1998</v>
      </c>
      <c r="D13352" s="0" t="s">
        <v>246</v>
      </c>
      <c r="E13352" s="0" t="s">
        <v>782</v>
      </c>
      <c r="F13352" s="0" t="n">
        <v>0.03</v>
      </c>
      <c r="G13352" s="0" t="n">
        <v>0.02</v>
      </c>
      <c r="H13352" s="0" t="n">
        <v>0</v>
      </c>
      <c r="I13352" s="0" t="n">
        <v>0</v>
      </c>
      <c r="J13352" s="0" t="n">
        <v>0.05</v>
      </c>
      <c r="N13352" s="0" t="s">
        <v>74</v>
      </c>
      <c r="P13352" s="0" t="n">
        <f aca="false">IF(AND(OR(Dashboard!$B$5="All",D13352=Dashboard!$B$5),OR(Dashboard!$D$5="All",N13352=Dashboard!$D$5),OR(AND(C13352&lt;&gt;"",C13352&gt;=Dashboard!$F$5,C13352&lt;=Dashboard!$H$5),AND(C13352="",Dashboard!$F$5&lt;=1980,Dashboard!$H$5&gt;=2016))),1,0)</f>
        <v>1</v>
      </c>
      <c r="Q13352" s="0" t="n">
        <f aca="false">J13352*P13352+ROW()*0.00000001</f>
        <v>0.05013352</v>
      </c>
    </row>
    <row r="13353" customFormat="false" ht="15" hidden="false" customHeight="false" outlineLevel="0" collapsed="false">
      <c r="A13353" s="0" t="s">
        <v>9631</v>
      </c>
      <c r="B13353" s="0" t="s">
        <v>164</v>
      </c>
      <c r="C13353" s="0" t="n">
        <v>2011</v>
      </c>
      <c r="D13353" s="0" t="s">
        <v>114</v>
      </c>
      <c r="E13353" s="0" t="s">
        <v>328</v>
      </c>
      <c r="F13353" s="0" t="n">
        <v>0</v>
      </c>
      <c r="G13353" s="0" t="n">
        <v>0</v>
      </c>
      <c r="H13353" s="0" t="n">
        <v>0.05</v>
      </c>
      <c r="I13353" s="0" t="n">
        <v>0</v>
      </c>
      <c r="J13353" s="0" t="n">
        <v>0.05</v>
      </c>
      <c r="N13353" s="0" t="s">
        <v>74</v>
      </c>
      <c r="P13353" s="0" t="n">
        <f aca="false">IF(AND(OR(Dashboard!$B$5="All",D13353=Dashboard!$B$5),OR(Dashboard!$D$5="All",N13353=Dashboard!$D$5),OR(AND(C13353&lt;&gt;"",C13353&gt;=Dashboard!$F$5,C13353&lt;=Dashboard!$H$5),AND(C13353="",Dashboard!$F$5&lt;=1980,Dashboard!$H$5&gt;=2016))),1,0)</f>
        <v>1</v>
      </c>
      <c r="Q13353" s="0" t="n">
        <f aca="false">J13353*P13353+ROW()*0.00000001</f>
        <v>0.05013353</v>
      </c>
    </row>
    <row r="13354" customFormat="false" ht="15" hidden="false" customHeight="false" outlineLevel="0" collapsed="false">
      <c r="A13354" s="0" t="s">
        <v>7582</v>
      </c>
      <c r="B13354" s="0" t="s">
        <v>186</v>
      </c>
      <c r="C13354" s="0" t="n">
        <v>2005</v>
      </c>
      <c r="D13354" s="0" t="s">
        <v>16</v>
      </c>
      <c r="E13354" s="0" t="s">
        <v>220</v>
      </c>
      <c r="F13354" s="0" t="n">
        <v>0.04</v>
      </c>
      <c r="G13354" s="0" t="n">
        <v>0.01</v>
      </c>
      <c r="H13354" s="0" t="n">
        <v>0</v>
      </c>
      <c r="I13354" s="0" t="n">
        <v>0</v>
      </c>
      <c r="J13354" s="0" t="n">
        <v>0.05</v>
      </c>
      <c r="K13354" s="0" t="n">
        <v>54</v>
      </c>
      <c r="M13354" s="0" t="s">
        <v>36</v>
      </c>
      <c r="N13354" s="0" t="s">
        <v>35</v>
      </c>
      <c r="O13354" s="0" t="s">
        <v>53</v>
      </c>
      <c r="P13354" s="0" t="n">
        <f aca="false">IF(AND(OR(Dashboard!$B$5="All",D13354=Dashboard!$B$5),OR(Dashboard!$D$5="All",N13354=Dashboard!$D$5),OR(AND(C13354&lt;&gt;"",C13354&gt;=Dashboard!$F$5,C13354&lt;=Dashboard!$H$5),AND(C13354="",Dashboard!$F$5&lt;=1980,Dashboard!$H$5&gt;=2016))),1,0)</f>
        <v>1</v>
      </c>
      <c r="Q13354" s="0" t="n">
        <f aca="false">J13354*P13354+ROW()*0.00000001</f>
        <v>0.05013354</v>
      </c>
    </row>
    <row r="13355" customFormat="false" ht="15" hidden="false" customHeight="false" outlineLevel="0" collapsed="false">
      <c r="A13355" s="0" t="s">
        <v>9632</v>
      </c>
      <c r="B13355" s="0" t="s">
        <v>76</v>
      </c>
      <c r="C13355" s="0" t="n">
        <v>2006</v>
      </c>
      <c r="D13355" s="0" t="s">
        <v>71</v>
      </c>
      <c r="E13355" s="0" t="s">
        <v>328</v>
      </c>
      <c r="F13355" s="0" t="n">
        <v>0</v>
      </c>
      <c r="G13355" s="0" t="n">
        <v>0</v>
      </c>
      <c r="H13355" s="0" t="n">
        <v>0.05</v>
      </c>
      <c r="I13355" s="0" t="n">
        <v>0</v>
      </c>
      <c r="J13355" s="0" t="n">
        <v>0.05</v>
      </c>
      <c r="N13355" s="0" t="s">
        <v>74</v>
      </c>
      <c r="P13355" s="0" t="n">
        <f aca="false">IF(AND(OR(Dashboard!$B$5="All",D13355=Dashboard!$B$5),OR(Dashboard!$D$5="All",N13355=Dashboard!$D$5),OR(AND(C13355&lt;&gt;"",C13355&gt;=Dashboard!$F$5,C13355&lt;=Dashboard!$H$5),AND(C13355="",Dashboard!$F$5&lt;=1980,Dashboard!$H$5&gt;=2016))),1,0)</f>
        <v>1</v>
      </c>
      <c r="Q13355" s="0" t="n">
        <f aca="false">J13355*P13355+ROW()*0.00000001</f>
        <v>0.05013355</v>
      </c>
    </row>
    <row r="13356" customFormat="false" ht="15" hidden="false" customHeight="false" outlineLevel="0" collapsed="false">
      <c r="A13356" s="0" t="s">
        <v>5960</v>
      </c>
      <c r="B13356" s="0" t="s">
        <v>50</v>
      </c>
      <c r="C13356" s="0" t="n">
        <v>2009</v>
      </c>
      <c r="D13356" s="0" t="s">
        <v>114</v>
      </c>
      <c r="E13356" s="0" t="s">
        <v>3501</v>
      </c>
      <c r="F13356" s="0" t="n">
        <v>0.04</v>
      </c>
      <c r="G13356" s="0" t="n">
        <v>0</v>
      </c>
      <c r="H13356" s="0" t="n">
        <v>0</v>
      </c>
      <c r="I13356" s="0" t="n">
        <v>0</v>
      </c>
      <c r="J13356" s="0" t="n">
        <v>0.05</v>
      </c>
      <c r="K13356" s="0" t="n">
        <v>71</v>
      </c>
      <c r="L13356" s="0" t="n">
        <v>7.4</v>
      </c>
      <c r="M13356" s="0" t="s">
        <v>103</v>
      </c>
      <c r="N13356" s="0" t="s">
        <v>35</v>
      </c>
      <c r="O13356" s="0" t="s">
        <v>37</v>
      </c>
      <c r="P13356" s="0" t="n">
        <f aca="false">IF(AND(OR(Dashboard!$B$5="All",D13356=Dashboard!$B$5),OR(Dashboard!$D$5="All",N13356=Dashboard!$D$5),OR(AND(C13356&lt;&gt;"",C13356&gt;=Dashboard!$F$5,C13356&lt;=Dashboard!$H$5),AND(C13356="",Dashboard!$F$5&lt;=1980,Dashboard!$H$5&gt;=2016))),1,0)</f>
        <v>1</v>
      </c>
      <c r="Q13356" s="0" t="n">
        <f aca="false">J13356*P13356+ROW()*0.00000001</f>
        <v>0.05013356</v>
      </c>
    </row>
    <row r="13357" customFormat="false" ht="15" hidden="false" customHeight="false" outlineLevel="0" collapsed="false">
      <c r="A13357" s="0" t="s">
        <v>9633</v>
      </c>
      <c r="B13357" s="0" t="s">
        <v>164</v>
      </c>
      <c r="C13357" s="0" t="n">
        <v>2006</v>
      </c>
      <c r="D13357" s="0" t="s">
        <v>114</v>
      </c>
      <c r="E13357" s="0" t="s">
        <v>328</v>
      </c>
      <c r="F13357" s="0" t="n">
        <v>0.04</v>
      </c>
      <c r="G13357" s="0" t="n">
        <v>0</v>
      </c>
      <c r="H13357" s="0" t="n">
        <v>0</v>
      </c>
      <c r="I13357" s="0" t="n">
        <v>0</v>
      </c>
      <c r="J13357" s="0" t="n">
        <v>0.05</v>
      </c>
      <c r="K13357" s="0" t="n">
        <v>76</v>
      </c>
      <c r="L13357" s="0" t="n">
        <v>7.8</v>
      </c>
      <c r="M13357" s="0" t="s">
        <v>125</v>
      </c>
      <c r="N13357" s="0" t="s">
        <v>74</v>
      </c>
      <c r="O13357" s="0" t="s">
        <v>37</v>
      </c>
      <c r="P13357" s="0" t="n">
        <f aca="false">IF(AND(OR(Dashboard!$B$5="All",D13357=Dashboard!$B$5),OR(Dashboard!$D$5="All",N13357=Dashboard!$D$5),OR(AND(C13357&lt;&gt;"",C13357&gt;=Dashboard!$F$5,C13357&lt;=Dashboard!$H$5),AND(C13357="",Dashboard!$F$5&lt;=1980,Dashboard!$H$5&gt;=2016))),1,0)</f>
        <v>1</v>
      </c>
      <c r="Q13357" s="0" t="n">
        <f aca="false">J13357*P13357+ROW()*0.00000001</f>
        <v>0.05013357</v>
      </c>
    </row>
    <row r="13358" customFormat="false" ht="15" hidden="false" customHeight="false" outlineLevel="0" collapsed="false">
      <c r="A13358" s="0" t="s">
        <v>9634</v>
      </c>
      <c r="B13358" s="0" t="s">
        <v>50</v>
      </c>
      <c r="C13358" s="0" t="n">
        <v>2009</v>
      </c>
      <c r="D13358" s="0" t="s">
        <v>58</v>
      </c>
      <c r="E13358" s="0" t="s">
        <v>689</v>
      </c>
      <c r="F13358" s="0" t="n">
        <v>0.04</v>
      </c>
      <c r="G13358" s="0" t="n">
        <v>0</v>
      </c>
      <c r="H13358" s="0" t="n">
        <v>0</v>
      </c>
      <c r="I13358" s="0" t="n">
        <v>0</v>
      </c>
      <c r="J13358" s="0" t="n">
        <v>0.05</v>
      </c>
      <c r="M13358" s="0" t="s">
        <v>36</v>
      </c>
      <c r="N13358" s="0" t="s">
        <v>35</v>
      </c>
      <c r="P13358" s="0" t="n">
        <f aca="false">IF(AND(OR(Dashboard!$B$5="All",D13358=Dashboard!$B$5),OR(Dashboard!$D$5="All",N13358=Dashboard!$D$5),OR(AND(C13358&lt;&gt;"",C13358&gt;=Dashboard!$F$5,C13358&lt;=Dashboard!$H$5),AND(C13358="",Dashboard!$F$5&lt;=1980,Dashboard!$H$5&gt;=2016))),1,0)</f>
        <v>1</v>
      </c>
      <c r="Q13358" s="0" t="n">
        <f aca="false">J13358*P13358+ROW()*0.00000001</f>
        <v>0.05013358</v>
      </c>
    </row>
    <row r="13359" customFormat="false" ht="15" hidden="false" customHeight="false" outlineLevel="0" collapsed="false">
      <c r="A13359" s="0" t="s">
        <v>1726</v>
      </c>
      <c r="B13359" s="0" t="s">
        <v>164</v>
      </c>
      <c r="C13359" s="0" t="n">
        <v>2007</v>
      </c>
      <c r="D13359" s="0" t="s">
        <v>34</v>
      </c>
      <c r="E13359" s="0" t="s">
        <v>154</v>
      </c>
      <c r="F13359" s="0" t="n">
        <v>0.02</v>
      </c>
      <c r="G13359" s="0" t="n">
        <v>0.02</v>
      </c>
      <c r="H13359" s="0" t="n">
        <v>0</v>
      </c>
      <c r="I13359" s="0" t="n">
        <v>0.01</v>
      </c>
      <c r="J13359" s="0" t="n">
        <v>0.05</v>
      </c>
      <c r="K13359" s="0" t="n">
        <v>79</v>
      </c>
      <c r="L13359" s="0" t="n">
        <v>7.7</v>
      </c>
      <c r="M13359" s="0" t="s">
        <v>36</v>
      </c>
      <c r="N13359" s="0" t="s">
        <v>74</v>
      </c>
      <c r="O13359" s="0" t="s">
        <v>37</v>
      </c>
      <c r="P13359" s="0" t="n">
        <f aca="false">IF(AND(OR(Dashboard!$B$5="All",D13359=Dashboard!$B$5),OR(Dashboard!$D$5="All",N13359=Dashboard!$D$5),OR(AND(C13359&lt;&gt;"",C13359&gt;=Dashboard!$F$5,C13359&lt;=Dashboard!$H$5),AND(C13359="",Dashboard!$F$5&lt;=1980,Dashboard!$H$5&gt;=2016))),1,0)</f>
        <v>1</v>
      </c>
      <c r="Q13359" s="0" t="n">
        <f aca="false">J13359*P13359+ROW()*0.00000001</f>
        <v>0.05013359</v>
      </c>
    </row>
    <row r="13360" customFormat="false" ht="15" hidden="false" customHeight="false" outlineLevel="0" collapsed="false">
      <c r="A13360" s="0" t="s">
        <v>9635</v>
      </c>
      <c r="B13360" s="0" t="s">
        <v>144</v>
      </c>
      <c r="C13360" s="0" t="n">
        <v>2005</v>
      </c>
      <c r="D13360" s="0" t="s">
        <v>56</v>
      </c>
      <c r="E13360" s="0" t="s">
        <v>560</v>
      </c>
      <c r="F13360" s="0" t="n">
        <v>0.04</v>
      </c>
      <c r="G13360" s="0" t="n">
        <v>0.01</v>
      </c>
      <c r="H13360" s="0" t="n">
        <v>0</v>
      </c>
      <c r="I13360" s="0" t="n">
        <v>0</v>
      </c>
      <c r="J13360" s="0" t="n">
        <v>0.05</v>
      </c>
      <c r="K13360" s="0" t="n">
        <v>71</v>
      </c>
      <c r="L13360" s="0" t="n">
        <v>8.1</v>
      </c>
      <c r="M13360" s="0" t="s">
        <v>73</v>
      </c>
      <c r="N13360" s="0" t="s">
        <v>66</v>
      </c>
      <c r="O13360" s="0" t="s">
        <v>37</v>
      </c>
      <c r="P13360" s="0" t="n">
        <f aca="false">IF(AND(OR(Dashboard!$B$5="All",D13360=Dashboard!$B$5),OR(Dashboard!$D$5="All",N13360=Dashboard!$D$5),OR(AND(C13360&lt;&gt;"",C13360&gt;=Dashboard!$F$5,C13360&lt;=Dashboard!$H$5),AND(C13360="",Dashboard!$F$5&lt;=1980,Dashboard!$H$5&gt;=2016))),1,0)</f>
        <v>1</v>
      </c>
      <c r="Q13360" s="0" t="n">
        <f aca="false">J13360*P13360+ROW()*0.00000001</f>
        <v>0.0501336</v>
      </c>
    </row>
    <row r="13361" customFormat="false" ht="15" hidden="false" customHeight="false" outlineLevel="0" collapsed="false">
      <c r="A13361" s="0" t="s">
        <v>9636</v>
      </c>
      <c r="B13361" s="0" t="s">
        <v>152</v>
      </c>
      <c r="C13361" s="0" t="n">
        <v>2004</v>
      </c>
      <c r="D13361" s="0" t="s">
        <v>56</v>
      </c>
      <c r="E13361" s="0" t="s">
        <v>124</v>
      </c>
      <c r="F13361" s="0" t="n">
        <v>0</v>
      </c>
      <c r="G13361" s="0" t="n">
        <v>0.04</v>
      </c>
      <c r="H13361" s="0" t="n">
        <v>0</v>
      </c>
      <c r="I13361" s="0" t="n">
        <v>0.01</v>
      </c>
      <c r="J13361" s="0" t="n">
        <v>0.05</v>
      </c>
      <c r="K13361" s="0" t="n">
        <v>89</v>
      </c>
      <c r="L13361" s="0" t="n">
        <v>8.1</v>
      </c>
      <c r="M13361" s="0" t="s">
        <v>73</v>
      </c>
      <c r="N13361" s="0" t="s">
        <v>152</v>
      </c>
      <c r="O13361" s="0" t="s">
        <v>42</v>
      </c>
      <c r="P13361" s="0" t="n">
        <f aca="false">IF(AND(OR(Dashboard!$B$5="All",D13361=Dashboard!$B$5),OR(Dashboard!$D$5="All",N13361=Dashboard!$D$5),OR(AND(C13361&lt;&gt;"",C13361&gt;=Dashboard!$F$5,C13361&lt;=Dashboard!$H$5),AND(C13361="",Dashboard!$F$5&lt;=1980,Dashboard!$H$5&gt;=2016))),1,0)</f>
        <v>1</v>
      </c>
      <c r="Q13361" s="0" t="n">
        <f aca="false">J13361*P13361+ROW()*0.00000001</f>
        <v>0.05013361</v>
      </c>
    </row>
    <row r="13362" customFormat="false" ht="15" hidden="false" customHeight="false" outlineLevel="0" collapsed="false">
      <c r="A13362" s="0" t="s">
        <v>9637</v>
      </c>
      <c r="B13362" s="0" t="s">
        <v>33</v>
      </c>
      <c r="C13362" s="0" t="n">
        <v>2011</v>
      </c>
      <c r="D13362" s="0" t="s">
        <v>16</v>
      </c>
      <c r="E13362" s="0" t="s">
        <v>1169</v>
      </c>
      <c r="F13362" s="0" t="n">
        <v>0.04</v>
      </c>
      <c r="G13362" s="0" t="n">
        <v>0</v>
      </c>
      <c r="H13362" s="0" t="n">
        <v>0</v>
      </c>
      <c r="I13362" s="0" t="n">
        <v>0</v>
      </c>
      <c r="J13362" s="0" t="n">
        <v>0.05</v>
      </c>
      <c r="M13362" s="0" t="s">
        <v>36</v>
      </c>
      <c r="N13362" s="0" t="s">
        <v>35</v>
      </c>
      <c r="P13362" s="0" t="n">
        <f aca="false">IF(AND(OR(Dashboard!$B$5="All",D13362=Dashboard!$B$5),OR(Dashboard!$D$5="All",N13362=Dashboard!$D$5),OR(AND(C13362&lt;&gt;"",C13362&gt;=Dashboard!$F$5,C13362&lt;=Dashboard!$H$5),AND(C13362="",Dashboard!$F$5&lt;=1980,Dashboard!$H$5&gt;=2016))),1,0)</f>
        <v>1</v>
      </c>
      <c r="Q13362" s="0" t="n">
        <f aca="false">J13362*P13362+ROW()*0.00000001</f>
        <v>0.05013362</v>
      </c>
    </row>
    <row r="13363" customFormat="false" ht="15" hidden="false" customHeight="false" outlineLevel="0" collapsed="false">
      <c r="A13363" s="0" t="s">
        <v>9638</v>
      </c>
      <c r="B13363" s="0" t="s">
        <v>144</v>
      </c>
      <c r="C13363" s="0" t="n">
        <v>2002</v>
      </c>
      <c r="D13363" s="0" t="s">
        <v>46</v>
      </c>
      <c r="E13363" s="0" t="s">
        <v>1607</v>
      </c>
      <c r="F13363" s="0" t="n">
        <v>0</v>
      </c>
      <c r="G13363" s="0" t="n">
        <v>0</v>
      </c>
      <c r="H13363" s="0" t="n">
        <v>0.05</v>
      </c>
      <c r="I13363" s="0" t="n">
        <v>0</v>
      </c>
      <c r="J13363" s="0" t="n">
        <v>0.05</v>
      </c>
      <c r="N13363" s="0" t="s">
        <v>66</v>
      </c>
      <c r="P13363" s="0" t="n">
        <f aca="false">IF(AND(OR(Dashboard!$B$5="All",D13363=Dashboard!$B$5),OR(Dashboard!$D$5="All",N13363=Dashboard!$D$5),OR(AND(C13363&lt;&gt;"",C13363&gt;=Dashboard!$F$5,C13363&lt;=Dashboard!$H$5),AND(C13363="",Dashboard!$F$5&lt;=1980,Dashboard!$H$5&gt;=2016))),1,0)</f>
        <v>1</v>
      </c>
      <c r="Q13363" s="0" t="n">
        <f aca="false">J13363*P13363+ROW()*0.00000001</f>
        <v>0.05013363</v>
      </c>
    </row>
    <row r="13364" customFormat="false" ht="15" hidden="false" customHeight="false" outlineLevel="0" collapsed="false">
      <c r="A13364" s="0" t="s">
        <v>9639</v>
      </c>
      <c r="B13364" s="0" t="s">
        <v>117</v>
      </c>
      <c r="C13364" s="0" t="n">
        <v>1995</v>
      </c>
      <c r="D13364" s="0" t="s">
        <v>56</v>
      </c>
      <c r="E13364" s="0" t="s">
        <v>142</v>
      </c>
      <c r="F13364" s="0" t="n">
        <v>0.03</v>
      </c>
      <c r="G13364" s="0" t="n">
        <v>0.02</v>
      </c>
      <c r="H13364" s="0" t="n">
        <v>0</v>
      </c>
      <c r="I13364" s="0" t="n">
        <v>0</v>
      </c>
      <c r="J13364" s="0" t="n">
        <v>0.05</v>
      </c>
      <c r="N13364" s="0" t="s">
        <v>74</v>
      </c>
      <c r="P13364" s="0" t="n">
        <f aca="false">IF(AND(OR(Dashboard!$B$5="All",D13364=Dashboard!$B$5),OR(Dashboard!$D$5="All",N13364=Dashboard!$D$5),OR(AND(C13364&lt;&gt;"",C13364&gt;=Dashboard!$F$5,C13364&lt;=Dashboard!$H$5),AND(C13364="",Dashboard!$F$5&lt;=1980,Dashboard!$H$5&gt;=2016))),1,0)</f>
        <v>1</v>
      </c>
      <c r="Q13364" s="0" t="n">
        <f aca="false">J13364*P13364+ROW()*0.00000001</f>
        <v>0.05013364</v>
      </c>
    </row>
    <row r="13365" customFormat="false" ht="15" hidden="false" customHeight="false" outlineLevel="0" collapsed="false">
      <c r="A13365" s="0" t="s">
        <v>6470</v>
      </c>
      <c r="B13365" s="0" t="s">
        <v>70</v>
      </c>
      <c r="C13365" s="0" t="n">
        <v>2013</v>
      </c>
      <c r="D13365" s="0" t="s">
        <v>71</v>
      </c>
      <c r="E13365" s="0" t="s">
        <v>1002</v>
      </c>
      <c r="F13365" s="0" t="n">
        <v>0.02</v>
      </c>
      <c r="G13365" s="0" t="n">
        <v>0.01</v>
      </c>
      <c r="H13365" s="0" t="n">
        <v>0</v>
      </c>
      <c r="I13365" s="0" t="n">
        <v>0.01</v>
      </c>
      <c r="J13365" s="0" t="n">
        <v>0.05</v>
      </c>
      <c r="N13365" s="0" t="s">
        <v>74</v>
      </c>
      <c r="P13365" s="0" t="n">
        <f aca="false">IF(AND(OR(Dashboard!$B$5="All",D13365=Dashboard!$B$5),OR(Dashboard!$D$5="All",N13365=Dashboard!$D$5),OR(AND(C13365&lt;&gt;"",C13365&gt;=Dashboard!$F$5,C13365&lt;=Dashboard!$H$5),AND(C13365="",Dashboard!$F$5&lt;=1980,Dashboard!$H$5&gt;=2016))),1,0)</f>
        <v>1</v>
      </c>
      <c r="Q13365" s="0" t="n">
        <f aca="false">J13365*P13365+ROW()*0.00000001</f>
        <v>0.05013365</v>
      </c>
    </row>
    <row r="13366" customFormat="false" ht="15" hidden="false" customHeight="false" outlineLevel="0" collapsed="false">
      <c r="A13366" s="0" t="s">
        <v>9640</v>
      </c>
      <c r="B13366" s="0" t="s">
        <v>117</v>
      </c>
      <c r="C13366" s="0" t="n">
        <v>2001</v>
      </c>
      <c r="D13366" s="0" t="s">
        <v>46</v>
      </c>
      <c r="E13366" s="0" t="s">
        <v>9641</v>
      </c>
      <c r="F13366" s="0" t="n">
        <v>0.03</v>
      </c>
      <c r="G13366" s="0" t="n">
        <v>0.02</v>
      </c>
      <c r="H13366" s="0" t="n">
        <v>0</v>
      </c>
      <c r="I13366" s="0" t="n">
        <v>0</v>
      </c>
      <c r="J13366" s="0" t="n">
        <v>0.05</v>
      </c>
      <c r="K13366" s="0" t="n">
        <v>62</v>
      </c>
      <c r="L13366" s="0" t="n">
        <v>8.7</v>
      </c>
      <c r="M13366" s="0" t="s">
        <v>36</v>
      </c>
      <c r="N13366" s="0" t="s">
        <v>74</v>
      </c>
      <c r="O13366" s="0" t="s">
        <v>67</v>
      </c>
      <c r="P13366" s="0" t="n">
        <f aca="false">IF(AND(OR(Dashboard!$B$5="All",D13366=Dashboard!$B$5),OR(Dashboard!$D$5="All",N13366=Dashboard!$D$5),OR(AND(C13366&lt;&gt;"",C13366&gt;=Dashboard!$F$5,C13366&lt;=Dashboard!$H$5),AND(C13366="",Dashboard!$F$5&lt;=1980,Dashboard!$H$5&gt;=2016))),1,0)</f>
        <v>1</v>
      </c>
      <c r="Q13366" s="0" t="n">
        <f aca="false">J13366*P13366+ROW()*0.00000001</f>
        <v>0.05013366</v>
      </c>
    </row>
    <row r="13367" customFormat="false" ht="15" hidden="false" customHeight="false" outlineLevel="0" collapsed="false">
      <c r="A13367" s="0" t="s">
        <v>9642</v>
      </c>
      <c r="B13367" s="0" t="s">
        <v>50</v>
      </c>
      <c r="C13367" s="0" t="n">
        <v>2006</v>
      </c>
      <c r="D13367" s="0" t="s">
        <v>48</v>
      </c>
      <c r="E13367" s="0" t="s">
        <v>160</v>
      </c>
      <c r="F13367" s="0" t="n">
        <v>0.04</v>
      </c>
      <c r="G13367" s="0" t="n">
        <v>0</v>
      </c>
      <c r="H13367" s="0" t="n">
        <v>0</v>
      </c>
      <c r="I13367" s="0" t="n">
        <v>0</v>
      </c>
      <c r="J13367" s="0" t="n">
        <v>0.05</v>
      </c>
      <c r="K13367" s="0" t="n">
        <v>70</v>
      </c>
      <c r="M13367" s="0" t="s">
        <v>36</v>
      </c>
      <c r="N13367" s="0" t="s">
        <v>35</v>
      </c>
      <c r="O13367" s="0" t="s">
        <v>67</v>
      </c>
      <c r="P13367" s="0" t="n">
        <f aca="false">IF(AND(OR(Dashboard!$B$5="All",D13367=Dashboard!$B$5),OR(Dashboard!$D$5="All",N13367=Dashboard!$D$5),OR(AND(C13367&lt;&gt;"",C13367&gt;=Dashboard!$F$5,C13367&lt;=Dashboard!$H$5),AND(C13367="",Dashboard!$F$5&lt;=1980,Dashboard!$H$5&gt;=2016))),1,0)</f>
        <v>1</v>
      </c>
      <c r="Q13367" s="0" t="n">
        <f aca="false">J13367*P13367+ROW()*0.00000001</f>
        <v>0.05013367</v>
      </c>
    </row>
    <row r="13368" customFormat="false" ht="15" hidden="false" customHeight="false" outlineLevel="0" collapsed="false">
      <c r="A13368" s="0" t="s">
        <v>6696</v>
      </c>
      <c r="B13368" s="0" t="s">
        <v>164</v>
      </c>
      <c r="C13368" s="0" t="n">
        <v>2006</v>
      </c>
      <c r="D13368" s="0" t="s">
        <v>34</v>
      </c>
      <c r="E13368" s="0" t="s">
        <v>91</v>
      </c>
      <c r="F13368" s="0" t="n">
        <v>0.04</v>
      </c>
      <c r="G13368" s="0" t="n">
        <v>0</v>
      </c>
      <c r="H13368" s="0" t="n">
        <v>0</v>
      </c>
      <c r="I13368" s="0" t="n">
        <v>0</v>
      </c>
      <c r="J13368" s="0" t="n">
        <v>0.05</v>
      </c>
      <c r="M13368" s="0" t="s">
        <v>103</v>
      </c>
      <c r="N13368" s="0" t="s">
        <v>74</v>
      </c>
      <c r="P13368" s="0" t="n">
        <f aca="false">IF(AND(OR(Dashboard!$B$5="All",D13368=Dashboard!$B$5),OR(Dashboard!$D$5="All",N13368=Dashboard!$D$5),OR(AND(C13368&lt;&gt;"",C13368&gt;=Dashboard!$F$5,C13368&lt;=Dashboard!$H$5),AND(C13368="",Dashboard!$F$5&lt;=1980,Dashboard!$H$5&gt;=2016))),1,0)</f>
        <v>1</v>
      </c>
      <c r="Q13368" s="0" t="n">
        <f aca="false">J13368*P13368+ROW()*0.00000001</f>
        <v>0.05013368</v>
      </c>
    </row>
    <row r="13369" customFormat="false" ht="15" hidden="false" customHeight="false" outlineLevel="0" collapsed="false">
      <c r="A13369" s="0" t="s">
        <v>9643</v>
      </c>
      <c r="B13369" s="0" t="s">
        <v>64</v>
      </c>
      <c r="C13369" s="0" t="n">
        <v>2012</v>
      </c>
      <c r="D13369" s="0" t="s">
        <v>41</v>
      </c>
      <c r="E13369" s="0" t="s">
        <v>160</v>
      </c>
      <c r="F13369" s="0" t="n">
        <v>0.04</v>
      </c>
      <c r="G13369" s="0" t="n">
        <v>0</v>
      </c>
      <c r="H13369" s="0" t="n">
        <v>0</v>
      </c>
      <c r="I13369" s="0" t="n">
        <v>0</v>
      </c>
      <c r="J13369" s="0" t="n">
        <v>0.05</v>
      </c>
      <c r="N13369" s="0" t="s">
        <v>66</v>
      </c>
      <c r="P13369" s="0" t="n">
        <f aca="false">IF(AND(OR(Dashboard!$B$5="All",D13369=Dashboard!$B$5),OR(Dashboard!$D$5="All",N13369=Dashboard!$D$5),OR(AND(C13369&lt;&gt;"",C13369&gt;=Dashboard!$F$5,C13369&lt;=Dashboard!$H$5),AND(C13369="",Dashboard!$F$5&lt;=1980,Dashboard!$H$5&gt;=2016))),1,0)</f>
        <v>1</v>
      </c>
      <c r="Q13369" s="0" t="n">
        <f aca="false">J13369*P13369+ROW()*0.00000001</f>
        <v>0.05013369</v>
      </c>
    </row>
    <row r="13370" customFormat="false" ht="15" hidden="false" customHeight="false" outlineLevel="0" collapsed="false">
      <c r="A13370" s="0" t="s">
        <v>9644</v>
      </c>
      <c r="B13370" s="0" t="s">
        <v>33</v>
      </c>
      <c r="C13370" s="0" t="n">
        <v>2010</v>
      </c>
      <c r="D13370" s="0" t="s">
        <v>58</v>
      </c>
      <c r="E13370" s="0" t="s">
        <v>5954</v>
      </c>
      <c r="F13370" s="0" t="n">
        <v>0.04</v>
      </c>
      <c r="G13370" s="0" t="n">
        <v>0</v>
      </c>
      <c r="H13370" s="0" t="n">
        <v>0</v>
      </c>
      <c r="I13370" s="0" t="n">
        <v>0</v>
      </c>
      <c r="J13370" s="0" t="n">
        <v>0.05</v>
      </c>
      <c r="M13370" s="0" t="s">
        <v>36</v>
      </c>
      <c r="N13370" s="0" t="s">
        <v>35</v>
      </c>
      <c r="P13370" s="0" t="n">
        <f aca="false">IF(AND(OR(Dashboard!$B$5="All",D13370=Dashboard!$B$5),OR(Dashboard!$D$5="All",N13370=Dashboard!$D$5),OR(AND(C13370&lt;&gt;"",C13370&gt;=Dashboard!$F$5,C13370&lt;=Dashboard!$H$5),AND(C13370="",Dashboard!$F$5&lt;=1980,Dashboard!$H$5&gt;=2016))),1,0)</f>
        <v>1</v>
      </c>
      <c r="Q13370" s="0" t="n">
        <f aca="false">J13370*P13370+ROW()*0.00000001</f>
        <v>0.0501337</v>
      </c>
    </row>
    <row r="13371" customFormat="false" ht="15" hidden="false" customHeight="false" outlineLevel="0" collapsed="false">
      <c r="A13371" s="0" t="s">
        <v>9645</v>
      </c>
      <c r="B13371" s="0" t="s">
        <v>144</v>
      </c>
      <c r="C13371" s="0" t="n">
        <v>2002</v>
      </c>
      <c r="D13371" s="0" t="s">
        <v>71</v>
      </c>
      <c r="E13371" s="0" t="s">
        <v>3122</v>
      </c>
      <c r="F13371" s="0" t="n">
        <v>0.03</v>
      </c>
      <c r="G13371" s="0" t="n">
        <v>0.01</v>
      </c>
      <c r="H13371" s="0" t="n">
        <v>0</v>
      </c>
      <c r="I13371" s="0" t="n">
        <v>0</v>
      </c>
      <c r="J13371" s="0" t="n">
        <v>0.05</v>
      </c>
      <c r="K13371" s="0" t="n">
        <v>46</v>
      </c>
      <c r="L13371" s="0" t="n">
        <v>7</v>
      </c>
      <c r="M13371" s="0" t="s">
        <v>103</v>
      </c>
      <c r="N13371" s="0" t="s">
        <v>66</v>
      </c>
      <c r="O13371" s="0" t="s">
        <v>177</v>
      </c>
      <c r="P13371" s="0" t="n">
        <f aca="false">IF(AND(OR(Dashboard!$B$5="All",D13371=Dashboard!$B$5),OR(Dashboard!$D$5="All",N13371=Dashboard!$D$5),OR(AND(C13371&lt;&gt;"",C13371&gt;=Dashboard!$F$5,C13371&lt;=Dashboard!$H$5),AND(C13371="",Dashboard!$F$5&lt;=1980,Dashboard!$H$5&gt;=2016))),1,0)</f>
        <v>1</v>
      </c>
      <c r="Q13371" s="0" t="n">
        <f aca="false">J13371*P13371+ROW()*0.00000001</f>
        <v>0.05013371</v>
      </c>
    </row>
    <row r="13372" customFormat="false" ht="15" hidden="false" customHeight="false" outlineLevel="0" collapsed="false">
      <c r="A13372" s="0" t="s">
        <v>9646</v>
      </c>
      <c r="B13372" s="0" t="s">
        <v>851</v>
      </c>
      <c r="C13372" s="0" t="n">
        <v>2014</v>
      </c>
      <c r="D13372" s="0" t="s">
        <v>114</v>
      </c>
      <c r="E13372" s="0" t="s">
        <v>2334</v>
      </c>
      <c r="F13372" s="0" t="n">
        <v>0</v>
      </c>
      <c r="G13372" s="0" t="n">
        <v>0</v>
      </c>
      <c r="H13372" s="0" t="n">
        <v>0.05</v>
      </c>
      <c r="I13372" s="0" t="n">
        <v>0</v>
      </c>
      <c r="J13372" s="0" t="n">
        <v>0.05</v>
      </c>
      <c r="N13372" s="0" t="s">
        <v>74</v>
      </c>
      <c r="P13372" s="0" t="n">
        <f aca="false">IF(AND(OR(Dashboard!$B$5="All",D13372=Dashboard!$B$5),OR(Dashboard!$D$5="All",N13372=Dashboard!$D$5),OR(AND(C13372&lt;&gt;"",C13372&gt;=Dashboard!$F$5,C13372&lt;=Dashboard!$H$5),AND(C13372="",Dashboard!$F$5&lt;=1980,Dashboard!$H$5&gt;=2016))),1,0)</f>
        <v>1</v>
      </c>
      <c r="Q13372" s="0" t="n">
        <f aca="false">J13372*P13372+ROW()*0.00000001</f>
        <v>0.05013372</v>
      </c>
    </row>
    <row r="13373" customFormat="false" ht="15" hidden="false" customHeight="false" outlineLevel="0" collapsed="false">
      <c r="A13373" s="0" t="s">
        <v>9647</v>
      </c>
      <c r="B13373" s="0" t="s">
        <v>50</v>
      </c>
      <c r="C13373" s="0" t="n">
        <v>2008</v>
      </c>
      <c r="D13373" s="0" t="s">
        <v>46</v>
      </c>
      <c r="E13373" s="0" t="s">
        <v>157</v>
      </c>
      <c r="F13373" s="0" t="n">
        <v>0</v>
      </c>
      <c r="G13373" s="0" t="n">
        <v>0</v>
      </c>
      <c r="H13373" s="0" t="n">
        <v>0.05</v>
      </c>
      <c r="I13373" s="0" t="n">
        <v>0</v>
      </c>
      <c r="J13373" s="0" t="n">
        <v>0.05</v>
      </c>
      <c r="N13373" s="0" t="s">
        <v>35</v>
      </c>
      <c r="P13373" s="0" t="n">
        <f aca="false">IF(AND(OR(Dashboard!$B$5="All",D13373=Dashboard!$B$5),OR(Dashboard!$D$5="All",N13373=Dashboard!$D$5),OR(AND(C13373&lt;&gt;"",C13373&gt;=Dashboard!$F$5,C13373&lt;=Dashboard!$H$5),AND(C13373="",Dashboard!$F$5&lt;=1980,Dashboard!$H$5&gt;=2016))),1,0)</f>
        <v>1</v>
      </c>
      <c r="Q13373" s="0" t="n">
        <f aca="false">J13373*P13373+ROW()*0.00000001</f>
        <v>0.05013373</v>
      </c>
    </row>
    <row r="13374" customFormat="false" ht="15" hidden="false" customHeight="false" outlineLevel="0" collapsed="false">
      <c r="A13374" s="0" t="s">
        <v>8031</v>
      </c>
      <c r="B13374" s="0" t="s">
        <v>70</v>
      </c>
      <c r="C13374" s="0" t="n">
        <v>2015</v>
      </c>
      <c r="D13374" s="0" t="s">
        <v>71</v>
      </c>
      <c r="E13374" s="0" t="s">
        <v>782</v>
      </c>
      <c r="F13374" s="0" t="n">
        <v>0</v>
      </c>
      <c r="G13374" s="0" t="n">
        <v>0</v>
      </c>
      <c r="H13374" s="0" t="n">
        <v>0.05</v>
      </c>
      <c r="I13374" s="0" t="n">
        <v>0</v>
      </c>
      <c r="J13374" s="0" t="n">
        <v>0.05</v>
      </c>
      <c r="M13374" s="0" t="s">
        <v>103</v>
      </c>
      <c r="N13374" s="0" t="s">
        <v>74</v>
      </c>
      <c r="P13374" s="0" t="n">
        <f aca="false">IF(AND(OR(Dashboard!$B$5="All",D13374=Dashboard!$B$5),OR(Dashboard!$D$5="All",N13374=Dashboard!$D$5),OR(AND(C13374&lt;&gt;"",C13374&gt;=Dashboard!$F$5,C13374&lt;=Dashboard!$H$5),AND(C13374="",Dashboard!$F$5&lt;=1980,Dashboard!$H$5&gt;=2016))),1,0)</f>
        <v>1</v>
      </c>
      <c r="Q13374" s="0" t="n">
        <f aca="false">J13374*P13374+ROW()*0.00000001</f>
        <v>0.05013374</v>
      </c>
    </row>
    <row r="13375" customFormat="false" ht="15" hidden="false" customHeight="false" outlineLevel="0" collapsed="false">
      <c r="A13375" s="0" t="s">
        <v>4044</v>
      </c>
      <c r="B13375" s="0" t="s">
        <v>33</v>
      </c>
      <c r="C13375" s="0" t="n">
        <v>2011</v>
      </c>
      <c r="D13375" s="0" t="s">
        <v>246</v>
      </c>
      <c r="E13375" s="0" t="s">
        <v>328</v>
      </c>
      <c r="F13375" s="0" t="n">
        <v>0</v>
      </c>
      <c r="G13375" s="0" t="n">
        <v>0</v>
      </c>
      <c r="H13375" s="0" t="n">
        <v>0.05</v>
      </c>
      <c r="I13375" s="0" t="n">
        <v>0</v>
      </c>
      <c r="J13375" s="0" t="n">
        <v>0.05</v>
      </c>
      <c r="N13375" s="0" t="s">
        <v>35</v>
      </c>
      <c r="P13375" s="0" t="n">
        <f aca="false">IF(AND(OR(Dashboard!$B$5="All",D13375=Dashboard!$B$5),OR(Dashboard!$D$5="All",N13375=Dashboard!$D$5),OR(AND(C13375&lt;&gt;"",C13375&gt;=Dashboard!$F$5,C13375&lt;=Dashboard!$H$5),AND(C13375="",Dashboard!$F$5&lt;=1980,Dashboard!$H$5&gt;=2016))),1,0)</f>
        <v>1</v>
      </c>
      <c r="Q13375" s="0" t="n">
        <f aca="false">J13375*P13375+ROW()*0.00000001</f>
        <v>0.05013375</v>
      </c>
    </row>
    <row r="13376" customFormat="false" ht="15" hidden="false" customHeight="false" outlineLevel="0" collapsed="false">
      <c r="A13376" s="0" t="s">
        <v>9648</v>
      </c>
      <c r="B13376" s="0" t="s">
        <v>152</v>
      </c>
      <c r="C13376" s="0" t="n">
        <v>2010</v>
      </c>
      <c r="D13376" s="0" t="s">
        <v>58</v>
      </c>
      <c r="E13376" s="0" t="s">
        <v>6672</v>
      </c>
      <c r="F13376" s="0" t="n">
        <v>0</v>
      </c>
      <c r="G13376" s="0" t="n">
        <v>0.04</v>
      </c>
      <c r="H13376" s="0" t="n">
        <v>0</v>
      </c>
      <c r="I13376" s="0" t="n">
        <v>0.01</v>
      </c>
      <c r="J13376" s="0" t="n">
        <v>0.05</v>
      </c>
      <c r="K13376" s="0" t="n">
        <v>49</v>
      </c>
      <c r="L13376" s="0" t="n">
        <v>6.2</v>
      </c>
      <c r="M13376" s="0" t="s">
        <v>36</v>
      </c>
      <c r="N13376" s="0" t="s">
        <v>152</v>
      </c>
      <c r="O13376" s="0" t="s">
        <v>177</v>
      </c>
      <c r="P13376" s="0" t="n">
        <f aca="false">IF(AND(OR(Dashboard!$B$5="All",D13376=Dashboard!$B$5),OR(Dashboard!$D$5="All",N13376=Dashboard!$D$5),OR(AND(C13376&lt;&gt;"",C13376&gt;=Dashboard!$F$5,C13376&lt;=Dashboard!$H$5),AND(C13376="",Dashboard!$F$5&lt;=1980,Dashboard!$H$5&gt;=2016))),1,0)</f>
        <v>1</v>
      </c>
      <c r="Q13376" s="0" t="n">
        <f aca="false">J13376*P13376+ROW()*0.00000001</f>
        <v>0.05013376</v>
      </c>
    </row>
    <row r="13377" customFormat="false" ht="15" hidden="false" customHeight="false" outlineLevel="0" collapsed="false">
      <c r="A13377" s="0" t="s">
        <v>8689</v>
      </c>
      <c r="B13377" s="0" t="s">
        <v>70</v>
      </c>
      <c r="C13377" s="0" t="n">
        <v>2011</v>
      </c>
      <c r="D13377" s="0" t="s">
        <v>34</v>
      </c>
      <c r="E13377" s="0" t="s">
        <v>4798</v>
      </c>
      <c r="F13377" s="0" t="n">
        <v>0</v>
      </c>
      <c r="G13377" s="0" t="n">
        <v>0.04</v>
      </c>
      <c r="H13377" s="0" t="n">
        <v>0</v>
      </c>
      <c r="I13377" s="0" t="n">
        <v>0.01</v>
      </c>
      <c r="J13377" s="0" t="n">
        <v>0.05</v>
      </c>
      <c r="N13377" s="0" t="s">
        <v>74</v>
      </c>
      <c r="P13377" s="0" t="n">
        <f aca="false">IF(AND(OR(Dashboard!$B$5="All",D13377=Dashboard!$B$5),OR(Dashboard!$D$5="All",N13377=Dashboard!$D$5),OR(AND(C13377&lt;&gt;"",C13377&gt;=Dashboard!$F$5,C13377&lt;=Dashboard!$H$5),AND(C13377="",Dashboard!$F$5&lt;=1980,Dashboard!$H$5&gt;=2016))),1,0)</f>
        <v>1</v>
      </c>
      <c r="Q13377" s="0" t="n">
        <f aca="false">J13377*P13377+ROW()*0.00000001</f>
        <v>0.05013377</v>
      </c>
    </row>
    <row r="13378" customFormat="false" ht="15" hidden="false" customHeight="false" outlineLevel="0" collapsed="false">
      <c r="A13378" s="0" t="s">
        <v>9649</v>
      </c>
      <c r="B13378" s="0" t="s">
        <v>117</v>
      </c>
      <c r="C13378" s="0" t="n">
        <v>2001</v>
      </c>
      <c r="D13378" s="0" t="s">
        <v>56</v>
      </c>
      <c r="E13378" s="0" t="s">
        <v>328</v>
      </c>
      <c r="F13378" s="0" t="n">
        <v>0.03</v>
      </c>
      <c r="G13378" s="0" t="n">
        <v>0.02</v>
      </c>
      <c r="H13378" s="0" t="n">
        <v>0</v>
      </c>
      <c r="I13378" s="0" t="n">
        <v>0</v>
      </c>
      <c r="J13378" s="0" t="n">
        <v>0.05</v>
      </c>
      <c r="K13378" s="0" t="n">
        <v>71</v>
      </c>
      <c r="L13378" s="0" t="n">
        <v>6.7</v>
      </c>
      <c r="M13378" s="0" t="s">
        <v>103</v>
      </c>
      <c r="N13378" s="0" t="s">
        <v>74</v>
      </c>
      <c r="O13378" s="0" t="s">
        <v>37</v>
      </c>
      <c r="P13378" s="0" t="n">
        <f aca="false">IF(AND(OR(Dashboard!$B$5="All",D13378=Dashboard!$B$5),OR(Dashboard!$D$5="All",N13378=Dashboard!$D$5),OR(AND(C13378&lt;&gt;"",C13378&gt;=Dashboard!$F$5,C13378&lt;=Dashboard!$H$5),AND(C13378="",Dashboard!$F$5&lt;=1980,Dashboard!$H$5&gt;=2016))),1,0)</f>
        <v>1</v>
      </c>
      <c r="Q13378" s="0" t="n">
        <f aca="false">J13378*P13378+ROW()*0.00000001</f>
        <v>0.05013378</v>
      </c>
    </row>
    <row r="13379" customFormat="false" ht="15" hidden="false" customHeight="false" outlineLevel="0" collapsed="false">
      <c r="A13379" s="0" t="s">
        <v>9650</v>
      </c>
      <c r="B13379" s="0" t="s">
        <v>50</v>
      </c>
      <c r="C13379" s="0" t="n">
        <v>2011</v>
      </c>
      <c r="D13379" s="0" t="s">
        <v>71</v>
      </c>
      <c r="E13379" s="0" t="s">
        <v>328</v>
      </c>
      <c r="F13379" s="0" t="n">
        <v>0</v>
      </c>
      <c r="G13379" s="0" t="n">
        <v>0</v>
      </c>
      <c r="H13379" s="0" t="n">
        <v>0.05</v>
      </c>
      <c r="I13379" s="0" t="n">
        <v>0</v>
      </c>
      <c r="J13379" s="0" t="n">
        <v>0.05</v>
      </c>
      <c r="N13379" s="0" t="s">
        <v>35</v>
      </c>
      <c r="P13379" s="0" t="n">
        <f aca="false">IF(AND(OR(Dashboard!$B$5="All",D13379=Dashboard!$B$5),OR(Dashboard!$D$5="All",N13379=Dashboard!$D$5),OR(AND(C13379&lt;&gt;"",C13379&gt;=Dashboard!$F$5,C13379&lt;=Dashboard!$H$5),AND(C13379="",Dashboard!$F$5&lt;=1980,Dashboard!$H$5&gt;=2016))),1,0)</f>
        <v>1</v>
      </c>
      <c r="Q13379" s="0" t="n">
        <f aca="false">J13379*P13379+ROW()*0.00000001</f>
        <v>0.05013379</v>
      </c>
    </row>
    <row r="13380" customFormat="false" ht="15" hidden="false" customHeight="false" outlineLevel="0" collapsed="false">
      <c r="A13380" s="0" t="s">
        <v>9651</v>
      </c>
      <c r="B13380" s="0" t="s">
        <v>117</v>
      </c>
      <c r="C13380" s="0" t="n">
        <v>1996</v>
      </c>
      <c r="D13380" s="0" t="s">
        <v>114</v>
      </c>
      <c r="E13380" s="0" t="s">
        <v>142</v>
      </c>
      <c r="F13380" s="0" t="n">
        <v>0.03</v>
      </c>
      <c r="G13380" s="0" t="n">
        <v>0.02</v>
      </c>
      <c r="H13380" s="0" t="n">
        <v>0</v>
      </c>
      <c r="I13380" s="0" t="n">
        <v>0</v>
      </c>
      <c r="J13380" s="0" t="n">
        <v>0.05</v>
      </c>
      <c r="N13380" s="0" t="s">
        <v>74</v>
      </c>
      <c r="P13380" s="0" t="n">
        <f aca="false">IF(AND(OR(Dashboard!$B$5="All",D13380=Dashboard!$B$5),OR(Dashboard!$D$5="All",N13380=Dashboard!$D$5),OR(AND(C13380&lt;&gt;"",C13380&gt;=Dashboard!$F$5,C13380&lt;=Dashboard!$H$5),AND(C13380="",Dashboard!$F$5&lt;=1980,Dashboard!$H$5&gt;=2016))),1,0)</f>
        <v>1</v>
      </c>
      <c r="Q13380" s="0" t="n">
        <f aca="false">J13380*P13380+ROW()*0.00000001</f>
        <v>0.0501338</v>
      </c>
    </row>
    <row r="13381" customFormat="false" ht="15" hidden="false" customHeight="false" outlineLevel="0" collapsed="false">
      <c r="A13381" s="0" t="s">
        <v>9652</v>
      </c>
      <c r="B13381" s="0" t="s">
        <v>33</v>
      </c>
      <c r="C13381" s="0" t="n">
        <v>2007</v>
      </c>
      <c r="D13381" s="0" t="s">
        <v>41</v>
      </c>
      <c r="E13381" s="0" t="s">
        <v>2455</v>
      </c>
      <c r="F13381" s="0" t="n">
        <v>0.04</v>
      </c>
      <c r="G13381" s="0" t="n">
        <v>0</v>
      </c>
      <c r="H13381" s="0" t="n">
        <v>0</v>
      </c>
      <c r="I13381" s="0" t="n">
        <v>0</v>
      </c>
      <c r="J13381" s="0" t="n">
        <v>0.05</v>
      </c>
      <c r="L13381" s="0" t="n">
        <v>0.3</v>
      </c>
      <c r="M13381" s="0" t="s">
        <v>36</v>
      </c>
      <c r="N13381" s="0" t="s">
        <v>35</v>
      </c>
      <c r="P13381" s="0" t="n">
        <f aca="false">IF(AND(OR(Dashboard!$B$5="All",D13381=Dashboard!$B$5),OR(Dashboard!$D$5="All",N13381=Dashboard!$D$5),OR(AND(C13381&lt;&gt;"",C13381&gt;=Dashboard!$F$5,C13381&lt;=Dashboard!$H$5),AND(C13381="",Dashboard!$F$5&lt;=1980,Dashboard!$H$5&gt;=2016))),1,0)</f>
        <v>1</v>
      </c>
      <c r="Q13381" s="0" t="n">
        <f aca="false">J13381*P13381+ROW()*0.00000001</f>
        <v>0.05013381</v>
      </c>
    </row>
    <row r="13382" customFormat="false" ht="15" hidden="false" customHeight="false" outlineLevel="0" collapsed="false">
      <c r="A13382" s="0" t="s">
        <v>6831</v>
      </c>
      <c r="B13382" s="0" t="s">
        <v>164</v>
      </c>
      <c r="C13382" s="0" t="n">
        <v>2006</v>
      </c>
      <c r="D13382" s="0" t="s">
        <v>46</v>
      </c>
      <c r="E13382" s="0" t="s">
        <v>220</v>
      </c>
      <c r="F13382" s="0" t="n">
        <v>0.04</v>
      </c>
      <c r="G13382" s="0" t="n">
        <v>0</v>
      </c>
      <c r="H13382" s="0" t="n">
        <v>0</v>
      </c>
      <c r="I13382" s="0" t="n">
        <v>0</v>
      </c>
      <c r="J13382" s="0" t="n">
        <v>0.05</v>
      </c>
      <c r="K13382" s="0" t="n">
        <v>64</v>
      </c>
      <c r="L13382" s="0" t="n">
        <v>7.3</v>
      </c>
      <c r="M13382" s="0" t="s">
        <v>125</v>
      </c>
      <c r="N13382" s="0" t="s">
        <v>74</v>
      </c>
      <c r="O13382" s="0" t="s">
        <v>67</v>
      </c>
      <c r="P13382" s="0" t="n">
        <f aca="false">IF(AND(OR(Dashboard!$B$5="All",D13382=Dashboard!$B$5),OR(Dashboard!$D$5="All",N13382=Dashboard!$D$5),OR(AND(C13382&lt;&gt;"",C13382&gt;=Dashboard!$F$5,C13382&lt;=Dashboard!$H$5),AND(C13382="",Dashboard!$F$5&lt;=1980,Dashboard!$H$5&gt;=2016))),1,0)</f>
        <v>1</v>
      </c>
      <c r="Q13382" s="0" t="n">
        <f aca="false">J13382*P13382+ROW()*0.00000001</f>
        <v>0.05013382</v>
      </c>
    </row>
    <row r="13383" customFormat="false" ht="15" hidden="false" customHeight="false" outlineLevel="0" collapsed="false">
      <c r="A13383" s="0" t="s">
        <v>6299</v>
      </c>
      <c r="B13383" s="0" t="s">
        <v>186</v>
      </c>
      <c r="C13383" s="0" t="n">
        <v>2003</v>
      </c>
      <c r="D13383" s="0" t="s">
        <v>102</v>
      </c>
      <c r="E13383" s="0" t="s">
        <v>293</v>
      </c>
      <c r="F13383" s="0" t="n">
        <v>0.04</v>
      </c>
      <c r="G13383" s="0" t="n">
        <v>0.01</v>
      </c>
      <c r="H13383" s="0" t="n">
        <v>0</v>
      </c>
      <c r="I13383" s="0" t="n">
        <v>0</v>
      </c>
      <c r="J13383" s="0" t="n">
        <v>0.05</v>
      </c>
      <c r="N13383" s="0" t="s">
        <v>35</v>
      </c>
      <c r="P13383" s="0" t="n">
        <f aca="false">IF(AND(OR(Dashboard!$B$5="All",D13383=Dashboard!$B$5),OR(Dashboard!$D$5="All",N13383=Dashboard!$D$5),OR(AND(C13383&lt;&gt;"",C13383&gt;=Dashboard!$F$5,C13383&lt;=Dashboard!$H$5),AND(C13383="",Dashboard!$F$5&lt;=1980,Dashboard!$H$5&gt;=2016))),1,0)</f>
        <v>1</v>
      </c>
      <c r="Q13383" s="0" t="n">
        <f aca="false">J13383*P13383+ROW()*0.00000001</f>
        <v>0.05013383</v>
      </c>
    </row>
    <row r="13384" customFormat="false" ht="15" hidden="false" customHeight="false" outlineLevel="0" collapsed="false">
      <c r="A13384" s="0" t="s">
        <v>9653</v>
      </c>
      <c r="B13384" s="0" t="s">
        <v>33</v>
      </c>
      <c r="C13384" s="0" t="n">
        <v>2010</v>
      </c>
      <c r="D13384" s="0" t="s">
        <v>34</v>
      </c>
      <c r="E13384" s="0" t="s">
        <v>9654</v>
      </c>
      <c r="F13384" s="0" t="n">
        <v>0.02</v>
      </c>
      <c r="G13384" s="0" t="n">
        <v>0.02</v>
      </c>
      <c r="H13384" s="0" t="n">
        <v>0</v>
      </c>
      <c r="I13384" s="0" t="n">
        <v>0</v>
      </c>
      <c r="J13384" s="0" t="n">
        <v>0.05</v>
      </c>
      <c r="N13384" s="0" t="s">
        <v>35</v>
      </c>
      <c r="P13384" s="0" t="n">
        <f aca="false">IF(AND(OR(Dashboard!$B$5="All",D13384=Dashboard!$B$5),OR(Dashboard!$D$5="All",N13384=Dashboard!$D$5),OR(AND(C13384&lt;&gt;"",C13384&gt;=Dashboard!$F$5,C13384&lt;=Dashboard!$H$5),AND(C13384="",Dashboard!$F$5&lt;=1980,Dashboard!$H$5&gt;=2016))),1,0)</f>
        <v>1</v>
      </c>
      <c r="Q13384" s="0" t="n">
        <f aca="false">J13384*P13384+ROW()*0.00000001</f>
        <v>0.05013384</v>
      </c>
    </row>
    <row r="13385" customFormat="false" ht="15" hidden="false" customHeight="false" outlineLevel="0" collapsed="false">
      <c r="A13385" s="0" t="s">
        <v>3384</v>
      </c>
      <c r="B13385" s="0" t="s">
        <v>172</v>
      </c>
      <c r="C13385" s="0" t="n">
        <v>2016</v>
      </c>
      <c r="D13385" s="0" t="s">
        <v>34</v>
      </c>
      <c r="E13385" s="0" t="s">
        <v>220</v>
      </c>
      <c r="F13385" s="0" t="n">
        <v>0.01</v>
      </c>
      <c r="G13385" s="0" t="n">
        <v>0.03</v>
      </c>
      <c r="H13385" s="0" t="n">
        <v>0</v>
      </c>
      <c r="I13385" s="0" t="n">
        <v>0</v>
      </c>
      <c r="J13385" s="0" t="n">
        <v>0.05</v>
      </c>
      <c r="K13385" s="0" t="n">
        <v>87</v>
      </c>
      <c r="L13385" s="0" t="n">
        <v>6.1</v>
      </c>
      <c r="M13385" s="0" t="s">
        <v>36</v>
      </c>
      <c r="N13385" s="0" t="s">
        <v>66</v>
      </c>
      <c r="O13385" s="0" t="s">
        <v>42</v>
      </c>
      <c r="P13385" s="0" t="n">
        <f aca="false">IF(AND(OR(Dashboard!$B$5="All",D13385=Dashboard!$B$5),OR(Dashboard!$D$5="All",N13385=Dashboard!$D$5),OR(AND(C13385&lt;&gt;"",C13385&gt;=Dashboard!$F$5,C13385&lt;=Dashboard!$H$5),AND(C13385="",Dashboard!$F$5&lt;=1980,Dashboard!$H$5&gt;=2016))),1,0)</f>
        <v>1</v>
      </c>
      <c r="Q13385" s="0" t="n">
        <f aca="false">J13385*P13385+ROW()*0.00000001</f>
        <v>0.05013385</v>
      </c>
    </row>
    <row r="13386" customFormat="false" ht="15" hidden="false" customHeight="false" outlineLevel="0" collapsed="false">
      <c r="A13386" s="0" t="s">
        <v>408</v>
      </c>
      <c r="B13386" s="0" t="s">
        <v>152</v>
      </c>
      <c r="C13386" s="0" t="n">
        <v>2009</v>
      </c>
      <c r="D13386" s="0" t="s">
        <v>34</v>
      </c>
      <c r="E13386" s="0" t="s">
        <v>142</v>
      </c>
      <c r="F13386" s="0" t="n">
        <v>0</v>
      </c>
      <c r="G13386" s="0" t="n">
        <v>0.04</v>
      </c>
      <c r="H13386" s="0" t="n">
        <v>0</v>
      </c>
      <c r="I13386" s="0" t="n">
        <v>0.01</v>
      </c>
      <c r="J13386" s="0" t="n">
        <v>0.05</v>
      </c>
      <c r="K13386" s="0" t="n">
        <v>72</v>
      </c>
      <c r="L13386" s="0" t="n">
        <v>3.8</v>
      </c>
      <c r="M13386" s="0" t="s">
        <v>36</v>
      </c>
      <c r="N13386" s="0" t="s">
        <v>152</v>
      </c>
      <c r="O13386" s="0" t="s">
        <v>37</v>
      </c>
      <c r="P13386" s="0" t="n">
        <f aca="false">IF(AND(OR(Dashboard!$B$5="All",D13386=Dashboard!$B$5),OR(Dashboard!$D$5="All",N13386=Dashboard!$D$5),OR(AND(C13386&lt;&gt;"",C13386&gt;=Dashboard!$F$5,C13386&lt;=Dashboard!$H$5),AND(C13386="",Dashboard!$F$5&lt;=1980,Dashboard!$H$5&gt;=2016))),1,0)</f>
        <v>1</v>
      </c>
      <c r="Q13386" s="0" t="n">
        <f aca="false">J13386*P13386+ROW()*0.00000001</f>
        <v>0.05013386</v>
      </c>
    </row>
    <row r="13387" customFormat="false" ht="15" hidden="false" customHeight="false" outlineLevel="0" collapsed="false">
      <c r="A13387" s="0" t="s">
        <v>9655</v>
      </c>
      <c r="B13387" s="0" t="s">
        <v>152</v>
      </c>
      <c r="C13387" s="0" t="n">
        <v>2011</v>
      </c>
      <c r="D13387" s="0" t="s">
        <v>71</v>
      </c>
      <c r="E13387" s="0" t="s">
        <v>5915</v>
      </c>
      <c r="F13387" s="0" t="n">
        <v>0.02</v>
      </c>
      <c r="G13387" s="0" t="n">
        <v>0.02</v>
      </c>
      <c r="H13387" s="0" t="n">
        <v>0</v>
      </c>
      <c r="I13387" s="0" t="n">
        <v>0.01</v>
      </c>
      <c r="J13387" s="0" t="n">
        <v>0.05</v>
      </c>
      <c r="N13387" s="0" t="s">
        <v>152</v>
      </c>
      <c r="P13387" s="0" t="n">
        <f aca="false">IF(AND(OR(Dashboard!$B$5="All",D13387=Dashboard!$B$5),OR(Dashboard!$D$5="All",N13387=Dashboard!$D$5),OR(AND(C13387&lt;&gt;"",C13387&gt;=Dashboard!$F$5,C13387&lt;=Dashboard!$H$5),AND(C13387="",Dashboard!$F$5&lt;=1980,Dashboard!$H$5&gt;=2016))),1,0)</f>
        <v>1</v>
      </c>
      <c r="Q13387" s="0" t="n">
        <f aca="false">J13387*P13387+ROW()*0.00000001</f>
        <v>0.05013387</v>
      </c>
    </row>
    <row r="13388" customFormat="false" ht="15" hidden="false" customHeight="false" outlineLevel="0" collapsed="false">
      <c r="A13388" s="0" t="s">
        <v>6286</v>
      </c>
      <c r="B13388" s="0" t="s">
        <v>33</v>
      </c>
      <c r="C13388" s="0" t="n">
        <v>2006</v>
      </c>
      <c r="D13388" s="0" t="s">
        <v>52</v>
      </c>
      <c r="E13388" s="0" t="s">
        <v>91</v>
      </c>
      <c r="F13388" s="0" t="n">
        <v>0.04</v>
      </c>
      <c r="G13388" s="0" t="n">
        <v>0</v>
      </c>
      <c r="H13388" s="0" t="n">
        <v>0</v>
      </c>
      <c r="I13388" s="0" t="n">
        <v>0</v>
      </c>
      <c r="J13388" s="0" t="n">
        <v>0.05</v>
      </c>
      <c r="N13388" s="0" t="s">
        <v>35</v>
      </c>
      <c r="P13388" s="0" t="n">
        <f aca="false">IF(AND(OR(Dashboard!$B$5="All",D13388=Dashboard!$B$5),OR(Dashboard!$D$5="All",N13388=Dashboard!$D$5),OR(AND(C13388&lt;&gt;"",C13388&gt;=Dashboard!$F$5,C13388&lt;=Dashboard!$H$5),AND(C13388="",Dashboard!$F$5&lt;=1980,Dashboard!$H$5&gt;=2016))),1,0)</f>
        <v>1</v>
      </c>
      <c r="Q13388" s="0" t="n">
        <f aca="false">J13388*P13388+ROW()*0.00000001</f>
        <v>0.05013388</v>
      </c>
    </row>
    <row r="13389" customFormat="false" ht="15" hidden="false" customHeight="false" outlineLevel="0" collapsed="false">
      <c r="A13389" s="0" t="s">
        <v>3595</v>
      </c>
      <c r="B13389" s="0" t="s">
        <v>186</v>
      </c>
      <c r="C13389" s="0" t="n">
        <v>2005</v>
      </c>
      <c r="D13389" s="0" t="s">
        <v>56</v>
      </c>
      <c r="E13389" s="0" t="s">
        <v>124</v>
      </c>
      <c r="F13389" s="0" t="n">
        <v>0.04</v>
      </c>
      <c r="G13389" s="0" t="n">
        <v>0.01</v>
      </c>
      <c r="H13389" s="0" t="n">
        <v>0</v>
      </c>
      <c r="I13389" s="0" t="n">
        <v>0</v>
      </c>
      <c r="J13389" s="0" t="n">
        <v>0.05</v>
      </c>
      <c r="K13389" s="0" t="n">
        <v>72</v>
      </c>
      <c r="L13389" s="0" t="n">
        <v>7.8</v>
      </c>
      <c r="M13389" s="0" t="s">
        <v>73</v>
      </c>
      <c r="N13389" s="0" t="s">
        <v>35</v>
      </c>
      <c r="O13389" s="0" t="s">
        <v>37</v>
      </c>
      <c r="P13389" s="0" t="n">
        <f aca="false">IF(AND(OR(Dashboard!$B$5="All",D13389=Dashboard!$B$5),OR(Dashboard!$D$5="All",N13389=Dashboard!$D$5),OR(AND(C13389&lt;&gt;"",C13389&gt;=Dashboard!$F$5,C13389&lt;=Dashboard!$H$5),AND(C13389="",Dashboard!$F$5&lt;=1980,Dashboard!$H$5&gt;=2016))),1,0)</f>
        <v>1</v>
      </c>
      <c r="Q13389" s="0" t="n">
        <f aca="false">J13389*P13389+ROW()*0.00000001</f>
        <v>0.05013389</v>
      </c>
    </row>
    <row r="13390" customFormat="false" ht="15" hidden="false" customHeight="false" outlineLevel="0" collapsed="false">
      <c r="A13390" s="0" t="s">
        <v>8438</v>
      </c>
      <c r="B13390" s="0" t="s">
        <v>70</v>
      </c>
      <c r="C13390" s="0" t="n">
        <v>2015</v>
      </c>
      <c r="D13390" s="0" t="s">
        <v>46</v>
      </c>
      <c r="E13390" s="0" t="s">
        <v>782</v>
      </c>
      <c r="F13390" s="0" t="n">
        <v>0</v>
      </c>
      <c r="G13390" s="0" t="n">
        <v>0</v>
      </c>
      <c r="H13390" s="0" t="n">
        <v>0.05</v>
      </c>
      <c r="I13390" s="0" t="n">
        <v>0</v>
      </c>
      <c r="J13390" s="0" t="n">
        <v>0.05</v>
      </c>
      <c r="N13390" s="0" t="s">
        <v>74</v>
      </c>
      <c r="P13390" s="0" t="n">
        <f aca="false">IF(AND(OR(Dashboard!$B$5="All",D13390=Dashboard!$B$5),OR(Dashboard!$D$5="All",N13390=Dashboard!$D$5),OR(AND(C13390&lt;&gt;"",C13390&gt;=Dashboard!$F$5,C13390&lt;=Dashboard!$H$5),AND(C13390="",Dashboard!$F$5&lt;=1980,Dashboard!$H$5&gt;=2016))),1,0)</f>
        <v>1</v>
      </c>
      <c r="Q13390" s="0" t="n">
        <f aca="false">J13390*P13390+ROW()*0.00000001</f>
        <v>0.0501339</v>
      </c>
    </row>
    <row r="13391" customFormat="false" ht="15" hidden="false" customHeight="false" outlineLevel="0" collapsed="false">
      <c r="A13391" s="0" t="s">
        <v>8840</v>
      </c>
      <c r="B13391" s="0" t="s">
        <v>144</v>
      </c>
      <c r="C13391" s="0" t="n">
        <v>2006</v>
      </c>
      <c r="D13391" s="0" t="s">
        <v>246</v>
      </c>
      <c r="E13391" s="0" t="s">
        <v>418</v>
      </c>
      <c r="F13391" s="0" t="n">
        <v>0.03</v>
      </c>
      <c r="G13391" s="0" t="n">
        <v>0.01</v>
      </c>
      <c r="H13391" s="0" t="n">
        <v>0</v>
      </c>
      <c r="I13391" s="0" t="n">
        <v>0</v>
      </c>
      <c r="J13391" s="0" t="n">
        <v>0.05</v>
      </c>
      <c r="K13391" s="0" t="n">
        <v>69</v>
      </c>
      <c r="M13391" s="0" t="s">
        <v>73</v>
      </c>
      <c r="N13391" s="0" t="s">
        <v>66</v>
      </c>
      <c r="O13391" s="0" t="s">
        <v>67</v>
      </c>
      <c r="P13391" s="0" t="n">
        <f aca="false">IF(AND(OR(Dashboard!$B$5="All",D13391=Dashboard!$B$5),OR(Dashboard!$D$5="All",N13391=Dashboard!$D$5),OR(AND(C13391&lt;&gt;"",C13391&gt;=Dashboard!$F$5,C13391&lt;=Dashboard!$H$5),AND(C13391="",Dashboard!$F$5&lt;=1980,Dashboard!$H$5&gt;=2016))),1,0)</f>
        <v>1</v>
      </c>
      <c r="Q13391" s="0" t="n">
        <f aca="false">J13391*P13391+ROW()*0.00000001</f>
        <v>0.05013391</v>
      </c>
    </row>
    <row r="13392" customFormat="false" ht="15" hidden="false" customHeight="false" outlineLevel="0" collapsed="false">
      <c r="A13392" s="0" t="s">
        <v>7300</v>
      </c>
      <c r="B13392" s="0" t="s">
        <v>851</v>
      </c>
      <c r="C13392" s="0" t="n">
        <v>2014</v>
      </c>
      <c r="D13392" s="0" t="s">
        <v>48</v>
      </c>
      <c r="E13392" s="0" t="s">
        <v>154</v>
      </c>
      <c r="F13392" s="0" t="n">
        <v>0</v>
      </c>
      <c r="G13392" s="0" t="n">
        <v>0</v>
      </c>
      <c r="H13392" s="0" t="n">
        <v>0.05</v>
      </c>
      <c r="I13392" s="0" t="n">
        <v>0</v>
      </c>
      <c r="J13392" s="0" t="n">
        <v>0.05</v>
      </c>
      <c r="N13392" s="0" t="s">
        <v>74</v>
      </c>
      <c r="P13392" s="0" t="n">
        <f aca="false">IF(AND(OR(Dashboard!$B$5="All",D13392=Dashboard!$B$5),OR(Dashboard!$D$5="All",N13392=Dashboard!$D$5),OR(AND(C13392&lt;&gt;"",C13392&gt;=Dashboard!$F$5,C13392&lt;=Dashboard!$H$5),AND(C13392="",Dashboard!$F$5&lt;=1980,Dashboard!$H$5&gt;=2016))),1,0)</f>
        <v>1</v>
      </c>
      <c r="Q13392" s="0" t="n">
        <f aca="false">J13392*P13392+ROW()*0.00000001</f>
        <v>0.05013392</v>
      </c>
    </row>
    <row r="13393" customFormat="false" ht="15" hidden="false" customHeight="false" outlineLevel="0" collapsed="false">
      <c r="A13393" s="0" t="s">
        <v>579</v>
      </c>
      <c r="B13393" s="0" t="s">
        <v>152</v>
      </c>
      <c r="C13393" s="0" t="n">
        <v>2000</v>
      </c>
      <c r="D13393" s="0" t="s">
        <v>58</v>
      </c>
      <c r="E13393" s="0" t="s">
        <v>142</v>
      </c>
      <c r="F13393" s="0" t="n">
        <v>0.01</v>
      </c>
      <c r="G13393" s="0" t="n">
        <v>0.03</v>
      </c>
      <c r="H13393" s="0" t="n">
        <v>0</v>
      </c>
      <c r="I13393" s="0" t="n">
        <v>0.01</v>
      </c>
      <c r="J13393" s="0" t="n">
        <v>0.05</v>
      </c>
      <c r="K13393" s="0" t="n">
        <v>92</v>
      </c>
      <c r="L13393" s="0" t="n">
        <v>7.9</v>
      </c>
      <c r="M13393" s="0" t="s">
        <v>103</v>
      </c>
      <c r="N13393" s="0" t="s">
        <v>152</v>
      </c>
      <c r="O13393" s="0" t="s">
        <v>60</v>
      </c>
      <c r="P13393" s="0" t="n">
        <f aca="false">IF(AND(OR(Dashboard!$B$5="All",D13393=Dashboard!$B$5),OR(Dashboard!$D$5="All",N13393=Dashboard!$D$5),OR(AND(C13393&lt;&gt;"",C13393&gt;=Dashboard!$F$5,C13393&lt;=Dashboard!$H$5),AND(C13393="",Dashboard!$F$5&lt;=1980,Dashboard!$H$5&gt;=2016))),1,0)</f>
        <v>1</v>
      </c>
      <c r="Q13393" s="0" t="n">
        <f aca="false">J13393*P13393+ROW()*0.00000001</f>
        <v>0.05013393</v>
      </c>
    </row>
    <row r="13394" customFormat="false" ht="15" hidden="false" customHeight="false" outlineLevel="0" collapsed="false">
      <c r="A13394" s="0" t="s">
        <v>9656</v>
      </c>
      <c r="B13394" s="0" t="s">
        <v>108</v>
      </c>
      <c r="C13394" s="0" t="n">
        <v>1997</v>
      </c>
      <c r="D13394" s="0" t="s">
        <v>56</v>
      </c>
      <c r="E13394" s="0" t="s">
        <v>449</v>
      </c>
      <c r="F13394" s="0" t="n">
        <v>0</v>
      </c>
      <c r="G13394" s="0" t="n">
        <v>0</v>
      </c>
      <c r="H13394" s="0" t="n">
        <v>0.05</v>
      </c>
      <c r="I13394" s="0" t="n">
        <v>0</v>
      </c>
      <c r="J13394" s="0" t="n">
        <v>0.05</v>
      </c>
      <c r="N13394" s="0" t="s">
        <v>35</v>
      </c>
      <c r="P13394" s="0" t="n">
        <f aca="false">IF(AND(OR(Dashboard!$B$5="All",D13394=Dashboard!$B$5),OR(Dashboard!$D$5="All",N13394=Dashboard!$D$5),OR(AND(C13394&lt;&gt;"",C13394&gt;=Dashboard!$F$5,C13394&lt;=Dashboard!$H$5),AND(C13394="",Dashboard!$F$5&lt;=1980,Dashboard!$H$5&gt;=2016))),1,0)</f>
        <v>1</v>
      </c>
      <c r="Q13394" s="0" t="n">
        <f aca="false">J13394*P13394+ROW()*0.00000001</f>
        <v>0.05013394</v>
      </c>
    </row>
    <row r="13395" customFormat="false" ht="15" hidden="false" customHeight="false" outlineLevel="0" collapsed="false">
      <c r="A13395" s="0" t="s">
        <v>9657</v>
      </c>
      <c r="B13395" s="0" t="s">
        <v>33</v>
      </c>
      <c r="C13395" s="0" t="n">
        <v>2007</v>
      </c>
      <c r="D13395" s="0" t="s">
        <v>58</v>
      </c>
      <c r="E13395" s="0" t="s">
        <v>195</v>
      </c>
      <c r="F13395" s="0" t="n">
        <v>0.04</v>
      </c>
      <c r="G13395" s="0" t="n">
        <v>0</v>
      </c>
      <c r="H13395" s="0" t="n">
        <v>0</v>
      </c>
      <c r="I13395" s="0" t="n">
        <v>0</v>
      </c>
      <c r="J13395" s="0" t="n">
        <v>0.05</v>
      </c>
      <c r="M13395" s="0" t="s">
        <v>36</v>
      </c>
      <c r="N13395" s="0" t="s">
        <v>35</v>
      </c>
      <c r="P13395" s="0" t="n">
        <f aca="false">IF(AND(OR(Dashboard!$B$5="All",D13395=Dashboard!$B$5),OR(Dashboard!$D$5="All",N13395=Dashboard!$D$5),OR(AND(C13395&lt;&gt;"",C13395&gt;=Dashboard!$F$5,C13395&lt;=Dashboard!$H$5),AND(C13395="",Dashboard!$F$5&lt;=1980,Dashboard!$H$5&gt;=2016))),1,0)</f>
        <v>1</v>
      </c>
      <c r="Q13395" s="0" t="n">
        <f aca="false">J13395*P13395+ROW()*0.00000001</f>
        <v>0.05013395</v>
      </c>
    </row>
    <row r="13396" customFormat="false" ht="15" hidden="false" customHeight="false" outlineLevel="0" collapsed="false">
      <c r="A13396" s="0" t="s">
        <v>9658</v>
      </c>
      <c r="B13396" s="0" t="s">
        <v>152</v>
      </c>
      <c r="C13396" s="0" t="n">
        <v>2011</v>
      </c>
      <c r="D13396" s="0" t="s">
        <v>34</v>
      </c>
      <c r="E13396" s="0" t="s">
        <v>142</v>
      </c>
      <c r="F13396" s="0" t="n">
        <v>0</v>
      </c>
      <c r="G13396" s="0" t="n">
        <v>0.03</v>
      </c>
      <c r="H13396" s="0" t="n">
        <v>0</v>
      </c>
      <c r="I13396" s="0" t="n">
        <v>0.01</v>
      </c>
      <c r="J13396" s="0" t="n">
        <v>0.05</v>
      </c>
      <c r="K13396" s="0" t="n">
        <v>72</v>
      </c>
      <c r="L13396" s="0" t="n">
        <v>3.9</v>
      </c>
      <c r="M13396" s="0" t="s">
        <v>36</v>
      </c>
      <c r="N13396" s="0" t="s">
        <v>152</v>
      </c>
      <c r="O13396" s="0" t="s">
        <v>37</v>
      </c>
      <c r="P13396" s="0" t="n">
        <f aca="false">IF(AND(OR(Dashboard!$B$5="All",D13396=Dashboard!$B$5),OR(Dashboard!$D$5="All",N13396=Dashboard!$D$5),OR(AND(C13396&lt;&gt;"",C13396&gt;=Dashboard!$F$5,C13396&lt;=Dashboard!$H$5),AND(C13396="",Dashboard!$F$5&lt;=1980,Dashboard!$H$5&gt;=2016))),1,0)</f>
        <v>1</v>
      </c>
      <c r="Q13396" s="0" t="n">
        <f aca="false">J13396*P13396+ROW()*0.00000001</f>
        <v>0.05013396</v>
      </c>
    </row>
    <row r="13397" customFormat="false" ht="15" hidden="false" customHeight="false" outlineLevel="0" collapsed="false">
      <c r="A13397" s="0" t="s">
        <v>6602</v>
      </c>
      <c r="B13397" s="0" t="s">
        <v>33</v>
      </c>
      <c r="C13397" s="0" t="n">
        <v>2007</v>
      </c>
      <c r="D13397" s="0" t="s">
        <v>48</v>
      </c>
      <c r="E13397" s="0" t="s">
        <v>195</v>
      </c>
      <c r="F13397" s="0" t="n">
        <v>0.04</v>
      </c>
      <c r="G13397" s="0" t="n">
        <v>0</v>
      </c>
      <c r="H13397" s="0" t="n">
        <v>0</v>
      </c>
      <c r="I13397" s="0" t="n">
        <v>0</v>
      </c>
      <c r="J13397" s="0" t="n">
        <v>0.05</v>
      </c>
      <c r="M13397" s="0" t="s">
        <v>36</v>
      </c>
      <c r="N13397" s="0" t="s">
        <v>35</v>
      </c>
      <c r="P13397" s="0" t="n">
        <f aca="false">IF(AND(OR(Dashboard!$B$5="All",D13397=Dashboard!$B$5),OR(Dashboard!$D$5="All",N13397=Dashboard!$D$5),OR(AND(C13397&lt;&gt;"",C13397&gt;=Dashboard!$F$5,C13397&lt;=Dashboard!$H$5),AND(C13397="",Dashboard!$F$5&lt;=1980,Dashboard!$H$5&gt;=2016))),1,0)</f>
        <v>1</v>
      </c>
      <c r="Q13397" s="0" t="n">
        <f aca="false">J13397*P13397+ROW()*0.00000001</f>
        <v>0.05013397</v>
      </c>
    </row>
    <row r="13398" customFormat="false" ht="15" hidden="false" customHeight="false" outlineLevel="0" collapsed="false">
      <c r="A13398" s="0" t="s">
        <v>9659</v>
      </c>
      <c r="B13398" s="0" t="s">
        <v>76</v>
      </c>
      <c r="C13398" s="0" t="n">
        <v>2001</v>
      </c>
      <c r="D13398" s="0" t="s">
        <v>52</v>
      </c>
      <c r="E13398" s="0" t="s">
        <v>418</v>
      </c>
      <c r="F13398" s="0" t="n">
        <v>0.02</v>
      </c>
      <c r="G13398" s="0" t="n">
        <v>0.02</v>
      </c>
      <c r="H13398" s="0" t="n">
        <v>0</v>
      </c>
      <c r="I13398" s="0" t="n">
        <v>0.01</v>
      </c>
      <c r="J13398" s="0" t="n">
        <v>0.05</v>
      </c>
      <c r="K13398" s="0" t="n">
        <v>82</v>
      </c>
      <c r="L13398" s="0" t="n">
        <v>8.7</v>
      </c>
      <c r="M13398" s="0" t="s">
        <v>36</v>
      </c>
      <c r="N13398" s="0" t="s">
        <v>74</v>
      </c>
      <c r="O13398" s="0" t="s">
        <v>42</v>
      </c>
      <c r="P13398" s="0" t="n">
        <f aca="false">IF(AND(OR(Dashboard!$B$5="All",D13398=Dashboard!$B$5),OR(Dashboard!$D$5="All",N13398=Dashboard!$D$5),OR(AND(C13398&lt;&gt;"",C13398&gt;=Dashboard!$F$5,C13398&lt;=Dashboard!$H$5),AND(C13398="",Dashboard!$F$5&lt;=1980,Dashboard!$H$5&gt;=2016))),1,0)</f>
        <v>1</v>
      </c>
      <c r="Q13398" s="0" t="n">
        <f aca="false">J13398*P13398+ROW()*0.00000001</f>
        <v>0.05013398</v>
      </c>
    </row>
    <row r="13399" customFormat="false" ht="15" hidden="false" customHeight="false" outlineLevel="0" collapsed="false">
      <c r="A13399" s="0" t="s">
        <v>9660</v>
      </c>
      <c r="B13399" s="0" t="s">
        <v>164</v>
      </c>
      <c r="C13399" s="0" t="n">
        <v>2006</v>
      </c>
      <c r="D13399" s="0" t="s">
        <v>52</v>
      </c>
      <c r="E13399" s="0" t="s">
        <v>328</v>
      </c>
      <c r="F13399" s="0" t="n">
        <v>0</v>
      </c>
      <c r="G13399" s="0" t="n">
        <v>0</v>
      </c>
      <c r="H13399" s="0" t="n">
        <v>0.05</v>
      </c>
      <c r="I13399" s="0" t="n">
        <v>0</v>
      </c>
      <c r="J13399" s="0" t="n">
        <v>0.05</v>
      </c>
      <c r="N13399" s="0" t="s">
        <v>74</v>
      </c>
      <c r="P13399" s="0" t="n">
        <f aca="false">IF(AND(OR(Dashboard!$B$5="All",D13399=Dashboard!$B$5),OR(Dashboard!$D$5="All",N13399=Dashboard!$D$5),OR(AND(C13399&lt;&gt;"",C13399&gt;=Dashboard!$F$5,C13399&lt;=Dashboard!$H$5),AND(C13399="",Dashboard!$F$5&lt;=1980,Dashboard!$H$5&gt;=2016))),1,0)</f>
        <v>1</v>
      </c>
      <c r="Q13399" s="0" t="n">
        <f aca="false">J13399*P13399+ROW()*0.00000001</f>
        <v>0.05013399</v>
      </c>
    </row>
    <row r="13400" customFormat="false" ht="15" hidden="false" customHeight="false" outlineLevel="0" collapsed="false">
      <c r="A13400" s="0" t="s">
        <v>9661</v>
      </c>
      <c r="B13400" s="0" t="s">
        <v>186</v>
      </c>
      <c r="C13400" s="0" t="n">
        <v>2003</v>
      </c>
      <c r="D13400" s="0" t="s">
        <v>48</v>
      </c>
      <c r="E13400" s="0" t="s">
        <v>3122</v>
      </c>
      <c r="F13400" s="0" t="n">
        <v>0.04</v>
      </c>
      <c r="G13400" s="0" t="n">
        <v>0.01</v>
      </c>
      <c r="H13400" s="0" t="n">
        <v>0</v>
      </c>
      <c r="I13400" s="0" t="n">
        <v>0</v>
      </c>
      <c r="J13400" s="0" t="n">
        <v>0.05</v>
      </c>
      <c r="K13400" s="0" t="n">
        <v>54</v>
      </c>
      <c r="M13400" s="0" t="s">
        <v>36</v>
      </c>
      <c r="N13400" s="0" t="s">
        <v>35</v>
      </c>
      <c r="O13400" s="0" t="s">
        <v>53</v>
      </c>
      <c r="P13400" s="0" t="n">
        <f aca="false">IF(AND(OR(Dashboard!$B$5="All",D13400=Dashboard!$B$5),OR(Dashboard!$D$5="All",N13400=Dashboard!$D$5),OR(AND(C13400&lt;&gt;"",C13400&gt;=Dashboard!$F$5,C13400&lt;=Dashboard!$H$5),AND(C13400="",Dashboard!$F$5&lt;=1980,Dashboard!$H$5&gt;=2016))),1,0)</f>
        <v>1</v>
      </c>
      <c r="Q13400" s="0" t="n">
        <f aca="false">J13400*P13400+ROW()*0.00000001</f>
        <v>0.050134</v>
      </c>
    </row>
    <row r="13401" customFormat="false" ht="15" hidden="false" customHeight="false" outlineLevel="0" collapsed="false">
      <c r="A13401" s="0" t="s">
        <v>9662</v>
      </c>
      <c r="B13401" s="0" t="s">
        <v>50</v>
      </c>
      <c r="C13401" s="0" t="n">
        <v>2009</v>
      </c>
      <c r="D13401" s="0" t="s">
        <v>58</v>
      </c>
      <c r="E13401" s="0" t="s">
        <v>1427</v>
      </c>
      <c r="F13401" s="0" t="n">
        <v>0</v>
      </c>
      <c r="G13401" s="0" t="n">
        <v>0.04</v>
      </c>
      <c r="H13401" s="0" t="n">
        <v>0</v>
      </c>
      <c r="I13401" s="0" t="n">
        <v>0.01</v>
      </c>
      <c r="J13401" s="0" t="n">
        <v>0.05</v>
      </c>
      <c r="N13401" s="0" t="s">
        <v>35</v>
      </c>
      <c r="P13401" s="0" t="n">
        <f aca="false">IF(AND(OR(Dashboard!$B$5="All",D13401=Dashboard!$B$5),OR(Dashboard!$D$5="All",N13401=Dashboard!$D$5),OR(AND(C13401&lt;&gt;"",C13401&gt;=Dashboard!$F$5,C13401&lt;=Dashboard!$H$5),AND(C13401="",Dashboard!$F$5&lt;=1980,Dashboard!$H$5&gt;=2016))),1,0)</f>
        <v>1</v>
      </c>
      <c r="Q13401" s="0" t="n">
        <f aca="false">J13401*P13401+ROW()*0.00000001</f>
        <v>0.05013401</v>
      </c>
    </row>
    <row r="13402" customFormat="false" ht="15" hidden="false" customHeight="false" outlineLevel="0" collapsed="false">
      <c r="A13402" s="0" t="s">
        <v>9663</v>
      </c>
      <c r="B13402" s="0" t="s">
        <v>50</v>
      </c>
      <c r="C13402" s="0" t="n">
        <v>2006</v>
      </c>
      <c r="D13402" s="0" t="s">
        <v>48</v>
      </c>
      <c r="E13402" s="0" t="s">
        <v>3958</v>
      </c>
      <c r="F13402" s="0" t="n">
        <v>0.04</v>
      </c>
      <c r="G13402" s="0" t="n">
        <v>0</v>
      </c>
      <c r="H13402" s="0" t="n">
        <v>0</v>
      </c>
      <c r="I13402" s="0" t="n">
        <v>0</v>
      </c>
      <c r="J13402" s="0" t="n">
        <v>0.05</v>
      </c>
      <c r="N13402" s="0" t="s">
        <v>35</v>
      </c>
      <c r="P13402" s="0" t="n">
        <f aca="false">IF(AND(OR(Dashboard!$B$5="All",D13402=Dashboard!$B$5),OR(Dashboard!$D$5="All",N13402=Dashboard!$D$5),OR(AND(C13402&lt;&gt;"",C13402&gt;=Dashboard!$F$5,C13402&lt;=Dashboard!$H$5),AND(C13402="",Dashboard!$F$5&lt;=1980,Dashboard!$H$5&gt;=2016))),1,0)</f>
        <v>1</v>
      </c>
      <c r="Q13402" s="0" t="n">
        <f aca="false">J13402*P13402+ROW()*0.00000001</f>
        <v>0.05013402</v>
      </c>
    </row>
    <row r="13403" customFormat="false" ht="15" hidden="false" customHeight="false" outlineLevel="0" collapsed="false">
      <c r="A13403" s="0" t="s">
        <v>9664</v>
      </c>
      <c r="B13403" s="0" t="s">
        <v>851</v>
      </c>
      <c r="C13403" s="0" t="n">
        <v>2012</v>
      </c>
      <c r="D13403" s="0" t="s">
        <v>114</v>
      </c>
      <c r="E13403" s="0" t="s">
        <v>599</v>
      </c>
      <c r="F13403" s="0" t="n">
        <v>0</v>
      </c>
      <c r="G13403" s="0" t="n">
        <v>0</v>
      </c>
      <c r="H13403" s="0" t="n">
        <v>0.05</v>
      </c>
      <c r="I13403" s="0" t="n">
        <v>0</v>
      </c>
      <c r="J13403" s="0" t="n">
        <v>0.05</v>
      </c>
      <c r="N13403" s="0" t="s">
        <v>74</v>
      </c>
      <c r="P13403" s="0" t="n">
        <f aca="false">IF(AND(OR(Dashboard!$B$5="All",D13403=Dashboard!$B$5),OR(Dashboard!$D$5="All",N13403=Dashboard!$D$5),OR(AND(C13403&lt;&gt;"",C13403&gt;=Dashboard!$F$5,C13403&lt;=Dashboard!$H$5),AND(C13403="",Dashboard!$F$5&lt;=1980,Dashboard!$H$5&gt;=2016))),1,0)</f>
        <v>1</v>
      </c>
      <c r="Q13403" s="0" t="n">
        <f aca="false">J13403*P13403+ROW()*0.00000001</f>
        <v>0.05013403</v>
      </c>
    </row>
    <row r="13404" customFormat="false" ht="15" hidden="false" customHeight="false" outlineLevel="0" collapsed="false">
      <c r="A13404" s="0" t="s">
        <v>9665</v>
      </c>
      <c r="B13404" s="0" t="s">
        <v>164</v>
      </c>
      <c r="C13404" s="0" t="n">
        <v>2012</v>
      </c>
      <c r="D13404" s="0" t="s">
        <v>52</v>
      </c>
      <c r="E13404" s="0" t="s">
        <v>6975</v>
      </c>
      <c r="F13404" s="0" t="n">
        <v>0</v>
      </c>
      <c r="G13404" s="0" t="n">
        <v>0</v>
      </c>
      <c r="H13404" s="0" t="n">
        <v>0.05</v>
      </c>
      <c r="I13404" s="0" t="n">
        <v>0</v>
      </c>
      <c r="J13404" s="0" t="n">
        <v>0.05</v>
      </c>
      <c r="N13404" s="0" t="s">
        <v>74</v>
      </c>
      <c r="P13404" s="0" t="n">
        <f aca="false">IF(AND(OR(Dashboard!$B$5="All",D13404=Dashboard!$B$5),OR(Dashboard!$D$5="All",N13404=Dashboard!$D$5),OR(AND(C13404&lt;&gt;"",C13404&gt;=Dashboard!$F$5,C13404&lt;=Dashboard!$H$5),AND(C13404="",Dashboard!$F$5&lt;=1980,Dashboard!$H$5&gt;=2016))),1,0)</f>
        <v>1</v>
      </c>
      <c r="Q13404" s="0" t="n">
        <f aca="false">J13404*P13404+ROW()*0.00000001</f>
        <v>0.05013404</v>
      </c>
    </row>
    <row r="13405" customFormat="false" ht="15" hidden="false" customHeight="false" outlineLevel="0" collapsed="false">
      <c r="A13405" s="0" t="s">
        <v>1012</v>
      </c>
      <c r="B13405" s="0" t="s">
        <v>64</v>
      </c>
      <c r="C13405" s="0" t="n">
        <v>2006</v>
      </c>
      <c r="D13405" s="0" t="s">
        <v>52</v>
      </c>
      <c r="E13405" s="0" t="s">
        <v>1013</v>
      </c>
      <c r="F13405" s="0" t="n">
        <v>0.04</v>
      </c>
      <c r="G13405" s="0" t="n">
        <v>0</v>
      </c>
      <c r="H13405" s="0" t="n">
        <v>0</v>
      </c>
      <c r="I13405" s="0" t="n">
        <v>0</v>
      </c>
      <c r="J13405" s="0" t="n">
        <v>0.05</v>
      </c>
      <c r="N13405" s="0" t="s">
        <v>66</v>
      </c>
      <c r="P13405" s="0" t="n">
        <f aca="false">IF(AND(OR(Dashboard!$B$5="All",D13405=Dashboard!$B$5),OR(Dashboard!$D$5="All",N13405=Dashboard!$D$5),OR(AND(C13405&lt;&gt;"",C13405&gt;=Dashboard!$F$5,C13405&lt;=Dashboard!$H$5),AND(C13405="",Dashboard!$F$5&lt;=1980,Dashboard!$H$5&gt;=2016))),1,0)</f>
        <v>1</v>
      </c>
      <c r="Q13405" s="0" t="n">
        <f aca="false">J13405*P13405+ROW()*0.00000001</f>
        <v>0.05013405</v>
      </c>
    </row>
    <row r="13406" customFormat="false" ht="15" hidden="false" customHeight="false" outlineLevel="0" collapsed="false">
      <c r="A13406" s="0" t="s">
        <v>9102</v>
      </c>
      <c r="B13406" s="0" t="s">
        <v>64</v>
      </c>
      <c r="C13406" s="0" t="n">
        <v>2013</v>
      </c>
      <c r="D13406" s="0" t="s">
        <v>56</v>
      </c>
      <c r="E13406" s="0" t="s">
        <v>91</v>
      </c>
      <c r="F13406" s="0" t="n">
        <v>0.04</v>
      </c>
      <c r="G13406" s="0" t="n">
        <v>0</v>
      </c>
      <c r="H13406" s="0" t="n">
        <v>0</v>
      </c>
      <c r="I13406" s="0" t="n">
        <v>0</v>
      </c>
      <c r="J13406" s="0" t="n">
        <v>0.05</v>
      </c>
      <c r="L13406" s="0" t="n">
        <v>6.1</v>
      </c>
      <c r="M13406" s="0" t="s">
        <v>125</v>
      </c>
      <c r="N13406" s="0" t="s">
        <v>66</v>
      </c>
      <c r="P13406" s="0" t="n">
        <f aca="false">IF(AND(OR(Dashboard!$B$5="All",D13406=Dashboard!$B$5),OR(Dashboard!$D$5="All",N13406=Dashboard!$D$5),OR(AND(C13406&lt;&gt;"",C13406&gt;=Dashboard!$F$5,C13406&lt;=Dashboard!$H$5),AND(C13406="",Dashboard!$F$5&lt;=1980,Dashboard!$H$5&gt;=2016))),1,0)</f>
        <v>1</v>
      </c>
      <c r="Q13406" s="0" t="n">
        <f aca="false">J13406*P13406+ROW()*0.00000001</f>
        <v>0.05013406</v>
      </c>
    </row>
    <row r="13407" customFormat="false" ht="15" hidden="false" customHeight="false" outlineLevel="0" collapsed="false">
      <c r="A13407" s="0" t="s">
        <v>9666</v>
      </c>
      <c r="B13407" s="0" t="s">
        <v>50</v>
      </c>
      <c r="C13407" s="0" t="n">
        <v>2007</v>
      </c>
      <c r="D13407" s="0" t="s">
        <v>16</v>
      </c>
      <c r="E13407" s="0" t="s">
        <v>9140</v>
      </c>
      <c r="F13407" s="0" t="n">
        <v>0.04</v>
      </c>
      <c r="G13407" s="0" t="n">
        <v>0</v>
      </c>
      <c r="H13407" s="0" t="n">
        <v>0</v>
      </c>
      <c r="I13407" s="0" t="n">
        <v>0</v>
      </c>
      <c r="J13407" s="0" t="n">
        <v>0.05</v>
      </c>
      <c r="N13407" s="0" t="s">
        <v>35</v>
      </c>
      <c r="P13407" s="0" t="n">
        <f aca="false">IF(AND(OR(Dashboard!$B$5="All",D13407=Dashboard!$B$5),OR(Dashboard!$D$5="All",N13407=Dashboard!$D$5),OR(AND(C13407&lt;&gt;"",C13407&gt;=Dashboard!$F$5,C13407&lt;=Dashboard!$H$5),AND(C13407="",Dashboard!$F$5&lt;=1980,Dashboard!$H$5&gt;=2016))),1,0)</f>
        <v>1</v>
      </c>
      <c r="Q13407" s="0" t="n">
        <f aca="false">J13407*P13407+ROW()*0.00000001</f>
        <v>0.05013407</v>
      </c>
    </row>
    <row r="13408" customFormat="false" ht="15" hidden="false" customHeight="false" outlineLevel="0" collapsed="false">
      <c r="A13408" s="0" t="s">
        <v>7370</v>
      </c>
      <c r="B13408" s="0" t="s">
        <v>851</v>
      </c>
      <c r="C13408" s="0" t="n">
        <v>2011</v>
      </c>
      <c r="D13408" s="0" t="s">
        <v>114</v>
      </c>
      <c r="E13408" s="0" t="s">
        <v>2113</v>
      </c>
      <c r="F13408" s="0" t="n">
        <v>0</v>
      </c>
      <c r="G13408" s="0" t="n">
        <v>0</v>
      </c>
      <c r="H13408" s="0" t="n">
        <v>0.05</v>
      </c>
      <c r="I13408" s="0" t="n">
        <v>0</v>
      </c>
      <c r="J13408" s="0" t="n">
        <v>0.05</v>
      </c>
      <c r="N13408" s="0" t="s">
        <v>74</v>
      </c>
      <c r="P13408" s="0" t="n">
        <f aca="false">IF(AND(OR(Dashboard!$B$5="All",D13408=Dashboard!$B$5),OR(Dashboard!$D$5="All",N13408=Dashboard!$D$5),OR(AND(C13408&lt;&gt;"",C13408&gt;=Dashboard!$F$5,C13408&lt;=Dashboard!$H$5),AND(C13408="",Dashboard!$F$5&lt;=1980,Dashboard!$H$5&gt;=2016))),1,0)</f>
        <v>1</v>
      </c>
      <c r="Q13408" s="0" t="n">
        <f aca="false">J13408*P13408+ROW()*0.00000001</f>
        <v>0.05013408</v>
      </c>
    </row>
    <row r="13409" customFormat="false" ht="15" hidden="false" customHeight="false" outlineLevel="0" collapsed="false">
      <c r="A13409" s="0" t="s">
        <v>6273</v>
      </c>
      <c r="B13409" s="0" t="s">
        <v>144</v>
      </c>
      <c r="C13409" s="0" t="n">
        <v>2004</v>
      </c>
      <c r="D13409" s="0" t="s">
        <v>52</v>
      </c>
      <c r="E13409" s="0" t="s">
        <v>1169</v>
      </c>
      <c r="F13409" s="0" t="n">
        <v>0.03</v>
      </c>
      <c r="G13409" s="0" t="n">
        <v>0.01</v>
      </c>
      <c r="H13409" s="0" t="n">
        <v>0</v>
      </c>
      <c r="I13409" s="0" t="n">
        <v>0</v>
      </c>
      <c r="J13409" s="0" t="n">
        <v>0.05</v>
      </c>
      <c r="N13409" s="0" t="s">
        <v>66</v>
      </c>
      <c r="P13409" s="0" t="n">
        <f aca="false">IF(AND(OR(Dashboard!$B$5="All",D13409=Dashboard!$B$5),OR(Dashboard!$D$5="All",N13409=Dashboard!$D$5),OR(AND(C13409&lt;&gt;"",C13409&gt;=Dashboard!$F$5,C13409&lt;=Dashboard!$H$5),AND(C13409="",Dashboard!$F$5&lt;=1980,Dashboard!$H$5&gt;=2016))),1,0)</f>
        <v>1</v>
      </c>
      <c r="Q13409" s="0" t="n">
        <f aca="false">J13409*P13409+ROW()*0.00000001</f>
        <v>0.05013409</v>
      </c>
    </row>
    <row r="13410" customFormat="false" ht="15" hidden="false" customHeight="false" outlineLevel="0" collapsed="false">
      <c r="A13410" s="0" t="s">
        <v>9667</v>
      </c>
      <c r="B13410" s="0" t="s">
        <v>117</v>
      </c>
      <c r="C13410" s="0" t="n">
        <v>1999</v>
      </c>
      <c r="D13410" s="0" t="s">
        <v>41</v>
      </c>
      <c r="E13410" s="0" t="s">
        <v>821</v>
      </c>
      <c r="F13410" s="0" t="n">
        <v>0.03</v>
      </c>
      <c r="G13410" s="0" t="n">
        <v>0.02</v>
      </c>
      <c r="H13410" s="0" t="n">
        <v>0</v>
      </c>
      <c r="I13410" s="0" t="n">
        <v>0</v>
      </c>
      <c r="J13410" s="0" t="n">
        <v>0.05</v>
      </c>
      <c r="N13410" s="0" t="s">
        <v>74</v>
      </c>
      <c r="P13410" s="0" t="n">
        <f aca="false">IF(AND(OR(Dashboard!$B$5="All",D13410=Dashboard!$B$5),OR(Dashboard!$D$5="All",N13410=Dashboard!$D$5),OR(AND(C13410&lt;&gt;"",C13410&gt;=Dashboard!$F$5,C13410&lt;=Dashboard!$H$5),AND(C13410="",Dashboard!$F$5&lt;=1980,Dashboard!$H$5&gt;=2016))),1,0)</f>
        <v>1</v>
      </c>
      <c r="Q13410" s="0" t="n">
        <f aca="false">J13410*P13410+ROW()*0.00000001</f>
        <v>0.0501341</v>
      </c>
    </row>
    <row r="13411" customFormat="false" ht="15" hidden="false" customHeight="false" outlineLevel="0" collapsed="false">
      <c r="A13411" s="0" t="s">
        <v>9668</v>
      </c>
      <c r="B13411" s="0" t="s">
        <v>33</v>
      </c>
      <c r="C13411" s="0" t="n">
        <v>2007</v>
      </c>
      <c r="D13411" s="0" t="s">
        <v>56</v>
      </c>
      <c r="E13411" s="0" t="s">
        <v>195</v>
      </c>
      <c r="F13411" s="0" t="n">
        <v>0.04</v>
      </c>
      <c r="G13411" s="0" t="n">
        <v>0</v>
      </c>
      <c r="H13411" s="0" t="n">
        <v>0</v>
      </c>
      <c r="I13411" s="0" t="n">
        <v>0</v>
      </c>
      <c r="J13411" s="0" t="n">
        <v>0.05</v>
      </c>
      <c r="M13411" s="0" t="s">
        <v>125</v>
      </c>
      <c r="N13411" s="0" t="s">
        <v>35</v>
      </c>
      <c r="P13411" s="0" t="n">
        <f aca="false">IF(AND(OR(Dashboard!$B$5="All",D13411=Dashboard!$B$5),OR(Dashboard!$D$5="All",N13411=Dashboard!$D$5),OR(AND(C13411&lt;&gt;"",C13411&gt;=Dashboard!$F$5,C13411&lt;=Dashboard!$H$5),AND(C13411="",Dashboard!$F$5&lt;=1980,Dashboard!$H$5&gt;=2016))),1,0)</f>
        <v>1</v>
      </c>
      <c r="Q13411" s="0" t="n">
        <f aca="false">J13411*P13411+ROW()*0.00000001</f>
        <v>0.05013411</v>
      </c>
    </row>
    <row r="13412" customFormat="false" ht="15" hidden="false" customHeight="false" outlineLevel="0" collapsed="false">
      <c r="A13412" s="0" t="s">
        <v>9380</v>
      </c>
      <c r="B13412" s="0" t="s">
        <v>97</v>
      </c>
      <c r="C13412" s="0" t="n">
        <v>2011</v>
      </c>
      <c r="D13412" s="0" t="s">
        <v>56</v>
      </c>
      <c r="E13412" s="0" t="s">
        <v>160</v>
      </c>
      <c r="F13412" s="0" t="n">
        <v>0.04</v>
      </c>
      <c r="G13412" s="0" t="n">
        <v>0</v>
      </c>
      <c r="H13412" s="0" t="n">
        <v>0</v>
      </c>
      <c r="I13412" s="0" t="n">
        <v>0</v>
      </c>
      <c r="J13412" s="0" t="n">
        <v>0.05</v>
      </c>
      <c r="M13412" s="0" t="s">
        <v>125</v>
      </c>
      <c r="N13412" s="0" t="s">
        <v>35</v>
      </c>
      <c r="P13412" s="0" t="n">
        <f aca="false">IF(AND(OR(Dashboard!$B$5="All",D13412=Dashboard!$B$5),OR(Dashboard!$D$5="All",N13412=Dashboard!$D$5),OR(AND(C13412&lt;&gt;"",C13412&gt;=Dashboard!$F$5,C13412&lt;=Dashboard!$H$5),AND(C13412="",Dashboard!$F$5&lt;=1980,Dashboard!$H$5&gt;=2016))),1,0)</f>
        <v>1</v>
      </c>
      <c r="Q13412" s="0" t="n">
        <f aca="false">J13412*P13412+ROW()*0.00000001</f>
        <v>0.05013412</v>
      </c>
    </row>
    <row r="13413" customFormat="false" ht="15" hidden="false" customHeight="false" outlineLevel="0" collapsed="false">
      <c r="A13413" s="0" t="s">
        <v>4689</v>
      </c>
      <c r="B13413" s="0" t="s">
        <v>64</v>
      </c>
      <c r="C13413" s="0" t="n">
        <v>2007</v>
      </c>
      <c r="D13413" s="0" t="s">
        <v>34</v>
      </c>
      <c r="E13413" s="0" t="s">
        <v>91</v>
      </c>
      <c r="F13413" s="0" t="n">
        <v>0.04</v>
      </c>
      <c r="G13413" s="0" t="n">
        <v>0</v>
      </c>
      <c r="H13413" s="0" t="n">
        <v>0</v>
      </c>
      <c r="I13413" s="0" t="n">
        <v>0</v>
      </c>
      <c r="J13413" s="0" t="n">
        <v>0.05</v>
      </c>
      <c r="K13413" s="0" t="n">
        <v>39</v>
      </c>
      <c r="L13413" s="0" t="n">
        <v>3</v>
      </c>
      <c r="M13413" s="0" t="s">
        <v>103</v>
      </c>
      <c r="N13413" s="0" t="s">
        <v>66</v>
      </c>
      <c r="O13413" s="0" t="s">
        <v>177</v>
      </c>
      <c r="P13413" s="0" t="n">
        <f aca="false">IF(AND(OR(Dashboard!$B$5="All",D13413=Dashboard!$B$5),OR(Dashboard!$D$5="All",N13413=Dashboard!$D$5),OR(AND(C13413&lt;&gt;"",C13413&gt;=Dashboard!$F$5,C13413&lt;=Dashboard!$H$5),AND(C13413="",Dashboard!$F$5&lt;=1980,Dashboard!$H$5&gt;=2016))),1,0)</f>
        <v>1</v>
      </c>
      <c r="Q13413" s="0" t="n">
        <f aca="false">J13413*P13413+ROW()*0.00000001</f>
        <v>0.05013413</v>
      </c>
    </row>
    <row r="13414" customFormat="false" ht="15" hidden="false" customHeight="false" outlineLevel="0" collapsed="false">
      <c r="A13414" s="0" t="s">
        <v>5205</v>
      </c>
      <c r="B13414" s="0" t="s">
        <v>172</v>
      </c>
      <c r="C13414" s="0" t="n">
        <v>2016</v>
      </c>
      <c r="D13414" s="0" t="s">
        <v>246</v>
      </c>
      <c r="E13414" s="0" t="s">
        <v>72</v>
      </c>
      <c r="F13414" s="0" t="n">
        <v>0.02</v>
      </c>
      <c r="G13414" s="0" t="n">
        <v>0.02</v>
      </c>
      <c r="H13414" s="0" t="n">
        <v>0</v>
      </c>
      <c r="I13414" s="0" t="n">
        <v>0</v>
      </c>
      <c r="J13414" s="0" t="n">
        <v>0.05</v>
      </c>
      <c r="K13414" s="0" t="n">
        <v>87</v>
      </c>
      <c r="L13414" s="0" t="n">
        <v>8.1</v>
      </c>
      <c r="M13414" s="0" t="s">
        <v>103</v>
      </c>
      <c r="N13414" s="0" t="s">
        <v>66</v>
      </c>
      <c r="O13414" s="0" t="s">
        <v>42</v>
      </c>
      <c r="P13414" s="0" t="n">
        <f aca="false">IF(AND(OR(Dashboard!$B$5="All",D13414=Dashboard!$B$5),OR(Dashboard!$D$5="All",N13414=Dashboard!$D$5),OR(AND(C13414&lt;&gt;"",C13414&gt;=Dashboard!$F$5,C13414&lt;=Dashboard!$H$5),AND(C13414="",Dashboard!$F$5&lt;=1980,Dashboard!$H$5&gt;=2016))),1,0)</f>
        <v>1</v>
      </c>
      <c r="Q13414" s="0" t="n">
        <f aca="false">J13414*P13414+ROW()*0.00000001</f>
        <v>0.05013414</v>
      </c>
    </row>
    <row r="13415" customFormat="false" ht="15" hidden="false" customHeight="false" outlineLevel="0" collapsed="false">
      <c r="A13415" s="0" t="s">
        <v>7974</v>
      </c>
      <c r="B13415" s="0" t="s">
        <v>64</v>
      </c>
      <c r="C13415" s="0" t="n">
        <v>2014</v>
      </c>
      <c r="D13415" s="0" t="s">
        <v>71</v>
      </c>
      <c r="E13415" s="0" t="s">
        <v>782</v>
      </c>
      <c r="F13415" s="0" t="n">
        <v>0.03</v>
      </c>
      <c r="G13415" s="0" t="n">
        <v>0.01</v>
      </c>
      <c r="H13415" s="0" t="n">
        <v>0</v>
      </c>
      <c r="I13415" s="0" t="n">
        <v>0</v>
      </c>
      <c r="J13415" s="0" t="n">
        <v>0.05</v>
      </c>
      <c r="K13415" s="0" t="n">
        <v>50</v>
      </c>
      <c r="L13415" s="0" t="n">
        <v>5.3</v>
      </c>
      <c r="M13415" s="0" t="s">
        <v>73</v>
      </c>
      <c r="N13415" s="0" t="s">
        <v>66</v>
      </c>
      <c r="O13415" s="0" t="s">
        <v>177</v>
      </c>
      <c r="P13415" s="0" t="n">
        <f aca="false">IF(AND(OR(Dashboard!$B$5="All",D13415=Dashboard!$B$5),OR(Dashboard!$D$5="All",N13415=Dashboard!$D$5),OR(AND(C13415&lt;&gt;"",C13415&gt;=Dashboard!$F$5,C13415&lt;=Dashboard!$H$5),AND(C13415="",Dashboard!$F$5&lt;=1980,Dashboard!$H$5&gt;=2016))),1,0)</f>
        <v>1</v>
      </c>
      <c r="Q13415" s="0" t="n">
        <f aca="false">J13415*P13415+ROW()*0.00000001</f>
        <v>0.05013415</v>
      </c>
    </row>
    <row r="13416" customFormat="false" ht="15" hidden="false" customHeight="false" outlineLevel="0" collapsed="false">
      <c r="A13416" s="0" t="s">
        <v>9669</v>
      </c>
      <c r="B13416" s="0" t="s">
        <v>97</v>
      </c>
      <c r="C13416" s="0" t="n">
        <v>2014</v>
      </c>
      <c r="D13416" s="0" t="s">
        <v>46</v>
      </c>
      <c r="E13416" s="0" t="s">
        <v>154</v>
      </c>
      <c r="F13416" s="0" t="n">
        <v>0</v>
      </c>
      <c r="G13416" s="0" t="n">
        <v>0</v>
      </c>
      <c r="H13416" s="0" t="n">
        <v>0.05</v>
      </c>
      <c r="I13416" s="0" t="n">
        <v>0</v>
      </c>
      <c r="J13416" s="0" t="n">
        <v>0.05</v>
      </c>
      <c r="N13416" s="0" t="s">
        <v>35</v>
      </c>
      <c r="P13416" s="0" t="n">
        <f aca="false">IF(AND(OR(Dashboard!$B$5="All",D13416=Dashboard!$B$5),OR(Dashboard!$D$5="All",N13416=Dashboard!$D$5),OR(AND(C13416&lt;&gt;"",C13416&gt;=Dashboard!$F$5,C13416&lt;=Dashboard!$H$5),AND(C13416="",Dashboard!$F$5&lt;=1980,Dashboard!$H$5&gt;=2016))),1,0)</f>
        <v>1</v>
      </c>
      <c r="Q13416" s="0" t="n">
        <f aca="false">J13416*P13416+ROW()*0.00000001</f>
        <v>0.05013416</v>
      </c>
    </row>
    <row r="13417" customFormat="false" ht="15" hidden="false" customHeight="false" outlineLevel="0" collapsed="false">
      <c r="A13417" s="0" t="s">
        <v>9571</v>
      </c>
      <c r="B13417" s="0" t="s">
        <v>64</v>
      </c>
      <c r="C13417" s="0" t="n">
        <v>2010</v>
      </c>
      <c r="D13417" s="0" t="s">
        <v>56</v>
      </c>
      <c r="E13417" s="0" t="s">
        <v>4702</v>
      </c>
      <c r="F13417" s="0" t="n">
        <v>0.04</v>
      </c>
      <c r="G13417" s="0" t="n">
        <v>0</v>
      </c>
      <c r="H13417" s="0" t="n">
        <v>0</v>
      </c>
      <c r="I13417" s="0" t="n">
        <v>0</v>
      </c>
      <c r="J13417" s="0" t="n">
        <v>0.05</v>
      </c>
      <c r="K13417" s="0" t="n">
        <v>48</v>
      </c>
      <c r="L13417" s="0" t="n">
        <v>4.8</v>
      </c>
      <c r="M13417" s="0" t="s">
        <v>103</v>
      </c>
      <c r="N13417" s="0" t="s">
        <v>66</v>
      </c>
      <c r="O13417" s="0" t="s">
        <v>177</v>
      </c>
      <c r="P13417" s="0" t="n">
        <f aca="false">IF(AND(OR(Dashboard!$B$5="All",D13417=Dashboard!$B$5),OR(Dashboard!$D$5="All",N13417=Dashboard!$D$5),OR(AND(C13417&lt;&gt;"",C13417&gt;=Dashboard!$F$5,C13417&lt;=Dashboard!$H$5),AND(C13417="",Dashboard!$F$5&lt;=1980,Dashboard!$H$5&gt;=2016))),1,0)</f>
        <v>1</v>
      </c>
      <c r="Q13417" s="0" t="n">
        <f aca="false">J13417*P13417+ROW()*0.00000001</f>
        <v>0.05013417</v>
      </c>
    </row>
    <row r="13418" customFormat="false" ht="15" hidden="false" customHeight="false" outlineLevel="0" collapsed="false">
      <c r="A13418" s="0" t="s">
        <v>2523</v>
      </c>
      <c r="B13418" s="0" t="s">
        <v>186</v>
      </c>
      <c r="C13418" s="0" t="n">
        <v>2002</v>
      </c>
      <c r="D13418" s="0" t="s">
        <v>41</v>
      </c>
      <c r="E13418" s="0" t="s">
        <v>124</v>
      </c>
      <c r="F13418" s="0" t="n">
        <v>0.04</v>
      </c>
      <c r="G13418" s="0" t="n">
        <v>0.01</v>
      </c>
      <c r="H13418" s="0" t="n">
        <v>0</v>
      </c>
      <c r="I13418" s="0" t="n">
        <v>0</v>
      </c>
      <c r="J13418" s="0" t="n">
        <v>0.05</v>
      </c>
      <c r="N13418" s="0" t="s">
        <v>35</v>
      </c>
      <c r="P13418" s="0" t="n">
        <f aca="false">IF(AND(OR(Dashboard!$B$5="All",D13418=Dashboard!$B$5),OR(Dashboard!$D$5="All",N13418=Dashboard!$D$5),OR(AND(C13418&lt;&gt;"",C13418&gt;=Dashboard!$F$5,C13418&lt;=Dashboard!$H$5),AND(C13418="",Dashboard!$F$5&lt;=1980,Dashboard!$H$5&gt;=2016))),1,0)</f>
        <v>1</v>
      </c>
      <c r="Q13418" s="0" t="n">
        <f aca="false">J13418*P13418+ROW()*0.00000001</f>
        <v>0.05013418</v>
      </c>
    </row>
    <row r="13419" customFormat="false" ht="15" hidden="false" customHeight="false" outlineLevel="0" collapsed="false">
      <c r="A13419" s="0" t="s">
        <v>9670</v>
      </c>
      <c r="B13419" s="0" t="s">
        <v>186</v>
      </c>
      <c r="C13419" s="0" t="n">
        <v>2002</v>
      </c>
      <c r="D13419" s="0" t="s">
        <v>41</v>
      </c>
      <c r="E13419" s="0" t="s">
        <v>160</v>
      </c>
      <c r="F13419" s="0" t="n">
        <v>0.04</v>
      </c>
      <c r="G13419" s="0" t="n">
        <v>0.01</v>
      </c>
      <c r="H13419" s="0" t="n">
        <v>0</v>
      </c>
      <c r="I13419" s="0" t="n">
        <v>0</v>
      </c>
      <c r="J13419" s="0" t="n">
        <v>0.05</v>
      </c>
      <c r="K13419" s="0" t="n">
        <v>56</v>
      </c>
      <c r="M13419" s="0" t="s">
        <v>103</v>
      </c>
      <c r="N13419" s="0" t="s">
        <v>35</v>
      </c>
      <c r="O13419" s="0" t="s">
        <v>53</v>
      </c>
      <c r="P13419" s="0" t="n">
        <f aca="false">IF(AND(OR(Dashboard!$B$5="All",D13419=Dashboard!$B$5),OR(Dashboard!$D$5="All",N13419=Dashboard!$D$5),OR(AND(C13419&lt;&gt;"",C13419&gt;=Dashboard!$F$5,C13419&lt;=Dashboard!$H$5),AND(C13419="",Dashboard!$F$5&lt;=1980,Dashboard!$H$5&gt;=2016))),1,0)</f>
        <v>1</v>
      </c>
      <c r="Q13419" s="0" t="n">
        <f aca="false">J13419*P13419+ROW()*0.00000001</f>
        <v>0.05013419</v>
      </c>
    </row>
    <row r="13420" customFormat="false" ht="15" hidden="false" customHeight="false" outlineLevel="0" collapsed="false">
      <c r="A13420" s="0" t="s">
        <v>9671</v>
      </c>
      <c r="B13420" s="0" t="s">
        <v>851</v>
      </c>
      <c r="C13420" s="0" t="n">
        <v>2014</v>
      </c>
      <c r="D13420" s="0" t="s">
        <v>71</v>
      </c>
      <c r="E13420" s="0" t="s">
        <v>4962</v>
      </c>
      <c r="F13420" s="0" t="n">
        <v>0</v>
      </c>
      <c r="G13420" s="0" t="n">
        <v>0</v>
      </c>
      <c r="H13420" s="0" t="n">
        <v>0.05</v>
      </c>
      <c r="I13420" s="0" t="n">
        <v>0</v>
      </c>
      <c r="J13420" s="0" t="n">
        <v>0.05</v>
      </c>
      <c r="N13420" s="0" t="s">
        <v>74</v>
      </c>
      <c r="P13420" s="0" t="n">
        <f aca="false">IF(AND(OR(Dashboard!$B$5="All",D13420=Dashboard!$B$5),OR(Dashboard!$D$5="All",N13420=Dashboard!$D$5),OR(AND(C13420&lt;&gt;"",C13420&gt;=Dashboard!$F$5,C13420&lt;=Dashboard!$H$5),AND(C13420="",Dashboard!$F$5&lt;=1980,Dashboard!$H$5&gt;=2016))),1,0)</f>
        <v>1</v>
      </c>
      <c r="Q13420" s="0" t="n">
        <f aca="false">J13420*P13420+ROW()*0.00000001</f>
        <v>0.0501342</v>
      </c>
    </row>
    <row r="13421" customFormat="false" ht="15" hidden="false" customHeight="false" outlineLevel="0" collapsed="false">
      <c r="A13421" s="0" t="s">
        <v>9672</v>
      </c>
      <c r="B13421" s="0" t="s">
        <v>50</v>
      </c>
      <c r="C13421" s="0" t="n">
        <v>2011</v>
      </c>
      <c r="D13421" s="0" t="s">
        <v>48</v>
      </c>
      <c r="E13421" s="0" t="s">
        <v>520</v>
      </c>
      <c r="F13421" s="0" t="n">
        <v>0</v>
      </c>
      <c r="G13421" s="0" t="n">
        <v>0.04</v>
      </c>
      <c r="H13421" s="0" t="n">
        <v>0</v>
      </c>
      <c r="I13421" s="0" t="n">
        <v>0.01</v>
      </c>
      <c r="J13421" s="0" t="n">
        <v>0.05</v>
      </c>
      <c r="N13421" s="0" t="s">
        <v>35</v>
      </c>
      <c r="P13421" s="0" t="n">
        <f aca="false">IF(AND(OR(Dashboard!$B$5="All",D13421=Dashboard!$B$5),OR(Dashboard!$D$5="All",N13421=Dashboard!$D$5),OR(AND(C13421&lt;&gt;"",C13421&gt;=Dashboard!$F$5,C13421&lt;=Dashboard!$H$5),AND(C13421="",Dashboard!$F$5&lt;=1980,Dashboard!$H$5&gt;=2016))),1,0)</f>
        <v>1</v>
      </c>
      <c r="Q13421" s="0" t="n">
        <f aca="false">J13421*P13421+ROW()*0.00000001</f>
        <v>0.05013421</v>
      </c>
    </row>
    <row r="13422" customFormat="false" ht="15" hidden="false" customHeight="false" outlineLevel="0" collapsed="false">
      <c r="A13422" s="0" t="s">
        <v>9673</v>
      </c>
      <c r="B13422" s="0" t="s">
        <v>76</v>
      </c>
      <c r="C13422" s="0" t="n">
        <v>2001</v>
      </c>
      <c r="D13422" s="0" t="s">
        <v>71</v>
      </c>
      <c r="E13422" s="0" t="s">
        <v>89</v>
      </c>
      <c r="F13422" s="0" t="n">
        <v>0</v>
      </c>
      <c r="G13422" s="0" t="n">
        <v>0</v>
      </c>
      <c r="H13422" s="0" t="n">
        <v>0.05</v>
      </c>
      <c r="I13422" s="0" t="n">
        <v>0</v>
      </c>
      <c r="J13422" s="0" t="n">
        <v>0.05</v>
      </c>
      <c r="N13422" s="0" t="s">
        <v>74</v>
      </c>
      <c r="P13422" s="0" t="n">
        <f aca="false">IF(AND(OR(Dashboard!$B$5="All",D13422=Dashboard!$B$5),OR(Dashboard!$D$5="All",N13422=Dashboard!$D$5),OR(AND(C13422&lt;&gt;"",C13422&gt;=Dashboard!$F$5,C13422&lt;=Dashboard!$H$5),AND(C13422="",Dashboard!$F$5&lt;=1980,Dashboard!$H$5&gt;=2016))),1,0)</f>
        <v>1</v>
      </c>
      <c r="Q13422" s="0" t="n">
        <f aca="false">J13422*P13422+ROW()*0.00000001</f>
        <v>0.05013422</v>
      </c>
    </row>
    <row r="13423" customFormat="false" ht="15" hidden="false" customHeight="false" outlineLevel="0" collapsed="false">
      <c r="A13423" s="0" t="s">
        <v>9674</v>
      </c>
      <c r="B13423" s="0" t="s">
        <v>144</v>
      </c>
      <c r="C13423" s="0" t="n">
        <v>2002</v>
      </c>
      <c r="D13423" s="0" t="s">
        <v>34</v>
      </c>
      <c r="E13423" s="0" t="s">
        <v>547</v>
      </c>
      <c r="F13423" s="0" t="n">
        <v>0.03</v>
      </c>
      <c r="G13423" s="0" t="n">
        <v>0.01</v>
      </c>
      <c r="H13423" s="0" t="n">
        <v>0</v>
      </c>
      <c r="I13423" s="0" t="n">
        <v>0</v>
      </c>
      <c r="J13423" s="0" t="n">
        <v>0.05</v>
      </c>
      <c r="K13423" s="0" t="n">
        <v>37</v>
      </c>
      <c r="M13423" s="0" t="s">
        <v>103</v>
      </c>
      <c r="N13423" s="0" t="s">
        <v>66</v>
      </c>
      <c r="O13423" s="0" t="s">
        <v>177</v>
      </c>
      <c r="P13423" s="0" t="n">
        <f aca="false">IF(AND(OR(Dashboard!$B$5="All",D13423=Dashboard!$B$5),OR(Dashboard!$D$5="All",N13423=Dashboard!$D$5),OR(AND(C13423&lt;&gt;"",C13423&gt;=Dashboard!$F$5,C13423&lt;=Dashboard!$H$5),AND(C13423="",Dashboard!$F$5&lt;=1980,Dashboard!$H$5&gt;=2016))),1,0)</f>
        <v>1</v>
      </c>
      <c r="Q13423" s="0" t="n">
        <f aca="false">J13423*P13423+ROW()*0.00000001</f>
        <v>0.05013423</v>
      </c>
    </row>
    <row r="13424" customFormat="false" ht="15" hidden="false" customHeight="false" outlineLevel="0" collapsed="false">
      <c r="A13424" s="0" t="s">
        <v>9675</v>
      </c>
      <c r="B13424" s="0" t="s">
        <v>50</v>
      </c>
      <c r="C13424" s="0" t="n">
        <v>2007</v>
      </c>
      <c r="D13424" s="0" t="s">
        <v>71</v>
      </c>
      <c r="E13424" s="0" t="s">
        <v>1894</v>
      </c>
      <c r="F13424" s="0" t="n">
        <v>0.03</v>
      </c>
      <c r="G13424" s="0" t="n">
        <v>0.01</v>
      </c>
      <c r="H13424" s="0" t="n">
        <v>0</v>
      </c>
      <c r="I13424" s="0" t="n">
        <v>0</v>
      </c>
      <c r="J13424" s="0" t="n">
        <v>0.05</v>
      </c>
      <c r="K13424" s="0" t="n">
        <v>63</v>
      </c>
      <c r="L13424" s="0" t="n">
        <v>6.8</v>
      </c>
      <c r="M13424" s="0" t="s">
        <v>125</v>
      </c>
      <c r="N13424" s="0" t="s">
        <v>35</v>
      </c>
      <c r="O13424" s="0" t="s">
        <v>67</v>
      </c>
      <c r="P13424" s="0" t="n">
        <f aca="false">IF(AND(OR(Dashboard!$B$5="All",D13424=Dashboard!$B$5),OR(Dashboard!$D$5="All",N13424=Dashboard!$D$5),OR(AND(C13424&lt;&gt;"",C13424&gt;=Dashboard!$F$5,C13424&lt;=Dashboard!$H$5),AND(C13424="",Dashboard!$F$5&lt;=1980,Dashboard!$H$5&gt;=2016))),1,0)</f>
        <v>1</v>
      </c>
      <c r="Q13424" s="0" t="n">
        <f aca="false">J13424*P13424+ROW()*0.00000001</f>
        <v>0.05013424</v>
      </c>
    </row>
    <row r="13425" customFormat="false" ht="15" hidden="false" customHeight="false" outlineLevel="0" collapsed="false">
      <c r="A13425" s="0" t="s">
        <v>9676</v>
      </c>
      <c r="B13425" s="0" t="s">
        <v>85</v>
      </c>
      <c r="C13425" s="0" t="n">
        <v>2005</v>
      </c>
      <c r="D13425" s="0" t="s">
        <v>16</v>
      </c>
      <c r="E13425" s="0" t="s">
        <v>328</v>
      </c>
      <c r="F13425" s="0" t="n">
        <v>0.03</v>
      </c>
      <c r="G13425" s="0" t="n">
        <v>0.01</v>
      </c>
      <c r="H13425" s="0" t="n">
        <v>0</v>
      </c>
      <c r="I13425" s="0" t="n">
        <v>0</v>
      </c>
      <c r="J13425" s="0" t="n">
        <v>0.05</v>
      </c>
      <c r="N13425" s="0" t="s">
        <v>35</v>
      </c>
      <c r="P13425" s="0" t="n">
        <f aca="false">IF(AND(OR(Dashboard!$B$5="All",D13425=Dashboard!$B$5),OR(Dashboard!$D$5="All",N13425=Dashboard!$D$5),OR(AND(C13425&lt;&gt;"",C13425&gt;=Dashboard!$F$5,C13425&lt;=Dashboard!$H$5),AND(C13425="",Dashboard!$F$5&lt;=1980,Dashboard!$H$5&gt;=2016))),1,0)</f>
        <v>1</v>
      </c>
      <c r="Q13425" s="0" t="n">
        <f aca="false">J13425*P13425+ROW()*0.00000001</f>
        <v>0.05013425</v>
      </c>
    </row>
    <row r="13426" customFormat="false" ht="15" hidden="false" customHeight="false" outlineLevel="0" collapsed="false">
      <c r="A13426" s="0" t="s">
        <v>9677</v>
      </c>
      <c r="B13426" s="0" t="s">
        <v>97</v>
      </c>
      <c r="C13426" s="0" t="n">
        <v>2016</v>
      </c>
      <c r="D13426" s="0" t="s">
        <v>114</v>
      </c>
      <c r="E13426" s="0" t="s">
        <v>8827</v>
      </c>
      <c r="F13426" s="0" t="n">
        <v>0</v>
      </c>
      <c r="G13426" s="0" t="n">
        <v>0</v>
      </c>
      <c r="H13426" s="0" t="n">
        <v>0.05</v>
      </c>
      <c r="I13426" s="0" t="n">
        <v>0</v>
      </c>
      <c r="J13426" s="0" t="n">
        <v>0.05</v>
      </c>
      <c r="N13426" s="0" t="s">
        <v>35</v>
      </c>
      <c r="P13426" s="0" t="n">
        <f aca="false">IF(AND(OR(Dashboard!$B$5="All",D13426=Dashboard!$B$5),OR(Dashboard!$D$5="All",N13426=Dashboard!$D$5),OR(AND(C13426&lt;&gt;"",C13426&gt;=Dashboard!$F$5,C13426&lt;=Dashboard!$H$5),AND(C13426="",Dashboard!$F$5&lt;=1980,Dashboard!$H$5&gt;=2016))),1,0)</f>
        <v>1</v>
      </c>
      <c r="Q13426" s="0" t="n">
        <f aca="false">J13426*P13426+ROW()*0.00000001</f>
        <v>0.05013426</v>
      </c>
    </row>
    <row r="13427" customFormat="false" ht="15" hidden="false" customHeight="false" outlineLevel="0" collapsed="false">
      <c r="A13427" s="0" t="s">
        <v>9678</v>
      </c>
      <c r="B13427" s="0" t="s">
        <v>33</v>
      </c>
      <c r="C13427" s="0" t="n">
        <v>2007</v>
      </c>
      <c r="D13427" s="0" t="s">
        <v>34</v>
      </c>
      <c r="E13427" s="0" t="s">
        <v>1485</v>
      </c>
      <c r="F13427" s="0" t="n">
        <v>0.04</v>
      </c>
      <c r="G13427" s="0" t="n">
        <v>0</v>
      </c>
      <c r="H13427" s="0" t="n">
        <v>0</v>
      </c>
      <c r="I13427" s="0" t="n">
        <v>0</v>
      </c>
      <c r="J13427" s="0" t="n">
        <v>0.05</v>
      </c>
      <c r="K13427" s="0" t="n">
        <v>32</v>
      </c>
      <c r="L13427" s="0" t="n">
        <v>0.7</v>
      </c>
      <c r="M13427" s="0" t="s">
        <v>36</v>
      </c>
      <c r="N13427" s="0" t="s">
        <v>35</v>
      </c>
      <c r="O13427" s="0" t="s">
        <v>177</v>
      </c>
      <c r="P13427" s="0" t="n">
        <f aca="false">IF(AND(OR(Dashboard!$B$5="All",D13427=Dashboard!$B$5),OR(Dashboard!$D$5="All",N13427=Dashboard!$D$5),OR(AND(C13427&lt;&gt;"",C13427&gt;=Dashboard!$F$5,C13427&lt;=Dashboard!$H$5),AND(C13427="",Dashboard!$F$5&lt;=1980,Dashboard!$H$5&gt;=2016))),1,0)</f>
        <v>1</v>
      </c>
      <c r="Q13427" s="0" t="n">
        <f aca="false">J13427*P13427+ROW()*0.00000001</f>
        <v>0.05013427</v>
      </c>
    </row>
    <row r="13428" customFormat="false" ht="15" hidden="false" customHeight="false" outlineLevel="0" collapsed="false">
      <c r="A13428" s="0" t="s">
        <v>6037</v>
      </c>
      <c r="B13428" s="0" t="s">
        <v>64</v>
      </c>
      <c r="C13428" s="0" t="n">
        <v>2008</v>
      </c>
      <c r="D13428" s="0" t="s">
        <v>34</v>
      </c>
      <c r="E13428" s="0" t="s">
        <v>91</v>
      </c>
      <c r="F13428" s="0" t="n">
        <v>0.04</v>
      </c>
      <c r="G13428" s="0" t="n">
        <v>0</v>
      </c>
      <c r="H13428" s="0" t="n">
        <v>0</v>
      </c>
      <c r="I13428" s="0" t="n">
        <v>0</v>
      </c>
      <c r="J13428" s="0" t="n">
        <v>0.05</v>
      </c>
      <c r="K13428" s="0" t="n">
        <v>41</v>
      </c>
      <c r="L13428" s="0" t="n">
        <v>7.2</v>
      </c>
      <c r="M13428" s="0" t="s">
        <v>36</v>
      </c>
      <c r="N13428" s="0" t="s">
        <v>66</v>
      </c>
      <c r="O13428" s="0" t="s">
        <v>177</v>
      </c>
      <c r="P13428" s="0" t="n">
        <f aca="false">IF(AND(OR(Dashboard!$B$5="All",D13428=Dashboard!$B$5),OR(Dashboard!$D$5="All",N13428=Dashboard!$D$5),OR(AND(C13428&lt;&gt;"",C13428&gt;=Dashboard!$F$5,C13428&lt;=Dashboard!$H$5),AND(C13428="",Dashboard!$F$5&lt;=1980,Dashboard!$H$5&gt;=2016))),1,0)</f>
        <v>1</v>
      </c>
      <c r="Q13428" s="0" t="n">
        <f aca="false">J13428*P13428+ROW()*0.00000001</f>
        <v>0.05013428</v>
      </c>
    </row>
    <row r="13429" customFormat="false" ht="15" hidden="false" customHeight="false" outlineLevel="0" collapsed="false">
      <c r="A13429" s="0" t="s">
        <v>9679</v>
      </c>
      <c r="B13429" s="0" t="s">
        <v>164</v>
      </c>
      <c r="C13429" s="0" t="n">
        <v>2012</v>
      </c>
      <c r="D13429" s="0" t="s">
        <v>71</v>
      </c>
      <c r="E13429" s="0" t="s">
        <v>6975</v>
      </c>
      <c r="F13429" s="0" t="n">
        <v>0</v>
      </c>
      <c r="G13429" s="0" t="n">
        <v>0</v>
      </c>
      <c r="H13429" s="0" t="n">
        <v>0.05</v>
      </c>
      <c r="I13429" s="0" t="n">
        <v>0</v>
      </c>
      <c r="J13429" s="0" t="n">
        <v>0.05</v>
      </c>
      <c r="N13429" s="0" t="s">
        <v>74</v>
      </c>
      <c r="P13429" s="0" t="n">
        <f aca="false">IF(AND(OR(Dashboard!$B$5="All",D13429=Dashboard!$B$5),OR(Dashboard!$D$5="All",N13429=Dashboard!$D$5),OR(AND(C13429&lt;&gt;"",C13429&gt;=Dashboard!$F$5,C13429&lt;=Dashboard!$H$5),AND(C13429="",Dashboard!$F$5&lt;=1980,Dashboard!$H$5&gt;=2016))),1,0)</f>
        <v>1</v>
      </c>
      <c r="Q13429" s="0" t="n">
        <f aca="false">J13429*P13429+ROW()*0.00000001</f>
        <v>0.05013429</v>
      </c>
    </row>
    <row r="13430" customFormat="false" ht="15" hidden="false" customHeight="false" outlineLevel="0" collapsed="false">
      <c r="A13430" s="0" t="s">
        <v>9680</v>
      </c>
      <c r="B13430" s="0" t="s">
        <v>50</v>
      </c>
      <c r="C13430" s="0" t="n">
        <v>2008</v>
      </c>
      <c r="D13430" s="0" t="s">
        <v>114</v>
      </c>
      <c r="E13430" s="0" t="s">
        <v>6975</v>
      </c>
      <c r="F13430" s="0" t="n">
        <v>0</v>
      </c>
      <c r="G13430" s="0" t="n">
        <v>0</v>
      </c>
      <c r="H13430" s="0" t="n">
        <v>0.05</v>
      </c>
      <c r="I13430" s="0" t="n">
        <v>0</v>
      </c>
      <c r="J13430" s="0" t="n">
        <v>0.05</v>
      </c>
      <c r="N13430" s="0" t="s">
        <v>35</v>
      </c>
      <c r="P13430" s="0" t="n">
        <f aca="false">IF(AND(OR(Dashboard!$B$5="All",D13430=Dashboard!$B$5),OR(Dashboard!$D$5="All",N13430=Dashboard!$D$5),OR(AND(C13430&lt;&gt;"",C13430&gt;=Dashboard!$F$5,C13430&lt;=Dashboard!$H$5),AND(C13430="",Dashboard!$F$5&lt;=1980,Dashboard!$H$5&gt;=2016))),1,0)</f>
        <v>1</v>
      </c>
      <c r="Q13430" s="0" t="n">
        <f aca="false">J13430*P13430+ROW()*0.00000001</f>
        <v>0.0501343</v>
      </c>
    </row>
    <row r="13431" customFormat="false" ht="15" hidden="false" customHeight="false" outlineLevel="0" collapsed="false">
      <c r="A13431" s="0" t="s">
        <v>9681</v>
      </c>
      <c r="B13431" s="0" t="s">
        <v>152</v>
      </c>
      <c r="C13431" s="0" t="n">
        <v>2006</v>
      </c>
      <c r="D13431" s="0" t="s">
        <v>246</v>
      </c>
      <c r="E13431" s="0" t="s">
        <v>418</v>
      </c>
      <c r="F13431" s="0" t="n">
        <v>0</v>
      </c>
      <c r="G13431" s="0" t="n">
        <v>0.04</v>
      </c>
      <c r="H13431" s="0" t="n">
        <v>0</v>
      </c>
      <c r="I13431" s="0" t="n">
        <v>0.01</v>
      </c>
      <c r="J13431" s="0" t="n">
        <v>0.05</v>
      </c>
      <c r="K13431" s="0" t="n">
        <v>93</v>
      </c>
      <c r="L13431" s="0" t="n">
        <v>8.8</v>
      </c>
      <c r="M13431" s="0" t="s">
        <v>73</v>
      </c>
      <c r="N13431" s="0" t="s">
        <v>152</v>
      </c>
      <c r="O13431" s="0" t="s">
        <v>60</v>
      </c>
      <c r="P13431" s="0" t="n">
        <f aca="false">IF(AND(OR(Dashboard!$B$5="All",D13431=Dashboard!$B$5),OR(Dashboard!$D$5="All",N13431=Dashboard!$D$5),OR(AND(C13431&lt;&gt;"",C13431&gt;=Dashboard!$F$5,C13431&lt;=Dashboard!$H$5),AND(C13431="",Dashboard!$F$5&lt;=1980,Dashboard!$H$5&gt;=2016))),1,0)</f>
        <v>1</v>
      </c>
      <c r="Q13431" s="0" t="n">
        <f aca="false">J13431*P13431+ROW()*0.00000001</f>
        <v>0.05013431</v>
      </c>
    </row>
    <row r="13432" customFormat="false" ht="15" hidden="false" customHeight="false" outlineLevel="0" collapsed="false">
      <c r="A13432" s="0" t="s">
        <v>9682</v>
      </c>
      <c r="B13432" s="0" t="s">
        <v>164</v>
      </c>
      <c r="C13432" s="0" t="n">
        <v>2011</v>
      </c>
      <c r="D13432" s="0" t="s">
        <v>114</v>
      </c>
      <c r="E13432" s="0" t="s">
        <v>9683</v>
      </c>
      <c r="F13432" s="0" t="n">
        <v>0</v>
      </c>
      <c r="G13432" s="0" t="n">
        <v>0</v>
      </c>
      <c r="H13432" s="0" t="n">
        <v>0.05</v>
      </c>
      <c r="I13432" s="0" t="n">
        <v>0</v>
      </c>
      <c r="J13432" s="0" t="n">
        <v>0.05</v>
      </c>
      <c r="N13432" s="0" t="s">
        <v>74</v>
      </c>
      <c r="P13432" s="0" t="n">
        <f aca="false">IF(AND(OR(Dashboard!$B$5="All",D13432=Dashboard!$B$5),OR(Dashboard!$D$5="All",N13432=Dashboard!$D$5),OR(AND(C13432&lt;&gt;"",C13432&gt;=Dashboard!$F$5,C13432&lt;=Dashboard!$H$5),AND(C13432="",Dashboard!$F$5&lt;=1980,Dashboard!$H$5&gt;=2016))),1,0)</f>
        <v>1</v>
      </c>
      <c r="Q13432" s="0" t="n">
        <f aca="false">J13432*P13432+ROW()*0.00000001</f>
        <v>0.05013432</v>
      </c>
    </row>
    <row r="13433" customFormat="false" ht="15" hidden="false" customHeight="false" outlineLevel="0" collapsed="false">
      <c r="A13433" s="0" t="s">
        <v>8188</v>
      </c>
      <c r="B13433" s="0" t="s">
        <v>33</v>
      </c>
      <c r="C13433" s="0" t="n">
        <v>2008</v>
      </c>
      <c r="D13433" s="0" t="s">
        <v>52</v>
      </c>
      <c r="E13433" s="0" t="s">
        <v>560</v>
      </c>
      <c r="F13433" s="0" t="n">
        <v>0.04</v>
      </c>
      <c r="G13433" s="0" t="n">
        <v>0</v>
      </c>
      <c r="H13433" s="0" t="n">
        <v>0</v>
      </c>
      <c r="I13433" s="0" t="n">
        <v>0</v>
      </c>
      <c r="J13433" s="0" t="n">
        <v>0.05</v>
      </c>
      <c r="K13433" s="0" t="n">
        <v>37</v>
      </c>
      <c r="L13433" s="0" t="n">
        <v>4.5</v>
      </c>
      <c r="M13433" s="0" t="s">
        <v>36</v>
      </c>
      <c r="N13433" s="0" t="s">
        <v>35</v>
      </c>
      <c r="O13433" s="0" t="s">
        <v>177</v>
      </c>
      <c r="P13433" s="0" t="n">
        <f aca="false">IF(AND(OR(Dashboard!$B$5="All",D13433=Dashboard!$B$5),OR(Dashboard!$D$5="All",N13433=Dashboard!$D$5),OR(AND(C13433&lt;&gt;"",C13433&gt;=Dashboard!$F$5,C13433&lt;=Dashboard!$H$5),AND(C13433="",Dashboard!$F$5&lt;=1980,Dashboard!$H$5&gt;=2016))),1,0)</f>
        <v>1</v>
      </c>
      <c r="Q13433" s="0" t="n">
        <f aca="false">J13433*P13433+ROW()*0.00000001</f>
        <v>0.05013433</v>
      </c>
    </row>
    <row r="13434" customFormat="false" ht="15" hidden="false" customHeight="false" outlineLevel="0" collapsed="false">
      <c r="A13434" s="0" t="s">
        <v>4352</v>
      </c>
      <c r="B13434" s="0" t="s">
        <v>152</v>
      </c>
      <c r="C13434" s="0" t="n">
        <v>2011</v>
      </c>
      <c r="D13434" s="0" t="s">
        <v>34</v>
      </c>
      <c r="E13434" s="0" t="s">
        <v>4353</v>
      </c>
      <c r="F13434" s="0" t="n">
        <v>0</v>
      </c>
      <c r="G13434" s="0" t="n">
        <v>0.04</v>
      </c>
      <c r="H13434" s="0" t="n">
        <v>0</v>
      </c>
      <c r="I13434" s="0" t="n">
        <v>0.01</v>
      </c>
      <c r="J13434" s="0" t="n">
        <v>0.05</v>
      </c>
      <c r="N13434" s="0" t="s">
        <v>152</v>
      </c>
      <c r="P13434" s="0" t="n">
        <f aca="false">IF(AND(OR(Dashboard!$B$5="All",D13434=Dashboard!$B$5),OR(Dashboard!$D$5="All",N13434=Dashboard!$D$5),OR(AND(C13434&lt;&gt;"",C13434&gt;=Dashboard!$F$5,C13434&lt;=Dashboard!$H$5),AND(C13434="",Dashboard!$F$5&lt;=1980,Dashboard!$H$5&gt;=2016))),1,0)</f>
        <v>1</v>
      </c>
      <c r="Q13434" s="0" t="n">
        <f aca="false">J13434*P13434+ROW()*0.00000001</f>
        <v>0.05013434</v>
      </c>
    </row>
    <row r="13435" customFormat="false" ht="15" hidden="false" customHeight="false" outlineLevel="0" collapsed="false">
      <c r="A13435" s="0" t="s">
        <v>4893</v>
      </c>
      <c r="B13435" s="0" t="s">
        <v>851</v>
      </c>
      <c r="C13435" s="0" t="n">
        <v>2014</v>
      </c>
      <c r="D13435" s="0" t="s">
        <v>46</v>
      </c>
      <c r="E13435" s="0" t="s">
        <v>782</v>
      </c>
      <c r="F13435" s="0" t="n">
        <v>0</v>
      </c>
      <c r="G13435" s="0" t="n">
        <v>0</v>
      </c>
      <c r="H13435" s="0" t="n">
        <v>0.05</v>
      </c>
      <c r="I13435" s="0" t="n">
        <v>0</v>
      </c>
      <c r="J13435" s="0" t="n">
        <v>0.05</v>
      </c>
      <c r="N13435" s="0" t="s">
        <v>74</v>
      </c>
      <c r="P13435" s="0" t="n">
        <f aca="false">IF(AND(OR(Dashboard!$B$5="All",D13435=Dashboard!$B$5),OR(Dashboard!$D$5="All",N13435=Dashboard!$D$5),OR(AND(C13435&lt;&gt;"",C13435&gt;=Dashboard!$F$5,C13435&lt;=Dashboard!$H$5),AND(C13435="",Dashboard!$F$5&lt;=1980,Dashboard!$H$5&gt;=2016))),1,0)</f>
        <v>1</v>
      </c>
      <c r="Q13435" s="0" t="n">
        <f aca="false">J13435*P13435+ROW()*0.00000001</f>
        <v>0.05013435</v>
      </c>
    </row>
    <row r="13436" customFormat="false" ht="15" hidden="false" customHeight="false" outlineLevel="0" collapsed="false">
      <c r="A13436" s="0" t="s">
        <v>9684</v>
      </c>
      <c r="B13436" s="0" t="s">
        <v>117</v>
      </c>
      <c r="C13436" s="0" t="n">
        <v>1999</v>
      </c>
      <c r="D13436" s="0" t="s">
        <v>114</v>
      </c>
      <c r="E13436" s="0" t="s">
        <v>257</v>
      </c>
      <c r="F13436" s="0" t="n">
        <v>0.03</v>
      </c>
      <c r="G13436" s="0" t="n">
        <v>0.02</v>
      </c>
      <c r="H13436" s="0" t="n">
        <v>0</v>
      </c>
      <c r="I13436" s="0" t="n">
        <v>0</v>
      </c>
      <c r="J13436" s="0" t="n">
        <v>0.05</v>
      </c>
      <c r="N13436" s="0" t="s">
        <v>74</v>
      </c>
      <c r="P13436" s="0" t="n">
        <f aca="false">IF(AND(OR(Dashboard!$B$5="All",D13436=Dashboard!$B$5),OR(Dashboard!$D$5="All",N13436=Dashboard!$D$5),OR(AND(C13436&lt;&gt;"",C13436&gt;=Dashboard!$F$5,C13436&lt;=Dashboard!$H$5),AND(C13436="",Dashboard!$F$5&lt;=1980,Dashboard!$H$5&gt;=2016))),1,0)</f>
        <v>1</v>
      </c>
      <c r="Q13436" s="0" t="n">
        <f aca="false">J13436*P13436+ROW()*0.00000001</f>
        <v>0.05013436</v>
      </c>
    </row>
    <row r="13437" customFormat="false" ht="15" hidden="false" customHeight="false" outlineLevel="0" collapsed="false">
      <c r="A13437" s="0" t="s">
        <v>5906</v>
      </c>
      <c r="B13437" s="0" t="s">
        <v>70</v>
      </c>
      <c r="C13437" s="0" t="n">
        <v>2016</v>
      </c>
      <c r="D13437" s="0" t="s">
        <v>52</v>
      </c>
      <c r="E13437" s="0" t="s">
        <v>124</v>
      </c>
      <c r="F13437" s="0" t="n">
        <v>0.01</v>
      </c>
      <c r="G13437" s="0" t="n">
        <v>0.03</v>
      </c>
      <c r="H13437" s="0" t="n">
        <v>0</v>
      </c>
      <c r="I13437" s="0" t="n">
        <v>0.01</v>
      </c>
      <c r="J13437" s="0" t="n">
        <v>0.05</v>
      </c>
      <c r="M13437" s="0" t="s">
        <v>125</v>
      </c>
      <c r="N13437" s="0" t="s">
        <v>74</v>
      </c>
      <c r="P13437" s="0" t="n">
        <f aca="false">IF(AND(OR(Dashboard!$B$5="All",D13437=Dashboard!$B$5),OR(Dashboard!$D$5="All",N13437=Dashboard!$D$5),OR(AND(C13437&lt;&gt;"",C13437&gt;=Dashboard!$F$5,C13437&lt;=Dashboard!$H$5),AND(C13437="",Dashboard!$F$5&lt;=1980,Dashboard!$H$5&gt;=2016))),1,0)</f>
        <v>1</v>
      </c>
      <c r="Q13437" s="0" t="n">
        <f aca="false">J13437*P13437+ROW()*0.00000001</f>
        <v>0.05013437</v>
      </c>
    </row>
    <row r="13438" customFormat="false" ht="15" hidden="false" customHeight="false" outlineLevel="0" collapsed="false">
      <c r="A13438" s="0" t="s">
        <v>9685</v>
      </c>
      <c r="B13438" s="0" t="s">
        <v>94</v>
      </c>
      <c r="C13438" s="0" t="n">
        <v>2016</v>
      </c>
      <c r="D13438" s="0" t="s">
        <v>41</v>
      </c>
      <c r="E13438" s="0" t="s">
        <v>9686</v>
      </c>
      <c r="F13438" s="0" t="n">
        <v>0</v>
      </c>
      <c r="G13438" s="0" t="n">
        <v>0.04</v>
      </c>
      <c r="H13438" s="0" t="n">
        <v>0</v>
      </c>
      <c r="I13438" s="0" t="n">
        <v>0.01</v>
      </c>
      <c r="J13438" s="0" t="n">
        <v>0.05</v>
      </c>
      <c r="K13438" s="0" t="n">
        <v>71</v>
      </c>
      <c r="L13438" s="0" t="n">
        <v>8</v>
      </c>
      <c r="M13438" s="0" t="s">
        <v>36</v>
      </c>
      <c r="N13438" s="0" t="s">
        <v>74</v>
      </c>
      <c r="O13438" s="0" t="s">
        <v>37</v>
      </c>
      <c r="P13438" s="0" t="n">
        <f aca="false">IF(AND(OR(Dashboard!$B$5="All",D13438=Dashboard!$B$5),OR(Dashboard!$D$5="All",N13438=Dashboard!$D$5),OR(AND(C13438&lt;&gt;"",C13438&gt;=Dashboard!$F$5,C13438&lt;=Dashboard!$H$5),AND(C13438="",Dashboard!$F$5&lt;=1980,Dashboard!$H$5&gt;=2016))),1,0)</f>
        <v>1</v>
      </c>
      <c r="Q13438" s="0" t="n">
        <f aca="false">J13438*P13438+ROW()*0.00000001</f>
        <v>0.05013438</v>
      </c>
    </row>
    <row r="13439" customFormat="false" ht="15" hidden="false" customHeight="false" outlineLevel="0" collapsed="false">
      <c r="A13439" s="0" t="s">
        <v>9687</v>
      </c>
      <c r="B13439" s="0" t="s">
        <v>33</v>
      </c>
      <c r="C13439" s="0" t="n">
        <v>2006</v>
      </c>
      <c r="D13439" s="0" t="s">
        <v>58</v>
      </c>
      <c r="E13439" s="0" t="s">
        <v>220</v>
      </c>
      <c r="F13439" s="0" t="n">
        <v>0.03</v>
      </c>
      <c r="G13439" s="0" t="n">
        <v>0.01</v>
      </c>
      <c r="H13439" s="0" t="n">
        <v>0.01</v>
      </c>
      <c r="I13439" s="0" t="n">
        <v>0</v>
      </c>
      <c r="J13439" s="0" t="n">
        <v>0.05</v>
      </c>
      <c r="K13439" s="0" t="n">
        <v>47</v>
      </c>
      <c r="L13439" s="0" t="n">
        <v>4.9</v>
      </c>
      <c r="M13439" s="0" t="s">
        <v>36</v>
      </c>
      <c r="N13439" s="0" t="s">
        <v>35</v>
      </c>
      <c r="O13439" s="0" t="s">
        <v>177</v>
      </c>
      <c r="P13439" s="0" t="n">
        <f aca="false">IF(AND(OR(Dashboard!$B$5="All",D13439=Dashboard!$B$5),OR(Dashboard!$D$5="All",N13439=Dashboard!$D$5),OR(AND(C13439&lt;&gt;"",C13439&gt;=Dashboard!$F$5,C13439&lt;=Dashboard!$H$5),AND(C13439="",Dashboard!$F$5&lt;=1980,Dashboard!$H$5&gt;=2016))),1,0)</f>
        <v>1</v>
      </c>
      <c r="Q13439" s="0" t="n">
        <f aca="false">J13439*P13439+ROW()*0.00000001</f>
        <v>0.05013439</v>
      </c>
    </row>
    <row r="13440" customFormat="false" ht="15" hidden="false" customHeight="false" outlineLevel="0" collapsed="false">
      <c r="A13440" s="0" t="s">
        <v>9688</v>
      </c>
      <c r="B13440" s="0" t="s">
        <v>152</v>
      </c>
      <c r="C13440" s="0" t="n">
        <v>2007</v>
      </c>
      <c r="D13440" s="0" t="s">
        <v>58</v>
      </c>
      <c r="E13440" s="0" t="s">
        <v>124</v>
      </c>
      <c r="F13440" s="0" t="n">
        <v>0</v>
      </c>
      <c r="G13440" s="0" t="n">
        <v>0.04</v>
      </c>
      <c r="H13440" s="0" t="n">
        <v>0</v>
      </c>
      <c r="I13440" s="0" t="n">
        <v>0.01</v>
      </c>
      <c r="J13440" s="0" t="n">
        <v>0.05</v>
      </c>
      <c r="K13440" s="0" t="n">
        <v>79</v>
      </c>
      <c r="L13440" s="0" t="n">
        <v>6.9</v>
      </c>
      <c r="M13440" s="0" t="s">
        <v>103</v>
      </c>
      <c r="N13440" s="0" t="s">
        <v>152</v>
      </c>
      <c r="O13440" s="0" t="s">
        <v>37</v>
      </c>
      <c r="P13440" s="0" t="n">
        <f aca="false">IF(AND(OR(Dashboard!$B$5="All",D13440=Dashboard!$B$5),OR(Dashboard!$D$5="All",N13440=Dashboard!$D$5),OR(AND(C13440&lt;&gt;"",C13440&gt;=Dashboard!$F$5,C13440&lt;=Dashboard!$H$5),AND(C13440="",Dashboard!$F$5&lt;=1980,Dashboard!$H$5&gt;=2016))),1,0)</f>
        <v>1</v>
      </c>
      <c r="Q13440" s="0" t="n">
        <f aca="false">J13440*P13440+ROW()*0.00000001</f>
        <v>0.0501344</v>
      </c>
    </row>
    <row r="13441" customFormat="false" ht="15" hidden="false" customHeight="false" outlineLevel="0" collapsed="false">
      <c r="A13441" s="0" t="s">
        <v>9689</v>
      </c>
      <c r="B13441" s="0" t="s">
        <v>164</v>
      </c>
      <c r="C13441" s="0" t="n">
        <v>2006</v>
      </c>
      <c r="D13441" s="0" t="s">
        <v>46</v>
      </c>
      <c r="E13441" s="0" t="s">
        <v>89</v>
      </c>
      <c r="F13441" s="0" t="n">
        <v>0</v>
      </c>
      <c r="G13441" s="0" t="n">
        <v>0</v>
      </c>
      <c r="H13441" s="0" t="n">
        <v>0.05</v>
      </c>
      <c r="I13441" s="0" t="n">
        <v>0</v>
      </c>
      <c r="J13441" s="0" t="n">
        <v>0.05</v>
      </c>
      <c r="N13441" s="0" t="s">
        <v>74</v>
      </c>
      <c r="P13441" s="0" t="n">
        <f aca="false">IF(AND(OR(Dashboard!$B$5="All",D13441=Dashboard!$B$5),OR(Dashboard!$D$5="All",N13441=Dashboard!$D$5),OR(AND(C13441&lt;&gt;"",C13441&gt;=Dashboard!$F$5,C13441&lt;=Dashboard!$H$5),AND(C13441="",Dashboard!$F$5&lt;=1980,Dashboard!$H$5&gt;=2016))),1,0)</f>
        <v>1</v>
      </c>
      <c r="Q13441" s="0" t="n">
        <f aca="false">J13441*P13441+ROW()*0.00000001</f>
        <v>0.05013441</v>
      </c>
    </row>
    <row r="13442" customFormat="false" ht="15" hidden="false" customHeight="false" outlineLevel="0" collapsed="false">
      <c r="A13442" s="0" t="s">
        <v>9690</v>
      </c>
      <c r="B13442" s="0" t="s">
        <v>117</v>
      </c>
      <c r="C13442" s="0" t="n">
        <v>2000</v>
      </c>
      <c r="D13442" s="0" t="s">
        <v>52</v>
      </c>
      <c r="E13442" s="0" t="s">
        <v>9691</v>
      </c>
      <c r="F13442" s="0" t="n">
        <v>0.03</v>
      </c>
      <c r="G13442" s="0" t="n">
        <v>0.02</v>
      </c>
      <c r="H13442" s="0" t="n">
        <v>0</v>
      </c>
      <c r="I13442" s="0" t="n">
        <v>0</v>
      </c>
      <c r="J13442" s="0" t="n">
        <v>0.05</v>
      </c>
      <c r="N13442" s="0" t="s">
        <v>74</v>
      </c>
      <c r="P13442" s="0" t="n">
        <f aca="false">IF(AND(OR(Dashboard!$B$5="All",D13442=Dashboard!$B$5),OR(Dashboard!$D$5="All",N13442=Dashboard!$D$5),OR(AND(C13442&lt;&gt;"",C13442&gt;=Dashboard!$F$5,C13442&lt;=Dashboard!$H$5),AND(C13442="",Dashboard!$F$5&lt;=1980,Dashboard!$H$5&gt;=2016))),1,0)</f>
        <v>1</v>
      </c>
      <c r="Q13442" s="0" t="n">
        <f aca="false">J13442*P13442+ROW()*0.00000001</f>
        <v>0.05013442</v>
      </c>
    </row>
    <row r="13443" customFormat="false" ht="15" hidden="false" customHeight="false" outlineLevel="0" collapsed="false">
      <c r="A13443" s="0" t="s">
        <v>9692</v>
      </c>
      <c r="B13443" s="0" t="s">
        <v>50</v>
      </c>
      <c r="C13443" s="0" t="n">
        <v>2009</v>
      </c>
      <c r="D13443" s="0" t="s">
        <v>71</v>
      </c>
      <c r="E13443" s="0" t="s">
        <v>3063</v>
      </c>
      <c r="F13443" s="0" t="n">
        <v>0</v>
      </c>
      <c r="G13443" s="0" t="n">
        <v>0.04</v>
      </c>
      <c r="H13443" s="0" t="n">
        <v>0</v>
      </c>
      <c r="I13443" s="0" t="n">
        <v>0</v>
      </c>
      <c r="J13443" s="0" t="n">
        <v>0.05</v>
      </c>
      <c r="N13443" s="0" t="s">
        <v>35</v>
      </c>
      <c r="P13443" s="0" t="n">
        <f aca="false">IF(AND(OR(Dashboard!$B$5="All",D13443=Dashboard!$B$5),OR(Dashboard!$D$5="All",N13443=Dashboard!$D$5),OR(AND(C13443&lt;&gt;"",C13443&gt;=Dashboard!$F$5,C13443&lt;=Dashboard!$H$5),AND(C13443="",Dashboard!$F$5&lt;=1980,Dashboard!$H$5&gt;=2016))),1,0)</f>
        <v>1</v>
      </c>
      <c r="Q13443" s="0" t="n">
        <f aca="false">J13443*P13443+ROW()*0.00000001</f>
        <v>0.05013443</v>
      </c>
    </row>
    <row r="13444" customFormat="false" ht="15" hidden="false" customHeight="false" outlineLevel="0" collapsed="false">
      <c r="A13444" s="0" t="s">
        <v>8540</v>
      </c>
      <c r="B13444" s="0" t="s">
        <v>144</v>
      </c>
      <c r="C13444" s="0" t="n">
        <v>2004</v>
      </c>
      <c r="D13444" s="0" t="s">
        <v>246</v>
      </c>
      <c r="E13444" s="0" t="s">
        <v>234</v>
      </c>
      <c r="F13444" s="0" t="n">
        <v>0.03</v>
      </c>
      <c r="G13444" s="0" t="n">
        <v>0.01</v>
      </c>
      <c r="H13444" s="0" t="n">
        <v>0</v>
      </c>
      <c r="I13444" s="0" t="n">
        <v>0</v>
      </c>
      <c r="J13444" s="0" t="n">
        <v>0.05</v>
      </c>
      <c r="K13444" s="0" t="n">
        <v>69</v>
      </c>
      <c r="L13444" s="0" t="n">
        <v>7</v>
      </c>
      <c r="M13444" s="0" t="s">
        <v>103</v>
      </c>
      <c r="N13444" s="0" t="s">
        <v>66</v>
      </c>
      <c r="O13444" s="0" t="s">
        <v>67</v>
      </c>
      <c r="P13444" s="0" t="n">
        <f aca="false">IF(AND(OR(Dashboard!$B$5="All",D13444=Dashboard!$B$5),OR(Dashboard!$D$5="All",N13444=Dashboard!$D$5),OR(AND(C13444&lt;&gt;"",C13444&gt;=Dashboard!$F$5,C13444&lt;=Dashboard!$H$5),AND(C13444="",Dashboard!$F$5&lt;=1980,Dashboard!$H$5&gt;=2016))),1,0)</f>
        <v>1</v>
      </c>
      <c r="Q13444" s="0" t="n">
        <f aca="false">J13444*P13444+ROW()*0.00000001</f>
        <v>0.05013444</v>
      </c>
    </row>
    <row r="13445" customFormat="false" ht="15" hidden="false" customHeight="false" outlineLevel="0" collapsed="false">
      <c r="A13445" s="0" t="s">
        <v>9693</v>
      </c>
      <c r="B13445" s="0" t="s">
        <v>50</v>
      </c>
      <c r="C13445" s="0" t="n">
        <v>2006</v>
      </c>
      <c r="D13445" s="0" t="s">
        <v>114</v>
      </c>
      <c r="E13445" s="0" t="s">
        <v>1524</v>
      </c>
      <c r="F13445" s="0" t="n">
        <v>0.04</v>
      </c>
      <c r="G13445" s="0" t="n">
        <v>0</v>
      </c>
      <c r="H13445" s="0" t="n">
        <v>0</v>
      </c>
      <c r="I13445" s="0" t="n">
        <v>0</v>
      </c>
      <c r="J13445" s="0" t="n">
        <v>0.05</v>
      </c>
      <c r="K13445" s="0" t="n">
        <v>34</v>
      </c>
      <c r="L13445" s="0" t="n">
        <v>1.7</v>
      </c>
      <c r="M13445" s="0" t="s">
        <v>36</v>
      </c>
      <c r="N13445" s="0" t="s">
        <v>35</v>
      </c>
      <c r="O13445" s="0" t="s">
        <v>177</v>
      </c>
      <c r="P13445" s="0" t="n">
        <f aca="false">IF(AND(OR(Dashboard!$B$5="All",D13445=Dashboard!$B$5),OR(Dashboard!$D$5="All",N13445=Dashboard!$D$5),OR(AND(C13445&lt;&gt;"",C13445&gt;=Dashboard!$F$5,C13445&lt;=Dashboard!$H$5),AND(C13445="",Dashboard!$F$5&lt;=1980,Dashboard!$H$5&gt;=2016))),1,0)</f>
        <v>1</v>
      </c>
      <c r="Q13445" s="0" t="n">
        <f aca="false">J13445*P13445+ROW()*0.00000001</f>
        <v>0.05013445</v>
      </c>
    </row>
    <row r="13446" customFormat="false" ht="15" hidden="false" customHeight="false" outlineLevel="0" collapsed="false">
      <c r="A13446" s="0" t="s">
        <v>6122</v>
      </c>
      <c r="B13446" s="0" t="s">
        <v>50</v>
      </c>
      <c r="C13446" s="0" t="n">
        <v>2008</v>
      </c>
      <c r="D13446" s="0" t="s">
        <v>48</v>
      </c>
      <c r="E13446" s="0" t="s">
        <v>689</v>
      </c>
      <c r="F13446" s="0" t="n">
        <v>0.04</v>
      </c>
      <c r="G13446" s="0" t="n">
        <v>0</v>
      </c>
      <c r="H13446" s="0" t="n">
        <v>0</v>
      </c>
      <c r="I13446" s="0" t="n">
        <v>0</v>
      </c>
      <c r="J13446" s="0" t="n">
        <v>0.05</v>
      </c>
      <c r="K13446" s="0" t="n">
        <v>53</v>
      </c>
      <c r="M13446" s="0" t="s">
        <v>36</v>
      </c>
      <c r="N13446" s="0" t="s">
        <v>35</v>
      </c>
      <c r="O13446" s="0" t="s">
        <v>53</v>
      </c>
      <c r="P13446" s="0" t="n">
        <f aca="false">IF(AND(OR(Dashboard!$B$5="All",D13446=Dashboard!$B$5),OR(Dashboard!$D$5="All",N13446=Dashboard!$D$5),OR(AND(C13446&lt;&gt;"",C13446&gt;=Dashboard!$F$5,C13446&lt;=Dashboard!$H$5),AND(C13446="",Dashboard!$F$5&lt;=1980,Dashboard!$H$5&gt;=2016))),1,0)</f>
        <v>1</v>
      </c>
      <c r="Q13446" s="0" t="n">
        <f aca="false">J13446*P13446+ROW()*0.00000001</f>
        <v>0.05013446</v>
      </c>
    </row>
    <row r="13447" customFormat="false" ht="15" hidden="false" customHeight="false" outlineLevel="0" collapsed="false">
      <c r="A13447" s="0" t="s">
        <v>9694</v>
      </c>
      <c r="B13447" s="0" t="s">
        <v>873</v>
      </c>
      <c r="C13447" s="0" t="n">
        <v>1996</v>
      </c>
      <c r="D13447" s="0" t="s">
        <v>102</v>
      </c>
      <c r="E13447" s="0" t="s">
        <v>4987</v>
      </c>
      <c r="F13447" s="0" t="n">
        <v>0</v>
      </c>
      <c r="G13447" s="0" t="n">
        <v>0</v>
      </c>
      <c r="H13447" s="0" t="n">
        <v>0.05</v>
      </c>
      <c r="I13447" s="0" t="n">
        <v>0</v>
      </c>
      <c r="J13447" s="0" t="n">
        <v>0.05</v>
      </c>
      <c r="N13447" s="0" t="s">
        <v>154</v>
      </c>
      <c r="P13447" s="0" t="n">
        <f aca="false">IF(AND(OR(Dashboard!$B$5="All",D13447=Dashboard!$B$5),OR(Dashboard!$D$5="All",N13447=Dashboard!$D$5),OR(AND(C13447&lt;&gt;"",C13447&gt;=Dashboard!$F$5,C13447&lt;=Dashboard!$H$5),AND(C13447="",Dashboard!$F$5&lt;=1980,Dashboard!$H$5&gt;=2016))),1,0)</f>
        <v>1</v>
      </c>
      <c r="Q13447" s="0" t="n">
        <f aca="false">J13447*P13447+ROW()*0.00000001</f>
        <v>0.05013447</v>
      </c>
    </row>
    <row r="13448" customFormat="false" ht="15" hidden="false" customHeight="false" outlineLevel="0" collapsed="false">
      <c r="A13448" s="0" t="s">
        <v>9695</v>
      </c>
      <c r="B13448" s="0" t="s">
        <v>64</v>
      </c>
      <c r="C13448" s="0" t="n">
        <v>2009</v>
      </c>
      <c r="D13448" s="0" t="s">
        <v>52</v>
      </c>
      <c r="E13448" s="0" t="s">
        <v>65</v>
      </c>
      <c r="F13448" s="0" t="n">
        <v>0</v>
      </c>
      <c r="G13448" s="0" t="n">
        <v>0.04</v>
      </c>
      <c r="H13448" s="0" t="n">
        <v>0</v>
      </c>
      <c r="I13448" s="0" t="n">
        <v>0.01</v>
      </c>
      <c r="J13448" s="0" t="n">
        <v>0.05</v>
      </c>
      <c r="N13448" s="0" t="s">
        <v>66</v>
      </c>
      <c r="P13448" s="0" t="n">
        <f aca="false">IF(AND(OR(Dashboard!$B$5="All",D13448=Dashboard!$B$5),OR(Dashboard!$D$5="All",N13448=Dashboard!$D$5),OR(AND(C13448&lt;&gt;"",C13448&gt;=Dashboard!$F$5,C13448&lt;=Dashboard!$H$5),AND(C13448="",Dashboard!$F$5&lt;=1980,Dashboard!$H$5&gt;=2016))),1,0)</f>
        <v>1</v>
      </c>
      <c r="Q13448" s="0" t="n">
        <f aca="false">J13448*P13448+ROW()*0.00000001</f>
        <v>0.05013448</v>
      </c>
    </row>
    <row r="13449" customFormat="false" ht="15" hidden="false" customHeight="false" outlineLevel="0" collapsed="false">
      <c r="A13449" s="0" t="s">
        <v>9696</v>
      </c>
      <c r="B13449" s="0" t="s">
        <v>50</v>
      </c>
      <c r="C13449" s="0" t="n">
        <v>2007</v>
      </c>
      <c r="D13449" s="0" t="s">
        <v>48</v>
      </c>
      <c r="E13449" s="0" t="s">
        <v>2860</v>
      </c>
      <c r="F13449" s="0" t="n">
        <v>0.04</v>
      </c>
      <c r="G13449" s="0" t="n">
        <v>0</v>
      </c>
      <c r="H13449" s="0" t="n">
        <v>0</v>
      </c>
      <c r="I13449" s="0" t="n">
        <v>0</v>
      </c>
      <c r="J13449" s="0" t="n">
        <v>0.05</v>
      </c>
      <c r="N13449" s="0" t="s">
        <v>35</v>
      </c>
      <c r="P13449" s="0" t="n">
        <f aca="false">IF(AND(OR(Dashboard!$B$5="All",D13449=Dashboard!$B$5),OR(Dashboard!$D$5="All",N13449=Dashboard!$D$5),OR(AND(C13449&lt;&gt;"",C13449&gt;=Dashboard!$F$5,C13449&lt;=Dashboard!$H$5),AND(C13449="",Dashboard!$F$5&lt;=1980,Dashboard!$H$5&gt;=2016))),1,0)</f>
        <v>1</v>
      </c>
      <c r="Q13449" s="0" t="n">
        <f aca="false">J13449*P13449+ROW()*0.00000001</f>
        <v>0.05013449</v>
      </c>
    </row>
    <row r="13450" customFormat="false" ht="15" hidden="false" customHeight="false" outlineLevel="0" collapsed="false">
      <c r="A13450" s="0" t="s">
        <v>9697</v>
      </c>
      <c r="B13450" s="0" t="s">
        <v>164</v>
      </c>
      <c r="C13450" s="0" t="n">
        <v>2008</v>
      </c>
      <c r="D13450" s="0" t="s">
        <v>102</v>
      </c>
      <c r="E13450" s="0" t="s">
        <v>89</v>
      </c>
      <c r="F13450" s="0" t="n">
        <v>0</v>
      </c>
      <c r="G13450" s="0" t="n">
        <v>0</v>
      </c>
      <c r="H13450" s="0" t="n">
        <v>0.05</v>
      </c>
      <c r="I13450" s="0" t="n">
        <v>0</v>
      </c>
      <c r="J13450" s="0" t="n">
        <v>0.05</v>
      </c>
      <c r="N13450" s="0" t="s">
        <v>74</v>
      </c>
      <c r="P13450" s="0" t="n">
        <f aca="false">IF(AND(OR(Dashboard!$B$5="All",D13450=Dashboard!$B$5),OR(Dashboard!$D$5="All",N13450=Dashboard!$D$5),OR(AND(C13450&lt;&gt;"",C13450&gt;=Dashboard!$F$5,C13450&lt;=Dashboard!$H$5),AND(C13450="",Dashboard!$F$5&lt;=1980,Dashboard!$H$5&gt;=2016))),1,0)</f>
        <v>1</v>
      </c>
      <c r="Q13450" s="0" t="n">
        <f aca="false">J13450*P13450+ROW()*0.00000001</f>
        <v>0.0501345</v>
      </c>
    </row>
    <row r="13451" customFormat="false" ht="15" hidden="false" customHeight="false" outlineLevel="0" collapsed="false">
      <c r="A13451" s="0" t="s">
        <v>9698</v>
      </c>
      <c r="B13451" s="0" t="s">
        <v>85</v>
      </c>
      <c r="C13451" s="0" t="n">
        <v>2003</v>
      </c>
      <c r="D13451" s="0" t="s">
        <v>71</v>
      </c>
      <c r="E13451" s="0" t="s">
        <v>1607</v>
      </c>
      <c r="F13451" s="0" t="n">
        <v>0.03</v>
      </c>
      <c r="G13451" s="0" t="n">
        <v>0.01</v>
      </c>
      <c r="H13451" s="0" t="n">
        <v>0</v>
      </c>
      <c r="I13451" s="0" t="n">
        <v>0</v>
      </c>
      <c r="J13451" s="0" t="n">
        <v>0.05</v>
      </c>
      <c r="K13451" s="0" t="n">
        <v>75</v>
      </c>
      <c r="L13451" s="0" t="n">
        <v>8.4</v>
      </c>
      <c r="M13451" s="0" t="s">
        <v>103</v>
      </c>
      <c r="N13451" s="0" t="s">
        <v>35</v>
      </c>
      <c r="O13451" s="0" t="s">
        <v>37</v>
      </c>
      <c r="P13451" s="0" t="n">
        <f aca="false">IF(AND(OR(Dashboard!$B$5="All",D13451=Dashboard!$B$5),OR(Dashboard!$D$5="All",N13451=Dashboard!$D$5),OR(AND(C13451&lt;&gt;"",C13451&gt;=Dashboard!$F$5,C13451&lt;=Dashboard!$H$5),AND(C13451="",Dashboard!$F$5&lt;=1980,Dashboard!$H$5&gt;=2016))),1,0)</f>
        <v>1</v>
      </c>
      <c r="Q13451" s="0" t="n">
        <f aca="false">J13451*P13451+ROW()*0.00000001</f>
        <v>0.05013451</v>
      </c>
    </row>
    <row r="13452" customFormat="false" ht="15" hidden="false" customHeight="false" outlineLevel="0" collapsed="false">
      <c r="A13452" s="0" t="s">
        <v>5267</v>
      </c>
      <c r="B13452" s="0" t="s">
        <v>164</v>
      </c>
      <c r="C13452" s="0" t="n">
        <v>2014</v>
      </c>
      <c r="D13452" s="0" t="s">
        <v>71</v>
      </c>
      <c r="E13452" s="0" t="s">
        <v>782</v>
      </c>
      <c r="F13452" s="0" t="n">
        <v>0</v>
      </c>
      <c r="G13452" s="0" t="n">
        <v>0</v>
      </c>
      <c r="H13452" s="0" t="n">
        <v>0.05</v>
      </c>
      <c r="I13452" s="0" t="n">
        <v>0</v>
      </c>
      <c r="J13452" s="0" t="n">
        <v>0.05</v>
      </c>
      <c r="N13452" s="0" t="s">
        <v>74</v>
      </c>
      <c r="P13452" s="0" t="n">
        <f aca="false">IF(AND(OR(Dashboard!$B$5="All",D13452=Dashboard!$B$5),OR(Dashboard!$D$5="All",N13452=Dashboard!$D$5),OR(AND(C13452&lt;&gt;"",C13452&gt;=Dashboard!$F$5,C13452&lt;=Dashboard!$H$5),AND(C13452="",Dashboard!$F$5&lt;=1980,Dashboard!$H$5&gt;=2016))),1,0)</f>
        <v>1</v>
      </c>
      <c r="Q13452" s="0" t="n">
        <f aca="false">J13452*P13452+ROW()*0.00000001</f>
        <v>0.05013452</v>
      </c>
    </row>
    <row r="13453" customFormat="false" ht="15" hidden="false" customHeight="false" outlineLevel="0" collapsed="false">
      <c r="A13453" s="0" t="s">
        <v>9699</v>
      </c>
      <c r="B13453" s="0" t="s">
        <v>50</v>
      </c>
      <c r="C13453" s="0" t="n">
        <v>2010</v>
      </c>
      <c r="D13453" s="0" t="s">
        <v>34</v>
      </c>
      <c r="E13453" s="0" t="s">
        <v>4319</v>
      </c>
      <c r="F13453" s="0" t="n">
        <v>0.04</v>
      </c>
      <c r="G13453" s="0" t="n">
        <v>0</v>
      </c>
      <c r="H13453" s="0" t="n">
        <v>0</v>
      </c>
      <c r="I13453" s="0" t="n">
        <v>0</v>
      </c>
      <c r="J13453" s="0" t="n">
        <v>0.05</v>
      </c>
      <c r="N13453" s="0" t="s">
        <v>35</v>
      </c>
      <c r="P13453" s="0" t="n">
        <f aca="false">IF(AND(OR(Dashboard!$B$5="All",D13453=Dashboard!$B$5),OR(Dashboard!$D$5="All",N13453=Dashboard!$D$5),OR(AND(C13453&lt;&gt;"",C13453&gt;=Dashboard!$F$5,C13453&lt;=Dashboard!$H$5),AND(C13453="",Dashboard!$F$5&lt;=1980,Dashboard!$H$5&gt;=2016))),1,0)</f>
        <v>1</v>
      </c>
      <c r="Q13453" s="0" t="n">
        <f aca="false">J13453*P13453+ROW()*0.00000001</f>
        <v>0.05013453</v>
      </c>
    </row>
    <row r="13454" customFormat="false" ht="15" hidden="false" customHeight="false" outlineLevel="0" collapsed="false">
      <c r="A13454" s="0" t="s">
        <v>384</v>
      </c>
      <c r="B13454" s="0" t="s">
        <v>70</v>
      </c>
      <c r="C13454" s="0" t="n">
        <v>2006</v>
      </c>
      <c r="D13454" s="0" t="s">
        <v>71</v>
      </c>
      <c r="E13454" s="0" t="s">
        <v>211</v>
      </c>
      <c r="F13454" s="0" t="n">
        <v>0</v>
      </c>
      <c r="G13454" s="0" t="n">
        <v>0</v>
      </c>
      <c r="H13454" s="0" t="n">
        <v>0.05</v>
      </c>
      <c r="I13454" s="0" t="n">
        <v>0</v>
      </c>
      <c r="J13454" s="0" t="n">
        <v>0.05</v>
      </c>
      <c r="N13454" s="0" t="s">
        <v>74</v>
      </c>
      <c r="P13454" s="0" t="n">
        <f aca="false">IF(AND(OR(Dashboard!$B$5="All",D13454=Dashboard!$B$5),OR(Dashboard!$D$5="All",N13454=Dashboard!$D$5),OR(AND(C13454&lt;&gt;"",C13454&gt;=Dashboard!$F$5,C13454&lt;=Dashboard!$H$5),AND(C13454="",Dashboard!$F$5&lt;=1980,Dashboard!$H$5&gt;=2016))),1,0)</f>
        <v>1</v>
      </c>
      <c r="Q13454" s="0" t="n">
        <f aca="false">J13454*P13454+ROW()*0.00000001</f>
        <v>0.05013454</v>
      </c>
    </row>
    <row r="13455" customFormat="false" ht="15" hidden="false" customHeight="false" outlineLevel="0" collapsed="false">
      <c r="A13455" s="0" t="s">
        <v>9700</v>
      </c>
      <c r="B13455" s="0" t="s">
        <v>50</v>
      </c>
      <c r="C13455" s="0" t="n">
        <v>2008</v>
      </c>
      <c r="D13455" s="0" t="s">
        <v>52</v>
      </c>
      <c r="E13455" s="0" t="s">
        <v>1259</v>
      </c>
      <c r="F13455" s="0" t="n">
        <v>0.04</v>
      </c>
      <c r="G13455" s="0" t="n">
        <v>0</v>
      </c>
      <c r="H13455" s="0" t="n">
        <v>0</v>
      </c>
      <c r="I13455" s="0" t="n">
        <v>0</v>
      </c>
      <c r="J13455" s="0" t="n">
        <v>0.05</v>
      </c>
      <c r="K13455" s="0" t="n">
        <v>72</v>
      </c>
      <c r="M13455" s="0" t="s">
        <v>36</v>
      </c>
      <c r="N13455" s="0" t="s">
        <v>35</v>
      </c>
      <c r="O13455" s="0" t="s">
        <v>37</v>
      </c>
      <c r="P13455" s="0" t="n">
        <f aca="false">IF(AND(OR(Dashboard!$B$5="All",D13455=Dashboard!$B$5),OR(Dashboard!$D$5="All",N13455=Dashboard!$D$5),OR(AND(C13455&lt;&gt;"",C13455&gt;=Dashboard!$F$5,C13455&lt;=Dashboard!$H$5),AND(C13455="",Dashboard!$F$5&lt;=1980,Dashboard!$H$5&gt;=2016))),1,0)</f>
        <v>1</v>
      </c>
      <c r="Q13455" s="0" t="n">
        <f aca="false">J13455*P13455+ROW()*0.00000001</f>
        <v>0.05013455</v>
      </c>
    </row>
    <row r="13456" customFormat="false" ht="15" hidden="false" customHeight="false" outlineLevel="0" collapsed="false">
      <c r="A13456" s="0" t="s">
        <v>3833</v>
      </c>
      <c r="B13456" s="0" t="s">
        <v>152</v>
      </c>
      <c r="C13456" s="0" t="n">
        <v>2010</v>
      </c>
      <c r="D13456" s="0" t="s">
        <v>52</v>
      </c>
      <c r="E13456" s="0" t="s">
        <v>243</v>
      </c>
      <c r="F13456" s="0" t="n">
        <v>0.04</v>
      </c>
      <c r="G13456" s="0" t="n">
        <v>0</v>
      </c>
      <c r="H13456" s="0" t="n">
        <v>0</v>
      </c>
      <c r="I13456" s="0" t="n">
        <v>0</v>
      </c>
      <c r="J13456" s="0" t="n">
        <v>0.05</v>
      </c>
      <c r="M13456" s="0" t="s">
        <v>3341</v>
      </c>
      <c r="N13456" s="0" t="s">
        <v>152</v>
      </c>
      <c r="P13456" s="0" t="n">
        <f aca="false">IF(AND(OR(Dashboard!$B$5="All",D13456=Dashboard!$B$5),OR(Dashboard!$D$5="All",N13456=Dashboard!$D$5),OR(AND(C13456&lt;&gt;"",C13456&gt;=Dashboard!$F$5,C13456&lt;=Dashboard!$H$5),AND(C13456="",Dashboard!$F$5&lt;=1980,Dashboard!$H$5&gt;=2016))),1,0)</f>
        <v>1</v>
      </c>
      <c r="Q13456" s="0" t="n">
        <f aca="false">J13456*P13456+ROW()*0.00000001</f>
        <v>0.05013456</v>
      </c>
    </row>
    <row r="13457" customFormat="false" ht="15" hidden="false" customHeight="false" outlineLevel="0" collapsed="false">
      <c r="A13457" s="0" t="s">
        <v>5571</v>
      </c>
      <c r="B13457" s="0" t="s">
        <v>144</v>
      </c>
      <c r="C13457" s="0" t="n">
        <v>2005</v>
      </c>
      <c r="D13457" s="0" t="s">
        <v>52</v>
      </c>
      <c r="E13457" s="0" t="s">
        <v>1169</v>
      </c>
      <c r="F13457" s="0" t="n">
        <v>0.03</v>
      </c>
      <c r="G13457" s="0" t="n">
        <v>0.01</v>
      </c>
      <c r="H13457" s="0" t="n">
        <v>0</v>
      </c>
      <c r="I13457" s="0" t="n">
        <v>0</v>
      </c>
      <c r="J13457" s="0" t="n">
        <v>0.05</v>
      </c>
      <c r="K13457" s="0" t="n">
        <v>60</v>
      </c>
      <c r="L13457" s="0" t="n">
        <v>2.7</v>
      </c>
      <c r="M13457" s="0" t="s">
        <v>36</v>
      </c>
      <c r="N13457" s="0" t="s">
        <v>66</v>
      </c>
      <c r="O13457" s="0" t="s">
        <v>53</v>
      </c>
      <c r="P13457" s="0" t="n">
        <f aca="false">IF(AND(OR(Dashboard!$B$5="All",D13457=Dashboard!$B$5),OR(Dashboard!$D$5="All",N13457=Dashboard!$D$5),OR(AND(C13457&lt;&gt;"",C13457&gt;=Dashboard!$F$5,C13457&lt;=Dashboard!$H$5),AND(C13457="",Dashboard!$F$5&lt;=1980,Dashboard!$H$5&gt;=2016))),1,0)</f>
        <v>1</v>
      </c>
      <c r="Q13457" s="0" t="n">
        <f aca="false">J13457*P13457+ROW()*0.00000001</f>
        <v>0.05013457</v>
      </c>
    </row>
    <row r="13458" customFormat="false" ht="15" hidden="false" customHeight="false" outlineLevel="0" collapsed="false">
      <c r="A13458" s="0" t="s">
        <v>9701</v>
      </c>
      <c r="B13458" s="0" t="s">
        <v>50</v>
      </c>
      <c r="C13458" s="0" t="n">
        <v>2005</v>
      </c>
      <c r="D13458" s="0" t="s">
        <v>48</v>
      </c>
      <c r="E13458" s="0" t="s">
        <v>160</v>
      </c>
      <c r="F13458" s="0" t="n">
        <v>0.04</v>
      </c>
      <c r="G13458" s="0" t="n">
        <v>0</v>
      </c>
      <c r="H13458" s="0" t="n">
        <v>0</v>
      </c>
      <c r="I13458" s="0" t="n">
        <v>0</v>
      </c>
      <c r="J13458" s="0" t="n">
        <v>0.05</v>
      </c>
      <c r="K13458" s="0" t="n">
        <v>38</v>
      </c>
      <c r="L13458" s="0" t="n">
        <v>6.2</v>
      </c>
      <c r="M13458" s="0" t="s">
        <v>36</v>
      </c>
      <c r="N13458" s="0" t="s">
        <v>35</v>
      </c>
      <c r="O13458" s="0" t="s">
        <v>177</v>
      </c>
      <c r="P13458" s="0" t="n">
        <f aca="false">IF(AND(OR(Dashboard!$B$5="All",D13458=Dashboard!$B$5),OR(Dashboard!$D$5="All",N13458=Dashboard!$D$5),OR(AND(C13458&lt;&gt;"",C13458&gt;=Dashboard!$F$5,C13458&lt;=Dashboard!$H$5),AND(C13458="",Dashboard!$F$5&lt;=1980,Dashboard!$H$5&gt;=2016))),1,0)</f>
        <v>1</v>
      </c>
      <c r="Q13458" s="0" t="n">
        <f aca="false">J13458*P13458+ROW()*0.00000001</f>
        <v>0.05013458</v>
      </c>
    </row>
    <row r="13459" customFormat="false" ht="15" hidden="false" customHeight="false" outlineLevel="0" collapsed="false">
      <c r="A13459" s="0" t="s">
        <v>9702</v>
      </c>
      <c r="B13459" s="0" t="s">
        <v>117</v>
      </c>
      <c r="C13459" s="0" t="n">
        <v>2001</v>
      </c>
      <c r="D13459" s="0" t="s">
        <v>48</v>
      </c>
      <c r="E13459" s="0" t="s">
        <v>124</v>
      </c>
      <c r="F13459" s="0" t="n">
        <v>0.03</v>
      </c>
      <c r="G13459" s="0" t="n">
        <v>0.02</v>
      </c>
      <c r="H13459" s="0" t="n">
        <v>0</v>
      </c>
      <c r="I13459" s="0" t="n">
        <v>0</v>
      </c>
      <c r="J13459" s="0" t="n">
        <v>0.05</v>
      </c>
      <c r="N13459" s="0" t="s">
        <v>74</v>
      </c>
      <c r="P13459" s="0" t="n">
        <f aca="false">IF(AND(OR(Dashboard!$B$5="All",D13459=Dashboard!$B$5),OR(Dashboard!$D$5="All",N13459=Dashboard!$D$5),OR(AND(C13459&lt;&gt;"",C13459&gt;=Dashboard!$F$5,C13459&lt;=Dashboard!$H$5),AND(C13459="",Dashboard!$F$5&lt;=1980,Dashboard!$H$5&gt;=2016))),1,0)</f>
        <v>1</v>
      </c>
      <c r="Q13459" s="0" t="n">
        <f aca="false">J13459*P13459+ROW()*0.00000001</f>
        <v>0.05013459</v>
      </c>
    </row>
    <row r="13460" customFormat="false" ht="15" hidden="false" customHeight="false" outlineLevel="0" collapsed="false">
      <c r="A13460" s="0" t="s">
        <v>9703</v>
      </c>
      <c r="B13460" s="0" t="s">
        <v>76</v>
      </c>
      <c r="C13460" s="0" t="n">
        <v>2002</v>
      </c>
      <c r="D13460" s="0" t="s">
        <v>34</v>
      </c>
      <c r="E13460" s="0" t="s">
        <v>157</v>
      </c>
      <c r="F13460" s="0" t="n">
        <v>0</v>
      </c>
      <c r="G13460" s="0" t="n">
        <v>0</v>
      </c>
      <c r="H13460" s="0" t="n">
        <v>0.05</v>
      </c>
      <c r="I13460" s="0" t="n">
        <v>0</v>
      </c>
      <c r="J13460" s="0" t="n">
        <v>0.05</v>
      </c>
      <c r="N13460" s="0" t="s">
        <v>74</v>
      </c>
      <c r="P13460" s="0" t="n">
        <f aca="false">IF(AND(OR(Dashboard!$B$5="All",D13460=Dashboard!$B$5),OR(Dashboard!$D$5="All",N13460=Dashboard!$D$5),OR(AND(C13460&lt;&gt;"",C13460&gt;=Dashboard!$F$5,C13460&lt;=Dashboard!$H$5),AND(C13460="",Dashboard!$F$5&lt;=1980,Dashboard!$H$5&gt;=2016))),1,0)</f>
        <v>1</v>
      </c>
      <c r="Q13460" s="0" t="n">
        <f aca="false">J13460*P13460+ROW()*0.00000001</f>
        <v>0.0501346</v>
      </c>
    </row>
    <row r="13461" customFormat="false" ht="15" hidden="false" customHeight="false" outlineLevel="0" collapsed="false">
      <c r="A13461" s="0" t="s">
        <v>9704</v>
      </c>
      <c r="B13461" s="0" t="s">
        <v>144</v>
      </c>
      <c r="C13461" s="0" t="n">
        <v>2003</v>
      </c>
      <c r="D13461" s="0" t="s">
        <v>56</v>
      </c>
      <c r="E13461" s="0" t="s">
        <v>418</v>
      </c>
      <c r="F13461" s="0" t="n">
        <v>0.03</v>
      </c>
      <c r="G13461" s="0" t="n">
        <v>0.01</v>
      </c>
      <c r="H13461" s="0" t="n">
        <v>0</v>
      </c>
      <c r="I13461" s="0" t="n">
        <v>0</v>
      </c>
      <c r="J13461" s="0" t="n">
        <v>0.05</v>
      </c>
      <c r="K13461" s="0" t="n">
        <v>70</v>
      </c>
      <c r="L13461" s="0" t="n">
        <v>9.3</v>
      </c>
      <c r="M13461" s="0" t="s">
        <v>103</v>
      </c>
      <c r="N13461" s="0" t="s">
        <v>66</v>
      </c>
      <c r="O13461" s="0" t="s">
        <v>67</v>
      </c>
      <c r="P13461" s="0" t="n">
        <f aca="false">IF(AND(OR(Dashboard!$B$5="All",D13461=Dashboard!$B$5),OR(Dashboard!$D$5="All",N13461=Dashboard!$D$5),OR(AND(C13461&lt;&gt;"",C13461&gt;=Dashboard!$F$5,C13461&lt;=Dashboard!$H$5),AND(C13461="",Dashboard!$F$5&lt;=1980,Dashboard!$H$5&gt;=2016))),1,0)</f>
        <v>1</v>
      </c>
      <c r="Q13461" s="0" t="n">
        <f aca="false">J13461*P13461+ROW()*0.00000001</f>
        <v>0.05013461</v>
      </c>
    </row>
    <row r="13462" customFormat="false" ht="15" hidden="false" customHeight="false" outlineLevel="0" collapsed="false">
      <c r="A13462" s="0" t="s">
        <v>9705</v>
      </c>
      <c r="B13462" s="0" t="s">
        <v>50</v>
      </c>
      <c r="C13462" s="0" t="n">
        <v>2010</v>
      </c>
      <c r="D13462" s="0" t="s">
        <v>34</v>
      </c>
      <c r="E13462" s="0" t="s">
        <v>4395</v>
      </c>
      <c r="F13462" s="0" t="n">
        <v>0.04</v>
      </c>
      <c r="G13462" s="0" t="n">
        <v>0</v>
      </c>
      <c r="H13462" s="0" t="n">
        <v>0.01</v>
      </c>
      <c r="I13462" s="0" t="n">
        <v>0</v>
      </c>
      <c r="J13462" s="0" t="n">
        <v>0.05</v>
      </c>
      <c r="M13462" s="0" t="s">
        <v>103</v>
      </c>
      <c r="N13462" s="0" t="s">
        <v>35</v>
      </c>
      <c r="P13462" s="0" t="n">
        <f aca="false">IF(AND(OR(Dashboard!$B$5="All",D13462=Dashboard!$B$5),OR(Dashboard!$D$5="All",N13462=Dashboard!$D$5),OR(AND(C13462&lt;&gt;"",C13462&gt;=Dashboard!$F$5,C13462&lt;=Dashboard!$H$5),AND(C13462="",Dashboard!$F$5&lt;=1980,Dashboard!$H$5&gt;=2016))),1,0)</f>
        <v>1</v>
      </c>
      <c r="Q13462" s="0" t="n">
        <f aca="false">J13462*P13462+ROW()*0.00000001</f>
        <v>0.05013462</v>
      </c>
    </row>
    <row r="13463" customFormat="false" ht="15" hidden="false" customHeight="false" outlineLevel="0" collapsed="false">
      <c r="A13463" s="0" t="s">
        <v>9706</v>
      </c>
      <c r="B13463" s="0" t="s">
        <v>50</v>
      </c>
      <c r="C13463" s="0" t="n">
        <v>2006</v>
      </c>
      <c r="D13463" s="0" t="s">
        <v>52</v>
      </c>
      <c r="E13463" s="0" t="s">
        <v>35</v>
      </c>
      <c r="F13463" s="0" t="n">
        <v>0</v>
      </c>
      <c r="G13463" s="0" t="n">
        <v>0</v>
      </c>
      <c r="H13463" s="0" t="n">
        <v>0.05</v>
      </c>
      <c r="I13463" s="0" t="n">
        <v>0</v>
      </c>
      <c r="J13463" s="0" t="n">
        <v>0.05</v>
      </c>
      <c r="N13463" s="0" t="s">
        <v>35</v>
      </c>
      <c r="P13463" s="0" t="n">
        <f aca="false">IF(AND(OR(Dashboard!$B$5="All",D13463=Dashboard!$B$5),OR(Dashboard!$D$5="All",N13463=Dashboard!$D$5),OR(AND(C13463&lt;&gt;"",C13463&gt;=Dashboard!$F$5,C13463&lt;=Dashboard!$H$5),AND(C13463="",Dashboard!$F$5&lt;=1980,Dashboard!$H$5&gt;=2016))),1,0)</f>
        <v>1</v>
      </c>
      <c r="Q13463" s="0" t="n">
        <f aca="false">J13463*P13463+ROW()*0.00000001</f>
        <v>0.05013463</v>
      </c>
    </row>
    <row r="13464" customFormat="false" ht="15" hidden="false" customHeight="false" outlineLevel="0" collapsed="false">
      <c r="A13464" s="0" t="s">
        <v>9011</v>
      </c>
      <c r="B13464" s="0" t="s">
        <v>50</v>
      </c>
      <c r="C13464" s="0" t="n">
        <v>2004</v>
      </c>
      <c r="D13464" s="0" t="s">
        <v>41</v>
      </c>
      <c r="E13464" s="0" t="s">
        <v>2261</v>
      </c>
      <c r="F13464" s="0" t="n">
        <v>0.04</v>
      </c>
      <c r="G13464" s="0" t="n">
        <v>0</v>
      </c>
      <c r="H13464" s="0" t="n">
        <v>0</v>
      </c>
      <c r="I13464" s="0" t="n">
        <v>0</v>
      </c>
      <c r="J13464" s="0" t="n">
        <v>0.05</v>
      </c>
      <c r="M13464" s="0" t="s">
        <v>36</v>
      </c>
      <c r="N13464" s="0" t="s">
        <v>35</v>
      </c>
      <c r="P13464" s="0" t="n">
        <f aca="false">IF(AND(OR(Dashboard!$B$5="All",D13464=Dashboard!$B$5),OR(Dashboard!$D$5="All",N13464=Dashboard!$D$5),OR(AND(C13464&lt;&gt;"",C13464&gt;=Dashboard!$F$5,C13464&lt;=Dashboard!$H$5),AND(C13464="",Dashboard!$F$5&lt;=1980,Dashboard!$H$5&gt;=2016))),1,0)</f>
        <v>1</v>
      </c>
      <c r="Q13464" s="0" t="n">
        <f aca="false">J13464*P13464+ROW()*0.00000001</f>
        <v>0.05013464</v>
      </c>
    </row>
    <row r="13465" customFormat="false" ht="15" hidden="false" customHeight="false" outlineLevel="0" collapsed="false">
      <c r="A13465" s="0" t="s">
        <v>9707</v>
      </c>
      <c r="B13465" s="0" t="s">
        <v>851</v>
      </c>
      <c r="C13465" s="0" t="n">
        <v>2016</v>
      </c>
      <c r="D13465" s="0" t="s">
        <v>114</v>
      </c>
      <c r="E13465" s="0" t="s">
        <v>2792</v>
      </c>
      <c r="F13465" s="0" t="n">
        <v>0</v>
      </c>
      <c r="G13465" s="0" t="n">
        <v>0.03</v>
      </c>
      <c r="H13465" s="0" t="n">
        <v>0.01</v>
      </c>
      <c r="I13465" s="0" t="n">
        <v>0.01</v>
      </c>
      <c r="J13465" s="0" t="n">
        <v>0.05</v>
      </c>
      <c r="K13465" s="0" t="n">
        <v>78</v>
      </c>
      <c r="L13465" s="0" t="n">
        <v>7.8</v>
      </c>
      <c r="M13465" s="0" t="s">
        <v>73</v>
      </c>
      <c r="N13465" s="0" t="s">
        <v>74</v>
      </c>
      <c r="O13465" s="0" t="s">
        <v>37</v>
      </c>
      <c r="P13465" s="0" t="n">
        <f aca="false">IF(AND(OR(Dashboard!$B$5="All",D13465=Dashboard!$B$5),OR(Dashboard!$D$5="All",N13465=Dashboard!$D$5),OR(AND(C13465&lt;&gt;"",C13465&gt;=Dashboard!$F$5,C13465&lt;=Dashboard!$H$5),AND(C13465="",Dashboard!$F$5&lt;=1980,Dashboard!$H$5&gt;=2016))),1,0)</f>
        <v>1</v>
      </c>
      <c r="Q13465" s="0" t="n">
        <f aca="false">J13465*P13465+ROW()*0.00000001</f>
        <v>0.05013465</v>
      </c>
    </row>
    <row r="13466" customFormat="false" ht="15" hidden="false" customHeight="false" outlineLevel="0" collapsed="false">
      <c r="A13466" s="0" t="s">
        <v>8497</v>
      </c>
      <c r="B13466" s="0" t="s">
        <v>144</v>
      </c>
      <c r="C13466" s="0" t="n">
        <v>2003</v>
      </c>
      <c r="D13466" s="0" t="s">
        <v>16</v>
      </c>
      <c r="E13466" s="0" t="s">
        <v>2018</v>
      </c>
      <c r="F13466" s="0" t="n">
        <v>0.03</v>
      </c>
      <c r="G13466" s="0" t="n">
        <v>0.01</v>
      </c>
      <c r="H13466" s="0" t="n">
        <v>0</v>
      </c>
      <c r="I13466" s="0" t="n">
        <v>0</v>
      </c>
      <c r="J13466" s="0" t="n">
        <v>0.05</v>
      </c>
      <c r="K13466" s="0" t="n">
        <v>58</v>
      </c>
      <c r="L13466" s="0" t="n">
        <v>6.9</v>
      </c>
      <c r="M13466" s="0" t="s">
        <v>103</v>
      </c>
      <c r="N13466" s="0" t="s">
        <v>66</v>
      </c>
      <c r="O13466" s="0" t="s">
        <v>53</v>
      </c>
      <c r="P13466" s="0" t="n">
        <f aca="false">IF(AND(OR(Dashboard!$B$5="All",D13466=Dashboard!$B$5),OR(Dashboard!$D$5="All",N13466=Dashboard!$D$5),OR(AND(C13466&lt;&gt;"",C13466&gt;=Dashboard!$F$5,C13466&lt;=Dashboard!$H$5),AND(C13466="",Dashboard!$F$5&lt;=1980,Dashboard!$H$5&gt;=2016))),1,0)</f>
        <v>1</v>
      </c>
      <c r="Q13466" s="0" t="n">
        <f aca="false">J13466*P13466+ROW()*0.00000001</f>
        <v>0.05013466</v>
      </c>
    </row>
    <row r="13467" customFormat="false" ht="15" hidden="false" customHeight="false" outlineLevel="0" collapsed="false">
      <c r="A13467" s="0" t="s">
        <v>8047</v>
      </c>
      <c r="B13467" s="0" t="s">
        <v>152</v>
      </c>
      <c r="C13467" s="0" t="n">
        <v>2007</v>
      </c>
      <c r="D13467" s="0" t="s">
        <v>246</v>
      </c>
      <c r="E13467" s="0" t="s">
        <v>418</v>
      </c>
      <c r="F13467" s="0" t="n">
        <v>0</v>
      </c>
      <c r="G13467" s="0" t="n">
        <v>0.04</v>
      </c>
      <c r="H13467" s="0" t="n">
        <v>0</v>
      </c>
      <c r="I13467" s="0" t="n">
        <v>0.01</v>
      </c>
      <c r="J13467" s="0" t="n">
        <v>0.05</v>
      </c>
      <c r="K13467" s="0" t="n">
        <v>86</v>
      </c>
      <c r="L13467" s="0" t="n">
        <v>8.3</v>
      </c>
      <c r="M13467" s="0" t="s">
        <v>125</v>
      </c>
      <c r="N13467" s="0" t="s">
        <v>152</v>
      </c>
      <c r="O13467" s="0" t="s">
        <v>42</v>
      </c>
      <c r="P13467" s="0" t="n">
        <f aca="false">IF(AND(OR(Dashboard!$B$5="All",D13467=Dashboard!$B$5),OR(Dashboard!$D$5="All",N13467=Dashboard!$D$5),OR(AND(C13467&lt;&gt;"",C13467&gt;=Dashboard!$F$5,C13467&lt;=Dashboard!$H$5),AND(C13467="",Dashboard!$F$5&lt;=1980,Dashboard!$H$5&gt;=2016))),1,0)</f>
        <v>1</v>
      </c>
      <c r="Q13467" s="0" t="n">
        <f aca="false">J13467*P13467+ROW()*0.00000001</f>
        <v>0.05013467</v>
      </c>
    </row>
    <row r="13468" customFormat="false" ht="15" hidden="false" customHeight="false" outlineLevel="0" collapsed="false">
      <c r="A13468" s="0" t="s">
        <v>9708</v>
      </c>
      <c r="B13468" s="0" t="s">
        <v>33</v>
      </c>
      <c r="C13468" s="0" t="n">
        <v>2009</v>
      </c>
      <c r="D13468" s="0" t="s">
        <v>34</v>
      </c>
      <c r="E13468" s="0" t="s">
        <v>6143</v>
      </c>
      <c r="F13468" s="0" t="n">
        <v>0.04</v>
      </c>
      <c r="G13468" s="0" t="n">
        <v>0</v>
      </c>
      <c r="H13468" s="0" t="n">
        <v>0</v>
      </c>
      <c r="I13468" s="0" t="n">
        <v>0</v>
      </c>
      <c r="J13468" s="0" t="n">
        <v>0.05</v>
      </c>
      <c r="K13468" s="0" t="n">
        <v>62</v>
      </c>
      <c r="L13468" s="0" t="n">
        <v>5.3</v>
      </c>
      <c r="M13468" s="0" t="s">
        <v>36</v>
      </c>
      <c r="N13468" s="0" t="s">
        <v>35</v>
      </c>
      <c r="O13468" s="0" t="s">
        <v>67</v>
      </c>
      <c r="P13468" s="0" t="n">
        <f aca="false">IF(AND(OR(Dashboard!$B$5="All",D13468=Dashboard!$B$5),OR(Dashboard!$D$5="All",N13468=Dashboard!$D$5),OR(AND(C13468&lt;&gt;"",C13468&gt;=Dashboard!$F$5,C13468&lt;=Dashboard!$H$5),AND(C13468="",Dashboard!$F$5&lt;=1980,Dashboard!$H$5&gt;=2016))),1,0)</f>
        <v>1</v>
      </c>
      <c r="Q13468" s="0" t="n">
        <f aca="false">J13468*P13468+ROW()*0.00000001</f>
        <v>0.05013468</v>
      </c>
    </row>
    <row r="13469" customFormat="false" ht="15" hidden="false" customHeight="false" outlineLevel="0" collapsed="false">
      <c r="A13469" s="0" t="s">
        <v>2581</v>
      </c>
      <c r="B13469" s="0" t="s">
        <v>152</v>
      </c>
      <c r="C13469" s="0" t="n">
        <v>2009</v>
      </c>
      <c r="D13469" s="0" t="s">
        <v>56</v>
      </c>
      <c r="E13469" s="0" t="s">
        <v>91</v>
      </c>
      <c r="F13469" s="0" t="n">
        <v>0.01</v>
      </c>
      <c r="G13469" s="0" t="n">
        <v>0.03</v>
      </c>
      <c r="H13469" s="0" t="n">
        <v>0</v>
      </c>
      <c r="I13469" s="0" t="n">
        <v>0.01</v>
      </c>
      <c r="J13469" s="0" t="n">
        <v>0.05</v>
      </c>
      <c r="K13469" s="0" t="n">
        <v>74</v>
      </c>
      <c r="L13469" s="0" t="n">
        <v>7.3</v>
      </c>
      <c r="M13469" s="0" t="s">
        <v>73</v>
      </c>
      <c r="N13469" s="0" t="s">
        <v>152</v>
      </c>
      <c r="O13469" s="0" t="s">
        <v>37</v>
      </c>
      <c r="P13469" s="0" t="n">
        <f aca="false">IF(AND(OR(Dashboard!$B$5="All",D13469=Dashboard!$B$5),OR(Dashboard!$D$5="All",N13469=Dashboard!$D$5),OR(AND(C13469&lt;&gt;"",C13469&gt;=Dashboard!$F$5,C13469&lt;=Dashboard!$H$5),AND(C13469="",Dashboard!$F$5&lt;=1980,Dashboard!$H$5&gt;=2016))),1,0)</f>
        <v>1</v>
      </c>
      <c r="Q13469" s="0" t="n">
        <f aca="false">J13469*P13469+ROW()*0.00000001</f>
        <v>0.05013469</v>
      </c>
    </row>
    <row r="13470" customFormat="false" ht="15" hidden="false" customHeight="false" outlineLevel="0" collapsed="false">
      <c r="A13470" s="0" t="s">
        <v>9709</v>
      </c>
      <c r="B13470" s="0" t="s">
        <v>50</v>
      </c>
      <c r="C13470" s="0" t="n">
        <v>2008</v>
      </c>
      <c r="D13470" s="0" t="s">
        <v>58</v>
      </c>
      <c r="E13470" s="0" t="s">
        <v>124</v>
      </c>
      <c r="F13470" s="0" t="n">
        <v>0.04</v>
      </c>
      <c r="G13470" s="0" t="n">
        <v>0</v>
      </c>
      <c r="H13470" s="0" t="n">
        <v>0</v>
      </c>
      <c r="I13470" s="0" t="n">
        <v>0</v>
      </c>
      <c r="J13470" s="0" t="n">
        <v>0.05</v>
      </c>
      <c r="L13470" s="0" t="n">
        <v>8.6</v>
      </c>
      <c r="M13470" s="0" t="s">
        <v>36</v>
      </c>
      <c r="N13470" s="0" t="s">
        <v>35</v>
      </c>
      <c r="P13470" s="0" t="n">
        <f aca="false">IF(AND(OR(Dashboard!$B$5="All",D13470=Dashboard!$B$5),OR(Dashboard!$D$5="All",N13470=Dashboard!$D$5),OR(AND(C13470&lt;&gt;"",C13470&gt;=Dashboard!$F$5,C13470&lt;=Dashboard!$H$5),AND(C13470="",Dashboard!$F$5&lt;=1980,Dashboard!$H$5&gt;=2016))),1,0)</f>
        <v>1</v>
      </c>
      <c r="Q13470" s="0" t="n">
        <f aca="false">J13470*P13470+ROW()*0.00000001</f>
        <v>0.0501347</v>
      </c>
    </row>
    <row r="13471" customFormat="false" ht="15" hidden="false" customHeight="false" outlineLevel="0" collapsed="false">
      <c r="A13471" s="0" t="s">
        <v>9710</v>
      </c>
      <c r="B13471" s="0" t="s">
        <v>97</v>
      </c>
      <c r="C13471" s="0" t="n">
        <v>2011</v>
      </c>
      <c r="D13471" s="0" t="s">
        <v>52</v>
      </c>
      <c r="E13471" s="0" t="s">
        <v>211</v>
      </c>
      <c r="F13471" s="0" t="n">
        <v>0</v>
      </c>
      <c r="G13471" s="0" t="n">
        <v>0</v>
      </c>
      <c r="H13471" s="0" t="n">
        <v>0.05</v>
      </c>
      <c r="I13471" s="0" t="n">
        <v>0</v>
      </c>
      <c r="J13471" s="0" t="n">
        <v>0.05</v>
      </c>
      <c r="N13471" s="0" t="s">
        <v>35</v>
      </c>
      <c r="P13471" s="0" t="n">
        <f aca="false">IF(AND(OR(Dashboard!$B$5="All",D13471=Dashboard!$B$5),OR(Dashboard!$D$5="All",N13471=Dashboard!$D$5),OR(AND(C13471&lt;&gt;"",C13471&gt;=Dashboard!$F$5,C13471&lt;=Dashboard!$H$5),AND(C13471="",Dashboard!$F$5&lt;=1980,Dashboard!$H$5&gt;=2016))),1,0)</f>
        <v>1</v>
      </c>
      <c r="Q13471" s="0" t="n">
        <f aca="false">J13471*P13471+ROW()*0.00000001</f>
        <v>0.05013471</v>
      </c>
    </row>
    <row r="13472" customFormat="false" ht="15" hidden="false" customHeight="false" outlineLevel="0" collapsed="false">
      <c r="A13472" s="0" t="s">
        <v>9711</v>
      </c>
      <c r="B13472" s="0" t="s">
        <v>108</v>
      </c>
      <c r="C13472" s="0" t="n">
        <v>1999</v>
      </c>
      <c r="D13472" s="0" t="s">
        <v>41</v>
      </c>
      <c r="E13472" s="0" t="s">
        <v>2855</v>
      </c>
      <c r="F13472" s="0" t="n">
        <v>0</v>
      </c>
      <c r="G13472" s="0" t="n">
        <v>0</v>
      </c>
      <c r="H13472" s="0" t="n">
        <v>0.05</v>
      </c>
      <c r="I13472" s="0" t="n">
        <v>0</v>
      </c>
      <c r="J13472" s="0" t="n">
        <v>0.05</v>
      </c>
      <c r="N13472" s="0" t="s">
        <v>35</v>
      </c>
      <c r="P13472" s="0" t="n">
        <f aca="false">IF(AND(OR(Dashboard!$B$5="All",D13472=Dashboard!$B$5),OR(Dashboard!$D$5="All",N13472=Dashboard!$D$5),OR(AND(C13472&lt;&gt;"",C13472&gt;=Dashboard!$F$5,C13472&lt;=Dashboard!$H$5),AND(C13472="",Dashboard!$F$5&lt;=1980,Dashboard!$H$5&gt;=2016))),1,0)</f>
        <v>1</v>
      </c>
      <c r="Q13472" s="0" t="n">
        <f aca="false">J13472*P13472+ROW()*0.00000001</f>
        <v>0.05013472</v>
      </c>
    </row>
    <row r="13473" customFormat="false" ht="15" hidden="false" customHeight="false" outlineLevel="0" collapsed="false">
      <c r="A13473" s="0" t="s">
        <v>9712</v>
      </c>
      <c r="B13473" s="0" t="s">
        <v>152</v>
      </c>
      <c r="C13473" s="0" t="n">
        <v>2001</v>
      </c>
      <c r="D13473" s="0" t="s">
        <v>58</v>
      </c>
      <c r="E13473" s="0" t="s">
        <v>65</v>
      </c>
      <c r="F13473" s="0" t="n">
        <v>0</v>
      </c>
      <c r="G13473" s="0" t="n">
        <v>0.04</v>
      </c>
      <c r="H13473" s="0" t="n">
        <v>0</v>
      </c>
      <c r="I13473" s="0" t="n">
        <v>0.01</v>
      </c>
      <c r="J13473" s="0" t="n">
        <v>0.05</v>
      </c>
      <c r="K13473" s="0" t="n">
        <v>84</v>
      </c>
      <c r="L13473" s="0" t="n">
        <v>8.4</v>
      </c>
      <c r="M13473" s="0" t="s">
        <v>36</v>
      </c>
      <c r="N13473" s="0" t="s">
        <v>152</v>
      </c>
      <c r="O13473" s="0" t="s">
        <v>42</v>
      </c>
      <c r="P13473" s="0" t="n">
        <f aca="false">IF(AND(OR(Dashboard!$B$5="All",D13473=Dashboard!$B$5),OR(Dashboard!$D$5="All",N13473=Dashboard!$D$5),OR(AND(C13473&lt;&gt;"",C13473&gt;=Dashboard!$F$5,C13473&lt;=Dashboard!$H$5),AND(C13473="",Dashboard!$F$5&lt;=1980,Dashboard!$H$5&gt;=2016))),1,0)</f>
        <v>1</v>
      </c>
      <c r="Q13473" s="0" t="n">
        <f aca="false">J13473*P13473+ROW()*0.00000001</f>
        <v>0.05013473</v>
      </c>
    </row>
    <row r="13474" customFormat="false" ht="15" hidden="false" customHeight="false" outlineLevel="0" collapsed="false">
      <c r="A13474" s="0" t="s">
        <v>3108</v>
      </c>
      <c r="B13474" s="0" t="s">
        <v>85</v>
      </c>
      <c r="C13474" s="0" t="n">
        <v>2003</v>
      </c>
      <c r="D13474" s="0" t="s">
        <v>52</v>
      </c>
      <c r="E13474" s="0" t="s">
        <v>91</v>
      </c>
      <c r="F13474" s="0" t="n">
        <v>0.03</v>
      </c>
      <c r="G13474" s="0" t="n">
        <v>0.01</v>
      </c>
      <c r="H13474" s="0" t="n">
        <v>0</v>
      </c>
      <c r="I13474" s="0" t="n">
        <v>0</v>
      </c>
      <c r="J13474" s="0" t="n">
        <v>0.05</v>
      </c>
      <c r="K13474" s="0" t="n">
        <v>79</v>
      </c>
      <c r="M13474" s="0" t="s">
        <v>36</v>
      </c>
      <c r="N13474" s="0" t="s">
        <v>35</v>
      </c>
      <c r="O13474" s="0" t="s">
        <v>37</v>
      </c>
      <c r="P13474" s="0" t="n">
        <f aca="false">IF(AND(OR(Dashboard!$B$5="All",D13474=Dashboard!$B$5),OR(Dashboard!$D$5="All",N13474=Dashboard!$D$5),OR(AND(C13474&lt;&gt;"",C13474&gt;=Dashboard!$F$5,C13474&lt;=Dashboard!$H$5),AND(C13474="",Dashboard!$F$5&lt;=1980,Dashboard!$H$5&gt;=2016))),1,0)</f>
        <v>1</v>
      </c>
      <c r="Q13474" s="0" t="n">
        <f aca="false">J13474*P13474+ROW()*0.00000001</f>
        <v>0.05013474</v>
      </c>
    </row>
    <row r="13475" customFormat="false" ht="15" hidden="false" customHeight="false" outlineLevel="0" collapsed="false">
      <c r="A13475" s="0" t="s">
        <v>9713</v>
      </c>
      <c r="B13475" s="0" t="s">
        <v>97</v>
      </c>
      <c r="C13475" s="0" t="n">
        <v>2011</v>
      </c>
      <c r="D13475" s="0" t="s">
        <v>52</v>
      </c>
      <c r="E13475" s="0" t="s">
        <v>4798</v>
      </c>
      <c r="F13475" s="0" t="n">
        <v>0</v>
      </c>
      <c r="G13475" s="0" t="n">
        <v>0.04</v>
      </c>
      <c r="H13475" s="0" t="n">
        <v>0</v>
      </c>
      <c r="I13475" s="0" t="n">
        <v>0</v>
      </c>
      <c r="J13475" s="0" t="n">
        <v>0.05</v>
      </c>
      <c r="M13475" s="0" t="s">
        <v>36</v>
      </c>
      <c r="N13475" s="0" t="s">
        <v>35</v>
      </c>
      <c r="P13475" s="0" t="n">
        <f aca="false">IF(AND(OR(Dashboard!$B$5="All",D13475=Dashboard!$B$5),OR(Dashboard!$D$5="All",N13475=Dashboard!$D$5),OR(AND(C13475&lt;&gt;"",C13475&gt;=Dashboard!$F$5,C13475&lt;=Dashboard!$H$5),AND(C13475="",Dashboard!$F$5&lt;=1980,Dashboard!$H$5&gt;=2016))),1,0)</f>
        <v>1</v>
      </c>
      <c r="Q13475" s="0" t="n">
        <f aca="false">J13475*P13475+ROW()*0.00000001</f>
        <v>0.05013475</v>
      </c>
    </row>
    <row r="13476" customFormat="false" ht="15" hidden="false" customHeight="false" outlineLevel="0" collapsed="false">
      <c r="A13476" s="0" t="s">
        <v>4994</v>
      </c>
      <c r="B13476" s="0" t="s">
        <v>117</v>
      </c>
      <c r="C13476" s="0" t="n">
        <v>1997</v>
      </c>
      <c r="D13476" s="0" t="s">
        <v>34</v>
      </c>
      <c r="E13476" s="0" t="s">
        <v>214</v>
      </c>
      <c r="F13476" s="0" t="n">
        <v>0.03</v>
      </c>
      <c r="G13476" s="0" t="n">
        <v>0.02</v>
      </c>
      <c r="H13476" s="0" t="n">
        <v>0</v>
      </c>
      <c r="I13476" s="0" t="n">
        <v>0</v>
      </c>
      <c r="J13476" s="0" t="n">
        <v>0.05</v>
      </c>
      <c r="N13476" s="0" t="s">
        <v>74</v>
      </c>
      <c r="P13476" s="0" t="n">
        <f aca="false">IF(AND(OR(Dashboard!$B$5="All",D13476=Dashboard!$B$5),OR(Dashboard!$D$5="All",N13476=Dashboard!$D$5),OR(AND(C13476&lt;&gt;"",C13476&gt;=Dashboard!$F$5,C13476&lt;=Dashboard!$H$5),AND(C13476="",Dashboard!$F$5&lt;=1980,Dashboard!$H$5&gt;=2016))),1,0)</f>
        <v>1</v>
      </c>
      <c r="Q13476" s="0" t="n">
        <f aca="false">J13476*P13476+ROW()*0.00000001</f>
        <v>0.05013476</v>
      </c>
    </row>
    <row r="13477" customFormat="false" ht="15" hidden="false" customHeight="false" outlineLevel="0" collapsed="false">
      <c r="A13477" s="0" t="s">
        <v>9714</v>
      </c>
      <c r="B13477" s="0" t="s">
        <v>851</v>
      </c>
      <c r="C13477" s="0" t="n">
        <v>2014</v>
      </c>
      <c r="D13477" s="0" t="s">
        <v>114</v>
      </c>
      <c r="E13477" s="0" t="s">
        <v>6975</v>
      </c>
      <c r="F13477" s="0" t="n">
        <v>0</v>
      </c>
      <c r="G13477" s="0" t="n">
        <v>0</v>
      </c>
      <c r="H13477" s="0" t="n">
        <v>0.05</v>
      </c>
      <c r="I13477" s="0" t="n">
        <v>0</v>
      </c>
      <c r="J13477" s="0" t="n">
        <v>0.05</v>
      </c>
      <c r="N13477" s="0" t="s">
        <v>74</v>
      </c>
      <c r="P13477" s="0" t="n">
        <f aca="false">IF(AND(OR(Dashboard!$B$5="All",D13477=Dashboard!$B$5),OR(Dashboard!$D$5="All",N13477=Dashboard!$D$5),OR(AND(C13477&lt;&gt;"",C13477&gt;=Dashboard!$F$5,C13477&lt;=Dashboard!$H$5),AND(C13477="",Dashboard!$F$5&lt;=1980,Dashboard!$H$5&gt;=2016))),1,0)</f>
        <v>1</v>
      </c>
      <c r="Q13477" s="0" t="n">
        <f aca="false">J13477*P13477+ROW()*0.00000001</f>
        <v>0.05013477</v>
      </c>
    </row>
    <row r="13478" customFormat="false" ht="15" hidden="false" customHeight="false" outlineLevel="0" collapsed="false">
      <c r="A13478" s="0" t="s">
        <v>497</v>
      </c>
      <c r="B13478" s="0" t="s">
        <v>172</v>
      </c>
      <c r="C13478" s="0" t="n">
        <v>2016</v>
      </c>
      <c r="D13478" s="0" t="s">
        <v>56</v>
      </c>
      <c r="E13478" s="0" t="s">
        <v>211</v>
      </c>
      <c r="F13478" s="0" t="n">
        <v>0.04</v>
      </c>
      <c r="G13478" s="0" t="n">
        <v>0</v>
      </c>
      <c r="H13478" s="0" t="n">
        <v>0</v>
      </c>
      <c r="I13478" s="0" t="n">
        <v>0</v>
      </c>
      <c r="J13478" s="0" t="n">
        <v>0.05</v>
      </c>
      <c r="K13478" s="0" t="n">
        <v>63</v>
      </c>
      <c r="L13478" s="0" t="n">
        <v>6.3</v>
      </c>
      <c r="M13478" s="0" t="s">
        <v>73</v>
      </c>
      <c r="N13478" s="0" t="s">
        <v>66</v>
      </c>
      <c r="O13478" s="0" t="s">
        <v>67</v>
      </c>
      <c r="P13478" s="0" t="n">
        <f aca="false">IF(AND(OR(Dashboard!$B$5="All",D13478=Dashboard!$B$5),OR(Dashboard!$D$5="All",N13478=Dashboard!$D$5),OR(AND(C13478&lt;&gt;"",C13478&gt;=Dashboard!$F$5,C13478&lt;=Dashboard!$H$5),AND(C13478="",Dashboard!$F$5&lt;=1980,Dashboard!$H$5&gt;=2016))),1,0)</f>
        <v>1</v>
      </c>
      <c r="Q13478" s="0" t="n">
        <f aca="false">J13478*P13478+ROW()*0.00000001</f>
        <v>0.05013478</v>
      </c>
    </row>
    <row r="13479" customFormat="false" ht="15" hidden="false" customHeight="false" outlineLevel="0" collapsed="false">
      <c r="A13479" s="0" t="s">
        <v>9715</v>
      </c>
      <c r="B13479" s="0" t="s">
        <v>50</v>
      </c>
      <c r="C13479" s="0" t="n">
        <v>2011</v>
      </c>
      <c r="D13479" s="0" t="s">
        <v>16</v>
      </c>
      <c r="E13479" s="0" t="s">
        <v>520</v>
      </c>
      <c r="F13479" s="0" t="n">
        <v>0</v>
      </c>
      <c r="G13479" s="0" t="n">
        <v>0.04</v>
      </c>
      <c r="H13479" s="0" t="n">
        <v>0</v>
      </c>
      <c r="I13479" s="0" t="n">
        <v>0</v>
      </c>
      <c r="J13479" s="0" t="n">
        <v>0.05</v>
      </c>
      <c r="N13479" s="0" t="s">
        <v>35</v>
      </c>
      <c r="P13479" s="0" t="n">
        <f aca="false">IF(AND(OR(Dashboard!$B$5="All",D13479=Dashboard!$B$5),OR(Dashboard!$D$5="All",N13479=Dashboard!$D$5),OR(AND(C13479&lt;&gt;"",C13479&gt;=Dashboard!$F$5,C13479&lt;=Dashboard!$H$5),AND(C13479="",Dashboard!$F$5&lt;=1980,Dashboard!$H$5&gt;=2016))),1,0)</f>
        <v>1</v>
      </c>
      <c r="Q13479" s="0" t="n">
        <f aca="false">J13479*P13479+ROW()*0.00000001</f>
        <v>0.05013479</v>
      </c>
    </row>
    <row r="13480" customFormat="false" ht="15" hidden="false" customHeight="false" outlineLevel="0" collapsed="false">
      <c r="A13480" s="0" t="s">
        <v>6345</v>
      </c>
      <c r="B13480" s="0" t="s">
        <v>144</v>
      </c>
      <c r="C13480" s="0" t="n">
        <v>2004</v>
      </c>
      <c r="D13480" s="0" t="s">
        <v>56</v>
      </c>
      <c r="E13480" s="0" t="s">
        <v>1169</v>
      </c>
      <c r="F13480" s="0" t="n">
        <v>0.03</v>
      </c>
      <c r="G13480" s="0" t="n">
        <v>0.01</v>
      </c>
      <c r="H13480" s="0" t="n">
        <v>0</v>
      </c>
      <c r="I13480" s="0" t="n">
        <v>0</v>
      </c>
      <c r="J13480" s="0" t="n">
        <v>0.05</v>
      </c>
      <c r="K13480" s="0" t="n">
        <v>31</v>
      </c>
      <c r="M13480" s="0" t="s">
        <v>103</v>
      </c>
      <c r="N13480" s="0" t="s">
        <v>66</v>
      </c>
      <c r="O13480" s="0" t="s">
        <v>177</v>
      </c>
      <c r="P13480" s="0" t="n">
        <f aca="false">IF(AND(OR(Dashboard!$B$5="All",D13480=Dashboard!$B$5),OR(Dashboard!$D$5="All",N13480=Dashboard!$D$5),OR(AND(C13480&lt;&gt;"",C13480&gt;=Dashboard!$F$5,C13480&lt;=Dashboard!$H$5),AND(C13480="",Dashboard!$F$5&lt;=1980,Dashboard!$H$5&gt;=2016))),1,0)</f>
        <v>1</v>
      </c>
      <c r="Q13480" s="0" t="n">
        <f aca="false">J13480*P13480+ROW()*0.00000001</f>
        <v>0.0501348</v>
      </c>
    </row>
    <row r="13481" customFormat="false" ht="15" hidden="false" customHeight="false" outlineLevel="0" collapsed="false">
      <c r="A13481" s="0" t="s">
        <v>9716</v>
      </c>
      <c r="B13481" s="0" t="s">
        <v>50</v>
      </c>
      <c r="C13481" s="0" t="n">
        <v>2008</v>
      </c>
      <c r="D13481" s="0" t="s">
        <v>16</v>
      </c>
      <c r="E13481" s="0" t="s">
        <v>124</v>
      </c>
      <c r="F13481" s="0" t="n">
        <v>0.03</v>
      </c>
      <c r="G13481" s="0" t="n">
        <v>0.01</v>
      </c>
      <c r="H13481" s="0" t="n">
        <v>0</v>
      </c>
      <c r="I13481" s="0" t="n">
        <v>0</v>
      </c>
      <c r="J13481" s="0" t="n">
        <v>0.05</v>
      </c>
      <c r="K13481" s="0" t="n">
        <v>58</v>
      </c>
      <c r="L13481" s="0" t="n">
        <v>6.3</v>
      </c>
      <c r="M13481" s="0" t="s">
        <v>103</v>
      </c>
      <c r="N13481" s="0" t="s">
        <v>35</v>
      </c>
      <c r="O13481" s="0" t="s">
        <v>53</v>
      </c>
      <c r="P13481" s="0" t="n">
        <f aca="false">IF(AND(OR(Dashboard!$B$5="All",D13481=Dashboard!$B$5),OR(Dashboard!$D$5="All",N13481=Dashboard!$D$5),OR(AND(C13481&lt;&gt;"",C13481&gt;=Dashboard!$F$5,C13481&lt;=Dashboard!$H$5),AND(C13481="",Dashboard!$F$5&lt;=1980,Dashboard!$H$5&gt;=2016))),1,0)</f>
        <v>1</v>
      </c>
      <c r="Q13481" s="0" t="n">
        <f aca="false">J13481*P13481+ROW()*0.00000001</f>
        <v>0.05013481</v>
      </c>
    </row>
    <row r="13482" customFormat="false" ht="15" hidden="false" customHeight="false" outlineLevel="0" collapsed="false">
      <c r="A13482" s="0" t="s">
        <v>9717</v>
      </c>
      <c r="B13482" s="0" t="s">
        <v>50</v>
      </c>
      <c r="C13482" s="0" t="n">
        <v>2011</v>
      </c>
      <c r="D13482" s="0" t="s">
        <v>114</v>
      </c>
      <c r="E13482" s="0" t="s">
        <v>996</v>
      </c>
      <c r="F13482" s="0" t="n">
        <v>0</v>
      </c>
      <c r="G13482" s="0" t="n">
        <v>0</v>
      </c>
      <c r="H13482" s="0" t="n">
        <v>0.05</v>
      </c>
      <c r="I13482" s="0" t="n">
        <v>0</v>
      </c>
      <c r="J13482" s="0" t="n">
        <v>0.05</v>
      </c>
      <c r="N13482" s="0" t="s">
        <v>35</v>
      </c>
      <c r="P13482" s="0" t="n">
        <f aca="false">IF(AND(OR(Dashboard!$B$5="All",D13482=Dashboard!$B$5),OR(Dashboard!$D$5="All",N13482=Dashboard!$D$5),OR(AND(C13482&lt;&gt;"",C13482&gt;=Dashboard!$F$5,C13482&lt;=Dashboard!$H$5),AND(C13482="",Dashboard!$F$5&lt;=1980,Dashboard!$H$5&gt;=2016))),1,0)</f>
        <v>1</v>
      </c>
      <c r="Q13482" s="0" t="n">
        <f aca="false">J13482*P13482+ROW()*0.00000001</f>
        <v>0.05013482</v>
      </c>
    </row>
    <row r="13483" customFormat="false" ht="15" hidden="false" customHeight="false" outlineLevel="0" collapsed="false">
      <c r="A13483" s="0" t="s">
        <v>9718</v>
      </c>
      <c r="B13483" s="0" t="s">
        <v>50</v>
      </c>
      <c r="C13483" s="0" t="n">
        <v>2011</v>
      </c>
      <c r="D13483" s="0" t="s">
        <v>46</v>
      </c>
      <c r="E13483" s="0" t="s">
        <v>1607</v>
      </c>
      <c r="F13483" s="0" t="n">
        <v>0</v>
      </c>
      <c r="G13483" s="0" t="n">
        <v>0</v>
      </c>
      <c r="H13483" s="0" t="n">
        <v>0.05</v>
      </c>
      <c r="I13483" s="0" t="n">
        <v>0</v>
      </c>
      <c r="J13483" s="0" t="n">
        <v>0.05</v>
      </c>
      <c r="N13483" s="0" t="s">
        <v>35</v>
      </c>
      <c r="P13483" s="0" t="n">
        <f aca="false">IF(AND(OR(Dashboard!$B$5="All",D13483=Dashboard!$B$5),OR(Dashboard!$D$5="All",N13483=Dashboard!$D$5),OR(AND(C13483&lt;&gt;"",C13483&gt;=Dashboard!$F$5,C13483&lt;=Dashboard!$H$5),AND(C13483="",Dashboard!$F$5&lt;=1980,Dashboard!$H$5&gt;=2016))),1,0)</f>
        <v>1</v>
      </c>
      <c r="Q13483" s="0" t="n">
        <f aca="false">J13483*P13483+ROW()*0.00000001</f>
        <v>0.05013483</v>
      </c>
    </row>
    <row r="13484" customFormat="false" ht="15" hidden="false" customHeight="false" outlineLevel="0" collapsed="false">
      <c r="A13484" s="0" t="s">
        <v>1550</v>
      </c>
      <c r="B13484" s="0" t="s">
        <v>186</v>
      </c>
      <c r="C13484" s="0" t="n">
        <v>2004</v>
      </c>
      <c r="D13484" s="0" t="s">
        <v>56</v>
      </c>
      <c r="E13484" s="0" t="s">
        <v>1551</v>
      </c>
      <c r="F13484" s="0" t="n">
        <v>0.03</v>
      </c>
      <c r="G13484" s="0" t="n">
        <v>0.01</v>
      </c>
      <c r="H13484" s="0" t="n">
        <v>0</v>
      </c>
      <c r="I13484" s="0" t="n">
        <v>0</v>
      </c>
      <c r="J13484" s="0" t="n">
        <v>0.05</v>
      </c>
      <c r="K13484" s="0" t="n">
        <v>35</v>
      </c>
      <c r="L13484" s="0" t="n">
        <v>2</v>
      </c>
      <c r="M13484" s="0" t="s">
        <v>73</v>
      </c>
      <c r="N13484" s="0" t="s">
        <v>35</v>
      </c>
      <c r="O13484" s="0" t="s">
        <v>177</v>
      </c>
      <c r="P13484" s="0" t="n">
        <f aca="false">IF(AND(OR(Dashboard!$B$5="All",D13484=Dashboard!$B$5),OR(Dashboard!$D$5="All",N13484=Dashboard!$D$5),OR(AND(C13484&lt;&gt;"",C13484&gt;=Dashboard!$F$5,C13484&lt;=Dashboard!$H$5),AND(C13484="",Dashboard!$F$5&lt;=1980,Dashboard!$H$5&gt;=2016))),1,0)</f>
        <v>1</v>
      </c>
      <c r="Q13484" s="0" t="n">
        <f aca="false">J13484*P13484+ROW()*0.00000001</f>
        <v>0.05013484</v>
      </c>
    </row>
    <row r="13485" customFormat="false" ht="15" hidden="false" customHeight="false" outlineLevel="0" collapsed="false">
      <c r="A13485" s="0" t="s">
        <v>9719</v>
      </c>
      <c r="B13485" s="0" t="s">
        <v>94</v>
      </c>
      <c r="C13485" s="0" t="n">
        <v>2016</v>
      </c>
      <c r="D13485" s="0" t="s">
        <v>71</v>
      </c>
      <c r="E13485" s="0" t="s">
        <v>157</v>
      </c>
      <c r="F13485" s="0" t="n">
        <v>0</v>
      </c>
      <c r="G13485" s="0" t="n">
        <v>0.04</v>
      </c>
      <c r="H13485" s="0" t="n">
        <v>0</v>
      </c>
      <c r="I13485" s="0" t="n">
        <v>0.01</v>
      </c>
      <c r="J13485" s="0" t="n">
        <v>0.05</v>
      </c>
      <c r="N13485" s="0" t="s">
        <v>74</v>
      </c>
      <c r="P13485" s="0" t="n">
        <f aca="false">IF(AND(OR(Dashboard!$B$5="All",D13485=Dashboard!$B$5),OR(Dashboard!$D$5="All",N13485=Dashboard!$D$5),OR(AND(C13485&lt;&gt;"",C13485&gt;=Dashboard!$F$5,C13485&lt;=Dashboard!$H$5),AND(C13485="",Dashboard!$F$5&lt;=1980,Dashboard!$H$5&gt;=2016))),1,0)</f>
        <v>1</v>
      </c>
      <c r="Q13485" s="0" t="n">
        <f aca="false">J13485*P13485+ROW()*0.00000001</f>
        <v>0.05013485</v>
      </c>
    </row>
    <row r="13486" customFormat="false" ht="15" hidden="false" customHeight="false" outlineLevel="0" collapsed="false">
      <c r="A13486" s="0" t="s">
        <v>9720</v>
      </c>
      <c r="B13486" s="0" t="s">
        <v>76</v>
      </c>
      <c r="C13486" s="0" t="n">
        <v>2009</v>
      </c>
      <c r="D13486" s="0" t="s">
        <v>41</v>
      </c>
      <c r="E13486" s="0" t="s">
        <v>418</v>
      </c>
      <c r="F13486" s="0" t="n">
        <v>0.02</v>
      </c>
      <c r="G13486" s="0" t="n">
        <v>0.02</v>
      </c>
      <c r="H13486" s="0" t="n">
        <v>0</v>
      </c>
      <c r="I13486" s="0" t="n">
        <v>0.01</v>
      </c>
      <c r="J13486" s="0" t="n">
        <v>0.05</v>
      </c>
      <c r="M13486" s="0" t="s">
        <v>36</v>
      </c>
      <c r="N13486" s="0" t="s">
        <v>74</v>
      </c>
      <c r="P13486" s="0" t="n">
        <f aca="false">IF(AND(OR(Dashboard!$B$5="All",D13486=Dashboard!$B$5),OR(Dashboard!$D$5="All",N13486=Dashboard!$D$5),OR(AND(C13486&lt;&gt;"",C13486&gt;=Dashboard!$F$5,C13486&lt;=Dashboard!$H$5),AND(C13486="",Dashboard!$F$5&lt;=1980,Dashboard!$H$5&gt;=2016))),1,0)</f>
        <v>1</v>
      </c>
      <c r="Q13486" s="0" t="n">
        <f aca="false">J13486*P13486+ROW()*0.00000001</f>
        <v>0.05013486</v>
      </c>
    </row>
    <row r="13487" customFormat="false" ht="15" hidden="false" customHeight="false" outlineLevel="0" collapsed="false">
      <c r="A13487" s="0" t="s">
        <v>5455</v>
      </c>
      <c r="B13487" s="0" t="s">
        <v>851</v>
      </c>
      <c r="C13487" s="0" t="n">
        <v>2015</v>
      </c>
      <c r="D13487" s="0" t="s">
        <v>46</v>
      </c>
      <c r="E13487" s="0" t="s">
        <v>782</v>
      </c>
      <c r="F13487" s="0" t="n">
        <v>0</v>
      </c>
      <c r="G13487" s="0" t="n">
        <v>0</v>
      </c>
      <c r="H13487" s="0" t="n">
        <v>0.05</v>
      </c>
      <c r="I13487" s="0" t="n">
        <v>0</v>
      </c>
      <c r="J13487" s="0" t="n">
        <v>0.05</v>
      </c>
      <c r="N13487" s="0" t="s">
        <v>74</v>
      </c>
      <c r="P13487" s="0" t="n">
        <f aca="false">IF(AND(OR(Dashboard!$B$5="All",D13487=Dashboard!$B$5),OR(Dashboard!$D$5="All",N13487=Dashboard!$D$5),OR(AND(C13487&lt;&gt;"",C13487&gt;=Dashboard!$F$5,C13487&lt;=Dashboard!$H$5),AND(C13487="",Dashboard!$F$5&lt;=1980,Dashboard!$H$5&gt;=2016))),1,0)</f>
        <v>1</v>
      </c>
      <c r="Q13487" s="0" t="n">
        <f aca="false">J13487*P13487+ROW()*0.00000001</f>
        <v>0.05013487</v>
      </c>
    </row>
    <row r="13488" customFormat="false" ht="15" hidden="false" customHeight="false" outlineLevel="0" collapsed="false">
      <c r="A13488" s="0" t="s">
        <v>3719</v>
      </c>
      <c r="B13488" s="0" t="s">
        <v>33</v>
      </c>
      <c r="C13488" s="0" t="n">
        <v>2007</v>
      </c>
      <c r="D13488" s="0" t="s">
        <v>71</v>
      </c>
      <c r="E13488" s="0" t="s">
        <v>72</v>
      </c>
      <c r="F13488" s="0" t="n">
        <v>0.04</v>
      </c>
      <c r="G13488" s="0" t="n">
        <v>0.01</v>
      </c>
      <c r="H13488" s="0" t="n">
        <v>0</v>
      </c>
      <c r="I13488" s="0" t="n">
        <v>0</v>
      </c>
      <c r="J13488" s="0" t="n">
        <v>0.05</v>
      </c>
      <c r="K13488" s="0" t="n">
        <v>39</v>
      </c>
      <c r="L13488" s="0" t="n">
        <v>5.9</v>
      </c>
      <c r="M13488" s="0" t="s">
        <v>103</v>
      </c>
      <c r="N13488" s="0" t="s">
        <v>35</v>
      </c>
      <c r="O13488" s="0" t="s">
        <v>177</v>
      </c>
      <c r="P13488" s="0" t="n">
        <f aca="false">IF(AND(OR(Dashboard!$B$5="All",D13488=Dashboard!$B$5),OR(Dashboard!$D$5="All",N13488=Dashboard!$D$5),OR(AND(C13488&lt;&gt;"",C13488&gt;=Dashboard!$F$5,C13488&lt;=Dashboard!$H$5),AND(C13488="",Dashboard!$F$5&lt;=1980,Dashboard!$H$5&gt;=2016))),1,0)</f>
        <v>1</v>
      </c>
      <c r="Q13488" s="0" t="n">
        <f aca="false">J13488*P13488+ROW()*0.00000001</f>
        <v>0.05013488</v>
      </c>
    </row>
    <row r="13489" customFormat="false" ht="15" hidden="false" customHeight="false" outlineLevel="0" collapsed="false">
      <c r="A13489" s="0" t="s">
        <v>9721</v>
      </c>
      <c r="B13489" s="0" t="s">
        <v>50</v>
      </c>
      <c r="C13489" s="0" t="n">
        <v>2010</v>
      </c>
      <c r="D13489" s="0" t="s">
        <v>41</v>
      </c>
      <c r="E13489" s="0" t="s">
        <v>124</v>
      </c>
      <c r="F13489" s="0" t="n">
        <v>0.04</v>
      </c>
      <c r="G13489" s="0" t="n">
        <v>0</v>
      </c>
      <c r="H13489" s="0" t="n">
        <v>0</v>
      </c>
      <c r="I13489" s="0" t="n">
        <v>0</v>
      </c>
      <c r="J13489" s="0" t="n">
        <v>0.05</v>
      </c>
      <c r="M13489" s="0" t="s">
        <v>36</v>
      </c>
      <c r="N13489" s="0" t="s">
        <v>35</v>
      </c>
      <c r="P13489" s="0" t="n">
        <f aca="false">IF(AND(OR(Dashboard!$B$5="All",D13489=Dashboard!$B$5),OR(Dashboard!$D$5="All",N13489=Dashboard!$D$5),OR(AND(C13489&lt;&gt;"",C13489&gt;=Dashboard!$F$5,C13489&lt;=Dashboard!$H$5),AND(C13489="",Dashboard!$F$5&lt;=1980,Dashboard!$H$5&gt;=2016))),1,0)</f>
        <v>1</v>
      </c>
      <c r="Q13489" s="0" t="n">
        <f aca="false">J13489*P13489+ROW()*0.00000001</f>
        <v>0.05013489</v>
      </c>
    </row>
    <row r="13490" customFormat="false" ht="15" hidden="false" customHeight="false" outlineLevel="0" collapsed="false">
      <c r="A13490" s="0" t="s">
        <v>9722</v>
      </c>
      <c r="B13490" s="0" t="s">
        <v>1177</v>
      </c>
      <c r="C13490" s="0" t="n">
        <v>1994</v>
      </c>
      <c r="D13490" s="0" t="s">
        <v>52</v>
      </c>
      <c r="E13490" s="0" t="s">
        <v>154</v>
      </c>
      <c r="F13490" s="0" t="n">
        <v>0</v>
      </c>
      <c r="G13490" s="0" t="n">
        <v>0</v>
      </c>
      <c r="H13490" s="0" t="n">
        <v>0.04</v>
      </c>
      <c r="I13490" s="0" t="n">
        <v>0</v>
      </c>
      <c r="J13490" s="0" t="n">
        <v>0.05</v>
      </c>
      <c r="N13490" s="0" t="s">
        <v>154</v>
      </c>
      <c r="P13490" s="0" t="n">
        <f aca="false">IF(AND(OR(Dashboard!$B$5="All",D13490=Dashboard!$B$5),OR(Dashboard!$D$5="All",N13490=Dashboard!$D$5),OR(AND(C13490&lt;&gt;"",C13490&gt;=Dashboard!$F$5,C13490&lt;=Dashboard!$H$5),AND(C13490="",Dashboard!$F$5&lt;=1980,Dashboard!$H$5&gt;=2016))),1,0)</f>
        <v>1</v>
      </c>
      <c r="Q13490" s="0" t="n">
        <f aca="false">J13490*P13490+ROW()*0.00000001</f>
        <v>0.0501349</v>
      </c>
    </row>
    <row r="13491" customFormat="false" ht="15" hidden="false" customHeight="false" outlineLevel="0" collapsed="false">
      <c r="A13491" s="0" t="s">
        <v>9723</v>
      </c>
      <c r="B13491" s="0" t="s">
        <v>117</v>
      </c>
      <c r="C13491" s="0" t="n">
        <v>1999</v>
      </c>
      <c r="D13491" s="0" t="s">
        <v>48</v>
      </c>
      <c r="E13491" s="0" t="s">
        <v>814</v>
      </c>
      <c r="F13491" s="0" t="n">
        <v>0.03</v>
      </c>
      <c r="G13491" s="0" t="n">
        <v>0.02</v>
      </c>
      <c r="H13491" s="0" t="n">
        <v>0</v>
      </c>
      <c r="I13491" s="0" t="n">
        <v>0</v>
      </c>
      <c r="J13491" s="0" t="n">
        <v>0.04</v>
      </c>
      <c r="N13491" s="0" t="s">
        <v>74</v>
      </c>
      <c r="P13491" s="0" t="n">
        <f aca="false">IF(AND(OR(Dashboard!$B$5="All",D13491=Dashboard!$B$5),OR(Dashboard!$D$5="All",N13491=Dashboard!$D$5),OR(AND(C13491&lt;&gt;"",C13491&gt;=Dashboard!$F$5,C13491&lt;=Dashboard!$H$5),AND(C13491="",Dashboard!$F$5&lt;=1980,Dashboard!$H$5&gt;=2016))),1,0)</f>
        <v>1</v>
      </c>
      <c r="Q13491" s="0" t="n">
        <f aca="false">J13491*P13491+ROW()*0.00000001</f>
        <v>0.04013491</v>
      </c>
    </row>
    <row r="13492" customFormat="false" ht="15" hidden="false" customHeight="false" outlineLevel="0" collapsed="false">
      <c r="A13492" s="0" t="s">
        <v>9724</v>
      </c>
      <c r="B13492" s="0" t="s">
        <v>152</v>
      </c>
      <c r="C13492" s="0" t="n">
        <v>2009</v>
      </c>
      <c r="D13492" s="0" t="s">
        <v>114</v>
      </c>
      <c r="E13492" s="0" t="s">
        <v>4798</v>
      </c>
      <c r="F13492" s="0" t="n">
        <v>0</v>
      </c>
      <c r="G13492" s="0" t="n">
        <v>0.04</v>
      </c>
      <c r="H13492" s="0" t="n">
        <v>0</v>
      </c>
      <c r="I13492" s="0" t="n">
        <v>0.01</v>
      </c>
      <c r="J13492" s="0" t="n">
        <v>0.04</v>
      </c>
      <c r="N13492" s="0" t="s">
        <v>152</v>
      </c>
      <c r="P13492" s="0" t="n">
        <f aca="false">IF(AND(OR(Dashboard!$B$5="All",D13492=Dashboard!$B$5),OR(Dashboard!$D$5="All",N13492=Dashboard!$D$5),OR(AND(C13492&lt;&gt;"",C13492&gt;=Dashboard!$F$5,C13492&lt;=Dashboard!$H$5),AND(C13492="",Dashboard!$F$5&lt;=1980,Dashboard!$H$5&gt;=2016))),1,0)</f>
        <v>1</v>
      </c>
      <c r="Q13492" s="0" t="n">
        <f aca="false">J13492*P13492+ROW()*0.00000001</f>
        <v>0.04013492</v>
      </c>
    </row>
    <row r="13493" customFormat="false" ht="15" hidden="false" customHeight="false" outlineLevel="0" collapsed="false">
      <c r="A13493" s="0" t="s">
        <v>9725</v>
      </c>
      <c r="B13493" s="0" t="s">
        <v>50</v>
      </c>
      <c r="C13493" s="0" t="n">
        <v>2007</v>
      </c>
      <c r="D13493" s="0" t="s">
        <v>58</v>
      </c>
      <c r="E13493" s="0" t="s">
        <v>257</v>
      </c>
      <c r="F13493" s="0" t="n">
        <v>0</v>
      </c>
      <c r="G13493" s="0" t="n">
        <v>0.04</v>
      </c>
      <c r="H13493" s="0" t="n">
        <v>0</v>
      </c>
      <c r="I13493" s="0" t="n">
        <v>0.01</v>
      </c>
      <c r="J13493" s="0" t="n">
        <v>0.04</v>
      </c>
      <c r="K13493" s="0" t="n">
        <v>67</v>
      </c>
      <c r="L13493" s="0" t="n">
        <v>6.6</v>
      </c>
      <c r="M13493" s="0" t="s">
        <v>36</v>
      </c>
      <c r="N13493" s="0" t="s">
        <v>35</v>
      </c>
      <c r="O13493" s="0" t="s">
        <v>67</v>
      </c>
      <c r="P13493" s="0" t="n">
        <f aca="false">IF(AND(OR(Dashboard!$B$5="All",D13493=Dashboard!$B$5),OR(Dashboard!$D$5="All",N13493=Dashboard!$D$5),OR(AND(C13493&lt;&gt;"",C13493&gt;=Dashboard!$F$5,C13493&lt;=Dashboard!$H$5),AND(C13493="",Dashboard!$F$5&lt;=1980,Dashboard!$H$5&gt;=2016))),1,0)</f>
        <v>1</v>
      </c>
      <c r="Q13493" s="0" t="n">
        <f aca="false">J13493*P13493+ROW()*0.00000001</f>
        <v>0.04013493</v>
      </c>
    </row>
    <row r="13494" customFormat="false" ht="15" hidden="false" customHeight="false" outlineLevel="0" collapsed="false">
      <c r="A13494" s="0" t="s">
        <v>9726</v>
      </c>
      <c r="B13494" s="0" t="s">
        <v>50</v>
      </c>
      <c r="C13494" s="0" t="n">
        <v>2006</v>
      </c>
      <c r="D13494" s="0" t="s">
        <v>71</v>
      </c>
      <c r="E13494" s="0" t="s">
        <v>418</v>
      </c>
      <c r="F13494" s="0" t="n">
        <v>0.04</v>
      </c>
      <c r="G13494" s="0" t="n">
        <v>0</v>
      </c>
      <c r="H13494" s="0" t="n">
        <v>0</v>
      </c>
      <c r="I13494" s="0" t="n">
        <v>0</v>
      </c>
      <c r="J13494" s="0" t="n">
        <v>0.04</v>
      </c>
      <c r="N13494" s="0" t="s">
        <v>35</v>
      </c>
      <c r="P13494" s="0" t="n">
        <f aca="false">IF(AND(OR(Dashboard!$B$5="All",D13494=Dashboard!$B$5),OR(Dashboard!$D$5="All",N13494=Dashboard!$D$5),OR(AND(C13494&lt;&gt;"",C13494&gt;=Dashboard!$F$5,C13494&lt;=Dashboard!$H$5),AND(C13494="",Dashboard!$F$5&lt;=1980,Dashboard!$H$5&gt;=2016))),1,0)</f>
        <v>1</v>
      </c>
      <c r="Q13494" s="0" t="n">
        <f aca="false">J13494*P13494+ROW()*0.00000001</f>
        <v>0.04013494</v>
      </c>
    </row>
    <row r="13495" customFormat="false" ht="15" hidden="false" customHeight="false" outlineLevel="0" collapsed="false">
      <c r="A13495" s="0" t="s">
        <v>9727</v>
      </c>
      <c r="B13495" s="0" t="s">
        <v>85</v>
      </c>
      <c r="C13495" s="0" t="n">
        <v>2005</v>
      </c>
      <c r="D13495" s="0" t="s">
        <v>46</v>
      </c>
      <c r="E13495" s="0" t="s">
        <v>996</v>
      </c>
      <c r="F13495" s="0" t="n">
        <v>0</v>
      </c>
      <c r="G13495" s="0" t="n">
        <v>0</v>
      </c>
      <c r="H13495" s="0" t="n">
        <v>0.04</v>
      </c>
      <c r="I13495" s="0" t="n">
        <v>0</v>
      </c>
      <c r="J13495" s="0" t="n">
        <v>0.04</v>
      </c>
      <c r="N13495" s="0" t="s">
        <v>35</v>
      </c>
      <c r="P13495" s="0" t="n">
        <f aca="false">IF(AND(OR(Dashboard!$B$5="All",D13495=Dashboard!$B$5),OR(Dashboard!$D$5="All",N13495=Dashboard!$D$5),OR(AND(C13495&lt;&gt;"",C13495&gt;=Dashboard!$F$5,C13495&lt;=Dashboard!$H$5),AND(C13495="",Dashboard!$F$5&lt;=1980,Dashboard!$H$5&gt;=2016))),1,0)</f>
        <v>1</v>
      </c>
      <c r="Q13495" s="0" t="n">
        <f aca="false">J13495*P13495+ROW()*0.00000001</f>
        <v>0.04013495</v>
      </c>
    </row>
    <row r="13496" customFormat="false" ht="15" hidden="false" customHeight="false" outlineLevel="0" collapsed="false">
      <c r="A13496" s="0" t="s">
        <v>9728</v>
      </c>
      <c r="B13496" s="0" t="s">
        <v>117</v>
      </c>
      <c r="C13496" s="0" t="n">
        <v>1995</v>
      </c>
      <c r="D13496" s="0" t="s">
        <v>58</v>
      </c>
      <c r="E13496" s="0" t="s">
        <v>9729</v>
      </c>
      <c r="F13496" s="0" t="n">
        <v>0</v>
      </c>
      <c r="G13496" s="0" t="n">
        <v>0</v>
      </c>
      <c r="H13496" s="0" t="n">
        <v>0.04</v>
      </c>
      <c r="I13496" s="0" t="n">
        <v>0</v>
      </c>
      <c r="J13496" s="0" t="n">
        <v>0.04</v>
      </c>
      <c r="N13496" s="0" t="s">
        <v>74</v>
      </c>
      <c r="P13496" s="0" t="n">
        <f aca="false">IF(AND(OR(Dashboard!$B$5="All",D13496=Dashboard!$B$5),OR(Dashboard!$D$5="All",N13496=Dashboard!$D$5),OR(AND(C13496&lt;&gt;"",C13496&gt;=Dashboard!$F$5,C13496&lt;=Dashboard!$H$5),AND(C13496="",Dashboard!$F$5&lt;=1980,Dashboard!$H$5&gt;=2016))),1,0)</f>
        <v>1</v>
      </c>
      <c r="Q13496" s="0" t="n">
        <f aca="false">J13496*P13496+ROW()*0.00000001</f>
        <v>0.04013496</v>
      </c>
    </row>
    <row r="13497" customFormat="false" ht="15" hidden="false" customHeight="false" outlineLevel="0" collapsed="false">
      <c r="A13497" s="0" t="s">
        <v>9730</v>
      </c>
      <c r="B13497" s="0" t="s">
        <v>64</v>
      </c>
      <c r="C13497" s="0" t="n">
        <v>2010</v>
      </c>
      <c r="D13497" s="0" t="s">
        <v>41</v>
      </c>
      <c r="E13497" s="0" t="s">
        <v>65</v>
      </c>
      <c r="F13497" s="0" t="n">
        <v>0</v>
      </c>
      <c r="G13497" s="0" t="n">
        <v>0.04</v>
      </c>
      <c r="H13497" s="0" t="n">
        <v>0</v>
      </c>
      <c r="I13497" s="0" t="n">
        <v>0.01</v>
      </c>
      <c r="J13497" s="0" t="n">
        <v>0.04</v>
      </c>
      <c r="N13497" s="0" t="s">
        <v>66</v>
      </c>
      <c r="P13497" s="0" t="n">
        <f aca="false">IF(AND(OR(Dashboard!$B$5="All",D13497=Dashboard!$B$5),OR(Dashboard!$D$5="All",N13497=Dashboard!$D$5),OR(AND(C13497&lt;&gt;"",C13497&gt;=Dashboard!$F$5,C13497&lt;=Dashboard!$H$5),AND(C13497="",Dashboard!$F$5&lt;=1980,Dashboard!$H$5&gt;=2016))),1,0)</f>
        <v>1</v>
      </c>
      <c r="Q13497" s="0" t="n">
        <f aca="false">J13497*P13497+ROW()*0.00000001</f>
        <v>0.04013497</v>
      </c>
    </row>
    <row r="13498" customFormat="false" ht="15" hidden="false" customHeight="false" outlineLevel="0" collapsed="false">
      <c r="A13498" s="0" t="s">
        <v>9731</v>
      </c>
      <c r="B13498" s="0" t="s">
        <v>76</v>
      </c>
      <c r="C13498" s="0" t="n">
        <v>2009</v>
      </c>
      <c r="D13498" s="0" t="s">
        <v>102</v>
      </c>
      <c r="E13498" s="0" t="s">
        <v>4601</v>
      </c>
      <c r="F13498" s="0" t="n">
        <v>0</v>
      </c>
      <c r="G13498" s="0" t="n">
        <v>0</v>
      </c>
      <c r="H13498" s="0" t="n">
        <v>0.04</v>
      </c>
      <c r="I13498" s="0" t="n">
        <v>0</v>
      </c>
      <c r="J13498" s="0" t="n">
        <v>0.04</v>
      </c>
      <c r="N13498" s="0" t="s">
        <v>74</v>
      </c>
      <c r="P13498" s="0" t="n">
        <f aca="false">IF(AND(OR(Dashboard!$B$5="All",D13498=Dashboard!$B$5),OR(Dashboard!$D$5="All",N13498=Dashboard!$D$5),OR(AND(C13498&lt;&gt;"",C13498&gt;=Dashboard!$F$5,C13498&lt;=Dashboard!$H$5),AND(C13498="",Dashboard!$F$5&lt;=1980,Dashboard!$H$5&gt;=2016))),1,0)</f>
        <v>1</v>
      </c>
      <c r="Q13498" s="0" t="n">
        <f aca="false">J13498*P13498+ROW()*0.00000001</f>
        <v>0.04013498</v>
      </c>
    </row>
    <row r="13499" customFormat="false" ht="15" hidden="false" customHeight="false" outlineLevel="0" collapsed="false">
      <c r="A13499" s="0" t="s">
        <v>9732</v>
      </c>
      <c r="B13499" s="0" t="s">
        <v>50</v>
      </c>
      <c r="C13499" s="0" t="n">
        <v>2008</v>
      </c>
      <c r="D13499" s="0" t="s">
        <v>52</v>
      </c>
      <c r="E13499" s="0" t="s">
        <v>257</v>
      </c>
      <c r="F13499" s="0" t="n">
        <v>0.04</v>
      </c>
      <c r="G13499" s="0" t="n">
        <v>0</v>
      </c>
      <c r="H13499" s="0" t="n">
        <v>0</v>
      </c>
      <c r="I13499" s="0" t="n">
        <v>0</v>
      </c>
      <c r="J13499" s="0" t="n">
        <v>0.04</v>
      </c>
      <c r="K13499" s="0" t="n">
        <v>67</v>
      </c>
      <c r="M13499" s="0" t="s">
        <v>36</v>
      </c>
      <c r="N13499" s="0" t="s">
        <v>35</v>
      </c>
      <c r="O13499" s="0" t="s">
        <v>67</v>
      </c>
      <c r="P13499" s="0" t="n">
        <f aca="false">IF(AND(OR(Dashboard!$B$5="All",D13499=Dashboard!$B$5),OR(Dashboard!$D$5="All",N13499=Dashboard!$D$5),OR(AND(C13499&lt;&gt;"",C13499&gt;=Dashboard!$F$5,C13499&lt;=Dashboard!$H$5),AND(C13499="",Dashboard!$F$5&lt;=1980,Dashboard!$H$5&gt;=2016))),1,0)</f>
        <v>1</v>
      </c>
      <c r="Q13499" s="0" t="n">
        <f aca="false">J13499*P13499+ROW()*0.00000001</f>
        <v>0.04013499</v>
      </c>
    </row>
    <row r="13500" customFormat="false" ht="15" hidden="false" customHeight="false" outlineLevel="0" collapsed="false">
      <c r="A13500" s="0" t="s">
        <v>9733</v>
      </c>
      <c r="B13500" s="0" t="s">
        <v>76</v>
      </c>
      <c r="C13500" s="0" t="n">
        <v>2006</v>
      </c>
      <c r="D13500" s="0" t="s">
        <v>102</v>
      </c>
      <c r="E13500" s="0" t="s">
        <v>1169</v>
      </c>
      <c r="F13500" s="0" t="n">
        <v>0.02</v>
      </c>
      <c r="G13500" s="0" t="n">
        <v>0.02</v>
      </c>
      <c r="H13500" s="0" t="n">
        <v>0</v>
      </c>
      <c r="I13500" s="0" t="n">
        <v>0.01</v>
      </c>
      <c r="J13500" s="0" t="n">
        <v>0.04</v>
      </c>
      <c r="K13500" s="0" t="n">
        <v>60</v>
      </c>
      <c r="L13500" s="0" t="n">
        <v>7</v>
      </c>
      <c r="M13500" s="0" t="s">
        <v>103</v>
      </c>
      <c r="N13500" s="0" t="s">
        <v>74</v>
      </c>
      <c r="O13500" s="0" t="s">
        <v>53</v>
      </c>
      <c r="P13500" s="0" t="n">
        <f aca="false">IF(AND(OR(Dashboard!$B$5="All",D13500=Dashboard!$B$5),OR(Dashboard!$D$5="All",N13500=Dashboard!$D$5),OR(AND(C13500&lt;&gt;"",C13500&gt;=Dashboard!$F$5,C13500&lt;=Dashboard!$H$5),AND(C13500="",Dashboard!$F$5&lt;=1980,Dashboard!$H$5&gt;=2016))),1,0)</f>
        <v>1</v>
      </c>
      <c r="Q13500" s="0" t="n">
        <f aca="false">J13500*P13500+ROW()*0.00000001</f>
        <v>0.040135</v>
      </c>
    </row>
    <row r="13501" customFormat="false" ht="15" hidden="false" customHeight="false" outlineLevel="0" collapsed="false">
      <c r="A13501" s="0" t="s">
        <v>9734</v>
      </c>
      <c r="B13501" s="0" t="s">
        <v>164</v>
      </c>
      <c r="C13501" s="0" t="n">
        <v>2006</v>
      </c>
      <c r="D13501" s="0" t="s">
        <v>41</v>
      </c>
      <c r="E13501" s="0" t="s">
        <v>3236</v>
      </c>
      <c r="F13501" s="0" t="n">
        <v>0.04</v>
      </c>
      <c r="G13501" s="0" t="n">
        <v>0</v>
      </c>
      <c r="H13501" s="0" t="n">
        <v>0</v>
      </c>
      <c r="I13501" s="0" t="n">
        <v>0</v>
      </c>
      <c r="J13501" s="0" t="n">
        <v>0.04</v>
      </c>
      <c r="K13501" s="0" t="n">
        <v>52</v>
      </c>
      <c r="M13501" s="0" t="s">
        <v>36</v>
      </c>
      <c r="N13501" s="0" t="s">
        <v>74</v>
      </c>
      <c r="O13501" s="0" t="s">
        <v>53</v>
      </c>
      <c r="P13501" s="0" t="n">
        <f aca="false">IF(AND(OR(Dashboard!$B$5="All",D13501=Dashboard!$B$5),OR(Dashboard!$D$5="All",N13501=Dashboard!$D$5),OR(AND(C13501&lt;&gt;"",C13501&gt;=Dashboard!$F$5,C13501&lt;=Dashboard!$H$5),AND(C13501="",Dashboard!$F$5&lt;=1980,Dashboard!$H$5&gt;=2016))),1,0)</f>
        <v>1</v>
      </c>
      <c r="Q13501" s="0" t="n">
        <f aca="false">J13501*P13501+ROW()*0.00000001</f>
        <v>0.04013501</v>
      </c>
    </row>
    <row r="13502" customFormat="false" ht="15" hidden="false" customHeight="false" outlineLevel="0" collapsed="false">
      <c r="A13502" s="0" t="s">
        <v>9735</v>
      </c>
      <c r="B13502" s="0" t="s">
        <v>94</v>
      </c>
      <c r="C13502" s="0" t="n">
        <v>2016</v>
      </c>
      <c r="D13502" s="0" t="s">
        <v>41</v>
      </c>
      <c r="E13502" s="0" t="s">
        <v>9686</v>
      </c>
      <c r="F13502" s="0" t="n">
        <v>0</v>
      </c>
      <c r="G13502" s="0" t="n">
        <v>0.04</v>
      </c>
      <c r="H13502" s="0" t="n">
        <v>0</v>
      </c>
      <c r="I13502" s="0" t="n">
        <v>0.01</v>
      </c>
      <c r="J13502" s="0" t="n">
        <v>0.04</v>
      </c>
      <c r="K13502" s="0" t="n">
        <v>71</v>
      </c>
      <c r="L13502" s="0" t="n">
        <v>8.1</v>
      </c>
      <c r="M13502" s="0" t="s">
        <v>36</v>
      </c>
      <c r="N13502" s="0" t="s">
        <v>74</v>
      </c>
      <c r="O13502" s="0" t="s">
        <v>37</v>
      </c>
      <c r="P13502" s="0" t="n">
        <f aca="false">IF(AND(OR(Dashboard!$B$5="All",D13502=Dashboard!$B$5),OR(Dashboard!$D$5="All",N13502=Dashboard!$D$5),OR(AND(C13502&lt;&gt;"",C13502&gt;=Dashboard!$F$5,C13502&lt;=Dashboard!$H$5),AND(C13502="",Dashboard!$F$5&lt;=1980,Dashboard!$H$5&gt;=2016))),1,0)</f>
        <v>1</v>
      </c>
      <c r="Q13502" s="0" t="n">
        <f aca="false">J13502*P13502+ROW()*0.00000001</f>
        <v>0.04013502</v>
      </c>
    </row>
    <row r="13503" customFormat="false" ht="15" hidden="false" customHeight="false" outlineLevel="0" collapsed="false">
      <c r="A13503" s="0" t="s">
        <v>4027</v>
      </c>
      <c r="B13503" s="0" t="s">
        <v>33</v>
      </c>
      <c r="C13503" s="0" t="n">
        <v>2008</v>
      </c>
      <c r="D13503" s="0" t="s">
        <v>16</v>
      </c>
      <c r="E13503" s="0" t="s">
        <v>4028</v>
      </c>
      <c r="F13503" s="0" t="n">
        <v>0.04</v>
      </c>
      <c r="G13503" s="0" t="n">
        <v>0</v>
      </c>
      <c r="H13503" s="0" t="n">
        <v>0</v>
      </c>
      <c r="I13503" s="0" t="n">
        <v>0</v>
      </c>
      <c r="J13503" s="0" t="n">
        <v>0.04</v>
      </c>
      <c r="M13503" s="0" t="s">
        <v>125</v>
      </c>
      <c r="N13503" s="0" t="s">
        <v>35</v>
      </c>
      <c r="P13503" s="0" t="n">
        <f aca="false">IF(AND(OR(Dashboard!$B$5="All",D13503=Dashboard!$B$5),OR(Dashboard!$D$5="All",N13503=Dashboard!$D$5),OR(AND(C13503&lt;&gt;"",C13503&gt;=Dashboard!$F$5,C13503&lt;=Dashboard!$H$5),AND(C13503="",Dashboard!$F$5&lt;=1980,Dashboard!$H$5&gt;=2016))),1,0)</f>
        <v>1</v>
      </c>
      <c r="Q13503" s="0" t="n">
        <f aca="false">J13503*P13503+ROW()*0.00000001</f>
        <v>0.04013503</v>
      </c>
    </row>
    <row r="13504" customFormat="false" ht="15" hidden="false" customHeight="false" outlineLevel="0" collapsed="false">
      <c r="A13504" s="0" t="s">
        <v>9736</v>
      </c>
      <c r="B13504" s="0" t="s">
        <v>50</v>
      </c>
      <c r="C13504" s="0" t="n">
        <v>2008</v>
      </c>
      <c r="D13504" s="0" t="s">
        <v>114</v>
      </c>
      <c r="E13504" s="0" t="s">
        <v>1259</v>
      </c>
      <c r="F13504" s="0" t="n">
        <v>0.04</v>
      </c>
      <c r="G13504" s="0" t="n">
        <v>0</v>
      </c>
      <c r="H13504" s="0" t="n">
        <v>0</v>
      </c>
      <c r="I13504" s="0" t="n">
        <v>0</v>
      </c>
      <c r="J13504" s="0" t="n">
        <v>0.04</v>
      </c>
      <c r="K13504" s="0" t="n">
        <v>48</v>
      </c>
      <c r="L13504" s="0" t="n">
        <v>6.2</v>
      </c>
      <c r="M13504" s="0" t="s">
        <v>103</v>
      </c>
      <c r="N13504" s="0" t="s">
        <v>35</v>
      </c>
      <c r="O13504" s="0" t="s">
        <v>177</v>
      </c>
      <c r="P13504" s="0" t="n">
        <f aca="false">IF(AND(OR(Dashboard!$B$5="All",D13504=Dashboard!$B$5),OR(Dashboard!$D$5="All",N13504=Dashboard!$D$5),OR(AND(C13504&lt;&gt;"",C13504&gt;=Dashboard!$F$5,C13504&lt;=Dashboard!$H$5),AND(C13504="",Dashboard!$F$5&lt;=1980,Dashboard!$H$5&gt;=2016))),1,0)</f>
        <v>1</v>
      </c>
      <c r="Q13504" s="0" t="n">
        <f aca="false">J13504*P13504+ROW()*0.00000001</f>
        <v>0.04013504</v>
      </c>
    </row>
    <row r="13505" customFormat="false" ht="15" hidden="false" customHeight="false" outlineLevel="0" collapsed="false">
      <c r="A13505" s="0" t="s">
        <v>9737</v>
      </c>
      <c r="B13505" s="0" t="s">
        <v>164</v>
      </c>
      <c r="C13505" s="0" t="n">
        <v>2006</v>
      </c>
      <c r="D13505" s="0" t="s">
        <v>34</v>
      </c>
      <c r="E13505" s="0" t="s">
        <v>91</v>
      </c>
      <c r="F13505" s="0" t="n">
        <v>0.04</v>
      </c>
      <c r="G13505" s="0" t="n">
        <v>0</v>
      </c>
      <c r="H13505" s="0" t="n">
        <v>0</v>
      </c>
      <c r="I13505" s="0" t="n">
        <v>0</v>
      </c>
      <c r="J13505" s="0" t="n">
        <v>0.04</v>
      </c>
      <c r="M13505" s="0" t="s">
        <v>36</v>
      </c>
      <c r="N13505" s="0" t="s">
        <v>74</v>
      </c>
      <c r="P13505" s="0" t="n">
        <f aca="false">IF(AND(OR(Dashboard!$B$5="All",D13505=Dashboard!$B$5),OR(Dashboard!$D$5="All",N13505=Dashboard!$D$5),OR(AND(C13505&lt;&gt;"",C13505&gt;=Dashboard!$F$5,C13505&lt;=Dashboard!$H$5),AND(C13505="",Dashboard!$F$5&lt;=1980,Dashboard!$H$5&gt;=2016))),1,0)</f>
        <v>1</v>
      </c>
      <c r="Q13505" s="0" t="n">
        <f aca="false">J13505*P13505+ROW()*0.00000001</f>
        <v>0.04013505</v>
      </c>
    </row>
    <row r="13506" customFormat="false" ht="15" hidden="false" customHeight="false" outlineLevel="0" collapsed="false">
      <c r="A13506" s="0" t="s">
        <v>9738</v>
      </c>
      <c r="B13506" s="0" t="s">
        <v>50</v>
      </c>
      <c r="C13506" s="0" t="n">
        <v>2008</v>
      </c>
      <c r="D13506" s="0" t="s">
        <v>52</v>
      </c>
      <c r="E13506" s="0" t="s">
        <v>211</v>
      </c>
      <c r="F13506" s="0" t="n">
        <v>0</v>
      </c>
      <c r="G13506" s="0" t="n">
        <v>0</v>
      </c>
      <c r="H13506" s="0" t="n">
        <v>0.04</v>
      </c>
      <c r="I13506" s="0" t="n">
        <v>0</v>
      </c>
      <c r="J13506" s="0" t="n">
        <v>0.04</v>
      </c>
      <c r="N13506" s="0" t="s">
        <v>35</v>
      </c>
      <c r="P13506" s="0" t="n">
        <f aca="false">IF(AND(OR(Dashboard!$B$5="All",D13506=Dashboard!$B$5),OR(Dashboard!$D$5="All",N13506=Dashboard!$D$5),OR(AND(C13506&lt;&gt;"",C13506&gt;=Dashboard!$F$5,C13506&lt;=Dashboard!$H$5),AND(C13506="",Dashboard!$F$5&lt;=1980,Dashboard!$H$5&gt;=2016))),1,0)</f>
        <v>1</v>
      </c>
      <c r="Q13506" s="0" t="n">
        <f aca="false">J13506*P13506+ROW()*0.00000001</f>
        <v>0.04013506</v>
      </c>
    </row>
    <row r="13507" customFormat="false" ht="15" hidden="false" customHeight="false" outlineLevel="0" collapsed="false">
      <c r="A13507" s="0" t="s">
        <v>9739</v>
      </c>
      <c r="B13507" s="0" t="s">
        <v>76</v>
      </c>
      <c r="C13507" s="0" t="n">
        <v>2007</v>
      </c>
      <c r="D13507" s="0" t="s">
        <v>46</v>
      </c>
      <c r="E13507" s="0" t="s">
        <v>2334</v>
      </c>
      <c r="F13507" s="0" t="n">
        <v>0</v>
      </c>
      <c r="G13507" s="0" t="n">
        <v>0</v>
      </c>
      <c r="H13507" s="0" t="n">
        <v>0.04</v>
      </c>
      <c r="I13507" s="0" t="n">
        <v>0</v>
      </c>
      <c r="J13507" s="0" t="n">
        <v>0.04</v>
      </c>
      <c r="N13507" s="0" t="s">
        <v>74</v>
      </c>
      <c r="P13507" s="0" t="n">
        <f aca="false">IF(AND(OR(Dashboard!$B$5="All",D13507=Dashboard!$B$5),OR(Dashboard!$D$5="All",N13507=Dashboard!$D$5),OR(AND(C13507&lt;&gt;"",C13507&gt;=Dashboard!$F$5,C13507&lt;=Dashboard!$H$5),AND(C13507="",Dashboard!$F$5&lt;=1980,Dashboard!$H$5&gt;=2016))),1,0)</f>
        <v>1</v>
      </c>
      <c r="Q13507" s="0" t="n">
        <f aca="false">J13507*P13507+ROW()*0.00000001</f>
        <v>0.04013507</v>
      </c>
    </row>
    <row r="13508" customFormat="false" ht="15" hidden="false" customHeight="false" outlineLevel="0" collapsed="false">
      <c r="A13508" s="0" t="s">
        <v>9740</v>
      </c>
      <c r="B13508" s="0" t="s">
        <v>33</v>
      </c>
      <c r="C13508" s="0" t="n">
        <v>2011</v>
      </c>
      <c r="D13508" s="0" t="s">
        <v>52</v>
      </c>
      <c r="E13508" s="0" t="s">
        <v>328</v>
      </c>
      <c r="F13508" s="0" t="n">
        <v>0.03</v>
      </c>
      <c r="G13508" s="0" t="n">
        <v>0.01</v>
      </c>
      <c r="H13508" s="0" t="n">
        <v>0</v>
      </c>
      <c r="I13508" s="0" t="n">
        <v>0</v>
      </c>
      <c r="J13508" s="0" t="n">
        <v>0.04</v>
      </c>
      <c r="M13508" s="0" t="s">
        <v>36</v>
      </c>
      <c r="N13508" s="0" t="s">
        <v>35</v>
      </c>
      <c r="P13508" s="0" t="n">
        <f aca="false">IF(AND(OR(Dashboard!$B$5="All",D13508=Dashboard!$B$5),OR(Dashboard!$D$5="All",N13508=Dashboard!$D$5),OR(AND(C13508&lt;&gt;"",C13508&gt;=Dashboard!$F$5,C13508&lt;=Dashboard!$H$5),AND(C13508="",Dashboard!$F$5&lt;=1980,Dashboard!$H$5&gt;=2016))),1,0)</f>
        <v>1</v>
      </c>
      <c r="Q13508" s="0" t="n">
        <f aca="false">J13508*P13508+ROW()*0.00000001</f>
        <v>0.04013508</v>
      </c>
    </row>
    <row r="13509" customFormat="false" ht="15" hidden="false" customHeight="false" outlineLevel="0" collapsed="false">
      <c r="A13509" s="0" t="s">
        <v>9741</v>
      </c>
      <c r="B13509" s="0" t="s">
        <v>50</v>
      </c>
      <c r="C13509" s="0" t="n">
        <v>2008</v>
      </c>
      <c r="D13509" s="0" t="s">
        <v>58</v>
      </c>
      <c r="E13509" s="0" t="s">
        <v>124</v>
      </c>
      <c r="F13509" s="0" t="n">
        <v>0.04</v>
      </c>
      <c r="G13509" s="0" t="n">
        <v>0</v>
      </c>
      <c r="H13509" s="0" t="n">
        <v>0</v>
      </c>
      <c r="I13509" s="0" t="n">
        <v>0</v>
      </c>
      <c r="J13509" s="0" t="n">
        <v>0.04</v>
      </c>
      <c r="N13509" s="0" t="s">
        <v>35</v>
      </c>
      <c r="P13509" s="0" t="n">
        <f aca="false">IF(AND(OR(Dashboard!$B$5="All",D13509=Dashboard!$B$5),OR(Dashboard!$D$5="All",N13509=Dashboard!$D$5),OR(AND(C13509&lt;&gt;"",C13509&gt;=Dashboard!$F$5,C13509&lt;=Dashboard!$H$5),AND(C13509="",Dashboard!$F$5&lt;=1980,Dashboard!$H$5&gt;=2016))),1,0)</f>
        <v>1</v>
      </c>
      <c r="Q13509" s="0" t="n">
        <f aca="false">J13509*P13509+ROW()*0.00000001</f>
        <v>0.04013509</v>
      </c>
    </row>
    <row r="13510" customFormat="false" ht="15" hidden="false" customHeight="false" outlineLevel="0" collapsed="false">
      <c r="A13510" s="0" t="s">
        <v>8506</v>
      </c>
      <c r="B13510" s="0" t="s">
        <v>76</v>
      </c>
      <c r="C13510" s="0" t="n">
        <v>2006</v>
      </c>
      <c r="D13510" s="0" t="s">
        <v>34</v>
      </c>
      <c r="E13510" s="0" t="s">
        <v>91</v>
      </c>
      <c r="F13510" s="0" t="n">
        <v>0.02</v>
      </c>
      <c r="G13510" s="0" t="n">
        <v>0.02</v>
      </c>
      <c r="H13510" s="0" t="n">
        <v>0</v>
      </c>
      <c r="I13510" s="0" t="n">
        <v>0.01</v>
      </c>
      <c r="J13510" s="0" t="n">
        <v>0.04</v>
      </c>
      <c r="K13510" s="0" t="n">
        <v>46</v>
      </c>
      <c r="M13510" s="0" t="s">
        <v>103</v>
      </c>
      <c r="N13510" s="0" t="s">
        <v>74</v>
      </c>
      <c r="O13510" s="0" t="s">
        <v>177</v>
      </c>
      <c r="P13510" s="0" t="n">
        <f aca="false">IF(AND(OR(Dashboard!$B$5="All",D13510=Dashboard!$B$5),OR(Dashboard!$D$5="All",N13510=Dashboard!$D$5),OR(AND(C13510&lt;&gt;"",C13510&gt;=Dashboard!$F$5,C13510&lt;=Dashboard!$H$5),AND(C13510="",Dashboard!$F$5&lt;=1980,Dashboard!$H$5&gt;=2016))),1,0)</f>
        <v>1</v>
      </c>
      <c r="Q13510" s="0" t="n">
        <f aca="false">J13510*P13510+ROW()*0.00000001</f>
        <v>0.0401351</v>
      </c>
    </row>
    <row r="13511" customFormat="false" ht="15" hidden="false" customHeight="false" outlineLevel="0" collapsed="false">
      <c r="A13511" s="0" t="s">
        <v>9742</v>
      </c>
      <c r="B13511" s="0" t="s">
        <v>164</v>
      </c>
      <c r="C13511" s="0" t="n">
        <v>2009</v>
      </c>
      <c r="D13511" s="0" t="s">
        <v>114</v>
      </c>
      <c r="E13511" s="0" t="s">
        <v>9433</v>
      </c>
      <c r="F13511" s="0" t="n">
        <v>0</v>
      </c>
      <c r="G13511" s="0" t="n">
        <v>0</v>
      </c>
      <c r="H13511" s="0" t="n">
        <v>0.04</v>
      </c>
      <c r="I13511" s="0" t="n">
        <v>0</v>
      </c>
      <c r="J13511" s="0" t="n">
        <v>0.04</v>
      </c>
      <c r="N13511" s="0" t="s">
        <v>74</v>
      </c>
      <c r="P13511" s="0" t="n">
        <f aca="false">IF(AND(OR(Dashboard!$B$5="All",D13511=Dashboard!$B$5),OR(Dashboard!$D$5="All",N13511=Dashboard!$D$5),OR(AND(C13511&lt;&gt;"",C13511&gt;=Dashboard!$F$5,C13511&lt;=Dashboard!$H$5),AND(C13511="",Dashboard!$F$5&lt;=1980,Dashboard!$H$5&gt;=2016))),1,0)</f>
        <v>1</v>
      </c>
      <c r="Q13511" s="0" t="n">
        <f aca="false">J13511*P13511+ROW()*0.00000001</f>
        <v>0.04013511</v>
      </c>
    </row>
    <row r="13512" customFormat="false" ht="15" hidden="false" customHeight="false" outlineLevel="0" collapsed="false">
      <c r="A13512" s="0" t="s">
        <v>9743</v>
      </c>
      <c r="B13512" s="0" t="s">
        <v>873</v>
      </c>
      <c r="C13512" s="0" t="n">
        <v>1995</v>
      </c>
      <c r="D13512" s="0" t="s">
        <v>52</v>
      </c>
      <c r="E13512" s="0" t="s">
        <v>154</v>
      </c>
      <c r="F13512" s="0" t="n">
        <v>0</v>
      </c>
      <c r="G13512" s="0" t="n">
        <v>0</v>
      </c>
      <c r="H13512" s="0" t="n">
        <v>0.04</v>
      </c>
      <c r="I13512" s="0" t="n">
        <v>0</v>
      </c>
      <c r="J13512" s="0" t="n">
        <v>0.04</v>
      </c>
      <c r="N13512" s="0" t="s">
        <v>154</v>
      </c>
      <c r="P13512" s="0" t="n">
        <f aca="false">IF(AND(OR(Dashboard!$B$5="All",D13512=Dashboard!$B$5),OR(Dashboard!$D$5="All",N13512=Dashboard!$D$5),OR(AND(C13512&lt;&gt;"",C13512&gt;=Dashboard!$F$5,C13512&lt;=Dashboard!$H$5),AND(C13512="",Dashboard!$F$5&lt;=1980,Dashboard!$H$5&gt;=2016))),1,0)</f>
        <v>1</v>
      </c>
      <c r="Q13512" s="0" t="n">
        <f aca="false">J13512*P13512+ROW()*0.00000001</f>
        <v>0.04013512</v>
      </c>
    </row>
    <row r="13513" customFormat="false" ht="15" hidden="false" customHeight="false" outlineLevel="0" collapsed="false">
      <c r="A13513" s="0" t="s">
        <v>9744</v>
      </c>
      <c r="B13513" s="0" t="s">
        <v>76</v>
      </c>
      <c r="C13513" s="0" t="n">
        <v>2007</v>
      </c>
      <c r="D13513" s="0" t="s">
        <v>102</v>
      </c>
      <c r="E13513" s="0" t="s">
        <v>520</v>
      </c>
      <c r="F13513" s="0" t="n">
        <v>0</v>
      </c>
      <c r="G13513" s="0" t="n">
        <v>0</v>
      </c>
      <c r="H13513" s="0" t="n">
        <v>0.04</v>
      </c>
      <c r="I13513" s="0" t="n">
        <v>0</v>
      </c>
      <c r="J13513" s="0" t="n">
        <v>0.04</v>
      </c>
      <c r="K13513" s="0" t="n">
        <v>77</v>
      </c>
      <c r="L13513" s="0" t="n">
        <v>8.3</v>
      </c>
      <c r="M13513" s="0" t="s">
        <v>103</v>
      </c>
      <c r="N13513" s="0" t="s">
        <v>74</v>
      </c>
      <c r="O13513" s="0" t="s">
        <v>37</v>
      </c>
      <c r="P13513" s="0" t="n">
        <f aca="false">IF(AND(OR(Dashboard!$B$5="All",D13513=Dashboard!$B$5),OR(Dashboard!$D$5="All",N13513=Dashboard!$D$5),OR(AND(C13513&lt;&gt;"",C13513&gt;=Dashboard!$F$5,C13513&lt;=Dashboard!$H$5),AND(C13513="",Dashboard!$F$5&lt;=1980,Dashboard!$H$5&gt;=2016))),1,0)</f>
        <v>1</v>
      </c>
      <c r="Q13513" s="0" t="n">
        <f aca="false">J13513*P13513+ROW()*0.00000001</f>
        <v>0.04013513</v>
      </c>
    </row>
    <row r="13514" customFormat="false" ht="15" hidden="false" customHeight="false" outlineLevel="0" collapsed="false">
      <c r="A13514" s="0" t="s">
        <v>9745</v>
      </c>
      <c r="B13514" s="0" t="s">
        <v>50</v>
      </c>
      <c r="C13514" s="0" t="n">
        <v>2005</v>
      </c>
      <c r="D13514" s="0" t="s">
        <v>52</v>
      </c>
      <c r="E13514" s="0" t="s">
        <v>1563</v>
      </c>
      <c r="F13514" s="0" t="n">
        <v>0</v>
      </c>
      <c r="G13514" s="0" t="n">
        <v>0</v>
      </c>
      <c r="H13514" s="0" t="n">
        <v>0.04</v>
      </c>
      <c r="I13514" s="0" t="n">
        <v>0</v>
      </c>
      <c r="J13514" s="0" t="n">
        <v>0.04</v>
      </c>
      <c r="N13514" s="0" t="s">
        <v>35</v>
      </c>
      <c r="P13514" s="0" t="n">
        <f aca="false">IF(AND(OR(Dashboard!$B$5="All",D13514=Dashboard!$B$5),OR(Dashboard!$D$5="All",N13514=Dashboard!$D$5),OR(AND(C13514&lt;&gt;"",C13514&gt;=Dashboard!$F$5,C13514&lt;=Dashboard!$H$5),AND(C13514="",Dashboard!$F$5&lt;=1980,Dashboard!$H$5&gt;=2016))),1,0)</f>
        <v>1</v>
      </c>
      <c r="Q13514" s="0" t="n">
        <f aca="false">J13514*P13514+ROW()*0.00000001</f>
        <v>0.04013514</v>
      </c>
    </row>
    <row r="13515" customFormat="false" ht="15" hidden="false" customHeight="false" outlineLevel="0" collapsed="false">
      <c r="A13515" s="0" t="s">
        <v>9746</v>
      </c>
      <c r="B13515" s="0" t="s">
        <v>50</v>
      </c>
      <c r="C13515" s="0" t="n">
        <v>2010</v>
      </c>
      <c r="D13515" s="0" t="s">
        <v>52</v>
      </c>
      <c r="E13515" s="0" t="s">
        <v>1416</v>
      </c>
      <c r="F13515" s="0" t="n">
        <v>0.04</v>
      </c>
      <c r="G13515" s="0" t="n">
        <v>0</v>
      </c>
      <c r="H13515" s="0" t="n">
        <v>0</v>
      </c>
      <c r="I13515" s="0" t="n">
        <v>0</v>
      </c>
      <c r="J13515" s="0" t="n">
        <v>0.04</v>
      </c>
      <c r="N13515" s="0" t="s">
        <v>35</v>
      </c>
      <c r="P13515" s="0" t="n">
        <f aca="false">IF(AND(OR(Dashboard!$B$5="All",D13515=Dashboard!$B$5),OR(Dashboard!$D$5="All",N13515=Dashboard!$D$5),OR(AND(C13515&lt;&gt;"",C13515&gt;=Dashboard!$F$5,C13515&lt;=Dashboard!$H$5),AND(C13515="",Dashboard!$F$5&lt;=1980,Dashboard!$H$5&gt;=2016))),1,0)</f>
        <v>1</v>
      </c>
      <c r="Q13515" s="0" t="n">
        <f aca="false">J13515*P13515+ROW()*0.00000001</f>
        <v>0.04013515</v>
      </c>
    </row>
    <row r="13516" customFormat="false" ht="15" hidden="false" customHeight="false" outlineLevel="0" collapsed="false">
      <c r="A13516" s="0" t="s">
        <v>9747</v>
      </c>
      <c r="B13516" s="0" t="s">
        <v>97</v>
      </c>
      <c r="C13516" s="0" t="n">
        <v>2015</v>
      </c>
      <c r="D13516" s="0" t="s">
        <v>71</v>
      </c>
      <c r="E13516" s="0" t="s">
        <v>4960</v>
      </c>
      <c r="F13516" s="0" t="n">
        <v>0</v>
      </c>
      <c r="G13516" s="0" t="n">
        <v>0.04</v>
      </c>
      <c r="H13516" s="0" t="n">
        <v>0</v>
      </c>
      <c r="I13516" s="0" t="n">
        <v>0</v>
      </c>
      <c r="J13516" s="0" t="n">
        <v>0.04</v>
      </c>
      <c r="M13516" s="0" t="s">
        <v>36</v>
      </c>
      <c r="N13516" s="0" t="s">
        <v>35</v>
      </c>
      <c r="P13516" s="0" t="n">
        <f aca="false">IF(AND(OR(Dashboard!$B$5="All",D13516=Dashboard!$B$5),OR(Dashboard!$D$5="All",N13516=Dashboard!$D$5),OR(AND(C13516&lt;&gt;"",C13516&gt;=Dashboard!$F$5,C13516&lt;=Dashboard!$H$5),AND(C13516="",Dashboard!$F$5&lt;=1980,Dashboard!$H$5&gt;=2016))),1,0)</f>
        <v>1</v>
      </c>
      <c r="Q13516" s="0" t="n">
        <f aca="false">J13516*P13516+ROW()*0.00000001</f>
        <v>0.04013516</v>
      </c>
    </row>
    <row r="13517" customFormat="false" ht="15" hidden="false" customHeight="false" outlineLevel="0" collapsed="false">
      <c r="A13517" s="0" t="s">
        <v>9748</v>
      </c>
      <c r="B13517" s="0" t="s">
        <v>85</v>
      </c>
      <c r="C13517" s="0" t="n">
        <v>2005</v>
      </c>
      <c r="D13517" s="0" t="s">
        <v>52</v>
      </c>
      <c r="E13517" s="0" t="s">
        <v>1524</v>
      </c>
      <c r="F13517" s="0" t="n">
        <v>0.03</v>
      </c>
      <c r="G13517" s="0" t="n">
        <v>0.01</v>
      </c>
      <c r="H13517" s="0" t="n">
        <v>0</v>
      </c>
      <c r="I13517" s="0" t="n">
        <v>0</v>
      </c>
      <c r="J13517" s="0" t="n">
        <v>0.04</v>
      </c>
      <c r="M13517" s="0" t="s">
        <v>36</v>
      </c>
      <c r="N13517" s="0" t="s">
        <v>35</v>
      </c>
      <c r="P13517" s="0" t="n">
        <f aca="false">IF(AND(OR(Dashboard!$B$5="All",D13517=Dashboard!$B$5),OR(Dashboard!$D$5="All",N13517=Dashboard!$D$5),OR(AND(C13517&lt;&gt;"",C13517&gt;=Dashboard!$F$5,C13517&lt;=Dashboard!$H$5),AND(C13517="",Dashboard!$F$5&lt;=1980,Dashboard!$H$5&gt;=2016))),1,0)</f>
        <v>1</v>
      </c>
      <c r="Q13517" s="0" t="n">
        <f aca="false">J13517*P13517+ROW()*0.00000001</f>
        <v>0.04013517</v>
      </c>
    </row>
    <row r="13518" customFormat="false" ht="15" hidden="false" customHeight="false" outlineLevel="0" collapsed="false">
      <c r="A13518" s="0" t="s">
        <v>9031</v>
      </c>
      <c r="B13518" s="0" t="s">
        <v>50</v>
      </c>
      <c r="C13518" s="0" t="n">
        <v>2009</v>
      </c>
      <c r="D13518" s="0" t="s">
        <v>114</v>
      </c>
      <c r="E13518" s="0" t="s">
        <v>124</v>
      </c>
      <c r="F13518" s="0" t="n">
        <v>0.03</v>
      </c>
      <c r="G13518" s="0" t="n">
        <v>0.01</v>
      </c>
      <c r="H13518" s="0" t="n">
        <v>0</v>
      </c>
      <c r="I13518" s="0" t="n">
        <v>0</v>
      </c>
      <c r="J13518" s="0" t="n">
        <v>0.04</v>
      </c>
      <c r="L13518" s="0" t="n">
        <v>7.5</v>
      </c>
      <c r="M13518" s="0" t="s">
        <v>103</v>
      </c>
      <c r="N13518" s="0" t="s">
        <v>35</v>
      </c>
      <c r="P13518" s="0" t="n">
        <f aca="false">IF(AND(OR(Dashboard!$B$5="All",D13518=Dashboard!$B$5),OR(Dashboard!$D$5="All",N13518=Dashboard!$D$5),OR(AND(C13518&lt;&gt;"",C13518&gt;=Dashboard!$F$5,C13518&lt;=Dashboard!$H$5),AND(C13518="",Dashboard!$F$5&lt;=1980,Dashboard!$H$5&gt;=2016))),1,0)</f>
        <v>1</v>
      </c>
      <c r="Q13518" s="0" t="n">
        <f aca="false">J13518*P13518+ROW()*0.00000001</f>
        <v>0.04013518</v>
      </c>
    </row>
    <row r="13519" customFormat="false" ht="15" hidden="false" customHeight="false" outlineLevel="0" collapsed="false">
      <c r="A13519" s="0" t="s">
        <v>2394</v>
      </c>
      <c r="B13519" s="0" t="s">
        <v>152</v>
      </c>
      <c r="C13519" s="0" t="n">
        <v>2002</v>
      </c>
      <c r="D13519" s="0" t="s">
        <v>71</v>
      </c>
      <c r="E13519" s="0" t="s">
        <v>72</v>
      </c>
      <c r="F13519" s="0" t="n">
        <v>0</v>
      </c>
      <c r="G13519" s="0" t="n">
        <v>0.04</v>
      </c>
      <c r="H13519" s="0" t="n">
        <v>0</v>
      </c>
      <c r="I13519" s="0" t="n">
        <v>0.01</v>
      </c>
      <c r="J13519" s="0" t="n">
        <v>0.04</v>
      </c>
      <c r="K13519" s="0" t="n">
        <v>88</v>
      </c>
      <c r="L13519" s="0" t="n">
        <v>9.1</v>
      </c>
      <c r="M13519" s="0" t="s">
        <v>73</v>
      </c>
      <c r="N13519" s="0" t="s">
        <v>152</v>
      </c>
      <c r="O13519" s="0" t="s">
        <v>42</v>
      </c>
      <c r="P13519" s="0" t="n">
        <f aca="false">IF(AND(OR(Dashboard!$B$5="All",D13519=Dashboard!$B$5),OR(Dashboard!$D$5="All",N13519=Dashboard!$D$5),OR(AND(C13519&lt;&gt;"",C13519&gt;=Dashboard!$F$5,C13519&lt;=Dashboard!$H$5),AND(C13519="",Dashboard!$F$5&lt;=1980,Dashboard!$H$5&gt;=2016))),1,0)</f>
        <v>1</v>
      </c>
      <c r="Q13519" s="0" t="n">
        <f aca="false">J13519*P13519+ROW()*0.00000001</f>
        <v>0.04013519</v>
      </c>
    </row>
    <row r="13520" customFormat="false" ht="15" hidden="false" customHeight="false" outlineLevel="0" collapsed="false">
      <c r="A13520" s="0" t="s">
        <v>6525</v>
      </c>
      <c r="B13520" s="0" t="s">
        <v>186</v>
      </c>
      <c r="C13520" s="0" t="n">
        <v>2002</v>
      </c>
      <c r="D13520" s="0" t="s">
        <v>16</v>
      </c>
      <c r="E13520" s="0" t="s">
        <v>124</v>
      </c>
      <c r="F13520" s="0" t="n">
        <v>0.03</v>
      </c>
      <c r="G13520" s="0" t="n">
        <v>0.01</v>
      </c>
      <c r="H13520" s="0" t="n">
        <v>0</v>
      </c>
      <c r="I13520" s="0" t="n">
        <v>0</v>
      </c>
      <c r="J13520" s="0" t="n">
        <v>0.04</v>
      </c>
      <c r="K13520" s="0" t="n">
        <v>61</v>
      </c>
      <c r="L13520" s="0" t="n">
        <v>3</v>
      </c>
      <c r="M13520" s="0" t="s">
        <v>36</v>
      </c>
      <c r="N13520" s="0" t="s">
        <v>35</v>
      </c>
      <c r="O13520" s="0" t="s">
        <v>67</v>
      </c>
      <c r="P13520" s="0" t="n">
        <f aca="false">IF(AND(OR(Dashboard!$B$5="All",D13520=Dashboard!$B$5),OR(Dashboard!$D$5="All",N13520=Dashboard!$D$5),OR(AND(C13520&lt;&gt;"",C13520&gt;=Dashboard!$F$5,C13520&lt;=Dashboard!$H$5),AND(C13520="",Dashboard!$F$5&lt;=1980,Dashboard!$H$5&gt;=2016))),1,0)</f>
        <v>1</v>
      </c>
      <c r="Q13520" s="0" t="n">
        <f aca="false">J13520*P13520+ROW()*0.00000001</f>
        <v>0.0401352</v>
      </c>
    </row>
    <row r="13521" customFormat="false" ht="15" hidden="false" customHeight="false" outlineLevel="0" collapsed="false">
      <c r="A13521" s="0" t="s">
        <v>9749</v>
      </c>
      <c r="B13521" s="0" t="s">
        <v>851</v>
      </c>
      <c r="C13521" s="0" t="n">
        <v>2015</v>
      </c>
      <c r="D13521" s="0" t="s">
        <v>71</v>
      </c>
      <c r="E13521" s="0" t="s">
        <v>328</v>
      </c>
      <c r="F13521" s="0" t="n">
        <v>0</v>
      </c>
      <c r="G13521" s="0" t="n">
        <v>0</v>
      </c>
      <c r="H13521" s="0" t="n">
        <v>0.04</v>
      </c>
      <c r="I13521" s="0" t="n">
        <v>0</v>
      </c>
      <c r="J13521" s="0" t="n">
        <v>0.04</v>
      </c>
      <c r="N13521" s="0" t="s">
        <v>74</v>
      </c>
      <c r="P13521" s="0" t="n">
        <f aca="false">IF(AND(OR(Dashboard!$B$5="All",D13521=Dashboard!$B$5),OR(Dashboard!$D$5="All",N13521=Dashboard!$D$5),OR(AND(C13521&lt;&gt;"",C13521&gt;=Dashboard!$F$5,C13521&lt;=Dashboard!$H$5),AND(C13521="",Dashboard!$F$5&lt;=1980,Dashboard!$H$5&gt;=2016))),1,0)</f>
        <v>1</v>
      </c>
      <c r="Q13521" s="0" t="n">
        <f aca="false">J13521*P13521+ROW()*0.00000001</f>
        <v>0.04013521</v>
      </c>
    </row>
    <row r="13522" customFormat="false" ht="15" hidden="false" customHeight="false" outlineLevel="0" collapsed="false">
      <c r="A13522" s="0" t="s">
        <v>9750</v>
      </c>
      <c r="B13522" s="0" t="s">
        <v>117</v>
      </c>
      <c r="C13522" s="0" t="n">
        <v>1996</v>
      </c>
      <c r="D13522" s="0" t="s">
        <v>71</v>
      </c>
      <c r="E13522" s="0" t="s">
        <v>3782</v>
      </c>
      <c r="F13522" s="0" t="n">
        <v>0.02</v>
      </c>
      <c r="G13522" s="0" t="n">
        <v>0.02</v>
      </c>
      <c r="H13522" s="0" t="n">
        <v>0</v>
      </c>
      <c r="I13522" s="0" t="n">
        <v>0</v>
      </c>
      <c r="J13522" s="0" t="n">
        <v>0.04</v>
      </c>
      <c r="N13522" s="0" t="s">
        <v>74</v>
      </c>
      <c r="P13522" s="0" t="n">
        <f aca="false">IF(AND(OR(Dashboard!$B$5="All",D13522=Dashboard!$B$5),OR(Dashboard!$D$5="All",N13522=Dashboard!$D$5),OR(AND(C13522&lt;&gt;"",C13522&gt;=Dashboard!$F$5,C13522&lt;=Dashboard!$H$5),AND(C13522="",Dashboard!$F$5&lt;=1980,Dashboard!$H$5&gt;=2016))),1,0)</f>
        <v>1</v>
      </c>
      <c r="Q13522" s="0" t="n">
        <f aca="false">J13522*P13522+ROW()*0.00000001</f>
        <v>0.04013522</v>
      </c>
    </row>
    <row r="13523" customFormat="false" ht="15" hidden="false" customHeight="false" outlineLevel="0" collapsed="false">
      <c r="A13523" s="0" t="s">
        <v>9751</v>
      </c>
      <c r="B13523" s="0" t="s">
        <v>50</v>
      </c>
      <c r="C13523" s="0" t="n">
        <v>2007</v>
      </c>
      <c r="D13523" s="0" t="s">
        <v>71</v>
      </c>
      <c r="E13523" s="0" t="s">
        <v>328</v>
      </c>
      <c r="F13523" s="0" t="n">
        <v>0</v>
      </c>
      <c r="G13523" s="0" t="n">
        <v>0</v>
      </c>
      <c r="H13523" s="0" t="n">
        <v>0.04</v>
      </c>
      <c r="I13523" s="0" t="n">
        <v>0</v>
      </c>
      <c r="J13523" s="0" t="n">
        <v>0.04</v>
      </c>
      <c r="N13523" s="0" t="s">
        <v>35</v>
      </c>
      <c r="P13523" s="0" t="n">
        <f aca="false">IF(AND(OR(Dashboard!$B$5="All",D13523=Dashboard!$B$5),OR(Dashboard!$D$5="All",N13523=Dashboard!$D$5),OR(AND(C13523&lt;&gt;"",C13523&gt;=Dashboard!$F$5,C13523&lt;=Dashboard!$H$5),AND(C13523="",Dashboard!$F$5&lt;=1980,Dashboard!$H$5&gt;=2016))),1,0)</f>
        <v>1</v>
      </c>
      <c r="Q13523" s="0" t="n">
        <f aca="false">J13523*P13523+ROW()*0.00000001</f>
        <v>0.04013523</v>
      </c>
    </row>
    <row r="13524" customFormat="false" ht="15" hidden="false" customHeight="false" outlineLevel="0" collapsed="false">
      <c r="A13524" s="0" t="s">
        <v>9752</v>
      </c>
      <c r="B13524" s="0" t="s">
        <v>144</v>
      </c>
      <c r="C13524" s="0" t="n">
        <v>2005</v>
      </c>
      <c r="D13524" s="0" t="s">
        <v>56</v>
      </c>
      <c r="E13524" s="0" t="s">
        <v>547</v>
      </c>
      <c r="F13524" s="0" t="n">
        <v>0.03</v>
      </c>
      <c r="G13524" s="0" t="n">
        <v>0.01</v>
      </c>
      <c r="H13524" s="0" t="n">
        <v>0</v>
      </c>
      <c r="I13524" s="0" t="n">
        <v>0</v>
      </c>
      <c r="J13524" s="0" t="n">
        <v>0.04</v>
      </c>
      <c r="K13524" s="0" t="n">
        <v>64</v>
      </c>
      <c r="L13524" s="0" t="n">
        <v>8.3</v>
      </c>
      <c r="M13524" s="0" t="s">
        <v>103</v>
      </c>
      <c r="N13524" s="0" t="s">
        <v>66</v>
      </c>
      <c r="O13524" s="0" t="s">
        <v>67</v>
      </c>
      <c r="P13524" s="0" t="n">
        <f aca="false">IF(AND(OR(Dashboard!$B$5="All",D13524=Dashboard!$B$5),OR(Dashboard!$D$5="All",N13524=Dashboard!$D$5),OR(AND(C13524&lt;&gt;"",C13524&gt;=Dashboard!$F$5,C13524&lt;=Dashboard!$H$5),AND(C13524="",Dashboard!$F$5&lt;=1980,Dashboard!$H$5&gt;=2016))),1,0)</f>
        <v>1</v>
      </c>
      <c r="Q13524" s="0" t="n">
        <f aca="false">J13524*P13524+ROW()*0.00000001</f>
        <v>0.04013524</v>
      </c>
    </row>
    <row r="13525" customFormat="false" ht="15" hidden="false" customHeight="false" outlineLevel="0" collapsed="false">
      <c r="A13525" s="0" t="s">
        <v>6518</v>
      </c>
      <c r="B13525" s="0" t="s">
        <v>50</v>
      </c>
      <c r="C13525" s="0" t="n">
        <v>2008</v>
      </c>
      <c r="D13525" s="0" t="s">
        <v>71</v>
      </c>
      <c r="E13525" s="0" t="s">
        <v>2960</v>
      </c>
      <c r="F13525" s="0" t="n">
        <v>0.04</v>
      </c>
      <c r="G13525" s="0" t="n">
        <v>0</v>
      </c>
      <c r="H13525" s="0" t="n">
        <v>0</v>
      </c>
      <c r="I13525" s="0" t="n">
        <v>0</v>
      </c>
      <c r="J13525" s="0" t="n">
        <v>0.04</v>
      </c>
      <c r="M13525" s="0" t="s">
        <v>36</v>
      </c>
      <c r="N13525" s="0" t="s">
        <v>35</v>
      </c>
      <c r="P13525" s="0" t="n">
        <f aca="false">IF(AND(OR(Dashboard!$B$5="All",D13525=Dashboard!$B$5),OR(Dashboard!$D$5="All",N13525=Dashboard!$D$5),OR(AND(C13525&lt;&gt;"",C13525&gt;=Dashboard!$F$5,C13525&lt;=Dashboard!$H$5),AND(C13525="",Dashboard!$F$5&lt;=1980,Dashboard!$H$5&gt;=2016))),1,0)</f>
        <v>1</v>
      </c>
      <c r="Q13525" s="0" t="n">
        <f aca="false">J13525*P13525+ROW()*0.00000001</f>
        <v>0.04013525</v>
      </c>
    </row>
    <row r="13526" customFormat="false" ht="15" hidden="false" customHeight="false" outlineLevel="0" collapsed="false">
      <c r="A13526" s="0" t="s">
        <v>3719</v>
      </c>
      <c r="B13526" s="0" t="s">
        <v>50</v>
      </c>
      <c r="C13526" s="0" t="n">
        <v>2007</v>
      </c>
      <c r="D13526" s="0" t="s">
        <v>71</v>
      </c>
      <c r="E13526" s="0" t="s">
        <v>72</v>
      </c>
      <c r="F13526" s="0" t="n">
        <v>0.04</v>
      </c>
      <c r="G13526" s="0" t="n">
        <v>0</v>
      </c>
      <c r="H13526" s="0" t="n">
        <v>0</v>
      </c>
      <c r="I13526" s="0" t="n">
        <v>0</v>
      </c>
      <c r="J13526" s="0" t="n">
        <v>0.04</v>
      </c>
      <c r="K13526" s="0" t="n">
        <v>35</v>
      </c>
      <c r="L13526" s="0" t="n">
        <v>4.8</v>
      </c>
      <c r="M13526" s="0" t="s">
        <v>125</v>
      </c>
      <c r="N13526" s="0" t="s">
        <v>35</v>
      </c>
      <c r="O13526" s="0" t="s">
        <v>177</v>
      </c>
      <c r="P13526" s="0" t="n">
        <f aca="false">IF(AND(OR(Dashboard!$B$5="All",D13526=Dashboard!$B$5),OR(Dashboard!$D$5="All",N13526=Dashboard!$D$5),OR(AND(C13526&lt;&gt;"",C13526&gt;=Dashboard!$F$5,C13526&lt;=Dashboard!$H$5),AND(C13526="",Dashboard!$F$5&lt;=1980,Dashboard!$H$5&gt;=2016))),1,0)</f>
        <v>1</v>
      </c>
      <c r="Q13526" s="0" t="n">
        <f aca="false">J13526*P13526+ROW()*0.00000001</f>
        <v>0.04013526</v>
      </c>
    </row>
    <row r="13527" customFormat="false" ht="15" hidden="false" customHeight="false" outlineLevel="0" collapsed="false">
      <c r="A13527" s="0" t="s">
        <v>9753</v>
      </c>
      <c r="B13527" s="0" t="s">
        <v>50</v>
      </c>
      <c r="C13527" s="0" t="n">
        <v>2009</v>
      </c>
      <c r="D13527" s="0" t="s">
        <v>48</v>
      </c>
      <c r="E13527" s="0" t="s">
        <v>9140</v>
      </c>
      <c r="F13527" s="0" t="n">
        <v>0.04</v>
      </c>
      <c r="G13527" s="0" t="n">
        <v>0</v>
      </c>
      <c r="H13527" s="0" t="n">
        <v>0</v>
      </c>
      <c r="I13527" s="0" t="n">
        <v>0</v>
      </c>
      <c r="J13527" s="0" t="n">
        <v>0.04</v>
      </c>
      <c r="M13527" s="0" t="s">
        <v>36</v>
      </c>
      <c r="N13527" s="0" t="s">
        <v>35</v>
      </c>
      <c r="P13527" s="0" t="n">
        <f aca="false">IF(AND(OR(Dashboard!$B$5="All",D13527=Dashboard!$B$5),OR(Dashboard!$D$5="All",N13527=Dashboard!$D$5),OR(AND(C13527&lt;&gt;"",C13527&gt;=Dashboard!$F$5,C13527&lt;=Dashboard!$H$5),AND(C13527="",Dashboard!$F$5&lt;=1980,Dashboard!$H$5&gt;=2016))),1,0)</f>
        <v>1</v>
      </c>
      <c r="Q13527" s="0" t="n">
        <f aca="false">J13527*P13527+ROW()*0.00000001</f>
        <v>0.04013527</v>
      </c>
    </row>
    <row r="13528" customFormat="false" ht="15" hidden="false" customHeight="false" outlineLevel="0" collapsed="false">
      <c r="A13528" s="0" t="s">
        <v>1726</v>
      </c>
      <c r="B13528" s="0" t="s">
        <v>64</v>
      </c>
      <c r="C13528" s="0" t="n">
        <v>2007</v>
      </c>
      <c r="D13528" s="0" t="s">
        <v>34</v>
      </c>
      <c r="E13528" s="0" t="s">
        <v>154</v>
      </c>
      <c r="F13528" s="0" t="n">
        <v>0.03</v>
      </c>
      <c r="G13528" s="0" t="n">
        <v>0.01</v>
      </c>
      <c r="H13528" s="0" t="n">
        <v>0</v>
      </c>
      <c r="I13528" s="0" t="n">
        <v>0</v>
      </c>
      <c r="J13528" s="0" t="n">
        <v>0.04</v>
      </c>
      <c r="K13528" s="0" t="n">
        <v>80</v>
      </c>
      <c r="L13528" s="0" t="n">
        <v>6.8</v>
      </c>
      <c r="M13528" s="0" t="s">
        <v>36</v>
      </c>
      <c r="N13528" s="0" t="s">
        <v>66</v>
      </c>
      <c r="O13528" s="0" t="s">
        <v>37</v>
      </c>
      <c r="P13528" s="0" t="n">
        <f aca="false">IF(AND(OR(Dashboard!$B$5="All",D13528=Dashboard!$B$5),OR(Dashboard!$D$5="All",N13528=Dashboard!$D$5),OR(AND(C13528&lt;&gt;"",C13528&gt;=Dashboard!$F$5,C13528&lt;=Dashboard!$H$5),AND(C13528="",Dashboard!$F$5&lt;=1980,Dashboard!$H$5&gt;=2016))),1,0)</f>
        <v>1</v>
      </c>
      <c r="Q13528" s="0" t="n">
        <f aca="false">J13528*P13528+ROW()*0.00000001</f>
        <v>0.04013528</v>
      </c>
    </row>
    <row r="13529" customFormat="false" ht="15" hidden="false" customHeight="false" outlineLevel="0" collapsed="false">
      <c r="A13529" s="0" t="s">
        <v>9754</v>
      </c>
      <c r="B13529" s="0" t="s">
        <v>117</v>
      </c>
      <c r="C13529" s="0" t="n">
        <v>2001</v>
      </c>
      <c r="D13529" s="0" t="s">
        <v>71</v>
      </c>
      <c r="E13529" s="0" t="s">
        <v>1056</v>
      </c>
      <c r="F13529" s="0" t="n">
        <v>0.02</v>
      </c>
      <c r="G13529" s="0" t="n">
        <v>0.02</v>
      </c>
      <c r="H13529" s="0" t="n">
        <v>0</v>
      </c>
      <c r="I13529" s="0" t="n">
        <v>0</v>
      </c>
      <c r="J13529" s="0" t="n">
        <v>0.04</v>
      </c>
      <c r="N13529" s="0" t="s">
        <v>74</v>
      </c>
      <c r="P13529" s="0" t="n">
        <f aca="false">IF(AND(OR(Dashboard!$B$5="All",D13529=Dashboard!$B$5),OR(Dashboard!$D$5="All",N13529=Dashboard!$D$5),OR(AND(C13529&lt;&gt;"",C13529&gt;=Dashboard!$F$5,C13529&lt;=Dashboard!$H$5),AND(C13529="",Dashboard!$F$5&lt;=1980,Dashboard!$H$5&gt;=2016))),1,0)</f>
        <v>1</v>
      </c>
      <c r="Q13529" s="0" t="n">
        <f aca="false">J13529*P13529+ROW()*0.00000001</f>
        <v>0.04013529</v>
      </c>
    </row>
    <row r="13530" customFormat="false" ht="15" hidden="false" customHeight="false" outlineLevel="0" collapsed="false">
      <c r="A13530" s="0" t="s">
        <v>2698</v>
      </c>
      <c r="B13530" s="0" t="s">
        <v>50</v>
      </c>
      <c r="C13530" s="0" t="n">
        <v>2007</v>
      </c>
      <c r="D13530" s="0" t="s">
        <v>246</v>
      </c>
      <c r="E13530" s="0" t="s">
        <v>157</v>
      </c>
      <c r="F13530" s="0" t="n">
        <v>0.01</v>
      </c>
      <c r="G13530" s="0" t="n">
        <v>0</v>
      </c>
      <c r="H13530" s="0" t="n">
        <v>0.03</v>
      </c>
      <c r="I13530" s="0" t="n">
        <v>0</v>
      </c>
      <c r="J13530" s="0" t="n">
        <v>0.04</v>
      </c>
      <c r="K13530" s="0" t="n">
        <v>72</v>
      </c>
      <c r="L13530" s="0" t="n">
        <v>8.9</v>
      </c>
      <c r="M13530" s="0" t="s">
        <v>125</v>
      </c>
      <c r="N13530" s="0" t="s">
        <v>35</v>
      </c>
      <c r="O13530" s="0" t="s">
        <v>37</v>
      </c>
      <c r="P13530" s="0" t="n">
        <f aca="false">IF(AND(OR(Dashboard!$B$5="All",D13530=Dashboard!$B$5),OR(Dashboard!$D$5="All",N13530=Dashboard!$D$5),OR(AND(C13530&lt;&gt;"",C13530&gt;=Dashboard!$F$5,C13530&lt;=Dashboard!$H$5),AND(C13530="",Dashboard!$F$5&lt;=1980,Dashboard!$H$5&gt;=2016))),1,0)</f>
        <v>1</v>
      </c>
      <c r="Q13530" s="0" t="n">
        <f aca="false">J13530*P13530+ROW()*0.00000001</f>
        <v>0.0401353</v>
      </c>
    </row>
    <row r="13531" customFormat="false" ht="15" hidden="false" customHeight="false" outlineLevel="0" collapsed="false">
      <c r="A13531" s="0" t="s">
        <v>9644</v>
      </c>
      <c r="B13531" s="0" t="s">
        <v>50</v>
      </c>
      <c r="C13531" s="0" t="n">
        <v>2010</v>
      </c>
      <c r="D13531" s="0" t="s">
        <v>58</v>
      </c>
      <c r="E13531" s="0" t="s">
        <v>5954</v>
      </c>
      <c r="F13531" s="0" t="n">
        <v>0.04</v>
      </c>
      <c r="G13531" s="0" t="n">
        <v>0</v>
      </c>
      <c r="H13531" s="0" t="n">
        <v>0</v>
      </c>
      <c r="I13531" s="0" t="n">
        <v>0</v>
      </c>
      <c r="J13531" s="0" t="n">
        <v>0.04</v>
      </c>
      <c r="M13531" s="0" t="s">
        <v>36</v>
      </c>
      <c r="N13531" s="0" t="s">
        <v>35</v>
      </c>
      <c r="P13531" s="0" t="n">
        <f aca="false">IF(AND(OR(Dashboard!$B$5="All",D13531=Dashboard!$B$5),OR(Dashboard!$D$5="All",N13531=Dashboard!$D$5),OR(AND(C13531&lt;&gt;"",C13531&gt;=Dashboard!$F$5,C13531&lt;=Dashboard!$H$5),AND(C13531="",Dashboard!$F$5&lt;=1980,Dashboard!$H$5&gt;=2016))),1,0)</f>
        <v>1</v>
      </c>
      <c r="Q13531" s="0" t="n">
        <f aca="false">J13531*P13531+ROW()*0.00000001</f>
        <v>0.04013531</v>
      </c>
    </row>
    <row r="13532" customFormat="false" ht="15" hidden="false" customHeight="false" outlineLevel="0" collapsed="false">
      <c r="A13532" s="0" t="s">
        <v>9755</v>
      </c>
      <c r="B13532" s="0" t="s">
        <v>50</v>
      </c>
      <c r="C13532" s="0" t="n">
        <v>2010</v>
      </c>
      <c r="D13532" s="0" t="s">
        <v>52</v>
      </c>
      <c r="E13532" s="0" t="s">
        <v>195</v>
      </c>
      <c r="F13532" s="0" t="n">
        <v>0.04</v>
      </c>
      <c r="G13532" s="0" t="n">
        <v>0</v>
      </c>
      <c r="H13532" s="0" t="n">
        <v>0</v>
      </c>
      <c r="I13532" s="0" t="n">
        <v>0</v>
      </c>
      <c r="J13532" s="0" t="n">
        <v>0.04</v>
      </c>
      <c r="M13532" s="0" t="s">
        <v>36</v>
      </c>
      <c r="N13532" s="0" t="s">
        <v>35</v>
      </c>
      <c r="P13532" s="0" t="n">
        <f aca="false">IF(AND(OR(Dashboard!$B$5="All",D13532=Dashboard!$B$5),OR(Dashboard!$D$5="All",N13532=Dashboard!$D$5),OR(AND(C13532&lt;&gt;"",C13532&gt;=Dashboard!$F$5,C13532&lt;=Dashboard!$H$5),AND(C13532="",Dashboard!$F$5&lt;=1980,Dashboard!$H$5&gt;=2016))),1,0)</f>
        <v>1</v>
      </c>
      <c r="Q13532" s="0" t="n">
        <f aca="false">J13532*P13532+ROW()*0.00000001</f>
        <v>0.04013532</v>
      </c>
    </row>
    <row r="13533" customFormat="false" ht="15" hidden="false" customHeight="false" outlineLevel="0" collapsed="false">
      <c r="A13533" s="0" t="s">
        <v>9756</v>
      </c>
      <c r="B13533" s="0" t="s">
        <v>50</v>
      </c>
      <c r="C13533" s="0" t="n">
        <v>2008</v>
      </c>
      <c r="D13533" s="0" t="s">
        <v>52</v>
      </c>
      <c r="E13533" s="0" t="s">
        <v>35</v>
      </c>
      <c r="F13533" s="0" t="n">
        <v>0</v>
      </c>
      <c r="G13533" s="0" t="n">
        <v>0</v>
      </c>
      <c r="H13533" s="0" t="n">
        <v>0.04</v>
      </c>
      <c r="I13533" s="0" t="n">
        <v>0</v>
      </c>
      <c r="J13533" s="0" t="n">
        <v>0.04</v>
      </c>
      <c r="N13533" s="0" t="s">
        <v>35</v>
      </c>
      <c r="P13533" s="0" t="n">
        <f aca="false">IF(AND(OR(Dashboard!$B$5="All",D13533=Dashboard!$B$5),OR(Dashboard!$D$5="All",N13533=Dashboard!$D$5),OR(AND(C13533&lt;&gt;"",C13533&gt;=Dashboard!$F$5,C13533&lt;=Dashboard!$H$5),AND(C13533="",Dashboard!$F$5&lt;=1980,Dashboard!$H$5&gt;=2016))),1,0)</f>
        <v>1</v>
      </c>
      <c r="Q13533" s="0" t="n">
        <f aca="false">J13533*P13533+ROW()*0.00000001</f>
        <v>0.04013533</v>
      </c>
    </row>
    <row r="13534" customFormat="false" ht="15" hidden="false" customHeight="false" outlineLevel="0" collapsed="false">
      <c r="A13534" s="0" t="s">
        <v>5394</v>
      </c>
      <c r="B13534" s="0" t="s">
        <v>152</v>
      </c>
      <c r="C13534" s="0" t="n">
        <v>2009</v>
      </c>
      <c r="D13534" s="0" t="s">
        <v>246</v>
      </c>
      <c r="E13534" s="0" t="s">
        <v>4034</v>
      </c>
      <c r="F13534" s="0" t="n">
        <v>0</v>
      </c>
      <c r="G13534" s="0" t="n">
        <v>0.04</v>
      </c>
      <c r="H13534" s="0" t="n">
        <v>0</v>
      </c>
      <c r="I13534" s="0" t="n">
        <v>0.01</v>
      </c>
      <c r="J13534" s="0" t="n">
        <v>0.04</v>
      </c>
      <c r="K13534" s="0" t="n">
        <v>79</v>
      </c>
      <c r="L13534" s="0" t="n">
        <v>8.1</v>
      </c>
      <c r="M13534" s="0" t="s">
        <v>103</v>
      </c>
      <c r="N13534" s="0" t="s">
        <v>152</v>
      </c>
      <c r="O13534" s="0" t="s">
        <v>37</v>
      </c>
      <c r="P13534" s="0" t="n">
        <f aca="false">IF(AND(OR(Dashboard!$B$5="All",D13534=Dashboard!$B$5),OR(Dashboard!$D$5="All",N13534=Dashboard!$D$5),OR(AND(C13534&lt;&gt;"",C13534&gt;=Dashboard!$F$5,C13534&lt;=Dashboard!$H$5),AND(C13534="",Dashboard!$F$5&lt;=1980,Dashboard!$H$5&gt;=2016))),1,0)</f>
        <v>1</v>
      </c>
      <c r="Q13534" s="0" t="n">
        <f aca="false">J13534*P13534+ROW()*0.00000001</f>
        <v>0.04013534</v>
      </c>
    </row>
    <row r="13535" customFormat="false" ht="15" hidden="false" customHeight="false" outlineLevel="0" collapsed="false">
      <c r="A13535" s="0" t="s">
        <v>9757</v>
      </c>
      <c r="B13535" s="0" t="s">
        <v>85</v>
      </c>
      <c r="C13535" s="0" t="n">
        <v>2004</v>
      </c>
      <c r="D13535" s="0" t="s">
        <v>46</v>
      </c>
      <c r="E13535" s="0" t="s">
        <v>220</v>
      </c>
      <c r="F13535" s="0" t="n">
        <v>0.03</v>
      </c>
      <c r="G13535" s="0" t="n">
        <v>0.01</v>
      </c>
      <c r="H13535" s="0" t="n">
        <v>0</v>
      </c>
      <c r="I13535" s="0" t="n">
        <v>0</v>
      </c>
      <c r="J13535" s="0" t="n">
        <v>0.04</v>
      </c>
      <c r="K13535" s="0" t="n">
        <v>78</v>
      </c>
      <c r="L13535" s="0" t="n">
        <v>8.5</v>
      </c>
      <c r="M13535" s="0" t="s">
        <v>103</v>
      </c>
      <c r="N13535" s="0" t="s">
        <v>35</v>
      </c>
      <c r="O13535" s="0" t="s">
        <v>37</v>
      </c>
      <c r="P13535" s="0" t="n">
        <f aca="false">IF(AND(OR(Dashboard!$B$5="All",D13535=Dashboard!$B$5),OR(Dashboard!$D$5="All",N13535=Dashboard!$D$5),OR(AND(C13535&lt;&gt;"",C13535&gt;=Dashboard!$F$5,C13535&lt;=Dashboard!$H$5),AND(C13535="",Dashboard!$F$5&lt;=1980,Dashboard!$H$5&gt;=2016))),1,0)</f>
        <v>1</v>
      </c>
      <c r="Q13535" s="0" t="n">
        <f aca="false">J13535*P13535+ROW()*0.00000001</f>
        <v>0.04013535</v>
      </c>
    </row>
    <row r="13536" customFormat="false" ht="15" hidden="false" customHeight="false" outlineLevel="0" collapsed="false">
      <c r="A13536" s="0" t="s">
        <v>3671</v>
      </c>
      <c r="B13536" s="0" t="s">
        <v>152</v>
      </c>
      <c r="C13536" s="0" t="n">
        <v>2016</v>
      </c>
      <c r="D13536" s="0" t="s">
        <v>114</v>
      </c>
      <c r="E13536" s="0" t="s">
        <v>157</v>
      </c>
      <c r="F13536" s="0" t="n">
        <v>0.01</v>
      </c>
      <c r="G13536" s="0" t="n">
        <v>0.04</v>
      </c>
      <c r="H13536" s="0" t="n">
        <v>0</v>
      </c>
      <c r="I13536" s="0" t="n">
        <v>0</v>
      </c>
      <c r="J13536" s="0" t="n">
        <v>0.04</v>
      </c>
      <c r="K13536" s="0" t="n">
        <v>83</v>
      </c>
      <c r="L13536" s="0" t="n">
        <v>8.6</v>
      </c>
      <c r="M13536" s="0" t="s">
        <v>73</v>
      </c>
      <c r="N13536" s="0" t="s">
        <v>152</v>
      </c>
      <c r="O13536" s="0" t="s">
        <v>42</v>
      </c>
      <c r="P13536" s="0" t="n">
        <f aca="false">IF(AND(OR(Dashboard!$B$5="All",D13536=Dashboard!$B$5),OR(Dashboard!$D$5="All",N13536=Dashboard!$D$5),OR(AND(C13536&lt;&gt;"",C13536&gt;=Dashboard!$F$5,C13536&lt;=Dashboard!$H$5),AND(C13536="",Dashboard!$F$5&lt;=1980,Dashboard!$H$5&gt;=2016))),1,0)</f>
        <v>1</v>
      </c>
      <c r="Q13536" s="0" t="n">
        <f aca="false">J13536*P13536+ROW()*0.00000001</f>
        <v>0.04013536</v>
      </c>
    </row>
    <row r="13537" customFormat="false" ht="15" hidden="false" customHeight="false" outlineLevel="0" collapsed="false">
      <c r="A13537" s="0" t="s">
        <v>9758</v>
      </c>
      <c r="B13537" s="0" t="s">
        <v>117</v>
      </c>
      <c r="C13537" s="0" t="n">
        <v>1998</v>
      </c>
      <c r="D13537" s="0" t="s">
        <v>246</v>
      </c>
      <c r="E13537" s="0" t="s">
        <v>782</v>
      </c>
      <c r="F13537" s="0" t="n">
        <v>0</v>
      </c>
      <c r="G13537" s="0" t="n">
        <v>0</v>
      </c>
      <c r="H13537" s="0" t="n">
        <v>0.04</v>
      </c>
      <c r="I13537" s="0" t="n">
        <v>0</v>
      </c>
      <c r="J13537" s="0" t="n">
        <v>0.04</v>
      </c>
      <c r="N13537" s="0" t="s">
        <v>74</v>
      </c>
      <c r="P13537" s="0" t="n">
        <f aca="false">IF(AND(OR(Dashboard!$B$5="All",D13537=Dashboard!$B$5),OR(Dashboard!$D$5="All",N13537=Dashboard!$D$5),OR(AND(C13537&lt;&gt;"",C13537&gt;=Dashboard!$F$5,C13537&lt;=Dashboard!$H$5),AND(C13537="",Dashboard!$F$5&lt;=1980,Dashboard!$H$5&gt;=2016))),1,0)</f>
        <v>1</v>
      </c>
      <c r="Q13537" s="0" t="n">
        <f aca="false">J13537*P13537+ROW()*0.00000001</f>
        <v>0.04013537</v>
      </c>
    </row>
    <row r="13538" customFormat="false" ht="15" hidden="false" customHeight="false" outlineLevel="0" collapsed="false">
      <c r="A13538" s="0" t="s">
        <v>9759</v>
      </c>
      <c r="B13538" s="0" t="s">
        <v>97</v>
      </c>
      <c r="C13538" s="0" t="n">
        <v>2013</v>
      </c>
      <c r="D13538" s="0" t="s">
        <v>58</v>
      </c>
      <c r="E13538" s="0" t="s">
        <v>782</v>
      </c>
      <c r="F13538" s="0" t="n">
        <v>0</v>
      </c>
      <c r="G13538" s="0" t="n">
        <v>0</v>
      </c>
      <c r="H13538" s="0" t="n">
        <v>0.04</v>
      </c>
      <c r="I13538" s="0" t="n">
        <v>0</v>
      </c>
      <c r="J13538" s="0" t="n">
        <v>0.04</v>
      </c>
      <c r="N13538" s="0" t="s">
        <v>35</v>
      </c>
      <c r="P13538" s="0" t="n">
        <f aca="false">IF(AND(OR(Dashboard!$B$5="All",D13538=Dashboard!$B$5),OR(Dashboard!$D$5="All",N13538=Dashboard!$D$5),OR(AND(C13538&lt;&gt;"",C13538&gt;=Dashboard!$F$5,C13538&lt;=Dashboard!$H$5),AND(C13538="",Dashboard!$F$5&lt;=1980,Dashboard!$H$5&gt;=2016))),1,0)</f>
        <v>1</v>
      </c>
      <c r="Q13538" s="0" t="n">
        <f aca="false">J13538*P13538+ROW()*0.00000001</f>
        <v>0.04013538</v>
      </c>
    </row>
    <row r="13539" customFormat="false" ht="15" hidden="false" customHeight="false" outlineLevel="0" collapsed="false">
      <c r="A13539" s="0" t="s">
        <v>9760</v>
      </c>
      <c r="B13539" s="0" t="s">
        <v>152</v>
      </c>
      <c r="C13539" s="0" t="n">
        <v>2011</v>
      </c>
      <c r="D13539" s="0" t="s">
        <v>48</v>
      </c>
      <c r="E13539" s="0" t="s">
        <v>1259</v>
      </c>
      <c r="F13539" s="0" t="n">
        <v>0</v>
      </c>
      <c r="G13539" s="0" t="n">
        <v>0.04</v>
      </c>
      <c r="H13539" s="0" t="n">
        <v>0</v>
      </c>
      <c r="I13539" s="0" t="n">
        <v>0.01</v>
      </c>
      <c r="J13539" s="0" t="n">
        <v>0.04</v>
      </c>
      <c r="N13539" s="0" t="s">
        <v>152</v>
      </c>
      <c r="P13539" s="0" t="n">
        <f aca="false">IF(AND(OR(Dashboard!$B$5="All",D13539=Dashboard!$B$5),OR(Dashboard!$D$5="All",N13539=Dashboard!$D$5),OR(AND(C13539&lt;&gt;"",C13539&gt;=Dashboard!$F$5,C13539&lt;=Dashboard!$H$5),AND(C13539="",Dashboard!$F$5&lt;=1980,Dashboard!$H$5&gt;=2016))),1,0)</f>
        <v>1</v>
      </c>
      <c r="Q13539" s="0" t="n">
        <f aca="false">J13539*P13539+ROW()*0.00000001</f>
        <v>0.04013539</v>
      </c>
    </row>
    <row r="13540" customFormat="false" ht="15" hidden="false" customHeight="false" outlineLevel="0" collapsed="false">
      <c r="A13540" s="0" t="s">
        <v>9761</v>
      </c>
      <c r="B13540" s="0" t="s">
        <v>117</v>
      </c>
      <c r="C13540" s="0" t="n">
        <v>1996</v>
      </c>
      <c r="D13540" s="0" t="s">
        <v>52</v>
      </c>
      <c r="E13540" s="0" t="s">
        <v>8851</v>
      </c>
      <c r="F13540" s="0" t="n">
        <v>0</v>
      </c>
      <c r="G13540" s="0" t="n">
        <v>0</v>
      </c>
      <c r="H13540" s="0" t="n">
        <v>0.04</v>
      </c>
      <c r="I13540" s="0" t="n">
        <v>0</v>
      </c>
      <c r="J13540" s="0" t="n">
        <v>0.04</v>
      </c>
      <c r="N13540" s="0" t="s">
        <v>74</v>
      </c>
      <c r="P13540" s="0" t="n">
        <f aca="false">IF(AND(OR(Dashboard!$B$5="All",D13540=Dashboard!$B$5),OR(Dashboard!$D$5="All",N13540=Dashboard!$D$5),OR(AND(C13540&lt;&gt;"",C13540&gt;=Dashboard!$F$5,C13540&lt;=Dashboard!$H$5),AND(C13540="",Dashboard!$F$5&lt;=1980,Dashboard!$H$5&gt;=2016))),1,0)</f>
        <v>1</v>
      </c>
      <c r="Q13540" s="0" t="n">
        <f aca="false">J13540*P13540+ROW()*0.00000001</f>
        <v>0.0401354</v>
      </c>
    </row>
    <row r="13541" customFormat="false" ht="15" hidden="false" customHeight="false" outlineLevel="0" collapsed="false">
      <c r="A13541" s="0" t="s">
        <v>9762</v>
      </c>
      <c r="B13541" s="0" t="s">
        <v>50</v>
      </c>
      <c r="C13541" s="0" t="n">
        <v>2007</v>
      </c>
      <c r="D13541" s="0" t="s">
        <v>71</v>
      </c>
      <c r="E13541" s="0" t="s">
        <v>2225</v>
      </c>
      <c r="F13541" s="0" t="n">
        <v>0.04</v>
      </c>
      <c r="G13541" s="0" t="n">
        <v>0</v>
      </c>
      <c r="H13541" s="0" t="n">
        <v>0</v>
      </c>
      <c r="I13541" s="0" t="n">
        <v>0</v>
      </c>
      <c r="J13541" s="0" t="n">
        <v>0.04</v>
      </c>
      <c r="M13541" s="0" t="s">
        <v>36</v>
      </c>
      <c r="N13541" s="0" t="s">
        <v>35</v>
      </c>
      <c r="P13541" s="0" t="n">
        <f aca="false">IF(AND(OR(Dashboard!$B$5="All",D13541=Dashboard!$B$5),OR(Dashboard!$D$5="All",N13541=Dashboard!$D$5),OR(AND(C13541&lt;&gt;"",C13541&gt;=Dashboard!$F$5,C13541&lt;=Dashboard!$H$5),AND(C13541="",Dashboard!$F$5&lt;=1980,Dashboard!$H$5&gt;=2016))),1,0)</f>
        <v>1</v>
      </c>
      <c r="Q13541" s="0" t="n">
        <f aca="false">J13541*P13541+ROW()*0.00000001</f>
        <v>0.04013541</v>
      </c>
    </row>
    <row r="13542" customFormat="false" ht="15" hidden="false" customHeight="false" outlineLevel="0" collapsed="false">
      <c r="A13542" s="0" t="s">
        <v>9763</v>
      </c>
      <c r="B13542" s="0" t="s">
        <v>85</v>
      </c>
      <c r="C13542" s="0" t="n">
        <v>2004</v>
      </c>
      <c r="D13542" s="0" t="s">
        <v>34</v>
      </c>
      <c r="E13542" s="0" t="s">
        <v>9764</v>
      </c>
      <c r="F13542" s="0" t="n">
        <v>0.03</v>
      </c>
      <c r="G13542" s="0" t="n">
        <v>0.01</v>
      </c>
      <c r="H13542" s="0" t="n">
        <v>0</v>
      </c>
      <c r="I13542" s="0" t="n">
        <v>0</v>
      </c>
      <c r="J13542" s="0" t="n">
        <v>0.04</v>
      </c>
      <c r="M13542" s="0" t="s">
        <v>36</v>
      </c>
      <c r="N13542" s="0" t="s">
        <v>35</v>
      </c>
      <c r="P13542" s="0" t="n">
        <f aca="false">IF(AND(OR(Dashboard!$B$5="All",D13542=Dashboard!$B$5),OR(Dashboard!$D$5="All",N13542=Dashboard!$D$5),OR(AND(C13542&lt;&gt;"",C13542&gt;=Dashboard!$F$5,C13542&lt;=Dashboard!$H$5),AND(C13542="",Dashboard!$F$5&lt;=1980,Dashboard!$H$5&gt;=2016))),1,0)</f>
        <v>1</v>
      </c>
      <c r="Q13542" s="0" t="n">
        <f aca="false">J13542*P13542+ROW()*0.00000001</f>
        <v>0.04013542</v>
      </c>
    </row>
    <row r="13543" customFormat="false" ht="15" hidden="false" customHeight="false" outlineLevel="0" collapsed="false">
      <c r="A13543" s="0" t="s">
        <v>9765</v>
      </c>
      <c r="B13543" s="0" t="s">
        <v>85</v>
      </c>
      <c r="C13543" s="0" t="n">
        <v>2002</v>
      </c>
      <c r="D13543" s="0" t="s">
        <v>56</v>
      </c>
      <c r="E13543" s="0" t="s">
        <v>418</v>
      </c>
      <c r="F13543" s="0" t="n">
        <v>0.03</v>
      </c>
      <c r="G13543" s="0" t="n">
        <v>0.01</v>
      </c>
      <c r="H13543" s="0" t="n">
        <v>0</v>
      </c>
      <c r="I13543" s="0" t="n">
        <v>0</v>
      </c>
      <c r="J13543" s="0" t="n">
        <v>0.04</v>
      </c>
      <c r="K13543" s="0" t="n">
        <v>65</v>
      </c>
      <c r="M13543" s="0" t="s">
        <v>103</v>
      </c>
      <c r="N13543" s="0" t="s">
        <v>35</v>
      </c>
      <c r="O13543" s="0" t="s">
        <v>67</v>
      </c>
      <c r="P13543" s="0" t="n">
        <f aca="false">IF(AND(OR(Dashboard!$B$5="All",D13543=Dashboard!$B$5),OR(Dashboard!$D$5="All",N13543=Dashboard!$D$5),OR(AND(C13543&lt;&gt;"",C13543&gt;=Dashboard!$F$5,C13543&lt;=Dashboard!$H$5),AND(C13543="",Dashboard!$F$5&lt;=1980,Dashboard!$H$5&gt;=2016))),1,0)</f>
        <v>1</v>
      </c>
      <c r="Q13543" s="0" t="n">
        <f aca="false">J13543*P13543+ROW()*0.00000001</f>
        <v>0.04013543</v>
      </c>
    </row>
    <row r="13544" customFormat="false" ht="15" hidden="false" customHeight="false" outlineLevel="0" collapsed="false">
      <c r="A13544" s="0" t="s">
        <v>9162</v>
      </c>
      <c r="B13544" s="0" t="s">
        <v>70</v>
      </c>
      <c r="C13544" s="0" t="n">
        <v>2016</v>
      </c>
      <c r="D13544" s="0" t="s">
        <v>71</v>
      </c>
      <c r="E13544" s="0" t="s">
        <v>328</v>
      </c>
      <c r="F13544" s="0" t="n">
        <v>0</v>
      </c>
      <c r="G13544" s="0" t="n">
        <v>0</v>
      </c>
      <c r="H13544" s="0" t="n">
        <v>0.04</v>
      </c>
      <c r="I13544" s="0" t="n">
        <v>0</v>
      </c>
      <c r="J13544" s="0" t="n">
        <v>0.04</v>
      </c>
      <c r="N13544" s="0" t="s">
        <v>74</v>
      </c>
      <c r="P13544" s="0" t="n">
        <f aca="false">IF(AND(OR(Dashboard!$B$5="All",D13544=Dashboard!$B$5),OR(Dashboard!$D$5="All",N13544=Dashboard!$D$5),OR(AND(C13544&lt;&gt;"",C13544&gt;=Dashboard!$F$5,C13544&lt;=Dashboard!$H$5),AND(C13544="",Dashboard!$F$5&lt;=1980,Dashboard!$H$5&gt;=2016))),1,0)</f>
        <v>1</v>
      </c>
      <c r="Q13544" s="0" t="n">
        <f aca="false">J13544*P13544+ROW()*0.00000001</f>
        <v>0.04013544</v>
      </c>
    </row>
    <row r="13545" customFormat="false" ht="15" hidden="false" customHeight="false" outlineLevel="0" collapsed="false">
      <c r="A13545" s="0" t="s">
        <v>7811</v>
      </c>
      <c r="B13545" s="0" t="s">
        <v>164</v>
      </c>
      <c r="C13545" s="0" t="n">
        <v>2007</v>
      </c>
      <c r="D13545" s="0" t="s">
        <v>71</v>
      </c>
      <c r="E13545" s="0" t="s">
        <v>547</v>
      </c>
      <c r="F13545" s="0" t="n">
        <v>0.04</v>
      </c>
      <c r="G13545" s="0" t="n">
        <v>0</v>
      </c>
      <c r="H13545" s="0" t="n">
        <v>0</v>
      </c>
      <c r="I13545" s="0" t="n">
        <v>0</v>
      </c>
      <c r="J13545" s="0" t="n">
        <v>0.04</v>
      </c>
      <c r="K13545" s="0" t="n">
        <v>49</v>
      </c>
      <c r="M13545" s="0" t="s">
        <v>103</v>
      </c>
      <c r="N13545" s="0" t="s">
        <v>74</v>
      </c>
      <c r="O13545" s="0" t="s">
        <v>177</v>
      </c>
      <c r="P13545" s="0" t="n">
        <f aca="false">IF(AND(OR(Dashboard!$B$5="All",D13545=Dashboard!$B$5),OR(Dashboard!$D$5="All",N13545=Dashboard!$D$5),OR(AND(C13545&lt;&gt;"",C13545&gt;=Dashboard!$F$5,C13545&lt;=Dashboard!$H$5),AND(C13545="",Dashboard!$F$5&lt;=1980,Dashboard!$H$5&gt;=2016))),1,0)</f>
        <v>1</v>
      </c>
      <c r="Q13545" s="0" t="n">
        <f aca="false">J13545*P13545+ROW()*0.00000001</f>
        <v>0.04013545</v>
      </c>
    </row>
    <row r="13546" customFormat="false" ht="15" hidden="false" customHeight="false" outlineLevel="0" collapsed="false">
      <c r="A13546" s="0" t="s">
        <v>6930</v>
      </c>
      <c r="B13546" s="0" t="s">
        <v>50</v>
      </c>
      <c r="C13546" s="0" t="n">
        <v>2009</v>
      </c>
      <c r="D13546" s="0" t="s">
        <v>52</v>
      </c>
      <c r="E13546" s="0" t="s">
        <v>814</v>
      </c>
      <c r="F13546" s="0" t="n">
        <v>0</v>
      </c>
      <c r="G13546" s="0" t="n">
        <v>0.04</v>
      </c>
      <c r="H13546" s="0" t="n">
        <v>0</v>
      </c>
      <c r="I13546" s="0" t="n">
        <v>0</v>
      </c>
      <c r="J13546" s="0" t="n">
        <v>0.04</v>
      </c>
      <c r="N13546" s="0" t="s">
        <v>35</v>
      </c>
      <c r="P13546" s="0" t="n">
        <f aca="false">IF(AND(OR(Dashboard!$B$5="All",D13546=Dashboard!$B$5),OR(Dashboard!$D$5="All",N13546=Dashboard!$D$5),OR(AND(C13546&lt;&gt;"",C13546&gt;=Dashboard!$F$5,C13546&lt;=Dashboard!$H$5),AND(C13546="",Dashboard!$F$5&lt;=1980,Dashboard!$H$5&gt;=2016))),1,0)</f>
        <v>1</v>
      </c>
      <c r="Q13546" s="0" t="n">
        <f aca="false">J13546*P13546+ROW()*0.00000001</f>
        <v>0.04013546</v>
      </c>
    </row>
    <row r="13547" customFormat="false" ht="15" hidden="false" customHeight="false" outlineLevel="0" collapsed="false">
      <c r="A13547" s="0" t="s">
        <v>9766</v>
      </c>
      <c r="B13547" s="0" t="s">
        <v>144</v>
      </c>
      <c r="C13547" s="0" t="n">
        <v>2004</v>
      </c>
      <c r="D13547" s="0" t="s">
        <v>41</v>
      </c>
      <c r="E13547" s="0" t="s">
        <v>547</v>
      </c>
      <c r="F13547" s="0" t="n">
        <v>0.03</v>
      </c>
      <c r="G13547" s="0" t="n">
        <v>0.01</v>
      </c>
      <c r="H13547" s="0" t="n">
        <v>0</v>
      </c>
      <c r="I13547" s="0" t="n">
        <v>0</v>
      </c>
      <c r="J13547" s="0" t="n">
        <v>0.04</v>
      </c>
      <c r="L13547" s="0" t="n">
        <v>8.3</v>
      </c>
      <c r="M13547" s="0" t="s">
        <v>103</v>
      </c>
      <c r="N13547" s="0" t="s">
        <v>66</v>
      </c>
      <c r="P13547" s="0" t="n">
        <f aca="false">IF(AND(OR(Dashboard!$B$5="All",D13547=Dashboard!$B$5),OR(Dashboard!$D$5="All",N13547=Dashboard!$D$5),OR(AND(C13547&lt;&gt;"",C13547&gt;=Dashboard!$F$5,C13547&lt;=Dashboard!$H$5),AND(C13547="",Dashboard!$F$5&lt;=1980,Dashboard!$H$5&gt;=2016))),1,0)</f>
        <v>1</v>
      </c>
      <c r="Q13547" s="0" t="n">
        <f aca="false">J13547*P13547+ROW()*0.00000001</f>
        <v>0.04013547</v>
      </c>
    </row>
    <row r="13548" customFormat="false" ht="15" hidden="false" customHeight="false" outlineLevel="0" collapsed="false">
      <c r="A13548" s="0" t="s">
        <v>9767</v>
      </c>
      <c r="B13548" s="0" t="s">
        <v>33</v>
      </c>
      <c r="C13548" s="0" t="n">
        <v>2009</v>
      </c>
      <c r="D13548" s="0" t="s">
        <v>34</v>
      </c>
      <c r="E13548" s="0" t="s">
        <v>2261</v>
      </c>
      <c r="F13548" s="0" t="n">
        <v>0</v>
      </c>
      <c r="G13548" s="0" t="n">
        <v>0.04</v>
      </c>
      <c r="H13548" s="0" t="n">
        <v>0</v>
      </c>
      <c r="I13548" s="0" t="n">
        <v>0</v>
      </c>
      <c r="J13548" s="0" t="n">
        <v>0.04</v>
      </c>
      <c r="N13548" s="0" t="s">
        <v>35</v>
      </c>
      <c r="P13548" s="0" t="n">
        <f aca="false">IF(AND(OR(Dashboard!$B$5="All",D13548=Dashboard!$B$5),OR(Dashboard!$D$5="All",N13548=Dashboard!$D$5),OR(AND(C13548&lt;&gt;"",C13548&gt;=Dashboard!$F$5,C13548&lt;=Dashboard!$H$5),AND(C13548="",Dashboard!$F$5&lt;=1980,Dashboard!$H$5&gt;=2016))),1,0)</f>
        <v>1</v>
      </c>
      <c r="Q13548" s="0" t="n">
        <f aca="false">J13548*P13548+ROW()*0.00000001</f>
        <v>0.04013548</v>
      </c>
    </row>
    <row r="13549" customFormat="false" ht="15" hidden="false" customHeight="false" outlineLevel="0" collapsed="false">
      <c r="A13549" s="0" t="s">
        <v>9768</v>
      </c>
      <c r="B13549" s="0" t="s">
        <v>50</v>
      </c>
      <c r="C13549" s="0" t="n">
        <v>2008</v>
      </c>
      <c r="D13549" s="0" t="s">
        <v>114</v>
      </c>
      <c r="E13549" s="0" t="s">
        <v>1002</v>
      </c>
      <c r="F13549" s="0" t="n">
        <v>0.04</v>
      </c>
      <c r="G13549" s="0" t="n">
        <v>0</v>
      </c>
      <c r="H13549" s="0" t="n">
        <v>0</v>
      </c>
      <c r="I13549" s="0" t="n">
        <v>0</v>
      </c>
      <c r="J13549" s="0" t="n">
        <v>0.04</v>
      </c>
      <c r="K13549" s="0" t="n">
        <v>58</v>
      </c>
      <c r="M13549" s="0" t="s">
        <v>36</v>
      </c>
      <c r="N13549" s="0" t="s">
        <v>35</v>
      </c>
      <c r="O13549" s="0" t="s">
        <v>53</v>
      </c>
      <c r="P13549" s="0" t="n">
        <f aca="false">IF(AND(OR(Dashboard!$B$5="All",D13549=Dashboard!$B$5),OR(Dashboard!$D$5="All",N13549=Dashboard!$D$5),OR(AND(C13549&lt;&gt;"",C13549&gt;=Dashboard!$F$5,C13549&lt;=Dashboard!$H$5),AND(C13549="",Dashboard!$F$5&lt;=1980,Dashboard!$H$5&gt;=2016))),1,0)</f>
        <v>1</v>
      </c>
      <c r="Q13549" s="0" t="n">
        <f aca="false">J13549*P13549+ROW()*0.00000001</f>
        <v>0.04013549</v>
      </c>
    </row>
    <row r="13550" customFormat="false" ht="15" hidden="false" customHeight="false" outlineLevel="0" collapsed="false">
      <c r="A13550" s="0" t="s">
        <v>2608</v>
      </c>
      <c r="B13550" s="0" t="s">
        <v>94</v>
      </c>
      <c r="C13550" s="0" t="n">
        <v>2016</v>
      </c>
      <c r="D13550" s="0" t="s">
        <v>71</v>
      </c>
      <c r="E13550" s="0" t="s">
        <v>5582</v>
      </c>
      <c r="F13550" s="0" t="n">
        <v>0.02</v>
      </c>
      <c r="G13550" s="0" t="n">
        <v>0.02</v>
      </c>
      <c r="H13550" s="0" t="n">
        <v>0</v>
      </c>
      <c r="I13550" s="0" t="n">
        <v>0.01</v>
      </c>
      <c r="J13550" s="0" t="n">
        <v>0.04</v>
      </c>
      <c r="K13550" s="0" t="n">
        <v>66</v>
      </c>
      <c r="L13550" s="0" t="n">
        <v>7</v>
      </c>
      <c r="M13550" s="0" t="s">
        <v>103</v>
      </c>
      <c r="N13550" s="0" t="s">
        <v>74</v>
      </c>
      <c r="O13550" s="0" t="s">
        <v>67</v>
      </c>
      <c r="P13550" s="0" t="n">
        <f aca="false">IF(AND(OR(Dashboard!$B$5="All",D13550=Dashboard!$B$5),OR(Dashboard!$D$5="All",N13550=Dashboard!$D$5),OR(AND(C13550&lt;&gt;"",C13550&gt;=Dashboard!$F$5,C13550&lt;=Dashboard!$H$5),AND(C13550="",Dashboard!$F$5&lt;=1980,Dashboard!$H$5&gt;=2016))),1,0)</f>
        <v>1</v>
      </c>
      <c r="Q13550" s="0" t="n">
        <f aca="false">J13550*P13550+ROW()*0.00000001</f>
        <v>0.0401355</v>
      </c>
    </row>
    <row r="13551" customFormat="false" ht="15" hidden="false" customHeight="false" outlineLevel="0" collapsed="false">
      <c r="A13551" s="0" t="s">
        <v>9769</v>
      </c>
      <c r="B13551" s="0" t="s">
        <v>76</v>
      </c>
      <c r="C13551" s="0" t="n">
        <v>2000</v>
      </c>
      <c r="D13551" s="0" t="s">
        <v>48</v>
      </c>
      <c r="E13551" s="0" t="s">
        <v>89</v>
      </c>
      <c r="F13551" s="0" t="n">
        <v>0</v>
      </c>
      <c r="G13551" s="0" t="n">
        <v>0</v>
      </c>
      <c r="H13551" s="0" t="n">
        <v>0.04</v>
      </c>
      <c r="I13551" s="0" t="n">
        <v>0</v>
      </c>
      <c r="J13551" s="0" t="n">
        <v>0.04</v>
      </c>
      <c r="N13551" s="0" t="s">
        <v>74</v>
      </c>
      <c r="P13551" s="0" t="n">
        <f aca="false">IF(AND(OR(Dashboard!$B$5="All",D13551=Dashboard!$B$5),OR(Dashboard!$D$5="All",N13551=Dashboard!$D$5),OR(AND(C13551&lt;&gt;"",C13551&gt;=Dashboard!$F$5,C13551&lt;=Dashboard!$H$5),AND(C13551="",Dashboard!$F$5&lt;=1980,Dashboard!$H$5&gt;=2016))),1,0)</f>
        <v>1</v>
      </c>
      <c r="Q13551" s="0" t="n">
        <f aca="false">J13551*P13551+ROW()*0.00000001</f>
        <v>0.04013551</v>
      </c>
    </row>
    <row r="13552" customFormat="false" ht="15" hidden="false" customHeight="false" outlineLevel="0" collapsed="false">
      <c r="A13552" s="0" t="s">
        <v>9770</v>
      </c>
      <c r="B13552" s="0" t="s">
        <v>164</v>
      </c>
      <c r="C13552" s="0" t="n">
        <v>2009</v>
      </c>
      <c r="D13552" s="0" t="s">
        <v>46</v>
      </c>
      <c r="E13552" s="0" t="s">
        <v>1607</v>
      </c>
      <c r="F13552" s="0" t="n">
        <v>0</v>
      </c>
      <c r="G13552" s="0" t="n">
        <v>0</v>
      </c>
      <c r="H13552" s="0" t="n">
        <v>0.04</v>
      </c>
      <c r="I13552" s="0" t="n">
        <v>0</v>
      </c>
      <c r="J13552" s="0" t="n">
        <v>0.04</v>
      </c>
      <c r="N13552" s="0" t="s">
        <v>74</v>
      </c>
      <c r="P13552" s="0" t="n">
        <f aca="false">IF(AND(OR(Dashboard!$B$5="All",D13552=Dashboard!$B$5),OR(Dashboard!$D$5="All",N13552=Dashboard!$D$5),OR(AND(C13552&lt;&gt;"",C13552&gt;=Dashboard!$F$5,C13552&lt;=Dashboard!$H$5),AND(C13552="",Dashboard!$F$5&lt;=1980,Dashboard!$H$5&gt;=2016))),1,0)</f>
        <v>1</v>
      </c>
      <c r="Q13552" s="0" t="n">
        <f aca="false">J13552*P13552+ROW()*0.00000001</f>
        <v>0.04013552</v>
      </c>
    </row>
    <row r="13553" customFormat="false" ht="15" hidden="false" customHeight="false" outlineLevel="0" collapsed="false">
      <c r="A13553" s="0" t="s">
        <v>9771</v>
      </c>
      <c r="B13553" s="0" t="s">
        <v>97</v>
      </c>
      <c r="C13553" s="0" t="n">
        <v>2016</v>
      </c>
      <c r="D13553" s="0" t="s">
        <v>52</v>
      </c>
      <c r="E13553" s="0" t="s">
        <v>4962</v>
      </c>
      <c r="F13553" s="0" t="n">
        <v>0</v>
      </c>
      <c r="G13553" s="0" t="n">
        <v>0</v>
      </c>
      <c r="H13553" s="0" t="n">
        <v>0.04</v>
      </c>
      <c r="I13553" s="0" t="n">
        <v>0</v>
      </c>
      <c r="J13553" s="0" t="n">
        <v>0.04</v>
      </c>
      <c r="N13553" s="0" t="s">
        <v>35</v>
      </c>
      <c r="P13553" s="0" t="n">
        <f aca="false">IF(AND(OR(Dashboard!$B$5="All",D13553=Dashboard!$B$5),OR(Dashboard!$D$5="All",N13553=Dashboard!$D$5),OR(AND(C13553&lt;&gt;"",C13553&gt;=Dashboard!$F$5,C13553&lt;=Dashboard!$H$5),AND(C13553="",Dashboard!$F$5&lt;=1980,Dashboard!$H$5&gt;=2016))),1,0)</f>
        <v>1</v>
      </c>
      <c r="Q13553" s="0" t="n">
        <f aca="false">J13553*P13553+ROW()*0.00000001</f>
        <v>0.04013553</v>
      </c>
    </row>
    <row r="13554" customFormat="false" ht="15" hidden="false" customHeight="false" outlineLevel="0" collapsed="false">
      <c r="A13554" s="0" t="s">
        <v>9772</v>
      </c>
      <c r="B13554" s="0" t="s">
        <v>85</v>
      </c>
      <c r="C13554" s="0" t="n">
        <v>2005</v>
      </c>
      <c r="D13554" s="0" t="s">
        <v>52</v>
      </c>
      <c r="E13554" s="0" t="s">
        <v>124</v>
      </c>
      <c r="F13554" s="0" t="n">
        <v>0.03</v>
      </c>
      <c r="G13554" s="0" t="n">
        <v>0.01</v>
      </c>
      <c r="H13554" s="0" t="n">
        <v>0</v>
      </c>
      <c r="I13554" s="0" t="n">
        <v>0</v>
      </c>
      <c r="J13554" s="0" t="n">
        <v>0.04</v>
      </c>
      <c r="N13554" s="0" t="s">
        <v>35</v>
      </c>
      <c r="P13554" s="0" t="n">
        <f aca="false">IF(AND(OR(Dashboard!$B$5="All",D13554=Dashboard!$B$5),OR(Dashboard!$D$5="All",N13554=Dashboard!$D$5),OR(AND(C13554&lt;&gt;"",C13554&gt;=Dashboard!$F$5,C13554&lt;=Dashboard!$H$5),AND(C13554="",Dashboard!$F$5&lt;=1980,Dashboard!$H$5&gt;=2016))),1,0)</f>
        <v>1</v>
      </c>
      <c r="Q13554" s="0" t="n">
        <f aca="false">J13554*P13554+ROW()*0.00000001</f>
        <v>0.04013554</v>
      </c>
    </row>
    <row r="13555" customFormat="false" ht="15" hidden="false" customHeight="false" outlineLevel="0" collapsed="false">
      <c r="A13555" s="0" t="s">
        <v>9773</v>
      </c>
      <c r="B13555" s="0" t="s">
        <v>76</v>
      </c>
      <c r="C13555" s="0" t="n">
        <v>2007</v>
      </c>
      <c r="D13555" s="0" t="s">
        <v>52</v>
      </c>
      <c r="E13555" s="0" t="s">
        <v>7643</v>
      </c>
      <c r="F13555" s="0" t="n">
        <v>0</v>
      </c>
      <c r="G13555" s="0" t="n">
        <v>0</v>
      </c>
      <c r="H13555" s="0" t="n">
        <v>0.04</v>
      </c>
      <c r="I13555" s="0" t="n">
        <v>0</v>
      </c>
      <c r="J13555" s="0" t="n">
        <v>0.04</v>
      </c>
      <c r="N13555" s="0" t="s">
        <v>74</v>
      </c>
      <c r="P13555" s="0" t="n">
        <f aca="false">IF(AND(OR(Dashboard!$B$5="All",D13555=Dashboard!$B$5),OR(Dashboard!$D$5="All",N13555=Dashboard!$D$5),OR(AND(C13555&lt;&gt;"",C13555&gt;=Dashboard!$F$5,C13555&lt;=Dashboard!$H$5),AND(C13555="",Dashboard!$F$5&lt;=1980,Dashboard!$H$5&gt;=2016))),1,0)</f>
        <v>1</v>
      </c>
      <c r="Q13555" s="0" t="n">
        <f aca="false">J13555*P13555+ROW()*0.00000001</f>
        <v>0.04013555</v>
      </c>
    </row>
    <row r="13556" customFormat="false" ht="15" hidden="false" customHeight="false" outlineLevel="0" collapsed="false">
      <c r="A13556" s="0" t="s">
        <v>9774</v>
      </c>
      <c r="B13556" s="0" t="s">
        <v>117</v>
      </c>
      <c r="C13556" s="0" t="n">
        <v>1997</v>
      </c>
      <c r="D13556" s="0" t="s">
        <v>52</v>
      </c>
      <c r="E13556" s="0" t="s">
        <v>229</v>
      </c>
      <c r="F13556" s="0" t="n">
        <v>0.02</v>
      </c>
      <c r="G13556" s="0" t="n">
        <v>0.02</v>
      </c>
      <c r="H13556" s="0" t="n">
        <v>0</v>
      </c>
      <c r="I13556" s="0" t="n">
        <v>0</v>
      </c>
      <c r="J13556" s="0" t="n">
        <v>0.04</v>
      </c>
      <c r="N13556" s="0" t="s">
        <v>74</v>
      </c>
      <c r="P13556" s="0" t="n">
        <f aca="false">IF(AND(OR(Dashboard!$B$5="All",D13556=Dashboard!$B$5),OR(Dashboard!$D$5="All",N13556=Dashboard!$D$5),OR(AND(C13556&lt;&gt;"",C13556&gt;=Dashboard!$F$5,C13556&lt;=Dashboard!$H$5),AND(C13556="",Dashboard!$F$5&lt;=1980,Dashboard!$H$5&gt;=2016))),1,0)</f>
        <v>1</v>
      </c>
      <c r="Q13556" s="0" t="n">
        <f aca="false">J13556*P13556+ROW()*0.00000001</f>
        <v>0.04013556</v>
      </c>
    </row>
    <row r="13557" customFormat="false" ht="15" hidden="false" customHeight="false" outlineLevel="0" collapsed="false">
      <c r="A13557" s="0" t="s">
        <v>9775</v>
      </c>
      <c r="B13557" s="0" t="s">
        <v>50</v>
      </c>
      <c r="C13557" s="0" t="n">
        <v>2009</v>
      </c>
      <c r="D13557" s="0" t="s">
        <v>71</v>
      </c>
      <c r="E13557" s="0" t="s">
        <v>328</v>
      </c>
      <c r="F13557" s="0" t="n">
        <v>0</v>
      </c>
      <c r="G13557" s="0" t="n">
        <v>0</v>
      </c>
      <c r="H13557" s="0" t="n">
        <v>0.04</v>
      </c>
      <c r="I13557" s="0" t="n">
        <v>0</v>
      </c>
      <c r="J13557" s="0" t="n">
        <v>0.04</v>
      </c>
      <c r="N13557" s="0" t="s">
        <v>35</v>
      </c>
      <c r="P13557" s="0" t="n">
        <f aca="false">IF(AND(OR(Dashboard!$B$5="All",D13557=Dashboard!$B$5),OR(Dashboard!$D$5="All",N13557=Dashboard!$D$5),OR(AND(C13557&lt;&gt;"",C13557&gt;=Dashboard!$F$5,C13557&lt;=Dashboard!$H$5),AND(C13557="",Dashboard!$F$5&lt;=1980,Dashboard!$H$5&gt;=2016))),1,0)</f>
        <v>1</v>
      </c>
      <c r="Q13557" s="0" t="n">
        <f aca="false">J13557*P13557+ROW()*0.00000001</f>
        <v>0.04013557</v>
      </c>
    </row>
    <row r="13558" customFormat="false" ht="15" hidden="false" customHeight="false" outlineLevel="0" collapsed="false">
      <c r="A13558" s="0" t="s">
        <v>9776</v>
      </c>
      <c r="B13558" s="0" t="s">
        <v>76</v>
      </c>
      <c r="C13558" s="0" t="n">
        <v>2002</v>
      </c>
      <c r="D13558" s="0" t="s">
        <v>102</v>
      </c>
      <c r="E13558" s="0" t="s">
        <v>9777</v>
      </c>
      <c r="F13558" s="0" t="n">
        <v>0</v>
      </c>
      <c r="G13558" s="0" t="n">
        <v>0</v>
      </c>
      <c r="H13558" s="0" t="n">
        <v>0.04</v>
      </c>
      <c r="I13558" s="0" t="n">
        <v>0</v>
      </c>
      <c r="J13558" s="0" t="n">
        <v>0.04</v>
      </c>
      <c r="N13558" s="0" t="s">
        <v>74</v>
      </c>
      <c r="P13558" s="0" t="n">
        <f aca="false">IF(AND(OR(Dashboard!$B$5="All",D13558=Dashboard!$B$5),OR(Dashboard!$D$5="All",N13558=Dashboard!$D$5),OR(AND(C13558&lt;&gt;"",C13558&gt;=Dashboard!$F$5,C13558&lt;=Dashboard!$H$5),AND(C13558="",Dashboard!$F$5&lt;=1980,Dashboard!$H$5&gt;=2016))),1,0)</f>
        <v>1</v>
      </c>
      <c r="Q13558" s="0" t="n">
        <f aca="false">J13558*P13558+ROW()*0.00000001</f>
        <v>0.04013558</v>
      </c>
    </row>
    <row r="13559" customFormat="false" ht="15" hidden="false" customHeight="false" outlineLevel="0" collapsed="false">
      <c r="A13559" s="0" t="s">
        <v>9778</v>
      </c>
      <c r="B13559" s="0" t="s">
        <v>851</v>
      </c>
      <c r="C13559" s="0" t="n">
        <v>2014</v>
      </c>
      <c r="D13559" s="0" t="s">
        <v>71</v>
      </c>
      <c r="E13559" s="0" t="s">
        <v>5651</v>
      </c>
      <c r="F13559" s="0" t="n">
        <v>0</v>
      </c>
      <c r="G13559" s="0" t="n">
        <v>0</v>
      </c>
      <c r="H13559" s="0" t="n">
        <v>0.04</v>
      </c>
      <c r="I13559" s="0" t="n">
        <v>0</v>
      </c>
      <c r="J13559" s="0" t="n">
        <v>0.04</v>
      </c>
      <c r="N13559" s="0" t="s">
        <v>74</v>
      </c>
      <c r="P13559" s="0" t="n">
        <f aca="false">IF(AND(OR(Dashboard!$B$5="All",D13559=Dashboard!$B$5),OR(Dashboard!$D$5="All",N13559=Dashboard!$D$5),OR(AND(C13559&lt;&gt;"",C13559&gt;=Dashboard!$F$5,C13559&lt;=Dashboard!$H$5),AND(C13559="",Dashboard!$F$5&lt;=1980,Dashboard!$H$5&gt;=2016))),1,0)</f>
        <v>1</v>
      </c>
      <c r="Q13559" s="0" t="n">
        <f aca="false">J13559*P13559+ROW()*0.00000001</f>
        <v>0.04013559</v>
      </c>
    </row>
    <row r="13560" customFormat="false" ht="15" hidden="false" customHeight="false" outlineLevel="0" collapsed="false">
      <c r="A13560" s="0" t="s">
        <v>2163</v>
      </c>
      <c r="B13560" s="0" t="s">
        <v>152</v>
      </c>
      <c r="C13560" s="0" t="n">
        <v>2015</v>
      </c>
      <c r="D13560" s="0" t="s">
        <v>34</v>
      </c>
      <c r="E13560" s="0" t="s">
        <v>220</v>
      </c>
      <c r="F13560" s="0" t="n">
        <v>0</v>
      </c>
      <c r="G13560" s="0" t="n">
        <v>0.04</v>
      </c>
      <c r="H13560" s="0" t="n">
        <v>0</v>
      </c>
      <c r="I13560" s="0" t="n">
        <v>0</v>
      </c>
      <c r="J13560" s="0" t="n">
        <v>0.04</v>
      </c>
      <c r="K13560" s="0" t="n">
        <v>76</v>
      </c>
      <c r="L13560" s="0" t="n">
        <v>4.3</v>
      </c>
      <c r="M13560" s="0" t="s">
        <v>36</v>
      </c>
      <c r="N13560" s="0" t="s">
        <v>152</v>
      </c>
      <c r="O13560" s="0" t="s">
        <v>37</v>
      </c>
      <c r="P13560" s="0" t="n">
        <f aca="false">IF(AND(OR(Dashboard!$B$5="All",D13560=Dashboard!$B$5),OR(Dashboard!$D$5="All",N13560=Dashboard!$D$5),OR(AND(C13560&lt;&gt;"",C13560&gt;=Dashboard!$F$5,C13560&lt;=Dashboard!$H$5),AND(C13560="",Dashboard!$F$5&lt;=1980,Dashboard!$H$5&gt;=2016))),1,0)</f>
        <v>1</v>
      </c>
      <c r="Q13560" s="0" t="n">
        <f aca="false">J13560*P13560+ROW()*0.00000001</f>
        <v>0.0401356</v>
      </c>
    </row>
    <row r="13561" customFormat="false" ht="15" hidden="false" customHeight="false" outlineLevel="0" collapsed="false">
      <c r="A13561" s="0" t="s">
        <v>9779</v>
      </c>
      <c r="B13561" s="0" t="s">
        <v>50</v>
      </c>
      <c r="C13561" s="0" t="n">
        <v>2008</v>
      </c>
      <c r="D13561" s="0" t="s">
        <v>46</v>
      </c>
      <c r="E13561" s="0" t="s">
        <v>1563</v>
      </c>
      <c r="F13561" s="0" t="n">
        <v>0.04</v>
      </c>
      <c r="G13561" s="0" t="n">
        <v>0</v>
      </c>
      <c r="H13561" s="0" t="n">
        <v>0</v>
      </c>
      <c r="I13561" s="0" t="n">
        <v>0</v>
      </c>
      <c r="J13561" s="0" t="n">
        <v>0.04</v>
      </c>
      <c r="K13561" s="0" t="n">
        <v>69</v>
      </c>
      <c r="L13561" s="0" t="n">
        <v>7.7</v>
      </c>
      <c r="M13561" s="0" t="s">
        <v>125</v>
      </c>
      <c r="N13561" s="0" t="s">
        <v>35</v>
      </c>
      <c r="O13561" s="0" t="s">
        <v>67</v>
      </c>
      <c r="P13561" s="0" t="n">
        <f aca="false">IF(AND(OR(Dashboard!$B$5="All",D13561=Dashboard!$B$5),OR(Dashboard!$D$5="All",N13561=Dashboard!$D$5),OR(AND(C13561&lt;&gt;"",C13561&gt;=Dashboard!$F$5,C13561&lt;=Dashboard!$H$5),AND(C13561="",Dashboard!$F$5&lt;=1980,Dashboard!$H$5&gt;=2016))),1,0)</f>
        <v>1</v>
      </c>
      <c r="Q13561" s="0" t="n">
        <f aca="false">J13561*P13561+ROW()*0.00000001</f>
        <v>0.04013561</v>
      </c>
    </row>
    <row r="13562" customFormat="false" ht="15" hidden="false" customHeight="false" outlineLevel="0" collapsed="false">
      <c r="A13562" s="0" t="s">
        <v>7902</v>
      </c>
      <c r="B13562" s="0" t="s">
        <v>172</v>
      </c>
      <c r="C13562" s="0" t="n">
        <v>2016</v>
      </c>
      <c r="D13562" s="0" t="s">
        <v>71</v>
      </c>
      <c r="E13562" s="0" t="s">
        <v>91</v>
      </c>
      <c r="F13562" s="0" t="n">
        <v>0.03</v>
      </c>
      <c r="G13562" s="0" t="n">
        <v>0.01</v>
      </c>
      <c r="H13562" s="0" t="n">
        <v>0</v>
      </c>
      <c r="I13562" s="0" t="n">
        <v>0</v>
      </c>
      <c r="J13562" s="0" t="n">
        <v>0.04</v>
      </c>
      <c r="K13562" s="0" t="n">
        <v>55</v>
      </c>
      <c r="L13562" s="0" t="n">
        <v>6</v>
      </c>
      <c r="M13562" s="0" t="s">
        <v>103</v>
      </c>
      <c r="N13562" s="0" t="s">
        <v>66</v>
      </c>
      <c r="O13562" s="0" t="s">
        <v>53</v>
      </c>
      <c r="P13562" s="0" t="n">
        <f aca="false">IF(AND(OR(Dashboard!$B$5="All",D13562=Dashboard!$B$5),OR(Dashboard!$D$5="All",N13562=Dashboard!$D$5),OR(AND(C13562&lt;&gt;"",C13562&gt;=Dashboard!$F$5,C13562&lt;=Dashboard!$H$5),AND(C13562="",Dashboard!$F$5&lt;=1980,Dashboard!$H$5&gt;=2016))),1,0)</f>
        <v>1</v>
      </c>
      <c r="Q13562" s="0" t="n">
        <f aca="false">J13562*P13562+ROW()*0.00000001</f>
        <v>0.04013562</v>
      </c>
    </row>
    <row r="13563" customFormat="false" ht="15" hidden="false" customHeight="false" outlineLevel="0" collapsed="false">
      <c r="A13563" s="0" t="s">
        <v>7300</v>
      </c>
      <c r="B13563" s="0" t="s">
        <v>70</v>
      </c>
      <c r="C13563" s="0" t="n">
        <v>2014</v>
      </c>
      <c r="D13563" s="0" t="s">
        <v>48</v>
      </c>
      <c r="E13563" s="0" t="s">
        <v>154</v>
      </c>
      <c r="F13563" s="0" t="n">
        <v>0</v>
      </c>
      <c r="G13563" s="0" t="n">
        <v>0</v>
      </c>
      <c r="H13563" s="0" t="n">
        <v>0.04</v>
      </c>
      <c r="I13563" s="0" t="n">
        <v>0</v>
      </c>
      <c r="J13563" s="0" t="n">
        <v>0.04</v>
      </c>
      <c r="N13563" s="0" t="s">
        <v>74</v>
      </c>
      <c r="P13563" s="0" t="n">
        <f aca="false">IF(AND(OR(Dashboard!$B$5="All",D13563=Dashboard!$B$5),OR(Dashboard!$D$5="All",N13563=Dashboard!$D$5),OR(AND(C13563&lt;&gt;"",C13563&gt;=Dashboard!$F$5,C13563&lt;=Dashboard!$H$5),AND(C13563="",Dashboard!$F$5&lt;=1980,Dashboard!$H$5&gt;=2016))),1,0)</f>
        <v>1</v>
      </c>
      <c r="Q13563" s="0" t="n">
        <f aca="false">J13563*P13563+ROW()*0.00000001</f>
        <v>0.04013563</v>
      </c>
    </row>
    <row r="13564" customFormat="false" ht="15" hidden="false" customHeight="false" outlineLevel="0" collapsed="false">
      <c r="A13564" s="0" t="s">
        <v>9780</v>
      </c>
      <c r="B13564" s="0" t="s">
        <v>76</v>
      </c>
      <c r="C13564" s="0" t="n">
        <v>2005</v>
      </c>
      <c r="D13564" s="0" t="s">
        <v>114</v>
      </c>
      <c r="E13564" s="0" t="s">
        <v>2867</v>
      </c>
      <c r="F13564" s="0" t="n">
        <v>0</v>
      </c>
      <c r="G13564" s="0" t="n">
        <v>0</v>
      </c>
      <c r="H13564" s="0" t="n">
        <v>0.04</v>
      </c>
      <c r="I13564" s="0" t="n">
        <v>0</v>
      </c>
      <c r="J13564" s="0" t="n">
        <v>0.04</v>
      </c>
      <c r="N13564" s="0" t="s">
        <v>74</v>
      </c>
      <c r="P13564" s="0" t="n">
        <f aca="false">IF(AND(OR(Dashboard!$B$5="All",D13564=Dashboard!$B$5),OR(Dashboard!$D$5="All",N13564=Dashboard!$D$5),OR(AND(C13564&lt;&gt;"",C13564&gt;=Dashboard!$F$5,C13564&lt;=Dashboard!$H$5),AND(C13564="",Dashboard!$F$5&lt;=1980,Dashboard!$H$5&gt;=2016))),1,0)</f>
        <v>1</v>
      </c>
      <c r="Q13564" s="0" t="n">
        <f aca="false">J13564*P13564+ROW()*0.00000001</f>
        <v>0.04013564</v>
      </c>
    </row>
    <row r="13565" customFormat="false" ht="15" hidden="false" customHeight="false" outlineLevel="0" collapsed="false">
      <c r="A13565" s="0" t="s">
        <v>6917</v>
      </c>
      <c r="B13565" s="0" t="s">
        <v>152</v>
      </c>
      <c r="D13565" s="0" t="s">
        <v>246</v>
      </c>
      <c r="E13565" s="0" t="s">
        <v>1700</v>
      </c>
      <c r="F13565" s="0" t="n">
        <v>0.02</v>
      </c>
      <c r="G13565" s="0" t="n">
        <v>0.02</v>
      </c>
      <c r="H13565" s="0" t="n">
        <v>0</v>
      </c>
      <c r="I13565" s="0" t="n">
        <v>0.01</v>
      </c>
      <c r="J13565" s="0" t="n">
        <v>0.04</v>
      </c>
      <c r="M13565" s="0" t="s">
        <v>36</v>
      </c>
      <c r="N13565" s="0" t="s">
        <v>152</v>
      </c>
      <c r="P13565" s="0" t="n">
        <f aca="false">IF(AND(OR(Dashboard!$B$5="All",D13565=Dashboard!$B$5),OR(Dashboard!$D$5="All",N13565=Dashboard!$D$5),OR(AND(C13565&lt;&gt;"",C13565&gt;=Dashboard!$F$5,C13565&lt;=Dashboard!$H$5),AND(C13565="",Dashboard!$F$5&lt;=1980,Dashboard!$H$5&gt;=2016))),1,0)</f>
        <v>1</v>
      </c>
      <c r="Q13565" s="0" t="n">
        <f aca="false">J13565*P13565+ROW()*0.00000001</f>
        <v>0.04013565</v>
      </c>
    </row>
    <row r="13566" customFormat="false" ht="15" hidden="false" customHeight="false" outlineLevel="0" collapsed="false">
      <c r="A13566" s="0" t="s">
        <v>9781</v>
      </c>
      <c r="B13566" s="0" t="s">
        <v>152</v>
      </c>
      <c r="C13566" s="0" t="n">
        <v>2009</v>
      </c>
      <c r="D13566" s="0" t="s">
        <v>114</v>
      </c>
      <c r="E13566" s="0" t="s">
        <v>1488</v>
      </c>
      <c r="F13566" s="0" t="n">
        <v>0</v>
      </c>
      <c r="G13566" s="0" t="n">
        <v>0.04</v>
      </c>
      <c r="H13566" s="0" t="n">
        <v>0</v>
      </c>
      <c r="I13566" s="0" t="n">
        <v>0.01</v>
      </c>
      <c r="J13566" s="0" t="n">
        <v>0.04</v>
      </c>
      <c r="K13566" s="0" t="n">
        <v>79</v>
      </c>
      <c r="L13566" s="0" t="n">
        <v>8.2</v>
      </c>
      <c r="M13566" s="0" t="s">
        <v>103</v>
      </c>
      <c r="N13566" s="0" t="s">
        <v>152</v>
      </c>
      <c r="O13566" s="0" t="s">
        <v>37</v>
      </c>
      <c r="P13566" s="0" t="n">
        <f aca="false">IF(AND(OR(Dashboard!$B$5="All",D13566=Dashboard!$B$5),OR(Dashboard!$D$5="All",N13566=Dashboard!$D$5),OR(AND(C13566&lt;&gt;"",C13566&gt;=Dashboard!$F$5,C13566&lt;=Dashboard!$H$5),AND(C13566="",Dashboard!$F$5&lt;=1980,Dashboard!$H$5&gt;=2016))),1,0)</f>
        <v>1</v>
      </c>
      <c r="Q13566" s="0" t="n">
        <f aca="false">J13566*P13566+ROW()*0.00000001</f>
        <v>0.04013566</v>
      </c>
    </row>
    <row r="13567" customFormat="false" ht="15" hidden="false" customHeight="false" outlineLevel="0" collapsed="false">
      <c r="A13567" s="0" t="s">
        <v>5872</v>
      </c>
      <c r="B13567" s="0" t="s">
        <v>186</v>
      </c>
      <c r="C13567" s="0" t="n">
        <v>2007</v>
      </c>
      <c r="D13567" s="0" t="s">
        <v>71</v>
      </c>
      <c r="E13567" s="0" t="s">
        <v>487</v>
      </c>
      <c r="F13567" s="0" t="n">
        <v>0.03</v>
      </c>
      <c r="G13567" s="0" t="n">
        <v>0.01</v>
      </c>
      <c r="H13567" s="0" t="n">
        <v>0</v>
      </c>
      <c r="I13567" s="0" t="n">
        <v>0</v>
      </c>
      <c r="J13567" s="0" t="n">
        <v>0.04</v>
      </c>
      <c r="K13567" s="0" t="n">
        <v>68</v>
      </c>
      <c r="M13567" s="0" t="s">
        <v>125</v>
      </c>
      <c r="N13567" s="0" t="s">
        <v>35</v>
      </c>
      <c r="O13567" s="0" t="s">
        <v>67</v>
      </c>
      <c r="P13567" s="0" t="n">
        <f aca="false">IF(AND(OR(Dashboard!$B$5="All",D13567=Dashboard!$B$5),OR(Dashboard!$D$5="All",N13567=Dashboard!$D$5),OR(AND(C13567&lt;&gt;"",C13567&gt;=Dashboard!$F$5,C13567&lt;=Dashboard!$H$5),AND(C13567="",Dashboard!$F$5&lt;=1980,Dashboard!$H$5&gt;=2016))),1,0)</f>
        <v>1</v>
      </c>
      <c r="Q13567" s="0" t="n">
        <f aca="false">J13567*P13567+ROW()*0.00000001</f>
        <v>0.04013567</v>
      </c>
    </row>
    <row r="13568" customFormat="false" ht="15" hidden="false" customHeight="false" outlineLevel="0" collapsed="false">
      <c r="A13568" s="0" t="s">
        <v>9782</v>
      </c>
      <c r="B13568" s="0" t="s">
        <v>50</v>
      </c>
      <c r="C13568" s="0" t="n">
        <v>2008</v>
      </c>
      <c r="D13568" s="0" t="s">
        <v>114</v>
      </c>
      <c r="E13568" s="0" t="s">
        <v>220</v>
      </c>
      <c r="F13568" s="0" t="n">
        <v>0</v>
      </c>
      <c r="G13568" s="0" t="n">
        <v>0</v>
      </c>
      <c r="H13568" s="0" t="n">
        <v>0.04</v>
      </c>
      <c r="I13568" s="0" t="n">
        <v>0</v>
      </c>
      <c r="J13568" s="0" t="n">
        <v>0.04</v>
      </c>
      <c r="N13568" s="0" t="s">
        <v>35</v>
      </c>
      <c r="P13568" s="0" t="n">
        <f aca="false">IF(AND(OR(Dashboard!$B$5="All",D13568=Dashboard!$B$5),OR(Dashboard!$D$5="All",N13568=Dashboard!$D$5),OR(AND(C13568&lt;&gt;"",C13568&gt;=Dashboard!$F$5,C13568&lt;=Dashboard!$H$5),AND(C13568="",Dashboard!$F$5&lt;=1980,Dashboard!$H$5&gt;=2016))),1,0)</f>
        <v>1</v>
      </c>
      <c r="Q13568" s="0" t="n">
        <f aca="false">J13568*P13568+ROW()*0.00000001</f>
        <v>0.04013568</v>
      </c>
    </row>
    <row r="13569" customFormat="false" ht="15" hidden="false" customHeight="false" outlineLevel="0" collapsed="false">
      <c r="A13569" s="0" t="s">
        <v>9783</v>
      </c>
      <c r="B13569" s="0" t="s">
        <v>851</v>
      </c>
      <c r="C13569" s="0" t="n">
        <v>2016</v>
      </c>
      <c r="D13569" s="0" t="s">
        <v>71</v>
      </c>
      <c r="E13569" s="0" t="s">
        <v>2334</v>
      </c>
      <c r="F13569" s="0" t="n">
        <v>0</v>
      </c>
      <c r="G13569" s="0" t="n">
        <v>0</v>
      </c>
      <c r="H13569" s="0" t="n">
        <v>0.04</v>
      </c>
      <c r="I13569" s="0" t="n">
        <v>0</v>
      </c>
      <c r="J13569" s="0" t="n">
        <v>0.04</v>
      </c>
      <c r="N13569" s="0" t="s">
        <v>74</v>
      </c>
      <c r="P13569" s="0" t="n">
        <f aca="false">IF(AND(OR(Dashboard!$B$5="All",D13569=Dashboard!$B$5),OR(Dashboard!$D$5="All",N13569=Dashboard!$D$5),OR(AND(C13569&lt;&gt;"",C13569&gt;=Dashboard!$F$5,C13569&lt;=Dashboard!$H$5),AND(C13569="",Dashboard!$F$5&lt;=1980,Dashboard!$H$5&gt;=2016))),1,0)</f>
        <v>1</v>
      </c>
      <c r="Q13569" s="0" t="n">
        <f aca="false">J13569*P13569+ROW()*0.00000001</f>
        <v>0.04013569</v>
      </c>
    </row>
    <row r="13570" customFormat="false" ht="15" hidden="false" customHeight="false" outlineLevel="0" collapsed="false">
      <c r="A13570" s="0" t="s">
        <v>9784</v>
      </c>
      <c r="B13570" s="0" t="s">
        <v>33</v>
      </c>
      <c r="C13570" s="0" t="n">
        <v>2009</v>
      </c>
      <c r="D13570" s="0" t="s">
        <v>52</v>
      </c>
      <c r="E13570" s="0" t="s">
        <v>35</v>
      </c>
      <c r="F13570" s="0" t="n">
        <v>0</v>
      </c>
      <c r="G13570" s="0" t="n">
        <v>0</v>
      </c>
      <c r="H13570" s="0" t="n">
        <v>0.04</v>
      </c>
      <c r="I13570" s="0" t="n">
        <v>0</v>
      </c>
      <c r="J13570" s="0" t="n">
        <v>0.04</v>
      </c>
      <c r="N13570" s="0" t="s">
        <v>35</v>
      </c>
      <c r="P13570" s="0" t="n">
        <f aca="false">IF(AND(OR(Dashboard!$B$5="All",D13570=Dashboard!$B$5),OR(Dashboard!$D$5="All",N13570=Dashboard!$D$5),OR(AND(C13570&lt;&gt;"",C13570&gt;=Dashboard!$F$5,C13570&lt;=Dashboard!$H$5),AND(C13570="",Dashboard!$F$5&lt;=1980,Dashboard!$H$5&gt;=2016))),1,0)</f>
        <v>1</v>
      </c>
      <c r="Q13570" s="0" t="n">
        <f aca="false">J13570*P13570+ROW()*0.00000001</f>
        <v>0.0401357</v>
      </c>
    </row>
    <row r="13571" customFormat="false" ht="15" hidden="false" customHeight="false" outlineLevel="0" collapsed="false">
      <c r="A13571" s="0" t="s">
        <v>7852</v>
      </c>
      <c r="B13571" s="0" t="s">
        <v>33</v>
      </c>
      <c r="C13571" s="0" t="n">
        <v>2014</v>
      </c>
      <c r="D13571" s="0" t="s">
        <v>71</v>
      </c>
      <c r="E13571" s="0" t="s">
        <v>487</v>
      </c>
      <c r="F13571" s="0" t="n">
        <v>0</v>
      </c>
      <c r="G13571" s="0" t="n">
        <v>0.04</v>
      </c>
      <c r="H13571" s="0" t="n">
        <v>0</v>
      </c>
      <c r="I13571" s="0" t="n">
        <v>0</v>
      </c>
      <c r="J13571" s="0" t="n">
        <v>0.04</v>
      </c>
      <c r="N13571" s="0" t="s">
        <v>35</v>
      </c>
      <c r="P13571" s="0" t="n">
        <f aca="false">IF(AND(OR(Dashboard!$B$5="All",D13571=Dashboard!$B$5),OR(Dashboard!$D$5="All",N13571=Dashboard!$D$5),OR(AND(C13571&lt;&gt;"",C13571&gt;=Dashboard!$F$5,C13571&lt;=Dashboard!$H$5),AND(C13571="",Dashboard!$F$5&lt;=1980,Dashboard!$H$5&gt;=2016))),1,0)</f>
        <v>1</v>
      </c>
      <c r="Q13571" s="0" t="n">
        <f aca="false">J13571*P13571+ROW()*0.00000001</f>
        <v>0.04013571</v>
      </c>
    </row>
    <row r="13572" customFormat="false" ht="15" hidden="false" customHeight="false" outlineLevel="0" collapsed="false">
      <c r="A13572" s="0" t="s">
        <v>9785</v>
      </c>
      <c r="B13572" s="0" t="s">
        <v>9786</v>
      </c>
      <c r="C13572" s="0" t="n">
        <v>1992</v>
      </c>
      <c r="D13572" s="0" t="s">
        <v>16</v>
      </c>
      <c r="E13572" s="0" t="s">
        <v>154</v>
      </c>
      <c r="F13572" s="0" t="n">
        <v>0</v>
      </c>
      <c r="G13572" s="0" t="n">
        <v>0</v>
      </c>
      <c r="H13572" s="0" t="n">
        <v>0.04</v>
      </c>
      <c r="I13572" s="0" t="n">
        <v>0</v>
      </c>
      <c r="J13572" s="0" t="n">
        <v>0.04</v>
      </c>
      <c r="N13572" s="0" t="s">
        <v>154</v>
      </c>
      <c r="P13572" s="0" t="n">
        <f aca="false">IF(AND(OR(Dashboard!$B$5="All",D13572=Dashboard!$B$5),OR(Dashboard!$D$5="All",N13572=Dashboard!$D$5),OR(AND(C13572&lt;&gt;"",C13572&gt;=Dashboard!$F$5,C13572&lt;=Dashboard!$H$5),AND(C13572="",Dashboard!$F$5&lt;=1980,Dashboard!$H$5&gt;=2016))),1,0)</f>
        <v>1</v>
      </c>
      <c r="Q13572" s="0" t="n">
        <f aca="false">J13572*P13572+ROW()*0.00000001</f>
        <v>0.04013572</v>
      </c>
    </row>
    <row r="13573" customFormat="false" ht="15" hidden="false" customHeight="false" outlineLevel="0" collapsed="false">
      <c r="A13573" s="0" t="s">
        <v>6313</v>
      </c>
      <c r="B13573" s="0" t="s">
        <v>144</v>
      </c>
      <c r="C13573" s="0" t="n">
        <v>2006</v>
      </c>
      <c r="D13573" s="0" t="s">
        <v>41</v>
      </c>
      <c r="E13573" s="0" t="s">
        <v>1551</v>
      </c>
      <c r="F13573" s="0" t="n">
        <v>0.03</v>
      </c>
      <c r="G13573" s="0" t="n">
        <v>0.01</v>
      </c>
      <c r="H13573" s="0" t="n">
        <v>0</v>
      </c>
      <c r="I13573" s="0" t="n">
        <v>0</v>
      </c>
      <c r="J13573" s="0" t="n">
        <v>0.04</v>
      </c>
      <c r="K13573" s="0" t="n">
        <v>73</v>
      </c>
      <c r="L13573" s="0" t="n">
        <v>7.3</v>
      </c>
      <c r="M13573" s="0" t="s">
        <v>103</v>
      </c>
      <c r="N13573" s="0" t="s">
        <v>66</v>
      </c>
      <c r="O13573" s="0" t="s">
        <v>37</v>
      </c>
      <c r="P13573" s="0" t="n">
        <f aca="false">IF(AND(OR(Dashboard!$B$5="All",D13573=Dashboard!$B$5),OR(Dashboard!$D$5="All",N13573=Dashboard!$D$5),OR(AND(C13573&lt;&gt;"",C13573&gt;=Dashboard!$F$5,C13573&lt;=Dashboard!$H$5),AND(C13573="",Dashboard!$F$5&lt;=1980,Dashboard!$H$5&gt;=2016))),1,0)</f>
        <v>1</v>
      </c>
      <c r="Q13573" s="0" t="n">
        <f aca="false">J13573*P13573+ROW()*0.00000001</f>
        <v>0.04013573</v>
      </c>
    </row>
    <row r="13574" customFormat="false" ht="15" hidden="false" customHeight="false" outlineLevel="0" collapsed="false">
      <c r="A13574" s="0" t="s">
        <v>9637</v>
      </c>
      <c r="B13574" s="0" t="s">
        <v>97</v>
      </c>
      <c r="C13574" s="0" t="n">
        <v>2011</v>
      </c>
      <c r="D13574" s="0" t="s">
        <v>16</v>
      </c>
      <c r="E13574" s="0" t="s">
        <v>1169</v>
      </c>
      <c r="F13574" s="0" t="n">
        <v>0.04</v>
      </c>
      <c r="G13574" s="0" t="n">
        <v>0</v>
      </c>
      <c r="H13574" s="0" t="n">
        <v>0</v>
      </c>
      <c r="I13574" s="0" t="n">
        <v>0</v>
      </c>
      <c r="J13574" s="0" t="n">
        <v>0.04</v>
      </c>
      <c r="M13574" s="0" t="s">
        <v>36</v>
      </c>
      <c r="N13574" s="0" t="s">
        <v>35</v>
      </c>
      <c r="P13574" s="0" t="n">
        <f aca="false">IF(AND(OR(Dashboard!$B$5="All",D13574=Dashboard!$B$5),OR(Dashboard!$D$5="All",N13574=Dashboard!$D$5),OR(AND(C13574&lt;&gt;"",C13574&gt;=Dashboard!$F$5,C13574&lt;=Dashboard!$H$5),AND(C13574="",Dashboard!$F$5&lt;=1980,Dashboard!$H$5&gt;=2016))),1,0)</f>
        <v>1</v>
      </c>
      <c r="Q13574" s="0" t="n">
        <f aca="false">J13574*P13574+ROW()*0.00000001</f>
        <v>0.04013574</v>
      </c>
    </row>
    <row r="13575" customFormat="false" ht="15" hidden="false" customHeight="false" outlineLevel="0" collapsed="false">
      <c r="A13575" s="0" t="s">
        <v>9787</v>
      </c>
      <c r="B13575" s="0" t="s">
        <v>76</v>
      </c>
      <c r="C13575" s="0" t="n">
        <v>2006</v>
      </c>
      <c r="D13575" s="0" t="s">
        <v>56</v>
      </c>
      <c r="E13575" s="0" t="s">
        <v>257</v>
      </c>
      <c r="F13575" s="0" t="n">
        <v>0.02</v>
      </c>
      <c r="G13575" s="0" t="n">
        <v>0.02</v>
      </c>
      <c r="H13575" s="0" t="n">
        <v>0</v>
      </c>
      <c r="I13575" s="0" t="n">
        <v>0.01</v>
      </c>
      <c r="J13575" s="0" t="n">
        <v>0.04</v>
      </c>
      <c r="K13575" s="0" t="n">
        <v>71</v>
      </c>
      <c r="L13575" s="0" t="n">
        <v>8.2</v>
      </c>
      <c r="M13575" s="0" t="s">
        <v>103</v>
      </c>
      <c r="N13575" s="0" t="s">
        <v>74</v>
      </c>
      <c r="O13575" s="0" t="s">
        <v>37</v>
      </c>
      <c r="P13575" s="0" t="n">
        <f aca="false">IF(AND(OR(Dashboard!$B$5="All",D13575=Dashboard!$B$5),OR(Dashboard!$D$5="All",N13575=Dashboard!$D$5),OR(AND(C13575&lt;&gt;"",C13575&gt;=Dashboard!$F$5,C13575&lt;=Dashboard!$H$5),AND(C13575="",Dashboard!$F$5&lt;=1980,Dashboard!$H$5&gt;=2016))),1,0)</f>
        <v>1</v>
      </c>
      <c r="Q13575" s="0" t="n">
        <f aca="false">J13575*P13575+ROW()*0.00000001</f>
        <v>0.04013575</v>
      </c>
    </row>
    <row r="13576" customFormat="false" ht="15" hidden="false" customHeight="false" outlineLevel="0" collapsed="false">
      <c r="A13576" s="0" t="s">
        <v>7068</v>
      </c>
      <c r="B13576" s="0" t="s">
        <v>33</v>
      </c>
      <c r="C13576" s="0" t="n">
        <v>2008</v>
      </c>
      <c r="D13576" s="0" t="s">
        <v>34</v>
      </c>
      <c r="E13576" s="0" t="s">
        <v>160</v>
      </c>
      <c r="F13576" s="0" t="n">
        <v>0.04</v>
      </c>
      <c r="G13576" s="0" t="n">
        <v>0</v>
      </c>
      <c r="H13576" s="0" t="n">
        <v>0</v>
      </c>
      <c r="I13576" s="0" t="n">
        <v>0</v>
      </c>
      <c r="J13576" s="0" t="n">
        <v>0.04</v>
      </c>
      <c r="K13576" s="0" t="n">
        <v>37</v>
      </c>
      <c r="L13576" s="0" t="n">
        <v>7.8</v>
      </c>
      <c r="M13576" s="0" t="s">
        <v>36</v>
      </c>
      <c r="N13576" s="0" t="s">
        <v>35</v>
      </c>
      <c r="O13576" s="0" t="s">
        <v>177</v>
      </c>
      <c r="P13576" s="0" t="n">
        <f aca="false">IF(AND(OR(Dashboard!$B$5="All",D13576=Dashboard!$B$5),OR(Dashboard!$D$5="All",N13576=Dashboard!$D$5),OR(AND(C13576&lt;&gt;"",C13576&gt;=Dashboard!$F$5,C13576&lt;=Dashboard!$H$5),AND(C13576="",Dashboard!$F$5&lt;=1980,Dashboard!$H$5&gt;=2016))),1,0)</f>
        <v>1</v>
      </c>
      <c r="Q13576" s="0" t="n">
        <f aca="false">J13576*P13576+ROW()*0.00000001</f>
        <v>0.04013576</v>
      </c>
    </row>
    <row r="13577" customFormat="false" ht="15" hidden="false" customHeight="false" outlineLevel="0" collapsed="false">
      <c r="A13577" s="0" t="s">
        <v>9788</v>
      </c>
      <c r="B13577" s="0" t="s">
        <v>76</v>
      </c>
      <c r="C13577" s="0" t="n">
        <v>2003</v>
      </c>
      <c r="D13577" s="0" t="s">
        <v>71</v>
      </c>
      <c r="E13577" s="0" t="s">
        <v>154</v>
      </c>
      <c r="F13577" s="0" t="n">
        <v>0.02</v>
      </c>
      <c r="G13577" s="0" t="n">
        <v>0.02</v>
      </c>
      <c r="H13577" s="0" t="n">
        <v>0</v>
      </c>
      <c r="I13577" s="0" t="n">
        <v>0.01</v>
      </c>
      <c r="J13577" s="0" t="n">
        <v>0.04</v>
      </c>
      <c r="K13577" s="0" t="n">
        <v>61</v>
      </c>
      <c r="M13577" s="0" t="s">
        <v>73</v>
      </c>
      <c r="N13577" s="0" t="s">
        <v>74</v>
      </c>
      <c r="O13577" s="0" t="s">
        <v>67</v>
      </c>
      <c r="P13577" s="0" t="n">
        <f aca="false">IF(AND(OR(Dashboard!$B$5="All",D13577=Dashboard!$B$5),OR(Dashboard!$D$5="All",N13577=Dashboard!$D$5),OR(AND(C13577&lt;&gt;"",C13577&gt;=Dashboard!$F$5,C13577&lt;=Dashboard!$H$5),AND(C13577="",Dashboard!$F$5&lt;=1980,Dashboard!$H$5&gt;=2016))),1,0)</f>
        <v>1</v>
      </c>
      <c r="Q13577" s="0" t="n">
        <f aca="false">J13577*P13577+ROW()*0.00000001</f>
        <v>0.04013577</v>
      </c>
    </row>
    <row r="13578" customFormat="false" ht="15" hidden="false" customHeight="false" outlineLevel="0" collapsed="false">
      <c r="A13578" s="0" t="s">
        <v>9789</v>
      </c>
      <c r="B13578" s="0" t="s">
        <v>85</v>
      </c>
      <c r="C13578" s="0" t="n">
        <v>2003</v>
      </c>
      <c r="D13578" s="0" t="s">
        <v>16</v>
      </c>
      <c r="E13578" s="0" t="s">
        <v>649</v>
      </c>
      <c r="F13578" s="0" t="n">
        <v>0.03</v>
      </c>
      <c r="G13578" s="0" t="n">
        <v>0.01</v>
      </c>
      <c r="H13578" s="0" t="n">
        <v>0</v>
      </c>
      <c r="I13578" s="0" t="n">
        <v>0</v>
      </c>
      <c r="J13578" s="0" t="n">
        <v>0.04</v>
      </c>
      <c r="K13578" s="0" t="n">
        <v>43</v>
      </c>
      <c r="M13578" s="0" t="s">
        <v>36</v>
      </c>
      <c r="N13578" s="0" t="s">
        <v>35</v>
      </c>
      <c r="O13578" s="0" t="s">
        <v>177</v>
      </c>
      <c r="P13578" s="0" t="n">
        <f aca="false">IF(AND(OR(Dashboard!$B$5="All",D13578=Dashboard!$B$5),OR(Dashboard!$D$5="All",N13578=Dashboard!$D$5),OR(AND(C13578&lt;&gt;"",C13578&gt;=Dashboard!$F$5,C13578&lt;=Dashboard!$H$5),AND(C13578="",Dashboard!$F$5&lt;=1980,Dashboard!$H$5&gt;=2016))),1,0)</f>
        <v>1</v>
      </c>
      <c r="Q13578" s="0" t="n">
        <f aca="false">J13578*P13578+ROW()*0.00000001</f>
        <v>0.04013578</v>
      </c>
    </row>
    <row r="13579" customFormat="false" ht="15" hidden="false" customHeight="false" outlineLevel="0" collapsed="false">
      <c r="A13579" s="0" t="s">
        <v>2752</v>
      </c>
      <c r="B13579" s="0" t="s">
        <v>152</v>
      </c>
      <c r="C13579" s="0" t="n">
        <v>2009</v>
      </c>
      <c r="D13579" s="0" t="s">
        <v>71</v>
      </c>
      <c r="E13579" s="0" t="s">
        <v>124</v>
      </c>
      <c r="F13579" s="0" t="n">
        <v>0</v>
      </c>
      <c r="G13579" s="0" t="n">
        <v>0.03</v>
      </c>
      <c r="H13579" s="0" t="n">
        <v>0</v>
      </c>
      <c r="I13579" s="0" t="n">
        <v>0.01</v>
      </c>
      <c r="J13579" s="0" t="n">
        <v>0.04</v>
      </c>
      <c r="K13579" s="0" t="n">
        <v>70</v>
      </c>
      <c r="L13579" s="0" t="n">
        <v>7.3</v>
      </c>
      <c r="M13579" s="0" t="s">
        <v>103</v>
      </c>
      <c r="N13579" s="0" t="s">
        <v>152</v>
      </c>
      <c r="O13579" s="0" t="s">
        <v>67</v>
      </c>
      <c r="P13579" s="0" t="n">
        <f aca="false">IF(AND(OR(Dashboard!$B$5="All",D13579=Dashboard!$B$5),OR(Dashboard!$D$5="All",N13579=Dashboard!$D$5),OR(AND(C13579&lt;&gt;"",C13579&gt;=Dashboard!$F$5,C13579&lt;=Dashboard!$H$5),AND(C13579="",Dashboard!$F$5&lt;=1980,Dashboard!$H$5&gt;=2016))),1,0)</f>
        <v>1</v>
      </c>
      <c r="Q13579" s="0" t="n">
        <f aca="false">J13579*P13579+ROW()*0.00000001</f>
        <v>0.04013579</v>
      </c>
    </row>
    <row r="13580" customFormat="false" ht="15" hidden="false" customHeight="false" outlineLevel="0" collapsed="false">
      <c r="A13580" s="0" t="s">
        <v>9291</v>
      </c>
      <c r="B13580" s="0" t="s">
        <v>64</v>
      </c>
      <c r="C13580" s="0" t="n">
        <v>2014</v>
      </c>
      <c r="D13580" s="0" t="s">
        <v>56</v>
      </c>
      <c r="E13580" s="0" t="s">
        <v>328</v>
      </c>
      <c r="F13580" s="0" t="n">
        <v>0.02</v>
      </c>
      <c r="G13580" s="0" t="n">
        <v>0.02</v>
      </c>
      <c r="H13580" s="0" t="n">
        <v>0</v>
      </c>
      <c r="I13580" s="0" t="n">
        <v>0</v>
      </c>
      <c r="J13580" s="0" t="n">
        <v>0.04</v>
      </c>
      <c r="K13580" s="0" t="n">
        <v>35</v>
      </c>
      <c r="L13580" s="0" t="n">
        <v>5.8</v>
      </c>
      <c r="M13580" s="0" t="s">
        <v>73</v>
      </c>
      <c r="N13580" s="0" t="s">
        <v>66</v>
      </c>
      <c r="O13580" s="0" t="s">
        <v>177</v>
      </c>
      <c r="P13580" s="0" t="n">
        <f aca="false">IF(AND(OR(Dashboard!$B$5="All",D13580=Dashboard!$B$5),OR(Dashboard!$D$5="All",N13580=Dashboard!$D$5),OR(AND(C13580&lt;&gt;"",C13580&gt;=Dashboard!$F$5,C13580&lt;=Dashboard!$H$5),AND(C13580="",Dashboard!$F$5&lt;=1980,Dashboard!$H$5&gt;=2016))),1,0)</f>
        <v>1</v>
      </c>
      <c r="Q13580" s="0" t="n">
        <f aca="false">J13580*P13580+ROW()*0.00000001</f>
        <v>0.0401358</v>
      </c>
    </row>
    <row r="13581" customFormat="false" ht="15" hidden="false" customHeight="false" outlineLevel="0" collapsed="false">
      <c r="A13581" s="0" t="s">
        <v>9790</v>
      </c>
      <c r="B13581" s="0" t="s">
        <v>164</v>
      </c>
      <c r="C13581" s="0" t="n">
        <v>2006</v>
      </c>
      <c r="D13581" s="0" t="s">
        <v>52</v>
      </c>
      <c r="E13581" s="0" t="s">
        <v>89</v>
      </c>
      <c r="F13581" s="0" t="n">
        <v>0</v>
      </c>
      <c r="G13581" s="0" t="n">
        <v>0</v>
      </c>
      <c r="H13581" s="0" t="n">
        <v>0.04</v>
      </c>
      <c r="I13581" s="0" t="n">
        <v>0</v>
      </c>
      <c r="J13581" s="0" t="n">
        <v>0.04</v>
      </c>
      <c r="N13581" s="0" t="s">
        <v>74</v>
      </c>
      <c r="P13581" s="0" t="n">
        <f aca="false">IF(AND(OR(Dashboard!$B$5="All",D13581=Dashboard!$B$5),OR(Dashboard!$D$5="All",N13581=Dashboard!$D$5),OR(AND(C13581&lt;&gt;"",C13581&gt;=Dashboard!$F$5,C13581&lt;=Dashboard!$H$5),AND(C13581="",Dashboard!$F$5&lt;=1980,Dashboard!$H$5&gt;=2016))),1,0)</f>
        <v>1</v>
      </c>
      <c r="Q13581" s="0" t="n">
        <f aca="false">J13581*P13581+ROW()*0.00000001</f>
        <v>0.04013581</v>
      </c>
    </row>
    <row r="13582" customFormat="false" ht="15" hidden="false" customHeight="false" outlineLevel="0" collapsed="false">
      <c r="A13582" s="0" t="s">
        <v>2211</v>
      </c>
      <c r="B13582" s="0" t="s">
        <v>186</v>
      </c>
      <c r="C13582" s="0" t="n">
        <v>2004</v>
      </c>
      <c r="D13582" s="0" t="s">
        <v>56</v>
      </c>
      <c r="E13582" s="0" t="s">
        <v>2018</v>
      </c>
      <c r="F13582" s="0" t="n">
        <v>0.03</v>
      </c>
      <c r="G13582" s="0" t="n">
        <v>0.01</v>
      </c>
      <c r="H13582" s="0" t="n">
        <v>0</v>
      </c>
      <c r="I13582" s="0" t="n">
        <v>0</v>
      </c>
      <c r="J13582" s="0" t="n">
        <v>0.04</v>
      </c>
      <c r="N13582" s="0" t="s">
        <v>35</v>
      </c>
      <c r="P13582" s="0" t="n">
        <f aca="false">IF(AND(OR(Dashboard!$B$5="All",D13582=Dashboard!$B$5),OR(Dashboard!$D$5="All",N13582=Dashboard!$D$5),OR(AND(C13582&lt;&gt;"",C13582&gt;=Dashboard!$F$5,C13582&lt;=Dashboard!$H$5),AND(C13582="",Dashboard!$F$5&lt;=1980,Dashboard!$H$5&gt;=2016))),1,0)</f>
        <v>1</v>
      </c>
      <c r="Q13582" s="0" t="n">
        <f aca="false">J13582*P13582+ROW()*0.00000001</f>
        <v>0.04013582</v>
      </c>
    </row>
    <row r="13583" customFormat="false" ht="15" hidden="false" customHeight="false" outlineLevel="0" collapsed="false">
      <c r="A13583" s="0" t="s">
        <v>9791</v>
      </c>
      <c r="B13583" s="0" t="s">
        <v>33</v>
      </c>
      <c r="C13583" s="0" t="n">
        <v>2010</v>
      </c>
      <c r="D13583" s="0" t="s">
        <v>41</v>
      </c>
      <c r="E13583" s="0" t="s">
        <v>4319</v>
      </c>
      <c r="F13583" s="0" t="n">
        <v>0.04</v>
      </c>
      <c r="G13583" s="0" t="n">
        <v>0</v>
      </c>
      <c r="H13583" s="0" t="n">
        <v>0</v>
      </c>
      <c r="I13583" s="0" t="n">
        <v>0</v>
      </c>
      <c r="J13583" s="0" t="n">
        <v>0.04</v>
      </c>
      <c r="M13583" s="0" t="s">
        <v>36</v>
      </c>
      <c r="N13583" s="0" t="s">
        <v>35</v>
      </c>
      <c r="P13583" s="0" t="n">
        <f aca="false">IF(AND(OR(Dashboard!$B$5="All",D13583=Dashboard!$B$5),OR(Dashboard!$D$5="All",N13583=Dashboard!$D$5),OR(AND(C13583&lt;&gt;"",C13583&gt;=Dashboard!$F$5,C13583&lt;=Dashboard!$H$5),AND(C13583="",Dashboard!$F$5&lt;=1980,Dashboard!$H$5&gt;=2016))),1,0)</f>
        <v>1</v>
      </c>
      <c r="Q13583" s="0" t="n">
        <f aca="false">J13583*P13583+ROW()*0.00000001</f>
        <v>0.04013583</v>
      </c>
    </row>
    <row r="13584" customFormat="false" ht="15" hidden="false" customHeight="false" outlineLevel="0" collapsed="false">
      <c r="A13584" s="0" t="s">
        <v>8786</v>
      </c>
      <c r="B13584" s="0" t="s">
        <v>50</v>
      </c>
      <c r="C13584" s="0" t="n">
        <v>2006</v>
      </c>
      <c r="D13584" s="0" t="s">
        <v>58</v>
      </c>
      <c r="E13584" s="0" t="s">
        <v>195</v>
      </c>
      <c r="F13584" s="0" t="n">
        <v>0.04</v>
      </c>
      <c r="G13584" s="0" t="n">
        <v>0</v>
      </c>
      <c r="H13584" s="0" t="n">
        <v>0</v>
      </c>
      <c r="I13584" s="0" t="n">
        <v>0</v>
      </c>
      <c r="J13584" s="0" t="n">
        <v>0.04</v>
      </c>
      <c r="K13584" s="0" t="n">
        <v>48</v>
      </c>
      <c r="M13584" s="0" t="s">
        <v>125</v>
      </c>
      <c r="N13584" s="0" t="s">
        <v>35</v>
      </c>
      <c r="O13584" s="0" t="s">
        <v>177</v>
      </c>
      <c r="P13584" s="0" t="n">
        <f aca="false">IF(AND(OR(Dashboard!$B$5="All",D13584=Dashboard!$B$5),OR(Dashboard!$D$5="All",N13584=Dashboard!$D$5),OR(AND(C13584&lt;&gt;"",C13584&gt;=Dashboard!$F$5,C13584&lt;=Dashboard!$H$5),AND(C13584="",Dashboard!$F$5&lt;=1980,Dashboard!$H$5&gt;=2016))),1,0)</f>
        <v>1</v>
      </c>
      <c r="Q13584" s="0" t="n">
        <f aca="false">J13584*P13584+ROW()*0.00000001</f>
        <v>0.04013584</v>
      </c>
    </row>
    <row r="13585" customFormat="false" ht="15" hidden="false" customHeight="false" outlineLevel="0" collapsed="false">
      <c r="A13585" s="0" t="s">
        <v>9792</v>
      </c>
      <c r="B13585" s="0" t="s">
        <v>33</v>
      </c>
      <c r="C13585" s="0" t="n">
        <v>2009</v>
      </c>
      <c r="D13585" s="0" t="s">
        <v>52</v>
      </c>
      <c r="E13585" s="0" t="s">
        <v>1524</v>
      </c>
      <c r="F13585" s="0" t="n">
        <v>0.04</v>
      </c>
      <c r="G13585" s="0" t="n">
        <v>0</v>
      </c>
      <c r="H13585" s="0" t="n">
        <v>0</v>
      </c>
      <c r="I13585" s="0" t="n">
        <v>0</v>
      </c>
      <c r="J13585" s="0" t="n">
        <v>0.04</v>
      </c>
      <c r="N13585" s="0" t="s">
        <v>35</v>
      </c>
      <c r="P13585" s="0" t="n">
        <f aca="false">IF(AND(OR(Dashboard!$B$5="All",D13585=Dashboard!$B$5),OR(Dashboard!$D$5="All",N13585=Dashboard!$D$5),OR(AND(C13585&lt;&gt;"",C13585&gt;=Dashboard!$F$5,C13585&lt;=Dashboard!$H$5),AND(C13585="",Dashboard!$F$5&lt;=1980,Dashboard!$H$5&gt;=2016))),1,0)</f>
        <v>1</v>
      </c>
      <c r="Q13585" s="0" t="n">
        <f aca="false">J13585*P13585+ROW()*0.00000001</f>
        <v>0.04013585</v>
      </c>
    </row>
    <row r="13586" customFormat="false" ht="15" hidden="false" customHeight="false" outlineLevel="0" collapsed="false">
      <c r="A13586" s="0" t="s">
        <v>9793</v>
      </c>
      <c r="B13586" s="0" t="s">
        <v>164</v>
      </c>
      <c r="C13586" s="0" t="n">
        <v>2010</v>
      </c>
      <c r="D13586" s="0" t="s">
        <v>114</v>
      </c>
      <c r="E13586" s="0" t="s">
        <v>6975</v>
      </c>
      <c r="F13586" s="0" t="n">
        <v>0</v>
      </c>
      <c r="G13586" s="0" t="n">
        <v>0</v>
      </c>
      <c r="H13586" s="0" t="n">
        <v>0.04</v>
      </c>
      <c r="I13586" s="0" t="n">
        <v>0</v>
      </c>
      <c r="J13586" s="0" t="n">
        <v>0.04</v>
      </c>
      <c r="N13586" s="0" t="s">
        <v>74</v>
      </c>
      <c r="P13586" s="0" t="n">
        <f aca="false">IF(AND(OR(Dashboard!$B$5="All",D13586=Dashboard!$B$5),OR(Dashboard!$D$5="All",N13586=Dashboard!$D$5),OR(AND(C13586&lt;&gt;"",C13586&gt;=Dashboard!$F$5,C13586&lt;=Dashboard!$H$5),AND(C13586="",Dashboard!$F$5&lt;=1980,Dashboard!$H$5&gt;=2016))),1,0)</f>
        <v>1</v>
      </c>
      <c r="Q13586" s="0" t="n">
        <f aca="false">J13586*P13586+ROW()*0.00000001</f>
        <v>0.04013586</v>
      </c>
    </row>
    <row r="13587" customFormat="false" ht="15" hidden="false" customHeight="false" outlineLevel="0" collapsed="false">
      <c r="A13587" s="0" t="s">
        <v>6810</v>
      </c>
      <c r="B13587" s="0" t="s">
        <v>186</v>
      </c>
      <c r="C13587" s="0" t="n">
        <v>2004</v>
      </c>
      <c r="D13587" s="0" t="s">
        <v>71</v>
      </c>
      <c r="E13587" s="0" t="s">
        <v>220</v>
      </c>
      <c r="F13587" s="0" t="n">
        <v>0.03</v>
      </c>
      <c r="G13587" s="0" t="n">
        <v>0.01</v>
      </c>
      <c r="H13587" s="0" t="n">
        <v>0</v>
      </c>
      <c r="I13587" s="0" t="n">
        <v>0</v>
      </c>
      <c r="J13587" s="0" t="n">
        <v>0.04</v>
      </c>
      <c r="K13587" s="0" t="n">
        <v>60</v>
      </c>
      <c r="M13587" s="0" t="s">
        <v>103</v>
      </c>
      <c r="N13587" s="0" t="s">
        <v>35</v>
      </c>
      <c r="O13587" s="0" t="s">
        <v>53</v>
      </c>
      <c r="P13587" s="0" t="n">
        <f aca="false">IF(AND(OR(Dashboard!$B$5="All",D13587=Dashboard!$B$5),OR(Dashboard!$D$5="All",N13587=Dashboard!$D$5),OR(AND(C13587&lt;&gt;"",C13587&gt;=Dashboard!$F$5,C13587&lt;=Dashboard!$H$5),AND(C13587="",Dashboard!$F$5&lt;=1980,Dashboard!$H$5&gt;=2016))),1,0)</f>
        <v>1</v>
      </c>
      <c r="Q13587" s="0" t="n">
        <f aca="false">J13587*P13587+ROW()*0.00000001</f>
        <v>0.04013587</v>
      </c>
    </row>
    <row r="13588" customFormat="false" ht="15" hidden="false" customHeight="false" outlineLevel="0" collapsed="false">
      <c r="A13588" s="0" t="s">
        <v>4025</v>
      </c>
      <c r="B13588" s="0" t="s">
        <v>85</v>
      </c>
      <c r="C13588" s="0" t="n">
        <v>2005</v>
      </c>
      <c r="D13588" s="0" t="s">
        <v>71</v>
      </c>
      <c r="E13588" s="0" t="s">
        <v>1524</v>
      </c>
      <c r="F13588" s="0" t="n">
        <v>0.03</v>
      </c>
      <c r="G13588" s="0" t="n">
        <v>0.01</v>
      </c>
      <c r="H13588" s="0" t="n">
        <v>0</v>
      </c>
      <c r="I13588" s="0" t="n">
        <v>0</v>
      </c>
      <c r="J13588" s="0" t="n">
        <v>0.04</v>
      </c>
      <c r="N13588" s="0" t="s">
        <v>35</v>
      </c>
      <c r="P13588" s="0" t="n">
        <f aca="false">IF(AND(OR(Dashboard!$B$5="All",D13588=Dashboard!$B$5),OR(Dashboard!$D$5="All",N13588=Dashboard!$D$5),OR(AND(C13588&lt;&gt;"",C13588&gt;=Dashboard!$F$5,C13588&lt;=Dashboard!$H$5),AND(C13588="",Dashboard!$F$5&lt;=1980,Dashboard!$H$5&gt;=2016))),1,0)</f>
        <v>1</v>
      </c>
      <c r="Q13588" s="0" t="n">
        <f aca="false">J13588*P13588+ROW()*0.00000001</f>
        <v>0.04013588</v>
      </c>
    </row>
    <row r="13589" customFormat="false" ht="15" hidden="false" customHeight="false" outlineLevel="0" collapsed="false">
      <c r="A13589" s="0" t="s">
        <v>9794</v>
      </c>
      <c r="B13589" s="0" t="s">
        <v>97</v>
      </c>
      <c r="C13589" s="0" t="n">
        <v>2015</v>
      </c>
      <c r="D13589" s="0" t="s">
        <v>16</v>
      </c>
      <c r="E13589" s="0" t="s">
        <v>1259</v>
      </c>
      <c r="F13589" s="0" t="n">
        <v>0.01</v>
      </c>
      <c r="G13589" s="0" t="n">
        <v>0</v>
      </c>
      <c r="H13589" s="0" t="n">
        <v>0.03</v>
      </c>
      <c r="I13589" s="0" t="n">
        <v>0</v>
      </c>
      <c r="J13589" s="0" t="n">
        <v>0.04</v>
      </c>
      <c r="K13589" s="0" t="n">
        <v>82</v>
      </c>
      <c r="L13589" s="0" t="n">
        <v>8.5</v>
      </c>
      <c r="M13589" s="0" t="s">
        <v>125</v>
      </c>
      <c r="N13589" s="0" t="s">
        <v>35</v>
      </c>
      <c r="O13589" s="0" t="s">
        <v>42</v>
      </c>
      <c r="P13589" s="0" t="n">
        <f aca="false">IF(AND(OR(Dashboard!$B$5="All",D13589=Dashboard!$B$5),OR(Dashboard!$D$5="All",N13589=Dashboard!$D$5),OR(AND(C13589&lt;&gt;"",C13589&gt;=Dashboard!$F$5,C13589&lt;=Dashboard!$H$5),AND(C13589="",Dashboard!$F$5&lt;=1980,Dashboard!$H$5&gt;=2016))),1,0)</f>
        <v>1</v>
      </c>
      <c r="Q13589" s="0" t="n">
        <f aca="false">J13589*P13589+ROW()*0.00000001</f>
        <v>0.04013589</v>
      </c>
    </row>
    <row r="13590" customFormat="false" ht="15" hidden="false" customHeight="false" outlineLevel="0" collapsed="false">
      <c r="A13590" s="0" t="s">
        <v>9795</v>
      </c>
      <c r="B13590" s="0" t="s">
        <v>97</v>
      </c>
      <c r="C13590" s="0" t="n">
        <v>2015</v>
      </c>
      <c r="D13590" s="0" t="s">
        <v>71</v>
      </c>
      <c r="E13590" s="0" t="s">
        <v>328</v>
      </c>
      <c r="F13590" s="0" t="n">
        <v>0</v>
      </c>
      <c r="G13590" s="0" t="n">
        <v>0</v>
      </c>
      <c r="H13590" s="0" t="n">
        <v>0.04</v>
      </c>
      <c r="I13590" s="0" t="n">
        <v>0</v>
      </c>
      <c r="J13590" s="0" t="n">
        <v>0.04</v>
      </c>
      <c r="N13590" s="0" t="s">
        <v>35</v>
      </c>
      <c r="P13590" s="0" t="n">
        <f aca="false">IF(AND(OR(Dashboard!$B$5="All",D13590=Dashboard!$B$5),OR(Dashboard!$D$5="All",N13590=Dashboard!$D$5),OR(AND(C13590&lt;&gt;"",C13590&gt;=Dashboard!$F$5,C13590&lt;=Dashboard!$H$5),AND(C13590="",Dashboard!$F$5&lt;=1980,Dashboard!$H$5&gt;=2016))),1,0)</f>
        <v>1</v>
      </c>
      <c r="Q13590" s="0" t="n">
        <f aca="false">J13590*P13590+ROW()*0.00000001</f>
        <v>0.0401359</v>
      </c>
    </row>
    <row r="13591" customFormat="false" ht="15" hidden="false" customHeight="false" outlineLevel="0" collapsed="false">
      <c r="A13591" s="0" t="s">
        <v>9796</v>
      </c>
      <c r="B13591" s="0" t="s">
        <v>144</v>
      </c>
      <c r="C13591" s="0" t="n">
        <v>2003</v>
      </c>
      <c r="D13591" s="0" t="s">
        <v>246</v>
      </c>
      <c r="E13591" s="0" t="s">
        <v>9797</v>
      </c>
      <c r="F13591" s="0" t="n">
        <v>0.03</v>
      </c>
      <c r="G13591" s="0" t="n">
        <v>0.01</v>
      </c>
      <c r="H13591" s="0" t="n">
        <v>0</v>
      </c>
      <c r="I13591" s="0" t="n">
        <v>0</v>
      </c>
      <c r="J13591" s="0" t="n">
        <v>0.04</v>
      </c>
      <c r="K13591" s="0" t="n">
        <v>74</v>
      </c>
      <c r="L13591" s="0" t="n">
        <v>8.8</v>
      </c>
      <c r="M13591" s="0" t="s">
        <v>36</v>
      </c>
      <c r="N13591" s="0" t="s">
        <v>66</v>
      </c>
      <c r="O13591" s="0" t="s">
        <v>37</v>
      </c>
      <c r="P13591" s="0" t="n">
        <f aca="false">IF(AND(OR(Dashboard!$B$5="All",D13591=Dashboard!$B$5),OR(Dashboard!$D$5="All",N13591=Dashboard!$D$5),OR(AND(C13591&lt;&gt;"",C13591&gt;=Dashboard!$F$5,C13591&lt;=Dashboard!$H$5),AND(C13591="",Dashboard!$F$5&lt;=1980,Dashboard!$H$5&gt;=2016))),1,0)</f>
        <v>1</v>
      </c>
      <c r="Q13591" s="0" t="n">
        <f aca="false">J13591*P13591+ROW()*0.00000001</f>
        <v>0.04013591</v>
      </c>
    </row>
    <row r="13592" customFormat="false" ht="15" hidden="false" customHeight="false" outlineLevel="0" collapsed="false">
      <c r="A13592" s="0" t="s">
        <v>9798</v>
      </c>
      <c r="B13592" s="0" t="s">
        <v>70</v>
      </c>
      <c r="C13592" s="0" t="n">
        <v>2012</v>
      </c>
      <c r="D13592" s="0" t="s">
        <v>114</v>
      </c>
      <c r="E13592" s="0" t="s">
        <v>6736</v>
      </c>
      <c r="F13592" s="0" t="n">
        <v>0</v>
      </c>
      <c r="G13592" s="0" t="n">
        <v>0</v>
      </c>
      <c r="H13592" s="0" t="n">
        <v>0.04</v>
      </c>
      <c r="I13592" s="0" t="n">
        <v>0</v>
      </c>
      <c r="J13592" s="0" t="n">
        <v>0.04</v>
      </c>
      <c r="N13592" s="0" t="s">
        <v>74</v>
      </c>
      <c r="P13592" s="0" t="n">
        <f aca="false">IF(AND(OR(Dashboard!$B$5="All",D13592=Dashboard!$B$5),OR(Dashboard!$D$5="All",N13592=Dashboard!$D$5),OR(AND(C13592&lt;&gt;"",C13592&gt;=Dashboard!$F$5,C13592&lt;=Dashboard!$H$5),AND(C13592="",Dashboard!$F$5&lt;=1980,Dashboard!$H$5&gt;=2016))),1,0)</f>
        <v>1</v>
      </c>
      <c r="Q13592" s="0" t="n">
        <f aca="false">J13592*P13592+ROW()*0.00000001</f>
        <v>0.04013592</v>
      </c>
    </row>
    <row r="13593" customFormat="false" ht="15" hidden="false" customHeight="false" outlineLevel="0" collapsed="false">
      <c r="A13593" s="0" t="s">
        <v>9799</v>
      </c>
      <c r="B13593" s="0" t="s">
        <v>33</v>
      </c>
      <c r="C13593" s="0" t="n">
        <v>2007</v>
      </c>
      <c r="D13593" s="0" t="s">
        <v>41</v>
      </c>
      <c r="E13593" s="0" t="s">
        <v>6216</v>
      </c>
      <c r="F13593" s="0" t="n">
        <v>0.04</v>
      </c>
      <c r="G13593" s="0" t="n">
        <v>0</v>
      </c>
      <c r="H13593" s="0" t="n">
        <v>0</v>
      </c>
      <c r="I13593" s="0" t="n">
        <v>0</v>
      </c>
      <c r="J13593" s="0" t="n">
        <v>0.04</v>
      </c>
      <c r="N13593" s="0" t="s">
        <v>35</v>
      </c>
      <c r="P13593" s="0" t="n">
        <f aca="false">IF(AND(OR(Dashboard!$B$5="All",D13593=Dashboard!$B$5),OR(Dashboard!$D$5="All",N13593=Dashboard!$D$5),OR(AND(C13593&lt;&gt;"",C13593&gt;=Dashboard!$F$5,C13593&lt;=Dashboard!$H$5),AND(C13593="",Dashboard!$F$5&lt;=1980,Dashboard!$H$5&gt;=2016))),1,0)</f>
        <v>1</v>
      </c>
      <c r="Q13593" s="0" t="n">
        <f aca="false">J13593*P13593+ROW()*0.00000001</f>
        <v>0.04013593</v>
      </c>
    </row>
    <row r="13594" customFormat="false" ht="15" hidden="false" customHeight="false" outlineLevel="0" collapsed="false">
      <c r="A13594" s="0" t="s">
        <v>1947</v>
      </c>
      <c r="B13594" s="0" t="s">
        <v>152</v>
      </c>
      <c r="C13594" s="0" t="n">
        <v>2009</v>
      </c>
      <c r="D13594" s="0" t="s">
        <v>71</v>
      </c>
      <c r="E13594" s="0" t="s">
        <v>124</v>
      </c>
      <c r="F13594" s="0" t="n">
        <v>0</v>
      </c>
      <c r="G13594" s="0" t="n">
        <v>0.04</v>
      </c>
      <c r="H13594" s="0" t="n">
        <v>0</v>
      </c>
      <c r="I13594" s="0" t="n">
        <v>0.01</v>
      </c>
      <c r="J13594" s="0" t="n">
        <v>0.04</v>
      </c>
      <c r="N13594" s="0" t="s">
        <v>152</v>
      </c>
      <c r="P13594" s="0" t="n">
        <f aca="false">IF(AND(OR(Dashboard!$B$5="All",D13594=Dashboard!$B$5),OR(Dashboard!$D$5="All",N13594=Dashboard!$D$5),OR(AND(C13594&lt;&gt;"",C13594&gt;=Dashboard!$F$5,C13594&lt;=Dashboard!$H$5),AND(C13594="",Dashboard!$F$5&lt;=1980,Dashboard!$H$5&gt;=2016))),1,0)</f>
        <v>1</v>
      </c>
      <c r="Q13594" s="0" t="n">
        <f aca="false">J13594*P13594+ROW()*0.00000001</f>
        <v>0.04013594</v>
      </c>
    </row>
    <row r="13595" customFormat="false" ht="15" hidden="false" customHeight="false" outlineLevel="0" collapsed="false">
      <c r="A13595" s="0" t="s">
        <v>9800</v>
      </c>
      <c r="B13595" s="0" t="s">
        <v>78</v>
      </c>
      <c r="C13595" s="0" t="n">
        <v>1995</v>
      </c>
      <c r="D13595" s="0" t="s">
        <v>16</v>
      </c>
      <c r="E13595" s="0" t="s">
        <v>996</v>
      </c>
      <c r="F13595" s="0" t="n">
        <v>0</v>
      </c>
      <c r="G13595" s="0" t="n">
        <v>0</v>
      </c>
      <c r="H13595" s="0" t="n">
        <v>0.04</v>
      </c>
      <c r="I13595" s="0" t="n">
        <v>0</v>
      </c>
      <c r="J13595" s="0" t="n">
        <v>0.04</v>
      </c>
      <c r="N13595" s="0" t="s">
        <v>35</v>
      </c>
      <c r="P13595" s="0" t="n">
        <f aca="false">IF(AND(OR(Dashboard!$B$5="All",D13595=Dashboard!$B$5),OR(Dashboard!$D$5="All",N13595=Dashboard!$D$5),OR(AND(C13595&lt;&gt;"",C13595&gt;=Dashboard!$F$5,C13595&lt;=Dashboard!$H$5),AND(C13595="",Dashboard!$F$5&lt;=1980,Dashboard!$H$5&gt;=2016))),1,0)</f>
        <v>1</v>
      </c>
      <c r="Q13595" s="0" t="n">
        <f aca="false">J13595*P13595+ROW()*0.00000001</f>
        <v>0.04013595</v>
      </c>
    </row>
    <row r="13596" customFormat="false" ht="15" hidden="false" customHeight="false" outlineLevel="0" collapsed="false">
      <c r="A13596" s="0" t="s">
        <v>9801</v>
      </c>
      <c r="B13596" s="0" t="s">
        <v>85</v>
      </c>
      <c r="C13596" s="0" t="n">
        <v>2004</v>
      </c>
      <c r="D13596" s="0" t="s">
        <v>46</v>
      </c>
      <c r="E13596" s="0" t="s">
        <v>124</v>
      </c>
      <c r="F13596" s="0" t="n">
        <v>0.03</v>
      </c>
      <c r="G13596" s="0" t="n">
        <v>0.01</v>
      </c>
      <c r="H13596" s="0" t="n">
        <v>0</v>
      </c>
      <c r="I13596" s="0" t="n">
        <v>0</v>
      </c>
      <c r="J13596" s="0" t="n">
        <v>0.04</v>
      </c>
      <c r="K13596" s="0" t="n">
        <v>65</v>
      </c>
      <c r="M13596" s="0" t="s">
        <v>36</v>
      </c>
      <c r="N13596" s="0" t="s">
        <v>35</v>
      </c>
      <c r="O13596" s="0" t="s">
        <v>67</v>
      </c>
      <c r="P13596" s="0" t="n">
        <f aca="false">IF(AND(OR(Dashboard!$B$5="All",D13596=Dashboard!$B$5),OR(Dashboard!$D$5="All",N13596=Dashboard!$D$5),OR(AND(C13596&lt;&gt;"",C13596&gt;=Dashboard!$F$5,C13596&lt;=Dashboard!$H$5),AND(C13596="",Dashboard!$F$5&lt;=1980,Dashboard!$H$5&gt;=2016))),1,0)</f>
        <v>1</v>
      </c>
      <c r="Q13596" s="0" t="n">
        <f aca="false">J13596*P13596+ROW()*0.00000001</f>
        <v>0.04013596</v>
      </c>
    </row>
    <row r="13597" customFormat="false" ht="15" hidden="false" customHeight="false" outlineLevel="0" collapsed="false">
      <c r="A13597" s="0" t="s">
        <v>9802</v>
      </c>
      <c r="B13597" s="0" t="s">
        <v>33</v>
      </c>
      <c r="C13597" s="0" t="n">
        <v>2007</v>
      </c>
      <c r="D13597" s="0" t="s">
        <v>56</v>
      </c>
      <c r="E13597" s="0" t="s">
        <v>2792</v>
      </c>
      <c r="F13597" s="0" t="n">
        <v>0.04</v>
      </c>
      <c r="G13597" s="0" t="n">
        <v>0</v>
      </c>
      <c r="H13597" s="0" t="n">
        <v>0</v>
      </c>
      <c r="I13597" s="0" t="n">
        <v>0</v>
      </c>
      <c r="J13597" s="0" t="n">
        <v>0.04</v>
      </c>
      <c r="K13597" s="0" t="n">
        <v>67</v>
      </c>
      <c r="L13597" s="0" t="n">
        <v>7.6</v>
      </c>
      <c r="M13597" s="0" t="s">
        <v>103</v>
      </c>
      <c r="N13597" s="0" t="s">
        <v>35</v>
      </c>
      <c r="O13597" s="0" t="s">
        <v>67</v>
      </c>
      <c r="P13597" s="0" t="n">
        <f aca="false">IF(AND(OR(Dashboard!$B$5="All",D13597=Dashboard!$B$5),OR(Dashboard!$D$5="All",N13597=Dashboard!$D$5),OR(AND(C13597&lt;&gt;"",C13597&gt;=Dashboard!$F$5,C13597&lt;=Dashboard!$H$5),AND(C13597="",Dashboard!$F$5&lt;=1980,Dashboard!$H$5&gt;=2016))),1,0)</f>
        <v>1</v>
      </c>
      <c r="Q13597" s="0" t="n">
        <f aca="false">J13597*P13597+ROW()*0.00000001</f>
        <v>0.04013597</v>
      </c>
    </row>
    <row r="13598" customFormat="false" ht="15" hidden="false" customHeight="false" outlineLevel="0" collapsed="false">
      <c r="A13598" s="0" t="s">
        <v>9334</v>
      </c>
      <c r="B13598" s="0" t="s">
        <v>94</v>
      </c>
      <c r="C13598" s="0" t="n">
        <v>2014</v>
      </c>
      <c r="D13598" s="0" t="s">
        <v>246</v>
      </c>
      <c r="E13598" s="0" t="s">
        <v>782</v>
      </c>
      <c r="F13598" s="0" t="n">
        <v>0.03</v>
      </c>
      <c r="G13598" s="0" t="n">
        <v>0</v>
      </c>
      <c r="H13598" s="0" t="n">
        <v>0</v>
      </c>
      <c r="I13598" s="0" t="n">
        <v>0.01</v>
      </c>
      <c r="J13598" s="0" t="n">
        <v>0.04</v>
      </c>
      <c r="K13598" s="0" t="n">
        <v>80</v>
      </c>
      <c r="L13598" s="0" t="n">
        <v>8.1</v>
      </c>
      <c r="M13598" s="0" t="s">
        <v>103</v>
      </c>
      <c r="N13598" s="0" t="s">
        <v>74</v>
      </c>
      <c r="O13598" s="0" t="s">
        <v>37</v>
      </c>
      <c r="P13598" s="0" t="n">
        <f aca="false">IF(AND(OR(Dashboard!$B$5="All",D13598=Dashboard!$B$5),OR(Dashboard!$D$5="All",N13598=Dashboard!$D$5),OR(AND(C13598&lt;&gt;"",C13598&gt;=Dashboard!$F$5,C13598&lt;=Dashboard!$H$5),AND(C13598="",Dashboard!$F$5&lt;=1980,Dashboard!$H$5&gt;=2016))),1,0)</f>
        <v>1</v>
      </c>
      <c r="Q13598" s="0" t="n">
        <f aca="false">J13598*P13598+ROW()*0.00000001</f>
        <v>0.04013598</v>
      </c>
    </row>
    <row r="13599" customFormat="false" ht="15" hidden="false" customHeight="false" outlineLevel="0" collapsed="false">
      <c r="A13599" s="0" t="s">
        <v>3893</v>
      </c>
      <c r="B13599" s="0" t="s">
        <v>50</v>
      </c>
      <c r="C13599" s="0" t="n">
        <v>2006</v>
      </c>
      <c r="D13599" s="0" t="s">
        <v>34</v>
      </c>
      <c r="E13599" s="0" t="s">
        <v>142</v>
      </c>
      <c r="F13599" s="0" t="n">
        <v>0.04</v>
      </c>
      <c r="G13599" s="0" t="n">
        <v>0</v>
      </c>
      <c r="H13599" s="0" t="n">
        <v>0</v>
      </c>
      <c r="I13599" s="0" t="n">
        <v>0</v>
      </c>
      <c r="J13599" s="0" t="n">
        <v>0.04</v>
      </c>
      <c r="K13599" s="0" t="n">
        <v>43</v>
      </c>
      <c r="L13599" s="0" t="n">
        <v>7.5</v>
      </c>
      <c r="M13599" s="0" t="s">
        <v>36</v>
      </c>
      <c r="N13599" s="0" t="s">
        <v>35</v>
      </c>
      <c r="O13599" s="0" t="s">
        <v>177</v>
      </c>
      <c r="P13599" s="0" t="n">
        <f aca="false">IF(AND(OR(Dashboard!$B$5="All",D13599=Dashboard!$B$5),OR(Dashboard!$D$5="All",N13599=Dashboard!$D$5),OR(AND(C13599&lt;&gt;"",C13599&gt;=Dashboard!$F$5,C13599&lt;=Dashboard!$H$5),AND(C13599="",Dashboard!$F$5&lt;=1980,Dashboard!$H$5&gt;=2016))),1,0)</f>
        <v>1</v>
      </c>
      <c r="Q13599" s="0" t="n">
        <f aca="false">J13599*P13599+ROW()*0.00000001</f>
        <v>0.04013599</v>
      </c>
    </row>
    <row r="13600" customFormat="false" ht="15" hidden="false" customHeight="false" outlineLevel="0" collapsed="false">
      <c r="A13600" s="0" t="s">
        <v>9803</v>
      </c>
      <c r="B13600" s="0" t="s">
        <v>85</v>
      </c>
      <c r="C13600" s="0" t="n">
        <v>2002</v>
      </c>
      <c r="D13600" s="0" t="s">
        <v>56</v>
      </c>
      <c r="E13600" s="0" t="s">
        <v>3332</v>
      </c>
      <c r="F13600" s="0" t="n">
        <v>0.03</v>
      </c>
      <c r="G13600" s="0" t="n">
        <v>0.01</v>
      </c>
      <c r="H13600" s="0" t="n">
        <v>0</v>
      </c>
      <c r="I13600" s="0" t="n">
        <v>0</v>
      </c>
      <c r="J13600" s="0" t="n">
        <v>0.04</v>
      </c>
      <c r="K13600" s="0" t="n">
        <v>60</v>
      </c>
      <c r="M13600" s="0" t="s">
        <v>36</v>
      </c>
      <c r="N13600" s="0" t="s">
        <v>35</v>
      </c>
      <c r="O13600" s="0" t="s">
        <v>53</v>
      </c>
      <c r="P13600" s="0" t="n">
        <f aca="false">IF(AND(OR(Dashboard!$B$5="All",D13600=Dashboard!$B$5),OR(Dashboard!$D$5="All",N13600=Dashboard!$D$5),OR(AND(C13600&lt;&gt;"",C13600&gt;=Dashboard!$F$5,C13600&lt;=Dashboard!$H$5),AND(C13600="",Dashboard!$F$5&lt;=1980,Dashboard!$H$5&gt;=2016))),1,0)</f>
        <v>1</v>
      </c>
      <c r="Q13600" s="0" t="n">
        <f aca="false">J13600*P13600+ROW()*0.00000001</f>
        <v>0.040136</v>
      </c>
    </row>
    <row r="13601" customFormat="false" ht="15" hidden="false" customHeight="false" outlineLevel="0" collapsed="false">
      <c r="A13601" s="0" t="s">
        <v>9804</v>
      </c>
      <c r="B13601" s="0" t="s">
        <v>152</v>
      </c>
      <c r="C13601" s="0" t="n">
        <v>2007</v>
      </c>
      <c r="D13601" s="0" t="s">
        <v>58</v>
      </c>
      <c r="E13601" s="0" t="s">
        <v>9805</v>
      </c>
      <c r="F13601" s="0" t="n">
        <v>0</v>
      </c>
      <c r="G13601" s="0" t="n">
        <v>0.04</v>
      </c>
      <c r="H13601" s="0" t="n">
        <v>0</v>
      </c>
      <c r="I13601" s="0" t="n">
        <v>0</v>
      </c>
      <c r="J13601" s="0" t="n">
        <v>0.04</v>
      </c>
      <c r="K13601" s="0" t="n">
        <v>75</v>
      </c>
      <c r="L13601" s="0" t="n">
        <v>8.2</v>
      </c>
      <c r="M13601" s="0" t="s">
        <v>36</v>
      </c>
      <c r="N13601" s="0" t="s">
        <v>152</v>
      </c>
      <c r="O13601" s="0" t="s">
        <v>37</v>
      </c>
      <c r="P13601" s="0" t="n">
        <f aca="false">IF(AND(OR(Dashboard!$B$5="All",D13601=Dashboard!$B$5),OR(Dashboard!$D$5="All",N13601=Dashboard!$D$5),OR(AND(C13601&lt;&gt;"",C13601&gt;=Dashboard!$F$5,C13601&lt;=Dashboard!$H$5),AND(C13601="",Dashboard!$F$5&lt;=1980,Dashboard!$H$5&gt;=2016))),1,0)</f>
        <v>1</v>
      </c>
      <c r="Q13601" s="0" t="n">
        <f aca="false">J13601*P13601+ROW()*0.00000001</f>
        <v>0.04013601</v>
      </c>
    </row>
    <row r="13602" customFormat="false" ht="15" hidden="false" customHeight="false" outlineLevel="0" collapsed="false">
      <c r="A13602" s="0" t="s">
        <v>9806</v>
      </c>
      <c r="B13602" s="0" t="s">
        <v>117</v>
      </c>
      <c r="C13602" s="0" t="n">
        <v>1998</v>
      </c>
      <c r="D13602" s="0" t="s">
        <v>102</v>
      </c>
      <c r="E13602" s="0" t="s">
        <v>4601</v>
      </c>
      <c r="F13602" s="0" t="n">
        <v>0</v>
      </c>
      <c r="G13602" s="0" t="n">
        <v>0</v>
      </c>
      <c r="H13602" s="0" t="n">
        <v>0.04</v>
      </c>
      <c r="I13602" s="0" t="n">
        <v>0</v>
      </c>
      <c r="J13602" s="0" t="n">
        <v>0.04</v>
      </c>
      <c r="N13602" s="0" t="s">
        <v>74</v>
      </c>
      <c r="P13602" s="0" t="n">
        <f aca="false">IF(AND(OR(Dashboard!$B$5="All",D13602=Dashboard!$B$5),OR(Dashboard!$D$5="All",N13602=Dashboard!$D$5),OR(AND(C13602&lt;&gt;"",C13602&gt;=Dashboard!$F$5,C13602&lt;=Dashboard!$H$5),AND(C13602="",Dashboard!$F$5&lt;=1980,Dashboard!$H$5&gt;=2016))),1,0)</f>
        <v>1</v>
      </c>
      <c r="Q13602" s="0" t="n">
        <f aca="false">J13602*P13602+ROW()*0.00000001</f>
        <v>0.04013602</v>
      </c>
    </row>
    <row r="13603" customFormat="false" ht="15" hidden="false" customHeight="false" outlineLevel="0" collapsed="false">
      <c r="A13603" s="0" t="s">
        <v>9807</v>
      </c>
      <c r="B13603" s="0" t="s">
        <v>164</v>
      </c>
      <c r="C13603" s="0" t="n">
        <v>2012</v>
      </c>
      <c r="D13603" s="0" t="s">
        <v>46</v>
      </c>
      <c r="E13603" s="0" t="s">
        <v>5651</v>
      </c>
      <c r="F13603" s="0" t="n">
        <v>0</v>
      </c>
      <c r="G13603" s="0" t="n">
        <v>0</v>
      </c>
      <c r="H13603" s="0" t="n">
        <v>0.04</v>
      </c>
      <c r="I13603" s="0" t="n">
        <v>0</v>
      </c>
      <c r="J13603" s="0" t="n">
        <v>0.04</v>
      </c>
      <c r="N13603" s="0" t="s">
        <v>74</v>
      </c>
      <c r="P13603" s="0" t="n">
        <f aca="false">IF(AND(OR(Dashboard!$B$5="All",D13603=Dashboard!$B$5),OR(Dashboard!$D$5="All",N13603=Dashboard!$D$5),OR(AND(C13603&lt;&gt;"",C13603&gt;=Dashboard!$F$5,C13603&lt;=Dashboard!$H$5),AND(C13603="",Dashboard!$F$5&lt;=1980,Dashboard!$H$5&gt;=2016))),1,0)</f>
        <v>1</v>
      </c>
      <c r="Q13603" s="0" t="n">
        <f aca="false">J13603*P13603+ROW()*0.00000001</f>
        <v>0.04013603</v>
      </c>
    </row>
    <row r="13604" customFormat="false" ht="15" hidden="false" customHeight="false" outlineLevel="0" collapsed="false">
      <c r="A13604" s="0" t="s">
        <v>9808</v>
      </c>
      <c r="B13604" s="0" t="s">
        <v>50</v>
      </c>
      <c r="C13604" s="0" t="n">
        <v>2006</v>
      </c>
      <c r="D13604" s="0" t="s">
        <v>71</v>
      </c>
      <c r="E13604" s="0" t="s">
        <v>7049</v>
      </c>
      <c r="F13604" s="0" t="n">
        <v>0</v>
      </c>
      <c r="G13604" s="0" t="n">
        <v>0</v>
      </c>
      <c r="H13604" s="0" t="n">
        <v>0.04</v>
      </c>
      <c r="I13604" s="0" t="n">
        <v>0</v>
      </c>
      <c r="J13604" s="0" t="n">
        <v>0.04</v>
      </c>
      <c r="N13604" s="0" t="s">
        <v>35</v>
      </c>
      <c r="P13604" s="0" t="n">
        <f aca="false">IF(AND(OR(Dashboard!$B$5="All",D13604=Dashboard!$B$5),OR(Dashboard!$D$5="All",N13604=Dashboard!$D$5),OR(AND(C13604&lt;&gt;"",C13604&gt;=Dashboard!$F$5,C13604&lt;=Dashboard!$H$5),AND(C13604="",Dashboard!$F$5&lt;=1980,Dashboard!$H$5&gt;=2016))),1,0)</f>
        <v>1</v>
      </c>
      <c r="Q13604" s="0" t="n">
        <f aca="false">J13604*P13604+ROW()*0.00000001</f>
        <v>0.04013604</v>
      </c>
    </row>
    <row r="13605" customFormat="false" ht="15" hidden="false" customHeight="false" outlineLevel="0" collapsed="false">
      <c r="A13605" s="0" t="s">
        <v>9809</v>
      </c>
      <c r="B13605" s="0" t="s">
        <v>164</v>
      </c>
      <c r="C13605" s="0" t="n">
        <v>2011</v>
      </c>
      <c r="D13605" s="0" t="s">
        <v>114</v>
      </c>
      <c r="E13605" s="0" t="s">
        <v>7521</v>
      </c>
      <c r="F13605" s="0" t="n">
        <v>0</v>
      </c>
      <c r="G13605" s="0" t="n">
        <v>0</v>
      </c>
      <c r="H13605" s="0" t="n">
        <v>0.04</v>
      </c>
      <c r="I13605" s="0" t="n">
        <v>0</v>
      </c>
      <c r="J13605" s="0" t="n">
        <v>0.04</v>
      </c>
      <c r="K13605" s="0" t="n">
        <v>67</v>
      </c>
      <c r="L13605" s="0" t="n">
        <v>8.2</v>
      </c>
      <c r="M13605" s="0" t="s">
        <v>73</v>
      </c>
      <c r="N13605" s="0" t="s">
        <v>74</v>
      </c>
      <c r="O13605" s="0" t="s">
        <v>67</v>
      </c>
      <c r="P13605" s="0" t="n">
        <f aca="false">IF(AND(OR(Dashboard!$B$5="All",D13605=Dashboard!$B$5),OR(Dashboard!$D$5="All",N13605=Dashboard!$D$5),OR(AND(C13605&lt;&gt;"",C13605&gt;=Dashboard!$F$5,C13605&lt;=Dashboard!$H$5),AND(C13605="",Dashboard!$F$5&lt;=1980,Dashboard!$H$5&gt;=2016))),1,0)</f>
        <v>1</v>
      </c>
      <c r="Q13605" s="0" t="n">
        <f aca="false">J13605*P13605+ROW()*0.00000001</f>
        <v>0.04013605</v>
      </c>
    </row>
    <row r="13606" customFormat="false" ht="15" hidden="false" customHeight="false" outlineLevel="0" collapsed="false">
      <c r="A13606" s="0" t="s">
        <v>6992</v>
      </c>
      <c r="B13606" s="0" t="s">
        <v>164</v>
      </c>
      <c r="C13606" s="0" t="n">
        <v>2009</v>
      </c>
      <c r="D13606" s="0" t="s">
        <v>114</v>
      </c>
      <c r="E13606" s="0" t="s">
        <v>2331</v>
      </c>
      <c r="F13606" s="0" t="n">
        <v>0</v>
      </c>
      <c r="G13606" s="0" t="n">
        <v>0</v>
      </c>
      <c r="H13606" s="0" t="n">
        <v>0.04</v>
      </c>
      <c r="I13606" s="0" t="n">
        <v>0</v>
      </c>
      <c r="J13606" s="0" t="n">
        <v>0.04</v>
      </c>
      <c r="N13606" s="0" t="s">
        <v>74</v>
      </c>
      <c r="P13606" s="0" t="n">
        <f aca="false">IF(AND(OR(Dashboard!$B$5="All",D13606=Dashboard!$B$5),OR(Dashboard!$D$5="All",N13606=Dashboard!$D$5),OR(AND(C13606&lt;&gt;"",C13606&gt;=Dashboard!$F$5,C13606&lt;=Dashboard!$H$5),AND(C13606="",Dashboard!$F$5&lt;=1980,Dashboard!$H$5&gt;=2016))),1,0)</f>
        <v>1</v>
      </c>
      <c r="Q13606" s="0" t="n">
        <f aca="false">J13606*P13606+ROW()*0.00000001</f>
        <v>0.04013606</v>
      </c>
    </row>
    <row r="13607" customFormat="false" ht="15" hidden="false" customHeight="false" outlineLevel="0" collapsed="false">
      <c r="A13607" s="0" t="s">
        <v>9810</v>
      </c>
      <c r="B13607" s="0" t="s">
        <v>164</v>
      </c>
      <c r="C13607" s="0" t="n">
        <v>2009</v>
      </c>
      <c r="D13607" s="0" t="s">
        <v>52</v>
      </c>
      <c r="E13607" s="0" t="s">
        <v>6736</v>
      </c>
      <c r="F13607" s="0" t="n">
        <v>0</v>
      </c>
      <c r="G13607" s="0" t="n">
        <v>0</v>
      </c>
      <c r="H13607" s="0" t="n">
        <v>0.04</v>
      </c>
      <c r="I13607" s="0" t="n">
        <v>0</v>
      </c>
      <c r="J13607" s="0" t="n">
        <v>0.04</v>
      </c>
      <c r="N13607" s="0" t="s">
        <v>74</v>
      </c>
      <c r="P13607" s="0" t="n">
        <f aca="false">IF(AND(OR(Dashboard!$B$5="All",D13607=Dashboard!$B$5),OR(Dashboard!$D$5="All",N13607=Dashboard!$D$5),OR(AND(C13607&lt;&gt;"",C13607&gt;=Dashboard!$F$5,C13607&lt;=Dashboard!$H$5),AND(C13607="",Dashboard!$F$5&lt;=1980,Dashboard!$H$5&gt;=2016))),1,0)</f>
        <v>1</v>
      </c>
      <c r="Q13607" s="0" t="n">
        <f aca="false">J13607*P13607+ROW()*0.00000001</f>
        <v>0.04013607</v>
      </c>
    </row>
    <row r="13608" customFormat="false" ht="15" hidden="false" customHeight="false" outlineLevel="0" collapsed="false">
      <c r="A13608" s="0" t="s">
        <v>9811</v>
      </c>
      <c r="B13608" s="0" t="s">
        <v>76</v>
      </c>
      <c r="C13608" s="0" t="n">
        <v>2006</v>
      </c>
      <c r="D13608" s="0" t="s">
        <v>114</v>
      </c>
      <c r="E13608" s="0" t="s">
        <v>220</v>
      </c>
      <c r="F13608" s="0" t="n">
        <v>0</v>
      </c>
      <c r="G13608" s="0" t="n">
        <v>0</v>
      </c>
      <c r="H13608" s="0" t="n">
        <v>0.04</v>
      </c>
      <c r="I13608" s="0" t="n">
        <v>0</v>
      </c>
      <c r="J13608" s="0" t="n">
        <v>0.04</v>
      </c>
      <c r="N13608" s="0" t="s">
        <v>74</v>
      </c>
      <c r="P13608" s="0" t="n">
        <f aca="false">IF(AND(OR(Dashboard!$B$5="All",D13608=Dashboard!$B$5),OR(Dashboard!$D$5="All",N13608=Dashboard!$D$5),OR(AND(C13608&lt;&gt;"",C13608&gt;=Dashboard!$F$5,C13608&lt;=Dashboard!$H$5),AND(C13608="",Dashboard!$F$5&lt;=1980,Dashboard!$H$5&gt;=2016))),1,0)</f>
        <v>1</v>
      </c>
      <c r="Q13608" s="0" t="n">
        <f aca="false">J13608*P13608+ROW()*0.00000001</f>
        <v>0.04013608</v>
      </c>
    </row>
    <row r="13609" customFormat="false" ht="15" hidden="false" customHeight="false" outlineLevel="0" collapsed="false">
      <c r="A13609" s="0" t="s">
        <v>9812</v>
      </c>
      <c r="B13609" s="0" t="s">
        <v>70</v>
      </c>
      <c r="C13609" s="0" t="n">
        <v>2012</v>
      </c>
      <c r="D13609" s="0" t="s">
        <v>16</v>
      </c>
      <c r="E13609" s="0" t="s">
        <v>1002</v>
      </c>
      <c r="F13609" s="0" t="n">
        <v>0</v>
      </c>
      <c r="G13609" s="0" t="n">
        <v>0</v>
      </c>
      <c r="H13609" s="0" t="n">
        <v>0.04</v>
      </c>
      <c r="I13609" s="0" t="n">
        <v>0</v>
      </c>
      <c r="J13609" s="0" t="n">
        <v>0.04</v>
      </c>
      <c r="N13609" s="0" t="s">
        <v>74</v>
      </c>
      <c r="P13609" s="0" t="n">
        <f aca="false">IF(AND(OR(Dashboard!$B$5="All",D13609=Dashboard!$B$5),OR(Dashboard!$D$5="All",N13609=Dashboard!$D$5),OR(AND(C13609&lt;&gt;"",C13609&gt;=Dashboard!$F$5,C13609&lt;=Dashboard!$H$5),AND(C13609="",Dashboard!$F$5&lt;=1980,Dashboard!$H$5&gt;=2016))),1,0)</f>
        <v>1</v>
      </c>
      <c r="Q13609" s="0" t="n">
        <f aca="false">J13609*P13609+ROW()*0.00000001</f>
        <v>0.04013609</v>
      </c>
    </row>
    <row r="13610" customFormat="false" ht="15" hidden="false" customHeight="false" outlineLevel="0" collapsed="false">
      <c r="A13610" s="0" t="s">
        <v>9813</v>
      </c>
      <c r="B13610" s="0" t="s">
        <v>70</v>
      </c>
      <c r="D13610" s="0" t="s">
        <v>52</v>
      </c>
      <c r="E13610" s="0" t="s">
        <v>9814</v>
      </c>
      <c r="F13610" s="0" t="n">
        <v>0</v>
      </c>
      <c r="G13610" s="0" t="n">
        <v>0.03</v>
      </c>
      <c r="H13610" s="0" t="n">
        <v>0</v>
      </c>
      <c r="I13610" s="0" t="n">
        <v>0.01</v>
      </c>
      <c r="J13610" s="0" t="n">
        <v>0.04</v>
      </c>
      <c r="M13610" s="0" t="s">
        <v>103</v>
      </c>
      <c r="N13610" s="0" t="s">
        <v>74</v>
      </c>
      <c r="P13610" s="0" t="n">
        <f aca="false">IF(AND(OR(Dashboard!$B$5="All",D13610=Dashboard!$B$5),OR(Dashboard!$D$5="All",N13610=Dashboard!$D$5),OR(AND(C13610&lt;&gt;"",C13610&gt;=Dashboard!$F$5,C13610&lt;=Dashboard!$H$5),AND(C13610="",Dashboard!$F$5&lt;=1980,Dashboard!$H$5&gt;=2016))),1,0)</f>
        <v>1</v>
      </c>
      <c r="Q13610" s="0" t="n">
        <f aca="false">J13610*P13610+ROW()*0.00000001</f>
        <v>0.0401361</v>
      </c>
    </row>
    <row r="13611" customFormat="false" ht="15" hidden="false" customHeight="false" outlineLevel="0" collapsed="false">
      <c r="A13611" s="0" t="s">
        <v>9815</v>
      </c>
      <c r="B13611" s="0" t="s">
        <v>50</v>
      </c>
      <c r="C13611" s="0" t="n">
        <v>2008</v>
      </c>
      <c r="D13611" s="0" t="s">
        <v>71</v>
      </c>
      <c r="E13611" s="0" t="s">
        <v>3904</v>
      </c>
      <c r="F13611" s="0" t="n">
        <v>0</v>
      </c>
      <c r="G13611" s="0" t="n">
        <v>0</v>
      </c>
      <c r="H13611" s="0" t="n">
        <v>0.04</v>
      </c>
      <c r="I13611" s="0" t="n">
        <v>0</v>
      </c>
      <c r="J13611" s="0" t="n">
        <v>0.04</v>
      </c>
      <c r="N13611" s="0" t="s">
        <v>35</v>
      </c>
      <c r="P13611" s="0" t="n">
        <f aca="false">IF(AND(OR(Dashboard!$B$5="All",D13611=Dashboard!$B$5),OR(Dashboard!$D$5="All",N13611=Dashboard!$D$5),OR(AND(C13611&lt;&gt;"",C13611&gt;=Dashboard!$F$5,C13611&lt;=Dashboard!$H$5),AND(C13611="",Dashboard!$F$5&lt;=1980,Dashboard!$H$5&gt;=2016))),1,0)</f>
        <v>1</v>
      </c>
      <c r="Q13611" s="0" t="n">
        <f aca="false">J13611*P13611+ROW()*0.00000001</f>
        <v>0.04013611</v>
      </c>
    </row>
    <row r="13612" customFormat="false" ht="15" hidden="false" customHeight="false" outlineLevel="0" collapsed="false">
      <c r="A13612" s="0" t="s">
        <v>9816</v>
      </c>
      <c r="B13612" s="0" t="s">
        <v>64</v>
      </c>
      <c r="C13612" s="0" t="n">
        <v>2006</v>
      </c>
      <c r="D13612" s="0" t="s">
        <v>102</v>
      </c>
      <c r="E13612" s="0" t="s">
        <v>124</v>
      </c>
      <c r="F13612" s="0" t="n">
        <v>0.04</v>
      </c>
      <c r="G13612" s="0" t="n">
        <v>0</v>
      </c>
      <c r="H13612" s="0" t="n">
        <v>0</v>
      </c>
      <c r="I13612" s="0" t="n">
        <v>0</v>
      </c>
      <c r="J13612" s="0" t="n">
        <v>0.04</v>
      </c>
      <c r="K13612" s="0" t="n">
        <v>60</v>
      </c>
      <c r="L13612" s="0" t="n">
        <v>6.1</v>
      </c>
      <c r="M13612" s="0" t="s">
        <v>103</v>
      </c>
      <c r="N13612" s="0" t="s">
        <v>66</v>
      </c>
      <c r="O13612" s="0" t="s">
        <v>53</v>
      </c>
      <c r="P13612" s="0" t="n">
        <f aca="false">IF(AND(OR(Dashboard!$B$5="All",D13612=Dashboard!$B$5),OR(Dashboard!$D$5="All",N13612=Dashboard!$D$5),OR(AND(C13612&lt;&gt;"",C13612&gt;=Dashboard!$F$5,C13612&lt;=Dashboard!$H$5),AND(C13612="",Dashboard!$F$5&lt;=1980,Dashboard!$H$5&gt;=2016))),1,0)</f>
        <v>1</v>
      </c>
      <c r="Q13612" s="0" t="n">
        <f aca="false">J13612*P13612+ROW()*0.00000001</f>
        <v>0.04013612</v>
      </c>
    </row>
    <row r="13613" customFormat="false" ht="15" hidden="false" customHeight="false" outlineLevel="0" collapsed="false">
      <c r="A13613" s="0" t="s">
        <v>9817</v>
      </c>
      <c r="B13613" s="0" t="s">
        <v>50</v>
      </c>
      <c r="C13613" s="0" t="n">
        <v>2008</v>
      </c>
      <c r="D13613" s="0" t="s">
        <v>114</v>
      </c>
      <c r="E13613" s="0" t="s">
        <v>2331</v>
      </c>
      <c r="F13613" s="0" t="n">
        <v>0</v>
      </c>
      <c r="G13613" s="0" t="n">
        <v>0</v>
      </c>
      <c r="H13613" s="0" t="n">
        <v>0.04</v>
      </c>
      <c r="I13613" s="0" t="n">
        <v>0</v>
      </c>
      <c r="J13613" s="0" t="n">
        <v>0.04</v>
      </c>
      <c r="N13613" s="0" t="s">
        <v>35</v>
      </c>
      <c r="P13613" s="0" t="n">
        <f aca="false">IF(AND(OR(Dashboard!$B$5="All",D13613=Dashboard!$B$5),OR(Dashboard!$D$5="All",N13613=Dashboard!$D$5),OR(AND(C13613&lt;&gt;"",C13613&gt;=Dashboard!$F$5,C13613&lt;=Dashboard!$H$5),AND(C13613="",Dashboard!$F$5&lt;=1980,Dashboard!$H$5&gt;=2016))),1,0)</f>
        <v>1</v>
      </c>
      <c r="Q13613" s="0" t="n">
        <f aca="false">J13613*P13613+ROW()*0.00000001</f>
        <v>0.04013613</v>
      </c>
    </row>
    <row r="13614" customFormat="false" ht="15" hidden="false" customHeight="false" outlineLevel="0" collapsed="false">
      <c r="A13614" s="0" t="s">
        <v>9818</v>
      </c>
      <c r="B13614" s="0" t="s">
        <v>76</v>
      </c>
      <c r="C13614" s="0" t="n">
        <v>2001</v>
      </c>
      <c r="D13614" s="0" t="s">
        <v>58</v>
      </c>
      <c r="E13614" s="0" t="s">
        <v>2890</v>
      </c>
      <c r="F13614" s="0" t="n">
        <v>0</v>
      </c>
      <c r="G13614" s="0" t="n">
        <v>0</v>
      </c>
      <c r="H13614" s="0" t="n">
        <v>0.04</v>
      </c>
      <c r="I13614" s="0" t="n">
        <v>0</v>
      </c>
      <c r="J13614" s="0" t="n">
        <v>0.04</v>
      </c>
      <c r="N13614" s="0" t="s">
        <v>74</v>
      </c>
      <c r="P13614" s="0" t="n">
        <f aca="false">IF(AND(OR(Dashboard!$B$5="All",D13614=Dashboard!$B$5),OR(Dashboard!$D$5="All",N13614=Dashboard!$D$5),OR(AND(C13614&lt;&gt;"",C13614&gt;=Dashboard!$F$5,C13614&lt;=Dashboard!$H$5),AND(C13614="",Dashboard!$F$5&lt;=1980,Dashboard!$H$5&gt;=2016))),1,0)</f>
        <v>1</v>
      </c>
      <c r="Q13614" s="0" t="n">
        <f aca="false">J13614*P13614+ROW()*0.00000001</f>
        <v>0.04013614</v>
      </c>
    </row>
    <row r="13615" customFormat="false" ht="15" hidden="false" customHeight="false" outlineLevel="0" collapsed="false">
      <c r="A13615" s="0" t="s">
        <v>9819</v>
      </c>
      <c r="B13615" s="0" t="s">
        <v>33</v>
      </c>
      <c r="C13615" s="0" t="n">
        <v>2011</v>
      </c>
      <c r="D13615" s="0" t="s">
        <v>34</v>
      </c>
      <c r="E13615" s="0" t="s">
        <v>8833</v>
      </c>
      <c r="F13615" s="0" t="n">
        <v>0.04</v>
      </c>
      <c r="G13615" s="0" t="n">
        <v>0</v>
      </c>
      <c r="H13615" s="0" t="n">
        <v>0</v>
      </c>
      <c r="I13615" s="0" t="n">
        <v>0</v>
      </c>
      <c r="J13615" s="0" t="n">
        <v>0.04</v>
      </c>
      <c r="N13615" s="0" t="s">
        <v>35</v>
      </c>
      <c r="P13615" s="0" t="n">
        <f aca="false">IF(AND(OR(Dashboard!$B$5="All",D13615=Dashboard!$B$5),OR(Dashboard!$D$5="All",N13615=Dashboard!$D$5),OR(AND(C13615&lt;&gt;"",C13615&gt;=Dashboard!$F$5,C13615&lt;=Dashboard!$H$5),AND(C13615="",Dashboard!$F$5&lt;=1980,Dashboard!$H$5&gt;=2016))),1,0)</f>
        <v>1</v>
      </c>
      <c r="Q13615" s="0" t="n">
        <f aca="false">J13615*P13615+ROW()*0.00000001</f>
        <v>0.04013615</v>
      </c>
    </row>
    <row r="13616" customFormat="false" ht="15" hidden="false" customHeight="false" outlineLevel="0" collapsed="false">
      <c r="A13616" s="0" t="s">
        <v>5867</v>
      </c>
      <c r="B13616" s="0" t="s">
        <v>851</v>
      </c>
      <c r="C13616" s="0" t="n">
        <v>2012</v>
      </c>
      <c r="D13616" s="0" t="s">
        <v>46</v>
      </c>
      <c r="E13616" s="0" t="s">
        <v>599</v>
      </c>
      <c r="F13616" s="0" t="n">
        <v>0</v>
      </c>
      <c r="G13616" s="0" t="n">
        <v>0</v>
      </c>
      <c r="H13616" s="0" t="n">
        <v>0.04</v>
      </c>
      <c r="I13616" s="0" t="n">
        <v>0</v>
      </c>
      <c r="J13616" s="0" t="n">
        <v>0.04</v>
      </c>
      <c r="N13616" s="0" t="s">
        <v>74</v>
      </c>
      <c r="P13616" s="0" t="n">
        <f aca="false">IF(AND(OR(Dashboard!$B$5="All",D13616=Dashboard!$B$5),OR(Dashboard!$D$5="All",N13616=Dashboard!$D$5),OR(AND(C13616&lt;&gt;"",C13616&gt;=Dashboard!$F$5,C13616&lt;=Dashboard!$H$5),AND(C13616="",Dashboard!$F$5&lt;=1980,Dashboard!$H$5&gt;=2016))),1,0)</f>
        <v>1</v>
      </c>
      <c r="Q13616" s="0" t="n">
        <f aca="false">J13616*P13616+ROW()*0.00000001</f>
        <v>0.04013616</v>
      </c>
    </row>
    <row r="13617" customFormat="false" ht="15" hidden="false" customHeight="false" outlineLevel="0" collapsed="false">
      <c r="A13617" s="0" t="s">
        <v>3624</v>
      </c>
      <c r="B13617" s="0" t="s">
        <v>117</v>
      </c>
      <c r="C13617" s="0" t="n">
        <v>1998</v>
      </c>
      <c r="D13617" s="0" t="s">
        <v>71</v>
      </c>
      <c r="E13617" s="0" t="s">
        <v>821</v>
      </c>
      <c r="F13617" s="0" t="n">
        <v>0.02</v>
      </c>
      <c r="G13617" s="0" t="n">
        <v>0.02</v>
      </c>
      <c r="H13617" s="0" t="n">
        <v>0</v>
      </c>
      <c r="I13617" s="0" t="n">
        <v>0</v>
      </c>
      <c r="J13617" s="0" t="n">
        <v>0.04</v>
      </c>
      <c r="N13617" s="0" t="s">
        <v>74</v>
      </c>
      <c r="P13617" s="0" t="n">
        <f aca="false">IF(AND(OR(Dashboard!$B$5="All",D13617=Dashboard!$B$5),OR(Dashboard!$D$5="All",N13617=Dashboard!$D$5),OR(AND(C13617&lt;&gt;"",C13617&gt;=Dashboard!$F$5,C13617&lt;=Dashboard!$H$5),AND(C13617="",Dashboard!$F$5&lt;=1980,Dashboard!$H$5&gt;=2016))),1,0)</f>
        <v>1</v>
      </c>
      <c r="Q13617" s="0" t="n">
        <f aca="false">J13617*P13617+ROW()*0.00000001</f>
        <v>0.04013617</v>
      </c>
    </row>
    <row r="13618" customFormat="false" ht="15" hidden="false" customHeight="false" outlineLevel="0" collapsed="false">
      <c r="A13618" s="0" t="s">
        <v>7902</v>
      </c>
      <c r="B13618" s="0" t="s">
        <v>64</v>
      </c>
      <c r="C13618" s="0" t="n">
        <v>2016</v>
      </c>
      <c r="D13618" s="0" t="s">
        <v>71</v>
      </c>
      <c r="E13618" s="0" t="s">
        <v>91</v>
      </c>
      <c r="F13618" s="0" t="n">
        <v>0.01</v>
      </c>
      <c r="G13618" s="0" t="n">
        <v>0.03</v>
      </c>
      <c r="H13618" s="0" t="n">
        <v>0</v>
      </c>
      <c r="I13618" s="0" t="n">
        <v>0</v>
      </c>
      <c r="J13618" s="0" t="n">
        <v>0.04</v>
      </c>
      <c r="L13618" s="0" t="n">
        <v>4.3</v>
      </c>
      <c r="M13618" s="0" t="s">
        <v>103</v>
      </c>
      <c r="N13618" s="0" t="s">
        <v>66</v>
      </c>
      <c r="P13618" s="0" t="n">
        <f aca="false">IF(AND(OR(Dashboard!$B$5="All",D13618=Dashboard!$B$5),OR(Dashboard!$D$5="All",N13618=Dashboard!$D$5),OR(AND(C13618&lt;&gt;"",C13618&gt;=Dashboard!$F$5,C13618&lt;=Dashboard!$H$5),AND(C13618="",Dashboard!$F$5&lt;=1980,Dashboard!$H$5&gt;=2016))),1,0)</f>
        <v>1</v>
      </c>
      <c r="Q13618" s="0" t="n">
        <f aca="false">J13618*P13618+ROW()*0.00000001</f>
        <v>0.04013618</v>
      </c>
    </row>
    <row r="13619" customFormat="false" ht="15" hidden="false" customHeight="false" outlineLevel="0" collapsed="false">
      <c r="A13619" s="0" t="s">
        <v>2615</v>
      </c>
      <c r="B13619" s="0" t="s">
        <v>144</v>
      </c>
      <c r="C13619" s="0" t="n">
        <v>2004</v>
      </c>
      <c r="D13619" s="0" t="s">
        <v>34</v>
      </c>
      <c r="E13619" s="0" t="s">
        <v>1169</v>
      </c>
      <c r="F13619" s="0" t="n">
        <v>0.03</v>
      </c>
      <c r="G13619" s="0" t="n">
        <v>0.01</v>
      </c>
      <c r="H13619" s="0" t="n">
        <v>0</v>
      </c>
      <c r="I13619" s="0" t="n">
        <v>0</v>
      </c>
      <c r="J13619" s="0" t="n">
        <v>0.04</v>
      </c>
      <c r="K13619" s="0" t="n">
        <v>54</v>
      </c>
      <c r="M13619" s="0" t="s">
        <v>36</v>
      </c>
      <c r="N13619" s="0" t="s">
        <v>66</v>
      </c>
      <c r="O13619" s="0" t="s">
        <v>53</v>
      </c>
      <c r="P13619" s="0" t="n">
        <f aca="false">IF(AND(OR(Dashboard!$B$5="All",D13619=Dashboard!$B$5),OR(Dashboard!$D$5="All",N13619=Dashboard!$D$5),OR(AND(C13619&lt;&gt;"",C13619&gt;=Dashboard!$F$5,C13619&lt;=Dashboard!$H$5),AND(C13619="",Dashboard!$F$5&lt;=1980,Dashboard!$H$5&gt;=2016))),1,0)</f>
        <v>1</v>
      </c>
      <c r="Q13619" s="0" t="n">
        <f aca="false">J13619*P13619+ROW()*0.00000001</f>
        <v>0.04013619</v>
      </c>
    </row>
    <row r="13620" customFormat="false" ht="15" hidden="false" customHeight="false" outlineLevel="0" collapsed="false">
      <c r="A13620" s="0" t="s">
        <v>9820</v>
      </c>
      <c r="B13620" s="0" t="s">
        <v>152</v>
      </c>
      <c r="C13620" s="0" t="n">
        <v>2006</v>
      </c>
      <c r="D13620" s="0" t="s">
        <v>58</v>
      </c>
      <c r="E13620" s="0" t="s">
        <v>124</v>
      </c>
      <c r="F13620" s="0" t="n">
        <v>0</v>
      </c>
      <c r="G13620" s="0" t="n">
        <v>0.04</v>
      </c>
      <c r="H13620" s="0" t="n">
        <v>0</v>
      </c>
      <c r="I13620" s="0" t="n">
        <v>0.01</v>
      </c>
      <c r="J13620" s="0" t="n">
        <v>0.04</v>
      </c>
      <c r="K13620" s="0" t="n">
        <v>86</v>
      </c>
      <c r="L13620" s="0" t="n">
        <v>8.8</v>
      </c>
      <c r="M13620" s="0" t="s">
        <v>103</v>
      </c>
      <c r="N13620" s="0" t="s">
        <v>152</v>
      </c>
      <c r="O13620" s="0" t="s">
        <v>42</v>
      </c>
      <c r="P13620" s="0" t="n">
        <f aca="false">IF(AND(OR(Dashboard!$B$5="All",D13620=Dashboard!$B$5),OR(Dashboard!$D$5="All",N13620=Dashboard!$D$5),OR(AND(C13620&lt;&gt;"",C13620&gt;=Dashboard!$F$5,C13620&lt;=Dashboard!$H$5),AND(C13620="",Dashboard!$F$5&lt;=1980,Dashboard!$H$5&gt;=2016))),1,0)</f>
        <v>1</v>
      </c>
      <c r="Q13620" s="0" t="n">
        <f aca="false">J13620*P13620+ROW()*0.00000001</f>
        <v>0.0401362</v>
      </c>
    </row>
    <row r="13621" customFormat="false" ht="15" hidden="false" customHeight="false" outlineLevel="0" collapsed="false">
      <c r="A13621" s="0" t="s">
        <v>3760</v>
      </c>
      <c r="B13621" s="0" t="s">
        <v>85</v>
      </c>
      <c r="C13621" s="0" t="n">
        <v>2002</v>
      </c>
      <c r="D13621" s="0" t="s">
        <v>52</v>
      </c>
      <c r="E13621" s="0" t="s">
        <v>124</v>
      </c>
      <c r="F13621" s="0" t="n">
        <v>0.03</v>
      </c>
      <c r="G13621" s="0" t="n">
        <v>0.01</v>
      </c>
      <c r="H13621" s="0" t="n">
        <v>0</v>
      </c>
      <c r="I13621" s="0" t="n">
        <v>0</v>
      </c>
      <c r="J13621" s="0" t="n">
        <v>0.04</v>
      </c>
      <c r="K13621" s="0" t="n">
        <v>76</v>
      </c>
      <c r="M13621" s="0" t="s">
        <v>36</v>
      </c>
      <c r="N13621" s="0" t="s">
        <v>35</v>
      </c>
      <c r="O13621" s="0" t="s">
        <v>37</v>
      </c>
      <c r="P13621" s="0" t="n">
        <f aca="false">IF(AND(OR(Dashboard!$B$5="All",D13621=Dashboard!$B$5),OR(Dashboard!$D$5="All",N13621=Dashboard!$D$5),OR(AND(C13621&lt;&gt;"",C13621&gt;=Dashboard!$F$5,C13621&lt;=Dashboard!$H$5),AND(C13621="",Dashboard!$F$5&lt;=1980,Dashboard!$H$5&gt;=2016))),1,0)</f>
        <v>1</v>
      </c>
      <c r="Q13621" s="0" t="n">
        <f aca="false">J13621*P13621+ROW()*0.00000001</f>
        <v>0.04013621</v>
      </c>
    </row>
    <row r="13622" customFormat="false" ht="15" hidden="false" customHeight="false" outlineLevel="0" collapsed="false">
      <c r="A13622" s="0" t="s">
        <v>9821</v>
      </c>
      <c r="B13622" s="0" t="s">
        <v>76</v>
      </c>
      <c r="C13622" s="0" t="n">
        <v>2004</v>
      </c>
      <c r="D13622" s="0" t="s">
        <v>114</v>
      </c>
      <c r="E13622" s="0" t="s">
        <v>154</v>
      </c>
      <c r="F13622" s="0" t="n">
        <v>0.02</v>
      </c>
      <c r="G13622" s="0" t="n">
        <v>0.02</v>
      </c>
      <c r="H13622" s="0" t="n">
        <v>0</v>
      </c>
      <c r="I13622" s="0" t="n">
        <v>0.01</v>
      </c>
      <c r="J13622" s="0" t="n">
        <v>0.04</v>
      </c>
      <c r="N13622" s="0" t="s">
        <v>74</v>
      </c>
      <c r="P13622" s="0" t="n">
        <f aca="false">IF(AND(OR(Dashboard!$B$5="All",D13622=Dashboard!$B$5),OR(Dashboard!$D$5="All",N13622=Dashboard!$D$5),OR(AND(C13622&lt;&gt;"",C13622&gt;=Dashboard!$F$5,C13622&lt;=Dashboard!$H$5),AND(C13622="",Dashboard!$F$5&lt;=1980,Dashboard!$H$5&gt;=2016))),1,0)</f>
        <v>1</v>
      </c>
      <c r="Q13622" s="0" t="n">
        <f aca="false">J13622*P13622+ROW()*0.00000001</f>
        <v>0.04013622</v>
      </c>
    </row>
    <row r="13623" customFormat="false" ht="15" hidden="false" customHeight="false" outlineLevel="0" collapsed="false">
      <c r="A13623" s="0" t="s">
        <v>7323</v>
      </c>
      <c r="B13623" s="0" t="s">
        <v>50</v>
      </c>
      <c r="C13623" s="0" t="n">
        <v>2009</v>
      </c>
      <c r="D13623" s="0" t="s">
        <v>71</v>
      </c>
      <c r="E13623" s="0" t="s">
        <v>1002</v>
      </c>
      <c r="F13623" s="0" t="n">
        <v>0.04</v>
      </c>
      <c r="G13623" s="0" t="n">
        <v>0</v>
      </c>
      <c r="H13623" s="0" t="n">
        <v>0</v>
      </c>
      <c r="I13623" s="0" t="n">
        <v>0</v>
      </c>
      <c r="J13623" s="0" t="n">
        <v>0.04</v>
      </c>
      <c r="M13623" s="0" t="s">
        <v>36</v>
      </c>
      <c r="N13623" s="0" t="s">
        <v>35</v>
      </c>
      <c r="P13623" s="0" t="n">
        <f aca="false">IF(AND(OR(Dashboard!$B$5="All",D13623=Dashboard!$B$5),OR(Dashboard!$D$5="All",N13623=Dashboard!$D$5),OR(AND(C13623&lt;&gt;"",C13623&gt;=Dashboard!$F$5,C13623&lt;=Dashboard!$H$5),AND(C13623="",Dashboard!$F$5&lt;=1980,Dashboard!$H$5&gt;=2016))),1,0)</f>
        <v>1</v>
      </c>
      <c r="Q13623" s="0" t="n">
        <f aca="false">J13623*P13623+ROW()*0.00000001</f>
        <v>0.04013623</v>
      </c>
    </row>
    <row r="13624" customFormat="false" ht="15" hidden="false" customHeight="false" outlineLevel="0" collapsed="false">
      <c r="A13624" s="0" t="s">
        <v>9822</v>
      </c>
      <c r="B13624" s="0" t="s">
        <v>76</v>
      </c>
      <c r="C13624" s="0" t="n">
        <v>2005</v>
      </c>
      <c r="D13624" s="0" t="s">
        <v>71</v>
      </c>
      <c r="E13624" s="0" t="s">
        <v>293</v>
      </c>
      <c r="F13624" s="0" t="n">
        <v>0.02</v>
      </c>
      <c r="G13624" s="0" t="n">
        <v>0.02</v>
      </c>
      <c r="H13624" s="0" t="n">
        <v>0</v>
      </c>
      <c r="I13624" s="0" t="n">
        <v>0.01</v>
      </c>
      <c r="J13624" s="0" t="n">
        <v>0.04</v>
      </c>
      <c r="K13624" s="0" t="n">
        <v>47</v>
      </c>
      <c r="L13624" s="0" t="n">
        <v>5</v>
      </c>
      <c r="M13624" s="0" t="s">
        <v>73</v>
      </c>
      <c r="N13624" s="0" t="s">
        <v>74</v>
      </c>
      <c r="O13624" s="0" t="s">
        <v>177</v>
      </c>
      <c r="P13624" s="0" t="n">
        <f aca="false">IF(AND(OR(Dashboard!$B$5="All",D13624=Dashboard!$B$5),OR(Dashboard!$D$5="All",N13624=Dashboard!$D$5),OR(AND(C13624&lt;&gt;"",C13624&gt;=Dashboard!$F$5,C13624&lt;=Dashboard!$H$5),AND(C13624="",Dashboard!$F$5&lt;=1980,Dashboard!$H$5&gt;=2016))),1,0)</f>
        <v>1</v>
      </c>
      <c r="Q13624" s="0" t="n">
        <f aca="false">J13624*P13624+ROW()*0.00000001</f>
        <v>0.04013624</v>
      </c>
    </row>
    <row r="13625" customFormat="false" ht="15" hidden="false" customHeight="false" outlineLevel="0" collapsed="false">
      <c r="A13625" s="0" t="s">
        <v>9823</v>
      </c>
      <c r="B13625" s="0" t="s">
        <v>152</v>
      </c>
      <c r="C13625" s="0" t="n">
        <v>2003</v>
      </c>
      <c r="D13625" s="0" t="s">
        <v>246</v>
      </c>
      <c r="E13625" s="0" t="s">
        <v>257</v>
      </c>
      <c r="F13625" s="0" t="n">
        <v>0</v>
      </c>
      <c r="G13625" s="0" t="n">
        <v>0.04</v>
      </c>
      <c r="H13625" s="0" t="n">
        <v>0</v>
      </c>
      <c r="I13625" s="0" t="n">
        <v>0</v>
      </c>
      <c r="J13625" s="0" t="n">
        <v>0.04</v>
      </c>
      <c r="K13625" s="0" t="n">
        <v>78</v>
      </c>
      <c r="L13625" s="0" t="n">
        <v>8.2</v>
      </c>
      <c r="M13625" s="0" t="s">
        <v>103</v>
      </c>
      <c r="N13625" s="0" t="s">
        <v>152</v>
      </c>
      <c r="O13625" s="0" t="s">
        <v>37</v>
      </c>
      <c r="P13625" s="0" t="n">
        <f aca="false">IF(AND(OR(Dashboard!$B$5="All",D13625=Dashboard!$B$5),OR(Dashboard!$D$5="All",N13625=Dashboard!$D$5),OR(AND(C13625&lt;&gt;"",C13625&gt;=Dashboard!$F$5,C13625&lt;=Dashboard!$H$5),AND(C13625="",Dashboard!$F$5&lt;=1980,Dashboard!$H$5&gt;=2016))),1,0)</f>
        <v>1</v>
      </c>
      <c r="Q13625" s="0" t="n">
        <f aca="false">J13625*P13625+ROW()*0.00000001</f>
        <v>0.04013625</v>
      </c>
    </row>
    <row r="13626" customFormat="false" ht="15" hidden="false" customHeight="false" outlineLevel="0" collapsed="false">
      <c r="A13626" s="0" t="s">
        <v>9824</v>
      </c>
      <c r="B13626" s="0" t="s">
        <v>50</v>
      </c>
      <c r="C13626" s="0" t="n">
        <v>2011</v>
      </c>
      <c r="D13626" s="0" t="s">
        <v>52</v>
      </c>
      <c r="E13626" s="0" t="s">
        <v>520</v>
      </c>
      <c r="F13626" s="0" t="n">
        <v>0.04</v>
      </c>
      <c r="G13626" s="0" t="n">
        <v>0</v>
      </c>
      <c r="H13626" s="0" t="n">
        <v>0</v>
      </c>
      <c r="I13626" s="0" t="n">
        <v>0</v>
      </c>
      <c r="J13626" s="0" t="n">
        <v>0.04</v>
      </c>
      <c r="N13626" s="0" t="s">
        <v>35</v>
      </c>
      <c r="P13626" s="0" t="n">
        <f aca="false">IF(AND(OR(Dashboard!$B$5="All",D13626=Dashboard!$B$5),OR(Dashboard!$D$5="All",N13626=Dashboard!$D$5),OR(AND(C13626&lt;&gt;"",C13626&gt;=Dashboard!$F$5,C13626&lt;=Dashboard!$H$5),AND(C13626="",Dashboard!$F$5&lt;=1980,Dashboard!$H$5&gt;=2016))),1,0)</f>
        <v>1</v>
      </c>
      <c r="Q13626" s="0" t="n">
        <f aca="false">J13626*P13626+ROW()*0.00000001</f>
        <v>0.04013626</v>
      </c>
    </row>
    <row r="13627" customFormat="false" ht="15" hidden="false" customHeight="false" outlineLevel="0" collapsed="false">
      <c r="A13627" s="0" t="s">
        <v>5487</v>
      </c>
      <c r="B13627" s="0" t="s">
        <v>851</v>
      </c>
      <c r="C13627" s="0" t="n">
        <v>2014</v>
      </c>
      <c r="D13627" s="0" t="s">
        <v>114</v>
      </c>
      <c r="E13627" s="0" t="s">
        <v>3305</v>
      </c>
      <c r="F13627" s="0" t="n">
        <v>0.03</v>
      </c>
      <c r="G13627" s="0" t="n">
        <v>0</v>
      </c>
      <c r="H13627" s="0" t="n">
        <v>0</v>
      </c>
      <c r="I13627" s="0" t="n">
        <v>0.01</v>
      </c>
      <c r="J13627" s="0" t="n">
        <v>0.04</v>
      </c>
      <c r="L13627" s="0" t="n">
        <v>8.4</v>
      </c>
      <c r="M13627" s="0" t="s">
        <v>73</v>
      </c>
      <c r="N13627" s="0" t="s">
        <v>74</v>
      </c>
      <c r="P13627" s="0" t="n">
        <f aca="false">IF(AND(OR(Dashboard!$B$5="All",D13627=Dashboard!$B$5),OR(Dashboard!$D$5="All",N13627=Dashboard!$D$5),OR(AND(C13627&lt;&gt;"",C13627&gt;=Dashboard!$F$5,C13627&lt;=Dashboard!$H$5),AND(C13627="",Dashboard!$F$5&lt;=1980,Dashboard!$H$5&gt;=2016))),1,0)</f>
        <v>1</v>
      </c>
      <c r="Q13627" s="0" t="n">
        <f aca="false">J13627*P13627+ROW()*0.00000001</f>
        <v>0.04013627</v>
      </c>
    </row>
    <row r="13628" customFormat="false" ht="15" hidden="false" customHeight="false" outlineLevel="0" collapsed="false">
      <c r="A13628" s="0" t="s">
        <v>7441</v>
      </c>
      <c r="B13628" s="0" t="s">
        <v>164</v>
      </c>
      <c r="C13628" s="0" t="n">
        <v>2007</v>
      </c>
      <c r="D13628" s="0" t="s">
        <v>34</v>
      </c>
      <c r="E13628" s="0" t="s">
        <v>328</v>
      </c>
      <c r="F13628" s="0" t="n">
        <v>0.01</v>
      </c>
      <c r="G13628" s="0" t="n">
        <v>0.01</v>
      </c>
      <c r="H13628" s="0" t="n">
        <v>0.01</v>
      </c>
      <c r="I13628" s="0" t="n">
        <v>0.01</v>
      </c>
      <c r="J13628" s="0" t="n">
        <v>0.04</v>
      </c>
      <c r="K13628" s="0" t="n">
        <v>68</v>
      </c>
      <c r="L13628" s="0" t="n">
        <v>6.3</v>
      </c>
      <c r="M13628" s="0" t="s">
        <v>36</v>
      </c>
      <c r="N13628" s="0" t="s">
        <v>74</v>
      </c>
      <c r="O13628" s="0" t="s">
        <v>67</v>
      </c>
      <c r="P13628" s="0" t="n">
        <f aca="false">IF(AND(OR(Dashboard!$B$5="All",D13628=Dashboard!$B$5),OR(Dashboard!$D$5="All",N13628=Dashboard!$D$5),OR(AND(C13628&lt;&gt;"",C13628&gt;=Dashboard!$F$5,C13628&lt;=Dashboard!$H$5),AND(C13628="",Dashboard!$F$5&lt;=1980,Dashboard!$H$5&gt;=2016))),1,0)</f>
        <v>1</v>
      </c>
      <c r="Q13628" s="0" t="n">
        <f aca="false">J13628*P13628+ROW()*0.00000001</f>
        <v>0.04013628</v>
      </c>
    </row>
    <row r="13629" customFormat="false" ht="15" hidden="false" customHeight="false" outlineLevel="0" collapsed="false">
      <c r="A13629" s="0" t="s">
        <v>9825</v>
      </c>
      <c r="B13629" s="0" t="s">
        <v>76</v>
      </c>
      <c r="C13629" s="0" t="n">
        <v>2008</v>
      </c>
      <c r="D13629" s="0" t="s">
        <v>114</v>
      </c>
      <c r="E13629" s="0" t="s">
        <v>6975</v>
      </c>
      <c r="F13629" s="0" t="n">
        <v>0</v>
      </c>
      <c r="G13629" s="0" t="n">
        <v>0</v>
      </c>
      <c r="H13629" s="0" t="n">
        <v>0.04</v>
      </c>
      <c r="I13629" s="0" t="n">
        <v>0</v>
      </c>
      <c r="J13629" s="0" t="n">
        <v>0.04</v>
      </c>
      <c r="N13629" s="0" t="s">
        <v>74</v>
      </c>
      <c r="P13629" s="0" t="n">
        <f aca="false">IF(AND(OR(Dashboard!$B$5="All",D13629=Dashboard!$B$5),OR(Dashboard!$D$5="All",N13629=Dashboard!$D$5),OR(AND(C13629&lt;&gt;"",C13629&gt;=Dashboard!$F$5,C13629&lt;=Dashboard!$H$5),AND(C13629="",Dashboard!$F$5&lt;=1980,Dashboard!$H$5&gt;=2016))),1,0)</f>
        <v>1</v>
      </c>
      <c r="Q13629" s="0" t="n">
        <f aca="false">J13629*P13629+ROW()*0.00000001</f>
        <v>0.04013629</v>
      </c>
    </row>
    <row r="13630" customFormat="false" ht="15" hidden="false" customHeight="false" outlineLevel="0" collapsed="false">
      <c r="A13630" s="0" t="s">
        <v>9826</v>
      </c>
      <c r="B13630" s="0" t="s">
        <v>144</v>
      </c>
      <c r="C13630" s="0" t="n">
        <v>2003</v>
      </c>
      <c r="D13630" s="0" t="s">
        <v>41</v>
      </c>
      <c r="E13630" s="0" t="s">
        <v>449</v>
      </c>
      <c r="F13630" s="0" t="n">
        <v>0.03</v>
      </c>
      <c r="G13630" s="0" t="n">
        <v>0.01</v>
      </c>
      <c r="H13630" s="0" t="n">
        <v>0</v>
      </c>
      <c r="I13630" s="0" t="n">
        <v>0</v>
      </c>
      <c r="J13630" s="0" t="n">
        <v>0.04</v>
      </c>
      <c r="K13630" s="0" t="n">
        <v>53</v>
      </c>
      <c r="M13630" s="0" t="s">
        <v>103</v>
      </c>
      <c r="N13630" s="0" t="s">
        <v>66</v>
      </c>
      <c r="O13630" s="0" t="s">
        <v>53</v>
      </c>
      <c r="P13630" s="0" t="n">
        <f aca="false">IF(AND(OR(Dashboard!$B$5="All",D13630=Dashboard!$B$5),OR(Dashboard!$D$5="All",N13630=Dashboard!$D$5),OR(AND(C13630&lt;&gt;"",C13630&gt;=Dashboard!$F$5,C13630&lt;=Dashboard!$H$5),AND(C13630="",Dashboard!$F$5&lt;=1980,Dashboard!$H$5&gt;=2016))),1,0)</f>
        <v>1</v>
      </c>
      <c r="Q13630" s="0" t="n">
        <f aca="false">J13630*P13630+ROW()*0.00000001</f>
        <v>0.0401363</v>
      </c>
    </row>
    <row r="13631" customFormat="false" ht="15" hidden="false" customHeight="false" outlineLevel="0" collapsed="false">
      <c r="A13631" s="0" t="s">
        <v>9827</v>
      </c>
      <c r="B13631" s="0" t="s">
        <v>164</v>
      </c>
      <c r="C13631" s="0" t="n">
        <v>2008</v>
      </c>
      <c r="D13631" s="0" t="s">
        <v>102</v>
      </c>
      <c r="E13631" s="0" t="s">
        <v>4303</v>
      </c>
      <c r="F13631" s="0" t="n">
        <v>0</v>
      </c>
      <c r="G13631" s="0" t="n">
        <v>0</v>
      </c>
      <c r="H13631" s="0" t="n">
        <v>0.04</v>
      </c>
      <c r="I13631" s="0" t="n">
        <v>0</v>
      </c>
      <c r="J13631" s="0" t="n">
        <v>0.04</v>
      </c>
      <c r="N13631" s="0" t="s">
        <v>74</v>
      </c>
      <c r="P13631" s="0" t="n">
        <f aca="false">IF(AND(OR(Dashboard!$B$5="All",D13631=Dashboard!$B$5),OR(Dashboard!$D$5="All",N13631=Dashboard!$D$5),OR(AND(C13631&lt;&gt;"",C13631&gt;=Dashboard!$F$5,C13631&lt;=Dashboard!$H$5),AND(C13631="",Dashboard!$F$5&lt;=1980,Dashboard!$H$5&gt;=2016))),1,0)</f>
        <v>1</v>
      </c>
      <c r="Q13631" s="0" t="n">
        <f aca="false">J13631*P13631+ROW()*0.00000001</f>
        <v>0.04013631</v>
      </c>
    </row>
    <row r="13632" customFormat="false" ht="15" hidden="false" customHeight="false" outlineLevel="0" collapsed="false">
      <c r="A13632" s="0" t="s">
        <v>9828</v>
      </c>
      <c r="B13632" s="0" t="s">
        <v>97</v>
      </c>
      <c r="C13632" s="0" t="n">
        <v>2013</v>
      </c>
      <c r="D13632" s="0" t="s">
        <v>71</v>
      </c>
      <c r="E13632" s="0" t="s">
        <v>243</v>
      </c>
      <c r="F13632" s="0" t="n">
        <v>0</v>
      </c>
      <c r="G13632" s="0" t="n">
        <v>0.04</v>
      </c>
      <c r="H13632" s="0" t="n">
        <v>0</v>
      </c>
      <c r="I13632" s="0" t="n">
        <v>0</v>
      </c>
      <c r="J13632" s="0" t="n">
        <v>0.04</v>
      </c>
      <c r="K13632" s="0" t="n">
        <v>43</v>
      </c>
      <c r="L13632" s="0" t="n">
        <v>8.3</v>
      </c>
      <c r="M13632" s="0" t="s">
        <v>36</v>
      </c>
      <c r="N13632" s="0" t="s">
        <v>35</v>
      </c>
      <c r="O13632" s="0" t="s">
        <v>177</v>
      </c>
      <c r="P13632" s="0" t="n">
        <f aca="false">IF(AND(OR(Dashboard!$B$5="All",D13632=Dashboard!$B$5),OR(Dashboard!$D$5="All",N13632=Dashboard!$D$5),OR(AND(C13632&lt;&gt;"",C13632&gt;=Dashboard!$F$5,C13632&lt;=Dashboard!$H$5),AND(C13632="",Dashboard!$F$5&lt;=1980,Dashboard!$H$5&gt;=2016))),1,0)</f>
        <v>1</v>
      </c>
      <c r="Q13632" s="0" t="n">
        <f aca="false">J13632*P13632+ROW()*0.00000001</f>
        <v>0.04013632</v>
      </c>
    </row>
    <row r="13633" customFormat="false" ht="15" hidden="false" customHeight="false" outlineLevel="0" collapsed="false">
      <c r="A13633" s="0" t="s">
        <v>9829</v>
      </c>
      <c r="B13633" s="0" t="s">
        <v>76</v>
      </c>
      <c r="C13633" s="0" t="n">
        <v>2006</v>
      </c>
      <c r="D13633" s="0" t="s">
        <v>102</v>
      </c>
      <c r="E13633" s="0" t="s">
        <v>328</v>
      </c>
      <c r="F13633" s="0" t="n">
        <v>0</v>
      </c>
      <c r="G13633" s="0" t="n">
        <v>0</v>
      </c>
      <c r="H13633" s="0" t="n">
        <v>0.04</v>
      </c>
      <c r="I13633" s="0" t="n">
        <v>0</v>
      </c>
      <c r="J13633" s="0" t="n">
        <v>0.04</v>
      </c>
      <c r="N13633" s="0" t="s">
        <v>74</v>
      </c>
      <c r="P13633" s="0" t="n">
        <f aca="false">IF(AND(OR(Dashboard!$B$5="All",D13633=Dashboard!$B$5),OR(Dashboard!$D$5="All",N13633=Dashboard!$D$5),OR(AND(C13633&lt;&gt;"",C13633&gt;=Dashboard!$F$5,C13633&lt;=Dashboard!$H$5),AND(C13633="",Dashboard!$F$5&lt;=1980,Dashboard!$H$5&gt;=2016))),1,0)</f>
        <v>1</v>
      </c>
      <c r="Q13633" s="0" t="n">
        <f aca="false">J13633*P13633+ROW()*0.00000001</f>
        <v>0.04013633</v>
      </c>
    </row>
    <row r="13634" customFormat="false" ht="15" hidden="false" customHeight="false" outlineLevel="0" collapsed="false">
      <c r="A13634" s="0" t="s">
        <v>9830</v>
      </c>
      <c r="B13634" s="0" t="s">
        <v>164</v>
      </c>
      <c r="C13634" s="0" t="n">
        <v>2010</v>
      </c>
      <c r="D13634" s="0" t="s">
        <v>114</v>
      </c>
      <c r="E13634" s="0" t="s">
        <v>1457</v>
      </c>
      <c r="F13634" s="0" t="n">
        <v>0</v>
      </c>
      <c r="G13634" s="0" t="n">
        <v>0</v>
      </c>
      <c r="H13634" s="0" t="n">
        <v>0.04</v>
      </c>
      <c r="I13634" s="0" t="n">
        <v>0</v>
      </c>
      <c r="J13634" s="0" t="n">
        <v>0.04</v>
      </c>
      <c r="N13634" s="0" t="s">
        <v>74</v>
      </c>
      <c r="P13634" s="0" t="n">
        <f aca="false">IF(AND(OR(Dashboard!$B$5="All",D13634=Dashboard!$B$5),OR(Dashboard!$D$5="All",N13634=Dashboard!$D$5),OR(AND(C13634&lt;&gt;"",C13634&gt;=Dashboard!$F$5,C13634&lt;=Dashboard!$H$5),AND(C13634="",Dashboard!$F$5&lt;=1980,Dashboard!$H$5&gt;=2016))),1,0)</f>
        <v>1</v>
      </c>
      <c r="Q13634" s="0" t="n">
        <f aca="false">J13634*P13634+ROW()*0.00000001</f>
        <v>0.04013634</v>
      </c>
    </row>
    <row r="13635" customFormat="false" ht="15" hidden="false" customHeight="false" outlineLevel="0" collapsed="false">
      <c r="A13635" s="0" t="s">
        <v>9831</v>
      </c>
      <c r="B13635" s="0" t="s">
        <v>50</v>
      </c>
      <c r="C13635" s="0" t="n">
        <v>2009</v>
      </c>
      <c r="D13635" s="0" t="s">
        <v>71</v>
      </c>
      <c r="E13635" s="0" t="s">
        <v>3904</v>
      </c>
      <c r="F13635" s="0" t="n">
        <v>0</v>
      </c>
      <c r="G13635" s="0" t="n">
        <v>0</v>
      </c>
      <c r="H13635" s="0" t="n">
        <v>0.04</v>
      </c>
      <c r="I13635" s="0" t="n">
        <v>0</v>
      </c>
      <c r="J13635" s="0" t="n">
        <v>0.04</v>
      </c>
      <c r="N13635" s="0" t="s">
        <v>35</v>
      </c>
      <c r="P13635" s="0" t="n">
        <f aca="false">IF(AND(OR(Dashboard!$B$5="All",D13635=Dashboard!$B$5),OR(Dashboard!$D$5="All",N13635=Dashboard!$D$5),OR(AND(C13635&lt;&gt;"",C13635&gt;=Dashboard!$F$5,C13635&lt;=Dashboard!$H$5),AND(C13635="",Dashboard!$F$5&lt;=1980,Dashboard!$H$5&gt;=2016))),1,0)</f>
        <v>1</v>
      </c>
      <c r="Q13635" s="0" t="n">
        <f aca="false">J13635*P13635+ROW()*0.00000001</f>
        <v>0.04013635</v>
      </c>
    </row>
    <row r="13636" customFormat="false" ht="15" hidden="false" customHeight="false" outlineLevel="0" collapsed="false">
      <c r="A13636" s="0" t="s">
        <v>9832</v>
      </c>
      <c r="B13636" s="0" t="s">
        <v>152</v>
      </c>
      <c r="C13636" s="0" t="n">
        <v>2005</v>
      </c>
      <c r="D13636" s="0" t="s">
        <v>46</v>
      </c>
      <c r="E13636" s="0" t="s">
        <v>708</v>
      </c>
      <c r="F13636" s="0" t="n">
        <v>0</v>
      </c>
      <c r="G13636" s="0" t="n">
        <v>0.03</v>
      </c>
      <c r="H13636" s="0" t="n">
        <v>0</v>
      </c>
      <c r="I13636" s="0" t="n">
        <v>0.01</v>
      </c>
      <c r="J13636" s="0" t="n">
        <v>0.04</v>
      </c>
      <c r="L13636" s="0" t="n">
        <v>8.8</v>
      </c>
      <c r="M13636" s="0" t="s">
        <v>103</v>
      </c>
      <c r="N13636" s="0" t="s">
        <v>152</v>
      </c>
      <c r="P13636" s="0" t="n">
        <f aca="false">IF(AND(OR(Dashboard!$B$5="All",D13636=Dashboard!$B$5),OR(Dashboard!$D$5="All",N13636=Dashboard!$D$5),OR(AND(C13636&lt;&gt;"",C13636&gt;=Dashboard!$F$5,C13636&lt;=Dashboard!$H$5),AND(C13636="",Dashboard!$F$5&lt;=1980,Dashboard!$H$5&gt;=2016))),1,0)</f>
        <v>1</v>
      </c>
      <c r="Q13636" s="0" t="n">
        <f aca="false">J13636*P13636+ROW()*0.00000001</f>
        <v>0.04013636</v>
      </c>
    </row>
    <row r="13637" customFormat="false" ht="15" hidden="false" customHeight="false" outlineLevel="0" collapsed="false">
      <c r="A13637" s="0" t="s">
        <v>9833</v>
      </c>
      <c r="B13637" s="0" t="s">
        <v>33</v>
      </c>
      <c r="C13637" s="0" t="n">
        <v>2008</v>
      </c>
      <c r="D13637" s="0" t="s">
        <v>71</v>
      </c>
      <c r="E13637" s="0" t="s">
        <v>782</v>
      </c>
      <c r="F13637" s="0" t="n">
        <v>0.04</v>
      </c>
      <c r="G13637" s="0" t="n">
        <v>0</v>
      </c>
      <c r="H13637" s="0" t="n">
        <v>0</v>
      </c>
      <c r="I13637" s="0" t="n">
        <v>0</v>
      </c>
      <c r="J13637" s="0" t="n">
        <v>0.04</v>
      </c>
      <c r="K13637" s="0" t="n">
        <v>42</v>
      </c>
      <c r="L13637" s="0" t="n">
        <v>4.5</v>
      </c>
      <c r="M13637" s="0" t="s">
        <v>125</v>
      </c>
      <c r="N13637" s="0" t="s">
        <v>35</v>
      </c>
      <c r="O13637" s="0" t="s">
        <v>177</v>
      </c>
      <c r="P13637" s="0" t="n">
        <f aca="false">IF(AND(OR(Dashboard!$B$5="All",D13637=Dashboard!$B$5),OR(Dashboard!$D$5="All",N13637=Dashboard!$D$5),OR(AND(C13637&lt;&gt;"",C13637&gt;=Dashboard!$F$5,C13637&lt;=Dashboard!$H$5),AND(C13637="",Dashboard!$F$5&lt;=1980,Dashboard!$H$5&gt;=2016))),1,0)</f>
        <v>1</v>
      </c>
      <c r="Q13637" s="0" t="n">
        <f aca="false">J13637*P13637+ROW()*0.00000001</f>
        <v>0.04013637</v>
      </c>
    </row>
    <row r="13638" customFormat="false" ht="15" hidden="false" customHeight="false" outlineLevel="0" collapsed="false">
      <c r="A13638" s="0" t="s">
        <v>8376</v>
      </c>
      <c r="B13638" s="0" t="s">
        <v>144</v>
      </c>
      <c r="C13638" s="0" t="n">
        <v>2005</v>
      </c>
      <c r="D13638" s="0" t="s">
        <v>34</v>
      </c>
      <c r="E13638" s="0" t="s">
        <v>1086</v>
      </c>
      <c r="F13638" s="0" t="n">
        <v>0.03</v>
      </c>
      <c r="G13638" s="0" t="n">
        <v>0.01</v>
      </c>
      <c r="H13638" s="0" t="n">
        <v>0</v>
      </c>
      <c r="I13638" s="0" t="n">
        <v>0</v>
      </c>
      <c r="J13638" s="0" t="n">
        <v>0.04</v>
      </c>
      <c r="K13638" s="0" t="n">
        <v>66</v>
      </c>
      <c r="L13638" s="0" t="n">
        <v>7.7</v>
      </c>
      <c r="M13638" s="0" t="s">
        <v>73</v>
      </c>
      <c r="N13638" s="0" t="s">
        <v>66</v>
      </c>
      <c r="O13638" s="0" t="s">
        <v>67</v>
      </c>
      <c r="P13638" s="0" t="n">
        <f aca="false">IF(AND(OR(Dashboard!$B$5="All",D13638=Dashboard!$B$5),OR(Dashboard!$D$5="All",N13638=Dashboard!$D$5),OR(AND(C13638&lt;&gt;"",C13638&gt;=Dashboard!$F$5,C13638&lt;=Dashboard!$H$5),AND(C13638="",Dashboard!$F$5&lt;=1980,Dashboard!$H$5&gt;=2016))),1,0)</f>
        <v>1</v>
      </c>
      <c r="Q13638" s="0" t="n">
        <f aca="false">J13638*P13638+ROW()*0.00000001</f>
        <v>0.04013638</v>
      </c>
    </row>
    <row r="13639" customFormat="false" ht="15" hidden="false" customHeight="false" outlineLevel="0" collapsed="false">
      <c r="A13639" s="0" t="s">
        <v>9834</v>
      </c>
      <c r="B13639" s="0" t="s">
        <v>70</v>
      </c>
      <c r="C13639" s="0" t="n">
        <v>2013</v>
      </c>
      <c r="D13639" s="0" t="s">
        <v>58</v>
      </c>
      <c r="E13639" s="0" t="s">
        <v>328</v>
      </c>
      <c r="F13639" s="0" t="n">
        <v>0</v>
      </c>
      <c r="G13639" s="0" t="n">
        <v>0</v>
      </c>
      <c r="H13639" s="0" t="n">
        <v>0.04</v>
      </c>
      <c r="I13639" s="0" t="n">
        <v>0</v>
      </c>
      <c r="J13639" s="0" t="n">
        <v>0.04</v>
      </c>
      <c r="N13639" s="0" t="s">
        <v>74</v>
      </c>
      <c r="P13639" s="0" t="n">
        <f aca="false">IF(AND(OR(Dashboard!$B$5="All",D13639=Dashboard!$B$5),OR(Dashboard!$D$5="All",N13639=Dashboard!$D$5),OR(AND(C13639&lt;&gt;"",C13639&gt;=Dashboard!$F$5,C13639&lt;=Dashboard!$H$5),AND(C13639="",Dashboard!$F$5&lt;=1980,Dashboard!$H$5&gt;=2016))),1,0)</f>
        <v>1</v>
      </c>
      <c r="Q13639" s="0" t="n">
        <f aca="false">J13639*P13639+ROW()*0.00000001</f>
        <v>0.04013639</v>
      </c>
    </row>
    <row r="13640" customFormat="false" ht="15" hidden="false" customHeight="false" outlineLevel="0" collapsed="false">
      <c r="A13640" s="0" t="s">
        <v>5942</v>
      </c>
      <c r="B13640" s="0" t="s">
        <v>70</v>
      </c>
      <c r="C13640" s="0" t="n">
        <v>2015</v>
      </c>
      <c r="D13640" s="0" t="s">
        <v>102</v>
      </c>
      <c r="E13640" s="0" t="s">
        <v>328</v>
      </c>
      <c r="F13640" s="0" t="n">
        <v>0</v>
      </c>
      <c r="G13640" s="0" t="n">
        <v>0</v>
      </c>
      <c r="H13640" s="0" t="n">
        <v>0.04</v>
      </c>
      <c r="I13640" s="0" t="n">
        <v>0</v>
      </c>
      <c r="J13640" s="0" t="n">
        <v>0.04</v>
      </c>
      <c r="L13640" s="0" t="n">
        <v>6.3</v>
      </c>
      <c r="M13640" s="0" t="s">
        <v>103</v>
      </c>
      <c r="N13640" s="0" t="s">
        <v>74</v>
      </c>
      <c r="P13640" s="0" t="n">
        <f aca="false">IF(AND(OR(Dashboard!$B$5="All",D13640=Dashboard!$B$5),OR(Dashboard!$D$5="All",N13640=Dashboard!$D$5),OR(AND(C13640&lt;&gt;"",C13640&gt;=Dashboard!$F$5,C13640&lt;=Dashboard!$H$5),AND(C13640="",Dashboard!$F$5&lt;=1980,Dashboard!$H$5&gt;=2016))),1,0)</f>
        <v>1</v>
      </c>
      <c r="Q13640" s="0" t="n">
        <f aca="false">J13640*P13640+ROW()*0.00000001</f>
        <v>0.0401364</v>
      </c>
    </row>
    <row r="13641" customFormat="false" ht="15" hidden="false" customHeight="false" outlineLevel="0" collapsed="false">
      <c r="A13641" s="0" t="s">
        <v>9835</v>
      </c>
      <c r="B13641" s="0" t="s">
        <v>64</v>
      </c>
      <c r="C13641" s="0" t="n">
        <v>2012</v>
      </c>
      <c r="D13641" s="0" t="s">
        <v>34</v>
      </c>
      <c r="E13641" s="0" t="s">
        <v>65</v>
      </c>
      <c r="F13641" s="0" t="n">
        <v>0.02</v>
      </c>
      <c r="G13641" s="0" t="n">
        <v>0.01</v>
      </c>
      <c r="H13641" s="0" t="n">
        <v>0</v>
      </c>
      <c r="I13641" s="0" t="n">
        <v>0</v>
      </c>
      <c r="J13641" s="0" t="n">
        <v>0.04</v>
      </c>
      <c r="N13641" s="0" t="s">
        <v>66</v>
      </c>
      <c r="P13641" s="0" t="n">
        <f aca="false">IF(AND(OR(Dashboard!$B$5="All",D13641=Dashboard!$B$5),OR(Dashboard!$D$5="All",N13641=Dashboard!$D$5),OR(AND(C13641&lt;&gt;"",C13641&gt;=Dashboard!$F$5,C13641&lt;=Dashboard!$H$5),AND(C13641="",Dashboard!$F$5&lt;=1980,Dashboard!$H$5&gt;=2016))),1,0)</f>
        <v>1</v>
      </c>
      <c r="Q13641" s="0" t="n">
        <f aca="false">J13641*P13641+ROW()*0.00000001</f>
        <v>0.04013641</v>
      </c>
    </row>
    <row r="13642" customFormat="false" ht="15" hidden="false" customHeight="false" outlineLevel="0" collapsed="false">
      <c r="A13642" s="0" t="s">
        <v>9836</v>
      </c>
      <c r="B13642" s="0" t="s">
        <v>85</v>
      </c>
      <c r="C13642" s="0" t="n">
        <v>2001</v>
      </c>
      <c r="D13642" s="0" t="s">
        <v>71</v>
      </c>
      <c r="E13642" s="0" t="s">
        <v>1326</v>
      </c>
      <c r="F13642" s="0" t="n">
        <v>0.03</v>
      </c>
      <c r="G13642" s="0" t="n">
        <v>0.01</v>
      </c>
      <c r="H13642" s="0" t="n">
        <v>0</v>
      </c>
      <c r="I13642" s="0" t="n">
        <v>0</v>
      </c>
      <c r="J13642" s="0" t="n">
        <v>0.04</v>
      </c>
      <c r="N13642" s="0" t="s">
        <v>35</v>
      </c>
      <c r="P13642" s="0" t="n">
        <f aca="false">IF(AND(OR(Dashboard!$B$5="All",D13642=Dashboard!$B$5),OR(Dashboard!$D$5="All",N13642=Dashboard!$D$5),OR(AND(C13642&lt;&gt;"",C13642&gt;=Dashboard!$F$5,C13642&lt;=Dashboard!$H$5),AND(C13642="",Dashboard!$F$5&lt;=1980,Dashboard!$H$5&gt;=2016))),1,0)</f>
        <v>1</v>
      </c>
      <c r="Q13642" s="0" t="n">
        <f aca="false">J13642*P13642+ROW()*0.00000001</f>
        <v>0.04013642</v>
      </c>
    </row>
    <row r="13643" customFormat="false" ht="15" hidden="false" customHeight="false" outlineLevel="0" collapsed="false">
      <c r="A13643" s="0" t="s">
        <v>4116</v>
      </c>
      <c r="B13643" s="0" t="s">
        <v>70</v>
      </c>
      <c r="C13643" s="0" t="n">
        <v>2016</v>
      </c>
      <c r="D13643" s="0" t="s">
        <v>46</v>
      </c>
      <c r="E13643" s="0" t="s">
        <v>157</v>
      </c>
      <c r="F13643" s="0" t="n">
        <v>0</v>
      </c>
      <c r="G13643" s="0" t="n">
        <v>0</v>
      </c>
      <c r="H13643" s="0" t="n">
        <v>0.04</v>
      </c>
      <c r="I13643" s="0" t="n">
        <v>0</v>
      </c>
      <c r="J13643" s="0" t="n">
        <v>0.04</v>
      </c>
      <c r="N13643" s="0" t="s">
        <v>74</v>
      </c>
      <c r="P13643" s="0" t="n">
        <f aca="false">IF(AND(OR(Dashboard!$B$5="All",D13643=Dashboard!$B$5),OR(Dashboard!$D$5="All",N13643=Dashboard!$D$5),OR(AND(C13643&lt;&gt;"",C13643&gt;=Dashboard!$F$5,C13643&lt;=Dashboard!$H$5),AND(C13643="",Dashboard!$F$5&lt;=1980,Dashboard!$H$5&gt;=2016))),1,0)</f>
        <v>1</v>
      </c>
      <c r="Q13643" s="0" t="n">
        <f aca="false">J13643*P13643+ROW()*0.00000001</f>
        <v>0.04013643</v>
      </c>
    </row>
    <row r="13644" customFormat="false" ht="15" hidden="false" customHeight="false" outlineLevel="0" collapsed="false">
      <c r="A13644" s="0" t="s">
        <v>6753</v>
      </c>
      <c r="B13644" s="0" t="s">
        <v>172</v>
      </c>
      <c r="C13644" s="0" t="n">
        <v>2015</v>
      </c>
      <c r="D13644" s="0" t="s">
        <v>114</v>
      </c>
      <c r="E13644" s="0" t="s">
        <v>195</v>
      </c>
      <c r="F13644" s="0" t="n">
        <v>0.03</v>
      </c>
      <c r="G13644" s="0" t="n">
        <v>0.01</v>
      </c>
      <c r="H13644" s="0" t="n">
        <v>0</v>
      </c>
      <c r="I13644" s="0" t="n">
        <v>0</v>
      </c>
      <c r="J13644" s="0" t="n">
        <v>0.04</v>
      </c>
      <c r="K13644" s="0" t="n">
        <v>81</v>
      </c>
      <c r="L13644" s="0" t="n">
        <v>8.9</v>
      </c>
      <c r="M13644" s="0" t="s">
        <v>103</v>
      </c>
      <c r="N13644" s="0" t="s">
        <v>66</v>
      </c>
      <c r="O13644" s="0" t="s">
        <v>42</v>
      </c>
      <c r="P13644" s="0" t="n">
        <f aca="false">IF(AND(OR(Dashboard!$B$5="All",D13644=Dashboard!$B$5),OR(Dashboard!$D$5="All",N13644=Dashboard!$D$5),OR(AND(C13644&lt;&gt;"",C13644&gt;=Dashboard!$F$5,C13644&lt;=Dashboard!$H$5),AND(C13644="",Dashboard!$F$5&lt;=1980,Dashboard!$H$5&gt;=2016))),1,0)</f>
        <v>1</v>
      </c>
      <c r="Q13644" s="0" t="n">
        <f aca="false">J13644*P13644+ROW()*0.00000001</f>
        <v>0.04013644</v>
      </c>
    </row>
    <row r="13645" customFormat="false" ht="15" hidden="false" customHeight="false" outlineLevel="0" collapsed="false">
      <c r="A13645" s="0" t="s">
        <v>8948</v>
      </c>
      <c r="B13645" s="0" t="s">
        <v>70</v>
      </c>
      <c r="C13645" s="0" t="n">
        <v>2015</v>
      </c>
      <c r="D13645" s="0" t="s">
        <v>71</v>
      </c>
      <c r="E13645" s="0" t="s">
        <v>142</v>
      </c>
      <c r="F13645" s="0" t="n">
        <v>0.03</v>
      </c>
      <c r="G13645" s="0" t="n">
        <v>0</v>
      </c>
      <c r="H13645" s="0" t="n">
        <v>0</v>
      </c>
      <c r="I13645" s="0" t="n">
        <v>0.01</v>
      </c>
      <c r="J13645" s="0" t="n">
        <v>0.04</v>
      </c>
      <c r="N13645" s="0" t="s">
        <v>74</v>
      </c>
      <c r="P13645" s="0" t="n">
        <f aca="false">IF(AND(OR(Dashboard!$B$5="All",D13645=Dashboard!$B$5),OR(Dashboard!$D$5="All",N13645=Dashboard!$D$5),OR(AND(C13645&lt;&gt;"",C13645&gt;=Dashboard!$F$5,C13645&lt;=Dashboard!$H$5),AND(C13645="",Dashboard!$F$5&lt;=1980,Dashboard!$H$5&gt;=2016))),1,0)</f>
        <v>1</v>
      </c>
      <c r="Q13645" s="0" t="n">
        <f aca="false">J13645*P13645+ROW()*0.00000001</f>
        <v>0.04013645</v>
      </c>
    </row>
    <row r="13646" customFormat="false" ht="15" hidden="false" customHeight="false" outlineLevel="0" collapsed="false">
      <c r="A13646" s="0" t="s">
        <v>9837</v>
      </c>
      <c r="B13646" s="0" t="s">
        <v>33</v>
      </c>
      <c r="C13646" s="0" t="n">
        <v>2008</v>
      </c>
      <c r="D13646" s="0" t="s">
        <v>56</v>
      </c>
      <c r="E13646" s="0" t="s">
        <v>6216</v>
      </c>
      <c r="F13646" s="0" t="n">
        <v>0.04</v>
      </c>
      <c r="G13646" s="0" t="n">
        <v>0</v>
      </c>
      <c r="H13646" s="0" t="n">
        <v>0</v>
      </c>
      <c r="I13646" s="0" t="n">
        <v>0</v>
      </c>
      <c r="J13646" s="0" t="n">
        <v>0.04</v>
      </c>
      <c r="N13646" s="0" t="s">
        <v>35</v>
      </c>
      <c r="P13646" s="0" t="n">
        <f aca="false">IF(AND(OR(Dashboard!$B$5="All",D13646=Dashboard!$B$5),OR(Dashboard!$D$5="All",N13646=Dashboard!$D$5),OR(AND(C13646&lt;&gt;"",C13646&gt;=Dashboard!$F$5,C13646&lt;=Dashboard!$H$5),AND(C13646="",Dashboard!$F$5&lt;=1980,Dashboard!$H$5&gt;=2016))),1,0)</f>
        <v>1</v>
      </c>
      <c r="Q13646" s="0" t="n">
        <f aca="false">J13646*P13646+ROW()*0.00000001</f>
        <v>0.04013646</v>
      </c>
    </row>
    <row r="13647" customFormat="false" ht="15" hidden="false" customHeight="false" outlineLevel="0" collapsed="false">
      <c r="A13647" s="0" t="s">
        <v>7722</v>
      </c>
      <c r="B13647" s="0" t="s">
        <v>64</v>
      </c>
      <c r="C13647" s="0" t="n">
        <v>2010</v>
      </c>
      <c r="D13647" s="0" t="s">
        <v>56</v>
      </c>
      <c r="E13647" s="0" t="s">
        <v>560</v>
      </c>
      <c r="F13647" s="0" t="n">
        <v>0.04</v>
      </c>
      <c r="G13647" s="0" t="n">
        <v>0</v>
      </c>
      <c r="H13647" s="0" t="n">
        <v>0</v>
      </c>
      <c r="I13647" s="0" t="n">
        <v>0</v>
      </c>
      <c r="J13647" s="0" t="n">
        <v>0.04</v>
      </c>
      <c r="K13647" s="0" t="n">
        <v>38</v>
      </c>
      <c r="L13647" s="0" t="n">
        <v>1.7</v>
      </c>
      <c r="M13647" s="0" t="s">
        <v>103</v>
      </c>
      <c r="N13647" s="0" t="s">
        <v>66</v>
      </c>
      <c r="O13647" s="0" t="s">
        <v>177</v>
      </c>
      <c r="P13647" s="0" t="n">
        <f aca="false">IF(AND(OR(Dashboard!$B$5="All",D13647=Dashboard!$B$5),OR(Dashboard!$D$5="All",N13647=Dashboard!$D$5),OR(AND(C13647&lt;&gt;"",C13647&gt;=Dashboard!$F$5,C13647&lt;=Dashboard!$H$5),AND(C13647="",Dashboard!$F$5&lt;=1980,Dashboard!$H$5&gt;=2016))),1,0)</f>
        <v>1</v>
      </c>
      <c r="Q13647" s="0" t="n">
        <f aca="false">J13647*P13647+ROW()*0.00000001</f>
        <v>0.04013647</v>
      </c>
    </row>
    <row r="13648" customFormat="false" ht="15" hidden="false" customHeight="false" outlineLevel="0" collapsed="false">
      <c r="A13648" s="0" t="s">
        <v>7016</v>
      </c>
      <c r="B13648" s="0" t="s">
        <v>70</v>
      </c>
      <c r="D13648" s="0" t="s">
        <v>246</v>
      </c>
      <c r="E13648" s="0" t="s">
        <v>7017</v>
      </c>
      <c r="F13648" s="0" t="n">
        <v>0</v>
      </c>
      <c r="G13648" s="0" t="n">
        <v>0.03</v>
      </c>
      <c r="H13648" s="0" t="n">
        <v>0</v>
      </c>
      <c r="I13648" s="0" t="n">
        <v>0.01</v>
      </c>
      <c r="J13648" s="0" t="n">
        <v>0.04</v>
      </c>
      <c r="N13648" s="0" t="s">
        <v>74</v>
      </c>
      <c r="P13648" s="0" t="n">
        <f aca="false">IF(AND(OR(Dashboard!$B$5="All",D13648=Dashboard!$B$5),OR(Dashboard!$D$5="All",N13648=Dashboard!$D$5),OR(AND(C13648&lt;&gt;"",C13648&gt;=Dashboard!$F$5,C13648&lt;=Dashboard!$H$5),AND(C13648="",Dashboard!$F$5&lt;=1980,Dashboard!$H$5&gt;=2016))),1,0)</f>
        <v>1</v>
      </c>
      <c r="Q13648" s="0" t="n">
        <f aca="false">J13648*P13648+ROW()*0.00000001</f>
        <v>0.04013648</v>
      </c>
    </row>
    <row r="13649" customFormat="false" ht="15" hidden="false" customHeight="false" outlineLevel="0" collapsed="false">
      <c r="A13649" s="0" t="s">
        <v>7676</v>
      </c>
      <c r="B13649" s="0" t="s">
        <v>50</v>
      </c>
      <c r="C13649" s="0" t="n">
        <v>2008</v>
      </c>
      <c r="D13649" s="0" t="s">
        <v>114</v>
      </c>
      <c r="E13649" s="0" t="s">
        <v>9838</v>
      </c>
      <c r="F13649" s="0" t="n">
        <v>0.04</v>
      </c>
      <c r="G13649" s="0" t="n">
        <v>0</v>
      </c>
      <c r="H13649" s="0" t="n">
        <v>0</v>
      </c>
      <c r="I13649" s="0" t="n">
        <v>0</v>
      </c>
      <c r="J13649" s="0" t="n">
        <v>0.04</v>
      </c>
      <c r="K13649" s="0" t="n">
        <v>43</v>
      </c>
      <c r="M13649" s="0" t="s">
        <v>36</v>
      </c>
      <c r="N13649" s="0" t="s">
        <v>35</v>
      </c>
      <c r="O13649" s="0" t="s">
        <v>177</v>
      </c>
      <c r="P13649" s="0" t="n">
        <f aca="false">IF(AND(OR(Dashboard!$B$5="All",D13649=Dashboard!$B$5),OR(Dashboard!$D$5="All",N13649=Dashboard!$D$5),OR(AND(C13649&lt;&gt;"",C13649&gt;=Dashboard!$F$5,C13649&lt;=Dashboard!$H$5),AND(C13649="",Dashboard!$F$5&lt;=1980,Dashboard!$H$5&gt;=2016))),1,0)</f>
        <v>1</v>
      </c>
      <c r="Q13649" s="0" t="n">
        <f aca="false">J13649*P13649+ROW()*0.00000001</f>
        <v>0.04013649</v>
      </c>
    </row>
    <row r="13650" customFormat="false" ht="15" hidden="false" customHeight="false" outlineLevel="0" collapsed="false">
      <c r="A13650" s="0" t="s">
        <v>9839</v>
      </c>
      <c r="B13650" s="0" t="s">
        <v>50</v>
      </c>
      <c r="C13650" s="0" t="n">
        <v>2011</v>
      </c>
      <c r="D13650" s="0" t="s">
        <v>71</v>
      </c>
      <c r="E13650" s="0" t="s">
        <v>2113</v>
      </c>
      <c r="F13650" s="0" t="n">
        <v>0</v>
      </c>
      <c r="G13650" s="0" t="n">
        <v>0</v>
      </c>
      <c r="H13650" s="0" t="n">
        <v>0.04</v>
      </c>
      <c r="I13650" s="0" t="n">
        <v>0</v>
      </c>
      <c r="J13650" s="0" t="n">
        <v>0.04</v>
      </c>
      <c r="N13650" s="0" t="s">
        <v>35</v>
      </c>
      <c r="P13650" s="0" t="n">
        <f aca="false">IF(AND(OR(Dashboard!$B$5="All",D13650=Dashboard!$B$5),OR(Dashboard!$D$5="All",N13650=Dashboard!$D$5),OR(AND(C13650&lt;&gt;"",C13650&gt;=Dashboard!$F$5,C13650&lt;=Dashboard!$H$5),AND(C13650="",Dashboard!$F$5&lt;=1980,Dashboard!$H$5&gt;=2016))),1,0)</f>
        <v>1</v>
      </c>
      <c r="Q13650" s="0" t="n">
        <f aca="false">J13650*P13650+ROW()*0.00000001</f>
        <v>0.0401365</v>
      </c>
    </row>
    <row r="13651" customFormat="false" ht="15" hidden="false" customHeight="false" outlineLevel="0" collapsed="false">
      <c r="A13651" s="0" t="s">
        <v>9840</v>
      </c>
      <c r="B13651" s="0" t="s">
        <v>97</v>
      </c>
      <c r="C13651" s="0" t="n">
        <v>2014</v>
      </c>
      <c r="D13651" s="0" t="s">
        <v>71</v>
      </c>
      <c r="E13651" s="0" t="s">
        <v>4962</v>
      </c>
      <c r="F13651" s="0" t="n">
        <v>0</v>
      </c>
      <c r="G13651" s="0" t="n">
        <v>0</v>
      </c>
      <c r="H13651" s="0" t="n">
        <v>0.04</v>
      </c>
      <c r="I13651" s="0" t="n">
        <v>0</v>
      </c>
      <c r="J13651" s="0" t="n">
        <v>0.04</v>
      </c>
      <c r="N13651" s="0" t="s">
        <v>35</v>
      </c>
      <c r="P13651" s="0" t="n">
        <f aca="false">IF(AND(OR(Dashboard!$B$5="All",D13651=Dashboard!$B$5),OR(Dashboard!$D$5="All",N13651=Dashboard!$D$5),OR(AND(C13651&lt;&gt;"",C13651&gt;=Dashboard!$F$5,C13651&lt;=Dashboard!$H$5),AND(C13651="",Dashboard!$F$5&lt;=1980,Dashboard!$H$5&gt;=2016))),1,0)</f>
        <v>1</v>
      </c>
      <c r="Q13651" s="0" t="n">
        <f aca="false">J13651*P13651+ROW()*0.00000001</f>
        <v>0.04013651</v>
      </c>
    </row>
    <row r="13652" customFormat="false" ht="15" hidden="false" customHeight="false" outlineLevel="0" collapsed="false">
      <c r="A13652" s="0" t="s">
        <v>9841</v>
      </c>
      <c r="B13652" s="0" t="s">
        <v>50</v>
      </c>
      <c r="C13652" s="0" t="n">
        <v>2006</v>
      </c>
      <c r="D13652" s="0" t="s">
        <v>114</v>
      </c>
      <c r="E13652" s="0" t="s">
        <v>4303</v>
      </c>
      <c r="F13652" s="0" t="n">
        <v>0</v>
      </c>
      <c r="G13652" s="0" t="n">
        <v>0</v>
      </c>
      <c r="H13652" s="0" t="n">
        <v>0.04</v>
      </c>
      <c r="I13652" s="0" t="n">
        <v>0</v>
      </c>
      <c r="J13652" s="0" t="n">
        <v>0.04</v>
      </c>
      <c r="N13652" s="0" t="s">
        <v>35</v>
      </c>
      <c r="P13652" s="0" t="n">
        <f aca="false">IF(AND(OR(Dashboard!$B$5="All",D13652=Dashboard!$B$5),OR(Dashboard!$D$5="All",N13652=Dashboard!$D$5),OR(AND(C13652&lt;&gt;"",C13652&gt;=Dashboard!$F$5,C13652&lt;=Dashboard!$H$5),AND(C13652="",Dashboard!$F$5&lt;=1980,Dashboard!$H$5&gt;=2016))),1,0)</f>
        <v>1</v>
      </c>
      <c r="Q13652" s="0" t="n">
        <f aca="false">J13652*P13652+ROW()*0.00000001</f>
        <v>0.04013652</v>
      </c>
    </row>
    <row r="13653" customFormat="false" ht="15" hidden="false" customHeight="false" outlineLevel="0" collapsed="false">
      <c r="A13653" s="0" t="s">
        <v>9842</v>
      </c>
      <c r="B13653" s="0" t="s">
        <v>33</v>
      </c>
      <c r="C13653" s="0" t="n">
        <v>2007</v>
      </c>
      <c r="D13653" s="0" t="s">
        <v>114</v>
      </c>
      <c r="E13653" s="0" t="s">
        <v>3948</v>
      </c>
      <c r="F13653" s="0" t="n">
        <v>0.04</v>
      </c>
      <c r="G13653" s="0" t="n">
        <v>0</v>
      </c>
      <c r="H13653" s="0" t="n">
        <v>0</v>
      </c>
      <c r="I13653" s="0" t="n">
        <v>0</v>
      </c>
      <c r="J13653" s="0" t="n">
        <v>0.04</v>
      </c>
      <c r="M13653" s="0" t="s">
        <v>125</v>
      </c>
      <c r="N13653" s="0" t="s">
        <v>35</v>
      </c>
      <c r="P13653" s="0" t="n">
        <f aca="false">IF(AND(OR(Dashboard!$B$5="All",D13653=Dashboard!$B$5),OR(Dashboard!$D$5="All",N13653=Dashboard!$D$5),OR(AND(C13653&lt;&gt;"",C13653&gt;=Dashboard!$F$5,C13653&lt;=Dashboard!$H$5),AND(C13653="",Dashboard!$F$5&lt;=1980,Dashboard!$H$5&gt;=2016))),1,0)</f>
        <v>1</v>
      </c>
      <c r="Q13653" s="0" t="n">
        <f aca="false">J13653*P13653+ROW()*0.00000001</f>
        <v>0.04013653</v>
      </c>
    </row>
    <row r="13654" customFormat="false" ht="15" hidden="false" customHeight="false" outlineLevel="0" collapsed="false">
      <c r="A13654" s="0" t="s">
        <v>7376</v>
      </c>
      <c r="B13654" s="0" t="s">
        <v>70</v>
      </c>
      <c r="C13654" s="0" t="n">
        <v>2011</v>
      </c>
      <c r="D13654" s="0" t="s">
        <v>52</v>
      </c>
      <c r="E13654" s="0" t="s">
        <v>7373</v>
      </c>
      <c r="F13654" s="0" t="n">
        <v>0.03</v>
      </c>
      <c r="G13654" s="0" t="n">
        <v>0</v>
      </c>
      <c r="H13654" s="0" t="n">
        <v>0</v>
      </c>
      <c r="I13654" s="0" t="n">
        <v>0</v>
      </c>
      <c r="J13654" s="0" t="n">
        <v>0.04</v>
      </c>
      <c r="M13654" s="0" t="s">
        <v>103</v>
      </c>
      <c r="N13654" s="0" t="s">
        <v>74</v>
      </c>
      <c r="P13654" s="0" t="n">
        <f aca="false">IF(AND(OR(Dashboard!$B$5="All",D13654=Dashboard!$B$5),OR(Dashboard!$D$5="All",N13654=Dashboard!$D$5),OR(AND(C13654&lt;&gt;"",C13654&gt;=Dashboard!$F$5,C13654&lt;=Dashboard!$H$5),AND(C13654="",Dashboard!$F$5&lt;=1980,Dashboard!$H$5&gt;=2016))),1,0)</f>
        <v>1</v>
      </c>
      <c r="Q13654" s="0" t="n">
        <f aca="false">J13654*P13654+ROW()*0.00000001</f>
        <v>0.04013654</v>
      </c>
    </row>
    <row r="13655" customFormat="false" ht="15" hidden="false" customHeight="false" outlineLevel="0" collapsed="false">
      <c r="A13655" s="0" t="s">
        <v>9026</v>
      </c>
      <c r="B13655" s="0" t="s">
        <v>152</v>
      </c>
      <c r="C13655" s="0" t="n">
        <v>2006</v>
      </c>
      <c r="D13655" s="0" t="s">
        <v>114</v>
      </c>
      <c r="E13655" s="0" t="s">
        <v>6819</v>
      </c>
      <c r="F13655" s="0" t="n">
        <v>0</v>
      </c>
      <c r="G13655" s="0" t="n">
        <v>0.04</v>
      </c>
      <c r="H13655" s="0" t="n">
        <v>0</v>
      </c>
      <c r="I13655" s="0" t="n">
        <v>0</v>
      </c>
      <c r="J13655" s="0" t="n">
        <v>0.04</v>
      </c>
      <c r="K13655" s="0" t="n">
        <v>66</v>
      </c>
      <c r="L13655" s="0" t="n">
        <v>7.4</v>
      </c>
      <c r="M13655" s="0" t="s">
        <v>103</v>
      </c>
      <c r="N13655" s="0" t="s">
        <v>152</v>
      </c>
      <c r="O13655" s="0" t="s">
        <v>67</v>
      </c>
      <c r="P13655" s="0" t="n">
        <f aca="false">IF(AND(OR(Dashboard!$B$5="All",D13655=Dashboard!$B$5),OR(Dashboard!$D$5="All",N13655=Dashboard!$D$5),OR(AND(C13655&lt;&gt;"",C13655&gt;=Dashboard!$F$5,C13655&lt;=Dashboard!$H$5),AND(C13655="",Dashboard!$F$5&lt;=1980,Dashboard!$H$5&gt;=2016))),1,0)</f>
        <v>1</v>
      </c>
      <c r="Q13655" s="0" t="n">
        <f aca="false">J13655*P13655+ROW()*0.00000001</f>
        <v>0.04013655</v>
      </c>
    </row>
    <row r="13656" customFormat="false" ht="15" hidden="false" customHeight="false" outlineLevel="0" collapsed="false">
      <c r="A13656" s="0" t="s">
        <v>9843</v>
      </c>
      <c r="B13656" s="0" t="s">
        <v>33</v>
      </c>
      <c r="C13656" s="0" t="n">
        <v>2007</v>
      </c>
      <c r="D13656" s="0" t="s">
        <v>56</v>
      </c>
      <c r="E13656" s="0" t="s">
        <v>3941</v>
      </c>
      <c r="F13656" s="0" t="n">
        <v>0.04</v>
      </c>
      <c r="G13656" s="0" t="n">
        <v>0</v>
      </c>
      <c r="H13656" s="0" t="n">
        <v>0</v>
      </c>
      <c r="I13656" s="0" t="n">
        <v>0</v>
      </c>
      <c r="J13656" s="0" t="n">
        <v>0.04</v>
      </c>
      <c r="M13656" s="0" t="s">
        <v>36</v>
      </c>
      <c r="N13656" s="0" t="s">
        <v>35</v>
      </c>
      <c r="P13656" s="0" t="n">
        <f aca="false">IF(AND(OR(Dashboard!$B$5="All",D13656=Dashboard!$B$5),OR(Dashboard!$D$5="All",N13656=Dashboard!$D$5),OR(AND(C13656&lt;&gt;"",C13656&gt;=Dashboard!$F$5,C13656&lt;=Dashboard!$H$5),AND(C13656="",Dashboard!$F$5&lt;=1980,Dashboard!$H$5&gt;=2016))),1,0)</f>
        <v>1</v>
      </c>
      <c r="Q13656" s="0" t="n">
        <f aca="false">J13656*P13656+ROW()*0.00000001</f>
        <v>0.04013656</v>
      </c>
    </row>
    <row r="13657" customFormat="false" ht="15" hidden="false" customHeight="false" outlineLevel="0" collapsed="false">
      <c r="A13657" s="0" t="s">
        <v>9844</v>
      </c>
      <c r="B13657" s="0" t="s">
        <v>85</v>
      </c>
      <c r="C13657" s="0" t="n">
        <v>2002</v>
      </c>
      <c r="D13657" s="0" t="s">
        <v>71</v>
      </c>
      <c r="E13657" s="0" t="s">
        <v>91</v>
      </c>
      <c r="F13657" s="0" t="n">
        <v>0.03</v>
      </c>
      <c r="G13657" s="0" t="n">
        <v>0.01</v>
      </c>
      <c r="H13657" s="0" t="n">
        <v>0</v>
      </c>
      <c r="I13657" s="0" t="n">
        <v>0</v>
      </c>
      <c r="J13657" s="0" t="n">
        <v>0.04</v>
      </c>
      <c r="K13657" s="0" t="n">
        <v>68</v>
      </c>
      <c r="M13657" s="0" t="s">
        <v>36</v>
      </c>
      <c r="N13657" s="0" t="s">
        <v>35</v>
      </c>
      <c r="O13657" s="0" t="s">
        <v>67</v>
      </c>
      <c r="P13657" s="0" t="n">
        <f aca="false">IF(AND(OR(Dashboard!$B$5="All",D13657=Dashboard!$B$5),OR(Dashboard!$D$5="All",N13657=Dashboard!$D$5),OR(AND(C13657&lt;&gt;"",C13657&gt;=Dashboard!$F$5,C13657&lt;=Dashboard!$H$5),AND(C13657="",Dashboard!$F$5&lt;=1980,Dashboard!$H$5&gt;=2016))),1,0)</f>
        <v>1</v>
      </c>
      <c r="Q13657" s="0" t="n">
        <f aca="false">J13657*P13657+ROW()*0.00000001</f>
        <v>0.04013657</v>
      </c>
    </row>
    <row r="13658" customFormat="false" ht="15" hidden="false" customHeight="false" outlineLevel="0" collapsed="false">
      <c r="A13658" s="0" t="s">
        <v>7259</v>
      </c>
      <c r="B13658" s="0" t="s">
        <v>144</v>
      </c>
      <c r="C13658" s="0" t="n">
        <v>2006</v>
      </c>
      <c r="D13658" s="0" t="s">
        <v>41</v>
      </c>
      <c r="E13658" s="0" t="s">
        <v>142</v>
      </c>
      <c r="F13658" s="0" t="n">
        <v>0.03</v>
      </c>
      <c r="G13658" s="0" t="n">
        <v>0.01</v>
      </c>
      <c r="H13658" s="0" t="n">
        <v>0</v>
      </c>
      <c r="I13658" s="0" t="n">
        <v>0</v>
      </c>
      <c r="J13658" s="0" t="n">
        <v>0.04</v>
      </c>
      <c r="K13658" s="0" t="n">
        <v>72</v>
      </c>
      <c r="L13658" s="0" t="n">
        <v>7</v>
      </c>
      <c r="M13658" s="0" t="s">
        <v>36</v>
      </c>
      <c r="N13658" s="0" t="s">
        <v>66</v>
      </c>
      <c r="O13658" s="0" t="s">
        <v>37</v>
      </c>
      <c r="P13658" s="0" t="n">
        <f aca="false">IF(AND(OR(Dashboard!$B$5="All",D13658=Dashboard!$B$5),OR(Dashboard!$D$5="All",N13658=Dashboard!$D$5),OR(AND(C13658&lt;&gt;"",C13658&gt;=Dashboard!$F$5,C13658&lt;=Dashboard!$H$5),AND(C13658="",Dashboard!$F$5&lt;=1980,Dashboard!$H$5&gt;=2016))),1,0)</f>
        <v>1</v>
      </c>
      <c r="Q13658" s="0" t="n">
        <f aca="false">J13658*P13658+ROW()*0.00000001</f>
        <v>0.04013658</v>
      </c>
    </row>
    <row r="13659" customFormat="false" ht="15" hidden="false" customHeight="false" outlineLevel="0" collapsed="false">
      <c r="A13659" s="0" t="s">
        <v>9845</v>
      </c>
      <c r="B13659" s="0" t="s">
        <v>117</v>
      </c>
      <c r="C13659" s="0" t="n">
        <v>2000</v>
      </c>
      <c r="D13659" s="0" t="s">
        <v>58</v>
      </c>
      <c r="E13659" s="0" t="s">
        <v>220</v>
      </c>
      <c r="F13659" s="0" t="n">
        <v>0.02</v>
      </c>
      <c r="G13659" s="0" t="n">
        <v>0.02</v>
      </c>
      <c r="H13659" s="0" t="n">
        <v>0</v>
      </c>
      <c r="I13659" s="0" t="n">
        <v>0</v>
      </c>
      <c r="J13659" s="0" t="n">
        <v>0.04</v>
      </c>
      <c r="K13659" s="0" t="n">
        <v>74</v>
      </c>
      <c r="L13659" s="0" t="n">
        <v>8.3</v>
      </c>
      <c r="M13659" s="0" t="s">
        <v>36</v>
      </c>
      <c r="N13659" s="0" t="s">
        <v>74</v>
      </c>
      <c r="O13659" s="0" t="s">
        <v>37</v>
      </c>
      <c r="P13659" s="0" t="n">
        <f aca="false">IF(AND(OR(Dashboard!$B$5="All",D13659=Dashboard!$B$5),OR(Dashboard!$D$5="All",N13659=Dashboard!$D$5),OR(AND(C13659&lt;&gt;"",C13659&gt;=Dashboard!$F$5,C13659&lt;=Dashboard!$H$5),AND(C13659="",Dashboard!$F$5&lt;=1980,Dashboard!$H$5&gt;=2016))),1,0)</f>
        <v>1</v>
      </c>
      <c r="Q13659" s="0" t="n">
        <f aca="false">J13659*P13659+ROW()*0.00000001</f>
        <v>0.04013659</v>
      </c>
    </row>
    <row r="13660" customFormat="false" ht="15" hidden="false" customHeight="false" outlineLevel="0" collapsed="false">
      <c r="A13660" s="0" t="s">
        <v>9846</v>
      </c>
      <c r="B13660" s="0" t="s">
        <v>50</v>
      </c>
      <c r="C13660" s="0" t="n">
        <v>2010</v>
      </c>
      <c r="D13660" s="0" t="s">
        <v>48</v>
      </c>
      <c r="E13660" s="0" t="s">
        <v>5799</v>
      </c>
      <c r="F13660" s="0" t="n">
        <v>0.04</v>
      </c>
      <c r="G13660" s="0" t="n">
        <v>0</v>
      </c>
      <c r="H13660" s="0" t="n">
        <v>0</v>
      </c>
      <c r="I13660" s="0" t="n">
        <v>0</v>
      </c>
      <c r="J13660" s="0" t="n">
        <v>0.04</v>
      </c>
      <c r="M13660" s="0" t="s">
        <v>36</v>
      </c>
      <c r="N13660" s="0" t="s">
        <v>35</v>
      </c>
      <c r="P13660" s="0" t="n">
        <f aca="false">IF(AND(OR(Dashboard!$B$5="All",D13660=Dashboard!$B$5),OR(Dashboard!$D$5="All",N13660=Dashboard!$D$5),OR(AND(C13660&lt;&gt;"",C13660&gt;=Dashboard!$F$5,C13660&lt;=Dashboard!$H$5),AND(C13660="",Dashboard!$F$5&lt;=1980,Dashboard!$H$5&gt;=2016))),1,0)</f>
        <v>1</v>
      </c>
      <c r="Q13660" s="0" t="n">
        <f aca="false">J13660*P13660+ROW()*0.00000001</f>
        <v>0.0401366</v>
      </c>
    </row>
    <row r="13661" customFormat="false" ht="15" hidden="false" customHeight="false" outlineLevel="0" collapsed="false">
      <c r="A13661" s="0" t="s">
        <v>9847</v>
      </c>
      <c r="B13661" s="0" t="s">
        <v>76</v>
      </c>
      <c r="C13661" s="0" t="n">
        <v>2001</v>
      </c>
      <c r="D13661" s="0" t="s">
        <v>71</v>
      </c>
      <c r="E13661" s="0" t="s">
        <v>3063</v>
      </c>
      <c r="F13661" s="0" t="n">
        <v>0</v>
      </c>
      <c r="G13661" s="0" t="n">
        <v>0</v>
      </c>
      <c r="H13661" s="0" t="n">
        <v>0.04</v>
      </c>
      <c r="I13661" s="0" t="n">
        <v>0</v>
      </c>
      <c r="J13661" s="0" t="n">
        <v>0.04</v>
      </c>
      <c r="N13661" s="0" t="s">
        <v>74</v>
      </c>
      <c r="P13661" s="0" t="n">
        <f aca="false">IF(AND(OR(Dashboard!$B$5="All",D13661=Dashboard!$B$5),OR(Dashboard!$D$5="All",N13661=Dashboard!$D$5),OR(AND(C13661&lt;&gt;"",C13661&gt;=Dashboard!$F$5,C13661&lt;=Dashboard!$H$5),AND(C13661="",Dashboard!$F$5&lt;=1980,Dashboard!$H$5&gt;=2016))),1,0)</f>
        <v>1</v>
      </c>
      <c r="Q13661" s="0" t="n">
        <f aca="false">J13661*P13661+ROW()*0.00000001</f>
        <v>0.04013661</v>
      </c>
    </row>
    <row r="13662" customFormat="false" ht="15" hidden="false" customHeight="false" outlineLevel="0" collapsed="false">
      <c r="A13662" s="0" t="s">
        <v>7877</v>
      </c>
      <c r="B13662" s="0" t="s">
        <v>144</v>
      </c>
      <c r="C13662" s="0" t="n">
        <v>2004</v>
      </c>
      <c r="D13662" s="0" t="s">
        <v>16</v>
      </c>
      <c r="E13662" s="0" t="s">
        <v>1086</v>
      </c>
      <c r="F13662" s="0" t="n">
        <v>0.03</v>
      </c>
      <c r="G13662" s="0" t="n">
        <v>0.01</v>
      </c>
      <c r="H13662" s="0" t="n">
        <v>0</v>
      </c>
      <c r="I13662" s="0" t="n">
        <v>0</v>
      </c>
      <c r="J13662" s="0" t="n">
        <v>0.04</v>
      </c>
      <c r="K13662" s="0" t="n">
        <v>69</v>
      </c>
      <c r="M13662" s="0" t="s">
        <v>36</v>
      </c>
      <c r="N13662" s="0" t="s">
        <v>66</v>
      </c>
      <c r="O13662" s="0" t="s">
        <v>67</v>
      </c>
      <c r="P13662" s="0" t="n">
        <f aca="false">IF(AND(OR(Dashboard!$B$5="All",D13662=Dashboard!$B$5),OR(Dashboard!$D$5="All",N13662=Dashboard!$D$5),OR(AND(C13662&lt;&gt;"",C13662&gt;=Dashboard!$F$5,C13662&lt;=Dashboard!$H$5),AND(C13662="",Dashboard!$F$5&lt;=1980,Dashboard!$H$5&gt;=2016))),1,0)</f>
        <v>1</v>
      </c>
      <c r="Q13662" s="0" t="n">
        <f aca="false">J13662*P13662+ROW()*0.00000001</f>
        <v>0.04013662</v>
      </c>
    </row>
    <row r="13663" customFormat="false" ht="15" hidden="false" customHeight="false" outlineLevel="0" collapsed="false">
      <c r="A13663" s="0" t="s">
        <v>9848</v>
      </c>
      <c r="B13663" s="0" t="s">
        <v>70</v>
      </c>
      <c r="C13663" s="0" t="n">
        <v>2013</v>
      </c>
      <c r="D13663" s="0" t="s">
        <v>102</v>
      </c>
      <c r="E13663" s="0" t="s">
        <v>328</v>
      </c>
      <c r="F13663" s="0" t="n">
        <v>0</v>
      </c>
      <c r="G13663" s="0" t="n">
        <v>0</v>
      </c>
      <c r="H13663" s="0" t="n">
        <v>0.04</v>
      </c>
      <c r="I13663" s="0" t="n">
        <v>0</v>
      </c>
      <c r="J13663" s="0" t="n">
        <v>0.04</v>
      </c>
      <c r="N13663" s="0" t="s">
        <v>74</v>
      </c>
      <c r="P13663" s="0" t="n">
        <f aca="false">IF(AND(OR(Dashboard!$B$5="All",D13663=Dashboard!$B$5),OR(Dashboard!$D$5="All",N13663=Dashboard!$D$5),OR(AND(C13663&lt;&gt;"",C13663&gt;=Dashboard!$F$5,C13663&lt;=Dashboard!$H$5),AND(C13663="",Dashboard!$F$5&lt;=1980,Dashboard!$H$5&gt;=2016))),1,0)</f>
        <v>1</v>
      </c>
      <c r="Q13663" s="0" t="n">
        <f aca="false">J13663*P13663+ROW()*0.00000001</f>
        <v>0.04013663</v>
      </c>
    </row>
    <row r="13664" customFormat="false" ht="15" hidden="false" customHeight="false" outlineLevel="0" collapsed="false">
      <c r="A13664" s="0" t="s">
        <v>9849</v>
      </c>
      <c r="B13664" s="0" t="s">
        <v>76</v>
      </c>
      <c r="C13664" s="0" t="n">
        <v>2009</v>
      </c>
      <c r="D13664" s="0" t="s">
        <v>58</v>
      </c>
      <c r="E13664" s="0" t="s">
        <v>220</v>
      </c>
      <c r="F13664" s="0" t="n">
        <v>0</v>
      </c>
      <c r="G13664" s="0" t="n">
        <v>0</v>
      </c>
      <c r="H13664" s="0" t="n">
        <v>0.04</v>
      </c>
      <c r="I13664" s="0" t="n">
        <v>0</v>
      </c>
      <c r="J13664" s="0" t="n">
        <v>0.04</v>
      </c>
      <c r="N13664" s="0" t="s">
        <v>74</v>
      </c>
      <c r="P13664" s="0" t="n">
        <f aca="false">IF(AND(OR(Dashboard!$B$5="All",D13664=Dashboard!$B$5),OR(Dashboard!$D$5="All",N13664=Dashboard!$D$5),OR(AND(C13664&lt;&gt;"",C13664&gt;=Dashboard!$F$5,C13664&lt;=Dashboard!$H$5),AND(C13664="",Dashboard!$F$5&lt;=1980,Dashboard!$H$5&gt;=2016))),1,0)</f>
        <v>1</v>
      </c>
      <c r="Q13664" s="0" t="n">
        <f aca="false">J13664*P13664+ROW()*0.00000001</f>
        <v>0.04013664</v>
      </c>
    </row>
    <row r="13665" customFormat="false" ht="15" hidden="false" customHeight="false" outlineLevel="0" collapsed="false">
      <c r="A13665" s="0" t="s">
        <v>9850</v>
      </c>
      <c r="B13665" s="0" t="s">
        <v>50</v>
      </c>
      <c r="C13665" s="0" t="n">
        <v>2009</v>
      </c>
      <c r="D13665" s="0" t="s">
        <v>58</v>
      </c>
      <c r="E13665" s="0" t="s">
        <v>195</v>
      </c>
      <c r="F13665" s="0" t="n">
        <v>0.04</v>
      </c>
      <c r="G13665" s="0" t="n">
        <v>0</v>
      </c>
      <c r="H13665" s="0" t="n">
        <v>0</v>
      </c>
      <c r="I13665" s="0" t="n">
        <v>0</v>
      </c>
      <c r="J13665" s="0" t="n">
        <v>0.04</v>
      </c>
      <c r="M13665" s="0" t="s">
        <v>103</v>
      </c>
      <c r="N13665" s="0" t="s">
        <v>35</v>
      </c>
      <c r="P13665" s="0" t="n">
        <f aca="false">IF(AND(OR(Dashboard!$B$5="All",D13665=Dashboard!$B$5),OR(Dashboard!$D$5="All",N13665=Dashboard!$D$5),OR(AND(C13665&lt;&gt;"",C13665&gt;=Dashboard!$F$5,C13665&lt;=Dashboard!$H$5),AND(C13665="",Dashboard!$F$5&lt;=1980,Dashboard!$H$5&gt;=2016))),1,0)</f>
        <v>1</v>
      </c>
      <c r="Q13665" s="0" t="n">
        <f aca="false">J13665*P13665+ROW()*0.00000001</f>
        <v>0.04013665</v>
      </c>
    </row>
    <row r="13666" customFormat="false" ht="15" hidden="false" customHeight="false" outlineLevel="0" collapsed="false">
      <c r="A13666" s="0" t="s">
        <v>9851</v>
      </c>
      <c r="B13666" s="0" t="s">
        <v>76</v>
      </c>
      <c r="C13666" s="0" t="n">
        <v>2002</v>
      </c>
      <c r="D13666" s="0" t="s">
        <v>34</v>
      </c>
      <c r="E13666" s="0" t="s">
        <v>142</v>
      </c>
      <c r="F13666" s="0" t="n">
        <v>0</v>
      </c>
      <c r="G13666" s="0" t="n">
        <v>0</v>
      </c>
      <c r="H13666" s="0" t="n">
        <v>0.04</v>
      </c>
      <c r="I13666" s="0" t="n">
        <v>0</v>
      </c>
      <c r="J13666" s="0" t="n">
        <v>0.04</v>
      </c>
      <c r="N13666" s="0" t="s">
        <v>74</v>
      </c>
      <c r="P13666" s="0" t="n">
        <f aca="false">IF(AND(OR(Dashboard!$B$5="All",D13666=Dashboard!$B$5),OR(Dashboard!$D$5="All",N13666=Dashboard!$D$5),OR(AND(C13666&lt;&gt;"",C13666&gt;=Dashboard!$F$5,C13666&lt;=Dashboard!$H$5),AND(C13666="",Dashboard!$F$5&lt;=1980,Dashboard!$H$5&gt;=2016))),1,0)</f>
        <v>1</v>
      </c>
      <c r="Q13666" s="0" t="n">
        <f aca="false">J13666*P13666+ROW()*0.00000001</f>
        <v>0.04013666</v>
      </c>
    </row>
    <row r="13667" customFormat="false" ht="15" hidden="false" customHeight="false" outlineLevel="0" collapsed="false">
      <c r="A13667" s="0" t="s">
        <v>9852</v>
      </c>
      <c r="B13667" s="0" t="s">
        <v>117</v>
      </c>
      <c r="C13667" s="0" t="n">
        <v>2001</v>
      </c>
      <c r="D13667" s="0" t="s">
        <v>34</v>
      </c>
      <c r="E13667" s="0" t="s">
        <v>1374</v>
      </c>
      <c r="F13667" s="0" t="n">
        <v>0.02</v>
      </c>
      <c r="G13667" s="0" t="n">
        <v>0.02</v>
      </c>
      <c r="H13667" s="0" t="n">
        <v>0</v>
      </c>
      <c r="I13667" s="0" t="n">
        <v>0</v>
      </c>
      <c r="J13667" s="0" t="n">
        <v>0.04</v>
      </c>
      <c r="N13667" s="0" t="s">
        <v>74</v>
      </c>
      <c r="P13667" s="0" t="n">
        <f aca="false">IF(AND(OR(Dashboard!$B$5="All",D13667=Dashboard!$B$5),OR(Dashboard!$D$5="All",N13667=Dashboard!$D$5),OR(AND(C13667&lt;&gt;"",C13667&gt;=Dashboard!$F$5,C13667&lt;=Dashboard!$H$5),AND(C13667="",Dashboard!$F$5&lt;=1980,Dashboard!$H$5&gt;=2016))),1,0)</f>
        <v>1</v>
      </c>
      <c r="Q13667" s="0" t="n">
        <f aca="false">J13667*P13667+ROW()*0.00000001</f>
        <v>0.04013667</v>
      </c>
    </row>
    <row r="13668" customFormat="false" ht="15" hidden="false" customHeight="false" outlineLevel="0" collapsed="false">
      <c r="A13668" s="0" t="s">
        <v>9853</v>
      </c>
      <c r="B13668" s="0" t="s">
        <v>94</v>
      </c>
      <c r="C13668" s="0" t="n">
        <v>2015</v>
      </c>
      <c r="D13668" s="0" t="s">
        <v>102</v>
      </c>
      <c r="E13668" s="0" t="s">
        <v>4303</v>
      </c>
      <c r="F13668" s="0" t="n">
        <v>0.01</v>
      </c>
      <c r="G13668" s="0" t="n">
        <v>0</v>
      </c>
      <c r="H13668" s="0" t="n">
        <v>0.02</v>
      </c>
      <c r="I13668" s="0" t="n">
        <v>0</v>
      </c>
      <c r="J13668" s="0" t="n">
        <v>0.04</v>
      </c>
      <c r="K13668" s="0" t="n">
        <v>70</v>
      </c>
      <c r="L13668" s="0" t="n">
        <v>6.9</v>
      </c>
      <c r="M13668" s="0" t="s">
        <v>103</v>
      </c>
      <c r="N13668" s="0" t="s">
        <v>74</v>
      </c>
      <c r="O13668" s="0" t="s">
        <v>67</v>
      </c>
      <c r="P13668" s="0" t="n">
        <f aca="false">IF(AND(OR(Dashboard!$B$5="All",D13668=Dashboard!$B$5),OR(Dashboard!$D$5="All",N13668=Dashboard!$D$5),OR(AND(C13668&lt;&gt;"",C13668&gt;=Dashboard!$F$5,C13668&lt;=Dashboard!$H$5),AND(C13668="",Dashboard!$F$5&lt;=1980,Dashboard!$H$5&gt;=2016))),1,0)</f>
        <v>1</v>
      </c>
      <c r="Q13668" s="0" t="n">
        <f aca="false">J13668*P13668+ROW()*0.00000001</f>
        <v>0.04013668</v>
      </c>
    </row>
    <row r="13669" customFormat="false" ht="15" hidden="false" customHeight="false" outlineLevel="0" collapsed="false">
      <c r="A13669" s="0" t="s">
        <v>9854</v>
      </c>
      <c r="B13669" s="0" t="s">
        <v>164</v>
      </c>
      <c r="C13669" s="0" t="n">
        <v>2004</v>
      </c>
      <c r="D13669" s="0" t="s">
        <v>48</v>
      </c>
      <c r="E13669" s="0" t="s">
        <v>2860</v>
      </c>
      <c r="F13669" s="0" t="n">
        <v>0</v>
      </c>
      <c r="G13669" s="0" t="n">
        <v>0</v>
      </c>
      <c r="H13669" s="0" t="n">
        <v>0.04</v>
      </c>
      <c r="I13669" s="0" t="n">
        <v>0</v>
      </c>
      <c r="J13669" s="0" t="n">
        <v>0.04</v>
      </c>
      <c r="K13669" s="0" t="n">
        <v>68</v>
      </c>
      <c r="N13669" s="0" t="s">
        <v>74</v>
      </c>
      <c r="O13669" s="0" t="s">
        <v>67</v>
      </c>
      <c r="P13669" s="0" t="n">
        <f aca="false">IF(AND(OR(Dashboard!$B$5="All",D13669=Dashboard!$B$5),OR(Dashboard!$D$5="All",N13669=Dashboard!$D$5),OR(AND(C13669&lt;&gt;"",C13669&gt;=Dashboard!$F$5,C13669&lt;=Dashboard!$H$5),AND(C13669="",Dashboard!$F$5&lt;=1980,Dashboard!$H$5&gt;=2016))),1,0)</f>
        <v>1</v>
      </c>
      <c r="Q13669" s="0" t="n">
        <f aca="false">J13669*P13669+ROW()*0.00000001</f>
        <v>0.04013669</v>
      </c>
    </row>
    <row r="13670" customFormat="false" ht="15" hidden="false" customHeight="false" outlineLevel="0" collapsed="false">
      <c r="A13670" s="0" t="s">
        <v>3444</v>
      </c>
      <c r="B13670" s="0" t="s">
        <v>50</v>
      </c>
      <c r="C13670" s="0" t="n">
        <v>2007</v>
      </c>
      <c r="D13670" s="0" t="s">
        <v>246</v>
      </c>
      <c r="E13670" s="0" t="s">
        <v>234</v>
      </c>
      <c r="F13670" s="0" t="n">
        <v>0.03</v>
      </c>
      <c r="G13670" s="0" t="n">
        <v>0.01</v>
      </c>
      <c r="H13670" s="0" t="n">
        <v>0</v>
      </c>
      <c r="I13670" s="0" t="n">
        <v>0</v>
      </c>
      <c r="J13670" s="0" t="n">
        <v>0.04</v>
      </c>
      <c r="K13670" s="0" t="n">
        <v>59</v>
      </c>
      <c r="L13670" s="0" t="n">
        <v>6.2</v>
      </c>
      <c r="M13670" s="0" t="s">
        <v>36</v>
      </c>
      <c r="N13670" s="0" t="s">
        <v>35</v>
      </c>
      <c r="O13670" s="0" t="s">
        <v>53</v>
      </c>
      <c r="P13670" s="0" t="n">
        <f aca="false">IF(AND(OR(Dashboard!$B$5="All",D13670=Dashboard!$B$5),OR(Dashboard!$D$5="All",N13670=Dashboard!$D$5),OR(AND(C13670&lt;&gt;"",C13670&gt;=Dashboard!$F$5,C13670&lt;=Dashboard!$H$5),AND(C13670="",Dashboard!$F$5&lt;=1980,Dashboard!$H$5&gt;=2016))),1,0)</f>
        <v>1</v>
      </c>
      <c r="Q13670" s="0" t="n">
        <f aca="false">J13670*P13670+ROW()*0.00000001</f>
        <v>0.0401367</v>
      </c>
    </row>
    <row r="13671" customFormat="false" ht="15" hidden="false" customHeight="false" outlineLevel="0" collapsed="false">
      <c r="A13671" s="0" t="s">
        <v>9855</v>
      </c>
      <c r="B13671" s="0" t="s">
        <v>97</v>
      </c>
      <c r="C13671" s="0" t="n">
        <v>2011</v>
      </c>
      <c r="D13671" s="0" t="s">
        <v>52</v>
      </c>
      <c r="E13671" s="0" t="s">
        <v>35</v>
      </c>
      <c r="F13671" s="0" t="n">
        <v>0</v>
      </c>
      <c r="G13671" s="0" t="n">
        <v>0</v>
      </c>
      <c r="H13671" s="0" t="n">
        <v>0.04</v>
      </c>
      <c r="I13671" s="0" t="n">
        <v>0</v>
      </c>
      <c r="J13671" s="0" t="n">
        <v>0.04</v>
      </c>
      <c r="N13671" s="0" t="s">
        <v>35</v>
      </c>
      <c r="P13671" s="0" t="n">
        <f aca="false">IF(AND(OR(Dashboard!$B$5="All",D13671=Dashboard!$B$5),OR(Dashboard!$D$5="All",N13671=Dashboard!$D$5),OR(AND(C13671&lt;&gt;"",C13671&gt;=Dashboard!$F$5,C13671&lt;=Dashboard!$H$5),AND(C13671="",Dashboard!$F$5&lt;=1980,Dashboard!$H$5&gt;=2016))),1,0)</f>
        <v>1</v>
      </c>
      <c r="Q13671" s="0" t="n">
        <f aca="false">J13671*P13671+ROW()*0.00000001</f>
        <v>0.04013671</v>
      </c>
    </row>
    <row r="13672" customFormat="false" ht="15" hidden="false" customHeight="false" outlineLevel="0" collapsed="false">
      <c r="A13672" s="0" t="s">
        <v>9856</v>
      </c>
      <c r="B13672" s="0" t="s">
        <v>144</v>
      </c>
      <c r="C13672" s="0" t="n">
        <v>2003</v>
      </c>
      <c r="D13672" s="0" t="s">
        <v>102</v>
      </c>
      <c r="E13672" s="0" t="s">
        <v>1173</v>
      </c>
      <c r="F13672" s="0" t="n">
        <v>0.03</v>
      </c>
      <c r="G13672" s="0" t="n">
        <v>0.01</v>
      </c>
      <c r="H13672" s="0" t="n">
        <v>0</v>
      </c>
      <c r="I13672" s="0" t="n">
        <v>0</v>
      </c>
      <c r="J13672" s="0" t="n">
        <v>0.04</v>
      </c>
      <c r="K13672" s="0" t="n">
        <v>61</v>
      </c>
      <c r="L13672" s="0" t="n">
        <v>8.6</v>
      </c>
      <c r="M13672" s="0" t="s">
        <v>103</v>
      </c>
      <c r="N13672" s="0" t="s">
        <v>66</v>
      </c>
      <c r="O13672" s="0" t="s">
        <v>67</v>
      </c>
      <c r="P13672" s="0" t="n">
        <f aca="false">IF(AND(OR(Dashboard!$B$5="All",D13672=Dashboard!$B$5),OR(Dashboard!$D$5="All",N13672=Dashboard!$D$5),OR(AND(C13672&lt;&gt;"",C13672&gt;=Dashboard!$F$5,C13672&lt;=Dashboard!$H$5),AND(C13672="",Dashboard!$F$5&lt;=1980,Dashboard!$H$5&gt;=2016))),1,0)</f>
        <v>1</v>
      </c>
      <c r="Q13672" s="0" t="n">
        <f aca="false">J13672*P13672+ROW()*0.00000001</f>
        <v>0.04013672</v>
      </c>
    </row>
    <row r="13673" customFormat="false" ht="15" hidden="false" customHeight="false" outlineLevel="0" collapsed="false">
      <c r="A13673" s="0" t="s">
        <v>9857</v>
      </c>
      <c r="B13673" s="0" t="s">
        <v>152</v>
      </c>
      <c r="D13673" s="0" t="s">
        <v>246</v>
      </c>
      <c r="E13673" s="0" t="s">
        <v>520</v>
      </c>
      <c r="F13673" s="0" t="n">
        <v>0</v>
      </c>
      <c r="G13673" s="0" t="n">
        <v>0.04</v>
      </c>
      <c r="H13673" s="0" t="n">
        <v>0</v>
      </c>
      <c r="I13673" s="0" t="n">
        <v>0</v>
      </c>
      <c r="J13673" s="0" t="n">
        <v>0.04</v>
      </c>
      <c r="K13673" s="0" t="n">
        <v>58</v>
      </c>
      <c r="L13673" s="0" t="n">
        <v>3.8</v>
      </c>
      <c r="N13673" s="0" t="s">
        <v>152</v>
      </c>
      <c r="O13673" s="0" t="s">
        <v>53</v>
      </c>
      <c r="P13673" s="0" t="n">
        <f aca="false">IF(AND(OR(Dashboard!$B$5="All",D13673=Dashboard!$B$5),OR(Dashboard!$D$5="All",N13673=Dashboard!$D$5),OR(AND(C13673&lt;&gt;"",C13673&gt;=Dashboard!$F$5,C13673&lt;=Dashboard!$H$5),AND(C13673="",Dashboard!$F$5&lt;=1980,Dashboard!$H$5&gt;=2016))),1,0)</f>
        <v>1</v>
      </c>
      <c r="Q13673" s="0" t="n">
        <f aca="false">J13673*P13673+ROW()*0.00000001</f>
        <v>0.04013673</v>
      </c>
    </row>
    <row r="13674" customFormat="false" ht="15" hidden="false" customHeight="false" outlineLevel="0" collapsed="false">
      <c r="A13674" s="0" t="s">
        <v>2299</v>
      </c>
      <c r="B13674" s="0" t="s">
        <v>152</v>
      </c>
      <c r="C13674" s="0" t="n">
        <v>2010</v>
      </c>
      <c r="D13674" s="0" t="s">
        <v>41</v>
      </c>
      <c r="E13674" s="0" t="s">
        <v>487</v>
      </c>
      <c r="F13674" s="0" t="n">
        <v>0</v>
      </c>
      <c r="G13674" s="0" t="n">
        <v>0.04</v>
      </c>
      <c r="H13674" s="0" t="n">
        <v>0</v>
      </c>
      <c r="I13674" s="0" t="n">
        <v>0.01</v>
      </c>
      <c r="J13674" s="0" t="n">
        <v>0.04</v>
      </c>
      <c r="K13674" s="0" t="n">
        <v>79</v>
      </c>
      <c r="L13674" s="0" t="n">
        <v>8.2</v>
      </c>
      <c r="M13674" s="0" t="s">
        <v>125</v>
      </c>
      <c r="N13674" s="0" t="s">
        <v>152</v>
      </c>
      <c r="O13674" s="0" t="s">
        <v>37</v>
      </c>
      <c r="P13674" s="0" t="n">
        <f aca="false">IF(AND(OR(Dashboard!$B$5="All",D13674=Dashboard!$B$5),OR(Dashboard!$D$5="All",N13674=Dashboard!$D$5),OR(AND(C13674&lt;&gt;"",C13674&gt;=Dashboard!$F$5,C13674&lt;=Dashboard!$H$5),AND(C13674="",Dashboard!$F$5&lt;=1980,Dashboard!$H$5&gt;=2016))),1,0)</f>
        <v>1</v>
      </c>
      <c r="Q13674" s="0" t="n">
        <f aca="false">J13674*P13674+ROW()*0.00000001</f>
        <v>0.04013674</v>
      </c>
    </row>
    <row r="13675" customFormat="false" ht="15" hidden="false" customHeight="false" outlineLevel="0" collapsed="false">
      <c r="A13675" s="0" t="s">
        <v>9858</v>
      </c>
      <c r="B13675" s="0" t="s">
        <v>144</v>
      </c>
      <c r="C13675" s="0" t="n">
        <v>2002</v>
      </c>
      <c r="D13675" s="0" t="s">
        <v>34</v>
      </c>
      <c r="E13675" s="0" t="s">
        <v>7598</v>
      </c>
      <c r="F13675" s="0" t="n">
        <v>0.03</v>
      </c>
      <c r="G13675" s="0" t="n">
        <v>0.01</v>
      </c>
      <c r="H13675" s="0" t="n">
        <v>0</v>
      </c>
      <c r="I13675" s="0" t="n">
        <v>0</v>
      </c>
      <c r="J13675" s="0" t="n">
        <v>0.04</v>
      </c>
      <c r="K13675" s="0" t="n">
        <v>67</v>
      </c>
      <c r="M13675" s="0" t="s">
        <v>36</v>
      </c>
      <c r="N13675" s="0" t="s">
        <v>66</v>
      </c>
      <c r="O13675" s="0" t="s">
        <v>67</v>
      </c>
      <c r="P13675" s="0" t="n">
        <f aca="false">IF(AND(OR(Dashboard!$B$5="All",D13675=Dashboard!$B$5),OR(Dashboard!$D$5="All",N13675=Dashboard!$D$5),OR(AND(C13675&lt;&gt;"",C13675&gt;=Dashboard!$F$5,C13675&lt;=Dashboard!$H$5),AND(C13675="",Dashboard!$F$5&lt;=1980,Dashboard!$H$5&gt;=2016))),1,0)</f>
        <v>1</v>
      </c>
      <c r="Q13675" s="0" t="n">
        <f aca="false">J13675*P13675+ROW()*0.00000001</f>
        <v>0.04013675</v>
      </c>
    </row>
    <row r="13676" customFormat="false" ht="15" hidden="false" customHeight="false" outlineLevel="0" collapsed="false">
      <c r="A13676" s="0" t="s">
        <v>497</v>
      </c>
      <c r="B13676" s="0" t="s">
        <v>152</v>
      </c>
      <c r="C13676" s="0" t="n">
        <v>2012</v>
      </c>
      <c r="D13676" s="0" t="s">
        <v>56</v>
      </c>
      <c r="E13676" s="0" t="s">
        <v>211</v>
      </c>
      <c r="F13676" s="0" t="n">
        <v>0</v>
      </c>
      <c r="G13676" s="0" t="n">
        <v>0.04</v>
      </c>
      <c r="H13676" s="0" t="n">
        <v>0</v>
      </c>
      <c r="I13676" s="0" t="n">
        <v>0</v>
      </c>
      <c r="J13676" s="0" t="n">
        <v>0.04</v>
      </c>
      <c r="K13676" s="0" t="n">
        <v>69</v>
      </c>
      <c r="L13676" s="0" t="n">
        <v>5.9</v>
      </c>
      <c r="M13676" s="0" t="s">
        <v>73</v>
      </c>
      <c r="N13676" s="0" t="s">
        <v>152</v>
      </c>
      <c r="O13676" s="0" t="s">
        <v>67</v>
      </c>
      <c r="P13676" s="0" t="n">
        <f aca="false">IF(AND(OR(Dashboard!$B$5="All",D13676=Dashboard!$B$5),OR(Dashboard!$D$5="All",N13676=Dashboard!$D$5),OR(AND(C13676&lt;&gt;"",C13676&gt;=Dashboard!$F$5,C13676&lt;=Dashboard!$H$5),AND(C13676="",Dashboard!$F$5&lt;=1980,Dashboard!$H$5&gt;=2016))),1,0)</f>
        <v>1</v>
      </c>
      <c r="Q13676" s="0" t="n">
        <f aca="false">J13676*P13676+ROW()*0.00000001</f>
        <v>0.04013676</v>
      </c>
    </row>
    <row r="13677" customFormat="false" ht="15" hidden="false" customHeight="false" outlineLevel="0" collapsed="false">
      <c r="A13677" s="0" t="s">
        <v>6425</v>
      </c>
      <c r="B13677" s="0" t="s">
        <v>851</v>
      </c>
      <c r="C13677" s="0" t="n">
        <v>2014</v>
      </c>
      <c r="D13677" s="0" t="s">
        <v>114</v>
      </c>
      <c r="E13677" s="0" t="s">
        <v>5740</v>
      </c>
      <c r="F13677" s="0" t="n">
        <v>0</v>
      </c>
      <c r="G13677" s="0" t="n">
        <v>0</v>
      </c>
      <c r="H13677" s="0" t="n">
        <v>0.04</v>
      </c>
      <c r="I13677" s="0" t="n">
        <v>0</v>
      </c>
      <c r="J13677" s="0" t="n">
        <v>0.04</v>
      </c>
      <c r="N13677" s="0" t="s">
        <v>74</v>
      </c>
      <c r="P13677" s="0" t="n">
        <f aca="false">IF(AND(OR(Dashboard!$B$5="All",D13677=Dashboard!$B$5),OR(Dashboard!$D$5="All",N13677=Dashboard!$D$5),OR(AND(C13677&lt;&gt;"",C13677&gt;=Dashboard!$F$5,C13677&lt;=Dashboard!$H$5),AND(C13677="",Dashboard!$F$5&lt;=1980,Dashboard!$H$5&gt;=2016))),1,0)</f>
        <v>1</v>
      </c>
      <c r="Q13677" s="0" t="n">
        <f aca="false">J13677*P13677+ROW()*0.00000001</f>
        <v>0.04013677</v>
      </c>
    </row>
    <row r="13678" customFormat="false" ht="15" hidden="false" customHeight="false" outlineLevel="0" collapsed="false">
      <c r="A13678" s="0" t="s">
        <v>9859</v>
      </c>
      <c r="B13678" s="0" t="s">
        <v>164</v>
      </c>
      <c r="C13678" s="0" t="n">
        <v>2007</v>
      </c>
      <c r="D13678" s="0" t="s">
        <v>71</v>
      </c>
      <c r="E13678" s="0" t="s">
        <v>1002</v>
      </c>
      <c r="F13678" s="0" t="n">
        <v>0.04</v>
      </c>
      <c r="G13678" s="0" t="n">
        <v>0</v>
      </c>
      <c r="H13678" s="0" t="n">
        <v>0</v>
      </c>
      <c r="I13678" s="0" t="n">
        <v>0</v>
      </c>
      <c r="J13678" s="0" t="n">
        <v>0.04</v>
      </c>
      <c r="K13678" s="0" t="n">
        <v>75</v>
      </c>
      <c r="L13678" s="0" t="n">
        <v>7.3</v>
      </c>
      <c r="M13678" s="0" t="s">
        <v>73</v>
      </c>
      <c r="N13678" s="0" t="s">
        <v>74</v>
      </c>
      <c r="O13678" s="0" t="s">
        <v>37</v>
      </c>
      <c r="P13678" s="0" t="n">
        <f aca="false">IF(AND(OR(Dashboard!$B$5="All",D13678=Dashboard!$B$5),OR(Dashboard!$D$5="All",N13678=Dashboard!$D$5),OR(AND(C13678&lt;&gt;"",C13678&gt;=Dashboard!$F$5,C13678&lt;=Dashboard!$H$5),AND(C13678="",Dashboard!$F$5&lt;=1980,Dashboard!$H$5&gt;=2016))),1,0)</f>
        <v>1</v>
      </c>
      <c r="Q13678" s="0" t="n">
        <f aca="false">J13678*P13678+ROW()*0.00000001</f>
        <v>0.04013678</v>
      </c>
    </row>
    <row r="13679" customFormat="false" ht="15" hidden="false" customHeight="false" outlineLevel="0" collapsed="false">
      <c r="A13679" s="0" t="s">
        <v>2985</v>
      </c>
      <c r="B13679" s="0" t="s">
        <v>186</v>
      </c>
      <c r="C13679" s="0" t="n">
        <v>2003</v>
      </c>
      <c r="D13679" s="0" t="s">
        <v>34</v>
      </c>
      <c r="E13679" s="0" t="s">
        <v>649</v>
      </c>
      <c r="F13679" s="0" t="n">
        <v>0.03</v>
      </c>
      <c r="G13679" s="0" t="n">
        <v>0.01</v>
      </c>
      <c r="H13679" s="0" t="n">
        <v>0</v>
      </c>
      <c r="I13679" s="0" t="n">
        <v>0</v>
      </c>
      <c r="J13679" s="0" t="n">
        <v>0.04</v>
      </c>
      <c r="K13679" s="0" t="n">
        <v>76</v>
      </c>
      <c r="M13679" s="0" t="s">
        <v>36</v>
      </c>
      <c r="N13679" s="0" t="s">
        <v>35</v>
      </c>
      <c r="O13679" s="0" t="s">
        <v>37</v>
      </c>
      <c r="P13679" s="0" t="n">
        <f aca="false">IF(AND(OR(Dashboard!$B$5="All",D13679=Dashboard!$B$5),OR(Dashboard!$D$5="All",N13679=Dashboard!$D$5),OR(AND(C13679&lt;&gt;"",C13679&gt;=Dashboard!$F$5,C13679&lt;=Dashboard!$H$5),AND(C13679="",Dashboard!$F$5&lt;=1980,Dashboard!$H$5&gt;=2016))),1,0)</f>
        <v>1</v>
      </c>
      <c r="Q13679" s="0" t="n">
        <f aca="false">J13679*P13679+ROW()*0.00000001</f>
        <v>0.04013679</v>
      </c>
    </row>
    <row r="13680" customFormat="false" ht="15" hidden="false" customHeight="false" outlineLevel="0" collapsed="false">
      <c r="A13680" s="0" t="s">
        <v>9860</v>
      </c>
      <c r="B13680" s="0" t="s">
        <v>164</v>
      </c>
      <c r="C13680" s="0" t="n">
        <v>2007</v>
      </c>
      <c r="D13680" s="0" t="s">
        <v>71</v>
      </c>
      <c r="E13680" s="0" t="s">
        <v>4702</v>
      </c>
      <c r="F13680" s="0" t="n">
        <v>0.04</v>
      </c>
      <c r="G13680" s="0" t="n">
        <v>0</v>
      </c>
      <c r="H13680" s="0" t="n">
        <v>0</v>
      </c>
      <c r="I13680" s="0" t="n">
        <v>0</v>
      </c>
      <c r="J13680" s="0" t="n">
        <v>0.04</v>
      </c>
      <c r="K13680" s="0" t="n">
        <v>37</v>
      </c>
      <c r="M13680" s="0" t="s">
        <v>73</v>
      </c>
      <c r="N13680" s="0" t="s">
        <v>74</v>
      </c>
      <c r="O13680" s="0" t="s">
        <v>177</v>
      </c>
      <c r="P13680" s="0" t="n">
        <f aca="false">IF(AND(OR(Dashboard!$B$5="All",D13680=Dashboard!$B$5),OR(Dashboard!$D$5="All",N13680=Dashboard!$D$5),OR(AND(C13680&lt;&gt;"",C13680&gt;=Dashboard!$F$5,C13680&lt;=Dashboard!$H$5),AND(C13680="",Dashboard!$F$5&lt;=1980,Dashboard!$H$5&gt;=2016))),1,0)</f>
        <v>1</v>
      </c>
      <c r="Q13680" s="0" t="n">
        <f aca="false">J13680*P13680+ROW()*0.00000001</f>
        <v>0.0401368</v>
      </c>
    </row>
    <row r="13681" customFormat="false" ht="15" hidden="false" customHeight="false" outlineLevel="0" collapsed="false">
      <c r="A13681" s="0" t="s">
        <v>9861</v>
      </c>
      <c r="B13681" s="0" t="s">
        <v>50</v>
      </c>
      <c r="C13681" s="0" t="n">
        <v>2005</v>
      </c>
      <c r="D13681" s="0" t="s">
        <v>52</v>
      </c>
      <c r="E13681" s="0" t="s">
        <v>154</v>
      </c>
      <c r="F13681" s="0" t="n">
        <v>0</v>
      </c>
      <c r="G13681" s="0" t="n">
        <v>0</v>
      </c>
      <c r="H13681" s="0" t="n">
        <v>0.04</v>
      </c>
      <c r="I13681" s="0" t="n">
        <v>0</v>
      </c>
      <c r="J13681" s="0" t="n">
        <v>0.04</v>
      </c>
      <c r="N13681" s="0" t="s">
        <v>35</v>
      </c>
      <c r="P13681" s="0" t="n">
        <f aca="false">IF(AND(OR(Dashboard!$B$5="All",D13681=Dashboard!$B$5),OR(Dashboard!$D$5="All",N13681=Dashboard!$D$5),OR(AND(C13681&lt;&gt;"",C13681&gt;=Dashboard!$F$5,C13681&lt;=Dashboard!$H$5),AND(C13681="",Dashboard!$F$5&lt;=1980,Dashboard!$H$5&gt;=2016))),1,0)</f>
        <v>1</v>
      </c>
      <c r="Q13681" s="0" t="n">
        <f aca="false">J13681*P13681+ROW()*0.00000001</f>
        <v>0.04013681</v>
      </c>
    </row>
    <row r="13682" customFormat="false" ht="15" hidden="false" customHeight="false" outlineLevel="0" collapsed="false">
      <c r="A13682" s="0" t="s">
        <v>9862</v>
      </c>
      <c r="B13682" s="0" t="s">
        <v>50</v>
      </c>
      <c r="C13682" s="0" t="n">
        <v>2007</v>
      </c>
      <c r="D13682" s="0" t="s">
        <v>46</v>
      </c>
      <c r="E13682" s="0" t="s">
        <v>4979</v>
      </c>
      <c r="F13682" s="0" t="n">
        <v>0</v>
      </c>
      <c r="G13682" s="0" t="n">
        <v>0</v>
      </c>
      <c r="H13682" s="0" t="n">
        <v>0.04</v>
      </c>
      <c r="I13682" s="0" t="n">
        <v>0</v>
      </c>
      <c r="J13682" s="0" t="n">
        <v>0.04</v>
      </c>
      <c r="N13682" s="0" t="s">
        <v>35</v>
      </c>
      <c r="P13682" s="0" t="n">
        <f aca="false">IF(AND(OR(Dashboard!$B$5="All",D13682=Dashboard!$B$5),OR(Dashboard!$D$5="All",N13682=Dashboard!$D$5),OR(AND(C13682&lt;&gt;"",C13682&gt;=Dashboard!$F$5,C13682&lt;=Dashboard!$H$5),AND(C13682="",Dashboard!$F$5&lt;=1980,Dashboard!$H$5&gt;=2016))),1,0)</f>
        <v>1</v>
      </c>
      <c r="Q13682" s="0" t="n">
        <f aca="false">J13682*P13682+ROW()*0.00000001</f>
        <v>0.04013682</v>
      </c>
    </row>
    <row r="13683" customFormat="false" ht="15" hidden="false" customHeight="false" outlineLevel="0" collapsed="false">
      <c r="A13683" s="0" t="s">
        <v>9863</v>
      </c>
      <c r="B13683" s="0" t="s">
        <v>33</v>
      </c>
      <c r="C13683" s="0" t="n">
        <v>2008</v>
      </c>
      <c r="D13683" s="0" t="s">
        <v>16</v>
      </c>
      <c r="E13683" s="0" t="s">
        <v>6216</v>
      </c>
      <c r="F13683" s="0" t="n">
        <v>0.04</v>
      </c>
      <c r="G13683" s="0" t="n">
        <v>0</v>
      </c>
      <c r="H13683" s="0" t="n">
        <v>0</v>
      </c>
      <c r="I13683" s="0" t="n">
        <v>0</v>
      </c>
      <c r="J13683" s="0" t="n">
        <v>0.04</v>
      </c>
      <c r="L13683" s="0" t="n">
        <v>0.2</v>
      </c>
      <c r="M13683" s="0" t="s">
        <v>36</v>
      </c>
      <c r="N13683" s="0" t="s">
        <v>35</v>
      </c>
      <c r="P13683" s="0" t="n">
        <f aca="false">IF(AND(OR(Dashboard!$B$5="All",D13683=Dashboard!$B$5),OR(Dashboard!$D$5="All",N13683=Dashboard!$D$5),OR(AND(C13683&lt;&gt;"",C13683&gt;=Dashboard!$F$5,C13683&lt;=Dashboard!$H$5),AND(C13683="",Dashboard!$F$5&lt;=1980,Dashboard!$H$5&gt;=2016))),1,0)</f>
        <v>1</v>
      </c>
      <c r="Q13683" s="0" t="n">
        <f aca="false">J13683*P13683+ROW()*0.00000001</f>
        <v>0.04013683</v>
      </c>
    </row>
    <row r="13684" customFormat="false" ht="15" hidden="false" customHeight="false" outlineLevel="0" collapsed="false">
      <c r="A13684" s="0" t="s">
        <v>5687</v>
      </c>
      <c r="B13684" s="0" t="s">
        <v>851</v>
      </c>
      <c r="C13684" s="0" t="n">
        <v>2014</v>
      </c>
      <c r="D13684" s="0" t="s">
        <v>102</v>
      </c>
      <c r="E13684" s="0" t="s">
        <v>4395</v>
      </c>
      <c r="F13684" s="0" t="n">
        <v>0.02</v>
      </c>
      <c r="G13684" s="0" t="n">
        <v>0</v>
      </c>
      <c r="H13684" s="0" t="n">
        <v>0.02</v>
      </c>
      <c r="I13684" s="0" t="n">
        <v>0.01</v>
      </c>
      <c r="J13684" s="0" t="n">
        <v>0.04</v>
      </c>
      <c r="N13684" s="0" t="s">
        <v>74</v>
      </c>
      <c r="P13684" s="0" t="n">
        <f aca="false">IF(AND(OR(Dashboard!$B$5="All",D13684=Dashboard!$B$5),OR(Dashboard!$D$5="All",N13684=Dashboard!$D$5),OR(AND(C13684&lt;&gt;"",C13684&gt;=Dashboard!$F$5,C13684&lt;=Dashboard!$H$5),AND(C13684="",Dashboard!$F$5&lt;=1980,Dashboard!$H$5&gt;=2016))),1,0)</f>
        <v>1</v>
      </c>
      <c r="Q13684" s="0" t="n">
        <f aca="false">J13684*P13684+ROW()*0.00000001</f>
        <v>0.04013684</v>
      </c>
    </row>
    <row r="13685" customFormat="false" ht="15" hidden="false" customHeight="false" outlineLevel="0" collapsed="false">
      <c r="A13685" s="0" t="s">
        <v>6983</v>
      </c>
      <c r="B13685" s="0" t="s">
        <v>144</v>
      </c>
      <c r="C13685" s="0" t="n">
        <v>2006</v>
      </c>
      <c r="D13685" s="0" t="s">
        <v>34</v>
      </c>
      <c r="E13685" s="0" t="s">
        <v>72</v>
      </c>
      <c r="F13685" s="0" t="n">
        <v>0.03</v>
      </c>
      <c r="G13685" s="0" t="n">
        <v>0.01</v>
      </c>
      <c r="H13685" s="0" t="n">
        <v>0</v>
      </c>
      <c r="I13685" s="0" t="n">
        <v>0</v>
      </c>
      <c r="J13685" s="0" t="n">
        <v>0.04</v>
      </c>
      <c r="N13685" s="0" t="s">
        <v>66</v>
      </c>
      <c r="P13685" s="0" t="n">
        <f aca="false">IF(AND(OR(Dashboard!$B$5="All",D13685=Dashboard!$B$5),OR(Dashboard!$D$5="All",N13685=Dashboard!$D$5),OR(AND(C13685&lt;&gt;"",C13685&gt;=Dashboard!$F$5,C13685&lt;=Dashboard!$H$5),AND(C13685="",Dashboard!$F$5&lt;=1980,Dashboard!$H$5&gt;=2016))),1,0)</f>
        <v>1</v>
      </c>
      <c r="Q13685" s="0" t="n">
        <f aca="false">J13685*P13685+ROW()*0.00000001</f>
        <v>0.04013685</v>
      </c>
    </row>
    <row r="13686" customFormat="false" ht="15" hidden="false" customHeight="false" outlineLevel="0" collapsed="false">
      <c r="A13686" s="0" t="s">
        <v>9864</v>
      </c>
      <c r="B13686" s="0" t="s">
        <v>164</v>
      </c>
      <c r="C13686" s="0" t="n">
        <v>2011</v>
      </c>
      <c r="D13686" s="0" t="s">
        <v>114</v>
      </c>
      <c r="E13686" s="0" t="s">
        <v>6975</v>
      </c>
      <c r="F13686" s="0" t="n">
        <v>0</v>
      </c>
      <c r="G13686" s="0" t="n">
        <v>0</v>
      </c>
      <c r="H13686" s="0" t="n">
        <v>0.04</v>
      </c>
      <c r="I13686" s="0" t="n">
        <v>0</v>
      </c>
      <c r="J13686" s="0" t="n">
        <v>0.04</v>
      </c>
      <c r="N13686" s="0" t="s">
        <v>74</v>
      </c>
      <c r="P13686" s="0" t="n">
        <f aca="false">IF(AND(OR(Dashboard!$B$5="All",D13686=Dashboard!$B$5),OR(Dashboard!$D$5="All",N13686=Dashboard!$D$5),OR(AND(C13686&lt;&gt;"",C13686&gt;=Dashboard!$F$5,C13686&lt;=Dashboard!$H$5),AND(C13686="",Dashboard!$F$5&lt;=1980,Dashboard!$H$5&gt;=2016))),1,0)</f>
        <v>1</v>
      </c>
      <c r="Q13686" s="0" t="n">
        <f aca="false">J13686*P13686+ROW()*0.00000001</f>
        <v>0.04013686</v>
      </c>
    </row>
    <row r="13687" customFormat="false" ht="15" hidden="false" customHeight="false" outlineLevel="0" collapsed="false">
      <c r="A13687" s="0" t="s">
        <v>9865</v>
      </c>
      <c r="B13687" s="0" t="s">
        <v>50</v>
      </c>
      <c r="C13687" s="0" t="n">
        <v>2006</v>
      </c>
      <c r="D13687" s="0" t="s">
        <v>52</v>
      </c>
      <c r="E13687" s="0" t="s">
        <v>35</v>
      </c>
      <c r="F13687" s="0" t="n">
        <v>0</v>
      </c>
      <c r="G13687" s="0" t="n">
        <v>0</v>
      </c>
      <c r="H13687" s="0" t="n">
        <v>0.04</v>
      </c>
      <c r="I13687" s="0" t="n">
        <v>0</v>
      </c>
      <c r="J13687" s="0" t="n">
        <v>0.04</v>
      </c>
      <c r="N13687" s="0" t="s">
        <v>35</v>
      </c>
      <c r="P13687" s="0" t="n">
        <f aca="false">IF(AND(OR(Dashboard!$B$5="All",D13687=Dashboard!$B$5),OR(Dashboard!$D$5="All",N13687=Dashboard!$D$5),OR(AND(C13687&lt;&gt;"",C13687&gt;=Dashboard!$F$5,C13687&lt;=Dashboard!$H$5),AND(C13687="",Dashboard!$F$5&lt;=1980,Dashboard!$H$5&gt;=2016))),1,0)</f>
        <v>1</v>
      </c>
      <c r="Q13687" s="0" t="n">
        <f aca="false">J13687*P13687+ROW()*0.00000001</f>
        <v>0.04013687</v>
      </c>
    </row>
    <row r="13688" customFormat="false" ht="15" hidden="false" customHeight="false" outlineLevel="0" collapsed="false">
      <c r="A13688" s="0" t="s">
        <v>7336</v>
      </c>
      <c r="B13688" s="0" t="s">
        <v>144</v>
      </c>
      <c r="C13688" s="0" t="n">
        <v>2005</v>
      </c>
      <c r="D13688" s="0" t="s">
        <v>56</v>
      </c>
      <c r="E13688" s="0" t="s">
        <v>4601</v>
      </c>
      <c r="F13688" s="0" t="n">
        <v>0.03</v>
      </c>
      <c r="G13688" s="0" t="n">
        <v>0.01</v>
      </c>
      <c r="H13688" s="0" t="n">
        <v>0</v>
      </c>
      <c r="I13688" s="0" t="n">
        <v>0</v>
      </c>
      <c r="J13688" s="0" t="n">
        <v>0.04</v>
      </c>
      <c r="N13688" s="0" t="s">
        <v>66</v>
      </c>
      <c r="P13688" s="0" t="n">
        <f aca="false">IF(AND(OR(Dashboard!$B$5="All",D13688=Dashboard!$B$5),OR(Dashboard!$D$5="All",N13688=Dashboard!$D$5),OR(AND(C13688&lt;&gt;"",C13688&gt;=Dashboard!$F$5,C13688&lt;=Dashboard!$H$5),AND(C13688="",Dashboard!$F$5&lt;=1980,Dashboard!$H$5&gt;=2016))),1,0)</f>
        <v>1</v>
      </c>
      <c r="Q13688" s="0" t="n">
        <f aca="false">J13688*P13688+ROW()*0.00000001</f>
        <v>0.04013688</v>
      </c>
    </row>
    <row r="13689" customFormat="false" ht="15" hidden="false" customHeight="false" outlineLevel="0" collapsed="false">
      <c r="A13689" s="0" t="s">
        <v>9866</v>
      </c>
      <c r="B13689" s="0" t="s">
        <v>164</v>
      </c>
      <c r="C13689" s="0" t="n">
        <v>2012</v>
      </c>
      <c r="D13689" s="0" t="s">
        <v>71</v>
      </c>
      <c r="E13689" s="0" t="s">
        <v>328</v>
      </c>
      <c r="F13689" s="0" t="n">
        <v>0</v>
      </c>
      <c r="G13689" s="0" t="n">
        <v>0</v>
      </c>
      <c r="H13689" s="0" t="n">
        <v>0.04</v>
      </c>
      <c r="I13689" s="0" t="n">
        <v>0</v>
      </c>
      <c r="J13689" s="0" t="n">
        <v>0.04</v>
      </c>
      <c r="N13689" s="0" t="s">
        <v>74</v>
      </c>
      <c r="P13689" s="0" t="n">
        <f aca="false">IF(AND(OR(Dashboard!$B$5="All",D13689=Dashboard!$B$5),OR(Dashboard!$D$5="All",N13689=Dashboard!$D$5),OR(AND(C13689&lt;&gt;"",C13689&gt;=Dashboard!$F$5,C13689&lt;=Dashboard!$H$5),AND(C13689="",Dashboard!$F$5&lt;=1980,Dashboard!$H$5&gt;=2016))),1,0)</f>
        <v>1</v>
      </c>
      <c r="Q13689" s="0" t="n">
        <f aca="false">J13689*P13689+ROW()*0.00000001</f>
        <v>0.04013689</v>
      </c>
    </row>
    <row r="13690" customFormat="false" ht="15" hidden="false" customHeight="false" outlineLevel="0" collapsed="false">
      <c r="A13690" s="0" t="s">
        <v>9235</v>
      </c>
      <c r="B13690" s="0" t="s">
        <v>70</v>
      </c>
      <c r="C13690" s="0" t="n">
        <v>2013</v>
      </c>
      <c r="D13690" s="0" t="s">
        <v>41</v>
      </c>
      <c r="E13690" s="0" t="s">
        <v>689</v>
      </c>
      <c r="F13690" s="0" t="n">
        <v>0.02</v>
      </c>
      <c r="G13690" s="0" t="n">
        <v>0.01</v>
      </c>
      <c r="H13690" s="0" t="n">
        <v>0</v>
      </c>
      <c r="I13690" s="0" t="n">
        <v>0.01</v>
      </c>
      <c r="J13690" s="0" t="n">
        <v>0.04</v>
      </c>
      <c r="K13690" s="0" t="n">
        <v>13</v>
      </c>
      <c r="L13690" s="0" t="n">
        <v>1</v>
      </c>
      <c r="M13690" s="0" t="s">
        <v>73</v>
      </c>
      <c r="N13690" s="0" t="s">
        <v>74</v>
      </c>
      <c r="O13690" s="0" t="s">
        <v>177</v>
      </c>
      <c r="P13690" s="0" t="n">
        <f aca="false">IF(AND(OR(Dashboard!$B$5="All",D13690=Dashboard!$B$5),OR(Dashboard!$D$5="All",N13690=Dashboard!$D$5),OR(AND(C13690&lt;&gt;"",C13690&gt;=Dashboard!$F$5,C13690&lt;=Dashboard!$H$5),AND(C13690="",Dashboard!$F$5&lt;=1980,Dashboard!$H$5&gt;=2016))),1,0)</f>
        <v>1</v>
      </c>
      <c r="Q13690" s="0" t="n">
        <f aca="false">J13690*P13690+ROW()*0.00000001</f>
        <v>0.0401369</v>
      </c>
    </row>
    <row r="13691" customFormat="false" ht="15" hidden="false" customHeight="false" outlineLevel="0" collapsed="false">
      <c r="A13691" s="0" t="s">
        <v>677</v>
      </c>
      <c r="B13691" s="0" t="s">
        <v>152</v>
      </c>
      <c r="C13691" s="0" t="n">
        <v>2007</v>
      </c>
      <c r="D13691" s="0" t="s">
        <v>41</v>
      </c>
      <c r="E13691" s="0" t="s">
        <v>142</v>
      </c>
      <c r="F13691" s="0" t="n">
        <v>0</v>
      </c>
      <c r="G13691" s="0" t="n">
        <v>0.04</v>
      </c>
      <c r="H13691" s="0" t="n">
        <v>0</v>
      </c>
      <c r="I13691" s="0" t="n">
        <v>0.01</v>
      </c>
      <c r="J13691" s="0" t="n">
        <v>0.04</v>
      </c>
      <c r="K13691" s="0" t="n">
        <v>70</v>
      </c>
      <c r="L13691" s="0" t="n">
        <v>5.9</v>
      </c>
      <c r="M13691" s="0" t="s">
        <v>125</v>
      </c>
      <c r="N13691" s="0" t="s">
        <v>152</v>
      </c>
      <c r="O13691" s="0" t="s">
        <v>67</v>
      </c>
      <c r="P13691" s="0" t="n">
        <f aca="false">IF(AND(OR(Dashboard!$B$5="All",D13691=Dashboard!$B$5),OR(Dashboard!$D$5="All",N13691=Dashboard!$D$5),OR(AND(C13691&lt;&gt;"",C13691&gt;=Dashboard!$F$5,C13691&lt;=Dashboard!$H$5),AND(C13691="",Dashboard!$F$5&lt;=1980,Dashboard!$H$5&gt;=2016))),1,0)</f>
        <v>1</v>
      </c>
      <c r="Q13691" s="0" t="n">
        <f aca="false">J13691*P13691+ROW()*0.00000001</f>
        <v>0.04013691</v>
      </c>
    </row>
    <row r="13692" customFormat="false" ht="15" hidden="false" customHeight="false" outlineLevel="0" collapsed="false">
      <c r="A13692" s="0" t="s">
        <v>7900</v>
      </c>
      <c r="B13692" s="0" t="s">
        <v>186</v>
      </c>
      <c r="C13692" s="0" t="n">
        <v>2004</v>
      </c>
      <c r="D13692" s="0" t="s">
        <v>102</v>
      </c>
      <c r="E13692" s="0" t="s">
        <v>160</v>
      </c>
      <c r="F13692" s="0" t="n">
        <v>0.03</v>
      </c>
      <c r="G13692" s="0" t="n">
        <v>0.01</v>
      </c>
      <c r="H13692" s="0" t="n">
        <v>0</v>
      </c>
      <c r="I13692" s="0" t="n">
        <v>0</v>
      </c>
      <c r="J13692" s="0" t="n">
        <v>0.04</v>
      </c>
      <c r="K13692" s="0" t="n">
        <v>71</v>
      </c>
      <c r="L13692" s="0" t="n">
        <v>8.1</v>
      </c>
      <c r="M13692" s="0" t="s">
        <v>103</v>
      </c>
      <c r="N13692" s="0" t="s">
        <v>35</v>
      </c>
      <c r="O13692" s="0" t="s">
        <v>37</v>
      </c>
      <c r="P13692" s="0" t="n">
        <f aca="false">IF(AND(OR(Dashboard!$B$5="All",D13692=Dashboard!$B$5),OR(Dashboard!$D$5="All",N13692=Dashboard!$D$5),OR(AND(C13692&lt;&gt;"",C13692&gt;=Dashboard!$F$5,C13692&lt;=Dashboard!$H$5),AND(C13692="",Dashboard!$F$5&lt;=1980,Dashboard!$H$5&gt;=2016))),1,0)</f>
        <v>1</v>
      </c>
      <c r="Q13692" s="0" t="n">
        <f aca="false">J13692*P13692+ROW()*0.00000001</f>
        <v>0.04013692</v>
      </c>
    </row>
    <row r="13693" customFormat="false" ht="15" hidden="false" customHeight="false" outlineLevel="0" collapsed="false">
      <c r="A13693" s="0" t="s">
        <v>6774</v>
      </c>
      <c r="B13693" s="0" t="s">
        <v>152</v>
      </c>
      <c r="C13693" s="0" t="n">
        <v>2011</v>
      </c>
      <c r="D13693" s="0" t="s">
        <v>114</v>
      </c>
      <c r="E13693" s="0" t="s">
        <v>124</v>
      </c>
      <c r="F13693" s="0" t="n">
        <v>0.01</v>
      </c>
      <c r="G13693" s="0" t="n">
        <v>0.02</v>
      </c>
      <c r="H13693" s="0" t="n">
        <v>0</v>
      </c>
      <c r="I13693" s="0" t="n">
        <v>0.01</v>
      </c>
      <c r="J13693" s="0" t="n">
        <v>0.04</v>
      </c>
      <c r="M13693" s="0" t="s">
        <v>103</v>
      </c>
      <c r="N13693" s="0" t="s">
        <v>152</v>
      </c>
      <c r="P13693" s="0" t="n">
        <f aca="false">IF(AND(OR(Dashboard!$B$5="All",D13693=Dashboard!$B$5),OR(Dashboard!$D$5="All",N13693=Dashboard!$D$5),OR(AND(C13693&lt;&gt;"",C13693&gt;=Dashboard!$F$5,C13693&lt;=Dashboard!$H$5),AND(C13693="",Dashboard!$F$5&lt;=1980,Dashboard!$H$5&gt;=2016))),1,0)</f>
        <v>1</v>
      </c>
      <c r="Q13693" s="0" t="n">
        <f aca="false">J13693*P13693+ROW()*0.00000001</f>
        <v>0.04013693</v>
      </c>
    </row>
    <row r="13694" customFormat="false" ht="15" hidden="false" customHeight="false" outlineLevel="0" collapsed="false">
      <c r="A13694" s="0" t="s">
        <v>9867</v>
      </c>
      <c r="B13694" s="0" t="s">
        <v>97</v>
      </c>
      <c r="C13694" s="0" t="n">
        <v>2013</v>
      </c>
      <c r="D13694" s="0" t="s">
        <v>71</v>
      </c>
      <c r="E13694" s="0" t="s">
        <v>328</v>
      </c>
      <c r="F13694" s="0" t="n">
        <v>0</v>
      </c>
      <c r="G13694" s="0" t="n">
        <v>0</v>
      </c>
      <c r="H13694" s="0" t="n">
        <v>0.04</v>
      </c>
      <c r="I13694" s="0" t="n">
        <v>0</v>
      </c>
      <c r="J13694" s="0" t="n">
        <v>0.04</v>
      </c>
      <c r="N13694" s="0" t="s">
        <v>35</v>
      </c>
      <c r="P13694" s="0" t="n">
        <f aca="false">IF(AND(OR(Dashboard!$B$5="All",D13694=Dashboard!$B$5),OR(Dashboard!$D$5="All",N13694=Dashboard!$D$5),OR(AND(C13694&lt;&gt;"",C13694&gt;=Dashboard!$F$5,C13694&lt;=Dashboard!$H$5),AND(C13694="",Dashboard!$F$5&lt;=1980,Dashboard!$H$5&gt;=2016))),1,0)</f>
        <v>1</v>
      </c>
      <c r="Q13694" s="0" t="n">
        <f aca="false">J13694*P13694+ROW()*0.00000001</f>
        <v>0.04013694</v>
      </c>
    </row>
    <row r="13695" customFormat="false" ht="15" hidden="false" customHeight="false" outlineLevel="0" collapsed="false">
      <c r="A13695" s="0" t="s">
        <v>9868</v>
      </c>
      <c r="B13695" s="0" t="s">
        <v>97</v>
      </c>
      <c r="C13695" s="0" t="n">
        <v>2015</v>
      </c>
      <c r="D13695" s="0" t="s">
        <v>71</v>
      </c>
      <c r="E13695" s="0" t="s">
        <v>124</v>
      </c>
      <c r="F13695" s="0" t="n">
        <v>0.03</v>
      </c>
      <c r="G13695" s="0" t="n">
        <v>0</v>
      </c>
      <c r="H13695" s="0" t="n">
        <v>0</v>
      </c>
      <c r="I13695" s="0" t="n">
        <v>0</v>
      </c>
      <c r="J13695" s="0" t="n">
        <v>0.04</v>
      </c>
      <c r="K13695" s="0" t="n">
        <v>46</v>
      </c>
      <c r="L13695" s="0" t="n">
        <v>5.8</v>
      </c>
      <c r="M13695" s="0" t="s">
        <v>36</v>
      </c>
      <c r="N13695" s="0" t="s">
        <v>35</v>
      </c>
      <c r="O13695" s="0" t="s">
        <v>177</v>
      </c>
      <c r="P13695" s="0" t="n">
        <f aca="false">IF(AND(OR(Dashboard!$B$5="All",D13695=Dashboard!$B$5),OR(Dashboard!$D$5="All",N13695=Dashboard!$D$5),OR(AND(C13695&lt;&gt;"",C13695&gt;=Dashboard!$F$5,C13695&lt;=Dashboard!$H$5),AND(C13695="",Dashboard!$F$5&lt;=1980,Dashboard!$H$5&gt;=2016))),1,0)</f>
        <v>1</v>
      </c>
      <c r="Q13695" s="0" t="n">
        <f aca="false">J13695*P13695+ROW()*0.00000001</f>
        <v>0.04013695</v>
      </c>
    </row>
    <row r="13696" customFormat="false" ht="15" hidden="false" customHeight="false" outlineLevel="0" collapsed="false">
      <c r="A13696" s="0" t="s">
        <v>7165</v>
      </c>
      <c r="B13696" s="0" t="s">
        <v>97</v>
      </c>
      <c r="C13696" s="0" t="n">
        <v>2015</v>
      </c>
      <c r="D13696" s="0" t="s">
        <v>71</v>
      </c>
      <c r="E13696" s="0" t="s">
        <v>2334</v>
      </c>
      <c r="F13696" s="0" t="n">
        <v>0.03</v>
      </c>
      <c r="G13696" s="0" t="n">
        <v>0</v>
      </c>
      <c r="H13696" s="0" t="n">
        <v>0</v>
      </c>
      <c r="I13696" s="0" t="n">
        <v>0</v>
      </c>
      <c r="J13696" s="0" t="n">
        <v>0.04</v>
      </c>
      <c r="K13696" s="0" t="n">
        <v>45</v>
      </c>
      <c r="L13696" s="0" t="n">
        <v>5.6</v>
      </c>
      <c r="M13696" s="0" t="s">
        <v>125</v>
      </c>
      <c r="N13696" s="0" t="s">
        <v>35</v>
      </c>
      <c r="O13696" s="0" t="s">
        <v>177</v>
      </c>
      <c r="P13696" s="0" t="n">
        <f aca="false">IF(AND(OR(Dashboard!$B$5="All",D13696=Dashboard!$B$5),OR(Dashboard!$D$5="All",N13696=Dashboard!$D$5),OR(AND(C13696&lt;&gt;"",C13696&gt;=Dashboard!$F$5,C13696&lt;=Dashboard!$H$5),AND(C13696="",Dashboard!$F$5&lt;=1980,Dashboard!$H$5&gt;=2016))),1,0)</f>
        <v>1</v>
      </c>
      <c r="Q13696" s="0" t="n">
        <f aca="false">J13696*P13696+ROW()*0.00000001</f>
        <v>0.04013696</v>
      </c>
    </row>
    <row r="13697" customFormat="false" ht="15" hidden="false" customHeight="false" outlineLevel="0" collapsed="false">
      <c r="A13697" s="0" t="s">
        <v>3125</v>
      </c>
      <c r="B13697" s="0" t="s">
        <v>152</v>
      </c>
      <c r="C13697" s="0" t="n">
        <v>2012</v>
      </c>
      <c r="D13697" s="0" t="s">
        <v>34</v>
      </c>
      <c r="E13697" s="0" t="s">
        <v>72</v>
      </c>
      <c r="F13697" s="0" t="n">
        <v>0.04</v>
      </c>
      <c r="G13697" s="0" t="n">
        <v>0</v>
      </c>
      <c r="H13697" s="0" t="n">
        <v>0</v>
      </c>
      <c r="I13697" s="0" t="n">
        <v>0</v>
      </c>
      <c r="J13697" s="0" t="n">
        <v>0.04</v>
      </c>
      <c r="L13697" s="0" t="n">
        <v>5.7</v>
      </c>
      <c r="M13697" s="0" t="s">
        <v>36</v>
      </c>
      <c r="N13697" s="0" t="s">
        <v>152</v>
      </c>
      <c r="P13697" s="0" t="n">
        <f aca="false">IF(AND(OR(Dashboard!$B$5="All",D13697=Dashboard!$B$5),OR(Dashboard!$D$5="All",N13697=Dashboard!$D$5),OR(AND(C13697&lt;&gt;"",C13697&gt;=Dashboard!$F$5,C13697&lt;=Dashboard!$H$5),AND(C13697="",Dashboard!$F$5&lt;=1980,Dashboard!$H$5&gt;=2016))),1,0)</f>
        <v>1</v>
      </c>
      <c r="Q13697" s="0" t="n">
        <f aca="false">J13697*P13697+ROW()*0.00000001</f>
        <v>0.04013697</v>
      </c>
    </row>
    <row r="13698" customFormat="false" ht="15" hidden="false" customHeight="false" outlineLevel="0" collapsed="false">
      <c r="A13698" s="0" t="s">
        <v>9869</v>
      </c>
      <c r="B13698" s="0" t="s">
        <v>50</v>
      </c>
      <c r="C13698" s="0" t="n">
        <v>2007</v>
      </c>
      <c r="D13698" s="0" t="s">
        <v>58</v>
      </c>
      <c r="E13698" s="0" t="s">
        <v>2452</v>
      </c>
      <c r="F13698" s="0" t="n">
        <v>0</v>
      </c>
      <c r="G13698" s="0" t="n">
        <v>0</v>
      </c>
      <c r="H13698" s="0" t="n">
        <v>0.04</v>
      </c>
      <c r="I13698" s="0" t="n">
        <v>0</v>
      </c>
      <c r="J13698" s="0" t="n">
        <v>0.04</v>
      </c>
      <c r="N13698" s="0" t="s">
        <v>35</v>
      </c>
      <c r="P13698" s="0" t="n">
        <f aca="false">IF(AND(OR(Dashboard!$B$5="All",D13698=Dashboard!$B$5),OR(Dashboard!$D$5="All",N13698=Dashboard!$D$5),OR(AND(C13698&lt;&gt;"",C13698&gt;=Dashboard!$F$5,C13698&lt;=Dashboard!$H$5),AND(C13698="",Dashboard!$F$5&lt;=1980,Dashboard!$H$5&gt;=2016))),1,0)</f>
        <v>1</v>
      </c>
      <c r="Q13698" s="0" t="n">
        <f aca="false">J13698*P13698+ROW()*0.00000001</f>
        <v>0.04013698</v>
      </c>
    </row>
    <row r="13699" customFormat="false" ht="15" hidden="false" customHeight="false" outlineLevel="0" collapsed="false">
      <c r="A13699" s="0" t="s">
        <v>9870</v>
      </c>
      <c r="B13699" s="0" t="s">
        <v>164</v>
      </c>
      <c r="C13699" s="0" t="n">
        <v>2011</v>
      </c>
      <c r="D13699" s="0" t="s">
        <v>46</v>
      </c>
      <c r="E13699" s="0" t="s">
        <v>2334</v>
      </c>
      <c r="F13699" s="0" t="n">
        <v>0</v>
      </c>
      <c r="G13699" s="0" t="n">
        <v>0</v>
      </c>
      <c r="H13699" s="0" t="n">
        <v>0.04</v>
      </c>
      <c r="I13699" s="0" t="n">
        <v>0</v>
      </c>
      <c r="J13699" s="0" t="n">
        <v>0.04</v>
      </c>
      <c r="N13699" s="0" t="s">
        <v>74</v>
      </c>
      <c r="P13699" s="0" t="n">
        <f aca="false">IF(AND(OR(Dashboard!$B$5="All",D13699=Dashboard!$B$5),OR(Dashboard!$D$5="All",N13699=Dashboard!$D$5),OR(AND(C13699&lt;&gt;"",C13699&gt;=Dashboard!$F$5,C13699&lt;=Dashboard!$H$5),AND(C13699="",Dashboard!$F$5&lt;=1980,Dashboard!$H$5&gt;=2016))),1,0)</f>
        <v>1</v>
      </c>
      <c r="Q13699" s="0" t="n">
        <f aca="false">J13699*P13699+ROW()*0.00000001</f>
        <v>0.04013699</v>
      </c>
    </row>
    <row r="13700" customFormat="false" ht="15" hidden="false" customHeight="false" outlineLevel="0" collapsed="false">
      <c r="A13700" s="0" t="s">
        <v>8201</v>
      </c>
      <c r="B13700" s="0" t="s">
        <v>164</v>
      </c>
      <c r="C13700" s="0" t="n">
        <v>2006</v>
      </c>
      <c r="D13700" s="0" t="s">
        <v>41</v>
      </c>
      <c r="E13700" s="0" t="s">
        <v>328</v>
      </c>
      <c r="F13700" s="0" t="n">
        <v>0.04</v>
      </c>
      <c r="G13700" s="0" t="n">
        <v>0</v>
      </c>
      <c r="H13700" s="0" t="n">
        <v>0</v>
      </c>
      <c r="I13700" s="0" t="n">
        <v>0</v>
      </c>
      <c r="J13700" s="0" t="n">
        <v>0.04</v>
      </c>
      <c r="K13700" s="0" t="n">
        <v>51</v>
      </c>
      <c r="M13700" s="0" t="s">
        <v>36</v>
      </c>
      <c r="N13700" s="0" t="s">
        <v>74</v>
      </c>
      <c r="O13700" s="0" t="s">
        <v>53</v>
      </c>
      <c r="P13700" s="0" t="n">
        <f aca="false">IF(AND(OR(Dashboard!$B$5="All",D13700=Dashboard!$B$5),OR(Dashboard!$D$5="All",N13700=Dashboard!$D$5),OR(AND(C13700&lt;&gt;"",C13700&gt;=Dashboard!$F$5,C13700&lt;=Dashboard!$H$5),AND(C13700="",Dashboard!$F$5&lt;=1980,Dashboard!$H$5&gt;=2016))),1,0)</f>
        <v>1</v>
      </c>
      <c r="Q13700" s="0" t="n">
        <f aca="false">J13700*P13700+ROW()*0.00000001</f>
        <v>0.040137</v>
      </c>
    </row>
    <row r="13701" customFormat="false" ht="15" hidden="false" customHeight="false" outlineLevel="0" collapsed="false">
      <c r="A13701" s="0" t="s">
        <v>9871</v>
      </c>
      <c r="B13701" s="0" t="s">
        <v>164</v>
      </c>
      <c r="C13701" s="0" t="n">
        <v>2009</v>
      </c>
      <c r="D13701" s="0" t="s">
        <v>71</v>
      </c>
      <c r="E13701" s="0" t="s">
        <v>2331</v>
      </c>
      <c r="F13701" s="0" t="n">
        <v>0</v>
      </c>
      <c r="G13701" s="0" t="n">
        <v>0</v>
      </c>
      <c r="H13701" s="0" t="n">
        <v>0.04</v>
      </c>
      <c r="I13701" s="0" t="n">
        <v>0</v>
      </c>
      <c r="J13701" s="0" t="n">
        <v>0.04</v>
      </c>
      <c r="N13701" s="0" t="s">
        <v>74</v>
      </c>
      <c r="P13701" s="0" t="n">
        <f aca="false">IF(AND(OR(Dashboard!$B$5="All",D13701=Dashboard!$B$5),OR(Dashboard!$D$5="All",N13701=Dashboard!$D$5),OR(AND(C13701&lt;&gt;"",C13701&gt;=Dashboard!$F$5,C13701&lt;=Dashboard!$H$5),AND(C13701="",Dashboard!$F$5&lt;=1980,Dashboard!$H$5&gt;=2016))),1,0)</f>
        <v>1</v>
      </c>
      <c r="Q13701" s="0" t="n">
        <f aca="false">J13701*P13701+ROW()*0.00000001</f>
        <v>0.04013701</v>
      </c>
    </row>
    <row r="13702" customFormat="false" ht="15" hidden="false" customHeight="false" outlineLevel="0" collapsed="false">
      <c r="A13702" s="0" t="s">
        <v>9872</v>
      </c>
      <c r="B13702" s="0" t="s">
        <v>50</v>
      </c>
      <c r="C13702" s="0" t="n">
        <v>2009</v>
      </c>
      <c r="D13702" s="0" t="s">
        <v>48</v>
      </c>
      <c r="E13702" s="0" t="s">
        <v>1013</v>
      </c>
      <c r="F13702" s="0" t="n">
        <v>0.04</v>
      </c>
      <c r="G13702" s="0" t="n">
        <v>0</v>
      </c>
      <c r="H13702" s="0" t="n">
        <v>0</v>
      </c>
      <c r="I13702" s="0" t="n">
        <v>0</v>
      </c>
      <c r="J13702" s="0" t="n">
        <v>0.04</v>
      </c>
      <c r="N13702" s="0" t="s">
        <v>35</v>
      </c>
      <c r="P13702" s="0" t="n">
        <f aca="false">IF(AND(OR(Dashboard!$B$5="All",D13702=Dashboard!$B$5),OR(Dashboard!$D$5="All",N13702=Dashboard!$D$5),OR(AND(C13702&lt;&gt;"",C13702&gt;=Dashboard!$F$5,C13702&lt;=Dashboard!$H$5),AND(C13702="",Dashboard!$F$5&lt;=1980,Dashboard!$H$5&gt;=2016))),1,0)</f>
        <v>1</v>
      </c>
      <c r="Q13702" s="0" t="n">
        <f aca="false">J13702*P13702+ROW()*0.00000001</f>
        <v>0.04013702</v>
      </c>
    </row>
    <row r="13703" customFormat="false" ht="15" hidden="false" customHeight="false" outlineLevel="0" collapsed="false">
      <c r="A13703" s="0" t="s">
        <v>9873</v>
      </c>
      <c r="B13703" s="0" t="s">
        <v>50</v>
      </c>
      <c r="C13703" s="0" t="n">
        <v>2008</v>
      </c>
      <c r="D13703" s="0" t="s">
        <v>52</v>
      </c>
      <c r="E13703" s="0" t="s">
        <v>328</v>
      </c>
      <c r="F13703" s="0" t="n">
        <v>0</v>
      </c>
      <c r="G13703" s="0" t="n">
        <v>0</v>
      </c>
      <c r="H13703" s="0" t="n">
        <v>0.04</v>
      </c>
      <c r="I13703" s="0" t="n">
        <v>0</v>
      </c>
      <c r="J13703" s="0" t="n">
        <v>0.04</v>
      </c>
      <c r="N13703" s="0" t="s">
        <v>35</v>
      </c>
      <c r="P13703" s="0" t="n">
        <f aca="false">IF(AND(OR(Dashboard!$B$5="All",D13703=Dashboard!$B$5),OR(Dashboard!$D$5="All",N13703=Dashboard!$D$5),OR(AND(C13703&lt;&gt;"",C13703&gt;=Dashboard!$F$5,C13703&lt;=Dashboard!$H$5),AND(C13703="",Dashboard!$F$5&lt;=1980,Dashboard!$H$5&gt;=2016))),1,0)</f>
        <v>1</v>
      </c>
      <c r="Q13703" s="0" t="n">
        <f aca="false">J13703*P13703+ROW()*0.00000001</f>
        <v>0.04013703</v>
      </c>
    </row>
    <row r="13704" customFormat="false" ht="15" hidden="false" customHeight="false" outlineLevel="0" collapsed="false">
      <c r="A13704" s="0" t="s">
        <v>6128</v>
      </c>
      <c r="B13704" s="0" t="s">
        <v>164</v>
      </c>
      <c r="C13704" s="0" t="n">
        <v>2008</v>
      </c>
      <c r="D13704" s="0" t="s">
        <v>71</v>
      </c>
      <c r="E13704" s="0" t="s">
        <v>220</v>
      </c>
      <c r="F13704" s="0" t="n">
        <v>0.04</v>
      </c>
      <c r="G13704" s="0" t="n">
        <v>0</v>
      </c>
      <c r="H13704" s="0" t="n">
        <v>0</v>
      </c>
      <c r="I13704" s="0" t="n">
        <v>0</v>
      </c>
      <c r="J13704" s="0" t="n">
        <v>0.04</v>
      </c>
      <c r="K13704" s="0" t="n">
        <v>42</v>
      </c>
      <c r="L13704" s="0" t="n">
        <v>7.1</v>
      </c>
      <c r="M13704" s="0" t="s">
        <v>103</v>
      </c>
      <c r="N13704" s="0" t="s">
        <v>74</v>
      </c>
      <c r="O13704" s="0" t="s">
        <v>177</v>
      </c>
      <c r="P13704" s="0" t="n">
        <f aca="false">IF(AND(OR(Dashboard!$B$5="All",D13704=Dashboard!$B$5),OR(Dashboard!$D$5="All",N13704=Dashboard!$D$5),OR(AND(C13704&lt;&gt;"",C13704&gt;=Dashboard!$F$5,C13704&lt;=Dashboard!$H$5),AND(C13704="",Dashboard!$F$5&lt;=1980,Dashboard!$H$5&gt;=2016))),1,0)</f>
        <v>1</v>
      </c>
      <c r="Q13704" s="0" t="n">
        <f aca="false">J13704*P13704+ROW()*0.00000001</f>
        <v>0.04013704</v>
      </c>
    </row>
    <row r="13705" customFormat="false" ht="15" hidden="false" customHeight="false" outlineLevel="0" collapsed="false">
      <c r="A13705" s="0" t="s">
        <v>9874</v>
      </c>
      <c r="B13705" s="0" t="s">
        <v>33</v>
      </c>
      <c r="C13705" s="0" t="n">
        <v>2008</v>
      </c>
      <c r="D13705" s="0" t="s">
        <v>48</v>
      </c>
      <c r="E13705" s="0" t="s">
        <v>3802</v>
      </c>
      <c r="F13705" s="0" t="n">
        <v>0.04</v>
      </c>
      <c r="G13705" s="0" t="n">
        <v>0</v>
      </c>
      <c r="H13705" s="0" t="n">
        <v>0</v>
      </c>
      <c r="I13705" s="0" t="n">
        <v>0</v>
      </c>
      <c r="J13705" s="0" t="n">
        <v>0.04</v>
      </c>
      <c r="K13705" s="0" t="n">
        <v>56</v>
      </c>
      <c r="M13705" s="0" t="s">
        <v>36</v>
      </c>
      <c r="N13705" s="0" t="s">
        <v>35</v>
      </c>
      <c r="O13705" s="0" t="s">
        <v>53</v>
      </c>
      <c r="P13705" s="0" t="n">
        <f aca="false">IF(AND(OR(Dashboard!$B$5="All",D13705=Dashboard!$B$5),OR(Dashboard!$D$5="All",N13705=Dashboard!$D$5),OR(AND(C13705&lt;&gt;"",C13705&gt;=Dashboard!$F$5,C13705&lt;=Dashboard!$H$5),AND(C13705="",Dashboard!$F$5&lt;=1980,Dashboard!$H$5&gt;=2016))),1,0)</f>
        <v>1</v>
      </c>
      <c r="Q13705" s="0" t="n">
        <f aca="false">J13705*P13705+ROW()*0.00000001</f>
        <v>0.04013705</v>
      </c>
    </row>
    <row r="13706" customFormat="false" ht="15" hidden="false" customHeight="false" outlineLevel="0" collapsed="false">
      <c r="A13706" s="0" t="s">
        <v>9432</v>
      </c>
      <c r="B13706" s="0" t="s">
        <v>164</v>
      </c>
      <c r="C13706" s="0" t="n">
        <v>2010</v>
      </c>
      <c r="D13706" s="0" t="s">
        <v>114</v>
      </c>
      <c r="E13706" s="0" t="s">
        <v>9433</v>
      </c>
      <c r="F13706" s="0" t="n">
        <v>0</v>
      </c>
      <c r="G13706" s="0" t="n">
        <v>0</v>
      </c>
      <c r="H13706" s="0" t="n">
        <v>0.04</v>
      </c>
      <c r="I13706" s="0" t="n">
        <v>0</v>
      </c>
      <c r="J13706" s="0" t="n">
        <v>0.04</v>
      </c>
      <c r="N13706" s="0" t="s">
        <v>74</v>
      </c>
      <c r="P13706" s="0" t="n">
        <f aca="false">IF(AND(OR(Dashboard!$B$5="All",D13706=Dashboard!$B$5),OR(Dashboard!$D$5="All",N13706=Dashboard!$D$5),OR(AND(C13706&lt;&gt;"",C13706&gt;=Dashboard!$F$5,C13706&lt;=Dashboard!$H$5),AND(C13706="",Dashboard!$F$5&lt;=1980,Dashboard!$H$5&gt;=2016))),1,0)</f>
        <v>1</v>
      </c>
      <c r="Q13706" s="0" t="n">
        <f aca="false">J13706*P13706+ROW()*0.00000001</f>
        <v>0.04013706</v>
      </c>
    </row>
    <row r="13707" customFormat="false" ht="15" hidden="false" customHeight="false" outlineLevel="0" collapsed="false">
      <c r="A13707" s="0" t="s">
        <v>9875</v>
      </c>
      <c r="B13707" s="0" t="s">
        <v>76</v>
      </c>
      <c r="C13707" s="0" t="n">
        <v>2000</v>
      </c>
      <c r="D13707" s="0" t="s">
        <v>52</v>
      </c>
      <c r="E13707" s="0" t="s">
        <v>782</v>
      </c>
      <c r="F13707" s="0" t="n">
        <v>0.02</v>
      </c>
      <c r="G13707" s="0" t="n">
        <v>0.02</v>
      </c>
      <c r="H13707" s="0" t="n">
        <v>0</v>
      </c>
      <c r="I13707" s="0" t="n">
        <v>0.01</v>
      </c>
      <c r="J13707" s="0" t="n">
        <v>0.04</v>
      </c>
      <c r="N13707" s="0" t="s">
        <v>74</v>
      </c>
      <c r="P13707" s="0" t="n">
        <f aca="false">IF(AND(OR(Dashboard!$B$5="All",D13707=Dashboard!$B$5),OR(Dashboard!$D$5="All",N13707=Dashboard!$D$5),OR(AND(C13707&lt;&gt;"",C13707&gt;=Dashboard!$F$5,C13707&lt;=Dashboard!$H$5),AND(C13707="",Dashboard!$F$5&lt;=1980,Dashboard!$H$5&gt;=2016))),1,0)</f>
        <v>1</v>
      </c>
      <c r="Q13707" s="0" t="n">
        <f aca="false">J13707*P13707+ROW()*0.00000001</f>
        <v>0.04013707</v>
      </c>
    </row>
    <row r="13708" customFormat="false" ht="15" hidden="false" customHeight="false" outlineLevel="0" collapsed="false">
      <c r="A13708" s="0" t="s">
        <v>9876</v>
      </c>
      <c r="B13708" s="0" t="s">
        <v>76</v>
      </c>
      <c r="C13708" s="0" t="n">
        <v>2007</v>
      </c>
      <c r="D13708" s="0" t="s">
        <v>34</v>
      </c>
      <c r="E13708" s="0" t="s">
        <v>220</v>
      </c>
      <c r="F13708" s="0" t="n">
        <v>0</v>
      </c>
      <c r="G13708" s="0" t="n">
        <v>0</v>
      </c>
      <c r="H13708" s="0" t="n">
        <v>0.04</v>
      </c>
      <c r="I13708" s="0" t="n">
        <v>0</v>
      </c>
      <c r="J13708" s="0" t="n">
        <v>0.04</v>
      </c>
      <c r="N13708" s="0" t="s">
        <v>74</v>
      </c>
      <c r="P13708" s="0" t="n">
        <f aca="false">IF(AND(OR(Dashboard!$B$5="All",D13708=Dashboard!$B$5),OR(Dashboard!$D$5="All",N13708=Dashboard!$D$5),OR(AND(C13708&lt;&gt;"",C13708&gt;=Dashboard!$F$5,C13708&lt;=Dashboard!$H$5),AND(C13708="",Dashboard!$F$5&lt;=1980,Dashboard!$H$5&gt;=2016))),1,0)</f>
        <v>1</v>
      </c>
      <c r="Q13708" s="0" t="n">
        <f aca="false">J13708*P13708+ROW()*0.00000001</f>
        <v>0.04013708</v>
      </c>
    </row>
    <row r="13709" customFormat="false" ht="15" hidden="false" customHeight="false" outlineLevel="0" collapsed="false">
      <c r="A13709" s="0" t="s">
        <v>9877</v>
      </c>
      <c r="B13709" s="0" t="s">
        <v>164</v>
      </c>
      <c r="C13709" s="0" t="n">
        <v>2005</v>
      </c>
      <c r="D13709" s="0" t="s">
        <v>48</v>
      </c>
      <c r="E13709" s="0" t="s">
        <v>89</v>
      </c>
      <c r="F13709" s="0" t="n">
        <v>0.04</v>
      </c>
      <c r="G13709" s="0" t="n">
        <v>0</v>
      </c>
      <c r="H13709" s="0" t="n">
        <v>0</v>
      </c>
      <c r="I13709" s="0" t="n">
        <v>0</v>
      </c>
      <c r="J13709" s="0" t="n">
        <v>0.04</v>
      </c>
      <c r="N13709" s="0" t="s">
        <v>74</v>
      </c>
      <c r="P13709" s="0" t="n">
        <f aca="false">IF(AND(OR(Dashboard!$B$5="All",D13709=Dashboard!$B$5),OR(Dashboard!$D$5="All",N13709=Dashboard!$D$5),OR(AND(C13709&lt;&gt;"",C13709&gt;=Dashboard!$F$5,C13709&lt;=Dashboard!$H$5),AND(C13709="",Dashboard!$F$5&lt;=1980,Dashboard!$H$5&gt;=2016))),1,0)</f>
        <v>1</v>
      </c>
      <c r="Q13709" s="0" t="n">
        <f aca="false">J13709*P13709+ROW()*0.00000001</f>
        <v>0.04013709</v>
      </c>
    </row>
    <row r="13710" customFormat="false" ht="15" hidden="false" customHeight="false" outlineLevel="0" collapsed="false">
      <c r="A13710" s="0" t="s">
        <v>9878</v>
      </c>
      <c r="B13710" s="0" t="s">
        <v>152</v>
      </c>
      <c r="C13710" s="0" t="n">
        <v>2002</v>
      </c>
      <c r="D13710" s="0" t="s">
        <v>58</v>
      </c>
      <c r="E13710" s="0" t="s">
        <v>142</v>
      </c>
      <c r="F13710" s="0" t="n">
        <v>0.01</v>
      </c>
      <c r="G13710" s="0" t="n">
        <v>0.02</v>
      </c>
      <c r="H13710" s="0" t="n">
        <v>0</v>
      </c>
      <c r="I13710" s="0" t="n">
        <v>0.01</v>
      </c>
      <c r="J13710" s="0" t="n">
        <v>0.04</v>
      </c>
      <c r="K13710" s="0" t="n">
        <v>92</v>
      </c>
      <c r="L13710" s="0" t="n">
        <v>8.2</v>
      </c>
      <c r="M13710" s="0" t="s">
        <v>103</v>
      </c>
      <c r="N13710" s="0" t="s">
        <v>152</v>
      </c>
      <c r="O13710" s="0" t="s">
        <v>60</v>
      </c>
      <c r="P13710" s="0" t="n">
        <f aca="false">IF(AND(OR(Dashboard!$B$5="All",D13710=Dashboard!$B$5),OR(Dashboard!$D$5="All",N13710=Dashboard!$D$5),OR(AND(C13710&lt;&gt;"",C13710&gt;=Dashboard!$F$5,C13710&lt;=Dashboard!$H$5),AND(C13710="",Dashboard!$F$5&lt;=1980,Dashboard!$H$5&gt;=2016))),1,0)</f>
        <v>1</v>
      </c>
      <c r="Q13710" s="0" t="n">
        <f aca="false">J13710*P13710+ROW()*0.00000001</f>
        <v>0.0401371</v>
      </c>
    </row>
    <row r="13711" customFormat="false" ht="15" hidden="false" customHeight="false" outlineLevel="0" collapsed="false">
      <c r="A13711" s="0" t="s">
        <v>9879</v>
      </c>
      <c r="B13711" s="0" t="s">
        <v>50</v>
      </c>
      <c r="C13711" s="0" t="n">
        <v>2009</v>
      </c>
      <c r="D13711" s="0" t="s">
        <v>58</v>
      </c>
      <c r="E13711" s="0" t="s">
        <v>195</v>
      </c>
      <c r="F13711" s="0" t="n">
        <v>0.04</v>
      </c>
      <c r="G13711" s="0" t="n">
        <v>0</v>
      </c>
      <c r="H13711" s="0" t="n">
        <v>0</v>
      </c>
      <c r="I13711" s="0" t="n">
        <v>0</v>
      </c>
      <c r="J13711" s="0" t="n">
        <v>0.04</v>
      </c>
      <c r="M13711" s="0" t="s">
        <v>36</v>
      </c>
      <c r="N13711" s="0" t="s">
        <v>35</v>
      </c>
      <c r="P13711" s="0" t="n">
        <f aca="false">IF(AND(OR(Dashboard!$B$5="All",D13711=Dashboard!$B$5),OR(Dashboard!$D$5="All",N13711=Dashboard!$D$5),OR(AND(C13711&lt;&gt;"",C13711&gt;=Dashboard!$F$5,C13711&lt;=Dashboard!$H$5),AND(C13711="",Dashboard!$F$5&lt;=1980,Dashboard!$H$5&gt;=2016))),1,0)</f>
        <v>1</v>
      </c>
      <c r="Q13711" s="0" t="n">
        <f aca="false">J13711*P13711+ROW()*0.00000001</f>
        <v>0.04013711</v>
      </c>
    </row>
    <row r="13712" customFormat="false" ht="15" hidden="false" customHeight="false" outlineLevel="0" collapsed="false">
      <c r="A13712" s="0" t="s">
        <v>9880</v>
      </c>
      <c r="B13712" s="0" t="s">
        <v>117</v>
      </c>
      <c r="D13712" s="0" t="s">
        <v>114</v>
      </c>
      <c r="E13712" s="0" t="s">
        <v>520</v>
      </c>
      <c r="F13712" s="0" t="n">
        <v>0</v>
      </c>
      <c r="G13712" s="0" t="n">
        <v>0</v>
      </c>
      <c r="H13712" s="0" t="n">
        <v>0.04</v>
      </c>
      <c r="I13712" s="0" t="n">
        <v>0</v>
      </c>
      <c r="J13712" s="0" t="n">
        <v>0.04</v>
      </c>
      <c r="N13712" s="0" t="s">
        <v>74</v>
      </c>
      <c r="P13712" s="0" t="n">
        <f aca="false">IF(AND(OR(Dashboard!$B$5="All",D13712=Dashboard!$B$5),OR(Dashboard!$D$5="All",N13712=Dashboard!$D$5),OR(AND(C13712&lt;&gt;"",C13712&gt;=Dashboard!$F$5,C13712&lt;=Dashboard!$H$5),AND(C13712="",Dashboard!$F$5&lt;=1980,Dashboard!$H$5&gt;=2016))),1,0)</f>
        <v>1</v>
      </c>
      <c r="Q13712" s="0" t="n">
        <f aca="false">J13712*P13712+ROW()*0.00000001</f>
        <v>0.04013712</v>
      </c>
    </row>
    <row r="13713" customFormat="false" ht="15" hidden="false" customHeight="false" outlineLevel="0" collapsed="false">
      <c r="A13713" s="0" t="s">
        <v>9881</v>
      </c>
      <c r="B13713" s="0" t="s">
        <v>78</v>
      </c>
      <c r="C13713" s="0" t="n">
        <v>1996</v>
      </c>
      <c r="D13713" s="0" t="s">
        <v>46</v>
      </c>
      <c r="E13713" s="0" t="s">
        <v>310</v>
      </c>
      <c r="F13713" s="0" t="n">
        <v>0</v>
      </c>
      <c r="G13713" s="0" t="n">
        <v>0</v>
      </c>
      <c r="H13713" s="0" t="n">
        <v>0.04</v>
      </c>
      <c r="I13713" s="0" t="n">
        <v>0</v>
      </c>
      <c r="J13713" s="0" t="n">
        <v>0.04</v>
      </c>
      <c r="N13713" s="0" t="s">
        <v>35</v>
      </c>
      <c r="P13713" s="0" t="n">
        <f aca="false">IF(AND(OR(Dashboard!$B$5="All",D13713=Dashboard!$B$5),OR(Dashboard!$D$5="All",N13713=Dashboard!$D$5),OR(AND(C13713&lt;&gt;"",C13713&gt;=Dashboard!$F$5,C13713&lt;=Dashboard!$H$5),AND(C13713="",Dashboard!$F$5&lt;=1980,Dashboard!$H$5&gt;=2016))),1,0)</f>
        <v>1</v>
      </c>
      <c r="Q13713" s="0" t="n">
        <f aca="false">J13713*P13713+ROW()*0.00000001</f>
        <v>0.04013713</v>
      </c>
    </row>
    <row r="13714" customFormat="false" ht="15" hidden="false" customHeight="false" outlineLevel="0" collapsed="false">
      <c r="A13714" s="0" t="s">
        <v>9882</v>
      </c>
      <c r="B13714" s="0" t="s">
        <v>97</v>
      </c>
      <c r="C13714" s="0" t="n">
        <v>2012</v>
      </c>
      <c r="D13714" s="0" t="s">
        <v>52</v>
      </c>
      <c r="E13714" s="0" t="s">
        <v>124</v>
      </c>
      <c r="F13714" s="0" t="n">
        <v>0.04</v>
      </c>
      <c r="G13714" s="0" t="n">
        <v>0</v>
      </c>
      <c r="H13714" s="0" t="n">
        <v>0</v>
      </c>
      <c r="I13714" s="0" t="n">
        <v>0</v>
      </c>
      <c r="J13714" s="0" t="n">
        <v>0.04</v>
      </c>
      <c r="L13714" s="0" t="n">
        <v>6.3</v>
      </c>
      <c r="M13714" s="0" t="s">
        <v>36</v>
      </c>
      <c r="N13714" s="0" t="s">
        <v>35</v>
      </c>
      <c r="P13714" s="0" t="n">
        <f aca="false">IF(AND(OR(Dashboard!$B$5="All",D13714=Dashboard!$B$5),OR(Dashboard!$D$5="All",N13714=Dashboard!$D$5),OR(AND(C13714&lt;&gt;"",C13714&gt;=Dashboard!$F$5,C13714&lt;=Dashboard!$H$5),AND(C13714="",Dashboard!$F$5&lt;=1980,Dashboard!$H$5&gt;=2016))),1,0)</f>
        <v>1</v>
      </c>
      <c r="Q13714" s="0" t="n">
        <f aca="false">J13714*P13714+ROW()*0.00000001</f>
        <v>0.04013714</v>
      </c>
    </row>
    <row r="13715" customFormat="false" ht="15" hidden="false" customHeight="false" outlineLevel="0" collapsed="false">
      <c r="A13715" s="0" t="s">
        <v>386</v>
      </c>
      <c r="B13715" s="0" t="s">
        <v>152</v>
      </c>
      <c r="C13715" s="0" t="n">
        <v>2008</v>
      </c>
      <c r="D13715" s="0" t="s">
        <v>71</v>
      </c>
      <c r="E13715" s="0" t="s">
        <v>234</v>
      </c>
      <c r="F13715" s="0" t="n">
        <v>0.02</v>
      </c>
      <c r="G13715" s="0" t="n">
        <v>0.02</v>
      </c>
      <c r="H13715" s="0" t="n">
        <v>0</v>
      </c>
      <c r="I13715" s="0" t="n">
        <v>0</v>
      </c>
      <c r="J13715" s="0" t="n">
        <v>0.04</v>
      </c>
      <c r="K13715" s="0" t="n">
        <v>78</v>
      </c>
      <c r="L13715" s="0" t="n">
        <v>7.7</v>
      </c>
      <c r="M13715" s="0" t="s">
        <v>125</v>
      </c>
      <c r="N13715" s="0" t="s">
        <v>152</v>
      </c>
      <c r="O13715" s="0" t="s">
        <v>37</v>
      </c>
      <c r="P13715" s="0" t="n">
        <f aca="false">IF(AND(OR(Dashboard!$B$5="All",D13715=Dashboard!$B$5),OR(Dashboard!$D$5="All",N13715=Dashboard!$D$5),OR(AND(C13715&lt;&gt;"",C13715&gt;=Dashboard!$F$5,C13715&lt;=Dashboard!$H$5),AND(C13715="",Dashboard!$F$5&lt;=1980,Dashboard!$H$5&gt;=2016))),1,0)</f>
        <v>1</v>
      </c>
      <c r="Q13715" s="0" t="n">
        <f aca="false">J13715*P13715+ROW()*0.00000001</f>
        <v>0.04013715</v>
      </c>
    </row>
    <row r="13716" customFormat="false" ht="15" hidden="false" customHeight="false" outlineLevel="0" collapsed="false">
      <c r="A13716" s="0" t="s">
        <v>9883</v>
      </c>
      <c r="B13716" s="0" t="s">
        <v>851</v>
      </c>
      <c r="C13716" s="0" t="n">
        <v>2016</v>
      </c>
      <c r="D13716" s="0" t="s">
        <v>71</v>
      </c>
      <c r="E13716" s="0" t="s">
        <v>1002</v>
      </c>
      <c r="F13716" s="0" t="n">
        <v>0</v>
      </c>
      <c r="G13716" s="0" t="n">
        <v>0</v>
      </c>
      <c r="H13716" s="0" t="n">
        <v>0.04</v>
      </c>
      <c r="I13716" s="0" t="n">
        <v>0</v>
      </c>
      <c r="J13716" s="0" t="n">
        <v>0.04</v>
      </c>
      <c r="N13716" s="0" t="s">
        <v>74</v>
      </c>
      <c r="P13716" s="0" t="n">
        <f aca="false">IF(AND(OR(Dashboard!$B$5="All",D13716=Dashboard!$B$5),OR(Dashboard!$D$5="All",N13716=Dashboard!$D$5),OR(AND(C13716&lt;&gt;"",C13716&gt;=Dashboard!$F$5,C13716&lt;=Dashboard!$H$5),AND(C13716="",Dashboard!$F$5&lt;=1980,Dashboard!$H$5&gt;=2016))),1,0)</f>
        <v>1</v>
      </c>
      <c r="Q13716" s="0" t="n">
        <f aca="false">J13716*P13716+ROW()*0.00000001</f>
        <v>0.04013716</v>
      </c>
    </row>
    <row r="13717" customFormat="false" ht="15" hidden="false" customHeight="false" outlineLevel="0" collapsed="false">
      <c r="A13717" s="0" t="s">
        <v>806</v>
      </c>
      <c r="B13717" s="0" t="s">
        <v>152</v>
      </c>
      <c r="C13717" s="0" t="n">
        <v>2006</v>
      </c>
      <c r="D13717" s="0" t="s">
        <v>58</v>
      </c>
      <c r="E13717" s="0" t="s">
        <v>142</v>
      </c>
      <c r="F13717" s="0" t="n">
        <v>0.01</v>
      </c>
      <c r="G13717" s="0" t="n">
        <v>0.02</v>
      </c>
      <c r="H13717" s="0" t="n">
        <v>0</v>
      </c>
      <c r="I13717" s="0" t="n">
        <v>0.01</v>
      </c>
      <c r="J13717" s="0" t="n">
        <v>0.04</v>
      </c>
      <c r="K13717" s="0" t="n">
        <v>76</v>
      </c>
      <c r="L13717" s="0" t="n">
        <v>7.7</v>
      </c>
      <c r="M13717" s="0" t="s">
        <v>103</v>
      </c>
      <c r="N13717" s="0" t="s">
        <v>152</v>
      </c>
      <c r="O13717" s="0" t="s">
        <v>37</v>
      </c>
      <c r="P13717" s="0" t="n">
        <f aca="false">IF(AND(OR(Dashboard!$B$5="All",D13717=Dashboard!$B$5),OR(Dashboard!$D$5="All",N13717=Dashboard!$D$5),OR(AND(C13717&lt;&gt;"",C13717&gt;=Dashboard!$F$5,C13717&lt;=Dashboard!$H$5),AND(C13717="",Dashboard!$F$5&lt;=1980,Dashboard!$H$5&gt;=2016))),1,0)</f>
        <v>1</v>
      </c>
      <c r="Q13717" s="0" t="n">
        <f aca="false">J13717*P13717+ROW()*0.00000001</f>
        <v>0.04013717</v>
      </c>
    </row>
    <row r="13718" customFormat="false" ht="15" hidden="false" customHeight="false" outlineLevel="0" collapsed="false">
      <c r="A13718" s="0" t="s">
        <v>9884</v>
      </c>
      <c r="B13718" s="0" t="s">
        <v>64</v>
      </c>
      <c r="C13718" s="0" t="n">
        <v>2012</v>
      </c>
      <c r="D13718" s="0" t="s">
        <v>102</v>
      </c>
      <c r="E13718" s="0" t="s">
        <v>9885</v>
      </c>
      <c r="F13718" s="0" t="n">
        <v>0.04</v>
      </c>
      <c r="G13718" s="0" t="n">
        <v>0</v>
      </c>
      <c r="H13718" s="0" t="n">
        <v>0</v>
      </c>
      <c r="I13718" s="0" t="n">
        <v>0</v>
      </c>
      <c r="J13718" s="0" t="n">
        <v>0.04</v>
      </c>
      <c r="K13718" s="0" t="n">
        <v>37</v>
      </c>
      <c r="L13718" s="0" t="n">
        <v>6.3</v>
      </c>
      <c r="M13718" s="0" t="s">
        <v>73</v>
      </c>
      <c r="N13718" s="0" t="s">
        <v>66</v>
      </c>
      <c r="O13718" s="0" t="s">
        <v>177</v>
      </c>
      <c r="P13718" s="0" t="n">
        <f aca="false">IF(AND(OR(Dashboard!$B$5="All",D13718=Dashboard!$B$5),OR(Dashboard!$D$5="All",N13718=Dashboard!$D$5),OR(AND(C13718&lt;&gt;"",C13718&gt;=Dashboard!$F$5,C13718&lt;=Dashboard!$H$5),AND(C13718="",Dashboard!$F$5&lt;=1980,Dashboard!$H$5&gt;=2016))),1,0)</f>
        <v>1</v>
      </c>
      <c r="Q13718" s="0" t="n">
        <f aca="false">J13718*P13718+ROW()*0.00000001</f>
        <v>0.04013718</v>
      </c>
    </row>
    <row r="13719" customFormat="false" ht="15" hidden="false" customHeight="false" outlineLevel="0" collapsed="false">
      <c r="A13719" s="0" t="s">
        <v>9886</v>
      </c>
      <c r="B13719" s="0" t="s">
        <v>50</v>
      </c>
      <c r="C13719" s="0" t="n">
        <v>2008</v>
      </c>
      <c r="D13719" s="0" t="s">
        <v>48</v>
      </c>
      <c r="E13719" s="0" t="s">
        <v>5707</v>
      </c>
      <c r="F13719" s="0" t="n">
        <v>0.04</v>
      </c>
      <c r="G13719" s="0" t="n">
        <v>0</v>
      </c>
      <c r="H13719" s="0" t="n">
        <v>0</v>
      </c>
      <c r="I13719" s="0" t="n">
        <v>0</v>
      </c>
      <c r="J13719" s="0" t="n">
        <v>0.04</v>
      </c>
      <c r="N13719" s="0" t="s">
        <v>35</v>
      </c>
      <c r="P13719" s="0" t="n">
        <f aca="false">IF(AND(OR(Dashboard!$B$5="All",D13719=Dashboard!$B$5),OR(Dashboard!$D$5="All",N13719=Dashboard!$D$5),OR(AND(C13719&lt;&gt;"",C13719&gt;=Dashboard!$F$5,C13719&lt;=Dashboard!$H$5),AND(C13719="",Dashboard!$F$5&lt;=1980,Dashboard!$H$5&gt;=2016))),1,0)</f>
        <v>1</v>
      </c>
      <c r="Q13719" s="0" t="n">
        <f aca="false">J13719*P13719+ROW()*0.00000001</f>
        <v>0.04013719</v>
      </c>
    </row>
    <row r="13720" customFormat="false" ht="15" hidden="false" customHeight="false" outlineLevel="0" collapsed="false">
      <c r="A13720" s="0" t="s">
        <v>9887</v>
      </c>
      <c r="B13720" s="0" t="s">
        <v>152</v>
      </c>
      <c r="C13720" s="0" t="n">
        <v>2015</v>
      </c>
      <c r="D13720" s="0" t="s">
        <v>246</v>
      </c>
      <c r="E13720" s="0" t="s">
        <v>72</v>
      </c>
      <c r="F13720" s="0" t="n">
        <v>0</v>
      </c>
      <c r="G13720" s="0" t="n">
        <v>0.04</v>
      </c>
      <c r="H13720" s="0" t="n">
        <v>0</v>
      </c>
      <c r="I13720" s="0" t="n">
        <v>0</v>
      </c>
      <c r="J13720" s="0" t="n">
        <v>0.04</v>
      </c>
      <c r="N13720" s="0" t="s">
        <v>152</v>
      </c>
      <c r="P13720" s="0" t="n">
        <f aca="false">IF(AND(OR(Dashboard!$B$5="All",D13720=Dashboard!$B$5),OR(Dashboard!$D$5="All",N13720=Dashboard!$D$5),OR(AND(C13720&lt;&gt;"",C13720&gt;=Dashboard!$F$5,C13720&lt;=Dashboard!$H$5),AND(C13720="",Dashboard!$F$5&lt;=1980,Dashboard!$H$5&gt;=2016))),1,0)</f>
        <v>1</v>
      </c>
      <c r="Q13720" s="0" t="n">
        <f aca="false">J13720*P13720+ROW()*0.00000001</f>
        <v>0.0401372</v>
      </c>
    </row>
    <row r="13721" customFormat="false" ht="15" hidden="false" customHeight="false" outlineLevel="0" collapsed="false">
      <c r="A13721" s="0" t="s">
        <v>9888</v>
      </c>
      <c r="B13721" s="0" t="s">
        <v>50</v>
      </c>
      <c r="C13721" s="0" t="n">
        <v>2008</v>
      </c>
      <c r="D13721" s="0" t="s">
        <v>58</v>
      </c>
      <c r="E13721" s="0" t="s">
        <v>220</v>
      </c>
      <c r="F13721" s="0" t="n">
        <v>0</v>
      </c>
      <c r="G13721" s="0" t="n">
        <v>0</v>
      </c>
      <c r="H13721" s="0" t="n">
        <v>0.04</v>
      </c>
      <c r="I13721" s="0" t="n">
        <v>0</v>
      </c>
      <c r="J13721" s="0" t="n">
        <v>0.04</v>
      </c>
      <c r="N13721" s="0" t="s">
        <v>35</v>
      </c>
      <c r="P13721" s="0" t="n">
        <f aca="false">IF(AND(OR(Dashboard!$B$5="All",D13721=Dashboard!$B$5),OR(Dashboard!$D$5="All",N13721=Dashboard!$D$5),OR(AND(C13721&lt;&gt;"",C13721&gt;=Dashboard!$F$5,C13721&lt;=Dashboard!$H$5),AND(C13721="",Dashboard!$F$5&lt;=1980,Dashboard!$H$5&gt;=2016))),1,0)</f>
        <v>1</v>
      </c>
      <c r="Q13721" s="0" t="n">
        <f aca="false">J13721*P13721+ROW()*0.00000001</f>
        <v>0.04013721</v>
      </c>
    </row>
    <row r="13722" customFormat="false" ht="15" hidden="false" customHeight="false" outlineLevel="0" collapsed="false">
      <c r="A13722" s="0" t="s">
        <v>9244</v>
      </c>
      <c r="B13722" s="0" t="s">
        <v>851</v>
      </c>
      <c r="C13722" s="0" t="n">
        <v>2016</v>
      </c>
      <c r="D13722" s="0" t="s">
        <v>52</v>
      </c>
      <c r="E13722" s="0" t="s">
        <v>782</v>
      </c>
      <c r="F13722" s="0" t="n">
        <v>0</v>
      </c>
      <c r="G13722" s="0" t="n">
        <v>0</v>
      </c>
      <c r="H13722" s="0" t="n">
        <v>0.04</v>
      </c>
      <c r="I13722" s="0" t="n">
        <v>0</v>
      </c>
      <c r="J13722" s="0" t="n">
        <v>0.04</v>
      </c>
      <c r="N13722" s="0" t="s">
        <v>74</v>
      </c>
      <c r="P13722" s="0" t="n">
        <f aca="false">IF(AND(OR(Dashboard!$B$5="All",D13722=Dashboard!$B$5),OR(Dashboard!$D$5="All",N13722=Dashboard!$D$5),OR(AND(C13722&lt;&gt;"",C13722&gt;=Dashboard!$F$5,C13722&lt;=Dashboard!$H$5),AND(C13722="",Dashboard!$F$5&lt;=1980,Dashboard!$H$5&gt;=2016))),1,0)</f>
        <v>1</v>
      </c>
      <c r="Q13722" s="0" t="n">
        <f aca="false">J13722*P13722+ROW()*0.00000001</f>
        <v>0.04013722</v>
      </c>
    </row>
    <row r="13723" customFormat="false" ht="15" hidden="false" customHeight="false" outlineLevel="0" collapsed="false">
      <c r="A13723" s="0" t="s">
        <v>9889</v>
      </c>
      <c r="B13723" s="0" t="s">
        <v>164</v>
      </c>
      <c r="C13723" s="0" t="n">
        <v>2010</v>
      </c>
      <c r="D13723" s="0" t="s">
        <v>114</v>
      </c>
      <c r="E13723" s="0" t="s">
        <v>2867</v>
      </c>
      <c r="F13723" s="0" t="n">
        <v>0</v>
      </c>
      <c r="G13723" s="0" t="n">
        <v>0</v>
      </c>
      <c r="H13723" s="0" t="n">
        <v>0.04</v>
      </c>
      <c r="I13723" s="0" t="n">
        <v>0</v>
      </c>
      <c r="J13723" s="0" t="n">
        <v>0.04</v>
      </c>
      <c r="N13723" s="0" t="s">
        <v>74</v>
      </c>
      <c r="P13723" s="0" t="n">
        <f aca="false">IF(AND(OR(Dashboard!$B$5="All",D13723=Dashboard!$B$5),OR(Dashboard!$D$5="All",N13723=Dashboard!$D$5),OR(AND(C13723&lt;&gt;"",C13723&gt;=Dashboard!$F$5,C13723&lt;=Dashboard!$H$5),AND(C13723="",Dashboard!$F$5&lt;=1980,Dashboard!$H$5&gt;=2016))),1,0)</f>
        <v>1</v>
      </c>
      <c r="Q13723" s="0" t="n">
        <f aca="false">J13723*P13723+ROW()*0.00000001</f>
        <v>0.04013723</v>
      </c>
    </row>
    <row r="13724" customFormat="false" ht="15" hidden="false" customHeight="false" outlineLevel="0" collapsed="false">
      <c r="A13724" s="0" t="s">
        <v>9890</v>
      </c>
      <c r="B13724" s="0" t="s">
        <v>33</v>
      </c>
      <c r="C13724" s="0" t="n">
        <v>2010</v>
      </c>
      <c r="D13724" s="0" t="s">
        <v>16</v>
      </c>
      <c r="E13724" s="0" t="s">
        <v>9891</v>
      </c>
      <c r="F13724" s="0" t="n">
        <v>0.04</v>
      </c>
      <c r="G13724" s="0" t="n">
        <v>0</v>
      </c>
      <c r="H13724" s="0" t="n">
        <v>0</v>
      </c>
      <c r="I13724" s="0" t="n">
        <v>0</v>
      </c>
      <c r="J13724" s="0" t="n">
        <v>0.04</v>
      </c>
      <c r="K13724" s="0" t="n">
        <v>70</v>
      </c>
      <c r="L13724" s="0" t="n">
        <v>8.6</v>
      </c>
      <c r="M13724" s="0" t="s">
        <v>125</v>
      </c>
      <c r="N13724" s="0" t="s">
        <v>35</v>
      </c>
      <c r="O13724" s="0" t="s">
        <v>67</v>
      </c>
      <c r="P13724" s="0" t="n">
        <f aca="false">IF(AND(OR(Dashboard!$B$5="All",D13724=Dashboard!$B$5),OR(Dashboard!$D$5="All",N13724=Dashboard!$D$5),OR(AND(C13724&lt;&gt;"",C13724&gt;=Dashboard!$F$5,C13724&lt;=Dashboard!$H$5),AND(C13724="",Dashboard!$F$5&lt;=1980,Dashboard!$H$5&gt;=2016))),1,0)</f>
        <v>1</v>
      </c>
      <c r="Q13724" s="0" t="n">
        <f aca="false">J13724*P13724+ROW()*0.00000001</f>
        <v>0.04013724</v>
      </c>
    </row>
    <row r="13725" customFormat="false" ht="15" hidden="false" customHeight="false" outlineLevel="0" collapsed="false">
      <c r="A13725" s="0" t="s">
        <v>7842</v>
      </c>
      <c r="B13725" s="0" t="s">
        <v>70</v>
      </c>
      <c r="C13725" s="0" t="n">
        <v>2011</v>
      </c>
      <c r="D13725" s="0" t="s">
        <v>52</v>
      </c>
      <c r="E13725" s="0" t="s">
        <v>3828</v>
      </c>
      <c r="F13725" s="0" t="n">
        <v>0.01</v>
      </c>
      <c r="G13725" s="0" t="n">
        <v>0.03</v>
      </c>
      <c r="H13725" s="0" t="n">
        <v>0</v>
      </c>
      <c r="I13725" s="0" t="n">
        <v>0.01</v>
      </c>
      <c r="J13725" s="0" t="n">
        <v>0.04</v>
      </c>
      <c r="N13725" s="0" t="s">
        <v>74</v>
      </c>
      <c r="P13725" s="0" t="n">
        <f aca="false">IF(AND(OR(Dashboard!$B$5="All",D13725=Dashboard!$B$5),OR(Dashboard!$D$5="All",N13725=Dashboard!$D$5),OR(AND(C13725&lt;&gt;"",C13725&gt;=Dashboard!$F$5,C13725&lt;=Dashboard!$H$5),AND(C13725="",Dashboard!$F$5&lt;=1980,Dashboard!$H$5&gt;=2016))),1,0)</f>
        <v>1</v>
      </c>
      <c r="Q13725" s="0" t="n">
        <f aca="false">J13725*P13725+ROW()*0.00000001</f>
        <v>0.04013725</v>
      </c>
    </row>
    <row r="13726" customFormat="false" ht="15" hidden="false" customHeight="false" outlineLevel="0" collapsed="false">
      <c r="A13726" s="0" t="s">
        <v>9892</v>
      </c>
      <c r="B13726" s="0" t="s">
        <v>50</v>
      </c>
      <c r="C13726" s="0" t="n">
        <v>2011</v>
      </c>
      <c r="D13726" s="0" t="s">
        <v>56</v>
      </c>
      <c r="E13726" s="0" t="s">
        <v>689</v>
      </c>
      <c r="F13726" s="0" t="n">
        <v>0.04</v>
      </c>
      <c r="G13726" s="0" t="n">
        <v>0</v>
      </c>
      <c r="H13726" s="0" t="n">
        <v>0</v>
      </c>
      <c r="I13726" s="0" t="n">
        <v>0</v>
      </c>
      <c r="J13726" s="0" t="n">
        <v>0.04</v>
      </c>
      <c r="N13726" s="0" t="s">
        <v>35</v>
      </c>
      <c r="P13726" s="0" t="n">
        <f aca="false">IF(AND(OR(Dashboard!$B$5="All",D13726=Dashboard!$B$5),OR(Dashboard!$D$5="All",N13726=Dashboard!$D$5),OR(AND(C13726&lt;&gt;"",C13726&gt;=Dashboard!$F$5,C13726&lt;=Dashboard!$H$5),AND(C13726="",Dashboard!$F$5&lt;=1980,Dashboard!$H$5&gt;=2016))),1,0)</f>
        <v>1</v>
      </c>
      <c r="Q13726" s="0" t="n">
        <f aca="false">J13726*P13726+ROW()*0.00000001</f>
        <v>0.04013726</v>
      </c>
    </row>
    <row r="13727" customFormat="false" ht="15" hidden="false" customHeight="false" outlineLevel="0" collapsed="false">
      <c r="A13727" s="0" t="s">
        <v>9893</v>
      </c>
      <c r="B13727" s="0" t="s">
        <v>50</v>
      </c>
      <c r="C13727" s="0" t="n">
        <v>2011</v>
      </c>
      <c r="D13727" s="0" t="s">
        <v>48</v>
      </c>
      <c r="E13727" s="0" t="s">
        <v>4319</v>
      </c>
      <c r="F13727" s="0" t="n">
        <v>0.04</v>
      </c>
      <c r="G13727" s="0" t="n">
        <v>0</v>
      </c>
      <c r="H13727" s="0" t="n">
        <v>0</v>
      </c>
      <c r="I13727" s="0" t="n">
        <v>0</v>
      </c>
      <c r="J13727" s="0" t="n">
        <v>0.04</v>
      </c>
      <c r="M13727" s="0" t="s">
        <v>36</v>
      </c>
      <c r="N13727" s="0" t="s">
        <v>35</v>
      </c>
      <c r="P13727" s="0" t="n">
        <f aca="false">IF(AND(OR(Dashboard!$B$5="All",D13727=Dashboard!$B$5),OR(Dashboard!$D$5="All",N13727=Dashboard!$D$5),OR(AND(C13727&lt;&gt;"",C13727&gt;=Dashboard!$F$5,C13727&lt;=Dashboard!$H$5),AND(C13727="",Dashboard!$F$5&lt;=1980,Dashboard!$H$5&gt;=2016))),1,0)</f>
        <v>1</v>
      </c>
      <c r="Q13727" s="0" t="n">
        <f aca="false">J13727*P13727+ROW()*0.00000001</f>
        <v>0.04013727</v>
      </c>
    </row>
    <row r="13728" customFormat="false" ht="15" hidden="false" customHeight="false" outlineLevel="0" collapsed="false">
      <c r="A13728" s="0" t="s">
        <v>9894</v>
      </c>
      <c r="B13728" s="0" t="s">
        <v>164</v>
      </c>
      <c r="C13728" s="0" t="n">
        <v>2011</v>
      </c>
      <c r="D13728" s="0" t="s">
        <v>114</v>
      </c>
      <c r="E13728" s="0" t="s">
        <v>7521</v>
      </c>
      <c r="F13728" s="0" t="n">
        <v>0</v>
      </c>
      <c r="G13728" s="0" t="n">
        <v>0</v>
      </c>
      <c r="H13728" s="0" t="n">
        <v>0.04</v>
      </c>
      <c r="I13728" s="0" t="n">
        <v>0</v>
      </c>
      <c r="J13728" s="0" t="n">
        <v>0.04</v>
      </c>
      <c r="N13728" s="0" t="s">
        <v>74</v>
      </c>
      <c r="P13728" s="0" t="n">
        <f aca="false">IF(AND(OR(Dashboard!$B$5="All",D13728=Dashboard!$B$5),OR(Dashboard!$D$5="All",N13728=Dashboard!$D$5),OR(AND(C13728&lt;&gt;"",C13728&gt;=Dashboard!$F$5,C13728&lt;=Dashboard!$H$5),AND(C13728="",Dashboard!$F$5&lt;=1980,Dashboard!$H$5&gt;=2016))),1,0)</f>
        <v>1</v>
      </c>
      <c r="Q13728" s="0" t="n">
        <f aca="false">J13728*P13728+ROW()*0.00000001</f>
        <v>0.04013728</v>
      </c>
    </row>
    <row r="13729" customFormat="false" ht="15" hidden="false" customHeight="false" outlineLevel="0" collapsed="false">
      <c r="A13729" s="0" t="s">
        <v>7925</v>
      </c>
      <c r="B13729" s="0" t="s">
        <v>76</v>
      </c>
      <c r="C13729" s="0" t="n">
        <v>2005</v>
      </c>
      <c r="D13729" s="0" t="s">
        <v>34</v>
      </c>
      <c r="E13729" s="0" t="s">
        <v>7926</v>
      </c>
      <c r="F13729" s="0" t="n">
        <v>0.02</v>
      </c>
      <c r="G13729" s="0" t="n">
        <v>0.02</v>
      </c>
      <c r="H13729" s="0" t="n">
        <v>0</v>
      </c>
      <c r="I13729" s="0" t="n">
        <v>0.01</v>
      </c>
      <c r="J13729" s="0" t="n">
        <v>0.04</v>
      </c>
      <c r="N13729" s="0" t="s">
        <v>74</v>
      </c>
      <c r="P13729" s="0" t="n">
        <f aca="false">IF(AND(OR(Dashboard!$B$5="All",D13729=Dashboard!$B$5),OR(Dashboard!$D$5="All",N13729=Dashboard!$D$5),OR(AND(C13729&lt;&gt;"",C13729&gt;=Dashboard!$F$5,C13729&lt;=Dashboard!$H$5),AND(C13729="",Dashboard!$F$5&lt;=1980,Dashboard!$H$5&gt;=2016))),1,0)</f>
        <v>1</v>
      </c>
      <c r="Q13729" s="0" t="n">
        <f aca="false">J13729*P13729+ROW()*0.00000001</f>
        <v>0.04013729</v>
      </c>
    </row>
    <row r="13730" customFormat="false" ht="15" hidden="false" customHeight="false" outlineLevel="0" collapsed="false">
      <c r="A13730" s="0" t="s">
        <v>9895</v>
      </c>
      <c r="B13730" s="0" t="s">
        <v>94</v>
      </c>
      <c r="C13730" s="0" t="n">
        <v>2016</v>
      </c>
      <c r="D13730" s="0" t="s">
        <v>34</v>
      </c>
      <c r="E13730" s="0" t="s">
        <v>8629</v>
      </c>
      <c r="F13730" s="0" t="n">
        <v>0</v>
      </c>
      <c r="G13730" s="0" t="n">
        <v>0.04</v>
      </c>
      <c r="H13730" s="0" t="n">
        <v>0</v>
      </c>
      <c r="I13730" s="0" t="n">
        <v>0.01</v>
      </c>
      <c r="J13730" s="0" t="n">
        <v>0.04</v>
      </c>
      <c r="K13730" s="0" t="n">
        <v>64</v>
      </c>
      <c r="L13730" s="0" t="n">
        <v>6.8</v>
      </c>
      <c r="M13730" s="0" t="s">
        <v>36</v>
      </c>
      <c r="N13730" s="0" t="s">
        <v>74</v>
      </c>
      <c r="O13730" s="0" t="s">
        <v>67</v>
      </c>
      <c r="P13730" s="0" t="n">
        <f aca="false">IF(AND(OR(Dashboard!$B$5="All",D13730=Dashboard!$B$5),OR(Dashboard!$D$5="All",N13730=Dashboard!$D$5),OR(AND(C13730&lt;&gt;"",C13730&gt;=Dashboard!$F$5,C13730&lt;=Dashboard!$H$5),AND(C13730="",Dashboard!$F$5&lt;=1980,Dashboard!$H$5&gt;=2016))),1,0)</f>
        <v>1</v>
      </c>
      <c r="Q13730" s="0" t="n">
        <f aca="false">J13730*P13730+ROW()*0.00000001</f>
        <v>0.0401373</v>
      </c>
    </row>
    <row r="13731" customFormat="false" ht="15" hidden="false" customHeight="false" outlineLevel="0" collapsed="false">
      <c r="A13731" s="0" t="s">
        <v>9896</v>
      </c>
      <c r="B13731" s="0" t="s">
        <v>50</v>
      </c>
      <c r="C13731" s="0" t="n">
        <v>2009</v>
      </c>
      <c r="D13731" s="0" t="s">
        <v>46</v>
      </c>
      <c r="E13731" s="0" t="s">
        <v>1488</v>
      </c>
      <c r="F13731" s="0" t="n">
        <v>0.04</v>
      </c>
      <c r="G13731" s="0" t="n">
        <v>0</v>
      </c>
      <c r="H13731" s="0" t="n">
        <v>0</v>
      </c>
      <c r="I13731" s="0" t="n">
        <v>0</v>
      </c>
      <c r="J13731" s="0" t="n">
        <v>0.04</v>
      </c>
      <c r="M13731" s="0" t="s">
        <v>125</v>
      </c>
      <c r="N13731" s="0" t="s">
        <v>35</v>
      </c>
      <c r="P13731" s="0" t="n">
        <f aca="false">IF(AND(OR(Dashboard!$B$5="All",D13731=Dashboard!$B$5),OR(Dashboard!$D$5="All",N13731=Dashboard!$D$5),OR(AND(C13731&lt;&gt;"",C13731&gt;=Dashboard!$F$5,C13731&lt;=Dashboard!$H$5),AND(C13731="",Dashboard!$F$5&lt;=1980,Dashboard!$H$5&gt;=2016))),1,0)</f>
        <v>1</v>
      </c>
      <c r="Q13731" s="0" t="n">
        <f aca="false">J13731*P13731+ROW()*0.00000001</f>
        <v>0.04013731</v>
      </c>
    </row>
    <row r="13732" customFormat="false" ht="15" hidden="false" customHeight="false" outlineLevel="0" collapsed="false">
      <c r="A13732" s="0" t="s">
        <v>8450</v>
      </c>
      <c r="B13732" s="0" t="s">
        <v>70</v>
      </c>
      <c r="C13732" s="0" t="n">
        <v>2015</v>
      </c>
      <c r="D13732" s="0" t="s">
        <v>71</v>
      </c>
      <c r="E13732" s="0" t="s">
        <v>782</v>
      </c>
      <c r="F13732" s="0" t="n">
        <v>0</v>
      </c>
      <c r="G13732" s="0" t="n">
        <v>0</v>
      </c>
      <c r="H13732" s="0" t="n">
        <v>0.04</v>
      </c>
      <c r="I13732" s="0" t="n">
        <v>0</v>
      </c>
      <c r="J13732" s="0" t="n">
        <v>0.04</v>
      </c>
      <c r="N13732" s="0" t="s">
        <v>74</v>
      </c>
      <c r="P13732" s="0" t="n">
        <f aca="false">IF(AND(OR(Dashboard!$B$5="All",D13732=Dashboard!$B$5),OR(Dashboard!$D$5="All",N13732=Dashboard!$D$5),OR(AND(C13732&lt;&gt;"",C13732&gt;=Dashboard!$F$5,C13732&lt;=Dashboard!$H$5),AND(C13732="",Dashboard!$F$5&lt;=1980,Dashboard!$H$5&gt;=2016))),1,0)</f>
        <v>1</v>
      </c>
      <c r="Q13732" s="0" t="n">
        <f aca="false">J13732*P13732+ROW()*0.00000001</f>
        <v>0.04013732</v>
      </c>
    </row>
    <row r="13733" customFormat="false" ht="15" hidden="false" customHeight="false" outlineLevel="0" collapsed="false">
      <c r="A13733" s="0" t="s">
        <v>6205</v>
      </c>
      <c r="B13733" s="0" t="s">
        <v>152</v>
      </c>
      <c r="C13733" s="0" t="n">
        <v>2009</v>
      </c>
      <c r="D13733" s="0" t="s">
        <v>34</v>
      </c>
      <c r="E13733" s="0" t="s">
        <v>1488</v>
      </c>
      <c r="F13733" s="0" t="n">
        <v>0.02</v>
      </c>
      <c r="G13733" s="0" t="n">
        <v>0.02</v>
      </c>
      <c r="H13733" s="0" t="n">
        <v>0</v>
      </c>
      <c r="I13733" s="0" t="n">
        <v>0</v>
      </c>
      <c r="J13733" s="0" t="n">
        <v>0.04</v>
      </c>
      <c r="K13733" s="0" t="n">
        <v>72</v>
      </c>
      <c r="L13733" s="0" t="n">
        <v>6.5</v>
      </c>
      <c r="M13733" s="0" t="s">
        <v>103</v>
      </c>
      <c r="N13733" s="0" t="s">
        <v>152</v>
      </c>
      <c r="O13733" s="0" t="s">
        <v>37</v>
      </c>
      <c r="P13733" s="0" t="n">
        <f aca="false">IF(AND(OR(Dashboard!$B$5="All",D13733=Dashboard!$B$5),OR(Dashboard!$D$5="All",N13733=Dashboard!$D$5),OR(AND(C13733&lt;&gt;"",C13733&gt;=Dashboard!$F$5,C13733&lt;=Dashboard!$H$5),AND(C13733="",Dashboard!$F$5&lt;=1980,Dashboard!$H$5&gt;=2016))),1,0)</f>
        <v>1</v>
      </c>
      <c r="Q13733" s="0" t="n">
        <f aca="false">J13733*P13733+ROW()*0.00000001</f>
        <v>0.04013733</v>
      </c>
    </row>
    <row r="13734" customFormat="false" ht="15" hidden="false" customHeight="false" outlineLevel="0" collapsed="false">
      <c r="A13734" s="0" t="s">
        <v>9897</v>
      </c>
      <c r="B13734" s="0" t="s">
        <v>152</v>
      </c>
      <c r="C13734" s="0" t="n">
        <v>2004</v>
      </c>
      <c r="D13734" s="0" t="s">
        <v>246</v>
      </c>
      <c r="E13734" s="0" t="s">
        <v>9109</v>
      </c>
      <c r="F13734" s="0" t="n">
        <v>0</v>
      </c>
      <c r="G13734" s="0" t="n">
        <v>0.03</v>
      </c>
      <c r="H13734" s="0" t="n">
        <v>0</v>
      </c>
      <c r="I13734" s="0" t="n">
        <v>0.01</v>
      </c>
      <c r="J13734" s="0" t="n">
        <v>0.04</v>
      </c>
      <c r="K13734" s="0" t="n">
        <v>75</v>
      </c>
      <c r="L13734" s="0" t="n">
        <v>7.7</v>
      </c>
      <c r="M13734" s="0" t="s">
        <v>103</v>
      </c>
      <c r="N13734" s="0" t="s">
        <v>152</v>
      </c>
      <c r="O13734" s="0" t="s">
        <v>37</v>
      </c>
      <c r="P13734" s="0" t="n">
        <f aca="false">IF(AND(OR(Dashboard!$B$5="All",D13734=Dashboard!$B$5),OR(Dashboard!$D$5="All",N13734=Dashboard!$D$5),OR(AND(C13734&lt;&gt;"",C13734&gt;=Dashboard!$F$5,C13734&lt;=Dashboard!$H$5),AND(C13734="",Dashboard!$F$5&lt;=1980,Dashboard!$H$5&gt;=2016))),1,0)</f>
        <v>1</v>
      </c>
      <c r="Q13734" s="0" t="n">
        <f aca="false">J13734*P13734+ROW()*0.00000001</f>
        <v>0.04013734</v>
      </c>
    </row>
    <row r="13735" customFormat="false" ht="15" hidden="false" customHeight="false" outlineLevel="0" collapsed="false">
      <c r="A13735" s="0" t="s">
        <v>7759</v>
      </c>
      <c r="B13735" s="0" t="s">
        <v>144</v>
      </c>
      <c r="C13735" s="0" t="n">
        <v>2004</v>
      </c>
      <c r="D13735" s="0" t="s">
        <v>58</v>
      </c>
      <c r="E13735" s="0" t="s">
        <v>1086</v>
      </c>
      <c r="F13735" s="0" t="n">
        <v>0.03</v>
      </c>
      <c r="G13735" s="0" t="n">
        <v>0.01</v>
      </c>
      <c r="H13735" s="0" t="n">
        <v>0</v>
      </c>
      <c r="I13735" s="0" t="n">
        <v>0</v>
      </c>
      <c r="J13735" s="0" t="n">
        <v>0.04</v>
      </c>
      <c r="K13735" s="0" t="n">
        <v>41</v>
      </c>
      <c r="L13735" s="0" t="n">
        <v>4</v>
      </c>
      <c r="M13735" s="0" t="s">
        <v>36</v>
      </c>
      <c r="N13735" s="0" t="s">
        <v>66</v>
      </c>
      <c r="O13735" s="0" t="s">
        <v>177</v>
      </c>
      <c r="P13735" s="0" t="n">
        <f aca="false">IF(AND(OR(Dashboard!$B$5="All",D13735=Dashboard!$B$5),OR(Dashboard!$D$5="All",N13735=Dashboard!$D$5),OR(AND(C13735&lt;&gt;"",C13735&gt;=Dashboard!$F$5,C13735&lt;=Dashboard!$H$5),AND(C13735="",Dashboard!$F$5&lt;=1980,Dashboard!$H$5&gt;=2016))),1,0)</f>
        <v>1</v>
      </c>
      <c r="Q13735" s="0" t="n">
        <f aca="false">J13735*P13735+ROW()*0.00000001</f>
        <v>0.04013735</v>
      </c>
    </row>
    <row r="13736" customFormat="false" ht="15" hidden="false" customHeight="false" outlineLevel="0" collapsed="false">
      <c r="A13736" s="0" t="s">
        <v>9898</v>
      </c>
      <c r="B13736" s="0" t="s">
        <v>152</v>
      </c>
      <c r="C13736" s="0" t="n">
        <v>2009</v>
      </c>
      <c r="D13736" s="0" t="s">
        <v>246</v>
      </c>
      <c r="E13736" s="0" t="s">
        <v>418</v>
      </c>
      <c r="F13736" s="0" t="n">
        <v>0</v>
      </c>
      <c r="G13736" s="0" t="n">
        <v>0.03</v>
      </c>
      <c r="H13736" s="0" t="n">
        <v>0</v>
      </c>
      <c r="I13736" s="0" t="n">
        <v>0.01</v>
      </c>
      <c r="J13736" s="0" t="n">
        <v>0.04</v>
      </c>
      <c r="K13736" s="0" t="n">
        <v>70</v>
      </c>
      <c r="L13736" s="0" t="n">
        <v>7.2</v>
      </c>
      <c r="M13736" s="0" t="s">
        <v>73</v>
      </c>
      <c r="N13736" s="0" t="s">
        <v>152</v>
      </c>
      <c r="O13736" s="0" t="s">
        <v>67</v>
      </c>
      <c r="P13736" s="0" t="n">
        <f aca="false">IF(AND(OR(Dashboard!$B$5="All",D13736=Dashboard!$B$5),OR(Dashboard!$D$5="All",N13736=Dashboard!$D$5),OR(AND(C13736&lt;&gt;"",C13736&gt;=Dashboard!$F$5,C13736&lt;=Dashboard!$H$5),AND(C13736="",Dashboard!$F$5&lt;=1980,Dashboard!$H$5&gt;=2016))),1,0)</f>
        <v>1</v>
      </c>
      <c r="Q13736" s="0" t="n">
        <f aca="false">J13736*P13736+ROW()*0.00000001</f>
        <v>0.04013736</v>
      </c>
    </row>
    <row r="13737" customFormat="false" ht="15" hidden="false" customHeight="false" outlineLevel="0" collapsed="false">
      <c r="A13737" s="0" t="s">
        <v>9899</v>
      </c>
      <c r="B13737" s="0" t="s">
        <v>76</v>
      </c>
      <c r="C13737" s="0" t="n">
        <v>2008</v>
      </c>
      <c r="D13737" s="0" t="s">
        <v>114</v>
      </c>
      <c r="E13737" s="0" t="s">
        <v>9900</v>
      </c>
      <c r="F13737" s="0" t="n">
        <v>0</v>
      </c>
      <c r="G13737" s="0" t="n">
        <v>0</v>
      </c>
      <c r="H13737" s="0" t="n">
        <v>0.04</v>
      </c>
      <c r="I13737" s="0" t="n">
        <v>0</v>
      </c>
      <c r="J13737" s="0" t="n">
        <v>0.04</v>
      </c>
      <c r="N13737" s="0" t="s">
        <v>74</v>
      </c>
      <c r="P13737" s="0" t="n">
        <f aca="false">IF(AND(OR(Dashboard!$B$5="All",D13737=Dashboard!$B$5),OR(Dashboard!$D$5="All",N13737=Dashboard!$D$5),OR(AND(C13737&lt;&gt;"",C13737&gt;=Dashboard!$F$5,C13737&lt;=Dashboard!$H$5),AND(C13737="",Dashboard!$F$5&lt;=1980,Dashboard!$H$5&gt;=2016))),1,0)</f>
        <v>1</v>
      </c>
      <c r="Q13737" s="0" t="n">
        <f aca="false">J13737*P13737+ROW()*0.00000001</f>
        <v>0.04013737</v>
      </c>
    </row>
    <row r="13738" customFormat="false" ht="15" hidden="false" customHeight="false" outlineLevel="0" collapsed="false">
      <c r="A13738" s="0" t="s">
        <v>9901</v>
      </c>
      <c r="B13738" s="0" t="s">
        <v>50</v>
      </c>
      <c r="C13738" s="0" t="n">
        <v>2010</v>
      </c>
      <c r="D13738" s="0" t="s">
        <v>46</v>
      </c>
      <c r="E13738" s="0" t="s">
        <v>328</v>
      </c>
      <c r="F13738" s="0" t="n">
        <v>0</v>
      </c>
      <c r="G13738" s="0" t="n">
        <v>0</v>
      </c>
      <c r="H13738" s="0" t="n">
        <v>0.04</v>
      </c>
      <c r="I13738" s="0" t="n">
        <v>0</v>
      </c>
      <c r="J13738" s="0" t="n">
        <v>0.04</v>
      </c>
      <c r="N13738" s="0" t="s">
        <v>35</v>
      </c>
      <c r="P13738" s="0" t="n">
        <f aca="false">IF(AND(OR(Dashboard!$B$5="All",D13738=Dashboard!$B$5),OR(Dashboard!$D$5="All",N13738=Dashboard!$D$5),OR(AND(C13738&lt;&gt;"",C13738&gt;=Dashboard!$F$5,C13738&lt;=Dashboard!$H$5),AND(C13738="",Dashboard!$F$5&lt;=1980,Dashboard!$H$5&gt;=2016))),1,0)</f>
        <v>1</v>
      </c>
      <c r="Q13738" s="0" t="n">
        <f aca="false">J13738*P13738+ROW()*0.00000001</f>
        <v>0.04013738</v>
      </c>
    </row>
    <row r="13739" customFormat="false" ht="15" hidden="false" customHeight="false" outlineLevel="0" collapsed="false">
      <c r="A13739" s="0" t="s">
        <v>9902</v>
      </c>
      <c r="B13739" s="0" t="s">
        <v>152</v>
      </c>
      <c r="C13739" s="0" t="n">
        <v>2009</v>
      </c>
      <c r="D13739" s="0" t="s">
        <v>246</v>
      </c>
      <c r="E13739" s="0" t="s">
        <v>9903</v>
      </c>
      <c r="F13739" s="0" t="n">
        <v>0</v>
      </c>
      <c r="G13739" s="0" t="n">
        <v>0.03</v>
      </c>
      <c r="H13739" s="0" t="n">
        <v>0</v>
      </c>
      <c r="I13739" s="0" t="n">
        <v>0.01</v>
      </c>
      <c r="J13739" s="0" t="n">
        <v>0.04</v>
      </c>
      <c r="M13739" s="0" t="s">
        <v>36</v>
      </c>
      <c r="N13739" s="0" t="s">
        <v>152</v>
      </c>
      <c r="P13739" s="0" t="n">
        <f aca="false">IF(AND(OR(Dashboard!$B$5="All",D13739=Dashboard!$B$5),OR(Dashboard!$D$5="All",N13739=Dashboard!$D$5),OR(AND(C13739&lt;&gt;"",C13739&gt;=Dashboard!$F$5,C13739&lt;=Dashboard!$H$5),AND(C13739="",Dashboard!$F$5&lt;=1980,Dashboard!$H$5&gt;=2016))),1,0)</f>
        <v>1</v>
      </c>
      <c r="Q13739" s="0" t="n">
        <f aca="false">J13739*P13739+ROW()*0.00000001</f>
        <v>0.04013739</v>
      </c>
    </row>
    <row r="13740" customFormat="false" ht="15" hidden="false" customHeight="false" outlineLevel="0" collapsed="false">
      <c r="A13740" s="0" t="s">
        <v>9744</v>
      </c>
      <c r="B13740" s="0" t="s">
        <v>33</v>
      </c>
      <c r="C13740" s="0" t="n">
        <v>2007</v>
      </c>
      <c r="D13740" s="0" t="s">
        <v>102</v>
      </c>
      <c r="E13740" s="0" t="s">
        <v>195</v>
      </c>
      <c r="F13740" s="0" t="n">
        <v>0.03</v>
      </c>
      <c r="G13740" s="0" t="n">
        <v>0</v>
      </c>
      <c r="H13740" s="0" t="n">
        <v>0</v>
      </c>
      <c r="I13740" s="0" t="n">
        <v>0</v>
      </c>
      <c r="J13740" s="0" t="n">
        <v>0.04</v>
      </c>
      <c r="K13740" s="0" t="n">
        <v>75</v>
      </c>
      <c r="L13740" s="0" t="n">
        <v>8.4</v>
      </c>
      <c r="M13740" s="0" t="s">
        <v>103</v>
      </c>
      <c r="N13740" s="0" t="s">
        <v>35</v>
      </c>
      <c r="O13740" s="0" t="s">
        <v>37</v>
      </c>
      <c r="P13740" s="0" t="n">
        <f aca="false">IF(AND(OR(Dashboard!$B$5="All",D13740=Dashboard!$B$5),OR(Dashboard!$D$5="All",N13740=Dashboard!$D$5),OR(AND(C13740&lt;&gt;"",C13740&gt;=Dashboard!$F$5,C13740&lt;=Dashboard!$H$5),AND(C13740="",Dashboard!$F$5&lt;=1980,Dashboard!$H$5&gt;=2016))),1,0)</f>
        <v>1</v>
      </c>
      <c r="Q13740" s="0" t="n">
        <f aca="false">J13740*P13740+ROW()*0.00000001</f>
        <v>0.0401374</v>
      </c>
    </row>
    <row r="13741" customFormat="false" ht="15" hidden="false" customHeight="false" outlineLevel="0" collapsed="false">
      <c r="A13741" s="0" t="s">
        <v>9904</v>
      </c>
      <c r="B13741" s="0" t="s">
        <v>50</v>
      </c>
      <c r="C13741" s="0" t="n">
        <v>2006</v>
      </c>
      <c r="D13741" s="0" t="s">
        <v>71</v>
      </c>
      <c r="E13741" s="0" t="s">
        <v>6191</v>
      </c>
      <c r="F13741" s="0" t="n">
        <v>0.04</v>
      </c>
      <c r="G13741" s="0" t="n">
        <v>0</v>
      </c>
      <c r="H13741" s="0" t="n">
        <v>0</v>
      </c>
      <c r="I13741" s="0" t="n">
        <v>0</v>
      </c>
      <c r="J13741" s="0" t="n">
        <v>0.04</v>
      </c>
      <c r="K13741" s="0" t="n">
        <v>47</v>
      </c>
      <c r="M13741" s="0" t="s">
        <v>36</v>
      </c>
      <c r="N13741" s="0" t="s">
        <v>35</v>
      </c>
      <c r="O13741" s="0" t="s">
        <v>177</v>
      </c>
      <c r="P13741" s="0" t="n">
        <f aca="false">IF(AND(OR(Dashboard!$B$5="All",D13741=Dashboard!$B$5),OR(Dashboard!$D$5="All",N13741=Dashboard!$D$5),OR(AND(C13741&lt;&gt;"",C13741&gt;=Dashboard!$F$5,C13741&lt;=Dashboard!$H$5),AND(C13741="",Dashboard!$F$5&lt;=1980,Dashboard!$H$5&gt;=2016))),1,0)</f>
        <v>1</v>
      </c>
      <c r="Q13741" s="0" t="n">
        <f aca="false">J13741*P13741+ROW()*0.00000001</f>
        <v>0.04013741</v>
      </c>
    </row>
    <row r="13742" customFormat="false" ht="15" hidden="false" customHeight="false" outlineLevel="0" collapsed="false">
      <c r="A13742" s="0" t="s">
        <v>9905</v>
      </c>
      <c r="B13742" s="0" t="s">
        <v>76</v>
      </c>
      <c r="C13742" s="0" t="n">
        <v>2001</v>
      </c>
      <c r="D13742" s="0" t="s">
        <v>56</v>
      </c>
      <c r="E13742" s="0" t="s">
        <v>1374</v>
      </c>
      <c r="F13742" s="0" t="n">
        <v>0.02</v>
      </c>
      <c r="G13742" s="0" t="n">
        <v>0.02</v>
      </c>
      <c r="H13742" s="0" t="n">
        <v>0</v>
      </c>
      <c r="I13742" s="0" t="n">
        <v>0.01</v>
      </c>
      <c r="J13742" s="0" t="n">
        <v>0.04</v>
      </c>
      <c r="K13742" s="0" t="n">
        <v>59</v>
      </c>
      <c r="L13742" s="0" t="n">
        <v>5.5</v>
      </c>
      <c r="M13742" s="0" t="s">
        <v>103</v>
      </c>
      <c r="N13742" s="0" t="s">
        <v>74</v>
      </c>
      <c r="O13742" s="0" t="s">
        <v>53</v>
      </c>
      <c r="P13742" s="0" t="n">
        <f aca="false">IF(AND(OR(Dashboard!$B$5="All",D13742=Dashboard!$B$5),OR(Dashboard!$D$5="All",N13742=Dashboard!$D$5),OR(AND(C13742&lt;&gt;"",C13742&gt;=Dashboard!$F$5,C13742&lt;=Dashboard!$H$5),AND(C13742="",Dashboard!$F$5&lt;=1980,Dashboard!$H$5&gt;=2016))),1,0)</f>
        <v>1</v>
      </c>
      <c r="Q13742" s="0" t="n">
        <f aca="false">J13742*P13742+ROW()*0.00000001</f>
        <v>0.04013742</v>
      </c>
    </row>
    <row r="13743" customFormat="false" ht="15" hidden="false" customHeight="false" outlineLevel="0" collapsed="false">
      <c r="A13743" s="0" t="s">
        <v>9906</v>
      </c>
      <c r="B13743" s="0" t="s">
        <v>117</v>
      </c>
      <c r="C13743" s="0" t="n">
        <v>1998</v>
      </c>
      <c r="D13743" s="0" t="s">
        <v>34</v>
      </c>
      <c r="E13743" s="0" t="s">
        <v>220</v>
      </c>
      <c r="F13743" s="0" t="n">
        <v>0</v>
      </c>
      <c r="G13743" s="0" t="n">
        <v>0</v>
      </c>
      <c r="H13743" s="0" t="n">
        <v>0.04</v>
      </c>
      <c r="I13743" s="0" t="n">
        <v>0</v>
      </c>
      <c r="J13743" s="0" t="n">
        <v>0.04</v>
      </c>
      <c r="N13743" s="0" t="s">
        <v>74</v>
      </c>
      <c r="P13743" s="0" t="n">
        <f aca="false">IF(AND(OR(Dashboard!$B$5="All",D13743=Dashboard!$B$5),OR(Dashboard!$D$5="All",N13743=Dashboard!$D$5),OR(AND(C13743&lt;&gt;"",C13743&gt;=Dashboard!$F$5,C13743&lt;=Dashboard!$H$5),AND(C13743="",Dashboard!$F$5&lt;=1980,Dashboard!$H$5&gt;=2016))),1,0)</f>
        <v>1</v>
      </c>
      <c r="Q13743" s="0" t="n">
        <f aca="false">J13743*P13743+ROW()*0.00000001</f>
        <v>0.04013743</v>
      </c>
    </row>
    <row r="13744" customFormat="false" ht="15" hidden="false" customHeight="false" outlineLevel="0" collapsed="false">
      <c r="A13744" s="0" t="s">
        <v>9907</v>
      </c>
      <c r="B13744" s="0" t="s">
        <v>50</v>
      </c>
      <c r="C13744" s="0" t="n">
        <v>2007</v>
      </c>
      <c r="D13744" s="0" t="s">
        <v>34</v>
      </c>
      <c r="E13744" s="0" t="s">
        <v>1929</v>
      </c>
      <c r="F13744" s="0" t="n">
        <v>0</v>
      </c>
      <c r="G13744" s="0" t="n">
        <v>0</v>
      </c>
      <c r="H13744" s="0" t="n">
        <v>0.04</v>
      </c>
      <c r="I13744" s="0" t="n">
        <v>0</v>
      </c>
      <c r="J13744" s="0" t="n">
        <v>0.04</v>
      </c>
      <c r="N13744" s="0" t="s">
        <v>35</v>
      </c>
      <c r="P13744" s="0" t="n">
        <f aca="false">IF(AND(OR(Dashboard!$B$5="All",D13744=Dashboard!$B$5),OR(Dashboard!$D$5="All",N13744=Dashboard!$D$5),OR(AND(C13744&lt;&gt;"",C13744&gt;=Dashboard!$F$5,C13744&lt;=Dashboard!$H$5),AND(C13744="",Dashboard!$F$5&lt;=1980,Dashboard!$H$5&gt;=2016))),1,0)</f>
        <v>1</v>
      </c>
      <c r="Q13744" s="0" t="n">
        <f aca="false">J13744*P13744+ROW()*0.00000001</f>
        <v>0.04013744</v>
      </c>
    </row>
    <row r="13745" customFormat="false" ht="15" hidden="false" customHeight="false" outlineLevel="0" collapsed="false">
      <c r="A13745" s="0" t="s">
        <v>9908</v>
      </c>
      <c r="B13745" s="0" t="s">
        <v>152</v>
      </c>
      <c r="C13745" s="0" t="n">
        <v>2016</v>
      </c>
      <c r="D13745" s="0" t="s">
        <v>246</v>
      </c>
      <c r="E13745" s="0" t="s">
        <v>6672</v>
      </c>
      <c r="F13745" s="0" t="n">
        <v>0</v>
      </c>
      <c r="G13745" s="0" t="n">
        <v>0.04</v>
      </c>
      <c r="H13745" s="0" t="n">
        <v>0</v>
      </c>
      <c r="I13745" s="0" t="n">
        <v>0</v>
      </c>
      <c r="J13745" s="0" t="n">
        <v>0.04</v>
      </c>
      <c r="K13745" s="0" t="n">
        <v>78</v>
      </c>
      <c r="L13745" s="0" t="n">
        <v>8</v>
      </c>
      <c r="N13745" s="0" t="s">
        <v>152</v>
      </c>
      <c r="O13745" s="0" t="s">
        <v>37</v>
      </c>
      <c r="P13745" s="0" t="n">
        <f aca="false">IF(AND(OR(Dashboard!$B$5="All",D13745=Dashboard!$B$5),OR(Dashboard!$D$5="All",N13745=Dashboard!$D$5),OR(AND(C13745&lt;&gt;"",C13745&gt;=Dashboard!$F$5,C13745&lt;=Dashboard!$H$5),AND(C13745="",Dashboard!$F$5&lt;=1980,Dashboard!$H$5&gt;=2016))),1,0)</f>
        <v>1</v>
      </c>
      <c r="Q13745" s="0" t="n">
        <f aca="false">J13745*P13745+ROW()*0.00000001</f>
        <v>0.04013745</v>
      </c>
    </row>
    <row r="13746" customFormat="false" ht="15" hidden="false" customHeight="false" outlineLevel="0" collapsed="false">
      <c r="A13746" s="0" t="s">
        <v>9909</v>
      </c>
      <c r="B13746" s="0" t="s">
        <v>164</v>
      </c>
      <c r="C13746" s="0" t="n">
        <v>2011</v>
      </c>
      <c r="D13746" s="0" t="s">
        <v>114</v>
      </c>
      <c r="E13746" s="0" t="s">
        <v>6975</v>
      </c>
      <c r="F13746" s="0" t="n">
        <v>0</v>
      </c>
      <c r="G13746" s="0" t="n">
        <v>0</v>
      </c>
      <c r="H13746" s="0" t="n">
        <v>0.04</v>
      </c>
      <c r="I13746" s="0" t="n">
        <v>0</v>
      </c>
      <c r="J13746" s="0" t="n">
        <v>0.04</v>
      </c>
      <c r="N13746" s="0" t="s">
        <v>74</v>
      </c>
      <c r="P13746" s="0" t="n">
        <f aca="false">IF(AND(OR(Dashboard!$B$5="All",D13746=Dashboard!$B$5),OR(Dashboard!$D$5="All",N13746=Dashboard!$D$5),OR(AND(C13746&lt;&gt;"",C13746&gt;=Dashboard!$F$5,C13746&lt;=Dashboard!$H$5),AND(C13746="",Dashboard!$F$5&lt;=1980,Dashboard!$H$5&gt;=2016))),1,0)</f>
        <v>1</v>
      </c>
      <c r="Q13746" s="0" t="n">
        <f aca="false">J13746*P13746+ROW()*0.00000001</f>
        <v>0.04013746</v>
      </c>
    </row>
    <row r="13747" customFormat="false" ht="15" hidden="false" customHeight="false" outlineLevel="0" collapsed="false">
      <c r="A13747" s="0" t="s">
        <v>6132</v>
      </c>
      <c r="B13747" s="0" t="s">
        <v>85</v>
      </c>
      <c r="C13747" s="0" t="n">
        <v>2004</v>
      </c>
      <c r="D13747" s="0" t="s">
        <v>71</v>
      </c>
      <c r="E13747" s="0" t="s">
        <v>142</v>
      </c>
      <c r="F13747" s="0" t="n">
        <v>0.03</v>
      </c>
      <c r="G13747" s="0" t="n">
        <v>0.01</v>
      </c>
      <c r="H13747" s="0" t="n">
        <v>0</v>
      </c>
      <c r="I13747" s="0" t="n">
        <v>0</v>
      </c>
      <c r="J13747" s="0" t="n">
        <v>0.04</v>
      </c>
      <c r="K13747" s="0" t="n">
        <v>61</v>
      </c>
      <c r="M13747" s="0" t="s">
        <v>103</v>
      </c>
      <c r="N13747" s="0" t="s">
        <v>35</v>
      </c>
      <c r="O13747" s="0" t="s">
        <v>67</v>
      </c>
      <c r="P13747" s="0" t="n">
        <f aca="false">IF(AND(OR(Dashboard!$B$5="All",D13747=Dashboard!$B$5),OR(Dashboard!$D$5="All",N13747=Dashboard!$D$5),OR(AND(C13747&lt;&gt;"",C13747&gt;=Dashboard!$F$5,C13747&lt;=Dashboard!$H$5),AND(C13747="",Dashboard!$F$5&lt;=1980,Dashboard!$H$5&gt;=2016))),1,0)</f>
        <v>1</v>
      </c>
      <c r="Q13747" s="0" t="n">
        <f aca="false">J13747*P13747+ROW()*0.00000001</f>
        <v>0.04013747</v>
      </c>
    </row>
    <row r="13748" customFormat="false" ht="15" hidden="false" customHeight="false" outlineLevel="0" collapsed="false">
      <c r="A13748" s="0" t="s">
        <v>1099</v>
      </c>
      <c r="B13748" s="0" t="s">
        <v>152</v>
      </c>
      <c r="C13748" s="0" t="n">
        <v>2008</v>
      </c>
      <c r="D13748" s="0" t="s">
        <v>71</v>
      </c>
      <c r="E13748" s="0" t="s">
        <v>211</v>
      </c>
      <c r="F13748" s="0" t="n">
        <v>0.01</v>
      </c>
      <c r="G13748" s="0" t="n">
        <v>0.02</v>
      </c>
      <c r="H13748" s="0" t="n">
        <v>0</v>
      </c>
      <c r="I13748" s="0" t="n">
        <v>0.01</v>
      </c>
      <c r="J13748" s="0" t="n">
        <v>0.04</v>
      </c>
      <c r="K13748" s="0" t="n">
        <v>78</v>
      </c>
      <c r="L13748" s="0" t="n">
        <v>8.5</v>
      </c>
      <c r="M13748" s="0" t="s">
        <v>73</v>
      </c>
      <c r="N13748" s="0" t="s">
        <v>152</v>
      </c>
      <c r="O13748" s="0" t="s">
        <v>37</v>
      </c>
      <c r="P13748" s="0" t="n">
        <f aca="false">IF(AND(OR(Dashboard!$B$5="All",D13748=Dashboard!$B$5),OR(Dashboard!$D$5="All",N13748=Dashboard!$D$5),OR(AND(C13748&lt;&gt;"",C13748&gt;=Dashboard!$F$5,C13748&lt;=Dashboard!$H$5),AND(C13748="",Dashboard!$F$5&lt;=1980,Dashboard!$H$5&gt;=2016))),1,0)</f>
        <v>1</v>
      </c>
      <c r="Q13748" s="0" t="n">
        <f aca="false">J13748*P13748+ROW()*0.00000001</f>
        <v>0.04013748</v>
      </c>
    </row>
    <row r="13749" customFormat="false" ht="15" hidden="false" customHeight="false" outlineLevel="0" collapsed="false">
      <c r="A13749" s="0" t="s">
        <v>9910</v>
      </c>
      <c r="B13749" s="0" t="s">
        <v>50</v>
      </c>
      <c r="C13749" s="0" t="n">
        <v>2009</v>
      </c>
      <c r="D13749" s="0" t="s">
        <v>48</v>
      </c>
      <c r="E13749" s="0" t="s">
        <v>328</v>
      </c>
      <c r="F13749" s="0" t="n">
        <v>0</v>
      </c>
      <c r="G13749" s="0" t="n">
        <v>0</v>
      </c>
      <c r="H13749" s="0" t="n">
        <v>0.04</v>
      </c>
      <c r="I13749" s="0" t="n">
        <v>0</v>
      </c>
      <c r="J13749" s="0" t="n">
        <v>0.04</v>
      </c>
      <c r="N13749" s="0" t="s">
        <v>35</v>
      </c>
      <c r="P13749" s="0" t="n">
        <f aca="false">IF(AND(OR(Dashboard!$B$5="All",D13749=Dashboard!$B$5),OR(Dashboard!$D$5="All",N13749=Dashboard!$D$5),OR(AND(C13749&lt;&gt;"",C13749&gt;=Dashboard!$F$5,C13749&lt;=Dashboard!$H$5),AND(C13749="",Dashboard!$F$5&lt;=1980,Dashboard!$H$5&gt;=2016))),1,0)</f>
        <v>1</v>
      </c>
      <c r="Q13749" s="0" t="n">
        <f aca="false">J13749*P13749+ROW()*0.00000001</f>
        <v>0.04013749</v>
      </c>
    </row>
    <row r="13750" customFormat="false" ht="15" hidden="false" customHeight="false" outlineLevel="0" collapsed="false">
      <c r="A13750" s="0" t="s">
        <v>5555</v>
      </c>
      <c r="B13750" s="0" t="s">
        <v>144</v>
      </c>
      <c r="C13750" s="0" t="n">
        <v>2005</v>
      </c>
      <c r="D13750" s="0" t="s">
        <v>102</v>
      </c>
      <c r="E13750" s="0" t="s">
        <v>211</v>
      </c>
      <c r="F13750" s="0" t="n">
        <v>0.03</v>
      </c>
      <c r="G13750" s="0" t="n">
        <v>0.01</v>
      </c>
      <c r="H13750" s="0" t="n">
        <v>0</v>
      </c>
      <c r="I13750" s="0" t="n">
        <v>0</v>
      </c>
      <c r="J13750" s="0" t="n">
        <v>0.04</v>
      </c>
      <c r="K13750" s="0" t="n">
        <v>61</v>
      </c>
      <c r="M13750" s="0" t="s">
        <v>103</v>
      </c>
      <c r="N13750" s="0" t="s">
        <v>66</v>
      </c>
      <c r="O13750" s="0" t="s">
        <v>67</v>
      </c>
      <c r="P13750" s="0" t="n">
        <f aca="false">IF(AND(OR(Dashboard!$B$5="All",D13750=Dashboard!$B$5),OR(Dashboard!$D$5="All",N13750=Dashboard!$D$5),OR(AND(C13750&lt;&gt;"",C13750&gt;=Dashboard!$F$5,C13750&lt;=Dashboard!$H$5),AND(C13750="",Dashboard!$F$5&lt;=1980,Dashboard!$H$5&gt;=2016))),1,0)</f>
        <v>1</v>
      </c>
      <c r="Q13750" s="0" t="n">
        <f aca="false">J13750*P13750+ROW()*0.00000001</f>
        <v>0.0401375</v>
      </c>
    </row>
    <row r="13751" customFormat="false" ht="15" hidden="false" customHeight="false" outlineLevel="0" collapsed="false">
      <c r="A13751" s="0" t="s">
        <v>8149</v>
      </c>
      <c r="B13751" s="0" t="s">
        <v>64</v>
      </c>
      <c r="C13751" s="0" t="n">
        <v>2011</v>
      </c>
      <c r="D13751" s="0" t="s">
        <v>114</v>
      </c>
      <c r="E13751" s="0" t="s">
        <v>4798</v>
      </c>
      <c r="F13751" s="0" t="n">
        <v>0</v>
      </c>
      <c r="G13751" s="0" t="n">
        <v>0.04</v>
      </c>
      <c r="H13751" s="0" t="n">
        <v>0</v>
      </c>
      <c r="I13751" s="0" t="n">
        <v>0</v>
      </c>
      <c r="J13751" s="0" t="n">
        <v>0.04</v>
      </c>
      <c r="N13751" s="0" t="s">
        <v>66</v>
      </c>
      <c r="P13751" s="0" t="n">
        <f aca="false">IF(AND(OR(Dashboard!$B$5="All",D13751=Dashboard!$B$5),OR(Dashboard!$D$5="All",N13751=Dashboard!$D$5),OR(AND(C13751&lt;&gt;"",C13751&gt;=Dashboard!$F$5,C13751&lt;=Dashboard!$H$5),AND(C13751="",Dashboard!$F$5&lt;=1980,Dashboard!$H$5&gt;=2016))),1,0)</f>
        <v>1</v>
      </c>
      <c r="Q13751" s="0" t="n">
        <f aca="false">J13751*P13751+ROW()*0.00000001</f>
        <v>0.04013751</v>
      </c>
    </row>
    <row r="13752" customFormat="false" ht="15" hidden="false" customHeight="false" outlineLevel="0" collapsed="false">
      <c r="A13752" s="0" t="s">
        <v>9911</v>
      </c>
      <c r="B13752" s="0" t="s">
        <v>64</v>
      </c>
      <c r="C13752" s="0" t="n">
        <v>2016</v>
      </c>
      <c r="D13752" s="0" t="s">
        <v>56</v>
      </c>
      <c r="E13752" s="0" t="s">
        <v>91</v>
      </c>
      <c r="F13752" s="0" t="n">
        <v>0.02</v>
      </c>
      <c r="G13752" s="0" t="n">
        <v>0.02</v>
      </c>
      <c r="H13752" s="0" t="n">
        <v>0</v>
      </c>
      <c r="I13752" s="0" t="n">
        <v>0</v>
      </c>
      <c r="J13752" s="0" t="n">
        <v>0.04</v>
      </c>
      <c r="M13752" s="0" t="s">
        <v>73</v>
      </c>
      <c r="N13752" s="0" t="s">
        <v>66</v>
      </c>
      <c r="P13752" s="0" t="n">
        <f aca="false">IF(AND(OR(Dashboard!$B$5="All",D13752=Dashboard!$B$5),OR(Dashboard!$D$5="All",N13752=Dashboard!$D$5),OR(AND(C13752&lt;&gt;"",C13752&gt;=Dashboard!$F$5,C13752&lt;=Dashboard!$H$5),AND(C13752="",Dashboard!$F$5&lt;=1980,Dashboard!$H$5&gt;=2016))),1,0)</f>
        <v>1</v>
      </c>
      <c r="Q13752" s="0" t="n">
        <f aca="false">J13752*P13752+ROW()*0.00000001</f>
        <v>0.04013752</v>
      </c>
    </row>
    <row r="13753" customFormat="false" ht="15" hidden="false" customHeight="false" outlineLevel="0" collapsed="false">
      <c r="A13753" s="0" t="s">
        <v>9912</v>
      </c>
      <c r="B13753" s="0" t="s">
        <v>97</v>
      </c>
      <c r="C13753" s="0" t="n">
        <v>2011</v>
      </c>
      <c r="D13753" s="0" t="s">
        <v>34</v>
      </c>
      <c r="E13753" s="0" t="s">
        <v>4798</v>
      </c>
      <c r="F13753" s="0" t="n">
        <v>0</v>
      </c>
      <c r="G13753" s="0" t="n">
        <v>0.04</v>
      </c>
      <c r="H13753" s="0" t="n">
        <v>0</v>
      </c>
      <c r="I13753" s="0" t="n">
        <v>0</v>
      </c>
      <c r="J13753" s="0" t="n">
        <v>0.04</v>
      </c>
      <c r="N13753" s="0" t="s">
        <v>35</v>
      </c>
      <c r="P13753" s="0" t="n">
        <f aca="false">IF(AND(OR(Dashboard!$B$5="All",D13753=Dashboard!$B$5),OR(Dashboard!$D$5="All",N13753=Dashboard!$D$5),OR(AND(C13753&lt;&gt;"",C13753&gt;=Dashboard!$F$5,C13753&lt;=Dashboard!$H$5),AND(C13753="",Dashboard!$F$5&lt;=1980,Dashboard!$H$5&gt;=2016))),1,0)</f>
        <v>1</v>
      </c>
      <c r="Q13753" s="0" t="n">
        <f aca="false">J13753*P13753+ROW()*0.00000001</f>
        <v>0.04013753</v>
      </c>
    </row>
    <row r="13754" customFormat="false" ht="15" hidden="false" customHeight="false" outlineLevel="0" collapsed="false">
      <c r="A13754" s="0" t="s">
        <v>5447</v>
      </c>
      <c r="B13754" s="0" t="s">
        <v>164</v>
      </c>
      <c r="C13754" s="0" t="n">
        <v>2006</v>
      </c>
      <c r="D13754" s="0" t="s">
        <v>52</v>
      </c>
      <c r="E13754" s="0" t="s">
        <v>72</v>
      </c>
      <c r="F13754" s="0" t="n">
        <v>0.04</v>
      </c>
      <c r="G13754" s="0" t="n">
        <v>0</v>
      </c>
      <c r="H13754" s="0" t="n">
        <v>0</v>
      </c>
      <c r="I13754" s="0" t="n">
        <v>0</v>
      </c>
      <c r="J13754" s="0" t="n">
        <v>0.04</v>
      </c>
      <c r="K13754" s="0" t="n">
        <v>68</v>
      </c>
      <c r="M13754" s="0" t="s">
        <v>103</v>
      </c>
      <c r="N13754" s="0" t="s">
        <v>74</v>
      </c>
      <c r="O13754" s="0" t="s">
        <v>67</v>
      </c>
      <c r="P13754" s="0" t="n">
        <f aca="false">IF(AND(OR(Dashboard!$B$5="All",D13754=Dashboard!$B$5),OR(Dashboard!$D$5="All",N13754=Dashboard!$D$5),OR(AND(C13754&lt;&gt;"",C13754&gt;=Dashboard!$F$5,C13754&lt;=Dashboard!$H$5),AND(C13754="",Dashboard!$F$5&lt;=1980,Dashboard!$H$5&gt;=2016))),1,0)</f>
        <v>1</v>
      </c>
      <c r="Q13754" s="0" t="n">
        <f aca="false">J13754*P13754+ROW()*0.00000001</f>
        <v>0.04013754</v>
      </c>
    </row>
    <row r="13755" customFormat="false" ht="15" hidden="false" customHeight="false" outlineLevel="0" collapsed="false">
      <c r="A13755" s="0" t="s">
        <v>7233</v>
      </c>
      <c r="B13755" s="0" t="s">
        <v>33</v>
      </c>
      <c r="C13755" s="0" t="n">
        <v>2006</v>
      </c>
      <c r="D13755" s="0" t="s">
        <v>71</v>
      </c>
      <c r="E13755" s="0" t="s">
        <v>418</v>
      </c>
      <c r="F13755" s="0" t="n">
        <v>0.04</v>
      </c>
      <c r="G13755" s="0" t="n">
        <v>0</v>
      </c>
      <c r="H13755" s="0" t="n">
        <v>0</v>
      </c>
      <c r="I13755" s="0" t="n">
        <v>0</v>
      </c>
      <c r="J13755" s="0" t="n">
        <v>0.04</v>
      </c>
      <c r="K13755" s="0" t="n">
        <v>65</v>
      </c>
      <c r="L13755" s="0" t="n">
        <v>5.7</v>
      </c>
      <c r="M13755" s="0" t="s">
        <v>125</v>
      </c>
      <c r="N13755" s="0" t="s">
        <v>35</v>
      </c>
      <c r="O13755" s="0" t="s">
        <v>67</v>
      </c>
      <c r="P13755" s="0" t="n">
        <f aca="false">IF(AND(OR(Dashboard!$B$5="All",D13755=Dashboard!$B$5),OR(Dashboard!$D$5="All",N13755=Dashboard!$D$5),OR(AND(C13755&lt;&gt;"",C13755&gt;=Dashboard!$F$5,C13755&lt;=Dashboard!$H$5),AND(C13755="",Dashboard!$F$5&lt;=1980,Dashboard!$H$5&gt;=2016))),1,0)</f>
        <v>1</v>
      </c>
      <c r="Q13755" s="0" t="n">
        <f aca="false">J13755*P13755+ROW()*0.00000001</f>
        <v>0.04013755</v>
      </c>
    </row>
    <row r="13756" customFormat="false" ht="15" hidden="false" customHeight="false" outlineLevel="0" collapsed="false">
      <c r="A13756" s="0" t="s">
        <v>9913</v>
      </c>
      <c r="B13756" s="0" t="s">
        <v>50</v>
      </c>
      <c r="C13756" s="0" t="n">
        <v>2010</v>
      </c>
      <c r="D13756" s="0" t="s">
        <v>58</v>
      </c>
      <c r="E13756" s="0" t="s">
        <v>418</v>
      </c>
      <c r="F13756" s="0" t="n">
        <v>0.04</v>
      </c>
      <c r="G13756" s="0" t="n">
        <v>0</v>
      </c>
      <c r="H13756" s="0" t="n">
        <v>0</v>
      </c>
      <c r="I13756" s="0" t="n">
        <v>0</v>
      </c>
      <c r="J13756" s="0" t="n">
        <v>0.04</v>
      </c>
      <c r="N13756" s="0" t="s">
        <v>35</v>
      </c>
      <c r="P13756" s="0" t="n">
        <f aca="false">IF(AND(OR(Dashboard!$B$5="All",D13756=Dashboard!$B$5),OR(Dashboard!$D$5="All",N13756=Dashboard!$D$5),OR(AND(C13756&lt;&gt;"",C13756&gt;=Dashboard!$F$5,C13756&lt;=Dashboard!$H$5),AND(C13756="",Dashboard!$F$5&lt;=1980,Dashboard!$H$5&gt;=2016))),1,0)</f>
        <v>1</v>
      </c>
      <c r="Q13756" s="0" t="n">
        <f aca="false">J13756*P13756+ROW()*0.00000001</f>
        <v>0.04013756</v>
      </c>
    </row>
    <row r="13757" customFormat="false" ht="15" hidden="false" customHeight="false" outlineLevel="0" collapsed="false">
      <c r="A13757" s="0" t="s">
        <v>9914</v>
      </c>
      <c r="B13757" s="0" t="s">
        <v>50</v>
      </c>
      <c r="C13757" s="0" t="n">
        <v>2008</v>
      </c>
      <c r="D13757" s="0" t="s">
        <v>46</v>
      </c>
      <c r="E13757" s="0" t="s">
        <v>7073</v>
      </c>
      <c r="F13757" s="0" t="n">
        <v>0.04</v>
      </c>
      <c r="G13757" s="0" t="n">
        <v>0</v>
      </c>
      <c r="H13757" s="0" t="n">
        <v>0</v>
      </c>
      <c r="I13757" s="0" t="n">
        <v>0</v>
      </c>
      <c r="J13757" s="0" t="n">
        <v>0.04</v>
      </c>
      <c r="M13757" s="0" t="s">
        <v>103</v>
      </c>
      <c r="N13757" s="0" t="s">
        <v>35</v>
      </c>
      <c r="P13757" s="0" t="n">
        <f aca="false">IF(AND(OR(Dashboard!$B$5="All",D13757=Dashboard!$B$5),OR(Dashboard!$D$5="All",N13757=Dashboard!$D$5),OR(AND(C13757&lt;&gt;"",C13757&gt;=Dashboard!$F$5,C13757&lt;=Dashboard!$H$5),AND(C13757="",Dashboard!$F$5&lt;=1980,Dashboard!$H$5&gt;=2016))),1,0)</f>
        <v>1</v>
      </c>
      <c r="Q13757" s="0" t="n">
        <f aca="false">J13757*P13757+ROW()*0.00000001</f>
        <v>0.04013757</v>
      </c>
    </row>
    <row r="13758" customFormat="false" ht="15" hidden="false" customHeight="false" outlineLevel="0" collapsed="false">
      <c r="A13758" s="0" t="s">
        <v>9915</v>
      </c>
      <c r="B13758" s="0" t="s">
        <v>117</v>
      </c>
      <c r="C13758" s="0" t="n">
        <v>1995</v>
      </c>
      <c r="D13758" s="0" t="s">
        <v>56</v>
      </c>
      <c r="E13758" s="0" t="s">
        <v>1530</v>
      </c>
      <c r="F13758" s="0" t="n">
        <v>0.02</v>
      </c>
      <c r="G13758" s="0" t="n">
        <v>0.02</v>
      </c>
      <c r="H13758" s="0" t="n">
        <v>0</v>
      </c>
      <c r="I13758" s="0" t="n">
        <v>0</v>
      </c>
      <c r="J13758" s="0" t="n">
        <v>0.04</v>
      </c>
      <c r="N13758" s="0" t="s">
        <v>74</v>
      </c>
      <c r="P13758" s="0" t="n">
        <f aca="false">IF(AND(OR(Dashboard!$B$5="All",D13758=Dashboard!$B$5),OR(Dashboard!$D$5="All",N13758=Dashboard!$D$5),OR(AND(C13758&lt;&gt;"",C13758&gt;=Dashboard!$F$5,C13758&lt;=Dashboard!$H$5),AND(C13758="",Dashboard!$F$5&lt;=1980,Dashboard!$H$5&gt;=2016))),1,0)</f>
        <v>1</v>
      </c>
      <c r="Q13758" s="0" t="n">
        <f aca="false">J13758*P13758+ROW()*0.00000001</f>
        <v>0.04013758</v>
      </c>
    </row>
    <row r="13759" customFormat="false" ht="15" hidden="false" customHeight="false" outlineLevel="0" collapsed="false">
      <c r="A13759" s="0" t="s">
        <v>6823</v>
      </c>
      <c r="B13759" s="0" t="s">
        <v>164</v>
      </c>
      <c r="C13759" s="0" t="n">
        <v>2012</v>
      </c>
      <c r="D13759" s="0" t="s">
        <v>46</v>
      </c>
      <c r="E13759" s="0" t="s">
        <v>2331</v>
      </c>
      <c r="F13759" s="0" t="n">
        <v>0</v>
      </c>
      <c r="G13759" s="0" t="n">
        <v>0</v>
      </c>
      <c r="H13759" s="0" t="n">
        <v>0.04</v>
      </c>
      <c r="I13759" s="0" t="n">
        <v>0</v>
      </c>
      <c r="J13759" s="0" t="n">
        <v>0.04</v>
      </c>
      <c r="N13759" s="0" t="s">
        <v>74</v>
      </c>
      <c r="P13759" s="0" t="n">
        <f aca="false">IF(AND(OR(Dashboard!$B$5="All",D13759=Dashboard!$B$5),OR(Dashboard!$D$5="All",N13759=Dashboard!$D$5),OR(AND(C13759&lt;&gt;"",C13759&gt;=Dashboard!$F$5,C13759&lt;=Dashboard!$H$5),AND(C13759="",Dashboard!$F$5&lt;=1980,Dashboard!$H$5&gt;=2016))),1,0)</f>
        <v>1</v>
      </c>
      <c r="Q13759" s="0" t="n">
        <f aca="false">J13759*P13759+ROW()*0.00000001</f>
        <v>0.04013759</v>
      </c>
    </row>
    <row r="13760" customFormat="false" ht="15" hidden="false" customHeight="false" outlineLevel="0" collapsed="false">
      <c r="A13760" s="0" t="s">
        <v>9916</v>
      </c>
      <c r="B13760" s="0" t="s">
        <v>64</v>
      </c>
      <c r="C13760" s="0" t="n">
        <v>2007</v>
      </c>
      <c r="D13760" s="0" t="s">
        <v>48</v>
      </c>
      <c r="E13760" s="0" t="s">
        <v>4133</v>
      </c>
      <c r="F13760" s="0" t="n">
        <v>0.04</v>
      </c>
      <c r="G13760" s="0" t="n">
        <v>0</v>
      </c>
      <c r="H13760" s="0" t="n">
        <v>0</v>
      </c>
      <c r="I13760" s="0" t="n">
        <v>0</v>
      </c>
      <c r="J13760" s="0" t="n">
        <v>0.04</v>
      </c>
      <c r="M13760" s="0" t="s">
        <v>36</v>
      </c>
      <c r="N13760" s="0" t="s">
        <v>66</v>
      </c>
      <c r="P13760" s="0" t="n">
        <f aca="false">IF(AND(OR(Dashboard!$B$5="All",D13760=Dashboard!$B$5),OR(Dashboard!$D$5="All",N13760=Dashboard!$D$5),OR(AND(C13760&lt;&gt;"",C13760&gt;=Dashboard!$F$5,C13760&lt;=Dashboard!$H$5),AND(C13760="",Dashboard!$F$5&lt;=1980,Dashboard!$H$5&gt;=2016))),1,0)</f>
        <v>1</v>
      </c>
      <c r="Q13760" s="0" t="n">
        <f aca="false">J13760*P13760+ROW()*0.00000001</f>
        <v>0.0401376</v>
      </c>
    </row>
    <row r="13761" customFormat="false" ht="15" hidden="false" customHeight="false" outlineLevel="0" collapsed="false">
      <c r="A13761" s="0" t="s">
        <v>9643</v>
      </c>
      <c r="B13761" s="0" t="s">
        <v>70</v>
      </c>
      <c r="C13761" s="0" t="n">
        <v>2012</v>
      </c>
      <c r="D13761" s="0" t="s">
        <v>41</v>
      </c>
      <c r="E13761" s="0" t="s">
        <v>520</v>
      </c>
      <c r="F13761" s="0" t="n">
        <v>0.04</v>
      </c>
      <c r="G13761" s="0" t="n">
        <v>0</v>
      </c>
      <c r="H13761" s="0" t="n">
        <v>0</v>
      </c>
      <c r="I13761" s="0" t="n">
        <v>0.01</v>
      </c>
      <c r="J13761" s="0" t="n">
        <v>0.04</v>
      </c>
      <c r="K13761" s="0" t="n">
        <v>62</v>
      </c>
      <c r="L13761" s="0" t="n">
        <v>4.9</v>
      </c>
      <c r="M13761" s="0" t="s">
        <v>36</v>
      </c>
      <c r="N13761" s="0" t="s">
        <v>74</v>
      </c>
      <c r="O13761" s="0" t="s">
        <v>67</v>
      </c>
      <c r="P13761" s="0" t="n">
        <f aca="false">IF(AND(OR(Dashboard!$B$5="All",D13761=Dashboard!$B$5),OR(Dashboard!$D$5="All",N13761=Dashboard!$D$5),OR(AND(C13761&lt;&gt;"",C13761&gt;=Dashboard!$F$5,C13761&lt;=Dashboard!$H$5),AND(C13761="",Dashboard!$F$5&lt;=1980,Dashboard!$H$5&gt;=2016))),1,0)</f>
        <v>1</v>
      </c>
      <c r="Q13761" s="0" t="n">
        <f aca="false">J13761*P13761+ROW()*0.00000001</f>
        <v>0.04013761</v>
      </c>
    </row>
    <row r="13762" customFormat="false" ht="15" hidden="false" customHeight="false" outlineLevel="0" collapsed="false">
      <c r="A13762" s="0" t="s">
        <v>9917</v>
      </c>
      <c r="B13762" s="0" t="s">
        <v>152</v>
      </c>
      <c r="C13762" s="0" t="n">
        <v>2006</v>
      </c>
      <c r="D13762" s="0" t="s">
        <v>246</v>
      </c>
      <c r="E13762" s="0" t="s">
        <v>124</v>
      </c>
      <c r="F13762" s="0" t="n">
        <v>0</v>
      </c>
      <c r="G13762" s="0" t="n">
        <v>0.03</v>
      </c>
      <c r="H13762" s="0" t="n">
        <v>0</v>
      </c>
      <c r="I13762" s="0" t="n">
        <v>0.01</v>
      </c>
      <c r="J13762" s="0" t="n">
        <v>0.04</v>
      </c>
      <c r="K13762" s="0" t="n">
        <v>77</v>
      </c>
      <c r="L13762" s="0" t="n">
        <v>7.9</v>
      </c>
      <c r="M13762" s="0" t="s">
        <v>103</v>
      </c>
      <c r="N13762" s="0" t="s">
        <v>152</v>
      </c>
      <c r="O13762" s="0" t="s">
        <v>37</v>
      </c>
      <c r="P13762" s="0" t="n">
        <f aca="false">IF(AND(OR(Dashboard!$B$5="All",D13762=Dashboard!$B$5),OR(Dashboard!$D$5="All",N13762=Dashboard!$D$5),OR(AND(C13762&lt;&gt;"",C13762&gt;=Dashboard!$F$5,C13762&lt;=Dashboard!$H$5),AND(C13762="",Dashboard!$F$5&lt;=1980,Dashboard!$H$5&gt;=2016))),1,0)</f>
        <v>1</v>
      </c>
      <c r="Q13762" s="0" t="n">
        <f aca="false">J13762*P13762+ROW()*0.00000001</f>
        <v>0.04013762</v>
      </c>
    </row>
    <row r="13763" customFormat="false" ht="15" hidden="false" customHeight="false" outlineLevel="0" collapsed="false">
      <c r="A13763" s="0" t="s">
        <v>9918</v>
      </c>
      <c r="B13763" s="0" t="s">
        <v>117</v>
      </c>
      <c r="C13763" s="0" t="n">
        <v>1998</v>
      </c>
      <c r="D13763" s="0" t="s">
        <v>34</v>
      </c>
      <c r="E13763" s="0" t="s">
        <v>214</v>
      </c>
      <c r="F13763" s="0" t="n">
        <v>0.02</v>
      </c>
      <c r="G13763" s="0" t="n">
        <v>0.02</v>
      </c>
      <c r="H13763" s="0" t="n">
        <v>0</v>
      </c>
      <c r="I13763" s="0" t="n">
        <v>0</v>
      </c>
      <c r="J13763" s="0" t="n">
        <v>0.04</v>
      </c>
      <c r="N13763" s="0" t="s">
        <v>74</v>
      </c>
      <c r="P13763" s="0" t="n">
        <f aca="false">IF(AND(OR(Dashboard!$B$5="All",D13763=Dashboard!$B$5),OR(Dashboard!$D$5="All",N13763=Dashboard!$D$5),OR(AND(C13763&lt;&gt;"",C13763&gt;=Dashboard!$F$5,C13763&lt;=Dashboard!$H$5),AND(C13763="",Dashboard!$F$5&lt;=1980,Dashboard!$H$5&gt;=2016))),1,0)</f>
        <v>1</v>
      </c>
      <c r="Q13763" s="0" t="n">
        <f aca="false">J13763*P13763+ROW()*0.00000001</f>
        <v>0.04013763</v>
      </c>
    </row>
    <row r="13764" customFormat="false" ht="15" hidden="false" customHeight="false" outlineLevel="0" collapsed="false">
      <c r="A13764" s="0" t="s">
        <v>5416</v>
      </c>
      <c r="B13764" s="0" t="s">
        <v>108</v>
      </c>
      <c r="C13764" s="0" t="n">
        <v>2000</v>
      </c>
      <c r="D13764" s="0" t="s">
        <v>34</v>
      </c>
      <c r="E13764" s="0" t="s">
        <v>220</v>
      </c>
      <c r="F13764" s="0" t="n">
        <v>0.04</v>
      </c>
      <c r="G13764" s="0" t="n">
        <v>0</v>
      </c>
      <c r="H13764" s="0" t="n">
        <v>0</v>
      </c>
      <c r="I13764" s="0" t="n">
        <v>0</v>
      </c>
      <c r="J13764" s="0" t="n">
        <v>0.04</v>
      </c>
      <c r="N13764" s="0" t="s">
        <v>35</v>
      </c>
      <c r="P13764" s="0" t="n">
        <f aca="false">IF(AND(OR(Dashboard!$B$5="All",D13764=Dashboard!$B$5),OR(Dashboard!$D$5="All",N13764=Dashboard!$D$5),OR(AND(C13764&lt;&gt;"",C13764&gt;=Dashboard!$F$5,C13764&lt;=Dashboard!$H$5),AND(C13764="",Dashboard!$F$5&lt;=1980,Dashboard!$H$5&gt;=2016))),1,0)</f>
        <v>1</v>
      </c>
      <c r="Q13764" s="0" t="n">
        <f aca="false">J13764*P13764+ROW()*0.00000001</f>
        <v>0.04013764</v>
      </c>
    </row>
    <row r="13765" customFormat="false" ht="15" hidden="false" customHeight="false" outlineLevel="0" collapsed="false">
      <c r="A13765" s="0" t="s">
        <v>9919</v>
      </c>
      <c r="B13765" s="0" t="s">
        <v>70</v>
      </c>
      <c r="C13765" s="0" t="n">
        <v>2010</v>
      </c>
      <c r="D13765" s="0" t="s">
        <v>34</v>
      </c>
      <c r="E13765" s="0" t="s">
        <v>782</v>
      </c>
      <c r="F13765" s="0" t="n">
        <v>0</v>
      </c>
      <c r="G13765" s="0" t="n">
        <v>0</v>
      </c>
      <c r="H13765" s="0" t="n">
        <v>0.04</v>
      </c>
      <c r="I13765" s="0" t="n">
        <v>0</v>
      </c>
      <c r="J13765" s="0" t="n">
        <v>0.04</v>
      </c>
      <c r="N13765" s="0" t="s">
        <v>74</v>
      </c>
      <c r="P13765" s="0" t="n">
        <f aca="false">IF(AND(OR(Dashboard!$B$5="All",D13765=Dashboard!$B$5),OR(Dashboard!$D$5="All",N13765=Dashboard!$D$5),OR(AND(C13765&lt;&gt;"",C13765&gt;=Dashboard!$F$5,C13765&lt;=Dashboard!$H$5),AND(C13765="",Dashboard!$F$5&lt;=1980,Dashboard!$H$5&gt;=2016))),1,0)</f>
        <v>1</v>
      </c>
      <c r="Q13765" s="0" t="n">
        <f aca="false">J13765*P13765+ROW()*0.00000001</f>
        <v>0.04013765</v>
      </c>
    </row>
    <row r="13766" customFormat="false" ht="15" hidden="false" customHeight="false" outlineLevel="0" collapsed="false">
      <c r="A13766" s="0" t="s">
        <v>9920</v>
      </c>
      <c r="B13766" s="0" t="s">
        <v>108</v>
      </c>
      <c r="C13766" s="0" t="n">
        <v>1998</v>
      </c>
      <c r="D13766" s="0" t="s">
        <v>34</v>
      </c>
      <c r="E13766" s="0" t="s">
        <v>220</v>
      </c>
      <c r="F13766" s="0" t="n">
        <v>0.04</v>
      </c>
      <c r="G13766" s="0" t="n">
        <v>0</v>
      </c>
      <c r="H13766" s="0" t="n">
        <v>0</v>
      </c>
      <c r="I13766" s="0" t="n">
        <v>0</v>
      </c>
      <c r="J13766" s="0" t="n">
        <v>0.04</v>
      </c>
      <c r="N13766" s="0" t="s">
        <v>35</v>
      </c>
      <c r="P13766" s="0" t="n">
        <f aca="false">IF(AND(OR(Dashboard!$B$5="All",D13766=Dashboard!$B$5),OR(Dashboard!$D$5="All",N13766=Dashboard!$D$5),OR(AND(C13766&lt;&gt;"",C13766&gt;=Dashboard!$F$5,C13766&lt;=Dashboard!$H$5),AND(C13766="",Dashboard!$F$5&lt;=1980,Dashboard!$H$5&gt;=2016))),1,0)</f>
        <v>1</v>
      </c>
      <c r="Q13766" s="0" t="n">
        <f aca="false">J13766*P13766+ROW()*0.00000001</f>
        <v>0.04013766</v>
      </c>
    </row>
    <row r="13767" customFormat="false" ht="15" hidden="false" customHeight="false" outlineLevel="0" collapsed="false">
      <c r="A13767" s="0" t="s">
        <v>9921</v>
      </c>
      <c r="B13767" s="0" t="s">
        <v>50</v>
      </c>
      <c r="C13767" s="0" t="n">
        <v>2010</v>
      </c>
      <c r="D13767" s="0" t="s">
        <v>71</v>
      </c>
      <c r="E13767" s="0" t="s">
        <v>328</v>
      </c>
      <c r="F13767" s="0" t="n">
        <v>0</v>
      </c>
      <c r="G13767" s="0" t="n">
        <v>0</v>
      </c>
      <c r="H13767" s="0" t="n">
        <v>0.04</v>
      </c>
      <c r="I13767" s="0" t="n">
        <v>0</v>
      </c>
      <c r="J13767" s="0" t="n">
        <v>0.04</v>
      </c>
      <c r="N13767" s="0" t="s">
        <v>35</v>
      </c>
      <c r="P13767" s="0" t="n">
        <f aca="false">IF(AND(OR(Dashboard!$B$5="All",D13767=Dashboard!$B$5),OR(Dashboard!$D$5="All",N13767=Dashboard!$D$5),OR(AND(C13767&lt;&gt;"",C13767&gt;=Dashboard!$F$5,C13767&lt;=Dashboard!$H$5),AND(C13767="",Dashboard!$F$5&lt;=1980,Dashboard!$H$5&gt;=2016))),1,0)</f>
        <v>1</v>
      </c>
      <c r="Q13767" s="0" t="n">
        <f aca="false">J13767*P13767+ROW()*0.00000001</f>
        <v>0.04013767</v>
      </c>
    </row>
    <row r="13768" customFormat="false" ht="15" hidden="false" customHeight="false" outlineLevel="0" collapsed="false">
      <c r="A13768" s="0" t="s">
        <v>5188</v>
      </c>
      <c r="B13768" s="0" t="s">
        <v>873</v>
      </c>
      <c r="C13768" s="0" t="n">
        <v>1994</v>
      </c>
      <c r="D13768" s="0" t="s">
        <v>34</v>
      </c>
      <c r="E13768" s="0" t="s">
        <v>154</v>
      </c>
      <c r="F13768" s="0" t="n">
        <v>0</v>
      </c>
      <c r="G13768" s="0" t="n">
        <v>0</v>
      </c>
      <c r="H13768" s="0" t="n">
        <v>0.04</v>
      </c>
      <c r="I13768" s="0" t="n">
        <v>0</v>
      </c>
      <c r="J13768" s="0" t="n">
        <v>0.04</v>
      </c>
      <c r="N13768" s="0" t="s">
        <v>154</v>
      </c>
      <c r="P13768" s="0" t="n">
        <f aca="false">IF(AND(OR(Dashboard!$B$5="All",D13768=Dashboard!$B$5),OR(Dashboard!$D$5="All",N13768=Dashboard!$D$5),OR(AND(C13768&lt;&gt;"",C13768&gt;=Dashboard!$F$5,C13768&lt;=Dashboard!$H$5),AND(C13768="",Dashboard!$F$5&lt;=1980,Dashboard!$H$5&gt;=2016))),1,0)</f>
        <v>1</v>
      </c>
      <c r="Q13768" s="0" t="n">
        <f aca="false">J13768*P13768+ROW()*0.00000001</f>
        <v>0.04013768</v>
      </c>
    </row>
    <row r="13769" customFormat="false" ht="15" hidden="false" customHeight="false" outlineLevel="0" collapsed="false">
      <c r="A13769" s="0" t="s">
        <v>9922</v>
      </c>
      <c r="B13769" s="0" t="s">
        <v>873</v>
      </c>
      <c r="C13769" s="0" t="n">
        <v>1996</v>
      </c>
      <c r="D13769" s="0" t="s">
        <v>114</v>
      </c>
      <c r="E13769" s="0" t="s">
        <v>9923</v>
      </c>
      <c r="F13769" s="0" t="n">
        <v>0</v>
      </c>
      <c r="G13769" s="0" t="n">
        <v>0</v>
      </c>
      <c r="H13769" s="0" t="n">
        <v>0.04</v>
      </c>
      <c r="I13769" s="0" t="n">
        <v>0</v>
      </c>
      <c r="J13769" s="0" t="n">
        <v>0.04</v>
      </c>
      <c r="N13769" s="0" t="s">
        <v>154</v>
      </c>
      <c r="P13769" s="0" t="n">
        <f aca="false">IF(AND(OR(Dashboard!$B$5="All",D13769=Dashboard!$B$5),OR(Dashboard!$D$5="All",N13769=Dashboard!$D$5),OR(AND(C13769&lt;&gt;"",C13769&gt;=Dashboard!$F$5,C13769&lt;=Dashboard!$H$5),AND(C13769="",Dashboard!$F$5&lt;=1980,Dashboard!$H$5&gt;=2016))),1,0)</f>
        <v>1</v>
      </c>
      <c r="Q13769" s="0" t="n">
        <f aca="false">J13769*P13769+ROW()*0.00000001</f>
        <v>0.04013769</v>
      </c>
    </row>
    <row r="13770" customFormat="false" ht="15" hidden="false" customHeight="false" outlineLevel="0" collapsed="false">
      <c r="A13770" s="0" t="s">
        <v>9924</v>
      </c>
      <c r="B13770" s="0" t="s">
        <v>164</v>
      </c>
      <c r="C13770" s="0" t="n">
        <v>2006</v>
      </c>
      <c r="D13770" s="0" t="s">
        <v>52</v>
      </c>
      <c r="E13770" s="0" t="s">
        <v>220</v>
      </c>
      <c r="F13770" s="0" t="n">
        <v>0.02</v>
      </c>
      <c r="G13770" s="0" t="n">
        <v>0</v>
      </c>
      <c r="H13770" s="0" t="n">
        <v>0.02</v>
      </c>
      <c r="I13770" s="0" t="n">
        <v>0</v>
      </c>
      <c r="J13770" s="0" t="n">
        <v>0.04</v>
      </c>
      <c r="K13770" s="0" t="n">
        <v>78</v>
      </c>
      <c r="L13770" s="0" t="n">
        <v>7.2</v>
      </c>
      <c r="M13770" s="0" t="s">
        <v>73</v>
      </c>
      <c r="N13770" s="0" t="s">
        <v>74</v>
      </c>
      <c r="O13770" s="0" t="s">
        <v>37</v>
      </c>
      <c r="P13770" s="0" t="n">
        <f aca="false">IF(AND(OR(Dashboard!$B$5="All",D13770=Dashboard!$B$5),OR(Dashboard!$D$5="All",N13770=Dashboard!$D$5),OR(AND(C13770&lt;&gt;"",C13770&gt;=Dashboard!$F$5,C13770&lt;=Dashboard!$H$5),AND(C13770="",Dashboard!$F$5&lt;=1980,Dashboard!$H$5&gt;=2016))),1,0)</f>
        <v>1</v>
      </c>
      <c r="Q13770" s="0" t="n">
        <f aca="false">J13770*P13770+ROW()*0.00000001</f>
        <v>0.0401377</v>
      </c>
    </row>
    <row r="13771" customFormat="false" ht="15" hidden="false" customHeight="false" outlineLevel="0" collapsed="false">
      <c r="A13771" s="0" t="s">
        <v>9925</v>
      </c>
      <c r="B13771" s="0" t="s">
        <v>851</v>
      </c>
      <c r="C13771" s="0" t="n">
        <v>2012</v>
      </c>
      <c r="D13771" s="0" t="s">
        <v>71</v>
      </c>
      <c r="E13771" s="0" t="s">
        <v>220</v>
      </c>
      <c r="F13771" s="0" t="n">
        <v>0</v>
      </c>
      <c r="G13771" s="0" t="n">
        <v>0</v>
      </c>
      <c r="H13771" s="0" t="n">
        <v>0.04</v>
      </c>
      <c r="I13771" s="0" t="n">
        <v>0</v>
      </c>
      <c r="J13771" s="0" t="n">
        <v>0.04</v>
      </c>
      <c r="N13771" s="0" t="s">
        <v>74</v>
      </c>
      <c r="P13771" s="0" t="n">
        <f aca="false">IF(AND(OR(Dashboard!$B$5="All",D13771=Dashboard!$B$5),OR(Dashboard!$D$5="All",N13771=Dashboard!$D$5),OR(AND(C13771&lt;&gt;"",C13771&gt;=Dashboard!$F$5,C13771&lt;=Dashboard!$H$5),AND(C13771="",Dashboard!$F$5&lt;=1980,Dashboard!$H$5&gt;=2016))),1,0)</f>
        <v>1</v>
      </c>
      <c r="Q13771" s="0" t="n">
        <f aca="false">J13771*P13771+ROW()*0.00000001</f>
        <v>0.04013771</v>
      </c>
    </row>
    <row r="13772" customFormat="false" ht="15" hidden="false" customHeight="false" outlineLevel="0" collapsed="false">
      <c r="A13772" s="0" t="s">
        <v>9926</v>
      </c>
      <c r="B13772" s="0" t="s">
        <v>76</v>
      </c>
      <c r="C13772" s="0" t="n">
        <v>2005</v>
      </c>
      <c r="D13772" s="0" t="s">
        <v>71</v>
      </c>
      <c r="E13772" s="0" t="s">
        <v>418</v>
      </c>
      <c r="F13772" s="0" t="n">
        <v>0.02</v>
      </c>
      <c r="G13772" s="0" t="n">
        <v>0.02</v>
      </c>
      <c r="H13772" s="0" t="n">
        <v>0</v>
      </c>
      <c r="I13772" s="0" t="n">
        <v>0.01</v>
      </c>
      <c r="J13772" s="0" t="n">
        <v>0.04</v>
      </c>
      <c r="K13772" s="0" t="n">
        <v>66</v>
      </c>
      <c r="L13772" s="0" t="n">
        <v>5.8</v>
      </c>
      <c r="M13772" s="0" t="s">
        <v>103</v>
      </c>
      <c r="N13772" s="0" t="s">
        <v>74</v>
      </c>
      <c r="O13772" s="0" t="s">
        <v>67</v>
      </c>
      <c r="P13772" s="0" t="n">
        <f aca="false">IF(AND(OR(Dashboard!$B$5="All",D13772=Dashboard!$B$5),OR(Dashboard!$D$5="All",N13772=Dashboard!$D$5),OR(AND(C13772&lt;&gt;"",C13772&gt;=Dashboard!$F$5,C13772&lt;=Dashboard!$H$5),AND(C13772="",Dashboard!$F$5&lt;=1980,Dashboard!$H$5&gt;=2016))),1,0)</f>
        <v>1</v>
      </c>
      <c r="Q13772" s="0" t="n">
        <f aca="false">J13772*P13772+ROW()*0.00000001</f>
        <v>0.04013772</v>
      </c>
    </row>
    <row r="13773" customFormat="false" ht="15" hidden="false" customHeight="false" outlineLevel="0" collapsed="false">
      <c r="A13773" s="0" t="s">
        <v>9927</v>
      </c>
      <c r="B13773" s="0" t="s">
        <v>64</v>
      </c>
      <c r="C13773" s="0" t="n">
        <v>2012</v>
      </c>
      <c r="D13773" s="0" t="s">
        <v>34</v>
      </c>
      <c r="E13773" s="0" t="s">
        <v>72</v>
      </c>
      <c r="F13773" s="0" t="n">
        <v>0.04</v>
      </c>
      <c r="G13773" s="0" t="n">
        <v>0</v>
      </c>
      <c r="H13773" s="0" t="n">
        <v>0</v>
      </c>
      <c r="I13773" s="0" t="n">
        <v>0</v>
      </c>
      <c r="J13773" s="0" t="n">
        <v>0.04</v>
      </c>
      <c r="N13773" s="0" t="s">
        <v>66</v>
      </c>
      <c r="P13773" s="0" t="n">
        <f aca="false">IF(AND(OR(Dashboard!$B$5="All",D13773=Dashboard!$B$5),OR(Dashboard!$D$5="All",N13773=Dashboard!$D$5),OR(AND(C13773&lt;&gt;"",C13773&gt;=Dashboard!$F$5,C13773&lt;=Dashboard!$H$5),AND(C13773="",Dashboard!$F$5&lt;=1980,Dashboard!$H$5&gt;=2016))),1,0)</f>
        <v>1</v>
      </c>
      <c r="Q13773" s="0" t="n">
        <f aca="false">J13773*P13773+ROW()*0.00000001</f>
        <v>0.04013773</v>
      </c>
    </row>
    <row r="13774" customFormat="false" ht="15" hidden="false" customHeight="false" outlineLevel="0" collapsed="false">
      <c r="A13774" s="0" t="s">
        <v>9928</v>
      </c>
      <c r="B13774" s="0" t="s">
        <v>152</v>
      </c>
      <c r="C13774" s="0" t="n">
        <v>2003</v>
      </c>
      <c r="D13774" s="0" t="s">
        <v>246</v>
      </c>
      <c r="E13774" s="0" t="s">
        <v>65</v>
      </c>
      <c r="F13774" s="0" t="n">
        <v>0.02</v>
      </c>
      <c r="G13774" s="0" t="n">
        <v>0.02</v>
      </c>
      <c r="H13774" s="0" t="n">
        <v>0</v>
      </c>
      <c r="I13774" s="0" t="n">
        <v>0</v>
      </c>
      <c r="J13774" s="0" t="n">
        <v>0.04</v>
      </c>
      <c r="K13774" s="0" t="n">
        <v>84</v>
      </c>
      <c r="L13774" s="0" t="n">
        <v>8.7</v>
      </c>
      <c r="M13774" s="0" t="s">
        <v>103</v>
      </c>
      <c r="N13774" s="0" t="s">
        <v>152</v>
      </c>
      <c r="O13774" s="0" t="s">
        <v>42</v>
      </c>
      <c r="P13774" s="0" t="n">
        <f aca="false">IF(AND(OR(Dashboard!$B$5="All",D13774=Dashboard!$B$5),OR(Dashboard!$D$5="All",N13774=Dashboard!$D$5),OR(AND(C13774&lt;&gt;"",C13774&gt;=Dashboard!$F$5,C13774&lt;=Dashboard!$H$5),AND(C13774="",Dashboard!$F$5&lt;=1980,Dashboard!$H$5&gt;=2016))),1,0)</f>
        <v>1</v>
      </c>
      <c r="Q13774" s="0" t="n">
        <f aca="false">J13774*P13774+ROW()*0.00000001</f>
        <v>0.04013774</v>
      </c>
    </row>
    <row r="13775" customFormat="false" ht="15" hidden="false" customHeight="false" outlineLevel="0" collapsed="false">
      <c r="A13775" s="0" t="s">
        <v>4281</v>
      </c>
      <c r="B13775" s="0" t="s">
        <v>50</v>
      </c>
      <c r="C13775" s="0" t="n">
        <v>2009</v>
      </c>
      <c r="D13775" s="0" t="s">
        <v>56</v>
      </c>
      <c r="E13775" s="0" t="s">
        <v>3948</v>
      </c>
      <c r="F13775" s="0" t="n">
        <v>0.04</v>
      </c>
      <c r="G13775" s="0" t="n">
        <v>0</v>
      </c>
      <c r="H13775" s="0" t="n">
        <v>0</v>
      </c>
      <c r="I13775" s="0" t="n">
        <v>0</v>
      </c>
      <c r="J13775" s="0" t="n">
        <v>0.04</v>
      </c>
      <c r="M13775" s="0" t="s">
        <v>125</v>
      </c>
      <c r="N13775" s="0" t="s">
        <v>35</v>
      </c>
      <c r="P13775" s="0" t="n">
        <f aca="false">IF(AND(OR(Dashboard!$B$5="All",D13775=Dashboard!$B$5),OR(Dashboard!$D$5="All",N13775=Dashboard!$D$5),OR(AND(C13775&lt;&gt;"",C13775&gt;=Dashboard!$F$5,C13775&lt;=Dashboard!$H$5),AND(C13775="",Dashboard!$F$5&lt;=1980,Dashboard!$H$5&gt;=2016))),1,0)</f>
        <v>1</v>
      </c>
      <c r="Q13775" s="0" t="n">
        <f aca="false">J13775*P13775+ROW()*0.00000001</f>
        <v>0.04013775</v>
      </c>
    </row>
    <row r="13776" customFormat="false" ht="15" hidden="false" customHeight="false" outlineLevel="0" collapsed="false">
      <c r="A13776" s="0" t="s">
        <v>9929</v>
      </c>
      <c r="B13776" s="0" t="s">
        <v>164</v>
      </c>
      <c r="C13776" s="0" t="n">
        <v>2011</v>
      </c>
      <c r="D13776" s="0" t="s">
        <v>114</v>
      </c>
      <c r="E13776" s="0" t="s">
        <v>6975</v>
      </c>
      <c r="F13776" s="0" t="n">
        <v>0</v>
      </c>
      <c r="G13776" s="0" t="n">
        <v>0</v>
      </c>
      <c r="H13776" s="0" t="n">
        <v>0.04</v>
      </c>
      <c r="I13776" s="0" t="n">
        <v>0</v>
      </c>
      <c r="J13776" s="0" t="n">
        <v>0.04</v>
      </c>
      <c r="N13776" s="0" t="s">
        <v>74</v>
      </c>
      <c r="P13776" s="0" t="n">
        <f aca="false">IF(AND(OR(Dashboard!$B$5="All",D13776=Dashboard!$B$5),OR(Dashboard!$D$5="All",N13776=Dashboard!$D$5),OR(AND(C13776&lt;&gt;"",C13776&gt;=Dashboard!$F$5,C13776&lt;=Dashboard!$H$5),AND(C13776="",Dashboard!$F$5&lt;=1980,Dashboard!$H$5&gt;=2016))),1,0)</f>
        <v>1</v>
      </c>
      <c r="Q13776" s="0" t="n">
        <f aca="false">J13776*P13776+ROW()*0.00000001</f>
        <v>0.04013776</v>
      </c>
    </row>
    <row r="13777" customFormat="false" ht="15" hidden="false" customHeight="false" outlineLevel="0" collapsed="false">
      <c r="A13777" s="0" t="s">
        <v>9930</v>
      </c>
      <c r="B13777" s="0" t="s">
        <v>94</v>
      </c>
      <c r="C13777" s="0" t="n">
        <v>2016</v>
      </c>
      <c r="D13777" s="0" t="s">
        <v>114</v>
      </c>
      <c r="E13777" s="0" t="s">
        <v>2334</v>
      </c>
      <c r="F13777" s="0" t="n">
        <v>0.03</v>
      </c>
      <c r="G13777" s="0" t="n">
        <v>0</v>
      </c>
      <c r="H13777" s="0" t="n">
        <v>0</v>
      </c>
      <c r="I13777" s="0" t="n">
        <v>0.01</v>
      </c>
      <c r="J13777" s="0" t="n">
        <v>0.04</v>
      </c>
      <c r="K13777" s="0" t="n">
        <v>72</v>
      </c>
      <c r="L13777" s="0" t="n">
        <v>8.3</v>
      </c>
      <c r="M13777" s="0" t="s">
        <v>103</v>
      </c>
      <c r="N13777" s="0" t="s">
        <v>74</v>
      </c>
      <c r="O13777" s="0" t="s">
        <v>37</v>
      </c>
      <c r="P13777" s="0" t="n">
        <f aca="false">IF(AND(OR(Dashboard!$B$5="All",D13777=Dashboard!$B$5),OR(Dashboard!$D$5="All",N13777=Dashboard!$D$5),OR(AND(C13777&lt;&gt;"",C13777&gt;=Dashboard!$F$5,C13777&lt;=Dashboard!$H$5),AND(C13777="",Dashboard!$F$5&lt;=1980,Dashboard!$H$5&gt;=2016))),1,0)</f>
        <v>1</v>
      </c>
      <c r="Q13777" s="0" t="n">
        <f aca="false">J13777*P13777+ROW()*0.00000001</f>
        <v>0.04013777</v>
      </c>
    </row>
    <row r="13778" customFormat="false" ht="15" hidden="false" customHeight="false" outlineLevel="0" collapsed="false">
      <c r="A13778" s="0" t="s">
        <v>6664</v>
      </c>
      <c r="B13778" s="0" t="s">
        <v>33</v>
      </c>
      <c r="C13778" s="0" t="n">
        <v>2007</v>
      </c>
      <c r="D13778" s="0" t="s">
        <v>114</v>
      </c>
      <c r="E13778" s="0" t="s">
        <v>1524</v>
      </c>
      <c r="F13778" s="0" t="n">
        <v>0.04</v>
      </c>
      <c r="G13778" s="0" t="n">
        <v>0</v>
      </c>
      <c r="H13778" s="0" t="n">
        <v>0</v>
      </c>
      <c r="I13778" s="0" t="n">
        <v>0</v>
      </c>
      <c r="J13778" s="0" t="n">
        <v>0.04</v>
      </c>
      <c r="M13778" s="0" t="s">
        <v>36</v>
      </c>
      <c r="N13778" s="0" t="s">
        <v>35</v>
      </c>
      <c r="P13778" s="0" t="n">
        <f aca="false">IF(AND(OR(Dashboard!$B$5="All",D13778=Dashboard!$B$5),OR(Dashboard!$D$5="All",N13778=Dashboard!$D$5),OR(AND(C13778&lt;&gt;"",C13778&gt;=Dashboard!$F$5,C13778&lt;=Dashboard!$H$5),AND(C13778="",Dashboard!$F$5&lt;=1980,Dashboard!$H$5&gt;=2016))),1,0)</f>
        <v>1</v>
      </c>
      <c r="Q13778" s="0" t="n">
        <f aca="false">J13778*P13778+ROW()*0.00000001</f>
        <v>0.04013778</v>
      </c>
    </row>
    <row r="13779" customFormat="false" ht="15" hidden="false" customHeight="false" outlineLevel="0" collapsed="false">
      <c r="A13779" s="0" t="s">
        <v>3405</v>
      </c>
      <c r="B13779" s="0" t="s">
        <v>152</v>
      </c>
      <c r="C13779" s="0" t="n">
        <v>2011</v>
      </c>
      <c r="D13779" s="0" t="s">
        <v>34</v>
      </c>
      <c r="E13779" s="0" t="s">
        <v>154</v>
      </c>
      <c r="F13779" s="0" t="n">
        <v>0</v>
      </c>
      <c r="G13779" s="0" t="n">
        <v>0.03</v>
      </c>
      <c r="H13779" s="0" t="n">
        <v>0</v>
      </c>
      <c r="I13779" s="0" t="n">
        <v>0.01</v>
      </c>
      <c r="J13779" s="0" t="n">
        <v>0.04</v>
      </c>
      <c r="K13779" s="0" t="n">
        <v>66</v>
      </c>
      <c r="L13779" s="0" t="n">
        <v>7.3</v>
      </c>
      <c r="M13779" s="0" t="s">
        <v>36</v>
      </c>
      <c r="N13779" s="0" t="s">
        <v>152</v>
      </c>
      <c r="O13779" s="0" t="s">
        <v>67</v>
      </c>
      <c r="P13779" s="0" t="n">
        <f aca="false">IF(AND(OR(Dashboard!$B$5="All",D13779=Dashboard!$B$5),OR(Dashboard!$D$5="All",N13779=Dashboard!$D$5),OR(AND(C13779&lt;&gt;"",C13779&gt;=Dashboard!$F$5,C13779&lt;=Dashboard!$H$5),AND(C13779="",Dashboard!$F$5&lt;=1980,Dashboard!$H$5&gt;=2016))),1,0)</f>
        <v>1</v>
      </c>
      <c r="Q13779" s="0" t="n">
        <f aca="false">J13779*P13779+ROW()*0.00000001</f>
        <v>0.04013779</v>
      </c>
    </row>
    <row r="13780" customFormat="false" ht="15" hidden="false" customHeight="false" outlineLevel="0" collapsed="false">
      <c r="A13780" s="0" t="s">
        <v>9931</v>
      </c>
      <c r="B13780" s="0" t="s">
        <v>78</v>
      </c>
      <c r="C13780" s="0" t="n">
        <v>1995</v>
      </c>
      <c r="D13780" s="0" t="s">
        <v>46</v>
      </c>
      <c r="E13780" s="0" t="s">
        <v>7272</v>
      </c>
      <c r="F13780" s="0" t="n">
        <v>0</v>
      </c>
      <c r="G13780" s="0" t="n">
        <v>0</v>
      </c>
      <c r="H13780" s="0" t="n">
        <v>0.04</v>
      </c>
      <c r="I13780" s="0" t="n">
        <v>0</v>
      </c>
      <c r="J13780" s="0" t="n">
        <v>0.04</v>
      </c>
      <c r="N13780" s="0" t="s">
        <v>35</v>
      </c>
      <c r="P13780" s="0" t="n">
        <f aca="false">IF(AND(OR(Dashboard!$B$5="All",D13780=Dashboard!$B$5),OR(Dashboard!$D$5="All",N13780=Dashboard!$D$5),OR(AND(C13780&lt;&gt;"",C13780&gt;=Dashboard!$F$5,C13780&lt;=Dashboard!$H$5),AND(C13780="",Dashboard!$F$5&lt;=1980,Dashboard!$H$5&gt;=2016))),1,0)</f>
        <v>1</v>
      </c>
      <c r="Q13780" s="0" t="n">
        <f aca="false">J13780*P13780+ROW()*0.00000001</f>
        <v>0.0401378</v>
      </c>
    </row>
    <row r="13781" customFormat="false" ht="15" hidden="false" customHeight="false" outlineLevel="0" collapsed="false">
      <c r="A13781" s="0" t="s">
        <v>9932</v>
      </c>
      <c r="B13781" s="0" t="s">
        <v>144</v>
      </c>
      <c r="C13781" s="0" t="n">
        <v>2005</v>
      </c>
      <c r="D13781" s="0" t="s">
        <v>246</v>
      </c>
      <c r="E13781" s="0" t="s">
        <v>72</v>
      </c>
      <c r="F13781" s="0" t="n">
        <v>0.03</v>
      </c>
      <c r="G13781" s="0" t="n">
        <v>0.01</v>
      </c>
      <c r="H13781" s="0" t="n">
        <v>0</v>
      </c>
      <c r="I13781" s="0" t="n">
        <v>0</v>
      </c>
      <c r="J13781" s="0" t="n">
        <v>0.04</v>
      </c>
      <c r="K13781" s="0" t="n">
        <v>66</v>
      </c>
      <c r="L13781" s="0" t="n">
        <v>6.9</v>
      </c>
      <c r="M13781" s="0" t="s">
        <v>103</v>
      </c>
      <c r="N13781" s="0" t="s">
        <v>66</v>
      </c>
      <c r="O13781" s="0" t="s">
        <v>67</v>
      </c>
      <c r="P13781" s="0" t="n">
        <f aca="false">IF(AND(OR(Dashboard!$B$5="All",D13781=Dashboard!$B$5),OR(Dashboard!$D$5="All",N13781=Dashboard!$D$5),OR(AND(C13781&lt;&gt;"",C13781&gt;=Dashboard!$F$5,C13781&lt;=Dashboard!$H$5),AND(C13781="",Dashboard!$F$5&lt;=1980,Dashboard!$H$5&gt;=2016))),1,0)</f>
        <v>1</v>
      </c>
      <c r="Q13781" s="0" t="n">
        <f aca="false">J13781*P13781+ROW()*0.00000001</f>
        <v>0.04013781</v>
      </c>
    </row>
    <row r="13782" customFormat="false" ht="15" hidden="false" customHeight="false" outlineLevel="0" collapsed="false">
      <c r="A13782" s="0" t="s">
        <v>1638</v>
      </c>
      <c r="B13782" s="0" t="s">
        <v>152</v>
      </c>
      <c r="D13782" s="0" t="s">
        <v>41</v>
      </c>
      <c r="E13782" s="0" t="s">
        <v>547</v>
      </c>
      <c r="F13782" s="0" t="n">
        <v>0</v>
      </c>
      <c r="G13782" s="0" t="n">
        <v>0.03</v>
      </c>
      <c r="H13782" s="0" t="n">
        <v>0</v>
      </c>
      <c r="I13782" s="0" t="n">
        <v>0.01</v>
      </c>
      <c r="J13782" s="0" t="n">
        <v>0.04</v>
      </c>
      <c r="K13782" s="0" t="n">
        <v>87</v>
      </c>
      <c r="L13782" s="0" t="n">
        <v>7.9</v>
      </c>
      <c r="M13782" s="0" t="s">
        <v>36</v>
      </c>
      <c r="N13782" s="0" t="s">
        <v>152</v>
      </c>
      <c r="O13782" s="0" t="s">
        <v>42</v>
      </c>
      <c r="P13782" s="0" t="n">
        <f aca="false">IF(AND(OR(Dashboard!$B$5="All",D13782=Dashboard!$B$5),OR(Dashboard!$D$5="All",N13782=Dashboard!$D$5),OR(AND(C13782&lt;&gt;"",C13782&gt;=Dashboard!$F$5,C13782&lt;=Dashboard!$H$5),AND(C13782="",Dashboard!$F$5&lt;=1980,Dashboard!$H$5&gt;=2016))),1,0)</f>
        <v>1</v>
      </c>
      <c r="Q13782" s="0" t="n">
        <f aca="false">J13782*P13782+ROW()*0.00000001</f>
        <v>0.04013782</v>
      </c>
    </row>
    <row r="13783" customFormat="false" ht="15" hidden="false" customHeight="false" outlineLevel="0" collapsed="false">
      <c r="A13783" s="0" t="s">
        <v>9747</v>
      </c>
      <c r="B13783" s="0" t="s">
        <v>70</v>
      </c>
      <c r="C13783" s="0" t="n">
        <v>2015</v>
      </c>
      <c r="D13783" s="0" t="s">
        <v>71</v>
      </c>
      <c r="E13783" s="0" t="s">
        <v>4960</v>
      </c>
      <c r="F13783" s="0" t="n">
        <v>0</v>
      </c>
      <c r="G13783" s="0" t="n">
        <v>0.03</v>
      </c>
      <c r="H13783" s="0" t="n">
        <v>0</v>
      </c>
      <c r="I13783" s="0" t="n">
        <v>0.01</v>
      </c>
      <c r="J13783" s="0" t="n">
        <v>0.04</v>
      </c>
      <c r="M13783" s="0" t="s">
        <v>36</v>
      </c>
      <c r="N13783" s="0" t="s">
        <v>74</v>
      </c>
      <c r="P13783" s="0" t="n">
        <f aca="false">IF(AND(OR(Dashboard!$B$5="All",D13783=Dashboard!$B$5),OR(Dashboard!$D$5="All",N13783=Dashboard!$D$5),OR(AND(C13783&lt;&gt;"",C13783&gt;=Dashboard!$F$5,C13783&lt;=Dashboard!$H$5),AND(C13783="",Dashboard!$F$5&lt;=1980,Dashboard!$H$5&gt;=2016))),1,0)</f>
        <v>1</v>
      </c>
      <c r="Q13783" s="0" t="n">
        <f aca="false">J13783*P13783+ROW()*0.00000001</f>
        <v>0.04013783</v>
      </c>
    </row>
    <row r="13784" customFormat="false" ht="15" hidden="false" customHeight="false" outlineLevel="0" collapsed="false">
      <c r="A13784" s="0" t="s">
        <v>9933</v>
      </c>
      <c r="B13784" s="0" t="s">
        <v>164</v>
      </c>
      <c r="C13784" s="0" t="n">
        <v>2012</v>
      </c>
      <c r="D13784" s="0" t="s">
        <v>71</v>
      </c>
      <c r="E13784" s="0" t="s">
        <v>6975</v>
      </c>
      <c r="F13784" s="0" t="n">
        <v>0</v>
      </c>
      <c r="G13784" s="0" t="n">
        <v>0</v>
      </c>
      <c r="H13784" s="0" t="n">
        <v>0.04</v>
      </c>
      <c r="I13784" s="0" t="n">
        <v>0</v>
      </c>
      <c r="J13784" s="0" t="n">
        <v>0.04</v>
      </c>
      <c r="N13784" s="0" t="s">
        <v>74</v>
      </c>
      <c r="P13784" s="0" t="n">
        <f aca="false">IF(AND(OR(Dashboard!$B$5="All",D13784=Dashboard!$B$5),OR(Dashboard!$D$5="All",N13784=Dashboard!$D$5),OR(AND(C13784&lt;&gt;"",C13784&gt;=Dashboard!$F$5,C13784&lt;=Dashboard!$H$5),AND(C13784="",Dashboard!$F$5&lt;=1980,Dashboard!$H$5&gt;=2016))),1,0)</f>
        <v>1</v>
      </c>
      <c r="Q13784" s="0" t="n">
        <f aca="false">J13784*P13784+ROW()*0.00000001</f>
        <v>0.04013784</v>
      </c>
    </row>
    <row r="13785" customFormat="false" ht="15" hidden="false" customHeight="false" outlineLevel="0" collapsed="false">
      <c r="A13785" s="0" t="s">
        <v>3278</v>
      </c>
      <c r="B13785" s="0" t="s">
        <v>186</v>
      </c>
      <c r="C13785" s="0" t="n">
        <v>2002</v>
      </c>
      <c r="D13785" s="0" t="s">
        <v>34</v>
      </c>
      <c r="E13785" s="0" t="s">
        <v>91</v>
      </c>
      <c r="F13785" s="0" t="n">
        <v>0.03</v>
      </c>
      <c r="G13785" s="0" t="n">
        <v>0.01</v>
      </c>
      <c r="H13785" s="0" t="n">
        <v>0</v>
      </c>
      <c r="I13785" s="0" t="n">
        <v>0</v>
      </c>
      <c r="J13785" s="0" t="n">
        <v>0.04</v>
      </c>
      <c r="K13785" s="0" t="n">
        <v>70</v>
      </c>
      <c r="M13785" s="0" t="s">
        <v>103</v>
      </c>
      <c r="N13785" s="0" t="s">
        <v>35</v>
      </c>
      <c r="O13785" s="0" t="s">
        <v>67</v>
      </c>
      <c r="P13785" s="0" t="n">
        <f aca="false">IF(AND(OR(Dashboard!$B$5="All",D13785=Dashboard!$B$5),OR(Dashboard!$D$5="All",N13785=Dashboard!$D$5),OR(AND(C13785&lt;&gt;"",C13785&gt;=Dashboard!$F$5,C13785&lt;=Dashboard!$H$5),AND(C13785="",Dashboard!$F$5&lt;=1980,Dashboard!$H$5&gt;=2016))),1,0)</f>
        <v>1</v>
      </c>
      <c r="Q13785" s="0" t="n">
        <f aca="false">J13785*P13785+ROW()*0.00000001</f>
        <v>0.04013785</v>
      </c>
    </row>
    <row r="13786" customFormat="false" ht="15" hidden="false" customHeight="false" outlineLevel="0" collapsed="false">
      <c r="A13786" s="0" t="s">
        <v>9884</v>
      </c>
      <c r="B13786" s="0" t="s">
        <v>70</v>
      </c>
      <c r="C13786" s="0" t="n">
        <v>2012</v>
      </c>
      <c r="D13786" s="0" t="s">
        <v>102</v>
      </c>
      <c r="E13786" s="0" t="s">
        <v>9885</v>
      </c>
      <c r="F13786" s="0" t="n">
        <v>0.04</v>
      </c>
      <c r="G13786" s="0" t="n">
        <v>0</v>
      </c>
      <c r="H13786" s="0" t="n">
        <v>0</v>
      </c>
      <c r="I13786" s="0" t="n">
        <v>0</v>
      </c>
      <c r="J13786" s="0" t="n">
        <v>0.04</v>
      </c>
      <c r="M13786" s="0" t="s">
        <v>73</v>
      </c>
      <c r="N13786" s="0" t="s">
        <v>74</v>
      </c>
      <c r="P13786" s="0" t="n">
        <f aca="false">IF(AND(OR(Dashboard!$B$5="All",D13786=Dashboard!$B$5),OR(Dashboard!$D$5="All",N13786=Dashboard!$D$5),OR(AND(C13786&lt;&gt;"",C13786&gt;=Dashboard!$F$5,C13786&lt;=Dashboard!$H$5),AND(C13786="",Dashboard!$F$5&lt;=1980,Dashboard!$H$5&gt;=2016))),1,0)</f>
        <v>1</v>
      </c>
      <c r="Q13786" s="0" t="n">
        <f aca="false">J13786*P13786+ROW()*0.00000001</f>
        <v>0.04013786</v>
      </c>
    </row>
    <row r="13787" customFormat="false" ht="15" hidden="false" customHeight="false" outlineLevel="0" collapsed="false">
      <c r="A13787" s="0" t="s">
        <v>8947</v>
      </c>
      <c r="B13787" s="0" t="s">
        <v>97</v>
      </c>
      <c r="C13787" s="0" t="n">
        <v>2011</v>
      </c>
      <c r="D13787" s="0" t="s">
        <v>46</v>
      </c>
      <c r="E13787" s="0" t="s">
        <v>4962</v>
      </c>
      <c r="F13787" s="0" t="n">
        <v>0</v>
      </c>
      <c r="G13787" s="0" t="n">
        <v>0</v>
      </c>
      <c r="H13787" s="0" t="n">
        <v>0.04</v>
      </c>
      <c r="I13787" s="0" t="n">
        <v>0</v>
      </c>
      <c r="J13787" s="0" t="n">
        <v>0.04</v>
      </c>
      <c r="K13787" s="0" t="n">
        <v>65</v>
      </c>
      <c r="L13787" s="0" t="n">
        <v>7.8</v>
      </c>
      <c r="M13787" s="0" t="s">
        <v>103</v>
      </c>
      <c r="N13787" s="0" t="s">
        <v>35</v>
      </c>
      <c r="O13787" s="0" t="s">
        <v>67</v>
      </c>
      <c r="P13787" s="0" t="n">
        <f aca="false">IF(AND(OR(Dashboard!$B$5="All",D13787=Dashboard!$B$5),OR(Dashboard!$D$5="All",N13787=Dashboard!$D$5),OR(AND(C13787&lt;&gt;"",C13787&gt;=Dashboard!$F$5,C13787&lt;=Dashboard!$H$5),AND(C13787="",Dashboard!$F$5&lt;=1980,Dashboard!$H$5&gt;=2016))),1,0)</f>
        <v>1</v>
      </c>
      <c r="Q13787" s="0" t="n">
        <f aca="false">J13787*P13787+ROW()*0.00000001</f>
        <v>0.04013787</v>
      </c>
    </row>
    <row r="13788" customFormat="false" ht="15" hidden="false" customHeight="false" outlineLevel="0" collapsed="false">
      <c r="A13788" s="0" t="s">
        <v>2460</v>
      </c>
      <c r="B13788" s="0" t="s">
        <v>172</v>
      </c>
      <c r="C13788" s="0" t="n">
        <v>2014</v>
      </c>
      <c r="D13788" s="0" t="s">
        <v>71</v>
      </c>
      <c r="E13788" s="0" t="s">
        <v>195</v>
      </c>
      <c r="F13788" s="0" t="n">
        <v>0</v>
      </c>
      <c r="G13788" s="0" t="n">
        <v>0.04</v>
      </c>
      <c r="H13788" s="0" t="n">
        <v>0</v>
      </c>
      <c r="I13788" s="0" t="n">
        <v>0</v>
      </c>
      <c r="J13788" s="0" t="n">
        <v>0.04</v>
      </c>
      <c r="K13788" s="0" t="n">
        <v>84</v>
      </c>
      <c r="L13788" s="0" t="n">
        <v>7.7</v>
      </c>
      <c r="M13788" s="0" t="s">
        <v>103</v>
      </c>
      <c r="N13788" s="0" t="s">
        <v>66</v>
      </c>
      <c r="O13788" s="0" t="s">
        <v>42</v>
      </c>
      <c r="P13788" s="0" t="n">
        <f aca="false">IF(AND(OR(Dashboard!$B$5="All",D13788=Dashboard!$B$5),OR(Dashboard!$D$5="All",N13788=Dashboard!$D$5),OR(AND(C13788&lt;&gt;"",C13788&gt;=Dashboard!$F$5,C13788&lt;=Dashboard!$H$5),AND(C13788="",Dashboard!$F$5&lt;=1980,Dashboard!$H$5&gt;=2016))),1,0)</f>
        <v>1</v>
      </c>
      <c r="Q13788" s="0" t="n">
        <f aca="false">J13788*P13788+ROW()*0.00000001</f>
        <v>0.04013788</v>
      </c>
    </row>
    <row r="13789" customFormat="false" ht="15" hidden="false" customHeight="false" outlineLevel="0" collapsed="false">
      <c r="A13789" s="0" t="s">
        <v>9934</v>
      </c>
      <c r="B13789" s="0" t="s">
        <v>97</v>
      </c>
      <c r="C13789" s="0" t="n">
        <v>2014</v>
      </c>
      <c r="D13789" s="0" t="s">
        <v>114</v>
      </c>
      <c r="E13789" s="0" t="s">
        <v>8827</v>
      </c>
      <c r="F13789" s="0" t="n">
        <v>0</v>
      </c>
      <c r="G13789" s="0" t="n">
        <v>0</v>
      </c>
      <c r="H13789" s="0" t="n">
        <v>0.04</v>
      </c>
      <c r="I13789" s="0" t="n">
        <v>0</v>
      </c>
      <c r="J13789" s="0" t="n">
        <v>0.04</v>
      </c>
      <c r="N13789" s="0" t="s">
        <v>35</v>
      </c>
      <c r="P13789" s="0" t="n">
        <f aca="false">IF(AND(OR(Dashboard!$B$5="All",D13789=Dashboard!$B$5),OR(Dashboard!$D$5="All",N13789=Dashboard!$D$5),OR(AND(C13789&lt;&gt;"",C13789&gt;=Dashboard!$F$5,C13789&lt;=Dashboard!$H$5),AND(C13789="",Dashboard!$F$5&lt;=1980,Dashboard!$H$5&gt;=2016))),1,0)</f>
        <v>1</v>
      </c>
      <c r="Q13789" s="0" t="n">
        <f aca="false">J13789*P13789+ROW()*0.00000001</f>
        <v>0.04013789</v>
      </c>
    </row>
    <row r="13790" customFormat="false" ht="15" hidden="false" customHeight="false" outlineLevel="0" collapsed="false">
      <c r="A13790" s="0" t="s">
        <v>9935</v>
      </c>
      <c r="B13790" s="0" t="s">
        <v>152</v>
      </c>
      <c r="C13790" s="0" t="n">
        <v>2007</v>
      </c>
      <c r="D13790" s="0" t="s">
        <v>246</v>
      </c>
      <c r="E13790" s="0" t="s">
        <v>418</v>
      </c>
      <c r="F13790" s="0" t="n">
        <v>0.01</v>
      </c>
      <c r="G13790" s="0" t="n">
        <v>0.03</v>
      </c>
      <c r="H13790" s="0" t="n">
        <v>0</v>
      </c>
      <c r="I13790" s="0" t="n">
        <v>0.01</v>
      </c>
      <c r="J13790" s="0" t="n">
        <v>0.04</v>
      </c>
      <c r="K13790" s="0" t="n">
        <v>87</v>
      </c>
      <c r="L13790" s="0" t="n">
        <v>8.6</v>
      </c>
      <c r="M13790" s="0" t="s">
        <v>73</v>
      </c>
      <c r="N13790" s="0" t="s">
        <v>152</v>
      </c>
      <c r="O13790" s="0" t="s">
        <v>42</v>
      </c>
      <c r="P13790" s="0" t="n">
        <f aca="false">IF(AND(OR(Dashboard!$B$5="All",D13790=Dashboard!$B$5),OR(Dashboard!$D$5="All",N13790=Dashboard!$D$5),OR(AND(C13790&lt;&gt;"",C13790&gt;=Dashboard!$F$5,C13790&lt;=Dashboard!$H$5),AND(C13790="",Dashboard!$F$5&lt;=1980,Dashboard!$H$5&gt;=2016))),1,0)</f>
        <v>1</v>
      </c>
      <c r="Q13790" s="0" t="n">
        <f aca="false">J13790*P13790+ROW()*0.00000001</f>
        <v>0.0401379</v>
      </c>
    </row>
    <row r="13791" customFormat="false" ht="15" hidden="false" customHeight="false" outlineLevel="0" collapsed="false">
      <c r="A13791" s="0" t="s">
        <v>9936</v>
      </c>
      <c r="B13791" s="0" t="s">
        <v>64</v>
      </c>
      <c r="C13791" s="0" t="n">
        <v>2011</v>
      </c>
      <c r="D13791" s="0" t="s">
        <v>56</v>
      </c>
      <c r="E13791" s="0" t="s">
        <v>1457</v>
      </c>
      <c r="F13791" s="0" t="n">
        <v>0</v>
      </c>
      <c r="G13791" s="0" t="n">
        <v>0</v>
      </c>
      <c r="H13791" s="0" t="n">
        <v>0.04</v>
      </c>
      <c r="I13791" s="0" t="n">
        <v>0</v>
      </c>
      <c r="J13791" s="0" t="n">
        <v>0.04</v>
      </c>
      <c r="N13791" s="0" t="s">
        <v>66</v>
      </c>
      <c r="P13791" s="0" t="n">
        <f aca="false">IF(AND(OR(Dashboard!$B$5="All",D13791=Dashboard!$B$5),OR(Dashboard!$D$5="All",N13791=Dashboard!$D$5),OR(AND(C13791&lt;&gt;"",C13791&gt;=Dashboard!$F$5,C13791&lt;=Dashboard!$H$5),AND(C13791="",Dashboard!$F$5&lt;=1980,Dashboard!$H$5&gt;=2016))),1,0)</f>
        <v>1</v>
      </c>
      <c r="Q13791" s="0" t="n">
        <f aca="false">J13791*P13791+ROW()*0.00000001</f>
        <v>0.04013791</v>
      </c>
    </row>
    <row r="13792" customFormat="false" ht="15" hidden="false" customHeight="false" outlineLevel="0" collapsed="false">
      <c r="A13792" s="0" t="s">
        <v>9937</v>
      </c>
      <c r="B13792" s="0" t="s">
        <v>152</v>
      </c>
      <c r="C13792" s="0" t="n">
        <v>2001</v>
      </c>
      <c r="D13792" s="0" t="s">
        <v>246</v>
      </c>
      <c r="E13792" s="0" t="s">
        <v>142</v>
      </c>
      <c r="F13792" s="0" t="n">
        <v>0</v>
      </c>
      <c r="G13792" s="0" t="n">
        <v>0.04</v>
      </c>
      <c r="H13792" s="0" t="n">
        <v>0</v>
      </c>
      <c r="I13792" s="0" t="n">
        <v>0</v>
      </c>
      <c r="J13792" s="0" t="n">
        <v>0.04</v>
      </c>
      <c r="N13792" s="0" t="s">
        <v>152</v>
      </c>
      <c r="P13792" s="0" t="n">
        <f aca="false">IF(AND(OR(Dashboard!$B$5="All",D13792=Dashboard!$B$5),OR(Dashboard!$D$5="All",N13792=Dashboard!$D$5),OR(AND(C13792&lt;&gt;"",C13792&gt;=Dashboard!$F$5,C13792&lt;=Dashboard!$H$5),AND(C13792="",Dashboard!$F$5&lt;=1980,Dashboard!$H$5&gt;=2016))),1,0)</f>
        <v>1</v>
      </c>
      <c r="Q13792" s="0" t="n">
        <f aca="false">J13792*P13792+ROW()*0.00000001</f>
        <v>0.04013792</v>
      </c>
    </row>
    <row r="13793" customFormat="false" ht="15" hidden="false" customHeight="false" outlineLevel="0" collapsed="false">
      <c r="A13793" s="0" t="s">
        <v>5759</v>
      </c>
      <c r="B13793" s="0" t="s">
        <v>186</v>
      </c>
      <c r="D13793" s="0" t="s">
        <v>34</v>
      </c>
      <c r="E13793" s="0" t="s">
        <v>520</v>
      </c>
      <c r="F13793" s="0" t="n">
        <v>0.03</v>
      </c>
      <c r="G13793" s="0" t="n">
        <v>0.01</v>
      </c>
      <c r="H13793" s="0" t="n">
        <v>0</v>
      </c>
      <c r="I13793" s="0" t="n">
        <v>0</v>
      </c>
      <c r="J13793" s="0" t="n">
        <v>0.04</v>
      </c>
      <c r="K13793" s="0" t="n">
        <v>81</v>
      </c>
      <c r="L13793" s="0" t="n">
        <v>7.8</v>
      </c>
      <c r="M13793" s="0" t="s">
        <v>36</v>
      </c>
      <c r="N13793" s="0" t="s">
        <v>35</v>
      </c>
      <c r="O13793" s="0" t="s">
        <v>42</v>
      </c>
      <c r="P13793" s="0" t="n">
        <f aca="false">IF(AND(OR(Dashboard!$B$5="All",D13793=Dashboard!$B$5),OR(Dashboard!$D$5="All",N13793=Dashboard!$D$5),OR(AND(C13793&lt;&gt;"",C13793&gt;=Dashboard!$F$5,C13793&lt;=Dashboard!$H$5),AND(C13793="",Dashboard!$F$5&lt;=1980,Dashboard!$H$5&gt;=2016))),1,0)</f>
        <v>1</v>
      </c>
      <c r="Q13793" s="0" t="n">
        <f aca="false">J13793*P13793+ROW()*0.00000001</f>
        <v>0.04013793</v>
      </c>
    </row>
    <row r="13794" customFormat="false" ht="15" hidden="false" customHeight="false" outlineLevel="0" collapsed="false">
      <c r="A13794" s="0" t="s">
        <v>9938</v>
      </c>
      <c r="B13794" s="0" t="s">
        <v>164</v>
      </c>
      <c r="C13794" s="0" t="n">
        <v>2009</v>
      </c>
      <c r="D13794" s="0" t="s">
        <v>71</v>
      </c>
      <c r="E13794" s="0" t="s">
        <v>220</v>
      </c>
      <c r="F13794" s="0" t="n">
        <v>0</v>
      </c>
      <c r="G13794" s="0" t="n">
        <v>0</v>
      </c>
      <c r="H13794" s="0" t="n">
        <v>0.04</v>
      </c>
      <c r="I13794" s="0" t="n">
        <v>0</v>
      </c>
      <c r="J13794" s="0" t="n">
        <v>0.04</v>
      </c>
      <c r="N13794" s="0" t="s">
        <v>74</v>
      </c>
      <c r="P13794" s="0" t="n">
        <f aca="false">IF(AND(OR(Dashboard!$B$5="All",D13794=Dashboard!$B$5),OR(Dashboard!$D$5="All",N13794=Dashboard!$D$5),OR(AND(C13794&lt;&gt;"",C13794&gt;=Dashboard!$F$5,C13794&lt;=Dashboard!$H$5),AND(C13794="",Dashboard!$F$5&lt;=1980,Dashboard!$H$5&gt;=2016))),1,0)</f>
        <v>1</v>
      </c>
      <c r="Q13794" s="0" t="n">
        <f aca="false">J13794*P13794+ROW()*0.00000001</f>
        <v>0.04013794</v>
      </c>
    </row>
    <row r="13795" customFormat="false" ht="15" hidden="false" customHeight="false" outlineLevel="0" collapsed="false">
      <c r="A13795" s="0" t="s">
        <v>9939</v>
      </c>
      <c r="B13795" s="0" t="s">
        <v>97</v>
      </c>
      <c r="C13795" s="0" t="n">
        <v>2016</v>
      </c>
      <c r="D13795" s="0" t="s">
        <v>114</v>
      </c>
      <c r="E13795" s="0" t="s">
        <v>328</v>
      </c>
      <c r="F13795" s="0" t="n">
        <v>0</v>
      </c>
      <c r="G13795" s="0" t="n">
        <v>0</v>
      </c>
      <c r="H13795" s="0" t="n">
        <v>0.04</v>
      </c>
      <c r="I13795" s="0" t="n">
        <v>0</v>
      </c>
      <c r="J13795" s="0" t="n">
        <v>0.04</v>
      </c>
      <c r="N13795" s="0" t="s">
        <v>35</v>
      </c>
      <c r="P13795" s="0" t="n">
        <f aca="false">IF(AND(OR(Dashboard!$B$5="All",D13795=Dashboard!$B$5),OR(Dashboard!$D$5="All",N13795=Dashboard!$D$5),OR(AND(C13795&lt;&gt;"",C13795&gt;=Dashboard!$F$5,C13795&lt;=Dashboard!$H$5),AND(C13795="",Dashboard!$F$5&lt;=1980,Dashboard!$H$5&gt;=2016))),1,0)</f>
        <v>1</v>
      </c>
      <c r="Q13795" s="0" t="n">
        <f aca="false">J13795*P13795+ROW()*0.00000001</f>
        <v>0.04013795</v>
      </c>
    </row>
    <row r="13796" customFormat="false" ht="15" hidden="false" customHeight="false" outlineLevel="0" collapsed="false">
      <c r="A13796" s="0" t="s">
        <v>9179</v>
      </c>
      <c r="B13796" s="0" t="s">
        <v>33</v>
      </c>
      <c r="C13796" s="0" t="n">
        <v>2010</v>
      </c>
      <c r="D13796" s="0" t="s">
        <v>114</v>
      </c>
      <c r="E13796" s="0" t="s">
        <v>220</v>
      </c>
      <c r="F13796" s="0" t="n">
        <v>0.03</v>
      </c>
      <c r="G13796" s="0" t="n">
        <v>0</v>
      </c>
      <c r="H13796" s="0" t="n">
        <v>0</v>
      </c>
      <c r="I13796" s="0" t="n">
        <v>0</v>
      </c>
      <c r="J13796" s="0" t="n">
        <v>0.04</v>
      </c>
      <c r="N13796" s="0" t="s">
        <v>35</v>
      </c>
      <c r="P13796" s="0" t="n">
        <f aca="false">IF(AND(OR(Dashboard!$B$5="All",D13796=Dashboard!$B$5),OR(Dashboard!$D$5="All",N13796=Dashboard!$D$5),OR(AND(C13796&lt;&gt;"",C13796&gt;=Dashboard!$F$5,C13796&lt;=Dashboard!$H$5),AND(C13796="",Dashboard!$F$5&lt;=1980,Dashboard!$H$5&gt;=2016))),1,0)</f>
        <v>1</v>
      </c>
      <c r="Q13796" s="0" t="n">
        <f aca="false">J13796*P13796+ROW()*0.00000001</f>
        <v>0.04013796</v>
      </c>
    </row>
    <row r="13797" customFormat="false" ht="15" hidden="false" customHeight="false" outlineLevel="0" collapsed="false">
      <c r="A13797" s="0" t="s">
        <v>9940</v>
      </c>
      <c r="B13797" s="0" t="s">
        <v>33</v>
      </c>
      <c r="C13797" s="0" t="n">
        <v>2010</v>
      </c>
      <c r="D13797" s="0" t="s">
        <v>34</v>
      </c>
      <c r="E13797" s="0" t="s">
        <v>520</v>
      </c>
      <c r="F13797" s="0" t="n">
        <v>0.03</v>
      </c>
      <c r="G13797" s="0" t="n">
        <v>0</v>
      </c>
      <c r="H13797" s="0" t="n">
        <v>0</v>
      </c>
      <c r="I13797" s="0" t="n">
        <v>0</v>
      </c>
      <c r="J13797" s="0" t="n">
        <v>0.04</v>
      </c>
      <c r="N13797" s="0" t="s">
        <v>35</v>
      </c>
      <c r="P13797" s="0" t="n">
        <f aca="false">IF(AND(OR(Dashboard!$B$5="All",D13797=Dashboard!$B$5),OR(Dashboard!$D$5="All",N13797=Dashboard!$D$5),OR(AND(C13797&lt;&gt;"",C13797&gt;=Dashboard!$F$5,C13797&lt;=Dashboard!$H$5),AND(C13797="",Dashboard!$F$5&lt;=1980,Dashboard!$H$5&gt;=2016))),1,0)</f>
        <v>1</v>
      </c>
      <c r="Q13797" s="0" t="n">
        <f aca="false">J13797*P13797+ROW()*0.00000001</f>
        <v>0.04013797</v>
      </c>
    </row>
    <row r="13798" customFormat="false" ht="15" hidden="false" customHeight="false" outlineLevel="0" collapsed="false">
      <c r="A13798" s="0" t="s">
        <v>9941</v>
      </c>
      <c r="B13798" s="0" t="s">
        <v>78</v>
      </c>
      <c r="C13798" s="0" t="n">
        <v>1995</v>
      </c>
      <c r="D13798" s="0" t="s">
        <v>41</v>
      </c>
      <c r="E13798" s="0" t="s">
        <v>996</v>
      </c>
      <c r="F13798" s="0" t="n">
        <v>0</v>
      </c>
      <c r="G13798" s="0" t="n">
        <v>0</v>
      </c>
      <c r="H13798" s="0" t="n">
        <v>0.04</v>
      </c>
      <c r="I13798" s="0" t="n">
        <v>0</v>
      </c>
      <c r="J13798" s="0" t="n">
        <v>0.04</v>
      </c>
      <c r="N13798" s="0" t="s">
        <v>35</v>
      </c>
      <c r="P13798" s="0" t="n">
        <f aca="false">IF(AND(OR(Dashboard!$B$5="All",D13798=Dashboard!$B$5),OR(Dashboard!$D$5="All",N13798=Dashboard!$D$5),OR(AND(C13798&lt;&gt;"",C13798&gt;=Dashboard!$F$5,C13798&lt;=Dashboard!$H$5),AND(C13798="",Dashboard!$F$5&lt;=1980,Dashboard!$H$5&gt;=2016))),1,0)</f>
        <v>1</v>
      </c>
      <c r="Q13798" s="0" t="n">
        <f aca="false">J13798*P13798+ROW()*0.00000001</f>
        <v>0.04013798</v>
      </c>
    </row>
    <row r="13799" customFormat="false" ht="15" hidden="false" customHeight="false" outlineLevel="0" collapsed="false">
      <c r="A13799" s="0" t="s">
        <v>9942</v>
      </c>
      <c r="B13799" s="0" t="s">
        <v>108</v>
      </c>
      <c r="C13799" s="0" t="n">
        <v>1999</v>
      </c>
      <c r="D13799" s="0" t="s">
        <v>41</v>
      </c>
      <c r="E13799" s="0" t="s">
        <v>124</v>
      </c>
      <c r="F13799" s="0" t="n">
        <v>0.03</v>
      </c>
      <c r="G13799" s="0" t="n">
        <v>0.01</v>
      </c>
      <c r="H13799" s="0" t="n">
        <v>0</v>
      </c>
      <c r="I13799" s="0" t="n">
        <v>0</v>
      </c>
      <c r="J13799" s="0" t="n">
        <v>0.04</v>
      </c>
      <c r="N13799" s="0" t="s">
        <v>35</v>
      </c>
      <c r="P13799" s="0" t="n">
        <f aca="false">IF(AND(OR(Dashboard!$B$5="All",D13799=Dashboard!$B$5),OR(Dashboard!$D$5="All",N13799=Dashboard!$D$5),OR(AND(C13799&lt;&gt;"",C13799&gt;=Dashboard!$F$5,C13799&lt;=Dashboard!$H$5),AND(C13799="",Dashboard!$F$5&lt;=1980,Dashboard!$H$5&gt;=2016))),1,0)</f>
        <v>1</v>
      </c>
      <c r="Q13799" s="0" t="n">
        <f aca="false">J13799*P13799+ROW()*0.00000001</f>
        <v>0.04013799</v>
      </c>
    </row>
    <row r="13800" customFormat="false" ht="15" hidden="false" customHeight="false" outlineLevel="0" collapsed="false">
      <c r="A13800" s="0" t="s">
        <v>1699</v>
      </c>
      <c r="B13800" s="0" t="s">
        <v>108</v>
      </c>
      <c r="C13800" s="0" t="n">
        <v>1999</v>
      </c>
      <c r="D13800" s="0" t="s">
        <v>246</v>
      </c>
      <c r="E13800" s="0" t="s">
        <v>821</v>
      </c>
      <c r="F13800" s="0" t="n">
        <v>0.03</v>
      </c>
      <c r="G13800" s="0" t="n">
        <v>0.01</v>
      </c>
      <c r="H13800" s="0" t="n">
        <v>0</v>
      </c>
      <c r="I13800" s="0" t="n">
        <v>0</v>
      </c>
      <c r="J13800" s="0" t="n">
        <v>0.04</v>
      </c>
      <c r="N13800" s="0" t="s">
        <v>35</v>
      </c>
      <c r="P13800" s="0" t="n">
        <f aca="false">IF(AND(OR(Dashboard!$B$5="All",D13800=Dashboard!$B$5),OR(Dashboard!$D$5="All",N13800=Dashboard!$D$5),OR(AND(C13800&lt;&gt;"",C13800&gt;=Dashboard!$F$5,C13800&lt;=Dashboard!$H$5),AND(C13800="",Dashboard!$F$5&lt;=1980,Dashboard!$H$5&gt;=2016))),1,0)</f>
        <v>1</v>
      </c>
      <c r="Q13800" s="0" t="n">
        <f aca="false">J13800*P13800+ROW()*0.00000001</f>
        <v>0.040138</v>
      </c>
    </row>
    <row r="13801" customFormat="false" ht="15" hidden="false" customHeight="false" outlineLevel="0" collapsed="false">
      <c r="A13801" s="0" t="s">
        <v>9943</v>
      </c>
      <c r="B13801" s="0" t="s">
        <v>108</v>
      </c>
      <c r="C13801" s="0" t="n">
        <v>1999</v>
      </c>
      <c r="D13801" s="0" t="s">
        <v>41</v>
      </c>
      <c r="E13801" s="0" t="s">
        <v>2924</v>
      </c>
      <c r="F13801" s="0" t="n">
        <v>0.03</v>
      </c>
      <c r="G13801" s="0" t="n">
        <v>0.01</v>
      </c>
      <c r="H13801" s="0" t="n">
        <v>0</v>
      </c>
      <c r="I13801" s="0" t="n">
        <v>0</v>
      </c>
      <c r="J13801" s="0" t="n">
        <v>0.04</v>
      </c>
      <c r="N13801" s="0" t="s">
        <v>35</v>
      </c>
      <c r="P13801" s="0" t="n">
        <f aca="false">IF(AND(OR(Dashboard!$B$5="All",D13801=Dashboard!$B$5),OR(Dashboard!$D$5="All",N13801=Dashboard!$D$5),OR(AND(C13801&lt;&gt;"",C13801&gt;=Dashboard!$F$5,C13801&lt;=Dashboard!$H$5),AND(C13801="",Dashboard!$F$5&lt;=1980,Dashboard!$H$5&gt;=2016))),1,0)</f>
        <v>1</v>
      </c>
      <c r="Q13801" s="0" t="n">
        <f aca="false">J13801*P13801+ROW()*0.00000001</f>
        <v>0.04013801</v>
      </c>
    </row>
    <row r="13802" customFormat="false" ht="15" hidden="false" customHeight="false" outlineLevel="0" collapsed="false">
      <c r="A13802" s="0" t="s">
        <v>9944</v>
      </c>
      <c r="B13802" s="0" t="s">
        <v>108</v>
      </c>
      <c r="C13802" s="0" t="n">
        <v>2000</v>
      </c>
      <c r="D13802" s="0" t="s">
        <v>16</v>
      </c>
      <c r="E13802" s="0" t="s">
        <v>821</v>
      </c>
      <c r="F13802" s="0" t="n">
        <v>0.03</v>
      </c>
      <c r="G13802" s="0" t="n">
        <v>0.01</v>
      </c>
      <c r="H13802" s="0" t="n">
        <v>0</v>
      </c>
      <c r="I13802" s="0" t="n">
        <v>0</v>
      </c>
      <c r="J13802" s="0" t="n">
        <v>0.04</v>
      </c>
      <c r="N13802" s="0" t="s">
        <v>35</v>
      </c>
      <c r="P13802" s="0" t="n">
        <f aca="false">IF(AND(OR(Dashboard!$B$5="All",D13802=Dashboard!$B$5),OR(Dashboard!$D$5="All",N13802=Dashboard!$D$5),OR(AND(C13802&lt;&gt;"",C13802&gt;=Dashboard!$F$5,C13802&lt;=Dashboard!$H$5),AND(C13802="",Dashboard!$F$5&lt;=1980,Dashboard!$H$5&gt;=2016))),1,0)</f>
        <v>1</v>
      </c>
      <c r="Q13802" s="0" t="n">
        <f aca="false">J13802*P13802+ROW()*0.00000001</f>
        <v>0.04013802</v>
      </c>
    </row>
    <row r="13803" customFormat="false" ht="15" hidden="false" customHeight="false" outlineLevel="0" collapsed="false">
      <c r="A13803" s="0" t="s">
        <v>9945</v>
      </c>
      <c r="B13803" s="0" t="s">
        <v>108</v>
      </c>
      <c r="C13803" s="0" t="n">
        <v>1999</v>
      </c>
      <c r="D13803" s="0" t="s">
        <v>246</v>
      </c>
      <c r="E13803" s="0" t="s">
        <v>328</v>
      </c>
      <c r="F13803" s="0" t="n">
        <v>0</v>
      </c>
      <c r="G13803" s="0" t="n">
        <v>0</v>
      </c>
      <c r="H13803" s="0" t="n">
        <v>0.04</v>
      </c>
      <c r="I13803" s="0" t="n">
        <v>0</v>
      </c>
      <c r="J13803" s="0" t="n">
        <v>0.04</v>
      </c>
      <c r="N13803" s="0" t="s">
        <v>35</v>
      </c>
      <c r="P13803" s="0" t="n">
        <f aca="false">IF(AND(OR(Dashboard!$B$5="All",D13803=Dashboard!$B$5),OR(Dashboard!$D$5="All",N13803=Dashboard!$D$5),OR(AND(C13803&lt;&gt;"",C13803&gt;=Dashboard!$F$5,C13803&lt;=Dashboard!$H$5),AND(C13803="",Dashboard!$F$5&lt;=1980,Dashboard!$H$5&gt;=2016))),1,0)</f>
        <v>1</v>
      </c>
      <c r="Q13803" s="0" t="n">
        <f aca="false">J13803*P13803+ROW()*0.00000001</f>
        <v>0.04013803</v>
      </c>
    </row>
    <row r="13804" customFormat="false" ht="15" hidden="false" customHeight="false" outlineLevel="0" collapsed="false">
      <c r="A13804" s="0" t="s">
        <v>9946</v>
      </c>
      <c r="B13804" s="0" t="s">
        <v>108</v>
      </c>
      <c r="C13804" s="0" t="n">
        <v>1998</v>
      </c>
      <c r="D13804" s="0" t="s">
        <v>102</v>
      </c>
      <c r="E13804" s="0" t="s">
        <v>220</v>
      </c>
      <c r="F13804" s="0" t="n">
        <v>0.03</v>
      </c>
      <c r="G13804" s="0" t="n">
        <v>0.01</v>
      </c>
      <c r="H13804" s="0" t="n">
        <v>0</v>
      </c>
      <c r="I13804" s="0" t="n">
        <v>0</v>
      </c>
      <c r="J13804" s="0" t="n">
        <v>0.04</v>
      </c>
      <c r="N13804" s="0" t="s">
        <v>35</v>
      </c>
      <c r="P13804" s="0" t="n">
        <f aca="false">IF(AND(OR(Dashboard!$B$5="All",D13804=Dashboard!$B$5),OR(Dashboard!$D$5="All",N13804=Dashboard!$D$5),OR(AND(C13804&lt;&gt;"",C13804&gt;=Dashboard!$F$5,C13804&lt;=Dashboard!$H$5),AND(C13804="",Dashboard!$F$5&lt;=1980,Dashboard!$H$5&gt;=2016))),1,0)</f>
        <v>1</v>
      </c>
      <c r="Q13804" s="0" t="n">
        <f aca="false">J13804*P13804+ROW()*0.00000001</f>
        <v>0.04013804</v>
      </c>
    </row>
    <row r="13805" customFormat="false" ht="15" hidden="false" customHeight="false" outlineLevel="0" collapsed="false">
      <c r="A13805" s="0" t="s">
        <v>9947</v>
      </c>
      <c r="B13805" s="0" t="s">
        <v>85</v>
      </c>
      <c r="C13805" s="0" t="n">
        <v>2003</v>
      </c>
      <c r="D13805" s="0" t="s">
        <v>16</v>
      </c>
      <c r="E13805" s="0" t="s">
        <v>160</v>
      </c>
      <c r="F13805" s="0" t="n">
        <v>0.03</v>
      </c>
      <c r="G13805" s="0" t="n">
        <v>0.01</v>
      </c>
      <c r="H13805" s="0" t="n">
        <v>0</v>
      </c>
      <c r="I13805" s="0" t="n">
        <v>0</v>
      </c>
      <c r="J13805" s="0" t="n">
        <v>0.04</v>
      </c>
      <c r="K13805" s="0" t="n">
        <v>47</v>
      </c>
      <c r="L13805" s="0" t="n">
        <v>5.7</v>
      </c>
      <c r="M13805" s="0" t="s">
        <v>36</v>
      </c>
      <c r="N13805" s="0" t="s">
        <v>35</v>
      </c>
      <c r="O13805" s="0" t="s">
        <v>177</v>
      </c>
      <c r="P13805" s="0" t="n">
        <f aca="false">IF(AND(OR(Dashboard!$B$5="All",D13805=Dashboard!$B$5),OR(Dashboard!$D$5="All",N13805=Dashboard!$D$5),OR(AND(C13805&lt;&gt;"",C13805&gt;=Dashboard!$F$5,C13805&lt;=Dashboard!$H$5),AND(C13805="",Dashboard!$F$5&lt;=1980,Dashboard!$H$5&gt;=2016))),1,0)</f>
        <v>1</v>
      </c>
      <c r="Q13805" s="0" t="n">
        <f aca="false">J13805*P13805+ROW()*0.00000001</f>
        <v>0.04013805</v>
      </c>
    </row>
    <row r="13806" customFormat="false" ht="15" hidden="false" customHeight="false" outlineLevel="0" collapsed="false">
      <c r="A13806" s="0" t="s">
        <v>9948</v>
      </c>
      <c r="B13806" s="0" t="s">
        <v>164</v>
      </c>
      <c r="C13806" s="0" t="n">
        <v>2012</v>
      </c>
      <c r="D13806" s="0" t="s">
        <v>71</v>
      </c>
      <c r="E13806" s="0" t="s">
        <v>4105</v>
      </c>
      <c r="F13806" s="0" t="n">
        <v>0</v>
      </c>
      <c r="G13806" s="0" t="n">
        <v>0</v>
      </c>
      <c r="H13806" s="0" t="n">
        <v>0.04</v>
      </c>
      <c r="I13806" s="0" t="n">
        <v>0</v>
      </c>
      <c r="J13806" s="0" t="n">
        <v>0.04</v>
      </c>
      <c r="N13806" s="0" t="s">
        <v>74</v>
      </c>
      <c r="P13806" s="0" t="n">
        <f aca="false">IF(AND(OR(Dashboard!$B$5="All",D13806=Dashboard!$B$5),OR(Dashboard!$D$5="All",N13806=Dashboard!$D$5),OR(AND(C13806&lt;&gt;"",C13806&gt;=Dashboard!$F$5,C13806&lt;=Dashboard!$H$5),AND(C13806="",Dashboard!$F$5&lt;=1980,Dashboard!$H$5&gt;=2016))),1,0)</f>
        <v>1</v>
      </c>
      <c r="Q13806" s="0" t="n">
        <f aca="false">J13806*P13806+ROW()*0.00000001</f>
        <v>0.04013806</v>
      </c>
    </row>
    <row r="13807" customFormat="false" ht="15" hidden="false" customHeight="false" outlineLevel="0" collapsed="false">
      <c r="A13807" s="0" t="s">
        <v>9949</v>
      </c>
      <c r="B13807" s="0" t="s">
        <v>76</v>
      </c>
      <c r="C13807" s="0" t="n">
        <v>2003</v>
      </c>
      <c r="D13807" s="0" t="s">
        <v>71</v>
      </c>
      <c r="E13807" s="0" t="s">
        <v>2855</v>
      </c>
      <c r="F13807" s="0" t="n">
        <v>0</v>
      </c>
      <c r="G13807" s="0" t="n">
        <v>0</v>
      </c>
      <c r="H13807" s="0" t="n">
        <v>0.04</v>
      </c>
      <c r="I13807" s="0" t="n">
        <v>0</v>
      </c>
      <c r="J13807" s="0" t="n">
        <v>0.04</v>
      </c>
      <c r="N13807" s="0" t="s">
        <v>74</v>
      </c>
      <c r="P13807" s="0" t="n">
        <f aca="false">IF(AND(OR(Dashboard!$B$5="All",D13807=Dashboard!$B$5),OR(Dashboard!$D$5="All",N13807=Dashboard!$D$5),OR(AND(C13807&lt;&gt;"",C13807&gt;=Dashboard!$F$5,C13807&lt;=Dashboard!$H$5),AND(C13807="",Dashboard!$F$5&lt;=1980,Dashboard!$H$5&gt;=2016))),1,0)</f>
        <v>1</v>
      </c>
      <c r="Q13807" s="0" t="n">
        <f aca="false">J13807*P13807+ROW()*0.00000001</f>
        <v>0.04013807</v>
      </c>
    </row>
    <row r="13808" customFormat="false" ht="15" hidden="false" customHeight="false" outlineLevel="0" collapsed="false">
      <c r="A13808" s="0" t="s">
        <v>6668</v>
      </c>
      <c r="B13808" s="0" t="s">
        <v>851</v>
      </c>
      <c r="C13808" s="0" t="n">
        <v>2012</v>
      </c>
      <c r="D13808" s="0" t="s">
        <v>41</v>
      </c>
      <c r="E13808" s="0" t="s">
        <v>1002</v>
      </c>
      <c r="F13808" s="0" t="n">
        <v>0.02</v>
      </c>
      <c r="G13808" s="0" t="n">
        <v>0.01</v>
      </c>
      <c r="H13808" s="0" t="n">
        <v>0</v>
      </c>
      <c r="I13808" s="0" t="n">
        <v>0.01</v>
      </c>
      <c r="J13808" s="0" t="n">
        <v>0.04</v>
      </c>
      <c r="L13808" s="0" t="n">
        <v>3.8</v>
      </c>
      <c r="M13808" s="0" t="s">
        <v>36</v>
      </c>
      <c r="N13808" s="0" t="s">
        <v>74</v>
      </c>
      <c r="P13808" s="0" t="n">
        <f aca="false">IF(AND(OR(Dashboard!$B$5="All",D13808=Dashboard!$B$5),OR(Dashboard!$D$5="All",N13808=Dashboard!$D$5),OR(AND(C13808&lt;&gt;"",C13808&gt;=Dashboard!$F$5,C13808&lt;=Dashboard!$H$5),AND(C13808="",Dashboard!$F$5&lt;=1980,Dashboard!$H$5&gt;=2016))),1,0)</f>
        <v>1</v>
      </c>
      <c r="Q13808" s="0" t="n">
        <f aca="false">J13808*P13808+ROW()*0.00000001</f>
        <v>0.04013808</v>
      </c>
    </row>
    <row r="13809" customFormat="false" ht="15" hidden="false" customHeight="false" outlineLevel="0" collapsed="false">
      <c r="A13809" s="0" t="s">
        <v>9365</v>
      </c>
      <c r="B13809" s="0" t="s">
        <v>186</v>
      </c>
      <c r="C13809" s="0" t="n">
        <v>2002</v>
      </c>
      <c r="D13809" s="0" t="s">
        <v>16</v>
      </c>
      <c r="E13809" s="0" t="s">
        <v>418</v>
      </c>
      <c r="F13809" s="0" t="n">
        <v>0.03</v>
      </c>
      <c r="G13809" s="0" t="n">
        <v>0.01</v>
      </c>
      <c r="H13809" s="0" t="n">
        <v>0</v>
      </c>
      <c r="I13809" s="0" t="n">
        <v>0</v>
      </c>
      <c r="J13809" s="0" t="n">
        <v>0.04</v>
      </c>
      <c r="N13809" s="0" t="s">
        <v>35</v>
      </c>
      <c r="P13809" s="0" t="n">
        <f aca="false">IF(AND(OR(Dashboard!$B$5="All",D13809=Dashboard!$B$5),OR(Dashboard!$D$5="All",N13809=Dashboard!$D$5),OR(AND(C13809&lt;&gt;"",C13809&gt;=Dashboard!$F$5,C13809&lt;=Dashboard!$H$5),AND(C13809="",Dashboard!$F$5&lt;=1980,Dashboard!$H$5&gt;=2016))),1,0)</f>
        <v>1</v>
      </c>
      <c r="Q13809" s="0" t="n">
        <f aca="false">J13809*P13809+ROW()*0.00000001</f>
        <v>0.04013809</v>
      </c>
    </row>
    <row r="13810" customFormat="false" ht="15" hidden="false" customHeight="false" outlineLevel="0" collapsed="false">
      <c r="A13810" s="0" t="s">
        <v>9950</v>
      </c>
      <c r="B13810" s="0" t="s">
        <v>164</v>
      </c>
      <c r="C13810" s="0" t="n">
        <v>2011</v>
      </c>
      <c r="D13810" s="0" t="s">
        <v>46</v>
      </c>
      <c r="E13810" s="0" t="s">
        <v>782</v>
      </c>
      <c r="F13810" s="0" t="n">
        <v>0</v>
      </c>
      <c r="G13810" s="0" t="n">
        <v>0</v>
      </c>
      <c r="H13810" s="0" t="n">
        <v>0.04</v>
      </c>
      <c r="I13810" s="0" t="n">
        <v>0</v>
      </c>
      <c r="J13810" s="0" t="n">
        <v>0.04</v>
      </c>
      <c r="N13810" s="0" t="s">
        <v>74</v>
      </c>
      <c r="P13810" s="0" t="n">
        <f aca="false">IF(AND(OR(Dashboard!$B$5="All",D13810=Dashboard!$B$5),OR(Dashboard!$D$5="All",N13810=Dashboard!$D$5),OR(AND(C13810&lt;&gt;"",C13810&gt;=Dashboard!$F$5,C13810&lt;=Dashboard!$H$5),AND(C13810="",Dashboard!$F$5&lt;=1980,Dashboard!$H$5&gt;=2016))),1,0)</f>
        <v>1</v>
      </c>
      <c r="Q13810" s="0" t="n">
        <f aca="false">J13810*P13810+ROW()*0.00000001</f>
        <v>0.0401381</v>
      </c>
    </row>
    <row r="13811" customFormat="false" ht="15" hidden="false" customHeight="false" outlineLevel="0" collapsed="false">
      <c r="A13811" s="0" t="s">
        <v>9951</v>
      </c>
      <c r="B13811" s="0" t="s">
        <v>144</v>
      </c>
      <c r="C13811" s="0" t="n">
        <v>2005</v>
      </c>
      <c r="D13811" s="0" t="s">
        <v>246</v>
      </c>
      <c r="E13811" s="0" t="s">
        <v>547</v>
      </c>
      <c r="F13811" s="0" t="n">
        <v>0.03</v>
      </c>
      <c r="G13811" s="0" t="n">
        <v>0.01</v>
      </c>
      <c r="H13811" s="0" t="n">
        <v>0</v>
      </c>
      <c r="I13811" s="0" t="n">
        <v>0</v>
      </c>
      <c r="J13811" s="0" t="n">
        <v>0.04</v>
      </c>
      <c r="K13811" s="0" t="n">
        <v>69</v>
      </c>
      <c r="L13811" s="0" t="n">
        <v>9.2</v>
      </c>
      <c r="M13811" s="0" t="s">
        <v>103</v>
      </c>
      <c r="N13811" s="0" t="s">
        <v>66</v>
      </c>
      <c r="O13811" s="0" t="s">
        <v>67</v>
      </c>
      <c r="P13811" s="0" t="n">
        <f aca="false">IF(AND(OR(Dashboard!$B$5="All",D13811=Dashboard!$B$5),OR(Dashboard!$D$5="All",N13811=Dashboard!$D$5),OR(AND(C13811&lt;&gt;"",C13811&gt;=Dashboard!$F$5,C13811&lt;=Dashboard!$H$5),AND(C13811="",Dashboard!$F$5&lt;=1980,Dashboard!$H$5&gt;=2016))),1,0)</f>
        <v>1</v>
      </c>
      <c r="Q13811" s="0" t="n">
        <f aca="false">J13811*P13811+ROW()*0.00000001</f>
        <v>0.04013811</v>
      </c>
    </row>
    <row r="13812" customFormat="false" ht="15" hidden="false" customHeight="false" outlineLevel="0" collapsed="false">
      <c r="A13812" s="0" t="s">
        <v>8553</v>
      </c>
      <c r="B13812" s="0" t="s">
        <v>164</v>
      </c>
      <c r="C13812" s="0" t="n">
        <v>2012</v>
      </c>
      <c r="D13812" s="0" t="s">
        <v>34</v>
      </c>
      <c r="E13812" s="0" t="s">
        <v>4105</v>
      </c>
      <c r="F13812" s="0" t="n">
        <v>0</v>
      </c>
      <c r="G13812" s="0" t="n">
        <v>0</v>
      </c>
      <c r="H13812" s="0" t="n">
        <v>0.04</v>
      </c>
      <c r="I13812" s="0" t="n">
        <v>0</v>
      </c>
      <c r="J13812" s="0" t="n">
        <v>0.04</v>
      </c>
      <c r="N13812" s="0" t="s">
        <v>74</v>
      </c>
      <c r="P13812" s="0" t="n">
        <f aca="false">IF(AND(OR(Dashboard!$B$5="All",D13812=Dashboard!$B$5),OR(Dashboard!$D$5="All",N13812=Dashboard!$D$5),OR(AND(C13812&lt;&gt;"",C13812&gt;=Dashboard!$F$5,C13812&lt;=Dashboard!$H$5),AND(C13812="",Dashboard!$F$5&lt;=1980,Dashboard!$H$5&gt;=2016))),1,0)</f>
        <v>1</v>
      </c>
      <c r="Q13812" s="0" t="n">
        <f aca="false">J13812*P13812+ROW()*0.00000001</f>
        <v>0.04013812</v>
      </c>
    </row>
    <row r="13813" customFormat="false" ht="15" hidden="false" customHeight="false" outlineLevel="0" collapsed="false">
      <c r="A13813" s="0" t="s">
        <v>9952</v>
      </c>
      <c r="B13813" s="0" t="s">
        <v>152</v>
      </c>
      <c r="C13813" s="0" t="n">
        <v>2003</v>
      </c>
      <c r="D13813" s="0" t="s">
        <v>246</v>
      </c>
      <c r="E13813" s="0" t="s">
        <v>65</v>
      </c>
      <c r="F13813" s="0" t="n">
        <v>0.01</v>
      </c>
      <c r="G13813" s="0" t="n">
        <v>0.02</v>
      </c>
      <c r="H13813" s="0" t="n">
        <v>0</v>
      </c>
      <c r="I13813" s="0" t="n">
        <v>0.01</v>
      </c>
      <c r="J13813" s="0" t="n">
        <v>0.04</v>
      </c>
      <c r="K13813" s="0" t="n">
        <v>89</v>
      </c>
      <c r="L13813" s="0" t="n">
        <v>9</v>
      </c>
      <c r="M13813" s="0" t="s">
        <v>103</v>
      </c>
      <c r="N13813" s="0" t="s">
        <v>152</v>
      </c>
      <c r="O13813" s="0" t="s">
        <v>42</v>
      </c>
      <c r="P13813" s="0" t="n">
        <f aca="false">IF(AND(OR(Dashboard!$B$5="All",D13813=Dashboard!$B$5),OR(Dashboard!$D$5="All",N13813=Dashboard!$D$5),OR(AND(C13813&lt;&gt;"",C13813&gt;=Dashboard!$F$5,C13813&lt;=Dashboard!$H$5),AND(C13813="",Dashboard!$F$5&lt;=1980,Dashboard!$H$5&gt;=2016))),1,0)</f>
        <v>1</v>
      </c>
      <c r="Q13813" s="0" t="n">
        <f aca="false">J13813*P13813+ROW()*0.00000001</f>
        <v>0.04013813</v>
      </c>
    </row>
    <row r="13814" customFormat="false" ht="15" hidden="false" customHeight="false" outlineLevel="0" collapsed="false">
      <c r="A13814" s="0" t="s">
        <v>7591</v>
      </c>
      <c r="B13814" s="0" t="s">
        <v>50</v>
      </c>
      <c r="C13814" s="0" t="n">
        <v>2010</v>
      </c>
      <c r="D13814" s="0" t="s">
        <v>52</v>
      </c>
      <c r="E13814" s="0" t="s">
        <v>124</v>
      </c>
      <c r="F13814" s="0" t="n">
        <v>0.04</v>
      </c>
      <c r="G13814" s="0" t="n">
        <v>0</v>
      </c>
      <c r="H13814" s="0" t="n">
        <v>0</v>
      </c>
      <c r="I13814" s="0" t="n">
        <v>0</v>
      </c>
      <c r="J13814" s="0" t="n">
        <v>0.04</v>
      </c>
      <c r="M13814" s="0" t="s">
        <v>36</v>
      </c>
      <c r="N13814" s="0" t="s">
        <v>35</v>
      </c>
      <c r="P13814" s="0" t="n">
        <f aca="false">IF(AND(OR(Dashboard!$B$5="All",D13814=Dashboard!$B$5),OR(Dashboard!$D$5="All",N13814=Dashboard!$D$5),OR(AND(C13814&lt;&gt;"",C13814&gt;=Dashboard!$F$5,C13814&lt;=Dashboard!$H$5),AND(C13814="",Dashboard!$F$5&lt;=1980,Dashboard!$H$5&gt;=2016))),1,0)</f>
        <v>1</v>
      </c>
      <c r="Q13814" s="0" t="n">
        <f aca="false">J13814*P13814+ROW()*0.00000001</f>
        <v>0.04013814</v>
      </c>
    </row>
    <row r="13815" customFormat="false" ht="15" hidden="false" customHeight="false" outlineLevel="0" collapsed="false">
      <c r="A13815" s="0" t="s">
        <v>9953</v>
      </c>
      <c r="B13815" s="0" t="s">
        <v>117</v>
      </c>
      <c r="C13815" s="0" t="n">
        <v>1998</v>
      </c>
      <c r="D13815" s="0" t="s">
        <v>56</v>
      </c>
      <c r="E13815" s="0" t="s">
        <v>328</v>
      </c>
      <c r="F13815" s="0" t="n">
        <v>0.02</v>
      </c>
      <c r="G13815" s="0" t="n">
        <v>0.02</v>
      </c>
      <c r="H13815" s="0" t="n">
        <v>0</v>
      </c>
      <c r="I13815" s="0" t="n">
        <v>0</v>
      </c>
      <c r="J13815" s="0" t="n">
        <v>0.04</v>
      </c>
      <c r="N13815" s="0" t="s">
        <v>74</v>
      </c>
      <c r="P13815" s="0" t="n">
        <f aca="false">IF(AND(OR(Dashboard!$B$5="All",D13815=Dashboard!$B$5),OR(Dashboard!$D$5="All",N13815=Dashboard!$D$5),OR(AND(C13815&lt;&gt;"",C13815&gt;=Dashboard!$F$5,C13815&lt;=Dashboard!$H$5),AND(C13815="",Dashboard!$F$5&lt;=1980,Dashboard!$H$5&gt;=2016))),1,0)</f>
        <v>1</v>
      </c>
      <c r="Q13815" s="0" t="n">
        <f aca="false">J13815*P13815+ROW()*0.00000001</f>
        <v>0.04013815</v>
      </c>
    </row>
    <row r="13816" customFormat="false" ht="15" hidden="false" customHeight="false" outlineLevel="0" collapsed="false">
      <c r="A13816" s="0" t="s">
        <v>9954</v>
      </c>
      <c r="B13816" s="0" t="s">
        <v>164</v>
      </c>
      <c r="C13816" s="0" t="n">
        <v>2009</v>
      </c>
      <c r="D13816" s="0" t="s">
        <v>46</v>
      </c>
      <c r="E13816" s="0" t="s">
        <v>89</v>
      </c>
      <c r="F13816" s="0" t="n">
        <v>0</v>
      </c>
      <c r="G13816" s="0" t="n">
        <v>0</v>
      </c>
      <c r="H13816" s="0" t="n">
        <v>0.04</v>
      </c>
      <c r="I13816" s="0" t="n">
        <v>0</v>
      </c>
      <c r="J13816" s="0" t="n">
        <v>0.04</v>
      </c>
      <c r="N13816" s="0" t="s">
        <v>74</v>
      </c>
      <c r="P13816" s="0" t="n">
        <f aca="false">IF(AND(OR(Dashboard!$B$5="All",D13816=Dashboard!$B$5),OR(Dashboard!$D$5="All",N13816=Dashboard!$D$5),OR(AND(C13816&lt;&gt;"",C13816&gt;=Dashboard!$F$5,C13816&lt;=Dashboard!$H$5),AND(C13816="",Dashboard!$F$5&lt;=1980,Dashboard!$H$5&gt;=2016))),1,0)</f>
        <v>1</v>
      </c>
      <c r="Q13816" s="0" t="n">
        <f aca="false">J13816*P13816+ROW()*0.00000001</f>
        <v>0.04013816</v>
      </c>
    </row>
    <row r="13817" customFormat="false" ht="15" hidden="false" customHeight="false" outlineLevel="0" collapsed="false">
      <c r="A13817" s="0" t="s">
        <v>9955</v>
      </c>
      <c r="B13817" s="0" t="s">
        <v>152</v>
      </c>
      <c r="C13817" s="0" t="n">
        <v>2011</v>
      </c>
      <c r="D13817" s="0" t="s">
        <v>246</v>
      </c>
      <c r="E13817" s="0" t="s">
        <v>520</v>
      </c>
      <c r="F13817" s="0" t="n">
        <v>0</v>
      </c>
      <c r="G13817" s="0" t="n">
        <v>0.03</v>
      </c>
      <c r="H13817" s="0" t="n">
        <v>0</v>
      </c>
      <c r="I13817" s="0" t="n">
        <v>0.01</v>
      </c>
      <c r="J13817" s="0" t="n">
        <v>0.04</v>
      </c>
      <c r="K13817" s="0" t="n">
        <v>68</v>
      </c>
      <c r="L13817" s="0" t="n">
        <v>4.9</v>
      </c>
      <c r="M13817" s="0" t="s">
        <v>103</v>
      </c>
      <c r="N13817" s="0" t="s">
        <v>152</v>
      </c>
      <c r="O13817" s="0" t="s">
        <v>67</v>
      </c>
      <c r="P13817" s="0" t="n">
        <f aca="false">IF(AND(OR(Dashboard!$B$5="All",D13817=Dashboard!$B$5),OR(Dashboard!$D$5="All",N13817=Dashboard!$D$5),OR(AND(C13817&lt;&gt;"",C13817&gt;=Dashboard!$F$5,C13817&lt;=Dashboard!$H$5),AND(C13817="",Dashboard!$F$5&lt;=1980,Dashboard!$H$5&gt;=2016))),1,0)</f>
        <v>1</v>
      </c>
      <c r="Q13817" s="0" t="n">
        <f aca="false">J13817*P13817+ROW()*0.00000001</f>
        <v>0.04013817</v>
      </c>
    </row>
    <row r="13818" customFormat="false" ht="15" hidden="false" customHeight="false" outlineLevel="0" collapsed="false">
      <c r="A13818" s="0" t="s">
        <v>9956</v>
      </c>
      <c r="B13818" s="0" t="s">
        <v>164</v>
      </c>
      <c r="C13818" s="0" t="n">
        <v>2013</v>
      </c>
      <c r="D13818" s="0" t="s">
        <v>34</v>
      </c>
      <c r="E13818" s="0" t="s">
        <v>154</v>
      </c>
      <c r="F13818" s="0" t="n">
        <v>0</v>
      </c>
      <c r="G13818" s="0" t="n">
        <v>0</v>
      </c>
      <c r="H13818" s="0" t="n">
        <v>0.04</v>
      </c>
      <c r="I13818" s="0" t="n">
        <v>0</v>
      </c>
      <c r="J13818" s="0" t="n">
        <v>0.04</v>
      </c>
      <c r="N13818" s="0" t="s">
        <v>74</v>
      </c>
      <c r="P13818" s="0" t="n">
        <f aca="false">IF(AND(OR(Dashboard!$B$5="All",D13818=Dashboard!$B$5),OR(Dashboard!$D$5="All",N13818=Dashboard!$D$5),OR(AND(C13818&lt;&gt;"",C13818&gt;=Dashboard!$F$5,C13818&lt;=Dashboard!$H$5),AND(C13818="",Dashboard!$F$5&lt;=1980,Dashboard!$H$5&gt;=2016))),1,0)</f>
        <v>1</v>
      </c>
      <c r="Q13818" s="0" t="n">
        <f aca="false">J13818*P13818+ROW()*0.00000001</f>
        <v>0.04013818</v>
      </c>
    </row>
    <row r="13819" customFormat="false" ht="15" hidden="false" customHeight="false" outlineLevel="0" collapsed="false">
      <c r="A13819" s="0" t="s">
        <v>9957</v>
      </c>
      <c r="B13819" s="0" t="s">
        <v>152</v>
      </c>
      <c r="C13819" s="0" t="n">
        <v>2005</v>
      </c>
      <c r="D13819" s="0" t="s">
        <v>246</v>
      </c>
      <c r="E13819" s="0" t="s">
        <v>257</v>
      </c>
      <c r="F13819" s="0" t="n">
        <v>0</v>
      </c>
      <c r="G13819" s="0" t="n">
        <v>0.04</v>
      </c>
      <c r="H13819" s="0" t="n">
        <v>0</v>
      </c>
      <c r="I13819" s="0" t="n">
        <v>0</v>
      </c>
      <c r="J13819" s="0" t="n">
        <v>0.04</v>
      </c>
      <c r="K13819" s="0" t="n">
        <v>69</v>
      </c>
      <c r="L13819" s="0" t="n">
        <v>8.4</v>
      </c>
      <c r="M13819" s="0" t="s">
        <v>103</v>
      </c>
      <c r="N13819" s="0" t="s">
        <v>152</v>
      </c>
      <c r="O13819" s="0" t="s">
        <v>67</v>
      </c>
      <c r="P13819" s="0" t="n">
        <f aca="false">IF(AND(OR(Dashboard!$B$5="All",D13819=Dashboard!$B$5),OR(Dashboard!$D$5="All",N13819=Dashboard!$D$5),OR(AND(C13819&lt;&gt;"",C13819&gt;=Dashboard!$F$5,C13819&lt;=Dashboard!$H$5),AND(C13819="",Dashboard!$F$5&lt;=1980,Dashboard!$H$5&gt;=2016))),1,0)</f>
        <v>1</v>
      </c>
      <c r="Q13819" s="0" t="n">
        <f aca="false">J13819*P13819+ROW()*0.00000001</f>
        <v>0.04013819</v>
      </c>
    </row>
    <row r="13820" customFormat="false" ht="15" hidden="false" customHeight="false" outlineLevel="0" collapsed="false">
      <c r="A13820" s="0" t="s">
        <v>9958</v>
      </c>
      <c r="B13820" s="0" t="s">
        <v>70</v>
      </c>
      <c r="C13820" s="0" t="n">
        <v>2007</v>
      </c>
      <c r="D13820" s="0" t="s">
        <v>114</v>
      </c>
      <c r="E13820" s="0" t="s">
        <v>154</v>
      </c>
      <c r="F13820" s="0" t="n">
        <v>0</v>
      </c>
      <c r="G13820" s="0" t="n">
        <v>0</v>
      </c>
      <c r="H13820" s="0" t="n">
        <v>0.04</v>
      </c>
      <c r="I13820" s="0" t="n">
        <v>0</v>
      </c>
      <c r="J13820" s="0" t="n">
        <v>0.04</v>
      </c>
      <c r="N13820" s="0" t="s">
        <v>74</v>
      </c>
      <c r="P13820" s="0" t="n">
        <f aca="false">IF(AND(OR(Dashboard!$B$5="All",D13820=Dashboard!$B$5),OR(Dashboard!$D$5="All",N13820=Dashboard!$D$5),OR(AND(C13820&lt;&gt;"",C13820&gt;=Dashboard!$F$5,C13820&lt;=Dashboard!$H$5),AND(C13820="",Dashboard!$F$5&lt;=1980,Dashboard!$H$5&gt;=2016))),1,0)</f>
        <v>1</v>
      </c>
      <c r="Q13820" s="0" t="n">
        <f aca="false">J13820*P13820+ROW()*0.00000001</f>
        <v>0.0401382</v>
      </c>
    </row>
    <row r="13821" customFormat="false" ht="15" hidden="false" customHeight="false" outlineLevel="0" collapsed="false">
      <c r="A13821" s="0" t="s">
        <v>9959</v>
      </c>
      <c r="B13821" s="0" t="s">
        <v>164</v>
      </c>
      <c r="C13821" s="0" t="n">
        <v>2011</v>
      </c>
      <c r="D13821" s="0" t="s">
        <v>114</v>
      </c>
      <c r="E13821" s="0" t="s">
        <v>6975</v>
      </c>
      <c r="F13821" s="0" t="n">
        <v>0</v>
      </c>
      <c r="G13821" s="0" t="n">
        <v>0</v>
      </c>
      <c r="H13821" s="0" t="n">
        <v>0.04</v>
      </c>
      <c r="I13821" s="0" t="n">
        <v>0</v>
      </c>
      <c r="J13821" s="0" t="n">
        <v>0.04</v>
      </c>
      <c r="N13821" s="0" t="s">
        <v>74</v>
      </c>
      <c r="P13821" s="0" t="n">
        <f aca="false">IF(AND(OR(Dashboard!$B$5="All",D13821=Dashboard!$B$5),OR(Dashboard!$D$5="All",N13821=Dashboard!$D$5),OR(AND(C13821&lt;&gt;"",C13821&gt;=Dashboard!$F$5,C13821&lt;=Dashboard!$H$5),AND(C13821="",Dashboard!$F$5&lt;=1980,Dashboard!$H$5&gt;=2016))),1,0)</f>
        <v>1</v>
      </c>
      <c r="Q13821" s="0" t="n">
        <f aca="false">J13821*P13821+ROW()*0.00000001</f>
        <v>0.04013821</v>
      </c>
    </row>
    <row r="13822" customFormat="false" ht="15" hidden="false" customHeight="false" outlineLevel="0" collapsed="false">
      <c r="A13822" s="0" t="s">
        <v>9960</v>
      </c>
      <c r="B13822" s="0" t="s">
        <v>76</v>
      </c>
      <c r="C13822" s="0" t="n">
        <v>2008</v>
      </c>
      <c r="D13822" s="0" t="s">
        <v>56</v>
      </c>
      <c r="E13822" s="0" t="s">
        <v>154</v>
      </c>
      <c r="F13822" s="0" t="n">
        <v>0</v>
      </c>
      <c r="G13822" s="0" t="n">
        <v>0</v>
      </c>
      <c r="H13822" s="0" t="n">
        <v>0.04</v>
      </c>
      <c r="I13822" s="0" t="n">
        <v>0</v>
      </c>
      <c r="J13822" s="0" t="n">
        <v>0.04</v>
      </c>
      <c r="N13822" s="0" t="s">
        <v>74</v>
      </c>
      <c r="P13822" s="0" t="n">
        <f aca="false">IF(AND(OR(Dashboard!$B$5="All",D13822=Dashboard!$B$5),OR(Dashboard!$D$5="All",N13822=Dashboard!$D$5),OR(AND(C13822&lt;&gt;"",C13822&gt;=Dashboard!$F$5,C13822&lt;=Dashboard!$H$5),AND(C13822="",Dashboard!$F$5&lt;=1980,Dashboard!$H$5&gt;=2016))),1,0)</f>
        <v>1</v>
      </c>
      <c r="Q13822" s="0" t="n">
        <f aca="false">J13822*P13822+ROW()*0.00000001</f>
        <v>0.04013822</v>
      </c>
    </row>
    <row r="13823" customFormat="false" ht="15" hidden="false" customHeight="false" outlineLevel="0" collapsed="false">
      <c r="A13823" s="0" t="s">
        <v>9961</v>
      </c>
      <c r="B13823" s="0" t="s">
        <v>76</v>
      </c>
      <c r="C13823" s="0" t="n">
        <v>2002</v>
      </c>
      <c r="D13823" s="0" t="s">
        <v>41</v>
      </c>
      <c r="E13823" s="0" t="s">
        <v>1551</v>
      </c>
      <c r="F13823" s="0" t="n">
        <v>0.02</v>
      </c>
      <c r="G13823" s="0" t="n">
        <v>0.02</v>
      </c>
      <c r="H13823" s="0" t="n">
        <v>0</v>
      </c>
      <c r="I13823" s="0" t="n">
        <v>0.01</v>
      </c>
      <c r="J13823" s="0" t="n">
        <v>0.04</v>
      </c>
      <c r="K13823" s="0" t="n">
        <v>31</v>
      </c>
      <c r="L13823" s="0" t="n">
        <v>5</v>
      </c>
      <c r="M13823" s="0" t="s">
        <v>36</v>
      </c>
      <c r="N13823" s="0" t="s">
        <v>74</v>
      </c>
      <c r="O13823" s="0" t="s">
        <v>177</v>
      </c>
      <c r="P13823" s="0" t="n">
        <f aca="false">IF(AND(OR(Dashboard!$B$5="All",D13823=Dashboard!$B$5),OR(Dashboard!$D$5="All",N13823=Dashboard!$D$5),OR(AND(C13823&lt;&gt;"",C13823&gt;=Dashboard!$F$5,C13823&lt;=Dashboard!$H$5),AND(C13823="",Dashboard!$F$5&lt;=1980,Dashboard!$H$5&gt;=2016))),1,0)</f>
        <v>1</v>
      </c>
      <c r="Q13823" s="0" t="n">
        <f aca="false">J13823*P13823+ROW()*0.00000001</f>
        <v>0.04013823</v>
      </c>
    </row>
    <row r="13824" customFormat="false" ht="15" hidden="false" customHeight="false" outlineLevel="0" collapsed="false">
      <c r="A13824" s="0" t="s">
        <v>9962</v>
      </c>
      <c r="B13824" s="0" t="s">
        <v>50</v>
      </c>
      <c r="C13824" s="0" t="n">
        <v>2008</v>
      </c>
      <c r="D13824" s="0" t="s">
        <v>52</v>
      </c>
      <c r="E13824" s="0" t="s">
        <v>2473</v>
      </c>
      <c r="F13824" s="0" t="n">
        <v>0</v>
      </c>
      <c r="G13824" s="0" t="n">
        <v>0</v>
      </c>
      <c r="H13824" s="0" t="n">
        <v>0.04</v>
      </c>
      <c r="I13824" s="0" t="n">
        <v>0</v>
      </c>
      <c r="J13824" s="0" t="n">
        <v>0.04</v>
      </c>
      <c r="N13824" s="0" t="s">
        <v>35</v>
      </c>
      <c r="P13824" s="0" t="n">
        <f aca="false">IF(AND(OR(Dashboard!$B$5="All",D13824=Dashboard!$B$5),OR(Dashboard!$D$5="All",N13824=Dashboard!$D$5),OR(AND(C13824&lt;&gt;"",C13824&gt;=Dashboard!$F$5,C13824&lt;=Dashboard!$H$5),AND(C13824="",Dashboard!$F$5&lt;=1980,Dashboard!$H$5&gt;=2016))),1,0)</f>
        <v>1</v>
      </c>
      <c r="Q13824" s="0" t="n">
        <f aca="false">J13824*P13824+ROW()*0.00000001</f>
        <v>0.04013824</v>
      </c>
    </row>
    <row r="13825" customFormat="false" ht="15" hidden="false" customHeight="false" outlineLevel="0" collapsed="false">
      <c r="A13825" s="0" t="s">
        <v>9963</v>
      </c>
      <c r="B13825" s="0" t="s">
        <v>50</v>
      </c>
      <c r="C13825" s="0" t="n">
        <v>2009</v>
      </c>
      <c r="D13825" s="0" t="s">
        <v>114</v>
      </c>
      <c r="E13825" s="0" t="s">
        <v>328</v>
      </c>
      <c r="F13825" s="0" t="n">
        <v>0</v>
      </c>
      <c r="G13825" s="0" t="n">
        <v>0</v>
      </c>
      <c r="H13825" s="0" t="n">
        <v>0.04</v>
      </c>
      <c r="I13825" s="0" t="n">
        <v>0</v>
      </c>
      <c r="J13825" s="0" t="n">
        <v>0.04</v>
      </c>
      <c r="N13825" s="0" t="s">
        <v>35</v>
      </c>
      <c r="P13825" s="0" t="n">
        <f aca="false">IF(AND(OR(Dashboard!$B$5="All",D13825=Dashboard!$B$5),OR(Dashboard!$D$5="All",N13825=Dashboard!$D$5),OR(AND(C13825&lt;&gt;"",C13825&gt;=Dashboard!$F$5,C13825&lt;=Dashboard!$H$5),AND(C13825="",Dashboard!$F$5&lt;=1980,Dashboard!$H$5&gt;=2016))),1,0)</f>
        <v>1</v>
      </c>
      <c r="Q13825" s="0" t="n">
        <f aca="false">J13825*P13825+ROW()*0.00000001</f>
        <v>0.04013825</v>
      </c>
    </row>
    <row r="13826" customFormat="false" ht="15" hidden="false" customHeight="false" outlineLevel="0" collapsed="false">
      <c r="A13826" s="0" t="s">
        <v>9964</v>
      </c>
      <c r="B13826" s="0" t="s">
        <v>76</v>
      </c>
      <c r="C13826" s="0" t="n">
        <v>2006</v>
      </c>
      <c r="D13826" s="0" t="s">
        <v>46</v>
      </c>
      <c r="E13826" s="0" t="s">
        <v>782</v>
      </c>
      <c r="F13826" s="0" t="n">
        <v>0</v>
      </c>
      <c r="G13826" s="0" t="n">
        <v>0</v>
      </c>
      <c r="H13826" s="0" t="n">
        <v>0.04</v>
      </c>
      <c r="I13826" s="0" t="n">
        <v>0</v>
      </c>
      <c r="J13826" s="0" t="n">
        <v>0.04</v>
      </c>
      <c r="N13826" s="0" t="s">
        <v>74</v>
      </c>
      <c r="P13826" s="0" t="n">
        <f aca="false">IF(AND(OR(Dashboard!$B$5="All",D13826=Dashboard!$B$5),OR(Dashboard!$D$5="All",N13826=Dashboard!$D$5),OR(AND(C13826&lt;&gt;"",C13826&gt;=Dashboard!$F$5,C13826&lt;=Dashboard!$H$5),AND(C13826="",Dashboard!$F$5&lt;=1980,Dashboard!$H$5&gt;=2016))),1,0)</f>
        <v>1</v>
      </c>
      <c r="Q13826" s="0" t="n">
        <f aca="false">J13826*P13826+ROW()*0.00000001</f>
        <v>0.04013826</v>
      </c>
    </row>
    <row r="13827" customFormat="false" ht="15" hidden="false" customHeight="false" outlineLevel="0" collapsed="false">
      <c r="A13827" s="0" t="s">
        <v>1064</v>
      </c>
      <c r="B13827" s="0" t="s">
        <v>70</v>
      </c>
      <c r="C13827" s="0" t="n">
        <v>2010</v>
      </c>
      <c r="D13827" s="0" t="s">
        <v>16</v>
      </c>
      <c r="E13827" s="0" t="s">
        <v>89</v>
      </c>
      <c r="F13827" s="0" t="n">
        <v>0</v>
      </c>
      <c r="G13827" s="0" t="n">
        <v>0.03</v>
      </c>
      <c r="H13827" s="0" t="n">
        <v>0</v>
      </c>
      <c r="I13827" s="0" t="n">
        <v>0.01</v>
      </c>
      <c r="J13827" s="0" t="n">
        <v>0.04</v>
      </c>
      <c r="N13827" s="0" t="s">
        <v>74</v>
      </c>
      <c r="P13827" s="0" t="n">
        <f aca="false">IF(AND(OR(Dashboard!$B$5="All",D13827=Dashboard!$B$5),OR(Dashboard!$D$5="All",N13827=Dashboard!$D$5),OR(AND(C13827&lt;&gt;"",C13827&gt;=Dashboard!$F$5,C13827&lt;=Dashboard!$H$5),AND(C13827="",Dashboard!$F$5&lt;=1980,Dashboard!$H$5&gt;=2016))),1,0)</f>
        <v>1</v>
      </c>
      <c r="Q13827" s="0" t="n">
        <f aca="false">J13827*P13827+ROW()*0.00000001</f>
        <v>0.04013827</v>
      </c>
    </row>
    <row r="13828" customFormat="false" ht="15" hidden="false" customHeight="false" outlineLevel="0" collapsed="false">
      <c r="A13828" s="0" t="s">
        <v>9965</v>
      </c>
      <c r="B13828" s="0" t="s">
        <v>50</v>
      </c>
      <c r="C13828" s="0" t="n">
        <v>2009</v>
      </c>
      <c r="D13828" s="0" t="s">
        <v>58</v>
      </c>
      <c r="E13828" s="0" t="s">
        <v>124</v>
      </c>
      <c r="F13828" s="0" t="n">
        <v>0.04</v>
      </c>
      <c r="G13828" s="0" t="n">
        <v>0</v>
      </c>
      <c r="H13828" s="0" t="n">
        <v>0</v>
      </c>
      <c r="I13828" s="0" t="n">
        <v>0</v>
      </c>
      <c r="J13828" s="0" t="n">
        <v>0.04</v>
      </c>
      <c r="N13828" s="0" t="s">
        <v>35</v>
      </c>
      <c r="P13828" s="0" t="n">
        <f aca="false">IF(AND(OR(Dashboard!$B$5="All",D13828=Dashboard!$B$5),OR(Dashboard!$D$5="All",N13828=Dashboard!$D$5),OR(AND(C13828&lt;&gt;"",C13828&gt;=Dashboard!$F$5,C13828&lt;=Dashboard!$H$5),AND(C13828="",Dashboard!$F$5&lt;=1980,Dashboard!$H$5&gt;=2016))),1,0)</f>
        <v>1</v>
      </c>
      <c r="Q13828" s="0" t="n">
        <f aca="false">J13828*P13828+ROW()*0.00000001</f>
        <v>0.04013828</v>
      </c>
    </row>
    <row r="13829" customFormat="false" ht="15" hidden="false" customHeight="false" outlineLevel="0" collapsed="false">
      <c r="A13829" s="0" t="s">
        <v>9966</v>
      </c>
      <c r="B13829" s="0" t="s">
        <v>85</v>
      </c>
      <c r="C13829" s="0" t="n">
        <v>2002</v>
      </c>
      <c r="D13829" s="0" t="s">
        <v>34</v>
      </c>
      <c r="E13829" s="0" t="s">
        <v>124</v>
      </c>
      <c r="F13829" s="0" t="n">
        <v>0.03</v>
      </c>
      <c r="G13829" s="0" t="n">
        <v>0.01</v>
      </c>
      <c r="H13829" s="0" t="n">
        <v>0</v>
      </c>
      <c r="I13829" s="0" t="n">
        <v>0</v>
      </c>
      <c r="J13829" s="0" t="n">
        <v>0.04</v>
      </c>
      <c r="K13829" s="0" t="n">
        <v>44</v>
      </c>
      <c r="M13829" s="0" t="s">
        <v>36</v>
      </c>
      <c r="N13829" s="0" t="s">
        <v>35</v>
      </c>
      <c r="O13829" s="0" t="s">
        <v>177</v>
      </c>
      <c r="P13829" s="0" t="n">
        <f aca="false">IF(AND(OR(Dashboard!$B$5="All",D13829=Dashboard!$B$5),OR(Dashboard!$D$5="All",N13829=Dashboard!$D$5),OR(AND(C13829&lt;&gt;"",C13829&gt;=Dashboard!$F$5,C13829&lt;=Dashboard!$H$5),AND(C13829="",Dashboard!$F$5&lt;=1980,Dashboard!$H$5&gt;=2016))),1,0)</f>
        <v>1</v>
      </c>
      <c r="Q13829" s="0" t="n">
        <f aca="false">J13829*P13829+ROW()*0.00000001</f>
        <v>0.04013829</v>
      </c>
    </row>
    <row r="13830" customFormat="false" ht="15" hidden="false" customHeight="false" outlineLevel="0" collapsed="false">
      <c r="A13830" s="0" t="s">
        <v>5414</v>
      </c>
      <c r="B13830" s="0" t="s">
        <v>70</v>
      </c>
      <c r="C13830" s="0" t="n">
        <v>2012</v>
      </c>
      <c r="D13830" s="0" t="s">
        <v>46</v>
      </c>
      <c r="E13830" s="0" t="s">
        <v>5273</v>
      </c>
      <c r="F13830" s="0" t="n">
        <v>0</v>
      </c>
      <c r="G13830" s="0" t="n">
        <v>0</v>
      </c>
      <c r="H13830" s="0" t="n">
        <v>0.04</v>
      </c>
      <c r="I13830" s="0" t="n">
        <v>0</v>
      </c>
      <c r="J13830" s="0" t="n">
        <v>0.04</v>
      </c>
      <c r="N13830" s="0" t="s">
        <v>74</v>
      </c>
      <c r="P13830" s="0" t="n">
        <f aca="false">IF(AND(OR(Dashboard!$B$5="All",D13830=Dashboard!$B$5),OR(Dashboard!$D$5="All",N13830=Dashboard!$D$5),OR(AND(C13830&lt;&gt;"",C13830&gt;=Dashboard!$F$5,C13830&lt;=Dashboard!$H$5),AND(C13830="",Dashboard!$F$5&lt;=1980,Dashboard!$H$5&gt;=2016))),1,0)</f>
        <v>1</v>
      </c>
      <c r="Q13830" s="0" t="n">
        <f aca="false">J13830*P13830+ROW()*0.00000001</f>
        <v>0.0401383</v>
      </c>
    </row>
    <row r="13831" customFormat="false" ht="15" hidden="false" customHeight="false" outlineLevel="0" collapsed="false">
      <c r="A13831" s="0" t="s">
        <v>9967</v>
      </c>
      <c r="B13831" s="0" t="s">
        <v>76</v>
      </c>
      <c r="C13831" s="0" t="n">
        <v>2008</v>
      </c>
      <c r="D13831" s="0" t="s">
        <v>71</v>
      </c>
      <c r="E13831" s="0" t="s">
        <v>72</v>
      </c>
      <c r="F13831" s="0" t="n">
        <v>0.02</v>
      </c>
      <c r="G13831" s="0" t="n">
        <v>0.02</v>
      </c>
      <c r="H13831" s="0" t="n">
        <v>0</v>
      </c>
      <c r="I13831" s="0" t="n">
        <v>0.01</v>
      </c>
      <c r="J13831" s="0" t="n">
        <v>0.04</v>
      </c>
      <c r="N13831" s="0" t="s">
        <v>74</v>
      </c>
      <c r="P13831" s="0" t="n">
        <f aca="false">IF(AND(OR(Dashboard!$B$5="All",D13831=Dashboard!$B$5),OR(Dashboard!$D$5="All",N13831=Dashboard!$D$5),OR(AND(C13831&lt;&gt;"",C13831&gt;=Dashboard!$F$5,C13831&lt;=Dashboard!$H$5),AND(C13831="",Dashboard!$F$5&lt;=1980,Dashboard!$H$5&gt;=2016))),1,0)</f>
        <v>1</v>
      </c>
      <c r="Q13831" s="0" t="n">
        <f aca="false">J13831*P13831+ROW()*0.00000001</f>
        <v>0.04013831</v>
      </c>
    </row>
    <row r="13832" customFormat="false" ht="15" hidden="false" customHeight="false" outlineLevel="0" collapsed="false">
      <c r="A13832" s="0" t="s">
        <v>2940</v>
      </c>
      <c r="B13832" s="0" t="s">
        <v>50</v>
      </c>
      <c r="C13832" s="0" t="n">
        <v>2008</v>
      </c>
      <c r="D13832" s="0" t="s">
        <v>41</v>
      </c>
      <c r="E13832" s="0" t="s">
        <v>2941</v>
      </c>
      <c r="F13832" s="0" t="n">
        <v>0.03</v>
      </c>
      <c r="G13832" s="0" t="n">
        <v>0</v>
      </c>
      <c r="H13832" s="0" t="n">
        <v>0</v>
      </c>
      <c r="I13832" s="0" t="n">
        <v>0</v>
      </c>
      <c r="J13832" s="0" t="n">
        <v>0.04</v>
      </c>
      <c r="N13832" s="0" t="s">
        <v>35</v>
      </c>
      <c r="P13832" s="0" t="n">
        <f aca="false">IF(AND(OR(Dashboard!$B$5="All",D13832=Dashboard!$B$5),OR(Dashboard!$D$5="All",N13832=Dashboard!$D$5),OR(AND(C13832&lt;&gt;"",C13832&gt;=Dashboard!$F$5,C13832&lt;=Dashboard!$H$5),AND(C13832="",Dashboard!$F$5&lt;=1980,Dashboard!$H$5&gt;=2016))),1,0)</f>
        <v>1</v>
      </c>
      <c r="Q13832" s="0" t="n">
        <f aca="false">J13832*P13832+ROW()*0.00000001</f>
        <v>0.04013832</v>
      </c>
    </row>
    <row r="13833" customFormat="false" ht="15" hidden="false" customHeight="false" outlineLevel="0" collapsed="false">
      <c r="A13833" s="0" t="s">
        <v>5864</v>
      </c>
      <c r="B13833" s="0" t="s">
        <v>64</v>
      </c>
      <c r="C13833" s="0" t="n">
        <v>2007</v>
      </c>
      <c r="D13833" s="0" t="s">
        <v>71</v>
      </c>
      <c r="E13833" s="0" t="s">
        <v>782</v>
      </c>
      <c r="F13833" s="0" t="n">
        <v>0.03</v>
      </c>
      <c r="G13833" s="0" t="n">
        <v>0</v>
      </c>
      <c r="H13833" s="0" t="n">
        <v>0.01</v>
      </c>
      <c r="I13833" s="0" t="n">
        <v>0</v>
      </c>
      <c r="J13833" s="0" t="n">
        <v>0.04</v>
      </c>
      <c r="K13833" s="0" t="n">
        <v>53</v>
      </c>
      <c r="L13833" s="0" t="n">
        <v>8.5</v>
      </c>
      <c r="M13833" s="0" t="s">
        <v>103</v>
      </c>
      <c r="N13833" s="0" t="s">
        <v>66</v>
      </c>
      <c r="O13833" s="0" t="s">
        <v>53</v>
      </c>
      <c r="P13833" s="0" t="n">
        <f aca="false">IF(AND(OR(Dashboard!$B$5="All",D13833=Dashboard!$B$5),OR(Dashboard!$D$5="All",N13833=Dashboard!$D$5),OR(AND(C13833&lt;&gt;"",C13833&gt;=Dashboard!$F$5,C13833&lt;=Dashboard!$H$5),AND(C13833="",Dashboard!$F$5&lt;=1980,Dashboard!$H$5&gt;=2016))),1,0)</f>
        <v>1</v>
      </c>
      <c r="Q13833" s="0" t="n">
        <f aca="false">J13833*P13833+ROW()*0.00000001</f>
        <v>0.04013833</v>
      </c>
    </row>
    <row r="13834" customFormat="false" ht="15" hidden="false" customHeight="false" outlineLevel="0" collapsed="false">
      <c r="A13834" s="0" t="s">
        <v>9968</v>
      </c>
      <c r="B13834" s="0" t="s">
        <v>164</v>
      </c>
      <c r="C13834" s="0" t="n">
        <v>2009</v>
      </c>
      <c r="D13834" s="0" t="s">
        <v>56</v>
      </c>
      <c r="E13834" s="0" t="s">
        <v>7118</v>
      </c>
      <c r="F13834" s="0" t="n">
        <v>0.03</v>
      </c>
      <c r="G13834" s="0" t="n">
        <v>0</v>
      </c>
      <c r="H13834" s="0" t="n">
        <v>0</v>
      </c>
      <c r="I13834" s="0" t="n">
        <v>0</v>
      </c>
      <c r="J13834" s="0" t="n">
        <v>0.04</v>
      </c>
      <c r="K13834" s="0" t="n">
        <v>67</v>
      </c>
      <c r="L13834" s="0" t="n">
        <v>6.1</v>
      </c>
      <c r="M13834" s="0" t="s">
        <v>103</v>
      </c>
      <c r="N13834" s="0" t="s">
        <v>74</v>
      </c>
      <c r="O13834" s="0" t="s">
        <v>67</v>
      </c>
      <c r="P13834" s="0" t="n">
        <f aca="false">IF(AND(OR(Dashboard!$B$5="All",D13834=Dashboard!$B$5),OR(Dashboard!$D$5="All",N13834=Dashboard!$D$5),OR(AND(C13834&lt;&gt;"",C13834&gt;=Dashboard!$F$5,C13834&lt;=Dashboard!$H$5),AND(C13834="",Dashboard!$F$5&lt;=1980,Dashboard!$H$5&gt;=2016))),1,0)</f>
        <v>1</v>
      </c>
      <c r="Q13834" s="0" t="n">
        <f aca="false">J13834*P13834+ROW()*0.00000001</f>
        <v>0.04013834</v>
      </c>
    </row>
    <row r="13835" customFormat="false" ht="15" hidden="false" customHeight="false" outlineLevel="0" collapsed="false">
      <c r="A13835" s="0" t="s">
        <v>9969</v>
      </c>
      <c r="B13835" s="0" t="s">
        <v>76</v>
      </c>
      <c r="C13835" s="0" t="n">
        <v>2006</v>
      </c>
      <c r="D13835" s="0" t="s">
        <v>114</v>
      </c>
      <c r="E13835" s="0" t="s">
        <v>9970</v>
      </c>
      <c r="F13835" s="0" t="n">
        <v>0</v>
      </c>
      <c r="G13835" s="0" t="n">
        <v>0</v>
      </c>
      <c r="H13835" s="0" t="n">
        <v>0.04</v>
      </c>
      <c r="I13835" s="0" t="n">
        <v>0</v>
      </c>
      <c r="J13835" s="0" t="n">
        <v>0.04</v>
      </c>
      <c r="N13835" s="0" t="s">
        <v>74</v>
      </c>
      <c r="P13835" s="0" t="n">
        <f aca="false">IF(AND(OR(Dashboard!$B$5="All",D13835=Dashboard!$B$5),OR(Dashboard!$D$5="All",N13835=Dashboard!$D$5),OR(AND(C13835&lt;&gt;"",C13835&gt;=Dashboard!$F$5,C13835&lt;=Dashboard!$H$5),AND(C13835="",Dashboard!$F$5&lt;=1980,Dashboard!$H$5&gt;=2016))),1,0)</f>
        <v>1</v>
      </c>
      <c r="Q13835" s="0" t="n">
        <f aca="false">J13835*P13835+ROW()*0.00000001</f>
        <v>0.04013835</v>
      </c>
    </row>
    <row r="13836" customFormat="false" ht="15" hidden="false" customHeight="false" outlineLevel="0" collapsed="false">
      <c r="A13836" s="0" t="s">
        <v>9971</v>
      </c>
      <c r="B13836" s="0" t="s">
        <v>152</v>
      </c>
      <c r="C13836" s="0" t="n">
        <v>2010</v>
      </c>
      <c r="D13836" s="0" t="s">
        <v>246</v>
      </c>
      <c r="E13836" s="0" t="s">
        <v>4034</v>
      </c>
      <c r="F13836" s="0" t="n">
        <v>0.03</v>
      </c>
      <c r="G13836" s="0" t="n">
        <v>0</v>
      </c>
      <c r="H13836" s="0" t="n">
        <v>0</v>
      </c>
      <c r="I13836" s="0" t="n">
        <v>0</v>
      </c>
      <c r="J13836" s="0" t="n">
        <v>0.04</v>
      </c>
      <c r="K13836" s="0" t="n">
        <v>66</v>
      </c>
      <c r="L13836" s="0" t="n">
        <v>6.4</v>
      </c>
      <c r="M13836" s="0" t="s">
        <v>36</v>
      </c>
      <c r="N13836" s="0" t="s">
        <v>152</v>
      </c>
      <c r="O13836" s="0" t="s">
        <v>67</v>
      </c>
      <c r="P13836" s="0" t="n">
        <f aca="false">IF(AND(OR(Dashboard!$B$5="All",D13836=Dashboard!$B$5),OR(Dashboard!$D$5="All",N13836=Dashboard!$D$5),OR(AND(C13836&lt;&gt;"",C13836&gt;=Dashboard!$F$5,C13836&lt;=Dashboard!$H$5),AND(C13836="",Dashboard!$F$5&lt;=1980,Dashboard!$H$5&gt;=2016))),1,0)</f>
        <v>1</v>
      </c>
      <c r="Q13836" s="0" t="n">
        <f aca="false">J13836*P13836+ROW()*0.00000001</f>
        <v>0.04013836</v>
      </c>
    </row>
    <row r="13837" customFormat="false" ht="15" hidden="false" customHeight="false" outlineLevel="0" collapsed="false">
      <c r="A13837" s="0" t="s">
        <v>9972</v>
      </c>
      <c r="B13837" s="0" t="s">
        <v>164</v>
      </c>
      <c r="C13837" s="0" t="n">
        <v>2009</v>
      </c>
      <c r="D13837" s="0" t="s">
        <v>102</v>
      </c>
      <c r="E13837" s="0" t="s">
        <v>4303</v>
      </c>
      <c r="F13837" s="0" t="n">
        <v>0</v>
      </c>
      <c r="G13837" s="0" t="n">
        <v>0</v>
      </c>
      <c r="H13837" s="0" t="n">
        <v>0.04</v>
      </c>
      <c r="I13837" s="0" t="n">
        <v>0</v>
      </c>
      <c r="J13837" s="0" t="n">
        <v>0.04</v>
      </c>
      <c r="N13837" s="0" t="s">
        <v>74</v>
      </c>
      <c r="P13837" s="0" t="n">
        <f aca="false">IF(AND(OR(Dashboard!$B$5="All",D13837=Dashboard!$B$5),OR(Dashboard!$D$5="All",N13837=Dashboard!$D$5),OR(AND(C13837&lt;&gt;"",C13837&gt;=Dashboard!$F$5,C13837&lt;=Dashboard!$H$5),AND(C13837="",Dashboard!$F$5&lt;=1980,Dashboard!$H$5&gt;=2016))),1,0)</f>
        <v>1</v>
      </c>
      <c r="Q13837" s="0" t="n">
        <f aca="false">J13837*P13837+ROW()*0.00000001</f>
        <v>0.04013837</v>
      </c>
    </row>
    <row r="13838" customFormat="false" ht="15" hidden="false" customHeight="false" outlineLevel="0" collapsed="false">
      <c r="A13838" s="0" t="s">
        <v>9973</v>
      </c>
      <c r="B13838" s="0" t="s">
        <v>76</v>
      </c>
      <c r="C13838" s="0" t="n">
        <v>2003</v>
      </c>
      <c r="D13838" s="0" t="s">
        <v>34</v>
      </c>
      <c r="E13838" s="0" t="s">
        <v>220</v>
      </c>
      <c r="F13838" s="0" t="n">
        <v>0.02</v>
      </c>
      <c r="G13838" s="0" t="n">
        <v>0.02</v>
      </c>
      <c r="H13838" s="0" t="n">
        <v>0</v>
      </c>
      <c r="I13838" s="0" t="n">
        <v>0.01</v>
      </c>
      <c r="J13838" s="0" t="n">
        <v>0.04</v>
      </c>
      <c r="K13838" s="0" t="n">
        <v>67</v>
      </c>
      <c r="L13838" s="0" t="n">
        <v>7.5</v>
      </c>
      <c r="M13838" s="0" t="s">
        <v>36</v>
      </c>
      <c r="N13838" s="0" t="s">
        <v>74</v>
      </c>
      <c r="O13838" s="0" t="s">
        <v>67</v>
      </c>
      <c r="P13838" s="0" t="n">
        <f aca="false">IF(AND(OR(Dashboard!$B$5="All",D13838=Dashboard!$B$5),OR(Dashboard!$D$5="All",N13838=Dashboard!$D$5),OR(AND(C13838&lt;&gt;"",C13838&gt;=Dashboard!$F$5,C13838&lt;=Dashboard!$H$5),AND(C13838="",Dashboard!$F$5&lt;=1980,Dashboard!$H$5&gt;=2016))),1,0)</f>
        <v>1</v>
      </c>
      <c r="Q13838" s="0" t="n">
        <f aca="false">J13838*P13838+ROW()*0.00000001</f>
        <v>0.04013838</v>
      </c>
    </row>
    <row r="13839" customFormat="false" ht="15" hidden="false" customHeight="false" outlineLevel="0" collapsed="false">
      <c r="A13839" s="0" t="s">
        <v>4628</v>
      </c>
      <c r="B13839" s="0" t="s">
        <v>85</v>
      </c>
      <c r="C13839" s="0" t="n">
        <v>2003</v>
      </c>
      <c r="D13839" s="0" t="s">
        <v>16</v>
      </c>
      <c r="E13839" s="0" t="s">
        <v>160</v>
      </c>
      <c r="F13839" s="0" t="n">
        <v>0.03</v>
      </c>
      <c r="G13839" s="0" t="n">
        <v>0.01</v>
      </c>
      <c r="H13839" s="0" t="n">
        <v>0</v>
      </c>
      <c r="I13839" s="0" t="n">
        <v>0</v>
      </c>
      <c r="J13839" s="0" t="n">
        <v>0.04</v>
      </c>
      <c r="K13839" s="0" t="n">
        <v>42</v>
      </c>
      <c r="M13839" s="0" t="s">
        <v>103</v>
      </c>
      <c r="N13839" s="0" t="s">
        <v>35</v>
      </c>
      <c r="O13839" s="0" t="s">
        <v>177</v>
      </c>
      <c r="P13839" s="0" t="n">
        <f aca="false">IF(AND(OR(Dashboard!$B$5="All",D13839=Dashboard!$B$5),OR(Dashboard!$D$5="All",N13839=Dashboard!$D$5),OR(AND(C13839&lt;&gt;"",C13839&gt;=Dashboard!$F$5,C13839&lt;=Dashboard!$H$5),AND(C13839="",Dashboard!$F$5&lt;=1980,Dashboard!$H$5&gt;=2016))),1,0)</f>
        <v>1</v>
      </c>
      <c r="Q13839" s="0" t="n">
        <f aca="false">J13839*P13839+ROW()*0.00000001</f>
        <v>0.04013839</v>
      </c>
    </row>
    <row r="13840" customFormat="false" ht="15" hidden="false" customHeight="false" outlineLevel="0" collapsed="false">
      <c r="A13840" s="0" t="s">
        <v>9974</v>
      </c>
      <c r="B13840" s="0" t="s">
        <v>50</v>
      </c>
      <c r="C13840" s="0" t="n">
        <v>2006</v>
      </c>
      <c r="D13840" s="0" t="s">
        <v>52</v>
      </c>
      <c r="E13840" s="0" t="s">
        <v>1655</v>
      </c>
      <c r="F13840" s="0" t="n">
        <v>0</v>
      </c>
      <c r="G13840" s="0" t="n">
        <v>0</v>
      </c>
      <c r="H13840" s="0" t="n">
        <v>0.04</v>
      </c>
      <c r="I13840" s="0" t="n">
        <v>0</v>
      </c>
      <c r="J13840" s="0" t="n">
        <v>0.04</v>
      </c>
      <c r="N13840" s="0" t="s">
        <v>35</v>
      </c>
      <c r="P13840" s="0" t="n">
        <f aca="false">IF(AND(OR(Dashboard!$B$5="All",D13840=Dashboard!$B$5),OR(Dashboard!$D$5="All",N13840=Dashboard!$D$5),OR(AND(C13840&lt;&gt;"",C13840&gt;=Dashboard!$F$5,C13840&lt;=Dashboard!$H$5),AND(C13840="",Dashboard!$F$5&lt;=1980,Dashboard!$H$5&gt;=2016))),1,0)</f>
        <v>1</v>
      </c>
      <c r="Q13840" s="0" t="n">
        <f aca="false">J13840*P13840+ROW()*0.00000001</f>
        <v>0.0401384</v>
      </c>
    </row>
    <row r="13841" customFormat="false" ht="15" hidden="false" customHeight="false" outlineLevel="0" collapsed="false">
      <c r="A13841" s="0" t="s">
        <v>9975</v>
      </c>
      <c r="B13841" s="0" t="s">
        <v>50</v>
      </c>
      <c r="C13841" s="0" t="n">
        <v>2007</v>
      </c>
      <c r="D13841" s="0" t="s">
        <v>48</v>
      </c>
      <c r="E13841" s="0" t="s">
        <v>124</v>
      </c>
      <c r="F13841" s="0" t="n">
        <v>0.03</v>
      </c>
      <c r="G13841" s="0" t="n">
        <v>0.01</v>
      </c>
      <c r="H13841" s="0" t="n">
        <v>0</v>
      </c>
      <c r="I13841" s="0" t="n">
        <v>0</v>
      </c>
      <c r="J13841" s="0" t="n">
        <v>0.04</v>
      </c>
      <c r="M13841" s="0" t="s">
        <v>36</v>
      </c>
      <c r="N13841" s="0" t="s">
        <v>35</v>
      </c>
      <c r="P13841" s="0" t="n">
        <f aca="false">IF(AND(OR(Dashboard!$B$5="All",D13841=Dashboard!$B$5),OR(Dashboard!$D$5="All",N13841=Dashboard!$D$5),OR(AND(C13841&lt;&gt;"",C13841&gt;=Dashboard!$F$5,C13841&lt;=Dashboard!$H$5),AND(C13841="",Dashboard!$F$5&lt;=1980,Dashboard!$H$5&gt;=2016))),1,0)</f>
        <v>1</v>
      </c>
      <c r="Q13841" s="0" t="n">
        <f aca="false">J13841*P13841+ROW()*0.00000001</f>
        <v>0.04013841</v>
      </c>
    </row>
    <row r="13842" customFormat="false" ht="15" hidden="false" customHeight="false" outlineLevel="0" collapsed="false">
      <c r="A13842" s="0" t="s">
        <v>1989</v>
      </c>
      <c r="B13842" s="0" t="s">
        <v>152</v>
      </c>
      <c r="C13842" s="0" t="n">
        <v>2013</v>
      </c>
      <c r="D13842" s="0" t="s">
        <v>71</v>
      </c>
      <c r="E13842" s="0" t="s">
        <v>211</v>
      </c>
      <c r="F13842" s="0" t="n">
        <v>0</v>
      </c>
      <c r="G13842" s="0" t="n">
        <v>0.04</v>
      </c>
      <c r="H13842" s="0" t="n">
        <v>0</v>
      </c>
      <c r="I13842" s="0" t="n">
        <v>0</v>
      </c>
      <c r="J13842" s="0" t="n">
        <v>0.04</v>
      </c>
      <c r="K13842" s="0" t="n">
        <v>77</v>
      </c>
      <c r="L13842" s="0" t="n">
        <v>7</v>
      </c>
      <c r="M13842" s="0" t="s">
        <v>73</v>
      </c>
      <c r="N13842" s="0" t="s">
        <v>152</v>
      </c>
      <c r="O13842" s="0" t="s">
        <v>37</v>
      </c>
      <c r="P13842" s="0" t="n">
        <f aca="false">IF(AND(OR(Dashboard!$B$5="All",D13842=Dashboard!$B$5),OR(Dashboard!$D$5="All",N13842=Dashboard!$D$5),OR(AND(C13842&lt;&gt;"",C13842&gt;=Dashboard!$F$5,C13842&lt;=Dashboard!$H$5),AND(C13842="",Dashboard!$F$5&lt;=1980,Dashboard!$H$5&gt;=2016))),1,0)</f>
        <v>1</v>
      </c>
      <c r="Q13842" s="0" t="n">
        <f aca="false">J13842*P13842+ROW()*0.00000001</f>
        <v>0.04013842</v>
      </c>
    </row>
    <row r="13843" customFormat="false" ht="15" hidden="false" customHeight="false" outlineLevel="0" collapsed="false">
      <c r="A13843" s="0" t="s">
        <v>9976</v>
      </c>
      <c r="B13843" s="0" t="s">
        <v>76</v>
      </c>
      <c r="C13843" s="0" t="n">
        <v>2007</v>
      </c>
      <c r="D13843" s="0" t="s">
        <v>102</v>
      </c>
      <c r="E13843" s="0" t="s">
        <v>4601</v>
      </c>
      <c r="F13843" s="0" t="n">
        <v>0</v>
      </c>
      <c r="G13843" s="0" t="n">
        <v>0</v>
      </c>
      <c r="H13843" s="0" t="n">
        <v>0.04</v>
      </c>
      <c r="I13843" s="0" t="n">
        <v>0</v>
      </c>
      <c r="J13843" s="0" t="n">
        <v>0.04</v>
      </c>
      <c r="N13843" s="0" t="s">
        <v>74</v>
      </c>
      <c r="P13843" s="0" t="n">
        <f aca="false">IF(AND(OR(Dashboard!$B$5="All",D13843=Dashboard!$B$5),OR(Dashboard!$D$5="All",N13843=Dashboard!$D$5),OR(AND(C13843&lt;&gt;"",C13843&gt;=Dashboard!$F$5,C13843&lt;=Dashboard!$H$5),AND(C13843="",Dashboard!$F$5&lt;=1980,Dashboard!$H$5&gt;=2016))),1,0)</f>
        <v>1</v>
      </c>
      <c r="Q13843" s="0" t="n">
        <f aca="false">J13843*P13843+ROW()*0.00000001</f>
        <v>0.04013843</v>
      </c>
    </row>
    <row r="13844" customFormat="false" ht="15" hidden="false" customHeight="false" outlineLevel="0" collapsed="false">
      <c r="A13844" s="0" t="s">
        <v>9977</v>
      </c>
      <c r="B13844" s="0" t="s">
        <v>70</v>
      </c>
      <c r="C13844" s="0" t="n">
        <v>2013</v>
      </c>
      <c r="D13844" s="0" t="s">
        <v>114</v>
      </c>
      <c r="E13844" s="0" t="s">
        <v>5651</v>
      </c>
      <c r="F13844" s="0" t="n">
        <v>0</v>
      </c>
      <c r="G13844" s="0" t="n">
        <v>0</v>
      </c>
      <c r="H13844" s="0" t="n">
        <v>0.04</v>
      </c>
      <c r="I13844" s="0" t="n">
        <v>0</v>
      </c>
      <c r="J13844" s="0" t="n">
        <v>0.04</v>
      </c>
      <c r="N13844" s="0" t="s">
        <v>74</v>
      </c>
      <c r="P13844" s="0" t="n">
        <f aca="false">IF(AND(OR(Dashboard!$B$5="All",D13844=Dashboard!$B$5),OR(Dashboard!$D$5="All",N13844=Dashboard!$D$5),OR(AND(C13844&lt;&gt;"",C13844&gt;=Dashboard!$F$5,C13844&lt;=Dashboard!$H$5),AND(C13844="",Dashboard!$F$5&lt;=1980,Dashboard!$H$5&gt;=2016))),1,0)</f>
        <v>1</v>
      </c>
      <c r="Q13844" s="0" t="n">
        <f aca="false">J13844*P13844+ROW()*0.00000001</f>
        <v>0.04013844</v>
      </c>
    </row>
    <row r="13845" customFormat="false" ht="15" hidden="false" customHeight="false" outlineLevel="0" collapsed="false">
      <c r="A13845" s="0" t="s">
        <v>9978</v>
      </c>
      <c r="B13845" s="0" t="s">
        <v>164</v>
      </c>
      <c r="C13845" s="0" t="n">
        <v>2011</v>
      </c>
      <c r="D13845" s="0" t="s">
        <v>114</v>
      </c>
      <c r="E13845" s="0" t="s">
        <v>2867</v>
      </c>
      <c r="F13845" s="0" t="n">
        <v>0</v>
      </c>
      <c r="G13845" s="0" t="n">
        <v>0</v>
      </c>
      <c r="H13845" s="0" t="n">
        <v>0.04</v>
      </c>
      <c r="I13845" s="0" t="n">
        <v>0</v>
      </c>
      <c r="J13845" s="0" t="n">
        <v>0.04</v>
      </c>
      <c r="N13845" s="0" t="s">
        <v>74</v>
      </c>
      <c r="P13845" s="0" t="n">
        <f aca="false">IF(AND(OR(Dashboard!$B$5="All",D13845=Dashboard!$B$5),OR(Dashboard!$D$5="All",N13845=Dashboard!$D$5),OR(AND(C13845&lt;&gt;"",C13845&gt;=Dashboard!$F$5,C13845&lt;=Dashboard!$H$5),AND(C13845="",Dashboard!$F$5&lt;=1980,Dashboard!$H$5&gt;=2016))),1,0)</f>
        <v>1</v>
      </c>
      <c r="Q13845" s="0" t="n">
        <f aca="false">J13845*P13845+ROW()*0.00000001</f>
        <v>0.04013845</v>
      </c>
    </row>
    <row r="13846" customFormat="false" ht="15" hidden="false" customHeight="false" outlineLevel="0" collapsed="false">
      <c r="A13846" s="0" t="s">
        <v>9699</v>
      </c>
      <c r="B13846" s="0" t="s">
        <v>33</v>
      </c>
      <c r="C13846" s="0" t="n">
        <v>2010</v>
      </c>
      <c r="D13846" s="0" t="s">
        <v>34</v>
      </c>
      <c r="E13846" s="0" t="s">
        <v>520</v>
      </c>
      <c r="F13846" s="0" t="n">
        <v>0.04</v>
      </c>
      <c r="G13846" s="0" t="n">
        <v>0</v>
      </c>
      <c r="H13846" s="0" t="n">
        <v>0</v>
      </c>
      <c r="I13846" s="0" t="n">
        <v>0</v>
      </c>
      <c r="J13846" s="0" t="n">
        <v>0.04</v>
      </c>
      <c r="N13846" s="0" t="s">
        <v>35</v>
      </c>
      <c r="P13846" s="0" t="n">
        <f aca="false">IF(AND(OR(Dashboard!$B$5="All",D13846=Dashboard!$B$5),OR(Dashboard!$D$5="All",N13846=Dashboard!$D$5),OR(AND(C13846&lt;&gt;"",C13846&gt;=Dashboard!$F$5,C13846&lt;=Dashboard!$H$5),AND(C13846="",Dashboard!$F$5&lt;=1980,Dashboard!$H$5&gt;=2016))),1,0)</f>
        <v>1</v>
      </c>
      <c r="Q13846" s="0" t="n">
        <f aca="false">J13846*P13846+ROW()*0.00000001</f>
        <v>0.04013846</v>
      </c>
    </row>
    <row r="13847" customFormat="false" ht="15" hidden="false" customHeight="false" outlineLevel="0" collapsed="false">
      <c r="A13847" s="0" t="s">
        <v>6651</v>
      </c>
      <c r="B13847" s="0" t="s">
        <v>144</v>
      </c>
      <c r="C13847" s="0" t="n">
        <v>2006</v>
      </c>
      <c r="D13847" s="0" t="s">
        <v>71</v>
      </c>
      <c r="E13847" s="0" t="s">
        <v>72</v>
      </c>
      <c r="F13847" s="0" t="n">
        <v>0.03</v>
      </c>
      <c r="G13847" s="0" t="n">
        <v>0.01</v>
      </c>
      <c r="H13847" s="0" t="n">
        <v>0</v>
      </c>
      <c r="I13847" s="0" t="n">
        <v>0</v>
      </c>
      <c r="J13847" s="0" t="n">
        <v>0.04</v>
      </c>
      <c r="K13847" s="0" t="n">
        <v>52</v>
      </c>
      <c r="L13847" s="0" t="n">
        <v>2.8</v>
      </c>
      <c r="M13847" s="0" t="s">
        <v>103</v>
      </c>
      <c r="N13847" s="0" t="s">
        <v>66</v>
      </c>
      <c r="O13847" s="0" t="s">
        <v>53</v>
      </c>
      <c r="P13847" s="0" t="n">
        <f aca="false">IF(AND(OR(Dashboard!$B$5="All",D13847=Dashboard!$B$5),OR(Dashboard!$D$5="All",N13847=Dashboard!$D$5),OR(AND(C13847&lt;&gt;"",C13847&gt;=Dashboard!$F$5,C13847&lt;=Dashboard!$H$5),AND(C13847="",Dashboard!$F$5&lt;=1980,Dashboard!$H$5&gt;=2016))),1,0)</f>
        <v>1</v>
      </c>
      <c r="Q13847" s="0" t="n">
        <f aca="false">J13847*P13847+ROW()*0.00000001</f>
        <v>0.04013847</v>
      </c>
    </row>
    <row r="13848" customFormat="false" ht="15" hidden="false" customHeight="false" outlineLevel="0" collapsed="false">
      <c r="A13848" s="0" t="s">
        <v>9979</v>
      </c>
      <c r="B13848" s="0" t="s">
        <v>50</v>
      </c>
      <c r="C13848" s="0" t="n">
        <v>2008</v>
      </c>
      <c r="D13848" s="0" t="s">
        <v>52</v>
      </c>
      <c r="E13848" s="0" t="s">
        <v>8824</v>
      </c>
      <c r="F13848" s="0" t="n">
        <v>0.04</v>
      </c>
      <c r="G13848" s="0" t="n">
        <v>0</v>
      </c>
      <c r="H13848" s="0" t="n">
        <v>0</v>
      </c>
      <c r="I13848" s="0" t="n">
        <v>0</v>
      </c>
      <c r="J13848" s="0" t="n">
        <v>0.04</v>
      </c>
      <c r="M13848" s="0" t="s">
        <v>36</v>
      </c>
      <c r="N13848" s="0" t="s">
        <v>35</v>
      </c>
      <c r="P13848" s="0" t="n">
        <f aca="false">IF(AND(OR(Dashboard!$B$5="All",D13848=Dashboard!$B$5),OR(Dashboard!$D$5="All",N13848=Dashboard!$D$5),OR(AND(C13848&lt;&gt;"",C13848&gt;=Dashboard!$F$5,C13848&lt;=Dashboard!$H$5),AND(C13848="",Dashboard!$F$5&lt;=1980,Dashboard!$H$5&gt;=2016))),1,0)</f>
        <v>1</v>
      </c>
      <c r="Q13848" s="0" t="n">
        <f aca="false">J13848*P13848+ROW()*0.00000001</f>
        <v>0.04013848</v>
      </c>
    </row>
    <row r="13849" customFormat="false" ht="15" hidden="false" customHeight="false" outlineLevel="0" collapsed="false">
      <c r="A13849" s="0" t="s">
        <v>9980</v>
      </c>
      <c r="B13849" s="0" t="s">
        <v>85</v>
      </c>
      <c r="C13849" s="0" t="n">
        <v>2004</v>
      </c>
      <c r="D13849" s="0" t="s">
        <v>48</v>
      </c>
      <c r="E13849" s="0" t="s">
        <v>35</v>
      </c>
      <c r="F13849" s="0" t="n">
        <v>0</v>
      </c>
      <c r="G13849" s="0" t="n">
        <v>0</v>
      </c>
      <c r="H13849" s="0" t="n">
        <v>0.04</v>
      </c>
      <c r="I13849" s="0" t="n">
        <v>0</v>
      </c>
      <c r="J13849" s="0" t="n">
        <v>0.04</v>
      </c>
      <c r="N13849" s="0" t="s">
        <v>35</v>
      </c>
      <c r="P13849" s="0" t="n">
        <f aca="false">IF(AND(OR(Dashboard!$B$5="All",D13849=Dashboard!$B$5),OR(Dashboard!$D$5="All",N13849=Dashboard!$D$5),OR(AND(C13849&lt;&gt;"",C13849&gt;=Dashboard!$F$5,C13849&lt;=Dashboard!$H$5),AND(C13849="",Dashboard!$F$5&lt;=1980,Dashboard!$H$5&gt;=2016))),1,0)</f>
        <v>1</v>
      </c>
      <c r="Q13849" s="0" t="n">
        <f aca="false">J13849*P13849+ROW()*0.00000001</f>
        <v>0.04013849</v>
      </c>
    </row>
    <row r="13850" customFormat="false" ht="15" hidden="false" customHeight="false" outlineLevel="0" collapsed="false">
      <c r="A13850" s="0" t="s">
        <v>9981</v>
      </c>
      <c r="B13850" s="0" t="s">
        <v>50</v>
      </c>
      <c r="C13850" s="0" t="n">
        <v>2005</v>
      </c>
      <c r="D13850" s="0" t="s">
        <v>34</v>
      </c>
      <c r="E13850" s="0" t="s">
        <v>560</v>
      </c>
      <c r="F13850" s="0" t="n">
        <v>0.04</v>
      </c>
      <c r="G13850" s="0" t="n">
        <v>0</v>
      </c>
      <c r="H13850" s="0" t="n">
        <v>0</v>
      </c>
      <c r="I13850" s="0" t="n">
        <v>0</v>
      </c>
      <c r="J13850" s="0" t="n">
        <v>0.04</v>
      </c>
      <c r="K13850" s="0" t="n">
        <v>35</v>
      </c>
      <c r="M13850" s="0" t="s">
        <v>36</v>
      </c>
      <c r="N13850" s="0" t="s">
        <v>35</v>
      </c>
      <c r="O13850" s="0" t="s">
        <v>177</v>
      </c>
      <c r="P13850" s="0" t="n">
        <f aca="false">IF(AND(OR(Dashboard!$B$5="All",D13850=Dashboard!$B$5),OR(Dashboard!$D$5="All",N13850=Dashboard!$D$5),OR(AND(C13850&lt;&gt;"",C13850&gt;=Dashboard!$F$5,C13850&lt;=Dashboard!$H$5),AND(C13850="",Dashboard!$F$5&lt;=1980,Dashboard!$H$5&gt;=2016))),1,0)</f>
        <v>1</v>
      </c>
      <c r="Q13850" s="0" t="n">
        <f aca="false">J13850*P13850+ROW()*0.00000001</f>
        <v>0.0401385</v>
      </c>
    </row>
    <row r="13851" customFormat="false" ht="15" hidden="false" customHeight="false" outlineLevel="0" collapsed="false">
      <c r="A13851" s="0" t="s">
        <v>9982</v>
      </c>
      <c r="B13851" s="0" t="s">
        <v>76</v>
      </c>
      <c r="C13851" s="0" t="n">
        <v>2009</v>
      </c>
      <c r="D13851" s="0" t="s">
        <v>246</v>
      </c>
      <c r="E13851" s="0" t="s">
        <v>8402</v>
      </c>
      <c r="F13851" s="0" t="n">
        <v>0</v>
      </c>
      <c r="G13851" s="0" t="n">
        <v>0</v>
      </c>
      <c r="H13851" s="0" t="n">
        <v>0.04</v>
      </c>
      <c r="I13851" s="0" t="n">
        <v>0</v>
      </c>
      <c r="J13851" s="0" t="n">
        <v>0.04</v>
      </c>
      <c r="N13851" s="0" t="s">
        <v>74</v>
      </c>
      <c r="P13851" s="0" t="n">
        <f aca="false">IF(AND(OR(Dashboard!$B$5="All",D13851=Dashboard!$B$5),OR(Dashboard!$D$5="All",N13851=Dashboard!$D$5),OR(AND(C13851&lt;&gt;"",C13851&gt;=Dashboard!$F$5,C13851&lt;=Dashboard!$H$5),AND(C13851="",Dashboard!$F$5&lt;=1980,Dashboard!$H$5&gt;=2016))),1,0)</f>
        <v>1</v>
      </c>
      <c r="Q13851" s="0" t="n">
        <f aca="false">J13851*P13851+ROW()*0.00000001</f>
        <v>0.04013851</v>
      </c>
    </row>
    <row r="13852" customFormat="false" ht="15" hidden="false" customHeight="false" outlineLevel="0" collapsed="false">
      <c r="A13852" s="0" t="s">
        <v>9983</v>
      </c>
      <c r="B13852" s="0" t="s">
        <v>70</v>
      </c>
      <c r="C13852" s="0" t="n">
        <v>2013</v>
      </c>
      <c r="D13852" s="0" t="s">
        <v>56</v>
      </c>
      <c r="E13852" s="0" t="s">
        <v>2264</v>
      </c>
      <c r="F13852" s="0" t="n">
        <v>0.02</v>
      </c>
      <c r="G13852" s="0" t="n">
        <v>0.01</v>
      </c>
      <c r="H13852" s="0" t="n">
        <v>0</v>
      </c>
      <c r="I13852" s="0" t="n">
        <v>0.01</v>
      </c>
      <c r="J13852" s="0" t="n">
        <v>0.04</v>
      </c>
      <c r="N13852" s="0" t="s">
        <v>74</v>
      </c>
      <c r="P13852" s="0" t="n">
        <f aca="false">IF(AND(OR(Dashboard!$B$5="All",D13852=Dashboard!$B$5),OR(Dashboard!$D$5="All",N13852=Dashboard!$D$5),OR(AND(C13852&lt;&gt;"",C13852&gt;=Dashboard!$F$5,C13852&lt;=Dashboard!$H$5),AND(C13852="",Dashboard!$F$5&lt;=1980,Dashboard!$H$5&gt;=2016))),1,0)</f>
        <v>1</v>
      </c>
      <c r="Q13852" s="0" t="n">
        <f aca="false">J13852*P13852+ROW()*0.00000001</f>
        <v>0.04013852</v>
      </c>
    </row>
    <row r="13853" customFormat="false" ht="15" hidden="false" customHeight="false" outlineLevel="0" collapsed="false">
      <c r="A13853" s="0" t="s">
        <v>9984</v>
      </c>
      <c r="B13853" s="0" t="s">
        <v>50</v>
      </c>
      <c r="C13853" s="0" t="n">
        <v>2009</v>
      </c>
      <c r="D13853" s="0" t="s">
        <v>48</v>
      </c>
      <c r="E13853" s="0" t="s">
        <v>1259</v>
      </c>
      <c r="F13853" s="0" t="n">
        <v>0.04</v>
      </c>
      <c r="G13853" s="0" t="n">
        <v>0</v>
      </c>
      <c r="H13853" s="0" t="n">
        <v>0</v>
      </c>
      <c r="I13853" s="0" t="n">
        <v>0</v>
      </c>
      <c r="J13853" s="0" t="n">
        <v>0.04</v>
      </c>
      <c r="M13853" s="0" t="s">
        <v>36</v>
      </c>
      <c r="N13853" s="0" t="s">
        <v>35</v>
      </c>
      <c r="P13853" s="0" t="n">
        <f aca="false">IF(AND(OR(Dashboard!$B$5="All",D13853=Dashboard!$B$5),OR(Dashboard!$D$5="All",N13853=Dashboard!$D$5),OR(AND(C13853&lt;&gt;"",C13853&gt;=Dashboard!$F$5,C13853&lt;=Dashboard!$H$5),AND(C13853="",Dashboard!$F$5&lt;=1980,Dashboard!$H$5&gt;=2016))),1,0)</f>
        <v>1</v>
      </c>
      <c r="Q13853" s="0" t="n">
        <f aca="false">J13853*P13853+ROW()*0.00000001</f>
        <v>0.04013853</v>
      </c>
    </row>
    <row r="13854" customFormat="false" ht="15" hidden="false" customHeight="false" outlineLevel="0" collapsed="false">
      <c r="A13854" s="0" t="s">
        <v>9985</v>
      </c>
      <c r="B13854" s="0" t="s">
        <v>50</v>
      </c>
      <c r="C13854" s="0" t="n">
        <v>2007</v>
      </c>
      <c r="D13854" s="0" t="s">
        <v>52</v>
      </c>
      <c r="E13854" s="0" t="s">
        <v>328</v>
      </c>
      <c r="F13854" s="0" t="n">
        <v>0</v>
      </c>
      <c r="G13854" s="0" t="n">
        <v>0</v>
      </c>
      <c r="H13854" s="0" t="n">
        <v>0.04</v>
      </c>
      <c r="I13854" s="0" t="n">
        <v>0</v>
      </c>
      <c r="J13854" s="0" t="n">
        <v>0.04</v>
      </c>
      <c r="N13854" s="0" t="s">
        <v>35</v>
      </c>
      <c r="P13854" s="0" t="n">
        <f aca="false">IF(AND(OR(Dashboard!$B$5="All",D13854=Dashboard!$B$5),OR(Dashboard!$D$5="All",N13854=Dashboard!$D$5),OR(AND(C13854&lt;&gt;"",C13854&gt;=Dashboard!$F$5,C13854&lt;=Dashboard!$H$5),AND(C13854="",Dashboard!$F$5&lt;=1980,Dashboard!$H$5&gt;=2016))),1,0)</f>
        <v>1</v>
      </c>
      <c r="Q13854" s="0" t="n">
        <f aca="false">J13854*P13854+ROW()*0.00000001</f>
        <v>0.04013854</v>
      </c>
    </row>
    <row r="13855" customFormat="false" ht="15" hidden="false" customHeight="false" outlineLevel="0" collapsed="false">
      <c r="A13855" s="0" t="s">
        <v>9986</v>
      </c>
      <c r="B13855" s="0" t="s">
        <v>144</v>
      </c>
      <c r="C13855" s="0" t="n">
        <v>2004</v>
      </c>
      <c r="D13855" s="0" t="s">
        <v>52</v>
      </c>
      <c r="E13855" s="0" t="s">
        <v>3209</v>
      </c>
      <c r="F13855" s="0" t="n">
        <v>0.03</v>
      </c>
      <c r="G13855" s="0" t="n">
        <v>0.01</v>
      </c>
      <c r="H13855" s="0" t="n">
        <v>0</v>
      </c>
      <c r="I13855" s="0" t="n">
        <v>0</v>
      </c>
      <c r="J13855" s="0" t="n">
        <v>0.04</v>
      </c>
      <c r="K13855" s="0" t="n">
        <v>68</v>
      </c>
      <c r="L13855" s="0" t="n">
        <v>8.5</v>
      </c>
      <c r="M13855" s="0" t="s">
        <v>36</v>
      </c>
      <c r="N13855" s="0" t="s">
        <v>66</v>
      </c>
      <c r="O13855" s="0" t="s">
        <v>67</v>
      </c>
      <c r="P13855" s="0" t="n">
        <f aca="false">IF(AND(OR(Dashboard!$B$5="All",D13855=Dashboard!$B$5),OR(Dashboard!$D$5="All",N13855=Dashboard!$D$5),OR(AND(C13855&lt;&gt;"",C13855&gt;=Dashboard!$F$5,C13855&lt;=Dashboard!$H$5),AND(C13855="",Dashboard!$F$5&lt;=1980,Dashboard!$H$5&gt;=2016))),1,0)</f>
        <v>1</v>
      </c>
      <c r="Q13855" s="0" t="n">
        <f aca="false">J13855*P13855+ROW()*0.00000001</f>
        <v>0.04013855</v>
      </c>
    </row>
    <row r="13856" customFormat="false" ht="15" hidden="false" customHeight="false" outlineLevel="0" collapsed="false">
      <c r="A13856" s="0" t="s">
        <v>9987</v>
      </c>
      <c r="B13856" s="0" t="s">
        <v>117</v>
      </c>
      <c r="C13856" s="0" t="n">
        <v>1995</v>
      </c>
      <c r="D13856" s="0" t="s">
        <v>58</v>
      </c>
      <c r="E13856" s="0" t="s">
        <v>4757</v>
      </c>
      <c r="F13856" s="0" t="n">
        <v>0</v>
      </c>
      <c r="G13856" s="0" t="n">
        <v>0</v>
      </c>
      <c r="H13856" s="0" t="n">
        <v>0.04</v>
      </c>
      <c r="I13856" s="0" t="n">
        <v>0</v>
      </c>
      <c r="J13856" s="0" t="n">
        <v>0.04</v>
      </c>
      <c r="N13856" s="0" t="s">
        <v>74</v>
      </c>
      <c r="P13856" s="0" t="n">
        <f aca="false">IF(AND(OR(Dashboard!$B$5="All",D13856=Dashboard!$B$5),OR(Dashboard!$D$5="All",N13856=Dashboard!$D$5),OR(AND(C13856&lt;&gt;"",C13856&gt;=Dashboard!$F$5,C13856&lt;=Dashboard!$H$5),AND(C13856="",Dashboard!$F$5&lt;=1980,Dashboard!$H$5&gt;=2016))),1,0)</f>
        <v>1</v>
      </c>
      <c r="Q13856" s="0" t="n">
        <f aca="false">J13856*P13856+ROW()*0.00000001</f>
        <v>0.04013856</v>
      </c>
    </row>
    <row r="13857" customFormat="false" ht="15" hidden="false" customHeight="false" outlineLevel="0" collapsed="false">
      <c r="A13857" s="0" t="s">
        <v>9988</v>
      </c>
      <c r="B13857" s="0" t="s">
        <v>164</v>
      </c>
      <c r="C13857" s="0" t="n">
        <v>2011</v>
      </c>
      <c r="D13857" s="0" t="s">
        <v>114</v>
      </c>
      <c r="E13857" s="0" t="s">
        <v>6975</v>
      </c>
      <c r="F13857" s="0" t="n">
        <v>0</v>
      </c>
      <c r="G13857" s="0" t="n">
        <v>0</v>
      </c>
      <c r="H13857" s="0" t="n">
        <v>0.04</v>
      </c>
      <c r="I13857" s="0" t="n">
        <v>0</v>
      </c>
      <c r="J13857" s="0" t="n">
        <v>0.04</v>
      </c>
      <c r="N13857" s="0" t="s">
        <v>74</v>
      </c>
      <c r="P13857" s="0" t="n">
        <f aca="false">IF(AND(OR(Dashboard!$B$5="All",D13857=Dashboard!$B$5),OR(Dashboard!$D$5="All",N13857=Dashboard!$D$5),OR(AND(C13857&lt;&gt;"",C13857&gt;=Dashboard!$F$5,C13857&lt;=Dashboard!$H$5),AND(C13857="",Dashboard!$F$5&lt;=1980,Dashboard!$H$5&gt;=2016))),1,0)</f>
        <v>1</v>
      </c>
      <c r="Q13857" s="0" t="n">
        <f aca="false">J13857*P13857+ROW()*0.00000001</f>
        <v>0.04013857</v>
      </c>
    </row>
    <row r="13858" customFormat="false" ht="15" hidden="false" customHeight="false" outlineLevel="0" collapsed="false">
      <c r="A13858" s="0" t="s">
        <v>9989</v>
      </c>
      <c r="B13858" s="0" t="s">
        <v>50</v>
      </c>
      <c r="C13858" s="0" t="n">
        <v>2010</v>
      </c>
      <c r="D13858" s="0" t="s">
        <v>114</v>
      </c>
      <c r="E13858" s="0" t="s">
        <v>220</v>
      </c>
      <c r="F13858" s="0" t="n">
        <v>0</v>
      </c>
      <c r="G13858" s="0" t="n">
        <v>0</v>
      </c>
      <c r="H13858" s="0" t="n">
        <v>0.04</v>
      </c>
      <c r="I13858" s="0" t="n">
        <v>0</v>
      </c>
      <c r="J13858" s="0" t="n">
        <v>0.04</v>
      </c>
      <c r="N13858" s="0" t="s">
        <v>35</v>
      </c>
      <c r="P13858" s="0" t="n">
        <f aca="false">IF(AND(OR(Dashboard!$B$5="All",D13858=Dashboard!$B$5),OR(Dashboard!$D$5="All",N13858=Dashboard!$D$5),OR(AND(C13858&lt;&gt;"",C13858&gt;=Dashboard!$F$5,C13858&lt;=Dashboard!$H$5),AND(C13858="",Dashboard!$F$5&lt;=1980,Dashboard!$H$5&gt;=2016))),1,0)</f>
        <v>1</v>
      </c>
      <c r="Q13858" s="0" t="n">
        <f aca="false">J13858*P13858+ROW()*0.00000001</f>
        <v>0.04013858</v>
      </c>
    </row>
    <row r="13859" customFormat="false" ht="15" hidden="false" customHeight="false" outlineLevel="0" collapsed="false">
      <c r="A13859" s="0" t="s">
        <v>1568</v>
      </c>
      <c r="B13859" s="0" t="s">
        <v>70</v>
      </c>
      <c r="C13859" s="0" t="n">
        <v>2011</v>
      </c>
      <c r="D13859" s="0" t="s">
        <v>71</v>
      </c>
      <c r="E13859" s="0" t="s">
        <v>89</v>
      </c>
      <c r="F13859" s="0" t="n">
        <v>0</v>
      </c>
      <c r="G13859" s="0" t="n">
        <v>0</v>
      </c>
      <c r="H13859" s="0" t="n">
        <v>0.04</v>
      </c>
      <c r="I13859" s="0" t="n">
        <v>0</v>
      </c>
      <c r="J13859" s="0" t="n">
        <v>0.04</v>
      </c>
      <c r="L13859" s="0" t="n">
        <v>8.4</v>
      </c>
      <c r="M13859" s="0" t="s">
        <v>103</v>
      </c>
      <c r="N13859" s="0" t="s">
        <v>74</v>
      </c>
      <c r="P13859" s="0" t="n">
        <f aca="false">IF(AND(OR(Dashboard!$B$5="All",D13859=Dashboard!$B$5),OR(Dashboard!$D$5="All",N13859=Dashboard!$D$5),OR(AND(C13859&lt;&gt;"",C13859&gt;=Dashboard!$F$5,C13859&lt;=Dashboard!$H$5),AND(C13859="",Dashboard!$F$5&lt;=1980,Dashboard!$H$5&gt;=2016))),1,0)</f>
        <v>1</v>
      </c>
      <c r="Q13859" s="0" t="n">
        <f aca="false">J13859*P13859+ROW()*0.00000001</f>
        <v>0.04013859</v>
      </c>
    </row>
    <row r="13860" customFormat="false" ht="15" hidden="false" customHeight="false" outlineLevel="0" collapsed="false">
      <c r="A13860" s="0" t="s">
        <v>9990</v>
      </c>
      <c r="B13860" s="0" t="s">
        <v>64</v>
      </c>
      <c r="C13860" s="0" t="n">
        <v>2011</v>
      </c>
      <c r="D13860" s="0" t="s">
        <v>102</v>
      </c>
      <c r="E13860" s="0" t="s">
        <v>7521</v>
      </c>
      <c r="F13860" s="0" t="n">
        <v>0.02</v>
      </c>
      <c r="G13860" s="0" t="n">
        <v>0</v>
      </c>
      <c r="H13860" s="0" t="n">
        <v>0.02</v>
      </c>
      <c r="I13860" s="0" t="n">
        <v>0</v>
      </c>
      <c r="J13860" s="0" t="n">
        <v>0.04</v>
      </c>
      <c r="M13860" s="0" t="s">
        <v>103</v>
      </c>
      <c r="N13860" s="0" t="s">
        <v>66</v>
      </c>
      <c r="P13860" s="0" t="n">
        <f aca="false">IF(AND(OR(Dashboard!$B$5="All",D13860=Dashboard!$B$5),OR(Dashboard!$D$5="All",N13860=Dashboard!$D$5),OR(AND(C13860&lt;&gt;"",C13860&gt;=Dashboard!$F$5,C13860&lt;=Dashboard!$H$5),AND(C13860="",Dashboard!$F$5&lt;=1980,Dashboard!$H$5&gt;=2016))),1,0)</f>
        <v>1</v>
      </c>
      <c r="Q13860" s="0" t="n">
        <f aca="false">J13860*P13860+ROW()*0.00000001</f>
        <v>0.0401386</v>
      </c>
    </row>
    <row r="13861" customFormat="false" ht="15" hidden="false" customHeight="false" outlineLevel="0" collapsed="false">
      <c r="A13861" s="0" t="s">
        <v>9991</v>
      </c>
      <c r="B13861" s="0" t="s">
        <v>33</v>
      </c>
      <c r="C13861" s="0" t="n">
        <v>2010</v>
      </c>
      <c r="D13861" s="0" t="s">
        <v>102</v>
      </c>
      <c r="E13861" s="0" t="s">
        <v>328</v>
      </c>
      <c r="F13861" s="0" t="n">
        <v>0</v>
      </c>
      <c r="G13861" s="0" t="n">
        <v>0</v>
      </c>
      <c r="H13861" s="0" t="n">
        <v>0.04</v>
      </c>
      <c r="I13861" s="0" t="n">
        <v>0</v>
      </c>
      <c r="J13861" s="0" t="n">
        <v>0.04</v>
      </c>
      <c r="N13861" s="0" t="s">
        <v>35</v>
      </c>
      <c r="P13861" s="0" t="n">
        <f aca="false">IF(AND(OR(Dashboard!$B$5="All",D13861=Dashboard!$B$5),OR(Dashboard!$D$5="All",N13861=Dashboard!$D$5),OR(AND(C13861&lt;&gt;"",C13861&gt;=Dashboard!$F$5,C13861&lt;=Dashboard!$H$5),AND(C13861="",Dashboard!$F$5&lt;=1980,Dashboard!$H$5&gt;=2016))),1,0)</f>
        <v>1</v>
      </c>
      <c r="Q13861" s="0" t="n">
        <f aca="false">J13861*P13861+ROW()*0.00000001</f>
        <v>0.04013861</v>
      </c>
    </row>
    <row r="13862" customFormat="false" ht="15" hidden="false" customHeight="false" outlineLevel="0" collapsed="false">
      <c r="A13862" s="0" t="s">
        <v>6585</v>
      </c>
      <c r="B13862" s="0" t="s">
        <v>70</v>
      </c>
      <c r="C13862" s="0" t="n">
        <v>2015</v>
      </c>
      <c r="D13862" s="0" t="s">
        <v>71</v>
      </c>
      <c r="E13862" s="0" t="s">
        <v>2792</v>
      </c>
      <c r="F13862" s="0" t="n">
        <v>0</v>
      </c>
      <c r="G13862" s="0" t="n">
        <v>0</v>
      </c>
      <c r="H13862" s="0" t="n">
        <v>0.04</v>
      </c>
      <c r="I13862" s="0" t="n">
        <v>0</v>
      </c>
      <c r="J13862" s="0" t="n">
        <v>0.04</v>
      </c>
      <c r="L13862" s="0" t="n">
        <v>8.3</v>
      </c>
      <c r="M13862" s="0" t="s">
        <v>103</v>
      </c>
      <c r="N13862" s="0" t="s">
        <v>74</v>
      </c>
      <c r="P13862" s="0" t="n">
        <f aca="false">IF(AND(OR(Dashboard!$B$5="All",D13862=Dashboard!$B$5),OR(Dashboard!$D$5="All",N13862=Dashboard!$D$5),OR(AND(C13862&lt;&gt;"",C13862&gt;=Dashboard!$F$5,C13862&lt;=Dashboard!$H$5),AND(C13862="",Dashboard!$F$5&lt;=1980,Dashboard!$H$5&gt;=2016))),1,0)</f>
        <v>1</v>
      </c>
      <c r="Q13862" s="0" t="n">
        <f aca="false">J13862*P13862+ROW()*0.00000001</f>
        <v>0.04013862</v>
      </c>
    </row>
    <row r="13863" customFormat="false" ht="15" hidden="false" customHeight="false" outlineLevel="0" collapsed="false">
      <c r="A13863" s="0" t="s">
        <v>9992</v>
      </c>
      <c r="B13863" s="0" t="s">
        <v>164</v>
      </c>
      <c r="C13863" s="0" t="n">
        <v>2009</v>
      </c>
      <c r="D13863" s="0" t="s">
        <v>46</v>
      </c>
      <c r="E13863" s="0" t="s">
        <v>4303</v>
      </c>
      <c r="F13863" s="0" t="n">
        <v>0</v>
      </c>
      <c r="G13863" s="0" t="n">
        <v>0</v>
      </c>
      <c r="H13863" s="0" t="n">
        <v>0.04</v>
      </c>
      <c r="I13863" s="0" t="n">
        <v>0</v>
      </c>
      <c r="J13863" s="0" t="n">
        <v>0.04</v>
      </c>
      <c r="M13863" s="0" t="s">
        <v>125</v>
      </c>
      <c r="N13863" s="0" t="s">
        <v>74</v>
      </c>
      <c r="P13863" s="0" t="n">
        <f aca="false">IF(AND(OR(Dashboard!$B$5="All",D13863=Dashboard!$B$5),OR(Dashboard!$D$5="All",N13863=Dashboard!$D$5),OR(AND(C13863&lt;&gt;"",C13863&gt;=Dashboard!$F$5,C13863&lt;=Dashboard!$H$5),AND(C13863="",Dashboard!$F$5&lt;=1980,Dashboard!$H$5&gt;=2016))),1,0)</f>
        <v>1</v>
      </c>
      <c r="Q13863" s="0" t="n">
        <f aca="false">J13863*P13863+ROW()*0.00000001</f>
        <v>0.04013863</v>
      </c>
    </row>
    <row r="13864" customFormat="false" ht="15" hidden="false" customHeight="false" outlineLevel="0" collapsed="false">
      <c r="A13864" s="0" t="s">
        <v>9993</v>
      </c>
      <c r="B13864" s="0" t="s">
        <v>851</v>
      </c>
      <c r="C13864" s="0" t="n">
        <v>2015</v>
      </c>
      <c r="D13864" s="0" t="s">
        <v>71</v>
      </c>
      <c r="E13864" s="0" t="s">
        <v>4962</v>
      </c>
      <c r="F13864" s="0" t="n">
        <v>0</v>
      </c>
      <c r="G13864" s="0" t="n">
        <v>0</v>
      </c>
      <c r="H13864" s="0" t="n">
        <v>0.04</v>
      </c>
      <c r="I13864" s="0" t="n">
        <v>0</v>
      </c>
      <c r="J13864" s="0" t="n">
        <v>0.04</v>
      </c>
      <c r="N13864" s="0" t="s">
        <v>74</v>
      </c>
      <c r="P13864" s="0" t="n">
        <f aca="false">IF(AND(OR(Dashboard!$B$5="All",D13864=Dashboard!$B$5),OR(Dashboard!$D$5="All",N13864=Dashboard!$D$5),OR(AND(C13864&lt;&gt;"",C13864&gt;=Dashboard!$F$5,C13864&lt;=Dashboard!$H$5),AND(C13864="",Dashboard!$F$5&lt;=1980,Dashboard!$H$5&gt;=2016))),1,0)</f>
        <v>1</v>
      </c>
      <c r="Q13864" s="0" t="n">
        <f aca="false">J13864*P13864+ROW()*0.00000001</f>
        <v>0.04013864</v>
      </c>
    </row>
    <row r="13865" customFormat="false" ht="15" hidden="false" customHeight="false" outlineLevel="0" collapsed="false">
      <c r="A13865" s="0" t="s">
        <v>9994</v>
      </c>
      <c r="B13865" s="0" t="s">
        <v>50</v>
      </c>
      <c r="C13865" s="0" t="n">
        <v>2008</v>
      </c>
      <c r="D13865" s="0" t="s">
        <v>114</v>
      </c>
      <c r="E13865" s="0" t="s">
        <v>328</v>
      </c>
      <c r="F13865" s="0" t="n">
        <v>0</v>
      </c>
      <c r="G13865" s="0" t="n">
        <v>0</v>
      </c>
      <c r="H13865" s="0" t="n">
        <v>0.04</v>
      </c>
      <c r="I13865" s="0" t="n">
        <v>0</v>
      </c>
      <c r="J13865" s="0" t="n">
        <v>0.04</v>
      </c>
      <c r="N13865" s="0" t="s">
        <v>35</v>
      </c>
      <c r="P13865" s="0" t="n">
        <f aca="false">IF(AND(OR(Dashboard!$B$5="All",D13865=Dashboard!$B$5),OR(Dashboard!$D$5="All",N13865=Dashboard!$D$5),OR(AND(C13865&lt;&gt;"",C13865&gt;=Dashboard!$F$5,C13865&lt;=Dashboard!$H$5),AND(C13865="",Dashboard!$F$5&lt;=1980,Dashboard!$H$5&gt;=2016))),1,0)</f>
        <v>1</v>
      </c>
      <c r="Q13865" s="0" t="n">
        <f aca="false">J13865*P13865+ROW()*0.00000001</f>
        <v>0.04013865</v>
      </c>
    </row>
    <row r="13866" customFormat="false" ht="15" hidden="false" customHeight="false" outlineLevel="0" collapsed="false">
      <c r="A13866" s="0" t="s">
        <v>9995</v>
      </c>
      <c r="B13866" s="0" t="s">
        <v>76</v>
      </c>
      <c r="C13866" s="0" t="n">
        <v>2003</v>
      </c>
      <c r="D13866" s="0" t="s">
        <v>102</v>
      </c>
      <c r="E13866" s="0" t="s">
        <v>154</v>
      </c>
      <c r="F13866" s="0" t="n">
        <v>0.02</v>
      </c>
      <c r="G13866" s="0" t="n">
        <v>0.01</v>
      </c>
      <c r="H13866" s="0" t="n">
        <v>0</v>
      </c>
      <c r="I13866" s="0" t="n">
        <v>0</v>
      </c>
      <c r="J13866" s="0" t="n">
        <v>0.04</v>
      </c>
      <c r="N13866" s="0" t="s">
        <v>74</v>
      </c>
      <c r="P13866" s="0" t="n">
        <f aca="false">IF(AND(OR(Dashboard!$B$5="All",D13866=Dashboard!$B$5),OR(Dashboard!$D$5="All",N13866=Dashboard!$D$5),OR(AND(C13866&lt;&gt;"",C13866&gt;=Dashboard!$F$5,C13866&lt;=Dashboard!$H$5),AND(C13866="",Dashboard!$F$5&lt;=1980,Dashboard!$H$5&gt;=2016))),1,0)</f>
        <v>1</v>
      </c>
      <c r="Q13866" s="0" t="n">
        <f aca="false">J13866*P13866+ROW()*0.00000001</f>
        <v>0.04013866</v>
      </c>
    </row>
    <row r="13867" customFormat="false" ht="15" hidden="false" customHeight="false" outlineLevel="0" collapsed="false">
      <c r="A13867" s="0" t="s">
        <v>9996</v>
      </c>
      <c r="B13867" s="0" t="s">
        <v>50</v>
      </c>
      <c r="C13867" s="0" t="n">
        <v>2008</v>
      </c>
      <c r="D13867" s="0" t="s">
        <v>114</v>
      </c>
      <c r="E13867" s="0" t="s">
        <v>9354</v>
      </c>
      <c r="F13867" s="0" t="n">
        <v>0</v>
      </c>
      <c r="G13867" s="0" t="n">
        <v>0</v>
      </c>
      <c r="H13867" s="0" t="n">
        <v>0.04</v>
      </c>
      <c r="I13867" s="0" t="n">
        <v>0</v>
      </c>
      <c r="J13867" s="0" t="n">
        <v>0.04</v>
      </c>
      <c r="N13867" s="0" t="s">
        <v>35</v>
      </c>
      <c r="P13867" s="0" t="n">
        <f aca="false">IF(AND(OR(Dashboard!$B$5="All",D13867=Dashboard!$B$5),OR(Dashboard!$D$5="All",N13867=Dashboard!$D$5),OR(AND(C13867&lt;&gt;"",C13867&gt;=Dashboard!$F$5,C13867&lt;=Dashboard!$H$5),AND(C13867="",Dashboard!$F$5&lt;=1980,Dashboard!$H$5&gt;=2016))),1,0)</f>
        <v>1</v>
      </c>
      <c r="Q13867" s="0" t="n">
        <f aca="false">J13867*P13867+ROW()*0.00000001</f>
        <v>0.04013867</v>
      </c>
    </row>
    <row r="13868" customFormat="false" ht="15" hidden="false" customHeight="false" outlineLevel="0" collapsed="false">
      <c r="A13868" s="0" t="s">
        <v>9969</v>
      </c>
      <c r="B13868" s="0" t="s">
        <v>164</v>
      </c>
      <c r="C13868" s="0" t="n">
        <v>2008</v>
      </c>
      <c r="D13868" s="0" t="s">
        <v>114</v>
      </c>
      <c r="E13868" s="0" t="s">
        <v>9433</v>
      </c>
      <c r="F13868" s="0" t="n">
        <v>0</v>
      </c>
      <c r="G13868" s="0" t="n">
        <v>0</v>
      </c>
      <c r="H13868" s="0" t="n">
        <v>0.04</v>
      </c>
      <c r="I13868" s="0" t="n">
        <v>0</v>
      </c>
      <c r="J13868" s="0" t="n">
        <v>0.04</v>
      </c>
      <c r="N13868" s="0" t="s">
        <v>74</v>
      </c>
      <c r="P13868" s="0" t="n">
        <f aca="false">IF(AND(OR(Dashboard!$B$5="All",D13868=Dashboard!$B$5),OR(Dashboard!$D$5="All",N13868=Dashboard!$D$5),OR(AND(C13868&lt;&gt;"",C13868&gt;=Dashboard!$F$5,C13868&lt;=Dashboard!$H$5),AND(C13868="",Dashboard!$F$5&lt;=1980,Dashboard!$H$5&gt;=2016))),1,0)</f>
        <v>1</v>
      </c>
      <c r="Q13868" s="0" t="n">
        <f aca="false">J13868*P13868+ROW()*0.00000001</f>
        <v>0.04013868</v>
      </c>
    </row>
    <row r="13869" customFormat="false" ht="15" hidden="false" customHeight="false" outlineLevel="0" collapsed="false">
      <c r="A13869" s="0" t="s">
        <v>9997</v>
      </c>
      <c r="B13869" s="0" t="s">
        <v>76</v>
      </c>
      <c r="C13869" s="0" t="n">
        <v>2004</v>
      </c>
      <c r="D13869" s="0" t="s">
        <v>71</v>
      </c>
      <c r="E13869" s="0" t="s">
        <v>154</v>
      </c>
      <c r="F13869" s="0" t="n">
        <v>0.02</v>
      </c>
      <c r="G13869" s="0" t="n">
        <v>0.01</v>
      </c>
      <c r="H13869" s="0" t="n">
        <v>0</v>
      </c>
      <c r="I13869" s="0" t="n">
        <v>0</v>
      </c>
      <c r="J13869" s="0" t="n">
        <v>0.04</v>
      </c>
      <c r="K13869" s="0" t="n">
        <v>62</v>
      </c>
      <c r="L13869" s="0" t="n">
        <v>6.7</v>
      </c>
      <c r="M13869" s="0" t="s">
        <v>73</v>
      </c>
      <c r="N13869" s="0" t="s">
        <v>74</v>
      </c>
      <c r="O13869" s="0" t="s">
        <v>67</v>
      </c>
      <c r="P13869" s="0" t="n">
        <f aca="false">IF(AND(OR(Dashboard!$B$5="All",D13869=Dashboard!$B$5),OR(Dashboard!$D$5="All",N13869=Dashboard!$D$5),OR(AND(C13869&lt;&gt;"",C13869&gt;=Dashboard!$F$5,C13869&lt;=Dashboard!$H$5),AND(C13869="",Dashboard!$F$5&lt;=1980,Dashboard!$H$5&gt;=2016))),1,0)</f>
        <v>1</v>
      </c>
      <c r="Q13869" s="0" t="n">
        <f aca="false">J13869*P13869+ROW()*0.00000001</f>
        <v>0.04013869</v>
      </c>
    </row>
    <row r="13870" customFormat="false" ht="15" hidden="false" customHeight="false" outlineLevel="0" collapsed="false">
      <c r="A13870" s="0" t="s">
        <v>1120</v>
      </c>
      <c r="B13870" s="0" t="s">
        <v>85</v>
      </c>
      <c r="C13870" s="0" t="n">
        <v>2003</v>
      </c>
      <c r="D13870" s="0" t="s">
        <v>41</v>
      </c>
      <c r="E13870" s="0" t="s">
        <v>160</v>
      </c>
      <c r="F13870" s="0" t="n">
        <v>0.03</v>
      </c>
      <c r="G13870" s="0" t="n">
        <v>0.01</v>
      </c>
      <c r="H13870" s="0" t="n">
        <v>0</v>
      </c>
      <c r="I13870" s="0" t="n">
        <v>0</v>
      </c>
      <c r="J13870" s="0" t="n">
        <v>0.04</v>
      </c>
      <c r="K13870" s="0" t="n">
        <v>77</v>
      </c>
      <c r="M13870" s="0" t="s">
        <v>36</v>
      </c>
      <c r="N13870" s="0" t="s">
        <v>35</v>
      </c>
      <c r="O13870" s="0" t="s">
        <v>37</v>
      </c>
      <c r="P13870" s="0" t="n">
        <f aca="false">IF(AND(OR(Dashboard!$B$5="All",D13870=Dashboard!$B$5),OR(Dashboard!$D$5="All",N13870=Dashboard!$D$5),OR(AND(C13870&lt;&gt;"",C13870&gt;=Dashboard!$F$5,C13870&lt;=Dashboard!$H$5),AND(C13870="",Dashboard!$F$5&lt;=1980,Dashboard!$H$5&gt;=2016))),1,0)</f>
        <v>1</v>
      </c>
      <c r="Q13870" s="0" t="n">
        <f aca="false">J13870*P13870+ROW()*0.00000001</f>
        <v>0.0401387</v>
      </c>
    </row>
    <row r="13871" customFormat="false" ht="15" hidden="false" customHeight="false" outlineLevel="0" collapsed="false">
      <c r="A13871" s="0" t="s">
        <v>9998</v>
      </c>
      <c r="B13871" s="0" t="s">
        <v>50</v>
      </c>
      <c r="C13871" s="0" t="n">
        <v>2009</v>
      </c>
      <c r="D13871" s="0" t="s">
        <v>71</v>
      </c>
      <c r="E13871" s="0" t="s">
        <v>160</v>
      </c>
      <c r="F13871" s="0" t="n">
        <v>0.04</v>
      </c>
      <c r="G13871" s="0" t="n">
        <v>0</v>
      </c>
      <c r="H13871" s="0" t="n">
        <v>0</v>
      </c>
      <c r="I13871" s="0" t="n">
        <v>0</v>
      </c>
      <c r="J13871" s="0" t="n">
        <v>0.04</v>
      </c>
      <c r="K13871" s="0" t="n">
        <v>59</v>
      </c>
      <c r="M13871" s="0" t="s">
        <v>36</v>
      </c>
      <c r="N13871" s="0" t="s">
        <v>35</v>
      </c>
      <c r="O13871" s="0" t="s">
        <v>53</v>
      </c>
      <c r="P13871" s="0" t="n">
        <f aca="false">IF(AND(OR(Dashboard!$B$5="All",D13871=Dashboard!$B$5),OR(Dashboard!$D$5="All",N13871=Dashboard!$D$5),OR(AND(C13871&lt;&gt;"",C13871&gt;=Dashboard!$F$5,C13871&lt;=Dashboard!$H$5),AND(C13871="",Dashboard!$F$5&lt;=1980,Dashboard!$H$5&gt;=2016))),1,0)</f>
        <v>1</v>
      </c>
      <c r="Q13871" s="0" t="n">
        <f aca="false">J13871*P13871+ROW()*0.00000001</f>
        <v>0.04013871</v>
      </c>
    </row>
    <row r="13872" customFormat="false" ht="15" hidden="false" customHeight="false" outlineLevel="0" collapsed="false">
      <c r="A13872" s="0" t="s">
        <v>9664</v>
      </c>
      <c r="B13872" s="0" t="s">
        <v>97</v>
      </c>
      <c r="C13872" s="0" t="n">
        <v>2012</v>
      </c>
      <c r="D13872" s="0" t="s">
        <v>114</v>
      </c>
      <c r="E13872" s="0" t="s">
        <v>520</v>
      </c>
      <c r="F13872" s="0" t="n">
        <v>0</v>
      </c>
      <c r="G13872" s="0" t="n">
        <v>0</v>
      </c>
      <c r="H13872" s="0" t="n">
        <v>0.04</v>
      </c>
      <c r="I13872" s="0" t="n">
        <v>0</v>
      </c>
      <c r="J13872" s="0" t="n">
        <v>0.04</v>
      </c>
      <c r="N13872" s="0" t="s">
        <v>35</v>
      </c>
      <c r="P13872" s="0" t="n">
        <f aca="false">IF(AND(OR(Dashboard!$B$5="All",D13872=Dashboard!$B$5),OR(Dashboard!$D$5="All",N13872=Dashboard!$D$5),OR(AND(C13872&lt;&gt;"",C13872&gt;=Dashboard!$F$5,C13872&lt;=Dashboard!$H$5),AND(C13872="",Dashboard!$F$5&lt;=1980,Dashboard!$H$5&gt;=2016))),1,0)</f>
        <v>1</v>
      </c>
      <c r="Q13872" s="0" t="n">
        <f aca="false">J13872*P13872+ROW()*0.00000001</f>
        <v>0.04013872</v>
      </c>
    </row>
    <row r="13873" customFormat="false" ht="15" hidden="false" customHeight="false" outlineLevel="0" collapsed="false">
      <c r="A13873" s="0" t="s">
        <v>8281</v>
      </c>
      <c r="B13873" s="0" t="s">
        <v>64</v>
      </c>
      <c r="C13873" s="0" t="n">
        <v>2011</v>
      </c>
      <c r="D13873" s="0" t="s">
        <v>34</v>
      </c>
      <c r="E13873" s="0" t="s">
        <v>1862</v>
      </c>
      <c r="F13873" s="0" t="n">
        <v>0</v>
      </c>
      <c r="G13873" s="0" t="n">
        <v>0.03</v>
      </c>
      <c r="H13873" s="0" t="n">
        <v>0</v>
      </c>
      <c r="I13873" s="0" t="n">
        <v>0</v>
      </c>
      <c r="J13873" s="0" t="n">
        <v>0.04</v>
      </c>
      <c r="N13873" s="0" t="s">
        <v>66</v>
      </c>
      <c r="P13873" s="0" t="n">
        <f aca="false">IF(AND(OR(Dashboard!$B$5="All",D13873=Dashboard!$B$5),OR(Dashboard!$D$5="All",N13873=Dashboard!$D$5),OR(AND(C13873&lt;&gt;"",C13873&gt;=Dashboard!$F$5,C13873&lt;=Dashboard!$H$5),AND(C13873="",Dashboard!$F$5&lt;=1980,Dashboard!$H$5&gt;=2016))),1,0)</f>
        <v>1</v>
      </c>
      <c r="Q13873" s="0" t="n">
        <f aca="false">J13873*P13873+ROW()*0.00000001</f>
        <v>0.04013873</v>
      </c>
    </row>
    <row r="13874" customFormat="false" ht="15" hidden="false" customHeight="false" outlineLevel="0" collapsed="false">
      <c r="A13874" s="0" t="s">
        <v>794</v>
      </c>
      <c r="B13874" s="0" t="s">
        <v>94</v>
      </c>
      <c r="C13874" s="0" t="n">
        <v>2016</v>
      </c>
      <c r="D13874" s="0" t="s">
        <v>71</v>
      </c>
      <c r="E13874" s="0" t="s">
        <v>211</v>
      </c>
      <c r="F13874" s="0" t="n">
        <v>0.02</v>
      </c>
      <c r="G13874" s="0" t="n">
        <v>0</v>
      </c>
      <c r="H13874" s="0" t="n">
        <v>0.01</v>
      </c>
      <c r="I13874" s="0" t="n">
        <v>0.01</v>
      </c>
      <c r="J13874" s="0" t="n">
        <v>0.04</v>
      </c>
      <c r="K13874" s="0" t="n">
        <v>78</v>
      </c>
      <c r="L13874" s="0" t="n">
        <v>6.6</v>
      </c>
      <c r="M13874" s="0" t="s">
        <v>73</v>
      </c>
      <c r="N13874" s="0" t="s">
        <v>74</v>
      </c>
      <c r="O13874" s="0" t="s">
        <v>37</v>
      </c>
      <c r="P13874" s="0" t="n">
        <f aca="false">IF(AND(OR(Dashboard!$B$5="All",D13874=Dashboard!$B$5),OR(Dashboard!$D$5="All",N13874=Dashboard!$D$5),OR(AND(C13874&lt;&gt;"",C13874&gt;=Dashboard!$F$5,C13874&lt;=Dashboard!$H$5),AND(C13874="",Dashboard!$F$5&lt;=1980,Dashboard!$H$5&gt;=2016))),1,0)</f>
        <v>1</v>
      </c>
      <c r="Q13874" s="0" t="n">
        <f aca="false">J13874*P13874+ROW()*0.00000001</f>
        <v>0.04013874</v>
      </c>
    </row>
    <row r="13875" customFormat="false" ht="15" hidden="false" customHeight="false" outlineLevel="0" collapsed="false">
      <c r="A13875" s="0" t="s">
        <v>9999</v>
      </c>
      <c r="B13875" s="0" t="s">
        <v>33</v>
      </c>
      <c r="D13875" s="0" t="s">
        <v>48</v>
      </c>
      <c r="E13875" s="0" t="s">
        <v>6994</v>
      </c>
      <c r="F13875" s="0" t="n">
        <v>0.01</v>
      </c>
      <c r="G13875" s="0" t="n">
        <v>0.02</v>
      </c>
      <c r="H13875" s="0" t="n">
        <v>0</v>
      </c>
      <c r="I13875" s="0" t="n">
        <v>0</v>
      </c>
      <c r="J13875" s="0" t="n">
        <v>0.04</v>
      </c>
      <c r="M13875" s="0" t="s">
        <v>36</v>
      </c>
      <c r="N13875" s="0" t="s">
        <v>35</v>
      </c>
      <c r="P13875" s="0" t="n">
        <f aca="false">IF(AND(OR(Dashboard!$B$5="All",D13875=Dashboard!$B$5),OR(Dashboard!$D$5="All",N13875=Dashboard!$D$5),OR(AND(C13875&lt;&gt;"",C13875&gt;=Dashboard!$F$5,C13875&lt;=Dashboard!$H$5),AND(C13875="",Dashboard!$F$5&lt;=1980,Dashboard!$H$5&gt;=2016))),1,0)</f>
        <v>1</v>
      </c>
      <c r="Q13875" s="0" t="n">
        <f aca="false">J13875*P13875+ROW()*0.00000001</f>
        <v>0.04013875</v>
      </c>
    </row>
    <row r="13876" customFormat="false" ht="15" hidden="false" customHeight="false" outlineLevel="0" collapsed="false">
      <c r="A13876" s="0" t="s">
        <v>83</v>
      </c>
      <c r="B13876" s="0" t="s">
        <v>152</v>
      </c>
      <c r="C13876" s="0" t="n">
        <v>2003</v>
      </c>
      <c r="D13876" s="0" t="s">
        <v>71</v>
      </c>
      <c r="E13876" s="0" t="s">
        <v>72</v>
      </c>
      <c r="F13876" s="0" t="n">
        <v>0</v>
      </c>
      <c r="G13876" s="0" t="n">
        <v>0.03</v>
      </c>
      <c r="H13876" s="0" t="n">
        <v>0</v>
      </c>
      <c r="I13876" s="0" t="n">
        <v>0.01</v>
      </c>
      <c r="J13876" s="0" t="n">
        <v>0.04</v>
      </c>
      <c r="K13876" s="0" t="n">
        <v>94</v>
      </c>
      <c r="L13876" s="0" t="n">
        <v>8.8</v>
      </c>
      <c r="M13876" s="0" t="s">
        <v>73</v>
      </c>
      <c r="N13876" s="0" t="s">
        <v>152</v>
      </c>
      <c r="O13876" s="0" t="s">
        <v>60</v>
      </c>
      <c r="P13876" s="0" t="n">
        <f aca="false">IF(AND(OR(Dashboard!$B$5="All",D13876=Dashboard!$B$5),OR(Dashboard!$D$5="All",N13876=Dashboard!$D$5),OR(AND(C13876&lt;&gt;"",C13876&gt;=Dashboard!$F$5,C13876&lt;=Dashboard!$H$5),AND(C13876="",Dashboard!$F$5&lt;=1980,Dashboard!$H$5&gt;=2016))),1,0)</f>
        <v>1</v>
      </c>
      <c r="Q13876" s="0" t="n">
        <f aca="false">J13876*P13876+ROW()*0.00000001</f>
        <v>0.04013876</v>
      </c>
    </row>
    <row r="13877" customFormat="false" ht="15" hidden="false" customHeight="false" outlineLevel="0" collapsed="false">
      <c r="A13877" s="0" t="s">
        <v>10000</v>
      </c>
      <c r="B13877" s="0" t="s">
        <v>97</v>
      </c>
      <c r="C13877" s="0" t="n">
        <v>2016</v>
      </c>
      <c r="D13877" s="0" t="s">
        <v>52</v>
      </c>
      <c r="E13877" s="0" t="s">
        <v>4962</v>
      </c>
      <c r="F13877" s="0" t="n">
        <v>0</v>
      </c>
      <c r="G13877" s="0" t="n">
        <v>0</v>
      </c>
      <c r="H13877" s="0" t="n">
        <v>0.04</v>
      </c>
      <c r="I13877" s="0" t="n">
        <v>0</v>
      </c>
      <c r="J13877" s="0" t="n">
        <v>0.04</v>
      </c>
      <c r="N13877" s="0" t="s">
        <v>35</v>
      </c>
      <c r="P13877" s="0" t="n">
        <f aca="false">IF(AND(OR(Dashboard!$B$5="All",D13877=Dashboard!$B$5),OR(Dashboard!$D$5="All",N13877=Dashboard!$D$5),OR(AND(C13877&lt;&gt;"",C13877&gt;=Dashboard!$F$5,C13877&lt;=Dashboard!$H$5),AND(C13877="",Dashboard!$F$5&lt;=1980,Dashboard!$H$5&gt;=2016))),1,0)</f>
        <v>1</v>
      </c>
      <c r="Q13877" s="0" t="n">
        <f aca="false">J13877*P13877+ROW()*0.00000001</f>
        <v>0.04013877</v>
      </c>
    </row>
    <row r="13878" customFormat="false" ht="15" hidden="false" customHeight="false" outlineLevel="0" collapsed="false">
      <c r="A13878" s="0" t="s">
        <v>10001</v>
      </c>
      <c r="B13878" s="0" t="s">
        <v>117</v>
      </c>
      <c r="C13878" s="0" t="n">
        <v>1997</v>
      </c>
      <c r="D13878" s="0" t="s">
        <v>246</v>
      </c>
      <c r="E13878" s="0" t="s">
        <v>142</v>
      </c>
      <c r="F13878" s="0" t="n">
        <v>0.02</v>
      </c>
      <c r="G13878" s="0" t="n">
        <v>0.01</v>
      </c>
      <c r="H13878" s="0" t="n">
        <v>0</v>
      </c>
      <c r="I13878" s="0" t="n">
        <v>0</v>
      </c>
      <c r="J13878" s="0" t="n">
        <v>0.04</v>
      </c>
      <c r="N13878" s="0" t="s">
        <v>74</v>
      </c>
      <c r="P13878" s="0" t="n">
        <f aca="false">IF(AND(OR(Dashboard!$B$5="All",D13878=Dashboard!$B$5),OR(Dashboard!$D$5="All",N13878=Dashboard!$D$5),OR(AND(C13878&lt;&gt;"",C13878&gt;=Dashboard!$F$5,C13878&lt;=Dashboard!$H$5),AND(C13878="",Dashboard!$F$5&lt;=1980,Dashboard!$H$5&gt;=2016))),1,0)</f>
        <v>1</v>
      </c>
      <c r="Q13878" s="0" t="n">
        <f aca="false">J13878*P13878+ROW()*0.00000001</f>
        <v>0.04013878</v>
      </c>
    </row>
    <row r="13879" customFormat="false" ht="15" hidden="false" customHeight="false" outlineLevel="0" collapsed="false">
      <c r="A13879" s="0" t="s">
        <v>10002</v>
      </c>
      <c r="B13879" s="0" t="s">
        <v>152</v>
      </c>
      <c r="C13879" s="0" t="n">
        <v>2009</v>
      </c>
      <c r="D13879" s="0" t="s">
        <v>52</v>
      </c>
      <c r="E13879" s="0" t="s">
        <v>154</v>
      </c>
      <c r="F13879" s="0" t="n">
        <v>0</v>
      </c>
      <c r="G13879" s="0" t="n">
        <v>0.04</v>
      </c>
      <c r="H13879" s="0" t="n">
        <v>0</v>
      </c>
      <c r="I13879" s="0" t="n">
        <v>0</v>
      </c>
      <c r="J13879" s="0" t="n">
        <v>0.04</v>
      </c>
      <c r="N13879" s="0" t="s">
        <v>152</v>
      </c>
      <c r="P13879" s="0" t="n">
        <f aca="false">IF(AND(OR(Dashboard!$B$5="All",D13879=Dashboard!$B$5),OR(Dashboard!$D$5="All",N13879=Dashboard!$D$5),OR(AND(C13879&lt;&gt;"",C13879&gt;=Dashboard!$F$5,C13879&lt;=Dashboard!$H$5),AND(C13879="",Dashboard!$F$5&lt;=1980,Dashboard!$H$5&gt;=2016))),1,0)</f>
        <v>1</v>
      </c>
      <c r="Q13879" s="0" t="n">
        <f aca="false">J13879*P13879+ROW()*0.00000001</f>
        <v>0.04013879</v>
      </c>
    </row>
    <row r="13880" customFormat="false" ht="15" hidden="false" customHeight="false" outlineLevel="0" collapsed="false">
      <c r="A13880" s="0" t="s">
        <v>4553</v>
      </c>
      <c r="B13880" s="0" t="s">
        <v>70</v>
      </c>
      <c r="C13880" s="0" t="n">
        <v>2007</v>
      </c>
      <c r="D13880" s="0" t="s">
        <v>34</v>
      </c>
      <c r="E13880" s="0" t="s">
        <v>124</v>
      </c>
      <c r="F13880" s="0" t="n">
        <v>0.03</v>
      </c>
      <c r="G13880" s="0" t="n">
        <v>0</v>
      </c>
      <c r="H13880" s="0" t="n">
        <v>0</v>
      </c>
      <c r="I13880" s="0" t="n">
        <v>0</v>
      </c>
      <c r="J13880" s="0" t="n">
        <v>0.04</v>
      </c>
      <c r="K13880" s="0" t="n">
        <v>59</v>
      </c>
      <c r="L13880" s="0" t="n">
        <v>5.1</v>
      </c>
      <c r="M13880" s="0" t="s">
        <v>125</v>
      </c>
      <c r="N13880" s="0" t="s">
        <v>74</v>
      </c>
      <c r="O13880" s="0" t="s">
        <v>53</v>
      </c>
      <c r="P13880" s="0" t="n">
        <f aca="false">IF(AND(OR(Dashboard!$B$5="All",D13880=Dashboard!$B$5),OR(Dashboard!$D$5="All",N13880=Dashboard!$D$5),OR(AND(C13880&lt;&gt;"",C13880&gt;=Dashboard!$F$5,C13880&lt;=Dashboard!$H$5),AND(C13880="",Dashboard!$F$5&lt;=1980,Dashboard!$H$5&gt;=2016))),1,0)</f>
        <v>1</v>
      </c>
      <c r="Q13880" s="0" t="n">
        <f aca="false">J13880*P13880+ROW()*0.00000001</f>
        <v>0.0401388</v>
      </c>
    </row>
    <row r="13881" customFormat="false" ht="15" hidden="false" customHeight="false" outlineLevel="0" collapsed="false">
      <c r="A13881" s="0" t="s">
        <v>8988</v>
      </c>
      <c r="B13881" s="0" t="s">
        <v>64</v>
      </c>
      <c r="C13881" s="0" t="n">
        <v>2013</v>
      </c>
      <c r="D13881" s="0" t="s">
        <v>71</v>
      </c>
      <c r="E13881" s="0" t="s">
        <v>211</v>
      </c>
      <c r="F13881" s="0" t="n">
        <v>0.03</v>
      </c>
      <c r="G13881" s="0" t="n">
        <v>0</v>
      </c>
      <c r="H13881" s="0" t="n">
        <v>0</v>
      </c>
      <c r="I13881" s="0" t="n">
        <v>0</v>
      </c>
      <c r="J13881" s="0" t="n">
        <v>0.04</v>
      </c>
      <c r="N13881" s="0" t="s">
        <v>66</v>
      </c>
      <c r="P13881" s="0" t="n">
        <f aca="false">IF(AND(OR(Dashboard!$B$5="All",D13881=Dashboard!$B$5),OR(Dashboard!$D$5="All",N13881=Dashboard!$D$5),OR(AND(C13881&lt;&gt;"",C13881&gt;=Dashboard!$F$5,C13881&lt;=Dashboard!$H$5),AND(C13881="",Dashboard!$F$5&lt;=1980,Dashboard!$H$5&gt;=2016))),1,0)</f>
        <v>1</v>
      </c>
      <c r="Q13881" s="0" t="n">
        <f aca="false">J13881*P13881+ROW()*0.00000001</f>
        <v>0.04013881</v>
      </c>
    </row>
    <row r="13882" customFormat="false" ht="15" hidden="false" customHeight="false" outlineLevel="0" collapsed="false">
      <c r="A13882" s="0" t="s">
        <v>10003</v>
      </c>
      <c r="B13882" s="0" t="s">
        <v>50</v>
      </c>
      <c r="C13882" s="0" t="n">
        <v>2007</v>
      </c>
      <c r="D13882" s="0" t="s">
        <v>102</v>
      </c>
      <c r="E13882" s="0" t="s">
        <v>195</v>
      </c>
      <c r="F13882" s="0" t="n">
        <v>0</v>
      </c>
      <c r="G13882" s="0" t="n">
        <v>0</v>
      </c>
      <c r="H13882" s="0" t="n">
        <v>0.04</v>
      </c>
      <c r="I13882" s="0" t="n">
        <v>0</v>
      </c>
      <c r="J13882" s="0" t="n">
        <v>0.04</v>
      </c>
      <c r="N13882" s="0" t="s">
        <v>35</v>
      </c>
      <c r="P13882" s="0" t="n">
        <f aca="false">IF(AND(OR(Dashboard!$B$5="All",D13882=Dashboard!$B$5),OR(Dashboard!$D$5="All",N13882=Dashboard!$D$5),OR(AND(C13882&lt;&gt;"",C13882&gt;=Dashboard!$F$5,C13882&lt;=Dashboard!$H$5),AND(C13882="",Dashboard!$F$5&lt;=1980,Dashboard!$H$5&gt;=2016))),1,0)</f>
        <v>1</v>
      </c>
      <c r="Q13882" s="0" t="n">
        <f aca="false">J13882*P13882+ROW()*0.00000001</f>
        <v>0.04013882</v>
      </c>
    </row>
    <row r="13883" customFormat="false" ht="15" hidden="false" customHeight="false" outlineLevel="0" collapsed="false">
      <c r="A13883" s="0" t="s">
        <v>10004</v>
      </c>
      <c r="B13883" s="0" t="s">
        <v>117</v>
      </c>
      <c r="C13883" s="0" t="n">
        <v>1997</v>
      </c>
      <c r="D13883" s="0" t="s">
        <v>71</v>
      </c>
      <c r="E13883" s="0" t="s">
        <v>229</v>
      </c>
      <c r="F13883" s="0" t="n">
        <v>0.02</v>
      </c>
      <c r="G13883" s="0" t="n">
        <v>0.01</v>
      </c>
      <c r="H13883" s="0" t="n">
        <v>0</v>
      </c>
      <c r="I13883" s="0" t="n">
        <v>0</v>
      </c>
      <c r="J13883" s="0" t="n">
        <v>0.04</v>
      </c>
      <c r="N13883" s="0" t="s">
        <v>74</v>
      </c>
      <c r="P13883" s="0" t="n">
        <f aca="false">IF(AND(OR(Dashboard!$B$5="All",D13883=Dashboard!$B$5),OR(Dashboard!$D$5="All",N13883=Dashboard!$D$5),OR(AND(C13883&lt;&gt;"",C13883&gt;=Dashboard!$F$5,C13883&lt;=Dashboard!$H$5),AND(C13883="",Dashboard!$F$5&lt;=1980,Dashboard!$H$5&gt;=2016))),1,0)</f>
        <v>1</v>
      </c>
      <c r="Q13883" s="0" t="n">
        <f aca="false">J13883*P13883+ROW()*0.00000001</f>
        <v>0.04013883</v>
      </c>
    </row>
    <row r="13884" customFormat="false" ht="15" hidden="false" customHeight="false" outlineLevel="0" collapsed="false">
      <c r="A13884" s="0" t="s">
        <v>10005</v>
      </c>
      <c r="B13884" s="0" t="s">
        <v>85</v>
      </c>
      <c r="C13884" s="0" t="n">
        <v>2002</v>
      </c>
      <c r="D13884" s="0" t="s">
        <v>34</v>
      </c>
      <c r="E13884" s="0" t="s">
        <v>124</v>
      </c>
      <c r="F13884" s="0" t="n">
        <v>0.03</v>
      </c>
      <c r="G13884" s="0" t="n">
        <v>0.01</v>
      </c>
      <c r="H13884" s="0" t="n">
        <v>0</v>
      </c>
      <c r="I13884" s="0" t="n">
        <v>0</v>
      </c>
      <c r="J13884" s="0" t="n">
        <v>0.04</v>
      </c>
      <c r="M13884" s="0" t="s">
        <v>36</v>
      </c>
      <c r="N13884" s="0" t="s">
        <v>35</v>
      </c>
      <c r="P13884" s="0" t="n">
        <f aca="false">IF(AND(OR(Dashboard!$B$5="All",D13884=Dashboard!$B$5),OR(Dashboard!$D$5="All",N13884=Dashboard!$D$5),OR(AND(C13884&lt;&gt;"",C13884&gt;=Dashboard!$F$5,C13884&lt;=Dashboard!$H$5),AND(C13884="",Dashboard!$F$5&lt;=1980,Dashboard!$H$5&gt;=2016))),1,0)</f>
        <v>1</v>
      </c>
      <c r="Q13884" s="0" t="n">
        <f aca="false">J13884*P13884+ROW()*0.00000001</f>
        <v>0.04013884</v>
      </c>
    </row>
    <row r="13885" customFormat="false" ht="15" hidden="false" customHeight="false" outlineLevel="0" collapsed="false">
      <c r="A13885" s="0" t="s">
        <v>10006</v>
      </c>
      <c r="B13885" s="0" t="s">
        <v>164</v>
      </c>
      <c r="C13885" s="0" t="n">
        <v>2007</v>
      </c>
      <c r="D13885" s="0" t="s">
        <v>56</v>
      </c>
      <c r="E13885" s="0" t="s">
        <v>293</v>
      </c>
      <c r="F13885" s="0" t="n">
        <v>0.03</v>
      </c>
      <c r="G13885" s="0" t="n">
        <v>0</v>
      </c>
      <c r="H13885" s="0" t="n">
        <v>0</v>
      </c>
      <c r="I13885" s="0" t="n">
        <v>0</v>
      </c>
      <c r="J13885" s="0" t="n">
        <v>0.04</v>
      </c>
      <c r="K13885" s="0" t="n">
        <v>50</v>
      </c>
      <c r="L13885" s="0" t="n">
        <v>7.7</v>
      </c>
      <c r="M13885" s="0" t="s">
        <v>103</v>
      </c>
      <c r="N13885" s="0" t="s">
        <v>74</v>
      </c>
      <c r="O13885" s="0" t="s">
        <v>177</v>
      </c>
      <c r="P13885" s="0" t="n">
        <f aca="false">IF(AND(OR(Dashboard!$B$5="All",D13885=Dashboard!$B$5),OR(Dashboard!$D$5="All",N13885=Dashboard!$D$5),OR(AND(C13885&lt;&gt;"",C13885&gt;=Dashboard!$F$5,C13885&lt;=Dashboard!$H$5),AND(C13885="",Dashboard!$F$5&lt;=1980,Dashboard!$H$5&gt;=2016))),1,0)</f>
        <v>1</v>
      </c>
      <c r="Q13885" s="0" t="n">
        <f aca="false">J13885*P13885+ROW()*0.00000001</f>
        <v>0.04013885</v>
      </c>
    </row>
    <row r="13886" customFormat="false" ht="15" hidden="false" customHeight="false" outlineLevel="0" collapsed="false">
      <c r="A13886" s="0" t="s">
        <v>10007</v>
      </c>
      <c r="B13886" s="0" t="s">
        <v>33</v>
      </c>
      <c r="C13886" s="0" t="n">
        <v>2008</v>
      </c>
      <c r="D13886" s="0" t="s">
        <v>56</v>
      </c>
      <c r="E13886" s="0" t="s">
        <v>1364</v>
      </c>
      <c r="F13886" s="0" t="n">
        <v>0.04</v>
      </c>
      <c r="G13886" s="0" t="n">
        <v>0</v>
      </c>
      <c r="H13886" s="0" t="n">
        <v>0</v>
      </c>
      <c r="I13886" s="0" t="n">
        <v>0</v>
      </c>
      <c r="J13886" s="0" t="n">
        <v>0.04</v>
      </c>
      <c r="K13886" s="0" t="n">
        <v>50</v>
      </c>
      <c r="L13886" s="0" t="n">
        <v>8.3</v>
      </c>
      <c r="M13886" s="0" t="s">
        <v>125</v>
      </c>
      <c r="N13886" s="0" t="s">
        <v>35</v>
      </c>
      <c r="O13886" s="0" t="s">
        <v>177</v>
      </c>
      <c r="P13886" s="0" t="n">
        <f aca="false">IF(AND(OR(Dashboard!$B$5="All",D13886=Dashboard!$B$5),OR(Dashboard!$D$5="All",N13886=Dashboard!$D$5),OR(AND(C13886&lt;&gt;"",C13886&gt;=Dashboard!$F$5,C13886&lt;=Dashboard!$H$5),AND(C13886="",Dashboard!$F$5&lt;=1980,Dashboard!$H$5&gt;=2016))),1,0)</f>
        <v>1</v>
      </c>
      <c r="Q13886" s="0" t="n">
        <f aca="false">J13886*P13886+ROW()*0.00000001</f>
        <v>0.04013886</v>
      </c>
    </row>
    <row r="13887" customFormat="false" ht="15" hidden="false" customHeight="false" outlineLevel="0" collapsed="false">
      <c r="A13887" s="0" t="s">
        <v>5396</v>
      </c>
      <c r="B13887" s="0" t="s">
        <v>152</v>
      </c>
      <c r="C13887" s="0" t="n">
        <v>2010</v>
      </c>
      <c r="D13887" s="0" t="s">
        <v>114</v>
      </c>
      <c r="E13887" s="0" t="s">
        <v>124</v>
      </c>
      <c r="F13887" s="0" t="n">
        <v>0</v>
      </c>
      <c r="G13887" s="0" t="n">
        <v>0.03</v>
      </c>
      <c r="H13887" s="0" t="n">
        <v>0</v>
      </c>
      <c r="I13887" s="0" t="n">
        <v>0.01</v>
      </c>
      <c r="J13887" s="0" t="n">
        <v>0.04</v>
      </c>
      <c r="K13887" s="0" t="n">
        <v>47</v>
      </c>
      <c r="L13887" s="0" t="n">
        <v>5.5</v>
      </c>
      <c r="M13887" s="0" t="s">
        <v>73</v>
      </c>
      <c r="N13887" s="0" t="s">
        <v>152</v>
      </c>
      <c r="O13887" s="0" t="s">
        <v>177</v>
      </c>
      <c r="P13887" s="0" t="n">
        <f aca="false">IF(AND(OR(Dashboard!$B$5="All",D13887=Dashboard!$B$5),OR(Dashboard!$D$5="All",N13887=Dashboard!$D$5),OR(AND(C13887&lt;&gt;"",C13887&gt;=Dashboard!$F$5,C13887&lt;=Dashboard!$H$5),AND(C13887="",Dashboard!$F$5&lt;=1980,Dashboard!$H$5&gt;=2016))),1,0)</f>
        <v>1</v>
      </c>
      <c r="Q13887" s="0" t="n">
        <f aca="false">J13887*P13887+ROW()*0.00000001</f>
        <v>0.04013887</v>
      </c>
    </row>
    <row r="13888" customFormat="false" ht="15" hidden="false" customHeight="false" outlineLevel="0" collapsed="false">
      <c r="A13888" s="0" t="s">
        <v>10008</v>
      </c>
      <c r="B13888" s="0" t="s">
        <v>64</v>
      </c>
      <c r="C13888" s="0" t="n">
        <v>2006</v>
      </c>
      <c r="D13888" s="0" t="s">
        <v>48</v>
      </c>
      <c r="E13888" s="0" t="s">
        <v>220</v>
      </c>
      <c r="F13888" s="0" t="n">
        <v>0.04</v>
      </c>
      <c r="G13888" s="0" t="n">
        <v>0</v>
      </c>
      <c r="H13888" s="0" t="n">
        <v>0</v>
      </c>
      <c r="I13888" s="0" t="n">
        <v>0</v>
      </c>
      <c r="J13888" s="0" t="n">
        <v>0.04</v>
      </c>
      <c r="K13888" s="0" t="n">
        <v>34</v>
      </c>
      <c r="L13888" s="0" t="n">
        <v>2.2</v>
      </c>
      <c r="M13888" s="0" t="s">
        <v>103</v>
      </c>
      <c r="N13888" s="0" t="s">
        <v>66</v>
      </c>
      <c r="O13888" s="0" t="s">
        <v>177</v>
      </c>
      <c r="P13888" s="0" t="n">
        <f aca="false">IF(AND(OR(Dashboard!$B$5="All",D13888=Dashboard!$B$5),OR(Dashboard!$D$5="All",N13888=Dashboard!$D$5),OR(AND(C13888&lt;&gt;"",C13888&gt;=Dashboard!$F$5,C13888&lt;=Dashboard!$H$5),AND(C13888="",Dashboard!$F$5&lt;=1980,Dashboard!$H$5&gt;=2016))),1,0)</f>
        <v>1</v>
      </c>
      <c r="Q13888" s="0" t="n">
        <f aca="false">J13888*P13888+ROW()*0.00000001</f>
        <v>0.04013888</v>
      </c>
    </row>
    <row r="13889" customFormat="false" ht="15" hidden="false" customHeight="false" outlineLevel="0" collapsed="false">
      <c r="A13889" s="0" t="s">
        <v>10009</v>
      </c>
      <c r="B13889" s="0" t="s">
        <v>152</v>
      </c>
      <c r="C13889" s="0" t="n">
        <v>2010</v>
      </c>
      <c r="D13889" s="0" t="s">
        <v>46</v>
      </c>
      <c r="E13889" s="0" t="s">
        <v>142</v>
      </c>
      <c r="F13889" s="0" t="n">
        <v>0</v>
      </c>
      <c r="G13889" s="0" t="n">
        <v>0.03</v>
      </c>
      <c r="H13889" s="0" t="n">
        <v>0</v>
      </c>
      <c r="I13889" s="0" t="n">
        <v>0.01</v>
      </c>
      <c r="J13889" s="0" t="n">
        <v>0.04</v>
      </c>
      <c r="N13889" s="0" t="s">
        <v>152</v>
      </c>
      <c r="P13889" s="0" t="n">
        <f aca="false">IF(AND(OR(Dashboard!$B$5="All",D13889=Dashboard!$B$5),OR(Dashboard!$D$5="All",N13889=Dashboard!$D$5),OR(AND(C13889&lt;&gt;"",C13889&gt;=Dashboard!$F$5,C13889&lt;=Dashboard!$H$5),AND(C13889="",Dashboard!$F$5&lt;=1980,Dashboard!$H$5&gt;=2016))),1,0)</f>
        <v>1</v>
      </c>
      <c r="Q13889" s="0" t="n">
        <f aca="false">J13889*P13889+ROW()*0.00000001</f>
        <v>0.04013889</v>
      </c>
    </row>
    <row r="13890" customFormat="false" ht="15" hidden="false" customHeight="false" outlineLevel="0" collapsed="false">
      <c r="A13890" s="0" t="s">
        <v>10010</v>
      </c>
      <c r="B13890" s="0" t="s">
        <v>152</v>
      </c>
      <c r="C13890" s="0" t="n">
        <v>2007</v>
      </c>
      <c r="D13890" s="0" t="s">
        <v>246</v>
      </c>
      <c r="E13890" s="0" t="s">
        <v>293</v>
      </c>
      <c r="F13890" s="0" t="n">
        <v>0</v>
      </c>
      <c r="G13890" s="0" t="n">
        <v>0.03</v>
      </c>
      <c r="H13890" s="0" t="n">
        <v>0</v>
      </c>
      <c r="I13890" s="0" t="n">
        <v>0.01</v>
      </c>
      <c r="J13890" s="0" t="n">
        <v>0.04</v>
      </c>
      <c r="K13890" s="0" t="n">
        <v>50</v>
      </c>
      <c r="L13890" s="0" t="n">
        <v>2.8</v>
      </c>
      <c r="M13890" s="0" t="s">
        <v>103</v>
      </c>
      <c r="N13890" s="0" t="s">
        <v>152</v>
      </c>
      <c r="O13890" s="0" t="s">
        <v>177</v>
      </c>
      <c r="P13890" s="0" t="n">
        <f aca="false">IF(AND(OR(Dashboard!$B$5="All",D13890=Dashboard!$B$5),OR(Dashboard!$D$5="All",N13890=Dashboard!$D$5),OR(AND(C13890&lt;&gt;"",C13890&gt;=Dashboard!$F$5,C13890&lt;=Dashboard!$H$5),AND(C13890="",Dashboard!$F$5&lt;=1980,Dashboard!$H$5&gt;=2016))),1,0)</f>
        <v>1</v>
      </c>
      <c r="Q13890" s="0" t="n">
        <f aca="false">J13890*P13890+ROW()*0.00000001</f>
        <v>0.0401389</v>
      </c>
    </row>
    <row r="13891" customFormat="false" ht="15" hidden="false" customHeight="false" outlineLevel="0" collapsed="false">
      <c r="A13891" s="0" t="s">
        <v>7382</v>
      </c>
      <c r="B13891" s="0" t="s">
        <v>164</v>
      </c>
      <c r="C13891" s="0" t="n">
        <v>2009</v>
      </c>
      <c r="D13891" s="0" t="s">
        <v>71</v>
      </c>
      <c r="E13891" s="0" t="s">
        <v>1002</v>
      </c>
      <c r="F13891" s="0" t="n">
        <v>0.04</v>
      </c>
      <c r="G13891" s="0" t="n">
        <v>0</v>
      </c>
      <c r="H13891" s="0" t="n">
        <v>0</v>
      </c>
      <c r="I13891" s="0" t="n">
        <v>0</v>
      </c>
      <c r="J13891" s="0" t="n">
        <v>0.04</v>
      </c>
      <c r="K13891" s="0" t="n">
        <v>60</v>
      </c>
      <c r="M13891" s="0" t="s">
        <v>125</v>
      </c>
      <c r="N13891" s="0" t="s">
        <v>74</v>
      </c>
      <c r="O13891" s="0" t="s">
        <v>53</v>
      </c>
      <c r="P13891" s="0" t="n">
        <f aca="false">IF(AND(OR(Dashboard!$B$5="All",D13891=Dashboard!$B$5),OR(Dashboard!$D$5="All",N13891=Dashboard!$D$5),OR(AND(C13891&lt;&gt;"",C13891&gt;=Dashboard!$F$5,C13891&lt;=Dashboard!$H$5),AND(C13891="",Dashboard!$F$5&lt;=1980,Dashboard!$H$5&gt;=2016))),1,0)</f>
        <v>1</v>
      </c>
      <c r="Q13891" s="0" t="n">
        <f aca="false">J13891*P13891+ROW()*0.00000001</f>
        <v>0.04013891</v>
      </c>
    </row>
    <row r="13892" customFormat="false" ht="15" hidden="false" customHeight="false" outlineLevel="0" collapsed="false">
      <c r="A13892" s="0" t="s">
        <v>10011</v>
      </c>
      <c r="B13892" s="0" t="s">
        <v>152</v>
      </c>
      <c r="C13892" s="0" t="n">
        <v>2015</v>
      </c>
      <c r="D13892" s="0" t="s">
        <v>58</v>
      </c>
      <c r="E13892" s="0" t="s">
        <v>142</v>
      </c>
      <c r="F13892" s="0" t="n">
        <v>0</v>
      </c>
      <c r="G13892" s="0" t="n">
        <v>0.04</v>
      </c>
      <c r="H13892" s="0" t="n">
        <v>0</v>
      </c>
      <c r="I13892" s="0" t="n">
        <v>0</v>
      </c>
      <c r="J13892" s="0" t="n">
        <v>0.04</v>
      </c>
      <c r="L13892" s="0" t="n">
        <v>7.6</v>
      </c>
      <c r="M13892" s="0" t="s">
        <v>103</v>
      </c>
      <c r="N13892" s="0" t="s">
        <v>152</v>
      </c>
      <c r="P13892" s="0" t="n">
        <f aca="false">IF(AND(OR(Dashboard!$B$5="All",D13892=Dashboard!$B$5),OR(Dashboard!$D$5="All",N13892=Dashboard!$D$5),OR(AND(C13892&lt;&gt;"",C13892&gt;=Dashboard!$F$5,C13892&lt;=Dashboard!$H$5),AND(C13892="",Dashboard!$F$5&lt;=1980,Dashboard!$H$5&gt;=2016))),1,0)</f>
        <v>1</v>
      </c>
      <c r="Q13892" s="0" t="n">
        <f aca="false">J13892*P13892+ROW()*0.00000001</f>
        <v>0.04013892</v>
      </c>
    </row>
    <row r="13893" customFormat="false" ht="15" hidden="false" customHeight="false" outlineLevel="0" collapsed="false">
      <c r="A13893" s="0" t="s">
        <v>8606</v>
      </c>
      <c r="B13893" s="0" t="s">
        <v>164</v>
      </c>
      <c r="C13893" s="0" t="n">
        <v>2007</v>
      </c>
      <c r="D13893" s="0" t="s">
        <v>41</v>
      </c>
      <c r="E13893" s="0" t="s">
        <v>3828</v>
      </c>
      <c r="F13893" s="0" t="n">
        <v>0.03</v>
      </c>
      <c r="G13893" s="0" t="n">
        <v>0</v>
      </c>
      <c r="H13893" s="0" t="n">
        <v>0</v>
      </c>
      <c r="I13893" s="0" t="n">
        <v>0</v>
      </c>
      <c r="J13893" s="0" t="n">
        <v>0.04</v>
      </c>
      <c r="M13893" s="0" t="s">
        <v>125</v>
      </c>
      <c r="N13893" s="0" t="s">
        <v>74</v>
      </c>
      <c r="P13893" s="0" t="n">
        <f aca="false">IF(AND(OR(Dashboard!$B$5="All",D13893=Dashboard!$B$5),OR(Dashboard!$D$5="All",N13893=Dashboard!$D$5),OR(AND(C13893&lt;&gt;"",C13893&gt;=Dashboard!$F$5,C13893&lt;=Dashboard!$H$5),AND(C13893="",Dashboard!$F$5&lt;=1980,Dashboard!$H$5&gt;=2016))),1,0)</f>
        <v>1</v>
      </c>
      <c r="Q13893" s="0" t="n">
        <f aca="false">J13893*P13893+ROW()*0.00000001</f>
        <v>0.04013893</v>
      </c>
    </row>
    <row r="13894" customFormat="false" ht="15" hidden="false" customHeight="false" outlineLevel="0" collapsed="false">
      <c r="A13894" s="0" t="s">
        <v>9423</v>
      </c>
      <c r="B13894" s="0" t="s">
        <v>70</v>
      </c>
      <c r="C13894" s="0" t="n">
        <v>2015</v>
      </c>
      <c r="D13894" s="0" t="s">
        <v>114</v>
      </c>
      <c r="E13894" s="0" t="s">
        <v>3305</v>
      </c>
      <c r="F13894" s="0" t="n">
        <v>0.02</v>
      </c>
      <c r="G13894" s="0" t="n">
        <v>0.02</v>
      </c>
      <c r="H13894" s="0" t="n">
        <v>0</v>
      </c>
      <c r="I13894" s="0" t="n">
        <v>0.01</v>
      </c>
      <c r="J13894" s="0" t="n">
        <v>0.04</v>
      </c>
      <c r="N13894" s="0" t="s">
        <v>74</v>
      </c>
      <c r="P13894" s="0" t="n">
        <f aca="false">IF(AND(OR(Dashboard!$B$5="All",D13894=Dashboard!$B$5),OR(Dashboard!$D$5="All",N13894=Dashboard!$D$5),OR(AND(C13894&lt;&gt;"",C13894&gt;=Dashboard!$F$5,C13894&lt;=Dashboard!$H$5),AND(C13894="",Dashboard!$F$5&lt;=1980,Dashboard!$H$5&gt;=2016))),1,0)</f>
        <v>1</v>
      </c>
      <c r="Q13894" s="0" t="n">
        <f aca="false">J13894*P13894+ROW()*0.00000001</f>
        <v>0.04013894</v>
      </c>
    </row>
    <row r="13895" customFormat="false" ht="15" hidden="false" customHeight="false" outlineLevel="0" collapsed="false">
      <c r="A13895" s="0" t="s">
        <v>1516</v>
      </c>
      <c r="B13895" s="0" t="s">
        <v>152</v>
      </c>
      <c r="C13895" s="0" t="n">
        <v>2012</v>
      </c>
      <c r="D13895" s="0" t="s">
        <v>71</v>
      </c>
      <c r="E13895" s="0" t="s">
        <v>211</v>
      </c>
      <c r="F13895" s="0" t="n">
        <v>0</v>
      </c>
      <c r="G13895" s="0" t="n">
        <v>0.03</v>
      </c>
      <c r="H13895" s="0" t="n">
        <v>0</v>
      </c>
      <c r="I13895" s="0" t="n">
        <v>0.01</v>
      </c>
      <c r="J13895" s="0" t="n">
        <v>0.04</v>
      </c>
      <c r="K13895" s="0" t="n">
        <v>48</v>
      </c>
      <c r="L13895" s="0" t="n">
        <v>3.8</v>
      </c>
      <c r="M13895" s="0" t="s">
        <v>73</v>
      </c>
      <c r="N13895" s="0" t="s">
        <v>152</v>
      </c>
      <c r="O13895" s="0" t="s">
        <v>177</v>
      </c>
      <c r="P13895" s="0" t="n">
        <f aca="false">IF(AND(OR(Dashboard!$B$5="All",D13895=Dashboard!$B$5),OR(Dashboard!$D$5="All",N13895=Dashboard!$D$5),OR(AND(C13895&lt;&gt;"",C13895&gt;=Dashboard!$F$5,C13895&lt;=Dashboard!$H$5),AND(C13895="",Dashboard!$F$5&lt;=1980,Dashboard!$H$5&gt;=2016))),1,0)</f>
        <v>1</v>
      </c>
      <c r="Q13895" s="0" t="n">
        <f aca="false">J13895*P13895+ROW()*0.00000001</f>
        <v>0.04013895</v>
      </c>
    </row>
    <row r="13896" customFormat="false" ht="15" hidden="false" customHeight="false" outlineLevel="0" collapsed="false">
      <c r="A13896" s="0" t="s">
        <v>10012</v>
      </c>
      <c r="B13896" s="0" t="s">
        <v>94</v>
      </c>
      <c r="C13896" s="0" t="n">
        <v>2015</v>
      </c>
      <c r="D13896" s="0" t="s">
        <v>46</v>
      </c>
      <c r="E13896" s="0" t="s">
        <v>7278</v>
      </c>
      <c r="F13896" s="0" t="n">
        <v>0</v>
      </c>
      <c r="G13896" s="0" t="n">
        <v>0</v>
      </c>
      <c r="H13896" s="0" t="n">
        <v>0.04</v>
      </c>
      <c r="I13896" s="0" t="n">
        <v>0</v>
      </c>
      <c r="J13896" s="0" t="n">
        <v>0.04</v>
      </c>
      <c r="N13896" s="0" t="s">
        <v>74</v>
      </c>
      <c r="P13896" s="0" t="n">
        <f aca="false">IF(AND(OR(Dashboard!$B$5="All",D13896=Dashboard!$B$5),OR(Dashboard!$D$5="All",N13896=Dashboard!$D$5),OR(AND(C13896&lt;&gt;"",C13896&gt;=Dashboard!$F$5,C13896&lt;=Dashboard!$H$5),AND(C13896="",Dashboard!$F$5&lt;=1980,Dashboard!$H$5&gt;=2016))),1,0)</f>
        <v>1</v>
      </c>
      <c r="Q13896" s="0" t="n">
        <f aca="false">J13896*P13896+ROW()*0.00000001</f>
        <v>0.04013896</v>
      </c>
    </row>
    <row r="13897" customFormat="false" ht="15" hidden="false" customHeight="false" outlineLevel="0" collapsed="false">
      <c r="A13897" s="0" t="s">
        <v>10013</v>
      </c>
      <c r="B13897" s="0" t="s">
        <v>33</v>
      </c>
      <c r="C13897" s="0" t="n">
        <v>2009</v>
      </c>
      <c r="D13897" s="0" t="s">
        <v>34</v>
      </c>
      <c r="E13897" s="0" t="s">
        <v>7510</v>
      </c>
      <c r="F13897" s="0" t="n">
        <v>0.02</v>
      </c>
      <c r="G13897" s="0" t="n">
        <v>0.02</v>
      </c>
      <c r="H13897" s="0" t="n">
        <v>0</v>
      </c>
      <c r="I13897" s="0" t="n">
        <v>0</v>
      </c>
      <c r="J13897" s="0" t="n">
        <v>0.04</v>
      </c>
      <c r="M13897" s="0" t="s">
        <v>103</v>
      </c>
      <c r="N13897" s="0" t="s">
        <v>35</v>
      </c>
      <c r="P13897" s="0" t="n">
        <f aca="false">IF(AND(OR(Dashboard!$B$5="All",D13897=Dashboard!$B$5),OR(Dashboard!$D$5="All",N13897=Dashboard!$D$5),OR(AND(C13897&lt;&gt;"",C13897&gt;=Dashboard!$F$5,C13897&lt;=Dashboard!$H$5),AND(C13897="",Dashboard!$F$5&lt;=1980,Dashboard!$H$5&gt;=2016))),1,0)</f>
        <v>1</v>
      </c>
      <c r="Q13897" s="0" t="n">
        <f aca="false">J13897*P13897+ROW()*0.00000001</f>
        <v>0.04013897</v>
      </c>
    </row>
    <row r="13898" customFormat="false" ht="15" hidden="false" customHeight="false" outlineLevel="0" collapsed="false">
      <c r="A13898" s="0" t="s">
        <v>10014</v>
      </c>
      <c r="B13898" s="0" t="s">
        <v>851</v>
      </c>
      <c r="C13898" s="0" t="n">
        <v>2015</v>
      </c>
      <c r="D13898" s="0" t="s">
        <v>46</v>
      </c>
      <c r="E13898" s="0" t="s">
        <v>10015</v>
      </c>
      <c r="F13898" s="0" t="n">
        <v>0</v>
      </c>
      <c r="G13898" s="0" t="n">
        <v>0</v>
      </c>
      <c r="H13898" s="0" t="n">
        <v>0.04</v>
      </c>
      <c r="I13898" s="0" t="n">
        <v>0</v>
      </c>
      <c r="J13898" s="0" t="n">
        <v>0.04</v>
      </c>
      <c r="N13898" s="0" t="s">
        <v>74</v>
      </c>
      <c r="P13898" s="0" t="n">
        <f aca="false">IF(AND(OR(Dashboard!$B$5="All",D13898=Dashboard!$B$5),OR(Dashboard!$D$5="All",N13898=Dashboard!$D$5),OR(AND(C13898&lt;&gt;"",C13898&gt;=Dashboard!$F$5,C13898&lt;=Dashboard!$H$5),AND(C13898="",Dashboard!$F$5&lt;=1980,Dashboard!$H$5&gt;=2016))),1,0)</f>
        <v>1</v>
      </c>
      <c r="Q13898" s="0" t="n">
        <f aca="false">J13898*P13898+ROW()*0.00000001</f>
        <v>0.04013898</v>
      </c>
    </row>
    <row r="13899" customFormat="false" ht="15" hidden="false" customHeight="false" outlineLevel="0" collapsed="false">
      <c r="A13899" s="0" t="s">
        <v>10016</v>
      </c>
      <c r="B13899" s="0" t="s">
        <v>144</v>
      </c>
      <c r="C13899" s="0" t="n">
        <v>2006</v>
      </c>
      <c r="D13899" s="0" t="s">
        <v>114</v>
      </c>
      <c r="E13899" s="0" t="s">
        <v>1551</v>
      </c>
      <c r="F13899" s="0" t="n">
        <v>0.03</v>
      </c>
      <c r="G13899" s="0" t="n">
        <v>0.01</v>
      </c>
      <c r="H13899" s="0" t="n">
        <v>0</v>
      </c>
      <c r="I13899" s="0" t="n">
        <v>0</v>
      </c>
      <c r="J13899" s="0" t="n">
        <v>0.04</v>
      </c>
      <c r="K13899" s="0" t="n">
        <v>73</v>
      </c>
      <c r="L13899" s="0" t="n">
        <v>8.8</v>
      </c>
      <c r="M13899" s="0" t="s">
        <v>73</v>
      </c>
      <c r="N13899" s="0" t="s">
        <v>66</v>
      </c>
      <c r="O13899" s="0" t="s">
        <v>37</v>
      </c>
      <c r="P13899" s="0" t="n">
        <f aca="false">IF(AND(OR(Dashboard!$B$5="All",D13899=Dashboard!$B$5),OR(Dashboard!$D$5="All",N13899=Dashboard!$D$5),OR(AND(C13899&lt;&gt;"",C13899&gt;=Dashboard!$F$5,C13899&lt;=Dashboard!$H$5),AND(C13899="",Dashboard!$F$5&lt;=1980,Dashboard!$H$5&gt;=2016))),1,0)</f>
        <v>1</v>
      </c>
      <c r="Q13899" s="0" t="n">
        <f aca="false">J13899*P13899+ROW()*0.00000001</f>
        <v>0.04013899</v>
      </c>
    </row>
    <row r="13900" customFormat="false" ht="15" hidden="false" customHeight="false" outlineLevel="0" collapsed="false">
      <c r="A13900" s="0" t="s">
        <v>10017</v>
      </c>
      <c r="B13900" s="0" t="s">
        <v>873</v>
      </c>
      <c r="C13900" s="0" t="n">
        <v>1995</v>
      </c>
      <c r="D13900" s="0" t="s">
        <v>52</v>
      </c>
      <c r="E13900" s="0" t="s">
        <v>10018</v>
      </c>
      <c r="F13900" s="0" t="n">
        <v>0</v>
      </c>
      <c r="G13900" s="0" t="n">
        <v>0</v>
      </c>
      <c r="H13900" s="0" t="n">
        <v>0.04</v>
      </c>
      <c r="I13900" s="0" t="n">
        <v>0</v>
      </c>
      <c r="J13900" s="0" t="n">
        <v>0.04</v>
      </c>
      <c r="N13900" s="0" t="s">
        <v>154</v>
      </c>
      <c r="P13900" s="0" t="n">
        <f aca="false">IF(AND(OR(Dashboard!$B$5="All",D13900=Dashboard!$B$5),OR(Dashboard!$D$5="All",N13900=Dashboard!$D$5),OR(AND(C13900&lt;&gt;"",C13900&gt;=Dashboard!$F$5,C13900&lt;=Dashboard!$H$5),AND(C13900="",Dashboard!$F$5&lt;=1980,Dashboard!$H$5&gt;=2016))),1,0)</f>
        <v>1</v>
      </c>
      <c r="Q13900" s="0" t="n">
        <f aca="false">J13900*P13900+ROW()*0.00000001</f>
        <v>0.040139</v>
      </c>
    </row>
    <row r="13901" customFormat="false" ht="15" hidden="false" customHeight="false" outlineLevel="0" collapsed="false">
      <c r="A13901" s="0" t="s">
        <v>10019</v>
      </c>
      <c r="B13901" s="0" t="s">
        <v>164</v>
      </c>
      <c r="C13901" s="0" t="n">
        <v>2010</v>
      </c>
      <c r="D13901" s="0" t="s">
        <v>114</v>
      </c>
      <c r="E13901" s="0" t="s">
        <v>2334</v>
      </c>
      <c r="F13901" s="0" t="n">
        <v>0</v>
      </c>
      <c r="G13901" s="0" t="n">
        <v>0</v>
      </c>
      <c r="H13901" s="0" t="n">
        <v>0.04</v>
      </c>
      <c r="I13901" s="0" t="n">
        <v>0</v>
      </c>
      <c r="J13901" s="0" t="n">
        <v>0.04</v>
      </c>
      <c r="N13901" s="0" t="s">
        <v>74</v>
      </c>
      <c r="P13901" s="0" t="n">
        <f aca="false">IF(AND(OR(Dashboard!$B$5="All",D13901=Dashboard!$B$5),OR(Dashboard!$D$5="All",N13901=Dashboard!$D$5),OR(AND(C13901&lt;&gt;"",C13901&gt;=Dashboard!$F$5,C13901&lt;=Dashboard!$H$5),AND(C13901="",Dashboard!$F$5&lt;=1980,Dashboard!$H$5&gt;=2016))),1,0)</f>
        <v>1</v>
      </c>
      <c r="Q13901" s="0" t="n">
        <f aca="false">J13901*P13901+ROW()*0.00000001</f>
        <v>0.04013901</v>
      </c>
    </row>
    <row r="13902" customFormat="false" ht="15" hidden="false" customHeight="false" outlineLevel="0" collapsed="false">
      <c r="A13902" s="0" t="s">
        <v>10020</v>
      </c>
      <c r="B13902" s="0" t="s">
        <v>50</v>
      </c>
      <c r="C13902" s="0" t="n">
        <v>2005</v>
      </c>
      <c r="D13902" s="0" t="s">
        <v>52</v>
      </c>
      <c r="E13902" s="0" t="s">
        <v>328</v>
      </c>
      <c r="F13902" s="0" t="n">
        <v>0</v>
      </c>
      <c r="G13902" s="0" t="n">
        <v>0</v>
      </c>
      <c r="H13902" s="0" t="n">
        <v>0.04</v>
      </c>
      <c r="I13902" s="0" t="n">
        <v>0</v>
      </c>
      <c r="J13902" s="0" t="n">
        <v>0.04</v>
      </c>
      <c r="N13902" s="0" t="s">
        <v>35</v>
      </c>
      <c r="P13902" s="0" t="n">
        <f aca="false">IF(AND(OR(Dashboard!$B$5="All",D13902=Dashboard!$B$5),OR(Dashboard!$D$5="All",N13902=Dashboard!$D$5),OR(AND(C13902&lt;&gt;"",C13902&gt;=Dashboard!$F$5,C13902&lt;=Dashboard!$H$5),AND(C13902="",Dashboard!$F$5&lt;=1980,Dashboard!$H$5&gt;=2016))),1,0)</f>
        <v>1</v>
      </c>
      <c r="Q13902" s="0" t="n">
        <f aca="false">J13902*P13902+ROW()*0.00000001</f>
        <v>0.04013902</v>
      </c>
    </row>
    <row r="13903" customFormat="false" ht="15" hidden="false" customHeight="false" outlineLevel="0" collapsed="false">
      <c r="A13903" s="0" t="s">
        <v>10021</v>
      </c>
      <c r="B13903" s="0" t="s">
        <v>186</v>
      </c>
      <c r="C13903" s="0" t="n">
        <v>2005</v>
      </c>
      <c r="D13903" s="0" t="s">
        <v>102</v>
      </c>
      <c r="E13903" s="0" t="s">
        <v>328</v>
      </c>
      <c r="F13903" s="0" t="n">
        <v>0.03</v>
      </c>
      <c r="G13903" s="0" t="n">
        <v>0.01</v>
      </c>
      <c r="H13903" s="0" t="n">
        <v>0</v>
      </c>
      <c r="I13903" s="0" t="n">
        <v>0</v>
      </c>
      <c r="J13903" s="0" t="n">
        <v>0.04</v>
      </c>
      <c r="N13903" s="0" t="s">
        <v>35</v>
      </c>
      <c r="P13903" s="0" t="n">
        <f aca="false">IF(AND(OR(Dashboard!$B$5="All",D13903=Dashboard!$B$5),OR(Dashboard!$D$5="All",N13903=Dashboard!$D$5),OR(AND(C13903&lt;&gt;"",C13903&gt;=Dashboard!$F$5,C13903&lt;=Dashboard!$H$5),AND(C13903="",Dashboard!$F$5&lt;=1980,Dashboard!$H$5&gt;=2016))),1,0)</f>
        <v>1</v>
      </c>
      <c r="Q13903" s="0" t="n">
        <f aca="false">J13903*P13903+ROW()*0.00000001</f>
        <v>0.04013903</v>
      </c>
    </row>
    <row r="13904" customFormat="false" ht="15" hidden="false" customHeight="false" outlineLevel="0" collapsed="false">
      <c r="A13904" s="0" t="s">
        <v>7363</v>
      </c>
      <c r="B13904" s="0" t="s">
        <v>152</v>
      </c>
      <c r="C13904" s="0" t="n">
        <v>2011</v>
      </c>
      <c r="D13904" s="0" t="s">
        <v>58</v>
      </c>
      <c r="E13904" s="0" t="s">
        <v>689</v>
      </c>
      <c r="F13904" s="0" t="n">
        <v>0.02</v>
      </c>
      <c r="G13904" s="0" t="n">
        <v>0.01</v>
      </c>
      <c r="H13904" s="0" t="n">
        <v>0</v>
      </c>
      <c r="I13904" s="0" t="n">
        <v>0</v>
      </c>
      <c r="J13904" s="0" t="n">
        <v>0.04</v>
      </c>
      <c r="K13904" s="0" t="n">
        <v>48</v>
      </c>
      <c r="L13904" s="0" t="n">
        <v>3.1</v>
      </c>
      <c r="M13904" s="0" t="s">
        <v>103</v>
      </c>
      <c r="N13904" s="0" t="s">
        <v>152</v>
      </c>
      <c r="O13904" s="0" t="s">
        <v>177</v>
      </c>
      <c r="P13904" s="0" t="n">
        <f aca="false">IF(AND(OR(Dashboard!$B$5="All",D13904=Dashboard!$B$5),OR(Dashboard!$D$5="All",N13904=Dashboard!$D$5),OR(AND(C13904&lt;&gt;"",C13904&gt;=Dashboard!$F$5,C13904&lt;=Dashboard!$H$5),AND(C13904="",Dashboard!$F$5&lt;=1980,Dashboard!$H$5&gt;=2016))),1,0)</f>
        <v>1</v>
      </c>
      <c r="Q13904" s="0" t="n">
        <f aca="false">J13904*P13904+ROW()*0.00000001</f>
        <v>0.04013904</v>
      </c>
    </row>
    <row r="13905" customFormat="false" ht="15" hidden="false" customHeight="false" outlineLevel="0" collapsed="false">
      <c r="A13905" s="0" t="s">
        <v>8018</v>
      </c>
      <c r="B13905" s="0" t="s">
        <v>97</v>
      </c>
      <c r="C13905" s="0" t="n">
        <v>2015</v>
      </c>
      <c r="D13905" s="0" t="s">
        <v>16</v>
      </c>
      <c r="E13905" s="0" t="s">
        <v>91</v>
      </c>
      <c r="F13905" s="0" t="n">
        <v>0.03</v>
      </c>
      <c r="G13905" s="0" t="n">
        <v>0</v>
      </c>
      <c r="H13905" s="0" t="n">
        <v>0</v>
      </c>
      <c r="I13905" s="0" t="n">
        <v>0</v>
      </c>
      <c r="J13905" s="0" t="n">
        <v>0.04</v>
      </c>
      <c r="M13905" s="0" t="s">
        <v>36</v>
      </c>
      <c r="N13905" s="0" t="s">
        <v>35</v>
      </c>
      <c r="P13905" s="0" t="n">
        <f aca="false">IF(AND(OR(Dashboard!$B$5="All",D13905=Dashboard!$B$5),OR(Dashboard!$D$5="All",N13905=Dashboard!$D$5),OR(AND(C13905&lt;&gt;"",C13905&gt;=Dashboard!$F$5,C13905&lt;=Dashboard!$H$5),AND(C13905="",Dashboard!$F$5&lt;=1980,Dashboard!$H$5&gt;=2016))),1,0)</f>
        <v>1</v>
      </c>
      <c r="Q13905" s="0" t="n">
        <f aca="false">J13905*P13905+ROW()*0.00000001</f>
        <v>0.04013905</v>
      </c>
    </row>
    <row r="13906" customFormat="false" ht="15" hidden="false" customHeight="false" outlineLevel="0" collapsed="false">
      <c r="A13906" s="0" t="s">
        <v>7631</v>
      </c>
      <c r="B13906" s="0" t="s">
        <v>76</v>
      </c>
      <c r="C13906" s="0" t="n">
        <v>2010</v>
      </c>
      <c r="D13906" s="0" t="s">
        <v>52</v>
      </c>
      <c r="E13906" s="0" t="s">
        <v>72</v>
      </c>
      <c r="F13906" s="0" t="n">
        <v>0.02</v>
      </c>
      <c r="G13906" s="0" t="n">
        <v>0.01</v>
      </c>
      <c r="H13906" s="0" t="n">
        <v>0</v>
      </c>
      <c r="I13906" s="0" t="n">
        <v>0</v>
      </c>
      <c r="J13906" s="0" t="n">
        <v>0.04</v>
      </c>
      <c r="M13906" s="0" t="s">
        <v>36</v>
      </c>
      <c r="N13906" s="0" t="s">
        <v>74</v>
      </c>
      <c r="P13906" s="0" t="n">
        <f aca="false">IF(AND(OR(Dashboard!$B$5="All",D13906=Dashboard!$B$5),OR(Dashboard!$D$5="All",N13906=Dashboard!$D$5),OR(AND(C13906&lt;&gt;"",C13906&gt;=Dashboard!$F$5,C13906&lt;=Dashboard!$H$5),AND(C13906="",Dashboard!$F$5&lt;=1980,Dashboard!$H$5&gt;=2016))),1,0)</f>
        <v>1</v>
      </c>
      <c r="Q13906" s="0" t="n">
        <f aca="false">J13906*P13906+ROW()*0.00000001</f>
        <v>0.04013906</v>
      </c>
    </row>
    <row r="13907" customFormat="false" ht="15" hidden="false" customHeight="false" outlineLevel="0" collapsed="false">
      <c r="A13907" s="0" t="s">
        <v>9328</v>
      </c>
      <c r="B13907" s="0" t="s">
        <v>76</v>
      </c>
      <c r="C13907" s="0" t="n">
        <v>2008</v>
      </c>
      <c r="D13907" s="0" t="s">
        <v>52</v>
      </c>
      <c r="E13907" s="0" t="s">
        <v>3209</v>
      </c>
      <c r="F13907" s="0" t="n">
        <v>0.02</v>
      </c>
      <c r="G13907" s="0" t="n">
        <v>0.01</v>
      </c>
      <c r="H13907" s="0" t="n">
        <v>0</v>
      </c>
      <c r="I13907" s="0" t="n">
        <v>0</v>
      </c>
      <c r="J13907" s="0" t="n">
        <v>0.04</v>
      </c>
      <c r="M13907" s="0" t="s">
        <v>103</v>
      </c>
      <c r="N13907" s="0" t="s">
        <v>74</v>
      </c>
      <c r="P13907" s="0" t="n">
        <f aca="false">IF(AND(OR(Dashboard!$B$5="All",D13907=Dashboard!$B$5),OR(Dashboard!$D$5="All",N13907=Dashboard!$D$5),OR(AND(C13907&lt;&gt;"",C13907&gt;=Dashboard!$F$5,C13907&lt;=Dashboard!$H$5),AND(C13907="",Dashboard!$F$5&lt;=1980,Dashboard!$H$5&gt;=2016))),1,0)</f>
        <v>1</v>
      </c>
      <c r="Q13907" s="0" t="n">
        <f aca="false">J13907*P13907+ROW()*0.00000001</f>
        <v>0.04013907</v>
      </c>
    </row>
    <row r="13908" customFormat="false" ht="15" hidden="false" customHeight="false" outlineLevel="0" collapsed="false">
      <c r="A13908" s="0" t="s">
        <v>10022</v>
      </c>
      <c r="B13908" s="0" t="s">
        <v>117</v>
      </c>
      <c r="C13908" s="0" t="n">
        <v>1999</v>
      </c>
      <c r="D13908" s="0" t="s">
        <v>34</v>
      </c>
      <c r="E13908" s="0" t="s">
        <v>220</v>
      </c>
      <c r="F13908" s="0" t="n">
        <v>0.02</v>
      </c>
      <c r="G13908" s="0" t="n">
        <v>0.01</v>
      </c>
      <c r="H13908" s="0" t="n">
        <v>0</v>
      </c>
      <c r="I13908" s="0" t="n">
        <v>0</v>
      </c>
      <c r="J13908" s="0" t="n">
        <v>0.04</v>
      </c>
      <c r="N13908" s="0" t="s">
        <v>74</v>
      </c>
      <c r="P13908" s="0" t="n">
        <f aca="false">IF(AND(OR(Dashboard!$B$5="All",D13908=Dashboard!$B$5),OR(Dashboard!$D$5="All",N13908=Dashboard!$D$5),OR(AND(C13908&lt;&gt;"",C13908&gt;=Dashboard!$F$5,C13908&lt;=Dashboard!$H$5),AND(C13908="",Dashboard!$F$5&lt;=1980,Dashboard!$H$5&gt;=2016))),1,0)</f>
        <v>1</v>
      </c>
      <c r="Q13908" s="0" t="n">
        <f aca="false">J13908*P13908+ROW()*0.00000001</f>
        <v>0.04013908</v>
      </c>
    </row>
    <row r="13909" customFormat="false" ht="15" hidden="false" customHeight="false" outlineLevel="0" collapsed="false">
      <c r="A13909" s="0" t="s">
        <v>10023</v>
      </c>
      <c r="B13909" s="0" t="s">
        <v>76</v>
      </c>
      <c r="C13909" s="0" t="n">
        <v>2004</v>
      </c>
      <c r="D13909" s="0" t="s">
        <v>34</v>
      </c>
      <c r="E13909" s="0" t="s">
        <v>1086</v>
      </c>
      <c r="F13909" s="0" t="n">
        <v>0.02</v>
      </c>
      <c r="G13909" s="0" t="n">
        <v>0.01</v>
      </c>
      <c r="H13909" s="0" t="n">
        <v>0</v>
      </c>
      <c r="I13909" s="0" t="n">
        <v>0</v>
      </c>
      <c r="J13909" s="0" t="n">
        <v>0.04</v>
      </c>
      <c r="K13909" s="0" t="n">
        <v>57</v>
      </c>
      <c r="M13909" s="0" t="s">
        <v>73</v>
      </c>
      <c r="N13909" s="0" t="s">
        <v>74</v>
      </c>
      <c r="O13909" s="0" t="s">
        <v>53</v>
      </c>
      <c r="P13909" s="0" t="n">
        <f aca="false">IF(AND(OR(Dashboard!$B$5="All",D13909=Dashboard!$B$5),OR(Dashboard!$D$5="All",N13909=Dashboard!$D$5),OR(AND(C13909&lt;&gt;"",C13909&gt;=Dashboard!$F$5,C13909&lt;=Dashboard!$H$5),AND(C13909="",Dashboard!$F$5&lt;=1980,Dashboard!$H$5&gt;=2016))),1,0)</f>
        <v>1</v>
      </c>
      <c r="Q13909" s="0" t="n">
        <f aca="false">J13909*P13909+ROW()*0.00000001</f>
        <v>0.04013909</v>
      </c>
    </row>
    <row r="13910" customFormat="false" ht="15" hidden="false" customHeight="false" outlineLevel="0" collapsed="false">
      <c r="A13910" s="0" t="s">
        <v>9505</v>
      </c>
      <c r="B13910" s="0" t="s">
        <v>97</v>
      </c>
      <c r="C13910" s="0" t="n">
        <v>2015</v>
      </c>
      <c r="D13910" s="0" t="s">
        <v>114</v>
      </c>
      <c r="E13910" s="0" t="s">
        <v>7521</v>
      </c>
      <c r="F13910" s="0" t="n">
        <v>0</v>
      </c>
      <c r="G13910" s="0" t="n">
        <v>0</v>
      </c>
      <c r="H13910" s="0" t="n">
        <v>0.04</v>
      </c>
      <c r="I13910" s="0" t="n">
        <v>0</v>
      </c>
      <c r="J13910" s="0" t="n">
        <v>0.04</v>
      </c>
      <c r="N13910" s="0" t="s">
        <v>35</v>
      </c>
      <c r="P13910" s="0" t="n">
        <f aca="false">IF(AND(OR(Dashboard!$B$5="All",D13910=Dashboard!$B$5),OR(Dashboard!$D$5="All",N13910=Dashboard!$D$5),OR(AND(C13910&lt;&gt;"",C13910&gt;=Dashboard!$F$5,C13910&lt;=Dashboard!$H$5),AND(C13910="",Dashboard!$F$5&lt;=1980,Dashboard!$H$5&gt;=2016))),1,0)</f>
        <v>1</v>
      </c>
      <c r="Q13910" s="0" t="n">
        <f aca="false">J13910*P13910+ROW()*0.00000001</f>
        <v>0.0401391</v>
      </c>
    </row>
    <row r="13911" customFormat="false" ht="15" hidden="false" customHeight="false" outlineLevel="0" collapsed="false">
      <c r="A13911" s="0" t="s">
        <v>10024</v>
      </c>
      <c r="B13911" s="0" t="s">
        <v>76</v>
      </c>
      <c r="C13911" s="0" t="n">
        <v>2006</v>
      </c>
      <c r="D13911" s="0" t="s">
        <v>246</v>
      </c>
      <c r="E13911" s="0" t="s">
        <v>6043</v>
      </c>
      <c r="F13911" s="0" t="n">
        <v>0.01</v>
      </c>
      <c r="G13911" s="0" t="n">
        <v>0</v>
      </c>
      <c r="H13911" s="0" t="n">
        <v>0.03</v>
      </c>
      <c r="I13911" s="0" t="n">
        <v>0</v>
      </c>
      <c r="J13911" s="0" t="n">
        <v>0.04</v>
      </c>
      <c r="K13911" s="0" t="n">
        <v>53</v>
      </c>
      <c r="M13911" s="0" t="s">
        <v>125</v>
      </c>
      <c r="N13911" s="0" t="s">
        <v>74</v>
      </c>
      <c r="O13911" s="0" t="s">
        <v>53</v>
      </c>
      <c r="P13911" s="0" t="n">
        <f aca="false">IF(AND(OR(Dashboard!$B$5="All",D13911=Dashboard!$B$5),OR(Dashboard!$D$5="All",N13911=Dashboard!$D$5),OR(AND(C13911&lt;&gt;"",C13911&gt;=Dashboard!$F$5,C13911&lt;=Dashboard!$H$5),AND(C13911="",Dashboard!$F$5&lt;=1980,Dashboard!$H$5&gt;=2016))),1,0)</f>
        <v>1</v>
      </c>
      <c r="Q13911" s="0" t="n">
        <f aca="false">J13911*P13911+ROW()*0.00000001</f>
        <v>0.04013911</v>
      </c>
    </row>
    <row r="13912" customFormat="false" ht="15" hidden="false" customHeight="false" outlineLevel="0" collapsed="false">
      <c r="A13912" s="0" t="s">
        <v>10025</v>
      </c>
      <c r="B13912" s="0" t="s">
        <v>94</v>
      </c>
      <c r="C13912" s="0" t="n">
        <v>2016</v>
      </c>
      <c r="D13912" s="0" t="s">
        <v>71</v>
      </c>
      <c r="E13912" s="0" t="s">
        <v>782</v>
      </c>
      <c r="F13912" s="0" t="n">
        <v>0</v>
      </c>
      <c r="G13912" s="0" t="n">
        <v>0</v>
      </c>
      <c r="H13912" s="0" t="n">
        <v>0.04</v>
      </c>
      <c r="I13912" s="0" t="n">
        <v>0</v>
      </c>
      <c r="J13912" s="0" t="n">
        <v>0.04</v>
      </c>
      <c r="N13912" s="0" t="s">
        <v>74</v>
      </c>
      <c r="P13912" s="0" t="n">
        <f aca="false">IF(AND(OR(Dashboard!$B$5="All",D13912=Dashboard!$B$5),OR(Dashboard!$D$5="All",N13912=Dashboard!$D$5),OR(AND(C13912&lt;&gt;"",C13912&gt;=Dashboard!$F$5,C13912&lt;=Dashboard!$H$5),AND(C13912="",Dashboard!$F$5&lt;=1980,Dashboard!$H$5&gt;=2016))),1,0)</f>
        <v>1</v>
      </c>
      <c r="Q13912" s="0" t="n">
        <f aca="false">J13912*P13912+ROW()*0.00000001</f>
        <v>0.04013912</v>
      </c>
    </row>
    <row r="13913" customFormat="false" ht="15" hidden="false" customHeight="false" outlineLevel="0" collapsed="false">
      <c r="A13913" s="0" t="s">
        <v>10026</v>
      </c>
      <c r="B13913" s="0" t="s">
        <v>50</v>
      </c>
      <c r="C13913" s="0" t="n">
        <v>2011</v>
      </c>
      <c r="D13913" s="0" t="s">
        <v>52</v>
      </c>
      <c r="E13913" s="0" t="s">
        <v>2792</v>
      </c>
      <c r="F13913" s="0" t="n">
        <v>0</v>
      </c>
      <c r="G13913" s="0" t="n">
        <v>0.03</v>
      </c>
      <c r="H13913" s="0" t="n">
        <v>0</v>
      </c>
      <c r="I13913" s="0" t="n">
        <v>0</v>
      </c>
      <c r="J13913" s="0" t="n">
        <v>0.04</v>
      </c>
      <c r="N13913" s="0" t="s">
        <v>35</v>
      </c>
      <c r="P13913" s="0" t="n">
        <f aca="false">IF(AND(OR(Dashboard!$B$5="All",D13913=Dashboard!$B$5),OR(Dashboard!$D$5="All",N13913=Dashboard!$D$5),OR(AND(C13913&lt;&gt;"",C13913&gt;=Dashboard!$F$5,C13913&lt;=Dashboard!$H$5),AND(C13913="",Dashboard!$F$5&lt;=1980,Dashboard!$H$5&gt;=2016))),1,0)</f>
        <v>1</v>
      </c>
      <c r="Q13913" s="0" t="n">
        <f aca="false">J13913*P13913+ROW()*0.00000001</f>
        <v>0.04013913</v>
      </c>
    </row>
    <row r="13914" customFormat="false" ht="15" hidden="false" customHeight="false" outlineLevel="0" collapsed="false">
      <c r="A13914" s="0" t="s">
        <v>10027</v>
      </c>
      <c r="B13914" s="0" t="s">
        <v>85</v>
      </c>
      <c r="C13914" s="0" t="n">
        <v>2002</v>
      </c>
      <c r="D13914" s="0" t="s">
        <v>46</v>
      </c>
      <c r="E13914" s="0" t="s">
        <v>328</v>
      </c>
      <c r="F13914" s="0" t="n">
        <v>0</v>
      </c>
      <c r="G13914" s="0" t="n">
        <v>0</v>
      </c>
      <c r="H13914" s="0" t="n">
        <v>0.04</v>
      </c>
      <c r="I13914" s="0" t="n">
        <v>0</v>
      </c>
      <c r="J13914" s="0" t="n">
        <v>0.04</v>
      </c>
      <c r="N13914" s="0" t="s">
        <v>35</v>
      </c>
      <c r="P13914" s="0" t="n">
        <f aca="false">IF(AND(OR(Dashboard!$B$5="All",D13914=Dashboard!$B$5),OR(Dashboard!$D$5="All",N13914=Dashboard!$D$5),OR(AND(C13914&lt;&gt;"",C13914&gt;=Dashboard!$F$5,C13914&lt;=Dashboard!$H$5),AND(C13914="",Dashboard!$F$5&lt;=1980,Dashboard!$H$5&gt;=2016))),1,0)</f>
        <v>1</v>
      </c>
      <c r="Q13914" s="0" t="n">
        <f aca="false">J13914*P13914+ROW()*0.00000001</f>
        <v>0.04013914</v>
      </c>
    </row>
    <row r="13915" customFormat="false" ht="15" hidden="false" customHeight="false" outlineLevel="0" collapsed="false">
      <c r="A13915" s="0" t="s">
        <v>10028</v>
      </c>
      <c r="B13915" s="0" t="s">
        <v>117</v>
      </c>
      <c r="C13915" s="0" t="n">
        <v>2001</v>
      </c>
      <c r="D13915" s="0" t="s">
        <v>114</v>
      </c>
      <c r="E13915" s="0" t="s">
        <v>821</v>
      </c>
      <c r="F13915" s="0" t="n">
        <v>0.02</v>
      </c>
      <c r="G13915" s="0" t="n">
        <v>0.01</v>
      </c>
      <c r="H13915" s="0" t="n">
        <v>0</v>
      </c>
      <c r="I13915" s="0" t="n">
        <v>0</v>
      </c>
      <c r="J13915" s="0" t="n">
        <v>0.04</v>
      </c>
      <c r="N13915" s="0" t="s">
        <v>74</v>
      </c>
      <c r="P13915" s="0" t="n">
        <f aca="false">IF(AND(OR(Dashboard!$B$5="All",D13915=Dashboard!$B$5),OR(Dashboard!$D$5="All",N13915=Dashboard!$D$5),OR(AND(C13915&lt;&gt;"",C13915&gt;=Dashboard!$F$5,C13915&lt;=Dashboard!$H$5),AND(C13915="",Dashboard!$F$5&lt;=1980,Dashboard!$H$5&gt;=2016))),1,0)</f>
        <v>1</v>
      </c>
      <c r="Q13915" s="0" t="n">
        <f aca="false">J13915*P13915+ROW()*0.00000001</f>
        <v>0.04013915</v>
      </c>
    </row>
    <row r="13916" customFormat="false" ht="15" hidden="false" customHeight="false" outlineLevel="0" collapsed="false">
      <c r="A13916" s="0" t="s">
        <v>10029</v>
      </c>
      <c r="B13916" s="0" t="s">
        <v>94</v>
      </c>
      <c r="C13916" s="0" t="n">
        <v>2016</v>
      </c>
      <c r="D13916" s="0" t="s">
        <v>71</v>
      </c>
      <c r="E13916" s="0" t="s">
        <v>220</v>
      </c>
      <c r="F13916" s="0" t="n">
        <v>0.01</v>
      </c>
      <c r="G13916" s="0" t="n">
        <v>0.02</v>
      </c>
      <c r="H13916" s="0" t="n">
        <v>0.01</v>
      </c>
      <c r="I13916" s="0" t="n">
        <v>0</v>
      </c>
      <c r="J13916" s="0" t="n">
        <v>0.04</v>
      </c>
      <c r="L13916" s="0" t="n">
        <v>7.8</v>
      </c>
      <c r="M13916" s="0" t="s">
        <v>73</v>
      </c>
      <c r="N13916" s="0" t="s">
        <v>74</v>
      </c>
      <c r="P13916" s="0" t="n">
        <f aca="false">IF(AND(OR(Dashboard!$B$5="All",D13916=Dashboard!$B$5),OR(Dashboard!$D$5="All",N13916=Dashboard!$D$5),OR(AND(C13916&lt;&gt;"",C13916&gt;=Dashboard!$F$5,C13916&lt;=Dashboard!$H$5),AND(C13916="",Dashboard!$F$5&lt;=1980,Dashboard!$H$5&gt;=2016))),1,0)</f>
        <v>1</v>
      </c>
      <c r="Q13916" s="0" t="n">
        <f aca="false">J13916*P13916+ROW()*0.00000001</f>
        <v>0.04013916</v>
      </c>
    </row>
    <row r="13917" customFormat="false" ht="15" hidden="false" customHeight="false" outlineLevel="0" collapsed="false">
      <c r="A13917" s="0" t="s">
        <v>10030</v>
      </c>
      <c r="B13917" s="0" t="s">
        <v>50</v>
      </c>
      <c r="C13917" s="0" t="n">
        <v>2011</v>
      </c>
      <c r="D13917" s="0" t="s">
        <v>48</v>
      </c>
      <c r="E13917" s="0" t="s">
        <v>520</v>
      </c>
      <c r="F13917" s="0" t="n">
        <v>0</v>
      </c>
      <c r="G13917" s="0" t="n">
        <v>0.03</v>
      </c>
      <c r="H13917" s="0" t="n">
        <v>0</v>
      </c>
      <c r="I13917" s="0" t="n">
        <v>0</v>
      </c>
      <c r="J13917" s="0" t="n">
        <v>0.04</v>
      </c>
      <c r="N13917" s="0" t="s">
        <v>35</v>
      </c>
      <c r="P13917" s="0" t="n">
        <f aca="false">IF(AND(OR(Dashboard!$B$5="All",D13917=Dashboard!$B$5),OR(Dashboard!$D$5="All",N13917=Dashboard!$D$5),OR(AND(C13917&lt;&gt;"",C13917&gt;=Dashboard!$F$5,C13917&lt;=Dashboard!$H$5),AND(C13917="",Dashboard!$F$5&lt;=1980,Dashboard!$H$5&gt;=2016))),1,0)</f>
        <v>1</v>
      </c>
      <c r="Q13917" s="0" t="n">
        <f aca="false">J13917*P13917+ROW()*0.00000001</f>
        <v>0.04013917</v>
      </c>
    </row>
    <row r="13918" customFormat="false" ht="15" hidden="false" customHeight="false" outlineLevel="0" collapsed="false">
      <c r="A13918" s="0" t="s">
        <v>10031</v>
      </c>
      <c r="B13918" s="0" t="s">
        <v>50</v>
      </c>
      <c r="C13918" s="0" t="n">
        <v>2007</v>
      </c>
      <c r="D13918" s="0" t="s">
        <v>56</v>
      </c>
      <c r="E13918" s="0" t="s">
        <v>124</v>
      </c>
      <c r="F13918" s="0" t="n">
        <v>0.03</v>
      </c>
      <c r="G13918" s="0" t="n">
        <v>0</v>
      </c>
      <c r="H13918" s="0" t="n">
        <v>0</v>
      </c>
      <c r="I13918" s="0" t="n">
        <v>0</v>
      </c>
      <c r="J13918" s="0" t="n">
        <v>0.04</v>
      </c>
      <c r="K13918" s="0" t="n">
        <v>72</v>
      </c>
      <c r="L13918" s="0" t="n">
        <v>8</v>
      </c>
      <c r="M13918" s="0" t="s">
        <v>103</v>
      </c>
      <c r="N13918" s="0" t="s">
        <v>35</v>
      </c>
      <c r="O13918" s="0" t="s">
        <v>37</v>
      </c>
      <c r="P13918" s="0" t="n">
        <f aca="false">IF(AND(OR(Dashboard!$B$5="All",D13918=Dashboard!$B$5),OR(Dashboard!$D$5="All",N13918=Dashboard!$D$5),OR(AND(C13918&lt;&gt;"",C13918&gt;=Dashboard!$F$5,C13918&lt;=Dashboard!$H$5),AND(C13918="",Dashboard!$F$5&lt;=1980,Dashboard!$H$5&gt;=2016))),1,0)</f>
        <v>1</v>
      </c>
      <c r="Q13918" s="0" t="n">
        <f aca="false">J13918*P13918+ROW()*0.00000001</f>
        <v>0.04013918</v>
      </c>
    </row>
    <row r="13919" customFormat="false" ht="15" hidden="false" customHeight="false" outlineLevel="0" collapsed="false">
      <c r="A13919" s="0" t="s">
        <v>10032</v>
      </c>
      <c r="B13919" s="0" t="s">
        <v>851</v>
      </c>
      <c r="C13919" s="0" t="n">
        <v>2015</v>
      </c>
      <c r="D13919" s="0" t="s">
        <v>71</v>
      </c>
      <c r="E13919" s="0" t="s">
        <v>2792</v>
      </c>
      <c r="F13919" s="0" t="n">
        <v>0</v>
      </c>
      <c r="G13919" s="0" t="n">
        <v>0.02</v>
      </c>
      <c r="H13919" s="0" t="n">
        <v>0.01</v>
      </c>
      <c r="I13919" s="0" t="n">
        <v>0.01</v>
      </c>
      <c r="J13919" s="0" t="n">
        <v>0.04</v>
      </c>
      <c r="L13919" s="0" t="n">
        <v>8.1</v>
      </c>
      <c r="M13919" s="0" t="s">
        <v>73</v>
      </c>
      <c r="N13919" s="0" t="s">
        <v>74</v>
      </c>
      <c r="P13919" s="0" t="n">
        <f aca="false">IF(AND(OR(Dashboard!$B$5="All",D13919=Dashboard!$B$5),OR(Dashboard!$D$5="All",N13919=Dashboard!$D$5),OR(AND(C13919&lt;&gt;"",C13919&gt;=Dashboard!$F$5,C13919&lt;=Dashboard!$H$5),AND(C13919="",Dashboard!$F$5&lt;=1980,Dashboard!$H$5&gt;=2016))),1,0)</f>
        <v>1</v>
      </c>
      <c r="Q13919" s="0" t="n">
        <f aca="false">J13919*P13919+ROW()*0.00000001</f>
        <v>0.04013919</v>
      </c>
    </row>
    <row r="13920" customFormat="false" ht="15" hidden="false" customHeight="false" outlineLevel="0" collapsed="false">
      <c r="A13920" s="0" t="s">
        <v>10033</v>
      </c>
      <c r="B13920" s="0" t="s">
        <v>117</v>
      </c>
      <c r="C13920" s="0" t="n">
        <v>1998</v>
      </c>
      <c r="D13920" s="0" t="s">
        <v>246</v>
      </c>
      <c r="E13920" s="0" t="s">
        <v>142</v>
      </c>
      <c r="F13920" s="0" t="n">
        <v>0.02</v>
      </c>
      <c r="G13920" s="0" t="n">
        <v>0.01</v>
      </c>
      <c r="H13920" s="0" t="n">
        <v>0</v>
      </c>
      <c r="I13920" s="0" t="n">
        <v>0</v>
      </c>
      <c r="J13920" s="0" t="n">
        <v>0.04</v>
      </c>
      <c r="N13920" s="0" t="s">
        <v>74</v>
      </c>
      <c r="P13920" s="0" t="n">
        <f aca="false">IF(AND(OR(Dashboard!$B$5="All",D13920=Dashboard!$B$5),OR(Dashboard!$D$5="All",N13920=Dashboard!$D$5),OR(AND(C13920&lt;&gt;"",C13920&gt;=Dashboard!$F$5,C13920&lt;=Dashboard!$H$5),AND(C13920="",Dashboard!$F$5&lt;=1980,Dashboard!$H$5&gt;=2016))),1,0)</f>
        <v>1</v>
      </c>
      <c r="Q13920" s="0" t="n">
        <f aca="false">J13920*P13920+ROW()*0.00000001</f>
        <v>0.0401392</v>
      </c>
    </row>
    <row r="13921" customFormat="false" ht="15" hidden="false" customHeight="false" outlineLevel="0" collapsed="false">
      <c r="A13921" s="0" t="s">
        <v>10034</v>
      </c>
      <c r="B13921" s="0" t="s">
        <v>85</v>
      </c>
      <c r="C13921" s="0" t="n">
        <v>2001</v>
      </c>
      <c r="D13921" s="0" t="s">
        <v>48</v>
      </c>
      <c r="E13921" s="0" t="s">
        <v>2032</v>
      </c>
      <c r="F13921" s="0" t="n">
        <v>0.03</v>
      </c>
      <c r="G13921" s="0" t="n">
        <v>0.01</v>
      </c>
      <c r="H13921" s="0" t="n">
        <v>0</v>
      </c>
      <c r="I13921" s="0" t="n">
        <v>0</v>
      </c>
      <c r="J13921" s="0" t="n">
        <v>0.04</v>
      </c>
      <c r="N13921" s="0" t="s">
        <v>35</v>
      </c>
      <c r="P13921" s="0" t="n">
        <f aca="false">IF(AND(OR(Dashboard!$B$5="All",D13921=Dashboard!$B$5),OR(Dashboard!$D$5="All",N13921=Dashboard!$D$5),OR(AND(C13921&lt;&gt;"",C13921&gt;=Dashboard!$F$5,C13921&lt;=Dashboard!$H$5),AND(C13921="",Dashboard!$F$5&lt;=1980,Dashboard!$H$5&gt;=2016))),1,0)</f>
        <v>1</v>
      </c>
      <c r="Q13921" s="0" t="n">
        <f aca="false">J13921*P13921+ROW()*0.00000001</f>
        <v>0.04013921</v>
      </c>
    </row>
    <row r="13922" customFormat="false" ht="15" hidden="false" customHeight="false" outlineLevel="0" collapsed="false">
      <c r="A13922" s="0" t="s">
        <v>10035</v>
      </c>
      <c r="B13922" s="0" t="s">
        <v>164</v>
      </c>
      <c r="C13922" s="0" t="n">
        <v>2012</v>
      </c>
      <c r="D13922" s="0" t="s">
        <v>71</v>
      </c>
      <c r="E13922" s="0" t="s">
        <v>328</v>
      </c>
      <c r="F13922" s="0" t="n">
        <v>0</v>
      </c>
      <c r="G13922" s="0" t="n">
        <v>0</v>
      </c>
      <c r="H13922" s="0" t="n">
        <v>0.04</v>
      </c>
      <c r="I13922" s="0" t="n">
        <v>0</v>
      </c>
      <c r="J13922" s="0" t="n">
        <v>0.04</v>
      </c>
      <c r="N13922" s="0" t="s">
        <v>74</v>
      </c>
      <c r="P13922" s="0" t="n">
        <f aca="false">IF(AND(OR(Dashboard!$B$5="All",D13922=Dashboard!$B$5),OR(Dashboard!$D$5="All",N13922=Dashboard!$D$5),OR(AND(C13922&lt;&gt;"",C13922&gt;=Dashboard!$F$5,C13922&lt;=Dashboard!$H$5),AND(C13922="",Dashboard!$F$5&lt;=1980,Dashboard!$H$5&gt;=2016))),1,0)</f>
        <v>1</v>
      </c>
      <c r="Q13922" s="0" t="n">
        <f aca="false">J13922*P13922+ROW()*0.00000001</f>
        <v>0.04013922</v>
      </c>
    </row>
    <row r="13923" customFormat="false" ht="15" hidden="false" customHeight="false" outlineLevel="0" collapsed="false">
      <c r="A13923" s="0" t="s">
        <v>10036</v>
      </c>
      <c r="B13923" s="0" t="s">
        <v>152</v>
      </c>
      <c r="C13923" s="0" t="n">
        <v>2011</v>
      </c>
      <c r="D13923" s="0" t="s">
        <v>41</v>
      </c>
      <c r="E13923" s="0" t="s">
        <v>9364</v>
      </c>
      <c r="F13923" s="0" t="n">
        <v>0</v>
      </c>
      <c r="G13923" s="0" t="n">
        <v>0.03</v>
      </c>
      <c r="H13923" s="0" t="n">
        <v>0</v>
      </c>
      <c r="I13923" s="0" t="n">
        <v>0</v>
      </c>
      <c r="J13923" s="0" t="n">
        <v>0.04</v>
      </c>
      <c r="K13923" s="0" t="n">
        <v>60</v>
      </c>
      <c r="L13923" s="0" t="n">
        <v>6.4</v>
      </c>
      <c r="N13923" s="0" t="s">
        <v>152</v>
      </c>
      <c r="O13923" s="0" t="s">
        <v>53</v>
      </c>
      <c r="P13923" s="0" t="n">
        <f aca="false">IF(AND(OR(Dashboard!$B$5="All",D13923=Dashboard!$B$5),OR(Dashboard!$D$5="All",N13923=Dashboard!$D$5),OR(AND(C13923&lt;&gt;"",C13923&gt;=Dashboard!$F$5,C13923&lt;=Dashboard!$H$5),AND(C13923="",Dashboard!$F$5&lt;=1980,Dashboard!$H$5&gt;=2016))),1,0)</f>
        <v>1</v>
      </c>
      <c r="Q13923" s="0" t="n">
        <f aca="false">J13923*P13923+ROW()*0.00000001</f>
        <v>0.04013923</v>
      </c>
    </row>
    <row r="13924" customFormat="false" ht="15" hidden="false" customHeight="false" outlineLevel="0" collapsed="false">
      <c r="A13924" s="0" t="s">
        <v>10037</v>
      </c>
      <c r="B13924" s="0" t="s">
        <v>50</v>
      </c>
      <c r="C13924" s="0" t="n">
        <v>2009</v>
      </c>
      <c r="D13924" s="0" t="s">
        <v>58</v>
      </c>
      <c r="E13924" s="0" t="s">
        <v>4949</v>
      </c>
      <c r="F13924" s="0" t="n">
        <v>0</v>
      </c>
      <c r="G13924" s="0" t="n">
        <v>0</v>
      </c>
      <c r="H13924" s="0" t="n">
        <v>0.04</v>
      </c>
      <c r="I13924" s="0" t="n">
        <v>0</v>
      </c>
      <c r="J13924" s="0" t="n">
        <v>0.04</v>
      </c>
      <c r="N13924" s="0" t="s">
        <v>35</v>
      </c>
      <c r="P13924" s="0" t="n">
        <f aca="false">IF(AND(OR(Dashboard!$B$5="All",D13924=Dashboard!$B$5),OR(Dashboard!$D$5="All",N13924=Dashboard!$D$5),OR(AND(C13924&lt;&gt;"",C13924&gt;=Dashboard!$F$5,C13924&lt;=Dashboard!$H$5),AND(C13924="",Dashboard!$F$5&lt;=1980,Dashboard!$H$5&gt;=2016))),1,0)</f>
        <v>1</v>
      </c>
      <c r="Q13924" s="0" t="n">
        <f aca="false">J13924*P13924+ROW()*0.00000001</f>
        <v>0.04013924</v>
      </c>
    </row>
    <row r="13925" customFormat="false" ht="15" hidden="false" customHeight="false" outlineLevel="0" collapsed="false">
      <c r="A13925" s="0" t="s">
        <v>10038</v>
      </c>
      <c r="B13925" s="0" t="s">
        <v>164</v>
      </c>
      <c r="C13925" s="0" t="n">
        <v>2010</v>
      </c>
      <c r="D13925" s="0" t="s">
        <v>46</v>
      </c>
      <c r="E13925" s="0" t="s">
        <v>782</v>
      </c>
      <c r="F13925" s="0" t="n">
        <v>0</v>
      </c>
      <c r="G13925" s="0" t="n">
        <v>0</v>
      </c>
      <c r="H13925" s="0" t="n">
        <v>0.04</v>
      </c>
      <c r="I13925" s="0" t="n">
        <v>0</v>
      </c>
      <c r="J13925" s="0" t="n">
        <v>0.04</v>
      </c>
      <c r="N13925" s="0" t="s">
        <v>74</v>
      </c>
      <c r="P13925" s="0" t="n">
        <f aca="false">IF(AND(OR(Dashboard!$B$5="All",D13925=Dashboard!$B$5),OR(Dashboard!$D$5="All",N13925=Dashboard!$D$5),OR(AND(C13925&lt;&gt;"",C13925&gt;=Dashboard!$F$5,C13925&lt;=Dashboard!$H$5),AND(C13925="",Dashboard!$F$5&lt;=1980,Dashboard!$H$5&gt;=2016))),1,0)</f>
        <v>1</v>
      </c>
      <c r="Q13925" s="0" t="n">
        <f aca="false">J13925*P13925+ROW()*0.00000001</f>
        <v>0.04013925</v>
      </c>
    </row>
    <row r="13926" customFormat="false" ht="15" hidden="false" customHeight="false" outlineLevel="0" collapsed="false">
      <c r="A13926" s="0" t="s">
        <v>10039</v>
      </c>
      <c r="B13926" s="0" t="s">
        <v>117</v>
      </c>
      <c r="C13926" s="0" t="n">
        <v>1999</v>
      </c>
      <c r="D13926" s="0" t="s">
        <v>48</v>
      </c>
      <c r="E13926" s="0" t="s">
        <v>160</v>
      </c>
      <c r="F13926" s="0" t="n">
        <v>0.02</v>
      </c>
      <c r="G13926" s="0" t="n">
        <v>0.01</v>
      </c>
      <c r="H13926" s="0" t="n">
        <v>0</v>
      </c>
      <c r="I13926" s="0" t="n">
        <v>0</v>
      </c>
      <c r="J13926" s="0" t="n">
        <v>0.04</v>
      </c>
      <c r="N13926" s="0" t="s">
        <v>74</v>
      </c>
      <c r="P13926" s="0" t="n">
        <f aca="false">IF(AND(OR(Dashboard!$B$5="All",D13926=Dashboard!$B$5),OR(Dashboard!$D$5="All",N13926=Dashboard!$D$5),OR(AND(C13926&lt;&gt;"",C13926&gt;=Dashboard!$F$5,C13926&lt;=Dashboard!$H$5),AND(C13926="",Dashboard!$F$5&lt;=1980,Dashboard!$H$5&gt;=2016))),1,0)</f>
        <v>1</v>
      </c>
      <c r="Q13926" s="0" t="n">
        <f aca="false">J13926*P13926+ROW()*0.00000001</f>
        <v>0.04013926</v>
      </c>
    </row>
    <row r="13927" customFormat="false" ht="15" hidden="false" customHeight="false" outlineLevel="0" collapsed="false">
      <c r="A13927" s="0" t="s">
        <v>1268</v>
      </c>
      <c r="B13927" s="0" t="s">
        <v>144</v>
      </c>
      <c r="C13927" s="0" t="n">
        <v>2002</v>
      </c>
      <c r="D13927" s="0" t="s">
        <v>41</v>
      </c>
      <c r="E13927" s="0" t="s">
        <v>547</v>
      </c>
      <c r="F13927" s="0" t="n">
        <v>0.03</v>
      </c>
      <c r="G13927" s="0" t="n">
        <v>0.01</v>
      </c>
      <c r="H13927" s="0" t="n">
        <v>0</v>
      </c>
      <c r="I13927" s="0" t="n">
        <v>0</v>
      </c>
      <c r="J13927" s="0" t="n">
        <v>0.04</v>
      </c>
      <c r="K13927" s="0" t="n">
        <v>86</v>
      </c>
      <c r="L13927" s="0" t="n">
        <v>7.4</v>
      </c>
      <c r="M13927" s="0" t="s">
        <v>36</v>
      </c>
      <c r="N13927" s="0" t="s">
        <v>66</v>
      </c>
      <c r="O13927" s="0" t="s">
        <v>42</v>
      </c>
      <c r="P13927" s="0" t="n">
        <f aca="false">IF(AND(OR(Dashboard!$B$5="All",D13927=Dashboard!$B$5),OR(Dashboard!$D$5="All",N13927=Dashboard!$D$5),OR(AND(C13927&lt;&gt;"",C13927&gt;=Dashboard!$F$5,C13927&lt;=Dashboard!$H$5),AND(C13927="",Dashboard!$F$5&lt;=1980,Dashboard!$H$5&gt;=2016))),1,0)</f>
        <v>1</v>
      </c>
      <c r="Q13927" s="0" t="n">
        <f aca="false">J13927*P13927+ROW()*0.00000001</f>
        <v>0.04013927</v>
      </c>
    </row>
    <row r="13928" customFormat="false" ht="15" hidden="false" customHeight="false" outlineLevel="0" collapsed="false">
      <c r="A13928" s="0" t="s">
        <v>10040</v>
      </c>
      <c r="B13928" s="0" t="s">
        <v>33</v>
      </c>
      <c r="C13928" s="0" t="n">
        <v>2010</v>
      </c>
      <c r="D13928" s="0" t="s">
        <v>52</v>
      </c>
      <c r="E13928" s="0" t="s">
        <v>10041</v>
      </c>
      <c r="F13928" s="0" t="n">
        <v>0.04</v>
      </c>
      <c r="G13928" s="0" t="n">
        <v>0</v>
      </c>
      <c r="H13928" s="0" t="n">
        <v>0</v>
      </c>
      <c r="I13928" s="0" t="n">
        <v>0</v>
      </c>
      <c r="J13928" s="0" t="n">
        <v>0.04</v>
      </c>
      <c r="M13928" s="0" t="s">
        <v>36</v>
      </c>
      <c r="N13928" s="0" t="s">
        <v>35</v>
      </c>
      <c r="P13928" s="0" t="n">
        <f aca="false">IF(AND(OR(Dashboard!$B$5="All",D13928=Dashboard!$B$5),OR(Dashboard!$D$5="All",N13928=Dashboard!$D$5),OR(AND(C13928&lt;&gt;"",C13928&gt;=Dashboard!$F$5,C13928&lt;=Dashboard!$H$5),AND(C13928="",Dashboard!$F$5&lt;=1980,Dashboard!$H$5&gt;=2016))),1,0)</f>
        <v>1</v>
      </c>
      <c r="Q13928" s="0" t="n">
        <f aca="false">J13928*P13928+ROW()*0.00000001</f>
        <v>0.04013928</v>
      </c>
    </row>
    <row r="13929" customFormat="false" ht="15" hidden="false" customHeight="false" outlineLevel="0" collapsed="false">
      <c r="A13929" s="0" t="s">
        <v>7108</v>
      </c>
      <c r="B13929" s="0" t="s">
        <v>172</v>
      </c>
      <c r="C13929" s="0" t="n">
        <v>2015</v>
      </c>
      <c r="D13929" s="0" t="s">
        <v>34</v>
      </c>
      <c r="E13929" s="0" t="s">
        <v>7109</v>
      </c>
      <c r="F13929" s="0" t="n">
        <v>0</v>
      </c>
      <c r="G13929" s="0" t="n">
        <v>0.04</v>
      </c>
      <c r="H13929" s="0" t="n">
        <v>0</v>
      </c>
      <c r="I13929" s="0" t="n">
        <v>0</v>
      </c>
      <c r="J13929" s="0" t="n">
        <v>0.04</v>
      </c>
      <c r="N13929" s="0" t="s">
        <v>66</v>
      </c>
      <c r="P13929" s="0" t="n">
        <f aca="false">IF(AND(OR(Dashboard!$B$5="All",D13929=Dashboard!$B$5),OR(Dashboard!$D$5="All",N13929=Dashboard!$D$5),OR(AND(C13929&lt;&gt;"",C13929&gt;=Dashboard!$F$5,C13929&lt;=Dashboard!$H$5),AND(C13929="",Dashboard!$F$5&lt;=1980,Dashboard!$H$5&gt;=2016))),1,0)</f>
        <v>1</v>
      </c>
      <c r="Q13929" s="0" t="n">
        <f aca="false">J13929*P13929+ROW()*0.00000001</f>
        <v>0.04013929</v>
      </c>
    </row>
    <row r="13930" customFormat="false" ht="15" hidden="false" customHeight="false" outlineLevel="0" collapsed="false">
      <c r="A13930" s="0" t="s">
        <v>10042</v>
      </c>
      <c r="B13930" s="0" t="s">
        <v>76</v>
      </c>
      <c r="D13930" s="0" t="s">
        <v>41</v>
      </c>
      <c r="E13930" s="0" t="s">
        <v>520</v>
      </c>
      <c r="F13930" s="0" t="n">
        <v>0</v>
      </c>
      <c r="G13930" s="0" t="n">
        <v>0</v>
      </c>
      <c r="H13930" s="0" t="n">
        <v>0.04</v>
      </c>
      <c r="I13930" s="0" t="n">
        <v>0</v>
      </c>
      <c r="J13930" s="0" t="n">
        <v>0.04</v>
      </c>
      <c r="N13930" s="0" t="s">
        <v>74</v>
      </c>
      <c r="P13930" s="0" t="n">
        <f aca="false">IF(AND(OR(Dashboard!$B$5="All",D13930=Dashboard!$B$5),OR(Dashboard!$D$5="All",N13930=Dashboard!$D$5),OR(AND(C13930&lt;&gt;"",C13930&gt;=Dashboard!$F$5,C13930&lt;=Dashboard!$H$5),AND(C13930="",Dashboard!$F$5&lt;=1980,Dashboard!$H$5&gt;=2016))),1,0)</f>
        <v>1</v>
      </c>
      <c r="Q13930" s="0" t="n">
        <f aca="false">J13930*P13930+ROW()*0.00000001</f>
        <v>0.0401393</v>
      </c>
    </row>
    <row r="13931" customFormat="false" ht="15" hidden="false" customHeight="false" outlineLevel="0" collapsed="false">
      <c r="A13931" s="0" t="s">
        <v>2861</v>
      </c>
      <c r="B13931" s="0" t="s">
        <v>50</v>
      </c>
      <c r="C13931" s="0" t="n">
        <v>2007</v>
      </c>
      <c r="D13931" s="0" t="s">
        <v>71</v>
      </c>
      <c r="E13931" s="0" t="s">
        <v>124</v>
      </c>
      <c r="F13931" s="0" t="n">
        <v>0.03</v>
      </c>
      <c r="G13931" s="0" t="n">
        <v>0.01</v>
      </c>
      <c r="H13931" s="0" t="n">
        <v>0</v>
      </c>
      <c r="I13931" s="0" t="n">
        <v>0</v>
      </c>
      <c r="J13931" s="0" t="n">
        <v>0.04</v>
      </c>
      <c r="K13931" s="0" t="n">
        <v>42</v>
      </c>
      <c r="L13931" s="0" t="n">
        <v>2.2</v>
      </c>
      <c r="M13931" s="0" t="s">
        <v>125</v>
      </c>
      <c r="N13931" s="0" t="s">
        <v>35</v>
      </c>
      <c r="O13931" s="0" t="s">
        <v>177</v>
      </c>
      <c r="P13931" s="0" t="n">
        <f aca="false">IF(AND(OR(Dashboard!$B$5="All",D13931=Dashboard!$B$5),OR(Dashboard!$D$5="All",N13931=Dashboard!$D$5),OR(AND(C13931&lt;&gt;"",C13931&gt;=Dashboard!$F$5,C13931&lt;=Dashboard!$H$5),AND(C13931="",Dashboard!$F$5&lt;=1980,Dashboard!$H$5&gt;=2016))),1,0)</f>
        <v>1</v>
      </c>
      <c r="Q13931" s="0" t="n">
        <f aca="false">J13931*P13931+ROW()*0.00000001</f>
        <v>0.04013931</v>
      </c>
    </row>
    <row r="13932" customFormat="false" ht="15" hidden="false" customHeight="false" outlineLevel="0" collapsed="false">
      <c r="A13932" s="0" t="s">
        <v>10043</v>
      </c>
      <c r="B13932" s="0" t="s">
        <v>668</v>
      </c>
      <c r="C13932" s="0" t="n">
        <v>2001</v>
      </c>
      <c r="D13932" s="0" t="s">
        <v>71</v>
      </c>
      <c r="E13932" s="0" t="s">
        <v>328</v>
      </c>
      <c r="F13932" s="0" t="n">
        <v>0</v>
      </c>
      <c r="G13932" s="0" t="n">
        <v>0</v>
      </c>
      <c r="H13932" s="0" t="n">
        <v>0.04</v>
      </c>
      <c r="I13932" s="0" t="n">
        <v>0</v>
      </c>
      <c r="J13932" s="0" t="n">
        <v>0.04</v>
      </c>
      <c r="N13932" s="0" t="s">
        <v>154</v>
      </c>
      <c r="P13932" s="0" t="n">
        <f aca="false">IF(AND(OR(Dashboard!$B$5="All",D13932=Dashboard!$B$5),OR(Dashboard!$D$5="All",N13932=Dashboard!$D$5),OR(AND(C13932&lt;&gt;"",C13932&gt;=Dashboard!$F$5,C13932&lt;=Dashboard!$H$5),AND(C13932="",Dashboard!$F$5&lt;=1980,Dashboard!$H$5&gt;=2016))),1,0)</f>
        <v>1</v>
      </c>
      <c r="Q13932" s="0" t="n">
        <f aca="false">J13932*P13932+ROW()*0.00000001</f>
        <v>0.04013932</v>
      </c>
    </row>
    <row r="13933" customFormat="false" ht="15" hidden="false" customHeight="false" outlineLevel="0" collapsed="false">
      <c r="A13933" s="0" t="s">
        <v>10044</v>
      </c>
      <c r="B13933" s="0" t="s">
        <v>186</v>
      </c>
      <c r="C13933" s="0" t="n">
        <v>2006</v>
      </c>
      <c r="D13933" s="0" t="s">
        <v>102</v>
      </c>
      <c r="E13933" s="0" t="s">
        <v>328</v>
      </c>
      <c r="F13933" s="0" t="n">
        <v>0.03</v>
      </c>
      <c r="G13933" s="0" t="n">
        <v>0.01</v>
      </c>
      <c r="H13933" s="0" t="n">
        <v>0</v>
      </c>
      <c r="I13933" s="0" t="n">
        <v>0</v>
      </c>
      <c r="J13933" s="0" t="n">
        <v>0.04</v>
      </c>
      <c r="N13933" s="0" t="s">
        <v>35</v>
      </c>
      <c r="P13933" s="0" t="n">
        <f aca="false">IF(AND(OR(Dashboard!$B$5="All",D13933=Dashboard!$B$5),OR(Dashboard!$D$5="All",N13933=Dashboard!$D$5),OR(AND(C13933&lt;&gt;"",C13933&gt;=Dashboard!$F$5,C13933&lt;=Dashboard!$H$5),AND(C13933="",Dashboard!$F$5&lt;=1980,Dashboard!$H$5&gt;=2016))),1,0)</f>
        <v>1</v>
      </c>
      <c r="Q13933" s="0" t="n">
        <f aca="false">J13933*P13933+ROW()*0.00000001</f>
        <v>0.04013933</v>
      </c>
    </row>
    <row r="13934" customFormat="false" ht="15" hidden="false" customHeight="false" outlineLevel="0" collapsed="false">
      <c r="A13934" s="0" t="s">
        <v>7845</v>
      </c>
      <c r="B13934" s="0" t="s">
        <v>33</v>
      </c>
      <c r="C13934" s="0" t="n">
        <v>2010</v>
      </c>
      <c r="D13934" s="0" t="s">
        <v>52</v>
      </c>
      <c r="E13934" s="0" t="s">
        <v>3828</v>
      </c>
      <c r="F13934" s="0" t="n">
        <v>0.03</v>
      </c>
      <c r="G13934" s="0" t="n">
        <v>0</v>
      </c>
      <c r="H13934" s="0" t="n">
        <v>0</v>
      </c>
      <c r="I13934" s="0" t="n">
        <v>0</v>
      </c>
      <c r="J13934" s="0" t="n">
        <v>0.04</v>
      </c>
      <c r="N13934" s="0" t="s">
        <v>35</v>
      </c>
      <c r="P13934" s="0" t="n">
        <f aca="false">IF(AND(OR(Dashboard!$B$5="All",D13934=Dashboard!$B$5),OR(Dashboard!$D$5="All",N13934=Dashboard!$D$5),OR(AND(C13934&lt;&gt;"",C13934&gt;=Dashboard!$F$5,C13934&lt;=Dashboard!$H$5),AND(C13934="",Dashboard!$F$5&lt;=1980,Dashboard!$H$5&gt;=2016))),1,0)</f>
        <v>1</v>
      </c>
      <c r="Q13934" s="0" t="n">
        <f aca="false">J13934*P13934+ROW()*0.00000001</f>
        <v>0.04013934</v>
      </c>
    </row>
    <row r="13935" customFormat="false" ht="15" hidden="false" customHeight="false" outlineLevel="0" collapsed="false">
      <c r="A13935" s="0" t="s">
        <v>10045</v>
      </c>
      <c r="B13935" s="0" t="s">
        <v>50</v>
      </c>
      <c r="C13935" s="0" t="n">
        <v>2007</v>
      </c>
      <c r="D13935" s="0" t="s">
        <v>52</v>
      </c>
      <c r="E13935" s="0" t="s">
        <v>560</v>
      </c>
      <c r="F13935" s="0" t="n">
        <v>0.04</v>
      </c>
      <c r="G13935" s="0" t="n">
        <v>0</v>
      </c>
      <c r="H13935" s="0" t="n">
        <v>0</v>
      </c>
      <c r="I13935" s="0" t="n">
        <v>0</v>
      </c>
      <c r="J13935" s="0" t="n">
        <v>0.04</v>
      </c>
      <c r="N13935" s="0" t="s">
        <v>35</v>
      </c>
      <c r="P13935" s="0" t="n">
        <f aca="false">IF(AND(OR(Dashboard!$B$5="All",D13935=Dashboard!$B$5),OR(Dashboard!$D$5="All",N13935=Dashboard!$D$5),OR(AND(C13935&lt;&gt;"",C13935&gt;=Dashboard!$F$5,C13935&lt;=Dashboard!$H$5),AND(C13935="",Dashboard!$F$5&lt;=1980,Dashboard!$H$5&gt;=2016))),1,0)</f>
        <v>1</v>
      </c>
      <c r="Q13935" s="0" t="n">
        <f aca="false">J13935*P13935+ROW()*0.00000001</f>
        <v>0.04013935</v>
      </c>
    </row>
    <row r="13936" customFormat="false" ht="15" hidden="false" customHeight="false" outlineLevel="0" collapsed="false">
      <c r="A13936" s="0" t="s">
        <v>10046</v>
      </c>
      <c r="B13936" s="0" t="s">
        <v>76</v>
      </c>
      <c r="C13936" s="0" t="n">
        <v>2005</v>
      </c>
      <c r="D13936" s="0" t="s">
        <v>71</v>
      </c>
      <c r="E13936" s="0" t="s">
        <v>6759</v>
      </c>
      <c r="F13936" s="0" t="n">
        <v>0.02</v>
      </c>
      <c r="G13936" s="0" t="n">
        <v>0.01</v>
      </c>
      <c r="H13936" s="0" t="n">
        <v>0</v>
      </c>
      <c r="I13936" s="0" t="n">
        <v>0</v>
      </c>
      <c r="J13936" s="0" t="n">
        <v>0.04</v>
      </c>
      <c r="K13936" s="0" t="n">
        <v>51</v>
      </c>
      <c r="L13936" s="0" t="n">
        <v>7.4</v>
      </c>
      <c r="M13936" s="0" t="s">
        <v>103</v>
      </c>
      <c r="N13936" s="0" t="s">
        <v>74</v>
      </c>
      <c r="O13936" s="0" t="s">
        <v>53</v>
      </c>
      <c r="P13936" s="0" t="n">
        <f aca="false">IF(AND(OR(Dashboard!$B$5="All",D13936=Dashboard!$B$5),OR(Dashboard!$D$5="All",N13936=Dashboard!$D$5),OR(AND(C13936&lt;&gt;"",C13936&gt;=Dashboard!$F$5,C13936&lt;=Dashboard!$H$5),AND(C13936="",Dashboard!$F$5&lt;=1980,Dashboard!$H$5&gt;=2016))),1,0)</f>
        <v>1</v>
      </c>
      <c r="Q13936" s="0" t="n">
        <f aca="false">J13936*P13936+ROW()*0.00000001</f>
        <v>0.04013936</v>
      </c>
    </row>
    <row r="13937" customFormat="false" ht="15" hidden="false" customHeight="false" outlineLevel="0" collapsed="false">
      <c r="A13937" s="0" t="s">
        <v>10047</v>
      </c>
      <c r="B13937" s="0" t="s">
        <v>33</v>
      </c>
      <c r="C13937" s="0" t="n">
        <v>2009</v>
      </c>
      <c r="D13937" s="0" t="s">
        <v>41</v>
      </c>
      <c r="E13937" s="0" t="s">
        <v>1364</v>
      </c>
      <c r="F13937" s="0" t="n">
        <v>0.04</v>
      </c>
      <c r="G13937" s="0" t="n">
        <v>0</v>
      </c>
      <c r="H13937" s="0" t="n">
        <v>0</v>
      </c>
      <c r="I13937" s="0" t="n">
        <v>0</v>
      </c>
      <c r="J13937" s="0" t="n">
        <v>0.04</v>
      </c>
      <c r="N13937" s="0" t="s">
        <v>35</v>
      </c>
      <c r="P13937" s="0" t="n">
        <f aca="false">IF(AND(OR(Dashboard!$B$5="All",D13937=Dashboard!$B$5),OR(Dashboard!$D$5="All",N13937=Dashboard!$D$5),OR(AND(C13937&lt;&gt;"",C13937&gt;=Dashboard!$F$5,C13937&lt;=Dashboard!$H$5),AND(C13937="",Dashboard!$F$5&lt;=1980,Dashboard!$H$5&gt;=2016))),1,0)</f>
        <v>1</v>
      </c>
      <c r="Q13937" s="0" t="n">
        <f aca="false">J13937*P13937+ROW()*0.00000001</f>
        <v>0.04013937</v>
      </c>
    </row>
    <row r="13938" customFormat="false" ht="15" hidden="false" customHeight="false" outlineLevel="0" collapsed="false">
      <c r="A13938" s="0" t="s">
        <v>10048</v>
      </c>
      <c r="B13938" s="0" t="s">
        <v>164</v>
      </c>
      <c r="C13938" s="0" t="n">
        <v>2006</v>
      </c>
      <c r="D13938" s="0" t="s">
        <v>52</v>
      </c>
      <c r="E13938" s="0" t="s">
        <v>782</v>
      </c>
      <c r="F13938" s="0" t="n">
        <v>0.03</v>
      </c>
      <c r="G13938" s="0" t="n">
        <v>0</v>
      </c>
      <c r="H13938" s="0" t="n">
        <v>0</v>
      </c>
      <c r="I13938" s="0" t="n">
        <v>0</v>
      </c>
      <c r="J13938" s="0" t="n">
        <v>0.04</v>
      </c>
      <c r="N13938" s="0" t="s">
        <v>74</v>
      </c>
      <c r="P13938" s="0" t="n">
        <f aca="false">IF(AND(OR(Dashboard!$B$5="All",D13938=Dashboard!$B$5),OR(Dashboard!$D$5="All",N13938=Dashboard!$D$5),OR(AND(C13938&lt;&gt;"",C13938&gt;=Dashboard!$F$5,C13938&lt;=Dashboard!$H$5),AND(C13938="",Dashboard!$F$5&lt;=1980,Dashboard!$H$5&gt;=2016))),1,0)</f>
        <v>1</v>
      </c>
      <c r="Q13938" s="0" t="n">
        <f aca="false">J13938*P13938+ROW()*0.00000001</f>
        <v>0.04013938</v>
      </c>
    </row>
    <row r="13939" customFormat="false" ht="15" hidden="false" customHeight="false" outlineLevel="0" collapsed="false">
      <c r="A13939" s="0" t="s">
        <v>10049</v>
      </c>
      <c r="B13939" s="0" t="s">
        <v>64</v>
      </c>
      <c r="C13939" s="0" t="n">
        <v>2009</v>
      </c>
      <c r="D13939" s="0" t="s">
        <v>34</v>
      </c>
      <c r="E13939" s="0" t="s">
        <v>328</v>
      </c>
      <c r="F13939" s="0" t="n">
        <v>0.02</v>
      </c>
      <c r="G13939" s="0" t="n">
        <v>0.02</v>
      </c>
      <c r="H13939" s="0" t="n">
        <v>0</v>
      </c>
      <c r="I13939" s="0" t="n">
        <v>0</v>
      </c>
      <c r="J13939" s="0" t="n">
        <v>0.04</v>
      </c>
      <c r="K13939" s="0" t="n">
        <v>72</v>
      </c>
      <c r="L13939" s="0" t="n">
        <v>7.7</v>
      </c>
      <c r="M13939" s="0" t="s">
        <v>103</v>
      </c>
      <c r="N13939" s="0" t="s">
        <v>66</v>
      </c>
      <c r="O13939" s="0" t="s">
        <v>37</v>
      </c>
      <c r="P13939" s="0" t="n">
        <f aca="false">IF(AND(OR(Dashboard!$B$5="All",D13939=Dashboard!$B$5),OR(Dashboard!$D$5="All",N13939=Dashboard!$D$5),OR(AND(C13939&lt;&gt;"",C13939&gt;=Dashboard!$F$5,C13939&lt;=Dashboard!$H$5),AND(C13939="",Dashboard!$F$5&lt;=1980,Dashboard!$H$5&gt;=2016))),1,0)</f>
        <v>1</v>
      </c>
      <c r="Q13939" s="0" t="n">
        <f aca="false">J13939*P13939+ROW()*0.00000001</f>
        <v>0.04013939</v>
      </c>
    </row>
    <row r="13940" customFormat="false" ht="15" hidden="false" customHeight="false" outlineLevel="0" collapsed="false">
      <c r="A13940" s="0" t="s">
        <v>10050</v>
      </c>
      <c r="B13940" s="0" t="s">
        <v>50</v>
      </c>
      <c r="C13940" s="0" t="n">
        <v>2010</v>
      </c>
      <c r="D13940" s="0" t="s">
        <v>52</v>
      </c>
      <c r="E13940" s="0" t="s">
        <v>4319</v>
      </c>
      <c r="F13940" s="0" t="n">
        <v>0.04</v>
      </c>
      <c r="G13940" s="0" t="n">
        <v>0</v>
      </c>
      <c r="H13940" s="0" t="n">
        <v>0</v>
      </c>
      <c r="I13940" s="0" t="n">
        <v>0</v>
      </c>
      <c r="J13940" s="0" t="n">
        <v>0.04</v>
      </c>
      <c r="N13940" s="0" t="s">
        <v>35</v>
      </c>
      <c r="P13940" s="0" t="n">
        <f aca="false">IF(AND(OR(Dashboard!$B$5="All",D13940=Dashboard!$B$5),OR(Dashboard!$D$5="All",N13940=Dashboard!$D$5),OR(AND(C13940&lt;&gt;"",C13940&gt;=Dashboard!$F$5,C13940&lt;=Dashboard!$H$5),AND(C13940="",Dashboard!$F$5&lt;=1980,Dashboard!$H$5&gt;=2016))),1,0)</f>
        <v>1</v>
      </c>
      <c r="Q13940" s="0" t="n">
        <f aca="false">J13940*P13940+ROW()*0.00000001</f>
        <v>0.0401394</v>
      </c>
    </row>
    <row r="13941" customFormat="false" ht="15" hidden="false" customHeight="false" outlineLevel="0" collapsed="false">
      <c r="A13941" s="0" t="s">
        <v>10051</v>
      </c>
      <c r="B13941" s="0" t="s">
        <v>76</v>
      </c>
      <c r="C13941" s="0" t="n">
        <v>2008</v>
      </c>
      <c r="D13941" s="0" t="s">
        <v>114</v>
      </c>
      <c r="E13941" s="0" t="s">
        <v>7521</v>
      </c>
      <c r="F13941" s="0" t="n">
        <v>0</v>
      </c>
      <c r="G13941" s="0" t="n">
        <v>0</v>
      </c>
      <c r="H13941" s="0" t="n">
        <v>0.04</v>
      </c>
      <c r="I13941" s="0" t="n">
        <v>0</v>
      </c>
      <c r="J13941" s="0" t="n">
        <v>0.04</v>
      </c>
      <c r="N13941" s="0" t="s">
        <v>74</v>
      </c>
      <c r="P13941" s="0" t="n">
        <f aca="false">IF(AND(OR(Dashboard!$B$5="All",D13941=Dashboard!$B$5),OR(Dashboard!$D$5="All",N13941=Dashboard!$D$5),OR(AND(C13941&lt;&gt;"",C13941&gt;=Dashboard!$F$5,C13941&lt;=Dashboard!$H$5),AND(C13941="",Dashboard!$F$5&lt;=1980,Dashboard!$H$5&gt;=2016))),1,0)</f>
        <v>1</v>
      </c>
      <c r="Q13941" s="0" t="n">
        <f aca="false">J13941*P13941+ROW()*0.00000001</f>
        <v>0.04013941</v>
      </c>
    </row>
    <row r="13942" customFormat="false" ht="15" hidden="false" customHeight="false" outlineLevel="0" collapsed="false">
      <c r="A13942" s="0" t="s">
        <v>1946</v>
      </c>
      <c r="B13942" s="0" t="s">
        <v>152</v>
      </c>
      <c r="C13942" s="0" t="n">
        <v>2015</v>
      </c>
      <c r="D13942" s="0" t="s">
        <v>71</v>
      </c>
      <c r="E13942" s="0" t="s">
        <v>243</v>
      </c>
      <c r="F13942" s="0" t="n">
        <v>0</v>
      </c>
      <c r="G13942" s="0" t="n">
        <v>0.04</v>
      </c>
      <c r="H13942" s="0" t="n">
        <v>0</v>
      </c>
      <c r="I13942" s="0" t="n">
        <v>0</v>
      </c>
      <c r="J13942" s="0" t="n">
        <v>0.04</v>
      </c>
      <c r="K13942" s="0" t="n">
        <v>72</v>
      </c>
      <c r="L13942" s="0" t="n">
        <v>7.1</v>
      </c>
      <c r="M13942" s="0" t="s">
        <v>125</v>
      </c>
      <c r="N13942" s="0" t="s">
        <v>152</v>
      </c>
      <c r="O13942" s="0" t="s">
        <v>37</v>
      </c>
      <c r="P13942" s="0" t="n">
        <f aca="false">IF(AND(OR(Dashboard!$B$5="All",D13942=Dashboard!$B$5),OR(Dashboard!$D$5="All",N13942=Dashboard!$D$5),OR(AND(C13942&lt;&gt;"",C13942&gt;=Dashboard!$F$5,C13942&lt;=Dashboard!$H$5),AND(C13942="",Dashboard!$F$5&lt;=1980,Dashboard!$H$5&gt;=2016))),1,0)</f>
        <v>1</v>
      </c>
      <c r="Q13942" s="0" t="n">
        <f aca="false">J13942*P13942+ROW()*0.00000001</f>
        <v>0.04013942</v>
      </c>
    </row>
    <row r="13943" customFormat="false" ht="15" hidden="false" customHeight="false" outlineLevel="0" collapsed="false">
      <c r="A13943" s="0" t="s">
        <v>4715</v>
      </c>
      <c r="B13943" s="0" t="s">
        <v>144</v>
      </c>
      <c r="C13943" s="0" t="n">
        <v>2003</v>
      </c>
      <c r="D13943" s="0" t="s">
        <v>41</v>
      </c>
      <c r="E13943" s="0" t="s">
        <v>547</v>
      </c>
      <c r="F13943" s="0" t="n">
        <v>0.03</v>
      </c>
      <c r="G13943" s="0" t="n">
        <v>0.01</v>
      </c>
      <c r="H13943" s="0" t="n">
        <v>0</v>
      </c>
      <c r="I13943" s="0" t="n">
        <v>0</v>
      </c>
      <c r="J13943" s="0" t="n">
        <v>0.04</v>
      </c>
      <c r="K13943" s="0" t="n">
        <v>80</v>
      </c>
      <c r="L13943" s="0" t="n">
        <v>7.5</v>
      </c>
      <c r="M13943" s="0" t="s">
        <v>103</v>
      </c>
      <c r="N13943" s="0" t="s">
        <v>66</v>
      </c>
      <c r="O13943" s="0" t="s">
        <v>37</v>
      </c>
      <c r="P13943" s="0" t="n">
        <f aca="false">IF(AND(OR(Dashboard!$B$5="All",D13943=Dashboard!$B$5),OR(Dashboard!$D$5="All",N13943=Dashboard!$D$5),OR(AND(C13943&lt;&gt;"",C13943&gt;=Dashboard!$F$5,C13943&lt;=Dashboard!$H$5),AND(C13943="",Dashboard!$F$5&lt;=1980,Dashboard!$H$5&gt;=2016))),1,0)</f>
        <v>1</v>
      </c>
      <c r="Q13943" s="0" t="n">
        <f aca="false">J13943*P13943+ROW()*0.00000001</f>
        <v>0.04013943</v>
      </c>
    </row>
    <row r="13944" customFormat="false" ht="15" hidden="false" customHeight="false" outlineLevel="0" collapsed="false">
      <c r="A13944" s="0" t="s">
        <v>10052</v>
      </c>
      <c r="B13944" s="0" t="s">
        <v>97</v>
      </c>
      <c r="C13944" s="0" t="n">
        <v>2015</v>
      </c>
      <c r="D13944" s="0" t="s">
        <v>71</v>
      </c>
      <c r="E13944" s="0" t="s">
        <v>35</v>
      </c>
      <c r="F13944" s="0" t="n">
        <v>0</v>
      </c>
      <c r="G13944" s="0" t="n">
        <v>0</v>
      </c>
      <c r="H13944" s="0" t="n">
        <v>0.04</v>
      </c>
      <c r="I13944" s="0" t="n">
        <v>0</v>
      </c>
      <c r="J13944" s="0" t="n">
        <v>0.04</v>
      </c>
      <c r="N13944" s="0" t="s">
        <v>35</v>
      </c>
      <c r="P13944" s="0" t="n">
        <f aca="false">IF(AND(OR(Dashboard!$B$5="All",D13944=Dashboard!$B$5),OR(Dashboard!$D$5="All",N13944=Dashboard!$D$5),OR(AND(C13944&lt;&gt;"",C13944&gt;=Dashboard!$F$5,C13944&lt;=Dashboard!$H$5),AND(C13944="",Dashboard!$F$5&lt;=1980,Dashboard!$H$5&gt;=2016))),1,0)</f>
        <v>1</v>
      </c>
      <c r="Q13944" s="0" t="n">
        <f aca="false">J13944*P13944+ROW()*0.00000001</f>
        <v>0.04013944</v>
      </c>
    </row>
    <row r="13945" customFormat="false" ht="15" hidden="false" customHeight="false" outlineLevel="0" collapsed="false">
      <c r="A13945" s="0" t="s">
        <v>10053</v>
      </c>
      <c r="B13945" s="0" t="s">
        <v>117</v>
      </c>
      <c r="C13945" s="0" t="n">
        <v>1995</v>
      </c>
      <c r="D13945" s="0" t="s">
        <v>52</v>
      </c>
      <c r="E13945" s="0" t="s">
        <v>5485</v>
      </c>
      <c r="F13945" s="0" t="n">
        <v>0</v>
      </c>
      <c r="G13945" s="0" t="n">
        <v>0</v>
      </c>
      <c r="H13945" s="0" t="n">
        <v>0.04</v>
      </c>
      <c r="I13945" s="0" t="n">
        <v>0</v>
      </c>
      <c r="J13945" s="0" t="n">
        <v>0.04</v>
      </c>
      <c r="N13945" s="0" t="s">
        <v>74</v>
      </c>
      <c r="P13945" s="0" t="n">
        <f aca="false">IF(AND(OR(Dashboard!$B$5="All",D13945=Dashboard!$B$5),OR(Dashboard!$D$5="All",N13945=Dashboard!$D$5),OR(AND(C13945&lt;&gt;"",C13945&gt;=Dashboard!$F$5,C13945&lt;=Dashboard!$H$5),AND(C13945="",Dashboard!$F$5&lt;=1980,Dashboard!$H$5&gt;=2016))),1,0)</f>
        <v>1</v>
      </c>
      <c r="Q13945" s="0" t="n">
        <f aca="false">J13945*P13945+ROW()*0.00000001</f>
        <v>0.04013945</v>
      </c>
    </row>
    <row r="13946" customFormat="false" ht="15" hidden="false" customHeight="false" outlineLevel="0" collapsed="false">
      <c r="A13946" s="0" t="s">
        <v>10054</v>
      </c>
      <c r="B13946" s="0" t="s">
        <v>50</v>
      </c>
      <c r="C13946" s="0" t="n">
        <v>2009</v>
      </c>
      <c r="D13946" s="0" t="s">
        <v>48</v>
      </c>
      <c r="E13946" s="0" t="s">
        <v>3948</v>
      </c>
      <c r="F13946" s="0" t="n">
        <v>0.03</v>
      </c>
      <c r="G13946" s="0" t="n">
        <v>0</v>
      </c>
      <c r="H13946" s="0" t="n">
        <v>0</v>
      </c>
      <c r="I13946" s="0" t="n">
        <v>0</v>
      </c>
      <c r="J13946" s="0" t="n">
        <v>0.04</v>
      </c>
      <c r="M13946" s="0" t="s">
        <v>36</v>
      </c>
      <c r="N13946" s="0" t="s">
        <v>35</v>
      </c>
      <c r="P13946" s="0" t="n">
        <f aca="false">IF(AND(OR(Dashboard!$B$5="All",D13946=Dashboard!$B$5),OR(Dashboard!$D$5="All",N13946=Dashboard!$D$5),OR(AND(C13946&lt;&gt;"",C13946&gt;=Dashboard!$F$5,C13946&lt;=Dashboard!$H$5),AND(C13946="",Dashboard!$F$5&lt;=1980,Dashboard!$H$5&gt;=2016))),1,0)</f>
        <v>1</v>
      </c>
      <c r="Q13946" s="0" t="n">
        <f aca="false">J13946*P13946+ROW()*0.00000001</f>
        <v>0.04013946</v>
      </c>
    </row>
    <row r="13947" customFormat="false" ht="15" hidden="false" customHeight="false" outlineLevel="0" collapsed="false">
      <c r="A13947" s="0" t="s">
        <v>10055</v>
      </c>
      <c r="B13947" s="0" t="s">
        <v>164</v>
      </c>
      <c r="C13947" s="0" t="n">
        <v>2007</v>
      </c>
      <c r="D13947" s="0" t="s">
        <v>246</v>
      </c>
      <c r="E13947" s="0" t="s">
        <v>1259</v>
      </c>
      <c r="F13947" s="0" t="n">
        <v>0.04</v>
      </c>
      <c r="G13947" s="0" t="n">
        <v>0</v>
      </c>
      <c r="H13947" s="0" t="n">
        <v>0</v>
      </c>
      <c r="I13947" s="0" t="n">
        <v>0</v>
      </c>
      <c r="J13947" s="0" t="n">
        <v>0.04</v>
      </c>
      <c r="N13947" s="0" t="s">
        <v>74</v>
      </c>
      <c r="P13947" s="0" t="n">
        <f aca="false">IF(AND(OR(Dashboard!$B$5="All",D13947=Dashboard!$B$5),OR(Dashboard!$D$5="All",N13947=Dashboard!$D$5),OR(AND(C13947&lt;&gt;"",C13947&gt;=Dashboard!$F$5,C13947&lt;=Dashboard!$H$5),AND(C13947="",Dashboard!$F$5&lt;=1980,Dashboard!$H$5&gt;=2016))),1,0)</f>
        <v>1</v>
      </c>
      <c r="Q13947" s="0" t="n">
        <f aca="false">J13947*P13947+ROW()*0.00000001</f>
        <v>0.04013947</v>
      </c>
    </row>
    <row r="13948" customFormat="false" ht="15" hidden="false" customHeight="false" outlineLevel="0" collapsed="false">
      <c r="A13948" s="0" t="s">
        <v>10056</v>
      </c>
      <c r="B13948" s="0" t="s">
        <v>164</v>
      </c>
      <c r="C13948" s="0" t="n">
        <v>2006</v>
      </c>
      <c r="D13948" s="0" t="s">
        <v>48</v>
      </c>
      <c r="E13948" s="0" t="s">
        <v>328</v>
      </c>
      <c r="F13948" s="0" t="n">
        <v>0</v>
      </c>
      <c r="G13948" s="0" t="n">
        <v>0</v>
      </c>
      <c r="H13948" s="0" t="n">
        <v>0.04</v>
      </c>
      <c r="I13948" s="0" t="n">
        <v>0</v>
      </c>
      <c r="J13948" s="0" t="n">
        <v>0.04</v>
      </c>
      <c r="N13948" s="0" t="s">
        <v>74</v>
      </c>
      <c r="P13948" s="0" t="n">
        <f aca="false">IF(AND(OR(Dashboard!$B$5="All",D13948=Dashboard!$B$5),OR(Dashboard!$D$5="All",N13948=Dashboard!$D$5),OR(AND(C13948&lt;&gt;"",C13948&gt;=Dashboard!$F$5,C13948&lt;=Dashboard!$H$5),AND(C13948="",Dashboard!$F$5&lt;=1980,Dashboard!$H$5&gt;=2016))),1,0)</f>
        <v>1</v>
      </c>
      <c r="Q13948" s="0" t="n">
        <f aca="false">J13948*P13948+ROW()*0.00000001</f>
        <v>0.04013948</v>
      </c>
    </row>
    <row r="13949" customFormat="false" ht="15" hidden="false" customHeight="false" outlineLevel="0" collapsed="false">
      <c r="A13949" s="0" t="s">
        <v>10057</v>
      </c>
      <c r="B13949" s="0" t="s">
        <v>117</v>
      </c>
      <c r="C13949" s="0" t="n">
        <v>2001</v>
      </c>
      <c r="D13949" s="0" t="s">
        <v>16</v>
      </c>
      <c r="E13949" s="0" t="s">
        <v>124</v>
      </c>
      <c r="F13949" s="0" t="n">
        <v>0.02</v>
      </c>
      <c r="G13949" s="0" t="n">
        <v>0.01</v>
      </c>
      <c r="H13949" s="0" t="n">
        <v>0</v>
      </c>
      <c r="I13949" s="0" t="n">
        <v>0</v>
      </c>
      <c r="J13949" s="0" t="n">
        <v>0.04</v>
      </c>
      <c r="N13949" s="0" t="s">
        <v>74</v>
      </c>
      <c r="P13949" s="0" t="n">
        <f aca="false">IF(AND(OR(Dashboard!$B$5="All",D13949=Dashboard!$B$5),OR(Dashboard!$D$5="All",N13949=Dashboard!$D$5),OR(AND(C13949&lt;&gt;"",C13949&gt;=Dashboard!$F$5,C13949&lt;=Dashboard!$H$5),AND(C13949="",Dashboard!$F$5&lt;=1980,Dashboard!$H$5&gt;=2016))),1,0)</f>
        <v>1</v>
      </c>
      <c r="Q13949" s="0" t="n">
        <f aca="false">J13949*P13949+ROW()*0.00000001</f>
        <v>0.04013949</v>
      </c>
    </row>
    <row r="13950" customFormat="false" ht="15" hidden="false" customHeight="false" outlineLevel="0" collapsed="false">
      <c r="A13950" s="0" t="s">
        <v>10058</v>
      </c>
      <c r="B13950" s="0" t="s">
        <v>33</v>
      </c>
      <c r="C13950" s="0" t="n">
        <v>2008</v>
      </c>
      <c r="D13950" s="0" t="s">
        <v>114</v>
      </c>
      <c r="E13950" s="0" t="s">
        <v>1524</v>
      </c>
      <c r="F13950" s="0" t="n">
        <v>0.04</v>
      </c>
      <c r="G13950" s="0" t="n">
        <v>0</v>
      </c>
      <c r="H13950" s="0" t="n">
        <v>0</v>
      </c>
      <c r="I13950" s="0" t="n">
        <v>0</v>
      </c>
      <c r="J13950" s="0" t="n">
        <v>0.04</v>
      </c>
      <c r="M13950" s="0" t="s">
        <v>36</v>
      </c>
      <c r="N13950" s="0" t="s">
        <v>35</v>
      </c>
      <c r="P13950" s="0" t="n">
        <f aca="false">IF(AND(OR(Dashboard!$B$5="All",D13950=Dashboard!$B$5),OR(Dashboard!$D$5="All",N13950=Dashboard!$D$5),OR(AND(C13950&lt;&gt;"",C13950&gt;=Dashboard!$F$5,C13950&lt;=Dashboard!$H$5),AND(C13950="",Dashboard!$F$5&lt;=1980,Dashboard!$H$5&gt;=2016))),1,0)</f>
        <v>1</v>
      </c>
      <c r="Q13950" s="0" t="n">
        <f aca="false">J13950*P13950+ROW()*0.00000001</f>
        <v>0.0401395</v>
      </c>
    </row>
    <row r="13951" customFormat="false" ht="15" hidden="false" customHeight="false" outlineLevel="0" collapsed="false">
      <c r="A13951" s="0" t="s">
        <v>10059</v>
      </c>
      <c r="B13951" s="0" t="s">
        <v>152</v>
      </c>
      <c r="C13951" s="0" t="n">
        <v>2005</v>
      </c>
      <c r="D13951" s="0" t="s">
        <v>58</v>
      </c>
      <c r="E13951" s="0" t="s">
        <v>91</v>
      </c>
      <c r="F13951" s="0" t="n">
        <v>0.01</v>
      </c>
      <c r="G13951" s="0" t="n">
        <v>0.03</v>
      </c>
      <c r="H13951" s="0" t="n">
        <v>0</v>
      </c>
      <c r="I13951" s="0" t="n">
        <v>0.01</v>
      </c>
      <c r="J13951" s="0" t="n">
        <v>0.04</v>
      </c>
      <c r="K13951" s="0" t="n">
        <v>84</v>
      </c>
      <c r="L13951" s="0" t="n">
        <v>8.3</v>
      </c>
      <c r="M13951" s="0" t="s">
        <v>103</v>
      </c>
      <c r="N13951" s="0" t="s">
        <v>152</v>
      </c>
      <c r="O13951" s="0" t="s">
        <v>42</v>
      </c>
      <c r="P13951" s="0" t="n">
        <f aca="false">IF(AND(OR(Dashboard!$B$5="All",D13951=Dashboard!$B$5),OR(Dashboard!$D$5="All",N13951=Dashboard!$D$5),OR(AND(C13951&lt;&gt;"",C13951&gt;=Dashboard!$F$5,C13951&lt;=Dashboard!$H$5),AND(C13951="",Dashboard!$F$5&lt;=1980,Dashboard!$H$5&gt;=2016))),1,0)</f>
        <v>1</v>
      </c>
      <c r="Q13951" s="0" t="n">
        <f aca="false">J13951*P13951+ROW()*0.00000001</f>
        <v>0.04013951</v>
      </c>
    </row>
    <row r="13952" customFormat="false" ht="15" hidden="false" customHeight="false" outlineLevel="0" collapsed="false">
      <c r="A13952" s="0" t="s">
        <v>10060</v>
      </c>
      <c r="B13952" s="0" t="s">
        <v>117</v>
      </c>
      <c r="C13952" s="0" t="n">
        <v>1999</v>
      </c>
      <c r="D13952" s="0" t="s">
        <v>114</v>
      </c>
      <c r="E13952" s="0" t="s">
        <v>328</v>
      </c>
      <c r="F13952" s="0" t="n">
        <v>0.02</v>
      </c>
      <c r="G13952" s="0" t="n">
        <v>0.01</v>
      </c>
      <c r="H13952" s="0" t="n">
        <v>0</v>
      </c>
      <c r="I13952" s="0" t="n">
        <v>0</v>
      </c>
      <c r="J13952" s="0" t="n">
        <v>0.04</v>
      </c>
      <c r="K13952" s="0" t="n">
        <v>41</v>
      </c>
      <c r="M13952" s="0" t="s">
        <v>73</v>
      </c>
      <c r="N13952" s="0" t="s">
        <v>74</v>
      </c>
      <c r="O13952" s="0" t="s">
        <v>177</v>
      </c>
      <c r="P13952" s="0" t="n">
        <f aca="false">IF(AND(OR(Dashboard!$B$5="All",D13952=Dashboard!$B$5),OR(Dashboard!$D$5="All",N13952=Dashboard!$D$5),OR(AND(C13952&lt;&gt;"",C13952&gt;=Dashboard!$F$5,C13952&lt;=Dashboard!$H$5),AND(C13952="",Dashboard!$F$5&lt;=1980,Dashboard!$H$5&gt;=2016))),1,0)</f>
        <v>1</v>
      </c>
      <c r="Q13952" s="0" t="n">
        <f aca="false">J13952*P13952+ROW()*0.00000001</f>
        <v>0.04013952</v>
      </c>
    </row>
    <row r="13953" customFormat="false" ht="15" hidden="false" customHeight="false" outlineLevel="0" collapsed="false">
      <c r="A13953" s="0" t="s">
        <v>10061</v>
      </c>
      <c r="B13953" s="0" t="s">
        <v>164</v>
      </c>
      <c r="C13953" s="0" t="n">
        <v>2006</v>
      </c>
      <c r="D13953" s="0" t="s">
        <v>71</v>
      </c>
      <c r="E13953" s="0" t="s">
        <v>782</v>
      </c>
      <c r="F13953" s="0" t="n">
        <v>0</v>
      </c>
      <c r="G13953" s="0" t="n">
        <v>0</v>
      </c>
      <c r="H13953" s="0" t="n">
        <v>0.04</v>
      </c>
      <c r="I13953" s="0" t="n">
        <v>0</v>
      </c>
      <c r="J13953" s="0" t="n">
        <v>0.04</v>
      </c>
      <c r="N13953" s="0" t="s">
        <v>74</v>
      </c>
      <c r="P13953" s="0" t="n">
        <f aca="false">IF(AND(OR(Dashboard!$B$5="All",D13953=Dashboard!$B$5),OR(Dashboard!$D$5="All",N13953=Dashboard!$D$5),OR(AND(C13953&lt;&gt;"",C13953&gt;=Dashboard!$F$5,C13953&lt;=Dashboard!$H$5),AND(C13953="",Dashboard!$F$5&lt;=1980,Dashboard!$H$5&gt;=2016))),1,0)</f>
        <v>1</v>
      </c>
      <c r="Q13953" s="0" t="n">
        <f aca="false">J13953*P13953+ROW()*0.00000001</f>
        <v>0.04013953</v>
      </c>
    </row>
    <row r="13954" customFormat="false" ht="15" hidden="false" customHeight="false" outlineLevel="0" collapsed="false">
      <c r="A13954" s="0" t="s">
        <v>10062</v>
      </c>
      <c r="B13954" s="0" t="s">
        <v>117</v>
      </c>
      <c r="C13954" s="0" t="n">
        <v>1997</v>
      </c>
      <c r="D13954" s="0" t="s">
        <v>56</v>
      </c>
      <c r="E13954" s="0" t="s">
        <v>220</v>
      </c>
      <c r="F13954" s="0" t="n">
        <v>0.02</v>
      </c>
      <c r="G13954" s="0" t="n">
        <v>0.01</v>
      </c>
      <c r="H13954" s="0" t="n">
        <v>0</v>
      </c>
      <c r="I13954" s="0" t="n">
        <v>0</v>
      </c>
      <c r="J13954" s="0" t="n">
        <v>0.04</v>
      </c>
      <c r="N13954" s="0" t="s">
        <v>74</v>
      </c>
      <c r="P13954" s="0" t="n">
        <f aca="false">IF(AND(OR(Dashboard!$B$5="All",D13954=Dashboard!$B$5),OR(Dashboard!$D$5="All",N13954=Dashboard!$D$5),OR(AND(C13954&lt;&gt;"",C13954&gt;=Dashboard!$F$5,C13954&lt;=Dashboard!$H$5),AND(C13954="",Dashboard!$F$5&lt;=1980,Dashboard!$H$5&gt;=2016))),1,0)</f>
        <v>1</v>
      </c>
      <c r="Q13954" s="0" t="n">
        <f aca="false">J13954*P13954+ROW()*0.00000001</f>
        <v>0.04013954</v>
      </c>
    </row>
    <row r="13955" customFormat="false" ht="15" hidden="false" customHeight="false" outlineLevel="0" collapsed="false">
      <c r="A13955" s="0" t="s">
        <v>10063</v>
      </c>
      <c r="B13955" s="0" t="s">
        <v>50</v>
      </c>
      <c r="C13955" s="0" t="n">
        <v>2012</v>
      </c>
      <c r="D13955" s="0" t="s">
        <v>71</v>
      </c>
      <c r="E13955" s="0" t="s">
        <v>328</v>
      </c>
      <c r="F13955" s="0" t="n">
        <v>0</v>
      </c>
      <c r="G13955" s="0" t="n">
        <v>0</v>
      </c>
      <c r="H13955" s="0" t="n">
        <v>0.04</v>
      </c>
      <c r="I13955" s="0" t="n">
        <v>0</v>
      </c>
      <c r="J13955" s="0" t="n">
        <v>0.04</v>
      </c>
      <c r="N13955" s="0" t="s">
        <v>35</v>
      </c>
      <c r="P13955" s="0" t="n">
        <f aca="false">IF(AND(OR(Dashboard!$B$5="All",D13955=Dashboard!$B$5),OR(Dashboard!$D$5="All",N13955=Dashboard!$D$5),OR(AND(C13955&lt;&gt;"",C13955&gt;=Dashboard!$F$5,C13955&lt;=Dashboard!$H$5),AND(C13955="",Dashboard!$F$5&lt;=1980,Dashboard!$H$5&gt;=2016))),1,0)</f>
        <v>1</v>
      </c>
      <c r="Q13955" s="0" t="n">
        <f aca="false">J13955*P13955+ROW()*0.00000001</f>
        <v>0.04013955</v>
      </c>
    </row>
    <row r="13956" customFormat="false" ht="15" hidden="false" customHeight="false" outlineLevel="0" collapsed="false">
      <c r="A13956" s="0" t="s">
        <v>10064</v>
      </c>
      <c r="B13956" s="0" t="s">
        <v>76</v>
      </c>
      <c r="C13956" s="0" t="n">
        <v>2002</v>
      </c>
      <c r="D13956" s="0" t="s">
        <v>34</v>
      </c>
      <c r="E13956" s="0" t="s">
        <v>310</v>
      </c>
      <c r="F13956" s="0" t="n">
        <v>0</v>
      </c>
      <c r="G13956" s="0" t="n">
        <v>0</v>
      </c>
      <c r="H13956" s="0" t="n">
        <v>0.04</v>
      </c>
      <c r="I13956" s="0" t="n">
        <v>0</v>
      </c>
      <c r="J13956" s="0" t="n">
        <v>0.04</v>
      </c>
      <c r="N13956" s="0" t="s">
        <v>74</v>
      </c>
      <c r="P13956" s="0" t="n">
        <f aca="false">IF(AND(OR(Dashboard!$B$5="All",D13956=Dashboard!$B$5),OR(Dashboard!$D$5="All",N13956=Dashboard!$D$5),OR(AND(C13956&lt;&gt;"",C13956&gt;=Dashboard!$F$5,C13956&lt;=Dashboard!$H$5),AND(C13956="",Dashboard!$F$5&lt;=1980,Dashboard!$H$5&gt;=2016))),1,0)</f>
        <v>1</v>
      </c>
      <c r="Q13956" s="0" t="n">
        <f aca="false">J13956*P13956+ROW()*0.00000001</f>
        <v>0.04013956</v>
      </c>
    </row>
    <row r="13957" customFormat="false" ht="15" hidden="false" customHeight="false" outlineLevel="0" collapsed="false">
      <c r="A13957" s="0" t="s">
        <v>10065</v>
      </c>
      <c r="B13957" s="0" t="s">
        <v>851</v>
      </c>
      <c r="C13957" s="0" t="n">
        <v>2015</v>
      </c>
      <c r="D13957" s="0" t="s">
        <v>52</v>
      </c>
      <c r="E13957" s="0" t="s">
        <v>328</v>
      </c>
      <c r="F13957" s="0" t="n">
        <v>0</v>
      </c>
      <c r="G13957" s="0" t="n">
        <v>0</v>
      </c>
      <c r="H13957" s="0" t="n">
        <v>0.04</v>
      </c>
      <c r="I13957" s="0" t="n">
        <v>0</v>
      </c>
      <c r="J13957" s="0" t="n">
        <v>0.04</v>
      </c>
      <c r="N13957" s="0" t="s">
        <v>74</v>
      </c>
      <c r="P13957" s="0" t="n">
        <f aca="false">IF(AND(OR(Dashboard!$B$5="All",D13957=Dashboard!$B$5),OR(Dashboard!$D$5="All",N13957=Dashboard!$D$5),OR(AND(C13957&lt;&gt;"",C13957&gt;=Dashboard!$F$5,C13957&lt;=Dashboard!$H$5),AND(C13957="",Dashboard!$F$5&lt;=1980,Dashboard!$H$5&gt;=2016))),1,0)</f>
        <v>1</v>
      </c>
      <c r="Q13957" s="0" t="n">
        <f aca="false">J13957*P13957+ROW()*0.00000001</f>
        <v>0.04013957</v>
      </c>
    </row>
    <row r="13958" customFormat="false" ht="15" hidden="false" customHeight="false" outlineLevel="0" collapsed="false">
      <c r="A13958" s="0" t="s">
        <v>2801</v>
      </c>
      <c r="B13958" s="0" t="s">
        <v>50</v>
      </c>
      <c r="C13958" s="0" t="n">
        <v>2006</v>
      </c>
      <c r="D13958" s="0" t="s">
        <v>34</v>
      </c>
      <c r="E13958" s="0" t="s">
        <v>142</v>
      </c>
      <c r="F13958" s="0" t="n">
        <v>0.03</v>
      </c>
      <c r="G13958" s="0" t="n">
        <v>0</v>
      </c>
      <c r="H13958" s="0" t="n">
        <v>0</v>
      </c>
      <c r="I13958" s="0" t="n">
        <v>0</v>
      </c>
      <c r="J13958" s="0" t="n">
        <v>0.04</v>
      </c>
      <c r="K13958" s="0" t="n">
        <v>71</v>
      </c>
      <c r="L13958" s="0" t="n">
        <v>7.2</v>
      </c>
      <c r="M13958" s="0" t="s">
        <v>36</v>
      </c>
      <c r="N13958" s="0" t="s">
        <v>35</v>
      </c>
      <c r="O13958" s="0" t="s">
        <v>37</v>
      </c>
      <c r="P13958" s="0" t="n">
        <f aca="false">IF(AND(OR(Dashboard!$B$5="All",D13958=Dashboard!$B$5),OR(Dashboard!$D$5="All",N13958=Dashboard!$D$5),OR(AND(C13958&lt;&gt;"",C13958&gt;=Dashboard!$F$5,C13958&lt;=Dashboard!$H$5),AND(C13958="",Dashboard!$F$5&lt;=1980,Dashboard!$H$5&gt;=2016))),1,0)</f>
        <v>1</v>
      </c>
      <c r="Q13958" s="0" t="n">
        <f aca="false">J13958*P13958+ROW()*0.00000001</f>
        <v>0.04013958</v>
      </c>
    </row>
    <row r="13959" customFormat="false" ht="15" hidden="false" customHeight="false" outlineLevel="0" collapsed="false">
      <c r="A13959" s="0" t="s">
        <v>10066</v>
      </c>
      <c r="B13959" s="0" t="s">
        <v>152</v>
      </c>
      <c r="C13959" s="0" t="n">
        <v>2015</v>
      </c>
      <c r="D13959" s="0" t="s">
        <v>58</v>
      </c>
      <c r="E13959" s="0" t="s">
        <v>520</v>
      </c>
      <c r="F13959" s="0" t="n">
        <v>0</v>
      </c>
      <c r="G13959" s="0" t="n">
        <v>0.04</v>
      </c>
      <c r="H13959" s="0" t="n">
        <v>0</v>
      </c>
      <c r="I13959" s="0" t="n">
        <v>0</v>
      </c>
      <c r="J13959" s="0" t="n">
        <v>0.04</v>
      </c>
      <c r="L13959" s="0" t="n">
        <v>4</v>
      </c>
      <c r="M13959" s="0" t="s">
        <v>36</v>
      </c>
      <c r="N13959" s="0" t="s">
        <v>152</v>
      </c>
      <c r="P13959" s="0" t="n">
        <f aca="false">IF(AND(OR(Dashboard!$B$5="All",D13959=Dashboard!$B$5),OR(Dashboard!$D$5="All",N13959=Dashboard!$D$5),OR(AND(C13959&lt;&gt;"",C13959&gt;=Dashboard!$F$5,C13959&lt;=Dashboard!$H$5),AND(C13959="",Dashboard!$F$5&lt;=1980,Dashboard!$H$5&gt;=2016))),1,0)</f>
        <v>1</v>
      </c>
      <c r="Q13959" s="0" t="n">
        <f aca="false">J13959*P13959+ROW()*0.00000001</f>
        <v>0.04013959</v>
      </c>
    </row>
    <row r="13960" customFormat="false" ht="15" hidden="false" customHeight="false" outlineLevel="0" collapsed="false">
      <c r="A13960" s="0" t="s">
        <v>10067</v>
      </c>
      <c r="B13960" s="0" t="s">
        <v>117</v>
      </c>
      <c r="C13960" s="0" t="n">
        <v>1996</v>
      </c>
      <c r="D13960" s="0" t="s">
        <v>56</v>
      </c>
      <c r="E13960" s="0" t="s">
        <v>7284</v>
      </c>
      <c r="F13960" s="0" t="n">
        <v>0.02</v>
      </c>
      <c r="G13960" s="0" t="n">
        <v>0.01</v>
      </c>
      <c r="H13960" s="0" t="n">
        <v>0</v>
      </c>
      <c r="I13960" s="0" t="n">
        <v>0</v>
      </c>
      <c r="J13960" s="0" t="n">
        <v>0.04</v>
      </c>
      <c r="N13960" s="0" t="s">
        <v>74</v>
      </c>
      <c r="P13960" s="0" t="n">
        <f aca="false">IF(AND(OR(Dashboard!$B$5="All",D13960=Dashboard!$B$5),OR(Dashboard!$D$5="All",N13960=Dashboard!$D$5),OR(AND(C13960&lt;&gt;"",C13960&gt;=Dashboard!$F$5,C13960&lt;=Dashboard!$H$5),AND(C13960="",Dashboard!$F$5&lt;=1980,Dashboard!$H$5&gt;=2016))),1,0)</f>
        <v>1</v>
      </c>
      <c r="Q13960" s="0" t="n">
        <f aca="false">J13960*P13960+ROW()*0.00000001</f>
        <v>0.0401396</v>
      </c>
    </row>
    <row r="13961" customFormat="false" ht="15" hidden="false" customHeight="false" outlineLevel="0" collapsed="false">
      <c r="A13961" s="0" t="s">
        <v>10068</v>
      </c>
      <c r="B13961" s="0" t="s">
        <v>117</v>
      </c>
      <c r="C13961" s="0" t="n">
        <v>1999</v>
      </c>
      <c r="D13961" s="0" t="s">
        <v>246</v>
      </c>
      <c r="E13961" s="0" t="s">
        <v>3063</v>
      </c>
      <c r="F13961" s="0" t="n">
        <v>0.02</v>
      </c>
      <c r="G13961" s="0" t="n">
        <v>0.01</v>
      </c>
      <c r="H13961" s="0" t="n">
        <v>0</v>
      </c>
      <c r="I13961" s="0" t="n">
        <v>0</v>
      </c>
      <c r="J13961" s="0" t="n">
        <v>0.04</v>
      </c>
      <c r="N13961" s="0" t="s">
        <v>74</v>
      </c>
      <c r="P13961" s="0" t="n">
        <f aca="false">IF(AND(OR(Dashboard!$B$5="All",D13961=Dashboard!$B$5),OR(Dashboard!$D$5="All",N13961=Dashboard!$D$5),OR(AND(C13961&lt;&gt;"",C13961&gt;=Dashboard!$F$5,C13961&lt;=Dashboard!$H$5),AND(C13961="",Dashboard!$F$5&lt;=1980,Dashboard!$H$5&gt;=2016))),1,0)</f>
        <v>1</v>
      </c>
      <c r="Q13961" s="0" t="n">
        <f aca="false">J13961*P13961+ROW()*0.00000001</f>
        <v>0.04013961</v>
      </c>
    </row>
    <row r="13962" customFormat="false" ht="15" hidden="false" customHeight="false" outlineLevel="0" collapsed="false">
      <c r="A13962" s="0" t="s">
        <v>10069</v>
      </c>
      <c r="B13962" s="0" t="s">
        <v>33</v>
      </c>
      <c r="C13962" s="0" t="n">
        <v>2011</v>
      </c>
      <c r="D13962" s="0" t="s">
        <v>56</v>
      </c>
      <c r="E13962" s="0" t="s">
        <v>2792</v>
      </c>
      <c r="F13962" s="0" t="n">
        <v>0.03</v>
      </c>
      <c r="G13962" s="0" t="n">
        <v>0</v>
      </c>
      <c r="H13962" s="0" t="n">
        <v>0</v>
      </c>
      <c r="I13962" s="0" t="n">
        <v>0</v>
      </c>
      <c r="J13962" s="0" t="n">
        <v>0.04</v>
      </c>
      <c r="N13962" s="0" t="s">
        <v>35</v>
      </c>
      <c r="P13962" s="0" t="n">
        <f aca="false">IF(AND(OR(Dashboard!$B$5="All",D13962=Dashboard!$B$5),OR(Dashboard!$D$5="All",N13962=Dashboard!$D$5),OR(AND(C13962&lt;&gt;"",C13962&gt;=Dashboard!$F$5,C13962&lt;=Dashboard!$H$5),AND(C13962="",Dashboard!$F$5&lt;=1980,Dashboard!$H$5&gt;=2016))),1,0)</f>
        <v>1</v>
      </c>
      <c r="Q13962" s="0" t="n">
        <f aca="false">J13962*P13962+ROW()*0.00000001</f>
        <v>0.04013962</v>
      </c>
    </row>
    <row r="13963" customFormat="false" ht="15" hidden="false" customHeight="false" outlineLevel="0" collapsed="false">
      <c r="A13963" s="0" t="s">
        <v>10070</v>
      </c>
      <c r="B13963" s="0" t="s">
        <v>117</v>
      </c>
      <c r="C13963" s="0" t="n">
        <v>1996</v>
      </c>
      <c r="D13963" s="0" t="s">
        <v>34</v>
      </c>
      <c r="E13963" s="0" t="s">
        <v>1530</v>
      </c>
      <c r="F13963" s="0" t="n">
        <v>0.02</v>
      </c>
      <c r="G13963" s="0" t="n">
        <v>0.01</v>
      </c>
      <c r="H13963" s="0" t="n">
        <v>0</v>
      </c>
      <c r="I13963" s="0" t="n">
        <v>0</v>
      </c>
      <c r="J13963" s="0" t="n">
        <v>0.04</v>
      </c>
      <c r="N13963" s="0" t="s">
        <v>74</v>
      </c>
      <c r="P13963" s="0" t="n">
        <f aca="false">IF(AND(OR(Dashboard!$B$5="All",D13963=Dashboard!$B$5),OR(Dashboard!$D$5="All",N13963=Dashboard!$D$5),OR(AND(C13963&lt;&gt;"",C13963&gt;=Dashboard!$F$5,C13963&lt;=Dashboard!$H$5),AND(C13963="",Dashboard!$F$5&lt;=1980,Dashboard!$H$5&gt;=2016))),1,0)</f>
        <v>1</v>
      </c>
      <c r="Q13963" s="0" t="n">
        <f aca="false">J13963*P13963+ROW()*0.00000001</f>
        <v>0.04013963</v>
      </c>
    </row>
    <row r="13964" customFormat="false" ht="15" hidden="false" customHeight="false" outlineLevel="0" collapsed="false">
      <c r="A13964" s="0" t="s">
        <v>10071</v>
      </c>
      <c r="B13964" s="0" t="s">
        <v>152</v>
      </c>
      <c r="C13964" s="0" t="n">
        <v>2007</v>
      </c>
      <c r="D13964" s="0" t="s">
        <v>246</v>
      </c>
      <c r="E13964" s="0" t="s">
        <v>418</v>
      </c>
      <c r="F13964" s="0" t="n">
        <v>0.01</v>
      </c>
      <c r="G13964" s="0" t="n">
        <v>0.02</v>
      </c>
      <c r="H13964" s="0" t="n">
        <v>0</v>
      </c>
      <c r="I13964" s="0" t="n">
        <v>0</v>
      </c>
      <c r="J13964" s="0" t="n">
        <v>0.04</v>
      </c>
      <c r="K13964" s="0" t="n">
        <v>81</v>
      </c>
      <c r="L13964" s="0" t="n">
        <v>8.9</v>
      </c>
      <c r="M13964" s="0" t="s">
        <v>125</v>
      </c>
      <c r="N13964" s="0" t="s">
        <v>152</v>
      </c>
      <c r="O13964" s="0" t="s">
        <v>42</v>
      </c>
      <c r="P13964" s="0" t="n">
        <f aca="false">IF(AND(OR(Dashboard!$B$5="All",D13964=Dashboard!$B$5),OR(Dashboard!$D$5="All",N13964=Dashboard!$D$5),OR(AND(C13964&lt;&gt;"",C13964&gt;=Dashboard!$F$5,C13964&lt;=Dashboard!$H$5),AND(C13964="",Dashboard!$F$5&lt;=1980,Dashboard!$H$5&gt;=2016))),1,0)</f>
        <v>1</v>
      </c>
      <c r="Q13964" s="0" t="n">
        <f aca="false">J13964*P13964+ROW()*0.00000001</f>
        <v>0.04013964</v>
      </c>
    </row>
    <row r="13965" customFormat="false" ht="15" hidden="false" customHeight="false" outlineLevel="0" collapsed="false">
      <c r="A13965" s="0" t="s">
        <v>10072</v>
      </c>
      <c r="B13965" s="0" t="s">
        <v>117</v>
      </c>
      <c r="C13965" s="0" t="n">
        <v>1997</v>
      </c>
      <c r="D13965" s="0" t="s">
        <v>58</v>
      </c>
      <c r="E13965" s="0" t="s">
        <v>142</v>
      </c>
      <c r="F13965" s="0" t="n">
        <v>0.02</v>
      </c>
      <c r="G13965" s="0" t="n">
        <v>0.01</v>
      </c>
      <c r="H13965" s="0" t="n">
        <v>0</v>
      </c>
      <c r="I13965" s="0" t="n">
        <v>0</v>
      </c>
      <c r="J13965" s="0" t="n">
        <v>0.04</v>
      </c>
      <c r="N13965" s="0" t="s">
        <v>74</v>
      </c>
      <c r="P13965" s="0" t="n">
        <f aca="false">IF(AND(OR(Dashboard!$B$5="All",D13965=Dashboard!$B$5),OR(Dashboard!$D$5="All",N13965=Dashboard!$D$5),OR(AND(C13965&lt;&gt;"",C13965&gt;=Dashboard!$F$5,C13965&lt;=Dashboard!$H$5),AND(C13965="",Dashboard!$F$5&lt;=1980,Dashboard!$H$5&gt;=2016))),1,0)</f>
        <v>1</v>
      </c>
      <c r="Q13965" s="0" t="n">
        <f aca="false">J13965*P13965+ROW()*0.00000001</f>
        <v>0.04013965</v>
      </c>
    </row>
    <row r="13966" customFormat="false" ht="15" hidden="false" customHeight="false" outlineLevel="0" collapsed="false">
      <c r="A13966" s="0" t="s">
        <v>9646</v>
      </c>
      <c r="B13966" s="0" t="s">
        <v>70</v>
      </c>
      <c r="C13966" s="0" t="n">
        <v>2014</v>
      </c>
      <c r="D13966" s="0" t="s">
        <v>114</v>
      </c>
      <c r="E13966" s="0" t="s">
        <v>2334</v>
      </c>
      <c r="F13966" s="0" t="n">
        <v>0</v>
      </c>
      <c r="G13966" s="0" t="n">
        <v>0</v>
      </c>
      <c r="H13966" s="0" t="n">
        <v>0.04</v>
      </c>
      <c r="I13966" s="0" t="n">
        <v>0</v>
      </c>
      <c r="J13966" s="0" t="n">
        <v>0.04</v>
      </c>
      <c r="N13966" s="0" t="s">
        <v>74</v>
      </c>
      <c r="P13966" s="0" t="n">
        <f aca="false">IF(AND(OR(Dashboard!$B$5="All",D13966=Dashboard!$B$5),OR(Dashboard!$D$5="All",N13966=Dashboard!$D$5),OR(AND(C13966&lt;&gt;"",C13966&gt;=Dashboard!$F$5,C13966&lt;=Dashboard!$H$5),AND(C13966="",Dashboard!$F$5&lt;=1980,Dashboard!$H$5&gt;=2016))),1,0)</f>
        <v>1</v>
      </c>
      <c r="Q13966" s="0" t="n">
        <f aca="false">J13966*P13966+ROW()*0.00000001</f>
        <v>0.04013966</v>
      </c>
    </row>
    <row r="13967" customFormat="false" ht="15" hidden="false" customHeight="false" outlineLevel="0" collapsed="false">
      <c r="A13967" s="0" t="s">
        <v>2626</v>
      </c>
      <c r="B13967" s="0" t="s">
        <v>172</v>
      </c>
      <c r="C13967" s="0" t="n">
        <v>2014</v>
      </c>
      <c r="D13967" s="0" t="s">
        <v>71</v>
      </c>
      <c r="E13967" s="0" t="s">
        <v>782</v>
      </c>
      <c r="F13967" s="0" t="n">
        <v>0.01</v>
      </c>
      <c r="G13967" s="0" t="n">
        <v>0.03</v>
      </c>
      <c r="H13967" s="0" t="n">
        <v>0</v>
      </c>
      <c r="I13967" s="0" t="n">
        <v>0</v>
      </c>
      <c r="J13967" s="0" t="n">
        <v>0.04</v>
      </c>
      <c r="N13967" s="0" t="s">
        <v>66</v>
      </c>
      <c r="P13967" s="0" t="n">
        <f aca="false">IF(AND(OR(Dashboard!$B$5="All",D13967=Dashboard!$B$5),OR(Dashboard!$D$5="All",N13967=Dashboard!$D$5),OR(AND(C13967&lt;&gt;"",C13967&gt;=Dashboard!$F$5,C13967&lt;=Dashboard!$H$5),AND(C13967="",Dashboard!$F$5&lt;=1980,Dashboard!$H$5&gt;=2016))),1,0)</f>
        <v>1</v>
      </c>
      <c r="Q13967" s="0" t="n">
        <f aca="false">J13967*P13967+ROW()*0.00000001</f>
        <v>0.04013967</v>
      </c>
    </row>
    <row r="13968" customFormat="false" ht="15" hidden="false" customHeight="false" outlineLevel="0" collapsed="false">
      <c r="A13968" s="0" t="s">
        <v>10073</v>
      </c>
      <c r="B13968" s="0" t="s">
        <v>85</v>
      </c>
      <c r="C13968" s="0" t="n">
        <v>2004</v>
      </c>
      <c r="D13968" s="0" t="s">
        <v>71</v>
      </c>
      <c r="E13968" s="0" t="s">
        <v>328</v>
      </c>
      <c r="F13968" s="0" t="n">
        <v>0.03</v>
      </c>
      <c r="G13968" s="0" t="n">
        <v>0.01</v>
      </c>
      <c r="H13968" s="0" t="n">
        <v>0</v>
      </c>
      <c r="I13968" s="0" t="n">
        <v>0</v>
      </c>
      <c r="J13968" s="0" t="n">
        <v>0.04</v>
      </c>
      <c r="K13968" s="0" t="n">
        <v>75</v>
      </c>
      <c r="L13968" s="0" t="n">
        <v>8.5</v>
      </c>
      <c r="M13968" s="0" t="s">
        <v>125</v>
      </c>
      <c r="N13968" s="0" t="s">
        <v>35</v>
      </c>
      <c r="O13968" s="0" t="s">
        <v>37</v>
      </c>
      <c r="P13968" s="0" t="n">
        <f aca="false">IF(AND(OR(Dashboard!$B$5="All",D13968=Dashboard!$B$5),OR(Dashboard!$D$5="All",N13968=Dashboard!$D$5),OR(AND(C13968&lt;&gt;"",C13968&gt;=Dashboard!$F$5,C13968&lt;=Dashboard!$H$5),AND(C13968="",Dashboard!$F$5&lt;=1980,Dashboard!$H$5&gt;=2016))),1,0)</f>
        <v>1</v>
      </c>
      <c r="Q13968" s="0" t="n">
        <f aca="false">J13968*P13968+ROW()*0.00000001</f>
        <v>0.04013968</v>
      </c>
    </row>
    <row r="13969" customFormat="false" ht="15" hidden="false" customHeight="false" outlineLevel="0" collapsed="false">
      <c r="A13969" s="0" t="s">
        <v>10074</v>
      </c>
      <c r="B13969" s="0" t="s">
        <v>4986</v>
      </c>
      <c r="C13969" s="0" t="n">
        <v>1996</v>
      </c>
      <c r="D13969" s="0" t="s">
        <v>102</v>
      </c>
      <c r="E13969" s="0" t="s">
        <v>4987</v>
      </c>
      <c r="F13969" s="0" t="n">
        <v>0</v>
      </c>
      <c r="G13969" s="0" t="n">
        <v>0</v>
      </c>
      <c r="H13969" s="0" t="n">
        <v>0.04</v>
      </c>
      <c r="I13969" s="0" t="n">
        <v>0</v>
      </c>
      <c r="J13969" s="0" t="n">
        <v>0.04</v>
      </c>
      <c r="N13969" s="0" t="s">
        <v>161</v>
      </c>
      <c r="P13969" s="0" t="n">
        <f aca="false">IF(AND(OR(Dashboard!$B$5="All",D13969=Dashboard!$B$5),OR(Dashboard!$D$5="All",N13969=Dashboard!$D$5),OR(AND(C13969&lt;&gt;"",C13969&gt;=Dashboard!$F$5,C13969&lt;=Dashboard!$H$5),AND(C13969="",Dashboard!$F$5&lt;=1980,Dashboard!$H$5&gt;=2016))),1,0)</f>
        <v>1</v>
      </c>
      <c r="Q13969" s="0" t="n">
        <f aca="false">J13969*P13969+ROW()*0.00000001</f>
        <v>0.04013969</v>
      </c>
    </row>
    <row r="13970" customFormat="false" ht="15" hidden="false" customHeight="false" outlineLevel="0" collapsed="false">
      <c r="A13970" s="0" t="s">
        <v>6177</v>
      </c>
      <c r="B13970" s="0" t="s">
        <v>50</v>
      </c>
      <c r="C13970" s="0" t="n">
        <v>2009</v>
      </c>
      <c r="D13970" s="0" t="s">
        <v>52</v>
      </c>
      <c r="E13970" s="0" t="s">
        <v>814</v>
      </c>
      <c r="F13970" s="0" t="n">
        <v>0</v>
      </c>
      <c r="G13970" s="0" t="n">
        <v>0.04</v>
      </c>
      <c r="H13970" s="0" t="n">
        <v>0</v>
      </c>
      <c r="I13970" s="0" t="n">
        <v>0</v>
      </c>
      <c r="J13970" s="0" t="n">
        <v>0.04</v>
      </c>
      <c r="N13970" s="0" t="s">
        <v>35</v>
      </c>
      <c r="P13970" s="0" t="n">
        <f aca="false">IF(AND(OR(Dashboard!$B$5="All",D13970=Dashboard!$B$5),OR(Dashboard!$D$5="All",N13970=Dashboard!$D$5),OR(AND(C13970&lt;&gt;"",C13970&gt;=Dashboard!$F$5,C13970&lt;=Dashboard!$H$5),AND(C13970="",Dashboard!$F$5&lt;=1980,Dashboard!$H$5&gt;=2016))),1,0)</f>
        <v>1</v>
      </c>
      <c r="Q13970" s="0" t="n">
        <f aca="false">J13970*P13970+ROW()*0.00000001</f>
        <v>0.0401397</v>
      </c>
    </row>
    <row r="13971" customFormat="false" ht="15" hidden="false" customHeight="false" outlineLevel="0" collapsed="false">
      <c r="A13971" s="0" t="s">
        <v>10075</v>
      </c>
      <c r="B13971" s="0" t="s">
        <v>85</v>
      </c>
      <c r="C13971" s="0" t="n">
        <v>2002</v>
      </c>
      <c r="D13971" s="0" t="s">
        <v>71</v>
      </c>
      <c r="E13971" s="0" t="s">
        <v>418</v>
      </c>
      <c r="F13971" s="0" t="n">
        <v>0.03</v>
      </c>
      <c r="G13971" s="0" t="n">
        <v>0.01</v>
      </c>
      <c r="H13971" s="0" t="n">
        <v>0</v>
      </c>
      <c r="I13971" s="0" t="n">
        <v>0</v>
      </c>
      <c r="J13971" s="0" t="n">
        <v>0.04</v>
      </c>
      <c r="K13971" s="0" t="n">
        <v>38</v>
      </c>
      <c r="M13971" s="0" t="s">
        <v>36</v>
      </c>
      <c r="N13971" s="0" t="s">
        <v>35</v>
      </c>
      <c r="O13971" s="0" t="s">
        <v>177</v>
      </c>
      <c r="P13971" s="0" t="n">
        <f aca="false">IF(AND(OR(Dashboard!$B$5="All",D13971=Dashboard!$B$5),OR(Dashboard!$D$5="All",N13971=Dashboard!$D$5),OR(AND(C13971&lt;&gt;"",C13971&gt;=Dashboard!$F$5,C13971&lt;=Dashboard!$H$5),AND(C13971="",Dashboard!$F$5&lt;=1980,Dashboard!$H$5&gt;=2016))),1,0)</f>
        <v>1</v>
      </c>
      <c r="Q13971" s="0" t="n">
        <f aca="false">J13971*P13971+ROW()*0.00000001</f>
        <v>0.04013971</v>
      </c>
    </row>
    <row r="13972" customFormat="false" ht="15" hidden="false" customHeight="false" outlineLevel="0" collapsed="false">
      <c r="A13972" s="0" t="s">
        <v>10076</v>
      </c>
      <c r="B13972" s="0" t="s">
        <v>117</v>
      </c>
      <c r="C13972" s="0" t="n">
        <v>1999</v>
      </c>
      <c r="D13972" s="0" t="s">
        <v>52</v>
      </c>
      <c r="E13972" s="0" t="s">
        <v>220</v>
      </c>
      <c r="F13972" s="0" t="n">
        <v>0.02</v>
      </c>
      <c r="G13972" s="0" t="n">
        <v>0.01</v>
      </c>
      <c r="H13972" s="0" t="n">
        <v>0</v>
      </c>
      <c r="I13972" s="0" t="n">
        <v>0</v>
      </c>
      <c r="J13972" s="0" t="n">
        <v>0.04</v>
      </c>
      <c r="N13972" s="0" t="s">
        <v>74</v>
      </c>
      <c r="P13972" s="0" t="n">
        <f aca="false">IF(AND(OR(Dashboard!$B$5="All",D13972=Dashboard!$B$5),OR(Dashboard!$D$5="All",N13972=Dashboard!$D$5),OR(AND(C13972&lt;&gt;"",C13972&gt;=Dashboard!$F$5,C13972&lt;=Dashboard!$H$5),AND(C13972="",Dashboard!$F$5&lt;=1980,Dashboard!$H$5&gt;=2016))),1,0)</f>
        <v>1</v>
      </c>
      <c r="Q13972" s="0" t="n">
        <f aca="false">J13972*P13972+ROW()*0.00000001</f>
        <v>0.04013972</v>
      </c>
    </row>
    <row r="13973" customFormat="false" ht="15" hidden="false" customHeight="false" outlineLevel="0" collapsed="false">
      <c r="A13973" s="0" t="s">
        <v>10077</v>
      </c>
      <c r="B13973" s="0" t="s">
        <v>164</v>
      </c>
      <c r="C13973" s="0" t="n">
        <v>2012</v>
      </c>
      <c r="D13973" s="0" t="s">
        <v>71</v>
      </c>
      <c r="E13973" s="0" t="s">
        <v>328</v>
      </c>
      <c r="F13973" s="0" t="n">
        <v>0</v>
      </c>
      <c r="G13973" s="0" t="n">
        <v>0</v>
      </c>
      <c r="H13973" s="0" t="n">
        <v>0.04</v>
      </c>
      <c r="I13973" s="0" t="n">
        <v>0</v>
      </c>
      <c r="J13973" s="0" t="n">
        <v>0.04</v>
      </c>
      <c r="N13973" s="0" t="s">
        <v>74</v>
      </c>
      <c r="P13973" s="0" t="n">
        <f aca="false">IF(AND(OR(Dashboard!$B$5="All",D13973=Dashboard!$B$5),OR(Dashboard!$D$5="All",N13973=Dashboard!$D$5),OR(AND(C13973&lt;&gt;"",C13973&gt;=Dashboard!$F$5,C13973&lt;=Dashboard!$H$5),AND(C13973="",Dashboard!$F$5&lt;=1980,Dashboard!$H$5&gt;=2016))),1,0)</f>
        <v>1</v>
      </c>
      <c r="Q13973" s="0" t="n">
        <f aca="false">J13973*P13973+ROW()*0.00000001</f>
        <v>0.04013973</v>
      </c>
    </row>
    <row r="13974" customFormat="false" ht="15" hidden="false" customHeight="false" outlineLevel="0" collapsed="false">
      <c r="A13974" s="0" t="s">
        <v>5549</v>
      </c>
      <c r="B13974" s="0" t="s">
        <v>152</v>
      </c>
      <c r="C13974" s="0" t="n">
        <v>2013</v>
      </c>
      <c r="D13974" s="0" t="s">
        <v>56</v>
      </c>
      <c r="E13974" s="0" t="s">
        <v>211</v>
      </c>
      <c r="F13974" s="0" t="n">
        <v>0</v>
      </c>
      <c r="G13974" s="0" t="n">
        <v>0.04</v>
      </c>
      <c r="H13974" s="0" t="n">
        <v>0</v>
      </c>
      <c r="I13974" s="0" t="n">
        <v>0</v>
      </c>
      <c r="J13974" s="0" t="n">
        <v>0.04</v>
      </c>
      <c r="K13974" s="0" t="n">
        <v>61</v>
      </c>
      <c r="L13974" s="0" t="n">
        <v>6.2</v>
      </c>
      <c r="M13974" s="0" t="s">
        <v>103</v>
      </c>
      <c r="N13974" s="0" t="s">
        <v>152</v>
      </c>
      <c r="O13974" s="0" t="s">
        <v>67</v>
      </c>
      <c r="P13974" s="0" t="n">
        <f aca="false">IF(AND(OR(Dashboard!$B$5="All",D13974=Dashboard!$B$5),OR(Dashboard!$D$5="All",N13974=Dashboard!$D$5),OR(AND(C13974&lt;&gt;"",C13974&gt;=Dashboard!$F$5,C13974&lt;=Dashboard!$H$5),AND(C13974="",Dashboard!$F$5&lt;=1980,Dashboard!$H$5&gt;=2016))),1,0)</f>
        <v>1</v>
      </c>
      <c r="Q13974" s="0" t="n">
        <f aca="false">J13974*P13974+ROW()*0.00000001</f>
        <v>0.04013974</v>
      </c>
    </row>
    <row r="13975" customFormat="false" ht="15" hidden="false" customHeight="false" outlineLevel="0" collapsed="false">
      <c r="A13975" s="0" t="s">
        <v>10078</v>
      </c>
      <c r="B13975" s="0" t="s">
        <v>85</v>
      </c>
      <c r="C13975" s="0" t="n">
        <v>2005</v>
      </c>
      <c r="D13975" s="0" t="s">
        <v>71</v>
      </c>
      <c r="E13975" s="0" t="s">
        <v>9891</v>
      </c>
      <c r="F13975" s="0" t="n">
        <v>0.03</v>
      </c>
      <c r="G13975" s="0" t="n">
        <v>0.01</v>
      </c>
      <c r="H13975" s="0" t="n">
        <v>0</v>
      </c>
      <c r="I13975" s="0" t="n">
        <v>0</v>
      </c>
      <c r="J13975" s="0" t="n">
        <v>0.04</v>
      </c>
      <c r="K13975" s="0" t="n">
        <v>58</v>
      </c>
      <c r="M13975" s="0" t="s">
        <v>103</v>
      </c>
      <c r="N13975" s="0" t="s">
        <v>35</v>
      </c>
      <c r="O13975" s="0" t="s">
        <v>53</v>
      </c>
      <c r="P13975" s="0" t="n">
        <f aca="false">IF(AND(OR(Dashboard!$B$5="All",D13975=Dashboard!$B$5),OR(Dashboard!$D$5="All",N13975=Dashboard!$D$5),OR(AND(C13975&lt;&gt;"",C13975&gt;=Dashboard!$F$5,C13975&lt;=Dashboard!$H$5),AND(C13975="",Dashboard!$F$5&lt;=1980,Dashboard!$H$5&gt;=2016))),1,0)</f>
        <v>1</v>
      </c>
      <c r="Q13975" s="0" t="n">
        <f aca="false">J13975*P13975+ROW()*0.00000001</f>
        <v>0.04013975</v>
      </c>
    </row>
    <row r="13976" customFormat="false" ht="15" hidden="false" customHeight="false" outlineLevel="0" collapsed="false">
      <c r="A13976" s="0" t="s">
        <v>10079</v>
      </c>
      <c r="B13976" s="0" t="s">
        <v>164</v>
      </c>
      <c r="C13976" s="0" t="n">
        <v>2012</v>
      </c>
      <c r="D13976" s="0" t="s">
        <v>71</v>
      </c>
      <c r="E13976" s="0" t="s">
        <v>328</v>
      </c>
      <c r="F13976" s="0" t="n">
        <v>0</v>
      </c>
      <c r="G13976" s="0" t="n">
        <v>0</v>
      </c>
      <c r="H13976" s="0" t="n">
        <v>0.04</v>
      </c>
      <c r="I13976" s="0" t="n">
        <v>0</v>
      </c>
      <c r="J13976" s="0" t="n">
        <v>0.04</v>
      </c>
      <c r="N13976" s="0" t="s">
        <v>74</v>
      </c>
      <c r="P13976" s="0" t="n">
        <f aca="false">IF(AND(OR(Dashboard!$B$5="All",D13976=Dashboard!$B$5),OR(Dashboard!$D$5="All",N13976=Dashboard!$D$5),OR(AND(C13976&lt;&gt;"",C13976&gt;=Dashboard!$F$5,C13976&lt;=Dashboard!$H$5),AND(C13976="",Dashboard!$F$5&lt;=1980,Dashboard!$H$5&gt;=2016))),1,0)</f>
        <v>1</v>
      </c>
      <c r="Q13976" s="0" t="n">
        <f aca="false">J13976*P13976+ROW()*0.00000001</f>
        <v>0.04013976</v>
      </c>
    </row>
    <row r="13977" customFormat="false" ht="15" hidden="false" customHeight="false" outlineLevel="0" collapsed="false">
      <c r="A13977" s="0" t="s">
        <v>10080</v>
      </c>
      <c r="B13977" s="0" t="s">
        <v>76</v>
      </c>
      <c r="C13977" s="0" t="n">
        <v>2004</v>
      </c>
      <c r="D13977" s="0" t="s">
        <v>114</v>
      </c>
      <c r="E13977" s="0" t="s">
        <v>4868</v>
      </c>
      <c r="F13977" s="0" t="n">
        <v>0.02</v>
      </c>
      <c r="G13977" s="0" t="n">
        <v>0.01</v>
      </c>
      <c r="H13977" s="0" t="n">
        <v>0</v>
      </c>
      <c r="I13977" s="0" t="n">
        <v>0</v>
      </c>
      <c r="J13977" s="0" t="n">
        <v>0.04</v>
      </c>
      <c r="K13977" s="0" t="n">
        <v>60</v>
      </c>
      <c r="L13977" s="0" t="n">
        <v>8.8</v>
      </c>
      <c r="M13977" s="0" t="s">
        <v>103</v>
      </c>
      <c r="N13977" s="0" t="s">
        <v>74</v>
      </c>
      <c r="O13977" s="0" t="s">
        <v>53</v>
      </c>
      <c r="P13977" s="0" t="n">
        <f aca="false">IF(AND(OR(Dashboard!$B$5="All",D13977=Dashboard!$B$5),OR(Dashboard!$D$5="All",N13977=Dashboard!$D$5),OR(AND(C13977&lt;&gt;"",C13977&gt;=Dashboard!$F$5,C13977&lt;=Dashboard!$H$5),AND(C13977="",Dashboard!$F$5&lt;=1980,Dashboard!$H$5&gt;=2016))),1,0)</f>
        <v>1</v>
      </c>
      <c r="Q13977" s="0" t="n">
        <f aca="false">J13977*P13977+ROW()*0.00000001</f>
        <v>0.04013977</v>
      </c>
    </row>
    <row r="13978" customFormat="false" ht="15" hidden="false" customHeight="false" outlineLevel="0" collapsed="false">
      <c r="A13978" s="0" t="s">
        <v>10081</v>
      </c>
      <c r="B13978" s="0" t="s">
        <v>50</v>
      </c>
      <c r="C13978" s="0" t="n">
        <v>2007</v>
      </c>
      <c r="D13978" s="0" t="s">
        <v>48</v>
      </c>
      <c r="E13978" s="0" t="s">
        <v>487</v>
      </c>
      <c r="F13978" s="0" t="n">
        <v>0.01</v>
      </c>
      <c r="G13978" s="0" t="n">
        <v>0.02</v>
      </c>
      <c r="H13978" s="0" t="n">
        <v>0</v>
      </c>
      <c r="I13978" s="0" t="n">
        <v>0</v>
      </c>
      <c r="J13978" s="0" t="n">
        <v>0.04</v>
      </c>
      <c r="K13978" s="0" t="n">
        <v>74</v>
      </c>
      <c r="L13978" s="0" t="n">
        <v>6.6</v>
      </c>
      <c r="M13978" s="0" t="s">
        <v>36</v>
      </c>
      <c r="N13978" s="0" t="s">
        <v>35</v>
      </c>
      <c r="O13978" s="0" t="s">
        <v>37</v>
      </c>
      <c r="P13978" s="0" t="n">
        <f aca="false">IF(AND(OR(Dashboard!$B$5="All",D13978=Dashboard!$B$5),OR(Dashboard!$D$5="All",N13978=Dashboard!$D$5),OR(AND(C13978&lt;&gt;"",C13978&gt;=Dashboard!$F$5,C13978&lt;=Dashboard!$H$5),AND(C13978="",Dashboard!$F$5&lt;=1980,Dashboard!$H$5&gt;=2016))),1,0)</f>
        <v>1</v>
      </c>
      <c r="Q13978" s="0" t="n">
        <f aca="false">J13978*P13978+ROW()*0.00000001</f>
        <v>0.04013978</v>
      </c>
    </row>
    <row r="13979" customFormat="false" ht="15" hidden="false" customHeight="false" outlineLevel="0" collapsed="false">
      <c r="A13979" s="0" t="s">
        <v>10082</v>
      </c>
      <c r="B13979" s="0" t="s">
        <v>164</v>
      </c>
      <c r="C13979" s="0" t="n">
        <v>2006</v>
      </c>
      <c r="D13979" s="0" t="s">
        <v>52</v>
      </c>
      <c r="E13979" s="0" t="s">
        <v>10083</v>
      </c>
      <c r="F13979" s="0" t="n">
        <v>0</v>
      </c>
      <c r="G13979" s="0" t="n">
        <v>0</v>
      </c>
      <c r="H13979" s="0" t="n">
        <v>0.04</v>
      </c>
      <c r="I13979" s="0" t="n">
        <v>0</v>
      </c>
      <c r="J13979" s="0" t="n">
        <v>0.04</v>
      </c>
      <c r="N13979" s="0" t="s">
        <v>74</v>
      </c>
      <c r="P13979" s="0" t="n">
        <f aca="false">IF(AND(OR(Dashboard!$B$5="All",D13979=Dashboard!$B$5),OR(Dashboard!$D$5="All",N13979=Dashboard!$D$5),OR(AND(C13979&lt;&gt;"",C13979&gt;=Dashboard!$F$5,C13979&lt;=Dashboard!$H$5),AND(C13979="",Dashboard!$F$5&lt;=1980,Dashboard!$H$5&gt;=2016))),1,0)</f>
        <v>1</v>
      </c>
      <c r="Q13979" s="0" t="n">
        <f aca="false">J13979*P13979+ROW()*0.00000001</f>
        <v>0.04013979</v>
      </c>
    </row>
    <row r="13980" customFormat="false" ht="15" hidden="false" customHeight="false" outlineLevel="0" collapsed="false">
      <c r="A13980" s="0" t="s">
        <v>410</v>
      </c>
      <c r="B13980" s="0" t="s">
        <v>85</v>
      </c>
      <c r="C13980" s="0" t="n">
        <v>2002</v>
      </c>
      <c r="D13980" s="0" t="s">
        <v>56</v>
      </c>
      <c r="E13980" s="0" t="s">
        <v>91</v>
      </c>
      <c r="F13980" s="0" t="n">
        <v>0.03</v>
      </c>
      <c r="G13980" s="0" t="n">
        <v>0.01</v>
      </c>
      <c r="H13980" s="0" t="n">
        <v>0</v>
      </c>
      <c r="I13980" s="0" t="n">
        <v>0</v>
      </c>
      <c r="J13980" s="0" t="n">
        <v>0.04</v>
      </c>
      <c r="N13980" s="0" t="s">
        <v>35</v>
      </c>
      <c r="P13980" s="0" t="n">
        <f aca="false">IF(AND(OR(Dashboard!$B$5="All",D13980=Dashboard!$B$5),OR(Dashboard!$D$5="All",N13980=Dashboard!$D$5),OR(AND(C13980&lt;&gt;"",C13980&gt;=Dashboard!$F$5,C13980&lt;=Dashboard!$H$5),AND(C13980="",Dashboard!$F$5&lt;=1980,Dashboard!$H$5&gt;=2016))),1,0)</f>
        <v>1</v>
      </c>
      <c r="Q13980" s="0" t="n">
        <f aca="false">J13980*P13980+ROW()*0.00000001</f>
        <v>0.0401398</v>
      </c>
    </row>
    <row r="13981" customFormat="false" ht="15" hidden="false" customHeight="false" outlineLevel="0" collapsed="false">
      <c r="A13981" s="0" t="s">
        <v>10084</v>
      </c>
      <c r="B13981" s="0" t="s">
        <v>164</v>
      </c>
      <c r="C13981" s="0" t="n">
        <v>2009</v>
      </c>
      <c r="D13981" s="0" t="s">
        <v>246</v>
      </c>
      <c r="E13981" s="0" t="s">
        <v>782</v>
      </c>
      <c r="F13981" s="0" t="n">
        <v>0</v>
      </c>
      <c r="G13981" s="0" t="n">
        <v>0</v>
      </c>
      <c r="H13981" s="0" t="n">
        <v>0.04</v>
      </c>
      <c r="I13981" s="0" t="n">
        <v>0</v>
      </c>
      <c r="J13981" s="0" t="n">
        <v>0.04</v>
      </c>
      <c r="N13981" s="0" t="s">
        <v>74</v>
      </c>
      <c r="P13981" s="0" t="n">
        <f aca="false">IF(AND(OR(Dashboard!$B$5="All",D13981=Dashboard!$B$5),OR(Dashboard!$D$5="All",N13981=Dashboard!$D$5),OR(AND(C13981&lt;&gt;"",C13981&gt;=Dashboard!$F$5,C13981&lt;=Dashboard!$H$5),AND(C13981="",Dashboard!$F$5&lt;=1980,Dashboard!$H$5&gt;=2016))),1,0)</f>
        <v>1</v>
      </c>
      <c r="Q13981" s="0" t="n">
        <f aca="false">J13981*P13981+ROW()*0.00000001</f>
        <v>0.04013981</v>
      </c>
    </row>
    <row r="13982" customFormat="false" ht="15" hidden="false" customHeight="false" outlineLevel="0" collapsed="false">
      <c r="A13982" s="0" t="s">
        <v>5397</v>
      </c>
      <c r="B13982" s="0" t="s">
        <v>186</v>
      </c>
      <c r="C13982" s="0" t="n">
        <v>2006</v>
      </c>
      <c r="D13982" s="0" t="s">
        <v>34</v>
      </c>
      <c r="E13982" s="0" t="s">
        <v>220</v>
      </c>
      <c r="F13982" s="0" t="n">
        <v>0</v>
      </c>
      <c r="G13982" s="0" t="n">
        <v>0</v>
      </c>
      <c r="H13982" s="0" t="n">
        <v>0.04</v>
      </c>
      <c r="I13982" s="0" t="n">
        <v>0</v>
      </c>
      <c r="J13982" s="0" t="n">
        <v>0.04</v>
      </c>
      <c r="N13982" s="0" t="s">
        <v>35</v>
      </c>
      <c r="P13982" s="0" t="n">
        <f aca="false">IF(AND(OR(Dashboard!$B$5="All",D13982=Dashboard!$B$5),OR(Dashboard!$D$5="All",N13982=Dashboard!$D$5),OR(AND(C13982&lt;&gt;"",C13982&gt;=Dashboard!$F$5,C13982&lt;=Dashboard!$H$5),AND(C13982="",Dashboard!$F$5&lt;=1980,Dashboard!$H$5&gt;=2016))),1,0)</f>
        <v>1</v>
      </c>
      <c r="Q13982" s="0" t="n">
        <f aca="false">J13982*P13982+ROW()*0.00000001</f>
        <v>0.04013982</v>
      </c>
    </row>
    <row r="13983" customFormat="false" ht="15" hidden="false" customHeight="false" outlineLevel="0" collapsed="false">
      <c r="A13983" s="0" t="s">
        <v>9562</v>
      </c>
      <c r="B13983" s="0" t="s">
        <v>172</v>
      </c>
      <c r="C13983" s="0" t="n">
        <v>2016</v>
      </c>
      <c r="D13983" s="0" t="s">
        <v>41</v>
      </c>
      <c r="E13983" s="0" t="s">
        <v>9563</v>
      </c>
      <c r="F13983" s="0" t="n">
        <v>0.03</v>
      </c>
      <c r="G13983" s="0" t="n">
        <v>0</v>
      </c>
      <c r="H13983" s="0" t="n">
        <v>0</v>
      </c>
      <c r="I13983" s="0" t="n">
        <v>0</v>
      </c>
      <c r="J13983" s="0" t="n">
        <v>0.04</v>
      </c>
      <c r="L13983" s="0" t="n">
        <v>1.6</v>
      </c>
      <c r="M13983" s="0" t="s">
        <v>36</v>
      </c>
      <c r="N13983" s="0" t="s">
        <v>66</v>
      </c>
      <c r="P13983" s="0" t="n">
        <f aca="false">IF(AND(OR(Dashboard!$B$5="All",D13983=Dashboard!$B$5),OR(Dashboard!$D$5="All",N13983=Dashboard!$D$5),OR(AND(C13983&lt;&gt;"",C13983&gt;=Dashboard!$F$5,C13983&lt;=Dashboard!$H$5),AND(C13983="",Dashboard!$F$5&lt;=1980,Dashboard!$H$5&gt;=2016))),1,0)</f>
        <v>1</v>
      </c>
      <c r="Q13983" s="0" t="n">
        <f aca="false">J13983*P13983+ROW()*0.00000001</f>
        <v>0.04013983</v>
      </c>
    </row>
    <row r="13984" customFormat="false" ht="15" hidden="false" customHeight="false" outlineLevel="0" collapsed="false">
      <c r="A13984" s="0" t="s">
        <v>10085</v>
      </c>
      <c r="B13984" s="0" t="s">
        <v>164</v>
      </c>
      <c r="C13984" s="0" t="n">
        <v>2011</v>
      </c>
      <c r="D13984" s="0" t="s">
        <v>114</v>
      </c>
      <c r="E13984" s="0" t="s">
        <v>328</v>
      </c>
      <c r="F13984" s="0" t="n">
        <v>0</v>
      </c>
      <c r="G13984" s="0" t="n">
        <v>0</v>
      </c>
      <c r="H13984" s="0" t="n">
        <v>0.04</v>
      </c>
      <c r="I13984" s="0" t="n">
        <v>0</v>
      </c>
      <c r="J13984" s="0" t="n">
        <v>0.04</v>
      </c>
      <c r="N13984" s="0" t="s">
        <v>74</v>
      </c>
      <c r="P13984" s="0" t="n">
        <f aca="false">IF(AND(OR(Dashboard!$B$5="All",D13984=Dashboard!$B$5),OR(Dashboard!$D$5="All",N13984=Dashboard!$D$5),OR(AND(C13984&lt;&gt;"",C13984&gt;=Dashboard!$F$5,C13984&lt;=Dashboard!$H$5),AND(C13984="",Dashboard!$F$5&lt;=1980,Dashboard!$H$5&gt;=2016))),1,0)</f>
        <v>1</v>
      </c>
      <c r="Q13984" s="0" t="n">
        <f aca="false">J13984*P13984+ROW()*0.00000001</f>
        <v>0.04013984</v>
      </c>
    </row>
    <row r="13985" customFormat="false" ht="15" hidden="false" customHeight="false" outlineLevel="0" collapsed="false">
      <c r="A13985" s="0" t="s">
        <v>10086</v>
      </c>
      <c r="B13985" s="0" t="s">
        <v>97</v>
      </c>
      <c r="C13985" s="0" t="n">
        <v>2013</v>
      </c>
      <c r="D13985" s="0" t="s">
        <v>71</v>
      </c>
      <c r="E13985" s="0" t="s">
        <v>1259</v>
      </c>
      <c r="F13985" s="0" t="n">
        <v>0.02</v>
      </c>
      <c r="G13985" s="0" t="n">
        <v>0.01</v>
      </c>
      <c r="H13985" s="0" t="n">
        <v>0</v>
      </c>
      <c r="I13985" s="0" t="n">
        <v>0</v>
      </c>
      <c r="J13985" s="0" t="n">
        <v>0.04</v>
      </c>
      <c r="K13985" s="0" t="n">
        <v>49</v>
      </c>
      <c r="L13985" s="0" t="n">
        <v>6.3</v>
      </c>
      <c r="M13985" s="0" t="s">
        <v>36</v>
      </c>
      <c r="N13985" s="0" t="s">
        <v>35</v>
      </c>
      <c r="O13985" s="0" t="s">
        <v>177</v>
      </c>
      <c r="P13985" s="0" t="n">
        <f aca="false">IF(AND(OR(Dashboard!$B$5="All",D13985=Dashboard!$B$5),OR(Dashboard!$D$5="All",N13985=Dashboard!$D$5),OR(AND(C13985&lt;&gt;"",C13985&gt;=Dashboard!$F$5,C13985&lt;=Dashboard!$H$5),AND(C13985="",Dashboard!$F$5&lt;=1980,Dashboard!$H$5&gt;=2016))),1,0)</f>
        <v>1</v>
      </c>
      <c r="Q13985" s="0" t="n">
        <f aca="false">J13985*P13985+ROW()*0.00000001</f>
        <v>0.04013985</v>
      </c>
    </row>
    <row r="13986" customFormat="false" ht="15" hidden="false" customHeight="false" outlineLevel="0" collapsed="false">
      <c r="A13986" s="0" t="s">
        <v>6337</v>
      </c>
      <c r="B13986" s="0" t="s">
        <v>851</v>
      </c>
      <c r="C13986" s="0" t="n">
        <v>2014</v>
      </c>
      <c r="D13986" s="0" t="s">
        <v>46</v>
      </c>
      <c r="E13986" s="0" t="s">
        <v>782</v>
      </c>
      <c r="F13986" s="0" t="n">
        <v>0</v>
      </c>
      <c r="G13986" s="0" t="n">
        <v>0</v>
      </c>
      <c r="H13986" s="0" t="n">
        <v>0.04</v>
      </c>
      <c r="I13986" s="0" t="n">
        <v>0</v>
      </c>
      <c r="J13986" s="0" t="n">
        <v>0.04</v>
      </c>
      <c r="N13986" s="0" t="s">
        <v>74</v>
      </c>
      <c r="P13986" s="0" t="n">
        <f aca="false">IF(AND(OR(Dashboard!$B$5="All",D13986=Dashboard!$B$5),OR(Dashboard!$D$5="All",N13986=Dashboard!$D$5),OR(AND(C13986&lt;&gt;"",C13986&gt;=Dashboard!$F$5,C13986&lt;=Dashboard!$H$5),AND(C13986="",Dashboard!$F$5&lt;=1980,Dashboard!$H$5&gt;=2016))),1,0)</f>
        <v>1</v>
      </c>
      <c r="Q13986" s="0" t="n">
        <f aca="false">J13986*P13986+ROW()*0.00000001</f>
        <v>0.04013986</v>
      </c>
    </row>
    <row r="13987" customFormat="false" ht="15" hidden="false" customHeight="false" outlineLevel="0" collapsed="false">
      <c r="A13987" s="0" t="s">
        <v>4870</v>
      </c>
      <c r="B13987" s="0" t="s">
        <v>186</v>
      </c>
      <c r="C13987" s="0" t="n">
        <v>2002</v>
      </c>
      <c r="D13987" s="0" t="s">
        <v>34</v>
      </c>
      <c r="E13987" s="0" t="s">
        <v>220</v>
      </c>
      <c r="F13987" s="0" t="n">
        <v>0.03</v>
      </c>
      <c r="G13987" s="0" t="n">
        <v>0.01</v>
      </c>
      <c r="H13987" s="0" t="n">
        <v>0</v>
      </c>
      <c r="I13987" s="0" t="n">
        <v>0</v>
      </c>
      <c r="J13987" s="0" t="n">
        <v>0.04</v>
      </c>
      <c r="K13987" s="0" t="n">
        <v>44</v>
      </c>
      <c r="M13987" s="0" t="s">
        <v>103</v>
      </c>
      <c r="N13987" s="0" t="s">
        <v>35</v>
      </c>
      <c r="O13987" s="0" t="s">
        <v>177</v>
      </c>
      <c r="P13987" s="0" t="n">
        <f aca="false">IF(AND(OR(Dashboard!$B$5="All",D13987=Dashboard!$B$5),OR(Dashboard!$D$5="All",N13987=Dashboard!$D$5),OR(AND(C13987&lt;&gt;"",C13987&gt;=Dashboard!$F$5,C13987&lt;=Dashboard!$H$5),AND(C13987="",Dashboard!$F$5&lt;=1980,Dashboard!$H$5&gt;=2016))),1,0)</f>
        <v>1</v>
      </c>
      <c r="Q13987" s="0" t="n">
        <f aca="false">J13987*P13987+ROW()*0.00000001</f>
        <v>0.04013987</v>
      </c>
    </row>
    <row r="13988" customFormat="false" ht="15" hidden="false" customHeight="false" outlineLevel="0" collapsed="false">
      <c r="A13988" s="0" t="s">
        <v>5695</v>
      </c>
      <c r="B13988" s="0" t="s">
        <v>152</v>
      </c>
      <c r="C13988" s="0" t="n">
        <v>2014</v>
      </c>
      <c r="D13988" s="0" t="s">
        <v>71</v>
      </c>
      <c r="E13988" s="0" t="s">
        <v>220</v>
      </c>
      <c r="F13988" s="0" t="n">
        <v>0.01</v>
      </c>
      <c r="G13988" s="0" t="n">
        <v>0.03</v>
      </c>
      <c r="H13988" s="0" t="n">
        <v>0</v>
      </c>
      <c r="I13988" s="0" t="n">
        <v>0</v>
      </c>
      <c r="J13988" s="0" t="n">
        <v>0.04</v>
      </c>
      <c r="K13988" s="0" t="n">
        <v>58</v>
      </c>
      <c r="L13988" s="0" t="n">
        <v>7.7</v>
      </c>
      <c r="M13988" s="0" t="s">
        <v>73</v>
      </c>
      <c r="N13988" s="0" t="s">
        <v>152</v>
      </c>
      <c r="O13988" s="0" t="s">
        <v>53</v>
      </c>
      <c r="P13988" s="0" t="n">
        <f aca="false">IF(AND(OR(Dashboard!$B$5="All",D13988=Dashboard!$B$5),OR(Dashboard!$D$5="All",N13988=Dashboard!$D$5),OR(AND(C13988&lt;&gt;"",C13988&gt;=Dashboard!$F$5,C13988&lt;=Dashboard!$H$5),AND(C13988="",Dashboard!$F$5&lt;=1980,Dashboard!$H$5&gt;=2016))),1,0)</f>
        <v>1</v>
      </c>
      <c r="Q13988" s="0" t="n">
        <f aca="false">J13988*P13988+ROW()*0.00000001</f>
        <v>0.04013988</v>
      </c>
    </row>
    <row r="13989" customFormat="false" ht="15" hidden="false" customHeight="false" outlineLevel="0" collapsed="false">
      <c r="A13989" s="0" t="s">
        <v>10087</v>
      </c>
      <c r="B13989" s="0" t="s">
        <v>50</v>
      </c>
      <c r="C13989" s="0" t="n">
        <v>2006</v>
      </c>
      <c r="D13989" s="0" t="s">
        <v>56</v>
      </c>
      <c r="E13989" s="0" t="s">
        <v>91</v>
      </c>
      <c r="F13989" s="0" t="n">
        <v>0.03</v>
      </c>
      <c r="G13989" s="0" t="n">
        <v>0</v>
      </c>
      <c r="H13989" s="0" t="n">
        <v>0</v>
      </c>
      <c r="I13989" s="0" t="n">
        <v>0</v>
      </c>
      <c r="J13989" s="0" t="n">
        <v>0.04</v>
      </c>
      <c r="K13989" s="0" t="n">
        <v>39</v>
      </c>
      <c r="L13989" s="0" t="n">
        <v>7.4</v>
      </c>
      <c r="M13989" s="0" t="s">
        <v>125</v>
      </c>
      <c r="N13989" s="0" t="s">
        <v>35</v>
      </c>
      <c r="O13989" s="0" t="s">
        <v>177</v>
      </c>
      <c r="P13989" s="0" t="n">
        <f aca="false">IF(AND(OR(Dashboard!$B$5="All",D13989=Dashboard!$B$5),OR(Dashboard!$D$5="All",N13989=Dashboard!$D$5),OR(AND(C13989&lt;&gt;"",C13989&gt;=Dashboard!$F$5,C13989&lt;=Dashboard!$H$5),AND(C13989="",Dashboard!$F$5&lt;=1980,Dashboard!$H$5&gt;=2016))),1,0)</f>
        <v>1</v>
      </c>
      <c r="Q13989" s="0" t="n">
        <f aca="false">J13989*P13989+ROW()*0.00000001</f>
        <v>0.04013989</v>
      </c>
    </row>
    <row r="13990" customFormat="false" ht="15" hidden="false" customHeight="false" outlineLevel="0" collapsed="false">
      <c r="A13990" s="0" t="s">
        <v>10088</v>
      </c>
      <c r="B13990" s="0" t="s">
        <v>76</v>
      </c>
      <c r="C13990" s="0" t="n">
        <v>2002</v>
      </c>
      <c r="D13990" s="0" t="s">
        <v>34</v>
      </c>
      <c r="E13990" s="0" t="s">
        <v>220</v>
      </c>
      <c r="F13990" s="0" t="n">
        <v>0</v>
      </c>
      <c r="G13990" s="0" t="n">
        <v>0</v>
      </c>
      <c r="H13990" s="0" t="n">
        <v>0.04</v>
      </c>
      <c r="I13990" s="0" t="n">
        <v>0</v>
      </c>
      <c r="J13990" s="0" t="n">
        <v>0.04</v>
      </c>
      <c r="N13990" s="0" t="s">
        <v>74</v>
      </c>
      <c r="P13990" s="0" t="n">
        <f aca="false">IF(AND(OR(Dashboard!$B$5="All",D13990=Dashboard!$B$5),OR(Dashboard!$D$5="All",N13990=Dashboard!$D$5),OR(AND(C13990&lt;&gt;"",C13990&gt;=Dashboard!$F$5,C13990&lt;=Dashboard!$H$5),AND(C13990="",Dashboard!$F$5&lt;=1980,Dashboard!$H$5&gt;=2016))),1,0)</f>
        <v>1</v>
      </c>
      <c r="Q13990" s="0" t="n">
        <f aca="false">J13990*P13990+ROW()*0.00000001</f>
        <v>0.0401399</v>
      </c>
    </row>
    <row r="13991" customFormat="false" ht="15" hidden="false" customHeight="false" outlineLevel="0" collapsed="false">
      <c r="A13991" s="0" t="s">
        <v>10089</v>
      </c>
      <c r="B13991" s="0" t="s">
        <v>33</v>
      </c>
      <c r="C13991" s="0" t="n">
        <v>2009</v>
      </c>
      <c r="D13991" s="0" t="s">
        <v>52</v>
      </c>
      <c r="E13991" s="0" t="s">
        <v>124</v>
      </c>
      <c r="F13991" s="0" t="n">
        <v>0.03</v>
      </c>
      <c r="G13991" s="0" t="n">
        <v>0</v>
      </c>
      <c r="H13991" s="0" t="n">
        <v>0</v>
      </c>
      <c r="I13991" s="0" t="n">
        <v>0</v>
      </c>
      <c r="J13991" s="0" t="n">
        <v>0.04</v>
      </c>
      <c r="N13991" s="0" t="s">
        <v>35</v>
      </c>
      <c r="P13991" s="0" t="n">
        <f aca="false">IF(AND(OR(Dashboard!$B$5="All",D13991=Dashboard!$B$5),OR(Dashboard!$D$5="All",N13991=Dashboard!$D$5),OR(AND(C13991&lt;&gt;"",C13991&gt;=Dashboard!$F$5,C13991&lt;=Dashboard!$H$5),AND(C13991="",Dashboard!$F$5&lt;=1980,Dashboard!$H$5&gt;=2016))),1,0)</f>
        <v>1</v>
      </c>
      <c r="Q13991" s="0" t="n">
        <f aca="false">J13991*P13991+ROW()*0.00000001</f>
        <v>0.04013991</v>
      </c>
    </row>
    <row r="13992" customFormat="false" ht="15" hidden="false" customHeight="false" outlineLevel="0" collapsed="false">
      <c r="A13992" s="0" t="s">
        <v>204</v>
      </c>
      <c r="B13992" s="0" t="s">
        <v>152</v>
      </c>
      <c r="C13992" s="0" t="n">
        <v>2003</v>
      </c>
      <c r="D13992" s="0" t="s">
        <v>56</v>
      </c>
      <c r="E13992" s="0" t="s">
        <v>65</v>
      </c>
      <c r="F13992" s="0" t="n">
        <v>0.02</v>
      </c>
      <c r="G13992" s="0" t="n">
        <v>0.02</v>
      </c>
      <c r="H13992" s="0" t="n">
        <v>0</v>
      </c>
      <c r="I13992" s="0" t="n">
        <v>0</v>
      </c>
      <c r="J13992" s="0" t="n">
        <v>0.04</v>
      </c>
      <c r="K13992" s="0" t="n">
        <v>83</v>
      </c>
      <c r="L13992" s="0" t="n">
        <v>7.4</v>
      </c>
      <c r="M13992" s="0" t="s">
        <v>73</v>
      </c>
      <c r="N13992" s="0" t="s">
        <v>152</v>
      </c>
      <c r="O13992" s="0" t="s">
        <v>42</v>
      </c>
      <c r="P13992" s="0" t="n">
        <f aca="false">IF(AND(OR(Dashboard!$B$5="All",D13992=Dashboard!$B$5),OR(Dashboard!$D$5="All",N13992=Dashboard!$D$5),OR(AND(C13992&lt;&gt;"",C13992&gt;=Dashboard!$F$5,C13992&lt;=Dashboard!$H$5),AND(C13992="",Dashboard!$F$5&lt;=1980,Dashboard!$H$5&gt;=2016))),1,0)</f>
        <v>1</v>
      </c>
      <c r="Q13992" s="0" t="n">
        <f aca="false">J13992*P13992+ROW()*0.00000001</f>
        <v>0.04013992</v>
      </c>
    </row>
    <row r="13993" customFormat="false" ht="15" hidden="false" customHeight="false" outlineLevel="0" collapsed="false">
      <c r="A13993" s="0" t="s">
        <v>10090</v>
      </c>
      <c r="B13993" s="0" t="s">
        <v>76</v>
      </c>
      <c r="C13993" s="0" t="n">
        <v>2006</v>
      </c>
      <c r="D13993" s="0" t="s">
        <v>114</v>
      </c>
      <c r="E13993" s="0" t="s">
        <v>7789</v>
      </c>
      <c r="F13993" s="0" t="n">
        <v>0</v>
      </c>
      <c r="G13993" s="0" t="n">
        <v>0</v>
      </c>
      <c r="H13993" s="0" t="n">
        <v>0.04</v>
      </c>
      <c r="I13993" s="0" t="n">
        <v>0</v>
      </c>
      <c r="J13993" s="0" t="n">
        <v>0.04</v>
      </c>
      <c r="N13993" s="0" t="s">
        <v>74</v>
      </c>
      <c r="P13993" s="0" t="n">
        <f aca="false">IF(AND(OR(Dashboard!$B$5="All",D13993=Dashboard!$B$5),OR(Dashboard!$D$5="All",N13993=Dashboard!$D$5),OR(AND(C13993&lt;&gt;"",C13993&gt;=Dashboard!$F$5,C13993&lt;=Dashboard!$H$5),AND(C13993="",Dashboard!$F$5&lt;=1980,Dashboard!$H$5&gt;=2016))),1,0)</f>
        <v>1</v>
      </c>
      <c r="Q13993" s="0" t="n">
        <f aca="false">J13993*P13993+ROW()*0.00000001</f>
        <v>0.04013993</v>
      </c>
    </row>
    <row r="13994" customFormat="false" ht="15" hidden="false" customHeight="false" outlineLevel="0" collapsed="false">
      <c r="A13994" s="0" t="s">
        <v>9136</v>
      </c>
      <c r="B13994" s="0" t="s">
        <v>94</v>
      </c>
      <c r="C13994" s="0" t="n">
        <v>2015</v>
      </c>
      <c r="D13994" s="0" t="s">
        <v>46</v>
      </c>
      <c r="E13994" s="0" t="s">
        <v>8452</v>
      </c>
      <c r="F13994" s="0" t="n">
        <v>0.01</v>
      </c>
      <c r="G13994" s="0" t="n">
        <v>0</v>
      </c>
      <c r="H13994" s="0" t="n">
        <v>0.03</v>
      </c>
      <c r="I13994" s="0" t="n">
        <v>0</v>
      </c>
      <c r="J13994" s="0" t="n">
        <v>0.04</v>
      </c>
      <c r="K13994" s="0" t="n">
        <v>69</v>
      </c>
      <c r="L13994" s="0" t="n">
        <v>7.9</v>
      </c>
      <c r="M13994" s="0" t="s">
        <v>103</v>
      </c>
      <c r="N13994" s="0" t="s">
        <v>74</v>
      </c>
      <c r="O13994" s="0" t="s">
        <v>67</v>
      </c>
      <c r="P13994" s="0" t="n">
        <f aca="false">IF(AND(OR(Dashboard!$B$5="All",D13994=Dashboard!$B$5),OR(Dashboard!$D$5="All",N13994=Dashboard!$D$5),OR(AND(C13994&lt;&gt;"",C13994&gt;=Dashboard!$F$5,C13994&lt;=Dashboard!$H$5),AND(C13994="",Dashboard!$F$5&lt;=1980,Dashboard!$H$5&gt;=2016))),1,0)</f>
        <v>1</v>
      </c>
      <c r="Q13994" s="0" t="n">
        <f aca="false">J13994*P13994+ROW()*0.00000001</f>
        <v>0.04013994</v>
      </c>
    </row>
    <row r="13995" customFormat="false" ht="15" hidden="false" customHeight="false" outlineLevel="0" collapsed="false">
      <c r="A13995" s="0" t="s">
        <v>7567</v>
      </c>
      <c r="B13995" s="0" t="s">
        <v>64</v>
      </c>
      <c r="C13995" s="0" t="n">
        <v>2009</v>
      </c>
      <c r="D13995" s="0" t="s">
        <v>41</v>
      </c>
      <c r="E13995" s="0" t="s">
        <v>7449</v>
      </c>
      <c r="F13995" s="0" t="n">
        <v>0.03</v>
      </c>
      <c r="G13995" s="0" t="n">
        <v>0</v>
      </c>
      <c r="H13995" s="0" t="n">
        <v>0</v>
      </c>
      <c r="I13995" s="0" t="n">
        <v>0</v>
      </c>
      <c r="J13995" s="0" t="n">
        <v>0.04</v>
      </c>
      <c r="M13995" s="0" t="s">
        <v>36</v>
      </c>
      <c r="N13995" s="0" t="s">
        <v>66</v>
      </c>
      <c r="P13995" s="0" t="n">
        <f aca="false">IF(AND(OR(Dashboard!$B$5="All",D13995=Dashboard!$B$5),OR(Dashboard!$D$5="All",N13995=Dashboard!$D$5),OR(AND(C13995&lt;&gt;"",C13995&gt;=Dashboard!$F$5,C13995&lt;=Dashboard!$H$5),AND(C13995="",Dashboard!$F$5&lt;=1980,Dashboard!$H$5&gt;=2016))),1,0)</f>
        <v>1</v>
      </c>
      <c r="Q13995" s="0" t="n">
        <f aca="false">J13995*P13995+ROW()*0.00000001</f>
        <v>0.04013995</v>
      </c>
    </row>
    <row r="13996" customFormat="false" ht="15" hidden="false" customHeight="false" outlineLevel="0" collapsed="false">
      <c r="A13996" s="0" t="s">
        <v>10091</v>
      </c>
      <c r="B13996" s="0" t="s">
        <v>50</v>
      </c>
      <c r="C13996" s="0" t="n">
        <v>2008</v>
      </c>
      <c r="D13996" s="0" t="s">
        <v>56</v>
      </c>
      <c r="E13996" s="0" t="s">
        <v>2960</v>
      </c>
      <c r="F13996" s="0" t="n">
        <v>0.03</v>
      </c>
      <c r="G13996" s="0" t="n">
        <v>0</v>
      </c>
      <c r="H13996" s="0" t="n">
        <v>0</v>
      </c>
      <c r="I13996" s="0" t="n">
        <v>0</v>
      </c>
      <c r="J13996" s="0" t="n">
        <v>0.04</v>
      </c>
      <c r="K13996" s="0" t="n">
        <v>68</v>
      </c>
      <c r="L13996" s="0" t="n">
        <v>7.3</v>
      </c>
      <c r="M13996" s="0" t="s">
        <v>103</v>
      </c>
      <c r="N13996" s="0" t="s">
        <v>35</v>
      </c>
      <c r="O13996" s="0" t="s">
        <v>67</v>
      </c>
      <c r="P13996" s="0" t="n">
        <f aca="false">IF(AND(OR(Dashboard!$B$5="All",D13996=Dashboard!$B$5),OR(Dashboard!$D$5="All",N13996=Dashboard!$D$5),OR(AND(C13996&lt;&gt;"",C13996&gt;=Dashboard!$F$5,C13996&lt;=Dashboard!$H$5),AND(C13996="",Dashboard!$F$5&lt;=1980,Dashboard!$H$5&gt;=2016))),1,0)</f>
        <v>1</v>
      </c>
      <c r="Q13996" s="0" t="n">
        <f aca="false">J13996*P13996+ROW()*0.00000001</f>
        <v>0.04013996</v>
      </c>
    </row>
    <row r="13997" customFormat="false" ht="15" hidden="false" customHeight="false" outlineLevel="0" collapsed="false">
      <c r="A13997" s="0" t="s">
        <v>10092</v>
      </c>
      <c r="B13997" s="0" t="s">
        <v>70</v>
      </c>
      <c r="C13997" s="0" t="n">
        <v>2008</v>
      </c>
      <c r="D13997" s="0" t="s">
        <v>114</v>
      </c>
      <c r="E13997" s="0" t="s">
        <v>89</v>
      </c>
      <c r="F13997" s="0" t="n">
        <v>0</v>
      </c>
      <c r="G13997" s="0" t="n">
        <v>0</v>
      </c>
      <c r="H13997" s="0" t="n">
        <v>0.04</v>
      </c>
      <c r="I13997" s="0" t="n">
        <v>0</v>
      </c>
      <c r="J13997" s="0" t="n">
        <v>0.04</v>
      </c>
      <c r="N13997" s="0" t="s">
        <v>74</v>
      </c>
      <c r="P13997" s="0" t="n">
        <f aca="false">IF(AND(OR(Dashboard!$B$5="All",D13997=Dashboard!$B$5),OR(Dashboard!$D$5="All",N13997=Dashboard!$D$5),OR(AND(C13997&lt;&gt;"",C13997&gt;=Dashboard!$F$5,C13997&lt;=Dashboard!$H$5),AND(C13997="",Dashboard!$F$5&lt;=1980,Dashboard!$H$5&gt;=2016))),1,0)</f>
        <v>1</v>
      </c>
      <c r="Q13997" s="0" t="n">
        <f aca="false">J13997*P13997+ROW()*0.00000001</f>
        <v>0.04013997</v>
      </c>
    </row>
    <row r="13998" customFormat="false" ht="15" hidden="false" customHeight="false" outlineLevel="0" collapsed="false">
      <c r="A13998" s="0" t="s">
        <v>3692</v>
      </c>
      <c r="B13998" s="0" t="s">
        <v>70</v>
      </c>
      <c r="C13998" s="0" t="n">
        <v>2014</v>
      </c>
      <c r="D13998" s="0" t="s">
        <v>46</v>
      </c>
      <c r="E13998" s="0" t="s">
        <v>1160</v>
      </c>
      <c r="F13998" s="0" t="n">
        <v>0.03</v>
      </c>
      <c r="G13998" s="0" t="n">
        <v>0</v>
      </c>
      <c r="H13998" s="0" t="n">
        <v>0</v>
      </c>
      <c r="I13998" s="0" t="n">
        <v>0.01</v>
      </c>
      <c r="J13998" s="0" t="n">
        <v>0.04</v>
      </c>
      <c r="N13998" s="0" t="s">
        <v>74</v>
      </c>
      <c r="P13998" s="0" t="n">
        <f aca="false">IF(AND(OR(Dashboard!$B$5="All",D13998=Dashboard!$B$5),OR(Dashboard!$D$5="All",N13998=Dashboard!$D$5),OR(AND(C13998&lt;&gt;"",C13998&gt;=Dashboard!$F$5,C13998&lt;=Dashboard!$H$5),AND(C13998="",Dashboard!$F$5&lt;=1980,Dashboard!$H$5&gt;=2016))),1,0)</f>
        <v>1</v>
      </c>
      <c r="Q13998" s="0" t="n">
        <f aca="false">J13998*P13998+ROW()*0.00000001</f>
        <v>0.04013998</v>
      </c>
    </row>
    <row r="13999" customFormat="false" ht="15" hidden="false" customHeight="false" outlineLevel="0" collapsed="false">
      <c r="A13999" s="0" t="s">
        <v>10093</v>
      </c>
      <c r="B13999" s="0" t="s">
        <v>50</v>
      </c>
      <c r="C13999" s="0" t="n">
        <v>2005</v>
      </c>
      <c r="D13999" s="0" t="s">
        <v>52</v>
      </c>
      <c r="E13999" s="0" t="s">
        <v>560</v>
      </c>
      <c r="F13999" s="0" t="n">
        <v>0.03</v>
      </c>
      <c r="G13999" s="0" t="n">
        <v>0</v>
      </c>
      <c r="H13999" s="0" t="n">
        <v>0</v>
      </c>
      <c r="I13999" s="0" t="n">
        <v>0</v>
      </c>
      <c r="J13999" s="0" t="n">
        <v>0.04</v>
      </c>
      <c r="M13999" s="0" t="s">
        <v>36</v>
      </c>
      <c r="N13999" s="0" t="s">
        <v>35</v>
      </c>
      <c r="P13999" s="0" t="n">
        <f aca="false">IF(AND(OR(Dashboard!$B$5="All",D13999=Dashboard!$B$5),OR(Dashboard!$D$5="All",N13999=Dashboard!$D$5),OR(AND(C13999&lt;&gt;"",C13999&gt;=Dashboard!$F$5,C13999&lt;=Dashboard!$H$5),AND(C13999="",Dashboard!$F$5&lt;=1980,Dashboard!$H$5&gt;=2016))),1,0)</f>
        <v>1</v>
      </c>
      <c r="Q13999" s="0" t="n">
        <f aca="false">J13999*P13999+ROW()*0.00000001</f>
        <v>0.04013999</v>
      </c>
    </row>
    <row r="14000" customFormat="false" ht="15" hidden="false" customHeight="false" outlineLevel="0" collapsed="false">
      <c r="A14000" s="0" t="s">
        <v>2063</v>
      </c>
      <c r="B14000" s="0" t="s">
        <v>85</v>
      </c>
      <c r="C14000" s="0" t="n">
        <v>2005</v>
      </c>
      <c r="D14000" s="0" t="s">
        <v>41</v>
      </c>
      <c r="E14000" s="0" t="s">
        <v>1524</v>
      </c>
      <c r="F14000" s="0" t="n">
        <v>0.03</v>
      </c>
      <c r="G14000" s="0" t="n">
        <v>0.01</v>
      </c>
      <c r="H14000" s="0" t="n">
        <v>0</v>
      </c>
      <c r="I14000" s="0" t="n">
        <v>0</v>
      </c>
      <c r="J14000" s="0" t="n">
        <v>0.04</v>
      </c>
      <c r="N14000" s="0" t="s">
        <v>35</v>
      </c>
      <c r="P14000" s="0" t="n">
        <f aca="false">IF(AND(OR(Dashboard!$B$5="All",D14000=Dashboard!$B$5),OR(Dashboard!$D$5="All",N14000=Dashboard!$D$5),OR(AND(C14000&lt;&gt;"",C14000&gt;=Dashboard!$F$5,C14000&lt;=Dashboard!$H$5),AND(C14000="",Dashboard!$F$5&lt;=1980,Dashboard!$H$5&gt;=2016))),1,0)</f>
        <v>1</v>
      </c>
      <c r="Q14000" s="0" t="n">
        <f aca="false">J14000*P14000+ROW()*0.00000001</f>
        <v>0.04014</v>
      </c>
    </row>
    <row r="14001" customFormat="false" ht="15" hidden="false" customHeight="false" outlineLevel="0" collapsed="false">
      <c r="A14001" s="0" t="s">
        <v>10094</v>
      </c>
      <c r="B14001" s="0" t="s">
        <v>50</v>
      </c>
      <c r="C14001" s="0" t="n">
        <v>2006</v>
      </c>
      <c r="D14001" s="0" t="s">
        <v>46</v>
      </c>
      <c r="E14001" s="0" t="s">
        <v>35</v>
      </c>
      <c r="F14001" s="0" t="n">
        <v>0</v>
      </c>
      <c r="G14001" s="0" t="n">
        <v>0</v>
      </c>
      <c r="H14001" s="0" t="n">
        <v>0.04</v>
      </c>
      <c r="I14001" s="0" t="n">
        <v>0</v>
      </c>
      <c r="J14001" s="0" t="n">
        <v>0.04</v>
      </c>
      <c r="N14001" s="0" t="s">
        <v>35</v>
      </c>
      <c r="P14001" s="0" t="n">
        <f aca="false">IF(AND(OR(Dashboard!$B$5="All",D14001=Dashboard!$B$5),OR(Dashboard!$D$5="All",N14001=Dashboard!$D$5),OR(AND(C14001&lt;&gt;"",C14001&gt;=Dashboard!$F$5,C14001&lt;=Dashboard!$H$5),AND(C14001="",Dashboard!$F$5&lt;=1980,Dashboard!$H$5&gt;=2016))),1,0)</f>
        <v>1</v>
      </c>
      <c r="Q14001" s="0" t="n">
        <f aca="false">J14001*P14001+ROW()*0.00000001</f>
        <v>0.04014001</v>
      </c>
    </row>
    <row r="14002" customFormat="false" ht="15" hidden="false" customHeight="false" outlineLevel="0" collapsed="false">
      <c r="A14002" s="0" t="s">
        <v>10095</v>
      </c>
      <c r="B14002" s="0" t="s">
        <v>94</v>
      </c>
      <c r="C14002" s="0" t="n">
        <v>2015</v>
      </c>
      <c r="D14002" s="0" t="s">
        <v>71</v>
      </c>
      <c r="E14002" s="0" t="s">
        <v>124</v>
      </c>
      <c r="F14002" s="0" t="n">
        <v>0</v>
      </c>
      <c r="G14002" s="0" t="n">
        <v>0.03</v>
      </c>
      <c r="H14002" s="0" t="n">
        <v>0</v>
      </c>
      <c r="I14002" s="0" t="n">
        <v>0.01</v>
      </c>
      <c r="J14002" s="0" t="n">
        <v>0.04</v>
      </c>
      <c r="K14002" s="0" t="n">
        <v>69</v>
      </c>
      <c r="L14002" s="0" t="n">
        <v>6.4</v>
      </c>
      <c r="M14002" s="0" t="s">
        <v>103</v>
      </c>
      <c r="N14002" s="0" t="s">
        <v>74</v>
      </c>
      <c r="O14002" s="0" t="s">
        <v>67</v>
      </c>
      <c r="P14002" s="0" t="n">
        <f aca="false">IF(AND(OR(Dashboard!$B$5="All",D14002=Dashboard!$B$5),OR(Dashboard!$D$5="All",N14002=Dashboard!$D$5),OR(AND(C14002&lt;&gt;"",C14002&gt;=Dashboard!$F$5,C14002&lt;=Dashboard!$H$5),AND(C14002="",Dashboard!$F$5&lt;=1980,Dashboard!$H$5&gt;=2016))),1,0)</f>
        <v>1</v>
      </c>
      <c r="Q14002" s="0" t="n">
        <f aca="false">J14002*P14002+ROW()*0.00000001</f>
        <v>0.04014002</v>
      </c>
    </row>
    <row r="14003" customFormat="false" ht="15" hidden="false" customHeight="false" outlineLevel="0" collapsed="false">
      <c r="A14003" s="0" t="s">
        <v>10096</v>
      </c>
      <c r="B14003" s="0" t="s">
        <v>164</v>
      </c>
      <c r="C14003" s="0" t="n">
        <v>2009</v>
      </c>
      <c r="D14003" s="0" t="s">
        <v>41</v>
      </c>
      <c r="E14003" s="0" t="s">
        <v>1664</v>
      </c>
      <c r="F14003" s="0" t="n">
        <v>0.03</v>
      </c>
      <c r="G14003" s="0" t="n">
        <v>0</v>
      </c>
      <c r="H14003" s="0" t="n">
        <v>0</v>
      </c>
      <c r="I14003" s="0" t="n">
        <v>0</v>
      </c>
      <c r="J14003" s="0" t="n">
        <v>0.04</v>
      </c>
      <c r="M14003" s="0" t="s">
        <v>125</v>
      </c>
      <c r="N14003" s="0" t="s">
        <v>74</v>
      </c>
      <c r="P14003" s="0" t="n">
        <f aca="false">IF(AND(OR(Dashboard!$B$5="All",D14003=Dashboard!$B$5),OR(Dashboard!$D$5="All",N14003=Dashboard!$D$5),OR(AND(C14003&lt;&gt;"",C14003&gt;=Dashboard!$F$5,C14003&lt;=Dashboard!$H$5),AND(C14003="",Dashboard!$F$5&lt;=1980,Dashboard!$H$5&gt;=2016))),1,0)</f>
        <v>1</v>
      </c>
      <c r="Q14003" s="0" t="n">
        <f aca="false">J14003*P14003+ROW()*0.00000001</f>
        <v>0.04014003</v>
      </c>
    </row>
    <row r="14004" customFormat="false" ht="15" hidden="false" customHeight="false" outlineLevel="0" collapsed="false">
      <c r="A14004" s="0" t="s">
        <v>10097</v>
      </c>
      <c r="B14004" s="0" t="s">
        <v>152</v>
      </c>
      <c r="C14004" s="0" t="n">
        <v>2011</v>
      </c>
      <c r="D14004" s="0" t="s">
        <v>246</v>
      </c>
      <c r="E14004" s="0" t="s">
        <v>520</v>
      </c>
      <c r="F14004" s="0" t="n">
        <v>0</v>
      </c>
      <c r="G14004" s="0" t="n">
        <v>0.03</v>
      </c>
      <c r="H14004" s="0" t="n">
        <v>0</v>
      </c>
      <c r="I14004" s="0" t="n">
        <v>0</v>
      </c>
      <c r="J14004" s="0" t="n">
        <v>0.04</v>
      </c>
      <c r="K14004" s="0" t="n">
        <v>66</v>
      </c>
      <c r="L14004" s="0" t="n">
        <v>7.8</v>
      </c>
      <c r="M14004" s="0" t="s">
        <v>125</v>
      </c>
      <c r="N14004" s="0" t="s">
        <v>152</v>
      </c>
      <c r="O14004" s="0" t="s">
        <v>67</v>
      </c>
      <c r="P14004" s="0" t="n">
        <f aca="false">IF(AND(OR(Dashboard!$B$5="All",D14004=Dashboard!$B$5),OR(Dashboard!$D$5="All",N14004=Dashboard!$D$5),OR(AND(C14004&lt;&gt;"",C14004&gt;=Dashboard!$F$5,C14004&lt;=Dashboard!$H$5),AND(C14004="",Dashboard!$F$5&lt;=1980,Dashboard!$H$5&gt;=2016))),1,0)</f>
        <v>1</v>
      </c>
      <c r="Q14004" s="0" t="n">
        <f aca="false">J14004*P14004+ROW()*0.00000001</f>
        <v>0.04014004</v>
      </c>
    </row>
    <row r="14005" customFormat="false" ht="15" hidden="false" customHeight="false" outlineLevel="0" collapsed="false">
      <c r="A14005" s="0" t="s">
        <v>10098</v>
      </c>
      <c r="B14005" s="0" t="s">
        <v>76</v>
      </c>
      <c r="C14005" s="0" t="n">
        <v>2007</v>
      </c>
      <c r="D14005" s="0" t="s">
        <v>34</v>
      </c>
      <c r="E14005" s="0" t="s">
        <v>142</v>
      </c>
      <c r="F14005" s="0" t="n">
        <v>0.02</v>
      </c>
      <c r="G14005" s="0" t="n">
        <v>0.01</v>
      </c>
      <c r="H14005" s="0" t="n">
        <v>0</v>
      </c>
      <c r="I14005" s="0" t="n">
        <v>0</v>
      </c>
      <c r="J14005" s="0" t="n">
        <v>0.04</v>
      </c>
      <c r="K14005" s="0" t="n">
        <v>74</v>
      </c>
      <c r="L14005" s="0" t="n">
        <v>7.4</v>
      </c>
      <c r="M14005" s="0" t="s">
        <v>36</v>
      </c>
      <c r="N14005" s="0" t="s">
        <v>74</v>
      </c>
      <c r="O14005" s="0" t="s">
        <v>37</v>
      </c>
      <c r="P14005" s="0" t="n">
        <f aca="false">IF(AND(OR(Dashboard!$B$5="All",D14005=Dashboard!$B$5),OR(Dashboard!$D$5="All",N14005=Dashboard!$D$5),OR(AND(C14005&lt;&gt;"",C14005&gt;=Dashboard!$F$5,C14005&lt;=Dashboard!$H$5),AND(C14005="",Dashboard!$F$5&lt;=1980,Dashboard!$H$5&gt;=2016))),1,0)</f>
        <v>1</v>
      </c>
      <c r="Q14005" s="0" t="n">
        <f aca="false">J14005*P14005+ROW()*0.00000001</f>
        <v>0.04014005</v>
      </c>
    </row>
    <row r="14006" customFormat="false" ht="15" hidden="false" customHeight="false" outlineLevel="0" collapsed="false">
      <c r="A14006" s="0" t="s">
        <v>10099</v>
      </c>
      <c r="B14006" s="0" t="s">
        <v>50</v>
      </c>
      <c r="C14006" s="0" t="n">
        <v>2008</v>
      </c>
      <c r="D14006" s="0" t="s">
        <v>58</v>
      </c>
      <c r="E14006" s="0" t="s">
        <v>220</v>
      </c>
      <c r="F14006" s="0" t="n">
        <v>0.03</v>
      </c>
      <c r="G14006" s="0" t="n">
        <v>0</v>
      </c>
      <c r="H14006" s="0" t="n">
        <v>0</v>
      </c>
      <c r="I14006" s="0" t="n">
        <v>0</v>
      </c>
      <c r="J14006" s="0" t="n">
        <v>0.04</v>
      </c>
      <c r="M14006" s="0" t="s">
        <v>36</v>
      </c>
      <c r="N14006" s="0" t="s">
        <v>35</v>
      </c>
      <c r="P14006" s="0" t="n">
        <f aca="false">IF(AND(OR(Dashboard!$B$5="All",D14006=Dashboard!$B$5),OR(Dashboard!$D$5="All",N14006=Dashboard!$D$5),OR(AND(C14006&lt;&gt;"",C14006&gt;=Dashboard!$F$5,C14006&lt;=Dashboard!$H$5),AND(C14006="",Dashboard!$F$5&lt;=1980,Dashboard!$H$5&gt;=2016))),1,0)</f>
        <v>1</v>
      </c>
      <c r="Q14006" s="0" t="n">
        <f aca="false">J14006*P14006+ROW()*0.00000001</f>
        <v>0.04014006</v>
      </c>
    </row>
    <row r="14007" customFormat="false" ht="15" hidden="false" customHeight="false" outlineLevel="0" collapsed="false">
      <c r="A14007" s="0" t="s">
        <v>10100</v>
      </c>
      <c r="B14007" s="0" t="s">
        <v>668</v>
      </c>
      <c r="C14007" s="0" t="n">
        <v>2008</v>
      </c>
      <c r="D14007" s="0" t="s">
        <v>114</v>
      </c>
      <c r="E14007" s="0" t="s">
        <v>5008</v>
      </c>
      <c r="F14007" s="0" t="n">
        <v>0</v>
      </c>
      <c r="G14007" s="0" t="n">
        <v>0</v>
      </c>
      <c r="H14007" s="0" t="n">
        <v>0.04</v>
      </c>
      <c r="I14007" s="0" t="n">
        <v>0</v>
      </c>
      <c r="J14007" s="0" t="n">
        <v>0.04</v>
      </c>
      <c r="N14007" s="0" t="s">
        <v>154</v>
      </c>
      <c r="P14007" s="0" t="n">
        <f aca="false">IF(AND(OR(Dashboard!$B$5="All",D14007=Dashboard!$B$5),OR(Dashboard!$D$5="All",N14007=Dashboard!$D$5),OR(AND(C14007&lt;&gt;"",C14007&gt;=Dashboard!$F$5,C14007&lt;=Dashboard!$H$5),AND(C14007="",Dashboard!$F$5&lt;=1980,Dashboard!$H$5&gt;=2016))),1,0)</f>
        <v>1</v>
      </c>
      <c r="Q14007" s="0" t="n">
        <f aca="false">J14007*P14007+ROW()*0.00000001</f>
        <v>0.04014007</v>
      </c>
    </row>
    <row r="14008" customFormat="false" ht="15" hidden="false" customHeight="false" outlineLevel="0" collapsed="false">
      <c r="A14008" s="0" t="s">
        <v>10101</v>
      </c>
      <c r="B14008" s="0" t="s">
        <v>152</v>
      </c>
      <c r="C14008" s="0" t="n">
        <v>2006</v>
      </c>
      <c r="D14008" s="0" t="s">
        <v>246</v>
      </c>
      <c r="E14008" s="0" t="s">
        <v>293</v>
      </c>
      <c r="F14008" s="0" t="n">
        <v>0</v>
      </c>
      <c r="G14008" s="0" t="n">
        <v>0.03</v>
      </c>
      <c r="H14008" s="0" t="n">
        <v>0</v>
      </c>
      <c r="I14008" s="0" t="n">
        <v>0.01</v>
      </c>
      <c r="J14008" s="0" t="n">
        <v>0.04</v>
      </c>
      <c r="K14008" s="0" t="n">
        <v>74</v>
      </c>
      <c r="L14008" s="0" t="n">
        <v>7.6</v>
      </c>
      <c r="M14008" s="0" t="s">
        <v>125</v>
      </c>
      <c r="N14008" s="0" t="s">
        <v>152</v>
      </c>
      <c r="O14008" s="0" t="s">
        <v>37</v>
      </c>
      <c r="P14008" s="0" t="n">
        <f aca="false">IF(AND(OR(Dashboard!$B$5="All",D14008=Dashboard!$B$5),OR(Dashboard!$D$5="All",N14008=Dashboard!$D$5),OR(AND(C14008&lt;&gt;"",C14008&gt;=Dashboard!$F$5,C14008&lt;=Dashboard!$H$5),AND(C14008="",Dashboard!$F$5&lt;=1980,Dashboard!$H$5&gt;=2016))),1,0)</f>
        <v>1</v>
      </c>
      <c r="Q14008" s="0" t="n">
        <f aca="false">J14008*P14008+ROW()*0.00000001</f>
        <v>0.04014008</v>
      </c>
    </row>
    <row r="14009" customFormat="false" ht="15" hidden="false" customHeight="false" outlineLevel="0" collapsed="false">
      <c r="A14009" s="0" t="s">
        <v>10102</v>
      </c>
      <c r="B14009" s="0" t="s">
        <v>33</v>
      </c>
      <c r="C14009" s="0" t="n">
        <v>2010</v>
      </c>
      <c r="D14009" s="0" t="s">
        <v>114</v>
      </c>
      <c r="E14009" s="0" t="s">
        <v>1488</v>
      </c>
      <c r="F14009" s="0" t="n">
        <v>0</v>
      </c>
      <c r="G14009" s="0" t="n">
        <v>0.03</v>
      </c>
      <c r="H14009" s="0" t="n">
        <v>0</v>
      </c>
      <c r="I14009" s="0" t="n">
        <v>0</v>
      </c>
      <c r="J14009" s="0" t="n">
        <v>0.04</v>
      </c>
      <c r="N14009" s="0" t="s">
        <v>35</v>
      </c>
      <c r="P14009" s="0" t="n">
        <f aca="false">IF(AND(OR(Dashboard!$B$5="All",D14009=Dashboard!$B$5),OR(Dashboard!$D$5="All",N14009=Dashboard!$D$5),OR(AND(C14009&lt;&gt;"",C14009&gt;=Dashboard!$F$5,C14009&lt;=Dashboard!$H$5),AND(C14009="",Dashboard!$F$5&lt;=1980,Dashboard!$H$5&gt;=2016))),1,0)</f>
        <v>1</v>
      </c>
      <c r="Q14009" s="0" t="n">
        <f aca="false">J14009*P14009+ROW()*0.00000001</f>
        <v>0.04014009</v>
      </c>
    </row>
    <row r="14010" customFormat="false" ht="15" hidden="false" customHeight="false" outlineLevel="0" collapsed="false">
      <c r="A14010" s="0" t="s">
        <v>7098</v>
      </c>
      <c r="B14010" s="0" t="s">
        <v>70</v>
      </c>
      <c r="C14010" s="0" t="n">
        <v>2008</v>
      </c>
      <c r="D14010" s="0" t="s">
        <v>41</v>
      </c>
      <c r="E14010" s="0" t="s">
        <v>2941</v>
      </c>
      <c r="F14010" s="0" t="n">
        <v>0</v>
      </c>
      <c r="G14010" s="0" t="n">
        <v>0.03</v>
      </c>
      <c r="H14010" s="0" t="n">
        <v>0</v>
      </c>
      <c r="I14010" s="0" t="n">
        <v>0.01</v>
      </c>
      <c r="J14010" s="0" t="n">
        <v>0.04</v>
      </c>
      <c r="K14010" s="0" t="n">
        <v>71</v>
      </c>
      <c r="L14010" s="0" t="n">
        <v>6.2</v>
      </c>
      <c r="M14010" s="0" t="s">
        <v>36</v>
      </c>
      <c r="N14010" s="0" t="s">
        <v>74</v>
      </c>
      <c r="O14010" s="0" t="s">
        <v>37</v>
      </c>
      <c r="P14010" s="0" t="n">
        <f aca="false">IF(AND(OR(Dashboard!$B$5="All",D14010=Dashboard!$B$5),OR(Dashboard!$D$5="All",N14010=Dashboard!$D$5),OR(AND(C14010&lt;&gt;"",C14010&gt;=Dashboard!$F$5,C14010&lt;=Dashboard!$H$5),AND(C14010="",Dashboard!$F$5&lt;=1980,Dashboard!$H$5&gt;=2016))),1,0)</f>
        <v>1</v>
      </c>
      <c r="Q14010" s="0" t="n">
        <f aca="false">J14010*P14010+ROW()*0.00000001</f>
        <v>0.0401401</v>
      </c>
    </row>
    <row r="14011" customFormat="false" ht="15" hidden="false" customHeight="false" outlineLevel="0" collapsed="false">
      <c r="A14011" s="0" t="s">
        <v>10103</v>
      </c>
      <c r="B14011" s="0" t="s">
        <v>76</v>
      </c>
      <c r="C14011" s="0" t="n">
        <v>2004</v>
      </c>
      <c r="D14011" s="0" t="s">
        <v>71</v>
      </c>
      <c r="E14011" s="0" t="s">
        <v>220</v>
      </c>
      <c r="F14011" s="0" t="n">
        <v>0.02</v>
      </c>
      <c r="G14011" s="0" t="n">
        <v>0.01</v>
      </c>
      <c r="H14011" s="0" t="n">
        <v>0</v>
      </c>
      <c r="I14011" s="0" t="n">
        <v>0</v>
      </c>
      <c r="J14011" s="0" t="n">
        <v>0.04</v>
      </c>
      <c r="K14011" s="0" t="n">
        <v>53</v>
      </c>
      <c r="L14011" s="0" t="n">
        <v>8.8</v>
      </c>
      <c r="M14011" s="0" t="s">
        <v>73</v>
      </c>
      <c r="N14011" s="0" t="s">
        <v>74</v>
      </c>
      <c r="O14011" s="0" t="s">
        <v>53</v>
      </c>
      <c r="P14011" s="0" t="n">
        <f aca="false">IF(AND(OR(Dashboard!$B$5="All",D14011=Dashboard!$B$5),OR(Dashboard!$D$5="All",N14011=Dashboard!$D$5),OR(AND(C14011&lt;&gt;"",C14011&gt;=Dashboard!$F$5,C14011&lt;=Dashboard!$H$5),AND(C14011="",Dashboard!$F$5&lt;=1980,Dashboard!$H$5&gt;=2016))),1,0)</f>
        <v>1</v>
      </c>
      <c r="Q14011" s="0" t="n">
        <f aca="false">J14011*P14011+ROW()*0.00000001</f>
        <v>0.04014011</v>
      </c>
    </row>
    <row r="14012" customFormat="false" ht="15" hidden="false" customHeight="false" outlineLevel="0" collapsed="false">
      <c r="A14012" s="0" t="s">
        <v>10104</v>
      </c>
      <c r="B14012" s="0" t="s">
        <v>851</v>
      </c>
      <c r="C14012" s="0" t="n">
        <v>2015</v>
      </c>
      <c r="D14012" s="0" t="s">
        <v>46</v>
      </c>
      <c r="E14012" s="0" t="s">
        <v>328</v>
      </c>
      <c r="F14012" s="0" t="n">
        <v>0</v>
      </c>
      <c r="G14012" s="0" t="n">
        <v>0</v>
      </c>
      <c r="H14012" s="0" t="n">
        <v>0.04</v>
      </c>
      <c r="I14012" s="0" t="n">
        <v>0</v>
      </c>
      <c r="J14012" s="0" t="n">
        <v>0.04</v>
      </c>
      <c r="K14012" s="0" t="n">
        <v>72</v>
      </c>
      <c r="L14012" s="0" t="n">
        <v>8.1</v>
      </c>
      <c r="M14012" s="0" t="s">
        <v>103</v>
      </c>
      <c r="N14012" s="0" t="s">
        <v>74</v>
      </c>
      <c r="O14012" s="0" t="s">
        <v>37</v>
      </c>
      <c r="P14012" s="0" t="n">
        <f aca="false">IF(AND(OR(Dashboard!$B$5="All",D14012=Dashboard!$B$5),OR(Dashboard!$D$5="All",N14012=Dashboard!$D$5),OR(AND(C14012&lt;&gt;"",C14012&gt;=Dashboard!$F$5,C14012&lt;=Dashboard!$H$5),AND(C14012="",Dashboard!$F$5&lt;=1980,Dashboard!$H$5&gt;=2016))),1,0)</f>
        <v>1</v>
      </c>
      <c r="Q14012" s="0" t="n">
        <f aca="false">J14012*P14012+ROW()*0.00000001</f>
        <v>0.04014012</v>
      </c>
    </row>
    <row r="14013" customFormat="false" ht="15" hidden="false" customHeight="false" outlineLevel="0" collapsed="false">
      <c r="A14013" s="0" t="s">
        <v>10105</v>
      </c>
      <c r="B14013" s="0" t="s">
        <v>152</v>
      </c>
      <c r="C14013" s="0" t="n">
        <v>2011</v>
      </c>
      <c r="D14013" s="0" t="s">
        <v>46</v>
      </c>
      <c r="E14013" s="0" t="s">
        <v>10106</v>
      </c>
      <c r="F14013" s="0" t="n">
        <v>0.02</v>
      </c>
      <c r="G14013" s="0" t="n">
        <v>0.01</v>
      </c>
      <c r="H14013" s="0" t="n">
        <v>0</v>
      </c>
      <c r="I14013" s="0" t="n">
        <v>0</v>
      </c>
      <c r="J14013" s="0" t="n">
        <v>0.04</v>
      </c>
      <c r="K14013" s="0" t="n">
        <v>56</v>
      </c>
      <c r="L14013" s="0" t="n">
        <v>5.7</v>
      </c>
      <c r="M14013" s="0" t="s">
        <v>73</v>
      </c>
      <c r="N14013" s="0" t="s">
        <v>152</v>
      </c>
      <c r="O14013" s="0" t="s">
        <v>53</v>
      </c>
      <c r="P14013" s="0" t="n">
        <f aca="false">IF(AND(OR(Dashboard!$B$5="All",D14013=Dashboard!$B$5),OR(Dashboard!$D$5="All",N14013=Dashboard!$D$5),OR(AND(C14013&lt;&gt;"",C14013&gt;=Dashboard!$F$5,C14013&lt;=Dashboard!$H$5),AND(C14013="",Dashboard!$F$5&lt;=1980,Dashboard!$H$5&gt;=2016))),1,0)</f>
        <v>1</v>
      </c>
      <c r="Q14013" s="0" t="n">
        <f aca="false">J14013*P14013+ROW()*0.00000001</f>
        <v>0.04014013</v>
      </c>
    </row>
    <row r="14014" customFormat="false" ht="15" hidden="false" customHeight="false" outlineLevel="0" collapsed="false">
      <c r="A14014" s="0" t="s">
        <v>10107</v>
      </c>
      <c r="B14014" s="0" t="s">
        <v>85</v>
      </c>
      <c r="C14014" s="0" t="n">
        <v>2002</v>
      </c>
      <c r="D14014" s="0" t="s">
        <v>56</v>
      </c>
      <c r="E14014" s="0" t="s">
        <v>124</v>
      </c>
      <c r="F14014" s="0" t="n">
        <v>0.03</v>
      </c>
      <c r="G14014" s="0" t="n">
        <v>0.01</v>
      </c>
      <c r="H14014" s="0" t="n">
        <v>0</v>
      </c>
      <c r="I14014" s="0" t="n">
        <v>0</v>
      </c>
      <c r="J14014" s="0" t="n">
        <v>0.04</v>
      </c>
      <c r="K14014" s="0" t="n">
        <v>69</v>
      </c>
      <c r="M14014" s="0" t="s">
        <v>103</v>
      </c>
      <c r="N14014" s="0" t="s">
        <v>35</v>
      </c>
      <c r="O14014" s="0" t="s">
        <v>67</v>
      </c>
      <c r="P14014" s="0" t="n">
        <f aca="false">IF(AND(OR(Dashboard!$B$5="All",D14014=Dashboard!$B$5),OR(Dashboard!$D$5="All",N14014=Dashboard!$D$5),OR(AND(C14014&lt;&gt;"",C14014&gt;=Dashboard!$F$5,C14014&lt;=Dashboard!$H$5),AND(C14014="",Dashboard!$F$5&lt;=1980,Dashboard!$H$5&gt;=2016))),1,0)</f>
        <v>1</v>
      </c>
      <c r="Q14014" s="0" t="n">
        <f aca="false">J14014*P14014+ROW()*0.00000001</f>
        <v>0.04014014</v>
      </c>
    </row>
    <row r="14015" customFormat="false" ht="15" hidden="false" customHeight="false" outlineLevel="0" collapsed="false">
      <c r="A14015" s="0" t="s">
        <v>10108</v>
      </c>
      <c r="B14015" s="0" t="s">
        <v>164</v>
      </c>
      <c r="C14015" s="0" t="n">
        <v>2010</v>
      </c>
      <c r="D14015" s="0" t="s">
        <v>114</v>
      </c>
      <c r="E14015" s="0" t="s">
        <v>2867</v>
      </c>
      <c r="F14015" s="0" t="n">
        <v>0</v>
      </c>
      <c r="G14015" s="0" t="n">
        <v>0</v>
      </c>
      <c r="H14015" s="0" t="n">
        <v>0.04</v>
      </c>
      <c r="I14015" s="0" t="n">
        <v>0</v>
      </c>
      <c r="J14015" s="0" t="n">
        <v>0.04</v>
      </c>
      <c r="N14015" s="0" t="s">
        <v>74</v>
      </c>
      <c r="P14015" s="0" t="n">
        <f aca="false">IF(AND(OR(Dashboard!$B$5="All",D14015=Dashboard!$B$5),OR(Dashboard!$D$5="All",N14015=Dashboard!$D$5),OR(AND(C14015&lt;&gt;"",C14015&gt;=Dashboard!$F$5,C14015&lt;=Dashboard!$H$5),AND(C14015="",Dashboard!$F$5&lt;=1980,Dashboard!$H$5&gt;=2016))),1,0)</f>
        <v>1</v>
      </c>
      <c r="Q14015" s="0" t="n">
        <f aca="false">J14015*P14015+ROW()*0.00000001</f>
        <v>0.04014015</v>
      </c>
    </row>
    <row r="14016" customFormat="false" ht="15" hidden="false" customHeight="false" outlineLevel="0" collapsed="false">
      <c r="A14016" s="0" t="s">
        <v>9351</v>
      </c>
      <c r="B14016" s="0" t="s">
        <v>851</v>
      </c>
      <c r="C14016" s="0" t="n">
        <v>2014</v>
      </c>
      <c r="D14016" s="0" t="s">
        <v>41</v>
      </c>
      <c r="E14016" s="0" t="s">
        <v>782</v>
      </c>
      <c r="F14016" s="0" t="n">
        <v>0</v>
      </c>
      <c r="G14016" s="0" t="n">
        <v>0</v>
      </c>
      <c r="H14016" s="0" t="n">
        <v>0.04</v>
      </c>
      <c r="I14016" s="0" t="n">
        <v>0</v>
      </c>
      <c r="J14016" s="0" t="n">
        <v>0.04</v>
      </c>
      <c r="N14016" s="0" t="s">
        <v>74</v>
      </c>
      <c r="P14016" s="0" t="n">
        <f aca="false">IF(AND(OR(Dashboard!$B$5="All",D14016=Dashboard!$B$5),OR(Dashboard!$D$5="All",N14016=Dashboard!$D$5),OR(AND(C14016&lt;&gt;"",C14016&gt;=Dashboard!$F$5,C14016&lt;=Dashboard!$H$5),AND(C14016="",Dashboard!$F$5&lt;=1980,Dashboard!$H$5&gt;=2016))),1,0)</f>
        <v>1</v>
      </c>
      <c r="Q14016" s="0" t="n">
        <f aca="false">J14016*P14016+ROW()*0.00000001</f>
        <v>0.04014016</v>
      </c>
    </row>
    <row r="14017" customFormat="false" ht="15" hidden="false" customHeight="false" outlineLevel="0" collapsed="false">
      <c r="A14017" s="0" t="s">
        <v>10109</v>
      </c>
      <c r="B14017" s="0" t="s">
        <v>50</v>
      </c>
      <c r="C14017" s="0" t="n">
        <v>2010</v>
      </c>
      <c r="D14017" s="0" t="s">
        <v>52</v>
      </c>
      <c r="E14017" s="0" t="s">
        <v>1002</v>
      </c>
      <c r="F14017" s="0" t="n">
        <v>0</v>
      </c>
      <c r="G14017" s="0" t="n">
        <v>0</v>
      </c>
      <c r="H14017" s="0" t="n">
        <v>0.04</v>
      </c>
      <c r="I14017" s="0" t="n">
        <v>0</v>
      </c>
      <c r="J14017" s="0" t="n">
        <v>0.04</v>
      </c>
      <c r="N14017" s="0" t="s">
        <v>35</v>
      </c>
      <c r="P14017" s="0" t="n">
        <f aca="false">IF(AND(OR(Dashboard!$B$5="All",D14017=Dashboard!$B$5),OR(Dashboard!$D$5="All",N14017=Dashboard!$D$5),OR(AND(C14017&lt;&gt;"",C14017&gt;=Dashboard!$F$5,C14017&lt;=Dashboard!$H$5),AND(C14017="",Dashboard!$F$5&lt;=1980,Dashboard!$H$5&gt;=2016))),1,0)</f>
        <v>1</v>
      </c>
      <c r="Q14017" s="0" t="n">
        <f aca="false">J14017*P14017+ROW()*0.00000001</f>
        <v>0.04014017</v>
      </c>
    </row>
    <row r="14018" customFormat="false" ht="15" hidden="false" customHeight="false" outlineLevel="0" collapsed="false">
      <c r="A14018" s="0" t="s">
        <v>10110</v>
      </c>
      <c r="B14018" s="0" t="s">
        <v>50</v>
      </c>
      <c r="C14018" s="0" t="n">
        <v>2007</v>
      </c>
      <c r="D14018" s="0" t="s">
        <v>48</v>
      </c>
      <c r="E14018" s="0" t="s">
        <v>1259</v>
      </c>
      <c r="F14018" s="0" t="n">
        <v>0.03</v>
      </c>
      <c r="G14018" s="0" t="n">
        <v>0</v>
      </c>
      <c r="H14018" s="0" t="n">
        <v>0</v>
      </c>
      <c r="I14018" s="0" t="n">
        <v>0</v>
      </c>
      <c r="J14018" s="0" t="n">
        <v>0.04</v>
      </c>
      <c r="K14018" s="0" t="n">
        <v>50</v>
      </c>
      <c r="L14018" s="0" t="n">
        <v>4.8</v>
      </c>
      <c r="M14018" s="0" t="s">
        <v>36</v>
      </c>
      <c r="N14018" s="0" t="s">
        <v>35</v>
      </c>
      <c r="O14018" s="0" t="s">
        <v>177</v>
      </c>
      <c r="P14018" s="0" t="n">
        <f aca="false">IF(AND(OR(Dashboard!$B$5="All",D14018=Dashboard!$B$5),OR(Dashboard!$D$5="All",N14018=Dashboard!$D$5),OR(AND(C14018&lt;&gt;"",C14018&gt;=Dashboard!$F$5,C14018&lt;=Dashboard!$H$5),AND(C14018="",Dashboard!$F$5&lt;=1980,Dashboard!$H$5&gt;=2016))),1,0)</f>
        <v>1</v>
      </c>
      <c r="Q14018" s="0" t="n">
        <f aca="false">J14018*P14018+ROW()*0.00000001</f>
        <v>0.04014018</v>
      </c>
    </row>
    <row r="14019" customFormat="false" ht="15" hidden="false" customHeight="false" outlineLevel="0" collapsed="false">
      <c r="A14019" s="0" t="s">
        <v>7396</v>
      </c>
      <c r="B14019" s="0" t="s">
        <v>33</v>
      </c>
      <c r="C14019" s="0" t="n">
        <v>2007</v>
      </c>
      <c r="D14019" s="0" t="s">
        <v>56</v>
      </c>
      <c r="E14019" s="0" t="s">
        <v>257</v>
      </c>
      <c r="F14019" s="0" t="n">
        <v>0.03</v>
      </c>
      <c r="G14019" s="0" t="n">
        <v>0</v>
      </c>
      <c r="H14019" s="0" t="n">
        <v>0</v>
      </c>
      <c r="I14019" s="0" t="n">
        <v>0</v>
      </c>
      <c r="J14019" s="0" t="n">
        <v>0.04</v>
      </c>
      <c r="K14019" s="0" t="n">
        <v>52</v>
      </c>
      <c r="L14019" s="0" t="n">
        <v>5.8</v>
      </c>
      <c r="M14019" s="0" t="s">
        <v>125</v>
      </c>
      <c r="N14019" s="0" t="s">
        <v>35</v>
      </c>
      <c r="O14019" s="0" t="s">
        <v>53</v>
      </c>
      <c r="P14019" s="0" t="n">
        <f aca="false">IF(AND(OR(Dashboard!$B$5="All",D14019=Dashboard!$B$5),OR(Dashboard!$D$5="All",N14019=Dashboard!$D$5),OR(AND(C14019&lt;&gt;"",C14019&gt;=Dashboard!$F$5,C14019&lt;=Dashboard!$H$5),AND(C14019="",Dashboard!$F$5&lt;=1980,Dashboard!$H$5&gt;=2016))),1,0)</f>
        <v>1</v>
      </c>
      <c r="Q14019" s="0" t="n">
        <f aca="false">J14019*P14019+ROW()*0.00000001</f>
        <v>0.04014019</v>
      </c>
    </row>
    <row r="14020" customFormat="false" ht="15" hidden="false" customHeight="false" outlineLevel="0" collapsed="false">
      <c r="A14020" s="0" t="s">
        <v>2066</v>
      </c>
      <c r="B14020" s="0" t="s">
        <v>152</v>
      </c>
      <c r="C14020" s="0" t="n">
        <v>2007</v>
      </c>
      <c r="D14020" s="0" t="s">
        <v>71</v>
      </c>
      <c r="E14020" s="0" t="s">
        <v>142</v>
      </c>
      <c r="F14020" s="0" t="n">
        <v>0</v>
      </c>
      <c r="G14020" s="0" t="n">
        <v>0.03</v>
      </c>
      <c r="H14020" s="0" t="n">
        <v>0</v>
      </c>
      <c r="I14020" s="0" t="n">
        <v>0</v>
      </c>
      <c r="J14020" s="0" t="n">
        <v>0.04</v>
      </c>
      <c r="K14020" s="0" t="n">
        <v>63</v>
      </c>
      <c r="L14020" s="0" t="n">
        <v>7.1</v>
      </c>
      <c r="M14020" s="0" t="s">
        <v>125</v>
      </c>
      <c r="N14020" s="0" t="s">
        <v>152</v>
      </c>
      <c r="O14020" s="0" t="s">
        <v>67</v>
      </c>
      <c r="P14020" s="0" t="n">
        <f aca="false">IF(AND(OR(Dashboard!$B$5="All",D14020=Dashboard!$B$5),OR(Dashboard!$D$5="All",N14020=Dashboard!$D$5),OR(AND(C14020&lt;&gt;"",C14020&gt;=Dashboard!$F$5,C14020&lt;=Dashboard!$H$5),AND(C14020="",Dashboard!$F$5&lt;=1980,Dashboard!$H$5&gt;=2016))),1,0)</f>
        <v>1</v>
      </c>
      <c r="Q14020" s="0" t="n">
        <f aca="false">J14020*P14020+ROW()*0.00000001</f>
        <v>0.0401402</v>
      </c>
    </row>
    <row r="14021" customFormat="false" ht="15" hidden="false" customHeight="false" outlineLevel="0" collapsed="false">
      <c r="A14021" s="0" t="s">
        <v>3649</v>
      </c>
      <c r="B14021" s="0" t="s">
        <v>85</v>
      </c>
      <c r="C14021" s="0" t="n">
        <v>2002</v>
      </c>
      <c r="D14021" s="0" t="s">
        <v>71</v>
      </c>
      <c r="E14021" s="0" t="s">
        <v>91</v>
      </c>
      <c r="F14021" s="0" t="n">
        <v>0.03</v>
      </c>
      <c r="G14021" s="0" t="n">
        <v>0.01</v>
      </c>
      <c r="H14021" s="0" t="n">
        <v>0</v>
      </c>
      <c r="I14021" s="0" t="n">
        <v>0</v>
      </c>
      <c r="J14021" s="0" t="n">
        <v>0.04</v>
      </c>
      <c r="K14021" s="0" t="n">
        <v>54</v>
      </c>
      <c r="M14021" s="0" t="s">
        <v>103</v>
      </c>
      <c r="N14021" s="0" t="s">
        <v>35</v>
      </c>
      <c r="O14021" s="0" t="s">
        <v>53</v>
      </c>
      <c r="P14021" s="0" t="n">
        <f aca="false">IF(AND(OR(Dashboard!$B$5="All",D14021=Dashboard!$B$5),OR(Dashboard!$D$5="All",N14021=Dashboard!$D$5),OR(AND(C14021&lt;&gt;"",C14021&gt;=Dashboard!$F$5,C14021&lt;=Dashboard!$H$5),AND(C14021="",Dashboard!$F$5&lt;=1980,Dashboard!$H$5&gt;=2016))),1,0)</f>
        <v>1</v>
      </c>
      <c r="Q14021" s="0" t="n">
        <f aca="false">J14021*P14021+ROW()*0.00000001</f>
        <v>0.04014021</v>
      </c>
    </row>
    <row r="14022" customFormat="false" ht="15" hidden="false" customHeight="false" outlineLevel="0" collapsed="false">
      <c r="A14022" s="0" t="s">
        <v>10111</v>
      </c>
      <c r="B14022" s="0" t="s">
        <v>64</v>
      </c>
      <c r="C14022" s="0" t="n">
        <v>2010</v>
      </c>
      <c r="D14022" s="0" t="s">
        <v>46</v>
      </c>
      <c r="E14022" s="0" t="s">
        <v>211</v>
      </c>
      <c r="F14022" s="0" t="n">
        <v>0</v>
      </c>
      <c r="G14022" s="0" t="n">
        <v>0</v>
      </c>
      <c r="H14022" s="0" t="n">
        <v>0.04</v>
      </c>
      <c r="I14022" s="0" t="n">
        <v>0</v>
      </c>
      <c r="J14022" s="0" t="n">
        <v>0.04</v>
      </c>
      <c r="N14022" s="0" t="s">
        <v>66</v>
      </c>
      <c r="P14022" s="0" t="n">
        <f aca="false">IF(AND(OR(Dashboard!$B$5="All",D14022=Dashboard!$B$5),OR(Dashboard!$D$5="All",N14022=Dashboard!$D$5),OR(AND(C14022&lt;&gt;"",C14022&gt;=Dashboard!$F$5,C14022&lt;=Dashboard!$H$5),AND(C14022="",Dashboard!$F$5&lt;=1980,Dashboard!$H$5&gt;=2016))),1,0)</f>
        <v>1</v>
      </c>
      <c r="Q14022" s="0" t="n">
        <f aca="false">J14022*P14022+ROW()*0.00000001</f>
        <v>0.04014022</v>
      </c>
    </row>
    <row r="14023" customFormat="false" ht="15" hidden="false" customHeight="false" outlineLevel="0" collapsed="false">
      <c r="A14023" s="0" t="s">
        <v>10112</v>
      </c>
      <c r="B14023" s="0" t="s">
        <v>50</v>
      </c>
      <c r="C14023" s="0" t="n">
        <v>2009</v>
      </c>
      <c r="D14023" s="0" t="s">
        <v>56</v>
      </c>
      <c r="E14023" s="0" t="s">
        <v>7073</v>
      </c>
      <c r="F14023" s="0" t="n">
        <v>0.03</v>
      </c>
      <c r="G14023" s="0" t="n">
        <v>0</v>
      </c>
      <c r="H14023" s="0" t="n">
        <v>0</v>
      </c>
      <c r="I14023" s="0" t="n">
        <v>0</v>
      </c>
      <c r="J14023" s="0" t="n">
        <v>0.04</v>
      </c>
      <c r="K14023" s="0" t="n">
        <v>44</v>
      </c>
      <c r="L14023" s="0" t="n">
        <v>6.9</v>
      </c>
      <c r="M14023" s="0" t="s">
        <v>73</v>
      </c>
      <c r="N14023" s="0" t="s">
        <v>35</v>
      </c>
      <c r="O14023" s="0" t="s">
        <v>177</v>
      </c>
      <c r="P14023" s="0" t="n">
        <f aca="false">IF(AND(OR(Dashboard!$B$5="All",D14023=Dashboard!$B$5),OR(Dashboard!$D$5="All",N14023=Dashboard!$D$5),OR(AND(C14023&lt;&gt;"",C14023&gt;=Dashboard!$F$5,C14023&lt;=Dashboard!$H$5),AND(C14023="",Dashboard!$F$5&lt;=1980,Dashboard!$H$5&gt;=2016))),1,0)</f>
        <v>1</v>
      </c>
      <c r="Q14023" s="0" t="n">
        <f aca="false">J14023*P14023+ROW()*0.00000001</f>
        <v>0.04014023</v>
      </c>
    </row>
    <row r="14024" customFormat="false" ht="15" hidden="false" customHeight="false" outlineLevel="0" collapsed="false">
      <c r="A14024" s="0" t="s">
        <v>10113</v>
      </c>
      <c r="B14024" s="0" t="s">
        <v>85</v>
      </c>
      <c r="C14024" s="0" t="n">
        <v>2003</v>
      </c>
      <c r="D14024" s="0" t="s">
        <v>16</v>
      </c>
      <c r="E14024" s="0" t="s">
        <v>1894</v>
      </c>
      <c r="F14024" s="0" t="n">
        <v>0.03</v>
      </c>
      <c r="G14024" s="0" t="n">
        <v>0.01</v>
      </c>
      <c r="H14024" s="0" t="n">
        <v>0</v>
      </c>
      <c r="I14024" s="0" t="n">
        <v>0</v>
      </c>
      <c r="J14024" s="0" t="n">
        <v>0.04</v>
      </c>
      <c r="N14024" s="0" t="s">
        <v>35</v>
      </c>
      <c r="P14024" s="0" t="n">
        <f aca="false">IF(AND(OR(Dashboard!$B$5="All",D14024=Dashboard!$B$5),OR(Dashboard!$D$5="All",N14024=Dashboard!$D$5),OR(AND(C14024&lt;&gt;"",C14024&gt;=Dashboard!$F$5,C14024&lt;=Dashboard!$H$5),AND(C14024="",Dashboard!$F$5&lt;=1980,Dashboard!$H$5&gt;=2016))),1,0)</f>
        <v>1</v>
      </c>
      <c r="Q14024" s="0" t="n">
        <f aca="false">J14024*P14024+ROW()*0.00000001</f>
        <v>0.04014024</v>
      </c>
    </row>
    <row r="14025" customFormat="false" ht="15" hidden="false" customHeight="false" outlineLevel="0" collapsed="false">
      <c r="A14025" s="0" t="s">
        <v>10114</v>
      </c>
      <c r="B14025" s="0" t="s">
        <v>873</v>
      </c>
      <c r="C14025" s="0" t="n">
        <v>1994</v>
      </c>
      <c r="D14025" s="0" t="s">
        <v>102</v>
      </c>
      <c r="E14025" s="0" t="s">
        <v>4955</v>
      </c>
      <c r="F14025" s="0" t="n">
        <v>0</v>
      </c>
      <c r="G14025" s="0" t="n">
        <v>0</v>
      </c>
      <c r="H14025" s="0" t="n">
        <v>0.04</v>
      </c>
      <c r="I14025" s="0" t="n">
        <v>0</v>
      </c>
      <c r="J14025" s="0" t="n">
        <v>0.04</v>
      </c>
      <c r="N14025" s="0" t="s">
        <v>154</v>
      </c>
      <c r="P14025" s="0" t="n">
        <f aca="false">IF(AND(OR(Dashboard!$B$5="All",D14025=Dashboard!$B$5),OR(Dashboard!$D$5="All",N14025=Dashboard!$D$5),OR(AND(C14025&lt;&gt;"",C14025&gt;=Dashboard!$F$5,C14025&lt;=Dashboard!$H$5),AND(C14025="",Dashboard!$F$5&lt;=1980,Dashboard!$H$5&gt;=2016))),1,0)</f>
        <v>1</v>
      </c>
      <c r="Q14025" s="0" t="n">
        <f aca="false">J14025*P14025+ROW()*0.00000001</f>
        <v>0.04014025</v>
      </c>
    </row>
    <row r="14026" customFormat="false" ht="15" hidden="false" customHeight="false" outlineLevel="0" collapsed="false">
      <c r="A14026" s="0" t="s">
        <v>10115</v>
      </c>
      <c r="B14026" s="0" t="s">
        <v>851</v>
      </c>
      <c r="C14026" s="0" t="n">
        <v>2014</v>
      </c>
      <c r="D14026" s="0" t="s">
        <v>46</v>
      </c>
      <c r="E14026" s="0" t="s">
        <v>328</v>
      </c>
      <c r="F14026" s="0" t="n">
        <v>0</v>
      </c>
      <c r="G14026" s="0" t="n">
        <v>0</v>
      </c>
      <c r="H14026" s="0" t="n">
        <v>0.04</v>
      </c>
      <c r="I14026" s="0" t="n">
        <v>0</v>
      </c>
      <c r="J14026" s="0" t="n">
        <v>0.04</v>
      </c>
      <c r="N14026" s="0" t="s">
        <v>74</v>
      </c>
      <c r="P14026" s="0" t="n">
        <f aca="false">IF(AND(OR(Dashboard!$B$5="All",D14026=Dashboard!$B$5),OR(Dashboard!$D$5="All",N14026=Dashboard!$D$5),OR(AND(C14026&lt;&gt;"",C14026&gt;=Dashboard!$F$5,C14026&lt;=Dashboard!$H$5),AND(C14026="",Dashboard!$F$5&lt;=1980,Dashboard!$H$5&gt;=2016))),1,0)</f>
        <v>1</v>
      </c>
      <c r="Q14026" s="0" t="n">
        <f aca="false">J14026*P14026+ROW()*0.00000001</f>
        <v>0.04014026</v>
      </c>
    </row>
    <row r="14027" customFormat="false" ht="15" hidden="false" customHeight="false" outlineLevel="0" collapsed="false">
      <c r="A14027" s="0" t="s">
        <v>10116</v>
      </c>
      <c r="B14027" s="0" t="s">
        <v>76</v>
      </c>
      <c r="C14027" s="0" t="n">
        <v>2006</v>
      </c>
      <c r="D14027" s="0" t="s">
        <v>246</v>
      </c>
      <c r="E14027" s="0" t="s">
        <v>6975</v>
      </c>
      <c r="F14027" s="0" t="n">
        <v>0</v>
      </c>
      <c r="G14027" s="0" t="n">
        <v>0</v>
      </c>
      <c r="H14027" s="0" t="n">
        <v>0.04</v>
      </c>
      <c r="I14027" s="0" t="n">
        <v>0</v>
      </c>
      <c r="J14027" s="0" t="n">
        <v>0.04</v>
      </c>
      <c r="K14027" s="0" t="n">
        <v>64</v>
      </c>
      <c r="L14027" s="0" t="n">
        <v>6.9</v>
      </c>
      <c r="M14027" s="0" t="s">
        <v>103</v>
      </c>
      <c r="N14027" s="0" t="s">
        <v>74</v>
      </c>
      <c r="O14027" s="0" t="s">
        <v>67</v>
      </c>
      <c r="P14027" s="0" t="n">
        <f aca="false">IF(AND(OR(Dashboard!$B$5="All",D14027=Dashboard!$B$5),OR(Dashboard!$D$5="All",N14027=Dashboard!$D$5),OR(AND(C14027&lt;&gt;"",C14027&gt;=Dashboard!$F$5,C14027&lt;=Dashboard!$H$5),AND(C14027="",Dashboard!$F$5&lt;=1980,Dashboard!$H$5&gt;=2016))),1,0)</f>
        <v>1</v>
      </c>
      <c r="Q14027" s="0" t="n">
        <f aca="false">J14027*P14027+ROW()*0.00000001</f>
        <v>0.04014027</v>
      </c>
    </row>
    <row r="14028" customFormat="false" ht="15" hidden="false" customHeight="false" outlineLevel="0" collapsed="false">
      <c r="A14028" s="0" t="s">
        <v>10117</v>
      </c>
      <c r="B14028" s="0" t="s">
        <v>76</v>
      </c>
      <c r="C14028" s="0" t="n">
        <v>2005</v>
      </c>
      <c r="D14028" s="0" t="s">
        <v>46</v>
      </c>
      <c r="E14028" s="0" t="s">
        <v>195</v>
      </c>
      <c r="F14028" s="0" t="n">
        <v>0.02</v>
      </c>
      <c r="G14028" s="0" t="n">
        <v>0.01</v>
      </c>
      <c r="H14028" s="0" t="n">
        <v>0</v>
      </c>
      <c r="I14028" s="0" t="n">
        <v>0</v>
      </c>
      <c r="J14028" s="0" t="n">
        <v>0.04</v>
      </c>
      <c r="K14028" s="0" t="n">
        <v>74</v>
      </c>
      <c r="L14028" s="0" t="n">
        <v>8.2</v>
      </c>
      <c r="M14028" s="0" t="s">
        <v>103</v>
      </c>
      <c r="N14028" s="0" t="s">
        <v>74</v>
      </c>
      <c r="O14028" s="0" t="s">
        <v>37</v>
      </c>
      <c r="P14028" s="0" t="n">
        <f aca="false">IF(AND(OR(Dashboard!$B$5="All",D14028=Dashboard!$B$5),OR(Dashboard!$D$5="All",N14028=Dashboard!$D$5),OR(AND(C14028&lt;&gt;"",C14028&gt;=Dashboard!$F$5,C14028&lt;=Dashboard!$H$5),AND(C14028="",Dashboard!$F$5&lt;=1980,Dashboard!$H$5&gt;=2016))),1,0)</f>
        <v>1</v>
      </c>
      <c r="Q14028" s="0" t="n">
        <f aca="false">J14028*P14028+ROW()*0.00000001</f>
        <v>0.04014028</v>
      </c>
    </row>
    <row r="14029" customFormat="false" ht="15" hidden="false" customHeight="false" outlineLevel="0" collapsed="false">
      <c r="A14029" s="0" t="s">
        <v>10118</v>
      </c>
      <c r="B14029" s="0" t="s">
        <v>117</v>
      </c>
      <c r="C14029" s="0" t="n">
        <v>1999</v>
      </c>
      <c r="D14029" s="0" t="s">
        <v>48</v>
      </c>
      <c r="E14029" s="0" t="s">
        <v>328</v>
      </c>
      <c r="F14029" s="0" t="n">
        <v>0.02</v>
      </c>
      <c r="G14029" s="0" t="n">
        <v>0.01</v>
      </c>
      <c r="H14029" s="0" t="n">
        <v>0</v>
      </c>
      <c r="I14029" s="0" t="n">
        <v>0</v>
      </c>
      <c r="J14029" s="0" t="n">
        <v>0.04</v>
      </c>
      <c r="N14029" s="0" t="s">
        <v>74</v>
      </c>
      <c r="P14029" s="0" t="n">
        <f aca="false">IF(AND(OR(Dashboard!$B$5="All",D14029=Dashboard!$B$5),OR(Dashboard!$D$5="All",N14029=Dashboard!$D$5),OR(AND(C14029&lt;&gt;"",C14029&gt;=Dashboard!$F$5,C14029&lt;=Dashboard!$H$5),AND(C14029="",Dashboard!$F$5&lt;=1980,Dashboard!$H$5&gt;=2016))),1,0)</f>
        <v>1</v>
      </c>
      <c r="Q14029" s="0" t="n">
        <f aca="false">J14029*P14029+ROW()*0.00000001</f>
        <v>0.04014029</v>
      </c>
    </row>
    <row r="14030" customFormat="false" ht="15" hidden="false" customHeight="false" outlineLevel="0" collapsed="false">
      <c r="A14030" s="0" t="s">
        <v>10119</v>
      </c>
      <c r="B14030" s="0" t="s">
        <v>164</v>
      </c>
      <c r="C14030" s="0" t="n">
        <v>2012</v>
      </c>
      <c r="D14030" s="0" t="s">
        <v>71</v>
      </c>
      <c r="E14030" s="0" t="s">
        <v>6975</v>
      </c>
      <c r="F14030" s="0" t="n">
        <v>0</v>
      </c>
      <c r="G14030" s="0" t="n">
        <v>0</v>
      </c>
      <c r="H14030" s="0" t="n">
        <v>0.04</v>
      </c>
      <c r="I14030" s="0" t="n">
        <v>0</v>
      </c>
      <c r="J14030" s="0" t="n">
        <v>0.04</v>
      </c>
      <c r="N14030" s="0" t="s">
        <v>74</v>
      </c>
      <c r="P14030" s="0" t="n">
        <f aca="false">IF(AND(OR(Dashboard!$B$5="All",D14030=Dashboard!$B$5),OR(Dashboard!$D$5="All",N14030=Dashboard!$D$5),OR(AND(C14030&lt;&gt;"",C14030&gt;=Dashboard!$F$5,C14030&lt;=Dashboard!$H$5),AND(C14030="",Dashboard!$F$5&lt;=1980,Dashboard!$H$5&gt;=2016))),1,0)</f>
        <v>1</v>
      </c>
      <c r="Q14030" s="0" t="n">
        <f aca="false">J14030*P14030+ROW()*0.00000001</f>
        <v>0.0401403</v>
      </c>
    </row>
    <row r="14031" customFormat="false" ht="15" hidden="false" customHeight="false" outlineLevel="0" collapsed="false">
      <c r="A14031" s="0" t="s">
        <v>10120</v>
      </c>
      <c r="B14031" s="0" t="s">
        <v>164</v>
      </c>
      <c r="C14031" s="0" t="n">
        <v>2013</v>
      </c>
      <c r="D14031" s="0" t="s">
        <v>114</v>
      </c>
      <c r="E14031" s="0" t="s">
        <v>6975</v>
      </c>
      <c r="F14031" s="0" t="n">
        <v>0</v>
      </c>
      <c r="G14031" s="0" t="n">
        <v>0</v>
      </c>
      <c r="H14031" s="0" t="n">
        <v>0.04</v>
      </c>
      <c r="I14031" s="0" t="n">
        <v>0</v>
      </c>
      <c r="J14031" s="0" t="n">
        <v>0.04</v>
      </c>
      <c r="N14031" s="0" t="s">
        <v>74</v>
      </c>
      <c r="P14031" s="0" t="n">
        <f aca="false">IF(AND(OR(Dashboard!$B$5="All",D14031=Dashboard!$B$5),OR(Dashboard!$D$5="All",N14031=Dashboard!$D$5),OR(AND(C14031&lt;&gt;"",C14031&gt;=Dashboard!$F$5,C14031&lt;=Dashboard!$H$5),AND(C14031="",Dashboard!$F$5&lt;=1980,Dashboard!$H$5&gt;=2016))),1,0)</f>
        <v>1</v>
      </c>
      <c r="Q14031" s="0" t="n">
        <f aca="false">J14031*P14031+ROW()*0.00000001</f>
        <v>0.04014031</v>
      </c>
    </row>
    <row r="14032" customFormat="false" ht="15" hidden="false" customHeight="false" outlineLevel="0" collapsed="false">
      <c r="A14032" s="0" t="s">
        <v>10121</v>
      </c>
      <c r="B14032" s="0" t="s">
        <v>50</v>
      </c>
      <c r="C14032" s="0" t="n">
        <v>2007</v>
      </c>
      <c r="D14032" s="0" t="s">
        <v>114</v>
      </c>
      <c r="E14032" s="0" t="s">
        <v>1002</v>
      </c>
      <c r="F14032" s="0" t="n">
        <v>0</v>
      </c>
      <c r="G14032" s="0" t="n">
        <v>0</v>
      </c>
      <c r="H14032" s="0" t="n">
        <v>0.04</v>
      </c>
      <c r="I14032" s="0" t="n">
        <v>0</v>
      </c>
      <c r="J14032" s="0" t="n">
        <v>0.04</v>
      </c>
      <c r="N14032" s="0" t="s">
        <v>35</v>
      </c>
      <c r="P14032" s="0" t="n">
        <f aca="false">IF(AND(OR(Dashboard!$B$5="All",D14032=Dashboard!$B$5),OR(Dashboard!$D$5="All",N14032=Dashboard!$D$5),OR(AND(C14032&lt;&gt;"",C14032&gt;=Dashboard!$F$5,C14032&lt;=Dashboard!$H$5),AND(C14032="",Dashboard!$F$5&lt;=1980,Dashboard!$H$5&gt;=2016))),1,0)</f>
        <v>1</v>
      </c>
      <c r="Q14032" s="0" t="n">
        <f aca="false">J14032*P14032+ROW()*0.00000001</f>
        <v>0.04014032</v>
      </c>
    </row>
    <row r="14033" customFormat="false" ht="15" hidden="false" customHeight="false" outlineLevel="0" collapsed="false">
      <c r="A14033" s="0" t="s">
        <v>10122</v>
      </c>
      <c r="B14033" s="0" t="s">
        <v>85</v>
      </c>
      <c r="C14033" s="0" t="n">
        <v>2005</v>
      </c>
      <c r="D14033" s="0" t="s">
        <v>71</v>
      </c>
      <c r="E14033" s="0" t="s">
        <v>328</v>
      </c>
      <c r="F14033" s="0" t="n">
        <v>0.03</v>
      </c>
      <c r="G14033" s="0" t="n">
        <v>0.01</v>
      </c>
      <c r="H14033" s="0" t="n">
        <v>0</v>
      </c>
      <c r="I14033" s="0" t="n">
        <v>0</v>
      </c>
      <c r="J14033" s="0" t="n">
        <v>0.04</v>
      </c>
      <c r="K14033" s="0" t="n">
        <v>63</v>
      </c>
      <c r="M14033" s="0" t="s">
        <v>36</v>
      </c>
      <c r="N14033" s="0" t="s">
        <v>35</v>
      </c>
      <c r="O14033" s="0" t="s">
        <v>67</v>
      </c>
      <c r="P14033" s="0" t="n">
        <f aca="false">IF(AND(OR(Dashboard!$B$5="All",D14033=Dashboard!$B$5),OR(Dashboard!$D$5="All",N14033=Dashboard!$D$5),OR(AND(C14033&lt;&gt;"",C14033&gt;=Dashboard!$F$5,C14033&lt;=Dashboard!$H$5),AND(C14033="",Dashboard!$F$5&lt;=1980,Dashboard!$H$5&gt;=2016))),1,0)</f>
        <v>1</v>
      </c>
      <c r="Q14033" s="0" t="n">
        <f aca="false">J14033*P14033+ROW()*0.00000001</f>
        <v>0.04014033</v>
      </c>
    </row>
    <row r="14034" customFormat="false" ht="15" hidden="false" customHeight="false" outlineLevel="0" collapsed="false">
      <c r="A14034" s="0" t="s">
        <v>10123</v>
      </c>
      <c r="B14034" s="0" t="s">
        <v>76</v>
      </c>
      <c r="C14034" s="0" t="n">
        <v>2008</v>
      </c>
      <c r="D14034" s="0" t="s">
        <v>52</v>
      </c>
      <c r="E14034" s="0" t="s">
        <v>1002</v>
      </c>
      <c r="F14034" s="0" t="n">
        <v>0</v>
      </c>
      <c r="G14034" s="0" t="n">
        <v>0</v>
      </c>
      <c r="H14034" s="0" t="n">
        <v>0.04</v>
      </c>
      <c r="I14034" s="0" t="n">
        <v>0</v>
      </c>
      <c r="J14034" s="0" t="n">
        <v>0.04</v>
      </c>
      <c r="N14034" s="0" t="s">
        <v>74</v>
      </c>
      <c r="P14034" s="0" t="n">
        <f aca="false">IF(AND(OR(Dashboard!$B$5="All",D14034=Dashboard!$B$5),OR(Dashboard!$D$5="All",N14034=Dashboard!$D$5),OR(AND(C14034&lt;&gt;"",C14034&gt;=Dashboard!$F$5,C14034&lt;=Dashboard!$H$5),AND(C14034="",Dashboard!$F$5&lt;=1980,Dashboard!$H$5&gt;=2016))),1,0)</f>
        <v>1</v>
      </c>
      <c r="Q14034" s="0" t="n">
        <f aca="false">J14034*P14034+ROW()*0.00000001</f>
        <v>0.04014034</v>
      </c>
    </row>
    <row r="14035" customFormat="false" ht="15" hidden="false" customHeight="false" outlineLevel="0" collapsed="false">
      <c r="A14035" s="0" t="s">
        <v>7877</v>
      </c>
      <c r="B14035" s="0" t="s">
        <v>186</v>
      </c>
      <c r="C14035" s="0" t="n">
        <v>2004</v>
      </c>
      <c r="D14035" s="0" t="s">
        <v>16</v>
      </c>
      <c r="E14035" s="0" t="s">
        <v>72</v>
      </c>
      <c r="F14035" s="0" t="n">
        <v>0.03</v>
      </c>
      <c r="G14035" s="0" t="n">
        <v>0.01</v>
      </c>
      <c r="H14035" s="0" t="n">
        <v>0</v>
      </c>
      <c r="I14035" s="0" t="n">
        <v>0</v>
      </c>
      <c r="J14035" s="0" t="n">
        <v>0.04</v>
      </c>
      <c r="K14035" s="0" t="n">
        <v>69</v>
      </c>
      <c r="L14035" s="0" t="n">
        <v>7.3</v>
      </c>
      <c r="M14035" s="0" t="s">
        <v>36</v>
      </c>
      <c r="N14035" s="0" t="s">
        <v>35</v>
      </c>
      <c r="O14035" s="0" t="s">
        <v>67</v>
      </c>
      <c r="P14035" s="0" t="n">
        <f aca="false">IF(AND(OR(Dashboard!$B$5="All",D14035=Dashboard!$B$5),OR(Dashboard!$D$5="All",N14035=Dashboard!$D$5),OR(AND(C14035&lt;&gt;"",C14035&gt;=Dashboard!$F$5,C14035&lt;=Dashboard!$H$5),AND(C14035="",Dashboard!$F$5&lt;=1980,Dashboard!$H$5&gt;=2016))),1,0)</f>
        <v>1</v>
      </c>
      <c r="Q14035" s="0" t="n">
        <f aca="false">J14035*P14035+ROW()*0.00000001</f>
        <v>0.04014035</v>
      </c>
    </row>
    <row r="14036" customFormat="false" ht="15" hidden="false" customHeight="false" outlineLevel="0" collapsed="false">
      <c r="A14036" s="0" t="s">
        <v>10124</v>
      </c>
      <c r="B14036" s="0" t="s">
        <v>70</v>
      </c>
      <c r="C14036" s="0" t="n">
        <v>2011</v>
      </c>
      <c r="D14036" s="0" t="s">
        <v>34</v>
      </c>
      <c r="E14036" s="0" t="s">
        <v>2792</v>
      </c>
      <c r="F14036" s="0" t="n">
        <v>0</v>
      </c>
      <c r="G14036" s="0" t="n">
        <v>0.03</v>
      </c>
      <c r="H14036" s="0" t="n">
        <v>0</v>
      </c>
      <c r="I14036" s="0" t="n">
        <v>0.01</v>
      </c>
      <c r="J14036" s="0" t="n">
        <v>0.04</v>
      </c>
      <c r="N14036" s="0" t="s">
        <v>74</v>
      </c>
      <c r="P14036" s="0" t="n">
        <f aca="false">IF(AND(OR(Dashboard!$B$5="All",D14036=Dashboard!$B$5),OR(Dashboard!$D$5="All",N14036=Dashboard!$D$5),OR(AND(C14036&lt;&gt;"",C14036&gt;=Dashboard!$F$5,C14036&lt;=Dashboard!$H$5),AND(C14036="",Dashboard!$F$5&lt;=1980,Dashboard!$H$5&gt;=2016))),1,0)</f>
        <v>1</v>
      </c>
      <c r="Q14036" s="0" t="n">
        <f aca="false">J14036*P14036+ROW()*0.00000001</f>
        <v>0.04014036</v>
      </c>
    </row>
    <row r="14037" customFormat="false" ht="15" hidden="false" customHeight="false" outlineLevel="0" collapsed="false">
      <c r="A14037" s="0" t="s">
        <v>10125</v>
      </c>
      <c r="B14037" s="0" t="s">
        <v>64</v>
      </c>
      <c r="C14037" s="0" t="n">
        <v>2009</v>
      </c>
      <c r="D14037" s="0" t="s">
        <v>114</v>
      </c>
      <c r="E14037" s="0" t="s">
        <v>7521</v>
      </c>
      <c r="F14037" s="0" t="n">
        <v>0</v>
      </c>
      <c r="G14037" s="0" t="n">
        <v>0</v>
      </c>
      <c r="H14037" s="0" t="n">
        <v>0.04</v>
      </c>
      <c r="I14037" s="0" t="n">
        <v>0</v>
      </c>
      <c r="J14037" s="0" t="n">
        <v>0.04</v>
      </c>
      <c r="N14037" s="0" t="s">
        <v>66</v>
      </c>
      <c r="P14037" s="0" t="n">
        <f aca="false">IF(AND(OR(Dashboard!$B$5="All",D14037=Dashboard!$B$5),OR(Dashboard!$D$5="All",N14037=Dashboard!$D$5),OR(AND(C14037&lt;&gt;"",C14037&gt;=Dashboard!$F$5,C14037&lt;=Dashboard!$H$5),AND(C14037="",Dashboard!$F$5&lt;=1980,Dashboard!$H$5&gt;=2016))),1,0)</f>
        <v>1</v>
      </c>
      <c r="Q14037" s="0" t="n">
        <f aca="false">J14037*P14037+ROW()*0.00000001</f>
        <v>0.04014037</v>
      </c>
    </row>
    <row r="14038" customFormat="false" ht="15" hidden="false" customHeight="false" outlineLevel="0" collapsed="false">
      <c r="A14038" s="0" t="s">
        <v>1499</v>
      </c>
      <c r="B14038" s="0" t="s">
        <v>152</v>
      </c>
      <c r="C14038" s="0" t="n">
        <v>2006</v>
      </c>
      <c r="D14038" s="0" t="s">
        <v>71</v>
      </c>
      <c r="E14038" s="0" t="s">
        <v>293</v>
      </c>
      <c r="F14038" s="0" t="n">
        <v>0.01</v>
      </c>
      <c r="G14038" s="0" t="n">
        <v>0.02</v>
      </c>
      <c r="H14038" s="0" t="n">
        <v>0</v>
      </c>
      <c r="I14038" s="0" t="n">
        <v>0</v>
      </c>
      <c r="J14038" s="0" t="n">
        <v>0.04</v>
      </c>
      <c r="K14038" s="0" t="n">
        <v>73</v>
      </c>
      <c r="L14038" s="0" t="n">
        <v>7.5</v>
      </c>
      <c r="M14038" s="0" t="s">
        <v>73</v>
      </c>
      <c r="N14038" s="0" t="s">
        <v>152</v>
      </c>
      <c r="O14038" s="0" t="s">
        <v>37</v>
      </c>
      <c r="P14038" s="0" t="n">
        <f aca="false">IF(AND(OR(Dashboard!$B$5="All",D14038=Dashboard!$B$5),OR(Dashboard!$D$5="All",N14038=Dashboard!$D$5),OR(AND(C14038&lt;&gt;"",C14038&gt;=Dashboard!$F$5,C14038&lt;=Dashboard!$H$5),AND(C14038="",Dashboard!$F$5&lt;=1980,Dashboard!$H$5&gt;=2016))),1,0)</f>
        <v>1</v>
      </c>
      <c r="Q14038" s="0" t="n">
        <f aca="false">J14038*P14038+ROW()*0.00000001</f>
        <v>0.04014038</v>
      </c>
    </row>
    <row r="14039" customFormat="false" ht="15" hidden="false" customHeight="false" outlineLevel="0" collapsed="false">
      <c r="A14039" s="0" t="s">
        <v>10126</v>
      </c>
      <c r="B14039" s="0" t="s">
        <v>70</v>
      </c>
      <c r="C14039" s="0" t="n">
        <v>2009</v>
      </c>
      <c r="D14039" s="0" t="s">
        <v>246</v>
      </c>
      <c r="E14039" s="0" t="s">
        <v>6736</v>
      </c>
      <c r="F14039" s="0" t="n">
        <v>0</v>
      </c>
      <c r="G14039" s="0" t="n">
        <v>0</v>
      </c>
      <c r="H14039" s="0" t="n">
        <v>0.04</v>
      </c>
      <c r="I14039" s="0" t="n">
        <v>0</v>
      </c>
      <c r="J14039" s="0" t="n">
        <v>0.04</v>
      </c>
      <c r="N14039" s="0" t="s">
        <v>74</v>
      </c>
      <c r="P14039" s="0" t="n">
        <f aca="false">IF(AND(OR(Dashboard!$B$5="All",D14039=Dashboard!$B$5),OR(Dashboard!$D$5="All",N14039=Dashboard!$D$5),OR(AND(C14039&lt;&gt;"",C14039&gt;=Dashboard!$F$5,C14039&lt;=Dashboard!$H$5),AND(C14039="",Dashboard!$F$5&lt;=1980,Dashboard!$H$5&gt;=2016))),1,0)</f>
        <v>1</v>
      </c>
      <c r="Q14039" s="0" t="n">
        <f aca="false">J14039*P14039+ROW()*0.00000001</f>
        <v>0.04014039</v>
      </c>
    </row>
    <row r="14040" customFormat="false" ht="15" hidden="false" customHeight="false" outlineLevel="0" collapsed="false">
      <c r="A14040" s="0" t="s">
        <v>10127</v>
      </c>
      <c r="B14040" s="0" t="s">
        <v>70</v>
      </c>
      <c r="C14040" s="0" t="n">
        <v>2012</v>
      </c>
      <c r="D14040" s="0" t="s">
        <v>46</v>
      </c>
      <c r="E14040" s="0" t="s">
        <v>2334</v>
      </c>
      <c r="F14040" s="0" t="n">
        <v>0</v>
      </c>
      <c r="G14040" s="0" t="n">
        <v>0</v>
      </c>
      <c r="H14040" s="0" t="n">
        <v>0.04</v>
      </c>
      <c r="I14040" s="0" t="n">
        <v>0</v>
      </c>
      <c r="J14040" s="0" t="n">
        <v>0.04</v>
      </c>
      <c r="K14040" s="0" t="n">
        <v>68</v>
      </c>
      <c r="L14040" s="0" t="n">
        <v>6.3</v>
      </c>
      <c r="M14040" s="0" t="s">
        <v>103</v>
      </c>
      <c r="N14040" s="0" t="s">
        <v>74</v>
      </c>
      <c r="O14040" s="0" t="s">
        <v>67</v>
      </c>
      <c r="P14040" s="0" t="n">
        <f aca="false">IF(AND(OR(Dashboard!$B$5="All",D14040=Dashboard!$B$5),OR(Dashboard!$D$5="All",N14040=Dashboard!$D$5),OR(AND(C14040&lt;&gt;"",C14040&gt;=Dashboard!$F$5,C14040&lt;=Dashboard!$H$5),AND(C14040="",Dashboard!$F$5&lt;=1980,Dashboard!$H$5&gt;=2016))),1,0)</f>
        <v>1</v>
      </c>
      <c r="Q14040" s="0" t="n">
        <f aca="false">J14040*P14040+ROW()*0.00000001</f>
        <v>0.0401404</v>
      </c>
    </row>
    <row r="14041" customFormat="false" ht="15" hidden="false" customHeight="false" outlineLevel="0" collapsed="false">
      <c r="A14041" s="0" t="s">
        <v>10128</v>
      </c>
      <c r="B14041" s="0" t="s">
        <v>76</v>
      </c>
      <c r="C14041" s="0" t="n">
        <v>2006</v>
      </c>
      <c r="D14041" s="0" t="s">
        <v>102</v>
      </c>
      <c r="E14041" s="0" t="s">
        <v>2860</v>
      </c>
      <c r="F14041" s="0" t="n">
        <v>0.02</v>
      </c>
      <c r="G14041" s="0" t="n">
        <v>0.01</v>
      </c>
      <c r="H14041" s="0" t="n">
        <v>0</v>
      </c>
      <c r="I14041" s="0" t="n">
        <v>0</v>
      </c>
      <c r="J14041" s="0" t="n">
        <v>0.04</v>
      </c>
      <c r="K14041" s="0" t="n">
        <v>68</v>
      </c>
      <c r="L14041" s="0" t="n">
        <v>8.3</v>
      </c>
      <c r="M14041" s="0" t="s">
        <v>103</v>
      </c>
      <c r="N14041" s="0" t="s">
        <v>74</v>
      </c>
      <c r="O14041" s="0" t="s">
        <v>67</v>
      </c>
      <c r="P14041" s="0" t="n">
        <f aca="false">IF(AND(OR(Dashboard!$B$5="All",D14041=Dashboard!$B$5),OR(Dashboard!$D$5="All",N14041=Dashboard!$D$5),OR(AND(C14041&lt;&gt;"",C14041&gt;=Dashboard!$F$5,C14041&lt;=Dashboard!$H$5),AND(C14041="",Dashboard!$F$5&lt;=1980,Dashboard!$H$5&gt;=2016))),1,0)</f>
        <v>1</v>
      </c>
      <c r="Q14041" s="0" t="n">
        <f aca="false">J14041*P14041+ROW()*0.00000001</f>
        <v>0.04014041</v>
      </c>
    </row>
    <row r="14042" customFormat="false" ht="15" hidden="false" customHeight="false" outlineLevel="0" collapsed="false">
      <c r="A14042" s="0" t="s">
        <v>10129</v>
      </c>
      <c r="B14042" s="0" t="s">
        <v>50</v>
      </c>
      <c r="C14042" s="0" t="n">
        <v>2009</v>
      </c>
      <c r="D14042" s="0" t="s">
        <v>48</v>
      </c>
      <c r="E14042" s="0" t="s">
        <v>1545</v>
      </c>
      <c r="F14042" s="0" t="n">
        <v>0.03</v>
      </c>
      <c r="G14042" s="0" t="n">
        <v>0</v>
      </c>
      <c r="H14042" s="0" t="n">
        <v>0</v>
      </c>
      <c r="I14042" s="0" t="n">
        <v>0</v>
      </c>
      <c r="J14042" s="0" t="n">
        <v>0.04</v>
      </c>
      <c r="N14042" s="0" t="s">
        <v>35</v>
      </c>
      <c r="P14042" s="0" t="n">
        <f aca="false">IF(AND(OR(Dashboard!$B$5="All",D14042=Dashboard!$B$5),OR(Dashboard!$D$5="All",N14042=Dashboard!$D$5),OR(AND(C14042&lt;&gt;"",C14042&gt;=Dashboard!$F$5,C14042&lt;=Dashboard!$H$5),AND(C14042="",Dashboard!$F$5&lt;=1980,Dashboard!$H$5&gt;=2016))),1,0)</f>
        <v>1</v>
      </c>
      <c r="Q14042" s="0" t="n">
        <f aca="false">J14042*P14042+ROW()*0.00000001</f>
        <v>0.04014042</v>
      </c>
    </row>
    <row r="14043" customFormat="false" ht="15" hidden="false" customHeight="false" outlineLevel="0" collapsed="false">
      <c r="A14043" s="0" t="s">
        <v>1764</v>
      </c>
      <c r="B14043" s="0" t="s">
        <v>152</v>
      </c>
      <c r="C14043" s="0" t="n">
        <v>2004</v>
      </c>
      <c r="D14043" s="0" t="s">
        <v>71</v>
      </c>
      <c r="E14043" s="0" t="s">
        <v>142</v>
      </c>
      <c r="F14043" s="0" t="n">
        <v>0</v>
      </c>
      <c r="G14043" s="0" t="n">
        <v>0.03</v>
      </c>
      <c r="H14043" s="0" t="n">
        <v>0</v>
      </c>
      <c r="I14043" s="0" t="n">
        <v>0</v>
      </c>
      <c r="J14043" s="0" t="n">
        <v>0.04</v>
      </c>
      <c r="K14043" s="0" t="n">
        <v>67</v>
      </c>
      <c r="L14043" s="0" t="n">
        <v>7.2</v>
      </c>
      <c r="M14043" s="0" t="s">
        <v>36</v>
      </c>
      <c r="N14043" s="0" t="s">
        <v>152</v>
      </c>
      <c r="O14043" s="0" t="s">
        <v>67</v>
      </c>
      <c r="P14043" s="0" t="n">
        <f aca="false">IF(AND(OR(Dashboard!$B$5="All",D14043=Dashboard!$B$5),OR(Dashboard!$D$5="All",N14043=Dashboard!$D$5),OR(AND(C14043&lt;&gt;"",C14043&gt;=Dashboard!$F$5,C14043&lt;=Dashboard!$H$5),AND(C14043="",Dashboard!$F$5&lt;=1980,Dashboard!$H$5&gt;=2016))),1,0)</f>
        <v>1</v>
      </c>
      <c r="Q14043" s="0" t="n">
        <f aca="false">J14043*P14043+ROW()*0.00000001</f>
        <v>0.04014043</v>
      </c>
    </row>
    <row r="14044" customFormat="false" ht="15" hidden="false" customHeight="false" outlineLevel="0" collapsed="false">
      <c r="A14044" s="0" t="s">
        <v>10130</v>
      </c>
      <c r="B14044" s="0" t="s">
        <v>97</v>
      </c>
      <c r="C14044" s="0" t="n">
        <v>2015</v>
      </c>
      <c r="D14044" s="0" t="s">
        <v>246</v>
      </c>
      <c r="E14044" s="0" t="s">
        <v>782</v>
      </c>
      <c r="F14044" s="0" t="n">
        <v>0</v>
      </c>
      <c r="G14044" s="0" t="n">
        <v>0</v>
      </c>
      <c r="H14044" s="0" t="n">
        <v>0.04</v>
      </c>
      <c r="I14044" s="0" t="n">
        <v>0</v>
      </c>
      <c r="J14044" s="0" t="n">
        <v>0.04</v>
      </c>
      <c r="N14044" s="0" t="s">
        <v>35</v>
      </c>
      <c r="P14044" s="0" t="n">
        <f aca="false">IF(AND(OR(Dashboard!$B$5="All",D14044=Dashboard!$B$5),OR(Dashboard!$D$5="All",N14044=Dashboard!$D$5),OR(AND(C14044&lt;&gt;"",C14044&gt;=Dashboard!$F$5,C14044&lt;=Dashboard!$H$5),AND(C14044="",Dashboard!$F$5&lt;=1980,Dashboard!$H$5&gt;=2016))),1,0)</f>
        <v>1</v>
      </c>
      <c r="Q14044" s="0" t="n">
        <f aca="false">J14044*P14044+ROW()*0.00000001</f>
        <v>0.04014044</v>
      </c>
    </row>
    <row r="14045" customFormat="false" ht="15" hidden="false" customHeight="false" outlineLevel="0" collapsed="false">
      <c r="A14045" s="0" t="s">
        <v>10131</v>
      </c>
      <c r="B14045" s="0" t="s">
        <v>164</v>
      </c>
      <c r="C14045" s="0" t="n">
        <v>2009</v>
      </c>
      <c r="D14045" s="0" t="s">
        <v>114</v>
      </c>
      <c r="E14045" s="0" t="s">
        <v>782</v>
      </c>
      <c r="F14045" s="0" t="n">
        <v>0</v>
      </c>
      <c r="G14045" s="0" t="n">
        <v>0</v>
      </c>
      <c r="H14045" s="0" t="n">
        <v>0.04</v>
      </c>
      <c r="I14045" s="0" t="n">
        <v>0</v>
      </c>
      <c r="J14045" s="0" t="n">
        <v>0.04</v>
      </c>
      <c r="N14045" s="0" t="s">
        <v>74</v>
      </c>
      <c r="P14045" s="0" t="n">
        <f aca="false">IF(AND(OR(Dashboard!$B$5="All",D14045=Dashboard!$B$5),OR(Dashboard!$D$5="All",N14045=Dashboard!$D$5),OR(AND(C14045&lt;&gt;"",C14045&gt;=Dashboard!$F$5,C14045&lt;=Dashboard!$H$5),AND(C14045="",Dashboard!$F$5&lt;=1980,Dashboard!$H$5&gt;=2016))),1,0)</f>
        <v>1</v>
      </c>
      <c r="Q14045" s="0" t="n">
        <f aca="false">J14045*P14045+ROW()*0.00000001</f>
        <v>0.04014045</v>
      </c>
    </row>
    <row r="14046" customFormat="false" ht="15" hidden="false" customHeight="false" outlineLevel="0" collapsed="false">
      <c r="A14046" s="0" t="s">
        <v>9481</v>
      </c>
      <c r="B14046" s="0" t="s">
        <v>164</v>
      </c>
      <c r="C14046" s="0" t="n">
        <v>2006</v>
      </c>
      <c r="D14046" s="0" t="s">
        <v>41</v>
      </c>
      <c r="E14046" s="0" t="s">
        <v>154</v>
      </c>
      <c r="F14046" s="0" t="n">
        <v>0.03</v>
      </c>
      <c r="G14046" s="0" t="n">
        <v>0.01</v>
      </c>
      <c r="H14046" s="0" t="n">
        <v>0</v>
      </c>
      <c r="I14046" s="0" t="n">
        <v>0</v>
      </c>
      <c r="J14046" s="0" t="n">
        <v>0.04</v>
      </c>
      <c r="K14046" s="0" t="n">
        <v>82</v>
      </c>
      <c r="L14046" s="0" t="n">
        <v>8.1</v>
      </c>
      <c r="M14046" s="0" t="s">
        <v>36</v>
      </c>
      <c r="N14046" s="0" t="s">
        <v>74</v>
      </c>
      <c r="O14046" s="0" t="s">
        <v>42</v>
      </c>
      <c r="P14046" s="0" t="n">
        <f aca="false">IF(AND(OR(Dashboard!$B$5="All",D14046=Dashboard!$B$5),OR(Dashboard!$D$5="All",N14046=Dashboard!$D$5),OR(AND(C14046&lt;&gt;"",C14046&gt;=Dashboard!$F$5,C14046&lt;=Dashboard!$H$5),AND(C14046="",Dashboard!$F$5&lt;=1980,Dashboard!$H$5&gt;=2016))),1,0)</f>
        <v>1</v>
      </c>
      <c r="Q14046" s="0" t="n">
        <f aca="false">J14046*P14046+ROW()*0.00000001</f>
        <v>0.04014046</v>
      </c>
    </row>
    <row r="14047" customFormat="false" ht="15" hidden="false" customHeight="false" outlineLevel="0" collapsed="false">
      <c r="A14047" s="0" t="s">
        <v>9244</v>
      </c>
      <c r="B14047" s="0" t="s">
        <v>70</v>
      </c>
      <c r="C14047" s="0" t="n">
        <v>2016</v>
      </c>
      <c r="D14047" s="0" t="s">
        <v>52</v>
      </c>
      <c r="E14047" s="0" t="s">
        <v>782</v>
      </c>
      <c r="F14047" s="0" t="n">
        <v>0</v>
      </c>
      <c r="G14047" s="0" t="n">
        <v>0</v>
      </c>
      <c r="H14047" s="0" t="n">
        <v>0.04</v>
      </c>
      <c r="I14047" s="0" t="n">
        <v>0</v>
      </c>
      <c r="J14047" s="0" t="n">
        <v>0.04</v>
      </c>
      <c r="N14047" s="0" t="s">
        <v>74</v>
      </c>
      <c r="P14047" s="0" t="n">
        <f aca="false">IF(AND(OR(Dashboard!$B$5="All",D14047=Dashboard!$B$5),OR(Dashboard!$D$5="All",N14047=Dashboard!$D$5),OR(AND(C14047&lt;&gt;"",C14047&gt;=Dashboard!$F$5,C14047&lt;=Dashboard!$H$5),AND(C14047="",Dashboard!$F$5&lt;=1980,Dashboard!$H$5&gt;=2016))),1,0)</f>
        <v>1</v>
      </c>
      <c r="Q14047" s="0" t="n">
        <f aca="false">J14047*P14047+ROW()*0.00000001</f>
        <v>0.04014047</v>
      </c>
    </row>
    <row r="14048" customFormat="false" ht="15" hidden="false" customHeight="false" outlineLevel="0" collapsed="false">
      <c r="A14048" s="0" t="s">
        <v>9366</v>
      </c>
      <c r="B14048" s="0" t="s">
        <v>117</v>
      </c>
      <c r="C14048" s="0" t="n">
        <v>1998</v>
      </c>
      <c r="D14048" s="0" t="s">
        <v>46</v>
      </c>
      <c r="E14048" s="0" t="s">
        <v>2334</v>
      </c>
      <c r="F14048" s="0" t="n">
        <v>0.02</v>
      </c>
      <c r="G14048" s="0" t="n">
        <v>0.01</v>
      </c>
      <c r="H14048" s="0" t="n">
        <v>0</v>
      </c>
      <c r="I14048" s="0" t="n">
        <v>0</v>
      </c>
      <c r="J14048" s="0" t="n">
        <v>0.04</v>
      </c>
      <c r="N14048" s="0" t="s">
        <v>74</v>
      </c>
      <c r="P14048" s="0" t="n">
        <f aca="false">IF(AND(OR(Dashboard!$B$5="All",D14048=Dashboard!$B$5),OR(Dashboard!$D$5="All",N14048=Dashboard!$D$5),OR(AND(C14048&lt;&gt;"",C14048&gt;=Dashboard!$F$5,C14048&lt;=Dashboard!$H$5),AND(C14048="",Dashboard!$F$5&lt;=1980,Dashboard!$H$5&gt;=2016))),1,0)</f>
        <v>1</v>
      </c>
      <c r="Q14048" s="0" t="n">
        <f aca="false">J14048*P14048+ROW()*0.00000001</f>
        <v>0.04014048</v>
      </c>
    </row>
    <row r="14049" customFormat="false" ht="15" hidden="false" customHeight="false" outlineLevel="0" collapsed="false">
      <c r="A14049" s="0" t="s">
        <v>10132</v>
      </c>
      <c r="B14049" s="0" t="s">
        <v>164</v>
      </c>
      <c r="C14049" s="0" t="n">
        <v>2008</v>
      </c>
      <c r="D14049" s="0" t="s">
        <v>48</v>
      </c>
      <c r="E14049" s="0" t="s">
        <v>10133</v>
      </c>
      <c r="F14049" s="0" t="n">
        <v>0.03</v>
      </c>
      <c r="G14049" s="0" t="n">
        <v>0</v>
      </c>
      <c r="H14049" s="0" t="n">
        <v>0</v>
      </c>
      <c r="I14049" s="0" t="n">
        <v>0</v>
      </c>
      <c r="J14049" s="0" t="n">
        <v>0.04</v>
      </c>
      <c r="K14049" s="0" t="n">
        <v>62</v>
      </c>
      <c r="M14049" s="0" t="s">
        <v>36</v>
      </c>
      <c r="N14049" s="0" t="s">
        <v>74</v>
      </c>
      <c r="O14049" s="0" t="s">
        <v>67</v>
      </c>
      <c r="P14049" s="0" t="n">
        <f aca="false">IF(AND(OR(Dashboard!$B$5="All",D14049=Dashboard!$B$5),OR(Dashboard!$D$5="All",N14049=Dashboard!$D$5),OR(AND(C14049&lt;&gt;"",C14049&gt;=Dashboard!$F$5,C14049&lt;=Dashboard!$H$5),AND(C14049="",Dashboard!$F$5&lt;=1980,Dashboard!$H$5&gt;=2016))),1,0)</f>
        <v>1</v>
      </c>
      <c r="Q14049" s="0" t="n">
        <f aca="false">J14049*P14049+ROW()*0.00000001</f>
        <v>0.04014049</v>
      </c>
    </row>
    <row r="14050" customFormat="false" ht="15" hidden="false" customHeight="false" outlineLevel="0" collapsed="false">
      <c r="A14050" s="0" t="s">
        <v>10134</v>
      </c>
      <c r="B14050" s="0" t="s">
        <v>76</v>
      </c>
      <c r="C14050" s="0" t="n">
        <v>2009</v>
      </c>
      <c r="D14050" s="0" t="s">
        <v>52</v>
      </c>
      <c r="E14050" s="0" t="s">
        <v>4364</v>
      </c>
      <c r="F14050" s="0" t="n">
        <v>0.02</v>
      </c>
      <c r="G14050" s="0" t="n">
        <v>0.01</v>
      </c>
      <c r="H14050" s="0" t="n">
        <v>0</v>
      </c>
      <c r="I14050" s="0" t="n">
        <v>0</v>
      </c>
      <c r="J14050" s="0" t="n">
        <v>0.04</v>
      </c>
      <c r="N14050" s="0" t="s">
        <v>74</v>
      </c>
      <c r="P14050" s="0" t="n">
        <f aca="false">IF(AND(OR(Dashboard!$B$5="All",D14050=Dashboard!$B$5),OR(Dashboard!$D$5="All",N14050=Dashboard!$D$5),OR(AND(C14050&lt;&gt;"",C14050&gt;=Dashboard!$F$5,C14050&lt;=Dashboard!$H$5),AND(C14050="",Dashboard!$F$5&lt;=1980,Dashboard!$H$5&gt;=2016))),1,0)</f>
        <v>1</v>
      </c>
      <c r="Q14050" s="0" t="n">
        <f aca="false">J14050*P14050+ROW()*0.00000001</f>
        <v>0.0401405</v>
      </c>
    </row>
    <row r="14051" customFormat="false" ht="15" hidden="false" customHeight="false" outlineLevel="0" collapsed="false">
      <c r="A14051" s="0" t="s">
        <v>8521</v>
      </c>
      <c r="B14051" s="0" t="s">
        <v>144</v>
      </c>
      <c r="C14051" s="0" t="n">
        <v>2002</v>
      </c>
      <c r="D14051" s="0" t="s">
        <v>41</v>
      </c>
      <c r="E14051" s="0" t="s">
        <v>328</v>
      </c>
      <c r="F14051" s="0" t="n">
        <v>0.03</v>
      </c>
      <c r="G14051" s="0" t="n">
        <v>0.01</v>
      </c>
      <c r="H14051" s="0" t="n">
        <v>0</v>
      </c>
      <c r="I14051" s="0" t="n">
        <v>0</v>
      </c>
      <c r="J14051" s="0" t="n">
        <v>0.04</v>
      </c>
      <c r="K14051" s="0" t="n">
        <v>42</v>
      </c>
      <c r="M14051" s="0" t="s">
        <v>103</v>
      </c>
      <c r="N14051" s="0" t="s">
        <v>66</v>
      </c>
      <c r="O14051" s="0" t="s">
        <v>177</v>
      </c>
      <c r="P14051" s="0" t="n">
        <f aca="false">IF(AND(OR(Dashboard!$B$5="All",D14051=Dashboard!$B$5),OR(Dashboard!$D$5="All",N14051=Dashboard!$D$5),OR(AND(C14051&lt;&gt;"",C14051&gt;=Dashboard!$F$5,C14051&lt;=Dashboard!$H$5),AND(C14051="",Dashboard!$F$5&lt;=1980,Dashboard!$H$5&gt;=2016))),1,0)</f>
        <v>1</v>
      </c>
      <c r="Q14051" s="0" t="n">
        <f aca="false">J14051*P14051+ROW()*0.00000001</f>
        <v>0.04014051</v>
      </c>
    </row>
    <row r="14052" customFormat="false" ht="15" hidden="false" customHeight="false" outlineLevel="0" collapsed="false">
      <c r="A14052" s="0" t="s">
        <v>10135</v>
      </c>
      <c r="B14052" s="0" t="s">
        <v>50</v>
      </c>
      <c r="C14052" s="0" t="n">
        <v>2008</v>
      </c>
      <c r="D14052" s="0" t="s">
        <v>52</v>
      </c>
      <c r="E14052" s="0" t="s">
        <v>1160</v>
      </c>
      <c r="F14052" s="0" t="n">
        <v>0</v>
      </c>
      <c r="G14052" s="0" t="n">
        <v>0</v>
      </c>
      <c r="H14052" s="0" t="n">
        <v>0.04</v>
      </c>
      <c r="I14052" s="0" t="n">
        <v>0</v>
      </c>
      <c r="J14052" s="0" t="n">
        <v>0.04</v>
      </c>
      <c r="N14052" s="0" t="s">
        <v>35</v>
      </c>
      <c r="P14052" s="0" t="n">
        <f aca="false">IF(AND(OR(Dashboard!$B$5="All",D14052=Dashboard!$B$5),OR(Dashboard!$D$5="All",N14052=Dashboard!$D$5),OR(AND(C14052&lt;&gt;"",C14052&gt;=Dashboard!$F$5,C14052&lt;=Dashboard!$H$5),AND(C14052="",Dashboard!$F$5&lt;=1980,Dashboard!$H$5&gt;=2016))),1,0)</f>
        <v>1</v>
      </c>
      <c r="Q14052" s="0" t="n">
        <f aca="false">J14052*P14052+ROW()*0.00000001</f>
        <v>0.04014052</v>
      </c>
    </row>
    <row r="14053" customFormat="false" ht="15" hidden="false" customHeight="false" outlineLevel="0" collapsed="false">
      <c r="A14053" s="0" t="s">
        <v>10136</v>
      </c>
      <c r="B14053" s="0" t="s">
        <v>76</v>
      </c>
      <c r="C14053" s="0" t="n">
        <v>2005</v>
      </c>
      <c r="D14053" s="0" t="s">
        <v>56</v>
      </c>
      <c r="E14053" s="0" t="s">
        <v>211</v>
      </c>
      <c r="F14053" s="0" t="n">
        <v>0.02</v>
      </c>
      <c r="G14053" s="0" t="n">
        <v>0.01</v>
      </c>
      <c r="H14053" s="0" t="n">
        <v>0</v>
      </c>
      <c r="I14053" s="0" t="n">
        <v>0</v>
      </c>
      <c r="J14053" s="0" t="n">
        <v>0.04</v>
      </c>
      <c r="K14053" s="0" t="n">
        <v>45</v>
      </c>
      <c r="L14053" s="0" t="n">
        <v>6.5</v>
      </c>
      <c r="M14053" s="0" t="s">
        <v>73</v>
      </c>
      <c r="N14053" s="0" t="s">
        <v>74</v>
      </c>
      <c r="O14053" s="0" t="s">
        <v>177</v>
      </c>
      <c r="P14053" s="0" t="n">
        <f aca="false">IF(AND(OR(Dashboard!$B$5="All",D14053=Dashboard!$B$5),OR(Dashboard!$D$5="All",N14053=Dashboard!$D$5),OR(AND(C14053&lt;&gt;"",C14053&gt;=Dashboard!$F$5,C14053&lt;=Dashboard!$H$5),AND(C14053="",Dashboard!$F$5&lt;=1980,Dashboard!$H$5&gt;=2016))),1,0)</f>
        <v>1</v>
      </c>
      <c r="Q14053" s="0" t="n">
        <f aca="false">J14053*P14053+ROW()*0.00000001</f>
        <v>0.04014053</v>
      </c>
    </row>
    <row r="14054" customFormat="false" ht="15" hidden="false" customHeight="false" outlineLevel="0" collapsed="false">
      <c r="A14054" s="0" t="s">
        <v>10137</v>
      </c>
      <c r="B14054" s="0" t="s">
        <v>76</v>
      </c>
      <c r="C14054" s="0" t="n">
        <v>2006</v>
      </c>
      <c r="D14054" s="0" t="s">
        <v>41</v>
      </c>
      <c r="E14054" s="0" t="s">
        <v>89</v>
      </c>
      <c r="F14054" s="0" t="n">
        <v>0</v>
      </c>
      <c r="G14054" s="0" t="n">
        <v>0</v>
      </c>
      <c r="H14054" s="0" t="n">
        <v>0.04</v>
      </c>
      <c r="I14054" s="0" t="n">
        <v>0</v>
      </c>
      <c r="J14054" s="0" t="n">
        <v>0.04</v>
      </c>
      <c r="N14054" s="0" t="s">
        <v>74</v>
      </c>
      <c r="P14054" s="0" t="n">
        <f aca="false">IF(AND(OR(Dashboard!$B$5="All",D14054=Dashboard!$B$5),OR(Dashboard!$D$5="All",N14054=Dashboard!$D$5),OR(AND(C14054&lt;&gt;"",C14054&gt;=Dashboard!$F$5,C14054&lt;=Dashboard!$H$5),AND(C14054="",Dashboard!$F$5&lt;=1980,Dashboard!$H$5&gt;=2016))),1,0)</f>
        <v>1</v>
      </c>
      <c r="Q14054" s="0" t="n">
        <f aca="false">J14054*P14054+ROW()*0.00000001</f>
        <v>0.04014054</v>
      </c>
    </row>
    <row r="14055" customFormat="false" ht="15" hidden="false" customHeight="false" outlineLevel="0" collapsed="false">
      <c r="A14055" s="0" t="s">
        <v>10138</v>
      </c>
      <c r="B14055" s="0" t="s">
        <v>668</v>
      </c>
      <c r="C14055" s="0" t="n">
        <v>2000</v>
      </c>
      <c r="D14055" s="0" t="s">
        <v>102</v>
      </c>
      <c r="E14055" s="0" t="s">
        <v>154</v>
      </c>
      <c r="F14055" s="0" t="n">
        <v>0</v>
      </c>
      <c r="G14055" s="0" t="n">
        <v>0</v>
      </c>
      <c r="H14055" s="0" t="n">
        <v>0.04</v>
      </c>
      <c r="I14055" s="0" t="n">
        <v>0</v>
      </c>
      <c r="J14055" s="0" t="n">
        <v>0.04</v>
      </c>
      <c r="N14055" s="0" t="s">
        <v>154</v>
      </c>
      <c r="P14055" s="0" t="n">
        <f aca="false">IF(AND(OR(Dashboard!$B$5="All",D14055=Dashboard!$B$5),OR(Dashboard!$D$5="All",N14055=Dashboard!$D$5),OR(AND(C14055&lt;&gt;"",C14055&gt;=Dashboard!$F$5,C14055&lt;=Dashboard!$H$5),AND(C14055="",Dashboard!$F$5&lt;=1980,Dashboard!$H$5&gt;=2016))),1,0)</f>
        <v>1</v>
      </c>
      <c r="Q14055" s="0" t="n">
        <f aca="false">J14055*P14055+ROW()*0.00000001</f>
        <v>0.04014055</v>
      </c>
    </row>
    <row r="14056" customFormat="false" ht="15" hidden="false" customHeight="false" outlineLevel="0" collapsed="false">
      <c r="A14056" s="0" t="s">
        <v>5649</v>
      </c>
      <c r="B14056" s="0" t="s">
        <v>144</v>
      </c>
      <c r="C14056" s="0" t="n">
        <v>2005</v>
      </c>
      <c r="D14056" s="0" t="s">
        <v>71</v>
      </c>
      <c r="E14056" s="0" t="s">
        <v>220</v>
      </c>
      <c r="F14056" s="0" t="n">
        <v>0.03</v>
      </c>
      <c r="G14056" s="0" t="n">
        <v>0.01</v>
      </c>
      <c r="H14056" s="0" t="n">
        <v>0</v>
      </c>
      <c r="I14056" s="0" t="n">
        <v>0</v>
      </c>
      <c r="J14056" s="0" t="n">
        <v>0.04</v>
      </c>
      <c r="K14056" s="0" t="n">
        <v>56</v>
      </c>
      <c r="M14056" s="0" t="s">
        <v>125</v>
      </c>
      <c r="N14056" s="0" t="s">
        <v>66</v>
      </c>
      <c r="O14056" s="0" t="s">
        <v>53</v>
      </c>
      <c r="P14056" s="0" t="n">
        <f aca="false">IF(AND(OR(Dashboard!$B$5="All",D14056=Dashboard!$B$5),OR(Dashboard!$D$5="All",N14056=Dashboard!$D$5),OR(AND(C14056&lt;&gt;"",C14056&gt;=Dashboard!$F$5,C14056&lt;=Dashboard!$H$5),AND(C14056="",Dashboard!$F$5&lt;=1980,Dashboard!$H$5&gt;=2016))),1,0)</f>
        <v>1</v>
      </c>
      <c r="Q14056" s="0" t="n">
        <f aca="false">J14056*P14056+ROW()*0.00000001</f>
        <v>0.04014056</v>
      </c>
    </row>
    <row r="14057" customFormat="false" ht="15" hidden="false" customHeight="false" outlineLevel="0" collapsed="false">
      <c r="A14057" s="0" t="s">
        <v>10139</v>
      </c>
      <c r="B14057" s="0" t="s">
        <v>152</v>
      </c>
      <c r="C14057" s="0" t="n">
        <v>2004</v>
      </c>
      <c r="D14057" s="0" t="s">
        <v>41</v>
      </c>
      <c r="E14057" s="0" t="s">
        <v>2018</v>
      </c>
      <c r="F14057" s="0" t="n">
        <v>0</v>
      </c>
      <c r="G14057" s="0" t="n">
        <v>0.03</v>
      </c>
      <c r="H14057" s="0" t="n">
        <v>0</v>
      </c>
      <c r="I14057" s="0" t="n">
        <v>0.01</v>
      </c>
      <c r="J14057" s="0" t="n">
        <v>0.04</v>
      </c>
      <c r="N14057" s="0" t="s">
        <v>152</v>
      </c>
      <c r="P14057" s="0" t="n">
        <f aca="false">IF(AND(OR(Dashboard!$B$5="All",D14057=Dashboard!$B$5),OR(Dashboard!$D$5="All",N14057=Dashboard!$D$5),OR(AND(C14057&lt;&gt;"",C14057&gt;=Dashboard!$F$5,C14057&lt;=Dashboard!$H$5),AND(C14057="",Dashboard!$F$5&lt;=1980,Dashboard!$H$5&gt;=2016))),1,0)</f>
        <v>1</v>
      </c>
      <c r="Q14057" s="0" t="n">
        <f aca="false">J14057*P14057+ROW()*0.00000001</f>
        <v>0.04014057</v>
      </c>
    </row>
    <row r="14058" customFormat="false" ht="15" hidden="false" customHeight="false" outlineLevel="0" collapsed="false">
      <c r="A14058" s="0" t="s">
        <v>10140</v>
      </c>
      <c r="B14058" s="0" t="s">
        <v>164</v>
      </c>
      <c r="C14058" s="0" t="n">
        <v>2007</v>
      </c>
      <c r="D14058" s="0" t="s">
        <v>48</v>
      </c>
      <c r="E14058" s="0" t="s">
        <v>1169</v>
      </c>
      <c r="F14058" s="0" t="n">
        <v>0.03</v>
      </c>
      <c r="G14058" s="0" t="n">
        <v>0</v>
      </c>
      <c r="H14058" s="0" t="n">
        <v>0</v>
      </c>
      <c r="I14058" s="0" t="n">
        <v>0</v>
      </c>
      <c r="J14058" s="0" t="n">
        <v>0.04</v>
      </c>
      <c r="K14058" s="0" t="n">
        <v>37</v>
      </c>
      <c r="L14058" s="0" t="n">
        <v>4.6</v>
      </c>
      <c r="M14058" s="0" t="s">
        <v>125</v>
      </c>
      <c r="N14058" s="0" t="s">
        <v>74</v>
      </c>
      <c r="O14058" s="0" t="s">
        <v>177</v>
      </c>
      <c r="P14058" s="0" t="n">
        <f aca="false">IF(AND(OR(Dashboard!$B$5="All",D14058=Dashboard!$B$5),OR(Dashboard!$D$5="All",N14058=Dashboard!$D$5),OR(AND(C14058&lt;&gt;"",C14058&gt;=Dashboard!$F$5,C14058&lt;=Dashboard!$H$5),AND(C14058="",Dashboard!$F$5&lt;=1980,Dashboard!$H$5&gt;=2016))),1,0)</f>
        <v>1</v>
      </c>
      <c r="Q14058" s="0" t="n">
        <f aca="false">J14058*P14058+ROW()*0.00000001</f>
        <v>0.04014058</v>
      </c>
    </row>
    <row r="14059" customFormat="false" ht="15" hidden="false" customHeight="false" outlineLevel="0" collapsed="false">
      <c r="A14059" s="0" t="s">
        <v>10141</v>
      </c>
      <c r="B14059" s="0" t="s">
        <v>144</v>
      </c>
      <c r="C14059" s="0" t="n">
        <v>2005</v>
      </c>
      <c r="D14059" s="0" t="s">
        <v>71</v>
      </c>
      <c r="E14059" s="0" t="s">
        <v>211</v>
      </c>
      <c r="F14059" s="0" t="n">
        <v>0.03</v>
      </c>
      <c r="G14059" s="0" t="n">
        <v>0.01</v>
      </c>
      <c r="H14059" s="0" t="n">
        <v>0</v>
      </c>
      <c r="I14059" s="0" t="n">
        <v>0</v>
      </c>
      <c r="J14059" s="0" t="n">
        <v>0.04</v>
      </c>
      <c r="N14059" s="0" t="s">
        <v>66</v>
      </c>
      <c r="P14059" s="0" t="n">
        <f aca="false">IF(AND(OR(Dashboard!$B$5="All",D14059=Dashboard!$B$5),OR(Dashboard!$D$5="All",N14059=Dashboard!$D$5),OR(AND(C14059&lt;&gt;"",C14059&gt;=Dashboard!$F$5,C14059&lt;=Dashboard!$H$5),AND(C14059="",Dashboard!$F$5&lt;=1980,Dashboard!$H$5&gt;=2016))),1,0)</f>
        <v>1</v>
      </c>
      <c r="Q14059" s="0" t="n">
        <f aca="false">J14059*P14059+ROW()*0.00000001</f>
        <v>0.04014059</v>
      </c>
    </row>
    <row r="14060" customFormat="false" ht="15" hidden="false" customHeight="false" outlineLevel="0" collapsed="false">
      <c r="A14060" s="0" t="s">
        <v>511</v>
      </c>
      <c r="B14060" s="0" t="s">
        <v>152</v>
      </c>
      <c r="C14060" s="0" t="n">
        <v>2009</v>
      </c>
      <c r="D14060" s="0" t="s">
        <v>71</v>
      </c>
      <c r="E14060" s="0" t="s">
        <v>418</v>
      </c>
      <c r="F14060" s="0" t="n">
        <v>0</v>
      </c>
      <c r="G14060" s="0" t="n">
        <v>0.03</v>
      </c>
      <c r="H14060" s="0" t="n">
        <v>0</v>
      </c>
      <c r="I14060" s="0" t="n">
        <v>0.01</v>
      </c>
      <c r="J14060" s="0" t="n">
        <v>0.04</v>
      </c>
      <c r="K14060" s="0" t="n">
        <v>72</v>
      </c>
      <c r="L14060" s="0" t="n">
        <v>6.8</v>
      </c>
      <c r="M14060" s="0" t="s">
        <v>73</v>
      </c>
      <c r="N14060" s="0" t="s">
        <v>152</v>
      </c>
      <c r="O14060" s="0" t="s">
        <v>37</v>
      </c>
      <c r="P14060" s="0" t="n">
        <f aca="false">IF(AND(OR(Dashboard!$B$5="All",D14060=Dashboard!$B$5),OR(Dashboard!$D$5="All",N14060=Dashboard!$D$5),OR(AND(C14060&lt;&gt;"",C14060&gt;=Dashboard!$F$5,C14060&lt;=Dashboard!$H$5),AND(C14060="",Dashboard!$F$5&lt;=1980,Dashboard!$H$5&gt;=2016))),1,0)</f>
        <v>1</v>
      </c>
      <c r="Q14060" s="0" t="n">
        <f aca="false">J14060*P14060+ROW()*0.00000001</f>
        <v>0.0401406</v>
      </c>
    </row>
    <row r="14061" customFormat="false" ht="15" hidden="false" customHeight="false" outlineLevel="0" collapsed="false">
      <c r="A14061" s="0" t="s">
        <v>10142</v>
      </c>
      <c r="B14061" s="0" t="s">
        <v>70</v>
      </c>
      <c r="C14061" s="0" t="n">
        <v>2007</v>
      </c>
      <c r="D14061" s="0" t="s">
        <v>46</v>
      </c>
      <c r="E14061" s="0" t="s">
        <v>124</v>
      </c>
      <c r="F14061" s="0" t="n">
        <v>0</v>
      </c>
      <c r="G14061" s="0" t="n">
        <v>0</v>
      </c>
      <c r="H14061" s="0" t="n">
        <v>0.04</v>
      </c>
      <c r="I14061" s="0" t="n">
        <v>0</v>
      </c>
      <c r="J14061" s="0" t="n">
        <v>0.04</v>
      </c>
      <c r="N14061" s="0" t="s">
        <v>74</v>
      </c>
      <c r="P14061" s="0" t="n">
        <f aca="false">IF(AND(OR(Dashboard!$B$5="All",D14061=Dashboard!$B$5),OR(Dashboard!$D$5="All",N14061=Dashboard!$D$5),OR(AND(C14061&lt;&gt;"",C14061&gt;=Dashboard!$F$5,C14061&lt;=Dashboard!$H$5),AND(C14061="",Dashboard!$F$5&lt;=1980,Dashboard!$H$5&gt;=2016))),1,0)</f>
        <v>1</v>
      </c>
      <c r="Q14061" s="0" t="n">
        <f aca="false">J14061*P14061+ROW()*0.00000001</f>
        <v>0.04014061</v>
      </c>
    </row>
    <row r="14062" customFormat="false" ht="15" hidden="false" customHeight="false" outlineLevel="0" collapsed="false">
      <c r="A14062" s="0" t="s">
        <v>10143</v>
      </c>
      <c r="B14062" s="0" t="s">
        <v>152</v>
      </c>
      <c r="C14062" s="0" t="n">
        <v>2011</v>
      </c>
      <c r="D14062" s="0" t="s">
        <v>16</v>
      </c>
      <c r="E14062" s="0" t="s">
        <v>1488</v>
      </c>
      <c r="F14062" s="0" t="n">
        <v>0</v>
      </c>
      <c r="G14062" s="0" t="n">
        <v>0.03</v>
      </c>
      <c r="H14062" s="0" t="n">
        <v>0</v>
      </c>
      <c r="I14062" s="0" t="n">
        <v>0.01</v>
      </c>
      <c r="J14062" s="0" t="n">
        <v>0.04</v>
      </c>
      <c r="K14062" s="0" t="n">
        <v>84</v>
      </c>
      <c r="L14062" s="0" t="n">
        <v>8.4</v>
      </c>
      <c r="M14062" s="0" t="s">
        <v>125</v>
      </c>
      <c r="N14062" s="0" t="s">
        <v>152</v>
      </c>
      <c r="O14062" s="0" t="s">
        <v>42</v>
      </c>
      <c r="P14062" s="0" t="n">
        <f aca="false">IF(AND(OR(Dashboard!$B$5="All",D14062=Dashboard!$B$5),OR(Dashboard!$D$5="All",N14062=Dashboard!$D$5),OR(AND(C14062&lt;&gt;"",C14062&gt;=Dashboard!$F$5,C14062&lt;=Dashboard!$H$5),AND(C14062="",Dashboard!$F$5&lt;=1980,Dashboard!$H$5&gt;=2016))),1,0)</f>
        <v>1</v>
      </c>
      <c r="Q14062" s="0" t="n">
        <f aca="false">J14062*P14062+ROW()*0.00000001</f>
        <v>0.04014062</v>
      </c>
    </row>
    <row r="14063" customFormat="false" ht="15" hidden="false" customHeight="false" outlineLevel="0" collapsed="false">
      <c r="A14063" s="0" t="s">
        <v>10144</v>
      </c>
      <c r="B14063" s="0" t="s">
        <v>85</v>
      </c>
      <c r="C14063" s="0" t="n">
        <v>2002</v>
      </c>
      <c r="D14063" s="0" t="s">
        <v>56</v>
      </c>
      <c r="E14063" s="0" t="s">
        <v>248</v>
      </c>
      <c r="F14063" s="0" t="n">
        <v>0.03</v>
      </c>
      <c r="G14063" s="0" t="n">
        <v>0.01</v>
      </c>
      <c r="H14063" s="0" t="n">
        <v>0</v>
      </c>
      <c r="I14063" s="0" t="n">
        <v>0</v>
      </c>
      <c r="J14063" s="0" t="n">
        <v>0.04</v>
      </c>
      <c r="K14063" s="0" t="n">
        <v>65</v>
      </c>
      <c r="M14063" s="0" t="s">
        <v>36</v>
      </c>
      <c r="N14063" s="0" t="s">
        <v>35</v>
      </c>
      <c r="O14063" s="0" t="s">
        <v>67</v>
      </c>
      <c r="P14063" s="0" t="n">
        <f aca="false">IF(AND(OR(Dashboard!$B$5="All",D14063=Dashboard!$B$5),OR(Dashboard!$D$5="All",N14063=Dashboard!$D$5),OR(AND(C14063&lt;&gt;"",C14063&gt;=Dashboard!$F$5,C14063&lt;=Dashboard!$H$5),AND(C14063="",Dashboard!$F$5&lt;=1980,Dashboard!$H$5&gt;=2016))),1,0)</f>
        <v>1</v>
      </c>
      <c r="Q14063" s="0" t="n">
        <f aca="false">J14063*P14063+ROW()*0.00000001</f>
        <v>0.04014063</v>
      </c>
    </row>
    <row r="14064" customFormat="false" ht="15" hidden="false" customHeight="false" outlineLevel="0" collapsed="false">
      <c r="A14064" s="0" t="s">
        <v>10145</v>
      </c>
      <c r="B14064" s="0" t="s">
        <v>50</v>
      </c>
      <c r="C14064" s="0" t="n">
        <v>2007</v>
      </c>
      <c r="D14064" s="0" t="s">
        <v>52</v>
      </c>
      <c r="E14064" s="0" t="s">
        <v>154</v>
      </c>
      <c r="F14064" s="0" t="n">
        <v>0</v>
      </c>
      <c r="G14064" s="0" t="n">
        <v>0</v>
      </c>
      <c r="H14064" s="0" t="n">
        <v>0.04</v>
      </c>
      <c r="I14064" s="0" t="n">
        <v>0</v>
      </c>
      <c r="J14064" s="0" t="n">
        <v>0.04</v>
      </c>
      <c r="N14064" s="0" t="s">
        <v>35</v>
      </c>
      <c r="P14064" s="0" t="n">
        <f aca="false">IF(AND(OR(Dashboard!$B$5="All",D14064=Dashboard!$B$5),OR(Dashboard!$D$5="All",N14064=Dashboard!$D$5),OR(AND(C14064&lt;&gt;"",C14064&gt;=Dashboard!$F$5,C14064&lt;=Dashboard!$H$5),AND(C14064="",Dashboard!$F$5&lt;=1980,Dashboard!$H$5&gt;=2016))),1,0)</f>
        <v>1</v>
      </c>
      <c r="Q14064" s="0" t="n">
        <f aca="false">J14064*P14064+ROW()*0.00000001</f>
        <v>0.04014064</v>
      </c>
    </row>
    <row r="14065" customFormat="false" ht="15" hidden="false" customHeight="false" outlineLevel="0" collapsed="false">
      <c r="A14065" s="0" t="s">
        <v>10146</v>
      </c>
      <c r="B14065" s="0" t="s">
        <v>152</v>
      </c>
      <c r="C14065" s="0" t="n">
        <v>2006</v>
      </c>
      <c r="D14065" s="0" t="s">
        <v>58</v>
      </c>
      <c r="E14065" s="0" t="s">
        <v>72</v>
      </c>
      <c r="F14065" s="0" t="n">
        <v>0.01</v>
      </c>
      <c r="G14065" s="0" t="n">
        <v>0.03</v>
      </c>
      <c r="H14065" s="0" t="n">
        <v>0</v>
      </c>
      <c r="I14065" s="0" t="n">
        <v>0</v>
      </c>
      <c r="J14065" s="0" t="n">
        <v>0.04</v>
      </c>
      <c r="N14065" s="0" t="s">
        <v>152</v>
      </c>
      <c r="P14065" s="0" t="n">
        <f aca="false">IF(AND(OR(Dashboard!$B$5="All",D14065=Dashboard!$B$5),OR(Dashboard!$D$5="All",N14065=Dashboard!$D$5),OR(AND(C14065&lt;&gt;"",C14065&gt;=Dashboard!$F$5,C14065&lt;=Dashboard!$H$5),AND(C14065="",Dashboard!$F$5&lt;=1980,Dashboard!$H$5&gt;=2016))),1,0)</f>
        <v>1</v>
      </c>
      <c r="Q14065" s="0" t="n">
        <f aca="false">J14065*P14065+ROW()*0.00000001</f>
        <v>0.04014065</v>
      </c>
    </row>
    <row r="14066" customFormat="false" ht="15" hidden="false" customHeight="false" outlineLevel="0" collapsed="false">
      <c r="A14066" s="0" t="s">
        <v>10147</v>
      </c>
      <c r="B14066" s="0" t="s">
        <v>164</v>
      </c>
      <c r="C14066" s="0" t="n">
        <v>2011</v>
      </c>
      <c r="D14066" s="0" t="s">
        <v>114</v>
      </c>
      <c r="E14066" s="0" t="s">
        <v>6975</v>
      </c>
      <c r="F14066" s="0" t="n">
        <v>0</v>
      </c>
      <c r="G14066" s="0" t="n">
        <v>0</v>
      </c>
      <c r="H14066" s="0" t="n">
        <v>0.04</v>
      </c>
      <c r="I14066" s="0" t="n">
        <v>0</v>
      </c>
      <c r="J14066" s="0" t="n">
        <v>0.04</v>
      </c>
      <c r="N14066" s="0" t="s">
        <v>74</v>
      </c>
      <c r="P14066" s="0" t="n">
        <f aca="false">IF(AND(OR(Dashboard!$B$5="All",D14066=Dashboard!$B$5),OR(Dashboard!$D$5="All",N14066=Dashboard!$D$5),OR(AND(C14066&lt;&gt;"",C14066&gt;=Dashboard!$F$5,C14066&lt;=Dashboard!$H$5),AND(C14066="",Dashboard!$F$5&lt;=1980,Dashboard!$H$5&gt;=2016))),1,0)</f>
        <v>1</v>
      </c>
      <c r="Q14066" s="0" t="n">
        <f aca="false">J14066*P14066+ROW()*0.00000001</f>
        <v>0.04014066</v>
      </c>
    </row>
    <row r="14067" customFormat="false" ht="15" hidden="false" customHeight="false" outlineLevel="0" collapsed="false">
      <c r="A14067" s="0" t="s">
        <v>10148</v>
      </c>
      <c r="B14067" s="0" t="s">
        <v>164</v>
      </c>
      <c r="C14067" s="0" t="n">
        <v>2010</v>
      </c>
      <c r="D14067" s="0" t="s">
        <v>114</v>
      </c>
      <c r="E14067" s="0" t="s">
        <v>89</v>
      </c>
      <c r="F14067" s="0" t="n">
        <v>0</v>
      </c>
      <c r="G14067" s="0" t="n">
        <v>0</v>
      </c>
      <c r="H14067" s="0" t="n">
        <v>0.04</v>
      </c>
      <c r="I14067" s="0" t="n">
        <v>0</v>
      </c>
      <c r="J14067" s="0" t="n">
        <v>0.04</v>
      </c>
      <c r="N14067" s="0" t="s">
        <v>74</v>
      </c>
      <c r="P14067" s="0" t="n">
        <f aca="false">IF(AND(OR(Dashboard!$B$5="All",D14067=Dashboard!$B$5),OR(Dashboard!$D$5="All",N14067=Dashboard!$D$5),OR(AND(C14067&lt;&gt;"",C14067&gt;=Dashboard!$F$5,C14067&lt;=Dashboard!$H$5),AND(C14067="",Dashboard!$F$5&lt;=1980,Dashboard!$H$5&gt;=2016))),1,0)</f>
        <v>1</v>
      </c>
      <c r="Q14067" s="0" t="n">
        <f aca="false">J14067*P14067+ROW()*0.00000001</f>
        <v>0.04014067</v>
      </c>
    </row>
    <row r="14068" customFormat="false" ht="15" hidden="false" customHeight="false" outlineLevel="0" collapsed="false">
      <c r="A14068" s="0" t="s">
        <v>10149</v>
      </c>
      <c r="B14068" s="0" t="s">
        <v>50</v>
      </c>
      <c r="C14068" s="0" t="n">
        <v>2010</v>
      </c>
      <c r="D14068" s="0" t="s">
        <v>246</v>
      </c>
      <c r="E14068" s="0" t="s">
        <v>782</v>
      </c>
      <c r="F14068" s="0" t="n">
        <v>0</v>
      </c>
      <c r="G14068" s="0" t="n">
        <v>0</v>
      </c>
      <c r="H14068" s="0" t="n">
        <v>0.04</v>
      </c>
      <c r="I14068" s="0" t="n">
        <v>0</v>
      </c>
      <c r="J14068" s="0" t="n">
        <v>0.04</v>
      </c>
      <c r="N14068" s="0" t="s">
        <v>35</v>
      </c>
      <c r="P14068" s="0" t="n">
        <f aca="false">IF(AND(OR(Dashboard!$B$5="All",D14068=Dashboard!$B$5),OR(Dashboard!$D$5="All",N14068=Dashboard!$D$5),OR(AND(C14068&lt;&gt;"",C14068&gt;=Dashboard!$F$5,C14068&lt;=Dashboard!$H$5),AND(C14068="",Dashboard!$F$5&lt;=1980,Dashboard!$H$5&gt;=2016))),1,0)</f>
        <v>1</v>
      </c>
      <c r="Q14068" s="0" t="n">
        <f aca="false">J14068*P14068+ROW()*0.00000001</f>
        <v>0.04014068</v>
      </c>
    </row>
    <row r="14069" customFormat="false" ht="15" hidden="false" customHeight="false" outlineLevel="0" collapsed="false">
      <c r="A14069" s="0" t="s">
        <v>10150</v>
      </c>
      <c r="B14069" s="0" t="s">
        <v>76</v>
      </c>
      <c r="C14069" s="0" t="n">
        <v>2009</v>
      </c>
      <c r="D14069" s="0" t="s">
        <v>114</v>
      </c>
      <c r="E14069" s="0" t="s">
        <v>6975</v>
      </c>
      <c r="F14069" s="0" t="n">
        <v>0</v>
      </c>
      <c r="G14069" s="0" t="n">
        <v>0</v>
      </c>
      <c r="H14069" s="0" t="n">
        <v>0.04</v>
      </c>
      <c r="I14069" s="0" t="n">
        <v>0</v>
      </c>
      <c r="J14069" s="0" t="n">
        <v>0.04</v>
      </c>
      <c r="N14069" s="0" t="s">
        <v>74</v>
      </c>
      <c r="P14069" s="0" t="n">
        <f aca="false">IF(AND(OR(Dashboard!$B$5="All",D14069=Dashboard!$B$5),OR(Dashboard!$D$5="All",N14069=Dashboard!$D$5),OR(AND(C14069&lt;&gt;"",C14069&gt;=Dashboard!$F$5,C14069&lt;=Dashboard!$H$5),AND(C14069="",Dashboard!$F$5&lt;=1980,Dashboard!$H$5&gt;=2016))),1,0)</f>
        <v>1</v>
      </c>
      <c r="Q14069" s="0" t="n">
        <f aca="false">J14069*P14069+ROW()*0.00000001</f>
        <v>0.04014069</v>
      </c>
    </row>
    <row r="14070" customFormat="false" ht="15" hidden="false" customHeight="false" outlineLevel="0" collapsed="false">
      <c r="A14070" s="0" t="s">
        <v>9620</v>
      </c>
      <c r="B14070" s="0" t="s">
        <v>144</v>
      </c>
      <c r="C14070" s="0" t="n">
        <v>2003</v>
      </c>
      <c r="D14070" s="0" t="s">
        <v>34</v>
      </c>
      <c r="E14070" s="0" t="s">
        <v>3122</v>
      </c>
      <c r="F14070" s="0" t="n">
        <v>0.03</v>
      </c>
      <c r="G14070" s="0" t="n">
        <v>0.01</v>
      </c>
      <c r="H14070" s="0" t="n">
        <v>0</v>
      </c>
      <c r="I14070" s="0" t="n">
        <v>0</v>
      </c>
      <c r="J14070" s="0" t="n">
        <v>0.04</v>
      </c>
      <c r="K14070" s="0" t="n">
        <v>67</v>
      </c>
      <c r="M14070" s="0" t="s">
        <v>36</v>
      </c>
      <c r="N14070" s="0" t="s">
        <v>66</v>
      </c>
      <c r="O14070" s="0" t="s">
        <v>67</v>
      </c>
      <c r="P14070" s="0" t="n">
        <f aca="false">IF(AND(OR(Dashboard!$B$5="All",D14070=Dashboard!$B$5),OR(Dashboard!$D$5="All",N14070=Dashboard!$D$5),OR(AND(C14070&lt;&gt;"",C14070&gt;=Dashboard!$F$5,C14070&lt;=Dashboard!$H$5),AND(C14070="",Dashboard!$F$5&lt;=1980,Dashboard!$H$5&gt;=2016))),1,0)</f>
        <v>1</v>
      </c>
      <c r="Q14070" s="0" t="n">
        <f aca="false">J14070*P14070+ROW()*0.00000001</f>
        <v>0.0401407</v>
      </c>
    </row>
    <row r="14071" customFormat="false" ht="15" hidden="false" customHeight="false" outlineLevel="0" collapsed="false">
      <c r="A14071" s="0" t="s">
        <v>10151</v>
      </c>
      <c r="B14071" s="0" t="s">
        <v>76</v>
      </c>
      <c r="C14071" s="0" t="n">
        <v>2006</v>
      </c>
      <c r="D14071" s="0" t="s">
        <v>34</v>
      </c>
      <c r="E14071" s="0" t="s">
        <v>154</v>
      </c>
      <c r="F14071" s="0" t="n">
        <v>0</v>
      </c>
      <c r="G14071" s="0" t="n">
        <v>0</v>
      </c>
      <c r="H14071" s="0" t="n">
        <v>0.04</v>
      </c>
      <c r="I14071" s="0" t="n">
        <v>0</v>
      </c>
      <c r="J14071" s="0" t="n">
        <v>0.04</v>
      </c>
      <c r="N14071" s="0" t="s">
        <v>74</v>
      </c>
      <c r="P14071" s="0" t="n">
        <f aca="false">IF(AND(OR(Dashboard!$B$5="All",D14071=Dashboard!$B$5),OR(Dashboard!$D$5="All",N14071=Dashboard!$D$5),OR(AND(C14071&lt;&gt;"",C14071&gt;=Dashboard!$F$5,C14071&lt;=Dashboard!$H$5),AND(C14071="",Dashboard!$F$5&lt;=1980,Dashboard!$H$5&gt;=2016))),1,0)</f>
        <v>1</v>
      </c>
      <c r="Q14071" s="0" t="n">
        <f aca="false">J14071*P14071+ROW()*0.00000001</f>
        <v>0.04014071</v>
      </c>
    </row>
    <row r="14072" customFormat="false" ht="15" hidden="false" customHeight="false" outlineLevel="0" collapsed="false">
      <c r="A14072" s="0" t="s">
        <v>8283</v>
      </c>
      <c r="B14072" s="0" t="s">
        <v>33</v>
      </c>
      <c r="C14072" s="0" t="n">
        <v>2009</v>
      </c>
      <c r="D14072" s="0" t="s">
        <v>34</v>
      </c>
      <c r="E14072" s="0" t="s">
        <v>220</v>
      </c>
      <c r="F14072" s="0" t="n">
        <v>0</v>
      </c>
      <c r="G14072" s="0" t="n">
        <v>0</v>
      </c>
      <c r="H14072" s="0" t="n">
        <v>0.04</v>
      </c>
      <c r="I14072" s="0" t="n">
        <v>0</v>
      </c>
      <c r="J14072" s="0" t="n">
        <v>0.04</v>
      </c>
      <c r="N14072" s="0" t="s">
        <v>35</v>
      </c>
      <c r="P14072" s="0" t="n">
        <f aca="false">IF(AND(OR(Dashboard!$B$5="All",D14072=Dashboard!$B$5),OR(Dashboard!$D$5="All",N14072=Dashboard!$D$5),OR(AND(C14072&lt;&gt;"",C14072&gt;=Dashboard!$F$5,C14072&lt;=Dashboard!$H$5),AND(C14072="",Dashboard!$F$5&lt;=1980,Dashboard!$H$5&gt;=2016))),1,0)</f>
        <v>1</v>
      </c>
      <c r="Q14072" s="0" t="n">
        <f aca="false">J14072*P14072+ROW()*0.00000001</f>
        <v>0.04014072</v>
      </c>
    </row>
    <row r="14073" customFormat="false" ht="15" hidden="false" customHeight="false" outlineLevel="0" collapsed="false">
      <c r="A14073" s="0" t="s">
        <v>10152</v>
      </c>
      <c r="B14073" s="0" t="s">
        <v>50</v>
      </c>
      <c r="C14073" s="0" t="n">
        <v>2008</v>
      </c>
      <c r="D14073" s="0" t="s">
        <v>114</v>
      </c>
      <c r="E14073" s="0" t="s">
        <v>2860</v>
      </c>
      <c r="F14073" s="0" t="n">
        <v>0.03</v>
      </c>
      <c r="G14073" s="0" t="n">
        <v>0</v>
      </c>
      <c r="H14073" s="0" t="n">
        <v>0</v>
      </c>
      <c r="I14073" s="0" t="n">
        <v>0</v>
      </c>
      <c r="J14073" s="0" t="n">
        <v>0.04</v>
      </c>
      <c r="K14073" s="0" t="n">
        <v>67</v>
      </c>
      <c r="L14073" s="0" t="n">
        <v>8.2</v>
      </c>
      <c r="M14073" s="0" t="s">
        <v>125</v>
      </c>
      <c r="N14073" s="0" t="s">
        <v>35</v>
      </c>
      <c r="O14073" s="0" t="s">
        <v>67</v>
      </c>
      <c r="P14073" s="0" t="n">
        <f aca="false">IF(AND(OR(Dashboard!$B$5="All",D14073=Dashboard!$B$5),OR(Dashboard!$D$5="All",N14073=Dashboard!$D$5),OR(AND(C14073&lt;&gt;"",C14073&gt;=Dashboard!$F$5,C14073&lt;=Dashboard!$H$5),AND(C14073="",Dashboard!$F$5&lt;=1980,Dashboard!$H$5&gt;=2016))),1,0)</f>
        <v>1</v>
      </c>
      <c r="Q14073" s="0" t="n">
        <f aca="false">J14073*P14073+ROW()*0.00000001</f>
        <v>0.04014073</v>
      </c>
    </row>
    <row r="14074" customFormat="false" ht="15" hidden="false" customHeight="false" outlineLevel="0" collapsed="false">
      <c r="A14074" s="0" t="s">
        <v>10153</v>
      </c>
      <c r="B14074" s="0" t="s">
        <v>76</v>
      </c>
      <c r="C14074" s="0" t="n">
        <v>2004</v>
      </c>
      <c r="D14074" s="0" t="s">
        <v>56</v>
      </c>
      <c r="E14074" s="0" t="s">
        <v>328</v>
      </c>
      <c r="F14074" s="0" t="n">
        <v>0.02</v>
      </c>
      <c r="G14074" s="0" t="n">
        <v>0.01</v>
      </c>
      <c r="H14074" s="0" t="n">
        <v>0</v>
      </c>
      <c r="I14074" s="0" t="n">
        <v>0</v>
      </c>
      <c r="J14074" s="0" t="n">
        <v>0.04</v>
      </c>
      <c r="N14074" s="0" t="s">
        <v>74</v>
      </c>
      <c r="P14074" s="0" t="n">
        <f aca="false">IF(AND(OR(Dashboard!$B$5="All",D14074=Dashboard!$B$5),OR(Dashboard!$D$5="All",N14074=Dashboard!$D$5),OR(AND(C14074&lt;&gt;"",C14074&gt;=Dashboard!$F$5,C14074&lt;=Dashboard!$H$5),AND(C14074="",Dashboard!$F$5&lt;=1980,Dashboard!$H$5&gt;=2016))),1,0)</f>
        <v>1</v>
      </c>
      <c r="Q14074" s="0" t="n">
        <f aca="false">J14074*P14074+ROW()*0.00000001</f>
        <v>0.04014074</v>
      </c>
    </row>
    <row r="14075" customFormat="false" ht="15" hidden="false" customHeight="false" outlineLevel="0" collapsed="false">
      <c r="A14075" s="0" t="s">
        <v>10154</v>
      </c>
      <c r="B14075" s="0" t="s">
        <v>50</v>
      </c>
      <c r="C14075" s="0" t="n">
        <v>2010</v>
      </c>
      <c r="D14075" s="0" t="s">
        <v>48</v>
      </c>
      <c r="E14075" s="0" t="s">
        <v>5799</v>
      </c>
      <c r="F14075" s="0" t="n">
        <v>0.02</v>
      </c>
      <c r="G14075" s="0" t="n">
        <v>0.01</v>
      </c>
      <c r="H14075" s="0" t="n">
        <v>0</v>
      </c>
      <c r="I14075" s="0" t="n">
        <v>0</v>
      </c>
      <c r="J14075" s="0" t="n">
        <v>0.04</v>
      </c>
      <c r="M14075" s="0" t="s">
        <v>36</v>
      </c>
      <c r="N14075" s="0" t="s">
        <v>35</v>
      </c>
      <c r="P14075" s="0" t="n">
        <f aca="false">IF(AND(OR(Dashboard!$B$5="All",D14075=Dashboard!$B$5),OR(Dashboard!$D$5="All",N14075=Dashboard!$D$5),OR(AND(C14075&lt;&gt;"",C14075&gt;=Dashboard!$F$5,C14075&lt;=Dashboard!$H$5),AND(C14075="",Dashboard!$F$5&lt;=1980,Dashboard!$H$5&gt;=2016))),1,0)</f>
        <v>1</v>
      </c>
      <c r="Q14075" s="0" t="n">
        <f aca="false">J14075*P14075+ROW()*0.00000001</f>
        <v>0.04014075</v>
      </c>
    </row>
    <row r="14076" customFormat="false" ht="15" hidden="false" customHeight="false" outlineLevel="0" collapsed="false">
      <c r="A14076" s="0" t="s">
        <v>10155</v>
      </c>
      <c r="B14076" s="0" t="s">
        <v>76</v>
      </c>
      <c r="C14076" s="0" t="n">
        <v>2006</v>
      </c>
      <c r="D14076" s="0" t="s">
        <v>114</v>
      </c>
      <c r="E14076" s="0" t="s">
        <v>220</v>
      </c>
      <c r="F14076" s="0" t="n">
        <v>0</v>
      </c>
      <c r="G14076" s="0" t="n">
        <v>0</v>
      </c>
      <c r="H14076" s="0" t="n">
        <v>0.04</v>
      </c>
      <c r="I14076" s="0" t="n">
        <v>0</v>
      </c>
      <c r="J14076" s="0" t="n">
        <v>0.04</v>
      </c>
      <c r="N14076" s="0" t="s">
        <v>74</v>
      </c>
      <c r="P14076" s="0" t="n">
        <f aca="false">IF(AND(OR(Dashboard!$B$5="All",D14076=Dashboard!$B$5),OR(Dashboard!$D$5="All",N14076=Dashboard!$D$5),OR(AND(C14076&lt;&gt;"",C14076&gt;=Dashboard!$F$5,C14076&lt;=Dashboard!$H$5),AND(C14076="",Dashboard!$F$5&lt;=1980,Dashboard!$H$5&gt;=2016))),1,0)</f>
        <v>1</v>
      </c>
      <c r="Q14076" s="0" t="n">
        <f aca="false">J14076*P14076+ROW()*0.00000001</f>
        <v>0.04014076</v>
      </c>
    </row>
    <row r="14077" customFormat="false" ht="15" hidden="false" customHeight="false" outlineLevel="0" collapsed="false">
      <c r="A14077" s="0" t="s">
        <v>10156</v>
      </c>
      <c r="B14077" s="0" t="s">
        <v>76</v>
      </c>
      <c r="C14077" s="0" t="n">
        <v>2005</v>
      </c>
      <c r="D14077" s="0" t="s">
        <v>52</v>
      </c>
      <c r="E14077" s="0" t="s">
        <v>124</v>
      </c>
      <c r="F14077" s="0" t="n">
        <v>0.02</v>
      </c>
      <c r="G14077" s="0" t="n">
        <v>0.01</v>
      </c>
      <c r="H14077" s="0" t="n">
        <v>0</v>
      </c>
      <c r="I14077" s="0" t="n">
        <v>0</v>
      </c>
      <c r="J14077" s="0" t="n">
        <v>0.04</v>
      </c>
      <c r="K14077" s="0" t="n">
        <v>65</v>
      </c>
      <c r="M14077" s="0" t="s">
        <v>103</v>
      </c>
      <c r="N14077" s="0" t="s">
        <v>74</v>
      </c>
      <c r="O14077" s="0" t="s">
        <v>67</v>
      </c>
      <c r="P14077" s="0" t="n">
        <f aca="false">IF(AND(OR(Dashboard!$B$5="All",D14077=Dashboard!$B$5),OR(Dashboard!$D$5="All",N14077=Dashboard!$D$5),OR(AND(C14077&lt;&gt;"",C14077&gt;=Dashboard!$F$5,C14077&lt;=Dashboard!$H$5),AND(C14077="",Dashboard!$F$5&lt;=1980,Dashboard!$H$5&gt;=2016))),1,0)</f>
        <v>1</v>
      </c>
      <c r="Q14077" s="0" t="n">
        <f aca="false">J14077*P14077+ROW()*0.00000001</f>
        <v>0.04014077</v>
      </c>
    </row>
    <row r="14078" customFormat="false" ht="15" hidden="false" customHeight="false" outlineLevel="0" collapsed="false">
      <c r="A14078" s="0" t="s">
        <v>10157</v>
      </c>
      <c r="B14078" s="0" t="s">
        <v>164</v>
      </c>
      <c r="C14078" s="0" t="n">
        <v>2012</v>
      </c>
      <c r="D14078" s="0" t="s">
        <v>71</v>
      </c>
      <c r="E14078" s="0" t="s">
        <v>211</v>
      </c>
      <c r="F14078" s="0" t="n">
        <v>0</v>
      </c>
      <c r="G14078" s="0" t="n">
        <v>0</v>
      </c>
      <c r="H14078" s="0" t="n">
        <v>0.04</v>
      </c>
      <c r="I14078" s="0" t="n">
        <v>0</v>
      </c>
      <c r="J14078" s="0" t="n">
        <v>0.04</v>
      </c>
      <c r="N14078" s="0" t="s">
        <v>74</v>
      </c>
      <c r="P14078" s="0" t="n">
        <f aca="false">IF(AND(OR(Dashboard!$B$5="All",D14078=Dashboard!$B$5),OR(Dashboard!$D$5="All",N14078=Dashboard!$D$5),OR(AND(C14078&lt;&gt;"",C14078&gt;=Dashboard!$F$5,C14078&lt;=Dashboard!$H$5),AND(C14078="",Dashboard!$F$5&lt;=1980,Dashboard!$H$5&gt;=2016))),1,0)</f>
        <v>1</v>
      </c>
      <c r="Q14078" s="0" t="n">
        <f aca="false">J14078*P14078+ROW()*0.00000001</f>
        <v>0.04014078</v>
      </c>
    </row>
    <row r="14079" customFormat="false" ht="15" hidden="false" customHeight="false" outlineLevel="0" collapsed="false">
      <c r="A14079" s="0" t="s">
        <v>10158</v>
      </c>
      <c r="B14079" s="0" t="s">
        <v>50</v>
      </c>
      <c r="C14079" s="0" t="n">
        <v>2007</v>
      </c>
      <c r="D14079" s="0" t="s">
        <v>34</v>
      </c>
      <c r="E14079" s="0" t="s">
        <v>124</v>
      </c>
      <c r="F14079" s="0" t="n">
        <v>0.03</v>
      </c>
      <c r="G14079" s="0" t="n">
        <v>0</v>
      </c>
      <c r="H14079" s="0" t="n">
        <v>0</v>
      </c>
      <c r="I14079" s="0" t="n">
        <v>0</v>
      </c>
      <c r="J14079" s="0" t="n">
        <v>0.04</v>
      </c>
      <c r="M14079" s="0" t="s">
        <v>36</v>
      </c>
      <c r="N14079" s="0" t="s">
        <v>35</v>
      </c>
      <c r="P14079" s="0" t="n">
        <f aca="false">IF(AND(OR(Dashboard!$B$5="All",D14079=Dashboard!$B$5),OR(Dashboard!$D$5="All",N14079=Dashboard!$D$5),OR(AND(C14079&lt;&gt;"",C14079&gt;=Dashboard!$F$5,C14079&lt;=Dashboard!$H$5),AND(C14079="",Dashboard!$F$5&lt;=1980,Dashboard!$H$5&gt;=2016))),1,0)</f>
        <v>1</v>
      </c>
      <c r="Q14079" s="0" t="n">
        <f aca="false">J14079*P14079+ROW()*0.00000001</f>
        <v>0.04014079</v>
      </c>
    </row>
    <row r="14080" customFormat="false" ht="15" hidden="false" customHeight="false" outlineLevel="0" collapsed="false">
      <c r="A14080" s="0" t="s">
        <v>10159</v>
      </c>
      <c r="B14080" s="0" t="s">
        <v>152</v>
      </c>
      <c r="C14080" s="0" t="n">
        <v>2016</v>
      </c>
      <c r="D14080" s="0" t="s">
        <v>58</v>
      </c>
      <c r="E14080" s="0" t="s">
        <v>5915</v>
      </c>
      <c r="F14080" s="0" t="n">
        <v>0</v>
      </c>
      <c r="G14080" s="0" t="n">
        <v>0.03</v>
      </c>
      <c r="H14080" s="0" t="n">
        <v>0</v>
      </c>
      <c r="I14080" s="0" t="n">
        <v>0</v>
      </c>
      <c r="J14080" s="0" t="n">
        <v>0.04</v>
      </c>
      <c r="K14080" s="0" t="n">
        <v>70</v>
      </c>
      <c r="L14080" s="0" t="n">
        <v>7</v>
      </c>
      <c r="N14080" s="0" t="s">
        <v>152</v>
      </c>
      <c r="O14080" s="0" t="s">
        <v>67</v>
      </c>
      <c r="P14080" s="0" t="n">
        <f aca="false">IF(AND(OR(Dashboard!$B$5="All",D14080=Dashboard!$B$5),OR(Dashboard!$D$5="All",N14080=Dashboard!$D$5),OR(AND(C14080&lt;&gt;"",C14080&gt;=Dashboard!$F$5,C14080&lt;=Dashboard!$H$5),AND(C14080="",Dashboard!$F$5&lt;=1980,Dashboard!$H$5&gt;=2016))),1,0)</f>
        <v>1</v>
      </c>
      <c r="Q14080" s="0" t="n">
        <f aca="false">J14080*P14080+ROW()*0.00000001</f>
        <v>0.0401408</v>
      </c>
    </row>
    <row r="14081" customFormat="false" ht="15" hidden="false" customHeight="false" outlineLevel="0" collapsed="false">
      <c r="A14081" s="0" t="s">
        <v>10160</v>
      </c>
      <c r="B14081" s="0" t="s">
        <v>117</v>
      </c>
      <c r="C14081" s="0" t="n">
        <v>1996</v>
      </c>
      <c r="D14081" s="0" t="s">
        <v>52</v>
      </c>
      <c r="E14081" s="0" t="s">
        <v>1522</v>
      </c>
      <c r="F14081" s="0" t="n">
        <v>0.02</v>
      </c>
      <c r="G14081" s="0" t="n">
        <v>0.01</v>
      </c>
      <c r="H14081" s="0" t="n">
        <v>0</v>
      </c>
      <c r="I14081" s="0" t="n">
        <v>0</v>
      </c>
      <c r="J14081" s="0" t="n">
        <v>0.04</v>
      </c>
      <c r="N14081" s="0" t="s">
        <v>74</v>
      </c>
      <c r="P14081" s="0" t="n">
        <f aca="false">IF(AND(OR(Dashboard!$B$5="All",D14081=Dashboard!$B$5),OR(Dashboard!$D$5="All",N14081=Dashboard!$D$5),OR(AND(C14081&lt;&gt;"",C14081&gt;=Dashboard!$F$5,C14081&lt;=Dashboard!$H$5),AND(C14081="",Dashboard!$F$5&lt;=1980,Dashboard!$H$5&gt;=2016))),1,0)</f>
        <v>1</v>
      </c>
      <c r="Q14081" s="0" t="n">
        <f aca="false">J14081*P14081+ROW()*0.00000001</f>
        <v>0.04014081</v>
      </c>
    </row>
    <row r="14082" customFormat="false" ht="15" hidden="false" customHeight="false" outlineLevel="0" collapsed="false">
      <c r="A14082" s="0" t="s">
        <v>4008</v>
      </c>
      <c r="B14082" s="0" t="s">
        <v>152</v>
      </c>
      <c r="C14082" s="0" t="n">
        <v>2016</v>
      </c>
      <c r="D14082" s="0" t="s">
        <v>56</v>
      </c>
      <c r="E14082" s="0" t="s">
        <v>689</v>
      </c>
      <c r="F14082" s="0" t="n">
        <v>0.01</v>
      </c>
      <c r="G14082" s="0" t="n">
        <v>0.02</v>
      </c>
      <c r="H14082" s="0" t="n">
        <v>0</v>
      </c>
      <c r="I14082" s="0" t="n">
        <v>0</v>
      </c>
      <c r="J14082" s="0" t="n">
        <v>0.04</v>
      </c>
      <c r="K14082" s="0" t="n">
        <v>54</v>
      </c>
      <c r="L14082" s="0" t="n">
        <v>3.5</v>
      </c>
      <c r="M14082" s="0" t="s">
        <v>73</v>
      </c>
      <c r="N14082" s="0" t="s">
        <v>152</v>
      </c>
      <c r="O14082" s="0" t="s">
        <v>53</v>
      </c>
      <c r="P14082" s="0" t="n">
        <f aca="false">IF(AND(OR(Dashboard!$B$5="All",D14082=Dashboard!$B$5),OR(Dashboard!$D$5="All",N14082=Dashboard!$D$5),OR(AND(C14082&lt;&gt;"",C14082&gt;=Dashboard!$F$5,C14082&lt;=Dashboard!$H$5),AND(C14082="",Dashboard!$F$5&lt;=1980,Dashboard!$H$5&gt;=2016))),1,0)</f>
        <v>1</v>
      </c>
      <c r="Q14082" s="0" t="n">
        <f aca="false">J14082*P14082+ROW()*0.00000001</f>
        <v>0.04014082</v>
      </c>
    </row>
    <row r="14083" customFormat="false" ht="15" hidden="false" customHeight="false" outlineLevel="0" collapsed="false">
      <c r="A14083" s="0" t="s">
        <v>10161</v>
      </c>
      <c r="B14083" s="0" t="s">
        <v>85</v>
      </c>
      <c r="C14083" s="0" t="n">
        <v>2003</v>
      </c>
      <c r="D14083" s="0" t="s">
        <v>34</v>
      </c>
      <c r="E14083" s="0" t="s">
        <v>2860</v>
      </c>
      <c r="F14083" s="0" t="n">
        <v>0.03</v>
      </c>
      <c r="G14083" s="0" t="n">
        <v>0.01</v>
      </c>
      <c r="H14083" s="0" t="n">
        <v>0</v>
      </c>
      <c r="I14083" s="0" t="n">
        <v>0</v>
      </c>
      <c r="J14083" s="0" t="n">
        <v>0.04</v>
      </c>
      <c r="N14083" s="0" t="s">
        <v>35</v>
      </c>
      <c r="P14083" s="0" t="n">
        <f aca="false">IF(AND(OR(Dashboard!$B$5="All",D14083=Dashboard!$B$5),OR(Dashboard!$D$5="All",N14083=Dashboard!$D$5),OR(AND(C14083&lt;&gt;"",C14083&gt;=Dashboard!$F$5,C14083&lt;=Dashboard!$H$5),AND(C14083="",Dashboard!$F$5&lt;=1980,Dashboard!$H$5&gt;=2016))),1,0)</f>
        <v>1</v>
      </c>
      <c r="Q14083" s="0" t="n">
        <f aca="false">J14083*P14083+ROW()*0.00000001</f>
        <v>0.04014083</v>
      </c>
    </row>
    <row r="14084" customFormat="false" ht="15" hidden="false" customHeight="false" outlineLevel="0" collapsed="false">
      <c r="A14084" s="0" t="s">
        <v>7654</v>
      </c>
      <c r="B14084" s="0" t="s">
        <v>144</v>
      </c>
      <c r="C14084" s="0" t="n">
        <v>2003</v>
      </c>
      <c r="D14084" s="0" t="s">
        <v>56</v>
      </c>
      <c r="E14084" s="0" t="s">
        <v>6201</v>
      </c>
      <c r="F14084" s="0" t="n">
        <v>0.03</v>
      </c>
      <c r="G14084" s="0" t="n">
        <v>0.01</v>
      </c>
      <c r="H14084" s="0" t="n">
        <v>0</v>
      </c>
      <c r="I14084" s="0" t="n">
        <v>0</v>
      </c>
      <c r="J14084" s="0" t="n">
        <v>0.04</v>
      </c>
      <c r="K14084" s="0" t="n">
        <v>55</v>
      </c>
      <c r="L14084" s="0" t="n">
        <v>8</v>
      </c>
      <c r="M14084" s="0" t="s">
        <v>73</v>
      </c>
      <c r="N14084" s="0" t="s">
        <v>66</v>
      </c>
      <c r="O14084" s="0" t="s">
        <v>53</v>
      </c>
      <c r="P14084" s="0" t="n">
        <f aca="false">IF(AND(OR(Dashboard!$B$5="All",D14084=Dashboard!$B$5),OR(Dashboard!$D$5="All",N14084=Dashboard!$D$5),OR(AND(C14084&lt;&gt;"",C14084&gt;=Dashboard!$F$5,C14084&lt;=Dashboard!$H$5),AND(C14084="",Dashboard!$F$5&lt;=1980,Dashboard!$H$5&gt;=2016))),1,0)</f>
        <v>1</v>
      </c>
      <c r="Q14084" s="0" t="n">
        <f aca="false">J14084*P14084+ROW()*0.00000001</f>
        <v>0.04014084</v>
      </c>
    </row>
    <row r="14085" customFormat="false" ht="15" hidden="false" customHeight="false" outlineLevel="0" collapsed="false">
      <c r="A14085" s="0" t="s">
        <v>10162</v>
      </c>
      <c r="B14085" s="0" t="s">
        <v>50</v>
      </c>
      <c r="C14085" s="0" t="n">
        <v>2006</v>
      </c>
      <c r="D14085" s="0" t="s">
        <v>34</v>
      </c>
      <c r="E14085" s="0" t="s">
        <v>2941</v>
      </c>
      <c r="F14085" s="0" t="n">
        <v>0.03</v>
      </c>
      <c r="G14085" s="0" t="n">
        <v>0</v>
      </c>
      <c r="H14085" s="0" t="n">
        <v>0</v>
      </c>
      <c r="I14085" s="0" t="n">
        <v>0</v>
      </c>
      <c r="J14085" s="0" t="n">
        <v>0.04</v>
      </c>
      <c r="M14085" s="0" t="s">
        <v>36</v>
      </c>
      <c r="N14085" s="0" t="s">
        <v>35</v>
      </c>
      <c r="P14085" s="0" t="n">
        <f aca="false">IF(AND(OR(Dashboard!$B$5="All",D14085=Dashboard!$B$5),OR(Dashboard!$D$5="All",N14085=Dashboard!$D$5),OR(AND(C14085&lt;&gt;"",C14085&gt;=Dashboard!$F$5,C14085&lt;=Dashboard!$H$5),AND(C14085="",Dashboard!$F$5&lt;=1980,Dashboard!$H$5&gt;=2016))),1,0)</f>
        <v>1</v>
      </c>
      <c r="Q14085" s="0" t="n">
        <f aca="false">J14085*P14085+ROW()*0.00000001</f>
        <v>0.04014085</v>
      </c>
    </row>
    <row r="14086" customFormat="false" ht="15" hidden="false" customHeight="false" outlineLevel="0" collapsed="false">
      <c r="A14086" s="0" t="s">
        <v>10163</v>
      </c>
      <c r="B14086" s="0" t="s">
        <v>94</v>
      </c>
      <c r="D14086" s="0" t="s">
        <v>46</v>
      </c>
      <c r="E14086" s="0" t="s">
        <v>154</v>
      </c>
      <c r="F14086" s="0" t="n">
        <v>0</v>
      </c>
      <c r="G14086" s="0" t="n">
        <v>0</v>
      </c>
      <c r="H14086" s="0" t="n">
        <v>0.04</v>
      </c>
      <c r="I14086" s="0" t="n">
        <v>0</v>
      </c>
      <c r="J14086" s="0" t="n">
        <v>0.04</v>
      </c>
      <c r="N14086" s="0" t="s">
        <v>74</v>
      </c>
      <c r="P14086" s="0" t="n">
        <f aca="false">IF(AND(OR(Dashboard!$B$5="All",D14086=Dashboard!$B$5),OR(Dashboard!$D$5="All",N14086=Dashboard!$D$5),OR(AND(C14086&lt;&gt;"",C14086&gt;=Dashboard!$F$5,C14086&lt;=Dashboard!$H$5),AND(C14086="",Dashboard!$F$5&lt;=1980,Dashboard!$H$5&gt;=2016))),1,0)</f>
        <v>1</v>
      </c>
      <c r="Q14086" s="0" t="n">
        <f aca="false">J14086*P14086+ROW()*0.00000001</f>
        <v>0.04014086</v>
      </c>
    </row>
    <row r="14087" customFormat="false" ht="15" hidden="false" customHeight="false" outlineLevel="0" collapsed="false">
      <c r="A14087" s="0" t="s">
        <v>10164</v>
      </c>
      <c r="B14087" s="0" t="s">
        <v>222</v>
      </c>
      <c r="C14087" s="0" t="n">
        <v>1994</v>
      </c>
      <c r="D14087" s="0" t="s">
        <v>34</v>
      </c>
      <c r="E14087" s="0" t="s">
        <v>154</v>
      </c>
      <c r="F14087" s="0" t="n">
        <v>0</v>
      </c>
      <c r="G14087" s="0" t="n">
        <v>0</v>
      </c>
      <c r="H14087" s="0" t="n">
        <v>0.04</v>
      </c>
      <c r="I14087" s="0" t="n">
        <v>0</v>
      </c>
      <c r="J14087" s="0" t="n">
        <v>0.04</v>
      </c>
      <c r="N14087" s="0" t="s">
        <v>154</v>
      </c>
      <c r="P14087" s="0" t="n">
        <f aca="false">IF(AND(OR(Dashboard!$B$5="All",D14087=Dashboard!$B$5),OR(Dashboard!$D$5="All",N14087=Dashboard!$D$5),OR(AND(C14087&lt;&gt;"",C14087&gt;=Dashboard!$F$5,C14087&lt;=Dashboard!$H$5),AND(C14087="",Dashboard!$F$5&lt;=1980,Dashboard!$H$5&gt;=2016))),1,0)</f>
        <v>1</v>
      </c>
      <c r="Q14087" s="0" t="n">
        <f aca="false">J14087*P14087+ROW()*0.00000001</f>
        <v>0.04014087</v>
      </c>
    </row>
    <row r="14088" customFormat="false" ht="15" hidden="false" customHeight="false" outlineLevel="0" collapsed="false">
      <c r="A14088" s="0" t="s">
        <v>8767</v>
      </c>
      <c r="B14088" s="0" t="s">
        <v>144</v>
      </c>
      <c r="C14088" s="0" t="n">
        <v>2004</v>
      </c>
      <c r="D14088" s="0" t="s">
        <v>114</v>
      </c>
      <c r="E14088" s="0" t="s">
        <v>10165</v>
      </c>
      <c r="F14088" s="0" t="n">
        <v>0.03</v>
      </c>
      <c r="G14088" s="0" t="n">
        <v>0.01</v>
      </c>
      <c r="H14088" s="0" t="n">
        <v>0</v>
      </c>
      <c r="I14088" s="0" t="n">
        <v>0</v>
      </c>
      <c r="J14088" s="0" t="n">
        <v>0.04</v>
      </c>
      <c r="K14088" s="0" t="n">
        <v>66</v>
      </c>
      <c r="L14088" s="0" t="n">
        <v>8.4</v>
      </c>
      <c r="M14088" s="0" t="s">
        <v>73</v>
      </c>
      <c r="N14088" s="0" t="s">
        <v>66</v>
      </c>
      <c r="O14088" s="0" t="s">
        <v>67</v>
      </c>
      <c r="P14088" s="0" t="n">
        <f aca="false">IF(AND(OR(Dashboard!$B$5="All",D14088=Dashboard!$B$5),OR(Dashboard!$D$5="All",N14088=Dashboard!$D$5),OR(AND(C14088&lt;&gt;"",C14088&gt;=Dashboard!$F$5,C14088&lt;=Dashboard!$H$5),AND(C14088="",Dashboard!$F$5&lt;=1980,Dashboard!$H$5&gt;=2016))),1,0)</f>
        <v>1</v>
      </c>
      <c r="Q14088" s="0" t="n">
        <f aca="false">J14088*P14088+ROW()*0.00000001</f>
        <v>0.04014088</v>
      </c>
    </row>
    <row r="14089" customFormat="false" ht="15" hidden="false" customHeight="false" outlineLevel="0" collapsed="false">
      <c r="A14089" s="0" t="s">
        <v>10166</v>
      </c>
      <c r="B14089" s="0" t="s">
        <v>50</v>
      </c>
      <c r="C14089" s="0" t="n">
        <v>2004</v>
      </c>
      <c r="D14089" s="0" t="s">
        <v>52</v>
      </c>
      <c r="E14089" s="0" t="s">
        <v>782</v>
      </c>
      <c r="F14089" s="0" t="n">
        <v>0</v>
      </c>
      <c r="G14089" s="0" t="n">
        <v>0</v>
      </c>
      <c r="H14089" s="0" t="n">
        <v>0.04</v>
      </c>
      <c r="I14089" s="0" t="n">
        <v>0</v>
      </c>
      <c r="J14089" s="0" t="n">
        <v>0.04</v>
      </c>
      <c r="N14089" s="0" t="s">
        <v>35</v>
      </c>
      <c r="P14089" s="0" t="n">
        <f aca="false">IF(AND(OR(Dashboard!$B$5="All",D14089=Dashboard!$B$5),OR(Dashboard!$D$5="All",N14089=Dashboard!$D$5),OR(AND(C14089&lt;&gt;"",C14089&gt;=Dashboard!$F$5,C14089&lt;=Dashboard!$H$5),AND(C14089="",Dashboard!$F$5&lt;=1980,Dashboard!$H$5&gt;=2016))),1,0)</f>
        <v>1</v>
      </c>
      <c r="Q14089" s="0" t="n">
        <f aca="false">J14089*P14089+ROW()*0.00000001</f>
        <v>0.04014089</v>
      </c>
    </row>
    <row r="14090" customFormat="false" ht="15" hidden="false" customHeight="false" outlineLevel="0" collapsed="false">
      <c r="A14090" s="0" t="s">
        <v>10167</v>
      </c>
      <c r="B14090" s="0" t="s">
        <v>76</v>
      </c>
      <c r="C14090" s="0" t="n">
        <v>2007</v>
      </c>
      <c r="D14090" s="0" t="s">
        <v>246</v>
      </c>
      <c r="E14090" s="0" t="s">
        <v>996</v>
      </c>
      <c r="F14090" s="0" t="n">
        <v>0</v>
      </c>
      <c r="G14090" s="0" t="n">
        <v>0</v>
      </c>
      <c r="H14090" s="0" t="n">
        <v>0.04</v>
      </c>
      <c r="I14090" s="0" t="n">
        <v>0</v>
      </c>
      <c r="J14090" s="0" t="n">
        <v>0.04</v>
      </c>
      <c r="N14090" s="0" t="s">
        <v>74</v>
      </c>
      <c r="P14090" s="0" t="n">
        <f aca="false">IF(AND(OR(Dashboard!$B$5="All",D14090=Dashboard!$B$5),OR(Dashboard!$D$5="All",N14090=Dashboard!$D$5),OR(AND(C14090&lt;&gt;"",C14090&gt;=Dashboard!$F$5,C14090&lt;=Dashboard!$H$5),AND(C14090="",Dashboard!$F$5&lt;=1980,Dashboard!$H$5&gt;=2016))),1,0)</f>
        <v>1</v>
      </c>
      <c r="Q14090" s="0" t="n">
        <f aca="false">J14090*P14090+ROW()*0.00000001</f>
        <v>0.0401409</v>
      </c>
    </row>
    <row r="14091" customFormat="false" ht="15" hidden="false" customHeight="false" outlineLevel="0" collapsed="false">
      <c r="A14091" s="0" t="s">
        <v>5906</v>
      </c>
      <c r="B14091" s="0" t="s">
        <v>172</v>
      </c>
      <c r="C14091" s="0" t="n">
        <v>2016</v>
      </c>
      <c r="D14091" s="0" t="s">
        <v>52</v>
      </c>
      <c r="E14091" s="0" t="s">
        <v>124</v>
      </c>
      <c r="F14091" s="0" t="n">
        <v>0.03</v>
      </c>
      <c r="G14091" s="0" t="n">
        <v>0</v>
      </c>
      <c r="H14091" s="0" t="n">
        <v>0</v>
      </c>
      <c r="I14091" s="0" t="n">
        <v>0</v>
      </c>
      <c r="J14091" s="0" t="n">
        <v>0.04</v>
      </c>
      <c r="K14091" s="0" t="n">
        <v>75</v>
      </c>
      <c r="L14091" s="0" t="n">
        <v>8</v>
      </c>
      <c r="M14091" s="0" t="s">
        <v>125</v>
      </c>
      <c r="N14091" s="0" t="s">
        <v>66</v>
      </c>
      <c r="O14091" s="0" t="s">
        <v>37</v>
      </c>
      <c r="P14091" s="0" t="n">
        <f aca="false">IF(AND(OR(Dashboard!$B$5="All",D14091=Dashboard!$B$5),OR(Dashboard!$D$5="All",N14091=Dashboard!$D$5),OR(AND(C14091&lt;&gt;"",C14091&gt;=Dashboard!$F$5,C14091&lt;=Dashboard!$H$5),AND(C14091="",Dashboard!$F$5&lt;=1980,Dashboard!$H$5&gt;=2016))),1,0)</f>
        <v>1</v>
      </c>
      <c r="Q14091" s="0" t="n">
        <f aca="false">J14091*P14091+ROW()*0.00000001</f>
        <v>0.04014091</v>
      </c>
    </row>
    <row r="14092" customFormat="false" ht="15" hidden="false" customHeight="false" outlineLevel="0" collapsed="false">
      <c r="A14092" s="0" t="s">
        <v>5906</v>
      </c>
      <c r="B14092" s="0" t="s">
        <v>64</v>
      </c>
      <c r="C14092" s="0" t="n">
        <v>2016</v>
      </c>
      <c r="D14092" s="0" t="s">
        <v>52</v>
      </c>
      <c r="E14092" s="0" t="s">
        <v>124</v>
      </c>
      <c r="F14092" s="0" t="n">
        <v>0.02</v>
      </c>
      <c r="G14092" s="0" t="n">
        <v>0.02</v>
      </c>
      <c r="H14092" s="0" t="n">
        <v>0</v>
      </c>
      <c r="I14092" s="0" t="n">
        <v>0</v>
      </c>
      <c r="J14092" s="0" t="n">
        <v>0.04</v>
      </c>
      <c r="M14092" s="0" t="s">
        <v>125</v>
      </c>
      <c r="N14092" s="0" t="s">
        <v>66</v>
      </c>
      <c r="P14092" s="0" t="n">
        <f aca="false">IF(AND(OR(Dashboard!$B$5="All",D14092=Dashboard!$B$5),OR(Dashboard!$D$5="All",N14092=Dashboard!$D$5),OR(AND(C14092&lt;&gt;"",C14092&gt;=Dashboard!$F$5,C14092&lt;=Dashboard!$H$5),AND(C14092="",Dashboard!$F$5&lt;=1980,Dashboard!$H$5&gt;=2016))),1,0)</f>
        <v>1</v>
      </c>
      <c r="Q14092" s="0" t="n">
        <f aca="false">J14092*P14092+ROW()*0.00000001</f>
        <v>0.04014092</v>
      </c>
    </row>
    <row r="14093" customFormat="false" ht="15" hidden="false" customHeight="false" outlineLevel="0" collapsed="false">
      <c r="A14093" s="0" t="s">
        <v>10168</v>
      </c>
      <c r="B14093" s="0" t="s">
        <v>851</v>
      </c>
      <c r="C14093" s="0" t="n">
        <v>2015</v>
      </c>
      <c r="D14093" s="0" t="s">
        <v>46</v>
      </c>
      <c r="E14093" s="0" t="s">
        <v>2334</v>
      </c>
      <c r="F14093" s="0" t="n">
        <v>0.02</v>
      </c>
      <c r="G14093" s="0" t="n">
        <v>0</v>
      </c>
      <c r="H14093" s="0" t="n">
        <v>0</v>
      </c>
      <c r="I14093" s="0" t="n">
        <v>0.01</v>
      </c>
      <c r="J14093" s="0" t="n">
        <v>0.04</v>
      </c>
      <c r="K14093" s="0" t="n">
        <v>71</v>
      </c>
      <c r="L14093" s="0" t="n">
        <v>8</v>
      </c>
      <c r="M14093" s="0" t="s">
        <v>103</v>
      </c>
      <c r="N14093" s="0" t="s">
        <v>74</v>
      </c>
      <c r="O14093" s="0" t="s">
        <v>37</v>
      </c>
      <c r="P14093" s="0" t="n">
        <f aca="false">IF(AND(OR(Dashboard!$B$5="All",D14093=Dashboard!$B$5),OR(Dashboard!$D$5="All",N14093=Dashboard!$D$5),OR(AND(C14093&lt;&gt;"",C14093&gt;=Dashboard!$F$5,C14093&lt;=Dashboard!$H$5),AND(C14093="",Dashboard!$F$5&lt;=1980,Dashboard!$H$5&gt;=2016))),1,0)</f>
        <v>1</v>
      </c>
      <c r="Q14093" s="0" t="n">
        <f aca="false">J14093*P14093+ROW()*0.00000001</f>
        <v>0.04014093</v>
      </c>
    </row>
    <row r="14094" customFormat="false" ht="15" hidden="false" customHeight="false" outlineLevel="0" collapsed="false">
      <c r="A14094" s="0" t="s">
        <v>10169</v>
      </c>
      <c r="B14094" s="0" t="s">
        <v>50</v>
      </c>
      <c r="C14094" s="0" t="n">
        <v>2010</v>
      </c>
      <c r="D14094" s="0" t="s">
        <v>58</v>
      </c>
      <c r="E14094" s="0" t="s">
        <v>520</v>
      </c>
      <c r="F14094" s="0" t="n">
        <v>0.03</v>
      </c>
      <c r="G14094" s="0" t="n">
        <v>0</v>
      </c>
      <c r="H14094" s="0" t="n">
        <v>0</v>
      </c>
      <c r="I14094" s="0" t="n">
        <v>0</v>
      </c>
      <c r="J14094" s="0" t="n">
        <v>0.04</v>
      </c>
      <c r="M14094" s="0" t="s">
        <v>36</v>
      </c>
      <c r="N14094" s="0" t="s">
        <v>35</v>
      </c>
      <c r="P14094" s="0" t="n">
        <f aca="false">IF(AND(OR(Dashboard!$B$5="All",D14094=Dashboard!$B$5),OR(Dashboard!$D$5="All",N14094=Dashboard!$D$5),OR(AND(C14094&lt;&gt;"",C14094&gt;=Dashboard!$F$5,C14094&lt;=Dashboard!$H$5),AND(C14094="",Dashboard!$F$5&lt;=1980,Dashboard!$H$5&gt;=2016))),1,0)</f>
        <v>1</v>
      </c>
      <c r="Q14094" s="0" t="n">
        <f aca="false">J14094*P14094+ROW()*0.00000001</f>
        <v>0.04014094</v>
      </c>
    </row>
    <row r="14095" customFormat="false" ht="15" hidden="false" customHeight="false" outlineLevel="0" collapsed="false">
      <c r="A14095" s="0" t="s">
        <v>10170</v>
      </c>
      <c r="B14095" s="0" t="s">
        <v>64</v>
      </c>
      <c r="C14095" s="0" t="n">
        <v>2010</v>
      </c>
      <c r="D14095" s="0" t="s">
        <v>56</v>
      </c>
      <c r="E14095" s="0" t="s">
        <v>7584</v>
      </c>
      <c r="F14095" s="0" t="n">
        <v>0</v>
      </c>
      <c r="G14095" s="0" t="n">
        <v>0</v>
      </c>
      <c r="H14095" s="0" t="n">
        <v>0.04</v>
      </c>
      <c r="I14095" s="0" t="n">
        <v>0</v>
      </c>
      <c r="J14095" s="0" t="n">
        <v>0.04</v>
      </c>
      <c r="N14095" s="0" t="s">
        <v>66</v>
      </c>
      <c r="P14095" s="0" t="n">
        <f aca="false">IF(AND(OR(Dashboard!$B$5="All",D14095=Dashboard!$B$5),OR(Dashboard!$D$5="All",N14095=Dashboard!$D$5),OR(AND(C14095&lt;&gt;"",C14095&gt;=Dashboard!$F$5,C14095&lt;=Dashboard!$H$5),AND(C14095="",Dashboard!$F$5&lt;=1980,Dashboard!$H$5&gt;=2016))),1,0)</f>
        <v>1</v>
      </c>
      <c r="Q14095" s="0" t="n">
        <f aca="false">J14095*P14095+ROW()*0.00000001</f>
        <v>0.04014095</v>
      </c>
    </row>
    <row r="14096" customFormat="false" ht="15" hidden="false" customHeight="false" outlineLevel="0" collapsed="false">
      <c r="A14096" s="0" t="s">
        <v>10171</v>
      </c>
      <c r="B14096" s="0" t="s">
        <v>85</v>
      </c>
      <c r="C14096" s="0" t="n">
        <v>2001</v>
      </c>
      <c r="D14096" s="0" t="s">
        <v>71</v>
      </c>
      <c r="E14096" s="0" t="s">
        <v>3332</v>
      </c>
      <c r="F14096" s="0" t="n">
        <v>0.03</v>
      </c>
      <c r="G14096" s="0" t="n">
        <v>0.01</v>
      </c>
      <c r="H14096" s="0" t="n">
        <v>0</v>
      </c>
      <c r="I14096" s="0" t="n">
        <v>0</v>
      </c>
      <c r="J14096" s="0" t="n">
        <v>0.04</v>
      </c>
      <c r="N14096" s="0" t="s">
        <v>35</v>
      </c>
      <c r="P14096" s="0" t="n">
        <f aca="false">IF(AND(OR(Dashboard!$B$5="All",D14096=Dashboard!$B$5),OR(Dashboard!$D$5="All",N14096=Dashboard!$D$5),OR(AND(C14096&lt;&gt;"",C14096&gt;=Dashboard!$F$5,C14096&lt;=Dashboard!$H$5),AND(C14096="",Dashboard!$F$5&lt;=1980,Dashboard!$H$5&gt;=2016))),1,0)</f>
        <v>1</v>
      </c>
      <c r="Q14096" s="0" t="n">
        <f aca="false">J14096*P14096+ROW()*0.00000001</f>
        <v>0.04014096</v>
      </c>
    </row>
    <row r="14097" customFormat="false" ht="15" hidden="false" customHeight="false" outlineLevel="0" collapsed="false">
      <c r="A14097" s="0" t="s">
        <v>8593</v>
      </c>
      <c r="B14097" s="0" t="s">
        <v>97</v>
      </c>
      <c r="C14097" s="0" t="n">
        <v>2013</v>
      </c>
      <c r="D14097" s="0" t="s">
        <v>52</v>
      </c>
      <c r="E14097" s="0" t="s">
        <v>1002</v>
      </c>
      <c r="F14097" s="0" t="n">
        <v>0.01</v>
      </c>
      <c r="G14097" s="0" t="n">
        <v>0.02</v>
      </c>
      <c r="H14097" s="0" t="n">
        <v>0</v>
      </c>
      <c r="I14097" s="0" t="n">
        <v>0</v>
      </c>
      <c r="J14097" s="0" t="n">
        <v>0.04</v>
      </c>
      <c r="N14097" s="0" t="s">
        <v>35</v>
      </c>
      <c r="P14097" s="0" t="n">
        <f aca="false">IF(AND(OR(Dashboard!$B$5="All",D14097=Dashboard!$B$5),OR(Dashboard!$D$5="All",N14097=Dashboard!$D$5),OR(AND(C14097&lt;&gt;"",C14097&gt;=Dashboard!$F$5,C14097&lt;=Dashboard!$H$5),AND(C14097="",Dashboard!$F$5&lt;=1980,Dashboard!$H$5&gt;=2016))),1,0)</f>
        <v>1</v>
      </c>
      <c r="Q14097" s="0" t="n">
        <f aca="false">J14097*P14097+ROW()*0.00000001</f>
        <v>0.04014097</v>
      </c>
    </row>
    <row r="14098" customFormat="false" ht="15" hidden="false" customHeight="false" outlineLevel="0" collapsed="false">
      <c r="A14098" s="0" t="s">
        <v>10172</v>
      </c>
      <c r="B14098" s="0" t="s">
        <v>152</v>
      </c>
      <c r="C14098" s="0" t="n">
        <v>2008</v>
      </c>
      <c r="D14098" s="0" t="s">
        <v>48</v>
      </c>
      <c r="E14098" s="0" t="s">
        <v>10173</v>
      </c>
      <c r="F14098" s="0" t="n">
        <v>0</v>
      </c>
      <c r="G14098" s="0" t="n">
        <v>0.03</v>
      </c>
      <c r="H14098" s="0" t="n">
        <v>0</v>
      </c>
      <c r="I14098" s="0" t="n">
        <v>0.01</v>
      </c>
      <c r="J14098" s="0" t="n">
        <v>0.04</v>
      </c>
      <c r="K14098" s="0" t="n">
        <v>90</v>
      </c>
      <c r="L14098" s="0" t="n">
        <v>8.5</v>
      </c>
      <c r="M14098" s="0" t="s">
        <v>36</v>
      </c>
      <c r="N14098" s="0" t="s">
        <v>152</v>
      </c>
      <c r="O14098" s="0" t="s">
        <v>42</v>
      </c>
      <c r="P14098" s="0" t="n">
        <f aca="false">IF(AND(OR(Dashboard!$B$5="All",D14098=Dashboard!$B$5),OR(Dashboard!$D$5="All",N14098=Dashboard!$D$5),OR(AND(C14098&lt;&gt;"",C14098&gt;=Dashboard!$F$5,C14098&lt;=Dashboard!$H$5),AND(C14098="",Dashboard!$F$5&lt;=1980,Dashboard!$H$5&gt;=2016))),1,0)</f>
        <v>1</v>
      </c>
      <c r="Q14098" s="0" t="n">
        <f aca="false">J14098*P14098+ROW()*0.00000001</f>
        <v>0.04014098</v>
      </c>
    </row>
    <row r="14099" customFormat="false" ht="15" hidden="false" customHeight="false" outlineLevel="0" collapsed="false">
      <c r="A14099" s="0" t="s">
        <v>10174</v>
      </c>
      <c r="B14099" s="0" t="s">
        <v>164</v>
      </c>
      <c r="C14099" s="0" t="n">
        <v>2009</v>
      </c>
      <c r="D14099" s="0" t="s">
        <v>46</v>
      </c>
      <c r="E14099" s="0" t="s">
        <v>782</v>
      </c>
      <c r="F14099" s="0" t="n">
        <v>0</v>
      </c>
      <c r="G14099" s="0" t="n">
        <v>0</v>
      </c>
      <c r="H14099" s="0" t="n">
        <v>0.04</v>
      </c>
      <c r="I14099" s="0" t="n">
        <v>0</v>
      </c>
      <c r="J14099" s="0" t="n">
        <v>0.04</v>
      </c>
      <c r="N14099" s="0" t="s">
        <v>74</v>
      </c>
      <c r="P14099" s="0" t="n">
        <f aca="false">IF(AND(OR(Dashboard!$B$5="All",D14099=Dashboard!$B$5),OR(Dashboard!$D$5="All",N14099=Dashboard!$D$5),OR(AND(C14099&lt;&gt;"",C14099&gt;=Dashboard!$F$5,C14099&lt;=Dashboard!$H$5),AND(C14099="",Dashboard!$F$5&lt;=1980,Dashboard!$H$5&gt;=2016))),1,0)</f>
        <v>1</v>
      </c>
      <c r="Q14099" s="0" t="n">
        <f aca="false">J14099*P14099+ROW()*0.00000001</f>
        <v>0.04014099</v>
      </c>
    </row>
    <row r="14100" customFormat="false" ht="15" hidden="false" customHeight="false" outlineLevel="0" collapsed="false">
      <c r="A14100" s="0" t="s">
        <v>3384</v>
      </c>
      <c r="B14100" s="0" t="s">
        <v>64</v>
      </c>
      <c r="C14100" s="0" t="n">
        <v>2016</v>
      </c>
      <c r="D14100" s="0" t="s">
        <v>34</v>
      </c>
      <c r="E14100" s="0" t="s">
        <v>220</v>
      </c>
      <c r="F14100" s="0" t="n">
        <v>0.01</v>
      </c>
      <c r="G14100" s="0" t="n">
        <v>0.02</v>
      </c>
      <c r="H14100" s="0" t="n">
        <v>0</v>
      </c>
      <c r="I14100" s="0" t="n">
        <v>0</v>
      </c>
      <c r="J14100" s="0" t="n">
        <v>0.04</v>
      </c>
      <c r="L14100" s="0" t="n">
        <v>6.5</v>
      </c>
      <c r="M14100" s="0" t="s">
        <v>36</v>
      </c>
      <c r="N14100" s="0" t="s">
        <v>66</v>
      </c>
      <c r="P14100" s="0" t="n">
        <f aca="false">IF(AND(OR(Dashboard!$B$5="All",D14100=Dashboard!$B$5),OR(Dashboard!$D$5="All",N14100=Dashboard!$D$5),OR(AND(C14100&lt;&gt;"",C14100&gt;=Dashboard!$F$5,C14100&lt;=Dashboard!$H$5),AND(C14100="",Dashboard!$F$5&lt;=1980,Dashboard!$H$5&gt;=2016))),1,0)</f>
        <v>1</v>
      </c>
      <c r="Q14100" s="0" t="n">
        <f aca="false">J14100*P14100+ROW()*0.00000001</f>
        <v>0.040141</v>
      </c>
    </row>
    <row r="14101" customFormat="false" ht="15" hidden="false" customHeight="false" outlineLevel="0" collapsed="false">
      <c r="A14101" s="0" t="s">
        <v>10175</v>
      </c>
      <c r="B14101" s="0" t="s">
        <v>152</v>
      </c>
      <c r="C14101" s="0" t="n">
        <v>2009</v>
      </c>
      <c r="D14101" s="0" t="s">
        <v>246</v>
      </c>
      <c r="E14101" s="0" t="s">
        <v>124</v>
      </c>
      <c r="F14101" s="0" t="n">
        <v>0</v>
      </c>
      <c r="G14101" s="0" t="n">
        <v>0.03</v>
      </c>
      <c r="H14101" s="0" t="n">
        <v>0</v>
      </c>
      <c r="I14101" s="0" t="n">
        <v>0.01</v>
      </c>
      <c r="J14101" s="0" t="n">
        <v>0.04</v>
      </c>
      <c r="M14101" s="0" t="s">
        <v>103</v>
      </c>
      <c r="N14101" s="0" t="s">
        <v>152</v>
      </c>
      <c r="P14101" s="0" t="n">
        <f aca="false">IF(AND(OR(Dashboard!$B$5="All",D14101=Dashboard!$B$5),OR(Dashboard!$D$5="All",N14101=Dashboard!$D$5),OR(AND(C14101&lt;&gt;"",C14101&gt;=Dashboard!$F$5,C14101&lt;=Dashboard!$H$5),AND(C14101="",Dashboard!$F$5&lt;=1980,Dashboard!$H$5&gt;=2016))),1,0)</f>
        <v>1</v>
      </c>
      <c r="Q14101" s="0" t="n">
        <f aca="false">J14101*P14101+ROW()*0.00000001</f>
        <v>0.04014101</v>
      </c>
    </row>
    <row r="14102" customFormat="false" ht="15" hidden="false" customHeight="false" outlineLevel="0" collapsed="false">
      <c r="A14102" s="0" t="s">
        <v>10176</v>
      </c>
      <c r="B14102" s="0" t="s">
        <v>117</v>
      </c>
      <c r="C14102" s="0" t="n">
        <v>1999</v>
      </c>
      <c r="D14102" s="0" t="s">
        <v>46</v>
      </c>
      <c r="E14102" s="0" t="s">
        <v>782</v>
      </c>
      <c r="F14102" s="0" t="n">
        <v>0.02</v>
      </c>
      <c r="G14102" s="0" t="n">
        <v>0.01</v>
      </c>
      <c r="H14102" s="0" t="n">
        <v>0</v>
      </c>
      <c r="I14102" s="0" t="n">
        <v>0</v>
      </c>
      <c r="J14102" s="0" t="n">
        <v>0.04</v>
      </c>
      <c r="N14102" s="0" t="s">
        <v>74</v>
      </c>
      <c r="P14102" s="0" t="n">
        <f aca="false">IF(AND(OR(Dashboard!$B$5="All",D14102=Dashboard!$B$5),OR(Dashboard!$D$5="All",N14102=Dashboard!$D$5),OR(AND(C14102&lt;&gt;"",C14102&gt;=Dashboard!$F$5,C14102&lt;=Dashboard!$H$5),AND(C14102="",Dashboard!$F$5&lt;=1980,Dashboard!$H$5&gt;=2016))),1,0)</f>
        <v>1</v>
      </c>
      <c r="Q14102" s="0" t="n">
        <f aca="false">J14102*P14102+ROW()*0.00000001</f>
        <v>0.04014102</v>
      </c>
    </row>
    <row r="14103" customFormat="false" ht="15" hidden="false" customHeight="false" outlineLevel="0" collapsed="false">
      <c r="A14103" s="0" t="s">
        <v>10177</v>
      </c>
      <c r="B14103" s="0" t="s">
        <v>50</v>
      </c>
      <c r="C14103" s="0" t="n">
        <v>2009</v>
      </c>
      <c r="D14103" s="0" t="s">
        <v>52</v>
      </c>
      <c r="E14103" s="0" t="s">
        <v>560</v>
      </c>
      <c r="F14103" s="0" t="n">
        <v>0.03</v>
      </c>
      <c r="G14103" s="0" t="n">
        <v>0</v>
      </c>
      <c r="H14103" s="0" t="n">
        <v>0</v>
      </c>
      <c r="I14103" s="0" t="n">
        <v>0</v>
      </c>
      <c r="J14103" s="0" t="n">
        <v>0.04</v>
      </c>
      <c r="M14103" s="0" t="s">
        <v>36</v>
      </c>
      <c r="N14103" s="0" t="s">
        <v>35</v>
      </c>
      <c r="P14103" s="0" t="n">
        <f aca="false">IF(AND(OR(Dashboard!$B$5="All",D14103=Dashboard!$B$5),OR(Dashboard!$D$5="All",N14103=Dashboard!$D$5),OR(AND(C14103&lt;&gt;"",C14103&gt;=Dashboard!$F$5,C14103&lt;=Dashboard!$H$5),AND(C14103="",Dashboard!$F$5&lt;=1980,Dashboard!$H$5&gt;=2016))),1,0)</f>
        <v>1</v>
      </c>
      <c r="Q14103" s="0" t="n">
        <f aca="false">J14103*P14103+ROW()*0.00000001</f>
        <v>0.04014103</v>
      </c>
    </row>
    <row r="14104" customFormat="false" ht="15" hidden="false" customHeight="false" outlineLevel="0" collapsed="false">
      <c r="A14104" s="0" t="s">
        <v>10178</v>
      </c>
      <c r="B14104" s="0" t="s">
        <v>94</v>
      </c>
      <c r="C14104" s="0" t="n">
        <v>2016</v>
      </c>
      <c r="D14104" s="0" t="s">
        <v>71</v>
      </c>
      <c r="E14104" s="0" t="s">
        <v>10179</v>
      </c>
      <c r="F14104" s="0" t="n">
        <v>0.01</v>
      </c>
      <c r="G14104" s="0" t="n">
        <v>0.02</v>
      </c>
      <c r="H14104" s="0" t="n">
        <v>0</v>
      </c>
      <c r="I14104" s="0" t="n">
        <v>0.01</v>
      </c>
      <c r="J14104" s="0" t="n">
        <v>0.04</v>
      </c>
      <c r="N14104" s="0" t="s">
        <v>74</v>
      </c>
      <c r="P14104" s="0" t="n">
        <f aca="false">IF(AND(OR(Dashboard!$B$5="All",D14104=Dashboard!$B$5),OR(Dashboard!$D$5="All",N14104=Dashboard!$D$5),OR(AND(C14104&lt;&gt;"",C14104&gt;=Dashboard!$F$5,C14104&lt;=Dashboard!$H$5),AND(C14104="",Dashboard!$F$5&lt;=1980,Dashboard!$H$5&gt;=2016))),1,0)</f>
        <v>1</v>
      </c>
      <c r="Q14104" s="0" t="n">
        <f aca="false">J14104*P14104+ROW()*0.00000001</f>
        <v>0.04014104</v>
      </c>
    </row>
    <row r="14105" customFormat="false" ht="15" hidden="false" customHeight="false" outlineLevel="0" collapsed="false">
      <c r="A14105" s="0" t="s">
        <v>10180</v>
      </c>
      <c r="B14105" s="0" t="s">
        <v>97</v>
      </c>
      <c r="C14105" s="0" t="n">
        <v>2015</v>
      </c>
      <c r="D14105" s="0" t="s">
        <v>52</v>
      </c>
      <c r="E14105" s="0" t="s">
        <v>5681</v>
      </c>
      <c r="F14105" s="0" t="n">
        <v>0</v>
      </c>
      <c r="G14105" s="0" t="n">
        <v>0</v>
      </c>
      <c r="H14105" s="0" t="n">
        <v>0.04</v>
      </c>
      <c r="I14105" s="0" t="n">
        <v>0</v>
      </c>
      <c r="J14105" s="0" t="n">
        <v>0.04</v>
      </c>
      <c r="N14105" s="0" t="s">
        <v>35</v>
      </c>
      <c r="P14105" s="0" t="n">
        <f aca="false">IF(AND(OR(Dashboard!$B$5="All",D14105=Dashboard!$B$5),OR(Dashboard!$D$5="All",N14105=Dashboard!$D$5),OR(AND(C14105&lt;&gt;"",C14105&gt;=Dashboard!$F$5,C14105&lt;=Dashboard!$H$5),AND(C14105="",Dashboard!$F$5&lt;=1980,Dashboard!$H$5&gt;=2016))),1,0)</f>
        <v>1</v>
      </c>
      <c r="Q14105" s="0" t="n">
        <f aca="false">J14105*P14105+ROW()*0.00000001</f>
        <v>0.04014105</v>
      </c>
    </row>
    <row r="14106" customFormat="false" ht="15" hidden="false" customHeight="false" outlineLevel="0" collapsed="false">
      <c r="A14106" s="0" t="s">
        <v>10181</v>
      </c>
      <c r="B14106" s="0" t="s">
        <v>152</v>
      </c>
      <c r="C14106" s="0" t="n">
        <v>2009</v>
      </c>
      <c r="D14106" s="0" t="s">
        <v>114</v>
      </c>
      <c r="E14106" s="0" t="s">
        <v>689</v>
      </c>
      <c r="F14106" s="0" t="n">
        <v>0</v>
      </c>
      <c r="G14106" s="0" t="n">
        <v>0.03</v>
      </c>
      <c r="H14106" s="0" t="n">
        <v>0</v>
      </c>
      <c r="I14106" s="0" t="n">
        <v>0</v>
      </c>
      <c r="J14106" s="0" t="n">
        <v>0.04</v>
      </c>
      <c r="K14106" s="0" t="n">
        <v>64</v>
      </c>
      <c r="L14106" s="0" t="n">
        <v>7.1</v>
      </c>
      <c r="M14106" s="0" t="s">
        <v>103</v>
      </c>
      <c r="N14106" s="0" t="s">
        <v>152</v>
      </c>
      <c r="O14106" s="0" t="s">
        <v>67</v>
      </c>
      <c r="P14106" s="0" t="n">
        <f aca="false">IF(AND(OR(Dashboard!$B$5="All",D14106=Dashboard!$B$5),OR(Dashboard!$D$5="All",N14106=Dashboard!$D$5),OR(AND(C14106&lt;&gt;"",C14106&gt;=Dashboard!$F$5,C14106&lt;=Dashboard!$H$5),AND(C14106="",Dashboard!$F$5&lt;=1980,Dashboard!$H$5&gt;=2016))),1,0)</f>
        <v>1</v>
      </c>
      <c r="Q14106" s="0" t="n">
        <f aca="false">J14106*P14106+ROW()*0.00000001</f>
        <v>0.04014106</v>
      </c>
    </row>
    <row r="14107" customFormat="false" ht="15" hidden="false" customHeight="false" outlineLevel="0" collapsed="false">
      <c r="A14107" s="0" t="s">
        <v>10182</v>
      </c>
      <c r="B14107" s="0" t="s">
        <v>164</v>
      </c>
      <c r="D14107" s="0" t="s">
        <v>46</v>
      </c>
      <c r="E14107" s="0" t="s">
        <v>1259</v>
      </c>
      <c r="F14107" s="0" t="n">
        <v>0</v>
      </c>
      <c r="G14107" s="0" t="n">
        <v>0</v>
      </c>
      <c r="H14107" s="0" t="n">
        <v>0.04</v>
      </c>
      <c r="I14107" s="0" t="n">
        <v>0</v>
      </c>
      <c r="J14107" s="0" t="n">
        <v>0.04</v>
      </c>
      <c r="N14107" s="0" t="s">
        <v>74</v>
      </c>
      <c r="P14107" s="0" t="n">
        <f aca="false">IF(AND(OR(Dashboard!$B$5="All",D14107=Dashboard!$B$5),OR(Dashboard!$D$5="All",N14107=Dashboard!$D$5),OR(AND(C14107&lt;&gt;"",C14107&gt;=Dashboard!$F$5,C14107&lt;=Dashboard!$H$5),AND(C14107="",Dashboard!$F$5&lt;=1980,Dashboard!$H$5&gt;=2016))),1,0)</f>
        <v>1</v>
      </c>
      <c r="Q14107" s="0" t="n">
        <f aca="false">J14107*P14107+ROW()*0.00000001</f>
        <v>0.04014107</v>
      </c>
    </row>
    <row r="14108" customFormat="false" ht="15" hidden="false" customHeight="false" outlineLevel="0" collapsed="false">
      <c r="A14108" s="0" t="s">
        <v>10183</v>
      </c>
      <c r="B14108" s="0" t="s">
        <v>33</v>
      </c>
      <c r="C14108" s="0" t="n">
        <v>2009</v>
      </c>
      <c r="D14108" s="0" t="s">
        <v>52</v>
      </c>
      <c r="E14108" s="0" t="s">
        <v>124</v>
      </c>
      <c r="F14108" s="0" t="n">
        <v>0.03</v>
      </c>
      <c r="G14108" s="0" t="n">
        <v>0</v>
      </c>
      <c r="H14108" s="0" t="n">
        <v>0</v>
      </c>
      <c r="I14108" s="0" t="n">
        <v>0</v>
      </c>
      <c r="J14108" s="0" t="n">
        <v>0.04</v>
      </c>
      <c r="M14108" s="0" t="s">
        <v>36</v>
      </c>
      <c r="N14108" s="0" t="s">
        <v>35</v>
      </c>
      <c r="P14108" s="0" t="n">
        <f aca="false">IF(AND(OR(Dashboard!$B$5="All",D14108=Dashboard!$B$5),OR(Dashboard!$D$5="All",N14108=Dashboard!$D$5),OR(AND(C14108&lt;&gt;"",C14108&gt;=Dashboard!$F$5,C14108&lt;=Dashboard!$H$5),AND(C14108="",Dashboard!$F$5&lt;=1980,Dashboard!$H$5&gt;=2016))),1,0)</f>
        <v>1</v>
      </c>
      <c r="Q14108" s="0" t="n">
        <f aca="false">J14108*P14108+ROW()*0.00000001</f>
        <v>0.04014108</v>
      </c>
    </row>
    <row r="14109" customFormat="false" ht="15" hidden="false" customHeight="false" outlineLevel="0" collapsed="false">
      <c r="A14109" s="0" t="s">
        <v>10184</v>
      </c>
      <c r="B14109" s="0" t="s">
        <v>164</v>
      </c>
      <c r="C14109" s="0" t="n">
        <v>2006</v>
      </c>
      <c r="D14109" s="0" t="s">
        <v>46</v>
      </c>
      <c r="E14109" s="0" t="s">
        <v>89</v>
      </c>
      <c r="F14109" s="0" t="n">
        <v>0</v>
      </c>
      <c r="G14109" s="0" t="n">
        <v>0</v>
      </c>
      <c r="H14109" s="0" t="n">
        <v>0.04</v>
      </c>
      <c r="I14109" s="0" t="n">
        <v>0</v>
      </c>
      <c r="J14109" s="0" t="n">
        <v>0.04</v>
      </c>
      <c r="K14109" s="0" t="n">
        <v>66</v>
      </c>
      <c r="L14109" s="0" t="n">
        <v>6.8</v>
      </c>
      <c r="M14109" s="0" t="s">
        <v>103</v>
      </c>
      <c r="N14109" s="0" t="s">
        <v>74</v>
      </c>
      <c r="O14109" s="0" t="s">
        <v>67</v>
      </c>
      <c r="P14109" s="0" t="n">
        <f aca="false">IF(AND(OR(Dashboard!$B$5="All",D14109=Dashboard!$B$5),OR(Dashboard!$D$5="All",N14109=Dashboard!$D$5),OR(AND(C14109&lt;&gt;"",C14109&gt;=Dashboard!$F$5,C14109&lt;=Dashboard!$H$5),AND(C14109="",Dashboard!$F$5&lt;=1980,Dashboard!$H$5&gt;=2016))),1,0)</f>
        <v>1</v>
      </c>
      <c r="Q14109" s="0" t="n">
        <f aca="false">J14109*P14109+ROW()*0.00000001</f>
        <v>0.04014109</v>
      </c>
    </row>
    <row r="14110" customFormat="false" ht="15" hidden="false" customHeight="false" outlineLevel="0" collapsed="false">
      <c r="A14110" s="0" t="s">
        <v>10185</v>
      </c>
      <c r="B14110" s="0" t="s">
        <v>152</v>
      </c>
      <c r="C14110" s="0" t="n">
        <v>2003</v>
      </c>
      <c r="D14110" s="0" t="s">
        <v>246</v>
      </c>
      <c r="E14110" s="0" t="s">
        <v>4272</v>
      </c>
      <c r="F14110" s="0" t="n">
        <v>0</v>
      </c>
      <c r="G14110" s="0" t="n">
        <v>0.03</v>
      </c>
      <c r="H14110" s="0" t="n">
        <v>0</v>
      </c>
      <c r="I14110" s="0" t="n">
        <v>0</v>
      </c>
      <c r="J14110" s="0" t="n">
        <v>0.04</v>
      </c>
      <c r="K14110" s="0" t="n">
        <v>80</v>
      </c>
      <c r="L14110" s="0" t="n">
        <v>7.7</v>
      </c>
      <c r="M14110" s="0" t="s">
        <v>36</v>
      </c>
      <c r="N14110" s="0" t="s">
        <v>152</v>
      </c>
      <c r="O14110" s="0" t="s">
        <v>37</v>
      </c>
      <c r="P14110" s="0" t="n">
        <f aca="false">IF(AND(OR(Dashboard!$B$5="All",D14110=Dashboard!$B$5),OR(Dashboard!$D$5="All",N14110=Dashboard!$D$5),OR(AND(C14110&lt;&gt;"",C14110&gt;=Dashboard!$F$5,C14110&lt;=Dashboard!$H$5),AND(C14110="",Dashboard!$F$5&lt;=1980,Dashboard!$H$5&gt;=2016))),1,0)</f>
        <v>1</v>
      </c>
      <c r="Q14110" s="0" t="n">
        <f aca="false">J14110*P14110+ROW()*0.00000001</f>
        <v>0.0401411</v>
      </c>
    </row>
    <row r="14111" customFormat="false" ht="15" hidden="false" customHeight="false" outlineLevel="0" collapsed="false">
      <c r="A14111" s="0" t="s">
        <v>10186</v>
      </c>
      <c r="B14111" s="0" t="s">
        <v>50</v>
      </c>
      <c r="C14111" s="0" t="n">
        <v>2009</v>
      </c>
      <c r="D14111" s="0" t="s">
        <v>71</v>
      </c>
      <c r="E14111" s="0" t="s">
        <v>157</v>
      </c>
      <c r="F14111" s="0" t="n">
        <v>0</v>
      </c>
      <c r="G14111" s="0" t="n">
        <v>0</v>
      </c>
      <c r="H14111" s="0" t="n">
        <v>0.04</v>
      </c>
      <c r="I14111" s="0" t="n">
        <v>0</v>
      </c>
      <c r="J14111" s="0" t="n">
        <v>0.04</v>
      </c>
      <c r="N14111" s="0" t="s">
        <v>35</v>
      </c>
      <c r="P14111" s="0" t="n">
        <f aca="false">IF(AND(OR(Dashboard!$B$5="All",D14111=Dashboard!$B$5),OR(Dashboard!$D$5="All",N14111=Dashboard!$D$5),OR(AND(C14111&lt;&gt;"",C14111&gt;=Dashboard!$F$5,C14111&lt;=Dashboard!$H$5),AND(C14111="",Dashboard!$F$5&lt;=1980,Dashboard!$H$5&gt;=2016))),1,0)</f>
        <v>1</v>
      </c>
      <c r="Q14111" s="0" t="n">
        <f aca="false">J14111*P14111+ROW()*0.00000001</f>
        <v>0.04014111</v>
      </c>
    </row>
    <row r="14112" customFormat="false" ht="15" hidden="false" customHeight="false" outlineLevel="0" collapsed="false">
      <c r="A14112" s="0" t="s">
        <v>6251</v>
      </c>
      <c r="B14112" s="0" t="s">
        <v>50</v>
      </c>
      <c r="C14112" s="0" t="n">
        <v>2007</v>
      </c>
      <c r="D14112" s="0" t="s">
        <v>58</v>
      </c>
      <c r="E14112" s="0" t="s">
        <v>257</v>
      </c>
      <c r="F14112" s="0" t="n">
        <v>0.03</v>
      </c>
      <c r="G14112" s="0" t="n">
        <v>0</v>
      </c>
      <c r="H14112" s="0" t="n">
        <v>0</v>
      </c>
      <c r="I14112" s="0" t="n">
        <v>0</v>
      </c>
      <c r="J14112" s="0" t="n">
        <v>0.04</v>
      </c>
      <c r="K14112" s="0" t="n">
        <v>53</v>
      </c>
      <c r="M14112" s="0" t="s">
        <v>36</v>
      </c>
      <c r="N14112" s="0" t="s">
        <v>35</v>
      </c>
      <c r="O14112" s="0" t="s">
        <v>53</v>
      </c>
      <c r="P14112" s="0" t="n">
        <f aca="false">IF(AND(OR(Dashboard!$B$5="All",D14112=Dashboard!$B$5),OR(Dashboard!$D$5="All",N14112=Dashboard!$D$5),OR(AND(C14112&lt;&gt;"",C14112&gt;=Dashboard!$F$5,C14112&lt;=Dashboard!$H$5),AND(C14112="",Dashboard!$F$5&lt;=1980,Dashboard!$H$5&gt;=2016))),1,0)</f>
        <v>1</v>
      </c>
      <c r="Q14112" s="0" t="n">
        <f aca="false">J14112*P14112+ROW()*0.00000001</f>
        <v>0.04014112</v>
      </c>
    </row>
    <row r="14113" customFormat="false" ht="15" hidden="false" customHeight="false" outlineLevel="0" collapsed="false">
      <c r="A14113" s="0" t="s">
        <v>10187</v>
      </c>
      <c r="B14113" s="0" t="s">
        <v>50</v>
      </c>
      <c r="C14113" s="0" t="n">
        <v>2010</v>
      </c>
      <c r="D14113" s="0" t="s">
        <v>46</v>
      </c>
      <c r="E14113" s="0" t="s">
        <v>2113</v>
      </c>
      <c r="F14113" s="0" t="n">
        <v>0</v>
      </c>
      <c r="G14113" s="0" t="n">
        <v>0</v>
      </c>
      <c r="H14113" s="0" t="n">
        <v>0.04</v>
      </c>
      <c r="I14113" s="0" t="n">
        <v>0</v>
      </c>
      <c r="J14113" s="0" t="n">
        <v>0.04</v>
      </c>
      <c r="N14113" s="0" t="s">
        <v>35</v>
      </c>
      <c r="P14113" s="0" t="n">
        <f aca="false">IF(AND(OR(Dashboard!$B$5="All",D14113=Dashboard!$B$5),OR(Dashboard!$D$5="All",N14113=Dashboard!$D$5),OR(AND(C14113&lt;&gt;"",C14113&gt;=Dashboard!$F$5,C14113&lt;=Dashboard!$H$5),AND(C14113="",Dashboard!$F$5&lt;=1980,Dashboard!$H$5&gt;=2016))),1,0)</f>
        <v>1</v>
      </c>
      <c r="Q14113" s="0" t="n">
        <f aca="false">J14113*P14113+ROW()*0.00000001</f>
        <v>0.04014113</v>
      </c>
    </row>
    <row r="14114" customFormat="false" ht="15" hidden="false" customHeight="false" outlineLevel="0" collapsed="false">
      <c r="A14114" s="0" t="s">
        <v>10188</v>
      </c>
      <c r="B14114" s="0" t="s">
        <v>851</v>
      </c>
      <c r="C14114" s="0" t="n">
        <v>2016</v>
      </c>
      <c r="D14114" s="0" t="s">
        <v>71</v>
      </c>
      <c r="E14114" s="0" t="s">
        <v>328</v>
      </c>
      <c r="F14114" s="0" t="n">
        <v>0</v>
      </c>
      <c r="G14114" s="0" t="n">
        <v>0</v>
      </c>
      <c r="H14114" s="0" t="n">
        <v>0.04</v>
      </c>
      <c r="I14114" s="0" t="n">
        <v>0</v>
      </c>
      <c r="J14114" s="0" t="n">
        <v>0.04</v>
      </c>
      <c r="N14114" s="0" t="s">
        <v>74</v>
      </c>
      <c r="P14114" s="0" t="n">
        <f aca="false">IF(AND(OR(Dashboard!$B$5="All",D14114=Dashboard!$B$5),OR(Dashboard!$D$5="All",N14114=Dashboard!$D$5),OR(AND(C14114&lt;&gt;"",C14114&gt;=Dashboard!$F$5,C14114&lt;=Dashboard!$H$5),AND(C14114="",Dashboard!$F$5&lt;=1980,Dashboard!$H$5&gt;=2016))),1,0)</f>
        <v>1</v>
      </c>
      <c r="Q14114" s="0" t="n">
        <f aca="false">J14114*P14114+ROW()*0.00000001</f>
        <v>0.04014114</v>
      </c>
    </row>
    <row r="14115" customFormat="false" ht="15" hidden="false" customHeight="false" outlineLevel="0" collapsed="false">
      <c r="A14115" s="0" t="s">
        <v>8987</v>
      </c>
      <c r="B14115" s="0" t="s">
        <v>33</v>
      </c>
      <c r="C14115" s="0" t="n">
        <v>2009</v>
      </c>
      <c r="D14115" s="0" t="s">
        <v>48</v>
      </c>
      <c r="E14115" s="0" t="s">
        <v>6143</v>
      </c>
      <c r="F14115" s="0" t="n">
        <v>0.02</v>
      </c>
      <c r="G14115" s="0" t="n">
        <v>0.01</v>
      </c>
      <c r="H14115" s="0" t="n">
        <v>0</v>
      </c>
      <c r="I14115" s="0" t="n">
        <v>0</v>
      </c>
      <c r="J14115" s="0" t="n">
        <v>0.04</v>
      </c>
      <c r="M14115" s="0" t="s">
        <v>125</v>
      </c>
      <c r="N14115" s="0" t="s">
        <v>35</v>
      </c>
      <c r="P14115" s="0" t="n">
        <f aca="false">IF(AND(OR(Dashboard!$B$5="All",D14115=Dashboard!$B$5),OR(Dashboard!$D$5="All",N14115=Dashboard!$D$5),OR(AND(C14115&lt;&gt;"",C14115&gt;=Dashboard!$F$5,C14115&lt;=Dashboard!$H$5),AND(C14115="",Dashboard!$F$5&lt;=1980,Dashboard!$H$5&gt;=2016))),1,0)</f>
        <v>1</v>
      </c>
      <c r="Q14115" s="0" t="n">
        <f aca="false">J14115*P14115+ROW()*0.00000001</f>
        <v>0.04014115</v>
      </c>
    </row>
    <row r="14116" customFormat="false" ht="15" hidden="false" customHeight="false" outlineLevel="0" collapsed="false">
      <c r="A14116" s="0" t="s">
        <v>7079</v>
      </c>
      <c r="B14116" s="0" t="s">
        <v>85</v>
      </c>
      <c r="C14116" s="0" t="n">
        <v>2006</v>
      </c>
      <c r="D14116" s="0" t="s">
        <v>16</v>
      </c>
      <c r="E14116" s="0" t="s">
        <v>649</v>
      </c>
      <c r="F14116" s="0" t="n">
        <v>0.03</v>
      </c>
      <c r="G14116" s="0" t="n">
        <v>0.01</v>
      </c>
      <c r="H14116" s="0" t="n">
        <v>0</v>
      </c>
      <c r="I14116" s="0" t="n">
        <v>0</v>
      </c>
      <c r="J14116" s="0" t="n">
        <v>0.04</v>
      </c>
      <c r="M14116" s="0" t="s">
        <v>36</v>
      </c>
      <c r="N14116" s="0" t="s">
        <v>35</v>
      </c>
      <c r="P14116" s="0" t="n">
        <f aca="false">IF(AND(OR(Dashboard!$B$5="All",D14116=Dashboard!$B$5),OR(Dashboard!$D$5="All",N14116=Dashboard!$D$5),OR(AND(C14116&lt;&gt;"",C14116&gt;=Dashboard!$F$5,C14116&lt;=Dashboard!$H$5),AND(C14116="",Dashboard!$F$5&lt;=1980,Dashboard!$H$5&gt;=2016))),1,0)</f>
        <v>1</v>
      </c>
      <c r="Q14116" s="0" t="n">
        <f aca="false">J14116*P14116+ROW()*0.00000001</f>
        <v>0.04014116</v>
      </c>
    </row>
    <row r="14117" customFormat="false" ht="15" hidden="false" customHeight="false" outlineLevel="0" collapsed="false">
      <c r="A14117" s="0" t="s">
        <v>10189</v>
      </c>
      <c r="B14117" s="0" t="s">
        <v>164</v>
      </c>
      <c r="C14117" s="0" t="n">
        <v>2010</v>
      </c>
      <c r="D14117" s="0" t="s">
        <v>114</v>
      </c>
      <c r="E14117" s="0" t="s">
        <v>9561</v>
      </c>
      <c r="F14117" s="0" t="n">
        <v>0</v>
      </c>
      <c r="G14117" s="0" t="n">
        <v>0</v>
      </c>
      <c r="H14117" s="0" t="n">
        <v>0.04</v>
      </c>
      <c r="I14117" s="0" t="n">
        <v>0</v>
      </c>
      <c r="J14117" s="0" t="n">
        <v>0.04</v>
      </c>
      <c r="N14117" s="0" t="s">
        <v>74</v>
      </c>
      <c r="P14117" s="0" t="n">
        <f aca="false">IF(AND(OR(Dashboard!$B$5="All",D14117=Dashboard!$B$5),OR(Dashboard!$D$5="All",N14117=Dashboard!$D$5),OR(AND(C14117&lt;&gt;"",C14117&gt;=Dashboard!$F$5,C14117&lt;=Dashboard!$H$5),AND(C14117="",Dashboard!$F$5&lt;=1980,Dashboard!$H$5&gt;=2016))),1,0)</f>
        <v>1</v>
      </c>
      <c r="Q14117" s="0" t="n">
        <f aca="false">J14117*P14117+ROW()*0.00000001</f>
        <v>0.04014117</v>
      </c>
    </row>
    <row r="14118" customFormat="false" ht="15" hidden="false" customHeight="false" outlineLevel="0" collapsed="false">
      <c r="A14118" s="0" t="s">
        <v>10190</v>
      </c>
      <c r="B14118" s="0" t="s">
        <v>85</v>
      </c>
      <c r="C14118" s="0" t="n">
        <v>2003</v>
      </c>
      <c r="D14118" s="0" t="s">
        <v>52</v>
      </c>
      <c r="E14118" s="0" t="s">
        <v>418</v>
      </c>
      <c r="F14118" s="0" t="n">
        <v>0.03</v>
      </c>
      <c r="G14118" s="0" t="n">
        <v>0.01</v>
      </c>
      <c r="H14118" s="0" t="n">
        <v>0</v>
      </c>
      <c r="I14118" s="0" t="n">
        <v>0</v>
      </c>
      <c r="J14118" s="0" t="n">
        <v>0.04</v>
      </c>
      <c r="K14118" s="0" t="n">
        <v>70</v>
      </c>
      <c r="M14118" s="0" t="s">
        <v>36</v>
      </c>
      <c r="N14118" s="0" t="s">
        <v>35</v>
      </c>
      <c r="O14118" s="0" t="s">
        <v>67</v>
      </c>
      <c r="P14118" s="0" t="n">
        <f aca="false">IF(AND(OR(Dashboard!$B$5="All",D14118=Dashboard!$B$5),OR(Dashboard!$D$5="All",N14118=Dashboard!$D$5),OR(AND(C14118&lt;&gt;"",C14118&gt;=Dashboard!$F$5,C14118&lt;=Dashboard!$H$5),AND(C14118="",Dashboard!$F$5&lt;=1980,Dashboard!$H$5&gt;=2016))),1,0)</f>
        <v>1</v>
      </c>
      <c r="Q14118" s="0" t="n">
        <f aca="false">J14118*P14118+ROW()*0.00000001</f>
        <v>0.04014118</v>
      </c>
    </row>
    <row r="14119" customFormat="false" ht="15" hidden="false" customHeight="false" outlineLevel="0" collapsed="false">
      <c r="A14119" s="0" t="s">
        <v>10191</v>
      </c>
      <c r="B14119" s="0" t="s">
        <v>50</v>
      </c>
      <c r="C14119" s="0" t="n">
        <v>2005</v>
      </c>
      <c r="D14119" s="0" t="s">
        <v>46</v>
      </c>
      <c r="E14119" s="0" t="s">
        <v>220</v>
      </c>
      <c r="F14119" s="0" t="n">
        <v>0.03</v>
      </c>
      <c r="G14119" s="0" t="n">
        <v>0</v>
      </c>
      <c r="H14119" s="0" t="n">
        <v>0</v>
      </c>
      <c r="I14119" s="0" t="n">
        <v>0</v>
      </c>
      <c r="J14119" s="0" t="n">
        <v>0.04</v>
      </c>
      <c r="N14119" s="0" t="s">
        <v>35</v>
      </c>
      <c r="P14119" s="0" t="n">
        <f aca="false">IF(AND(OR(Dashboard!$B$5="All",D14119=Dashboard!$B$5),OR(Dashboard!$D$5="All",N14119=Dashboard!$D$5),OR(AND(C14119&lt;&gt;"",C14119&gt;=Dashboard!$F$5,C14119&lt;=Dashboard!$H$5),AND(C14119="",Dashboard!$F$5&lt;=1980,Dashboard!$H$5&gt;=2016))),1,0)</f>
        <v>1</v>
      </c>
      <c r="Q14119" s="0" t="n">
        <f aca="false">J14119*P14119+ROW()*0.00000001</f>
        <v>0.04014119</v>
      </c>
    </row>
    <row r="14120" customFormat="false" ht="15" hidden="false" customHeight="false" outlineLevel="0" collapsed="false">
      <c r="A14120" s="0" t="s">
        <v>10192</v>
      </c>
      <c r="B14120" s="0" t="s">
        <v>50</v>
      </c>
      <c r="C14120" s="0" t="n">
        <v>2008</v>
      </c>
      <c r="D14120" s="0" t="s">
        <v>46</v>
      </c>
      <c r="E14120" s="0" t="s">
        <v>8584</v>
      </c>
      <c r="F14120" s="0" t="n">
        <v>0.04</v>
      </c>
      <c r="G14120" s="0" t="n">
        <v>0</v>
      </c>
      <c r="H14120" s="0" t="n">
        <v>0</v>
      </c>
      <c r="I14120" s="0" t="n">
        <v>0</v>
      </c>
      <c r="J14120" s="0" t="n">
        <v>0.04</v>
      </c>
      <c r="N14120" s="0" t="s">
        <v>35</v>
      </c>
      <c r="P14120" s="0" t="n">
        <f aca="false">IF(AND(OR(Dashboard!$B$5="All",D14120=Dashboard!$B$5),OR(Dashboard!$D$5="All",N14120=Dashboard!$D$5),OR(AND(C14120&lt;&gt;"",C14120&gt;=Dashboard!$F$5,C14120&lt;=Dashboard!$H$5),AND(C14120="",Dashboard!$F$5&lt;=1980,Dashboard!$H$5&gt;=2016))),1,0)</f>
        <v>1</v>
      </c>
      <c r="Q14120" s="0" t="n">
        <f aca="false">J14120*P14120+ROW()*0.00000001</f>
        <v>0.0401412</v>
      </c>
    </row>
    <row r="14121" customFormat="false" ht="15" hidden="false" customHeight="false" outlineLevel="0" collapsed="false">
      <c r="A14121" s="0" t="s">
        <v>10193</v>
      </c>
      <c r="B14121" s="0" t="s">
        <v>152</v>
      </c>
      <c r="C14121" s="0" t="n">
        <v>2008</v>
      </c>
      <c r="D14121" s="0" t="s">
        <v>56</v>
      </c>
      <c r="E14121" s="0" t="s">
        <v>689</v>
      </c>
      <c r="F14121" s="0" t="n">
        <v>0</v>
      </c>
      <c r="G14121" s="0" t="n">
        <v>0.03</v>
      </c>
      <c r="H14121" s="0" t="n">
        <v>0</v>
      </c>
      <c r="I14121" s="0" t="n">
        <v>0.01</v>
      </c>
      <c r="J14121" s="0" t="n">
        <v>0.04</v>
      </c>
      <c r="K14121" s="0" t="n">
        <v>75</v>
      </c>
      <c r="L14121" s="0" t="n">
        <v>7.7</v>
      </c>
      <c r="M14121" s="0" t="s">
        <v>73</v>
      </c>
      <c r="N14121" s="0" t="s">
        <v>152</v>
      </c>
      <c r="O14121" s="0" t="s">
        <v>37</v>
      </c>
      <c r="P14121" s="0" t="n">
        <f aca="false">IF(AND(OR(Dashboard!$B$5="All",D14121=Dashboard!$B$5),OR(Dashboard!$D$5="All",N14121=Dashboard!$D$5),OR(AND(C14121&lt;&gt;"",C14121&gt;=Dashboard!$F$5,C14121&lt;=Dashboard!$H$5),AND(C14121="",Dashboard!$F$5&lt;=1980,Dashboard!$H$5&gt;=2016))),1,0)</f>
        <v>1</v>
      </c>
      <c r="Q14121" s="0" t="n">
        <f aca="false">J14121*P14121+ROW()*0.00000001</f>
        <v>0.04014121</v>
      </c>
    </row>
    <row r="14122" customFormat="false" ht="15" hidden="false" customHeight="false" outlineLevel="0" collapsed="false">
      <c r="A14122" s="0" t="s">
        <v>10194</v>
      </c>
      <c r="B14122" s="0" t="s">
        <v>144</v>
      </c>
      <c r="C14122" s="0" t="n">
        <v>2003</v>
      </c>
      <c r="D14122" s="0" t="s">
        <v>46</v>
      </c>
      <c r="E14122" s="0" t="s">
        <v>418</v>
      </c>
      <c r="F14122" s="0" t="n">
        <v>0.03</v>
      </c>
      <c r="G14122" s="0" t="n">
        <v>0.01</v>
      </c>
      <c r="H14122" s="0" t="n">
        <v>0</v>
      </c>
      <c r="I14122" s="0" t="n">
        <v>0</v>
      </c>
      <c r="J14122" s="0" t="n">
        <v>0.04</v>
      </c>
      <c r="N14122" s="0" t="s">
        <v>66</v>
      </c>
      <c r="P14122" s="0" t="n">
        <f aca="false">IF(AND(OR(Dashboard!$B$5="All",D14122=Dashboard!$B$5),OR(Dashboard!$D$5="All",N14122=Dashboard!$D$5),OR(AND(C14122&lt;&gt;"",C14122&gt;=Dashboard!$F$5,C14122&lt;=Dashboard!$H$5),AND(C14122="",Dashboard!$F$5&lt;=1980,Dashboard!$H$5&gt;=2016))),1,0)</f>
        <v>1</v>
      </c>
      <c r="Q14122" s="0" t="n">
        <f aca="false">J14122*P14122+ROW()*0.00000001</f>
        <v>0.04014122</v>
      </c>
    </row>
    <row r="14123" customFormat="false" ht="15" hidden="false" customHeight="false" outlineLevel="0" collapsed="false">
      <c r="A14123" s="0" t="s">
        <v>10195</v>
      </c>
      <c r="B14123" s="0" t="s">
        <v>76</v>
      </c>
      <c r="C14123" s="0" t="n">
        <v>2007</v>
      </c>
      <c r="D14123" s="0" t="s">
        <v>41</v>
      </c>
      <c r="E14123" s="0" t="s">
        <v>418</v>
      </c>
      <c r="F14123" s="0" t="n">
        <v>0.02</v>
      </c>
      <c r="G14123" s="0" t="n">
        <v>0.01</v>
      </c>
      <c r="H14123" s="0" t="n">
        <v>0</v>
      </c>
      <c r="I14123" s="0" t="n">
        <v>0</v>
      </c>
      <c r="J14123" s="0" t="n">
        <v>0.04</v>
      </c>
      <c r="N14123" s="0" t="s">
        <v>74</v>
      </c>
      <c r="P14123" s="0" t="n">
        <f aca="false">IF(AND(OR(Dashboard!$B$5="All",D14123=Dashboard!$B$5),OR(Dashboard!$D$5="All",N14123=Dashboard!$D$5),OR(AND(C14123&lt;&gt;"",C14123&gt;=Dashboard!$F$5,C14123&lt;=Dashboard!$H$5),AND(C14123="",Dashboard!$F$5&lt;=1980,Dashboard!$H$5&gt;=2016))),1,0)</f>
        <v>1</v>
      </c>
      <c r="Q14123" s="0" t="n">
        <f aca="false">J14123*P14123+ROW()*0.00000001</f>
        <v>0.04014123</v>
      </c>
    </row>
    <row r="14124" customFormat="false" ht="15" hidden="false" customHeight="false" outlineLevel="0" collapsed="false">
      <c r="A14124" s="0" t="s">
        <v>10196</v>
      </c>
      <c r="B14124" s="0" t="s">
        <v>152</v>
      </c>
      <c r="C14124" s="0" t="n">
        <v>2010</v>
      </c>
      <c r="D14124" s="0" t="s">
        <v>246</v>
      </c>
      <c r="E14124" s="0" t="s">
        <v>4034</v>
      </c>
      <c r="F14124" s="0" t="n">
        <v>0</v>
      </c>
      <c r="G14124" s="0" t="n">
        <v>0.03</v>
      </c>
      <c r="H14124" s="0" t="n">
        <v>0</v>
      </c>
      <c r="I14124" s="0" t="n">
        <v>0.01</v>
      </c>
      <c r="J14124" s="0" t="n">
        <v>0.04</v>
      </c>
      <c r="L14124" s="0" t="n">
        <v>7.9</v>
      </c>
      <c r="M14124" s="0" t="s">
        <v>103</v>
      </c>
      <c r="N14124" s="0" t="s">
        <v>152</v>
      </c>
      <c r="P14124" s="0" t="n">
        <f aca="false">IF(AND(OR(Dashboard!$B$5="All",D14124=Dashboard!$B$5),OR(Dashboard!$D$5="All",N14124=Dashboard!$D$5),OR(AND(C14124&lt;&gt;"",C14124&gt;=Dashboard!$F$5,C14124&lt;=Dashboard!$H$5),AND(C14124="",Dashboard!$F$5&lt;=1980,Dashboard!$H$5&gt;=2016))),1,0)</f>
        <v>1</v>
      </c>
      <c r="Q14124" s="0" t="n">
        <f aca="false">J14124*P14124+ROW()*0.00000001</f>
        <v>0.04014124</v>
      </c>
    </row>
    <row r="14125" customFormat="false" ht="15" hidden="false" customHeight="false" outlineLevel="0" collapsed="false">
      <c r="A14125" s="0" t="s">
        <v>6130</v>
      </c>
      <c r="B14125" s="0" t="s">
        <v>50</v>
      </c>
      <c r="C14125" s="0" t="n">
        <v>2008</v>
      </c>
      <c r="D14125" s="0" t="s">
        <v>52</v>
      </c>
      <c r="E14125" s="0" t="s">
        <v>1894</v>
      </c>
      <c r="F14125" s="0" t="n">
        <v>0.03</v>
      </c>
      <c r="G14125" s="0" t="n">
        <v>0</v>
      </c>
      <c r="H14125" s="0" t="n">
        <v>0</v>
      </c>
      <c r="I14125" s="0" t="n">
        <v>0</v>
      </c>
      <c r="J14125" s="0" t="n">
        <v>0.04</v>
      </c>
      <c r="M14125" s="0" t="s">
        <v>36</v>
      </c>
      <c r="N14125" s="0" t="s">
        <v>35</v>
      </c>
      <c r="P14125" s="0" t="n">
        <f aca="false">IF(AND(OR(Dashboard!$B$5="All",D14125=Dashboard!$B$5),OR(Dashboard!$D$5="All",N14125=Dashboard!$D$5),OR(AND(C14125&lt;&gt;"",C14125&gt;=Dashboard!$F$5,C14125&lt;=Dashboard!$H$5),AND(C14125="",Dashboard!$F$5&lt;=1980,Dashboard!$H$5&gt;=2016))),1,0)</f>
        <v>1</v>
      </c>
      <c r="Q14125" s="0" t="n">
        <f aca="false">J14125*P14125+ROW()*0.00000001</f>
        <v>0.04014125</v>
      </c>
    </row>
    <row r="14126" customFormat="false" ht="15" hidden="false" customHeight="false" outlineLevel="0" collapsed="false">
      <c r="A14126" s="0" t="s">
        <v>10197</v>
      </c>
      <c r="B14126" s="0" t="s">
        <v>76</v>
      </c>
      <c r="C14126" s="0" t="n">
        <v>2006</v>
      </c>
      <c r="D14126" s="0" t="s">
        <v>114</v>
      </c>
      <c r="E14126" s="0" t="s">
        <v>782</v>
      </c>
      <c r="F14126" s="0" t="n">
        <v>0</v>
      </c>
      <c r="G14126" s="0" t="n">
        <v>0</v>
      </c>
      <c r="H14126" s="0" t="n">
        <v>0.04</v>
      </c>
      <c r="I14126" s="0" t="n">
        <v>0</v>
      </c>
      <c r="J14126" s="0" t="n">
        <v>0.04</v>
      </c>
      <c r="N14126" s="0" t="s">
        <v>74</v>
      </c>
      <c r="P14126" s="0" t="n">
        <f aca="false">IF(AND(OR(Dashboard!$B$5="All",D14126=Dashboard!$B$5),OR(Dashboard!$D$5="All",N14126=Dashboard!$D$5),OR(AND(C14126&lt;&gt;"",C14126&gt;=Dashboard!$F$5,C14126&lt;=Dashboard!$H$5),AND(C14126="",Dashboard!$F$5&lt;=1980,Dashboard!$H$5&gt;=2016))),1,0)</f>
        <v>1</v>
      </c>
      <c r="Q14126" s="0" t="n">
        <f aca="false">J14126*P14126+ROW()*0.00000001</f>
        <v>0.04014126</v>
      </c>
    </row>
    <row r="14127" customFormat="false" ht="15" hidden="false" customHeight="false" outlineLevel="0" collapsed="false">
      <c r="A14127" s="0" t="s">
        <v>10198</v>
      </c>
      <c r="B14127" s="0" t="s">
        <v>144</v>
      </c>
      <c r="C14127" s="0" t="n">
        <v>2006</v>
      </c>
      <c r="D14127" s="0" t="s">
        <v>56</v>
      </c>
      <c r="E14127" s="0" t="s">
        <v>6819</v>
      </c>
      <c r="F14127" s="0" t="n">
        <v>0.03</v>
      </c>
      <c r="G14127" s="0" t="n">
        <v>0.01</v>
      </c>
      <c r="H14127" s="0" t="n">
        <v>0</v>
      </c>
      <c r="I14127" s="0" t="n">
        <v>0</v>
      </c>
      <c r="J14127" s="0" t="n">
        <v>0.04</v>
      </c>
      <c r="K14127" s="0" t="n">
        <v>68</v>
      </c>
      <c r="L14127" s="0" t="n">
        <v>7.4</v>
      </c>
      <c r="M14127" s="0" t="s">
        <v>73</v>
      </c>
      <c r="N14127" s="0" t="s">
        <v>66</v>
      </c>
      <c r="O14127" s="0" t="s">
        <v>67</v>
      </c>
      <c r="P14127" s="0" t="n">
        <f aca="false">IF(AND(OR(Dashboard!$B$5="All",D14127=Dashboard!$B$5),OR(Dashboard!$D$5="All",N14127=Dashboard!$D$5),OR(AND(C14127&lt;&gt;"",C14127&gt;=Dashboard!$F$5,C14127&lt;=Dashboard!$H$5),AND(C14127="",Dashboard!$F$5&lt;=1980,Dashboard!$H$5&gt;=2016))),1,0)</f>
        <v>1</v>
      </c>
      <c r="Q14127" s="0" t="n">
        <f aca="false">J14127*P14127+ROW()*0.00000001</f>
        <v>0.04014127</v>
      </c>
    </row>
    <row r="14128" customFormat="false" ht="15" hidden="false" customHeight="false" outlineLevel="0" collapsed="false">
      <c r="A14128" s="0" t="s">
        <v>10199</v>
      </c>
      <c r="B14128" s="0" t="s">
        <v>50</v>
      </c>
      <c r="D14128" s="0" t="s">
        <v>71</v>
      </c>
      <c r="E14128" s="0" t="s">
        <v>520</v>
      </c>
      <c r="F14128" s="0" t="n">
        <v>0</v>
      </c>
      <c r="G14128" s="0" t="n">
        <v>0</v>
      </c>
      <c r="H14128" s="0" t="n">
        <v>0.04</v>
      </c>
      <c r="I14128" s="0" t="n">
        <v>0</v>
      </c>
      <c r="J14128" s="0" t="n">
        <v>0.04</v>
      </c>
      <c r="N14128" s="0" t="s">
        <v>35</v>
      </c>
      <c r="P14128" s="0" t="n">
        <f aca="false">IF(AND(OR(Dashboard!$B$5="All",D14128=Dashboard!$B$5),OR(Dashboard!$D$5="All",N14128=Dashboard!$D$5),OR(AND(C14128&lt;&gt;"",C14128&gt;=Dashboard!$F$5,C14128&lt;=Dashboard!$H$5),AND(C14128="",Dashboard!$F$5&lt;=1980,Dashboard!$H$5&gt;=2016))),1,0)</f>
        <v>1</v>
      </c>
      <c r="Q14128" s="0" t="n">
        <f aca="false">J14128*P14128+ROW()*0.00000001</f>
        <v>0.04014128</v>
      </c>
    </row>
    <row r="14129" customFormat="false" ht="15" hidden="false" customHeight="false" outlineLevel="0" collapsed="false">
      <c r="A14129" s="0" t="s">
        <v>10200</v>
      </c>
      <c r="B14129" s="0" t="s">
        <v>97</v>
      </c>
      <c r="C14129" s="0" t="n">
        <v>2016</v>
      </c>
      <c r="D14129" s="0" t="s">
        <v>71</v>
      </c>
      <c r="E14129" s="0" t="s">
        <v>328</v>
      </c>
      <c r="F14129" s="0" t="n">
        <v>0</v>
      </c>
      <c r="G14129" s="0" t="n">
        <v>0</v>
      </c>
      <c r="H14129" s="0" t="n">
        <v>0.04</v>
      </c>
      <c r="I14129" s="0" t="n">
        <v>0</v>
      </c>
      <c r="J14129" s="0" t="n">
        <v>0.04</v>
      </c>
      <c r="N14129" s="0" t="s">
        <v>35</v>
      </c>
      <c r="P14129" s="0" t="n">
        <f aca="false">IF(AND(OR(Dashboard!$B$5="All",D14129=Dashboard!$B$5),OR(Dashboard!$D$5="All",N14129=Dashboard!$D$5),OR(AND(C14129&lt;&gt;"",C14129&gt;=Dashboard!$F$5,C14129&lt;=Dashboard!$H$5),AND(C14129="",Dashboard!$F$5&lt;=1980,Dashboard!$H$5&gt;=2016))),1,0)</f>
        <v>1</v>
      </c>
      <c r="Q14129" s="0" t="n">
        <f aca="false">J14129*P14129+ROW()*0.00000001</f>
        <v>0.04014129</v>
      </c>
    </row>
    <row r="14130" customFormat="false" ht="15" hidden="false" customHeight="false" outlineLevel="0" collapsed="false">
      <c r="A14130" s="0" t="s">
        <v>10201</v>
      </c>
      <c r="B14130" s="0" t="s">
        <v>76</v>
      </c>
      <c r="C14130" s="0" t="n">
        <v>2003</v>
      </c>
      <c r="D14130" s="0" t="s">
        <v>52</v>
      </c>
      <c r="E14130" s="0" t="s">
        <v>2355</v>
      </c>
      <c r="F14130" s="0" t="n">
        <v>0.02</v>
      </c>
      <c r="G14130" s="0" t="n">
        <v>0.01</v>
      </c>
      <c r="H14130" s="0" t="n">
        <v>0</v>
      </c>
      <c r="I14130" s="0" t="n">
        <v>0</v>
      </c>
      <c r="J14130" s="0" t="n">
        <v>0.04</v>
      </c>
      <c r="K14130" s="0" t="n">
        <v>71</v>
      </c>
      <c r="L14130" s="0" t="n">
        <v>8.9</v>
      </c>
      <c r="M14130" s="0" t="s">
        <v>36</v>
      </c>
      <c r="N14130" s="0" t="s">
        <v>74</v>
      </c>
      <c r="O14130" s="0" t="s">
        <v>37</v>
      </c>
      <c r="P14130" s="0" t="n">
        <f aca="false">IF(AND(OR(Dashboard!$B$5="All",D14130=Dashboard!$B$5),OR(Dashboard!$D$5="All",N14130=Dashboard!$D$5),OR(AND(C14130&lt;&gt;"",C14130&gt;=Dashboard!$F$5,C14130&lt;=Dashboard!$H$5),AND(C14130="",Dashboard!$F$5&lt;=1980,Dashboard!$H$5&gt;=2016))),1,0)</f>
        <v>1</v>
      </c>
      <c r="Q14130" s="0" t="n">
        <f aca="false">J14130*P14130+ROW()*0.00000001</f>
        <v>0.0401413</v>
      </c>
    </row>
    <row r="14131" customFormat="false" ht="15" hidden="false" customHeight="false" outlineLevel="0" collapsed="false">
      <c r="A14131" s="0" t="s">
        <v>10202</v>
      </c>
      <c r="B14131" s="0" t="s">
        <v>50</v>
      </c>
      <c r="C14131" s="0" t="n">
        <v>2007</v>
      </c>
      <c r="D14131" s="0" t="s">
        <v>41</v>
      </c>
      <c r="E14131" s="0" t="s">
        <v>1524</v>
      </c>
      <c r="F14131" s="0" t="n">
        <v>0.03</v>
      </c>
      <c r="G14131" s="0" t="n">
        <v>0</v>
      </c>
      <c r="H14131" s="0" t="n">
        <v>0</v>
      </c>
      <c r="I14131" s="0" t="n">
        <v>0</v>
      </c>
      <c r="J14131" s="0" t="n">
        <v>0.04</v>
      </c>
      <c r="N14131" s="0" t="s">
        <v>35</v>
      </c>
      <c r="P14131" s="0" t="n">
        <f aca="false">IF(AND(OR(Dashboard!$B$5="All",D14131=Dashboard!$B$5),OR(Dashboard!$D$5="All",N14131=Dashboard!$D$5),OR(AND(C14131&lt;&gt;"",C14131&gt;=Dashboard!$F$5,C14131&lt;=Dashboard!$H$5),AND(C14131="",Dashboard!$F$5&lt;=1980,Dashboard!$H$5&gt;=2016))),1,0)</f>
        <v>1</v>
      </c>
      <c r="Q14131" s="0" t="n">
        <f aca="false">J14131*P14131+ROW()*0.00000001</f>
        <v>0.04014131</v>
      </c>
    </row>
    <row r="14132" customFormat="false" ht="15" hidden="false" customHeight="false" outlineLevel="0" collapsed="false">
      <c r="A14132" s="0" t="s">
        <v>5516</v>
      </c>
      <c r="B14132" s="0" t="s">
        <v>70</v>
      </c>
      <c r="C14132" s="0" t="n">
        <v>2010</v>
      </c>
      <c r="D14132" s="0" t="s">
        <v>56</v>
      </c>
      <c r="E14132" s="0" t="s">
        <v>560</v>
      </c>
      <c r="F14132" s="0" t="n">
        <v>0.03</v>
      </c>
      <c r="G14132" s="0" t="n">
        <v>0</v>
      </c>
      <c r="H14132" s="0" t="n">
        <v>0</v>
      </c>
      <c r="I14132" s="0" t="n">
        <v>0</v>
      </c>
      <c r="J14132" s="0" t="n">
        <v>0.04</v>
      </c>
      <c r="K14132" s="0" t="n">
        <v>46</v>
      </c>
      <c r="M14132" s="0" t="s">
        <v>125</v>
      </c>
      <c r="N14132" s="0" t="s">
        <v>74</v>
      </c>
      <c r="O14132" s="0" t="s">
        <v>177</v>
      </c>
      <c r="P14132" s="0" t="n">
        <f aca="false">IF(AND(OR(Dashboard!$B$5="All",D14132=Dashboard!$B$5),OR(Dashboard!$D$5="All",N14132=Dashboard!$D$5),OR(AND(C14132&lt;&gt;"",C14132&gt;=Dashboard!$F$5,C14132&lt;=Dashboard!$H$5),AND(C14132="",Dashboard!$F$5&lt;=1980,Dashboard!$H$5&gt;=2016))),1,0)</f>
        <v>1</v>
      </c>
      <c r="Q14132" s="0" t="n">
        <f aca="false">J14132*P14132+ROW()*0.00000001</f>
        <v>0.04014132</v>
      </c>
    </row>
    <row r="14133" customFormat="false" ht="15" hidden="false" customHeight="false" outlineLevel="0" collapsed="false">
      <c r="A14133" s="0" t="s">
        <v>10203</v>
      </c>
      <c r="B14133" s="0" t="s">
        <v>164</v>
      </c>
      <c r="C14133" s="0" t="n">
        <v>2012</v>
      </c>
      <c r="D14133" s="0" t="s">
        <v>114</v>
      </c>
      <c r="E14133" s="0" t="s">
        <v>9433</v>
      </c>
      <c r="F14133" s="0" t="n">
        <v>0</v>
      </c>
      <c r="G14133" s="0" t="n">
        <v>0</v>
      </c>
      <c r="H14133" s="0" t="n">
        <v>0.04</v>
      </c>
      <c r="I14133" s="0" t="n">
        <v>0</v>
      </c>
      <c r="J14133" s="0" t="n">
        <v>0.04</v>
      </c>
      <c r="N14133" s="0" t="s">
        <v>74</v>
      </c>
      <c r="P14133" s="0" t="n">
        <f aca="false">IF(AND(OR(Dashboard!$B$5="All",D14133=Dashboard!$B$5),OR(Dashboard!$D$5="All",N14133=Dashboard!$D$5),OR(AND(C14133&lt;&gt;"",C14133&gt;=Dashboard!$F$5,C14133&lt;=Dashboard!$H$5),AND(C14133="",Dashboard!$F$5&lt;=1980,Dashboard!$H$5&gt;=2016))),1,0)</f>
        <v>1</v>
      </c>
      <c r="Q14133" s="0" t="n">
        <f aca="false">J14133*P14133+ROW()*0.00000001</f>
        <v>0.04014133</v>
      </c>
    </row>
    <row r="14134" customFormat="false" ht="15" hidden="false" customHeight="false" outlineLevel="0" collapsed="false">
      <c r="A14134" s="0" t="s">
        <v>10204</v>
      </c>
      <c r="B14134" s="0" t="s">
        <v>222</v>
      </c>
      <c r="C14134" s="0" t="n">
        <v>1994</v>
      </c>
      <c r="D14134" s="0" t="s">
        <v>16</v>
      </c>
      <c r="E14134" s="0" t="s">
        <v>220</v>
      </c>
      <c r="F14134" s="0" t="n">
        <v>0</v>
      </c>
      <c r="G14134" s="0" t="n">
        <v>0</v>
      </c>
      <c r="H14134" s="0" t="n">
        <v>0.04</v>
      </c>
      <c r="I14134" s="0" t="n">
        <v>0</v>
      </c>
      <c r="J14134" s="0" t="n">
        <v>0.04</v>
      </c>
      <c r="N14134" s="0" t="s">
        <v>154</v>
      </c>
      <c r="P14134" s="0" t="n">
        <f aca="false">IF(AND(OR(Dashboard!$B$5="All",D14134=Dashboard!$B$5),OR(Dashboard!$D$5="All",N14134=Dashboard!$D$5),OR(AND(C14134&lt;&gt;"",C14134&gt;=Dashboard!$F$5,C14134&lt;=Dashboard!$H$5),AND(C14134="",Dashboard!$F$5&lt;=1980,Dashboard!$H$5&gt;=2016))),1,0)</f>
        <v>1</v>
      </c>
      <c r="Q14134" s="0" t="n">
        <f aca="false">J14134*P14134+ROW()*0.00000001</f>
        <v>0.04014134</v>
      </c>
    </row>
    <row r="14135" customFormat="false" ht="15" hidden="false" customHeight="false" outlineLevel="0" collapsed="false">
      <c r="A14135" s="0" t="s">
        <v>10205</v>
      </c>
      <c r="B14135" s="0" t="s">
        <v>50</v>
      </c>
      <c r="C14135" s="0" t="n">
        <v>2011</v>
      </c>
      <c r="D14135" s="0" t="s">
        <v>114</v>
      </c>
      <c r="E14135" s="0" t="s">
        <v>6975</v>
      </c>
      <c r="F14135" s="0" t="n">
        <v>0</v>
      </c>
      <c r="G14135" s="0" t="n">
        <v>0</v>
      </c>
      <c r="H14135" s="0" t="n">
        <v>0.04</v>
      </c>
      <c r="I14135" s="0" t="n">
        <v>0</v>
      </c>
      <c r="J14135" s="0" t="n">
        <v>0.04</v>
      </c>
      <c r="N14135" s="0" t="s">
        <v>35</v>
      </c>
      <c r="P14135" s="0" t="n">
        <f aca="false">IF(AND(OR(Dashboard!$B$5="All",D14135=Dashboard!$B$5),OR(Dashboard!$D$5="All",N14135=Dashboard!$D$5),OR(AND(C14135&lt;&gt;"",C14135&gt;=Dashboard!$F$5,C14135&lt;=Dashboard!$H$5),AND(C14135="",Dashboard!$F$5&lt;=1980,Dashboard!$H$5&gt;=2016))),1,0)</f>
        <v>1</v>
      </c>
      <c r="Q14135" s="0" t="n">
        <f aca="false">J14135*P14135+ROW()*0.00000001</f>
        <v>0.04014135</v>
      </c>
    </row>
    <row r="14136" customFormat="false" ht="15" hidden="false" customHeight="false" outlineLevel="0" collapsed="false">
      <c r="A14136" s="0" t="s">
        <v>9495</v>
      </c>
      <c r="B14136" s="0" t="s">
        <v>164</v>
      </c>
      <c r="C14136" s="0" t="n">
        <v>2012</v>
      </c>
      <c r="D14136" s="0" t="s">
        <v>71</v>
      </c>
      <c r="E14136" s="0" t="s">
        <v>328</v>
      </c>
      <c r="F14136" s="0" t="n">
        <v>0</v>
      </c>
      <c r="G14136" s="0" t="n">
        <v>0</v>
      </c>
      <c r="H14136" s="0" t="n">
        <v>0.04</v>
      </c>
      <c r="I14136" s="0" t="n">
        <v>0</v>
      </c>
      <c r="J14136" s="0" t="n">
        <v>0.04</v>
      </c>
      <c r="N14136" s="0" t="s">
        <v>74</v>
      </c>
      <c r="P14136" s="0" t="n">
        <f aca="false">IF(AND(OR(Dashboard!$B$5="All",D14136=Dashboard!$B$5),OR(Dashboard!$D$5="All",N14136=Dashboard!$D$5),OR(AND(C14136&lt;&gt;"",C14136&gt;=Dashboard!$F$5,C14136&lt;=Dashboard!$H$5),AND(C14136="",Dashboard!$F$5&lt;=1980,Dashboard!$H$5&gt;=2016))),1,0)</f>
        <v>1</v>
      </c>
      <c r="Q14136" s="0" t="n">
        <f aca="false">J14136*P14136+ROW()*0.00000001</f>
        <v>0.04014136</v>
      </c>
    </row>
    <row r="14137" customFormat="false" ht="15" hidden="false" customHeight="false" outlineLevel="0" collapsed="false">
      <c r="A14137" s="0" t="s">
        <v>10206</v>
      </c>
      <c r="B14137" s="0" t="s">
        <v>50</v>
      </c>
      <c r="C14137" s="0" t="n">
        <v>2011</v>
      </c>
      <c r="D14137" s="0" t="s">
        <v>52</v>
      </c>
      <c r="E14137" s="0" t="s">
        <v>2558</v>
      </c>
      <c r="F14137" s="0" t="n">
        <v>0</v>
      </c>
      <c r="G14137" s="0" t="n">
        <v>0.03</v>
      </c>
      <c r="H14137" s="0" t="n">
        <v>0</v>
      </c>
      <c r="I14137" s="0" t="n">
        <v>0</v>
      </c>
      <c r="J14137" s="0" t="n">
        <v>0.04</v>
      </c>
      <c r="N14137" s="0" t="s">
        <v>35</v>
      </c>
      <c r="P14137" s="0" t="n">
        <f aca="false">IF(AND(OR(Dashboard!$B$5="All",D14137=Dashboard!$B$5),OR(Dashboard!$D$5="All",N14137=Dashboard!$D$5),OR(AND(C14137&lt;&gt;"",C14137&gt;=Dashboard!$F$5,C14137&lt;=Dashboard!$H$5),AND(C14137="",Dashboard!$F$5&lt;=1980,Dashboard!$H$5&gt;=2016))),1,0)</f>
        <v>1</v>
      </c>
      <c r="Q14137" s="0" t="n">
        <f aca="false">J14137*P14137+ROW()*0.00000001</f>
        <v>0.04014137</v>
      </c>
    </row>
    <row r="14138" customFormat="false" ht="15" hidden="false" customHeight="false" outlineLevel="0" collapsed="false">
      <c r="A14138" s="0" t="s">
        <v>10207</v>
      </c>
      <c r="B14138" s="0" t="s">
        <v>50</v>
      </c>
      <c r="C14138" s="0" t="n">
        <v>2009</v>
      </c>
      <c r="D14138" s="0" t="s">
        <v>46</v>
      </c>
      <c r="E14138" s="0" t="s">
        <v>4303</v>
      </c>
      <c r="F14138" s="0" t="n">
        <v>0</v>
      </c>
      <c r="G14138" s="0" t="n">
        <v>0</v>
      </c>
      <c r="H14138" s="0" t="n">
        <v>0.04</v>
      </c>
      <c r="I14138" s="0" t="n">
        <v>0</v>
      </c>
      <c r="J14138" s="0" t="n">
        <v>0.04</v>
      </c>
      <c r="N14138" s="0" t="s">
        <v>35</v>
      </c>
      <c r="P14138" s="0" t="n">
        <f aca="false">IF(AND(OR(Dashboard!$B$5="All",D14138=Dashboard!$B$5),OR(Dashboard!$D$5="All",N14138=Dashboard!$D$5),OR(AND(C14138&lt;&gt;"",C14138&gt;=Dashboard!$F$5,C14138&lt;=Dashboard!$H$5),AND(C14138="",Dashboard!$F$5&lt;=1980,Dashboard!$H$5&gt;=2016))),1,0)</f>
        <v>1</v>
      </c>
      <c r="Q14138" s="0" t="n">
        <f aca="false">J14138*P14138+ROW()*0.00000001</f>
        <v>0.04014138</v>
      </c>
    </row>
    <row r="14139" customFormat="false" ht="15" hidden="false" customHeight="false" outlineLevel="0" collapsed="false">
      <c r="A14139" s="0" t="s">
        <v>6470</v>
      </c>
      <c r="B14139" s="0" t="s">
        <v>184</v>
      </c>
      <c r="C14139" s="0" t="n">
        <v>2013</v>
      </c>
      <c r="D14139" s="0" t="s">
        <v>71</v>
      </c>
      <c r="E14139" s="0" t="s">
        <v>1002</v>
      </c>
      <c r="F14139" s="0" t="n">
        <v>0.02</v>
      </c>
      <c r="G14139" s="0" t="n">
        <v>0.01</v>
      </c>
      <c r="H14139" s="0" t="n">
        <v>0</v>
      </c>
      <c r="I14139" s="0" t="n">
        <v>0</v>
      </c>
      <c r="J14139" s="0" t="n">
        <v>0.04</v>
      </c>
      <c r="N14139" s="0" t="s">
        <v>35</v>
      </c>
      <c r="P14139" s="0" t="n">
        <f aca="false">IF(AND(OR(Dashboard!$B$5="All",D14139=Dashboard!$B$5),OR(Dashboard!$D$5="All",N14139=Dashboard!$D$5),OR(AND(C14139&lt;&gt;"",C14139&gt;=Dashboard!$F$5,C14139&lt;=Dashboard!$H$5),AND(C14139="",Dashboard!$F$5&lt;=1980,Dashboard!$H$5&gt;=2016))),1,0)</f>
        <v>1</v>
      </c>
      <c r="Q14139" s="0" t="n">
        <f aca="false">J14139*P14139+ROW()*0.00000001</f>
        <v>0.04014139</v>
      </c>
    </row>
    <row r="14140" customFormat="false" ht="15" hidden="false" customHeight="false" outlineLevel="0" collapsed="false">
      <c r="A14140" s="0" t="s">
        <v>10208</v>
      </c>
      <c r="B14140" s="0" t="s">
        <v>152</v>
      </c>
      <c r="C14140" s="0" t="n">
        <v>2007</v>
      </c>
      <c r="D14140" s="0" t="s">
        <v>246</v>
      </c>
      <c r="E14140" s="0" t="s">
        <v>293</v>
      </c>
      <c r="F14140" s="0" t="n">
        <v>0</v>
      </c>
      <c r="G14140" s="0" t="n">
        <v>0.03</v>
      </c>
      <c r="H14140" s="0" t="n">
        <v>0</v>
      </c>
      <c r="I14140" s="0" t="n">
        <v>0.01</v>
      </c>
      <c r="J14140" s="0" t="n">
        <v>0.04</v>
      </c>
      <c r="K14140" s="0" t="n">
        <v>89</v>
      </c>
      <c r="L14140" s="0" t="n">
        <v>8.1</v>
      </c>
      <c r="M14140" s="0" t="s">
        <v>103</v>
      </c>
      <c r="N14140" s="0" t="s">
        <v>152</v>
      </c>
      <c r="O14140" s="0" t="s">
        <v>42</v>
      </c>
      <c r="P14140" s="0" t="n">
        <f aca="false">IF(AND(OR(Dashboard!$B$5="All",D14140=Dashboard!$B$5),OR(Dashboard!$D$5="All",N14140=Dashboard!$D$5),OR(AND(C14140&lt;&gt;"",C14140&gt;=Dashboard!$F$5,C14140&lt;=Dashboard!$H$5),AND(C14140="",Dashboard!$F$5&lt;=1980,Dashboard!$H$5&gt;=2016))),1,0)</f>
        <v>1</v>
      </c>
      <c r="Q14140" s="0" t="n">
        <f aca="false">J14140*P14140+ROW()*0.00000001</f>
        <v>0.0401414</v>
      </c>
    </row>
    <row r="14141" customFormat="false" ht="15" hidden="false" customHeight="false" outlineLevel="0" collapsed="false">
      <c r="A14141" s="0" t="s">
        <v>10209</v>
      </c>
      <c r="B14141" s="0" t="s">
        <v>70</v>
      </c>
      <c r="C14141" s="0" t="n">
        <v>2013</v>
      </c>
      <c r="D14141" s="0" t="s">
        <v>114</v>
      </c>
      <c r="E14141" s="0" t="s">
        <v>4395</v>
      </c>
      <c r="F14141" s="0" t="n">
        <v>0.02</v>
      </c>
      <c r="G14141" s="0" t="n">
        <v>0</v>
      </c>
      <c r="H14141" s="0" t="n">
        <v>0.01</v>
      </c>
      <c r="I14141" s="0" t="n">
        <v>0.01</v>
      </c>
      <c r="J14141" s="0" t="n">
        <v>0.04</v>
      </c>
      <c r="L14141" s="0" t="n">
        <v>7.1</v>
      </c>
      <c r="M14141" s="0" t="s">
        <v>73</v>
      </c>
      <c r="N14141" s="0" t="s">
        <v>74</v>
      </c>
      <c r="P14141" s="0" t="n">
        <f aca="false">IF(AND(OR(Dashboard!$B$5="All",D14141=Dashboard!$B$5),OR(Dashboard!$D$5="All",N14141=Dashboard!$D$5),OR(AND(C14141&lt;&gt;"",C14141&gt;=Dashboard!$F$5,C14141&lt;=Dashboard!$H$5),AND(C14141="",Dashboard!$F$5&lt;=1980,Dashboard!$H$5&gt;=2016))),1,0)</f>
        <v>1</v>
      </c>
      <c r="Q14141" s="0" t="n">
        <f aca="false">J14141*P14141+ROW()*0.00000001</f>
        <v>0.04014141</v>
      </c>
    </row>
    <row r="14142" customFormat="false" ht="15" hidden="false" customHeight="false" outlineLevel="0" collapsed="false">
      <c r="A14142" s="0" t="s">
        <v>10210</v>
      </c>
      <c r="B14142" s="0" t="s">
        <v>851</v>
      </c>
      <c r="C14142" s="0" t="n">
        <v>2015</v>
      </c>
      <c r="D14142" s="0" t="s">
        <v>46</v>
      </c>
      <c r="E14142" s="0" t="s">
        <v>5740</v>
      </c>
      <c r="F14142" s="0" t="n">
        <v>0</v>
      </c>
      <c r="G14142" s="0" t="n">
        <v>0</v>
      </c>
      <c r="H14142" s="0" t="n">
        <v>0.03</v>
      </c>
      <c r="I14142" s="0" t="n">
        <v>0</v>
      </c>
      <c r="J14142" s="0" t="n">
        <v>0.03</v>
      </c>
      <c r="N14142" s="0" t="s">
        <v>74</v>
      </c>
      <c r="P14142" s="0" t="n">
        <f aca="false">IF(AND(OR(Dashboard!$B$5="All",D14142=Dashboard!$B$5),OR(Dashboard!$D$5="All",N14142=Dashboard!$D$5),OR(AND(C14142&lt;&gt;"",C14142&gt;=Dashboard!$F$5,C14142&lt;=Dashboard!$H$5),AND(C14142="",Dashboard!$F$5&lt;=1980,Dashboard!$H$5&gt;=2016))),1,0)</f>
        <v>1</v>
      </c>
      <c r="Q14142" s="0" t="n">
        <f aca="false">J14142*P14142+ROW()*0.00000001</f>
        <v>0.03014142</v>
      </c>
    </row>
    <row r="14143" customFormat="false" ht="15" hidden="false" customHeight="false" outlineLevel="0" collapsed="false">
      <c r="A14143" s="0" t="s">
        <v>2658</v>
      </c>
      <c r="B14143" s="0" t="s">
        <v>164</v>
      </c>
      <c r="D14143" s="0" t="s">
        <v>34</v>
      </c>
      <c r="E14143" s="0" t="s">
        <v>520</v>
      </c>
      <c r="F14143" s="0" t="n">
        <v>0.03</v>
      </c>
      <c r="G14143" s="0" t="n">
        <v>0</v>
      </c>
      <c r="H14143" s="0" t="n">
        <v>0</v>
      </c>
      <c r="I14143" s="0" t="n">
        <v>0</v>
      </c>
      <c r="J14143" s="0" t="n">
        <v>0.03</v>
      </c>
      <c r="K14143" s="0" t="n">
        <v>63</v>
      </c>
      <c r="M14143" s="0" t="s">
        <v>36</v>
      </c>
      <c r="N14143" s="0" t="s">
        <v>74</v>
      </c>
      <c r="O14143" s="0" t="s">
        <v>67</v>
      </c>
      <c r="P14143" s="0" t="n">
        <f aca="false">IF(AND(OR(Dashboard!$B$5="All",D14143=Dashboard!$B$5),OR(Dashboard!$D$5="All",N14143=Dashboard!$D$5),OR(AND(C14143&lt;&gt;"",C14143&gt;=Dashboard!$F$5,C14143&lt;=Dashboard!$H$5),AND(C14143="",Dashboard!$F$5&lt;=1980,Dashboard!$H$5&gt;=2016))),1,0)</f>
        <v>1</v>
      </c>
      <c r="Q14143" s="0" t="n">
        <f aca="false">J14143*P14143+ROW()*0.00000001</f>
        <v>0.03014143</v>
      </c>
    </row>
    <row r="14144" customFormat="false" ht="15" hidden="false" customHeight="false" outlineLevel="0" collapsed="false">
      <c r="A14144" s="0" t="s">
        <v>8375</v>
      </c>
      <c r="B14144" s="0" t="s">
        <v>97</v>
      </c>
      <c r="C14144" s="0" t="n">
        <v>2011</v>
      </c>
      <c r="D14144" s="0" t="s">
        <v>246</v>
      </c>
      <c r="E14144" s="0" t="s">
        <v>782</v>
      </c>
      <c r="F14144" s="0" t="n">
        <v>0</v>
      </c>
      <c r="G14144" s="0" t="n">
        <v>0</v>
      </c>
      <c r="H14144" s="0" t="n">
        <v>0.03</v>
      </c>
      <c r="I14144" s="0" t="n">
        <v>0</v>
      </c>
      <c r="J14144" s="0" t="n">
        <v>0.03</v>
      </c>
      <c r="N14144" s="0" t="s">
        <v>35</v>
      </c>
      <c r="P14144" s="0" t="n">
        <f aca="false">IF(AND(OR(Dashboard!$B$5="All",D14144=Dashboard!$B$5),OR(Dashboard!$D$5="All",N14144=Dashboard!$D$5),OR(AND(C14144&lt;&gt;"",C14144&gt;=Dashboard!$F$5,C14144&lt;=Dashboard!$H$5),AND(C14144="",Dashboard!$F$5&lt;=1980,Dashboard!$H$5&gt;=2016))),1,0)</f>
        <v>1</v>
      </c>
      <c r="Q14144" s="0" t="n">
        <f aca="false">J14144*P14144+ROW()*0.00000001</f>
        <v>0.03014144</v>
      </c>
    </row>
    <row r="14145" customFormat="false" ht="15" hidden="false" customHeight="false" outlineLevel="0" collapsed="false">
      <c r="A14145" s="0" t="s">
        <v>10211</v>
      </c>
      <c r="B14145" s="0" t="s">
        <v>76</v>
      </c>
      <c r="C14145" s="0" t="n">
        <v>2006</v>
      </c>
      <c r="D14145" s="0" t="s">
        <v>58</v>
      </c>
      <c r="E14145" s="0" t="s">
        <v>10212</v>
      </c>
      <c r="F14145" s="0" t="n">
        <v>0.02</v>
      </c>
      <c r="G14145" s="0" t="n">
        <v>0.01</v>
      </c>
      <c r="H14145" s="0" t="n">
        <v>0</v>
      </c>
      <c r="I14145" s="0" t="n">
        <v>0</v>
      </c>
      <c r="J14145" s="0" t="n">
        <v>0.03</v>
      </c>
      <c r="K14145" s="0" t="n">
        <v>53</v>
      </c>
      <c r="M14145" s="0" t="s">
        <v>125</v>
      </c>
      <c r="N14145" s="0" t="s">
        <v>74</v>
      </c>
      <c r="O14145" s="0" t="s">
        <v>53</v>
      </c>
      <c r="P14145" s="0" t="n">
        <f aca="false">IF(AND(OR(Dashboard!$B$5="All",D14145=Dashboard!$B$5),OR(Dashboard!$D$5="All",N14145=Dashboard!$D$5),OR(AND(C14145&lt;&gt;"",C14145&gt;=Dashboard!$F$5,C14145&lt;=Dashboard!$H$5),AND(C14145="",Dashboard!$F$5&lt;=1980,Dashboard!$H$5&gt;=2016))),1,0)</f>
        <v>1</v>
      </c>
      <c r="Q14145" s="0" t="n">
        <f aca="false">J14145*P14145+ROW()*0.00000001</f>
        <v>0.03014145</v>
      </c>
    </row>
    <row r="14146" customFormat="false" ht="15" hidden="false" customHeight="false" outlineLevel="0" collapsed="false">
      <c r="A14146" s="0" t="s">
        <v>10213</v>
      </c>
      <c r="B14146" s="0" t="s">
        <v>50</v>
      </c>
      <c r="C14146" s="0" t="n">
        <v>2009</v>
      </c>
      <c r="D14146" s="0" t="s">
        <v>52</v>
      </c>
      <c r="E14146" s="0" t="s">
        <v>689</v>
      </c>
      <c r="F14146" s="0" t="n">
        <v>0.03</v>
      </c>
      <c r="G14146" s="0" t="n">
        <v>0</v>
      </c>
      <c r="H14146" s="0" t="n">
        <v>0</v>
      </c>
      <c r="I14146" s="0" t="n">
        <v>0</v>
      </c>
      <c r="J14146" s="0" t="n">
        <v>0.03</v>
      </c>
      <c r="N14146" s="0" t="s">
        <v>35</v>
      </c>
      <c r="P14146" s="0" t="n">
        <f aca="false">IF(AND(OR(Dashboard!$B$5="All",D14146=Dashboard!$B$5),OR(Dashboard!$D$5="All",N14146=Dashboard!$D$5),OR(AND(C14146&lt;&gt;"",C14146&gt;=Dashboard!$F$5,C14146&lt;=Dashboard!$H$5),AND(C14146="",Dashboard!$F$5&lt;=1980,Dashboard!$H$5&gt;=2016))),1,0)</f>
        <v>1</v>
      </c>
      <c r="Q14146" s="0" t="n">
        <f aca="false">J14146*P14146+ROW()*0.00000001</f>
        <v>0.03014146</v>
      </c>
    </row>
    <row r="14147" customFormat="false" ht="15" hidden="false" customHeight="false" outlineLevel="0" collapsed="false">
      <c r="A14147" s="0" t="s">
        <v>10214</v>
      </c>
      <c r="B14147" s="0" t="s">
        <v>33</v>
      </c>
      <c r="C14147" s="0" t="n">
        <v>2008</v>
      </c>
      <c r="D14147" s="0" t="s">
        <v>41</v>
      </c>
      <c r="E14147" s="0" t="s">
        <v>3122</v>
      </c>
      <c r="F14147" s="0" t="n">
        <v>0</v>
      </c>
      <c r="G14147" s="0" t="n">
        <v>0</v>
      </c>
      <c r="H14147" s="0" t="n">
        <v>0.03</v>
      </c>
      <c r="I14147" s="0" t="n">
        <v>0</v>
      </c>
      <c r="J14147" s="0" t="n">
        <v>0.03</v>
      </c>
      <c r="N14147" s="0" t="s">
        <v>35</v>
      </c>
      <c r="P14147" s="0" t="n">
        <f aca="false">IF(AND(OR(Dashboard!$B$5="All",D14147=Dashboard!$B$5),OR(Dashboard!$D$5="All",N14147=Dashboard!$D$5),OR(AND(C14147&lt;&gt;"",C14147&gt;=Dashboard!$F$5,C14147&lt;=Dashboard!$H$5),AND(C14147="",Dashboard!$F$5&lt;=1980,Dashboard!$H$5&gt;=2016))),1,0)</f>
        <v>1</v>
      </c>
      <c r="Q14147" s="0" t="n">
        <f aca="false">J14147*P14147+ROW()*0.00000001</f>
        <v>0.03014147</v>
      </c>
    </row>
    <row r="14148" customFormat="false" ht="15" hidden="false" customHeight="false" outlineLevel="0" collapsed="false">
      <c r="A14148" s="0" t="s">
        <v>10215</v>
      </c>
      <c r="B14148" s="0" t="s">
        <v>97</v>
      </c>
      <c r="C14148" s="0" t="n">
        <v>2014</v>
      </c>
      <c r="D14148" s="0" t="s">
        <v>58</v>
      </c>
      <c r="E14148" s="0" t="s">
        <v>10216</v>
      </c>
      <c r="F14148" s="0" t="n">
        <v>0</v>
      </c>
      <c r="G14148" s="0" t="n">
        <v>0</v>
      </c>
      <c r="H14148" s="0" t="n">
        <v>0.03</v>
      </c>
      <c r="I14148" s="0" t="n">
        <v>0</v>
      </c>
      <c r="J14148" s="0" t="n">
        <v>0.03</v>
      </c>
      <c r="N14148" s="0" t="s">
        <v>35</v>
      </c>
      <c r="P14148" s="0" t="n">
        <f aca="false">IF(AND(OR(Dashboard!$B$5="All",D14148=Dashboard!$B$5),OR(Dashboard!$D$5="All",N14148=Dashboard!$D$5),OR(AND(C14148&lt;&gt;"",C14148&gt;=Dashboard!$F$5,C14148&lt;=Dashboard!$H$5),AND(C14148="",Dashboard!$F$5&lt;=1980,Dashboard!$H$5&gt;=2016))),1,0)</f>
        <v>1</v>
      </c>
      <c r="Q14148" s="0" t="n">
        <f aca="false">J14148*P14148+ROW()*0.00000001</f>
        <v>0.03014148</v>
      </c>
    </row>
    <row r="14149" customFormat="false" ht="15" hidden="false" customHeight="false" outlineLevel="0" collapsed="false">
      <c r="A14149" s="0" t="s">
        <v>10217</v>
      </c>
      <c r="B14149" s="0" t="s">
        <v>97</v>
      </c>
      <c r="C14149" s="0" t="n">
        <v>2016</v>
      </c>
      <c r="D14149" s="0" t="s">
        <v>71</v>
      </c>
      <c r="E14149" s="0" t="s">
        <v>328</v>
      </c>
      <c r="F14149" s="0" t="n">
        <v>0</v>
      </c>
      <c r="G14149" s="0" t="n">
        <v>0</v>
      </c>
      <c r="H14149" s="0" t="n">
        <v>0.03</v>
      </c>
      <c r="I14149" s="0" t="n">
        <v>0</v>
      </c>
      <c r="J14149" s="0" t="n">
        <v>0.03</v>
      </c>
      <c r="N14149" s="0" t="s">
        <v>35</v>
      </c>
      <c r="P14149" s="0" t="n">
        <f aca="false">IF(AND(OR(Dashboard!$B$5="All",D14149=Dashboard!$B$5),OR(Dashboard!$D$5="All",N14149=Dashboard!$D$5),OR(AND(C14149&lt;&gt;"",C14149&gt;=Dashboard!$F$5,C14149&lt;=Dashboard!$H$5),AND(C14149="",Dashboard!$F$5&lt;=1980,Dashboard!$H$5&gt;=2016))),1,0)</f>
        <v>1</v>
      </c>
      <c r="Q14149" s="0" t="n">
        <f aca="false">J14149*P14149+ROW()*0.00000001</f>
        <v>0.03014149</v>
      </c>
    </row>
    <row r="14150" customFormat="false" ht="15" hidden="false" customHeight="false" outlineLevel="0" collapsed="false">
      <c r="A14150" s="0" t="s">
        <v>10218</v>
      </c>
      <c r="B14150" s="0" t="s">
        <v>85</v>
      </c>
      <c r="C14150" s="0" t="n">
        <v>2001</v>
      </c>
      <c r="D14150" s="0" t="s">
        <v>71</v>
      </c>
      <c r="E14150" s="0" t="s">
        <v>91</v>
      </c>
      <c r="F14150" s="0" t="n">
        <v>0.03</v>
      </c>
      <c r="G14150" s="0" t="n">
        <v>0.01</v>
      </c>
      <c r="H14150" s="0" t="n">
        <v>0</v>
      </c>
      <c r="I14150" s="0" t="n">
        <v>0</v>
      </c>
      <c r="J14150" s="0" t="n">
        <v>0.03</v>
      </c>
      <c r="K14150" s="0" t="n">
        <v>54</v>
      </c>
      <c r="M14150" s="0" t="s">
        <v>36</v>
      </c>
      <c r="N14150" s="0" t="s">
        <v>35</v>
      </c>
      <c r="O14150" s="0" t="s">
        <v>53</v>
      </c>
      <c r="P14150" s="0" t="n">
        <f aca="false">IF(AND(OR(Dashboard!$B$5="All",D14150=Dashboard!$B$5),OR(Dashboard!$D$5="All",N14150=Dashboard!$D$5),OR(AND(C14150&lt;&gt;"",C14150&gt;=Dashboard!$F$5,C14150&lt;=Dashboard!$H$5),AND(C14150="",Dashboard!$F$5&lt;=1980,Dashboard!$H$5&gt;=2016))),1,0)</f>
        <v>1</v>
      </c>
      <c r="Q14150" s="0" t="n">
        <f aca="false">J14150*P14150+ROW()*0.00000001</f>
        <v>0.0301415</v>
      </c>
    </row>
    <row r="14151" customFormat="false" ht="15" hidden="false" customHeight="false" outlineLevel="0" collapsed="false">
      <c r="A14151" s="0" t="s">
        <v>10219</v>
      </c>
      <c r="B14151" s="0" t="s">
        <v>70</v>
      </c>
      <c r="C14151" s="0" t="n">
        <v>2013</v>
      </c>
      <c r="D14151" s="0" t="s">
        <v>71</v>
      </c>
      <c r="E14151" s="0" t="s">
        <v>1002</v>
      </c>
      <c r="F14151" s="0" t="n">
        <v>0</v>
      </c>
      <c r="G14151" s="0" t="n">
        <v>0</v>
      </c>
      <c r="H14151" s="0" t="n">
        <v>0.03</v>
      </c>
      <c r="I14151" s="0" t="n">
        <v>0</v>
      </c>
      <c r="J14151" s="0" t="n">
        <v>0.03</v>
      </c>
      <c r="N14151" s="0" t="s">
        <v>74</v>
      </c>
      <c r="P14151" s="0" t="n">
        <f aca="false">IF(AND(OR(Dashboard!$B$5="All",D14151=Dashboard!$B$5),OR(Dashboard!$D$5="All",N14151=Dashboard!$D$5),OR(AND(C14151&lt;&gt;"",C14151&gt;=Dashboard!$F$5,C14151&lt;=Dashboard!$H$5),AND(C14151="",Dashboard!$F$5&lt;=1980,Dashboard!$H$5&gt;=2016))),1,0)</f>
        <v>1</v>
      </c>
      <c r="Q14151" s="0" t="n">
        <f aca="false">J14151*P14151+ROW()*0.00000001</f>
        <v>0.03014151</v>
      </c>
    </row>
    <row r="14152" customFormat="false" ht="15" hidden="false" customHeight="false" outlineLevel="0" collapsed="false">
      <c r="A14152" s="0" t="s">
        <v>10220</v>
      </c>
      <c r="B14152" s="0" t="s">
        <v>851</v>
      </c>
      <c r="C14152" s="0" t="n">
        <v>2016</v>
      </c>
      <c r="D14152" s="0" t="s">
        <v>34</v>
      </c>
      <c r="E14152" s="0" t="s">
        <v>782</v>
      </c>
      <c r="F14152" s="0" t="n">
        <v>0</v>
      </c>
      <c r="G14152" s="0" t="n">
        <v>0</v>
      </c>
      <c r="H14152" s="0" t="n">
        <v>0.03</v>
      </c>
      <c r="I14152" s="0" t="n">
        <v>0</v>
      </c>
      <c r="J14152" s="0" t="n">
        <v>0.03</v>
      </c>
      <c r="N14152" s="0" t="s">
        <v>74</v>
      </c>
      <c r="P14152" s="0" t="n">
        <f aca="false">IF(AND(OR(Dashboard!$B$5="All",D14152=Dashboard!$B$5),OR(Dashboard!$D$5="All",N14152=Dashboard!$D$5),OR(AND(C14152&lt;&gt;"",C14152&gt;=Dashboard!$F$5,C14152&lt;=Dashboard!$H$5),AND(C14152="",Dashboard!$F$5&lt;=1980,Dashboard!$H$5&gt;=2016))),1,0)</f>
        <v>1</v>
      </c>
      <c r="Q14152" s="0" t="n">
        <f aca="false">J14152*P14152+ROW()*0.00000001</f>
        <v>0.03014152</v>
      </c>
    </row>
    <row r="14153" customFormat="false" ht="15" hidden="false" customHeight="false" outlineLevel="0" collapsed="false">
      <c r="A14153" s="0" t="s">
        <v>10221</v>
      </c>
      <c r="B14153" s="0" t="s">
        <v>70</v>
      </c>
      <c r="C14153" s="0" t="n">
        <v>2010</v>
      </c>
      <c r="D14153" s="0" t="s">
        <v>52</v>
      </c>
      <c r="E14153" s="0" t="s">
        <v>520</v>
      </c>
      <c r="F14153" s="0" t="n">
        <v>0</v>
      </c>
      <c r="G14153" s="0" t="n">
        <v>0</v>
      </c>
      <c r="H14153" s="0" t="n">
        <v>0.03</v>
      </c>
      <c r="I14153" s="0" t="n">
        <v>0</v>
      </c>
      <c r="J14153" s="0" t="n">
        <v>0.03</v>
      </c>
      <c r="N14153" s="0" t="s">
        <v>74</v>
      </c>
      <c r="P14153" s="0" t="n">
        <f aca="false">IF(AND(OR(Dashboard!$B$5="All",D14153=Dashboard!$B$5),OR(Dashboard!$D$5="All",N14153=Dashboard!$D$5),OR(AND(C14153&lt;&gt;"",C14153&gt;=Dashboard!$F$5,C14153&lt;=Dashboard!$H$5),AND(C14153="",Dashboard!$F$5&lt;=1980,Dashboard!$H$5&gt;=2016))),1,0)</f>
        <v>1</v>
      </c>
      <c r="Q14153" s="0" t="n">
        <f aca="false">J14153*P14153+ROW()*0.00000001</f>
        <v>0.03014153</v>
      </c>
    </row>
    <row r="14154" customFormat="false" ht="15" hidden="false" customHeight="false" outlineLevel="0" collapsed="false">
      <c r="A14154" s="0" t="s">
        <v>8303</v>
      </c>
      <c r="B14154" s="0" t="s">
        <v>152</v>
      </c>
      <c r="C14154" s="0" t="n">
        <v>2016</v>
      </c>
      <c r="D14154" s="0" t="s">
        <v>34</v>
      </c>
      <c r="E14154" s="0" t="s">
        <v>1488</v>
      </c>
      <c r="F14154" s="0" t="n">
        <v>0</v>
      </c>
      <c r="G14154" s="0" t="n">
        <v>0.03</v>
      </c>
      <c r="H14154" s="0" t="n">
        <v>0</v>
      </c>
      <c r="I14154" s="0" t="n">
        <v>0</v>
      </c>
      <c r="J14154" s="0" t="n">
        <v>0.03</v>
      </c>
      <c r="K14154" s="0" t="n">
        <v>64</v>
      </c>
      <c r="L14154" s="0" t="n">
        <v>4.8</v>
      </c>
      <c r="N14154" s="0" t="s">
        <v>152</v>
      </c>
      <c r="O14154" s="0" t="s">
        <v>67</v>
      </c>
      <c r="P14154" s="0" t="n">
        <f aca="false">IF(AND(OR(Dashboard!$B$5="All",D14154=Dashboard!$B$5),OR(Dashboard!$D$5="All",N14154=Dashboard!$D$5),OR(AND(C14154&lt;&gt;"",C14154&gt;=Dashboard!$F$5,C14154&lt;=Dashboard!$H$5),AND(C14154="",Dashboard!$F$5&lt;=1980,Dashboard!$H$5&gt;=2016))),1,0)</f>
        <v>1</v>
      </c>
      <c r="Q14154" s="0" t="n">
        <f aca="false">J14154*P14154+ROW()*0.00000001</f>
        <v>0.03014154</v>
      </c>
    </row>
    <row r="14155" customFormat="false" ht="15" hidden="false" customHeight="false" outlineLevel="0" collapsed="false">
      <c r="A14155" s="0" t="s">
        <v>10222</v>
      </c>
      <c r="B14155" s="0" t="s">
        <v>50</v>
      </c>
      <c r="C14155" s="0" t="n">
        <v>2008</v>
      </c>
      <c r="D14155" s="0" t="s">
        <v>71</v>
      </c>
      <c r="E14155" s="0" t="s">
        <v>1013</v>
      </c>
      <c r="F14155" s="0" t="n">
        <v>0.03</v>
      </c>
      <c r="G14155" s="0" t="n">
        <v>0</v>
      </c>
      <c r="H14155" s="0" t="n">
        <v>0</v>
      </c>
      <c r="I14155" s="0" t="n">
        <v>0</v>
      </c>
      <c r="J14155" s="0" t="n">
        <v>0.03</v>
      </c>
      <c r="K14155" s="0" t="n">
        <v>50</v>
      </c>
      <c r="M14155" s="0" t="s">
        <v>36</v>
      </c>
      <c r="N14155" s="0" t="s">
        <v>35</v>
      </c>
      <c r="O14155" s="0" t="s">
        <v>177</v>
      </c>
      <c r="P14155" s="0" t="n">
        <f aca="false">IF(AND(OR(Dashboard!$B$5="All",D14155=Dashboard!$B$5),OR(Dashboard!$D$5="All",N14155=Dashboard!$D$5),OR(AND(C14155&lt;&gt;"",C14155&gt;=Dashboard!$F$5,C14155&lt;=Dashboard!$H$5),AND(C14155="",Dashboard!$F$5&lt;=1980,Dashboard!$H$5&gt;=2016))),1,0)</f>
        <v>1</v>
      </c>
      <c r="Q14155" s="0" t="n">
        <f aca="false">J14155*P14155+ROW()*0.00000001</f>
        <v>0.03014155</v>
      </c>
    </row>
    <row r="14156" customFormat="false" ht="15" hidden="false" customHeight="false" outlineLevel="0" collapsed="false">
      <c r="A14156" s="0" t="s">
        <v>6078</v>
      </c>
      <c r="B14156" s="0" t="s">
        <v>144</v>
      </c>
      <c r="C14156" s="0" t="n">
        <v>2005</v>
      </c>
      <c r="D14156" s="0" t="s">
        <v>41</v>
      </c>
      <c r="E14156" s="0" t="s">
        <v>1169</v>
      </c>
      <c r="F14156" s="0" t="n">
        <v>0.03</v>
      </c>
      <c r="G14156" s="0" t="n">
        <v>0.01</v>
      </c>
      <c r="H14156" s="0" t="n">
        <v>0</v>
      </c>
      <c r="I14156" s="0" t="n">
        <v>0</v>
      </c>
      <c r="J14156" s="0" t="n">
        <v>0.03</v>
      </c>
      <c r="K14156" s="0" t="n">
        <v>51</v>
      </c>
      <c r="M14156" s="0" t="s">
        <v>36</v>
      </c>
      <c r="N14156" s="0" t="s">
        <v>66</v>
      </c>
      <c r="O14156" s="0" t="s">
        <v>53</v>
      </c>
      <c r="P14156" s="0" t="n">
        <f aca="false">IF(AND(OR(Dashboard!$B$5="All",D14156=Dashboard!$B$5),OR(Dashboard!$D$5="All",N14156=Dashboard!$D$5),OR(AND(C14156&lt;&gt;"",C14156&gt;=Dashboard!$F$5,C14156&lt;=Dashboard!$H$5),AND(C14156="",Dashboard!$F$5&lt;=1980,Dashboard!$H$5&gt;=2016))),1,0)</f>
        <v>1</v>
      </c>
      <c r="Q14156" s="0" t="n">
        <f aca="false">J14156*P14156+ROW()*0.00000001</f>
        <v>0.03014156</v>
      </c>
    </row>
    <row r="14157" customFormat="false" ht="15" hidden="false" customHeight="false" outlineLevel="0" collapsed="false">
      <c r="A14157" s="0" t="s">
        <v>10223</v>
      </c>
      <c r="B14157" s="0" t="s">
        <v>97</v>
      </c>
      <c r="C14157" s="0" t="n">
        <v>2016</v>
      </c>
      <c r="D14157" s="0" t="s">
        <v>71</v>
      </c>
      <c r="E14157" s="0" t="s">
        <v>3904</v>
      </c>
      <c r="F14157" s="0" t="n">
        <v>0</v>
      </c>
      <c r="G14157" s="0" t="n">
        <v>0</v>
      </c>
      <c r="H14157" s="0" t="n">
        <v>0.03</v>
      </c>
      <c r="I14157" s="0" t="n">
        <v>0</v>
      </c>
      <c r="J14157" s="0" t="n">
        <v>0.03</v>
      </c>
      <c r="N14157" s="0" t="s">
        <v>35</v>
      </c>
      <c r="P14157" s="0" t="n">
        <f aca="false">IF(AND(OR(Dashboard!$B$5="All",D14157=Dashboard!$B$5),OR(Dashboard!$D$5="All",N14157=Dashboard!$D$5),OR(AND(C14157&lt;&gt;"",C14157&gt;=Dashboard!$F$5,C14157&lt;=Dashboard!$H$5),AND(C14157="",Dashboard!$F$5&lt;=1980,Dashboard!$H$5&gt;=2016))),1,0)</f>
        <v>1</v>
      </c>
      <c r="Q14157" s="0" t="n">
        <f aca="false">J14157*P14157+ROW()*0.00000001</f>
        <v>0.03014157</v>
      </c>
    </row>
    <row r="14158" customFormat="false" ht="15" hidden="false" customHeight="false" outlineLevel="0" collapsed="false">
      <c r="A14158" s="0" t="s">
        <v>2040</v>
      </c>
      <c r="B14158" s="0" t="s">
        <v>152</v>
      </c>
      <c r="C14158" s="0" t="n">
        <v>2007</v>
      </c>
      <c r="D14158" s="0" t="s">
        <v>71</v>
      </c>
      <c r="E14158" s="0" t="s">
        <v>257</v>
      </c>
      <c r="F14158" s="0" t="n">
        <v>0</v>
      </c>
      <c r="G14158" s="0" t="n">
        <v>0.03</v>
      </c>
      <c r="H14158" s="0" t="n">
        <v>0</v>
      </c>
      <c r="I14158" s="0" t="n">
        <v>0.01</v>
      </c>
      <c r="J14158" s="0" t="n">
        <v>0.03</v>
      </c>
      <c r="K14158" s="0" t="n">
        <v>83</v>
      </c>
      <c r="L14158" s="0" t="n">
        <v>8.1</v>
      </c>
      <c r="M14158" s="0" t="s">
        <v>103</v>
      </c>
      <c r="N14158" s="0" t="s">
        <v>152</v>
      </c>
      <c r="O14158" s="0" t="s">
        <v>42</v>
      </c>
      <c r="P14158" s="0" t="n">
        <f aca="false">IF(AND(OR(Dashboard!$B$5="All",D14158=Dashboard!$B$5),OR(Dashboard!$D$5="All",N14158=Dashboard!$D$5),OR(AND(C14158&lt;&gt;"",C14158&gt;=Dashboard!$F$5,C14158&lt;=Dashboard!$H$5),AND(C14158="",Dashboard!$F$5&lt;=1980,Dashboard!$H$5&gt;=2016))),1,0)</f>
        <v>1</v>
      </c>
      <c r="Q14158" s="0" t="n">
        <f aca="false">J14158*P14158+ROW()*0.00000001</f>
        <v>0.03014158</v>
      </c>
    </row>
    <row r="14159" customFormat="false" ht="15" hidden="false" customHeight="false" outlineLevel="0" collapsed="false">
      <c r="A14159" s="0" t="s">
        <v>10224</v>
      </c>
      <c r="B14159" s="0" t="s">
        <v>94</v>
      </c>
      <c r="C14159" s="0" t="n">
        <v>2016</v>
      </c>
      <c r="D14159" s="0" t="s">
        <v>71</v>
      </c>
      <c r="E14159" s="0" t="s">
        <v>211</v>
      </c>
      <c r="F14159" s="0" t="n">
        <v>0</v>
      </c>
      <c r="G14159" s="0" t="n">
        <v>0</v>
      </c>
      <c r="H14159" s="0" t="n">
        <v>0.03</v>
      </c>
      <c r="I14159" s="0" t="n">
        <v>0</v>
      </c>
      <c r="J14159" s="0" t="n">
        <v>0.03</v>
      </c>
      <c r="N14159" s="0" t="s">
        <v>74</v>
      </c>
      <c r="P14159" s="0" t="n">
        <f aca="false">IF(AND(OR(Dashboard!$B$5="All",D14159=Dashboard!$B$5),OR(Dashboard!$D$5="All",N14159=Dashboard!$D$5),OR(AND(C14159&lt;&gt;"",C14159&gt;=Dashboard!$F$5,C14159&lt;=Dashboard!$H$5),AND(C14159="",Dashboard!$F$5&lt;=1980,Dashboard!$H$5&gt;=2016))),1,0)</f>
        <v>1</v>
      </c>
      <c r="Q14159" s="0" t="n">
        <f aca="false">J14159*P14159+ROW()*0.00000001</f>
        <v>0.03014159</v>
      </c>
    </row>
    <row r="14160" customFormat="false" ht="15" hidden="false" customHeight="false" outlineLevel="0" collapsed="false">
      <c r="A14160" s="0" t="s">
        <v>10225</v>
      </c>
      <c r="B14160" s="0" t="s">
        <v>33</v>
      </c>
      <c r="C14160" s="0" t="n">
        <v>2010</v>
      </c>
      <c r="D14160" s="0" t="s">
        <v>56</v>
      </c>
      <c r="E14160" s="0" t="s">
        <v>7373</v>
      </c>
      <c r="F14160" s="0" t="n">
        <v>0.03</v>
      </c>
      <c r="G14160" s="0" t="n">
        <v>0</v>
      </c>
      <c r="H14160" s="0" t="n">
        <v>0</v>
      </c>
      <c r="I14160" s="0" t="n">
        <v>0</v>
      </c>
      <c r="J14160" s="0" t="n">
        <v>0.03</v>
      </c>
      <c r="M14160" s="0" t="s">
        <v>103</v>
      </c>
      <c r="N14160" s="0" t="s">
        <v>35</v>
      </c>
      <c r="P14160" s="0" t="n">
        <f aca="false">IF(AND(OR(Dashboard!$B$5="All",D14160=Dashboard!$B$5),OR(Dashboard!$D$5="All",N14160=Dashboard!$D$5),OR(AND(C14160&lt;&gt;"",C14160&gt;=Dashboard!$F$5,C14160&lt;=Dashboard!$H$5),AND(C14160="",Dashboard!$F$5&lt;=1980,Dashboard!$H$5&gt;=2016))),1,0)</f>
        <v>1</v>
      </c>
      <c r="Q14160" s="0" t="n">
        <f aca="false">J14160*P14160+ROW()*0.00000001</f>
        <v>0.0301416</v>
      </c>
    </row>
    <row r="14161" customFormat="false" ht="15" hidden="false" customHeight="false" outlineLevel="0" collapsed="false">
      <c r="A14161" s="0" t="s">
        <v>10226</v>
      </c>
      <c r="B14161" s="0" t="s">
        <v>94</v>
      </c>
      <c r="C14161" s="0" t="n">
        <v>2014</v>
      </c>
      <c r="D14161" s="0" t="s">
        <v>71</v>
      </c>
      <c r="E14161" s="0" t="s">
        <v>89</v>
      </c>
      <c r="F14161" s="0" t="n">
        <v>0</v>
      </c>
      <c r="G14161" s="0" t="n">
        <v>0.03</v>
      </c>
      <c r="H14161" s="0" t="n">
        <v>0</v>
      </c>
      <c r="I14161" s="0" t="n">
        <v>0</v>
      </c>
      <c r="J14161" s="0" t="n">
        <v>0.03</v>
      </c>
      <c r="K14161" s="0" t="n">
        <v>73</v>
      </c>
      <c r="L14161" s="0" t="n">
        <v>7.5</v>
      </c>
      <c r="M14161" s="0" t="s">
        <v>103</v>
      </c>
      <c r="N14161" s="0" t="s">
        <v>74</v>
      </c>
      <c r="O14161" s="0" t="s">
        <v>37</v>
      </c>
      <c r="P14161" s="0" t="n">
        <f aca="false">IF(AND(OR(Dashboard!$B$5="All",D14161=Dashboard!$B$5),OR(Dashboard!$D$5="All",N14161=Dashboard!$D$5),OR(AND(C14161&lt;&gt;"",C14161&gt;=Dashboard!$F$5,C14161&lt;=Dashboard!$H$5),AND(C14161="",Dashboard!$F$5&lt;=1980,Dashboard!$H$5&gt;=2016))),1,0)</f>
        <v>1</v>
      </c>
      <c r="Q14161" s="0" t="n">
        <f aca="false">J14161*P14161+ROW()*0.00000001</f>
        <v>0.03014161</v>
      </c>
    </row>
    <row r="14162" customFormat="false" ht="15" hidden="false" customHeight="false" outlineLevel="0" collapsed="false">
      <c r="A14162" s="0" t="s">
        <v>10227</v>
      </c>
      <c r="B14162" s="0" t="s">
        <v>70</v>
      </c>
      <c r="C14162" s="0" t="n">
        <v>2012</v>
      </c>
      <c r="D14162" s="0" t="s">
        <v>52</v>
      </c>
      <c r="E14162" s="0" t="s">
        <v>328</v>
      </c>
      <c r="F14162" s="0" t="n">
        <v>0</v>
      </c>
      <c r="G14162" s="0" t="n">
        <v>0</v>
      </c>
      <c r="H14162" s="0" t="n">
        <v>0.03</v>
      </c>
      <c r="I14162" s="0" t="n">
        <v>0</v>
      </c>
      <c r="J14162" s="0" t="n">
        <v>0.03</v>
      </c>
      <c r="N14162" s="0" t="s">
        <v>74</v>
      </c>
      <c r="P14162" s="0" t="n">
        <f aca="false">IF(AND(OR(Dashboard!$B$5="All",D14162=Dashboard!$B$5),OR(Dashboard!$D$5="All",N14162=Dashboard!$D$5),OR(AND(C14162&lt;&gt;"",C14162&gt;=Dashboard!$F$5,C14162&lt;=Dashboard!$H$5),AND(C14162="",Dashboard!$F$5&lt;=1980,Dashboard!$H$5&gt;=2016))),1,0)</f>
        <v>1</v>
      </c>
      <c r="Q14162" s="0" t="n">
        <f aca="false">J14162*P14162+ROW()*0.00000001</f>
        <v>0.03014162</v>
      </c>
    </row>
    <row r="14163" customFormat="false" ht="15" hidden="false" customHeight="false" outlineLevel="0" collapsed="false">
      <c r="A14163" s="0" t="s">
        <v>10228</v>
      </c>
      <c r="B14163" s="0" t="s">
        <v>50</v>
      </c>
      <c r="C14163" s="0" t="n">
        <v>2004</v>
      </c>
      <c r="D14163" s="0" t="s">
        <v>48</v>
      </c>
      <c r="E14163" s="0" t="s">
        <v>2860</v>
      </c>
      <c r="F14163" s="0" t="n">
        <v>0.03</v>
      </c>
      <c r="G14163" s="0" t="n">
        <v>0</v>
      </c>
      <c r="H14163" s="0" t="n">
        <v>0</v>
      </c>
      <c r="I14163" s="0" t="n">
        <v>0</v>
      </c>
      <c r="J14163" s="0" t="n">
        <v>0.03</v>
      </c>
      <c r="N14163" s="0" t="s">
        <v>35</v>
      </c>
      <c r="P14163" s="0" t="n">
        <f aca="false">IF(AND(OR(Dashboard!$B$5="All",D14163=Dashboard!$B$5),OR(Dashboard!$D$5="All",N14163=Dashboard!$D$5),OR(AND(C14163&lt;&gt;"",C14163&gt;=Dashboard!$F$5,C14163&lt;=Dashboard!$H$5),AND(C14163="",Dashboard!$F$5&lt;=1980,Dashboard!$H$5&gt;=2016))),1,0)</f>
        <v>1</v>
      </c>
      <c r="Q14163" s="0" t="n">
        <f aca="false">J14163*P14163+ROW()*0.00000001</f>
        <v>0.03014163</v>
      </c>
    </row>
    <row r="14164" customFormat="false" ht="15" hidden="false" customHeight="false" outlineLevel="0" collapsed="false">
      <c r="A14164" s="0" t="s">
        <v>10229</v>
      </c>
      <c r="B14164" s="0" t="s">
        <v>94</v>
      </c>
      <c r="C14164" s="0" t="n">
        <v>2014</v>
      </c>
      <c r="D14164" s="0" t="s">
        <v>34</v>
      </c>
      <c r="E14164" s="0" t="s">
        <v>1488</v>
      </c>
      <c r="F14164" s="0" t="n">
        <v>0</v>
      </c>
      <c r="G14164" s="0" t="n">
        <v>0.03</v>
      </c>
      <c r="H14164" s="0" t="n">
        <v>0</v>
      </c>
      <c r="I14164" s="0" t="n">
        <v>0</v>
      </c>
      <c r="J14164" s="0" t="n">
        <v>0.03</v>
      </c>
      <c r="K14164" s="0" t="n">
        <v>53</v>
      </c>
      <c r="L14164" s="0" t="n">
        <v>5.1</v>
      </c>
      <c r="M14164" s="0" t="s">
        <v>36</v>
      </c>
      <c r="N14164" s="0" t="s">
        <v>74</v>
      </c>
      <c r="O14164" s="0" t="s">
        <v>53</v>
      </c>
      <c r="P14164" s="0" t="n">
        <f aca="false">IF(AND(OR(Dashboard!$B$5="All",D14164=Dashboard!$B$5),OR(Dashboard!$D$5="All",N14164=Dashboard!$D$5),OR(AND(C14164&lt;&gt;"",C14164&gt;=Dashboard!$F$5,C14164&lt;=Dashboard!$H$5),AND(C14164="",Dashboard!$F$5&lt;=1980,Dashboard!$H$5&gt;=2016))),1,0)</f>
        <v>1</v>
      </c>
      <c r="Q14164" s="0" t="n">
        <f aca="false">J14164*P14164+ROW()*0.00000001</f>
        <v>0.03014164</v>
      </c>
    </row>
    <row r="14165" customFormat="false" ht="15" hidden="false" customHeight="false" outlineLevel="0" collapsed="false">
      <c r="A14165" s="0" t="s">
        <v>8780</v>
      </c>
      <c r="B14165" s="0" t="s">
        <v>144</v>
      </c>
      <c r="C14165" s="0" t="n">
        <v>2002</v>
      </c>
      <c r="D14165" s="0" t="s">
        <v>34</v>
      </c>
      <c r="E14165" s="0" t="s">
        <v>649</v>
      </c>
      <c r="F14165" s="0" t="n">
        <v>0.03</v>
      </c>
      <c r="G14165" s="0" t="n">
        <v>0.01</v>
      </c>
      <c r="H14165" s="0" t="n">
        <v>0</v>
      </c>
      <c r="I14165" s="0" t="n">
        <v>0</v>
      </c>
      <c r="J14165" s="0" t="n">
        <v>0.03</v>
      </c>
      <c r="K14165" s="0" t="n">
        <v>67</v>
      </c>
      <c r="L14165" s="0" t="n">
        <v>9</v>
      </c>
      <c r="M14165" s="0" t="s">
        <v>36</v>
      </c>
      <c r="N14165" s="0" t="s">
        <v>66</v>
      </c>
      <c r="O14165" s="0" t="s">
        <v>67</v>
      </c>
      <c r="P14165" s="0" t="n">
        <f aca="false">IF(AND(OR(Dashboard!$B$5="All",D14165=Dashboard!$B$5),OR(Dashboard!$D$5="All",N14165=Dashboard!$D$5),OR(AND(C14165&lt;&gt;"",C14165&gt;=Dashboard!$F$5,C14165&lt;=Dashboard!$H$5),AND(C14165="",Dashboard!$F$5&lt;=1980,Dashboard!$H$5&gt;=2016))),1,0)</f>
        <v>1</v>
      </c>
      <c r="Q14165" s="0" t="n">
        <f aca="false">J14165*P14165+ROW()*0.00000001</f>
        <v>0.03014165</v>
      </c>
    </row>
    <row r="14166" customFormat="false" ht="15" hidden="false" customHeight="false" outlineLevel="0" collapsed="false">
      <c r="A14166" s="0" t="s">
        <v>10230</v>
      </c>
      <c r="B14166" s="0" t="s">
        <v>50</v>
      </c>
      <c r="C14166" s="0" t="n">
        <v>2009</v>
      </c>
      <c r="D14166" s="0" t="s">
        <v>46</v>
      </c>
      <c r="E14166" s="0" t="s">
        <v>4303</v>
      </c>
      <c r="F14166" s="0" t="n">
        <v>0</v>
      </c>
      <c r="G14166" s="0" t="n">
        <v>0</v>
      </c>
      <c r="H14166" s="0" t="n">
        <v>0.03</v>
      </c>
      <c r="I14166" s="0" t="n">
        <v>0</v>
      </c>
      <c r="J14166" s="0" t="n">
        <v>0.03</v>
      </c>
      <c r="N14166" s="0" t="s">
        <v>35</v>
      </c>
      <c r="P14166" s="0" t="n">
        <f aca="false">IF(AND(OR(Dashboard!$B$5="All",D14166=Dashboard!$B$5),OR(Dashboard!$D$5="All",N14166=Dashboard!$D$5),OR(AND(C14166&lt;&gt;"",C14166&gt;=Dashboard!$F$5,C14166&lt;=Dashboard!$H$5),AND(C14166="",Dashboard!$F$5&lt;=1980,Dashboard!$H$5&gt;=2016))),1,0)</f>
        <v>1</v>
      </c>
      <c r="Q14166" s="0" t="n">
        <f aca="false">J14166*P14166+ROW()*0.00000001</f>
        <v>0.03014166</v>
      </c>
    </row>
    <row r="14167" customFormat="false" ht="15" hidden="false" customHeight="false" outlineLevel="0" collapsed="false">
      <c r="A14167" s="0" t="s">
        <v>10231</v>
      </c>
      <c r="B14167" s="0" t="s">
        <v>50</v>
      </c>
      <c r="C14167" s="0" t="n">
        <v>2010</v>
      </c>
      <c r="D14167" s="0" t="s">
        <v>52</v>
      </c>
      <c r="E14167" s="0" t="s">
        <v>1364</v>
      </c>
      <c r="F14167" s="0" t="n">
        <v>0.03</v>
      </c>
      <c r="G14167" s="0" t="n">
        <v>0</v>
      </c>
      <c r="H14167" s="0" t="n">
        <v>0</v>
      </c>
      <c r="I14167" s="0" t="n">
        <v>0</v>
      </c>
      <c r="J14167" s="0" t="n">
        <v>0.03</v>
      </c>
      <c r="M14167" s="0" t="s">
        <v>36</v>
      </c>
      <c r="N14167" s="0" t="s">
        <v>35</v>
      </c>
      <c r="P14167" s="0" t="n">
        <f aca="false">IF(AND(OR(Dashboard!$B$5="All",D14167=Dashboard!$B$5),OR(Dashboard!$D$5="All",N14167=Dashboard!$D$5),OR(AND(C14167&lt;&gt;"",C14167&gt;=Dashboard!$F$5,C14167&lt;=Dashboard!$H$5),AND(C14167="",Dashboard!$F$5&lt;=1980,Dashboard!$H$5&gt;=2016))),1,0)</f>
        <v>1</v>
      </c>
      <c r="Q14167" s="0" t="n">
        <f aca="false">J14167*P14167+ROW()*0.00000001</f>
        <v>0.03014167</v>
      </c>
    </row>
    <row r="14168" customFormat="false" ht="15" hidden="false" customHeight="false" outlineLevel="0" collapsed="false">
      <c r="A14168" s="0" t="s">
        <v>4403</v>
      </c>
      <c r="B14168" s="0" t="s">
        <v>164</v>
      </c>
      <c r="C14168" s="0" t="n">
        <v>2009</v>
      </c>
      <c r="D14168" s="0" t="s">
        <v>48</v>
      </c>
      <c r="E14168" s="0" t="s">
        <v>154</v>
      </c>
      <c r="F14168" s="0" t="n">
        <v>0</v>
      </c>
      <c r="G14168" s="0" t="n">
        <v>0</v>
      </c>
      <c r="H14168" s="0" t="n">
        <v>0.03</v>
      </c>
      <c r="I14168" s="0" t="n">
        <v>0</v>
      </c>
      <c r="J14168" s="0" t="n">
        <v>0.03</v>
      </c>
      <c r="N14168" s="0" t="s">
        <v>74</v>
      </c>
      <c r="P14168" s="0" t="n">
        <f aca="false">IF(AND(OR(Dashboard!$B$5="All",D14168=Dashboard!$B$5),OR(Dashboard!$D$5="All",N14168=Dashboard!$D$5),OR(AND(C14168&lt;&gt;"",C14168&gt;=Dashboard!$F$5,C14168&lt;=Dashboard!$H$5),AND(C14168="",Dashboard!$F$5&lt;=1980,Dashboard!$H$5&gt;=2016))),1,0)</f>
        <v>1</v>
      </c>
      <c r="Q14168" s="0" t="n">
        <f aca="false">J14168*P14168+ROW()*0.00000001</f>
        <v>0.03014168</v>
      </c>
    </row>
    <row r="14169" customFormat="false" ht="15" hidden="false" customHeight="false" outlineLevel="0" collapsed="false">
      <c r="A14169" s="0" t="s">
        <v>10232</v>
      </c>
      <c r="B14169" s="0" t="s">
        <v>76</v>
      </c>
      <c r="C14169" s="0" t="n">
        <v>2004</v>
      </c>
      <c r="D14169" s="0" t="s">
        <v>71</v>
      </c>
      <c r="E14169" s="0" t="s">
        <v>160</v>
      </c>
      <c r="F14169" s="0" t="n">
        <v>0.02</v>
      </c>
      <c r="G14169" s="0" t="n">
        <v>0.01</v>
      </c>
      <c r="H14169" s="0" t="n">
        <v>0</v>
      </c>
      <c r="I14169" s="0" t="n">
        <v>0</v>
      </c>
      <c r="J14169" s="0" t="n">
        <v>0.03</v>
      </c>
      <c r="N14169" s="0" t="s">
        <v>74</v>
      </c>
      <c r="P14169" s="0" t="n">
        <f aca="false">IF(AND(OR(Dashboard!$B$5="All",D14169=Dashboard!$B$5),OR(Dashboard!$D$5="All",N14169=Dashboard!$D$5),OR(AND(C14169&lt;&gt;"",C14169&gt;=Dashboard!$F$5,C14169&lt;=Dashboard!$H$5),AND(C14169="",Dashboard!$F$5&lt;=1980,Dashboard!$H$5&gt;=2016))),1,0)</f>
        <v>1</v>
      </c>
      <c r="Q14169" s="0" t="n">
        <f aca="false">J14169*P14169+ROW()*0.00000001</f>
        <v>0.03014169</v>
      </c>
    </row>
    <row r="14170" customFormat="false" ht="15" hidden="false" customHeight="false" outlineLevel="0" collapsed="false">
      <c r="A14170" s="0" t="s">
        <v>10233</v>
      </c>
      <c r="B14170" s="0" t="s">
        <v>873</v>
      </c>
      <c r="C14170" s="0" t="n">
        <v>1998</v>
      </c>
      <c r="D14170" s="0" t="s">
        <v>56</v>
      </c>
      <c r="E14170" s="0" t="s">
        <v>3531</v>
      </c>
      <c r="F14170" s="0" t="n">
        <v>0</v>
      </c>
      <c r="G14170" s="0" t="n">
        <v>0</v>
      </c>
      <c r="H14170" s="0" t="n">
        <v>0.03</v>
      </c>
      <c r="I14170" s="0" t="n">
        <v>0</v>
      </c>
      <c r="J14170" s="0" t="n">
        <v>0.03</v>
      </c>
      <c r="N14170" s="0" t="s">
        <v>154</v>
      </c>
      <c r="P14170" s="0" t="n">
        <f aca="false">IF(AND(OR(Dashboard!$B$5="All",D14170=Dashboard!$B$5),OR(Dashboard!$D$5="All",N14170=Dashboard!$D$5),OR(AND(C14170&lt;&gt;"",C14170&gt;=Dashboard!$F$5,C14170&lt;=Dashboard!$H$5),AND(C14170="",Dashboard!$F$5&lt;=1980,Dashboard!$H$5&gt;=2016))),1,0)</f>
        <v>1</v>
      </c>
      <c r="Q14170" s="0" t="n">
        <f aca="false">J14170*P14170+ROW()*0.00000001</f>
        <v>0.0301417</v>
      </c>
    </row>
    <row r="14171" customFormat="false" ht="15" hidden="false" customHeight="false" outlineLevel="0" collapsed="false">
      <c r="A14171" s="0" t="s">
        <v>10234</v>
      </c>
      <c r="B14171" s="0" t="s">
        <v>152</v>
      </c>
      <c r="C14171" s="0" t="n">
        <v>2013</v>
      </c>
      <c r="D14171" s="0" t="s">
        <v>114</v>
      </c>
      <c r="E14171" s="0" t="s">
        <v>8744</v>
      </c>
      <c r="F14171" s="0" t="n">
        <v>0</v>
      </c>
      <c r="G14171" s="0" t="n">
        <v>0.03</v>
      </c>
      <c r="H14171" s="0" t="n">
        <v>0</v>
      </c>
      <c r="I14171" s="0" t="n">
        <v>0</v>
      </c>
      <c r="J14171" s="0" t="n">
        <v>0.03</v>
      </c>
      <c r="K14171" s="0" t="n">
        <v>75</v>
      </c>
      <c r="L14171" s="0" t="n">
        <v>7.5</v>
      </c>
      <c r="N14171" s="0" t="s">
        <v>152</v>
      </c>
      <c r="O14171" s="0" t="s">
        <v>37</v>
      </c>
      <c r="P14171" s="0" t="n">
        <f aca="false">IF(AND(OR(Dashboard!$B$5="All",D14171=Dashboard!$B$5),OR(Dashboard!$D$5="All",N14171=Dashboard!$D$5),OR(AND(C14171&lt;&gt;"",C14171&gt;=Dashboard!$F$5,C14171&lt;=Dashboard!$H$5),AND(C14171="",Dashboard!$F$5&lt;=1980,Dashboard!$H$5&gt;=2016))),1,0)</f>
        <v>1</v>
      </c>
      <c r="Q14171" s="0" t="n">
        <f aca="false">J14171*P14171+ROW()*0.00000001</f>
        <v>0.03014171</v>
      </c>
    </row>
    <row r="14172" customFormat="false" ht="15" hidden="false" customHeight="false" outlineLevel="0" collapsed="false">
      <c r="A14172" s="0" t="s">
        <v>10235</v>
      </c>
      <c r="B14172" s="0" t="s">
        <v>164</v>
      </c>
      <c r="C14172" s="0" t="n">
        <v>2006</v>
      </c>
      <c r="D14172" s="0" t="s">
        <v>71</v>
      </c>
      <c r="E14172" s="0" t="s">
        <v>328</v>
      </c>
      <c r="F14172" s="0" t="n">
        <v>0.03</v>
      </c>
      <c r="G14172" s="0" t="n">
        <v>0</v>
      </c>
      <c r="H14172" s="0" t="n">
        <v>0</v>
      </c>
      <c r="I14172" s="0" t="n">
        <v>0</v>
      </c>
      <c r="J14172" s="0" t="n">
        <v>0.03</v>
      </c>
      <c r="K14172" s="0" t="n">
        <v>63</v>
      </c>
      <c r="L14172" s="0" t="n">
        <v>6</v>
      </c>
      <c r="M14172" s="0" t="s">
        <v>103</v>
      </c>
      <c r="N14172" s="0" t="s">
        <v>74</v>
      </c>
      <c r="O14172" s="0" t="s">
        <v>67</v>
      </c>
      <c r="P14172" s="0" t="n">
        <f aca="false">IF(AND(OR(Dashboard!$B$5="All",D14172=Dashboard!$B$5),OR(Dashboard!$D$5="All",N14172=Dashboard!$D$5),OR(AND(C14172&lt;&gt;"",C14172&gt;=Dashboard!$F$5,C14172&lt;=Dashboard!$H$5),AND(C14172="",Dashboard!$F$5&lt;=1980,Dashboard!$H$5&gt;=2016))),1,0)</f>
        <v>1</v>
      </c>
      <c r="Q14172" s="0" t="n">
        <f aca="false">J14172*P14172+ROW()*0.00000001</f>
        <v>0.03014172</v>
      </c>
    </row>
    <row r="14173" customFormat="false" ht="15" hidden="false" customHeight="false" outlineLevel="0" collapsed="false">
      <c r="A14173" s="0" t="s">
        <v>10236</v>
      </c>
      <c r="B14173" s="0" t="s">
        <v>85</v>
      </c>
      <c r="C14173" s="0" t="n">
        <v>2005</v>
      </c>
      <c r="D14173" s="0" t="s">
        <v>71</v>
      </c>
      <c r="E14173" s="0" t="s">
        <v>1894</v>
      </c>
      <c r="F14173" s="0" t="n">
        <v>0.02</v>
      </c>
      <c r="G14173" s="0" t="n">
        <v>0.01</v>
      </c>
      <c r="H14173" s="0" t="n">
        <v>0</v>
      </c>
      <c r="I14173" s="0" t="n">
        <v>0</v>
      </c>
      <c r="J14173" s="0" t="n">
        <v>0.03</v>
      </c>
      <c r="N14173" s="0" t="s">
        <v>35</v>
      </c>
      <c r="P14173" s="0" t="n">
        <f aca="false">IF(AND(OR(Dashboard!$B$5="All",D14173=Dashboard!$B$5),OR(Dashboard!$D$5="All",N14173=Dashboard!$D$5),OR(AND(C14173&lt;&gt;"",C14173&gt;=Dashboard!$F$5,C14173&lt;=Dashboard!$H$5),AND(C14173="",Dashboard!$F$5&lt;=1980,Dashboard!$H$5&gt;=2016))),1,0)</f>
        <v>1</v>
      </c>
      <c r="Q14173" s="0" t="n">
        <f aca="false">J14173*P14173+ROW()*0.00000001</f>
        <v>0.03014173</v>
      </c>
    </row>
    <row r="14174" customFormat="false" ht="15" hidden="false" customHeight="false" outlineLevel="0" collapsed="false">
      <c r="A14174" s="0" t="s">
        <v>7862</v>
      </c>
      <c r="B14174" s="0" t="s">
        <v>64</v>
      </c>
      <c r="C14174" s="0" t="n">
        <v>2009</v>
      </c>
      <c r="D14174" s="0" t="s">
        <v>41</v>
      </c>
      <c r="E14174" s="0" t="s">
        <v>142</v>
      </c>
      <c r="F14174" s="0" t="n">
        <v>0</v>
      </c>
      <c r="G14174" s="0" t="n">
        <v>0.03</v>
      </c>
      <c r="H14174" s="0" t="n">
        <v>0</v>
      </c>
      <c r="I14174" s="0" t="n">
        <v>0</v>
      </c>
      <c r="J14174" s="0" t="n">
        <v>0.03</v>
      </c>
      <c r="N14174" s="0" t="s">
        <v>66</v>
      </c>
      <c r="P14174" s="0" t="n">
        <f aca="false">IF(AND(OR(Dashboard!$B$5="All",D14174=Dashboard!$B$5),OR(Dashboard!$D$5="All",N14174=Dashboard!$D$5),OR(AND(C14174&lt;&gt;"",C14174&gt;=Dashboard!$F$5,C14174&lt;=Dashboard!$H$5),AND(C14174="",Dashboard!$F$5&lt;=1980,Dashboard!$H$5&gt;=2016))),1,0)</f>
        <v>1</v>
      </c>
      <c r="Q14174" s="0" t="n">
        <f aca="false">J14174*P14174+ROW()*0.00000001</f>
        <v>0.03014174</v>
      </c>
    </row>
    <row r="14175" customFormat="false" ht="15" hidden="false" customHeight="false" outlineLevel="0" collapsed="false">
      <c r="A14175" s="0" t="s">
        <v>10237</v>
      </c>
      <c r="B14175" s="0" t="s">
        <v>164</v>
      </c>
      <c r="C14175" s="0" t="n">
        <v>2012</v>
      </c>
      <c r="D14175" s="0" t="s">
        <v>71</v>
      </c>
      <c r="E14175" s="0" t="s">
        <v>328</v>
      </c>
      <c r="F14175" s="0" t="n">
        <v>0</v>
      </c>
      <c r="G14175" s="0" t="n">
        <v>0</v>
      </c>
      <c r="H14175" s="0" t="n">
        <v>0.03</v>
      </c>
      <c r="I14175" s="0" t="n">
        <v>0</v>
      </c>
      <c r="J14175" s="0" t="n">
        <v>0.03</v>
      </c>
      <c r="N14175" s="0" t="s">
        <v>74</v>
      </c>
      <c r="P14175" s="0" t="n">
        <f aca="false">IF(AND(OR(Dashboard!$B$5="All",D14175=Dashboard!$B$5),OR(Dashboard!$D$5="All",N14175=Dashboard!$D$5),OR(AND(C14175&lt;&gt;"",C14175&gt;=Dashboard!$F$5,C14175&lt;=Dashboard!$H$5),AND(C14175="",Dashboard!$F$5&lt;=1980,Dashboard!$H$5&gt;=2016))),1,0)</f>
        <v>1</v>
      </c>
      <c r="Q14175" s="0" t="n">
        <f aca="false">J14175*P14175+ROW()*0.00000001</f>
        <v>0.03014175</v>
      </c>
    </row>
    <row r="14176" customFormat="false" ht="15" hidden="false" customHeight="false" outlineLevel="0" collapsed="false">
      <c r="A14176" s="0" t="s">
        <v>10238</v>
      </c>
      <c r="B14176" s="0" t="s">
        <v>50</v>
      </c>
      <c r="C14176" s="0" t="n">
        <v>2008</v>
      </c>
      <c r="D14176" s="0" t="s">
        <v>114</v>
      </c>
      <c r="E14176" s="0" t="s">
        <v>4303</v>
      </c>
      <c r="F14176" s="0" t="n">
        <v>0</v>
      </c>
      <c r="G14176" s="0" t="n">
        <v>0</v>
      </c>
      <c r="H14176" s="0" t="n">
        <v>0.03</v>
      </c>
      <c r="I14176" s="0" t="n">
        <v>0</v>
      </c>
      <c r="J14176" s="0" t="n">
        <v>0.03</v>
      </c>
      <c r="N14176" s="0" t="s">
        <v>35</v>
      </c>
      <c r="P14176" s="0" t="n">
        <f aca="false">IF(AND(OR(Dashboard!$B$5="All",D14176=Dashboard!$B$5),OR(Dashboard!$D$5="All",N14176=Dashboard!$D$5),OR(AND(C14176&lt;&gt;"",C14176&gt;=Dashboard!$F$5,C14176&lt;=Dashboard!$H$5),AND(C14176="",Dashboard!$F$5&lt;=1980,Dashboard!$H$5&gt;=2016))),1,0)</f>
        <v>1</v>
      </c>
      <c r="Q14176" s="0" t="n">
        <f aca="false">J14176*P14176+ROW()*0.00000001</f>
        <v>0.03014176</v>
      </c>
    </row>
    <row r="14177" customFormat="false" ht="15" hidden="false" customHeight="false" outlineLevel="0" collapsed="false">
      <c r="A14177" s="0" t="s">
        <v>10239</v>
      </c>
      <c r="B14177" s="0" t="s">
        <v>50</v>
      </c>
      <c r="C14177" s="0" t="n">
        <v>2011</v>
      </c>
      <c r="D14177" s="0" t="s">
        <v>48</v>
      </c>
      <c r="E14177" s="0" t="s">
        <v>7373</v>
      </c>
      <c r="F14177" s="0" t="n">
        <v>0.03</v>
      </c>
      <c r="G14177" s="0" t="n">
        <v>0</v>
      </c>
      <c r="H14177" s="0" t="n">
        <v>0</v>
      </c>
      <c r="I14177" s="0" t="n">
        <v>0</v>
      </c>
      <c r="J14177" s="0" t="n">
        <v>0.03</v>
      </c>
      <c r="M14177" s="0" t="s">
        <v>125</v>
      </c>
      <c r="N14177" s="0" t="s">
        <v>35</v>
      </c>
      <c r="P14177" s="0" t="n">
        <f aca="false">IF(AND(OR(Dashboard!$B$5="All",D14177=Dashboard!$B$5),OR(Dashboard!$D$5="All",N14177=Dashboard!$D$5),OR(AND(C14177&lt;&gt;"",C14177&gt;=Dashboard!$F$5,C14177&lt;=Dashboard!$H$5),AND(C14177="",Dashboard!$F$5&lt;=1980,Dashboard!$H$5&gt;=2016))),1,0)</f>
        <v>1</v>
      </c>
      <c r="Q14177" s="0" t="n">
        <f aca="false">J14177*P14177+ROW()*0.00000001</f>
        <v>0.03014177</v>
      </c>
    </row>
    <row r="14178" customFormat="false" ht="15" hidden="false" customHeight="false" outlineLevel="0" collapsed="false">
      <c r="A14178" s="0" t="s">
        <v>10240</v>
      </c>
      <c r="B14178" s="0" t="s">
        <v>85</v>
      </c>
      <c r="C14178" s="0" t="n">
        <v>2002</v>
      </c>
      <c r="D14178" s="0" t="s">
        <v>71</v>
      </c>
      <c r="E14178" s="0" t="s">
        <v>1173</v>
      </c>
      <c r="F14178" s="0" t="n">
        <v>0</v>
      </c>
      <c r="G14178" s="0" t="n">
        <v>0</v>
      </c>
      <c r="H14178" s="0" t="n">
        <v>0.03</v>
      </c>
      <c r="I14178" s="0" t="n">
        <v>0</v>
      </c>
      <c r="J14178" s="0" t="n">
        <v>0.03</v>
      </c>
      <c r="N14178" s="0" t="s">
        <v>35</v>
      </c>
      <c r="P14178" s="0" t="n">
        <f aca="false">IF(AND(OR(Dashboard!$B$5="All",D14178=Dashboard!$B$5),OR(Dashboard!$D$5="All",N14178=Dashboard!$D$5),OR(AND(C14178&lt;&gt;"",C14178&gt;=Dashboard!$F$5,C14178&lt;=Dashboard!$H$5),AND(C14178="",Dashboard!$F$5&lt;=1980,Dashboard!$H$5&gt;=2016))),1,0)</f>
        <v>1</v>
      </c>
      <c r="Q14178" s="0" t="n">
        <f aca="false">J14178*P14178+ROW()*0.00000001</f>
        <v>0.03014178</v>
      </c>
    </row>
    <row r="14179" customFormat="false" ht="15" hidden="false" customHeight="false" outlineLevel="0" collapsed="false">
      <c r="A14179" s="0" t="s">
        <v>10195</v>
      </c>
      <c r="B14179" s="0" t="s">
        <v>164</v>
      </c>
      <c r="C14179" s="0" t="n">
        <v>2007</v>
      </c>
      <c r="D14179" s="0" t="s">
        <v>41</v>
      </c>
      <c r="E14179" s="0" t="s">
        <v>418</v>
      </c>
      <c r="F14179" s="0" t="n">
        <v>0.03</v>
      </c>
      <c r="G14179" s="0" t="n">
        <v>0</v>
      </c>
      <c r="H14179" s="0" t="n">
        <v>0</v>
      </c>
      <c r="I14179" s="0" t="n">
        <v>0</v>
      </c>
      <c r="J14179" s="0" t="n">
        <v>0.03</v>
      </c>
      <c r="N14179" s="0" t="s">
        <v>74</v>
      </c>
      <c r="P14179" s="0" t="n">
        <f aca="false">IF(AND(OR(Dashboard!$B$5="All",D14179=Dashboard!$B$5),OR(Dashboard!$D$5="All",N14179=Dashboard!$D$5),OR(AND(C14179&lt;&gt;"",C14179&gt;=Dashboard!$F$5,C14179&lt;=Dashboard!$H$5),AND(C14179="",Dashboard!$F$5&lt;=1980,Dashboard!$H$5&gt;=2016))),1,0)</f>
        <v>1</v>
      </c>
      <c r="Q14179" s="0" t="n">
        <f aca="false">J14179*P14179+ROW()*0.00000001</f>
        <v>0.03014179</v>
      </c>
    </row>
    <row r="14180" customFormat="false" ht="15" hidden="false" customHeight="false" outlineLevel="0" collapsed="false">
      <c r="A14180" s="0" t="s">
        <v>10241</v>
      </c>
      <c r="B14180" s="0" t="s">
        <v>85</v>
      </c>
      <c r="C14180" s="0" t="n">
        <v>2003</v>
      </c>
      <c r="D14180" s="0" t="s">
        <v>102</v>
      </c>
      <c r="E14180" s="0" t="s">
        <v>996</v>
      </c>
      <c r="F14180" s="0" t="n">
        <v>0.02</v>
      </c>
      <c r="G14180" s="0" t="n">
        <v>0.01</v>
      </c>
      <c r="H14180" s="0" t="n">
        <v>0</v>
      </c>
      <c r="I14180" s="0" t="n">
        <v>0</v>
      </c>
      <c r="J14180" s="0" t="n">
        <v>0.03</v>
      </c>
      <c r="N14180" s="0" t="s">
        <v>35</v>
      </c>
      <c r="P14180" s="0" t="n">
        <f aca="false">IF(AND(OR(Dashboard!$B$5="All",D14180=Dashboard!$B$5),OR(Dashboard!$D$5="All",N14180=Dashboard!$D$5),OR(AND(C14180&lt;&gt;"",C14180&gt;=Dashboard!$F$5,C14180&lt;=Dashboard!$H$5),AND(C14180="",Dashboard!$F$5&lt;=1980,Dashboard!$H$5&gt;=2016))),1,0)</f>
        <v>1</v>
      </c>
      <c r="Q14180" s="0" t="n">
        <f aca="false">J14180*P14180+ROW()*0.00000001</f>
        <v>0.0301418</v>
      </c>
    </row>
    <row r="14181" customFormat="false" ht="15" hidden="false" customHeight="false" outlineLevel="0" collapsed="false">
      <c r="A14181" s="0" t="s">
        <v>8178</v>
      </c>
      <c r="B14181" s="0" t="s">
        <v>144</v>
      </c>
      <c r="C14181" s="0" t="n">
        <v>2006</v>
      </c>
      <c r="D14181" s="0" t="s">
        <v>41</v>
      </c>
      <c r="E14181" s="0" t="s">
        <v>547</v>
      </c>
      <c r="F14181" s="0" t="n">
        <v>0.03</v>
      </c>
      <c r="G14181" s="0" t="n">
        <v>0.01</v>
      </c>
      <c r="H14181" s="0" t="n">
        <v>0</v>
      </c>
      <c r="I14181" s="0" t="n">
        <v>0</v>
      </c>
      <c r="J14181" s="0" t="n">
        <v>0.03</v>
      </c>
      <c r="K14181" s="0" t="n">
        <v>84</v>
      </c>
      <c r="L14181" s="0" t="n">
        <v>8</v>
      </c>
      <c r="M14181" s="0" t="s">
        <v>125</v>
      </c>
      <c r="N14181" s="0" t="s">
        <v>66</v>
      </c>
      <c r="O14181" s="0" t="s">
        <v>42</v>
      </c>
      <c r="P14181" s="0" t="n">
        <f aca="false">IF(AND(OR(Dashboard!$B$5="All",D14181=Dashboard!$B$5),OR(Dashboard!$D$5="All",N14181=Dashboard!$D$5),OR(AND(C14181&lt;&gt;"",C14181&gt;=Dashboard!$F$5,C14181&lt;=Dashboard!$H$5),AND(C14181="",Dashboard!$F$5&lt;=1980,Dashboard!$H$5&gt;=2016))),1,0)</f>
        <v>1</v>
      </c>
      <c r="Q14181" s="0" t="n">
        <f aca="false">J14181*P14181+ROW()*0.00000001</f>
        <v>0.03014181</v>
      </c>
    </row>
    <row r="14182" customFormat="false" ht="15" hidden="false" customHeight="false" outlineLevel="0" collapsed="false">
      <c r="A14182" s="0" t="s">
        <v>10242</v>
      </c>
      <c r="B14182" s="0" t="s">
        <v>152</v>
      </c>
      <c r="C14182" s="0" t="n">
        <v>2011</v>
      </c>
      <c r="D14182" s="0" t="s">
        <v>246</v>
      </c>
      <c r="E14182" s="0" t="s">
        <v>1488</v>
      </c>
      <c r="F14182" s="0" t="n">
        <v>0</v>
      </c>
      <c r="G14182" s="0" t="n">
        <v>0.03</v>
      </c>
      <c r="H14182" s="0" t="n">
        <v>0</v>
      </c>
      <c r="I14182" s="0" t="n">
        <v>0.01</v>
      </c>
      <c r="J14182" s="0" t="n">
        <v>0.03</v>
      </c>
      <c r="K14182" s="0" t="n">
        <v>53</v>
      </c>
      <c r="L14182" s="0" t="n">
        <v>4</v>
      </c>
      <c r="N14182" s="0" t="s">
        <v>152</v>
      </c>
      <c r="O14182" s="0" t="s">
        <v>53</v>
      </c>
      <c r="P14182" s="0" t="n">
        <f aca="false">IF(AND(OR(Dashboard!$B$5="All",D14182=Dashboard!$B$5),OR(Dashboard!$D$5="All",N14182=Dashboard!$D$5),OR(AND(C14182&lt;&gt;"",C14182&gt;=Dashboard!$F$5,C14182&lt;=Dashboard!$H$5),AND(C14182="",Dashboard!$F$5&lt;=1980,Dashboard!$H$5&gt;=2016))),1,0)</f>
        <v>1</v>
      </c>
      <c r="Q14182" s="0" t="n">
        <f aca="false">J14182*P14182+ROW()*0.00000001</f>
        <v>0.03014182</v>
      </c>
    </row>
    <row r="14183" customFormat="false" ht="15" hidden="false" customHeight="false" outlineLevel="0" collapsed="false">
      <c r="A14183" s="0" t="s">
        <v>10243</v>
      </c>
      <c r="B14183" s="0" t="s">
        <v>152</v>
      </c>
      <c r="C14183" s="0" t="n">
        <v>2007</v>
      </c>
      <c r="D14183" s="0" t="s">
        <v>46</v>
      </c>
      <c r="E14183" s="0" t="s">
        <v>5707</v>
      </c>
      <c r="F14183" s="0" t="n">
        <v>0</v>
      </c>
      <c r="G14183" s="0" t="n">
        <v>0.03</v>
      </c>
      <c r="H14183" s="0" t="n">
        <v>0</v>
      </c>
      <c r="I14183" s="0" t="n">
        <v>0.01</v>
      </c>
      <c r="J14183" s="0" t="n">
        <v>0.03</v>
      </c>
      <c r="L14183" s="0" t="n">
        <v>7.9</v>
      </c>
      <c r="M14183" s="0" t="s">
        <v>73</v>
      </c>
      <c r="N14183" s="0" t="s">
        <v>152</v>
      </c>
      <c r="P14183" s="0" t="n">
        <f aca="false">IF(AND(OR(Dashboard!$B$5="All",D14183=Dashboard!$B$5),OR(Dashboard!$D$5="All",N14183=Dashboard!$D$5),OR(AND(C14183&lt;&gt;"",C14183&gt;=Dashboard!$F$5,C14183&lt;=Dashboard!$H$5),AND(C14183="",Dashboard!$F$5&lt;=1980,Dashboard!$H$5&gt;=2016))),1,0)</f>
        <v>1</v>
      </c>
      <c r="Q14183" s="0" t="n">
        <f aca="false">J14183*P14183+ROW()*0.00000001</f>
        <v>0.03014183</v>
      </c>
    </row>
    <row r="14184" customFormat="false" ht="15" hidden="false" customHeight="false" outlineLevel="0" collapsed="false">
      <c r="A14184" s="0" t="s">
        <v>10244</v>
      </c>
      <c r="B14184" s="0" t="s">
        <v>76</v>
      </c>
      <c r="C14184" s="0" t="n">
        <v>2006</v>
      </c>
      <c r="D14184" s="0" t="s">
        <v>52</v>
      </c>
      <c r="E14184" s="0" t="s">
        <v>7329</v>
      </c>
      <c r="F14184" s="0" t="n">
        <v>0</v>
      </c>
      <c r="G14184" s="0" t="n">
        <v>0</v>
      </c>
      <c r="H14184" s="0" t="n">
        <v>0.03</v>
      </c>
      <c r="I14184" s="0" t="n">
        <v>0</v>
      </c>
      <c r="J14184" s="0" t="n">
        <v>0.03</v>
      </c>
      <c r="N14184" s="0" t="s">
        <v>74</v>
      </c>
      <c r="P14184" s="0" t="n">
        <f aca="false">IF(AND(OR(Dashboard!$B$5="All",D14184=Dashboard!$B$5),OR(Dashboard!$D$5="All",N14184=Dashboard!$D$5),OR(AND(C14184&lt;&gt;"",C14184&gt;=Dashboard!$F$5,C14184&lt;=Dashboard!$H$5),AND(C14184="",Dashboard!$F$5&lt;=1980,Dashboard!$H$5&gt;=2016))),1,0)</f>
        <v>1</v>
      </c>
      <c r="Q14184" s="0" t="n">
        <f aca="false">J14184*P14184+ROW()*0.00000001</f>
        <v>0.03014184</v>
      </c>
    </row>
    <row r="14185" customFormat="false" ht="15" hidden="false" customHeight="false" outlineLevel="0" collapsed="false">
      <c r="A14185" s="0" t="s">
        <v>10245</v>
      </c>
      <c r="B14185" s="0" t="s">
        <v>851</v>
      </c>
      <c r="C14185" s="0" t="n">
        <v>2015</v>
      </c>
      <c r="D14185" s="0" t="s">
        <v>71</v>
      </c>
      <c r="E14185" s="0" t="s">
        <v>6975</v>
      </c>
      <c r="F14185" s="0" t="n">
        <v>0</v>
      </c>
      <c r="G14185" s="0" t="n">
        <v>0</v>
      </c>
      <c r="H14185" s="0" t="n">
        <v>0.03</v>
      </c>
      <c r="I14185" s="0" t="n">
        <v>0</v>
      </c>
      <c r="J14185" s="0" t="n">
        <v>0.03</v>
      </c>
      <c r="N14185" s="0" t="s">
        <v>74</v>
      </c>
      <c r="P14185" s="0" t="n">
        <f aca="false">IF(AND(OR(Dashboard!$B$5="All",D14185=Dashboard!$B$5),OR(Dashboard!$D$5="All",N14185=Dashboard!$D$5),OR(AND(C14185&lt;&gt;"",C14185&gt;=Dashboard!$F$5,C14185&lt;=Dashboard!$H$5),AND(C14185="",Dashboard!$F$5&lt;=1980,Dashboard!$H$5&gt;=2016))),1,0)</f>
        <v>1</v>
      </c>
      <c r="Q14185" s="0" t="n">
        <f aca="false">J14185*P14185+ROW()*0.00000001</f>
        <v>0.03014185</v>
      </c>
    </row>
    <row r="14186" customFormat="false" ht="15" hidden="false" customHeight="false" outlineLevel="0" collapsed="false">
      <c r="A14186" s="0" t="s">
        <v>10246</v>
      </c>
      <c r="B14186" s="0" t="s">
        <v>85</v>
      </c>
      <c r="C14186" s="0" t="n">
        <v>2005</v>
      </c>
      <c r="D14186" s="0" t="s">
        <v>71</v>
      </c>
      <c r="E14186" s="0" t="s">
        <v>1169</v>
      </c>
      <c r="F14186" s="0" t="n">
        <v>0.02</v>
      </c>
      <c r="G14186" s="0" t="n">
        <v>0.01</v>
      </c>
      <c r="H14186" s="0" t="n">
        <v>0</v>
      </c>
      <c r="I14186" s="0" t="n">
        <v>0</v>
      </c>
      <c r="J14186" s="0" t="n">
        <v>0.03</v>
      </c>
      <c r="N14186" s="0" t="s">
        <v>35</v>
      </c>
      <c r="P14186" s="0" t="n">
        <f aca="false">IF(AND(OR(Dashboard!$B$5="All",D14186=Dashboard!$B$5),OR(Dashboard!$D$5="All",N14186=Dashboard!$D$5),OR(AND(C14186&lt;&gt;"",C14186&gt;=Dashboard!$F$5,C14186&lt;=Dashboard!$H$5),AND(C14186="",Dashboard!$F$5&lt;=1980,Dashboard!$H$5&gt;=2016))),1,0)</f>
        <v>1</v>
      </c>
      <c r="Q14186" s="0" t="n">
        <f aca="false">J14186*P14186+ROW()*0.00000001</f>
        <v>0.03014186</v>
      </c>
    </row>
    <row r="14187" customFormat="false" ht="15" hidden="false" customHeight="false" outlineLevel="0" collapsed="false">
      <c r="A14187" s="0" t="s">
        <v>665</v>
      </c>
      <c r="B14187" s="0" t="s">
        <v>152</v>
      </c>
      <c r="C14187" s="0" t="n">
        <v>2016</v>
      </c>
      <c r="D14187" s="0" t="s">
        <v>41</v>
      </c>
      <c r="E14187" s="0" t="s">
        <v>142</v>
      </c>
      <c r="F14187" s="0" t="n">
        <v>0</v>
      </c>
      <c r="G14187" s="0" t="n">
        <v>0.03</v>
      </c>
      <c r="H14187" s="0" t="n">
        <v>0</v>
      </c>
      <c r="I14187" s="0" t="n">
        <v>0</v>
      </c>
      <c r="J14187" s="0" t="n">
        <v>0.03</v>
      </c>
      <c r="N14187" s="0" t="s">
        <v>152</v>
      </c>
      <c r="P14187" s="0" t="n">
        <f aca="false">IF(AND(OR(Dashboard!$B$5="All",D14187=Dashboard!$B$5),OR(Dashboard!$D$5="All",N14187=Dashboard!$D$5),OR(AND(C14187&lt;&gt;"",C14187&gt;=Dashboard!$F$5,C14187&lt;=Dashboard!$H$5),AND(C14187="",Dashboard!$F$5&lt;=1980,Dashboard!$H$5&gt;=2016))),1,0)</f>
        <v>1</v>
      </c>
      <c r="Q14187" s="0" t="n">
        <f aca="false">J14187*P14187+ROW()*0.00000001</f>
        <v>0.03014187</v>
      </c>
    </row>
    <row r="14188" customFormat="false" ht="15" hidden="false" customHeight="false" outlineLevel="0" collapsed="false">
      <c r="A14188" s="0" t="s">
        <v>3817</v>
      </c>
      <c r="B14188" s="0" t="s">
        <v>85</v>
      </c>
      <c r="C14188" s="0" t="n">
        <v>2002</v>
      </c>
      <c r="D14188" s="0" t="s">
        <v>56</v>
      </c>
      <c r="E14188" s="0" t="s">
        <v>220</v>
      </c>
      <c r="F14188" s="0" t="n">
        <v>0.02</v>
      </c>
      <c r="G14188" s="0" t="n">
        <v>0.01</v>
      </c>
      <c r="H14188" s="0" t="n">
        <v>0</v>
      </c>
      <c r="I14188" s="0" t="n">
        <v>0</v>
      </c>
      <c r="J14188" s="0" t="n">
        <v>0.03</v>
      </c>
      <c r="K14188" s="0" t="n">
        <v>70</v>
      </c>
      <c r="L14188" s="0" t="n">
        <v>8</v>
      </c>
      <c r="M14188" s="0" t="s">
        <v>103</v>
      </c>
      <c r="N14188" s="0" t="s">
        <v>35</v>
      </c>
      <c r="O14188" s="0" t="s">
        <v>67</v>
      </c>
      <c r="P14188" s="0" t="n">
        <f aca="false">IF(AND(OR(Dashboard!$B$5="All",D14188=Dashboard!$B$5),OR(Dashboard!$D$5="All",N14188=Dashboard!$D$5),OR(AND(C14188&lt;&gt;"",C14188&gt;=Dashboard!$F$5,C14188&lt;=Dashboard!$H$5),AND(C14188="",Dashboard!$F$5&lt;=1980,Dashboard!$H$5&gt;=2016))),1,0)</f>
        <v>1</v>
      </c>
      <c r="Q14188" s="0" t="n">
        <f aca="false">J14188*P14188+ROW()*0.00000001</f>
        <v>0.03014188</v>
      </c>
    </row>
    <row r="14189" customFormat="false" ht="15" hidden="false" customHeight="false" outlineLevel="0" collapsed="false">
      <c r="A14189" s="0" t="s">
        <v>10247</v>
      </c>
      <c r="B14189" s="0" t="s">
        <v>97</v>
      </c>
      <c r="C14189" s="0" t="n">
        <v>2012</v>
      </c>
      <c r="D14189" s="0" t="s">
        <v>71</v>
      </c>
      <c r="E14189" s="0" t="s">
        <v>10248</v>
      </c>
      <c r="F14189" s="0" t="n">
        <v>0.03</v>
      </c>
      <c r="G14189" s="0" t="n">
        <v>0</v>
      </c>
      <c r="H14189" s="0" t="n">
        <v>0</v>
      </c>
      <c r="I14189" s="0" t="n">
        <v>0</v>
      </c>
      <c r="J14189" s="0" t="n">
        <v>0.03</v>
      </c>
      <c r="M14189" s="0" t="s">
        <v>103</v>
      </c>
      <c r="N14189" s="0" t="s">
        <v>35</v>
      </c>
      <c r="P14189" s="0" t="n">
        <f aca="false">IF(AND(OR(Dashboard!$B$5="All",D14189=Dashboard!$B$5),OR(Dashboard!$D$5="All",N14189=Dashboard!$D$5),OR(AND(C14189&lt;&gt;"",C14189&gt;=Dashboard!$F$5,C14189&lt;=Dashboard!$H$5),AND(C14189="",Dashboard!$F$5&lt;=1980,Dashboard!$H$5&gt;=2016))),1,0)</f>
        <v>1</v>
      </c>
      <c r="Q14189" s="0" t="n">
        <f aca="false">J14189*P14189+ROW()*0.00000001</f>
        <v>0.03014189</v>
      </c>
    </row>
    <row r="14190" customFormat="false" ht="15" hidden="false" customHeight="false" outlineLevel="0" collapsed="false">
      <c r="A14190" s="0" t="s">
        <v>6286</v>
      </c>
      <c r="B14190" s="0" t="s">
        <v>76</v>
      </c>
      <c r="C14190" s="0" t="n">
        <v>2006</v>
      </c>
      <c r="D14190" s="0" t="s">
        <v>52</v>
      </c>
      <c r="E14190" s="0" t="s">
        <v>91</v>
      </c>
      <c r="F14190" s="0" t="n">
        <v>0.02</v>
      </c>
      <c r="G14190" s="0" t="n">
        <v>0.01</v>
      </c>
      <c r="H14190" s="0" t="n">
        <v>0</v>
      </c>
      <c r="I14190" s="0" t="n">
        <v>0</v>
      </c>
      <c r="J14190" s="0" t="n">
        <v>0.03</v>
      </c>
      <c r="N14190" s="0" t="s">
        <v>74</v>
      </c>
      <c r="P14190" s="0" t="n">
        <f aca="false">IF(AND(OR(Dashboard!$B$5="All",D14190=Dashboard!$B$5),OR(Dashboard!$D$5="All",N14190=Dashboard!$D$5),OR(AND(C14190&lt;&gt;"",C14190&gt;=Dashboard!$F$5,C14190&lt;=Dashboard!$H$5),AND(C14190="",Dashboard!$F$5&lt;=1980,Dashboard!$H$5&gt;=2016))),1,0)</f>
        <v>1</v>
      </c>
      <c r="Q14190" s="0" t="n">
        <f aca="false">J14190*P14190+ROW()*0.00000001</f>
        <v>0.0301419</v>
      </c>
    </row>
    <row r="14191" customFormat="false" ht="15" hidden="false" customHeight="false" outlineLevel="0" collapsed="false">
      <c r="A14191" s="0" t="s">
        <v>7606</v>
      </c>
      <c r="B14191" s="0" t="s">
        <v>85</v>
      </c>
      <c r="C14191" s="0" t="n">
        <v>2006</v>
      </c>
      <c r="D14191" s="0" t="s">
        <v>46</v>
      </c>
      <c r="E14191" s="0" t="s">
        <v>6970</v>
      </c>
      <c r="F14191" s="0" t="n">
        <v>0</v>
      </c>
      <c r="G14191" s="0" t="n">
        <v>0</v>
      </c>
      <c r="H14191" s="0" t="n">
        <v>0.03</v>
      </c>
      <c r="I14191" s="0" t="n">
        <v>0</v>
      </c>
      <c r="J14191" s="0" t="n">
        <v>0.03</v>
      </c>
      <c r="N14191" s="0" t="s">
        <v>35</v>
      </c>
      <c r="P14191" s="0" t="n">
        <f aca="false">IF(AND(OR(Dashboard!$B$5="All",D14191=Dashboard!$B$5),OR(Dashboard!$D$5="All",N14191=Dashboard!$D$5),OR(AND(C14191&lt;&gt;"",C14191&gt;=Dashboard!$F$5,C14191&lt;=Dashboard!$H$5),AND(C14191="",Dashboard!$F$5&lt;=1980,Dashboard!$H$5&gt;=2016))),1,0)</f>
        <v>1</v>
      </c>
      <c r="Q14191" s="0" t="n">
        <f aca="false">J14191*P14191+ROW()*0.00000001</f>
        <v>0.03014191</v>
      </c>
    </row>
    <row r="14192" customFormat="false" ht="15" hidden="false" customHeight="false" outlineLevel="0" collapsed="false">
      <c r="A14192" s="0" t="s">
        <v>6173</v>
      </c>
      <c r="B14192" s="0" t="s">
        <v>152</v>
      </c>
      <c r="C14192" s="0" t="n">
        <v>2011</v>
      </c>
      <c r="D14192" s="0" t="s">
        <v>71</v>
      </c>
      <c r="E14192" s="0" t="s">
        <v>4798</v>
      </c>
      <c r="F14192" s="0" t="n">
        <v>0</v>
      </c>
      <c r="G14192" s="0" t="n">
        <v>0.03</v>
      </c>
      <c r="H14192" s="0" t="n">
        <v>0</v>
      </c>
      <c r="I14192" s="0" t="n">
        <v>0.01</v>
      </c>
      <c r="J14192" s="0" t="n">
        <v>0.03</v>
      </c>
      <c r="K14192" s="0" t="n">
        <v>55</v>
      </c>
      <c r="L14192" s="0" t="n">
        <v>6</v>
      </c>
      <c r="M14192" s="0" t="s">
        <v>73</v>
      </c>
      <c r="N14192" s="0" t="s">
        <v>152</v>
      </c>
      <c r="O14192" s="0" t="s">
        <v>53</v>
      </c>
      <c r="P14192" s="0" t="n">
        <f aca="false">IF(AND(OR(Dashboard!$B$5="All",D14192=Dashboard!$B$5),OR(Dashboard!$D$5="All",N14192=Dashboard!$D$5),OR(AND(C14192&lt;&gt;"",C14192&gt;=Dashboard!$F$5,C14192&lt;=Dashboard!$H$5),AND(C14192="",Dashboard!$F$5&lt;=1980,Dashboard!$H$5&gt;=2016))),1,0)</f>
        <v>1</v>
      </c>
      <c r="Q14192" s="0" t="n">
        <f aca="false">J14192*P14192+ROW()*0.00000001</f>
        <v>0.03014192</v>
      </c>
    </row>
    <row r="14193" customFormat="false" ht="15" hidden="false" customHeight="false" outlineLevel="0" collapsed="false">
      <c r="A14193" s="0" t="s">
        <v>10249</v>
      </c>
      <c r="B14193" s="0" t="s">
        <v>152</v>
      </c>
      <c r="C14193" s="0" t="n">
        <v>2008</v>
      </c>
      <c r="D14193" s="0" t="s">
        <v>246</v>
      </c>
      <c r="E14193" s="0" t="s">
        <v>5707</v>
      </c>
      <c r="F14193" s="0" t="n">
        <v>0</v>
      </c>
      <c r="G14193" s="0" t="n">
        <v>0.03</v>
      </c>
      <c r="H14193" s="0" t="n">
        <v>0</v>
      </c>
      <c r="I14193" s="0" t="n">
        <v>0</v>
      </c>
      <c r="J14193" s="0" t="n">
        <v>0.03</v>
      </c>
      <c r="K14193" s="0" t="n">
        <v>58</v>
      </c>
      <c r="L14193" s="0" t="n">
        <v>2.5</v>
      </c>
      <c r="M14193" s="0" t="s">
        <v>36</v>
      </c>
      <c r="N14193" s="0" t="s">
        <v>152</v>
      </c>
      <c r="O14193" s="0" t="s">
        <v>53</v>
      </c>
      <c r="P14193" s="0" t="n">
        <f aca="false">IF(AND(OR(Dashboard!$B$5="All",D14193=Dashboard!$B$5),OR(Dashboard!$D$5="All",N14193=Dashboard!$D$5),OR(AND(C14193&lt;&gt;"",C14193&gt;=Dashboard!$F$5,C14193&lt;=Dashboard!$H$5),AND(C14193="",Dashboard!$F$5&lt;=1980,Dashboard!$H$5&gt;=2016))),1,0)</f>
        <v>1</v>
      </c>
      <c r="Q14193" s="0" t="n">
        <f aca="false">J14193*P14193+ROW()*0.00000001</f>
        <v>0.03014193</v>
      </c>
    </row>
    <row r="14194" customFormat="false" ht="15" hidden="false" customHeight="false" outlineLevel="0" collapsed="false">
      <c r="A14194" s="0" t="s">
        <v>10250</v>
      </c>
      <c r="B14194" s="0" t="s">
        <v>851</v>
      </c>
      <c r="C14194" s="0" t="n">
        <v>2016</v>
      </c>
      <c r="D14194" s="0" t="s">
        <v>102</v>
      </c>
      <c r="E14194" s="0" t="s">
        <v>328</v>
      </c>
      <c r="F14194" s="0" t="n">
        <v>0</v>
      </c>
      <c r="G14194" s="0" t="n">
        <v>0</v>
      </c>
      <c r="H14194" s="0" t="n">
        <v>0.03</v>
      </c>
      <c r="I14194" s="0" t="n">
        <v>0</v>
      </c>
      <c r="J14194" s="0" t="n">
        <v>0.03</v>
      </c>
      <c r="N14194" s="0" t="s">
        <v>74</v>
      </c>
      <c r="P14194" s="0" t="n">
        <f aca="false">IF(AND(OR(Dashboard!$B$5="All",D14194=Dashboard!$B$5),OR(Dashboard!$D$5="All",N14194=Dashboard!$D$5),OR(AND(C14194&lt;&gt;"",C14194&gt;=Dashboard!$F$5,C14194&lt;=Dashboard!$H$5),AND(C14194="",Dashboard!$F$5&lt;=1980,Dashboard!$H$5&gt;=2016))),1,0)</f>
        <v>1</v>
      </c>
      <c r="Q14194" s="0" t="n">
        <f aca="false">J14194*P14194+ROW()*0.00000001</f>
        <v>0.03014194</v>
      </c>
    </row>
    <row r="14195" customFormat="false" ht="15" hidden="false" customHeight="false" outlineLevel="0" collapsed="false">
      <c r="A14195" s="0" t="s">
        <v>10251</v>
      </c>
      <c r="B14195" s="0" t="s">
        <v>70</v>
      </c>
      <c r="C14195" s="0" t="n">
        <v>2012</v>
      </c>
      <c r="D14195" s="0" t="s">
        <v>52</v>
      </c>
      <c r="E14195" s="0" t="s">
        <v>10252</v>
      </c>
      <c r="F14195" s="0" t="n">
        <v>0</v>
      </c>
      <c r="G14195" s="0" t="n">
        <v>0</v>
      </c>
      <c r="H14195" s="0" t="n">
        <v>0.03</v>
      </c>
      <c r="I14195" s="0" t="n">
        <v>0</v>
      </c>
      <c r="J14195" s="0" t="n">
        <v>0.03</v>
      </c>
      <c r="N14195" s="0" t="s">
        <v>74</v>
      </c>
      <c r="P14195" s="0" t="n">
        <f aca="false">IF(AND(OR(Dashboard!$B$5="All",D14195=Dashboard!$B$5),OR(Dashboard!$D$5="All",N14195=Dashboard!$D$5),OR(AND(C14195&lt;&gt;"",C14195&gt;=Dashboard!$F$5,C14195&lt;=Dashboard!$H$5),AND(C14195="",Dashboard!$F$5&lt;=1980,Dashboard!$H$5&gt;=2016))),1,0)</f>
        <v>1</v>
      </c>
      <c r="Q14195" s="0" t="n">
        <f aca="false">J14195*P14195+ROW()*0.00000001</f>
        <v>0.03014195</v>
      </c>
    </row>
    <row r="14196" customFormat="false" ht="15" hidden="false" customHeight="false" outlineLevel="0" collapsed="false">
      <c r="A14196" s="0" t="s">
        <v>10253</v>
      </c>
      <c r="B14196" s="0" t="s">
        <v>152</v>
      </c>
      <c r="C14196" s="0" t="n">
        <v>1998</v>
      </c>
      <c r="D14196" s="0" t="s">
        <v>246</v>
      </c>
      <c r="E14196" s="0" t="s">
        <v>293</v>
      </c>
      <c r="F14196" s="0" t="n">
        <v>0</v>
      </c>
      <c r="G14196" s="0" t="n">
        <v>0.03</v>
      </c>
      <c r="H14196" s="0" t="n">
        <v>0</v>
      </c>
      <c r="I14196" s="0" t="n">
        <v>0</v>
      </c>
      <c r="J14196" s="0" t="n">
        <v>0.03</v>
      </c>
      <c r="L14196" s="0" t="n">
        <v>8.7</v>
      </c>
      <c r="M14196" s="0" t="s">
        <v>36</v>
      </c>
      <c r="N14196" s="0" t="s">
        <v>152</v>
      </c>
      <c r="P14196" s="0" t="n">
        <f aca="false">IF(AND(OR(Dashboard!$B$5="All",D14196=Dashboard!$B$5),OR(Dashboard!$D$5="All",N14196=Dashboard!$D$5),OR(AND(C14196&lt;&gt;"",C14196&gt;=Dashboard!$F$5,C14196&lt;=Dashboard!$H$5),AND(C14196="",Dashboard!$F$5&lt;=1980,Dashboard!$H$5&gt;=2016))),1,0)</f>
        <v>1</v>
      </c>
      <c r="Q14196" s="0" t="n">
        <f aca="false">J14196*P14196+ROW()*0.00000001</f>
        <v>0.03014196</v>
      </c>
    </row>
    <row r="14197" customFormat="false" ht="15" hidden="false" customHeight="false" outlineLevel="0" collapsed="false">
      <c r="A14197" s="0" t="s">
        <v>10254</v>
      </c>
      <c r="B14197" s="0" t="s">
        <v>152</v>
      </c>
      <c r="C14197" s="0" t="n">
        <v>2006</v>
      </c>
      <c r="D14197" s="0" t="s">
        <v>58</v>
      </c>
      <c r="E14197" s="0" t="s">
        <v>124</v>
      </c>
      <c r="F14197" s="0" t="n">
        <v>0</v>
      </c>
      <c r="G14197" s="0" t="n">
        <v>0.03</v>
      </c>
      <c r="H14197" s="0" t="n">
        <v>0</v>
      </c>
      <c r="I14197" s="0" t="n">
        <v>0.01</v>
      </c>
      <c r="J14197" s="0" t="n">
        <v>0.03</v>
      </c>
      <c r="K14197" s="0" t="n">
        <v>71</v>
      </c>
      <c r="L14197" s="0" t="n">
        <v>7.2</v>
      </c>
      <c r="M14197" s="0" t="s">
        <v>103</v>
      </c>
      <c r="N14197" s="0" t="s">
        <v>152</v>
      </c>
      <c r="O14197" s="0" t="s">
        <v>37</v>
      </c>
      <c r="P14197" s="0" t="n">
        <f aca="false">IF(AND(OR(Dashboard!$B$5="All",D14197=Dashboard!$B$5),OR(Dashboard!$D$5="All",N14197=Dashboard!$D$5),OR(AND(C14197&lt;&gt;"",C14197&gt;=Dashboard!$F$5,C14197&lt;=Dashboard!$H$5),AND(C14197="",Dashboard!$F$5&lt;=1980,Dashboard!$H$5&gt;=2016))),1,0)</f>
        <v>1</v>
      </c>
      <c r="Q14197" s="0" t="n">
        <f aca="false">J14197*P14197+ROW()*0.00000001</f>
        <v>0.03014197</v>
      </c>
    </row>
    <row r="14198" customFormat="false" ht="15" hidden="false" customHeight="false" outlineLevel="0" collapsed="false">
      <c r="A14198" s="0" t="s">
        <v>10255</v>
      </c>
      <c r="B14198" s="0" t="s">
        <v>70</v>
      </c>
      <c r="C14198" s="0" t="n">
        <v>2007</v>
      </c>
      <c r="D14198" s="0" t="s">
        <v>41</v>
      </c>
      <c r="E14198" s="0" t="s">
        <v>1929</v>
      </c>
      <c r="F14198" s="0" t="n">
        <v>0</v>
      </c>
      <c r="G14198" s="0" t="n">
        <v>0</v>
      </c>
      <c r="H14198" s="0" t="n">
        <v>0.03</v>
      </c>
      <c r="I14198" s="0" t="n">
        <v>0</v>
      </c>
      <c r="J14198" s="0" t="n">
        <v>0.03</v>
      </c>
      <c r="N14198" s="0" t="s">
        <v>74</v>
      </c>
      <c r="P14198" s="0" t="n">
        <f aca="false">IF(AND(OR(Dashboard!$B$5="All",D14198=Dashboard!$B$5),OR(Dashboard!$D$5="All",N14198=Dashboard!$D$5),OR(AND(C14198&lt;&gt;"",C14198&gt;=Dashboard!$F$5,C14198&lt;=Dashboard!$H$5),AND(C14198="",Dashboard!$F$5&lt;=1980,Dashboard!$H$5&gt;=2016))),1,0)</f>
        <v>1</v>
      </c>
      <c r="Q14198" s="0" t="n">
        <f aca="false">J14198*P14198+ROW()*0.00000001</f>
        <v>0.03014198</v>
      </c>
    </row>
    <row r="14199" customFormat="false" ht="15" hidden="false" customHeight="false" outlineLevel="0" collapsed="false">
      <c r="A14199" s="0" t="s">
        <v>10256</v>
      </c>
      <c r="B14199" s="0" t="s">
        <v>76</v>
      </c>
      <c r="C14199" s="0" t="n">
        <v>2002</v>
      </c>
      <c r="D14199" s="0" t="s">
        <v>34</v>
      </c>
      <c r="E14199" s="0" t="s">
        <v>220</v>
      </c>
      <c r="F14199" s="0" t="n">
        <v>0.02</v>
      </c>
      <c r="G14199" s="0" t="n">
        <v>0.01</v>
      </c>
      <c r="H14199" s="0" t="n">
        <v>0</v>
      </c>
      <c r="I14199" s="0" t="n">
        <v>0</v>
      </c>
      <c r="J14199" s="0" t="n">
        <v>0.03</v>
      </c>
      <c r="K14199" s="0" t="n">
        <v>59</v>
      </c>
      <c r="M14199" s="0" t="s">
        <v>36</v>
      </c>
      <c r="N14199" s="0" t="s">
        <v>74</v>
      </c>
      <c r="O14199" s="0" t="s">
        <v>53</v>
      </c>
      <c r="P14199" s="0" t="n">
        <f aca="false">IF(AND(OR(Dashboard!$B$5="All",D14199=Dashboard!$B$5),OR(Dashboard!$D$5="All",N14199=Dashboard!$D$5),OR(AND(C14199&lt;&gt;"",C14199&gt;=Dashboard!$F$5,C14199&lt;=Dashboard!$H$5),AND(C14199="",Dashboard!$F$5&lt;=1980,Dashboard!$H$5&gt;=2016))),1,0)</f>
        <v>1</v>
      </c>
      <c r="Q14199" s="0" t="n">
        <f aca="false">J14199*P14199+ROW()*0.00000001</f>
        <v>0.03014199</v>
      </c>
    </row>
    <row r="14200" customFormat="false" ht="15" hidden="false" customHeight="false" outlineLevel="0" collapsed="false">
      <c r="A14200" s="0" t="s">
        <v>3758</v>
      </c>
      <c r="B14200" s="0" t="s">
        <v>186</v>
      </c>
      <c r="C14200" s="0" t="n">
        <v>2005</v>
      </c>
      <c r="D14200" s="0" t="s">
        <v>34</v>
      </c>
      <c r="E14200" s="0" t="s">
        <v>91</v>
      </c>
      <c r="F14200" s="0" t="n">
        <v>0.03</v>
      </c>
      <c r="G14200" s="0" t="n">
        <v>0.01</v>
      </c>
      <c r="H14200" s="0" t="n">
        <v>0</v>
      </c>
      <c r="I14200" s="0" t="n">
        <v>0</v>
      </c>
      <c r="J14200" s="0" t="n">
        <v>0.03</v>
      </c>
      <c r="M14200" s="0" t="s">
        <v>103</v>
      </c>
      <c r="N14200" s="0" t="s">
        <v>35</v>
      </c>
      <c r="P14200" s="0" t="n">
        <f aca="false">IF(AND(OR(Dashboard!$B$5="All",D14200=Dashboard!$B$5),OR(Dashboard!$D$5="All",N14200=Dashboard!$D$5),OR(AND(C14200&lt;&gt;"",C14200&gt;=Dashboard!$F$5,C14200&lt;=Dashboard!$H$5),AND(C14200="",Dashboard!$F$5&lt;=1980,Dashboard!$H$5&gt;=2016))),1,0)</f>
        <v>1</v>
      </c>
      <c r="Q14200" s="0" t="n">
        <f aca="false">J14200*P14200+ROW()*0.00000001</f>
        <v>0.030142</v>
      </c>
    </row>
    <row r="14201" customFormat="false" ht="15" hidden="false" customHeight="false" outlineLevel="0" collapsed="false">
      <c r="A14201" s="0" t="s">
        <v>10257</v>
      </c>
      <c r="B14201" s="0" t="s">
        <v>33</v>
      </c>
      <c r="C14201" s="0" t="n">
        <v>2007</v>
      </c>
      <c r="D14201" s="0" t="s">
        <v>71</v>
      </c>
      <c r="E14201" s="0" t="s">
        <v>328</v>
      </c>
      <c r="F14201" s="0" t="n">
        <v>0</v>
      </c>
      <c r="G14201" s="0" t="n">
        <v>0</v>
      </c>
      <c r="H14201" s="0" t="n">
        <v>0.03</v>
      </c>
      <c r="I14201" s="0" t="n">
        <v>0</v>
      </c>
      <c r="J14201" s="0" t="n">
        <v>0.03</v>
      </c>
      <c r="N14201" s="0" t="s">
        <v>35</v>
      </c>
      <c r="P14201" s="0" t="n">
        <f aca="false">IF(AND(OR(Dashboard!$B$5="All",D14201=Dashboard!$B$5),OR(Dashboard!$D$5="All",N14201=Dashboard!$D$5),OR(AND(C14201&lt;&gt;"",C14201&gt;=Dashboard!$F$5,C14201&lt;=Dashboard!$H$5),AND(C14201="",Dashboard!$F$5&lt;=1980,Dashboard!$H$5&gt;=2016))),1,0)</f>
        <v>1</v>
      </c>
      <c r="Q14201" s="0" t="n">
        <f aca="false">J14201*P14201+ROW()*0.00000001</f>
        <v>0.03014201</v>
      </c>
    </row>
    <row r="14202" customFormat="false" ht="15" hidden="false" customHeight="false" outlineLevel="0" collapsed="false">
      <c r="A14202" s="0" t="s">
        <v>6923</v>
      </c>
      <c r="B14202" s="0" t="s">
        <v>85</v>
      </c>
      <c r="C14202" s="0" t="n">
        <v>2003</v>
      </c>
      <c r="D14202" s="0" t="s">
        <v>71</v>
      </c>
      <c r="E14202" s="0" t="s">
        <v>124</v>
      </c>
      <c r="F14202" s="0" t="n">
        <v>0.02</v>
      </c>
      <c r="G14202" s="0" t="n">
        <v>0.01</v>
      </c>
      <c r="H14202" s="0" t="n">
        <v>0</v>
      </c>
      <c r="I14202" s="0" t="n">
        <v>0</v>
      </c>
      <c r="J14202" s="0" t="n">
        <v>0.03</v>
      </c>
      <c r="K14202" s="0" t="n">
        <v>60</v>
      </c>
      <c r="M14202" s="0" t="s">
        <v>103</v>
      </c>
      <c r="N14202" s="0" t="s">
        <v>35</v>
      </c>
      <c r="O14202" s="0" t="s">
        <v>53</v>
      </c>
      <c r="P14202" s="0" t="n">
        <f aca="false">IF(AND(OR(Dashboard!$B$5="All",D14202=Dashboard!$B$5),OR(Dashboard!$D$5="All",N14202=Dashboard!$D$5),OR(AND(C14202&lt;&gt;"",C14202&gt;=Dashboard!$F$5,C14202&lt;=Dashboard!$H$5),AND(C14202="",Dashboard!$F$5&lt;=1980,Dashboard!$H$5&gt;=2016))),1,0)</f>
        <v>1</v>
      </c>
      <c r="Q14202" s="0" t="n">
        <f aca="false">J14202*P14202+ROW()*0.00000001</f>
        <v>0.03014202</v>
      </c>
    </row>
    <row r="14203" customFormat="false" ht="15" hidden="false" customHeight="false" outlineLevel="0" collapsed="false">
      <c r="A14203" s="0" t="s">
        <v>10085</v>
      </c>
      <c r="B14203" s="0" t="s">
        <v>70</v>
      </c>
      <c r="C14203" s="0" t="n">
        <v>2011</v>
      </c>
      <c r="D14203" s="0" t="s">
        <v>114</v>
      </c>
      <c r="E14203" s="0" t="s">
        <v>328</v>
      </c>
      <c r="F14203" s="0" t="n">
        <v>0</v>
      </c>
      <c r="G14203" s="0" t="n">
        <v>0</v>
      </c>
      <c r="H14203" s="0" t="n">
        <v>0.03</v>
      </c>
      <c r="I14203" s="0" t="n">
        <v>0</v>
      </c>
      <c r="J14203" s="0" t="n">
        <v>0.03</v>
      </c>
      <c r="N14203" s="0" t="s">
        <v>74</v>
      </c>
      <c r="P14203" s="0" t="n">
        <f aca="false">IF(AND(OR(Dashboard!$B$5="All",D14203=Dashboard!$B$5),OR(Dashboard!$D$5="All",N14203=Dashboard!$D$5),OR(AND(C14203&lt;&gt;"",C14203&gt;=Dashboard!$F$5,C14203&lt;=Dashboard!$H$5),AND(C14203="",Dashboard!$F$5&lt;=1980,Dashboard!$H$5&gt;=2016))),1,0)</f>
        <v>1</v>
      </c>
      <c r="Q14203" s="0" t="n">
        <f aca="false">J14203*P14203+ROW()*0.00000001</f>
        <v>0.03014203</v>
      </c>
    </row>
    <row r="14204" customFormat="false" ht="15" hidden="false" customHeight="false" outlineLevel="0" collapsed="false">
      <c r="A14204" s="0" t="s">
        <v>10258</v>
      </c>
      <c r="B14204" s="0" t="s">
        <v>97</v>
      </c>
      <c r="C14204" s="0" t="n">
        <v>2012</v>
      </c>
      <c r="D14204" s="0" t="s">
        <v>71</v>
      </c>
      <c r="E14204" s="0" t="s">
        <v>2334</v>
      </c>
      <c r="F14204" s="0" t="n">
        <v>0</v>
      </c>
      <c r="G14204" s="0" t="n">
        <v>0</v>
      </c>
      <c r="H14204" s="0" t="n">
        <v>0.03</v>
      </c>
      <c r="I14204" s="0" t="n">
        <v>0</v>
      </c>
      <c r="J14204" s="0" t="n">
        <v>0.03</v>
      </c>
      <c r="N14204" s="0" t="s">
        <v>35</v>
      </c>
      <c r="P14204" s="0" t="n">
        <f aca="false">IF(AND(OR(Dashboard!$B$5="All",D14204=Dashboard!$B$5),OR(Dashboard!$D$5="All",N14204=Dashboard!$D$5),OR(AND(C14204&lt;&gt;"",C14204&gt;=Dashboard!$F$5,C14204&lt;=Dashboard!$H$5),AND(C14204="",Dashboard!$F$5&lt;=1980,Dashboard!$H$5&gt;=2016))),1,0)</f>
        <v>1</v>
      </c>
      <c r="Q14204" s="0" t="n">
        <f aca="false">J14204*P14204+ROW()*0.00000001</f>
        <v>0.03014204</v>
      </c>
    </row>
    <row r="14205" customFormat="false" ht="15" hidden="false" customHeight="false" outlineLevel="0" collapsed="false">
      <c r="A14205" s="0" t="s">
        <v>10259</v>
      </c>
      <c r="B14205" s="0" t="s">
        <v>117</v>
      </c>
      <c r="C14205" s="0" t="n">
        <v>1998</v>
      </c>
      <c r="D14205" s="0" t="s">
        <v>246</v>
      </c>
      <c r="E14205" s="0" t="s">
        <v>220</v>
      </c>
      <c r="F14205" s="0" t="n">
        <v>0.02</v>
      </c>
      <c r="G14205" s="0" t="n">
        <v>0.01</v>
      </c>
      <c r="H14205" s="0" t="n">
        <v>0</v>
      </c>
      <c r="I14205" s="0" t="n">
        <v>0</v>
      </c>
      <c r="J14205" s="0" t="n">
        <v>0.03</v>
      </c>
      <c r="N14205" s="0" t="s">
        <v>74</v>
      </c>
      <c r="P14205" s="0" t="n">
        <f aca="false">IF(AND(OR(Dashboard!$B$5="All",D14205=Dashboard!$B$5),OR(Dashboard!$D$5="All",N14205=Dashboard!$D$5),OR(AND(C14205&lt;&gt;"",C14205&gt;=Dashboard!$F$5,C14205&lt;=Dashboard!$H$5),AND(C14205="",Dashboard!$F$5&lt;=1980,Dashboard!$H$5&gt;=2016))),1,0)</f>
        <v>1</v>
      </c>
      <c r="Q14205" s="0" t="n">
        <f aca="false">J14205*P14205+ROW()*0.00000001</f>
        <v>0.03014205</v>
      </c>
    </row>
    <row r="14206" customFormat="false" ht="15" hidden="false" customHeight="false" outlineLevel="0" collapsed="false">
      <c r="A14206" s="0" t="s">
        <v>3105</v>
      </c>
      <c r="B14206" s="0" t="s">
        <v>152</v>
      </c>
      <c r="C14206" s="0" t="n">
        <v>2006</v>
      </c>
      <c r="D14206" s="0" t="s">
        <v>71</v>
      </c>
      <c r="E14206" s="0" t="s">
        <v>257</v>
      </c>
      <c r="F14206" s="0" t="n">
        <v>0</v>
      </c>
      <c r="G14206" s="0" t="n">
        <v>0.03</v>
      </c>
      <c r="H14206" s="0" t="n">
        <v>0</v>
      </c>
      <c r="I14206" s="0" t="n">
        <v>0.01</v>
      </c>
      <c r="J14206" s="0" t="n">
        <v>0.03</v>
      </c>
      <c r="K14206" s="0" t="n">
        <v>82</v>
      </c>
      <c r="L14206" s="0" t="n">
        <v>8.8</v>
      </c>
      <c r="M14206" s="0" t="s">
        <v>73</v>
      </c>
      <c r="N14206" s="0" t="s">
        <v>152</v>
      </c>
      <c r="O14206" s="0" t="s">
        <v>42</v>
      </c>
      <c r="P14206" s="0" t="n">
        <f aca="false">IF(AND(OR(Dashboard!$B$5="All",D14206=Dashboard!$B$5),OR(Dashboard!$D$5="All",N14206=Dashboard!$D$5),OR(AND(C14206&lt;&gt;"",C14206&gt;=Dashboard!$F$5,C14206&lt;=Dashboard!$H$5),AND(C14206="",Dashboard!$F$5&lt;=1980,Dashboard!$H$5&gt;=2016))),1,0)</f>
        <v>1</v>
      </c>
      <c r="Q14206" s="0" t="n">
        <f aca="false">J14206*P14206+ROW()*0.00000001</f>
        <v>0.03014206</v>
      </c>
    </row>
    <row r="14207" customFormat="false" ht="15" hidden="false" customHeight="false" outlineLevel="0" collapsed="false">
      <c r="A14207" s="0" t="s">
        <v>10260</v>
      </c>
      <c r="B14207" s="0" t="s">
        <v>50</v>
      </c>
      <c r="C14207" s="0" t="n">
        <v>2006</v>
      </c>
      <c r="D14207" s="0" t="s">
        <v>114</v>
      </c>
      <c r="E14207" s="0" t="s">
        <v>1002</v>
      </c>
      <c r="F14207" s="0" t="n">
        <v>0</v>
      </c>
      <c r="G14207" s="0" t="n">
        <v>0</v>
      </c>
      <c r="H14207" s="0" t="n">
        <v>0.03</v>
      </c>
      <c r="I14207" s="0" t="n">
        <v>0</v>
      </c>
      <c r="J14207" s="0" t="n">
        <v>0.03</v>
      </c>
      <c r="N14207" s="0" t="s">
        <v>35</v>
      </c>
      <c r="P14207" s="0" t="n">
        <f aca="false">IF(AND(OR(Dashboard!$B$5="All",D14207=Dashboard!$B$5),OR(Dashboard!$D$5="All",N14207=Dashboard!$D$5),OR(AND(C14207&lt;&gt;"",C14207&gt;=Dashboard!$F$5,C14207&lt;=Dashboard!$H$5),AND(C14207="",Dashboard!$F$5&lt;=1980,Dashboard!$H$5&gt;=2016))),1,0)</f>
        <v>1</v>
      </c>
      <c r="Q14207" s="0" t="n">
        <f aca="false">J14207*P14207+ROW()*0.00000001</f>
        <v>0.03014207</v>
      </c>
    </row>
    <row r="14208" customFormat="false" ht="15" hidden="false" customHeight="false" outlineLevel="0" collapsed="false">
      <c r="A14208" s="0" t="s">
        <v>10261</v>
      </c>
      <c r="B14208" s="0" t="s">
        <v>76</v>
      </c>
      <c r="C14208" s="0" t="n">
        <v>2009</v>
      </c>
      <c r="D14208" s="0" t="s">
        <v>114</v>
      </c>
      <c r="E14208" s="0" t="s">
        <v>782</v>
      </c>
      <c r="F14208" s="0" t="n">
        <v>0</v>
      </c>
      <c r="G14208" s="0" t="n">
        <v>0</v>
      </c>
      <c r="H14208" s="0" t="n">
        <v>0.03</v>
      </c>
      <c r="I14208" s="0" t="n">
        <v>0</v>
      </c>
      <c r="J14208" s="0" t="n">
        <v>0.03</v>
      </c>
      <c r="N14208" s="0" t="s">
        <v>74</v>
      </c>
      <c r="P14208" s="0" t="n">
        <f aca="false">IF(AND(OR(Dashboard!$B$5="All",D14208=Dashboard!$B$5),OR(Dashboard!$D$5="All",N14208=Dashboard!$D$5),OR(AND(C14208&lt;&gt;"",C14208&gt;=Dashboard!$F$5,C14208&lt;=Dashboard!$H$5),AND(C14208="",Dashboard!$F$5&lt;=1980,Dashboard!$H$5&gt;=2016))),1,0)</f>
        <v>1</v>
      </c>
      <c r="Q14208" s="0" t="n">
        <f aca="false">J14208*P14208+ROW()*0.00000001</f>
        <v>0.03014208</v>
      </c>
    </row>
    <row r="14209" customFormat="false" ht="15" hidden="false" customHeight="false" outlineLevel="0" collapsed="false">
      <c r="A14209" s="0" t="s">
        <v>10262</v>
      </c>
      <c r="B14209" s="0" t="s">
        <v>94</v>
      </c>
      <c r="C14209" s="0" t="n">
        <v>2016</v>
      </c>
      <c r="D14209" s="0" t="s">
        <v>56</v>
      </c>
      <c r="E14209" s="0" t="s">
        <v>10263</v>
      </c>
      <c r="F14209" s="0" t="n">
        <v>0.03</v>
      </c>
      <c r="G14209" s="0" t="n">
        <v>0</v>
      </c>
      <c r="H14209" s="0" t="n">
        <v>0</v>
      </c>
      <c r="I14209" s="0" t="n">
        <v>0.01</v>
      </c>
      <c r="J14209" s="0" t="n">
        <v>0.03</v>
      </c>
      <c r="K14209" s="0" t="n">
        <v>77</v>
      </c>
      <c r="L14209" s="0" t="n">
        <v>6.9</v>
      </c>
      <c r="M14209" s="0" t="s">
        <v>73</v>
      </c>
      <c r="N14209" s="0" t="s">
        <v>74</v>
      </c>
      <c r="O14209" s="0" t="s">
        <v>37</v>
      </c>
      <c r="P14209" s="0" t="n">
        <f aca="false">IF(AND(OR(Dashboard!$B$5="All",D14209=Dashboard!$B$5),OR(Dashboard!$D$5="All",N14209=Dashboard!$D$5),OR(AND(C14209&lt;&gt;"",C14209&gt;=Dashboard!$F$5,C14209&lt;=Dashboard!$H$5),AND(C14209="",Dashboard!$F$5&lt;=1980,Dashboard!$H$5&gt;=2016))),1,0)</f>
        <v>1</v>
      </c>
      <c r="Q14209" s="0" t="n">
        <f aca="false">J14209*P14209+ROW()*0.00000001</f>
        <v>0.03014209</v>
      </c>
    </row>
    <row r="14210" customFormat="false" ht="15" hidden="false" customHeight="false" outlineLevel="0" collapsed="false">
      <c r="A14210" s="0" t="s">
        <v>4796</v>
      </c>
      <c r="B14210" s="0" t="s">
        <v>152</v>
      </c>
      <c r="C14210" s="0" t="n">
        <v>2009</v>
      </c>
      <c r="D14210" s="0" t="s">
        <v>56</v>
      </c>
      <c r="E14210" s="0" t="s">
        <v>1485</v>
      </c>
      <c r="F14210" s="0" t="n">
        <v>0.02</v>
      </c>
      <c r="G14210" s="0" t="n">
        <v>0.01</v>
      </c>
      <c r="H14210" s="0" t="n">
        <v>0</v>
      </c>
      <c r="I14210" s="0" t="n">
        <v>0</v>
      </c>
      <c r="J14210" s="0" t="n">
        <v>0.03</v>
      </c>
      <c r="K14210" s="0" t="n">
        <v>72</v>
      </c>
      <c r="L14210" s="0" t="n">
        <v>7</v>
      </c>
      <c r="M14210" s="0" t="s">
        <v>103</v>
      </c>
      <c r="N14210" s="0" t="s">
        <v>152</v>
      </c>
      <c r="O14210" s="0" t="s">
        <v>37</v>
      </c>
      <c r="P14210" s="0" t="n">
        <f aca="false">IF(AND(OR(Dashboard!$B$5="All",D14210=Dashboard!$B$5),OR(Dashboard!$D$5="All",N14210=Dashboard!$D$5),OR(AND(C14210&lt;&gt;"",C14210&gt;=Dashboard!$F$5,C14210&lt;=Dashboard!$H$5),AND(C14210="",Dashboard!$F$5&lt;=1980,Dashboard!$H$5&gt;=2016))),1,0)</f>
        <v>1</v>
      </c>
      <c r="Q14210" s="0" t="n">
        <f aca="false">J14210*P14210+ROW()*0.00000001</f>
        <v>0.0301421</v>
      </c>
    </row>
    <row r="14211" customFormat="false" ht="15" hidden="false" customHeight="false" outlineLevel="0" collapsed="false">
      <c r="A14211" s="0" t="s">
        <v>10264</v>
      </c>
      <c r="B14211" s="0" t="s">
        <v>76</v>
      </c>
      <c r="C14211" s="0" t="n">
        <v>2006</v>
      </c>
      <c r="D14211" s="0" t="s">
        <v>114</v>
      </c>
      <c r="E14211" s="0" t="s">
        <v>10265</v>
      </c>
      <c r="F14211" s="0" t="n">
        <v>0</v>
      </c>
      <c r="G14211" s="0" t="n">
        <v>0</v>
      </c>
      <c r="H14211" s="0" t="n">
        <v>0.03</v>
      </c>
      <c r="I14211" s="0" t="n">
        <v>0</v>
      </c>
      <c r="J14211" s="0" t="n">
        <v>0.03</v>
      </c>
      <c r="N14211" s="0" t="s">
        <v>74</v>
      </c>
      <c r="P14211" s="0" t="n">
        <f aca="false">IF(AND(OR(Dashboard!$B$5="All",D14211=Dashboard!$B$5),OR(Dashboard!$D$5="All",N14211=Dashboard!$D$5),OR(AND(C14211&lt;&gt;"",C14211&gt;=Dashboard!$F$5,C14211&lt;=Dashboard!$H$5),AND(C14211="",Dashboard!$F$5&lt;=1980,Dashboard!$H$5&gt;=2016))),1,0)</f>
        <v>1</v>
      </c>
      <c r="Q14211" s="0" t="n">
        <f aca="false">J14211*P14211+ROW()*0.00000001</f>
        <v>0.03014211</v>
      </c>
    </row>
    <row r="14212" customFormat="false" ht="15" hidden="false" customHeight="false" outlineLevel="0" collapsed="false">
      <c r="A14212" s="0" t="s">
        <v>10266</v>
      </c>
      <c r="B14212" s="0" t="s">
        <v>85</v>
      </c>
      <c r="D14212" s="0" t="s">
        <v>16</v>
      </c>
      <c r="E14212" s="0" t="s">
        <v>418</v>
      </c>
      <c r="F14212" s="0" t="n">
        <v>0.02</v>
      </c>
      <c r="G14212" s="0" t="n">
        <v>0.01</v>
      </c>
      <c r="H14212" s="0" t="n">
        <v>0</v>
      </c>
      <c r="I14212" s="0" t="n">
        <v>0</v>
      </c>
      <c r="J14212" s="0" t="n">
        <v>0.03</v>
      </c>
      <c r="K14212" s="0" t="n">
        <v>75</v>
      </c>
      <c r="L14212" s="0" t="n">
        <v>8</v>
      </c>
      <c r="M14212" s="0" t="s">
        <v>36</v>
      </c>
      <c r="N14212" s="0" t="s">
        <v>35</v>
      </c>
      <c r="O14212" s="0" t="s">
        <v>37</v>
      </c>
      <c r="P14212" s="0" t="n">
        <f aca="false">IF(AND(OR(Dashboard!$B$5="All",D14212=Dashboard!$B$5),OR(Dashboard!$D$5="All",N14212=Dashboard!$D$5),OR(AND(C14212&lt;&gt;"",C14212&gt;=Dashboard!$F$5,C14212&lt;=Dashboard!$H$5),AND(C14212="",Dashboard!$F$5&lt;=1980,Dashboard!$H$5&gt;=2016))),1,0)</f>
        <v>1</v>
      </c>
      <c r="Q14212" s="0" t="n">
        <f aca="false">J14212*P14212+ROW()*0.00000001</f>
        <v>0.03014212</v>
      </c>
    </row>
    <row r="14213" customFormat="false" ht="15" hidden="false" customHeight="false" outlineLevel="0" collapsed="false">
      <c r="A14213" s="0" t="s">
        <v>3499</v>
      </c>
      <c r="B14213" s="0" t="s">
        <v>152</v>
      </c>
      <c r="C14213" s="0" t="n">
        <v>2010</v>
      </c>
      <c r="D14213" s="0" t="s">
        <v>46</v>
      </c>
      <c r="E14213" s="0" t="s">
        <v>154</v>
      </c>
      <c r="F14213" s="0" t="n">
        <v>0</v>
      </c>
      <c r="G14213" s="0" t="n">
        <v>0.03</v>
      </c>
      <c r="H14213" s="0" t="n">
        <v>0</v>
      </c>
      <c r="I14213" s="0" t="n">
        <v>0.01</v>
      </c>
      <c r="J14213" s="0" t="n">
        <v>0.03</v>
      </c>
      <c r="K14213" s="0" t="n">
        <v>72</v>
      </c>
      <c r="L14213" s="0" t="n">
        <v>7.5</v>
      </c>
      <c r="M14213" s="0" t="s">
        <v>73</v>
      </c>
      <c r="N14213" s="0" t="s">
        <v>152</v>
      </c>
      <c r="O14213" s="0" t="s">
        <v>37</v>
      </c>
      <c r="P14213" s="0" t="n">
        <f aca="false">IF(AND(OR(Dashboard!$B$5="All",D14213=Dashboard!$B$5),OR(Dashboard!$D$5="All",N14213=Dashboard!$D$5),OR(AND(C14213&lt;&gt;"",C14213&gt;=Dashboard!$F$5,C14213&lt;=Dashboard!$H$5),AND(C14213="",Dashboard!$F$5&lt;=1980,Dashboard!$H$5&gt;=2016))),1,0)</f>
        <v>1</v>
      </c>
      <c r="Q14213" s="0" t="n">
        <f aca="false">J14213*P14213+ROW()*0.00000001</f>
        <v>0.03014213</v>
      </c>
    </row>
    <row r="14214" customFormat="false" ht="15" hidden="false" customHeight="false" outlineLevel="0" collapsed="false">
      <c r="A14214" s="0" t="s">
        <v>10267</v>
      </c>
      <c r="B14214" s="0" t="s">
        <v>152</v>
      </c>
      <c r="C14214" s="0" t="n">
        <v>1998</v>
      </c>
      <c r="D14214" s="0" t="s">
        <v>46</v>
      </c>
      <c r="E14214" s="0" t="s">
        <v>2089</v>
      </c>
      <c r="F14214" s="0" t="n">
        <v>0.01</v>
      </c>
      <c r="G14214" s="0" t="n">
        <v>0.02</v>
      </c>
      <c r="H14214" s="0" t="n">
        <v>0</v>
      </c>
      <c r="I14214" s="0" t="n">
        <v>0</v>
      </c>
      <c r="J14214" s="0" t="n">
        <v>0.03</v>
      </c>
      <c r="K14214" s="0" t="n">
        <v>91</v>
      </c>
      <c r="L14214" s="0" t="n">
        <v>9.2</v>
      </c>
      <c r="M14214" s="0" t="s">
        <v>103</v>
      </c>
      <c r="N14214" s="0" t="s">
        <v>152</v>
      </c>
      <c r="O14214" s="0" t="s">
        <v>60</v>
      </c>
      <c r="P14214" s="0" t="n">
        <f aca="false">IF(AND(OR(Dashboard!$B$5="All",D14214=Dashboard!$B$5),OR(Dashboard!$D$5="All",N14214=Dashboard!$D$5),OR(AND(C14214&lt;&gt;"",C14214&gt;=Dashboard!$F$5,C14214&lt;=Dashboard!$H$5),AND(C14214="",Dashboard!$F$5&lt;=1980,Dashboard!$H$5&gt;=2016))),1,0)</f>
        <v>1</v>
      </c>
      <c r="Q14214" s="0" t="n">
        <f aca="false">J14214*P14214+ROW()*0.00000001</f>
        <v>0.03014214</v>
      </c>
    </row>
    <row r="14215" customFormat="false" ht="15" hidden="false" customHeight="false" outlineLevel="0" collapsed="false">
      <c r="A14215" s="0" t="s">
        <v>10268</v>
      </c>
      <c r="B14215" s="0" t="s">
        <v>76</v>
      </c>
      <c r="C14215" s="0" t="n">
        <v>2002</v>
      </c>
      <c r="D14215" s="0" t="s">
        <v>52</v>
      </c>
      <c r="E14215" s="0" t="s">
        <v>89</v>
      </c>
      <c r="F14215" s="0" t="n">
        <v>0</v>
      </c>
      <c r="G14215" s="0" t="n">
        <v>0</v>
      </c>
      <c r="H14215" s="0" t="n">
        <v>0.03</v>
      </c>
      <c r="I14215" s="0" t="n">
        <v>0</v>
      </c>
      <c r="J14215" s="0" t="n">
        <v>0.03</v>
      </c>
      <c r="N14215" s="0" t="s">
        <v>74</v>
      </c>
      <c r="P14215" s="0" t="n">
        <f aca="false">IF(AND(OR(Dashboard!$B$5="All",D14215=Dashboard!$B$5),OR(Dashboard!$D$5="All",N14215=Dashboard!$D$5),OR(AND(C14215&lt;&gt;"",C14215&gt;=Dashboard!$F$5,C14215&lt;=Dashboard!$H$5),AND(C14215="",Dashboard!$F$5&lt;=1980,Dashboard!$H$5&gt;=2016))),1,0)</f>
        <v>1</v>
      </c>
      <c r="Q14215" s="0" t="n">
        <f aca="false">J14215*P14215+ROW()*0.00000001</f>
        <v>0.03014215</v>
      </c>
    </row>
    <row r="14216" customFormat="false" ht="15" hidden="false" customHeight="false" outlineLevel="0" collapsed="false">
      <c r="A14216" s="0" t="s">
        <v>10269</v>
      </c>
      <c r="B14216" s="0" t="s">
        <v>164</v>
      </c>
      <c r="C14216" s="0" t="n">
        <v>2008</v>
      </c>
      <c r="D14216" s="0" t="s">
        <v>48</v>
      </c>
      <c r="E14216" s="0" t="s">
        <v>2960</v>
      </c>
      <c r="F14216" s="0" t="n">
        <v>0.03</v>
      </c>
      <c r="G14216" s="0" t="n">
        <v>0</v>
      </c>
      <c r="H14216" s="0" t="n">
        <v>0</v>
      </c>
      <c r="I14216" s="0" t="n">
        <v>0</v>
      </c>
      <c r="J14216" s="0" t="n">
        <v>0.03</v>
      </c>
      <c r="M14216" s="0" t="s">
        <v>36</v>
      </c>
      <c r="N14216" s="0" t="s">
        <v>74</v>
      </c>
      <c r="P14216" s="0" t="n">
        <f aca="false">IF(AND(OR(Dashboard!$B$5="All",D14216=Dashboard!$B$5),OR(Dashboard!$D$5="All",N14216=Dashboard!$D$5),OR(AND(C14216&lt;&gt;"",C14216&gt;=Dashboard!$F$5,C14216&lt;=Dashboard!$H$5),AND(C14216="",Dashboard!$F$5&lt;=1980,Dashboard!$H$5&gt;=2016))),1,0)</f>
        <v>1</v>
      </c>
      <c r="Q14216" s="0" t="n">
        <f aca="false">J14216*P14216+ROW()*0.00000001</f>
        <v>0.03014216</v>
      </c>
    </row>
    <row r="14217" customFormat="false" ht="15" hidden="false" customHeight="false" outlineLevel="0" collapsed="false">
      <c r="A14217" s="0" t="s">
        <v>9826</v>
      </c>
      <c r="B14217" s="0" t="s">
        <v>186</v>
      </c>
      <c r="C14217" s="0" t="n">
        <v>2003</v>
      </c>
      <c r="D14217" s="0" t="s">
        <v>41</v>
      </c>
      <c r="E14217" s="0" t="s">
        <v>449</v>
      </c>
      <c r="F14217" s="0" t="n">
        <v>0.03</v>
      </c>
      <c r="G14217" s="0" t="n">
        <v>0.01</v>
      </c>
      <c r="H14217" s="0" t="n">
        <v>0</v>
      </c>
      <c r="I14217" s="0" t="n">
        <v>0</v>
      </c>
      <c r="J14217" s="0" t="n">
        <v>0.03</v>
      </c>
      <c r="N14217" s="0" t="s">
        <v>35</v>
      </c>
      <c r="P14217" s="0" t="n">
        <f aca="false">IF(AND(OR(Dashboard!$B$5="All",D14217=Dashboard!$B$5),OR(Dashboard!$D$5="All",N14217=Dashboard!$D$5),OR(AND(C14217&lt;&gt;"",C14217&gt;=Dashboard!$F$5,C14217&lt;=Dashboard!$H$5),AND(C14217="",Dashboard!$F$5&lt;=1980,Dashboard!$H$5&gt;=2016))),1,0)</f>
        <v>1</v>
      </c>
      <c r="Q14217" s="0" t="n">
        <f aca="false">J14217*P14217+ROW()*0.00000001</f>
        <v>0.03014217</v>
      </c>
    </row>
    <row r="14218" customFormat="false" ht="15" hidden="false" customHeight="false" outlineLevel="0" collapsed="false">
      <c r="A14218" s="0" t="s">
        <v>10270</v>
      </c>
      <c r="B14218" s="0" t="s">
        <v>50</v>
      </c>
      <c r="C14218" s="0" t="n">
        <v>2008</v>
      </c>
      <c r="D14218" s="0" t="s">
        <v>58</v>
      </c>
      <c r="E14218" s="0" t="s">
        <v>195</v>
      </c>
      <c r="F14218" s="0" t="n">
        <v>0.03</v>
      </c>
      <c r="G14218" s="0" t="n">
        <v>0</v>
      </c>
      <c r="H14218" s="0" t="n">
        <v>0</v>
      </c>
      <c r="I14218" s="0" t="n">
        <v>0</v>
      </c>
      <c r="J14218" s="0" t="n">
        <v>0.03</v>
      </c>
      <c r="M14218" s="0" t="s">
        <v>125</v>
      </c>
      <c r="N14218" s="0" t="s">
        <v>35</v>
      </c>
      <c r="P14218" s="0" t="n">
        <f aca="false">IF(AND(OR(Dashboard!$B$5="All",D14218=Dashboard!$B$5),OR(Dashboard!$D$5="All",N14218=Dashboard!$D$5),OR(AND(C14218&lt;&gt;"",C14218&gt;=Dashboard!$F$5,C14218&lt;=Dashboard!$H$5),AND(C14218="",Dashboard!$F$5&lt;=1980,Dashboard!$H$5&gt;=2016))),1,0)</f>
        <v>1</v>
      </c>
      <c r="Q14218" s="0" t="n">
        <f aca="false">J14218*P14218+ROW()*0.00000001</f>
        <v>0.03014218</v>
      </c>
    </row>
    <row r="14219" customFormat="false" ht="15" hidden="false" customHeight="false" outlineLevel="0" collapsed="false">
      <c r="A14219" s="0" t="s">
        <v>10271</v>
      </c>
      <c r="B14219" s="0" t="s">
        <v>97</v>
      </c>
      <c r="C14219" s="0" t="n">
        <v>2015</v>
      </c>
      <c r="D14219" s="0" t="s">
        <v>48</v>
      </c>
      <c r="E14219" s="0" t="s">
        <v>1862</v>
      </c>
      <c r="F14219" s="0" t="n">
        <v>0</v>
      </c>
      <c r="G14219" s="0" t="n">
        <v>0.03</v>
      </c>
      <c r="H14219" s="0" t="n">
        <v>0</v>
      </c>
      <c r="I14219" s="0" t="n">
        <v>0</v>
      </c>
      <c r="J14219" s="0" t="n">
        <v>0.03</v>
      </c>
      <c r="N14219" s="0" t="s">
        <v>35</v>
      </c>
      <c r="P14219" s="0" t="n">
        <f aca="false">IF(AND(OR(Dashboard!$B$5="All",D14219=Dashboard!$B$5),OR(Dashboard!$D$5="All",N14219=Dashboard!$D$5),OR(AND(C14219&lt;&gt;"",C14219&gt;=Dashboard!$F$5,C14219&lt;=Dashboard!$H$5),AND(C14219="",Dashboard!$F$5&lt;=1980,Dashboard!$H$5&gt;=2016))),1,0)</f>
        <v>1</v>
      </c>
      <c r="Q14219" s="0" t="n">
        <f aca="false">J14219*P14219+ROW()*0.00000001</f>
        <v>0.03014219</v>
      </c>
    </row>
    <row r="14220" customFormat="false" ht="15" hidden="false" customHeight="false" outlineLevel="0" collapsed="false">
      <c r="A14220" s="0" t="s">
        <v>6387</v>
      </c>
      <c r="B14220" s="0" t="s">
        <v>85</v>
      </c>
      <c r="C14220" s="0" t="n">
        <v>2001</v>
      </c>
      <c r="D14220" s="0" t="s">
        <v>41</v>
      </c>
      <c r="E14220" s="0" t="s">
        <v>3332</v>
      </c>
      <c r="F14220" s="0" t="n">
        <v>0.02</v>
      </c>
      <c r="G14220" s="0" t="n">
        <v>0.01</v>
      </c>
      <c r="H14220" s="0" t="n">
        <v>0</v>
      </c>
      <c r="I14220" s="0" t="n">
        <v>0</v>
      </c>
      <c r="J14220" s="0" t="n">
        <v>0.03</v>
      </c>
      <c r="K14220" s="0" t="n">
        <v>68</v>
      </c>
      <c r="M14220" s="0" t="s">
        <v>36</v>
      </c>
      <c r="N14220" s="0" t="s">
        <v>35</v>
      </c>
      <c r="O14220" s="0" t="s">
        <v>67</v>
      </c>
      <c r="P14220" s="0" t="n">
        <f aca="false">IF(AND(OR(Dashboard!$B$5="All",D14220=Dashboard!$B$5),OR(Dashboard!$D$5="All",N14220=Dashboard!$D$5),OR(AND(C14220&lt;&gt;"",C14220&gt;=Dashboard!$F$5,C14220&lt;=Dashboard!$H$5),AND(C14220="",Dashboard!$F$5&lt;=1980,Dashboard!$H$5&gt;=2016))),1,0)</f>
        <v>1</v>
      </c>
      <c r="Q14220" s="0" t="n">
        <f aca="false">J14220*P14220+ROW()*0.00000001</f>
        <v>0.0301422</v>
      </c>
    </row>
    <row r="14221" customFormat="false" ht="15" hidden="false" customHeight="false" outlineLevel="0" collapsed="false">
      <c r="A14221" s="0" t="s">
        <v>3348</v>
      </c>
      <c r="B14221" s="0" t="s">
        <v>152</v>
      </c>
      <c r="C14221" s="0" t="n">
        <v>2003</v>
      </c>
      <c r="D14221" s="0" t="s">
        <v>56</v>
      </c>
      <c r="E14221" s="0" t="s">
        <v>91</v>
      </c>
      <c r="F14221" s="0" t="n">
        <v>0</v>
      </c>
      <c r="G14221" s="0" t="n">
        <v>0.03</v>
      </c>
      <c r="H14221" s="0" t="n">
        <v>0</v>
      </c>
      <c r="I14221" s="0" t="n">
        <v>0</v>
      </c>
      <c r="J14221" s="0" t="n">
        <v>0.03</v>
      </c>
      <c r="K14221" s="0" t="n">
        <v>81</v>
      </c>
      <c r="L14221" s="0" t="n">
        <v>8.6</v>
      </c>
      <c r="M14221" s="0" t="s">
        <v>103</v>
      </c>
      <c r="N14221" s="0" t="s">
        <v>152</v>
      </c>
      <c r="O14221" s="0" t="s">
        <v>42</v>
      </c>
      <c r="P14221" s="0" t="n">
        <f aca="false">IF(AND(OR(Dashboard!$B$5="All",D14221=Dashboard!$B$5),OR(Dashboard!$D$5="All",N14221=Dashboard!$D$5),OR(AND(C14221&lt;&gt;"",C14221&gt;=Dashboard!$F$5,C14221&lt;=Dashboard!$H$5),AND(C14221="",Dashboard!$F$5&lt;=1980,Dashboard!$H$5&gt;=2016))),1,0)</f>
        <v>1</v>
      </c>
      <c r="Q14221" s="0" t="n">
        <f aca="false">J14221*P14221+ROW()*0.00000001</f>
        <v>0.03014221</v>
      </c>
    </row>
    <row r="14222" customFormat="false" ht="15" hidden="false" customHeight="false" outlineLevel="0" collapsed="false">
      <c r="A14222" s="0" t="s">
        <v>1171</v>
      </c>
      <c r="B14222" s="0" t="s">
        <v>186</v>
      </c>
      <c r="C14222" s="0" t="n">
        <v>2003</v>
      </c>
      <c r="D14222" s="0" t="s">
        <v>56</v>
      </c>
      <c r="E14222" s="0" t="s">
        <v>418</v>
      </c>
      <c r="F14222" s="0" t="n">
        <v>0.03</v>
      </c>
      <c r="G14222" s="0" t="n">
        <v>0.01</v>
      </c>
      <c r="H14222" s="0" t="n">
        <v>0</v>
      </c>
      <c r="I14222" s="0" t="n">
        <v>0</v>
      </c>
      <c r="J14222" s="0" t="n">
        <v>0.03</v>
      </c>
      <c r="K14222" s="0" t="n">
        <v>79</v>
      </c>
      <c r="L14222" s="0" t="n">
        <v>7.3</v>
      </c>
      <c r="M14222" s="0" t="s">
        <v>73</v>
      </c>
      <c r="N14222" s="0" t="s">
        <v>35</v>
      </c>
      <c r="O14222" s="0" t="s">
        <v>37</v>
      </c>
      <c r="P14222" s="0" t="n">
        <f aca="false">IF(AND(OR(Dashboard!$B$5="All",D14222=Dashboard!$B$5),OR(Dashboard!$D$5="All",N14222=Dashboard!$D$5),OR(AND(C14222&lt;&gt;"",C14222&gt;=Dashboard!$F$5,C14222&lt;=Dashboard!$H$5),AND(C14222="",Dashboard!$F$5&lt;=1980,Dashboard!$H$5&gt;=2016))),1,0)</f>
        <v>1</v>
      </c>
      <c r="Q14222" s="0" t="n">
        <f aca="false">J14222*P14222+ROW()*0.00000001</f>
        <v>0.03014222</v>
      </c>
    </row>
    <row r="14223" customFormat="false" ht="15" hidden="false" customHeight="false" outlineLevel="0" collapsed="false">
      <c r="A14223" s="0" t="s">
        <v>10272</v>
      </c>
      <c r="B14223" s="0" t="s">
        <v>97</v>
      </c>
      <c r="C14223" s="0" t="n">
        <v>2015</v>
      </c>
      <c r="D14223" s="0" t="s">
        <v>46</v>
      </c>
      <c r="E14223" s="0" t="s">
        <v>10273</v>
      </c>
      <c r="F14223" s="0" t="n">
        <v>0.02</v>
      </c>
      <c r="G14223" s="0" t="n">
        <v>0</v>
      </c>
      <c r="H14223" s="0" t="n">
        <v>0.01</v>
      </c>
      <c r="I14223" s="0" t="n">
        <v>0</v>
      </c>
      <c r="J14223" s="0" t="n">
        <v>0.03</v>
      </c>
      <c r="N14223" s="0" t="s">
        <v>35</v>
      </c>
      <c r="P14223" s="0" t="n">
        <f aca="false">IF(AND(OR(Dashboard!$B$5="All",D14223=Dashboard!$B$5),OR(Dashboard!$D$5="All",N14223=Dashboard!$D$5),OR(AND(C14223&lt;&gt;"",C14223&gt;=Dashboard!$F$5,C14223&lt;=Dashboard!$H$5),AND(C14223="",Dashboard!$F$5&lt;=1980,Dashboard!$H$5&gt;=2016))),1,0)</f>
        <v>1</v>
      </c>
      <c r="Q14223" s="0" t="n">
        <f aca="false">J14223*P14223+ROW()*0.00000001</f>
        <v>0.03014223</v>
      </c>
    </row>
    <row r="14224" customFormat="false" ht="15" hidden="false" customHeight="false" outlineLevel="0" collapsed="false">
      <c r="A14224" s="0" t="s">
        <v>10274</v>
      </c>
      <c r="B14224" s="0" t="s">
        <v>94</v>
      </c>
      <c r="C14224" s="0" t="n">
        <v>2016</v>
      </c>
      <c r="D14224" s="0" t="s">
        <v>46</v>
      </c>
      <c r="E14224" s="0" t="s">
        <v>782</v>
      </c>
      <c r="F14224" s="0" t="n">
        <v>0</v>
      </c>
      <c r="G14224" s="0" t="n">
        <v>0</v>
      </c>
      <c r="H14224" s="0" t="n">
        <v>0.03</v>
      </c>
      <c r="I14224" s="0" t="n">
        <v>0</v>
      </c>
      <c r="J14224" s="0" t="n">
        <v>0.03</v>
      </c>
      <c r="N14224" s="0" t="s">
        <v>74</v>
      </c>
      <c r="P14224" s="0" t="n">
        <f aca="false">IF(AND(OR(Dashboard!$B$5="All",D14224=Dashboard!$B$5),OR(Dashboard!$D$5="All",N14224=Dashboard!$D$5),OR(AND(C14224&lt;&gt;"",C14224&gt;=Dashboard!$F$5,C14224&lt;=Dashboard!$H$5),AND(C14224="",Dashboard!$F$5&lt;=1980,Dashboard!$H$5&gt;=2016))),1,0)</f>
        <v>1</v>
      </c>
      <c r="Q14224" s="0" t="n">
        <f aca="false">J14224*P14224+ROW()*0.00000001</f>
        <v>0.03014224</v>
      </c>
    </row>
    <row r="14225" customFormat="false" ht="15" hidden="false" customHeight="false" outlineLevel="0" collapsed="false">
      <c r="A14225" s="0" t="s">
        <v>10275</v>
      </c>
      <c r="B14225" s="0" t="s">
        <v>50</v>
      </c>
      <c r="C14225" s="0" t="n">
        <v>2011</v>
      </c>
      <c r="D14225" s="0" t="s">
        <v>46</v>
      </c>
      <c r="E14225" s="0" t="s">
        <v>1173</v>
      </c>
      <c r="F14225" s="0" t="n">
        <v>0</v>
      </c>
      <c r="G14225" s="0" t="n">
        <v>0</v>
      </c>
      <c r="H14225" s="0" t="n">
        <v>0.03</v>
      </c>
      <c r="I14225" s="0" t="n">
        <v>0</v>
      </c>
      <c r="J14225" s="0" t="n">
        <v>0.03</v>
      </c>
      <c r="N14225" s="0" t="s">
        <v>35</v>
      </c>
      <c r="P14225" s="0" t="n">
        <f aca="false">IF(AND(OR(Dashboard!$B$5="All",D14225=Dashboard!$B$5),OR(Dashboard!$D$5="All",N14225=Dashboard!$D$5),OR(AND(C14225&lt;&gt;"",C14225&gt;=Dashboard!$F$5,C14225&lt;=Dashboard!$H$5),AND(C14225="",Dashboard!$F$5&lt;=1980,Dashboard!$H$5&gt;=2016))),1,0)</f>
        <v>1</v>
      </c>
      <c r="Q14225" s="0" t="n">
        <f aca="false">J14225*P14225+ROW()*0.00000001</f>
        <v>0.03014225</v>
      </c>
    </row>
    <row r="14226" customFormat="false" ht="15" hidden="false" customHeight="false" outlineLevel="0" collapsed="false">
      <c r="A14226" s="0" t="s">
        <v>10276</v>
      </c>
      <c r="B14226" s="0" t="s">
        <v>3087</v>
      </c>
      <c r="C14226" s="0" t="n">
        <v>2001</v>
      </c>
      <c r="D14226" s="0" t="s">
        <v>246</v>
      </c>
      <c r="E14226" s="0" t="s">
        <v>328</v>
      </c>
      <c r="F14226" s="0" t="n">
        <v>0</v>
      </c>
      <c r="G14226" s="0" t="n">
        <v>0</v>
      </c>
      <c r="H14226" s="0" t="n">
        <v>0.03</v>
      </c>
      <c r="I14226" s="0" t="n">
        <v>0</v>
      </c>
      <c r="J14226" s="0" t="n">
        <v>0.03</v>
      </c>
      <c r="N14226" s="0" t="s">
        <v>161</v>
      </c>
      <c r="P14226" s="0" t="n">
        <f aca="false">IF(AND(OR(Dashboard!$B$5="All",D14226=Dashboard!$B$5),OR(Dashboard!$D$5="All",N14226=Dashboard!$D$5),OR(AND(C14226&lt;&gt;"",C14226&gt;=Dashboard!$F$5,C14226&lt;=Dashboard!$H$5),AND(C14226="",Dashboard!$F$5&lt;=1980,Dashboard!$H$5&gt;=2016))),1,0)</f>
        <v>1</v>
      </c>
      <c r="Q14226" s="0" t="n">
        <f aca="false">J14226*P14226+ROW()*0.00000001</f>
        <v>0.03014226</v>
      </c>
    </row>
    <row r="14227" customFormat="false" ht="15" hidden="false" customHeight="false" outlineLevel="0" collapsed="false">
      <c r="A14227" s="0" t="s">
        <v>10277</v>
      </c>
      <c r="B14227" s="0" t="s">
        <v>76</v>
      </c>
      <c r="C14227" s="0" t="n">
        <v>2003</v>
      </c>
      <c r="D14227" s="0" t="s">
        <v>56</v>
      </c>
      <c r="E14227" s="0" t="s">
        <v>160</v>
      </c>
      <c r="F14227" s="0" t="n">
        <v>0.02</v>
      </c>
      <c r="G14227" s="0" t="n">
        <v>0.01</v>
      </c>
      <c r="H14227" s="0" t="n">
        <v>0</v>
      </c>
      <c r="I14227" s="0" t="n">
        <v>0</v>
      </c>
      <c r="J14227" s="0" t="n">
        <v>0.03</v>
      </c>
      <c r="K14227" s="0" t="n">
        <v>73</v>
      </c>
      <c r="L14227" s="0" t="n">
        <v>9</v>
      </c>
      <c r="M14227" s="0" t="s">
        <v>103</v>
      </c>
      <c r="N14227" s="0" t="s">
        <v>74</v>
      </c>
      <c r="O14227" s="0" t="s">
        <v>37</v>
      </c>
      <c r="P14227" s="0" t="n">
        <f aca="false">IF(AND(OR(Dashboard!$B$5="All",D14227=Dashboard!$B$5),OR(Dashboard!$D$5="All",N14227=Dashboard!$D$5),OR(AND(C14227&lt;&gt;"",C14227&gt;=Dashboard!$F$5,C14227&lt;=Dashboard!$H$5),AND(C14227="",Dashboard!$F$5&lt;=1980,Dashboard!$H$5&gt;=2016))),1,0)</f>
        <v>1</v>
      </c>
      <c r="Q14227" s="0" t="n">
        <f aca="false">J14227*P14227+ROW()*0.00000001</f>
        <v>0.03014227</v>
      </c>
    </row>
    <row r="14228" customFormat="false" ht="15" hidden="false" customHeight="false" outlineLevel="0" collapsed="false">
      <c r="A14228" s="0" t="s">
        <v>8199</v>
      </c>
      <c r="B14228" s="0" t="s">
        <v>152</v>
      </c>
      <c r="C14228" s="0" t="n">
        <v>2005</v>
      </c>
      <c r="D14228" s="0" t="s">
        <v>71</v>
      </c>
      <c r="E14228" s="0" t="s">
        <v>1551</v>
      </c>
      <c r="F14228" s="0" t="n">
        <v>0</v>
      </c>
      <c r="G14228" s="0" t="n">
        <v>0.03</v>
      </c>
      <c r="H14228" s="0" t="n">
        <v>0</v>
      </c>
      <c r="I14228" s="0" t="n">
        <v>0</v>
      </c>
      <c r="J14228" s="0" t="n">
        <v>0.03</v>
      </c>
      <c r="N14228" s="0" t="s">
        <v>152</v>
      </c>
      <c r="P14228" s="0" t="n">
        <f aca="false">IF(AND(OR(Dashboard!$B$5="All",D14228=Dashboard!$B$5),OR(Dashboard!$D$5="All",N14228=Dashboard!$D$5),OR(AND(C14228&lt;&gt;"",C14228&gt;=Dashboard!$F$5,C14228&lt;=Dashboard!$H$5),AND(C14228="",Dashboard!$F$5&lt;=1980,Dashboard!$H$5&gt;=2016))),1,0)</f>
        <v>1</v>
      </c>
      <c r="Q14228" s="0" t="n">
        <f aca="false">J14228*P14228+ROW()*0.00000001</f>
        <v>0.03014228</v>
      </c>
    </row>
    <row r="14229" customFormat="false" ht="15" hidden="false" customHeight="false" outlineLevel="0" collapsed="false">
      <c r="A14229" s="0" t="s">
        <v>10278</v>
      </c>
      <c r="B14229" s="0" t="s">
        <v>144</v>
      </c>
      <c r="C14229" s="0" t="n">
        <v>2005</v>
      </c>
      <c r="D14229" s="0" t="s">
        <v>56</v>
      </c>
      <c r="E14229" s="0" t="s">
        <v>6759</v>
      </c>
      <c r="F14229" s="0" t="n">
        <v>0.03</v>
      </c>
      <c r="G14229" s="0" t="n">
        <v>0.01</v>
      </c>
      <c r="H14229" s="0" t="n">
        <v>0</v>
      </c>
      <c r="I14229" s="0" t="n">
        <v>0</v>
      </c>
      <c r="J14229" s="0" t="n">
        <v>0.03</v>
      </c>
      <c r="K14229" s="0" t="n">
        <v>60</v>
      </c>
      <c r="L14229" s="0" t="n">
        <v>6.5</v>
      </c>
      <c r="M14229" s="0" t="s">
        <v>73</v>
      </c>
      <c r="N14229" s="0" t="s">
        <v>66</v>
      </c>
      <c r="O14229" s="0" t="s">
        <v>53</v>
      </c>
      <c r="P14229" s="0" t="n">
        <f aca="false">IF(AND(OR(Dashboard!$B$5="All",D14229=Dashboard!$B$5),OR(Dashboard!$D$5="All",N14229=Dashboard!$D$5),OR(AND(C14229&lt;&gt;"",C14229&gt;=Dashboard!$F$5,C14229&lt;=Dashboard!$H$5),AND(C14229="",Dashboard!$F$5&lt;=1980,Dashboard!$H$5&gt;=2016))),1,0)</f>
        <v>1</v>
      </c>
      <c r="Q14229" s="0" t="n">
        <f aca="false">J14229*P14229+ROW()*0.00000001</f>
        <v>0.03014229</v>
      </c>
    </row>
    <row r="14230" customFormat="false" ht="15" hidden="false" customHeight="false" outlineLevel="0" collapsed="false">
      <c r="A14230" s="0" t="s">
        <v>10279</v>
      </c>
      <c r="B14230" s="0" t="s">
        <v>76</v>
      </c>
      <c r="C14230" s="0" t="n">
        <v>2007</v>
      </c>
      <c r="D14230" s="0" t="s">
        <v>34</v>
      </c>
      <c r="E14230" s="0" t="s">
        <v>2331</v>
      </c>
      <c r="F14230" s="0" t="n">
        <v>0</v>
      </c>
      <c r="G14230" s="0" t="n">
        <v>0</v>
      </c>
      <c r="H14230" s="0" t="n">
        <v>0.03</v>
      </c>
      <c r="I14230" s="0" t="n">
        <v>0</v>
      </c>
      <c r="J14230" s="0" t="n">
        <v>0.03</v>
      </c>
      <c r="K14230" s="0" t="n">
        <v>32</v>
      </c>
      <c r="L14230" s="0" t="n">
        <v>4</v>
      </c>
      <c r="M14230" s="0" t="s">
        <v>36</v>
      </c>
      <c r="N14230" s="0" t="s">
        <v>74</v>
      </c>
      <c r="O14230" s="0" t="s">
        <v>177</v>
      </c>
      <c r="P14230" s="0" t="n">
        <f aca="false">IF(AND(OR(Dashboard!$B$5="All",D14230=Dashboard!$B$5),OR(Dashboard!$D$5="All",N14230=Dashboard!$D$5),OR(AND(C14230&lt;&gt;"",C14230&gt;=Dashboard!$F$5,C14230&lt;=Dashboard!$H$5),AND(C14230="",Dashboard!$F$5&lt;=1980,Dashboard!$H$5&gt;=2016))),1,0)</f>
        <v>1</v>
      </c>
      <c r="Q14230" s="0" t="n">
        <f aca="false">J14230*P14230+ROW()*0.00000001</f>
        <v>0.0301423</v>
      </c>
    </row>
    <row r="14231" customFormat="false" ht="15" hidden="false" customHeight="false" outlineLevel="0" collapsed="false">
      <c r="A14231" s="0" t="s">
        <v>10280</v>
      </c>
      <c r="B14231" s="0" t="s">
        <v>33</v>
      </c>
      <c r="C14231" s="0" t="n">
        <v>2007</v>
      </c>
      <c r="D14231" s="0" t="s">
        <v>34</v>
      </c>
      <c r="E14231" s="0" t="s">
        <v>220</v>
      </c>
      <c r="F14231" s="0" t="n">
        <v>0</v>
      </c>
      <c r="G14231" s="0" t="n">
        <v>0</v>
      </c>
      <c r="H14231" s="0" t="n">
        <v>0.03</v>
      </c>
      <c r="I14231" s="0" t="n">
        <v>0</v>
      </c>
      <c r="J14231" s="0" t="n">
        <v>0.03</v>
      </c>
      <c r="N14231" s="0" t="s">
        <v>35</v>
      </c>
      <c r="P14231" s="0" t="n">
        <f aca="false">IF(AND(OR(Dashboard!$B$5="All",D14231=Dashboard!$B$5),OR(Dashboard!$D$5="All",N14231=Dashboard!$D$5),OR(AND(C14231&lt;&gt;"",C14231&gt;=Dashboard!$F$5,C14231&lt;=Dashboard!$H$5),AND(C14231="",Dashboard!$F$5&lt;=1980,Dashboard!$H$5&gt;=2016))),1,0)</f>
        <v>1</v>
      </c>
      <c r="Q14231" s="0" t="n">
        <f aca="false">J14231*P14231+ROW()*0.00000001</f>
        <v>0.03014231</v>
      </c>
    </row>
    <row r="14232" customFormat="false" ht="15" hidden="false" customHeight="false" outlineLevel="0" collapsed="false">
      <c r="A14232" s="0" t="s">
        <v>10281</v>
      </c>
      <c r="B14232" s="0" t="s">
        <v>76</v>
      </c>
      <c r="C14232" s="0" t="n">
        <v>2007</v>
      </c>
      <c r="D14232" s="0" t="s">
        <v>52</v>
      </c>
      <c r="E14232" s="0" t="s">
        <v>782</v>
      </c>
      <c r="F14232" s="0" t="n">
        <v>0</v>
      </c>
      <c r="G14232" s="0" t="n">
        <v>0</v>
      </c>
      <c r="H14232" s="0" t="n">
        <v>0.03</v>
      </c>
      <c r="I14232" s="0" t="n">
        <v>0</v>
      </c>
      <c r="J14232" s="0" t="n">
        <v>0.03</v>
      </c>
      <c r="N14232" s="0" t="s">
        <v>74</v>
      </c>
      <c r="P14232" s="0" t="n">
        <f aca="false">IF(AND(OR(Dashboard!$B$5="All",D14232=Dashboard!$B$5),OR(Dashboard!$D$5="All",N14232=Dashboard!$D$5),OR(AND(C14232&lt;&gt;"",C14232&gt;=Dashboard!$F$5,C14232&lt;=Dashboard!$H$5),AND(C14232="",Dashboard!$F$5&lt;=1980,Dashboard!$H$5&gt;=2016))),1,0)</f>
        <v>1</v>
      </c>
      <c r="Q14232" s="0" t="n">
        <f aca="false">J14232*P14232+ROW()*0.00000001</f>
        <v>0.03014232</v>
      </c>
    </row>
    <row r="14233" customFormat="false" ht="15" hidden="false" customHeight="false" outlineLevel="0" collapsed="false">
      <c r="A14233" s="0" t="s">
        <v>10282</v>
      </c>
      <c r="B14233" s="0" t="s">
        <v>76</v>
      </c>
      <c r="C14233" s="0" t="n">
        <v>2004</v>
      </c>
      <c r="D14233" s="0" t="s">
        <v>46</v>
      </c>
      <c r="E14233" s="0" t="s">
        <v>211</v>
      </c>
      <c r="F14233" s="0" t="n">
        <v>0.02</v>
      </c>
      <c r="G14233" s="0" t="n">
        <v>0.01</v>
      </c>
      <c r="H14233" s="0" t="n">
        <v>0</v>
      </c>
      <c r="I14233" s="0" t="n">
        <v>0</v>
      </c>
      <c r="J14233" s="0" t="n">
        <v>0.03</v>
      </c>
      <c r="K14233" s="0" t="n">
        <v>62</v>
      </c>
      <c r="L14233" s="0" t="n">
        <v>7.8</v>
      </c>
      <c r="M14233" s="0" t="s">
        <v>103</v>
      </c>
      <c r="N14233" s="0" t="s">
        <v>74</v>
      </c>
      <c r="O14233" s="0" t="s">
        <v>67</v>
      </c>
      <c r="P14233" s="0" t="n">
        <f aca="false">IF(AND(OR(Dashboard!$B$5="All",D14233=Dashboard!$B$5),OR(Dashboard!$D$5="All",N14233=Dashboard!$D$5),OR(AND(C14233&lt;&gt;"",C14233&gt;=Dashboard!$F$5,C14233&lt;=Dashboard!$H$5),AND(C14233="",Dashboard!$F$5&lt;=1980,Dashboard!$H$5&gt;=2016))),1,0)</f>
        <v>1</v>
      </c>
      <c r="Q14233" s="0" t="n">
        <f aca="false">J14233*P14233+ROW()*0.00000001</f>
        <v>0.03014233</v>
      </c>
    </row>
    <row r="14234" customFormat="false" ht="15" hidden="false" customHeight="false" outlineLevel="0" collapsed="false">
      <c r="A14234" s="0" t="s">
        <v>10283</v>
      </c>
      <c r="B14234" s="0" t="s">
        <v>76</v>
      </c>
      <c r="C14234" s="0" t="n">
        <v>2004</v>
      </c>
      <c r="D14234" s="0" t="s">
        <v>71</v>
      </c>
      <c r="E14234" s="0" t="s">
        <v>328</v>
      </c>
      <c r="F14234" s="0" t="n">
        <v>0.02</v>
      </c>
      <c r="G14234" s="0" t="n">
        <v>0.01</v>
      </c>
      <c r="H14234" s="0" t="n">
        <v>0</v>
      </c>
      <c r="I14234" s="0" t="n">
        <v>0</v>
      </c>
      <c r="J14234" s="0" t="n">
        <v>0.03</v>
      </c>
      <c r="K14234" s="0" t="n">
        <v>48</v>
      </c>
      <c r="L14234" s="0" t="n">
        <v>8.7</v>
      </c>
      <c r="M14234" s="0" t="s">
        <v>103</v>
      </c>
      <c r="N14234" s="0" t="s">
        <v>74</v>
      </c>
      <c r="O14234" s="0" t="s">
        <v>177</v>
      </c>
      <c r="P14234" s="0" t="n">
        <f aca="false">IF(AND(OR(Dashboard!$B$5="All",D14234=Dashboard!$B$5),OR(Dashboard!$D$5="All",N14234=Dashboard!$D$5),OR(AND(C14234&lt;&gt;"",C14234&gt;=Dashboard!$F$5,C14234&lt;=Dashboard!$H$5),AND(C14234="",Dashboard!$F$5&lt;=1980,Dashboard!$H$5&gt;=2016))),1,0)</f>
        <v>1</v>
      </c>
      <c r="Q14234" s="0" t="n">
        <f aca="false">J14234*P14234+ROW()*0.00000001</f>
        <v>0.03014234</v>
      </c>
    </row>
    <row r="14235" customFormat="false" ht="15" hidden="false" customHeight="false" outlineLevel="0" collapsed="false">
      <c r="A14235" s="0" t="s">
        <v>5612</v>
      </c>
      <c r="B14235" s="0" t="s">
        <v>164</v>
      </c>
      <c r="C14235" s="0" t="n">
        <v>2005</v>
      </c>
      <c r="D14235" s="0" t="s">
        <v>41</v>
      </c>
      <c r="E14235" s="0" t="s">
        <v>89</v>
      </c>
      <c r="F14235" s="0" t="n">
        <v>0.02</v>
      </c>
      <c r="G14235" s="0" t="n">
        <v>0.01</v>
      </c>
      <c r="H14235" s="0" t="n">
        <v>0</v>
      </c>
      <c r="I14235" s="0" t="n">
        <v>0</v>
      </c>
      <c r="J14235" s="0" t="n">
        <v>0.03</v>
      </c>
      <c r="K14235" s="0" t="n">
        <v>67</v>
      </c>
      <c r="L14235" s="0" t="n">
        <v>7.8</v>
      </c>
      <c r="M14235" s="0" t="s">
        <v>36</v>
      </c>
      <c r="N14235" s="0" t="s">
        <v>74</v>
      </c>
      <c r="O14235" s="0" t="s">
        <v>67</v>
      </c>
      <c r="P14235" s="0" t="n">
        <f aca="false">IF(AND(OR(Dashboard!$B$5="All",D14235=Dashboard!$B$5),OR(Dashboard!$D$5="All",N14235=Dashboard!$D$5),OR(AND(C14235&lt;&gt;"",C14235&gt;=Dashboard!$F$5,C14235&lt;=Dashboard!$H$5),AND(C14235="",Dashboard!$F$5&lt;=1980,Dashboard!$H$5&gt;=2016))),1,0)</f>
        <v>1</v>
      </c>
      <c r="Q14235" s="0" t="n">
        <f aca="false">J14235*P14235+ROW()*0.00000001</f>
        <v>0.03014235</v>
      </c>
    </row>
    <row r="14236" customFormat="false" ht="15" hidden="false" customHeight="false" outlineLevel="0" collapsed="false">
      <c r="A14236" s="0" t="s">
        <v>10284</v>
      </c>
      <c r="B14236" s="0" t="s">
        <v>50</v>
      </c>
      <c r="C14236" s="0" t="n">
        <v>2008</v>
      </c>
      <c r="D14236" s="0" t="s">
        <v>58</v>
      </c>
      <c r="E14236" s="0" t="s">
        <v>220</v>
      </c>
      <c r="F14236" s="0" t="n">
        <v>0</v>
      </c>
      <c r="G14236" s="0" t="n">
        <v>0</v>
      </c>
      <c r="H14236" s="0" t="n">
        <v>0.03</v>
      </c>
      <c r="I14236" s="0" t="n">
        <v>0</v>
      </c>
      <c r="J14236" s="0" t="n">
        <v>0.03</v>
      </c>
      <c r="N14236" s="0" t="s">
        <v>35</v>
      </c>
      <c r="P14236" s="0" t="n">
        <f aca="false">IF(AND(OR(Dashboard!$B$5="All",D14236=Dashboard!$B$5),OR(Dashboard!$D$5="All",N14236=Dashboard!$D$5),OR(AND(C14236&lt;&gt;"",C14236&gt;=Dashboard!$F$5,C14236&lt;=Dashboard!$H$5),AND(C14236="",Dashboard!$F$5&lt;=1980,Dashboard!$H$5&gt;=2016))),1,0)</f>
        <v>1</v>
      </c>
      <c r="Q14236" s="0" t="n">
        <f aca="false">J14236*P14236+ROW()*0.00000001</f>
        <v>0.03014236</v>
      </c>
    </row>
    <row r="14237" customFormat="false" ht="15" hidden="false" customHeight="false" outlineLevel="0" collapsed="false">
      <c r="A14237" s="0" t="s">
        <v>10285</v>
      </c>
      <c r="B14237" s="0" t="s">
        <v>117</v>
      </c>
      <c r="C14237" s="0" t="n">
        <v>1996</v>
      </c>
      <c r="D14237" s="0" t="s">
        <v>71</v>
      </c>
      <c r="E14237" s="0" t="s">
        <v>449</v>
      </c>
      <c r="F14237" s="0" t="n">
        <v>0.02</v>
      </c>
      <c r="G14237" s="0" t="n">
        <v>0.01</v>
      </c>
      <c r="H14237" s="0" t="n">
        <v>0</v>
      </c>
      <c r="I14237" s="0" t="n">
        <v>0</v>
      </c>
      <c r="J14237" s="0" t="n">
        <v>0.03</v>
      </c>
      <c r="N14237" s="0" t="s">
        <v>74</v>
      </c>
      <c r="P14237" s="0" t="n">
        <f aca="false">IF(AND(OR(Dashboard!$B$5="All",D14237=Dashboard!$B$5),OR(Dashboard!$D$5="All",N14237=Dashboard!$D$5),OR(AND(C14237&lt;&gt;"",C14237&gt;=Dashboard!$F$5,C14237&lt;=Dashboard!$H$5),AND(C14237="",Dashboard!$F$5&lt;=1980,Dashboard!$H$5&gt;=2016))),1,0)</f>
        <v>1</v>
      </c>
      <c r="Q14237" s="0" t="n">
        <f aca="false">J14237*P14237+ROW()*0.00000001</f>
        <v>0.03014237</v>
      </c>
    </row>
    <row r="14238" customFormat="false" ht="15" hidden="false" customHeight="false" outlineLevel="0" collapsed="false">
      <c r="A14238" s="0" t="s">
        <v>10286</v>
      </c>
      <c r="B14238" s="0" t="s">
        <v>97</v>
      </c>
      <c r="C14238" s="0" t="n">
        <v>2013</v>
      </c>
      <c r="D14238" s="0" t="s">
        <v>246</v>
      </c>
      <c r="E14238" s="0" t="s">
        <v>782</v>
      </c>
      <c r="F14238" s="0" t="n">
        <v>0</v>
      </c>
      <c r="G14238" s="0" t="n">
        <v>0</v>
      </c>
      <c r="H14238" s="0" t="n">
        <v>0.03</v>
      </c>
      <c r="I14238" s="0" t="n">
        <v>0</v>
      </c>
      <c r="J14238" s="0" t="n">
        <v>0.03</v>
      </c>
      <c r="N14238" s="0" t="s">
        <v>35</v>
      </c>
      <c r="P14238" s="0" t="n">
        <f aca="false">IF(AND(OR(Dashboard!$B$5="All",D14238=Dashboard!$B$5),OR(Dashboard!$D$5="All",N14238=Dashboard!$D$5),OR(AND(C14238&lt;&gt;"",C14238&gt;=Dashboard!$F$5,C14238&lt;=Dashboard!$H$5),AND(C14238="",Dashboard!$F$5&lt;=1980,Dashboard!$H$5&gt;=2016))),1,0)</f>
        <v>1</v>
      </c>
      <c r="Q14238" s="0" t="n">
        <f aca="false">J14238*P14238+ROW()*0.00000001</f>
        <v>0.03014238</v>
      </c>
    </row>
    <row r="14239" customFormat="false" ht="15" hidden="false" customHeight="false" outlineLevel="0" collapsed="false">
      <c r="A14239" s="0" t="s">
        <v>10287</v>
      </c>
      <c r="B14239" s="0" t="s">
        <v>152</v>
      </c>
      <c r="C14239" s="0" t="n">
        <v>2014</v>
      </c>
      <c r="D14239" s="0" t="s">
        <v>71</v>
      </c>
      <c r="E14239" s="0" t="s">
        <v>10288</v>
      </c>
      <c r="F14239" s="0" t="n">
        <v>0</v>
      </c>
      <c r="G14239" s="0" t="n">
        <v>0.03</v>
      </c>
      <c r="H14239" s="0" t="n">
        <v>0</v>
      </c>
      <c r="I14239" s="0" t="n">
        <v>0</v>
      </c>
      <c r="J14239" s="0" t="n">
        <v>0.03</v>
      </c>
      <c r="N14239" s="0" t="s">
        <v>152</v>
      </c>
      <c r="P14239" s="0" t="n">
        <f aca="false">IF(AND(OR(Dashboard!$B$5="All",D14239=Dashboard!$B$5),OR(Dashboard!$D$5="All",N14239=Dashboard!$D$5),OR(AND(C14239&lt;&gt;"",C14239&gt;=Dashboard!$F$5,C14239&lt;=Dashboard!$H$5),AND(C14239="",Dashboard!$F$5&lt;=1980,Dashboard!$H$5&gt;=2016))),1,0)</f>
        <v>1</v>
      </c>
      <c r="Q14239" s="0" t="n">
        <f aca="false">J14239*P14239+ROW()*0.00000001</f>
        <v>0.03014239</v>
      </c>
    </row>
    <row r="14240" customFormat="false" ht="15" hidden="false" customHeight="false" outlineLevel="0" collapsed="false">
      <c r="A14240" s="0" t="s">
        <v>7570</v>
      </c>
      <c r="B14240" s="0" t="s">
        <v>186</v>
      </c>
      <c r="C14240" s="0" t="n">
        <v>2005</v>
      </c>
      <c r="D14240" s="0" t="s">
        <v>34</v>
      </c>
      <c r="E14240" s="0" t="s">
        <v>91</v>
      </c>
      <c r="F14240" s="0" t="n">
        <v>0.03</v>
      </c>
      <c r="G14240" s="0" t="n">
        <v>0.01</v>
      </c>
      <c r="H14240" s="0" t="n">
        <v>0</v>
      </c>
      <c r="I14240" s="0" t="n">
        <v>0</v>
      </c>
      <c r="J14240" s="0" t="n">
        <v>0.03</v>
      </c>
      <c r="L14240" s="0" t="n">
        <v>8.8</v>
      </c>
      <c r="M14240" s="0" t="s">
        <v>103</v>
      </c>
      <c r="N14240" s="0" t="s">
        <v>35</v>
      </c>
      <c r="P14240" s="0" t="n">
        <f aca="false">IF(AND(OR(Dashboard!$B$5="All",D14240=Dashboard!$B$5),OR(Dashboard!$D$5="All",N14240=Dashboard!$D$5),OR(AND(C14240&lt;&gt;"",C14240&gt;=Dashboard!$F$5,C14240&lt;=Dashboard!$H$5),AND(C14240="",Dashboard!$F$5&lt;=1980,Dashboard!$H$5&gt;=2016))),1,0)</f>
        <v>1</v>
      </c>
      <c r="Q14240" s="0" t="n">
        <f aca="false">J14240*P14240+ROW()*0.00000001</f>
        <v>0.0301424</v>
      </c>
    </row>
    <row r="14241" customFormat="false" ht="15" hidden="false" customHeight="false" outlineLevel="0" collapsed="false">
      <c r="A14241" s="0" t="s">
        <v>8825</v>
      </c>
      <c r="B14241" s="0" t="s">
        <v>184</v>
      </c>
      <c r="C14241" s="0" t="n">
        <v>2014</v>
      </c>
      <c r="D14241" s="0" t="s">
        <v>71</v>
      </c>
      <c r="E14241" s="0" t="s">
        <v>328</v>
      </c>
      <c r="F14241" s="0" t="n">
        <v>0.01</v>
      </c>
      <c r="G14241" s="0" t="n">
        <v>0.02</v>
      </c>
      <c r="H14241" s="0" t="n">
        <v>0</v>
      </c>
      <c r="I14241" s="0" t="n">
        <v>0</v>
      </c>
      <c r="J14241" s="0" t="n">
        <v>0.03</v>
      </c>
      <c r="L14241" s="0" t="n">
        <v>5.2</v>
      </c>
      <c r="M14241" s="0" t="s">
        <v>36</v>
      </c>
      <c r="N14241" s="0" t="s">
        <v>35</v>
      </c>
      <c r="P14241" s="0" t="n">
        <f aca="false">IF(AND(OR(Dashboard!$B$5="All",D14241=Dashboard!$B$5),OR(Dashboard!$D$5="All",N14241=Dashboard!$D$5),OR(AND(C14241&lt;&gt;"",C14241&gt;=Dashboard!$F$5,C14241&lt;=Dashboard!$H$5),AND(C14241="",Dashboard!$F$5&lt;=1980,Dashboard!$H$5&gt;=2016))),1,0)</f>
        <v>1</v>
      </c>
      <c r="Q14241" s="0" t="n">
        <f aca="false">J14241*P14241+ROW()*0.00000001</f>
        <v>0.03014241</v>
      </c>
    </row>
    <row r="14242" customFormat="false" ht="15" hidden="false" customHeight="false" outlineLevel="0" collapsed="false">
      <c r="A14242" s="0" t="s">
        <v>2891</v>
      </c>
      <c r="B14242" s="0" t="s">
        <v>64</v>
      </c>
      <c r="C14242" s="0" t="n">
        <v>2006</v>
      </c>
      <c r="D14242" s="0" t="s">
        <v>34</v>
      </c>
      <c r="E14242" s="0" t="s">
        <v>91</v>
      </c>
      <c r="F14242" s="0" t="n">
        <v>0.03</v>
      </c>
      <c r="G14242" s="0" t="n">
        <v>0</v>
      </c>
      <c r="H14242" s="0" t="n">
        <v>0</v>
      </c>
      <c r="I14242" s="0" t="n">
        <v>0</v>
      </c>
      <c r="J14242" s="0" t="n">
        <v>0.03</v>
      </c>
      <c r="K14242" s="0" t="n">
        <v>41</v>
      </c>
      <c r="L14242" s="0" t="n">
        <v>8</v>
      </c>
      <c r="M14242" s="0" t="s">
        <v>36</v>
      </c>
      <c r="N14242" s="0" t="s">
        <v>66</v>
      </c>
      <c r="O14242" s="0" t="s">
        <v>177</v>
      </c>
      <c r="P14242" s="0" t="n">
        <f aca="false">IF(AND(OR(Dashboard!$B$5="All",D14242=Dashboard!$B$5),OR(Dashboard!$D$5="All",N14242=Dashboard!$D$5),OR(AND(C14242&lt;&gt;"",C14242&gt;=Dashboard!$F$5,C14242&lt;=Dashboard!$H$5),AND(C14242="",Dashboard!$F$5&lt;=1980,Dashboard!$H$5&gt;=2016))),1,0)</f>
        <v>1</v>
      </c>
      <c r="Q14242" s="0" t="n">
        <f aca="false">J14242*P14242+ROW()*0.00000001</f>
        <v>0.03014242</v>
      </c>
    </row>
    <row r="14243" customFormat="false" ht="15" hidden="false" customHeight="false" outlineLevel="0" collapsed="false">
      <c r="A14243" s="0" t="s">
        <v>10289</v>
      </c>
      <c r="B14243" s="0" t="s">
        <v>70</v>
      </c>
      <c r="C14243" s="0" t="n">
        <v>2011</v>
      </c>
      <c r="D14243" s="0" t="s">
        <v>246</v>
      </c>
      <c r="E14243" s="0" t="s">
        <v>2334</v>
      </c>
      <c r="F14243" s="0" t="n">
        <v>0</v>
      </c>
      <c r="G14243" s="0" t="n">
        <v>0</v>
      </c>
      <c r="H14243" s="0" t="n">
        <v>0.03</v>
      </c>
      <c r="I14243" s="0" t="n">
        <v>0</v>
      </c>
      <c r="J14243" s="0" t="n">
        <v>0.03</v>
      </c>
      <c r="N14243" s="0" t="s">
        <v>74</v>
      </c>
      <c r="P14243" s="0" t="n">
        <f aca="false">IF(AND(OR(Dashboard!$B$5="All",D14243=Dashboard!$B$5),OR(Dashboard!$D$5="All",N14243=Dashboard!$D$5),OR(AND(C14243&lt;&gt;"",C14243&gt;=Dashboard!$F$5,C14243&lt;=Dashboard!$H$5),AND(C14243="",Dashboard!$F$5&lt;=1980,Dashboard!$H$5&gt;=2016))),1,0)</f>
        <v>1</v>
      </c>
      <c r="Q14243" s="0" t="n">
        <f aca="false">J14243*P14243+ROW()*0.00000001</f>
        <v>0.03014243</v>
      </c>
    </row>
    <row r="14244" customFormat="false" ht="15" hidden="false" customHeight="false" outlineLevel="0" collapsed="false">
      <c r="A14244" s="0" t="s">
        <v>5558</v>
      </c>
      <c r="B14244" s="0" t="s">
        <v>85</v>
      </c>
      <c r="C14244" s="0" t="n">
        <v>2005</v>
      </c>
      <c r="D14244" s="0" t="s">
        <v>34</v>
      </c>
      <c r="E14244" s="0" t="s">
        <v>160</v>
      </c>
      <c r="F14244" s="0" t="n">
        <v>0.02</v>
      </c>
      <c r="G14244" s="0" t="n">
        <v>0.01</v>
      </c>
      <c r="H14244" s="0" t="n">
        <v>0</v>
      </c>
      <c r="I14244" s="0" t="n">
        <v>0</v>
      </c>
      <c r="J14244" s="0" t="n">
        <v>0.03</v>
      </c>
      <c r="N14244" s="0" t="s">
        <v>35</v>
      </c>
      <c r="P14244" s="0" t="n">
        <f aca="false">IF(AND(OR(Dashboard!$B$5="All",D14244=Dashboard!$B$5),OR(Dashboard!$D$5="All",N14244=Dashboard!$D$5),OR(AND(C14244&lt;&gt;"",C14244&gt;=Dashboard!$F$5,C14244&lt;=Dashboard!$H$5),AND(C14244="",Dashboard!$F$5&lt;=1980,Dashboard!$H$5&gt;=2016))),1,0)</f>
        <v>1</v>
      </c>
      <c r="Q14244" s="0" t="n">
        <f aca="false">J14244*P14244+ROW()*0.00000001</f>
        <v>0.03014244</v>
      </c>
    </row>
    <row r="14245" customFormat="false" ht="15" hidden="false" customHeight="false" outlineLevel="0" collapsed="false">
      <c r="A14245" s="0" t="s">
        <v>10290</v>
      </c>
      <c r="B14245" s="0" t="s">
        <v>70</v>
      </c>
      <c r="C14245" s="0" t="n">
        <v>2009</v>
      </c>
      <c r="D14245" s="0" t="s">
        <v>41</v>
      </c>
      <c r="E14245" s="0" t="s">
        <v>3828</v>
      </c>
      <c r="F14245" s="0" t="n">
        <v>0</v>
      </c>
      <c r="G14245" s="0" t="n">
        <v>0.02</v>
      </c>
      <c r="H14245" s="0" t="n">
        <v>0</v>
      </c>
      <c r="I14245" s="0" t="n">
        <v>0.01</v>
      </c>
      <c r="J14245" s="0" t="n">
        <v>0.03</v>
      </c>
      <c r="K14245" s="0" t="n">
        <v>66</v>
      </c>
      <c r="L14245" s="0" t="n">
        <v>4.9</v>
      </c>
      <c r="M14245" s="0" t="s">
        <v>36</v>
      </c>
      <c r="N14245" s="0" t="s">
        <v>74</v>
      </c>
      <c r="O14245" s="0" t="s">
        <v>67</v>
      </c>
      <c r="P14245" s="0" t="n">
        <f aca="false">IF(AND(OR(Dashboard!$B$5="All",D14245=Dashboard!$B$5),OR(Dashboard!$D$5="All",N14245=Dashboard!$D$5),OR(AND(C14245&lt;&gt;"",C14245&gt;=Dashboard!$F$5,C14245&lt;=Dashboard!$H$5),AND(C14245="",Dashboard!$F$5&lt;=1980,Dashboard!$H$5&gt;=2016))),1,0)</f>
        <v>1</v>
      </c>
      <c r="Q14245" s="0" t="n">
        <f aca="false">J14245*P14245+ROW()*0.00000001</f>
        <v>0.03014245</v>
      </c>
    </row>
    <row r="14246" customFormat="false" ht="15" hidden="false" customHeight="false" outlineLevel="0" collapsed="false">
      <c r="A14246" s="0" t="s">
        <v>10291</v>
      </c>
      <c r="B14246" s="0" t="s">
        <v>97</v>
      </c>
      <c r="C14246" s="0" t="n">
        <v>2014</v>
      </c>
      <c r="D14246" s="0" t="s">
        <v>71</v>
      </c>
      <c r="E14246" s="0" t="s">
        <v>328</v>
      </c>
      <c r="F14246" s="0" t="n">
        <v>0</v>
      </c>
      <c r="G14246" s="0" t="n">
        <v>0</v>
      </c>
      <c r="H14246" s="0" t="n">
        <v>0.03</v>
      </c>
      <c r="I14246" s="0" t="n">
        <v>0</v>
      </c>
      <c r="J14246" s="0" t="n">
        <v>0.03</v>
      </c>
      <c r="N14246" s="0" t="s">
        <v>35</v>
      </c>
      <c r="P14246" s="0" t="n">
        <f aca="false">IF(AND(OR(Dashboard!$B$5="All",D14246=Dashboard!$B$5),OR(Dashboard!$D$5="All",N14246=Dashboard!$D$5),OR(AND(C14246&lt;&gt;"",C14246&gt;=Dashboard!$F$5,C14246&lt;=Dashboard!$H$5),AND(C14246="",Dashboard!$F$5&lt;=1980,Dashboard!$H$5&gt;=2016))),1,0)</f>
        <v>1</v>
      </c>
      <c r="Q14246" s="0" t="n">
        <f aca="false">J14246*P14246+ROW()*0.00000001</f>
        <v>0.03014246</v>
      </c>
    </row>
    <row r="14247" customFormat="false" ht="15" hidden="false" customHeight="false" outlineLevel="0" collapsed="false">
      <c r="A14247" s="0" t="s">
        <v>10292</v>
      </c>
      <c r="B14247" s="0" t="s">
        <v>164</v>
      </c>
      <c r="C14247" s="0" t="n">
        <v>2011</v>
      </c>
      <c r="D14247" s="0" t="s">
        <v>114</v>
      </c>
      <c r="E14247" s="0" t="s">
        <v>9683</v>
      </c>
      <c r="F14247" s="0" t="n">
        <v>0</v>
      </c>
      <c r="G14247" s="0" t="n">
        <v>0</v>
      </c>
      <c r="H14247" s="0" t="n">
        <v>0.03</v>
      </c>
      <c r="I14247" s="0" t="n">
        <v>0</v>
      </c>
      <c r="J14247" s="0" t="n">
        <v>0.03</v>
      </c>
      <c r="N14247" s="0" t="s">
        <v>74</v>
      </c>
      <c r="P14247" s="0" t="n">
        <f aca="false">IF(AND(OR(Dashboard!$B$5="All",D14247=Dashboard!$B$5),OR(Dashboard!$D$5="All",N14247=Dashboard!$D$5),OR(AND(C14247&lt;&gt;"",C14247&gt;=Dashboard!$F$5,C14247&lt;=Dashboard!$H$5),AND(C14247="",Dashboard!$F$5&lt;=1980,Dashboard!$H$5&gt;=2016))),1,0)</f>
        <v>1</v>
      </c>
      <c r="Q14247" s="0" t="n">
        <f aca="false">J14247*P14247+ROW()*0.00000001</f>
        <v>0.03014247</v>
      </c>
    </row>
    <row r="14248" customFormat="false" ht="15" hidden="false" customHeight="false" outlineLevel="0" collapsed="false">
      <c r="A14248" s="0" t="s">
        <v>10293</v>
      </c>
      <c r="B14248" s="0" t="s">
        <v>85</v>
      </c>
      <c r="C14248" s="0" t="n">
        <v>2001</v>
      </c>
      <c r="D14248" s="0" t="s">
        <v>46</v>
      </c>
      <c r="E14248" s="0" t="s">
        <v>220</v>
      </c>
      <c r="F14248" s="0" t="n">
        <v>0</v>
      </c>
      <c r="G14248" s="0" t="n">
        <v>0</v>
      </c>
      <c r="H14248" s="0" t="n">
        <v>0.03</v>
      </c>
      <c r="I14248" s="0" t="n">
        <v>0</v>
      </c>
      <c r="J14248" s="0" t="n">
        <v>0.03</v>
      </c>
      <c r="N14248" s="0" t="s">
        <v>35</v>
      </c>
      <c r="P14248" s="0" t="n">
        <f aca="false">IF(AND(OR(Dashboard!$B$5="All",D14248=Dashboard!$B$5),OR(Dashboard!$D$5="All",N14248=Dashboard!$D$5),OR(AND(C14248&lt;&gt;"",C14248&gt;=Dashboard!$F$5,C14248&lt;=Dashboard!$H$5),AND(C14248="",Dashboard!$F$5&lt;=1980,Dashboard!$H$5&gt;=2016))),1,0)</f>
        <v>1</v>
      </c>
      <c r="Q14248" s="0" t="n">
        <f aca="false">J14248*P14248+ROW()*0.00000001</f>
        <v>0.03014248</v>
      </c>
    </row>
    <row r="14249" customFormat="false" ht="15" hidden="false" customHeight="false" outlineLevel="0" collapsed="false">
      <c r="A14249" s="0" t="s">
        <v>10294</v>
      </c>
      <c r="B14249" s="0" t="s">
        <v>164</v>
      </c>
      <c r="C14249" s="0" t="n">
        <v>2009</v>
      </c>
      <c r="D14249" s="0" t="s">
        <v>102</v>
      </c>
      <c r="E14249" s="0" t="s">
        <v>220</v>
      </c>
      <c r="F14249" s="0" t="n">
        <v>0</v>
      </c>
      <c r="G14249" s="0" t="n">
        <v>0</v>
      </c>
      <c r="H14249" s="0" t="n">
        <v>0.03</v>
      </c>
      <c r="I14249" s="0" t="n">
        <v>0</v>
      </c>
      <c r="J14249" s="0" t="n">
        <v>0.03</v>
      </c>
      <c r="N14249" s="0" t="s">
        <v>74</v>
      </c>
      <c r="P14249" s="0" t="n">
        <f aca="false">IF(AND(OR(Dashboard!$B$5="All",D14249=Dashboard!$B$5),OR(Dashboard!$D$5="All",N14249=Dashboard!$D$5),OR(AND(C14249&lt;&gt;"",C14249&gt;=Dashboard!$F$5,C14249&lt;=Dashboard!$H$5),AND(C14249="",Dashboard!$F$5&lt;=1980,Dashboard!$H$5&gt;=2016))),1,0)</f>
        <v>1</v>
      </c>
      <c r="Q14249" s="0" t="n">
        <f aca="false">J14249*P14249+ROW()*0.00000001</f>
        <v>0.03014249</v>
      </c>
    </row>
    <row r="14250" customFormat="false" ht="15" hidden="false" customHeight="false" outlineLevel="0" collapsed="false">
      <c r="A14250" s="0" t="s">
        <v>10295</v>
      </c>
      <c r="B14250" s="0" t="s">
        <v>85</v>
      </c>
      <c r="C14250" s="0" t="n">
        <v>2002</v>
      </c>
      <c r="D14250" s="0" t="s">
        <v>16</v>
      </c>
      <c r="E14250" s="0" t="s">
        <v>4702</v>
      </c>
      <c r="F14250" s="0" t="n">
        <v>0.02</v>
      </c>
      <c r="G14250" s="0" t="n">
        <v>0.01</v>
      </c>
      <c r="H14250" s="0" t="n">
        <v>0</v>
      </c>
      <c r="I14250" s="0" t="n">
        <v>0</v>
      </c>
      <c r="J14250" s="0" t="n">
        <v>0.03</v>
      </c>
      <c r="N14250" s="0" t="s">
        <v>35</v>
      </c>
      <c r="P14250" s="0" t="n">
        <f aca="false">IF(AND(OR(Dashboard!$B$5="All",D14250=Dashboard!$B$5),OR(Dashboard!$D$5="All",N14250=Dashboard!$D$5),OR(AND(C14250&lt;&gt;"",C14250&gt;=Dashboard!$F$5,C14250&lt;=Dashboard!$H$5),AND(C14250="",Dashboard!$F$5&lt;=1980,Dashboard!$H$5&gt;=2016))),1,0)</f>
        <v>1</v>
      </c>
      <c r="Q14250" s="0" t="n">
        <f aca="false">J14250*P14250+ROW()*0.00000001</f>
        <v>0.0301425</v>
      </c>
    </row>
    <row r="14251" customFormat="false" ht="15" hidden="false" customHeight="false" outlineLevel="0" collapsed="false">
      <c r="A14251" s="0" t="s">
        <v>10296</v>
      </c>
      <c r="B14251" s="0" t="s">
        <v>164</v>
      </c>
      <c r="C14251" s="0" t="n">
        <v>2006</v>
      </c>
      <c r="D14251" s="0" t="s">
        <v>46</v>
      </c>
      <c r="E14251" s="0" t="s">
        <v>996</v>
      </c>
      <c r="F14251" s="0" t="n">
        <v>0</v>
      </c>
      <c r="G14251" s="0" t="n">
        <v>0</v>
      </c>
      <c r="H14251" s="0" t="n">
        <v>0.03</v>
      </c>
      <c r="I14251" s="0" t="n">
        <v>0</v>
      </c>
      <c r="J14251" s="0" t="n">
        <v>0.03</v>
      </c>
      <c r="N14251" s="0" t="s">
        <v>74</v>
      </c>
      <c r="P14251" s="0" t="n">
        <f aca="false">IF(AND(OR(Dashboard!$B$5="All",D14251=Dashboard!$B$5),OR(Dashboard!$D$5="All",N14251=Dashboard!$D$5),OR(AND(C14251&lt;&gt;"",C14251&gt;=Dashboard!$F$5,C14251&lt;=Dashboard!$H$5),AND(C14251="",Dashboard!$F$5&lt;=1980,Dashboard!$H$5&gt;=2016))),1,0)</f>
        <v>1</v>
      </c>
      <c r="Q14251" s="0" t="n">
        <f aca="false">J14251*P14251+ROW()*0.00000001</f>
        <v>0.03014251</v>
      </c>
    </row>
    <row r="14252" customFormat="false" ht="15" hidden="false" customHeight="false" outlineLevel="0" collapsed="false">
      <c r="A14252" s="0" t="s">
        <v>10297</v>
      </c>
      <c r="B14252" s="0" t="s">
        <v>164</v>
      </c>
      <c r="C14252" s="0" t="n">
        <v>2013</v>
      </c>
      <c r="D14252" s="0" t="s">
        <v>114</v>
      </c>
      <c r="E14252" s="0" t="s">
        <v>6975</v>
      </c>
      <c r="F14252" s="0" t="n">
        <v>0</v>
      </c>
      <c r="G14252" s="0" t="n">
        <v>0</v>
      </c>
      <c r="H14252" s="0" t="n">
        <v>0.03</v>
      </c>
      <c r="I14252" s="0" t="n">
        <v>0</v>
      </c>
      <c r="J14252" s="0" t="n">
        <v>0.03</v>
      </c>
      <c r="N14252" s="0" t="s">
        <v>74</v>
      </c>
      <c r="P14252" s="0" t="n">
        <f aca="false">IF(AND(OR(Dashboard!$B$5="All",D14252=Dashboard!$B$5),OR(Dashboard!$D$5="All",N14252=Dashboard!$D$5),OR(AND(C14252&lt;&gt;"",C14252&gt;=Dashboard!$F$5,C14252&lt;=Dashboard!$H$5),AND(C14252="",Dashboard!$F$5&lt;=1980,Dashboard!$H$5&gt;=2016))),1,0)</f>
        <v>1</v>
      </c>
      <c r="Q14252" s="0" t="n">
        <f aca="false">J14252*P14252+ROW()*0.00000001</f>
        <v>0.03014252</v>
      </c>
    </row>
    <row r="14253" customFormat="false" ht="15" hidden="false" customHeight="false" outlineLevel="0" collapsed="false">
      <c r="A14253" s="0" t="s">
        <v>10298</v>
      </c>
      <c r="B14253" s="0" t="s">
        <v>33</v>
      </c>
      <c r="D14253" s="0" t="s">
        <v>102</v>
      </c>
      <c r="E14253" s="0" t="s">
        <v>520</v>
      </c>
      <c r="F14253" s="0" t="n">
        <v>0.03</v>
      </c>
      <c r="G14253" s="0" t="n">
        <v>0</v>
      </c>
      <c r="H14253" s="0" t="n">
        <v>0</v>
      </c>
      <c r="I14253" s="0" t="n">
        <v>0</v>
      </c>
      <c r="J14253" s="0" t="n">
        <v>0.03</v>
      </c>
      <c r="M14253" s="0" t="s">
        <v>103</v>
      </c>
      <c r="N14253" s="0" t="s">
        <v>35</v>
      </c>
      <c r="P14253" s="0" t="n">
        <f aca="false">IF(AND(OR(Dashboard!$B$5="All",D14253=Dashboard!$B$5),OR(Dashboard!$D$5="All",N14253=Dashboard!$D$5),OR(AND(C14253&lt;&gt;"",C14253&gt;=Dashboard!$F$5,C14253&lt;=Dashboard!$H$5),AND(C14253="",Dashboard!$F$5&lt;=1980,Dashboard!$H$5&gt;=2016))),1,0)</f>
        <v>1</v>
      </c>
      <c r="Q14253" s="0" t="n">
        <f aca="false">J14253*P14253+ROW()*0.00000001</f>
        <v>0.03014253</v>
      </c>
    </row>
    <row r="14254" customFormat="false" ht="15" hidden="false" customHeight="false" outlineLevel="0" collapsed="false">
      <c r="A14254" s="0" t="s">
        <v>5243</v>
      </c>
      <c r="B14254" s="0" t="s">
        <v>186</v>
      </c>
      <c r="C14254" s="0" t="n">
        <v>2003</v>
      </c>
      <c r="D14254" s="0" t="s">
        <v>41</v>
      </c>
      <c r="E14254" s="0" t="s">
        <v>257</v>
      </c>
      <c r="F14254" s="0" t="n">
        <v>0.03</v>
      </c>
      <c r="G14254" s="0" t="n">
        <v>0.01</v>
      </c>
      <c r="H14254" s="0" t="n">
        <v>0</v>
      </c>
      <c r="I14254" s="0" t="n">
        <v>0</v>
      </c>
      <c r="J14254" s="0" t="n">
        <v>0.03</v>
      </c>
      <c r="K14254" s="0" t="n">
        <v>56</v>
      </c>
      <c r="M14254" s="0" t="s">
        <v>103</v>
      </c>
      <c r="N14254" s="0" t="s">
        <v>35</v>
      </c>
      <c r="O14254" s="0" t="s">
        <v>53</v>
      </c>
      <c r="P14254" s="0" t="n">
        <f aca="false">IF(AND(OR(Dashboard!$B$5="All",D14254=Dashboard!$B$5),OR(Dashboard!$D$5="All",N14254=Dashboard!$D$5),OR(AND(C14254&lt;&gt;"",C14254&gt;=Dashboard!$F$5,C14254&lt;=Dashboard!$H$5),AND(C14254="",Dashboard!$F$5&lt;=1980,Dashboard!$H$5&gt;=2016))),1,0)</f>
        <v>1</v>
      </c>
      <c r="Q14254" s="0" t="n">
        <f aca="false">J14254*P14254+ROW()*0.00000001</f>
        <v>0.03014254</v>
      </c>
    </row>
    <row r="14255" customFormat="false" ht="15" hidden="false" customHeight="false" outlineLevel="0" collapsed="false">
      <c r="A14255" s="0" t="s">
        <v>10299</v>
      </c>
      <c r="B14255" s="0" t="s">
        <v>50</v>
      </c>
      <c r="C14255" s="0" t="n">
        <v>2008</v>
      </c>
      <c r="D14255" s="0" t="s">
        <v>34</v>
      </c>
      <c r="E14255" s="0" t="s">
        <v>4395</v>
      </c>
      <c r="F14255" s="0" t="n">
        <v>0</v>
      </c>
      <c r="G14255" s="0" t="n">
        <v>0</v>
      </c>
      <c r="H14255" s="0" t="n">
        <v>0.03</v>
      </c>
      <c r="I14255" s="0" t="n">
        <v>0</v>
      </c>
      <c r="J14255" s="0" t="n">
        <v>0.03</v>
      </c>
      <c r="N14255" s="0" t="s">
        <v>35</v>
      </c>
      <c r="P14255" s="0" t="n">
        <f aca="false">IF(AND(OR(Dashboard!$B$5="All",D14255=Dashboard!$B$5),OR(Dashboard!$D$5="All",N14255=Dashboard!$D$5),OR(AND(C14255&lt;&gt;"",C14255&gt;=Dashboard!$F$5,C14255&lt;=Dashboard!$H$5),AND(C14255="",Dashboard!$F$5&lt;=1980,Dashboard!$H$5&gt;=2016))),1,0)</f>
        <v>1</v>
      </c>
      <c r="Q14255" s="0" t="n">
        <f aca="false">J14255*P14255+ROW()*0.00000001</f>
        <v>0.03014255</v>
      </c>
    </row>
    <row r="14256" customFormat="false" ht="15" hidden="false" customHeight="false" outlineLevel="0" collapsed="false">
      <c r="A14256" s="0" t="s">
        <v>10300</v>
      </c>
      <c r="B14256" s="0" t="s">
        <v>164</v>
      </c>
      <c r="C14256" s="0" t="n">
        <v>2007</v>
      </c>
      <c r="D14256" s="0" t="s">
        <v>46</v>
      </c>
      <c r="E14256" s="0" t="s">
        <v>2334</v>
      </c>
      <c r="F14256" s="0" t="n">
        <v>0</v>
      </c>
      <c r="G14256" s="0" t="n">
        <v>0</v>
      </c>
      <c r="H14256" s="0" t="n">
        <v>0.03</v>
      </c>
      <c r="I14256" s="0" t="n">
        <v>0</v>
      </c>
      <c r="J14256" s="0" t="n">
        <v>0.03</v>
      </c>
      <c r="N14256" s="0" t="s">
        <v>74</v>
      </c>
      <c r="P14256" s="0" t="n">
        <f aca="false">IF(AND(OR(Dashboard!$B$5="All",D14256=Dashboard!$B$5),OR(Dashboard!$D$5="All",N14256=Dashboard!$D$5),OR(AND(C14256&lt;&gt;"",C14256&gt;=Dashboard!$F$5,C14256&lt;=Dashboard!$H$5),AND(C14256="",Dashboard!$F$5&lt;=1980,Dashboard!$H$5&gt;=2016))),1,0)</f>
        <v>1</v>
      </c>
      <c r="Q14256" s="0" t="n">
        <f aca="false">J14256*P14256+ROW()*0.00000001</f>
        <v>0.03014256</v>
      </c>
    </row>
    <row r="14257" customFormat="false" ht="15" hidden="false" customHeight="false" outlineLevel="0" collapsed="false">
      <c r="A14257" s="0" t="s">
        <v>10301</v>
      </c>
      <c r="B14257" s="0" t="s">
        <v>50</v>
      </c>
      <c r="C14257" s="0" t="n">
        <v>2008</v>
      </c>
      <c r="D14257" s="0" t="s">
        <v>41</v>
      </c>
      <c r="E14257" s="0" t="s">
        <v>9140</v>
      </c>
      <c r="F14257" s="0" t="n">
        <v>0.03</v>
      </c>
      <c r="G14257" s="0" t="n">
        <v>0</v>
      </c>
      <c r="H14257" s="0" t="n">
        <v>0</v>
      </c>
      <c r="I14257" s="0" t="n">
        <v>0</v>
      </c>
      <c r="J14257" s="0" t="n">
        <v>0.03</v>
      </c>
      <c r="M14257" s="0" t="s">
        <v>36</v>
      </c>
      <c r="N14257" s="0" t="s">
        <v>35</v>
      </c>
      <c r="P14257" s="0" t="n">
        <f aca="false">IF(AND(OR(Dashboard!$B$5="All",D14257=Dashboard!$B$5),OR(Dashboard!$D$5="All",N14257=Dashboard!$D$5),OR(AND(C14257&lt;&gt;"",C14257&gt;=Dashboard!$F$5,C14257&lt;=Dashboard!$H$5),AND(C14257="",Dashboard!$F$5&lt;=1980,Dashboard!$H$5&gt;=2016))),1,0)</f>
        <v>1</v>
      </c>
      <c r="Q14257" s="0" t="n">
        <f aca="false">J14257*P14257+ROW()*0.00000001</f>
        <v>0.03014257</v>
      </c>
    </row>
    <row r="14258" customFormat="false" ht="15" hidden="false" customHeight="false" outlineLevel="0" collapsed="false">
      <c r="A14258" s="0" t="s">
        <v>10302</v>
      </c>
      <c r="B14258" s="0" t="s">
        <v>94</v>
      </c>
      <c r="C14258" s="0" t="n">
        <v>2015</v>
      </c>
      <c r="D14258" s="0" t="s">
        <v>102</v>
      </c>
      <c r="E14258" s="0" t="s">
        <v>328</v>
      </c>
      <c r="F14258" s="0" t="n">
        <v>0</v>
      </c>
      <c r="G14258" s="0" t="n">
        <v>0</v>
      </c>
      <c r="H14258" s="0" t="n">
        <v>0.03</v>
      </c>
      <c r="I14258" s="0" t="n">
        <v>0</v>
      </c>
      <c r="J14258" s="0" t="n">
        <v>0.03</v>
      </c>
      <c r="K14258" s="0" t="n">
        <v>61</v>
      </c>
      <c r="L14258" s="0" t="n">
        <v>7.4</v>
      </c>
      <c r="M14258" s="0" t="s">
        <v>103</v>
      </c>
      <c r="N14258" s="0" t="s">
        <v>74</v>
      </c>
      <c r="O14258" s="0" t="s">
        <v>67</v>
      </c>
      <c r="P14258" s="0" t="n">
        <f aca="false">IF(AND(OR(Dashboard!$B$5="All",D14258=Dashboard!$B$5),OR(Dashboard!$D$5="All",N14258=Dashboard!$D$5),OR(AND(C14258&lt;&gt;"",C14258&gt;=Dashboard!$F$5,C14258&lt;=Dashboard!$H$5),AND(C14258="",Dashboard!$F$5&lt;=1980,Dashboard!$H$5&gt;=2016))),1,0)</f>
        <v>1</v>
      </c>
      <c r="Q14258" s="0" t="n">
        <f aca="false">J14258*P14258+ROW()*0.00000001</f>
        <v>0.03014258</v>
      </c>
    </row>
    <row r="14259" customFormat="false" ht="15" hidden="false" customHeight="false" outlineLevel="0" collapsed="false">
      <c r="A14259" s="0" t="s">
        <v>10303</v>
      </c>
      <c r="B14259" s="0" t="s">
        <v>117</v>
      </c>
      <c r="C14259" s="0" t="n">
        <v>2001</v>
      </c>
      <c r="D14259" s="0" t="s">
        <v>71</v>
      </c>
      <c r="E14259" s="0" t="s">
        <v>10304</v>
      </c>
      <c r="F14259" s="0" t="n">
        <v>0.02</v>
      </c>
      <c r="G14259" s="0" t="n">
        <v>0.01</v>
      </c>
      <c r="H14259" s="0" t="n">
        <v>0</v>
      </c>
      <c r="I14259" s="0" t="n">
        <v>0</v>
      </c>
      <c r="J14259" s="0" t="n">
        <v>0.03</v>
      </c>
      <c r="N14259" s="0" t="s">
        <v>74</v>
      </c>
      <c r="P14259" s="0" t="n">
        <f aca="false">IF(AND(OR(Dashboard!$B$5="All",D14259=Dashboard!$B$5),OR(Dashboard!$D$5="All",N14259=Dashboard!$D$5),OR(AND(C14259&lt;&gt;"",C14259&gt;=Dashboard!$F$5,C14259&lt;=Dashboard!$H$5),AND(C14259="",Dashboard!$F$5&lt;=1980,Dashboard!$H$5&gt;=2016))),1,0)</f>
        <v>1</v>
      </c>
      <c r="Q14259" s="0" t="n">
        <f aca="false">J14259*P14259+ROW()*0.00000001</f>
        <v>0.03014259</v>
      </c>
    </row>
    <row r="14260" customFormat="false" ht="15" hidden="false" customHeight="false" outlineLevel="0" collapsed="false">
      <c r="A14260" s="0" t="s">
        <v>10305</v>
      </c>
      <c r="B14260" s="0" t="s">
        <v>70</v>
      </c>
      <c r="C14260" s="0" t="n">
        <v>2012</v>
      </c>
      <c r="D14260" s="0" t="s">
        <v>71</v>
      </c>
      <c r="E14260" s="0" t="s">
        <v>154</v>
      </c>
      <c r="F14260" s="0" t="n">
        <v>0</v>
      </c>
      <c r="G14260" s="0" t="n">
        <v>0</v>
      </c>
      <c r="H14260" s="0" t="n">
        <v>0.03</v>
      </c>
      <c r="I14260" s="0" t="n">
        <v>0</v>
      </c>
      <c r="J14260" s="0" t="n">
        <v>0.03</v>
      </c>
      <c r="N14260" s="0" t="s">
        <v>74</v>
      </c>
      <c r="P14260" s="0" t="n">
        <f aca="false">IF(AND(OR(Dashboard!$B$5="All",D14260=Dashboard!$B$5),OR(Dashboard!$D$5="All",N14260=Dashboard!$D$5),OR(AND(C14260&lt;&gt;"",C14260&gt;=Dashboard!$F$5,C14260&lt;=Dashboard!$H$5),AND(C14260="",Dashboard!$F$5&lt;=1980,Dashboard!$H$5&gt;=2016))),1,0)</f>
        <v>1</v>
      </c>
      <c r="Q14260" s="0" t="n">
        <f aca="false">J14260*P14260+ROW()*0.00000001</f>
        <v>0.0301426</v>
      </c>
    </row>
    <row r="14261" customFormat="false" ht="15" hidden="false" customHeight="false" outlineLevel="0" collapsed="false">
      <c r="A14261" s="0" t="s">
        <v>10306</v>
      </c>
      <c r="B14261" s="0" t="s">
        <v>76</v>
      </c>
      <c r="C14261" s="0" t="n">
        <v>2007</v>
      </c>
      <c r="D14261" s="0" t="s">
        <v>114</v>
      </c>
      <c r="E14261" s="0" t="s">
        <v>220</v>
      </c>
      <c r="F14261" s="0" t="n">
        <v>0</v>
      </c>
      <c r="G14261" s="0" t="n">
        <v>0</v>
      </c>
      <c r="H14261" s="0" t="n">
        <v>0.03</v>
      </c>
      <c r="I14261" s="0" t="n">
        <v>0</v>
      </c>
      <c r="J14261" s="0" t="n">
        <v>0.03</v>
      </c>
      <c r="N14261" s="0" t="s">
        <v>74</v>
      </c>
      <c r="P14261" s="0" t="n">
        <f aca="false">IF(AND(OR(Dashboard!$B$5="All",D14261=Dashboard!$B$5),OR(Dashboard!$D$5="All",N14261=Dashboard!$D$5),OR(AND(C14261&lt;&gt;"",C14261&gt;=Dashboard!$F$5,C14261&lt;=Dashboard!$H$5),AND(C14261="",Dashboard!$F$5&lt;=1980,Dashboard!$H$5&gt;=2016))),1,0)</f>
        <v>1</v>
      </c>
      <c r="Q14261" s="0" t="n">
        <f aca="false">J14261*P14261+ROW()*0.00000001</f>
        <v>0.03014261</v>
      </c>
    </row>
    <row r="14262" customFormat="false" ht="15" hidden="false" customHeight="false" outlineLevel="0" collapsed="false">
      <c r="A14262" s="0" t="s">
        <v>10307</v>
      </c>
      <c r="B14262" s="0" t="s">
        <v>70</v>
      </c>
      <c r="C14262" s="0" t="n">
        <v>2015</v>
      </c>
      <c r="D14262" s="0" t="s">
        <v>71</v>
      </c>
      <c r="E14262" s="0" t="s">
        <v>328</v>
      </c>
      <c r="F14262" s="0" t="n">
        <v>0</v>
      </c>
      <c r="G14262" s="0" t="n">
        <v>0</v>
      </c>
      <c r="H14262" s="0" t="n">
        <v>0.03</v>
      </c>
      <c r="I14262" s="0" t="n">
        <v>0</v>
      </c>
      <c r="J14262" s="0" t="n">
        <v>0.03</v>
      </c>
      <c r="N14262" s="0" t="s">
        <v>74</v>
      </c>
      <c r="P14262" s="0" t="n">
        <f aca="false">IF(AND(OR(Dashboard!$B$5="All",D14262=Dashboard!$B$5),OR(Dashboard!$D$5="All",N14262=Dashboard!$D$5),OR(AND(C14262&lt;&gt;"",C14262&gt;=Dashboard!$F$5,C14262&lt;=Dashboard!$H$5),AND(C14262="",Dashboard!$F$5&lt;=1980,Dashboard!$H$5&gt;=2016))),1,0)</f>
        <v>1</v>
      </c>
      <c r="Q14262" s="0" t="n">
        <f aca="false">J14262*P14262+ROW()*0.00000001</f>
        <v>0.03014262</v>
      </c>
    </row>
    <row r="14263" customFormat="false" ht="15" hidden="false" customHeight="false" outlineLevel="0" collapsed="false">
      <c r="A14263" s="0" t="s">
        <v>10308</v>
      </c>
      <c r="B14263" s="0" t="s">
        <v>117</v>
      </c>
      <c r="C14263" s="0" t="n">
        <v>1996</v>
      </c>
      <c r="D14263" s="0" t="s">
        <v>34</v>
      </c>
      <c r="E14263" s="0" t="s">
        <v>2764</v>
      </c>
      <c r="F14263" s="0" t="n">
        <v>0.02</v>
      </c>
      <c r="G14263" s="0" t="n">
        <v>0.01</v>
      </c>
      <c r="H14263" s="0" t="n">
        <v>0</v>
      </c>
      <c r="I14263" s="0" t="n">
        <v>0</v>
      </c>
      <c r="J14263" s="0" t="n">
        <v>0.03</v>
      </c>
      <c r="N14263" s="0" t="s">
        <v>74</v>
      </c>
      <c r="P14263" s="0" t="n">
        <f aca="false">IF(AND(OR(Dashboard!$B$5="All",D14263=Dashboard!$B$5),OR(Dashboard!$D$5="All",N14263=Dashboard!$D$5),OR(AND(C14263&lt;&gt;"",C14263&gt;=Dashboard!$F$5,C14263&lt;=Dashboard!$H$5),AND(C14263="",Dashboard!$F$5&lt;=1980,Dashboard!$H$5&gt;=2016))),1,0)</f>
        <v>1</v>
      </c>
      <c r="Q14263" s="0" t="n">
        <f aca="false">J14263*P14263+ROW()*0.00000001</f>
        <v>0.03014263</v>
      </c>
    </row>
    <row r="14264" customFormat="false" ht="15" hidden="false" customHeight="false" outlineLevel="0" collapsed="false">
      <c r="A14264" s="0" t="s">
        <v>10309</v>
      </c>
      <c r="B14264" s="0" t="s">
        <v>76</v>
      </c>
      <c r="C14264" s="0" t="n">
        <v>2007</v>
      </c>
      <c r="D14264" s="0" t="s">
        <v>52</v>
      </c>
      <c r="E14264" s="0" t="s">
        <v>8026</v>
      </c>
      <c r="F14264" s="0" t="n">
        <v>0</v>
      </c>
      <c r="G14264" s="0" t="n">
        <v>0</v>
      </c>
      <c r="H14264" s="0" t="n">
        <v>0.03</v>
      </c>
      <c r="I14264" s="0" t="n">
        <v>0</v>
      </c>
      <c r="J14264" s="0" t="n">
        <v>0.03</v>
      </c>
      <c r="N14264" s="0" t="s">
        <v>74</v>
      </c>
      <c r="P14264" s="0" t="n">
        <f aca="false">IF(AND(OR(Dashboard!$B$5="All",D14264=Dashboard!$B$5),OR(Dashboard!$D$5="All",N14264=Dashboard!$D$5),OR(AND(C14264&lt;&gt;"",C14264&gt;=Dashboard!$F$5,C14264&lt;=Dashboard!$H$5),AND(C14264="",Dashboard!$F$5&lt;=1980,Dashboard!$H$5&gt;=2016))),1,0)</f>
        <v>1</v>
      </c>
      <c r="Q14264" s="0" t="n">
        <f aca="false">J14264*P14264+ROW()*0.00000001</f>
        <v>0.03014264</v>
      </c>
    </row>
    <row r="14265" customFormat="false" ht="15" hidden="false" customHeight="false" outlineLevel="0" collapsed="false">
      <c r="A14265" s="0" t="s">
        <v>10310</v>
      </c>
      <c r="B14265" s="0" t="s">
        <v>78</v>
      </c>
      <c r="C14265" s="0" t="n">
        <v>1994</v>
      </c>
      <c r="D14265" s="0" t="s">
        <v>46</v>
      </c>
      <c r="E14265" s="0" t="s">
        <v>5663</v>
      </c>
      <c r="F14265" s="0" t="n">
        <v>0</v>
      </c>
      <c r="G14265" s="0" t="n">
        <v>0</v>
      </c>
      <c r="H14265" s="0" t="n">
        <v>0.03</v>
      </c>
      <c r="I14265" s="0" t="n">
        <v>0</v>
      </c>
      <c r="J14265" s="0" t="n">
        <v>0.03</v>
      </c>
      <c r="N14265" s="0" t="s">
        <v>35</v>
      </c>
      <c r="P14265" s="0" t="n">
        <f aca="false">IF(AND(OR(Dashboard!$B$5="All",D14265=Dashboard!$B$5),OR(Dashboard!$D$5="All",N14265=Dashboard!$D$5),OR(AND(C14265&lt;&gt;"",C14265&gt;=Dashboard!$F$5,C14265&lt;=Dashboard!$H$5),AND(C14265="",Dashboard!$F$5&lt;=1980,Dashboard!$H$5&gt;=2016))),1,0)</f>
        <v>1</v>
      </c>
      <c r="Q14265" s="0" t="n">
        <f aca="false">J14265*P14265+ROW()*0.00000001</f>
        <v>0.03014265</v>
      </c>
    </row>
    <row r="14266" customFormat="false" ht="15" hidden="false" customHeight="false" outlineLevel="0" collapsed="false">
      <c r="A14266" s="0" t="s">
        <v>10311</v>
      </c>
      <c r="B14266" s="0" t="s">
        <v>64</v>
      </c>
      <c r="C14266" s="0" t="n">
        <v>2011</v>
      </c>
      <c r="D14266" s="0" t="s">
        <v>58</v>
      </c>
      <c r="E14266" s="0" t="s">
        <v>1002</v>
      </c>
      <c r="F14266" s="0" t="n">
        <v>0</v>
      </c>
      <c r="G14266" s="0" t="n">
        <v>0</v>
      </c>
      <c r="H14266" s="0" t="n">
        <v>0.03</v>
      </c>
      <c r="I14266" s="0" t="n">
        <v>0</v>
      </c>
      <c r="J14266" s="0" t="n">
        <v>0.03</v>
      </c>
      <c r="N14266" s="0" t="s">
        <v>66</v>
      </c>
      <c r="P14266" s="0" t="n">
        <f aca="false">IF(AND(OR(Dashboard!$B$5="All",D14266=Dashboard!$B$5),OR(Dashboard!$D$5="All",N14266=Dashboard!$D$5),OR(AND(C14266&lt;&gt;"",C14266&gt;=Dashboard!$F$5,C14266&lt;=Dashboard!$H$5),AND(C14266="",Dashboard!$F$5&lt;=1980,Dashboard!$H$5&gt;=2016))),1,0)</f>
        <v>1</v>
      </c>
      <c r="Q14266" s="0" t="n">
        <f aca="false">J14266*P14266+ROW()*0.00000001</f>
        <v>0.03014266</v>
      </c>
    </row>
    <row r="14267" customFormat="false" ht="15" hidden="false" customHeight="false" outlineLevel="0" collapsed="false">
      <c r="A14267" s="0" t="s">
        <v>10312</v>
      </c>
      <c r="B14267" s="0" t="s">
        <v>50</v>
      </c>
      <c r="C14267" s="0" t="n">
        <v>2008</v>
      </c>
      <c r="D14267" s="0" t="s">
        <v>71</v>
      </c>
      <c r="E14267" s="0" t="s">
        <v>3958</v>
      </c>
      <c r="F14267" s="0" t="n">
        <v>0.03</v>
      </c>
      <c r="G14267" s="0" t="n">
        <v>0</v>
      </c>
      <c r="H14267" s="0" t="n">
        <v>0</v>
      </c>
      <c r="I14267" s="0" t="n">
        <v>0</v>
      </c>
      <c r="J14267" s="0" t="n">
        <v>0.03</v>
      </c>
      <c r="N14267" s="0" t="s">
        <v>35</v>
      </c>
      <c r="P14267" s="0" t="n">
        <f aca="false">IF(AND(OR(Dashboard!$B$5="All",D14267=Dashboard!$B$5),OR(Dashboard!$D$5="All",N14267=Dashboard!$D$5),OR(AND(C14267&lt;&gt;"",C14267&gt;=Dashboard!$F$5,C14267&lt;=Dashboard!$H$5),AND(C14267="",Dashboard!$F$5&lt;=1980,Dashboard!$H$5&gt;=2016))),1,0)</f>
        <v>1</v>
      </c>
      <c r="Q14267" s="0" t="n">
        <f aca="false">J14267*P14267+ROW()*0.00000001</f>
        <v>0.03014267</v>
      </c>
    </row>
    <row r="14268" customFormat="false" ht="15" hidden="false" customHeight="false" outlineLevel="0" collapsed="false">
      <c r="A14268" s="0" t="s">
        <v>10313</v>
      </c>
      <c r="B14268" s="0" t="s">
        <v>97</v>
      </c>
      <c r="C14268" s="0" t="n">
        <v>2015</v>
      </c>
      <c r="D14268" s="0" t="s">
        <v>46</v>
      </c>
      <c r="E14268" s="0" t="s">
        <v>2452</v>
      </c>
      <c r="F14268" s="0" t="n">
        <v>0</v>
      </c>
      <c r="G14268" s="0" t="n">
        <v>0</v>
      </c>
      <c r="H14268" s="0" t="n">
        <v>0.03</v>
      </c>
      <c r="I14268" s="0" t="n">
        <v>0</v>
      </c>
      <c r="J14268" s="0" t="n">
        <v>0.03</v>
      </c>
      <c r="N14268" s="0" t="s">
        <v>35</v>
      </c>
      <c r="P14268" s="0" t="n">
        <f aca="false">IF(AND(OR(Dashboard!$B$5="All",D14268=Dashboard!$B$5),OR(Dashboard!$D$5="All",N14268=Dashboard!$D$5),OR(AND(C14268&lt;&gt;"",C14268&gt;=Dashboard!$F$5,C14268&lt;=Dashboard!$H$5),AND(C14268="",Dashboard!$F$5&lt;=1980,Dashboard!$H$5&gt;=2016))),1,0)</f>
        <v>1</v>
      </c>
      <c r="Q14268" s="0" t="n">
        <f aca="false">J14268*P14268+ROW()*0.00000001</f>
        <v>0.03014268</v>
      </c>
    </row>
    <row r="14269" customFormat="false" ht="15" hidden="false" customHeight="false" outlineLevel="0" collapsed="false">
      <c r="A14269" s="0" t="s">
        <v>10314</v>
      </c>
      <c r="B14269" s="0" t="s">
        <v>152</v>
      </c>
      <c r="C14269" s="0" t="n">
        <v>2008</v>
      </c>
      <c r="D14269" s="0" t="s">
        <v>114</v>
      </c>
      <c r="E14269" s="0" t="s">
        <v>10315</v>
      </c>
      <c r="F14269" s="0" t="n">
        <v>0</v>
      </c>
      <c r="G14269" s="0" t="n">
        <v>0.03</v>
      </c>
      <c r="H14269" s="0" t="n">
        <v>0</v>
      </c>
      <c r="I14269" s="0" t="n">
        <v>0.01</v>
      </c>
      <c r="J14269" s="0" t="n">
        <v>0.03</v>
      </c>
      <c r="K14269" s="0" t="n">
        <v>77</v>
      </c>
      <c r="L14269" s="0" t="n">
        <v>8.3</v>
      </c>
      <c r="N14269" s="0" t="s">
        <v>152</v>
      </c>
      <c r="O14269" s="0" t="s">
        <v>37</v>
      </c>
      <c r="P14269" s="0" t="n">
        <f aca="false">IF(AND(OR(Dashboard!$B$5="All",D14269=Dashboard!$B$5),OR(Dashboard!$D$5="All",N14269=Dashboard!$D$5),OR(AND(C14269&lt;&gt;"",C14269&gt;=Dashboard!$F$5,C14269&lt;=Dashboard!$H$5),AND(C14269="",Dashboard!$F$5&lt;=1980,Dashboard!$H$5&gt;=2016))),1,0)</f>
        <v>1</v>
      </c>
      <c r="Q14269" s="0" t="n">
        <f aca="false">J14269*P14269+ROW()*0.00000001</f>
        <v>0.03014269</v>
      </c>
    </row>
    <row r="14270" customFormat="false" ht="15" hidden="false" customHeight="false" outlineLevel="0" collapsed="false">
      <c r="A14270" s="0" t="s">
        <v>10316</v>
      </c>
      <c r="B14270" s="0" t="s">
        <v>117</v>
      </c>
      <c r="C14270" s="0" t="n">
        <v>1998</v>
      </c>
      <c r="D14270" s="0" t="s">
        <v>114</v>
      </c>
      <c r="E14270" s="0" t="s">
        <v>328</v>
      </c>
      <c r="F14270" s="0" t="n">
        <v>0.02</v>
      </c>
      <c r="G14270" s="0" t="n">
        <v>0.01</v>
      </c>
      <c r="H14270" s="0" t="n">
        <v>0</v>
      </c>
      <c r="I14270" s="0" t="n">
        <v>0</v>
      </c>
      <c r="J14270" s="0" t="n">
        <v>0.03</v>
      </c>
      <c r="N14270" s="0" t="s">
        <v>74</v>
      </c>
      <c r="P14270" s="0" t="n">
        <f aca="false">IF(AND(OR(Dashboard!$B$5="All",D14270=Dashboard!$B$5),OR(Dashboard!$D$5="All",N14270=Dashboard!$D$5),OR(AND(C14270&lt;&gt;"",C14270&gt;=Dashboard!$F$5,C14270&lt;=Dashboard!$H$5),AND(C14270="",Dashboard!$F$5&lt;=1980,Dashboard!$H$5&gt;=2016))),1,0)</f>
        <v>1</v>
      </c>
      <c r="Q14270" s="0" t="n">
        <f aca="false">J14270*P14270+ROW()*0.00000001</f>
        <v>0.0301427</v>
      </c>
    </row>
    <row r="14271" customFormat="false" ht="15" hidden="false" customHeight="false" outlineLevel="0" collapsed="false">
      <c r="A14271" s="0" t="s">
        <v>10317</v>
      </c>
      <c r="B14271" s="0" t="s">
        <v>152</v>
      </c>
      <c r="C14271" s="0" t="n">
        <v>2011</v>
      </c>
      <c r="D14271" s="0" t="s">
        <v>246</v>
      </c>
      <c r="E14271" s="0" t="s">
        <v>6672</v>
      </c>
      <c r="F14271" s="0" t="n">
        <v>0</v>
      </c>
      <c r="G14271" s="0" t="n">
        <v>0.03</v>
      </c>
      <c r="H14271" s="0" t="n">
        <v>0</v>
      </c>
      <c r="I14271" s="0" t="n">
        <v>0.01</v>
      </c>
      <c r="J14271" s="0" t="n">
        <v>0.03</v>
      </c>
      <c r="K14271" s="0" t="n">
        <v>63</v>
      </c>
      <c r="L14271" s="0" t="n">
        <v>6.8</v>
      </c>
      <c r="N14271" s="0" t="s">
        <v>152</v>
      </c>
      <c r="O14271" s="0" t="s">
        <v>67</v>
      </c>
      <c r="P14271" s="0" t="n">
        <f aca="false">IF(AND(OR(Dashboard!$B$5="All",D14271=Dashboard!$B$5),OR(Dashboard!$D$5="All",N14271=Dashboard!$D$5),OR(AND(C14271&lt;&gt;"",C14271&gt;=Dashboard!$F$5,C14271&lt;=Dashboard!$H$5),AND(C14271="",Dashboard!$F$5&lt;=1980,Dashboard!$H$5&gt;=2016))),1,0)</f>
        <v>1</v>
      </c>
      <c r="Q14271" s="0" t="n">
        <f aca="false">J14271*P14271+ROW()*0.00000001</f>
        <v>0.03014271</v>
      </c>
    </row>
    <row r="14272" customFormat="false" ht="15" hidden="false" customHeight="false" outlineLevel="0" collapsed="false">
      <c r="A14272" s="0" t="s">
        <v>10318</v>
      </c>
      <c r="B14272" s="0" t="s">
        <v>152</v>
      </c>
      <c r="C14272" s="0" t="n">
        <v>2006</v>
      </c>
      <c r="D14272" s="0" t="s">
        <v>246</v>
      </c>
      <c r="E14272" s="0" t="s">
        <v>65</v>
      </c>
      <c r="F14272" s="0" t="n">
        <v>0</v>
      </c>
      <c r="G14272" s="0" t="n">
        <v>0.03</v>
      </c>
      <c r="H14272" s="0" t="n">
        <v>0</v>
      </c>
      <c r="I14272" s="0" t="n">
        <v>0.01</v>
      </c>
      <c r="J14272" s="0" t="n">
        <v>0.03</v>
      </c>
      <c r="K14272" s="0" t="n">
        <v>84</v>
      </c>
      <c r="L14272" s="0" t="n">
        <v>8.5</v>
      </c>
      <c r="M14272" s="0" t="s">
        <v>103</v>
      </c>
      <c r="N14272" s="0" t="s">
        <v>152</v>
      </c>
      <c r="O14272" s="0" t="s">
        <v>42</v>
      </c>
      <c r="P14272" s="0" t="n">
        <f aca="false">IF(AND(OR(Dashboard!$B$5="All",D14272=Dashboard!$B$5),OR(Dashboard!$D$5="All",N14272=Dashboard!$D$5),OR(AND(C14272&lt;&gt;"",C14272&gt;=Dashboard!$F$5,C14272&lt;=Dashboard!$H$5),AND(C14272="",Dashboard!$F$5&lt;=1980,Dashboard!$H$5&gt;=2016))),1,0)</f>
        <v>1</v>
      </c>
      <c r="Q14272" s="0" t="n">
        <f aca="false">J14272*P14272+ROW()*0.00000001</f>
        <v>0.03014272</v>
      </c>
    </row>
    <row r="14273" customFormat="false" ht="15" hidden="false" customHeight="false" outlineLevel="0" collapsed="false">
      <c r="A14273" s="0" t="s">
        <v>10107</v>
      </c>
      <c r="B14273" s="0" t="s">
        <v>186</v>
      </c>
      <c r="C14273" s="0" t="n">
        <v>2003</v>
      </c>
      <c r="D14273" s="0" t="s">
        <v>56</v>
      </c>
      <c r="E14273" s="0" t="s">
        <v>124</v>
      </c>
      <c r="F14273" s="0" t="n">
        <v>0.03</v>
      </c>
      <c r="G14273" s="0" t="n">
        <v>0.01</v>
      </c>
      <c r="H14273" s="0" t="n">
        <v>0</v>
      </c>
      <c r="I14273" s="0" t="n">
        <v>0</v>
      </c>
      <c r="J14273" s="0" t="n">
        <v>0.03</v>
      </c>
      <c r="K14273" s="0" t="n">
        <v>36</v>
      </c>
      <c r="L14273" s="0" t="n">
        <v>3.4</v>
      </c>
      <c r="M14273" s="0" t="s">
        <v>103</v>
      </c>
      <c r="N14273" s="0" t="s">
        <v>35</v>
      </c>
      <c r="O14273" s="0" t="s">
        <v>177</v>
      </c>
      <c r="P14273" s="0" t="n">
        <f aca="false">IF(AND(OR(Dashboard!$B$5="All",D14273=Dashboard!$B$5),OR(Dashboard!$D$5="All",N14273=Dashboard!$D$5),OR(AND(C14273&lt;&gt;"",C14273&gt;=Dashboard!$F$5,C14273&lt;=Dashboard!$H$5),AND(C14273="",Dashboard!$F$5&lt;=1980,Dashboard!$H$5&gt;=2016))),1,0)</f>
        <v>1</v>
      </c>
      <c r="Q14273" s="0" t="n">
        <f aca="false">J14273*P14273+ROW()*0.00000001</f>
        <v>0.03014273</v>
      </c>
    </row>
    <row r="14274" customFormat="false" ht="15" hidden="false" customHeight="false" outlineLevel="0" collapsed="false">
      <c r="A14274" s="0" t="s">
        <v>10319</v>
      </c>
      <c r="B14274" s="0" t="s">
        <v>85</v>
      </c>
      <c r="C14274" s="0" t="n">
        <v>2005</v>
      </c>
      <c r="D14274" s="0" t="s">
        <v>16</v>
      </c>
      <c r="E14274" s="0" t="s">
        <v>1707</v>
      </c>
      <c r="F14274" s="0" t="n">
        <v>0.02</v>
      </c>
      <c r="G14274" s="0" t="n">
        <v>0.01</v>
      </c>
      <c r="H14274" s="0" t="n">
        <v>0</v>
      </c>
      <c r="I14274" s="0" t="n">
        <v>0</v>
      </c>
      <c r="J14274" s="0" t="n">
        <v>0.03</v>
      </c>
      <c r="N14274" s="0" t="s">
        <v>35</v>
      </c>
      <c r="P14274" s="0" t="n">
        <f aca="false">IF(AND(OR(Dashboard!$B$5="All",D14274=Dashboard!$B$5),OR(Dashboard!$D$5="All",N14274=Dashboard!$D$5),OR(AND(C14274&lt;&gt;"",C14274&gt;=Dashboard!$F$5,C14274&lt;=Dashboard!$H$5),AND(C14274="",Dashboard!$F$5&lt;=1980,Dashboard!$H$5&gt;=2016))),1,0)</f>
        <v>1</v>
      </c>
      <c r="Q14274" s="0" t="n">
        <f aca="false">J14274*P14274+ROW()*0.00000001</f>
        <v>0.03014274</v>
      </c>
    </row>
    <row r="14275" customFormat="false" ht="15" hidden="false" customHeight="false" outlineLevel="0" collapsed="false">
      <c r="A14275" s="0" t="s">
        <v>10320</v>
      </c>
      <c r="B14275" s="0" t="s">
        <v>97</v>
      </c>
      <c r="C14275" s="0" t="n">
        <v>2013</v>
      </c>
      <c r="D14275" s="0" t="s">
        <v>16</v>
      </c>
      <c r="E14275" s="0" t="s">
        <v>5600</v>
      </c>
      <c r="F14275" s="0" t="n">
        <v>0</v>
      </c>
      <c r="G14275" s="0" t="n">
        <v>0</v>
      </c>
      <c r="H14275" s="0" t="n">
        <v>0.03</v>
      </c>
      <c r="I14275" s="0" t="n">
        <v>0</v>
      </c>
      <c r="J14275" s="0" t="n">
        <v>0.03</v>
      </c>
      <c r="K14275" s="0" t="n">
        <v>74</v>
      </c>
      <c r="L14275" s="0" t="n">
        <v>7.7</v>
      </c>
      <c r="M14275" s="0" t="s">
        <v>36</v>
      </c>
      <c r="N14275" s="0" t="s">
        <v>35</v>
      </c>
      <c r="O14275" s="0" t="s">
        <v>37</v>
      </c>
      <c r="P14275" s="0" t="n">
        <f aca="false">IF(AND(OR(Dashboard!$B$5="All",D14275=Dashboard!$B$5),OR(Dashboard!$D$5="All",N14275=Dashboard!$D$5),OR(AND(C14275&lt;&gt;"",C14275&gt;=Dashboard!$F$5,C14275&lt;=Dashboard!$H$5),AND(C14275="",Dashboard!$F$5&lt;=1980,Dashboard!$H$5&gt;=2016))),1,0)</f>
        <v>1</v>
      </c>
      <c r="Q14275" s="0" t="n">
        <f aca="false">J14275*P14275+ROW()*0.00000001</f>
        <v>0.03014275</v>
      </c>
    </row>
    <row r="14276" customFormat="false" ht="15" hidden="false" customHeight="false" outlineLevel="0" collapsed="false">
      <c r="A14276" s="0" t="s">
        <v>10321</v>
      </c>
      <c r="B14276" s="0" t="s">
        <v>152</v>
      </c>
      <c r="C14276" s="0" t="n">
        <v>2014</v>
      </c>
      <c r="D14276" s="0" t="s">
        <v>46</v>
      </c>
      <c r="E14276" s="0" t="s">
        <v>124</v>
      </c>
      <c r="F14276" s="0" t="n">
        <v>0</v>
      </c>
      <c r="G14276" s="0" t="n">
        <v>0.03</v>
      </c>
      <c r="H14276" s="0" t="n">
        <v>0</v>
      </c>
      <c r="I14276" s="0" t="n">
        <v>0</v>
      </c>
      <c r="J14276" s="0" t="n">
        <v>0.03</v>
      </c>
      <c r="N14276" s="0" t="s">
        <v>152</v>
      </c>
      <c r="P14276" s="0" t="n">
        <f aca="false">IF(AND(OR(Dashboard!$B$5="All",D14276=Dashboard!$B$5),OR(Dashboard!$D$5="All",N14276=Dashboard!$D$5),OR(AND(C14276&lt;&gt;"",C14276&gt;=Dashboard!$F$5,C14276&lt;=Dashboard!$H$5),AND(C14276="",Dashboard!$F$5&lt;=1980,Dashboard!$H$5&gt;=2016))),1,0)</f>
        <v>1</v>
      </c>
      <c r="Q14276" s="0" t="n">
        <f aca="false">J14276*P14276+ROW()*0.00000001</f>
        <v>0.03014276</v>
      </c>
    </row>
    <row r="14277" customFormat="false" ht="15" hidden="false" customHeight="false" outlineLevel="0" collapsed="false">
      <c r="A14277" s="0" t="s">
        <v>10322</v>
      </c>
      <c r="B14277" s="0" t="s">
        <v>117</v>
      </c>
      <c r="C14277" s="0" t="n">
        <v>1995</v>
      </c>
      <c r="D14277" s="0" t="s">
        <v>114</v>
      </c>
      <c r="E14277" s="0" t="s">
        <v>10323</v>
      </c>
      <c r="F14277" s="0" t="n">
        <v>0</v>
      </c>
      <c r="G14277" s="0" t="n">
        <v>0</v>
      </c>
      <c r="H14277" s="0" t="n">
        <v>0.03</v>
      </c>
      <c r="I14277" s="0" t="n">
        <v>0</v>
      </c>
      <c r="J14277" s="0" t="n">
        <v>0.03</v>
      </c>
      <c r="N14277" s="0" t="s">
        <v>74</v>
      </c>
      <c r="P14277" s="0" t="n">
        <f aca="false">IF(AND(OR(Dashboard!$B$5="All",D14277=Dashboard!$B$5),OR(Dashboard!$D$5="All",N14277=Dashboard!$D$5),OR(AND(C14277&lt;&gt;"",C14277&gt;=Dashboard!$F$5,C14277&lt;=Dashboard!$H$5),AND(C14277="",Dashboard!$F$5&lt;=1980,Dashboard!$H$5&gt;=2016))),1,0)</f>
        <v>1</v>
      </c>
      <c r="Q14277" s="0" t="n">
        <f aca="false">J14277*P14277+ROW()*0.00000001</f>
        <v>0.03014277</v>
      </c>
    </row>
    <row r="14278" customFormat="false" ht="15" hidden="false" customHeight="false" outlineLevel="0" collapsed="false">
      <c r="A14278" s="0" t="s">
        <v>10324</v>
      </c>
      <c r="B14278" s="0" t="s">
        <v>50</v>
      </c>
      <c r="C14278" s="0" t="n">
        <v>2008</v>
      </c>
      <c r="D14278" s="0" t="s">
        <v>114</v>
      </c>
      <c r="E14278" s="0" t="s">
        <v>5635</v>
      </c>
      <c r="F14278" s="0" t="n">
        <v>0.03</v>
      </c>
      <c r="G14278" s="0" t="n">
        <v>0</v>
      </c>
      <c r="H14278" s="0" t="n">
        <v>0</v>
      </c>
      <c r="I14278" s="0" t="n">
        <v>0</v>
      </c>
      <c r="J14278" s="0" t="n">
        <v>0.03</v>
      </c>
      <c r="M14278" s="0" t="s">
        <v>36</v>
      </c>
      <c r="N14278" s="0" t="s">
        <v>35</v>
      </c>
      <c r="P14278" s="0" t="n">
        <f aca="false">IF(AND(OR(Dashboard!$B$5="All",D14278=Dashboard!$B$5),OR(Dashboard!$D$5="All",N14278=Dashboard!$D$5),OR(AND(C14278&lt;&gt;"",C14278&gt;=Dashboard!$F$5,C14278&lt;=Dashboard!$H$5),AND(C14278="",Dashboard!$F$5&lt;=1980,Dashboard!$H$5&gt;=2016))),1,0)</f>
        <v>1</v>
      </c>
      <c r="Q14278" s="0" t="n">
        <f aca="false">J14278*P14278+ROW()*0.00000001</f>
        <v>0.03014278</v>
      </c>
    </row>
    <row r="14279" customFormat="false" ht="15" hidden="false" customHeight="false" outlineLevel="0" collapsed="false">
      <c r="A14279" s="0" t="s">
        <v>10325</v>
      </c>
      <c r="B14279" s="0" t="s">
        <v>164</v>
      </c>
      <c r="C14279" s="0" t="n">
        <v>2009</v>
      </c>
      <c r="D14279" s="0" t="s">
        <v>46</v>
      </c>
      <c r="E14279" s="0" t="s">
        <v>6736</v>
      </c>
      <c r="F14279" s="0" t="n">
        <v>0</v>
      </c>
      <c r="G14279" s="0" t="n">
        <v>0</v>
      </c>
      <c r="H14279" s="0" t="n">
        <v>0.03</v>
      </c>
      <c r="I14279" s="0" t="n">
        <v>0</v>
      </c>
      <c r="J14279" s="0" t="n">
        <v>0.03</v>
      </c>
      <c r="N14279" s="0" t="s">
        <v>74</v>
      </c>
      <c r="P14279" s="0" t="n">
        <f aca="false">IF(AND(OR(Dashboard!$B$5="All",D14279=Dashboard!$B$5),OR(Dashboard!$D$5="All",N14279=Dashboard!$D$5),OR(AND(C14279&lt;&gt;"",C14279&gt;=Dashboard!$F$5,C14279&lt;=Dashboard!$H$5),AND(C14279="",Dashboard!$F$5&lt;=1980,Dashboard!$H$5&gt;=2016))),1,0)</f>
        <v>1</v>
      </c>
      <c r="Q14279" s="0" t="n">
        <f aca="false">J14279*P14279+ROW()*0.00000001</f>
        <v>0.03014279</v>
      </c>
    </row>
    <row r="14280" customFormat="false" ht="15" hidden="false" customHeight="false" outlineLevel="0" collapsed="false">
      <c r="A14280" s="0" t="s">
        <v>10326</v>
      </c>
      <c r="B14280" s="0" t="s">
        <v>78</v>
      </c>
      <c r="C14280" s="0" t="n">
        <v>1994</v>
      </c>
      <c r="D14280" s="0" t="s">
        <v>46</v>
      </c>
      <c r="E14280" s="0" t="s">
        <v>996</v>
      </c>
      <c r="F14280" s="0" t="n">
        <v>0</v>
      </c>
      <c r="G14280" s="0" t="n">
        <v>0</v>
      </c>
      <c r="H14280" s="0" t="n">
        <v>0.03</v>
      </c>
      <c r="I14280" s="0" t="n">
        <v>0</v>
      </c>
      <c r="J14280" s="0" t="n">
        <v>0.03</v>
      </c>
      <c r="N14280" s="0" t="s">
        <v>35</v>
      </c>
      <c r="P14280" s="0" t="n">
        <f aca="false">IF(AND(OR(Dashboard!$B$5="All",D14280=Dashboard!$B$5),OR(Dashboard!$D$5="All",N14280=Dashboard!$D$5),OR(AND(C14280&lt;&gt;"",C14280&gt;=Dashboard!$F$5,C14280&lt;=Dashboard!$H$5),AND(C14280="",Dashboard!$F$5&lt;=1980,Dashboard!$H$5&gt;=2016))),1,0)</f>
        <v>1</v>
      </c>
      <c r="Q14280" s="0" t="n">
        <f aca="false">J14280*P14280+ROW()*0.00000001</f>
        <v>0.0301428</v>
      </c>
    </row>
    <row r="14281" customFormat="false" ht="15" hidden="false" customHeight="false" outlineLevel="0" collapsed="false">
      <c r="A14281" s="0" t="s">
        <v>10327</v>
      </c>
      <c r="B14281" s="0" t="s">
        <v>76</v>
      </c>
      <c r="C14281" s="0" t="n">
        <v>2002</v>
      </c>
      <c r="D14281" s="0" t="s">
        <v>114</v>
      </c>
      <c r="E14281" s="0" t="s">
        <v>211</v>
      </c>
      <c r="F14281" s="0" t="n">
        <v>0.02</v>
      </c>
      <c r="G14281" s="0" t="n">
        <v>0.01</v>
      </c>
      <c r="H14281" s="0" t="n">
        <v>0</v>
      </c>
      <c r="I14281" s="0" t="n">
        <v>0</v>
      </c>
      <c r="J14281" s="0" t="n">
        <v>0.03</v>
      </c>
      <c r="K14281" s="0" t="n">
        <v>59</v>
      </c>
      <c r="L14281" s="0" t="n">
        <v>7.5</v>
      </c>
      <c r="M14281" s="0" t="s">
        <v>36</v>
      </c>
      <c r="N14281" s="0" t="s">
        <v>74</v>
      </c>
      <c r="O14281" s="0" t="s">
        <v>53</v>
      </c>
      <c r="P14281" s="0" t="n">
        <f aca="false">IF(AND(OR(Dashboard!$B$5="All",D14281=Dashboard!$B$5),OR(Dashboard!$D$5="All",N14281=Dashboard!$D$5),OR(AND(C14281&lt;&gt;"",C14281&gt;=Dashboard!$F$5,C14281&lt;=Dashboard!$H$5),AND(C14281="",Dashboard!$F$5&lt;=1980,Dashboard!$H$5&gt;=2016))),1,0)</f>
        <v>1</v>
      </c>
      <c r="Q14281" s="0" t="n">
        <f aca="false">J14281*P14281+ROW()*0.00000001</f>
        <v>0.03014281</v>
      </c>
    </row>
    <row r="14282" customFormat="false" ht="15" hidden="false" customHeight="false" outlineLevel="0" collapsed="false">
      <c r="A14282" s="0" t="s">
        <v>10328</v>
      </c>
      <c r="B14282" s="0" t="s">
        <v>33</v>
      </c>
      <c r="C14282" s="0" t="n">
        <v>2010</v>
      </c>
      <c r="D14282" s="0" t="s">
        <v>34</v>
      </c>
      <c r="E14282" s="0" t="s">
        <v>1364</v>
      </c>
      <c r="F14282" s="0" t="n">
        <v>0.03</v>
      </c>
      <c r="G14282" s="0" t="n">
        <v>0</v>
      </c>
      <c r="H14282" s="0" t="n">
        <v>0</v>
      </c>
      <c r="I14282" s="0" t="n">
        <v>0</v>
      </c>
      <c r="J14282" s="0" t="n">
        <v>0.03</v>
      </c>
      <c r="N14282" s="0" t="s">
        <v>35</v>
      </c>
      <c r="P14282" s="0" t="n">
        <f aca="false">IF(AND(OR(Dashboard!$B$5="All",D14282=Dashboard!$B$5),OR(Dashboard!$D$5="All",N14282=Dashboard!$D$5),OR(AND(C14282&lt;&gt;"",C14282&gt;=Dashboard!$F$5,C14282&lt;=Dashboard!$H$5),AND(C14282="",Dashboard!$F$5&lt;=1980,Dashboard!$H$5&gt;=2016))),1,0)</f>
        <v>1</v>
      </c>
      <c r="Q14282" s="0" t="n">
        <f aca="false">J14282*P14282+ROW()*0.00000001</f>
        <v>0.03014282</v>
      </c>
    </row>
    <row r="14283" customFormat="false" ht="15" hidden="false" customHeight="false" outlineLevel="0" collapsed="false">
      <c r="A14283" s="0" t="s">
        <v>10329</v>
      </c>
      <c r="B14283" s="0" t="s">
        <v>152</v>
      </c>
      <c r="C14283" s="0" t="n">
        <v>2011</v>
      </c>
      <c r="D14283" s="0" t="s">
        <v>48</v>
      </c>
      <c r="E14283" s="0" t="s">
        <v>3802</v>
      </c>
      <c r="F14283" s="0" t="n">
        <v>0.01</v>
      </c>
      <c r="G14283" s="0" t="n">
        <v>0.02</v>
      </c>
      <c r="H14283" s="0" t="n">
        <v>0</v>
      </c>
      <c r="I14283" s="0" t="n">
        <v>0.01</v>
      </c>
      <c r="J14283" s="0" t="n">
        <v>0.03</v>
      </c>
      <c r="M14283" s="0" t="s">
        <v>103</v>
      </c>
      <c r="N14283" s="0" t="s">
        <v>152</v>
      </c>
      <c r="P14283" s="0" t="n">
        <f aca="false">IF(AND(OR(Dashboard!$B$5="All",D14283=Dashboard!$B$5),OR(Dashboard!$D$5="All",N14283=Dashboard!$D$5),OR(AND(C14283&lt;&gt;"",C14283&gt;=Dashboard!$F$5,C14283&lt;=Dashboard!$H$5),AND(C14283="",Dashboard!$F$5&lt;=1980,Dashboard!$H$5&gt;=2016))),1,0)</f>
        <v>1</v>
      </c>
      <c r="Q14283" s="0" t="n">
        <f aca="false">J14283*P14283+ROW()*0.00000001</f>
        <v>0.03014283</v>
      </c>
    </row>
    <row r="14284" customFormat="false" ht="15" hidden="false" customHeight="false" outlineLevel="0" collapsed="false">
      <c r="A14284" s="0" t="s">
        <v>10330</v>
      </c>
      <c r="B14284" s="0" t="s">
        <v>50</v>
      </c>
      <c r="C14284" s="0" t="n">
        <v>2009</v>
      </c>
      <c r="D14284" s="0" t="s">
        <v>114</v>
      </c>
      <c r="E14284" s="0" t="s">
        <v>1457</v>
      </c>
      <c r="F14284" s="0" t="n">
        <v>0</v>
      </c>
      <c r="G14284" s="0" t="n">
        <v>0</v>
      </c>
      <c r="H14284" s="0" t="n">
        <v>0.03</v>
      </c>
      <c r="I14284" s="0" t="n">
        <v>0</v>
      </c>
      <c r="J14284" s="0" t="n">
        <v>0.03</v>
      </c>
      <c r="N14284" s="0" t="s">
        <v>35</v>
      </c>
      <c r="P14284" s="0" t="n">
        <f aca="false">IF(AND(OR(Dashboard!$B$5="All",D14284=Dashboard!$B$5),OR(Dashboard!$D$5="All",N14284=Dashboard!$D$5),OR(AND(C14284&lt;&gt;"",C14284&gt;=Dashboard!$F$5,C14284&lt;=Dashboard!$H$5),AND(C14284="",Dashboard!$F$5&lt;=1980,Dashboard!$H$5&gt;=2016))),1,0)</f>
        <v>1</v>
      </c>
      <c r="Q14284" s="0" t="n">
        <f aca="false">J14284*P14284+ROW()*0.00000001</f>
        <v>0.03014284</v>
      </c>
    </row>
    <row r="14285" customFormat="false" ht="15" hidden="false" customHeight="false" outlineLevel="0" collapsed="false">
      <c r="A14285" s="0" t="s">
        <v>10331</v>
      </c>
      <c r="B14285" s="0" t="s">
        <v>50</v>
      </c>
      <c r="C14285" s="0" t="n">
        <v>2011</v>
      </c>
      <c r="D14285" s="0" t="s">
        <v>48</v>
      </c>
      <c r="E14285" s="0" t="s">
        <v>3802</v>
      </c>
      <c r="F14285" s="0" t="n">
        <v>0.01</v>
      </c>
      <c r="G14285" s="0" t="n">
        <v>0.02</v>
      </c>
      <c r="H14285" s="0" t="n">
        <v>0</v>
      </c>
      <c r="I14285" s="0" t="n">
        <v>0</v>
      </c>
      <c r="J14285" s="0" t="n">
        <v>0.03</v>
      </c>
      <c r="N14285" s="0" t="s">
        <v>35</v>
      </c>
      <c r="P14285" s="0" t="n">
        <f aca="false">IF(AND(OR(Dashboard!$B$5="All",D14285=Dashboard!$B$5),OR(Dashboard!$D$5="All",N14285=Dashboard!$D$5),OR(AND(C14285&lt;&gt;"",C14285&gt;=Dashboard!$F$5,C14285&lt;=Dashboard!$H$5),AND(C14285="",Dashboard!$F$5&lt;=1980,Dashboard!$H$5&gt;=2016))),1,0)</f>
        <v>1</v>
      </c>
      <c r="Q14285" s="0" t="n">
        <f aca="false">J14285*P14285+ROW()*0.00000001</f>
        <v>0.03014285</v>
      </c>
    </row>
    <row r="14286" customFormat="false" ht="15" hidden="false" customHeight="false" outlineLevel="0" collapsed="false">
      <c r="A14286" s="0" t="s">
        <v>10332</v>
      </c>
      <c r="B14286" s="0" t="s">
        <v>184</v>
      </c>
      <c r="C14286" s="0" t="n">
        <v>2015</v>
      </c>
      <c r="D14286" s="0" t="s">
        <v>52</v>
      </c>
      <c r="E14286" s="0" t="s">
        <v>599</v>
      </c>
      <c r="F14286" s="0" t="n">
        <v>0</v>
      </c>
      <c r="G14286" s="0" t="n">
        <v>0</v>
      </c>
      <c r="H14286" s="0" t="n">
        <v>0.03</v>
      </c>
      <c r="I14286" s="0" t="n">
        <v>0</v>
      </c>
      <c r="J14286" s="0" t="n">
        <v>0.03</v>
      </c>
      <c r="N14286" s="0" t="s">
        <v>35</v>
      </c>
      <c r="P14286" s="0" t="n">
        <f aca="false">IF(AND(OR(Dashboard!$B$5="All",D14286=Dashboard!$B$5),OR(Dashboard!$D$5="All",N14286=Dashboard!$D$5),OR(AND(C14286&lt;&gt;"",C14286&gt;=Dashboard!$F$5,C14286&lt;=Dashboard!$H$5),AND(C14286="",Dashboard!$F$5&lt;=1980,Dashboard!$H$5&gt;=2016))),1,0)</f>
        <v>1</v>
      </c>
      <c r="Q14286" s="0" t="n">
        <f aca="false">J14286*P14286+ROW()*0.00000001</f>
        <v>0.03014286</v>
      </c>
    </row>
    <row r="14287" customFormat="false" ht="15" hidden="false" customHeight="false" outlineLevel="0" collapsed="false">
      <c r="A14287" s="0" t="s">
        <v>10333</v>
      </c>
      <c r="B14287" s="0" t="s">
        <v>33</v>
      </c>
      <c r="C14287" s="0" t="n">
        <v>2007</v>
      </c>
      <c r="D14287" s="0" t="s">
        <v>114</v>
      </c>
      <c r="E14287" s="0" t="s">
        <v>6423</v>
      </c>
      <c r="F14287" s="0" t="n">
        <v>0.03</v>
      </c>
      <c r="G14287" s="0" t="n">
        <v>0</v>
      </c>
      <c r="H14287" s="0" t="n">
        <v>0</v>
      </c>
      <c r="I14287" s="0" t="n">
        <v>0</v>
      </c>
      <c r="J14287" s="0" t="n">
        <v>0.03</v>
      </c>
      <c r="M14287" s="0" t="s">
        <v>36</v>
      </c>
      <c r="N14287" s="0" t="s">
        <v>35</v>
      </c>
      <c r="P14287" s="0" t="n">
        <f aca="false">IF(AND(OR(Dashboard!$B$5="All",D14287=Dashboard!$B$5),OR(Dashboard!$D$5="All",N14287=Dashboard!$D$5),OR(AND(C14287&lt;&gt;"",C14287&gt;=Dashboard!$F$5,C14287&lt;=Dashboard!$H$5),AND(C14287="",Dashboard!$F$5&lt;=1980,Dashboard!$H$5&gt;=2016))),1,0)</f>
        <v>1</v>
      </c>
      <c r="Q14287" s="0" t="n">
        <f aca="false">J14287*P14287+ROW()*0.00000001</f>
        <v>0.03014287</v>
      </c>
    </row>
    <row r="14288" customFormat="false" ht="15" hidden="false" customHeight="false" outlineLevel="0" collapsed="false">
      <c r="A14288" s="0" t="s">
        <v>10334</v>
      </c>
      <c r="B14288" s="0" t="s">
        <v>50</v>
      </c>
      <c r="C14288" s="0" t="n">
        <v>2011</v>
      </c>
      <c r="D14288" s="0" t="s">
        <v>48</v>
      </c>
      <c r="E14288" s="0" t="s">
        <v>520</v>
      </c>
      <c r="F14288" s="0" t="n">
        <v>0.03</v>
      </c>
      <c r="G14288" s="0" t="n">
        <v>0</v>
      </c>
      <c r="H14288" s="0" t="n">
        <v>0</v>
      </c>
      <c r="I14288" s="0" t="n">
        <v>0</v>
      </c>
      <c r="J14288" s="0" t="n">
        <v>0.03</v>
      </c>
      <c r="M14288" s="0" t="s">
        <v>36</v>
      </c>
      <c r="N14288" s="0" t="s">
        <v>35</v>
      </c>
      <c r="P14288" s="0" t="n">
        <f aca="false">IF(AND(OR(Dashboard!$B$5="All",D14288=Dashboard!$B$5),OR(Dashboard!$D$5="All",N14288=Dashboard!$D$5),OR(AND(C14288&lt;&gt;"",C14288&gt;=Dashboard!$F$5,C14288&lt;=Dashboard!$H$5),AND(C14288="",Dashboard!$F$5&lt;=1980,Dashboard!$H$5&gt;=2016))),1,0)</f>
        <v>1</v>
      </c>
      <c r="Q14288" s="0" t="n">
        <f aca="false">J14288*P14288+ROW()*0.00000001</f>
        <v>0.03014288</v>
      </c>
    </row>
    <row r="14289" customFormat="false" ht="15" hidden="false" customHeight="false" outlineLevel="0" collapsed="false">
      <c r="A14289" s="0" t="s">
        <v>10335</v>
      </c>
      <c r="B14289" s="0" t="s">
        <v>50</v>
      </c>
      <c r="C14289" s="0" t="n">
        <v>2008</v>
      </c>
      <c r="D14289" s="0" t="s">
        <v>52</v>
      </c>
      <c r="E14289" s="0" t="s">
        <v>3063</v>
      </c>
      <c r="F14289" s="0" t="n">
        <v>0</v>
      </c>
      <c r="G14289" s="0" t="n">
        <v>0.03</v>
      </c>
      <c r="H14289" s="0" t="n">
        <v>0</v>
      </c>
      <c r="I14289" s="0" t="n">
        <v>0</v>
      </c>
      <c r="J14289" s="0" t="n">
        <v>0.03</v>
      </c>
      <c r="N14289" s="0" t="s">
        <v>35</v>
      </c>
      <c r="P14289" s="0" t="n">
        <f aca="false">IF(AND(OR(Dashboard!$B$5="All",D14289=Dashboard!$B$5),OR(Dashboard!$D$5="All",N14289=Dashboard!$D$5),OR(AND(C14289&lt;&gt;"",C14289&gt;=Dashboard!$F$5,C14289&lt;=Dashboard!$H$5),AND(C14289="",Dashboard!$F$5&lt;=1980,Dashboard!$H$5&gt;=2016))),1,0)</f>
        <v>1</v>
      </c>
      <c r="Q14289" s="0" t="n">
        <f aca="false">J14289*P14289+ROW()*0.00000001</f>
        <v>0.03014289</v>
      </c>
    </row>
    <row r="14290" customFormat="false" ht="15" hidden="false" customHeight="false" outlineLevel="0" collapsed="false">
      <c r="A14290" s="0" t="s">
        <v>10336</v>
      </c>
      <c r="B14290" s="0" t="s">
        <v>164</v>
      </c>
      <c r="C14290" s="0" t="n">
        <v>2006</v>
      </c>
      <c r="D14290" s="0" t="s">
        <v>52</v>
      </c>
      <c r="E14290" s="0" t="s">
        <v>7329</v>
      </c>
      <c r="F14290" s="0" t="n">
        <v>0</v>
      </c>
      <c r="G14290" s="0" t="n">
        <v>0</v>
      </c>
      <c r="H14290" s="0" t="n">
        <v>0.03</v>
      </c>
      <c r="I14290" s="0" t="n">
        <v>0</v>
      </c>
      <c r="J14290" s="0" t="n">
        <v>0.03</v>
      </c>
      <c r="N14290" s="0" t="s">
        <v>74</v>
      </c>
      <c r="P14290" s="0" t="n">
        <f aca="false">IF(AND(OR(Dashboard!$B$5="All",D14290=Dashboard!$B$5),OR(Dashboard!$D$5="All",N14290=Dashboard!$D$5),OR(AND(C14290&lt;&gt;"",C14290&gt;=Dashboard!$F$5,C14290&lt;=Dashboard!$H$5),AND(C14290="",Dashboard!$F$5&lt;=1980,Dashboard!$H$5&gt;=2016))),1,0)</f>
        <v>1</v>
      </c>
      <c r="Q14290" s="0" t="n">
        <f aca="false">J14290*P14290+ROW()*0.00000001</f>
        <v>0.0301429</v>
      </c>
    </row>
    <row r="14291" customFormat="false" ht="15" hidden="false" customHeight="false" outlineLevel="0" collapsed="false">
      <c r="A14291" s="0" t="s">
        <v>10337</v>
      </c>
      <c r="B14291" s="0" t="s">
        <v>50</v>
      </c>
      <c r="C14291" s="0" t="n">
        <v>2010</v>
      </c>
      <c r="D14291" s="0" t="s">
        <v>58</v>
      </c>
      <c r="E14291" s="0" t="s">
        <v>220</v>
      </c>
      <c r="F14291" s="0" t="n">
        <v>0</v>
      </c>
      <c r="G14291" s="0" t="n">
        <v>0</v>
      </c>
      <c r="H14291" s="0" t="n">
        <v>0.03</v>
      </c>
      <c r="I14291" s="0" t="n">
        <v>0</v>
      </c>
      <c r="J14291" s="0" t="n">
        <v>0.03</v>
      </c>
      <c r="N14291" s="0" t="s">
        <v>35</v>
      </c>
      <c r="P14291" s="0" t="n">
        <f aca="false">IF(AND(OR(Dashboard!$B$5="All",D14291=Dashboard!$B$5),OR(Dashboard!$D$5="All",N14291=Dashboard!$D$5),OR(AND(C14291&lt;&gt;"",C14291&gt;=Dashboard!$F$5,C14291&lt;=Dashboard!$H$5),AND(C14291="",Dashboard!$F$5&lt;=1980,Dashboard!$H$5&gt;=2016))),1,0)</f>
        <v>1</v>
      </c>
      <c r="Q14291" s="0" t="n">
        <f aca="false">J14291*P14291+ROW()*0.00000001</f>
        <v>0.03014291</v>
      </c>
    </row>
    <row r="14292" customFormat="false" ht="15" hidden="false" customHeight="false" outlineLevel="0" collapsed="false">
      <c r="A14292" s="0" t="s">
        <v>4253</v>
      </c>
      <c r="B14292" s="0" t="s">
        <v>152</v>
      </c>
      <c r="C14292" s="0" t="n">
        <v>2006</v>
      </c>
      <c r="D14292" s="0" t="s">
        <v>56</v>
      </c>
      <c r="E14292" s="0" t="s">
        <v>72</v>
      </c>
      <c r="F14292" s="0" t="n">
        <v>0</v>
      </c>
      <c r="G14292" s="0" t="n">
        <v>0.03</v>
      </c>
      <c r="H14292" s="0" t="n">
        <v>0</v>
      </c>
      <c r="I14292" s="0" t="n">
        <v>0.01</v>
      </c>
      <c r="J14292" s="0" t="n">
        <v>0.03</v>
      </c>
      <c r="N14292" s="0" t="s">
        <v>152</v>
      </c>
      <c r="P14292" s="0" t="n">
        <f aca="false">IF(AND(OR(Dashboard!$B$5="All",D14292=Dashboard!$B$5),OR(Dashboard!$D$5="All",N14292=Dashboard!$D$5),OR(AND(C14292&lt;&gt;"",C14292&gt;=Dashboard!$F$5,C14292&lt;=Dashboard!$H$5),AND(C14292="",Dashboard!$F$5&lt;=1980,Dashboard!$H$5&gt;=2016))),1,0)</f>
        <v>1</v>
      </c>
      <c r="Q14292" s="0" t="n">
        <f aca="false">J14292*P14292+ROW()*0.00000001</f>
        <v>0.03014292</v>
      </c>
    </row>
    <row r="14293" customFormat="false" ht="15" hidden="false" customHeight="false" outlineLevel="0" collapsed="false">
      <c r="A14293" s="0" t="s">
        <v>9969</v>
      </c>
      <c r="B14293" s="0" t="s">
        <v>70</v>
      </c>
      <c r="C14293" s="0" t="n">
        <v>2011</v>
      </c>
      <c r="D14293" s="0" t="s">
        <v>114</v>
      </c>
      <c r="E14293" s="0" t="s">
        <v>9433</v>
      </c>
      <c r="F14293" s="0" t="n">
        <v>0</v>
      </c>
      <c r="G14293" s="0" t="n">
        <v>0</v>
      </c>
      <c r="H14293" s="0" t="n">
        <v>0.03</v>
      </c>
      <c r="I14293" s="0" t="n">
        <v>0</v>
      </c>
      <c r="J14293" s="0" t="n">
        <v>0.03</v>
      </c>
      <c r="N14293" s="0" t="s">
        <v>74</v>
      </c>
      <c r="P14293" s="0" t="n">
        <f aca="false">IF(AND(OR(Dashboard!$B$5="All",D14293=Dashboard!$B$5),OR(Dashboard!$D$5="All",N14293=Dashboard!$D$5),OR(AND(C14293&lt;&gt;"",C14293&gt;=Dashboard!$F$5,C14293&lt;=Dashboard!$H$5),AND(C14293="",Dashboard!$F$5&lt;=1980,Dashboard!$H$5&gt;=2016))),1,0)</f>
        <v>1</v>
      </c>
      <c r="Q14293" s="0" t="n">
        <f aca="false">J14293*P14293+ROW()*0.00000001</f>
        <v>0.03014293</v>
      </c>
    </row>
    <row r="14294" customFormat="false" ht="15" hidden="false" customHeight="false" outlineLevel="0" collapsed="false">
      <c r="A14294" s="0" t="s">
        <v>10338</v>
      </c>
      <c r="B14294" s="0" t="s">
        <v>50</v>
      </c>
      <c r="C14294" s="0" t="n">
        <v>2005</v>
      </c>
      <c r="D14294" s="0" t="s">
        <v>52</v>
      </c>
      <c r="E14294" s="0" t="s">
        <v>35</v>
      </c>
      <c r="F14294" s="0" t="n">
        <v>0.01</v>
      </c>
      <c r="G14294" s="0" t="n">
        <v>0</v>
      </c>
      <c r="H14294" s="0" t="n">
        <v>0.02</v>
      </c>
      <c r="I14294" s="0" t="n">
        <v>0</v>
      </c>
      <c r="J14294" s="0" t="n">
        <v>0.03</v>
      </c>
      <c r="K14294" s="0" t="n">
        <v>71</v>
      </c>
      <c r="L14294" s="0" t="n">
        <v>7</v>
      </c>
      <c r="M14294" s="0" t="s">
        <v>36</v>
      </c>
      <c r="N14294" s="0" t="s">
        <v>35</v>
      </c>
      <c r="O14294" s="0" t="s">
        <v>37</v>
      </c>
      <c r="P14294" s="0" t="n">
        <f aca="false">IF(AND(OR(Dashboard!$B$5="All",D14294=Dashboard!$B$5),OR(Dashboard!$D$5="All",N14294=Dashboard!$D$5),OR(AND(C14294&lt;&gt;"",C14294&gt;=Dashboard!$F$5,C14294&lt;=Dashboard!$H$5),AND(C14294="",Dashboard!$F$5&lt;=1980,Dashboard!$H$5&gt;=2016))),1,0)</f>
        <v>1</v>
      </c>
      <c r="Q14294" s="0" t="n">
        <f aca="false">J14294*P14294+ROW()*0.00000001</f>
        <v>0.03014294</v>
      </c>
    </row>
    <row r="14295" customFormat="false" ht="15" hidden="false" customHeight="false" outlineLevel="0" collapsed="false">
      <c r="A14295" s="0" t="s">
        <v>5906</v>
      </c>
      <c r="B14295" s="0" t="s">
        <v>94</v>
      </c>
      <c r="C14295" s="0" t="n">
        <v>2016</v>
      </c>
      <c r="D14295" s="0" t="s">
        <v>52</v>
      </c>
      <c r="E14295" s="0" t="s">
        <v>124</v>
      </c>
      <c r="F14295" s="0" t="n">
        <v>0.02</v>
      </c>
      <c r="G14295" s="0" t="n">
        <v>0</v>
      </c>
      <c r="H14295" s="0" t="n">
        <v>0</v>
      </c>
      <c r="I14295" s="0" t="n">
        <v>0.01</v>
      </c>
      <c r="J14295" s="0" t="n">
        <v>0.03</v>
      </c>
      <c r="K14295" s="0" t="n">
        <v>73</v>
      </c>
      <c r="M14295" s="0" t="s">
        <v>125</v>
      </c>
      <c r="N14295" s="0" t="s">
        <v>74</v>
      </c>
      <c r="O14295" s="0" t="s">
        <v>37</v>
      </c>
      <c r="P14295" s="0" t="n">
        <f aca="false">IF(AND(OR(Dashboard!$B$5="All",D14295=Dashboard!$B$5),OR(Dashboard!$D$5="All",N14295=Dashboard!$D$5),OR(AND(C14295&lt;&gt;"",C14295&gt;=Dashboard!$F$5,C14295&lt;=Dashboard!$H$5),AND(C14295="",Dashboard!$F$5&lt;=1980,Dashboard!$H$5&gt;=2016))),1,0)</f>
        <v>1</v>
      </c>
      <c r="Q14295" s="0" t="n">
        <f aca="false">J14295*P14295+ROW()*0.00000001</f>
        <v>0.03014295</v>
      </c>
    </row>
    <row r="14296" customFormat="false" ht="15" hidden="false" customHeight="false" outlineLevel="0" collapsed="false">
      <c r="A14296" s="0" t="s">
        <v>10339</v>
      </c>
      <c r="B14296" s="0" t="s">
        <v>117</v>
      </c>
      <c r="C14296" s="0" t="n">
        <v>1996</v>
      </c>
      <c r="D14296" s="0" t="s">
        <v>56</v>
      </c>
      <c r="E14296" s="0" t="s">
        <v>2764</v>
      </c>
      <c r="F14296" s="0" t="n">
        <v>0.02</v>
      </c>
      <c r="G14296" s="0" t="n">
        <v>0.01</v>
      </c>
      <c r="H14296" s="0" t="n">
        <v>0</v>
      </c>
      <c r="I14296" s="0" t="n">
        <v>0</v>
      </c>
      <c r="J14296" s="0" t="n">
        <v>0.03</v>
      </c>
      <c r="N14296" s="0" t="s">
        <v>74</v>
      </c>
      <c r="P14296" s="0" t="n">
        <f aca="false">IF(AND(OR(Dashboard!$B$5="All",D14296=Dashboard!$B$5),OR(Dashboard!$D$5="All",N14296=Dashboard!$D$5),OR(AND(C14296&lt;&gt;"",C14296&gt;=Dashboard!$F$5,C14296&lt;=Dashboard!$H$5),AND(C14296="",Dashboard!$F$5&lt;=1980,Dashboard!$H$5&gt;=2016))),1,0)</f>
        <v>1</v>
      </c>
      <c r="Q14296" s="0" t="n">
        <f aca="false">J14296*P14296+ROW()*0.00000001</f>
        <v>0.03014296</v>
      </c>
    </row>
    <row r="14297" customFormat="false" ht="15" hidden="false" customHeight="false" outlineLevel="0" collapsed="false">
      <c r="A14297" s="0" t="s">
        <v>7006</v>
      </c>
      <c r="B14297" s="0" t="s">
        <v>152</v>
      </c>
      <c r="C14297" s="0" t="n">
        <v>2011</v>
      </c>
      <c r="D14297" s="0" t="s">
        <v>41</v>
      </c>
      <c r="E14297" s="0" t="s">
        <v>3828</v>
      </c>
      <c r="F14297" s="0" t="n">
        <v>0</v>
      </c>
      <c r="G14297" s="0" t="n">
        <v>0.03</v>
      </c>
      <c r="H14297" s="0" t="n">
        <v>0</v>
      </c>
      <c r="I14297" s="0" t="n">
        <v>0.01</v>
      </c>
      <c r="J14297" s="0" t="n">
        <v>0.03</v>
      </c>
      <c r="N14297" s="0" t="s">
        <v>152</v>
      </c>
      <c r="P14297" s="0" t="n">
        <f aca="false">IF(AND(OR(Dashboard!$B$5="All",D14297=Dashboard!$B$5),OR(Dashboard!$D$5="All",N14297=Dashboard!$D$5),OR(AND(C14297&lt;&gt;"",C14297&gt;=Dashboard!$F$5,C14297&lt;=Dashboard!$H$5),AND(C14297="",Dashboard!$F$5&lt;=1980,Dashboard!$H$5&gt;=2016))),1,0)</f>
        <v>1</v>
      </c>
      <c r="Q14297" s="0" t="n">
        <f aca="false">J14297*P14297+ROW()*0.00000001</f>
        <v>0.03014297</v>
      </c>
    </row>
    <row r="14298" customFormat="false" ht="15" hidden="false" customHeight="false" outlineLevel="0" collapsed="false">
      <c r="A14298" s="0" t="s">
        <v>10340</v>
      </c>
      <c r="B14298" s="0" t="s">
        <v>152</v>
      </c>
      <c r="C14298" s="0" t="n">
        <v>2001</v>
      </c>
      <c r="D14298" s="0" t="s">
        <v>34</v>
      </c>
      <c r="E14298" s="0" t="s">
        <v>257</v>
      </c>
      <c r="F14298" s="0" t="n">
        <v>0</v>
      </c>
      <c r="G14298" s="0" t="n">
        <v>0.03</v>
      </c>
      <c r="H14298" s="0" t="n">
        <v>0</v>
      </c>
      <c r="I14298" s="0" t="n">
        <v>0</v>
      </c>
      <c r="J14298" s="0" t="n">
        <v>0.03</v>
      </c>
      <c r="N14298" s="0" t="s">
        <v>152</v>
      </c>
      <c r="P14298" s="0" t="n">
        <f aca="false">IF(AND(OR(Dashboard!$B$5="All",D14298=Dashboard!$B$5),OR(Dashboard!$D$5="All",N14298=Dashboard!$D$5),OR(AND(C14298&lt;&gt;"",C14298&gt;=Dashboard!$F$5,C14298&lt;=Dashboard!$H$5),AND(C14298="",Dashboard!$F$5&lt;=1980,Dashboard!$H$5&gt;=2016))),1,0)</f>
        <v>1</v>
      </c>
      <c r="Q14298" s="0" t="n">
        <f aca="false">J14298*P14298+ROW()*0.00000001</f>
        <v>0.03014298</v>
      </c>
    </row>
    <row r="14299" customFormat="false" ht="15" hidden="false" customHeight="false" outlineLevel="0" collapsed="false">
      <c r="A14299" s="0" t="s">
        <v>10341</v>
      </c>
      <c r="B14299" s="0" t="s">
        <v>144</v>
      </c>
      <c r="C14299" s="0" t="n">
        <v>2003</v>
      </c>
      <c r="D14299" s="0" t="s">
        <v>71</v>
      </c>
      <c r="E14299" s="0" t="s">
        <v>65</v>
      </c>
      <c r="F14299" s="0" t="n">
        <v>0</v>
      </c>
      <c r="G14299" s="0" t="n">
        <v>0</v>
      </c>
      <c r="H14299" s="0" t="n">
        <v>0.03</v>
      </c>
      <c r="I14299" s="0" t="n">
        <v>0</v>
      </c>
      <c r="J14299" s="0" t="n">
        <v>0.03</v>
      </c>
      <c r="N14299" s="0" t="s">
        <v>66</v>
      </c>
      <c r="P14299" s="0" t="n">
        <f aca="false">IF(AND(OR(Dashboard!$B$5="All",D14299=Dashboard!$B$5),OR(Dashboard!$D$5="All",N14299=Dashboard!$D$5),OR(AND(C14299&lt;&gt;"",C14299&gt;=Dashboard!$F$5,C14299&lt;=Dashboard!$H$5),AND(C14299="",Dashboard!$F$5&lt;=1980,Dashboard!$H$5&gt;=2016))),1,0)</f>
        <v>1</v>
      </c>
      <c r="Q14299" s="0" t="n">
        <f aca="false">J14299*P14299+ROW()*0.00000001</f>
        <v>0.03014299</v>
      </c>
    </row>
    <row r="14300" customFormat="false" ht="15" hidden="false" customHeight="false" outlineLevel="0" collapsed="false">
      <c r="A14300" s="0" t="s">
        <v>10342</v>
      </c>
      <c r="B14300" s="0" t="s">
        <v>33</v>
      </c>
      <c r="C14300" s="0" t="n">
        <v>2010</v>
      </c>
      <c r="D14300" s="0" t="s">
        <v>41</v>
      </c>
      <c r="E14300" s="0" t="s">
        <v>2264</v>
      </c>
      <c r="F14300" s="0" t="n">
        <v>0.03</v>
      </c>
      <c r="G14300" s="0" t="n">
        <v>0</v>
      </c>
      <c r="H14300" s="0" t="n">
        <v>0</v>
      </c>
      <c r="I14300" s="0" t="n">
        <v>0</v>
      </c>
      <c r="J14300" s="0" t="n">
        <v>0.03</v>
      </c>
      <c r="N14300" s="0" t="s">
        <v>35</v>
      </c>
      <c r="P14300" s="0" t="n">
        <f aca="false">IF(AND(OR(Dashboard!$B$5="All",D14300=Dashboard!$B$5),OR(Dashboard!$D$5="All",N14300=Dashboard!$D$5),OR(AND(C14300&lt;&gt;"",C14300&gt;=Dashboard!$F$5,C14300&lt;=Dashboard!$H$5),AND(C14300="",Dashboard!$F$5&lt;=1980,Dashboard!$H$5&gt;=2016))),1,0)</f>
        <v>1</v>
      </c>
      <c r="Q14300" s="0" t="n">
        <f aca="false">J14300*P14300+ROW()*0.00000001</f>
        <v>0.030143</v>
      </c>
    </row>
    <row r="14301" customFormat="false" ht="15" hidden="false" customHeight="false" outlineLevel="0" collapsed="false">
      <c r="A14301" s="0" t="s">
        <v>10343</v>
      </c>
      <c r="B14301" s="0" t="s">
        <v>85</v>
      </c>
      <c r="C14301" s="0" t="n">
        <v>2002</v>
      </c>
      <c r="D14301" s="0" t="s">
        <v>71</v>
      </c>
      <c r="E14301" s="0" t="s">
        <v>9332</v>
      </c>
      <c r="F14301" s="0" t="n">
        <v>0.02</v>
      </c>
      <c r="G14301" s="0" t="n">
        <v>0.01</v>
      </c>
      <c r="H14301" s="0" t="n">
        <v>0</v>
      </c>
      <c r="I14301" s="0" t="n">
        <v>0</v>
      </c>
      <c r="J14301" s="0" t="n">
        <v>0.03</v>
      </c>
      <c r="K14301" s="0" t="n">
        <v>71</v>
      </c>
      <c r="M14301" s="0" t="s">
        <v>103</v>
      </c>
      <c r="N14301" s="0" t="s">
        <v>35</v>
      </c>
      <c r="O14301" s="0" t="s">
        <v>37</v>
      </c>
      <c r="P14301" s="0" t="n">
        <f aca="false">IF(AND(OR(Dashboard!$B$5="All",D14301=Dashboard!$B$5),OR(Dashboard!$D$5="All",N14301=Dashboard!$D$5),OR(AND(C14301&lt;&gt;"",C14301&gt;=Dashboard!$F$5,C14301&lt;=Dashboard!$H$5),AND(C14301="",Dashboard!$F$5&lt;=1980,Dashboard!$H$5&gt;=2016))),1,0)</f>
        <v>1</v>
      </c>
      <c r="Q14301" s="0" t="n">
        <f aca="false">J14301*P14301+ROW()*0.00000001</f>
        <v>0.03014301</v>
      </c>
    </row>
    <row r="14302" customFormat="false" ht="15" hidden="false" customHeight="false" outlineLevel="0" collapsed="false">
      <c r="A14302" s="0" t="s">
        <v>10344</v>
      </c>
      <c r="B14302" s="0" t="s">
        <v>94</v>
      </c>
      <c r="C14302" s="0" t="n">
        <v>2015</v>
      </c>
      <c r="D14302" s="0" t="s">
        <v>71</v>
      </c>
      <c r="E14302" s="0" t="s">
        <v>10345</v>
      </c>
      <c r="F14302" s="0" t="n">
        <v>0.03</v>
      </c>
      <c r="G14302" s="0" t="n">
        <v>0</v>
      </c>
      <c r="H14302" s="0" t="n">
        <v>0</v>
      </c>
      <c r="I14302" s="0" t="n">
        <v>0.01</v>
      </c>
      <c r="J14302" s="0" t="n">
        <v>0.03</v>
      </c>
      <c r="M14302" s="0" t="s">
        <v>103</v>
      </c>
      <c r="N14302" s="0" t="s">
        <v>74</v>
      </c>
      <c r="P14302" s="0" t="n">
        <f aca="false">IF(AND(OR(Dashboard!$B$5="All",D14302=Dashboard!$B$5),OR(Dashboard!$D$5="All",N14302=Dashboard!$D$5),OR(AND(C14302&lt;&gt;"",C14302&gt;=Dashboard!$F$5,C14302&lt;=Dashboard!$H$5),AND(C14302="",Dashboard!$F$5&lt;=1980,Dashboard!$H$5&gt;=2016))),1,0)</f>
        <v>1</v>
      </c>
      <c r="Q14302" s="0" t="n">
        <f aca="false">J14302*P14302+ROW()*0.00000001</f>
        <v>0.03014302</v>
      </c>
    </row>
    <row r="14303" customFormat="false" ht="15" hidden="false" customHeight="false" outlineLevel="0" collapsed="false">
      <c r="A14303" s="0" t="s">
        <v>10346</v>
      </c>
      <c r="B14303" s="0" t="s">
        <v>152</v>
      </c>
      <c r="C14303" s="0" t="n">
        <v>2011</v>
      </c>
      <c r="D14303" s="0" t="s">
        <v>52</v>
      </c>
      <c r="E14303" s="0" t="s">
        <v>418</v>
      </c>
      <c r="F14303" s="0" t="n">
        <v>0.03</v>
      </c>
      <c r="G14303" s="0" t="n">
        <v>0</v>
      </c>
      <c r="H14303" s="0" t="n">
        <v>0</v>
      </c>
      <c r="I14303" s="0" t="n">
        <v>0</v>
      </c>
      <c r="J14303" s="0" t="n">
        <v>0.03</v>
      </c>
      <c r="M14303" s="0" t="s">
        <v>103</v>
      </c>
      <c r="N14303" s="0" t="s">
        <v>152</v>
      </c>
      <c r="P14303" s="0" t="n">
        <f aca="false">IF(AND(OR(Dashboard!$B$5="All",D14303=Dashboard!$B$5),OR(Dashboard!$D$5="All",N14303=Dashboard!$D$5),OR(AND(C14303&lt;&gt;"",C14303&gt;=Dashboard!$F$5,C14303&lt;=Dashboard!$H$5),AND(C14303="",Dashboard!$F$5&lt;=1980,Dashboard!$H$5&gt;=2016))),1,0)</f>
        <v>1</v>
      </c>
      <c r="Q14303" s="0" t="n">
        <f aca="false">J14303*P14303+ROW()*0.00000001</f>
        <v>0.03014303</v>
      </c>
    </row>
    <row r="14304" customFormat="false" ht="15" hidden="false" customHeight="false" outlineLevel="0" collapsed="false">
      <c r="A14304" s="0" t="s">
        <v>10347</v>
      </c>
      <c r="B14304" s="0" t="s">
        <v>33</v>
      </c>
      <c r="C14304" s="0" t="n">
        <v>2008</v>
      </c>
      <c r="D14304" s="0" t="s">
        <v>48</v>
      </c>
      <c r="E14304" s="0" t="s">
        <v>2558</v>
      </c>
      <c r="F14304" s="0" t="n">
        <v>0.03</v>
      </c>
      <c r="G14304" s="0" t="n">
        <v>0</v>
      </c>
      <c r="H14304" s="0" t="n">
        <v>0</v>
      </c>
      <c r="I14304" s="0" t="n">
        <v>0</v>
      </c>
      <c r="J14304" s="0" t="n">
        <v>0.03</v>
      </c>
      <c r="M14304" s="0" t="s">
        <v>36</v>
      </c>
      <c r="N14304" s="0" t="s">
        <v>35</v>
      </c>
      <c r="P14304" s="0" t="n">
        <f aca="false">IF(AND(OR(Dashboard!$B$5="All",D14304=Dashboard!$B$5),OR(Dashboard!$D$5="All",N14304=Dashboard!$D$5),OR(AND(C14304&lt;&gt;"",C14304&gt;=Dashboard!$F$5,C14304&lt;=Dashboard!$H$5),AND(C14304="",Dashboard!$F$5&lt;=1980,Dashboard!$H$5&gt;=2016))),1,0)</f>
        <v>1</v>
      </c>
      <c r="Q14304" s="0" t="n">
        <f aca="false">J14304*P14304+ROW()*0.00000001</f>
        <v>0.03014304</v>
      </c>
    </row>
    <row r="14305" customFormat="false" ht="15" hidden="false" customHeight="false" outlineLevel="0" collapsed="false">
      <c r="A14305" s="0" t="s">
        <v>8368</v>
      </c>
      <c r="B14305" s="0" t="s">
        <v>70</v>
      </c>
      <c r="C14305" s="0" t="n">
        <v>2015</v>
      </c>
      <c r="D14305" s="0" t="s">
        <v>46</v>
      </c>
      <c r="E14305" s="0" t="s">
        <v>211</v>
      </c>
      <c r="F14305" s="0" t="n">
        <v>0</v>
      </c>
      <c r="G14305" s="0" t="n">
        <v>0</v>
      </c>
      <c r="H14305" s="0" t="n">
        <v>0.03</v>
      </c>
      <c r="I14305" s="0" t="n">
        <v>0</v>
      </c>
      <c r="J14305" s="0" t="n">
        <v>0.03</v>
      </c>
      <c r="N14305" s="0" t="s">
        <v>74</v>
      </c>
      <c r="P14305" s="0" t="n">
        <f aca="false">IF(AND(OR(Dashboard!$B$5="All",D14305=Dashboard!$B$5),OR(Dashboard!$D$5="All",N14305=Dashboard!$D$5),OR(AND(C14305&lt;&gt;"",C14305&gt;=Dashboard!$F$5,C14305&lt;=Dashboard!$H$5),AND(C14305="",Dashboard!$F$5&lt;=1980,Dashboard!$H$5&gt;=2016))),1,0)</f>
        <v>1</v>
      </c>
      <c r="Q14305" s="0" t="n">
        <f aca="false">J14305*P14305+ROW()*0.00000001</f>
        <v>0.03014305</v>
      </c>
    </row>
    <row r="14306" customFormat="false" ht="15" hidden="false" customHeight="false" outlineLevel="0" collapsed="false">
      <c r="A14306" s="0" t="s">
        <v>10348</v>
      </c>
      <c r="B14306" s="0" t="s">
        <v>152</v>
      </c>
      <c r="C14306" s="0" t="n">
        <v>2011</v>
      </c>
      <c r="D14306" s="0" t="s">
        <v>114</v>
      </c>
      <c r="E14306" s="0" t="s">
        <v>10349</v>
      </c>
      <c r="F14306" s="0" t="n">
        <v>0.03</v>
      </c>
      <c r="G14306" s="0" t="n">
        <v>0</v>
      </c>
      <c r="H14306" s="0" t="n">
        <v>0</v>
      </c>
      <c r="I14306" s="0" t="n">
        <v>0</v>
      </c>
      <c r="J14306" s="0" t="n">
        <v>0.03</v>
      </c>
      <c r="M14306" s="0" t="s">
        <v>36</v>
      </c>
      <c r="N14306" s="0" t="s">
        <v>152</v>
      </c>
      <c r="P14306" s="0" t="n">
        <f aca="false">IF(AND(OR(Dashboard!$B$5="All",D14306=Dashboard!$B$5),OR(Dashboard!$D$5="All",N14306=Dashboard!$D$5),OR(AND(C14306&lt;&gt;"",C14306&gt;=Dashboard!$F$5,C14306&lt;=Dashboard!$H$5),AND(C14306="",Dashboard!$F$5&lt;=1980,Dashboard!$H$5&gt;=2016))),1,0)</f>
        <v>1</v>
      </c>
      <c r="Q14306" s="0" t="n">
        <f aca="false">J14306*P14306+ROW()*0.00000001</f>
        <v>0.03014306</v>
      </c>
    </row>
    <row r="14307" customFormat="false" ht="15" hidden="false" customHeight="false" outlineLevel="0" collapsed="false">
      <c r="A14307" s="0" t="s">
        <v>10350</v>
      </c>
      <c r="B14307" s="0" t="s">
        <v>85</v>
      </c>
      <c r="C14307" s="0" t="n">
        <v>2006</v>
      </c>
      <c r="D14307" s="0" t="s">
        <v>34</v>
      </c>
      <c r="E14307" s="0" t="s">
        <v>142</v>
      </c>
      <c r="F14307" s="0" t="n">
        <v>0.02</v>
      </c>
      <c r="G14307" s="0" t="n">
        <v>0.01</v>
      </c>
      <c r="H14307" s="0" t="n">
        <v>0</v>
      </c>
      <c r="I14307" s="0" t="n">
        <v>0</v>
      </c>
      <c r="J14307" s="0" t="n">
        <v>0.03</v>
      </c>
      <c r="K14307" s="0" t="n">
        <v>57</v>
      </c>
      <c r="L14307" s="0" t="n">
        <v>6.9</v>
      </c>
      <c r="M14307" s="0" t="s">
        <v>36</v>
      </c>
      <c r="N14307" s="0" t="s">
        <v>35</v>
      </c>
      <c r="O14307" s="0" t="s">
        <v>53</v>
      </c>
      <c r="P14307" s="0" t="n">
        <f aca="false">IF(AND(OR(Dashboard!$B$5="All",D14307=Dashboard!$B$5),OR(Dashboard!$D$5="All",N14307=Dashboard!$D$5),OR(AND(C14307&lt;&gt;"",C14307&gt;=Dashboard!$F$5,C14307&lt;=Dashboard!$H$5),AND(C14307="",Dashboard!$F$5&lt;=1980,Dashboard!$H$5&gt;=2016))),1,0)</f>
        <v>1</v>
      </c>
      <c r="Q14307" s="0" t="n">
        <f aca="false">J14307*P14307+ROW()*0.00000001</f>
        <v>0.03014307</v>
      </c>
    </row>
    <row r="14308" customFormat="false" ht="15" hidden="false" customHeight="false" outlineLevel="0" collapsed="false">
      <c r="A14308" s="0" t="s">
        <v>10351</v>
      </c>
      <c r="B14308" s="0" t="s">
        <v>64</v>
      </c>
      <c r="C14308" s="0" t="n">
        <v>2008</v>
      </c>
      <c r="D14308" s="0" t="s">
        <v>41</v>
      </c>
      <c r="E14308" s="0" t="s">
        <v>1427</v>
      </c>
      <c r="F14308" s="0" t="n">
        <v>0.03</v>
      </c>
      <c r="G14308" s="0" t="n">
        <v>0</v>
      </c>
      <c r="H14308" s="0" t="n">
        <v>0</v>
      </c>
      <c r="I14308" s="0" t="n">
        <v>0</v>
      </c>
      <c r="J14308" s="0" t="n">
        <v>0.03</v>
      </c>
      <c r="N14308" s="0" t="s">
        <v>66</v>
      </c>
      <c r="P14308" s="0" t="n">
        <f aca="false">IF(AND(OR(Dashboard!$B$5="All",D14308=Dashboard!$B$5),OR(Dashboard!$D$5="All",N14308=Dashboard!$D$5),OR(AND(C14308&lt;&gt;"",C14308&gt;=Dashboard!$F$5,C14308&lt;=Dashboard!$H$5),AND(C14308="",Dashboard!$F$5&lt;=1980,Dashboard!$H$5&gt;=2016))),1,0)</f>
        <v>1</v>
      </c>
      <c r="Q14308" s="0" t="n">
        <f aca="false">J14308*P14308+ROW()*0.00000001</f>
        <v>0.03014308</v>
      </c>
    </row>
    <row r="14309" customFormat="false" ht="15" hidden="false" customHeight="false" outlineLevel="0" collapsed="false">
      <c r="A14309" s="0" t="s">
        <v>10352</v>
      </c>
      <c r="B14309" s="0" t="s">
        <v>85</v>
      </c>
      <c r="C14309" s="0" t="n">
        <v>2002</v>
      </c>
      <c r="D14309" s="0" t="s">
        <v>16</v>
      </c>
      <c r="E14309" s="0" t="s">
        <v>293</v>
      </c>
      <c r="F14309" s="0" t="n">
        <v>0.02</v>
      </c>
      <c r="G14309" s="0" t="n">
        <v>0.01</v>
      </c>
      <c r="H14309" s="0" t="n">
        <v>0</v>
      </c>
      <c r="I14309" s="0" t="n">
        <v>0</v>
      </c>
      <c r="J14309" s="0" t="n">
        <v>0.03</v>
      </c>
      <c r="K14309" s="0" t="n">
        <v>45</v>
      </c>
      <c r="L14309" s="0" t="n">
        <v>5.7</v>
      </c>
      <c r="M14309" s="0" t="s">
        <v>36</v>
      </c>
      <c r="N14309" s="0" t="s">
        <v>35</v>
      </c>
      <c r="O14309" s="0" t="s">
        <v>177</v>
      </c>
      <c r="P14309" s="0" t="n">
        <f aca="false">IF(AND(OR(Dashboard!$B$5="All",D14309=Dashboard!$B$5),OR(Dashboard!$D$5="All",N14309=Dashboard!$D$5),OR(AND(C14309&lt;&gt;"",C14309&gt;=Dashboard!$F$5,C14309&lt;=Dashboard!$H$5),AND(C14309="",Dashboard!$F$5&lt;=1980,Dashboard!$H$5&gt;=2016))),1,0)</f>
        <v>1</v>
      </c>
      <c r="Q14309" s="0" t="n">
        <f aca="false">J14309*P14309+ROW()*0.00000001</f>
        <v>0.03014309</v>
      </c>
    </row>
    <row r="14310" customFormat="false" ht="15" hidden="false" customHeight="false" outlineLevel="0" collapsed="false">
      <c r="A14310" s="0" t="s">
        <v>10353</v>
      </c>
      <c r="B14310" s="0" t="s">
        <v>97</v>
      </c>
      <c r="C14310" s="0" t="n">
        <v>2011</v>
      </c>
      <c r="D14310" s="0" t="s">
        <v>34</v>
      </c>
      <c r="E14310" s="0" t="s">
        <v>1002</v>
      </c>
      <c r="F14310" s="0" t="n">
        <v>0</v>
      </c>
      <c r="G14310" s="0" t="n">
        <v>0.03</v>
      </c>
      <c r="H14310" s="0" t="n">
        <v>0</v>
      </c>
      <c r="I14310" s="0" t="n">
        <v>0</v>
      </c>
      <c r="J14310" s="0" t="n">
        <v>0.03</v>
      </c>
      <c r="M14310" s="0" t="s">
        <v>36</v>
      </c>
      <c r="N14310" s="0" t="s">
        <v>35</v>
      </c>
      <c r="P14310" s="0" t="n">
        <f aca="false">IF(AND(OR(Dashboard!$B$5="All",D14310=Dashboard!$B$5),OR(Dashboard!$D$5="All",N14310=Dashboard!$D$5),OR(AND(C14310&lt;&gt;"",C14310&gt;=Dashboard!$F$5,C14310&lt;=Dashboard!$H$5),AND(C14310="",Dashboard!$F$5&lt;=1980,Dashboard!$H$5&gt;=2016))),1,0)</f>
        <v>1</v>
      </c>
      <c r="Q14310" s="0" t="n">
        <f aca="false">J14310*P14310+ROW()*0.00000001</f>
        <v>0.0301431</v>
      </c>
    </row>
    <row r="14311" customFormat="false" ht="15" hidden="false" customHeight="false" outlineLevel="0" collapsed="false">
      <c r="A14311" s="0" t="s">
        <v>10354</v>
      </c>
      <c r="B14311" s="0" t="s">
        <v>164</v>
      </c>
      <c r="C14311" s="0" t="n">
        <v>2006</v>
      </c>
      <c r="D14311" s="0" t="s">
        <v>46</v>
      </c>
      <c r="E14311" s="0" t="s">
        <v>8584</v>
      </c>
      <c r="F14311" s="0" t="n">
        <v>0.03</v>
      </c>
      <c r="G14311" s="0" t="n">
        <v>0</v>
      </c>
      <c r="H14311" s="0" t="n">
        <v>0</v>
      </c>
      <c r="I14311" s="0" t="n">
        <v>0</v>
      </c>
      <c r="J14311" s="0" t="n">
        <v>0.03</v>
      </c>
      <c r="K14311" s="0" t="n">
        <v>70</v>
      </c>
      <c r="L14311" s="0" t="n">
        <v>6.4</v>
      </c>
      <c r="M14311" s="0" t="s">
        <v>125</v>
      </c>
      <c r="N14311" s="0" t="s">
        <v>74</v>
      </c>
      <c r="O14311" s="0" t="s">
        <v>67</v>
      </c>
      <c r="P14311" s="0" t="n">
        <f aca="false">IF(AND(OR(Dashboard!$B$5="All",D14311=Dashboard!$B$5),OR(Dashboard!$D$5="All",N14311=Dashboard!$D$5),OR(AND(C14311&lt;&gt;"",C14311&gt;=Dashboard!$F$5,C14311&lt;=Dashboard!$H$5),AND(C14311="",Dashboard!$F$5&lt;=1980,Dashboard!$H$5&gt;=2016))),1,0)</f>
        <v>1</v>
      </c>
      <c r="Q14311" s="0" t="n">
        <f aca="false">J14311*P14311+ROW()*0.00000001</f>
        <v>0.03014311</v>
      </c>
    </row>
    <row r="14312" customFormat="false" ht="15" hidden="false" customHeight="false" outlineLevel="0" collapsed="false">
      <c r="A14312" s="0" t="s">
        <v>10355</v>
      </c>
      <c r="B14312" s="0" t="s">
        <v>152</v>
      </c>
      <c r="C14312" s="0" t="n">
        <v>2001</v>
      </c>
      <c r="D14312" s="0" t="s">
        <v>246</v>
      </c>
      <c r="E14312" s="0" t="s">
        <v>65</v>
      </c>
      <c r="F14312" s="0" t="n">
        <v>0</v>
      </c>
      <c r="G14312" s="0" t="n">
        <v>0.03</v>
      </c>
      <c r="H14312" s="0" t="n">
        <v>0</v>
      </c>
      <c r="I14312" s="0" t="n">
        <v>0</v>
      </c>
      <c r="J14312" s="0" t="n">
        <v>0.03</v>
      </c>
      <c r="N14312" s="0" t="s">
        <v>152</v>
      </c>
      <c r="P14312" s="0" t="n">
        <f aca="false">IF(AND(OR(Dashboard!$B$5="All",D14312=Dashboard!$B$5),OR(Dashboard!$D$5="All",N14312=Dashboard!$D$5),OR(AND(C14312&lt;&gt;"",C14312&gt;=Dashboard!$F$5,C14312&lt;=Dashboard!$H$5),AND(C14312="",Dashboard!$F$5&lt;=1980,Dashboard!$H$5&gt;=2016))),1,0)</f>
        <v>1</v>
      </c>
      <c r="Q14312" s="0" t="n">
        <f aca="false">J14312*P14312+ROW()*0.00000001</f>
        <v>0.03014312</v>
      </c>
    </row>
    <row r="14313" customFormat="false" ht="15" hidden="false" customHeight="false" outlineLevel="0" collapsed="false">
      <c r="A14313" s="0" t="s">
        <v>10115</v>
      </c>
      <c r="B14313" s="0" t="s">
        <v>70</v>
      </c>
      <c r="C14313" s="0" t="n">
        <v>2014</v>
      </c>
      <c r="D14313" s="0" t="s">
        <v>46</v>
      </c>
      <c r="E14313" s="0" t="s">
        <v>328</v>
      </c>
      <c r="F14313" s="0" t="n">
        <v>0</v>
      </c>
      <c r="G14313" s="0" t="n">
        <v>0</v>
      </c>
      <c r="H14313" s="0" t="n">
        <v>0.03</v>
      </c>
      <c r="I14313" s="0" t="n">
        <v>0</v>
      </c>
      <c r="J14313" s="0" t="n">
        <v>0.03</v>
      </c>
      <c r="N14313" s="0" t="s">
        <v>74</v>
      </c>
      <c r="P14313" s="0" t="n">
        <f aca="false">IF(AND(OR(Dashboard!$B$5="All",D14313=Dashboard!$B$5),OR(Dashboard!$D$5="All",N14313=Dashboard!$D$5),OR(AND(C14313&lt;&gt;"",C14313&gt;=Dashboard!$F$5,C14313&lt;=Dashboard!$H$5),AND(C14313="",Dashboard!$F$5&lt;=1980,Dashboard!$H$5&gt;=2016))),1,0)</f>
        <v>1</v>
      </c>
      <c r="Q14313" s="0" t="n">
        <f aca="false">J14313*P14313+ROW()*0.00000001</f>
        <v>0.03014313</v>
      </c>
    </row>
    <row r="14314" customFormat="false" ht="15" hidden="false" customHeight="false" outlineLevel="0" collapsed="false">
      <c r="A14314" s="0" t="s">
        <v>10356</v>
      </c>
      <c r="B14314" s="0" t="s">
        <v>97</v>
      </c>
      <c r="C14314" s="0" t="n">
        <v>2013</v>
      </c>
      <c r="D14314" s="0" t="s">
        <v>58</v>
      </c>
      <c r="E14314" s="0" t="s">
        <v>328</v>
      </c>
      <c r="F14314" s="0" t="n">
        <v>0</v>
      </c>
      <c r="G14314" s="0" t="n">
        <v>0</v>
      </c>
      <c r="H14314" s="0" t="n">
        <v>0.03</v>
      </c>
      <c r="I14314" s="0" t="n">
        <v>0</v>
      </c>
      <c r="J14314" s="0" t="n">
        <v>0.03</v>
      </c>
      <c r="N14314" s="0" t="s">
        <v>35</v>
      </c>
      <c r="P14314" s="0" t="n">
        <f aca="false">IF(AND(OR(Dashboard!$B$5="All",D14314=Dashboard!$B$5),OR(Dashboard!$D$5="All",N14314=Dashboard!$D$5),OR(AND(C14314&lt;&gt;"",C14314&gt;=Dashboard!$F$5,C14314&lt;=Dashboard!$H$5),AND(C14314="",Dashboard!$F$5&lt;=1980,Dashboard!$H$5&gt;=2016))),1,0)</f>
        <v>1</v>
      </c>
      <c r="Q14314" s="0" t="n">
        <f aca="false">J14314*P14314+ROW()*0.00000001</f>
        <v>0.03014314</v>
      </c>
    </row>
    <row r="14315" customFormat="false" ht="15" hidden="false" customHeight="false" outlineLevel="0" collapsed="false">
      <c r="A14315" s="0" t="s">
        <v>4752</v>
      </c>
      <c r="B14315" s="0" t="s">
        <v>164</v>
      </c>
      <c r="C14315" s="0" t="n">
        <v>2006</v>
      </c>
      <c r="D14315" s="0" t="s">
        <v>41</v>
      </c>
      <c r="E14315" s="0" t="s">
        <v>89</v>
      </c>
      <c r="F14315" s="0" t="n">
        <v>0.03</v>
      </c>
      <c r="G14315" s="0" t="n">
        <v>0</v>
      </c>
      <c r="H14315" s="0" t="n">
        <v>0</v>
      </c>
      <c r="I14315" s="0" t="n">
        <v>0</v>
      </c>
      <c r="J14315" s="0" t="n">
        <v>0.03</v>
      </c>
      <c r="K14315" s="0" t="n">
        <v>69</v>
      </c>
      <c r="L14315" s="0" t="n">
        <v>7.1</v>
      </c>
      <c r="M14315" s="0" t="s">
        <v>36</v>
      </c>
      <c r="N14315" s="0" t="s">
        <v>74</v>
      </c>
      <c r="O14315" s="0" t="s">
        <v>67</v>
      </c>
      <c r="P14315" s="0" t="n">
        <f aca="false">IF(AND(OR(Dashboard!$B$5="All",D14315=Dashboard!$B$5),OR(Dashboard!$D$5="All",N14315=Dashboard!$D$5),OR(AND(C14315&lt;&gt;"",C14315&gt;=Dashboard!$F$5,C14315&lt;=Dashboard!$H$5),AND(C14315="",Dashboard!$F$5&lt;=1980,Dashboard!$H$5&gt;=2016))),1,0)</f>
        <v>1</v>
      </c>
      <c r="Q14315" s="0" t="n">
        <f aca="false">J14315*P14315+ROW()*0.00000001</f>
        <v>0.03014315</v>
      </c>
    </row>
    <row r="14316" customFormat="false" ht="15" hidden="false" customHeight="false" outlineLevel="0" collapsed="false">
      <c r="A14316" s="0" t="s">
        <v>10357</v>
      </c>
      <c r="B14316" s="0" t="s">
        <v>97</v>
      </c>
      <c r="C14316" s="0" t="n">
        <v>2014</v>
      </c>
      <c r="D14316" s="0" t="s">
        <v>46</v>
      </c>
      <c r="E14316" s="0" t="s">
        <v>10358</v>
      </c>
      <c r="F14316" s="0" t="n">
        <v>0</v>
      </c>
      <c r="G14316" s="0" t="n">
        <v>0</v>
      </c>
      <c r="H14316" s="0" t="n">
        <v>0.03</v>
      </c>
      <c r="I14316" s="0" t="n">
        <v>0</v>
      </c>
      <c r="J14316" s="0" t="n">
        <v>0.03</v>
      </c>
      <c r="N14316" s="0" t="s">
        <v>35</v>
      </c>
      <c r="P14316" s="0" t="n">
        <f aca="false">IF(AND(OR(Dashboard!$B$5="All",D14316=Dashboard!$B$5),OR(Dashboard!$D$5="All",N14316=Dashboard!$D$5),OR(AND(C14316&lt;&gt;"",C14316&gt;=Dashboard!$F$5,C14316&lt;=Dashboard!$H$5),AND(C14316="",Dashboard!$F$5&lt;=1980,Dashboard!$H$5&gt;=2016))),1,0)</f>
        <v>1</v>
      </c>
      <c r="Q14316" s="0" t="n">
        <f aca="false">J14316*P14316+ROW()*0.00000001</f>
        <v>0.03014316</v>
      </c>
    </row>
    <row r="14317" customFormat="false" ht="15" hidden="false" customHeight="false" outlineLevel="0" collapsed="false">
      <c r="A14317" s="0" t="s">
        <v>10143</v>
      </c>
      <c r="B14317" s="0" t="s">
        <v>184</v>
      </c>
      <c r="C14317" s="0" t="n">
        <v>2012</v>
      </c>
      <c r="D14317" s="0" t="s">
        <v>16</v>
      </c>
      <c r="E14317" s="0" t="s">
        <v>1607</v>
      </c>
      <c r="F14317" s="0" t="n">
        <v>0</v>
      </c>
      <c r="G14317" s="0" t="n">
        <v>0.03</v>
      </c>
      <c r="H14317" s="0" t="n">
        <v>0</v>
      </c>
      <c r="I14317" s="0" t="n">
        <v>0</v>
      </c>
      <c r="J14317" s="0" t="n">
        <v>0.03</v>
      </c>
      <c r="N14317" s="0" t="s">
        <v>35</v>
      </c>
      <c r="P14317" s="0" t="n">
        <f aca="false">IF(AND(OR(Dashboard!$B$5="All",D14317=Dashboard!$B$5),OR(Dashboard!$D$5="All",N14317=Dashboard!$D$5),OR(AND(C14317&lt;&gt;"",C14317&gt;=Dashboard!$F$5,C14317&lt;=Dashboard!$H$5),AND(C14317="",Dashboard!$F$5&lt;=1980,Dashboard!$H$5&gt;=2016))),1,0)</f>
        <v>1</v>
      </c>
      <c r="Q14317" s="0" t="n">
        <f aca="false">J14317*P14317+ROW()*0.00000001</f>
        <v>0.03014317</v>
      </c>
    </row>
    <row r="14318" customFormat="false" ht="15" hidden="false" customHeight="false" outlineLevel="0" collapsed="false">
      <c r="A14318" s="0" t="s">
        <v>10359</v>
      </c>
      <c r="B14318" s="0" t="s">
        <v>50</v>
      </c>
      <c r="C14318" s="0" t="n">
        <v>2007</v>
      </c>
      <c r="D14318" s="0" t="s">
        <v>246</v>
      </c>
      <c r="E14318" s="0" t="s">
        <v>35</v>
      </c>
      <c r="F14318" s="0" t="n">
        <v>0</v>
      </c>
      <c r="G14318" s="0" t="n">
        <v>0</v>
      </c>
      <c r="H14318" s="0" t="n">
        <v>0.03</v>
      </c>
      <c r="I14318" s="0" t="n">
        <v>0</v>
      </c>
      <c r="J14318" s="0" t="n">
        <v>0.03</v>
      </c>
      <c r="N14318" s="0" t="s">
        <v>35</v>
      </c>
      <c r="P14318" s="0" t="n">
        <f aca="false">IF(AND(OR(Dashboard!$B$5="All",D14318=Dashboard!$B$5),OR(Dashboard!$D$5="All",N14318=Dashboard!$D$5),OR(AND(C14318&lt;&gt;"",C14318&gt;=Dashboard!$F$5,C14318&lt;=Dashboard!$H$5),AND(C14318="",Dashboard!$F$5&lt;=1980,Dashboard!$H$5&gt;=2016))),1,0)</f>
        <v>1</v>
      </c>
      <c r="Q14318" s="0" t="n">
        <f aca="false">J14318*P14318+ROW()*0.00000001</f>
        <v>0.03014318</v>
      </c>
    </row>
    <row r="14319" customFormat="false" ht="15" hidden="false" customHeight="false" outlineLevel="0" collapsed="false">
      <c r="A14319" s="0" t="s">
        <v>10360</v>
      </c>
      <c r="B14319" s="0" t="s">
        <v>164</v>
      </c>
      <c r="C14319" s="0" t="n">
        <v>2005</v>
      </c>
      <c r="D14319" s="0" t="s">
        <v>41</v>
      </c>
      <c r="E14319" s="0" t="s">
        <v>220</v>
      </c>
      <c r="F14319" s="0" t="n">
        <v>0.03</v>
      </c>
      <c r="G14319" s="0" t="n">
        <v>0</v>
      </c>
      <c r="H14319" s="0" t="n">
        <v>0</v>
      </c>
      <c r="I14319" s="0" t="n">
        <v>0</v>
      </c>
      <c r="J14319" s="0" t="n">
        <v>0.03</v>
      </c>
      <c r="K14319" s="0" t="n">
        <v>41</v>
      </c>
      <c r="M14319" s="0" t="s">
        <v>36</v>
      </c>
      <c r="N14319" s="0" t="s">
        <v>74</v>
      </c>
      <c r="O14319" s="0" t="s">
        <v>177</v>
      </c>
      <c r="P14319" s="0" t="n">
        <f aca="false">IF(AND(OR(Dashboard!$B$5="All",D14319=Dashboard!$B$5),OR(Dashboard!$D$5="All",N14319=Dashboard!$D$5),OR(AND(C14319&lt;&gt;"",C14319&gt;=Dashboard!$F$5,C14319&lt;=Dashboard!$H$5),AND(C14319="",Dashboard!$F$5&lt;=1980,Dashboard!$H$5&gt;=2016))),1,0)</f>
        <v>1</v>
      </c>
      <c r="Q14319" s="0" t="n">
        <f aca="false">J14319*P14319+ROW()*0.00000001</f>
        <v>0.03014319</v>
      </c>
    </row>
    <row r="14320" customFormat="false" ht="15" hidden="false" customHeight="false" outlineLevel="0" collapsed="false">
      <c r="A14320" s="0" t="s">
        <v>1439</v>
      </c>
      <c r="B14320" s="0" t="s">
        <v>85</v>
      </c>
      <c r="C14320" s="0" t="n">
        <v>2005</v>
      </c>
      <c r="D14320" s="0" t="s">
        <v>41</v>
      </c>
      <c r="E14320" s="0" t="s">
        <v>160</v>
      </c>
      <c r="F14320" s="0" t="n">
        <v>0.02</v>
      </c>
      <c r="G14320" s="0" t="n">
        <v>0.01</v>
      </c>
      <c r="H14320" s="0" t="n">
        <v>0</v>
      </c>
      <c r="I14320" s="0" t="n">
        <v>0</v>
      </c>
      <c r="J14320" s="0" t="n">
        <v>0.03</v>
      </c>
      <c r="L14320" s="0" t="n">
        <v>5.4</v>
      </c>
      <c r="M14320" s="0" t="s">
        <v>73</v>
      </c>
      <c r="N14320" s="0" t="s">
        <v>35</v>
      </c>
      <c r="P14320" s="0" t="n">
        <f aca="false">IF(AND(OR(Dashboard!$B$5="All",D14320=Dashboard!$B$5),OR(Dashboard!$D$5="All",N14320=Dashboard!$D$5),OR(AND(C14320&lt;&gt;"",C14320&gt;=Dashboard!$F$5,C14320&lt;=Dashboard!$H$5),AND(C14320="",Dashboard!$F$5&lt;=1980,Dashboard!$H$5&gt;=2016))),1,0)</f>
        <v>1</v>
      </c>
      <c r="Q14320" s="0" t="n">
        <f aca="false">J14320*P14320+ROW()*0.00000001</f>
        <v>0.0301432</v>
      </c>
    </row>
    <row r="14321" customFormat="false" ht="15" hidden="false" customHeight="false" outlineLevel="0" collapsed="false">
      <c r="A14321" s="0" t="s">
        <v>10361</v>
      </c>
      <c r="B14321" s="0" t="s">
        <v>50</v>
      </c>
      <c r="C14321" s="0" t="n">
        <v>2010</v>
      </c>
      <c r="D14321" s="0" t="s">
        <v>52</v>
      </c>
      <c r="E14321" s="0" t="s">
        <v>124</v>
      </c>
      <c r="F14321" s="0" t="n">
        <v>0.03</v>
      </c>
      <c r="G14321" s="0" t="n">
        <v>0</v>
      </c>
      <c r="H14321" s="0" t="n">
        <v>0</v>
      </c>
      <c r="I14321" s="0" t="n">
        <v>0</v>
      </c>
      <c r="J14321" s="0" t="n">
        <v>0.03</v>
      </c>
      <c r="M14321" s="0" t="s">
        <v>125</v>
      </c>
      <c r="N14321" s="0" t="s">
        <v>35</v>
      </c>
      <c r="P14321" s="0" t="n">
        <f aca="false">IF(AND(OR(Dashboard!$B$5="All",D14321=Dashboard!$B$5),OR(Dashboard!$D$5="All",N14321=Dashboard!$D$5),OR(AND(C14321&lt;&gt;"",C14321&gt;=Dashboard!$F$5,C14321&lt;=Dashboard!$H$5),AND(C14321="",Dashboard!$F$5&lt;=1980,Dashboard!$H$5&gt;=2016))),1,0)</f>
        <v>1</v>
      </c>
      <c r="Q14321" s="0" t="n">
        <f aca="false">J14321*P14321+ROW()*0.00000001</f>
        <v>0.03014321</v>
      </c>
    </row>
    <row r="14322" customFormat="false" ht="15" hidden="false" customHeight="false" outlineLevel="0" collapsed="false">
      <c r="A14322" s="0" t="s">
        <v>5641</v>
      </c>
      <c r="B14322" s="0" t="s">
        <v>152</v>
      </c>
      <c r="C14322" s="0" t="n">
        <v>2010</v>
      </c>
      <c r="D14322" s="0" t="s">
        <v>58</v>
      </c>
      <c r="E14322" s="0" t="s">
        <v>10362</v>
      </c>
      <c r="F14322" s="0" t="n">
        <v>0</v>
      </c>
      <c r="G14322" s="0" t="n">
        <v>0.03</v>
      </c>
      <c r="H14322" s="0" t="n">
        <v>0</v>
      </c>
      <c r="I14322" s="0" t="n">
        <v>0</v>
      </c>
      <c r="J14322" s="0" t="n">
        <v>0.03</v>
      </c>
      <c r="K14322" s="0" t="n">
        <v>64</v>
      </c>
      <c r="L14322" s="0" t="n">
        <v>7.5</v>
      </c>
      <c r="M14322" s="0" t="s">
        <v>103</v>
      </c>
      <c r="N14322" s="0" t="s">
        <v>152</v>
      </c>
      <c r="O14322" s="0" t="s">
        <v>67</v>
      </c>
      <c r="P14322" s="0" t="n">
        <f aca="false">IF(AND(OR(Dashboard!$B$5="All",D14322=Dashboard!$B$5),OR(Dashboard!$D$5="All",N14322=Dashboard!$D$5),OR(AND(C14322&lt;&gt;"",C14322&gt;=Dashboard!$F$5,C14322&lt;=Dashboard!$H$5),AND(C14322="",Dashboard!$F$5&lt;=1980,Dashboard!$H$5&gt;=2016))),1,0)</f>
        <v>1</v>
      </c>
      <c r="Q14322" s="0" t="n">
        <f aca="false">J14322*P14322+ROW()*0.00000001</f>
        <v>0.03014322</v>
      </c>
    </row>
    <row r="14323" customFormat="false" ht="15" hidden="false" customHeight="false" outlineLevel="0" collapsed="false">
      <c r="A14323" s="0" t="s">
        <v>10363</v>
      </c>
      <c r="B14323" s="0" t="s">
        <v>70</v>
      </c>
      <c r="C14323" s="0" t="n">
        <v>2009</v>
      </c>
      <c r="D14323" s="0" t="s">
        <v>246</v>
      </c>
      <c r="E14323" s="0" t="s">
        <v>689</v>
      </c>
      <c r="F14323" s="0" t="n">
        <v>0</v>
      </c>
      <c r="G14323" s="0" t="n">
        <v>0.03</v>
      </c>
      <c r="H14323" s="0" t="n">
        <v>0</v>
      </c>
      <c r="I14323" s="0" t="n">
        <v>0.01</v>
      </c>
      <c r="J14323" s="0" t="n">
        <v>0.03</v>
      </c>
      <c r="N14323" s="0" t="s">
        <v>74</v>
      </c>
      <c r="P14323" s="0" t="n">
        <f aca="false">IF(AND(OR(Dashboard!$B$5="All",D14323=Dashboard!$B$5),OR(Dashboard!$D$5="All",N14323=Dashboard!$D$5),OR(AND(C14323&lt;&gt;"",C14323&gt;=Dashboard!$F$5,C14323&lt;=Dashboard!$H$5),AND(C14323="",Dashboard!$F$5&lt;=1980,Dashboard!$H$5&gt;=2016))),1,0)</f>
        <v>1</v>
      </c>
      <c r="Q14323" s="0" t="n">
        <f aca="false">J14323*P14323+ROW()*0.00000001</f>
        <v>0.03014323</v>
      </c>
    </row>
    <row r="14324" customFormat="false" ht="15" hidden="false" customHeight="false" outlineLevel="0" collapsed="false">
      <c r="A14324" s="0" t="s">
        <v>10364</v>
      </c>
      <c r="B14324" s="0" t="s">
        <v>50</v>
      </c>
      <c r="C14324" s="0" t="n">
        <v>2007</v>
      </c>
      <c r="D14324" s="0" t="s">
        <v>34</v>
      </c>
      <c r="E14324" s="0" t="s">
        <v>1259</v>
      </c>
      <c r="F14324" s="0" t="n">
        <v>0</v>
      </c>
      <c r="G14324" s="0" t="n">
        <v>0</v>
      </c>
      <c r="H14324" s="0" t="n">
        <v>0.03</v>
      </c>
      <c r="I14324" s="0" t="n">
        <v>0</v>
      </c>
      <c r="J14324" s="0" t="n">
        <v>0.03</v>
      </c>
      <c r="N14324" s="0" t="s">
        <v>35</v>
      </c>
      <c r="P14324" s="0" t="n">
        <f aca="false">IF(AND(OR(Dashboard!$B$5="All",D14324=Dashboard!$B$5),OR(Dashboard!$D$5="All",N14324=Dashboard!$D$5),OR(AND(C14324&lt;&gt;"",C14324&gt;=Dashboard!$F$5,C14324&lt;=Dashboard!$H$5),AND(C14324="",Dashboard!$F$5&lt;=1980,Dashboard!$H$5&gt;=2016))),1,0)</f>
        <v>1</v>
      </c>
      <c r="Q14324" s="0" t="n">
        <f aca="false">J14324*P14324+ROW()*0.00000001</f>
        <v>0.03014324</v>
      </c>
    </row>
    <row r="14325" customFormat="false" ht="15" hidden="false" customHeight="false" outlineLevel="0" collapsed="false">
      <c r="A14325" s="0" t="s">
        <v>9487</v>
      </c>
      <c r="B14325" s="0" t="s">
        <v>76</v>
      </c>
      <c r="C14325" s="0" t="n">
        <v>2009</v>
      </c>
      <c r="D14325" s="0" t="s">
        <v>34</v>
      </c>
      <c r="E14325" s="0" t="s">
        <v>782</v>
      </c>
      <c r="F14325" s="0" t="n">
        <v>0</v>
      </c>
      <c r="G14325" s="0" t="n">
        <v>0</v>
      </c>
      <c r="H14325" s="0" t="n">
        <v>0.03</v>
      </c>
      <c r="I14325" s="0" t="n">
        <v>0</v>
      </c>
      <c r="J14325" s="0" t="n">
        <v>0.03</v>
      </c>
      <c r="N14325" s="0" t="s">
        <v>74</v>
      </c>
      <c r="P14325" s="0" t="n">
        <f aca="false">IF(AND(OR(Dashboard!$B$5="All",D14325=Dashboard!$B$5),OR(Dashboard!$D$5="All",N14325=Dashboard!$D$5),OR(AND(C14325&lt;&gt;"",C14325&gt;=Dashboard!$F$5,C14325&lt;=Dashboard!$H$5),AND(C14325="",Dashboard!$F$5&lt;=1980,Dashboard!$H$5&gt;=2016))),1,0)</f>
        <v>1</v>
      </c>
      <c r="Q14325" s="0" t="n">
        <f aca="false">J14325*P14325+ROW()*0.00000001</f>
        <v>0.03014325</v>
      </c>
    </row>
    <row r="14326" customFormat="false" ht="15" hidden="false" customHeight="false" outlineLevel="0" collapsed="false">
      <c r="A14326" s="0" t="s">
        <v>10365</v>
      </c>
      <c r="B14326" s="0" t="s">
        <v>97</v>
      </c>
      <c r="D14326" s="0" t="s">
        <v>46</v>
      </c>
      <c r="E14326" s="0" t="s">
        <v>520</v>
      </c>
      <c r="F14326" s="0" t="n">
        <v>0</v>
      </c>
      <c r="G14326" s="0" t="n">
        <v>0</v>
      </c>
      <c r="H14326" s="0" t="n">
        <v>0.03</v>
      </c>
      <c r="I14326" s="0" t="n">
        <v>0</v>
      </c>
      <c r="J14326" s="0" t="n">
        <v>0.03</v>
      </c>
      <c r="N14326" s="0" t="s">
        <v>35</v>
      </c>
      <c r="P14326" s="0" t="n">
        <f aca="false">IF(AND(OR(Dashboard!$B$5="All",D14326=Dashboard!$B$5),OR(Dashboard!$D$5="All",N14326=Dashboard!$D$5),OR(AND(C14326&lt;&gt;"",C14326&gt;=Dashboard!$F$5,C14326&lt;=Dashboard!$H$5),AND(C14326="",Dashboard!$F$5&lt;=1980,Dashboard!$H$5&gt;=2016))),1,0)</f>
        <v>1</v>
      </c>
      <c r="Q14326" s="0" t="n">
        <f aca="false">J14326*P14326+ROW()*0.00000001</f>
        <v>0.03014326</v>
      </c>
    </row>
    <row r="14327" customFormat="false" ht="15" hidden="false" customHeight="false" outlineLevel="0" collapsed="false">
      <c r="A14327" s="0" t="s">
        <v>1980</v>
      </c>
      <c r="B14327" s="0" t="s">
        <v>152</v>
      </c>
      <c r="C14327" s="0" t="n">
        <v>2009</v>
      </c>
      <c r="D14327" s="0" t="s">
        <v>56</v>
      </c>
      <c r="E14327" s="0" t="s">
        <v>124</v>
      </c>
      <c r="F14327" s="0" t="n">
        <v>0</v>
      </c>
      <c r="G14327" s="0" t="n">
        <v>0.03</v>
      </c>
      <c r="H14327" s="0" t="n">
        <v>0</v>
      </c>
      <c r="I14327" s="0" t="n">
        <v>0</v>
      </c>
      <c r="J14327" s="0" t="n">
        <v>0.03</v>
      </c>
      <c r="K14327" s="0" t="n">
        <v>78</v>
      </c>
      <c r="L14327" s="0" t="n">
        <v>8</v>
      </c>
      <c r="M14327" s="0" t="s">
        <v>73</v>
      </c>
      <c r="N14327" s="0" t="s">
        <v>152</v>
      </c>
      <c r="O14327" s="0" t="s">
        <v>37</v>
      </c>
      <c r="P14327" s="0" t="n">
        <f aca="false">IF(AND(OR(Dashboard!$B$5="All",D14327=Dashboard!$B$5),OR(Dashboard!$D$5="All",N14327=Dashboard!$D$5),OR(AND(C14327&lt;&gt;"",C14327&gt;=Dashboard!$F$5,C14327&lt;=Dashboard!$H$5),AND(C14327="",Dashboard!$F$5&lt;=1980,Dashboard!$H$5&gt;=2016))),1,0)</f>
        <v>1</v>
      </c>
      <c r="Q14327" s="0" t="n">
        <f aca="false">J14327*P14327+ROW()*0.00000001</f>
        <v>0.03014327</v>
      </c>
    </row>
    <row r="14328" customFormat="false" ht="15" hidden="false" customHeight="false" outlineLevel="0" collapsed="false">
      <c r="A14328" s="0" t="s">
        <v>7112</v>
      </c>
      <c r="B14328" s="0" t="s">
        <v>70</v>
      </c>
      <c r="C14328" s="0" t="n">
        <v>2015</v>
      </c>
      <c r="D14328" s="0" t="s">
        <v>46</v>
      </c>
      <c r="E14328" s="0" t="s">
        <v>782</v>
      </c>
      <c r="F14328" s="0" t="n">
        <v>0</v>
      </c>
      <c r="G14328" s="0" t="n">
        <v>0</v>
      </c>
      <c r="H14328" s="0" t="n">
        <v>0.03</v>
      </c>
      <c r="I14328" s="0" t="n">
        <v>0</v>
      </c>
      <c r="J14328" s="0" t="n">
        <v>0.03</v>
      </c>
      <c r="N14328" s="0" t="s">
        <v>74</v>
      </c>
      <c r="P14328" s="0" t="n">
        <f aca="false">IF(AND(OR(Dashboard!$B$5="All",D14328=Dashboard!$B$5),OR(Dashboard!$D$5="All",N14328=Dashboard!$D$5),OR(AND(C14328&lt;&gt;"",C14328&gt;=Dashboard!$F$5,C14328&lt;=Dashboard!$H$5),AND(C14328="",Dashboard!$F$5&lt;=1980,Dashboard!$H$5&gt;=2016))),1,0)</f>
        <v>1</v>
      </c>
      <c r="Q14328" s="0" t="n">
        <f aca="false">J14328*P14328+ROW()*0.00000001</f>
        <v>0.03014328</v>
      </c>
    </row>
    <row r="14329" customFormat="false" ht="15" hidden="false" customHeight="false" outlineLevel="0" collapsed="false">
      <c r="A14329" s="0" t="s">
        <v>2016</v>
      </c>
      <c r="B14329" s="0" t="s">
        <v>152</v>
      </c>
      <c r="C14329" s="0" t="n">
        <v>2009</v>
      </c>
      <c r="D14329" s="0" t="s">
        <v>56</v>
      </c>
      <c r="E14329" s="0" t="s">
        <v>418</v>
      </c>
      <c r="F14329" s="0" t="n">
        <v>0</v>
      </c>
      <c r="G14329" s="0" t="n">
        <v>0.03</v>
      </c>
      <c r="H14329" s="0" t="n">
        <v>0</v>
      </c>
      <c r="I14329" s="0" t="n">
        <v>0.01</v>
      </c>
      <c r="J14329" s="0" t="n">
        <v>0.03</v>
      </c>
      <c r="K14329" s="0" t="n">
        <v>82</v>
      </c>
      <c r="L14329" s="0" t="n">
        <v>7.5</v>
      </c>
      <c r="M14329" s="0" t="s">
        <v>73</v>
      </c>
      <c r="N14329" s="0" t="s">
        <v>152</v>
      </c>
      <c r="O14329" s="0" t="s">
        <v>42</v>
      </c>
      <c r="P14329" s="0" t="n">
        <f aca="false">IF(AND(OR(Dashboard!$B$5="All",D14329=Dashboard!$B$5),OR(Dashboard!$D$5="All",N14329=Dashboard!$D$5),OR(AND(C14329&lt;&gt;"",C14329&gt;=Dashboard!$F$5,C14329&lt;=Dashboard!$H$5),AND(C14329="",Dashboard!$F$5&lt;=1980,Dashboard!$H$5&gt;=2016))),1,0)</f>
        <v>1</v>
      </c>
      <c r="Q14329" s="0" t="n">
        <f aca="false">J14329*P14329+ROW()*0.00000001</f>
        <v>0.03014329</v>
      </c>
    </row>
    <row r="14330" customFormat="false" ht="15" hidden="false" customHeight="false" outlineLevel="0" collapsed="false">
      <c r="A14330" s="0" t="s">
        <v>10366</v>
      </c>
      <c r="B14330" s="0" t="s">
        <v>70</v>
      </c>
      <c r="C14330" s="0" t="n">
        <v>2012</v>
      </c>
      <c r="D14330" s="0" t="s">
        <v>71</v>
      </c>
      <c r="E14330" s="0" t="s">
        <v>328</v>
      </c>
      <c r="F14330" s="0" t="n">
        <v>0</v>
      </c>
      <c r="G14330" s="0" t="n">
        <v>0</v>
      </c>
      <c r="H14330" s="0" t="n">
        <v>0.03</v>
      </c>
      <c r="I14330" s="0" t="n">
        <v>0</v>
      </c>
      <c r="J14330" s="0" t="n">
        <v>0.03</v>
      </c>
      <c r="N14330" s="0" t="s">
        <v>74</v>
      </c>
      <c r="P14330" s="0" t="n">
        <f aca="false">IF(AND(OR(Dashboard!$B$5="All",D14330=Dashboard!$B$5),OR(Dashboard!$D$5="All",N14330=Dashboard!$D$5),OR(AND(C14330&lt;&gt;"",C14330&gt;=Dashboard!$F$5,C14330&lt;=Dashboard!$H$5),AND(C14330="",Dashboard!$F$5&lt;=1980,Dashboard!$H$5&gt;=2016))),1,0)</f>
        <v>1</v>
      </c>
      <c r="Q14330" s="0" t="n">
        <f aca="false">J14330*P14330+ROW()*0.00000001</f>
        <v>0.0301433</v>
      </c>
    </row>
    <row r="14331" customFormat="false" ht="15" hidden="false" customHeight="false" outlineLevel="0" collapsed="false">
      <c r="A14331" s="0" t="s">
        <v>10367</v>
      </c>
      <c r="B14331" s="0" t="s">
        <v>97</v>
      </c>
      <c r="C14331" s="0" t="n">
        <v>2015</v>
      </c>
      <c r="D14331" s="0" t="s">
        <v>46</v>
      </c>
      <c r="E14331" s="0" t="s">
        <v>2452</v>
      </c>
      <c r="F14331" s="0" t="n">
        <v>0</v>
      </c>
      <c r="G14331" s="0" t="n">
        <v>0</v>
      </c>
      <c r="H14331" s="0" t="n">
        <v>0.03</v>
      </c>
      <c r="I14331" s="0" t="n">
        <v>0</v>
      </c>
      <c r="J14331" s="0" t="n">
        <v>0.03</v>
      </c>
      <c r="N14331" s="0" t="s">
        <v>35</v>
      </c>
      <c r="P14331" s="0" t="n">
        <f aca="false">IF(AND(OR(Dashboard!$B$5="All",D14331=Dashboard!$B$5),OR(Dashboard!$D$5="All",N14331=Dashboard!$D$5),OR(AND(C14331&lt;&gt;"",C14331&gt;=Dashboard!$F$5,C14331&lt;=Dashboard!$H$5),AND(C14331="",Dashboard!$F$5&lt;=1980,Dashboard!$H$5&gt;=2016))),1,0)</f>
        <v>1</v>
      </c>
      <c r="Q14331" s="0" t="n">
        <f aca="false">J14331*P14331+ROW()*0.00000001</f>
        <v>0.03014331</v>
      </c>
    </row>
    <row r="14332" customFormat="false" ht="15" hidden="false" customHeight="false" outlineLevel="0" collapsed="false">
      <c r="A14332" s="0" t="s">
        <v>10368</v>
      </c>
      <c r="B14332" s="0" t="s">
        <v>186</v>
      </c>
      <c r="C14332" s="0" t="n">
        <v>2002</v>
      </c>
      <c r="D14332" s="0" t="s">
        <v>34</v>
      </c>
      <c r="E14332" s="0" t="s">
        <v>220</v>
      </c>
      <c r="F14332" s="0" t="n">
        <v>0.03</v>
      </c>
      <c r="G14332" s="0" t="n">
        <v>0.01</v>
      </c>
      <c r="H14332" s="0" t="n">
        <v>0</v>
      </c>
      <c r="I14332" s="0" t="n">
        <v>0</v>
      </c>
      <c r="J14332" s="0" t="n">
        <v>0.03</v>
      </c>
      <c r="K14332" s="0" t="n">
        <v>75</v>
      </c>
      <c r="M14332" s="0" t="s">
        <v>36</v>
      </c>
      <c r="N14332" s="0" t="s">
        <v>35</v>
      </c>
      <c r="O14332" s="0" t="s">
        <v>37</v>
      </c>
      <c r="P14332" s="0" t="n">
        <f aca="false">IF(AND(OR(Dashboard!$B$5="All",D14332=Dashboard!$B$5),OR(Dashboard!$D$5="All",N14332=Dashboard!$D$5),OR(AND(C14332&lt;&gt;"",C14332&gt;=Dashboard!$F$5,C14332&lt;=Dashboard!$H$5),AND(C14332="",Dashboard!$F$5&lt;=1980,Dashboard!$H$5&gt;=2016))),1,0)</f>
        <v>1</v>
      </c>
      <c r="Q14332" s="0" t="n">
        <f aca="false">J14332*P14332+ROW()*0.00000001</f>
        <v>0.03014332</v>
      </c>
    </row>
    <row r="14333" customFormat="false" ht="15" hidden="false" customHeight="false" outlineLevel="0" collapsed="false">
      <c r="A14333" s="0" t="s">
        <v>3243</v>
      </c>
      <c r="B14333" s="0" t="s">
        <v>97</v>
      </c>
      <c r="C14333" s="0" t="n">
        <v>2013</v>
      </c>
      <c r="D14333" s="0" t="s">
        <v>71</v>
      </c>
      <c r="E14333" s="0" t="s">
        <v>520</v>
      </c>
      <c r="F14333" s="0" t="n">
        <v>0</v>
      </c>
      <c r="G14333" s="0" t="n">
        <v>0.03</v>
      </c>
      <c r="H14333" s="0" t="n">
        <v>0</v>
      </c>
      <c r="I14333" s="0" t="n">
        <v>0</v>
      </c>
      <c r="J14333" s="0" t="n">
        <v>0.03</v>
      </c>
      <c r="N14333" s="0" t="s">
        <v>35</v>
      </c>
      <c r="P14333" s="0" t="n">
        <f aca="false">IF(AND(OR(Dashboard!$B$5="All",D14333=Dashboard!$B$5),OR(Dashboard!$D$5="All",N14333=Dashboard!$D$5),OR(AND(C14333&lt;&gt;"",C14333&gt;=Dashboard!$F$5,C14333&lt;=Dashboard!$H$5),AND(C14333="",Dashboard!$F$5&lt;=1980,Dashboard!$H$5&gt;=2016))),1,0)</f>
        <v>1</v>
      </c>
      <c r="Q14333" s="0" t="n">
        <f aca="false">J14333*P14333+ROW()*0.00000001</f>
        <v>0.03014333</v>
      </c>
    </row>
    <row r="14334" customFormat="false" ht="15" hidden="false" customHeight="false" outlineLevel="0" collapsed="false">
      <c r="A14334" s="0" t="s">
        <v>7264</v>
      </c>
      <c r="B14334" s="0" t="s">
        <v>851</v>
      </c>
      <c r="C14334" s="0" t="n">
        <v>2015</v>
      </c>
      <c r="D14334" s="0" t="s">
        <v>34</v>
      </c>
      <c r="E14334" s="0" t="s">
        <v>7265</v>
      </c>
      <c r="F14334" s="0" t="n">
        <v>0</v>
      </c>
      <c r="G14334" s="0" t="n">
        <v>0.03</v>
      </c>
      <c r="H14334" s="0" t="n">
        <v>0</v>
      </c>
      <c r="I14334" s="0" t="n">
        <v>0.01</v>
      </c>
      <c r="J14334" s="0" t="n">
        <v>0.03</v>
      </c>
      <c r="M14334" s="0" t="s">
        <v>36</v>
      </c>
      <c r="N14334" s="0" t="s">
        <v>74</v>
      </c>
      <c r="P14334" s="0" t="n">
        <f aca="false">IF(AND(OR(Dashboard!$B$5="All",D14334=Dashboard!$B$5),OR(Dashboard!$D$5="All",N14334=Dashboard!$D$5),OR(AND(C14334&lt;&gt;"",C14334&gt;=Dashboard!$F$5,C14334&lt;=Dashboard!$H$5),AND(C14334="",Dashboard!$F$5&lt;=1980,Dashboard!$H$5&gt;=2016))),1,0)</f>
        <v>1</v>
      </c>
      <c r="Q14334" s="0" t="n">
        <f aca="false">J14334*P14334+ROW()*0.00000001</f>
        <v>0.03014334</v>
      </c>
    </row>
    <row r="14335" customFormat="false" ht="15" hidden="false" customHeight="false" outlineLevel="0" collapsed="false">
      <c r="A14335" s="0" t="s">
        <v>10369</v>
      </c>
      <c r="B14335" s="0" t="s">
        <v>97</v>
      </c>
      <c r="C14335" s="0" t="n">
        <v>2013</v>
      </c>
      <c r="D14335" s="0" t="s">
        <v>58</v>
      </c>
      <c r="E14335" s="0" t="s">
        <v>10216</v>
      </c>
      <c r="F14335" s="0" t="n">
        <v>0</v>
      </c>
      <c r="G14335" s="0" t="n">
        <v>0</v>
      </c>
      <c r="H14335" s="0" t="n">
        <v>0.03</v>
      </c>
      <c r="I14335" s="0" t="n">
        <v>0</v>
      </c>
      <c r="J14335" s="0" t="n">
        <v>0.03</v>
      </c>
      <c r="N14335" s="0" t="s">
        <v>35</v>
      </c>
      <c r="P14335" s="0" t="n">
        <f aca="false">IF(AND(OR(Dashboard!$B$5="All",D14335=Dashboard!$B$5),OR(Dashboard!$D$5="All",N14335=Dashboard!$D$5),OR(AND(C14335&lt;&gt;"",C14335&gt;=Dashboard!$F$5,C14335&lt;=Dashboard!$H$5),AND(C14335="",Dashboard!$F$5&lt;=1980,Dashboard!$H$5&gt;=2016))),1,0)</f>
        <v>1</v>
      </c>
      <c r="Q14335" s="0" t="n">
        <f aca="false">J14335*P14335+ROW()*0.00000001</f>
        <v>0.03014335</v>
      </c>
    </row>
    <row r="14336" customFormat="false" ht="15" hidden="false" customHeight="false" outlineLevel="0" collapsed="false">
      <c r="A14336" s="0" t="s">
        <v>8913</v>
      </c>
      <c r="B14336" s="0" t="s">
        <v>164</v>
      </c>
      <c r="C14336" s="0" t="n">
        <v>2007</v>
      </c>
      <c r="D14336" s="0" t="s">
        <v>102</v>
      </c>
      <c r="E14336" s="0" t="s">
        <v>1894</v>
      </c>
      <c r="F14336" s="0" t="n">
        <v>0.03</v>
      </c>
      <c r="G14336" s="0" t="n">
        <v>0</v>
      </c>
      <c r="H14336" s="0" t="n">
        <v>0</v>
      </c>
      <c r="I14336" s="0" t="n">
        <v>0</v>
      </c>
      <c r="J14336" s="0" t="n">
        <v>0.03</v>
      </c>
      <c r="K14336" s="0" t="n">
        <v>38</v>
      </c>
      <c r="M14336" s="0" t="s">
        <v>103</v>
      </c>
      <c r="N14336" s="0" t="s">
        <v>74</v>
      </c>
      <c r="O14336" s="0" t="s">
        <v>177</v>
      </c>
      <c r="P14336" s="0" t="n">
        <f aca="false">IF(AND(OR(Dashboard!$B$5="All",D14336=Dashboard!$B$5),OR(Dashboard!$D$5="All",N14336=Dashboard!$D$5),OR(AND(C14336&lt;&gt;"",C14336&gt;=Dashboard!$F$5,C14336&lt;=Dashboard!$H$5),AND(C14336="",Dashboard!$F$5&lt;=1980,Dashboard!$H$5&gt;=2016))),1,0)</f>
        <v>1</v>
      </c>
      <c r="Q14336" s="0" t="n">
        <f aca="false">J14336*P14336+ROW()*0.00000001</f>
        <v>0.03014336</v>
      </c>
    </row>
    <row r="14337" customFormat="false" ht="15" hidden="false" customHeight="false" outlineLevel="0" collapsed="false">
      <c r="A14337" s="0" t="s">
        <v>10370</v>
      </c>
      <c r="B14337" s="0" t="s">
        <v>50</v>
      </c>
      <c r="C14337" s="0" t="n">
        <v>2007</v>
      </c>
      <c r="D14337" s="0" t="s">
        <v>58</v>
      </c>
      <c r="E14337" s="0" t="s">
        <v>5715</v>
      </c>
      <c r="F14337" s="0" t="n">
        <v>0</v>
      </c>
      <c r="G14337" s="0" t="n">
        <v>0</v>
      </c>
      <c r="H14337" s="0" t="n">
        <v>0.03</v>
      </c>
      <c r="I14337" s="0" t="n">
        <v>0</v>
      </c>
      <c r="J14337" s="0" t="n">
        <v>0.03</v>
      </c>
      <c r="N14337" s="0" t="s">
        <v>35</v>
      </c>
      <c r="P14337" s="0" t="n">
        <f aca="false">IF(AND(OR(Dashboard!$B$5="All",D14337=Dashboard!$B$5),OR(Dashboard!$D$5="All",N14337=Dashboard!$D$5),OR(AND(C14337&lt;&gt;"",C14337&gt;=Dashboard!$F$5,C14337&lt;=Dashboard!$H$5),AND(C14337="",Dashboard!$F$5&lt;=1980,Dashboard!$H$5&gt;=2016))),1,0)</f>
        <v>1</v>
      </c>
      <c r="Q14337" s="0" t="n">
        <f aca="false">J14337*P14337+ROW()*0.00000001</f>
        <v>0.03014337</v>
      </c>
    </row>
    <row r="14338" customFormat="false" ht="15" hidden="false" customHeight="false" outlineLevel="0" collapsed="false">
      <c r="A14338" s="0" t="s">
        <v>3770</v>
      </c>
      <c r="B14338" s="0" t="s">
        <v>152</v>
      </c>
      <c r="C14338" s="0" t="n">
        <v>2016</v>
      </c>
      <c r="D14338" s="0" t="s">
        <v>41</v>
      </c>
      <c r="E14338" s="0" t="s">
        <v>547</v>
      </c>
      <c r="F14338" s="0" t="n">
        <v>0</v>
      </c>
      <c r="G14338" s="0" t="n">
        <v>0.03</v>
      </c>
      <c r="H14338" s="0" t="n">
        <v>0</v>
      </c>
      <c r="I14338" s="0" t="n">
        <v>0</v>
      </c>
      <c r="J14338" s="0" t="n">
        <v>0.03</v>
      </c>
      <c r="N14338" s="0" t="s">
        <v>152</v>
      </c>
      <c r="P14338" s="0" t="n">
        <f aca="false">IF(AND(OR(Dashboard!$B$5="All",D14338=Dashboard!$B$5),OR(Dashboard!$D$5="All",N14338=Dashboard!$D$5),OR(AND(C14338&lt;&gt;"",C14338&gt;=Dashboard!$F$5,C14338&lt;=Dashboard!$H$5),AND(C14338="",Dashboard!$F$5&lt;=1980,Dashboard!$H$5&gt;=2016))),1,0)</f>
        <v>1</v>
      </c>
      <c r="Q14338" s="0" t="n">
        <f aca="false">J14338*P14338+ROW()*0.00000001</f>
        <v>0.03014338</v>
      </c>
    </row>
    <row r="14339" customFormat="false" ht="15" hidden="false" customHeight="false" outlineLevel="0" collapsed="false">
      <c r="A14339" s="0" t="s">
        <v>10371</v>
      </c>
      <c r="B14339" s="0" t="s">
        <v>186</v>
      </c>
      <c r="C14339" s="0" t="n">
        <v>2003</v>
      </c>
      <c r="D14339" s="0" t="s">
        <v>71</v>
      </c>
      <c r="E14339" s="0" t="s">
        <v>211</v>
      </c>
      <c r="F14339" s="0" t="n">
        <v>0.03</v>
      </c>
      <c r="G14339" s="0" t="n">
        <v>0.01</v>
      </c>
      <c r="H14339" s="0" t="n">
        <v>0</v>
      </c>
      <c r="I14339" s="0" t="n">
        <v>0</v>
      </c>
      <c r="J14339" s="0" t="n">
        <v>0.03</v>
      </c>
      <c r="N14339" s="0" t="s">
        <v>35</v>
      </c>
      <c r="P14339" s="0" t="n">
        <f aca="false">IF(AND(OR(Dashboard!$B$5="All",D14339=Dashboard!$B$5),OR(Dashboard!$D$5="All",N14339=Dashboard!$D$5),OR(AND(C14339&lt;&gt;"",C14339&gt;=Dashboard!$F$5,C14339&lt;=Dashboard!$H$5),AND(C14339="",Dashboard!$F$5&lt;=1980,Dashboard!$H$5&gt;=2016))),1,0)</f>
        <v>1</v>
      </c>
      <c r="Q14339" s="0" t="n">
        <f aca="false">J14339*P14339+ROW()*0.00000001</f>
        <v>0.03014339</v>
      </c>
    </row>
    <row r="14340" customFormat="false" ht="15" hidden="false" customHeight="false" outlineLevel="0" collapsed="false">
      <c r="A14340" s="0" t="s">
        <v>3813</v>
      </c>
      <c r="B14340" s="0" t="s">
        <v>152</v>
      </c>
      <c r="C14340" s="0" t="n">
        <v>2016</v>
      </c>
      <c r="D14340" s="0" t="s">
        <v>46</v>
      </c>
      <c r="E14340" s="0" t="s">
        <v>157</v>
      </c>
      <c r="F14340" s="0" t="n">
        <v>0</v>
      </c>
      <c r="G14340" s="0" t="n">
        <v>0.03</v>
      </c>
      <c r="H14340" s="0" t="n">
        <v>0</v>
      </c>
      <c r="I14340" s="0" t="n">
        <v>0</v>
      </c>
      <c r="J14340" s="0" t="n">
        <v>0.03</v>
      </c>
      <c r="K14340" s="0" t="n">
        <v>83</v>
      </c>
      <c r="L14340" s="0" t="n">
        <v>6.1</v>
      </c>
      <c r="M14340" s="0" t="s">
        <v>73</v>
      </c>
      <c r="N14340" s="0" t="s">
        <v>152</v>
      </c>
      <c r="O14340" s="0" t="s">
        <v>42</v>
      </c>
      <c r="P14340" s="0" t="n">
        <f aca="false">IF(AND(OR(Dashboard!$B$5="All",D14340=Dashboard!$B$5),OR(Dashboard!$D$5="All",N14340=Dashboard!$D$5),OR(AND(C14340&lt;&gt;"",C14340&gt;=Dashboard!$F$5,C14340&lt;=Dashboard!$H$5),AND(C14340="",Dashboard!$F$5&lt;=1980,Dashboard!$H$5&gt;=2016))),1,0)</f>
        <v>1</v>
      </c>
      <c r="Q14340" s="0" t="n">
        <f aca="false">J14340*P14340+ROW()*0.00000001</f>
        <v>0.0301434</v>
      </c>
    </row>
    <row r="14341" customFormat="false" ht="15" hidden="false" customHeight="false" outlineLevel="0" collapsed="false">
      <c r="A14341" s="0" t="s">
        <v>8669</v>
      </c>
      <c r="B14341" s="0" t="s">
        <v>851</v>
      </c>
      <c r="C14341" s="0" t="n">
        <v>2013</v>
      </c>
      <c r="D14341" s="0" t="s">
        <v>246</v>
      </c>
      <c r="E14341" s="0" t="s">
        <v>328</v>
      </c>
      <c r="F14341" s="0" t="n">
        <v>0</v>
      </c>
      <c r="G14341" s="0" t="n">
        <v>0</v>
      </c>
      <c r="H14341" s="0" t="n">
        <v>0.03</v>
      </c>
      <c r="I14341" s="0" t="n">
        <v>0</v>
      </c>
      <c r="J14341" s="0" t="n">
        <v>0.03</v>
      </c>
      <c r="N14341" s="0" t="s">
        <v>74</v>
      </c>
      <c r="P14341" s="0" t="n">
        <f aca="false">IF(AND(OR(Dashboard!$B$5="All",D14341=Dashboard!$B$5),OR(Dashboard!$D$5="All",N14341=Dashboard!$D$5),OR(AND(C14341&lt;&gt;"",C14341&gt;=Dashboard!$F$5,C14341&lt;=Dashboard!$H$5),AND(C14341="",Dashboard!$F$5&lt;=1980,Dashboard!$H$5&gt;=2016))),1,0)</f>
        <v>1</v>
      </c>
      <c r="Q14341" s="0" t="n">
        <f aca="false">J14341*P14341+ROW()*0.00000001</f>
        <v>0.03014341</v>
      </c>
    </row>
    <row r="14342" customFormat="false" ht="15" hidden="false" customHeight="false" outlineLevel="0" collapsed="false">
      <c r="A14342" s="0" t="s">
        <v>10372</v>
      </c>
      <c r="B14342" s="0" t="s">
        <v>76</v>
      </c>
      <c r="C14342" s="0" t="n">
        <v>2008</v>
      </c>
      <c r="D14342" s="0" t="s">
        <v>246</v>
      </c>
      <c r="E14342" s="0" t="s">
        <v>782</v>
      </c>
      <c r="F14342" s="0" t="n">
        <v>0</v>
      </c>
      <c r="G14342" s="0" t="n">
        <v>0</v>
      </c>
      <c r="H14342" s="0" t="n">
        <v>0.03</v>
      </c>
      <c r="I14342" s="0" t="n">
        <v>0</v>
      </c>
      <c r="J14342" s="0" t="n">
        <v>0.03</v>
      </c>
      <c r="N14342" s="0" t="s">
        <v>74</v>
      </c>
      <c r="P14342" s="0" t="n">
        <f aca="false">IF(AND(OR(Dashboard!$B$5="All",D14342=Dashboard!$B$5),OR(Dashboard!$D$5="All",N14342=Dashboard!$D$5),OR(AND(C14342&lt;&gt;"",C14342&gt;=Dashboard!$F$5,C14342&lt;=Dashboard!$H$5),AND(C14342="",Dashboard!$F$5&lt;=1980,Dashboard!$H$5&gt;=2016))),1,0)</f>
        <v>1</v>
      </c>
      <c r="Q14342" s="0" t="n">
        <f aca="false">J14342*P14342+ROW()*0.00000001</f>
        <v>0.03014342</v>
      </c>
    </row>
    <row r="14343" customFormat="false" ht="15" hidden="false" customHeight="false" outlineLevel="0" collapsed="false">
      <c r="A14343" s="0" t="s">
        <v>10373</v>
      </c>
      <c r="B14343" s="0" t="s">
        <v>164</v>
      </c>
      <c r="C14343" s="0" t="n">
        <v>2006</v>
      </c>
      <c r="D14343" s="0" t="s">
        <v>46</v>
      </c>
      <c r="E14343" s="0" t="s">
        <v>124</v>
      </c>
      <c r="F14343" s="0" t="n">
        <v>0.03</v>
      </c>
      <c r="G14343" s="0" t="n">
        <v>0</v>
      </c>
      <c r="H14343" s="0" t="n">
        <v>0</v>
      </c>
      <c r="I14343" s="0" t="n">
        <v>0</v>
      </c>
      <c r="J14343" s="0" t="n">
        <v>0.03</v>
      </c>
      <c r="K14343" s="0" t="n">
        <v>48</v>
      </c>
      <c r="L14343" s="0" t="n">
        <v>4.9</v>
      </c>
      <c r="M14343" s="0" t="s">
        <v>125</v>
      </c>
      <c r="N14343" s="0" t="s">
        <v>74</v>
      </c>
      <c r="O14343" s="0" t="s">
        <v>177</v>
      </c>
      <c r="P14343" s="0" t="n">
        <f aca="false">IF(AND(OR(Dashboard!$B$5="All",D14343=Dashboard!$B$5),OR(Dashboard!$D$5="All",N14343=Dashboard!$D$5),OR(AND(C14343&lt;&gt;"",C14343&gt;=Dashboard!$F$5,C14343&lt;=Dashboard!$H$5),AND(C14343="",Dashboard!$F$5&lt;=1980,Dashboard!$H$5&gt;=2016))),1,0)</f>
        <v>1</v>
      </c>
      <c r="Q14343" s="0" t="n">
        <f aca="false">J14343*P14343+ROW()*0.00000001</f>
        <v>0.03014343</v>
      </c>
    </row>
    <row r="14344" customFormat="false" ht="15" hidden="false" customHeight="false" outlineLevel="0" collapsed="false">
      <c r="A14344" s="0" t="s">
        <v>10374</v>
      </c>
      <c r="B14344" s="0" t="s">
        <v>76</v>
      </c>
      <c r="C14344" s="0" t="n">
        <v>2006</v>
      </c>
      <c r="D14344" s="0" t="s">
        <v>71</v>
      </c>
      <c r="E14344" s="0" t="s">
        <v>195</v>
      </c>
      <c r="F14344" s="0" t="n">
        <v>0.02</v>
      </c>
      <c r="G14344" s="0" t="n">
        <v>0.01</v>
      </c>
      <c r="H14344" s="0" t="n">
        <v>0</v>
      </c>
      <c r="I14344" s="0" t="n">
        <v>0</v>
      </c>
      <c r="J14344" s="0" t="n">
        <v>0.03</v>
      </c>
      <c r="N14344" s="0" t="s">
        <v>74</v>
      </c>
      <c r="P14344" s="0" t="n">
        <f aca="false">IF(AND(OR(Dashboard!$B$5="All",D14344=Dashboard!$B$5),OR(Dashboard!$D$5="All",N14344=Dashboard!$D$5),OR(AND(C14344&lt;&gt;"",C14344&gt;=Dashboard!$F$5,C14344&lt;=Dashboard!$H$5),AND(C14344="",Dashboard!$F$5&lt;=1980,Dashboard!$H$5&gt;=2016))),1,0)</f>
        <v>1</v>
      </c>
      <c r="Q14344" s="0" t="n">
        <f aca="false">J14344*P14344+ROW()*0.00000001</f>
        <v>0.03014344</v>
      </c>
    </row>
    <row r="14345" customFormat="false" ht="15" hidden="false" customHeight="false" outlineLevel="0" collapsed="false">
      <c r="A14345" s="0" t="s">
        <v>10375</v>
      </c>
      <c r="B14345" s="0" t="s">
        <v>117</v>
      </c>
      <c r="C14345" s="0" t="n">
        <v>2000</v>
      </c>
      <c r="D14345" s="0" t="s">
        <v>71</v>
      </c>
      <c r="E14345" s="0" t="s">
        <v>782</v>
      </c>
      <c r="F14345" s="0" t="n">
        <v>0.02</v>
      </c>
      <c r="G14345" s="0" t="n">
        <v>0.01</v>
      </c>
      <c r="H14345" s="0" t="n">
        <v>0</v>
      </c>
      <c r="I14345" s="0" t="n">
        <v>0</v>
      </c>
      <c r="J14345" s="0" t="n">
        <v>0.03</v>
      </c>
      <c r="N14345" s="0" t="s">
        <v>74</v>
      </c>
      <c r="P14345" s="0" t="n">
        <f aca="false">IF(AND(OR(Dashboard!$B$5="All",D14345=Dashboard!$B$5),OR(Dashboard!$D$5="All",N14345=Dashboard!$D$5),OR(AND(C14345&lt;&gt;"",C14345&gt;=Dashboard!$F$5,C14345&lt;=Dashboard!$H$5),AND(C14345="",Dashboard!$F$5&lt;=1980,Dashboard!$H$5&gt;=2016))),1,0)</f>
        <v>1</v>
      </c>
      <c r="Q14345" s="0" t="n">
        <f aca="false">J14345*P14345+ROW()*0.00000001</f>
        <v>0.03014345</v>
      </c>
    </row>
    <row r="14346" customFormat="false" ht="15" hidden="false" customHeight="false" outlineLevel="0" collapsed="false">
      <c r="A14346" s="0" t="s">
        <v>10376</v>
      </c>
      <c r="B14346" s="0" t="s">
        <v>97</v>
      </c>
      <c r="C14346" s="0" t="n">
        <v>2016</v>
      </c>
      <c r="D14346" s="0" t="s">
        <v>52</v>
      </c>
      <c r="E14346" s="0" t="s">
        <v>154</v>
      </c>
      <c r="F14346" s="0" t="n">
        <v>0.03</v>
      </c>
      <c r="G14346" s="0" t="n">
        <v>0</v>
      </c>
      <c r="H14346" s="0" t="n">
        <v>0</v>
      </c>
      <c r="I14346" s="0" t="n">
        <v>0</v>
      </c>
      <c r="J14346" s="0" t="n">
        <v>0.03</v>
      </c>
      <c r="N14346" s="0" t="s">
        <v>35</v>
      </c>
      <c r="P14346" s="0" t="n">
        <f aca="false">IF(AND(OR(Dashboard!$B$5="All",D14346=Dashboard!$B$5),OR(Dashboard!$D$5="All",N14346=Dashboard!$D$5),OR(AND(C14346&lt;&gt;"",C14346&gt;=Dashboard!$F$5,C14346&lt;=Dashboard!$H$5),AND(C14346="",Dashboard!$F$5&lt;=1980,Dashboard!$H$5&gt;=2016))),1,0)</f>
        <v>1</v>
      </c>
      <c r="Q14346" s="0" t="n">
        <f aca="false">J14346*P14346+ROW()*0.00000001</f>
        <v>0.03014346</v>
      </c>
    </row>
    <row r="14347" customFormat="false" ht="15" hidden="false" customHeight="false" outlineLevel="0" collapsed="false">
      <c r="A14347" s="0" t="s">
        <v>2420</v>
      </c>
      <c r="B14347" s="0" t="s">
        <v>152</v>
      </c>
      <c r="C14347" s="0" t="n">
        <v>2010</v>
      </c>
      <c r="D14347" s="0" t="s">
        <v>71</v>
      </c>
      <c r="E14347" s="0" t="s">
        <v>124</v>
      </c>
      <c r="F14347" s="0" t="n">
        <v>0</v>
      </c>
      <c r="G14347" s="0" t="n">
        <v>0.03</v>
      </c>
      <c r="H14347" s="0" t="n">
        <v>0</v>
      </c>
      <c r="I14347" s="0" t="n">
        <v>0</v>
      </c>
      <c r="J14347" s="0" t="n">
        <v>0.03</v>
      </c>
      <c r="K14347" s="0" t="n">
        <v>75</v>
      </c>
      <c r="L14347" s="0" t="n">
        <v>6.6</v>
      </c>
      <c r="M14347" s="0" t="s">
        <v>103</v>
      </c>
      <c r="N14347" s="0" t="s">
        <v>152</v>
      </c>
      <c r="O14347" s="0" t="s">
        <v>37</v>
      </c>
      <c r="P14347" s="0" t="n">
        <f aca="false">IF(AND(OR(Dashboard!$B$5="All",D14347=Dashboard!$B$5),OR(Dashboard!$D$5="All",N14347=Dashboard!$D$5),OR(AND(C14347&lt;&gt;"",C14347&gt;=Dashboard!$F$5,C14347&lt;=Dashboard!$H$5),AND(C14347="",Dashboard!$F$5&lt;=1980,Dashboard!$H$5&gt;=2016))),1,0)</f>
        <v>1</v>
      </c>
      <c r="Q14347" s="0" t="n">
        <f aca="false">J14347*P14347+ROW()*0.00000001</f>
        <v>0.03014347</v>
      </c>
    </row>
    <row r="14348" customFormat="false" ht="15" hidden="false" customHeight="false" outlineLevel="0" collapsed="false">
      <c r="A14348" s="0" t="s">
        <v>10377</v>
      </c>
      <c r="B14348" s="0" t="s">
        <v>50</v>
      </c>
      <c r="C14348" s="0" t="n">
        <v>2008</v>
      </c>
      <c r="D14348" s="0" t="s">
        <v>102</v>
      </c>
      <c r="E14348" s="0" t="s">
        <v>328</v>
      </c>
      <c r="F14348" s="0" t="n">
        <v>0</v>
      </c>
      <c r="G14348" s="0" t="n">
        <v>0</v>
      </c>
      <c r="H14348" s="0" t="n">
        <v>0.03</v>
      </c>
      <c r="I14348" s="0" t="n">
        <v>0</v>
      </c>
      <c r="J14348" s="0" t="n">
        <v>0.03</v>
      </c>
      <c r="N14348" s="0" t="s">
        <v>35</v>
      </c>
      <c r="P14348" s="0" t="n">
        <f aca="false">IF(AND(OR(Dashboard!$B$5="All",D14348=Dashboard!$B$5),OR(Dashboard!$D$5="All",N14348=Dashboard!$D$5),OR(AND(C14348&lt;&gt;"",C14348&gt;=Dashboard!$F$5,C14348&lt;=Dashboard!$H$5),AND(C14348="",Dashboard!$F$5&lt;=1980,Dashboard!$H$5&gt;=2016))),1,0)</f>
        <v>1</v>
      </c>
      <c r="Q14348" s="0" t="n">
        <f aca="false">J14348*P14348+ROW()*0.00000001</f>
        <v>0.03014348</v>
      </c>
    </row>
    <row r="14349" customFormat="false" ht="15" hidden="false" customHeight="false" outlineLevel="0" collapsed="false">
      <c r="A14349" s="0" t="s">
        <v>10378</v>
      </c>
      <c r="B14349" s="0" t="s">
        <v>50</v>
      </c>
      <c r="C14349" s="0" t="n">
        <v>2006</v>
      </c>
      <c r="D14349" s="0" t="s">
        <v>52</v>
      </c>
      <c r="E14349" s="0" t="s">
        <v>2331</v>
      </c>
      <c r="F14349" s="0" t="n">
        <v>0</v>
      </c>
      <c r="G14349" s="0" t="n">
        <v>0</v>
      </c>
      <c r="H14349" s="0" t="n">
        <v>0.03</v>
      </c>
      <c r="I14349" s="0" t="n">
        <v>0</v>
      </c>
      <c r="J14349" s="0" t="n">
        <v>0.03</v>
      </c>
      <c r="N14349" s="0" t="s">
        <v>35</v>
      </c>
      <c r="P14349" s="0" t="n">
        <f aca="false">IF(AND(OR(Dashboard!$B$5="All",D14349=Dashboard!$B$5),OR(Dashboard!$D$5="All",N14349=Dashboard!$D$5),OR(AND(C14349&lt;&gt;"",C14349&gt;=Dashboard!$F$5,C14349&lt;=Dashboard!$H$5),AND(C14349="",Dashboard!$F$5&lt;=1980,Dashboard!$H$5&gt;=2016))),1,0)</f>
        <v>1</v>
      </c>
      <c r="Q14349" s="0" t="n">
        <f aca="false">J14349*P14349+ROW()*0.00000001</f>
        <v>0.03014349</v>
      </c>
    </row>
    <row r="14350" customFormat="false" ht="15" hidden="false" customHeight="false" outlineLevel="0" collapsed="false">
      <c r="A14350" s="0" t="s">
        <v>10379</v>
      </c>
      <c r="B14350" s="0" t="s">
        <v>152</v>
      </c>
      <c r="C14350" s="0" t="n">
        <v>2006</v>
      </c>
      <c r="D14350" s="0" t="s">
        <v>58</v>
      </c>
      <c r="E14350" s="0" t="s">
        <v>142</v>
      </c>
      <c r="F14350" s="0" t="n">
        <v>0</v>
      </c>
      <c r="G14350" s="0" t="n">
        <v>0.03</v>
      </c>
      <c r="H14350" s="0" t="n">
        <v>0</v>
      </c>
      <c r="I14350" s="0" t="n">
        <v>0.01</v>
      </c>
      <c r="J14350" s="0" t="n">
        <v>0.03</v>
      </c>
      <c r="L14350" s="0" t="n">
        <v>6.7</v>
      </c>
      <c r="M14350" s="0" t="s">
        <v>103</v>
      </c>
      <c r="N14350" s="0" t="s">
        <v>152</v>
      </c>
      <c r="P14350" s="0" t="n">
        <f aca="false">IF(AND(OR(Dashboard!$B$5="All",D14350=Dashboard!$B$5),OR(Dashboard!$D$5="All",N14350=Dashboard!$D$5),OR(AND(C14350&lt;&gt;"",C14350&gt;=Dashboard!$F$5,C14350&lt;=Dashboard!$H$5),AND(C14350="",Dashboard!$F$5&lt;=1980,Dashboard!$H$5&gt;=2016))),1,0)</f>
        <v>1</v>
      </c>
      <c r="Q14350" s="0" t="n">
        <f aca="false">J14350*P14350+ROW()*0.00000001</f>
        <v>0.0301435</v>
      </c>
    </row>
    <row r="14351" customFormat="false" ht="15" hidden="false" customHeight="false" outlineLevel="0" collapsed="false">
      <c r="A14351" s="0" t="s">
        <v>10380</v>
      </c>
      <c r="B14351" s="0" t="s">
        <v>50</v>
      </c>
      <c r="D14351" s="0" t="s">
        <v>52</v>
      </c>
      <c r="E14351" s="0" t="s">
        <v>520</v>
      </c>
      <c r="F14351" s="0" t="n">
        <v>0</v>
      </c>
      <c r="G14351" s="0" t="n">
        <v>0</v>
      </c>
      <c r="H14351" s="0" t="n">
        <v>0.03</v>
      </c>
      <c r="I14351" s="0" t="n">
        <v>0</v>
      </c>
      <c r="J14351" s="0" t="n">
        <v>0.03</v>
      </c>
      <c r="N14351" s="0" t="s">
        <v>35</v>
      </c>
      <c r="P14351" s="0" t="n">
        <f aca="false">IF(AND(OR(Dashboard!$B$5="All",D14351=Dashboard!$B$5),OR(Dashboard!$D$5="All",N14351=Dashboard!$D$5),OR(AND(C14351&lt;&gt;"",C14351&gt;=Dashboard!$F$5,C14351&lt;=Dashboard!$H$5),AND(C14351="",Dashboard!$F$5&lt;=1980,Dashboard!$H$5&gt;=2016))),1,0)</f>
        <v>1</v>
      </c>
      <c r="Q14351" s="0" t="n">
        <f aca="false">J14351*P14351+ROW()*0.00000001</f>
        <v>0.03014351</v>
      </c>
    </row>
    <row r="14352" customFormat="false" ht="15" hidden="false" customHeight="false" outlineLevel="0" collapsed="false">
      <c r="A14352" s="0" t="s">
        <v>10381</v>
      </c>
      <c r="B14352" s="0" t="s">
        <v>70</v>
      </c>
      <c r="C14352" s="0" t="n">
        <v>2012</v>
      </c>
      <c r="D14352" s="0" t="s">
        <v>114</v>
      </c>
      <c r="E14352" s="0" t="s">
        <v>328</v>
      </c>
      <c r="F14352" s="0" t="n">
        <v>0</v>
      </c>
      <c r="G14352" s="0" t="n">
        <v>0</v>
      </c>
      <c r="H14352" s="0" t="n">
        <v>0.03</v>
      </c>
      <c r="I14352" s="0" t="n">
        <v>0</v>
      </c>
      <c r="J14352" s="0" t="n">
        <v>0.03</v>
      </c>
      <c r="N14352" s="0" t="s">
        <v>74</v>
      </c>
      <c r="P14352" s="0" t="n">
        <f aca="false">IF(AND(OR(Dashboard!$B$5="All",D14352=Dashboard!$B$5),OR(Dashboard!$D$5="All",N14352=Dashboard!$D$5),OR(AND(C14352&lt;&gt;"",C14352&gt;=Dashboard!$F$5,C14352&lt;=Dashboard!$H$5),AND(C14352="",Dashboard!$F$5&lt;=1980,Dashboard!$H$5&gt;=2016))),1,0)</f>
        <v>1</v>
      </c>
      <c r="Q14352" s="0" t="n">
        <f aca="false">J14352*P14352+ROW()*0.00000001</f>
        <v>0.03014352</v>
      </c>
    </row>
    <row r="14353" customFormat="false" ht="15" hidden="false" customHeight="false" outlineLevel="0" collapsed="false">
      <c r="A14353" s="0" t="s">
        <v>10382</v>
      </c>
      <c r="B14353" s="0" t="s">
        <v>85</v>
      </c>
      <c r="C14353" s="0" t="n">
        <v>2005</v>
      </c>
      <c r="D14353" s="0" t="s">
        <v>34</v>
      </c>
      <c r="E14353" s="0" t="s">
        <v>2860</v>
      </c>
      <c r="F14353" s="0" t="n">
        <v>0.02</v>
      </c>
      <c r="G14353" s="0" t="n">
        <v>0.01</v>
      </c>
      <c r="H14353" s="0" t="n">
        <v>0</v>
      </c>
      <c r="I14353" s="0" t="n">
        <v>0</v>
      </c>
      <c r="J14353" s="0" t="n">
        <v>0.03</v>
      </c>
      <c r="N14353" s="0" t="s">
        <v>35</v>
      </c>
      <c r="P14353" s="0" t="n">
        <f aca="false">IF(AND(OR(Dashboard!$B$5="All",D14353=Dashboard!$B$5),OR(Dashboard!$D$5="All",N14353=Dashboard!$D$5),OR(AND(C14353&lt;&gt;"",C14353&gt;=Dashboard!$F$5,C14353&lt;=Dashboard!$H$5),AND(C14353="",Dashboard!$F$5&lt;=1980,Dashboard!$H$5&gt;=2016))),1,0)</f>
        <v>1</v>
      </c>
      <c r="Q14353" s="0" t="n">
        <f aca="false">J14353*P14353+ROW()*0.00000001</f>
        <v>0.03014353</v>
      </c>
    </row>
    <row r="14354" customFormat="false" ht="15" hidden="false" customHeight="false" outlineLevel="0" collapsed="false">
      <c r="A14354" s="0" t="s">
        <v>10383</v>
      </c>
      <c r="B14354" s="0" t="s">
        <v>50</v>
      </c>
      <c r="C14354" s="0" t="n">
        <v>2013</v>
      </c>
      <c r="D14354" s="0" t="s">
        <v>34</v>
      </c>
      <c r="E14354" s="0" t="s">
        <v>1002</v>
      </c>
      <c r="F14354" s="0" t="n">
        <v>0</v>
      </c>
      <c r="G14354" s="0" t="n">
        <v>0.03</v>
      </c>
      <c r="H14354" s="0" t="n">
        <v>0</v>
      </c>
      <c r="I14354" s="0" t="n">
        <v>0</v>
      </c>
      <c r="J14354" s="0" t="n">
        <v>0.03</v>
      </c>
      <c r="M14354" s="0" t="s">
        <v>36</v>
      </c>
      <c r="N14354" s="0" t="s">
        <v>35</v>
      </c>
      <c r="P14354" s="0" t="n">
        <f aca="false">IF(AND(OR(Dashboard!$B$5="All",D14354=Dashboard!$B$5),OR(Dashboard!$D$5="All",N14354=Dashboard!$D$5),OR(AND(C14354&lt;&gt;"",C14354&gt;=Dashboard!$F$5,C14354&lt;=Dashboard!$H$5),AND(C14354="",Dashboard!$F$5&lt;=1980,Dashboard!$H$5&gt;=2016))),1,0)</f>
        <v>1</v>
      </c>
      <c r="Q14354" s="0" t="n">
        <f aca="false">J14354*P14354+ROW()*0.00000001</f>
        <v>0.03014354</v>
      </c>
    </row>
    <row r="14355" customFormat="false" ht="15" hidden="false" customHeight="false" outlineLevel="0" collapsed="false">
      <c r="A14355" s="0" t="s">
        <v>9423</v>
      </c>
      <c r="B14355" s="0" t="s">
        <v>172</v>
      </c>
      <c r="C14355" s="0" t="n">
        <v>2015</v>
      </c>
      <c r="D14355" s="0" t="s">
        <v>114</v>
      </c>
      <c r="E14355" s="0" t="s">
        <v>3305</v>
      </c>
      <c r="F14355" s="0" t="n">
        <v>0.03</v>
      </c>
      <c r="G14355" s="0" t="n">
        <v>0</v>
      </c>
      <c r="H14355" s="0" t="n">
        <v>0</v>
      </c>
      <c r="I14355" s="0" t="n">
        <v>0</v>
      </c>
      <c r="J14355" s="0" t="n">
        <v>0.03</v>
      </c>
      <c r="N14355" s="0" t="s">
        <v>66</v>
      </c>
      <c r="P14355" s="0" t="n">
        <f aca="false">IF(AND(OR(Dashboard!$B$5="All",D14355=Dashboard!$B$5),OR(Dashboard!$D$5="All",N14355=Dashboard!$D$5),OR(AND(C14355&lt;&gt;"",C14355&gt;=Dashboard!$F$5,C14355&lt;=Dashboard!$H$5),AND(C14355="",Dashboard!$F$5&lt;=1980,Dashboard!$H$5&gt;=2016))),1,0)</f>
        <v>1</v>
      </c>
      <c r="Q14355" s="0" t="n">
        <f aca="false">J14355*P14355+ROW()*0.00000001</f>
        <v>0.03014355</v>
      </c>
    </row>
    <row r="14356" customFormat="false" ht="15" hidden="false" customHeight="false" outlineLevel="0" collapsed="false">
      <c r="A14356" s="0" t="s">
        <v>10384</v>
      </c>
      <c r="B14356" s="0" t="s">
        <v>144</v>
      </c>
      <c r="C14356" s="0" t="n">
        <v>2004</v>
      </c>
      <c r="D14356" s="0" t="s">
        <v>58</v>
      </c>
      <c r="E14356" s="0" t="s">
        <v>65</v>
      </c>
      <c r="F14356" s="0" t="n">
        <v>0.02</v>
      </c>
      <c r="G14356" s="0" t="n">
        <v>0.01</v>
      </c>
      <c r="H14356" s="0" t="n">
        <v>0</v>
      </c>
      <c r="I14356" s="0" t="n">
        <v>0</v>
      </c>
      <c r="J14356" s="0" t="n">
        <v>0.03</v>
      </c>
      <c r="K14356" s="0" t="n">
        <v>55</v>
      </c>
      <c r="M14356" s="0" t="s">
        <v>103</v>
      </c>
      <c r="N14356" s="0" t="s">
        <v>66</v>
      </c>
      <c r="O14356" s="0" t="s">
        <v>53</v>
      </c>
      <c r="P14356" s="0" t="n">
        <f aca="false">IF(AND(OR(Dashboard!$B$5="All",D14356=Dashboard!$B$5),OR(Dashboard!$D$5="All",N14356=Dashboard!$D$5),OR(AND(C14356&lt;&gt;"",C14356&gt;=Dashboard!$F$5,C14356&lt;=Dashboard!$H$5),AND(C14356="",Dashboard!$F$5&lt;=1980,Dashboard!$H$5&gt;=2016))),1,0)</f>
        <v>1</v>
      </c>
      <c r="Q14356" s="0" t="n">
        <f aca="false">J14356*P14356+ROW()*0.00000001</f>
        <v>0.03014356</v>
      </c>
    </row>
    <row r="14357" customFormat="false" ht="15" hidden="false" customHeight="false" outlineLevel="0" collapsed="false">
      <c r="A14357" s="0" t="s">
        <v>8098</v>
      </c>
      <c r="B14357" s="0" t="s">
        <v>64</v>
      </c>
      <c r="C14357" s="0" t="n">
        <v>2016</v>
      </c>
      <c r="D14357" s="0" t="s">
        <v>114</v>
      </c>
      <c r="E14357" s="0" t="s">
        <v>3305</v>
      </c>
      <c r="F14357" s="0" t="n">
        <v>0.01</v>
      </c>
      <c r="G14357" s="0" t="n">
        <v>0.02</v>
      </c>
      <c r="H14357" s="0" t="n">
        <v>0</v>
      </c>
      <c r="I14357" s="0" t="n">
        <v>0</v>
      </c>
      <c r="J14357" s="0" t="n">
        <v>0.03</v>
      </c>
      <c r="N14357" s="0" t="s">
        <v>66</v>
      </c>
      <c r="P14357" s="0" t="n">
        <f aca="false">IF(AND(OR(Dashboard!$B$5="All",D14357=Dashboard!$B$5),OR(Dashboard!$D$5="All",N14357=Dashboard!$D$5),OR(AND(C14357&lt;&gt;"",C14357&gt;=Dashboard!$F$5,C14357&lt;=Dashboard!$H$5),AND(C14357="",Dashboard!$F$5&lt;=1980,Dashboard!$H$5&gt;=2016))),1,0)</f>
        <v>1</v>
      </c>
      <c r="Q14357" s="0" t="n">
        <f aca="false">J14357*P14357+ROW()*0.00000001</f>
        <v>0.03014357</v>
      </c>
    </row>
    <row r="14358" customFormat="false" ht="15" hidden="false" customHeight="false" outlineLevel="0" collapsed="false">
      <c r="A14358" s="0" t="s">
        <v>10385</v>
      </c>
      <c r="B14358" s="0" t="s">
        <v>152</v>
      </c>
      <c r="C14358" s="0" t="n">
        <v>2007</v>
      </c>
      <c r="D14358" s="0" t="s">
        <v>48</v>
      </c>
      <c r="E14358" s="0" t="s">
        <v>1488</v>
      </c>
      <c r="F14358" s="0" t="n">
        <v>0.01</v>
      </c>
      <c r="G14358" s="0" t="n">
        <v>0.02</v>
      </c>
      <c r="H14358" s="0" t="n">
        <v>0</v>
      </c>
      <c r="I14358" s="0" t="n">
        <v>0.01</v>
      </c>
      <c r="J14358" s="0" t="n">
        <v>0.03</v>
      </c>
      <c r="M14358" s="0" t="s">
        <v>125</v>
      </c>
      <c r="N14358" s="0" t="s">
        <v>152</v>
      </c>
      <c r="P14358" s="0" t="n">
        <f aca="false">IF(AND(OR(Dashboard!$B$5="All",D14358=Dashboard!$B$5),OR(Dashboard!$D$5="All",N14358=Dashboard!$D$5),OR(AND(C14358&lt;&gt;"",C14358&gt;=Dashboard!$F$5,C14358&lt;=Dashboard!$H$5),AND(C14358="",Dashboard!$F$5&lt;=1980,Dashboard!$H$5&gt;=2016))),1,0)</f>
        <v>1</v>
      </c>
      <c r="Q14358" s="0" t="n">
        <f aca="false">J14358*P14358+ROW()*0.00000001</f>
        <v>0.03014358</v>
      </c>
    </row>
    <row r="14359" customFormat="false" ht="15" hidden="false" customHeight="false" outlineLevel="0" collapsed="false">
      <c r="A14359" s="0" t="s">
        <v>8576</v>
      </c>
      <c r="B14359" s="0" t="s">
        <v>164</v>
      </c>
      <c r="C14359" s="0" t="n">
        <v>2006</v>
      </c>
      <c r="D14359" s="0" t="s">
        <v>52</v>
      </c>
      <c r="E14359" s="0" t="s">
        <v>8577</v>
      </c>
      <c r="F14359" s="0" t="n">
        <v>0.03</v>
      </c>
      <c r="G14359" s="0" t="n">
        <v>0</v>
      </c>
      <c r="H14359" s="0" t="n">
        <v>0</v>
      </c>
      <c r="I14359" s="0" t="n">
        <v>0</v>
      </c>
      <c r="J14359" s="0" t="n">
        <v>0.03</v>
      </c>
      <c r="K14359" s="0" t="n">
        <v>63</v>
      </c>
      <c r="M14359" s="0" t="s">
        <v>103</v>
      </c>
      <c r="N14359" s="0" t="s">
        <v>74</v>
      </c>
      <c r="O14359" s="0" t="s">
        <v>67</v>
      </c>
      <c r="P14359" s="0" t="n">
        <f aca="false">IF(AND(OR(Dashboard!$B$5="All",D14359=Dashboard!$B$5),OR(Dashboard!$D$5="All",N14359=Dashboard!$D$5),OR(AND(C14359&lt;&gt;"",C14359&gt;=Dashboard!$F$5,C14359&lt;=Dashboard!$H$5),AND(C14359="",Dashboard!$F$5&lt;=1980,Dashboard!$H$5&gt;=2016))),1,0)</f>
        <v>1</v>
      </c>
      <c r="Q14359" s="0" t="n">
        <f aca="false">J14359*P14359+ROW()*0.00000001</f>
        <v>0.03014359</v>
      </c>
    </row>
    <row r="14360" customFormat="false" ht="15" hidden="false" customHeight="false" outlineLevel="0" collapsed="false">
      <c r="A14360" s="0" t="s">
        <v>10386</v>
      </c>
      <c r="B14360" s="0" t="s">
        <v>50</v>
      </c>
      <c r="C14360" s="0" t="n">
        <v>2008</v>
      </c>
      <c r="D14360" s="0" t="s">
        <v>114</v>
      </c>
      <c r="E14360" s="0" t="s">
        <v>1002</v>
      </c>
      <c r="F14360" s="0" t="n">
        <v>0</v>
      </c>
      <c r="G14360" s="0" t="n">
        <v>0</v>
      </c>
      <c r="H14360" s="0" t="n">
        <v>0.03</v>
      </c>
      <c r="I14360" s="0" t="n">
        <v>0</v>
      </c>
      <c r="J14360" s="0" t="n">
        <v>0.03</v>
      </c>
      <c r="N14360" s="0" t="s">
        <v>35</v>
      </c>
      <c r="P14360" s="0" t="n">
        <f aca="false">IF(AND(OR(Dashboard!$B$5="All",D14360=Dashboard!$B$5),OR(Dashboard!$D$5="All",N14360=Dashboard!$D$5),OR(AND(C14360&lt;&gt;"",C14360&gt;=Dashboard!$F$5,C14360&lt;=Dashboard!$H$5),AND(C14360="",Dashboard!$F$5&lt;=1980,Dashboard!$H$5&gt;=2016))),1,0)</f>
        <v>1</v>
      </c>
      <c r="Q14360" s="0" t="n">
        <f aca="false">J14360*P14360+ROW()*0.00000001</f>
        <v>0.0301436</v>
      </c>
    </row>
    <row r="14361" customFormat="false" ht="15" hidden="false" customHeight="false" outlineLevel="0" collapsed="false">
      <c r="A14361" s="0" t="s">
        <v>10387</v>
      </c>
      <c r="B14361" s="0" t="s">
        <v>164</v>
      </c>
      <c r="C14361" s="0" t="n">
        <v>2007</v>
      </c>
      <c r="D14361" s="0" t="s">
        <v>16</v>
      </c>
      <c r="E14361" s="0" t="s">
        <v>89</v>
      </c>
      <c r="F14361" s="0" t="n">
        <v>0</v>
      </c>
      <c r="G14361" s="0" t="n">
        <v>0</v>
      </c>
      <c r="H14361" s="0" t="n">
        <v>0.03</v>
      </c>
      <c r="I14361" s="0" t="n">
        <v>0</v>
      </c>
      <c r="J14361" s="0" t="n">
        <v>0.03</v>
      </c>
      <c r="N14361" s="0" t="s">
        <v>74</v>
      </c>
      <c r="P14361" s="0" t="n">
        <f aca="false">IF(AND(OR(Dashboard!$B$5="All",D14361=Dashboard!$B$5),OR(Dashboard!$D$5="All",N14361=Dashboard!$D$5),OR(AND(C14361&lt;&gt;"",C14361&gt;=Dashboard!$F$5,C14361&lt;=Dashboard!$H$5),AND(C14361="",Dashboard!$F$5&lt;=1980,Dashboard!$H$5&gt;=2016))),1,0)</f>
        <v>1</v>
      </c>
      <c r="Q14361" s="0" t="n">
        <f aca="false">J14361*P14361+ROW()*0.00000001</f>
        <v>0.03014361</v>
      </c>
    </row>
    <row r="14362" customFormat="false" ht="15" hidden="false" customHeight="false" outlineLevel="0" collapsed="false">
      <c r="A14362" s="0" t="s">
        <v>7252</v>
      </c>
      <c r="B14362" s="0" t="s">
        <v>152</v>
      </c>
      <c r="C14362" s="0" t="n">
        <v>2009</v>
      </c>
      <c r="D14362" s="0" t="s">
        <v>114</v>
      </c>
      <c r="E14362" s="0" t="s">
        <v>1754</v>
      </c>
      <c r="F14362" s="0" t="n">
        <v>0</v>
      </c>
      <c r="G14362" s="0" t="n">
        <v>0.03</v>
      </c>
      <c r="H14362" s="0" t="n">
        <v>0</v>
      </c>
      <c r="I14362" s="0" t="n">
        <v>0.01</v>
      </c>
      <c r="J14362" s="0" t="n">
        <v>0.03</v>
      </c>
      <c r="M14362" s="0" t="s">
        <v>103</v>
      </c>
      <c r="N14362" s="0" t="s">
        <v>152</v>
      </c>
      <c r="P14362" s="0" t="n">
        <f aca="false">IF(AND(OR(Dashboard!$B$5="All",D14362=Dashboard!$B$5),OR(Dashboard!$D$5="All",N14362=Dashboard!$D$5),OR(AND(C14362&lt;&gt;"",C14362&gt;=Dashboard!$F$5,C14362&lt;=Dashboard!$H$5),AND(C14362="",Dashboard!$F$5&lt;=1980,Dashboard!$H$5&gt;=2016))),1,0)</f>
        <v>1</v>
      </c>
      <c r="Q14362" s="0" t="n">
        <f aca="false">J14362*P14362+ROW()*0.00000001</f>
        <v>0.03014362</v>
      </c>
    </row>
    <row r="14363" customFormat="false" ht="15" hidden="false" customHeight="false" outlineLevel="0" collapsed="false">
      <c r="A14363" s="0" t="s">
        <v>10388</v>
      </c>
      <c r="B14363" s="0" t="s">
        <v>97</v>
      </c>
      <c r="C14363" s="0" t="n">
        <v>2015</v>
      </c>
      <c r="D14363" s="0" t="s">
        <v>71</v>
      </c>
      <c r="E14363" s="0" t="s">
        <v>328</v>
      </c>
      <c r="F14363" s="0" t="n">
        <v>0</v>
      </c>
      <c r="G14363" s="0" t="n">
        <v>0.03</v>
      </c>
      <c r="H14363" s="0" t="n">
        <v>0</v>
      </c>
      <c r="I14363" s="0" t="n">
        <v>0</v>
      </c>
      <c r="J14363" s="0" t="n">
        <v>0.03</v>
      </c>
      <c r="M14363" s="0" t="s">
        <v>36</v>
      </c>
      <c r="N14363" s="0" t="s">
        <v>35</v>
      </c>
      <c r="P14363" s="0" t="n">
        <f aca="false">IF(AND(OR(Dashboard!$B$5="All",D14363=Dashboard!$B$5),OR(Dashboard!$D$5="All",N14363=Dashboard!$D$5),OR(AND(C14363&lt;&gt;"",C14363&gt;=Dashboard!$F$5,C14363&lt;=Dashboard!$H$5),AND(C14363="",Dashboard!$F$5&lt;=1980,Dashboard!$H$5&gt;=2016))),1,0)</f>
        <v>1</v>
      </c>
      <c r="Q14363" s="0" t="n">
        <f aca="false">J14363*P14363+ROW()*0.00000001</f>
        <v>0.03014363</v>
      </c>
    </row>
    <row r="14364" customFormat="false" ht="15" hidden="false" customHeight="false" outlineLevel="0" collapsed="false">
      <c r="A14364" s="0" t="s">
        <v>10389</v>
      </c>
      <c r="B14364" s="0" t="s">
        <v>50</v>
      </c>
      <c r="C14364" s="0" t="n">
        <v>2007</v>
      </c>
      <c r="D14364" s="0" t="s">
        <v>114</v>
      </c>
      <c r="E14364" s="0" t="s">
        <v>160</v>
      </c>
      <c r="F14364" s="0" t="n">
        <v>0.03</v>
      </c>
      <c r="G14364" s="0" t="n">
        <v>0</v>
      </c>
      <c r="H14364" s="0" t="n">
        <v>0</v>
      </c>
      <c r="I14364" s="0" t="n">
        <v>0</v>
      </c>
      <c r="J14364" s="0" t="n">
        <v>0.03</v>
      </c>
      <c r="N14364" s="0" t="s">
        <v>35</v>
      </c>
      <c r="P14364" s="0" t="n">
        <f aca="false">IF(AND(OR(Dashboard!$B$5="All",D14364=Dashboard!$B$5),OR(Dashboard!$D$5="All",N14364=Dashboard!$D$5),OR(AND(C14364&lt;&gt;"",C14364&gt;=Dashboard!$F$5,C14364&lt;=Dashboard!$H$5),AND(C14364="",Dashboard!$F$5&lt;=1980,Dashboard!$H$5&gt;=2016))),1,0)</f>
        <v>1</v>
      </c>
      <c r="Q14364" s="0" t="n">
        <f aca="false">J14364*P14364+ROW()*0.00000001</f>
        <v>0.03014364</v>
      </c>
    </row>
    <row r="14365" customFormat="false" ht="15" hidden="false" customHeight="false" outlineLevel="0" collapsed="false">
      <c r="A14365" s="0" t="s">
        <v>10390</v>
      </c>
      <c r="B14365" s="0" t="s">
        <v>85</v>
      </c>
      <c r="C14365" s="0" t="n">
        <v>2001</v>
      </c>
      <c r="D14365" s="0" t="s">
        <v>16</v>
      </c>
      <c r="E14365" s="0" t="s">
        <v>6718</v>
      </c>
      <c r="F14365" s="0" t="n">
        <v>0.02</v>
      </c>
      <c r="G14365" s="0" t="n">
        <v>0.01</v>
      </c>
      <c r="H14365" s="0" t="n">
        <v>0</v>
      </c>
      <c r="I14365" s="0" t="n">
        <v>0</v>
      </c>
      <c r="J14365" s="0" t="n">
        <v>0.03</v>
      </c>
      <c r="N14365" s="0" t="s">
        <v>35</v>
      </c>
      <c r="P14365" s="0" t="n">
        <f aca="false">IF(AND(OR(Dashboard!$B$5="All",D14365=Dashboard!$B$5),OR(Dashboard!$D$5="All",N14365=Dashboard!$D$5),OR(AND(C14365&lt;&gt;"",C14365&gt;=Dashboard!$F$5,C14365&lt;=Dashboard!$H$5),AND(C14365="",Dashboard!$F$5&lt;=1980,Dashboard!$H$5&gt;=2016))),1,0)</f>
        <v>1</v>
      </c>
      <c r="Q14365" s="0" t="n">
        <f aca="false">J14365*P14365+ROW()*0.00000001</f>
        <v>0.03014365</v>
      </c>
    </row>
    <row r="14366" customFormat="false" ht="15" hidden="false" customHeight="false" outlineLevel="0" collapsed="false">
      <c r="A14366" s="0" t="s">
        <v>10391</v>
      </c>
      <c r="B14366" s="0" t="s">
        <v>152</v>
      </c>
      <c r="C14366" s="0" t="n">
        <v>2009</v>
      </c>
      <c r="D14366" s="0" t="s">
        <v>41</v>
      </c>
      <c r="E14366" s="0" t="s">
        <v>5861</v>
      </c>
      <c r="F14366" s="0" t="n">
        <v>0</v>
      </c>
      <c r="G14366" s="0" t="n">
        <v>0.03</v>
      </c>
      <c r="H14366" s="0" t="n">
        <v>0</v>
      </c>
      <c r="I14366" s="0" t="n">
        <v>0.01</v>
      </c>
      <c r="J14366" s="0" t="n">
        <v>0.03</v>
      </c>
      <c r="K14366" s="0" t="n">
        <v>73</v>
      </c>
      <c r="L14366" s="0" t="n">
        <v>8.2</v>
      </c>
      <c r="M14366" s="0" t="s">
        <v>36</v>
      </c>
      <c r="N14366" s="0" t="s">
        <v>152</v>
      </c>
      <c r="O14366" s="0" t="s">
        <v>37</v>
      </c>
      <c r="P14366" s="0" t="n">
        <f aca="false">IF(AND(OR(Dashboard!$B$5="All",D14366=Dashboard!$B$5),OR(Dashboard!$D$5="All",N14366=Dashboard!$D$5),OR(AND(C14366&lt;&gt;"",C14366&gt;=Dashboard!$F$5,C14366&lt;=Dashboard!$H$5),AND(C14366="",Dashboard!$F$5&lt;=1980,Dashboard!$H$5&gt;=2016))),1,0)</f>
        <v>1</v>
      </c>
      <c r="Q14366" s="0" t="n">
        <f aca="false">J14366*P14366+ROW()*0.00000001</f>
        <v>0.03014366</v>
      </c>
    </row>
    <row r="14367" customFormat="false" ht="15" hidden="false" customHeight="false" outlineLevel="0" collapsed="false">
      <c r="A14367" s="0" t="s">
        <v>10392</v>
      </c>
      <c r="B14367" s="0" t="s">
        <v>64</v>
      </c>
      <c r="C14367" s="0" t="n">
        <v>2009</v>
      </c>
      <c r="D14367" s="0" t="s">
        <v>52</v>
      </c>
      <c r="E14367" s="0" t="s">
        <v>4133</v>
      </c>
      <c r="F14367" s="0" t="n">
        <v>0.03</v>
      </c>
      <c r="G14367" s="0" t="n">
        <v>0</v>
      </c>
      <c r="H14367" s="0" t="n">
        <v>0</v>
      </c>
      <c r="I14367" s="0" t="n">
        <v>0</v>
      </c>
      <c r="J14367" s="0" t="n">
        <v>0.03</v>
      </c>
      <c r="K14367" s="0" t="n">
        <v>67</v>
      </c>
      <c r="M14367" s="0" t="s">
        <v>125</v>
      </c>
      <c r="N14367" s="0" t="s">
        <v>66</v>
      </c>
      <c r="O14367" s="0" t="s">
        <v>67</v>
      </c>
      <c r="P14367" s="0" t="n">
        <f aca="false">IF(AND(OR(Dashboard!$B$5="All",D14367=Dashboard!$B$5),OR(Dashboard!$D$5="All",N14367=Dashboard!$D$5),OR(AND(C14367&lt;&gt;"",C14367&gt;=Dashboard!$F$5,C14367&lt;=Dashboard!$H$5),AND(C14367="",Dashboard!$F$5&lt;=1980,Dashboard!$H$5&gt;=2016))),1,0)</f>
        <v>1</v>
      </c>
      <c r="Q14367" s="0" t="n">
        <f aca="false">J14367*P14367+ROW()*0.00000001</f>
        <v>0.03014367</v>
      </c>
    </row>
    <row r="14368" customFormat="false" ht="15" hidden="false" customHeight="false" outlineLevel="0" collapsed="false">
      <c r="A14368" s="0" t="s">
        <v>10393</v>
      </c>
      <c r="B14368" s="0" t="s">
        <v>50</v>
      </c>
      <c r="C14368" s="0" t="n">
        <v>2010</v>
      </c>
      <c r="D14368" s="0" t="s">
        <v>52</v>
      </c>
      <c r="E14368" s="0" t="s">
        <v>10394</v>
      </c>
      <c r="F14368" s="0" t="n">
        <v>0</v>
      </c>
      <c r="G14368" s="0" t="n">
        <v>0</v>
      </c>
      <c r="H14368" s="0" t="n">
        <v>0.03</v>
      </c>
      <c r="I14368" s="0" t="n">
        <v>0</v>
      </c>
      <c r="J14368" s="0" t="n">
        <v>0.03</v>
      </c>
      <c r="N14368" s="0" t="s">
        <v>35</v>
      </c>
      <c r="P14368" s="0" t="n">
        <f aca="false">IF(AND(OR(Dashboard!$B$5="All",D14368=Dashboard!$B$5),OR(Dashboard!$D$5="All",N14368=Dashboard!$D$5),OR(AND(C14368&lt;&gt;"",C14368&gt;=Dashboard!$F$5,C14368&lt;=Dashboard!$H$5),AND(C14368="",Dashboard!$F$5&lt;=1980,Dashboard!$H$5&gt;=2016))),1,0)</f>
        <v>1</v>
      </c>
      <c r="Q14368" s="0" t="n">
        <f aca="false">J14368*P14368+ROW()*0.00000001</f>
        <v>0.03014368</v>
      </c>
    </row>
    <row r="14369" customFormat="false" ht="15" hidden="false" customHeight="false" outlineLevel="0" collapsed="false">
      <c r="A14369" s="0" t="s">
        <v>9028</v>
      </c>
      <c r="B14369" s="0" t="s">
        <v>94</v>
      </c>
      <c r="C14369" s="0" t="n">
        <v>2016</v>
      </c>
      <c r="D14369" s="0" t="s">
        <v>71</v>
      </c>
      <c r="E14369" s="0" t="s">
        <v>328</v>
      </c>
      <c r="F14369" s="0" t="n">
        <v>0</v>
      </c>
      <c r="G14369" s="0" t="n">
        <v>0</v>
      </c>
      <c r="H14369" s="0" t="n">
        <v>0.03</v>
      </c>
      <c r="I14369" s="0" t="n">
        <v>0</v>
      </c>
      <c r="J14369" s="0" t="n">
        <v>0.03</v>
      </c>
      <c r="N14369" s="0" t="s">
        <v>74</v>
      </c>
      <c r="P14369" s="0" t="n">
        <f aca="false">IF(AND(OR(Dashboard!$B$5="All",D14369=Dashboard!$B$5),OR(Dashboard!$D$5="All",N14369=Dashboard!$D$5),OR(AND(C14369&lt;&gt;"",C14369&gt;=Dashboard!$F$5,C14369&lt;=Dashboard!$H$5),AND(C14369="",Dashboard!$F$5&lt;=1980,Dashboard!$H$5&gt;=2016))),1,0)</f>
        <v>1</v>
      </c>
      <c r="Q14369" s="0" t="n">
        <f aca="false">J14369*P14369+ROW()*0.00000001</f>
        <v>0.03014369</v>
      </c>
    </row>
    <row r="14370" customFormat="false" ht="15" hidden="false" customHeight="false" outlineLevel="0" collapsed="false">
      <c r="A14370" s="0" t="s">
        <v>10395</v>
      </c>
      <c r="B14370" s="0" t="s">
        <v>64</v>
      </c>
      <c r="D14370" s="0" t="s">
        <v>58</v>
      </c>
      <c r="E14370" s="0" t="s">
        <v>520</v>
      </c>
      <c r="F14370" s="0" t="n">
        <v>0.03</v>
      </c>
      <c r="G14370" s="0" t="n">
        <v>0</v>
      </c>
      <c r="H14370" s="0" t="n">
        <v>0</v>
      </c>
      <c r="I14370" s="0" t="n">
        <v>0</v>
      </c>
      <c r="J14370" s="0" t="n">
        <v>0.03</v>
      </c>
      <c r="N14370" s="0" t="s">
        <v>66</v>
      </c>
      <c r="P14370" s="0" t="n">
        <f aca="false">IF(AND(OR(Dashboard!$B$5="All",D14370=Dashboard!$B$5),OR(Dashboard!$D$5="All",N14370=Dashboard!$D$5),OR(AND(C14370&lt;&gt;"",C14370&gt;=Dashboard!$F$5,C14370&lt;=Dashboard!$H$5),AND(C14370="",Dashboard!$F$5&lt;=1980,Dashboard!$H$5&gt;=2016))),1,0)</f>
        <v>1</v>
      </c>
      <c r="Q14370" s="0" t="n">
        <f aca="false">J14370*P14370+ROW()*0.00000001</f>
        <v>0.0301437</v>
      </c>
    </row>
    <row r="14371" customFormat="false" ht="15" hidden="false" customHeight="false" outlineLevel="0" collapsed="false">
      <c r="A14371" s="0" t="s">
        <v>10396</v>
      </c>
      <c r="B14371" s="0" t="s">
        <v>50</v>
      </c>
      <c r="C14371" s="0" t="n">
        <v>2012</v>
      </c>
      <c r="D14371" s="0" t="s">
        <v>71</v>
      </c>
      <c r="E14371" s="0" t="s">
        <v>3336</v>
      </c>
      <c r="F14371" s="0" t="n">
        <v>0.03</v>
      </c>
      <c r="G14371" s="0" t="n">
        <v>0</v>
      </c>
      <c r="H14371" s="0" t="n">
        <v>0</v>
      </c>
      <c r="I14371" s="0" t="n">
        <v>0</v>
      </c>
      <c r="J14371" s="0" t="n">
        <v>0.03</v>
      </c>
      <c r="M14371" s="0" t="s">
        <v>36</v>
      </c>
      <c r="N14371" s="0" t="s">
        <v>35</v>
      </c>
      <c r="P14371" s="0" t="n">
        <f aca="false">IF(AND(OR(Dashboard!$B$5="All",D14371=Dashboard!$B$5),OR(Dashboard!$D$5="All",N14371=Dashboard!$D$5),OR(AND(C14371&lt;&gt;"",C14371&gt;=Dashboard!$F$5,C14371&lt;=Dashboard!$H$5),AND(C14371="",Dashboard!$F$5&lt;=1980,Dashboard!$H$5&gt;=2016))),1,0)</f>
        <v>1</v>
      </c>
      <c r="Q14371" s="0" t="n">
        <f aca="false">J14371*P14371+ROW()*0.00000001</f>
        <v>0.03014371</v>
      </c>
    </row>
    <row r="14372" customFormat="false" ht="15" hidden="false" customHeight="false" outlineLevel="0" collapsed="false">
      <c r="A14372" s="0" t="s">
        <v>10397</v>
      </c>
      <c r="B14372" s="0" t="s">
        <v>50</v>
      </c>
      <c r="C14372" s="0" t="n">
        <v>2008</v>
      </c>
      <c r="D14372" s="0" t="s">
        <v>52</v>
      </c>
      <c r="E14372" s="0" t="s">
        <v>5994</v>
      </c>
      <c r="F14372" s="0" t="n">
        <v>0.03</v>
      </c>
      <c r="G14372" s="0" t="n">
        <v>0</v>
      </c>
      <c r="H14372" s="0" t="n">
        <v>0</v>
      </c>
      <c r="I14372" s="0" t="n">
        <v>0</v>
      </c>
      <c r="J14372" s="0" t="n">
        <v>0.03</v>
      </c>
      <c r="M14372" s="0" t="s">
        <v>36</v>
      </c>
      <c r="N14372" s="0" t="s">
        <v>35</v>
      </c>
      <c r="P14372" s="0" t="n">
        <f aca="false">IF(AND(OR(Dashboard!$B$5="All",D14372=Dashboard!$B$5),OR(Dashboard!$D$5="All",N14372=Dashboard!$D$5),OR(AND(C14372&lt;&gt;"",C14372&gt;=Dashboard!$F$5,C14372&lt;=Dashboard!$H$5),AND(C14372="",Dashboard!$F$5&lt;=1980,Dashboard!$H$5&gt;=2016))),1,0)</f>
        <v>1</v>
      </c>
      <c r="Q14372" s="0" t="n">
        <f aca="false">J14372*P14372+ROW()*0.00000001</f>
        <v>0.03014372</v>
      </c>
    </row>
    <row r="14373" customFormat="false" ht="15" hidden="false" customHeight="false" outlineLevel="0" collapsed="false">
      <c r="A14373" s="0" t="s">
        <v>10398</v>
      </c>
      <c r="B14373" s="0" t="s">
        <v>76</v>
      </c>
      <c r="C14373" s="0" t="n">
        <v>2008</v>
      </c>
      <c r="D14373" s="0" t="s">
        <v>58</v>
      </c>
      <c r="E14373" s="0" t="s">
        <v>220</v>
      </c>
      <c r="F14373" s="0" t="n">
        <v>0</v>
      </c>
      <c r="G14373" s="0" t="n">
        <v>0</v>
      </c>
      <c r="H14373" s="0" t="n">
        <v>0.03</v>
      </c>
      <c r="I14373" s="0" t="n">
        <v>0</v>
      </c>
      <c r="J14373" s="0" t="n">
        <v>0.03</v>
      </c>
      <c r="N14373" s="0" t="s">
        <v>74</v>
      </c>
      <c r="P14373" s="0" t="n">
        <f aca="false">IF(AND(OR(Dashboard!$B$5="All",D14373=Dashboard!$B$5),OR(Dashboard!$D$5="All",N14373=Dashboard!$D$5),OR(AND(C14373&lt;&gt;"",C14373&gt;=Dashboard!$F$5,C14373&lt;=Dashboard!$H$5),AND(C14373="",Dashboard!$F$5&lt;=1980,Dashboard!$H$5&gt;=2016))),1,0)</f>
        <v>1</v>
      </c>
      <c r="Q14373" s="0" t="n">
        <f aca="false">J14373*P14373+ROW()*0.00000001</f>
        <v>0.03014373</v>
      </c>
    </row>
    <row r="14374" customFormat="false" ht="15" hidden="false" customHeight="false" outlineLevel="0" collapsed="false">
      <c r="A14374" s="0" t="s">
        <v>10399</v>
      </c>
      <c r="B14374" s="0" t="s">
        <v>873</v>
      </c>
      <c r="C14374" s="0" t="n">
        <v>1996</v>
      </c>
      <c r="D14374" s="0" t="s">
        <v>52</v>
      </c>
      <c r="E14374" s="0" t="s">
        <v>10400</v>
      </c>
      <c r="F14374" s="0" t="n">
        <v>0</v>
      </c>
      <c r="G14374" s="0" t="n">
        <v>0</v>
      </c>
      <c r="H14374" s="0" t="n">
        <v>0.03</v>
      </c>
      <c r="I14374" s="0" t="n">
        <v>0</v>
      </c>
      <c r="J14374" s="0" t="n">
        <v>0.03</v>
      </c>
      <c r="N14374" s="0" t="s">
        <v>154</v>
      </c>
      <c r="P14374" s="0" t="n">
        <f aca="false">IF(AND(OR(Dashboard!$B$5="All",D14374=Dashboard!$B$5),OR(Dashboard!$D$5="All",N14374=Dashboard!$D$5),OR(AND(C14374&lt;&gt;"",C14374&gt;=Dashboard!$F$5,C14374&lt;=Dashboard!$H$5),AND(C14374="",Dashboard!$F$5&lt;=1980,Dashboard!$H$5&gt;=2016))),1,0)</f>
        <v>1</v>
      </c>
      <c r="Q14374" s="0" t="n">
        <f aca="false">J14374*P14374+ROW()*0.00000001</f>
        <v>0.03014374</v>
      </c>
    </row>
    <row r="14375" customFormat="false" ht="15" hidden="false" customHeight="false" outlineLevel="0" collapsed="false">
      <c r="A14375" s="0" t="s">
        <v>10401</v>
      </c>
      <c r="B14375" s="0" t="s">
        <v>97</v>
      </c>
      <c r="C14375" s="0" t="n">
        <v>2013</v>
      </c>
      <c r="D14375" s="0" t="s">
        <v>71</v>
      </c>
      <c r="E14375" s="0" t="s">
        <v>328</v>
      </c>
      <c r="F14375" s="0" t="n">
        <v>0</v>
      </c>
      <c r="G14375" s="0" t="n">
        <v>0</v>
      </c>
      <c r="H14375" s="0" t="n">
        <v>0.03</v>
      </c>
      <c r="I14375" s="0" t="n">
        <v>0</v>
      </c>
      <c r="J14375" s="0" t="n">
        <v>0.03</v>
      </c>
      <c r="N14375" s="0" t="s">
        <v>35</v>
      </c>
      <c r="P14375" s="0" t="n">
        <f aca="false">IF(AND(OR(Dashboard!$B$5="All",D14375=Dashboard!$B$5),OR(Dashboard!$D$5="All",N14375=Dashboard!$D$5),OR(AND(C14375&lt;&gt;"",C14375&gt;=Dashboard!$F$5,C14375&lt;=Dashboard!$H$5),AND(C14375="",Dashboard!$F$5&lt;=1980,Dashboard!$H$5&gt;=2016))),1,0)</f>
        <v>1</v>
      </c>
      <c r="Q14375" s="0" t="n">
        <f aca="false">J14375*P14375+ROW()*0.00000001</f>
        <v>0.03014375</v>
      </c>
    </row>
    <row r="14376" customFormat="false" ht="15" hidden="false" customHeight="false" outlineLevel="0" collapsed="false">
      <c r="A14376" s="0" t="s">
        <v>8366</v>
      </c>
      <c r="B14376" s="0" t="s">
        <v>152</v>
      </c>
      <c r="C14376" s="0" t="n">
        <v>2016</v>
      </c>
      <c r="D14376" s="0" t="s">
        <v>71</v>
      </c>
      <c r="E14376" s="0" t="s">
        <v>8367</v>
      </c>
      <c r="F14376" s="0" t="n">
        <v>0.03</v>
      </c>
      <c r="G14376" s="0" t="n">
        <v>0</v>
      </c>
      <c r="H14376" s="0" t="n">
        <v>0</v>
      </c>
      <c r="I14376" s="0" t="n">
        <v>0</v>
      </c>
      <c r="J14376" s="0" t="n">
        <v>0.03</v>
      </c>
      <c r="K14376" s="0" t="n">
        <v>73</v>
      </c>
      <c r="L14376" s="0" t="n">
        <v>6.3</v>
      </c>
      <c r="M14376" s="0" t="s">
        <v>36</v>
      </c>
      <c r="N14376" s="0" t="s">
        <v>152</v>
      </c>
      <c r="O14376" s="0" t="s">
        <v>37</v>
      </c>
      <c r="P14376" s="0" t="n">
        <f aca="false">IF(AND(OR(Dashboard!$B$5="All",D14376=Dashboard!$B$5),OR(Dashboard!$D$5="All",N14376=Dashboard!$D$5),OR(AND(C14376&lt;&gt;"",C14376&gt;=Dashboard!$F$5,C14376&lt;=Dashboard!$H$5),AND(C14376="",Dashboard!$F$5&lt;=1980,Dashboard!$H$5&gt;=2016))),1,0)</f>
        <v>1</v>
      </c>
      <c r="Q14376" s="0" t="n">
        <f aca="false">J14376*P14376+ROW()*0.00000001</f>
        <v>0.03014376</v>
      </c>
    </row>
    <row r="14377" customFormat="false" ht="15" hidden="false" customHeight="false" outlineLevel="0" collapsed="false">
      <c r="A14377" s="0" t="s">
        <v>10402</v>
      </c>
      <c r="B14377" s="0" t="s">
        <v>50</v>
      </c>
      <c r="C14377" s="0" t="n">
        <v>2007</v>
      </c>
      <c r="D14377" s="0" t="s">
        <v>52</v>
      </c>
      <c r="E14377" s="0" t="s">
        <v>6423</v>
      </c>
      <c r="F14377" s="0" t="n">
        <v>0.03</v>
      </c>
      <c r="G14377" s="0" t="n">
        <v>0</v>
      </c>
      <c r="H14377" s="0" t="n">
        <v>0</v>
      </c>
      <c r="I14377" s="0" t="n">
        <v>0</v>
      </c>
      <c r="J14377" s="0" t="n">
        <v>0.03</v>
      </c>
      <c r="M14377" s="0" t="s">
        <v>103</v>
      </c>
      <c r="N14377" s="0" t="s">
        <v>35</v>
      </c>
      <c r="P14377" s="0" t="n">
        <f aca="false">IF(AND(OR(Dashboard!$B$5="All",D14377=Dashboard!$B$5),OR(Dashboard!$D$5="All",N14377=Dashboard!$D$5),OR(AND(C14377&lt;&gt;"",C14377&gt;=Dashboard!$F$5,C14377&lt;=Dashboard!$H$5),AND(C14377="",Dashboard!$F$5&lt;=1980,Dashboard!$H$5&gt;=2016))),1,0)</f>
        <v>1</v>
      </c>
      <c r="Q14377" s="0" t="n">
        <f aca="false">J14377*P14377+ROW()*0.00000001</f>
        <v>0.03014377</v>
      </c>
    </row>
    <row r="14378" customFormat="false" ht="15" hidden="false" customHeight="false" outlineLevel="0" collapsed="false">
      <c r="A14378" s="0" t="s">
        <v>10403</v>
      </c>
      <c r="B14378" s="0" t="s">
        <v>152</v>
      </c>
      <c r="C14378" s="0" t="n">
        <v>2012</v>
      </c>
      <c r="D14378" s="0" t="s">
        <v>71</v>
      </c>
      <c r="E14378" s="0" t="s">
        <v>520</v>
      </c>
      <c r="F14378" s="0" t="n">
        <v>0</v>
      </c>
      <c r="G14378" s="0" t="n">
        <v>0.03</v>
      </c>
      <c r="H14378" s="0" t="n">
        <v>0</v>
      </c>
      <c r="I14378" s="0" t="n">
        <v>0</v>
      </c>
      <c r="J14378" s="0" t="n">
        <v>0.03</v>
      </c>
      <c r="K14378" s="0" t="n">
        <v>84</v>
      </c>
      <c r="L14378" s="0" t="n">
        <v>8.3</v>
      </c>
      <c r="N14378" s="0" t="s">
        <v>152</v>
      </c>
      <c r="O14378" s="0" t="s">
        <v>42</v>
      </c>
      <c r="P14378" s="0" t="n">
        <f aca="false">IF(AND(OR(Dashboard!$B$5="All",D14378=Dashboard!$B$5),OR(Dashboard!$D$5="All",N14378=Dashboard!$D$5),OR(AND(C14378&lt;&gt;"",C14378&gt;=Dashboard!$F$5,C14378&lt;=Dashboard!$H$5),AND(C14378="",Dashboard!$F$5&lt;=1980,Dashboard!$H$5&gt;=2016))),1,0)</f>
        <v>1</v>
      </c>
      <c r="Q14378" s="0" t="n">
        <f aca="false">J14378*P14378+ROW()*0.00000001</f>
        <v>0.03014378</v>
      </c>
    </row>
    <row r="14379" customFormat="false" ht="15" hidden="false" customHeight="false" outlineLevel="0" collapsed="false">
      <c r="A14379" s="0" t="s">
        <v>10404</v>
      </c>
      <c r="B14379" s="0" t="s">
        <v>873</v>
      </c>
      <c r="C14379" s="0" t="n">
        <v>1998</v>
      </c>
      <c r="D14379" s="0" t="s">
        <v>46</v>
      </c>
      <c r="E14379" s="0" t="s">
        <v>1565</v>
      </c>
      <c r="F14379" s="0" t="n">
        <v>0</v>
      </c>
      <c r="G14379" s="0" t="n">
        <v>0</v>
      </c>
      <c r="H14379" s="0" t="n">
        <v>0.03</v>
      </c>
      <c r="I14379" s="0" t="n">
        <v>0</v>
      </c>
      <c r="J14379" s="0" t="n">
        <v>0.03</v>
      </c>
      <c r="N14379" s="0" t="s">
        <v>154</v>
      </c>
      <c r="P14379" s="0" t="n">
        <f aca="false">IF(AND(OR(Dashboard!$B$5="All",D14379=Dashboard!$B$5),OR(Dashboard!$D$5="All",N14379=Dashboard!$D$5),OR(AND(C14379&lt;&gt;"",C14379&gt;=Dashboard!$F$5,C14379&lt;=Dashboard!$H$5),AND(C14379="",Dashboard!$F$5&lt;=1980,Dashboard!$H$5&gt;=2016))),1,0)</f>
        <v>1</v>
      </c>
      <c r="Q14379" s="0" t="n">
        <f aca="false">J14379*P14379+ROW()*0.00000001</f>
        <v>0.03014379</v>
      </c>
    </row>
    <row r="14380" customFormat="false" ht="15" hidden="false" customHeight="false" outlineLevel="0" collapsed="false">
      <c r="A14380" s="0" t="s">
        <v>10405</v>
      </c>
      <c r="B14380" s="0" t="s">
        <v>33</v>
      </c>
      <c r="C14380" s="0" t="n">
        <v>2010</v>
      </c>
      <c r="D14380" s="0" t="s">
        <v>41</v>
      </c>
      <c r="E14380" s="0" t="s">
        <v>2264</v>
      </c>
      <c r="F14380" s="0" t="n">
        <v>0.03</v>
      </c>
      <c r="G14380" s="0" t="n">
        <v>0</v>
      </c>
      <c r="H14380" s="0" t="n">
        <v>0</v>
      </c>
      <c r="I14380" s="0" t="n">
        <v>0</v>
      </c>
      <c r="J14380" s="0" t="n">
        <v>0.03</v>
      </c>
      <c r="M14380" s="0" t="s">
        <v>36</v>
      </c>
      <c r="N14380" s="0" t="s">
        <v>35</v>
      </c>
      <c r="P14380" s="0" t="n">
        <f aca="false">IF(AND(OR(Dashboard!$B$5="All",D14380=Dashboard!$B$5),OR(Dashboard!$D$5="All",N14380=Dashboard!$D$5),OR(AND(C14380&lt;&gt;"",C14380&gt;=Dashboard!$F$5,C14380&lt;=Dashboard!$H$5),AND(C14380="",Dashboard!$F$5&lt;=1980,Dashboard!$H$5&gt;=2016))),1,0)</f>
        <v>1</v>
      </c>
      <c r="Q14380" s="0" t="n">
        <f aca="false">J14380*P14380+ROW()*0.00000001</f>
        <v>0.0301438</v>
      </c>
    </row>
    <row r="14381" customFormat="false" ht="15" hidden="false" customHeight="false" outlineLevel="0" collapsed="false">
      <c r="A14381" s="0" t="s">
        <v>10406</v>
      </c>
      <c r="B14381" s="0" t="s">
        <v>76</v>
      </c>
      <c r="C14381" s="0" t="n">
        <v>2008</v>
      </c>
      <c r="D14381" s="0" t="s">
        <v>114</v>
      </c>
      <c r="E14381" s="0" t="s">
        <v>2867</v>
      </c>
      <c r="F14381" s="0" t="n">
        <v>0</v>
      </c>
      <c r="G14381" s="0" t="n">
        <v>0</v>
      </c>
      <c r="H14381" s="0" t="n">
        <v>0.03</v>
      </c>
      <c r="I14381" s="0" t="n">
        <v>0</v>
      </c>
      <c r="J14381" s="0" t="n">
        <v>0.03</v>
      </c>
      <c r="N14381" s="0" t="s">
        <v>74</v>
      </c>
      <c r="P14381" s="0" t="n">
        <f aca="false">IF(AND(OR(Dashboard!$B$5="All",D14381=Dashboard!$B$5),OR(Dashboard!$D$5="All",N14381=Dashboard!$D$5),OR(AND(C14381&lt;&gt;"",C14381&gt;=Dashboard!$F$5,C14381&lt;=Dashboard!$H$5),AND(C14381="",Dashboard!$F$5&lt;=1980,Dashboard!$H$5&gt;=2016))),1,0)</f>
        <v>1</v>
      </c>
      <c r="Q14381" s="0" t="n">
        <f aca="false">J14381*P14381+ROW()*0.00000001</f>
        <v>0.03014381</v>
      </c>
    </row>
    <row r="14382" customFormat="false" ht="15" hidden="false" customHeight="false" outlineLevel="0" collapsed="false">
      <c r="A14382" s="0" t="s">
        <v>10407</v>
      </c>
      <c r="B14382" s="0" t="s">
        <v>70</v>
      </c>
      <c r="C14382" s="0" t="n">
        <v>2011</v>
      </c>
      <c r="D14382" s="0" t="s">
        <v>71</v>
      </c>
      <c r="E14382" s="0" t="s">
        <v>220</v>
      </c>
      <c r="F14382" s="0" t="n">
        <v>0.02</v>
      </c>
      <c r="G14382" s="0" t="n">
        <v>0</v>
      </c>
      <c r="H14382" s="0" t="n">
        <v>0</v>
      </c>
      <c r="I14382" s="0" t="n">
        <v>0.01</v>
      </c>
      <c r="J14382" s="0" t="n">
        <v>0.03</v>
      </c>
      <c r="N14382" s="0" t="s">
        <v>74</v>
      </c>
      <c r="P14382" s="0" t="n">
        <f aca="false">IF(AND(OR(Dashboard!$B$5="All",D14382=Dashboard!$B$5),OR(Dashboard!$D$5="All",N14382=Dashboard!$D$5),OR(AND(C14382&lt;&gt;"",C14382&gt;=Dashboard!$F$5,C14382&lt;=Dashboard!$H$5),AND(C14382="",Dashboard!$F$5&lt;=1980,Dashboard!$H$5&gt;=2016))),1,0)</f>
        <v>1</v>
      </c>
      <c r="Q14382" s="0" t="n">
        <f aca="false">J14382*P14382+ROW()*0.00000001</f>
        <v>0.03014382</v>
      </c>
    </row>
    <row r="14383" customFormat="false" ht="15" hidden="false" customHeight="false" outlineLevel="0" collapsed="false">
      <c r="A14383" s="0" t="s">
        <v>10408</v>
      </c>
      <c r="B14383" s="0" t="s">
        <v>97</v>
      </c>
      <c r="C14383" s="0" t="n">
        <v>2012</v>
      </c>
      <c r="D14383" s="0" t="s">
        <v>114</v>
      </c>
      <c r="E14383" s="0" t="s">
        <v>1002</v>
      </c>
      <c r="F14383" s="0" t="n">
        <v>0</v>
      </c>
      <c r="G14383" s="0" t="n">
        <v>0</v>
      </c>
      <c r="H14383" s="0" t="n">
        <v>0.03</v>
      </c>
      <c r="I14383" s="0" t="n">
        <v>0</v>
      </c>
      <c r="J14383" s="0" t="n">
        <v>0.03</v>
      </c>
      <c r="N14383" s="0" t="s">
        <v>35</v>
      </c>
      <c r="P14383" s="0" t="n">
        <f aca="false">IF(AND(OR(Dashboard!$B$5="All",D14383=Dashboard!$B$5),OR(Dashboard!$D$5="All",N14383=Dashboard!$D$5),OR(AND(C14383&lt;&gt;"",C14383&gt;=Dashboard!$F$5,C14383&lt;=Dashboard!$H$5),AND(C14383="",Dashboard!$F$5&lt;=1980,Dashboard!$H$5&gt;=2016))),1,0)</f>
        <v>1</v>
      </c>
      <c r="Q14383" s="0" t="n">
        <f aca="false">J14383*P14383+ROW()*0.00000001</f>
        <v>0.03014383</v>
      </c>
    </row>
    <row r="14384" customFormat="false" ht="15" hidden="false" customHeight="false" outlineLevel="0" collapsed="false">
      <c r="A14384" s="0" t="s">
        <v>10409</v>
      </c>
      <c r="B14384" s="0" t="s">
        <v>144</v>
      </c>
      <c r="C14384" s="0" t="n">
        <v>2005</v>
      </c>
      <c r="D14384" s="0" t="s">
        <v>16</v>
      </c>
      <c r="E14384" s="0" t="s">
        <v>65</v>
      </c>
      <c r="F14384" s="0" t="n">
        <v>0.02</v>
      </c>
      <c r="G14384" s="0" t="n">
        <v>0.01</v>
      </c>
      <c r="H14384" s="0" t="n">
        <v>0</v>
      </c>
      <c r="I14384" s="0" t="n">
        <v>0</v>
      </c>
      <c r="J14384" s="0" t="n">
        <v>0.03</v>
      </c>
      <c r="K14384" s="0" t="n">
        <v>62</v>
      </c>
      <c r="L14384" s="0" t="n">
        <v>6.2</v>
      </c>
      <c r="M14384" s="0" t="s">
        <v>36</v>
      </c>
      <c r="N14384" s="0" t="s">
        <v>66</v>
      </c>
      <c r="O14384" s="0" t="s">
        <v>67</v>
      </c>
      <c r="P14384" s="0" t="n">
        <f aca="false">IF(AND(OR(Dashboard!$B$5="All",D14384=Dashboard!$B$5),OR(Dashboard!$D$5="All",N14384=Dashboard!$D$5),OR(AND(C14384&lt;&gt;"",C14384&gt;=Dashboard!$F$5,C14384&lt;=Dashboard!$H$5),AND(C14384="",Dashboard!$F$5&lt;=1980,Dashboard!$H$5&gt;=2016))),1,0)</f>
        <v>1</v>
      </c>
      <c r="Q14384" s="0" t="n">
        <f aca="false">J14384*P14384+ROW()*0.00000001</f>
        <v>0.03014384</v>
      </c>
    </row>
    <row r="14385" customFormat="false" ht="15" hidden="false" customHeight="false" outlineLevel="0" collapsed="false">
      <c r="A14385" s="0" t="s">
        <v>10410</v>
      </c>
      <c r="B14385" s="0" t="s">
        <v>85</v>
      </c>
      <c r="C14385" s="0" t="n">
        <v>2005</v>
      </c>
      <c r="D14385" s="0" t="s">
        <v>114</v>
      </c>
      <c r="E14385" s="0" t="s">
        <v>1524</v>
      </c>
      <c r="F14385" s="0" t="n">
        <v>0.02</v>
      </c>
      <c r="G14385" s="0" t="n">
        <v>0.01</v>
      </c>
      <c r="H14385" s="0" t="n">
        <v>0</v>
      </c>
      <c r="I14385" s="0" t="n">
        <v>0</v>
      </c>
      <c r="J14385" s="0" t="n">
        <v>0.03</v>
      </c>
      <c r="M14385" s="0" t="s">
        <v>125</v>
      </c>
      <c r="N14385" s="0" t="s">
        <v>35</v>
      </c>
      <c r="P14385" s="0" t="n">
        <f aca="false">IF(AND(OR(Dashboard!$B$5="All",D14385=Dashboard!$B$5),OR(Dashboard!$D$5="All",N14385=Dashboard!$D$5),OR(AND(C14385&lt;&gt;"",C14385&gt;=Dashboard!$F$5,C14385&lt;=Dashboard!$H$5),AND(C14385="",Dashboard!$F$5&lt;=1980,Dashboard!$H$5&gt;=2016))),1,0)</f>
        <v>1</v>
      </c>
      <c r="Q14385" s="0" t="n">
        <f aca="false">J14385*P14385+ROW()*0.00000001</f>
        <v>0.03014385</v>
      </c>
    </row>
    <row r="14386" customFormat="false" ht="15" hidden="false" customHeight="false" outlineLevel="0" collapsed="false">
      <c r="A14386" s="0" t="s">
        <v>10411</v>
      </c>
      <c r="B14386" s="0" t="s">
        <v>94</v>
      </c>
      <c r="C14386" s="0" t="n">
        <v>2016</v>
      </c>
      <c r="D14386" s="0" t="s">
        <v>46</v>
      </c>
      <c r="E14386" s="0" t="s">
        <v>5067</v>
      </c>
      <c r="F14386" s="0" t="n">
        <v>0</v>
      </c>
      <c r="G14386" s="0" t="n">
        <v>0</v>
      </c>
      <c r="H14386" s="0" t="n">
        <v>0.03</v>
      </c>
      <c r="I14386" s="0" t="n">
        <v>0</v>
      </c>
      <c r="J14386" s="0" t="n">
        <v>0.03</v>
      </c>
      <c r="N14386" s="0" t="s">
        <v>74</v>
      </c>
      <c r="P14386" s="0" t="n">
        <f aca="false">IF(AND(OR(Dashboard!$B$5="All",D14386=Dashboard!$B$5),OR(Dashboard!$D$5="All",N14386=Dashboard!$D$5),OR(AND(C14386&lt;&gt;"",C14386&gt;=Dashboard!$F$5,C14386&lt;=Dashboard!$H$5),AND(C14386="",Dashboard!$F$5&lt;=1980,Dashboard!$H$5&gt;=2016))),1,0)</f>
        <v>1</v>
      </c>
      <c r="Q14386" s="0" t="n">
        <f aca="false">J14386*P14386+ROW()*0.00000001</f>
        <v>0.03014386</v>
      </c>
    </row>
    <row r="14387" customFormat="false" ht="15" hidden="false" customHeight="false" outlineLevel="0" collapsed="false">
      <c r="A14387" s="0" t="s">
        <v>10412</v>
      </c>
      <c r="B14387" s="0" t="s">
        <v>851</v>
      </c>
      <c r="C14387" s="0" t="n">
        <v>2015</v>
      </c>
      <c r="D14387" s="0" t="s">
        <v>16</v>
      </c>
      <c r="E14387" s="0" t="s">
        <v>10413</v>
      </c>
      <c r="F14387" s="0" t="n">
        <v>0</v>
      </c>
      <c r="G14387" s="0" t="n">
        <v>0</v>
      </c>
      <c r="H14387" s="0" t="n">
        <v>0.03</v>
      </c>
      <c r="I14387" s="0" t="n">
        <v>0</v>
      </c>
      <c r="J14387" s="0" t="n">
        <v>0.03</v>
      </c>
      <c r="N14387" s="0" t="s">
        <v>74</v>
      </c>
      <c r="P14387" s="0" t="n">
        <f aca="false">IF(AND(OR(Dashboard!$B$5="All",D14387=Dashboard!$B$5),OR(Dashboard!$D$5="All",N14387=Dashboard!$D$5),OR(AND(C14387&lt;&gt;"",C14387&gt;=Dashboard!$F$5,C14387&lt;=Dashboard!$H$5),AND(C14387="",Dashboard!$F$5&lt;=1980,Dashboard!$H$5&gt;=2016))),1,0)</f>
        <v>1</v>
      </c>
      <c r="Q14387" s="0" t="n">
        <f aca="false">J14387*P14387+ROW()*0.00000001</f>
        <v>0.03014387</v>
      </c>
    </row>
    <row r="14388" customFormat="false" ht="15" hidden="false" customHeight="false" outlineLevel="0" collapsed="false">
      <c r="A14388" s="0" t="s">
        <v>10414</v>
      </c>
      <c r="B14388" s="0" t="s">
        <v>851</v>
      </c>
      <c r="C14388" s="0" t="n">
        <v>2015</v>
      </c>
      <c r="D14388" s="0" t="s">
        <v>71</v>
      </c>
      <c r="E14388" s="0" t="s">
        <v>9258</v>
      </c>
      <c r="F14388" s="0" t="n">
        <v>0</v>
      </c>
      <c r="G14388" s="0" t="n">
        <v>0</v>
      </c>
      <c r="H14388" s="0" t="n">
        <v>0.03</v>
      </c>
      <c r="I14388" s="0" t="n">
        <v>0</v>
      </c>
      <c r="J14388" s="0" t="n">
        <v>0.03</v>
      </c>
      <c r="N14388" s="0" t="s">
        <v>74</v>
      </c>
      <c r="P14388" s="0" t="n">
        <f aca="false">IF(AND(OR(Dashboard!$B$5="All",D14388=Dashboard!$B$5),OR(Dashboard!$D$5="All",N14388=Dashboard!$D$5),OR(AND(C14388&lt;&gt;"",C14388&gt;=Dashboard!$F$5,C14388&lt;=Dashboard!$H$5),AND(C14388="",Dashboard!$F$5&lt;=1980,Dashboard!$H$5&gt;=2016))),1,0)</f>
        <v>1</v>
      </c>
      <c r="Q14388" s="0" t="n">
        <f aca="false">J14388*P14388+ROW()*0.00000001</f>
        <v>0.03014388</v>
      </c>
    </row>
    <row r="14389" customFormat="false" ht="15" hidden="false" customHeight="false" outlineLevel="0" collapsed="false">
      <c r="A14389" s="0" t="s">
        <v>4214</v>
      </c>
      <c r="B14389" s="0" t="s">
        <v>152</v>
      </c>
      <c r="C14389" s="0" t="n">
        <v>2009</v>
      </c>
      <c r="D14389" s="0" t="s">
        <v>71</v>
      </c>
      <c r="E14389" s="0" t="s">
        <v>547</v>
      </c>
      <c r="F14389" s="0" t="n">
        <v>0</v>
      </c>
      <c r="G14389" s="0" t="n">
        <v>0.03</v>
      </c>
      <c r="H14389" s="0" t="n">
        <v>0</v>
      </c>
      <c r="I14389" s="0" t="n">
        <v>0</v>
      </c>
      <c r="J14389" s="0" t="n">
        <v>0.03</v>
      </c>
      <c r="K14389" s="0" t="n">
        <v>79</v>
      </c>
      <c r="L14389" s="0" t="n">
        <v>8.1</v>
      </c>
      <c r="M14389" s="0" t="s">
        <v>103</v>
      </c>
      <c r="N14389" s="0" t="s">
        <v>152</v>
      </c>
      <c r="O14389" s="0" t="s">
        <v>37</v>
      </c>
      <c r="P14389" s="0" t="n">
        <f aca="false">IF(AND(OR(Dashboard!$B$5="All",D14389=Dashboard!$B$5),OR(Dashboard!$D$5="All",N14389=Dashboard!$D$5),OR(AND(C14389&lt;&gt;"",C14389&gt;=Dashboard!$F$5,C14389&lt;=Dashboard!$H$5),AND(C14389="",Dashboard!$F$5&lt;=1980,Dashboard!$H$5&gt;=2016))),1,0)</f>
        <v>1</v>
      </c>
      <c r="Q14389" s="0" t="n">
        <f aca="false">J14389*P14389+ROW()*0.00000001</f>
        <v>0.03014389</v>
      </c>
    </row>
    <row r="14390" customFormat="false" ht="15" hidden="false" customHeight="false" outlineLevel="0" collapsed="false">
      <c r="A14390" s="0" t="s">
        <v>10415</v>
      </c>
      <c r="B14390" s="0" t="s">
        <v>50</v>
      </c>
      <c r="C14390" s="0" t="n">
        <v>2007</v>
      </c>
      <c r="D14390" s="0" t="s">
        <v>58</v>
      </c>
      <c r="E14390" s="0" t="s">
        <v>4702</v>
      </c>
      <c r="F14390" s="0" t="n">
        <v>0.03</v>
      </c>
      <c r="G14390" s="0" t="n">
        <v>0</v>
      </c>
      <c r="H14390" s="0" t="n">
        <v>0</v>
      </c>
      <c r="I14390" s="0" t="n">
        <v>0</v>
      </c>
      <c r="J14390" s="0" t="n">
        <v>0.03</v>
      </c>
      <c r="K14390" s="0" t="n">
        <v>60</v>
      </c>
      <c r="M14390" s="0" t="s">
        <v>36</v>
      </c>
      <c r="N14390" s="0" t="s">
        <v>35</v>
      </c>
      <c r="O14390" s="0" t="s">
        <v>53</v>
      </c>
      <c r="P14390" s="0" t="n">
        <f aca="false">IF(AND(OR(Dashboard!$B$5="All",D14390=Dashboard!$B$5),OR(Dashboard!$D$5="All",N14390=Dashboard!$D$5),OR(AND(C14390&lt;&gt;"",C14390&gt;=Dashboard!$F$5,C14390&lt;=Dashboard!$H$5),AND(C14390="",Dashboard!$F$5&lt;=1980,Dashboard!$H$5&gt;=2016))),1,0)</f>
        <v>1</v>
      </c>
      <c r="Q14390" s="0" t="n">
        <f aca="false">J14390*P14390+ROW()*0.00000001</f>
        <v>0.0301439</v>
      </c>
    </row>
    <row r="14391" customFormat="false" ht="15" hidden="false" customHeight="false" outlineLevel="0" collapsed="false">
      <c r="A14391" s="0" t="s">
        <v>10416</v>
      </c>
      <c r="B14391" s="0" t="s">
        <v>50</v>
      </c>
      <c r="C14391" s="0" t="n">
        <v>2010</v>
      </c>
      <c r="D14391" s="0" t="s">
        <v>34</v>
      </c>
      <c r="E14391" s="0" t="s">
        <v>4395</v>
      </c>
      <c r="F14391" s="0" t="n">
        <v>0.01</v>
      </c>
      <c r="G14391" s="0" t="n">
        <v>0</v>
      </c>
      <c r="H14391" s="0" t="n">
        <v>0.02</v>
      </c>
      <c r="I14391" s="0" t="n">
        <v>0</v>
      </c>
      <c r="J14391" s="0" t="n">
        <v>0.03</v>
      </c>
      <c r="M14391" s="0" t="s">
        <v>103</v>
      </c>
      <c r="N14391" s="0" t="s">
        <v>35</v>
      </c>
      <c r="P14391" s="0" t="n">
        <f aca="false">IF(AND(OR(Dashboard!$B$5="All",D14391=Dashboard!$B$5),OR(Dashboard!$D$5="All",N14391=Dashboard!$D$5),OR(AND(C14391&lt;&gt;"",C14391&gt;=Dashboard!$F$5,C14391&lt;=Dashboard!$H$5),AND(C14391="",Dashboard!$F$5&lt;=1980,Dashboard!$H$5&gt;=2016))),1,0)</f>
        <v>1</v>
      </c>
      <c r="Q14391" s="0" t="n">
        <f aca="false">J14391*P14391+ROW()*0.00000001</f>
        <v>0.03014391</v>
      </c>
    </row>
    <row r="14392" customFormat="false" ht="15" hidden="false" customHeight="false" outlineLevel="0" collapsed="false">
      <c r="A14392" s="0" t="s">
        <v>10417</v>
      </c>
      <c r="B14392" s="0" t="s">
        <v>50</v>
      </c>
      <c r="C14392" s="0" t="n">
        <v>2010</v>
      </c>
      <c r="D14392" s="0" t="s">
        <v>58</v>
      </c>
      <c r="E14392" s="0" t="s">
        <v>5799</v>
      </c>
      <c r="F14392" s="0" t="n">
        <v>0.02</v>
      </c>
      <c r="G14392" s="0" t="n">
        <v>0.01</v>
      </c>
      <c r="H14392" s="0" t="n">
        <v>0</v>
      </c>
      <c r="I14392" s="0" t="n">
        <v>0</v>
      </c>
      <c r="J14392" s="0" t="n">
        <v>0.03</v>
      </c>
      <c r="M14392" s="0" t="s">
        <v>36</v>
      </c>
      <c r="N14392" s="0" t="s">
        <v>35</v>
      </c>
      <c r="P14392" s="0" t="n">
        <f aca="false">IF(AND(OR(Dashboard!$B$5="All",D14392=Dashboard!$B$5),OR(Dashboard!$D$5="All",N14392=Dashboard!$D$5),OR(AND(C14392&lt;&gt;"",C14392&gt;=Dashboard!$F$5,C14392&lt;=Dashboard!$H$5),AND(C14392="",Dashboard!$F$5&lt;=1980,Dashboard!$H$5&gt;=2016))),1,0)</f>
        <v>1</v>
      </c>
      <c r="Q14392" s="0" t="n">
        <f aca="false">J14392*P14392+ROW()*0.00000001</f>
        <v>0.03014392</v>
      </c>
    </row>
    <row r="14393" customFormat="false" ht="15" hidden="false" customHeight="false" outlineLevel="0" collapsed="false">
      <c r="A14393" s="0" t="s">
        <v>10418</v>
      </c>
      <c r="B14393" s="0" t="s">
        <v>50</v>
      </c>
      <c r="C14393" s="0" t="n">
        <v>2007</v>
      </c>
      <c r="D14393" s="0" t="s">
        <v>34</v>
      </c>
      <c r="E14393" s="0" t="s">
        <v>5994</v>
      </c>
      <c r="F14393" s="0" t="n">
        <v>0.03</v>
      </c>
      <c r="G14393" s="0" t="n">
        <v>0</v>
      </c>
      <c r="H14393" s="0" t="n">
        <v>0</v>
      </c>
      <c r="I14393" s="0" t="n">
        <v>0</v>
      </c>
      <c r="J14393" s="0" t="n">
        <v>0.03</v>
      </c>
      <c r="K14393" s="0" t="n">
        <v>40</v>
      </c>
      <c r="M14393" s="0" t="s">
        <v>36</v>
      </c>
      <c r="N14393" s="0" t="s">
        <v>35</v>
      </c>
      <c r="O14393" s="0" t="s">
        <v>177</v>
      </c>
      <c r="P14393" s="0" t="n">
        <f aca="false">IF(AND(OR(Dashboard!$B$5="All",D14393=Dashboard!$B$5),OR(Dashboard!$D$5="All",N14393=Dashboard!$D$5),OR(AND(C14393&lt;&gt;"",C14393&gt;=Dashboard!$F$5,C14393&lt;=Dashboard!$H$5),AND(C14393="",Dashboard!$F$5&lt;=1980,Dashboard!$H$5&gt;=2016))),1,0)</f>
        <v>1</v>
      </c>
      <c r="Q14393" s="0" t="n">
        <f aca="false">J14393*P14393+ROW()*0.00000001</f>
        <v>0.03014393</v>
      </c>
    </row>
    <row r="14394" customFormat="false" ht="15" hidden="false" customHeight="false" outlineLevel="0" collapsed="false">
      <c r="A14394" s="0" t="s">
        <v>10419</v>
      </c>
      <c r="B14394" s="0" t="s">
        <v>76</v>
      </c>
      <c r="C14394" s="0" t="n">
        <v>2008</v>
      </c>
      <c r="D14394" s="0" t="s">
        <v>52</v>
      </c>
      <c r="E14394" s="0" t="s">
        <v>8026</v>
      </c>
      <c r="F14394" s="0" t="n">
        <v>0</v>
      </c>
      <c r="G14394" s="0" t="n">
        <v>0</v>
      </c>
      <c r="H14394" s="0" t="n">
        <v>0.03</v>
      </c>
      <c r="I14394" s="0" t="n">
        <v>0</v>
      </c>
      <c r="J14394" s="0" t="n">
        <v>0.03</v>
      </c>
      <c r="N14394" s="0" t="s">
        <v>74</v>
      </c>
      <c r="P14394" s="0" t="n">
        <f aca="false">IF(AND(OR(Dashboard!$B$5="All",D14394=Dashboard!$B$5),OR(Dashboard!$D$5="All",N14394=Dashboard!$D$5),OR(AND(C14394&lt;&gt;"",C14394&gt;=Dashboard!$F$5,C14394&lt;=Dashboard!$H$5),AND(C14394="",Dashboard!$F$5&lt;=1980,Dashboard!$H$5&gt;=2016))),1,0)</f>
        <v>1</v>
      </c>
      <c r="Q14394" s="0" t="n">
        <f aca="false">J14394*P14394+ROW()*0.00000001</f>
        <v>0.03014394</v>
      </c>
    </row>
    <row r="14395" customFormat="false" ht="15" hidden="false" customHeight="false" outlineLevel="0" collapsed="false">
      <c r="A14395" s="0" t="s">
        <v>10381</v>
      </c>
      <c r="B14395" s="0" t="s">
        <v>164</v>
      </c>
      <c r="C14395" s="0" t="n">
        <v>2012</v>
      </c>
      <c r="D14395" s="0" t="s">
        <v>114</v>
      </c>
      <c r="E14395" s="0" t="s">
        <v>328</v>
      </c>
      <c r="F14395" s="0" t="n">
        <v>0</v>
      </c>
      <c r="G14395" s="0" t="n">
        <v>0</v>
      </c>
      <c r="H14395" s="0" t="n">
        <v>0.03</v>
      </c>
      <c r="I14395" s="0" t="n">
        <v>0</v>
      </c>
      <c r="J14395" s="0" t="n">
        <v>0.03</v>
      </c>
      <c r="N14395" s="0" t="s">
        <v>74</v>
      </c>
      <c r="P14395" s="0" t="n">
        <f aca="false">IF(AND(OR(Dashboard!$B$5="All",D14395=Dashboard!$B$5),OR(Dashboard!$D$5="All",N14395=Dashboard!$D$5),OR(AND(C14395&lt;&gt;"",C14395&gt;=Dashboard!$F$5,C14395&lt;=Dashboard!$H$5),AND(C14395="",Dashboard!$F$5&lt;=1980,Dashboard!$H$5&gt;=2016))),1,0)</f>
        <v>1</v>
      </c>
      <c r="Q14395" s="0" t="n">
        <f aca="false">J14395*P14395+ROW()*0.00000001</f>
        <v>0.03014395</v>
      </c>
    </row>
    <row r="14396" customFormat="false" ht="15" hidden="false" customHeight="false" outlineLevel="0" collapsed="false">
      <c r="A14396" s="0" t="s">
        <v>10420</v>
      </c>
      <c r="B14396" s="0" t="s">
        <v>50</v>
      </c>
      <c r="C14396" s="0" t="n">
        <v>2008</v>
      </c>
      <c r="D14396" s="0" t="s">
        <v>52</v>
      </c>
      <c r="E14396" s="0" t="s">
        <v>7561</v>
      </c>
      <c r="F14396" s="0" t="n">
        <v>0</v>
      </c>
      <c r="G14396" s="0" t="n">
        <v>0.03</v>
      </c>
      <c r="H14396" s="0" t="n">
        <v>0</v>
      </c>
      <c r="I14396" s="0" t="n">
        <v>0</v>
      </c>
      <c r="J14396" s="0" t="n">
        <v>0.03</v>
      </c>
      <c r="N14396" s="0" t="s">
        <v>35</v>
      </c>
      <c r="P14396" s="0" t="n">
        <f aca="false">IF(AND(OR(Dashboard!$B$5="All",D14396=Dashboard!$B$5),OR(Dashboard!$D$5="All",N14396=Dashboard!$D$5),OR(AND(C14396&lt;&gt;"",C14396&gt;=Dashboard!$F$5,C14396&lt;=Dashboard!$H$5),AND(C14396="",Dashboard!$F$5&lt;=1980,Dashboard!$H$5&gt;=2016))),1,0)</f>
        <v>1</v>
      </c>
      <c r="Q14396" s="0" t="n">
        <f aca="false">J14396*P14396+ROW()*0.00000001</f>
        <v>0.03014396</v>
      </c>
    </row>
    <row r="14397" customFormat="false" ht="15" hidden="false" customHeight="false" outlineLevel="0" collapsed="false">
      <c r="A14397" s="0" t="s">
        <v>10421</v>
      </c>
      <c r="B14397" s="0" t="s">
        <v>164</v>
      </c>
      <c r="C14397" s="0" t="n">
        <v>2010</v>
      </c>
      <c r="D14397" s="0" t="s">
        <v>46</v>
      </c>
      <c r="E14397" s="0" t="s">
        <v>6975</v>
      </c>
      <c r="F14397" s="0" t="n">
        <v>0.03</v>
      </c>
      <c r="G14397" s="0" t="n">
        <v>0</v>
      </c>
      <c r="H14397" s="0" t="n">
        <v>0</v>
      </c>
      <c r="I14397" s="0" t="n">
        <v>0</v>
      </c>
      <c r="J14397" s="0" t="n">
        <v>0.03</v>
      </c>
      <c r="K14397" s="0" t="n">
        <v>60</v>
      </c>
      <c r="L14397" s="0" t="n">
        <v>7.2</v>
      </c>
      <c r="M14397" s="0" t="s">
        <v>103</v>
      </c>
      <c r="N14397" s="0" t="s">
        <v>74</v>
      </c>
      <c r="O14397" s="0" t="s">
        <v>53</v>
      </c>
      <c r="P14397" s="0" t="n">
        <f aca="false">IF(AND(OR(Dashboard!$B$5="All",D14397=Dashboard!$B$5),OR(Dashboard!$D$5="All",N14397=Dashboard!$D$5),OR(AND(C14397&lt;&gt;"",C14397&gt;=Dashboard!$F$5,C14397&lt;=Dashboard!$H$5),AND(C14397="",Dashboard!$F$5&lt;=1980,Dashboard!$H$5&gt;=2016))),1,0)</f>
        <v>1</v>
      </c>
      <c r="Q14397" s="0" t="n">
        <f aca="false">J14397*P14397+ROW()*0.00000001</f>
        <v>0.03014397</v>
      </c>
    </row>
    <row r="14398" customFormat="false" ht="15" hidden="false" customHeight="false" outlineLevel="0" collapsed="false">
      <c r="A14398" s="0" t="s">
        <v>10422</v>
      </c>
      <c r="B14398" s="0" t="s">
        <v>164</v>
      </c>
      <c r="C14398" s="0" t="n">
        <v>2010</v>
      </c>
      <c r="D14398" s="0" t="s">
        <v>46</v>
      </c>
      <c r="E14398" s="0" t="s">
        <v>2334</v>
      </c>
      <c r="F14398" s="0" t="n">
        <v>0</v>
      </c>
      <c r="G14398" s="0" t="n">
        <v>0</v>
      </c>
      <c r="H14398" s="0" t="n">
        <v>0.03</v>
      </c>
      <c r="I14398" s="0" t="n">
        <v>0</v>
      </c>
      <c r="J14398" s="0" t="n">
        <v>0.03</v>
      </c>
      <c r="N14398" s="0" t="s">
        <v>74</v>
      </c>
      <c r="P14398" s="0" t="n">
        <f aca="false">IF(AND(OR(Dashboard!$B$5="All",D14398=Dashboard!$B$5),OR(Dashboard!$D$5="All",N14398=Dashboard!$D$5),OR(AND(C14398&lt;&gt;"",C14398&gt;=Dashboard!$F$5,C14398&lt;=Dashboard!$H$5),AND(C14398="",Dashboard!$F$5&lt;=1980,Dashboard!$H$5&gt;=2016))),1,0)</f>
        <v>1</v>
      </c>
      <c r="Q14398" s="0" t="n">
        <f aca="false">J14398*P14398+ROW()*0.00000001</f>
        <v>0.03014398</v>
      </c>
    </row>
    <row r="14399" customFormat="false" ht="15" hidden="false" customHeight="false" outlineLevel="0" collapsed="false">
      <c r="A14399" s="0" t="s">
        <v>10423</v>
      </c>
      <c r="B14399" s="0" t="s">
        <v>873</v>
      </c>
      <c r="C14399" s="0" t="n">
        <v>1995</v>
      </c>
      <c r="D14399" s="0" t="s">
        <v>114</v>
      </c>
      <c r="E14399" s="0" t="s">
        <v>154</v>
      </c>
      <c r="F14399" s="0" t="n">
        <v>0</v>
      </c>
      <c r="G14399" s="0" t="n">
        <v>0</v>
      </c>
      <c r="H14399" s="0" t="n">
        <v>0.03</v>
      </c>
      <c r="I14399" s="0" t="n">
        <v>0</v>
      </c>
      <c r="J14399" s="0" t="n">
        <v>0.03</v>
      </c>
      <c r="N14399" s="0" t="s">
        <v>154</v>
      </c>
      <c r="P14399" s="0" t="n">
        <f aca="false">IF(AND(OR(Dashboard!$B$5="All",D14399=Dashboard!$B$5),OR(Dashboard!$D$5="All",N14399=Dashboard!$D$5),OR(AND(C14399&lt;&gt;"",C14399&gt;=Dashboard!$F$5,C14399&lt;=Dashboard!$H$5),AND(C14399="",Dashboard!$F$5&lt;=1980,Dashboard!$H$5&gt;=2016))),1,0)</f>
        <v>1</v>
      </c>
      <c r="Q14399" s="0" t="n">
        <f aca="false">J14399*P14399+ROW()*0.00000001</f>
        <v>0.03014399</v>
      </c>
    </row>
    <row r="14400" customFormat="false" ht="15" hidden="false" customHeight="false" outlineLevel="0" collapsed="false">
      <c r="A14400" s="0" t="s">
        <v>10424</v>
      </c>
      <c r="B14400" s="0" t="s">
        <v>50</v>
      </c>
      <c r="C14400" s="0" t="n">
        <v>2008</v>
      </c>
      <c r="D14400" s="0" t="s">
        <v>58</v>
      </c>
      <c r="E14400" s="0" t="s">
        <v>560</v>
      </c>
      <c r="F14400" s="0" t="n">
        <v>0.03</v>
      </c>
      <c r="G14400" s="0" t="n">
        <v>0</v>
      </c>
      <c r="H14400" s="0" t="n">
        <v>0</v>
      </c>
      <c r="I14400" s="0" t="n">
        <v>0</v>
      </c>
      <c r="J14400" s="0" t="n">
        <v>0.03</v>
      </c>
      <c r="K14400" s="0" t="n">
        <v>31</v>
      </c>
      <c r="L14400" s="0" t="n">
        <v>5.4</v>
      </c>
      <c r="M14400" s="0" t="s">
        <v>36</v>
      </c>
      <c r="N14400" s="0" t="s">
        <v>35</v>
      </c>
      <c r="O14400" s="0" t="s">
        <v>177</v>
      </c>
      <c r="P14400" s="0" t="n">
        <f aca="false">IF(AND(OR(Dashboard!$B$5="All",D14400=Dashboard!$B$5),OR(Dashboard!$D$5="All",N14400=Dashboard!$D$5),OR(AND(C14400&lt;&gt;"",C14400&gt;=Dashboard!$F$5,C14400&lt;=Dashboard!$H$5),AND(C14400="",Dashboard!$F$5&lt;=1980,Dashboard!$H$5&gt;=2016))),1,0)</f>
        <v>1</v>
      </c>
      <c r="Q14400" s="0" t="n">
        <f aca="false">J14400*P14400+ROW()*0.00000001</f>
        <v>0.030144</v>
      </c>
    </row>
    <row r="14401" customFormat="false" ht="15" hidden="false" customHeight="false" outlineLevel="0" collapsed="false">
      <c r="A14401" s="0" t="s">
        <v>3890</v>
      </c>
      <c r="B14401" s="0" t="s">
        <v>152</v>
      </c>
      <c r="C14401" s="0" t="n">
        <v>2016</v>
      </c>
      <c r="D14401" s="0" t="s">
        <v>41</v>
      </c>
      <c r="E14401" s="0" t="s">
        <v>547</v>
      </c>
      <c r="F14401" s="0" t="n">
        <v>0</v>
      </c>
      <c r="G14401" s="0" t="n">
        <v>0.03</v>
      </c>
      <c r="H14401" s="0" t="n">
        <v>0</v>
      </c>
      <c r="I14401" s="0" t="n">
        <v>0</v>
      </c>
      <c r="J14401" s="0" t="n">
        <v>0.03</v>
      </c>
      <c r="K14401" s="0" t="n">
        <v>86</v>
      </c>
      <c r="L14401" s="0" t="n">
        <v>8.7</v>
      </c>
      <c r="M14401" s="0" t="s">
        <v>36</v>
      </c>
      <c r="N14401" s="0" t="s">
        <v>152</v>
      </c>
      <c r="O14401" s="0" t="s">
        <v>42</v>
      </c>
      <c r="P14401" s="0" t="n">
        <f aca="false">IF(AND(OR(Dashboard!$B$5="All",D14401=Dashboard!$B$5),OR(Dashboard!$D$5="All",N14401=Dashboard!$D$5),OR(AND(C14401&lt;&gt;"",C14401&gt;=Dashboard!$F$5,C14401&lt;=Dashboard!$H$5),AND(C14401="",Dashboard!$F$5&lt;=1980,Dashboard!$H$5&gt;=2016))),1,0)</f>
        <v>1</v>
      </c>
      <c r="Q14401" s="0" t="n">
        <f aca="false">J14401*P14401+ROW()*0.00000001</f>
        <v>0.03014401</v>
      </c>
    </row>
    <row r="14402" customFormat="false" ht="15" hidden="false" customHeight="false" outlineLevel="0" collapsed="false">
      <c r="A14402" s="0" t="s">
        <v>3536</v>
      </c>
      <c r="B14402" s="0" t="s">
        <v>152</v>
      </c>
      <c r="C14402" s="0" t="n">
        <v>2014</v>
      </c>
      <c r="D14402" s="0" t="s">
        <v>41</v>
      </c>
      <c r="E14402" s="0" t="s">
        <v>124</v>
      </c>
      <c r="F14402" s="0" t="n">
        <v>0</v>
      </c>
      <c r="G14402" s="0" t="n">
        <v>0.03</v>
      </c>
      <c r="H14402" s="0" t="n">
        <v>0</v>
      </c>
      <c r="I14402" s="0" t="n">
        <v>0</v>
      </c>
      <c r="J14402" s="0" t="n">
        <v>0.03</v>
      </c>
      <c r="K14402" s="0" t="n">
        <v>80</v>
      </c>
      <c r="L14402" s="0" t="n">
        <v>6.8</v>
      </c>
      <c r="M14402" s="0" t="s">
        <v>125</v>
      </c>
      <c r="N14402" s="0" t="s">
        <v>152</v>
      </c>
      <c r="O14402" s="0" t="s">
        <v>37</v>
      </c>
      <c r="P14402" s="0" t="n">
        <f aca="false">IF(AND(OR(Dashboard!$B$5="All",D14402=Dashboard!$B$5),OR(Dashboard!$D$5="All",N14402=Dashboard!$D$5),OR(AND(C14402&lt;&gt;"",C14402&gt;=Dashboard!$F$5,C14402&lt;=Dashboard!$H$5),AND(C14402="",Dashboard!$F$5&lt;=1980,Dashboard!$H$5&gt;=2016))),1,0)</f>
        <v>1</v>
      </c>
      <c r="Q14402" s="0" t="n">
        <f aca="false">J14402*P14402+ROW()*0.00000001</f>
        <v>0.03014402</v>
      </c>
    </row>
    <row r="14403" customFormat="false" ht="15" hidden="false" customHeight="false" outlineLevel="0" collapsed="false">
      <c r="A14403" s="0" t="s">
        <v>10425</v>
      </c>
      <c r="B14403" s="0" t="s">
        <v>70</v>
      </c>
      <c r="C14403" s="0" t="n">
        <v>2009</v>
      </c>
      <c r="D14403" s="0" t="s">
        <v>41</v>
      </c>
      <c r="E14403" s="0" t="s">
        <v>2941</v>
      </c>
      <c r="F14403" s="0" t="n">
        <v>0</v>
      </c>
      <c r="G14403" s="0" t="n">
        <v>0.03</v>
      </c>
      <c r="H14403" s="0" t="n">
        <v>0</v>
      </c>
      <c r="I14403" s="0" t="n">
        <v>0.01</v>
      </c>
      <c r="J14403" s="0" t="n">
        <v>0.03</v>
      </c>
      <c r="K14403" s="0" t="n">
        <v>65</v>
      </c>
      <c r="L14403" s="0" t="n">
        <v>7.8</v>
      </c>
      <c r="N14403" s="0" t="s">
        <v>74</v>
      </c>
      <c r="O14403" s="0" t="s">
        <v>67</v>
      </c>
      <c r="P14403" s="0" t="n">
        <f aca="false">IF(AND(OR(Dashboard!$B$5="All",D14403=Dashboard!$B$5),OR(Dashboard!$D$5="All",N14403=Dashboard!$D$5),OR(AND(C14403&lt;&gt;"",C14403&gt;=Dashboard!$F$5,C14403&lt;=Dashboard!$H$5),AND(C14403="",Dashboard!$F$5&lt;=1980,Dashboard!$H$5&gt;=2016))),1,0)</f>
        <v>1</v>
      </c>
      <c r="Q14403" s="0" t="n">
        <f aca="false">J14403*P14403+ROW()*0.00000001</f>
        <v>0.03014403</v>
      </c>
    </row>
    <row r="14404" customFormat="false" ht="15" hidden="false" customHeight="false" outlineLevel="0" collapsed="false">
      <c r="A14404" s="0" t="s">
        <v>10426</v>
      </c>
      <c r="B14404" s="0" t="s">
        <v>50</v>
      </c>
      <c r="C14404" s="0" t="n">
        <v>2008</v>
      </c>
      <c r="D14404" s="0" t="s">
        <v>58</v>
      </c>
      <c r="E14404" s="0" t="s">
        <v>157</v>
      </c>
      <c r="F14404" s="0" t="n">
        <v>0</v>
      </c>
      <c r="G14404" s="0" t="n">
        <v>0</v>
      </c>
      <c r="H14404" s="0" t="n">
        <v>0.03</v>
      </c>
      <c r="I14404" s="0" t="n">
        <v>0</v>
      </c>
      <c r="J14404" s="0" t="n">
        <v>0.03</v>
      </c>
      <c r="N14404" s="0" t="s">
        <v>35</v>
      </c>
      <c r="P14404" s="0" t="n">
        <f aca="false">IF(AND(OR(Dashboard!$B$5="All",D14404=Dashboard!$B$5),OR(Dashboard!$D$5="All",N14404=Dashboard!$D$5),OR(AND(C14404&lt;&gt;"",C14404&gt;=Dashboard!$F$5,C14404&lt;=Dashboard!$H$5),AND(C14404="",Dashboard!$F$5&lt;=1980,Dashboard!$H$5&gt;=2016))),1,0)</f>
        <v>1</v>
      </c>
      <c r="Q14404" s="0" t="n">
        <f aca="false">J14404*P14404+ROW()*0.00000001</f>
        <v>0.03014404</v>
      </c>
    </row>
    <row r="14405" customFormat="false" ht="15" hidden="false" customHeight="false" outlineLevel="0" collapsed="false">
      <c r="A14405" s="0" t="s">
        <v>10427</v>
      </c>
      <c r="B14405" s="0" t="s">
        <v>94</v>
      </c>
      <c r="C14405" s="0" t="n">
        <v>2016</v>
      </c>
      <c r="D14405" s="0" t="s">
        <v>71</v>
      </c>
      <c r="E14405" s="0" t="s">
        <v>10428</v>
      </c>
      <c r="F14405" s="0" t="n">
        <v>0.01</v>
      </c>
      <c r="G14405" s="0" t="n">
        <v>0.01</v>
      </c>
      <c r="H14405" s="0" t="n">
        <v>0</v>
      </c>
      <c r="I14405" s="0" t="n">
        <v>0.01</v>
      </c>
      <c r="J14405" s="0" t="n">
        <v>0.03</v>
      </c>
      <c r="K14405" s="0" t="n">
        <v>80</v>
      </c>
      <c r="L14405" s="0" t="n">
        <v>8</v>
      </c>
      <c r="M14405" s="0" t="s">
        <v>73</v>
      </c>
      <c r="N14405" s="0" t="s">
        <v>74</v>
      </c>
      <c r="O14405" s="0" t="s">
        <v>37</v>
      </c>
      <c r="P14405" s="0" t="n">
        <f aca="false">IF(AND(OR(Dashboard!$B$5="All",D14405=Dashboard!$B$5),OR(Dashboard!$D$5="All",N14405=Dashboard!$D$5),OR(AND(C14405&lt;&gt;"",C14405&gt;=Dashboard!$F$5,C14405&lt;=Dashboard!$H$5),AND(C14405="",Dashboard!$F$5&lt;=1980,Dashboard!$H$5&gt;=2016))),1,0)</f>
        <v>1</v>
      </c>
      <c r="Q14405" s="0" t="n">
        <f aca="false">J14405*P14405+ROW()*0.00000001</f>
        <v>0.03014405</v>
      </c>
    </row>
    <row r="14406" customFormat="false" ht="15" hidden="false" customHeight="false" outlineLevel="0" collapsed="false">
      <c r="A14406" s="0" t="s">
        <v>10429</v>
      </c>
      <c r="B14406" s="0" t="s">
        <v>152</v>
      </c>
      <c r="C14406" s="0" t="n">
        <v>2011</v>
      </c>
      <c r="D14406" s="0" t="s">
        <v>114</v>
      </c>
      <c r="E14406" s="0" t="s">
        <v>1488</v>
      </c>
      <c r="F14406" s="0" t="n">
        <v>0</v>
      </c>
      <c r="G14406" s="0" t="n">
        <v>0.03</v>
      </c>
      <c r="H14406" s="0" t="n">
        <v>0</v>
      </c>
      <c r="I14406" s="0" t="n">
        <v>0.01</v>
      </c>
      <c r="J14406" s="0" t="n">
        <v>0.03</v>
      </c>
      <c r="N14406" s="0" t="s">
        <v>152</v>
      </c>
      <c r="P14406" s="0" t="n">
        <f aca="false">IF(AND(OR(Dashboard!$B$5="All",D14406=Dashboard!$B$5),OR(Dashboard!$D$5="All",N14406=Dashboard!$D$5),OR(AND(C14406&lt;&gt;"",C14406&gt;=Dashboard!$F$5,C14406&lt;=Dashboard!$H$5),AND(C14406="",Dashboard!$F$5&lt;=1980,Dashboard!$H$5&gt;=2016))),1,0)</f>
        <v>1</v>
      </c>
      <c r="Q14406" s="0" t="n">
        <f aca="false">J14406*P14406+ROW()*0.00000001</f>
        <v>0.03014406</v>
      </c>
    </row>
    <row r="14407" customFormat="false" ht="15" hidden="false" customHeight="false" outlineLevel="0" collapsed="false">
      <c r="A14407" s="0" t="s">
        <v>10430</v>
      </c>
      <c r="B14407" s="0" t="s">
        <v>851</v>
      </c>
      <c r="C14407" s="0" t="n">
        <v>2013</v>
      </c>
      <c r="D14407" s="0" t="s">
        <v>46</v>
      </c>
      <c r="E14407" s="0" t="s">
        <v>4962</v>
      </c>
      <c r="F14407" s="0" t="n">
        <v>0</v>
      </c>
      <c r="G14407" s="0" t="n">
        <v>0</v>
      </c>
      <c r="H14407" s="0" t="n">
        <v>0.03</v>
      </c>
      <c r="I14407" s="0" t="n">
        <v>0</v>
      </c>
      <c r="J14407" s="0" t="n">
        <v>0.03</v>
      </c>
      <c r="N14407" s="0" t="s">
        <v>74</v>
      </c>
      <c r="P14407" s="0" t="n">
        <f aca="false">IF(AND(OR(Dashboard!$B$5="All",D14407=Dashboard!$B$5),OR(Dashboard!$D$5="All",N14407=Dashboard!$D$5),OR(AND(C14407&lt;&gt;"",C14407&gt;=Dashboard!$F$5,C14407&lt;=Dashboard!$H$5),AND(C14407="",Dashboard!$F$5&lt;=1980,Dashboard!$H$5&gt;=2016))),1,0)</f>
        <v>1</v>
      </c>
      <c r="Q14407" s="0" t="n">
        <f aca="false">J14407*P14407+ROW()*0.00000001</f>
        <v>0.03014407</v>
      </c>
    </row>
    <row r="14408" customFormat="false" ht="15" hidden="false" customHeight="false" outlineLevel="0" collapsed="false">
      <c r="A14408" s="0" t="s">
        <v>7151</v>
      </c>
      <c r="B14408" s="0" t="s">
        <v>50</v>
      </c>
      <c r="C14408" s="0" t="n">
        <v>2009</v>
      </c>
      <c r="D14408" s="0" t="s">
        <v>41</v>
      </c>
      <c r="E14408" s="0" t="s">
        <v>3948</v>
      </c>
      <c r="F14408" s="0" t="n">
        <v>0.03</v>
      </c>
      <c r="G14408" s="0" t="n">
        <v>0</v>
      </c>
      <c r="H14408" s="0" t="n">
        <v>0</v>
      </c>
      <c r="I14408" s="0" t="n">
        <v>0</v>
      </c>
      <c r="J14408" s="0" t="n">
        <v>0.03</v>
      </c>
      <c r="M14408" s="0" t="s">
        <v>36</v>
      </c>
      <c r="N14408" s="0" t="s">
        <v>35</v>
      </c>
      <c r="P14408" s="0" t="n">
        <f aca="false">IF(AND(OR(Dashboard!$B$5="All",D14408=Dashboard!$B$5),OR(Dashboard!$D$5="All",N14408=Dashboard!$D$5),OR(AND(C14408&lt;&gt;"",C14408&gt;=Dashboard!$F$5,C14408&lt;=Dashboard!$H$5),AND(C14408="",Dashboard!$F$5&lt;=1980,Dashboard!$H$5&gt;=2016))),1,0)</f>
        <v>1</v>
      </c>
      <c r="Q14408" s="0" t="n">
        <f aca="false">J14408*P14408+ROW()*0.00000001</f>
        <v>0.03014408</v>
      </c>
    </row>
    <row r="14409" customFormat="false" ht="15" hidden="false" customHeight="false" outlineLevel="0" collapsed="false">
      <c r="A14409" s="0" t="s">
        <v>10431</v>
      </c>
      <c r="B14409" s="0" t="s">
        <v>851</v>
      </c>
      <c r="C14409" s="0" t="n">
        <v>2015</v>
      </c>
      <c r="D14409" s="0" t="s">
        <v>71</v>
      </c>
      <c r="E14409" s="0" t="s">
        <v>6975</v>
      </c>
      <c r="F14409" s="0" t="n">
        <v>0</v>
      </c>
      <c r="G14409" s="0" t="n">
        <v>0</v>
      </c>
      <c r="H14409" s="0" t="n">
        <v>0.03</v>
      </c>
      <c r="I14409" s="0" t="n">
        <v>0</v>
      </c>
      <c r="J14409" s="0" t="n">
        <v>0.03</v>
      </c>
      <c r="N14409" s="0" t="s">
        <v>74</v>
      </c>
      <c r="P14409" s="0" t="n">
        <f aca="false">IF(AND(OR(Dashboard!$B$5="All",D14409=Dashboard!$B$5),OR(Dashboard!$D$5="All",N14409=Dashboard!$D$5),OR(AND(C14409&lt;&gt;"",C14409&gt;=Dashboard!$F$5,C14409&lt;=Dashboard!$H$5),AND(C14409="",Dashboard!$F$5&lt;=1980,Dashboard!$H$5&gt;=2016))),1,0)</f>
        <v>1</v>
      </c>
      <c r="Q14409" s="0" t="n">
        <f aca="false">J14409*P14409+ROW()*0.00000001</f>
        <v>0.03014409</v>
      </c>
    </row>
    <row r="14410" customFormat="false" ht="15" hidden="false" customHeight="false" outlineLevel="0" collapsed="false">
      <c r="A14410" s="0" t="s">
        <v>10432</v>
      </c>
      <c r="B14410" s="0" t="s">
        <v>33</v>
      </c>
      <c r="C14410" s="0" t="n">
        <v>2011</v>
      </c>
      <c r="D14410" s="0" t="s">
        <v>52</v>
      </c>
      <c r="E14410" s="0" t="s">
        <v>520</v>
      </c>
      <c r="F14410" s="0" t="n">
        <v>0.03</v>
      </c>
      <c r="G14410" s="0" t="n">
        <v>0</v>
      </c>
      <c r="H14410" s="0" t="n">
        <v>0</v>
      </c>
      <c r="I14410" s="0" t="n">
        <v>0</v>
      </c>
      <c r="J14410" s="0" t="n">
        <v>0.03</v>
      </c>
      <c r="M14410" s="0" t="s">
        <v>125</v>
      </c>
      <c r="N14410" s="0" t="s">
        <v>35</v>
      </c>
      <c r="P14410" s="0" t="n">
        <f aca="false">IF(AND(OR(Dashboard!$B$5="All",D14410=Dashboard!$B$5),OR(Dashboard!$D$5="All",N14410=Dashboard!$D$5),OR(AND(C14410&lt;&gt;"",C14410&gt;=Dashboard!$F$5,C14410&lt;=Dashboard!$H$5),AND(C14410="",Dashboard!$F$5&lt;=1980,Dashboard!$H$5&gt;=2016))),1,0)</f>
        <v>1</v>
      </c>
      <c r="Q14410" s="0" t="n">
        <f aca="false">J14410*P14410+ROW()*0.00000001</f>
        <v>0.0301441</v>
      </c>
    </row>
    <row r="14411" customFormat="false" ht="15" hidden="false" customHeight="false" outlineLevel="0" collapsed="false">
      <c r="A14411" s="0" t="s">
        <v>10433</v>
      </c>
      <c r="B14411" s="0" t="s">
        <v>50</v>
      </c>
      <c r="C14411" s="0" t="n">
        <v>2010</v>
      </c>
      <c r="D14411" s="0" t="s">
        <v>58</v>
      </c>
      <c r="E14411" s="0" t="s">
        <v>220</v>
      </c>
      <c r="F14411" s="0" t="n">
        <v>0</v>
      </c>
      <c r="G14411" s="0" t="n">
        <v>0</v>
      </c>
      <c r="H14411" s="0" t="n">
        <v>0.03</v>
      </c>
      <c r="I14411" s="0" t="n">
        <v>0</v>
      </c>
      <c r="J14411" s="0" t="n">
        <v>0.03</v>
      </c>
      <c r="N14411" s="0" t="s">
        <v>35</v>
      </c>
      <c r="P14411" s="0" t="n">
        <f aca="false">IF(AND(OR(Dashboard!$B$5="All",D14411=Dashboard!$B$5),OR(Dashboard!$D$5="All",N14411=Dashboard!$D$5),OR(AND(C14411&lt;&gt;"",C14411&gt;=Dashboard!$F$5,C14411&lt;=Dashboard!$H$5),AND(C14411="",Dashboard!$F$5&lt;=1980,Dashboard!$H$5&gt;=2016))),1,0)</f>
        <v>1</v>
      </c>
      <c r="Q14411" s="0" t="n">
        <f aca="false">J14411*P14411+ROW()*0.00000001</f>
        <v>0.03014411</v>
      </c>
    </row>
    <row r="14412" customFormat="false" ht="15" hidden="false" customHeight="false" outlineLevel="0" collapsed="false">
      <c r="A14412" s="0" t="s">
        <v>10434</v>
      </c>
      <c r="B14412" s="0" t="s">
        <v>152</v>
      </c>
      <c r="C14412" s="0" t="n">
        <v>2006</v>
      </c>
      <c r="D14412" s="0" t="s">
        <v>246</v>
      </c>
      <c r="E14412" s="0" t="s">
        <v>154</v>
      </c>
      <c r="F14412" s="0" t="n">
        <v>0</v>
      </c>
      <c r="G14412" s="0" t="n">
        <v>0.03</v>
      </c>
      <c r="H14412" s="0" t="n">
        <v>0</v>
      </c>
      <c r="I14412" s="0" t="n">
        <v>0.01</v>
      </c>
      <c r="J14412" s="0" t="n">
        <v>0.03</v>
      </c>
      <c r="L14412" s="0" t="n">
        <v>8.6</v>
      </c>
      <c r="M14412" s="0" t="s">
        <v>103</v>
      </c>
      <c r="N14412" s="0" t="s">
        <v>152</v>
      </c>
      <c r="P14412" s="0" t="n">
        <f aca="false">IF(AND(OR(Dashboard!$B$5="All",D14412=Dashboard!$B$5),OR(Dashboard!$D$5="All",N14412=Dashboard!$D$5),OR(AND(C14412&lt;&gt;"",C14412&gt;=Dashboard!$F$5,C14412&lt;=Dashboard!$H$5),AND(C14412="",Dashboard!$F$5&lt;=1980,Dashboard!$H$5&gt;=2016))),1,0)</f>
        <v>1</v>
      </c>
      <c r="Q14412" s="0" t="n">
        <f aca="false">J14412*P14412+ROW()*0.00000001</f>
        <v>0.03014412</v>
      </c>
    </row>
    <row r="14413" customFormat="false" ht="15" hidden="false" customHeight="false" outlineLevel="0" collapsed="false">
      <c r="A14413" s="0" t="s">
        <v>1779</v>
      </c>
      <c r="B14413" s="0" t="s">
        <v>164</v>
      </c>
      <c r="C14413" s="0" t="n">
        <v>2005</v>
      </c>
      <c r="D14413" s="0" t="s">
        <v>46</v>
      </c>
      <c r="E14413" s="0" t="s">
        <v>211</v>
      </c>
      <c r="F14413" s="0" t="n">
        <v>0</v>
      </c>
      <c r="G14413" s="0" t="n">
        <v>0.02</v>
      </c>
      <c r="H14413" s="0" t="n">
        <v>0</v>
      </c>
      <c r="I14413" s="0" t="n">
        <v>0.01</v>
      </c>
      <c r="J14413" s="0" t="n">
        <v>0.03</v>
      </c>
      <c r="L14413" s="0" t="n">
        <v>9.7</v>
      </c>
      <c r="M14413" s="0" t="s">
        <v>103</v>
      </c>
      <c r="N14413" s="0" t="s">
        <v>74</v>
      </c>
      <c r="P14413" s="0" t="n">
        <f aca="false">IF(AND(OR(Dashboard!$B$5="All",D14413=Dashboard!$B$5),OR(Dashboard!$D$5="All",N14413=Dashboard!$D$5),OR(AND(C14413&lt;&gt;"",C14413&gt;=Dashboard!$F$5,C14413&lt;=Dashboard!$H$5),AND(C14413="",Dashboard!$F$5&lt;=1980,Dashboard!$H$5&gt;=2016))),1,0)</f>
        <v>1</v>
      </c>
      <c r="Q14413" s="0" t="n">
        <f aca="false">J14413*P14413+ROW()*0.00000001</f>
        <v>0.03014413</v>
      </c>
    </row>
    <row r="14414" customFormat="false" ht="15" hidden="false" customHeight="false" outlineLevel="0" collapsed="false">
      <c r="A14414" s="0" t="s">
        <v>8982</v>
      </c>
      <c r="B14414" s="0" t="s">
        <v>50</v>
      </c>
      <c r="C14414" s="0" t="n">
        <v>2007</v>
      </c>
      <c r="D14414" s="0" t="s">
        <v>41</v>
      </c>
      <c r="E14414" s="0" t="s">
        <v>1894</v>
      </c>
      <c r="F14414" s="0" t="n">
        <v>0.03</v>
      </c>
      <c r="G14414" s="0" t="n">
        <v>0</v>
      </c>
      <c r="H14414" s="0" t="n">
        <v>0</v>
      </c>
      <c r="I14414" s="0" t="n">
        <v>0</v>
      </c>
      <c r="J14414" s="0" t="n">
        <v>0.03</v>
      </c>
      <c r="M14414" s="0" t="s">
        <v>125</v>
      </c>
      <c r="N14414" s="0" t="s">
        <v>35</v>
      </c>
      <c r="P14414" s="0" t="n">
        <f aca="false">IF(AND(OR(Dashboard!$B$5="All",D14414=Dashboard!$B$5),OR(Dashboard!$D$5="All",N14414=Dashboard!$D$5),OR(AND(C14414&lt;&gt;"",C14414&gt;=Dashboard!$F$5,C14414&lt;=Dashboard!$H$5),AND(C14414="",Dashboard!$F$5&lt;=1980,Dashboard!$H$5&gt;=2016))),1,0)</f>
        <v>1</v>
      </c>
      <c r="Q14414" s="0" t="n">
        <f aca="false">J14414*P14414+ROW()*0.00000001</f>
        <v>0.03014414</v>
      </c>
    </row>
    <row r="14415" customFormat="false" ht="15" hidden="false" customHeight="false" outlineLevel="0" collapsed="false">
      <c r="A14415" s="0" t="s">
        <v>10435</v>
      </c>
      <c r="B14415" s="0" t="s">
        <v>851</v>
      </c>
      <c r="C14415" s="0" t="n">
        <v>2016</v>
      </c>
      <c r="D14415" s="0" t="s">
        <v>46</v>
      </c>
      <c r="E14415" s="0" t="s">
        <v>782</v>
      </c>
      <c r="F14415" s="0" t="n">
        <v>0</v>
      </c>
      <c r="G14415" s="0" t="n">
        <v>0</v>
      </c>
      <c r="H14415" s="0" t="n">
        <v>0.03</v>
      </c>
      <c r="I14415" s="0" t="n">
        <v>0</v>
      </c>
      <c r="J14415" s="0" t="n">
        <v>0.03</v>
      </c>
      <c r="M14415" s="0" t="s">
        <v>103</v>
      </c>
      <c r="N14415" s="0" t="s">
        <v>74</v>
      </c>
      <c r="P14415" s="0" t="n">
        <f aca="false">IF(AND(OR(Dashboard!$B$5="All",D14415=Dashboard!$B$5),OR(Dashboard!$D$5="All",N14415=Dashboard!$D$5),OR(AND(C14415&lt;&gt;"",C14415&gt;=Dashboard!$F$5,C14415&lt;=Dashboard!$H$5),AND(C14415="",Dashboard!$F$5&lt;=1980,Dashboard!$H$5&gt;=2016))),1,0)</f>
        <v>1</v>
      </c>
      <c r="Q14415" s="0" t="n">
        <f aca="false">J14415*P14415+ROW()*0.00000001</f>
        <v>0.03014415</v>
      </c>
    </row>
    <row r="14416" customFormat="false" ht="15" hidden="false" customHeight="false" outlineLevel="0" collapsed="false">
      <c r="A14416" s="0" t="s">
        <v>10436</v>
      </c>
      <c r="B14416" s="0" t="s">
        <v>76</v>
      </c>
      <c r="C14416" s="0" t="n">
        <v>2007</v>
      </c>
      <c r="D14416" s="0" t="s">
        <v>114</v>
      </c>
      <c r="E14416" s="0" t="s">
        <v>6975</v>
      </c>
      <c r="F14416" s="0" t="n">
        <v>0</v>
      </c>
      <c r="G14416" s="0" t="n">
        <v>0</v>
      </c>
      <c r="H14416" s="0" t="n">
        <v>0.03</v>
      </c>
      <c r="I14416" s="0" t="n">
        <v>0</v>
      </c>
      <c r="J14416" s="0" t="n">
        <v>0.03</v>
      </c>
      <c r="N14416" s="0" t="s">
        <v>74</v>
      </c>
      <c r="P14416" s="0" t="n">
        <f aca="false">IF(AND(OR(Dashboard!$B$5="All",D14416=Dashboard!$B$5),OR(Dashboard!$D$5="All",N14416=Dashboard!$D$5),OR(AND(C14416&lt;&gt;"",C14416&gt;=Dashboard!$F$5,C14416&lt;=Dashboard!$H$5),AND(C14416="",Dashboard!$F$5&lt;=1980,Dashboard!$H$5&gt;=2016))),1,0)</f>
        <v>1</v>
      </c>
      <c r="Q14416" s="0" t="n">
        <f aca="false">J14416*P14416+ROW()*0.00000001</f>
        <v>0.03014416</v>
      </c>
    </row>
    <row r="14417" customFormat="false" ht="15" hidden="false" customHeight="false" outlineLevel="0" collapsed="false">
      <c r="A14417" s="0" t="s">
        <v>10437</v>
      </c>
      <c r="B14417" s="0" t="s">
        <v>64</v>
      </c>
      <c r="C14417" s="0" t="n">
        <v>2009</v>
      </c>
      <c r="D14417" s="0" t="s">
        <v>34</v>
      </c>
      <c r="E14417" s="0" t="s">
        <v>10438</v>
      </c>
      <c r="F14417" s="0" t="n">
        <v>0</v>
      </c>
      <c r="G14417" s="0" t="n">
        <v>0.03</v>
      </c>
      <c r="H14417" s="0" t="n">
        <v>0</v>
      </c>
      <c r="I14417" s="0" t="n">
        <v>0</v>
      </c>
      <c r="J14417" s="0" t="n">
        <v>0.03</v>
      </c>
      <c r="N14417" s="0" t="s">
        <v>66</v>
      </c>
      <c r="P14417" s="0" t="n">
        <f aca="false">IF(AND(OR(Dashboard!$B$5="All",D14417=Dashboard!$B$5),OR(Dashboard!$D$5="All",N14417=Dashboard!$D$5),OR(AND(C14417&lt;&gt;"",C14417&gt;=Dashboard!$F$5,C14417&lt;=Dashboard!$H$5),AND(C14417="",Dashboard!$F$5&lt;=1980,Dashboard!$H$5&gt;=2016))),1,0)</f>
        <v>1</v>
      </c>
      <c r="Q14417" s="0" t="n">
        <f aca="false">J14417*P14417+ROW()*0.00000001</f>
        <v>0.03014417</v>
      </c>
    </row>
    <row r="14418" customFormat="false" ht="15" hidden="false" customHeight="false" outlineLevel="0" collapsed="false">
      <c r="A14418" s="0" t="s">
        <v>10439</v>
      </c>
      <c r="B14418" s="0" t="s">
        <v>97</v>
      </c>
      <c r="C14418" s="0" t="n">
        <v>2015</v>
      </c>
      <c r="D14418" s="0" t="s">
        <v>71</v>
      </c>
      <c r="E14418" s="0" t="s">
        <v>328</v>
      </c>
      <c r="F14418" s="0" t="n">
        <v>0</v>
      </c>
      <c r="G14418" s="0" t="n">
        <v>0</v>
      </c>
      <c r="H14418" s="0" t="n">
        <v>0.03</v>
      </c>
      <c r="I14418" s="0" t="n">
        <v>0</v>
      </c>
      <c r="J14418" s="0" t="n">
        <v>0.03</v>
      </c>
      <c r="N14418" s="0" t="s">
        <v>35</v>
      </c>
      <c r="P14418" s="0" t="n">
        <f aca="false">IF(AND(OR(Dashboard!$B$5="All",D14418=Dashboard!$B$5),OR(Dashboard!$D$5="All",N14418=Dashboard!$D$5),OR(AND(C14418&lt;&gt;"",C14418&gt;=Dashboard!$F$5,C14418&lt;=Dashboard!$H$5),AND(C14418="",Dashboard!$F$5&lt;=1980,Dashboard!$H$5&gt;=2016))),1,0)</f>
        <v>1</v>
      </c>
      <c r="Q14418" s="0" t="n">
        <f aca="false">J14418*P14418+ROW()*0.00000001</f>
        <v>0.03014418</v>
      </c>
    </row>
    <row r="14419" customFormat="false" ht="15" hidden="false" customHeight="false" outlineLevel="0" collapsed="false">
      <c r="A14419" s="0" t="s">
        <v>10302</v>
      </c>
      <c r="B14419" s="0" t="s">
        <v>70</v>
      </c>
      <c r="C14419" s="0" t="n">
        <v>2015</v>
      </c>
      <c r="D14419" s="0" t="s">
        <v>102</v>
      </c>
      <c r="E14419" s="0" t="s">
        <v>328</v>
      </c>
      <c r="F14419" s="0" t="n">
        <v>0</v>
      </c>
      <c r="G14419" s="0" t="n">
        <v>0</v>
      </c>
      <c r="H14419" s="0" t="n">
        <v>0.03</v>
      </c>
      <c r="I14419" s="0" t="n">
        <v>0</v>
      </c>
      <c r="J14419" s="0" t="n">
        <v>0.03</v>
      </c>
      <c r="N14419" s="0" t="s">
        <v>74</v>
      </c>
      <c r="P14419" s="0" t="n">
        <f aca="false">IF(AND(OR(Dashboard!$B$5="All",D14419=Dashboard!$B$5),OR(Dashboard!$D$5="All",N14419=Dashboard!$D$5),OR(AND(C14419&lt;&gt;"",C14419&gt;=Dashboard!$F$5,C14419&lt;=Dashboard!$H$5),AND(C14419="",Dashboard!$F$5&lt;=1980,Dashboard!$H$5&gt;=2016))),1,0)</f>
        <v>1</v>
      </c>
      <c r="Q14419" s="0" t="n">
        <f aca="false">J14419*P14419+ROW()*0.00000001</f>
        <v>0.03014419</v>
      </c>
    </row>
    <row r="14420" customFormat="false" ht="15" hidden="false" customHeight="false" outlineLevel="0" collapsed="false">
      <c r="A14420" s="0" t="s">
        <v>9389</v>
      </c>
      <c r="B14420" s="0" t="s">
        <v>70</v>
      </c>
      <c r="C14420" s="0" t="n">
        <v>2008</v>
      </c>
      <c r="D14420" s="0" t="s">
        <v>34</v>
      </c>
      <c r="E14420" s="0" t="s">
        <v>220</v>
      </c>
      <c r="F14420" s="0" t="n">
        <v>0</v>
      </c>
      <c r="G14420" s="0" t="n">
        <v>0</v>
      </c>
      <c r="H14420" s="0" t="n">
        <v>0.03</v>
      </c>
      <c r="I14420" s="0" t="n">
        <v>0</v>
      </c>
      <c r="J14420" s="0" t="n">
        <v>0.03</v>
      </c>
      <c r="N14420" s="0" t="s">
        <v>74</v>
      </c>
      <c r="P14420" s="0" t="n">
        <f aca="false">IF(AND(OR(Dashboard!$B$5="All",D14420=Dashboard!$B$5),OR(Dashboard!$D$5="All",N14420=Dashboard!$D$5),OR(AND(C14420&lt;&gt;"",C14420&gt;=Dashboard!$F$5,C14420&lt;=Dashboard!$H$5),AND(C14420="",Dashboard!$F$5&lt;=1980,Dashboard!$H$5&gt;=2016))),1,0)</f>
        <v>1</v>
      </c>
      <c r="Q14420" s="0" t="n">
        <f aca="false">J14420*P14420+ROW()*0.00000001</f>
        <v>0.0301442</v>
      </c>
    </row>
    <row r="14421" customFormat="false" ht="15" hidden="false" customHeight="false" outlineLevel="0" collapsed="false">
      <c r="A14421" s="0" t="s">
        <v>9192</v>
      </c>
      <c r="B14421" s="0" t="s">
        <v>64</v>
      </c>
      <c r="C14421" s="0" t="n">
        <v>2015</v>
      </c>
      <c r="D14421" s="0" t="s">
        <v>34</v>
      </c>
      <c r="E14421" s="0" t="s">
        <v>124</v>
      </c>
      <c r="F14421" s="0" t="n">
        <v>0</v>
      </c>
      <c r="G14421" s="0" t="n">
        <v>0.03</v>
      </c>
      <c r="H14421" s="0" t="n">
        <v>0</v>
      </c>
      <c r="I14421" s="0" t="n">
        <v>0</v>
      </c>
      <c r="J14421" s="0" t="n">
        <v>0.03</v>
      </c>
      <c r="L14421" s="0" t="n">
        <v>8</v>
      </c>
      <c r="M14421" s="0" t="s">
        <v>36</v>
      </c>
      <c r="N14421" s="0" t="s">
        <v>66</v>
      </c>
      <c r="P14421" s="0" t="n">
        <f aca="false">IF(AND(OR(Dashboard!$B$5="All",D14421=Dashboard!$B$5),OR(Dashboard!$D$5="All",N14421=Dashboard!$D$5),OR(AND(C14421&lt;&gt;"",C14421&gt;=Dashboard!$F$5,C14421&lt;=Dashboard!$H$5),AND(C14421="",Dashboard!$F$5&lt;=1980,Dashboard!$H$5&gt;=2016))),1,0)</f>
        <v>1</v>
      </c>
      <c r="Q14421" s="0" t="n">
        <f aca="false">J14421*P14421+ROW()*0.00000001</f>
        <v>0.03014421</v>
      </c>
    </row>
    <row r="14422" customFormat="false" ht="15" hidden="false" customHeight="false" outlineLevel="0" collapsed="false">
      <c r="A14422" s="0" t="s">
        <v>10440</v>
      </c>
      <c r="B14422" s="0" t="s">
        <v>851</v>
      </c>
      <c r="C14422" s="0" t="n">
        <v>2013</v>
      </c>
      <c r="D14422" s="0" t="s">
        <v>46</v>
      </c>
      <c r="E14422" s="0" t="s">
        <v>1259</v>
      </c>
      <c r="F14422" s="0" t="n">
        <v>0</v>
      </c>
      <c r="G14422" s="0" t="n">
        <v>0</v>
      </c>
      <c r="H14422" s="0" t="n">
        <v>0.03</v>
      </c>
      <c r="I14422" s="0" t="n">
        <v>0</v>
      </c>
      <c r="J14422" s="0" t="n">
        <v>0.03</v>
      </c>
      <c r="K14422" s="0" t="n">
        <v>65</v>
      </c>
      <c r="L14422" s="0" t="n">
        <v>7.3</v>
      </c>
      <c r="M14422" s="0" t="s">
        <v>103</v>
      </c>
      <c r="N14422" s="0" t="s">
        <v>74</v>
      </c>
      <c r="O14422" s="0" t="s">
        <v>67</v>
      </c>
      <c r="P14422" s="0" t="n">
        <f aca="false">IF(AND(OR(Dashboard!$B$5="All",D14422=Dashboard!$B$5),OR(Dashboard!$D$5="All",N14422=Dashboard!$D$5),OR(AND(C14422&lt;&gt;"",C14422&gt;=Dashboard!$F$5,C14422&lt;=Dashboard!$H$5),AND(C14422="",Dashboard!$F$5&lt;=1980,Dashboard!$H$5&gt;=2016))),1,0)</f>
        <v>1</v>
      </c>
      <c r="Q14422" s="0" t="n">
        <f aca="false">J14422*P14422+ROW()*0.00000001</f>
        <v>0.03014422</v>
      </c>
    </row>
    <row r="14423" customFormat="false" ht="15" hidden="false" customHeight="false" outlineLevel="0" collapsed="false">
      <c r="A14423" s="0" t="s">
        <v>10441</v>
      </c>
      <c r="B14423" s="0" t="s">
        <v>70</v>
      </c>
      <c r="C14423" s="0" t="n">
        <v>2014</v>
      </c>
      <c r="D14423" s="0" t="s">
        <v>56</v>
      </c>
      <c r="E14423" s="0" t="s">
        <v>91</v>
      </c>
      <c r="F14423" s="0" t="n">
        <v>0.03</v>
      </c>
      <c r="G14423" s="0" t="n">
        <v>0</v>
      </c>
      <c r="H14423" s="0" t="n">
        <v>0</v>
      </c>
      <c r="I14423" s="0" t="n">
        <v>0.01</v>
      </c>
      <c r="J14423" s="0" t="n">
        <v>0.03</v>
      </c>
      <c r="L14423" s="0" t="n">
        <v>5.9</v>
      </c>
      <c r="M14423" s="0" t="s">
        <v>103</v>
      </c>
      <c r="N14423" s="0" t="s">
        <v>74</v>
      </c>
      <c r="P14423" s="0" t="n">
        <f aca="false">IF(AND(OR(Dashboard!$B$5="All",D14423=Dashboard!$B$5),OR(Dashboard!$D$5="All",N14423=Dashboard!$D$5),OR(AND(C14423&lt;&gt;"",C14423&gt;=Dashboard!$F$5,C14423&lt;=Dashboard!$H$5),AND(C14423="",Dashboard!$F$5&lt;=1980,Dashboard!$H$5&gt;=2016))),1,0)</f>
        <v>1</v>
      </c>
      <c r="Q14423" s="0" t="n">
        <f aca="false">J14423*P14423+ROW()*0.00000001</f>
        <v>0.03014423</v>
      </c>
    </row>
    <row r="14424" customFormat="false" ht="15" hidden="false" customHeight="false" outlineLevel="0" collapsed="false">
      <c r="A14424" s="0" t="s">
        <v>10442</v>
      </c>
      <c r="B14424" s="0" t="s">
        <v>70</v>
      </c>
      <c r="C14424" s="0" t="n">
        <v>2014</v>
      </c>
      <c r="D14424" s="0" t="s">
        <v>34</v>
      </c>
      <c r="E14424" s="0" t="s">
        <v>328</v>
      </c>
      <c r="F14424" s="0" t="n">
        <v>0</v>
      </c>
      <c r="G14424" s="0" t="n">
        <v>0</v>
      </c>
      <c r="H14424" s="0" t="n">
        <v>0.03</v>
      </c>
      <c r="I14424" s="0" t="n">
        <v>0</v>
      </c>
      <c r="J14424" s="0" t="n">
        <v>0.03</v>
      </c>
      <c r="N14424" s="0" t="s">
        <v>74</v>
      </c>
      <c r="P14424" s="0" t="n">
        <f aca="false">IF(AND(OR(Dashboard!$B$5="All",D14424=Dashboard!$B$5),OR(Dashboard!$D$5="All",N14424=Dashboard!$D$5),OR(AND(C14424&lt;&gt;"",C14424&gt;=Dashboard!$F$5,C14424&lt;=Dashboard!$H$5),AND(C14424="",Dashboard!$F$5&lt;=1980,Dashboard!$H$5&gt;=2016))),1,0)</f>
        <v>1</v>
      </c>
      <c r="Q14424" s="0" t="n">
        <f aca="false">J14424*P14424+ROW()*0.00000001</f>
        <v>0.03014424</v>
      </c>
    </row>
    <row r="14425" customFormat="false" ht="15" hidden="false" customHeight="false" outlineLevel="0" collapsed="false">
      <c r="A14425" s="0" t="s">
        <v>9423</v>
      </c>
      <c r="B14425" s="0" t="s">
        <v>64</v>
      </c>
      <c r="C14425" s="0" t="n">
        <v>2015</v>
      </c>
      <c r="D14425" s="0" t="s">
        <v>114</v>
      </c>
      <c r="E14425" s="0" t="s">
        <v>3305</v>
      </c>
      <c r="F14425" s="0" t="n">
        <v>0.02</v>
      </c>
      <c r="G14425" s="0" t="n">
        <v>0</v>
      </c>
      <c r="H14425" s="0" t="n">
        <v>0</v>
      </c>
      <c r="I14425" s="0" t="n">
        <v>0</v>
      </c>
      <c r="J14425" s="0" t="n">
        <v>0.03</v>
      </c>
      <c r="N14425" s="0" t="s">
        <v>66</v>
      </c>
      <c r="P14425" s="0" t="n">
        <f aca="false">IF(AND(OR(Dashboard!$B$5="All",D14425=Dashboard!$B$5),OR(Dashboard!$D$5="All",N14425=Dashboard!$D$5),OR(AND(C14425&lt;&gt;"",C14425&gt;=Dashboard!$F$5,C14425&lt;=Dashboard!$H$5),AND(C14425="",Dashboard!$F$5&lt;=1980,Dashboard!$H$5&gt;=2016))),1,0)</f>
        <v>1</v>
      </c>
      <c r="Q14425" s="0" t="n">
        <f aca="false">J14425*P14425+ROW()*0.00000001</f>
        <v>0.03014425</v>
      </c>
    </row>
    <row r="14426" customFormat="false" ht="15" hidden="false" customHeight="false" outlineLevel="0" collapsed="false">
      <c r="A14426" s="0" t="s">
        <v>10443</v>
      </c>
      <c r="B14426" s="0" t="s">
        <v>76</v>
      </c>
      <c r="C14426" s="0" t="n">
        <v>2006</v>
      </c>
      <c r="D14426" s="0" t="s">
        <v>71</v>
      </c>
      <c r="E14426" s="0" t="s">
        <v>547</v>
      </c>
      <c r="F14426" s="0" t="n">
        <v>0.02</v>
      </c>
      <c r="G14426" s="0" t="n">
        <v>0.01</v>
      </c>
      <c r="H14426" s="0" t="n">
        <v>0</v>
      </c>
      <c r="I14426" s="0" t="n">
        <v>0</v>
      </c>
      <c r="J14426" s="0" t="n">
        <v>0.03</v>
      </c>
      <c r="K14426" s="0" t="n">
        <v>56</v>
      </c>
      <c r="L14426" s="0" t="n">
        <v>5.8</v>
      </c>
      <c r="M14426" s="0" t="s">
        <v>36</v>
      </c>
      <c r="N14426" s="0" t="s">
        <v>74</v>
      </c>
      <c r="O14426" s="0" t="s">
        <v>53</v>
      </c>
      <c r="P14426" s="0" t="n">
        <f aca="false">IF(AND(OR(Dashboard!$B$5="All",D14426=Dashboard!$B$5),OR(Dashboard!$D$5="All",N14426=Dashboard!$D$5),OR(AND(C14426&lt;&gt;"",C14426&gt;=Dashboard!$F$5,C14426&lt;=Dashboard!$H$5),AND(C14426="",Dashboard!$F$5&lt;=1980,Dashboard!$H$5&gt;=2016))),1,0)</f>
        <v>1</v>
      </c>
      <c r="Q14426" s="0" t="n">
        <f aca="false">J14426*P14426+ROW()*0.00000001</f>
        <v>0.03014426</v>
      </c>
    </row>
    <row r="14427" customFormat="false" ht="15" hidden="false" customHeight="false" outlineLevel="0" collapsed="false">
      <c r="A14427" s="0" t="s">
        <v>10444</v>
      </c>
      <c r="B14427" s="0" t="s">
        <v>85</v>
      </c>
      <c r="C14427" s="0" t="n">
        <v>2005</v>
      </c>
      <c r="D14427" s="0" t="s">
        <v>16</v>
      </c>
      <c r="E14427" s="0" t="s">
        <v>160</v>
      </c>
      <c r="F14427" s="0" t="n">
        <v>0.02</v>
      </c>
      <c r="G14427" s="0" t="n">
        <v>0.01</v>
      </c>
      <c r="H14427" s="0" t="n">
        <v>0</v>
      </c>
      <c r="I14427" s="0" t="n">
        <v>0</v>
      </c>
      <c r="J14427" s="0" t="n">
        <v>0.03</v>
      </c>
      <c r="N14427" s="0" t="s">
        <v>35</v>
      </c>
      <c r="P14427" s="0" t="n">
        <f aca="false">IF(AND(OR(Dashboard!$B$5="All",D14427=Dashboard!$B$5),OR(Dashboard!$D$5="All",N14427=Dashboard!$D$5),OR(AND(C14427&lt;&gt;"",C14427&gt;=Dashboard!$F$5,C14427&lt;=Dashboard!$H$5),AND(C14427="",Dashboard!$F$5&lt;=1980,Dashboard!$H$5&gt;=2016))),1,0)</f>
        <v>1</v>
      </c>
      <c r="Q14427" s="0" t="n">
        <f aca="false">J14427*P14427+ROW()*0.00000001</f>
        <v>0.03014427</v>
      </c>
    </row>
    <row r="14428" customFormat="false" ht="15" hidden="false" customHeight="false" outlineLevel="0" collapsed="false">
      <c r="A14428" s="0" t="s">
        <v>10445</v>
      </c>
      <c r="B14428" s="0" t="s">
        <v>50</v>
      </c>
      <c r="C14428" s="0" t="n">
        <v>2009</v>
      </c>
      <c r="D14428" s="0" t="s">
        <v>48</v>
      </c>
      <c r="E14428" s="0" t="s">
        <v>3948</v>
      </c>
      <c r="F14428" s="0" t="n">
        <v>0.03</v>
      </c>
      <c r="G14428" s="0" t="n">
        <v>0</v>
      </c>
      <c r="H14428" s="0" t="n">
        <v>0</v>
      </c>
      <c r="I14428" s="0" t="n">
        <v>0</v>
      </c>
      <c r="J14428" s="0" t="n">
        <v>0.03</v>
      </c>
      <c r="M14428" s="0" t="s">
        <v>36</v>
      </c>
      <c r="N14428" s="0" t="s">
        <v>35</v>
      </c>
      <c r="P14428" s="0" t="n">
        <f aca="false">IF(AND(OR(Dashboard!$B$5="All",D14428=Dashboard!$B$5),OR(Dashboard!$D$5="All",N14428=Dashboard!$D$5),OR(AND(C14428&lt;&gt;"",C14428&gt;=Dashboard!$F$5,C14428&lt;=Dashboard!$H$5),AND(C14428="",Dashboard!$F$5&lt;=1980,Dashboard!$H$5&gt;=2016))),1,0)</f>
        <v>1</v>
      </c>
      <c r="Q14428" s="0" t="n">
        <f aca="false">J14428*P14428+ROW()*0.00000001</f>
        <v>0.03014428</v>
      </c>
    </row>
    <row r="14429" customFormat="false" ht="15" hidden="false" customHeight="false" outlineLevel="0" collapsed="false">
      <c r="A14429" s="0" t="s">
        <v>10446</v>
      </c>
      <c r="B14429" s="0" t="s">
        <v>117</v>
      </c>
      <c r="C14429" s="0" t="n">
        <v>1996</v>
      </c>
      <c r="D14429" s="0" t="s">
        <v>71</v>
      </c>
      <c r="E14429" s="0" t="s">
        <v>449</v>
      </c>
      <c r="F14429" s="0" t="n">
        <v>0.02</v>
      </c>
      <c r="G14429" s="0" t="n">
        <v>0.01</v>
      </c>
      <c r="H14429" s="0" t="n">
        <v>0</v>
      </c>
      <c r="I14429" s="0" t="n">
        <v>0</v>
      </c>
      <c r="J14429" s="0" t="n">
        <v>0.03</v>
      </c>
      <c r="N14429" s="0" t="s">
        <v>74</v>
      </c>
      <c r="P14429" s="0" t="n">
        <f aca="false">IF(AND(OR(Dashboard!$B$5="All",D14429=Dashboard!$B$5),OR(Dashboard!$D$5="All",N14429=Dashboard!$D$5),OR(AND(C14429&lt;&gt;"",C14429&gt;=Dashboard!$F$5,C14429&lt;=Dashboard!$H$5),AND(C14429="",Dashboard!$F$5&lt;=1980,Dashboard!$H$5&gt;=2016))),1,0)</f>
        <v>1</v>
      </c>
      <c r="Q14429" s="0" t="n">
        <f aca="false">J14429*P14429+ROW()*0.00000001</f>
        <v>0.03014429</v>
      </c>
    </row>
    <row r="14430" customFormat="false" ht="15" hidden="false" customHeight="false" outlineLevel="0" collapsed="false">
      <c r="A14430" s="0" t="s">
        <v>9894</v>
      </c>
      <c r="B14430" s="0" t="s">
        <v>64</v>
      </c>
      <c r="C14430" s="0" t="n">
        <v>2010</v>
      </c>
      <c r="D14430" s="0" t="s">
        <v>114</v>
      </c>
      <c r="E14430" s="0" t="s">
        <v>7521</v>
      </c>
      <c r="F14430" s="0" t="n">
        <v>0</v>
      </c>
      <c r="G14430" s="0" t="n">
        <v>0</v>
      </c>
      <c r="H14430" s="0" t="n">
        <v>0.03</v>
      </c>
      <c r="I14430" s="0" t="n">
        <v>0</v>
      </c>
      <c r="J14430" s="0" t="n">
        <v>0.03</v>
      </c>
      <c r="N14430" s="0" t="s">
        <v>66</v>
      </c>
      <c r="P14430" s="0" t="n">
        <f aca="false">IF(AND(OR(Dashboard!$B$5="All",D14430=Dashboard!$B$5),OR(Dashboard!$D$5="All",N14430=Dashboard!$D$5),OR(AND(C14430&lt;&gt;"",C14430&gt;=Dashboard!$F$5,C14430&lt;=Dashboard!$H$5),AND(C14430="",Dashboard!$F$5&lt;=1980,Dashboard!$H$5&gt;=2016))),1,0)</f>
        <v>1</v>
      </c>
      <c r="Q14430" s="0" t="n">
        <f aca="false">J14430*P14430+ROW()*0.00000001</f>
        <v>0.0301443</v>
      </c>
    </row>
    <row r="14431" customFormat="false" ht="15" hidden="false" customHeight="false" outlineLevel="0" collapsed="false">
      <c r="A14431" s="0" t="s">
        <v>10447</v>
      </c>
      <c r="B14431" s="0" t="s">
        <v>78</v>
      </c>
      <c r="C14431" s="0" t="n">
        <v>1996</v>
      </c>
      <c r="D14431" s="0" t="s">
        <v>52</v>
      </c>
      <c r="E14431" s="0" t="s">
        <v>10448</v>
      </c>
      <c r="F14431" s="0" t="n">
        <v>0</v>
      </c>
      <c r="G14431" s="0" t="n">
        <v>0</v>
      </c>
      <c r="H14431" s="0" t="n">
        <v>0.03</v>
      </c>
      <c r="I14431" s="0" t="n">
        <v>0</v>
      </c>
      <c r="J14431" s="0" t="n">
        <v>0.03</v>
      </c>
      <c r="N14431" s="0" t="s">
        <v>35</v>
      </c>
      <c r="P14431" s="0" t="n">
        <f aca="false">IF(AND(OR(Dashboard!$B$5="All",D14431=Dashboard!$B$5),OR(Dashboard!$D$5="All",N14431=Dashboard!$D$5),OR(AND(C14431&lt;&gt;"",C14431&gt;=Dashboard!$F$5,C14431&lt;=Dashboard!$H$5),AND(C14431="",Dashboard!$F$5&lt;=1980,Dashboard!$H$5&gt;=2016))),1,0)</f>
        <v>1</v>
      </c>
      <c r="Q14431" s="0" t="n">
        <f aca="false">J14431*P14431+ROW()*0.00000001</f>
        <v>0.03014431</v>
      </c>
    </row>
    <row r="14432" customFormat="false" ht="15" hidden="false" customHeight="false" outlineLevel="0" collapsed="false">
      <c r="A14432" s="0" t="s">
        <v>2227</v>
      </c>
      <c r="B14432" s="0" t="s">
        <v>152</v>
      </c>
      <c r="C14432" s="0" t="n">
        <v>2012</v>
      </c>
      <c r="D14432" s="0" t="s">
        <v>114</v>
      </c>
      <c r="E14432" s="0" t="s">
        <v>2228</v>
      </c>
      <c r="F14432" s="0" t="n">
        <v>0</v>
      </c>
      <c r="G14432" s="0" t="n">
        <v>0.03</v>
      </c>
      <c r="H14432" s="0" t="n">
        <v>0</v>
      </c>
      <c r="I14432" s="0" t="n">
        <v>0.01</v>
      </c>
      <c r="J14432" s="0" t="n">
        <v>0.03</v>
      </c>
      <c r="N14432" s="0" t="s">
        <v>152</v>
      </c>
      <c r="P14432" s="0" t="n">
        <f aca="false">IF(AND(OR(Dashboard!$B$5="All",D14432=Dashboard!$B$5),OR(Dashboard!$D$5="All",N14432=Dashboard!$D$5),OR(AND(C14432&lt;&gt;"",C14432&gt;=Dashboard!$F$5,C14432&lt;=Dashboard!$H$5),AND(C14432="",Dashboard!$F$5&lt;=1980,Dashboard!$H$5&gt;=2016))),1,0)</f>
        <v>1</v>
      </c>
      <c r="Q14432" s="0" t="n">
        <f aca="false">J14432*P14432+ROW()*0.00000001</f>
        <v>0.03014432</v>
      </c>
    </row>
    <row r="14433" customFormat="false" ht="15" hidden="false" customHeight="false" outlineLevel="0" collapsed="false">
      <c r="A14433" s="0" t="s">
        <v>10449</v>
      </c>
      <c r="B14433" s="0" t="s">
        <v>851</v>
      </c>
      <c r="C14433" s="0" t="n">
        <v>2014</v>
      </c>
      <c r="D14433" s="0" t="s">
        <v>71</v>
      </c>
      <c r="E14433" s="0" t="s">
        <v>7278</v>
      </c>
      <c r="F14433" s="0" t="n">
        <v>0.02</v>
      </c>
      <c r="G14433" s="0" t="n">
        <v>0.01</v>
      </c>
      <c r="H14433" s="0" t="n">
        <v>0</v>
      </c>
      <c r="I14433" s="0" t="n">
        <v>0.01</v>
      </c>
      <c r="J14433" s="0" t="n">
        <v>0.03</v>
      </c>
      <c r="N14433" s="0" t="s">
        <v>74</v>
      </c>
      <c r="P14433" s="0" t="n">
        <f aca="false">IF(AND(OR(Dashboard!$B$5="All",D14433=Dashboard!$B$5),OR(Dashboard!$D$5="All",N14433=Dashboard!$D$5),OR(AND(C14433&lt;&gt;"",C14433&gt;=Dashboard!$F$5,C14433&lt;=Dashboard!$H$5),AND(C14433="",Dashboard!$F$5&lt;=1980,Dashboard!$H$5&gt;=2016))),1,0)</f>
        <v>1</v>
      </c>
      <c r="Q14433" s="0" t="n">
        <f aca="false">J14433*P14433+ROW()*0.00000001</f>
        <v>0.03014433</v>
      </c>
    </row>
    <row r="14434" customFormat="false" ht="15" hidden="false" customHeight="false" outlineLevel="0" collapsed="false">
      <c r="A14434" s="0" t="s">
        <v>6087</v>
      </c>
      <c r="B14434" s="0" t="s">
        <v>186</v>
      </c>
      <c r="C14434" s="0" t="n">
        <v>2003</v>
      </c>
      <c r="D14434" s="0" t="s">
        <v>71</v>
      </c>
      <c r="E14434" s="0" t="s">
        <v>649</v>
      </c>
      <c r="F14434" s="0" t="n">
        <v>0.02</v>
      </c>
      <c r="G14434" s="0" t="n">
        <v>0.01</v>
      </c>
      <c r="H14434" s="0" t="n">
        <v>0</v>
      </c>
      <c r="I14434" s="0" t="n">
        <v>0</v>
      </c>
      <c r="J14434" s="0" t="n">
        <v>0.03</v>
      </c>
      <c r="K14434" s="0" t="n">
        <v>64</v>
      </c>
      <c r="M14434" s="0" t="s">
        <v>73</v>
      </c>
      <c r="N14434" s="0" t="s">
        <v>35</v>
      </c>
      <c r="O14434" s="0" t="s">
        <v>67</v>
      </c>
      <c r="P14434" s="0" t="n">
        <f aca="false">IF(AND(OR(Dashboard!$B$5="All",D14434=Dashboard!$B$5),OR(Dashboard!$D$5="All",N14434=Dashboard!$D$5),OR(AND(C14434&lt;&gt;"",C14434&gt;=Dashboard!$F$5,C14434&lt;=Dashboard!$H$5),AND(C14434="",Dashboard!$F$5&lt;=1980,Dashboard!$H$5&gt;=2016))),1,0)</f>
        <v>1</v>
      </c>
      <c r="Q14434" s="0" t="n">
        <f aca="false">J14434*P14434+ROW()*0.00000001</f>
        <v>0.03014434</v>
      </c>
    </row>
    <row r="14435" customFormat="false" ht="15" hidden="false" customHeight="false" outlineLevel="0" collapsed="false">
      <c r="A14435" s="0" t="s">
        <v>10450</v>
      </c>
      <c r="B14435" s="0" t="s">
        <v>164</v>
      </c>
      <c r="C14435" s="0" t="n">
        <v>2006</v>
      </c>
      <c r="D14435" s="0" t="s">
        <v>46</v>
      </c>
      <c r="E14435" s="0" t="s">
        <v>328</v>
      </c>
      <c r="F14435" s="0" t="n">
        <v>0.03</v>
      </c>
      <c r="G14435" s="0" t="n">
        <v>0</v>
      </c>
      <c r="H14435" s="0" t="n">
        <v>0</v>
      </c>
      <c r="I14435" s="0" t="n">
        <v>0</v>
      </c>
      <c r="J14435" s="0" t="n">
        <v>0.03</v>
      </c>
      <c r="K14435" s="0" t="n">
        <v>58</v>
      </c>
      <c r="L14435" s="0" t="n">
        <v>6.1</v>
      </c>
      <c r="M14435" s="0" t="s">
        <v>125</v>
      </c>
      <c r="N14435" s="0" t="s">
        <v>74</v>
      </c>
      <c r="O14435" s="0" t="s">
        <v>53</v>
      </c>
      <c r="P14435" s="0" t="n">
        <f aca="false">IF(AND(OR(Dashboard!$B$5="All",D14435=Dashboard!$B$5),OR(Dashboard!$D$5="All",N14435=Dashboard!$D$5),OR(AND(C14435&lt;&gt;"",C14435&gt;=Dashboard!$F$5,C14435&lt;=Dashboard!$H$5),AND(C14435="",Dashboard!$F$5&lt;=1980,Dashboard!$H$5&gt;=2016))),1,0)</f>
        <v>1</v>
      </c>
      <c r="Q14435" s="0" t="n">
        <f aca="false">J14435*P14435+ROW()*0.00000001</f>
        <v>0.03014435</v>
      </c>
    </row>
    <row r="14436" customFormat="false" ht="15" hidden="false" customHeight="false" outlineLevel="0" collapsed="false">
      <c r="A14436" s="0" t="s">
        <v>10451</v>
      </c>
      <c r="B14436" s="0" t="s">
        <v>152</v>
      </c>
      <c r="C14436" s="0" t="n">
        <v>2007</v>
      </c>
      <c r="D14436" s="0" t="s">
        <v>246</v>
      </c>
      <c r="E14436" s="0" t="s">
        <v>6672</v>
      </c>
      <c r="F14436" s="0" t="n">
        <v>0</v>
      </c>
      <c r="G14436" s="0" t="n">
        <v>0.03</v>
      </c>
      <c r="H14436" s="0" t="n">
        <v>0</v>
      </c>
      <c r="I14436" s="0" t="n">
        <v>0</v>
      </c>
      <c r="J14436" s="0" t="n">
        <v>0.03</v>
      </c>
      <c r="K14436" s="0" t="n">
        <v>62</v>
      </c>
      <c r="L14436" s="0" t="n">
        <v>3.3</v>
      </c>
      <c r="M14436" s="0" t="s">
        <v>103</v>
      </c>
      <c r="N14436" s="0" t="s">
        <v>152</v>
      </c>
      <c r="O14436" s="0" t="s">
        <v>67</v>
      </c>
      <c r="P14436" s="0" t="n">
        <f aca="false">IF(AND(OR(Dashboard!$B$5="All",D14436=Dashboard!$B$5),OR(Dashboard!$D$5="All",N14436=Dashboard!$D$5),OR(AND(C14436&lt;&gt;"",C14436&gt;=Dashboard!$F$5,C14436&lt;=Dashboard!$H$5),AND(C14436="",Dashboard!$F$5&lt;=1980,Dashboard!$H$5&gt;=2016))),1,0)</f>
        <v>1</v>
      </c>
      <c r="Q14436" s="0" t="n">
        <f aca="false">J14436*P14436+ROW()*0.00000001</f>
        <v>0.03014436</v>
      </c>
    </row>
    <row r="14437" customFormat="false" ht="15" hidden="false" customHeight="false" outlineLevel="0" collapsed="false">
      <c r="A14437" s="0" t="s">
        <v>9161</v>
      </c>
      <c r="B14437" s="0" t="s">
        <v>70</v>
      </c>
      <c r="C14437" s="0" t="n">
        <v>2012</v>
      </c>
      <c r="D14437" s="0" t="s">
        <v>71</v>
      </c>
      <c r="E14437" s="0" t="s">
        <v>195</v>
      </c>
      <c r="F14437" s="0" t="n">
        <v>0</v>
      </c>
      <c r="G14437" s="0" t="n">
        <v>0.02</v>
      </c>
      <c r="H14437" s="0" t="n">
        <v>0</v>
      </c>
      <c r="I14437" s="0" t="n">
        <v>0.01</v>
      </c>
      <c r="J14437" s="0" t="n">
        <v>0.03</v>
      </c>
      <c r="L14437" s="0" t="n">
        <v>7.8</v>
      </c>
      <c r="M14437" s="0" t="s">
        <v>103</v>
      </c>
      <c r="N14437" s="0" t="s">
        <v>74</v>
      </c>
      <c r="P14437" s="0" t="n">
        <f aca="false">IF(AND(OR(Dashboard!$B$5="All",D14437=Dashboard!$B$5),OR(Dashboard!$D$5="All",N14437=Dashboard!$D$5),OR(AND(C14437&lt;&gt;"",C14437&gt;=Dashboard!$F$5,C14437&lt;=Dashboard!$H$5),AND(C14437="",Dashboard!$F$5&lt;=1980,Dashboard!$H$5&gt;=2016))),1,0)</f>
        <v>1</v>
      </c>
      <c r="Q14437" s="0" t="n">
        <f aca="false">J14437*P14437+ROW()*0.00000001</f>
        <v>0.03014437</v>
      </c>
    </row>
    <row r="14438" customFormat="false" ht="15" hidden="false" customHeight="false" outlineLevel="0" collapsed="false">
      <c r="A14438" s="0" t="s">
        <v>10452</v>
      </c>
      <c r="B14438" s="0" t="s">
        <v>851</v>
      </c>
      <c r="C14438" s="0" t="n">
        <v>2015</v>
      </c>
      <c r="D14438" s="0" t="s">
        <v>114</v>
      </c>
      <c r="E14438" s="0" t="s">
        <v>10453</v>
      </c>
      <c r="F14438" s="0" t="n">
        <v>0</v>
      </c>
      <c r="G14438" s="0" t="n">
        <v>0</v>
      </c>
      <c r="H14438" s="0" t="n">
        <v>0.03</v>
      </c>
      <c r="I14438" s="0" t="n">
        <v>0</v>
      </c>
      <c r="J14438" s="0" t="n">
        <v>0.03</v>
      </c>
      <c r="N14438" s="0" t="s">
        <v>74</v>
      </c>
      <c r="P14438" s="0" t="n">
        <f aca="false">IF(AND(OR(Dashboard!$B$5="All",D14438=Dashboard!$B$5),OR(Dashboard!$D$5="All",N14438=Dashboard!$D$5),OR(AND(C14438&lt;&gt;"",C14438&gt;=Dashboard!$F$5,C14438&lt;=Dashboard!$H$5),AND(C14438="",Dashboard!$F$5&lt;=1980,Dashboard!$H$5&gt;=2016))),1,0)</f>
        <v>1</v>
      </c>
      <c r="Q14438" s="0" t="n">
        <f aca="false">J14438*P14438+ROW()*0.00000001</f>
        <v>0.03014438</v>
      </c>
    </row>
    <row r="14439" customFormat="false" ht="15" hidden="false" customHeight="false" outlineLevel="0" collapsed="false">
      <c r="A14439" s="0" t="s">
        <v>7248</v>
      </c>
      <c r="B14439" s="0" t="s">
        <v>186</v>
      </c>
      <c r="C14439" s="0" t="n">
        <v>2002</v>
      </c>
      <c r="D14439" s="0" t="s">
        <v>41</v>
      </c>
      <c r="E14439" s="0" t="s">
        <v>142</v>
      </c>
      <c r="F14439" s="0" t="n">
        <v>0.02</v>
      </c>
      <c r="G14439" s="0" t="n">
        <v>0.01</v>
      </c>
      <c r="H14439" s="0" t="n">
        <v>0</v>
      </c>
      <c r="I14439" s="0" t="n">
        <v>0</v>
      </c>
      <c r="J14439" s="0" t="n">
        <v>0.03</v>
      </c>
      <c r="K14439" s="0" t="n">
        <v>72</v>
      </c>
      <c r="L14439" s="0" t="n">
        <v>7.8</v>
      </c>
      <c r="M14439" s="0" t="s">
        <v>36</v>
      </c>
      <c r="N14439" s="0" t="s">
        <v>35</v>
      </c>
      <c r="O14439" s="0" t="s">
        <v>37</v>
      </c>
      <c r="P14439" s="0" t="n">
        <f aca="false">IF(AND(OR(Dashboard!$B$5="All",D14439=Dashboard!$B$5),OR(Dashboard!$D$5="All",N14439=Dashboard!$D$5),OR(AND(C14439&lt;&gt;"",C14439&gt;=Dashboard!$F$5,C14439&lt;=Dashboard!$H$5),AND(C14439="",Dashboard!$F$5&lt;=1980,Dashboard!$H$5&gt;=2016))),1,0)</f>
        <v>1</v>
      </c>
      <c r="Q14439" s="0" t="n">
        <f aca="false">J14439*P14439+ROW()*0.00000001</f>
        <v>0.03014439</v>
      </c>
    </row>
    <row r="14440" customFormat="false" ht="15" hidden="false" customHeight="false" outlineLevel="0" collapsed="false">
      <c r="A14440" s="0" t="s">
        <v>10454</v>
      </c>
      <c r="B14440" s="0" t="s">
        <v>64</v>
      </c>
      <c r="C14440" s="0" t="n">
        <v>2009</v>
      </c>
      <c r="D14440" s="0" t="s">
        <v>56</v>
      </c>
      <c r="E14440" s="0" t="s">
        <v>7584</v>
      </c>
      <c r="F14440" s="0" t="n">
        <v>0</v>
      </c>
      <c r="G14440" s="0" t="n">
        <v>0</v>
      </c>
      <c r="H14440" s="0" t="n">
        <v>0.03</v>
      </c>
      <c r="I14440" s="0" t="n">
        <v>0</v>
      </c>
      <c r="J14440" s="0" t="n">
        <v>0.03</v>
      </c>
      <c r="N14440" s="0" t="s">
        <v>66</v>
      </c>
      <c r="P14440" s="0" t="n">
        <f aca="false">IF(AND(OR(Dashboard!$B$5="All",D14440=Dashboard!$B$5),OR(Dashboard!$D$5="All",N14440=Dashboard!$D$5),OR(AND(C14440&lt;&gt;"",C14440&gt;=Dashboard!$F$5,C14440&lt;=Dashboard!$H$5),AND(C14440="",Dashboard!$F$5&lt;=1980,Dashboard!$H$5&gt;=2016))),1,0)</f>
        <v>1</v>
      </c>
      <c r="Q14440" s="0" t="n">
        <f aca="false">J14440*P14440+ROW()*0.00000001</f>
        <v>0.0301444</v>
      </c>
    </row>
    <row r="14441" customFormat="false" ht="15" hidden="false" customHeight="false" outlineLevel="0" collapsed="false">
      <c r="A14441" s="0" t="s">
        <v>5264</v>
      </c>
      <c r="B14441" s="0" t="s">
        <v>873</v>
      </c>
      <c r="C14441" s="0" t="n">
        <v>1998</v>
      </c>
      <c r="D14441" s="0" t="s">
        <v>102</v>
      </c>
      <c r="E14441" s="0" t="s">
        <v>211</v>
      </c>
      <c r="F14441" s="0" t="n">
        <v>0</v>
      </c>
      <c r="G14441" s="0" t="n">
        <v>0</v>
      </c>
      <c r="H14441" s="0" t="n">
        <v>0.03</v>
      </c>
      <c r="I14441" s="0" t="n">
        <v>0</v>
      </c>
      <c r="J14441" s="0" t="n">
        <v>0.03</v>
      </c>
      <c r="N14441" s="0" t="s">
        <v>154</v>
      </c>
      <c r="P14441" s="0" t="n">
        <f aca="false">IF(AND(OR(Dashboard!$B$5="All",D14441=Dashboard!$B$5),OR(Dashboard!$D$5="All",N14441=Dashboard!$D$5),OR(AND(C14441&lt;&gt;"",C14441&gt;=Dashboard!$F$5,C14441&lt;=Dashboard!$H$5),AND(C14441="",Dashboard!$F$5&lt;=1980,Dashboard!$H$5&gt;=2016))),1,0)</f>
        <v>1</v>
      </c>
      <c r="Q14441" s="0" t="n">
        <f aca="false">J14441*P14441+ROW()*0.00000001</f>
        <v>0.03014441</v>
      </c>
    </row>
    <row r="14442" customFormat="false" ht="15" hidden="false" customHeight="false" outlineLevel="0" collapsed="false">
      <c r="A14442" s="0" t="s">
        <v>10455</v>
      </c>
      <c r="B14442" s="0" t="s">
        <v>164</v>
      </c>
      <c r="C14442" s="0" t="n">
        <v>2013</v>
      </c>
      <c r="D14442" s="0" t="s">
        <v>114</v>
      </c>
      <c r="E14442" s="0" t="s">
        <v>328</v>
      </c>
      <c r="F14442" s="0" t="n">
        <v>0</v>
      </c>
      <c r="G14442" s="0" t="n">
        <v>0</v>
      </c>
      <c r="H14442" s="0" t="n">
        <v>0.03</v>
      </c>
      <c r="I14442" s="0" t="n">
        <v>0</v>
      </c>
      <c r="J14442" s="0" t="n">
        <v>0.03</v>
      </c>
      <c r="N14442" s="0" t="s">
        <v>74</v>
      </c>
      <c r="P14442" s="0" t="n">
        <f aca="false">IF(AND(OR(Dashboard!$B$5="All",D14442=Dashboard!$B$5),OR(Dashboard!$D$5="All",N14442=Dashboard!$D$5),OR(AND(C14442&lt;&gt;"",C14442&gt;=Dashboard!$F$5,C14442&lt;=Dashboard!$H$5),AND(C14442="",Dashboard!$F$5&lt;=1980,Dashboard!$H$5&gt;=2016))),1,0)</f>
        <v>1</v>
      </c>
      <c r="Q14442" s="0" t="n">
        <f aca="false">J14442*P14442+ROW()*0.00000001</f>
        <v>0.03014442</v>
      </c>
    </row>
    <row r="14443" customFormat="false" ht="15" hidden="false" customHeight="false" outlineLevel="0" collapsed="false">
      <c r="A14443" s="0" t="s">
        <v>8850</v>
      </c>
      <c r="B14443" s="0" t="s">
        <v>873</v>
      </c>
      <c r="C14443" s="0" t="n">
        <v>1998</v>
      </c>
      <c r="D14443" s="0" t="s">
        <v>246</v>
      </c>
      <c r="E14443" s="0" t="s">
        <v>8851</v>
      </c>
      <c r="F14443" s="0" t="n">
        <v>0</v>
      </c>
      <c r="G14443" s="0" t="n">
        <v>0</v>
      </c>
      <c r="H14443" s="0" t="n">
        <v>0.03</v>
      </c>
      <c r="I14443" s="0" t="n">
        <v>0</v>
      </c>
      <c r="J14443" s="0" t="n">
        <v>0.03</v>
      </c>
      <c r="N14443" s="0" t="s">
        <v>154</v>
      </c>
      <c r="P14443" s="0" t="n">
        <f aca="false">IF(AND(OR(Dashboard!$B$5="All",D14443=Dashboard!$B$5),OR(Dashboard!$D$5="All",N14443=Dashboard!$D$5),OR(AND(C14443&lt;&gt;"",C14443&gt;=Dashboard!$F$5,C14443&lt;=Dashboard!$H$5),AND(C14443="",Dashboard!$F$5&lt;=1980,Dashboard!$H$5&gt;=2016))),1,0)</f>
        <v>1</v>
      </c>
      <c r="Q14443" s="0" t="n">
        <f aca="false">J14443*P14443+ROW()*0.00000001</f>
        <v>0.03014443</v>
      </c>
    </row>
    <row r="14444" customFormat="false" ht="15" hidden="false" customHeight="false" outlineLevel="0" collapsed="false">
      <c r="A14444" s="0" t="s">
        <v>1917</v>
      </c>
      <c r="B14444" s="0" t="s">
        <v>85</v>
      </c>
      <c r="C14444" s="0" t="n">
        <v>2003</v>
      </c>
      <c r="D14444" s="0" t="s">
        <v>41</v>
      </c>
      <c r="E14444" s="0" t="s">
        <v>1551</v>
      </c>
      <c r="F14444" s="0" t="n">
        <v>0.02</v>
      </c>
      <c r="G14444" s="0" t="n">
        <v>0.01</v>
      </c>
      <c r="H14444" s="0" t="n">
        <v>0</v>
      </c>
      <c r="I14444" s="0" t="n">
        <v>0</v>
      </c>
      <c r="J14444" s="0" t="n">
        <v>0.03</v>
      </c>
      <c r="N14444" s="0" t="s">
        <v>35</v>
      </c>
      <c r="P14444" s="0" t="n">
        <f aca="false">IF(AND(OR(Dashboard!$B$5="All",D14444=Dashboard!$B$5),OR(Dashboard!$D$5="All",N14444=Dashboard!$D$5),OR(AND(C14444&lt;&gt;"",C14444&gt;=Dashboard!$F$5,C14444&lt;=Dashboard!$H$5),AND(C14444="",Dashboard!$F$5&lt;=1980,Dashboard!$H$5&gt;=2016))),1,0)</f>
        <v>1</v>
      </c>
      <c r="Q14444" s="0" t="n">
        <f aca="false">J14444*P14444+ROW()*0.00000001</f>
        <v>0.03014444</v>
      </c>
    </row>
    <row r="14445" customFormat="false" ht="15" hidden="false" customHeight="false" outlineLevel="0" collapsed="false">
      <c r="A14445" s="0" t="s">
        <v>9331</v>
      </c>
      <c r="B14445" s="0" t="s">
        <v>85</v>
      </c>
      <c r="C14445" s="0" t="n">
        <v>2003</v>
      </c>
      <c r="D14445" s="0" t="s">
        <v>16</v>
      </c>
      <c r="E14445" s="0" t="s">
        <v>9332</v>
      </c>
      <c r="F14445" s="0" t="n">
        <v>0.02</v>
      </c>
      <c r="G14445" s="0" t="n">
        <v>0.01</v>
      </c>
      <c r="H14445" s="0" t="n">
        <v>0</v>
      </c>
      <c r="I14445" s="0" t="n">
        <v>0</v>
      </c>
      <c r="J14445" s="0" t="n">
        <v>0.03</v>
      </c>
      <c r="K14445" s="0" t="n">
        <v>35</v>
      </c>
      <c r="M14445" s="0" t="s">
        <v>36</v>
      </c>
      <c r="N14445" s="0" t="s">
        <v>35</v>
      </c>
      <c r="O14445" s="0" t="s">
        <v>177</v>
      </c>
      <c r="P14445" s="0" t="n">
        <f aca="false">IF(AND(OR(Dashboard!$B$5="All",D14445=Dashboard!$B$5),OR(Dashboard!$D$5="All",N14445=Dashboard!$D$5),OR(AND(C14445&lt;&gt;"",C14445&gt;=Dashboard!$F$5,C14445&lt;=Dashboard!$H$5),AND(C14445="",Dashboard!$F$5&lt;=1980,Dashboard!$H$5&gt;=2016))),1,0)</f>
        <v>1</v>
      </c>
      <c r="Q14445" s="0" t="n">
        <f aca="false">J14445*P14445+ROW()*0.00000001</f>
        <v>0.03014445</v>
      </c>
    </row>
    <row r="14446" customFormat="false" ht="15" hidden="false" customHeight="false" outlineLevel="0" collapsed="false">
      <c r="A14446" s="0" t="s">
        <v>10456</v>
      </c>
      <c r="B14446" s="0" t="s">
        <v>164</v>
      </c>
      <c r="C14446" s="0" t="n">
        <v>2013</v>
      </c>
      <c r="D14446" s="0" t="s">
        <v>114</v>
      </c>
      <c r="E14446" s="0" t="s">
        <v>6975</v>
      </c>
      <c r="F14446" s="0" t="n">
        <v>0</v>
      </c>
      <c r="G14446" s="0" t="n">
        <v>0</v>
      </c>
      <c r="H14446" s="0" t="n">
        <v>0.03</v>
      </c>
      <c r="I14446" s="0" t="n">
        <v>0</v>
      </c>
      <c r="J14446" s="0" t="n">
        <v>0.03</v>
      </c>
      <c r="N14446" s="0" t="s">
        <v>74</v>
      </c>
      <c r="P14446" s="0" t="n">
        <f aca="false">IF(AND(OR(Dashboard!$B$5="All",D14446=Dashboard!$B$5),OR(Dashboard!$D$5="All",N14446=Dashboard!$D$5),OR(AND(C14446&lt;&gt;"",C14446&gt;=Dashboard!$F$5,C14446&lt;=Dashboard!$H$5),AND(C14446="",Dashboard!$F$5&lt;=1980,Dashboard!$H$5&gt;=2016))),1,0)</f>
        <v>1</v>
      </c>
      <c r="Q14446" s="0" t="n">
        <f aca="false">J14446*P14446+ROW()*0.00000001</f>
        <v>0.03014446</v>
      </c>
    </row>
    <row r="14447" customFormat="false" ht="15" hidden="false" customHeight="false" outlineLevel="0" collapsed="false">
      <c r="A14447" s="0" t="s">
        <v>10457</v>
      </c>
      <c r="B14447" s="0" t="s">
        <v>50</v>
      </c>
      <c r="C14447" s="0" t="n">
        <v>2006</v>
      </c>
      <c r="D14447" s="0" t="s">
        <v>16</v>
      </c>
      <c r="E14447" s="0" t="s">
        <v>1894</v>
      </c>
      <c r="F14447" s="0" t="n">
        <v>0.03</v>
      </c>
      <c r="G14447" s="0" t="n">
        <v>0</v>
      </c>
      <c r="H14447" s="0" t="n">
        <v>0</v>
      </c>
      <c r="I14447" s="0" t="n">
        <v>0</v>
      </c>
      <c r="J14447" s="0" t="n">
        <v>0.03</v>
      </c>
      <c r="K14447" s="0" t="n">
        <v>59</v>
      </c>
      <c r="M14447" s="0" t="s">
        <v>36</v>
      </c>
      <c r="N14447" s="0" t="s">
        <v>35</v>
      </c>
      <c r="O14447" s="0" t="s">
        <v>53</v>
      </c>
      <c r="P14447" s="0" t="n">
        <f aca="false">IF(AND(OR(Dashboard!$B$5="All",D14447=Dashboard!$B$5),OR(Dashboard!$D$5="All",N14447=Dashboard!$D$5),OR(AND(C14447&lt;&gt;"",C14447&gt;=Dashboard!$F$5,C14447&lt;=Dashboard!$H$5),AND(C14447="",Dashboard!$F$5&lt;=1980,Dashboard!$H$5&gt;=2016))),1,0)</f>
        <v>1</v>
      </c>
      <c r="Q14447" s="0" t="n">
        <f aca="false">J14447*P14447+ROW()*0.00000001</f>
        <v>0.03014447</v>
      </c>
    </row>
    <row r="14448" customFormat="false" ht="15" hidden="false" customHeight="false" outlineLevel="0" collapsed="false">
      <c r="A14448" s="0" t="s">
        <v>10458</v>
      </c>
      <c r="B14448" s="0" t="s">
        <v>152</v>
      </c>
      <c r="C14448" s="0" t="n">
        <v>2009</v>
      </c>
      <c r="D14448" s="0" t="s">
        <v>246</v>
      </c>
      <c r="E14448" s="0" t="s">
        <v>195</v>
      </c>
      <c r="F14448" s="0" t="n">
        <v>0.01</v>
      </c>
      <c r="G14448" s="0" t="n">
        <v>0.02</v>
      </c>
      <c r="H14448" s="0" t="n">
        <v>0</v>
      </c>
      <c r="I14448" s="0" t="n">
        <v>0</v>
      </c>
      <c r="J14448" s="0" t="n">
        <v>0.03</v>
      </c>
      <c r="K14448" s="0" t="n">
        <v>80</v>
      </c>
      <c r="L14448" s="0" t="n">
        <v>8.1</v>
      </c>
      <c r="M14448" s="0" t="s">
        <v>73</v>
      </c>
      <c r="N14448" s="0" t="s">
        <v>152</v>
      </c>
      <c r="O14448" s="0" t="s">
        <v>37</v>
      </c>
      <c r="P14448" s="0" t="n">
        <f aca="false">IF(AND(OR(Dashboard!$B$5="All",D14448=Dashboard!$B$5),OR(Dashboard!$D$5="All",N14448=Dashboard!$D$5),OR(AND(C14448&lt;&gt;"",C14448&gt;=Dashboard!$F$5,C14448&lt;=Dashboard!$H$5),AND(C14448="",Dashboard!$F$5&lt;=1980,Dashboard!$H$5&gt;=2016))),1,0)</f>
        <v>1</v>
      </c>
      <c r="Q14448" s="0" t="n">
        <f aca="false">J14448*P14448+ROW()*0.00000001</f>
        <v>0.03014448</v>
      </c>
    </row>
    <row r="14449" customFormat="false" ht="15" hidden="false" customHeight="false" outlineLevel="0" collapsed="false">
      <c r="A14449" s="0" t="s">
        <v>10459</v>
      </c>
      <c r="B14449" s="0" t="s">
        <v>33</v>
      </c>
      <c r="C14449" s="0" t="n">
        <v>2007</v>
      </c>
      <c r="D14449" s="0" t="s">
        <v>46</v>
      </c>
      <c r="E14449" s="0" t="s">
        <v>35</v>
      </c>
      <c r="F14449" s="0" t="n">
        <v>0</v>
      </c>
      <c r="G14449" s="0" t="n">
        <v>0</v>
      </c>
      <c r="H14449" s="0" t="n">
        <v>0.03</v>
      </c>
      <c r="I14449" s="0" t="n">
        <v>0</v>
      </c>
      <c r="J14449" s="0" t="n">
        <v>0.03</v>
      </c>
      <c r="N14449" s="0" t="s">
        <v>35</v>
      </c>
      <c r="P14449" s="0" t="n">
        <f aca="false">IF(AND(OR(Dashboard!$B$5="All",D14449=Dashboard!$B$5),OR(Dashboard!$D$5="All",N14449=Dashboard!$D$5),OR(AND(C14449&lt;&gt;"",C14449&gt;=Dashboard!$F$5,C14449&lt;=Dashboard!$H$5),AND(C14449="",Dashboard!$F$5&lt;=1980,Dashboard!$H$5&gt;=2016))),1,0)</f>
        <v>1</v>
      </c>
      <c r="Q14449" s="0" t="n">
        <f aca="false">J14449*P14449+ROW()*0.00000001</f>
        <v>0.03014449</v>
      </c>
    </row>
    <row r="14450" customFormat="false" ht="15" hidden="false" customHeight="false" outlineLevel="0" collapsed="false">
      <c r="A14450" s="0" t="s">
        <v>10460</v>
      </c>
      <c r="B14450" s="0" t="s">
        <v>164</v>
      </c>
      <c r="D14450" s="0" t="s">
        <v>71</v>
      </c>
      <c r="E14450" s="0" t="s">
        <v>520</v>
      </c>
      <c r="F14450" s="0" t="n">
        <v>0</v>
      </c>
      <c r="G14450" s="0" t="n">
        <v>0</v>
      </c>
      <c r="H14450" s="0" t="n">
        <v>0.03</v>
      </c>
      <c r="I14450" s="0" t="n">
        <v>0</v>
      </c>
      <c r="J14450" s="0" t="n">
        <v>0.03</v>
      </c>
      <c r="N14450" s="0" t="s">
        <v>74</v>
      </c>
      <c r="P14450" s="0" t="n">
        <f aca="false">IF(AND(OR(Dashboard!$B$5="All",D14450=Dashboard!$B$5),OR(Dashboard!$D$5="All",N14450=Dashboard!$D$5),OR(AND(C14450&lt;&gt;"",C14450&gt;=Dashboard!$F$5,C14450&lt;=Dashboard!$H$5),AND(C14450="",Dashboard!$F$5&lt;=1980,Dashboard!$H$5&gt;=2016))),1,0)</f>
        <v>1</v>
      </c>
      <c r="Q14450" s="0" t="n">
        <f aca="false">J14450*P14450+ROW()*0.00000001</f>
        <v>0.0301445</v>
      </c>
    </row>
    <row r="14451" customFormat="false" ht="15" hidden="false" customHeight="false" outlineLevel="0" collapsed="false">
      <c r="A14451" s="0" t="s">
        <v>10461</v>
      </c>
      <c r="B14451" s="0" t="s">
        <v>851</v>
      </c>
      <c r="C14451" s="0" t="n">
        <v>2015</v>
      </c>
      <c r="D14451" s="0" t="s">
        <v>71</v>
      </c>
      <c r="E14451" s="0" t="s">
        <v>6975</v>
      </c>
      <c r="F14451" s="0" t="n">
        <v>0</v>
      </c>
      <c r="G14451" s="0" t="n">
        <v>0</v>
      </c>
      <c r="H14451" s="0" t="n">
        <v>0.03</v>
      </c>
      <c r="I14451" s="0" t="n">
        <v>0</v>
      </c>
      <c r="J14451" s="0" t="n">
        <v>0.03</v>
      </c>
      <c r="N14451" s="0" t="s">
        <v>74</v>
      </c>
      <c r="P14451" s="0" t="n">
        <f aca="false">IF(AND(OR(Dashboard!$B$5="All",D14451=Dashboard!$B$5),OR(Dashboard!$D$5="All",N14451=Dashboard!$D$5),OR(AND(C14451&lt;&gt;"",C14451&gt;=Dashboard!$F$5,C14451&lt;=Dashboard!$H$5),AND(C14451="",Dashboard!$F$5&lt;=1980,Dashboard!$H$5&gt;=2016))),1,0)</f>
        <v>1</v>
      </c>
      <c r="Q14451" s="0" t="n">
        <f aca="false">J14451*P14451+ROW()*0.00000001</f>
        <v>0.03014451</v>
      </c>
    </row>
    <row r="14452" customFormat="false" ht="15" hidden="false" customHeight="false" outlineLevel="0" collapsed="false">
      <c r="A14452" s="0" t="s">
        <v>10462</v>
      </c>
      <c r="B14452" s="0" t="s">
        <v>50</v>
      </c>
      <c r="C14452" s="0" t="n">
        <v>2008</v>
      </c>
      <c r="D14452" s="0" t="s">
        <v>114</v>
      </c>
      <c r="E14452" s="0" t="s">
        <v>4303</v>
      </c>
      <c r="F14452" s="0" t="n">
        <v>0</v>
      </c>
      <c r="G14452" s="0" t="n">
        <v>0</v>
      </c>
      <c r="H14452" s="0" t="n">
        <v>0.03</v>
      </c>
      <c r="I14452" s="0" t="n">
        <v>0</v>
      </c>
      <c r="J14452" s="0" t="n">
        <v>0.03</v>
      </c>
      <c r="N14452" s="0" t="s">
        <v>35</v>
      </c>
      <c r="P14452" s="0" t="n">
        <f aca="false">IF(AND(OR(Dashboard!$B$5="All",D14452=Dashboard!$B$5),OR(Dashboard!$D$5="All",N14452=Dashboard!$D$5),OR(AND(C14452&lt;&gt;"",C14452&gt;=Dashboard!$F$5,C14452&lt;=Dashboard!$H$5),AND(C14452="",Dashboard!$F$5&lt;=1980,Dashboard!$H$5&gt;=2016))),1,0)</f>
        <v>1</v>
      </c>
      <c r="Q14452" s="0" t="n">
        <f aca="false">J14452*P14452+ROW()*0.00000001</f>
        <v>0.03014452</v>
      </c>
    </row>
    <row r="14453" customFormat="false" ht="15" hidden="false" customHeight="false" outlineLevel="0" collapsed="false">
      <c r="A14453" s="0" t="s">
        <v>10463</v>
      </c>
      <c r="B14453" s="0" t="s">
        <v>50</v>
      </c>
      <c r="C14453" s="0" t="n">
        <v>2010</v>
      </c>
      <c r="D14453" s="0" t="s">
        <v>114</v>
      </c>
      <c r="E14453" s="0" t="s">
        <v>814</v>
      </c>
      <c r="F14453" s="0" t="n">
        <v>0.02</v>
      </c>
      <c r="G14453" s="0" t="n">
        <v>0</v>
      </c>
      <c r="H14453" s="0" t="n">
        <v>0</v>
      </c>
      <c r="I14453" s="0" t="n">
        <v>0</v>
      </c>
      <c r="J14453" s="0" t="n">
        <v>0.03</v>
      </c>
      <c r="M14453" s="0" t="s">
        <v>103</v>
      </c>
      <c r="N14453" s="0" t="s">
        <v>35</v>
      </c>
      <c r="P14453" s="0" t="n">
        <f aca="false">IF(AND(OR(Dashboard!$B$5="All",D14453=Dashboard!$B$5),OR(Dashboard!$D$5="All",N14453=Dashboard!$D$5),OR(AND(C14453&lt;&gt;"",C14453&gt;=Dashboard!$F$5,C14453&lt;=Dashboard!$H$5),AND(C14453="",Dashboard!$F$5&lt;=1980,Dashboard!$H$5&gt;=2016))),1,0)</f>
        <v>1</v>
      </c>
      <c r="Q14453" s="0" t="n">
        <f aca="false">J14453*P14453+ROW()*0.00000001</f>
        <v>0.03014453</v>
      </c>
    </row>
    <row r="14454" customFormat="false" ht="15" hidden="false" customHeight="false" outlineLevel="0" collapsed="false">
      <c r="A14454" s="0" t="s">
        <v>10464</v>
      </c>
      <c r="B14454" s="0" t="s">
        <v>33</v>
      </c>
      <c r="C14454" s="0" t="n">
        <v>2010</v>
      </c>
      <c r="D14454" s="0" t="s">
        <v>52</v>
      </c>
      <c r="E14454" s="0" t="s">
        <v>4702</v>
      </c>
      <c r="F14454" s="0" t="n">
        <v>0.03</v>
      </c>
      <c r="G14454" s="0" t="n">
        <v>0</v>
      </c>
      <c r="H14454" s="0" t="n">
        <v>0</v>
      </c>
      <c r="I14454" s="0" t="n">
        <v>0</v>
      </c>
      <c r="J14454" s="0" t="n">
        <v>0.03</v>
      </c>
      <c r="M14454" s="0" t="s">
        <v>36</v>
      </c>
      <c r="N14454" s="0" t="s">
        <v>35</v>
      </c>
      <c r="P14454" s="0" t="n">
        <f aca="false">IF(AND(OR(Dashboard!$B$5="All",D14454=Dashboard!$B$5),OR(Dashboard!$D$5="All",N14454=Dashboard!$D$5),OR(AND(C14454&lt;&gt;"",C14454&gt;=Dashboard!$F$5,C14454&lt;=Dashboard!$H$5),AND(C14454="",Dashboard!$F$5&lt;=1980,Dashboard!$H$5&gt;=2016))),1,0)</f>
        <v>1</v>
      </c>
      <c r="Q14454" s="0" t="n">
        <f aca="false">J14454*P14454+ROW()*0.00000001</f>
        <v>0.03014454</v>
      </c>
    </row>
    <row r="14455" customFormat="false" ht="15" hidden="false" customHeight="false" outlineLevel="0" collapsed="false">
      <c r="A14455" s="0" t="s">
        <v>10465</v>
      </c>
      <c r="B14455" s="0" t="s">
        <v>164</v>
      </c>
      <c r="C14455" s="0" t="n">
        <v>2004</v>
      </c>
      <c r="D14455" s="0" t="s">
        <v>48</v>
      </c>
      <c r="E14455" s="0" t="s">
        <v>195</v>
      </c>
      <c r="F14455" s="0" t="n">
        <v>0.03</v>
      </c>
      <c r="G14455" s="0" t="n">
        <v>0</v>
      </c>
      <c r="H14455" s="0" t="n">
        <v>0</v>
      </c>
      <c r="I14455" s="0" t="n">
        <v>0</v>
      </c>
      <c r="J14455" s="0" t="n">
        <v>0.03</v>
      </c>
      <c r="K14455" s="0" t="n">
        <v>76</v>
      </c>
      <c r="M14455" s="0" t="s">
        <v>36</v>
      </c>
      <c r="N14455" s="0" t="s">
        <v>74</v>
      </c>
      <c r="O14455" s="0" t="s">
        <v>37</v>
      </c>
      <c r="P14455" s="0" t="n">
        <f aca="false">IF(AND(OR(Dashboard!$B$5="All",D14455=Dashboard!$B$5),OR(Dashboard!$D$5="All",N14455=Dashboard!$D$5),OR(AND(C14455&lt;&gt;"",C14455&gt;=Dashboard!$F$5,C14455&lt;=Dashboard!$H$5),AND(C14455="",Dashboard!$F$5&lt;=1980,Dashboard!$H$5&gt;=2016))),1,0)</f>
        <v>1</v>
      </c>
      <c r="Q14455" s="0" t="n">
        <f aca="false">J14455*P14455+ROW()*0.00000001</f>
        <v>0.03014455</v>
      </c>
    </row>
    <row r="14456" customFormat="false" ht="15" hidden="false" customHeight="false" outlineLevel="0" collapsed="false">
      <c r="A14456" s="0" t="s">
        <v>10466</v>
      </c>
      <c r="B14456" s="0" t="s">
        <v>164</v>
      </c>
      <c r="C14456" s="0" t="n">
        <v>2010</v>
      </c>
      <c r="D14456" s="0" t="s">
        <v>114</v>
      </c>
      <c r="E14456" s="0" t="s">
        <v>1002</v>
      </c>
      <c r="F14456" s="0" t="n">
        <v>0</v>
      </c>
      <c r="G14456" s="0" t="n">
        <v>0</v>
      </c>
      <c r="H14456" s="0" t="n">
        <v>0.03</v>
      </c>
      <c r="I14456" s="0" t="n">
        <v>0</v>
      </c>
      <c r="J14456" s="0" t="n">
        <v>0.03</v>
      </c>
      <c r="N14456" s="0" t="s">
        <v>74</v>
      </c>
      <c r="P14456" s="0" t="n">
        <f aca="false">IF(AND(OR(Dashboard!$B$5="All",D14456=Dashboard!$B$5),OR(Dashboard!$D$5="All",N14456=Dashboard!$D$5),OR(AND(C14456&lt;&gt;"",C14456&gt;=Dashboard!$F$5,C14456&lt;=Dashboard!$H$5),AND(C14456="",Dashboard!$F$5&lt;=1980,Dashboard!$H$5&gt;=2016))),1,0)</f>
        <v>1</v>
      </c>
      <c r="Q14456" s="0" t="n">
        <f aca="false">J14456*P14456+ROW()*0.00000001</f>
        <v>0.03014456</v>
      </c>
    </row>
    <row r="14457" customFormat="false" ht="15" hidden="false" customHeight="false" outlineLevel="0" collapsed="false">
      <c r="A14457" s="0" t="s">
        <v>10467</v>
      </c>
      <c r="B14457" s="0" t="s">
        <v>851</v>
      </c>
      <c r="C14457" s="0" t="n">
        <v>2015</v>
      </c>
      <c r="D14457" s="0" t="s">
        <v>114</v>
      </c>
      <c r="E14457" s="0" t="s">
        <v>10468</v>
      </c>
      <c r="F14457" s="0" t="n">
        <v>0</v>
      </c>
      <c r="G14457" s="0" t="n">
        <v>0</v>
      </c>
      <c r="H14457" s="0" t="n">
        <v>0.03</v>
      </c>
      <c r="I14457" s="0" t="n">
        <v>0</v>
      </c>
      <c r="J14457" s="0" t="n">
        <v>0.03</v>
      </c>
      <c r="N14457" s="0" t="s">
        <v>74</v>
      </c>
      <c r="P14457" s="0" t="n">
        <f aca="false">IF(AND(OR(Dashboard!$B$5="All",D14457=Dashboard!$B$5),OR(Dashboard!$D$5="All",N14457=Dashboard!$D$5),OR(AND(C14457&lt;&gt;"",C14457&gt;=Dashboard!$F$5,C14457&lt;=Dashboard!$H$5),AND(C14457="",Dashboard!$F$5&lt;=1980,Dashboard!$H$5&gt;=2016))),1,0)</f>
        <v>1</v>
      </c>
      <c r="Q14457" s="0" t="n">
        <f aca="false">J14457*P14457+ROW()*0.00000001</f>
        <v>0.03014457</v>
      </c>
    </row>
    <row r="14458" customFormat="false" ht="15" hidden="false" customHeight="false" outlineLevel="0" collapsed="false">
      <c r="A14458" s="0" t="s">
        <v>8576</v>
      </c>
      <c r="B14458" s="0" t="s">
        <v>144</v>
      </c>
      <c r="C14458" s="0" t="n">
        <v>2006</v>
      </c>
      <c r="D14458" s="0" t="s">
        <v>52</v>
      </c>
      <c r="E14458" s="0" t="s">
        <v>8577</v>
      </c>
      <c r="F14458" s="0" t="n">
        <v>0.02</v>
      </c>
      <c r="G14458" s="0" t="n">
        <v>0.01</v>
      </c>
      <c r="H14458" s="0" t="n">
        <v>0</v>
      </c>
      <c r="I14458" s="0" t="n">
        <v>0</v>
      </c>
      <c r="J14458" s="0" t="n">
        <v>0.03</v>
      </c>
      <c r="K14458" s="0" t="n">
        <v>61</v>
      </c>
      <c r="M14458" s="0" t="s">
        <v>103</v>
      </c>
      <c r="N14458" s="0" t="s">
        <v>66</v>
      </c>
      <c r="O14458" s="0" t="s">
        <v>67</v>
      </c>
      <c r="P14458" s="0" t="n">
        <f aca="false">IF(AND(OR(Dashboard!$B$5="All",D14458=Dashboard!$B$5),OR(Dashboard!$D$5="All",N14458=Dashboard!$D$5),OR(AND(C14458&lt;&gt;"",C14458&gt;=Dashboard!$F$5,C14458&lt;=Dashboard!$H$5),AND(C14458="",Dashboard!$F$5&lt;=1980,Dashboard!$H$5&gt;=2016))),1,0)</f>
        <v>1</v>
      </c>
      <c r="Q14458" s="0" t="n">
        <f aca="false">J14458*P14458+ROW()*0.00000001</f>
        <v>0.03014458</v>
      </c>
    </row>
    <row r="14459" customFormat="false" ht="15" hidden="false" customHeight="false" outlineLevel="0" collapsed="false">
      <c r="A14459" s="0" t="s">
        <v>10469</v>
      </c>
      <c r="B14459" s="0" t="s">
        <v>50</v>
      </c>
      <c r="C14459" s="0" t="n">
        <v>2011</v>
      </c>
      <c r="D14459" s="0" t="s">
        <v>48</v>
      </c>
      <c r="E14459" s="0" t="s">
        <v>3802</v>
      </c>
      <c r="F14459" s="0" t="n">
        <v>0</v>
      </c>
      <c r="G14459" s="0" t="n">
        <v>0.03</v>
      </c>
      <c r="H14459" s="0" t="n">
        <v>0</v>
      </c>
      <c r="I14459" s="0" t="n">
        <v>0</v>
      </c>
      <c r="J14459" s="0" t="n">
        <v>0.03</v>
      </c>
      <c r="N14459" s="0" t="s">
        <v>35</v>
      </c>
      <c r="P14459" s="0" t="n">
        <f aca="false">IF(AND(OR(Dashboard!$B$5="All",D14459=Dashboard!$B$5),OR(Dashboard!$D$5="All",N14459=Dashboard!$D$5),OR(AND(C14459&lt;&gt;"",C14459&gt;=Dashboard!$F$5,C14459&lt;=Dashboard!$H$5),AND(C14459="",Dashboard!$F$5&lt;=1980,Dashboard!$H$5&gt;=2016))),1,0)</f>
        <v>1</v>
      </c>
      <c r="Q14459" s="0" t="n">
        <f aca="false">J14459*P14459+ROW()*0.00000001</f>
        <v>0.03014459</v>
      </c>
    </row>
    <row r="14460" customFormat="false" ht="15" hidden="false" customHeight="false" outlineLevel="0" collapsed="false">
      <c r="A14460" s="0" t="s">
        <v>10470</v>
      </c>
      <c r="B14460" s="0" t="s">
        <v>164</v>
      </c>
      <c r="C14460" s="0" t="n">
        <v>2010</v>
      </c>
      <c r="D14460" s="0" t="s">
        <v>114</v>
      </c>
      <c r="E14460" s="0" t="s">
        <v>9561</v>
      </c>
      <c r="F14460" s="0" t="n">
        <v>0</v>
      </c>
      <c r="G14460" s="0" t="n">
        <v>0</v>
      </c>
      <c r="H14460" s="0" t="n">
        <v>0.03</v>
      </c>
      <c r="I14460" s="0" t="n">
        <v>0</v>
      </c>
      <c r="J14460" s="0" t="n">
        <v>0.03</v>
      </c>
      <c r="N14460" s="0" t="s">
        <v>74</v>
      </c>
      <c r="P14460" s="0" t="n">
        <f aca="false">IF(AND(OR(Dashboard!$B$5="All",D14460=Dashboard!$B$5),OR(Dashboard!$D$5="All",N14460=Dashboard!$D$5),OR(AND(C14460&lt;&gt;"",C14460&gt;=Dashboard!$F$5,C14460&lt;=Dashboard!$H$5),AND(C14460="",Dashboard!$F$5&lt;=1980,Dashboard!$H$5&gt;=2016))),1,0)</f>
        <v>1</v>
      </c>
      <c r="Q14460" s="0" t="n">
        <f aca="false">J14460*P14460+ROW()*0.00000001</f>
        <v>0.0301446</v>
      </c>
    </row>
    <row r="14461" customFormat="false" ht="15" hidden="false" customHeight="false" outlineLevel="0" collapsed="false">
      <c r="A14461" s="0" t="s">
        <v>10471</v>
      </c>
      <c r="B14461" s="0" t="s">
        <v>50</v>
      </c>
      <c r="C14461" s="0" t="n">
        <v>2007</v>
      </c>
      <c r="D14461" s="0" t="s">
        <v>52</v>
      </c>
      <c r="E14461" s="0" t="s">
        <v>220</v>
      </c>
      <c r="F14461" s="0" t="n">
        <v>0.01</v>
      </c>
      <c r="G14461" s="0" t="n">
        <v>0</v>
      </c>
      <c r="H14461" s="0" t="n">
        <v>0.02</v>
      </c>
      <c r="I14461" s="0" t="n">
        <v>0</v>
      </c>
      <c r="J14461" s="0" t="n">
        <v>0.03</v>
      </c>
      <c r="K14461" s="0" t="n">
        <v>76</v>
      </c>
      <c r="M14461" s="0" t="s">
        <v>125</v>
      </c>
      <c r="N14461" s="0" t="s">
        <v>35</v>
      </c>
      <c r="O14461" s="0" t="s">
        <v>37</v>
      </c>
      <c r="P14461" s="0" t="n">
        <f aca="false">IF(AND(OR(Dashboard!$B$5="All",D14461=Dashboard!$B$5),OR(Dashboard!$D$5="All",N14461=Dashboard!$D$5),OR(AND(C14461&lt;&gt;"",C14461&gt;=Dashboard!$F$5,C14461&lt;=Dashboard!$H$5),AND(C14461="",Dashboard!$F$5&lt;=1980,Dashboard!$H$5&gt;=2016))),1,0)</f>
        <v>1</v>
      </c>
      <c r="Q14461" s="0" t="n">
        <f aca="false">J14461*P14461+ROW()*0.00000001</f>
        <v>0.03014461</v>
      </c>
    </row>
    <row r="14462" customFormat="false" ht="15" hidden="false" customHeight="false" outlineLevel="0" collapsed="false">
      <c r="A14462" s="0" t="s">
        <v>8075</v>
      </c>
      <c r="B14462" s="0" t="s">
        <v>851</v>
      </c>
      <c r="C14462" s="0" t="n">
        <v>2015</v>
      </c>
      <c r="D14462" s="0" t="s">
        <v>34</v>
      </c>
      <c r="E14462" s="0" t="s">
        <v>7265</v>
      </c>
      <c r="F14462" s="0" t="n">
        <v>0</v>
      </c>
      <c r="G14462" s="0" t="n">
        <v>0.02</v>
      </c>
      <c r="H14462" s="0" t="n">
        <v>0</v>
      </c>
      <c r="I14462" s="0" t="n">
        <v>0.01</v>
      </c>
      <c r="J14462" s="0" t="n">
        <v>0.03</v>
      </c>
      <c r="N14462" s="0" t="s">
        <v>74</v>
      </c>
      <c r="P14462" s="0" t="n">
        <f aca="false">IF(AND(OR(Dashboard!$B$5="All",D14462=Dashboard!$B$5),OR(Dashboard!$D$5="All",N14462=Dashboard!$D$5),OR(AND(C14462&lt;&gt;"",C14462&gt;=Dashboard!$F$5,C14462&lt;=Dashboard!$H$5),AND(C14462="",Dashboard!$F$5&lt;=1980,Dashboard!$H$5&gt;=2016))),1,0)</f>
        <v>1</v>
      </c>
      <c r="Q14462" s="0" t="n">
        <f aca="false">J14462*P14462+ROW()*0.00000001</f>
        <v>0.03014462</v>
      </c>
    </row>
    <row r="14463" customFormat="false" ht="15" hidden="false" customHeight="false" outlineLevel="0" collapsed="false">
      <c r="A14463" s="0" t="s">
        <v>10472</v>
      </c>
      <c r="B14463" s="0" t="s">
        <v>851</v>
      </c>
      <c r="C14463" s="0" t="n">
        <v>2014</v>
      </c>
      <c r="D14463" s="0" t="s">
        <v>114</v>
      </c>
      <c r="E14463" s="0" t="s">
        <v>7521</v>
      </c>
      <c r="F14463" s="0" t="n">
        <v>0</v>
      </c>
      <c r="G14463" s="0" t="n">
        <v>0</v>
      </c>
      <c r="H14463" s="0" t="n">
        <v>0.03</v>
      </c>
      <c r="I14463" s="0" t="n">
        <v>0</v>
      </c>
      <c r="J14463" s="0" t="n">
        <v>0.03</v>
      </c>
      <c r="N14463" s="0" t="s">
        <v>74</v>
      </c>
      <c r="P14463" s="0" t="n">
        <f aca="false">IF(AND(OR(Dashboard!$B$5="All",D14463=Dashboard!$B$5),OR(Dashboard!$D$5="All",N14463=Dashboard!$D$5),OR(AND(C14463&lt;&gt;"",C14463&gt;=Dashboard!$F$5,C14463&lt;=Dashboard!$H$5),AND(C14463="",Dashboard!$F$5&lt;=1980,Dashboard!$H$5&gt;=2016))),1,0)</f>
        <v>1</v>
      </c>
      <c r="Q14463" s="0" t="n">
        <f aca="false">J14463*P14463+ROW()*0.00000001</f>
        <v>0.03014463</v>
      </c>
    </row>
    <row r="14464" customFormat="false" ht="15" hidden="false" customHeight="false" outlineLevel="0" collapsed="false">
      <c r="A14464" s="0" t="s">
        <v>10473</v>
      </c>
      <c r="B14464" s="0" t="s">
        <v>76</v>
      </c>
      <c r="C14464" s="0" t="n">
        <v>2006</v>
      </c>
      <c r="D14464" s="0" t="s">
        <v>114</v>
      </c>
      <c r="E14464" s="0" t="s">
        <v>9970</v>
      </c>
      <c r="F14464" s="0" t="n">
        <v>0</v>
      </c>
      <c r="G14464" s="0" t="n">
        <v>0</v>
      </c>
      <c r="H14464" s="0" t="n">
        <v>0.03</v>
      </c>
      <c r="I14464" s="0" t="n">
        <v>0</v>
      </c>
      <c r="J14464" s="0" t="n">
        <v>0.03</v>
      </c>
      <c r="N14464" s="0" t="s">
        <v>74</v>
      </c>
      <c r="P14464" s="0" t="n">
        <f aca="false">IF(AND(OR(Dashboard!$B$5="All",D14464=Dashboard!$B$5),OR(Dashboard!$D$5="All",N14464=Dashboard!$D$5),OR(AND(C14464&lt;&gt;"",C14464&gt;=Dashboard!$F$5,C14464&lt;=Dashboard!$H$5),AND(C14464="",Dashboard!$F$5&lt;=1980,Dashboard!$H$5&gt;=2016))),1,0)</f>
        <v>1</v>
      </c>
      <c r="Q14464" s="0" t="n">
        <f aca="false">J14464*P14464+ROW()*0.00000001</f>
        <v>0.03014464</v>
      </c>
    </row>
    <row r="14465" customFormat="false" ht="15" hidden="false" customHeight="false" outlineLevel="0" collapsed="false">
      <c r="A14465" s="0" t="s">
        <v>407</v>
      </c>
      <c r="B14465" s="0" t="s">
        <v>152</v>
      </c>
      <c r="C14465" s="0" t="n">
        <v>2009</v>
      </c>
      <c r="D14465" s="0" t="s">
        <v>52</v>
      </c>
      <c r="E14465" s="0" t="s">
        <v>5635</v>
      </c>
      <c r="F14465" s="0" t="n">
        <v>0</v>
      </c>
      <c r="G14465" s="0" t="n">
        <v>0.03</v>
      </c>
      <c r="H14465" s="0" t="n">
        <v>0</v>
      </c>
      <c r="I14465" s="0" t="n">
        <v>0.01</v>
      </c>
      <c r="J14465" s="0" t="n">
        <v>0.03</v>
      </c>
      <c r="L14465" s="0" t="n">
        <v>7.8</v>
      </c>
      <c r="M14465" s="0" t="s">
        <v>103</v>
      </c>
      <c r="N14465" s="0" t="s">
        <v>152</v>
      </c>
      <c r="P14465" s="0" t="n">
        <f aca="false">IF(AND(OR(Dashboard!$B$5="All",D14465=Dashboard!$B$5),OR(Dashboard!$D$5="All",N14465=Dashboard!$D$5),OR(AND(C14465&lt;&gt;"",C14465&gt;=Dashboard!$F$5,C14465&lt;=Dashboard!$H$5),AND(C14465="",Dashboard!$F$5&lt;=1980,Dashboard!$H$5&gt;=2016))),1,0)</f>
        <v>1</v>
      </c>
      <c r="Q14465" s="0" t="n">
        <f aca="false">J14465*P14465+ROW()*0.00000001</f>
        <v>0.03014465</v>
      </c>
    </row>
    <row r="14466" customFormat="false" ht="15" hidden="false" customHeight="false" outlineLevel="0" collapsed="false">
      <c r="A14466" s="0" t="s">
        <v>10474</v>
      </c>
      <c r="B14466" s="0" t="s">
        <v>152</v>
      </c>
      <c r="C14466" s="0" t="n">
        <v>2011</v>
      </c>
      <c r="D14466" s="0" t="s">
        <v>16</v>
      </c>
      <c r="E14466" s="0" t="s">
        <v>520</v>
      </c>
      <c r="F14466" s="0" t="n">
        <v>0</v>
      </c>
      <c r="G14466" s="0" t="n">
        <v>0.02</v>
      </c>
      <c r="H14466" s="0" t="n">
        <v>0</v>
      </c>
      <c r="I14466" s="0" t="n">
        <v>0.01</v>
      </c>
      <c r="J14466" s="0" t="n">
        <v>0.03</v>
      </c>
      <c r="N14466" s="0" t="s">
        <v>152</v>
      </c>
      <c r="P14466" s="0" t="n">
        <f aca="false">IF(AND(OR(Dashboard!$B$5="All",D14466=Dashboard!$B$5),OR(Dashboard!$D$5="All",N14466=Dashboard!$D$5),OR(AND(C14466&lt;&gt;"",C14466&gt;=Dashboard!$F$5,C14466&lt;=Dashboard!$H$5),AND(C14466="",Dashboard!$F$5&lt;=1980,Dashboard!$H$5&gt;=2016))),1,0)</f>
        <v>1</v>
      </c>
      <c r="Q14466" s="0" t="n">
        <f aca="false">J14466*P14466+ROW()*0.00000001</f>
        <v>0.03014466</v>
      </c>
    </row>
    <row r="14467" customFormat="false" ht="15" hidden="false" customHeight="false" outlineLevel="0" collapsed="false">
      <c r="A14467" s="0" t="s">
        <v>6254</v>
      </c>
      <c r="B14467" s="0" t="s">
        <v>186</v>
      </c>
      <c r="C14467" s="0" t="n">
        <v>2002</v>
      </c>
      <c r="D14467" s="0" t="s">
        <v>16</v>
      </c>
      <c r="E14467" s="0" t="s">
        <v>649</v>
      </c>
      <c r="F14467" s="0" t="n">
        <v>0.02</v>
      </c>
      <c r="G14467" s="0" t="n">
        <v>0.01</v>
      </c>
      <c r="H14467" s="0" t="n">
        <v>0</v>
      </c>
      <c r="I14467" s="0" t="n">
        <v>0</v>
      </c>
      <c r="J14467" s="0" t="n">
        <v>0.03</v>
      </c>
      <c r="K14467" s="0" t="n">
        <v>63</v>
      </c>
      <c r="M14467" s="0" t="s">
        <v>103</v>
      </c>
      <c r="N14467" s="0" t="s">
        <v>35</v>
      </c>
      <c r="O14467" s="0" t="s">
        <v>67</v>
      </c>
      <c r="P14467" s="0" t="n">
        <f aca="false">IF(AND(OR(Dashboard!$B$5="All",D14467=Dashboard!$B$5),OR(Dashboard!$D$5="All",N14467=Dashboard!$D$5),OR(AND(C14467&lt;&gt;"",C14467&gt;=Dashboard!$F$5,C14467&lt;=Dashboard!$H$5),AND(C14467="",Dashboard!$F$5&lt;=1980,Dashboard!$H$5&gt;=2016))),1,0)</f>
        <v>1</v>
      </c>
      <c r="Q14467" s="0" t="n">
        <f aca="false">J14467*P14467+ROW()*0.00000001</f>
        <v>0.03014467</v>
      </c>
    </row>
    <row r="14468" customFormat="false" ht="15" hidden="false" customHeight="false" outlineLevel="0" collapsed="false">
      <c r="A14468" s="0" t="s">
        <v>9465</v>
      </c>
      <c r="B14468" s="0" t="s">
        <v>70</v>
      </c>
      <c r="C14468" s="0" t="n">
        <v>2014</v>
      </c>
      <c r="D14468" s="0" t="s">
        <v>46</v>
      </c>
      <c r="E14468" s="0" t="s">
        <v>328</v>
      </c>
      <c r="F14468" s="0" t="n">
        <v>0</v>
      </c>
      <c r="G14468" s="0" t="n">
        <v>0</v>
      </c>
      <c r="H14468" s="0" t="n">
        <v>0.03</v>
      </c>
      <c r="I14468" s="0" t="n">
        <v>0</v>
      </c>
      <c r="J14468" s="0" t="n">
        <v>0.03</v>
      </c>
      <c r="N14468" s="0" t="s">
        <v>74</v>
      </c>
      <c r="P14468" s="0" t="n">
        <f aca="false">IF(AND(OR(Dashboard!$B$5="All",D14468=Dashboard!$B$5),OR(Dashboard!$D$5="All",N14468=Dashboard!$D$5),OR(AND(C14468&lt;&gt;"",C14468&gt;=Dashboard!$F$5,C14468&lt;=Dashboard!$H$5),AND(C14468="",Dashboard!$F$5&lt;=1980,Dashboard!$H$5&gt;=2016))),1,0)</f>
        <v>1</v>
      </c>
      <c r="Q14468" s="0" t="n">
        <f aca="false">J14468*P14468+ROW()*0.00000001</f>
        <v>0.03014468</v>
      </c>
    </row>
    <row r="14469" customFormat="false" ht="15" hidden="false" customHeight="false" outlineLevel="0" collapsed="false">
      <c r="A14469" s="0" t="s">
        <v>10475</v>
      </c>
      <c r="B14469" s="0" t="s">
        <v>64</v>
      </c>
      <c r="C14469" s="0" t="n">
        <v>2008</v>
      </c>
      <c r="D14469" s="0" t="s">
        <v>56</v>
      </c>
      <c r="E14469" s="0" t="s">
        <v>220</v>
      </c>
      <c r="F14469" s="0" t="n">
        <v>0</v>
      </c>
      <c r="G14469" s="0" t="n">
        <v>0</v>
      </c>
      <c r="H14469" s="0" t="n">
        <v>0.03</v>
      </c>
      <c r="I14469" s="0" t="n">
        <v>0</v>
      </c>
      <c r="J14469" s="0" t="n">
        <v>0.03</v>
      </c>
      <c r="N14469" s="0" t="s">
        <v>66</v>
      </c>
      <c r="P14469" s="0" t="n">
        <f aca="false">IF(AND(OR(Dashboard!$B$5="All",D14469=Dashboard!$B$5),OR(Dashboard!$D$5="All",N14469=Dashboard!$D$5),OR(AND(C14469&lt;&gt;"",C14469&gt;=Dashboard!$F$5,C14469&lt;=Dashboard!$H$5),AND(C14469="",Dashboard!$F$5&lt;=1980,Dashboard!$H$5&gt;=2016))),1,0)</f>
        <v>1</v>
      </c>
      <c r="Q14469" s="0" t="n">
        <f aca="false">J14469*P14469+ROW()*0.00000001</f>
        <v>0.03014469</v>
      </c>
    </row>
    <row r="14470" customFormat="false" ht="15" hidden="false" customHeight="false" outlineLevel="0" collapsed="false">
      <c r="A14470" s="0" t="s">
        <v>10476</v>
      </c>
      <c r="B14470" s="0" t="s">
        <v>76</v>
      </c>
      <c r="C14470" s="0" t="n">
        <v>2002</v>
      </c>
      <c r="D14470" s="0" t="s">
        <v>48</v>
      </c>
      <c r="E14470" s="0" t="s">
        <v>3686</v>
      </c>
      <c r="F14470" s="0" t="n">
        <v>0.02</v>
      </c>
      <c r="G14470" s="0" t="n">
        <v>0.01</v>
      </c>
      <c r="H14470" s="0" t="n">
        <v>0</v>
      </c>
      <c r="I14470" s="0" t="n">
        <v>0</v>
      </c>
      <c r="J14470" s="0" t="n">
        <v>0.03</v>
      </c>
      <c r="K14470" s="0" t="n">
        <v>64</v>
      </c>
      <c r="M14470" s="0" t="s">
        <v>36</v>
      </c>
      <c r="N14470" s="0" t="s">
        <v>74</v>
      </c>
      <c r="O14470" s="0" t="s">
        <v>67</v>
      </c>
      <c r="P14470" s="0" t="n">
        <f aca="false">IF(AND(OR(Dashboard!$B$5="All",D14470=Dashboard!$B$5),OR(Dashboard!$D$5="All",N14470=Dashboard!$D$5),OR(AND(C14470&lt;&gt;"",C14470&gt;=Dashboard!$F$5,C14470&lt;=Dashboard!$H$5),AND(C14470="",Dashboard!$F$5&lt;=1980,Dashboard!$H$5&gt;=2016))),1,0)</f>
        <v>1</v>
      </c>
      <c r="Q14470" s="0" t="n">
        <f aca="false">J14470*P14470+ROW()*0.00000001</f>
        <v>0.0301447</v>
      </c>
    </row>
    <row r="14471" customFormat="false" ht="15" hidden="false" customHeight="false" outlineLevel="0" collapsed="false">
      <c r="A14471" s="0" t="s">
        <v>10477</v>
      </c>
      <c r="B14471" s="0" t="s">
        <v>152</v>
      </c>
      <c r="C14471" s="0" t="n">
        <v>1985</v>
      </c>
      <c r="D14471" s="0" t="s">
        <v>58</v>
      </c>
      <c r="E14471" s="0" t="s">
        <v>91</v>
      </c>
      <c r="F14471" s="0" t="n">
        <v>0</v>
      </c>
      <c r="G14471" s="0" t="n">
        <v>0.03</v>
      </c>
      <c r="H14471" s="0" t="n">
        <v>0</v>
      </c>
      <c r="I14471" s="0" t="n">
        <v>0.01</v>
      </c>
      <c r="J14471" s="0" t="n">
        <v>0.03</v>
      </c>
      <c r="K14471" s="0" t="n">
        <v>59</v>
      </c>
      <c r="L14471" s="0" t="n">
        <v>5.8</v>
      </c>
      <c r="M14471" s="0" t="s">
        <v>103</v>
      </c>
      <c r="N14471" s="0" t="s">
        <v>152</v>
      </c>
      <c r="O14471" s="0" t="s">
        <v>53</v>
      </c>
      <c r="P14471" s="0" t="n">
        <f aca="false">IF(AND(OR(Dashboard!$B$5="All",D14471=Dashboard!$B$5),OR(Dashboard!$D$5="All",N14471=Dashboard!$D$5),OR(AND(C14471&lt;&gt;"",C14471&gt;=Dashboard!$F$5,C14471&lt;=Dashboard!$H$5),AND(C14471="",Dashboard!$F$5&lt;=1980,Dashboard!$H$5&gt;=2016))),1,0)</f>
        <v>1</v>
      </c>
      <c r="Q14471" s="0" t="n">
        <f aca="false">J14471*P14471+ROW()*0.00000001</f>
        <v>0.03014471</v>
      </c>
    </row>
    <row r="14472" customFormat="false" ht="15" hidden="false" customHeight="false" outlineLevel="0" collapsed="false">
      <c r="A14472" s="0" t="s">
        <v>7834</v>
      </c>
      <c r="B14472" s="0" t="s">
        <v>76</v>
      </c>
      <c r="C14472" s="0" t="n">
        <v>2010</v>
      </c>
      <c r="D14472" s="0" t="s">
        <v>114</v>
      </c>
      <c r="E14472" s="0" t="s">
        <v>782</v>
      </c>
      <c r="F14472" s="0" t="n">
        <v>0</v>
      </c>
      <c r="G14472" s="0" t="n">
        <v>0</v>
      </c>
      <c r="H14472" s="0" t="n">
        <v>0.03</v>
      </c>
      <c r="I14472" s="0" t="n">
        <v>0</v>
      </c>
      <c r="J14472" s="0" t="n">
        <v>0.03</v>
      </c>
      <c r="N14472" s="0" t="s">
        <v>74</v>
      </c>
      <c r="P14472" s="0" t="n">
        <f aca="false">IF(AND(OR(Dashboard!$B$5="All",D14472=Dashboard!$B$5),OR(Dashboard!$D$5="All",N14472=Dashboard!$D$5),OR(AND(C14472&lt;&gt;"",C14472&gt;=Dashboard!$F$5,C14472&lt;=Dashboard!$H$5),AND(C14472="",Dashboard!$F$5&lt;=1980,Dashboard!$H$5&gt;=2016))),1,0)</f>
        <v>1</v>
      </c>
      <c r="Q14472" s="0" t="n">
        <f aca="false">J14472*P14472+ROW()*0.00000001</f>
        <v>0.03014472</v>
      </c>
    </row>
    <row r="14473" customFormat="false" ht="15" hidden="false" customHeight="false" outlineLevel="0" collapsed="false">
      <c r="A14473" s="0" t="s">
        <v>10478</v>
      </c>
      <c r="B14473" s="0" t="s">
        <v>97</v>
      </c>
      <c r="C14473" s="0" t="n">
        <v>2012</v>
      </c>
      <c r="D14473" s="0" t="s">
        <v>114</v>
      </c>
      <c r="E14473" s="0" t="s">
        <v>1259</v>
      </c>
      <c r="F14473" s="0" t="n">
        <v>0.03</v>
      </c>
      <c r="G14473" s="0" t="n">
        <v>0</v>
      </c>
      <c r="H14473" s="0" t="n">
        <v>0</v>
      </c>
      <c r="I14473" s="0" t="n">
        <v>0</v>
      </c>
      <c r="J14473" s="0" t="n">
        <v>0.03</v>
      </c>
      <c r="K14473" s="0" t="n">
        <v>88</v>
      </c>
      <c r="L14473" s="0" t="n">
        <v>8.8</v>
      </c>
      <c r="M14473" s="0" t="s">
        <v>73</v>
      </c>
      <c r="N14473" s="0" t="s">
        <v>35</v>
      </c>
      <c r="O14473" s="0" t="s">
        <v>42</v>
      </c>
      <c r="P14473" s="0" t="n">
        <f aca="false">IF(AND(OR(Dashboard!$B$5="All",D14473=Dashboard!$B$5),OR(Dashboard!$D$5="All",N14473=Dashboard!$D$5),OR(AND(C14473&lt;&gt;"",C14473&gt;=Dashboard!$F$5,C14473&lt;=Dashboard!$H$5),AND(C14473="",Dashboard!$F$5&lt;=1980,Dashboard!$H$5&gt;=2016))),1,0)</f>
        <v>1</v>
      </c>
      <c r="Q14473" s="0" t="n">
        <f aca="false">J14473*P14473+ROW()*0.00000001</f>
        <v>0.03014473</v>
      </c>
    </row>
    <row r="14474" customFormat="false" ht="15" hidden="false" customHeight="false" outlineLevel="0" collapsed="false">
      <c r="A14474" s="0" t="s">
        <v>10479</v>
      </c>
      <c r="B14474" s="0" t="s">
        <v>70</v>
      </c>
      <c r="C14474" s="0" t="n">
        <v>2013</v>
      </c>
      <c r="D14474" s="0" t="s">
        <v>102</v>
      </c>
      <c r="E14474" s="0" t="s">
        <v>211</v>
      </c>
      <c r="F14474" s="0" t="n">
        <v>0</v>
      </c>
      <c r="G14474" s="0" t="n">
        <v>0</v>
      </c>
      <c r="H14474" s="0" t="n">
        <v>0.03</v>
      </c>
      <c r="I14474" s="0" t="n">
        <v>0</v>
      </c>
      <c r="J14474" s="0" t="n">
        <v>0.03</v>
      </c>
      <c r="K14474" s="0" t="n">
        <v>80</v>
      </c>
      <c r="L14474" s="0" t="n">
        <v>7.3</v>
      </c>
      <c r="M14474" s="0" t="s">
        <v>103</v>
      </c>
      <c r="N14474" s="0" t="s">
        <v>74</v>
      </c>
      <c r="O14474" s="0" t="s">
        <v>37</v>
      </c>
      <c r="P14474" s="0" t="n">
        <f aca="false">IF(AND(OR(Dashboard!$B$5="All",D14474=Dashboard!$B$5),OR(Dashboard!$D$5="All",N14474=Dashboard!$D$5),OR(AND(C14474&lt;&gt;"",C14474&gt;=Dashboard!$F$5,C14474&lt;=Dashboard!$H$5),AND(C14474="",Dashboard!$F$5&lt;=1980,Dashboard!$H$5&gt;=2016))),1,0)</f>
        <v>1</v>
      </c>
      <c r="Q14474" s="0" t="n">
        <f aca="false">J14474*P14474+ROW()*0.00000001</f>
        <v>0.03014474</v>
      </c>
    </row>
    <row r="14475" customFormat="false" ht="15" hidden="false" customHeight="false" outlineLevel="0" collapsed="false">
      <c r="A14475" s="0" t="s">
        <v>5258</v>
      </c>
      <c r="B14475" s="0" t="s">
        <v>152</v>
      </c>
      <c r="C14475" s="0" t="n">
        <v>2015</v>
      </c>
      <c r="D14475" s="0" t="s">
        <v>71</v>
      </c>
      <c r="E14475" s="0" t="s">
        <v>91</v>
      </c>
      <c r="F14475" s="0" t="n">
        <v>0</v>
      </c>
      <c r="G14475" s="0" t="n">
        <v>0.03</v>
      </c>
      <c r="H14475" s="0" t="n">
        <v>0</v>
      </c>
      <c r="I14475" s="0" t="n">
        <v>0</v>
      </c>
      <c r="J14475" s="0" t="n">
        <v>0.03</v>
      </c>
      <c r="K14475" s="0" t="n">
        <v>74</v>
      </c>
      <c r="L14475" s="0" t="n">
        <v>7.6</v>
      </c>
      <c r="M14475" s="0" t="s">
        <v>103</v>
      </c>
      <c r="N14475" s="0" t="s">
        <v>152</v>
      </c>
      <c r="O14475" s="0" t="s">
        <v>37</v>
      </c>
      <c r="P14475" s="0" t="n">
        <f aca="false">IF(AND(OR(Dashboard!$B$5="All",D14475=Dashboard!$B$5),OR(Dashboard!$D$5="All",N14475=Dashboard!$D$5),OR(AND(C14475&lt;&gt;"",C14475&gt;=Dashboard!$F$5,C14475&lt;=Dashboard!$H$5),AND(C14475="",Dashboard!$F$5&lt;=1980,Dashboard!$H$5&gt;=2016))),1,0)</f>
        <v>1</v>
      </c>
      <c r="Q14475" s="0" t="n">
        <f aca="false">J14475*P14475+ROW()*0.00000001</f>
        <v>0.03014475</v>
      </c>
    </row>
    <row r="14476" customFormat="false" ht="15" hidden="false" customHeight="false" outlineLevel="0" collapsed="false">
      <c r="A14476" s="0" t="s">
        <v>6057</v>
      </c>
      <c r="B14476" s="0" t="s">
        <v>172</v>
      </c>
      <c r="C14476" s="0" t="n">
        <v>2015</v>
      </c>
      <c r="D14476" s="0" t="s">
        <v>41</v>
      </c>
      <c r="E14476" s="0" t="s">
        <v>5334</v>
      </c>
      <c r="F14476" s="0" t="n">
        <v>0</v>
      </c>
      <c r="G14476" s="0" t="n">
        <v>0.03</v>
      </c>
      <c r="H14476" s="0" t="n">
        <v>0</v>
      </c>
      <c r="I14476" s="0" t="n">
        <v>0</v>
      </c>
      <c r="J14476" s="0" t="n">
        <v>0.03</v>
      </c>
      <c r="K14476" s="0" t="n">
        <v>65</v>
      </c>
      <c r="N14476" s="0" t="s">
        <v>66</v>
      </c>
      <c r="O14476" s="0" t="s">
        <v>67</v>
      </c>
      <c r="P14476" s="0" t="n">
        <f aca="false">IF(AND(OR(Dashboard!$B$5="All",D14476=Dashboard!$B$5),OR(Dashboard!$D$5="All",N14476=Dashboard!$D$5),OR(AND(C14476&lt;&gt;"",C14476&gt;=Dashboard!$F$5,C14476&lt;=Dashboard!$H$5),AND(C14476="",Dashboard!$F$5&lt;=1980,Dashboard!$H$5&gt;=2016))),1,0)</f>
        <v>1</v>
      </c>
      <c r="Q14476" s="0" t="n">
        <f aca="false">J14476*P14476+ROW()*0.00000001</f>
        <v>0.03014476</v>
      </c>
    </row>
    <row r="14477" customFormat="false" ht="15" hidden="false" customHeight="false" outlineLevel="0" collapsed="false">
      <c r="A14477" s="0" t="s">
        <v>10480</v>
      </c>
      <c r="B14477" s="0" t="s">
        <v>873</v>
      </c>
      <c r="C14477" s="0" t="n">
        <v>1998</v>
      </c>
      <c r="D14477" s="0" t="s">
        <v>114</v>
      </c>
      <c r="E14477" s="0" t="s">
        <v>10481</v>
      </c>
      <c r="F14477" s="0" t="n">
        <v>0</v>
      </c>
      <c r="G14477" s="0" t="n">
        <v>0</v>
      </c>
      <c r="H14477" s="0" t="n">
        <v>0.03</v>
      </c>
      <c r="I14477" s="0" t="n">
        <v>0</v>
      </c>
      <c r="J14477" s="0" t="n">
        <v>0.03</v>
      </c>
      <c r="N14477" s="0" t="s">
        <v>154</v>
      </c>
      <c r="P14477" s="0" t="n">
        <f aca="false">IF(AND(OR(Dashboard!$B$5="All",D14477=Dashboard!$B$5),OR(Dashboard!$D$5="All",N14477=Dashboard!$D$5),OR(AND(C14477&lt;&gt;"",C14477&gt;=Dashboard!$F$5,C14477&lt;=Dashboard!$H$5),AND(C14477="",Dashboard!$F$5&lt;=1980,Dashboard!$H$5&gt;=2016))),1,0)</f>
        <v>1</v>
      </c>
      <c r="Q14477" s="0" t="n">
        <f aca="false">J14477*P14477+ROW()*0.00000001</f>
        <v>0.03014477</v>
      </c>
    </row>
    <row r="14478" customFormat="false" ht="15" hidden="false" customHeight="false" outlineLevel="0" collapsed="false">
      <c r="A14478" s="0" t="s">
        <v>5933</v>
      </c>
      <c r="B14478" s="0" t="s">
        <v>64</v>
      </c>
      <c r="C14478" s="0" t="n">
        <v>2008</v>
      </c>
      <c r="D14478" s="0" t="s">
        <v>34</v>
      </c>
      <c r="E14478" s="0" t="s">
        <v>4798</v>
      </c>
      <c r="F14478" s="0" t="n">
        <v>0.02</v>
      </c>
      <c r="G14478" s="0" t="n">
        <v>0.01</v>
      </c>
      <c r="H14478" s="0" t="n">
        <v>0</v>
      </c>
      <c r="I14478" s="0" t="n">
        <v>0</v>
      </c>
      <c r="J14478" s="0" t="n">
        <v>0.03</v>
      </c>
      <c r="K14478" s="0" t="n">
        <v>48</v>
      </c>
      <c r="M14478" s="0" t="s">
        <v>36</v>
      </c>
      <c r="N14478" s="0" t="s">
        <v>66</v>
      </c>
      <c r="O14478" s="0" t="s">
        <v>177</v>
      </c>
      <c r="P14478" s="0" t="n">
        <f aca="false">IF(AND(OR(Dashboard!$B$5="All",D14478=Dashboard!$B$5),OR(Dashboard!$D$5="All",N14478=Dashboard!$D$5),OR(AND(C14478&lt;&gt;"",C14478&gt;=Dashboard!$F$5,C14478&lt;=Dashboard!$H$5),AND(C14478="",Dashboard!$F$5&lt;=1980,Dashboard!$H$5&gt;=2016))),1,0)</f>
        <v>1</v>
      </c>
      <c r="Q14478" s="0" t="n">
        <f aca="false">J14478*P14478+ROW()*0.00000001</f>
        <v>0.03014478</v>
      </c>
    </row>
    <row r="14479" customFormat="false" ht="15" hidden="false" customHeight="false" outlineLevel="0" collapsed="false">
      <c r="A14479" s="0" t="s">
        <v>8198</v>
      </c>
      <c r="B14479" s="0" t="s">
        <v>172</v>
      </c>
      <c r="C14479" s="0" t="n">
        <v>2014</v>
      </c>
      <c r="D14479" s="0" t="s">
        <v>34</v>
      </c>
      <c r="E14479" s="0" t="s">
        <v>520</v>
      </c>
      <c r="F14479" s="0" t="n">
        <v>0.03</v>
      </c>
      <c r="G14479" s="0" t="n">
        <v>0</v>
      </c>
      <c r="H14479" s="0" t="n">
        <v>0</v>
      </c>
      <c r="I14479" s="0" t="n">
        <v>0</v>
      </c>
      <c r="J14479" s="0" t="n">
        <v>0.03</v>
      </c>
      <c r="K14479" s="0" t="n">
        <v>64</v>
      </c>
      <c r="L14479" s="0" t="n">
        <v>5.4</v>
      </c>
      <c r="M14479" s="0" t="s">
        <v>36</v>
      </c>
      <c r="N14479" s="0" t="s">
        <v>66</v>
      </c>
      <c r="O14479" s="0" t="s">
        <v>67</v>
      </c>
      <c r="P14479" s="0" t="n">
        <f aca="false">IF(AND(OR(Dashboard!$B$5="All",D14479=Dashboard!$B$5),OR(Dashboard!$D$5="All",N14479=Dashboard!$D$5),OR(AND(C14479&lt;&gt;"",C14479&gt;=Dashboard!$F$5,C14479&lt;=Dashboard!$H$5),AND(C14479="",Dashboard!$F$5&lt;=1980,Dashboard!$H$5&gt;=2016))),1,0)</f>
        <v>1</v>
      </c>
      <c r="Q14479" s="0" t="n">
        <f aca="false">J14479*P14479+ROW()*0.00000001</f>
        <v>0.03014479</v>
      </c>
    </row>
    <row r="14480" customFormat="false" ht="15" hidden="false" customHeight="false" outlineLevel="0" collapsed="false">
      <c r="A14480" s="0" t="s">
        <v>10482</v>
      </c>
      <c r="B14480" s="0" t="s">
        <v>50</v>
      </c>
      <c r="C14480" s="0" t="n">
        <v>2009</v>
      </c>
      <c r="D14480" s="0" t="s">
        <v>58</v>
      </c>
      <c r="E14480" s="0" t="s">
        <v>2960</v>
      </c>
      <c r="F14480" s="0" t="n">
        <v>0.03</v>
      </c>
      <c r="G14480" s="0" t="n">
        <v>0</v>
      </c>
      <c r="H14480" s="0" t="n">
        <v>0</v>
      </c>
      <c r="I14480" s="0" t="n">
        <v>0</v>
      </c>
      <c r="J14480" s="0" t="n">
        <v>0.03</v>
      </c>
      <c r="N14480" s="0" t="s">
        <v>35</v>
      </c>
      <c r="P14480" s="0" t="n">
        <f aca="false">IF(AND(OR(Dashboard!$B$5="All",D14480=Dashboard!$B$5),OR(Dashboard!$D$5="All",N14480=Dashboard!$D$5),OR(AND(C14480&lt;&gt;"",C14480&gt;=Dashboard!$F$5,C14480&lt;=Dashboard!$H$5),AND(C14480="",Dashboard!$F$5&lt;=1980,Dashboard!$H$5&gt;=2016))),1,0)</f>
        <v>1</v>
      </c>
      <c r="Q14480" s="0" t="n">
        <f aca="false">J14480*P14480+ROW()*0.00000001</f>
        <v>0.0301448</v>
      </c>
    </row>
    <row r="14481" customFormat="false" ht="15" hidden="false" customHeight="false" outlineLevel="0" collapsed="false">
      <c r="A14481" s="0" t="s">
        <v>10483</v>
      </c>
      <c r="B14481" s="0" t="s">
        <v>152</v>
      </c>
      <c r="C14481" s="0" t="n">
        <v>2002</v>
      </c>
      <c r="D14481" s="0" t="s">
        <v>46</v>
      </c>
      <c r="E14481" s="0" t="s">
        <v>160</v>
      </c>
      <c r="F14481" s="0" t="n">
        <v>0</v>
      </c>
      <c r="G14481" s="0" t="n">
        <v>0.03</v>
      </c>
      <c r="H14481" s="0" t="n">
        <v>0</v>
      </c>
      <c r="I14481" s="0" t="n">
        <v>0</v>
      </c>
      <c r="J14481" s="0" t="n">
        <v>0.03</v>
      </c>
      <c r="K14481" s="0" t="n">
        <v>91</v>
      </c>
      <c r="L14481" s="0" t="n">
        <v>8.2</v>
      </c>
      <c r="M14481" s="0" t="s">
        <v>103</v>
      </c>
      <c r="N14481" s="0" t="s">
        <v>152</v>
      </c>
      <c r="O14481" s="0" t="s">
        <v>60</v>
      </c>
      <c r="P14481" s="0" t="n">
        <f aca="false">IF(AND(OR(Dashboard!$B$5="All",D14481=Dashboard!$B$5),OR(Dashboard!$D$5="All",N14481=Dashboard!$D$5),OR(AND(C14481&lt;&gt;"",C14481&gt;=Dashboard!$F$5,C14481&lt;=Dashboard!$H$5),AND(C14481="",Dashboard!$F$5&lt;=1980,Dashboard!$H$5&gt;=2016))),1,0)</f>
        <v>1</v>
      </c>
      <c r="Q14481" s="0" t="n">
        <f aca="false">J14481*P14481+ROW()*0.00000001</f>
        <v>0.03014481</v>
      </c>
    </row>
    <row r="14482" customFormat="false" ht="15" hidden="false" customHeight="false" outlineLevel="0" collapsed="false">
      <c r="A14482" s="0" t="s">
        <v>10484</v>
      </c>
      <c r="B14482" s="0" t="s">
        <v>76</v>
      </c>
      <c r="C14482" s="0" t="n">
        <v>2009</v>
      </c>
      <c r="D14482" s="0" t="s">
        <v>102</v>
      </c>
      <c r="E14482" s="0" t="s">
        <v>5391</v>
      </c>
      <c r="F14482" s="0" t="n">
        <v>0</v>
      </c>
      <c r="G14482" s="0" t="n">
        <v>0</v>
      </c>
      <c r="H14482" s="0" t="n">
        <v>0.03</v>
      </c>
      <c r="I14482" s="0" t="n">
        <v>0</v>
      </c>
      <c r="J14482" s="0" t="n">
        <v>0.03</v>
      </c>
      <c r="N14482" s="0" t="s">
        <v>74</v>
      </c>
      <c r="P14482" s="0" t="n">
        <f aca="false">IF(AND(OR(Dashboard!$B$5="All",D14482=Dashboard!$B$5),OR(Dashboard!$D$5="All",N14482=Dashboard!$D$5),OR(AND(C14482&lt;&gt;"",C14482&gt;=Dashboard!$F$5,C14482&lt;=Dashboard!$H$5),AND(C14482="",Dashboard!$F$5&lt;=1980,Dashboard!$H$5&gt;=2016))),1,0)</f>
        <v>1</v>
      </c>
      <c r="Q14482" s="0" t="n">
        <f aca="false">J14482*P14482+ROW()*0.00000001</f>
        <v>0.03014482</v>
      </c>
    </row>
    <row r="14483" customFormat="false" ht="15" hidden="false" customHeight="false" outlineLevel="0" collapsed="false">
      <c r="A14483" s="0" t="s">
        <v>10485</v>
      </c>
      <c r="B14483" s="0" t="s">
        <v>50</v>
      </c>
      <c r="C14483" s="0" t="n">
        <v>2008</v>
      </c>
      <c r="D14483" s="0" t="s">
        <v>48</v>
      </c>
      <c r="E14483" s="0" t="s">
        <v>4798</v>
      </c>
      <c r="F14483" s="0" t="n">
        <v>0</v>
      </c>
      <c r="G14483" s="0" t="n">
        <v>0.03</v>
      </c>
      <c r="H14483" s="0" t="n">
        <v>0</v>
      </c>
      <c r="I14483" s="0" t="n">
        <v>0</v>
      </c>
      <c r="J14483" s="0" t="n">
        <v>0.03</v>
      </c>
      <c r="N14483" s="0" t="s">
        <v>35</v>
      </c>
      <c r="P14483" s="0" t="n">
        <f aca="false">IF(AND(OR(Dashboard!$B$5="All",D14483=Dashboard!$B$5),OR(Dashboard!$D$5="All",N14483=Dashboard!$D$5),OR(AND(C14483&lt;&gt;"",C14483&gt;=Dashboard!$F$5,C14483&lt;=Dashboard!$H$5),AND(C14483="",Dashboard!$F$5&lt;=1980,Dashboard!$H$5&gt;=2016))),1,0)</f>
        <v>1</v>
      </c>
      <c r="Q14483" s="0" t="n">
        <f aca="false">J14483*P14483+ROW()*0.00000001</f>
        <v>0.03014483</v>
      </c>
    </row>
    <row r="14484" customFormat="false" ht="15" hidden="false" customHeight="false" outlineLevel="0" collapsed="false">
      <c r="A14484" s="0" t="s">
        <v>10486</v>
      </c>
      <c r="B14484" s="0" t="s">
        <v>851</v>
      </c>
      <c r="C14484" s="0" t="n">
        <v>2015</v>
      </c>
      <c r="D14484" s="0" t="s">
        <v>71</v>
      </c>
      <c r="E14484" s="0" t="s">
        <v>5740</v>
      </c>
      <c r="F14484" s="0" t="n">
        <v>0</v>
      </c>
      <c r="G14484" s="0" t="n">
        <v>0</v>
      </c>
      <c r="H14484" s="0" t="n">
        <v>0.03</v>
      </c>
      <c r="I14484" s="0" t="n">
        <v>0</v>
      </c>
      <c r="J14484" s="0" t="n">
        <v>0.03</v>
      </c>
      <c r="N14484" s="0" t="s">
        <v>74</v>
      </c>
      <c r="P14484" s="0" t="n">
        <f aca="false">IF(AND(OR(Dashboard!$B$5="All",D14484=Dashboard!$B$5),OR(Dashboard!$D$5="All",N14484=Dashboard!$D$5),OR(AND(C14484&lt;&gt;"",C14484&gt;=Dashboard!$F$5,C14484&lt;=Dashboard!$H$5),AND(C14484="",Dashboard!$F$5&lt;=1980,Dashboard!$H$5&gt;=2016))),1,0)</f>
        <v>1</v>
      </c>
      <c r="Q14484" s="0" t="n">
        <f aca="false">J14484*P14484+ROW()*0.00000001</f>
        <v>0.03014484</v>
      </c>
    </row>
    <row r="14485" customFormat="false" ht="15" hidden="false" customHeight="false" outlineLevel="0" collapsed="false">
      <c r="A14485" s="0" t="s">
        <v>10487</v>
      </c>
      <c r="B14485" s="0" t="s">
        <v>152</v>
      </c>
      <c r="C14485" s="0" t="n">
        <v>2010</v>
      </c>
      <c r="D14485" s="0" t="s">
        <v>52</v>
      </c>
      <c r="E14485" s="0" t="s">
        <v>6672</v>
      </c>
      <c r="F14485" s="0" t="n">
        <v>0</v>
      </c>
      <c r="G14485" s="0" t="n">
        <v>0.03</v>
      </c>
      <c r="H14485" s="0" t="n">
        <v>0</v>
      </c>
      <c r="I14485" s="0" t="n">
        <v>0</v>
      </c>
      <c r="J14485" s="0" t="n">
        <v>0.03</v>
      </c>
      <c r="M14485" s="0" t="s">
        <v>103</v>
      </c>
      <c r="N14485" s="0" t="s">
        <v>152</v>
      </c>
      <c r="P14485" s="0" t="n">
        <f aca="false">IF(AND(OR(Dashboard!$B$5="All",D14485=Dashboard!$B$5),OR(Dashboard!$D$5="All",N14485=Dashboard!$D$5),OR(AND(C14485&lt;&gt;"",C14485&gt;=Dashboard!$F$5,C14485&lt;=Dashboard!$H$5),AND(C14485="",Dashboard!$F$5&lt;=1980,Dashboard!$H$5&gt;=2016))),1,0)</f>
        <v>1</v>
      </c>
      <c r="Q14485" s="0" t="n">
        <f aca="false">J14485*P14485+ROW()*0.00000001</f>
        <v>0.03014485</v>
      </c>
    </row>
    <row r="14486" customFormat="false" ht="15" hidden="false" customHeight="false" outlineLevel="0" collapsed="false">
      <c r="A14486" s="0" t="s">
        <v>10488</v>
      </c>
      <c r="B14486" s="0" t="s">
        <v>164</v>
      </c>
      <c r="C14486" s="0" t="n">
        <v>2011</v>
      </c>
      <c r="D14486" s="0" t="s">
        <v>114</v>
      </c>
      <c r="E14486" s="0" t="s">
        <v>10489</v>
      </c>
      <c r="F14486" s="0" t="n">
        <v>0</v>
      </c>
      <c r="G14486" s="0" t="n">
        <v>0</v>
      </c>
      <c r="H14486" s="0" t="n">
        <v>0.03</v>
      </c>
      <c r="I14486" s="0" t="n">
        <v>0</v>
      </c>
      <c r="J14486" s="0" t="n">
        <v>0.03</v>
      </c>
      <c r="N14486" s="0" t="s">
        <v>74</v>
      </c>
      <c r="P14486" s="0" t="n">
        <f aca="false">IF(AND(OR(Dashboard!$B$5="All",D14486=Dashboard!$B$5),OR(Dashboard!$D$5="All",N14486=Dashboard!$D$5),OR(AND(C14486&lt;&gt;"",C14486&gt;=Dashboard!$F$5,C14486&lt;=Dashboard!$H$5),AND(C14486="",Dashboard!$F$5&lt;=1980,Dashboard!$H$5&gt;=2016))),1,0)</f>
        <v>1</v>
      </c>
      <c r="Q14486" s="0" t="n">
        <f aca="false">J14486*P14486+ROW()*0.00000001</f>
        <v>0.03014486</v>
      </c>
    </row>
    <row r="14487" customFormat="false" ht="15" hidden="false" customHeight="false" outlineLevel="0" collapsed="false">
      <c r="A14487" s="0" t="s">
        <v>10490</v>
      </c>
      <c r="B14487" s="0" t="s">
        <v>64</v>
      </c>
      <c r="C14487" s="0" t="n">
        <v>2013</v>
      </c>
      <c r="D14487" s="0" t="s">
        <v>71</v>
      </c>
      <c r="E14487" s="0" t="s">
        <v>91</v>
      </c>
      <c r="F14487" s="0" t="n">
        <v>0</v>
      </c>
      <c r="G14487" s="0" t="n">
        <v>0.03</v>
      </c>
      <c r="H14487" s="0" t="n">
        <v>0</v>
      </c>
      <c r="I14487" s="0" t="n">
        <v>0</v>
      </c>
      <c r="J14487" s="0" t="n">
        <v>0.03</v>
      </c>
      <c r="N14487" s="0" t="s">
        <v>66</v>
      </c>
      <c r="P14487" s="0" t="n">
        <f aca="false">IF(AND(OR(Dashboard!$B$5="All",D14487=Dashboard!$B$5),OR(Dashboard!$D$5="All",N14487=Dashboard!$D$5),OR(AND(C14487&lt;&gt;"",C14487&gt;=Dashboard!$F$5,C14487&lt;=Dashboard!$H$5),AND(C14487="",Dashboard!$F$5&lt;=1980,Dashboard!$H$5&gt;=2016))),1,0)</f>
        <v>1</v>
      </c>
      <c r="Q14487" s="0" t="n">
        <f aca="false">J14487*P14487+ROW()*0.00000001</f>
        <v>0.03014487</v>
      </c>
    </row>
    <row r="14488" customFormat="false" ht="15" hidden="false" customHeight="false" outlineLevel="0" collapsed="false">
      <c r="A14488" s="0" t="s">
        <v>10491</v>
      </c>
      <c r="B14488" s="0" t="s">
        <v>164</v>
      </c>
      <c r="C14488" s="0" t="n">
        <v>2009</v>
      </c>
      <c r="D14488" s="0" t="s">
        <v>34</v>
      </c>
      <c r="E14488" s="0" t="s">
        <v>782</v>
      </c>
      <c r="F14488" s="0" t="n">
        <v>0</v>
      </c>
      <c r="G14488" s="0" t="n">
        <v>0</v>
      </c>
      <c r="H14488" s="0" t="n">
        <v>0.03</v>
      </c>
      <c r="I14488" s="0" t="n">
        <v>0</v>
      </c>
      <c r="J14488" s="0" t="n">
        <v>0.03</v>
      </c>
      <c r="N14488" s="0" t="s">
        <v>74</v>
      </c>
      <c r="P14488" s="0" t="n">
        <f aca="false">IF(AND(OR(Dashboard!$B$5="All",D14488=Dashboard!$B$5),OR(Dashboard!$D$5="All",N14488=Dashboard!$D$5),OR(AND(C14488&lt;&gt;"",C14488&gt;=Dashboard!$F$5,C14488&lt;=Dashboard!$H$5),AND(C14488="",Dashboard!$F$5&lt;=1980,Dashboard!$H$5&gt;=2016))),1,0)</f>
        <v>1</v>
      </c>
      <c r="Q14488" s="0" t="n">
        <f aca="false">J14488*P14488+ROW()*0.00000001</f>
        <v>0.03014488</v>
      </c>
    </row>
    <row r="14489" customFormat="false" ht="15" hidden="false" customHeight="false" outlineLevel="0" collapsed="false">
      <c r="A14489" s="0" t="s">
        <v>10492</v>
      </c>
      <c r="B14489" s="0" t="s">
        <v>222</v>
      </c>
      <c r="C14489" s="0" t="n">
        <v>1994</v>
      </c>
      <c r="D14489" s="0" t="s">
        <v>52</v>
      </c>
      <c r="E14489" s="0" t="s">
        <v>154</v>
      </c>
      <c r="F14489" s="0" t="n">
        <v>0</v>
      </c>
      <c r="G14489" s="0" t="n">
        <v>0</v>
      </c>
      <c r="H14489" s="0" t="n">
        <v>0.03</v>
      </c>
      <c r="I14489" s="0" t="n">
        <v>0</v>
      </c>
      <c r="J14489" s="0" t="n">
        <v>0.03</v>
      </c>
      <c r="N14489" s="0" t="s">
        <v>154</v>
      </c>
      <c r="P14489" s="0" t="n">
        <f aca="false">IF(AND(OR(Dashboard!$B$5="All",D14489=Dashboard!$B$5),OR(Dashboard!$D$5="All",N14489=Dashboard!$D$5),OR(AND(C14489&lt;&gt;"",C14489&gt;=Dashboard!$F$5,C14489&lt;=Dashboard!$H$5),AND(C14489="",Dashboard!$F$5&lt;=1980,Dashboard!$H$5&gt;=2016))),1,0)</f>
        <v>1</v>
      </c>
      <c r="Q14489" s="0" t="n">
        <f aca="false">J14489*P14489+ROW()*0.00000001</f>
        <v>0.03014489</v>
      </c>
    </row>
    <row r="14490" customFormat="false" ht="15" hidden="false" customHeight="false" outlineLevel="0" collapsed="false">
      <c r="A14490" s="0" t="s">
        <v>7891</v>
      </c>
      <c r="B14490" s="0" t="s">
        <v>164</v>
      </c>
      <c r="C14490" s="0" t="n">
        <v>2008</v>
      </c>
      <c r="D14490" s="0" t="s">
        <v>71</v>
      </c>
      <c r="E14490" s="0" t="s">
        <v>1894</v>
      </c>
      <c r="F14490" s="0" t="n">
        <v>0.03</v>
      </c>
      <c r="G14490" s="0" t="n">
        <v>0</v>
      </c>
      <c r="H14490" s="0" t="n">
        <v>0</v>
      </c>
      <c r="I14490" s="0" t="n">
        <v>0</v>
      </c>
      <c r="J14490" s="0" t="n">
        <v>0.03</v>
      </c>
      <c r="M14490" s="0" t="s">
        <v>125</v>
      </c>
      <c r="N14490" s="0" t="s">
        <v>74</v>
      </c>
      <c r="P14490" s="0" t="n">
        <f aca="false">IF(AND(OR(Dashboard!$B$5="All",D14490=Dashboard!$B$5),OR(Dashboard!$D$5="All",N14490=Dashboard!$D$5),OR(AND(C14490&lt;&gt;"",C14490&gt;=Dashboard!$F$5,C14490&lt;=Dashboard!$H$5),AND(C14490="",Dashboard!$F$5&lt;=1980,Dashboard!$H$5&gt;=2016))),1,0)</f>
        <v>1</v>
      </c>
      <c r="Q14490" s="0" t="n">
        <f aca="false">J14490*P14490+ROW()*0.00000001</f>
        <v>0.0301449</v>
      </c>
    </row>
    <row r="14491" customFormat="false" ht="15" hidden="false" customHeight="false" outlineLevel="0" collapsed="false">
      <c r="A14491" s="0" t="s">
        <v>7831</v>
      </c>
      <c r="B14491" s="0" t="s">
        <v>70</v>
      </c>
      <c r="C14491" s="0" t="n">
        <v>2014</v>
      </c>
      <c r="D14491" s="0" t="s">
        <v>71</v>
      </c>
      <c r="E14491" s="0" t="s">
        <v>91</v>
      </c>
      <c r="F14491" s="0" t="n">
        <v>0.02</v>
      </c>
      <c r="G14491" s="0" t="n">
        <v>0</v>
      </c>
      <c r="H14491" s="0" t="n">
        <v>0</v>
      </c>
      <c r="I14491" s="0" t="n">
        <v>0.01</v>
      </c>
      <c r="J14491" s="0" t="n">
        <v>0.03</v>
      </c>
      <c r="N14491" s="0" t="s">
        <v>74</v>
      </c>
      <c r="P14491" s="0" t="n">
        <f aca="false">IF(AND(OR(Dashboard!$B$5="All",D14491=Dashboard!$B$5),OR(Dashboard!$D$5="All",N14491=Dashboard!$D$5),OR(AND(C14491&lt;&gt;"",C14491&gt;=Dashboard!$F$5,C14491&lt;=Dashboard!$H$5),AND(C14491="",Dashboard!$F$5&lt;=1980,Dashboard!$H$5&gt;=2016))),1,0)</f>
        <v>1</v>
      </c>
      <c r="Q14491" s="0" t="n">
        <f aca="false">J14491*P14491+ROW()*0.00000001</f>
        <v>0.03014491</v>
      </c>
    </row>
    <row r="14492" customFormat="false" ht="15" hidden="false" customHeight="false" outlineLevel="0" collapsed="false">
      <c r="A14492" s="0" t="s">
        <v>6401</v>
      </c>
      <c r="B14492" s="0" t="s">
        <v>144</v>
      </c>
      <c r="C14492" s="0" t="n">
        <v>2005</v>
      </c>
      <c r="D14492" s="0" t="s">
        <v>46</v>
      </c>
      <c r="E14492" s="0" t="s">
        <v>160</v>
      </c>
      <c r="F14492" s="0" t="n">
        <v>0.02</v>
      </c>
      <c r="G14492" s="0" t="n">
        <v>0.01</v>
      </c>
      <c r="H14492" s="0" t="n">
        <v>0</v>
      </c>
      <c r="I14492" s="0" t="n">
        <v>0</v>
      </c>
      <c r="J14492" s="0" t="n">
        <v>0.03</v>
      </c>
      <c r="K14492" s="0" t="n">
        <v>54</v>
      </c>
      <c r="L14492" s="0" t="n">
        <v>8.8</v>
      </c>
      <c r="M14492" s="0" t="s">
        <v>36</v>
      </c>
      <c r="N14492" s="0" t="s">
        <v>66</v>
      </c>
      <c r="O14492" s="0" t="s">
        <v>53</v>
      </c>
      <c r="P14492" s="0" t="n">
        <f aca="false">IF(AND(OR(Dashboard!$B$5="All",D14492=Dashboard!$B$5),OR(Dashboard!$D$5="All",N14492=Dashboard!$D$5),OR(AND(C14492&lt;&gt;"",C14492&gt;=Dashboard!$F$5,C14492&lt;=Dashboard!$H$5),AND(C14492="",Dashboard!$F$5&lt;=1980,Dashboard!$H$5&gt;=2016))),1,0)</f>
        <v>1</v>
      </c>
      <c r="Q14492" s="0" t="n">
        <f aca="false">J14492*P14492+ROW()*0.00000001</f>
        <v>0.03014492</v>
      </c>
    </row>
    <row r="14493" customFormat="false" ht="15" hidden="false" customHeight="false" outlineLevel="0" collapsed="false">
      <c r="A14493" s="0" t="s">
        <v>8197</v>
      </c>
      <c r="B14493" s="0" t="s">
        <v>33</v>
      </c>
      <c r="C14493" s="0" t="n">
        <v>2009</v>
      </c>
      <c r="D14493" s="0" t="s">
        <v>102</v>
      </c>
      <c r="E14493" s="0" t="s">
        <v>2792</v>
      </c>
      <c r="F14493" s="0" t="n">
        <v>0.01</v>
      </c>
      <c r="G14493" s="0" t="n">
        <v>0.02</v>
      </c>
      <c r="H14493" s="0" t="n">
        <v>0</v>
      </c>
      <c r="I14493" s="0" t="n">
        <v>0</v>
      </c>
      <c r="J14493" s="0" t="n">
        <v>0.03</v>
      </c>
      <c r="K14493" s="0" t="n">
        <v>76</v>
      </c>
      <c r="L14493" s="0" t="n">
        <v>7.3</v>
      </c>
      <c r="M14493" s="0" t="s">
        <v>103</v>
      </c>
      <c r="N14493" s="0" t="s">
        <v>35</v>
      </c>
      <c r="O14493" s="0" t="s">
        <v>37</v>
      </c>
      <c r="P14493" s="0" t="n">
        <f aca="false">IF(AND(OR(Dashboard!$B$5="All",D14493=Dashboard!$B$5),OR(Dashboard!$D$5="All",N14493=Dashboard!$D$5),OR(AND(C14493&lt;&gt;"",C14493&gt;=Dashboard!$F$5,C14493&lt;=Dashboard!$H$5),AND(C14493="",Dashboard!$F$5&lt;=1980,Dashboard!$H$5&gt;=2016))),1,0)</f>
        <v>1</v>
      </c>
      <c r="Q14493" s="0" t="n">
        <f aca="false">J14493*P14493+ROW()*0.00000001</f>
        <v>0.03014493</v>
      </c>
    </row>
    <row r="14494" customFormat="false" ht="15" hidden="false" customHeight="false" outlineLevel="0" collapsed="false">
      <c r="A14494" s="0" t="s">
        <v>10493</v>
      </c>
      <c r="B14494" s="0" t="s">
        <v>50</v>
      </c>
      <c r="C14494" s="0" t="n">
        <v>2008</v>
      </c>
      <c r="D14494" s="0" t="s">
        <v>71</v>
      </c>
      <c r="E14494" s="0" t="s">
        <v>328</v>
      </c>
      <c r="F14494" s="0" t="n">
        <v>0</v>
      </c>
      <c r="G14494" s="0" t="n">
        <v>0</v>
      </c>
      <c r="H14494" s="0" t="n">
        <v>0.03</v>
      </c>
      <c r="I14494" s="0" t="n">
        <v>0</v>
      </c>
      <c r="J14494" s="0" t="n">
        <v>0.03</v>
      </c>
      <c r="N14494" s="0" t="s">
        <v>35</v>
      </c>
      <c r="P14494" s="0" t="n">
        <f aca="false">IF(AND(OR(Dashboard!$B$5="All",D14494=Dashboard!$B$5),OR(Dashboard!$D$5="All",N14494=Dashboard!$D$5),OR(AND(C14494&lt;&gt;"",C14494&gt;=Dashboard!$F$5,C14494&lt;=Dashboard!$H$5),AND(C14494="",Dashboard!$F$5&lt;=1980,Dashboard!$H$5&gt;=2016))),1,0)</f>
        <v>1</v>
      </c>
      <c r="Q14494" s="0" t="n">
        <f aca="false">J14494*P14494+ROW()*0.00000001</f>
        <v>0.03014494</v>
      </c>
    </row>
    <row r="14495" customFormat="false" ht="15" hidden="false" customHeight="false" outlineLevel="0" collapsed="false">
      <c r="A14495" s="0" t="s">
        <v>10494</v>
      </c>
      <c r="B14495" s="0" t="s">
        <v>144</v>
      </c>
      <c r="C14495" s="0" t="n">
        <v>2004</v>
      </c>
      <c r="D14495" s="0" t="s">
        <v>71</v>
      </c>
      <c r="E14495" s="0" t="s">
        <v>2018</v>
      </c>
      <c r="F14495" s="0" t="n">
        <v>0.02</v>
      </c>
      <c r="G14495" s="0" t="n">
        <v>0.01</v>
      </c>
      <c r="H14495" s="0" t="n">
        <v>0</v>
      </c>
      <c r="I14495" s="0" t="n">
        <v>0</v>
      </c>
      <c r="J14495" s="0" t="n">
        <v>0.03</v>
      </c>
      <c r="K14495" s="0" t="n">
        <v>67</v>
      </c>
      <c r="L14495" s="0" t="n">
        <v>7</v>
      </c>
      <c r="M14495" s="0" t="s">
        <v>103</v>
      </c>
      <c r="N14495" s="0" t="s">
        <v>66</v>
      </c>
      <c r="O14495" s="0" t="s">
        <v>67</v>
      </c>
      <c r="P14495" s="0" t="n">
        <f aca="false">IF(AND(OR(Dashboard!$B$5="All",D14495=Dashboard!$B$5),OR(Dashboard!$D$5="All",N14495=Dashboard!$D$5),OR(AND(C14495&lt;&gt;"",C14495&gt;=Dashboard!$F$5,C14495&lt;=Dashboard!$H$5),AND(C14495="",Dashboard!$F$5&lt;=1980,Dashboard!$H$5&gt;=2016))),1,0)</f>
        <v>1</v>
      </c>
      <c r="Q14495" s="0" t="n">
        <f aca="false">J14495*P14495+ROW()*0.00000001</f>
        <v>0.03014495</v>
      </c>
    </row>
    <row r="14496" customFormat="false" ht="15" hidden="false" customHeight="false" outlineLevel="0" collapsed="false">
      <c r="A14496" s="0" t="s">
        <v>10495</v>
      </c>
      <c r="B14496" s="0" t="s">
        <v>50</v>
      </c>
      <c r="C14496" s="0" t="n">
        <v>2008</v>
      </c>
      <c r="D14496" s="0" t="s">
        <v>52</v>
      </c>
      <c r="E14496" s="0" t="s">
        <v>1013</v>
      </c>
      <c r="F14496" s="0" t="n">
        <v>0.01</v>
      </c>
      <c r="G14496" s="0" t="n">
        <v>0.02</v>
      </c>
      <c r="H14496" s="0" t="n">
        <v>0</v>
      </c>
      <c r="I14496" s="0" t="n">
        <v>0</v>
      </c>
      <c r="J14496" s="0" t="n">
        <v>0.03</v>
      </c>
      <c r="M14496" s="0" t="s">
        <v>36</v>
      </c>
      <c r="N14496" s="0" t="s">
        <v>35</v>
      </c>
      <c r="P14496" s="0" t="n">
        <f aca="false">IF(AND(OR(Dashboard!$B$5="All",D14496=Dashboard!$B$5),OR(Dashboard!$D$5="All",N14496=Dashboard!$D$5),OR(AND(C14496&lt;&gt;"",C14496&gt;=Dashboard!$F$5,C14496&lt;=Dashboard!$H$5),AND(C14496="",Dashboard!$F$5&lt;=1980,Dashboard!$H$5&gt;=2016))),1,0)</f>
        <v>1</v>
      </c>
      <c r="Q14496" s="0" t="n">
        <f aca="false">J14496*P14496+ROW()*0.00000001</f>
        <v>0.03014496</v>
      </c>
    </row>
    <row r="14497" customFormat="false" ht="15" hidden="false" customHeight="false" outlineLevel="0" collapsed="false">
      <c r="A14497" s="0" t="s">
        <v>10496</v>
      </c>
      <c r="B14497" s="0" t="s">
        <v>70</v>
      </c>
      <c r="C14497" s="0" t="n">
        <v>2009</v>
      </c>
      <c r="D14497" s="0" t="s">
        <v>34</v>
      </c>
      <c r="E14497" s="0" t="s">
        <v>1173</v>
      </c>
      <c r="F14497" s="0" t="n">
        <v>0.02</v>
      </c>
      <c r="G14497" s="0" t="n">
        <v>0</v>
      </c>
      <c r="H14497" s="0" t="n">
        <v>0</v>
      </c>
      <c r="I14497" s="0" t="n">
        <v>0.01</v>
      </c>
      <c r="J14497" s="0" t="n">
        <v>0.03</v>
      </c>
      <c r="N14497" s="0" t="s">
        <v>74</v>
      </c>
      <c r="P14497" s="0" t="n">
        <f aca="false">IF(AND(OR(Dashboard!$B$5="All",D14497=Dashboard!$B$5),OR(Dashboard!$D$5="All",N14497=Dashboard!$D$5),OR(AND(C14497&lt;&gt;"",C14497&gt;=Dashboard!$F$5,C14497&lt;=Dashboard!$H$5),AND(C14497="",Dashboard!$F$5&lt;=1980,Dashboard!$H$5&gt;=2016))),1,0)</f>
        <v>1</v>
      </c>
      <c r="Q14497" s="0" t="n">
        <f aca="false">J14497*P14497+ROW()*0.00000001</f>
        <v>0.03014497</v>
      </c>
    </row>
    <row r="14498" customFormat="false" ht="15" hidden="false" customHeight="false" outlineLevel="0" collapsed="false">
      <c r="A14498" s="0" t="s">
        <v>10497</v>
      </c>
      <c r="B14498" s="0" t="s">
        <v>50</v>
      </c>
      <c r="C14498" s="0" t="n">
        <v>2008</v>
      </c>
      <c r="D14498" s="0" t="s">
        <v>71</v>
      </c>
      <c r="E14498" s="0" t="s">
        <v>220</v>
      </c>
      <c r="F14498" s="0" t="n">
        <v>0</v>
      </c>
      <c r="G14498" s="0" t="n">
        <v>0</v>
      </c>
      <c r="H14498" s="0" t="n">
        <v>0.03</v>
      </c>
      <c r="I14498" s="0" t="n">
        <v>0</v>
      </c>
      <c r="J14498" s="0" t="n">
        <v>0.03</v>
      </c>
      <c r="N14498" s="0" t="s">
        <v>35</v>
      </c>
      <c r="P14498" s="0" t="n">
        <f aca="false">IF(AND(OR(Dashboard!$B$5="All",D14498=Dashboard!$B$5),OR(Dashboard!$D$5="All",N14498=Dashboard!$D$5),OR(AND(C14498&lt;&gt;"",C14498&gt;=Dashboard!$F$5,C14498&lt;=Dashboard!$H$5),AND(C14498="",Dashboard!$F$5&lt;=1980,Dashboard!$H$5&gt;=2016))),1,0)</f>
        <v>1</v>
      </c>
      <c r="Q14498" s="0" t="n">
        <f aca="false">J14498*P14498+ROW()*0.00000001</f>
        <v>0.03014498</v>
      </c>
    </row>
    <row r="14499" customFormat="false" ht="15" hidden="false" customHeight="false" outlineLevel="0" collapsed="false">
      <c r="A14499" s="0" t="s">
        <v>10498</v>
      </c>
      <c r="B14499" s="0" t="s">
        <v>164</v>
      </c>
      <c r="C14499" s="0" t="n">
        <v>2013</v>
      </c>
      <c r="D14499" s="0" t="s">
        <v>114</v>
      </c>
      <c r="E14499" s="0" t="s">
        <v>1457</v>
      </c>
      <c r="F14499" s="0" t="n">
        <v>0</v>
      </c>
      <c r="G14499" s="0" t="n">
        <v>0</v>
      </c>
      <c r="H14499" s="0" t="n">
        <v>0.03</v>
      </c>
      <c r="I14499" s="0" t="n">
        <v>0</v>
      </c>
      <c r="J14499" s="0" t="n">
        <v>0.03</v>
      </c>
      <c r="N14499" s="0" t="s">
        <v>74</v>
      </c>
      <c r="P14499" s="0" t="n">
        <f aca="false">IF(AND(OR(Dashboard!$B$5="All",D14499=Dashboard!$B$5),OR(Dashboard!$D$5="All",N14499=Dashboard!$D$5),OR(AND(C14499&lt;&gt;"",C14499&gt;=Dashboard!$F$5,C14499&lt;=Dashboard!$H$5),AND(C14499="",Dashboard!$F$5&lt;=1980,Dashboard!$H$5&gt;=2016))),1,0)</f>
        <v>1</v>
      </c>
      <c r="Q14499" s="0" t="n">
        <f aca="false">J14499*P14499+ROW()*0.00000001</f>
        <v>0.03014499</v>
      </c>
    </row>
    <row r="14500" customFormat="false" ht="15" hidden="false" customHeight="false" outlineLevel="0" collapsed="false">
      <c r="A14500" s="0" t="s">
        <v>10499</v>
      </c>
      <c r="B14500" s="0" t="s">
        <v>76</v>
      </c>
      <c r="C14500" s="0" t="n">
        <v>2001</v>
      </c>
      <c r="D14500" s="0" t="s">
        <v>34</v>
      </c>
      <c r="E14500" s="0" t="s">
        <v>124</v>
      </c>
      <c r="F14500" s="0" t="n">
        <v>0.02</v>
      </c>
      <c r="G14500" s="0" t="n">
        <v>0.01</v>
      </c>
      <c r="H14500" s="0" t="n">
        <v>0</v>
      </c>
      <c r="I14500" s="0" t="n">
        <v>0</v>
      </c>
      <c r="J14500" s="0" t="n">
        <v>0.03</v>
      </c>
      <c r="K14500" s="0" t="n">
        <v>61</v>
      </c>
      <c r="L14500" s="0" t="n">
        <v>7.9</v>
      </c>
      <c r="M14500" s="0" t="s">
        <v>36</v>
      </c>
      <c r="N14500" s="0" t="s">
        <v>74</v>
      </c>
      <c r="O14500" s="0" t="s">
        <v>67</v>
      </c>
      <c r="P14500" s="0" t="n">
        <f aca="false">IF(AND(OR(Dashboard!$B$5="All",D14500=Dashboard!$B$5),OR(Dashboard!$D$5="All",N14500=Dashboard!$D$5),OR(AND(C14500&lt;&gt;"",C14500&gt;=Dashboard!$F$5,C14500&lt;=Dashboard!$H$5),AND(C14500="",Dashboard!$F$5&lt;=1980,Dashboard!$H$5&gt;=2016))),1,0)</f>
        <v>1</v>
      </c>
      <c r="Q14500" s="0" t="n">
        <f aca="false">J14500*P14500+ROW()*0.00000001</f>
        <v>0.030145</v>
      </c>
    </row>
    <row r="14501" customFormat="false" ht="15" hidden="false" customHeight="false" outlineLevel="0" collapsed="false">
      <c r="A14501" s="0" t="s">
        <v>10500</v>
      </c>
      <c r="B14501" s="0" t="s">
        <v>4986</v>
      </c>
      <c r="C14501" s="0" t="n">
        <v>1995</v>
      </c>
      <c r="D14501" s="0" t="s">
        <v>102</v>
      </c>
      <c r="E14501" s="0" t="s">
        <v>1173</v>
      </c>
      <c r="F14501" s="0" t="n">
        <v>0</v>
      </c>
      <c r="G14501" s="0" t="n">
        <v>0</v>
      </c>
      <c r="H14501" s="0" t="n">
        <v>0.03</v>
      </c>
      <c r="I14501" s="0" t="n">
        <v>0</v>
      </c>
      <c r="J14501" s="0" t="n">
        <v>0.03</v>
      </c>
      <c r="N14501" s="0" t="s">
        <v>161</v>
      </c>
      <c r="P14501" s="0" t="n">
        <f aca="false">IF(AND(OR(Dashboard!$B$5="All",D14501=Dashboard!$B$5),OR(Dashboard!$D$5="All",N14501=Dashboard!$D$5),OR(AND(C14501&lt;&gt;"",C14501&gt;=Dashboard!$F$5,C14501&lt;=Dashboard!$H$5),AND(C14501="",Dashboard!$F$5&lt;=1980,Dashboard!$H$5&gt;=2016))),1,0)</f>
        <v>1</v>
      </c>
      <c r="Q14501" s="0" t="n">
        <f aca="false">J14501*P14501+ROW()*0.00000001</f>
        <v>0.03014501</v>
      </c>
    </row>
    <row r="14502" customFormat="false" ht="15" hidden="false" customHeight="false" outlineLevel="0" collapsed="false">
      <c r="A14502" s="0" t="s">
        <v>10501</v>
      </c>
      <c r="B14502" s="0" t="s">
        <v>50</v>
      </c>
      <c r="C14502" s="0" t="n">
        <v>2008</v>
      </c>
      <c r="D14502" s="0" t="s">
        <v>114</v>
      </c>
      <c r="E14502" s="0" t="s">
        <v>4395</v>
      </c>
      <c r="F14502" s="0" t="n">
        <v>0</v>
      </c>
      <c r="G14502" s="0" t="n">
        <v>0</v>
      </c>
      <c r="H14502" s="0" t="n">
        <v>0.03</v>
      </c>
      <c r="I14502" s="0" t="n">
        <v>0</v>
      </c>
      <c r="J14502" s="0" t="n">
        <v>0.03</v>
      </c>
      <c r="N14502" s="0" t="s">
        <v>35</v>
      </c>
      <c r="P14502" s="0" t="n">
        <f aca="false">IF(AND(OR(Dashboard!$B$5="All",D14502=Dashboard!$B$5),OR(Dashboard!$D$5="All",N14502=Dashboard!$D$5),OR(AND(C14502&lt;&gt;"",C14502&gt;=Dashboard!$F$5,C14502&lt;=Dashboard!$H$5),AND(C14502="",Dashboard!$F$5&lt;=1980,Dashboard!$H$5&gt;=2016))),1,0)</f>
        <v>1</v>
      </c>
      <c r="Q14502" s="0" t="n">
        <f aca="false">J14502*P14502+ROW()*0.00000001</f>
        <v>0.03014502</v>
      </c>
    </row>
    <row r="14503" customFormat="false" ht="15" hidden="false" customHeight="false" outlineLevel="0" collapsed="false">
      <c r="A14503" s="0" t="s">
        <v>10502</v>
      </c>
      <c r="B14503" s="0" t="s">
        <v>152</v>
      </c>
      <c r="C14503" s="0" t="n">
        <v>2003</v>
      </c>
      <c r="D14503" s="0" t="s">
        <v>58</v>
      </c>
      <c r="E14503" s="0" t="s">
        <v>124</v>
      </c>
      <c r="F14503" s="0" t="n">
        <v>0</v>
      </c>
      <c r="G14503" s="0" t="n">
        <v>0.03</v>
      </c>
      <c r="H14503" s="0" t="n">
        <v>0</v>
      </c>
      <c r="I14503" s="0" t="n">
        <v>0.01</v>
      </c>
      <c r="J14503" s="0" t="n">
        <v>0.03</v>
      </c>
      <c r="K14503" s="0" t="n">
        <v>76</v>
      </c>
      <c r="L14503" s="0" t="n">
        <v>7.5</v>
      </c>
      <c r="M14503" s="0" t="s">
        <v>36</v>
      </c>
      <c r="N14503" s="0" t="s">
        <v>152</v>
      </c>
      <c r="O14503" s="0" t="s">
        <v>37</v>
      </c>
      <c r="P14503" s="0" t="n">
        <f aca="false">IF(AND(OR(Dashboard!$B$5="All",D14503=Dashboard!$B$5),OR(Dashboard!$D$5="All",N14503=Dashboard!$D$5),OR(AND(C14503&lt;&gt;"",C14503&gt;=Dashboard!$F$5,C14503&lt;=Dashboard!$H$5),AND(C14503="",Dashboard!$F$5&lt;=1980,Dashboard!$H$5&gt;=2016))),1,0)</f>
        <v>1</v>
      </c>
      <c r="Q14503" s="0" t="n">
        <f aca="false">J14503*P14503+ROW()*0.00000001</f>
        <v>0.03014503</v>
      </c>
    </row>
    <row r="14504" customFormat="false" ht="15" hidden="false" customHeight="false" outlineLevel="0" collapsed="false">
      <c r="A14504" s="0" t="s">
        <v>10503</v>
      </c>
      <c r="B14504" s="0" t="s">
        <v>117</v>
      </c>
      <c r="C14504" s="0" t="n">
        <v>1998</v>
      </c>
      <c r="D14504" s="0" t="s">
        <v>41</v>
      </c>
      <c r="E14504" s="0" t="s">
        <v>5622</v>
      </c>
      <c r="F14504" s="0" t="n">
        <v>0.02</v>
      </c>
      <c r="G14504" s="0" t="n">
        <v>0.01</v>
      </c>
      <c r="H14504" s="0" t="n">
        <v>0</v>
      </c>
      <c r="I14504" s="0" t="n">
        <v>0</v>
      </c>
      <c r="J14504" s="0" t="n">
        <v>0.03</v>
      </c>
      <c r="N14504" s="0" t="s">
        <v>74</v>
      </c>
      <c r="P14504" s="0" t="n">
        <f aca="false">IF(AND(OR(Dashboard!$B$5="All",D14504=Dashboard!$B$5),OR(Dashboard!$D$5="All",N14504=Dashboard!$D$5),OR(AND(C14504&lt;&gt;"",C14504&gt;=Dashboard!$F$5,C14504&lt;=Dashboard!$H$5),AND(C14504="",Dashboard!$F$5&lt;=1980,Dashboard!$H$5&gt;=2016))),1,0)</f>
        <v>1</v>
      </c>
      <c r="Q14504" s="0" t="n">
        <f aca="false">J14504*P14504+ROW()*0.00000001</f>
        <v>0.03014504</v>
      </c>
    </row>
    <row r="14505" customFormat="false" ht="15" hidden="false" customHeight="false" outlineLevel="0" collapsed="false">
      <c r="A14505" s="0" t="s">
        <v>9715</v>
      </c>
      <c r="B14505" s="0" t="s">
        <v>33</v>
      </c>
      <c r="C14505" s="0" t="n">
        <v>2011</v>
      </c>
      <c r="D14505" s="0" t="s">
        <v>16</v>
      </c>
      <c r="E14505" s="0" t="s">
        <v>520</v>
      </c>
      <c r="F14505" s="0" t="n">
        <v>0</v>
      </c>
      <c r="G14505" s="0" t="n">
        <v>0.03</v>
      </c>
      <c r="H14505" s="0" t="n">
        <v>0</v>
      </c>
      <c r="I14505" s="0" t="n">
        <v>0</v>
      </c>
      <c r="J14505" s="0" t="n">
        <v>0.03</v>
      </c>
      <c r="N14505" s="0" t="s">
        <v>35</v>
      </c>
      <c r="P14505" s="0" t="n">
        <f aca="false">IF(AND(OR(Dashboard!$B$5="All",D14505=Dashboard!$B$5),OR(Dashboard!$D$5="All",N14505=Dashboard!$D$5),OR(AND(C14505&lt;&gt;"",C14505&gt;=Dashboard!$F$5,C14505&lt;=Dashboard!$H$5),AND(C14505="",Dashboard!$F$5&lt;=1980,Dashboard!$H$5&gt;=2016))),1,0)</f>
        <v>1</v>
      </c>
      <c r="Q14505" s="0" t="n">
        <f aca="false">J14505*P14505+ROW()*0.00000001</f>
        <v>0.03014505</v>
      </c>
    </row>
    <row r="14506" customFormat="false" ht="15" hidden="false" customHeight="false" outlineLevel="0" collapsed="false">
      <c r="A14506" s="0" t="s">
        <v>10504</v>
      </c>
      <c r="B14506" s="0" t="s">
        <v>851</v>
      </c>
      <c r="C14506" s="0" t="n">
        <v>2016</v>
      </c>
      <c r="D14506" s="0" t="s">
        <v>114</v>
      </c>
      <c r="E14506" s="0" t="s">
        <v>520</v>
      </c>
      <c r="F14506" s="0" t="n">
        <v>0</v>
      </c>
      <c r="G14506" s="0" t="n">
        <v>0</v>
      </c>
      <c r="H14506" s="0" t="n">
        <v>0.03</v>
      </c>
      <c r="I14506" s="0" t="n">
        <v>0</v>
      </c>
      <c r="J14506" s="0" t="n">
        <v>0.03</v>
      </c>
      <c r="N14506" s="0" t="s">
        <v>74</v>
      </c>
      <c r="P14506" s="0" t="n">
        <f aca="false">IF(AND(OR(Dashboard!$B$5="All",D14506=Dashboard!$B$5),OR(Dashboard!$D$5="All",N14506=Dashboard!$D$5),OR(AND(C14506&lt;&gt;"",C14506&gt;=Dashboard!$F$5,C14506&lt;=Dashboard!$H$5),AND(C14506="",Dashboard!$F$5&lt;=1980,Dashboard!$H$5&gt;=2016))),1,0)</f>
        <v>1</v>
      </c>
      <c r="Q14506" s="0" t="n">
        <f aca="false">J14506*P14506+ROW()*0.00000001</f>
        <v>0.03014506</v>
      </c>
    </row>
    <row r="14507" customFormat="false" ht="15" hidden="false" customHeight="false" outlineLevel="0" collapsed="false">
      <c r="A14507" s="0" t="s">
        <v>10505</v>
      </c>
      <c r="B14507" s="0" t="s">
        <v>164</v>
      </c>
      <c r="C14507" s="0" t="n">
        <v>2010</v>
      </c>
      <c r="D14507" s="0" t="s">
        <v>114</v>
      </c>
      <c r="E14507" s="0" t="s">
        <v>1002</v>
      </c>
      <c r="F14507" s="0" t="n">
        <v>0</v>
      </c>
      <c r="G14507" s="0" t="n">
        <v>0</v>
      </c>
      <c r="H14507" s="0" t="n">
        <v>0.03</v>
      </c>
      <c r="I14507" s="0" t="n">
        <v>0</v>
      </c>
      <c r="J14507" s="0" t="n">
        <v>0.03</v>
      </c>
      <c r="N14507" s="0" t="s">
        <v>74</v>
      </c>
      <c r="P14507" s="0" t="n">
        <f aca="false">IF(AND(OR(Dashboard!$B$5="All",D14507=Dashboard!$B$5),OR(Dashboard!$D$5="All",N14507=Dashboard!$D$5),OR(AND(C14507&lt;&gt;"",C14507&gt;=Dashboard!$F$5,C14507&lt;=Dashboard!$H$5),AND(C14507="",Dashboard!$F$5&lt;=1980,Dashboard!$H$5&gt;=2016))),1,0)</f>
        <v>1</v>
      </c>
      <c r="Q14507" s="0" t="n">
        <f aca="false">J14507*P14507+ROW()*0.00000001</f>
        <v>0.03014507</v>
      </c>
    </row>
    <row r="14508" customFormat="false" ht="15" hidden="false" customHeight="false" outlineLevel="0" collapsed="false">
      <c r="A14508" s="0" t="s">
        <v>10506</v>
      </c>
      <c r="B14508" s="0" t="s">
        <v>164</v>
      </c>
      <c r="C14508" s="0" t="n">
        <v>2011</v>
      </c>
      <c r="D14508" s="0" t="s">
        <v>46</v>
      </c>
      <c r="E14508" s="0" t="s">
        <v>1607</v>
      </c>
      <c r="F14508" s="0" t="n">
        <v>0</v>
      </c>
      <c r="G14508" s="0" t="n">
        <v>0</v>
      </c>
      <c r="H14508" s="0" t="n">
        <v>0.03</v>
      </c>
      <c r="I14508" s="0" t="n">
        <v>0</v>
      </c>
      <c r="J14508" s="0" t="n">
        <v>0.03</v>
      </c>
      <c r="N14508" s="0" t="s">
        <v>74</v>
      </c>
      <c r="P14508" s="0" t="n">
        <f aca="false">IF(AND(OR(Dashboard!$B$5="All",D14508=Dashboard!$B$5),OR(Dashboard!$D$5="All",N14508=Dashboard!$D$5),OR(AND(C14508&lt;&gt;"",C14508&gt;=Dashboard!$F$5,C14508&lt;=Dashboard!$H$5),AND(C14508="",Dashboard!$F$5&lt;=1980,Dashboard!$H$5&gt;=2016))),1,0)</f>
        <v>1</v>
      </c>
      <c r="Q14508" s="0" t="n">
        <f aca="false">J14508*P14508+ROW()*0.00000001</f>
        <v>0.03014508</v>
      </c>
    </row>
    <row r="14509" customFormat="false" ht="15" hidden="false" customHeight="false" outlineLevel="0" collapsed="false">
      <c r="A14509" s="0" t="s">
        <v>10507</v>
      </c>
      <c r="B14509" s="0" t="s">
        <v>164</v>
      </c>
      <c r="C14509" s="0" t="n">
        <v>2006</v>
      </c>
      <c r="D14509" s="0" t="s">
        <v>46</v>
      </c>
      <c r="E14509" s="0" t="s">
        <v>220</v>
      </c>
      <c r="F14509" s="0" t="n">
        <v>0</v>
      </c>
      <c r="G14509" s="0" t="n">
        <v>0</v>
      </c>
      <c r="H14509" s="0" t="n">
        <v>0.03</v>
      </c>
      <c r="I14509" s="0" t="n">
        <v>0</v>
      </c>
      <c r="J14509" s="0" t="n">
        <v>0.03</v>
      </c>
      <c r="N14509" s="0" t="s">
        <v>74</v>
      </c>
      <c r="P14509" s="0" t="n">
        <f aca="false">IF(AND(OR(Dashboard!$B$5="All",D14509=Dashboard!$B$5),OR(Dashboard!$D$5="All",N14509=Dashboard!$D$5),OR(AND(C14509&lt;&gt;"",C14509&gt;=Dashboard!$F$5,C14509&lt;=Dashboard!$H$5),AND(C14509="",Dashboard!$F$5&lt;=1980,Dashboard!$H$5&gt;=2016))),1,0)</f>
        <v>1</v>
      </c>
      <c r="Q14509" s="0" t="n">
        <f aca="false">J14509*P14509+ROW()*0.00000001</f>
        <v>0.03014509</v>
      </c>
    </row>
    <row r="14510" customFormat="false" ht="15" hidden="false" customHeight="false" outlineLevel="0" collapsed="false">
      <c r="A14510" s="0" t="s">
        <v>10508</v>
      </c>
      <c r="B14510" s="0" t="s">
        <v>94</v>
      </c>
      <c r="C14510" s="0" t="n">
        <v>2016</v>
      </c>
      <c r="D14510" s="0" t="s">
        <v>71</v>
      </c>
      <c r="E14510" s="0" t="s">
        <v>10509</v>
      </c>
      <c r="F14510" s="0" t="n">
        <v>0.01</v>
      </c>
      <c r="G14510" s="0" t="n">
        <v>0.02</v>
      </c>
      <c r="H14510" s="0" t="n">
        <v>0</v>
      </c>
      <c r="I14510" s="0" t="n">
        <v>0</v>
      </c>
      <c r="J14510" s="0" t="n">
        <v>0.03</v>
      </c>
      <c r="K14510" s="0" t="n">
        <v>78</v>
      </c>
      <c r="L14510" s="0" t="n">
        <v>7.6</v>
      </c>
      <c r="M14510" s="0" t="s">
        <v>125</v>
      </c>
      <c r="N14510" s="0" t="s">
        <v>74</v>
      </c>
      <c r="O14510" s="0" t="s">
        <v>37</v>
      </c>
      <c r="P14510" s="0" t="n">
        <f aca="false">IF(AND(OR(Dashboard!$B$5="All",D14510=Dashboard!$B$5),OR(Dashboard!$D$5="All",N14510=Dashboard!$D$5),OR(AND(C14510&lt;&gt;"",C14510&gt;=Dashboard!$F$5,C14510&lt;=Dashboard!$H$5),AND(C14510="",Dashboard!$F$5&lt;=1980,Dashboard!$H$5&gt;=2016))),1,0)</f>
        <v>1</v>
      </c>
      <c r="Q14510" s="0" t="n">
        <f aca="false">J14510*P14510+ROW()*0.00000001</f>
        <v>0.0301451</v>
      </c>
    </row>
    <row r="14511" customFormat="false" ht="15" hidden="false" customHeight="false" outlineLevel="0" collapsed="false">
      <c r="A14511" s="0" t="s">
        <v>5838</v>
      </c>
      <c r="B14511" s="0" t="s">
        <v>152</v>
      </c>
      <c r="C14511" s="0" t="n">
        <v>2010</v>
      </c>
      <c r="D14511" s="0" t="s">
        <v>34</v>
      </c>
      <c r="E14511" s="0" t="s">
        <v>124</v>
      </c>
      <c r="F14511" s="0" t="n">
        <v>0</v>
      </c>
      <c r="G14511" s="0" t="n">
        <v>0.03</v>
      </c>
      <c r="H14511" s="0" t="n">
        <v>0</v>
      </c>
      <c r="I14511" s="0" t="n">
        <v>0.01</v>
      </c>
      <c r="J14511" s="0" t="n">
        <v>0.03</v>
      </c>
      <c r="L14511" s="0" t="n">
        <v>7.3</v>
      </c>
      <c r="M14511" s="0" t="s">
        <v>103</v>
      </c>
      <c r="N14511" s="0" t="s">
        <v>152</v>
      </c>
      <c r="P14511" s="0" t="n">
        <f aca="false">IF(AND(OR(Dashboard!$B$5="All",D14511=Dashboard!$B$5),OR(Dashboard!$D$5="All",N14511=Dashboard!$D$5),OR(AND(C14511&lt;&gt;"",C14511&gt;=Dashboard!$F$5,C14511&lt;=Dashboard!$H$5),AND(C14511="",Dashboard!$F$5&lt;=1980,Dashboard!$H$5&gt;=2016))),1,0)</f>
        <v>1</v>
      </c>
      <c r="Q14511" s="0" t="n">
        <f aca="false">J14511*P14511+ROW()*0.00000001</f>
        <v>0.03014511</v>
      </c>
    </row>
    <row r="14512" customFormat="false" ht="15" hidden="false" customHeight="false" outlineLevel="0" collapsed="false">
      <c r="A14512" s="0" t="s">
        <v>10510</v>
      </c>
      <c r="B14512" s="0" t="s">
        <v>85</v>
      </c>
      <c r="C14512" s="0" t="n">
        <v>2006</v>
      </c>
      <c r="D14512" s="0" t="s">
        <v>46</v>
      </c>
      <c r="E14512" s="0" t="s">
        <v>35</v>
      </c>
      <c r="F14512" s="0" t="n">
        <v>0</v>
      </c>
      <c r="G14512" s="0" t="n">
        <v>0</v>
      </c>
      <c r="H14512" s="0" t="n">
        <v>0.03</v>
      </c>
      <c r="I14512" s="0" t="n">
        <v>0</v>
      </c>
      <c r="J14512" s="0" t="n">
        <v>0.03</v>
      </c>
      <c r="N14512" s="0" t="s">
        <v>35</v>
      </c>
      <c r="P14512" s="0" t="n">
        <f aca="false">IF(AND(OR(Dashboard!$B$5="All",D14512=Dashboard!$B$5),OR(Dashboard!$D$5="All",N14512=Dashboard!$D$5),OR(AND(C14512&lt;&gt;"",C14512&gt;=Dashboard!$F$5,C14512&lt;=Dashboard!$H$5),AND(C14512="",Dashboard!$F$5&lt;=1980,Dashboard!$H$5&gt;=2016))),1,0)</f>
        <v>1</v>
      </c>
      <c r="Q14512" s="0" t="n">
        <f aca="false">J14512*P14512+ROW()*0.00000001</f>
        <v>0.03014512</v>
      </c>
    </row>
    <row r="14513" customFormat="false" ht="15" hidden="false" customHeight="false" outlineLevel="0" collapsed="false">
      <c r="A14513" s="0" t="s">
        <v>7058</v>
      </c>
      <c r="B14513" s="0" t="s">
        <v>184</v>
      </c>
      <c r="C14513" s="0" t="n">
        <v>2014</v>
      </c>
      <c r="D14513" s="0" t="s">
        <v>52</v>
      </c>
      <c r="E14513" s="0" t="s">
        <v>328</v>
      </c>
      <c r="F14513" s="0" t="n">
        <v>0</v>
      </c>
      <c r="G14513" s="0" t="n">
        <v>0</v>
      </c>
      <c r="H14513" s="0" t="n">
        <v>0.03</v>
      </c>
      <c r="I14513" s="0" t="n">
        <v>0</v>
      </c>
      <c r="J14513" s="0" t="n">
        <v>0.03</v>
      </c>
      <c r="N14513" s="0" t="s">
        <v>35</v>
      </c>
      <c r="P14513" s="0" t="n">
        <f aca="false">IF(AND(OR(Dashboard!$B$5="All",D14513=Dashboard!$B$5),OR(Dashboard!$D$5="All",N14513=Dashboard!$D$5),OR(AND(C14513&lt;&gt;"",C14513&gt;=Dashboard!$F$5,C14513&lt;=Dashboard!$H$5),AND(C14513="",Dashboard!$F$5&lt;=1980,Dashboard!$H$5&gt;=2016))),1,0)</f>
        <v>1</v>
      </c>
      <c r="Q14513" s="0" t="n">
        <f aca="false">J14513*P14513+ROW()*0.00000001</f>
        <v>0.03014513</v>
      </c>
    </row>
    <row r="14514" customFormat="false" ht="15" hidden="false" customHeight="false" outlineLevel="0" collapsed="false">
      <c r="A14514" s="0" t="s">
        <v>10511</v>
      </c>
      <c r="B14514" s="0" t="s">
        <v>164</v>
      </c>
      <c r="C14514" s="0" t="n">
        <v>2012</v>
      </c>
      <c r="D14514" s="0" t="s">
        <v>71</v>
      </c>
      <c r="E14514" s="0" t="s">
        <v>6975</v>
      </c>
      <c r="F14514" s="0" t="n">
        <v>0</v>
      </c>
      <c r="G14514" s="0" t="n">
        <v>0</v>
      </c>
      <c r="H14514" s="0" t="n">
        <v>0.03</v>
      </c>
      <c r="I14514" s="0" t="n">
        <v>0</v>
      </c>
      <c r="J14514" s="0" t="n">
        <v>0.03</v>
      </c>
      <c r="N14514" s="0" t="s">
        <v>74</v>
      </c>
      <c r="P14514" s="0" t="n">
        <f aca="false">IF(AND(OR(Dashboard!$B$5="All",D14514=Dashboard!$B$5),OR(Dashboard!$D$5="All",N14514=Dashboard!$D$5),OR(AND(C14514&lt;&gt;"",C14514&gt;=Dashboard!$F$5,C14514&lt;=Dashboard!$H$5),AND(C14514="",Dashboard!$F$5&lt;=1980,Dashboard!$H$5&gt;=2016))),1,0)</f>
        <v>1</v>
      </c>
      <c r="Q14514" s="0" t="n">
        <f aca="false">J14514*P14514+ROW()*0.00000001</f>
        <v>0.03014514</v>
      </c>
    </row>
    <row r="14515" customFormat="false" ht="15" hidden="false" customHeight="false" outlineLevel="0" collapsed="false">
      <c r="A14515" s="0" t="s">
        <v>1422</v>
      </c>
      <c r="B14515" s="0" t="s">
        <v>152</v>
      </c>
      <c r="C14515" s="0" t="n">
        <v>2007</v>
      </c>
      <c r="D14515" s="0" t="s">
        <v>71</v>
      </c>
      <c r="E14515" s="0" t="s">
        <v>418</v>
      </c>
      <c r="F14515" s="0" t="n">
        <v>0.01</v>
      </c>
      <c r="G14515" s="0" t="n">
        <v>0.01</v>
      </c>
      <c r="H14515" s="0" t="n">
        <v>0</v>
      </c>
      <c r="I14515" s="0" t="n">
        <v>0</v>
      </c>
      <c r="J14515" s="0" t="n">
        <v>0.03</v>
      </c>
      <c r="L14515" s="0" t="n">
        <v>7.9</v>
      </c>
      <c r="M14515" s="0" t="s">
        <v>36</v>
      </c>
      <c r="N14515" s="0" t="s">
        <v>152</v>
      </c>
      <c r="P14515" s="0" t="n">
        <f aca="false">IF(AND(OR(Dashboard!$B$5="All",D14515=Dashboard!$B$5),OR(Dashboard!$D$5="All",N14515=Dashboard!$D$5),OR(AND(C14515&lt;&gt;"",C14515&gt;=Dashboard!$F$5,C14515&lt;=Dashboard!$H$5),AND(C14515="",Dashboard!$F$5&lt;=1980,Dashboard!$H$5&gt;=2016))),1,0)</f>
        <v>1</v>
      </c>
      <c r="Q14515" s="0" t="n">
        <f aca="false">J14515*P14515+ROW()*0.00000001</f>
        <v>0.03014515</v>
      </c>
    </row>
    <row r="14516" customFormat="false" ht="15" hidden="false" customHeight="false" outlineLevel="0" collapsed="false">
      <c r="A14516" s="0" t="s">
        <v>10512</v>
      </c>
      <c r="B14516" s="0" t="s">
        <v>70</v>
      </c>
      <c r="C14516" s="0" t="n">
        <v>2010</v>
      </c>
      <c r="D14516" s="0" t="s">
        <v>71</v>
      </c>
      <c r="E14516" s="0" t="s">
        <v>782</v>
      </c>
      <c r="F14516" s="0" t="n">
        <v>0</v>
      </c>
      <c r="G14516" s="0" t="n">
        <v>0</v>
      </c>
      <c r="H14516" s="0" t="n">
        <v>0.03</v>
      </c>
      <c r="I14516" s="0" t="n">
        <v>0</v>
      </c>
      <c r="J14516" s="0" t="n">
        <v>0.03</v>
      </c>
      <c r="N14516" s="0" t="s">
        <v>74</v>
      </c>
      <c r="P14516" s="0" t="n">
        <f aca="false">IF(AND(OR(Dashboard!$B$5="All",D14516=Dashboard!$B$5),OR(Dashboard!$D$5="All",N14516=Dashboard!$D$5),OR(AND(C14516&lt;&gt;"",C14516&gt;=Dashboard!$F$5,C14516&lt;=Dashboard!$H$5),AND(C14516="",Dashboard!$F$5&lt;=1980,Dashboard!$H$5&gt;=2016))),1,0)</f>
        <v>1</v>
      </c>
      <c r="Q14516" s="0" t="n">
        <f aca="false">J14516*P14516+ROW()*0.00000001</f>
        <v>0.03014516</v>
      </c>
    </row>
    <row r="14517" customFormat="false" ht="15" hidden="false" customHeight="false" outlineLevel="0" collapsed="false">
      <c r="A14517" s="0" t="s">
        <v>10513</v>
      </c>
      <c r="B14517" s="0" t="s">
        <v>184</v>
      </c>
      <c r="C14517" s="0" t="n">
        <v>2012</v>
      </c>
      <c r="D14517" s="0" t="s">
        <v>52</v>
      </c>
      <c r="E14517" s="0" t="s">
        <v>124</v>
      </c>
      <c r="F14517" s="0" t="n">
        <v>0.01</v>
      </c>
      <c r="G14517" s="0" t="n">
        <v>0.01</v>
      </c>
      <c r="H14517" s="0" t="n">
        <v>0</v>
      </c>
      <c r="I14517" s="0" t="n">
        <v>0</v>
      </c>
      <c r="J14517" s="0" t="n">
        <v>0.03</v>
      </c>
      <c r="K14517" s="0" t="n">
        <v>52</v>
      </c>
      <c r="L14517" s="0" t="n">
        <v>5.2</v>
      </c>
      <c r="M14517" s="0" t="s">
        <v>125</v>
      </c>
      <c r="N14517" s="0" t="s">
        <v>35</v>
      </c>
      <c r="O14517" s="0" t="s">
        <v>53</v>
      </c>
      <c r="P14517" s="0" t="n">
        <f aca="false">IF(AND(OR(Dashboard!$B$5="All",D14517=Dashboard!$B$5),OR(Dashboard!$D$5="All",N14517=Dashboard!$D$5),OR(AND(C14517&lt;&gt;"",C14517&gt;=Dashboard!$F$5,C14517&lt;=Dashboard!$H$5),AND(C14517="",Dashboard!$F$5&lt;=1980,Dashboard!$H$5&gt;=2016))),1,0)</f>
        <v>1</v>
      </c>
      <c r="Q14517" s="0" t="n">
        <f aca="false">J14517*P14517+ROW()*0.00000001</f>
        <v>0.03014517</v>
      </c>
    </row>
    <row r="14518" customFormat="false" ht="15" hidden="false" customHeight="false" outlineLevel="0" collapsed="false">
      <c r="A14518" s="0" t="s">
        <v>10514</v>
      </c>
      <c r="B14518" s="0" t="s">
        <v>117</v>
      </c>
      <c r="C14518" s="0" t="n">
        <v>1999</v>
      </c>
      <c r="D14518" s="0" t="s">
        <v>114</v>
      </c>
      <c r="E14518" s="0" t="s">
        <v>220</v>
      </c>
      <c r="F14518" s="0" t="n">
        <v>0</v>
      </c>
      <c r="G14518" s="0" t="n">
        <v>0</v>
      </c>
      <c r="H14518" s="0" t="n">
        <v>0.03</v>
      </c>
      <c r="I14518" s="0" t="n">
        <v>0</v>
      </c>
      <c r="J14518" s="0" t="n">
        <v>0.03</v>
      </c>
      <c r="N14518" s="0" t="s">
        <v>74</v>
      </c>
      <c r="P14518" s="0" t="n">
        <f aca="false">IF(AND(OR(Dashboard!$B$5="All",D14518=Dashboard!$B$5),OR(Dashboard!$D$5="All",N14518=Dashboard!$D$5),OR(AND(C14518&lt;&gt;"",C14518&gt;=Dashboard!$F$5,C14518&lt;=Dashboard!$H$5),AND(C14518="",Dashboard!$F$5&lt;=1980,Dashboard!$H$5&gt;=2016))),1,0)</f>
        <v>1</v>
      </c>
      <c r="Q14518" s="0" t="n">
        <f aca="false">J14518*P14518+ROW()*0.00000001</f>
        <v>0.03014518</v>
      </c>
    </row>
    <row r="14519" customFormat="false" ht="15" hidden="false" customHeight="false" outlineLevel="0" collapsed="false">
      <c r="A14519" s="0" t="s">
        <v>10515</v>
      </c>
      <c r="B14519" s="0" t="s">
        <v>50</v>
      </c>
      <c r="C14519" s="0" t="n">
        <v>2011</v>
      </c>
      <c r="D14519" s="0" t="s">
        <v>52</v>
      </c>
      <c r="E14519" s="0" t="s">
        <v>328</v>
      </c>
      <c r="F14519" s="0" t="n">
        <v>0</v>
      </c>
      <c r="G14519" s="0" t="n">
        <v>0</v>
      </c>
      <c r="H14519" s="0" t="n">
        <v>0.03</v>
      </c>
      <c r="I14519" s="0" t="n">
        <v>0</v>
      </c>
      <c r="J14519" s="0" t="n">
        <v>0.03</v>
      </c>
      <c r="N14519" s="0" t="s">
        <v>35</v>
      </c>
      <c r="P14519" s="0" t="n">
        <f aca="false">IF(AND(OR(Dashboard!$B$5="All",D14519=Dashboard!$B$5),OR(Dashboard!$D$5="All",N14519=Dashboard!$D$5),OR(AND(C14519&lt;&gt;"",C14519&gt;=Dashboard!$F$5,C14519&lt;=Dashboard!$H$5),AND(C14519="",Dashboard!$F$5&lt;=1980,Dashboard!$H$5&gt;=2016))),1,0)</f>
        <v>1</v>
      </c>
      <c r="Q14519" s="0" t="n">
        <f aca="false">J14519*P14519+ROW()*0.00000001</f>
        <v>0.03014519</v>
      </c>
    </row>
    <row r="14520" customFormat="false" ht="15" hidden="false" customHeight="false" outlineLevel="0" collapsed="false">
      <c r="A14520" s="0" t="s">
        <v>10516</v>
      </c>
      <c r="B14520" s="0" t="s">
        <v>76</v>
      </c>
      <c r="C14520" s="0" t="n">
        <v>2008</v>
      </c>
      <c r="D14520" s="0" t="s">
        <v>114</v>
      </c>
      <c r="E14520" s="0" t="s">
        <v>6975</v>
      </c>
      <c r="F14520" s="0" t="n">
        <v>0</v>
      </c>
      <c r="G14520" s="0" t="n">
        <v>0</v>
      </c>
      <c r="H14520" s="0" t="n">
        <v>0.03</v>
      </c>
      <c r="I14520" s="0" t="n">
        <v>0</v>
      </c>
      <c r="J14520" s="0" t="n">
        <v>0.03</v>
      </c>
      <c r="N14520" s="0" t="s">
        <v>74</v>
      </c>
      <c r="P14520" s="0" t="n">
        <f aca="false">IF(AND(OR(Dashboard!$B$5="All",D14520=Dashboard!$B$5),OR(Dashboard!$D$5="All",N14520=Dashboard!$D$5),OR(AND(C14520&lt;&gt;"",C14520&gt;=Dashboard!$F$5,C14520&lt;=Dashboard!$H$5),AND(C14520="",Dashboard!$F$5&lt;=1980,Dashboard!$H$5&gt;=2016))),1,0)</f>
        <v>1</v>
      </c>
      <c r="Q14520" s="0" t="n">
        <f aca="false">J14520*P14520+ROW()*0.00000001</f>
        <v>0.0301452</v>
      </c>
    </row>
    <row r="14521" customFormat="false" ht="15" hidden="false" customHeight="false" outlineLevel="0" collapsed="false">
      <c r="A14521" s="0" t="s">
        <v>10517</v>
      </c>
      <c r="B14521" s="0" t="s">
        <v>76</v>
      </c>
      <c r="C14521" s="0" t="n">
        <v>2007</v>
      </c>
      <c r="D14521" s="0" t="s">
        <v>58</v>
      </c>
      <c r="E14521" s="0" t="s">
        <v>220</v>
      </c>
      <c r="F14521" s="0" t="n">
        <v>0</v>
      </c>
      <c r="G14521" s="0" t="n">
        <v>0</v>
      </c>
      <c r="H14521" s="0" t="n">
        <v>0.03</v>
      </c>
      <c r="I14521" s="0" t="n">
        <v>0</v>
      </c>
      <c r="J14521" s="0" t="n">
        <v>0.03</v>
      </c>
      <c r="N14521" s="0" t="s">
        <v>74</v>
      </c>
      <c r="P14521" s="0" t="n">
        <f aca="false">IF(AND(OR(Dashboard!$B$5="All",D14521=Dashboard!$B$5),OR(Dashboard!$D$5="All",N14521=Dashboard!$D$5),OR(AND(C14521&lt;&gt;"",C14521&gt;=Dashboard!$F$5,C14521&lt;=Dashboard!$H$5),AND(C14521="",Dashboard!$F$5&lt;=1980,Dashboard!$H$5&gt;=2016))),1,0)</f>
        <v>1</v>
      </c>
      <c r="Q14521" s="0" t="n">
        <f aca="false">J14521*P14521+ROW()*0.00000001</f>
        <v>0.03014521</v>
      </c>
    </row>
    <row r="14522" customFormat="false" ht="15" hidden="false" customHeight="false" outlineLevel="0" collapsed="false">
      <c r="A14522" s="0" t="s">
        <v>10518</v>
      </c>
      <c r="B14522" s="0" t="s">
        <v>152</v>
      </c>
      <c r="C14522" s="0" t="n">
        <v>2005</v>
      </c>
      <c r="D14522" s="0" t="s">
        <v>46</v>
      </c>
      <c r="E14522" s="0" t="s">
        <v>708</v>
      </c>
      <c r="F14522" s="0" t="n">
        <v>0.03</v>
      </c>
      <c r="G14522" s="0" t="n">
        <v>0</v>
      </c>
      <c r="H14522" s="0" t="n">
        <v>0</v>
      </c>
      <c r="I14522" s="0" t="n">
        <v>0</v>
      </c>
      <c r="J14522" s="0" t="n">
        <v>0.03</v>
      </c>
      <c r="K14522" s="0" t="n">
        <v>89</v>
      </c>
      <c r="L14522" s="0" t="n">
        <v>8.4</v>
      </c>
      <c r="M14522" s="0" t="s">
        <v>103</v>
      </c>
      <c r="N14522" s="0" t="s">
        <v>152</v>
      </c>
      <c r="O14522" s="0" t="s">
        <v>42</v>
      </c>
      <c r="P14522" s="0" t="n">
        <f aca="false">IF(AND(OR(Dashboard!$B$5="All",D14522=Dashboard!$B$5),OR(Dashboard!$D$5="All",N14522=Dashboard!$D$5),OR(AND(C14522&lt;&gt;"",C14522&gt;=Dashboard!$F$5,C14522&lt;=Dashboard!$H$5),AND(C14522="",Dashboard!$F$5&lt;=1980,Dashboard!$H$5&gt;=2016))),1,0)</f>
        <v>1</v>
      </c>
      <c r="Q14522" s="0" t="n">
        <f aca="false">J14522*P14522+ROW()*0.00000001</f>
        <v>0.03014522</v>
      </c>
    </row>
    <row r="14523" customFormat="false" ht="15" hidden="false" customHeight="false" outlineLevel="0" collapsed="false">
      <c r="A14523" s="0" t="s">
        <v>10519</v>
      </c>
      <c r="B14523" s="0" t="s">
        <v>186</v>
      </c>
      <c r="C14523" s="0" t="n">
        <v>2003</v>
      </c>
      <c r="D14523" s="0" t="s">
        <v>34</v>
      </c>
      <c r="E14523" s="0" t="s">
        <v>1607</v>
      </c>
      <c r="F14523" s="0" t="n">
        <v>0.02</v>
      </c>
      <c r="G14523" s="0" t="n">
        <v>0.01</v>
      </c>
      <c r="H14523" s="0" t="n">
        <v>0</v>
      </c>
      <c r="I14523" s="0" t="n">
        <v>0</v>
      </c>
      <c r="J14523" s="0" t="n">
        <v>0.03</v>
      </c>
      <c r="N14523" s="0" t="s">
        <v>35</v>
      </c>
      <c r="P14523" s="0" t="n">
        <f aca="false">IF(AND(OR(Dashboard!$B$5="All",D14523=Dashboard!$B$5),OR(Dashboard!$D$5="All",N14523=Dashboard!$D$5),OR(AND(C14523&lt;&gt;"",C14523&gt;=Dashboard!$F$5,C14523&lt;=Dashboard!$H$5),AND(C14523="",Dashboard!$F$5&lt;=1980,Dashboard!$H$5&gt;=2016))),1,0)</f>
        <v>1</v>
      </c>
      <c r="Q14523" s="0" t="n">
        <f aca="false">J14523*P14523+ROW()*0.00000001</f>
        <v>0.03014523</v>
      </c>
    </row>
    <row r="14524" customFormat="false" ht="15" hidden="false" customHeight="false" outlineLevel="0" collapsed="false">
      <c r="A14524" s="0" t="s">
        <v>10520</v>
      </c>
      <c r="B14524" s="0" t="s">
        <v>851</v>
      </c>
      <c r="C14524" s="0" t="n">
        <v>2014</v>
      </c>
      <c r="D14524" s="0" t="s">
        <v>114</v>
      </c>
      <c r="E14524" s="0" t="s">
        <v>2334</v>
      </c>
      <c r="F14524" s="0" t="n">
        <v>0</v>
      </c>
      <c r="G14524" s="0" t="n">
        <v>0</v>
      </c>
      <c r="H14524" s="0" t="n">
        <v>0.03</v>
      </c>
      <c r="I14524" s="0" t="n">
        <v>0</v>
      </c>
      <c r="J14524" s="0" t="n">
        <v>0.03</v>
      </c>
      <c r="N14524" s="0" t="s">
        <v>74</v>
      </c>
      <c r="P14524" s="0" t="n">
        <f aca="false">IF(AND(OR(Dashboard!$B$5="All",D14524=Dashboard!$B$5),OR(Dashboard!$D$5="All",N14524=Dashboard!$D$5),OR(AND(C14524&lt;&gt;"",C14524&gt;=Dashboard!$F$5,C14524&lt;=Dashboard!$H$5),AND(C14524="",Dashboard!$F$5&lt;=1980,Dashboard!$H$5&gt;=2016))),1,0)</f>
        <v>1</v>
      </c>
      <c r="Q14524" s="0" t="n">
        <f aca="false">J14524*P14524+ROW()*0.00000001</f>
        <v>0.03014524</v>
      </c>
    </row>
    <row r="14525" customFormat="false" ht="15" hidden="false" customHeight="false" outlineLevel="0" collapsed="false">
      <c r="A14525" s="0" t="s">
        <v>10521</v>
      </c>
      <c r="B14525" s="0" t="s">
        <v>50</v>
      </c>
      <c r="C14525" s="0" t="n">
        <v>2010</v>
      </c>
      <c r="D14525" s="0" t="s">
        <v>71</v>
      </c>
      <c r="E14525" s="0" t="s">
        <v>220</v>
      </c>
      <c r="F14525" s="0" t="n">
        <v>0</v>
      </c>
      <c r="G14525" s="0" t="n">
        <v>0</v>
      </c>
      <c r="H14525" s="0" t="n">
        <v>0.03</v>
      </c>
      <c r="I14525" s="0" t="n">
        <v>0</v>
      </c>
      <c r="J14525" s="0" t="n">
        <v>0.03</v>
      </c>
      <c r="N14525" s="0" t="s">
        <v>35</v>
      </c>
      <c r="P14525" s="0" t="n">
        <f aca="false">IF(AND(OR(Dashboard!$B$5="All",D14525=Dashboard!$B$5),OR(Dashboard!$D$5="All",N14525=Dashboard!$D$5),OR(AND(C14525&lt;&gt;"",C14525&gt;=Dashboard!$F$5,C14525&lt;=Dashboard!$H$5),AND(C14525="",Dashboard!$F$5&lt;=1980,Dashboard!$H$5&gt;=2016))),1,0)</f>
        <v>1</v>
      </c>
      <c r="Q14525" s="0" t="n">
        <f aca="false">J14525*P14525+ROW()*0.00000001</f>
        <v>0.03014525</v>
      </c>
    </row>
    <row r="14526" customFormat="false" ht="15" hidden="false" customHeight="false" outlineLevel="0" collapsed="false">
      <c r="A14526" s="0" t="s">
        <v>10522</v>
      </c>
      <c r="B14526" s="0" t="s">
        <v>50</v>
      </c>
      <c r="C14526" s="0" t="n">
        <v>2011</v>
      </c>
      <c r="D14526" s="0" t="s">
        <v>52</v>
      </c>
      <c r="E14526" s="0" t="s">
        <v>328</v>
      </c>
      <c r="F14526" s="0" t="n">
        <v>0</v>
      </c>
      <c r="G14526" s="0" t="n">
        <v>0</v>
      </c>
      <c r="H14526" s="0" t="n">
        <v>0.03</v>
      </c>
      <c r="I14526" s="0" t="n">
        <v>0</v>
      </c>
      <c r="J14526" s="0" t="n">
        <v>0.03</v>
      </c>
      <c r="N14526" s="0" t="s">
        <v>35</v>
      </c>
      <c r="P14526" s="0" t="n">
        <f aca="false">IF(AND(OR(Dashboard!$B$5="All",D14526=Dashboard!$B$5),OR(Dashboard!$D$5="All",N14526=Dashboard!$D$5),OR(AND(C14526&lt;&gt;"",C14526&gt;=Dashboard!$F$5,C14526&lt;=Dashboard!$H$5),AND(C14526="",Dashboard!$F$5&lt;=1980,Dashboard!$H$5&gt;=2016))),1,0)</f>
        <v>1</v>
      </c>
      <c r="Q14526" s="0" t="n">
        <f aca="false">J14526*P14526+ROW()*0.00000001</f>
        <v>0.03014526</v>
      </c>
    </row>
    <row r="14527" customFormat="false" ht="15" hidden="false" customHeight="false" outlineLevel="0" collapsed="false">
      <c r="A14527" s="0" t="s">
        <v>10523</v>
      </c>
      <c r="B14527" s="0" t="s">
        <v>117</v>
      </c>
      <c r="C14527" s="0" t="n">
        <v>1997</v>
      </c>
      <c r="D14527" s="0" t="s">
        <v>41</v>
      </c>
      <c r="E14527" s="0" t="s">
        <v>680</v>
      </c>
      <c r="F14527" s="0" t="n">
        <v>0.02</v>
      </c>
      <c r="G14527" s="0" t="n">
        <v>0.01</v>
      </c>
      <c r="H14527" s="0" t="n">
        <v>0</v>
      </c>
      <c r="I14527" s="0" t="n">
        <v>0</v>
      </c>
      <c r="J14527" s="0" t="n">
        <v>0.03</v>
      </c>
      <c r="N14527" s="0" t="s">
        <v>74</v>
      </c>
      <c r="P14527" s="0" t="n">
        <f aca="false">IF(AND(OR(Dashboard!$B$5="All",D14527=Dashboard!$B$5),OR(Dashboard!$D$5="All",N14527=Dashboard!$D$5),OR(AND(C14527&lt;&gt;"",C14527&gt;=Dashboard!$F$5,C14527&lt;=Dashboard!$H$5),AND(C14527="",Dashboard!$F$5&lt;=1980,Dashboard!$H$5&gt;=2016))),1,0)</f>
        <v>1</v>
      </c>
      <c r="Q14527" s="0" t="n">
        <f aca="false">J14527*P14527+ROW()*0.00000001</f>
        <v>0.03014527</v>
      </c>
    </row>
    <row r="14528" customFormat="false" ht="15" hidden="false" customHeight="false" outlineLevel="0" collapsed="false">
      <c r="A14528" s="0" t="s">
        <v>10524</v>
      </c>
      <c r="B14528" s="0" t="s">
        <v>152</v>
      </c>
      <c r="C14528" s="0" t="n">
        <v>2011</v>
      </c>
      <c r="D14528" s="0" t="s">
        <v>58</v>
      </c>
      <c r="E14528" s="0" t="s">
        <v>520</v>
      </c>
      <c r="F14528" s="0" t="n">
        <v>0</v>
      </c>
      <c r="G14528" s="0" t="n">
        <v>0.02</v>
      </c>
      <c r="H14528" s="0" t="n">
        <v>0</v>
      </c>
      <c r="I14528" s="0" t="n">
        <v>0.01</v>
      </c>
      <c r="J14528" s="0" t="n">
        <v>0.03</v>
      </c>
      <c r="K14528" s="0" t="n">
        <v>70</v>
      </c>
      <c r="L14528" s="0" t="n">
        <v>6.7</v>
      </c>
      <c r="M14528" s="0" t="s">
        <v>103</v>
      </c>
      <c r="N14528" s="0" t="s">
        <v>152</v>
      </c>
      <c r="O14528" s="0" t="s">
        <v>67</v>
      </c>
      <c r="P14528" s="0" t="n">
        <f aca="false">IF(AND(OR(Dashboard!$B$5="All",D14528=Dashboard!$B$5),OR(Dashboard!$D$5="All",N14528=Dashboard!$D$5),OR(AND(C14528&lt;&gt;"",C14528&gt;=Dashboard!$F$5,C14528&lt;=Dashboard!$H$5),AND(C14528="",Dashboard!$F$5&lt;=1980,Dashboard!$H$5&gt;=2016))),1,0)</f>
        <v>1</v>
      </c>
      <c r="Q14528" s="0" t="n">
        <f aca="false">J14528*P14528+ROW()*0.00000001</f>
        <v>0.03014528</v>
      </c>
    </row>
    <row r="14529" customFormat="false" ht="15" hidden="false" customHeight="false" outlineLevel="0" collapsed="false">
      <c r="A14529" s="0" t="s">
        <v>7870</v>
      </c>
      <c r="B14529" s="0" t="s">
        <v>97</v>
      </c>
      <c r="C14529" s="0" t="n">
        <v>2013</v>
      </c>
      <c r="D14529" s="0" t="s">
        <v>71</v>
      </c>
      <c r="E14529" s="0" t="s">
        <v>328</v>
      </c>
      <c r="F14529" s="0" t="n">
        <v>0.03</v>
      </c>
      <c r="G14529" s="0" t="n">
        <v>0</v>
      </c>
      <c r="H14529" s="0" t="n">
        <v>0</v>
      </c>
      <c r="I14529" s="0" t="n">
        <v>0</v>
      </c>
      <c r="J14529" s="0" t="n">
        <v>0.03</v>
      </c>
      <c r="L14529" s="0" t="n">
        <v>7.1</v>
      </c>
      <c r="M14529" s="0" t="s">
        <v>125</v>
      </c>
      <c r="N14529" s="0" t="s">
        <v>35</v>
      </c>
      <c r="P14529" s="0" t="n">
        <f aca="false">IF(AND(OR(Dashboard!$B$5="All",D14529=Dashboard!$B$5),OR(Dashboard!$D$5="All",N14529=Dashboard!$D$5),OR(AND(C14529&lt;&gt;"",C14529&gt;=Dashboard!$F$5,C14529&lt;=Dashboard!$H$5),AND(C14529="",Dashboard!$F$5&lt;=1980,Dashboard!$H$5&gt;=2016))),1,0)</f>
        <v>1</v>
      </c>
      <c r="Q14529" s="0" t="n">
        <f aca="false">J14529*P14529+ROW()*0.00000001</f>
        <v>0.03014529</v>
      </c>
    </row>
    <row r="14530" customFormat="false" ht="15" hidden="false" customHeight="false" outlineLevel="0" collapsed="false">
      <c r="A14530" s="0" t="s">
        <v>10525</v>
      </c>
      <c r="B14530" s="0" t="s">
        <v>97</v>
      </c>
      <c r="C14530" s="0" t="n">
        <v>2012</v>
      </c>
      <c r="D14530" s="0" t="s">
        <v>114</v>
      </c>
      <c r="E14530" s="0" t="s">
        <v>2113</v>
      </c>
      <c r="F14530" s="0" t="n">
        <v>0</v>
      </c>
      <c r="G14530" s="0" t="n">
        <v>0</v>
      </c>
      <c r="H14530" s="0" t="n">
        <v>0.03</v>
      </c>
      <c r="I14530" s="0" t="n">
        <v>0</v>
      </c>
      <c r="J14530" s="0" t="n">
        <v>0.03</v>
      </c>
      <c r="N14530" s="0" t="s">
        <v>35</v>
      </c>
      <c r="P14530" s="0" t="n">
        <f aca="false">IF(AND(OR(Dashboard!$B$5="All",D14530=Dashboard!$B$5),OR(Dashboard!$D$5="All",N14530=Dashboard!$D$5),OR(AND(C14530&lt;&gt;"",C14530&gt;=Dashboard!$F$5,C14530&lt;=Dashboard!$H$5),AND(C14530="",Dashboard!$F$5&lt;=1980,Dashboard!$H$5&gt;=2016))),1,0)</f>
        <v>1</v>
      </c>
      <c r="Q14530" s="0" t="n">
        <f aca="false">J14530*P14530+ROW()*0.00000001</f>
        <v>0.0301453</v>
      </c>
    </row>
    <row r="14531" customFormat="false" ht="15" hidden="false" customHeight="false" outlineLevel="0" collapsed="false">
      <c r="A14531" s="0" t="s">
        <v>10526</v>
      </c>
      <c r="B14531" s="0" t="s">
        <v>50</v>
      </c>
      <c r="C14531" s="0" t="n">
        <v>2008</v>
      </c>
      <c r="D14531" s="0" t="s">
        <v>114</v>
      </c>
      <c r="E14531" s="0" t="s">
        <v>4601</v>
      </c>
      <c r="F14531" s="0" t="n">
        <v>0</v>
      </c>
      <c r="G14531" s="0" t="n">
        <v>0</v>
      </c>
      <c r="H14531" s="0" t="n">
        <v>0.03</v>
      </c>
      <c r="I14531" s="0" t="n">
        <v>0</v>
      </c>
      <c r="J14531" s="0" t="n">
        <v>0.03</v>
      </c>
      <c r="N14531" s="0" t="s">
        <v>35</v>
      </c>
      <c r="P14531" s="0" t="n">
        <f aca="false">IF(AND(OR(Dashboard!$B$5="All",D14531=Dashboard!$B$5),OR(Dashboard!$D$5="All",N14531=Dashboard!$D$5),OR(AND(C14531&lt;&gt;"",C14531&gt;=Dashboard!$F$5,C14531&lt;=Dashboard!$H$5),AND(C14531="",Dashboard!$F$5&lt;=1980,Dashboard!$H$5&gt;=2016))),1,0)</f>
        <v>1</v>
      </c>
      <c r="Q14531" s="0" t="n">
        <f aca="false">J14531*P14531+ROW()*0.00000001</f>
        <v>0.03014531</v>
      </c>
    </row>
    <row r="14532" customFormat="false" ht="15" hidden="false" customHeight="false" outlineLevel="0" collapsed="false">
      <c r="A14532" s="0" t="s">
        <v>10527</v>
      </c>
      <c r="B14532" s="0" t="s">
        <v>76</v>
      </c>
      <c r="C14532" s="0" t="n">
        <v>2005</v>
      </c>
      <c r="D14532" s="0" t="s">
        <v>58</v>
      </c>
      <c r="E14532" s="0" t="s">
        <v>220</v>
      </c>
      <c r="F14532" s="0" t="n">
        <v>0.01</v>
      </c>
      <c r="G14532" s="0" t="n">
        <v>0.01</v>
      </c>
      <c r="H14532" s="0" t="n">
        <v>0</v>
      </c>
      <c r="I14532" s="0" t="n">
        <v>0</v>
      </c>
      <c r="J14532" s="0" t="n">
        <v>0.03</v>
      </c>
      <c r="K14532" s="0" t="n">
        <v>66</v>
      </c>
      <c r="L14532" s="0" t="n">
        <v>7.8</v>
      </c>
      <c r="M14532" s="0" t="s">
        <v>103</v>
      </c>
      <c r="N14532" s="0" t="s">
        <v>74</v>
      </c>
      <c r="O14532" s="0" t="s">
        <v>67</v>
      </c>
      <c r="P14532" s="0" t="n">
        <f aca="false">IF(AND(OR(Dashboard!$B$5="All",D14532=Dashboard!$B$5),OR(Dashboard!$D$5="All",N14532=Dashboard!$D$5),OR(AND(C14532&lt;&gt;"",C14532&gt;=Dashboard!$F$5,C14532&lt;=Dashboard!$H$5),AND(C14532="",Dashboard!$F$5&lt;=1980,Dashboard!$H$5&gt;=2016))),1,0)</f>
        <v>1</v>
      </c>
      <c r="Q14532" s="0" t="n">
        <f aca="false">J14532*P14532+ROW()*0.00000001</f>
        <v>0.03014532</v>
      </c>
    </row>
    <row r="14533" customFormat="false" ht="15" hidden="false" customHeight="false" outlineLevel="0" collapsed="false">
      <c r="A14533" s="0" t="s">
        <v>7649</v>
      </c>
      <c r="B14533" s="0" t="s">
        <v>144</v>
      </c>
      <c r="C14533" s="0" t="n">
        <v>2003</v>
      </c>
      <c r="D14533" s="0" t="s">
        <v>41</v>
      </c>
      <c r="E14533" s="0" t="s">
        <v>649</v>
      </c>
      <c r="F14533" s="0" t="n">
        <v>0.02</v>
      </c>
      <c r="G14533" s="0" t="n">
        <v>0.01</v>
      </c>
      <c r="H14533" s="0" t="n">
        <v>0</v>
      </c>
      <c r="I14533" s="0" t="n">
        <v>0</v>
      </c>
      <c r="J14533" s="0" t="n">
        <v>0.03</v>
      </c>
      <c r="K14533" s="0" t="n">
        <v>64</v>
      </c>
      <c r="M14533" s="0" t="s">
        <v>103</v>
      </c>
      <c r="N14533" s="0" t="s">
        <v>66</v>
      </c>
      <c r="O14533" s="0" t="s">
        <v>67</v>
      </c>
      <c r="P14533" s="0" t="n">
        <f aca="false">IF(AND(OR(Dashboard!$B$5="All",D14533=Dashboard!$B$5),OR(Dashboard!$D$5="All",N14533=Dashboard!$D$5),OR(AND(C14533&lt;&gt;"",C14533&gt;=Dashboard!$F$5,C14533&lt;=Dashboard!$H$5),AND(C14533="",Dashboard!$F$5&lt;=1980,Dashboard!$H$5&gt;=2016))),1,0)</f>
        <v>1</v>
      </c>
      <c r="Q14533" s="0" t="n">
        <f aca="false">J14533*P14533+ROW()*0.00000001</f>
        <v>0.03014533</v>
      </c>
    </row>
    <row r="14534" customFormat="false" ht="15" hidden="false" customHeight="false" outlineLevel="0" collapsed="false">
      <c r="A14534" s="0" t="s">
        <v>10528</v>
      </c>
      <c r="B14534" s="0" t="s">
        <v>50</v>
      </c>
      <c r="C14534" s="0" t="n">
        <v>2006</v>
      </c>
      <c r="D14534" s="0" t="s">
        <v>71</v>
      </c>
      <c r="E14534" s="0" t="s">
        <v>560</v>
      </c>
      <c r="F14534" s="0" t="n">
        <v>0.03</v>
      </c>
      <c r="G14534" s="0" t="n">
        <v>0</v>
      </c>
      <c r="H14534" s="0" t="n">
        <v>0</v>
      </c>
      <c r="I14534" s="0" t="n">
        <v>0</v>
      </c>
      <c r="J14534" s="0" t="n">
        <v>0.03</v>
      </c>
      <c r="K14534" s="0" t="n">
        <v>56</v>
      </c>
      <c r="L14534" s="0" t="n">
        <v>5.8</v>
      </c>
      <c r="M14534" s="0" t="s">
        <v>125</v>
      </c>
      <c r="N14534" s="0" t="s">
        <v>35</v>
      </c>
      <c r="O14534" s="0" t="s">
        <v>53</v>
      </c>
      <c r="P14534" s="0" t="n">
        <f aca="false">IF(AND(OR(Dashboard!$B$5="All",D14534=Dashboard!$B$5),OR(Dashboard!$D$5="All",N14534=Dashboard!$D$5),OR(AND(C14534&lt;&gt;"",C14534&gt;=Dashboard!$F$5,C14534&lt;=Dashboard!$H$5),AND(C14534="",Dashboard!$F$5&lt;=1980,Dashboard!$H$5&gt;=2016))),1,0)</f>
        <v>1</v>
      </c>
      <c r="Q14534" s="0" t="n">
        <f aca="false">J14534*P14534+ROW()*0.00000001</f>
        <v>0.03014534</v>
      </c>
    </row>
    <row r="14535" customFormat="false" ht="15" hidden="false" customHeight="false" outlineLevel="0" collapsed="false">
      <c r="A14535" s="0" t="s">
        <v>10529</v>
      </c>
      <c r="B14535" s="0" t="s">
        <v>97</v>
      </c>
      <c r="C14535" s="0" t="n">
        <v>2014</v>
      </c>
      <c r="D14535" s="0" t="s">
        <v>71</v>
      </c>
      <c r="E14535" s="0" t="s">
        <v>328</v>
      </c>
      <c r="F14535" s="0" t="n">
        <v>0.01</v>
      </c>
      <c r="G14535" s="0" t="n">
        <v>0.01</v>
      </c>
      <c r="H14535" s="0" t="n">
        <v>0</v>
      </c>
      <c r="I14535" s="0" t="n">
        <v>0</v>
      </c>
      <c r="J14535" s="0" t="n">
        <v>0.03</v>
      </c>
      <c r="K14535" s="0" t="n">
        <v>43</v>
      </c>
      <c r="M14535" s="0" t="s">
        <v>125</v>
      </c>
      <c r="N14535" s="0" t="s">
        <v>35</v>
      </c>
      <c r="O14535" s="0" t="s">
        <v>177</v>
      </c>
      <c r="P14535" s="0" t="n">
        <f aca="false">IF(AND(OR(Dashboard!$B$5="All",D14535=Dashboard!$B$5),OR(Dashboard!$D$5="All",N14535=Dashboard!$D$5),OR(AND(C14535&lt;&gt;"",C14535&gt;=Dashboard!$F$5,C14535&lt;=Dashboard!$H$5),AND(C14535="",Dashboard!$F$5&lt;=1980,Dashboard!$H$5&gt;=2016))),1,0)</f>
        <v>1</v>
      </c>
      <c r="Q14535" s="0" t="n">
        <f aca="false">J14535*P14535+ROW()*0.00000001</f>
        <v>0.03014535</v>
      </c>
    </row>
    <row r="14536" customFormat="false" ht="15" hidden="false" customHeight="false" outlineLevel="0" collapsed="false">
      <c r="A14536" s="0" t="s">
        <v>10530</v>
      </c>
      <c r="B14536" s="0" t="s">
        <v>152</v>
      </c>
      <c r="C14536" s="0" t="n">
        <v>2003</v>
      </c>
      <c r="D14536" s="0" t="s">
        <v>246</v>
      </c>
      <c r="E14536" s="0" t="s">
        <v>293</v>
      </c>
      <c r="F14536" s="0" t="n">
        <v>0</v>
      </c>
      <c r="G14536" s="0" t="n">
        <v>0.03</v>
      </c>
      <c r="H14536" s="0" t="n">
        <v>0</v>
      </c>
      <c r="I14536" s="0" t="n">
        <v>0</v>
      </c>
      <c r="J14536" s="0" t="n">
        <v>0.03</v>
      </c>
      <c r="K14536" s="0" t="n">
        <v>83</v>
      </c>
      <c r="L14536" s="0" t="n">
        <v>8.3</v>
      </c>
      <c r="M14536" s="0" t="s">
        <v>103</v>
      </c>
      <c r="N14536" s="0" t="s">
        <v>152</v>
      </c>
      <c r="O14536" s="0" t="s">
        <v>42</v>
      </c>
      <c r="P14536" s="0" t="n">
        <f aca="false">IF(AND(OR(Dashboard!$B$5="All",D14536=Dashboard!$B$5),OR(Dashboard!$D$5="All",N14536=Dashboard!$D$5),OR(AND(C14536&lt;&gt;"",C14536&gt;=Dashboard!$F$5,C14536&lt;=Dashboard!$H$5),AND(C14536="",Dashboard!$F$5&lt;=1980,Dashboard!$H$5&gt;=2016))),1,0)</f>
        <v>1</v>
      </c>
      <c r="Q14536" s="0" t="n">
        <f aca="false">J14536*P14536+ROW()*0.00000001</f>
        <v>0.03014536</v>
      </c>
    </row>
    <row r="14537" customFormat="false" ht="15" hidden="false" customHeight="false" outlineLevel="0" collapsed="false">
      <c r="A14537" s="0" t="s">
        <v>10531</v>
      </c>
      <c r="B14537" s="0" t="s">
        <v>117</v>
      </c>
      <c r="C14537" s="0" t="n">
        <v>2001</v>
      </c>
      <c r="D14537" s="0" t="s">
        <v>71</v>
      </c>
      <c r="E14537" s="0" t="s">
        <v>10532</v>
      </c>
      <c r="F14537" s="0" t="n">
        <v>0.02</v>
      </c>
      <c r="G14537" s="0" t="n">
        <v>0.01</v>
      </c>
      <c r="H14537" s="0" t="n">
        <v>0</v>
      </c>
      <c r="I14537" s="0" t="n">
        <v>0</v>
      </c>
      <c r="J14537" s="0" t="n">
        <v>0.03</v>
      </c>
      <c r="N14537" s="0" t="s">
        <v>74</v>
      </c>
      <c r="P14537" s="0" t="n">
        <f aca="false">IF(AND(OR(Dashboard!$B$5="All",D14537=Dashboard!$B$5),OR(Dashboard!$D$5="All",N14537=Dashboard!$D$5),OR(AND(C14537&lt;&gt;"",C14537&gt;=Dashboard!$F$5,C14537&lt;=Dashboard!$H$5),AND(C14537="",Dashboard!$F$5&lt;=1980,Dashboard!$H$5&gt;=2016))),1,0)</f>
        <v>1</v>
      </c>
      <c r="Q14537" s="0" t="n">
        <f aca="false">J14537*P14537+ROW()*0.00000001</f>
        <v>0.03014537</v>
      </c>
    </row>
    <row r="14538" customFormat="false" ht="15" hidden="false" customHeight="false" outlineLevel="0" collapsed="false">
      <c r="A14538" s="0" t="s">
        <v>4558</v>
      </c>
      <c r="B14538" s="0" t="s">
        <v>152</v>
      </c>
      <c r="C14538" s="0" t="n">
        <v>2003</v>
      </c>
      <c r="D14538" s="0" t="s">
        <v>16</v>
      </c>
      <c r="E14538" s="0" t="s">
        <v>124</v>
      </c>
      <c r="F14538" s="0" t="n">
        <v>0</v>
      </c>
      <c r="G14538" s="0" t="n">
        <v>0.03</v>
      </c>
      <c r="H14538" s="0" t="n">
        <v>0</v>
      </c>
      <c r="I14538" s="0" t="n">
        <v>0</v>
      </c>
      <c r="J14538" s="0" t="n">
        <v>0.03</v>
      </c>
      <c r="K14538" s="0" t="n">
        <v>74</v>
      </c>
      <c r="L14538" s="0" t="n">
        <v>8.3</v>
      </c>
      <c r="M14538" s="0" t="s">
        <v>36</v>
      </c>
      <c r="N14538" s="0" t="s">
        <v>152</v>
      </c>
      <c r="O14538" s="0" t="s">
        <v>37</v>
      </c>
      <c r="P14538" s="0" t="n">
        <f aca="false">IF(AND(OR(Dashboard!$B$5="All",D14538=Dashboard!$B$5),OR(Dashboard!$D$5="All",N14538=Dashboard!$D$5),OR(AND(C14538&lt;&gt;"",C14538&gt;=Dashboard!$F$5,C14538&lt;=Dashboard!$H$5),AND(C14538="",Dashboard!$F$5&lt;=1980,Dashboard!$H$5&gt;=2016))),1,0)</f>
        <v>1</v>
      </c>
      <c r="Q14538" s="0" t="n">
        <f aca="false">J14538*P14538+ROW()*0.00000001</f>
        <v>0.03014538</v>
      </c>
    </row>
    <row r="14539" customFormat="false" ht="15" hidden="false" customHeight="false" outlineLevel="0" collapsed="false">
      <c r="A14539" s="0" t="s">
        <v>10533</v>
      </c>
      <c r="B14539" s="0" t="s">
        <v>64</v>
      </c>
      <c r="C14539" s="0" t="n">
        <v>2010</v>
      </c>
      <c r="D14539" s="0" t="s">
        <v>102</v>
      </c>
      <c r="E14539" s="0" t="s">
        <v>154</v>
      </c>
      <c r="F14539" s="0" t="n">
        <v>0</v>
      </c>
      <c r="G14539" s="0" t="n">
        <v>0</v>
      </c>
      <c r="H14539" s="0" t="n">
        <v>0.03</v>
      </c>
      <c r="I14539" s="0" t="n">
        <v>0</v>
      </c>
      <c r="J14539" s="0" t="n">
        <v>0.03</v>
      </c>
      <c r="N14539" s="0" t="s">
        <v>66</v>
      </c>
      <c r="P14539" s="0" t="n">
        <f aca="false">IF(AND(OR(Dashboard!$B$5="All",D14539=Dashboard!$B$5),OR(Dashboard!$D$5="All",N14539=Dashboard!$D$5),OR(AND(C14539&lt;&gt;"",C14539&gt;=Dashboard!$F$5,C14539&lt;=Dashboard!$H$5),AND(C14539="",Dashboard!$F$5&lt;=1980,Dashboard!$H$5&gt;=2016))),1,0)</f>
        <v>1</v>
      </c>
      <c r="Q14539" s="0" t="n">
        <f aca="false">J14539*P14539+ROW()*0.00000001</f>
        <v>0.03014539</v>
      </c>
    </row>
    <row r="14540" customFormat="false" ht="15" hidden="false" customHeight="false" outlineLevel="0" collapsed="false">
      <c r="A14540" s="0" t="s">
        <v>7264</v>
      </c>
      <c r="B14540" s="0" t="s">
        <v>64</v>
      </c>
      <c r="C14540" s="0" t="n">
        <v>2015</v>
      </c>
      <c r="D14540" s="0" t="s">
        <v>34</v>
      </c>
      <c r="E14540" s="0" t="s">
        <v>7265</v>
      </c>
      <c r="F14540" s="0" t="n">
        <v>0</v>
      </c>
      <c r="G14540" s="0" t="n">
        <v>0.03</v>
      </c>
      <c r="H14540" s="0" t="n">
        <v>0</v>
      </c>
      <c r="I14540" s="0" t="n">
        <v>0</v>
      </c>
      <c r="J14540" s="0" t="n">
        <v>0.03</v>
      </c>
      <c r="M14540" s="0" t="s">
        <v>36</v>
      </c>
      <c r="N14540" s="0" t="s">
        <v>66</v>
      </c>
      <c r="P14540" s="0" t="n">
        <f aca="false">IF(AND(OR(Dashboard!$B$5="All",D14540=Dashboard!$B$5),OR(Dashboard!$D$5="All",N14540=Dashboard!$D$5),OR(AND(C14540&lt;&gt;"",C14540&gt;=Dashboard!$F$5,C14540&lt;=Dashboard!$H$5),AND(C14540="",Dashboard!$F$5&lt;=1980,Dashboard!$H$5&gt;=2016))),1,0)</f>
        <v>1</v>
      </c>
      <c r="Q14540" s="0" t="n">
        <f aca="false">J14540*P14540+ROW()*0.00000001</f>
        <v>0.0301454</v>
      </c>
    </row>
    <row r="14541" customFormat="false" ht="15" hidden="false" customHeight="false" outlineLevel="0" collapsed="false">
      <c r="A14541" s="0" t="s">
        <v>10534</v>
      </c>
      <c r="B14541" s="0" t="s">
        <v>50</v>
      </c>
      <c r="C14541" s="0" t="n">
        <v>2010</v>
      </c>
      <c r="D14541" s="0" t="s">
        <v>34</v>
      </c>
      <c r="E14541" s="0" t="s">
        <v>220</v>
      </c>
      <c r="F14541" s="0" t="n">
        <v>0</v>
      </c>
      <c r="G14541" s="0" t="n">
        <v>0</v>
      </c>
      <c r="H14541" s="0" t="n">
        <v>0.03</v>
      </c>
      <c r="I14541" s="0" t="n">
        <v>0</v>
      </c>
      <c r="J14541" s="0" t="n">
        <v>0.03</v>
      </c>
      <c r="N14541" s="0" t="s">
        <v>35</v>
      </c>
      <c r="P14541" s="0" t="n">
        <f aca="false">IF(AND(OR(Dashboard!$B$5="All",D14541=Dashboard!$B$5),OR(Dashboard!$D$5="All",N14541=Dashboard!$D$5),OR(AND(C14541&lt;&gt;"",C14541&gt;=Dashboard!$F$5,C14541&lt;=Dashboard!$H$5),AND(C14541="",Dashboard!$F$5&lt;=1980,Dashboard!$H$5&gt;=2016))),1,0)</f>
        <v>1</v>
      </c>
      <c r="Q14541" s="0" t="n">
        <f aca="false">J14541*P14541+ROW()*0.00000001</f>
        <v>0.03014541</v>
      </c>
    </row>
    <row r="14542" customFormat="false" ht="15" hidden="false" customHeight="false" outlineLevel="0" collapsed="false">
      <c r="A14542" s="0" t="s">
        <v>10535</v>
      </c>
      <c r="B14542" s="0" t="s">
        <v>76</v>
      </c>
      <c r="C14542" s="0" t="n">
        <v>2004</v>
      </c>
      <c r="D14542" s="0" t="s">
        <v>46</v>
      </c>
      <c r="E14542" s="0" t="s">
        <v>195</v>
      </c>
      <c r="F14542" s="0" t="n">
        <v>0.01</v>
      </c>
      <c r="G14542" s="0" t="n">
        <v>0.01</v>
      </c>
      <c r="H14542" s="0" t="n">
        <v>0</v>
      </c>
      <c r="I14542" s="0" t="n">
        <v>0</v>
      </c>
      <c r="J14542" s="0" t="n">
        <v>0.03</v>
      </c>
      <c r="K14542" s="0" t="n">
        <v>71</v>
      </c>
      <c r="L14542" s="0" t="n">
        <v>7.1</v>
      </c>
      <c r="M14542" s="0" t="s">
        <v>36</v>
      </c>
      <c r="N14542" s="0" t="s">
        <v>74</v>
      </c>
      <c r="O14542" s="0" t="s">
        <v>37</v>
      </c>
      <c r="P14542" s="0" t="n">
        <f aca="false">IF(AND(OR(Dashboard!$B$5="All",D14542=Dashboard!$B$5),OR(Dashboard!$D$5="All",N14542=Dashboard!$D$5),OR(AND(C14542&lt;&gt;"",C14542&gt;=Dashboard!$F$5,C14542&lt;=Dashboard!$H$5),AND(C14542="",Dashboard!$F$5&lt;=1980,Dashboard!$H$5&gt;=2016))),1,0)</f>
        <v>1</v>
      </c>
      <c r="Q14542" s="0" t="n">
        <f aca="false">J14542*P14542+ROW()*0.00000001</f>
        <v>0.03014542</v>
      </c>
    </row>
    <row r="14543" customFormat="false" ht="15" hidden="false" customHeight="false" outlineLevel="0" collapsed="false">
      <c r="A14543" s="0" t="s">
        <v>10536</v>
      </c>
      <c r="B14543" s="0" t="s">
        <v>152</v>
      </c>
      <c r="C14543" s="0" t="n">
        <v>2011</v>
      </c>
      <c r="D14543" s="0" t="s">
        <v>246</v>
      </c>
      <c r="E14543" s="0" t="s">
        <v>6672</v>
      </c>
      <c r="F14543" s="0" t="n">
        <v>0</v>
      </c>
      <c r="G14543" s="0" t="n">
        <v>0.03</v>
      </c>
      <c r="H14543" s="0" t="n">
        <v>0</v>
      </c>
      <c r="I14543" s="0" t="n">
        <v>0</v>
      </c>
      <c r="J14543" s="0" t="n">
        <v>0.03</v>
      </c>
      <c r="N14543" s="0" t="s">
        <v>152</v>
      </c>
      <c r="P14543" s="0" t="n">
        <f aca="false">IF(AND(OR(Dashboard!$B$5="All",D14543=Dashboard!$B$5),OR(Dashboard!$D$5="All",N14543=Dashboard!$D$5),OR(AND(C14543&lt;&gt;"",C14543&gt;=Dashboard!$F$5,C14543&lt;=Dashboard!$H$5),AND(C14543="",Dashboard!$F$5&lt;=1980,Dashboard!$H$5&gt;=2016))),1,0)</f>
        <v>1</v>
      </c>
      <c r="Q14543" s="0" t="n">
        <f aca="false">J14543*P14543+ROW()*0.00000001</f>
        <v>0.03014543</v>
      </c>
    </row>
    <row r="14544" customFormat="false" ht="15" hidden="false" customHeight="false" outlineLevel="0" collapsed="false">
      <c r="A14544" s="0" t="s">
        <v>10537</v>
      </c>
      <c r="B14544" s="0" t="s">
        <v>164</v>
      </c>
      <c r="C14544" s="0" t="n">
        <v>2009</v>
      </c>
      <c r="D14544" s="0" t="s">
        <v>58</v>
      </c>
      <c r="E14544" s="0" t="s">
        <v>4680</v>
      </c>
      <c r="F14544" s="0" t="n">
        <v>0</v>
      </c>
      <c r="G14544" s="0" t="n">
        <v>0</v>
      </c>
      <c r="H14544" s="0" t="n">
        <v>0.03</v>
      </c>
      <c r="I14544" s="0" t="n">
        <v>0</v>
      </c>
      <c r="J14544" s="0" t="n">
        <v>0.03</v>
      </c>
      <c r="N14544" s="0" t="s">
        <v>74</v>
      </c>
      <c r="P14544" s="0" t="n">
        <f aca="false">IF(AND(OR(Dashboard!$B$5="All",D14544=Dashboard!$B$5),OR(Dashboard!$D$5="All",N14544=Dashboard!$D$5),OR(AND(C14544&lt;&gt;"",C14544&gt;=Dashboard!$F$5,C14544&lt;=Dashboard!$H$5),AND(C14544="",Dashboard!$F$5&lt;=1980,Dashboard!$H$5&gt;=2016))),1,0)</f>
        <v>1</v>
      </c>
      <c r="Q14544" s="0" t="n">
        <f aca="false">J14544*P14544+ROW()*0.00000001</f>
        <v>0.03014544</v>
      </c>
    </row>
    <row r="14545" customFormat="false" ht="15" hidden="false" customHeight="false" outlineLevel="0" collapsed="false">
      <c r="A14545" s="0" t="s">
        <v>10538</v>
      </c>
      <c r="B14545" s="0" t="s">
        <v>851</v>
      </c>
      <c r="C14545" s="0" t="n">
        <v>2015</v>
      </c>
      <c r="D14545" s="0" t="s">
        <v>71</v>
      </c>
      <c r="E14545" s="0" t="s">
        <v>89</v>
      </c>
      <c r="F14545" s="0" t="n">
        <v>0</v>
      </c>
      <c r="G14545" s="0" t="n">
        <v>0.02</v>
      </c>
      <c r="H14545" s="0" t="n">
        <v>0</v>
      </c>
      <c r="I14545" s="0" t="n">
        <v>0.01</v>
      </c>
      <c r="J14545" s="0" t="n">
        <v>0.03</v>
      </c>
      <c r="N14545" s="0" t="s">
        <v>74</v>
      </c>
      <c r="P14545" s="0" t="n">
        <f aca="false">IF(AND(OR(Dashboard!$B$5="All",D14545=Dashboard!$B$5),OR(Dashboard!$D$5="All",N14545=Dashboard!$D$5),OR(AND(C14545&lt;&gt;"",C14545&gt;=Dashboard!$F$5,C14545&lt;=Dashboard!$H$5),AND(C14545="",Dashboard!$F$5&lt;=1980,Dashboard!$H$5&gt;=2016))),1,0)</f>
        <v>1</v>
      </c>
      <c r="Q14545" s="0" t="n">
        <f aca="false">J14545*P14545+ROW()*0.00000001</f>
        <v>0.03014545</v>
      </c>
    </row>
    <row r="14546" customFormat="false" ht="15" hidden="false" customHeight="false" outlineLevel="0" collapsed="false">
      <c r="A14546" s="0" t="s">
        <v>10539</v>
      </c>
      <c r="B14546" s="0" t="s">
        <v>164</v>
      </c>
      <c r="C14546" s="0" t="n">
        <v>2008</v>
      </c>
      <c r="D14546" s="0" t="s">
        <v>114</v>
      </c>
      <c r="E14546" s="0" t="s">
        <v>4303</v>
      </c>
      <c r="F14546" s="0" t="n">
        <v>0</v>
      </c>
      <c r="G14546" s="0" t="n">
        <v>0</v>
      </c>
      <c r="H14546" s="0" t="n">
        <v>0.03</v>
      </c>
      <c r="I14546" s="0" t="n">
        <v>0</v>
      </c>
      <c r="J14546" s="0" t="n">
        <v>0.03</v>
      </c>
      <c r="N14546" s="0" t="s">
        <v>74</v>
      </c>
      <c r="P14546" s="0" t="n">
        <f aca="false">IF(AND(OR(Dashboard!$B$5="All",D14546=Dashboard!$B$5),OR(Dashboard!$D$5="All",N14546=Dashboard!$D$5),OR(AND(C14546&lt;&gt;"",C14546&gt;=Dashboard!$F$5,C14546&lt;=Dashboard!$H$5),AND(C14546="",Dashboard!$F$5&lt;=1980,Dashboard!$H$5&gt;=2016))),1,0)</f>
        <v>1</v>
      </c>
      <c r="Q14546" s="0" t="n">
        <f aca="false">J14546*P14546+ROW()*0.00000001</f>
        <v>0.03014546</v>
      </c>
    </row>
    <row r="14547" customFormat="false" ht="15" hidden="false" customHeight="false" outlineLevel="0" collapsed="false">
      <c r="A14547" s="0" t="s">
        <v>9063</v>
      </c>
      <c r="B14547" s="0" t="s">
        <v>144</v>
      </c>
      <c r="D14547" s="0" t="s">
        <v>56</v>
      </c>
      <c r="E14547" s="0" t="s">
        <v>520</v>
      </c>
      <c r="F14547" s="0" t="n">
        <v>0.02</v>
      </c>
      <c r="G14547" s="0" t="n">
        <v>0.01</v>
      </c>
      <c r="H14547" s="0" t="n">
        <v>0</v>
      </c>
      <c r="I14547" s="0" t="n">
        <v>0</v>
      </c>
      <c r="J14547" s="0" t="n">
        <v>0.03</v>
      </c>
      <c r="K14547" s="0" t="n">
        <v>56</v>
      </c>
      <c r="M14547" s="0" t="s">
        <v>103</v>
      </c>
      <c r="N14547" s="0" t="s">
        <v>66</v>
      </c>
      <c r="O14547" s="0" t="s">
        <v>53</v>
      </c>
      <c r="P14547" s="0" t="n">
        <f aca="false">IF(AND(OR(Dashboard!$B$5="All",D14547=Dashboard!$B$5),OR(Dashboard!$D$5="All",N14547=Dashboard!$D$5),OR(AND(C14547&lt;&gt;"",C14547&gt;=Dashboard!$F$5,C14547&lt;=Dashboard!$H$5),AND(C14547="",Dashboard!$F$5&lt;=1980,Dashboard!$H$5&gt;=2016))),1,0)</f>
        <v>1</v>
      </c>
      <c r="Q14547" s="0" t="n">
        <f aca="false">J14547*P14547+ROW()*0.00000001</f>
        <v>0.03014547</v>
      </c>
    </row>
    <row r="14548" customFormat="false" ht="15" hidden="false" customHeight="false" outlineLevel="0" collapsed="false">
      <c r="A14548" s="0" t="s">
        <v>10540</v>
      </c>
      <c r="B14548" s="0" t="s">
        <v>117</v>
      </c>
      <c r="C14548" s="0" t="n">
        <v>1996</v>
      </c>
      <c r="D14548" s="0" t="s">
        <v>56</v>
      </c>
      <c r="E14548" s="0" t="s">
        <v>220</v>
      </c>
      <c r="F14548" s="0" t="n">
        <v>0.02</v>
      </c>
      <c r="G14548" s="0" t="n">
        <v>0.01</v>
      </c>
      <c r="H14548" s="0" t="n">
        <v>0</v>
      </c>
      <c r="I14548" s="0" t="n">
        <v>0</v>
      </c>
      <c r="J14548" s="0" t="n">
        <v>0.03</v>
      </c>
      <c r="N14548" s="0" t="s">
        <v>74</v>
      </c>
      <c r="P14548" s="0" t="n">
        <f aca="false">IF(AND(OR(Dashboard!$B$5="All",D14548=Dashboard!$B$5),OR(Dashboard!$D$5="All",N14548=Dashboard!$D$5),OR(AND(C14548&lt;&gt;"",C14548&gt;=Dashboard!$F$5,C14548&lt;=Dashboard!$H$5),AND(C14548="",Dashboard!$F$5&lt;=1980,Dashboard!$H$5&gt;=2016))),1,0)</f>
        <v>1</v>
      </c>
      <c r="Q14548" s="0" t="n">
        <f aca="false">J14548*P14548+ROW()*0.00000001</f>
        <v>0.03014548</v>
      </c>
    </row>
    <row r="14549" customFormat="false" ht="15" hidden="false" customHeight="false" outlineLevel="0" collapsed="false">
      <c r="A14549" s="0" t="s">
        <v>10541</v>
      </c>
      <c r="B14549" s="0" t="s">
        <v>164</v>
      </c>
      <c r="C14549" s="0" t="n">
        <v>2006</v>
      </c>
      <c r="D14549" s="0" t="s">
        <v>48</v>
      </c>
      <c r="E14549" s="0" t="s">
        <v>1259</v>
      </c>
      <c r="F14549" s="0" t="n">
        <v>0.03</v>
      </c>
      <c r="G14549" s="0" t="n">
        <v>0</v>
      </c>
      <c r="H14549" s="0" t="n">
        <v>0</v>
      </c>
      <c r="I14549" s="0" t="n">
        <v>0</v>
      </c>
      <c r="J14549" s="0" t="n">
        <v>0.03</v>
      </c>
      <c r="K14549" s="0" t="n">
        <v>47</v>
      </c>
      <c r="M14549" s="0" t="s">
        <v>36</v>
      </c>
      <c r="N14549" s="0" t="s">
        <v>74</v>
      </c>
      <c r="O14549" s="0" t="s">
        <v>177</v>
      </c>
      <c r="P14549" s="0" t="n">
        <f aca="false">IF(AND(OR(Dashboard!$B$5="All",D14549=Dashboard!$B$5),OR(Dashboard!$D$5="All",N14549=Dashboard!$D$5),OR(AND(C14549&lt;&gt;"",C14549&gt;=Dashboard!$F$5,C14549&lt;=Dashboard!$H$5),AND(C14549="",Dashboard!$F$5&lt;=1980,Dashboard!$H$5&gt;=2016))),1,0)</f>
        <v>1</v>
      </c>
      <c r="Q14549" s="0" t="n">
        <f aca="false">J14549*P14549+ROW()*0.00000001</f>
        <v>0.03014549</v>
      </c>
    </row>
    <row r="14550" customFormat="false" ht="15" hidden="false" customHeight="false" outlineLevel="0" collapsed="false">
      <c r="A14550" s="0" t="s">
        <v>10542</v>
      </c>
      <c r="B14550" s="0" t="s">
        <v>85</v>
      </c>
      <c r="C14550" s="0" t="n">
        <v>2002</v>
      </c>
      <c r="D14550" s="0" t="s">
        <v>16</v>
      </c>
      <c r="E14550" s="0" t="s">
        <v>328</v>
      </c>
      <c r="F14550" s="0" t="n">
        <v>0.02</v>
      </c>
      <c r="G14550" s="0" t="n">
        <v>0.01</v>
      </c>
      <c r="H14550" s="0" t="n">
        <v>0</v>
      </c>
      <c r="I14550" s="0" t="n">
        <v>0</v>
      </c>
      <c r="J14550" s="0" t="n">
        <v>0.03</v>
      </c>
      <c r="K14550" s="0" t="n">
        <v>78</v>
      </c>
      <c r="L14550" s="0" t="n">
        <v>9.3</v>
      </c>
      <c r="M14550" s="0" t="s">
        <v>36</v>
      </c>
      <c r="N14550" s="0" t="s">
        <v>35</v>
      </c>
      <c r="O14550" s="0" t="s">
        <v>37</v>
      </c>
      <c r="P14550" s="0" t="n">
        <f aca="false">IF(AND(OR(Dashboard!$B$5="All",D14550=Dashboard!$B$5),OR(Dashboard!$D$5="All",N14550=Dashboard!$D$5),OR(AND(C14550&lt;&gt;"",C14550&gt;=Dashboard!$F$5,C14550&lt;=Dashboard!$H$5),AND(C14550="",Dashboard!$F$5&lt;=1980,Dashboard!$H$5&gt;=2016))),1,0)</f>
        <v>1</v>
      </c>
      <c r="Q14550" s="0" t="n">
        <f aca="false">J14550*P14550+ROW()*0.00000001</f>
        <v>0.0301455</v>
      </c>
    </row>
    <row r="14551" customFormat="false" ht="15" hidden="false" customHeight="false" outlineLevel="0" collapsed="false">
      <c r="A14551" s="0" t="s">
        <v>10543</v>
      </c>
      <c r="B14551" s="0" t="s">
        <v>50</v>
      </c>
      <c r="C14551" s="0" t="n">
        <v>2007</v>
      </c>
      <c r="D14551" s="0" t="s">
        <v>52</v>
      </c>
      <c r="E14551" s="0" t="s">
        <v>124</v>
      </c>
      <c r="F14551" s="0" t="n">
        <v>0</v>
      </c>
      <c r="G14551" s="0" t="n">
        <v>0.03</v>
      </c>
      <c r="H14551" s="0" t="n">
        <v>0</v>
      </c>
      <c r="I14551" s="0" t="n">
        <v>0</v>
      </c>
      <c r="J14551" s="0" t="n">
        <v>0.03</v>
      </c>
      <c r="N14551" s="0" t="s">
        <v>35</v>
      </c>
      <c r="P14551" s="0" t="n">
        <f aca="false">IF(AND(OR(Dashboard!$B$5="All",D14551=Dashboard!$B$5),OR(Dashboard!$D$5="All",N14551=Dashboard!$D$5),OR(AND(C14551&lt;&gt;"",C14551&gt;=Dashboard!$F$5,C14551&lt;=Dashboard!$H$5),AND(C14551="",Dashboard!$F$5&lt;=1980,Dashboard!$H$5&gt;=2016))),1,0)</f>
        <v>1</v>
      </c>
      <c r="Q14551" s="0" t="n">
        <f aca="false">J14551*P14551+ROW()*0.00000001</f>
        <v>0.03014551</v>
      </c>
    </row>
    <row r="14552" customFormat="false" ht="15" hidden="false" customHeight="false" outlineLevel="0" collapsed="false">
      <c r="A14552" s="0" t="s">
        <v>8765</v>
      </c>
      <c r="B14552" s="0" t="s">
        <v>164</v>
      </c>
      <c r="C14552" s="0" t="n">
        <v>2007</v>
      </c>
      <c r="D14552" s="0" t="s">
        <v>16</v>
      </c>
      <c r="E14552" s="0" t="s">
        <v>160</v>
      </c>
      <c r="F14552" s="0" t="n">
        <v>0.03</v>
      </c>
      <c r="G14552" s="0" t="n">
        <v>0</v>
      </c>
      <c r="H14552" s="0" t="n">
        <v>0</v>
      </c>
      <c r="I14552" s="0" t="n">
        <v>0</v>
      </c>
      <c r="J14552" s="0" t="n">
        <v>0.03</v>
      </c>
      <c r="K14552" s="0" t="n">
        <v>79</v>
      </c>
      <c r="L14552" s="0" t="n">
        <v>7.8</v>
      </c>
      <c r="M14552" s="0" t="s">
        <v>36</v>
      </c>
      <c r="N14552" s="0" t="s">
        <v>74</v>
      </c>
      <c r="O14552" s="0" t="s">
        <v>37</v>
      </c>
      <c r="P14552" s="0" t="n">
        <f aca="false">IF(AND(OR(Dashboard!$B$5="All",D14552=Dashboard!$B$5),OR(Dashboard!$D$5="All",N14552=Dashboard!$D$5),OR(AND(C14552&lt;&gt;"",C14552&gt;=Dashboard!$F$5,C14552&lt;=Dashboard!$H$5),AND(C14552="",Dashboard!$F$5&lt;=1980,Dashboard!$H$5&gt;=2016))),1,0)</f>
        <v>1</v>
      </c>
      <c r="Q14552" s="0" t="n">
        <f aca="false">J14552*P14552+ROW()*0.00000001</f>
        <v>0.03014552</v>
      </c>
    </row>
    <row r="14553" customFormat="false" ht="15" hidden="false" customHeight="false" outlineLevel="0" collapsed="false">
      <c r="A14553" s="0" t="s">
        <v>10544</v>
      </c>
      <c r="B14553" s="0" t="s">
        <v>164</v>
      </c>
      <c r="C14553" s="0" t="n">
        <v>2007</v>
      </c>
      <c r="D14553" s="0" t="s">
        <v>34</v>
      </c>
      <c r="E14553" s="0" t="s">
        <v>89</v>
      </c>
      <c r="F14553" s="0" t="n">
        <v>0</v>
      </c>
      <c r="G14553" s="0" t="n">
        <v>0</v>
      </c>
      <c r="H14553" s="0" t="n">
        <v>0.03</v>
      </c>
      <c r="I14553" s="0" t="n">
        <v>0</v>
      </c>
      <c r="J14553" s="0" t="n">
        <v>0.03</v>
      </c>
      <c r="N14553" s="0" t="s">
        <v>74</v>
      </c>
      <c r="P14553" s="0" t="n">
        <f aca="false">IF(AND(OR(Dashboard!$B$5="All",D14553=Dashboard!$B$5),OR(Dashboard!$D$5="All",N14553=Dashboard!$D$5),OR(AND(C14553&lt;&gt;"",C14553&gt;=Dashboard!$F$5,C14553&lt;=Dashboard!$H$5),AND(C14553="",Dashboard!$F$5&lt;=1980,Dashboard!$H$5&gt;=2016))),1,0)</f>
        <v>1</v>
      </c>
      <c r="Q14553" s="0" t="n">
        <f aca="false">J14553*P14553+ROW()*0.00000001</f>
        <v>0.03014553</v>
      </c>
    </row>
    <row r="14554" customFormat="false" ht="15" hidden="false" customHeight="false" outlineLevel="0" collapsed="false">
      <c r="A14554" s="0" t="s">
        <v>10545</v>
      </c>
      <c r="B14554" s="0" t="s">
        <v>117</v>
      </c>
      <c r="C14554" s="0" t="n">
        <v>2001</v>
      </c>
      <c r="D14554" s="0" t="s">
        <v>41</v>
      </c>
      <c r="E14554" s="0" t="s">
        <v>449</v>
      </c>
      <c r="F14554" s="0" t="n">
        <v>0.02</v>
      </c>
      <c r="G14554" s="0" t="n">
        <v>0.01</v>
      </c>
      <c r="H14554" s="0" t="n">
        <v>0</v>
      </c>
      <c r="I14554" s="0" t="n">
        <v>0</v>
      </c>
      <c r="J14554" s="0" t="n">
        <v>0.03</v>
      </c>
      <c r="K14554" s="0" t="n">
        <v>68</v>
      </c>
      <c r="M14554" s="0" t="s">
        <v>36</v>
      </c>
      <c r="N14554" s="0" t="s">
        <v>74</v>
      </c>
      <c r="O14554" s="0" t="s">
        <v>67</v>
      </c>
      <c r="P14554" s="0" t="n">
        <f aca="false">IF(AND(OR(Dashboard!$B$5="All",D14554=Dashboard!$B$5),OR(Dashboard!$D$5="All",N14554=Dashboard!$D$5),OR(AND(C14554&lt;&gt;"",C14554&gt;=Dashboard!$F$5,C14554&lt;=Dashboard!$H$5),AND(C14554="",Dashboard!$F$5&lt;=1980,Dashboard!$H$5&gt;=2016))),1,0)</f>
        <v>1</v>
      </c>
      <c r="Q14554" s="0" t="n">
        <f aca="false">J14554*P14554+ROW()*0.00000001</f>
        <v>0.03014554</v>
      </c>
    </row>
    <row r="14555" customFormat="false" ht="15" hidden="false" customHeight="false" outlineLevel="0" collapsed="false">
      <c r="A14555" s="0" t="s">
        <v>10546</v>
      </c>
      <c r="B14555" s="0" t="s">
        <v>85</v>
      </c>
      <c r="C14555" s="0" t="n">
        <v>2004</v>
      </c>
      <c r="D14555" s="0" t="s">
        <v>48</v>
      </c>
      <c r="E14555" s="0" t="s">
        <v>560</v>
      </c>
      <c r="F14555" s="0" t="n">
        <v>0.02</v>
      </c>
      <c r="G14555" s="0" t="n">
        <v>0.01</v>
      </c>
      <c r="H14555" s="0" t="n">
        <v>0</v>
      </c>
      <c r="I14555" s="0" t="n">
        <v>0</v>
      </c>
      <c r="J14555" s="0" t="n">
        <v>0.03</v>
      </c>
      <c r="N14555" s="0" t="s">
        <v>35</v>
      </c>
      <c r="P14555" s="0" t="n">
        <f aca="false">IF(AND(OR(Dashboard!$B$5="All",D14555=Dashboard!$B$5),OR(Dashboard!$D$5="All",N14555=Dashboard!$D$5),OR(AND(C14555&lt;&gt;"",C14555&gt;=Dashboard!$F$5,C14555&lt;=Dashboard!$H$5),AND(C14555="",Dashboard!$F$5&lt;=1980,Dashboard!$H$5&gt;=2016))),1,0)</f>
        <v>1</v>
      </c>
      <c r="Q14555" s="0" t="n">
        <f aca="false">J14555*P14555+ROW()*0.00000001</f>
        <v>0.03014555</v>
      </c>
    </row>
    <row r="14556" customFormat="false" ht="15" hidden="false" customHeight="false" outlineLevel="0" collapsed="false">
      <c r="A14556" s="0" t="s">
        <v>10547</v>
      </c>
      <c r="B14556" s="0" t="s">
        <v>76</v>
      </c>
      <c r="C14556" s="0" t="n">
        <v>2007</v>
      </c>
      <c r="D14556" s="0" t="s">
        <v>52</v>
      </c>
      <c r="E14556" s="0" t="s">
        <v>220</v>
      </c>
      <c r="F14556" s="0" t="n">
        <v>0</v>
      </c>
      <c r="G14556" s="0" t="n">
        <v>0</v>
      </c>
      <c r="H14556" s="0" t="n">
        <v>0.03</v>
      </c>
      <c r="I14556" s="0" t="n">
        <v>0</v>
      </c>
      <c r="J14556" s="0" t="n">
        <v>0.03</v>
      </c>
      <c r="N14556" s="0" t="s">
        <v>74</v>
      </c>
      <c r="P14556" s="0" t="n">
        <f aca="false">IF(AND(OR(Dashboard!$B$5="All",D14556=Dashboard!$B$5),OR(Dashboard!$D$5="All",N14556=Dashboard!$D$5),OR(AND(C14556&lt;&gt;"",C14556&gt;=Dashboard!$F$5,C14556&lt;=Dashboard!$H$5),AND(C14556="",Dashboard!$F$5&lt;=1980,Dashboard!$H$5&gt;=2016))),1,0)</f>
        <v>1</v>
      </c>
      <c r="Q14556" s="0" t="n">
        <f aca="false">J14556*P14556+ROW()*0.00000001</f>
        <v>0.03014556</v>
      </c>
    </row>
    <row r="14557" customFormat="false" ht="15" hidden="false" customHeight="false" outlineLevel="0" collapsed="false">
      <c r="A14557" s="0" t="s">
        <v>10548</v>
      </c>
      <c r="B14557" s="0" t="s">
        <v>85</v>
      </c>
      <c r="C14557" s="0" t="n">
        <v>2005</v>
      </c>
      <c r="D14557" s="0" t="s">
        <v>52</v>
      </c>
      <c r="E14557" s="0" t="s">
        <v>560</v>
      </c>
      <c r="F14557" s="0" t="n">
        <v>0.02</v>
      </c>
      <c r="G14557" s="0" t="n">
        <v>0.01</v>
      </c>
      <c r="H14557" s="0" t="n">
        <v>0</v>
      </c>
      <c r="I14557" s="0" t="n">
        <v>0</v>
      </c>
      <c r="J14557" s="0" t="n">
        <v>0.03</v>
      </c>
      <c r="N14557" s="0" t="s">
        <v>35</v>
      </c>
      <c r="P14557" s="0" t="n">
        <f aca="false">IF(AND(OR(Dashboard!$B$5="All",D14557=Dashboard!$B$5),OR(Dashboard!$D$5="All",N14557=Dashboard!$D$5),OR(AND(C14557&lt;&gt;"",C14557&gt;=Dashboard!$F$5,C14557&lt;=Dashboard!$H$5),AND(C14557="",Dashboard!$F$5&lt;=1980,Dashboard!$H$5&gt;=2016))),1,0)</f>
        <v>1</v>
      </c>
      <c r="Q14557" s="0" t="n">
        <f aca="false">J14557*P14557+ROW()*0.00000001</f>
        <v>0.03014557</v>
      </c>
    </row>
    <row r="14558" customFormat="false" ht="15" hidden="false" customHeight="false" outlineLevel="0" collapsed="false">
      <c r="A14558" s="0" t="s">
        <v>10549</v>
      </c>
      <c r="B14558" s="0" t="s">
        <v>164</v>
      </c>
      <c r="C14558" s="0" t="n">
        <v>2010</v>
      </c>
      <c r="D14558" s="0" t="s">
        <v>46</v>
      </c>
      <c r="E14558" s="0" t="s">
        <v>4979</v>
      </c>
      <c r="F14558" s="0" t="n">
        <v>0</v>
      </c>
      <c r="G14558" s="0" t="n">
        <v>0</v>
      </c>
      <c r="H14558" s="0" t="n">
        <v>0.03</v>
      </c>
      <c r="I14558" s="0" t="n">
        <v>0</v>
      </c>
      <c r="J14558" s="0" t="n">
        <v>0.03</v>
      </c>
      <c r="N14558" s="0" t="s">
        <v>74</v>
      </c>
      <c r="P14558" s="0" t="n">
        <f aca="false">IF(AND(OR(Dashboard!$B$5="All",D14558=Dashboard!$B$5),OR(Dashboard!$D$5="All",N14558=Dashboard!$D$5),OR(AND(C14558&lt;&gt;"",C14558&gt;=Dashboard!$F$5,C14558&lt;=Dashboard!$H$5),AND(C14558="",Dashboard!$F$5&lt;=1980,Dashboard!$H$5&gt;=2016))),1,0)</f>
        <v>1</v>
      </c>
      <c r="Q14558" s="0" t="n">
        <f aca="false">J14558*P14558+ROW()*0.00000001</f>
        <v>0.03014558</v>
      </c>
    </row>
    <row r="14559" customFormat="false" ht="15" hidden="false" customHeight="false" outlineLevel="0" collapsed="false">
      <c r="A14559" s="0" t="s">
        <v>10550</v>
      </c>
      <c r="B14559" s="0" t="s">
        <v>50</v>
      </c>
      <c r="C14559" s="0" t="n">
        <v>2008</v>
      </c>
      <c r="D14559" s="0" t="s">
        <v>114</v>
      </c>
      <c r="E14559" s="0" t="s">
        <v>1259</v>
      </c>
      <c r="F14559" s="0" t="n">
        <v>0</v>
      </c>
      <c r="G14559" s="0" t="n">
        <v>0</v>
      </c>
      <c r="H14559" s="0" t="n">
        <v>0.03</v>
      </c>
      <c r="I14559" s="0" t="n">
        <v>0</v>
      </c>
      <c r="J14559" s="0" t="n">
        <v>0.03</v>
      </c>
      <c r="N14559" s="0" t="s">
        <v>35</v>
      </c>
      <c r="P14559" s="0" t="n">
        <f aca="false">IF(AND(OR(Dashboard!$B$5="All",D14559=Dashboard!$B$5),OR(Dashboard!$D$5="All",N14559=Dashboard!$D$5),OR(AND(C14559&lt;&gt;"",C14559&gt;=Dashboard!$F$5,C14559&lt;=Dashboard!$H$5),AND(C14559="",Dashboard!$F$5&lt;=1980,Dashboard!$H$5&gt;=2016))),1,0)</f>
        <v>1</v>
      </c>
      <c r="Q14559" s="0" t="n">
        <f aca="false">J14559*P14559+ROW()*0.00000001</f>
        <v>0.03014559</v>
      </c>
    </row>
    <row r="14560" customFormat="false" ht="15" hidden="false" customHeight="false" outlineLevel="0" collapsed="false">
      <c r="A14560" s="0" t="s">
        <v>8521</v>
      </c>
      <c r="B14560" s="0" t="s">
        <v>85</v>
      </c>
      <c r="C14560" s="0" t="n">
        <v>2004</v>
      </c>
      <c r="D14560" s="0" t="s">
        <v>41</v>
      </c>
      <c r="E14560" s="0" t="s">
        <v>1524</v>
      </c>
      <c r="F14560" s="0" t="n">
        <v>0.02</v>
      </c>
      <c r="G14560" s="0" t="n">
        <v>0.01</v>
      </c>
      <c r="H14560" s="0" t="n">
        <v>0</v>
      </c>
      <c r="I14560" s="0" t="n">
        <v>0</v>
      </c>
      <c r="J14560" s="0" t="n">
        <v>0.03</v>
      </c>
      <c r="M14560" s="0" t="s">
        <v>36</v>
      </c>
      <c r="N14560" s="0" t="s">
        <v>35</v>
      </c>
      <c r="P14560" s="0" t="n">
        <f aca="false">IF(AND(OR(Dashboard!$B$5="All",D14560=Dashboard!$B$5),OR(Dashboard!$D$5="All",N14560=Dashboard!$D$5),OR(AND(C14560&lt;&gt;"",C14560&gt;=Dashboard!$F$5,C14560&lt;=Dashboard!$H$5),AND(C14560="",Dashboard!$F$5&lt;=1980,Dashboard!$H$5&gt;=2016))),1,0)</f>
        <v>1</v>
      </c>
      <c r="Q14560" s="0" t="n">
        <f aca="false">J14560*P14560+ROW()*0.00000001</f>
        <v>0.0301456</v>
      </c>
    </row>
    <row r="14561" customFormat="false" ht="15" hidden="false" customHeight="false" outlineLevel="0" collapsed="false">
      <c r="A14561" s="0" t="s">
        <v>10551</v>
      </c>
      <c r="B14561" s="0" t="s">
        <v>50</v>
      </c>
      <c r="C14561" s="0" t="n">
        <v>2008</v>
      </c>
      <c r="D14561" s="0" t="s">
        <v>46</v>
      </c>
      <c r="E14561" s="0" t="s">
        <v>560</v>
      </c>
      <c r="F14561" s="0" t="n">
        <v>0.02</v>
      </c>
      <c r="G14561" s="0" t="n">
        <v>0</v>
      </c>
      <c r="H14561" s="0" t="n">
        <v>0</v>
      </c>
      <c r="I14561" s="0" t="n">
        <v>0</v>
      </c>
      <c r="J14561" s="0" t="n">
        <v>0.03</v>
      </c>
      <c r="K14561" s="0" t="n">
        <v>65</v>
      </c>
      <c r="M14561" s="0" t="s">
        <v>125</v>
      </c>
      <c r="N14561" s="0" t="s">
        <v>35</v>
      </c>
      <c r="O14561" s="0" t="s">
        <v>67</v>
      </c>
      <c r="P14561" s="0" t="n">
        <f aca="false">IF(AND(OR(Dashboard!$B$5="All",D14561=Dashboard!$B$5),OR(Dashboard!$D$5="All",N14561=Dashboard!$D$5),OR(AND(C14561&lt;&gt;"",C14561&gt;=Dashboard!$F$5,C14561&lt;=Dashboard!$H$5),AND(C14561="",Dashboard!$F$5&lt;=1980,Dashboard!$H$5&gt;=2016))),1,0)</f>
        <v>1</v>
      </c>
      <c r="Q14561" s="0" t="n">
        <f aca="false">J14561*P14561+ROW()*0.00000001</f>
        <v>0.03014561</v>
      </c>
    </row>
    <row r="14562" customFormat="false" ht="15" hidden="false" customHeight="false" outlineLevel="0" collapsed="false">
      <c r="A14562" s="0" t="s">
        <v>10552</v>
      </c>
      <c r="B14562" s="0" t="s">
        <v>108</v>
      </c>
      <c r="C14562" s="0" t="n">
        <v>1998</v>
      </c>
      <c r="D14562" s="0" t="s">
        <v>34</v>
      </c>
      <c r="E14562" s="0" t="s">
        <v>2924</v>
      </c>
      <c r="F14562" s="0" t="n">
        <v>0.02</v>
      </c>
      <c r="G14562" s="0" t="n">
        <v>0.01</v>
      </c>
      <c r="H14562" s="0" t="n">
        <v>0</v>
      </c>
      <c r="I14562" s="0" t="n">
        <v>0</v>
      </c>
      <c r="J14562" s="0" t="n">
        <v>0.03</v>
      </c>
      <c r="N14562" s="0" t="s">
        <v>35</v>
      </c>
      <c r="P14562" s="0" t="n">
        <f aca="false">IF(AND(OR(Dashboard!$B$5="All",D14562=Dashboard!$B$5),OR(Dashboard!$D$5="All",N14562=Dashboard!$D$5),OR(AND(C14562&lt;&gt;"",C14562&gt;=Dashboard!$F$5,C14562&lt;=Dashboard!$H$5),AND(C14562="",Dashboard!$F$5&lt;=1980,Dashboard!$H$5&gt;=2016))),1,0)</f>
        <v>1</v>
      </c>
      <c r="Q14562" s="0" t="n">
        <f aca="false">J14562*P14562+ROW()*0.00000001</f>
        <v>0.03014562</v>
      </c>
    </row>
    <row r="14563" customFormat="false" ht="15" hidden="false" customHeight="false" outlineLevel="0" collapsed="false">
      <c r="A14563" s="0" t="s">
        <v>10553</v>
      </c>
      <c r="B14563" s="0" t="s">
        <v>108</v>
      </c>
      <c r="C14563" s="0" t="n">
        <v>1998</v>
      </c>
      <c r="D14563" s="0" t="s">
        <v>16</v>
      </c>
      <c r="E14563" s="0" t="s">
        <v>821</v>
      </c>
      <c r="F14563" s="0" t="n">
        <v>0.02</v>
      </c>
      <c r="G14563" s="0" t="n">
        <v>0.01</v>
      </c>
      <c r="H14563" s="0" t="n">
        <v>0</v>
      </c>
      <c r="I14563" s="0" t="n">
        <v>0</v>
      </c>
      <c r="J14563" s="0" t="n">
        <v>0.03</v>
      </c>
      <c r="N14563" s="0" t="s">
        <v>35</v>
      </c>
      <c r="P14563" s="0" t="n">
        <f aca="false">IF(AND(OR(Dashboard!$B$5="All",D14563=Dashboard!$B$5),OR(Dashboard!$D$5="All",N14563=Dashboard!$D$5),OR(AND(C14563&lt;&gt;"",C14563&gt;=Dashboard!$F$5,C14563&lt;=Dashboard!$H$5),AND(C14563="",Dashboard!$F$5&lt;=1980,Dashboard!$H$5&gt;=2016))),1,0)</f>
        <v>1</v>
      </c>
      <c r="Q14563" s="0" t="n">
        <f aca="false">J14563*P14563+ROW()*0.00000001</f>
        <v>0.03014563</v>
      </c>
    </row>
    <row r="14564" customFormat="false" ht="15" hidden="false" customHeight="false" outlineLevel="0" collapsed="false">
      <c r="A14564" s="0" t="s">
        <v>10554</v>
      </c>
      <c r="B14564" s="0" t="s">
        <v>108</v>
      </c>
      <c r="C14564" s="0" t="n">
        <v>1999</v>
      </c>
      <c r="D14564" s="0" t="s">
        <v>71</v>
      </c>
      <c r="E14564" s="0" t="s">
        <v>3686</v>
      </c>
      <c r="F14564" s="0" t="n">
        <v>0.02</v>
      </c>
      <c r="G14564" s="0" t="n">
        <v>0.01</v>
      </c>
      <c r="H14564" s="0" t="n">
        <v>0</v>
      </c>
      <c r="I14564" s="0" t="n">
        <v>0</v>
      </c>
      <c r="J14564" s="0" t="n">
        <v>0.03</v>
      </c>
      <c r="N14564" s="0" t="s">
        <v>35</v>
      </c>
      <c r="P14564" s="0" t="n">
        <f aca="false">IF(AND(OR(Dashboard!$B$5="All",D14564=Dashboard!$B$5),OR(Dashboard!$D$5="All",N14564=Dashboard!$D$5),OR(AND(C14564&lt;&gt;"",C14564&gt;=Dashboard!$F$5,C14564&lt;=Dashboard!$H$5),AND(C14564="",Dashboard!$F$5&lt;=1980,Dashboard!$H$5&gt;=2016))),1,0)</f>
        <v>1</v>
      </c>
      <c r="Q14564" s="0" t="n">
        <f aca="false">J14564*P14564+ROW()*0.00000001</f>
        <v>0.03014564</v>
      </c>
    </row>
    <row r="14565" customFormat="false" ht="15" hidden="false" customHeight="false" outlineLevel="0" collapsed="false">
      <c r="A14565" s="0" t="s">
        <v>10555</v>
      </c>
      <c r="B14565" s="0" t="s">
        <v>64</v>
      </c>
      <c r="C14565" s="0" t="n">
        <v>2010</v>
      </c>
      <c r="D14565" s="0" t="s">
        <v>102</v>
      </c>
      <c r="E14565" s="0" t="s">
        <v>10556</v>
      </c>
      <c r="F14565" s="0" t="n">
        <v>0</v>
      </c>
      <c r="G14565" s="0" t="n">
        <v>0</v>
      </c>
      <c r="H14565" s="0" t="n">
        <v>0.03</v>
      </c>
      <c r="I14565" s="0" t="n">
        <v>0</v>
      </c>
      <c r="J14565" s="0" t="n">
        <v>0.03</v>
      </c>
      <c r="N14565" s="0" t="s">
        <v>66</v>
      </c>
      <c r="P14565" s="0" t="n">
        <f aca="false">IF(AND(OR(Dashboard!$B$5="All",D14565=Dashboard!$B$5),OR(Dashboard!$D$5="All",N14565=Dashboard!$D$5),OR(AND(C14565&lt;&gt;"",C14565&gt;=Dashboard!$F$5,C14565&lt;=Dashboard!$H$5),AND(C14565="",Dashboard!$F$5&lt;=1980,Dashboard!$H$5&gt;=2016))),1,0)</f>
        <v>1</v>
      </c>
      <c r="Q14565" s="0" t="n">
        <f aca="false">J14565*P14565+ROW()*0.00000001</f>
        <v>0.03014565</v>
      </c>
    </row>
    <row r="14566" customFormat="false" ht="15" hidden="false" customHeight="false" outlineLevel="0" collapsed="false">
      <c r="A14566" s="0" t="s">
        <v>10557</v>
      </c>
      <c r="B14566" s="0" t="s">
        <v>152</v>
      </c>
      <c r="C14566" s="0" t="n">
        <v>2004</v>
      </c>
      <c r="D14566" s="0" t="s">
        <v>246</v>
      </c>
      <c r="E14566" s="0" t="s">
        <v>10558</v>
      </c>
      <c r="F14566" s="0" t="n">
        <v>0</v>
      </c>
      <c r="G14566" s="0" t="n">
        <v>0.02</v>
      </c>
      <c r="H14566" s="0" t="n">
        <v>0</v>
      </c>
      <c r="I14566" s="0" t="n">
        <v>0.01</v>
      </c>
      <c r="J14566" s="0" t="n">
        <v>0.03</v>
      </c>
      <c r="K14566" s="0" t="n">
        <v>77</v>
      </c>
      <c r="L14566" s="0" t="n">
        <v>9.1</v>
      </c>
      <c r="M14566" s="0" t="s">
        <v>125</v>
      </c>
      <c r="N14566" s="0" t="s">
        <v>152</v>
      </c>
      <c r="O14566" s="0" t="s">
        <v>37</v>
      </c>
      <c r="P14566" s="0" t="n">
        <f aca="false">IF(AND(OR(Dashboard!$B$5="All",D14566=Dashboard!$B$5),OR(Dashboard!$D$5="All",N14566=Dashboard!$D$5),OR(AND(C14566&lt;&gt;"",C14566&gt;=Dashboard!$F$5,C14566&lt;=Dashboard!$H$5),AND(C14566="",Dashboard!$F$5&lt;=1980,Dashboard!$H$5&gt;=2016))),1,0)</f>
        <v>1</v>
      </c>
      <c r="Q14566" s="0" t="n">
        <f aca="false">J14566*P14566+ROW()*0.00000001</f>
        <v>0.03014566</v>
      </c>
    </row>
    <row r="14567" customFormat="false" ht="15" hidden="false" customHeight="false" outlineLevel="0" collapsed="false">
      <c r="A14567" s="0" t="s">
        <v>10559</v>
      </c>
      <c r="B14567" s="0" t="s">
        <v>85</v>
      </c>
      <c r="C14567" s="0" t="n">
        <v>2003</v>
      </c>
      <c r="D14567" s="0" t="s">
        <v>46</v>
      </c>
      <c r="E14567" s="0" t="s">
        <v>4303</v>
      </c>
      <c r="F14567" s="0" t="n">
        <v>0.02</v>
      </c>
      <c r="G14567" s="0" t="n">
        <v>0.01</v>
      </c>
      <c r="H14567" s="0" t="n">
        <v>0</v>
      </c>
      <c r="I14567" s="0" t="n">
        <v>0</v>
      </c>
      <c r="J14567" s="0" t="n">
        <v>0.03</v>
      </c>
      <c r="K14567" s="0" t="n">
        <v>70</v>
      </c>
      <c r="M14567" s="0" t="s">
        <v>36</v>
      </c>
      <c r="N14567" s="0" t="s">
        <v>35</v>
      </c>
      <c r="O14567" s="0" t="s">
        <v>67</v>
      </c>
      <c r="P14567" s="0" t="n">
        <f aca="false">IF(AND(OR(Dashboard!$B$5="All",D14567=Dashboard!$B$5),OR(Dashboard!$D$5="All",N14567=Dashboard!$D$5),OR(AND(C14567&lt;&gt;"",C14567&gt;=Dashboard!$F$5,C14567&lt;=Dashboard!$H$5),AND(C14567="",Dashboard!$F$5&lt;=1980,Dashboard!$H$5&gt;=2016))),1,0)</f>
        <v>1</v>
      </c>
      <c r="Q14567" s="0" t="n">
        <f aca="false">J14567*P14567+ROW()*0.00000001</f>
        <v>0.03014567</v>
      </c>
    </row>
    <row r="14568" customFormat="false" ht="15" hidden="false" customHeight="false" outlineLevel="0" collapsed="false">
      <c r="A14568" s="0" t="s">
        <v>10560</v>
      </c>
      <c r="B14568" s="0" t="s">
        <v>50</v>
      </c>
      <c r="C14568" s="0" t="n">
        <v>2009</v>
      </c>
      <c r="D14568" s="0" t="s">
        <v>114</v>
      </c>
      <c r="E14568" s="0" t="s">
        <v>220</v>
      </c>
      <c r="F14568" s="0" t="n">
        <v>0</v>
      </c>
      <c r="G14568" s="0" t="n">
        <v>0</v>
      </c>
      <c r="H14568" s="0" t="n">
        <v>0.03</v>
      </c>
      <c r="I14568" s="0" t="n">
        <v>0</v>
      </c>
      <c r="J14568" s="0" t="n">
        <v>0.03</v>
      </c>
      <c r="N14568" s="0" t="s">
        <v>35</v>
      </c>
      <c r="P14568" s="0" t="n">
        <f aca="false">IF(AND(OR(Dashboard!$B$5="All",D14568=Dashboard!$B$5),OR(Dashboard!$D$5="All",N14568=Dashboard!$D$5),OR(AND(C14568&lt;&gt;"",C14568&gt;=Dashboard!$F$5,C14568&lt;=Dashboard!$H$5),AND(C14568="",Dashboard!$F$5&lt;=1980,Dashboard!$H$5&gt;=2016))),1,0)</f>
        <v>1</v>
      </c>
      <c r="Q14568" s="0" t="n">
        <f aca="false">J14568*P14568+ROW()*0.00000001</f>
        <v>0.03014568</v>
      </c>
    </row>
    <row r="14569" customFormat="false" ht="15" hidden="false" customHeight="false" outlineLevel="0" collapsed="false">
      <c r="A14569" s="0" t="s">
        <v>10561</v>
      </c>
      <c r="B14569" s="0" t="s">
        <v>152</v>
      </c>
      <c r="C14569" s="0" t="n">
        <v>2013</v>
      </c>
      <c r="D14569" s="0" t="s">
        <v>114</v>
      </c>
      <c r="E14569" s="0" t="s">
        <v>10562</v>
      </c>
      <c r="F14569" s="0" t="n">
        <v>0</v>
      </c>
      <c r="G14569" s="0" t="n">
        <v>0.03</v>
      </c>
      <c r="H14569" s="0" t="n">
        <v>0</v>
      </c>
      <c r="I14569" s="0" t="n">
        <v>0</v>
      </c>
      <c r="J14569" s="0" t="n">
        <v>0.03</v>
      </c>
      <c r="K14569" s="0" t="n">
        <v>72</v>
      </c>
      <c r="L14569" s="0" t="n">
        <v>8.1</v>
      </c>
      <c r="N14569" s="0" t="s">
        <v>152</v>
      </c>
      <c r="O14569" s="0" t="s">
        <v>37</v>
      </c>
      <c r="P14569" s="0" t="n">
        <f aca="false">IF(AND(OR(Dashboard!$B$5="All",D14569=Dashboard!$B$5),OR(Dashboard!$D$5="All",N14569=Dashboard!$D$5),OR(AND(C14569&lt;&gt;"",C14569&gt;=Dashboard!$F$5,C14569&lt;=Dashboard!$H$5),AND(C14569="",Dashboard!$F$5&lt;=1980,Dashboard!$H$5&gt;=2016))),1,0)</f>
        <v>1</v>
      </c>
      <c r="Q14569" s="0" t="n">
        <f aca="false">J14569*P14569+ROW()*0.00000001</f>
        <v>0.03014569</v>
      </c>
    </row>
    <row r="14570" customFormat="false" ht="15" hidden="false" customHeight="false" outlineLevel="0" collapsed="false">
      <c r="A14570" s="0" t="s">
        <v>10563</v>
      </c>
      <c r="B14570" s="0" t="s">
        <v>164</v>
      </c>
      <c r="C14570" s="0" t="n">
        <v>2010</v>
      </c>
      <c r="D14570" s="0" t="s">
        <v>102</v>
      </c>
      <c r="E14570" s="0" t="s">
        <v>4303</v>
      </c>
      <c r="F14570" s="0" t="n">
        <v>0</v>
      </c>
      <c r="G14570" s="0" t="n">
        <v>0</v>
      </c>
      <c r="H14570" s="0" t="n">
        <v>0.03</v>
      </c>
      <c r="I14570" s="0" t="n">
        <v>0</v>
      </c>
      <c r="J14570" s="0" t="n">
        <v>0.03</v>
      </c>
      <c r="N14570" s="0" t="s">
        <v>74</v>
      </c>
      <c r="P14570" s="0" t="n">
        <f aca="false">IF(AND(OR(Dashboard!$B$5="All",D14570=Dashboard!$B$5),OR(Dashboard!$D$5="All",N14570=Dashboard!$D$5),OR(AND(C14570&lt;&gt;"",C14570&gt;=Dashboard!$F$5,C14570&lt;=Dashboard!$H$5),AND(C14570="",Dashboard!$F$5&lt;=1980,Dashboard!$H$5&gt;=2016))),1,0)</f>
        <v>1</v>
      </c>
      <c r="Q14570" s="0" t="n">
        <f aca="false">J14570*P14570+ROW()*0.00000001</f>
        <v>0.0301457</v>
      </c>
    </row>
    <row r="14571" customFormat="false" ht="15" hidden="false" customHeight="false" outlineLevel="0" collapsed="false">
      <c r="A14571" s="0" t="s">
        <v>10564</v>
      </c>
      <c r="B14571" s="0" t="s">
        <v>50</v>
      </c>
      <c r="C14571" s="0" t="n">
        <v>2007</v>
      </c>
      <c r="D14571" s="0" t="s">
        <v>71</v>
      </c>
      <c r="E14571" s="0" t="s">
        <v>328</v>
      </c>
      <c r="F14571" s="0" t="n">
        <v>0</v>
      </c>
      <c r="G14571" s="0" t="n">
        <v>0</v>
      </c>
      <c r="H14571" s="0" t="n">
        <v>0.03</v>
      </c>
      <c r="I14571" s="0" t="n">
        <v>0</v>
      </c>
      <c r="J14571" s="0" t="n">
        <v>0.03</v>
      </c>
      <c r="N14571" s="0" t="s">
        <v>35</v>
      </c>
      <c r="P14571" s="0" t="n">
        <f aca="false">IF(AND(OR(Dashboard!$B$5="All",D14571=Dashboard!$B$5),OR(Dashboard!$D$5="All",N14571=Dashboard!$D$5),OR(AND(C14571&lt;&gt;"",C14571&gt;=Dashboard!$F$5,C14571&lt;=Dashboard!$H$5),AND(C14571="",Dashboard!$F$5&lt;=1980,Dashboard!$H$5&gt;=2016))),1,0)</f>
        <v>1</v>
      </c>
      <c r="Q14571" s="0" t="n">
        <f aca="false">J14571*P14571+ROW()*0.00000001</f>
        <v>0.03014571</v>
      </c>
    </row>
    <row r="14572" customFormat="false" ht="15" hidden="false" customHeight="false" outlineLevel="0" collapsed="false">
      <c r="A14572" s="0" t="s">
        <v>2460</v>
      </c>
      <c r="B14572" s="0" t="s">
        <v>184</v>
      </c>
      <c r="C14572" s="0" t="n">
        <v>2016</v>
      </c>
      <c r="D14572" s="0" t="s">
        <v>71</v>
      </c>
      <c r="E14572" s="0" t="s">
        <v>195</v>
      </c>
      <c r="F14572" s="0" t="n">
        <v>0</v>
      </c>
      <c r="G14572" s="0" t="n">
        <v>0.03</v>
      </c>
      <c r="H14572" s="0" t="n">
        <v>0</v>
      </c>
      <c r="I14572" s="0" t="n">
        <v>0</v>
      </c>
      <c r="J14572" s="0" t="n">
        <v>0.03</v>
      </c>
      <c r="L14572" s="0" t="n">
        <v>6.9</v>
      </c>
      <c r="M14572" s="0" t="s">
        <v>103</v>
      </c>
      <c r="N14572" s="0" t="s">
        <v>35</v>
      </c>
      <c r="P14572" s="0" t="n">
        <f aca="false">IF(AND(OR(Dashboard!$B$5="All",D14572=Dashboard!$B$5),OR(Dashboard!$D$5="All",N14572=Dashboard!$D$5),OR(AND(C14572&lt;&gt;"",C14572&gt;=Dashboard!$F$5,C14572&lt;=Dashboard!$H$5),AND(C14572="",Dashboard!$F$5&lt;=1980,Dashboard!$H$5&gt;=2016))),1,0)</f>
        <v>1</v>
      </c>
      <c r="Q14572" s="0" t="n">
        <f aca="false">J14572*P14572+ROW()*0.00000001</f>
        <v>0.03014572</v>
      </c>
    </row>
    <row r="14573" customFormat="false" ht="15" hidden="false" customHeight="false" outlineLevel="0" collapsed="false">
      <c r="A14573" s="0" t="s">
        <v>10565</v>
      </c>
      <c r="B14573" s="0" t="s">
        <v>50</v>
      </c>
      <c r="C14573" s="0" t="n">
        <v>2010</v>
      </c>
      <c r="D14573" s="0" t="s">
        <v>52</v>
      </c>
      <c r="E14573" s="0" t="s">
        <v>1173</v>
      </c>
      <c r="F14573" s="0" t="n">
        <v>0</v>
      </c>
      <c r="G14573" s="0" t="n">
        <v>0</v>
      </c>
      <c r="H14573" s="0" t="n">
        <v>0.03</v>
      </c>
      <c r="I14573" s="0" t="n">
        <v>0</v>
      </c>
      <c r="J14573" s="0" t="n">
        <v>0.03</v>
      </c>
      <c r="N14573" s="0" t="s">
        <v>35</v>
      </c>
      <c r="P14573" s="0" t="n">
        <f aca="false">IF(AND(OR(Dashboard!$B$5="All",D14573=Dashboard!$B$5),OR(Dashboard!$D$5="All",N14573=Dashboard!$D$5),OR(AND(C14573&lt;&gt;"",C14573&gt;=Dashboard!$F$5,C14573&lt;=Dashboard!$H$5),AND(C14573="",Dashboard!$F$5&lt;=1980,Dashboard!$H$5&gt;=2016))),1,0)</f>
        <v>1</v>
      </c>
      <c r="Q14573" s="0" t="n">
        <f aca="false">J14573*P14573+ROW()*0.00000001</f>
        <v>0.03014573</v>
      </c>
    </row>
    <row r="14574" customFormat="false" ht="15" hidden="false" customHeight="false" outlineLevel="0" collapsed="false">
      <c r="A14574" s="0" t="s">
        <v>10566</v>
      </c>
      <c r="B14574" s="0" t="s">
        <v>78</v>
      </c>
      <c r="C14574" s="0" t="n">
        <v>1995</v>
      </c>
      <c r="D14574" s="0" t="s">
        <v>52</v>
      </c>
      <c r="E14574" s="0" t="s">
        <v>1655</v>
      </c>
      <c r="F14574" s="0" t="n">
        <v>0</v>
      </c>
      <c r="G14574" s="0" t="n">
        <v>0</v>
      </c>
      <c r="H14574" s="0" t="n">
        <v>0.03</v>
      </c>
      <c r="I14574" s="0" t="n">
        <v>0</v>
      </c>
      <c r="J14574" s="0" t="n">
        <v>0.03</v>
      </c>
      <c r="N14574" s="0" t="s">
        <v>35</v>
      </c>
      <c r="P14574" s="0" t="n">
        <f aca="false">IF(AND(OR(Dashboard!$B$5="All",D14574=Dashboard!$B$5),OR(Dashboard!$D$5="All",N14574=Dashboard!$D$5),OR(AND(C14574&lt;&gt;"",C14574&gt;=Dashboard!$F$5,C14574&lt;=Dashboard!$H$5),AND(C14574="",Dashboard!$F$5&lt;=1980,Dashboard!$H$5&gt;=2016))),1,0)</f>
        <v>1</v>
      </c>
      <c r="Q14574" s="0" t="n">
        <f aca="false">J14574*P14574+ROW()*0.00000001</f>
        <v>0.03014574</v>
      </c>
    </row>
    <row r="14575" customFormat="false" ht="15" hidden="false" customHeight="false" outlineLevel="0" collapsed="false">
      <c r="A14575" s="0" t="s">
        <v>10567</v>
      </c>
      <c r="B14575" s="0" t="s">
        <v>85</v>
      </c>
      <c r="C14575" s="0" t="n">
        <v>2005</v>
      </c>
      <c r="D14575" s="0" t="s">
        <v>48</v>
      </c>
      <c r="E14575" s="0" t="s">
        <v>1524</v>
      </c>
      <c r="F14575" s="0" t="n">
        <v>0.02</v>
      </c>
      <c r="G14575" s="0" t="n">
        <v>0.01</v>
      </c>
      <c r="H14575" s="0" t="n">
        <v>0</v>
      </c>
      <c r="I14575" s="0" t="n">
        <v>0</v>
      </c>
      <c r="J14575" s="0" t="n">
        <v>0.03</v>
      </c>
      <c r="M14575" s="0" t="s">
        <v>36</v>
      </c>
      <c r="N14575" s="0" t="s">
        <v>35</v>
      </c>
      <c r="P14575" s="0" t="n">
        <f aca="false">IF(AND(OR(Dashboard!$B$5="All",D14575=Dashboard!$B$5),OR(Dashboard!$D$5="All",N14575=Dashboard!$D$5),OR(AND(C14575&lt;&gt;"",C14575&gt;=Dashboard!$F$5,C14575&lt;=Dashboard!$H$5),AND(C14575="",Dashboard!$F$5&lt;=1980,Dashboard!$H$5&gt;=2016))),1,0)</f>
        <v>1</v>
      </c>
      <c r="Q14575" s="0" t="n">
        <f aca="false">J14575*P14575+ROW()*0.00000001</f>
        <v>0.03014575</v>
      </c>
    </row>
    <row r="14576" customFormat="false" ht="15" hidden="false" customHeight="false" outlineLevel="0" collapsed="false">
      <c r="A14576" s="0" t="s">
        <v>10568</v>
      </c>
      <c r="B14576" s="0" t="s">
        <v>164</v>
      </c>
      <c r="C14576" s="0" t="n">
        <v>2008</v>
      </c>
      <c r="D14576" s="0" t="s">
        <v>71</v>
      </c>
      <c r="E14576" s="0" t="s">
        <v>160</v>
      </c>
      <c r="F14576" s="0" t="n">
        <v>0.03</v>
      </c>
      <c r="G14576" s="0" t="n">
        <v>0</v>
      </c>
      <c r="H14576" s="0" t="n">
        <v>0</v>
      </c>
      <c r="I14576" s="0" t="n">
        <v>0</v>
      </c>
      <c r="J14576" s="0" t="n">
        <v>0.03</v>
      </c>
      <c r="N14576" s="0" t="s">
        <v>74</v>
      </c>
      <c r="P14576" s="0" t="n">
        <f aca="false">IF(AND(OR(Dashboard!$B$5="All",D14576=Dashboard!$B$5),OR(Dashboard!$D$5="All",N14576=Dashboard!$D$5),OR(AND(C14576&lt;&gt;"",C14576&gt;=Dashboard!$F$5,C14576&lt;=Dashboard!$H$5),AND(C14576="",Dashboard!$F$5&lt;=1980,Dashboard!$H$5&gt;=2016))),1,0)</f>
        <v>1</v>
      </c>
      <c r="Q14576" s="0" t="n">
        <f aca="false">J14576*P14576+ROW()*0.00000001</f>
        <v>0.03014576</v>
      </c>
    </row>
    <row r="14577" customFormat="false" ht="15" hidden="false" customHeight="false" outlineLevel="0" collapsed="false">
      <c r="A14577" s="0" t="s">
        <v>10569</v>
      </c>
      <c r="B14577" s="0" t="s">
        <v>50</v>
      </c>
      <c r="C14577" s="0" t="n">
        <v>2009</v>
      </c>
      <c r="D14577" s="0" t="s">
        <v>114</v>
      </c>
      <c r="E14577" s="0" t="s">
        <v>154</v>
      </c>
      <c r="F14577" s="0" t="n">
        <v>0</v>
      </c>
      <c r="G14577" s="0" t="n">
        <v>0</v>
      </c>
      <c r="H14577" s="0" t="n">
        <v>0.03</v>
      </c>
      <c r="I14577" s="0" t="n">
        <v>0</v>
      </c>
      <c r="J14577" s="0" t="n">
        <v>0.03</v>
      </c>
      <c r="N14577" s="0" t="s">
        <v>35</v>
      </c>
      <c r="P14577" s="0" t="n">
        <f aca="false">IF(AND(OR(Dashboard!$B$5="All",D14577=Dashboard!$B$5),OR(Dashboard!$D$5="All",N14577=Dashboard!$D$5),OR(AND(C14577&lt;&gt;"",C14577&gt;=Dashboard!$F$5,C14577&lt;=Dashboard!$H$5),AND(C14577="",Dashboard!$F$5&lt;=1980,Dashboard!$H$5&gt;=2016))),1,0)</f>
        <v>1</v>
      </c>
      <c r="Q14577" s="0" t="n">
        <f aca="false">J14577*P14577+ROW()*0.00000001</f>
        <v>0.03014577</v>
      </c>
    </row>
    <row r="14578" customFormat="false" ht="15" hidden="false" customHeight="false" outlineLevel="0" collapsed="false">
      <c r="A14578" s="0" t="s">
        <v>10570</v>
      </c>
      <c r="B14578" s="0" t="s">
        <v>164</v>
      </c>
      <c r="C14578" s="0" t="n">
        <v>2010</v>
      </c>
      <c r="D14578" s="0" t="s">
        <v>52</v>
      </c>
      <c r="E14578" s="0" t="s">
        <v>9900</v>
      </c>
      <c r="F14578" s="0" t="n">
        <v>0.01</v>
      </c>
      <c r="G14578" s="0" t="n">
        <v>0</v>
      </c>
      <c r="H14578" s="0" t="n">
        <v>0.02</v>
      </c>
      <c r="I14578" s="0" t="n">
        <v>0</v>
      </c>
      <c r="J14578" s="0" t="n">
        <v>0.03</v>
      </c>
      <c r="L14578" s="0" t="n">
        <v>4.6</v>
      </c>
      <c r="M14578" s="0" t="s">
        <v>125</v>
      </c>
      <c r="N14578" s="0" t="s">
        <v>74</v>
      </c>
      <c r="P14578" s="0" t="n">
        <f aca="false">IF(AND(OR(Dashboard!$B$5="All",D14578=Dashboard!$B$5),OR(Dashboard!$D$5="All",N14578=Dashboard!$D$5),OR(AND(C14578&lt;&gt;"",C14578&gt;=Dashboard!$F$5,C14578&lt;=Dashboard!$H$5),AND(C14578="",Dashboard!$F$5&lt;=1980,Dashboard!$H$5&gt;=2016))),1,0)</f>
        <v>1</v>
      </c>
      <c r="Q14578" s="0" t="n">
        <f aca="false">J14578*P14578+ROW()*0.00000001</f>
        <v>0.03014578</v>
      </c>
    </row>
    <row r="14579" customFormat="false" ht="15" hidden="false" customHeight="false" outlineLevel="0" collapsed="false">
      <c r="A14579" s="0" t="s">
        <v>10571</v>
      </c>
      <c r="B14579" s="0" t="s">
        <v>33</v>
      </c>
      <c r="C14579" s="0" t="n">
        <v>2010</v>
      </c>
      <c r="D14579" s="0" t="s">
        <v>71</v>
      </c>
      <c r="E14579" s="0" t="s">
        <v>1364</v>
      </c>
      <c r="F14579" s="0" t="n">
        <v>0.03</v>
      </c>
      <c r="G14579" s="0" t="n">
        <v>0</v>
      </c>
      <c r="H14579" s="0" t="n">
        <v>0</v>
      </c>
      <c r="I14579" s="0" t="n">
        <v>0</v>
      </c>
      <c r="J14579" s="0" t="n">
        <v>0.03</v>
      </c>
      <c r="M14579" s="0" t="s">
        <v>125</v>
      </c>
      <c r="N14579" s="0" t="s">
        <v>35</v>
      </c>
      <c r="P14579" s="0" t="n">
        <f aca="false">IF(AND(OR(Dashboard!$B$5="All",D14579=Dashboard!$B$5),OR(Dashboard!$D$5="All",N14579=Dashboard!$D$5),OR(AND(C14579&lt;&gt;"",C14579&gt;=Dashboard!$F$5,C14579&lt;=Dashboard!$H$5),AND(C14579="",Dashboard!$F$5&lt;=1980,Dashboard!$H$5&gt;=2016))),1,0)</f>
        <v>1</v>
      </c>
      <c r="Q14579" s="0" t="n">
        <f aca="false">J14579*P14579+ROW()*0.00000001</f>
        <v>0.03014579</v>
      </c>
    </row>
    <row r="14580" customFormat="false" ht="15" hidden="false" customHeight="false" outlineLevel="0" collapsed="false">
      <c r="A14580" s="0" t="s">
        <v>10572</v>
      </c>
      <c r="B14580" s="0" t="s">
        <v>70</v>
      </c>
      <c r="C14580" s="0" t="n">
        <v>2012</v>
      </c>
      <c r="D14580" s="0" t="s">
        <v>52</v>
      </c>
      <c r="E14580" s="0" t="s">
        <v>328</v>
      </c>
      <c r="F14580" s="0" t="n">
        <v>0</v>
      </c>
      <c r="G14580" s="0" t="n">
        <v>0</v>
      </c>
      <c r="H14580" s="0" t="n">
        <v>0.03</v>
      </c>
      <c r="I14580" s="0" t="n">
        <v>0</v>
      </c>
      <c r="J14580" s="0" t="n">
        <v>0.03</v>
      </c>
      <c r="N14580" s="0" t="s">
        <v>74</v>
      </c>
      <c r="P14580" s="0" t="n">
        <f aca="false">IF(AND(OR(Dashboard!$B$5="All",D14580=Dashboard!$B$5),OR(Dashboard!$D$5="All",N14580=Dashboard!$D$5),OR(AND(C14580&lt;&gt;"",C14580&gt;=Dashboard!$F$5,C14580&lt;=Dashboard!$H$5),AND(C14580="",Dashboard!$F$5&lt;=1980,Dashboard!$H$5&gt;=2016))),1,0)</f>
        <v>1</v>
      </c>
      <c r="Q14580" s="0" t="n">
        <f aca="false">J14580*P14580+ROW()*0.00000001</f>
        <v>0.0301458</v>
      </c>
    </row>
    <row r="14581" customFormat="false" ht="15" hidden="false" customHeight="false" outlineLevel="0" collapsed="false">
      <c r="A14581" s="0" t="s">
        <v>10573</v>
      </c>
      <c r="B14581" s="0" t="s">
        <v>76</v>
      </c>
      <c r="C14581" s="0" t="n">
        <v>2010</v>
      </c>
      <c r="D14581" s="0" t="s">
        <v>114</v>
      </c>
      <c r="E14581" s="0" t="s">
        <v>6975</v>
      </c>
      <c r="F14581" s="0" t="n">
        <v>0</v>
      </c>
      <c r="G14581" s="0" t="n">
        <v>0</v>
      </c>
      <c r="H14581" s="0" t="n">
        <v>0.03</v>
      </c>
      <c r="I14581" s="0" t="n">
        <v>0</v>
      </c>
      <c r="J14581" s="0" t="n">
        <v>0.03</v>
      </c>
      <c r="N14581" s="0" t="s">
        <v>74</v>
      </c>
      <c r="P14581" s="0" t="n">
        <f aca="false">IF(AND(OR(Dashboard!$B$5="All",D14581=Dashboard!$B$5),OR(Dashboard!$D$5="All",N14581=Dashboard!$D$5),OR(AND(C14581&lt;&gt;"",C14581&gt;=Dashboard!$F$5,C14581&lt;=Dashboard!$H$5),AND(C14581="",Dashboard!$F$5&lt;=1980,Dashboard!$H$5&gt;=2016))),1,0)</f>
        <v>1</v>
      </c>
      <c r="Q14581" s="0" t="n">
        <f aca="false">J14581*P14581+ROW()*0.00000001</f>
        <v>0.03014581</v>
      </c>
    </row>
    <row r="14582" customFormat="false" ht="15" hidden="false" customHeight="false" outlineLevel="0" collapsed="false">
      <c r="A14582" s="0" t="s">
        <v>10574</v>
      </c>
      <c r="B14582" s="0" t="s">
        <v>152</v>
      </c>
      <c r="C14582" s="0" t="n">
        <v>2005</v>
      </c>
      <c r="D14582" s="0" t="s">
        <v>246</v>
      </c>
      <c r="E14582" s="0" t="s">
        <v>293</v>
      </c>
      <c r="F14582" s="0" t="n">
        <v>0</v>
      </c>
      <c r="G14582" s="0" t="n">
        <v>0.03</v>
      </c>
      <c r="H14582" s="0" t="n">
        <v>0</v>
      </c>
      <c r="I14582" s="0" t="n">
        <v>0</v>
      </c>
      <c r="J14582" s="0" t="n">
        <v>0.03</v>
      </c>
      <c r="K14582" s="0" t="n">
        <v>79</v>
      </c>
      <c r="L14582" s="0" t="n">
        <v>7.1</v>
      </c>
      <c r="M14582" s="0" t="s">
        <v>103</v>
      </c>
      <c r="N14582" s="0" t="s">
        <v>152</v>
      </c>
      <c r="O14582" s="0" t="s">
        <v>37</v>
      </c>
      <c r="P14582" s="0" t="n">
        <f aca="false">IF(AND(OR(Dashboard!$B$5="All",D14582=Dashboard!$B$5),OR(Dashboard!$D$5="All",N14582=Dashboard!$D$5),OR(AND(C14582&lt;&gt;"",C14582&gt;=Dashboard!$F$5,C14582&lt;=Dashboard!$H$5),AND(C14582="",Dashboard!$F$5&lt;=1980,Dashboard!$H$5&gt;=2016))),1,0)</f>
        <v>1</v>
      </c>
      <c r="Q14582" s="0" t="n">
        <f aca="false">J14582*P14582+ROW()*0.00000001</f>
        <v>0.03014582</v>
      </c>
    </row>
    <row r="14583" customFormat="false" ht="15" hidden="false" customHeight="false" outlineLevel="0" collapsed="false">
      <c r="A14583" s="0" t="s">
        <v>10575</v>
      </c>
      <c r="B14583" s="0" t="s">
        <v>164</v>
      </c>
      <c r="C14583" s="0" t="n">
        <v>2011</v>
      </c>
      <c r="D14583" s="0" t="s">
        <v>114</v>
      </c>
      <c r="E14583" s="0" t="s">
        <v>6975</v>
      </c>
      <c r="F14583" s="0" t="n">
        <v>0</v>
      </c>
      <c r="G14583" s="0" t="n">
        <v>0</v>
      </c>
      <c r="H14583" s="0" t="n">
        <v>0.03</v>
      </c>
      <c r="I14583" s="0" t="n">
        <v>0</v>
      </c>
      <c r="J14583" s="0" t="n">
        <v>0.03</v>
      </c>
      <c r="N14583" s="0" t="s">
        <v>74</v>
      </c>
      <c r="P14583" s="0" t="n">
        <f aca="false">IF(AND(OR(Dashboard!$B$5="All",D14583=Dashboard!$B$5),OR(Dashboard!$D$5="All",N14583=Dashboard!$D$5),OR(AND(C14583&lt;&gt;"",C14583&gt;=Dashboard!$F$5,C14583&lt;=Dashboard!$H$5),AND(C14583="",Dashboard!$F$5&lt;=1980,Dashboard!$H$5&gt;=2016))),1,0)</f>
        <v>1</v>
      </c>
      <c r="Q14583" s="0" t="n">
        <f aca="false">J14583*P14583+ROW()*0.00000001</f>
        <v>0.03014583</v>
      </c>
    </row>
    <row r="14584" customFormat="false" ht="15" hidden="false" customHeight="false" outlineLevel="0" collapsed="false">
      <c r="A14584" s="0" t="s">
        <v>10576</v>
      </c>
      <c r="B14584" s="0" t="s">
        <v>50</v>
      </c>
      <c r="C14584" s="0" t="n">
        <v>2007</v>
      </c>
      <c r="D14584" s="0" t="s">
        <v>71</v>
      </c>
      <c r="E14584" s="0" t="s">
        <v>1894</v>
      </c>
      <c r="F14584" s="0" t="n">
        <v>0.03</v>
      </c>
      <c r="G14584" s="0" t="n">
        <v>0</v>
      </c>
      <c r="H14584" s="0" t="n">
        <v>0</v>
      </c>
      <c r="I14584" s="0" t="n">
        <v>0</v>
      </c>
      <c r="J14584" s="0" t="n">
        <v>0.03</v>
      </c>
      <c r="K14584" s="0" t="n">
        <v>58</v>
      </c>
      <c r="M14584" s="0" t="s">
        <v>36</v>
      </c>
      <c r="N14584" s="0" t="s">
        <v>35</v>
      </c>
      <c r="O14584" s="0" t="s">
        <v>53</v>
      </c>
      <c r="P14584" s="0" t="n">
        <f aca="false">IF(AND(OR(Dashboard!$B$5="All",D14584=Dashboard!$B$5),OR(Dashboard!$D$5="All",N14584=Dashboard!$D$5),OR(AND(C14584&lt;&gt;"",C14584&gt;=Dashboard!$F$5,C14584&lt;=Dashboard!$H$5),AND(C14584="",Dashboard!$F$5&lt;=1980,Dashboard!$H$5&gt;=2016))),1,0)</f>
        <v>1</v>
      </c>
      <c r="Q14584" s="0" t="n">
        <f aca="false">J14584*P14584+ROW()*0.00000001</f>
        <v>0.03014584</v>
      </c>
    </row>
    <row r="14585" customFormat="false" ht="15" hidden="false" customHeight="false" outlineLevel="0" collapsed="false">
      <c r="A14585" s="0" t="s">
        <v>10577</v>
      </c>
      <c r="B14585" s="0" t="s">
        <v>117</v>
      </c>
      <c r="C14585" s="0" t="n">
        <v>1998</v>
      </c>
      <c r="D14585" s="0" t="s">
        <v>246</v>
      </c>
      <c r="E14585" s="0" t="s">
        <v>1173</v>
      </c>
      <c r="F14585" s="0" t="n">
        <v>0.02</v>
      </c>
      <c r="G14585" s="0" t="n">
        <v>0.01</v>
      </c>
      <c r="H14585" s="0" t="n">
        <v>0</v>
      </c>
      <c r="I14585" s="0" t="n">
        <v>0</v>
      </c>
      <c r="J14585" s="0" t="n">
        <v>0.03</v>
      </c>
      <c r="N14585" s="0" t="s">
        <v>74</v>
      </c>
      <c r="P14585" s="0" t="n">
        <f aca="false">IF(AND(OR(Dashboard!$B$5="All",D14585=Dashboard!$B$5),OR(Dashboard!$D$5="All",N14585=Dashboard!$D$5),OR(AND(C14585&lt;&gt;"",C14585&gt;=Dashboard!$F$5,C14585&lt;=Dashboard!$H$5),AND(C14585="",Dashboard!$F$5&lt;=1980,Dashboard!$H$5&gt;=2016))),1,0)</f>
        <v>1</v>
      </c>
      <c r="Q14585" s="0" t="n">
        <f aca="false">J14585*P14585+ROW()*0.00000001</f>
        <v>0.03014585</v>
      </c>
    </row>
    <row r="14586" customFormat="false" ht="15" hidden="false" customHeight="false" outlineLevel="0" collapsed="false">
      <c r="A14586" s="0" t="s">
        <v>10578</v>
      </c>
      <c r="B14586" s="0" t="s">
        <v>76</v>
      </c>
      <c r="C14586" s="0" t="n">
        <v>2007</v>
      </c>
      <c r="D14586" s="0" t="s">
        <v>246</v>
      </c>
      <c r="E14586" s="0" t="s">
        <v>6623</v>
      </c>
      <c r="F14586" s="0" t="n">
        <v>0</v>
      </c>
      <c r="G14586" s="0" t="n">
        <v>0</v>
      </c>
      <c r="H14586" s="0" t="n">
        <v>0.03</v>
      </c>
      <c r="I14586" s="0" t="n">
        <v>0</v>
      </c>
      <c r="J14586" s="0" t="n">
        <v>0.03</v>
      </c>
      <c r="N14586" s="0" t="s">
        <v>74</v>
      </c>
      <c r="P14586" s="0" t="n">
        <f aca="false">IF(AND(OR(Dashboard!$B$5="All",D14586=Dashboard!$B$5),OR(Dashboard!$D$5="All",N14586=Dashboard!$D$5),OR(AND(C14586&lt;&gt;"",C14586&gt;=Dashboard!$F$5,C14586&lt;=Dashboard!$H$5),AND(C14586="",Dashboard!$F$5&lt;=1980,Dashboard!$H$5&gt;=2016))),1,0)</f>
        <v>1</v>
      </c>
      <c r="Q14586" s="0" t="n">
        <f aca="false">J14586*P14586+ROW()*0.00000001</f>
        <v>0.03014586</v>
      </c>
    </row>
    <row r="14587" customFormat="false" ht="15" hidden="false" customHeight="false" outlineLevel="0" collapsed="false">
      <c r="A14587" s="0" t="s">
        <v>10579</v>
      </c>
      <c r="B14587" s="0" t="s">
        <v>76</v>
      </c>
      <c r="C14587" s="0" t="n">
        <v>2009</v>
      </c>
      <c r="D14587" s="0" t="s">
        <v>114</v>
      </c>
      <c r="E14587" s="0" t="s">
        <v>10580</v>
      </c>
      <c r="F14587" s="0" t="n">
        <v>0</v>
      </c>
      <c r="G14587" s="0" t="n">
        <v>0</v>
      </c>
      <c r="H14587" s="0" t="n">
        <v>0.03</v>
      </c>
      <c r="I14587" s="0" t="n">
        <v>0</v>
      </c>
      <c r="J14587" s="0" t="n">
        <v>0.03</v>
      </c>
      <c r="N14587" s="0" t="s">
        <v>74</v>
      </c>
      <c r="P14587" s="0" t="n">
        <f aca="false">IF(AND(OR(Dashboard!$B$5="All",D14587=Dashboard!$B$5),OR(Dashboard!$D$5="All",N14587=Dashboard!$D$5),OR(AND(C14587&lt;&gt;"",C14587&gt;=Dashboard!$F$5,C14587&lt;=Dashboard!$H$5),AND(C14587="",Dashboard!$F$5&lt;=1980,Dashboard!$H$5&gt;=2016))),1,0)</f>
        <v>1</v>
      </c>
      <c r="Q14587" s="0" t="n">
        <f aca="false">J14587*P14587+ROW()*0.00000001</f>
        <v>0.03014587</v>
      </c>
    </row>
    <row r="14588" customFormat="false" ht="15" hidden="false" customHeight="false" outlineLevel="0" collapsed="false">
      <c r="A14588" s="0" t="s">
        <v>10581</v>
      </c>
      <c r="B14588" s="0" t="s">
        <v>78</v>
      </c>
      <c r="C14588" s="0" t="n">
        <v>1995</v>
      </c>
      <c r="D14588" s="0" t="s">
        <v>246</v>
      </c>
      <c r="E14588" s="0" t="s">
        <v>4538</v>
      </c>
      <c r="F14588" s="0" t="n">
        <v>0</v>
      </c>
      <c r="G14588" s="0" t="n">
        <v>0</v>
      </c>
      <c r="H14588" s="0" t="n">
        <v>0.03</v>
      </c>
      <c r="I14588" s="0" t="n">
        <v>0</v>
      </c>
      <c r="J14588" s="0" t="n">
        <v>0.03</v>
      </c>
      <c r="N14588" s="0" t="s">
        <v>35</v>
      </c>
      <c r="P14588" s="0" t="n">
        <f aca="false">IF(AND(OR(Dashboard!$B$5="All",D14588=Dashboard!$B$5),OR(Dashboard!$D$5="All",N14588=Dashboard!$D$5),OR(AND(C14588&lt;&gt;"",C14588&gt;=Dashboard!$F$5,C14588&lt;=Dashboard!$H$5),AND(C14588="",Dashboard!$F$5&lt;=1980,Dashboard!$H$5&gt;=2016))),1,0)</f>
        <v>1</v>
      </c>
      <c r="Q14588" s="0" t="n">
        <f aca="false">J14588*P14588+ROW()*0.00000001</f>
        <v>0.03014588</v>
      </c>
    </row>
    <row r="14589" customFormat="false" ht="15" hidden="false" customHeight="false" outlineLevel="0" collapsed="false">
      <c r="A14589" s="0" t="s">
        <v>10543</v>
      </c>
      <c r="B14589" s="0" t="s">
        <v>33</v>
      </c>
      <c r="C14589" s="0" t="n">
        <v>2007</v>
      </c>
      <c r="D14589" s="0" t="s">
        <v>52</v>
      </c>
      <c r="E14589" s="0" t="s">
        <v>124</v>
      </c>
      <c r="F14589" s="0" t="n">
        <v>0</v>
      </c>
      <c r="G14589" s="0" t="n">
        <v>0.03</v>
      </c>
      <c r="H14589" s="0" t="n">
        <v>0</v>
      </c>
      <c r="I14589" s="0" t="n">
        <v>0</v>
      </c>
      <c r="J14589" s="0" t="n">
        <v>0.03</v>
      </c>
      <c r="N14589" s="0" t="s">
        <v>35</v>
      </c>
      <c r="P14589" s="0" t="n">
        <f aca="false">IF(AND(OR(Dashboard!$B$5="All",D14589=Dashboard!$B$5),OR(Dashboard!$D$5="All",N14589=Dashboard!$D$5),OR(AND(C14589&lt;&gt;"",C14589&gt;=Dashboard!$F$5,C14589&lt;=Dashboard!$H$5),AND(C14589="",Dashboard!$F$5&lt;=1980,Dashboard!$H$5&gt;=2016))),1,0)</f>
        <v>1</v>
      </c>
      <c r="Q14589" s="0" t="n">
        <f aca="false">J14589*P14589+ROW()*0.00000001</f>
        <v>0.03014589</v>
      </c>
    </row>
    <row r="14590" customFormat="false" ht="15" hidden="false" customHeight="false" outlineLevel="0" collapsed="false">
      <c r="A14590" s="0" t="s">
        <v>10582</v>
      </c>
      <c r="B14590" s="0" t="s">
        <v>117</v>
      </c>
      <c r="C14590" s="0" t="n">
        <v>1996</v>
      </c>
      <c r="D14590" s="0" t="s">
        <v>56</v>
      </c>
      <c r="E14590" s="0" t="s">
        <v>680</v>
      </c>
      <c r="F14590" s="0" t="n">
        <v>0.02</v>
      </c>
      <c r="G14590" s="0" t="n">
        <v>0.01</v>
      </c>
      <c r="H14590" s="0" t="n">
        <v>0</v>
      </c>
      <c r="I14590" s="0" t="n">
        <v>0</v>
      </c>
      <c r="J14590" s="0" t="n">
        <v>0.03</v>
      </c>
      <c r="N14590" s="0" t="s">
        <v>74</v>
      </c>
      <c r="P14590" s="0" t="n">
        <f aca="false">IF(AND(OR(Dashboard!$B$5="All",D14590=Dashboard!$B$5),OR(Dashboard!$D$5="All",N14590=Dashboard!$D$5),OR(AND(C14590&lt;&gt;"",C14590&gt;=Dashboard!$F$5,C14590&lt;=Dashboard!$H$5),AND(C14590="",Dashboard!$F$5&lt;=1980,Dashboard!$H$5&gt;=2016))),1,0)</f>
        <v>1</v>
      </c>
      <c r="Q14590" s="0" t="n">
        <f aca="false">J14590*P14590+ROW()*0.00000001</f>
        <v>0.0301459</v>
      </c>
    </row>
    <row r="14591" customFormat="false" ht="15" hidden="false" customHeight="false" outlineLevel="0" collapsed="false">
      <c r="A14591" s="0" t="s">
        <v>10583</v>
      </c>
      <c r="B14591" s="0" t="s">
        <v>76</v>
      </c>
      <c r="C14591" s="0" t="n">
        <v>2006</v>
      </c>
      <c r="D14591" s="0" t="s">
        <v>246</v>
      </c>
      <c r="E14591" s="0" t="s">
        <v>154</v>
      </c>
      <c r="F14591" s="0" t="n">
        <v>0</v>
      </c>
      <c r="G14591" s="0" t="n">
        <v>0</v>
      </c>
      <c r="H14591" s="0" t="n">
        <v>0.03</v>
      </c>
      <c r="I14591" s="0" t="n">
        <v>0</v>
      </c>
      <c r="J14591" s="0" t="n">
        <v>0.03</v>
      </c>
      <c r="N14591" s="0" t="s">
        <v>74</v>
      </c>
      <c r="P14591" s="0" t="n">
        <f aca="false">IF(AND(OR(Dashboard!$B$5="All",D14591=Dashboard!$B$5),OR(Dashboard!$D$5="All",N14591=Dashboard!$D$5),OR(AND(C14591&lt;&gt;"",C14591&gt;=Dashboard!$F$5,C14591&lt;=Dashboard!$H$5),AND(C14591="",Dashboard!$F$5&lt;=1980,Dashboard!$H$5&gt;=2016))),1,0)</f>
        <v>1</v>
      </c>
      <c r="Q14591" s="0" t="n">
        <f aca="false">J14591*P14591+ROW()*0.00000001</f>
        <v>0.03014591</v>
      </c>
    </row>
    <row r="14592" customFormat="false" ht="15" hidden="false" customHeight="false" outlineLevel="0" collapsed="false">
      <c r="A14592" s="0" t="s">
        <v>10584</v>
      </c>
      <c r="B14592" s="0" t="s">
        <v>164</v>
      </c>
      <c r="C14592" s="0" t="n">
        <v>2007</v>
      </c>
      <c r="D14592" s="0" t="s">
        <v>48</v>
      </c>
      <c r="E14592" s="0" t="s">
        <v>160</v>
      </c>
      <c r="F14592" s="0" t="n">
        <v>0.03</v>
      </c>
      <c r="G14592" s="0" t="n">
        <v>0</v>
      </c>
      <c r="H14592" s="0" t="n">
        <v>0</v>
      </c>
      <c r="I14592" s="0" t="n">
        <v>0</v>
      </c>
      <c r="J14592" s="0" t="n">
        <v>0.03</v>
      </c>
      <c r="K14592" s="0" t="n">
        <v>55</v>
      </c>
      <c r="L14592" s="0" t="n">
        <v>6.5</v>
      </c>
      <c r="M14592" s="0" t="s">
        <v>103</v>
      </c>
      <c r="N14592" s="0" t="s">
        <v>74</v>
      </c>
      <c r="O14592" s="0" t="s">
        <v>53</v>
      </c>
      <c r="P14592" s="0" t="n">
        <f aca="false">IF(AND(OR(Dashboard!$B$5="All",D14592=Dashboard!$B$5),OR(Dashboard!$D$5="All",N14592=Dashboard!$D$5),OR(AND(C14592&lt;&gt;"",C14592&gt;=Dashboard!$F$5,C14592&lt;=Dashboard!$H$5),AND(C14592="",Dashboard!$F$5&lt;=1980,Dashboard!$H$5&gt;=2016))),1,0)</f>
        <v>1</v>
      </c>
      <c r="Q14592" s="0" t="n">
        <f aca="false">J14592*P14592+ROW()*0.00000001</f>
        <v>0.03014592</v>
      </c>
    </row>
    <row r="14593" customFormat="false" ht="15" hidden="false" customHeight="false" outlineLevel="0" collapsed="false">
      <c r="A14593" s="0" t="s">
        <v>10585</v>
      </c>
      <c r="B14593" s="0" t="s">
        <v>50</v>
      </c>
      <c r="C14593" s="0" t="n">
        <v>2008</v>
      </c>
      <c r="D14593" s="0" t="s">
        <v>48</v>
      </c>
      <c r="E14593" s="0" t="s">
        <v>2010</v>
      </c>
      <c r="F14593" s="0" t="n">
        <v>0</v>
      </c>
      <c r="G14593" s="0" t="n">
        <v>0.03</v>
      </c>
      <c r="H14593" s="0" t="n">
        <v>0</v>
      </c>
      <c r="I14593" s="0" t="n">
        <v>0</v>
      </c>
      <c r="J14593" s="0" t="n">
        <v>0.03</v>
      </c>
      <c r="K14593" s="0" t="n">
        <v>68</v>
      </c>
      <c r="N14593" s="0" t="s">
        <v>35</v>
      </c>
      <c r="O14593" s="0" t="s">
        <v>67</v>
      </c>
      <c r="P14593" s="0" t="n">
        <f aca="false">IF(AND(OR(Dashboard!$B$5="All",D14593=Dashboard!$B$5),OR(Dashboard!$D$5="All",N14593=Dashboard!$D$5),OR(AND(C14593&lt;&gt;"",C14593&gt;=Dashboard!$F$5,C14593&lt;=Dashboard!$H$5),AND(C14593="",Dashboard!$F$5&lt;=1980,Dashboard!$H$5&gt;=2016))),1,0)</f>
        <v>1</v>
      </c>
      <c r="Q14593" s="0" t="n">
        <f aca="false">J14593*P14593+ROW()*0.00000001</f>
        <v>0.03014593</v>
      </c>
    </row>
    <row r="14594" customFormat="false" ht="15" hidden="false" customHeight="false" outlineLevel="0" collapsed="false">
      <c r="A14594" s="0" t="s">
        <v>10586</v>
      </c>
      <c r="B14594" s="0" t="s">
        <v>851</v>
      </c>
      <c r="C14594" s="0" t="n">
        <v>2015</v>
      </c>
      <c r="D14594" s="0" t="s">
        <v>46</v>
      </c>
      <c r="E14594" s="0" t="s">
        <v>5651</v>
      </c>
      <c r="F14594" s="0" t="n">
        <v>0</v>
      </c>
      <c r="G14594" s="0" t="n">
        <v>0</v>
      </c>
      <c r="H14594" s="0" t="n">
        <v>0.03</v>
      </c>
      <c r="I14594" s="0" t="n">
        <v>0</v>
      </c>
      <c r="J14594" s="0" t="n">
        <v>0.03</v>
      </c>
      <c r="N14594" s="0" t="s">
        <v>74</v>
      </c>
      <c r="P14594" s="0" t="n">
        <f aca="false">IF(AND(OR(Dashboard!$B$5="All",D14594=Dashboard!$B$5),OR(Dashboard!$D$5="All",N14594=Dashboard!$D$5),OR(AND(C14594&lt;&gt;"",C14594&gt;=Dashboard!$F$5,C14594&lt;=Dashboard!$H$5),AND(C14594="",Dashboard!$F$5&lt;=1980,Dashboard!$H$5&gt;=2016))),1,0)</f>
        <v>1</v>
      </c>
      <c r="Q14594" s="0" t="n">
        <f aca="false">J14594*P14594+ROW()*0.00000001</f>
        <v>0.03014594</v>
      </c>
    </row>
    <row r="14595" customFormat="false" ht="15" hidden="false" customHeight="false" outlineLevel="0" collapsed="false">
      <c r="A14595" s="0" t="s">
        <v>8414</v>
      </c>
      <c r="B14595" s="0" t="s">
        <v>172</v>
      </c>
      <c r="C14595" s="0" t="n">
        <v>2016</v>
      </c>
      <c r="D14595" s="0" t="s">
        <v>41</v>
      </c>
      <c r="E14595" s="0" t="s">
        <v>328</v>
      </c>
      <c r="F14595" s="0" t="n">
        <v>0.01</v>
      </c>
      <c r="G14595" s="0" t="n">
        <v>0.02</v>
      </c>
      <c r="H14595" s="0" t="n">
        <v>0</v>
      </c>
      <c r="I14595" s="0" t="n">
        <v>0</v>
      </c>
      <c r="J14595" s="0" t="n">
        <v>0.03</v>
      </c>
      <c r="K14595" s="0" t="n">
        <v>74</v>
      </c>
      <c r="L14595" s="0" t="n">
        <v>8.1</v>
      </c>
      <c r="M14595" s="0" t="s">
        <v>36</v>
      </c>
      <c r="N14595" s="0" t="s">
        <v>66</v>
      </c>
      <c r="O14595" s="0" t="s">
        <v>37</v>
      </c>
      <c r="P14595" s="0" t="n">
        <f aca="false">IF(AND(OR(Dashboard!$B$5="All",D14595=Dashboard!$B$5),OR(Dashboard!$D$5="All",N14595=Dashboard!$D$5),OR(AND(C14595&lt;&gt;"",C14595&gt;=Dashboard!$F$5,C14595&lt;=Dashboard!$H$5),AND(C14595="",Dashboard!$F$5&lt;=1980,Dashboard!$H$5&gt;=2016))),1,0)</f>
        <v>1</v>
      </c>
      <c r="Q14595" s="0" t="n">
        <f aca="false">J14595*P14595+ROW()*0.00000001</f>
        <v>0.03014595</v>
      </c>
    </row>
    <row r="14596" customFormat="false" ht="15" hidden="false" customHeight="false" outlineLevel="0" collapsed="false">
      <c r="A14596" s="0" t="s">
        <v>10587</v>
      </c>
      <c r="B14596" s="0" t="s">
        <v>50</v>
      </c>
      <c r="C14596" s="0" t="n">
        <v>2009</v>
      </c>
      <c r="D14596" s="0" t="s">
        <v>71</v>
      </c>
      <c r="E14596" s="0" t="s">
        <v>3904</v>
      </c>
      <c r="F14596" s="0" t="n">
        <v>0</v>
      </c>
      <c r="G14596" s="0" t="n">
        <v>0</v>
      </c>
      <c r="H14596" s="0" t="n">
        <v>0.03</v>
      </c>
      <c r="I14596" s="0" t="n">
        <v>0</v>
      </c>
      <c r="J14596" s="0" t="n">
        <v>0.03</v>
      </c>
      <c r="N14596" s="0" t="s">
        <v>35</v>
      </c>
      <c r="P14596" s="0" t="n">
        <f aca="false">IF(AND(OR(Dashboard!$B$5="All",D14596=Dashboard!$B$5),OR(Dashboard!$D$5="All",N14596=Dashboard!$D$5),OR(AND(C14596&lt;&gt;"",C14596&gt;=Dashboard!$F$5,C14596&lt;=Dashboard!$H$5),AND(C14596="",Dashboard!$F$5&lt;=1980,Dashboard!$H$5&gt;=2016))),1,0)</f>
        <v>1</v>
      </c>
      <c r="Q14596" s="0" t="n">
        <f aca="false">J14596*P14596+ROW()*0.00000001</f>
        <v>0.03014596</v>
      </c>
    </row>
    <row r="14597" customFormat="false" ht="15" hidden="false" customHeight="false" outlineLevel="0" collapsed="false">
      <c r="A14597" s="0" t="s">
        <v>10588</v>
      </c>
      <c r="B14597" s="0" t="s">
        <v>152</v>
      </c>
      <c r="C14597" s="0" t="n">
        <v>2009</v>
      </c>
      <c r="D14597" s="0" t="s">
        <v>246</v>
      </c>
      <c r="E14597" s="0" t="s">
        <v>160</v>
      </c>
      <c r="F14597" s="0" t="n">
        <v>0</v>
      </c>
      <c r="G14597" s="0" t="n">
        <v>0.02</v>
      </c>
      <c r="H14597" s="0" t="n">
        <v>0</v>
      </c>
      <c r="I14597" s="0" t="n">
        <v>0</v>
      </c>
      <c r="J14597" s="0" t="n">
        <v>0.03</v>
      </c>
      <c r="K14597" s="0" t="n">
        <v>67</v>
      </c>
      <c r="L14597" s="0" t="n">
        <v>5.8</v>
      </c>
      <c r="M14597" s="0" t="s">
        <v>103</v>
      </c>
      <c r="N14597" s="0" t="s">
        <v>152</v>
      </c>
      <c r="O14597" s="0" t="s">
        <v>67</v>
      </c>
      <c r="P14597" s="0" t="n">
        <f aca="false">IF(AND(OR(Dashboard!$B$5="All",D14597=Dashboard!$B$5),OR(Dashboard!$D$5="All",N14597=Dashboard!$D$5),OR(AND(C14597&lt;&gt;"",C14597&gt;=Dashboard!$F$5,C14597&lt;=Dashboard!$H$5),AND(C14597="",Dashboard!$F$5&lt;=1980,Dashboard!$H$5&gt;=2016))),1,0)</f>
        <v>1</v>
      </c>
      <c r="Q14597" s="0" t="n">
        <f aca="false">J14597*P14597+ROW()*0.00000001</f>
        <v>0.03014597</v>
      </c>
    </row>
    <row r="14598" customFormat="false" ht="15" hidden="false" customHeight="false" outlineLevel="0" collapsed="false">
      <c r="A14598" s="0" t="s">
        <v>10589</v>
      </c>
      <c r="B14598" s="0" t="s">
        <v>76</v>
      </c>
      <c r="D14598" s="0" t="s">
        <v>102</v>
      </c>
      <c r="E14598" s="0" t="s">
        <v>520</v>
      </c>
      <c r="F14598" s="0" t="n">
        <v>0</v>
      </c>
      <c r="G14598" s="0" t="n">
        <v>0</v>
      </c>
      <c r="H14598" s="0" t="n">
        <v>0.03</v>
      </c>
      <c r="I14598" s="0" t="n">
        <v>0</v>
      </c>
      <c r="J14598" s="0" t="n">
        <v>0.03</v>
      </c>
      <c r="N14598" s="0" t="s">
        <v>74</v>
      </c>
      <c r="P14598" s="0" t="n">
        <f aca="false">IF(AND(OR(Dashboard!$B$5="All",D14598=Dashboard!$B$5),OR(Dashboard!$D$5="All",N14598=Dashboard!$D$5),OR(AND(C14598&lt;&gt;"",C14598&gt;=Dashboard!$F$5,C14598&lt;=Dashboard!$H$5),AND(C14598="",Dashboard!$F$5&lt;=1980,Dashboard!$H$5&gt;=2016))),1,0)</f>
        <v>1</v>
      </c>
      <c r="Q14598" s="0" t="n">
        <f aca="false">J14598*P14598+ROW()*0.00000001</f>
        <v>0.03014598</v>
      </c>
    </row>
    <row r="14599" customFormat="false" ht="15" hidden="false" customHeight="false" outlineLevel="0" collapsed="false">
      <c r="A14599" s="0" t="s">
        <v>10590</v>
      </c>
      <c r="B14599" s="0" t="s">
        <v>117</v>
      </c>
      <c r="C14599" s="0" t="n">
        <v>1995</v>
      </c>
      <c r="D14599" s="0" t="s">
        <v>102</v>
      </c>
      <c r="E14599" s="0" t="s">
        <v>10591</v>
      </c>
      <c r="F14599" s="0" t="n">
        <v>0.02</v>
      </c>
      <c r="G14599" s="0" t="n">
        <v>0.01</v>
      </c>
      <c r="H14599" s="0" t="n">
        <v>0</v>
      </c>
      <c r="I14599" s="0" t="n">
        <v>0</v>
      </c>
      <c r="J14599" s="0" t="n">
        <v>0.03</v>
      </c>
      <c r="N14599" s="0" t="s">
        <v>74</v>
      </c>
      <c r="P14599" s="0" t="n">
        <f aca="false">IF(AND(OR(Dashboard!$B$5="All",D14599=Dashboard!$B$5),OR(Dashboard!$D$5="All",N14599=Dashboard!$D$5),OR(AND(C14599&lt;&gt;"",C14599&gt;=Dashboard!$F$5,C14599&lt;=Dashboard!$H$5),AND(C14599="",Dashboard!$F$5&lt;=1980,Dashboard!$H$5&gt;=2016))),1,0)</f>
        <v>1</v>
      </c>
      <c r="Q14599" s="0" t="n">
        <f aca="false">J14599*P14599+ROW()*0.00000001</f>
        <v>0.03014599</v>
      </c>
    </row>
    <row r="14600" customFormat="false" ht="15" hidden="false" customHeight="false" outlineLevel="0" collapsed="false">
      <c r="A14600" s="0" t="s">
        <v>10592</v>
      </c>
      <c r="B14600" s="0" t="s">
        <v>33</v>
      </c>
      <c r="C14600" s="0" t="n">
        <v>2008</v>
      </c>
      <c r="D14600" s="0" t="s">
        <v>114</v>
      </c>
      <c r="E14600" s="0" t="s">
        <v>1524</v>
      </c>
      <c r="F14600" s="0" t="n">
        <v>0.03</v>
      </c>
      <c r="G14600" s="0" t="n">
        <v>0</v>
      </c>
      <c r="H14600" s="0" t="n">
        <v>0</v>
      </c>
      <c r="I14600" s="0" t="n">
        <v>0</v>
      </c>
      <c r="J14600" s="0" t="n">
        <v>0.03</v>
      </c>
      <c r="M14600" s="0" t="s">
        <v>36</v>
      </c>
      <c r="N14600" s="0" t="s">
        <v>35</v>
      </c>
      <c r="P14600" s="0" t="n">
        <f aca="false">IF(AND(OR(Dashboard!$B$5="All",D14600=Dashboard!$B$5),OR(Dashboard!$D$5="All",N14600=Dashboard!$D$5),OR(AND(C14600&lt;&gt;"",C14600&gt;=Dashboard!$F$5,C14600&lt;=Dashboard!$H$5),AND(C14600="",Dashboard!$F$5&lt;=1980,Dashboard!$H$5&gt;=2016))),1,0)</f>
        <v>1</v>
      </c>
      <c r="Q14600" s="0" t="n">
        <f aca="false">J14600*P14600+ROW()*0.00000001</f>
        <v>0.030146</v>
      </c>
    </row>
    <row r="14601" customFormat="false" ht="15" hidden="false" customHeight="false" outlineLevel="0" collapsed="false">
      <c r="A14601" s="0" t="s">
        <v>10593</v>
      </c>
      <c r="B14601" s="0" t="s">
        <v>70</v>
      </c>
      <c r="C14601" s="0" t="n">
        <v>2013</v>
      </c>
      <c r="D14601" s="0" t="s">
        <v>58</v>
      </c>
      <c r="E14601" s="0" t="s">
        <v>7521</v>
      </c>
      <c r="F14601" s="0" t="n">
        <v>0</v>
      </c>
      <c r="G14601" s="0" t="n">
        <v>0</v>
      </c>
      <c r="H14601" s="0" t="n">
        <v>0.03</v>
      </c>
      <c r="I14601" s="0" t="n">
        <v>0</v>
      </c>
      <c r="J14601" s="0" t="n">
        <v>0.03</v>
      </c>
      <c r="N14601" s="0" t="s">
        <v>74</v>
      </c>
      <c r="P14601" s="0" t="n">
        <f aca="false">IF(AND(OR(Dashboard!$B$5="All",D14601=Dashboard!$B$5),OR(Dashboard!$D$5="All",N14601=Dashboard!$D$5),OR(AND(C14601&lt;&gt;"",C14601&gt;=Dashboard!$F$5,C14601&lt;=Dashboard!$H$5),AND(C14601="",Dashboard!$F$5&lt;=1980,Dashboard!$H$5&gt;=2016))),1,0)</f>
        <v>1</v>
      </c>
      <c r="Q14601" s="0" t="n">
        <f aca="false">J14601*P14601+ROW()*0.00000001</f>
        <v>0.03014601</v>
      </c>
    </row>
    <row r="14602" customFormat="false" ht="15" hidden="false" customHeight="false" outlineLevel="0" collapsed="false">
      <c r="A14602" s="0" t="s">
        <v>10594</v>
      </c>
      <c r="B14602" s="0" t="s">
        <v>85</v>
      </c>
      <c r="C14602" s="0" t="n">
        <v>2004</v>
      </c>
      <c r="D14602" s="0" t="s">
        <v>56</v>
      </c>
      <c r="E14602" s="0" t="s">
        <v>1524</v>
      </c>
      <c r="F14602" s="0" t="n">
        <v>0.02</v>
      </c>
      <c r="G14602" s="0" t="n">
        <v>0.01</v>
      </c>
      <c r="H14602" s="0" t="n">
        <v>0</v>
      </c>
      <c r="I14602" s="0" t="n">
        <v>0</v>
      </c>
      <c r="J14602" s="0" t="n">
        <v>0.03</v>
      </c>
      <c r="K14602" s="0" t="n">
        <v>46</v>
      </c>
      <c r="M14602" s="0" t="s">
        <v>36</v>
      </c>
      <c r="N14602" s="0" t="s">
        <v>35</v>
      </c>
      <c r="O14602" s="0" t="s">
        <v>177</v>
      </c>
      <c r="P14602" s="0" t="n">
        <f aca="false">IF(AND(OR(Dashboard!$B$5="All",D14602=Dashboard!$B$5),OR(Dashboard!$D$5="All",N14602=Dashboard!$D$5),OR(AND(C14602&lt;&gt;"",C14602&gt;=Dashboard!$F$5,C14602&lt;=Dashboard!$H$5),AND(C14602="",Dashboard!$F$5&lt;=1980,Dashboard!$H$5&gt;=2016))),1,0)</f>
        <v>1</v>
      </c>
      <c r="Q14602" s="0" t="n">
        <f aca="false">J14602*P14602+ROW()*0.00000001</f>
        <v>0.03014602</v>
      </c>
    </row>
    <row r="14603" customFormat="false" ht="15" hidden="false" customHeight="false" outlineLevel="0" collapsed="false">
      <c r="A14603" s="0" t="s">
        <v>1178</v>
      </c>
      <c r="B14603" s="0" t="s">
        <v>152</v>
      </c>
      <c r="C14603" s="0" t="n">
        <v>2010</v>
      </c>
      <c r="D14603" s="0" t="s">
        <v>71</v>
      </c>
      <c r="E14603" s="0" t="s">
        <v>234</v>
      </c>
      <c r="F14603" s="0" t="n">
        <v>0.03</v>
      </c>
      <c r="G14603" s="0" t="n">
        <v>0</v>
      </c>
      <c r="H14603" s="0" t="n">
        <v>0</v>
      </c>
      <c r="I14603" s="0" t="n">
        <v>0</v>
      </c>
      <c r="J14603" s="0" t="n">
        <v>0.03</v>
      </c>
      <c r="K14603" s="0" t="n">
        <v>59</v>
      </c>
      <c r="L14603" s="0" t="n">
        <v>5.8</v>
      </c>
      <c r="M14603" s="0" t="s">
        <v>103</v>
      </c>
      <c r="N14603" s="0" t="s">
        <v>152</v>
      </c>
      <c r="O14603" s="0" t="s">
        <v>53</v>
      </c>
      <c r="P14603" s="0" t="n">
        <f aca="false">IF(AND(OR(Dashboard!$B$5="All",D14603=Dashboard!$B$5),OR(Dashboard!$D$5="All",N14603=Dashboard!$D$5),OR(AND(C14603&lt;&gt;"",C14603&gt;=Dashboard!$F$5,C14603&lt;=Dashboard!$H$5),AND(C14603="",Dashboard!$F$5&lt;=1980,Dashboard!$H$5&gt;=2016))),1,0)</f>
        <v>1</v>
      </c>
      <c r="Q14603" s="0" t="n">
        <f aca="false">J14603*P14603+ROW()*0.00000001</f>
        <v>0.03014603</v>
      </c>
    </row>
    <row r="14604" customFormat="false" ht="15" hidden="false" customHeight="false" outlineLevel="0" collapsed="false">
      <c r="A14604" s="0" t="s">
        <v>10595</v>
      </c>
      <c r="B14604" s="0" t="s">
        <v>33</v>
      </c>
      <c r="C14604" s="0" t="n">
        <v>2010</v>
      </c>
      <c r="D14604" s="0" t="s">
        <v>41</v>
      </c>
      <c r="E14604" s="0" t="s">
        <v>4319</v>
      </c>
      <c r="F14604" s="0" t="n">
        <v>0.03</v>
      </c>
      <c r="G14604" s="0" t="n">
        <v>0</v>
      </c>
      <c r="H14604" s="0" t="n">
        <v>0</v>
      </c>
      <c r="I14604" s="0" t="n">
        <v>0</v>
      </c>
      <c r="J14604" s="0" t="n">
        <v>0.03</v>
      </c>
      <c r="M14604" s="0" t="s">
        <v>36</v>
      </c>
      <c r="N14604" s="0" t="s">
        <v>35</v>
      </c>
      <c r="P14604" s="0" t="n">
        <f aca="false">IF(AND(OR(Dashboard!$B$5="All",D14604=Dashboard!$B$5),OR(Dashboard!$D$5="All",N14604=Dashboard!$D$5),OR(AND(C14604&lt;&gt;"",C14604&gt;=Dashboard!$F$5,C14604&lt;=Dashboard!$H$5),AND(C14604="",Dashboard!$F$5&lt;=1980,Dashboard!$H$5&gt;=2016))),1,0)</f>
        <v>1</v>
      </c>
      <c r="Q14604" s="0" t="n">
        <f aca="false">J14604*P14604+ROW()*0.00000001</f>
        <v>0.03014604</v>
      </c>
    </row>
    <row r="14605" customFormat="false" ht="15" hidden="false" customHeight="false" outlineLevel="0" collapsed="false">
      <c r="A14605" s="0" t="s">
        <v>10596</v>
      </c>
      <c r="B14605" s="0" t="s">
        <v>851</v>
      </c>
      <c r="C14605" s="0" t="n">
        <v>2016</v>
      </c>
      <c r="D14605" s="0" t="s">
        <v>71</v>
      </c>
      <c r="E14605" s="0" t="s">
        <v>5740</v>
      </c>
      <c r="F14605" s="0" t="n">
        <v>0</v>
      </c>
      <c r="G14605" s="0" t="n">
        <v>0</v>
      </c>
      <c r="H14605" s="0" t="n">
        <v>0.03</v>
      </c>
      <c r="I14605" s="0" t="n">
        <v>0</v>
      </c>
      <c r="J14605" s="0" t="n">
        <v>0.03</v>
      </c>
      <c r="N14605" s="0" t="s">
        <v>74</v>
      </c>
      <c r="P14605" s="0" t="n">
        <f aca="false">IF(AND(OR(Dashboard!$B$5="All",D14605=Dashboard!$B$5),OR(Dashboard!$D$5="All",N14605=Dashboard!$D$5),OR(AND(C14605&lt;&gt;"",C14605&gt;=Dashboard!$F$5,C14605&lt;=Dashboard!$H$5),AND(C14605="",Dashboard!$F$5&lt;=1980,Dashboard!$H$5&gt;=2016))),1,0)</f>
        <v>1</v>
      </c>
      <c r="Q14605" s="0" t="n">
        <f aca="false">J14605*P14605+ROW()*0.00000001</f>
        <v>0.03014605</v>
      </c>
    </row>
    <row r="14606" customFormat="false" ht="15" hidden="false" customHeight="false" outlineLevel="0" collapsed="false">
      <c r="A14606" s="0" t="s">
        <v>10597</v>
      </c>
      <c r="B14606" s="0" t="s">
        <v>164</v>
      </c>
      <c r="C14606" s="0" t="n">
        <v>2006</v>
      </c>
      <c r="D14606" s="0" t="s">
        <v>48</v>
      </c>
      <c r="E14606" s="0" t="s">
        <v>560</v>
      </c>
      <c r="F14606" s="0" t="n">
        <v>0.03</v>
      </c>
      <c r="G14606" s="0" t="n">
        <v>0</v>
      </c>
      <c r="H14606" s="0" t="n">
        <v>0</v>
      </c>
      <c r="I14606" s="0" t="n">
        <v>0</v>
      </c>
      <c r="J14606" s="0" t="n">
        <v>0.03</v>
      </c>
      <c r="K14606" s="0" t="n">
        <v>51</v>
      </c>
      <c r="M14606" s="0" t="s">
        <v>36</v>
      </c>
      <c r="N14606" s="0" t="s">
        <v>74</v>
      </c>
      <c r="O14606" s="0" t="s">
        <v>53</v>
      </c>
      <c r="P14606" s="0" t="n">
        <f aca="false">IF(AND(OR(Dashboard!$B$5="All",D14606=Dashboard!$B$5),OR(Dashboard!$D$5="All",N14606=Dashboard!$D$5),OR(AND(C14606&lt;&gt;"",C14606&gt;=Dashboard!$F$5,C14606&lt;=Dashboard!$H$5),AND(C14606="",Dashboard!$F$5&lt;=1980,Dashboard!$H$5&gt;=2016))),1,0)</f>
        <v>1</v>
      </c>
      <c r="Q14606" s="0" t="n">
        <f aca="false">J14606*P14606+ROW()*0.00000001</f>
        <v>0.03014606</v>
      </c>
    </row>
    <row r="14607" customFormat="false" ht="15" hidden="false" customHeight="false" outlineLevel="0" collapsed="false">
      <c r="A14607" s="0" t="s">
        <v>10598</v>
      </c>
      <c r="B14607" s="0" t="s">
        <v>97</v>
      </c>
      <c r="C14607" s="0" t="n">
        <v>2016</v>
      </c>
      <c r="D14607" s="0" t="s">
        <v>46</v>
      </c>
      <c r="E14607" s="0" t="s">
        <v>2452</v>
      </c>
      <c r="F14607" s="0" t="n">
        <v>0</v>
      </c>
      <c r="G14607" s="0" t="n">
        <v>0</v>
      </c>
      <c r="H14607" s="0" t="n">
        <v>0.03</v>
      </c>
      <c r="I14607" s="0" t="n">
        <v>0</v>
      </c>
      <c r="J14607" s="0" t="n">
        <v>0.03</v>
      </c>
      <c r="N14607" s="0" t="s">
        <v>35</v>
      </c>
      <c r="P14607" s="0" t="n">
        <f aca="false">IF(AND(OR(Dashboard!$B$5="All",D14607=Dashboard!$B$5),OR(Dashboard!$D$5="All",N14607=Dashboard!$D$5),OR(AND(C14607&lt;&gt;"",C14607&gt;=Dashboard!$F$5,C14607&lt;=Dashboard!$H$5),AND(C14607="",Dashboard!$F$5&lt;=1980,Dashboard!$H$5&gt;=2016))),1,0)</f>
        <v>1</v>
      </c>
      <c r="Q14607" s="0" t="n">
        <f aca="false">J14607*P14607+ROW()*0.00000001</f>
        <v>0.03014607</v>
      </c>
    </row>
    <row r="14608" customFormat="false" ht="15" hidden="false" customHeight="false" outlineLevel="0" collapsed="false">
      <c r="A14608" s="0" t="s">
        <v>10599</v>
      </c>
      <c r="B14608" s="0" t="s">
        <v>76</v>
      </c>
      <c r="C14608" s="0" t="n">
        <v>2008</v>
      </c>
      <c r="D14608" s="0" t="s">
        <v>114</v>
      </c>
      <c r="E14608" s="0" t="s">
        <v>6975</v>
      </c>
      <c r="F14608" s="0" t="n">
        <v>0</v>
      </c>
      <c r="G14608" s="0" t="n">
        <v>0</v>
      </c>
      <c r="H14608" s="0" t="n">
        <v>0.03</v>
      </c>
      <c r="I14608" s="0" t="n">
        <v>0</v>
      </c>
      <c r="J14608" s="0" t="n">
        <v>0.03</v>
      </c>
      <c r="N14608" s="0" t="s">
        <v>74</v>
      </c>
      <c r="P14608" s="0" t="n">
        <f aca="false">IF(AND(OR(Dashboard!$B$5="All",D14608=Dashboard!$B$5),OR(Dashboard!$D$5="All",N14608=Dashboard!$D$5),OR(AND(C14608&lt;&gt;"",C14608&gt;=Dashboard!$F$5,C14608&lt;=Dashboard!$H$5),AND(C14608="",Dashboard!$F$5&lt;=1980,Dashboard!$H$5&gt;=2016))),1,0)</f>
        <v>1</v>
      </c>
      <c r="Q14608" s="0" t="n">
        <f aca="false">J14608*P14608+ROW()*0.00000001</f>
        <v>0.03014608</v>
      </c>
    </row>
    <row r="14609" customFormat="false" ht="15" hidden="false" customHeight="false" outlineLevel="0" collapsed="false">
      <c r="A14609" s="0" t="s">
        <v>10600</v>
      </c>
      <c r="B14609" s="0" t="s">
        <v>85</v>
      </c>
      <c r="C14609" s="0" t="n">
        <v>2005</v>
      </c>
      <c r="D14609" s="0" t="s">
        <v>48</v>
      </c>
      <c r="E14609" s="0" t="s">
        <v>160</v>
      </c>
      <c r="F14609" s="0" t="n">
        <v>0.02</v>
      </c>
      <c r="G14609" s="0" t="n">
        <v>0.01</v>
      </c>
      <c r="H14609" s="0" t="n">
        <v>0</v>
      </c>
      <c r="I14609" s="0" t="n">
        <v>0</v>
      </c>
      <c r="J14609" s="0" t="n">
        <v>0.03</v>
      </c>
      <c r="K14609" s="0" t="n">
        <v>62</v>
      </c>
      <c r="L14609" s="0" t="n">
        <v>7.5</v>
      </c>
      <c r="M14609" s="0" t="s">
        <v>36</v>
      </c>
      <c r="N14609" s="0" t="s">
        <v>35</v>
      </c>
      <c r="O14609" s="0" t="s">
        <v>67</v>
      </c>
      <c r="P14609" s="0" t="n">
        <f aca="false">IF(AND(OR(Dashboard!$B$5="All",D14609=Dashboard!$B$5),OR(Dashboard!$D$5="All",N14609=Dashboard!$D$5),OR(AND(C14609&lt;&gt;"",C14609&gt;=Dashboard!$F$5,C14609&lt;=Dashboard!$H$5),AND(C14609="",Dashboard!$F$5&lt;=1980,Dashboard!$H$5&gt;=2016))),1,0)</f>
        <v>1</v>
      </c>
      <c r="Q14609" s="0" t="n">
        <f aca="false">J14609*P14609+ROW()*0.00000001</f>
        <v>0.03014609</v>
      </c>
    </row>
    <row r="14610" customFormat="false" ht="15" hidden="false" customHeight="false" outlineLevel="0" collapsed="false">
      <c r="A14610" s="0" t="s">
        <v>10601</v>
      </c>
      <c r="B14610" s="0" t="s">
        <v>50</v>
      </c>
      <c r="C14610" s="0" t="n">
        <v>2006</v>
      </c>
      <c r="D14610" s="0" t="s">
        <v>71</v>
      </c>
      <c r="E14610" s="0" t="s">
        <v>1524</v>
      </c>
      <c r="F14610" s="0" t="n">
        <v>0.03</v>
      </c>
      <c r="G14610" s="0" t="n">
        <v>0</v>
      </c>
      <c r="H14610" s="0" t="n">
        <v>0</v>
      </c>
      <c r="I14610" s="0" t="n">
        <v>0</v>
      </c>
      <c r="J14610" s="0" t="n">
        <v>0.03</v>
      </c>
      <c r="N14610" s="0" t="s">
        <v>35</v>
      </c>
      <c r="P14610" s="0" t="n">
        <f aca="false">IF(AND(OR(Dashboard!$B$5="All",D14610=Dashboard!$B$5),OR(Dashboard!$D$5="All",N14610=Dashboard!$D$5),OR(AND(C14610&lt;&gt;"",C14610&gt;=Dashboard!$F$5,C14610&lt;=Dashboard!$H$5),AND(C14610="",Dashboard!$F$5&lt;=1980,Dashboard!$H$5&gt;=2016))),1,0)</f>
        <v>1</v>
      </c>
      <c r="Q14610" s="0" t="n">
        <f aca="false">J14610*P14610+ROW()*0.00000001</f>
        <v>0.0301461</v>
      </c>
    </row>
    <row r="14611" customFormat="false" ht="15" hidden="false" customHeight="false" outlineLevel="0" collapsed="false">
      <c r="A14611" s="0" t="s">
        <v>2174</v>
      </c>
      <c r="B14611" s="0" t="s">
        <v>152</v>
      </c>
      <c r="C14611" s="0" t="n">
        <v>1992</v>
      </c>
      <c r="D14611" s="0" t="s">
        <v>56</v>
      </c>
      <c r="E14611" s="0" t="s">
        <v>10602</v>
      </c>
      <c r="F14611" s="0" t="n">
        <v>0.02</v>
      </c>
      <c r="G14611" s="0" t="n">
        <v>0</v>
      </c>
      <c r="H14611" s="0" t="n">
        <v>0</v>
      </c>
      <c r="I14611" s="0" t="n">
        <v>0</v>
      </c>
      <c r="J14611" s="0" t="n">
        <v>0.03</v>
      </c>
      <c r="K14611" s="0" t="n">
        <v>85</v>
      </c>
      <c r="L14611" s="0" t="n">
        <v>8.2</v>
      </c>
      <c r="M14611" s="0" t="s">
        <v>73</v>
      </c>
      <c r="N14611" s="0" t="s">
        <v>152</v>
      </c>
      <c r="O14611" s="0" t="s">
        <v>42</v>
      </c>
      <c r="P14611" s="0" t="n">
        <f aca="false">IF(AND(OR(Dashboard!$B$5="All",D14611=Dashboard!$B$5),OR(Dashboard!$D$5="All",N14611=Dashboard!$D$5),OR(AND(C14611&lt;&gt;"",C14611&gt;=Dashboard!$F$5,C14611&lt;=Dashboard!$H$5),AND(C14611="",Dashboard!$F$5&lt;=1980,Dashboard!$H$5&gt;=2016))),1,0)</f>
        <v>1</v>
      </c>
      <c r="Q14611" s="0" t="n">
        <f aca="false">J14611*P14611+ROW()*0.00000001</f>
        <v>0.03014611</v>
      </c>
    </row>
    <row r="14612" customFormat="false" ht="15" hidden="false" customHeight="false" outlineLevel="0" collapsed="false">
      <c r="A14612" s="0" t="s">
        <v>5852</v>
      </c>
      <c r="B14612" s="0" t="s">
        <v>144</v>
      </c>
      <c r="C14612" s="0" t="n">
        <v>2003</v>
      </c>
      <c r="D14612" s="0" t="s">
        <v>246</v>
      </c>
      <c r="E14612" s="0" t="s">
        <v>211</v>
      </c>
      <c r="F14612" s="0" t="n">
        <v>0.02</v>
      </c>
      <c r="G14612" s="0" t="n">
        <v>0.01</v>
      </c>
      <c r="H14612" s="0" t="n">
        <v>0</v>
      </c>
      <c r="I14612" s="0" t="n">
        <v>0</v>
      </c>
      <c r="J14612" s="0" t="n">
        <v>0.03</v>
      </c>
      <c r="K14612" s="0" t="n">
        <v>57</v>
      </c>
      <c r="M14612" s="0" t="s">
        <v>103</v>
      </c>
      <c r="N14612" s="0" t="s">
        <v>66</v>
      </c>
      <c r="O14612" s="0" t="s">
        <v>53</v>
      </c>
      <c r="P14612" s="0" t="n">
        <f aca="false">IF(AND(OR(Dashboard!$B$5="All",D14612=Dashboard!$B$5),OR(Dashboard!$D$5="All",N14612=Dashboard!$D$5),OR(AND(C14612&lt;&gt;"",C14612&gt;=Dashboard!$F$5,C14612&lt;=Dashboard!$H$5),AND(C14612="",Dashboard!$F$5&lt;=1980,Dashboard!$H$5&gt;=2016))),1,0)</f>
        <v>1</v>
      </c>
      <c r="Q14612" s="0" t="n">
        <f aca="false">J14612*P14612+ROW()*0.00000001</f>
        <v>0.03014612</v>
      </c>
    </row>
    <row r="14613" customFormat="false" ht="15" hidden="false" customHeight="false" outlineLevel="0" collapsed="false">
      <c r="A14613" s="0" t="s">
        <v>10603</v>
      </c>
      <c r="B14613" s="0" t="s">
        <v>64</v>
      </c>
      <c r="C14613" s="0" t="n">
        <v>2011</v>
      </c>
      <c r="D14613" s="0" t="s">
        <v>46</v>
      </c>
      <c r="E14613" s="0" t="s">
        <v>211</v>
      </c>
      <c r="F14613" s="0" t="n">
        <v>0</v>
      </c>
      <c r="G14613" s="0" t="n">
        <v>0</v>
      </c>
      <c r="H14613" s="0" t="n">
        <v>0.03</v>
      </c>
      <c r="I14613" s="0" t="n">
        <v>0</v>
      </c>
      <c r="J14613" s="0" t="n">
        <v>0.03</v>
      </c>
      <c r="N14613" s="0" t="s">
        <v>66</v>
      </c>
      <c r="P14613" s="0" t="n">
        <f aca="false">IF(AND(OR(Dashboard!$B$5="All",D14613=Dashboard!$B$5),OR(Dashboard!$D$5="All",N14613=Dashboard!$D$5),OR(AND(C14613&lt;&gt;"",C14613&gt;=Dashboard!$F$5,C14613&lt;=Dashboard!$H$5),AND(C14613="",Dashboard!$F$5&lt;=1980,Dashboard!$H$5&gt;=2016))),1,0)</f>
        <v>1</v>
      </c>
      <c r="Q14613" s="0" t="n">
        <f aca="false">J14613*P14613+ROW()*0.00000001</f>
        <v>0.03014613</v>
      </c>
    </row>
    <row r="14614" customFormat="false" ht="15" hidden="false" customHeight="false" outlineLevel="0" collapsed="false">
      <c r="A14614" s="0" t="s">
        <v>10604</v>
      </c>
      <c r="B14614" s="0" t="s">
        <v>85</v>
      </c>
      <c r="C14614" s="0" t="n">
        <v>2004</v>
      </c>
      <c r="D14614" s="0" t="s">
        <v>34</v>
      </c>
      <c r="E14614" s="0" t="s">
        <v>1524</v>
      </c>
      <c r="F14614" s="0" t="n">
        <v>0.02</v>
      </c>
      <c r="G14614" s="0" t="n">
        <v>0.01</v>
      </c>
      <c r="H14614" s="0" t="n">
        <v>0</v>
      </c>
      <c r="I14614" s="0" t="n">
        <v>0</v>
      </c>
      <c r="J14614" s="0" t="n">
        <v>0.03</v>
      </c>
      <c r="K14614" s="0" t="n">
        <v>35</v>
      </c>
      <c r="L14614" s="0" t="n">
        <v>8</v>
      </c>
      <c r="M14614" s="0" t="s">
        <v>36</v>
      </c>
      <c r="N14614" s="0" t="s">
        <v>35</v>
      </c>
      <c r="O14614" s="0" t="s">
        <v>177</v>
      </c>
      <c r="P14614" s="0" t="n">
        <f aca="false">IF(AND(OR(Dashboard!$B$5="All",D14614=Dashboard!$B$5),OR(Dashboard!$D$5="All",N14614=Dashboard!$D$5),OR(AND(C14614&lt;&gt;"",C14614&gt;=Dashboard!$F$5,C14614&lt;=Dashboard!$H$5),AND(C14614="",Dashboard!$F$5&lt;=1980,Dashboard!$H$5&gt;=2016))),1,0)</f>
        <v>1</v>
      </c>
      <c r="Q14614" s="0" t="n">
        <f aca="false">J14614*P14614+ROW()*0.00000001</f>
        <v>0.03014614</v>
      </c>
    </row>
    <row r="14615" customFormat="false" ht="15" hidden="false" customHeight="false" outlineLevel="0" collapsed="false">
      <c r="A14615" s="0" t="s">
        <v>10605</v>
      </c>
      <c r="B14615" s="0" t="s">
        <v>164</v>
      </c>
      <c r="C14615" s="0" t="n">
        <v>2010</v>
      </c>
      <c r="D14615" s="0" t="s">
        <v>58</v>
      </c>
      <c r="E14615" s="0" t="s">
        <v>4680</v>
      </c>
      <c r="F14615" s="0" t="n">
        <v>0</v>
      </c>
      <c r="G14615" s="0" t="n">
        <v>0</v>
      </c>
      <c r="H14615" s="0" t="n">
        <v>0.03</v>
      </c>
      <c r="I14615" s="0" t="n">
        <v>0</v>
      </c>
      <c r="J14615" s="0" t="n">
        <v>0.03</v>
      </c>
      <c r="M14615" s="0" t="s">
        <v>103</v>
      </c>
      <c r="N14615" s="0" t="s">
        <v>74</v>
      </c>
      <c r="P14615" s="0" t="n">
        <f aca="false">IF(AND(OR(Dashboard!$B$5="All",D14615=Dashboard!$B$5),OR(Dashboard!$D$5="All",N14615=Dashboard!$D$5),OR(AND(C14615&lt;&gt;"",C14615&gt;=Dashboard!$F$5,C14615&lt;=Dashboard!$H$5),AND(C14615="",Dashboard!$F$5&lt;=1980,Dashboard!$H$5&gt;=2016))),1,0)</f>
        <v>1</v>
      </c>
      <c r="Q14615" s="0" t="n">
        <f aca="false">J14615*P14615+ROW()*0.00000001</f>
        <v>0.03014615</v>
      </c>
    </row>
    <row r="14616" customFormat="false" ht="15" hidden="false" customHeight="false" outlineLevel="0" collapsed="false">
      <c r="A14616" s="0" t="s">
        <v>10606</v>
      </c>
      <c r="B14616" s="0" t="s">
        <v>117</v>
      </c>
      <c r="C14616" s="0" t="n">
        <v>1997</v>
      </c>
      <c r="D14616" s="0" t="s">
        <v>246</v>
      </c>
      <c r="E14616" s="0" t="s">
        <v>1664</v>
      </c>
      <c r="F14616" s="0" t="n">
        <v>0.02</v>
      </c>
      <c r="G14616" s="0" t="n">
        <v>0.01</v>
      </c>
      <c r="H14616" s="0" t="n">
        <v>0</v>
      </c>
      <c r="I14616" s="0" t="n">
        <v>0</v>
      </c>
      <c r="J14616" s="0" t="n">
        <v>0.03</v>
      </c>
      <c r="N14616" s="0" t="s">
        <v>74</v>
      </c>
      <c r="P14616" s="0" t="n">
        <f aca="false">IF(AND(OR(Dashboard!$B$5="All",D14616=Dashboard!$B$5),OR(Dashboard!$D$5="All",N14616=Dashboard!$D$5),OR(AND(C14616&lt;&gt;"",C14616&gt;=Dashboard!$F$5,C14616&lt;=Dashboard!$H$5),AND(C14616="",Dashboard!$F$5&lt;=1980,Dashboard!$H$5&gt;=2016))),1,0)</f>
        <v>1</v>
      </c>
      <c r="Q14616" s="0" t="n">
        <f aca="false">J14616*P14616+ROW()*0.00000001</f>
        <v>0.03014616</v>
      </c>
    </row>
    <row r="14617" customFormat="false" ht="15" hidden="false" customHeight="false" outlineLevel="0" collapsed="false">
      <c r="A14617" s="0" t="s">
        <v>8557</v>
      </c>
      <c r="B14617" s="0" t="s">
        <v>33</v>
      </c>
      <c r="C14617" s="0" t="n">
        <v>2010</v>
      </c>
      <c r="D14617" s="0" t="s">
        <v>246</v>
      </c>
      <c r="E14617" s="0" t="s">
        <v>328</v>
      </c>
      <c r="F14617" s="0" t="n">
        <v>0</v>
      </c>
      <c r="G14617" s="0" t="n">
        <v>0</v>
      </c>
      <c r="H14617" s="0" t="n">
        <v>0.03</v>
      </c>
      <c r="I14617" s="0" t="n">
        <v>0</v>
      </c>
      <c r="J14617" s="0" t="n">
        <v>0.03</v>
      </c>
      <c r="N14617" s="0" t="s">
        <v>35</v>
      </c>
      <c r="P14617" s="0" t="n">
        <f aca="false">IF(AND(OR(Dashboard!$B$5="All",D14617=Dashboard!$B$5),OR(Dashboard!$D$5="All",N14617=Dashboard!$D$5),OR(AND(C14617&lt;&gt;"",C14617&gt;=Dashboard!$F$5,C14617&lt;=Dashboard!$H$5),AND(C14617="",Dashboard!$F$5&lt;=1980,Dashboard!$H$5&gt;=2016))),1,0)</f>
        <v>1</v>
      </c>
      <c r="Q14617" s="0" t="n">
        <f aca="false">J14617*P14617+ROW()*0.00000001</f>
        <v>0.03014617</v>
      </c>
    </row>
    <row r="14618" customFormat="false" ht="15" hidden="false" customHeight="false" outlineLevel="0" collapsed="false">
      <c r="A14618" s="0" t="s">
        <v>6227</v>
      </c>
      <c r="B14618" s="0" t="s">
        <v>144</v>
      </c>
      <c r="C14618" s="0" t="n">
        <v>2006</v>
      </c>
      <c r="D14618" s="0" t="s">
        <v>71</v>
      </c>
      <c r="E14618" s="0" t="s">
        <v>328</v>
      </c>
      <c r="F14618" s="0" t="n">
        <v>0.02</v>
      </c>
      <c r="G14618" s="0" t="n">
        <v>0.01</v>
      </c>
      <c r="H14618" s="0" t="n">
        <v>0</v>
      </c>
      <c r="I14618" s="0" t="n">
        <v>0</v>
      </c>
      <c r="J14618" s="0" t="n">
        <v>0.03</v>
      </c>
      <c r="K14618" s="0" t="n">
        <v>57</v>
      </c>
      <c r="M14618" s="0" t="s">
        <v>36</v>
      </c>
      <c r="N14618" s="0" t="s">
        <v>66</v>
      </c>
      <c r="O14618" s="0" t="s">
        <v>53</v>
      </c>
      <c r="P14618" s="0" t="n">
        <f aca="false">IF(AND(OR(Dashboard!$B$5="All",D14618=Dashboard!$B$5),OR(Dashboard!$D$5="All",N14618=Dashboard!$D$5),OR(AND(C14618&lt;&gt;"",C14618&gt;=Dashboard!$F$5,C14618&lt;=Dashboard!$H$5),AND(C14618="",Dashboard!$F$5&lt;=1980,Dashboard!$H$5&gt;=2016))),1,0)</f>
        <v>1</v>
      </c>
      <c r="Q14618" s="0" t="n">
        <f aca="false">J14618*P14618+ROW()*0.00000001</f>
        <v>0.03014618</v>
      </c>
    </row>
    <row r="14619" customFormat="false" ht="15" hidden="false" customHeight="false" outlineLevel="0" collapsed="false">
      <c r="A14619" s="0" t="s">
        <v>964</v>
      </c>
      <c r="B14619" s="0" t="s">
        <v>85</v>
      </c>
      <c r="C14619" s="0" t="n">
        <v>2003</v>
      </c>
      <c r="D14619" s="0" t="s">
        <v>16</v>
      </c>
      <c r="E14619" s="0" t="s">
        <v>211</v>
      </c>
      <c r="F14619" s="0" t="n">
        <v>0.02</v>
      </c>
      <c r="G14619" s="0" t="n">
        <v>0.01</v>
      </c>
      <c r="H14619" s="0" t="n">
        <v>0</v>
      </c>
      <c r="I14619" s="0" t="n">
        <v>0</v>
      </c>
      <c r="J14619" s="0" t="n">
        <v>0.03</v>
      </c>
      <c r="K14619" s="0" t="n">
        <v>59</v>
      </c>
      <c r="M14619" s="0" t="s">
        <v>36</v>
      </c>
      <c r="N14619" s="0" t="s">
        <v>35</v>
      </c>
      <c r="O14619" s="0" t="s">
        <v>53</v>
      </c>
      <c r="P14619" s="0" t="n">
        <f aca="false">IF(AND(OR(Dashboard!$B$5="All",D14619=Dashboard!$B$5),OR(Dashboard!$D$5="All",N14619=Dashboard!$D$5),OR(AND(C14619&lt;&gt;"",C14619&gt;=Dashboard!$F$5,C14619&lt;=Dashboard!$H$5),AND(C14619="",Dashboard!$F$5&lt;=1980,Dashboard!$H$5&gt;=2016))),1,0)</f>
        <v>1</v>
      </c>
      <c r="Q14619" s="0" t="n">
        <f aca="false">J14619*P14619+ROW()*0.00000001</f>
        <v>0.03014619</v>
      </c>
    </row>
    <row r="14620" customFormat="false" ht="15" hidden="false" customHeight="false" outlineLevel="0" collapsed="false">
      <c r="A14620" s="0" t="s">
        <v>10607</v>
      </c>
      <c r="B14620" s="0" t="s">
        <v>144</v>
      </c>
      <c r="C14620" s="0" t="n">
        <v>2005</v>
      </c>
      <c r="D14620" s="0" t="s">
        <v>34</v>
      </c>
      <c r="E14620" s="0" t="s">
        <v>1086</v>
      </c>
      <c r="F14620" s="0" t="n">
        <v>0.02</v>
      </c>
      <c r="G14620" s="0" t="n">
        <v>0.01</v>
      </c>
      <c r="H14620" s="0" t="n">
        <v>0</v>
      </c>
      <c r="I14620" s="0" t="n">
        <v>0</v>
      </c>
      <c r="J14620" s="0" t="n">
        <v>0.03</v>
      </c>
      <c r="K14620" s="0" t="n">
        <v>62</v>
      </c>
      <c r="M14620" s="0" t="s">
        <v>36</v>
      </c>
      <c r="N14620" s="0" t="s">
        <v>66</v>
      </c>
      <c r="O14620" s="0" t="s">
        <v>67</v>
      </c>
      <c r="P14620" s="0" t="n">
        <f aca="false">IF(AND(OR(Dashboard!$B$5="All",D14620=Dashboard!$B$5),OR(Dashboard!$D$5="All",N14620=Dashboard!$D$5),OR(AND(C14620&lt;&gt;"",C14620&gt;=Dashboard!$F$5,C14620&lt;=Dashboard!$H$5),AND(C14620="",Dashboard!$F$5&lt;=1980,Dashboard!$H$5&gt;=2016))),1,0)</f>
        <v>1</v>
      </c>
      <c r="Q14620" s="0" t="n">
        <f aca="false">J14620*P14620+ROW()*0.00000001</f>
        <v>0.0301462</v>
      </c>
    </row>
    <row r="14621" customFormat="false" ht="15" hidden="false" customHeight="false" outlineLevel="0" collapsed="false">
      <c r="A14621" s="0" t="s">
        <v>10608</v>
      </c>
      <c r="B14621" s="0" t="s">
        <v>851</v>
      </c>
      <c r="C14621" s="0" t="n">
        <v>2015</v>
      </c>
      <c r="D14621" s="0" t="s">
        <v>71</v>
      </c>
      <c r="E14621" s="0" t="s">
        <v>154</v>
      </c>
      <c r="F14621" s="0" t="n">
        <v>0</v>
      </c>
      <c r="G14621" s="0" t="n">
        <v>0</v>
      </c>
      <c r="H14621" s="0" t="n">
        <v>0.03</v>
      </c>
      <c r="I14621" s="0" t="n">
        <v>0</v>
      </c>
      <c r="J14621" s="0" t="n">
        <v>0.03</v>
      </c>
      <c r="N14621" s="0" t="s">
        <v>74</v>
      </c>
      <c r="P14621" s="0" t="n">
        <f aca="false">IF(AND(OR(Dashboard!$B$5="All",D14621=Dashboard!$B$5),OR(Dashboard!$D$5="All",N14621=Dashboard!$D$5),OR(AND(C14621&lt;&gt;"",C14621&gt;=Dashboard!$F$5,C14621&lt;=Dashboard!$H$5),AND(C14621="",Dashboard!$F$5&lt;=1980,Dashboard!$H$5&gt;=2016))),1,0)</f>
        <v>1</v>
      </c>
      <c r="Q14621" s="0" t="n">
        <f aca="false">J14621*P14621+ROW()*0.00000001</f>
        <v>0.03014621</v>
      </c>
    </row>
    <row r="14622" customFormat="false" ht="15" hidden="false" customHeight="false" outlineLevel="0" collapsed="false">
      <c r="A14622" s="0" t="s">
        <v>845</v>
      </c>
      <c r="B14622" s="0" t="s">
        <v>152</v>
      </c>
      <c r="C14622" s="0" t="n">
        <v>1988</v>
      </c>
      <c r="D14622" s="0" t="s">
        <v>58</v>
      </c>
      <c r="E14622" s="0" t="s">
        <v>769</v>
      </c>
      <c r="F14622" s="0" t="n">
        <v>0</v>
      </c>
      <c r="G14622" s="0" t="n">
        <v>0.02</v>
      </c>
      <c r="H14622" s="0" t="n">
        <v>0</v>
      </c>
      <c r="I14622" s="0" t="n">
        <v>0.01</v>
      </c>
      <c r="J14622" s="0" t="n">
        <v>0.03</v>
      </c>
      <c r="K14622" s="0" t="n">
        <v>64</v>
      </c>
      <c r="L14622" s="0" t="n">
        <v>2.2</v>
      </c>
      <c r="M14622" s="0" t="s">
        <v>125</v>
      </c>
      <c r="N14622" s="0" t="s">
        <v>152</v>
      </c>
      <c r="O14622" s="0" t="s">
        <v>67</v>
      </c>
      <c r="P14622" s="0" t="n">
        <f aca="false">IF(AND(OR(Dashboard!$B$5="All",D14622=Dashboard!$B$5),OR(Dashboard!$D$5="All",N14622=Dashboard!$D$5),OR(AND(C14622&lt;&gt;"",C14622&gt;=Dashboard!$F$5,C14622&lt;=Dashboard!$H$5),AND(C14622="",Dashboard!$F$5&lt;=1980,Dashboard!$H$5&gt;=2016))),1,0)</f>
        <v>1</v>
      </c>
      <c r="Q14622" s="0" t="n">
        <f aca="false">J14622*P14622+ROW()*0.00000001</f>
        <v>0.03014622</v>
      </c>
    </row>
    <row r="14623" customFormat="false" ht="15" hidden="false" customHeight="false" outlineLevel="0" collapsed="false">
      <c r="A14623" s="0" t="s">
        <v>10609</v>
      </c>
      <c r="B14623" s="0" t="s">
        <v>164</v>
      </c>
      <c r="C14623" s="0" t="n">
        <v>2008</v>
      </c>
      <c r="D14623" s="0" t="s">
        <v>52</v>
      </c>
      <c r="E14623" s="0" t="s">
        <v>89</v>
      </c>
      <c r="F14623" s="0" t="n">
        <v>0</v>
      </c>
      <c r="G14623" s="0" t="n">
        <v>0</v>
      </c>
      <c r="H14623" s="0" t="n">
        <v>0.03</v>
      </c>
      <c r="I14623" s="0" t="n">
        <v>0</v>
      </c>
      <c r="J14623" s="0" t="n">
        <v>0.03</v>
      </c>
      <c r="N14623" s="0" t="s">
        <v>74</v>
      </c>
      <c r="P14623" s="0" t="n">
        <f aca="false">IF(AND(OR(Dashboard!$B$5="All",D14623=Dashboard!$B$5),OR(Dashboard!$D$5="All",N14623=Dashboard!$D$5),OR(AND(C14623&lt;&gt;"",C14623&gt;=Dashboard!$F$5,C14623&lt;=Dashboard!$H$5),AND(C14623="",Dashboard!$F$5&lt;=1980,Dashboard!$H$5&gt;=2016))),1,0)</f>
        <v>1</v>
      </c>
      <c r="Q14623" s="0" t="n">
        <f aca="false">J14623*P14623+ROW()*0.00000001</f>
        <v>0.03014623</v>
      </c>
    </row>
    <row r="14624" customFormat="false" ht="15" hidden="false" customHeight="false" outlineLevel="0" collapsed="false">
      <c r="A14624" s="0" t="s">
        <v>2246</v>
      </c>
      <c r="B14624" s="0" t="s">
        <v>152</v>
      </c>
      <c r="C14624" s="0" t="n">
        <v>2009</v>
      </c>
      <c r="D14624" s="0" t="s">
        <v>71</v>
      </c>
      <c r="E14624" s="0" t="s">
        <v>142</v>
      </c>
      <c r="F14624" s="0" t="n">
        <v>0</v>
      </c>
      <c r="G14624" s="0" t="n">
        <v>0.03</v>
      </c>
      <c r="H14624" s="0" t="n">
        <v>0</v>
      </c>
      <c r="I14624" s="0" t="n">
        <v>0</v>
      </c>
      <c r="J14624" s="0" t="n">
        <v>0.03</v>
      </c>
      <c r="K14624" s="0" t="n">
        <v>64</v>
      </c>
      <c r="L14624" s="0" t="n">
        <v>6.1</v>
      </c>
      <c r="M14624" s="0" t="s">
        <v>125</v>
      </c>
      <c r="N14624" s="0" t="s">
        <v>152</v>
      </c>
      <c r="O14624" s="0" t="s">
        <v>67</v>
      </c>
      <c r="P14624" s="0" t="n">
        <f aca="false">IF(AND(OR(Dashboard!$B$5="All",D14624=Dashboard!$B$5),OR(Dashboard!$D$5="All",N14624=Dashboard!$D$5),OR(AND(C14624&lt;&gt;"",C14624&gt;=Dashboard!$F$5,C14624&lt;=Dashboard!$H$5),AND(C14624="",Dashboard!$F$5&lt;=1980,Dashboard!$H$5&gt;=2016))),1,0)</f>
        <v>1</v>
      </c>
      <c r="Q14624" s="0" t="n">
        <f aca="false">J14624*P14624+ROW()*0.00000001</f>
        <v>0.03014624</v>
      </c>
    </row>
    <row r="14625" customFormat="false" ht="15" hidden="false" customHeight="false" outlineLevel="0" collapsed="false">
      <c r="A14625" s="0" t="s">
        <v>10610</v>
      </c>
      <c r="B14625" s="0" t="s">
        <v>851</v>
      </c>
      <c r="C14625" s="0" t="n">
        <v>2015</v>
      </c>
      <c r="D14625" s="0" t="s">
        <v>71</v>
      </c>
      <c r="E14625" s="0" t="s">
        <v>9258</v>
      </c>
      <c r="F14625" s="0" t="n">
        <v>0</v>
      </c>
      <c r="G14625" s="0" t="n">
        <v>0</v>
      </c>
      <c r="H14625" s="0" t="n">
        <v>0.03</v>
      </c>
      <c r="I14625" s="0" t="n">
        <v>0</v>
      </c>
      <c r="J14625" s="0" t="n">
        <v>0.03</v>
      </c>
      <c r="N14625" s="0" t="s">
        <v>74</v>
      </c>
      <c r="P14625" s="0" t="n">
        <f aca="false">IF(AND(OR(Dashboard!$B$5="All",D14625=Dashboard!$B$5),OR(Dashboard!$D$5="All",N14625=Dashboard!$D$5),OR(AND(C14625&lt;&gt;"",C14625&gt;=Dashboard!$F$5,C14625&lt;=Dashboard!$H$5),AND(C14625="",Dashboard!$F$5&lt;=1980,Dashboard!$H$5&gt;=2016))),1,0)</f>
        <v>1</v>
      </c>
      <c r="Q14625" s="0" t="n">
        <f aca="false">J14625*P14625+ROW()*0.00000001</f>
        <v>0.03014625</v>
      </c>
    </row>
    <row r="14626" customFormat="false" ht="15" hidden="false" customHeight="false" outlineLevel="0" collapsed="false">
      <c r="A14626" s="0" t="s">
        <v>10611</v>
      </c>
      <c r="B14626" s="0" t="s">
        <v>33</v>
      </c>
      <c r="C14626" s="0" t="n">
        <v>2010</v>
      </c>
      <c r="D14626" s="0" t="s">
        <v>41</v>
      </c>
      <c r="E14626" s="0" t="s">
        <v>2960</v>
      </c>
      <c r="F14626" s="0" t="n">
        <v>0.03</v>
      </c>
      <c r="G14626" s="0" t="n">
        <v>0</v>
      </c>
      <c r="H14626" s="0" t="n">
        <v>0</v>
      </c>
      <c r="I14626" s="0" t="n">
        <v>0</v>
      </c>
      <c r="J14626" s="0" t="n">
        <v>0.03</v>
      </c>
      <c r="M14626" s="0" t="s">
        <v>36</v>
      </c>
      <c r="N14626" s="0" t="s">
        <v>35</v>
      </c>
      <c r="P14626" s="0" t="n">
        <f aca="false">IF(AND(OR(Dashboard!$B$5="All",D14626=Dashboard!$B$5),OR(Dashboard!$D$5="All",N14626=Dashboard!$D$5),OR(AND(C14626&lt;&gt;"",C14626&gt;=Dashboard!$F$5,C14626&lt;=Dashboard!$H$5),AND(C14626="",Dashboard!$F$5&lt;=1980,Dashboard!$H$5&gt;=2016))),1,0)</f>
        <v>1</v>
      </c>
      <c r="Q14626" s="0" t="n">
        <f aca="false">J14626*P14626+ROW()*0.00000001</f>
        <v>0.03014626</v>
      </c>
    </row>
    <row r="14627" customFormat="false" ht="15" hidden="false" customHeight="false" outlineLevel="0" collapsed="false">
      <c r="A14627" s="0" t="s">
        <v>10612</v>
      </c>
      <c r="B14627" s="0" t="s">
        <v>851</v>
      </c>
      <c r="C14627" s="0" t="n">
        <v>2015</v>
      </c>
      <c r="D14627" s="0" t="s">
        <v>46</v>
      </c>
      <c r="E14627" s="0" t="s">
        <v>6975</v>
      </c>
      <c r="F14627" s="0" t="n">
        <v>0.01</v>
      </c>
      <c r="G14627" s="0" t="n">
        <v>0.01</v>
      </c>
      <c r="H14627" s="0" t="n">
        <v>0.01</v>
      </c>
      <c r="I14627" s="0" t="n">
        <v>0</v>
      </c>
      <c r="J14627" s="0" t="n">
        <v>0.03</v>
      </c>
      <c r="N14627" s="0" t="s">
        <v>74</v>
      </c>
      <c r="P14627" s="0" t="n">
        <f aca="false">IF(AND(OR(Dashboard!$B$5="All",D14627=Dashboard!$B$5),OR(Dashboard!$D$5="All",N14627=Dashboard!$D$5),OR(AND(C14627&lt;&gt;"",C14627&gt;=Dashboard!$F$5,C14627&lt;=Dashboard!$H$5),AND(C14627="",Dashboard!$F$5&lt;=1980,Dashboard!$H$5&gt;=2016))),1,0)</f>
        <v>1</v>
      </c>
      <c r="Q14627" s="0" t="n">
        <f aca="false">J14627*P14627+ROW()*0.00000001</f>
        <v>0.03014627</v>
      </c>
    </row>
    <row r="14628" customFormat="false" ht="15" hidden="false" customHeight="false" outlineLevel="0" collapsed="false">
      <c r="A14628" s="0" t="s">
        <v>10613</v>
      </c>
      <c r="B14628" s="0" t="s">
        <v>50</v>
      </c>
      <c r="C14628" s="0" t="n">
        <v>2010</v>
      </c>
      <c r="D14628" s="0" t="s">
        <v>46</v>
      </c>
      <c r="E14628" s="0" t="s">
        <v>10614</v>
      </c>
      <c r="F14628" s="0" t="n">
        <v>0</v>
      </c>
      <c r="G14628" s="0" t="n">
        <v>0</v>
      </c>
      <c r="H14628" s="0" t="n">
        <v>0.03</v>
      </c>
      <c r="I14628" s="0" t="n">
        <v>0</v>
      </c>
      <c r="J14628" s="0" t="n">
        <v>0.03</v>
      </c>
      <c r="N14628" s="0" t="s">
        <v>35</v>
      </c>
      <c r="P14628" s="0" t="n">
        <f aca="false">IF(AND(OR(Dashboard!$B$5="All",D14628=Dashboard!$B$5),OR(Dashboard!$D$5="All",N14628=Dashboard!$D$5),OR(AND(C14628&lt;&gt;"",C14628&gt;=Dashboard!$F$5,C14628&lt;=Dashboard!$H$5),AND(C14628="",Dashboard!$F$5&lt;=1980,Dashboard!$H$5&gt;=2016))),1,0)</f>
        <v>1</v>
      </c>
      <c r="Q14628" s="0" t="n">
        <f aca="false">J14628*P14628+ROW()*0.00000001</f>
        <v>0.03014628</v>
      </c>
    </row>
    <row r="14629" customFormat="false" ht="15" hidden="false" customHeight="false" outlineLevel="0" collapsed="false">
      <c r="A14629" s="0" t="s">
        <v>10615</v>
      </c>
      <c r="B14629" s="0" t="s">
        <v>50</v>
      </c>
      <c r="C14629" s="0" t="n">
        <v>2010</v>
      </c>
      <c r="D14629" s="0" t="s">
        <v>71</v>
      </c>
      <c r="E14629" s="0" t="s">
        <v>5707</v>
      </c>
      <c r="F14629" s="0" t="n">
        <v>0</v>
      </c>
      <c r="G14629" s="0" t="n">
        <v>0.03</v>
      </c>
      <c r="H14629" s="0" t="n">
        <v>0</v>
      </c>
      <c r="I14629" s="0" t="n">
        <v>0</v>
      </c>
      <c r="J14629" s="0" t="n">
        <v>0.03</v>
      </c>
      <c r="M14629" s="0" t="s">
        <v>125</v>
      </c>
      <c r="N14629" s="0" t="s">
        <v>35</v>
      </c>
      <c r="P14629" s="0" t="n">
        <f aca="false">IF(AND(OR(Dashboard!$B$5="All",D14629=Dashboard!$B$5),OR(Dashboard!$D$5="All",N14629=Dashboard!$D$5),OR(AND(C14629&lt;&gt;"",C14629&gt;=Dashboard!$F$5,C14629&lt;=Dashboard!$H$5),AND(C14629="",Dashboard!$F$5&lt;=1980,Dashboard!$H$5&gt;=2016))),1,0)</f>
        <v>1</v>
      </c>
      <c r="Q14629" s="0" t="n">
        <f aca="false">J14629*P14629+ROW()*0.00000001</f>
        <v>0.03014629</v>
      </c>
    </row>
    <row r="14630" customFormat="false" ht="15" hidden="false" customHeight="false" outlineLevel="0" collapsed="false">
      <c r="A14630" s="0" t="s">
        <v>2807</v>
      </c>
      <c r="B14630" s="0" t="s">
        <v>152</v>
      </c>
      <c r="C14630" s="0" t="n">
        <v>2012</v>
      </c>
      <c r="D14630" s="0" t="s">
        <v>56</v>
      </c>
      <c r="E14630" s="0" t="s">
        <v>139</v>
      </c>
      <c r="F14630" s="0" t="n">
        <v>0</v>
      </c>
      <c r="G14630" s="0" t="n">
        <v>0.02</v>
      </c>
      <c r="H14630" s="0" t="n">
        <v>0</v>
      </c>
      <c r="I14630" s="0" t="n">
        <v>0</v>
      </c>
      <c r="J14630" s="0" t="n">
        <v>0.03</v>
      </c>
      <c r="K14630" s="0" t="n">
        <v>59</v>
      </c>
      <c r="L14630" s="0" t="n">
        <v>5.3</v>
      </c>
      <c r="M14630" s="0" t="s">
        <v>73</v>
      </c>
      <c r="N14630" s="0" t="s">
        <v>152</v>
      </c>
      <c r="O14630" s="0" t="s">
        <v>53</v>
      </c>
      <c r="P14630" s="0" t="n">
        <f aca="false">IF(AND(OR(Dashboard!$B$5="All",D14630=Dashboard!$B$5),OR(Dashboard!$D$5="All",N14630=Dashboard!$D$5),OR(AND(C14630&lt;&gt;"",C14630&gt;=Dashboard!$F$5,C14630&lt;=Dashboard!$H$5),AND(C14630="",Dashboard!$F$5&lt;=1980,Dashboard!$H$5&gt;=2016))),1,0)</f>
        <v>1</v>
      </c>
      <c r="Q14630" s="0" t="n">
        <f aca="false">J14630*P14630+ROW()*0.00000001</f>
        <v>0.0301463</v>
      </c>
    </row>
    <row r="14631" customFormat="false" ht="15" hidden="false" customHeight="false" outlineLevel="0" collapsed="false">
      <c r="A14631" s="0" t="s">
        <v>8228</v>
      </c>
      <c r="B14631" s="0" t="s">
        <v>50</v>
      </c>
      <c r="C14631" s="0" t="n">
        <v>2009</v>
      </c>
      <c r="D14631" s="0" t="s">
        <v>41</v>
      </c>
      <c r="E14631" s="0" t="s">
        <v>91</v>
      </c>
      <c r="F14631" s="0" t="n">
        <v>0.03</v>
      </c>
      <c r="G14631" s="0" t="n">
        <v>0</v>
      </c>
      <c r="H14631" s="0" t="n">
        <v>0</v>
      </c>
      <c r="I14631" s="0" t="n">
        <v>0</v>
      </c>
      <c r="J14631" s="0" t="n">
        <v>0.03</v>
      </c>
      <c r="M14631" s="0" t="s">
        <v>36</v>
      </c>
      <c r="N14631" s="0" t="s">
        <v>35</v>
      </c>
      <c r="P14631" s="0" t="n">
        <f aca="false">IF(AND(OR(Dashboard!$B$5="All",D14631=Dashboard!$B$5),OR(Dashboard!$D$5="All",N14631=Dashboard!$D$5),OR(AND(C14631&lt;&gt;"",C14631&gt;=Dashboard!$F$5,C14631&lt;=Dashboard!$H$5),AND(C14631="",Dashboard!$F$5&lt;=1980,Dashboard!$H$5&gt;=2016))),1,0)</f>
        <v>1</v>
      </c>
      <c r="Q14631" s="0" t="n">
        <f aca="false">J14631*P14631+ROW()*0.00000001</f>
        <v>0.03014631</v>
      </c>
    </row>
    <row r="14632" customFormat="false" ht="15" hidden="false" customHeight="false" outlineLevel="0" collapsed="false">
      <c r="A14632" s="0" t="s">
        <v>4937</v>
      </c>
      <c r="B14632" s="0" t="s">
        <v>97</v>
      </c>
      <c r="C14632" s="0" t="n">
        <v>2015</v>
      </c>
      <c r="D14632" s="0" t="s">
        <v>246</v>
      </c>
      <c r="E14632" s="0" t="s">
        <v>782</v>
      </c>
      <c r="F14632" s="0" t="n">
        <v>0</v>
      </c>
      <c r="G14632" s="0" t="n">
        <v>0</v>
      </c>
      <c r="H14632" s="0" t="n">
        <v>0.03</v>
      </c>
      <c r="I14632" s="0" t="n">
        <v>0</v>
      </c>
      <c r="J14632" s="0" t="n">
        <v>0.03</v>
      </c>
      <c r="N14632" s="0" t="s">
        <v>35</v>
      </c>
      <c r="P14632" s="0" t="n">
        <f aca="false">IF(AND(OR(Dashboard!$B$5="All",D14632=Dashboard!$B$5),OR(Dashboard!$D$5="All",N14632=Dashboard!$D$5),OR(AND(C14632&lt;&gt;"",C14632&gt;=Dashboard!$F$5,C14632&lt;=Dashboard!$H$5),AND(C14632="",Dashboard!$F$5&lt;=1980,Dashboard!$H$5&gt;=2016))),1,0)</f>
        <v>1</v>
      </c>
      <c r="Q14632" s="0" t="n">
        <f aca="false">J14632*P14632+ROW()*0.00000001</f>
        <v>0.03014632</v>
      </c>
    </row>
    <row r="14633" customFormat="false" ht="15" hidden="false" customHeight="false" outlineLevel="0" collapsed="false">
      <c r="A14633" s="0" t="s">
        <v>10616</v>
      </c>
      <c r="B14633" s="0" t="s">
        <v>85</v>
      </c>
      <c r="C14633" s="0" t="n">
        <v>2005</v>
      </c>
      <c r="D14633" s="0" t="s">
        <v>16</v>
      </c>
      <c r="E14633" s="0" t="s">
        <v>160</v>
      </c>
      <c r="F14633" s="0" t="n">
        <v>0.02</v>
      </c>
      <c r="G14633" s="0" t="n">
        <v>0.01</v>
      </c>
      <c r="H14633" s="0" t="n">
        <v>0</v>
      </c>
      <c r="I14633" s="0" t="n">
        <v>0</v>
      </c>
      <c r="J14633" s="0" t="n">
        <v>0.03</v>
      </c>
      <c r="K14633" s="0" t="n">
        <v>48</v>
      </c>
      <c r="L14633" s="0" t="n">
        <v>4.2</v>
      </c>
      <c r="M14633" s="0" t="s">
        <v>36</v>
      </c>
      <c r="N14633" s="0" t="s">
        <v>35</v>
      </c>
      <c r="O14633" s="0" t="s">
        <v>177</v>
      </c>
      <c r="P14633" s="0" t="n">
        <f aca="false">IF(AND(OR(Dashboard!$B$5="All",D14633=Dashboard!$B$5),OR(Dashboard!$D$5="All",N14633=Dashboard!$D$5),OR(AND(C14633&lt;&gt;"",C14633&gt;=Dashboard!$F$5,C14633&lt;=Dashboard!$H$5),AND(C14633="",Dashboard!$F$5&lt;=1980,Dashboard!$H$5&gt;=2016))),1,0)</f>
        <v>1</v>
      </c>
      <c r="Q14633" s="0" t="n">
        <f aca="false">J14633*P14633+ROW()*0.00000001</f>
        <v>0.03014633</v>
      </c>
    </row>
    <row r="14634" customFormat="false" ht="15" hidden="false" customHeight="false" outlineLevel="0" collapsed="false">
      <c r="A14634" s="0" t="s">
        <v>6351</v>
      </c>
      <c r="B14634" s="0" t="s">
        <v>76</v>
      </c>
      <c r="C14634" s="0" t="n">
        <v>2002</v>
      </c>
      <c r="D14634" s="0" t="s">
        <v>246</v>
      </c>
      <c r="E14634" s="0" t="s">
        <v>154</v>
      </c>
      <c r="F14634" s="0" t="n">
        <v>0.01</v>
      </c>
      <c r="G14634" s="0" t="n">
        <v>0.01</v>
      </c>
      <c r="H14634" s="0" t="n">
        <v>0</v>
      </c>
      <c r="I14634" s="0" t="n">
        <v>0</v>
      </c>
      <c r="J14634" s="0" t="n">
        <v>0.03</v>
      </c>
      <c r="K14634" s="0" t="n">
        <v>78</v>
      </c>
      <c r="L14634" s="0" t="n">
        <v>8.9</v>
      </c>
      <c r="M14634" s="0" t="s">
        <v>103</v>
      </c>
      <c r="N14634" s="0" t="s">
        <v>74</v>
      </c>
      <c r="O14634" s="0" t="s">
        <v>37</v>
      </c>
      <c r="P14634" s="0" t="n">
        <f aca="false">IF(AND(OR(Dashboard!$B$5="All",D14634=Dashboard!$B$5),OR(Dashboard!$D$5="All",N14634=Dashboard!$D$5),OR(AND(C14634&lt;&gt;"",C14634&gt;=Dashboard!$F$5,C14634&lt;=Dashboard!$H$5),AND(C14634="",Dashboard!$F$5&lt;=1980,Dashboard!$H$5&gt;=2016))),1,0)</f>
        <v>1</v>
      </c>
      <c r="Q14634" s="0" t="n">
        <f aca="false">J14634*P14634+ROW()*0.00000001</f>
        <v>0.03014634</v>
      </c>
    </row>
    <row r="14635" customFormat="false" ht="15" hidden="false" customHeight="false" outlineLevel="0" collapsed="false">
      <c r="A14635" s="0" t="s">
        <v>10617</v>
      </c>
      <c r="B14635" s="0" t="s">
        <v>10618</v>
      </c>
      <c r="C14635" s="0" t="n">
        <v>1996</v>
      </c>
      <c r="D14635" s="0" t="s">
        <v>46</v>
      </c>
      <c r="E14635" s="0" t="s">
        <v>4924</v>
      </c>
      <c r="F14635" s="0" t="n">
        <v>0</v>
      </c>
      <c r="G14635" s="0" t="n">
        <v>0</v>
      </c>
      <c r="H14635" s="0" t="n">
        <v>0.03</v>
      </c>
      <c r="I14635" s="0" t="n">
        <v>0</v>
      </c>
      <c r="J14635" s="0" t="n">
        <v>0.03</v>
      </c>
      <c r="N14635" s="0" t="s">
        <v>161</v>
      </c>
      <c r="P14635" s="0" t="n">
        <f aca="false">IF(AND(OR(Dashboard!$B$5="All",D14635=Dashboard!$B$5),OR(Dashboard!$D$5="All",N14635=Dashboard!$D$5),OR(AND(C14635&lt;&gt;"",C14635&gt;=Dashboard!$F$5,C14635&lt;=Dashboard!$H$5),AND(C14635="",Dashboard!$F$5&lt;=1980,Dashboard!$H$5&gt;=2016))),1,0)</f>
        <v>1</v>
      </c>
      <c r="Q14635" s="0" t="n">
        <f aca="false">J14635*P14635+ROW()*0.00000001</f>
        <v>0.03014635</v>
      </c>
    </row>
    <row r="14636" customFormat="false" ht="15" hidden="false" customHeight="false" outlineLevel="0" collapsed="false">
      <c r="A14636" s="0" t="s">
        <v>6141</v>
      </c>
      <c r="B14636" s="0" t="s">
        <v>70</v>
      </c>
      <c r="C14636" s="0" t="n">
        <v>2015</v>
      </c>
      <c r="D14636" s="0" t="s">
        <v>71</v>
      </c>
      <c r="E14636" s="0" t="s">
        <v>782</v>
      </c>
      <c r="F14636" s="0" t="n">
        <v>0</v>
      </c>
      <c r="G14636" s="0" t="n">
        <v>0</v>
      </c>
      <c r="H14636" s="0" t="n">
        <v>0.03</v>
      </c>
      <c r="I14636" s="0" t="n">
        <v>0</v>
      </c>
      <c r="J14636" s="0" t="n">
        <v>0.03</v>
      </c>
      <c r="L14636" s="0" t="n">
        <v>7.4</v>
      </c>
      <c r="M14636" s="0" t="s">
        <v>103</v>
      </c>
      <c r="N14636" s="0" t="s">
        <v>74</v>
      </c>
      <c r="P14636" s="0" t="n">
        <f aca="false">IF(AND(OR(Dashboard!$B$5="All",D14636=Dashboard!$B$5),OR(Dashboard!$D$5="All",N14636=Dashboard!$D$5),OR(AND(C14636&lt;&gt;"",C14636&gt;=Dashboard!$F$5,C14636&lt;=Dashboard!$H$5),AND(C14636="",Dashboard!$F$5&lt;=1980,Dashboard!$H$5&gt;=2016))),1,0)</f>
        <v>1</v>
      </c>
      <c r="Q14636" s="0" t="n">
        <f aca="false">J14636*P14636+ROW()*0.00000001</f>
        <v>0.03014636</v>
      </c>
    </row>
    <row r="14637" customFormat="false" ht="15" hidden="false" customHeight="false" outlineLevel="0" collapsed="false">
      <c r="A14637" s="0" t="s">
        <v>10619</v>
      </c>
      <c r="B14637" s="0" t="s">
        <v>76</v>
      </c>
      <c r="C14637" s="0" t="n">
        <v>2008</v>
      </c>
      <c r="D14637" s="0" t="s">
        <v>58</v>
      </c>
      <c r="E14637" s="0" t="s">
        <v>220</v>
      </c>
      <c r="F14637" s="0" t="n">
        <v>0</v>
      </c>
      <c r="G14637" s="0" t="n">
        <v>0</v>
      </c>
      <c r="H14637" s="0" t="n">
        <v>0.03</v>
      </c>
      <c r="I14637" s="0" t="n">
        <v>0</v>
      </c>
      <c r="J14637" s="0" t="n">
        <v>0.03</v>
      </c>
      <c r="N14637" s="0" t="s">
        <v>74</v>
      </c>
      <c r="P14637" s="0" t="n">
        <f aca="false">IF(AND(OR(Dashboard!$B$5="All",D14637=Dashboard!$B$5),OR(Dashboard!$D$5="All",N14637=Dashboard!$D$5),OR(AND(C14637&lt;&gt;"",C14637&gt;=Dashboard!$F$5,C14637&lt;=Dashboard!$H$5),AND(C14637="",Dashboard!$F$5&lt;=1980,Dashboard!$H$5&gt;=2016))),1,0)</f>
        <v>1</v>
      </c>
      <c r="Q14637" s="0" t="n">
        <f aca="false">J14637*P14637+ROW()*0.00000001</f>
        <v>0.03014637</v>
      </c>
    </row>
    <row r="14638" customFormat="false" ht="15" hidden="false" customHeight="false" outlineLevel="0" collapsed="false">
      <c r="A14638" s="0" t="s">
        <v>10620</v>
      </c>
      <c r="B14638" s="0" t="s">
        <v>164</v>
      </c>
      <c r="C14638" s="0" t="n">
        <v>2011</v>
      </c>
      <c r="D14638" s="0" t="s">
        <v>52</v>
      </c>
      <c r="E14638" s="0" t="s">
        <v>520</v>
      </c>
      <c r="F14638" s="0" t="n">
        <v>0</v>
      </c>
      <c r="G14638" s="0" t="n">
        <v>0</v>
      </c>
      <c r="H14638" s="0" t="n">
        <v>0.03</v>
      </c>
      <c r="I14638" s="0" t="n">
        <v>0</v>
      </c>
      <c r="J14638" s="0" t="n">
        <v>0.03</v>
      </c>
      <c r="N14638" s="0" t="s">
        <v>74</v>
      </c>
      <c r="P14638" s="0" t="n">
        <f aca="false">IF(AND(OR(Dashboard!$B$5="All",D14638=Dashboard!$B$5),OR(Dashboard!$D$5="All",N14638=Dashboard!$D$5),OR(AND(C14638&lt;&gt;"",C14638&gt;=Dashboard!$F$5,C14638&lt;=Dashboard!$H$5),AND(C14638="",Dashboard!$F$5&lt;=1980,Dashboard!$H$5&gt;=2016))),1,0)</f>
        <v>1</v>
      </c>
      <c r="Q14638" s="0" t="n">
        <f aca="false">J14638*P14638+ROW()*0.00000001</f>
        <v>0.03014638</v>
      </c>
    </row>
    <row r="14639" customFormat="false" ht="15" hidden="false" customHeight="false" outlineLevel="0" collapsed="false">
      <c r="A14639" s="0" t="s">
        <v>10621</v>
      </c>
      <c r="B14639" s="0" t="s">
        <v>85</v>
      </c>
      <c r="C14639" s="0" t="n">
        <v>2001</v>
      </c>
      <c r="D14639" s="0" t="s">
        <v>71</v>
      </c>
      <c r="E14639" s="0" t="s">
        <v>124</v>
      </c>
      <c r="F14639" s="0" t="n">
        <v>0.02</v>
      </c>
      <c r="G14639" s="0" t="n">
        <v>0.01</v>
      </c>
      <c r="H14639" s="0" t="n">
        <v>0</v>
      </c>
      <c r="I14639" s="0" t="n">
        <v>0</v>
      </c>
      <c r="J14639" s="0" t="n">
        <v>0.03</v>
      </c>
      <c r="K14639" s="0" t="n">
        <v>54</v>
      </c>
      <c r="M14639" s="0" t="s">
        <v>36</v>
      </c>
      <c r="N14639" s="0" t="s">
        <v>35</v>
      </c>
      <c r="O14639" s="0" t="s">
        <v>53</v>
      </c>
      <c r="P14639" s="0" t="n">
        <f aca="false">IF(AND(OR(Dashboard!$B$5="All",D14639=Dashboard!$B$5),OR(Dashboard!$D$5="All",N14639=Dashboard!$D$5),OR(AND(C14639&lt;&gt;"",C14639&gt;=Dashboard!$F$5,C14639&lt;=Dashboard!$H$5),AND(C14639="",Dashboard!$F$5&lt;=1980,Dashboard!$H$5&gt;=2016))),1,0)</f>
        <v>1</v>
      </c>
      <c r="Q14639" s="0" t="n">
        <f aca="false">J14639*P14639+ROW()*0.00000001</f>
        <v>0.03014639</v>
      </c>
    </row>
    <row r="14640" customFormat="false" ht="15" hidden="false" customHeight="false" outlineLevel="0" collapsed="false">
      <c r="A14640" s="0" t="s">
        <v>10622</v>
      </c>
      <c r="B14640" s="0" t="s">
        <v>851</v>
      </c>
      <c r="C14640" s="0" t="n">
        <v>2015</v>
      </c>
      <c r="D14640" s="0" t="s">
        <v>114</v>
      </c>
      <c r="E14640" s="0" t="s">
        <v>10453</v>
      </c>
      <c r="F14640" s="0" t="n">
        <v>0</v>
      </c>
      <c r="G14640" s="0" t="n">
        <v>0</v>
      </c>
      <c r="H14640" s="0" t="n">
        <v>0.03</v>
      </c>
      <c r="I14640" s="0" t="n">
        <v>0</v>
      </c>
      <c r="J14640" s="0" t="n">
        <v>0.03</v>
      </c>
      <c r="N14640" s="0" t="s">
        <v>74</v>
      </c>
      <c r="P14640" s="0" t="n">
        <f aca="false">IF(AND(OR(Dashboard!$B$5="All",D14640=Dashboard!$B$5),OR(Dashboard!$D$5="All",N14640=Dashboard!$D$5),OR(AND(C14640&lt;&gt;"",C14640&gt;=Dashboard!$F$5,C14640&lt;=Dashboard!$H$5),AND(C14640="",Dashboard!$F$5&lt;=1980,Dashboard!$H$5&gt;=2016))),1,0)</f>
        <v>1</v>
      </c>
      <c r="Q14640" s="0" t="n">
        <f aca="false">J14640*P14640+ROW()*0.00000001</f>
        <v>0.0301464</v>
      </c>
    </row>
    <row r="14641" customFormat="false" ht="15" hidden="false" customHeight="false" outlineLevel="0" collapsed="false">
      <c r="A14641" s="0" t="s">
        <v>10623</v>
      </c>
      <c r="B14641" s="0" t="s">
        <v>50</v>
      </c>
      <c r="C14641" s="0" t="n">
        <v>2007</v>
      </c>
      <c r="D14641" s="0" t="s">
        <v>114</v>
      </c>
      <c r="E14641" s="0" t="s">
        <v>418</v>
      </c>
      <c r="F14641" s="0" t="n">
        <v>0.03</v>
      </c>
      <c r="G14641" s="0" t="n">
        <v>0</v>
      </c>
      <c r="H14641" s="0" t="n">
        <v>0</v>
      </c>
      <c r="I14641" s="0" t="n">
        <v>0</v>
      </c>
      <c r="J14641" s="0" t="n">
        <v>0.03</v>
      </c>
      <c r="N14641" s="0" t="s">
        <v>35</v>
      </c>
      <c r="P14641" s="0" t="n">
        <f aca="false">IF(AND(OR(Dashboard!$B$5="All",D14641=Dashboard!$B$5),OR(Dashboard!$D$5="All",N14641=Dashboard!$D$5),OR(AND(C14641&lt;&gt;"",C14641&gt;=Dashboard!$F$5,C14641&lt;=Dashboard!$H$5),AND(C14641="",Dashboard!$F$5&lt;=1980,Dashboard!$H$5&gt;=2016))),1,0)</f>
        <v>1</v>
      </c>
      <c r="Q14641" s="0" t="n">
        <f aca="false">J14641*P14641+ROW()*0.00000001</f>
        <v>0.03014641</v>
      </c>
    </row>
    <row r="14642" customFormat="false" ht="15" hidden="false" customHeight="false" outlineLevel="0" collapsed="false">
      <c r="A14642" s="0" t="s">
        <v>10624</v>
      </c>
      <c r="B14642" s="0" t="s">
        <v>78</v>
      </c>
      <c r="C14642" s="0" t="n">
        <v>1995</v>
      </c>
      <c r="D14642" s="0" t="s">
        <v>52</v>
      </c>
      <c r="E14642" s="0" t="s">
        <v>4955</v>
      </c>
      <c r="F14642" s="0" t="n">
        <v>0</v>
      </c>
      <c r="G14642" s="0" t="n">
        <v>0</v>
      </c>
      <c r="H14642" s="0" t="n">
        <v>0.03</v>
      </c>
      <c r="I14642" s="0" t="n">
        <v>0</v>
      </c>
      <c r="J14642" s="0" t="n">
        <v>0.03</v>
      </c>
      <c r="N14642" s="0" t="s">
        <v>35</v>
      </c>
      <c r="P14642" s="0" t="n">
        <f aca="false">IF(AND(OR(Dashboard!$B$5="All",D14642=Dashboard!$B$5),OR(Dashboard!$D$5="All",N14642=Dashboard!$D$5),OR(AND(C14642&lt;&gt;"",C14642&gt;=Dashboard!$F$5,C14642&lt;=Dashboard!$H$5),AND(C14642="",Dashboard!$F$5&lt;=1980,Dashboard!$H$5&gt;=2016))),1,0)</f>
        <v>1</v>
      </c>
      <c r="Q14642" s="0" t="n">
        <f aca="false">J14642*P14642+ROW()*0.00000001</f>
        <v>0.03014642</v>
      </c>
    </row>
    <row r="14643" customFormat="false" ht="15" hidden="false" customHeight="false" outlineLevel="0" collapsed="false">
      <c r="A14643" s="0" t="s">
        <v>7448</v>
      </c>
      <c r="B14643" s="0" t="s">
        <v>144</v>
      </c>
      <c r="C14643" s="0" t="n">
        <v>2006</v>
      </c>
      <c r="D14643" s="0" t="s">
        <v>34</v>
      </c>
      <c r="E14643" s="0" t="s">
        <v>5677</v>
      </c>
      <c r="F14643" s="0" t="n">
        <v>0.02</v>
      </c>
      <c r="G14643" s="0" t="n">
        <v>0.01</v>
      </c>
      <c r="H14643" s="0" t="n">
        <v>0</v>
      </c>
      <c r="I14643" s="0" t="n">
        <v>0</v>
      </c>
      <c r="J14643" s="0" t="n">
        <v>0.03</v>
      </c>
      <c r="K14643" s="0" t="n">
        <v>74</v>
      </c>
      <c r="M14643" s="0" t="s">
        <v>36</v>
      </c>
      <c r="N14643" s="0" t="s">
        <v>66</v>
      </c>
      <c r="O14643" s="0" t="s">
        <v>37</v>
      </c>
      <c r="P14643" s="0" t="n">
        <f aca="false">IF(AND(OR(Dashboard!$B$5="All",D14643=Dashboard!$B$5),OR(Dashboard!$D$5="All",N14643=Dashboard!$D$5),OR(AND(C14643&lt;&gt;"",C14643&gt;=Dashboard!$F$5,C14643&lt;=Dashboard!$H$5),AND(C14643="",Dashboard!$F$5&lt;=1980,Dashboard!$H$5&gt;=2016))),1,0)</f>
        <v>1</v>
      </c>
      <c r="Q14643" s="0" t="n">
        <f aca="false">J14643*P14643+ROW()*0.00000001</f>
        <v>0.03014643</v>
      </c>
    </row>
    <row r="14644" customFormat="false" ht="15" hidden="false" customHeight="false" outlineLevel="0" collapsed="false">
      <c r="A14644" s="0" t="s">
        <v>10625</v>
      </c>
      <c r="B14644" s="0" t="s">
        <v>97</v>
      </c>
      <c r="C14644" s="0" t="n">
        <v>2015</v>
      </c>
      <c r="D14644" s="0" t="s">
        <v>71</v>
      </c>
      <c r="E14644" s="0" t="s">
        <v>4960</v>
      </c>
      <c r="F14644" s="0" t="n">
        <v>0</v>
      </c>
      <c r="G14644" s="0" t="n">
        <v>0.03</v>
      </c>
      <c r="H14644" s="0" t="n">
        <v>0</v>
      </c>
      <c r="I14644" s="0" t="n">
        <v>0</v>
      </c>
      <c r="J14644" s="0" t="n">
        <v>0.03</v>
      </c>
      <c r="M14644" s="0" t="s">
        <v>125</v>
      </c>
      <c r="N14644" s="0" t="s">
        <v>35</v>
      </c>
      <c r="P14644" s="0" t="n">
        <f aca="false">IF(AND(OR(Dashboard!$B$5="All",D14644=Dashboard!$B$5),OR(Dashboard!$D$5="All",N14644=Dashboard!$D$5),OR(AND(C14644&lt;&gt;"",C14644&gt;=Dashboard!$F$5,C14644&lt;=Dashboard!$H$5),AND(C14644="",Dashboard!$F$5&lt;=1980,Dashboard!$H$5&gt;=2016))),1,0)</f>
        <v>1</v>
      </c>
      <c r="Q14644" s="0" t="n">
        <f aca="false">J14644*P14644+ROW()*0.00000001</f>
        <v>0.03014644</v>
      </c>
    </row>
    <row r="14645" customFormat="false" ht="15" hidden="false" customHeight="false" outlineLevel="0" collapsed="false">
      <c r="A14645" s="0" t="s">
        <v>10626</v>
      </c>
      <c r="B14645" s="0" t="s">
        <v>164</v>
      </c>
      <c r="C14645" s="0" t="n">
        <v>2012</v>
      </c>
      <c r="D14645" s="0" t="s">
        <v>71</v>
      </c>
      <c r="E14645" s="0" t="s">
        <v>10489</v>
      </c>
      <c r="F14645" s="0" t="n">
        <v>0</v>
      </c>
      <c r="G14645" s="0" t="n">
        <v>0</v>
      </c>
      <c r="H14645" s="0" t="n">
        <v>0.03</v>
      </c>
      <c r="I14645" s="0" t="n">
        <v>0</v>
      </c>
      <c r="J14645" s="0" t="n">
        <v>0.03</v>
      </c>
      <c r="N14645" s="0" t="s">
        <v>74</v>
      </c>
      <c r="P14645" s="0" t="n">
        <f aca="false">IF(AND(OR(Dashboard!$B$5="All",D14645=Dashboard!$B$5),OR(Dashboard!$D$5="All",N14645=Dashboard!$D$5),OR(AND(C14645&lt;&gt;"",C14645&gt;=Dashboard!$F$5,C14645&lt;=Dashboard!$H$5),AND(C14645="",Dashboard!$F$5&lt;=1980,Dashboard!$H$5&gt;=2016))),1,0)</f>
        <v>1</v>
      </c>
      <c r="Q14645" s="0" t="n">
        <f aca="false">J14645*P14645+ROW()*0.00000001</f>
        <v>0.03014645</v>
      </c>
    </row>
    <row r="14646" customFormat="false" ht="15" hidden="false" customHeight="false" outlineLevel="0" collapsed="false">
      <c r="A14646" s="0" t="s">
        <v>10627</v>
      </c>
      <c r="B14646" s="0" t="s">
        <v>152</v>
      </c>
      <c r="C14646" s="0" t="n">
        <v>2008</v>
      </c>
      <c r="D14646" s="0" t="s">
        <v>41</v>
      </c>
      <c r="E14646" s="0" t="s">
        <v>160</v>
      </c>
      <c r="F14646" s="0" t="n">
        <v>0</v>
      </c>
      <c r="G14646" s="0" t="n">
        <v>0.02</v>
      </c>
      <c r="H14646" s="0" t="n">
        <v>0</v>
      </c>
      <c r="I14646" s="0" t="n">
        <v>0</v>
      </c>
      <c r="J14646" s="0" t="n">
        <v>0.03</v>
      </c>
      <c r="K14646" s="0" t="n">
        <v>83</v>
      </c>
      <c r="L14646" s="0" t="n">
        <v>8.2</v>
      </c>
      <c r="M14646" s="0" t="s">
        <v>36</v>
      </c>
      <c r="N14646" s="0" t="s">
        <v>152</v>
      </c>
      <c r="O14646" s="0" t="s">
        <v>42</v>
      </c>
      <c r="P14646" s="0" t="n">
        <f aca="false">IF(AND(OR(Dashboard!$B$5="All",D14646=Dashboard!$B$5),OR(Dashboard!$D$5="All",N14646=Dashboard!$D$5),OR(AND(C14646&lt;&gt;"",C14646&gt;=Dashboard!$F$5,C14646&lt;=Dashboard!$H$5),AND(C14646="",Dashboard!$F$5&lt;=1980,Dashboard!$H$5&gt;=2016))),1,0)</f>
        <v>1</v>
      </c>
      <c r="Q14646" s="0" t="n">
        <f aca="false">J14646*P14646+ROW()*0.00000001</f>
        <v>0.03014646</v>
      </c>
    </row>
    <row r="14647" customFormat="false" ht="15" hidden="false" customHeight="false" outlineLevel="0" collapsed="false">
      <c r="A14647" s="0" t="s">
        <v>10628</v>
      </c>
      <c r="B14647" s="0" t="s">
        <v>70</v>
      </c>
      <c r="C14647" s="0" t="n">
        <v>2006</v>
      </c>
      <c r="D14647" s="0" t="s">
        <v>52</v>
      </c>
      <c r="E14647" s="0" t="s">
        <v>220</v>
      </c>
      <c r="F14647" s="0" t="n">
        <v>0</v>
      </c>
      <c r="G14647" s="0" t="n">
        <v>0</v>
      </c>
      <c r="H14647" s="0" t="n">
        <v>0.03</v>
      </c>
      <c r="I14647" s="0" t="n">
        <v>0</v>
      </c>
      <c r="J14647" s="0" t="n">
        <v>0.03</v>
      </c>
      <c r="N14647" s="0" t="s">
        <v>74</v>
      </c>
      <c r="P14647" s="0" t="n">
        <f aca="false">IF(AND(OR(Dashboard!$B$5="All",D14647=Dashboard!$B$5),OR(Dashboard!$D$5="All",N14647=Dashboard!$D$5),OR(AND(C14647&lt;&gt;"",C14647&gt;=Dashboard!$F$5,C14647&lt;=Dashboard!$H$5),AND(C14647="",Dashboard!$F$5&lt;=1980,Dashboard!$H$5&gt;=2016))),1,0)</f>
        <v>1</v>
      </c>
      <c r="Q14647" s="0" t="n">
        <f aca="false">J14647*P14647+ROW()*0.00000001</f>
        <v>0.03014647</v>
      </c>
    </row>
    <row r="14648" customFormat="false" ht="15" hidden="false" customHeight="false" outlineLevel="0" collapsed="false">
      <c r="A14648" s="0" t="s">
        <v>10629</v>
      </c>
      <c r="B14648" s="0" t="s">
        <v>164</v>
      </c>
      <c r="C14648" s="0" t="n">
        <v>2009</v>
      </c>
      <c r="D14648" s="0" t="s">
        <v>114</v>
      </c>
      <c r="E14648" s="0" t="s">
        <v>220</v>
      </c>
      <c r="F14648" s="0" t="n">
        <v>0</v>
      </c>
      <c r="G14648" s="0" t="n">
        <v>0</v>
      </c>
      <c r="H14648" s="0" t="n">
        <v>0.03</v>
      </c>
      <c r="I14648" s="0" t="n">
        <v>0</v>
      </c>
      <c r="J14648" s="0" t="n">
        <v>0.03</v>
      </c>
      <c r="N14648" s="0" t="s">
        <v>74</v>
      </c>
      <c r="P14648" s="0" t="n">
        <f aca="false">IF(AND(OR(Dashboard!$B$5="All",D14648=Dashboard!$B$5),OR(Dashboard!$D$5="All",N14648=Dashboard!$D$5),OR(AND(C14648&lt;&gt;"",C14648&gt;=Dashboard!$F$5,C14648&lt;=Dashboard!$H$5),AND(C14648="",Dashboard!$F$5&lt;=1980,Dashboard!$H$5&gt;=2016))),1,0)</f>
        <v>1</v>
      </c>
      <c r="Q14648" s="0" t="n">
        <f aca="false">J14648*P14648+ROW()*0.00000001</f>
        <v>0.03014648</v>
      </c>
    </row>
    <row r="14649" customFormat="false" ht="15" hidden="false" customHeight="false" outlineLevel="0" collapsed="false">
      <c r="A14649" s="0" t="s">
        <v>3034</v>
      </c>
      <c r="B14649" s="0" t="s">
        <v>152</v>
      </c>
      <c r="C14649" s="0" t="n">
        <v>2014</v>
      </c>
      <c r="D14649" s="0" t="s">
        <v>46</v>
      </c>
      <c r="E14649" s="0" t="s">
        <v>157</v>
      </c>
      <c r="F14649" s="0" t="n">
        <v>0</v>
      </c>
      <c r="G14649" s="0" t="n">
        <v>0.03</v>
      </c>
      <c r="H14649" s="0" t="n">
        <v>0</v>
      </c>
      <c r="I14649" s="0" t="n">
        <v>0</v>
      </c>
      <c r="J14649" s="0" t="n">
        <v>0.03</v>
      </c>
      <c r="K14649" s="0" t="n">
        <v>73</v>
      </c>
      <c r="L14649" s="0" t="n">
        <v>6.9</v>
      </c>
      <c r="M14649" s="0" t="s">
        <v>73</v>
      </c>
      <c r="N14649" s="0" t="s">
        <v>152</v>
      </c>
      <c r="O14649" s="0" t="s">
        <v>37</v>
      </c>
      <c r="P14649" s="0" t="n">
        <f aca="false">IF(AND(OR(Dashboard!$B$5="All",D14649=Dashboard!$B$5),OR(Dashboard!$D$5="All",N14649=Dashboard!$D$5),OR(AND(C14649&lt;&gt;"",C14649&gt;=Dashboard!$F$5,C14649&lt;=Dashboard!$H$5),AND(C14649="",Dashboard!$F$5&lt;=1980,Dashboard!$H$5&gt;=2016))),1,0)</f>
        <v>1</v>
      </c>
      <c r="Q14649" s="0" t="n">
        <f aca="false">J14649*P14649+ROW()*0.00000001</f>
        <v>0.03014649</v>
      </c>
    </row>
    <row r="14650" customFormat="false" ht="15" hidden="false" customHeight="false" outlineLevel="0" collapsed="false">
      <c r="A14650" s="0" t="s">
        <v>6891</v>
      </c>
      <c r="B14650" s="0" t="s">
        <v>164</v>
      </c>
      <c r="C14650" s="0" t="n">
        <v>2007</v>
      </c>
      <c r="D14650" s="0" t="s">
        <v>34</v>
      </c>
      <c r="E14650" s="0" t="s">
        <v>89</v>
      </c>
      <c r="F14650" s="0" t="n">
        <v>0.03</v>
      </c>
      <c r="G14650" s="0" t="n">
        <v>0</v>
      </c>
      <c r="H14650" s="0" t="n">
        <v>0</v>
      </c>
      <c r="I14650" s="0" t="n">
        <v>0</v>
      </c>
      <c r="J14650" s="0" t="n">
        <v>0.03</v>
      </c>
      <c r="K14650" s="0" t="n">
        <v>75</v>
      </c>
      <c r="L14650" s="0" t="n">
        <v>7.5</v>
      </c>
      <c r="M14650" s="0" t="s">
        <v>36</v>
      </c>
      <c r="N14650" s="0" t="s">
        <v>74</v>
      </c>
      <c r="O14650" s="0" t="s">
        <v>37</v>
      </c>
      <c r="P14650" s="0" t="n">
        <f aca="false">IF(AND(OR(Dashboard!$B$5="All",D14650=Dashboard!$B$5),OR(Dashboard!$D$5="All",N14650=Dashboard!$D$5),OR(AND(C14650&lt;&gt;"",C14650&gt;=Dashboard!$F$5,C14650&lt;=Dashboard!$H$5),AND(C14650="",Dashboard!$F$5&lt;=1980,Dashboard!$H$5&gt;=2016))),1,0)</f>
        <v>1</v>
      </c>
      <c r="Q14650" s="0" t="n">
        <f aca="false">J14650*P14650+ROW()*0.00000001</f>
        <v>0.0301465</v>
      </c>
    </row>
    <row r="14651" customFormat="false" ht="15" hidden="false" customHeight="false" outlineLevel="0" collapsed="false">
      <c r="A14651" s="0" t="s">
        <v>10630</v>
      </c>
      <c r="B14651" s="0" t="s">
        <v>152</v>
      </c>
      <c r="C14651" s="0" t="n">
        <v>2008</v>
      </c>
      <c r="D14651" s="0" t="s">
        <v>246</v>
      </c>
      <c r="E14651" s="0" t="s">
        <v>2010</v>
      </c>
      <c r="F14651" s="0" t="n">
        <v>0</v>
      </c>
      <c r="G14651" s="0" t="n">
        <v>0.02</v>
      </c>
      <c r="H14651" s="0" t="n">
        <v>0</v>
      </c>
      <c r="I14651" s="0" t="n">
        <v>0</v>
      </c>
      <c r="J14651" s="0" t="n">
        <v>0.03</v>
      </c>
      <c r="K14651" s="0" t="n">
        <v>87</v>
      </c>
      <c r="L14651" s="0" t="n">
        <v>8.2</v>
      </c>
      <c r="M14651" s="0" t="s">
        <v>103</v>
      </c>
      <c r="N14651" s="0" t="s">
        <v>152</v>
      </c>
      <c r="O14651" s="0" t="s">
        <v>42</v>
      </c>
      <c r="P14651" s="0" t="n">
        <f aca="false">IF(AND(OR(Dashboard!$B$5="All",D14651=Dashboard!$B$5),OR(Dashboard!$D$5="All",N14651=Dashboard!$D$5),OR(AND(C14651&lt;&gt;"",C14651&gt;=Dashboard!$F$5,C14651&lt;=Dashboard!$H$5),AND(C14651="",Dashboard!$F$5&lt;=1980,Dashboard!$H$5&gt;=2016))),1,0)</f>
        <v>1</v>
      </c>
      <c r="Q14651" s="0" t="n">
        <f aca="false">J14651*P14651+ROW()*0.00000001</f>
        <v>0.03014651</v>
      </c>
    </row>
    <row r="14652" customFormat="false" ht="15" hidden="false" customHeight="false" outlineLevel="0" collapsed="false">
      <c r="A14652" s="0" t="s">
        <v>10631</v>
      </c>
      <c r="B14652" s="0" t="s">
        <v>851</v>
      </c>
      <c r="C14652" s="0" t="n">
        <v>2015</v>
      </c>
      <c r="D14652" s="0" t="s">
        <v>46</v>
      </c>
      <c r="E14652" s="0" t="s">
        <v>7521</v>
      </c>
      <c r="F14652" s="0" t="n">
        <v>0</v>
      </c>
      <c r="G14652" s="0" t="n">
        <v>0</v>
      </c>
      <c r="H14652" s="0" t="n">
        <v>0.03</v>
      </c>
      <c r="I14652" s="0" t="n">
        <v>0</v>
      </c>
      <c r="J14652" s="0" t="n">
        <v>0.03</v>
      </c>
      <c r="N14652" s="0" t="s">
        <v>74</v>
      </c>
      <c r="P14652" s="0" t="n">
        <f aca="false">IF(AND(OR(Dashboard!$B$5="All",D14652=Dashboard!$B$5),OR(Dashboard!$D$5="All",N14652=Dashboard!$D$5),OR(AND(C14652&lt;&gt;"",C14652&gt;=Dashboard!$F$5,C14652&lt;=Dashboard!$H$5),AND(C14652="",Dashboard!$F$5&lt;=1980,Dashboard!$H$5&gt;=2016))),1,0)</f>
        <v>1</v>
      </c>
      <c r="Q14652" s="0" t="n">
        <f aca="false">J14652*P14652+ROW()*0.00000001</f>
        <v>0.03014652</v>
      </c>
    </row>
    <row r="14653" customFormat="false" ht="15" hidden="false" customHeight="false" outlineLevel="0" collapsed="false">
      <c r="A14653" s="0" t="s">
        <v>5487</v>
      </c>
      <c r="B14653" s="0" t="s">
        <v>64</v>
      </c>
      <c r="C14653" s="0" t="n">
        <v>2011</v>
      </c>
      <c r="D14653" s="0" t="s">
        <v>114</v>
      </c>
      <c r="E14653" s="0" t="s">
        <v>3305</v>
      </c>
      <c r="F14653" s="0" t="n">
        <v>0.01</v>
      </c>
      <c r="G14653" s="0" t="n">
        <v>0.02</v>
      </c>
      <c r="H14653" s="0" t="n">
        <v>0</v>
      </c>
      <c r="I14653" s="0" t="n">
        <v>0</v>
      </c>
      <c r="J14653" s="0" t="n">
        <v>0.03</v>
      </c>
      <c r="K14653" s="0" t="n">
        <v>83</v>
      </c>
      <c r="L14653" s="0" t="n">
        <v>7.7</v>
      </c>
      <c r="N14653" s="0" t="s">
        <v>66</v>
      </c>
      <c r="O14653" s="0" t="s">
        <v>42</v>
      </c>
      <c r="P14653" s="0" t="n">
        <f aca="false">IF(AND(OR(Dashboard!$B$5="All",D14653=Dashboard!$B$5),OR(Dashboard!$D$5="All",N14653=Dashboard!$D$5),OR(AND(C14653&lt;&gt;"",C14653&gt;=Dashboard!$F$5,C14653&lt;=Dashboard!$H$5),AND(C14653="",Dashboard!$F$5&lt;=1980,Dashboard!$H$5&gt;=2016))),1,0)</f>
        <v>1</v>
      </c>
      <c r="Q14653" s="0" t="n">
        <f aca="false">J14653*P14653+ROW()*0.00000001</f>
        <v>0.03014653</v>
      </c>
    </row>
    <row r="14654" customFormat="false" ht="15" hidden="false" customHeight="false" outlineLevel="0" collapsed="false">
      <c r="A14654" s="0" t="s">
        <v>10632</v>
      </c>
      <c r="B14654" s="0" t="s">
        <v>97</v>
      </c>
      <c r="C14654" s="0" t="n">
        <v>2014</v>
      </c>
      <c r="D14654" s="0" t="s">
        <v>52</v>
      </c>
      <c r="E14654" s="0" t="s">
        <v>328</v>
      </c>
      <c r="F14654" s="0" t="n">
        <v>0</v>
      </c>
      <c r="G14654" s="0" t="n">
        <v>0</v>
      </c>
      <c r="H14654" s="0" t="n">
        <v>0.03</v>
      </c>
      <c r="I14654" s="0" t="n">
        <v>0</v>
      </c>
      <c r="J14654" s="0" t="n">
        <v>0.03</v>
      </c>
      <c r="N14654" s="0" t="s">
        <v>35</v>
      </c>
      <c r="P14654" s="0" t="n">
        <f aca="false">IF(AND(OR(Dashboard!$B$5="All",D14654=Dashboard!$B$5),OR(Dashboard!$D$5="All",N14654=Dashboard!$D$5),OR(AND(C14654&lt;&gt;"",C14654&gt;=Dashboard!$F$5,C14654&lt;=Dashboard!$H$5),AND(C14654="",Dashboard!$F$5&lt;=1980,Dashboard!$H$5&gt;=2016))),1,0)</f>
        <v>1</v>
      </c>
      <c r="Q14654" s="0" t="n">
        <f aca="false">J14654*P14654+ROW()*0.00000001</f>
        <v>0.03014654</v>
      </c>
    </row>
    <row r="14655" customFormat="false" ht="15" hidden="false" customHeight="false" outlineLevel="0" collapsed="false">
      <c r="A14655" s="0" t="s">
        <v>10633</v>
      </c>
      <c r="B14655" s="0" t="s">
        <v>50</v>
      </c>
      <c r="C14655" s="0" t="n">
        <v>2009</v>
      </c>
      <c r="D14655" s="0" t="s">
        <v>71</v>
      </c>
      <c r="E14655" s="0" t="s">
        <v>157</v>
      </c>
      <c r="F14655" s="0" t="n">
        <v>0</v>
      </c>
      <c r="G14655" s="0" t="n">
        <v>0</v>
      </c>
      <c r="H14655" s="0" t="n">
        <v>0.03</v>
      </c>
      <c r="I14655" s="0" t="n">
        <v>0</v>
      </c>
      <c r="J14655" s="0" t="n">
        <v>0.03</v>
      </c>
      <c r="N14655" s="0" t="s">
        <v>35</v>
      </c>
      <c r="P14655" s="0" t="n">
        <f aca="false">IF(AND(OR(Dashboard!$B$5="All",D14655=Dashboard!$B$5),OR(Dashboard!$D$5="All",N14655=Dashboard!$D$5),OR(AND(C14655&lt;&gt;"",C14655&gt;=Dashboard!$F$5,C14655&lt;=Dashboard!$H$5),AND(C14655="",Dashboard!$F$5&lt;=1980,Dashboard!$H$5&gt;=2016))),1,0)</f>
        <v>1</v>
      </c>
      <c r="Q14655" s="0" t="n">
        <f aca="false">J14655*P14655+ROW()*0.00000001</f>
        <v>0.03014655</v>
      </c>
    </row>
    <row r="14656" customFormat="false" ht="15" hidden="false" customHeight="false" outlineLevel="0" collapsed="false">
      <c r="A14656" s="0" t="s">
        <v>517</v>
      </c>
      <c r="B14656" s="0" t="s">
        <v>152</v>
      </c>
      <c r="C14656" s="0" t="n">
        <v>2012</v>
      </c>
      <c r="D14656" s="0" t="s">
        <v>34</v>
      </c>
      <c r="E14656" s="0" t="s">
        <v>72</v>
      </c>
      <c r="F14656" s="0" t="n">
        <v>0</v>
      </c>
      <c r="G14656" s="0" t="n">
        <v>0.02</v>
      </c>
      <c r="H14656" s="0" t="n">
        <v>0</v>
      </c>
      <c r="I14656" s="0" t="n">
        <v>0</v>
      </c>
      <c r="J14656" s="0" t="n">
        <v>0.03</v>
      </c>
      <c r="K14656" s="0" t="n">
        <v>90</v>
      </c>
      <c r="L14656" s="0" t="n">
        <v>6.8</v>
      </c>
      <c r="M14656" s="0" t="s">
        <v>36</v>
      </c>
      <c r="N14656" s="0" t="s">
        <v>152</v>
      </c>
      <c r="O14656" s="0" t="s">
        <v>42</v>
      </c>
      <c r="P14656" s="0" t="n">
        <f aca="false">IF(AND(OR(Dashboard!$B$5="All",D14656=Dashboard!$B$5),OR(Dashboard!$D$5="All",N14656=Dashboard!$D$5),OR(AND(C14656&lt;&gt;"",C14656&gt;=Dashboard!$F$5,C14656&lt;=Dashboard!$H$5),AND(C14656="",Dashboard!$F$5&lt;=1980,Dashboard!$H$5&gt;=2016))),1,0)</f>
        <v>1</v>
      </c>
      <c r="Q14656" s="0" t="n">
        <f aca="false">J14656*P14656+ROW()*0.00000001</f>
        <v>0.03014656</v>
      </c>
    </row>
    <row r="14657" customFormat="false" ht="15" hidden="false" customHeight="false" outlineLevel="0" collapsed="false">
      <c r="A14657" s="0" t="s">
        <v>406</v>
      </c>
      <c r="B14657" s="0" t="s">
        <v>152</v>
      </c>
      <c r="C14657" s="0" t="n">
        <v>2007</v>
      </c>
      <c r="D14657" s="0" t="s">
        <v>71</v>
      </c>
      <c r="E14657" s="0" t="s">
        <v>124</v>
      </c>
      <c r="F14657" s="0" t="n">
        <v>0</v>
      </c>
      <c r="G14657" s="0" t="n">
        <v>0.02</v>
      </c>
      <c r="H14657" s="0" t="n">
        <v>0</v>
      </c>
      <c r="I14657" s="0" t="n">
        <v>0</v>
      </c>
      <c r="J14657" s="0" t="n">
        <v>0.03</v>
      </c>
      <c r="K14657" s="0" t="n">
        <v>76</v>
      </c>
      <c r="L14657" s="0" t="n">
        <v>7.4</v>
      </c>
      <c r="M14657" s="0" t="s">
        <v>73</v>
      </c>
      <c r="N14657" s="0" t="s">
        <v>152</v>
      </c>
      <c r="O14657" s="0" t="s">
        <v>37</v>
      </c>
      <c r="P14657" s="0" t="n">
        <f aca="false">IF(AND(OR(Dashboard!$B$5="All",D14657=Dashboard!$B$5),OR(Dashboard!$D$5="All",N14657=Dashboard!$D$5),OR(AND(C14657&lt;&gt;"",C14657&gt;=Dashboard!$F$5,C14657&lt;=Dashboard!$H$5),AND(C14657="",Dashboard!$F$5&lt;=1980,Dashboard!$H$5&gt;=2016))),1,0)</f>
        <v>1</v>
      </c>
      <c r="Q14657" s="0" t="n">
        <f aca="false">J14657*P14657+ROW()*0.00000001</f>
        <v>0.03014657</v>
      </c>
    </row>
    <row r="14658" customFormat="false" ht="15" hidden="false" customHeight="false" outlineLevel="0" collapsed="false">
      <c r="A14658" s="0" t="s">
        <v>10634</v>
      </c>
      <c r="B14658" s="0" t="s">
        <v>76</v>
      </c>
      <c r="C14658" s="0" t="n">
        <v>2005</v>
      </c>
      <c r="D14658" s="0" t="s">
        <v>56</v>
      </c>
      <c r="E14658" s="0" t="s">
        <v>328</v>
      </c>
      <c r="F14658" s="0" t="n">
        <v>0.01</v>
      </c>
      <c r="G14658" s="0" t="n">
        <v>0.01</v>
      </c>
      <c r="H14658" s="0" t="n">
        <v>0</v>
      </c>
      <c r="I14658" s="0" t="n">
        <v>0</v>
      </c>
      <c r="J14658" s="0" t="n">
        <v>0.03</v>
      </c>
      <c r="K14658" s="0" t="n">
        <v>48</v>
      </c>
      <c r="M14658" s="0" t="s">
        <v>125</v>
      </c>
      <c r="N14658" s="0" t="s">
        <v>74</v>
      </c>
      <c r="O14658" s="0" t="s">
        <v>177</v>
      </c>
      <c r="P14658" s="0" t="n">
        <f aca="false">IF(AND(OR(Dashboard!$B$5="All",D14658=Dashboard!$B$5),OR(Dashboard!$D$5="All",N14658=Dashboard!$D$5),OR(AND(C14658&lt;&gt;"",C14658&gt;=Dashboard!$F$5,C14658&lt;=Dashboard!$H$5),AND(C14658="",Dashboard!$F$5&lt;=1980,Dashboard!$H$5&gt;=2016))),1,0)</f>
        <v>1</v>
      </c>
      <c r="Q14658" s="0" t="n">
        <f aca="false">J14658*P14658+ROW()*0.00000001</f>
        <v>0.03014658</v>
      </c>
    </row>
    <row r="14659" customFormat="false" ht="15" hidden="false" customHeight="false" outlineLevel="0" collapsed="false">
      <c r="A14659" s="0" t="s">
        <v>1194</v>
      </c>
      <c r="B14659" s="0" t="s">
        <v>152</v>
      </c>
      <c r="C14659" s="0" t="n">
        <v>2008</v>
      </c>
      <c r="D14659" s="0" t="s">
        <v>71</v>
      </c>
      <c r="E14659" s="0" t="s">
        <v>91</v>
      </c>
      <c r="F14659" s="0" t="n">
        <v>0.01</v>
      </c>
      <c r="G14659" s="0" t="n">
        <v>0.01</v>
      </c>
      <c r="H14659" s="0" t="n">
        <v>0</v>
      </c>
      <c r="I14659" s="0" t="n">
        <v>0</v>
      </c>
      <c r="J14659" s="0" t="n">
        <v>0.03</v>
      </c>
      <c r="K14659" s="0" t="n">
        <v>70</v>
      </c>
      <c r="L14659" s="0" t="n">
        <v>6.3</v>
      </c>
      <c r="M14659" s="0" t="s">
        <v>103</v>
      </c>
      <c r="N14659" s="0" t="s">
        <v>152</v>
      </c>
      <c r="O14659" s="0" t="s">
        <v>67</v>
      </c>
      <c r="P14659" s="0" t="n">
        <f aca="false">IF(AND(OR(Dashboard!$B$5="All",D14659=Dashboard!$B$5),OR(Dashboard!$D$5="All",N14659=Dashboard!$D$5),OR(AND(C14659&lt;&gt;"",C14659&gt;=Dashboard!$F$5,C14659&lt;=Dashboard!$H$5),AND(C14659="",Dashboard!$F$5&lt;=1980,Dashboard!$H$5&gt;=2016))),1,0)</f>
        <v>1</v>
      </c>
      <c r="Q14659" s="0" t="n">
        <f aca="false">J14659*P14659+ROW()*0.00000001</f>
        <v>0.03014659</v>
      </c>
    </row>
    <row r="14660" customFormat="false" ht="15" hidden="false" customHeight="false" outlineLevel="0" collapsed="false">
      <c r="A14660" s="0" t="s">
        <v>10635</v>
      </c>
      <c r="B14660" s="0" t="s">
        <v>50</v>
      </c>
      <c r="C14660" s="0" t="n">
        <v>2007</v>
      </c>
      <c r="D14660" s="0" t="s">
        <v>71</v>
      </c>
      <c r="E14660" s="0" t="s">
        <v>328</v>
      </c>
      <c r="F14660" s="0" t="n">
        <v>0</v>
      </c>
      <c r="G14660" s="0" t="n">
        <v>0</v>
      </c>
      <c r="H14660" s="0" t="n">
        <v>0.03</v>
      </c>
      <c r="I14660" s="0" t="n">
        <v>0</v>
      </c>
      <c r="J14660" s="0" t="n">
        <v>0.03</v>
      </c>
      <c r="N14660" s="0" t="s">
        <v>35</v>
      </c>
      <c r="P14660" s="0" t="n">
        <f aca="false">IF(AND(OR(Dashboard!$B$5="All",D14660=Dashboard!$B$5),OR(Dashboard!$D$5="All",N14660=Dashboard!$D$5),OR(AND(C14660&lt;&gt;"",C14660&gt;=Dashboard!$F$5,C14660&lt;=Dashboard!$H$5),AND(C14660="",Dashboard!$F$5&lt;=1980,Dashboard!$H$5&gt;=2016))),1,0)</f>
        <v>1</v>
      </c>
      <c r="Q14660" s="0" t="n">
        <f aca="false">J14660*P14660+ROW()*0.00000001</f>
        <v>0.0301466</v>
      </c>
    </row>
    <row r="14661" customFormat="false" ht="15" hidden="false" customHeight="false" outlineLevel="0" collapsed="false">
      <c r="A14661" s="0" t="s">
        <v>10636</v>
      </c>
      <c r="B14661" s="0" t="s">
        <v>164</v>
      </c>
      <c r="C14661" s="0" t="n">
        <v>2013</v>
      </c>
      <c r="D14661" s="0" t="s">
        <v>52</v>
      </c>
      <c r="E14661" s="0" t="s">
        <v>9087</v>
      </c>
      <c r="F14661" s="0" t="n">
        <v>0</v>
      </c>
      <c r="G14661" s="0" t="n">
        <v>0</v>
      </c>
      <c r="H14661" s="0" t="n">
        <v>0.03</v>
      </c>
      <c r="I14661" s="0" t="n">
        <v>0</v>
      </c>
      <c r="J14661" s="0" t="n">
        <v>0.03</v>
      </c>
      <c r="N14661" s="0" t="s">
        <v>74</v>
      </c>
      <c r="P14661" s="0" t="n">
        <f aca="false">IF(AND(OR(Dashboard!$B$5="All",D14661=Dashboard!$B$5),OR(Dashboard!$D$5="All",N14661=Dashboard!$D$5),OR(AND(C14661&lt;&gt;"",C14661&gt;=Dashboard!$F$5,C14661&lt;=Dashboard!$H$5),AND(C14661="",Dashboard!$F$5&lt;=1980,Dashboard!$H$5&gt;=2016))),1,0)</f>
        <v>1</v>
      </c>
      <c r="Q14661" s="0" t="n">
        <f aca="false">J14661*P14661+ROW()*0.00000001</f>
        <v>0.03014661</v>
      </c>
    </row>
    <row r="14662" customFormat="false" ht="15" hidden="false" customHeight="false" outlineLevel="0" collapsed="false">
      <c r="A14662" s="0" t="s">
        <v>8098</v>
      </c>
      <c r="B14662" s="0" t="s">
        <v>172</v>
      </c>
      <c r="C14662" s="0" t="n">
        <v>2016</v>
      </c>
      <c r="D14662" s="0" t="s">
        <v>114</v>
      </c>
      <c r="E14662" s="0" t="s">
        <v>3305</v>
      </c>
      <c r="F14662" s="0" t="n">
        <v>0.02</v>
      </c>
      <c r="G14662" s="0" t="n">
        <v>0.01</v>
      </c>
      <c r="H14662" s="0" t="n">
        <v>0</v>
      </c>
      <c r="I14662" s="0" t="n">
        <v>0</v>
      </c>
      <c r="J14662" s="0" t="n">
        <v>0.03</v>
      </c>
      <c r="L14662" s="0" t="n">
        <v>4.3</v>
      </c>
      <c r="M14662" s="0" t="s">
        <v>73</v>
      </c>
      <c r="N14662" s="0" t="s">
        <v>66</v>
      </c>
      <c r="P14662" s="0" t="n">
        <f aca="false">IF(AND(OR(Dashboard!$B$5="All",D14662=Dashboard!$B$5),OR(Dashboard!$D$5="All",N14662=Dashboard!$D$5),OR(AND(C14662&lt;&gt;"",C14662&gt;=Dashboard!$F$5,C14662&lt;=Dashboard!$H$5),AND(C14662="",Dashboard!$F$5&lt;=1980,Dashboard!$H$5&gt;=2016))),1,0)</f>
        <v>1</v>
      </c>
      <c r="Q14662" s="0" t="n">
        <f aca="false">J14662*P14662+ROW()*0.00000001</f>
        <v>0.03014662</v>
      </c>
    </row>
    <row r="14663" customFormat="false" ht="15" hidden="false" customHeight="false" outlineLevel="0" collapsed="false">
      <c r="A14663" s="0" t="s">
        <v>5172</v>
      </c>
      <c r="B14663" s="0" t="s">
        <v>144</v>
      </c>
      <c r="C14663" s="0" t="n">
        <v>2003</v>
      </c>
      <c r="D14663" s="0" t="s">
        <v>16</v>
      </c>
      <c r="E14663" s="0" t="s">
        <v>3332</v>
      </c>
      <c r="F14663" s="0" t="n">
        <v>0.02</v>
      </c>
      <c r="G14663" s="0" t="n">
        <v>0.01</v>
      </c>
      <c r="H14663" s="0" t="n">
        <v>0</v>
      </c>
      <c r="I14663" s="0" t="n">
        <v>0</v>
      </c>
      <c r="J14663" s="0" t="n">
        <v>0.03</v>
      </c>
      <c r="N14663" s="0" t="s">
        <v>66</v>
      </c>
      <c r="P14663" s="0" t="n">
        <f aca="false">IF(AND(OR(Dashboard!$B$5="All",D14663=Dashboard!$B$5),OR(Dashboard!$D$5="All",N14663=Dashboard!$D$5),OR(AND(C14663&lt;&gt;"",C14663&gt;=Dashboard!$F$5,C14663&lt;=Dashboard!$H$5),AND(C14663="",Dashboard!$F$5&lt;=1980,Dashboard!$H$5&gt;=2016))),1,0)</f>
        <v>1</v>
      </c>
      <c r="Q14663" s="0" t="n">
        <f aca="false">J14663*P14663+ROW()*0.00000001</f>
        <v>0.03014663</v>
      </c>
    </row>
    <row r="14664" customFormat="false" ht="15" hidden="false" customHeight="false" outlineLevel="0" collapsed="false">
      <c r="A14664" s="0" t="s">
        <v>10637</v>
      </c>
      <c r="B14664" s="0" t="s">
        <v>50</v>
      </c>
      <c r="C14664" s="0" t="n">
        <v>2007</v>
      </c>
      <c r="D14664" s="0" t="s">
        <v>48</v>
      </c>
      <c r="E14664" s="0" t="s">
        <v>8928</v>
      </c>
      <c r="F14664" s="0" t="n">
        <v>0</v>
      </c>
      <c r="G14664" s="0" t="n">
        <v>0.03</v>
      </c>
      <c r="H14664" s="0" t="n">
        <v>0</v>
      </c>
      <c r="I14664" s="0" t="n">
        <v>0</v>
      </c>
      <c r="J14664" s="0" t="n">
        <v>0.03</v>
      </c>
      <c r="N14664" s="0" t="s">
        <v>35</v>
      </c>
      <c r="P14664" s="0" t="n">
        <f aca="false">IF(AND(OR(Dashboard!$B$5="All",D14664=Dashboard!$B$5),OR(Dashboard!$D$5="All",N14664=Dashboard!$D$5),OR(AND(C14664&lt;&gt;"",C14664&gt;=Dashboard!$F$5,C14664&lt;=Dashboard!$H$5),AND(C14664="",Dashboard!$F$5&lt;=1980,Dashboard!$H$5&gt;=2016))),1,0)</f>
        <v>1</v>
      </c>
      <c r="Q14664" s="0" t="n">
        <f aca="false">J14664*P14664+ROW()*0.00000001</f>
        <v>0.03014664</v>
      </c>
    </row>
    <row r="14665" customFormat="false" ht="15" hidden="false" customHeight="false" outlineLevel="0" collapsed="false">
      <c r="A14665" s="0" t="s">
        <v>10638</v>
      </c>
      <c r="B14665" s="0" t="s">
        <v>117</v>
      </c>
      <c r="C14665" s="0" t="n">
        <v>1996</v>
      </c>
      <c r="D14665" s="0" t="s">
        <v>71</v>
      </c>
      <c r="E14665" s="0" t="s">
        <v>229</v>
      </c>
      <c r="F14665" s="0" t="n">
        <v>0.02</v>
      </c>
      <c r="G14665" s="0" t="n">
        <v>0.01</v>
      </c>
      <c r="H14665" s="0" t="n">
        <v>0</v>
      </c>
      <c r="I14665" s="0" t="n">
        <v>0</v>
      </c>
      <c r="J14665" s="0" t="n">
        <v>0.03</v>
      </c>
      <c r="N14665" s="0" t="s">
        <v>74</v>
      </c>
      <c r="P14665" s="0" t="n">
        <f aca="false">IF(AND(OR(Dashboard!$B$5="All",D14665=Dashboard!$B$5),OR(Dashboard!$D$5="All",N14665=Dashboard!$D$5),OR(AND(C14665&lt;&gt;"",C14665&gt;=Dashboard!$F$5,C14665&lt;=Dashboard!$H$5),AND(C14665="",Dashboard!$F$5&lt;=1980,Dashboard!$H$5&gt;=2016))),1,0)</f>
        <v>1</v>
      </c>
      <c r="Q14665" s="0" t="n">
        <f aca="false">J14665*P14665+ROW()*0.00000001</f>
        <v>0.03014665</v>
      </c>
    </row>
    <row r="14666" customFormat="false" ht="15" hidden="false" customHeight="false" outlineLevel="0" collapsed="false">
      <c r="A14666" s="0" t="s">
        <v>10639</v>
      </c>
      <c r="B14666" s="0" t="s">
        <v>50</v>
      </c>
      <c r="C14666" s="0" t="n">
        <v>2008</v>
      </c>
      <c r="D14666" s="0" t="s">
        <v>246</v>
      </c>
      <c r="E14666" s="0" t="s">
        <v>782</v>
      </c>
      <c r="F14666" s="0" t="n">
        <v>0</v>
      </c>
      <c r="G14666" s="0" t="n">
        <v>0</v>
      </c>
      <c r="H14666" s="0" t="n">
        <v>0.03</v>
      </c>
      <c r="I14666" s="0" t="n">
        <v>0</v>
      </c>
      <c r="J14666" s="0" t="n">
        <v>0.03</v>
      </c>
      <c r="N14666" s="0" t="s">
        <v>35</v>
      </c>
      <c r="P14666" s="0" t="n">
        <f aca="false">IF(AND(OR(Dashboard!$B$5="All",D14666=Dashboard!$B$5),OR(Dashboard!$D$5="All",N14666=Dashboard!$D$5),OR(AND(C14666&lt;&gt;"",C14666&gt;=Dashboard!$F$5,C14666&lt;=Dashboard!$H$5),AND(C14666="",Dashboard!$F$5&lt;=1980,Dashboard!$H$5&gt;=2016))),1,0)</f>
        <v>1</v>
      </c>
      <c r="Q14666" s="0" t="n">
        <f aca="false">J14666*P14666+ROW()*0.00000001</f>
        <v>0.03014666</v>
      </c>
    </row>
    <row r="14667" customFormat="false" ht="15" hidden="false" customHeight="false" outlineLevel="0" collapsed="false">
      <c r="A14667" s="0" t="s">
        <v>10640</v>
      </c>
      <c r="B14667" s="0" t="s">
        <v>144</v>
      </c>
      <c r="C14667" s="0" t="n">
        <v>2002</v>
      </c>
      <c r="D14667" s="0" t="s">
        <v>46</v>
      </c>
      <c r="E14667" s="0" t="s">
        <v>7418</v>
      </c>
      <c r="F14667" s="0" t="n">
        <v>0.02</v>
      </c>
      <c r="G14667" s="0" t="n">
        <v>0.01</v>
      </c>
      <c r="H14667" s="0" t="n">
        <v>0</v>
      </c>
      <c r="I14667" s="0" t="n">
        <v>0</v>
      </c>
      <c r="J14667" s="0" t="n">
        <v>0.03</v>
      </c>
      <c r="K14667" s="0" t="n">
        <v>44</v>
      </c>
      <c r="L14667" s="0" t="n">
        <v>7.2</v>
      </c>
      <c r="M14667" s="0" t="s">
        <v>103</v>
      </c>
      <c r="N14667" s="0" t="s">
        <v>66</v>
      </c>
      <c r="O14667" s="0" t="s">
        <v>177</v>
      </c>
      <c r="P14667" s="0" t="n">
        <f aca="false">IF(AND(OR(Dashboard!$B$5="All",D14667=Dashboard!$B$5),OR(Dashboard!$D$5="All",N14667=Dashboard!$D$5),OR(AND(C14667&lt;&gt;"",C14667&gt;=Dashboard!$F$5,C14667&lt;=Dashboard!$H$5),AND(C14667="",Dashboard!$F$5&lt;=1980,Dashboard!$H$5&gt;=2016))),1,0)</f>
        <v>1</v>
      </c>
      <c r="Q14667" s="0" t="n">
        <f aca="false">J14667*P14667+ROW()*0.00000001</f>
        <v>0.03014667</v>
      </c>
    </row>
    <row r="14668" customFormat="false" ht="15" hidden="false" customHeight="false" outlineLevel="0" collapsed="false">
      <c r="A14668" s="0" t="s">
        <v>6997</v>
      </c>
      <c r="B14668" s="0" t="s">
        <v>186</v>
      </c>
      <c r="C14668" s="0" t="n">
        <v>2003</v>
      </c>
      <c r="D14668" s="0" t="s">
        <v>41</v>
      </c>
      <c r="E14668" s="0" t="s">
        <v>142</v>
      </c>
      <c r="F14668" s="0" t="n">
        <v>0.02</v>
      </c>
      <c r="G14668" s="0" t="n">
        <v>0.01</v>
      </c>
      <c r="H14668" s="0" t="n">
        <v>0</v>
      </c>
      <c r="I14668" s="0" t="n">
        <v>0</v>
      </c>
      <c r="J14668" s="0" t="n">
        <v>0.03</v>
      </c>
      <c r="K14668" s="0" t="n">
        <v>54</v>
      </c>
      <c r="L14668" s="0" t="n">
        <v>6.6</v>
      </c>
      <c r="M14668" s="0" t="s">
        <v>36</v>
      </c>
      <c r="N14668" s="0" t="s">
        <v>35</v>
      </c>
      <c r="O14668" s="0" t="s">
        <v>53</v>
      </c>
      <c r="P14668" s="0" t="n">
        <f aca="false">IF(AND(OR(Dashboard!$B$5="All",D14668=Dashboard!$B$5),OR(Dashboard!$D$5="All",N14668=Dashboard!$D$5),OR(AND(C14668&lt;&gt;"",C14668&gt;=Dashboard!$F$5,C14668&lt;=Dashboard!$H$5),AND(C14668="",Dashboard!$F$5&lt;=1980,Dashboard!$H$5&gt;=2016))),1,0)</f>
        <v>1</v>
      </c>
      <c r="Q14668" s="0" t="n">
        <f aca="false">J14668*P14668+ROW()*0.00000001</f>
        <v>0.03014668</v>
      </c>
    </row>
    <row r="14669" customFormat="false" ht="15" hidden="false" customHeight="false" outlineLevel="0" collapsed="false">
      <c r="A14669" s="0" t="s">
        <v>2428</v>
      </c>
      <c r="B14669" s="0" t="s">
        <v>152</v>
      </c>
      <c r="C14669" s="0" t="n">
        <v>2009</v>
      </c>
      <c r="D14669" s="0" t="s">
        <v>58</v>
      </c>
      <c r="E14669" s="0" t="s">
        <v>418</v>
      </c>
      <c r="F14669" s="0" t="n">
        <v>0</v>
      </c>
      <c r="G14669" s="0" t="n">
        <v>0.02</v>
      </c>
      <c r="H14669" s="0" t="n">
        <v>0</v>
      </c>
      <c r="I14669" s="0" t="n">
        <v>0.01</v>
      </c>
      <c r="J14669" s="0" t="n">
        <v>0.03</v>
      </c>
      <c r="L14669" s="0" t="n">
        <v>8.4</v>
      </c>
      <c r="M14669" s="0" t="s">
        <v>36</v>
      </c>
      <c r="N14669" s="0" t="s">
        <v>152</v>
      </c>
      <c r="P14669" s="0" t="n">
        <f aca="false">IF(AND(OR(Dashboard!$B$5="All",D14669=Dashboard!$B$5),OR(Dashboard!$D$5="All",N14669=Dashboard!$D$5),OR(AND(C14669&lt;&gt;"",C14669&gt;=Dashboard!$F$5,C14669&lt;=Dashboard!$H$5),AND(C14669="",Dashboard!$F$5&lt;=1980,Dashboard!$H$5&gt;=2016))),1,0)</f>
        <v>1</v>
      </c>
      <c r="Q14669" s="0" t="n">
        <f aca="false">J14669*P14669+ROW()*0.00000001</f>
        <v>0.03014669</v>
      </c>
    </row>
    <row r="14670" customFormat="false" ht="15" hidden="false" customHeight="false" outlineLevel="0" collapsed="false">
      <c r="A14670" s="0" t="s">
        <v>10641</v>
      </c>
      <c r="B14670" s="0" t="s">
        <v>76</v>
      </c>
      <c r="C14670" s="0" t="n">
        <v>2006</v>
      </c>
      <c r="D14670" s="0" t="s">
        <v>58</v>
      </c>
      <c r="E14670" s="0" t="s">
        <v>220</v>
      </c>
      <c r="F14670" s="0" t="n">
        <v>0</v>
      </c>
      <c r="G14670" s="0" t="n">
        <v>0</v>
      </c>
      <c r="H14670" s="0" t="n">
        <v>0.03</v>
      </c>
      <c r="I14670" s="0" t="n">
        <v>0</v>
      </c>
      <c r="J14670" s="0" t="n">
        <v>0.03</v>
      </c>
      <c r="N14670" s="0" t="s">
        <v>74</v>
      </c>
      <c r="P14670" s="0" t="n">
        <f aca="false">IF(AND(OR(Dashboard!$B$5="All",D14670=Dashboard!$B$5),OR(Dashboard!$D$5="All",N14670=Dashboard!$D$5),OR(AND(C14670&lt;&gt;"",C14670&gt;=Dashboard!$F$5,C14670&lt;=Dashboard!$H$5),AND(C14670="",Dashboard!$F$5&lt;=1980,Dashboard!$H$5&gt;=2016))),1,0)</f>
        <v>1</v>
      </c>
      <c r="Q14670" s="0" t="n">
        <f aca="false">J14670*P14670+ROW()*0.00000001</f>
        <v>0.0301467</v>
      </c>
    </row>
    <row r="14671" customFormat="false" ht="15" hidden="false" customHeight="false" outlineLevel="0" collapsed="false">
      <c r="A14671" s="0" t="s">
        <v>10642</v>
      </c>
      <c r="B14671" s="0" t="s">
        <v>50</v>
      </c>
      <c r="C14671" s="0" t="n">
        <v>2009</v>
      </c>
      <c r="D14671" s="0" t="s">
        <v>114</v>
      </c>
      <c r="E14671" s="0" t="s">
        <v>599</v>
      </c>
      <c r="F14671" s="0" t="n">
        <v>0</v>
      </c>
      <c r="G14671" s="0" t="n">
        <v>0</v>
      </c>
      <c r="H14671" s="0" t="n">
        <v>0.03</v>
      </c>
      <c r="I14671" s="0" t="n">
        <v>0</v>
      </c>
      <c r="J14671" s="0" t="n">
        <v>0.03</v>
      </c>
      <c r="N14671" s="0" t="s">
        <v>35</v>
      </c>
      <c r="P14671" s="0" t="n">
        <f aca="false">IF(AND(OR(Dashboard!$B$5="All",D14671=Dashboard!$B$5),OR(Dashboard!$D$5="All",N14671=Dashboard!$D$5),OR(AND(C14671&lt;&gt;"",C14671&gt;=Dashboard!$F$5,C14671&lt;=Dashboard!$H$5),AND(C14671="",Dashboard!$F$5&lt;=1980,Dashboard!$H$5&gt;=2016))),1,0)</f>
        <v>1</v>
      </c>
      <c r="Q14671" s="0" t="n">
        <f aca="false">J14671*P14671+ROW()*0.00000001</f>
        <v>0.03014671</v>
      </c>
    </row>
    <row r="14672" customFormat="false" ht="15" hidden="false" customHeight="false" outlineLevel="0" collapsed="false">
      <c r="A14672" s="0" t="s">
        <v>1580</v>
      </c>
      <c r="B14672" s="0" t="s">
        <v>152</v>
      </c>
      <c r="C14672" s="0" t="n">
        <v>2009</v>
      </c>
      <c r="D14672" s="0" t="s">
        <v>46</v>
      </c>
      <c r="E14672" s="0" t="s">
        <v>72</v>
      </c>
      <c r="F14672" s="0" t="n">
        <v>0</v>
      </c>
      <c r="G14672" s="0" t="n">
        <v>0.02</v>
      </c>
      <c r="H14672" s="0" t="n">
        <v>0</v>
      </c>
      <c r="I14672" s="0" t="n">
        <v>0</v>
      </c>
      <c r="J14672" s="0" t="n">
        <v>0.03</v>
      </c>
      <c r="N14672" s="0" t="s">
        <v>152</v>
      </c>
      <c r="P14672" s="0" t="n">
        <f aca="false">IF(AND(OR(Dashboard!$B$5="All",D14672=Dashboard!$B$5),OR(Dashboard!$D$5="All",N14672=Dashboard!$D$5),OR(AND(C14672&lt;&gt;"",C14672&gt;=Dashboard!$F$5,C14672&lt;=Dashboard!$H$5),AND(C14672="",Dashboard!$F$5&lt;=1980,Dashboard!$H$5&gt;=2016))),1,0)</f>
        <v>1</v>
      </c>
      <c r="Q14672" s="0" t="n">
        <f aca="false">J14672*P14672+ROW()*0.00000001</f>
        <v>0.03014672</v>
      </c>
    </row>
    <row r="14673" customFormat="false" ht="15" hidden="false" customHeight="false" outlineLevel="0" collapsed="false">
      <c r="A14673" s="0" t="s">
        <v>10643</v>
      </c>
      <c r="B14673" s="0" t="s">
        <v>64</v>
      </c>
      <c r="C14673" s="0" t="n">
        <v>2011</v>
      </c>
      <c r="D14673" s="0" t="s">
        <v>52</v>
      </c>
      <c r="E14673" s="0" t="s">
        <v>65</v>
      </c>
      <c r="F14673" s="0" t="n">
        <v>0.03</v>
      </c>
      <c r="G14673" s="0" t="n">
        <v>0</v>
      </c>
      <c r="H14673" s="0" t="n">
        <v>0</v>
      </c>
      <c r="I14673" s="0" t="n">
        <v>0</v>
      </c>
      <c r="J14673" s="0" t="n">
        <v>0.03</v>
      </c>
      <c r="M14673" s="0" t="s">
        <v>103</v>
      </c>
      <c r="N14673" s="0" t="s">
        <v>66</v>
      </c>
      <c r="P14673" s="0" t="n">
        <f aca="false">IF(AND(OR(Dashboard!$B$5="All",D14673=Dashboard!$B$5),OR(Dashboard!$D$5="All",N14673=Dashboard!$D$5),OR(AND(C14673&lt;&gt;"",C14673&gt;=Dashboard!$F$5,C14673&lt;=Dashboard!$H$5),AND(C14673="",Dashboard!$F$5&lt;=1980,Dashboard!$H$5&gt;=2016))),1,0)</f>
        <v>1</v>
      </c>
      <c r="Q14673" s="0" t="n">
        <f aca="false">J14673*P14673+ROW()*0.00000001</f>
        <v>0.03014673</v>
      </c>
    </row>
    <row r="14674" customFormat="false" ht="15" hidden="false" customHeight="false" outlineLevel="0" collapsed="false">
      <c r="A14674" s="0" t="s">
        <v>10644</v>
      </c>
      <c r="B14674" s="0" t="s">
        <v>85</v>
      </c>
      <c r="C14674" s="0" t="n">
        <v>2002</v>
      </c>
      <c r="D14674" s="0" t="s">
        <v>71</v>
      </c>
      <c r="E14674" s="0" t="s">
        <v>1524</v>
      </c>
      <c r="F14674" s="0" t="n">
        <v>0.02</v>
      </c>
      <c r="G14674" s="0" t="n">
        <v>0.01</v>
      </c>
      <c r="H14674" s="0" t="n">
        <v>0</v>
      </c>
      <c r="I14674" s="0" t="n">
        <v>0</v>
      </c>
      <c r="J14674" s="0" t="n">
        <v>0.03</v>
      </c>
      <c r="K14674" s="0" t="n">
        <v>70</v>
      </c>
      <c r="L14674" s="0" t="n">
        <v>7</v>
      </c>
      <c r="M14674" s="0" t="s">
        <v>103</v>
      </c>
      <c r="N14674" s="0" t="s">
        <v>35</v>
      </c>
      <c r="O14674" s="0" t="s">
        <v>67</v>
      </c>
      <c r="P14674" s="0" t="n">
        <f aca="false">IF(AND(OR(Dashboard!$B$5="All",D14674=Dashboard!$B$5),OR(Dashboard!$D$5="All",N14674=Dashboard!$D$5),OR(AND(C14674&lt;&gt;"",C14674&gt;=Dashboard!$F$5,C14674&lt;=Dashboard!$H$5),AND(C14674="",Dashboard!$F$5&lt;=1980,Dashboard!$H$5&gt;=2016))),1,0)</f>
        <v>1</v>
      </c>
      <c r="Q14674" s="0" t="n">
        <f aca="false">J14674*P14674+ROW()*0.00000001</f>
        <v>0.03014674</v>
      </c>
    </row>
    <row r="14675" customFormat="false" ht="15" hidden="false" customHeight="false" outlineLevel="0" collapsed="false">
      <c r="A14675" s="0" t="s">
        <v>6689</v>
      </c>
      <c r="B14675" s="0" t="s">
        <v>50</v>
      </c>
      <c r="C14675" s="0" t="n">
        <v>2008</v>
      </c>
      <c r="D14675" s="0" t="s">
        <v>52</v>
      </c>
      <c r="E14675" s="0" t="s">
        <v>1485</v>
      </c>
      <c r="F14675" s="0" t="n">
        <v>0.03</v>
      </c>
      <c r="G14675" s="0" t="n">
        <v>0</v>
      </c>
      <c r="H14675" s="0" t="n">
        <v>0</v>
      </c>
      <c r="I14675" s="0" t="n">
        <v>0</v>
      </c>
      <c r="J14675" s="0" t="n">
        <v>0.03</v>
      </c>
      <c r="M14675" s="0" t="s">
        <v>125</v>
      </c>
      <c r="N14675" s="0" t="s">
        <v>35</v>
      </c>
      <c r="P14675" s="0" t="n">
        <f aca="false">IF(AND(OR(Dashboard!$B$5="All",D14675=Dashboard!$B$5),OR(Dashboard!$D$5="All",N14675=Dashboard!$D$5),OR(AND(C14675&lt;&gt;"",C14675&gt;=Dashboard!$F$5,C14675&lt;=Dashboard!$H$5),AND(C14675="",Dashboard!$F$5&lt;=1980,Dashboard!$H$5&gt;=2016))),1,0)</f>
        <v>1</v>
      </c>
      <c r="Q14675" s="0" t="n">
        <f aca="false">J14675*P14675+ROW()*0.00000001</f>
        <v>0.03014675</v>
      </c>
    </row>
    <row r="14676" customFormat="false" ht="15" hidden="false" customHeight="false" outlineLevel="0" collapsed="false">
      <c r="A14676" s="0" t="s">
        <v>8782</v>
      </c>
      <c r="B14676" s="0" t="s">
        <v>144</v>
      </c>
      <c r="C14676" s="0" t="n">
        <v>2004</v>
      </c>
      <c r="D14676" s="0" t="s">
        <v>246</v>
      </c>
      <c r="E14676" s="0" t="s">
        <v>5707</v>
      </c>
      <c r="F14676" s="0" t="n">
        <v>0.02</v>
      </c>
      <c r="G14676" s="0" t="n">
        <v>0.01</v>
      </c>
      <c r="H14676" s="0" t="n">
        <v>0</v>
      </c>
      <c r="I14676" s="0" t="n">
        <v>0</v>
      </c>
      <c r="J14676" s="0" t="n">
        <v>0.03</v>
      </c>
      <c r="K14676" s="0" t="n">
        <v>61</v>
      </c>
      <c r="N14676" s="0" t="s">
        <v>66</v>
      </c>
      <c r="O14676" s="0" t="s">
        <v>67</v>
      </c>
      <c r="P14676" s="0" t="n">
        <f aca="false">IF(AND(OR(Dashboard!$B$5="All",D14676=Dashboard!$B$5),OR(Dashboard!$D$5="All",N14676=Dashboard!$D$5),OR(AND(C14676&lt;&gt;"",C14676&gt;=Dashboard!$F$5,C14676&lt;=Dashboard!$H$5),AND(C14676="",Dashboard!$F$5&lt;=1980,Dashboard!$H$5&gt;=2016))),1,0)</f>
        <v>1</v>
      </c>
      <c r="Q14676" s="0" t="n">
        <f aca="false">J14676*P14676+ROW()*0.00000001</f>
        <v>0.03014676</v>
      </c>
    </row>
    <row r="14677" customFormat="false" ht="15" hidden="false" customHeight="false" outlineLevel="0" collapsed="false">
      <c r="A14677" s="0" t="s">
        <v>9653</v>
      </c>
      <c r="B14677" s="0" t="s">
        <v>70</v>
      </c>
      <c r="C14677" s="0" t="n">
        <v>2010</v>
      </c>
      <c r="D14677" s="0" t="s">
        <v>34</v>
      </c>
      <c r="E14677" s="0" t="s">
        <v>9654</v>
      </c>
      <c r="F14677" s="0" t="n">
        <v>0</v>
      </c>
      <c r="G14677" s="0" t="n">
        <v>0.02</v>
      </c>
      <c r="H14677" s="0" t="n">
        <v>0</v>
      </c>
      <c r="I14677" s="0" t="n">
        <v>0.01</v>
      </c>
      <c r="J14677" s="0" t="n">
        <v>0.03</v>
      </c>
      <c r="M14677" s="0" t="s">
        <v>36</v>
      </c>
      <c r="N14677" s="0" t="s">
        <v>74</v>
      </c>
      <c r="P14677" s="0" t="n">
        <f aca="false">IF(AND(OR(Dashboard!$B$5="All",D14677=Dashboard!$B$5),OR(Dashboard!$D$5="All",N14677=Dashboard!$D$5),OR(AND(C14677&lt;&gt;"",C14677&gt;=Dashboard!$F$5,C14677&lt;=Dashboard!$H$5),AND(C14677="",Dashboard!$F$5&lt;=1980,Dashboard!$H$5&gt;=2016))),1,0)</f>
        <v>1</v>
      </c>
      <c r="Q14677" s="0" t="n">
        <f aca="false">J14677*P14677+ROW()*0.00000001</f>
        <v>0.03014677</v>
      </c>
    </row>
    <row r="14678" customFormat="false" ht="15" hidden="false" customHeight="false" outlineLevel="0" collapsed="false">
      <c r="A14678" s="0" t="s">
        <v>10645</v>
      </c>
      <c r="B14678" s="0" t="s">
        <v>85</v>
      </c>
      <c r="C14678" s="0" t="n">
        <v>2006</v>
      </c>
      <c r="D14678" s="0" t="s">
        <v>34</v>
      </c>
      <c r="E14678" s="0" t="s">
        <v>220</v>
      </c>
      <c r="F14678" s="0" t="n">
        <v>0</v>
      </c>
      <c r="G14678" s="0" t="n">
        <v>0</v>
      </c>
      <c r="H14678" s="0" t="n">
        <v>0.03</v>
      </c>
      <c r="I14678" s="0" t="n">
        <v>0</v>
      </c>
      <c r="J14678" s="0" t="n">
        <v>0.03</v>
      </c>
      <c r="N14678" s="0" t="s">
        <v>35</v>
      </c>
      <c r="P14678" s="0" t="n">
        <f aca="false">IF(AND(OR(Dashboard!$B$5="All",D14678=Dashboard!$B$5),OR(Dashboard!$D$5="All",N14678=Dashboard!$D$5),OR(AND(C14678&lt;&gt;"",C14678&gt;=Dashboard!$F$5,C14678&lt;=Dashboard!$H$5),AND(C14678="",Dashboard!$F$5&lt;=1980,Dashboard!$H$5&gt;=2016))),1,0)</f>
        <v>1</v>
      </c>
      <c r="Q14678" s="0" t="n">
        <f aca="false">J14678*P14678+ROW()*0.00000001</f>
        <v>0.03014678</v>
      </c>
    </row>
    <row r="14679" customFormat="false" ht="15" hidden="false" customHeight="false" outlineLevel="0" collapsed="false">
      <c r="A14679" s="0" t="s">
        <v>10646</v>
      </c>
      <c r="B14679" s="0" t="s">
        <v>50</v>
      </c>
      <c r="C14679" s="0" t="n">
        <v>2009</v>
      </c>
      <c r="D14679" s="0" t="s">
        <v>52</v>
      </c>
      <c r="E14679" s="0" t="s">
        <v>1002</v>
      </c>
      <c r="F14679" s="0" t="n">
        <v>0</v>
      </c>
      <c r="G14679" s="0" t="n">
        <v>0</v>
      </c>
      <c r="H14679" s="0" t="n">
        <v>0.03</v>
      </c>
      <c r="I14679" s="0" t="n">
        <v>0</v>
      </c>
      <c r="J14679" s="0" t="n">
        <v>0.03</v>
      </c>
      <c r="N14679" s="0" t="s">
        <v>35</v>
      </c>
      <c r="P14679" s="0" t="n">
        <f aca="false">IF(AND(OR(Dashboard!$B$5="All",D14679=Dashboard!$B$5),OR(Dashboard!$D$5="All",N14679=Dashboard!$D$5),OR(AND(C14679&lt;&gt;"",C14679&gt;=Dashboard!$F$5,C14679&lt;=Dashboard!$H$5),AND(C14679="",Dashboard!$F$5&lt;=1980,Dashboard!$H$5&gt;=2016))),1,0)</f>
        <v>1</v>
      </c>
      <c r="Q14679" s="0" t="n">
        <f aca="false">J14679*P14679+ROW()*0.00000001</f>
        <v>0.03014679</v>
      </c>
    </row>
    <row r="14680" customFormat="false" ht="15" hidden="false" customHeight="false" outlineLevel="0" collapsed="false">
      <c r="A14680" s="0" t="s">
        <v>10647</v>
      </c>
      <c r="B14680" s="0" t="s">
        <v>164</v>
      </c>
      <c r="C14680" s="0" t="n">
        <v>2012</v>
      </c>
      <c r="D14680" s="0" t="s">
        <v>114</v>
      </c>
      <c r="E14680" s="0" t="s">
        <v>10648</v>
      </c>
      <c r="F14680" s="0" t="n">
        <v>0</v>
      </c>
      <c r="G14680" s="0" t="n">
        <v>0</v>
      </c>
      <c r="H14680" s="0" t="n">
        <v>0.03</v>
      </c>
      <c r="I14680" s="0" t="n">
        <v>0</v>
      </c>
      <c r="J14680" s="0" t="n">
        <v>0.03</v>
      </c>
      <c r="N14680" s="0" t="s">
        <v>74</v>
      </c>
      <c r="P14680" s="0" t="n">
        <f aca="false">IF(AND(OR(Dashboard!$B$5="All",D14680=Dashboard!$B$5),OR(Dashboard!$D$5="All",N14680=Dashboard!$D$5),OR(AND(C14680&lt;&gt;"",C14680&gt;=Dashboard!$F$5,C14680&lt;=Dashboard!$H$5),AND(C14680="",Dashboard!$F$5&lt;=1980,Dashboard!$H$5&gt;=2016))),1,0)</f>
        <v>1</v>
      </c>
      <c r="Q14680" s="0" t="n">
        <f aca="false">J14680*P14680+ROW()*0.00000001</f>
        <v>0.0301468</v>
      </c>
    </row>
    <row r="14681" customFormat="false" ht="15" hidden="false" customHeight="false" outlineLevel="0" collapsed="false">
      <c r="A14681" s="0" t="s">
        <v>10649</v>
      </c>
      <c r="B14681" s="0" t="s">
        <v>851</v>
      </c>
      <c r="C14681" s="0" t="n">
        <v>2014</v>
      </c>
      <c r="D14681" s="0" t="s">
        <v>114</v>
      </c>
      <c r="E14681" s="0" t="s">
        <v>220</v>
      </c>
      <c r="F14681" s="0" t="n">
        <v>0</v>
      </c>
      <c r="G14681" s="0" t="n">
        <v>0</v>
      </c>
      <c r="H14681" s="0" t="n">
        <v>0.03</v>
      </c>
      <c r="I14681" s="0" t="n">
        <v>0</v>
      </c>
      <c r="J14681" s="0" t="n">
        <v>0.03</v>
      </c>
      <c r="N14681" s="0" t="s">
        <v>74</v>
      </c>
      <c r="P14681" s="0" t="n">
        <f aca="false">IF(AND(OR(Dashboard!$B$5="All",D14681=Dashboard!$B$5),OR(Dashboard!$D$5="All",N14681=Dashboard!$D$5),OR(AND(C14681&lt;&gt;"",C14681&gt;=Dashboard!$F$5,C14681&lt;=Dashboard!$H$5),AND(C14681="",Dashboard!$F$5&lt;=1980,Dashboard!$H$5&gt;=2016))),1,0)</f>
        <v>1</v>
      </c>
      <c r="Q14681" s="0" t="n">
        <f aca="false">J14681*P14681+ROW()*0.00000001</f>
        <v>0.03014681</v>
      </c>
    </row>
    <row r="14682" customFormat="false" ht="15" hidden="false" customHeight="false" outlineLevel="0" collapsed="false">
      <c r="A14682" s="0" t="s">
        <v>10650</v>
      </c>
      <c r="B14682" s="0" t="s">
        <v>164</v>
      </c>
      <c r="C14682" s="0" t="n">
        <v>2010</v>
      </c>
      <c r="D14682" s="0" t="s">
        <v>46</v>
      </c>
      <c r="E14682" s="0" t="s">
        <v>6970</v>
      </c>
      <c r="F14682" s="0" t="n">
        <v>0</v>
      </c>
      <c r="G14682" s="0" t="n">
        <v>0</v>
      </c>
      <c r="H14682" s="0" t="n">
        <v>0.03</v>
      </c>
      <c r="I14682" s="0" t="n">
        <v>0</v>
      </c>
      <c r="J14682" s="0" t="n">
        <v>0.03</v>
      </c>
      <c r="N14682" s="0" t="s">
        <v>74</v>
      </c>
      <c r="P14682" s="0" t="n">
        <f aca="false">IF(AND(OR(Dashboard!$B$5="All",D14682=Dashboard!$B$5),OR(Dashboard!$D$5="All",N14682=Dashboard!$D$5),OR(AND(C14682&lt;&gt;"",C14682&gt;=Dashboard!$F$5,C14682&lt;=Dashboard!$H$5),AND(C14682="",Dashboard!$F$5&lt;=1980,Dashboard!$H$5&gt;=2016))),1,0)</f>
        <v>1</v>
      </c>
      <c r="Q14682" s="0" t="n">
        <f aca="false">J14682*P14682+ROW()*0.00000001</f>
        <v>0.03014682</v>
      </c>
    </row>
    <row r="14683" customFormat="false" ht="15" hidden="false" customHeight="false" outlineLevel="0" collapsed="false">
      <c r="A14683" s="0" t="s">
        <v>10388</v>
      </c>
      <c r="B14683" s="0" t="s">
        <v>33</v>
      </c>
      <c r="C14683" s="0" t="n">
        <v>2015</v>
      </c>
      <c r="D14683" s="0" t="s">
        <v>71</v>
      </c>
      <c r="E14683" s="0" t="s">
        <v>328</v>
      </c>
      <c r="F14683" s="0" t="n">
        <v>0</v>
      </c>
      <c r="G14683" s="0" t="n">
        <v>0.03</v>
      </c>
      <c r="H14683" s="0" t="n">
        <v>0</v>
      </c>
      <c r="I14683" s="0" t="n">
        <v>0</v>
      </c>
      <c r="J14683" s="0" t="n">
        <v>0.03</v>
      </c>
      <c r="M14683" s="0" t="s">
        <v>36</v>
      </c>
      <c r="N14683" s="0" t="s">
        <v>35</v>
      </c>
      <c r="P14683" s="0" t="n">
        <f aca="false">IF(AND(OR(Dashboard!$B$5="All",D14683=Dashboard!$B$5),OR(Dashboard!$D$5="All",N14683=Dashboard!$D$5),OR(AND(C14683&lt;&gt;"",C14683&gt;=Dashboard!$F$5,C14683&lt;=Dashboard!$H$5),AND(C14683="",Dashboard!$F$5&lt;=1980,Dashboard!$H$5&gt;=2016))),1,0)</f>
        <v>1</v>
      </c>
      <c r="Q14683" s="0" t="n">
        <f aca="false">J14683*P14683+ROW()*0.00000001</f>
        <v>0.03014683</v>
      </c>
    </row>
    <row r="14684" customFormat="false" ht="15" hidden="false" customHeight="false" outlineLevel="0" collapsed="false">
      <c r="A14684" s="0" t="s">
        <v>9231</v>
      </c>
      <c r="B14684" s="0" t="s">
        <v>70</v>
      </c>
      <c r="C14684" s="0" t="n">
        <v>2015</v>
      </c>
      <c r="D14684" s="0" t="s">
        <v>34</v>
      </c>
      <c r="E14684" s="0" t="s">
        <v>7265</v>
      </c>
      <c r="F14684" s="0" t="n">
        <v>0</v>
      </c>
      <c r="G14684" s="0" t="n">
        <v>0.02</v>
      </c>
      <c r="H14684" s="0" t="n">
        <v>0</v>
      </c>
      <c r="I14684" s="0" t="n">
        <v>0</v>
      </c>
      <c r="J14684" s="0" t="n">
        <v>0.03</v>
      </c>
      <c r="M14684" s="0" t="s">
        <v>36</v>
      </c>
      <c r="N14684" s="0" t="s">
        <v>74</v>
      </c>
      <c r="P14684" s="0" t="n">
        <f aca="false">IF(AND(OR(Dashboard!$B$5="All",D14684=Dashboard!$B$5),OR(Dashboard!$D$5="All",N14684=Dashboard!$D$5),OR(AND(C14684&lt;&gt;"",C14684&gt;=Dashboard!$F$5,C14684&lt;=Dashboard!$H$5),AND(C14684="",Dashboard!$F$5&lt;=1980,Dashboard!$H$5&gt;=2016))),1,0)</f>
        <v>1</v>
      </c>
      <c r="Q14684" s="0" t="n">
        <f aca="false">J14684*P14684+ROW()*0.00000001</f>
        <v>0.03014684</v>
      </c>
    </row>
    <row r="14685" customFormat="false" ht="15" hidden="false" customHeight="false" outlineLevel="0" collapsed="false">
      <c r="A14685" s="0" t="s">
        <v>10651</v>
      </c>
      <c r="B14685" s="0" t="s">
        <v>152</v>
      </c>
      <c r="C14685" s="0" t="n">
        <v>2010</v>
      </c>
      <c r="D14685" s="0" t="s">
        <v>246</v>
      </c>
      <c r="E14685" s="0" t="s">
        <v>6672</v>
      </c>
      <c r="F14685" s="0" t="n">
        <v>0</v>
      </c>
      <c r="G14685" s="0" t="n">
        <v>0.02</v>
      </c>
      <c r="H14685" s="0" t="n">
        <v>0</v>
      </c>
      <c r="I14685" s="0" t="n">
        <v>0</v>
      </c>
      <c r="J14685" s="0" t="n">
        <v>0.03</v>
      </c>
      <c r="K14685" s="0" t="n">
        <v>68</v>
      </c>
      <c r="L14685" s="0" t="n">
        <v>5.2</v>
      </c>
      <c r="M14685" s="0" t="s">
        <v>103</v>
      </c>
      <c r="N14685" s="0" t="s">
        <v>152</v>
      </c>
      <c r="O14685" s="0" t="s">
        <v>67</v>
      </c>
      <c r="P14685" s="0" t="n">
        <f aca="false">IF(AND(OR(Dashboard!$B$5="All",D14685=Dashboard!$B$5),OR(Dashboard!$D$5="All",N14685=Dashboard!$D$5),OR(AND(C14685&lt;&gt;"",C14685&gt;=Dashboard!$F$5,C14685&lt;=Dashboard!$H$5),AND(C14685="",Dashboard!$F$5&lt;=1980,Dashboard!$H$5&gt;=2016))),1,0)</f>
        <v>1</v>
      </c>
      <c r="Q14685" s="0" t="n">
        <f aca="false">J14685*P14685+ROW()*0.00000001</f>
        <v>0.03014685</v>
      </c>
    </row>
    <row r="14686" customFormat="false" ht="15" hidden="false" customHeight="false" outlineLevel="0" collapsed="false">
      <c r="A14686" s="0" t="s">
        <v>4572</v>
      </c>
      <c r="B14686" s="0" t="s">
        <v>64</v>
      </c>
      <c r="D14686" s="0" t="s">
        <v>56</v>
      </c>
      <c r="E14686" s="0" t="s">
        <v>520</v>
      </c>
      <c r="F14686" s="0" t="n">
        <v>0</v>
      </c>
      <c r="G14686" s="0" t="n">
        <v>0.03</v>
      </c>
      <c r="H14686" s="0" t="n">
        <v>0</v>
      </c>
      <c r="I14686" s="0" t="n">
        <v>0</v>
      </c>
      <c r="J14686" s="0" t="n">
        <v>0.03</v>
      </c>
      <c r="L14686" s="0" t="n">
        <v>5.2</v>
      </c>
      <c r="N14686" s="0" t="s">
        <v>66</v>
      </c>
      <c r="P14686" s="0" t="n">
        <f aca="false">IF(AND(OR(Dashboard!$B$5="All",D14686=Dashboard!$B$5),OR(Dashboard!$D$5="All",N14686=Dashboard!$D$5),OR(AND(C14686&lt;&gt;"",C14686&gt;=Dashboard!$F$5,C14686&lt;=Dashboard!$H$5),AND(C14686="",Dashboard!$F$5&lt;=1980,Dashboard!$H$5&gt;=2016))),1,0)</f>
        <v>1</v>
      </c>
      <c r="Q14686" s="0" t="n">
        <f aca="false">J14686*P14686+ROW()*0.00000001</f>
        <v>0.03014686</v>
      </c>
    </row>
    <row r="14687" customFormat="false" ht="15" hidden="false" customHeight="false" outlineLevel="0" collapsed="false">
      <c r="A14687" s="0" t="s">
        <v>1119</v>
      </c>
      <c r="B14687" s="0" t="s">
        <v>152</v>
      </c>
      <c r="C14687" s="0" t="n">
        <v>2011</v>
      </c>
      <c r="D14687" s="0" t="s">
        <v>71</v>
      </c>
      <c r="E14687" s="0" t="s">
        <v>487</v>
      </c>
      <c r="F14687" s="0" t="n">
        <v>0.03</v>
      </c>
      <c r="G14687" s="0" t="n">
        <v>0</v>
      </c>
      <c r="H14687" s="0" t="n">
        <v>0</v>
      </c>
      <c r="I14687" s="0" t="n">
        <v>0</v>
      </c>
      <c r="J14687" s="0" t="n">
        <v>0.03</v>
      </c>
      <c r="K14687" s="0" t="n">
        <v>73</v>
      </c>
      <c r="L14687" s="0" t="n">
        <v>6.6</v>
      </c>
      <c r="M14687" s="0" t="s">
        <v>125</v>
      </c>
      <c r="N14687" s="0" t="s">
        <v>152</v>
      </c>
      <c r="O14687" s="0" t="s">
        <v>37</v>
      </c>
      <c r="P14687" s="0" t="n">
        <f aca="false">IF(AND(OR(Dashboard!$B$5="All",D14687=Dashboard!$B$5),OR(Dashboard!$D$5="All",N14687=Dashboard!$D$5),OR(AND(C14687&lt;&gt;"",C14687&gt;=Dashboard!$F$5,C14687&lt;=Dashboard!$H$5),AND(C14687="",Dashboard!$F$5&lt;=1980,Dashboard!$H$5&gt;=2016))),1,0)</f>
        <v>1</v>
      </c>
      <c r="Q14687" s="0" t="n">
        <f aca="false">J14687*P14687+ROW()*0.00000001</f>
        <v>0.03014687</v>
      </c>
    </row>
    <row r="14688" customFormat="false" ht="15" hidden="false" customHeight="false" outlineLevel="0" collapsed="false">
      <c r="A14688" s="0" t="s">
        <v>10652</v>
      </c>
      <c r="B14688" s="0" t="s">
        <v>164</v>
      </c>
      <c r="C14688" s="0" t="n">
        <v>2006</v>
      </c>
      <c r="D14688" s="0" t="s">
        <v>41</v>
      </c>
      <c r="E14688" s="0" t="s">
        <v>547</v>
      </c>
      <c r="F14688" s="0" t="n">
        <v>0.03</v>
      </c>
      <c r="G14688" s="0" t="n">
        <v>0</v>
      </c>
      <c r="H14688" s="0" t="n">
        <v>0</v>
      </c>
      <c r="I14688" s="0" t="n">
        <v>0</v>
      </c>
      <c r="J14688" s="0" t="n">
        <v>0.03</v>
      </c>
      <c r="K14688" s="0" t="n">
        <v>81</v>
      </c>
      <c r="L14688" s="0" t="n">
        <v>8.5</v>
      </c>
      <c r="M14688" s="0" t="s">
        <v>103</v>
      </c>
      <c r="N14688" s="0" t="s">
        <v>74</v>
      </c>
      <c r="O14688" s="0" t="s">
        <v>42</v>
      </c>
      <c r="P14688" s="0" t="n">
        <f aca="false">IF(AND(OR(Dashboard!$B$5="All",D14688=Dashboard!$B$5),OR(Dashboard!$D$5="All",N14688=Dashboard!$D$5),OR(AND(C14688&lt;&gt;"",C14688&gt;=Dashboard!$F$5,C14688&lt;=Dashboard!$H$5),AND(C14688="",Dashboard!$F$5&lt;=1980,Dashboard!$H$5&gt;=2016))),1,0)</f>
        <v>1</v>
      </c>
      <c r="Q14688" s="0" t="n">
        <f aca="false">J14688*P14688+ROW()*0.00000001</f>
        <v>0.03014688</v>
      </c>
    </row>
    <row r="14689" customFormat="false" ht="15" hidden="false" customHeight="false" outlineLevel="0" collapsed="false">
      <c r="A14689" s="0" t="s">
        <v>10653</v>
      </c>
      <c r="B14689" s="0" t="s">
        <v>50</v>
      </c>
      <c r="C14689" s="0" t="n">
        <v>2010</v>
      </c>
      <c r="D14689" s="0" t="s">
        <v>114</v>
      </c>
      <c r="E14689" s="0" t="s">
        <v>1457</v>
      </c>
      <c r="F14689" s="0" t="n">
        <v>0</v>
      </c>
      <c r="G14689" s="0" t="n">
        <v>0</v>
      </c>
      <c r="H14689" s="0" t="n">
        <v>0.03</v>
      </c>
      <c r="I14689" s="0" t="n">
        <v>0</v>
      </c>
      <c r="J14689" s="0" t="n">
        <v>0.03</v>
      </c>
      <c r="N14689" s="0" t="s">
        <v>35</v>
      </c>
      <c r="P14689" s="0" t="n">
        <f aca="false">IF(AND(OR(Dashboard!$B$5="All",D14689=Dashboard!$B$5),OR(Dashboard!$D$5="All",N14689=Dashboard!$D$5),OR(AND(C14689&lt;&gt;"",C14689&gt;=Dashboard!$F$5,C14689&lt;=Dashboard!$H$5),AND(C14689="",Dashboard!$F$5&lt;=1980,Dashboard!$H$5&gt;=2016))),1,0)</f>
        <v>1</v>
      </c>
      <c r="Q14689" s="0" t="n">
        <f aca="false">J14689*P14689+ROW()*0.00000001</f>
        <v>0.03014689</v>
      </c>
    </row>
    <row r="14690" customFormat="false" ht="15" hidden="false" customHeight="false" outlineLevel="0" collapsed="false">
      <c r="A14690" s="0" t="s">
        <v>10654</v>
      </c>
      <c r="B14690" s="0" t="s">
        <v>94</v>
      </c>
      <c r="C14690" s="0" t="n">
        <v>2016</v>
      </c>
      <c r="D14690" s="0" t="s">
        <v>71</v>
      </c>
      <c r="E14690" s="0" t="s">
        <v>782</v>
      </c>
      <c r="F14690" s="0" t="n">
        <v>0</v>
      </c>
      <c r="G14690" s="0" t="n">
        <v>0</v>
      </c>
      <c r="H14690" s="0" t="n">
        <v>0.03</v>
      </c>
      <c r="I14690" s="0" t="n">
        <v>0</v>
      </c>
      <c r="J14690" s="0" t="n">
        <v>0.03</v>
      </c>
      <c r="N14690" s="0" t="s">
        <v>74</v>
      </c>
      <c r="P14690" s="0" t="n">
        <f aca="false">IF(AND(OR(Dashboard!$B$5="All",D14690=Dashboard!$B$5),OR(Dashboard!$D$5="All",N14690=Dashboard!$D$5),OR(AND(C14690&lt;&gt;"",C14690&gt;=Dashboard!$F$5,C14690&lt;=Dashboard!$H$5),AND(C14690="",Dashboard!$F$5&lt;=1980,Dashboard!$H$5&gt;=2016))),1,0)</f>
        <v>1</v>
      </c>
      <c r="Q14690" s="0" t="n">
        <f aca="false">J14690*P14690+ROW()*0.00000001</f>
        <v>0.0301469</v>
      </c>
    </row>
    <row r="14691" customFormat="false" ht="15" hidden="false" customHeight="false" outlineLevel="0" collapsed="false">
      <c r="A14691" s="0" t="s">
        <v>10655</v>
      </c>
      <c r="B14691" s="0" t="s">
        <v>85</v>
      </c>
      <c r="C14691" s="0" t="n">
        <v>2003</v>
      </c>
      <c r="D14691" s="0" t="s">
        <v>71</v>
      </c>
      <c r="E14691" s="0" t="s">
        <v>418</v>
      </c>
      <c r="F14691" s="0" t="n">
        <v>0.02</v>
      </c>
      <c r="G14691" s="0" t="n">
        <v>0.01</v>
      </c>
      <c r="H14691" s="0" t="n">
        <v>0</v>
      </c>
      <c r="I14691" s="0" t="n">
        <v>0</v>
      </c>
      <c r="J14691" s="0" t="n">
        <v>0.03</v>
      </c>
      <c r="K14691" s="0" t="n">
        <v>44</v>
      </c>
      <c r="L14691" s="0" t="n">
        <v>8.6</v>
      </c>
      <c r="M14691" s="0" t="s">
        <v>103</v>
      </c>
      <c r="N14691" s="0" t="s">
        <v>35</v>
      </c>
      <c r="O14691" s="0" t="s">
        <v>177</v>
      </c>
      <c r="P14691" s="0" t="n">
        <f aca="false">IF(AND(OR(Dashboard!$B$5="All",D14691=Dashboard!$B$5),OR(Dashboard!$D$5="All",N14691=Dashboard!$D$5),OR(AND(C14691&lt;&gt;"",C14691&gt;=Dashboard!$F$5,C14691&lt;=Dashboard!$H$5),AND(C14691="",Dashboard!$F$5&lt;=1980,Dashboard!$H$5&gt;=2016))),1,0)</f>
        <v>1</v>
      </c>
      <c r="Q14691" s="0" t="n">
        <f aca="false">J14691*P14691+ROW()*0.00000001</f>
        <v>0.03014691</v>
      </c>
    </row>
    <row r="14692" customFormat="false" ht="15" hidden="false" customHeight="false" outlineLevel="0" collapsed="false">
      <c r="A14692" s="0" t="s">
        <v>10656</v>
      </c>
      <c r="B14692" s="0" t="s">
        <v>152</v>
      </c>
      <c r="C14692" s="0" t="n">
        <v>2004</v>
      </c>
      <c r="D14692" s="0" t="s">
        <v>56</v>
      </c>
      <c r="E14692" s="0" t="s">
        <v>142</v>
      </c>
      <c r="F14692" s="0" t="n">
        <v>0.01</v>
      </c>
      <c r="G14692" s="0" t="n">
        <v>0.01</v>
      </c>
      <c r="H14692" s="0" t="n">
        <v>0</v>
      </c>
      <c r="I14692" s="0" t="n">
        <v>0</v>
      </c>
      <c r="J14692" s="0" t="n">
        <v>0.03</v>
      </c>
      <c r="N14692" s="0" t="s">
        <v>152</v>
      </c>
      <c r="P14692" s="0" t="n">
        <f aca="false">IF(AND(OR(Dashboard!$B$5="All",D14692=Dashboard!$B$5),OR(Dashboard!$D$5="All",N14692=Dashboard!$D$5),OR(AND(C14692&lt;&gt;"",C14692&gt;=Dashboard!$F$5,C14692&lt;=Dashboard!$H$5),AND(C14692="",Dashboard!$F$5&lt;=1980,Dashboard!$H$5&gt;=2016))),1,0)</f>
        <v>1</v>
      </c>
      <c r="Q14692" s="0" t="n">
        <f aca="false">J14692*P14692+ROW()*0.00000001</f>
        <v>0.03014692</v>
      </c>
    </row>
    <row r="14693" customFormat="false" ht="15" hidden="false" customHeight="false" outlineLevel="0" collapsed="false">
      <c r="A14693" s="0" t="s">
        <v>10657</v>
      </c>
      <c r="B14693" s="0" t="s">
        <v>851</v>
      </c>
      <c r="C14693" s="0" t="n">
        <v>2016</v>
      </c>
      <c r="D14693" s="0" t="s">
        <v>46</v>
      </c>
      <c r="E14693" s="0" t="s">
        <v>5651</v>
      </c>
      <c r="F14693" s="0" t="n">
        <v>0</v>
      </c>
      <c r="G14693" s="0" t="n">
        <v>0</v>
      </c>
      <c r="H14693" s="0" t="n">
        <v>0.03</v>
      </c>
      <c r="I14693" s="0" t="n">
        <v>0</v>
      </c>
      <c r="J14693" s="0" t="n">
        <v>0.03</v>
      </c>
      <c r="N14693" s="0" t="s">
        <v>74</v>
      </c>
      <c r="P14693" s="0" t="n">
        <f aca="false">IF(AND(OR(Dashboard!$B$5="All",D14693=Dashboard!$B$5),OR(Dashboard!$D$5="All",N14693=Dashboard!$D$5),OR(AND(C14693&lt;&gt;"",C14693&gt;=Dashboard!$F$5,C14693&lt;=Dashboard!$H$5),AND(C14693="",Dashboard!$F$5&lt;=1980,Dashboard!$H$5&gt;=2016))),1,0)</f>
        <v>1</v>
      </c>
      <c r="Q14693" s="0" t="n">
        <f aca="false">J14693*P14693+ROW()*0.00000001</f>
        <v>0.03014693</v>
      </c>
    </row>
    <row r="14694" customFormat="false" ht="15" hidden="false" customHeight="false" outlineLevel="0" collapsed="false">
      <c r="A14694" s="0" t="s">
        <v>10658</v>
      </c>
      <c r="B14694" s="0" t="s">
        <v>70</v>
      </c>
      <c r="C14694" s="0" t="n">
        <v>2011</v>
      </c>
      <c r="D14694" s="0" t="s">
        <v>52</v>
      </c>
      <c r="E14694" s="0" t="s">
        <v>520</v>
      </c>
      <c r="F14694" s="0" t="n">
        <v>0</v>
      </c>
      <c r="G14694" s="0" t="n">
        <v>0</v>
      </c>
      <c r="H14694" s="0" t="n">
        <v>0.03</v>
      </c>
      <c r="I14694" s="0" t="n">
        <v>0</v>
      </c>
      <c r="J14694" s="0" t="n">
        <v>0.03</v>
      </c>
      <c r="N14694" s="0" t="s">
        <v>74</v>
      </c>
      <c r="P14694" s="0" t="n">
        <f aca="false">IF(AND(OR(Dashboard!$B$5="All",D14694=Dashboard!$B$5),OR(Dashboard!$D$5="All",N14694=Dashboard!$D$5),OR(AND(C14694&lt;&gt;"",C14694&gt;=Dashboard!$F$5,C14694&lt;=Dashboard!$H$5),AND(C14694="",Dashboard!$F$5&lt;=1980,Dashboard!$H$5&gt;=2016))),1,0)</f>
        <v>1</v>
      </c>
      <c r="Q14694" s="0" t="n">
        <f aca="false">J14694*P14694+ROW()*0.00000001</f>
        <v>0.03014694</v>
      </c>
    </row>
    <row r="14695" customFormat="false" ht="15" hidden="false" customHeight="false" outlineLevel="0" collapsed="false">
      <c r="A14695" s="0" t="s">
        <v>10659</v>
      </c>
      <c r="B14695" s="0" t="s">
        <v>851</v>
      </c>
      <c r="C14695" s="0" t="n">
        <v>2015</v>
      </c>
      <c r="D14695" s="0" t="s">
        <v>114</v>
      </c>
      <c r="E14695" s="0" t="s">
        <v>10468</v>
      </c>
      <c r="F14695" s="0" t="n">
        <v>0</v>
      </c>
      <c r="G14695" s="0" t="n">
        <v>0</v>
      </c>
      <c r="H14695" s="0" t="n">
        <v>0.03</v>
      </c>
      <c r="I14695" s="0" t="n">
        <v>0</v>
      </c>
      <c r="J14695" s="0" t="n">
        <v>0.03</v>
      </c>
      <c r="N14695" s="0" t="s">
        <v>74</v>
      </c>
      <c r="P14695" s="0" t="n">
        <f aca="false">IF(AND(OR(Dashboard!$B$5="All",D14695=Dashboard!$B$5),OR(Dashboard!$D$5="All",N14695=Dashboard!$D$5),OR(AND(C14695&lt;&gt;"",C14695&gt;=Dashboard!$F$5,C14695&lt;=Dashboard!$H$5),AND(C14695="",Dashboard!$F$5&lt;=1980,Dashboard!$H$5&gt;=2016))),1,0)</f>
        <v>1</v>
      </c>
      <c r="Q14695" s="0" t="n">
        <f aca="false">J14695*P14695+ROW()*0.00000001</f>
        <v>0.03014695</v>
      </c>
    </row>
    <row r="14696" customFormat="false" ht="15" hidden="false" customHeight="false" outlineLevel="0" collapsed="false">
      <c r="A14696" s="0" t="s">
        <v>9341</v>
      </c>
      <c r="B14696" s="0" t="s">
        <v>184</v>
      </c>
      <c r="C14696" s="0" t="n">
        <v>2016</v>
      </c>
      <c r="D14696" s="0" t="s">
        <v>16</v>
      </c>
      <c r="E14696" s="0" t="s">
        <v>689</v>
      </c>
      <c r="F14696" s="0" t="n">
        <v>0.02</v>
      </c>
      <c r="G14696" s="0" t="n">
        <v>0.01</v>
      </c>
      <c r="H14696" s="0" t="n">
        <v>0</v>
      </c>
      <c r="I14696" s="0" t="n">
        <v>0</v>
      </c>
      <c r="J14696" s="0" t="n">
        <v>0.03</v>
      </c>
      <c r="K14696" s="0" t="n">
        <v>48</v>
      </c>
      <c r="L14696" s="0" t="n">
        <v>4.6</v>
      </c>
      <c r="M14696" s="0" t="s">
        <v>125</v>
      </c>
      <c r="N14696" s="0" t="s">
        <v>35</v>
      </c>
      <c r="O14696" s="0" t="s">
        <v>177</v>
      </c>
      <c r="P14696" s="0" t="n">
        <f aca="false">IF(AND(OR(Dashboard!$B$5="All",D14696=Dashboard!$B$5),OR(Dashboard!$D$5="All",N14696=Dashboard!$D$5),OR(AND(C14696&lt;&gt;"",C14696&gt;=Dashboard!$F$5,C14696&lt;=Dashboard!$H$5),AND(C14696="",Dashboard!$F$5&lt;=1980,Dashboard!$H$5&gt;=2016))),1,0)</f>
        <v>1</v>
      </c>
      <c r="Q14696" s="0" t="n">
        <f aca="false">J14696*P14696+ROW()*0.00000001</f>
        <v>0.03014696</v>
      </c>
    </row>
    <row r="14697" customFormat="false" ht="15" hidden="false" customHeight="false" outlineLevel="0" collapsed="false">
      <c r="A14697" s="0" t="s">
        <v>10660</v>
      </c>
      <c r="B14697" s="0" t="s">
        <v>117</v>
      </c>
      <c r="C14697" s="0" t="n">
        <v>2000</v>
      </c>
      <c r="D14697" s="0" t="s">
        <v>41</v>
      </c>
      <c r="E14697" s="0" t="s">
        <v>1904</v>
      </c>
      <c r="F14697" s="0" t="n">
        <v>0.02</v>
      </c>
      <c r="G14697" s="0" t="n">
        <v>0.01</v>
      </c>
      <c r="H14697" s="0" t="n">
        <v>0</v>
      </c>
      <c r="I14697" s="0" t="n">
        <v>0</v>
      </c>
      <c r="J14697" s="0" t="n">
        <v>0.03</v>
      </c>
      <c r="N14697" s="0" t="s">
        <v>74</v>
      </c>
      <c r="P14697" s="0" t="n">
        <f aca="false">IF(AND(OR(Dashboard!$B$5="All",D14697=Dashboard!$B$5),OR(Dashboard!$D$5="All",N14697=Dashboard!$D$5),OR(AND(C14697&lt;&gt;"",C14697&gt;=Dashboard!$F$5,C14697&lt;=Dashboard!$H$5),AND(C14697="",Dashboard!$F$5&lt;=1980,Dashboard!$H$5&gt;=2016))),1,0)</f>
        <v>1</v>
      </c>
      <c r="Q14697" s="0" t="n">
        <f aca="false">J14697*P14697+ROW()*0.00000001</f>
        <v>0.03014697</v>
      </c>
    </row>
    <row r="14698" customFormat="false" ht="15" hidden="false" customHeight="false" outlineLevel="0" collapsed="false">
      <c r="A14698" s="0" t="s">
        <v>7260</v>
      </c>
      <c r="B14698" s="0" t="s">
        <v>50</v>
      </c>
      <c r="C14698" s="0" t="n">
        <v>2008</v>
      </c>
      <c r="D14698" s="0" t="s">
        <v>48</v>
      </c>
      <c r="E14698" s="0" t="s">
        <v>5102</v>
      </c>
      <c r="F14698" s="0" t="n">
        <v>0.03</v>
      </c>
      <c r="G14698" s="0" t="n">
        <v>0</v>
      </c>
      <c r="H14698" s="0" t="n">
        <v>0</v>
      </c>
      <c r="I14698" s="0" t="n">
        <v>0</v>
      </c>
      <c r="J14698" s="0" t="n">
        <v>0.03</v>
      </c>
      <c r="N14698" s="0" t="s">
        <v>35</v>
      </c>
      <c r="P14698" s="0" t="n">
        <f aca="false">IF(AND(OR(Dashboard!$B$5="All",D14698=Dashboard!$B$5),OR(Dashboard!$D$5="All",N14698=Dashboard!$D$5),OR(AND(C14698&lt;&gt;"",C14698&gt;=Dashboard!$F$5,C14698&lt;=Dashboard!$H$5),AND(C14698="",Dashboard!$F$5&lt;=1980,Dashboard!$H$5&gt;=2016))),1,0)</f>
        <v>1</v>
      </c>
      <c r="Q14698" s="0" t="n">
        <f aca="false">J14698*P14698+ROW()*0.00000001</f>
        <v>0.03014698</v>
      </c>
    </row>
    <row r="14699" customFormat="false" ht="15" hidden="false" customHeight="false" outlineLevel="0" collapsed="false">
      <c r="A14699" s="0" t="s">
        <v>10661</v>
      </c>
      <c r="B14699" s="0" t="s">
        <v>64</v>
      </c>
      <c r="C14699" s="0" t="n">
        <v>2010</v>
      </c>
      <c r="D14699" s="0" t="s">
        <v>56</v>
      </c>
      <c r="E14699" s="0" t="s">
        <v>7584</v>
      </c>
      <c r="F14699" s="0" t="n">
        <v>0</v>
      </c>
      <c r="G14699" s="0" t="n">
        <v>0</v>
      </c>
      <c r="H14699" s="0" t="n">
        <v>0.03</v>
      </c>
      <c r="I14699" s="0" t="n">
        <v>0</v>
      </c>
      <c r="J14699" s="0" t="n">
        <v>0.03</v>
      </c>
      <c r="N14699" s="0" t="s">
        <v>66</v>
      </c>
      <c r="P14699" s="0" t="n">
        <f aca="false">IF(AND(OR(Dashboard!$B$5="All",D14699=Dashboard!$B$5),OR(Dashboard!$D$5="All",N14699=Dashboard!$D$5),OR(AND(C14699&lt;&gt;"",C14699&gt;=Dashboard!$F$5,C14699&lt;=Dashboard!$H$5),AND(C14699="",Dashboard!$F$5&lt;=1980,Dashboard!$H$5&gt;=2016))),1,0)</f>
        <v>1</v>
      </c>
      <c r="Q14699" s="0" t="n">
        <f aca="false">J14699*P14699+ROW()*0.00000001</f>
        <v>0.03014699</v>
      </c>
    </row>
    <row r="14700" customFormat="false" ht="15" hidden="false" customHeight="false" outlineLevel="0" collapsed="false">
      <c r="A14700" s="0" t="s">
        <v>10662</v>
      </c>
      <c r="B14700" s="0" t="s">
        <v>152</v>
      </c>
      <c r="C14700" s="0" t="n">
        <v>2015</v>
      </c>
      <c r="D14700" s="0" t="s">
        <v>114</v>
      </c>
      <c r="E14700" s="0" t="s">
        <v>2558</v>
      </c>
      <c r="F14700" s="0" t="n">
        <v>0</v>
      </c>
      <c r="G14700" s="0" t="n">
        <v>0.03</v>
      </c>
      <c r="H14700" s="0" t="n">
        <v>0</v>
      </c>
      <c r="I14700" s="0" t="n">
        <v>0</v>
      </c>
      <c r="J14700" s="0" t="n">
        <v>0.03</v>
      </c>
      <c r="N14700" s="0" t="s">
        <v>152</v>
      </c>
      <c r="P14700" s="0" t="n">
        <f aca="false">IF(AND(OR(Dashboard!$B$5="All",D14700=Dashboard!$B$5),OR(Dashboard!$D$5="All",N14700=Dashboard!$D$5),OR(AND(C14700&lt;&gt;"",C14700&gt;=Dashboard!$F$5,C14700&lt;=Dashboard!$H$5),AND(C14700="",Dashboard!$F$5&lt;=1980,Dashboard!$H$5&gt;=2016))),1,0)</f>
        <v>1</v>
      </c>
      <c r="Q14700" s="0" t="n">
        <f aca="false">J14700*P14700+ROW()*0.00000001</f>
        <v>0.030147</v>
      </c>
    </row>
    <row r="14701" customFormat="false" ht="15" hidden="false" customHeight="false" outlineLevel="0" collapsed="false">
      <c r="A14701" s="0" t="s">
        <v>10663</v>
      </c>
      <c r="B14701" s="0" t="s">
        <v>851</v>
      </c>
      <c r="C14701" s="0" t="n">
        <v>2016</v>
      </c>
      <c r="D14701" s="0" t="s">
        <v>71</v>
      </c>
      <c r="E14701" s="0" t="s">
        <v>3581</v>
      </c>
      <c r="F14701" s="0" t="n">
        <v>0</v>
      </c>
      <c r="G14701" s="0" t="n">
        <v>0</v>
      </c>
      <c r="H14701" s="0" t="n">
        <v>0.03</v>
      </c>
      <c r="I14701" s="0" t="n">
        <v>0</v>
      </c>
      <c r="J14701" s="0" t="n">
        <v>0.03</v>
      </c>
      <c r="N14701" s="0" t="s">
        <v>74</v>
      </c>
      <c r="P14701" s="0" t="n">
        <f aca="false">IF(AND(OR(Dashboard!$B$5="All",D14701=Dashboard!$B$5),OR(Dashboard!$D$5="All",N14701=Dashboard!$D$5),OR(AND(C14701&lt;&gt;"",C14701&gt;=Dashboard!$F$5,C14701&lt;=Dashboard!$H$5),AND(C14701="",Dashboard!$F$5&lt;=1980,Dashboard!$H$5&gt;=2016))),1,0)</f>
        <v>1</v>
      </c>
      <c r="Q14701" s="0" t="n">
        <f aca="false">J14701*P14701+ROW()*0.00000001</f>
        <v>0.03014701</v>
      </c>
    </row>
    <row r="14702" customFormat="false" ht="15" hidden="false" customHeight="false" outlineLevel="0" collapsed="false">
      <c r="A14702" s="0" t="s">
        <v>10664</v>
      </c>
      <c r="B14702" s="0" t="s">
        <v>85</v>
      </c>
      <c r="C14702" s="0" t="n">
        <v>2006</v>
      </c>
      <c r="D14702" s="0" t="s">
        <v>34</v>
      </c>
      <c r="E14702" s="0" t="s">
        <v>35</v>
      </c>
      <c r="F14702" s="0" t="n">
        <v>0</v>
      </c>
      <c r="G14702" s="0" t="n">
        <v>0</v>
      </c>
      <c r="H14702" s="0" t="n">
        <v>0.03</v>
      </c>
      <c r="I14702" s="0" t="n">
        <v>0</v>
      </c>
      <c r="J14702" s="0" t="n">
        <v>0.03</v>
      </c>
      <c r="N14702" s="0" t="s">
        <v>35</v>
      </c>
      <c r="P14702" s="0" t="n">
        <f aca="false">IF(AND(OR(Dashboard!$B$5="All",D14702=Dashboard!$B$5),OR(Dashboard!$D$5="All",N14702=Dashboard!$D$5),OR(AND(C14702&lt;&gt;"",C14702&gt;=Dashboard!$F$5,C14702&lt;=Dashboard!$H$5),AND(C14702="",Dashboard!$F$5&lt;=1980,Dashboard!$H$5&gt;=2016))),1,0)</f>
        <v>1</v>
      </c>
      <c r="Q14702" s="0" t="n">
        <f aca="false">J14702*P14702+ROW()*0.00000001</f>
        <v>0.03014702</v>
      </c>
    </row>
    <row r="14703" customFormat="false" ht="15" hidden="false" customHeight="false" outlineLevel="0" collapsed="false">
      <c r="A14703" s="0" t="s">
        <v>5134</v>
      </c>
      <c r="B14703" s="0" t="s">
        <v>152</v>
      </c>
      <c r="C14703" s="0" t="n">
        <v>2013</v>
      </c>
      <c r="D14703" s="0" t="s">
        <v>71</v>
      </c>
      <c r="E14703" s="0" t="s">
        <v>328</v>
      </c>
      <c r="F14703" s="0" t="n">
        <v>0</v>
      </c>
      <c r="G14703" s="0" t="n">
        <v>0.02</v>
      </c>
      <c r="H14703" s="0" t="n">
        <v>0</v>
      </c>
      <c r="I14703" s="0" t="n">
        <v>0</v>
      </c>
      <c r="J14703" s="0" t="n">
        <v>0.03</v>
      </c>
      <c r="N14703" s="0" t="s">
        <v>152</v>
      </c>
      <c r="P14703" s="0" t="n">
        <f aca="false">IF(AND(OR(Dashboard!$B$5="All",D14703=Dashboard!$B$5),OR(Dashboard!$D$5="All",N14703=Dashboard!$D$5),OR(AND(C14703&lt;&gt;"",C14703&gt;=Dashboard!$F$5,C14703&lt;=Dashboard!$H$5),AND(C14703="",Dashboard!$F$5&lt;=1980,Dashboard!$H$5&gt;=2016))),1,0)</f>
        <v>1</v>
      </c>
      <c r="Q14703" s="0" t="n">
        <f aca="false">J14703*P14703+ROW()*0.00000001</f>
        <v>0.03014703</v>
      </c>
    </row>
    <row r="14704" customFormat="false" ht="15" hidden="false" customHeight="false" outlineLevel="0" collapsed="false">
      <c r="A14704" s="0" t="s">
        <v>10665</v>
      </c>
      <c r="B14704" s="0" t="s">
        <v>144</v>
      </c>
      <c r="C14704" s="0" t="n">
        <v>2002</v>
      </c>
      <c r="D14704" s="0" t="s">
        <v>41</v>
      </c>
      <c r="E14704" s="0" t="s">
        <v>220</v>
      </c>
      <c r="F14704" s="0" t="n">
        <v>0.02</v>
      </c>
      <c r="G14704" s="0" t="n">
        <v>0.01</v>
      </c>
      <c r="H14704" s="0" t="n">
        <v>0</v>
      </c>
      <c r="I14704" s="0" t="n">
        <v>0</v>
      </c>
      <c r="J14704" s="0" t="n">
        <v>0.03</v>
      </c>
      <c r="K14704" s="0" t="n">
        <v>58</v>
      </c>
      <c r="M14704" s="0" t="s">
        <v>103</v>
      </c>
      <c r="N14704" s="0" t="s">
        <v>66</v>
      </c>
      <c r="O14704" s="0" t="s">
        <v>53</v>
      </c>
      <c r="P14704" s="0" t="n">
        <f aca="false">IF(AND(OR(Dashboard!$B$5="All",D14704=Dashboard!$B$5),OR(Dashboard!$D$5="All",N14704=Dashboard!$D$5),OR(AND(C14704&lt;&gt;"",C14704&gt;=Dashboard!$F$5,C14704&lt;=Dashboard!$H$5),AND(C14704="",Dashboard!$F$5&lt;=1980,Dashboard!$H$5&gt;=2016))),1,0)</f>
        <v>1</v>
      </c>
      <c r="Q14704" s="0" t="n">
        <f aca="false">J14704*P14704+ROW()*0.00000001</f>
        <v>0.03014704</v>
      </c>
    </row>
    <row r="14705" customFormat="false" ht="15" hidden="false" customHeight="false" outlineLevel="0" collapsed="false">
      <c r="A14705" s="0" t="s">
        <v>10666</v>
      </c>
      <c r="B14705" s="0" t="s">
        <v>76</v>
      </c>
      <c r="C14705" s="0" t="n">
        <v>2006</v>
      </c>
      <c r="D14705" s="0" t="s">
        <v>246</v>
      </c>
      <c r="E14705" s="0" t="s">
        <v>6623</v>
      </c>
      <c r="F14705" s="0" t="n">
        <v>0</v>
      </c>
      <c r="G14705" s="0" t="n">
        <v>0</v>
      </c>
      <c r="H14705" s="0" t="n">
        <v>0.03</v>
      </c>
      <c r="I14705" s="0" t="n">
        <v>0</v>
      </c>
      <c r="J14705" s="0" t="n">
        <v>0.03</v>
      </c>
      <c r="N14705" s="0" t="s">
        <v>74</v>
      </c>
      <c r="P14705" s="0" t="n">
        <f aca="false">IF(AND(OR(Dashboard!$B$5="All",D14705=Dashboard!$B$5),OR(Dashboard!$D$5="All",N14705=Dashboard!$D$5),OR(AND(C14705&lt;&gt;"",C14705&gt;=Dashboard!$F$5,C14705&lt;=Dashboard!$H$5),AND(C14705="",Dashboard!$F$5&lt;=1980,Dashboard!$H$5&gt;=2016))),1,0)</f>
        <v>1</v>
      </c>
      <c r="Q14705" s="0" t="n">
        <f aca="false">J14705*P14705+ROW()*0.00000001</f>
        <v>0.03014705</v>
      </c>
    </row>
    <row r="14706" customFormat="false" ht="15" hidden="false" customHeight="false" outlineLevel="0" collapsed="false">
      <c r="A14706" s="0" t="s">
        <v>8489</v>
      </c>
      <c r="B14706" s="0" t="s">
        <v>50</v>
      </c>
      <c r="C14706" s="0" t="n">
        <v>2008</v>
      </c>
      <c r="D14706" s="0" t="s">
        <v>71</v>
      </c>
      <c r="E14706" s="0" t="s">
        <v>91</v>
      </c>
      <c r="F14706" s="0" t="n">
        <v>0.02</v>
      </c>
      <c r="G14706" s="0" t="n">
        <v>0</v>
      </c>
      <c r="H14706" s="0" t="n">
        <v>0</v>
      </c>
      <c r="I14706" s="0" t="n">
        <v>0</v>
      </c>
      <c r="J14706" s="0" t="n">
        <v>0.03</v>
      </c>
      <c r="K14706" s="0" t="n">
        <v>73</v>
      </c>
      <c r="M14706" s="0" t="s">
        <v>125</v>
      </c>
      <c r="N14706" s="0" t="s">
        <v>35</v>
      </c>
      <c r="O14706" s="0" t="s">
        <v>37</v>
      </c>
      <c r="P14706" s="0" t="n">
        <f aca="false">IF(AND(OR(Dashboard!$B$5="All",D14706=Dashboard!$B$5),OR(Dashboard!$D$5="All",N14706=Dashboard!$D$5),OR(AND(C14706&lt;&gt;"",C14706&gt;=Dashboard!$F$5,C14706&lt;=Dashboard!$H$5),AND(C14706="",Dashboard!$F$5&lt;=1980,Dashboard!$H$5&gt;=2016))),1,0)</f>
        <v>1</v>
      </c>
      <c r="Q14706" s="0" t="n">
        <f aca="false">J14706*P14706+ROW()*0.00000001</f>
        <v>0.03014706</v>
      </c>
    </row>
    <row r="14707" customFormat="false" ht="15" hidden="false" customHeight="false" outlineLevel="0" collapsed="false">
      <c r="A14707" s="0" t="s">
        <v>10667</v>
      </c>
      <c r="B14707" s="0" t="s">
        <v>164</v>
      </c>
      <c r="C14707" s="0" t="n">
        <v>2010</v>
      </c>
      <c r="D14707" s="0" t="s">
        <v>246</v>
      </c>
      <c r="E14707" s="0" t="s">
        <v>89</v>
      </c>
      <c r="F14707" s="0" t="n">
        <v>0</v>
      </c>
      <c r="G14707" s="0" t="n">
        <v>0</v>
      </c>
      <c r="H14707" s="0" t="n">
        <v>0.03</v>
      </c>
      <c r="I14707" s="0" t="n">
        <v>0</v>
      </c>
      <c r="J14707" s="0" t="n">
        <v>0.03</v>
      </c>
      <c r="N14707" s="0" t="s">
        <v>74</v>
      </c>
      <c r="P14707" s="0" t="n">
        <f aca="false">IF(AND(OR(Dashboard!$B$5="All",D14707=Dashboard!$B$5),OR(Dashboard!$D$5="All",N14707=Dashboard!$D$5),OR(AND(C14707&lt;&gt;"",C14707&gt;=Dashboard!$F$5,C14707&lt;=Dashboard!$H$5),AND(C14707="",Dashboard!$F$5&lt;=1980,Dashboard!$H$5&gt;=2016))),1,0)</f>
        <v>1</v>
      </c>
      <c r="Q14707" s="0" t="n">
        <f aca="false">J14707*P14707+ROW()*0.00000001</f>
        <v>0.03014707</v>
      </c>
    </row>
    <row r="14708" customFormat="false" ht="15" hidden="false" customHeight="false" outlineLevel="0" collapsed="false">
      <c r="A14708" s="0" t="s">
        <v>10668</v>
      </c>
      <c r="B14708" s="0" t="s">
        <v>851</v>
      </c>
      <c r="C14708" s="0" t="n">
        <v>2016</v>
      </c>
      <c r="D14708" s="0" t="s">
        <v>46</v>
      </c>
      <c r="E14708" s="0" t="s">
        <v>7278</v>
      </c>
      <c r="F14708" s="0" t="n">
        <v>0</v>
      </c>
      <c r="G14708" s="0" t="n">
        <v>0.02</v>
      </c>
      <c r="H14708" s="0" t="n">
        <v>0</v>
      </c>
      <c r="I14708" s="0" t="n">
        <v>0.01</v>
      </c>
      <c r="J14708" s="0" t="n">
        <v>0.03</v>
      </c>
      <c r="K14708" s="0" t="n">
        <v>73</v>
      </c>
      <c r="L14708" s="0" t="n">
        <v>8.4</v>
      </c>
      <c r="M14708" s="0" t="s">
        <v>103</v>
      </c>
      <c r="N14708" s="0" t="s">
        <v>74</v>
      </c>
      <c r="O14708" s="0" t="s">
        <v>37</v>
      </c>
      <c r="P14708" s="0" t="n">
        <f aca="false">IF(AND(OR(Dashboard!$B$5="All",D14708=Dashboard!$B$5),OR(Dashboard!$D$5="All",N14708=Dashboard!$D$5),OR(AND(C14708&lt;&gt;"",C14708&gt;=Dashboard!$F$5,C14708&lt;=Dashboard!$H$5),AND(C14708="",Dashboard!$F$5&lt;=1980,Dashboard!$H$5&gt;=2016))),1,0)</f>
        <v>1</v>
      </c>
      <c r="Q14708" s="0" t="n">
        <f aca="false">J14708*P14708+ROW()*0.00000001</f>
        <v>0.03014708</v>
      </c>
    </row>
    <row r="14709" customFormat="false" ht="15" hidden="false" customHeight="false" outlineLevel="0" collapsed="false">
      <c r="A14709" s="0" t="s">
        <v>10669</v>
      </c>
      <c r="B14709" s="0" t="s">
        <v>94</v>
      </c>
      <c r="C14709" s="0" t="n">
        <v>2015</v>
      </c>
      <c r="D14709" s="0" t="s">
        <v>48</v>
      </c>
      <c r="E14709" s="0" t="s">
        <v>10670</v>
      </c>
      <c r="F14709" s="0" t="n">
        <v>0</v>
      </c>
      <c r="G14709" s="0" t="n">
        <v>0.02</v>
      </c>
      <c r="H14709" s="0" t="n">
        <v>0</v>
      </c>
      <c r="I14709" s="0" t="n">
        <v>0</v>
      </c>
      <c r="J14709" s="0" t="n">
        <v>0.03</v>
      </c>
      <c r="K14709" s="0" t="n">
        <v>88</v>
      </c>
      <c r="L14709" s="0" t="n">
        <v>8.4</v>
      </c>
      <c r="M14709" s="0" t="s">
        <v>125</v>
      </c>
      <c r="N14709" s="0" t="s">
        <v>74</v>
      </c>
      <c r="O14709" s="0" t="s">
        <v>42</v>
      </c>
      <c r="P14709" s="0" t="n">
        <f aca="false">IF(AND(OR(Dashboard!$B$5="All",D14709=Dashboard!$B$5),OR(Dashboard!$D$5="All",N14709=Dashboard!$D$5),OR(AND(C14709&lt;&gt;"",C14709&gt;=Dashboard!$F$5,C14709&lt;=Dashboard!$H$5),AND(C14709="",Dashboard!$F$5&lt;=1980,Dashboard!$H$5&gt;=2016))),1,0)</f>
        <v>1</v>
      </c>
      <c r="Q14709" s="0" t="n">
        <f aca="false">J14709*P14709+ROW()*0.00000001</f>
        <v>0.03014709</v>
      </c>
    </row>
    <row r="14710" customFormat="false" ht="15" hidden="false" customHeight="false" outlineLevel="0" collapsed="false">
      <c r="A14710" s="0" t="s">
        <v>10671</v>
      </c>
      <c r="B14710" s="0" t="s">
        <v>85</v>
      </c>
      <c r="C14710" s="0" t="n">
        <v>2002</v>
      </c>
      <c r="D14710" s="0" t="s">
        <v>102</v>
      </c>
      <c r="E14710" s="0" t="s">
        <v>3531</v>
      </c>
      <c r="F14710" s="0" t="n">
        <v>0</v>
      </c>
      <c r="G14710" s="0" t="n">
        <v>0</v>
      </c>
      <c r="H14710" s="0" t="n">
        <v>0.03</v>
      </c>
      <c r="I14710" s="0" t="n">
        <v>0</v>
      </c>
      <c r="J14710" s="0" t="n">
        <v>0.03</v>
      </c>
      <c r="N14710" s="0" t="s">
        <v>35</v>
      </c>
      <c r="P14710" s="0" t="n">
        <f aca="false">IF(AND(OR(Dashboard!$B$5="All",D14710=Dashboard!$B$5),OR(Dashboard!$D$5="All",N14710=Dashboard!$D$5),OR(AND(C14710&lt;&gt;"",C14710&gt;=Dashboard!$F$5,C14710&lt;=Dashboard!$H$5),AND(C14710="",Dashboard!$F$5&lt;=1980,Dashboard!$H$5&gt;=2016))),1,0)</f>
        <v>1</v>
      </c>
      <c r="Q14710" s="0" t="n">
        <f aca="false">J14710*P14710+ROW()*0.00000001</f>
        <v>0.0301471</v>
      </c>
    </row>
    <row r="14711" customFormat="false" ht="15" hidden="false" customHeight="false" outlineLevel="0" collapsed="false">
      <c r="A14711" s="0" t="s">
        <v>10672</v>
      </c>
      <c r="B14711" s="0" t="s">
        <v>164</v>
      </c>
      <c r="C14711" s="0" t="n">
        <v>2010</v>
      </c>
      <c r="D14711" s="0" t="s">
        <v>114</v>
      </c>
      <c r="E14711" s="0" t="s">
        <v>6975</v>
      </c>
      <c r="F14711" s="0" t="n">
        <v>0</v>
      </c>
      <c r="G14711" s="0" t="n">
        <v>0</v>
      </c>
      <c r="H14711" s="0" t="n">
        <v>0.03</v>
      </c>
      <c r="I14711" s="0" t="n">
        <v>0</v>
      </c>
      <c r="J14711" s="0" t="n">
        <v>0.03</v>
      </c>
      <c r="N14711" s="0" t="s">
        <v>74</v>
      </c>
      <c r="P14711" s="0" t="n">
        <f aca="false">IF(AND(OR(Dashboard!$B$5="All",D14711=Dashboard!$B$5),OR(Dashboard!$D$5="All",N14711=Dashboard!$D$5),OR(AND(C14711&lt;&gt;"",C14711&gt;=Dashboard!$F$5,C14711&lt;=Dashboard!$H$5),AND(C14711="",Dashboard!$F$5&lt;=1980,Dashboard!$H$5&gt;=2016))),1,0)</f>
        <v>1</v>
      </c>
      <c r="Q14711" s="0" t="n">
        <f aca="false">J14711*P14711+ROW()*0.00000001</f>
        <v>0.03014711</v>
      </c>
    </row>
    <row r="14712" customFormat="false" ht="15" hidden="false" customHeight="false" outlineLevel="0" collapsed="false">
      <c r="A14712" s="0" t="s">
        <v>10673</v>
      </c>
      <c r="B14712" s="0" t="s">
        <v>164</v>
      </c>
      <c r="C14712" s="0" t="n">
        <v>2005</v>
      </c>
      <c r="D14712" s="0" t="s">
        <v>46</v>
      </c>
      <c r="E14712" s="0" t="s">
        <v>6975</v>
      </c>
      <c r="F14712" s="0" t="n">
        <v>0.03</v>
      </c>
      <c r="G14712" s="0" t="n">
        <v>0</v>
      </c>
      <c r="H14712" s="0" t="n">
        <v>0</v>
      </c>
      <c r="I14712" s="0" t="n">
        <v>0</v>
      </c>
      <c r="J14712" s="0" t="n">
        <v>0.03</v>
      </c>
      <c r="K14712" s="0" t="n">
        <v>47</v>
      </c>
      <c r="L14712" s="0" t="n">
        <v>8.2</v>
      </c>
      <c r="M14712" s="0" t="s">
        <v>103</v>
      </c>
      <c r="N14712" s="0" t="s">
        <v>74</v>
      </c>
      <c r="O14712" s="0" t="s">
        <v>177</v>
      </c>
      <c r="P14712" s="0" t="n">
        <f aca="false">IF(AND(OR(Dashboard!$B$5="All",D14712=Dashboard!$B$5),OR(Dashboard!$D$5="All",N14712=Dashboard!$D$5),OR(AND(C14712&lt;&gt;"",C14712&gt;=Dashboard!$F$5,C14712&lt;=Dashboard!$H$5),AND(C14712="",Dashboard!$F$5&lt;=1980,Dashboard!$H$5&gt;=2016))),1,0)</f>
        <v>1</v>
      </c>
      <c r="Q14712" s="0" t="n">
        <f aca="false">J14712*P14712+ROW()*0.00000001</f>
        <v>0.03014712</v>
      </c>
    </row>
    <row r="14713" customFormat="false" ht="15" hidden="false" customHeight="false" outlineLevel="0" collapsed="false">
      <c r="A14713" s="0" t="s">
        <v>10674</v>
      </c>
      <c r="B14713" s="0" t="s">
        <v>144</v>
      </c>
      <c r="C14713" s="0" t="n">
        <v>2004</v>
      </c>
      <c r="D14713" s="0" t="s">
        <v>114</v>
      </c>
      <c r="E14713" s="0" t="s">
        <v>124</v>
      </c>
      <c r="F14713" s="0" t="n">
        <v>0.02</v>
      </c>
      <c r="G14713" s="0" t="n">
        <v>0.01</v>
      </c>
      <c r="H14713" s="0" t="n">
        <v>0</v>
      </c>
      <c r="I14713" s="0" t="n">
        <v>0</v>
      </c>
      <c r="J14713" s="0" t="n">
        <v>0.03</v>
      </c>
      <c r="K14713" s="0" t="n">
        <v>71</v>
      </c>
      <c r="L14713" s="0" t="n">
        <v>8.7</v>
      </c>
      <c r="M14713" s="0" t="s">
        <v>103</v>
      </c>
      <c r="N14713" s="0" t="s">
        <v>66</v>
      </c>
      <c r="O14713" s="0" t="s">
        <v>37</v>
      </c>
      <c r="P14713" s="0" t="n">
        <f aca="false">IF(AND(OR(Dashboard!$B$5="All",D14713=Dashboard!$B$5),OR(Dashboard!$D$5="All",N14713=Dashboard!$D$5),OR(AND(C14713&lt;&gt;"",C14713&gt;=Dashboard!$F$5,C14713&lt;=Dashboard!$H$5),AND(C14713="",Dashboard!$F$5&lt;=1980,Dashboard!$H$5&gt;=2016))),1,0)</f>
        <v>1</v>
      </c>
      <c r="Q14713" s="0" t="n">
        <f aca="false">J14713*P14713+ROW()*0.00000001</f>
        <v>0.03014713</v>
      </c>
    </row>
    <row r="14714" customFormat="false" ht="15" hidden="false" customHeight="false" outlineLevel="0" collapsed="false">
      <c r="A14714" s="0" t="s">
        <v>10675</v>
      </c>
      <c r="B14714" s="0" t="s">
        <v>144</v>
      </c>
      <c r="C14714" s="0" t="n">
        <v>2003</v>
      </c>
      <c r="D14714" s="0" t="s">
        <v>41</v>
      </c>
      <c r="E14714" s="0" t="s">
        <v>7418</v>
      </c>
      <c r="F14714" s="0" t="n">
        <v>0.02</v>
      </c>
      <c r="G14714" s="0" t="n">
        <v>0.01</v>
      </c>
      <c r="H14714" s="0" t="n">
        <v>0</v>
      </c>
      <c r="I14714" s="0" t="n">
        <v>0</v>
      </c>
      <c r="J14714" s="0" t="n">
        <v>0.03</v>
      </c>
      <c r="K14714" s="0" t="n">
        <v>61</v>
      </c>
      <c r="M14714" s="0" t="s">
        <v>36</v>
      </c>
      <c r="N14714" s="0" t="s">
        <v>66</v>
      </c>
      <c r="O14714" s="0" t="s">
        <v>67</v>
      </c>
      <c r="P14714" s="0" t="n">
        <f aca="false">IF(AND(OR(Dashboard!$B$5="All",D14714=Dashboard!$B$5),OR(Dashboard!$D$5="All",N14714=Dashboard!$D$5),OR(AND(C14714&lt;&gt;"",C14714&gt;=Dashboard!$F$5,C14714&lt;=Dashboard!$H$5),AND(C14714="",Dashboard!$F$5&lt;=1980,Dashboard!$H$5&gt;=2016))),1,0)</f>
        <v>1</v>
      </c>
      <c r="Q14714" s="0" t="n">
        <f aca="false">J14714*P14714+ROW()*0.00000001</f>
        <v>0.03014714</v>
      </c>
    </row>
    <row r="14715" customFormat="false" ht="15" hidden="false" customHeight="false" outlineLevel="0" collapsed="false">
      <c r="A14715" s="0" t="s">
        <v>10676</v>
      </c>
      <c r="B14715" s="0" t="s">
        <v>152</v>
      </c>
      <c r="C14715" s="0" t="n">
        <v>2009</v>
      </c>
      <c r="D14715" s="0" t="s">
        <v>16</v>
      </c>
      <c r="E14715" s="0" t="s">
        <v>10677</v>
      </c>
      <c r="F14715" s="0" t="n">
        <v>0</v>
      </c>
      <c r="G14715" s="0" t="n">
        <v>0.02</v>
      </c>
      <c r="H14715" s="0" t="n">
        <v>0</v>
      </c>
      <c r="I14715" s="0" t="n">
        <v>0</v>
      </c>
      <c r="J14715" s="0" t="n">
        <v>0.03</v>
      </c>
      <c r="K14715" s="0" t="n">
        <v>90</v>
      </c>
      <c r="L14715" s="0" t="n">
        <v>8.6</v>
      </c>
      <c r="M14715" s="0" t="s">
        <v>125</v>
      </c>
      <c r="N14715" s="0" t="s">
        <v>152</v>
      </c>
      <c r="O14715" s="0" t="s">
        <v>42</v>
      </c>
      <c r="P14715" s="0" t="n">
        <f aca="false">IF(AND(OR(Dashboard!$B$5="All",D14715=Dashboard!$B$5),OR(Dashboard!$D$5="All",N14715=Dashboard!$D$5),OR(AND(C14715&lt;&gt;"",C14715&gt;=Dashboard!$F$5,C14715&lt;=Dashboard!$H$5),AND(C14715="",Dashboard!$F$5&lt;=1980,Dashboard!$H$5&gt;=2016))),1,0)</f>
        <v>1</v>
      </c>
      <c r="Q14715" s="0" t="n">
        <f aca="false">J14715*P14715+ROW()*0.00000001</f>
        <v>0.03014715</v>
      </c>
    </row>
    <row r="14716" customFormat="false" ht="15" hidden="false" customHeight="false" outlineLevel="0" collapsed="false">
      <c r="A14716" s="0" t="s">
        <v>10678</v>
      </c>
      <c r="B14716" s="0" t="s">
        <v>97</v>
      </c>
      <c r="C14716" s="0" t="n">
        <v>2015</v>
      </c>
      <c r="D14716" s="0" t="s">
        <v>71</v>
      </c>
      <c r="E14716" s="0" t="s">
        <v>2452</v>
      </c>
      <c r="F14716" s="0" t="n">
        <v>0</v>
      </c>
      <c r="G14716" s="0" t="n">
        <v>0</v>
      </c>
      <c r="H14716" s="0" t="n">
        <v>0.03</v>
      </c>
      <c r="I14716" s="0" t="n">
        <v>0</v>
      </c>
      <c r="J14716" s="0" t="n">
        <v>0.03</v>
      </c>
      <c r="N14716" s="0" t="s">
        <v>35</v>
      </c>
      <c r="P14716" s="0" t="n">
        <f aca="false">IF(AND(OR(Dashboard!$B$5="All",D14716=Dashboard!$B$5),OR(Dashboard!$D$5="All",N14716=Dashboard!$D$5),OR(AND(C14716&lt;&gt;"",C14716&gt;=Dashboard!$F$5,C14716&lt;=Dashboard!$H$5),AND(C14716="",Dashboard!$F$5&lt;=1980,Dashboard!$H$5&gt;=2016))),1,0)</f>
        <v>1</v>
      </c>
      <c r="Q14716" s="0" t="n">
        <f aca="false">J14716*P14716+ROW()*0.00000001</f>
        <v>0.03014716</v>
      </c>
    </row>
    <row r="14717" customFormat="false" ht="15" hidden="false" customHeight="false" outlineLevel="0" collapsed="false">
      <c r="A14717" s="0" t="s">
        <v>4328</v>
      </c>
      <c r="B14717" s="0" t="s">
        <v>50</v>
      </c>
      <c r="C14717" s="0" t="n">
        <v>2013</v>
      </c>
      <c r="D14717" s="0" t="s">
        <v>114</v>
      </c>
      <c r="E14717" s="0" t="s">
        <v>520</v>
      </c>
      <c r="F14717" s="0" t="n">
        <v>0</v>
      </c>
      <c r="G14717" s="0" t="n">
        <v>0.03</v>
      </c>
      <c r="H14717" s="0" t="n">
        <v>0</v>
      </c>
      <c r="I14717" s="0" t="n">
        <v>0</v>
      </c>
      <c r="J14717" s="0" t="n">
        <v>0.03</v>
      </c>
      <c r="M14717" s="0" t="s">
        <v>125</v>
      </c>
      <c r="N14717" s="0" t="s">
        <v>35</v>
      </c>
      <c r="P14717" s="0" t="n">
        <f aca="false">IF(AND(OR(Dashboard!$B$5="All",D14717=Dashboard!$B$5),OR(Dashboard!$D$5="All",N14717=Dashboard!$D$5),OR(AND(C14717&lt;&gt;"",C14717&gt;=Dashboard!$F$5,C14717&lt;=Dashboard!$H$5),AND(C14717="",Dashboard!$F$5&lt;=1980,Dashboard!$H$5&gt;=2016))),1,0)</f>
        <v>1</v>
      </c>
      <c r="Q14717" s="0" t="n">
        <f aca="false">J14717*P14717+ROW()*0.00000001</f>
        <v>0.03014717</v>
      </c>
    </row>
    <row r="14718" customFormat="false" ht="15" hidden="false" customHeight="false" outlineLevel="0" collapsed="false">
      <c r="A14718" s="0" t="s">
        <v>10679</v>
      </c>
      <c r="B14718" s="0" t="s">
        <v>50</v>
      </c>
      <c r="C14718" s="0" t="n">
        <v>2009</v>
      </c>
      <c r="D14718" s="0" t="s">
        <v>71</v>
      </c>
      <c r="E14718" s="0" t="s">
        <v>154</v>
      </c>
      <c r="F14718" s="0" t="n">
        <v>0</v>
      </c>
      <c r="G14718" s="0" t="n">
        <v>0</v>
      </c>
      <c r="H14718" s="0" t="n">
        <v>0.03</v>
      </c>
      <c r="I14718" s="0" t="n">
        <v>0</v>
      </c>
      <c r="J14718" s="0" t="n">
        <v>0.03</v>
      </c>
      <c r="N14718" s="0" t="s">
        <v>35</v>
      </c>
      <c r="P14718" s="0" t="n">
        <f aca="false">IF(AND(OR(Dashboard!$B$5="All",D14718=Dashboard!$B$5),OR(Dashboard!$D$5="All",N14718=Dashboard!$D$5),OR(AND(C14718&lt;&gt;"",C14718&gt;=Dashboard!$F$5,C14718&lt;=Dashboard!$H$5),AND(C14718="",Dashboard!$F$5&lt;=1980,Dashboard!$H$5&gt;=2016))),1,0)</f>
        <v>1</v>
      </c>
      <c r="Q14718" s="0" t="n">
        <f aca="false">J14718*P14718+ROW()*0.00000001</f>
        <v>0.03014718</v>
      </c>
    </row>
    <row r="14719" customFormat="false" ht="15" hidden="false" customHeight="false" outlineLevel="0" collapsed="false">
      <c r="A14719" s="0" t="s">
        <v>6837</v>
      </c>
      <c r="B14719" s="0" t="s">
        <v>152</v>
      </c>
      <c r="C14719" s="0" t="n">
        <v>2002</v>
      </c>
      <c r="D14719" s="0" t="s">
        <v>71</v>
      </c>
      <c r="E14719" s="0" t="s">
        <v>7598</v>
      </c>
      <c r="F14719" s="0" t="n">
        <v>0</v>
      </c>
      <c r="G14719" s="0" t="n">
        <v>0.02</v>
      </c>
      <c r="H14719" s="0" t="n">
        <v>0</v>
      </c>
      <c r="I14719" s="0" t="n">
        <v>0</v>
      </c>
      <c r="J14719" s="0" t="n">
        <v>0.03</v>
      </c>
      <c r="K14719" s="0" t="n">
        <v>82</v>
      </c>
      <c r="L14719" s="0" t="n">
        <v>8.5</v>
      </c>
      <c r="M14719" s="0" t="s">
        <v>103</v>
      </c>
      <c r="N14719" s="0" t="s">
        <v>152</v>
      </c>
      <c r="O14719" s="0" t="s">
        <v>42</v>
      </c>
      <c r="P14719" s="0" t="n">
        <f aca="false">IF(AND(OR(Dashboard!$B$5="All",D14719=Dashboard!$B$5),OR(Dashboard!$D$5="All",N14719=Dashboard!$D$5),OR(AND(C14719&lt;&gt;"",C14719&gt;=Dashboard!$F$5,C14719&lt;=Dashboard!$H$5),AND(C14719="",Dashboard!$F$5&lt;=1980,Dashboard!$H$5&gt;=2016))),1,0)</f>
        <v>1</v>
      </c>
      <c r="Q14719" s="0" t="n">
        <f aca="false">J14719*P14719+ROW()*0.00000001</f>
        <v>0.03014719</v>
      </c>
    </row>
    <row r="14720" customFormat="false" ht="15" hidden="false" customHeight="false" outlineLevel="0" collapsed="false">
      <c r="A14720" s="0" t="s">
        <v>10680</v>
      </c>
      <c r="B14720" s="0" t="s">
        <v>33</v>
      </c>
      <c r="C14720" s="0" t="n">
        <v>2009</v>
      </c>
      <c r="D14720" s="0" t="s">
        <v>71</v>
      </c>
      <c r="E14720" s="0" t="s">
        <v>1364</v>
      </c>
      <c r="F14720" s="0" t="n">
        <v>0.03</v>
      </c>
      <c r="G14720" s="0" t="n">
        <v>0</v>
      </c>
      <c r="H14720" s="0" t="n">
        <v>0</v>
      </c>
      <c r="I14720" s="0" t="n">
        <v>0</v>
      </c>
      <c r="J14720" s="0" t="n">
        <v>0.03</v>
      </c>
      <c r="M14720" s="0" t="s">
        <v>103</v>
      </c>
      <c r="N14720" s="0" t="s">
        <v>35</v>
      </c>
      <c r="P14720" s="0" t="n">
        <f aca="false">IF(AND(OR(Dashboard!$B$5="All",D14720=Dashboard!$B$5),OR(Dashboard!$D$5="All",N14720=Dashboard!$D$5),OR(AND(C14720&lt;&gt;"",C14720&gt;=Dashboard!$F$5,C14720&lt;=Dashboard!$H$5),AND(C14720="",Dashboard!$F$5&lt;=1980,Dashboard!$H$5&gt;=2016))),1,0)</f>
        <v>1</v>
      </c>
      <c r="Q14720" s="0" t="n">
        <f aca="false">J14720*P14720+ROW()*0.00000001</f>
        <v>0.0301472</v>
      </c>
    </row>
    <row r="14721" customFormat="false" ht="15" hidden="false" customHeight="false" outlineLevel="0" collapsed="false">
      <c r="A14721" s="0" t="s">
        <v>10681</v>
      </c>
      <c r="B14721" s="0" t="s">
        <v>50</v>
      </c>
      <c r="C14721" s="0" t="n">
        <v>2009</v>
      </c>
      <c r="D14721" s="0" t="s">
        <v>114</v>
      </c>
      <c r="E14721" s="0" t="s">
        <v>599</v>
      </c>
      <c r="F14721" s="0" t="n">
        <v>0</v>
      </c>
      <c r="G14721" s="0" t="n">
        <v>0</v>
      </c>
      <c r="H14721" s="0" t="n">
        <v>0.03</v>
      </c>
      <c r="I14721" s="0" t="n">
        <v>0</v>
      </c>
      <c r="J14721" s="0" t="n">
        <v>0.03</v>
      </c>
      <c r="N14721" s="0" t="s">
        <v>35</v>
      </c>
      <c r="P14721" s="0" t="n">
        <f aca="false">IF(AND(OR(Dashboard!$B$5="All",D14721=Dashboard!$B$5),OR(Dashboard!$D$5="All",N14721=Dashboard!$D$5),OR(AND(C14721&lt;&gt;"",C14721&gt;=Dashboard!$F$5,C14721&lt;=Dashboard!$H$5),AND(C14721="",Dashboard!$F$5&lt;=1980,Dashboard!$H$5&gt;=2016))),1,0)</f>
        <v>1</v>
      </c>
      <c r="Q14721" s="0" t="n">
        <f aca="false">J14721*P14721+ROW()*0.00000001</f>
        <v>0.03014721</v>
      </c>
    </row>
    <row r="14722" customFormat="false" ht="15" hidden="false" customHeight="false" outlineLevel="0" collapsed="false">
      <c r="A14722" s="0" t="s">
        <v>10682</v>
      </c>
      <c r="B14722" s="0" t="s">
        <v>164</v>
      </c>
      <c r="C14722" s="0" t="n">
        <v>2010</v>
      </c>
      <c r="D14722" s="0" t="s">
        <v>102</v>
      </c>
      <c r="E14722" s="0" t="s">
        <v>4601</v>
      </c>
      <c r="F14722" s="0" t="n">
        <v>0</v>
      </c>
      <c r="G14722" s="0" t="n">
        <v>0</v>
      </c>
      <c r="H14722" s="0" t="n">
        <v>0.03</v>
      </c>
      <c r="I14722" s="0" t="n">
        <v>0</v>
      </c>
      <c r="J14722" s="0" t="n">
        <v>0.03</v>
      </c>
      <c r="N14722" s="0" t="s">
        <v>74</v>
      </c>
      <c r="P14722" s="0" t="n">
        <f aca="false">IF(AND(OR(Dashboard!$B$5="All",D14722=Dashboard!$B$5),OR(Dashboard!$D$5="All",N14722=Dashboard!$D$5),OR(AND(C14722&lt;&gt;"",C14722&gt;=Dashboard!$F$5,C14722&lt;=Dashboard!$H$5),AND(C14722="",Dashboard!$F$5&lt;=1980,Dashboard!$H$5&gt;=2016))),1,0)</f>
        <v>1</v>
      </c>
      <c r="Q14722" s="0" t="n">
        <f aca="false">J14722*P14722+ROW()*0.00000001</f>
        <v>0.03014722</v>
      </c>
    </row>
    <row r="14723" customFormat="false" ht="15" hidden="false" customHeight="false" outlineLevel="0" collapsed="false">
      <c r="A14723" s="0" t="s">
        <v>5666</v>
      </c>
      <c r="B14723" s="0" t="s">
        <v>33</v>
      </c>
      <c r="C14723" s="0" t="n">
        <v>2009</v>
      </c>
      <c r="D14723" s="0" t="s">
        <v>48</v>
      </c>
      <c r="E14723" s="0" t="s">
        <v>1169</v>
      </c>
      <c r="F14723" s="0" t="n">
        <v>0.03</v>
      </c>
      <c r="G14723" s="0" t="n">
        <v>0</v>
      </c>
      <c r="H14723" s="0" t="n">
        <v>0</v>
      </c>
      <c r="I14723" s="0" t="n">
        <v>0</v>
      </c>
      <c r="J14723" s="0" t="n">
        <v>0.03</v>
      </c>
      <c r="N14723" s="0" t="s">
        <v>35</v>
      </c>
      <c r="P14723" s="0" t="n">
        <f aca="false">IF(AND(OR(Dashboard!$B$5="All",D14723=Dashboard!$B$5),OR(Dashboard!$D$5="All",N14723=Dashboard!$D$5),OR(AND(C14723&lt;&gt;"",C14723&gt;=Dashboard!$F$5,C14723&lt;=Dashboard!$H$5),AND(C14723="",Dashboard!$F$5&lt;=1980,Dashboard!$H$5&gt;=2016))),1,0)</f>
        <v>1</v>
      </c>
      <c r="Q14723" s="0" t="n">
        <f aca="false">J14723*P14723+ROW()*0.00000001</f>
        <v>0.03014723</v>
      </c>
    </row>
    <row r="14724" customFormat="false" ht="15" hidden="false" customHeight="false" outlineLevel="0" collapsed="false">
      <c r="A14724" s="0" t="s">
        <v>10683</v>
      </c>
      <c r="B14724" s="0" t="s">
        <v>50</v>
      </c>
      <c r="C14724" s="0" t="n">
        <v>2006</v>
      </c>
      <c r="D14724" s="0" t="s">
        <v>71</v>
      </c>
      <c r="E14724" s="0" t="s">
        <v>195</v>
      </c>
      <c r="F14724" s="0" t="n">
        <v>0.03</v>
      </c>
      <c r="G14724" s="0" t="n">
        <v>0</v>
      </c>
      <c r="H14724" s="0" t="n">
        <v>0</v>
      </c>
      <c r="I14724" s="0" t="n">
        <v>0</v>
      </c>
      <c r="J14724" s="0" t="n">
        <v>0.03</v>
      </c>
      <c r="K14724" s="0" t="n">
        <v>39</v>
      </c>
      <c r="L14724" s="0" t="n">
        <v>4.5</v>
      </c>
      <c r="M14724" s="0" t="s">
        <v>36</v>
      </c>
      <c r="N14724" s="0" t="s">
        <v>35</v>
      </c>
      <c r="O14724" s="0" t="s">
        <v>177</v>
      </c>
      <c r="P14724" s="0" t="n">
        <f aca="false">IF(AND(OR(Dashboard!$B$5="All",D14724=Dashboard!$B$5),OR(Dashboard!$D$5="All",N14724=Dashboard!$D$5),OR(AND(C14724&lt;&gt;"",C14724&gt;=Dashboard!$F$5,C14724&lt;=Dashboard!$H$5),AND(C14724="",Dashboard!$F$5&lt;=1980,Dashboard!$H$5&gt;=2016))),1,0)</f>
        <v>1</v>
      </c>
      <c r="Q14724" s="0" t="n">
        <f aca="false">J14724*P14724+ROW()*0.00000001</f>
        <v>0.03014724</v>
      </c>
    </row>
    <row r="14725" customFormat="false" ht="15" hidden="false" customHeight="false" outlineLevel="0" collapsed="false">
      <c r="A14725" s="0" t="s">
        <v>10684</v>
      </c>
      <c r="B14725" s="0" t="s">
        <v>164</v>
      </c>
      <c r="C14725" s="0" t="n">
        <v>2011</v>
      </c>
      <c r="D14725" s="0" t="s">
        <v>114</v>
      </c>
      <c r="E14725" s="0" t="s">
        <v>6975</v>
      </c>
      <c r="F14725" s="0" t="n">
        <v>0</v>
      </c>
      <c r="G14725" s="0" t="n">
        <v>0</v>
      </c>
      <c r="H14725" s="0" t="n">
        <v>0.03</v>
      </c>
      <c r="I14725" s="0" t="n">
        <v>0</v>
      </c>
      <c r="J14725" s="0" t="n">
        <v>0.03</v>
      </c>
      <c r="N14725" s="0" t="s">
        <v>74</v>
      </c>
      <c r="P14725" s="0" t="n">
        <f aca="false">IF(AND(OR(Dashboard!$B$5="All",D14725=Dashboard!$B$5),OR(Dashboard!$D$5="All",N14725=Dashboard!$D$5),OR(AND(C14725&lt;&gt;"",C14725&gt;=Dashboard!$F$5,C14725&lt;=Dashboard!$H$5),AND(C14725="",Dashboard!$F$5&lt;=1980,Dashboard!$H$5&gt;=2016))),1,0)</f>
        <v>1</v>
      </c>
      <c r="Q14725" s="0" t="n">
        <f aca="false">J14725*P14725+ROW()*0.00000001</f>
        <v>0.03014725</v>
      </c>
    </row>
    <row r="14726" customFormat="false" ht="15" hidden="false" customHeight="false" outlineLevel="0" collapsed="false">
      <c r="A14726" s="0" t="s">
        <v>10685</v>
      </c>
      <c r="B14726" s="0" t="s">
        <v>152</v>
      </c>
      <c r="C14726" s="0" t="n">
        <v>2008</v>
      </c>
      <c r="D14726" s="0" t="s">
        <v>114</v>
      </c>
      <c r="E14726" s="0" t="s">
        <v>4034</v>
      </c>
      <c r="F14726" s="0" t="n">
        <v>0</v>
      </c>
      <c r="G14726" s="0" t="n">
        <v>0.02</v>
      </c>
      <c r="H14726" s="0" t="n">
        <v>0</v>
      </c>
      <c r="I14726" s="0" t="n">
        <v>0</v>
      </c>
      <c r="J14726" s="0" t="n">
        <v>0.03</v>
      </c>
      <c r="K14726" s="0" t="n">
        <v>69</v>
      </c>
      <c r="L14726" s="0" t="n">
        <v>7</v>
      </c>
      <c r="M14726" s="0" t="s">
        <v>103</v>
      </c>
      <c r="N14726" s="0" t="s">
        <v>152</v>
      </c>
      <c r="O14726" s="0" t="s">
        <v>67</v>
      </c>
      <c r="P14726" s="0" t="n">
        <f aca="false">IF(AND(OR(Dashboard!$B$5="All",D14726=Dashboard!$B$5),OR(Dashboard!$D$5="All",N14726=Dashboard!$D$5),OR(AND(C14726&lt;&gt;"",C14726&gt;=Dashboard!$F$5,C14726&lt;=Dashboard!$H$5),AND(C14726="",Dashboard!$F$5&lt;=1980,Dashboard!$H$5&gt;=2016))),1,0)</f>
        <v>1</v>
      </c>
      <c r="Q14726" s="0" t="n">
        <f aca="false">J14726*P14726+ROW()*0.00000001</f>
        <v>0.03014726</v>
      </c>
    </row>
    <row r="14727" customFormat="false" ht="15" hidden="false" customHeight="false" outlineLevel="0" collapsed="false">
      <c r="A14727" s="0" t="s">
        <v>10686</v>
      </c>
      <c r="B14727" s="0" t="s">
        <v>50</v>
      </c>
      <c r="C14727" s="0" t="n">
        <v>2010</v>
      </c>
      <c r="D14727" s="0" t="s">
        <v>58</v>
      </c>
      <c r="E14727" s="0" t="s">
        <v>5799</v>
      </c>
      <c r="F14727" s="0" t="n">
        <v>0.03</v>
      </c>
      <c r="G14727" s="0" t="n">
        <v>0</v>
      </c>
      <c r="H14727" s="0" t="n">
        <v>0</v>
      </c>
      <c r="I14727" s="0" t="n">
        <v>0</v>
      </c>
      <c r="J14727" s="0" t="n">
        <v>0.03</v>
      </c>
      <c r="N14727" s="0" t="s">
        <v>35</v>
      </c>
      <c r="P14727" s="0" t="n">
        <f aca="false">IF(AND(OR(Dashboard!$B$5="All",D14727=Dashboard!$B$5),OR(Dashboard!$D$5="All",N14727=Dashboard!$D$5),OR(AND(C14727&lt;&gt;"",C14727&gt;=Dashboard!$F$5,C14727&lt;=Dashboard!$H$5),AND(C14727="",Dashboard!$F$5&lt;=1980,Dashboard!$H$5&gt;=2016))),1,0)</f>
        <v>1</v>
      </c>
      <c r="Q14727" s="0" t="n">
        <f aca="false">J14727*P14727+ROW()*0.00000001</f>
        <v>0.03014727</v>
      </c>
    </row>
    <row r="14728" customFormat="false" ht="15" hidden="false" customHeight="false" outlineLevel="0" collapsed="false">
      <c r="A14728" s="0" t="s">
        <v>3097</v>
      </c>
      <c r="B14728" s="0" t="s">
        <v>152</v>
      </c>
      <c r="C14728" s="0" t="n">
        <v>2009</v>
      </c>
      <c r="D14728" s="0" t="s">
        <v>71</v>
      </c>
      <c r="E14728" s="0" t="s">
        <v>91</v>
      </c>
      <c r="F14728" s="0" t="n">
        <v>0.01</v>
      </c>
      <c r="G14728" s="0" t="n">
        <v>0.01</v>
      </c>
      <c r="H14728" s="0" t="n">
        <v>0</v>
      </c>
      <c r="I14728" s="0" t="n">
        <v>0</v>
      </c>
      <c r="J14728" s="0" t="n">
        <v>0.03</v>
      </c>
      <c r="K14728" s="0" t="n">
        <v>63</v>
      </c>
      <c r="L14728" s="0" t="n">
        <v>6.2</v>
      </c>
      <c r="M14728" s="0" t="s">
        <v>125</v>
      </c>
      <c r="N14728" s="0" t="s">
        <v>152</v>
      </c>
      <c r="O14728" s="0" t="s">
        <v>67</v>
      </c>
      <c r="P14728" s="0" t="n">
        <f aca="false">IF(AND(OR(Dashboard!$B$5="All",D14728=Dashboard!$B$5),OR(Dashboard!$D$5="All",N14728=Dashboard!$D$5),OR(AND(C14728&lt;&gt;"",C14728&gt;=Dashboard!$F$5,C14728&lt;=Dashboard!$H$5),AND(C14728="",Dashboard!$F$5&lt;=1980,Dashboard!$H$5&gt;=2016))),1,0)</f>
        <v>1</v>
      </c>
      <c r="Q14728" s="0" t="n">
        <f aca="false">J14728*P14728+ROW()*0.00000001</f>
        <v>0.03014728</v>
      </c>
    </row>
    <row r="14729" customFormat="false" ht="15" hidden="false" customHeight="false" outlineLevel="0" collapsed="false">
      <c r="A14729" s="0" t="s">
        <v>10687</v>
      </c>
      <c r="B14729" s="0" t="s">
        <v>117</v>
      </c>
      <c r="C14729" s="0" t="n">
        <v>2000</v>
      </c>
      <c r="D14729" s="0" t="s">
        <v>114</v>
      </c>
      <c r="E14729" s="0" t="s">
        <v>89</v>
      </c>
      <c r="F14729" s="0" t="n">
        <v>0.02</v>
      </c>
      <c r="G14729" s="0" t="n">
        <v>0.01</v>
      </c>
      <c r="H14729" s="0" t="n">
        <v>0</v>
      </c>
      <c r="I14729" s="0" t="n">
        <v>0</v>
      </c>
      <c r="J14729" s="0" t="n">
        <v>0.03</v>
      </c>
      <c r="N14729" s="0" t="s">
        <v>74</v>
      </c>
      <c r="P14729" s="0" t="n">
        <f aca="false">IF(AND(OR(Dashboard!$B$5="All",D14729=Dashboard!$B$5),OR(Dashboard!$D$5="All",N14729=Dashboard!$D$5),OR(AND(C14729&lt;&gt;"",C14729&gt;=Dashboard!$F$5,C14729&lt;=Dashboard!$H$5),AND(C14729="",Dashboard!$F$5&lt;=1980,Dashboard!$H$5&gt;=2016))),1,0)</f>
        <v>1</v>
      </c>
      <c r="Q14729" s="0" t="n">
        <f aca="false">J14729*P14729+ROW()*0.00000001</f>
        <v>0.03014729</v>
      </c>
    </row>
    <row r="14730" customFormat="false" ht="15" hidden="false" customHeight="false" outlineLevel="0" collapsed="false">
      <c r="A14730" s="0" t="s">
        <v>5985</v>
      </c>
      <c r="B14730" s="0" t="s">
        <v>186</v>
      </c>
      <c r="C14730" s="0" t="n">
        <v>2002</v>
      </c>
      <c r="D14730" s="0" t="s">
        <v>71</v>
      </c>
      <c r="E14730" s="0" t="s">
        <v>649</v>
      </c>
      <c r="F14730" s="0" t="n">
        <v>0.02</v>
      </c>
      <c r="G14730" s="0" t="n">
        <v>0.01</v>
      </c>
      <c r="H14730" s="0" t="n">
        <v>0</v>
      </c>
      <c r="I14730" s="0" t="n">
        <v>0</v>
      </c>
      <c r="J14730" s="0" t="n">
        <v>0.03</v>
      </c>
      <c r="M14730" s="0" t="s">
        <v>103</v>
      </c>
      <c r="N14730" s="0" t="s">
        <v>35</v>
      </c>
      <c r="P14730" s="0" t="n">
        <f aca="false">IF(AND(OR(Dashboard!$B$5="All",D14730=Dashboard!$B$5),OR(Dashboard!$D$5="All",N14730=Dashboard!$D$5),OR(AND(C14730&lt;&gt;"",C14730&gt;=Dashboard!$F$5,C14730&lt;=Dashboard!$H$5),AND(C14730="",Dashboard!$F$5&lt;=1980,Dashboard!$H$5&gt;=2016))),1,0)</f>
        <v>1</v>
      </c>
      <c r="Q14730" s="0" t="n">
        <f aca="false">J14730*P14730+ROW()*0.00000001</f>
        <v>0.0301473</v>
      </c>
    </row>
    <row r="14731" customFormat="false" ht="15" hidden="false" customHeight="false" outlineLevel="0" collapsed="false">
      <c r="A14731" s="0" t="s">
        <v>10688</v>
      </c>
      <c r="B14731" s="0" t="s">
        <v>164</v>
      </c>
      <c r="C14731" s="0" t="n">
        <v>2013</v>
      </c>
      <c r="D14731" s="0" t="s">
        <v>114</v>
      </c>
      <c r="E14731" s="0" t="s">
        <v>6623</v>
      </c>
      <c r="F14731" s="0" t="n">
        <v>0</v>
      </c>
      <c r="G14731" s="0" t="n">
        <v>0</v>
      </c>
      <c r="H14731" s="0" t="n">
        <v>0.03</v>
      </c>
      <c r="I14731" s="0" t="n">
        <v>0</v>
      </c>
      <c r="J14731" s="0" t="n">
        <v>0.03</v>
      </c>
      <c r="N14731" s="0" t="s">
        <v>74</v>
      </c>
      <c r="P14731" s="0" t="n">
        <f aca="false">IF(AND(OR(Dashboard!$B$5="All",D14731=Dashboard!$B$5),OR(Dashboard!$D$5="All",N14731=Dashboard!$D$5),OR(AND(C14731&lt;&gt;"",C14731&gt;=Dashboard!$F$5,C14731&lt;=Dashboard!$H$5),AND(C14731="",Dashboard!$F$5&lt;=1980,Dashboard!$H$5&gt;=2016))),1,0)</f>
        <v>1</v>
      </c>
      <c r="Q14731" s="0" t="n">
        <f aca="false">J14731*P14731+ROW()*0.00000001</f>
        <v>0.03014731</v>
      </c>
    </row>
    <row r="14732" customFormat="false" ht="15" hidden="false" customHeight="false" outlineLevel="0" collapsed="false">
      <c r="A14732" s="0" t="s">
        <v>10689</v>
      </c>
      <c r="B14732" s="0" t="s">
        <v>851</v>
      </c>
      <c r="C14732" s="0" t="n">
        <v>2015</v>
      </c>
      <c r="D14732" s="0" t="s">
        <v>71</v>
      </c>
      <c r="E14732" s="0" t="s">
        <v>782</v>
      </c>
      <c r="F14732" s="0" t="n">
        <v>0</v>
      </c>
      <c r="G14732" s="0" t="n">
        <v>0</v>
      </c>
      <c r="H14732" s="0" t="n">
        <v>0.03</v>
      </c>
      <c r="I14732" s="0" t="n">
        <v>0</v>
      </c>
      <c r="J14732" s="0" t="n">
        <v>0.03</v>
      </c>
      <c r="N14732" s="0" t="s">
        <v>74</v>
      </c>
      <c r="P14732" s="0" t="n">
        <f aca="false">IF(AND(OR(Dashboard!$B$5="All",D14732=Dashboard!$B$5),OR(Dashboard!$D$5="All",N14732=Dashboard!$D$5),OR(AND(C14732&lt;&gt;"",C14732&gt;=Dashboard!$F$5,C14732&lt;=Dashboard!$H$5),AND(C14732="",Dashboard!$F$5&lt;=1980,Dashboard!$H$5&gt;=2016))),1,0)</f>
        <v>1</v>
      </c>
      <c r="Q14732" s="0" t="n">
        <f aca="false">J14732*P14732+ROW()*0.00000001</f>
        <v>0.03014732</v>
      </c>
    </row>
    <row r="14733" customFormat="false" ht="15" hidden="false" customHeight="false" outlineLevel="0" collapsed="false">
      <c r="A14733" s="0" t="s">
        <v>10690</v>
      </c>
      <c r="B14733" s="0" t="s">
        <v>85</v>
      </c>
      <c r="C14733" s="0" t="n">
        <v>2005</v>
      </c>
      <c r="D14733" s="0" t="s">
        <v>71</v>
      </c>
      <c r="E14733" s="0" t="s">
        <v>418</v>
      </c>
      <c r="F14733" s="0" t="n">
        <v>0.02</v>
      </c>
      <c r="G14733" s="0" t="n">
        <v>0.01</v>
      </c>
      <c r="H14733" s="0" t="n">
        <v>0</v>
      </c>
      <c r="I14733" s="0" t="n">
        <v>0</v>
      </c>
      <c r="J14733" s="0" t="n">
        <v>0.03</v>
      </c>
      <c r="M14733" s="0" t="s">
        <v>36</v>
      </c>
      <c r="N14733" s="0" t="s">
        <v>35</v>
      </c>
      <c r="P14733" s="0" t="n">
        <f aca="false">IF(AND(OR(Dashboard!$B$5="All",D14733=Dashboard!$B$5),OR(Dashboard!$D$5="All",N14733=Dashboard!$D$5),OR(AND(C14733&lt;&gt;"",C14733&gt;=Dashboard!$F$5,C14733&lt;=Dashboard!$H$5),AND(C14733="",Dashboard!$F$5&lt;=1980,Dashboard!$H$5&gt;=2016))),1,0)</f>
        <v>1</v>
      </c>
      <c r="Q14733" s="0" t="n">
        <f aca="false">J14733*P14733+ROW()*0.00000001</f>
        <v>0.03014733</v>
      </c>
    </row>
    <row r="14734" customFormat="false" ht="15" hidden="false" customHeight="false" outlineLevel="0" collapsed="false">
      <c r="A14734" s="0" t="s">
        <v>10691</v>
      </c>
      <c r="B14734" s="0" t="s">
        <v>78</v>
      </c>
      <c r="C14734" s="0" t="n">
        <v>1994</v>
      </c>
      <c r="D14734" s="0" t="s">
        <v>71</v>
      </c>
      <c r="E14734" s="0" t="s">
        <v>328</v>
      </c>
      <c r="F14734" s="0" t="n">
        <v>0</v>
      </c>
      <c r="G14734" s="0" t="n">
        <v>0</v>
      </c>
      <c r="H14734" s="0" t="n">
        <v>0.03</v>
      </c>
      <c r="I14734" s="0" t="n">
        <v>0</v>
      </c>
      <c r="J14734" s="0" t="n">
        <v>0.03</v>
      </c>
      <c r="N14734" s="0" t="s">
        <v>35</v>
      </c>
      <c r="P14734" s="0" t="n">
        <f aca="false">IF(AND(OR(Dashboard!$B$5="All",D14734=Dashboard!$B$5),OR(Dashboard!$D$5="All",N14734=Dashboard!$D$5),OR(AND(C14734&lt;&gt;"",C14734&gt;=Dashboard!$F$5,C14734&lt;=Dashboard!$H$5),AND(C14734="",Dashboard!$F$5&lt;=1980,Dashboard!$H$5&gt;=2016))),1,0)</f>
        <v>1</v>
      </c>
      <c r="Q14734" s="0" t="n">
        <f aca="false">J14734*P14734+ROW()*0.00000001</f>
        <v>0.03014734</v>
      </c>
    </row>
    <row r="14735" customFormat="false" ht="15" hidden="false" customHeight="false" outlineLevel="0" collapsed="false">
      <c r="A14735" s="0" t="s">
        <v>10692</v>
      </c>
      <c r="B14735" s="0" t="s">
        <v>50</v>
      </c>
      <c r="C14735" s="0" t="n">
        <v>2005</v>
      </c>
      <c r="D14735" s="0" t="s">
        <v>71</v>
      </c>
      <c r="E14735" s="0" t="s">
        <v>220</v>
      </c>
      <c r="F14735" s="0" t="n">
        <v>0</v>
      </c>
      <c r="G14735" s="0" t="n">
        <v>0</v>
      </c>
      <c r="H14735" s="0" t="n">
        <v>0.03</v>
      </c>
      <c r="I14735" s="0" t="n">
        <v>0</v>
      </c>
      <c r="J14735" s="0" t="n">
        <v>0.03</v>
      </c>
      <c r="N14735" s="0" t="s">
        <v>35</v>
      </c>
      <c r="P14735" s="0" t="n">
        <f aca="false">IF(AND(OR(Dashboard!$B$5="All",D14735=Dashboard!$B$5),OR(Dashboard!$D$5="All",N14735=Dashboard!$D$5),OR(AND(C14735&lt;&gt;"",C14735&gt;=Dashboard!$F$5,C14735&lt;=Dashboard!$H$5),AND(C14735="",Dashboard!$F$5&lt;=1980,Dashboard!$H$5&gt;=2016))),1,0)</f>
        <v>1</v>
      </c>
      <c r="Q14735" s="0" t="n">
        <f aca="false">J14735*P14735+ROW()*0.00000001</f>
        <v>0.03014735</v>
      </c>
    </row>
    <row r="14736" customFormat="false" ht="15" hidden="false" customHeight="false" outlineLevel="0" collapsed="false">
      <c r="A14736" s="0" t="s">
        <v>10693</v>
      </c>
      <c r="B14736" s="0" t="s">
        <v>76</v>
      </c>
      <c r="C14736" s="0" t="n">
        <v>2008</v>
      </c>
      <c r="D14736" s="0" t="s">
        <v>102</v>
      </c>
      <c r="E14736" s="0" t="s">
        <v>10694</v>
      </c>
      <c r="F14736" s="0" t="n">
        <v>0</v>
      </c>
      <c r="G14736" s="0" t="n">
        <v>0</v>
      </c>
      <c r="H14736" s="0" t="n">
        <v>0.03</v>
      </c>
      <c r="I14736" s="0" t="n">
        <v>0</v>
      </c>
      <c r="J14736" s="0" t="n">
        <v>0.03</v>
      </c>
      <c r="N14736" s="0" t="s">
        <v>74</v>
      </c>
      <c r="P14736" s="0" t="n">
        <f aca="false">IF(AND(OR(Dashboard!$B$5="All",D14736=Dashboard!$B$5),OR(Dashboard!$D$5="All",N14736=Dashboard!$D$5),OR(AND(C14736&lt;&gt;"",C14736&gt;=Dashboard!$F$5,C14736&lt;=Dashboard!$H$5),AND(C14736="",Dashboard!$F$5&lt;=1980,Dashboard!$H$5&gt;=2016))),1,0)</f>
        <v>1</v>
      </c>
      <c r="Q14736" s="0" t="n">
        <f aca="false">J14736*P14736+ROW()*0.00000001</f>
        <v>0.03014736</v>
      </c>
    </row>
    <row r="14737" customFormat="false" ht="15" hidden="false" customHeight="false" outlineLevel="0" collapsed="false">
      <c r="A14737" s="0" t="s">
        <v>10219</v>
      </c>
      <c r="B14737" s="0" t="s">
        <v>64</v>
      </c>
      <c r="C14737" s="0" t="n">
        <v>2012</v>
      </c>
      <c r="D14737" s="0" t="s">
        <v>71</v>
      </c>
      <c r="E14737" s="0" t="s">
        <v>1002</v>
      </c>
      <c r="F14737" s="0" t="n">
        <v>0</v>
      </c>
      <c r="G14737" s="0" t="n">
        <v>0</v>
      </c>
      <c r="H14737" s="0" t="n">
        <v>0.03</v>
      </c>
      <c r="I14737" s="0" t="n">
        <v>0</v>
      </c>
      <c r="J14737" s="0" t="n">
        <v>0.03</v>
      </c>
      <c r="N14737" s="0" t="s">
        <v>66</v>
      </c>
      <c r="P14737" s="0" t="n">
        <f aca="false">IF(AND(OR(Dashboard!$B$5="All",D14737=Dashboard!$B$5),OR(Dashboard!$D$5="All",N14737=Dashboard!$D$5),OR(AND(C14737&lt;&gt;"",C14737&gt;=Dashboard!$F$5,C14737&lt;=Dashboard!$H$5),AND(C14737="",Dashboard!$F$5&lt;=1980,Dashboard!$H$5&gt;=2016))),1,0)</f>
        <v>1</v>
      </c>
      <c r="Q14737" s="0" t="n">
        <f aca="false">J14737*P14737+ROW()*0.00000001</f>
        <v>0.03014737</v>
      </c>
    </row>
    <row r="14738" customFormat="false" ht="15" hidden="false" customHeight="false" outlineLevel="0" collapsed="false">
      <c r="A14738" s="0" t="s">
        <v>5333</v>
      </c>
      <c r="B14738" s="0" t="s">
        <v>152</v>
      </c>
      <c r="C14738" s="0" t="n">
        <v>2015</v>
      </c>
      <c r="D14738" s="0" t="s">
        <v>41</v>
      </c>
      <c r="E14738" s="0" t="s">
        <v>5334</v>
      </c>
      <c r="F14738" s="0" t="n">
        <v>0</v>
      </c>
      <c r="G14738" s="0" t="n">
        <v>0.03</v>
      </c>
      <c r="H14738" s="0" t="n">
        <v>0</v>
      </c>
      <c r="I14738" s="0" t="n">
        <v>0</v>
      </c>
      <c r="J14738" s="0" t="n">
        <v>0.03</v>
      </c>
      <c r="K14738" s="0" t="n">
        <v>68</v>
      </c>
      <c r="L14738" s="0" t="n">
        <v>4.8</v>
      </c>
      <c r="M14738" s="0" t="s">
        <v>36</v>
      </c>
      <c r="N14738" s="0" t="s">
        <v>152</v>
      </c>
      <c r="O14738" s="0" t="s">
        <v>67</v>
      </c>
      <c r="P14738" s="0" t="n">
        <f aca="false">IF(AND(OR(Dashboard!$B$5="All",D14738=Dashboard!$B$5),OR(Dashboard!$D$5="All",N14738=Dashboard!$D$5),OR(AND(C14738&lt;&gt;"",C14738&gt;=Dashboard!$F$5,C14738&lt;=Dashboard!$H$5),AND(C14738="",Dashboard!$F$5&lt;=1980,Dashboard!$H$5&gt;=2016))),1,0)</f>
        <v>1</v>
      </c>
      <c r="Q14738" s="0" t="n">
        <f aca="false">J14738*P14738+ROW()*0.00000001</f>
        <v>0.03014738</v>
      </c>
    </row>
    <row r="14739" customFormat="false" ht="15" hidden="false" customHeight="false" outlineLevel="0" collapsed="false">
      <c r="A14739" s="0" t="s">
        <v>8806</v>
      </c>
      <c r="B14739" s="0" t="s">
        <v>144</v>
      </c>
      <c r="C14739" s="0" t="n">
        <v>2005</v>
      </c>
      <c r="D14739" s="0" t="s">
        <v>102</v>
      </c>
      <c r="E14739" s="0" t="s">
        <v>4601</v>
      </c>
      <c r="F14739" s="0" t="n">
        <v>0.02</v>
      </c>
      <c r="G14739" s="0" t="n">
        <v>0.01</v>
      </c>
      <c r="H14739" s="0" t="n">
        <v>0</v>
      </c>
      <c r="I14739" s="0" t="n">
        <v>0</v>
      </c>
      <c r="J14739" s="0" t="n">
        <v>0.03</v>
      </c>
      <c r="K14739" s="0" t="n">
        <v>76</v>
      </c>
      <c r="M14739" s="0" t="s">
        <v>103</v>
      </c>
      <c r="N14739" s="0" t="s">
        <v>66</v>
      </c>
      <c r="O14739" s="0" t="s">
        <v>37</v>
      </c>
      <c r="P14739" s="0" t="n">
        <f aca="false">IF(AND(OR(Dashboard!$B$5="All",D14739=Dashboard!$B$5),OR(Dashboard!$D$5="All",N14739=Dashboard!$D$5),OR(AND(C14739&lt;&gt;"",C14739&gt;=Dashboard!$F$5,C14739&lt;=Dashboard!$H$5),AND(C14739="",Dashboard!$F$5&lt;=1980,Dashboard!$H$5&gt;=2016))),1,0)</f>
        <v>1</v>
      </c>
      <c r="Q14739" s="0" t="n">
        <f aca="false">J14739*P14739+ROW()*0.00000001</f>
        <v>0.03014739</v>
      </c>
    </row>
    <row r="14740" customFormat="false" ht="15" hidden="false" customHeight="false" outlineLevel="0" collapsed="false">
      <c r="A14740" s="0" t="s">
        <v>5517</v>
      </c>
      <c r="B14740" s="0" t="s">
        <v>144</v>
      </c>
      <c r="C14740" s="0" t="n">
        <v>2002</v>
      </c>
      <c r="D14740" s="0" t="s">
        <v>34</v>
      </c>
      <c r="E14740" s="0" t="s">
        <v>220</v>
      </c>
      <c r="F14740" s="0" t="n">
        <v>0.02</v>
      </c>
      <c r="G14740" s="0" t="n">
        <v>0.01</v>
      </c>
      <c r="H14740" s="0" t="n">
        <v>0</v>
      </c>
      <c r="I14740" s="0" t="n">
        <v>0</v>
      </c>
      <c r="J14740" s="0" t="n">
        <v>0.03</v>
      </c>
      <c r="K14740" s="0" t="n">
        <v>71</v>
      </c>
      <c r="M14740" s="0" t="s">
        <v>103</v>
      </c>
      <c r="N14740" s="0" t="s">
        <v>66</v>
      </c>
      <c r="O14740" s="0" t="s">
        <v>37</v>
      </c>
      <c r="P14740" s="0" t="n">
        <f aca="false">IF(AND(OR(Dashboard!$B$5="All",D14740=Dashboard!$B$5),OR(Dashboard!$D$5="All",N14740=Dashboard!$D$5),OR(AND(C14740&lt;&gt;"",C14740&gt;=Dashboard!$F$5,C14740&lt;=Dashboard!$H$5),AND(C14740="",Dashboard!$F$5&lt;=1980,Dashboard!$H$5&gt;=2016))),1,0)</f>
        <v>1</v>
      </c>
      <c r="Q14740" s="0" t="n">
        <f aca="false">J14740*P14740+ROW()*0.00000001</f>
        <v>0.0301474</v>
      </c>
    </row>
    <row r="14741" customFormat="false" ht="15" hidden="false" customHeight="false" outlineLevel="0" collapsed="false">
      <c r="A14741" s="0" t="s">
        <v>10695</v>
      </c>
      <c r="B14741" s="0" t="s">
        <v>164</v>
      </c>
      <c r="C14741" s="0" t="n">
        <v>2011</v>
      </c>
      <c r="D14741" s="0" t="s">
        <v>52</v>
      </c>
      <c r="E14741" s="0" t="s">
        <v>89</v>
      </c>
      <c r="F14741" s="0" t="n">
        <v>0</v>
      </c>
      <c r="G14741" s="0" t="n">
        <v>0.02</v>
      </c>
      <c r="H14741" s="0" t="n">
        <v>0</v>
      </c>
      <c r="I14741" s="0" t="n">
        <v>0.01</v>
      </c>
      <c r="J14741" s="0" t="n">
        <v>0.03</v>
      </c>
      <c r="N14741" s="0" t="s">
        <v>74</v>
      </c>
      <c r="P14741" s="0" t="n">
        <f aca="false">IF(AND(OR(Dashboard!$B$5="All",D14741=Dashboard!$B$5),OR(Dashboard!$D$5="All",N14741=Dashboard!$D$5),OR(AND(C14741&lt;&gt;"",C14741&gt;=Dashboard!$F$5,C14741&lt;=Dashboard!$H$5),AND(C14741="",Dashboard!$F$5&lt;=1980,Dashboard!$H$5&gt;=2016))),1,0)</f>
        <v>1</v>
      </c>
      <c r="Q14741" s="0" t="n">
        <f aca="false">J14741*P14741+ROW()*0.00000001</f>
        <v>0.03014741</v>
      </c>
    </row>
    <row r="14742" customFormat="false" ht="15" hidden="false" customHeight="false" outlineLevel="0" collapsed="false">
      <c r="A14742" s="0" t="s">
        <v>10333</v>
      </c>
      <c r="B14742" s="0" t="s">
        <v>50</v>
      </c>
      <c r="C14742" s="0" t="n">
        <v>2008</v>
      </c>
      <c r="D14742" s="0" t="s">
        <v>114</v>
      </c>
      <c r="E14742" s="0" t="s">
        <v>6423</v>
      </c>
      <c r="F14742" s="0" t="n">
        <v>0.03</v>
      </c>
      <c r="G14742" s="0" t="n">
        <v>0</v>
      </c>
      <c r="H14742" s="0" t="n">
        <v>0</v>
      </c>
      <c r="I14742" s="0" t="n">
        <v>0</v>
      </c>
      <c r="J14742" s="0" t="n">
        <v>0.03</v>
      </c>
      <c r="M14742" s="0" t="s">
        <v>36</v>
      </c>
      <c r="N14742" s="0" t="s">
        <v>35</v>
      </c>
      <c r="P14742" s="0" t="n">
        <f aca="false">IF(AND(OR(Dashboard!$B$5="All",D14742=Dashboard!$B$5),OR(Dashboard!$D$5="All",N14742=Dashboard!$D$5),OR(AND(C14742&lt;&gt;"",C14742&gt;=Dashboard!$F$5,C14742&lt;=Dashboard!$H$5),AND(C14742="",Dashboard!$F$5&lt;=1980,Dashboard!$H$5&gt;=2016))),1,0)</f>
        <v>1</v>
      </c>
      <c r="Q14742" s="0" t="n">
        <f aca="false">J14742*P14742+ROW()*0.00000001</f>
        <v>0.03014742</v>
      </c>
    </row>
    <row r="14743" customFormat="false" ht="15" hidden="false" customHeight="false" outlineLevel="0" collapsed="false">
      <c r="A14743" s="0" t="s">
        <v>10696</v>
      </c>
      <c r="B14743" s="0" t="s">
        <v>164</v>
      </c>
      <c r="C14743" s="0" t="n">
        <v>2011</v>
      </c>
      <c r="D14743" s="0" t="s">
        <v>114</v>
      </c>
      <c r="E14743" s="0" t="s">
        <v>4962</v>
      </c>
      <c r="F14743" s="0" t="n">
        <v>0</v>
      </c>
      <c r="G14743" s="0" t="n">
        <v>0</v>
      </c>
      <c r="H14743" s="0" t="n">
        <v>0.03</v>
      </c>
      <c r="I14743" s="0" t="n">
        <v>0</v>
      </c>
      <c r="J14743" s="0" t="n">
        <v>0.03</v>
      </c>
      <c r="N14743" s="0" t="s">
        <v>74</v>
      </c>
      <c r="P14743" s="0" t="n">
        <f aca="false">IF(AND(OR(Dashboard!$B$5="All",D14743=Dashboard!$B$5),OR(Dashboard!$D$5="All",N14743=Dashboard!$D$5),OR(AND(C14743&lt;&gt;"",C14743&gt;=Dashboard!$F$5,C14743&lt;=Dashboard!$H$5),AND(C14743="",Dashboard!$F$5&lt;=1980,Dashboard!$H$5&gt;=2016))),1,0)</f>
        <v>1</v>
      </c>
      <c r="Q14743" s="0" t="n">
        <f aca="false">J14743*P14743+ROW()*0.00000001</f>
        <v>0.03014743</v>
      </c>
    </row>
    <row r="14744" customFormat="false" ht="15" hidden="false" customHeight="false" outlineLevel="0" collapsed="false">
      <c r="A14744" s="0" t="s">
        <v>10697</v>
      </c>
      <c r="B14744" s="0" t="s">
        <v>76</v>
      </c>
      <c r="C14744" s="0" t="n">
        <v>2009</v>
      </c>
      <c r="D14744" s="0" t="s">
        <v>114</v>
      </c>
      <c r="E14744" s="0" t="s">
        <v>1002</v>
      </c>
      <c r="F14744" s="0" t="n">
        <v>0</v>
      </c>
      <c r="G14744" s="0" t="n">
        <v>0</v>
      </c>
      <c r="H14744" s="0" t="n">
        <v>0.03</v>
      </c>
      <c r="I14744" s="0" t="n">
        <v>0</v>
      </c>
      <c r="J14744" s="0" t="n">
        <v>0.03</v>
      </c>
      <c r="N14744" s="0" t="s">
        <v>74</v>
      </c>
      <c r="P14744" s="0" t="n">
        <f aca="false">IF(AND(OR(Dashboard!$B$5="All",D14744=Dashboard!$B$5),OR(Dashboard!$D$5="All",N14744=Dashboard!$D$5),OR(AND(C14744&lt;&gt;"",C14744&gt;=Dashboard!$F$5,C14744&lt;=Dashboard!$H$5),AND(C14744="",Dashboard!$F$5&lt;=1980,Dashboard!$H$5&gt;=2016))),1,0)</f>
        <v>1</v>
      </c>
      <c r="Q14744" s="0" t="n">
        <f aca="false">J14744*P14744+ROW()*0.00000001</f>
        <v>0.03014744</v>
      </c>
    </row>
    <row r="14745" customFormat="false" ht="15" hidden="false" customHeight="false" outlineLevel="0" collapsed="false">
      <c r="A14745" s="0" t="s">
        <v>10698</v>
      </c>
      <c r="B14745" s="0" t="s">
        <v>164</v>
      </c>
      <c r="C14745" s="0" t="n">
        <v>2011</v>
      </c>
      <c r="D14745" s="0" t="s">
        <v>114</v>
      </c>
      <c r="E14745" s="0" t="s">
        <v>1457</v>
      </c>
      <c r="F14745" s="0" t="n">
        <v>0</v>
      </c>
      <c r="G14745" s="0" t="n">
        <v>0</v>
      </c>
      <c r="H14745" s="0" t="n">
        <v>0.03</v>
      </c>
      <c r="I14745" s="0" t="n">
        <v>0</v>
      </c>
      <c r="J14745" s="0" t="n">
        <v>0.03</v>
      </c>
      <c r="N14745" s="0" t="s">
        <v>74</v>
      </c>
      <c r="P14745" s="0" t="n">
        <f aca="false">IF(AND(OR(Dashboard!$B$5="All",D14745=Dashboard!$B$5),OR(Dashboard!$D$5="All",N14745=Dashboard!$D$5),OR(AND(C14745&lt;&gt;"",C14745&gt;=Dashboard!$F$5,C14745&lt;=Dashboard!$H$5),AND(C14745="",Dashboard!$F$5&lt;=1980,Dashboard!$H$5&gt;=2016))),1,0)</f>
        <v>1</v>
      </c>
      <c r="Q14745" s="0" t="n">
        <f aca="false">J14745*P14745+ROW()*0.00000001</f>
        <v>0.03014745</v>
      </c>
    </row>
    <row r="14746" customFormat="false" ht="15" hidden="false" customHeight="false" outlineLevel="0" collapsed="false">
      <c r="A14746" s="0" t="s">
        <v>10699</v>
      </c>
      <c r="B14746" s="0" t="s">
        <v>164</v>
      </c>
      <c r="C14746" s="0" t="n">
        <v>2010</v>
      </c>
      <c r="D14746" s="0" t="s">
        <v>114</v>
      </c>
      <c r="E14746" s="0" t="s">
        <v>9561</v>
      </c>
      <c r="F14746" s="0" t="n">
        <v>0</v>
      </c>
      <c r="G14746" s="0" t="n">
        <v>0</v>
      </c>
      <c r="H14746" s="0" t="n">
        <v>0.03</v>
      </c>
      <c r="I14746" s="0" t="n">
        <v>0</v>
      </c>
      <c r="J14746" s="0" t="n">
        <v>0.03</v>
      </c>
      <c r="N14746" s="0" t="s">
        <v>74</v>
      </c>
      <c r="P14746" s="0" t="n">
        <f aca="false">IF(AND(OR(Dashboard!$B$5="All",D14746=Dashboard!$B$5),OR(Dashboard!$D$5="All",N14746=Dashboard!$D$5),OR(AND(C14746&lt;&gt;"",C14746&gt;=Dashboard!$F$5,C14746&lt;=Dashboard!$H$5),AND(C14746="",Dashboard!$F$5&lt;=1980,Dashboard!$H$5&gt;=2016))),1,0)</f>
        <v>1</v>
      </c>
      <c r="Q14746" s="0" t="n">
        <f aca="false">J14746*P14746+ROW()*0.00000001</f>
        <v>0.03014746</v>
      </c>
    </row>
    <row r="14747" customFormat="false" ht="15" hidden="false" customHeight="false" outlineLevel="0" collapsed="false">
      <c r="A14747" s="0" t="s">
        <v>9813</v>
      </c>
      <c r="B14747" s="0" t="s">
        <v>152</v>
      </c>
      <c r="D14747" s="0" t="s">
        <v>52</v>
      </c>
      <c r="E14747" s="0" t="s">
        <v>9814</v>
      </c>
      <c r="F14747" s="0" t="n">
        <v>0</v>
      </c>
      <c r="G14747" s="0" t="n">
        <v>0.02</v>
      </c>
      <c r="H14747" s="0" t="n">
        <v>0</v>
      </c>
      <c r="I14747" s="0" t="n">
        <v>0</v>
      </c>
      <c r="J14747" s="0" t="n">
        <v>0.03</v>
      </c>
      <c r="K14747" s="0" t="n">
        <v>69</v>
      </c>
      <c r="L14747" s="0" t="n">
        <v>5.9</v>
      </c>
      <c r="M14747" s="0" t="s">
        <v>103</v>
      </c>
      <c r="N14747" s="0" t="s">
        <v>152</v>
      </c>
      <c r="O14747" s="0" t="s">
        <v>67</v>
      </c>
      <c r="P14747" s="0" t="n">
        <f aca="false">IF(AND(OR(Dashboard!$B$5="All",D14747=Dashboard!$B$5),OR(Dashboard!$D$5="All",N14747=Dashboard!$D$5),OR(AND(C14747&lt;&gt;"",C14747&gt;=Dashboard!$F$5,C14747&lt;=Dashboard!$H$5),AND(C14747="",Dashboard!$F$5&lt;=1980,Dashboard!$H$5&gt;=2016))),1,0)</f>
        <v>1</v>
      </c>
      <c r="Q14747" s="0" t="n">
        <f aca="false">J14747*P14747+ROW()*0.00000001</f>
        <v>0.03014747</v>
      </c>
    </row>
    <row r="14748" customFormat="false" ht="15" hidden="false" customHeight="false" outlineLevel="0" collapsed="false">
      <c r="A14748" s="0" t="s">
        <v>10700</v>
      </c>
      <c r="B14748" s="0" t="s">
        <v>164</v>
      </c>
      <c r="C14748" s="0" t="n">
        <v>2012</v>
      </c>
      <c r="D14748" s="0" t="s">
        <v>46</v>
      </c>
      <c r="E14748" s="0" t="s">
        <v>4105</v>
      </c>
      <c r="F14748" s="0" t="n">
        <v>0</v>
      </c>
      <c r="G14748" s="0" t="n">
        <v>0</v>
      </c>
      <c r="H14748" s="0" t="n">
        <v>0.03</v>
      </c>
      <c r="I14748" s="0" t="n">
        <v>0</v>
      </c>
      <c r="J14748" s="0" t="n">
        <v>0.03</v>
      </c>
      <c r="N14748" s="0" t="s">
        <v>74</v>
      </c>
      <c r="P14748" s="0" t="n">
        <f aca="false">IF(AND(OR(Dashboard!$B$5="All",D14748=Dashboard!$B$5),OR(Dashboard!$D$5="All",N14748=Dashboard!$D$5),OR(AND(C14748&lt;&gt;"",C14748&gt;=Dashboard!$F$5,C14748&lt;=Dashboard!$H$5),AND(C14748="",Dashboard!$F$5&lt;=1980,Dashboard!$H$5&gt;=2016))),1,0)</f>
        <v>1</v>
      </c>
      <c r="Q14748" s="0" t="n">
        <f aca="false">J14748*P14748+ROW()*0.00000001</f>
        <v>0.03014748</v>
      </c>
    </row>
    <row r="14749" customFormat="false" ht="15" hidden="false" customHeight="false" outlineLevel="0" collapsed="false">
      <c r="A14749" s="0" t="s">
        <v>10701</v>
      </c>
      <c r="B14749" s="0" t="s">
        <v>33</v>
      </c>
      <c r="C14749" s="0" t="n">
        <v>2009</v>
      </c>
      <c r="D14749" s="0" t="s">
        <v>114</v>
      </c>
      <c r="E14749" s="0" t="s">
        <v>4319</v>
      </c>
      <c r="F14749" s="0" t="n">
        <v>0.03</v>
      </c>
      <c r="G14749" s="0" t="n">
        <v>0</v>
      </c>
      <c r="H14749" s="0" t="n">
        <v>0</v>
      </c>
      <c r="I14749" s="0" t="n">
        <v>0</v>
      </c>
      <c r="J14749" s="0" t="n">
        <v>0.03</v>
      </c>
      <c r="K14749" s="0" t="n">
        <v>26</v>
      </c>
      <c r="M14749" s="0" t="s">
        <v>36</v>
      </c>
      <c r="N14749" s="0" t="s">
        <v>35</v>
      </c>
      <c r="O14749" s="0" t="s">
        <v>177</v>
      </c>
      <c r="P14749" s="0" t="n">
        <f aca="false">IF(AND(OR(Dashboard!$B$5="All",D14749=Dashboard!$B$5),OR(Dashboard!$D$5="All",N14749=Dashboard!$D$5),OR(AND(C14749&lt;&gt;"",C14749&gt;=Dashboard!$F$5,C14749&lt;=Dashboard!$H$5),AND(C14749="",Dashboard!$F$5&lt;=1980,Dashboard!$H$5&gt;=2016))),1,0)</f>
        <v>1</v>
      </c>
      <c r="Q14749" s="0" t="n">
        <f aca="false">J14749*P14749+ROW()*0.00000001</f>
        <v>0.03014749</v>
      </c>
    </row>
    <row r="14750" customFormat="false" ht="15" hidden="false" customHeight="false" outlineLevel="0" collapsed="false">
      <c r="A14750" s="0" t="s">
        <v>4847</v>
      </c>
      <c r="B14750" s="0" t="s">
        <v>144</v>
      </c>
      <c r="D14750" s="0" t="s">
        <v>102</v>
      </c>
      <c r="E14750" s="0" t="s">
        <v>520</v>
      </c>
      <c r="F14750" s="0" t="n">
        <v>0.02</v>
      </c>
      <c r="G14750" s="0" t="n">
        <v>0.01</v>
      </c>
      <c r="H14750" s="0" t="n">
        <v>0</v>
      </c>
      <c r="I14750" s="0" t="n">
        <v>0</v>
      </c>
      <c r="J14750" s="0" t="n">
        <v>0.03</v>
      </c>
      <c r="N14750" s="0" t="s">
        <v>66</v>
      </c>
      <c r="P14750" s="0" t="n">
        <f aca="false">IF(AND(OR(Dashboard!$B$5="All",D14750=Dashboard!$B$5),OR(Dashboard!$D$5="All",N14750=Dashboard!$D$5),OR(AND(C14750&lt;&gt;"",C14750&gt;=Dashboard!$F$5,C14750&lt;=Dashboard!$H$5),AND(C14750="",Dashboard!$F$5&lt;=1980,Dashboard!$H$5&gt;=2016))),1,0)</f>
        <v>1</v>
      </c>
      <c r="Q14750" s="0" t="n">
        <f aca="false">J14750*P14750+ROW()*0.00000001</f>
        <v>0.0301475</v>
      </c>
    </row>
    <row r="14751" customFormat="false" ht="15" hidden="false" customHeight="false" outlineLevel="0" collapsed="false">
      <c r="A14751" s="0" t="s">
        <v>10702</v>
      </c>
      <c r="B14751" s="0" t="s">
        <v>50</v>
      </c>
      <c r="C14751" s="0" t="n">
        <v>2008</v>
      </c>
      <c r="D14751" s="0" t="s">
        <v>246</v>
      </c>
      <c r="E14751" s="0" t="s">
        <v>782</v>
      </c>
      <c r="F14751" s="0" t="n">
        <v>0</v>
      </c>
      <c r="G14751" s="0" t="n">
        <v>0</v>
      </c>
      <c r="H14751" s="0" t="n">
        <v>0.03</v>
      </c>
      <c r="I14751" s="0" t="n">
        <v>0</v>
      </c>
      <c r="J14751" s="0" t="n">
        <v>0.03</v>
      </c>
      <c r="N14751" s="0" t="s">
        <v>35</v>
      </c>
      <c r="P14751" s="0" t="n">
        <f aca="false">IF(AND(OR(Dashboard!$B$5="All",D14751=Dashboard!$B$5),OR(Dashboard!$D$5="All",N14751=Dashboard!$D$5),OR(AND(C14751&lt;&gt;"",C14751&gt;=Dashboard!$F$5,C14751&lt;=Dashboard!$H$5),AND(C14751="",Dashboard!$F$5&lt;=1980,Dashboard!$H$5&gt;=2016))),1,0)</f>
        <v>1</v>
      </c>
      <c r="Q14751" s="0" t="n">
        <f aca="false">J14751*P14751+ROW()*0.00000001</f>
        <v>0.03014751</v>
      </c>
    </row>
    <row r="14752" customFormat="false" ht="15" hidden="false" customHeight="false" outlineLevel="0" collapsed="false">
      <c r="A14752" s="0" t="s">
        <v>10703</v>
      </c>
      <c r="B14752" s="0" t="s">
        <v>70</v>
      </c>
      <c r="C14752" s="0" t="n">
        <v>2012</v>
      </c>
      <c r="D14752" s="0" t="s">
        <v>71</v>
      </c>
      <c r="E14752" s="0" t="s">
        <v>328</v>
      </c>
      <c r="F14752" s="0" t="n">
        <v>0</v>
      </c>
      <c r="G14752" s="0" t="n">
        <v>0</v>
      </c>
      <c r="H14752" s="0" t="n">
        <v>0.03</v>
      </c>
      <c r="I14752" s="0" t="n">
        <v>0</v>
      </c>
      <c r="J14752" s="0" t="n">
        <v>0.03</v>
      </c>
      <c r="N14752" s="0" t="s">
        <v>74</v>
      </c>
      <c r="P14752" s="0" t="n">
        <f aca="false">IF(AND(OR(Dashboard!$B$5="All",D14752=Dashboard!$B$5),OR(Dashboard!$D$5="All",N14752=Dashboard!$D$5),OR(AND(C14752&lt;&gt;"",C14752&gt;=Dashboard!$F$5,C14752&lt;=Dashboard!$H$5),AND(C14752="",Dashboard!$F$5&lt;=1980,Dashboard!$H$5&gt;=2016))),1,0)</f>
        <v>1</v>
      </c>
      <c r="Q14752" s="0" t="n">
        <f aca="false">J14752*P14752+ROW()*0.00000001</f>
        <v>0.03014752</v>
      </c>
    </row>
    <row r="14753" customFormat="false" ht="15" hidden="false" customHeight="false" outlineLevel="0" collapsed="false">
      <c r="A14753" s="0" t="s">
        <v>10704</v>
      </c>
      <c r="B14753" s="0" t="s">
        <v>50</v>
      </c>
      <c r="C14753" s="0" t="n">
        <v>2006</v>
      </c>
      <c r="D14753" s="0" t="s">
        <v>46</v>
      </c>
      <c r="E14753" s="0" t="s">
        <v>1563</v>
      </c>
      <c r="F14753" s="0" t="n">
        <v>0</v>
      </c>
      <c r="G14753" s="0" t="n">
        <v>0</v>
      </c>
      <c r="H14753" s="0" t="n">
        <v>0.03</v>
      </c>
      <c r="I14753" s="0" t="n">
        <v>0</v>
      </c>
      <c r="J14753" s="0" t="n">
        <v>0.03</v>
      </c>
      <c r="N14753" s="0" t="s">
        <v>35</v>
      </c>
      <c r="P14753" s="0" t="n">
        <f aca="false">IF(AND(OR(Dashboard!$B$5="All",D14753=Dashboard!$B$5),OR(Dashboard!$D$5="All",N14753=Dashboard!$D$5),OR(AND(C14753&lt;&gt;"",C14753&gt;=Dashboard!$F$5,C14753&lt;=Dashboard!$H$5),AND(C14753="",Dashboard!$F$5&lt;=1980,Dashboard!$H$5&gt;=2016))),1,0)</f>
        <v>1</v>
      </c>
      <c r="Q14753" s="0" t="n">
        <f aca="false">J14753*P14753+ROW()*0.00000001</f>
        <v>0.03014753</v>
      </c>
    </row>
    <row r="14754" customFormat="false" ht="15" hidden="false" customHeight="false" outlineLevel="0" collapsed="false">
      <c r="A14754" s="0" t="s">
        <v>10705</v>
      </c>
      <c r="B14754" s="0" t="s">
        <v>186</v>
      </c>
      <c r="C14754" s="0" t="n">
        <v>2005</v>
      </c>
      <c r="D14754" s="0" t="s">
        <v>16</v>
      </c>
      <c r="E14754" s="0" t="s">
        <v>2860</v>
      </c>
      <c r="F14754" s="0" t="n">
        <v>0.02</v>
      </c>
      <c r="G14754" s="0" t="n">
        <v>0.01</v>
      </c>
      <c r="H14754" s="0" t="n">
        <v>0</v>
      </c>
      <c r="I14754" s="0" t="n">
        <v>0</v>
      </c>
      <c r="J14754" s="0" t="n">
        <v>0.03</v>
      </c>
      <c r="K14754" s="0" t="n">
        <v>65</v>
      </c>
      <c r="M14754" s="0" t="s">
        <v>36</v>
      </c>
      <c r="N14754" s="0" t="s">
        <v>35</v>
      </c>
      <c r="O14754" s="0" t="s">
        <v>67</v>
      </c>
      <c r="P14754" s="0" t="n">
        <f aca="false">IF(AND(OR(Dashboard!$B$5="All",D14754=Dashboard!$B$5),OR(Dashboard!$D$5="All",N14754=Dashboard!$D$5),OR(AND(C14754&lt;&gt;"",C14754&gt;=Dashboard!$F$5,C14754&lt;=Dashboard!$H$5),AND(C14754="",Dashboard!$F$5&lt;=1980,Dashboard!$H$5&gt;=2016))),1,0)</f>
        <v>1</v>
      </c>
      <c r="Q14754" s="0" t="n">
        <f aca="false">J14754*P14754+ROW()*0.00000001</f>
        <v>0.03014754</v>
      </c>
    </row>
    <row r="14755" customFormat="false" ht="15" hidden="false" customHeight="false" outlineLevel="0" collapsed="false">
      <c r="A14755" s="0" t="s">
        <v>10706</v>
      </c>
      <c r="B14755" s="0" t="s">
        <v>70</v>
      </c>
      <c r="C14755" s="0" t="n">
        <v>2010</v>
      </c>
      <c r="D14755" s="0" t="s">
        <v>52</v>
      </c>
      <c r="E14755" s="0" t="s">
        <v>89</v>
      </c>
      <c r="F14755" s="0" t="n">
        <v>0</v>
      </c>
      <c r="G14755" s="0" t="n">
        <v>0.02</v>
      </c>
      <c r="H14755" s="0" t="n">
        <v>0</v>
      </c>
      <c r="I14755" s="0" t="n">
        <v>0.01</v>
      </c>
      <c r="J14755" s="0" t="n">
        <v>0.03</v>
      </c>
      <c r="N14755" s="0" t="s">
        <v>74</v>
      </c>
      <c r="P14755" s="0" t="n">
        <f aca="false">IF(AND(OR(Dashboard!$B$5="All",D14755=Dashboard!$B$5),OR(Dashboard!$D$5="All",N14755=Dashboard!$D$5),OR(AND(C14755&lt;&gt;"",C14755&gt;=Dashboard!$F$5,C14755&lt;=Dashboard!$H$5),AND(C14755="",Dashboard!$F$5&lt;=1980,Dashboard!$H$5&gt;=2016))),1,0)</f>
        <v>1</v>
      </c>
      <c r="Q14755" s="0" t="n">
        <f aca="false">J14755*P14755+ROW()*0.00000001</f>
        <v>0.03014755</v>
      </c>
    </row>
    <row r="14756" customFormat="false" ht="15" hidden="false" customHeight="false" outlineLevel="0" collapsed="false">
      <c r="A14756" s="0" t="s">
        <v>10707</v>
      </c>
      <c r="B14756" s="0" t="s">
        <v>851</v>
      </c>
      <c r="C14756" s="0" t="n">
        <v>2016</v>
      </c>
      <c r="D14756" s="0" t="s">
        <v>114</v>
      </c>
      <c r="E14756" s="0" t="s">
        <v>7521</v>
      </c>
      <c r="F14756" s="0" t="n">
        <v>0</v>
      </c>
      <c r="G14756" s="0" t="n">
        <v>0</v>
      </c>
      <c r="H14756" s="0" t="n">
        <v>0.03</v>
      </c>
      <c r="I14756" s="0" t="n">
        <v>0</v>
      </c>
      <c r="J14756" s="0" t="n">
        <v>0.03</v>
      </c>
      <c r="N14756" s="0" t="s">
        <v>74</v>
      </c>
      <c r="P14756" s="0" t="n">
        <f aca="false">IF(AND(OR(Dashboard!$B$5="All",D14756=Dashboard!$B$5),OR(Dashboard!$D$5="All",N14756=Dashboard!$D$5),OR(AND(C14756&lt;&gt;"",C14756&gt;=Dashboard!$F$5,C14756&lt;=Dashboard!$H$5),AND(C14756="",Dashboard!$F$5&lt;=1980,Dashboard!$H$5&gt;=2016))),1,0)</f>
        <v>1</v>
      </c>
      <c r="Q14756" s="0" t="n">
        <f aca="false">J14756*P14756+ROW()*0.00000001</f>
        <v>0.03014756</v>
      </c>
    </row>
    <row r="14757" customFormat="false" ht="15" hidden="false" customHeight="false" outlineLevel="0" collapsed="false">
      <c r="A14757" s="0" t="s">
        <v>10708</v>
      </c>
      <c r="B14757" s="0" t="s">
        <v>851</v>
      </c>
      <c r="C14757" s="0" t="n">
        <v>2011</v>
      </c>
      <c r="D14757" s="0" t="s">
        <v>58</v>
      </c>
      <c r="E14757" s="0" t="s">
        <v>1002</v>
      </c>
      <c r="F14757" s="0" t="n">
        <v>0</v>
      </c>
      <c r="G14757" s="0" t="n">
        <v>0</v>
      </c>
      <c r="H14757" s="0" t="n">
        <v>0.03</v>
      </c>
      <c r="I14757" s="0" t="n">
        <v>0</v>
      </c>
      <c r="J14757" s="0" t="n">
        <v>0.03</v>
      </c>
      <c r="N14757" s="0" t="s">
        <v>74</v>
      </c>
      <c r="P14757" s="0" t="n">
        <f aca="false">IF(AND(OR(Dashboard!$B$5="All",D14757=Dashboard!$B$5),OR(Dashboard!$D$5="All",N14757=Dashboard!$D$5),OR(AND(C14757&lt;&gt;"",C14757&gt;=Dashboard!$F$5,C14757&lt;=Dashboard!$H$5),AND(C14757="",Dashboard!$F$5&lt;=1980,Dashboard!$H$5&gt;=2016))),1,0)</f>
        <v>1</v>
      </c>
      <c r="Q14757" s="0" t="n">
        <f aca="false">J14757*P14757+ROW()*0.00000001</f>
        <v>0.03014757</v>
      </c>
    </row>
    <row r="14758" customFormat="false" ht="15" hidden="false" customHeight="false" outlineLevel="0" collapsed="false">
      <c r="A14758" s="0" t="s">
        <v>664</v>
      </c>
      <c r="B14758" s="0" t="s">
        <v>152</v>
      </c>
      <c r="C14758" s="0" t="n">
        <v>2010</v>
      </c>
      <c r="D14758" s="0" t="s">
        <v>71</v>
      </c>
      <c r="E14758" s="0" t="s">
        <v>243</v>
      </c>
      <c r="F14758" s="0" t="n">
        <v>0.02</v>
      </c>
      <c r="G14758" s="0" t="n">
        <v>0.01</v>
      </c>
      <c r="H14758" s="0" t="n">
        <v>0</v>
      </c>
      <c r="I14758" s="0" t="n">
        <v>0</v>
      </c>
      <c r="J14758" s="0" t="n">
        <v>0.03</v>
      </c>
      <c r="K14758" s="0" t="n">
        <v>79</v>
      </c>
      <c r="L14758" s="0" t="n">
        <v>7.9</v>
      </c>
      <c r="M14758" s="0" t="s">
        <v>125</v>
      </c>
      <c r="N14758" s="0" t="s">
        <v>152</v>
      </c>
      <c r="O14758" s="0" t="s">
        <v>37</v>
      </c>
      <c r="P14758" s="0" t="n">
        <f aca="false">IF(AND(OR(Dashboard!$B$5="All",D14758=Dashboard!$B$5),OR(Dashboard!$D$5="All",N14758=Dashboard!$D$5),OR(AND(C14758&lt;&gt;"",C14758&gt;=Dashboard!$F$5,C14758&lt;=Dashboard!$H$5),AND(C14758="",Dashboard!$F$5&lt;=1980,Dashboard!$H$5&gt;=2016))),1,0)</f>
        <v>1</v>
      </c>
      <c r="Q14758" s="0" t="n">
        <f aca="false">J14758*P14758+ROW()*0.00000001</f>
        <v>0.03014758</v>
      </c>
    </row>
    <row r="14759" customFormat="false" ht="15" hidden="false" customHeight="false" outlineLevel="0" collapsed="false">
      <c r="A14759" s="0" t="s">
        <v>2639</v>
      </c>
      <c r="B14759" s="0" t="s">
        <v>70</v>
      </c>
      <c r="C14759" s="0" t="n">
        <v>2013</v>
      </c>
      <c r="D14759" s="0" t="s">
        <v>71</v>
      </c>
      <c r="E14759" s="0" t="s">
        <v>782</v>
      </c>
      <c r="F14759" s="0" t="n">
        <v>0</v>
      </c>
      <c r="G14759" s="0" t="n">
        <v>0</v>
      </c>
      <c r="H14759" s="0" t="n">
        <v>0.03</v>
      </c>
      <c r="I14759" s="0" t="n">
        <v>0</v>
      </c>
      <c r="J14759" s="0" t="n">
        <v>0.03</v>
      </c>
      <c r="N14759" s="0" t="s">
        <v>74</v>
      </c>
      <c r="P14759" s="0" t="n">
        <f aca="false">IF(AND(OR(Dashboard!$B$5="All",D14759=Dashboard!$B$5),OR(Dashboard!$D$5="All",N14759=Dashboard!$D$5),OR(AND(C14759&lt;&gt;"",C14759&gt;=Dashboard!$F$5,C14759&lt;=Dashboard!$H$5),AND(C14759="",Dashboard!$F$5&lt;=1980,Dashboard!$H$5&gt;=2016))),1,0)</f>
        <v>1</v>
      </c>
      <c r="Q14759" s="0" t="n">
        <f aca="false">J14759*P14759+ROW()*0.00000001</f>
        <v>0.03014759</v>
      </c>
    </row>
    <row r="14760" customFormat="false" ht="15" hidden="false" customHeight="false" outlineLevel="0" collapsed="false">
      <c r="A14760" s="0" t="s">
        <v>10709</v>
      </c>
      <c r="B14760" s="0" t="s">
        <v>152</v>
      </c>
      <c r="C14760" s="0" t="n">
        <v>2016</v>
      </c>
      <c r="D14760" s="0" t="s">
        <v>58</v>
      </c>
      <c r="E14760" s="0" t="s">
        <v>5915</v>
      </c>
      <c r="F14760" s="0" t="n">
        <v>0</v>
      </c>
      <c r="G14760" s="0" t="n">
        <v>0.03</v>
      </c>
      <c r="H14760" s="0" t="n">
        <v>0</v>
      </c>
      <c r="I14760" s="0" t="n">
        <v>0</v>
      </c>
      <c r="J14760" s="0" t="n">
        <v>0.03</v>
      </c>
      <c r="K14760" s="0" t="n">
        <v>46</v>
      </c>
      <c r="L14760" s="0" t="n">
        <v>6.1</v>
      </c>
      <c r="N14760" s="0" t="s">
        <v>152</v>
      </c>
      <c r="O14760" s="0" t="s">
        <v>177</v>
      </c>
      <c r="P14760" s="0" t="n">
        <f aca="false">IF(AND(OR(Dashboard!$B$5="All",D14760=Dashboard!$B$5),OR(Dashboard!$D$5="All",N14760=Dashboard!$D$5),OR(AND(C14760&lt;&gt;"",C14760&gt;=Dashboard!$F$5,C14760&lt;=Dashboard!$H$5),AND(C14760="",Dashboard!$F$5&lt;=1980,Dashboard!$H$5&gt;=2016))),1,0)</f>
        <v>1</v>
      </c>
      <c r="Q14760" s="0" t="n">
        <f aca="false">J14760*P14760+ROW()*0.00000001</f>
        <v>0.0301476</v>
      </c>
    </row>
    <row r="14761" customFormat="false" ht="15" hidden="false" customHeight="false" outlineLevel="0" collapsed="false">
      <c r="A14761" s="0" t="s">
        <v>10710</v>
      </c>
      <c r="B14761" s="0" t="s">
        <v>152</v>
      </c>
      <c r="C14761" s="0" t="n">
        <v>2011</v>
      </c>
      <c r="D14761" s="0" t="s">
        <v>48</v>
      </c>
      <c r="E14761" s="0" t="s">
        <v>1488</v>
      </c>
      <c r="F14761" s="0" t="n">
        <v>0</v>
      </c>
      <c r="G14761" s="0" t="n">
        <v>0.02</v>
      </c>
      <c r="H14761" s="0" t="n">
        <v>0</v>
      </c>
      <c r="I14761" s="0" t="n">
        <v>0</v>
      </c>
      <c r="J14761" s="0" t="n">
        <v>0.03</v>
      </c>
      <c r="N14761" s="0" t="s">
        <v>152</v>
      </c>
      <c r="P14761" s="0" t="n">
        <f aca="false">IF(AND(OR(Dashboard!$B$5="All",D14761=Dashboard!$B$5),OR(Dashboard!$D$5="All",N14761=Dashboard!$D$5),OR(AND(C14761&lt;&gt;"",C14761&gt;=Dashboard!$F$5,C14761&lt;=Dashboard!$H$5),AND(C14761="",Dashboard!$F$5&lt;=1980,Dashboard!$H$5&gt;=2016))),1,0)</f>
        <v>1</v>
      </c>
      <c r="Q14761" s="0" t="n">
        <f aca="false">J14761*P14761+ROW()*0.00000001</f>
        <v>0.03014761</v>
      </c>
    </row>
    <row r="14762" customFormat="false" ht="15" hidden="false" customHeight="false" outlineLevel="0" collapsed="false">
      <c r="A14762" s="0" t="s">
        <v>10711</v>
      </c>
      <c r="B14762" s="0" t="s">
        <v>851</v>
      </c>
      <c r="C14762" s="0" t="n">
        <v>2016</v>
      </c>
      <c r="D14762" s="0" t="s">
        <v>114</v>
      </c>
      <c r="E14762" s="0" t="s">
        <v>6975</v>
      </c>
      <c r="F14762" s="0" t="n">
        <v>0</v>
      </c>
      <c r="G14762" s="0" t="n">
        <v>0</v>
      </c>
      <c r="H14762" s="0" t="n">
        <v>0.03</v>
      </c>
      <c r="I14762" s="0" t="n">
        <v>0</v>
      </c>
      <c r="J14762" s="0" t="n">
        <v>0.03</v>
      </c>
      <c r="N14762" s="0" t="s">
        <v>74</v>
      </c>
      <c r="P14762" s="0" t="n">
        <f aca="false">IF(AND(OR(Dashboard!$B$5="All",D14762=Dashboard!$B$5),OR(Dashboard!$D$5="All",N14762=Dashboard!$D$5),OR(AND(C14762&lt;&gt;"",C14762&gt;=Dashboard!$F$5,C14762&lt;=Dashboard!$H$5),AND(C14762="",Dashboard!$F$5&lt;=1980,Dashboard!$H$5&gt;=2016))),1,0)</f>
        <v>1</v>
      </c>
      <c r="Q14762" s="0" t="n">
        <f aca="false">J14762*P14762+ROW()*0.00000001</f>
        <v>0.03014762</v>
      </c>
    </row>
    <row r="14763" customFormat="false" ht="15" hidden="false" customHeight="false" outlineLevel="0" collapsed="false">
      <c r="A14763" s="0" t="s">
        <v>10712</v>
      </c>
      <c r="B14763" s="0" t="s">
        <v>873</v>
      </c>
      <c r="C14763" s="0" t="n">
        <v>1995</v>
      </c>
      <c r="D14763" s="0" t="s">
        <v>102</v>
      </c>
      <c r="E14763" s="0" t="s">
        <v>154</v>
      </c>
      <c r="F14763" s="0" t="n">
        <v>0</v>
      </c>
      <c r="G14763" s="0" t="n">
        <v>0</v>
      </c>
      <c r="H14763" s="0" t="n">
        <v>0.03</v>
      </c>
      <c r="I14763" s="0" t="n">
        <v>0</v>
      </c>
      <c r="J14763" s="0" t="n">
        <v>0.03</v>
      </c>
      <c r="N14763" s="0" t="s">
        <v>154</v>
      </c>
      <c r="P14763" s="0" t="n">
        <f aca="false">IF(AND(OR(Dashboard!$B$5="All",D14763=Dashboard!$B$5),OR(Dashboard!$D$5="All",N14763=Dashboard!$D$5),OR(AND(C14763&lt;&gt;"",C14763&gt;=Dashboard!$F$5,C14763&lt;=Dashboard!$H$5),AND(C14763="",Dashboard!$F$5&lt;=1980,Dashboard!$H$5&gt;=2016))),1,0)</f>
        <v>1</v>
      </c>
      <c r="Q14763" s="0" t="n">
        <f aca="false">J14763*P14763+ROW()*0.00000001</f>
        <v>0.03014763</v>
      </c>
    </row>
    <row r="14764" customFormat="false" ht="15" hidden="false" customHeight="false" outlineLevel="0" collapsed="false">
      <c r="A14764" s="0" t="s">
        <v>8593</v>
      </c>
      <c r="B14764" s="0" t="s">
        <v>184</v>
      </c>
      <c r="C14764" s="0" t="n">
        <v>2013</v>
      </c>
      <c r="D14764" s="0" t="s">
        <v>52</v>
      </c>
      <c r="E14764" s="0" t="s">
        <v>1002</v>
      </c>
      <c r="F14764" s="0" t="n">
        <v>0.01</v>
      </c>
      <c r="G14764" s="0" t="n">
        <v>0.01</v>
      </c>
      <c r="H14764" s="0" t="n">
        <v>0</v>
      </c>
      <c r="I14764" s="0" t="n">
        <v>0</v>
      </c>
      <c r="J14764" s="0" t="n">
        <v>0.03</v>
      </c>
      <c r="N14764" s="0" t="s">
        <v>35</v>
      </c>
      <c r="P14764" s="0" t="n">
        <f aca="false">IF(AND(OR(Dashboard!$B$5="All",D14764=Dashboard!$B$5),OR(Dashboard!$D$5="All",N14764=Dashboard!$D$5),OR(AND(C14764&lt;&gt;"",C14764&gt;=Dashboard!$F$5,C14764&lt;=Dashboard!$H$5),AND(C14764="",Dashboard!$F$5&lt;=1980,Dashboard!$H$5&gt;=2016))),1,0)</f>
        <v>1</v>
      </c>
      <c r="Q14764" s="0" t="n">
        <f aca="false">J14764*P14764+ROW()*0.00000001</f>
        <v>0.03014764</v>
      </c>
    </row>
    <row r="14765" customFormat="false" ht="15" hidden="false" customHeight="false" outlineLevel="0" collapsed="false">
      <c r="A14765" s="0" t="s">
        <v>10713</v>
      </c>
      <c r="B14765" s="0" t="s">
        <v>50</v>
      </c>
      <c r="C14765" s="0" t="n">
        <v>2007</v>
      </c>
      <c r="D14765" s="0" t="s">
        <v>48</v>
      </c>
      <c r="E14765" s="0" t="s">
        <v>1524</v>
      </c>
      <c r="F14765" s="0" t="n">
        <v>0.03</v>
      </c>
      <c r="G14765" s="0" t="n">
        <v>0</v>
      </c>
      <c r="H14765" s="0" t="n">
        <v>0</v>
      </c>
      <c r="I14765" s="0" t="n">
        <v>0</v>
      </c>
      <c r="J14765" s="0" t="n">
        <v>0.03</v>
      </c>
      <c r="M14765" s="0" t="s">
        <v>36</v>
      </c>
      <c r="N14765" s="0" t="s">
        <v>35</v>
      </c>
      <c r="P14765" s="0" t="n">
        <f aca="false">IF(AND(OR(Dashboard!$B$5="All",D14765=Dashboard!$B$5),OR(Dashboard!$D$5="All",N14765=Dashboard!$D$5),OR(AND(C14765&lt;&gt;"",C14765&gt;=Dashboard!$F$5,C14765&lt;=Dashboard!$H$5),AND(C14765="",Dashboard!$F$5&lt;=1980,Dashboard!$H$5&gt;=2016))),1,0)</f>
        <v>1</v>
      </c>
      <c r="Q14765" s="0" t="n">
        <f aca="false">J14765*P14765+ROW()*0.00000001</f>
        <v>0.03014765</v>
      </c>
    </row>
    <row r="14766" customFormat="false" ht="15" hidden="false" customHeight="false" outlineLevel="0" collapsed="false">
      <c r="A14766" s="0" t="s">
        <v>9813</v>
      </c>
      <c r="B14766" s="0" t="s">
        <v>64</v>
      </c>
      <c r="C14766" s="0" t="n">
        <v>2011</v>
      </c>
      <c r="D14766" s="0" t="s">
        <v>52</v>
      </c>
      <c r="E14766" s="0" t="s">
        <v>9814</v>
      </c>
      <c r="F14766" s="0" t="n">
        <v>0</v>
      </c>
      <c r="G14766" s="0" t="n">
        <v>0.02</v>
      </c>
      <c r="H14766" s="0" t="n">
        <v>0</v>
      </c>
      <c r="I14766" s="0" t="n">
        <v>0</v>
      </c>
      <c r="J14766" s="0" t="n">
        <v>0.03</v>
      </c>
      <c r="M14766" s="0" t="s">
        <v>103</v>
      </c>
      <c r="N14766" s="0" t="s">
        <v>66</v>
      </c>
      <c r="P14766" s="0" t="n">
        <f aca="false">IF(AND(OR(Dashboard!$B$5="All",D14766=Dashboard!$B$5),OR(Dashboard!$D$5="All",N14766=Dashboard!$D$5),OR(AND(C14766&lt;&gt;"",C14766&gt;=Dashboard!$F$5,C14766&lt;=Dashboard!$H$5),AND(C14766="",Dashboard!$F$5&lt;=1980,Dashboard!$H$5&gt;=2016))),1,0)</f>
        <v>1</v>
      </c>
      <c r="Q14766" s="0" t="n">
        <f aca="false">J14766*P14766+ROW()*0.00000001</f>
        <v>0.03014766</v>
      </c>
    </row>
    <row r="14767" customFormat="false" ht="15" hidden="false" customHeight="false" outlineLevel="0" collapsed="false">
      <c r="A14767" s="0" t="s">
        <v>6009</v>
      </c>
      <c r="B14767" s="0" t="s">
        <v>64</v>
      </c>
      <c r="C14767" s="0" t="n">
        <v>2011</v>
      </c>
      <c r="D14767" s="0" t="s">
        <v>71</v>
      </c>
      <c r="E14767" s="0" t="s">
        <v>211</v>
      </c>
      <c r="F14767" s="0" t="n">
        <v>0</v>
      </c>
      <c r="G14767" s="0" t="n">
        <v>0</v>
      </c>
      <c r="H14767" s="0" t="n">
        <v>0.03</v>
      </c>
      <c r="I14767" s="0" t="n">
        <v>0</v>
      </c>
      <c r="J14767" s="0" t="n">
        <v>0.03</v>
      </c>
      <c r="N14767" s="0" t="s">
        <v>66</v>
      </c>
      <c r="P14767" s="0" t="n">
        <f aca="false">IF(AND(OR(Dashboard!$B$5="All",D14767=Dashboard!$B$5),OR(Dashboard!$D$5="All",N14767=Dashboard!$D$5),OR(AND(C14767&lt;&gt;"",C14767&gt;=Dashboard!$F$5,C14767&lt;=Dashboard!$H$5),AND(C14767="",Dashboard!$F$5&lt;=1980,Dashboard!$H$5&gt;=2016))),1,0)</f>
        <v>1</v>
      </c>
      <c r="Q14767" s="0" t="n">
        <f aca="false">J14767*P14767+ROW()*0.00000001</f>
        <v>0.03014767</v>
      </c>
    </row>
    <row r="14768" customFormat="false" ht="15" hidden="false" customHeight="false" outlineLevel="0" collapsed="false">
      <c r="A14768" s="0" t="s">
        <v>10441</v>
      </c>
      <c r="B14768" s="0" t="s">
        <v>64</v>
      </c>
      <c r="C14768" s="0" t="n">
        <v>2014</v>
      </c>
      <c r="D14768" s="0" t="s">
        <v>56</v>
      </c>
      <c r="E14768" s="0" t="s">
        <v>91</v>
      </c>
      <c r="F14768" s="0" t="n">
        <v>0.02</v>
      </c>
      <c r="G14768" s="0" t="n">
        <v>0</v>
      </c>
      <c r="H14768" s="0" t="n">
        <v>0</v>
      </c>
      <c r="I14768" s="0" t="n">
        <v>0</v>
      </c>
      <c r="J14768" s="0" t="n">
        <v>0.03</v>
      </c>
      <c r="L14768" s="0" t="n">
        <v>7.3</v>
      </c>
      <c r="M14768" s="0" t="s">
        <v>103</v>
      </c>
      <c r="N14768" s="0" t="s">
        <v>66</v>
      </c>
      <c r="P14768" s="0" t="n">
        <f aca="false">IF(AND(OR(Dashboard!$B$5="All",D14768=Dashboard!$B$5),OR(Dashboard!$D$5="All",N14768=Dashboard!$D$5),OR(AND(C14768&lt;&gt;"",C14768&gt;=Dashboard!$F$5,C14768&lt;=Dashboard!$H$5),AND(C14768="",Dashboard!$F$5&lt;=1980,Dashboard!$H$5&gt;=2016))),1,0)</f>
        <v>1</v>
      </c>
      <c r="Q14768" s="0" t="n">
        <f aca="false">J14768*P14768+ROW()*0.00000001</f>
        <v>0.03014768</v>
      </c>
    </row>
    <row r="14769" customFormat="false" ht="15" hidden="false" customHeight="false" outlineLevel="0" collapsed="false">
      <c r="A14769" s="0" t="s">
        <v>10714</v>
      </c>
      <c r="B14769" s="0" t="s">
        <v>851</v>
      </c>
      <c r="C14769" s="0" t="n">
        <v>2013</v>
      </c>
      <c r="D14769" s="0" t="s">
        <v>46</v>
      </c>
      <c r="E14769" s="0" t="s">
        <v>9900</v>
      </c>
      <c r="F14769" s="0" t="n">
        <v>0</v>
      </c>
      <c r="G14769" s="0" t="n">
        <v>0</v>
      </c>
      <c r="H14769" s="0" t="n">
        <v>0.03</v>
      </c>
      <c r="I14769" s="0" t="n">
        <v>0</v>
      </c>
      <c r="J14769" s="0" t="n">
        <v>0.03</v>
      </c>
      <c r="N14769" s="0" t="s">
        <v>74</v>
      </c>
      <c r="P14769" s="0" t="n">
        <f aca="false">IF(AND(OR(Dashboard!$B$5="All",D14769=Dashboard!$B$5),OR(Dashboard!$D$5="All",N14769=Dashboard!$D$5),OR(AND(C14769&lt;&gt;"",C14769&gt;=Dashboard!$F$5,C14769&lt;=Dashboard!$H$5),AND(C14769="",Dashboard!$F$5&lt;=1980,Dashboard!$H$5&gt;=2016))),1,0)</f>
        <v>1</v>
      </c>
      <c r="Q14769" s="0" t="n">
        <f aca="false">J14769*P14769+ROW()*0.00000001</f>
        <v>0.03014769</v>
      </c>
    </row>
    <row r="14770" customFormat="false" ht="15" hidden="false" customHeight="false" outlineLevel="0" collapsed="false">
      <c r="A14770" s="0" t="s">
        <v>10715</v>
      </c>
      <c r="B14770" s="0" t="s">
        <v>85</v>
      </c>
      <c r="D14770" s="0" t="s">
        <v>71</v>
      </c>
      <c r="E14770" s="0" t="s">
        <v>520</v>
      </c>
      <c r="F14770" s="0" t="n">
        <v>0.02</v>
      </c>
      <c r="G14770" s="0" t="n">
        <v>0.01</v>
      </c>
      <c r="H14770" s="0" t="n">
        <v>0</v>
      </c>
      <c r="I14770" s="0" t="n">
        <v>0</v>
      </c>
      <c r="J14770" s="0" t="n">
        <v>0.03</v>
      </c>
      <c r="K14770" s="0" t="n">
        <v>57</v>
      </c>
      <c r="M14770" s="0" t="s">
        <v>36</v>
      </c>
      <c r="N14770" s="0" t="s">
        <v>35</v>
      </c>
      <c r="O14770" s="0" t="s">
        <v>53</v>
      </c>
      <c r="P14770" s="0" t="n">
        <f aca="false">IF(AND(OR(Dashboard!$B$5="All",D14770=Dashboard!$B$5),OR(Dashboard!$D$5="All",N14770=Dashboard!$D$5),OR(AND(C14770&lt;&gt;"",C14770&gt;=Dashboard!$F$5,C14770&lt;=Dashboard!$H$5),AND(C14770="",Dashboard!$F$5&lt;=1980,Dashboard!$H$5&gt;=2016))),1,0)</f>
        <v>1</v>
      </c>
      <c r="Q14770" s="0" t="n">
        <f aca="false">J14770*P14770+ROW()*0.00000001</f>
        <v>0.0301477</v>
      </c>
    </row>
    <row r="14771" customFormat="false" ht="15" hidden="false" customHeight="false" outlineLevel="0" collapsed="false">
      <c r="A14771" s="0" t="s">
        <v>10716</v>
      </c>
      <c r="B14771" s="0" t="s">
        <v>152</v>
      </c>
      <c r="C14771" s="0" t="n">
        <v>2010</v>
      </c>
      <c r="D14771" s="0" t="s">
        <v>58</v>
      </c>
      <c r="E14771" s="0" t="s">
        <v>520</v>
      </c>
      <c r="F14771" s="0" t="n">
        <v>0</v>
      </c>
      <c r="G14771" s="0" t="n">
        <v>0.03</v>
      </c>
      <c r="H14771" s="0" t="n">
        <v>0</v>
      </c>
      <c r="I14771" s="0" t="n">
        <v>0</v>
      </c>
      <c r="J14771" s="0" t="n">
        <v>0.03</v>
      </c>
      <c r="N14771" s="0" t="s">
        <v>152</v>
      </c>
      <c r="P14771" s="0" t="n">
        <f aca="false">IF(AND(OR(Dashboard!$B$5="All",D14771=Dashboard!$B$5),OR(Dashboard!$D$5="All",N14771=Dashboard!$D$5),OR(AND(C14771&lt;&gt;"",C14771&gt;=Dashboard!$F$5,C14771&lt;=Dashboard!$H$5),AND(C14771="",Dashboard!$F$5&lt;=1980,Dashboard!$H$5&gt;=2016))),1,0)</f>
        <v>1</v>
      </c>
      <c r="Q14771" s="0" t="n">
        <f aca="false">J14771*P14771+ROW()*0.00000001</f>
        <v>0.03014771</v>
      </c>
    </row>
    <row r="14772" customFormat="false" ht="15" hidden="false" customHeight="false" outlineLevel="0" collapsed="false">
      <c r="A14772" s="0" t="s">
        <v>10717</v>
      </c>
      <c r="B14772" s="0" t="s">
        <v>164</v>
      </c>
      <c r="C14772" s="0" t="n">
        <v>2009</v>
      </c>
      <c r="D14772" s="0" t="s">
        <v>16</v>
      </c>
      <c r="E14772" s="0" t="s">
        <v>1013</v>
      </c>
      <c r="F14772" s="0" t="n">
        <v>0.02</v>
      </c>
      <c r="G14772" s="0" t="n">
        <v>0</v>
      </c>
      <c r="H14772" s="0" t="n">
        <v>0</v>
      </c>
      <c r="I14772" s="0" t="n">
        <v>0</v>
      </c>
      <c r="J14772" s="0" t="n">
        <v>0.03</v>
      </c>
      <c r="K14772" s="0" t="n">
        <v>41</v>
      </c>
      <c r="M14772" s="0" t="s">
        <v>125</v>
      </c>
      <c r="N14772" s="0" t="s">
        <v>74</v>
      </c>
      <c r="O14772" s="0" t="s">
        <v>177</v>
      </c>
      <c r="P14772" s="0" t="n">
        <f aca="false">IF(AND(OR(Dashboard!$B$5="All",D14772=Dashboard!$B$5),OR(Dashboard!$D$5="All",N14772=Dashboard!$D$5),OR(AND(C14772&lt;&gt;"",C14772&gt;=Dashboard!$F$5,C14772&lt;=Dashboard!$H$5),AND(C14772="",Dashboard!$F$5&lt;=1980,Dashboard!$H$5&gt;=2016))),1,0)</f>
        <v>1</v>
      </c>
      <c r="Q14772" s="0" t="n">
        <f aca="false">J14772*P14772+ROW()*0.00000001</f>
        <v>0.03014772</v>
      </c>
    </row>
    <row r="14773" customFormat="false" ht="15" hidden="false" customHeight="false" outlineLevel="0" collapsed="false">
      <c r="A14773" s="0" t="s">
        <v>10718</v>
      </c>
      <c r="B14773" s="0" t="s">
        <v>50</v>
      </c>
      <c r="C14773" s="0" t="n">
        <v>2006</v>
      </c>
      <c r="D14773" s="0" t="s">
        <v>58</v>
      </c>
      <c r="E14773" s="0" t="s">
        <v>560</v>
      </c>
      <c r="F14773" s="0" t="n">
        <v>0.03</v>
      </c>
      <c r="G14773" s="0" t="n">
        <v>0</v>
      </c>
      <c r="H14773" s="0" t="n">
        <v>0</v>
      </c>
      <c r="I14773" s="0" t="n">
        <v>0</v>
      </c>
      <c r="J14773" s="0" t="n">
        <v>0.03</v>
      </c>
      <c r="K14773" s="0" t="n">
        <v>66</v>
      </c>
      <c r="L14773" s="0" t="n">
        <v>4.5</v>
      </c>
      <c r="M14773" s="0" t="s">
        <v>103</v>
      </c>
      <c r="N14773" s="0" t="s">
        <v>35</v>
      </c>
      <c r="O14773" s="0" t="s">
        <v>67</v>
      </c>
      <c r="P14773" s="0" t="n">
        <f aca="false">IF(AND(OR(Dashboard!$B$5="All",D14773=Dashboard!$B$5),OR(Dashboard!$D$5="All",N14773=Dashboard!$D$5),OR(AND(C14773&lt;&gt;"",C14773&gt;=Dashboard!$F$5,C14773&lt;=Dashboard!$H$5),AND(C14773="",Dashboard!$F$5&lt;=1980,Dashboard!$H$5&gt;=2016))),1,0)</f>
        <v>1</v>
      </c>
      <c r="Q14773" s="0" t="n">
        <f aca="false">J14773*P14773+ROW()*0.00000001</f>
        <v>0.03014773</v>
      </c>
    </row>
    <row r="14774" customFormat="false" ht="15" hidden="false" customHeight="false" outlineLevel="0" collapsed="false">
      <c r="A14774" s="0" t="s">
        <v>10719</v>
      </c>
      <c r="B14774" s="0" t="s">
        <v>94</v>
      </c>
      <c r="C14774" s="0" t="n">
        <v>2016</v>
      </c>
      <c r="D14774" s="0" t="s">
        <v>114</v>
      </c>
      <c r="E14774" s="0" t="s">
        <v>10345</v>
      </c>
      <c r="F14774" s="0" t="n">
        <v>0.01</v>
      </c>
      <c r="G14774" s="0" t="n">
        <v>0.01</v>
      </c>
      <c r="H14774" s="0" t="n">
        <v>0</v>
      </c>
      <c r="I14774" s="0" t="n">
        <v>0</v>
      </c>
      <c r="J14774" s="0" t="n">
        <v>0.03</v>
      </c>
      <c r="N14774" s="0" t="s">
        <v>74</v>
      </c>
      <c r="P14774" s="0" t="n">
        <f aca="false">IF(AND(OR(Dashboard!$B$5="All",D14774=Dashboard!$B$5),OR(Dashboard!$D$5="All",N14774=Dashboard!$D$5),OR(AND(C14774&lt;&gt;"",C14774&gt;=Dashboard!$F$5,C14774&lt;=Dashboard!$H$5),AND(C14774="",Dashboard!$F$5&lt;=1980,Dashboard!$H$5&gt;=2016))),1,0)</f>
        <v>1</v>
      </c>
      <c r="Q14774" s="0" t="n">
        <f aca="false">J14774*P14774+ROW()*0.00000001</f>
        <v>0.03014774</v>
      </c>
    </row>
    <row r="14775" customFormat="false" ht="15" hidden="false" customHeight="false" outlineLevel="0" collapsed="false">
      <c r="A14775" s="0" t="s">
        <v>10720</v>
      </c>
      <c r="B14775" s="0" t="s">
        <v>152</v>
      </c>
      <c r="C14775" s="0" t="n">
        <v>2006</v>
      </c>
      <c r="D14775" s="0" t="s">
        <v>71</v>
      </c>
      <c r="E14775" s="0" t="s">
        <v>124</v>
      </c>
      <c r="F14775" s="0" t="n">
        <v>0</v>
      </c>
      <c r="G14775" s="0" t="n">
        <v>0.02</v>
      </c>
      <c r="H14775" s="0" t="n">
        <v>0</v>
      </c>
      <c r="I14775" s="0" t="n">
        <v>0</v>
      </c>
      <c r="J14775" s="0" t="n">
        <v>0.03</v>
      </c>
      <c r="N14775" s="0" t="s">
        <v>152</v>
      </c>
      <c r="P14775" s="0" t="n">
        <f aca="false">IF(AND(OR(Dashboard!$B$5="All",D14775=Dashboard!$B$5),OR(Dashboard!$D$5="All",N14775=Dashboard!$D$5),OR(AND(C14775&lt;&gt;"",C14775&gt;=Dashboard!$F$5,C14775&lt;=Dashboard!$H$5),AND(C14775="",Dashboard!$F$5&lt;=1980,Dashboard!$H$5&gt;=2016))),1,0)</f>
        <v>1</v>
      </c>
      <c r="Q14775" s="0" t="n">
        <f aca="false">J14775*P14775+ROW()*0.00000001</f>
        <v>0.03014775</v>
      </c>
    </row>
    <row r="14776" customFormat="false" ht="15" hidden="false" customHeight="false" outlineLevel="0" collapsed="false">
      <c r="A14776" s="0" t="s">
        <v>10721</v>
      </c>
      <c r="B14776" s="0" t="s">
        <v>70</v>
      </c>
      <c r="C14776" s="0" t="n">
        <v>2009</v>
      </c>
      <c r="D14776" s="0" t="s">
        <v>71</v>
      </c>
      <c r="E14776" s="0" t="s">
        <v>89</v>
      </c>
      <c r="F14776" s="0" t="n">
        <v>0</v>
      </c>
      <c r="G14776" s="0" t="n">
        <v>0</v>
      </c>
      <c r="H14776" s="0" t="n">
        <v>0.03</v>
      </c>
      <c r="I14776" s="0" t="n">
        <v>0</v>
      </c>
      <c r="J14776" s="0" t="n">
        <v>0.03</v>
      </c>
      <c r="K14776" s="0" t="n">
        <v>77</v>
      </c>
      <c r="L14776" s="0" t="n">
        <v>6.9</v>
      </c>
      <c r="M14776" s="0" t="s">
        <v>125</v>
      </c>
      <c r="N14776" s="0" t="s">
        <v>74</v>
      </c>
      <c r="O14776" s="0" t="s">
        <v>37</v>
      </c>
      <c r="P14776" s="0" t="n">
        <f aca="false">IF(AND(OR(Dashboard!$B$5="All",D14776=Dashboard!$B$5),OR(Dashboard!$D$5="All",N14776=Dashboard!$D$5),OR(AND(C14776&lt;&gt;"",C14776&gt;=Dashboard!$F$5,C14776&lt;=Dashboard!$H$5),AND(C14776="",Dashboard!$F$5&lt;=1980,Dashboard!$H$5&gt;=2016))),1,0)</f>
        <v>1</v>
      </c>
      <c r="Q14776" s="0" t="n">
        <f aca="false">J14776*P14776+ROW()*0.00000001</f>
        <v>0.03014776</v>
      </c>
    </row>
    <row r="14777" customFormat="false" ht="15" hidden="false" customHeight="false" outlineLevel="0" collapsed="false">
      <c r="A14777" s="0" t="s">
        <v>10368</v>
      </c>
      <c r="B14777" s="0" t="s">
        <v>85</v>
      </c>
      <c r="C14777" s="0" t="n">
        <v>2002</v>
      </c>
      <c r="D14777" s="0" t="s">
        <v>34</v>
      </c>
      <c r="E14777" s="0" t="s">
        <v>220</v>
      </c>
      <c r="F14777" s="0" t="n">
        <v>0.02</v>
      </c>
      <c r="G14777" s="0" t="n">
        <v>0.01</v>
      </c>
      <c r="H14777" s="0" t="n">
        <v>0</v>
      </c>
      <c r="I14777" s="0" t="n">
        <v>0</v>
      </c>
      <c r="J14777" s="0" t="n">
        <v>0.03</v>
      </c>
      <c r="K14777" s="0" t="n">
        <v>68</v>
      </c>
      <c r="M14777" s="0" t="s">
        <v>36</v>
      </c>
      <c r="N14777" s="0" t="s">
        <v>35</v>
      </c>
      <c r="O14777" s="0" t="s">
        <v>67</v>
      </c>
      <c r="P14777" s="0" t="n">
        <f aca="false">IF(AND(OR(Dashboard!$B$5="All",D14777=Dashboard!$B$5),OR(Dashboard!$D$5="All",N14777=Dashboard!$D$5),OR(AND(C14777&lt;&gt;"",C14777&gt;=Dashboard!$F$5,C14777&lt;=Dashboard!$H$5),AND(C14777="",Dashboard!$F$5&lt;=1980,Dashboard!$H$5&gt;=2016))),1,0)</f>
        <v>1</v>
      </c>
      <c r="Q14777" s="0" t="n">
        <f aca="false">J14777*P14777+ROW()*0.00000001</f>
        <v>0.03014777</v>
      </c>
    </row>
    <row r="14778" customFormat="false" ht="15" hidden="false" customHeight="false" outlineLevel="0" collapsed="false">
      <c r="A14778" s="0" t="s">
        <v>10722</v>
      </c>
      <c r="B14778" s="0" t="s">
        <v>851</v>
      </c>
      <c r="C14778" s="0" t="n">
        <v>2016</v>
      </c>
      <c r="D14778" s="0" t="s">
        <v>46</v>
      </c>
      <c r="E14778" s="0" t="s">
        <v>5651</v>
      </c>
      <c r="F14778" s="0" t="n">
        <v>0</v>
      </c>
      <c r="G14778" s="0" t="n">
        <v>0</v>
      </c>
      <c r="H14778" s="0" t="n">
        <v>0.03</v>
      </c>
      <c r="I14778" s="0" t="n">
        <v>0</v>
      </c>
      <c r="J14778" s="0" t="n">
        <v>0.03</v>
      </c>
      <c r="N14778" s="0" t="s">
        <v>74</v>
      </c>
      <c r="P14778" s="0" t="n">
        <f aca="false">IF(AND(OR(Dashboard!$B$5="All",D14778=Dashboard!$B$5),OR(Dashboard!$D$5="All",N14778=Dashboard!$D$5),OR(AND(C14778&lt;&gt;"",C14778&gt;=Dashboard!$F$5,C14778&lt;=Dashboard!$H$5),AND(C14778="",Dashboard!$F$5&lt;=1980,Dashboard!$H$5&gt;=2016))),1,0)</f>
        <v>1</v>
      </c>
      <c r="Q14778" s="0" t="n">
        <f aca="false">J14778*P14778+ROW()*0.00000001</f>
        <v>0.03014778</v>
      </c>
    </row>
    <row r="14779" customFormat="false" ht="15" hidden="false" customHeight="false" outlineLevel="0" collapsed="false">
      <c r="A14779" s="0" t="s">
        <v>10723</v>
      </c>
      <c r="B14779" s="0" t="s">
        <v>33</v>
      </c>
      <c r="C14779" s="0" t="n">
        <v>2010</v>
      </c>
      <c r="D14779" s="0" t="s">
        <v>34</v>
      </c>
      <c r="E14779" s="0" t="s">
        <v>5311</v>
      </c>
      <c r="F14779" s="0" t="n">
        <v>0.02</v>
      </c>
      <c r="G14779" s="0" t="n">
        <v>0</v>
      </c>
      <c r="H14779" s="0" t="n">
        <v>0</v>
      </c>
      <c r="I14779" s="0" t="n">
        <v>0</v>
      </c>
      <c r="J14779" s="0" t="n">
        <v>0.03</v>
      </c>
      <c r="K14779" s="0" t="n">
        <v>41</v>
      </c>
      <c r="M14779" s="0" t="s">
        <v>125</v>
      </c>
      <c r="N14779" s="0" t="s">
        <v>35</v>
      </c>
      <c r="O14779" s="0" t="s">
        <v>177</v>
      </c>
      <c r="P14779" s="0" t="n">
        <f aca="false">IF(AND(OR(Dashboard!$B$5="All",D14779=Dashboard!$B$5),OR(Dashboard!$D$5="All",N14779=Dashboard!$D$5),OR(AND(C14779&lt;&gt;"",C14779&gt;=Dashboard!$F$5,C14779&lt;=Dashboard!$H$5),AND(C14779="",Dashboard!$F$5&lt;=1980,Dashboard!$H$5&gt;=2016))),1,0)</f>
        <v>1</v>
      </c>
      <c r="Q14779" s="0" t="n">
        <f aca="false">J14779*P14779+ROW()*0.00000001</f>
        <v>0.03014779</v>
      </c>
    </row>
    <row r="14780" customFormat="false" ht="15" hidden="false" customHeight="false" outlineLevel="0" collapsed="false">
      <c r="A14780" s="0" t="s">
        <v>10724</v>
      </c>
      <c r="B14780" s="0" t="s">
        <v>76</v>
      </c>
      <c r="C14780" s="0" t="n">
        <v>2008</v>
      </c>
      <c r="D14780" s="0" t="s">
        <v>114</v>
      </c>
      <c r="E14780" s="0" t="s">
        <v>10725</v>
      </c>
      <c r="F14780" s="0" t="n">
        <v>0</v>
      </c>
      <c r="G14780" s="0" t="n">
        <v>0</v>
      </c>
      <c r="H14780" s="0" t="n">
        <v>0.03</v>
      </c>
      <c r="I14780" s="0" t="n">
        <v>0</v>
      </c>
      <c r="J14780" s="0" t="n">
        <v>0.03</v>
      </c>
      <c r="N14780" s="0" t="s">
        <v>74</v>
      </c>
      <c r="P14780" s="0" t="n">
        <f aca="false">IF(AND(OR(Dashboard!$B$5="All",D14780=Dashboard!$B$5),OR(Dashboard!$D$5="All",N14780=Dashboard!$D$5),OR(AND(C14780&lt;&gt;"",C14780&gt;=Dashboard!$F$5,C14780&lt;=Dashboard!$H$5),AND(C14780="",Dashboard!$F$5&lt;=1980,Dashboard!$H$5&gt;=2016))),1,0)</f>
        <v>1</v>
      </c>
      <c r="Q14780" s="0" t="n">
        <f aca="false">J14780*P14780+ROW()*0.00000001</f>
        <v>0.0301478</v>
      </c>
    </row>
    <row r="14781" customFormat="false" ht="15" hidden="false" customHeight="false" outlineLevel="0" collapsed="false">
      <c r="A14781" s="0" t="s">
        <v>10726</v>
      </c>
      <c r="B14781" s="0" t="s">
        <v>164</v>
      </c>
      <c r="C14781" s="0" t="n">
        <v>2011</v>
      </c>
      <c r="D14781" s="0" t="s">
        <v>114</v>
      </c>
      <c r="E14781" s="0" t="s">
        <v>1457</v>
      </c>
      <c r="F14781" s="0" t="n">
        <v>0</v>
      </c>
      <c r="G14781" s="0" t="n">
        <v>0</v>
      </c>
      <c r="H14781" s="0" t="n">
        <v>0.03</v>
      </c>
      <c r="I14781" s="0" t="n">
        <v>0</v>
      </c>
      <c r="J14781" s="0" t="n">
        <v>0.03</v>
      </c>
      <c r="N14781" s="0" t="s">
        <v>74</v>
      </c>
      <c r="P14781" s="0" t="n">
        <f aca="false">IF(AND(OR(Dashboard!$B$5="All",D14781=Dashboard!$B$5),OR(Dashboard!$D$5="All",N14781=Dashboard!$D$5),OR(AND(C14781&lt;&gt;"",C14781&gt;=Dashboard!$F$5,C14781&lt;=Dashboard!$H$5),AND(C14781="",Dashboard!$F$5&lt;=1980,Dashboard!$H$5&gt;=2016))),1,0)</f>
        <v>1</v>
      </c>
      <c r="Q14781" s="0" t="n">
        <f aca="false">J14781*P14781+ROW()*0.00000001</f>
        <v>0.03014781</v>
      </c>
    </row>
    <row r="14782" customFormat="false" ht="15" hidden="false" customHeight="false" outlineLevel="0" collapsed="false">
      <c r="A14782" s="0" t="s">
        <v>10727</v>
      </c>
      <c r="B14782" s="0" t="s">
        <v>64</v>
      </c>
      <c r="C14782" s="0" t="n">
        <v>2011</v>
      </c>
      <c r="D14782" s="0" t="s">
        <v>46</v>
      </c>
      <c r="E14782" s="0" t="s">
        <v>211</v>
      </c>
      <c r="F14782" s="0" t="n">
        <v>0</v>
      </c>
      <c r="G14782" s="0" t="n">
        <v>0</v>
      </c>
      <c r="H14782" s="0" t="n">
        <v>0.03</v>
      </c>
      <c r="I14782" s="0" t="n">
        <v>0</v>
      </c>
      <c r="J14782" s="0" t="n">
        <v>0.03</v>
      </c>
      <c r="N14782" s="0" t="s">
        <v>66</v>
      </c>
      <c r="P14782" s="0" t="n">
        <f aca="false">IF(AND(OR(Dashboard!$B$5="All",D14782=Dashboard!$B$5),OR(Dashboard!$D$5="All",N14782=Dashboard!$D$5),OR(AND(C14782&lt;&gt;"",C14782&gt;=Dashboard!$F$5,C14782&lt;=Dashboard!$H$5),AND(C14782="",Dashboard!$F$5&lt;=1980,Dashboard!$H$5&gt;=2016))),1,0)</f>
        <v>1</v>
      </c>
      <c r="Q14782" s="0" t="n">
        <f aca="false">J14782*P14782+ROW()*0.00000001</f>
        <v>0.03014782</v>
      </c>
    </row>
    <row r="14783" customFormat="false" ht="15" hidden="false" customHeight="false" outlineLevel="0" collapsed="false">
      <c r="A14783" s="0" t="s">
        <v>10728</v>
      </c>
      <c r="B14783" s="0" t="s">
        <v>70</v>
      </c>
      <c r="C14783" s="0" t="n">
        <v>2009</v>
      </c>
      <c r="D14783" s="0" t="s">
        <v>52</v>
      </c>
      <c r="E14783" s="0" t="s">
        <v>89</v>
      </c>
      <c r="F14783" s="0" t="n">
        <v>0</v>
      </c>
      <c r="G14783" s="0" t="n">
        <v>0.02</v>
      </c>
      <c r="H14783" s="0" t="n">
        <v>0</v>
      </c>
      <c r="I14783" s="0" t="n">
        <v>0.01</v>
      </c>
      <c r="J14783" s="0" t="n">
        <v>0.03</v>
      </c>
      <c r="N14783" s="0" t="s">
        <v>74</v>
      </c>
      <c r="P14783" s="0" t="n">
        <f aca="false">IF(AND(OR(Dashboard!$B$5="All",D14783=Dashboard!$B$5),OR(Dashboard!$D$5="All",N14783=Dashboard!$D$5),OR(AND(C14783&lt;&gt;"",C14783&gt;=Dashboard!$F$5,C14783&lt;=Dashboard!$H$5),AND(C14783="",Dashboard!$F$5&lt;=1980,Dashboard!$H$5&gt;=2016))),1,0)</f>
        <v>1</v>
      </c>
      <c r="Q14783" s="0" t="n">
        <f aca="false">J14783*P14783+ROW()*0.00000001</f>
        <v>0.03014783</v>
      </c>
    </row>
    <row r="14784" customFormat="false" ht="15" hidden="false" customHeight="false" outlineLevel="0" collapsed="false">
      <c r="A14784" s="0" t="s">
        <v>10729</v>
      </c>
      <c r="B14784" s="0" t="s">
        <v>152</v>
      </c>
      <c r="C14784" s="0" t="n">
        <v>2012</v>
      </c>
      <c r="D14784" s="0" t="s">
        <v>114</v>
      </c>
      <c r="E14784" s="0" t="s">
        <v>8744</v>
      </c>
      <c r="F14784" s="0" t="n">
        <v>0</v>
      </c>
      <c r="G14784" s="0" t="n">
        <v>0.02</v>
      </c>
      <c r="H14784" s="0" t="n">
        <v>0</v>
      </c>
      <c r="I14784" s="0" t="n">
        <v>0</v>
      </c>
      <c r="J14784" s="0" t="n">
        <v>0.03</v>
      </c>
      <c r="K14784" s="0" t="n">
        <v>82</v>
      </c>
      <c r="L14784" s="0" t="n">
        <v>8.3</v>
      </c>
      <c r="N14784" s="0" t="s">
        <v>152</v>
      </c>
      <c r="O14784" s="0" t="s">
        <v>42</v>
      </c>
      <c r="P14784" s="0" t="n">
        <f aca="false">IF(AND(OR(Dashboard!$B$5="All",D14784=Dashboard!$B$5),OR(Dashboard!$D$5="All",N14784=Dashboard!$D$5),OR(AND(C14784&lt;&gt;"",C14784&gt;=Dashboard!$F$5,C14784&lt;=Dashboard!$H$5),AND(C14784="",Dashboard!$F$5&lt;=1980,Dashboard!$H$5&gt;=2016))),1,0)</f>
        <v>1</v>
      </c>
      <c r="Q14784" s="0" t="n">
        <f aca="false">J14784*P14784+ROW()*0.00000001</f>
        <v>0.03014784</v>
      </c>
    </row>
    <row r="14785" customFormat="false" ht="15" hidden="false" customHeight="false" outlineLevel="0" collapsed="false">
      <c r="A14785" s="0" t="s">
        <v>10730</v>
      </c>
      <c r="B14785" s="0" t="s">
        <v>76</v>
      </c>
      <c r="C14785" s="0" t="n">
        <v>2005</v>
      </c>
      <c r="D14785" s="0" t="s">
        <v>41</v>
      </c>
      <c r="E14785" s="0" t="s">
        <v>10731</v>
      </c>
      <c r="F14785" s="0" t="n">
        <v>0.01</v>
      </c>
      <c r="G14785" s="0" t="n">
        <v>0.01</v>
      </c>
      <c r="H14785" s="0" t="n">
        <v>0</v>
      </c>
      <c r="I14785" s="0" t="n">
        <v>0</v>
      </c>
      <c r="J14785" s="0" t="n">
        <v>0.03</v>
      </c>
      <c r="K14785" s="0" t="n">
        <v>45</v>
      </c>
      <c r="M14785" s="0" t="s">
        <v>125</v>
      </c>
      <c r="N14785" s="0" t="s">
        <v>74</v>
      </c>
      <c r="O14785" s="0" t="s">
        <v>177</v>
      </c>
      <c r="P14785" s="0" t="n">
        <f aca="false">IF(AND(OR(Dashboard!$B$5="All",D14785=Dashboard!$B$5),OR(Dashboard!$D$5="All",N14785=Dashboard!$D$5),OR(AND(C14785&lt;&gt;"",C14785&gt;=Dashboard!$F$5,C14785&lt;=Dashboard!$H$5),AND(C14785="",Dashboard!$F$5&lt;=1980,Dashboard!$H$5&gt;=2016))),1,0)</f>
        <v>1</v>
      </c>
      <c r="Q14785" s="0" t="n">
        <f aca="false">J14785*P14785+ROW()*0.00000001</f>
        <v>0.03014785</v>
      </c>
    </row>
    <row r="14786" customFormat="false" ht="15" hidden="false" customHeight="false" outlineLevel="0" collapsed="false">
      <c r="A14786" s="0" t="s">
        <v>459</v>
      </c>
      <c r="B14786" s="0" t="s">
        <v>85</v>
      </c>
      <c r="C14786" s="0" t="n">
        <v>2003</v>
      </c>
      <c r="D14786" s="0" t="s">
        <v>56</v>
      </c>
      <c r="E14786" s="0" t="s">
        <v>72</v>
      </c>
      <c r="F14786" s="0" t="n">
        <v>0.02</v>
      </c>
      <c r="G14786" s="0" t="n">
        <v>0.01</v>
      </c>
      <c r="H14786" s="0" t="n">
        <v>0</v>
      </c>
      <c r="I14786" s="0" t="n">
        <v>0</v>
      </c>
      <c r="J14786" s="0" t="n">
        <v>0.03</v>
      </c>
      <c r="K14786" s="0" t="n">
        <v>78</v>
      </c>
      <c r="L14786" s="0" t="n">
        <v>7.8</v>
      </c>
      <c r="M14786" s="0" t="s">
        <v>73</v>
      </c>
      <c r="N14786" s="0" t="s">
        <v>35</v>
      </c>
      <c r="O14786" s="0" t="s">
        <v>37</v>
      </c>
      <c r="P14786" s="0" t="n">
        <f aca="false">IF(AND(OR(Dashboard!$B$5="All",D14786=Dashboard!$B$5),OR(Dashboard!$D$5="All",N14786=Dashboard!$D$5),OR(AND(C14786&lt;&gt;"",C14786&gt;=Dashboard!$F$5,C14786&lt;=Dashboard!$H$5),AND(C14786="",Dashboard!$F$5&lt;=1980,Dashboard!$H$5&gt;=2016))),1,0)</f>
        <v>1</v>
      </c>
      <c r="Q14786" s="0" t="n">
        <f aca="false">J14786*P14786+ROW()*0.00000001</f>
        <v>0.03014786</v>
      </c>
    </row>
    <row r="14787" customFormat="false" ht="15" hidden="false" customHeight="false" outlineLevel="0" collapsed="false">
      <c r="A14787" s="0" t="s">
        <v>10732</v>
      </c>
      <c r="B14787" s="0" t="s">
        <v>117</v>
      </c>
      <c r="C14787" s="0" t="n">
        <v>1998</v>
      </c>
      <c r="D14787" s="0" t="s">
        <v>52</v>
      </c>
      <c r="E14787" s="0" t="s">
        <v>1551</v>
      </c>
      <c r="F14787" s="0" t="n">
        <v>0.02</v>
      </c>
      <c r="G14787" s="0" t="n">
        <v>0.01</v>
      </c>
      <c r="H14787" s="0" t="n">
        <v>0</v>
      </c>
      <c r="I14787" s="0" t="n">
        <v>0</v>
      </c>
      <c r="J14787" s="0" t="n">
        <v>0.03</v>
      </c>
      <c r="N14787" s="0" t="s">
        <v>74</v>
      </c>
      <c r="P14787" s="0" t="n">
        <f aca="false">IF(AND(OR(Dashboard!$B$5="All",D14787=Dashboard!$B$5),OR(Dashboard!$D$5="All",N14787=Dashboard!$D$5),OR(AND(C14787&lt;&gt;"",C14787&gt;=Dashboard!$F$5,C14787&lt;=Dashboard!$H$5),AND(C14787="",Dashboard!$F$5&lt;=1980,Dashboard!$H$5&gt;=2016))),1,0)</f>
        <v>1</v>
      </c>
      <c r="Q14787" s="0" t="n">
        <f aca="false">J14787*P14787+ROW()*0.00000001</f>
        <v>0.03014787</v>
      </c>
    </row>
    <row r="14788" customFormat="false" ht="15" hidden="false" customHeight="false" outlineLevel="0" collapsed="false">
      <c r="A14788" s="0" t="s">
        <v>10733</v>
      </c>
      <c r="B14788" s="0" t="s">
        <v>50</v>
      </c>
      <c r="C14788" s="0" t="n">
        <v>2009</v>
      </c>
      <c r="D14788" s="0" t="s">
        <v>58</v>
      </c>
      <c r="E14788" s="0" t="s">
        <v>1427</v>
      </c>
      <c r="F14788" s="0" t="n">
        <v>0.03</v>
      </c>
      <c r="G14788" s="0" t="n">
        <v>0</v>
      </c>
      <c r="H14788" s="0" t="n">
        <v>0</v>
      </c>
      <c r="I14788" s="0" t="n">
        <v>0</v>
      </c>
      <c r="J14788" s="0" t="n">
        <v>0.03</v>
      </c>
      <c r="M14788" s="0" t="s">
        <v>36</v>
      </c>
      <c r="N14788" s="0" t="s">
        <v>35</v>
      </c>
      <c r="P14788" s="0" t="n">
        <f aca="false">IF(AND(OR(Dashboard!$B$5="All",D14788=Dashboard!$B$5),OR(Dashboard!$D$5="All",N14788=Dashboard!$D$5),OR(AND(C14788&lt;&gt;"",C14788&gt;=Dashboard!$F$5,C14788&lt;=Dashboard!$H$5),AND(C14788="",Dashboard!$F$5&lt;=1980,Dashboard!$H$5&gt;=2016))),1,0)</f>
        <v>1</v>
      </c>
      <c r="Q14788" s="0" t="n">
        <f aca="false">J14788*P14788+ROW()*0.00000001</f>
        <v>0.03014788</v>
      </c>
    </row>
    <row r="14789" customFormat="false" ht="15" hidden="false" customHeight="false" outlineLevel="0" collapsed="false">
      <c r="A14789" s="0" t="s">
        <v>10734</v>
      </c>
      <c r="B14789" s="0" t="s">
        <v>164</v>
      </c>
      <c r="C14789" s="0" t="n">
        <v>2011</v>
      </c>
      <c r="D14789" s="0" t="s">
        <v>52</v>
      </c>
      <c r="E14789" s="0" t="s">
        <v>9087</v>
      </c>
      <c r="F14789" s="0" t="n">
        <v>0</v>
      </c>
      <c r="G14789" s="0" t="n">
        <v>0</v>
      </c>
      <c r="H14789" s="0" t="n">
        <v>0.03</v>
      </c>
      <c r="I14789" s="0" t="n">
        <v>0</v>
      </c>
      <c r="J14789" s="0" t="n">
        <v>0.03</v>
      </c>
      <c r="N14789" s="0" t="s">
        <v>74</v>
      </c>
      <c r="P14789" s="0" t="n">
        <f aca="false">IF(AND(OR(Dashboard!$B$5="All",D14789=Dashboard!$B$5),OR(Dashboard!$D$5="All",N14789=Dashboard!$D$5),OR(AND(C14789&lt;&gt;"",C14789&gt;=Dashboard!$F$5,C14789&lt;=Dashboard!$H$5),AND(C14789="",Dashboard!$F$5&lt;=1980,Dashboard!$H$5&gt;=2016))),1,0)</f>
        <v>1</v>
      </c>
      <c r="Q14789" s="0" t="n">
        <f aca="false">J14789*P14789+ROW()*0.00000001</f>
        <v>0.03014789</v>
      </c>
    </row>
    <row r="14790" customFormat="false" ht="15" hidden="false" customHeight="false" outlineLevel="0" collapsed="false">
      <c r="A14790" s="0" t="s">
        <v>10735</v>
      </c>
      <c r="B14790" s="0" t="s">
        <v>117</v>
      </c>
      <c r="C14790" s="0" t="n">
        <v>1997</v>
      </c>
      <c r="D14790" s="0" t="s">
        <v>52</v>
      </c>
      <c r="E14790" s="0" t="s">
        <v>1530</v>
      </c>
      <c r="F14790" s="0" t="n">
        <v>0.02</v>
      </c>
      <c r="G14790" s="0" t="n">
        <v>0.01</v>
      </c>
      <c r="H14790" s="0" t="n">
        <v>0</v>
      </c>
      <c r="I14790" s="0" t="n">
        <v>0</v>
      </c>
      <c r="J14790" s="0" t="n">
        <v>0.03</v>
      </c>
      <c r="N14790" s="0" t="s">
        <v>74</v>
      </c>
      <c r="P14790" s="0" t="n">
        <f aca="false">IF(AND(OR(Dashboard!$B$5="All",D14790=Dashboard!$B$5),OR(Dashboard!$D$5="All",N14790=Dashboard!$D$5),OR(AND(C14790&lt;&gt;"",C14790&gt;=Dashboard!$F$5,C14790&lt;=Dashboard!$H$5),AND(C14790="",Dashboard!$F$5&lt;=1980,Dashboard!$H$5&gt;=2016))),1,0)</f>
        <v>1</v>
      </c>
      <c r="Q14790" s="0" t="n">
        <f aca="false">J14790*P14790+ROW()*0.00000001</f>
        <v>0.0301479</v>
      </c>
    </row>
    <row r="14791" customFormat="false" ht="15" hidden="false" customHeight="false" outlineLevel="0" collapsed="false">
      <c r="A14791" s="0" t="s">
        <v>10736</v>
      </c>
      <c r="B14791" s="0" t="s">
        <v>144</v>
      </c>
      <c r="C14791" s="0" t="n">
        <v>2003</v>
      </c>
      <c r="D14791" s="0" t="s">
        <v>34</v>
      </c>
      <c r="E14791" s="0" t="s">
        <v>211</v>
      </c>
      <c r="F14791" s="0" t="n">
        <v>0.02</v>
      </c>
      <c r="G14791" s="0" t="n">
        <v>0.01</v>
      </c>
      <c r="H14791" s="0" t="n">
        <v>0</v>
      </c>
      <c r="I14791" s="0" t="n">
        <v>0</v>
      </c>
      <c r="J14791" s="0" t="n">
        <v>0.03</v>
      </c>
      <c r="K14791" s="0" t="n">
        <v>49</v>
      </c>
      <c r="M14791" s="0" t="s">
        <v>36</v>
      </c>
      <c r="N14791" s="0" t="s">
        <v>66</v>
      </c>
      <c r="O14791" s="0" t="s">
        <v>177</v>
      </c>
      <c r="P14791" s="0" t="n">
        <f aca="false">IF(AND(OR(Dashboard!$B$5="All",D14791=Dashboard!$B$5),OR(Dashboard!$D$5="All",N14791=Dashboard!$D$5),OR(AND(C14791&lt;&gt;"",C14791&gt;=Dashboard!$F$5,C14791&lt;=Dashboard!$H$5),AND(C14791="",Dashboard!$F$5&lt;=1980,Dashboard!$H$5&gt;=2016))),1,0)</f>
        <v>1</v>
      </c>
      <c r="Q14791" s="0" t="n">
        <f aca="false">J14791*P14791+ROW()*0.00000001</f>
        <v>0.03014791</v>
      </c>
    </row>
    <row r="14792" customFormat="false" ht="15" hidden="false" customHeight="false" outlineLevel="0" collapsed="false">
      <c r="A14792" s="0" t="s">
        <v>10737</v>
      </c>
      <c r="B14792" s="0" t="s">
        <v>33</v>
      </c>
      <c r="C14792" s="0" t="n">
        <v>2007</v>
      </c>
      <c r="D14792" s="0" t="s">
        <v>71</v>
      </c>
      <c r="E14792" s="0" t="s">
        <v>328</v>
      </c>
      <c r="F14792" s="0" t="n">
        <v>0</v>
      </c>
      <c r="G14792" s="0" t="n">
        <v>0</v>
      </c>
      <c r="H14792" s="0" t="n">
        <v>0.03</v>
      </c>
      <c r="I14792" s="0" t="n">
        <v>0</v>
      </c>
      <c r="J14792" s="0" t="n">
        <v>0.03</v>
      </c>
      <c r="N14792" s="0" t="s">
        <v>35</v>
      </c>
      <c r="P14792" s="0" t="n">
        <f aca="false">IF(AND(OR(Dashboard!$B$5="All",D14792=Dashboard!$B$5),OR(Dashboard!$D$5="All",N14792=Dashboard!$D$5),OR(AND(C14792&lt;&gt;"",C14792&gt;=Dashboard!$F$5,C14792&lt;=Dashboard!$H$5),AND(C14792="",Dashboard!$F$5&lt;=1980,Dashboard!$H$5&gt;=2016))),1,0)</f>
        <v>1</v>
      </c>
      <c r="Q14792" s="0" t="n">
        <f aca="false">J14792*P14792+ROW()*0.00000001</f>
        <v>0.03014792</v>
      </c>
    </row>
    <row r="14793" customFormat="false" ht="15" hidden="false" customHeight="false" outlineLevel="0" collapsed="false">
      <c r="A14793" s="0" t="s">
        <v>752</v>
      </c>
      <c r="B14793" s="0" t="s">
        <v>97</v>
      </c>
      <c r="C14793" s="0" t="n">
        <v>2011</v>
      </c>
      <c r="D14793" s="0" t="s">
        <v>71</v>
      </c>
      <c r="E14793" s="0" t="s">
        <v>220</v>
      </c>
      <c r="F14793" s="0" t="n">
        <v>0.02</v>
      </c>
      <c r="G14793" s="0" t="n">
        <v>0</v>
      </c>
      <c r="H14793" s="0" t="n">
        <v>0</v>
      </c>
      <c r="I14793" s="0" t="n">
        <v>0</v>
      </c>
      <c r="J14793" s="0" t="n">
        <v>0.03</v>
      </c>
      <c r="N14793" s="0" t="s">
        <v>35</v>
      </c>
      <c r="P14793" s="0" t="n">
        <f aca="false">IF(AND(OR(Dashboard!$B$5="All",D14793=Dashboard!$B$5),OR(Dashboard!$D$5="All",N14793=Dashboard!$D$5),OR(AND(C14793&lt;&gt;"",C14793&gt;=Dashboard!$F$5,C14793&lt;=Dashboard!$H$5),AND(C14793="",Dashboard!$F$5&lt;=1980,Dashboard!$H$5&gt;=2016))),1,0)</f>
        <v>1</v>
      </c>
      <c r="Q14793" s="0" t="n">
        <f aca="false">J14793*P14793+ROW()*0.00000001</f>
        <v>0.03014793</v>
      </c>
    </row>
    <row r="14794" customFormat="false" ht="15" hidden="false" customHeight="false" outlineLevel="0" collapsed="false">
      <c r="A14794" s="0" t="s">
        <v>10738</v>
      </c>
      <c r="B14794" s="0" t="s">
        <v>164</v>
      </c>
      <c r="C14794" s="0" t="n">
        <v>2011</v>
      </c>
      <c r="D14794" s="0" t="s">
        <v>114</v>
      </c>
      <c r="E14794" s="0" t="s">
        <v>1457</v>
      </c>
      <c r="F14794" s="0" t="n">
        <v>0</v>
      </c>
      <c r="G14794" s="0" t="n">
        <v>0</v>
      </c>
      <c r="H14794" s="0" t="n">
        <v>0.03</v>
      </c>
      <c r="I14794" s="0" t="n">
        <v>0</v>
      </c>
      <c r="J14794" s="0" t="n">
        <v>0.03</v>
      </c>
      <c r="N14794" s="0" t="s">
        <v>74</v>
      </c>
      <c r="P14794" s="0" t="n">
        <f aca="false">IF(AND(OR(Dashboard!$B$5="All",D14794=Dashboard!$B$5),OR(Dashboard!$D$5="All",N14794=Dashboard!$D$5),OR(AND(C14794&lt;&gt;"",C14794&gt;=Dashboard!$F$5,C14794&lt;=Dashboard!$H$5),AND(C14794="",Dashboard!$F$5&lt;=1980,Dashboard!$H$5&gt;=2016))),1,0)</f>
        <v>1</v>
      </c>
      <c r="Q14794" s="0" t="n">
        <f aca="false">J14794*P14794+ROW()*0.00000001</f>
        <v>0.03014794</v>
      </c>
    </row>
    <row r="14795" customFormat="false" ht="15" hidden="false" customHeight="false" outlineLevel="0" collapsed="false">
      <c r="A14795" s="0" t="s">
        <v>10739</v>
      </c>
      <c r="B14795" s="0" t="s">
        <v>76</v>
      </c>
      <c r="C14795" s="0" t="n">
        <v>2007</v>
      </c>
      <c r="D14795" s="0" t="s">
        <v>246</v>
      </c>
      <c r="E14795" s="0" t="s">
        <v>220</v>
      </c>
      <c r="F14795" s="0" t="n">
        <v>0</v>
      </c>
      <c r="G14795" s="0" t="n">
        <v>0</v>
      </c>
      <c r="H14795" s="0" t="n">
        <v>0.03</v>
      </c>
      <c r="I14795" s="0" t="n">
        <v>0</v>
      </c>
      <c r="J14795" s="0" t="n">
        <v>0.03</v>
      </c>
      <c r="N14795" s="0" t="s">
        <v>74</v>
      </c>
      <c r="P14795" s="0" t="n">
        <f aca="false">IF(AND(OR(Dashboard!$B$5="All",D14795=Dashboard!$B$5),OR(Dashboard!$D$5="All",N14795=Dashboard!$D$5),OR(AND(C14795&lt;&gt;"",C14795&gt;=Dashboard!$F$5,C14795&lt;=Dashboard!$H$5),AND(C14795="",Dashboard!$F$5&lt;=1980,Dashboard!$H$5&gt;=2016))),1,0)</f>
        <v>1</v>
      </c>
      <c r="Q14795" s="0" t="n">
        <f aca="false">J14795*P14795+ROW()*0.00000001</f>
        <v>0.03014795</v>
      </c>
    </row>
    <row r="14796" customFormat="false" ht="15" hidden="false" customHeight="false" outlineLevel="0" collapsed="false">
      <c r="A14796" s="0" t="s">
        <v>10740</v>
      </c>
      <c r="B14796" s="0" t="s">
        <v>64</v>
      </c>
      <c r="C14796" s="0" t="n">
        <v>2010</v>
      </c>
      <c r="D14796" s="0" t="s">
        <v>34</v>
      </c>
      <c r="E14796" s="0" t="s">
        <v>4353</v>
      </c>
      <c r="F14796" s="0" t="n">
        <v>0</v>
      </c>
      <c r="G14796" s="0" t="n">
        <v>0.02</v>
      </c>
      <c r="H14796" s="0" t="n">
        <v>0</v>
      </c>
      <c r="I14796" s="0" t="n">
        <v>0</v>
      </c>
      <c r="J14796" s="0" t="n">
        <v>0.03</v>
      </c>
      <c r="N14796" s="0" t="s">
        <v>66</v>
      </c>
      <c r="P14796" s="0" t="n">
        <f aca="false">IF(AND(OR(Dashboard!$B$5="All",D14796=Dashboard!$B$5),OR(Dashboard!$D$5="All",N14796=Dashboard!$D$5),OR(AND(C14796&lt;&gt;"",C14796&gt;=Dashboard!$F$5,C14796&lt;=Dashboard!$H$5),AND(C14796="",Dashboard!$F$5&lt;=1980,Dashboard!$H$5&gt;=2016))),1,0)</f>
        <v>1</v>
      </c>
      <c r="Q14796" s="0" t="n">
        <f aca="false">J14796*P14796+ROW()*0.00000001</f>
        <v>0.03014796</v>
      </c>
    </row>
    <row r="14797" customFormat="false" ht="15" hidden="false" customHeight="false" outlineLevel="0" collapsed="false">
      <c r="A14797" s="0" t="s">
        <v>9080</v>
      </c>
      <c r="B14797" s="0" t="s">
        <v>164</v>
      </c>
      <c r="C14797" s="0" t="n">
        <v>2006</v>
      </c>
      <c r="D14797" s="0" t="s">
        <v>246</v>
      </c>
      <c r="E14797" s="0" t="s">
        <v>124</v>
      </c>
      <c r="F14797" s="0" t="n">
        <v>0.02</v>
      </c>
      <c r="G14797" s="0" t="n">
        <v>0</v>
      </c>
      <c r="H14797" s="0" t="n">
        <v>0</v>
      </c>
      <c r="I14797" s="0" t="n">
        <v>0</v>
      </c>
      <c r="J14797" s="0" t="n">
        <v>0.03</v>
      </c>
      <c r="K14797" s="0" t="n">
        <v>64</v>
      </c>
      <c r="L14797" s="0" t="n">
        <v>7.9</v>
      </c>
      <c r="M14797" s="0" t="s">
        <v>36</v>
      </c>
      <c r="N14797" s="0" t="s">
        <v>74</v>
      </c>
      <c r="O14797" s="0" t="s">
        <v>67</v>
      </c>
      <c r="P14797" s="0" t="n">
        <f aca="false">IF(AND(OR(Dashboard!$B$5="All",D14797=Dashboard!$B$5),OR(Dashboard!$D$5="All",N14797=Dashboard!$D$5),OR(AND(C14797&lt;&gt;"",C14797&gt;=Dashboard!$F$5,C14797&lt;=Dashboard!$H$5),AND(C14797="",Dashboard!$F$5&lt;=1980,Dashboard!$H$5&gt;=2016))),1,0)</f>
        <v>1</v>
      </c>
      <c r="Q14797" s="0" t="n">
        <f aca="false">J14797*P14797+ROW()*0.00000001</f>
        <v>0.03014797</v>
      </c>
    </row>
    <row r="14798" customFormat="false" ht="15" hidden="false" customHeight="false" outlineLevel="0" collapsed="false">
      <c r="A14798" s="0" t="s">
        <v>10741</v>
      </c>
      <c r="B14798" s="0" t="s">
        <v>152</v>
      </c>
      <c r="C14798" s="0" t="n">
        <v>2001</v>
      </c>
      <c r="D14798" s="0" t="s">
        <v>246</v>
      </c>
      <c r="E14798" s="0" t="s">
        <v>10742</v>
      </c>
      <c r="F14798" s="0" t="n">
        <v>0</v>
      </c>
      <c r="G14798" s="0" t="n">
        <v>0.02</v>
      </c>
      <c r="H14798" s="0" t="n">
        <v>0</v>
      </c>
      <c r="I14798" s="0" t="n">
        <v>0</v>
      </c>
      <c r="J14798" s="0" t="n">
        <v>0.03</v>
      </c>
      <c r="K14798" s="0" t="n">
        <v>74</v>
      </c>
      <c r="L14798" s="0" t="n">
        <v>8.6</v>
      </c>
      <c r="M14798" s="0" t="s">
        <v>103</v>
      </c>
      <c r="N14798" s="0" t="s">
        <v>152</v>
      </c>
      <c r="O14798" s="0" t="s">
        <v>37</v>
      </c>
      <c r="P14798" s="0" t="n">
        <f aca="false">IF(AND(OR(Dashboard!$B$5="All",D14798=Dashboard!$B$5),OR(Dashboard!$D$5="All",N14798=Dashboard!$D$5),OR(AND(C14798&lt;&gt;"",C14798&gt;=Dashboard!$F$5,C14798&lt;=Dashboard!$H$5),AND(C14798="",Dashboard!$F$5&lt;=1980,Dashboard!$H$5&gt;=2016))),1,0)</f>
        <v>1</v>
      </c>
      <c r="Q14798" s="0" t="n">
        <f aca="false">J14798*P14798+ROW()*0.00000001</f>
        <v>0.03014798</v>
      </c>
    </row>
    <row r="14799" customFormat="false" ht="15" hidden="false" customHeight="false" outlineLevel="0" collapsed="false">
      <c r="A14799" s="0" t="s">
        <v>10743</v>
      </c>
      <c r="B14799" s="0" t="s">
        <v>851</v>
      </c>
      <c r="C14799" s="0" t="n">
        <v>2016</v>
      </c>
      <c r="D14799" s="0" t="s">
        <v>46</v>
      </c>
      <c r="E14799" s="0" t="s">
        <v>2334</v>
      </c>
      <c r="F14799" s="0" t="n">
        <v>0</v>
      </c>
      <c r="G14799" s="0" t="n">
        <v>0</v>
      </c>
      <c r="H14799" s="0" t="n">
        <v>0.03</v>
      </c>
      <c r="I14799" s="0" t="n">
        <v>0</v>
      </c>
      <c r="J14799" s="0" t="n">
        <v>0.03</v>
      </c>
      <c r="N14799" s="0" t="s">
        <v>74</v>
      </c>
      <c r="P14799" s="0" t="n">
        <f aca="false">IF(AND(OR(Dashboard!$B$5="All",D14799=Dashboard!$B$5),OR(Dashboard!$D$5="All",N14799=Dashboard!$D$5),OR(AND(C14799&lt;&gt;"",C14799&gt;=Dashboard!$F$5,C14799&lt;=Dashboard!$H$5),AND(C14799="",Dashboard!$F$5&lt;=1980,Dashboard!$H$5&gt;=2016))),1,0)</f>
        <v>1</v>
      </c>
      <c r="Q14799" s="0" t="n">
        <f aca="false">J14799*P14799+ROW()*0.00000001</f>
        <v>0.03014799</v>
      </c>
    </row>
    <row r="14800" customFormat="false" ht="15" hidden="false" customHeight="false" outlineLevel="0" collapsed="false">
      <c r="A14800" s="0" t="s">
        <v>8991</v>
      </c>
      <c r="B14800" s="0" t="s">
        <v>70</v>
      </c>
      <c r="C14800" s="0" t="n">
        <v>2014</v>
      </c>
      <c r="D14800" s="0" t="s">
        <v>41</v>
      </c>
      <c r="E14800" s="0" t="s">
        <v>2264</v>
      </c>
      <c r="F14800" s="0" t="n">
        <v>0.02</v>
      </c>
      <c r="G14800" s="0" t="n">
        <v>0.01</v>
      </c>
      <c r="H14800" s="0" t="n">
        <v>0</v>
      </c>
      <c r="I14800" s="0" t="n">
        <v>0</v>
      </c>
      <c r="J14800" s="0" t="n">
        <v>0.03</v>
      </c>
      <c r="K14800" s="0" t="n">
        <v>58</v>
      </c>
      <c r="L14800" s="0" t="n">
        <v>3.5</v>
      </c>
      <c r="M14800" s="0" t="s">
        <v>36</v>
      </c>
      <c r="N14800" s="0" t="s">
        <v>74</v>
      </c>
      <c r="O14800" s="0" t="s">
        <v>53</v>
      </c>
      <c r="P14800" s="0" t="n">
        <f aca="false">IF(AND(OR(Dashboard!$B$5="All",D14800=Dashboard!$B$5),OR(Dashboard!$D$5="All",N14800=Dashboard!$D$5),OR(AND(C14800&lt;&gt;"",C14800&gt;=Dashboard!$F$5,C14800&lt;=Dashboard!$H$5),AND(C14800="",Dashboard!$F$5&lt;=1980,Dashboard!$H$5&gt;=2016))),1,0)</f>
        <v>1</v>
      </c>
      <c r="Q14800" s="0" t="n">
        <f aca="false">J14800*P14800+ROW()*0.00000001</f>
        <v>0.030148</v>
      </c>
    </row>
    <row r="14801" customFormat="false" ht="15" hidden="false" customHeight="false" outlineLevel="0" collapsed="false">
      <c r="A14801" s="0" t="s">
        <v>10744</v>
      </c>
      <c r="B14801" s="0" t="s">
        <v>186</v>
      </c>
      <c r="C14801" s="0" t="n">
        <v>2003</v>
      </c>
      <c r="D14801" s="0" t="s">
        <v>41</v>
      </c>
      <c r="E14801" s="0" t="s">
        <v>449</v>
      </c>
      <c r="F14801" s="0" t="n">
        <v>0.02</v>
      </c>
      <c r="G14801" s="0" t="n">
        <v>0.01</v>
      </c>
      <c r="H14801" s="0" t="n">
        <v>0</v>
      </c>
      <c r="I14801" s="0" t="n">
        <v>0</v>
      </c>
      <c r="J14801" s="0" t="n">
        <v>0.03</v>
      </c>
      <c r="N14801" s="0" t="s">
        <v>35</v>
      </c>
      <c r="P14801" s="0" t="n">
        <f aca="false">IF(AND(OR(Dashboard!$B$5="All",D14801=Dashboard!$B$5),OR(Dashboard!$D$5="All",N14801=Dashboard!$D$5),OR(AND(C14801&lt;&gt;"",C14801&gt;=Dashboard!$F$5,C14801&lt;=Dashboard!$H$5),AND(C14801="",Dashboard!$F$5&lt;=1980,Dashboard!$H$5&gt;=2016))),1,0)</f>
        <v>1</v>
      </c>
      <c r="Q14801" s="0" t="n">
        <f aca="false">J14801*P14801+ROW()*0.00000001</f>
        <v>0.03014801</v>
      </c>
    </row>
    <row r="14802" customFormat="false" ht="15" hidden="false" customHeight="false" outlineLevel="0" collapsed="false">
      <c r="A14802" s="0" t="s">
        <v>10224</v>
      </c>
      <c r="B14802" s="0" t="s">
        <v>70</v>
      </c>
      <c r="C14802" s="0" t="n">
        <v>2016</v>
      </c>
      <c r="D14802" s="0" t="s">
        <v>71</v>
      </c>
      <c r="E14802" s="0" t="s">
        <v>211</v>
      </c>
      <c r="F14802" s="0" t="n">
        <v>0</v>
      </c>
      <c r="G14802" s="0" t="n">
        <v>0</v>
      </c>
      <c r="H14802" s="0" t="n">
        <v>0.03</v>
      </c>
      <c r="I14802" s="0" t="n">
        <v>0</v>
      </c>
      <c r="J14802" s="0" t="n">
        <v>0.03</v>
      </c>
      <c r="N14802" s="0" t="s">
        <v>74</v>
      </c>
      <c r="P14802" s="0" t="n">
        <f aca="false">IF(AND(OR(Dashboard!$B$5="All",D14802=Dashboard!$B$5),OR(Dashboard!$D$5="All",N14802=Dashboard!$D$5),OR(AND(C14802&lt;&gt;"",C14802&gt;=Dashboard!$F$5,C14802&lt;=Dashboard!$H$5),AND(C14802="",Dashboard!$F$5&lt;=1980,Dashboard!$H$5&gt;=2016))),1,0)</f>
        <v>1</v>
      </c>
      <c r="Q14802" s="0" t="n">
        <f aca="false">J14802*P14802+ROW()*0.00000001</f>
        <v>0.03014802</v>
      </c>
    </row>
    <row r="14803" customFormat="false" ht="15" hidden="false" customHeight="false" outlineLevel="0" collapsed="false">
      <c r="A14803" s="0" t="s">
        <v>10745</v>
      </c>
      <c r="B14803" s="0" t="s">
        <v>851</v>
      </c>
      <c r="C14803" s="0" t="n">
        <v>2015</v>
      </c>
      <c r="D14803" s="0" t="s">
        <v>114</v>
      </c>
      <c r="E14803" s="0" t="s">
        <v>10468</v>
      </c>
      <c r="F14803" s="0" t="n">
        <v>0</v>
      </c>
      <c r="G14803" s="0" t="n">
        <v>0</v>
      </c>
      <c r="H14803" s="0" t="n">
        <v>0.03</v>
      </c>
      <c r="I14803" s="0" t="n">
        <v>0</v>
      </c>
      <c r="J14803" s="0" t="n">
        <v>0.03</v>
      </c>
      <c r="N14803" s="0" t="s">
        <v>74</v>
      </c>
      <c r="P14803" s="0" t="n">
        <f aca="false">IF(AND(OR(Dashboard!$B$5="All",D14803=Dashboard!$B$5),OR(Dashboard!$D$5="All",N14803=Dashboard!$D$5),OR(AND(C14803&lt;&gt;"",C14803&gt;=Dashboard!$F$5,C14803&lt;=Dashboard!$H$5),AND(C14803="",Dashboard!$F$5&lt;=1980,Dashboard!$H$5&gt;=2016))),1,0)</f>
        <v>1</v>
      </c>
      <c r="Q14803" s="0" t="n">
        <f aca="false">J14803*P14803+ROW()*0.00000001</f>
        <v>0.03014803</v>
      </c>
    </row>
    <row r="14804" customFormat="false" ht="15" hidden="false" customHeight="false" outlineLevel="0" collapsed="false">
      <c r="A14804" s="0" t="s">
        <v>2184</v>
      </c>
      <c r="B14804" s="0" t="s">
        <v>144</v>
      </c>
      <c r="C14804" s="0" t="n">
        <v>2006</v>
      </c>
      <c r="D14804" s="0" t="s">
        <v>34</v>
      </c>
      <c r="E14804" s="0" t="s">
        <v>72</v>
      </c>
      <c r="F14804" s="0" t="n">
        <v>0.02</v>
      </c>
      <c r="G14804" s="0" t="n">
        <v>0.01</v>
      </c>
      <c r="H14804" s="0" t="n">
        <v>0</v>
      </c>
      <c r="I14804" s="0" t="n">
        <v>0</v>
      </c>
      <c r="J14804" s="0" t="n">
        <v>0.03</v>
      </c>
      <c r="K14804" s="0" t="n">
        <v>83</v>
      </c>
      <c r="L14804" s="0" t="n">
        <v>8.6</v>
      </c>
      <c r="M14804" s="0" t="s">
        <v>36</v>
      </c>
      <c r="N14804" s="0" t="s">
        <v>66</v>
      </c>
      <c r="O14804" s="0" t="s">
        <v>42</v>
      </c>
      <c r="P14804" s="0" t="n">
        <f aca="false">IF(AND(OR(Dashboard!$B$5="All",D14804=Dashboard!$B$5),OR(Dashboard!$D$5="All",N14804=Dashboard!$D$5),OR(AND(C14804&lt;&gt;"",C14804&gt;=Dashboard!$F$5,C14804&lt;=Dashboard!$H$5),AND(C14804="",Dashboard!$F$5&lt;=1980,Dashboard!$H$5&gt;=2016))),1,0)</f>
        <v>1</v>
      </c>
      <c r="Q14804" s="0" t="n">
        <f aca="false">J14804*P14804+ROW()*0.00000001</f>
        <v>0.03014804</v>
      </c>
    </row>
    <row r="14805" customFormat="false" ht="15" hidden="false" customHeight="false" outlineLevel="0" collapsed="false">
      <c r="A14805" s="0" t="s">
        <v>3767</v>
      </c>
      <c r="B14805" s="0" t="s">
        <v>186</v>
      </c>
      <c r="C14805" s="0" t="n">
        <v>2003</v>
      </c>
      <c r="D14805" s="0" t="s">
        <v>41</v>
      </c>
      <c r="E14805" s="0" t="s">
        <v>211</v>
      </c>
      <c r="F14805" s="0" t="n">
        <v>0.02</v>
      </c>
      <c r="G14805" s="0" t="n">
        <v>0.01</v>
      </c>
      <c r="H14805" s="0" t="n">
        <v>0</v>
      </c>
      <c r="I14805" s="0" t="n">
        <v>0</v>
      </c>
      <c r="J14805" s="0" t="n">
        <v>0.03</v>
      </c>
      <c r="K14805" s="0" t="n">
        <v>62</v>
      </c>
      <c r="M14805" s="0" t="s">
        <v>36</v>
      </c>
      <c r="N14805" s="0" t="s">
        <v>35</v>
      </c>
      <c r="O14805" s="0" t="s">
        <v>67</v>
      </c>
      <c r="P14805" s="0" t="n">
        <f aca="false">IF(AND(OR(Dashboard!$B$5="All",D14805=Dashboard!$B$5),OR(Dashboard!$D$5="All",N14805=Dashboard!$D$5),OR(AND(C14805&lt;&gt;"",C14805&gt;=Dashboard!$F$5,C14805&lt;=Dashboard!$H$5),AND(C14805="",Dashboard!$F$5&lt;=1980,Dashboard!$H$5&gt;=2016))),1,0)</f>
        <v>1</v>
      </c>
      <c r="Q14805" s="0" t="n">
        <f aca="false">J14805*P14805+ROW()*0.00000001</f>
        <v>0.03014805</v>
      </c>
    </row>
    <row r="14806" customFormat="false" ht="15" hidden="false" customHeight="false" outlineLevel="0" collapsed="false">
      <c r="A14806" s="0" t="s">
        <v>10746</v>
      </c>
      <c r="B14806" s="0" t="s">
        <v>164</v>
      </c>
      <c r="C14806" s="0" t="n">
        <v>2011</v>
      </c>
      <c r="D14806" s="0" t="s">
        <v>52</v>
      </c>
      <c r="E14806" s="0" t="s">
        <v>6975</v>
      </c>
      <c r="F14806" s="0" t="n">
        <v>0</v>
      </c>
      <c r="G14806" s="0" t="n">
        <v>0</v>
      </c>
      <c r="H14806" s="0" t="n">
        <v>0.03</v>
      </c>
      <c r="I14806" s="0" t="n">
        <v>0</v>
      </c>
      <c r="J14806" s="0" t="n">
        <v>0.03</v>
      </c>
      <c r="N14806" s="0" t="s">
        <v>74</v>
      </c>
      <c r="P14806" s="0" t="n">
        <f aca="false">IF(AND(OR(Dashboard!$B$5="All",D14806=Dashboard!$B$5),OR(Dashboard!$D$5="All",N14806=Dashboard!$D$5),OR(AND(C14806&lt;&gt;"",C14806&gt;=Dashboard!$F$5,C14806&lt;=Dashboard!$H$5),AND(C14806="",Dashboard!$F$5&lt;=1980,Dashboard!$H$5&gt;=2016))),1,0)</f>
        <v>1</v>
      </c>
      <c r="Q14806" s="0" t="n">
        <f aca="false">J14806*P14806+ROW()*0.00000001</f>
        <v>0.03014806</v>
      </c>
    </row>
    <row r="14807" customFormat="false" ht="15" hidden="false" customHeight="false" outlineLevel="0" collapsed="false">
      <c r="A14807" s="0" t="s">
        <v>10747</v>
      </c>
      <c r="B14807" s="0" t="s">
        <v>50</v>
      </c>
      <c r="C14807" s="0" t="n">
        <v>2010</v>
      </c>
      <c r="D14807" s="0" t="s">
        <v>52</v>
      </c>
      <c r="E14807" s="0" t="s">
        <v>35</v>
      </c>
      <c r="F14807" s="0" t="n">
        <v>0</v>
      </c>
      <c r="G14807" s="0" t="n">
        <v>0.02</v>
      </c>
      <c r="H14807" s="0" t="n">
        <v>0</v>
      </c>
      <c r="I14807" s="0" t="n">
        <v>0</v>
      </c>
      <c r="J14807" s="0" t="n">
        <v>0.03</v>
      </c>
      <c r="N14807" s="0" t="s">
        <v>35</v>
      </c>
      <c r="P14807" s="0" t="n">
        <f aca="false">IF(AND(OR(Dashboard!$B$5="All",D14807=Dashboard!$B$5),OR(Dashboard!$D$5="All",N14807=Dashboard!$D$5),OR(AND(C14807&lt;&gt;"",C14807&gt;=Dashboard!$F$5,C14807&lt;=Dashboard!$H$5),AND(C14807="",Dashboard!$F$5&lt;=1980,Dashboard!$H$5&gt;=2016))),1,0)</f>
        <v>1</v>
      </c>
      <c r="Q14807" s="0" t="n">
        <f aca="false">J14807*P14807+ROW()*0.00000001</f>
        <v>0.03014807</v>
      </c>
    </row>
    <row r="14808" customFormat="false" ht="15" hidden="false" customHeight="false" outlineLevel="0" collapsed="false">
      <c r="A14808" s="0" t="s">
        <v>10087</v>
      </c>
      <c r="B14808" s="0" t="s">
        <v>85</v>
      </c>
      <c r="C14808" s="0" t="n">
        <v>2006</v>
      </c>
      <c r="D14808" s="0" t="s">
        <v>56</v>
      </c>
      <c r="E14808" s="0" t="s">
        <v>91</v>
      </c>
      <c r="F14808" s="0" t="n">
        <v>0.02</v>
      </c>
      <c r="G14808" s="0" t="n">
        <v>0.01</v>
      </c>
      <c r="H14808" s="0" t="n">
        <v>0</v>
      </c>
      <c r="I14808" s="0" t="n">
        <v>0</v>
      </c>
      <c r="J14808" s="0" t="n">
        <v>0.03</v>
      </c>
      <c r="M14808" s="0" t="s">
        <v>125</v>
      </c>
      <c r="N14808" s="0" t="s">
        <v>35</v>
      </c>
      <c r="P14808" s="0" t="n">
        <f aca="false">IF(AND(OR(Dashboard!$B$5="All",D14808=Dashboard!$B$5),OR(Dashboard!$D$5="All",N14808=Dashboard!$D$5),OR(AND(C14808&lt;&gt;"",C14808&gt;=Dashboard!$F$5,C14808&lt;=Dashboard!$H$5),AND(C14808="",Dashboard!$F$5&lt;=1980,Dashboard!$H$5&gt;=2016))),1,0)</f>
        <v>1</v>
      </c>
      <c r="Q14808" s="0" t="n">
        <f aca="false">J14808*P14808+ROW()*0.00000001</f>
        <v>0.03014808</v>
      </c>
    </row>
    <row r="14809" customFormat="false" ht="15" hidden="false" customHeight="false" outlineLevel="0" collapsed="false">
      <c r="A14809" s="0" t="s">
        <v>10748</v>
      </c>
      <c r="B14809" s="0" t="s">
        <v>85</v>
      </c>
      <c r="C14809" s="0" t="n">
        <v>2002</v>
      </c>
      <c r="D14809" s="0" t="s">
        <v>34</v>
      </c>
      <c r="E14809" s="0" t="s">
        <v>449</v>
      </c>
      <c r="F14809" s="0" t="n">
        <v>0.02</v>
      </c>
      <c r="G14809" s="0" t="n">
        <v>0.01</v>
      </c>
      <c r="H14809" s="0" t="n">
        <v>0</v>
      </c>
      <c r="I14809" s="0" t="n">
        <v>0</v>
      </c>
      <c r="J14809" s="0" t="n">
        <v>0.03</v>
      </c>
      <c r="K14809" s="0" t="n">
        <v>78</v>
      </c>
      <c r="M14809" s="0" t="s">
        <v>36</v>
      </c>
      <c r="N14809" s="0" t="s">
        <v>35</v>
      </c>
      <c r="O14809" s="0" t="s">
        <v>37</v>
      </c>
      <c r="P14809" s="0" t="n">
        <f aca="false">IF(AND(OR(Dashboard!$B$5="All",D14809=Dashboard!$B$5),OR(Dashboard!$D$5="All",N14809=Dashboard!$D$5),OR(AND(C14809&lt;&gt;"",C14809&gt;=Dashboard!$F$5,C14809&lt;=Dashboard!$H$5),AND(C14809="",Dashboard!$F$5&lt;=1980,Dashboard!$H$5&gt;=2016))),1,0)</f>
        <v>1</v>
      </c>
      <c r="Q14809" s="0" t="n">
        <f aca="false">J14809*P14809+ROW()*0.00000001</f>
        <v>0.03014809</v>
      </c>
    </row>
    <row r="14810" customFormat="false" ht="15" hidden="false" customHeight="false" outlineLevel="0" collapsed="false">
      <c r="A14810" s="0" t="s">
        <v>10749</v>
      </c>
      <c r="B14810" s="0" t="s">
        <v>851</v>
      </c>
      <c r="C14810" s="0" t="n">
        <v>2015</v>
      </c>
      <c r="D14810" s="0" t="s">
        <v>58</v>
      </c>
      <c r="E14810" s="0" t="s">
        <v>4962</v>
      </c>
      <c r="F14810" s="0" t="n">
        <v>0</v>
      </c>
      <c r="G14810" s="0" t="n">
        <v>0</v>
      </c>
      <c r="H14810" s="0" t="n">
        <v>0.03</v>
      </c>
      <c r="I14810" s="0" t="n">
        <v>0</v>
      </c>
      <c r="J14810" s="0" t="n">
        <v>0.03</v>
      </c>
      <c r="N14810" s="0" t="s">
        <v>74</v>
      </c>
      <c r="P14810" s="0" t="n">
        <f aca="false">IF(AND(OR(Dashboard!$B$5="All",D14810=Dashboard!$B$5),OR(Dashboard!$D$5="All",N14810=Dashboard!$D$5),OR(AND(C14810&lt;&gt;"",C14810&gt;=Dashboard!$F$5,C14810&lt;=Dashboard!$H$5),AND(C14810="",Dashboard!$F$5&lt;=1980,Dashboard!$H$5&gt;=2016))),1,0)</f>
        <v>1</v>
      </c>
      <c r="Q14810" s="0" t="n">
        <f aca="false">J14810*P14810+ROW()*0.00000001</f>
        <v>0.0301481</v>
      </c>
    </row>
    <row r="14811" customFormat="false" ht="15" hidden="false" customHeight="false" outlineLevel="0" collapsed="false">
      <c r="A14811" s="0" t="s">
        <v>10750</v>
      </c>
      <c r="B14811" s="0" t="s">
        <v>50</v>
      </c>
      <c r="C14811" s="0" t="n">
        <v>2009</v>
      </c>
      <c r="D14811" s="0" t="s">
        <v>114</v>
      </c>
      <c r="E14811" s="0" t="s">
        <v>9238</v>
      </c>
      <c r="F14811" s="0" t="n">
        <v>0</v>
      </c>
      <c r="G14811" s="0" t="n">
        <v>0</v>
      </c>
      <c r="H14811" s="0" t="n">
        <v>0.03</v>
      </c>
      <c r="I14811" s="0" t="n">
        <v>0</v>
      </c>
      <c r="J14811" s="0" t="n">
        <v>0.03</v>
      </c>
      <c r="N14811" s="0" t="s">
        <v>35</v>
      </c>
      <c r="P14811" s="0" t="n">
        <f aca="false">IF(AND(OR(Dashboard!$B$5="All",D14811=Dashboard!$B$5),OR(Dashboard!$D$5="All",N14811=Dashboard!$D$5),OR(AND(C14811&lt;&gt;"",C14811&gt;=Dashboard!$F$5,C14811&lt;=Dashboard!$H$5),AND(C14811="",Dashboard!$F$5&lt;=1980,Dashboard!$H$5&gt;=2016))),1,0)</f>
        <v>1</v>
      </c>
      <c r="Q14811" s="0" t="n">
        <f aca="false">J14811*P14811+ROW()*0.00000001</f>
        <v>0.03014811</v>
      </c>
    </row>
    <row r="14812" customFormat="false" ht="15" hidden="false" customHeight="false" outlineLevel="0" collapsed="false">
      <c r="A14812" s="0" t="s">
        <v>10209</v>
      </c>
      <c r="B14812" s="0" t="s">
        <v>851</v>
      </c>
      <c r="C14812" s="0" t="n">
        <v>2013</v>
      </c>
      <c r="D14812" s="0" t="s">
        <v>114</v>
      </c>
      <c r="E14812" s="0" t="s">
        <v>4395</v>
      </c>
      <c r="F14812" s="0" t="n">
        <v>0.01</v>
      </c>
      <c r="G14812" s="0" t="n">
        <v>0</v>
      </c>
      <c r="H14812" s="0" t="n">
        <v>0.01</v>
      </c>
      <c r="I14812" s="0" t="n">
        <v>0</v>
      </c>
      <c r="J14812" s="0" t="n">
        <v>0.03</v>
      </c>
      <c r="K14812" s="0" t="n">
        <v>43</v>
      </c>
      <c r="L14812" s="0" t="n">
        <v>7.4</v>
      </c>
      <c r="M14812" s="0" t="s">
        <v>73</v>
      </c>
      <c r="N14812" s="0" t="s">
        <v>74</v>
      </c>
      <c r="O14812" s="0" t="s">
        <v>177</v>
      </c>
      <c r="P14812" s="0" t="n">
        <f aca="false">IF(AND(OR(Dashboard!$B$5="All",D14812=Dashboard!$B$5),OR(Dashboard!$D$5="All",N14812=Dashboard!$D$5),OR(AND(C14812&lt;&gt;"",C14812&gt;=Dashboard!$F$5,C14812&lt;=Dashboard!$H$5),AND(C14812="",Dashboard!$F$5&lt;=1980,Dashboard!$H$5&gt;=2016))),1,0)</f>
        <v>1</v>
      </c>
      <c r="Q14812" s="0" t="n">
        <f aca="false">J14812*P14812+ROW()*0.00000001</f>
        <v>0.03014812</v>
      </c>
    </row>
    <row r="14813" customFormat="false" ht="15" hidden="false" customHeight="false" outlineLevel="0" collapsed="false">
      <c r="A14813" s="0" t="s">
        <v>10751</v>
      </c>
      <c r="B14813" s="0" t="s">
        <v>50</v>
      </c>
      <c r="C14813" s="0" t="n">
        <v>2007</v>
      </c>
      <c r="D14813" s="0" t="s">
        <v>114</v>
      </c>
      <c r="E14813" s="0" t="s">
        <v>1259</v>
      </c>
      <c r="F14813" s="0" t="n">
        <v>0.03</v>
      </c>
      <c r="G14813" s="0" t="n">
        <v>0</v>
      </c>
      <c r="H14813" s="0" t="n">
        <v>0</v>
      </c>
      <c r="I14813" s="0" t="n">
        <v>0</v>
      </c>
      <c r="J14813" s="0" t="n">
        <v>0.03</v>
      </c>
      <c r="K14813" s="0" t="n">
        <v>55</v>
      </c>
      <c r="M14813" s="0" t="s">
        <v>36</v>
      </c>
      <c r="N14813" s="0" t="s">
        <v>35</v>
      </c>
      <c r="O14813" s="0" t="s">
        <v>53</v>
      </c>
      <c r="P14813" s="0" t="n">
        <f aca="false">IF(AND(OR(Dashboard!$B$5="All",D14813=Dashboard!$B$5),OR(Dashboard!$D$5="All",N14813=Dashboard!$D$5),OR(AND(C14813&lt;&gt;"",C14813&gt;=Dashboard!$F$5,C14813&lt;=Dashboard!$H$5),AND(C14813="",Dashboard!$F$5&lt;=1980,Dashboard!$H$5&gt;=2016))),1,0)</f>
        <v>1</v>
      </c>
      <c r="Q14813" s="0" t="n">
        <f aca="false">J14813*P14813+ROW()*0.00000001</f>
        <v>0.03014813</v>
      </c>
    </row>
    <row r="14814" customFormat="false" ht="15" hidden="false" customHeight="false" outlineLevel="0" collapsed="false">
      <c r="A14814" s="0" t="s">
        <v>7582</v>
      </c>
      <c r="B14814" s="0" t="s">
        <v>144</v>
      </c>
      <c r="C14814" s="0" t="n">
        <v>2005</v>
      </c>
      <c r="D14814" s="0" t="s">
        <v>16</v>
      </c>
      <c r="E14814" s="0" t="s">
        <v>220</v>
      </c>
      <c r="F14814" s="0" t="n">
        <v>0.02</v>
      </c>
      <c r="G14814" s="0" t="n">
        <v>0.01</v>
      </c>
      <c r="H14814" s="0" t="n">
        <v>0</v>
      </c>
      <c r="I14814" s="0" t="n">
        <v>0</v>
      </c>
      <c r="J14814" s="0" t="n">
        <v>0.03</v>
      </c>
      <c r="K14814" s="0" t="n">
        <v>47</v>
      </c>
      <c r="M14814" s="0" t="s">
        <v>36</v>
      </c>
      <c r="N14814" s="0" t="s">
        <v>66</v>
      </c>
      <c r="O14814" s="0" t="s">
        <v>177</v>
      </c>
      <c r="P14814" s="0" t="n">
        <f aca="false">IF(AND(OR(Dashboard!$B$5="All",D14814=Dashboard!$B$5),OR(Dashboard!$D$5="All",N14814=Dashboard!$D$5),OR(AND(C14814&lt;&gt;"",C14814&gt;=Dashboard!$F$5,C14814&lt;=Dashboard!$H$5),AND(C14814="",Dashboard!$F$5&lt;=1980,Dashboard!$H$5&gt;=2016))),1,0)</f>
        <v>1</v>
      </c>
      <c r="Q14814" s="0" t="n">
        <f aca="false">J14814*P14814+ROW()*0.00000001</f>
        <v>0.03014814</v>
      </c>
    </row>
    <row r="14815" customFormat="false" ht="15" hidden="false" customHeight="false" outlineLevel="0" collapsed="false">
      <c r="A14815" s="0" t="s">
        <v>10752</v>
      </c>
      <c r="B14815" s="0" t="s">
        <v>50</v>
      </c>
      <c r="C14815" s="0" t="n">
        <v>2011</v>
      </c>
      <c r="D14815" s="0" t="s">
        <v>71</v>
      </c>
      <c r="E14815" s="0" t="s">
        <v>328</v>
      </c>
      <c r="F14815" s="0" t="n">
        <v>0</v>
      </c>
      <c r="G14815" s="0" t="n">
        <v>0</v>
      </c>
      <c r="H14815" s="0" t="n">
        <v>0.03</v>
      </c>
      <c r="I14815" s="0" t="n">
        <v>0</v>
      </c>
      <c r="J14815" s="0" t="n">
        <v>0.03</v>
      </c>
      <c r="N14815" s="0" t="s">
        <v>35</v>
      </c>
      <c r="P14815" s="0" t="n">
        <f aca="false">IF(AND(OR(Dashboard!$B$5="All",D14815=Dashboard!$B$5),OR(Dashboard!$D$5="All",N14815=Dashboard!$D$5),OR(AND(C14815&lt;&gt;"",C14815&gt;=Dashboard!$F$5,C14815&lt;=Dashboard!$H$5),AND(C14815="",Dashboard!$F$5&lt;=1980,Dashboard!$H$5&gt;=2016))),1,0)</f>
        <v>1</v>
      </c>
      <c r="Q14815" s="0" t="n">
        <f aca="false">J14815*P14815+ROW()*0.00000001</f>
        <v>0.03014815</v>
      </c>
    </row>
    <row r="14816" customFormat="false" ht="15" hidden="false" customHeight="false" outlineLevel="0" collapsed="false">
      <c r="A14816" s="0" t="s">
        <v>10753</v>
      </c>
      <c r="B14816" s="0" t="s">
        <v>50</v>
      </c>
      <c r="C14816" s="0" t="n">
        <v>2007</v>
      </c>
      <c r="D14816" s="0" t="s">
        <v>46</v>
      </c>
      <c r="E14816" s="0" t="s">
        <v>328</v>
      </c>
      <c r="F14816" s="0" t="n">
        <v>0</v>
      </c>
      <c r="G14816" s="0" t="n">
        <v>0</v>
      </c>
      <c r="H14816" s="0" t="n">
        <v>0.03</v>
      </c>
      <c r="I14816" s="0" t="n">
        <v>0</v>
      </c>
      <c r="J14816" s="0" t="n">
        <v>0.03</v>
      </c>
      <c r="N14816" s="0" t="s">
        <v>35</v>
      </c>
      <c r="P14816" s="0" t="n">
        <f aca="false">IF(AND(OR(Dashboard!$B$5="All",D14816=Dashboard!$B$5),OR(Dashboard!$D$5="All",N14816=Dashboard!$D$5),OR(AND(C14816&lt;&gt;"",C14816&gt;=Dashboard!$F$5,C14816&lt;=Dashboard!$H$5),AND(C14816="",Dashboard!$F$5&lt;=1980,Dashboard!$H$5&gt;=2016))),1,0)</f>
        <v>1</v>
      </c>
      <c r="Q14816" s="0" t="n">
        <f aca="false">J14816*P14816+ROW()*0.00000001</f>
        <v>0.03014816</v>
      </c>
    </row>
    <row r="14817" customFormat="false" ht="15" hidden="false" customHeight="false" outlineLevel="0" collapsed="false">
      <c r="A14817" s="0" t="s">
        <v>10754</v>
      </c>
      <c r="B14817" s="0" t="s">
        <v>97</v>
      </c>
      <c r="C14817" s="0" t="n">
        <v>2015</v>
      </c>
      <c r="D14817" s="0" t="s">
        <v>52</v>
      </c>
      <c r="E14817" s="0" t="s">
        <v>1457</v>
      </c>
      <c r="F14817" s="0" t="n">
        <v>0</v>
      </c>
      <c r="G14817" s="0" t="n">
        <v>0</v>
      </c>
      <c r="H14817" s="0" t="n">
        <v>0.03</v>
      </c>
      <c r="I14817" s="0" t="n">
        <v>0</v>
      </c>
      <c r="J14817" s="0" t="n">
        <v>0.03</v>
      </c>
      <c r="N14817" s="0" t="s">
        <v>35</v>
      </c>
      <c r="P14817" s="0" t="n">
        <f aca="false">IF(AND(OR(Dashboard!$B$5="All",D14817=Dashboard!$B$5),OR(Dashboard!$D$5="All",N14817=Dashboard!$D$5),OR(AND(C14817&lt;&gt;"",C14817&gt;=Dashboard!$F$5,C14817&lt;=Dashboard!$H$5),AND(C14817="",Dashboard!$F$5&lt;=1980,Dashboard!$H$5&gt;=2016))),1,0)</f>
        <v>1</v>
      </c>
      <c r="Q14817" s="0" t="n">
        <f aca="false">J14817*P14817+ROW()*0.00000001</f>
        <v>0.03014817</v>
      </c>
    </row>
    <row r="14818" customFormat="false" ht="15" hidden="false" customHeight="false" outlineLevel="0" collapsed="false">
      <c r="A14818" s="0" t="s">
        <v>10755</v>
      </c>
      <c r="B14818" s="0" t="s">
        <v>164</v>
      </c>
      <c r="C14818" s="0" t="n">
        <v>2009</v>
      </c>
      <c r="D14818" s="0" t="s">
        <v>46</v>
      </c>
      <c r="E14818" s="0" t="s">
        <v>782</v>
      </c>
      <c r="F14818" s="0" t="n">
        <v>0</v>
      </c>
      <c r="G14818" s="0" t="n">
        <v>0</v>
      </c>
      <c r="H14818" s="0" t="n">
        <v>0.03</v>
      </c>
      <c r="I14818" s="0" t="n">
        <v>0</v>
      </c>
      <c r="J14818" s="0" t="n">
        <v>0.03</v>
      </c>
      <c r="N14818" s="0" t="s">
        <v>74</v>
      </c>
      <c r="P14818" s="0" t="n">
        <f aca="false">IF(AND(OR(Dashboard!$B$5="All",D14818=Dashboard!$B$5),OR(Dashboard!$D$5="All",N14818=Dashboard!$D$5),OR(AND(C14818&lt;&gt;"",C14818&gt;=Dashboard!$F$5,C14818&lt;=Dashboard!$H$5),AND(C14818="",Dashboard!$F$5&lt;=1980,Dashboard!$H$5&gt;=2016))),1,0)</f>
        <v>1</v>
      </c>
      <c r="Q14818" s="0" t="n">
        <f aca="false">J14818*P14818+ROW()*0.00000001</f>
        <v>0.03014818</v>
      </c>
    </row>
    <row r="14819" customFormat="false" ht="15" hidden="false" customHeight="false" outlineLevel="0" collapsed="false">
      <c r="A14819" s="0" t="s">
        <v>10756</v>
      </c>
      <c r="B14819" s="0" t="s">
        <v>164</v>
      </c>
      <c r="C14819" s="0" t="n">
        <v>2009</v>
      </c>
      <c r="D14819" s="0" t="s">
        <v>46</v>
      </c>
      <c r="E14819" s="0" t="s">
        <v>2334</v>
      </c>
      <c r="F14819" s="0" t="n">
        <v>0</v>
      </c>
      <c r="G14819" s="0" t="n">
        <v>0</v>
      </c>
      <c r="H14819" s="0" t="n">
        <v>0.03</v>
      </c>
      <c r="I14819" s="0" t="n">
        <v>0</v>
      </c>
      <c r="J14819" s="0" t="n">
        <v>0.03</v>
      </c>
      <c r="N14819" s="0" t="s">
        <v>74</v>
      </c>
      <c r="P14819" s="0" t="n">
        <f aca="false">IF(AND(OR(Dashboard!$B$5="All",D14819=Dashboard!$B$5),OR(Dashboard!$D$5="All",N14819=Dashboard!$D$5),OR(AND(C14819&lt;&gt;"",C14819&gt;=Dashboard!$F$5,C14819&lt;=Dashboard!$H$5),AND(C14819="",Dashboard!$F$5&lt;=1980,Dashboard!$H$5&gt;=2016))),1,0)</f>
        <v>1</v>
      </c>
      <c r="Q14819" s="0" t="n">
        <f aca="false">J14819*P14819+ROW()*0.00000001</f>
        <v>0.03014819</v>
      </c>
    </row>
    <row r="14820" customFormat="false" ht="15" hidden="false" customHeight="false" outlineLevel="0" collapsed="false">
      <c r="A14820" s="0" t="s">
        <v>10757</v>
      </c>
      <c r="B14820" s="0" t="s">
        <v>873</v>
      </c>
      <c r="C14820" s="0" t="n">
        <v>1995</v>
      </c>
      <c r="D14820" s="0" t="s">
        <v>56</v>
      </c>
      <c r="E14820" s="0" t="s">
        <v>1655</v>
      </c>
      <c r="F14820" s="0" t="n">
        <v>0</v>
      </c>
      <c r="G14820" s="0" t="n">
        <v>0</v>
      </c>
      <c r="H14820" s="0" t="n">
        <v>0.03</v>
      </c>
      <c r="I14820" s="0" t="n">
        <v>0</v>
      </c>
      <c r="J14820" s="0" t="n">
        <v>0.03</v>
      </c>
      <c r="N14820" s="0" t="s">
        <v>154</v>
      </c>
      <c r="P14820" s="0" t="n">
        <f aca="false">IF(AND(OR(Dashboard!$B$5="All",D14820=Dashboard!$B$5),OR(Dashboard!$D$5="All",N14820=Dashboard!$D$5),OR(AND(C14820&lt;&gt;"",C14820&gt;=Dashboard!$F$5,C14820&lt;=Dashboard!$H$5),AND(C14820="",Dashboard!$F$5&lt;=1980,Dashboard!$H$5&gt;=2016))),1,0)</f>
        <v>1</v>
      </c>
      <c r="Q14820" s="0" t="n">
        <f aca="false">J14820*P14820+ROW()*0.00000001</f>
        <v>0.0301482</v>
      </c>
    </row>
    <row r="14821" customFormat="false" ht="15" hidden="false" customHeight="false" outlineLevel="0" collapsed="false">
      <c r="A14821" s="0" t="s">
        <v>10758</v>
      </c>
      <c r="B14821" s="0" t="s">
        <v>164</v>
      </c>
      <c r="C14821" s="0" t="n">
        <v>2009</v>
      </c>
      <c r="D14821" s="0" t="s">
        <v>102</v>
      </c>
      <c r="E14821" s="0" t="s">
        <v>89</v>
      </c>
      <c r="F14821" s="0" t="n">
        <v>0</v>
      </c>
      <c r="G14821" s="0" t="n">
        <v>0</v>
      </c>
      <c r="H14821" s="0" t="n">
        <v>0.03</v>
      </c>
      <c r="I14821" s="0" t="n">
        <v>0</v>
      </c>
      <c r="J14821" s="0" t="n">
        <v>0.03</v>
      </c>
      <c r="N14821" s="0" t="s">
        <v>74</v>
      </c>
      <c r="P14821" s="0" t="n">
        <f aca="false">IF(AND(OR(Dashboard!$B$5="All",D14821=Dashboard!$B$5),OR(Dashboard!$D$5="All",N14821=Dashboard!$D$5),OR(AND(C14821&lt;&gt;"",C14821&gt;=Dashboard!$F$5,C14821&lt;=Dashboard!$H$5),AND(C14821="",Dashboard!$F$5&lt;=1980,Dashboard!$H$5&gt;=2016))),1,0)</f>
        <v>1</v>
      </c>
      <c r="Q14821" s="0" t="n">
        <f aca="false">J14821*P14821+ROW()*0.00000001</f>
        <v>0.03014821</v>
      </c>
    </row>
    <row r="14822" customFormat="false" ht="15" hidden="false" customHeight="false" outlineLevel="0" collapsed="false">
      <c r="A14822" s="0" t="s">
        <v>10759</v>
      </c>
      <c r="B14822" s="0" t="s">
        <v>76</v>
      </c>
      <c r="C14822" s="0" t="n">
        <v>2001</v>
      </c>
      <c r="D14822" s="0" t="s">
        <v>52</v>
      </c>
      <c r="E14822" s="0" t="s">
        <v>220</v>
      </c>
      <c r="F14822" s="0" t="n">
        <v>0</v>
      </c>
      <c r="G14822" s="0" t="n">
        <v>0</v>
      </c>
      <c r="H14822" s="0" t="n">
        <v>0.03</v>
      </c>
      <c r="I14822" s="0" t="n">
        <v>0</v>
      </c>
      <c r="J14822" s="0" t="n">
        <v>0.03</v>
      </c>
      <c r="N14822" s="0" t="s">
        <v>74</v>
      </c>
      <c r="P14822" s="0" t="n">
        <f aca="false">IF(AND(OR(Dashboard!$B$5="All",D14822=Dashboard!$B$5),OR(Dashboard!$D$5="All",N14822=Dashboard!$D$5),OR(AND(C14822&lt;&gt;"",C14822&gt;=Dashboard!$F$5,C14822&lt;=Dashboard!$H$5),AND(C14822="",Dashboard!$F$5&lt;=1980,Dashboard!$H$5&gt;=2016))),1,0)</f>
        <v>1</v>
      </c>
      <c r="Q14822" s="0" t="n">
        <f aca="false">J14822*P14822+ROW()*0.00000001</f>
        <v>0.03014822</v>
      </c>
    </row>
    <row r="14823" customFormat="false" ht="15" hidden="false" customHeight="false" outlineLevel="0" collapsed="false">
      <c r="A14823" s="0" t="s">
        <v>10760</v>
      </c>
      <c r="B14823" s="0" t="s">
        <v>152</v>
      </c>
      <c r="C14823" s="0" t="n">
        <v>2006</v>
      </c>
      <c r="D14823" s="0" t="s">
        <v>246</v>
      </c>
      <c r="E14823" s="0" t="s">
        <v>689</v>
      </c>
      <c r="F14823" s="0" t="n">
        <v>0</v>
      </c>
      <c r="G14823" s="0" t="n">
        <v>0.02</v>
      </c>
      <c r="H14823" s="0" t="n">
        <v>0</v>
      </c>
      <c r="I14823" s="0" t="n">
        <v>0</v>
      </c>
      <c r="J14823" s="0" t="n">
        <v>0.03</v>
      </c>
      <c r="K14823" s="0" t="n">
        <v>73</v>
      </c>
      <c r="L14823" s="0" t="n">
        <v>7.4</v>
      </c>
      <c r="M14823" s="0" t="s">
        <v>73</v>
      </c>
      <c r="N14823" s="0" t="s">
        <v>152</v>
      </c>
      <c r="O14823" s="0" t="s">
        <v>37</v>
      </c>
      <c r="P14823" s="0" t="n">
        <f aca="false">IF(AND(OR(Dashboard!$B$5="All",D14823=Dashboard!$B$5),OR(Dashboard!$D$5="All",N14823=Dashboard!$D$5),OR(AND(C14823&lt;&gt;"",C14823&gt;=Dashboard!$F$5,C14823&lt;=Dashboard!$H$5),AND(C14823="",Dashboard!$F$5&lt;=1980,Dashboard!$H$5&gt;=2016))),1,0)</f>
        <v>1</v>
      </c>
      <c r="Q14823" s="0" t="n">
        <f aca="false">J14823*P14823+ROW()*0.00000001</f>
        <v>0.03014823</v>
      </c>
    </row>
    <row r="14824" customFormat="false" ht="15" hidden="false" customHeight="false" outlineLevel="0" collapsed="false">
      <c r="A14824" s="0" t="s">
        <v>10761</v>
      </c>
      <c r="B14824" s="0" t="s">
        <v>164</v>
      </c>
      <c r="C14824" s="0" t="n">
        <v>2012</v>
      </c>
      <c r="D14824" s="0" t="s">
        <v>71</v>
      </c>
      <c r="E14824" s="0" t="s">
        <v>328</v>
      </c>
      <c r="F14824" s="0" t="n">
        <v>0</v>
      </c>
      <c r="G14824" s="0" t="n">
        <v>0</v>
      </c>
      <c r="H14824" s="0" t="n">
        <v>0.03</v>
      </c>
      <c r="I14824" s="0" t="n">
        <v>0</v>
      </c>
      <c r="J14824" s="0" t="n">
        <v>0.03</v>
      </c>
      <c r="N14824" s="0" t="s">
        <v>74</v>
      </c>
      <c r="P14824" s="0" t="n">
        <f aca="false">IF(AND(OR(Dashboard!$B$5="All",D14824=Dashboard!$B$5),OR(Dashboard!$D$5="All",N14824=Dashboard!$D$5),OR(AND(C14824&lt;&gt;"",C14824&gt;=Dashboard!$F$5,C14824&lt;=Dashboard!$H$5),AND(C14824="",Dashboard!$F$5&lt;=1980,Dashboard!$H$5&gt;=2016))),1,0)</f>
        <v>1</v>
      </c>
      <c r="Q14824" s="0" t="n">
        <f aca="false">J14824*P14824+ROW()*0.00000001</f>
        <v>0.03014824</v>
      </c>
    </row>
    <row r="14825" customFormat="false" ht="15" hidden="false" customHeight="false" outlineLevel="0" collapsed="false">
      <c r="A14825" s="0" t="s">
        <v>10762</v>
      </c>
      <c r="B14825" s="0" t="s">
        <v>70</v>
      </c>
      <c r="C14825" s="0" t="n">
        <v>2012</v>
      </c>
      <c r="D14825" s="0" t="s">
        <v>71</v>
      </c>
      <c r="E14825" s="0" t="s">
        <v>328</v>
      </c>
      <c r="F14825" s="0" t="n">
        <v>0</v>
      </c>
      <c r="G14825" s="0" t="n">
        <v>0</v>
      </c>
      <c r="H14825" s="0" t="n">
        <v>0.03</v>
      </c>
      <c r="I14825" s="0" t="n">
        <v>0</v>
      </c>
      <c r="J14825" s="0" t="n">
        <v>0.03</v>
      </c>
      <c r="N14825" s="0" t="s">
        <v>74</v>
      </c>
      <c r="P14825" s="0" t="n">
        <f aca="false">IF(AND(OR(Dashboard!$B$5="All",D14825=Dashboard!$B$5),OR(Dashboard!$D$5="All",N14825=Dashboard!$D$5),OR(AND(C14825&lt;&gt;"",C14825&gt;=Dashboard!$F$5,C14825&lt;=Dashboard!$H$5),AND(C14825="",Dashboard!$F$5&lt;=1980,Dashboard!$H$5&gt;=2016))),1,0)</f>
        <v>1</v>
      </c>
      <c r="Q14825" s="0" t="n">
        <f aca="false">J14825*P14825+ROW()*0.00000001</f>
        <v>0.03014825</v>
      </c>
    </row>
    <row r="14826" customFormat="false" ht="15" hidden="false" customHeight="false" outlineLevel="0" collapsed="false">
      <c r="A14826" s="0" t="s">
        <v>10763</v>
      </c>
      <c r="B14826" s="0" t="s">
        <v>76</v>
      </c>
      <c r="C14826" s="0" t="n">
        <v>2007</v>
      </c>
      <c r="D14826" s="0" t="s">
        <v>102</v>
      </c>
      <c r="E14826" s="0" t="s">
        <v>996</v>
      </c>
      <c r="F14826" s="0" t="n">
        <v>0</v>
      </c>
      <c r="G14826" s="0" t="n">
        <v>0</v>
      </c>
      <c r="H14826" s="0" t="n">
        <v>0.03</v>
      </c>
      <c r="I14826" s="0" t="n">
        <v>0</v>
      </c>
      <c r="J14826" s="0" t="n">
        <v>0.03</v>
      </c>
      <c r="N14826" s="0" t="s">
        <v>74</v>
      </c>
      <c r="P14826" s="0" t="n">
        <f aca="false">IF(AND(OR(Dashboard!$B$5="All",D14826=Dashboard!$B$5),OR(Dashboard!$D$5="All",N14826=Dashboard!$D$5),OR(AND(C14826&lt;&gt;"",C14826&gt;=Dashboard!$F$5,C14826&lt;=Dashboard!$H$5),AND(C14826="",Dashboard!$F$5&lt;=1980,Dashboard!$H$5&gt;=2016))),1,0)</f>
        <v>1</v>
      </c>
      <c r="Q14826" s="0" t="n">
        <f aca="false">J14826*P14826+ROW()*0.00000001</f>
        <v>0.03014826</v>
      </c>
    </row>
    <row r="14827" customFormat="false" ht="15" hidden="false" customHeight="false" outlineLevel="0" collapsed="false">
      <c r="A14827" s="0" t="s">
        <v>10764</v>
      </c>
      <c r="B14827" s="0" t="s">
        <v>76</v>
      </c>
      <c r="C14827" s="0" t="n">
        <v>2006</v>
      </c>
      <c r="D14827" s="0" t="s">
        <v>58</v>
      </c>
      <c r="E14827" s="0" t="s">
        <v>782</v>
      </c>
      <c r="F14827" s="0" t="n">
        <v>0.01</v>
      </c>
      <c r="G14827" s="0" t="n">
        <v>0.01</v>
      </c>
      <c r="H14827" s="0" t="n">
        <v>0</v>
      </c>
      <c r="I14827" s="0" t="n">
        <v>0</v>
      </c>
      <c r="J14827" s="0" t="n">
        <v>0.03</v>
      </c>
      <c r="K14827" s="0" t="n">
        <v>62</v>
      </c>
      <c r="L14827" s="0" t="n">
        <v>8.5</v>
      </c>
      <c r="M14827" s="0" t="s">
        <v>103</v>
      </c>
      <c r="N14827" s="0" t="s">
        <v>74</v>
      </c>
      <c r="O14827" s="0" t="s">
        <v>67</v>
      </c>
      <c r="P14827" s="0" t="n">
        <f aca="false">IF(AND(OR(Dashboard!$B$5="All",D14827=Dashboard!$B$5),OR(Dashboard!$D$5="All",N14827=Dashboard!$D$5),OR(AND(C14827&lt;&gt;"",C14827&gt;=Dashboard!$F$5,C14827&lt;=Dashboard!$H$5),AND(C14827="",Dashboard!$F$5&lt;=1980,Dashboard!$H$5&gt;=2016))),1,0)</f>
        <v>1</v>
      </c>
      <c r="Q14827" s="0" t="n">
        <f aca="false">J14827*P14827+ROW()*0.00000001</f>
        <v>0.03014827</v>
      </c>
    </row>
    <row r="14828" customFormat="false" ht="15" hidden="false" customHeight="false" outlineLevel="0" collapsed="false">
      <c r="A14828" s="0" t="s">
        <v>6328</v>
      </c>
      <c r="B14828" s="0" t="s">
        <v>851</v>
      </c>
      <c r="C14828" s="0" t="n">
        <v>2013</v>
      </c>
      <c r="D14828" s="0" t="s">
        <v>16</v>
      </c>
      <c r="E14828" s="0" t="s">
        <v>6329</v>
      </c>
      <c r="F14828" s="0" t="n">
        <v>0.01</v>
      </c>
      <c r="G14828" s="0" t="n">
        <v>0.01</v>
      </c>
      <c r="H14828" s="0" t="n">
        <v>0</v>
      </c>
      <c r="I14828" s="0" t="n">
        <v>0.01</v>
      </c>
      <c r="J14828" s="0" t="n">
        <v>0.03</v>
      </c>
      <c r="L14828" s="0" t="n">
        <v>8.2</v>
      </c>
      <c r="M14828" s="0" t="s">
        <v>125</v>
      </c>
      <c r="N14828" s="0" t="s">
        <v>74</v>
      </c>
      <c r="P14828" s="0" t="n">
        <f aca="false">IF(AND(OR(Dashboard!$B$5="All",D14828=Dashboard!$B$5),OR(Dashboard!$D$5="All",N14828=Dashboard!$D$5),OR(AND(C14828&lt;&gt;"",C14828&gt;=Dashboard!$F$5,C14828&lt;=Dashboard!$H$5),AND(C14828="",Dashboard!$F$5&lt;=1980,Dashboard!$H$5&gt;=2016))),1,0)</f>
        <v>1</v>
      </c>
      <c r="Q14828" s="0" t="n">
        <f aca="false">J14828*P14828+ROW()*0.00000001</f>
        <v>0.03014828</v>
      </c>
    </row>
    <row r="14829" customFormat="false" ht="15" hidden="false" customHeight="false" outlineLevel="0" collapsed="false">
      <c r="A14829" s="0" t="s">
        <v>10765</v>
      </c>
      <c r="B14829" s="0" t="s">
        <v>186</v>
      </c>
      <c r="C14829" s="0" t="n">
        <v>2003</v>
      </c>
      <c r="D14829" s="0" t="s">
        <v>56</v>
      </c>
      <c r="E14829" s="0" t="s">
        <v>211</v>
      </c>
      <c r="F14829" s="0" t="n">
        <v>0.01</v>
      </c>
      <c r="G14829" s="0" t="n">
        <v>0</v>
      </c>
      <c r="H14829" s="0" t="n">
        <v>0.01</v>
      </c>
      <c r="I14829" s="0" t="n">
        <v>0</v>
      </c>
      <c r="J14829" s="0" t="n">
        <v>0.03</v>
      </c>
      <c r="K14829" s="0" t="n">
        <v>56</v>
      </c>
      <c r="L14829" s="0" t="n">
        <v>8.2</v>
      </c>
      <c r="M14829" s="0" t="s">
        <v>36</v>
      </c>
      <c r="N14829" s="0" t="s">
        <v>35</v>
      </c>
      <c r="O14829" s="0" t="s">
        <v>53</v>
      </c>
      <c r="P14829" s="0" t="n">
        <f aca="false">IF(AND(OR(Dashboard!$B$5="All",D14829=Dashboard!$B$5),OR(Dashboard!$D$5="All",N14829=Dashboard!$D$5),OR(AND(C14829&lt;&gt;"",C14829&gt;=Dashboard!$F$5,C14829&lt;=Dashboard!$H$5),AND(C14829="",Dashboard!$F$5&lt;=1980,Dashboard!$H$5&gt;=2016))),1,0)</f>
        <v>1</v>
      </c>
      <c r="Q14829" s="0" t="n">
        <f aca="false">J14829*P14829+ROW()*0.00000001</f>
        <v>0.03014829</v>
      </c>
    </row>
    <row r="14830" customFormat="false" ht="15" hidden="false" customHeight="false" outlineLevel="0" collapsed="false">
      <c r="A14830" s="0" t="s">
        <v>4631</v>
      </c>
      <c r="B14830" s="0" t="s">
        <v>33</v>
      </c>
      <c r="C14830" s="0" t="n">
        <v>2007</v>
      </c>
      <c r="D14830" s="0" t="s">
        <v>41</v>
      </c>
      <c r="E14830" s="0" t="s">
        <v>124</v>
      </c>
      <c r="F14830" s="0" t="n">
        <v>0.01</v>
      </c>
      <c r="G14830" s="0" t="n">
        <v>0.01</v>
      </c>
      <c r="H14830" s="0" t="n">
        <v>0</v>
      </c>
      <c r="I14830" s="0" t="n">
        <v>0</v>
      </c>
      <c r="J14830" s="0" t="n">
        <v>0.03</v>
      </c>
      <c r="K14830" s="0" t="n">
        <v>59</v>
      </c>
      <c r="L14830" s="0" t="n">
        <v>6</v>
      </c>
      <c r="M14830" s="0" t="s">
        <v>73</v>
      </c>
      <c r="N14830" s="0" t="s">
        <v>35</v>
      </c>
      <c r="O14830" s="0" t="s">
        <v>53</v>
      </c>
      <c r="P14830" s="0" t="n">
        <f aca="false">IF(AND(OR(Dashboard!$B$5="All",D14830=Dashboard!$B$5),OR(Dashboard!$D$5="All",N14830=Dashboard!$D$5),OR(AND(C14830&lt;&gt;"",C14830&gt;=Dashboard!$F$5,C14830&lt;=Dashboard!$H$5),AND(C14830="",Dashboard!$F$5&lt;=1980,Dashboard!$H$5&gt;=2016))),1,0)</f>
        <v>1</v>
      </c>
      <c r="Q14830" s="0" t="n">
        <f aca="false">J14830*P14830+ROW()*0.00000001</f>
        <v>0.0301483</v>
      </c>
    </row>
    <row r="14831" customFormat="false" ht="15" hidden="false" customHeight="false" outlineLevel="0" collapsed="false">
      <c r="A14831" s="0" t="s">
        <v>10766</v>
      </c>
      <c r="B14831" s="0" t="s">
        <v>152</v>
      </c>
      <c r="C14831" s="0" t="n">
        <v>2004</v>
      </c>
      <c r="D14831" s="0" t="s">
        <v>56</v>
      </c>
      <c r="E14831" s="0" t="s">
        <v>142</v>
      </c>
      <c r="F14831" s="0" t="n">
        <v>0</v>
      </c>
      <c r="G14831" s="0" t="n">
        <v>0.02</v>
      </c>
      <c r="H14831" s="0" t="n">
        <v>0</v>
      </c>
      <c r="I14831" s="0" t="n">
        <v>0</v>
      </c>
      <c r="J14831" s="0" t="n">
        <v>0.03</v>
      </c>
      <c r="K14831" s="0" t="n">
        <v>84</v>
      </c>
      <c r="L14831" s="0" t="n">
        <v>7.5</v>
      </c>
      <c r="M14831" s="0" t="s">
        <v>103</v>
      </c>
      <c r="N14831" s="0" t="s">
        <v>152</v>
      </c>
      <c r="O14831" s="0" t="s">
        <v>42</v>
      </c>
      <c r="P14831" s="0" t="n">
        <f aca="false">IF(AND(OR(Dashboard!$B$5="All",D14831=Dashboard!$B$5),OR(Dashboard!$D$5="All",N14831=Dashboard!$D$5),OR(AND(C14831&lt;&gt;"",C14831&gt;=Dashboard!$F$5,C14831&lt;=Dashboard!$H$5),AND(C14831="",Dashboard!$F$5&lt;=1980,Dashboard!$H$5&gt;=2016))),1,0)</f>
        <v>1</v>
      </c>
      <c r="Q14831" s="0" t="n">
        <f aca="false">J14831*P14831+ROW()*0.00000001</f>
        <v>0.03014831</v>
      </c>
    </row>
    <row r="14832" customFormat="false" ht="15" hidden="false" customHeight="false" outlineLevel="0" collapsed="false">
      <c r="A14832" s="0" t="s">
        <v>10740</v>
      </c>
      <c r="B14832" s="0" t="s">
        <v>70</v>
      </c>
      <c r="C14832" s="0" t="n">
        <v>2010</v>
      </c>
      <c r="D14832" s="0" t="s">
        <v>34</v>
      </c>
      <c r="E14832" s="0" t="s">
        <v>4353</v>
      </c>
      <c r="F14832" s="0" t="n">
        <v>0</v>
      </c>
      <c r="G14832" s="0" t="n">
        <v>0.02</v>
      </c>
      <c r="H14832" s="0" t="n">
        <v>0</v>
      </c>
      <c r="I14832" s="0" t="n">
        <v>0.01</v>
      </c>
      <c r="J14832" s="0" t="n">
        <v>0.03</v>
      </c>
      <c r="N14832" s="0" t="s">
        <v>74</v>
      </c>
      <c r="P14832" s="0" t="n">
        <f aca="false">IF(AND(OR(Dashboard!$B$5="All",D14832=Dashboard!$B$5),OR(Dashboard!$D$5="All",N14832=Dashboard!$D$5),OR(AND(C14832&lt;&gt;"",C14832&gt;=Dashboard!$F$5,C14832&lt;=Dashboard!$H$5),AND(C14832="",Dashboard!$F$5&lt;=1980,Dashboard!$H$5&gt;=2016))),1,0)</f>
        <v>1</v>
      </c>
      <c r="Q14832" s="0" t="n">
        <f aca="false">J14832*P14832+ROW()*0.00000001</f>
        <v>0.03014832</v>
      </c>
    </row>
    <row r="14833" customFormat="false" ht="15" hidden="false" customHeight="false" outlineLevel="0" collapsed="false">
      <c r="A14833" s="0" t="s">
        <v>10181</v>
      </c>
      <c r="B14833" s="0" t="s">
        <v>33</v>
      </c>
      <c r="C14833" s="0" t="n">
        <v>2009</v>
      </c>
      <c r="D14833" s="0" t="s">
        <v>114</v>
      </c>
      <c r="E14833" s="0" t="s">
        <v>689</v>
      </c>
      <c r="F14833" s="0" t="n">
        <v>0</v>
      </c>
      <c r="G14833" s="0" t="n">
        <v>0.02</v>
      </c>
      <c r="H14833" s="0" t="n">
        <v>0</v>
      </c>
      <c r="I14833" s="0" t="n">
        <v>0</v>
      </c>
      <c r="J14833" s="0" t="n">
        <v>0.03</v>
      </c>
      <c r="K14833" s="0" t="n">
        <v>70</v>
      </c>
      <c r="M14833" s="0" t="s">
        <v>103</v>
      </c>
      <c r="N14833" s="0" t="s">
        <v>35</v>
      </c>
      <c r="O14833" s="0" t="s">
        <v>67</v>
      </c>
      <c r="P14833" s="0" t="n">
        <f aca="false">IF(AND(OR(Dashboard!$B$5="All",D14833=Dashboard!$B$5),OR(Dashboard!$D$5="All",N14833=Dashboard!$D$5),OR(AND(C14833&lt;&gt;"",C14833&gt;=Dashboard!$F$5,C14833&lt;=Dashboard!$H$5),AND(C14833="",Dashboard!$F$5&lt;=1980,Dashboard!$H$5&gt;=2016))),1,0)</f>
        <v>1</v>
      </c>
      <c r="Q14833" s="0" t="n">
        <f aca="false">J14833*P14833+ROW()*0.00000001</f>
        <v>0.03014833</v>
      </c>
    </row>
    <row r="14834" customFormat="false" ht="15" hidden="false" customHeight="false" outlineLevel="0" collapsed="false">
      <c r="A14834" s="0" t="s">
        <v>10767</v>
      </c>
      <c r="B14834" s="0" t="s">
        <v>117</v>
      </c>
      <c r="C14834" s="0" t="n">
        <v>1995</v>
      </c>
      <c r="D14834" s="0" t="s">
        <v>34</v>
      </c>
      <c r="E14834" s="0" t="s">
        <v>5485</v>
      </c>
      <c r="F14834" s="0" t="n">
        <v>0</v>
      </c>
      <c r="G14834" s="0" t="n">
        <v>0</v>
      </c>
      <c r="H14834" s="0" t="n">
        <v>0.03</v>
      </c>
      <c r="I14834" s="0" t="n">
        <v>0</v>
      </c>
      <c r="J14834" s="0" t="n">
        <v>0.03</v>
      </c>
      <c r="N14834" s="0" t="s">
        <v>74</v>
      </c>
      <c r="P14834" s="0" t="n">
        <f aca="false">IF(AND(OR(Dashboard!$B$5="All",D14834=Dashboard!$B$5),OR(Dashboard!$D$5="All",N14834=Dashboard!$D$5),OR(AND(C14834&lt;&gt;"",C14834&gt;=Dashboard!$F$5,C14834&lt;=Dashboard!$H$5),AND(C14834="",Dashboard!$F$5&lt;=1980,Dashboard!$H$5&gt;=2016))),1,0)</f>
        <v>1</v>
      </c>
      <c r="Q14834" s="0" t="n">
        <f aca="false">J14834*P14834+ROW()*0.00000001</f>
        <v>0.03014834</v>
      </c>
    </row>
    <row r="14835" customFormat="false" ht="15" hidden="false" customHeight="false" outlineLevel="0" collapsed="false">
      <c r="A14835" s="0" t="s">
        <v>10768</v>
      </c>
      <c r="B14835" s="0" t="s">
        <v>76</v>
      </c>
      <c r="C14835" s="0" t="n">
        <v>2006</v>
      </c>
      <c r="D14835" s="0" t="s">
        <v>102</v>
      </c>
      <c r="E14835" s="0" t="s">
        <v>10731</v>
      </c>
      <c r="F14835" s="0" t="n">
        <v>0</v>
      </c>
      <c r="G14835" s="0" t="n">
        <v>0</v>
      </c>
      <c r="H14835" s="0" t="n">
        <v>0.03</v>
      </c>
      <c r="I14835" s="0" t="n">
        <v>0</v>
      </c>
      <c r="J14835" s="0" t="n">
        <v>0.03</v>
      </c>
      <c r="N14835" s="0" t="s">
        <v>74</v>
      </c>
      <c r="P14835" s="0" t="n">
        <f aca="false">IF(AND(OR(Dashboard!$B$5="All",D14835=Dashboard!$B$5),OR(Dashboard!$D$5="All",N14835=Dashboard!$D$5),OR(AND(C14835&lt;&gt;"",C14835&gt;=Dashboard!$F$5,C14835&lt;=Dashboard!$H$5),AND(C14835="",Dashboard!$F$5&lt;=1980,Dashboard!$H$5&gt;=2016))),1,0)</f>
        <v>1</v>
      </c>
      <c r="Q14835" s="0" t="n">
        <f aca="false">J14835*P14835+ROW()*0.00000001</f>
        <v>0.03014835</v>
      </c>
    </row>
    <row r="14836" customFormat="false" ht="15" hidden="false" customHeight="false" outlineLevel="0" collapsed="false">
      <c r="A14836" s="0" t="s">
        <v>10769</v>
      </c>
      <c r="B14836" s="0" t="s">
        <v>85</v>
      </c>
      <c r="C14836" s="0" t="n">
        <v>2003</v>
      </c>
      <c r="D14836" s="0" t="s">
        <v>41</v>
      </c>
      <c r="E14836" s="0" t="s">
        <v>2860</v>
      </c>
      <c r="F14836" s="0" t="n">
        <v>0.02</v>
      </c>
      <c r="G14836" s="0" t="n">
        <v>0.01</v>
      </c>
      <c r="H14836" s="0" t="n">
        <v>0</v>
      </c>
      <c r="I14836" s="0" t="n">
        <v>0</v>
      </c>
      <c r="J14836" s="0" t="n">
        <v>0.03</v>
      </c>
      <c r="N14836" s="0" t="s">
        <v>35</v>
      </c>
      <c r="P14836" s="0" t="n">
        <f aca="false">IF(AND(OR(Dashboard!$B$5="All",D14836=Dashboard!$B$5),OR(Dashboard!$D$5="All",N14836=Dashboard!$D$5),OR(AND(C14836&lt;&gt;"",C14836&gt;=Dashboard!$F$5,C14836&lt;=Dashboard!$H$5),AND(C14836="",Dashboard!$F$5&lt;=1980,Dashboard!$H$5&gt;=2016))),1,0)</f>
        <v>1</v>
      </c>
      <c r="Q14836" s="0" t="n">
        <f aca="false">J14836*P14836+ROW()*0.00000001</f>
        <v>0.03014836</v>
      </c>
    </row>
    <row r="14837" customFormat="false" ht="15" hidden="false" customHeight="false" outlineLevel="0" collapsed="false">
      <c r="A14837" s="0" t="s">
        <v>1181</v>
      </c>
      <c r="B14837" s="0" t="s">
        <v>94</v>
      </c>
      <c r="C14837" s="0" t="n">
        <v>2016</v>
      </c>
      <c r="D14837" s="0" t="s">
        <v>71</v>
      </c>
      <c r="E14837" s="0" t="s">
        <v>211</v>
      </c>
      <c r="F14837" s="0" t="n">
        <v>0.01</v>
      </c>
      <c r="G14837" s="0" t="n">
        <v>0</v>
      </c>
      <c r="H14837" s="0" t="n">
        <v>0.01</v>
      </c>
      <c r="I14837" s="0" t="n">
        <v>0</v>
      </c>
      <c r="J14837" s="0" t="n">
        <v>0.03</v>
      </c>
      <c r="K14837" s="0" t="n">
        <v>82</v>
      </c>
      <c r="L14837" s="0" t="n">
        <v>6.6</v>
      </c>
      <c r="M14837" s="0" t="s">
        <v>73</v>
      </c>
      <c r="N14837" s="0" t="s">
        <v>74</v>
      </c>
      <c r="O14837" s="0" t="s">
        <v>42</v>
      </c>
      <c r="P14837" s="0" t="n">
        <f aca="false">IF(AND(OR(Dashboard!$B$5="All",D14837=Dashboard!$B$5),OR(Dashboard!$D$5="All",N14837=Dashboard!$D$5),OR(AND(C14837&lt;&gt;"",C14837&gt;=Dashboard!$F$5,C14837&lt;=Dashboard!$H$5),AND(C14837="",Dashboard!$F$5&lt;=1980,Dashboard!$H$5&gt;=2016))),1,0)</f>
        <v>1</v>
      </c>
      <c r="Q14837" s="0" t="n">
        <f aca="false">J14837*P14837+ROW()*0.00000001</f>
        <v>0.03014837</v>
      </c>
    </row>
    <row r="14838" customFormat="false" ht="15" hidden="false" customHeight="false" outlineLevel="0" collapsed="false">
      <c r="A14838" s="0" t="s">
        <v>6613</v>
      </c>
      <c r="B14838" s="0" t="s">
        <v>144</v>
      </c>
      <c r="C14838" s="0" t="n">
        <v>2003</v>
      </c>
      <c r="D14838" s="0" t="s">
        <v>48</v>
      </c>
      <c r="E14838" s="0" t="s">
        <v>6819</v>
      </c>
      <c r="F14838" s="0" t="n">
        <v>0.02</v>
      </c>
      <c r="G14838" s="0" t="n">
        <v>0.01</v>
      </c>
      <c r="H14838" s="0" t="n">
        <v>0</v>
      </c>
      <c r="I14838" s="0" t="n">
        <v>0</v>
      </c>
      <c r="J14838" s="0" t="n">
        <v>0.03</v>
      </c>
      <c r="N14838" s="0" t="s">
        <v>66</v>
      </c>
      <c r="P14838" s="0" t="n">
        <f aca="false">IF(AND(OR(Dashboard!$B$5="All",D14838=Dashboard!$B$5),OR(Dashboard!$D$5="All",N14838=Dashboard!$D$5),OR(AND(C14838&lt;&gt;"",C14838&gt;=Dashboard!$F$5,C14838&lt;=Dashboard!$H$5),AND(C14838="",Dashboard!$F$5&lt;=1980,Dashboard!$H$5&gt;=2016))),1,0)</f>
        <v>1</v>
      </c>
      <c r="Q14838" s="0" t="n">
        <f aca="false">J14838*P14838+ROW()*0.00000001</f>
        <v>0.03014838</v>
      </c>
    </row>
    <row r="14839" customFormat="false" ht="15" hidden="false" customHeight="false" outlineLevel="0" collapsed="false">
      <c r="A14839" s="0" t="s">
        <v>10770</v>
      </c>
      <c r="B14839" s="0" t="s">
        <v>152</v>
      </c>
      <c r="C14839" s="0" t="n">
        <v>2010</v>
      </c>
      <c r="D14839" s="0" t="s">
        <v>46</v>
      </c>
      <c r="E14839" s="0" t="s">
        <v>6062</v>
      </c>
      <c r="F14839" s="0" t="n">
        <v>0</v>
      </c>
      <c r="G14839" s="0" t="n">
        <v>0.02</v>
      </c>
      <c r="H14839" s="0" t="n">
        <v>0</v>
      </c>
      <c r="I14839" s="0" t="n">
        <v>0</v>
      </c>
      <c r="J14839" s="0" t="n">
        <v>0.03</v>
      </c>
      <c r="K14839" s="0" t="n">
        <v>83</v>
      </c>
      <c r="L14839" s="0" t="n">
        <v>8.4</v>
      </c>
      <c r="M14839" s="0" t="s">
        <v>73</v>
      </c>
      <c r="N14839" s="0" t="s">
        <v>152</v>
      </c>
      <c r="O14839" s="0" t="s">
        <v>42</v>
      </c>
      <c r="P14839" s="0" t="n">
        <f aca="false">IF(AND(OR(Dashboard!$B$5="All",D14839=Dashboard!$B$5),OR(Dashboard!$D$5="All",N14839=Dashboard!$D$5),OR(AND(C14839&lt;&gt;"",C14839&gt;=Dashboard!$F$5,C14839&lt;=Dashboard!$H$5),AND(C14839="",Dashboard!$F$5&lt;=1980,Dashboard!$H$5&gt;=2016))),1,0)</f>
        <v>1</v>
      </c>
      <c r="Q14839" s="0" t="n">
        <f aca="false">J14839*P14839+ROW()*0.00000001</f>
        <v>0.03014839</v>
      </c>
    </row>
    <row r="14840" customFormat="false" ht="15" hidden="false" customHeight="false" outlineLevel="0" collapsed="false">
      <c r="A14840" s="0" t="s">
        <v>10472</v>
      </c>
      <c r="B14840" s="0" t="s">
        <v>70</v>
      </c>
      <c r="C14840" s="0" t="n">
        <v>2014</v>
      </c>
      <c r="D14840" s="0" t="s">
        <v>114</v>
      </c>
      <c r="E14840" s="0" t="s">
        <v>7521</v>
      </c>
      <c r="F14840" s="0" t="n">
        <v>0</v>
      </c>
      <c r="G14840" s="0" t="n">
        <v>0</v>
      </c>
      <c r="H14840" s="0" t="n">
        <v>0.03</v>
      </c>
      <c r="I14840" s="0" t="n">
        <v>0</v>
      </c>
      <c r="J14840" s="0" t="n">
        <v>0.03</v>
      </c>
      <c r="N14840" s="0" t="s">
        <v>74</v>
      </c>
      <c r="P14840" s="0" t="n">
        <f aca="false">IF(AND(OR(Dashboard!$B$5="All",D14840=Dashboard!$B$5),OR(Dashboard!$D$5="All",N14840=Dashboard!$D$5),OR(AND(C14840&lt;&gt;"",C14840&gt;=Dashboard!$F$5,C14840&lt;=Dashboard!$H$5),AND(C14840="",Dashboard!$F$5&lt;=1980,Dashboard!$H$5&gt;=2016))),1,0)</f>
        <v>1</v>
      </c>
      <c r="Q14840" s="0" t="n">
        <f aca="false">J14840*P14840+ROW()*0.00000001</f>
        <v>0.0301484</v>
      </c>
    </row>
    <row r="14841" customFormat="false" ht="15" hidden="false" customHeight="false" outlineLevel="0" collapsed="false">
      <c r="A14841" s="0" t="s">
        <v>7870</v>
      </c>
      <c r="B14841" s="0" t="s">
        <v>33</v>
      </c>
      <c r="C14841" s="0" t="n">
        <v>2013</v>
      </c>
      <c r="D14841" s="0" t="s">
        <v>71</v>
      </c>
      <c r="E14841" s="0" t="s">
        <v>328</v>
      </c>
      <c r="F14841" s="0" t="n">
        <v>0</v>
      </c>
      <c r="G14841" s="0" t="n">
        <v>0.03</v>
      </c>
      <c r="H14841" s="0" t="n">
        <v>0</v>
      </c>
      <c r="I14841" s="0" t="n">
        <v>0</v>
      </c>
      <c r="J14841" s="0" t="n">
        <v>0.03</v>
      </c>
      <c r="M14841" s="0" t="s">
        <v>103</v>
      </c>
      <c r="N14841" s="0" t="s">
        <v>35</v>
      </c>
      <c r="P14841" s="0" t="n">
        <f aca="false">IF(AND(OR(Dashboard!$B$5="All",D14841=Dashboard!$B$5),OR(Dashboard!$D$5="All",N14841=Dashboard!$D$5),OR(AND(C14841&lt;&gt;"",C14841&gt;=Dashboard!$F$5,C14841&lt;=Dashboard!$H$5),AND(C14841="",Dashboard!$F$5&lt;=1980,Dashboard!$H$5&gt;=2016))),1,0)</f>
        <v>1</v>
      </c>
      <c r="Q14841" s="0" t="n">
        <f aca="false">J14841*P14841+ROW()*0.00000001</f>
        <v>0.03014841</v>
      </c>
    </row>
    <row r="14842" customFormat="false" ht="15" hidden="false" customHeight="false" outlineLevel="0" collapsed="false">
      <c r="A14842" s="0" t="s">
        <v>7927</v>
      </c>
      <c r="B14842" s="0" t="s">
        <v>70</v>
      </c>
      <c r="C14842" s="0" t="n">
        <v>2015</v>
      </c>
      <c r="D14842" s="0" t="s">
        <v>114</v>
      </c>
      <c r="E14842" s="0" t="s">
        <v>7521</v>
      </c>
      <c r="F14842" s="0" t="n">
        <v>0</v>
      </c>
      <c r="G14842" s="0" t="n">
        <v>0</v>
      </c>
      <c r="H14842" s="0" t="n">
        <v>0.03</v>
      </c>
      <c r="I14842" s="0" t="n">
        <v>0</v>
      </c>
      <c r="J14842" s="0" t="n">
        <v>0.03</v>
      </c>
      <c r="N14842" s="0" t="s">
        <v>74</v>
      </c>
      <c r="P14842" s="0" t="n">
        <f aca="false">IF(AND(OR(Dashboard!$B$5="All",D14842=Dashboard!$B$5),OR(Dashboard!$D$5="All",N14842=Dashboard!$D$5),OR(AND(C14842&lt;&gt;"",C14842&gt;=Dashboard!$F$5,C14842&lt;=Dashboard!$H$5),AND(C14842="",Dashboard!$F$5&lt;=1980,Dashboard!$H$5&gt;=2016))),1,0)</f>
        <v>1</v>
      </c>
      <c r="Q14842" s="0" t="n">
        <f aca="false">J14842*P14842+ROW()*0.00000001</f>
        <v>0.03014842</v>
      </c>
    </row>
    <row r="14843" customFormat="false" ht="15" hidden="false" customHeight="false" outlineLevel="0" collapsed="false">
      <c r="A14843" s="0" t="s">
        <v>10771</v>
      </c>
      <c r="B14843" s="0" t="s">
        <v>97</v>
      </c>
      <c r="C14843" s="0" t="n">
        <v>2015</v>
      </c>
      <c r="D14843" s="0" t="s">
        <v>71</v>
      </c>
      <c r="E14843" s="0" t="s">
        <v>91</v>
      </c>
      <c r="F14843" s="0" t="n">
        <v>0</v>
      </c>
      <c r="G14843" s="0" t="n">
        <v>0.03</v>
      </c>
      <c r="H14843" s="0" t="n">
        <v>0</v>
      </c>
      <c r="I14843" s="0" t="n">
        <v>0</v>
      </c>
      <c r="J14843" s="0" t="n">
        <v>0.03</v>
      </c>
      <c r="L14843" s="0" t="n">
        <v>8.8</v>
      </c>
      <c r="M14843" s="0" t="s">
        <v>36</v>
      </c>
      <c r="N14843" s="0" t="s">
        <v>35</v>
      </c>
      <c r="P14843" s="0" t="n">
        <f aca="false">IF(AND(OR(Dashboard!$B$5="All",D14843=Dashboard!$B$5),OR(Dashboard!$D$5="All",N14843=Dashboard!$D$5),OR(AND(C14843&lt;&gt;"",C14843&gt;=Dashboard!$F$5,C14843&lt;=Dashboard!$H$5),AND(C14843="",Dashboard!$F$5&lt;=1980,Dashboard!$H$5&gt;=2016))),1,0)</f>
        <v>1</v>
      </c>
      <c r="Q14843" s="0" t="n">
        <f aca="false">J14843*P14843+ROW()*0.00000001</f>
        <v>0.03014843</v>
      </c>
    </row>
    <row r="14844" customFormat="false" ht="15" hidden="false" customHeight="false" outlineLevel="0" collapsed="false">
      <c r="A14844" s="0" t="s">
        <v>10772</v>
      </c>
      <c r="B14844" s="0" t="s">
        <v>76</v>
      </c>
      <c r="C14844" s="0" t="n">
        <v>2006</v>
      </c>
      <c r="D14844" s="0" t="s">
        <v>114</v>
      </c>
      <c r="E14844" s="0" t="s">
        <v>220</v>
      </c>
      <c r="F14844" s="0" t="n">
        <v>0</v>
      </c>
      <c r="G14844" s="0" t="n">
        <v>0</v>
      </c>
      <c r="H14844" s="0" t="n">
        <v>0.03</v>
      </c>
      <c r="I14844" s="0" t="n">
        <v>0</v>
      </c>
      <c r="J14844" s="0" t="n">
        <v>0.03</v>
      </c>
      <c r="N14844" s="0" t="s">
        <v>74</v>
      </c>
      <c r="P14844" s="0" t="n">
        <f aca="false">IF(AND(OR(Dashboard!$B$5="All",D14844=Dashboard!$B$5),OR(Dashboard!$D$5="All",N14844=Dashboard!$D$5),OR(AND(C14844&lt;&gt;"",C14844&gt;=Dashboard!$F$5,C14844&lt;=Dashboard!$H$5),AND(C14844="",Dashboard!$F$5&lt;=1980,Dashboard!$H$5&gt;=2016))),1,0)</f>
        <v>1</v>
      </c>
      <c r="Q14844" s="0" t="n">
        <f aca="false">J14844*P14844+ROW()*0.00000001</f>
        <v>0.03014844</v>
      </c>
    </row>
    <row r="14845" customFormat="false" ht="15" hidden="false" customHeight="false" outlineLevel="0" collapsed="false">
      <c r="A14845" s="0" t="s">
        <v>7502</v>
      </c>
      <c r="B14845" s="0" t="s">
        <v>152</v>
      </c>
      <c r="C14845" s="0" t="n">
        <v>2008</v>
      </c>
      <c r="D14845" s="0" t="s">
        <v>52</v>
      </c>
      <c r="E14845" s="0" t="s">
        <v>124</v>
      </c>
      <c r="F14845" s="0" t="n">
        <v>0</v>
      </c>
      <c r="G14845" s="0" t="n">
        <v>0.02</v>
      </c>
      <c r="H14845" s="0" t="n">
        <v>0</v>
      </c>
      <c r="I14845" s="0" t="n">
        <v>0</v>
      </c>
      <c r="J14845" s="0" t="n">
        <v>0.03</v>
      </c>
      <c r="N14845" s="0" t="s">
        <v>152</v>
      </c>
      <c r="P14845" s="0" t="n">
        <f aca="false">IF(AND(OR(Dashboard!$B$5="All",D14845=Dashboard!$B$5),OR(Dashboard!$D$5="All",N14845=Dashboard!$D$5),OR(AND(C14845&lt;&gt;"",C14845&gt;=Dashboard!$F$5,C14845&lt;=Dashboard!$H$5),AND(C14845="",Dashboard!$F$5&lt;=1980,Dashboard!$H$5&gt;=2016))),1,0)</f>
        <v>1</v>
      </c>
      <c r="Q14845" s="0" t="n">
        <f aca="false">J14845*P14845+ROW()*0.00000001</f>
        <v>0.03014845</v>
      </c>
    </row>
    <row r="14846" customFormat="false" ht="15" hidden="false" customHeight="false" outlineLevel="0" collapsed="false">
      <c r="A14846" s="0" t="s">
        <v>10773</v>
      </c>
      <c r="B14846" s="0" t="s">
        <v>97</v>
      </c>
      <c r="C14846" s="0" t="n">
        <v>2013</v>
      </c>
      <c r="D14846" s="0" t="s">
        <v>102</v>
      </c>
      <c r="E14846" s="0" t="s">
        <v>4395</v>
      </c>
      <c r="F14846" s="0" t="n">
        <v>0</v>
      </c>
      <c r="G14846" s="0" t="n">
        <v>0</v>
      </c>
      <c r="H14846" s="0" t="n">
        <v>0.03</v>
      </c>
      <c r="I14846" s="0" t="n">
        <v>0</v>
      </c>
      <c r="J14846" s="0" t="n">
        <v>0.03</v>
      </c>
      <c r="N14846" s="0" t="s">
        <v>35</v>
      </c>
      <c r="P14846" s="0" t="n">
        <f aca="false">IF(AND(OR(Dashboard!$B$5="All",D14846=Dashboard!$B$5),OR(Dashboard!$D$5="All",N14846=Dashboard!$D$5),OR(AND(C14846&lt;&gt;"",C14846&gt;=Dashboard!$F$5,C14846&lt;=Dashboard!$H$5),AND(C14846="",Dashboard!$F$5&lt;=1980,Dashboard!$H$5&gt;=2016))),1,0)</f>
        <v>1</v>
      </c>
      <c r="Q14846" s="0" t="n">
        <f aca="false">J14846*P14846+ROW()*0.00000001</f>
        <v>0.03014846</v>
      </c>
    </row>
    <row r="14847" customFormat="false" ht="15" hidden="false" customHeight="false" outlineLevel="0" collapsed="false">
      <c r="A14847" s="0" t="s">
        <v>5897</v>
      </c>
      <c r="B14847" s="0" t="s">
        <v>186</v>
      </c>
      <c r="C14847" s="0" t="n">
        <v>2003</v>
      </c>
      <c r="D14847" s="0" t="s">
        <v>71</v>
      </c>
      <c r="E14847" s="0" t="s">
        <v>293</v>
      </c>
      <c r="F14847" s="0" t="n">
        <v>0.02</v>
      </c>
      <c r="G14847" s="0" t="n">
        <v>0.01</v>
      </c>
      <c r="H14847" s="0" t="n">
        <v>0</v>
      </c>
      <c r="I14847" s="0" t="n">
        <v>0</v>
      </c>
      <c r="J14847" s="0" t="n">
        <v>0.03</v>
      </c>
      <c r="K14847" s="0" t="n">
        <v>75</v>
      </c>
      <c r="L14847" s="0" t="n">
        <v>9</v>
      </c>
      <c r="M14847" s="0" t="s">
        <v>103</v>
      </c>
      <c r="N14847" s="0" t="s">
        <v>35</v>
      </c>
      <c r="O14847" s="0" t="s">
        <v>37</v>
      </c>
      <c r="P14847" s="0" t="n">
        <f aca="false">IF(AND(OR(Dashboard!$B$5="All",D14847=Dashboard!$B$5),OR(Dashboard!$D$5="All",N14847=Dashboard!$D$5),OR(AND(C14847&lt;&gt;"",C14847&gt;=Dashboard!$F$5,C14847&lt;=Dashboard!$H$5),AND(C14847="",Dashboard!$F$5&lt;=1980,Dashboard!$H$5&gt;=2016))),1,0)</f>
        <v>1</v>
      </c>
      <c r="Q14847" s="0" t="n">
        <f aca="false">J14847*P14847+ROW()*0.00000001</f>
        <v>0.03014847</v>
      </c>
    </row>
    <row r="14848" customFormat="false" ht="15" hidden="false" customHeight="false" outlineLevel="0" collapsed="false">
      <c r="A14848" s="0" t="s">
        <v>10774</v>
      </c>
      <c r="B14848" s="0" t="s">
        <v>164</v>
      </c>
      <c r="C14848" s="0" t="n">
        <v>2012</v>
      </c>
      <c r="D14848" s="0" t="s">
        <v>71</v>
      </c>
      <c r="E14848" s="0" t="s">
        <v>6975</v>
      </c>
      <c r="F14848" s="0" t="n">
        <v>0</v>
      </c>
      <c r="G14848" s="0" t="n">
        <v>0</v>
      </c>
      <c r="H14848" s="0" t="n">
        <v>0.03</v>
      </c>
      <c r="I14848" s="0" t="n">
        <v>0</v>
      </c>
      <c r="J14848" s="0" t="n">
        <v>0.03</v>
      </c>
      <c r="N14848" s="0" t="s">
        <v>74</v>
      </c>
      <c r="P14848" s="0" t="n">
        <f aca="false">IF(AND(OR(Dashboard!$B$5="All",D14848=Dashboard!$B$5),OR(Dashboard!$D$5="All",N14848=Dashboard!$D$5),OR(AND(C14848&lt;&gt;"",C14848&gt;=Dashboard!$F$5,C14848&lt;=Dashboard!$H$5),AND(C14848="",Dashboard!$F$5&lt;=1980,Dashboard!$H$5&gt;=2016))),1,0)</f>
        <v>1</v>
      </c>
      <c r="Q14848" s="0" t="n">
        <f aca="false">J14848*P14848+ROW()*0.00000001</f>
        <v>0.03014848</v>
      </c>
    </row>
    <row r="14849" customFormat="false" ht="15" hidden="false" customHeight="false" outlineLevel="0" collapsed="false">
      <c r="A14849" s="0" t="s">
        <v>9969</v>
      </c>
      <c r="B14849" s="0" t="s">
        <v>64</v>
      </c>
      <c r="C14849" s="0" t="n">
        <v>2008</v>
      </c>
      <c r="D14849" s="0" t="s">
        <v>114</v>
      </c>
      <c r="E14849" s="0" t="s">
        <v>9433</v>
      </c>
      <c r="F14849" s="0" t="n">
        <v>0</v>
      </c>
      <c r="G14849" s="0" t="n">
        <v>0</v>
      </c>
      <c r="H14849" s="0" t="n">
        <v>0.03</v>
      </c>
      <c r="I14849" s="0" t="n">
        <v>0</v>
      </c>
      <c r="J14849" s="0" t="n">
        <v>0.03</v>
      </c>
      <c r="N14849" s="0" t="s">
        <v>66</v>
      </c>
      <c r="P14849" s="0" t="n">
        <f aca="false">IF(AND(OR(Dashboard!$B$5="All",D14849=Dashboard!$B$5),OR(Dashboard!$D$5="All",N14849=Dashboard!$D$5),OR(AND(C14849&lt;&gt;"",C14849&gt;=Dashboard!$F$5,C14849&lt;=Dashboard!$H$5),AND(C14849="",Dashboard!$F$5&lt;=1980,Dashboard!$H$5&gt;=2016))),1,0)</f>
        <v>1</v>
      </c>
      <c r="Q14849" s="0" t="n">
        <f aca="false">J14849*P14849+ROW()*0.00000001</f>
        <v>0.03014849</v>
      </c>
    </row>
    <row r="14850" customFormat="false" ht="15" hidden="false" customHeight="false" outlineLevel="0" collapsed="false">
      <c r="A14850" s="0" t="s">
        <v>10775</v>
      </c>
      <c r="B14850" s="0" t="s">
        <v>76</v>
      </c>
      <c r="C14850" s="0" t="n">
        <v>2006</v>
      </c>
      <c r="D14850" s="0" t="s">
        <v>114</v>
      </c>
      <c r="E14850" s="0" t="s">
        <v>1607</v>
      </c>
      <c r="F14850" s="0" t="n">
        <v>0</v>
      </c>
      <c r="G14850" s="0" t="n">
        <v>0</v>
      </c>
      <c r="H14850" s="0" t="n">
        <v>0.03</v>
      </c>
      <c r="I14850" s="0" t="n">
        <v>0</v>
      </c>
      <c r="J14850" s="0" t="n">
        <v>0.03</v>
      </c>
      <c r="N14850" s="0" t="s">
        <v>74</v>
      </c>
      <c r="P14850" s="0" t="n">
        <f aca="false">IF(AND(OR(Dashboard!$B$5="All",D14850=Dashboard!$B$5),OR(Dashboard!$D$5="All",N14850=Dashboard!$D$5),OR(AND(C14850&lt;&gt;"",C14850&gt;=Dashboard!$F$5,C14850&lt;=Dashboard!$H$5),AND(C14850="",Dashboard!$F$5&lt;=1980,Dashboard!$H$5&gt;=2016))),1,0)</f>
        <v>1</v>
      </c>
      <c r="Q14850" s="0" t="n">
        <f aca="false">J14850*P14850+ROW()*0.00000001</f>
        <v>0.0301485</v>
      </c>
    </row>
    <row r="14851" customFormat="false" ht="15" hidden="false" customHeight="false" outlineLevel="0" collapsed="false">
      <c r="A14851" s="0" t="s">
        <v>10776</v>
      </c>
      <c r="B14851" s="0" t="s">
        <v>85</v>
      </c>
      <c r="C14851" s="0" t="n">
        <v>2003</v>
      </c>
      <c r="D14851" s="0" t="s">
        <v>71</v>
      </c>
      <c r="E14851" s="0" t="s">
        <v>154</v>
      </c>
      <c r="F14851" s="0" t="n">
        <v>0.02</v>
      </c>
      <c r="G14851" s="0" t="n">
        <v>0.01</v>
      </c>
      <c r="H14851" s="0" t="n">
        <v>0</v>
      </c>
      <c r="I14851" s="0" t="n">
        <v>0</v>
      </c>
      <c r="J14851" s="0" t="n">
        <v>0.03</v>
      </c>
      <c r="K14851" s="0" t="n">
        <v>74</v>
      </c>
      <c r="L14851" s="0" t="n">
        <v>9.3</v>
      </c>
      <c r="M14851" s="0" t="s">
        <v>36</v>
      </c>
      <c r="N14851" s="0" t="s">
        <v>35</v>
      </c>
      <c r="O14851" s="0" t="s">
        <v>37</v>
      </c>
      <c r="P14851" s="0" t="n">
        <f aca="false">IF(AND(OR(Dashboard!$B$5="All",D14851=Dashboard!$B$5),OR(Dashboard!$D$5="All",N14851=Dashboard!$D$5),OR(AND(C14851&lt;&gt;"",C14851&gt;=Dashboard!$F$5,C14851&lt;=Dashboard!$H$5),AND(C14851="",Dashboard!$F$5&lt;=1980,Dashboard!$H$5&gt;=2016))),1,0)</f>
        <v>1</v>
      </c>
      <c r="Q14851" s="0" t="n">
        <f aca="false">J14851*P14851+ROW()*0.00000001</f>
        <v>0.03014851</v>
      </c>
    </row>
    <row r="14852" customFormat="false" ht="15" hidden="false" customHeight="false" outlineLevel="0" collapsed="false">
      <c r="A14852" s="0" t="s">
        <v>9895</v>
      </c>
      <c r="B14852" s="0" t="s">
        <v>70</v>
      </c>
      <c r="C14852" s="0" t="n">
        <v>2016</v>
      </c>
      <c r="D14852" s="0" t="s">
        <v>34</v>
      </c>
      <c r="E14852" s="0" t="s">
        <v>8629</v>
      </c>
      <c r="F14852" s="0" t="n">
        <v>0</v>
      </c>
      <c r="G14852" s="0" t="n">
        <v>0.02</v>
      </c>
      <c r="H14852" s="0" t="n">
        <v>0</v>
      </c>
      <c r="I14852" s="0" t="n">
        <v>0</v>
      </c>
      <c r="J14852" s="0" t="n">
        <v>0.03</v>
      </c>
      <c r="N14852" s="0" t="s">
        <v>74</v>
      </c>
      <c r="P14852" s="0" t="n">
        <f aca="false">IF(AND(OR(Dashboard!$B$5="All",D14852=Dashboard!$B$5),OR(Dashboard!$D$5="All",N14852=Dashboard!$D$5),OR(AND(C14852&lt;&gt;"",C14852&gt;=Dashboard!$F$5,C14852&lt;=Dashboard!$H$5),AND(C14852="",Dashboard!$F$5&lt;=1980,Dashboard!$H$5&gt;=2016))),1,0)</f>
        <v>1</v>
      </c>
      <c r="Q14852" s="0" t="n">
        <f aca="false">J14852*P14852+ROW()*0.00000001</f>
        <v>0.03014852</v>
      </c>
    </row>
    <row r="14853" customFormat="false" ht="15" hidden="false" customHeight="false" outlineLevel="0" collapsed="false">
      <c r="A14853" s="0" t="s">
        <v>10777</v>
      </c>
      <c r="B14853" s="0" t="s">
        <v>152</v>
      </c>
      <c r="C14853" s="0" t="n">
        <v>2008</v>
      </c>
      <c r="D14853" s="0" t="s">
        <v>71</v>
      </c>
      <c r="E14853" s="0" t="s">
        <v>124</v>
      </c>
      <c r="F14853" s="0" t="n">
        <v>0</v>
      </c>
      <c r="G14853" s="0" t="n">
        <v>0.02</v>
      </c>
      <c r="H14853" s="0" t="n">
        <v>0</v>
      </c>
      <c r="I14853" s="0" t="n">
        <v>0</v>
      </c>
      <c r="J14853" s="0" t="n">
        <v>0.03</v>
      </c>
      <c r="N14853" s="0" t="s">
        <v>152</v>
      </c>
      <c r="P14853" s="0" t="n">
        <f aca="false">IF(AND(OR(Dashboard!$B$5="All",D14853=Dashboard!$B$5),OR(Dashboard!$D$5="All",N14853=Dashboard!$D$5),OR(AND(C14853&lt;&gt;"",C14853&gt;=Dashboard!$F$5,C14853&lt;=Dashboard!$H$5),AND(C14853="",Dashboard!$F$5&lt;=1980,Dashboard!$H$5&gt;=2016))),1,0)</f>
        <v>1</v>
      </c>
      <c r="Q14853" s="0" t="n">
        <f aca="false">J14853*P14853+ROW()*0.00000001</f>
        <v>0.03014853</v>
      </c>
    </row>
    <row r="14854" customFormat="false" ht="15" hidden="false" customHeight="false" outlineLevel="0" collapsed="false">
      <c r="A14854" s="0" t="s">
        <v>10778</v>
      </c>
      <c r="B14854" s="0" t="s">
        <v>50</v>
      </c>
      <c r="C14854" s="0" t="n">
        <v>2006</v>
      </c>
      <c r="D14854" s="0" t="s">
        <v>71</v>
      </c>
      <c r="E14854" s="0" t="s">
        <v>220</v>
      </c>
      <c r="F14854" s="0" t="n">
        <v>0.02</v>
      </c>
      <c r="G14854" s="0" t="n">
        <v>0</v>
      </c>
      <c r="H14854" s="0" t="n">
        <v>0</v>
      </c>
      <c r="I14854" s="0" t="n">
        <v>0</v>
      </c>
      <c r="J14854" s="0" t="n">
        <v>0.03</v>
      </c>
      <c r="K14854" s="0" t="n">
        <v>66</v>
      </c>
      <c r="M14854" s="0" t="s">
        <v>36</v>
      </c>
      <c r="N14854" s="0" t="s">
        <v>35</v>
      </c>
      <c r="O14854" s="0" t="s">
        <v>67</v>
      </c>
      <c r="P14854" s="0" t="n">
        <f aca="false">IF(AND(OR(Dashboard!$B$5="All",D14854=Dashboard!$B$5),OR(Dashboard!$D$5="All",N14854=Dashboard!$D$5),OR(AND(C14854&lt;&gt;"",C14854&gt;=Dashboard!$F$5,C14854&lt;=Dashboard!$H$5),AND(C14854="",Dashboard!$F$5&lt;=1980,Dashboard!$H$5&gt;=2016))),1,0)</f>
        <v>1</v>
      </c>
      <c r="Q14854" s="0" t="n">
        <f aca="false">J14854*P14854+ROW()*0.00000001</f>
        <v>0.03014854</v>
      </c>
    </row>
    <row r="14855" customFormat="false" ht="15" hidden="false" customHeight="false" outlineLevel="0" collapsed="false">
      <c r="A14855" s="0" t="s">
        <v>10779</v>
      </c>
      <c r="B14855" s="0" t="s">
        <v>50</v>
      </c>
      <c r="C14855" s="0" t="n">
        <v>2009</v>
      </c>
      <c r="D14855" s="0" t="s">
        <v>71</v>
      </c>
      <c r="E14855" s="0" t="s">
        <v>1604</v>
      </c>
      <c r="F14855" s="0" t="n">
        <v>0</v>
      </c>
      <c r="G14855" s="0" t="n">
        <v>0</v>
      </c>
      <c r="H14855" s="0" t="n">
        <v>0.03</v>
      </c>
      <c r="I14855" s="0" t="n">
        <v>0</v>
      </c>
      <c r="J14855" s="0" t="n">
        <v>0.03</v>
      </c>
      <c r="N14855" s="0" t="s">
        <v>35</v>
      </c>
      <c r="P14855" s="0" t="n">
        <f aca="false">IF(AND(OR(Dashboard!$B$5="All",D14855=Dashboard!$B$5),OR(Dashboard!$D$5="All",N14855=Dashboard!$D$5),OR(AND(C14855&lt;&gt;"",C14855&gt;=Dashboard!$F$5,C14855&lt;=Dashboard!$H$5),AND(C14855="",Dashboard!$F$5&lt;=1980,Dashboard!$H$5&gt;=2016))),1,0)</f>
        <v>1</v>
      </c>
      <c r="Q14855" s="0" t="n">
        <f aca="false">J14855*P14855+ROW()*0.00000001</f>
        <v>0.03014855</v>
      </c>
    </row>
    <row r="14856" customFormat="false" ht="15" hidden="false" customHeight="false" outlineLevel="0" collapsed="false">
      <c r="A14856" s="0" t="s">
        <v>1318</v>
      </c>
      <c r="B14856" s="0" t="s">
        <v>152</v>
      </c>
      <c r="C14856" s="0" t="n">
        <v>2003</v>
      </c>
      <c r="D14856" s="0" t="s">
        <v>56</v>
      </c>
      <c r="E14856" s="0" t="s">
        <v>72</v>
      </c>
      <c r="F14856" s="0" t="n">
        <v>0</v>
      </c>
      <c r="G14856" s="0" t="n">
        <v>0.02</v>
      </c>
      <c r="H14856" s="0" t="n">
        <v>0</v>
      </c>
      <c r="I14856" s="0" t="n">
        <v>0</v>
      </c>
      <c r="J14856" s="0" t="n">
        <v>0.03</v>
      </c>
      <c r="K14856" s="0" t="n">
        <v>86</v>
      </c>
      <c r="L14856" s="0" t="n">
        <v>9</v>
      </c>
      <c r="M14856" s="0" t="s">
        <v>73</v>
      </c>
      <c r="N14856" s="0" t="s">
        <v>152</v>
      </c>
      <c r="O14856" s="0" t="s">
        <v>42</v>
      </c>
      <c r="P14856" s="0" t="n">
        <f aca="false">IF(AND(OR(Dashboard!$B$5="All",D14856=Dashboard!$B$5),OR(Dashboard!$D$5="All",N14856=Dashboard!$D$5),OR(AND(C14856&lt;&gt;"",C14856&gt;=Dashboard!$F$5,C14856&lt;=Dashboard!$H$5),AND(C14856="",Dashboard!$F$5&lt;=1980,Dashboard!$H$5&gt;=2016))),1,0)</f>
        <v>1</v>
      </c>
      <c r="Q14856" s="0" t="n">
        <f aca="false">J14856*P14856+ROW()*0.00000001</f>
        <v>0.03014856</v>
      </c>
    </row>
    <row r="14857" customFormat="false" ht="15" hidden="false" customHeight="false" outlineLevel="0" collapsed="false">
      <c r="A14857" s="0" t="s">
        <v>10780</v>
      </c>
      <c r="B14857" s="0" t="s">
        <v>152</v>
      </c>
      <c r="C14857" s="0" t="n">
        <v>2011</v>
      </c>
      <c r="D14857" s="0" t="s">
        <v>46</v>
      </c>
      <c r="E14857" s="0" t="s">
        <v>6672</v>
      </c>
      <c r="F14857" s="0" t="n">
        <v>0</v>
      </c>
      <c r="G14857" s="0" t="n">
        <v>0.02</v>
      </c>
      <c r="H14857" s="0" t="n">
        <v>0</v>
      </c>
      <c r="I14857" s="0" t="n">
        <v>0.01</v>
      </c>
      <c r="J14857" s="0" t="n">
        <v>0.03</v>
      </c>
      <c r="K14857" s="0" t="n">
        <v>74</v>
      </c>
      <c r="L14857" s="0" t="n">
        <v>7.6</v>
      </c>
      <c r="M14857" s="0" t="s">
        <v>103</v>
      </c>
      <c r="N14857" s="0" t="s">
        <v>152</v>
      </c>
      <c r="O14857" s="0" t="s">
        <v>37</v>
      </c>
      <c r="P14857" s="0" t="n">
        <f aca="false">IF(AND(OR(Dashboard!$B$5="All",D14857=Dashboard!$B$5),OR(Dashboard!$D$5="All",N14857=Dashboard!$D$5),OR(AND(C14857&lt;&gt;"",C14857&gt;=Dashboard!$F$5,C14857&lt;=Dashboard!$H$5),AND(C14857="",Dashboard!$F$5&lt;=1980,Dashboard!$H$5&gt;=2016))),1,0)</f>
        <v>1</v>
      </c>
      <c r="Q14857" s="0" t="n">
        <f aca="false">J14857*P14857+ROW()*0.00000001</f>
        <v>0.03014857</v>
      </c>
    </row>
    <row r="14858" customFormat="false" ht="15" hidden="false" customHeight="false" outlineLevel="0" collapsed="false">
      <c r="A14858" s="0" t="s">
        <v>5806</v>
      </c>
      <c r="B14858" s="0" t="s">
        <v>152</v>
      </c>
      <c r="C14858" s="0" t="n">
        <v>2010</v>
      </c>
      <c r="D14858" s="0" t="s">
        <v>52</v>
      </c>
      <c r="E14858" s="0" t="s">
        <v>328</v>
      </c>
      <c r="F14858" s="0" t="n">
        <v>0</v>
      </c>
      <c r="G14858" s="0" t="n">
        <v>0.02</v>
      </c>
      <c r="H14858" s="0" t="n">
        <v>0</v>
      </c>
      <c r="I14858" s="0" t="n">
        <v>0</v>
      </c>
      <c r="J14858" s="0" t="n">
        <v>0.03</v>
      </c>
      <c r="N14858" s="0" t="s">
        <v>152</v>
      </c>
      <c r="P14858" s="0" t="n">
        <f aca="false">IF(AND(OR(Dashboard!$B$5="All",D14858=Dashboard!$B$5),OR(Dashboard!$D$5="All",N14858=Dashboard!$D$5),OR(AND(C14858&lt;&gt;"",C14858&gt;=Dashboard!$F$5,C14858&lt;=Dashboard!$H$5),AND(C14858="",Dashboard!$F$5&lt;=1980,Dashboard!$H$5&gt;=2016))),1,0)</f>
        <v>1</v>
      </c>
      <c r="Q14858" s="0" t="n">
        <f aca="false">J14858*P14858+ROW()*0.00000001</f>
        <v>0.03014858</v>
      </c>
    </row>
    <row r="14859" customFormat="false" ht="15" hidden="false" customHeight="false" outlineLevel="0" collapsed="false">
      <c r="A14859" s="0" t="s">
        <v>1428</v>
      </c>
      <c r="B14859" s="0" t="s">
        <v>85</v>
      </c>
      <c r="C14859" s="0" t="n">
        <v>2004</v>
      </c>
      <c r="D14859" s="0" t="s">
        <v>46</v>
      </c>
      <c r="E14859" s="0" t="s">
        <v>3958</v>
      </c>
      <c r="F14859" s="0" t="n">
        <v>0.02</v>
      </c>
      <c r="G14859" s="0" t="n">
        <v>0.01</v>
      </c>
      <c r="H14859" s="0" t="n">
        <v>0</v>
      </c>
      <c r="I14859" s="0" t="n">
        <v>0</v>
      </c>
      <c r="J14859" s="0" t="n">
        <v>0.03</v>
      </c>
      <c r="K14859" s="0" t="n">
        <v>76</v>
      </c>
      <c r="L14859" s="0" t="n">
        <v>6.5</v>
      </c>
      <c r="M14859" s="0" t="s">
        <v>103</v>
      </c>
      <c r="N14859" s="0" t="s">
        <v>35</v>
      </c>
      <c r="O14859" s="0" t="s">
        <v>37</v>
      </c>
      <c r="P14859" s="0" t="n">
        <f aca="false">IF(AND(OR(Dashboard!$B$5="All",D14859=Dashboard!$B$5),OR(Dashboard!$D$5="All",N14859=Dashboard!$D$5),OR(AND(C14859&lt;&gt;"",C14859&gt;=Dashboard!$F$5,C14859&lt;=Dashboard!$H$5),AND(C14859="",Dashboard!$F$5&lt;=1980,Dashboard!$H$5&gt;=2016))),1,0)</f>
        <v>1</v>
      </c>
      <c r="Q14859" s="0" t="n">
        <f aca="false">J14859*P14859+ROW()*0.00000001</f>
        <v>0.03014859</v>
      </c>
    </row>
    <row r="14860" customFormat="false" ht="15" hidden="false" customHeight="false" outlineLevel="0" collapsed="false">
      <c r="A14860" s="0" t="s">
        <v>10781</v>
      </c>
      <c r="B14860" s="0" t="s">
        <v>117</v>
      </c>
      <c r="C14860" s="0" t="n">
        <v>1996</v>
      </c>
      <c r="D14860" s="0" t="s">
        <v>16</v>
      </c>
      <c r="E14860" s="0" t="s">
        <v>1530</v>
      </c>
      <c r="F14860" s="0" t="n">
        <v>0.01</v>
      </c>
      <c r="G14860" s="0" t="n">
        <v>0.01</v>
      </c>
      <c r="H14860" s="0" t="n">
        <v>0</v>
      </c>
      <c r="I14860" s="0" t="n">
        <v>0</v>
      </c>
      <c r="J14860" s="0" t="n">
        <v>0.03</v>
      </c>
      <c r="N14860" s="0" t="s">
        <v>74</v>
      </c>
      <c r="P14860" s="0" t="n">
        <f aca="false">IF(AND(OR(Dashboard!$B$5="All",D14860=Dashboard!$B$5),OR(Dashboard!$D$5="All",N14860=Dashboard!$D$5),OR(AND(C14860&lt;&gt;"",C14860&gt;=Dashboard!$F$5,C14860&lt;=Dashboard!$H$5),AND(C14860="",Dashboard!$F$5&lt;=1980,Dashboard!$H$5&gt;=2016))),1,0)</f>
        <v>1</v>
      </c>
      <c r="Q14860" s="0" t="n">
        <f aca="false">J14860*P14860+ROW()*0.00000001</f>
        <v>0.0301486</v>
      </c>
    </row>
    <row r="14861" customFormat="false" ht="15" hidden="false" customHeight="false" outlineLevel="0" collapsed="false">
      <c r="A14861" s="0" t="s">
        <v>10782</v>
      </c>
      <c r="B14861" s="0" t="s">
        <v>76</v>
      </c>
      <c r="C14861" s="0" t="n">
        <v>2004</v>
      </c>
      <c r="D14861" s="0" t="s">
        <v>71</v>
      </c>
      <c r="E14861" s="0" t="s">
        <v>211</v>
      </c>
      <c r="F14861" s="0" t="n">
        <v>0.01</v>
      </c>
      <c r="G14861" s="0" t="n">
        <v>0.01</v>
      </c>
      <c r="H14861" s="0" t="n">
        <v>0</v>
      </c>
      <c r="I14861" s="0" t="n">
        <v>0</v>
      </c>
      <c r="J14861" s="0" t="n">
        <v>0.03</v>
      </c>
      <c r="K14861" s="0" t="n">
        <v>55</v>
      </c>
      <c r="M14861" s="0" t="s">
        <v>103</v>
      </c>
      <c r="N14861" s="0" t="s">
        <v>74</v>
      </c>
      <c r="O14861" s="0" t="s">
        <v>53</v>
      </c>
      <c r="P14861" s="0" t="n">
        <f aca="false">IF(AND(OR(Dashboard!$B$5="All",D14861=Dashboard!$B$5),OR(Dashboard!$D$5="All",N14861=Dashboard!$D$5),OR(AND(C14861&lt;&gt;"",C14861&gt;=Dashboard!$F$5,C14861&lt;=Dashboard!$H$5),AND(C14861="",Dashboard!$F$5&lt;=1980,Dashboard!$H$5&gt;=2016))),1,0)</f>
        <v>1</v>
      </c>
      <c r="Q14861" s="0" t="n">
        <f aca="false">J14861*P14861+ROW()*0.00000001</f>
        <v>0.03014861</v>
      </c>
    </row>
    <row r="14862" customFormat="false" ht="15" hidden="false" customHeight="false" outlineLevel="0" collapsed="false">
      <c r="A14862" s="0" t="s">
        <v>10783</v>
      </c>
      <c r="B14862" s="0" t="s">
        <v>50</v>
      </c>
      <c r="C14862" s="0" t="n">
        <v>2011</v>
      </c>
      <c r="D14862" s="0" t="s">
        <v>114</v>
      </c>
      <c r="E14862" s="0" t="s">
        <v>1627</v>
      </c>
      <c r="F14862" s="0" t="n">
        <v>0</v>
      </c>
      <c r="G14862" s="0" t="n">
        <v>0.02</v>
      </c>
      <c r="H14862" s="0" t="n">
        <v>0</v>
      </c>
      <c r="I14862" s="0" t="n">
        <v>0</v>
      </c>
      <c r="J14862" s="0" t="n">
        <v>0.03</v>
      </c>
      <c r="M14862" s="0" t="s">
        <v>125</v>
      </c>
      <c r="N14862" s="0" t="s">
        <v>35</v>
      </c>
      <c r="P14862" s="0" t="n">
        <f aca="false">IF(AND(OR(Dashboard!$B$5="All",D14862=Dashboard!$B$5),OR(Dashboard!$D$5="All",N14862=Dashboard!$D$5),OR(AND(C14862&lt;&gt;"",C14862&gt;=Dashboard!$F$5,C14862&lt;=Dashboard!$H$5),AND(C14862="",Dashboard!$F$5&lt;=1980,Dashboard!$H$5&gt;=2016))),1,0)</f>
        <v>1</v>
      </c>
      <c r="Q14862" s="0" t="n">
        <f aca="false">J14862*P14862+ROW()*0.00000001</f>
        <v>0.03014862</v>
      </c>
    </row>
    <row r="14863" customFormat="false" ht="15" hidden="false" customHeight="false" outlineLevel="0" collapsed="false">
      <c r="A14863" s="0" t="s">
        <v>10784</v>
      </c>
      <c r="B14863" s="0" t="s">
        <v>50</v>
      </c>
      <c r="C14863" s="0" t="n">
        <v>2007</v>
      </c>
      <c r="D14863" s="0" t="s">
        <v>71</v>
      </c>
      <c r="E14863" s="0" t="s">
        <v>211</v>
      </c>
      <c r="F14863" s="0" t="n">
        <v>0</v>
      </c>
      <c r="G14863" s="0" t="n">
        <v>0</v>
      </c>
      <c r="H14863" s="0" t="n">
        <v>0.03</v>
      </c>
      <c r="I14863" s="0" t="n">
        <v>0</v>
      </c>
      <c r="J14863" s="0" t="n">
        <v>0.03</v>
      </c>
      <c r="N14863" s="0" t="s">
        <v>35</v>
      </c>
      <c r="P14863" s="0" t="n">
        <f aca="false">IF(AND(OR(Dashboard!$B$5="All",D14863=Dashboard!$B$5),OR(Dashboard!$D$5="All",N14863=Dashboard!$D$5),OR(AND(C14863&lt;&gt;"",C14863&gt;=Dashboard!$F$5,C14863&lt;=Dashboard!$H$5),AND(C14863="",Dashboard!$F$5&lt;=1980,Dashboard!$H$5&gt;=2016))),1,0)</f>
        <v>1</v>
      </c>
      <c r="Q14863" s="0" t="n">
        <f aca="false">J14863*P14863+ROW()*0.00000001</f>
        <v>0.03014863</v>
      </c>
    </row>
    <row r="14864" customFormat="false" ht="15" hidden="false" customHeight="false" outlineLevel="0" collapsed="false">
      <c r="A14864" s="0" t="s">
        <v>10785</v>
      </c>
      <c r="B14864" s="0" t="s">
        <v>117</v>
      </c>
      <c r="C14864" s="0" t="n">
        <v>1995</v>
      </c>
      <c r="D14864" s="0" t="s">
        <v>16</v>
      </c>
      <c r="E14864" s="0" t="s">
        <v>89</v>
      </c>
      <c r="F14864" s="0" t="n">
        <v>0</v>
      </c>
      <c r="G14864" s="0" t="n">
        <v>0</v>
      </c>
      <c r="H14864" s="0" t="n">
        <v>0.02</v>
      </c>
      <c r="I14864" s="0" t="n">
        <v>0</v>
      </c>
      <c r="J14864" s="0" t="n">
        <v>0.03</v>
      </c>
      <c r="N14864" s="0" t="s">
        <v>74</v>
      </c>
      <c r="P14864" s="0" t="n">
        <f aca="false">IF(AND(OR(Dashboard!$B$5="All",D14864=Dashboard!$B$5),OR(Dashboard!$D$5="All",N14864=Dashboard!$D$5),OR(AND(C14864&lt;&gt;"",C14864&gt;=Dashboard!$F$5,C14864&lt;=Dashboard!$H$5),AND(C14864="",Dashboard!$F$5&lt;=1980,Dashboard!$H$5&gt;=2016))),1,0)</f>
        <v>1</v>
      </c>
      <c r="Q14864" s="0" t="n">
        <f aca="false">J14864*P14864+ROW()*0.00000001</f>
        <v>0.03014864</v>
      </c>
    </row>
    <row r="14865" customFormat="false" ht="15" hidden="false" customHeight="false" outlineLevel="0" collapsed="false">
      <c r="A14865" s="0" t="s">
        <v>10786</v>
      </c>
      <c r="B14865" s="0" t="s">
        <v>117</v>
      </c>
      <c r="C14865" s="0" t="n">
        <v>1997</v>
      </c>
      <c r="D14865" s="0" t="s">
        <v>71</v>
      </c>
      <c r="E14865" s="0" t="s">
        <v>220</v>
      </c>
      <c r="F14865" s="0" t="n">
        <v>0.01</v>
      </c>
      <c r="G14865" s="0" t="n">
        <v>0.01</v>
      </c>
      <c r="H14865" s="0" t="n">
        <v>0</v>
      </c>
      <c r="I14865" s="0" t="n">
        <v>0</v>
      </c>
      <c r="J14865" s="0" t="n">
        <v>0.03</v>
      </c>
      <c r="N14865" s="0" t="s">
        <v>74</v>
      </c>
      <c r="P14865" s="0" t="n">
        <f aca="false">IF(AND(OR(Dashboard!$B$5="All",D14865=Dashboard!$B$5),OR(Dashboard!$D$5="All",N14865=Dashboard!$D$5),OR(AND(C14865&lt;&gt;"",C14865&gt;=Dashboard!$F$5,C14865&lt;=Dashboard!$H$5),AND(C14865="",Dashboard!$F$5&lt;=1980,Dashboard!$H$5&gt;=2016))),1,0)</f>
        <v>1</v>
      </c>
      <c r="Q14865" s="0" t="n">
        <f aca="false">J14865*P14865+ROW()*0.00000001</f>
        <v>0.03014865</v>
      </c>
    </row>
    <row r="14866" customFormat="false" ht="15" hidden="false" customHeight="false" outlineLevel="0" collapsed="false">
      <c r="A14866" s="0" t="s">
        <v>3083</v>
      </c>
      <c r="B14866" s="0" t="s">
        <v>144</v>
      </c>
      <c r="C14866" s="0" t="n">
        <v>2006</v>
      </c>
      <c r="D14866" s="0" t="s">
        <v>34</v>
      </c>
      <c r="E14866" s="0" t="s">
        <v>142</v>
      </c>
      <c r="F14866" s="0" t="n">
        <v>0.02</v>
      </c>
      <c r="G14866" s="0" t="n">
        <v>0.01</v>
      </c>
      <c r="H14866" s="0" t="n">
        <v>0</v>
      </c>
      <c r="I14866" s="0" t="n">
        <v>0</v>
      </c>
      <c r="J14866" s="0" t="n">
        <v>0.03</v>
      </c>
      <c r="K14866" s="0" t="n">
        <v>75</v>
      </c>
      <c r="L14866" s="0" t="n">
        <v>7.7</v>
      </c>
      <c r="M14866" s="0" t="s">
        <v>125</v>
      </c>
      <c r="N14866" s="0" t="s">
        <v>66</v>
      </c>
      <c r="O14866" s="0" t="s">
        <v>37</v>
      </c>
      <c r="P14866" s="0" t="n">
        <f aca="false">IF(AND(OR(Dashboard!$B$5="All",D14866=Dashboard!$B$5),OR(Dashboard!$D$5="All",N14866=Dashboard!$D$5),OR(AND(C14866&lt;&gt;"",C14866&gt;=Dashboard!$F$5,C14866&lt;=Dashboard!$H$5),AND(C14866="",Dashboard!$F$5&lt;=1980,Dashboard!$H$5&gt;=2016))),1,0)</f>
        <v>1</v>
      </c>
      <c r="Q14866" s="0" t="n">
        <f aca="false">J14866*P14866+ROW()*0.00000001</f>
        <v>0.03014866</v>
      </c>
    </row>
    <row r="14867" customFormat="false" ht="15" hidden="false" customHeight="false" outlineLevel="0" collapsed="false">
      <c r="A14867" s="0" t="s">
        <v>9172</v>
      </c>
      <c r="B14867" s="0" t="s">
        <v>172</v>
      </c>
      <c r="C14867" s="0" t="n">
        <v>2015</v>
      </c>
      <c r="D14867" s="0" t="s">
        <v>34</v>
      </c>
      <c r="E14867" s="0" t="s">
        <v>2264</v>
      </c>
      <c r="F14867" s="0" t="n">
        <v>0.02</v>
      </c>
      <c r="G14867" s="0" t="n">
        <v>0</v>
      </c>
      <c r="H14867" s="0" t="n">
        <v>0</v>
      </c>
      <c r="I14867" s="0" t="n">
        <v>0</v>
      </c>
      <c r="J14867" s="0" t="n">
        <v>0.03</v>
      </c>
      <c r="K14867" s="0" t="n">
        <v>45</v>
      </c>
      <c r="N14867" s="0" t="s">
        <v>66</v>
      </c>
      <c r="O14867" s="0" t="s">
        <v>177</v>
      </c>
      <c r="P14867" s="0" t="n">
        <f aca="false">IF(AND(OR(Dashboard!$B$5="All",D14867=Dashboard!$B$5),OR(Dashboard!$D$5="All",N14867=Dashboard!$D$5),OR(AND(C14867&lt;&gt;"",C14867&gt;=Dashboard!$F$5,C14867&lt;=Dashboard!$H$5),AND(C14867="",Dashboard!$F$5&lt;=1980,Dashboard!$H$5&gt;=2016))),1,0)</f>
        <v>1</v>
      </c>
      <c r="Q14867" s="0" t="n">
        <f aca="false">J14867*P14867+ROW()*0.00000001</f>
        <v>0.03014867</v>
      </c>
    </row>
    <row r="14868" customFormat="false" ht="15" hidden="false" customHeight="false" outlineLevel="0" collapsed="false">
      <c r="A14868" s="0" t="s">
        <v>10787</v>
      </c>
      <c r="B14868" s="0" t="s">
        <v>851</v>
      </c>
      <c r="C14868" s="0" t="n">
        <v>2014</v>
      </c>
      <c r="D14868" s="0" t="s">
        <v>114</v>
      </c>
      <c r="E14868" s="0" t="s">
        <v>6975</v>
      </c>
      <c r="F14868" s="0" t="n">
        <v>0</v>
      </c>
      <c r="G14868" s="0" t="n">
        <v>0</v>
      </c>
      <c r="H14868" s="0" t="n">
        <v>0.03</v>
      </c>
      <c r="I14868" s="0" t="n">
        <v>0</v>
      </c>
      <c r="J14868" s="0" t="n">
        <v>0.03</v>
      </c>
      <c r="N14868" s="0" t="s">
        <v>74</v>
      </c>
      <c r="P14868" s="0" t="n">
        <f aca="false">IF(AND(OR(Dashboard!$B$5="All",D14868=Dashboard!$B$5),OR(Dashboard!$D$5="All",N14868=Dashboard!$D$5),OR(AND(C14868&lt;&gt;"",C14868&gt;=Dashboard!$F$5,C14868&lt;=Dashboard!$H$5),AND(C14868="",Dashboard!$F$5&lt;=1980,Dashboard!$H$5&gt;=2016))),1,0)</f>
        <v>1</v>
      </c>
      <c r="Q14868" s="0" t="n">
        <f aca="false">J14868*P14868+ROW()*0.00000001</f>
        <v>0.03014868</v>
      </c>
    </row>
    <row r="14869" customFormat="false" ht="15" hidden="false" customHeight="false" outlineLevel="0" collapsed="false">
      <c r="A14869" s="0" t="s">
        <v>10788</v>
      </c>
      <c r="B14869" s="0" t="s">
        <v>76</v>
      </c>
      <c r="C14869" s="0" t="n">
        <v>2001</v>
      </c>
      <c r="D14869" s="0" t="s">
        <v>58</v>
      </c>
      <c r="E14869" s="0" t="s">
        <v>220</v>
      </c>
      <c r="F14869" s="0" t="n">
        <v>0</v>
      </c>
      <c r="G14869" s="0" t="n">
        <v>0</v>
      </c>
      <c r="H14869" s="0" t="n">
        <v>0.03</v>
      </c>
      <c r="I14869" s="0" t="n">
        <v>0</v>
      </c>
      <c r="J14869" s="0" t="n">
        <v>0.03</v>
      </c>
      <c r="N14869" s="0" t="s">
        <v>74</v>
      </c>
      <c r="P14869" s="0" t="n">
        <f aca="false">IF(AND(OR(Dashboard!$B$5="All",D14869=Dashboard!$B$5),OR(Dashboard!$D$5="All",N14869=Dashboard!$D$5),OR(AND(C14869&lt;&gt;"",C14869&gt;=Dashboard!$F$5,C14869&lt;=Dashboard!$H$5),AND(C14869="",Dashboard!$F$5&lt;=1980,Dashboard!$H$5&gt;=2016))),1,0)</f>
        <v>1</v>
      </c>
      <c r="Q14869" s="0" t="n">
        <f aca="false">J14869*P14869+ROW()*0.00000001</f>
        <v>0.03014869</v>
      </c>
    </row>
    <row r="14870" customFormat="false" ht="15" hidden="false" customHeight="false" outlineLevel="0" collapsed="false">
      <c r="A14870" s="0" t="s">
        <v>10789</v>
      </c>
      <c r="B14870" s="0" t="s">
        <v>76</v>
      </c>
      <c r="C14870" s="0" t="n">
        <v>2002</v>
      </c>
      <c r="D14870" s="0" t="s">
        <v>41</v>
      </c>
      <c r="E14870" s="0" t="s">
        <v>3332</v>
      </c>
      <c r="F14870" s="0" t="n">
        <v>0</v>
      </c>
      <c r="G14870" s="0" t="n">
        <v>0</v>
      </c>
      <c r="H14870" s="0" t="n">
        <v>0.03</v>
      </c>
      <c r="I14870" s="0" t="n">
        <v>0</v>
      </c>
      <c r="J14870" s="0" t="n">
        <v>0.03</v>
      </c>
      <c r="N14870" s="0" t="s">
        <v>74</v>
      </c>
      <c r="P14870" s="0" t="n">
        <f aca="false">IF(AND(OR(Dashboard!$B$5="All",D14870=Dashboard!$B$5),OR(Dashboard!$D$5="All",N14870=Dashboard!$D$5),OR(AND(C14870&lt;&gt;"",C14870&gt;=Dashboard!$F$5,C14870&lt;=Dashboard!$H$5),AND(C14870="",Dashboard!$F$5&lt;=1980,Dashboard!$H$5&gt;=2016))),1,0)</f>
        <v>1</v>
      </c>
      <c r="Q14870" s="0" t="n">
        <f aca="false">J14870*P14870+ROW()*0.00000001</f>
        <v>0.0301487</v>
      </c>
    </row>
    <row r="14871" customFormat="false" ht="15" hidden="false" customHeight="false" outlineLevel="0" collapsed="false">
      <c r="A14871" s="0" t="s">
        <v>9009</v>
      </c>
      <c r="B14871" s="0" t="s">
        <v>172</v>
      </c>
      <c r="C14871" s="0" t="n">
        <v>2016</v>
      </c>
      <c r="D14871" s="0" t="s">
        <v>46</v>
      </c>
      <c r="E14871" s="0" t="s">
        <v>1488</v>
      </c>
      <c r="F14871" s="0" t="n">
        <v>0.01</v>
      </c>
      <c r="G14871" s="0" t="n">
        <v>0.01</v>
      </c>
      <c r="H14871" s="0" t="n">
        <v>0</v>
      </c>
      <c r="I14871" s="0" t="n">
        <v>0</v>
      </c>
      <c r="J14871" s="0" t="n">
        <v>0.03</v>
      </c>
      <c r="K14871" s="0" t="n">
        <v>68</v>
      </c>
      <c r="L14871" s="0" t="n">
        <v>7.4</v>
      </c>
      <c r="M14871" s="0" t="s">
        <v>73</v>
      </c>
      <c r="N14871" s="0" t="s">
        <v>66</v>
      </c>
      <c r="O14871" s="0" t="s">
        <v>67</v>
      </c>
      <c r="P14871" s="0" t="n">
        <f aca="false">IF(AND(OR(Dashboard!$B$5="All",D14871=Dashboard!$B$5),OR(Dashboard!$D$5="All",N14871=Dashboard!$D$5),OR(AND(C14871&lt;&gt;"",C14871&gt;=Dashboard!$F$5,C14871&lt;=Dashboard!$H$5),AND(C14871="",Dashboard!$F$5&lt;=1980,Dashboard!$H$5&gt;=2016))),1,0)</f>
        <v>1</v>
      </c>
      <c r="Q14871" s="0" t="n">
        <f aca="false">J14871*P14871+ROW()*0.00000001</f>
        <v>0.03014871</v>
      </c>
    </row>
    <row r="14872" customFormat="false" ht="15" hidden="false" customHeight="false" outlineLevel="0" collapsed="false">
      <c r="A14872" s="0" t="s">
        <v>10790</v>
      </c>
      <c r="B14872" s="0" t="s">
        <v>94</v>
      </c>
      <c r="C14872" s="0" t="n">
        <v>2016</v>
      </c>
      <c r="D14872" s="0" t="s">
        <v>71</v>
      </c>
      <c r="E14872" s="0" t="s">
        <v>211</v>
      </c>
      <c r="F14872" s="0" t="n">
        <v>0.02</v>
      </c>
      <c r="G14872" s="0" t="n">
        <v>0</v>
      </c>
      <c r="H14872" s="0" t="n">
        <v>0</v>
      </c>
      <c r="I14872" s="0" t="n">
        <v>0.01</v>
      </c>
      <c r="J14872" s="0" t="n">
        <v>0.03</v>
      </c>
      <c r="N14872" s="0" t="s">
        <v>74</v>
      </c>
      <c r="P14872" s="0" t="n">
        <f aca="false">IF(AND(OR(Dashboard!$B$5="All",D14872=Dashboard!$B$5),OR(Dashboard!$D$5="All",N14872=Dashboard!$D$5),OR(AND(C14872&lt;&gt;"",C14872&gt;=Dashboard!$F$5,C14872&lt;=Dashboard!$H$5),AND(C14872="",Dashboard!$F$5&lt;=1980,Dashboard!$H$5&gt;=2016))),1,0)</f>
        <v>1</v>
      </c>
      <c r="Q14872" s="0" t="n">
        <f aca="false">J14872*P14872+ROW()*0.00000001</f>
        <v>0.03014872</v>
      </c>
    </row>
    <row r="14873" customFormat="false" ht="15" hidden="false" customHeight="false" outlineLevel="0" collapsed="false">
      <c r="A14873" s="0" t="s">
        <v>10791</v>
      </c>
      <c r="B14873" s="0" t="s">
        <v>851</v>
      </c>
      <c r="C14873" s="0" t="n">
        <v>2016</v>
      </c>
      <c r="D14873" s="0" t="s">
        <v>71</v>
      </c>
      <c r="E14873" s="0" t="s">
        <v>2792</v>
      </c>
      <c r="F14873" s="0" t="n">
        <v>0.01</v>
      </c>
      <c r="G14873" s="0" t="n">
        <v>0.01</v>
      </c>
      <c r="H14873" s="0" t="n">
        <v>0</v>
      </c>
      <c r="I14873" s="0" t="n">
        <v>0.01</v>
      </c>
      <c r="J14873" s="0" t="n">
        <v>0.03</v>
      </c>
      <c r="L14873" s="0" t="n">
        <v>8.3</v>
      </c>
      <c r="M14873" s="0" t="s">
        <v>103</v>
      </c>
      <c r="N14873" s="0" t="s">
        <v>74</v>
      </c>
      <c r="P14873" s="0" t="n">
        <f aca="false">IF(AND(OR(Dashboard!$B$5="All",D14873=Dashboard!$B$5),OR(Dashboard!$D$5="All",N14873=Dashboard!$D$5),OR(AND(C14873&lt;&gt;"",C14873&gt;=Dashboard!$F$5,C14873&lt;=Dashboard!$H$5),AND(C14873="",Dashboard!$F$5&lt;=1980,Dashboard!$H$5&gt;=2016))),1,0)</f>
        <v>1</v>
      </c>
      <c r="Q14873" s="0" t="n">
        <f aca="false">J14873*P14873+ROW()*0.00000001</f>
        <v>0.03014873</v>
      </c>
    </row>
    <row r="14874" customFormat="false" ht="15" hidden="false" customHeight="false" outlineLevel="0" collapsed="false">
      <c r="A14874" s="0" t="s">
        <v>10792</v>
      </c>
      <c r="B14874" s="0" t="s">
        <v>97</v>
      </c>
      <c r="C14874" s="0" t="n">
        <v>2016</v>
      </c>
      <c r="D14874" s="0" t="s">
        <v>58</v>
      </c>
      <c r="E14874" s="0" t="s">
        <v>35</v>
      </c>
      <c r="F14874" s="0" t="n">
        <v>0</v>
      </c>
      <c r="G14874" s="0" t="n">
        <v>0.02</v>
      </c>
      <c r="H14874" s="0" t="n">
        <v>0</v>
      </c>
      <c r="I14874" s="0" t="n">
        <v>0</v>
      </c>
      <c r="J14874" s="0" t="n">
        <v>0.03</v>
      </c>
      <c r="N14874" s="0" t="s">
        <v>35</v>
      </c>
      <c r="P14874" s="0" t="n">
        <f aca="false">IF(AND(OR(Dashboard!$B$5="All",D14874=Dashboard!$B$5),OR(Dashboard!$D$5="All",N14874=Dashboard!$D$5),OR(AND(C14874&lt;&gt;"",C14874&gt;=Dashboard!$F$5,C14874&lt;=Dashboard!$H$5),AND(C14874="",Dashboard!$F$5&lt;=1980,Dashboard!$H$5&gt;=2016))),1,0)</f>
        <v>1</v>
      </c>
      <c r="Q14874" s="0" t="n">
        <f aca="false">J14874*P14874+ROW()*0.00000001</f>
        <v>0.03014874</v>
      </c>
    </row>
    <row r="14875" customFormat="false" ht="15" hidden="false" customHeight="false" outlineLevel="0" collapsed="false">
      <c r="A14875" s="0" t="s">
        <v>10793</v>
      </c>
      <c r="B14875" s="0" t="s">
        <v>164</v>
      </c>
      <c r="C14875" s="0" t="n">
        <v>2010</v>
      </c>
      <c r="D14875" s="0" t="s">
        <v>114</v>
      </c>
      <c r="E14875" s="0" t="s">
        <v>9433</v>
      </c>
      <c r="F14875" s="0" t="n">
        <v>0</v>
      </c>
      <c r="G14875" s="0" t="n">
        <v>0</v>
      </c>
      <c r="H14875" s="0" t="n">
        <v>0.03</v>
      </c>
      <c r="I14875" s="0" t="n">
        <v>0</v>
      </c>
      <c r="J14875" s="0" t="n">
        <v>0.03</v>
      </c>
      <c r="N14875" s="0" t="s">
        <v>74</v>
      </c>
      <c r="P14875" s="0" t="n">
        <f aca="false">IF(AND(OR(Dashboard!$B$5="All",D14875=Dashboard!$B$5),OR(Dashboard!$D$5="All",N14875=Dashboard!$D$5),OR(AND(C14875&lt;&gt;"",C14875&gt;=Dashboard!$F$5,C14875&lt;=Dashboard!$H$5),AND(C14875="",Dashboard!$F$5&lt;=1980,Dashboard!$H$5&gt;=2016))),1,0)</f>
        <v>1</v>
      </c>
      <c r="Q14875" s="0" t="n">
        <f aca="false">J14875*P14875+ROW()*0.00000001</f>
        <v>0.03014875</v>
      </c>
    </row>
    <row r="14876" customFormat="false" ht="15" hidden="false" customHeight="false" outlineLevel="0" collapsed="false">
      <c r="A14876" s="0" t="s">
        <v>10794</v>
      </c>
      <c r="B14876" s="0" t="s">
        <v>152</v>
      </c>
      <c r="C14876" s="0" t="n">
        <v>2006</v>
      </c>
      <c r="D14876" s="0" t="s">
        <v>46</v>
      </c>
      <c r="E14876" s="0" t="s">
        <v>708</v>
      </c>
      <c r="F14876" s="0" t="n">
        <v>0</v>
      </c>
      <c r="G14876" s="0" t="n">
        <v>0.02</v>
      </c>
      <c r="H14876" s="0" t="n">
        <v>0</v>
      </c>
      <c r="I14876" s="0" t="n">
        <v>0</v>
      </c>
      <c r="J14876" s="0" t="n">
        <v>0.03</v>
      </c>
      <c r="K14876" s="0" t="n">
        <v>84</v>
      </c>
      <c r="L14876" s="0" t="n">
        <v>8.7</v>
      </c>
      <c r="M14876" s="0" t="s">
        <v>103</v>
      </c>
      <c r="N14876" s="0" t="s">
        <v>152</v>
      </c>
      <c r="O14876" s="0" t="s">
        <v>42</v>
      </c>
      <c r="P14876" s="0" t="n">
        <f aca="false">IF(AND(OR(Dashboard!$B$5="All",D14876=Dashboard!$B$5),OR(Dashboard!$D$5="All",N14876=Dashboard!$D$5),OR(AND(C14876&lt;&gt;"",C14876&gt;=Dashboard!$F$5,C14876&lt;=Dashboard!$H$5),AND(C14876="",Dashboard!$F$5&lt;=1980,Dashboard!$H$5&gt;=2016))),1,0)</f>
        <v>1</v>
      </c>
      <c r="Q14876" s="0" t="n">
        <f aca="false">J14876*P14876+ROW()*0.00000001</f>
        <v>0.03014876</v>
      </c>
    </row>
    <row r="14877" customFormat="false" ht="15" hidden="false" customHeight="false" outlineLevel="0" collapsed="false">
      <c r="A14877" s="0" t="s">
        <v>7845</v>
      </c>
      <c r="B14877" s="0" t="s">
        <v>64</v>
      </c>
      <c r="C14877" s="0" t="n">
        <v>2010</v>
      </c>
      <c r="D14877" s="0" t="s">
        <v>52</v>
      </c>
      <c r="E14877" s="0" t="s">
        <v>3828</v>
      </c>
      <c r="F14877" s="0" t="n">
        <v>0</v>
      </c>
      <c r="G14877" s="0" t="n">
        <v>0.02</v>
      </c>
      <c r="H14877" s="0" t="n">
        <v>0</v>
      </c>
      <c r="I14877" s="0" t="n">
        <v>0</v>
      </c>
      <c r="J14877" s="0" t="n">
        <v>0.03</v>
      </c>
      <c r="N14877" s="0" t="s">
        <v>66</v>
      </c>
      <c r="P14877" s="0" t="n">
        <f aca="false">IF(AND(OR(Dashboard!$B$5="All",D14877=Dashboard!$B$5),OR(Dashboard!$D$5="All",N14877=Dashboard!$D$5),OR(AND(C14877&lt;&gt;"",C14877&gt;=Dashboard!$F$5,C14877&lt;=Dashboard!$H$5),AND(C14877="",Dashboard!$F$5&lt;=1980,Dashboard!$H$5&gt;=2016))),1,0)</f>
        <v>1</v>
      </c>
      <c r="Q14877" s="0" t="n">
        <f aca="false">J14877*P14877+ROW()*0.00000001</f>
        <v>0.03014877</v>
      </c>
    </row>
    <row r="14878" customFormat="false" ht="15" hidden="false" customHeight="false" outlineLevel="0" collapsed="false">
      <c r="A14878" s="0" t="s">
        <v>9112</v>
      </c>
      <c r="B14878" s="0" t="s">
        <v>186</v>
      </c>
      <c r="C14878" s="0" t="n">
        <v>2004</v>
      </c>
      <c r="D14878" s="0" t="s">
        <v>34</v>
      </c>
      <c r="E14878" s="0" t="s">
        <v>2860</v>
      </c>
      <c r="F14878" s="0" t="n">
        <v>0.02</v>
      </c>
      <c r="G14878" s="0" t="n">
        <v>0.01</v>
      </c>
      <c r="H14878" s="0" t="n">
        <v>0</v>
      </c>
      <c r="I14878" s="0" t="n">
        <v>0</v>
      </c>
      <c r="J14878" s="0" t="n">
        <v>0.03</v>
      </c>
      <c r="N14878" s="0" t="s">
        <v>35</v>
      </c>
      <c r="P14878" s="0" t="n">
        <f aca="false">IF(AND(OR(Dashboard!$B$5="All",D14878=Dashboard!$B$5),OR(Dashboard!$D$5="All",N14878=Dashboard!$D$5),OR(AND(C14878&lt;&gt;"",C14878&gt;=Dashboard!$F$5,C14878&lt;=Dashboard!$H$5),AND(C14878="",Dashboard!$F$5&lt;=1980,Dashboard!$H$5&gt;=2016))),1,0)</f>
        <v>1</v>
      </c>
      <c r="Q14878" s="0" t="n">
        <f aca="false">J14878*P14878+ROW()*0.00000001</f>
        <v>0.03014878</v>
      </c>
    </row>
    <row r="14879" customFormat="false" ht="15" hidden="false" customHeight="false" outlineLevel="0" collapsed="false">
      <c r="A14879" s="0" t="s">
        <v>10795</v>
      </c>
      <c r="B14879" s="0" t="s">
        <v>164</v>
      </c>
      <c r="C14879" s="0" t="n">
        <v>2010</v>
      </c>
      <c r="D14879" s="0" t="s">
        <v>246</v>
      </c>
      <c r="E14879" s="0" t="s">
        <v>8564</v>
      </c>
      <c r="F14879" s="0" t="n">
        <v>0</v>
      </c>
      <c r="G14879" s="0" t="n">
        <v>0</v>
      </c>
      <c r="H14879" s="0" t="n">
        <v>0.03</v>
      </c>
      <c r="I14879" s="0" t="n">
        <v>0</v>
      </c>
      <c r="J14879" s="0" t="n">
        <v>0.03</v>
      </c>
      <c r="N14879" s="0" t="s">
        <v>74</v>
      </c>
      <c r="P14879" s="0" t="n">
        <f aca="false">IF(AND(OR(Dashboard!$B$5="All",D14879=Dashboard!$B$5),OR(Dashboard!$D$5="All",N14879=Dashboard!$D$5),OR(AND(C14879&lt;&gt;"",C14879&gt;=Dashboard!$F$5,C14879&lt;=Dashboard!$H$5),AND(C14879="",Dashboard!$F$5&lt;=1980,Dashboard!$H$5&gt;=2016))),1,0)</f>
        <v>1</v>
      </c>
      <c r="Q14879" s="0" t="n">
        <f aca="false">J14879*P14879+ROW()*0.00000001</f>
        <v>0.03014879</v>
      </c>
    </row>
    <row r="14880" customFormat="false" ht="15" hidden="false" customHeight="false" outlineLevel="0" collapsed="false">
      <c r="A14880" s="0" t="s">
        <v>2608</v>
      </c>
      <c r="B14880" s="0" t="s">
        <v>164</v>
      </c>
      <c r="C14880" s="0" t="n">
        <v>2006</v>
      </c>
      <c r="D14880" s="0" t="s">
        <v>56</v>
      </c>
      <c r="E14880" s="0" t="s">
        <v>160</v>
      </c>
      <c r="F14880" s="0" t="n">
        <v>0.02</v>
      </c>
      <c r="G14880" s="0" t="n">
        <v>0</v>
      </c>
      <c r="H14880" s="0" t="n">
        <v>0</v>
      </c>
      <c r="I14880" s="0" t="n">
        <v>0</v>
      </c>
      <c r="J14880" s="0" t="n">
        <v>0.03</v>
      </c>
      <c r="K14880" s="0" t="n">
        <v>57</v>
      </c>
      <c r="M14880" s="0" t="s">
        <v>125</v>
      </c>
      <c r="N14880" s="0" t="s">
        <v>74</v>
      </c>
      <c r="O14880" s="0" t="s">
        <v>53</v>
      </c>
      <c r="P14880" s="0" t="n">
        <f aca="false">IF(AND(OR(Dashboard!$B$5="All",D14880=Dashboard!$B$5),OR(Dashboard!$D$5="All",N14880=Dashboard!$D$5),OR(AND(C14880&lt;&gt;"",C14880&gt;=Dashboard!$F$5,C14880&lt;=Dashboard!$H$5),AND(C14880="",Dashboard!$F$5&lt;=1980,Dashboard!$H$5&gt;=2016))),1,0)</f>
        <v>1</v>
      </c>
      <c r="Q14880" s="0" t="n">
        <f aca="false">J14880*P14880+ROW()*0.00000001</f>
        <v>0.0301488</v>
      </c>
    </row>
    <row r="14881" customFormat="false" ht="15" hidden="false" customHeight="false" outlineLevel="0" collapsed="false">
      <c r="A14881" s="0" t="s">
        <v>10796</v>
      </c>
      <c r="B14881" s="0" t="s">
        <v>50</v>
      </c>
      <c r="C14881" s="0" t="n">
        <v>2007</v>
      </c>
      <c r="D14881" s="0" t="s">
        <v>34</v>
      </c>
      <c r="E14881" s="0" t="s">
        <v>4303</v>
      </c>
      <c r="F14881" s="0" t="n">
        <v>0</v>
      </c>
      <c r="G14881" s="0" t="n">
        <v>0</v>
      </c>
      <c r="H14881" s="0" t="n">
        <v>0.03</v>
      </c>
      <c r="I14881" s="0" t="n">
        <v>0</v>
      </c>
      <c r="J14881" s="0" t="n">
        <v>0.03</v>
      </c>
      <c r="N14881" s="0" t="s">
        <v>35</v>
      </c>
      <c r="P14881" s="0" t="n">
        <f aca="false">IF(AND(OR(Dashboard!$B$5="All",D14881=Dashboard!$B$5),OR(Dashboard!$D$5="All",N14881=Dashboard!$D$5),OR(AND(C14881&lt;&gt;"",C14881&gt;=Dashboard!$F$5,C14881&lt;=Dashboard!$H$5),AND(C14881="",Dashboard!$F$5&lt;=1980,Dashboard!$H$5&gt;=2016))),1,0)</f>
        <v>1</v>
      </c>
      <c r="Q14881" s="0" t="n">
        <f aca="false">J14881*P14881+ROW()*0.00000001</f>
        <v>0.03014881</v>
      </c>
    </row>
    <row r="14882" customFormat="false" ht="15" hidden="false" customHeight="false" outlineLevel="0" collapsed="false">
      <c r="A14882" s="0" t="s">
        <v>7881</v>
      </c>
      <c r="B14882" s="0" t="s">
        <v>76</v>
      </c>
      <c r="C14882" s="0" t="n">
        <v>2007</v>
      </c>
      <c r="D14882" s="0" t="s">
        <v>56</v>
      </c>
      <c r="E14882" s="0" t="s">
        <v>142</v>
      </c>
      <c r="F14882" s="0" t="n">
        <v>0</v>
      </c>
      <c r="G14882" s="0" t="n">
        <v>0</v>
      </c>
      <c r="H14882" s="0" t="n">
        <v>0.03</v>
      </c>
      <c r="I14882" s="0" t="n">
        <v>0</v>
      </c>
      <c r="J14882" s="0" t="n">
        <v>0.03</v>
      </c>
      <c r="K14882" s="0" t="n">
        <v>63</v>
      </c>
      <c r="L14882" s="0" t="n">
        <v>6.1</v>
      </c>
      <c r="M14882" s="0" t="s">
        <v>103</v>
      </c>
      <c r="N14882" s="0" t="s">
        <v>74</v>
      </c>
      <c r="O14882" s="0" t="s">
        <v>67</v>
      </c>
      <c r="P14882" s="0" t="n">
        <f aca="false">IF(AND(OR(Dashboard!$B$5="All",D14882=Dashboard!$B$5),OR(Dashboard!$D$5="All",N14882=Dashboard!$D$5),OR(AND(C14882&lt;&gt;"",C14882&gt;=Dashboard!$F$5,C14882&lt;=Dashboard!$H$5),AND(C14882="",Dashboard!$F$5&lt;=1980,Dashboard!$H$5&gt;=2016))),1,0)</f>
        <v>1</v>
      </c>
      <c r="Q14882" s="0" t="n">
        <f aca="false">J14882*P14882+ROW()*0.00000001</f>
        <v>0.03014882</v>
      </c>
    </row>
    <row r="14883" customFormat="false" ht="15" hidden="false" customHeight="false" outlineLevel="0" collapsed="false">
      <c r="A14883" s="0" t="s">
        <v>10797</v>
      </c>
      <c r="B14883" s="0" t="s">
        <v>70</v>
      </c>
      <c r="C14883" s="0" t="n">
        <v>2012</v>
      </c>
      <c r="D14883" s="0" t="s">
        <v>114</v>
      </c>
      <c r="E14883" s="0" t="s">
        <v>5651</v>
      </c>
      <c r="F14883" s="0" t="n">
        <v>0</v>
      </c>
      <c r="G14883" s="0" t="n">
        <v>0</v>
      </c>
      <c r="H14883" s="0" t="n">
        <v>0.03</v>
      </c>
      <c r="I14883" s="0" t="n">
        <v>0</v>
      </c>
      <c r="J14883" s="0" t="n">
        <v>0.03</v>
      </c>
      <c r="N14883" s="0" t="s">
        <v>74</v>
      </c>
      <c r="P14883" s="0" t="n">
        <f aca="false">IF(AND(OR(Dashboard!$B$5="All",D14883=Dashboard!$B$5),OR(Dashboard!$D$5="All",N14883=Dashboard!$D$5),OR(AND(C14883&lt;&gt;"",C14883&gt;=Dashboard!$F$5,C14883&lt;=Dashboard!$H$5),AND(C14883="",Dashboard!$F$5&lt;=1980,Dashboard!$H$5&gt;=2016))),1,0)</f>
        <v>1</v>
      </c>
      <c r="Q14883" s="0" t="n">
        <f aca="false">J14883*P14883+ROW()*0.00000001</f>
        <v>0.03014883</v>
      </c>
    </row>
    <row r="14884" customFormat="false" ht="15" hidden="false" customHeight="false" outlineLevel="0" collapsed="false">
      <c r="A14884" s="0" t="s">
        <v>10798</v>
      </c>
      <c r="B14884" s="0" t="s">
        <v>117</v>
      </c>
      <c r="C14884" s="0" t="n">
        <v>1997</v>
      </c>
      <c r="D14884" s="0" t="s">
        <v>56</v>
      </c>
      <c r="E14884" s="0" t="s">
        <v>229</v>
      </c>
      <c r="F14884" s="0" t="n">
        <v>0.01</v>
      </c>
      <c r="G14884" s="0" t="n">
        <v>0.01</v>
      </c>
      <c r="H14884" s="0" t="n">
        <v>0</v>
      </c>
      <c r="I14884" s="0" t="n">
        <v>0</v>
      </c>
      <c r="J14884" s="0" t="n">
        <v>0.03</v>
      </c>
      <c r="N14884" s="0" t="s">
        <v>74</v>
      </c>
      <c r="P14884" s="0" t="n">
        <f aca="false">IF(AND(OR(Dashboard!$B$5="All",D14884=Dashboard!$B$5),OR(Dashboard!$D$5="All",N14884=Dashboard!$D$5),OR(AND(C14884&lt;&gt;"",C14884&gt;=Dashboard!$F$5,C14884&lt;=Dashboard!$H$5),AND(C14884="",Dashboard!$F$5&lt;=1980,Dashboard!$H$5&gt;=2016))),1,0)</f>
        <v>1</v>
      </c>
      <c r="Q14884" s="0" t="n">
        <f aca="false">J14884*P14884+ROW()*0.00000001</f>
        <v>0.03014884</v>
      </c>
    </row>
    <row r="14885" customFormat="false" ht="15" hidden="false" customHeight="false" outlineLevel="0" collapsed="false">
      <c r="A14885" s="0" t="s">
        <v>10799</v>
      </c>
      <c r="B14885" s="0" t="s">
        <v>50</v>
      </c>
      <c r="C14885" s="0" t="n">
        <v>2008</v>
      </c>
      <c r="D14885" s="0" t="s">
        <v>114</v>
      </c>
      <c r="E14885" s="0" t="s">
        <v>1002</v>
      </c>
      <c r="F14885" s="0" t="n">
        <v>0</v>
      </c>
      <c r="G14885" s="0" t="n">
        <v>0</v>
      </c>
      <c r="H14885" s="0" t="n">
        <v>0.03</v>
      </c>
      <c r="I14885" s="0" t="n">
        <v>0</v>
      </c>
      <c r="J14885" s="0" t="n">
        <v>0.03</v>
      </c>
      <c r="N14885" s="0" t="s">
        <v>35</v>
      </c>
      <c r="P14885" s="0" t="n">
        <f aca="false">IF(AND(OR(Dashboard!$B$5="All",D14885=Dashboard!$B$5),OR(Dashboard!$D$5="All",N14885=Dashboard!$D$5),OR(AND(C14885&lt;&gt;"",C14885&gt;=Dashboard!$F$5,C14885&lt;=Dashboard!$H$5),AND(C14885="",Dashboard!$F$5&lt;=1980,Dashboard!$H$5&gt;=2016))),1,0)</f>
        <v>1</v>
      </c>
      <c r="Q14885" s="0" t="n">
        <f aca="false">J14885*P14885+ROW()*0.00000001</f>
        <v>0.03014885</v>
      </c>
    </row>
    <row r="14886" customFormat="false" ht="15" hidden="false" customHeight="false" outlineLevel="0" collapsed="false">
      <c r="A14886" s="0" t="s">
        <v>10800</v>
      </c>
      <c r="B14886" s="0" t="s">
        <v>94</v>
      </c>
      <c r="C14886" s="0" t="n">
        <v>2015</v>
      </c>
      <c r="D14886" s="0" t="s">
        <v>52</v>
      </c>
      <c r="E14886" s="0" t="s">
        <v>328</v>
      </c>
      <c r="F14886" s="0" t="n">
        <v>0</v>
      </c>
      <c r="G14886" s="0" t="n">
        <v>0</v>
      </c>
      <c r="H14886" s="0" t="n">
        <v>0.03</v>
      </c>
      <c r="I14886" s="0" t="n">
        <v>0</v>
      </c>
      <c r="J14886" s="0" t="n">
        <v>0.03</v>
      </c>
      <c r="N14886" s="0" t="s">
        <v>74</v>
      </c>
      <c r="P14886" s="0" t="n">
        <f aca="false">IF(AND(OR(Dashboard!$B$5="All",D14886=Dashboard!$B$5),OR(Dashboard!$D$5="All",N14886=Dashboard!$D$5),OR(AND(C14886&lt;&gt;"",C14886&gt;=Dashboard!$F$5,C14886&lt;=Dashboard!$H$5),AND(C14886="",Dashboard!$F$5&lt;=1980,Dashboard!$H$5&gt;=2016))),1,0)</f>
        <v>1</v>
      </c>
      <c r="Q14886" s="0" t="n">
        <f aca="false">J14886*P14886+ROW()*0.00000001</f>
        <v>0.03014886</v>
      </c>
    </row>
    <row r="14887" customFormat="false" ht="15" hidden="false" customHeight="false" outlineLevel="0" collapsed="false">
      <c r="A14887" s="0" t="s">
        <v>10269</v>
      </c>
      <c r="B14887" s="0" t="s">
        <v>76</v>
      </c>
      <c r="C14887" s="0" t="n">
        <v>2008</v>
      </c>
      <c r="D14887" s="0" t="s">
        <v>48</v>
      </c>
      <c r="E14887" s="0" t="s">
        <v>2960</v>
      </c>
      <c r="F14887" s="0" t="n">
        <v>0.01</v>
      </c>
      <c r="G14887" s="0" t="n">
        <v>0.01</v>
      </c>
      <c r="H14887" s="0" t="n">
        <v>0</v>
      </c>
      <c r="I14887" s="0" t="n">
        <v>0</v>
      </c>
      <c r="J14887" s="0" t="n">
        <v>0.03</v>
      </c>
      <c r="M14887" s="0" t="s">
        <v>36</v>
      </c>
      <c r="N14887" s="0" t="s">
        <v>74</v>
      </c>
      <c r="P14887" s="0" t="n">
        <f aca="false">IF(AND(OR(Dashboard!$B$5="All",D14887=Dashboard!$B$5),OR(Dashboard!$D$5="All",N14887=Dashboard!$D$5),OR(AND(C14887&lt;&gt;"",C14887&gt;=Dashboard!$F$5,C14887&lt;=Dashboard!$H$5),AND(C14887="",Dashboard!$F$5&lt;=1980,Dashboard!$H$5&gt;=2016))),1,0)</f>
        <v>1</v>
      </c>
      <c r="Q14887" s="0" t="n">
        <f aca="false">J14887*P14887+ROW()*0.00000001</f>
        <v>0.03014887</v>
      </c>
    </row>
    <row r="14888" customFormat="false" ht="15" hidden="false" customHeight="false" outlineLevel="0" collapsed="false">
      <c r="A14888" s="0" t="s">
        <v>6455</v>
      </c>
      <c r="B14888" s="0" t="s">
        <v>76</v>
      </c>
      <c r="C14888" s="0" t="n">
        <v>2006</v>
      </c>
      <c r="D14888" s="0" t="s">
        <v>16</v>
      </c>
      <c r="E14888" s="0" t="s">
        <v>154</v>
      </c>
      <c r="F14888" s="0" t="n">
        <v>0.01</v>
      </c>
      <c r="G14888" s="0" t="n">
        <v>0.01</v>
      </c>
      <c r="H14888" s="0" t="n">
        <v>0</v>
      </c>
      <c r="I14888" s="0" t="n">
        <v>0</v>
      </c>
      <c r="J14888" s="0" t="n">
        <v>0.03</v>
      </c>
      <c r="K14888" s="0" t="n">
        <v>53</v>
      </c>
      <c r="L14888" s="0" t="n">
        <v>6.7</v>
      </c>
      <c r="M14888" s="0" t="s">
        <v>36</v>
      </c>
      <c r="N14888" s="0" t="s">
        <v>74</v>
      </c>
      <c r="O14888" s="0" t="s">
        <v>53</v>
      </c>
      <c r="P14888" s="0" t="n">
        <f aca="false">IF(AND(OR(Dashboard!$B$5="All",D14888=Dashboard!$B$5),OR(Dashboard!$D$5="All",N14888=Dashboard!$D$5),OR(AND(C14888&lt;&gt;"",C14888&gt;=Dashboard!$F$5,C14888&lt;=Dashboard!$H$5),AND(C14888="",Dashboard!$F$5&lt;=1980,Dashboard!$H$5&gt;=2016))),1,0)</f>
        <v>1</v>
      </c>
      <c r="Q14888" s="0" t="n">
        <f aca="false">J14888*P14888+ROW()*0.00000001</f>
        <v>0.03014888</v>
      </c>
    </row>
    <row r="14889" customFormat="false" ht="15" hidden="false" customHeight="false" outlineLevel="0" collapsed="false">
      <c r="A14889" s="0" t="s">
        <v>10801</v>
      </c>
      <c r="B14889" s="0" t="s">
        <v>78</v>
      </c>
      <c r="C14889" s="0" t="n">
        <v>1995</v>
      </c>
      <c r="D14889" s="0" t="s">
        <v>34</v>
      </c>
      <c r="E14889" s="0" t="s">
        <v>328</v>
      </c>
      <c r="F14889" s="0" t="n">
        <v>0</v>
      </c>
      <c r="G14889" s="0" t="n">
        <v>0</v>
      </c>
      <c r="H14889" s="0" t="n">
        <v>0.03</v>
      </c>
      <c r="I14889" s="0" t="n">
        <v>0</v>
      </c>
      <c r="J14889" s="0" t="n">
        <v>0.03</v>
      </c>
      <c r="N14889" s="0" t="s">
        <v>35</v>
      </c>
      <c r="P14889" s="0" t="n">
        <f aca="false">IF(AND(OR(Dashboard!$B$5="All",D14889=Dashboard!$B$5),OR(Dashboard!$D$5="All",N14889=Dashboard!$D$5),OR(AND(C14889&lt;&gt;"",C14889&gt;=Dashboard!$F$5,C14889&lt;=Dashboard!$H$5),AND(C14889="",Dashboard!$F$5&lt;=1980,Dashboard!$H$5&gt;=2016))),1,0)</f>
        <v>1</v>
      </c>
      <c r="Q14889" s="0" t="n">
        <f aca="false">J14889*P14889+ROW()*0.00000001</f>
        <v>0.03014889</v>
      </c>
    </row>
    <row r="14890" customFormat="false" ht="15" hidden="false" customHeight="false" outlineLevel="0" collapsed="false">
      <c r="A14890" s="0" t="s">
        <v>306</v>
      </c>
      <c r="B14890" s="0" t="s">
        <v>85</v>
      </c>
      <c r="C14890" s="0" t="n">
        <v>2006</v>
      </c>
      <c r="D14890" s="0" t="s">
        <v>34</v>
      </c>
      <c r="E14890" s="0" t="s">
        <v>142</v>
      </c>
      <c r="F14890" s="0" t="n">
        <v>0.02</v>
      </c>
      <c r="G14890" s="0" t="n">
        <v>0.01</v>
      </c>
      <c r="H14890" s="0" t="n">
        <v>0</v>
      </c>
      <c r="I14890" s="0" t="n">
        <v>0</v>
      </c>
      <c r="J14890" s="0" t="n">
        <v>0.03</v>
      </c>
      <c r="K14890" s="0" t="n">
        <v>68</v>
      </c>
      <c r="L14890" s="0" t="n">
        <v>9.3</v>
      </c>
      <c r="M14890" s="0" t="s">
        <v>36</v>
      </c>
      <c r="N14890" s="0" t="s">
        <v>35</v>
      </c>
      <c r="O14890" s="0" t="s">
        <v>67</v>
      </c>
      <c r="P14890" s="0" t="n">
        <f aca="false">IF(AND(OR(Dashboard!$B$5="All",D14890=Dashboard!$B$5),OR(Dashboard!$D$5="All",N14890=Dashboard!$D$5),OR(AND(C14890&lt;&gt;"",C14890&gt;=Dashboard!$F$5,C14890&lt;=Dashboard!$H$5),AND(C14890="",Dashboard!$F$5&lt;=1980,Dashboard!$H$5&gt;=2016))),1,0)</f>
        <v>1</v>
      </c>
      <c r="Q14890" s="0" t="n">
        <f aca="false">J14890*P14890+ROW()*0.00000001</f>
        <v>0.0301489</v>
      </c>
    </row>
    <row r="14891" customFormat="false" ht="15" hidden="false" customHeight="false" outlineLevel="0" collapsed="false">
      <c r="A14891" s="0" t="s">
        <v>10802</v>
      </c>
      <c r="B14891" s="0" t="s">
        <v>97</v>
      </c>
      <c r="C14891" s="0" t="n">
        <v>2016</v>
      </c>
      <c r="D14891" s="0" t="s">
        <v>102</v>
      </c>
      <c r="E14891" s="0" t="s">
        <v>328</v>
      </c>
      <c r="F14891" s="0" t="n">
        <v>0</v>
      </c>
      <c r="G14891" s="0" t="n">
        <v>0</v>
      </c>
      <c r="H14891" s="0" t="n">
        <v>0.03</v>
      </c>
      <c r="I14891" s="0" t="n">
        <v>0</v>
      </c>
      <c r="J14891" s="0" t="n">
        <v>0.03</v>
      </c>
      <c r="N14891" s="0" t="s">
        <v>35</v>
      </c>
      <c r="P14891" s="0" t="n">
        <f aca="false">IF(AND(OR(Dashboard!$B$5="All",D14891=Dashboard!$B$5),OR(Dashboard!$D$5="All",N14891=Dashboard!$D$5),OR(AND(C14891&lt;&gt;"",C14891&gt;=Dashboard!$F$5,C14891&lt;=Dashboard!$H$5),AND(C14891="",Dashboard!$F$5&lt;=1980,Dashboard!$H$5&gt;=2016))),1,0)</f>
        <v>1</v>
      </c>
      <c r="Q14891" s="0" t="n">
        <f aca="false">J14891*P14891+ROW()*0.00000001</f>
        <v>0.03014891</v>
      </c>
    </row>
    <row r="14892" customFormat="false" ht="15" hidden="false" customHeight="false" outlineLevel="0" collapsed="false">
      <c r="A14892" s="0" t="s">
        <v>10803</v>
      </c>
      <c r="B14892" s="0" t="s">
        <v>117</v>
      </c>
      <c r="C14892" s="0" t="n">
        <v>1999</v>
      </c>
      <c r="D14892" s="0" t="s">
        <v>41</v>
      </c>
      <c r="E14892" s="0" t="s">
        <v>2089</v>
      </c>
      <c r="F14892" s="0" t="n">
        <v>0.01</v>
      </c>
      <c r="G14892" s="0" t="n">
        <v>0.01</v>
      </c>
      <c r="H14892" s="0" t="n">
        <v>0</v>
      </c>
      <c r="I14892" s="0" t="n">
        <v>0</v>
      </c>
      <c r="J14892" s="0" t="n">
        <v>0.03</v>
      </c>
      <c r="N14892" s="0" t="s">
        <v>74</v>
      </c>
      <c r="P14892" s="0" t="n">
        <f aca="false">IF(AND(OR(Dashboard!$B$5="All",D14892=Dashboard!$B$5),OR(Dashboard!$D$5="All",N14892=Dashboard!$D$5),OR(AND(C14892&lt;&gt;"",C14892&gt;=Dashboard!$F$5,C14892&lt;=Dashboard!$H$5),AND(C14892="",Dashboard!$F$5&lt;=1980,Dashboard!$H$5&gt;=2016))),1,0)</f>
        <v>1</v>
      </c>
      <c r="Q14892" s="0" t="n">
        <f aca="false">J14892*P14892+ROW()*0.00000001</f>
        <v>0.03014892</v>
      </c>
    </row>
    <row r="14893" customFormat="false" ht="15" hidden="false" customHeight="false" outlineLevel="0" collapsed="false">
      <c r="A14893" s="0" t="s">
        <v>10804</v>
      </c>
      <c r="B14893" s="0" t="s">
        <v>97</v>
      </c>
      <c r="C14893" s="0" t="n">
        <v>2014</v>
      </c>
      <c r="D14893" s="0" t="s">
        <v>246</v>
      </c>
      <c r="E14893" s="0" t="s">
        <v>91</v>
      </c>
      <c r="F14893" s="0" t="n">
        <v>0.02</v>
      </c>
      <c r="G14893" s="0" t="n">
        <v>0</v>
      </c>
      <c r="H14893" s="0" t="n">
        <v>0</v>
      </c>
      <c r="I14893" s="0" t="n">
        <v>0</v>
      </c>
      <c r="J14893" s="0" t="n">
        <v>0.03</v>
      </c>
      <c r="N14893" s="0" t="s">
        <v>35</v>
      </c>
      <c r="P14893" s="0" t="n">
        <f aca="false">IF(AND(OR(Dashboard!$B$5="All",D14893=Dashboard!$B$5),OR(Dashboard!$D$5="All",N14893=Dashboard!$D$5),OR(AND(C14893&lt;&gt;"",C14893&gt;=Dashboard!$F$5,C14893&lt;=Dashboard!$H$5),AND(C14893="",Dashboard!$F$5&lt;=1980,Dashboard!$H$5&gt;=2016))),1,0)</f>
        <v>1</v>
      </c>
      <c r="Q14893" s="0" t="n">
        <f aca="false">J14893*P14893+ROW()*0.00000001</f>
        <v>0.03014893</v>
      </c>
    </row>
    <row r="14894" customFormat="false" ht="15" hidden="false" customHeight="false" outlineLevel="0" collapsed="false">
      <c r="A14894" s="0" t="s">
        <v>399</v>
      </c>
      <c r="B14894" s="0" t="s">
        <v>152</v>
      </c>
      <c r="C14894" s="0" t="n">
        <v>2008</v>
      </c>
      <c r="D14894" s="0" t="s">
        <v>58</v>
      </c>
      <c r="E14894" s="0" t="s">
        <v>142</v>
      </c>
      <c r="F14894" s="0" t="n">
        <v>0</v>
      </c>
      <c r="G14894" s="0" t="n">
        <v>0.02</v>
      </c>
      <c r="H14894" s="0" t="n">
        <v>0</v>
      </c>
      <c r="I14894" s="0" t="n">
        <v>0</v>
      </c>
      <c r="J14894" s="0" t="n">
        <v>0.03</v>
      </c>
      <c r="K14894" s="0" t="n">
        <v>70</v>
      </c>
      <c r="L14894" s="0" t="n">
        <v>6.4</v>
      </c>
      <c r="M14894" s="0" t="s">
        <v>36</v>
      </c>
      <c r="N14894" s="0" t="s">
        <v>152</v>
      </c>
      <c r="O14894" s="0" t="s">
        <v>67</v>
      </c>
      <c r="P14894" s="0" t="n">
        <f aca="false">IF(AND(OR(Dashboard!$B$5="All",D14894=Dashboard!$B$5),OR(Dashboard!$D$5="All",N14894=Dashboard!$D$5),OR(AND(C14894&lt;&gt;"",C14894&gt;=Dashboard!$F$5,C14894&lt;=Dashboard!$H$5),AND(C14894="",Dashboard!$F$5&lt;=1980,Dashboard!$H$5&gt;=2016))),1,0)</f>
        <v>1</v>
      </c>
      <c r="Q14894" s="0" t="n">
        <f aca="false">J14894*P14894+ROW()*0.00000001</f>
        <v>0.03014894</v>
      </c>
    </row>
    <row r="14895" customFormat="false" ht="15" hidden="false" customHeight="false" outlineLevel="0" collapsed="false">
      <c r="A14895" s="0" t="s">
        <v>10805</v>
      </c>
      <c r="B14895" s="0" t="s">
        <v>152</v>
      </c>
      <c r="C14895" s="0" t="n">
        <v>2007</v>
      </c>
      <c r="D14895" s="0" t="s">
        <v>58</v>
      </c>
      <c r="E14895" s="0" t="s">
        <v>142</v>
      </c>
      <c r="F14895" s="0" t="n">
        <v>0.01</v>
      </c>
      <c r="G14895" s="0" t="n">
        <v>0.01</v>
      </c>
      <c r="H14895" s="0" t="n">
        <v>0</v>
      </c>
      <c r="I14895" s="0" t="n">
        <v>0</v>
      </c>
      <c r="J14895" s="0" t="n">
        <v>0.03</v>
      </c>
      <c r="K14895" s="0" t="n">
        <v>74</v>
      </c>
      <c r="L14895" s="0" t="n">
        <v>7.3</v>
      </c>
      <c r="M14895" s="0" t="s">
        <v>103</v>
      </c>
      <c r="N14895" s="0" t="s">
        <v>152</v>
      </c>
      <c r="O14895" s="0" t="s">
        <v>37</v>
      </c>
      <c r="P14895" s="0" t="n">
        <f aca="false">IF(AND(OR(Dashboard!$B$5="All",D14895=Dashboard!$B$5),OR(Dashboard!$D$5="All",N14895=Dashboard!$D$5),OR(AND(C14895&lt;&gt;"",C14895&gt;=Dashboard!$F$5,C14895&lt;=Dashboard!$H$5),AND(C14895="",Dashboard!$F$5&lt;=1980,Dashboard!$H$5&gt;=2016))),1,0)</f>
        <v>1</v>
      </c>
      <c r="Q14895" s="0" t="n">
        <f aca="false">J14895*P14895+ROW()*0.00000001</f>
        <v>0.03014895</v>
      </c>
    </row>
    <row r="14896" customFormat="false" ht="15" hidden="false" customHeight="false" outlineLevel="0" collapsed="false">
      <c r="A14896" s="0" t="s">
        <v>10806</v>
      </c>
      <c r="B14896" s="0" t="s">
        <v>50</v>
      </c>
      <c r="C14896" s="0" t="n">
        <v>2007</v>
      </c>
      <c r="D14896" s="0" t="s">
        <v>58</v>
      </c>
      <c r="E14896" s="0" t="s">
        <v>10807</v>
      </c>
      <c r="F14896" s="0" t="n">
        <v>0.02</v>
      </c>
      <c r="G14896" s="0" t="n">
        <v>0</v>
      </c>
      <c r="H14896" s="0" t="n">
        <v>0</v>
      </c>
      <c r="I14896" s="0" t="n">
        <v>0</v>
      </c>
      <c r="J14896" s="0" t="n">
        <v>0.03</v>
      </c>
      <c r="K14896" s="0" t="n">
        <v>33</v>
      </c>
      <c r="L14896" s="0" t="n">
        <v>2.5</v>
      </c>
      <c r="M14896" s="0" t="s">
        <v>36</v>
      </c>
      <c r="N14896" s="0" t="s">
        <v>35</v>
      </c>
      <c r="O14896" s="0" t="s">
        <v>177</v>
      </c>
      <c r="P14896" s="0" t="n">
        <f aca="false">IF(AND(OR(Dashboard!$B$5="All",D14896=Dashboard!$B$5),OR(Dashboard!$D$5="All",N14896=Dashboard!$D$5),OR(AND(C14896&lt;&gt;"",C14896&gt;=Dashboard!$F$5,C14896&lt;=Dashboard!$H$5),AND(C14896="",Dashboard!$F$5&lt;=1980,Dashboard!$H$5&gt;=2016))),1,0)</f>
        <v>1</v>
      </c>
      <c r="Q14896" s="0" t="n">
        <f aca="false">J14896*P14896+ROW()*0.00000001</f>
        <v>0.03014896</v>
      </c>
    </row>
    <row r="14897" customFormat="false" ht="15" hidden="false" customHeight="false" outlineLevel="0" collapsed="false">
      <c r="A14897" s="0" t="s">
        <v>10808</v>
      </c>
      <c r="B14897" s="0" t="s">
        <v>85</v>
      </c>
      <c r="C14897" s="0" t="n">
        <v>2005</v>
      </c>
      <c r="D14897" s="0" t="s">
        <v>52</v>
      </c>
      <c r="E14897" s="0" t="s">
        <v>1894</v>
      </c>
      <c r="F14897" s="0" t="n">
        <v>0.02</v>
      </c>
      <c r="G14897" s="0" t="n">
        <v>0.01</v>
      </c>
      <c r="H14897" s="0" t="n">
        <v>0</v>
      </c>
      <c r="I14897" s="0" t="n">
        <v>0</v>
      </c>
      <c r="J14897" s="0" t="n">
        <v>0.03</v>
      </c>
      <c r="N14897" s="0" t="s">
        <v>35</v>
      </c>
      <c r="P14897" s="0" t="n">
        <f aca="false">IF(AND(OR(Dashboard!$B$5="All",D14897=Dashboard!$B$5),OR(Dashboard!$D$5="All",N14897=Dashboard!$D$5),OR(AND(C14897&lt;&gt;"",C14897&gt;=Dashboard!$F$5,C14897&lt;=Dashboard!$H$5),AND(C14897="",Dashboard!$F$5&lt;=1980,Dashboard!$H$5&gt;=2016))),1,0)</f>
        <v>1</v>
      </c>
      <c r="Q14897" s="0" t="n">
        <f aca="false">J14897*P14897+ROW()*0.00000001</f>
        <v>0.03014897</v>
      </c>
    </row>
    <row r="14898" customFormat="false" ht="15" hidden="false" customHeight="false" outlineLevel="0" collapsed="false">
      <c r="A14898" s="0" t="s">
        <v>10809</v>
      </c>
      <c r="B14898" s="0" t="s">
        <v>851</v>
      </c>
      <c r="C14898" s="0" t="n">
        <v>2014</v>
      </c>
      <c r="D14898" s="0" t="s">
        <v>52</v>
      </c>
      <c r="E14898" s="0" t="s">
        <v>1922</v>
      </c>
      <c r="F14898" s="0" t="n">
        <v>0</v>
      </c>
      <c r="G14898" s="0" t="n">
        <v>0</v>
      </c>
      <c r="H14898" s="0" t="n">
        <v>0.03</v>
      </c>
      <c r="I14898" s="0" t="n">
        <v>0</v>
      </c>
      <c r="J14898" s="0" t="n">
        <v>0.03</v>
      </c>
      <c r="N14898" s="0" t="s">
        <v>74</v>
      </c>
      <c r="P14898" s="0" t="n">
        <f aca="false">IF(AND(OR(Dashboard!$B$5="All",D14898=Dashboard!$B$5),OR(Dashboard!$D$5="All",N14898=Dashboard!$D$5),OR(AND(C14898&lt;&gt;"",C14898&gt;=Dashboard!$F$5,C14898&lt;=Dashboard!$H$5),AND(C14898="",Dashboard!$F$5&lt;=1980,Dashboard!$H$5&gt;=2016))),1,0)</f>
        <v>1</v>
      </c>
      <c r="Q14898" s="0" t="n">
        <f aca="false">J14898*P14898+ROW()*0.00000001</f>
        <v>0.03014898</v>
      </c>
    </row>
    <row r="14899" customFormat="false" ht="15" hidden="false" customHeight="false" outlineLevel="0" collapsed="false">
      <c r="A14899" s="0" t="s">
        <v>2150</v>
      </c>
      <c r="B14899" s="0" t="s">
        <v>152</v>
      </c>
      <c r="C14899" s="0" t="n">
        <v>2009</v>
      </c>
      <c r="D14899" s="0" t="s">
        <v>71</v>
      </c>
      <c r="E14899" s="0" t="s">
        <v>234</v>
      </c>
      <c r="F14899" s="0" t="n">
        <v>0</v>
      </c>
      <c r="G14899" s="0" t="n">
        <v>0.02</v>
      </c>
      <c r="H14899" s="0" t="n">
        <v>0</v>
      </c>
      <c r="I14899" s="0" t="n">
        <v>0</v>
      </c>
      <c r="J14899" s="0" t="n">
        <v>0.03</v>
      </c>
      <c r="K14899" s="0" t="n">
        <v>46</v>
      </c>
      <c r="L14899" s="0" t="n">
        <v>4.7</v>
      </c>
      <c r="M14899" s="0" t="s">
        <v>103</v>
      </c>
      <c r="N14899" s="0" t="s">
        <v>152</v>
      </c>
      <c r="O14899" s="0" t="s">
        <v>177</v>
      </c>
      <c r="P14899" s="0" t="n">
        <f aca="false">IF(AND(OR(Dashboard!$B$5="All",D14899=Dashboard!$B$5),OR(Dashboard!$D$5="All",N14899=Dashboard!$D$5),OR(AND(C14899&lt;&gt;"",C14899&gt;=Dashboard!$F$5,C14899&lt;=Dashboard!$H$5),AND(C14899="",Dashboard!$F$5&lt;=1980,Dashboard!$H$5&gt;=2016))),1,0)</f>
        <v>1</v>
      </c>
      <c r="Q14899" s="0" t="n">
        <f aca="false">J14899*P14899+ROW()*0.00000001</f>
        <v>0.03014899</v>
      </c>
    </row>
    <row r="14900" customFormat="false" ht="15" hidden="false" customHeight="false" outlineLevel="0" collapsed="false">
      <c r="A14900" s="0" t="s">
        <v>10771</v>
      </c>
      <c r="B14900" s="0" t="s">
        <v>94</v>
      </c>
      <c r="C14900" s="0" t="n">
        <v>2015</v>
      </c>
      <c r="D14900" s="0" t="s">
        <v>71</v>
      </c>
      <c r="E14900" s="0" t="s">
        <v>91</v>
      </c>
      <c r="F14900" s="0" t="n">
        <v>0</v>
      </c>
      <c r="G14900" s="0" t="n">
        <v>0.02</v>
      </c>
      <c r="H14900" s="0" t="n">
        <v>0</v>
      </c>
      <c r="I14900" s="0" t="n">
        <v>0</v>
      </c>
      <c r="J14900" s="0" t="n">
        <v>0.03</v>
      </c>
      <c r="K14900" s="0" t="n">
        <v>59</v>
      </c>
      <c r="L14900" s="0" t="n">
        <v>6.6</v>
      </c>
      <c r="M14900" s="0" t="s">
        <v>36</v>
      </c>
      <c r="N14900" s="0" t="s">
        <v>74</v>
      </c>
      <c r="O14900" s="0" t="s">
        <v>53</v>
      </c>
      <c r="P14900" s="0" t="n">
        <f aca="false">IF(AND(OR(Dashboard!$B$5="All",D14900=Dashboard!$B$5),OR(Dashboard!$D$5="All",N14900=Dashboard!$D$5),OR(AND(C14900&lt;&gt;"",C14900&gt;=Dashboard!$F$5,C14900&lt;=Dashboard!$H$5),AND(C14900="",Dashboard!$F$5&lt;=1980,Dashboard!$H$5&gt;=2016))),1,0)</f>
        <v>1</v>
      </c>
      <c r="Q14900" s="0" t="n">
        <f aca="false">J14900*P14900+ROW()*0.00000001</f>
        <v>0.030149</v>
      </c>
    </row>
    <row r="14901" customFormat="false" ht="15" hidden="false" customHeight="false" outlineLevel="0" collapsed="false">
      <c r="A14901" s="0" t="s">
        <v>10810</v>
      </c>
      <c r="B14901" s="0" t="s">
        <v>33</v>
      </c>
      <c r="C14901" s="0" t="n">
        <v>2009</v>
      </c>
      <c r="D14901" s="0" t="s">
        <v>58</v>
      </c>
      <c r="E14901" s="0" t="s">
        <v>195</v>
      </c>
      <c r="F14901" s="0" t="n">
        <v>0.02</v>
      </c>
      <c r="G14901" s="0" t="n">
        <v>0</v>
      </c>
      <c r="H14901" s="0" t="n">
        <v>0</v>
      </c>
      <c r="I14901" s="0" t="n">
        <v>0</v>
      </c>
      <c r="J14901" s="0" t="n">
        <v>0.03</v>
      </c>
      <c r="M14901" s="0" t="s">
        <v>36</v>
      </c>
      <c r="N14901" s="0" t="s">
        <v>35</v>
      </c>
      <c r="P14901" s="0" t="n">
        <f aca="false">IF(AND(OR(Dashboard!$B$5="All",D14901=Dashboard!$B$5),OR(Dashboard!$D$5="All",N14901=Dashboard!$D$5),OR(AND(C14901&lt;&gt;"",C14901&gt;=Dashboard!$F$5,C14901&lt;=Dashboard!$H$5),AND(C14901="",Dashboard!$F$5&lt;=1980,Dashboard!$H$5&gt;=2016))),1,0)</f>
        <v>1</v>
      </c>
      <c r="Q14901" s="0" t="n">
        <f aca="false">J14901*P14901+ROW()*0.00000001</f>
        <v>0.03014901</v>
      </c>
    </row>
    <row r="14902" customFormat="false" ht="15" hidden="false" customHeight="false" outlineLevel="0" collapsed="false">
      <c r="A14902" s="0" t="s">
        <v>2838</v>
      </c>
      <c r="B14902" s="0" t="s">
        <v>33</v>
      </c>
      <c r="C14902" s="0" t="n">
        <v>2007</v>
      </c>
      <c r="D14902" s="0" t="s">
        <v>34</v>
      </c>
      <c r="E14902" s="0" t="s">
        <v>160</v>
      </c>
      <c r="F14902" s="0" t="n">
        <v>0.02</v>
      </c>
      <c r="G14902" s="0" t="n">
        <v>0</v>
      </c>
      <c r="H14902" s="0" t="n">
        <v>0</v>
      </c>
      <c r="I14902" s="0" t="n">
        <v>0</v>
      </c>
      <c r="J14902" s="0" t="n">
        <v>0.03</v>
      </c>
      <c r="N14902" s="0" t="s">
        <v>35</v>
      </c>
      <c r="P14902" s="0" t="n">
        <f aca="false">IF(AND(OR(Dashboard!$B$5="All",D14902=Dashboard!$B$5),OR(Dashboard!$D$5="All",N14902=Dashboard!$D$5),OR(AND(C14902&lt;&gt;"",C14902&gt;=Dashboard!$F$5,C14902&lt;=Dashboard!$H$5),AND(C14902="",Dashboard!$F$5&lt;=1980,Dashboard!$H$5&gt;=2016))),1,0)</f>
        <v>1</v>
      </c>
      <c r="Q14902" s="0" t="n">
        <f aca="false">J14902*P14902+ROW()*0.00000001</f>
        <v>0.03014902</v>
      </c>
    </row>
    <row r="14903" customFormat="false" ht="15" hidden="false" customHeight="false" outlineLevel="0" collapsed="false">
      <c r="A14903" s="0" t="s">
        <v>10791</v>
      </c>
      <c r="B14903" s="0" t="s">
        <v>94</v>
      </c>
      <c r="C14903" s="0" t="n">
        <v>2016</v>
      </c>
      <c r="D14903" s="0" t="s">
        <v>71</v>
      </c>
      <c r="E14903" s="0" t="s">
        <v>2792</v>
      </c>
      <c r="F14903" s="0" t="n">
        <v>0.02</v>
      </c>
      <c r="G14903" s="0" t="n">
        <v>0</v>
      </c>
      <c r="H14903" s="0" t="n">
        <v>0</v>
      </c>
      <c r="I14903" s="0" t="n">
        <v>0</v>
      </c>
      <c r="J14903" s="0" t="n">
        <v>0.03</v>
      </c>
      <c r="K14903" s="0" t="n">
        <v>57</v>
      </c>
      <c r="L14903" s="0" t="n">
        <v>7.8</v>
      </c>
      <c r="M14903" s="0" t="s">
        <v>103</v>
      </c>
      <c r="N14903" s="0" t="s">
        <v>74</v>
      </c>
      <c r="O14903" s="0" t="s">
        <v>53</v>
      </c>
      <c r="P14903" s="0" t="n">
        <f aca="false">IF(AND(OR(Dashboard!$B$5="All",D14903=Dashboard!$B$5),OR(Dashboard!$D$5="All",N14903=Dashboard!$D$5),OR(AND(C14903&lt;&gt;"",C14903&gt;=Dashboard!$F$5,C14903&lt;=Dashboard!$H$5),AND(C14903="",Dashboard!$F$5&lt;=1980,Dashboard!$H$5&gt;=2016))),1,0)</f>
        <v>1</v>
      </c>
      <c r="Q14903" s="0" t="n">
        <f aca="false">J14903*P14903+ROW()*0.00000001</f>
        <v>0.03014903</v>
      </c>
    </row>
    <row r="14904" customFormat="false" ht="15" hidden="false" customHeight="false" outlineLevel="0" collapsed="false">
      <c r="A14904" s="0" t="s">
        <v>10811</v>
      </c>
      <c r="B14904" s="0" t="s">
        <v>85</v>
      </c>
      <c r="C14904" s="0" t="n">
        <v>2005</v>
      </c>
      <c r="D14904" s="0" t="s">
        <v>52</v>
      </c>
      <c r="E14904" s="0" t="s">
        <v>1524</v>
      </c>
      <c r="F14904" s="0" t="n">
        <v>0.02</v>
      </c>
      <c r="G14904" s="0" t="n">
        <v>0.01</v>
      </c>
      <c r="H14904" s="0" t="n">
        <v>0</v>
      </c>
      <c r="I14904" s="0" t="n">
        <v>0</v>
      </c>
      <c r="J14904" s="0" t="n">
        <v>0.03</v>
      </c>
      <c r="M14904" s="0" t="s">
        <v>36</v>
      </c>
      <c r="N14904" s="0" t="s">
        <v>35</v>
      </c>
      <c r="P14904" s="0" t="n">
        <f aca="false">IF(AND(OR(Dashboard!$B$5="All",D14904=Dashboard!$B$5),OR(Dashboard!$D$5="All",N14904=Dashboard!$D$5),OR(AND(C14904&lt;&gt;"",C14904&gt;=Dashboard!$F$5,C14904&lt;=Dashboard!$H$5),AND(C14904="",Dashboard!$F$5&lt;=1980,Dashboard!$H$5&gt;=2016))),1,0)</f>
        <v>1</v>
      </c>
      <c r="Q14904" s="0" t="n">
        <f aca="false">J14904*P14904+ROW()*0.00000001</f>
        <v>0.03014904</v>
      </c>
    </row>
    <row r="14905" customFormat="false" ht="15" hidden="false" customHeight="false" outlineLevel="0" collapsed="false">
      <c r="A14905" s="0" t="s">
        <v>1697</v>
      </c>
      <c r="B14905" s="0" t="s">
        <v>152</v>
      </c>
      <c r="C14905" s="0" t="n">
        <v>2008</v>
      </c>
      <c r="D14905" s="0" t="s">
        <v>71</v>
      </c>
      <c r="E14905" s="0" t="s">
        <v>72</v>
      </c>
      <c r="F14905" s="0" t="n">
        <v>0</v>
      </c>
      <c r="G14905" s="0" t="n">
        <v>0.02</v>
      </c>
      <c r="H14905" s="0" t="n">
        <v>0</v>
      </c>
      <c r="I14905" s="0" t="n">
        <v>0</v>
      </c>
      <c r="J14905" s="0" t="n">
        <v>0.03</v>
      </c>
      <c r="K14905" s="0" t="n">
        <v>72</v>
      </c>
      <c r="L14905" s="0" t="n">
        <v>7.5</v>
      </c>
      <c r="M14905" s="0" t="s">
        <v>103</v>
      </c>
      <c r="N14905" s="0" t="s">
        <v>152</v>
      </c>
      <c r="O14905" s="0" t="s">
        <v>37</v>
      </c>
      <c r="P14905" s="0" t="n">
        <f aca="false">IF(AND(OR(Dashboard!$B$5="All",D14905=Dashboard!$B$5),OR(Dashboard!$D$5="All",N14905=Dashboard!$D$5),OR(AND(C14905&lt;&gt;"",C14905&gt;=Dashboard!$F$5,C14905&lt;=Dashboard!$H$5),AND(C14905="",Dashboard!$F$5&lt;=1980,Dashboard!$H$5&gt;=2016))),1,0)</f>
        <v>1</v>
      </c>
      <c r="Q14905" s="0" t="n">
        <f aca="false">J14905*P14905+ROW()*0.00000001</f>
        <v>0.03014905</v>
      </c>
    </row>
    <row r="14906" customFormat="false" ht="15" hidden="false" customHeight="false" outlineLevel="0" collapsed="false">
      <c r="A14906" s="0" t="s">
        <v>10812</v>
      </c>
      <c r="B14906" s="0" t="s">
        <v>76</v>
      </c>
      <c r="C14906" s="0" t="n">
        <v>2005</v>
      </c>
      <c r="D14906" s="0" t="s">
        <v>34</v>
      </c>
      <c r="E14906" s="0" t="s">
        <v>195</v>
      </c>
      <c r="F14906" s="0" t="n">
        <v>0.01</v>
      </c>
      <c r="G14906" s="0" t="n">
        <v>0.01</v>
      </c>
      <c r="H14906" s="0" t="n">
        <v>0</v>
      </c>
      <c r="I14906" s="0" t="n">
        <v>0</v>
      </c>
      <c r="J14906" s="0" t="n">
        <v>0.03</v>
      </c>
      <c r="N14906" s="0" t="s">
        <v>74</v>
      </c>
      <c r="P14906" s="0" t="n">
        <f aca="false">IF(AND(OR(Dashboard!$B$5="All",D14906=Dashboard!$B$5),OR(Dashboard!$D$5="All",N14906=Dashboard!$D$5),OR(AND(C14906&lt;&gt;"",C14906&gt;=Dashboard!$F$5,C14906&lt;=Dashboard!$H$5),AND(C14906="",Dashboard!$F$5&lt;=1980,Dashboard!$H$5&gt;=2016))),1,0)</f>
        <v>1</v>
      </c>
      <c r="Q14906" s="0" t="n">
        <f aca="false">J14906*P14906+ROW()*0.00000001</f>
        <v>0.03014906</v>
      </c>
    </row>
    <row r="14907" customFormat="false" ht="15" hidden="false" customHeight="false" outlineLevel="0" collapsed="false">
      <c r="A14907" s="0" t="s">
        <v>10813</v>
      </c>
      <c r="B14907" s="0" t="s">
        <v>851</v>
      </c>
      <c r="C14907" s="0" t="n">
        <v>2016</v>
      </c>
      <c r="D14907" s="0" t="s">
        <v>71</v>
      </c>
      <c r="E14907" s="0" t="s">
        <v>520</v>
      </c>
      <c r="F14907" s="0" t="n">
        <v>0</v>
      </c>
      <c r="G14907" s="0" t="n">
        <v>0</v>
      </c>
      <c r="H14907" s="0" t="n">
        <v>0.03</v>
      </c>
      <c r="I14907" s="0" t="n">
        <v>0</v>
      </c>
      <c r="J14907" s="0" t="n">
        <v>0.03</v>
      </c>
      <c r="N14907" s="0" t="s">
        <v>74</v>
      </c>
      <c r="P14907" s="0" t="n">
        <f aca="false">IF(AND(OR(Dashboard!$B$5="All",D14907=Dashboard!$B$5),OR(Dashboard!$D$5="All",N14907=Dashboard!$D$5),OR(AND(C14907&lt;&gt;"",C14907&gt;=Dashboard!$F$5,C14907&lt;=Dashboard!$H$5),AND(C14907="",Dashboard!$F$5&lt;=1980,Dashboard!$H$5&gt;=2016))),1,0)</f>
        <v>1</v>
      </c>
      <c r="Q14907" s="0" t="n">
        <f aca="false">J14907*P14907+ROW()*0.00000001</f>
        <v>0.03014907</v>
      </c>
    </row>
    <row r="14908" customFormat="false" ht="15" hidden="false" customHeight="false" outlineLevel="0" collapsed="false">
      <c r="A14908" s="0" t="s">
        <v>10814</v>
      </c>
      <c r="B14908" s="0" t="s">
        <v>152</v>
      </c>
      <c r="C14908" s="0" t="n">
        <v>2003</v>
      </c>
      <c r="D14908" s="0" t="s">
        <v>246</v>
      </c>
      <c r="E14908" s="0" t="s">
        <v>160</v>
      </c>
      <c r="F14908" s="0" t="n">
        <v>0</v>
      </c>
      <c r="G14908" s="0" t="n">
        <v>0.02</v>
      </c>
      <c r="H14908" s="0" t="n">
        <v>0</v>
      </c>
      <c r="I14908" s="0" t="n">
        <v>0</v>
      </c>
      <c r="J14908" s="0" t="n">
        <v>0.03</v>
      </c>
      <c r="L14908" s="0" t="n">
        <v>3.2</v>
      </c>
      <c r="M14908" s="0" t="s">
        <v>36</v>
      </c>
      <c r="N14908" s="0" t="s">
        <v>152</v>
      </c>
      <c r="P14908" s="0" t="n">
        <f aca="false">IF(AND(OR(Dashboard!$B$5="All",D14908=Dashboard!$B$5),OR(Dashboard!$D$5="All",N14908=Dashboard!$D$5),OR(AND(C14908&lt;&gt;"",C14908&gt;=Dashboard!$F$5,C14908&lt;=Dashboard!$H$5),AND(C14908="",Dashboard!$F$5&lt;=1980,Dashboard!$H$5&gt;=2016))),1,0)</f>
        <v>1</v>
      </c>
      <c r="Q14908" s="0" t="n">
        <f aca="false">J14908*P14908+ROW()*0.00000001</f>
        <v>0.03014908</v>
      </c>
    </row>
    <row r="14909" customFormat="false" ht="15" hidden="false" customHeight="false" outlineLevel="0" collapsed="false">
      <c r="A14909" s="0" t="s">
        <v>10815</v>
      </c>
      <c r="B14909" s="0" t="s">
        <v>85</v>
      </c>
      <c r="C14909" s="0" t="n">
        <v>2006</v>
      </c>
      <c r="D14909" s="0" t="s">
        <v>71</v>
      </c>
      <c r="E14909" s="0" t="s">
        <v>257</v>
      </c>
      <c r="F14909" s="0" t="n">
        <v>0.02</v>
      </c>
      <c r="G14909" s="0" t="n">
        <v>0.01</v>
      </c>
      <c r="H14909" s="0" t="n">
        <v>0</v>
      </c>
      <c r="I14909" s="0" t="n">
        <v>0</v>
      </c>
      <c r="J14909" s="0" t="n">
        <v>0.03</v>
      </c>
      <c r="K14909" s="0" t="n">
        <v>72</v>
      </c>
      <c r="L14909" s="0" t="n">
        <v>7.4</v>
      </c>
      <c r="M14909" s="0" t="s">
        <v>125</v>
      </c>
      <c r="N14909" s="0" t="s">
        <v>35</v>
      </c>
      <c r="O14909" s="0" t="s">
        <v>37</v>
      </c>
      <c r="P14909" s="0" t="n">
        <f aca="false">IF(AND(OR(Dashboard!$B$5="All",D14909=Dashboard!$B$5),OR(Dashboard!$D$5="All",N14909=Dashboard!$D$5),OR(AND(C14909&lt;&gt;"",C14909&gt;=Dashboard!$F$5,C14909&lt;=Dashboard!$H$5),AND(C14909="",Dashboard!$F$5&lt;=1980,Dashboard!$H$5&gt;=2016))),1,0)</f>
        <v>1</v>
      </c>
      <c r="Q14909" s="0" t="n">
        <f aca="false">J14909*P14909+ROW()*0.00000001</f>
        <v>0.03014909</v>
      </c>
    </row>
    <row r="14910" customFormat="false" ht="15" hidden="false" customHeight="false" outlineLevel="0" collapsed="false">
      <c r="A14910" s="0" t="s">
        <v>10816</v>
      </c>
      <c r="B14910" s="0" t="s">
        <v>50</v>
      </c>
      <c r="C14910" s="0" t="n">
        <v>2008</v>
      </c>
      <c r="D14910" s="0" t="s">
        <v>58</v>
      </c>
      <c r="E14910" s="0" t="s">
        <v>782</v>
      </c>
      <c r="F14910" s="0" t="n">
        <v>0</v>
      </c>
      <c r="G14910" s="0" t="n">
        <v>0</v>
      </c>
      <c r="H14910" s="0" t="n">
        <v>0.03</v>
      </c>
      <c r="I14910" s="0" t="n">
        <v>0</v>
      </c>
      <c r="J14910" s="0" t="n">
        <v>0.03</v>
      </c>
      <c r="N14910" s="0" t="s">
        <v>35</v>
      </c>
      <c r="P14910" s="0" t="n">
        <f aca="false">IF(AND(OR(Dashboard!$B$5="All",D14910=Dashboard!$B$5),OR(Dashboard!$D$5="All",N14910=Dashboard!$D$5),OR(AND(C14910&lt;&gt;"",C14910&gt;=Dashboard!$F$5,C14910&lt;=Dashboard!$H$5),AND(C14910="",Dashboard!$F$5&lt;=1980,Dashboard!$H$5&gt;=2016))),1,0)</f>
        <v>1</v>
      </c>
      <c r="Q14910" s="0" t="n">
        <f aca="false">J14910*P14910+ROW()*0.00000001</f>
        <v>0.0301491</v>
      </c>
    </row>
    <row r="14911" customFormat="false" ht="15" hidden="false" customHeight="false" outlineLevel="0" collapsed="false">
      <c r="A14911" s="0" t="s">
        <v>10817</v>
      </c>
      <c r="B14911" s="0" t="s">
        <v>97</v>
      </c>
      <c r="C14911" s="0" t="n">
        <v>2016</v>
      </c>
      <c r="D14911" s="0" t="s">
        <v>58</v>
      </c>
      <c r="E14911" s="0" t="s">
        <v>1416</v>
      </c>
      <c r="F14911" s="0" t="n">
        <v>0.02</v>
      </c>
      <c r="G14911" s="0" t="n">
        <v>0</v>
      </c>
      <c r="H14911" s="0" t="n">
        <v>0</v>
      </c>
      <c r="I14911" s="0" t="n">
        <v>0</v>
      </c>
      <c r="J14911" s="0" t="n">
        <v>0.03</v>
      </c>
      <c r="L14911" s="0" t="n">
        <v>7.4</v>
      </c>
      <c r="M14911" s="0" t="s">
        <v>36</v>
      </c>
      <c r="N14911" s="0" t="s">
        <v>35</v>
      </c>
      <c r="P14911" s="0" t="n">
        <f aca="false">IF(AND(OR(Dashboard!$B$5="All",D14911=Dashboard!$B$5),OR(Dashboard!$D$5="All",N14911=Dashboard!$D$5),OR(AND(C14911&lt;&gt;"",C14911&gt;=Dashboard!$F$5,C14911&lt;=Dashboard!$H$5),AND(C14911="",Dashboard!$F$5&lt;=1980,Dashboard!$H$5&gt;=2016))),1,0)</f>
        <v>1</v>
      </c>
      <c r="Q14911" s="0" t="n">
        <f aca="false">J14911*P14911+ROW()*0.00000001</f>
        <v>0.03014911</v>
      </c>
    </row>
    <row r="14912" customFormat="false" ht="15" hidden="false" customHeight="false" outlineLevel="0" collapsed="false">
      <c r="A14912" s="0" t="s">
        <v>10818</v>
      </c>
      <c r="B14912" s="0" t="s">
        <v>152</v>
      </c>
      <c r="C14912" s="0" t="n">
        <v>2007</v>
      </c>
      <c r="D14912" s="0" t="s">
        <v>246</v>
      </c>
      <c r="E14912" s="0" t="s">
        <v>65</v>
      </c>
      <c r="F14912" s="0" t="n">
        <v>0</v>
      </c>
      <c r="G14912" s="0" t="n">
        <v>0.02</v>
      </c>
      <c r="H14912" s="0" t="n">
        <v>0</v>
      </c>
      <c r="I14912" s="0" t="n">
        <v>0</v>
      </c>
      <c r="J14912" s="0" t="n">
        <v>0.03</v>
      </c>
      <c r="L14912" s="0" t="n">
        <v>7.8</v>
      </c>
      <c r="M14912" s="0" t="s">
        <v>103</v>
      </c>
      <c r="N14912" s="0" t="s">
        <v>152</v>
      </c>
      <c r="P14912" s="0" t="n">
        <f aca="false">IF(AND(OR(Dashboard!$B$5="All",D14912=Dashboard!$B$5),OR(Dashboard!$D$5="All",N14912=Dashboard!$D$5),OR(AND(C14912&lt;&gt;"",C14912&gt;=Dashboard!$F$5,C14912&lt;=Dashboard!$H$5),AND(C14912="",Dashboard!$F$5&lt;=1980,Dashboard!$H$5&gt;=2016))),1,0)</f>
        <v>1</v>
      </c>
      <c r="Q14912" s="0" t="n">
        <f aca="false">J14912*P14912+ROW()*0.00000001</f>
        <v>0.03014912</v>
      </c>
    </row>
    <row r="14913" customFormat="false" ht="15" hidden="false" customHeight="false" outlineLevel="0" collapsed="false">
      <c r="A14913" s="0" t="s">
        <v>10819</v>
      </c>
      <c r="B14913" s="0" t="s">
        <v>50</v>
      </c>
      <c r="C14913" s="0" t="n">
        <v>2009</v>
      </c>
      <c r="D14913" s="0" t="s">
        <v>52</v>
      </c>
      <c r="E14913" s="0" t="s">
        <v>1002</v>
      </c>
      <c r="F14913" s="0" t="n">
        <v>0</v>
      </c>
      <c r="G14913" s="0" t="n">
        <v>0</v>
      </c>
      <c r="H14913" s="0" t="n">
        <v>0.03</v>
      </c>
      <c r="I14913" s="0" t="n">
        <v>0</v>
      </c>
      <c r="J14913" s="0" t="n">
        <v>0.03</v>
      </c>
      <c r="N14913" s="0" t="s">
        <v>35</v>
      </c>
      <c r="P14913" s="0" t="n">
        <f aca="false">IF(AND(OR(Dashboard!$B$5="All",D14913=Dashboard!$B$5),OR(Dashboard!$D$5="All",N14913=Dashboard!$D$5),OR(AND(C14913&lt;&gt;"",C14913&gt;=Dashboard!$F$5,C14913&lt;=Dashboard!$H$5),AND(C14913="",Dashboard!$F$5&lt;=1980,Dashboard!$H$5&gt;=2016))),1,0)</f>
        <v>1</v>
      </c>
      <c r="Q14913" s="0" t="n">
        <f aca="false">J14913*P14913+ROW()*0.00000001</f>
        <v>0.03014913</v>
      </c>
    </row>
    <row r="14914" customFormat="false" ht="15" hidden="false" customHeight="false" outlineLevel="0" collapsed="false">
      <c r="A14914" s="0" t="s">
        <v>10820</v>
      </c>
      <c r="B14914" s="0" t="s">
        <v>144</v>
      </c>
      <c r="C14914" s="0" t="n">
        <v>2006</v>
      </c>
      <c r="D14914" s="0" t="s">
        <v>56</v>
      </c>
      <c r="E14914" s="0" t="s">
        <v>8933</v>
      </c>
      <c r="F14914" s="0" t="n">
        <v>0.02</v>
      </c>
      <c r="G14914" s="0" t="n">
        <v>0.01</v>
      </c>
      <c r="H14914" s="0" t="n">
        <v>0</v>
      </c>
      <c r="I14914" s="0" t="n">
        <v>0</v>
      </c>
      <c r="J14914" s="0" t="n">
        <v>0.03</v>
      </c>
      <c r="L14914" s="0" t="n">
        <v>1.2</v>
      </c>
      <c r="M14914" s="0" t="s">
        <v>73</v>
      </c>
      <c r="N14914" s="0" t="s">
        <v>66</v>
      </c>
      <c r="P14914" s="0" t="n">
        <f aca="false">IF(AND(OR(Dashboard!$B$5="All",D14914=Dashboard!$B$5),OR(Dashboard!$D$5="All",N14914=Dashboard!$D$5),OR(AND(C14914&lt;&gt;"",C14914&gt;=Dashboard!$F$5,C14914&lt;=Dashboard!$H$5),AND(C14914="",Dashboard!$F$5&lt;=1980,Dashboard!$H$5&gt;=2016))),1,0)</f>
        <v>1</v>
      </c>
      <c r="Q14914" s="0" t="n">
        <f aca="false">J14914*P14914+ROW()*0.00000001</f>
        <v>0.03014914</v>
      </c>
    </row>
    <row r="14915" customFormat="false" ht="15" hidden="false" customHeight="false" outlineLevel="0" collapsed="false">
      <c r="A14915" s="0" t="s">
        <v>10821</v>
      </c>
      <c r="B14915" s="0" t="s">
        <v>76</v>
      </c>
      <c r="C14915" s="0" t="n">
        <v>2005</v>
      </c>
      <c r="D14915" s="0" t="s">
        <v>46</v>
      </c>
      <c r="E14915" s="0" t="s">
        <v>1563</v>
      </c>
      <c r="F14915" s="0" t="n">
        <v>0.01</v>
      </c>
      <c r="G14915" s="0" t="n">
        <v>0.01</v>
      </c>
      <c r="H14915" s="0" t="n">
        <v>0</v>
      </c>
      <c r="I14915" s="0" t="n">
        <v>0</v>
      </c>
      <c r="J14915" s="0" t="n">
        <v>0.03</v>
      </c>
      <c r="K14915" s="0" t="n">
        <v>62</v>
      </c>
      <c r="L14915" s="0" t="n">
        <v>7.3</v>
      </c>
      <c r="M14915" s="0" t="s">
        <v>103</v>
      </c>
      <c r="N14915" s="0" t="s">
        <v>74</v>
      </c>
      <c r="O14915" s="0" t="s">
        <v>67</v>
      </c>
      <c r="P14915" s="0" t="n">
        <f aca="false">IF(AND(OR(Dashboard!$B$5="All",D14915=Dashboard!$B$5),OR(Dashboard!$D$5="All",N14915=Dashboard!$D$5),OR(AND(C14915&lt;&gt;"",C14915&gt;=Dashboard!$F$5,C14915&lt;=Dashboard!$H$5),AND(C14915="",Dashboard!$F$5&lt;=1980,Dashboard!$H$5&gt;=2016))),1,0)</f>
        <v>1</v>
      </c>
      <c r="Q14915" s="0" t="n">
        <f aca="false">J14915*P14915+ROW()*0.00000001</f>
        <v>0.03014915</v>
      </c>
    </row>
    <row r="14916" customFormat="false" ht="15" hidden="false" customHeight="false" outlineLevel="0" collapsed="false">
      <c r="A14916" s="0" t="s">
        <v>10822</v>
      </c>
      <c r="B14916" s="0" t="s">
        <v>152</v>
      </c>
      <c r="C14916" s="0" t="n">
        <v>2010</v>
      </c>
      <c r="D14916" s="0" t="s">
        <v>46</v>
      </c>
      <c r="E14916" s="0" t="s">
        <v>4798</v>
      </c>
      <c r="F14916" s="0" t="n">
        <v>0</v>
      </c>
      <c r="G14916" s="0" t="n">
        <v>0.02</v>
      </c>
      <c r="H14916" s="0" t="n">
        <v>0</v>
      </c>
      <c r="I14916" s="0" t="n">
        <v>0.01</v>
      </c>
      <c r="J14916" s="0" t="n">
        <v>0.03</v>
      </c>
      <c r="K14916" s="0" t="n">
        <v>72</v>
      </c>
      <c r="L14916" s="0" t="n">
        <v>8.3</v>
      </c>
      <c r="M14916" s="0" t="s">
        <v>73</v>
      </c>
      <c r="N14916" s="0" t="s">
        <v>152</v>
      </c>
      <c r="O14916" s="0" t="s">
        <v>37</v>
      </c>
      <c r="P14916" s="0" t="n">
        <f aca="false">IF(AND(OR(Dashboard!$B$5="All",D14916=Dashboard!$B$5),OR(Dashboard!$D$5="All",N14916=Dashboard!$D$5),OR(AND(C14916&lt;&gt;"",C14916&gt;=Dashboard!$F$5,C14916&lt;=Dashboard!$H$5),AND(C14916="",Dashboard!$F$5&lt;=1980,Dashboard!$H$5&gt;=2016))),1,0)</f>
        <v>1</v>
      </c>
      <c r="Q14916" s="0" t="n">
        <f aca="false">J14916*P14916+ROW()*0.00000001</f>
        <v>0.03014916</v>
      </c>
    </row>
    <row r="14917" customFormat="false" ht="15" hidden="false" customHeight="false" outlineLevel="0" collapsed="false">
      <c r="A14917" s="0" t="s">
        <v>10717</v>
      </c>
      <c r="B14917" s="0" t="s">
        <v>33</v>
      </c>
      <c r="C14917" s="0" t="n">
        <v>2009</v>
      </c>
      <c r="D14917" s="0" t="s">
        <v>16</v>
      </c>
      <c r="E14917" s="0" t="s">
        <v>1013</v>
      </c>
      <c r="F14917" s="0" t="n">
        <v>0.02</v>
      </c>
      <c r="G14917" s="0" t="n">
        <v>0</v>
      </c>
      <c r="H14917" s="0" t="n">
        <v>0</v>
      </c>
      <c r="I14917" s="0" t="n">
        <v>0</v>
      </c>
      <c r="J14917" s="0" t="n">
        <v>0.03</v>
      </c>
      <c r="K14917" s="0" t="n">
        <v>31</v>
      </c>
      <c r="M14917" s="0" t="s">
        <v>125</v>
      </c>
      <c r="N14917" s="0" t="s">
        <v>35</v>
      </c>
      <c r="O14917" s="0" t="s">
        <v>177</v>
      </c>
      <c r="P14917" s="0" t="n">
        <f aca="false">IF(AND(OR(Dashboard!$B$5="All",D14917=Dashboard!$B$5),OR(Dashboard!$D$5="All",N14917=Dashboard!$D$5),OR(AND(C14917&lt;&gt;"",C14917&gt;=Dashboard!$F$5,C14917&lt;=Dashboard!$H$5),AND(C14917="",Dashboard!$F$5&lt;=1980,Dashboard!$H$5&gt;=2016))),1,0)</f>
        <v>1</v>
      </c>
      <c r="Q14917" s="0" t="n">
        <f aca="false">J14917*P14917+ROW()*0.00000001</f>
        <v>0.03014917</v>
      </c>
    </row>
    <row r="14918" customFormat="false" ht="15" hidden="false" customHeight="false" outlineLevel="0" collapsed="false">
      <c r="A14918" s="0" t="s">
        <v>10823</v>
      </c>
      <c r="B14918" s="0" t="s">
        <v>152</v>
      </c>
      <c r="C14918" s="0" t="n">
        <v>2006</v>
      </c>
      <c r="D14918" s="0" t="s">
        <v>56</v>
      </c>
      <c r="E14918" s="0" t="s">
        <v>142</v>
      </c>
      <c r="F14918" s="0" t="n">
        <v>0</v>
      </c>
      <c r="G14918" s="0" t="n">
        <v>0.02</v>
      </c>
      <c r="H14918" s="0" t="n">
        <v>0</v>
      </c>
      <c r="I14918" s="0" t="n">
        <v>0</v>
      </c>
      <c r="J14918" s="0" t="n">
        <v>0.03</v>
      </c>
      <c r="K14918" s="0" t="n">
        <v>80</v>
      </c>
      <c r="L14918" s="0" t="n">
        <v>6.8</v>
      </c>
      <c r="M14918" s="0" t="s">
        <v>103</v>
      </c>
      <c r="N14918" s="0" t="s">
        <v>152</v>
      </c>
      <c r="O14918" s="0" t="s">
        <v>37</v>
      </c>
      <c r="P14918" s="0" t="n">
        <f aca="false">IF(AND(OR(Dashboard!$B$5="All",D14918=Dashboard!$B$5),OR(Dashboard!$D$5="All",N14918=Dashboard!$D$5),OR(AND(C14918&lt;&gt;"",C14918&gt;=Dashboard!$F$5,C14918&lt;=Dashboard!$H$5),AND(C14918="",Dashboard!$F$5&lt;=1980,Dashboard!$H$5&gt;=2016))),1,0)</f>
        <v>1</v>
      </c>
      <c r="Q14918" s="0" t="n">
        <f aca="false">J14918*P14918+ROW()*0.00000001</f>
        <v>0.03014918</v>
      </c>
    </row>
    <row r="14919" customFormat="false" ht="15" hidden="false" customHeight="false" outlineLevel="0" collapsed="false">
      <c r="A14919" s="0" t="s">
        <v>10824</v>
      </c>
      <c r="B14919" s="0" t="s">
        <v>50</v>
      </c>
      <c r="C14919" s="0" t="n">
        <v>2010</v>
      </c>
      <c r="D14919" s="0" t="s">
        <v>58</v>
      </c>
      <c r="E14919" s="0" t="s">
        <v>124</v>
      </c>
      <c r="F14919" s="0" t="n">
        <v>0.02</v>
      </c>
      <c r="G14919" s="0" t="n">
        <v>0</v>
      </c>
      <c r="H14919" s="0" t="n">
        <v>0</v>
      </c>
      <c r="I14919" s="0" t="n">
        <v>0</v>
      </c>
      <c r="J14919" s="0" t="n">
        <v>0.03</v>
      </c>
      <c r="M14919" s="0" t="s">
        <v>36</v>
      </c>
      <c r="N14919" s="0" t="s">
        <v>35</v>
      </c>
      <c r="P14919" s="0" t="n">
        <f aca="false">IF(AND(OR(Dashboard!$B$5="All",D14919=Dashboard!$B$5),OR(Dashboard!$D$5="All",N14919=Dashboard!$D$5),OR(AND(C14919&lt;&gt;"",C14919&gt;=Dashboard!$F$5,C14919&lt;=Dashboard!$H$5),AND(C14919="",Dashboard!$F$5&lt;=1980,Dashboard!$H$5&gt;=2016))),1,0)</f>
        <v>1</v>
      </c>
      <c r="Q14919" s="0" t="n">
        <f aca="false">J14919*P14919+ROW()*0.00000001</f>
        <v>0.03014919</v>
      </c>
    </row>
    <row r="14920" customFormat="false" ht="15" hidden="false" customHeight="false" outlineLevel="0" collapsed="false">
      <c r="A14920" s="0" t="s">
        <v>10825</v>
      </c>
      <c r="B14920" s="0" t="s">
        <v>76</v>
      </c>
      <c r="C14920" s="0" t="n">
        <v>2008</v>
      </c>
      <c r="D14920" s="0" t="s">
        <v>114</v>
      </c>
      <c r="E14920" s="0" t="s">
        <v>1002</v>
      </c>
      <c r="F14920" s="0" t="n">
        <v>0</v>
      </c>
      <c r="G14920" s="0" t="n">
        <v>0</v>
      </c>
      <c r="H14920" s="0" t="n">
        <v>0.03</v>
      </c>
      <c r="I14920" s="0" t="n">
        <v>0</v>
      </c>
      <c r="J14920" s="0" t="n">
        <v>0.03</v>
      </c>
      <c r="N14920" s="0" t="s">
        <v>74</v>
      </c>
      <c r="P14920" s="0" t="n">
        <f aca="false">IF(AND(OR(Dashboard!$B$5="All",D14920=Dashboard!$B$5),OR(Dashboard!$D$5="All",N14920=Dashboard!$D$5),OR(AND(C14920&lt;&gt;"",C14920&gt;=Dashboard!$F$5,C14920&lt;=Dashboard!$H$5),AND(C14920="",Dashboard!$F$5&lt;=1980,Dashboard!$H$5&gt;=2016))),1,0)</f>
        <v>1</v>
      </c>
      <c r="Q14920" s="0" t="n">
        <f aca="false">J14920*P14920+ROW()*0.00000001</f>
        <v>0.0301492</v>
      </c>
    </row>
    <row r="14921" customFormat="false" ht="15" hidden="false" customHeight="false" outlineLevel="0" collapsed="false">
      <c r="A14921" s="0" t="s">
        <v>10826</v>
      </c>
      <c r="B14921" s="0" t="s">
        <v>76</v>
      </c>
      <c r="C14921" s="0" t="n">
        <v>2006</v>
      </c>
      <c r="D14921" s="0" t="s">
        <v>58</v>
      </c>
      <c r="E14921" s="0" t="s">
        <v>220</v>
      </c>
      <c r="F14921" s="0" t="n">
        <v>0</v>
      </c>
      <c r="G14921" s="0" t="n">
        <v>0</v>
      </c>
      <c r="H14921" s="0" t="n">
        <v>0.03</v>
      </c>
      <c r="I14921" s="0" t="n">
        <v>0</v>
      </c>
      <c r="J14921" s="0" t="n">
        <v>0.03</v>
      </c>
      <c r="N14921" s="0" t="s">
        <v>74</v>
      </c>
      <c r="P14921" s="0" t="n">
        <f aca="false">IF(AND(OR(Dashboard!$B$5="All",D14921=Dashboard!$B$5),OR(Dashboard!$D$5="All",N14921=Dashboard!$D$5),OR(AND(C14921&lt;&gt;"",C14921&gt;=Dashboard!$F$5,C14921&lt;=Dashboard!$H$5),AND(C14921="",Dashboard!$F$5&lt;=1980,Dashboard!$H$5&gt;=2016))),1,0)</f>
        <v>1</v>
      </c>
      <c r="Q14921" s="0" t="n">
        <f aca="false">J14921*P14921+ROW()*0.00000001</f>
        <v>0.03014921</v>
      </c>
    </row>
    <row r="14922" customFormat="false" ht="15" hidden="false" customHeight="false" outlineLevel="0" collapsed="false">
      <c r="A14922" s="0" t="s">
        <v>5860</v>
      </c>
      <c r="B14922" s="0" t="s">
        <v>152</v>
      </c>
      <c r="C14922" s="0" t="n">
        <v>2011</v>
      </c>
      <c r="D14922" s="0" t="s">
        <v>58</v>
      </c>
      <c r="E14922" s="0" t="s">
        <v>5861</v>
      </c>
      <c r="F14922" s="0" t="n">
        <v>0</v>
      </c>
      <c r="G14922" s="0" t="n">
        <v>0.02</v>
      </c>
      <c r="H14922" s="0" t="n">
        <v>0</v>
      </c>
      <c r="I14922" s="0" t="n">
        <v>0.01</v>
      </c>
      <c r="J14922" s="0" t="n">
        <v>0.03</v>
      </c>
      <c r="K14922" s="0" t="n">
        <v>65</v>
      </c>
      <c r="L14922" s="0" t="n">
        <v>6.4</v>
      </c>
      <c r="M14922" s="0" t="s">
        <v>103</v>
      </c>
      <c r="N14922" s="0" t="s">
        <v>152</v>
      </c>
      <c r="O14922" s="0" t="s">
        <v>67</v>
      </c>
      <c r="P14922" s="0" t="n">
        <f aca="false">IF(AND(OR(Dashboard!$B$5="All",D14922=Dashboard!$B$5),OR(Dashboard!$D$5="All",N14922=Dashboard!$D$5),OR(AND(C14922&lt;&gt;"",C14922&gt;=Dashboard!$F$5,C14922&lt;=Dashboard!$H$5),AND(C14922="",Dashboard!$F$5&lt;=1980,Dashboard!$H$5&gt;=2016))),1,0)</f>
        <v>1</v>
      </c>
      <c r="Q14922" s="0" t="n">
        <f aca="false">J14922*P14922+ROW()*0.00000001</f>
        <v>0.03014922</v>
      </c>
    </row>
    <row r="14923" customFormat="false" ht="15" hidden="false" customHeight="false" outlineLevel="0" collapsed="false">
      <c r="A14923" s="0" t="s">
        <v>4132</v>
      </c>
      <c r="B14923" s="0" t="s">
        <v>85</v>
      </c>
      <c r="C14923" s="0" t="n">
        <v>2004</v>
      </c>
      <c r="D14923" s="0" t="s">
        <v>48</v>
      </c>
      <c r="E14923" s="0" t="s">
        <v>520</v>
      </c>
      <c r="F14923" s="0" t="n">
        <v>0.02</v>
      </c>
      <c r="G14923" s="0" t="n">
        <v>0.01</v>
      </c>
      <c r="H14923" s="0" t="n">
        <v>0</v>
      </c>
      <c r="I14923" s="0" t="n">
        <v>0</v>
      </c>
      <c r="J14923" s="0" t="n">
        <v>0.03</v>
      </c>
      <c r="K14923" s="0" t="n">
        <v>62</v>
      </c>
      <c r="M14923" s="0" t="s">
        <v>36</v>
      </c>
      <c r="N14923" s="0" t="s">
        <v>35</v>
      </c>
      <c r="O14923" s="0" t="s">
        <v>67</v>
      </c>
      <c r="P14923" s="0" t="n">
        <f aca="false">IF(AND(OR(Dashboard!$B$5="All",D14923=Dashboard!$B$5),OR(Dashboard!$D$5="All",N14923=Dashboard!$D$5),OR(AND(C14923&lt;&gt;"",C14923&gt;=Dashboard!$F$5,C14923&lt;=Dashboard!$H$5),AND(C14923="",Dashboard!$F$5&lt;=1980,Dashboard!$H$5&gt;=2016))),1,0)</f>
        <v>1</v>
      </c>
      <c r="Q14923" s="0" t="n">
        <f aca="false">J14923*P14923+ROW()*0.00000001</f>
        <v>0.03014923</v>
      </c>
    </row>
    <row r="14924" customFormat="false" ht="15" hidden="false" customHeight="false" outlineLevel="0" collapsed="false">
      <c r="A14924" s="0" t="s">
        <v>10827</v>
      </c>
      <c r="B14924" s="0" t="s">
        <v>33</v>
      </c>
      <c r="C14924" s="0" t="n">
        <v>2009</v>
      </c>
      <c r="D14924" s="0" t="s">
        <v>58</v>
      </c>
      <c r="E14924" s="0" t="s">
        <v>3948</v>
      </c>
      <c r="F14924" s="0" t="n">
        <v>0.02</v>
      </c>
      <c r="G14924" s="0" t="n">
        <v>0</v>
      </c>
      <c r="H14924" s="0" t="n">
        <v>0</v>
      </c>
      <c r="I14924" s="0" t="n">
        <v>0</v>
      </c>
      <c r="J14924" s="0" t="n">
        <v>0.03</v>
      </c>
      <c r="M14924" s="0" t="s">
        <v>125</v>
      </c>
      <c r="N14924" s="0" t="s">
        <v>35</v>
      </c>
      <c r="P14924" s="0" t="n">
        <f aca="false">IF(AND(OR(Dashboard!$B$5="All",D14924=Dashboard!$B$5),OR(Dashboard!$D$5="All",N14924=Dashboard!$D$5),OR(AND(C14924&lt;&gt;"",C14924&gt;=Dashboard!$F$5,C14924&lt;=Dashboard!$H$5),AND(C14924="",Dashboard!$F$5&lt;=1980,Dashboard!$H$5&gt;=2016))),1,0)</f>
        <v>1</v>
      </c>
      <c r="Q14924" s="0" t="n">
        <f aca="false">J14924*P14924+ROW()*0.00000001</f>
        <v>0.03014924</v>
      </c>
    </row>
    <row r="14925" customFormat="false" ht="15" hidden="false" customHeight="false" outlineLevel="0" collapsed="false">
      <c r="A14925" s="0" t="s">
        <v>10828</v>
      </c>
      <c r="B14925" s="0" t="s">
        <v>851</v>
      </c>
      <c r="C14925" s="0" t="n">
        <v>2012</v>
      </c>
      <c r="D14925" s="0" t="s">
        <v>114</v>
      </c>
      <c r="E14925" s="0" t="s">
        <v>2334</v>
      </c>
      <c r="F14925" s="0" t="n">
        <v>0</v>
      </c>
      <c r="G14925" s="0" t="n">
        <v>0</v>
      </c>
      <c r="H14925" s="0" t="n">
        <v>0.03</v>
      </c>
      <c r="I14925" s="0" t="n">
        <v>0</v>
      </c>
      <c r="J14925" s="0" t="n">
        <v>0.03</v>
      </c>
      <c r="N14925" s="0" t="s">
        <v>74</v>
      </c>
      <c r="P14925" s="0" t="n">
        <f aca="false">IF(AND(OR(Dashboard!$B$5="All",D14925=Dashboard!$B$5),OR(Dashboard!$D$5="All",N14925=Dashboard!$D$5),OR(AND(C14925&lt;&gt;"",C14925&gt;=Dashboard!$F$5,C14925&lt;=Dashboard!$H$5),AND(C14925="",Dashboard!$F$5&lt;=1980,Dashboard!$H$5&gt;=2016))),1,0)</f>
        <v>1</v>
      </c>
      <c r="Q14925" s="0" t="n">
        <f aca="false">J14925*P14925+ROW()*0.00000001</f>
        <v>0.03014925</v>
      </c>
    </row>
    <row r="14926" customFormat="false" ht="15" hidden="false" customHeight="false" outlineLevel="0" collapsed="false">
      <c r="A14926" s="0" t="s">
        <v>10829</v>
      </c>
      <c r="B14926" s="0" t="s">
        <v>50</v>
      </c>
      <c r="C14926" s="0" t="n">
        <v>2009</v>
      </c>
      <c r="D14926" s="0" t="s">
        <v>52</v>
      </c>
      <c r="E14926" s="0" t="s">
        <v>1768</v>
      </c>
      <c r="F14926" s="0" t="n">
        <v>0.02</v>
      </c>
      <c r="G14926" s="0" t="n">
        <v>0</v>
      </c>
      <c r="H14926" s="0" t="n">
        <v>0</v>
      </c>
      <c r="I14926" s="0" t="n">
        <v>0</v>
      </c>
      <c r="J14926" s="0" t="n">
        <v>0.03</v>
      </c>
      <c r="K14926" s="0" t="n">
        <v>60</v>
      </c>
      <c r="M14926" s="0" t="s">
        <v>36</v>
      </c>
      <c r="N14926" s="0" t="s">
        <v>35</v>
      </c>
      <c r="O14926" s="0" t="s">
        <v>53</v>
      </c>
      <c r="P14926" s="0" t="n">
        <f aca="false">IF(AND(OR(Dashboard!$B$5="All",D14926=Dashboard!$B$5),OR(Dashboard!$D$5="All",N14926=Dashboard!$D$5),OR(AND(C14926&lt;&gt;"",C14926&gt;=Dashboard!$F$5,C14926&lt;=Dashboard!$H$5),AND(C14926="",Dashboard!$F$5&lt;=1980,Dashboard!$H$5&gt;=2016))),1,0)</f>
        <v>1</v>
      </c>
      <c r="Q14926" s="0" t="n">
        <f aca="false">J14926*P14926+ROW()*0.00000001</f>
        <v>0.03014926</v>
      </c>
    </row>
    <row r="14927" customFormat="false" ht="15" hidden="false" customHeight="false" outlineLevel="0" collapsed="false">
      <c r="A14927" s="0" t="s">
        <v>10830</v>
      </c>
      <c r="B14927" s="0" t="s">
        <v>76</v>
      </c>
      <c r="C14927" s="0" t="n">
        <v>2006</v>
      </c>
      <c r="D14927" s="0" t="s">
        <v>114</v>
      </c>
      <c r="E14927" s="0" t="s">
        <v>8851</v>
      </c>
      <c r="F14927" s="0" t="n">
        <v>0</v>
      </c>
      <c r="G14927" s="0" t="n">
        <v>0</v>
      </c>
      <c r="H14927" s="0" t="n">
        <v>0.03</v>
      </c>
      <c r="I14927" s="0" t="n">
        <v>0</v>
      </c>
      <c r="J14927" s="0" t="n">
        <v>0.03</v>
      </c>
      <c r="N14927" s="0" t="s">
        <v>74</v>
      </c>
      <c r="P14927" s="0" t="n">
        <f aca="false">IF(AND(OR(Dashboard!$B$5="All",D14927=Dashboard!$B$5),OR(Dashboard!$D$5="All",N14927=Dashboard!$D$5),OR(AND(C14927&lt;&gt;"",C14927&gt;=Dashboard!$F$5,C14927&lt;=Dashboard!$H$5),AND(C14927="",Dashboard!$F$5&lt;=1980,Dashboard!$H$5&gt;=2016))),1,0)</f>
        <v>1</v>
      </c>
      <c r="Q14927" s="0" t="n">
        <f aca="false">J14927*P14927+ROW()*0.00000001</f>
        <v>0.03014927</v>
      </c>
    </row>
    <row r="14928" customFormat="false" ht="15" hidden="false" customHeight="false" outlineLevel="0" collapsed="false">
      <c r="A14928" s="0" t="s">
        <v>10831</v>
      </c>
      <c r="B14928" s="0" t="s">
        <v>50</v>
      </c>
      <c r="C14928" s="0" t="n">
        <v>2008</v>
      </c>
      <c r="D14928" s="0" t="s">
        <v>71</v>
      </c>
      <c r="E14928" s="0" t="s">
        <v>2331</v>
      </c>
      <c r="F14928" s="0" t="n">
        <v>0</v>
      </c>
      <c r="G14928" s="0" t="n">
        <v>0</v>
      </c>
      <c r="H14928" s="0" t="n">
        <v>0.03</v>
      </c>
      <c r="I14928" s="0" t="n">
        <v>0</v>
      </c>
      <c r="J14928" s="0" t="n">
        <v>0.03</v>
      </c>
      <c r="N14928" s="0" t="s">
        <v>35</v>
      </c>
      <c r="P14928" s="0" t="n">
        <f aca="false">IF(AND(OR(Dashboard!$B$5="All",D14928=Dashboard!$B$5),OR(Dashboard!$D$5="All",N14928=Dashboard!$D$5),OR(AND(C14928&lt;&gt;"",C14928&gt;=Dashboard!$F$5,C14928&lt;=Dashboard!$H$5),AND(C14928="",Dashboard!$F$5&lt;=1980,Dashboard!$H$5&gt;=2016))),1,0)</f>
        <v>1</v>
      </c>
      <c r="Q14928" s="0" t="n">
        <f aca="false">J14928*P14928+ROW()*0.00000001</f>
        <v>0.03014928</v>
      </c>
    </row>
    <row r="14929" customFormat="false" ht="15" hidden="false" customHeight="false" outlineLevel="0" collapsed="false">
      <c r="A14929" s="0" t="s">
        <v>1866</v>
      </c>
      <c r="B14929" s="0" t="s">
        <v>152</v>
      </c>
      <c r="C14929" s="0" t="n">
        <v>2010</v>
      </c>
      <c r="D14929" s="0" t="s">
        <v>56</v>
      </c>
      <c r="E14929" s="0" t="s">
        <v>211</v>
      </c>
      <c r="F14929" s="0" t="n">
        <v>0</v>
      </c>
      <c r="G14929" s="0" t="n">
        <v>0.02</v>
      </c>
      <c r="H14929" s="0" t="n">
        <v>0</v>
      </c>
      <c r="I14929" s="0" t="n">
        <v>0</v>
      </c>
      <c r="J14929" s="0" t="n">
        <v>0.03</v>
      </c>
      <c r="K14929" s="0" t="n">
        <v>63</v>
      </c>
      <c r="L14929" s="0" t="n">
        <v>6.3</v>
      </c>
      <c r="M14929" s="0" t="s">
        <v>103</v>
      </c>
      <c r="N14929" s="0" t="s">
        <v>152</v>
      </c>
      <c r="O14929" s="0" t="s">
        <v>67</v>
      </c>
      <c r="P14929" s="0" t="n">
        <f aca="false">IF(AND(OR(Dashboard!$B$5="All",D14929=Dashboard!$B$5),OR(Dashboard!$D$5="All",N14929=Dashboard!$D$5),OR(AND(C14929&lt;&gt;"",C14929&gt;=Dashboard!$F$5,C14929&lt;=Dashboard!$H$5),AND(C14929="",Dashboard!$F$5&lt;=1980,Dashboard!$H$5&gt;=2016))),1,0)</f>
        <v>1</v>
      </c>
      <c r="Q14929" s="0" t="n">
        <f aca="false">J14929*P14929+ROW()*0.00000001</f>
        <v>0.03014929</v>
      </c>
    </row>
    <row r="14930" customFormat="false" ht="15" hidden="false" customHeight="false" outlineLevel="0" collapsed="false">
      <c r="A14930" s="0" t="s">
        <v>10832</v>
      </c>
      <c r="B14930" s="0" t="s">
        <v>33</v>
      </c>
      <c r="C14930" s="0" t="n">
        <v>2008</v>
      </c>
      <c r="D14930" s="0" t="s">
        <v>41</v>
      </c>
      <c r="E14930" s="0" t="s">
        <v>2455</v>
      </c>
      <c r="F14930" s="0" t="n">
        <v>0.02</v>
      </c>
      <c r="G14930" s="0" t="n">
        <v>0</v>
      </c>
      <c r="H14930" s="0" t="n">
        <v>0</v>
      </c>
      <c r="I14930" s="0" t="n">
        <v>0</v>
      </c>
      <c r="J14930" s="0" t="n">
        <v>0.03</v>
      </c>
      <c r="L14930" s="0" t="n">
        <v>2</v>
      </c>
      <c r="M14930" s="0" t="s">
        <v>36</v>
      </c>
      <c r="N14930" s="0" t="s">
        <v>35</v>
      </c>
      <c r="P14930" s="0" t="n">
        <f aca="false">IF(AND(OR(Dashboard!$B$5="All",D14930=Dashboard!$B$5),OR(Dashboard!$D$5="All",N14930=Dashboard!$D$5),OR(AND(C14930&lt;&gt;"",C14930&gt;=Dashboard!$F$5,C14930&lt;=Dashboard!$H$5),AND(C14930="",Dashboard!$F$5&lt;=1980,Dashboard!$H$5&gt;=2016))),1,0)</f>
        <v>1</v>
      </c>
      <c r="Q14930" s="0" t="n">
        <f aca="false">J14930*P14930+ROW()*0.00000001</f>
        <v>0.0301493</v>
      </c>
    </row>
    <row r="14931" customFormat="false" ht="15" hidden="false" customHeight="false" outlineLevel="0" collapsed="false">
      <c r="A14931" s="0" t="s">
        <v>10833</v>
      </c>
      <c r="B14931" s="0" t="s">
        <v>152</v>
      </c>
      <c r="C14931" s="0" t="n">
        <v>2008</v>
      </c>
      <c r="D14931" s="0" t="s">
        <v>58</v>
      </c>
      <c r="E14931" s="0" t="s">
        <v>689</v>
      </c>
      <c r="F14931" s="0" t="n">
        <v>0</v>
      </c>
      <c r="G14931" s="0" t="n">
        <v>0.02</v>
      </c>
      <c r="H14931" s="0" t="n">
        <v>0</v>
      </c>
      <c r="I14931" s="0" t="n">
        <v>0</v>
      </c>
      <c r="J14931" s="0" t="n">
        <v>0.03</v>
      </c>
      <c r="K14931" s="0" t="n">
        <v>73</v>
      </c>
      <c r="L14931" s="0" t="n">
        <v>7.9</v>
      </c>
      <c r="M14931" s="0" t="s">
        <v>103</v>
      </c>
      <c r="N14931" s="0" t="s">
        <v>152</v>
      </c>
      <c r="O14931" s="0" t="s">
        <v>37</v>
      </c>
      <c r="P14931" s="0" t="n">
        <f aca="false">IF(AND(OR(Dashboard!$B$5="All",D14931=Dashboard!$B$5),OR(Dashboard!$D$5="All",N14931=Dashboard!$D$5),OR(AND(C14931&lt;&gt;"",C14931&gt;=Dashboard!$F$5,C14931&lt;=Dashboard!$H$5),AND(C14931="",Dashboard!$F$5&lt;=1980,Dashboard!$H$5&gt;=2016))),1,0)</f>
        <v>1</v>
      </c>
      <c r="Q14931" s="0" t="n">
        <f aca="false">J14931*P14931+ROW()*0.00000001</f>
        <v>0.03014931</v>
      </c>
    </row>
    <row r="14932" customFormat="false" ht="15" hidden="false" customHeight="false" outlineLevel="0" collapsed="false">
      <c r="A14932" s="0" t="s">
        <v>10834</v>
      </c>
      <c r="B14932" s="0" t="s">
        <v>144</v>
      </c>
      <c r="D14932" s="0" t="s">
        <v>102</v>
      </c>
      <c r="E14932" s="0" t="s">
        <v>520</v>
      </c>
      <c r="F14932" s="0" t="n">
        <v>0.02</v>
      </c>
      <c r="G14932" s="0" t="n">
        <v>0.01</v>
      </c>
      <c r="H14932" s="0" t="n">
        <v>0</v>
      </c>
      <c r="I14932" s="0" t="n">
        <v>0</v>
      </c>
      <c r="J14932" s="0" t="n">
        <v>0.03</v>
      </c>
      <c r="N14932" s="0" t="s">
        <v>66</v>
      </c>
      <c r="P14932" s="0" t="n">
        <f aca="false">IF(AND(OR(Dashboard!$B$5="All",D14932=Dashboard!$B$5),OR(Dashboard!$D$5="All",N14932=Dashboard!$D$5),OR(AND(C14932&lt;&gt;"",C14932&gt;=Dashboard!$F$5,C14932&lt;=Dashboard!$H$5),AND(C14932="",Dashboard!$F$5&lt;=1980,Dashboard!$H$5&gt;=2016))),1,0)</f>
        <v>1</v>
      </c>
      <c r="Q14932" s="0" t="n">
        <f aca="false">J14932*P14932+ROW()*0.00000001</f>
        <v>0.03014932</v>
      </c>
    </row>
    <row r="14933" customFormat="false" ht="15" hidden="false" customHeight="false" outlineLevel="0" collapsed="false">
      <c r="A14933" s="0" t="s">
        <v>10835</v>
      </c>
      <c r="B14933" s="0" t="s">
        <v>164</v>
      </c>
      <c r="C14933" s="0" t="n">
        <v>2011</v>
      </c>
      <c r="D14933" s="0" t="s">
        <v>114</v>
      </c>
      <c r="E14933" s="0" t="s">
        <v>6975</v>
      </c>
      <c r="F14933" s="0" t="n">
        <v>0</v>
      </c>
      <c r="G14933" s="0" t="n">
        <v>0</v>
      </c>
      <c r="H14933" s="0" t="n">
        <v>0.03</v>
      </c>
      <c r="I14933" s="0" t="n">
        <v>0</v>
      </c>
      <c r="J14933" s="0" t="n">
        <v>0.03</v>
      </c>
      <c r="N14933" s="0" t="s">
        <v>74</v>
      </c>
      <c r="P14933" s="0" t="n">
        <f aca="false">IF(AND(OR(Dashboard!$B$5="All",D14933=Dashboard!$B$5),OR(Dashboard!$D$5="All",N14933=Dashboard!$D$5),OR(AND(C14933&lt;&gt;"",C14933&gt;=Dashboard!$F$5,C14933&lt;=Dashboard!$H$5),AND(C14933="",Dashboard!$F$5&lt;=1980,Dashboard!$H$5&gt;=2016))),1,0)</f>
        <v>1</v>
      </c>
      <c r="Q14933" s="0" t="n">
        <f aca="false">J14933*P14933+ROW()*0.00000001</f>
        <v>0.03014933</v>
      </c>
    </row>
    <row r="14934" customFormat="false" ht="15" hidden="false" customHeight="false" outlineLevel="0" collapsed="false">
      <c r="A14934" s="0" t="s">
        <v>10836</v>
      </c>
      <c r="B14934" s="0" t="s">
        <v>164</v>
      </c>
      <c r="C14934" s="0" t="n">
        <v>2007</v>
      </c>
      <c r="D14934" s="0" t="s">
        <v>48</v>
      </c>
      <c r="E14934" s="0" t="s">
        <v>649</v>
      </c>
      <c r="F14934" s="0" t="n">
        <v>0.02</v>
      </c>
      <c r="G14934" s="0" t="n">
        <v>0</v>
      </c>
      <c r="H14934" s="0" t="n">
        <v>0</v>
      </c>
      <c r="I14934" s="0" t="n">
        <v>0</v>
      </c>
      <c r="J14934" s="0" t="n">
        <v>0.03</v>
      </c>
      <c r="N14934" s="0" t="s">
        <v>74</v>
      </c>
      <c r="P14934" s="0" t="n">
        <f aca="false">IF(AND(OR(Dashboard!$B$5="All",D14934=Dashboard!$B$5),OR(Dashboard!$D$5="All",N14934=Dashboard!$D$5),OR(AND(C14934&lt;&gt;"",C14934&gt;=Dashboard!$F$5,C14934&lt;=Dashboard!$H$5),AND(C14934="",Dashboard!$F$5&lt;=1980,Dashboard!$H$5&gt;=2016))),1,0)</f>
        <v>1</v>
      </c>
      <c r="Q14934" s="0" t="n">
        <f aca="false">J14934*P14934+ROW()*0.00000001</f>
        <v>0.03014934</v>
      </c>
    </row>
    <row r="14935" customFormat="false" ht="15" hidden="false" customHeight="false" outlineLevel="0" collapsed="false">
      <c r="A14935" s="0" t="s">
        <v>10837</v>
      </c>
      <c r="B14935" s="0" t="s">
        <v>873</v>
      </c>
      <c r="C14935" s="0" t="n">
        <v>1996</v>
      </c>
      <c r="D14935" s="0" t="s">
        <v>114</v>
      </c>
      <c r="E14935" s="0" t="s">
        <v>2924</v>
      </c>
      <c r="F14935" s="0" t="n">
        <v>0</v>
      </c>
      <c r="G14935" s="0" t="n">
        <v>0</v>
      </c>
      <c r="H14935" s="0" t="n">
        <v>0.03</v>
      </c>
      <c r="I14935" s="0" t="n">
        <v>0</v>
      </c>
      <c r="J14935" s="0" t="n">
        <v>0.03</v>
      </c>
      <c r="N14935" s="0" t="s">
        <v>154</v>
      </c>
      <c r="P14935" s="0" t="n">
        <f aca="false">IF(AND(OR(Dashboard!$B$5="All",D14935=Dashboard!$B$5),OR(Dashboard!$D$5="All",N14935=Dashboard!$D$5),OR(AND(C14935&lt;&gt;"",C14935&gt;=Dashboard!$F$5,C14935&lt;=Dashboard!$H$5),AND(C14935="",Dashboard!$F$5&lt;=1980,Dashboard!$H$5&gt;=2016))),1,0)</f>
        <v>1</v>
      </c>
      <c r="Q14935" s="0" t="n">
        <f aca="false">J14935*P14935+ROW()*0.00000001</f>
        <v>0.03014935</v>
      </c>
    </row>
    <row r="14936" customFormat="false" ht="15" hidden="false" customHeight="false" outlineLevel="0" collapsed="false">
      <c r="A14936" s="0" t="s">
        <v>9432</v>
      </c>
      <c r="B14936" s="0" t="s">
        <v>851</v>
      </c>
      <c r="C14936" s="0" t="n">
        <v>2012</v>
      </c>
      <c r="D14936" s="0" t="s">
        <v>71</v>
      </c>
      <c r="E14936" s="0" t="s">
        <v>9433</v>
      </c>
      <c r="F14936" s="0" t="n">
        <v>0</v>
      </c>
      <c r="G14936" s="0" t="n">
        <v>0</v>
      </c>
      <c r="H14936" s="0" t="n">
        <v>0.03</v>
      </c>
      <c r="I14936" s="0" t="n">
        <v>0</v>
      </c>
      <c r="J14936" s="0" t="n">
        <v>0.03</v>
      </c>
      <c r="N14936" s="0" t="s">
        <v>74</v>
      </c>
      <c r="P14936" s="0" t="n">
        <f aca="false">IF(AND(OR(Dashboard!$B$5="All",D14936=Dashboard!$B$5),OR(Dashboard!$D$5="All",N14936=Dashboard!$D$5),OR(AND(C14936&lt;&gt;"",C14936&gt;=Dashboard!$F$5,C14936&lt;=Dashboard!$H$5),AND(C14936="",Dashboard!$F$5&lt;=1980,Dashboard!$H$5&gt;=2016))),1,0)</f>
        <v>1</v>
      </c>
      <c r="Q14936" s="0" t="n">
        <f aca="false">J14936*P14936+ROW()*0.00000001</f>
        <v>0.03014936</v>
      </c>
    </row>
    <row r="14937" customFormat="false" ht="15" hidden="false" customHeight="false" outlineLevel="0" collapsed="false">
      <c r="A14937" s="0" t="s">
        <v>6039</v>
      </c>
      <c r="B14937" s="0" t="s">
        <v>76</v>
      </c>
      <c r="C14937" s="0" t="n">
        <v>2006</v>
      </c>
      <c r="D14937" s="0" t="s">
        <v>16</v>
      </c>
      <c r="E14937" s="0" t="s">
        <v>124</v>
      </c>
      <c r="F14937" s="0" t="n">
        <v>0.01</v>
      </c>
      <c r="G14937" s="0" t="n">
        <v>0.01</v>
      </c>
      <c r="H14937" s="0" t="n">
        <v>0</v>
      </c>
      <c r="I14937" s="0" t="n">
        <v>0</v>
      </c>
      <c r="J14937" s="0" t="n">
        <v>0.03</v>
      </c>
      <c r="K14937" s="0" t="n">
        <v>57</v>
      </c>
      <c r="M14937" s="0" t="s">
        <v>125</v>
      </c>
      <c r="N14937" s="0" t="s">
        <v>74</v>
      </c>
      <c r="O14937" s="0" t="s">
        <v>53</v>
      </c>
      <c r="P14937" s="0" t="n">
        <f aca="false">IF(AND(OR(Dashboard!$B$5="All",D14937=Dashboard!$B$5),OR(Dashboard!$D$5="All",N14937=Dashboard!$D$5),OR(AND(C14937&lt;&gt;"",C14937&gt;=Dashboard!$F$5,C14937&lt;=Dashboard!$H$5),AND(C14937="",Dashboard!$F$5&lt;=1980,Dashboard!$H$5&gt;=2016))),1,0)</f>
        <v>1</v>
      </c>
      <c r="Q14937" s="0" t="n">
        <f aca="false">J14937*P14937+ROW()*0.00000001</f>
        <v>0.03014937</v>
      </c>
    </row>
    <row r="14938" customFormat="false" ht="15" hidden="false" customHeight="false" outlineLevel="0" collapsed="false">
      <c r="A14938" s="0" t="s">
        <v>745</v>
      </c>
      <c r="B14938" s="0" t="s">
        <v>33</v>
      </c>
      <c r="C14938" s="0" t="n">
        <v>2008</v>
      </c>
      <c r="D14938" s="0" t="s">
        <v>34</v>
      </c>
      <c r="E14938" s="0" t="s">
        <v>328</v>
      </c>
      <c r="F14938" s="0" t="n">
        <v>0</v>
      </c>
      <c r="G14938" s="0" t="n">
        <v>0</v>
      </c>
      <c r="H14938" s="0" t="n">
        <v>0.03</v>
      </c>
      <c r="I14938" s="0" t="n">
        <v>0</v>
      </c>
      <c r="J14938" s="0" t="n">
        <v>0.03</v>
      </c>
      <c r="N14938" s="0" t="s">
        <v>35</v>
      </c>
      <c r="P14938" s="0" t="n">
        <f aca="false">IF(AND(OR(Dashboard!$B$5="All",D14938=Dashboard!$B$5),OR(Dashboard!$D$5="All",N14938=Dashboard!$D$5),OR(AND(C14938&lt;&gt;"",C14938&gt;=Dashboard!$F$5,C14938&lt;=Dashboard!$H$5),AND(C14938="",Dashboard!$F$5&lt;=1980,Dashboard!$H$5&gt;=2016))),1,0)</f>
        <v>1</v>
      </c>
      <c r="Q14938" s="0" t="n">
        <f aca="false">J14938*P14938+ROW()*0.00000001</f>
        <v>0.03014938</v>
      </c>
    </row>
    <row r="14939" customFormat="false" ht="15" hidden="false" customHeight="false" outlineLevel="0" collapsed="false">
      <c r="A14939" s="0" t="s">
        <v>10838</v>
      </c>
      <c r="B14939" s="0" t="s">
        <v>50</v>
      </c>
      <c r="C14939" s="0" t="n">
        <v>2009</v>
      </c>
      <c r="D14939" s="0" t="s">
        <v>16</v>
      </c>
      <c r="E14939" s="0" t="s">
        <v>560</v>
      </c>
      <c r="F14939" s="0" t="n">
        <v>0.02</v>
      </c>
      <c r="G14939" s="0" t="n">
        <v>0</v>
      </c>
      <c r="H14939" s="0" t="n">
        <v>0</v>
      </c>
      <c r="I14939" s="0" t="n">
        <v>0</v>
      </c>
      <c r="J14939" s="0" t="n">
        <v>0.03</v>
      </c>
      <c r="M14939" s="0" t="s">
        <v>36</v>
      </c>
      <c r="N14939" s="0" t="s">
        <v>35</v>
      </c>
      <c r="P14939" s="0" t="n">
        <f aca="false">IF(AND(OR(Dashboard!$B$5="All",D14939=Dashboard!$B$5),OR(Dashboard!$D$5="All",N14939=Dashboard!$D$5),OR(AND(C14939&lt;&gt;"",C14939&gt;=Dashboard!$F$5,C14939&lt;=Dashboard!$H$5),AND(C14939="",Dashboard!$F$5&lt;=1980,Dashboard!$H$5&gt;=2016))),1,0)</f>
        <v>1</v>
      </c>
      <c r="Q14939" s="0" t="n">
        <f aca="false">J14939*P14939+ROW()*0.00000001</f>
        <v>0.03014939</v>
      </c>
    </row>
    <row r="14940" customFormat="false" ht="15" hidden="false" customHeight="false" outlineLevel="0" collapsed="false">
      <c r="A14940" s="0" t="s">
        <v>10839</v>
      </c>
      <c r="B14940" s="0" t="s">
        <v>64</v>
      </c>
      <c r="C14940" s="0" t="n">
        <v>2011</v>
      </c>
      <c r="D14940" s="0" t="s">
        <v>46</v>
      </c>
      <c r="E14940" s="0" t="s">
        <v>211</v>
      </c>
      <c r="F14940" s="0" t="n">
        <v>0</v>
      </c>
      <c r="G14940" s="0" t="n">
        <v>0</v>
      </c>
      <c r="H14940" s="0" t="n">
        <v>0.03</v>
      </c>
      <c r="I14940" s="0" t="n">
        <v>0</v>
      </c>
      <c r="J14940" s="0" t="n">
        <v>0.03</v>
      </c>
      <c r="N14940" s="0" t="s">
        <v>66</v>
      </c>
      <c r="P14940" s="0" t="n">
        <f aca="false">IF(AND(OR(Dashboard!$B$5="All",D14940=Dashboard!$B$5),OR(Dashboard!$D$5="All",N14940=Dashboard!$D$5),OR(AND(C14940&lt;&gt;"",C14940&gt;=Dashboard!$F$5,C14940&lt;=Dashboard!$H$5),AND(C14940="",Dashboard!$F$5&lt;=1980,Dashboard!$H$5&gt;=2016))),1,0)</f>
        <v>1</v>
      </c>
      <c r="Q14940" s="0" t="n">
        <f aca="false">J14940*P14940+ROW()*0.00000001</f>
        <v>0.0301494</v>
      </c>
    </row>
    <row r="14941" customFormat="false" ht="15" hidden="false" customHeight="false" outlineLevel="0" collapsed="false">
      <c r="A14941" s="0" t="s">
        <v>10840</v>
      </c>
      <c r="B14941" s="0" t="s">
        <v>94</v>
      </c>
      <c r="C14941" s="0" t="n">
        <v>2016</v>
      </c>
      <c r="D14941" s="0" t="s">
        <v>114</v>
      </c>
      <c r="E14941" s="0" t="s">
        <v>7598</v>
      </c>
      <c r="F14941" s="0" t="n">
        <v>0.01</v>
      </c>
      <c r="G14941" s="0" t="n">
        <v>0.01</v>
      </c>
      <c r="H14941" s="0" t="n">
        <v>0</v>
      </c>
      <c r="I14941" s="0" t="n">
        <v>0</v>
      </c>
      <c r="J14941" s="0" t="n">
        <v>0.03</v>
      </c>
      <c r="K14941" s="0" t="n">
        <v>67</v>
      </c>
      <c r="L14941" s="0" t="n">
        <v>6.2</v>
      </c>
      <c r="M14941" s="0" t="s">
        <v>103</v>
      </c>
      <c r="N14941" s="0" t="s">
        <v>74</v>
      </c>
      <c r="O14941" s="0" t="s">
        <v>67</v>
      </c>
      <c r="P14941" s="0" t="n">
        <f aca="false">IF(AND(OR(Dashboard!$B$5="All",D14941=Dashboard!$B$5),OR(Dashboard!$D$5="All",N14941=Dashboard!$D$5),OR(AND(C14941&lt;&gt;"",C14941&gt;=Dashboard!$F$5,C14941&lt;=Dashboard!$H$5),AND(C14941="",Dashboard!$F$5&lt;=1980,Dashboard!$H$5&gt;=2016))),1,0)</f>
        <v>1</v>
      </c>
      <c r="Q14941" s="0" t="n">
        <f aca="false">J14941*P14941+ROW()*0.00000001</f>
        <v>0.03014941</v>
      </c>
    </row>
    <row r="14942" customFormat="false" ht="15" hidden="false" customHeight="false" outlineLevel="0" collapsed="false">
      <c r="A14942" s="0" t="s">
        <v>10841</v>
      </c>
      <c r="B14942" s="0" t="s">
        <v>50</v>
      </c>
      <c r="C14942" s="0" t="n">
        <v>2009</v>
      </c>
      <c r="D14942" s="0" t="s">
        <v>71</v>
      </c>
      <c r="E14942" s="0" t="s">
        <v>3904</v>
      </c>
      <c r="F14942" s="0" t="n">
        <v>0</v>
      </c>
      <c r="G14942" s="0" t="n">
        <v>0</v>
      </c>
      <c r="H14942" s="0" t="n">
        <v>0.03</v>
      </c>
      <c r="I14942" s="0" t="n">
        <v>0</v>
      </c>
      <c r="J14942" s="0" t="n">
        <v>0.03</v>
      </c>
      <c r="N14942" s="0" t="s">
        <v>35</v>
      </c>
      <c r="P14942" s="0" t="n">
        <f aca="false">IF(AND(OR(Dashboard!$B$5="All",D14942=Dashboard!$B$5),OR(Dashboard!$D$5="All",N14942=Dashboard!$D$5),OR(AND(C14942&lt;&gt;"",C14942&gt;=Dashboard!$F$5,C14942&lt;=Dashboard!$H$5),AND(C14942="",Dashboard!$F$5&lt;=1980,Dashboard!$H$5&gt;=2016))),1,0)</f>
        <v>1</v>
      </c>
      <c r="Q14942" s="0" t="n">
        <f aca="false">J14942*P14942+ROW()*0.00000001</f>
        <v>0.03014942</v>
      </c>
    </row>
    <row r="14943" customFormat="false" ht="15" hidden="false" customHeight="false" outlineLevel="0" collapsed="false">
      <c r="A14943" s="0" t="s">
        <v>10842</v>
      </c>
      <c r="B14943" s="0" t="s">
        <v>33</v>
      </c>
      <c r="C14943" s="0" t="n">
        <v>2009</v>
      </c>
      <c r="D14943" s="0" t="s">
        <v>58</v>
      </c>
      <c r="E14943" s="0" t="s">
        <v>7449</v>
      </c>
      <c r="F14943" s="0" t="n">
        <v>0.02</v>
      </c>
      <c r="G14943" s="0" t="n">
        <v>0</v>
      </c>
      <c r="H14943" s="0" t="n">
        <v>0</v>
      </c>
      <c r="I14943" s="0" t="n">
        <v>0</v>
      </c>
      <c r="J14943" s="0" t="n">
        <v>0.03</v>
      </c>
      <c r="M14943" s="0" t="s">
        <v>36</v>
      </c>
      <c r="N14943" s="0" t="s">
        <v>35</v>
      </c>
      <c r="P14943" s="0" t="n">
        <f aca="false">IF(AND(OR(Dashboard!$B$5="All",D14943=Dashboard!$B$5),OR(Dashboard!$D$5="All",N14943=Dashboard!$D$5),OR(AND(C14943&lt;&gt;"",C14943&gt;=Dashboard!$F$5,C14943&lt;=Dashboard!$H$5),AND(C14943="",Dashboard!$F$5&lt;=1980,Dashboard!$H$5&gt;=2016))),1,0)</f>
        <v>1</v>
      </c>
      <c r="Q14943" s="0" t="n">
        <f aca="false">J14943*P14943+ROW()*0.00000001</f>
        <v>0.03014943</v>
      </c>
    </row>
    <row r="14944" customFormat="false" ht="15" hidden="false" customHeight="false" outlineLevel="0" collapsed="false">
      <c r="A14944" s="0" t="s">
        <v>6803</v>
      </c>
      <c r="B14944" s="0" t="s">
        <v>33</v>
      </c>
      <c r="C14944" s="0" t="n">
        <v>2010</v>
      </c>
      <c r="D14944" s="0" t="s">
        <v>34</v>
      </c>
      <c r="E14944" s="0" t="s">
        <v>689</v>
      </c>
      <c r="F14944" s="0" t="n">
        <v>0.02</v>
      </c>
      <c r="G14944" s="0" t="n">
        <v>0</v>
      </c>
      <c r="H14944" s="0" t="n">
        <v>0</v>
      </c>
      <c r="I14944" s="0" t="n">
        <v>0</v>
      </c>
      <c r="J14944" s="0" t="n">
        <v>0.03</v>
      </c>
      <c r="M14944" s="0" t="s">
        <v>36</v>
      </c>
      <c r="N14944" s="0" t="s">
        <v>35</v>
      </c>
      <c r="P14944" s="0" t="n">
        <f aca="false">IF(AND(OR(Dashboard!$B$5="All",D14944=Dashboard!$B$5),OR(Dashboard!$D$5="All",N14944=Dashboard!$D$5),OR(AND(C14944&lt;&gt;"",C14944&gt;=Dashboard!$F$5,C14944&lt;=Dashboard!$H$5),AND(C14944="",Dashboard!$F$5&lt;=1980,Dashboard!$H$5&gt;=2016))),1,0)</f>
        <v>1</v>
      </c>
      <c r="Q14944" s="0" t="n">
        <f aca="false">J14944*P14944+ROW()*0.00000001</f>
        <v>0.03014944</v>
      </c>
    </row>
    <row r="14945" customFormat="false" ht="15" hidden="false" customHeight="false" outlineLevel="0" collapsed="false">
      <c r="A14945" s="0" t="s">
        <v>10843</v>
      </c>
      <c r="B14945" s="0" t="s">
        <v>94</v>
      </c>
      <c r="C14945" s="0" t="n">
        <v>2016</v>
      </c>
      <c r="D14945" s="0" t="s">
        <v>52</v>
      </c>
      <c r="E14945" s="0" t="s">
        <v>160</v>
      </c>
      <c r="F14945" s="0" t="n">
        <v>0.02</v>
      </c>
      <c r="G14945" s="0" t="n">
        <v>0</v>
      </c>
      <c r="H14945" s="0" t="n">
        <v>0</v>
      </c>
      <c r="I14945" s="0" t="n">
        <v>0</v>
      </c>
      <c r="J14945" s="0" t="n">
        <v>0.03</v>
      </c>
      <c r="M14945" s="0" t="s">
        <v>36</v>
      </c>
      <c r="N14945" s="0" t="s">
        <v>74</v>
      </c>
      <c r="P14945" s="0" t="n">
        <f aca="false">IF(AND(OR(Dashboard!$B$5="All",D14945=Dashboard!$B$5),OR(Dashboard!$D$5="All",N14945=Dashboard!$D$5),OR(AND(C14945&lt;&gt;"",C14945&gt;=Dashboard!$F$5,C14945&lt;=Dashboard!$H$5),AND(C14945="",Dashboard!$F$5&lt;=1980,Dashboard!$H$5&gt;=2016))),1,0)</f>
        <v>1</v>
      </c>
      <c r="Q14945" s="0" t="n">
        <f aca="false">J14945*P14945+ROW()*0.00000001</f>
        <v>0.03014945</v>
      </c>
    </row>
    <row r="14946" customFormat="false" ht="15" hidden="false" customHeight="false" outlineLevel="0" collapsed="false">
      <c r="A14946" s="0" t="s">
        <v>10844</v>
      </c>
      <c r="B14946" s="0" t="s">
        <v>76</v>
      </c>
      <c r="C14946" s="0" t="n">
        <v>2001</v>
      </c>
      <c r="D14946" s="0" t="s">
        <v>58</v>
      </c>
      <c r="E14946" s="0" t="s">
        <v>4949</v>
      </c>
      <c r="F14946" s="0" t="n">
        <v>0</v>
      </c>
      <c r="G14946" s="0" t="n">
        <v>0</v>
      </c>
      <c r="H14946" s="0" t="n">
        <v>0.03</v>
      </c>
      <c r="I14946" s="0" t="n">
        <v>0</v>
      </c>
      <c r="J14946" s="0" t="n">
        <v>0.03</v>
      </c>
      <c r="N14946" s="0" t="s">
        <v>74</v>
      </c>
      <c r="P14946" s="0" t="n">
        <f aca="false">IF(AND(OR(Dashboard!$B$5="All",D14946=Dashboard!$B$5),OR(Dashboard!$D$5="All",N14946=Dashboard!$D$5),OR(AND(C14946&lt;&gt;"",C14946&gt;=Dashboard!$F$5,C14946&lt;=Dashboard!$H$5),AND(C14946="",Dashboard!$F$5&lt;=1980,Dashboard!$H$5&gt;=2016))),1,0)</f>
        <v>1</v>
      </c>
      <c r="Q14946" s="0" t="n">
        <f aca="false">J14946*P14946+ROW()*0.00000001</f>
        <v>0.03014946</v>
      </c>
    </row>
    <row r="14947" customFormat="false" ht="15" hidden="false" customHeight="false" outlineLevel="0" collapsed="false">
      <c r="A14947" s="0" t="s">
        <v>10845</v>
      </c>
      <c r="B14947" s="0" t="s">
        <v>164</v>
      </c>
      <c r="C14947" s="0" t="n">
        <v>2010</v>
      </c>
      <c r="D14947" s="0" t="s">
        <v>52</v>
      </c>
      <c r="E14947" s="0" t="s">
        <v>9087</v>
      </c>
      <c r="F14947" s="0" t="n">
        <v>0</v>
      </c>
      <c r="G14947" s="0" t="n">
        <v>0</v>
      </c>
      <c r="H14947" s="0" t="n">
        <v>0.03</v>
      </c>
      <c r="I14947" s="0" t="n">
        <v>0</v>
      </c>
      <c r="J14947" s="0" t="n">
        <v>0.03</v>
      </c>
      <c r="N14947" s="0" t="s">
        <v>74</v>
      </c>
      <c r="P14947" s="0" t="n">
        <f aca="false">IF(AND(OR(Dashboard!$B$5="All",D14947=Dashboard!$B$5),OR(Dashboard!$D$5="All",N14947=Dashboard!$D$5),OR(AND(C14947&lt;&gt;"",C14947&gt;=Dashboard!$F$5,C14947&lt;=Dashboard!$H$5),AND(C14947="",Dashboard!$F$5&lt;=1980,Dashboard!$H$5&gt;=2016))),1,0)</f>
        <v>1</v>
      </c>
      <c r="Q14947" s="0" t="n">
        <f aca="false">J14947*P14947+ROW()*0.00000001</f>
        <v>0.03014947</v>
      </c>
    </row>
    <row r="14948" customFormat="false" ht="15" hidden="false" customHeight="false" outlineLevel="0" collapsed="false">
      <c r="A14948" s="0" t="s">
        <v>10846</v>
      </c>
      <c r="B14948" s="0" t="s">
        <v>70</v>
      </c>
      <c r="C14948" s="0" t="n">
        <v>2016</v>
      </c>
      <c r="D14948" s="0" t="s">
        <v>52</v>
      </c>
      <c r="E14948" s="0" t="s">
        <v>328</v>
      </c>
      <c r="F14948" s="0" t="n">
        <v>0</v>
      </c>
      <c r="G14948" s="0" t="n">
        <v>0</v>
      </c>
      <c r="H14948" s="0" t="n">
        <v>0.03</v>
      </c>
      <c r="I14948" s="0" t="n">
        <v>0</v>
      </c>
      <c r="J14948" s="0" t="n">
        <v>0.03</v>
      </c>
      <c r="N14948" s="0" t="s">
        <v>74</v>
      </c>
      <c r="P14948" s="0" t="n">
        <f aca="false">IF(AND(OR(Dashboard!$B$5="All",D14948=Dashboard!$B$5),OR(Dashboard!$D$5="All",N14948=Dashboard!$D$5),OR(AND(C14948&lt;&gt;"",C14948&gt;=Dashboard!$F$5,C14948&lt;=Dashboard!$H$5),AND(C14948="",Dashboard!$F$5&lt;=1980,Dashboard!$H$5&gt;=2016))),1,0)</f>
        <v>1</v>
      </c>
      <c r="Q14948" s="0" t="n">
        <f aca="false">J14948*P14948+ROW()*0.00000001</f>
        <v>0.03014948</v>
      </c>
    </row>
    <row r="14949" customFormat="false" ht="15" hidden="false" customHeight="false" outlineLevel="0" collapsed="false">
      <c r="A14949" s="0" t="s">
        <v>10847</v>
      </c>
      <c r="B14949" s="0" t="s">
        <v>117</v>
      </c>
      <c r="C14949" s="0" t="n">
        <v>1996</v>
      </c>
      <c r="D14949" s="0" t="s">
        <v>34</v>
      </c>
      <c r="E14949" s="0" t="s">
        <v>7284</v>
      </c>
      <c r="F14949" s="0" t="n">
        <v>0.01</v>
      </c>
      <c r="G14949" s="0" t="n">
        <v>0.01</v>
      </c>
      <c r="H14949" s="0" t="n">
        <v>0</v>
      </c>
      <c r="I14949" s="0" t="n">
        <v>0</v>
      </c>
      <c r="J14949" s="0" t="n">
        <v>0.03</v>
      </c>
      <c r="N14949" s="0" t="s">
        <v>74</v>
      </c>
      <c r="P14949" s="0" t="n">
        <f aca="false">IF(AND(OR(Dashboard!$B$5="All",D14949=Dashboard!$B$5),OR(Dashboard!$D$5="All",N14949=Dashboard!$D$5),OR(AND(C14949&lt;&gt;"",C14949&gt;=Dashboard!$F$5,C14949&lt;=Dashboard!$H$5),AND(C14949="",Dashboard!$F$5&lt;=1980,Dashboard!$H$5&gt;=2016))),1,0)</f>
        <v>1</v>
      </c>
      <c r="Q14949" s="0" t="n">
        <f aca="false">J14949*P14949+ROW()*0.00000001</f>
        <v>0.03014949</v>
      </c>
    </row>
    <row r="14950" customFormat="false" ht="15" hidden="false" customHeight="false" outlineLevel="0" collapsed="false">
      <c r="A14950" s="0" t="s">
        <v>10848</v>
      </c>
      <c r="B14950" s="0" t="s">
        <v>164</v>
      </c>
      <c r="C14950" s="0" t="n">
        <v>2013</v>
      </c>
      <c r="D14950" s="0" t="s">
        <v>114</v>
      </c>
      <c r="E14950" s="0" t="s">
        <v>5740</v>
      </c>
      <c r="F14950" s="0" t="n">
        <v>0</v>
      </c>
      <c r="G14950" s="0" t="n">
        <v>0</v>
      </c>
      <c r="H14950" s="0" t="n">
        <v>0.03</v>
      </c>
      <c r="I14950" s="0" t="n">
        <v>0</v>
      </c>
      <c r="J14950" s="0" t="n">
        <v>0.03</v>
      </c>
      <c r="N14950" s="0" t="s">
        <v>74</v>
      </c>
      <c r="P14950" s="0" t="n">
        <f aca="false">IF(AND(OR(Dashboard!$B$5="All",D14950=Dashboard!$B$5),OR(Dashboard!$D$5="All",N14950=Dashboard!$D$5),OR(AND(C14950&lt;&gt;"",C14950&gt;=Dashboard!$F$5,C14950&lt;=Dashboard!$H$5),AND(C14950="",Dashboard!$F$5&lt;=1980,Dashboard!$H$5&gt;=2016))),1,0)</f>
        <v>1</v>
      </c>
      <c r="Q14950" s="0" t="n">
        <f aca="false">J14950*P14950+ROW()*0.00000001</f>
        <v>0.0301495</v>
      </c>
    </row>
    <row r="14951" customFormat="false" ht="15" hidden="false" customHeight="false" outlineLevel="0" collapsed="false">
      <c r="A14951" s="0" t="s">
        <v>10849</v>
      </c>
      <c r="B14951" s="0" t="s">
        <v>33</v>
      </c>
      <c r="D14951" s="0" t="s">
        <v>58</v>
      </c>
      <c r="E14951" s="0" t="s">
        <v>1545</v>
      </c>
      <c r="F14951" s="0" t="n">
        <v>0.02</v>
      </c>
      <c r="G14951" s="0" t="n">
        <v>0</v>
      </c>
      <c r="H14951" s="0" t="n">
        <v>0</v>
      </c>
      <c r="I14951" s="0" t="n">
        <v>0</v>
      </c>
      <c r="J14951" s="0" t="n">
        <v>0.03</v>
      </c>
      <c r="N14951" s="0" t="s">
        <v>35</v>
      </c>
      <c r="P14951" s="0" t="n">
        <f aca="false">IF(AND(OR(Dashboard!$B$5="All",D14951=Dashboard!$B$5),OR(Dashboard!$D$5="All",N14951=Dashboard!$D$5),OR(AND(C14951&lt;&gt;"",C14951&gt;=Dashboard!$F$5,C14951&lt;=Dashboard!$H$5),AND(C14951="",Dashboard!$F$5&lt;=1980,Dashboard!$H$5&gt;=2016))),1,0)</f>
        <v>1</v>
      </c>
      <c r="Q14951" s="0" t="n">
        <f aca="false">J14951*P14951+ROW()*0.00000001</f>
        <v>0.03014951</v>
      </c>
    </row>
    <row r="14952" customFormat="false" ht="15" hidden="false" customHeight="false" outlineLevel="0" collapsed="false">
      <c r="A14952" s="0" t="s">
        <v>10850</v>
      </c>
      <c r="B14952" s="0" t="s">
        <v>76</v>
      </c>
      <c r="C14952" s="0" t="n">
        <v>2003</v>
      </c>
      <c r="D14952" s="0" t="s">
        <v>56</v>
      </c>
      <c r="E14952" s="0" t="s">
        <v>3332</v>
      </c>
      <c r="F14952" s="0" t="n">
        <v>0.01</v>
      </c>
      <c r="G14952" s="0" t="n">
        <v>0.01</v>
      </c>
      <c r="H14952" s="0" t="n">
        <v>0</v>
      </c>
      <c r="I14952" s="0" t="n">
        <v>0</v>
      </c>
      <c r="J14952" s="0" t="n">
        <v>0.03</v>
      </c>
      <c r="K14952" s="0" t="n">
        <v>52</v>
      </c>
      <c r="L14952" s="0" t="n">
        <v>5.3</v>
      </c>
      <c r="M14952" s="0" t="s">
        <v>73</v>
      </c>
      <c r="N14952" s="0" t="s">
        <v>74</v>
      </c>
      <c r="O14952" s="0" t="s">
        <v>53</v>
      </c>
      <c r="P14952" s="0" t="n">
        <f aca="false">IF(AND(OR(Dashboard!$B$5="All",D14952=Dashboard!$B$5),OR(Dashboard!$D$5="All",N14952=Dashboard!$D$5),OR(AND(C14952&lt;&gt;"",C14952&gt;=Dashboard!$F$5,C14952&lt;=Dashboard!$H$5),AND(C14952="",Dashboard!$F$5&lt;=1980,Dashboard!$H$5&gt;=2016))),1,0)</f>
        <v>1</v>
      </c>
      <c r="Q14952" s="0" t="n">
        <f aca="false">J14952*P14952+ROW()*0.00000001</f>
        <v>0.03014952</v>
      </c>
    </row>
    <row r="14953" customFormat="false" ht="15" hidden="false" customHeight="false" outlineLevel="0" collapsed="false">
      <c r="A14953" s="0" t="s">
        <v>10851</v>
      </c>
      <c r="B14953" s="0" t="s">
        <v>50</v>
      </c>
      <c r="C14953" s="0" t="n">
        <v>2008</v>
      </c>
      <c r="D14953" s="0" t="s">
        <v>41</v>
      </c>
      <c r="E14953" s="0" t="s">
        <v>6362</v>
      </c>
      <c r="F14953" s="0" t="n">
        <v>0.02</v>
      </c>
      <c r="G14953" s="0" t="n">
        <v>0</v>
      </c>
      <c r="H14953" s="0" t="n">
        <v>0</v>
      </c>
      <c r="I14953" s="0" t="n">
        <v>0</v>
      </c>
      <c r="J14953" s="0" t="n">
        <v>0.03</v>
      </c>
      <c r="K14953" s="0" t="n">
        <v>69</v>
      </c>
      <c r="M14953" s="0" t="s">
        <v>36</v>
      </c>
      <c r="N14953" s="0" t="s">
        <v>35</v>
      </c>
      <c r="O14953" s="0" t="s">
        <v>67</v>
      </c>
      <c r="P14953" s="0" t="n">
        <f aca="false">IF(AND(OR(Dashboard!$B$5="All",D14953=Dashboard!$B$5),OR(Dashboard!$D$5="All",N14953=Dashboard!$D$5),OR(AND(C14953&lt;&gt;"",C14953&gt;=Dashboard!$F$5,C14953&lt;=Dashboard!$H$5),AND(C14953="",Dashboard!$F$5&lt;=1980,Dashboard!$H$5&gt;=2016))),1,0)</f>
        <v>1</v>
      </c>
      <c r="Q14953" s="0" t="n">
        <f aca="false">J14953*P14953+ROW()*0.00000001</f>
        <v>0.03014953</v>
      </c>
    </row>
    <row r="14954" customFormat="false" ht="15" hidden="false" customHeight="false" outlineLevel="0" collapsed="false">
      <c r="A14954" s="0" t="s">
        <v>6997</v>
      </c>
      <c r="B14954" s="0" t="s">
        <v>85</v>
      </c>
      <c r="C14954" s="0" t="n">
        <v>2003</v>
      </c>
      <c r="D14954" s="0" t="s">
        <v>41</v>
      </c>
      <c r="E14954" s="0" t="s">
        <v>418</v>
      </c>
      <c r="F14954" s="0" t="n">
        <v>0.02</v>
      </c>
      <c r="G14954" s="0" t="n">
        <v>0.01</v>
      </c>
      <c r="H14954" s="0" t="n">
        <v>0</v>
      </c>
      <c r="I14954" s="0" t="n">
        <v>0</v>
      </c>
      <c r="J14954" s="0" t="n">
        <v>0.03</v>
      </c>
      <c r="K14954" s="0" t="n">
        <v>73</v>
      </c>
      <c r="M14954" s="0" t="s">
        <v>36</v>
      </c>
      <c r="N14954" s="0" t="s">
        <v>35</v>
      </c>
      <c r="O14954" s="0" t="s">
        <v>37</v>
      </c>
      <c r="P14954" s="0" t="n">
        <f aca="false">IF(AND(OR(Dashboard!$B$5="All",D14954=Dashboard!$B$5),OR(Dashboard!$D$5="All",N14954=Dashboard!$D$5),OR(AND(C14954&lt;&gt;"",C14954&gt;=Dashboard!$F$5,C14954&lt;=Dashboard!$H$5),AND(C14954="",Dashboard!$F$5&lt;=1980,Dashboard!$H$5&gt;=2016))),1,0)</f>
        <v>1</v>
      </c>
      <c r="Q14954" s="0" t="n">
        <f aca="false">J14954*P14954+ROW()*0.00000001</f>
        <v>0.03014954</v>
      </c>
    </row>
    <row r="14955" customFormat="false" ht="15" hidden="false" customHeight="false" outlineLevel="0" collapsed="false">
      <c r="A14955" s="0" t="s">
        <v>10852</v>
      </c>
      <c r="B14955" s="0" t="s">
        <v>152</v>
      </c>
      <c r="C14955" s="0" t="n">
        <v>2005</v>
      </c>
      <c r="D14955" s="0" t="s">
        <v>56</v>
      </c>
      <c r="E14955" s="0" t="s">
        <v>293</v>
      </c>
      <c r="F14955" s="0" t="n">
        <v>0</v>
      </c>
      <c r="G14955" s="0" t="n">
        <v>0.02</v>
      </c>
      <c r="H14955" s="0" t="n">
        <v>0</v>
      </c>
      <c r="I14955" s="0" t="n">
        <v>0</v>
      </c>
      <c r="J14955" s="0" t="n">
        <v>0.03</v>
      </c>
      <c r="K14955" s="0" t="n">
        <v>85</v>
      </c>
      <c r="L14955" s="0" t="n">
        <v>8.6</v>
      </c>
      <c r="M14955" s="0" t="s">
        <v>73</v>
      </c>
      <c r="N14955" s="0" t="s">
        <v>152</v>
      </c>
      <c r="O14955" s="0" t="s">
        <v>42</v>
      </c>
      <c r="P14955" s="0" t="n">
        <f aca="false">IF(AND(OR(Dashboard!$B$5="All",D14955=Dashboard!$B$5),OR(Dashboard!$D$5="All",N14955=Dashboard!$D$5),OR(AND(C14955&lt;&gt;"",C14955&gt;=Dashboard!$F$5,C14955&lt;=Dashboard!$H$5),AND(C14955="",Dashboard!$F$5&lt;=1980,Dashboard!$H$5&gt;=2016))),1,0)</f>
        <v>1</v>
      </c>
      <c r="Q14955" s="0" t="n">
        <f aca="false">J14955*P14955+ROW()*0.00000001</f>
        <v>0.03014955</v>
      </c>
    </row>
    <row r="14956" customFormat="false" ht="15" hidden="false" customHeight="false" outlineLevel="0" collapsed="false">
      <c r="A14956" s="0" t="s">
        <v>10853</v>
      </c>
      <c r="B14956" s="0" t="s">
        <v>164</v>
      </c>
      <c r="C14956" s="0" t="n">
        <v>2012</v>
      </c>
      <c r="D14956" s="0" t="s">
        <v>114</v>
      </c>
      <c r="E14956" s="0" t="s">
        <v>6975</v>
      </c>
      <c r="F14956" s="0" t="n">
        <v>0</v>
      </c>
      <c r="G14956" s="0" t="n">
        <v>0</v>
      </c>
      <c r="H14956" s="0" t="n">
        <v>0.03</v>
      </c>
      <c r="I14956" s="0" t="n">
        <v>0</v>
      </c>
      <c r="J14956" s="0" t="n">
        <v>0.03</v>
      </c>
      <c r="N14956" s="0" t="s">
        <v>74</v>
      </c>
      <c r="P14956" s="0" t="n">
        <f aca="false">IF(AND(OR(Dashboard!$B$5="All",D14956=Dashboard!$B$5),OR(Dashboard!$D$5="All",N14956=Dashboard!$D$5),OR(AND(C14956&lt;&gt;"",C14956&gt;=Dashboard!$F$5,C14956&lt;=Dashboard!$H$5),AND(C14956="",Dashboard!$F$5&lt;=1980,Dashboard!$H$5&gt;=2016))),1,0)</f>
        <v>1</v>
      </c>
      <c r="Q14956" s="0" t="n">
        <f aca="false">J14956*P14956+ROW()*0.00000001</f>
        <v>0.03014956</v>
      </c>
    </row>
    <row r="14957" customFormat="false" ht="15" hidden="false" customHeight="false" outlineLevel="0" collapsed="false">
      <c r="A14957" s="0" t="s">
        <v>10854</v>
      </c>
      <c r="B14957" s="0" t="s">
        <v>50</v>
      </c>
      <c r="C14957" s="0" t="n">
        <v>2012</v>
      </c>
      <c r="D14957" s="0" t="s">
        <v>48</v>
      </c>
      <c r="E14957" s="0" t="s">
        <v>520</v>
      </c>
      <c r="F14957" s="0" t="n">
        <v>0</v>
      </c>
      <c r="G14957" s="0" t="n">
        <v>0.02</v>
      </c>
      <c r="H14957" s="0" t="n">
        <v>0</v>
      </c>
      <c r="I14957" s="0" t="n">
        <v>0</v>
      </c>
      <c r="J14957" s="0" t="n">
        <v>0.03</v>
      </c>
      <c r="N14957" s="0" t="s">
        <v>35</v>
      </c>
      <c r="P14957" s="0" t="n">
        <f aca="false">IF(AND(OR(Dashboard!$B$5="All",D14957=Dashboard!$B$5),OR(Dashboard!$D$5="All",N14957=Dashboard!$D$5),OR(AND(C14957&lt;&gt;"",C14957&gt;=Dashboard!$F$5,C14957&lt;=Dashboard!$H$5),AND(C14957="",Dashboard!$F$5&lt;=1980,Dashboard!$H$5&gt;=2016))),1,0)</f>
        <v>1</v>
      </c>
      <c r="Q14957" s="0" t="n">
        <f aca="false">J14957*P14957+ROW()*0.00000001</f>
        <v>0.03014957</v>
      </c>
    </row>
    <row r="14958" customFormat="false" ht="15" hidden="false" customHeight="false" outlineLevel="0" collapsed="false">
      <c r="A14958" s="0" t="s">
        <v>2285</v>
      </c>
      <c r="B14958" s="0" t="s">
        <v>152</v>
      </c>
      <c r="C14958" s="0" t="n">
        <v>2009</v>
      </c>
      <c r="D14958" s="0" t="s">
        <v>71</v>
      </c>
      <c r="E14958" s="0" t="s">
        <v>91</v>
      </c>
      <c r="F14958" s="0" t="n">
        <v>0.02</v>
      </c>
      <c r="G14958" s="0" t="n">
        <v>0</v>
      </c>
      <c r="H14958" s="0" t="n">
        <v>0</v>
      </c>
      <c r="I14958" s="0" t="n">
        <v>0</v>
      </c>
      <c r="J14958" s="0" t="n">
        <v>0.03</v>
      </c>
      <c r="N14958" s="0" t="s">
        <v>152</v>
      </c>
      <c r="P14958" s="0" t="n">
        <f aca="false">IF(AND(OR(Dashboard!$B$5="All",D14958=Dashboard!$B$5),OR(Dashboard!$D$5="All",N14958=Dashboard!$D$5),OR(AND(C14958&lt;&gt;"",C14958&gt;=Dashboard!$F$5,C14958&lt;=Dashboard!$H$5),AND(C14958="",Dashboard!$F$5&lt;=1980,Dashboard!$H$5&gt;=2016))),1,0)</f>
        <v>1</v>
      </c>
      <c r="Q14958" s="0" t="n">
        <f aca="false">J14958*P14958+ROW()*0.00000001</f>
        <v>0.03014958</v>
      </c>
    </row>
    <row r="14959" customFormat="false" ht="15" hidden="false" customHeight="false" outlineLevel="0" collapsed="false">
      <c r="A14959" s="0" t="s">
        <v>10855</v>
      </c>
      <c r="B14959" s="0" t="s">
        <v>152</v>
      </c>
      <c r="C14959" s="0" t="n">
        <v>2002</v>
      </c>
      <c r="D14959" s="0" t="s">
        <v>56</v>
      </c>
      <c r="E14959" s="0" t="s">
        <v>142</v>
      </c>
      <c r="F14959" s="0" t="n">
        <v>0.01</v>
      </c>
      <c r="G14959" s="0" t="n">
        <v>0.01</v>
      </c>
      <c r="H14959" s="0" t="n">
        <v>0</v>
      </c>
      <c r="I14959" s="0" t="n">
        <v>0</v>
      </c>
      <c r="J14959" s="0" t="n">
        <v>0.03</v>
      </c>
      <c r="K14959" s="0" t="n">
        <v>89</v>
      </c>
      <c r="L14959" s="0" t="n">
        <v>8.6</v>
      </c>
      <c r="M14959" s="0" t="s">
        <v>103</v>
      </c>
      <c r="N14959" s="0" t="s">
        <v>152</v>
      </c>
      <c r="O14959" s="0" t="s">
        <v>42</v>
      </c>
      <c r="P14959" s="0" t="n">
        <f aca="false">IF(AND(OR(Dashboard!$B$5="All",D14959=Dashboard!$B$5),OR(Dashboard!$D$5="All",N14959=Dashboard!$D$5),OR(AND(C14959&lt;&gt;"",C14959&gt;=Dashboard!$F$5,C14959&lt;=Dashboard!$H$5),AND(C14959="",Dashboard!$F$5&lt;=1980,Dashboard!$H$5&gt;=2016))),1,0)</f>
        <v>1</v>
      </c>
      <c r="Q14959" s="0" t="n">
        <f aca="false">J14959*P14959+ROW()*0.00000001</f>
        <v>0.03014959</v>
      </c>
    </row>
    <row r="14960" customFormat="false" ht="15" hidden="false" customHeight="false" outlineLevel="0" collapsed="false">
      <c r="A14960" s="0" t="s">
        <v>10856</v>
      </c>
      <c r="B14960" s="0" t="s">
        <v>50</v>
      </c>
      <c r="C14960" s="0" t="n">
        <v>2010</v>
      </c>
      <c r="D14960" s="0" t="s">
        <v>114</v>
      </c>
      <c r="E14960" s="0" t="s">
        <v>2452</v>
      </c>
      <c r="F14960" s="0" t="n">
        <v>0</v>
      </c>
      <c r="G14960" s="0" t="n">
        <v>0</v>
      </c>
      <c r="H14960" s="0" t="n">
        <v>0.03</v>
      </c>
      <c r="I14960" s="0" t="n">
        <v>0</v>
      </c>
      <c r="J14960" s="0" t="n">
        <v>0.03</v>
      </c>
      <c r="N14960" s="0" t="s">
        <v>35</v>
      </c>
      <c r="P14960" s="0" t="n">
        <f aca="false">IF(AND(OR(Dashboard!$B$5="All",D14960=Dashboard!$B$5),OR(Dashboard!$D$5="All",N14960=Dashboard!$D$5),OR(AND(C14960&lt;&gt;"",C14960&gt;=Dashboard!$F$5,C14960&lt;=Dashboard!$H$5),AND(C14960="",Dashboard!$F$5&lt;=1980,Dashboard!$H$5&gt;=2016))),1,0)</f>
        <v>1</v>
      </c>
      <c r="Q14960" s="0" t="n">
        <f aca="false">J14960*P14960+ROW()*0.00000001</f>
        <v>0.0301496</v>
      </c>
    </row>
    <row r="14961" customFormat="false" ht="15" hidden="false" customHeight="false" outlineLevel="0" collapsed="false">
      <c r="A14961" s="0" t="s">
        <v>10857</v>
      </c>
      <c r="B14961" s="0" t="s">
        <v>70</v>
      </c>
      <c r="C14961" s="0" t="n">
        <v>2013</v>
      </c>
      <c r="D14961" s="0" t="s">
        <v>52</v>
      </c>
      <c r="E14961" s="0" t="s">
        <v>10858</v>
      </c>
      <c r="F14961" s="0" t="n">
        <v>0</v>
      </c>
      <c r="G14961" s="0" t="n">
        <v>0</v>
      </c>
      <c r="H14961" s="0" t="n">
        <v>0.03</v>
      </c>
      <c r="I14961" s="0" t="n">
        <v>0</v>
      </c>
      <c r="J14961" s="0" t="n">
        <v>0.03</v>
      </c>
      <c r="N14961" s="0" t="s">
        <v>74</v>
      </c>
      <c r="P14961" s="0" t="n">
        <f aca="false">IF(AND(OR(Dashboard!$B$5="All",D14961=Dashboard!$B$5),OR(Dashboard!$D$5="All",N14961=Dashboard!$D$5),OR(AND(C14961&lt;&gt;"",C14961&gt;=Dashboard!$F$5,C14961&lt;=Dashboard!$H$5),AND(C14961="",Dashboard!$F$5&lt;=1980,Dashboard!$H$5&gt;=2016))),1,0)</f>
        <v>1</v>
      </c>
      <c r="Q14961" s="0" t="n">
        <f aca="false">J14961*P14961+ROW()*0.00000001</f>
        <v>0.03014961</v>
      </c>
    </row>
    <row r="14962" customFormat="false" ht="15" hidden="false" customHeight="false" outlineLevel="0" collapsed="false">
      <c r="A14962" s="0" t="s">
        <v>10859</v>
      </c>
      <c r="B14962" s="0" t="s">
        <v>76</v>
      </c>
      <c r="C14962" s="0" t="n">
        <v>2007</v>
      </c>
      <c r="D14962" s="0" t="s">
        <v>52</v>
      </c>
      <c r="E14962" s="0" t="s">
        <v>154</v>
      </c>
      <c r="F14962" s="0" t="n">
        <v>0</v>
      </c>
      <c r="G14962" s="0" t="n">
        <v>0</v>
      </c>
      <c r="H14962" s="0" t="n">
        <v>0.03</v>
      </c>
      <c r="I14962" s="0" t="n">
        <v>0</v>
      </c>
      <c r="J14962" s="0" t="n">
        <v>0.03</v>
      </c>
      <c r="N14962" s="0" t="s">
        <v>74</v>
      </c>
      <c r="P14962" s="0" t="n">
        <f aca="false">IF(AND(OR(Dashboard!$B$5="All",D14962=Dashboard!$B$5),OR(Dashboard!$D$5="All",N14962=Dashboard!$D$5),OR(AND(C14962&lt;&gt;"",C14962&gt;=Dashboard!$F$5,C14962&lt;=Dashboard!$H$5),AND(C14962="",Dashboard!$F$5&lt;=1980,Dashboard!$H$5&gt;=2016))),1,0)</f>
        <v>1</v>
      </c>
      <c r="Q14962" s="0" t="n">
        <f aca="false">J14962*P14962+ROW()*0.00000001</f>
        <v>0.03014962</v>
      </c>
    </row>
    <row r="14963" customFormat="false" ht="15" hidden="false" customHeight="false" outlineLevel="0" collapsed="false">
      <c r="A14963" s="0" t="s">
        <v>10860</v>
      </c>
      <c r="B14963" s="0" t="s">
        <v>76</v>
      </c>
      <c r="C14963" s="0" t="n">
        <v>2006</v>
      </c>
      <c r="D14963" s="0" t="s">
        <v>34</v>
      </c>
      <c r="E14963" s="0" t="s">
        <v>7449</v>
      </c>
      <c r="F14963" s="0" t="n">
        <v>0.01</v>
      </c>
      <c r="G14963" s="0" t="n">
        <v>0.01</v>
      </c>
      <c r="H14963" s="0" t="n">
        <v>0</v>
      </c>
      <c r="I14963" s="0" t="n">
        <v>0</v>
      </c>
      <c r="J14963" s="0" t="n">
        <v>0.03</v>
      </c>
      <c r="L14963" s="0" t="n">
        <v>6.6</v>
      </c>
      <c r="M14963" s="0" t="s">
        <v>36</v>
      </c>
      <c r="N14963" s="0" t="s">
        <v>74</v>
      </c>
      <c r="P14963" s="0" t="n">
        <f aca="false">IF(AND(OR(Dashboard!$B$5="All",D14963=Dashboard!$B$5),OR(Dashboard!$D$5="All",N14963=Dashboard!$D$5),OR(AND(C14963&lt;&gt;"",C14963&gt;=Dashboard!$F$5,C14963&lt;=Dashboard!$H$5),AND(C14963="",Dashboard!$F$5&lt;=1980,Dashboard!$H$5&gt;=2016))),1,0)</f>
        <v>1</v>
      </c>
      <c r="Q14963" s="0" t="n">
        <f aca="false">J14963*P14963+ROW()*0.00000001</f>
        <v>0.03014963</v>
      </c>
    </row>
    <row r="14964" customFormat="false" ht="15" hidden="false" customHeight="false" outlineLevel="0" collapsed="false">
      <c r="A14964" s="0" t="s">
        <v>10861</v>
      </c>
      <c r="B14964" s="0" t="s">
        <v>152</v>
      </c>
      <c r="C14964" s="0" t="n">
        <v>2011</v>
      </c>
      <c r="D14964" s="0" t="s">
        <v>114</v>
      </c>
      <c r="E14964" s="0" t="s">
        <v>520</v>
      </c>
      <c r="F14964" s="0" t="n">
        <v>0</v>
      </c>
      <c r="G14964" s="0" t="n">
        <v>0.02</v>
      </c>
      <c r="H14964" s="0" t="n">
        <v>0</v>
      </c>
      <c r="I14964" s="0" t="n">
        <v>0</v>
      </c>
      <c r="J14964" s="0" t="n">
        <v>0.03</v>
      </c>
      <c r="L14964" s="0" t="n">
        <v>7.5</v>
      </c>
      <c r="M14964" s="0" t="s">
        <v>103</v>
      </c>
      <c r="N14964" s="0" t="s">
        <v>152</v>
      </c>
      <c r="P14964" s="0" t="n">
        <f aca="false">IF(AND(OR(Dashboard!$B$5="All",D14964=Dashboard!$B$5),OR(Dashboard!$D$5="All",N14964=Dashboard!$D$5),OR(AND(C14964&lt;&gt;"",C14964&gt;=Dashboard!$F$5,C14964&lt;=Dashboard!$H$5),AND(C14964="",Dashboard!$F$5&lt;=1980,Dashboard!$H$5&gt;=2016))),1,0)</f>
        <v>1</v>
      </c>
      <c r="Q14964" s="0" t="n">
        <f aca="false">J14964*P14964+ROW()*0.00000001</f>
        <v>0.03014964</v>
      </c>
    </row>
    <row r="14965" customFormat="false" ht="15" hidden="false" customHeight="false" outlineLevel="0" collapsed="false">
      <c r="A14965" s="0" t="s">
        <v>10862</v>
      </c>
      <c r="B14965" s="0" t="s">
        <v>85</v>
      </c>
      <c r="C14965" s="0" t="n">
        <v>2006</v>
      </c>
      <c r="D14965" s="0" t="s">
        <v>46</v>
      </c>
      <c r="E14965" s="0" t="s">
        <v>4303</v>
      </c>
      <c r="F14965" s="0" t="n">
        <v>0</v>
      </c>
      <c r="G14965" s="0" t="n">
        <v>0</v>
      </c>
      <c r="H14965" s="0" t="n">
        <v>0.02</v>
      </c>
      <c r="I14965" s="0" t="n">
        <v>0</v>
      </c>
      <c r="J14965" s="0" t="n">
        <v>0.03</v>
      </c>
      <c r="N14965" s="0" t="s">
        <v>35</v>
      </c>
      <c r="P14965" s="0" t="n">
        <f aca="false">IF(AND(OR(Dashboard!$B$5="All",D14965=Dashboard!$B$5),OR(Dashboard!$D$5="All",N14965=Dashboard!$D$5),OR(AND(C14965&lt;&gt;"",C14965&gt;=Dashboard!$F$5,C14965&lt;=Dashboard!$H$5),AND(C14965="",Dashboard!$F$5&lt;=1980,Dashboard!$H$5&gt;=2016))),1,0)</f>
        <v>1</v>
      </c>
      <c r="Q14965" s="0" t="n">
        <f aca="false">J14965*P14965+ROW()*0.00000001</f>
        <v>0.03014965</v>
      </c>
    </row>
    <row r="14966" customFormat="false" ht="15" hidden="false" customHeight="false" outlineLevel="0" collapsed="false">
      <c r="A14966" s="0" t="s">
        <v>10863</v>
      </c>
      <c r="B14966" s="0" t="s">
        <v>117</v>
      </c>
      <c r="C14966" s="0" t="n">
        <v>1998</v>
      </c>
      <c r="D14966" s="0" t="s">
        <v>56</v>
      </c>
      <c r="E14966" s="0" t="s">
        <v>8564</v>
      </c>
      <c r="F14966" s="0" t="n">
        <v>0.01</v>
      </c>
      <c r="G14966" s="0" t="n">
        <v>0.01</v>
      </c>
      <c r="H14966" s="0" t="n">
        <v>0</v>
      </c>
      <c r="I14966" s="0" t="n">
        <v>0</v>
      </c>
      <c r="J14966" s="0" t="n">
        <v>0.03</v>
      </c>
      <c r="N14966" s="0" t="s">
        <v>74</v>
      </c>
      <c r="P14966" s="0" t="n">
        <f aca="false">IF(AND(OR(Dashboard!$B$5="All",D14966=Dashboard!$B$5),OR(Dashboard!$D$5="All",N14966=Dashboard!$D$5),OR(AND(C14966&lt;&gt;"",C14966&gt;=Dashboard!$F$5,C14966&lt;=Dashboard!$H$5),AND(C14966="",Dashboard!$F$5&lt;=1980,Dashboard!$H$5&gt;=2016))),1,0)</f>
        <v>1</v>
      </c>
      <c r="Q14966" s="0" t="n">
        <f aca="false">J14966*P14966+ROW()*0.00000001</f>
        <v>0.03014966</v>
      </c>
    </row>
    <row r="14967" customFormat="false" ht="15" hidden="false" customHeight="false" outlineLevel="0" collapsed="false">
      <c r="A14967" s="0" t="s">
        <v>10864</v>
      </c>
      <c r="B14967" s="0" t="s">
        <v>50</v>
      </c>
      <c r="C14967" s="0" t="n">
        <v>2010</v>
      </c>
      <c r="D14967" s="0" t="s">
        <v>58</v>
      </c>
      <c r="E14967" s="0" t="s">
        <v>124</v>
      </c>
      <c r="F14967" s="0" t="n">
        <v>0.02</v>
      </c>
      <c r="G14967" s="0" t="n">
        <v>0</v>
      </c>
      <c r="H14967" s="0" t="n">
        <v>0</v>
      </c>
      <c r="I14967" s="0" t="n">
        <v>0</v>
      </c>
      <c r="J14967" s="0" t="n">
        <v>0.03</v>
      </c>
      <c r="M14967" s="0" t="s">
        <v>36</v>
      </c>
      <c r="N14967" s="0" t="s">
        <v>35</v>
      </c>
      <c r="P14967" s="0" t="n">
        <f aca="false">IF(AND(OR(Dashboard!$B$5="All",D14967=Dashboard!$B$5),OR(Dashboard!$D$5="All",N14967=Dashboard!$D$5),OR(AND(C14967&lt;&gt;"",C14967&gt;=Dashboard!$F$5,C14967&lt;=Dashboard!$H$5),AND(C14967="",Dashboard!$F$5&lt;=1980,Dashboard!$H$5&gt;=2016))),1,0)</f>
        <v>1</v>
      </c>
      <c r="Q14967" s="0" t="n">
        <f aca="false">J14967*P14967+ROW()*0.00000001</f>
        <v>0.03014967</v>
      </c>
    </row>
    <row r="14968" customFormat="false" ht="15" hidden="false" customHeight="false" outlineLevel="0" collapsed="false">
      <c r="A14968" s="0" t="s">
        <v>10865</v>
      </c>
      <c r="B14968" s="0" t="s">
        <v>851</v>
      </c>
      <c r="C14968" s="0" t="n">
        <v>2014</v>
      </c>
      <c r="D14968" s="0" t="s">
        <v>114</v>
      </c>
      <c r="E14968" s="0" t="s">
        <v>6975</v>
      </c>
      <c r="F14968" s="0" t="n">
        <v>0</v>
      </c>
      <c r="G14968" s="0" t="n">
        <v>0</v>
      </c>
      <c r="H14968" s="0" t="n">
        <v>0.03</v>
      </c>
      <c r="I14968" s="0" t="n">
        <v>0</v>
      </c>
      <c r="J14968" s="0" t="n">
        <v>0.03</v>
      </c>
      <c r="N14968" s="0" t="s">
        <v>74</v>
      </c>
      <c r="P14968" s="0" t="n">
        <f aca="false">IF(AND(OR(Dashboard!$B$5="All",D14968=Dashboard!$B$5),OR(Dashboard!$D$5="All",N14968=Dashboard!$D$5),OR(AND(C14968&lt;&gt;"",C14968&gt;=Dashboard!$F$5,C14968&lt;=Dashboard!$H$5),AND(C14968="",Dashboard!$F$5&lt;=1980,Dashboard!$H$5&gt;=2016))),1,0)</f>
        <v>1</v>
      </c>
      <c r="Q14968" s="0" t="n">
        <f aca="false">J14968*P14968+ROW()*0.00000001</f>
        <v>0.03014968</v>
      </c>
    </row>
    <row r="14969" customFormat="false" ht="15" hidden="false" customHeight="false" outlineLevel="0" collapsed="false">
      <c r="A14969" s="0" t="s">
        <v>10866</v>
      </c>
      <c r="B14969" s="0" t="s">
        <v>164</v>
      </c>
      <c r="C14969" s="0" t="n">
        <v>2011</v>
      </c>
      <c r="D14969" s="0" t="s">
        <v>114</v>
      </c>
      <c r="E14969" s="0" t="s">
        <v>6975</v>
      </c>
      <c r="F14969" s="0" t="n">
        <v>0</v>
      </c>
      <c r="G14969" s="0" t="n">
        <v>0</v>
      </c>
      <c r="H14969" s="0" t="n">
        <v>0.03</v>
      </c>
      <c r="I14969" s="0" t="n">
        <v>0</v>
      </c>
      <c r="J14969" s="0" t="n">
        <v>0.03</v>
      </c>
      <c r="N14969" s="0" t="s">
        <v>74</v>
      </c>
      <c r="P14969" s="0" t="n">
        <f aca="false">IF(AND(OR(Dashboard!$B$5="All",D14969=Dashboard!$B$5),OR(Dashboard!$D$5="All",N14969=Dashboard!$D$5),OR(AND(C14969&lt;&gt;"",C14969&gt;=Dashboard!$F$5,C14969&lt;=Dashboard!$H$5),AND(C14969="",Dashboard!$F$5&lt;=1980,Dashboard!$H$5&gt;=2016))),1,0)</f>
        <v>1</v>
      </c>
      <c r="Q14969" s="0" t="n">
        <f aca="false">J14969*P14969+ROW()*0.00000001</f>
        <v>0.03014969</v>
      </c>
    </row>
    <row r="14970" customFormat="false" ht="15" hidden="false" customHeight="false" outlineLevel="0" collapsed="false">
      <c r="A14970" s="0" t="s">
        <v>10867</v>
      </c>
      <c r="B14970" s="0" t="s">
        <v>50</v>
      </c>
      <c r="C14970" s="0" t="n">
        <v>2012</v>
      </c>
      <c r="D14970" s="0" t="s">
        <v>71</v>
      </c>
      <c r="E14970" s="0" t="s">
        <v>2228</v>
      </c>
      <c r="F14970" s="0" t="n">
        <v>0</v>
      </c>
      <c r="G14970" s="0" t="n">
        <v>0.02</v>
      </c>
      <c r="H14970" s="0" t="n">
        <v>0</v>
      </c>
      <c r="I14970" s="0" t="n">
        <v>0</v>
      </c>
      <c r="J14970" s="0" t="n">
        <v>0.03</v>
      </c>
      <c r="N14970" s="0" t="s">
        <v>35</v>
      </c>
      <c r="P14970" s="0" t="n">
        <f aca="false">IF(AND(OR(Dashboard!$B$5="All",D14970=Dashboard!$B$5),OR(Dashboard!$D$5="All",N14970=Dashboard!$D$5),OR(AND(C14970&lt;&gt;"",C14970&gt;=Dashboard!$F$5,C14970&lt;=Dashboard!$H$5),AND(C14970="",Dashboard!$F$5&lt;=1980,Dashboard!$H$5&gt;=2016))),1,0)</f>
        <v>1</v>
      </c>
      <c r="Q14970" s="0" t="n">
        <f aca="false">J14970*P14970+ROW()*0.00000001</f>
        <v>0.0301497</v>
      </c>
    </row>
    <row r="14971" customFormat="false" ht="15" hidden="false" customHeight="false" outlineLevel="0" collapsed="false">
      <c r="A14971" s="0" t="s">
        <v>10868</v>
      </c>
      <c r="B14971" s="0" t="s">
        <v>152</v>
      </c>
      <c r="C14971" s="0" t="n">
        <v>2012</v>
      </c>
      <c r="D14971" s="0" t="s">
        <v>114</v>
      </c>
      <c r="E14971" s="0" t="s">
        <v>7510</v>
      </c>
      <c r="F14971" s="0" t="n">
        <v>0</v>
      </c>
      <c r="G14971" s="0" t="n">
        <v>0.02</v>
      </c>
      <c r="H14971" s="0" t="n">
        <v>0</v>
      </c>
      <c r="I14971" s="0" t="n">
        <v>0</v>
      </c>
      <c r="J14971" s="0" t="n">
        <v>0.03</v>
      </c>
      <c r="K14971" s="0" t="n">
        <v>54</v>
      </c>
      <c r="L14971" s="0" t="n">
        <v>6.2</v>
      </c>
      <c r="N14971" s="0" t="s">
        <v>152</v>
      </c>
      <c r="O14971" s="0" t="s">
        <v>53</v>
      </c>
      <c r="P14971" s="0" t="n">
        <f aca="false">IF(AND(OR(Dashboard!$B$5="All",D14971=Dashboard!$B$5),OR(Dashboard!$D$5="All",N14971=Dashboard!$D$5),OR(AND(C14971&lt;&gt;"",C14971&gt;=Dashboard!$F$5,C14971&lt;=Dashboard!$H$5),AND(C14971="",Dashboard!$F$5&lt;=1980,Dashboard!$H$5&gt;=2016))),1,0)</f>
        <v>1</v>
      </c>
      <c r="Q14971" s="0" t="n">
        <f aca="false">J14971*P14971+ROW()*0.00000001</f>
        <v>0.03014971</v>
      </c>
    </row>
    <row r="14972" customFormat="false" ht="15" hidden="false" customHeight="false" outlineLevel="0" collapsed="false">
      <c r="A14972" s="0" t="s">
        <v>10140</v>
      </c>
      <c r="B14972" s="0" t="s">
        <v>50</v>
      </c>
      <c r="C14972" s="0" t="n">
        <v>2007</v>
      </c>
      <c r="D14972" s="0" t="s">
        <v>48</v>
      </c>
      <c r="E14972" s="0" t="s">
        <v>1169</v>
      </c>
      <c r="F14972" s="0" t="n">
        <v>0.02</v>
      </c>
      <c r="G14972" s="0" t="n">
        <v>0</v>
      </c>
      <c r="H14972" s="0" t="n">
        <v>0</v>
      </c>
      <c r="I14972" s="0" t="n">
        <v>0</v>
      </c>
      <c r="J14972" s="0" t="n">
        <v>0.03</v>
      </c>
      <c r="K14972" s="0" t="n">
        <v>45</v>
      </c>
      <c r="L14972" s="0" t="n">
        <v>7.3</v>
      </c>
      <c r="M14972" s="0" t="s">
        <v>125</v>
      </c>
      <c r="N14972" s="0" t="s">
        <v>35</v>
      </c>
      <c r="O14972" s="0" t="s">
        <v>177</v>
      </c>
      <c r="P14972" s="0" t="n">
        <f aca="false">IF(AND(OR(Dashboard!$B$5="All",D14972=Dashboard!$B$5),OR(Dashboard!$D$5="All",N14972=Dashboard!$D$5),OR(AND(C14972&lt;&gt;"",C14972&gt;=Dashboard!$F$5,C14972&lt;=Dashboard!$H$5),AND(C14972="",Dashboard!$F$5&lt;=1980,Dashboard!$H$5&gt;=2016))),1,0)</f>
        <v>1</v>
      </c>
      <c r="Q14972" s="0" t="n">
        <f aca="false">J14972*P14972+ROW()*0.00000001</f>
        <v>0.03014972</v>
      </c>
    </row>
    <row r="14973" customFormat="false" ht="15" hidden="false" customHeight="false" outlineLevel="0" collapsed="false">
      <c r="A14973" s="0" t="s">
        <v>10869</v>
      </c>
      <c r="B14973" s="0" t="s">
        <v>164</v>
      </c>
      <c r="C14973" s="0" t="n">
        <v>2009</v>
      </c>
      <c r="D14973" s="0" t="s">
        <v>71</v>
      </c>
      <c r="E14973" s="0" t="s">
        <v>328</v>
      </c>
      <c r="F14973" s="0" t="n">
        <v>0</v>
      </c>
      <c r="G14973" s="0" t="n">
        <v>0</v>
      </c>
      <c r="H14973" s="0" t="n">
        <v>0.03</v>
      </c>
      <c r="I14973" s="0" t="n">
        <v>0</v>
      </c>
      <c r="J14973" s="0" t="n">
        <v>0.03</v>
      </c>
      <c r="N14973" s="0" t="s">
        <v>74</v>
      </c>
      <c r="P14973" s="0" t="n">
        <f aca="false">IF(AND(OR(Dashboard!$B$5="All",D14973=Dashboard!$B$5),OR(Dashboard!$D$5="All",N14973=Dashboard!$D$5),OR(AND(C14973&lt;&gt;"",C14973&gt;=Dashboard!$F$5,C14973&lt;=Dashboard!$H$5),AND(C14973="",Dashboard!$F$5&lt;=1980,Dashboard!$H$5&gt;=2016))),1,0)</f>
        <v>1</v>
      </c>
      <c r="Q14973" s="0" t="n">
        <f aca="false">J14973*P14973+ROW()*0.00000001</f>
        <v>0.03014973</v>
      </c>
    </row>
    <row r="14974" customFormat="false" ht="15" hidden="false" customHeight="false" outlineLevel="0" collapsed="false">
      <c r="A14974" s="0" t="s">
        <v>10870</v>
      </c>
      <c r="B14974" s="0" t="s">
        <v>50</v>
      </c>
      <c r="C14974" s="0" t="n">
        <v>2008</v>
      </c>
      <c r="D14974" s="0" t="s">
        <v>52</v>
      </c>
      <c r="E14974" s="0" t="s">
        <v>1002</v>
      </c>
      <c r="F14974" s="0" t="n">
        <v>0</v>
      </c>
      <c r="G14974" s="0" t="n">
        <v>0</v>
      </c>
      <c r="H14974" s="0" t="n">
        <v>0.03</v>
      </c>
      <c r="I14974" s="0" t="n">
        <v>0</v>
      </c>
      <c r="J14974" s="0" t="n">
        <v>0.03</v>
      </c>
      <c r="N14974" s="0" t="s">
        <v>35</v>
      </c>
      <c r="P14974" s="0" t="n">
        <f aca="false">IF(AND(OR(Dashboard!$B$5="All",D14974=Dashboard!$B$5),OR(Dashboard!$D$5="All",N14974=Dashboard!$D$5),OR(AND(C14974&lt;&gt;"",C14974&gt;=Dashboard!$F$5,C14974&lt;=Dashboard!$H$5),AND(C14974="",Dashboard!$F$5&lt;=1980,Dashboard!$H$5&gt;=2016))),1,0)</f>
        <v>1</v>
      </c>
      <c r="Q14974" s="0" t="n">
        <f aca="false">J14974*P14974+ROW()*0.00000001</f>
        <v>0.03014974</v>
      </c>
    </row>
    <row r="14975" customFormat="false" ht="15" hidden="false" customHeight="false" outlineLevel="0" collapsed="false">
      <c r="A14975" s="0" t="s">
        <v>10871</v>
      </c>
      <c r="B14975" s="0" t="s">
        <v>78</v>
      </c>
      <c r="C14975" s="0" t="n">
        <v>1994</v>
      </c>
      <c r="D14975" s="0" t="s">
        <v>71</v>
      </c>
      <c r="E14975" s="0" t="s">
        <v>996</v>
      </c>
      <c r="F14975" s="0" t="n">
        <v>0</v>
      </c>
      <c r="G14975" s="0" t="n">
        <v>0</v>
      </c>
      <c r="H14975" s="0" t="n">
        <v>0.03</v>
      </c>
      <c r="I14975" s="0" t="n">
        <v>0</v>
      </c>
      <c r="J14975" s="0" t="n">
        <v>0.03</v>
      </c>
      <c r="N14975" s="0" t="s">
        <v>35</v>
      </c>
      <c r="P14975" s="0" t="n">
        <f aca="false">IF(AND(OR(Dashboard!$B$5="All",D14975=Dashboard!$B$5),OR(Dashboard!$D$5="All",N14975=Dashboard!$D$5),OR(AND(C14975&lt;&gt;"",C14975&gt;=Dashboard!$F$5,C14975&lt;=Dashboard!$H$5),AND(C14975="",Dashboard!$F$5&lt;=1980,Dashboard!$H$5&gt;=2016))),1,0)</f>
        <v>1</v>
      </c>
      <c r="Q14975" s="0" t="n">
        <f aca="false">J14975*P14975+ROW()*0.00000001</f>
        <v>0.03014975</v>
      </c>
    </row>
    <row r="14976" customFormat="false" ht="15" hidden="false" customHeight="false" outlineLevel="0" collapsed="false">
      <c r="A14976" s="0" t="s">
        <v>10872</v>
      </c>
      <c r="B14976" s="0" t="s">
        <v>50</v>
      </c>
      <c r="C14976" s="0" t="n">
        <v>2008</v>
      </c>
      <c r="D14976" s="0" t="s">
        <v>58</v>
      </c>
      <c r="E14976" s="0" t="s">
        <v>6623</v>
      </c>
      <c r="F14976" s="0" t="n">
        <v>0</v>
      </c>
      <c r="G14976" s="0" t="n">
        <v>0</v>
      </c>
      <c r="H14976" s="0" t="n">
        <v>0.03</v>
      </c>
      <c r="I14976" s="0" t="n">
        <v>0</v>
      </c>
      <c r="J14976" s="0" t="n">
        <v>0.03</v>
      </c>
      <c r="N14976" s="0" t="s">
        <v>35</v>
      </c>
      <c r="P14976" s="0" t="n">
        <f aca="false">IF(AND(OR(Dashboard!$B$5="All",D14976=Dashboard!$B$5),OR(Dashboard!$D$5="All",N14976=Dashboard!$D$5),OR(AND(C14976&lt;&gt;"",C14976&gt;=Dashboard!$F$5,C14976&lt;=Dashboard!$H$5),AND(C14976="",Dashboard!$F$5&lt;=1980,Dashboard!$H$5&gt;=2016))),1,0)</f>
        <v>1</v>
      </c>
      <c r="Q14976" s="0" t="n">
        <f aca="false">J14976*P14976+ROW()*0.00000001</f>
        <v>0.03014976</v>
      </c>
    </row>
    <row r="14977" customFormat="false" ht="15" hidden="false" customHeight="false" outlineLevel="0" collapsed="false">
      <c r="A14977" s="0" t="s">
        <v>10873</v>
      </c>
      <c r="B14977" s="0" t="s">
        <v>33</v>
      </c>
      <c r="C14977" s="0" t="n">
        <v>2007</v>
      </c>
      <c r="D14977" s="0" t="s">
        <v>16</v>
      </c>
      <c r="E14977" s="0" t="s">
        <v>6216</v>
      </c>
      <c r="F14977" s="0" t="n">
        <v>0.02</v>
      </c>
      <c r="G14977" s="0" t="n">
        <v>0</v>
      </c>
      <c r="H14977" s="0" t="n">
        <v>0</v>
      </c>
      <c r="I14977" s="0" t="n">
        <v>0</v>
      </c>
      <c r="J14977" s="0" t="n">
        <v>0.03</v>
      </c>
      <c r="M14977" s="0" t="s">
        <v>36</v>
      </c>
      <c r="N14977" s="0" t="s">
        <v>35</v>
      </c>
      <c r="P14977" s="0" t="n">
        <f aca="false">IF(AND(OR(Dashboard!$B$5="All",D14977=Dashboard!$B$5),OR(Dashboard!$D$5="All",N14977=Dashboard!$D$5),OR(AND(C14977&lt;&gt;"",C14977&gt;=Dashboard!$F$5,C14977&lt;=Dashboard!$H$5),AND(C14977="",Dashboard!$F$5&lt;=1980,Dashboard!$H$5&gt;=2016))),1,0)</f>
        <v>1</v>
      </c>
      <c r="Q14977" s="0" t="n">
        <f aca="false">J14977*P14977+ROW()*0.00000001</f>
        <v>0.03014977</v>
      </c>
    </row>
    <row r="14978" customFormat="false" ht="15" hidden="false" customHeight="false" outlineLevel="0" collapsed="false">
      <c r="A14978" s="0" t="s">
        <v>4514</v>
      </c>
      <c r="B14978" s="0" t="s">
        <v>117</v>
      </c>
      <c r="C14978" s="0" t="n">
        <v>1996</v>
      </c>
      <c r="D14978" s="0" t="s">
        <v>102</v>
      </c>
      <c r="E14978" s="0" t="s">
        <v>214</v>
      </c>
      <c r="F14978" s="0" t="n">
        <v>0.01</v>
      </c>
      <c r="G14978" s="0" t="n">
        <v>0.01</v>
      </c>
      <c r="H14978" s="0" t="n">
        <v>0</v>
      </c>
      <c r="I14978" s="0" t="n">
        <v>0</v>
      </c>
      <c r="J14978" s="0" t="n">
        <v>0.03</v>
      </c>
      <c r="N14978" s="0" t="s">
        <v>74</v>
      </c>
      <c r="P14978" s="0" t="n">
        <f aca="false">IF(AND(OR(Dashboard!$B$5="All",D14978=Dashboard!$B$5),OR(Dashboard!$D$5="All",N14978=Dashboard!$D$5),OR(AND(C14978&lt;&gt;"",C14978&gt;=Dashboard!$F$5,C14978&lt;=Dashboard!$H$5),AND(C14978="",Dashboard!$F$5&lt;=1980,Dashboard!$H$5&gt;=2016))),1,0)</f>
        <v>1</v>
      </c>
      <c r="Q14978" s="0" t="n">
        <f aca="false">J14978*P14978+ROW()*0.00000001</f>
        <v>0.03014978</v>
      </c>
    </row>
    <row r="14979" customFormat="false" ht="15" hidden="false" customHeight="false" outlineLevel="0" collapsed="false">
      <c r="A14979" s="0" t="s">
        <v>10827</v>
      </c>
      <c r="B14979" s="0" t="s">
        <v>50</v>
      </c>
      <c r="C14979" s="0" t="n">
        <v>2009</v>
      </c>
      <c r="D14979" s="0" t="s">
        <v>58</v>
      </c>
      <c r="E14979" s="0" t="s">
        <v>3948</v>
      </c>
      <c r="F14979" s="0" t="n">
        <v>0.02</v>
      </c>
      <c r="G14979" s="0" t="n">
        <v>0</v>
      </c>
      <c r="H14979" s="0" t="n">
        <v>0</v>
      </c>
      <c r="I14979" s="0" t="n">
        <v>0</v>
      </c>
      <c r="J14979" s="0" t="n">
        <v>0.03</v>
      </c>
      <c r="M14979" s="0" t="s">
        <v>36</v>
      </c>
      <c r="N14979" s="0" t="s">
        <v>35</v>
      </c>
      <c r="P14979" s="0" t="n">
        <f aca="false">IF(AND(OR(Dashboard!$B$5="All",D14979=Dashboard!$B$5),OR(Dashboard!$D$5="All",N14979=Dashboard!$D$5),OR(AND(C14979&lt;&gt;"",C14979&gt;=Dashboard!$F$5,C14979&lt;=Dashboard!$H$5),AND(C14979="",Dashboard!$F$5&lt;=1980,Dashboard!$H$5&gt;=2016))),1,0)</f>
        <v>1</v>
      </c>
      <c r="Q14979" s="0" t="n">
        <f aca="false">J14979*P14979+ROW()*0.00000001</f>
        <v>0.03014979</v>
      </c>
    </row>
    <row r="14980" customFormat="false" ht="15" hidden="false" customHeight="false" outlineLevel="0" collapsed="false">
      <c r="A14980" s="0" t="s">
        <v>6585</v>
      </c>
      <c r="B14980" s="0" t="s">
        <v>851</v>
      </c>
      <c r="C14980" s="0" t="n">
        <v>2015</v>
      </c>
      <c r="D14980" s="0" t="s">
        <v>71</v>
      </c>
      <c r="E14980" s="0" t="s">
        <v>2792</v>
      </c>
      <c r="F14980" s="0" t="n">
        <v>0</v>
      </c>
      <c r="G14980" s="0" t="n">
        <v>0.02</v>
      </c>
      <c r="H14980" s="0" t="n">
        <v>0</v>
      </c>
      <c r="I14980" s="0" t="n">
        <v>0.01</v>
      </c>
      <c r="J14980" s="0" t="n">
        <v>0.03</v>
      </c>
      <c r="L14980" s="0" t="n">
        <v>6.8</v>
      </c>
      <c r="M14980" s="0" t="s">
        <v>103</v>
      </c>
      <c r="N14980" s="0" t="s">
        <v>74</v>
      </c>
      <c r="P14980" s="0" t="n">
        <f aca="false">IF(AND(OR(Dashboard!$B$5="All",D14980=Dashboard!$B$5),OR(Dashboard!$D$5="All",N14980=Dashboard!$D$5),OR(AND(C14980&lt;&gt;"",C14980&gt;=Dashboard!$F$5,C14980&lt;=Dashboard!$H$5),AND(C14980="",Dashboard!$F$5&lt;=1980,Dashboard!$H$5&gt;=2016))),1,0)</f>
        <v>1</v>
      </c>
      <c r="Q14980" s="0" t="n">
        <f aca="false">J14980*P14980+ROW()*0.00000001</f>
        <v>0.0301498</v>
      </c>
    </row>
    <row r="14981" customFormat="false" ht="15" hidden="false" customHeight="false" outlineLevel="0" collapsed="false">
      <c r="A14981" s="0" t="s">
        <v>10874</v>
      </c>
      <c r="B14981" s="0" t="s">
        <v>94</v>
      </c>
      <c r="C14981" s="0" t="n">
        <v>2015</v>
      </c>
      <c r="D14981" s="0" t="s">
        <v>71</v>
      </c>
      <c r="E14981" s="0" t="s">
        <v>2264</v>
      </c>
      <c r="F14981" s="0" t="n">
        <v>0</v>
      </c>
      <c r="G14981" s="0" t="n">
        <v>0.02</v>
      </c>
      <c r="H14981" s="0" t="n">
        <v>0</v>
      </c>
      <c r="I14981" s="0" t="n">
        <v>0</v>
      </c>
      <c r="J14981" s="0" t="n">
        <v>0.03</v>
      </c>
      <c r="K14981" s="0" t="n">
        <v>62</v>
      </c>
      <c r="L14981" s="0" t="n">
        <v>6.4</v>
      </c>
      <c r="M14981" s="0" t="s">
        <v>125</v>
      </c>
      <c r="N14981" s="0" t="s">
        <v>74</v>
      </c>
      <c r="O14981" s="0" t="s">
        <v>67</v>
      </c>
      <c r="P14981" s="0" t="n">
        <f aca="false">IF(AND(OR(Dashboard!$B$5="All",D14981=Dashboard!$B$5),OR(Dashboard!$D$5="All",N14981=Dashboard!$D$5),OR(AND(C14981&lt;&gt;"",C14981&gt;=Dashboard!$F$5,C14981&lt;=Dashboard!$H$5),AND(C14981="",Dashboard!$F$5&lt;=1980,Dashboard!$H$5&gt;=2016))),1,0)</f>
        <v>1</v>
      </c>
      <c r="Q14981" s="0" t="n">
        <f aca="false">J14981*P14981+ROW()*0.00000001</f>
        <v>0.03014981</v>
      </c>
    </row>
    <row r="14982" customFormat="false" ht="15" hidden="false" customHeight="false" outlineLevel="0" collapsed="false">
      <c r="A14982" s="0" t="s">
        <v>9184</v>
      </c>
      <c r="B14982" s="0" t="s">
        <v>76</v>
      </c>
      <c r="C14982" s="0" t="n">
        <v>2009</v>
      </c>
      <c r="D14982" s="0" t="s">
        <v>71</v>
      </c>
      <c r="E14982" s="0" t="s">
        <v>328</v>
      </c>
      <c r="F14982" s="0" t="n">
        <v>0</v>
      </c>
      <c r="G14982" s="0" t="n">
        <v>0</v>
      </c>
      <c r="H14982" s="0" t="n">
        <v>0.03</v>
      </c>
      <c r="I14982" s="0" t="n">
        <v>0</v>
      </c>
      <c r="J14982" s="0" t="n">
        <v>0.03</v>
      </c>
      <c r="N14982" s="0" t="s">
        <v>74</v>
      </c>
      <c r="P14982" s="0" t="n">
        <f aca="false">IF(AND(OR(Dashboard!$B$5="All",D14982=Dashboard!$B$5),OR(Dashboard!$D$5="All",N14982=Dashboard!$D$5),OR(AND(C14982&lt;&gt;"",C14982&gt;=Dashboard!$F$5,C14982&lt;=Dashboard!$H$5),AND(C14982="",Dashboard!$F$5&lt;=1980,Dashboard!$H$5&gt;=2016))),1,0)</f>
        <v>1</v>
      </c>
      <c r="Q14982" s="0" t="n">
        <f aca="false">J14982*P14982+ROW()*0.00000001</f>
        <v>0.03014982</v>
      </c>
    </row>
    <row r="14983" customFormat="false" ht="15" hidden="false" customHeight="false" outlineLevel="0" collapsed="false">
      <c r="A14983" s="0" t="s">
        <v>10262</v>
      </c>
      <c r="B14983" s="0" t="s">
        <v>172</v>
      </c>
      <c r="C14983" s="0" t="n">
        <v>2016</v>
      </c>
      <c r="D14983" s="0" t="s">
        <v>56</v>
      </c>
      <c r="E14983" s="0" t="s">
        <v>10263</v>
      </c>
      <c r="F14983" s="0" t="n">
        <v>0.02</v>
      </c>
      <c r="G14983" s="0" t="n">
        <v>0</v>
      </c>
      <c r="H14983" s="0" t="n">
        <v>0</v>
      </c>
      <c r="I14983" s="0" t="n">
        <v>0</v>
      </c>
      <c r="J14983" s="0" t="n">
        <v>0.03</v>
      </c>
      <c r="K14983" s="0" t="n">
        <v>70</v>
      </c>
      <c r="M14983" s="0" t="s">
        <v>73</v>
      </c>
      <c r="N14983" s="0" t="s">
        <v>66</v>
      </c>
      <c r="O14983" s="0" t="s">
        <v>67</v>
      </c>
      <c r="P14983" s="0" t="n">
        <f aca="false">IF(AND(OR(Dashboard!$B$5="All",D14983=Dashboard!$B$5),OR(Dashboard!$D$5="All",N14983=Dashboard!$D$5),OR(AND(C14983&lt;&gt;"",C14983&gt;=Dashboard!$F$5,C14983&lt;=Dashboard!$H$5),AND(C14983="",Dashboard!$F$5&lt;=1980,Dashboard!$H$5&gt;=2016))),1,0)</f>
        <v>1</v>
      </c>
      <c r="Q14983" s="0" t="n">
        <f aca="false">J14983*P14983+ROW()*0.00000001</f>
        <v>0.03014983</v>
      </c>
    </row>
    <row r="14984" customFormat="false" ht="15" hidden="false" customHeight="false" outlineLevel="0" collapsed="false">
      <c r="A14984" s="0" t="s">
        <v>10875</v>
      </c>
      <c r="B14984" s="0" t="s">
        <v>97</v>
      </c>
      <c r="C14984" s="0" t="n">
        <v>2016</v>
      </c>
      <c r="D14984" s="0" t="s">
        <v>46</v>
      </c>
      <c r="E14984" s="0" t="s">
        <v>4962</v>
      </c>
      <c r="F14984" s="0" t="n">
        <v>0</v>
      </c>
      <c r="G14984" s="0" t="n">
        <v>0</v>
      </c>
      <c r="H14984" s="0" t="n">
        <v>0.03</v>
      </c>
      <c r="I14984" s="0" t="n">
        <v>0</v>
      </c>
      <c r="J14984" s="0" t="n">
        <v>0.03</v>
      </c>
      <c r="N14984" s="0" t="s">
        <v>35</v>
      </c>
      <c r="P14984" s="0" t="n">
        <f aca="false">IF(AND(OR(Dashboard!$B$5="All",D14984=Dashboard!$B$5),OR(Dashboard!$D$5="All",N14984=Dashboard!$D$5),OR(AND(C14984&lt;&gt;"",C14984&gt;=Dashboard!$F$5,C14984&lt;=Dashboard!$H$5),AND(C14984="",Dashboard!$F$5&lt;=1980,Dashboard!$H$5&gt;=2016))),1,0)</f>
        <v>1</v>
      </c>
      <c r="Q14984" s="0" t="n">
        <f aca="false">J14984*P14984+ROW()*0.00000001</f>
        <v>0.03014984</v>
      </c>
    </row>
    <row r="14985" customFormat="false" ht="15" hidden="false" customHeight="false" outlineLevel="0" collapsed="false">
      <c r="A14985" s="0" t="s">
        <v>10876</v>
      </c>
      <c r="B14985" s="0" t="s">
        <v>152</v>
      </c>
      <c r="C14985" s="0" t="n">
        <v>2005</v>
      </c>
      <c r="D14985" s="0" t="s">
        <v>46</v>
      </c>
      <c r="E14985" s="0" t="s">
        <v>65</v>
      </c>
      <c r="F14985" s="0" t="n">
        <v>0</v>
      </c>
      <c r="G14985" s="0" t="n">
        <v>0.02</v>
      </c>
      <c r="H14985" s="0" t="n">
        <v>0</v>
      </c>
      <c r="I14985" s="0" t="n">
        <v>0</v>
      </c>
      <c r="J14985" s="0" t="n">
        <v>0.03</v>
      </c>
      <c r="K14985" s="0" t="n">
        <v>80</v>
      </c>
      <c r="L14985" s="0" t="n">
        <v>7.9</v>
      </c>
      <c r="M14985" s="0" t="s">
        <v>73</v>
      </c>
      <c r="N14985" s="0" t="s">
        <v>152</v>
      </c>
      <c r="O14985" s="0" t="s">
        <v>37</v>
      </c>
      <c r="P14985" s="0" t="n">
        <f aca="false">IF(AND(OR(Dashboard!$B$5="All",D14985=Dashboard!$B$5),OR(Dashboard!$D$5="All",N14985=Dashboard!$D$5),OR(AND(C14985&lt;&gt;"",C14985&gt;=Dashboard!$F$5,C14985&lt;=Dashboard!$H$5),AND(C14985="",Dashboard!$F$5&lt;=1980,Dashboard!$H$5&gt;=2016))),1,0)</f>
        <v>1</v>
      </c>
      <c r="Q14985" s="0" t="n">
        <f aca="false">J14985*P14985+ROW()*0.00000001</f>
        <v>0.03014985</v>
      </c>
    </row>
    <row r="14986" customFormat="false" ht="15" hidden="false" customHeight="false" outlineLevel="0" collapsed="false">
      <c r="A14986" s="0" t="s">
        <v>10877</v>
      </c>
      <c r="B14986" s="0" t="s">
        <v>117</v>
      </c>
      <c r="C14986" s="0" t="n">
        <v>1995</v>
      </c>
      <c r="D14986" s="0" t="s">
        <v>114</v>
      </c>
      <c r="E14986" s="0" t="s">
        <v>996</v>
      </c>
      <c r="F14986" s="0" t="n">
        <v>0</v>
      </c>
      <c r="G14986" s="0" t="n">
        <v>0</v>
      </c>
      <c r="H14986" s="0" t="n">
        <v>0.02</v>
      </c>
      <c r="I14986" s="0" t="n">
        <v>0</v>
      </c>
      <c r="J14986" s="0" t="n">
        <v>0.03</v>
      </c>
      <c r="N14986" s="0" t="s">
        <v>74</v>
      </c>
      <c r="P14986" s="0" t="n">
        <f aca="false">IF(AND(OR(Dashboard!$B$5="All",D14986=Dashboard!$B$5),OR(Dashboard!$D$5="All",N14986=Dashboard!$D$5),OR(AND(C14986&lt;&gt;"",C14986&gt;=Dashboard!$F$5,C14986&lt;=Dashboard!$H$5),AND(C14986="",Dashboard!$F$5&lt;=1980,Dashboard!$H$5&gt;=2016))),1,0)</f>
        <v>1</v>
      </c>
      <c r="Q14986" s="0" t="n">
        <f aca="false">J14986*P14986+ROW()*0.00000001</f>
        <v>0.03014986</v>
      </c>
    </row>
    <row r="14987" customFormat="false" ht="15" hidden="false" customHeight="false" outlineLevel="0" collapsed="false">
      <c r="A14987" s="0" t="s">
        <v>10878</v>
      </c>
      <c r="B14987" s="0" t="s">
        <v>50</v>
      </c>
      <c r="C14987" s="0" t="n">
        <v>2007</v>
      </c>
      <c r="D14987" s="0" t="s">
        <v>114</v>
      </c>
      <c r="E14987" s="0" t="s">
        <v>10879</v>
      </c>
      <c r="F14987" s="0" t="n">
        <v>0</v>
      </c>
      <c r="G14987" s="0" t="n">
        <v>0</v>
      </c>
      <c r="H14987" s="0" t="n">
        <v>0.03</v>
      </c>
      <c r="I14987" s="0" t="n">
        <v>0</v>
      </c>
      <c r="J14987" s="0" t="n">
        <v>0.03</v>
      </c>
      <c r="N14987" s="0" t="s">
        <v>35</v>
      </c>
      <c r="P14987" s="0" t="n">
        <f aca="false">IF(AND(OR(Dashboard!$B$5="All",D14987=Dashboard!$B$5),OR(Dashboard!$D$5="All",N14987=Dashboard!$D$5),OR(AND(C14987&lt;&gt;"",C14987&gt;=Dashboard!$F$5,C14987&lt;=Dashboard!$H$5),AND(C14987="",Dashboard!$F$5&lt;=1980,Dashboard!$H$5&gt;=2016))),1,0)</f>
        <v>1</v>
      </c>
      <c r="Q14987" s="0" t="n">
        <f aca="false">J14987*P14987+ROW()*0.00000001</f>
        <v>0.03014987</v>
      </c>
    </row>
    <row r="14988" customFormat="false" ht="15" hidden="false" customHeight="false" outlineLevel="0" collapsed="false">
      <c r="A14988" s="0" t="s">
        <v>4195</v>
      </c>
      <c r="B14988" s="0" t="s">
        <v>152</v>
      </c>
      <c r="C14988" s="0" t="n">
        <v>2009</v>
      </c>
      <c r="D14988" s="0" t="s">
        <v>246</v>
      </c>
      <c r="E14988" s="0" t="s">
        <v>257</v>
      </c>
      <c r="F14988" s="0" t="n">
        <v>0</v>
      </c>
      <c r="G14988" s="0" t="n">
        <v>0.02</v>
      </c>
      <c r="H14988" s="0" t="n">
        <v>0</v>
      </c>
      <c r="I14988" s="0" t="n">
        <v>0</v>
      </c>
      <c r="J14988" s="0" t="n">
        <v>0.03</v>
      </c>
      <c r="K14988" s="0" t="n">
        <v>74</v>
      </c>
      <c r="L14988" s="0" t="n">
        <v>8.4</v>
      </c>
      <c r="M14988" s="0" t="s">
        <v>103</v>
      </c>
      <c r="N14988" s="0" t="s">
        <v>152</v>
      </c>
      <c r="O14988" s="0" t="s">
        <v>37</v>
      </c>
      <c r="P14988" s="0" t="n">
        <f aca="false">IF(AND(OR(Dashboard!$B$5="All",D14988=Dashboard!$B$5),OR(Dashboard!$D$5="All",N14988=Dashboard!$D$5),OR(AND(C14988&lt;&gt;"",C14988&gt;=Dashboard!$F$5,C14988&lt;=Dashboard!$H$5),AND(C14988="",Dashboard!$F$5&lt;=1980,Dashboard!$H$5&gt;=2016))),1,0)</f>
        <v>1</v>
      </c>
      <c r="Q14988" s="0" t="n">
        <f aca="false">J14988*P14988+ROW()*0.00000001</f>
        <v>0.03014988</v>
      </c>
    </row>
    <row r="14989" customFormat="false" ht="15" hidden="false" customHeight="false" outlineLevel="0" collapsed="false">
      <c r="A14989" s="0" t="s">
        <v>10525</v>
      </c>
      <c r="B14989" s="0" t="s">
        <v>851</v>
      </c>
      <c r="C14989" s="0" t="n">
        <v>2012</v>
      </c>
      <c r="D14989" s="0" t="s">
        <v>114</v>
      </c>
      <c r="E14989" s="0" t="s">
        <v>2113</v>
      </c>
      <c r="F14989" s="0" t="n">
        <v>0</v>
      </c>
      <c r="G14989" s="0" t="n">
        <v>0</v>
      </c>
      <c r="H14989" s="0" t="n">
        <v>0.03</v>
      </c>
      <c r="I14989" s="0" t="n">
        <v>0</v>
      </c>
      <c r="J14989" s="0" t="n">
        <v>0.03</v>
      </c>
      <c r="N14989" s="0" t="s">
        <v>74</v>
      </c>
      <c r="P14989" s="0" t="n">
        <f aca="false">IF(AND(OR(Dashboard!$B$5="All",D14989=Dashboard!$B$5),OR(Dashboard!$D$5="All",N14989=Dashboard!$D$5),OR(AND(C14989&lt;&gt;"",C14989&gt;=Dashboard!$F$5,C14989&lt;=Dashboard!$H$5),AND(C14989="",Dashboard!$F$5&lt;=1980,Dashboard!$H$5&gt;=2016))),1,0)</f>
        <v>1</v>
      </c>
      <c r="Q14989" s="0" t="n">
        <f aca="false">J14989*P14989+ROW()*0.00000001</f>
        <v>0.03014989</v>
      </c>
    </row>
    <row r="14990" customFormat="false" ht="15" hidden="false" customHeight="false" outlineLevel="0" collapsed="false">
      <c r="A14990" s="0" t="s">
        <v>10880</v>
      </c>
      <c r="B14990" s="0" t="s">
        <v>76</v>
      </c>
      <c r="C14990" s="0" t="n">
        <v>2002</v>
      </c>
      <c r="D14990" s="0" t="s">
        <v>114</v>
      </c>
      <c r="E14990" s="0" t="s">
        <v>1563</v>
      </c>
      <c r="F14990" s="0" t="n">
        <v>0</v>
      </c>
      <c r="G14990" s="0" t="n">
        <v>0</v>
      </c>
      <c r="H14990" s="0" t="n">
        <v>0.03</v>
      </c>
      <c r="I14990" s="0" t="n">
        <v>0</v>
      </c>
      <c r="J14990" s="0" t="n">
        <v>0.03</v>
      </c>
      <c r="N14990" s="0" t="s">
        <v>74</v>
      </c>
      <c r="P14990" s="0" t="n">
        <f aca="false">IF(AND(OR(Dashboard!$B$5="All",D14990=Dashboard!$B$5),OR(Dashboard!$D$5="All",N14990=Dashboard!$D$5),OR(AND(C14990&lt;&gt;"",C14990&gt;=Dashboard!$F$5,C14990&lt;=Dashboard!$H$5),AND(C14990="",Dashboard!$F$5&lt;=1980,Dashboard!$H$5&gt;=2016))),1,0)</f>
        <v>1</v>
      </c>
      <c r="Q14990" s="0" t="n">
        <f aca="false">J14990*P14990+ROW()*0.00000001</f>
        <v>0.0301499</v>
      </c>
    </row>
    <row r="14991" customFormat="false" ht="15" hidden="false" customHeight="false" outlineLevel="0" collapsed="false">
      <c r="A14991" s="0" t="s">
        <v>10881</v>
      </c>
      <c r="B14991" s="0" t="s">
        <v>164</v>
      </c>
      <c r="C14991" s="0" t="n">
        <v>2006</v>
      </c>
      <c r="D14991" s="0" t="s">
        <v>34</v>
      </c>
      <c r="E14991" s="0" t="s">
        <v>89</v>
      </c>
      <c r="F14991" s="0" t="n">
        <v>0</v>
      </c>
      <c r="G14991" s="0" t="n">
        <v>0</v>
      </c>
      <c r="H14991" s="0" t="n">
        <v>0.03</v>
      </c>
      <c r="I14991" s="0" t="n">
        <v>0</v>
      </c>
      <c r="J14991" s="0" t="n">
        <v>0.03</v>
      </c>
      <c r="N14991" s="0" t="s">
        <v>74</v>
      </c>
      <c r="P14991" s="0" t="n">
        <f aca="false">IF(AND(OR(Dashboard!$B$5="All",D14991=Dashboard!$B$5),OR(Dashboard!$D$5="All",N14991=Dashboard!$D$5),OR(AND(C14991&lt;&gt;"",C14991&gt;=Dashboard!$F$5,C14991&lt;=Dashboard!$H$5),AND(C14991="",Dashboard!$F$5&lt;=1980,Dashboard!$H$5&gt;=2016))),1,0)</f>
        <v>1</v>
      </c>
      <c r="Q14991" s="0" t="n">
        <f aca="false">J14991*P14991+ROW()*0.00000001</f>
        <v>0.03014991</v>
      </c>
    </row>
    <row r="14992" customFormat="false" ht="15" hidden="false" customHeight="false" outlineLevel="0" collapsed="false">
      <c r="A14992" s="0" t="s">
        <v>10882</v>
      </c>
      <c r="B14992" s="0" t="s">
        <v>50</v>
      </c>
      <c r="C14992" s="0" t="n">
        <v>2011</v>
      </c>
      <c r="D14992" s="0" t="s">
        <v>48</v>
      </c>
      <c r="E14992" s="0" t="s">
        <v>7677</v>
      </c>
      <c r="F14992" s="0" t="n">
        <v>0.02</v>
      </c>
      <c r="G14992" s="0" t="n">
        <v>0</v>
      </c>
      <c r="H14992" s="0" t="n">
        <v>0</v>
      </c>
      <c r="I14992" s="0" t="n">
        <v>0</v>
      </c>
      <c r="J14992" s="0" t="n">
        <v>0.03</v>
      </c>
      <c r="N14992" s="0" t="s">
        <v>35</v>
      </c>
      <c r="P14992" s="0" t="n">
        <f aca="false">IF(AND(OR(Dashboard!$B$5="All",D14992=Dashboard!$B$5),OR(Dashboard!$D$5="All",N14992=Dashboard!$D$5),OR(AND(C14992&lt;&gt;"",C14992&gt;=Dashboard!$F$5,C14992&lt;=Dashboard!$H$5),AND(C14992="",Dashboard!$F$5&lt;=1980,Dashboard!$H$5&gt;=2016))),1,0)</f>
        <v>1</v>
      </c>
      <c r="Q14992" s="0" t="n">
        <f aca="false">J14992*P14992+ROW()*0.00000001</f>
        <v>0.03014992</v>
      </c>
    </row>
    <row r="14993" customFormat="false" ht="15" hidden="false" customHeight="false" outlineLevel="0" collapsed="false">
      <c r="A14993" s="0" t="s">
        <v>8604</v>
      </c>
      <c r="B14993" s="0" t="s">
        <v>851</v>
      </c>
      <c r="C14993" s="0" t="n">
        <v>2016</v>
      </c>
      <c r="D14993" s="0" t="s">
        <v>46</v>
      </c>
      <c r="E14993" s="0" t="s">
        <v>5067</v>
      </c>
      <c r="F14993" s="0" t="n">
        <v>0</v>
      </c>
      <c r="G14993" s="0" t="n">
        <v>0</v>
      </c>
      <c r="H14993" s="0" t="n">
        <v>0.02</v>
      </c>
      <c r="I14993" s="0" t="n">
        <v>0</v>
      </c>
      <c r="J14993" s="0" t="n">
        <v>0.02</v>
      </c>
      <c r="N14993" s="0" t="s">
        <v>74</v>
      </c>
      <c r="P14993" s="0" t="n">
        <f aca="false">IF(AND(OR(Dashboard!$B$5="All",D14993=Dashboard!$B$5),OR(Dashboard!$D$5="All",N14993=Dashboard!$D$5),OR(AND(C14993&lt;&gt;"",C14993&gt;=Dashboard!$F$5,C14993&lt;=Dashboard!$H$5),AND(C14993="",Dashboard!$F$5&lt;=1980,Dashboard!$H$5&gt;=2016))),1,0)</f>
        <v>1</v>
      </c>
      <c r="Q14993" s="0" t="n">
        <f aca="false">J14993*P14993+ROW()*0.00000001</f>
        <v>0.02014993</v>
      </c>
    </row>
    <row r="14994" customFormat="false" ht="15" hidden="false" customHeight="false" outlineLevel="0" collapsed="false">
      <c r="A14994" s="0" t="s">
        <v>10883</v>
      </c>
      <c r="B14994" s="0" t="s">
        <v>70</v>
      </c>
      <c r="C14994" s="0" t="n">
        <v>2011</v>
      </c>
      <c r="D14994" s="0" t="s">
        <v>34</v>
      </c>
      <c r="E14994" s="0" t="s">
        <v>3828</v>
      </c>
      <c r="F14994" s="0" t="n">
        <v>0</v>
      </c>
      <c r="G14994" s="0" t="n">
        <v>0.02</v>
      </c>
      <c r="H14994" s="0" t="n">
        <v>0</v>
      </c>
      <c r="I14994" s="0" t="n">
        <v>0</v>
      </c>
      <c r="J14994" s="0" t="n">
        <v>0.02</v>
      </c>
      <c r="N14994" s="0" t="s">
        <v>74</v>
      </c>
      <c r="P14994" s="0" t="n">
        <f aca="false">IF(AND(OR(Dashboard!$B$5="All",D14994=Dashboard!$B$5),OR(Dashboard!$D$5="All",N14994=Dashboard!$D$5),OR(AND(C14994&lt;&gt;"",C14994&gt;=Dashboard!$F$5,C14994&lt;=Dashboard!$H$5),AND(C14994="",Dashboard!$F$5&lt;=1980,Dashboard!$H$5&gt;=2016))),1,0)</f>
        <v>1</v>
      </c>
      <c r="Q14994" s="0" t="n">
        <f aca="false">J14994*P14994+ROW()*0.00000001</f>
        <v>0.02014994</v>
      </c>
    </row>
    <row r="14995" customFormat="false" ht="15" hidden="false" customHeight="false" outlineLevel="0" collapsed="false">
      <c r="A14995" s="0" t="s">
        <v>9655</v>
      </c>
      <c r="B14995" s="0" t="s">
        <v>50</v>
      </c>
      <c r="C14995" s="0" t="n">
        <v>2012</v>
      </c>
      <c r="D14995" s="0" t="s">
        <v>71</v>
      </c>
      <c r="E14995" s="0" t="s">
        <v>10884</v>
      </c>
      <c r="F14995" s="0" t="n">
        <v>0</v>
      </c>
      <c r="G14995" s="0" t="n">
        <v>0.02</v>
      </c>
      <c r="H14995" s="0" t="n">
        <v>0</v>
      </c>
      <c r="I14995" s="0" t="n">
        <v>0</v>
      </c>
      <c r="J14995" s="0" t="n">
        <v>0.02</v>
      </c>
      <c r="N14995" s="0" t="s">
        <v>35</v>
      </c>
      <c r="P14995" s="0" t="n">
        <f aca="false">IF(AND(OR(Dashboard!$B$5="All",D14995=Dashboard!$B$5),OR(Dashboard!$D$5="All",N14995=Dashboard!$D$5),OR(AND(C14995&lt;&gt;"",C14995&gt;=Dashboard!$F$5,C14995&lt;=Dashboard!$H$5),AND(C14995="",Dashboard!$F$5&lt;=1980,Dashboard!$H$5&gt;=2016))),1,0)</f>
        <v>1</v>
      </c>
      <c r="Q14995" s="0" t="n">
        <f aca="false">J14995*P14995+ROW()*0.00000001</f>
        <v>0.02014995</v>
      </c>
    </row>
    <row r="14996" customFormat="false" ht="15" hidden="false" customHeight="false" outlineLevel="0" collapsed="false">
      <c r="A14996" s="0" t="s">
        <v>10885</v>
      </c>
      <c r="B14996" s="0" t="s">
        <v>164</v>
      </c>
      <c r="C14996" s="0" t="n">
        <v>2009</v>
      </c>
      <c r="D14996" s="0" t="s">
        <v>52</v>
      </c>
      <c r="E14996" s="0" t="s">
        <v>8803</v>
      </c>
      <c r="F14996" s="0" t="n">
        <v>0</v>
      </c>
      <c r="G14996" s="0" t="n">
        <v>0</v>
      </c>
      <c r="H14996" s="0" t="n">
        <v>0.02</v>
      </c>
      <c r="I14996" s="0" t="n">
        <v>0</v>
      </c>
      <c r="J14996" s="0" t="n">
        <v>0.02</v>
      </c>
      <c r="N14996" s="0" t="s">
        <v>74</v>
      </c>
      <c r="P14996" s="0" t="n">
        <f aca="false">IF(AND(OR(Dashboard!$B$5="All",D14996=Dashboard!$B$5),OR(Dashboard!$D$5="All",N14996=Dashboard!$D$5),OR(AND(C14996&lt;&gt;"",C14996&gt;=Dashboard!$F$5,C14996&lt;=Dashboard!$H$5),AND(C14996="",Dashboard!$F$5&lt;=1980,Dashboard!$H$5&gt;=2016))),1,0)</f>
        <v>1</v>
      </c>
      <c r="Q14996" s="0" t="n">
        <f aca="false">J14996*P14996+ROW()*0.00000001</f>
        <v>0.02014996</v>
      </c>
    </row>
    <row r="14997" customFormat="false" ht="15" hidden="false" customHeight="false" outlineLevel="0" collapsed="false">
      <c r="A14997" s="0" t="s">
        <v>10886</v>
      </c>
      <c r="B14997" s="0" t="s">
        <v>152</v>
      </c>
      <c r="C14997" s="0" t="n">
        <v>2004</v>
      </c>
      <c r="D14997" s="0" t="s">
        <v>46</v>
      </c>
      <c r="E14997" s="0" t="s">
        <v>160</v>
      </c>
      <c r="F14997" s="0" t="n">
        <v>0</v>
      </c>
      <c r="G14997" s="0" t="n">
        <v>0.02</v>
      </c>
      <c r="H14997" s="0" t="n">
        <v>0</v>
      </c>
      <c r="I14997" s="0" t="n">
        <v>0</v>
      </c>
      <c r="J14997" s="0" t="n">
        <v>0.02</v>
      </c>
      <c r="L14997" s="0" t="n">
        <v>8.2</v>
      </c>
      <c r="M14997" s="0" t="s">
        <v>73</v>
      </c>
      <c r="N14997" s="0" t="s">
        <v>152</v>
      </c>
      <c r="P14997" s="0" t="n">
        <f aca="false">IF(AND(OR(Dashboard!$B$5="All",D14997=Dashboard!$B$5),OR(Dashboard!$D$5="All",N14997=Dashboard!$D$5),OR(AND(C14997&lt;&gt;"",C14997&gt;=Dashboard!$F$5,C14997&lt;=Dashboard!$H$5),AND(C14997="",Dashboard!$F$5&lt;=1980,Dashboard!$H$5&gt;=2016))),1,0)</f>
        <v>1</v>
      </c>
      <c r="Q14997" s="0" t="n">
        <f aca="false">J14997*P14997+ROW()*0.00000001</f>
        <v>0.02014997</v>
      </c>
    </row>
    <row r="14998" customFormat="false" ht="15" hidden="false" customHeight="false" outlineLevel="0" collapsed="false">
      <c r="A14998" s="0" t="s">
        <v>10887</v>
      </c>
      <c r="B14998" s="0" t="s">
        <v>50</v>
      </c>
      <c r="C14998" s="0" t="n">
        <v>2007</v>
      </c>
      <c r="D14998" s="0" t="s">
        <v>114</v>
      </c>
      <c r="E14998" s="0" t="s">
        <v>220</v>
      </c>
      <c r="F14998" s="0" t="n">
        <v>0</v>
      </c>
      <c r="G14998" s="0" t="n">
        <v>0</v>
      </c>
      <c r="H14998" s="0" t="n">
        <v>0.02</v>
      </c>
      <c r="I14998" s="0" t="n">
        <v>0</v>
      </c>
      <c r="J14998" s="0" t="n">
        <v>0.02</v>
      </c>
      <c r="N14998" s="0" t="s">
        <v>35</v>
      </c>
      <c r="P14998" s="0" t="n">
        <f aca="false">IF(AND(OR(Dashboard!$B$5="All",D14998=Dashboard!$B$5),OR(Dashboard!$D$5="All",N14998=Dashboard!$D$5),OR(AND(C14998&lt;&gt;"",C14998&gt;=Dashboard!$F$5,C14998&lt;=Dashboard!$H$5),AND(C14998="",Dashboard!$F$5&lt;=1980,Dashboard!$H$5&gt;=2016))),1,0)</f>
        <v>1</v>
      </c>
      <c r="Q14998" s="0" t="n">
        <f aca="false">J14998*P14998+ROW()*0.00000001</f>
        <v>0.02014998</v>
      </c>
    </row>
    <row r="14999" customFormat="false" ht="15" hidden="false" customHeight="false" outlineLevel="0" collapsed="false">
      <c r="A14999" s="0" t="s">
        <v>9552</v>
      </c>
      <c r="B14999" s="0" t="s">
        <v>186</v>
      </c>
      <c r="C14999" s="0" t="n">
        <v>2002</v>
      </c>
      <c r="D14999" s="0" t="s">
        <v>48</v>
      </c>
      <c r="E14999" s="0" t="s">
        <v>449</v>
      </c>
      <c r="F14999" s="0" t="n">
        <v>0.02</v>
      </c>
      <c r="G14999" s="0" t="n">
        <v>0</v>
      </c>
      <c r="H14999" s="0" t="n">
        <v>0</v>
      </c>
      <c r="I14999" s="0" t="n">
        <v>0</v>
      </c>
      <c r="J14999" s="0" t="n">
        <v>0.02</v>
      </c>
      <c r="K14999" s="0" t="n">
        <v>67</v>
      </c>
      <c r="L14999" s="0" t="n">
        <v>6.1</v>
      </c>
      <c r="M14999" s="0" t="s">
        <v>36</v>
      </c>
      <c r="N14999" s="0" t="s">
        <v>35</v>
      </c>
      <c r="O14999" s="0" t="s">
        <v>67</v>
      </c>
      <c r="P14999" s="0" t="n">
        <f aca="false">IF(AND(OR(Dashboard!$B$5="All",D14999=Dashboard!$B$5),OR(Dashboard!$D$5="All",N14999=Dashboard!$D$5),OR(AND(C14999&lt;&gt;"",C14999&gt;=Dashboard!$F$5,C14999&lt;=Dashboard!$H$5),AND(C14999="",Dashboard!$F$5&lt;=1980,Dashboard!$H$5&gt;=2016))),1,0)</f>
        <v>1</v>
      </c>
      <c r="Q14999" s="0" t="n">
        <f aca="false">J14999*P14999+ROW()*0.00000001</f>
        <v>0.02014999</v>
      </c>
    </row>
    <row r="15000" customFormat="false" ht="15" hidden="false" customHeight="false" outlineLevel="0" collapsed="false">
      <c r="A15000" s="0" t="s">
        <v>5963</v>
      </c>
      <c r="B15000" s="0" t="s">
        <v>152</v>
      </c>
      <c r="C15000" s="0" t="n">
        <v>2014</v>
      </c>
      <c r="D15000" s="0" t="s">
        <v>41</v>
      </c>
      <c r="E15000" s="0" t="s">
        <v>547</v>
      </c>
      <c r="F15000" s="0" t="n">
        <v>0</v>
      </c>
      <c r="G15000" s="0" t="n">
        <v>0.02</v>
      </c>
      <c r="H15000" s="0" t="n">
        <v>0</v>
      </c>
      <c r="I15000" s="0" t="n">
        <v>0</v>
      </c>
      <c r="J15000" s="0" t="n">
        <v>0.02</v>
      </c>
      <c r="K15000" s="0" t="n">
        <v>78</v>
      </c>
      <c r="L15000" s="0" t="n">
        <v>6.2</v>
      </c>
      <c r="M15000" s="0" t="s">
        <v>36</v>
      </c>
      <c r="N15000" s="0" t="s">
        <v>152</v>
      </c>
      <c r="O15000" s="0" t="s">
        <v>37</v>
      </c>
      <c r="P15000" s="0" t="n">
        <f aca="false">IF(AND(OR(Dashboard!$B$5="All",D15000=Dashboard!$B$5),OR(Dashboard!$D$5="All",N15000=Dashboard!$D$5),OR(AND(C15000&lt;&gt;"",C15000&gt;=Dashboard!$F$5,C15000&lt;=Dashboard!$H$5),AND(C15000="",Dashboard!$F$5&lt;=1980,Dashboard!$H$5&gt;=2016))),1,0)</f>
        <v>1</v>
      </c>
      <c r="Q15000" s="0" t="n">
        <f aca="false">J15000*P15000+ROW()*0.00000001</f>
        <v>0.02015</v>
      </c>
    </row>
    <row r="15001" customFormat="false" ht="15" hidden="false" customHeight="false" outlineLevel="0" collapsed="false">
      <c r="A15001" s="0" t="s">
        <v>10888</v>
      </c>
      <c r="B15001" s="0" t="s">
        <v>85</v>
      </c>
      <c r="C15001" s="0" t="n">
        <v>2005</v>
      </c>
      <c r="D15001" s="0" t="s">
        <v>41</v>
      </c>
      <c r="E15001" s="0" t="s">
        <v>1524</v>
      </c>
      <c r="F15001" s="0" t="n">
        <v>0.02</v>
      </c>
      <c r="G15001" s="0" t="n">
        <v>0.01</v>
      </c>
      <c r="H15001" s="0" t="n">
        <v>0</v>
      </c>
      <c r="I15001" s="0" t="n">
        <v>0</v>
      </c>
      <c r="J15001" s="0" t="n">
        <v>0.02</v>
      </c>
      <c r="N15001" s="0" t="s">
        <v>35</v>
      </c>
      <c r="P15001" s="0" t="n">
        <f aca="false">IF(AND(OR(Dashboard!$B$5="All",D15001=Dashboard!$B$5),OR(Dashboard!$D$5="All",N15001=Dashboard!$D$5),OR(AND(C15001&lt;&gt;"",C15001&gt;=Dashboard!$F$5,C15001&lt;=Dashboard!$H$5),AND(C15001="",Dashboard!$F$5&lt;=1980,Dashboard!$H$5&gt;=2016))),1,0)</f>
        <v>1</v>
      </c>
      <c r="Q15001" s="0" t="n">
        <f aca="false">J15001*P15001+ROW()*0.00000001</f>
        <v>0.02015001</v>
      </c>
    </row>
    <row r="15002" customFormat="false" ht="15" hidden="false" customHeight="false" outlineLevel="0" collapsed="false">
      <c r="A15002" s="0" t="s">
        <v>10889</v>
      </c>
      <c r="B15002" s="0" t="s">
        <v>851</v>
      </c>
      <c r="C15002" s="0" t="n">
        <v>2014</v>
      </c>
      <c r="D15002" s="0" t="s">
        <v>46</v>
      </c>
      <c r="E15002" s="0" t="s">
        <v>10015</v>
      </c>
      <c r="F15002" s="0" t="n">
        <v>0</v>
      </c>
      <c r="G15002" s="0" t="n">
        <v>0</v>
      </c>
      <c r="H15002" s="0" t="n">
        <v>0.02</v>
      </c>
      <c r="I15002" s="0" t="n">
        <v>0</v>
      </c>
      <c r="J15002" s="0" t="n">
        <v>0.02</v>
      </c>
      <c r="N15002" s="0" t="s">
        <v>74</v>
      </c>
      <c r="P15002" s="0" t="n">
        <f aca="false">IF(AND(OR(Dashboard!$B$5="All",D15002=Dashboard!$B$5),OR(Dashboard!$D$5="All",N15002=Dashboard!$D$5),OR(AND(C15002&lt;&gt;"",C15002&gt;=Dashboard!$F$5,C15002&lt;=Dashboard!$H$5),AND(C15002="",Dashboard!$F$5&lt;=1980,Dashboard!$H$5&gt;=2016))),1,0)</f>
        <v>1</v>
      </c>
      <c r="Q15002" s="0" t="n">
        <f aca="false">J15002*P15002+ROW()*0.00000001</f>
        <v>0.02015002</v>
      </c>
    </row>
    <row r="15003" customFormat="false" ht="15" hidden="false" customHeight="false" outlineLevel="0" collapsed="false">
      <c r="A15003" s="0" t="s">
        <v>10890</v>
      </c>
      <c r="B15003" s="0" t="s">
        <v>76</v>
      </c>
      <c r="C15003" s="0" t="n">
        <v>2010</v>
      </c>
      <c r="D15003" s="0" t="s">
        <v>114</v>
      </c>
      <c r="E15003" s="0" t="s">
        <v>9433</v>
      </c>
      <c r="F15003" s="0" t="n">
        <v>0</v>
      </c>
      <c r="G15003" s="0" t="n">
        <v>0</v>
      </c>
      <c r="H15003" s="0" t="n">
        <v>0.02</v>
      </c>
      <c r="I15003" s="0" t="n">
        <v>0</v>
      </c>
      <c r="J15003" s="0" t="n">
        <v>0.02</v>
      </c>
      <c r="N15003" s="0" t="s">
        <v>74</v>
      </c>
      <c r="P15003" s="0" t="n">
        <f aca="false">IF(AND(OR(Dashboard!$B$5="All",D15003=Dashboard!$B$5),OR(Dashboard!$D$5="All",N15003=Dashboard!$D$5),OR(AND(C15003&lt;&gt;"",C15003&gt;=Dashboard!$F$5,C15003&lt;=Dashboard!$H$5),AND(C15003="",Dashboard!$F$5&lt;=1980,Dashboard!$H$5&gt;=2016))),1,0)</f>
        <v>1</v>
      </c>
      <c r="Q15003" s="0" t="n">
        <f aca="false">J15003*P15003+ROW()*0.00000001</f>
        <v>0.02015003</v>
      </c>
    </row>
    <row r="15004" customFormat="false" ht="15" hidden="false" customHeight="false" outlineLevel="0" collapsed="false">
      <c r="A15004" s="0" t="s">
        <v>10891</v>
      </c>
      <c r="B15004" s="0" t="s">
        <v>164</v>
      </c>
      <c r="C15004" s="0" t="n">
        <v>2010</v>
      </c>
      <c r="D15004" s="0" t="s">
        <v>114</v>
      </c>
      <c r="E15004" s="0" t="s">
        <v>6975</v>
      </c>
      <c r="F15004" s="0" t="n">
        <v>0</v>
      </c>
      <c r="G15004" s="0" t="n">
        <v>0</v>
      </c>
      <c r="H15004" s="0" t="n">
        <v>0.02</v>
      </c>
      <c r="I15004" s="0" t="n">
        <v>0</v>
      </c>
      <c r="J15004" s="0" t="n">
        <v>0.02</v>
      </c>
      <c r="N15004" s="0" t="s">
        <v>74</v>
      </c>
      <c r="P15004" s="0" t="n">
        <f aca="false">IF(AND(OR(Dashboard!$B$5="All",D15004=Dashboard!$B$5),OR(Dashboard!$D$5="All",N15004=Dashboard!$D$5),OR(AND(C15004&lt;&gt;"",C15004&gt;=Dashboard!$F$5,C15004&lt;=Dashboard!$H$5),AND(C15004="",Dashboard!$F$5&lt;=1980,Dashboard!$H$5&gt;=2016))),1,0)</f>
        <v>1</v>
      </c>
      <c r="Q15004" s="0" t="n">
        <f aca="false">J15004*P15004+ROW()*0.00000001</f>
        <v>0.02015004</v>
      </c>
    </row>
    <row r="15005" customFormat="false" ht="15" hidden="false" customHeight="false" outlineLevel="0" collapsed="false">
      <c r="A15005" s="0" t="s">
        <v>10892</v>
      </c>
      <c r="B15005" s="0" t="s">
        <v>144</v>
      </c>
      <c r="C15005" s="0" t="n">
        <v>2004</v>
      </c>
      <c r="D15005" s="0" t="s">
        <v>41</v>
      </c>
      <c r="E15005" s="0" t="s">
        <v>3122</v>
      </c>
      <c r="F15005" s="0" t="n">
        <v>0.02</v>
      </c>
      <c r="G15005" s="0" t="n">
        <v>0.01</v>
      </c>
      <c r="H15005" s="0" t="n">
        <v>0</v>
      </c>
      <c r="I15005" s="0" t="n">
        <v>0</v>
      </c>
      <c r="J15005" s="0" t="n">
        <v>0.02</v>
      </c>
      <c r="N15005" s="0" t="s">
        <v>66</v>
      </c>
      <c r="P15005" s="0" t="n">
        <f aca="false">IF(AND(OR(Dashboard!$B$5="All",D15005=Dashboard!$B$5),OR(Dashboard!$D$5="All",N15005=Dashboard!$D$5),OR(AND(C15005&lt;&gt;"",C15005&gt;=Dashboard!$F$5,C15005&lt;=Dashboard!$H$5),AND(C15005="",Dashboard!$F$5&lt;=1980,Dashboard!$H$5&gt;=2016))),1,0)</f>
        <v>1</v>
      </c>
      <c r="Q15005" s="0" t="n">
        <f aca="false">J15005*P15005+ROW()*0.00000001</f>
        <v>0.02015005</v>
      </c>
    </row>
    <row r="15006" customFormat="false" ht="15" hidden="false" customHeight="false" outlineLevel="0" collapsed="false">
      <c r="A15006" s="0" t="s">
        <v>10893</v>
      </c>
      <c r="B15006" s="0" t="s">
        <v>851</v>
      </c>
      <c r="C15006" s="0" t="n">
        <v>2013</v>
      </c>
      <c r="D15006" s="0" t="s">
        <v>114</v>
      </c>
      <c r="E15006" s="0" t="s">
        <v>7521</v>
      </c>
      <c r="F15006" s="0" t="n">
        <v>0</v>
      </c>
      <c r="G15006" s="0" t="n">
        <v>0</v>
      </c>
      <c r="H15006" s="0" t="n">
        <v>0.02</v>
      </c>
      <c r="I15006" s="0" t="n">
        <v>0</v>
      </c>
      <c r="J15006" s="0" t="n">
        <v>0.02</v>
      </c>
      <c r="N15006" s="0" t="s">
        <v>74</v>
      </c>
      <c r="P15006" s="0" t="n">
        <f aca="false">IF(AND(OR(Dashboard!$B$5="All",D15006=Dashboard!$B$5),OR(Dashboard!$D$5="All",N15006=Dashboard!$D$5),OR(AND(C15006&lt;&gt;"",C15006&gt;=Dashboard!$F$5,C15006&lt;=Dashboard!$H$5),AND(C15006="",Dashboard!$F$5&lt;=1980,Dashboard!$H$5&gt;=2016))),1,0)</f>
        <v>1</v>
      </c>
      <c r="Q15006" s="0" t="n">
        <f aca="false">J15006*P15006+ROW()*0.00000001</f>
        <v>0.02015006</v>
      </c>
    </row>
    <row r="15007" customFormat="false" ht="15" hidden="false" customHeight="false" outlineLevel="0" collapsed="false">
      <c r="A15007" s="0" t="s">
        <v>10894</v>
      </c>
      <c r="B15007" s="0" t="s">
        <v>186</v>
      </c>
      <c r="D15007" s="0" t="s">
        <v>41</v>
      </c>
      <c r="E15007" s="0" t="s">
        <v>520</v>
      </c>
      <c r="F15007" s="0" t="n">
        <v>0.02</v>
      </c>
      <c r="G15007" s="0" t="n">
        <v>0</v>
      </c>
      <c r="H15007" s="0" t="n">
        <v>0</v>
      </c>
      <c r="I15007" s="0" t="n">
        <v>0</v>
      </c>
      <c r="J15007" s="0" t="n">
        <v>0.02</v>
      </c>
      <c r="K15007" s="0" t="n">
        <v>62</v>
      </c>
      <c r="M15007" s="0" t="s">
        <v>36</v>
      </c>
      <c r="N15007" s="0" t="s">
        <v>35</v>
      </c>
      <c r="O15007" s="0" t="s">
        <v>67</v>
      </c>
      <c r="P15007" s="0" t="n">
        <f aca="false">IF(AND(OR(Dashboard!$B$5="All",D15007=Dashboard!$B$5),OR(Dashboard!$D$5="All",N15007=Dashboard!$D$5),OR(AND(C15007&lt;&gt;"",C15007&gt;=Dashboard!$F$5,C15007&lt;=Dashboard!$H$5),AND(C15007="",Dashboard!$F$5&lt;=1980,Dashboard!$H$5&gt;=2016))),1,0)</f>
        <v>1</v>
      </c>
      <c r="Q15007" s="0" t="n">
        <f aca="false">J15007*P15007+ROW()*0.00000001</f>
        <v>0.02015007</v>
      </c>
    </row>
    <row r="15008" customFormat="false" ht="15" hidden="false" customHeight="false" outlineLevel="0" collapsed="false">
      <c r="A15008" s="0" t="s">
        <v>10895</v>
      </c>
      <c r="B15008" s="0" t="s">
        <v>873</v>
      </c>
      <c r="C15008" s="0" t="n">
        <v>1995</v>
      </c>
      <c r="D15008" s="0" t="s">
        <v>52</v>
      </c>
      <c r="E15008" s="0" t="s">
        <v>5200</v>
      </c>
      <c r="F15008" s="0" t="n">
        <v>0</v>
      </c>
      <c r="G15008" s="0" t="n">
        <v>0</v>
      </c>
      <c r="H15008" s="0" t="n">
        <v>0.02</v>
      </c>
      <c r="I15008" s="0" t="n">
        <v>0</v>
      </c>
      <c r="J15008" s="0" t="n">
        <v>0.02</v>
      </c>
      <c r="N15008" s="0" t="s">
        <v>154</v>
      </c>
      <c r="P15008" s="0" t="n">
        <f aca="false">IF(AND(OR(Dashboard!$B$5="All",D15008=Dashboard!$B$5),OR(Dashboard!$D$5="All",N15008=Dashboard!$D$5),OR(AND(C15008&lt;&gt;"",C15008&gt;=Dashboard!$F$5,C15008&lt;=Dashboard!$H$5),AND(C15008="",Dashboard!$F$5&lt;=1980,Dashboard!$H$5&gt;=2016))),1,0)</f>
        <v>1</v>
      </c>
      <c r="Q15008" s="0" t="n">
        <f aca="false">J15008*P15008+ROW()*0.00000001</f>
        <v>0.02015008</v>
      </c>
    </row>
    <row r="15009" customFormat="false" ht="15" hidden="false" customHeight="false" outlineLevel="0" collapsed="false">
      <c r="A15009" s="0" t="s">
        <v>10896</v>
      </c>
      <c r="B15009" s="0" t="s">
        <v>64</v>
      </c>
      <c r="C15009" s="0" t="n">
        <v>2009</v>
      </c>
      <c r="D15009" s="0" t="s">
        <v>56</v>
      </c>
      <c r="E15009" s="0" t="s">
        <v>7521</v>
      </c>
      <c r="F15009" s="0" t="n">
        <v>0</v>
      </c>
      <c r="G15009" s="0" t="n">
        <v>0</v>
      </c>
      <c r="H15009" s="0" t="n">
        <v>0.02</v>
      </c>
      <c r="I15009" s="0" t="n">
        <v>0</v>
      </c>
      <c r="J15009" s="0" t="n">
        <v>0.02</v>
      </c>
      <c r="N15009" s="0" t="s">
        <v>66</v>
      </c>
      <c r="P15009" s="0" t="n">
        <f aca="false">IF(AND(OR(Dashboard!$B$5="All",D15009=Dashboard!$B$5),OR(Dashboard!$D$5="All",N15009=Dashboard!$D$5),OR(AND(C15009&lt;&gt;"",C15009&gt;=Dashboard!$F$5,C15009&lt;=Dashboard!$H$5),AND(C15009="",Dashboard!$F$5&lt;=1980,Dashboard!$H$5&gt;=2016))),1,0)</f>
        <v>1</v>
      </c>
      <c r="Q15009" s="0" t="n">
        <f aca="false">J15009*P15009+ROW()*0.00000001</f>
        <v>0.02015009</v>
      </c>
    </row>
    <row r="15010" customFormat="false" ht="15" hidden="false" customHeight="false" outlineLevel="0" collapsed="false">
      <c r="A15010" s="0" t="s">
        <v>10897</v>
      </c>
      <c r="B15010" s="0" t="s">
        <v>76</v>
      </c>
      <c r="C15010" s="0" t="n">
        <v>2007</v>
      </c>
      <c r="D15010" s="0" t="s">
        <v>102</v>
      </c>
      <c r="E15010" s="0" t="s">
        <v>6623</v>
      </c>
      <c r="F15010" s="0" t="n">
        <v>0</v>
      </c>
      <c r="G15010" s="0" t="n">
        <v>0</v>
      </c>
      <c r="H15010" s="0" t="n">
        <v>0.02</v>
      </c>
      <c r="I15010" s="0" t="n">
        <v>0</v>
      </c>
      <c r="J15010" s="0" t="n">
        <v>0.02</v>
      </c>
      <c r="N15010" s="0" t="s">
        <v>74</v>
      </c>
      <c r="P15010" s="0" t="n">
        <f aca="false">IF(AND(OR(Dashboard!$B$5="All",D15010=Dashboard!$B$5),OR(Dashboard!$D$5="All",N15010=Dashboard!$D$5),OR(AND(C15010&lt;&gt;"",C15010&gt;=Dashboard!$F$5,C15010&lt;=Dashboard!$H$5),AND(C15010="",Dashboard!$F$5&lt;=1980,Dashboard!$H$5&gt;=2016))),1,0)</f>
        <v>1</v>
      </c>
      <c r="Q15010" s="0" t="n">
        <f aca="false">J15010*P15010+ROW()*0.00000001</f>
        <v>0.0201501</v>
      </c>
    </row>
    <row r="15011" customFormat="false" ht="15" hidden="false" customHeight="false" outlineLevel="0" collapsed="false">
      <c r="A15011" s="0" t="s">
        <v>7359</v>
      </c>
      <c r="B15011" s="0" t="s">
        <v>33</v>
      </c>
      <c r="C15011" s="0" t="n">
        <v>2010</v>
      </c>
      <c r="D15011" s="0" t="s">
        <v>58</v>
      </c>
      <c r="E15011" s="0" t="s">
        <v>689</v>
      </c>
      <c r="F15011" s="0" t="n">
        <v>0.02</v>
      </c>
      <c r="G15011" s="0" t="n">
        <v>0</v>
      </c>
      <c r="H15011" s="0" t="n">
        <v>0</v>
      </c>
      <c r="I15011" s="0" t="n">
        <v>0</v>
      </c>
      <c r="J15011" s="0" t="n">
        <v>0.02</v>
      </c>
      <c r="M15011" s="0" t="s">
        <v>36</v>
      </c>
      <c r="N15011" s="0" t="s">
        <v>35</v>
      </c>
      <c r="P15011" s="0" t="n">
        <f aca="false">IF(AND(OR(Dashboard!$B$5="All",D15011=Dashboard!$B$5),OR(Dashboard!$D$5="All",N15011=Dashboard!$D$5),OR(AND(C15011&lt;&gt;"",C15011&gt;=Dashboard!$F$5,C15011&lt;=Dashboard!$H$5),AND(C15011="",Dashboard!$F$5&lt;=1980,Dashboard!$H$5&gt;=2016))),1,0)</f>
        <v>1</v>
      </c>
      <c r="Q15011" s="0" t="n">
        <f aca="false">J15011*P15011+ROW()*0.00000001</f>
        <v>0.02015011</v>
      </c>
    </row>
    <row r="15012" customFormat="false" ht="15" hidden="false" customHeight="false" outlineLevel="0" collapsed="false">
      <c r="A15012" s="0" t="s">
        <v>10898</v>
      </c>
      <c r="B15012" s="0" t="s">
        <v>33</v>
      </c>
      <c r="C15012" s="0" t="n">
        <v>2009</v>
      </c>
      <c r="D15012" s="0" t="s">
        <v>58</v>
      </c>
      <c r="E15012" s="0" t="s">
        <v>689</v>
      </c>
      <c r="F15012" s="0" t="n">
        <v>0</v>
      </c>
      <c r="G15012" s="0" t="n">
        <v>0.02</v>
      </c>
      <c r="H15012" s="0" t="n">
        <v>0</v>
      </c>
      <c r="I15012" s="0" t="n">
        <v>0</v>
      </c>
      <c r="J15012" s="0" t="n">
        <v>0.02</v>
      </c>
      <c r="N15012" s="0" t="s">
        <v>35</v>
      </c>
      <c r="P15012" s="0" t="n">
        <f aca="false">IF(AND(OR(Dashboard!$B$5="All",D15012=Dashboard!$B$5),OR(Dashboard!$D$5="All",N15012=Dashboard!$D$5),OR(AND(C15012&lt;&gt;"",C15012&gt;=Dashboard!$F$5,C15012&lt;=Dashboard!$H$5),AND(C15012="",Dashboard!$F$5&lt;=1980,Dashboard!$H$5&gt;=2016))),1,0)</f>
        <v>1</v>
      </c>
      <c r="Q15012" s="0" t="n">
        <f aca="false">J15012*P15012+ROW()*0.00000001</f>
        <v>0.02015012</v>
      </c>
    </row>
    <row r="15013" customFormat="false" ht="15" hidden="false" customHeight="false" outlineLevel="0" collapsed="false">
      <c r="A15013" s="0" t="s">
        <v>10899</v>
      </c>
      <c r="B15013" s="0" t="s">
        <v>94</v>
      </c>
      <c r="C15013" s="0" t="n">
        <v>2015</v>
      </c>
      <c r="D15013" s="0" t="s">
        <v>102</v>
      </c>
      <c r="E15013" s="0" t="s">
        <v>154</v>
      </c>
      <c r="F15013" s="0" t="n">
        <v>0</v>
      </c>
      <c r="G15013" s="0" t="n">
        <v>0</v>
      </c>
      <c r="H15013" s="0" t="n">
        <v>0.02</v>
      </c>
      <c r="I15013" s="0" t="n">
        <v>0</v>
      </c>
      <c r="J15013" s="0" t="n">
        <v>0.02</v>
      </c>
      <c r="N15013" s="0" t="s">
        <v>74</v>
      </c>
      <c r="P15013" s="0" t="n">
        <f aca="false">IF(AND(OR(Dashboard!$B$5="All",D15013=Dashboard!$B$5),OR(Dashboard!$D$5="All",N15013=Dashboard!$D$5),OR(AND(C15013&lt;&gt;"",C15013&gt;=Dashboard!$F$5,C15013&lt;=Dashboard!$H$5),AND(C15013="",Dashboard!$F$5&lt;=1980,Dashboard!$H$5&gt;=2016))),1,0)</f>
        <v>1</v>
      </c>
      <c r="Q15013" s="0" t="n">
        <f aca="false">J15013*P15013+ROW()*0.00000001</f>
        <v>0.02015013</v>
      </c>
    </row>
    <row r="15014" customFormat="false" ht="15" hidden="false" customHeight="false" outlineLevel="0" collapsed="false">
      <c r="A15014" s="0" t="s">
        <v>10900</v>
      </c>
      <c r="B15014" s="0" t="s">
        <v>70</v>
      </c>
      <c r="C15014" s="0" t="n">
        <v>2015</v>
      </c>
      <c r="D15014" s="0" t="s">
        <v>114</v>
      </c>
      <c r="E15014" s="0" t="s">
        <v>328</v>
      </c>
      <c r="F15014" s="0" t="n">
        <v>0</v>
      </c>
      <c r="G15014" s="0" t="n">
        <v>0</v>
      </c>
      <c r="H15014" s="0" t="n">
        <v>0.02</v>
      </c>
      <c r="I15014" s="0" t="n">
        <v>0</v>
      </c>
      <c r="J15014" s="0" t="n">
        <v>0.02</v>
      </c>
      <c r="N15014" s="0" t="s">
        <v>74</v>
      </c>
      <c r="P15014" s="0" t="n">
        <f aca="false">IF(AND(OR(Dashboard!$B$5="All",D15014=Dashboard!$B$5),OR(Dashboard!$D$5="All",N15014=Dashboard!$D$5),OR(AND(C15014&lt;&gt;"",C15014&gt;=Dashboard!$F$5,C15014&lt;=Dashboard!$H$5),AND(C15014="",Dashboard!$F$5&lt;=1980,Dashboard!$H$5&gt;=2016))),1,0)</f>
        <v>1</v>
      </c>
      <c r="Q15014" s="0" t="n">
        <f aca="false">J15014*P15014+ROW()*0.00000001</f>
        <v>0.02015014</v>
      </c>
    </row>
    <row r="15015" customFormat="false" ht="15" hidden="false" customHeight="false" outlineLevel="0" collapsed="false">
      <c r="A15015" s="0" t="s">
        <v>10901</v>
      </c>
      <c r="B15015" s="0" t="s">
        <v>50</v>
      </c>
      <c r="C15015" s="0" t="n">
        <v>2008</v>
      </c>
      <c r="D15015" s="0" t="s">
        <v>71</v>
      </c>
      <c r="E15015" s="0" t="s">
        <v>328</v>
      </c>
      <c r="F15015" s="0" t="n">
        <v>0</v>
      </c>
      <c r="G15015" s="0" t="n">
        <v>0</v>
      </c>
      <c r="H15015" s="0" t="n">
        <v>0.02</v>
      </c>
      <c r="I15015" s="0" t="n">
        <v>0</v>
      </c>
      <c r="J15015" s="0" t="n">
        <v>0.02</v>
      </c>
      <c r="N15015" s="0" t="s">
        <v>35</v>
      </c>
      <c r="P15015" s="0" t="n">
        <f aca="false">IF(AND(OR(Dashboard!$B$5="All",D15015=Dashboard!$B$5),OR(Dashboard!$D$5="All",N15015=Dashboard!$D$5),OR(AND(C15015&lt;&gt;"",C15015&gt;=Dashboard!$F$5,C15015&lt;=Dashboard!$H$5),AND(C15015="",Dashboard!$F$5&lt;=1980,Dashboard!$H$5&gt;=2016))),1,0)</f>
        <v>1</v>
      </c>
      <c r="Q15015" s="0" t="n">
        <f aca="false">J15015*P15015+ROW()*0.00000001</f>
        <v>0.02015015</v>
      </c>
    </row>
    <row r="15016" customFormat="false" ht="15" hidden="false" customHeight="false" outlineLevel="0" collapsed="false">
      <c r="A15016" s="0" t="s">
        <v>10902</v>
      </c>
      <c r="B15016" s="0" t="s">
        <v>76</v>
      </c>
      <c r="C15016" s="0" t="n">
        <v>2005</v>
      </c>
      <c r="D15016" s="0" t="s">
        <v>56</v>
      </c>
      <c r="E15016" s="0" t="s">
        <v>142</v>
      </c>
      <c r="F15016" s="0" t="n">
        <v>0</v>
      </c>
      <c r="G15016" s="0" t="n">
        <v>0</v>
      </c>
      <c r="H15016" s="0" t="n">
        <v>0.02</v>
      </c>
      <c r="I15016" s="0" t="n">
        <v>0</v>
      </c>
      <c r="J15016" s="0" t="n">
        <v>0.02</v>
      </c>
      <c r="N15016" s="0" t="s">
        <v>74</v>
      </c>
      <c r="P15016" s="0" t="n">
        <f aca="false">IF(AND(OR(Dashboard!$B$5="All",D15016=Dashboard!$B$5),OR(Dashboard!$D$5="All",N15016=Dashboard!$D$5),OR(AND(C15016&lt;&gt;"",C15016&gt;=Dashboard!$F$5,C15016&lt;=Dashboard!$H$5),AND(C15016="",Dashboard!$F$5&lt;=1980,Dashboard!$H$5&gt;=2016))),1,0)</f>
        <v>1</v>
      </c>
      <c r="Q15016" s="0" t="n">
        <f aca="false">J15016*P15016+ROW()*0.00000001</f>
        <v>0.02015016</v>
      </c>
    </row>
    <row r="15017" customFormat="false" ht="15" hidden="false" customHeight="false" outlineLevel="0" collapsed="false">
      <c r="A15017" s="0" t="s">
        <v>10903</v>
      </c>
      <c r="B15017" s="0" t="s">
        <v>50</v>
      </c>
      <c r="C15017" s="0" t="n">
        <v>2009</v>
      </c>
      <c r="D15017" s="0" t="s">
        <v>58</v>
      </c>
      <c r="E15017" s="0" t="s">
        <v>124</v>
      </c>
      <c r="F15017" s="0" t="n">
        <v>0.01</v>
      </c>
      <c r="G15017" s="0" t="n">
        <v>0.01</v>
      </c>
      <c r="H15017" s="0" t="n">
        <v>0</v>
      </c>
      <c r="I15017" s="0" t="n">
        <v>0</v>
      </c>
      <c r="J15017" s="0" t="n">
        <v>0.02</v>
      </c>
      <c r="M15017" s="0" t="s">
        <v>36</v>
      </c>
      <c r="N15017" s="0" t="s">
        <v>35</v>
      </c>
      <c r="P15017" s="0" t="n">
        <f aca="false">IF(AND(OR(Dashboard!$B$5="All",D15017=Dashboard!$B$5),OR(Dashboard!$D$5="All",N15017=Dashboard!$D$5),OR(AND(C15017&lt;&gt;"",C15017&gt;=Dashboard!$F$5,C15017&lt;=Dashboard!$H$5),AND(C15017="",Dashboard!$F$5&lt;=1980,Dashboard!$H$5&gt;=2016))),1,0)</f>
        <v>1</v>
      </c>
      <c r="Q15017" s="0" t="n">
        <f aca="false">J15017*P15017+ROW()*0.00000001</f>
        <v>0.02015017</v>
      </c>
    </row>
    <row r="15018" customFormat="false" ht="15" hidden="false" customHeight="false" outlineLevel="0" collapsed="false">
      <c r="A15018" s="0" t="s">
        <v>2274</v>
      </c>
      <c r="B15018" s="0" t="s">
        <v>152</v>
      </c>
      <c r="C15018" s="0" t="n">
        <v>2009</v>
      </c>
      <c r="D15018" s="0" t="s">
        <v>71</v>
      </c>
      <c r="E15018" s="0" t="s">
        <v>142</v>
      </c>
      <c r="F15018" s="0" t="n">
        <v>0</v>
      </c>
      <c r="G15018" s="0" t="n">
        <v>0.02</v>
      </c>
      <c r="H15018" s="0" t="n">
        <v>0</v>
      </c>
      <c r="I15018" s="0" t="n">
        <v>0</v>
      </c>
      <c r="J15018" s="0" t="n">
        <v>0.02</v>
      </c>
      <c r="K15018" s="0" t="n">
        <v>57</v>
      </c>
      <c r="L15018" s="0" t="n">
        <v>6.7</v>
      </c>
      <c r="M15018" s="0" t="s">
        <v>103</v>
      </c>
      <c r="N15018" s="0" t="s">
        <v>152</v>
      </c>
      <c r="O15018" s="0" t="s">
        <v>53</v>
      </c>
      <c r="P15018" s="0" t="n">
        <f aca="false">IF(AND(OR(Dashboard!$B$5="All",D15018=Dashboard!$B$5),OR(Dashboard!$D$5="All",N15018=Dashboard!$D$5),OR(AND(C15018&lt;&gt;"",C15018&gt;=Dashboard!$F$5,C15018&lt;=Dashboard!$H$5),AND(C15018="",Dashboard!$F$5&lt;=1980,Dashboard!$H$5&gt;=2016))),1,0)</f>
        <v>1</v>
      </c>
      <c r="Q15018" s="0" t="n">
        <f aca="false">J15018*P15018+ROW()*0.00000001</f>
        <v>0.02015018</v>
      </c>
    </row>
    <row r="15019" customFormat="false" ht="15" hidden="false" customHeight="false" outlineLevel="0" collapsed="false">
      <c r="A15019" s="0" t="s">
        <v>10904</v>
      </c>
      <c r="B15019" s="0" t="s">
        <v>70</v>
      </c>
      <c r="C15019" s="0" t="n">
        <v>2012</v>
      </c>
      <c r="D15019" s="0" t="s">
        <v>71</v>
      </c>
      <c r="E15019" s="0" t="s">
        <v>328</v>
      </c>
      <c r="F15019" s="0" t="n">
        <v>0</v>
      </c>
      <c r="G15019" s="0" t="n">
        <v>0</v>
      </c>
      <c r="H15019" s="0" t="n">
        <v>0.02</v>
      </c>
      <c r="I15019" s="0" t="n">
        <v>0</v>
      </c>
      <c r="J15019" s="0" t="n">
        <v>0.02</v>
      </c>
      <c r="N15019" s="0" t="s">
        <v>74</v>
      </c>
      <c r="P15019" s="0" t="n">
        <f aca="false">IF(AND(OR(Dashboard!$B$5="All",D15019=Dashboard!$B$5),OR(Dashboard!$D$5="All",N15019=Dashboard!$D$5),OR(AND(C15019&lt;&gt;"",C15019&gt;=Dashboard!$F$5,C15019&lt;=Dashboard!$H$5),AND(C15019="",Dashboard!$F$5&lt;=1980,Dashboard!$H$5&gt;=2016))),1,0)</f>
        <v>1</v>
      </c>
      <c r="Q15019" s="0" t="n">
        <f aca="false">J15019*P15019+ROW()*0.00000001</f>
        <v>0.02015019</v>
      </c>
    </row>
    <row r="15020" customFormat="false" ht="15" hidden="false" customHeight="false" outlineLevel="0" collapsed="false">
      <c r="A15020" s="0" t="s">
        <v>9747</v>
      </c>
      <c r="B15020" s="0" t="s">
        <v>64</v>
      </c>
      <c r="C15020" s="0" t="n">
        <v>2015</v>
      </c>
      <c r="D15020" s="0" t="s">
        <v>71</v>
      </c>
      <c r="E15020" s="0" t="s">
        <v>4960</v>
      </c>
      <c r="F15020" s="0" t="n">
        <v>0</v>
      </c>
      <c r="G15020" s="0" t="n">
        <v>0.02</v>
      </c>
      <c r="H15020" s="0" t="n">
        <v>0</v>
      </c>
      <c r="I15020" s="0" t="n">
        <v>0</v>
      </c>
      <c r="J15020" s="0" t="n">
        <v>0.02</v>
      </c>
      <c r="M15020" s="0" t="s">
        <v>36</v>
      </c>
      <c r="N15020" s="0" t="s">
        <v>66</v>
      </c>
      <c r="P15020" s="0" t="n">
        <f aca="false">IF(AND(OR(Dashboard!$B$5="All",D15020=Dashboard!$B$5),OR(Dashboard!$D$5="All",N15020=Dashboard!$D$5),OR(AND(C15020&lt;&gt;"",C15020&gt;=Dashboard!$F$5,C15020&lt;=Dashboard!$H$5),AND(C15020="",Dashboard!$F$5&lt;=1980,Dashboard!$H$5&gt;=2016))),1,0)</f>
        <v>1</v>
      </c>
      <c r="Q15020" s="0" t="n">
        <f aca="false">J15020*P15020+ROW()*0.00000001</f>
        <v>0.0201502</v>
      </c>
    </row>
    <row r="15021" customFormat="false" ht="15" hidden="false" customHeight="false" outlineLevel="0" collapsed="false">
      <c r="A15021" s="0" t="s">
        <v>10905</v>
      </c>
      <c r="B15021" s="0" t="s">
        <v>144</v>
      </c>
      <c r="C15021" s="0" t="n">
        <v>2003</v>
      </c>
      <c r="D15021" s="0" t="s">
        <v>102</v>
      </c>
      <c r="E15021" s="0" t="s">
        <v>2455</v>
      </c>
      <c r="F15021" s="0" t="n">
        <v>0.02</v>
      </c>
      <c r="G15021" s="0" t="n">
        <v>0.01</v>
      </c>
      <c r="H15021" s="0" t="n">
        <v>0</v>
      </c>
      <c r="I15021" s="0" t="n">
        <v>0</v>
      </c>
      <c r="J15021" s="0" t="n">
        <v>0.02</v>
      </c>
      <c r="K15021" s="0" t="n">
        <v>26</v>
      </c>
      <c r="L15021" s="0" t="n">
        <v>3.7</v>
      </c>
      <c r="M15021" s="0" t="s">
        <v>103</v>
      </c>
      <c r="N15021" s="0" t="s">
        <v>66</v>
      </c>
      <c r="O15021" s="0" t="s">
        <v>177</v>
      </c>
      <c r="P15021" s="0" t="n">
        <f aca="false">IF(AND(OR(Dashboard!$B$5="All",D15021=Dashboard!$B$5),OR(Dashboard!$D$5="All",N15021=Dashboard!$D$5),OR(AND(C15021&lt;&gt;"",C15021&gt;=Dashboard!$F$5,C15021&lt;=Dashboard!$H$5),AND(C15021="",Dashboard!$F$5&lt;=1980,Dashboard!$H$5&gt;=2016))),1,0)</f>
        <v>1</v>
      </c>
      <c r="Q15021" s="0" t="n">
        <f aca="false">J15021*P15021+ROW()*0.00000001</f>
        <v>0.02015021</v>
      </c>
    </row>
    <row r="15022" customFormat="false" ht="15" hidden="false" customHeight="false" outlineLevel="0" collapsed="false">
      <c r="A15022" s="0" t="s">
        <v>10906</v>
      </c>
      <c r="B15022" s="0" t="s">
        <v>94</v>
      </c>
      <c r="C15022" s="0" t="n">
        <v>2016</v>
      </c>
      <c r="D15022" s="0" t="s">
        <v>56</v>
      </c>
      <c r="E15022" s="0" t="s">
        <v>1259</v>
      </c>
      <c r="F15022" s="0" t="n">
        <v>0.02</v>
      </c>
      <c r="G15022" s="0" t="n">
        <v>0</v>
      </c>
      <c r="H15022" s="0" t="n">
        <v>0</v>
      </c>
      <c r="I15022" s="0" t="n">
        <v>0</v>
      </c>
      <c r="J15022" s="0" t="n">
        <v>0.02</v>
      </c>
      <c r="K15022" s="0" t="n">
        <v>67</v>
      </c>
      <c r="M15022" s="0" t="s">
        <v>125</v>
      </c>
      <c r="N15022" s="0" t="s">
        <v>74</v>
      </c>
      <c r="O15022" s="0" t="s">
        <v>67</v>
      </c>
      <c r="P15022" s="0" t="n">
        <f aca="false">IF(AND(OR(Dashboard!$B$5="All",D15022=Dashboard!$B$5),OR(Dashboard!$D$5="All",N15022=Dashboard!$D$5),OR(AND(C15022&lt;&gt;"",C15022&gt;=Dashboard!$F$5,C15022&lt;=Dashboard!$H$5),AND(C15022="",Dashboard!$F$5&lt;=1980,Dashboard!$H$5&gt;=2016))),1,0)</f>
        <v>1</v>
      </c>
      <c r="Q15022" s="0" t="n">
        <f aca="false">J15022*P15022+ROW()*0.00000001</f>
        <v>0.02015022</v>
      </c>
    </row>
    <row r="15023" customFormat="false" ht="15" hidden="false" customHeight="false" outlineLevel="0" collapsed="false">
      <c r="A15023" s="0" t="s">
        <v>10907</v>
      </c>
      <c r="B15023" s="0" t="s">
        <v>70</v>
      </c>
      <c r="D15023" s="0" t="s">
        <v>114</v>
      </c>
      <c r="E15023" s="0" t="s">
        <v>520</v>
      </c>
      <c r="F15023" s="0" t="n">
        <v>0</v>
      </c>
      <c r="G15023" s="0" t="n">
        <v>0</v>
      </c>
      <c r="H15023" s="0" t="n">
        <v>0.02</v>
      </c>
      <c r="I15023" s="0" t="n">
        <v>0</v>
      </c>
      <c r="J15023" s="0" t="n">
        <v>0.02</v>
      </c>
      <c r="N15023" s="0" t="s">
        <v>74</v>
      </c>
      <c r="P15023" s="0" t="n">
        <f aca="false">IF(AND(OR(Dashboard!$B$5="All",D15023=Dashboard!$B$5),OR(Dashboard!$D$5="All",N15023=Dashboard!$D$5),OR(AND(C15023&lt;&gt;"",C15023&gt;=Dashboard!$F$5,C15023&lt;=Dashboard!$H$5),AND(C15023="",Dashboard!$F$5&lt;=1980,Dashboard!$H$5&gt;=2016))),1,0)</f>
        <v>1</v>
      </c>
      <c r="Q15023" s="0" t="n">
        <f aca="false">J15023*P15023+ROW()*0.00000001</f>
        <v>0.02015023</v>
      </c>
    </row>
    <row r="15024" customFormat="false" ht="15" hidden="false" customHeight="false" outlineLevel="0" collapsed="false">
      <c r="A15024" s="0" t="s">
        <v>10908</v>
      </c>
      <c r="B15024" s="0" t="s">
        <v>85</v>
      </c>
      <c r="C15024" s="0" t="n">
        <v>2004</v>
      </c>
      <c r="D15024" s="0" t="s">
        <v>56</v>
      </c>
      <c r="E15024" s="0" t="s">
        <v>1086</v>
      </c>
      <c r="F15024" s="0" t="n">
        <v>0.02</v>
      </c>
      <c r="G15024" s="0" t="n">
        <v>0.01</v>
      </c>
      <c r="H15024" s="0" t="n">
        <v>0</v>
      </c>
      <c r="I15024" s="0" t="n">
        <v>0</v>
      </c>
      <c r="J15024" s="0" t="n">
        <v>0.02</v>
      </c>
      <c r="K15024" s="0" t="n">
        <v>51</v>
      </c>
      <c r="L15024" s="0" t="n">
        <v>7.2</v>
      </c>
      <c r="M15024" s="0" t="s">
        <v>73</v>
      </c>
      <c r="N15024" s="0" t="s">
        <v>35</v>
      </c>
      <c r="O15024" s="0" t="s">
        <v>53</v>
      </c>
      <c r="P15024" s="0" t="n">
        <f aca="false">IF(AND(OR(Dashboard!$B$5="All",D15024=Dashboard!$B$5),OR(Dashboard!$D$5="All",N15024=Dashboard!$D$5),OR(AND(C15024&lt;&gt;"",C15024&gt;=Dashboard!$F$5,C15024&lt;=Dashboard!$H$5),AND(C15024="",Dashboard!$F$5&lt;=1980,Dashboard!$H$5&gt;=2016))),1,0)</f>
        <v>1</v>
      </c>
      <c r="Q15024" s="0" t="n">
        <f aca="false">J15024*P15024+ROW()*0.00000001</f>
        <v>0.02015024</v>
      </c>
    </row>
    <row r="15025" customFormat="false" ht="15" hidden="false" customHeight="false" outlineLevel="0" collapsed="false">
      <c r="A15025" s="0" t="s">
        <v>10909</v>
      </c>
      <c r="B15025" s="0" t="s">
        <v>76</v>
      </c>
      <c r="C15025" s="0" t="n">
        <v>2006</v>
      </c>
      <c r="D15025" s="0" t="s">
        <v>58</v>
      </c>
      <c r="E15025" s="0" t="s">
        <v>220</v>
      </c>
      <c r="F15025" s="0" t="n">
        <v>0</v>
      </c>
      <c r="G15025" s="0" t="n">
        <v>0</v>
      </c>
      <c r="H15025" s="0" t="n">
        <v>0.02</v>
      </c>
      <c r="I15025" s="0" t="n">
        <v>0</v>
      </c>
      <c r="J15025" s="0" t="n">
        <v>0.02</v>
      </c>
      <c r="N15025" s="0" t="s">
        <v>74</v>
      </c>
      <c r="P15025" s="0" t="n">
        <f aca="false">IF(AND(OR(Dashboard!$B$5="All",D15025=Dashboard!$B$5),OR(Dashboard!$D$5="All",N15025=Dashboard!$D$5),OR(AND(C15025&lt;&gt;"",C15025&gt;=Dashboard!$F$5,C15025&lt;=Dashboard!$H$5),AND(C15025="",Dashboard!$F$5&lt;=1980,Dashboard!$H$5&gt;=2016))),1,0)</f>
        <v>1</v>
      </c>
      <c r="Q15025" s="0" t="n">
        <f aca="false">J15025*P15025+ROW()*0.00000001</f>
        <v>0.02015025</v>
      </c>
    </row>
    <row r="15026" customFormat="false" ht="15" hidden="false" customHeight="false" outlineLevel="0" collapsed="false">
      <c r="A15026" s="0" t="s">
        <v>10910</v>
      </c>
      <c r="B15026" s="0" t="s">
        <v>50</v>
      </c>
      <c r="C15026" s="0" t="n">
        <v>2010</v>
      </c>
      <c r="D15026" s="0" t="s">
        <v>46</v>
      </c>
      <c r="E15026" s="0" t="s">
        <v>520</v>
      </c>
      <c r="F15026" s="0" t="n">
        <v>0.02</v>
      </c>
      <c r="G15026" s="0" t="n">
        <v>0</v>
      </c>
      <c r="H15026" s="0" t="n">
        <v>0</v>
      </c>
      <c r="I15026" s="0" t="n">
        <v>0</v>
      </c>
      <c r="J15026" s="0" t="n">
        <v>0.02</v>
      </c>
      <c r="M15026" s="0" t="s">
        <v>36</v>
      </c>
      <c r="N15026" s="0" t="s">
        <v>35</v>
      </c>
      <c r="P15026" s="0" t="n">
        <f aca="false">IF(AND(OR(Dashboard!$B$5="All",D15026=Dashboard!$B$5),OR(Dashboard!$D$5="All",N15026=Dashboard!$D$5),OR(AND(C15026&lt;&gt;"",C15026&gt;=Dashboard!$F$5,C15026&lt;=Dashboard!$H$5),AND(C15026="",Dashboard!$F$5&lt;=1980,Dashboard!$H$5&gt;=2016))),1,0)</f>
        <v>1</v>
      </c>
      <c r="Q15026" s="0" t="n">
        <f aca="false">J15026*P15026+ROW()*0.00000001</f>
        <v>0.02015026</v>
      </c>
    </row>
    <row r="15027" customFormat="false" ht="15" hidden="false" customHeight="false" outlineLevel="0" collapsed="false">
      <c r="A15027" s="0" t="s">
        <v>10911</v>
      </c>
      <c r="B15027" s="0" t="s">
        <v>164</v>
      </c>
      <c r="C15027" s="0" t="n">
        <v>2014</v>
      </c>
      <c r="D15027" s="0" t="s">
        <v>71</v>
      </c>
      <c r="E15027" s="0" t="s">
        <v>6975</v>
      </c>
      <c r="F15027" s="0" t="n">
        <v>0</v>
      </c>
      <c r="G15027" s="0" t="n">
        <v>0</v>
      </c>
      <c r="H15027" s="0" t="n">
        <v>0.02</v>
      </c>
      <c r="I15027" s="0" t="n">
        <v>0</v>
      </c>
      <c r="J15027" s="0" t="n">
        <v>0.02</v>
      </c>
      <c r="N15027" s="0" t="s">
        <v>74</v>
      </c>
      <c r="P15027" s="0" t="n">
        <f aca="false">IF(AND(OR(Dashboard!$B$5="All",D15027=Dashboard!$B$5),OR(Dashboard!$D$5="All",N15027=Dashboard!$D$5),OR(AND(C15027&lt;&gt;"",C15027&gt;=Dashboard!$F$5,C15027&lt;=Dashboard!$H$5),AND(C15027="",Dashboard!$F$5&lt;=1980,Dashboard!$H$5&gt;=2016))),1,0)</f>
        <v>1</v>
      </c>
      <c r="Q15027" s="0" t="n">
        <f aca="false">J15027*P15027+ROW()*0.00000001</f>
        <v>0.02015027</v>
      </c>
    </row>
    <row r="15028" customFormat="false" ht="15" hidden="false" customHeight="false" outlineLevel="0" collapsed="false">
      <c r="A15028" s="0" t="s">
        <v>10383</v>
      </c>
      <c r="B15028" s="0" t="s">
        <v>184</v>
      </c>
      <c r="C15028" s="0" t="n">
        <v>2013</v>
      </c>
      <c r="D15028" s="0" t="s">
        <v>34</v>
      </c>
      <c r="E15028" s="0" t="s">
        <v>1002</v>
      </c>
      <c r="F15028" s="0" t="n">
        <v>0</v>
      </c>
      <c r="G15028" s="0" t="n">
        <v>0.02</v>
      </c>
      <c r="H15028" s="0" t="n">
        <v>0</v>
      </c>
      <c r="I15028" s="0" t="n">
        <v>0</v>
      </c>
      <c r="J15028" s="0" t="n">
        <v>0.02</v>
      </c>
      <c r="L15028" s="0" t="n">
        <v>3.9</v>
      </c>
      <c r="M15028" s="0" t="s">
        <v>36</v>
      </c>
      <c r="N15028" s="0" t="s">
        <v>35</v>
      </c>
      <c r="P15028" s="0" t="n">
        <f aca="false">IF(AND(OR(Dashboard!$B$5="All",D15028=Dashboard!$B$5),OR(Dashboard!$D$5="All",N15028=Dashboard!$D$5),OR(AND(C15028&lt;&gt;"",C15028&gt;=Dashboard!$F$5,C15028&lt;=Dashboard!$H$5),AND(C15028="",Dashboard!$F$5&lt;=1980,Dashboard!$H$5&gt;=2016))),1,0)</f>
        <v>1</v>
      </c>
      <c r="Q15028" s="0" t="n">
        <f aca="false">J15028*P15028+ROW()*0.00000001</f>
        <v>0.02015028</v>
      </c>
    </row>
    <row r="15029" customFormat="false" ht="15" hidden="false" customHeight="false" outlineLevel="0" collapsed="false">
      <c r="A15029" s="0" t="s">
        <v>10912</v>
      </c>
      <c r="B15029" s="0" t="s">
        <v>76</v>
      </c>
      <c r="C15029" s="0" t="n">
        <v>2006</v>
      </c>
      <c r="D15029" s="0" t="s">
        <v>58</v>
      </c>
      <c r="E15029" s="0" t="s">
        <v>220</v>
      </c>
      <c r="F15029" s="0" t="n">
        <v>0</v>
      </c>
      <c r="G15029" s="0" t="n">
        <v>0</v>
      </c>
      <c r="H15029" s="0" t="n">
        <v>0.02</v>
      </c>
      <c r="I15029" s="0" t="n">
        <v>0</v>
      </c>
      <c r="J15029" s="0" t="n">
        <v>0.02</v>
      </c>
      <c r="N15029" s="0" t="s">
        <v>74</v>
      </c>
      <c r="P15029" s="0" t="n">
        <f aca="false">IF(AND(OR(Dashboard!$B$5="All",D15029=Dashboard!$B$5),OR(Dashboard!$D$5="All",N15029=Dashboard!$D$5),OR(AND(C15029&lt;&gt;"",C15029&gt;=Dashboard!$F$5,C15029&lt;=Dashboard!$H$5),AND(C15029="",Dashboard!$F$5&lt;=1980,Dashboard!$H$5&gt;=2016))),1,0)</f>
        <v>1</v>
      </c>
      <c r="Q15029" s="0" t="n">
        <f aca="false">J15029*P15029+ROW()*0.00000001</f>
        <v>0.02015029</v>
      </c>
    </row>
    <row r="15030" customFormat="false" ht="15" hidden="false" customHeight="false" outlineLevel="0" collapsed="false">
      <c r="A15030" s="0" t="s">
        <v>7852</v>
      </c>
      <c r="B15030" s="0" t="s">
        <v>184</v>
      </c>
      <c r="C15030" s="0" t="n">
        <v>2014</v>
      </c>
      <c r="D15030" s="0" t="s">
        <v>71</v>
      </c>
      <c r="E15030" s="0" t="s">
        <v>487</v>
      </c>
      <c r="F15030" s="0" t="n">
        <v>0.01</v>
      </c>
      <c r="G15030" s="0" t="n">
        <v>0.01</v>
      </c>
      <c r="H15030" s="0" t="n">
        <v>0</v>
      </c>
      <c r="I15030" s="0" t="n">
        <v>0</v>
      </c>
      <c r="J15030" s="0" t="n">
        <v>0.02</v>
      </c>
      <c r="N15030" s="0" t="s">
        <v>35</v>
      </c>
      <c r="P15030" s="0" t="n">
        <f aca="false">IF(AND(OR(Dashboard!$B$5="All",D15030=Dashboard!$B$5),OR(Dashboard!$D$5="All",N15030=Dashboard!$D$5),OR(AND(C15030&lt;&gt;"",C15030&gt;=Dashboard!$F$5,C15030&lt;=Dashboard!$H$5),AND(C15030="",Dashboard!$F$5&lt;=1980,Dashboard!$H$5&gt;=2016))),1,0)</f>
        <v>1</v>
      </c>
      <c r="Q15030" s="0" t="n">
        <f aca="false">J15030*P15030+ROW()*0.00000001</f>
        <v>0.0201503</v>
      </c>
    </row>
    <row r="15031" customFormat="false" ht="15" hidden="false" customHeight="false" outlineLevel="0" collapsed="false">
      <c r="A15031" s="0" t="s">
        <v>10883</v>
      </c>
      <c r="B15031" s="0" t="s">
        <v>33</v>
      </c>
      <c r="C15031" s="0" t="n">
        <v>2011</v>
      </c>
      <c r="D15031" s="0" t="s">
        <v>34</v>
      </c>
      <c r="E15031" s="0" t="s">
        <v>3828</v>
      </c>
      <c r="F15031" s="0" t="n">
        <v>0</v>
      </c>
      <c r="G15031" s="0" t="n">
        <v>0.02</v>
      </c>
      <c r="H15031" s="0" t="n">
        <v>0</v>
      </c>
      <c r="I15031" s="0" t="n">
        <v>0</v>
      </c>
      <c r="J15031" s="0" t="n">
        <v>0.02</v>
      </c>
      <c r="M15031" s="0" t="s">
        <v>103</v>
      </c>
      <c r="N15031" s="0" t="s">
        <v>35</v>
      </c>
      <c r="P15031" s="0" t="n">
        <f aca="false">IF(AND(OR(Dashboard!$B$5="All",D15031=Dashboard!$B$5),OR(Dashboard!$D$5="All",N15031=Dashboard!$D$5),OR(AND(C15031&lt;&gt;"",C15031&gt;=Dashboard!$F$5,C15031&lt;=Dashboard!$H$5),AND(C15031="",Dashboard!$F$5&lt;=1980,Dashboard!$H$5&gt;=2016))),1,0)</f>
        <v>1</v>
      </c>
      <c r="Q15031" s="0" t="n">
        <f aca="false">J15031*P15031+ROW()*0.00000001</f>
        <v>0.02015031</v>
      </c>
    </row>
    <row r="15032" customFormat="false" ht="15" hidden="false" customHeight="false" outlineLevel="0" collapsed="false">
      <c r="A15032" s="0" t="s">
        <v>7266</v>
      </c>
      <c r="B15032" s="0" t="s">
        <v>186</v>
      </c>
      <c r="C15032" s="0" t="n">
        <v>2005</v>
      </c>
      <c r="D15032" s="0" t="s">
        <v>34</v>
      </c>
      <c r="E15032" s="0" t="s">
        <v>220</v>
      </c>
      <c r="F15032" s="0" t="n">
        <v>0</v>
      </c>
      <c r="G15032" s="0" t="n">
        <v>0</v>
      </c>
      <c r="H15032" s="0" t="n">
        <v>0.02</v>
      </c>
      <c r="I15032" s="0" t="n">
        <v>0</v>
      </c>
      <c r="J15032" s="0" t="n">
        <v>0.02</v>
      </c>
      <c r="N15032" s="0" t="s">
        <v>35</v>
      </c>
      <c r="P15032" s="0" t="n">
        <f aca="false">IF(AND(OR(Dashboard!$B$5="All",D15032=Dashboard!$B$5),OR(Dashboard!$D$5="All",N15032=Dashboard!$D$5),OR(AND(C15032&lt;&gt;"",C15032&gt;=Dashboard!$F$5,C15032&lt;=Dashboard!$H$5),AND(C15032="",Dashboard!$F$5&lt;=1980,Dashboard!$H$5&gt;=2016))),1,0)</f>
        <v>1</v>
      </c>
      <c r="Q15032" s="0" t="n">
        <f aca="false">J15032*P15032+ROW()*0.00000001</f>
        <v>0.02015032</v>
      </c>
    </row>
    <row r="15033" customFormat="false" ht="15" hidden="false" customHeight="false" outlineLevel="0" collapsed="false">
      <c r="A15033" s="0" t="s">
        <v>10913</v>
      </c>
      <c r="B15033" s="0" t="s">
        <v>186</v>
      </c>
      <c r="C15033" s="0" t="n">
        <v>2002</v>
      </c>
      <c r="D15033" s="0" t="s">
        <v>41</v>
      </c>
      <c r="E15033" s="0" t="s">
        <v>1524</v>
      </c>
      <c r="F15033" s="0" t="n">
        <v>0.02</v>
      </c>
      <c r="G15033" s="0" t="n">
        <v>0</v>
      </c>
      <c r="H15033" s="0" t="n">
        <v>0</v>
      </c>
      <c r="I15033" s="0" t="n">
        <v>0</v>
      </c>
      <c r="J15033" s="0" t="n">
        <v>0.02</v>
      </c>
      <c r="M15033" s="0" t="s">
        <v>36</v>
      </c>
      <c r="N15033" s="0" t="s">
        <v>35</v>
      </c>
      <c r="P15033" s="0" t="n">
        <f aca="false">IF(AND(OR(Dashboard!$B$5="All",D15033=Dashboard!$B$5),OR(Dashboard!$D$5="All",N15033=Dashboard!$D$5),OR(AND(C15033&lt;&gt;"",C15033&gt;=Dashboard!$F$5,C15033&lt;=Dashboard!$H$5),AND(C15033="",Dashboard!$F$5&lt;=1980,Dashboard!$H$5&gt;=2016))),1,0)</f>
        <v>1</v>
      </c>
      <c r="Q15033" s="0" t="n">
        <f aca="false">J15033*P15033+ROW()*0.00000001</f>
        <v>0.02015033</v>
      </c>
    </row>
    <row r="15034" customFormat="false" ht="15" hidden="false" customHeight="false" outlineLevel="0" collapsed="false">
      <c r="A15034" s="0" t="s">
        <v>10914</v>
      </c>
      <c r="B15034" s="0" t="s">
        <v>64</v>
      </c>
      <c r="C15034" s="0" t="n">
        <v>2011</v>
      </c>
      <c r="D15034" s="0" t="s">
        <v>56</v>
      </c>
      <c r="E15034" s="0" t="s">
        <v>1627</v>
      </c>
      <c r="F15034" s="0" t="n">
        <v>0</v>
      </c>
      <c r="G15034" s="0" t="n">
        <v>0.02</v>
      </c>
      <c r="H15034" s="0" t="n">
        <v>0</v>
      </c>
      <c r="I15034" s="0" t="n">
        <v>0</v>
      </c>
      <c r="J15034" s="0" t="n">
        <v>0.02</v>
      </c>
      <c r="N15034" s="0" t="s">
        <v>66</v>
      </c>
      <c r="P15034" s="0" t="n">
        <f aca="false">IF(AND(OR(Dashboard!$B$5="All",D15034=Dashboard!$B$5),OR(Dashboard!$D$5="All",N15034=Dashboard!$D$5),OR(AND(C15034&lt;&gt;"",C15034&gt;=Dashboard!$F$5,C15034&lt;=Dashboard!$H$5),AND(C15034="",Dashboard!$F$5&lt;=1980,Dashboard!$H$5&gt;=2016))),1,0)</f>
        <v>1</v>
      </c>
      <c r="Q15034" s="0" t="n">
        <f aca="false">J15034*P15034+ROW()*0.00000001</f>
        <v>0.02015034</v>
      </c>
    </row>
    <row r="15035" customFormat="false" ht="15" hidden="false" customHeight="false" outlineLevel="0" collapsed="false">
      <c r="A15035" s="0" t="s">
        <v>5719</v>
      </c>
      <c r="B15035" s="0" t="s">
        <v>64</v>
      </c>
      <c r="C15035" s="0" t="n">
        <v>2010</v>
      </c>
      <c r="D15035" s="0" t="s">
        <v>71</v>
      </c>
      <c r="E15035" s="0" t="s">
        <v>4303</v>
      </c>
      <c r="F15035" s="0" t="n">
        <v>0</v>
      </c>
      <c r="G15035" s="0" t="n">
        <v>0</v>
      </c>
      <c r="H15035" s="0" t="n">
        <v>0.02</v>
      </c>
      <c r="I15035" s="0" t="n">
        <v>0</v>
      </c>
      <c r="J15035" s="0" t="n">
        <v>0.02</v>
      </c>
      <c r="N15035" s="0" t="s">
        <v>66</v>
      </c>
      <c r="P15035" s="0" t="n">
        <f aca="false">IF(AND(OR(Dashboard!$B$5="All",D15035=Dashboard!$B$5),OR(Dashboard!$D$5="All",N15035=Dashboard!$D$5),OR(AND(C15035&lt;&gt;"",C15035&gt;=Dashboard!$F$5,C15035&lt;=Dashboard!$H$5),AND(C15035="",Dashboard!$F$5&lt;=1980,Dashboard!$H$5&gt;=2016))),1,0)</f>
        <v>1</v>
      </c>
      <c r="Q15035" s="0" t="n">
        <f aca="false">J15035*P15035+ROW()*0.00000001</f>
        <v>0.02015035</v>
      </c>
    </row>
    <row r="15036" customFormat="false" ht="15" hidden="false" customHeight="false" outlineLevel="0" collapsed="false">
      <c r="A15036" s="0" t="s">
        <v>10915</v>
      </c>
      <c r="B15036" s="0" t="s">
        <v>164</v>
      </c>
      <c r="C15036" s="0" t="n">
        <v>2005</v>
      </c>
      <c r="D15036" s="0" t="s">
        <v>34</v>
      </c>
      <c r="E15036" s="0" t="s">
        <v>154</v>
      </c>
      <c r="F15036" s="0" t="n">
        <v>0</v>
      </c>
      <c r="G15036" s="0" t="n">
        <v>0</v>
      </c>
      <c r="H15036" s="0" t="n">
        <v>0.02</v>
      </c>
      <c r="I15036" s="0" t="n">
        <v>0</v>
      </c>
      <c r="J15036" s="0" t="n">
        <v>0.02</v>
      </c>
      <c r="N15036" s="0" t="s">
        <v>74</v>
      </c>
      <c r="P15036" s="0" t="n">
        <f aca="false">IF(AND(OR(Dashboard!$B$5="All",D15036=Dashboard!$B$5),OR(Dashboard!$D$5="All",N15036=Dashboard!$D$5),OR(AND(C15036&lt;&gt;"",C15036&gt;=Dashboard!$F$5,C15036&lt;=Dashboard!$H$5),AND(C15036="",Dashboard!$F$5&lt;=1980,Dashboard!$H$5&gt;=2016))),1,0)</f>
        <v>1</v>
      </c>
      <c r="Q15036" s="0" t="n">
        <f aca="false">J15036*P15036+ROW()*0.00000001</f>
        <v>0.02015036</v>
      </c>
    </row>
    <row r="15037" customFormat="false" ht="15" hidden="false" customHeight="false" outlineLevel="0" collapsed="false">
      <c r="A15037" s="0" t="s">
        <v>10868</v>
      </c>
      <c r="B15037" s="0" t="s">
        <v>50</v>
      </c>
      <c r="C15037" s="0" t="n">
        <v>2012</v>
      </c>
      <c r="D15037" s="0" t="s">
        <v>114</v>
      </c>
      <c r="E15037" s="0" t="s">
        <v>7510</v>
      </c>
      <c r="F15037" s="0" t="n">
        <v>0</v>
      </c>
      <c r="G15037" s="0" t="n">
        <v>0.02</v>
      </c>
      <c r="H15037" s="0" t="n">
        <v>0</v>
      </c>
      <c r="I15037" s="0" t="n">
        <v>0</v>
      </c>
      <c r="J15037" s="0" t="n">
        <v>0.02</v>
      </c>
      <c r="N15037" s="0" t="s">
        <v>35</v>
      </c>
      <c r="P15037" s="0" t="n">
        <f aca="false">IF(AND(OR(Dashboard!$B$5="All",D15037=Dashboard!$B$5),OR(Dashboard!$D$5="All",N15037=Dashboard!$D$5),OR(AND(C15037&lt;&gt;"",C15037&gt;=Dashboard!$F$5,C15037&lt;=Dashboard!$H$5),AND(C15037="",Dashboard!$F$5&lt;=1980,Dashboard!$H$5&gt;=2016))),1,0)</f>
        <v>1</v>
      </c>
      <c r="Q15037" s="0" t="n">
        <f aca="false">J15037*P15037+ROW()*0.00000001</f>
        <v>0.02015037</v>
      </c>
    </row>
    <row r="15038" customFormat="false" ht="15" hidden="false" customHeight="false" outlineLevel="0" collapsed="false">
      <c r="A15038" s="0" t="s">
        <v>10916</v>
      </c>
      <c r="B15038" s="0" t="s">
        <v>144</v>
      </c>
      <c r="C15038" s="0" t="n">
        <v>2005</v>
      </c>
      <c r="D15038" s="0" t="s">
        <v>56</v>
      </c>
      <c r="E15038" s="0" t="s">
        <v>6819</v>
      </c>
      <c r="F15038" s="0" t="n">
        <v>0.02</v>
      </c>
      <c r="G15038" s="0" t="n">
        <v>0.01</v>
      </c>
      <c r="H15038" s="0" t="n">
        <v>0</v>
      </c>
      <c r="I15038" s="0" t="n">
        <v>0</v>
      </c>
      <c r="J15038" s="0" t="n">
        <v>0.02</v>
      </c>
      <c r="K15038" s="0" t="n">
        <v>60</v>
      </c>
      <c r="L15038" s="0" t="n">
        <v>8</v>
      </c>
      <c r="M15038" s="0" t="s">
        <v>103</v>
      </c>
      <c r="N15038" s="0" t="s">
        <v>66</v>
      </c>
      <c r="O15038" s="0" t="s">
        <v>53</v>
      </c>
      <c r="P15038" s="0" t="n">
        <f aca="false">IF(AND(OR(Dashboard!$B$5="All",D15038=Dashboard!$B$5),OR(Dashboard!$D$5="All",N15038=Dashboard!$D$5),OR(AND(C15038&lt;&gt;"",C15038&gt;=Dashboard!$F$5,C15038&lt;=Dashboard!$H$5),AND(C15038="",Dashboard!$F$5&lt;=1980,Dashboard!$H$5&gt;=2016))),1,0)</f>
        <v>1</v>
      </c>
      <c r="Q15038" s="0" t="n">
        <f aca="false">J15038*P15038+ROW()*0.00000001</f>
        <v>0.02015038</v>
      </c>
    </row>
    <row r="15039" customFormat="false" ht="15" hidden="false" customHeight="false" outlineLevel="0" collapsed="false">
      <c r="A15039" s="0" t="s">
        <v>10917</v>
      </c>
      <c r="B15039" s="0" t="s">
        <v>164</v>
      </c>
      <c r="C15039" s="0" t="n">
        <v>2012</v>
      </c>
      <c r="D15039" s="0" t="s">
        <v>71</v>
      </c>
      <c r="E15039" s="0" t="s">
        <v>7521</v>
      </c>
      <c r="F15039" s="0" t="n">
        <v>0</v>
      </c>
      <c r="G15039" s="0" t="n">
        <v>0</v>
      </c>
      <c r="H15039" s="0" t="n">
        <v>0.02</v>
      </c>
      <c r="I15039" s="0" t="n">
        <v>0</v>
      </c>
      <c r="J15039" s="0" t="n">
        <v>0.02</v>
      </c>
      <c r="N15039" s="0" t="s">
        <v>74</v>
      </c>
      <c r="P15039" s="0" t="n">
        <f aca="false">IF(AND(OR(Dashboard!$B$5="All",D15039=Dashboard!$B$5),OR(Dashboard!$D$5="All",N15039=Dashboard!$D$5),OR(AND(C15039&lt;&gt;"",C15039&gt;=Dashboard!$F$5,C15039&lt;=Dashboard!$H$5),AND(C15039="",Dashboard!$F$5&lt;=1980,Dashboard!$H$5&gt;=2016))),1,0)</f>
        <v>1</v>
      </c>
      <c r="Q15039" s="0" t="n">
        <f aca="false">J15039*P15039+ROW()*0.00000001</f>
        <v>0.02015039</v>
      </c>
    </row>
    <row r="15040" customFormat="false" ht="15" hidden="false" customHeight="false" outlineLevel="0" collapsed="false">
      <c r="A15040" s="0" t="s">
        <v>10918</v>
      </c>
      <c r="B15040" s="0" t="s">
        <v>144</v>
      </c>
      <c r="C15040" s="0" t="n">
        <v>2004</v>
      </c>
      <c r="D15040" s="0" t="s">
        <v>58</v>
      </c>
      <c r="E15040" s="0" t="s">
        <v>211</v>
      </c>
      <c r="F15040" s="0" t="n">
        <v>0.02</v>
      </c>
      <c r="G15040" s="0" t="n">
        <v>0.01</v>
      </c>
      <c r="H15040" s="0" t="n">
        <v>0</v>
      </c>
      <c r="I15040" s="0" t="n">
        <v>0</v>
      </c>
      <c r="J15040" s="0" t="n">
        <v>0.02</v>
      </c>
      <c r="K15040" s="0" t="n">
        <v>70</v>
      </c>
      <c r="L15040" s="0" t="n">
        <v>8</v>
      </c>
      <c r="M15040" s="0" t="s">
        <v>103</v>
      </c>
      <c r="N15040" s="0" t="s">
        <v>66</v>
      </c>
      <c r="O15040" s="0" t="s">
        <v>67</v>
      </c>
      <c r="P15040" s="0" t="n">
        <f aca="false">IF(AND(OR(Dashboard!$B$5="All",D15040=Dashboard!$B$5),OR(Dashboard!$D$5="All",N15040=Dashboard!$D$5),OR(AND(C15040&lt;&gt;"",C15040&gt;=Dashboard!$F$5,C15040&lt;=Dashboard!$H$5),AND(C15040="",Dashboard!$F$5&lt;=1980,Dashboard!$H$5&gt;=2016))),1,0)</f>
        <v>1</v>
      </c>
      <c r="Q15040" s="0" t="n">
        <f aca="false">J15040*P15040+ROW()*0.00000001</f>
        <v>0.0201504</v>
      </c>
    </row>
    <row r="15041" customFormat="false" ht="15" hidden="false" customHeight="false" outlineLevel="0" collapsed="false">
      <c r="A15041" s="0" t="s">
        <v>10919</v>
      </c>
      <c r="B15041" s="0" t="s">
        <v>851</v>
      </c>
      <c r="C15041" s="0" t="n">
        <v>2016</v>
      </c>
      <c r="D15041" s="0" t="s">
        <v>114</v>
      </c>
      <c r="E15041" s="0" t="s">
        <v>5740</v>
      </c>
      <c r="F15041" s="0" t="n">
        <v>0</v>
      </c>
      <c r="G15041" s="0" t="n">
        <v>0</v>
      </c>
      <c r="H15041" s="0" t="n">
        <v>0.02</v>
      </c>
      <c r="I15041" s="0" t="n">
        <v>0</v>
      </c>
      <c r="J15041" s="0" t="n">
        <v>0.02</v>
      </c>
      <c r="N15041" s="0" t="s">
        <v>74</v>
      </c>
      <c r="P15041" s="0" t="n">
        <f aca="false">IF(AND(OR(Dashboard!$B$5="All",D15041=Dashboard!$B$5),OR(Dashboard!$D$5="All",N15041=Dashboard!$D$5),OR(AND(C15041&lt;&gt;"",C15041&gt;=Dashboard!$F$5,C15041&lt;=Dashboard!$H$5),AND(C15041="",Dashboard!$F$5&lt;=1980,Dashboard!$H$5&gt;=2016))),1,0)</f>
        <v>1</v>
      </c>
      <c r="Q15041" s="0" t="n">
        <f aca="false">J15041*P15041+ROW()*0.00000001</f>
        <v>0.02015041</v>
      </c>
    </row>
    <row r="15042" customFormat="false" ht="15" hidden="false" customHeight="false" outlineLevel="0" collapsed="false">
      <c r="A15042" s="0" t="s">
        <v>10920</v>
      </c>
      <c r="B15042" s="0" t="s">
        <v>70</v>
      </c>
      <c r="C15042" s="0" t="n">
        <v>2010</v>
      </c>
      <c r="D15042" s="0" t="s">
        <v>46</v>
      </c>
      <c r="E15042" s="0" t="s">
        <v>6604</v>
      </c>
      <c r="F15042" s="0" t="n">
        <v>0</v>
      </c>
      <c r="G15042" s="0" t="n">
        <v>0</v>
      </c>
      <c r="H15042" s="0" t="n">
        <v>0.02</v>
      </c>
      <c r="I15042" s="0" t="n">
        <v>0</v>
      </c>
      <c r="J15042" s="0" t="n">
        <v>0.02</v>
      </c>
      <c r="N15042" s="0" t="s">
        <v>74</v>
      </c>
      <c r="P15042" s="0" t="n">
        <f aca="false">IF(AND(OR(Dashboard!$B$5="All",D15042=Dashboard!$B$5),OR(Dashboard!$D$5="All",N15042=Dashboard!$D$5),OR(AND(C15042&lt;&gt;"",C15042&gt;=Dashboard!$F$5,C15042&lt;=Dashboard!$H$5),AND(C15042="",Dashboard!$F$5&lt;=1980,Dashboard!$H$5&gt;=2016))),1,0)</f>
        <v>1</v>
      </c>
      <c r="Q15042" s="0" t="n">
        <f aca="false">J15042*P15042+ROW()*0.00000001</f>
        <v>0.02015042</v>
      </c>
    </row>
    <row r="15043" customFormat="false" ht="15" hidden="false" customHeight="false" outlineLevel="0" collapsed="false">
      <c r="A15043" s="0" t="s">
        <v>6023</v>
      </c>
      <c r="B15043" s="0" t="s">
        <v>144</v>
      </c>
      <c r="C15043" s="0" t="n">
        <v>2002</v>
      </c>
      <c r="D15043" s="0" t="s">
        <v>34</v>
      </c>
      <c r="E15043" s="0" t="s">
        <v>220</v>
      </c>
      <c r="F15043" s="0" t="n">
        <v>0.02</v>
      </c>
      <c r="G15043" s="0" t="n">
        <v>0.01</v>
      </c>
      <c r="H15043" s="0" t="n">
        <v>0</v>
      </c>
      <c r="I15043" s="0" t="n">
        <v>0</v>
      </c>
      <c r="J15043" s="0" t="n">
        <v>0.02</v>
      </c>
      <c r="K15043" s="0" t="n">
        <v>48</v>
      </c>
      <c r="L15043" s="0" t="n">
        <v>5.5</v>
      </c>
      <c r="M15043" s="0" t="s">
        <v>36</v>
      </c>
      <c r="N15043" s="0" t="s">
        <v>66</v>
      </c>
      <c r="O15043" s="0" t="s">
        <v>177</v>
      </c>
      <c r="P15043" s="0" t="n">
        <f aca="false">IF(AND(OR(Dashboard!$B$5="All",D15043=Dashboard!$B$5),OR(Dashboard!$D$5="All",N15043=Dashboard!$D$5),OR(AND(C15043&lt;&gt;"",C15043&gt;=Dashboard!$F$5,C15043&lt;=Dashboard!$H$5),AND(C15043="",Dashboard!$F$5&lt;=1980,Dashboard!$H$5&gt;=2016))),1,0)</f>
        <v>1</v>
      </c>
      <c r="Q15043" s="0" t="n">
        <f aca="false">J15043*P15043+ROW()*0.00000001</f>
        <v>0.02015043</v>
      </c>
    </row>
    <row r="15044" customFormat="false" ht="15" hidden="false" customHeight="false" outlineLevel="0" collapsed="false">
      <c r="A15044" s="0" t="s">
        <v>10921</v>
      </c>
      <c r="B15044" s="0" t="s">
        <v>164</v>
      </c>
      <c r="C15044" s="0" t="n">
        <v>2011</v>
      </c>
      <c r="D15044" s="0" t="s">
        <v>114</v>
      </c>
      <c r="E15044" s="0" t="s">
        <v>6975</v>
      </c>
      <c r="F15044" s="0" t="n">
        <v>0</v>
      </c>
      <c r="G15044" s="0" t="n">
        <v>0</v>
      </c>
      <c r="H15044" s="0" t="n">
        <v>0.02</v>
      </c>
      <c r="I15044" s="0" t="n">
        <v>0</v>
      </c>
      <c r="J15044" s="0" t="n">
        <v>0.02</v>
      </c>
      <c r="N15044" s="0" t="s">
        <v>74</v>
      </c>
      <c r="P15044" s="0" t="n">
        <f aca="false">IF(AND(OR(Dashboard!$B$5="All",D15044=Dashboard!$B$5),OR(Dashboard!$D$5="All",N15044=Dashboard!$D$5),OR(AND(C15044&lt;&gt;"",C15044&gt;=Dashboard!$F$5,C15044&lt;=Dashboard!$H$5),AND(C15044="",Dashboard!$F$5&lt;=1980,Dashboard!$H$5&gt;=2016))),1,0)</f>
        <v>1</v>
      </c>
      <c r="Q15044" s="0" t="n">
        <f aca="false">J15044*P15044+ROW()*0.00000001</f>
        <v>0.02015044</v>
      </c>
    </row>
    <row r="15045" customFormat="false" ht="15" hidden="false" customHeight="false" outlineLevel="0" collapsed="false">
      <c r="A15045" s="0" t="s">
        <v>10922</v>
      </c>
      <c r="B15045" s="0" t="s">
        <v>76</v>
      </c>
      <c r="C15045" s="0" t="n">
        <v>2006</v>
      </c>
      <c r="D15045" s="0" t="s">
        <v>41</v>
      </c>
      <c r="E15045" s="0" t="s">
        <v>649</v>
      </c>
      <c r="F15045" s="0" t="n">
        <v>0.01</v>
      </c>
      <c r="G15045" s="0" t="n">
        <v>0.01</v>
      </c>
      <c r="H15045" s="0" t="n">
        <v>0</v>
      </c>
      <c r="I15045" s="0" t="n">
        <v>0</v>
      </c>
      <c r="J15045" s="0" t="n">
        <v>0.02</v>
      </c>
      <c r="K15045" s="0" t="n">
        <v>51</v>
      </c>
      <c r="L15045" s="0" t="n">
        <v>6</v>
      </c>
      <c r="M15045" s="0" t="s">
        <v>103</v>
      </c>
      <c r="N15045" s="0" t="s">
        <v>74</v>
      </c>
      <c r="O15045" s="0" t="s">
        <v>53</v>
      </c>
      <c r="P15045" s="0" t="n">
        <f aca="false">IF(AND(OR(Dashboard!$B$5="All",D15045=Dashboard!$B$5),OR(Dashboard!$D$5="All",N15045=Dashboard!$D$5),OR(AND(C15045&lt;&gt;"",C15045&gt;=Dashboard!$F$5,C15045&lt;=Dashboard!$H$5),AND(C15045="",Dashboard!$F$5&lt;=1980,Dashboard!$H$5&gt;=2016))),1,0)</f>
        <v>1</v>
      </c>
      <c r="Q15045" s="0" t="n">
        <f aca="false">J15045*P15045+ROW()*0.00000001</f>
        <v>0.02015045</v>
      </c>
    </row>
    <row r="15046" customFormat="false" ht="15" hidden="false" customHeight="false" outlineLevel="0" collapsed="false">
      <c r="A15046" s="0" t="s">
        <v>10923</v>
      </c>
      <c r="B15046" s="0" t="s">
        <v>164</v>
      </c>
      <c r="C15046" s="0" t="n">
        <v>2008</v>
      </c>
      <c r="D15046" s="0" t="s">
        <v>102</v>
      </c>
      <c r="E15046" s="0" t="s">
        <v>4303</v>
      </c>
      <c r="F15046" s="0" t="n">
        <v>0</v>
      </c>
      <c r="G15046" s="0" t="n">
        <v>0</v>
      </c>
      <c r="H15046" s="0" t="n">
        <v>0.02</v>
      </c>
      <c r="I15046" s="0" t="n">
        <v>0</v>
      </c>
      <c r="J15046" s="0" t="n">
        <v>0.02</v>
      </c>
      <c r="N15046" s="0" t="s">
        <v>74</v>
      </c>
      <c r="P15046" s="0" t="n">
        <f aca="false">IF(AND(OR(Dashboard!$B$5="All",D15046=Dashboard!$B$5),OR(Dashboard!$D$5="All",N15046=Dashboard!$D$5),OR(AND(C15046&lt;&gt;"",C15046&gt;=Dashboard!$F$5,C15046&lt;=Dashboard!$H$5),AND(C15046="",Dashboard!$F$5&lt;=1980,Dashboard!$H$5&gt;=2016))),1,0)</f>
        <v>1</v>
      </c>
      <c r="Q15046" s="0" t="n">
        <f aca="false">J15046*P15046+ROW()*0.00000001</f>
        <v>0.02015046</v>
      </c>
    </row>
    <row r="15047" customFormat="false" ht="15" hidden="false" customHeight="false" outlineLevel="0" collapsed="false">
      <c r="A15047" s="0" t="s">
        <v>6924</v>
      </c>
      <c r="B15047" s="0" t="s">
        <v>152</v>
      </c>
      <c r="C15047" s="0" t="n">
        <v>2015</v>
      </c>
      <c r="D15047" s="0" t="s">
        <v>71</v>
      </c>
      <c r="E15047" s="0" t="s">
        <v>157</v>
      </c>
      <c r="F15047" s="0" t="n">
        <v>0.01</v>
      </c>
      <c r="G15047" s="0" t="n">
        <v>0.01</v>
      </c>
      <c r="H15047" s="0" t="n">
        <v>0</v>
      </c>
      <c r="I15047" s="0" t="n">
        <v>0</v>
      </c>
      <c r="J15047" s="0" t="n">
        <v>0.02</v>
      </c>
      <c r="K15047" s="0" t="n">
        <v>86</v>
      </c>
      <c r="L15047" s="0" t="n">
        <v>7.7</v>
      </c>
      <c r="M15047" s="0" t="s">
        <v>103</v>
      </c>
      <c r="N15047" s="0" t="s">
        <v>152</v>
      </c>
      <c r="O15047" s="0" t="s">
        <v>42</v>
      </c>
      <c r="P15047" s="0" t="n">
        <f aca="false">IF(AND(OR(Dashboard!$B$5="All",D15047=Dashboard!$B$5),OR(Dashboard!$D$5="All",N15047=Dashboard!$D$5),OR(AND(C15047&lt;&gt;"",C15047&gt;=Dashboard!$F$5,C15047&lt;=Dashboard!$H$5),AND(C15047="",Dashboard!$F$5&lt;=1980,Dashboard!$H$5&gt;=2016))),1,0)</f>
        <v>1</v>
      </c>
      <c r="Q15047" s="0" t="n">
        <f aca="false">J15047*P15047+ROW()*0.00000001</f>
        <v>0.02015047</v>
      </c>
    </row>
    <row r="15048" customFormat="false" ht="15" hidden="false" customHeight="false" outlineLevel="0" collapsed="false">
      <c r="A15048" s="0" t="s">
        <v>10924</v>
      </c>
      <c r="B15048" s="0" t="s">
        <v>94</v>
      </c>
      <c r="C15048" s="0" t="n">
        <v>2014</v>
      </c>
      <c r="D15048" s="0" t="s">
        <v>46</v>
      </c>
      <c r="E15048" s="0" t="s">
        <v>5651</v>
      </c>
      <c r="F15048" s="0" t="n">
        <v>0</v>
      </c>
      <c r="G15048" s="0" t="n">
        <v>0</v>
      </c>
      <c r="H15048" s="0" t="n">
        <v>0.02</v>
      </c>
      <c r="I15048" s="0" t="n">
        <v>0</v>
      </c>
      <c r="J15048" s="0" t="n">
        <v>0.02</v>
      </c>
      <c r="K15048" s="0" t="n">
        <v>58</v>
      </c>
      <c r="L15048" s="0" t="n">
        <v>7.1</v>
      </c>
      <c r="M15048" s="0" t="s">
        <v>103</v>
      </c>
      <c r="N15048" s="0" t="s">
        <v>74</v>
      </c>
      <c r="O15048" s="0" t="s">
        <v>53</v>
      </c>
      <c r="P15048" s="0" t="n">
        <f aca="false">IF(AND(OR(Dashboard!$B$5="All",D15048=Dashboard!$B$5),OR(Dashboard!$D$5="All",N15048=Dashboard!$D$5),OR(AND(C15048&lt;&gt;"",C15048&gt;=Dashboard!$F$5,C15048&lt;=Dashboard!$H$5),AND(C15048="",Dashboard!$F$5&lt;=1980,Dashboard!$H$5&gt;=2016))),1,0)</f>
        <v>1</v>
      </c>
      <c r="Q15048" s="0" t="n">
        <f aca="false">J15048*P15048+ROW()*0.00000001</f>
        <v>0.02015048</v>
      </c>
    </row>
    <row r="15049" customFormat="false" ht="15" hidden="false" customHeight="false" outlineLevel="0" collapsed="false">
      <c r="A15049" s="0" t="s">
        <v>10925</v>
      </c>
      <c r="B15049" s="0" t="s">
        <v>85</v>
      </c>
      <c r="C15049" s="0" t="n">
        <v>2003</v>
      </c>
      <c r="D15049" s="0" t="s">
        <v>71</v>
      </c>
      <c r="E15049" s="0" t="s">
        <v>211</v>
      </c>
      <c r="F15049" s="0" t="n">
        <v>0.02</v>
      </c>
      <c r="G15049" s="0" t="n">
        <v>0.01</v>
      </c>
      <c r="H15049" s="0" t="n">
        <v>0</v>
      </c>
      <c r="I15049" s="0" t="n">
        <v>0</v>
      </c>
      <c r="J15049" s="0" t="n">
        <v>0.02</v>
      </c>
      <c r="K15049" s="0" t="n">
        <v>58</v>
      </c>
      <c r="M15049" s="0" t="s">
        <v>36</v>
      </c>
      <c r="N15049" s="0" t="s">
        <v>35</v>
      </c>
      <c r="O15049" s="0" t="s">
        <v>53</v>
      </c>
      <c r="P15049" s="0" t="n">
        <f aca="false">IF(AND(OR(Dashboard!$B$5="All",D15049=Dashboard!$B$5),OR(Dashboard!$D$5="All",N15049=Dashboard!$D$5),OR(AND(C15049&lt;&gt;"",C15049&gt;=Dashboard!$F$5,C15049&lt;=Dashboard!$H$5),AND(C15049="",Dashboard!$F$5&lt;=1980,Dashboard!$H$5&gt;=2016))),1,0)</f>
        <v>1</v>
      </c>
      <c r="Q15049" s="0" t="n">
        <f aca="false">J15049*P15049+ROW()*0.00000001</f>
        <v>0.02015049</v>
      </c>
    </row>
    <row r="15050" customFormat="false" ht="15" hidden="false" customHeight="false" outlineLevel="0" collapsed="false">
      <c r="A15050" s="0" t="s">
        <v>10926</v>
      </c>
      <c r="B15050" s="0" t="s">
        <v>70</v>
      </c>
      <c r="C15050" s="0" t="n">
        <v>2015</v>
      </c>
      <c r="D15050" s="0" t="s">
        <v>71</v>
      </c>
      <c r="E15050" s="0" t="s">
        <v>328</v>
      </c>
      <c r="F15050" s="0" t="n">
        <v>0</v>
      </c>
      <c r="G15050" s="0" t="n">
        <v>0</v>
      </c>
      <c r="H15050" s="0" t="n">
        <v>0.02</v>
      </c>
      <c r="I15050" s="0" t="n">
        <v>0</v>
      </c>
      <c r="J15050" s="0" t="n">
        <v>0.02</v>
      </c>
      <c r="N15050" s="0" t="s">
        <v>74</v>
      </c>
      <c r="P15050" s="0" t="n">
        <f aca="false">IF(AND(OR(Dashboard!$B$5="All",D15050=Dashboard!$B$5),OR(Dashboard!$D$5="All",N15050=Dashboard!$D$5),OR(AND(C15050&lt;&gt;"",C15050&gt;=Dashboard!$F$5,C15050&lt;=Dashboard!$H$5),AND(C15050="",Dashboard!$F$5&lt;=1980,Dashboard!$H$5&gt;=2016))),1,0)</f>
        <v>1</v>
      </c>
      <c r="Q15050" s="0" t="n">
        <f aca="false">J15050*P15050+ROW()*0.00000001</f>
        <v>0.0201505</v>
      </c>
    </row>
    <row r="15051" customFormat="false" ht="15" hidden="false" customHeight="false" outlineLevel="0" collapsed="false">
      <c r="A15051" s="0" t="s">
        <v>9254</v>
      </c>
      <c r="B15051" s="0" t="s">
        <v>144</v>
      </c>
      <c r="C15051" s="0" t="n">
        <v>2004</v>
      </c>
      <c r="D15051" s="0" t="s">
        <v>71</v>
      </c>
      <c r="E15051" s="0" t="s">
        <v>3332</v>
      </c>
      <c r="F15051" s="0" t="n">
        <v>0.02</v>
      </c>
      <c r="G15051" s="0" t="n">
        <v>0.01</v>
      </c>
      <c r="H15051" s="0" t="n">
        <v>0</v>
      </c>
      <c r="I15051" s="0" t="n">
        <v>0</v>
      </c>
      <c r="J15051" s="0" t="n">
        <v>0.02</v>
      </c>
      <c r="K15051" s="0" t="n">
        <v>53</v>
      </c>
      <c r="M15051" s="0" t="s">
        <v>36</v>
      </c>
      <c r="N15051" s="0" t="s">
        <v>66</v>
      </c>
      <c r="O15051" s="0" t="s">
        <v>53</v>
      </c>
      <c r="P15051" s="0" t="n">
        <f aca="false">IF(AND(OR(Dashboard!$B$5="All",D15051=Dashboard!$B$5),OR(Dashboard!$D$5="All",N15051=Dashboard!$D$5),OR(AND(C15051&lt;&gt;"",C15051&gt;=Dashboard!$F$5,C15051&lt;=Dashboard!$H$5),AND(C15051="",Dashboard!$F$5&lt;=1980,Dashboard!$H$5&gt;=2016))),1,0)</f>
        <v>1</v>
      </c>
      <c r="Q15051" s="0" t="n">
        <f aca="false">J15051*P15051+ROW()*0.00000001</f>
        <v>0.02015051</v>
      </c>
    </row>
    <row r="15052" customFormat="false" ht="15" hidden="false" customHeight="false" outlineLevel="0" collapsed="false">
      <c r="A15052" s="0" t="s">
        <v>10927</v>
      </c>
      <c r="B15052" s="0" t="s">
        <v>50</v>
      </c>
      <c r="C15052" s="0" t="n">
        <v>2010</v>
      </c>
      <c r="D15052" s="0" t="s">
        <v>71</v>
      </c>
      <c r="E15052" s="0" t="s">
        <v>2867</v>
      </c>
      <c r="F15052" s="0" t="n">
        <v>0</v>
      </c>
      <c r="G15052" s="0" t="n">
        <v>0</v>
      </c>
      <c r="H15052" s="0" t="n">
        <v>0.02</v>
      </c>
      <c r="I15052" s="0" t="n">
        <v>0</v>
      </c>
      <c r="J15052" s="0" t="n">
        <v>0.02</v>
      </c>
      <c r="N15052" s="0" t="s">
        <v>35</v>
      </c>
      <c r="P15052" s="0" t="n">
        <f aca="false">IF(AND(OR(Dashboard!$B$5="All",D15052=Dashboard!$B$5),OR(Dashboard!$D$5="All",N15052=Dashboard!$D$5),OR(AND(C15052&lt;&gt;"",C15052&gt;=Dashboard!$F$5,C15052&lt;=Dashboard!$H$5),AND(C15052="",Dashboard!$F$5&lt;=1980,Dashboard!$H$5&gt;=2016))),1,0)</f>
        <v>1</v>
      </c>
      <c r="Q15052" s="0" t="n">
        <f aca="false">J15052*P15052+ROW()*0.00000001</f>
        <v>0.02015052</v>
      </c>
    </row>
    <row r="15053" customFormat="false" ht="15" hidden="false" customHeight="false" outlineLevel="0" collapsed="false">
      <c r="A15053" s="0" t="s">
        <v>6924</v>
      </c>
      <c r="B15053" s="0" t="s">
        <v>70</v>
      </c>
      <c r="C15053" s="0" t="n">
        <v>2015</v>
      </c>
      <c r="D15053" s="0" t="s">
        <v>71</v>
      </c>
      <c r="E15053" s="0" t="s">
        <v>157</v>
      </c>
      <c r="F15053" s="0" t="n">
        <v>0.01</v>
      </c>
      <c r="G15053" s="0" t="n">
        <v>0</v>
      </c>
      <c r="H15053" s="0" t="n">
        <v>0.01</v>
      </c>
      <c r="I15053" s="0" t="n">
        <v>0</v>
      </c>
      <c r="J15053" s="0" t="n">
        <v>0.02</v>
      </c>
      <c r="L15053" s="0" t="n">
        <v>8.2</v>
      </c>
      <c r="M15053" s="0" t="s">
        <v>103</v>
      </c>
      <c r="N15053" s="0" t="s">
        <v>74</v>
      </c>
      <c r="P15053" s="0" t="n">
        <f aca="false">IF(AND(OR(Dashboard!$B$5="All",D15053=Dashboard!$B$5),OR(Dashboard!$D$5="All",N15053=Dashboard!$D$5),OR(AND(C15053&lt;&gt;"",C15053&gt;=Dashboard!$F$5,C15053&lt;=Dashboard!$H$5),AND(C15053="",Dashboard!$F$5&lt;=1980,Dashboard!$H$5&gt;=2016))),1,0)</f>
        <v>1</v>
      </c>
      <c r="Q15053" s="0" t="n">
        <f aca="false">J15053*P15053+ROW()*0.00000001</f>
        <v>0.02015053</v>
      </c>
    </row>
    <row r="15054" customFormat="false" ht="15" hidden="false" customHeight="false" outlineLevel="0" collapsed="false">
      <c r="A15054" s="0" t="s">
        <v>10928</v>
      </c>
      <c r="B15054" s="0" t="s">
        <v>851</v>
      </c>
      <c r="C15054" s="0" t="n">
        <v>2014</v>
      </c>
      <c r="D15054" s="0" t="s">
        <v>71</v>
      </c>
      <c r="E15054" s="0" t="s">
        <v>6975</v>
      </c>
      <c r="F15054" s="0" t="n">
        <v>0</v>
      </c>
      <c r="G15054" s="0" t="n">
        <v>0</v>
      </c>
      <c r="H15054" s="0" t="n">
        <v>0.02</v>
      </c>
      <c r="I15054" s="0" t="n">
        <v>0</v>
      </c>
      <c r="J15054" s="0" t="n">
        <v>0.02</v>
      </c>
      <c r="N15054" s="0" t="s">
        <v>74</v>
      </c>
      <c r="P15054" s="0" t="n">
        <f aca="false">IF(AND(OR(Dashboard!$B$5="All",D15054=Dashboard!$B$5),OR(Dashboard!$D$5="All",N15054=Dashboard!$D$5),OR(AND(C15054&lt;&gt;"",C15054&gt;=Dashboard!$F$5,C15054&lt;=Dashboard!$H$5),AND(C15054="",Dashboard!$F$5&lt;=1980,Dashboard!$H$5&gt;=2016))),1,0)</f>
        <v>1</v>
      </c>
      <c r="Q15054" s="0" t="n">
        <f aca="false">J15054*P15054+ROW()*0.00000001</f>
        <v>0.02015054</v>
      </c>
    </row>
    <row r="15055" customFormat="false" ht="15" hidden="false" customHeight="false" outlineLevel="0" collapsed="false">
      <c r="A15055" s="0" t="s">
        <v>3641</v>
      </c>
      <c r="B15055" s="0" t="s">
        <v>144</v>
      </c>
      <c r="C15055" s="0" t="n">
        <v>2005</v>
      </c>
      <c r="D15055" s="0" t="s">
        <v>16</v>
      </c>
      <c r="E15055" s="0" t="s">
        <v>649</v>
      </c>
      <c r="F15055" s="0" t="n">
        <v>0.02</v>
      </c>
      <c r="G15055" s="0" t="n">
        <v>0.01</v>
      </c>
      <c r="H15055" s="0" t="n">
        <v>0</v>
      </c>
      <c r="I15055" s="0" t="n">
        <v>0</v>
      </c>
      <c r="J15055" s="0" t="n">
        <v>0.02</v>
      </c>
      <c r="K15055" s="0" t="n">
        <v>56</v>
      </c>
      <c r="L15055" s="0" t="n">
        <v>7.7</v>
      </c>
      <c r="M15055" s="0" t="s">
        <v>36</v>
      </c>
      <c r="N15055" s="0" t="s">
        <v>66</v>
      </c>
      <c r="O15055" s="0" t="s">
        <v>53</v>
      </c>
      <c r="P15055" s="0" t="n">
        <f aca="false">IF(AND(OR(Dashboard!$B$5="All",D15055=Dashboard!$B$5),OR(Dashboard!$D$5="All",N15055=Dashboard!$D$5),OR(AND(C15055&lt;&gt;"",C15055&gt;=Dashboard!$F$5,C15055&lt;=Dashboard!$H$5),AND(C15055="",Dashboard!$F$5&lt;=1980,Dashboard!$H$5&gt;=2016))),1,0)</f>
        <v>1</v>
      </c>
      <c r="Q15055" s="0" t="n">
        <f aca="false">J15055*P15055+ROW()*0.00000001</f>
        <v>0.02015055</v>
      </c>
    </row>
    <row r="15056" customFormat="false" ht="15" hidden="false" customHeight="false" outlineLevel="0" collapsed="false">
      <c r="A15056" s="0" t="s">
        <v>10929</v>
      </c>
      <c r="B15056" s="0" t="s">
        <v>164</v>
      </c>
      <c r="C15056" s="0" t="n">
        <v>2011</v>
      </c>
      <c r="D15056" s="0" t="s">
        <v>71</v>
      </c>
      <c r="E15056" s="0" t="s">
        <v>4962</v>
      </c>
      <c r="F15056" s="0" t="n">
        <v>0</v>
      </c>
      <c r="G15056" s="0" t="n">
        <v>0</v>
      </c>
      <c r="H15056" s="0" t="n">
        <v>0.02</v>
      </c>
      <c r="I15056" s="0" t="n">
        <v>0</v>
      </c>
      <c r="J15056" s="0" t="n">
        <v>0.02</v>
      </c>
      <c r="N15056" s="0" t="s">
        <v>74</v>
      </c>
      <c r="P15056" s="0" t="n">
        <f aca="false">IF(AND(OR(Dashboard!$B$5="All",D15056=Dashboard!$B$5),OR(Dashboard!$D$5="All",N15056=Dashboard!$D$5),OR(AND(C15056&lt;&gt;"",C15056&gt;=Dashboard!$F$5,C15056&lt;=Dashboard!$H$5),AND(C15056="",Dashboard!$F$5&lt;=1980,Dashboard!$H$5&gt;=2016))),1,0)</f>
        <v>1</v>
      </c>
      <c r="Q15056" s="0" t="n">
        <f aca="false">J15056*P15056+ROW()*0.00000001</f>
        <v>0.02015056</v>
      </c>
    </row>
    <row r="15057" customFormat="false" ht="15" hidden="false" customHeight="false" outlineLevel="0" collapsed="false">
      <c r="A15057" s="0" t="s">
        <v>10930</v>
      </c>
      <c r="B15057" s="0" t="s">
        <v>94</v>
      </c>
      <c r="C15057" s="0" t="n">
        <v>2016</v>
      </c>
      <c r="D15057" s="0" t="s">
        <v>52</v>
      </c>
      <c r="E15057" s="0" t="s">
        <v>160</v>
      </c>
      <c r="F15057" s="0" t="n">
        <v>0.02</v>
      </c>
      <c r="G15057" s="0" t="n">
        <v>0</v>
      </c>
      <c r="H15057" s="0" t="n">
        <v>0</v>
      </c>
      <c r="I15057" s="0" t="n">
        <v>0</v>
      </c>
      <c r="J15057" s="0" t="n">
        <v>0.02</v>
      </c>
      <c r="M15057" s="0" t="s">
        <v>36</v>
      </c>
      <c r="N15057" s="0" t="s">
        <v>74</v>
      </c>
      <c r="P15057" s="0" t="n">
        <f aca="false">IF(AND(OR(Dashboard!$B$5="All",D15057=Dashboard!$B$5),OR(Dashboard!$D$5="All",N15057=Dashboard!$D$5),OR(AND(C15057&lt;&gt;"",C15057&gt;=Dashboard!$F$5,C15057&lt;=Dashboard!$H$5),AND(C15057="",Dashboard!$F$5&lt;=1980,Dashboard!$H$5&gt;=2016))),1,0)</f>
        <v>1</v>
      </c>
      <c r="Q15057" s="0" t="n">
        <f aca="false">J15057*P15057+ROW()*0.00000001</f>
        <v>0.02015057</v>
      </c>
    </row>
    <row r="15058" customFormat="false" ht="15" hidden="false" customHeight="false" outlineLevel="0" collapsed="false">
      <c r="A15058" s="0" t="s">
        <v>10931</v>
      </c>
      <c r="B15058" s="0" t="s">
        <v>164</v>
      </c>
      <c r="C15058" s="0" t="n">
        <v>2008</v>
      </c>
      <c r="D15058" s="0" t="s">
        <v>46</v>
      </c>
      <c r="E15058" s="0" t="s">
        <v>5273</v>
      </c>
      <c r="F15058" s="0" t="n">
        <v>0</v>
      </c>
      <c r="G15058" s="0" t="n">
        <v>0</v>
      </c>
      <c r="H15058" s="0" t="n">
        <v>0.02</v>
      </c>
      <c r="I15058" s="0" t="n">
        <v>0</v>
      </c>
      <c r="J15058" s="0" t="n">
        <v>0.02</v>
      </c>
      <c r="N15058" s="0" t="s">
        <v>74</v>
      </c>
      <c r="P15058" s="0" t="n">
        <f aca="false">IF(AND(OR(Dashboard!$B$5="All",D15058=Dashboard!$B$5),OR(Dashboard!$D$5="All",N15058=Dashboard!$D$5),OR(AND(C15058&lt;&gt;"",C15058&gt;=Dashboard!$F$5,C15058&lt;=Dashboard!$H$5),AND(C15058="",Dashboard!$F$5&lt;=1980,Dashboard!$H$5&gt;=2016))),1,0)</f>
        <v>1</v>
      </c>
      <c r="Q15058" s="0" t="n">
        <f aca="false">J15058*P15058+ROW()*0.00000001</f>
        <v>0.02015058</v>
      </c>
    </row>
    <row r="15059" customFormat="false" ht="15" hidden="false" customHeight="false" outlineLevel="0" collapsed="false">
      <c r="A15059" s="0" t="s">
        <v>1066</v>
      </c>
      <c r="B15059" s="0" t="s">
        <v>152</v>
      </c>
      <c r="C15059" s="0" t="n">
        <v>2007</v>
      </c>
      <c r="D15059" s="0" t="s">
        <v>58</v>
      </c>
      <c r="E15059" s="0" t="s">
        <v>65</v>
      </c>
      <c r="F15059" s="0" t="n">
        <v>0</v>
      </c>
      <c r="G15059" s="0" t="n">
        <v>0.02</v>
      </c>
      <c r="H15059" s="0" t="n">
        <v>0</v>
      </c>
      <c r="I15059" s="0" t="n">
        <v>0</v>
      </c>
      <c r="J15059" s="0" t="n">
        <v>0.02</v>
      </c>
      <c r="K15059" s="0" t="n">
        <v>78</v>
      </c>
      <c r="L15059" s="0" t="n">
        <v>7.8</v>
      </c>
      <c r="M15059" s="0" t="s">
        <v>36</v>
      </c>
      <c r="N15059" s="0" t="s">
        <v>152</v>
      </c>
      <c r="O15059" s="0" t="s">
        <v>37</v>
      </c>
      <c r="P15059" s="0" t="n">
        <f aca="false">IF(AND(OR(Dashboard!$B$5="All",D15059=Dashboard!$B$5),OR(Dashboard!$D$5="All",N15059=Dashboard!$D$5),OR(AND(C15059&lt;&gt;"",C15059&gt;=Dashboard!$F$5,C15059&lt;=Dashboard!$H$5),AND(C15059="",Dashboard!$F$5&lt;=1980,Dashboard!$H$5&gt;=2016))),1,0)</f>
        <v>1</v>
      </c>
      <c r="Q15059" s="0" t="n">
        <f aca="false">J15059*P15059+ROW()*0.00000001</f>
        <v>0.02015059</v>
      </c>
    </row>
    <row r="15060" customFormat="false" ht="15" hidden="false" customHeight="false" outlineLevel="0" collapsed="false">
      <c r="A15060" s="0" t="s">
        <v>10932</v>
      </c>
      <c r="B15060" s="0" t="s">
        <v>50</v>
      </c>
      <c r="C15060" s="0" t="n">
        <v>2010</v>
      </c>
      <c r="D15060" s="0" t="s">
        <v>114</v>
      </c>
      <c r="E15060" s="0" t="s">
        <v>154</v>
      </c>
      <c r="F15060" s="0" t="n">
        <v>0</v>
      </c>
      <c r="G15060" s="0" t="n">
        <v>0</v>
      </c>
      <c r="H15060" s="0" t="n">
        <v>0.02</v>
      </c>
      <c r="I15060" s="0" t="n">
        <v>0</v>
      </c>
      <c r="J15060" s="0" t="n">
        <v>0.02</v>
      </c>
      <c r="N15060" s="0" t="s">
        <v>35</v>
      </c>
      <c r="P15060" s="0" t="n">
        <f aca="false">IF(AND(OR(Dashboard!$B$5="All",D15060=Dashboard!$B$5),OR(Dashboard!$D$5="All",N15060=Dashboard!$D$5),OR(AND(C15060&lt;&gt;"",C15060&gt;=Dashboard!$F$5,C15060&lt;=Dashboard!$H$5),AND(C15060="",Dashboard!$F$5&lt;=1980,Dashboard!$H$5&gt;=2016))),1,0)</f>
        <v>1</v>
      </c>
      <c r="Q15060" s="0" t="n">
        <f aca="false">J15060*P15060+ROW()*0.00000001</f>
        <v>0.0201506</v>
      </c>
    </row>
    <row r="15061" customFormat="false" ht="15" hidden="false" customHeight="false" outlineLevel="0" collapsed="false">
      <c r="A15061" s="0" t="s">
        <v>10933</v>
      </c>
      <c r="B15061" s="0" t="s">
        <v>50</v>
      </c>
      <c r="C15061" s="0" t="n">
        <v>2008</v>
      </c>
      <c r="D15061" s="0" t="s">
        <v>41</v>
      </c>
      <c r="E15061" s="0" t="s">
        <v>2225</v>
      </c>
      <c r="F15061" s="0" t="n">
        <v>0</v>
      </c>
      <c r="G15061" s="0" t="n">
        <v>0.02</v>
      </c>
      <c r="H15061" s="0" t="n">
        <v>0</v>
      </c>
      <c r="I15061" s="0" t="n">
        <v>0</v>
      </c>
      <c r="J15061" s="0" t="n">
        <v>0.02</v>
      </c>
      <c r="K15061" s="0" t="n">
        <v>73</v>
      </c>
      <c r="M15061" s="0" t="s">
        <v>36</v>
      </c>
      <c r="N15061" s="0" t="s">
        <v>35</v>
      </c>
      <c r="O15061" s="0" t="s">
        <v>37</v>
      </c>
      <c r="P15061" s="0" t="n">
        <f aca="false">IF(AND(OR(Dashboard!$B$5="All",D15061=Dashboard!$B$5),OR(Dashboard!$D$5="All",N15061=Dashboard!$D$5),OR(AND(C15061&lt;&gt;"",C15061&gt;=Dashboard!$F$5,C15061&lt;=Dashboard!$H$5),AND(C15061="",Dashboard!$F$5&lt;=1980,Dashboard!$H$5&gt;=2016))),1,0)</f>
        <v>1</v>
      </c>
      <c r="Q15061" s="0" t="n">
        <f aca="false">J15061*P15061+ROW()*0.00000001</f>
        <v>0.02015061</v>
      </c>
    </row>
    <row r="15062" customFormat="false" ht="15" hidden="false" customHeight="false" outlineLevel="0" collapsed="false">
      <c r="A15062" s="0" t="s">
        <v>10934</v>
      </c>
      <c r="B15062" s="0" t="s">
        <v>152</v>
      </c>
      <c r="C15062" s="0" t="n">
        <v>2006</v>
      </c>
      <c r="D15062" s="0" t="s">
        <v>46</v>
      </c>
      <c r="E15062" s="0" t="s">
        <v>160</v>
      </c>
      <c r="F15062" s="0" t="n">
        <v>0</v>
      </c>
      <c r="G15062" s="0" t="n">
        <v>0.02</v>
      </c>
      <c r="H15062" s="0" t="n">
        <v>0</v>
      </c>
      <c r="I15062" s="0" t="n">
        <v>0</v>
      </c>
      <c r="J15062" s="0" t="n">
        <v>0.02</v>
      </c>
      <c r="K15062" s="0" t="n">
        <v>82</v>
      </c>
      <c r="L15062" s="0" t="n">
        <v>6.5</v>
      </c>
      <c r="M15062" s="0" t="s">
        <v>103</v>
      </c>
      <c r="N15062" s="0" t="s">
        <v>152</v>
      </c>
      <c r="O15062" s="0" t="s">
        <v>42</v>
      </c>
      <c r="P15062" s="0" t="n">
        <f aca="false">IF(AND(OR(Dashboard!$B$5="All",D15062=Dashboard!$B$5),OR(Dashboard!$D$5="All",N15062=Dashboard!$D$5),OR(AND(C15062&lt;&gt;"",C15062&gt;=Dashboard!$F$5,C15062&lt;=Dashboard!$H$5),AND(C15062="",Dashboard!$F$5&lt;=1980,Dashboard!$H$5&gt;=2016))),1,0)</f>
        <v>1</v>
      </c>
      <c r="Q15062" s="0" t="n">
        <f aca="false">J15062*P15062+ROW()*0.00000001</f>
        <v>0.02015062</v>
      </c>
    </row>
    <row r="15063" customFormat="false" ht="15" hidden="false" customHeight="false" outlineLevel="0" collapsed="false">
      <c r="A15063" s="0" t="s">
        <v>10935</v>
      </c>
      <c r="B15063" s="0" t="s">
        <v>50</v>
      </c>
      <c r="C15063" s="0" t="n">
        <v>2007</v>
      </c>
      <c r="D15063" s="0" t="s">
        <v>48</v>
      </c>
      <c r="E15063" s="0" t="s">
        <v>195</v>
      </c>
      <c r="F15063" s="0" t="n">
        <v>0.02</v>
      </c>
      <c r="G15063" s="0" t="n">
        <v>0</v>
      </c>
      <c r="H15063" s="0" t="n">
        <v>0</v>
      </c>
      <c r="I15063" s="0" t="n">
        <v>0</v>
      </c>
      <c r="J15063" s="0" t="n">
        <v>0.02</v>
      </c>
      <c r="N15063" s="0" t="s">
        <v>35</v>
      </c>
      <c r="P15063" s="0" t="n">
        <f aca="false">IF(AND(OR(Dashboard!$B$5="All",D15063=Dashboard!$B$5),OR(Dashboard!$D$5="All",N15063=Dashboard!$D$5),OR(AND(C15063&lt;&gt;"",C15063&gt;=Dashboard!$F$5,C15063&lt;=Dashboard!$H$5),AND(C15063="",Dashboard!$F$5&lt;=1980,Dashboard!$H$5&gt;=2016))),1,0)</f>
        <v>1</v>
      </c>
      <c r="Q15063" s="0" t="n">
        <f aca="false">J15063*P15063+ROW()*0.00000001</f>
        <v>0.02015063</v>
      </c>
    </row>
    <row r="15064" customFormat="false" ht="15" hidden="false" customHeight="false" outlineLevel="0" collapsed="false">
      <c r="A15064" s="0" t="s">
        <v>10936</v>
      </c>
      <c r="B15064" s="0" t="s">
        <v>50</v>
      </c>
      <c r="C15064" s="0" t="n">
        <v>2008</v>
      </c>
      <c r="D15064" s="0" t="s">
        <v>52</v>
      </c>
      <c r="E15064" s="0" t="s">
        <v>1002</v>
      </c>
      <c r="F15064" s="0" t="n">
        <v>0</v>
      </c>
      <c r="G15064" s="0" t="n">
        <v>0</v>
      </c>
      <c r="H15064" s="0" t="n">
        <v>0.02</v>
      </c>
      <c r="I15064" s="0" t="n">
        <v>0</v>
      </c>
      <c r="J15064" s="0" t="n">
        <v>0.02</v>
      </c>
      <c r="N15064" s="0" t="s">
        <v>35</v>
      </c>
      <c r="P15064" s="0" t="n">
        <f aca="false">IF(AND(OR(Dashboard!$B$5="All",D15064=Dashboard!$B$5),OR(Dashboard!$D$5="All",N15064=Dashboard!$D$5),OR(AND(C15064&lt;&gt;"",C15064&gt;=Dashboard!$F$5,C15064&lt;=Dashboard!$H$5),AND(C15064="",Dashboard!$F$5&lt;=1980,Dashboard!$H$5&gt;=2016))),1,0)</f>
        <v>1</v>
      </c>
      <c r="Q15064" s="0" t="n">
        <f aca="false">J15064*P15064+ROW()*0.00000001</f>
        <v>0.02015064</v>
      </c>
    </row>
    <row r="15065" customFormat="false" ht="15" hidden="false" customHeight="false" outlineLevel="0" collapsed="false">
      <c r="A15065" s="0" t="s">
        <v>10937</v>
      </c>
      <c r="B15065" s="0" t="s">
        <v>64</v>
      </c>
      <c r="C15065" s="0" t="n">
        <v>2011</v>
      </c>
      <c r="D15065" s="0" t="s">
        <v>52</v>
      </c>
      <c r="E15065" s="0" t="s">
        <v>1627</v>
      </c>
      <c r="F15065" s="0" t="n">
        <v>0</v>
      </c>
      <c r="G15065" s="0" t="n">
        <v>0.02</v>
      </c>
      <c r="H15065" s="0" t="n">
        <v>0</v>
      </c>
      <c r="I15065" s="0" t="n">
        <v>0</v>
      </c>
      <c r="J15065" s="0" t="n">
        <v>0.02</v>
      </c>
      <c r="N15065" s="0" t="s">
        <v>66</v>
      </c>
      <c r="P15065" s="0" t="n">
        <f aca="false">IF(AND(OR(Dashboard!$B$5="All",D15065=Dashboard!$B$5),OR(Dashboard!$D$5="All",N15065=Dashboard!$D$5),OR(AND(C15065&lt;&gt;"",C15065&gt;=Dashboard!$F$5,C15065&lt;=Dashboard!$H$5),AND(C15065="",Dashboard!$F$5&lt;=1980,Dashboard!$H$5&gt;=2016))),1,0)</f>
        <v>1</v>
      </c>
      <c r="Q15065" s="0" t="n">
        <f aca="false">J15065*P15065+ROW()*0.00000001</f>
        <v>0.02015065</v>
      </c>
    </row>
    <row r="15066" customFormat="false" ht="15" hidden="false" customHeight="false" outlineLevel="0" collapsed="false">
      <c r="A15066" s="0" t="s">
        <v>10938</v>
      </c>
      <c r="B15066" s="0" t="s">
        <v>152</v>
      </c>
      <c r="C15066" s="0" t="n">
        <v>2006</v>
      </c>
      <c r="D15066" s="0" t="s">
        <v>246</v>
      </c>
      <c r="E15066" s="0" t="s">
        <v>234</v>
      </c>
      <c r="F15066" s="0" t="n">
        <v>0</v>
      </c>
      <c r="G15066" s="0" t="n">
        <v>0.02</v>
      </c>
      <c r="H15066" s="0" t="n">
        <v>0</v>
      </c>
      <c r="I15066" s="0" t="n">
        <v>0</v>
      </c>
      <c r="J15066" s="0" t="n">
        <v>0.02</v>
      </c>
      <c r="K15066" s="0" t="n">
        <v>75</v>
      </c>
      <c r="L15066" s="0" t="n">
        <v>8.6</v>
      </c>
      <c r="M15066" s="0" t="s">
        <v>103</v>
      </c>
      <c r="N15066" s="0" t="s">
        <v>152</v>
      </c>
      <c r="O15066" s="0" t="s">
        <v>37</v>
      </c>
      <c r="P15066" s="0" t="n">
        <f aca="false">IF(AND(OR(Dashboard!$B$5="All",D15066=Dashboard!$B$5),OR(Dashboard!$D$5="All",N15066=Dashboard!$D$5),OR(AND(C15066&lt;&gt;"",C15066&gt;=Dashboard!$F$5,C15066&lt;=Dashboard!$H$5),AND(C15066="",Dashboard!$F$5&lt;=1980,Dashboard!$H$5&gt;=2016))),1,0)</f>
        <v>1</v>
      </c>
      <c r="Q15066" s="0" t="n">
        <f aca="false">J15066*P15066+ROW()*0.00000001</f>
        <v>0.02015066</v>
      </c>
    </row>
    <row r="15067" customFormat="false" ht="15" hidden="false" customHeight="false" outlineLevel="0" collapsed="false">
      <c r="A15067" s="0" t="s">
        <v>4775</v>
      </c>
      <c r="B15067" s="0" t="s">
        <v>152</v>
      </c>
      <c r="C15067" s="0" t="n">
        <v>2003</v>
      </c>
      <c r="D15067" s="0" t="s">
        <v>58</v>
      </c>
      <c r="E15067" s="0" t="s">
        <v>293</v>
      </c>
      <c r="F15067" s="0" t="n">
        <v>0</v>
      </c>
      <c r="G15067" s="0" t="n">
        <v>0.02</v>
      </c>
      <c r="H15067" s="0" t="n">
        <v>0</v>
      </c>
      <c r="I15067" s="0" t="n">
        <v>0</v>
      </c>
      <c r="J15067" s="0" t="n">
        <v>0.02</v>
      </c>
      <c r="K15067" s="0" t="n">
        <v>72</v>
      </c>
      <c r="L15067" s="0" t="n">
        <v>8.7</v>
      </c>
      <c r="M15067" s="0" t="s">
        <v>103</v>
      </c>
      <c r="N15067" s="0" t="s">
        <v>152</v>
      </c>
      <c r="O15067" s="0" t="s">
        <v>37</v>
      </c>
      <c r="P15067" s="0" t="n">
        <f aca="false">IF(AND(OR(Dashboard!$B$5="All",D15067=Dashboard!$B$5),OR(Dashboard!$D$5="All",N15067=Dashboard!$D$5),OR(AND(C15067&lt;&gt;"",C15067&gt;=Dashboard!$F$5,C15067&lt;=Dashboard!$H$5),AND(C15067="",Dashboard!$F$5&lt;=1980,Dashboard!$H$5&gt;=2016))),1,0)</f>
        <v>1</v>
      </c>
      <c r="Q15067" s="0" t="n">
        <f aca="false">J15067*P15067+ROW()*0.00000001</f>
        <v>0.02015067</v>
      </c>
    </row>
    <row r="15068" customFormat="false" ht="15" hidden="false" customHeight="false" outlineLevel="0" collapsed="false">
      <c r="A15068" s="0" t="s">
        <v>10939</v>
      </c>
      <c r="B15068" s="0" t="s">
        <v>152</v>
      </c>
      <c r="C15068" s="0" t="n">
        <v>2008</v>
      </c>
      <c r="D15068" s="0" t="s">
        <v>46</v>
      </c>
      <c r="E15068" s="0" t="s">
        <v>10940</v>
      </c>
      <c r="F15068" s="0" t="n">
        <v>0</v>
      </c>
      <c r="G15068" s="0" t="n">
        <v>0.02</v>
      </c>
      <c r="H15068" s="0" t="n">
        <v>0</v>
      </c>
      <c r="I15068" s="0" t="n">
        <v>0</v>
      </c>
      <c r="J15068" s="0" t="n">
        <v>0.02</v>
      </c>
      <c r="K15068" s="0" t="n">
        <v>86</v>
      </c>
      <c r="L15068" s="0" t="n">
        <v>7.9</v>
      </c>
      <c r="M15068" s="0" t="s">
        <v>103</v>
      </c>
      <c r="N15068" s="0" t="s">
        <v>152</v>
      </c>
      <c r="O15068" s="0" t="s">
        <v>42</v>
      </c>
      <c r="P15068" s="0" t="n">
        <f aca="false">IF(AND(OR(Dashboard!$B$5="All",D15068=Dashboard!$B$5),OR(Dashboard!$D$5="All",N15068=Dashboard!$D$5),OR(AND(C15068&lt;&gt;"",C15068&gt;=Dashboard!$F$5,C15068&lt;=Dashboard!$H$5),AND(C15068="",Dashboard!$F$5&lt;=1980,Dashboard!$H$5&gt;=2016))),1,0)</f>
        <v>1</v>
      </c>
      <c r="Q15068" s="0" t="n">
        <f aca="false">J15068*P15068+ROW()*0.00000001</f>
        <v>0.02015068</v>
      </c>
    </row>
    <row r="15069" customFormat="false" ht="15" hidden="false" customHeight="false" outlineLevel="0" collapsed="false">
      <c r="A15069" s="0" t="s">
        <v>5862</v>
      </c>
      <c r="B15069" s="0" t="s">
        <v>144</v>
      </c>
      <c r="C15069" s="0" t="n">
        <v>2005</v>
      </c>
      <c r="D15069" s="0" t="s">
        <v>71</v>
      </c>
      <c r="E15069" s="0" t="s">
        <v>1524</v>
      </c>
      <c r="F15069" s="0" t="n">
        <v>0.02</v>
      </c>
      <c r="G15069" s="0" t="n">
        <v>0.01</v>
      </c>
      <c r="H15069" s="0" t="n">
        <v>0</v>
      </c>
      <c r="I15069" s="0" t="n">
        <v>0</v>
      </c>
      <c r="J15069" s="0" t="n">
        <v>0.02</v>
      </c>
      <c r="K15069" s="0" t="n">
        <v>66</v>
      </c>
      <c r="M15069" s="0" t="s">
        <v>125</v>
      </c>
      <c r="N15069" s="0" t="s">
        <v>66</v>
      </c>
      <c r="O15069" s="0" t="s">
        <v>67</v>
      </c>
      <c r="P15069" s="0" t="n">
        <f aca="false">IF(AND(OR(Dashboard!$B$5="All",D15069=Dashboard!$B$5),OR(Dashboard!$D$5="All",N15069=Dashboard!$D$5),OR(AND(C15069&lt;&gt;"",C15069&gt;=Dashboard!$F$5,C15069&lt;=Dashboard!$H$5),AND(C15069="",Dashboard!$F$5&lt;=1980,Dashboard!$H$5&gt;=2016))),1,0)</f>
        <v>1</v>
      </c>
      <c r="Q15069" s="0" t="n">
        <f aca="false">J15069*P15069+ROW()*0.00000001</f>
        <v>0.02015069</v>
      </c>
    </row>
    <row r="15070" customFormat="false" ht="15" hidden="false" customHeight="false" outlineLevel="0" collapsed="false">
      <c r="A15070" s="0" t="s">
        <v>7941</v>
      </c>
      <c r="B15070" s="0" t="s">
        <v>144</v>
      </c>
      <c r="C15070" s="0" t="n">
        <v>2005</v>
      </c>
      <c r="D15070" s="0" t="s">
        <v>56</v>
      </c>
      <c r="E15070" s="0" t="s">
        <v>257</v>
      </c>
      <c r="F15070" s="0" t="n">
        <v>0.02</v>
      </c>
      <c r="G15070" s="0" t="n">
        <v>0.01</v>
      </c>
      <c r="H15070" s="0" t="n">
        <v>0</v>
      </c>
      <c r="I15070" s="0" t="n">
        <v>0</v>
      </c>
      <c r="J15070" s="0" t="n">
        <v>0.02</v>
      </c>
      <c r="K15070" s="0" t="n">
        <v>71</v>
      </c>
      <c r="L15070" s="0" t="n">
        <v>9.2</v>
      </c>
      <c r="M15070" s="0" t="s">
        <v>73</v>
      </c>
      <c r="N15070" s="0" t="s">
        <v>66</v>
      </c>
      <c r="O15070" s="0" t="s">
        <v>37</v>
      </c>
      <c r="P15070" s="0" t="n">
        <f aca="false">IF(AND(OR(Dashboard!$B$5="All",D15070=Dashboard!$B$5),OR(Dashboard!$D$5="All",N15070=Dashboard!$D$5),OR(AND(C15070&lt;&gt;"",C15070&gt;=Dashboard!$F$5,C15070&lt;=Dashboard!$H$5),AND(C15070="",Dashboard!$F$5&lt;=1980,Dashboard!$H$5&gt;=2016))),1,0)</f>
        <v>1</v>
      </c>
      <c r="Q15070" s="0" t="n">
        <f aca="false">J15070*P15070+ROW()*0.00000001</f>
        <v>0.0201507</v>
      </c>
    </row>
    <row r="15071" customFormat="false" ht="15" hidden="false" customHeight="false" outlineLevel="0" collapsed="false">
      <c r="A15071" s="0" t="s">
        <v>10941</v>
      </c>
      <c r="B15071" s="0" t="s">
        <v>117</v>
      </c>
      <c r="C15071" s="0" t="n">
        <v>1998</v>
      </c>
      <c r="D15071" s="0" t="s">
        <v>41</v>
      </c>
      <c r="E15071" s="0" t="s">
        <v>229</v>
      </c>
      <c r="F15071" s="0" t="n">
        <v>0.01</v>
      </c>
      <c r="G15071" s="0" t="n">
        <v>0.01</v>
      </c>
      <c r="H15071" s="0" t="n">
        <v>0</v>
      </c>
      <c r="I15071" s="0" t="n">
        <v>0</v>
      </c>
      <c r="J15071" s="0" t="n">
        <v>0.02</v>
      </c>
      <c r="N15071" s="0" t="s">
        <v>74</v>
      </c>
      <c r="P15071" s="0" t="n">
        <f aca="false">IF(AND(OR(Dashboard!$B$5="All",D15071=Dashboard!$B$5),OR(Dashboard!$D$5="All",N15071=Dashboard!$D$5),OR(AND(C15071&lt;&gt;"",C15071&gt;=Dashboard!$F$5,C15071&lt;=Dashboard!$H$5),AND(C15071="",Dashboard!$F$5&lt;=1980,Dashboard!$H$5&gt;=2016))),1,0)</f>
        <v>1</v>
      </c>
      <c r="Q15071" s="0" t="n">
        <f aca="false">J15071*P15071+ROW()*0.00000001</f>
        <v>0.02015071</v>
      </c>
    </row>
    <row r="15072" customFormat="false" ht="15" hidden="false" customHeight="false" outlineLevel="0" collapsed="false">
      <c r="A15072" s="0" t="s">
        <v>10942</v>
      </c>
      <c r="B15072" s="0" t="s">
        <v>76</v>
      </c>
      <c r="C15072" s="0" t="n">
        <v>2006</v>
      </c>
      <c r="D15072" s="0" t="s">
        <v>34</v>
      </c>
      <c r="E15072" s="0" t="s">
        <v>1627</v>
      </c>
      <c r="F15072" s="0" t="n">
        <v>0.01</v>
      </c>
      <c r="G15072" s="0" t="n">
        <v>0.01</v>
      </c>
      <c r="H15072" s="0" t="n">
        <v>0</v>
      </c>
      <c r="I15072" s="0" t="n">
        <v>0</v>
      </c>
      <c r="J15072" s="0" t="n">
        <v>0.02</v>
      </c>
      <c r="K15072" s="0" t="n">
        <v>30</v>
      </c>
      <c r="L15072" s="0" t="n">
        <v>4.2</v>
      </c>
      <c r="M15072" s="0" t="s">
        <v>36</v>
      </c>
      <c r="N15072" s="0" t="s">
        <v>74</v>
      </c>
      <c r="O15072" s="0" t="s">
        <v>177</v>
      </c>
      <c r="P15072" s="0" t="n">
        <f aca="false">IF(AND(OR(Dashboard!$B$5="All",D15072=Dashboard!$B$5),OR(Dashboard!$D$5="All",N15072=Dashboard!$D$5),OR(AND(C15072&lt;&gt;"",C15072&gt;=Dashboard!$F$5,C15072&lt;=Dashboard!$H$5),AND(C15072="",Dashboard!$F$5&lt;=1980,Dashboard!$H$5&gt;=2016))),1,0)</f>
        <v>1</v>
      </c>
      <c r="Q15072" s="0" t="n">
        <f aca="false">J15072*P15072+ROW()*0.00000001</f>
        <v>0.02015072</v>
      </c>
    </row>
    <row r="15073" customFormat="false" ht="15" hidden="false" customHeight="false" outlineLevel="0" collapsed="false">
      <c r="A15073" s="0" t="s">
        <v>10943</v>
      </c>
      <c r="B15073" s="0" t="s">
        <v>164</v>
      </c>
      <c r="C15073" s="0" t="n">
        <v>2010</v>
      </c>
      <c r="D15073" s="0" t="s">
        <v>246</v>
      </c>
      <c r="E15073" s="0" t="s">
        <v>4949</v>
      </c>
      <c r="F15073" s="0" t="n">
        <v>0</v>
      </c>
      <c r="G15073" s="0" t="n">
        <v>0</v>
      </c>
      <c r="H15073" s="0" t="n">
        <v>0.02</v>
      </c>
      <c r="I15073" s="0" t="n">
        <v>0</v>
      </c>
      <c r="J15073" s="0" t="n">
        <v>0.02</v>
      </c>
      <c r="M15073" s="0" t="s">
        <v>125</v>
      </c>
      <c r="N15073" s="0" t="s">
        <v>74</v>
      </c>
      <c r="P15073" s="0" t="n">
        <f aca="false">IF(AND(OR(Dashboard!$B$5="All",D15073=Dashboard!$B$5),OR(Dashboard!$D$5="All",N15073=Dashboard!$D$5),OR(AND(C15073&lt;&gt;"",C15073&gt;=Dashboard!$F$5,C15073&lt;=Dashboard!$H$5),AND(C15073="",Dashboard!$F$5&lt;=1980,Dashboard!$H$5&gt;=2016))),1,0)</f>
        <v>1</v>
      </c>
      <c r="Q15073" s="0" t="n">
        <f aca="false">J15073*P15073+ROW()*0.00000001</f>
        <v>0.02015073</v>
      </c>
    </row>
    <row r="15074" customFormat="false" ht="15" hidden="false" customHeight="false" outlineLevel="0" collapsed="false">
      <c r="A15074" s="0" t="s">
        <v>10944</v>
      </c>
      <c r="B15074" s="0" t="s">
        <v>70</v>
      </c>
      <c r="C15074" s="0" t="n">
        <v>2009</v>
      </c>
      <c r="D15074" s="0" t="s">
        <v>246</v>
      </c>
      <c r="E15074" s="0" t="s">
        <v>89</v>
      </c>
      <c r="F15074" s="0" t="n">
        <v>0</v>
      </c>
      <c r="G15074" s="0" t="n">
        <v>0.02</v>
      </c>
      <c r="H15074" s="0" t="n">
        <v>0</v>
      </c>
      <c r="I15074" s="0" t="n">
        <v>0.01</v>
      </c>
      <c r="J15074" s="0" t="n">
        <v>0.02</v>
      </c>
      <c r="K15074" s="0" t="n">
        <v>76</v>
      </c>
      <c r="L15074" s="0" t="n">
        <v>6.9</v>
      </c>
      <c r="M15074" s="0" t="s">
        <v>125</v>
      </c>
      <c r="N15074" s="0" t="s">
        <v>74</v>
      </c>
      <c r="O15074" s="0" t="s">
        <v>37</v>
      </c>
      <c r="P15074" s="0" t="n">
        <f aca="false">IF(AND(OR(Dashboard!$B$5="All",D15074=Dashboard!$B$5),OR(Dashboard!$D$5="All",N15074=Dashboard!$D$5),OR(AND(C15074&lt;&gt;"",C15074&gt;=Dashboard!$F$5,C15074&lt;=Dashboard!$H$5),AND(C15074="",Dashboard!$F$5&lt;=1980,Dashboard!$H$5&gt;=2016))),1,0)</f>
        <v>1</v>
      </c>
      <c r="Q15074" s="0" t="n">
        <f aca="false">J15074*P15074+ROW()*0.00000001</f>
        <v>0.02015074</v>
      </c>
    </row>
    <row r="15075" customFormat="false" ht="15" hidden="false" customHeight="false" outlineLevel="0" collapsed="false">
      <c r="A15075" s="0" t="s">
        <v>10945</v>
      </c>
      <c r="B15075" s="0" t="s">
        <v>64</v>
      </c>
      <c r="C15075" s="0" t="n">
        <v>2012</v>
      </c>
      <c r="D15075" s="0" t="s">
        <v>71</v>
      </c>
      <c r="E15075" s="0" t="s">
        <v>211</v>
      </c>
      <c r="F15075" s="0" t="n">
        <v>0.02</v>
      </c>
      <c r="G15075" s="0" t="n">
        <v>0.01</v>
      </c>
      <c r="H15075" s="0" t="n">
        <v>0</v>
      </c>
      <c r="I15075" s="0" t="n">
        <v>0</v>
      </c>
      <c r="J15075" s="0" t="n">
        <v>0.02</v>
      </c>
      <c r="K15075" s="0" t="n">
        <v>65</v>
      </c>
      <c r="L15075" s="0" t="n">
        <v>5.3</v>
      </c>
      <c r="M15075" s="0" t="s">
        <v>103</v>
      </c>
      <c r="N15075" s="0" t="s">
        <v>66</v>
      </c>
      <c r="O15075" s="0" t="s">
        <v>67</v>
      </c>
      <c r="P15075" s="0" t="n">
        <f aca="false">IF(AND(OR(Dashboard!$B$5="All",D15075=Dashboard!$B$5),OR(Dashboard!$D$5="All",N15075=Dashboard!$D$5),OR(AND(C15075&lt;&gt;"",C15075&gt;=Dashboard!$F$5,C15075&lt;=Dashboard!$H$5),AND(C15075="",Dashboard!$F$5&lt;=1980,Dashboard!$H$5&gt;=2016))),1,0)</f>
        <v>1</v>
      </c>
      <c r="Q15075" s="0" t="n">
        <f aca="false">J15075*P15075+ROW()*0.00000001</f>
        <v>0.02015075</v>
      </c>
    </row>
    <row r="15076" customFormat="false" ht="15" hidden="false" customHeight="false" outlineLevel="0" collapsed="false">
      <c r="A15076" s="0" t="s">
        <v>1932</v>
      </c>
      <c r="B15076" s="0" t="s">
        <v>85</v>
      </c>
      <c r="C15076" s="0" t="n">
        <v>2002</v>
      </c>
      <c r="D15076" s="0" t="s">
        <v>41</v>
      </c>
      <c r="E15076" s="0" t="s">
        <v>547</v>
      </c>
      <c r="F15076" s="0" t="n">
        <v>0.02</v>
      </c>
      <c r="G15076" s="0" t="n">
        <v>0.01</v>
      </c>
      <c r="H15076" s="0" t="n">
        <v>0</v>
      </c>
      <c r="I15076" s="0" t="n">
        <v>0</v>
      </c>
      <c r="J15076" s="0" t="n">
        <v>0.02</v>
      </c>
      <c r="K15076" s="0" t="n">
        <v>80</v>
      </c>
      <c r="M15076" s="0" t="s">
        <v>36</v>
      </c>
      <c r="N15076" s="0" t="s">
        <v>35</v>
      </c>
      <c r="O15076" s="0" t="s">
        <v>37</v>
      </c>
      <c r="P15076" s="0" t="n">
        <f aca="false">IF(AND(OR(Dashboard!$B$5="All",D15076=Dashboard!$B$5),OR(Dashboard!$D$5="All",N15076=Dashboard!$D$5),OR(AND(C15076&lt;&gt;"",C15076&gt;=Dashboard!$F$5,C15076&lt;=Dashboard!$H$5),AND(C15076="",Dashboard!$F$5&lt;=1980,Dashboard!$H$5&gt;=2016))),1,0)</f>
        <v>1</v>
      </c>
      <c r="Q15076" s="0" t="n">
        <f aca="false">J15076*P15076+ROW()*0.00000001</f>
        <v>0.02015076</v>
      </c>
    </row>
    <row r="15077" customFormat="false" ht="15" hidden="false" customHeight="false" outlineLevel="0" collapsed="false">
      <c r="A15077" s="0" t="s">
        <v>10946</v>
      </c>
      <c r="B15077" s="0" t="s">
        <v>1374</v>
      </c>
      <c r="C15077" s="0" t="n">
        <v>1994</v>
      </c>
      <c r="D15077" s="0" t="s">
        <v>48</v>
      </c>
      <c r="E15077" s="0" t="s">
        <v>7683</v>
      </c>
      <c r="F15077" s="0" t="n">
        <v>0</v>
      </c>
      <c r="G15077" s="0" t="n">
        <v>0</v>
      </c>
      <c r="H15077" s="0" t="n">
        <v>0.02</v>
      </c>
      <c r="I15077" s="0" t="n">
        <v>0</v>
      </c>
      <c r="J15077" s="0" t="n">
        <v>0.02</v>
      </c>
      <c r="N15077" s="0" t="s">
        <v>161</v>
      </c>
      <c r="P15077" s="0" t="n">
        <f aca="false">IF(AND(OR(Dashboard!$B$5="All",D15077=Dashboard!$B$5),OR(Dashboard!$D$5="All",N15077=Dashboard!$D$5),OR(AND(C15077&lt;&gt;"",C15077&gt;=Dashboard!$F$5,C15077&lt;=Dashboard!$H$5),AND(C15077="",Dashboard!$F$5&lt;=1980,Dashboard!$H$5&gt;=2016))),1,0)</f>
        <v>1</v>
      </c>
      <c r="Q15077" s="0" t="n">
        <f aca="false">J15077*P15077+ROW()*0.00000001</f>
        <v>0.02015077</v>
      </c>
    </row>
    <row r="15078" customFormat="false" ht="15" hidden="false" customHeight="false" outlineLevel="0" collapsed="false">
      <c r="A15078" s="0" t="s">
        <v>10947</v>
      </c>
      <c r="B15078" s="0" t="s">
        <v>117</v>
      </c>
      <c r="C15078" s="0" t="n">
        <v>1997</v>
      </c>
      <c r="D15078" s="0" t="s">
        <v>41</v>
      </c>
      <c r="E15078" s="0" t="s">
        <v>214</v>
      </c>
      <c r="F15078" s="0" t="n">
        <v>0.01</v>
      </c>
      <c r="G15078" s="0" t="n">
        <v>0.01</v>
      </c>
      <c r="H15078" s="0" t="n">
        <v>0</v>
      </c>
      <c r="I15078" s="0" t="n">
        <v>0</v>
      </c>
      <c r="J15078" s="0" t="n">
        <v>0.02</v>
      </c>
      <c r="N15078" s="0" t="s">
        <v>74</v>
      </c>
      <c r="P15078" s="0" t="n">
        <f aca="false">IF(AND(OR(Dashboard!$B$5="All",D15078=Dashboard!$B$5),OR(Dashboard!$D$5="All",N15078=Dashboard!$D$5),OR(AND(C15078&lt;&gt;"",C15078&gt;=Dashboard!$F$5,C15078&lt;=Dashboard!$H$5),AND(C15078="",Dashboard!$F$5&lt;=1980,Dashboard!$H$5&gt;=2016))),1,0)</f>
        <v>1</v>
      </c>
      <c r="Q15078" s="0" t="n">
        <f aca="false">J15078*P15078+ROW()*0.00000001</f>
        <v>0.02015078</v>
      </c>
    </row>
    <row r="15079" customFormat="false" ht="15" hidden="false" customHeight="false" outlineLevel="0" collapsed="false">
      <c r="A15079" s="0" t="s">
        <v>10948</v>
      </c>
      <c r="B15079" s="0" t="s">
        <v>152</v>
      </c>
      <c r="C15079" s="0" t="n">
        <v>2007</v>
      </c>
      <c r="D15079" s="0" t="s">
        <v>246</v>
      </c>
      <c r="E15079" s="0" t="s">
        <v>124</v>
      </c>
      <c r="F15079" s="0" t="n">
        <v>0.01</v>
      </c>
      <c r="G15079" s="0" t="n">
        <v>0.01</v>
      </c>
      <c r="H15079" s="0" t="n">
        <v>0</v>
      </c>
      <c r="I15079" s="0" t="n">
        <v>0</v>
      </c>
      <c r="J15079" s="0" t="n">
        <v>0.02</v>
      </c>
      <c r="K15079" s="0" t="n">
        <v>66</v>
      </c>
      <c r="L15079" s="0" t="n">
        <v>7.7</v>
      </c>
      <c r="M15079" s="0" t="s">
        <v>125</v>
      </c>
      <c r="N15079" s="0" t="s">
        <v>152</v>
      </c>
      <c r="O15079" s="0" t="s">
        <v>67</v>
      </c>
      <c r="P15079" s="0" t="n">
        <f aca="false">IF(AND(OR(Dashboard!$B$5="All",D15079=Dashboard!$B$5),OR(Dashboard!$D$5="All",N15079=Dashboard!$D$5),OR(AND(C15079&lt;&gt;"",C15079&gt;=Dashboard!$F$5,C15079&lt;=Dashboard!$H$5),AND(C15079="",Dashboard!$F$5&lt;=1980,Dashboard!$H$5&gt;=2016))),1,0)</f>
        <v>1</v>
      </c>
      <c r="Q15079" s="0" t="n">
        <f aca="false">J15079*P15079+ROW()*0.00000001</f>
        <v>0.02015079</v>
      </c>
    </row>
    <row r="15080" customFormat="false" ht="15" hidden="false" customHeight="false" outlineLevel="0" collapsed="false">
      <c r="A15080" s="0" t="s">
        <v>10949</v>
      </c>
      <c r="B15080" s="0" t="s">
        <v>164</v>
      </c>
      <c r="D15080" s="0" t="s">
        <v>52</v>
      </c>
      <c r="E15080" s="0" t="s">
        <v>520</v>
      </c>
      <c r="F15080" s="0" t="n">
        <v>0.02</v>
      </c>
      <c r="G15080" s="0" t="n">
        <v>0</v>
      </c>
      <c r="H15080" s="0" t="n">
        <v>0</v>
      </c>
      <c r="I15080" s="0" t="n">
        <v>0</v>
      </c>
      <c r="J15080" s="0" t="n">
        <v>0.02</v>
      </c>
      <c r="N15080" s="0" t="s">
        <v>74</v>
      </c>
      <c r="P15080" s="0" t="n">
        <f aca="false">IF(AND(OR(Dashboard!$B$5="All",D15080=Dashboard!$B$5),OR(Dashboard!$D$5="All",N15080=Dashboard!$D$5),OR(AND(C15080&lt;&gt;"",C15080&gt;=Dashboard!$F$5,C15080&lt;=Dashboard!$H$5),AND(C15080="",Dashboard!$F$5&lt;=1980,Dashboard!$H$5&gt;=2016))),1,0)</f>
        <v>1</v>
      </c>
      <c r="Q15080" s="0" t="n">
        <f aca="false">J15080*P15080+ROW()*0.00000001</f>
        <v>0.0201508</v>
      </c>
    </row>
    <row r="15081" customFormat="false" ht="15" hidden="false" customHeight="false" outlineLevel="0" collapsed="false">
      <c r="A15081" s="0" t="s">
        <v>10950</v>
      </c>
      <c r="B15081" s="0" t="s">
        <v>117</v>
      </c>
      <c r="C15081" s="0" t="n">
        <v>2000</v>
      </c>
      <c r="D15081" s="0" t="s">
        <v>246</v>
      </c>
      <c r="E15081" s="0" t="s">
        <v>1551</v>
      </c>
      <c r="F15081" s="0" t="n">
        <v>0.01</v>
      </c>
      <c r="G15081" s="0" t="n">
        <v>0.01</v>
      </c>
      <c r="H15081" s="0" t="n">
        <v>0</v>
      </c>
      <c r="I15081" s="0" t="n">
        <v>0</v>
      </c>
      <c r="J15081" s="0" t="n">
        <v>0.02</v>
      </c>
      <c r="K15081" s="0" t="n">
        <v>71</v>
      </c>
      <c r="M15081" s="0" t="s">
        <v>36</v>
      </c>
      <c r="N15081" s="0" t="s">
        <v>74</v>
      </c>
      <c r="O15081" s="0" t="s">
        <v>37</v>
      </c>
      <c r="P15081" s="0" t="n">
        <f aca="false">IF(AND(OR(Dashboard!$B$5="All",D15081=Dashboard!$B$5),OR(Dashboard!$D$5="All",N15081=Dashboard!$D$5),OR(AND(C15081&lt;&gt;"",C15081&gt;=Dashboard!$F$5,C15081&lt;=Dashboard!$H$5),AND(C15081="",Dashboard!$F$5&lt;=1980,Dashboard!$H$5&gt;=2016))),1,0)</f>
        <v>1</v>
      </c>
      <c r="Q15081" s="0" t="n">
        <f aca="false">J15081*P15081+ROW()*0.00000001</f>
        <v>0.02015081</v>
      </c>
    </row>
    <row r="15082" customFormat="false" ht="15" hidden="false" customHeight="false" outlineLevel="0" collapsed="false">
      <c r="A15082" s="0" t="s">
        <v>10951</v>
      </c>
      <c r="B15082" s="0" t="s">
        <v>33</v>
      </c>
      <c r="D15082" s="0" t="s">
        <v>56</v>
      </c>
      <c r="E15082" s="0" t="s">
        <v>35</v>
      </c>
      <c r="F15082" s="0" t="n">
        <v>0</v>
      </c>
      <c r="G15082" s="0" t="n">
        <v>0</v>
      </c>
      <c r="H15082" s="0" t="n">
        <v>0.02</v>
      </c>
      <c r="I15082" s="0" t="n">
        <v>0</v>
      </c>
      <c r="J15082" s="0" t="n">
        <v>0.02</v>
      </c>
      <c r="N15082" s="0" t="s">
        <v>35</v>
      </c>
      <c r="P15082" s="0" t="n">
        <f aca="false">IF(AND(OR(Dashboard!$B$5="All",D15082=Dashboard!$B$5),OR(Dashboard!$D$5="All",N15082=Dashboard!$D$5),OR(AND(C15082&lt;&gt;"",C15082&gt;=Dashboard!$F$5,C15082&lt;=Dashboard!$H$5),AND(C15082="",Dashboard!$F$5&lt;=1980,Dashboard!$H$5&gt;=2016))),1,0)</f>
        <v>1</v>
      </c>
      <c r="Q15082" s="0" t="n">
        <f aca="false">J15082*P15082+ROW()*0.00000001</f>
        <v>0.02015082</v>
      </c>
    </row>
    <row r="15083" customFormat="false" ht="15" hidden="false" customHeight="false" outlineLevel="0" collapsed="false">
      <c r="A15083" s="0" t="s">
        <v>10952</v>
      </c>
      <c r="B15083" s="0" t="s">
        <v>50</v>
      </c>
      <c r="C15083" s="0" t="n">
        <v>2006</v>
      </c>
      <c r="D15083" s="0" t="s">
        <v>246</v>
      </c>
      <c r="E15083" s="0" t="s">
        <v>3063</v>
      </c>
      <c r="F15083" s="0" t="n">
        <v>0.01</v>
      </c>
      <c r="G15083" s="0" t="n">
        <v>0.01</v>
      </c>
      <c r="H15083" s="0" t="n">
        <v>0</v>
      </c>
      <c r="I15083" s="0" t="n">
        <v>0</v>
      </c>
      <c r="J15083" s="0" t="n">
        <v>0.02</v>
      </c>
      <c r="K15083" s="0" t="n">
        <v>40</v>
      </c>
      <c r="L15083" s="0" t="n">
        <v>5.4</v>
      </c>
      <c r="M15083" s="0" t="s">
        <v>125</v>
      </c>
      <c r="N15083" s="0" t="s">
        <v>35</v>
      </c>
      <c r="O15083" s="0" t="s">
        <v>177</v>
      </c>
      <c r="P15083" s="0" t="n">
        <f aca="false">IF(AND(OR(Dashboard!$B$5="All",D15083=Dashboard!$B$5),OR(Dashboard!$D$5="All",N15083=Dashboard!$D$5),OR(AND(C15083&lt;&gt;"",C15083&gt;=Dashboard!$F$5,C15083&lt;=Dashboard!$H$5),AND(C15083="",Dashboard!$F$5&lt;=1980,Dashboard!$H$5&gt;=2016))),1,0)</f>
        <v>1</v>
      </c>
      <c r="Q15083" s="0" t="n">
        <f aca="false">J15083*P15083+ROW()*0.00000001</f>
        <v>0.02015083</v>
      </c>
    </row>
    <row r="15084" customFormat="false" ht="15" hidden="false" customHeight="false" outlineLevel="0" collapsed="false">
      <c r="A15084" s="0" t="s">
        <v>10953</v>
      </c>
      <c r="B15084" s="0" t="s">
        <v>164</v>
      </c>
      <c r="C15084" s="0" t="n">
        <v>2007</v>
      </c>
      <c r="D15084" s="0" t="s">
        <v>41</v>
      </c>
      <c r="E15084" s="0" t="s">
        <v>1929</v>
      </c>
      <c r="F15084" s="0" t="n">
        <v>0</v>
      </c>
      <c r="G15084" s="0" t="n">
        <v>0</v>
      </c>
      <c r="H15084" s="0" t="n">
        <v>0.02</v>
      </c>
      <c r="I15084" s="0" t="n">
        <v>0</v>
      </c>
      <c r="J15084" s="0" t="n">
        <v>0.02</v>
      </c>
      <c r="N15084" s="0" t="s">
        <v>74</v>
      </c>
      <c r="P15084" s="0" t="n">
        <f aca="false">IF(AND(OR(Dashboard!$B$5="All",D15084=Dashboard!$B$5),OR(Dashboard!$D$5="All",N15084=Dashboard!$D$5),OR(AND(C15084&lt;&gt;"",C15084&gt;=Dashboard!$F$5,C15084&lt;=Dashboard!$H$5),AND(C15084="",Dashboard!$F$5&lt;=1980,Dashboard!$H$5&gt;=2016))),1,0)</f>
        <v>1</v>
      </c>
      <c r="Q15084" s="0" t="n">
        <f aca="false">J15084*P15084+ROW()*0.00000001</f>
        <v>0.02015084</v>
      </c>
    </row>
    <row r="15085" customFormat="false" ht="15" hidden="false" customHeight="false" outlineLevel="0" collapsed="false">
      <c r="A15085" s="0" t="s">
        <v>10954</v>
      </c>
      <c r="B15085" s="0" t="s">
        <v>33</v>
      </c>
      <c r="C15085" s="0" t="n">
        <v>2008</v>
      </c>
      <c r="D15085" s="0" t="s">
        <v>52</v>
      </c>
      <c r="E15085" s="0" t="s">
        <v>124</v>
      </c>
      <c r="F15085" s="0" t="n">
        <v>0</v>
      </c>
      <c r="G15085" s="0" t="n">
        <v>0.02</v>
      </c>
      <c r="H15085" s="0" t="n">
        <v>0</v>
      </c>
      <c r="I15085" s="0" t="n">
        <v>0</v>
      </c>
      <c r="J15085" s="0" t="n">
        <v>0.02</v>
      </c>
      <c r="N15085" s="0" t="s">
        <v>35</v>
      </c>
      <c r="P15085" s="0" t="n">
        <f aca="false">IF(AND(OR(Dashboard!$B$5="All",D15085=Dashboard!$B$5),OR(Dashboard!$D$5="All",N15085=Dashboard!$D$5),OR(AND(C15085&lt;&gt;"",C15085&gt;=Dashboard!$F$5,C15085&lt;=Dashboard!$H$5),AND(C15085="",Dashboard!$F$5&lt;=1980,Dashboard!$H$5&gt;=2016))),1,0)</f>
        <v>1</v>
      </c>
      <c r="Q15085" s="0" t="n">
        <f aca="false">J15085*P15085+ROW()*0.00000001</f>
        <v>0.02015085</v>
      </c>
    </row>
    <row r="15086" customFormat="false" ht="15" hidden="false" customHeight="false" outlineLevel="0" collapsed="false">
      <c r="A15086" s="0" t="s">
        <v>10955</v>
      </c>
      <c r="B15086" s="0" t="s">
        <v>94</v>
      </c>
      <c r="C15086" s="0" t="n">
        <v>2015</v>
      </c>
      <c r="D15086" s="0" t="s">
        <v>71</v>
      </c>
      <c r="E15086" s="0" t="s">
        <v>7109</v>
      </c>
      <c r="F15086" s="0" t="n">
        <v>0</v>
      </c>
      <c r="G15086" s="0" t="n">
        <v>0.02</v>
      </c>
      <c r="H15086" s="0" t="n">
        <v>0</v>
      </c>
      <c r="I15086" s="0" t="n">
        <v>0</v>
      </c>
      <c r="J15086" s="0" t="n">
        <v>0.02</v>
      </c>
      <c r="L15086" s="0" t="n">
        <v>7.6</v>
      </c>
      <c r="M15086" s="0" t="s">
        <v>36</v>
      </c>
      <c r="N15086" s="0" t="s">
        <v>74</v>
      </c>
      <c r="P15086" s="0" t="n">
        <f aca="false">IF(AND(OR(Dashboard!$B$5="All",D15086=Dashboard!$B$5),OR(Dashboard!$D$5="All",N15086=Dashboard!$D$5),OR(AND(C15086&lt;&gt;"",C15086&gt;=Dashboard!$F$5,C15086&lt;=Dashboard!$H$5),AND(C15086="",Dashboard!$F$5&lt;=1980,Dashboard!$H$5&gt;=2016))),1,0)</f>
        <v>1</v>
      </c>
      <c r="Q15086" s="0" t="n">
        <f aca="false">J15086*P15086+ROW()*0.00000001</f>
        <v>0.02015086</v>
      </c>
    </row>
    <row r="15087" customFormat="false" ht="15" hidden="false" customHeight="false" outlineLevel="0" collapsed="false">
      <c r="A15087" s="0" t="s">
        <v>10956</v>
      </c>
      <c r="B15087" s="0" t="s">
        <v>851</v>
      </c>
      <c r="C15087" s="0" t="n">
        <v>2015</v>
      </c>
      <c r="D15087" s="0" t="s">
        <v>71</v>
      </c>
      <c r="E15087" s="0" t="s">
        <v>328</v>
      </c>
      <c r="F15087" s="0" t="n">
        <v>0</v>
      </c>
      <c r="G15087" s="0" t="n">
        <v>0</v>
      </c>
      <c r="H15087" s="0" t="n">
        <v>0.02</v>
      </c>
      <c r="I15087" s="0" t="n">
        <v>0</v>
      </c>
      <c r="J15087" s="0" t="n">
        <v>0.02</v>
      </c>
      <c r="N15087" s="0" t="s">
        <v>74</v>
      </c>
      <c r="P15087" s="0" t="n">
        <f aca="false">IF(AND(OR(Dashboard!$B$5="All",D15087=Dashboard!$B$5),OR(Dashboard!$D$5="All",N15087=Dashboard!$D$5),OR(AND(C15087&lt;&gt;"",C15087&gt;=Dashboard!$F$5,C15087&lt;=Dashboard!$H$5),AND(C15087="",Dashboard!$F$5&lt;=1980,Dashboard!$H$5&gt;=2016))),1,0)</f>
        <v>1</v>
      </c>
      <c r="Q15087" s="0" t="n">
        <f aca="false">J15087*P15087+ROW()*0.00000001</f>
        <v>0.02015087</v>
      </c>
    </row>
    <row r="15088" customFormat="false" ht="15" hidden="false" customHeight="false" outlineLevel="0" collapsed="false">
      <c r="A15088" s="0" t="s">
        <v>10957</v>
      </c>
      <c r="B15088" s="0" t="s">
        <v>152</v>
      </c>
      <c r="C15088" s="0" t="n">
        <v>2009</v>
      </c>
      <c r="D15088" s="0" t="s">
        <v>246</v>
      </c>
      <c r="E15088" s="0" t="s">
        <v>4034</v>
      </c>
      <c r="F15088" s="0" t="n">
        <v>0</v>
      </c>
      <c r="G15088" s="0" t="n">
        <v>0.02</v>
      </c>
      <c r="H15088" s="0" t="n">
        <v>0</v>
      </c>
      <c r="I15088" s="0" t="n">
        <v>0</v>
      </c>
      <c r="J15088" s="0" t="n">
        <v>0.02</v>
      </c>
      <c r="M15088" s="0" t="s">
        <v>103</v>
      </c>
      <c r="N15088" s="0" t="s">
        <v>152</v>
      </c>
      <c r="P15088" s="0" t="n">
        <f aca="false">IF(AND(OR(Dashboard!$B$5="All",D15088=Dashboard!$B$5),OR(Dashboard!$D$5="All",N15088=Dashboard!$D$5),OR(AND(C15088&lt;&gt;"",C15088&gt;=Dashboard!$F$5,C15088&lt;=Dashboard!$H$5),AND(C15088="",Dashboard!$F$5&lt;=1980,Dashboard!$H$5&gt;=2016))),1,0)</f>
        <v>1</v>
      </c>
      <c r="Q15088" s="0" t="n">
        <f aca="false">J15088*P15088+ROW()*0.00000001</f>
        <v>0.02015088</v>
      </c>
    </row>
    <row r="15089" customFormat="false" ht="15" hidden="false" customHeight="false" outlineLevel="0" collapsed="false">
      <c r="A15089" s="0" t="s">
        <v>10958</v>
      </c>
      <c r="B15089" s="0" t="s">
        <v>76</v>
      </c>
      <c r="C15089" s="0" t="n">
        <v>2006</v>
      </c>
      <c r="D15089" s="0" t="s">
        <v>114</v>
      </c>
      <c r="E15089" s="0" t="s">
        <v>2867</v>
      </c>
      <c r="F15089" s="0" t="n">
        <v>0</v>
      </c>
      <c r="G15089" s="0" t="n">
        <v>0</v>
      </c>
      <c r="H15089" s="0" t="n">
        <v>0.02</v>
      </c>
      <c r="I15089" s="0" t="n">
        <v>0</v>
      </c>
      <c r="J15089" s="0" t="n">
        <v>0.02</v>
      </c>
      <c r="N15089" s="0" t="s">
        <v>74</v>
      </c>
      <c r="P15089" s="0" t="n">
        <f aca="false">IF(AND(OR(Dashboard!$B$5="All",D15089=Dashboard!$B$5),OR(Dashboard!$D$5="All",N15089=Dashboard!$D$5),OR(AND(C15089&lt;&gt;"",C15089&gt;=Dashboard!$F$5,C15089&lt;=Dashboard!$H$5),AND(C15089="",Dashboard!$F$5&lt;=1980,Dashboard!$H$5&gt;=2016))),1,0)</f>
        <v>1</v>
      </c>
      <c r="Q15089" s="0" t="n">
        <f aca="false">J15089*P15089+ROW()*0.00000001</f>
        <v>0.02015089</v>
      </c>
    </row>
    <row r="15090" customFormat="false" ht="15" hidden="false" customHeight="false" outlineLevel="0" collapsed="false">
      <c r="A15090" s="0" t="s">
        <v>10959</v>
      </c>
      <c r="B15090" s="0" t="s">
        <v>50</v>
      </c>
      <c r="C15090" s="0" t="n">
        <v>2008</v>
      </c>
      <c r="D15090" s="0" t="s">
        <v>58</v>
      </c>
      <c r="E15090" s="0" t="s">
        <v>1754</v>
      </c>
      <c r="F15090" s="0" t="n">
        <v>0.02</v>
      </c>
      <c r="G15090" s="0" t="n">
        <v>0</v>
      </c>
      <c r="H15090" s="0" t="n">
        <v>0</v>
      </c>
      <c r="I15090" s="0" t="n">
        <v>0</v>
      </c>
      <c r="J15090" s="0" t="n">
        <v>0.02</v>
      </c>
      <c r="M15090" s="0" t="s">
        <v>36</v>
      </c>
      <c r="N15090" s="0" t="s">
        <v>35</v>
      </c>
      <c r="P15090" s="0" t="n">
        <f aca="false">IF(AND(OR(Dashboard!$B$5="All",D15090=Dashboard!$B$5),OR(Dashboard!$D$5="All",N15090=Dashboard!$D$5),OR(AND(C15090&lt;&gt;"",C15090&gt;=Dashboard!$F$5,C15090&lt;=Dashboard!$H$5),AND(C15090="",Dashboard!$F$5&lt;=1980,Dashboard!$H$5&gt;=2016))),1,0)</f>
        <v>1</v>
      </c>
      <c r="Q15090" s="0" t="n">
        <f aca="false">J15090*P15090+ROW()*0.00000001</f>
        <v>0.0201509</v>
      </c>
    </row>
    <row r="15091" customFormat="false" ht="15" hidden="false" customHeight="false" outlineLevel="0" collapsed="false">
      <c r="A15091" s="0" t="s">
        <v>10960</v>
      </c>
      <c r="B15091" s="0" t="s">
        <v>76</v>
      </c>
      <c r="C15091" s="0" t="n">
        <v>2006</v>
      </c>
      <c r="D15091" s="0" t="s">
        <v>114</v>
      </c>
      <c r="E15091" s="0" t="s">
        <v>10481</v>
      </c>
      <c r="F15091" s="0" t="n">
        <v>0</v>
      </c>
      <c r="G15091" s="0" t="n">
        <v>0</v>
      </c>
      <c r="H15091" s="0" t="n">
        <v>0.02</v>
      </c>
      <c r="I15091" s="0" t="n">
        <v>0</v>
      </c>
      <c r="J15091" s="0" t="n">
        <v>0.02</v>
      </c>
      <c r="N15091" s="0" t="s">
        <v>74</v>
      </c>
      <c r="P15091" s="0" t="n">
        <f aca="false">IF(AND(OR(Dashboard!$B$5="All",D15091=Dashboard!$B$5),OR(Dashboard!$D$5="All",N15091=Dashboard!$D$5),OR(AND(C15091&lt;&gt;"",C15091&gt;=Dashboard!$F$5,C15091&lt;=Dashboard!$H$5),AND(C15091="",Dashboard!$F$5&lt;=1980,Dashboard!$H$5&gt;=2016))),1,0)</f>
        <v>1</v>
      </c>
      <c r="Q15091" s="0" t="n">
        <f aca="false">J15091*P15091+ROW()*0.00000001</f>
        <v>0.02015091</v>
      </c>
    </row>
    <row r="15092" customFormat="false" ht="15" hidden="false" customHeight="false" outlineLevel="0" collapsed="false">
      <c r="A15092" s="0" t="s">
        <v>10961</v>
      </c>
      <c r="B15092" s="0" t="s">
        <v>64</v>
      </c>
      <c r="C15092" s="0" t="n">
        <v>2009</v>
      </c>
      <c r="D15092" s="0" t="s">
        <v>114</v>
      </c>
      <c r="E15092" s="0" t="s">
        <v>7521</v>
      </c>
      <c r="F15092" s="0" t="n">
        <v>0</v>
      </c>
      <c r="G15092" s="0" t="n">
        <v>0</v>
      </c>
      <c r="H15092" s="0" t="n">
        <v>0.02</v>
      </c>
      <c r="I15092" s="0" t="n">
        <v>0</v>
      </c>
      <c r="J15092" s="0" t="n">
        <v>0.02</v>
      </c>
      <c r="N15092" s="0" t="s">
        <v>66</v>
      </c>
      <c r="P15092" s="0" t="n">
        <f aca="false">IF(AND(OR(Dashboard!$B$5="All",D15092=Dashboard!$B$5),OR(Dashboard!$D$5="All",N15092=Dashboard!$D$5),OR(AND(C15092&lt;&gt;"",C15092&gt;=Dashboard!$F$5,C15092&lt;=Dashboard!$H$5),AND(C15092="",Dashboard!$F$5&lt;=1980,Dashboard!$H$5&gt;=2016))),1,0)</f>
        <v>1</v>
      </c>
      <c r="Q15092" s="0" t="n">
        <f aca="false">J15092*P15092+ROW()*0.00000001</f>
        <v>0.02015092</v>
      </c>
    </row>
    <row r="15093" customFormat="false" ht="15" hidden="false" customHeight="false" outlineLevel="0" collapsed="false">
      <c r="A15093" s="0" t="s">
        <v>10962</v>
      </c>
      <c r="B15093" s="0" t="s">
        <v>152</v>
      </c>
      <c r="C15093" s="0" t="n">
        <v>2006</v>
      </c>
      <c r="D15093" s="0" t="s">
        <v>246</v>
      </c>
      <c r="E15093" s="0" t="s">
        <v>689</v>
      </c>
      <c r="F15093" s="0" t="n">
        <v>0</v>
      </c>
      <c r="G15093" s="0" t="n">
        <v>0.02</v>
      </c>
      <c r="H15093" s="0" t="n">
        <v>0</v>
      </c>
      <c r="I15093" s="0" t="n">
        <v>0</v>
      </c>
      <c r="J15093" s="0" t="n">
        <v>0.02</v>
      </c>
      <c r="K15093" s="0" t="n">
        <v>71</v>
      </c>
      <c r="L15093" s="0" t="n">
        <v>8.3</v>
      </c>
      <c r="M15093" s="0" t="s">
        <v>103</v>
      </c>
      <c r="N15093" s="0" t="s">
        <v>152</v>
      </c>
      <c r="O15093" s="0" t="s">
        <v>37</v>
      </c>
      <c r="P15093" s="0" t="n">
        <f aca="false">IF(AND(OR(Dashboard!$B$5="All",D15093=Dashboard!$B$5),OR(Dashboard!$D$5="All",N15093=Dashboard!$D$5),OR(AND(C15093&lt;&gt;"",C15093&gt;=Dashboard!$F$5,C15093&lt;=Dashboard!$H$5),AND(C15093="",Dashboard!$F$5&lt;=1980,Dashboard!$H$5&gt;=2016))),1,0)</f>
        <v>1</v>
      </c>
      <c r="Q15093" s="0" t="n">
        <f aca="false">J15093*P15093+ROW()*0.00000001</f>
        <v>0.02015093</v>
      </c>
    </row>
    <row r="15094" customFormat="false" ht="15" hidden="false" customHeight="false" outlineLevel="0" collapsed="false">
      <c r="A15094" s="0" t="s">
        <v>10963</v>
      </c>
      <c r="B15094" s="0" t="s">
        <v>33</v>
      </c>
      <c r="C15094" s="0" t="n">
        <v>2011</v>
      </c>
      <c r="D15094" s="0" t="s">
        <v>34</v>
      </c>
      <c r="E15094" s="0" t="s">
        <v>5994</v>
      </c>
      <c r="F15094" s="0" t="n">
        <v>0.02</v>
      </c>
      <c r="G15094" s="0" t="n">
        <v>0</v>
      </c>
      <c r="H15094" s="0" t="n">
        <v>0</v>
      </c>
      <c r="I15094" s="0" t="n">
        <v>0</v>
      </c>
      <c r="J15094" s="0" t="n">
        <v>0.02</v>
      </c>
      <c r="M15094" s="0" t="s">
        <v>36</v>
      </c>
      <c r="N15094" s="0" t="s">
        <v>35</v>
      </c>
      <c r="P15094" s="0" t="n">
        <f aca="false">IF(AND(OR(Dashboard!$B$5="All",D15094=Dashboard!$B$5),OR(Dashboard!$D$5="All",N15094=Dashboard!$D$5),OR(AND(C15094&lt;&gt;"",C15094&gt;=Dashboard!$F$5,C15094&lt;=Dashboard!$H$5),AND(C15094="",Dashboard!$F$5&lt;=1980,Dashboard!$H$5&gt;=2016))),1,0)</f>
        <v>1</v>
      </c>
      <c r="Q15094" s="0" t="n">
        <f aca="false">J15094*P15094+ROW()*0.00000001</f>
        <v>0.02015094</v>
      </c>
    </row>
    <row r="15095" customFormat="false" ht="15" hidden="false" customHeight="false" outlineLevel="0" collapsed="false">
      <c r="A15095" s="0" t="s">
        <v>10964</v>
      </c>
      <c r="B15095" s="0" t="s">
        <v>152</v>
      </c>
      <c r="C15095" s="0" t="n">
        <v>2011</v>
      </c>
      <c r="D15095" s="0" t="s">
        <v>48</v>
      </c>
      <c r="E15095" s="0" t="s">
        <v>1488</v>
      </c>
      <c r="F15095" s="0" t="n">
        <v>0</v>
      </c>
      <c r="G15095" s="0" t="n">
        <v>0.02</v>
      </c>
      <c r="H15095" s="0" t="n">
        <v>0</v>
      </c>
      <c r="I15095" s="0" t="n">
        <v>0</v>
      </c>
      <c r="J15095" s="0" t="n">
        <v>0.02</v>
      </c>
      <c r="N15095" s="0" t="s">
        <v>152</v>
      </c>
      <c r="P15095" s="0" t="n">
        <f aca="false">IF(AND(OR(Dashboard!$B$5="All",D15095=Dashboard!$B$5),OR(Dashboard!$D$5="All",N15095=Dashboard!$D$5),OR(AND(C15095&lt;&gt;"",C15095&gt;=Dashboard!$F$5,C15095&lt;=Dashboard!$H$5),AND(C15095="",Dashboard!$F$5&lt;=1980,Dashboard!$H$5&gt;=2016))),1,0)</f>
        <v>1</v>
      </c>
      <c r="Q15095" s="0" t="n">
        <f aca="false">J15095*P15095+ROW()*0.00000001</f>
        <v>0.02015095</v>
      </c>
    </row>
    <row r="15096" customFormat="false" ht="15" hidden="false" customHeight="false" outlineLevel="0" collapsed="false">
      <c r="A15096" s="0" t="s">
        <v>10965</v>
      </c>
      <c r="B15096" s="0" t="s">
        <v>152</v>
      </c>
      <c r="C15096" s="0" t="n">
        <v>2005</v>
      </c>
      <c r="D15096" s="0" t="s">
        <v>246</v>
      </c>
      <c r="E15096" s="0" t="s">
        <v>72</v>
      </c>
      <c r="F15096" s="0" t="n">
        <v>0</v>
      </c>
      <c r="G15096" s="0" t="n">
        <v>0.02</v>
      </c>
      <c r="H15096" s="0" t="n">
        <v>0</v>
      </c>
      <c r="I15096" s="0" t="n">
        <v>0</v>
      </c>
      <c r="J15096" s="0" t="n">
        <v>0.02</v>
      </c>
      <c r="N15096" s="0" t="s">
        <v>152</v>
      </c>
      <c r="P15096" s="0" t="n">
        <f aca="false">IF(AND(OR(Dashboard!$B$5="All",D15096=Dashboard!$B$5),OR(Dashboard!$D$5="All",N15096=Dashboard!$D$5),OR(AND(C15096&lt;&gt;"",C15096&gt;=Dashboard!$F$5,C15096&lt;=Dashboard!$H$5),AND(C15096="",Dashboard!$F$5&lt;=1980,Dashboard!$H$5&gt;=2016))),1,0)</f>
        <v>1</v>
      </c>
      <c r="Q15096" s="0" t="n">
        <f aca="false">J15096*P15096+ROW()*0.00000001</f>
        <v>0.02015096</v>
      </c>
    </row>
    <row r="15097" customFormat="false" ht="15" hidden="false" customHeight="false" outlineLevel="0" collapsed="false">
      <c r="A15097" s="0" t="s">
        <v>5923</v>
      </c>
      <c r="B15097" s="0" t="s">
        <v>85</v>
      </c>
      <c r="C15097" s="0" t="n">
        <v>2002</v>
      </c>
      <c r="D15097" s="0" t="s">
        <v>56</v>
      </c>
      <c r="E15097" s="0" t="s">
        <v>220</v>
      </c>
      <c r="F15097" s="0" t="n">
        <v>0.02</v>
      </c>
      <c r="G15097" s="0" t="n">
        <v>0.01</v>
      </c>
      <c r="H15097" s="0" t="n">
        <v>0</v>
      </c>
      <c r="I15097" s="0" t="n">
        <v>0</v>
      </c>
      <c r="J15097" s="0" t="n">
        <v>0.02</v>
      </c>
      <c r="K15097" s="0" t="n">
        <v>71</v>
      </c>
      <c r="M15097" s="0" t="s">
        <v>36</v>
      </c>
      <c r="N15097" s="0" t="s">
        <v>35</v>
      </c>
      <c r="O15097" s="0" t="s">
        <v>37</v>
      </c>
      <c r="P15097" s="0" t="n">
        <f aca="false">IF(AND(OR(Dashboard!$B$5="All",D15097=Dashboard!$B$5),OR(Dashboard!$D$5="All",N15097=Dashboard!$D$5),OR(AND(C15097&lt;&gt;"",C15097&gt;=Dashboard!$F$5,C15097&lt;=Dashboard!$H$5),AND(C15097="",Dashboard!$F$5&lt;=1980,Dashboard!$H$5&gt;=2016))),1,0)</f>
        <v>1</v>
      </c>
      <c r="Q15097" s="0" t="n">
        <f aca="false">J15097*P15097+ROW()*0.00000001</f>
        <v>0.02015097</v>
      </c>
    </row>
    <row r="15098" customFormat="false" ht="15" hidden="false" customHeight="false" outlineLevel="0" collapsed="false">
      <c r="A15098" s="0" t="s">
        <v>10966</v>
      </c>
      <c r="B15098" s="0" t="s">
        <v>851</v>
      </c>
      <c r="C15098" s="0" t="n">
        <v>2015</v>
      </c>
      <c r="D15098" s="0" t="s">
        <v>71</v>
      </c>
      <c r="E15098" s="0" t="s">
        <v>782</v>
      </c>
      <c r="F15098" s="0" t="n">
        <v>0</v>
      </c>
      <c r="G15098" s="0" t="n">
        <v>0</v>
      </c>
      <c r="H15098" s="0" t="n">
        <v>0.02</v>
      </c>
      <c r="I15098" s="0" t="n">
        <v>0</v>
      </c>
      <c r="J15098" s="0" t="n">
        <v>0.02</v>
      </c>
      <c r="N15098" s="0" t="s">
        <v>74</v>
      </c>
      <c r="P15098" s="0" t="n">
        <f aca="false">IF(AND(OR(Dashboard!$B$5="All",D15098=Dashboard!$B$5),OR(Dashboard!$D$5="All",N15098=Dashboard!$D$5),OR(AND(C15098&lt;&gt;"",C15098&gt;=Dashboard!$F$5,C15098&lt;=Dashboard!$H$5),AND(C15098="",Dashboard!$F$5&lt;=1980,Dashboard!$H$5&gt;=2016))),1,0)</f>
        <v>1</v>
      </c>
      <c r="Q15098" s="0" t="n">
        <f aca="false">J15098*P15098+ROW()*0.00000001</f>
        <v>0.02015098</v>
      </c>
    </row>
    <row r="15099" customFormat="false" ht="15" hidden="false" customHeight="false" outlineLevel="0" collapsed="false">
      <c r="A15099" s="0" t="s">
        <v>10967</v>
      </c>
      <c r="B15099" s="0" t="s">
        <v>117</v>
      </c>
      <c r="C15099" s="0" t="n">
        <v>2002</v>
      </c>
      <c r="D15099" s="0" t="s">
        <v>16</v>
      </c>
      <c r="E15099" s="0" t="s">
        <v>89</v>
      </c>
      <c r="F15099" s="0" t="n">
        <v>0.01</v>
      </c>
      <c r="G15099" s="0" t="n">
        <v>0.01</v>
      </c>
      <c r="H15099" s="0" t="n">
        <v>0</v>
      </c>
      <c r="I15099" s="0" t="n">
        <v>0</v>
      </c>
      <c r="J15099" s="0" t="n">
        <v>0.02</v>
      </c>
      <c r="N15099" s="0" t="s">
        <v>74</v>
      </c>
      <c r="P15099" s="0" t="n">
        <f aca="false">IF(AND(OR(Dashboard!$B$5="All",D15099=Dashboard!$B$5),OR(Dashboard!$D$5="All",N15099=Dashboard!$D$5),OR(AND(C15099&lt;&gt;"",C15099&gt;=Dashboard!$F$5,C15099&lt;=Dashboard!$H$5),AND(C15099="",Dashboard!$F$5&lt;=1980,Dashboard!$H$5&gt;=2016))),1,0)</f>
        <v>1</v>
      </c>
      <c r="Q15099" s="0" t="n">
        <f aca="false">J15099*P15099+ROW()*0.00000001</f>
        <v>0.02015099</v>
      </c>
    </row>
    <row r="15100" customFormat="false" ht="15" hidden="false" customHeight="false" outlineLevel="0" collapsed="false">
      <c r="A15100" s="0" t="s">
        <v>10968</v>
      </c>
      <c r="B15100" s="0" t="s">
        <v>50</v>
      </c>
      <c r="C15100" s="0" t="n">
        <v>2006</v>
      </c>
      <c r="D15100" s="0" t="s">
        <v>46</v>
      </c>
      <c r="E15100" s="0" t="s">
        <v>328</v>
      </c>
      <c r="F15100" s="0" t="n">
        <v>0</v>
      </c>
      <c r="G15100" s="0" t="n">
        <v>0</v>
      </c>
      <c r="H15100" s="0" t="n">
        <v>0.02</v>
      </c>
      <c r="I15100" s="0" t="n">
        <v>0</v>
      </c>
      <c r="J15100" s="0" t="n">
        <v>0.02</v>
      </c>
      <c r="N15100" s="0" t="s">
        <v>35</v>
      </c>
      <c r="P15100" s="0" t="n">
        <f aca="false">IF(AND(OR(Dashboard!$B$5="All",D15100=Dashboard!$B$5),OR(Dashboard!$D$5="All",N15100=Dashboard!$D$5),OR(AND(C15100&lt;&gt;"",C15100&gt;=Dashboard!$F$5,C15100&lt;=Dashboard!$H$5),AND(C15100="",Dashboard!$F$5&lt;=1980,Dashboard!$H$5&gt;=2016))),1,0)</f>
        <v>1</v>
      </c>
      <c r="Q15100" s="0" t="n">
        <f aca="false">J15100*P15100+ROW()*0.00000001</f>
        <v>0.020151</v>
      </c>
    </row>
    <row r="15101" customFormat="false" ht="15" hidden="false" customHeight="false" outlineLevel="0" collapsed="false">
      <c r="A15101" s="0" t="s">
        <v>10969</v>
      </c>
      <c r="B15101" s="0" t="s">
        <v>33</v>
      </c>
      <c r="C15101" s="0" t="n">
        <v>2008</v>
      </c>
      <c r="D15101" s="0" t="s">
        <v>34</v>
      </c>
      <c r="E15101" s="0" t="s">
        <v>1173</v>
      </c>
      <c r="F15101" s="0" t="n">
        <v>0</v>
      </c>
      <c r="G15101" s="0" t="n">
        <v>0</v>
      </c>
      <c r="H15101" s="0" t="n">
        <v>0.02</v>
      </c>
      <c r="I15101" s="0" t="n">
        <v>0</v>
      </c>
      <c r="J15101" s="0" t="n">
        <v>0.02</v>
      </c>
      <c r="N15101" s="0" t="s">
        <v>35</v>
      </c>
      <c r="P15101" s="0" t="n">
        <f aca="false">IF(AND(OR(Dashboard!$B$5="All",D15101=Dashboard!$B$5),OR(Dashboard!$D$5="All",N15101=Dashboard!$D$5),OR(AND(C15101&lt;&gt;"",C15101&gt;=Dashboard!$F$5,C15101&lt;=Dashboard!$H$5),AND(C15101="",Dashboard!$F$5&lt;=1980,Dashboard!$H$5&gt;=2016))),1,0)</f>
        <v>1</v>
      </c>
      <c r="Q15101" s="0" t="n">
        <f aca="false">J15101*P15101+ROW()*0.00000001</f>
        <v>0.02015101</v>
      </c>
    </row>
    <row r="15102" customFormat="false" ht="15" hidden="false" customHeight="false" outlineLevel="0" collapsed="false">
      <c r="A15102" s="0" t="s">
        <v>10970</v>
      </c>
      <c r="B15102" s="0" t="s">
        <v>851</v>
      </c>
      <c r="C15102" s="0" t="n">
        <v>2016</v>
      </c>
      <c r="D15102" s="0" t="s">
        <v>71</v>
      </c>
      <c r="E15102" s="0" t="s">
        <v>782</v>
      </c>
      <c r="F15102" s="0" t="n">
        <v>0</v>
      </c>
      <c r="G15102" s="0" t="n">
        <v>0</v>
      </c>
      <c r="H15102" s="0" t="n">
        <v>0.02</v>
      </c>
      <c r="I15102" s="0" t="n">
        <v>0</v>
      </c>
      <c r="J15102" s="0" t="n">
        <v>0.02</v>
      </c>
      <c r="N15102" s="0" t="s">
        <v>74</v>
      </c>
      <c r="P15102" s="0" t="n">
        <f aca="false">IF(AND(OR(Dashboard!$B$5="All",D15102=Dashboard!$B$5),OR(Dashboard!$D$5="All",N15102=Dashboard!$D$5),OR(AND(C15102&lt;&gt;"",C15102&gt;=Dashboard!$F$5,C15102&lt;=Dashboard!$H$5),AND(C15102="",Dashboard!$F$5&lt;=1980,Dashboard!$H$5&gt;=2016))),1,0)</f>
        <v>1</v>
      </c>
      <c r="Q15102" s="0" t="n">
        <f aca="false">J15102*P15102+ROW()*0.00000001</f>
        <v>0.02015102</v>
      </c>
    </row>
    <row r="15103" customFormat="false" ht="15" hidden="false" customHeight="false" outlineLevel="0" collapsed="false">
      <c r="A15103" s="0" t="s">
        <v>10971</v>
      </c>
      <c r="B15103" s="0" t="s">
        <v>76</v>
      </c>
      <c r="C15103" s="0" t="n">
        <v>2004</v>
      </c>
      <c r="D15103" s="0" t="s">
        <v>58</v>
      </c>
      <c r="E15103" s="0" t="s">
        <v>2867</v>
      </c>
      <c r="F15103" s="0" t="n">
        <v>0</v>
      </c>
      <c r="G15103" s="0" t="n">
        <v>0</v>
      </c>
      <c r="H15103" s="0" t="n">
        <v>0.02</v>
      </c>
      <c r="I15103" s="0" t="n">
        <v>0</v>
      </c>
      <c r="J15103" s="0" t="n">
        <v>0.02</v>
      </c>
      <c r="N15103" s="0" t="s">
        <v>74</v>
      </c>
      <c r="P15103" s="0" t="n">
        <f aca="false">IF(AND(OR(Dashboard!$B$5="All",D15103=Dashboard!$B$5),OR(Dashboard!$D$5="All",N15103=Dashboard!$D$5),OR(AND(C15103&lt;&gt;"",C15103&gt;=Dashboard!$F$5,C15103&lt;=Dashboard!$H$5),AND(C15103="",Dashboard!$F$5&lt;=1980,Dashboard!$H$5&gt;=2016))),1,0)</f>
        <v>1</v>
      </c>
      <c r="Q15103" s="0" t="n">
        <f aca="false">J15103*P15103+ROW()*0.00000001</f>
        <v>0.02015103</v>
      </c>
    </row>
    <row r="15104" customFormat="false" ht="15" hidden="false" customHeight="false" outlineLevel="0" collapsed="false">
      <c r="A15104" s="0" t="s">
        <v>10972</v>
      </c>
      <c r="B15104" s="0" t="s">
        <v>64</v>
      </c>
      <c r="C15104" s="0" t="n">
        <v>2011</v>
      </c>
      <c r="D15104" s="0" t="s">
        <v>114</v>
      </c>
      <c r="E15104" s="0" t="s">
        <v>9900</v>
      </c>
      <c r="F15104" s="0" t="n">
        <v>0</v>
      </c>
      <c r="G15104" s="0" t="n">
        <v>0</v>
      </c>
      <c r="H15104" s="0" t="n">
        <v>0.02</v>
      </c>
      <c r="I15104" s="0" t="n">
        <v>0</v>
      </c>
      <c r="J15104" s="0" t="n">
        <v>0.02</v>
      </c>
      <c r="N15104" s="0" t="s">
        <v>66</v>
      </c>
      <c r="P15104" s="0" t="n">
        <f aca="false">IF(AND(OR(Dashboard!$B$5="All",D15104=Dashboard!$B$5),OR(Dashboard!$D$5="All",N15104=Dashboard!$D$5),OR(AND(C15104&lt;&gt;"",C15104&gt;=Dashboard!$F$5,C15104&lt;=Dashboard!$H$5),AND(C15104="",Dashboard!$F$5&lt;=1980,Dashboard!$H$5&gt;=2016))),1,0)</f>
        <v>1</v>
      </c>
      <c r="Q15104" s="0" t="n">
        <f aca="false">J15104*P15104+ROW()*0.00000001</f>
        <v>0.02015104</v>
      </c>
    </row>
    <row r="15105" customFormat="false" ht="15" hidden="false" customHeight="false" outlineLevel="0" collapsed="false">
      <c r="A15105" s="0" t="s">
        <v>10973</v>
      </c>
      <c r="B15105" s="0" t="s">
        <v>152</v>
      </c>
      <c r="C15105" s="0" t="n">
        <v>2009</v>
      </c>
      <c r="D15105" s="0" t="s">
        <v>114</v>
      </c>
      <c r="E15105" s="0" t="s">
        <v>4798</v>
      </c>
      <c r="F15105" s="0" t="n">
        <v>0</v>
      </c>
      <c r="G15105" s="0" t="n">
        <v>0.02</v>
      </c>
      <c r="H15105" s="0" t="n">
        <v>0</v>
      </c>
      <c r="I15105" s="0" t="n">
        <v>0</v>
      </c>
      <c r="J15105" s="0" t="n">
        <v>0.02</v>
      </c>
      <c r="K15105" s="0" t="n">
        <v>66</v>
      </c>
      <c r="M15105" s="0" t="s">
        <v>103</v>
      </c>
      <c r="N15105" s="0" t="s">
        <v>152</v>
      </c>
      <c r="O15105" s="0" t="s">
        <v>67</v>
      </c>
      <c r="P15105" s="0" t="n">
        <f aca="false">IF(AND(OR(Dashboard!$B$5="All",D15105=Dashboard!$B$5),OR(Dashboard!$D$5="All",N15105=Dashboard!$D$5),OR(AND(C15105&lt;&gt;"",C15105&gt;=Dashboard!$F$5,C15105&lt;=Dashboard!$H$5),AND(C15105="",Dashboard!$F$5&lt;=1980,Dashboard!$H$5&gt;=2016))),1,0)</f>
        <v>1</v>
      </c>
      <c r="Q15105" s="0" t="n">
        <f aca="false">J15105*P15105+ROW()*0.00000001</f>
        <v>0.02015105</v>
      </c>
    </row>
    <row r="15106" customFormat="false" ht="15" hidden="false" customHeight="false" outlineLevel="0" collapsed="false">
      <c r="A15106" s="0" t="s">
        <v>10974</v>
      </c>
      <c r="B15106" s="0" t="s">
        <v>164</v>
      </c>
      <c r="C15106" s="0" t="n">
        <v>2010</v>
      </c>
      <c r="D15106" s="0" t="s">
        <v>114</v>
      </c>
      <c r="E15106" s="0" t="s">
        <v>9433</v>
      </c>
      <c r="F15106" s="0" t="n">
        <v>0</v>
      </c>
      <c r="G15106" s="0" t="n">
        <v>0</v>
      </c>
      <c r="H15106" s="0" t="n">
        <v>0.02</v>
      </c>
      <c r="I15106" s="0" t="n">
        <v>0</v>
      </c>
      <c r="J15106" s="0" t="n">
        <v>0.02</v>
      </c>
      <c r="N15106" s="0" t="s">
        <v>74</v>
      </c>
      <c r="P15106" s="0" t="n">
        <f aca="false">IF(AND(OR(Dashboard!$B$5="All",D15106=Dashboard!$B$5),OR(Dashboard!$D$5="All",N15106=Dashboard!$D$5),OR(AND(C15106&lt;&gt;"",C15106&gt;=Dashboard!$F$5,C15106&lt;=Dashboard!$H$5),AND(C15106="",Dashboard!$F$5&lt;=1980,Dashboard!$H$5&gt;=2016))),1,0)</f>
        <v>1</v>
      </c>
      <c r="Q15106" s="0" t="n">
        <f aca="false">J15106*P15106+ROW()*0.00000001</f>
        <v>0.02015106</v>
      </c>
    </row>
    <row r="15107" customFormat="false" ht="15" hidden="false" customHeight="false" outlineLevel="0" collapsed="false">
      <c r="A15107" s="0" t="s">
        <v>8782</v>
      </c>
      <c r="B15107" s="0" t="s">
        <v>186</v>
      </c>
      <c r="C15107" s="0" t="n">
        <v>2004</v>
      </c>
      <c r="D15107" s="0" t="s">
        <v>246</v>
      </c>
      <c r="E15107" s="0" t="s">
        <v>5707</v>
      </c>
      <c r="F15107" s="0" t="n">
        <v>0.02</v>
      </c>
      <c r="G15107" s="0" t="n">
        <v>0</v>
      </c>
      <c r="H15107" s="0" t="n">
        <v>0</v>
      </c>
      <c r="I15107" s="0" t="n">
        <v>0</v>
      </c>
      <c r="J15107" s="0" t="n">
        <v>0.02</v>
      </c>
      <c r="K15107" s="0" t="n">
        <v>63</v>
      </c>
      <c r="M15107" s="0" t="s">
        <v>103</v>
      </c>
      <c r="N15107" s="0" t="s">
        <v>35</v>
      </c>
      <c r="O15107" s="0" t="s">
        <v>67</v>
      </c>
      <c r="P15107" s="0" t="n">
        <f aca="false">IF(AND(OR(Dashboard!$B$5="All",D15107=Dashboard!$B$5),OR(Dashboard!$D$5="All",N15107=Dashboard!$D$5),OR(AND(C15107&lt;&gt;"",C15107&gt;=Dashboard!$F$5,C15107&lt;=Dashboard!$H$5),AND(C15107="",Dashboard!$F$5&lt;=1980,Dashboard!$H$5&gt;=2016))),1,0)</f>
        <v>1</v>
      </c>
      <c r="Q15107" s="0" t="n">
        <f aca="false">J15107*P15107+ROW()*0.00000001</f>
        <v>0.02015107</v>
      </c>
    </row>
    <row r="15108" customFormat="false" ht="15" hidden="false" customHeight="false" outlineLevel="0" collapsed="false">
      <c r="A15108" s="0" t="s">
        <v>10975</v>
      </c>
      <c r="B15108" s="0" t="s">
        <v>164</v>
      </c>
      <c r="C15108" s="0" t="n">
        <v>2011</v>
      </c>
      <c r="D15108" s="0" t="s">
        <v>114</v>
      </c>
      <c r="E15108" s="0" t="s">
        <v>6975</v>
      </c>
      <c r="F15108" s="0" t="n">
        <v>0</v>
      </c>
      <c r="G15108" s="0" t="n">
        <v>0</v>
      </c>
      <c r="H15108" s="0" t="n">
        <v>0.02</v>
      </c>
      <c r="I15108" s="0" t="n">
        <v>0</v>
      </c>
      <c r="J15108" s="0" t="n">
        <v>0.02</v>
      </c>
      <c r="N15108" s="0" t="s">
        <v>74</v>
      </c>
      <c r="P15108" s="0" t="n">
        <f aca="false">IF(AND(OR(Dashboard!$B$5="All",D15108=Dashboard!$B$5),OR(Dashboard!$D$5="All",N15108=Dashboard!$D$5),OR(AND(C15108&lt;&gt;"",C15108&gt;=Dashboard!$F$5,C15108&lt;=Dashboard!$H$5),AND(C15108="",Dashboard!$F$5&lt;=1980,Dashboard!$H$5&gt;=2016))),1,0)</f>
        <v>1</v>
      </c>
      <c r="Q15108" s="0" t="n">
        <f aca="false">J15108*P15108+ROW()*0.00000001</f>
        <v>0.02015108</v>
      </c>
    </row>
    <row r="15109" customFormat="false" ht="15" hidden="false" customHeight="false" outlineLevel="0" collapsed="false">
      <c r="A15109" s="0" t="s">
        <v>10976</v>
      </c>
      <c r="B15109" s="0" t="s">
        <v>97</v>
      </c>
      <c r="C15109" s="0" t="n">
        <v>2013</v>
      </c>
      <c r="D15109" s="0" t="s">
        <v>114</v>
      </c>
      <c r="E15109" s="0" t="s">
        <v>2261</v>
      </c>
      <c r="F15109" s="0" t="n">
        <v>0</v>
      </c>
      <c r="G15109" s="0" t="n">
        <v>0.02</v>
      </c>
      <c r="H15109" s="0" t="n">
        <v>0</v>
      </c>
      <c r="I15109" s="0" t="n">
        <v>0</v>
      </c>
      <c r="J15109" s="0" t="n">
        <v>0.02</v>
      </c>
      <c r="N15109" s="0" t="s">
        <v>35</v>
      </c>
      <c r="P15109" s="0" t="n">
        <f aca="false">IF(AND(OR(Dashboard!$B$5="All",D15109=Dashboard!$B$5),OR(Dashboard!$D$5="All",N15109=Dashboard!$D$5),OR(AND(C15109&lt;&gt;"",C15109&gt;=Dashboard!$F$5,C15109&lt;=Dashboard!$H$5),AND(C15109="",Dashboard!$F$5&lt;=1980,Dashboard!$H$5&gt;=2016))),1,0)</f>
        <v>1</v>
      </c>
      <c r="Q15109" s="0" t="n">
        <f aca="false">J15109*P15109+ROW()*0.00000001</f>
        <v>0.02015109</v>
      </c>
    </row>
    <row r="15110" customFormat="false" ht="15" hidden="false" customHeight="false" outlineLevel="0" collapsed="false">
      <c r="A15110" s="0" t="s">
        <v>10977</v>
      </c>
      <c r="B15110" s="0" t="s">
        <v>33</v>
      </c>
      <c r="C15110" s="0" t="n">
        <v>2011</v>
      </c>
      <c r="D15110" s="0" t="s">
        <v>52</v>
      </c>
      <c r="E15110" s="0" t="s">
        <v>220</v>
      </c>
      <c r="F15110" s="0" t="n">
        <v>0</v>
      </c>
      <c r="G15110" s="0" t="n">
        <v>0.02</v>
      </c>
      <c r="H15110" s="0" t="n">
        <v>0</v>
      </c>
      <c r="I15110" s="0" t="n">
        <v>0</v>
      </c>
      <c r="J15110" s="0" t="n">
        <v>0.02</v>
      </c>
      <c r="N15110" s="0" t="s">
        <v>35</v>
      </c>
      <c r="P15110" s="0" t="n">
        <f aca="false">IF(AND(OR(Dashboard!$B$5="All",D15110=Dashboard!$B$5),OR(Dashboard!$D$5="All",N15110=Dashboard!$D$5),OR(AND(C15110&lt;&gt;"",C15110&gt;=Dashboard!$F$5,C15110&lt;=Dashboard!$H$5),AND(C15110="",Dashboard!$F$5&lt;=1980,Dashboard!$H$5&gt;=2016))),1,0)</f>
        <v>1</v>
      </c>
      <c r="Q15110" s="0" t="n">
        <f aca="false">J15110*P15110+ROW()*0.00000001</f>
        <v>0.0201511</v>
      </c>
    </row>
    <row r="15111" customFormat="false" ht="15" hidden="false" customHeight="false" outlineLevel="0" collapsed="false">
      <c r="A15111" s="0" t="s">
        <v>10978</v>
      </c>
      <c r="B15111" s="0" t="s">
        <v>164</v>
      </c>
      <c r="C15111" s="0" t="n">
        <v>2006</v>
      </c>
      <c r="D15111" s="0" t="s">
        <v>71</v>
      </c>
      <c r="E15111" s="0" t="s">
        <v>220</v>
      </c>
      <c r="F15111" s="0" t="n">
        <v>0.02</v>
      </c>
      <c r="G15111" s="0" t="n">
        <v>0</v>
      </c>
      <c r="H15111" s="0" t="n">
        <v>0</v>
      </c>
      <c r="I15111" s="0" t="n">
        <v>0</v>
      </c>
      <c r="J15111" s="0" t="n">
        <v>0.02</v>
      </c>
      <c r="K15111" s="0" t="n">
        <v>51</v>
      </c>
      <c r="L15111" s="0" t="n">
        <v>7.6</v>
      </c>
      <c r="M15111" s="0" t="s">
        <v>103</v>
      </c>
      <c r="N15111" s="0" t="s">
        <v>74</v>
      </c>
      <c r="O15111" s="0" t="s">
        <v>53</v>
      </c>
      <c r="P15111" s="0" t="n">
        <f aca="false">IF(AND(OR(Dashboard!$B$5="All",D15111=Dashboard!$B$5),OR(Dashboard!$D$5="All",N15111=Dashboard!$D$5),OR(AND(C15111&lt;&gt;"",C15111&gt;=Dashboard!$F$5,C15111&lt;=Dashboard!$H$5),AND(C15111="",Dashboard!$F$5&lt;=1980,Dashboard!$H$5&gt;=2016))),1,0)</f>
        <v>1</v>
      </c>
      <c r="Q15111" s="0" t="n">
        <f aca="false">J15111*P15111+ROW()*0.00000001</f>
        <v>0.02015111</v>
      </c>
    </row>
    <row r="15112" customFormat="false" ht="15" hidden="false" customHeight="false" outlineLevel="0" collapsed="false">
      <c r="A15112" s="0" t="s">
        <v>10979</v>
      </c>
      <c r="B15112" s="0" t="s">
        <v>117</v>
      </c>
      <c r="C15112" s="0" t="n">
        <v>1997</v>
      </c>
      <c r="D15112" s="0" t="s">
        <v>102</v>
      </c>
      <c r="E15112" s="0" t="s">
        <v>220</v>
      </c>
      <c r="F15112" s="0" t="n">
        <v>0.01</v>
      </c>
      <c r="G15112" s="0" t="n">
        <v>0.01</v>
      </c>
      <c r="H15112" s="0" t="n">
        <v>0</v>
      </c>
      <c r="I15112" s="0" t="n">
        <v>0</v>
      </c>
      <c r="J15112" s="0" t="n">
        <v>0.02</v>
      </c>
      <c r="N15112" s="0" t="s">
        <v>74</v>
      </c>
      <c r="P15112" s="0" t="n">
        <f aca="false">IF(AND(OR(Dashboard!$B$5="All",D15112=Dashboard!$B$5),OR(Dashboard!$D$5="All",N15112=Dashboard!$D$5),OR(AND(C15112&lt;&gt;"",C15112&gt;=Dashboard!$F$5,C15112&lt;=Dashboard!$H$5),AND(C15112="",Dashboard!$F$5&lt;=1980,Dashboard!$H$5&gt;=2016))),1,0)</f>
        <v>1</v>
      </c>
      <c r="Q15112" s="0" t="n">
        <f aca="false">J15112*P15112+ROW()*0.00000001</f>
        <v>0.02015112</v>
      </c>
    </row>
    <row r="15113" customFormat="false" ht="15" hidden="false" customHeight="false" outlineLevel="0" collapsed="false">
      <c r="A15113" s="0" t="s">
        <v>10980</v>
      </c>
      <c r="B15113" s="0" t="s">
        <v>164</v>
      </c>
      <c r="C15113" s="0" t="n">
        <v>2011</v>
      </c>
      <c r="D15113" s="0" t="s">
        <v>114</v>
      </c>
      <c r="E15113" s="0" t="s">
        <v>10489</v>
      </c>
      <c r="F15113" s="0" t="n">
        <v>0</v>
      </c>
      <c r="G15113" s="0" t="n">
        <v>0</v>
      </c>
      <c r="H15113" s="0" t="n">
        <v>0.02</v>
      </c>
      <c r="I15113" s="0" t="n">
        <v>0</v>
      </c>
      <c r="J15113" s="0" t="n">
        <v>0.02</v>
      </c>
      <c r="N15113" s="0" t="s">
        <v>74</v>
      </c>
      <c r="P15113" s="0" t="n">
        <f aca="false">IF(AND(OR(Dashboard!$B$5="All",D15113=Dashboard!$B$5),OR(Dashboard!$D$5="All",N15113=Dashboard!$D$5),OR(AND(C15113&lt;&gt;"",C15113&gt;=Dashboard!$F$5,C15113&lt;=Dashboard!$H$5),AND(C15113="",Dashboard!$F$5&lt;=1980,Dashboard!$H$5&gt;=2016))),1,0)</f>
        <v>1</v>
      </c>
      <c r="Q15113" s="0" t="n">
        <f aca="false">J15113*P15113+ROW()*0.00000001</f>
        <v>0.02015113</v>
      </c>
    </row>
    <row r="15114" customFormat="false" ht="15" hidden="false" customHeight="false" outlineLevel="0" collapsed="false">
      <c r="A15114" s="0" t="s">
        <v>2838</v>
      </c>
      <c r="B15114" s="0" t="s">
        <v>50</v>
      </c>
      <c r="C15114" s="0" t="n">
        <v>2007</v>
      </c>
      <c r="D15114" s="0" t="s">
        <v>34</v>
      </c>
      <c r="E15114" s="0" t="s">
        <v>160</v>
      </c>
      <c r="F15114" s="0" t="n">
        <v>0.02</v>
      </c>
      <c r="G15114" s="0" t="n">
        <v>0</v>
      </c>
      <c r="H15114" s="0" t="n">
        <v>0</v>
      </c>
      <c r="I15114" s="0" t="n">
        <v>0</v>
      </c>
      <c r="J15114" s="0" t="n">
        <v>0.02</v>
      </c>
      <c r="N15114" s="0" t="s">
        <v>35</v>
      </c>
      <c r="P15114" s="0" t="n">
        <f aca="false">IF(AND(OR(Dashboard!$B$5="All",D15114=Dashboard!$B$5),OR(Dashboard!$D$5="All",N15114=Dashboard!$D$5),OR(AND(C15114&lt;&gt;"",C15114&gt;=Dashboard!$F$5,C15114&lt;=Dashboard!$H$5),AND(C15114="",Dashboard!$F$5&lt;=1980,Dashboard!$H$5&gt;=2016))),1,0)</f>
        <v>1</v>
      </c>
      <c r="Q15114" s="0" t="n">
        <f aca="false">J15114*P15114+ROW()*0.00000001</f>
        <v>0.02015114</v>
      </c>
    </row>
    <row r="15115" customFormat="false" ht="15" hidden="false" customHeight="false" outlineLevel="0" collapsed="false">
      <c r="A15115" s="0" t="s">
        <v>10981</v>
      </c>
      <c r="B15115" s="0" t="s">
        <v>164</v>
      </c>
      <c r="C15115" s="0" t="n">
        <v>2013</v>
      </c>
      <c r="D15115" s="0" t="s">
        <v>114</v>
      </c>
      <c r="E15115" s="0" t="s">
        <v>6975</v>
      </c>
      <c r="F15115" s="0" t="n">
        <v>0</v>
      </c>
      <c r="G15115" s="0" t="n">
        <v>0</v>
      </c>
      <c r="H15115" s="0" t="n">
        <v>0.02</v>
      </c>
      <c r="I15115" s="0" t="n">
        <v>0</v>
      </c>
      <c r="J15115" s="0" t="n">
        <v>0.02</v>
      </c>
      <c r="N15115" s="0" t="s">
        <v>74</v>
      </c>
      <c r="P15115" s="0" t="n">
        <f aca="false">IF(AND(OR(Dashboard!$B$5="All",D15115=Dashboard!$B$5),OR(Dashboard!$D$5="All",N15115=Dashboard!$D$5),OR(AND(C15115&lt;&gt;"",C15115&gt;=Dashboard!$F$5,C15115&lt;=Dashboard!$H$5),AND(C15115="",Dashboard!$F$5&lt;=1980,Dashboard!$H$5&gt;=2016))),1,0)</f>
        <v>1</v>
      </c>
      <c r="Q15115" s="0" t="n">
        <f aca="false">J15115*P15115+ROW()*0.00000001</f>
        <v>0.02015115</v>
      </c>
    </row>
    <row r="15116" customFormat="false" ht="15" hidden="false" customHeight="false" outlineLevel="0" collapsed="false">
      <c r="A15116" s="0" t="s">
        <v>10982</v>
      </c>
      <c r="B15116" s="0" t="s">
        <v>94</v>
      </c>
      <c r="C15116" s="0" t="n">
        <v>2016</v>
      </c>
      <c r="D15116" s="0" t="s">
        <v>114</v>
      </c>
      <c r="E15116" s="0" t="s">
        <v>89</v>
      </c>
      <c r="F15116" s="0" t="n">
        <v>0</v>
      </c>
      <c r="G15116" s="0" t="n">
        <v>0.02</v>
      </c>
      <c r="H15116" s="0" t="n">
        <v>0</v>
      </c>
      <c r="I15116" s="0" t="n">
        <v>0</v>
      </c>
      <c r="J15116" s="0" t="n">
        <v>0.02</v>
      </c>
      <c r="K15116" s="0" t="n">
        <v>62</v>
      </c>
      <c r="L15116" s="0" t="n">
        <v>6.5</v>
      </c>
      <c r="M15116" s="0" t="s">
        <v>73</v>
      </c>
      <c r="N15116" s="0" t="s">
        <v>74</v>
      </c>
      <c r="O15116" s="0" t="s">
        <v>67</v>
      </c>
      <c r="P15116" s="0" t="n">
        <f aca="false">IF(AND(OR(Dashboard!$B$5="All",D15116=Dashboard!$B$5),OR(Dashboard!$D$5="All",N15116=Dashboard!$D$5),OR(AND(C15116&lt;&gt;"",C15116&gt;=Dashboard!$F$5,C15116&lt;=Dashboard!$H$5),AND(C15116="",Dashboard!$F$5&lt;=1980,Dashboard!$H$5&gt;=2016))),1,0)</f>
        <v>1</v>
      </c>
      <c r="Q15116" s="0" t="n">
        <f aca="false">J15116*P15116+ROW()*0.00000001</f>
        <v>0.02015116</v>
      </c>
    </row>
    <row r="15117" customFormat="false" ht="15" hidden="false" customHeight="false" outlineLevel="0" collapsed="false">
      <c r="A15117" s="0" t="s">
        <v>9520</v>
      </c>
      <c r="B15117" s="0" t="s">
        <v>33</v>
      </c>
      <c r="C15117" s="0" t="n">
        <v>2008</v>
      </c>
      <c r="D15117" s="0" t="s">
        <v>16</v>
      </c>
      <c r="E15117" s="0" t="s">
        <v>2860</v>
      </c>
      <c r="F15117" s="0" t="n">
        <v>0.02</v>
      </c>
      <c r="G15117" s="0" t="n">
        <v>0</v>
      </c>
      <c r="H15117" s="0" t="n">
        <v>0</v>
      </c>
      <c r="I15117" s="0" t="n">
        <v>0</v>
      </c>
      <c r="J15117" s="0" t="n">
        <v>0.02</v>
      </c>
      <c r="K15117" s="0" t="n">
        <v>35</v>
      </c>
      <c r="L15117" s="0" t="n">
        <v>4</v>
      </c>
      <c r="M15117" s="0" t="s">
        <v>36</v>
      </c>
      <c r="N15117" s="0" t="s">
        <v>35</v>
      </c>
      <c r="O15117" s="0" t="s">
        <v>177</v>
      </c>
      <c r="P15117" s="0" t="n">
        <f aca="false">IF(AND(OR(Dashboard!$B$5="All",D15117=Dashboard!$B$5),OR(Dashboard!$D$5="All",N15117=Dashboard!$D$5),OR(AND(C15117&lt;&gt;"",C15117&gt;=Dashboard!$F$5,C15117&lt;=Dashboard!$H$5),AND(C15117="",Dashboard!$F$5&lt;=1980,Dashboard!$H$5&gt;=2016))),1,0)</f>
        <v>1</v>
      </c>
      <c r="Q15117" s="0" t="n">
        <f aca="false">J15117*P15117+ROW()*0.00000001</f>
        <v>0.02015117</v>
      </c>
    </row>
    <row r="15118" customFormat="false" ht="15" hidden="false" customHeight="false" outlineLevel="0" collapsed="false">
      <c r="A15118" s="0" t="s">
        <v>10983</v>
      </c>
      <c r="B15118" s="0" t="s">
        <v>76</v>
      </c>
      <c r="C15118" s="0" t="n">
        <v>2006</v>
      </c>
      <c r="D15118" s="0" t="s">
        <v>114</v>
      </c>
      <c r="E15118" s="0" t="s">
        <v>10580</v>
      </c>
      <c r="F15118" s="0" t="n">
        <v>0</v>
      </c>
      <c r="G15118" s="0" t="n">
        <v>0</v>
      </c>
      <c r="H15118" s="0" t="n">
        <v>0.02</v>
      </c>
      <c r="I15118" s="0" t="n">
        <v>0</v>
      </c>
      <c r="J15118" s="0" t="n">
        <v>0.02</v>
      </c>
      <c r="N15118" s="0" t="s">
        <v>74</v>
      </c>
      <c r="P15118" s="0" t="n">
        <f aca="false">IF(AND(OR(Dashboard!$B$5="All",D15118=Dashboard!$B$5),OR(Dashboard!$D$5="All",N15118=Dashboard!$D$5),OR(AND(C15118&lt;&gt;"",C15118&gt;=Dashboard!$F$5,C15118&lt;=Dashboard!$H$5),AND(C15118="",Dashboard!$F$5&lt;=1980,Dashboard!$H$5&gt;=2016))),1,0)</f>
        <v>1</v>
      </c>
      <c r="Q15118" s="0" t="n">
        <f aca="false">J15118*P15118+ROW()*0.00000001</f>
        <v>0.02015118</v>
      </c>
    </row>
    <row r="15119" customFormat="false" ht="15" hidden="false" customHeight="false" outlineLevel="0" collapsed="false">
      <c r="A15119" s="0" t="s">
        <v>10955</v>
      </c>
      <c r="B15119" s="0" t="s">
        <v>64</v>
      </c>
      <c r="C15119" s="0" t="n">
        <v>2015</v>
      </c>
      <c r="D15119" s="0" t="s">
        <v>71</v>
      </c>
      <c r="E15119" s="0" t="s">
        <v>7109</v>
      </c>
      <c r="F15119" s="0" t="n">
        <v>0</v>
      </c>
      <c r="G15119" s="0" t="n">
        <v>0.02</v>
      </c>
      <c r="H15119" s="0" t="n">
        <v>0</v>
      </c>
      <c r="I15119" s="0" t="n">
        <v>0</v>
      </c>
      <c r="J15119" s="0" t="n">
        <v>0.02</v>
      </c>
      <c r="L15119" s="0" t="n">
        <v>7</v>
      </c>
      <c r="M15119" s="0" t="s">
        <v>36</v>
      </c>
      <c r="N15119" s="0" t="s">
        <v>66</v>
      </c>
      <c r="P15119" s="0" t="n">
        <f aca="false">IF(AND(OR(Dashboard!$B$5="All",D15119=Dashboard!$B$5),OR(Dashboard!$D$5="All",N15119=Dashboard!$D$5),OR(AND(C15119&lt;&gt;"",C15119&gt;=Dashboard!$F$5,C15119&lt;=Dashboard!$H$5),AND(C15119="",Dashboard!$F$5&lt;=1980,Dashboard!$H$5&gt;=2016))),1,0)</f>
        <v>1</v>
      </c>
      <c r="Q15119" s="0" t="n">
        <f aca="false">J15119*P15119+ROW()*0.00000001</f>
        <v>0.02015119</v>
      </c>
    </row>
    <row r="15120" customFormat="false" ht="15" hidden="false" customHeight="false" outlineLevel="0" collapsed="false">
      <c r="A15120" s="0" t="s">
        <v>10984</v>
      </c>
      <c r="B15120" s="0" t="s">
        <v>50</v>
      </c>
      <c r="D15120" s="0" t="s">
        <v>46</v>
      </c>
      <c r="E15120" s="0" t="s">
        <v>520</v>
      </c>
      <c r="F15120" s="0" t="n">
        <v>0.02</v>
      </c>
      <c r="G15120" s="0" t="n">
        <v>0</v>
      </c>
      <c r="H15120" s="0" t="n">
        <v>0</v>
      </c>
      <c r="I15120" s="0" t="n">
        <v>0</v>
      </c>
      <c r="J15120" s="0" t="n">
        <v>0.02</v>
      </c>
      <c r="N15120" s="0" t="s">
        <v>35</v>
      </c>
      <c r="P15120" s="0" t="n">
        <f aca="false">IF(AND(OR(Dashboard!$B$5="All",D15120=Dashboard!$B$5),OR(Dashboard!$D$5="All",N15120=Dashboard!$D$5),OR(AND(C15120&lt;&gt;"",C15120&gt;=Dashboard!$F$5,C15120&lt;=Dashboard!$H$5),AND(C15120="",Dashboard!$F$5&lt;=1980,Dashboard!$H$5&gt;=2016))),1,0)</f>
        <v>1</v>
      </c>
      <c r="Q15120" s="0" t="n">
        <f aca="false">J15120*P15120+ROW()*0.00000001</f>
        <v>0.0201512</v>
      </c>
    </row>
    <row r="15121" customFormat="false" ht="15" hidden="false" customHeight="false" outlineLevel="0" collapsed="false">
      <c r="A15121" s="0" t="s">
        <v>10985</v>
      </c>
      <c r="B15121" s="0" t="s">
        <v>117</v>
      </c>
      <c r="C15121" s="0" t="n">
        <v>1998</v>
      </c>
      <c r="D15121" s="0" t="s">
        <v>48</v>
      </c>
      <c r="E15121" s="0" t="s">
        <v>91</v>
      </c>
      <c r="F15121" s="0" t="n">
        <v>0.01</v>
      </c>
      <c r="G15121" s="0" t="n">
        <v>0.01</v>
      </c>
      <c r="H15121" s="0" t="n">
        <v>0</v>
      </c>
      <c r="I15121" s="0" t="n">
        <v>0</v>
      </c>
      <c r="J15121" s="0" t="n">
        <v>0.02</v>
      </c>
      <c r="N15121" s="0" t="s">
        <v>74</v>
      </c>
      <c r="P15121" s="0" t="n">
        <f aca="false">IF(AND(OR(Dashboard!$B$5="All",D15121=Dashboard!$B$5),OR(Dashboard!$D$5="All",N15121=Dashboard!$D$5),OR(AND(C15121&lt;&gt;"",C15121&gt;=Dashboard!$F$5,C15121&lt;=Dashboard!$H$5),AND(C15121="",Dashboard!$F$5&lt;=1980,Dashboard!$H$5&gt;=2016))),1,0)</f>
        <v>1</v>
      </c>
      <c r="Q15121" s="0" t="n">
        <f aca="false">J15121*P15121+ROW()*0.00000001</f>
        <v>0.02015121</v>
      </c>
    </row>
    <row r="15122" customFormat="false" ht="15" hidden="false" customHeight="false" outlineLevel="0" collapsed="false">
      <c r="A15122" s="0" t="s">
        <v>10986</v>
      </c>
      <c r="B15122" s="0" t="s">
        <v>50</v>
      </c>
      <c r="C15122" s="0" t="n">
        <v>2009</v>
      </c>
      <c r="D15122" s="0" t="s">
        <v>58</v>
      </c>
      <c r="E15122" s="0" t="s">
        <v>3802</v>
      </c>
      <c r="F15122" s="0" t="n">
        <v>0</v>
      </c>
      <c r="G15122" s="0" t="n">
        <v>0.02</v>
      </c>
      <c r="H15122" s="0" t="n">
        <v>0</v>
      </c>
      <c r="I15122" s="0" t="n">
        <v>0</v>
      </c>
      <c r="J15122" s="0" t="n">
        <v>0.02</v>
      </c>
      <c r="N15122" s="0" t="s">
        <v>35</v>
      </c>
      <c r="P15122" s="0" t="n">
        <f aca="false">IF(AND(OR(Dashboard!$B$5="All",D15122=Dashboard!$B$5),OR(Dashboard!$D$5="All",N15122=Dashboard!$D$5),OR(AND(C15122&lt;&gt;"",C15122&gt;=Dashboard!$F$5,C15122&lt;=Dashboard!$H$5),AND(C15122="",Dashboard!$F$5&lt;=1980,Dashboard!$H$5&gt;=2016))),1,0)</f>
        <v>1</v>
      </c>
      <c r="Q15122" s="0" t="n">
        <f aca="false">J15122*P15122+ROW()*0.00000001</f>
        <v>0.02015122</v>
      </c>
    </row>
    <row r="15123" customFormat="false" ht="15" hidden="false" customHeight="false" outlineLevel="0" collapsed="false">
      <c r="A15123" s="0" t="s">
        <v>10987</v>
      </c>
      <c r="B15123" s="0" t="s">
        <v>152</v>
      </c>
      <c r="C15123" s="0" t="n">
        <v>1998</v>
      </c>
      <c r="D15123" s="0" t="s">
        <v>246</v>
      </c>
      <c r="E15123" s="0" t="s">
        <v>293</v>
      </c>
      <c r="F15123" s="0" t="n">
        <v>0</v>
      </c>
      <c r="G15123" s="0" t="n">
        <v>0.02</v>
      </c>
      <c r="H15123" s="0" t="n">
        <v>0</v>
      </c>
      <c r="I15123" s="0" t="n">
        <v>0</v>
      </c>
      <c r="J15123" s="0" t="n">
        <v>0.02</v>
      </c>
      <c r="L15123" s="0" t="n">
        <v>8.6</v>
      </c>
      <c r="M15123" s="0" t="s">
        <v>36</v>
      </c>
      <c r="N15123" s="0" t="s">
        <v>152</v>
      </c>
      <c r="P15123" s="0" t="n">
        <f aca="false">IF(AND(OR(Dashboard!$B$5="All",D15123=Dashboard!$B$5),OR(Dashboard!$D$5="All",N15123=Dashboard!$D$5),OR(AND(C15123&lt;&gt;"",C15123&gt;=Dashboard!$F$5,C15123&lt;=Dashboard!$H$5),AND(C15123="",Dashboard!$F$5&lt;=1980,Dashboard!$H$5&gt;=2016))),1,0)</f>
        <v>1</v>
      </c>
      <c r="Q15123" s="0" t="n">
        <f aca="false">J15123*P15123+ROW()*0.00000001</f>
        <v>0.02015123</v>
      </c>
    </row>
    <row r="15124" customFormat="false" ht="15" hidden="false" customHeight="false" outlineLevel="0" collapsed="false">
      <c r="A15124" s="0" t="s">
        <v>10988</v>
      </c>
      <c r="B15124" s="0" t="s">
        <v>50</v>
      </c>
      <c r="C15124" s="0" t="n">
        <v>2008</v>
      </c>
      <c r="D15124" s="0" t="s">
        <v>34</v>
      </c>
      <c r="E15124" s="0" t="s">
        <v>3904</v>
      </c>
      <c r="F15124" s="0" t="n">
        <v>0</v>
      </c>
      <c r="G15124" s="0" t="n">
        <v>0</v>
      </c>
      <c r="H15124" s="0" t="n">
        <v>0.02</v>
      </c>
      <c r="I15124" s="0" t="n">
        <v>0</v>
      </c>
      <c r="J15124" s="0" t="n">
        <v>0.02</v>
      </c>
      <c r="N15124" s="0" t="s">
        <v>35</v>
      </c>
      <c r="P15124" s="0" t="n">
        <f aca="false">IF(AND(OR(Dashboard!$B$5="All",D15124=Dashboard!$B$5),OR(Dashboard!$D$5="All",N15124=Dashboard!$D$5),OR(AND(C15124&lt;&gt;"",C15124&gt;=Dashboard!$F$5,C15124&lt;=Dashboard!$H$5),AND(C15124="",Dashboard!$F$5&lt;=1980,Dashboard!$H$5&gt;=2016))),1,0)</f>
        <v>1</v>
      </c>
      <c r="Q15124" s="0" t="n">
        <f aca="false">J15124*P15124+ROW()*0.00000001</f>
        <v>0.02015124</v>
      </c>
    </row>
    <row r="15125" customFormat="false" ht="15" hidden="false" customHeight="false" outlineLevel="0" collapsed="false">
      <c r="A15125" s="0" t="s">
        <v>8915</v>
      </c>
      <c r="B15125" s="0" t="s">
        <v>64</v>
      </c>
      <c r="C15125" s="0" t="n">
        <v>2013</v>
      </c>
      <c r="D15125" s="0" t="s">
        <v>114</v>
      </c>
      <c r="E15125" s="0" t="s">
        <v>7521</v>
      </c>
      <c r="F15125" s="0" t="n">
        <v>0</v>
      </c>
      <c r="G15125" s="0" t="n">
        <v>0</v>
      </c>
      <c r="H15125" s="0" t="n">
        <v>0.02</v>
      </c>
      <c r="I15125" s="0" t="n">
        <v>0</v>
      </c>
      <c r="J15125" s="0" t="n">
        <v>0.02</v>
      </c>
      <c r="N15125" s="0" t="s">
        <v>66</v>
      </c>
      <c r="P15125" s="0" t="n">
        <f aca="false">IF(AND(OR(Dashboard!$B$5="All",D15125=Dashboard!$B$5),OR(Dashboard!$D$5="All",N15125=Dashboard!$D$5),OR(AND(C15125&lt;&gt;"",C15125&gt;=Dashboard!$F$5,C15125&lt;=Dashboard!$H$5),AND(C15125="",Dashboard!$F$5&lt;=1980,Dashboard!$H$5&gt;=2016))),1,0)</f>
        <v>1</v>
      </c>
      <c r="Q15125" s="0" t="n">
        <f aca="false">J15125*P15125+ROW()*0.00000001</f>
        <v>0.02015125</v>
      </c>
    </row>
    <row r="15126" customFormat="false" ht="15" hidden="false" customHeight="false" outlineLevel="0" collapsed="false">
      <c r="A15126" s="0" t="s">
        <v>10989</v>
      </c>
      <c r="B15126" s="0" t="s">
        <v>152</v>
      </c>
      <c r="C15126" s="0" t="n">
        <v>2011</v>
      </c>
      <c r="D15126" s="0" t="s">
        <v>48</v>
      </c>
      <c r="E15126" s="0" t="s">
        <v>4133</v>
      </c>
      <c r="F15126" s="0" t="n">
        <v>0.02</v>
      </c>
      <c r="G15126" s="0" t="n">
        <v>0</v>
      </c>
      <c r="H15126" s="0" t="n">
        <v>0</v>
      </c>
      <c r="I15126" s="0" t="n">
        <v>0</v>
      </c>
      <c r="J15126" s="0" t="n">
        <v>0.02</v>
      </c>
      <c r="M15126" s="0" t="s">
        <v>36</v>
      </c>
      <c r="N15126" s="0" t="s">
        <v>152</v>
      </c>
      <c r="P15126" s="0" t="n">
        <f aca="false">IF(AND(OR(Dashboard!$B$5="All",D15126=Dashboard!$B$5),OR(Dashboard!$D$5="All",N15126=Dashboard!$D$5),OR(AND(C15126&lt;&gt;"",C15126&gt;=Dashboard!$F$5,C15126&lt;=Dashboard!$H$5),AND(C15126="",Dashboard!$F$5&lt;=1980,Dashboard!$H$5&gt;=2016))),1,0)</f>
        <v>1</v>
      </c>
      <c r="Q15126" s="0" t="n">
        <f aca="false">J15126*P15126+ROW()*0.00000001</f>
        <v>0.02015126</v>
      </c>
    </row>
    <row r="15127" customFormat="false" ht="15" hidden="false" customHeight="false" outlineLevel="0" collapsed="false">
      <c r="A15127" s="0" t="s">
        <v>10990</v>
      </c>
      <c r="B15127" s="0" t="s">
        <v>85</v>
      </c>
      <c r="C15127" s="0" t="n">
        <v>2004</v>
      </c>
      <c r="D15127" s="0" t="s">
        <v>56</v>
      </c>
      <c r="E15127" s="0" t="s">
        <v>293</v>
      </c>
      <c r="F15127" s="0" t="n">
        <v>0.02</v>
      </c>
      <c r="G15127" s="0" t="n">
        <v>0.01</v>
      </c>
      <c r="H15127" s="0" t="n">
        <v>0</v>
      </c>
      <c r="I15127" s="0" t="n">
        <v>0</v>
      </c>
      <c r="J15127" s="0" t="n">
        <v>0.02</v>
      </c>
      <c r="K15127" s="0" t="n">
        <v>47</v>
      </c>
      <c r="M15127" s="0" t="s">
        <v>36</v>
      </c>
      <c r="N15127" s="0" t="s">
        <v>35</v>
      </c>
      <c r="O15127" s="0" t="s">
        <v>177</v>
      </c>
      <c r="P15127" s="0" t="n">
        <f aca="false">IF(AND(OR(Dashboard!$B$5="All",D15127=Dashboard!$B$5),OR(Dashboard!$D$5="All",N15127=Dashboard!$D$5),OR(AND(C15127&lt;&gt;"",C15127&gt;=Dashboard!$F$5,C15127&lt;=Dashboard!$H$5),AND(C15127="",Dashboard!$F$5&lt;=1980,Dashboard!$H$5&gt;=2016))),1,0)</f>
        <v>1</v>
      </c>
      <c r="Q15127" s="0" t="n">
        <f aca="false">J15127*P15127+ROW()*0.00000001</f>
        <v>0.02015127</v>
      </c>
    </row>
    <row r="15128" customFormat="false" ht="15" hidden="false" customHeight="false" outlineLevel="0" collapsed="false">
      <c r="A15128" s="0" t="s">
        <v>10991</v>
      </c>
      <c r="B15128" s="0" t="s">
        <v>33</v>
      </c>
      <c r="C15128" s="0" t="n">
        <v>2011</v>
      </c>
      <c r="D15128" s="0" t="s">
        <v>52</v>
      </c>
      <c r="E15128" s="0" t="s">
        <v>10992</v>
      </c>
      <c r="F15128" s="0" t="n">
        <v>0</v>
      </c>
      <c r="G15128" s="0" t="n">
        <v>0.02</v>
      </c>
      <c r="H15128" s="0" t="n">
        <v>0</v>
      </c>
      <c r="I15128" s="0" t="n">
        <v>0</v>
      </c>
      <c r="J15128" s="0" t="n">
        <v>0.02</v>
      </c>
      <c r="N15128" s="0" t="s">
        <v>35</v>
      </c>
      <c r="P15128" s="0" t="n">
        <f aca="false">IF(AND(OR(Dashboard!$B$5="All",D15128=Dashboard!$B$5),OR(Dashboard!$D$5="All",N15128=Dashboard!$D$5),OR(AND(C15128&lt;&gt;"",C15128&gt;=Dashboard!$F$5,C15128&lt;=Dashboard!$H$5),AND(C15128="",Dashboard!$F$5&lt;=1980,Dashboard!$H$5&gt;=2016))),1,0)</f>
        <v>1</v>
      </c>
      <c r="Q15128" s="0" t="n">
        <f aca="false">J15128*P15128+ROW()*0.00000001</f>
        <v>0.02015128</v>
      </c>
    </row>
    <row r="15129" customFormat="false" ht="15" hidden="false" customHeight="false" outlineLevel="0" collapsed="false">
      <c r="A15129" s="0" t="s">
        <v>10993</v>
      </c>
      <c r="B15129" s="0" t="s">
        <v>164</v>
      </c>
      <c r="C15129" s="0" t="n">
        <v>2010</v>
      </c>
      <c r="D15129" s="0" t="s">
        <v>114</v>
      </c>
      <c r="E15129" s="0" t="s">
        <v>1002</v>
      </c>
      <c r="F15129" s="0" t="n">
        <v>0</v>
      </c>
      <c r="G15129" s="0" t="n">
        <v>0</v>
      </c>
      <c r="H15129" s="0" t="n">
        <v>0.02</v>
      </c>
      <c r="I15129" s="0" t="n">
        <v>0</v>
      </c>
      <c r="J15129" s="0" t="n">
        <v>0.02</v>
      </c>
      <c r="N15129" s="0" t="s">
        <v>74</v>
      </c>
      <c r="P15129" s="0" t="n">
        <f aca="false">IF(AND(OR(Dashboard!$B$5="All",D15129=Dashboard!$B$5),OR(Dashboard!$D$5="All",N15129=Dashboard!$D$5),OR(AND(C15129&lt;&gt;"",C15129&gt;=Dashboard!$F$5,C15129&lt;=Dashboard!$H$5),AND(C15129="",Dashboard!$F$5&lt;=1980,Dashboard!$H$5&gt;=2016))),1,0)</f>
        <v>1</v>
      </c>
      <c r="Q15129" s="0" t="n">
        <f aca="false">J15129*P15129+ROW()*0.00000001</f>
        <v>0.02015129</v>
      </c>
    </row>
    <row r="15130" customFormat="false" ht="15" hidden="false" customHeight="false" outlineLevel="0" collapsed="false">
      <c r="A15130" s="0" t="s">
        <v>10791</v>
      </c>
      <c r="B15130" s="0" t="s">
        <v>70</v>
      </c>
      <c r="C15130" s="0" t="n">
        <v>2016</v>
      </c>
      <c r="D15130" s="0" t="s">
        <v>71</v>
      </c>
      <c r="E15130" s="0" t="s">
        <v>2792</v>
      </c>
      <c r="F15130" s="0" t="n">
        <v>0.01</v>
      </c>
      <c r="G15130" s="0" t="n">
        <v>0.01</v>
      </c>
      <c r="H15130" s="0" t="n">
        <v>0</v>
      </c>
      <c r="I15130" s="0" t="n">
        <v>0</v>
      </c>
      <c r="J15130" s="0" t="n">
        <v>0.02</v>
      </c>
      <c r="M15130" s="0" t="s">
        <v>103</v>
      </c>
      <c r="N15130" s="0" t="s">
        <v>74</v>
      </c>
      <c r="P15130" s="0" t="n">
        <f aca="false">IF(AND(OR(Dashboard!$B$5="All",D15130=Dashboard!$B$5),OR(Dashboard!$D$5="All",N15130=Dashboard!$D$5),OR(AND(C15130&lt;&gt;"",C15130&gt;=Dashboard!$F$5,C15130&lt;=Dashboard!$H$5),AND(C15130="",Dashboard!$F$5&lt;=1980,Dashboard!$H$5&gt;=2016))),1,0)</f>
        <v>1</v>
      </c>
      <c r="Q15130" s="0" t="n">
        <f aca="false">J15130*P15130+ROW()*0.00000001</f>
        <v>0.0201513</v>
      </c>
    </row>
    <row r="15131" customFormat="false" ht="15" hidden="false" customHeight="false" outlineLevel="0" collapsed="false">
      <c r="A15131" s="0" t="s">
        <v>10994</v>
      </c>
      <c r="B15131" s="0" t="s">
        <v>76</v>
      </c>
      <c r="C15131" s="0" t="n">
        <v>2008</v>
      </c>
      <c r="D15131" s="0" t="s">
        <v>114</v>
      </c>
      <c r="E15131" s="0" t="s">
        <v>1457</v>
      </c>
      <c r="F15131" s="0" t="n">
        <v>0</v>
      </c>
      <c r="G15131" s="0" t="n">
        <v>0</v>
      </c>
      <c r="H15131" s="0" t="n">
        <v>0.02</v>
      </c>
      <c r="I15131" s="0" t="n">
        <v>0</v>
      </c>
      <c r="J15131" s="0" t="n">
        <v>0.02</v>
      </c>
      <c r="N15131" s="0" t="s">
        <v>74</v>
      </c>
      <c r="P15131" s="0" t="n">
        <f aca="false">IF(AND(OR(Dashboard!$B$5="All",D15131=Dashboard!$B$5),OR(Dashboard!$D$5="All",N15131=Dashboard!$D$5),OR(AND(C15131&lt;&gt;"",C15131&gt;=Dashboard!$F$5,C15131&lt;=Dashboard!$H$5),AND(C15131="",Dashboard!$F$5&lt;=1980,Dashboard!$H$5&gt;=2016))),1,0)</f>
        <v>1</v>
      </c>
      <c r="Q15131" s="0" t="n">
        <f aca="false">J15131*P15131+ROW()*0.00000001</f>
        <v>0.02015131</v>
      </c>
    </row>
    <row r="15132" customFormat="false" ht="15" hidden="false" customHeight="false" outlineLevel="0" collapsed="false">
      <c r="A15132" s="0" t="s">
        <v>10995</v>
      </c>
      <c r="B15132" s="0" t="s">
        <v>50</v>
      </c>
      <c r="C15132" s="0" t="n">
        <v>2009</v>
      </c>
      <c r="D15132" s="0" t="s">
        <v>114</v>
      </c>
      <c r="E15132" s="0" t="s">
        <v>6819</v>
      </c>
      <c r="F15132" s="0" t="n">
        <v>0.02</v>
      </c>
      <c r="G15132" s="0" t="n">
        <v>0</v>
      </c>
      <c r="H15132" s="0" t="n">
        <v>0</v>
      </c>
      <c r="I15132" s="0" t="n">
        <v>0</v>
      </c>
      <c r="J15132" s="0" t="n">
        <v>0.02</v>
      </c>
      <c r="K15132" s="0" t="n">
        <v>39</v>
      </c>
      <c r="L15132" s="0" t="n">
        <v>2.2</v>
      </c>
      <c r="M15132" s="0" t="s">
        <v>36</v>
      </c>
      <c r="N15132" s="0" t="s">
        <v>35</v>
      </c>
      <c r="O15132" s="0" t="s">
        <v>177</v>
      </c>
      <c r="P15132" s="0" t="n">
        <f aca="false">IF(AND(OR(Dashboard!$B$5="All",D15132=Dashboard!$B$5),OR(Dashboard!$D$5="All",N15132=Dashboard!$D$5),OR(AND(C15132&lt;&gt;"",C15132&gt;=Dashboard!$F$5,C15132&lt;=Dashboard!$H$5),AND(C15132="",Dashboard!$F$5&lt;=1980,Dashboard!$H$5&gt;=2016))),1,0)</f>
        <v>1</v>
      </c>
      <c r="Q15132" s="0" t="n">
        <f aca="false">J15132*P15132+ROW()*0.00000001</f>
        <v>0.02015132</v>
      </c>
    </row>
    <row r="15133" customFormat="false" ht="15" hidden="false" customHeight="false" outlineLevel="0" collapsed="false">
      <c r="A15133" s="0" t="s">
        <v>10996</v>
      </c>
      <c r="B15133" s="0" t="s">
        <v>76</v>
      </c>
      <c r="C15133" s="0" t="n">
        <v>2001</v>
      </c>
      <c r="D15133" s="0" t="s">
        <v>46</v>
      </c>
      <c r="E15133" s="0" t="s">
        <v>4949</v>
      </c>
      <c r="F15133" s="0" t="n">
        <v>0</v>
      </c>
      <c r="G15133" s="0" t="n">
        <v>0</v>
      </c>
      <c r="H15133" s="0" t="n">
        <v>0.02</v>
      </c>
      <c r="I15133" s="0" t="n">
        <v>0</v>
      </c>
      <c r="J15133" s="0" t="n">
        <v>0.02</v>
      </c>
      <c r="N15133" s="0" t="s">
        <v>74</v>
      </c>
      <c r="P15133" s="0" t="n">
        <f aca="false">IF(AND(OR(Dashboard!$B$5="All",D15133=Dashboard!$B$5),OR(Dashboard!$D$5="All",N15133=Dashboard!$D$5),OR(AND(C15133&lt;&gt;"",C15133&gt;=Dashboard!$F$5,C15133&lt;=Dashboard!$H$5),AND(C15133="",Dashboard!$F$5&lt;=1980,Dashboard!$H$5&gt;=2016))),1,0)</f>
        <v>1</v>
      </c>
      <c r="Q15133" s="0" t="n">
        <f aca="false">J15133*P15133+ROW()*0.00000001</f>
        <v>0.02015133</v>
      </c>
    </row>
    <row r="15134" customFormat="false" ht="15" hidden="false" customHeight="false" outlineLevel="0" collapsed="false">
      <c r="A15134" s="0" t="s">
        <v>10997</v>
      </c>
      <c r="B15134" s="0" t="s">
        <v>164</v>
      </c>
      <c r="C15134" s="0" t="n">
        <v>2012</v>
      </c>
      <c r="D15134" s="0" t="s">
        <v>246</v>
      </c>
      <c r="E15134" s="0" t="s">
        <v>2867</v>
      </c>
      <c r="F15134" s="0" t="n">
        <v>0</v>
      </c>
      <c r="G15134" s="0" t="n">
        <v>0</v>
      </c>
      <c r="H15134" s="0" t="n">
        <v>0.02</v>
      </c>
      <c r="I15134" s="0" t="n">
        <v>0</v>
      </c>
      <c r="J15134" s="0" t="n">
        <v>0.02</v>
      </c>
      <c r="N15134" s="0" t="s">
        <v>74</v>
      </c>
      <c r="P15134" s="0" t="n">
        <f aca="false">IF(AND(OR(Dashboard!$B$5="All",D15134=Dashboard!$B$5),OR(Dashboard!$D$5="All",N15134=Dashboard!$D$5),OR(AND(C15134&lt;&gt;"",C15134&gt;=Dashboard!$F$5,C15134&lt;=Dashboard!$H$5),AND(C15134="",Dashboard!$F$5&lt;=1980,Dashboard!$H$5&gt;=2016))),1,0)</f>
        <v>1</v>
      </c>
      <c r="Q15134" s="0" t="n">
        <f aca="false">J15134*P15134+ROW()*0.00000001</f>
        <v>0.02015134</v>
      </c>
    </row>
    <row r="15135" customFormat="false" ht="15" hidden="false" customHeight="false" outlineLevel="0" collapsed="false">
      <c r="A15135" s="0" t="s">
        <v>7523</v>
      </c>
      <c r="B15135" s="0" t="s">
        <v>144</v>
      </c>
      <c r="C15135" s="0" t="n">
        <v>2002</v>
      </c>
      <c r="D15135" s="0" t="s">
        <v>41</v>
      </c>
      <c r="E15135" s="0" t="s">
        <v>1551</v>
      </c>
      <c r="F15135" s="0" t="n">
        <v>0.02</v>
      </c>
      <c r="G15135" s="0" t="n">
        <v>0.01</v>
      </c>
      <c r="H15135" s="0" t="n">
        <v>0</v>
      </c>
      <c r="I15135" s="0" t="n">
        <v>0</v>
      </c>
      <c r="J15135" s="0" t="n">
        <v>0.02</v>
      </c>
      <c r="K15135" s="0" t="n">
        <v>60</v>
      </c>
      <c r="M15135" s="0" t="s">
        <v>36</v>
      </c>
      <c r="N15135" s="0" t="s">
        <v>66</v>
      </c>
      <c r="O15135" s="0" t="s">
        <v>53</v>
      </c>
      <c r="P15135" s="0" t="n">
        <f aca="false">IF(AND(OR(Dashboard!$B$5="All",D15135=Dashboard!$B$5),OR(Dashboard!$D$5="All",N15135=Dashboard!$D$5),OR(AND(C15135&lt;&gt;"",C15135&gt;=Dashboard!$F$5,C15135&lt;=Dashboard!$H$5),AND(C15135="",Dashboard!$F$5&lt;=1980,Dashboard!$H$5&gt;=2016))),1,0)</f>
        <v>1</v>
      </c>
      <c r="Q15135" s="0" t="n">
        <f aca="false">J15135*P15135+ROW()*0.00000001</f>
        <v>0.02015135</v>
      </c>
    </row>
    <row r="15136" customFormat="false" ht="15" hidden="false" customHeight="false" outlineLevel="0" collapsed="false">
      <c r="A15136" s="0" t="s">
        <v>10998</v>
      </c>
      <c r="B15136" s="0" t="s">
        <v>164</v>
      </c>
      <c r="C15136" s="0" t="n">
        <v>2006</v>
      </c>
      <c r="D15136" s="0" t="s">
        <v>48</v>
      </c>
      <c r="E15136" s="0" t="s">
        <v>4786</v>
      </c>
      <c r="F15136" s="0" t="n">
        <v>0.02</v>
      </c>
      <c r="G15136" s="0" t="n">
        <v>0</v>
      </c>
      <c r="H15136" s="0" t="n">
        <v>0</v>
      </c>
      <c r="I15136" s="0" t="n">
        <v>0</v>
      </c>
      <c r="J15136" s="0" t="n">
        <v>0.02</v>
      </c>
      <c r="K15136" s="0" t="n">
        <v>60</v>
      </c>
      <c r="M15136" s="0" t="s">
        <v>36</v>
      </c>
      <c r="N15136" s="0" t="s">
        <v>74</v>
      </c>
      <c r="O15136" s="0" t="s">
        <v>53</v>
      </c>
      <c r="P15136" s="0" t="n">
        <f aca="false">IF(AND(OR(Dashboard!$B$5="All",D15136=Dashboard!$B$5),OR(Dashboard!$D$5="All",N15136=Dashboard!$D$5),OR(AND(C15136&lt;&gt;"",C15136&gt;=Dashboard!$F$5,C15136&lt;=Dashboard!$H$5),AND(C15136="",Dashboard!$F$5&lt;=1980,Dashboard!$H$5&gt;=2016))),1,0)</f>
        <v>1</v>
      </c>
      <c r="Q15136" s="0" t="n">
        <f aca="false">J15136*P15136+ROW()*0.00000001</f>
        <v>0.02015136</v>
      </c>
    </row>
    <row r="15137" customFormat="false" ht="15" hidden="false" customHeight="false" outlineLevel="0" collapsed="false">
      <c r="A15137" s="0" t="s">
        <v>10999</v>
      </c>
      <c r="B15137" s="0" t="s">
        <v>117</v>
      </c>
      <c r="C15137" s="0" t="n">
        <v>1999</v>
      </c>
      <c r="D15137" s="0" t="s">
        <v>52</v>
      </c>
      <c r="E15137" s="0" t="s">
        <v>1563</v>
      </c>
      <c r="F15137" s="0" t="n">
        <v>0.01</v>
      </c>
      <c r="G15137" s="0" t="n">
        <v>0.01</v>
      </c>
      <c r="H15137" s="0" t="n">
        <v>0</v>
      </c>
      <c r="I15137" s="0" t="n">
        <v>0</v>
      </c>
      <c r="J15137" s="0" t="n">
        <v>0.02</v>
      </c>
      <c r="N15137" s="0" t="s">
        <v>74</v>
      </c>
      <c r="P15137" s="0" t="n">
        <f aca="false">IF(AND(OR(Dashboard!$B$5="All",D15137=Dashboard!$B$5),OR(Dashboard!$D$5="All",N15137=Dashboard!$D$5),OR(AND(C15137&lt;&gt;"",C15137&gt;=Dashboard!$F$5,C15137&lt;=Dashboard!$H$5),AND(C15137="",Dashboard!$F$5&lt;=1980,Dashboard!$H$5&gt;=2016))),1,0)</f>
        <v>1</v>
      </c>
      <c r="Q15137" s="0" t="n">
        <f aca="false">J15137*P15137+ROW()*0.00000001</f>
        <v>0.02015137</v>
      </c>
    </row>
    <row r="15138" customFormat="false" ht="15" hidden="false" customHeight="false" outlineLevel="0" collapsed="false">
      <c r="A15138" s="0" t="s">
        <v>10899</v>
      </c>
      <c r="B15138" s="0" t="s">
        <v>70</v>
      </c>
      <c r="C15138" s="0" t="n">
        <v>2015</v>
      </c>
      <c r="D15138" s="0" t="s">
        <v>102</v>
      </c>
      <c r="E15138" s="0" t="s">
        <v>154</v>
      </c>
      <c r="F15138" s="0" t="n">
        <v>0</v>
      </c>
      <c r="G15138" s="0" t="n">
        <v>0</v>
      </c>
      <c r="H15138" s="0" t="n">
        <v>0.02</v>
      </c>
      <c r="I15138" s="0" t="n">
        <v>0</v>
      </c>
      <c r="J15138" s="0" t="n">
        <v>0.02</v>
      </c>
      <c r="N15138" s="0" t="s">
        <v>74</v>
      </c>
      <c r="P15138" s="0" t="n">
        <f aca="false">IF(AND(OR(Dashboard!$B$5="All",D15138=Dashboard!$B$5),OR(Dashboard!$D$5="All",N15138=Dashboard!$D$5),OR(AND(C15138&lt;&gt;"",C15138&gt;=Dashboard!$F$5,C15138&lt;=Dashboard!$H$5),AND(C15138="",Dashboard!$F$5&lt;=1980,Dashboard!$H$5&gt;=2016))),1,0)</f>
        <v>1</v>
      </c>
      <c r="Q15138" s="0" t="n">
        <f aca="false">J15138*P15138+ROW()*0.00000001</f>
        <v>0.02015138</v>
      </c>
    </row>
    <row r="15139" customFormat="false" ht="15" hidden="false" customHeight="false" outlineLevel="0" collapsed="false">
      <c r="A15139" s="0" t="s">
        <v>11000</v>
      </c>
      <c r="B15139" s="0" t="s">
        <v>33</v>
      </c>
      <c r="C15139" s="0" t="n">
        <v>2011</v>
      </c>
      <c r="D15139" s="0" t="s">
        <v>41</v>
      </c>
      <c r="E15139" s="0" t="s">
        <v>1364</v>
      </c>
      <c r="F15139" s="0" t="n">
        <v>0.02</v>
      </c>
      <c r="G15139" s="0" t="n">
        <v>0</v>
      </c>
      <c r="H15139" s="0" t="n">
        <v>0</v>
      </c>
      <c r="I15139" s="0" t="n">
        <v>0</v>
      </c>
      <c r="J15139" s="0" t="n">
        <v>0.02</v>
      </c>
      <c r="M15139" s="0" t="s">
        <v>36</v>
      </c>
      <c r="N15139" s="0" t="s">
        <v>35</v>
      </c>
      <c r="P15139" s="0" t="n">
        <f aca="false">IF(AND(OR(Dashboard!$B$5="All",D15139=Dashboard!$B$5),OR(Dashboard!$D$5="All",N15139=Dashboard!$D$5),OR(AND(C15139&lt;&gt;"",C15139&gt;=Dashboard!$F$5,C15139&lt;=Dashboard!$H$5),AND(C15139="",Dashboard!$F$5&lt;=1980,Dashboard!$H$5&gt;=2016))),1,0)</f>
        <v>1</v>
      </c>
      <c r="Q15139" s="0" t="n">
        <f aca="false">J15139*P15139+ROW()*0.00000001</f>
        <v>0.02015139</v>
      </c>
    </row>
    <row r="15140" customFormat="false" ht="15" hidden="false" customHeight="false" outlineLevel="0" collapsed="false">
      <c r="A15140" s="0" t="s">
        <v>11001</v>
      </c>
      <c r="B15140" s="0" t="s">
        <v>50</v>
      </c>
      <c r="C15140" s="0" t="n">
        <v>2007</v>
      </c>
      <c r="D15140" s="0" t="s">
        <v>71</v>
      </c>
      <c r="E15140" s="0" t="s">
        <v>220</v>
      </c>
      <c r="F15140" s="0" t="n">
        <v>0</v>
      </c>
      <c r="G15140" s="0" t="n">
        <v>0</v>
      </c>
      <c r="H15140" s="0" t="n">
        <v>0.02</v>
      </c>
      <c r="I15140" s="0" t="n">
        <v>0</v>
      </c>
      <c r="J15140" s="0" t="n">
        <v>0.02</v>
      </c>
      <c r="N15140" s="0" t="s">
        <v>35</v>
      </c>
      <c r="P15140" s="0" t="n">
        <f aca="false">IF(AND(OR(Dashboard!$B$5="All",D15140=Dashboard!$B$5),OR(Dashboard!$D$5="All",N15140=Dashboard!$D$5),OR(AND(C15140&lt;&gt;"",C15140&gt;=Dashboard!$F$5,C15140&lt;=Dashboard!$H$5),AND(C15140="",Dashboard!$F$5&lt;=1980,Dashboard!$H$5&gt;=2016))),1,0)</f>
        <v>1</v>
      </c>
      <c r="Q15140" s="0" t="n">
        <f aca="false">J15140*P15140+ROW()*0.00000001</f>
        <v>0.0201514</v>
      </c>
    </row>
    <row r="15141" customFormat="false" ht="15" hidden="false" customHeight="false" outlineLevel="0" collapsed="false">
      <c r="A15141" s="0" t="s">
        <v>11002</v>
      </c>
      <c r="B15141" s="0" t="s">
        <v>152</v>
      </c>
      <c r="C15141" s="0" t="n">
        <v>2009</v>
      </c>
      <c r="D15141" s="0" t="s">
        <v>246</v>
      </c>
      <c r="E15141" s="0" t="s">
        <v>160</v>
      </c>
      <c r="F15141" s="0" t="n">
        <v>0</v>
      </c>
      <c r="G15141" s="0" t="n">
        <v>0.02</v>
      </c>
      <c r="H15141" s="0" t="n">
        <v>0</v>
      </c>
      <c r="I15141" s="0" t="n">
        <v>0</v>
      </c>
      <c r="J15141" s="0" t="n">
        <v>0.02</v>
      </c>
      <c r="K15141" s="0" t="n">
        <v>76</v>
      </c>
      <c r="L15141" s="0" t="n">
        <v>7.9</v>
      </c>
      <c r="M15141" s="0" t="s">
        <v>103</v>
      </c>
      <c r="N15141" s="0" t="s">
        <v>152</v>
      </c>
      <c r="O15141" s="0" t="s">
        <v>37</v>
      </c>
      <c r="P15141" s="0" t="n">
        <f aca="false">IF(AND(OR(Dashboard!$B$5="All",D15141=Dashboard!$B$5),OR(Dashboard!$D$5="All",N15141=Dashboard!$D$5),OR(AND(C15141&lt;&gt;"",C15141&gt;=Dashboard!$F$5,C15141&lt;=Dashboard!$H$5),AND(C15141="",Dashboard!$F$5&lt;=1980,Dashboard!$H$5&gt;=2016))),1,0)</f>
        <v>1</v>
      </c>
      <c r="Q15141" s="0" t="n">
        <f aca="false">J15141*P15141+ROW()*0.00000001</f>
        <v>0.02015141</v>
      </c>
    </row>
    <row r="15142" customFormat="false" ht="15" hidden="false" customHeight="false" outlineLevel="0" collapsed="false">
      <c r="A15142" s="0" t="s">
        <v>11003</v>
      </c>
      <c r="B15142" s="0" t="s">
        <v>33</v>
      </c>
      <c r="C15142" s="0" t="n">
        <v>2008</v>
      </c>
      <c r="D15142" s="0" t="s">
        <v>56</v>
      </c>
      <c r="E15142" s="0" t="s">
        <v>6423</v>
      </c>
      <c r="F15142" s="0" t="n">
        <v>0.02</v>
      </c>
      <c r="G15142" s="0" t="n">
        <v>0</v>
      </c>
      <c r="H15142" s="0" t="n">
        <v>0</v>
      </c>
      <c r="I15142" s="0" t="n">
        <v>0</v>
      </c>
      <c r="J15142" s="0" t="n">
        <v>0.02</v>
      </c>
      <c r="M15142" s="0" t="s">
        <v>125</v>
      </c>
      <c r="N15142" s="0" t="s">
        <v>35</v>
      </c>
      <c r="P15142" s="0" t="n">
        <f aca="false">IF(AND(OR(Dashboard!$B$5="All",D15142=Dashboard!$B$5),OR(Dashboard!$D$5="All",N15142=Dashboard!$D$5),OR(AND(C15142&lt;&gt;"",C15142&gt;=Dashboard!$F$5,C15142&lt;=Dashboard!$H$5),AND(C15142="",Dashboard!$F$5&lt;=1980,Dashboard!$H$5&gt;=2016))),1,0)</f>
        <v>1</v>
      </c>
      <c r="Q15142" s="0" t="n">
        <f aca="false">J15142*P15142+ROW()*0.00000001</f>
        <v>0.02015142</v>
      </c>
    </row>
    <row r="15143" customFormat="false" ht="15" hidden="false" customHeight="false" outlineLevel="0" collapsed="false">
      <c r="A15143" s="0" t="s">
        <v>9895</v>
      </c>
      <c r="B15143" s="0" t="s">
        <v>64</v>
      </c>
      <c r="C15143" s="0" t="n">
        <v>2016</v>
      </c>
      <c r="D15143" s="0" t="s">
        <v>34</v>
      </c>
      <c r="E15143" s="0" t="s">
        <v>8629</v>
      </c>
      <c r="F15143" s="0" t="n">
        <v>0</v>
      </c>
      <c r="G15143" s="0" t="n">
        <v>0.02</v>
      </c>
      <c r="H15143" s="0" t="n">
        <v>0</v>
      </c>
      <c r="I15143" s="0" t="n">
        <v>0</v>
      </c>
      <c r="J15143" s="0" t="n">
        <v>0.02</v>
      </c>
      <c r="M15143" s="0" t="s">
        <v>36</v>
      </c>
      <c r="N15143" s="0" t="s">
        <v>66</v>
      </c>
      <c r="P15143" s="0" t="n">
        <f aca="false">IF(AND(OR(Dashboard!$B$5="All",D15143=Dashboard!$B$5),OR(Dashboard!$D$5="All",N15143=Dashboard!$D$5),OR(AND(C15143&lt;&gt;"",C15143&gt;=Dashboard!$F$5,C15143&lt;=Dashboard!$H$5),AND(C15143="",Dashboard!$F$5&lt;=1980,Dashboard!$H$5&gt;=2016))),1,0)</f>
        <v>1</v>
      </c>
      <c r="Q15143" s="0" t="n">
        <f aca="false">J15143*P15143+ROW()*0.00000001</f>
        <v>0.02015143</v>
      </c>
    </row>
    <row r="15144" customFormat="false" ht="15" hidden="false" customHeight="false" outlineLevel="0" collapsed="false">
      <c r="A15144" s="0" t="s">
        <v>7339</v>
      </c>
      <c r="B15144" s="0" t="s">
        <v>70</v>
      </c>
      <c r="C15144" s="0" t="n">
        <v>2016</v>
      </c>
      <c r="D15144" s="0" t="s">
        <v>71</v>
      </c>
      <c r="E15144" s="0" t="s">
        <v>782</v>
      </c>
      <c r="F15144" s="0" t="n">
        <v>0</v>
      </c>
      <c r="G15144" s="0" t="n">
        <v>0</v>
      </c>
      <c r="H15144" s="0" t="n">
        <v>0.02</v>
      </c>
      <c r="I15144" s="0" t="n">
        <v>0</v>
      </c>
      <c r="J15144" s="0" t="n">
        <v>0.02</v>
      </c>
      <c r="N15144" s="0" t="s">
        <v>74</v>
      </c>
      <c r="P15144" s="0" t="n">
        <f aca="false">IF(AND(OR(Dashboard!$B$5="All",D15144=Dashboard!$B$5),OR(Dashboard!$D$5="All",N15144=Dashboard!$D$5),OR(AND(C15144&lt;&gt;"",C15144&gt;=Dashboard!$F$5,C15144&lt;=Dashboard!$H$5),AND(C15144="",Dashboard!$F$5&lt;=1980,Dashboard!$H$5&gt;=2016))),1,0)</f>
        <v>1</v>
      </c>
      <c r="Q15144" s="0" t="n">
        <f aca="false">J15144*P15144+ROW()*0.00000001</f>
        <v>0.02015144</v>
      </c>
    </row>
    <row r="15145" customFormat="false" ht="15" hidden="false" customHeight="false" outlineLevel="0" collapsed="false">
      <c r="A15145" s="0" t="s">
        <v>11004</v>
      </c>
      <c r="B15145" s="0" t="s">
        <v>152</v>
      </c>
      <c r="C15145" s="0" t="n">
        <v>2008</v>
      </c>
      <c r="D15145" s="0" t="s">
        <v>246</v>
      </c>
      <c r="E15145" s="0" t="s">
        <v>6672</v>
      </c>
      <c r="F15145" s="0" t="n">
        <v>0</v>
      </c>
      <c r="G15145" s="0" t="n">
        <v>0.02</v>
      </c>
      <c r="H15145" s="0" t="n">
        <v>0</v>
      </c>
      <c r="I15145" s="0" t="n">
        <v>0</v>
      </c>
      <c r="J15145" s="0" t="n">
        <v>0.02</v>
      </c>
      <c r="L15145" s="0" t="n">
        <v>8.7</v>
      </c>
      <c r="M15145" s="0" t="s">
        <v>125</v>
      </c>
      <c r="N15145" s="0" t="s">
        <v>152</v>
      </c>
      <c r="P15145" s="0" t="n">
        <f aca="false">IF(AND(OR(Dashboard!$B$5="All",D15145=Dashboard!$B$5),OR(Dashboard!$D$5="All",N15145=Dashboard!$D$5),OR(AND(C15145&lt;&gt;"",C15145&gt;=Dashboard!$F$5,C15145&lt;=Dashboard!$H$5),AND(C15145="",Dashboard!$F$5&lt;=1980,Dashboard!$H$5&gt;=2016))),1,0)</f>
        <v>1</v>
      </c>
      <c r="Q15145" s="0" t="n">
        <f aca="false">J15145*P15145+ROW()*0.00000001</f>
        <v>0.02015145</v>
      </c>
    </row>
    <row r="15146" customFormat="false" ht="15" hidden="false" customHeight="false" outlineLevel="0" collapsed="false">
      <c r="A15146" s="0" t="s">
        <v>11005</v>
      </c>
      <c r="B15146" s="0" t="s">
        <v>76</v>
      </c>
      <c r="C15146" s="0" t="n">
        <v>2007</v>
      </c>
      <c r="D15146" s="0" t="s">
        <v>114</v>
      </c>
      <c r="E15146" s="0" t="s">
        <v>4303</v>
      </c>
      <c r="F15146" s="0" t="n">
        <v>0</v>
      </c>
      <c r="G15146" s="0" t="n">
        <v>0</v>
      </c>
      <c r="H15146" s="0" t="n">
        <v>0.02</v>
      </c>
      <c r="I15146" s="0" t="n">
        <v>0</v>
      </c>
      <c r="J15146" s="0" t="n">
        <v>0.02</v>
      </c>
      <c r="N15146" s="0" t="s">
        <v>74</v>
      </c>
      <c r="P15146" s="0" t="n">
        <f aca="false">IF(AND(OR(Dashboard!$B$5="All",D15146=Dashboard!$B$5),OR(Dashboard!$D$5="All",N15146=Dashboard!$D$5),OR(AND(C15146&lt;&gt;"",C15146&gt;=Dashboard!$F$5,C15146&lt;=Dashboard!$H$5),AND(C15146="",Dashboard!$F$5&lt;=1980,Dashboard!$H$5&gt;=2016))),1,0)</f>
        <v>1</v>
      </c>
      <c r="Q15146" s="0" t="n">
        <f aca="false">J15146*P15146+ROW()*0.00000001</f>
        <v>0.02015146</v>
      </c>
    </row>
    <row r="15147" customFormat="false" ht="15" hidden="false" customHeight="false" outlineLevel="0" collapsed="false">
      <c r="A15147" s="0" t="s">
        <v>11006</v>
      </c>
      <c r="B15147" s="0" t="s">
        <v>70</v>
      </c>
      <c r="C15147" s="0" t="n">
        <v>2011</v>
      </c>
      <c r="D15147" s="0" t="s">
        <v>114</v>
      </c>
      <c r="E15147" s="0" t="s">
        <v>7521</v>
      </c>
      <c r="F15147" s="0" t="n">
        <v>0</v>
      </c>
      <c r="G15147" s="0" t="n">
        <v>0</v>
      </c>
      <c r="H15147" s="0" t="n">
        <v>0.02</v>
      </c>
      <c r="I15147" s="0" t="n">
        <v>0</v>
      </c>
      <c r="J15147" s="0" t="n">
        <v>0.02</v>
      </c>
      <c r="N15147" s="0" t="s">
        <v>74</v>
      </c>
      <c r="P15147" s="0" t="n">
        <f aca="false">IF(AND(OR(Dashboard!$B$5="All",D15147=Dashboard!$B$5),OR(Dashboard!$D$5="All",N15147=Dashboard!$D$5),OR(AND(C15147&lt;&gt;"",C15147&gt;=Dashboard!$F$5,C15147&lt;=Dashboard!$H$5),AND(C15147="",Dashboard!$F$5&lt;=1980,Dashboard!$H$5&gt;=2016))),1,0)</f>
        <v>1</v>
      </c>
      <c r="Q15147" s="0" t="n">
        <f aca="false">J15147*P15147+ROW()*0.00000001</f>
        <v>0.02015147</v>
      </c>
    </row>
    <row r="15148" customFormat="false" ht="15" hidden="false" customHeight="false" outlineLevel="0" collapsed="false">
      <c r="A15148" s="0" t="s">
        <v>11007</v>
      </c>
      <c r="B15148" s="0" t="s">
        <v>85</v>
      </c>
      <c r="C15148" s="0" t="n">
        <v>2002</v>
      </c>
      <c r="D15148" s="0" t="s">
        <v>46</v>
      </c>
      <c r="E15148" s="0" t="s">
        <v>1607</v>
      </c>
      <c r="F15148" s="0" t="n">
        <v>0.02</v>
      </c>
      <c r="G15148" s="0" t="n">
        <v>0.01</v>
      </c>
      <c r="H15148" s="0" t="n">
        <v>0</v>
      </c>
      <c r="I15148" s="0" t="n">
        <v>0</v>
      </c>
      <c r="J15148" s="0" t="n">
        <v>0.02</v>
      </c>
      <c r="N15148" s="0" t="s">
        <v>35</v>
      </c>
      <c r="P15148" s="0" t="n">
        <f aca="false">IF(AND(OR(Dashboard!$B$5="All",D15148=Dashboard!$B$5),OR(Dashboard!$D$5="All",N15148=Dashboard!$D$5),OR(AND(C15148&lt;&gt;"",C15148&gt;=Dashboard!$F$5,C15148&lt;=Dashboard!$H$5),AND(C15148="",Dashboard!$F$5&lt;=1980,Dashboard!$H$5&gt;=2016))),1,0)</f>
        <v>1</v>
      </c>
      <c r="Q15148" s="0" t="n">
        <f aca="false">J15148*P15148+ROW()*0.00000001</f>
        <v>0.02015148</v>
      </c>
    </row>
    <row r="15149" customFormat="false" ht="15" hidden="false" customHeight="false" outlineLevel="0" collapsed="false">
      <c r="A15149" s="0" t="s">
        <v>11008</v>
      </c>
      <c r="B15149" s="0" t="s">
        <v>94</v>
      </c>
      <c r="C15149" s="0" t="n">
        <v>2016</v>
      </c>
      <c r="D15149" s="0" t="s">
        <v>71</v>
      </c>
      <c r="E15149" s="0" t="s">
        <v>211</v>
      </c>
      <c r="F15149" s="0" t="n">
        <v>0</v>
      </c>
      <c r="G15149" s="0" t="n">
        <v>0</v>
      </c>
      <c r="H15149" s="0" t="n">
        <v>0.02</v>
      </c>
      <c r="I15149" s="0" t="n">
        <v>0</v>
      </c>
      <c r="J15149" s="0" t="n">
        <v>0.02</v>
      </c>
      <c r="N15149" s="0" t="s">
        <v>74</v>
      </c>
      <c r="P15149" s="0" t="n">
        <f aca="false">IF(AND(OR(Dashboard!$B$5="All",D15149=Dashboard!$B$5),OR(Dashboard!$D$5="All",N15149=Dashboard!$D$5),OR(AND(C15149&lt;&gt;"",C15149&gt;=Dashboard!$F$5,C15149&lt;=Dashboard!$H$5),AND(C15149="",Dashboard!$F$5&lt;=1980,Dashboard!$H$5&gt;=2016))),1,0)</f>
        <v>1</v>
      </c>
      <c r="Q15149" s="0" t="n">
        <f aca="false">J15149*P15149+ROW()*0.00000001</f>
        <v>0.02015149</v>
      </c>
    </row>
    <row r="15150" customFormat="false" ht="15" hidden="false" customHeight="false" outlineLevel="0" collapsed="false">
      <c r="A15150" s="0" t="s">
        <v>11009</v>
      </c>
      <c r="B15150" s="0" t="s">
        <v>50</v>
      </c>
      <c r="C15150" s="0" t="n">
        <v>2006</v>
      </c>
      <c r="D15150" s="0" t="s">
        <v>246</v>
      </c>
      <c r="E15150" s="0" t="s">
        <v>328</v>
      </c>
      <c r="F15150" s="0" t="n">
        <v>0.02</v>
      </c>
      <c r="G15150" s="0" t="n">
        <v>0</v>
      </c>
      <c r="H15150" s="0" t="n">
        <v>0</v>
      </c>
      <c r="I15150" s="0" t="n">
        <v>0</v>
      </c>
      <c r="J15150" s="0" t="n">
        <v>0.02</v>
      </c>
      <c r="K15150" s="0" t="n">
        <v>59</v>
      </c>
      <c r="L15150" s="0" t="n">
        <v>7.1</v>
      </c>
      <c r="M15150" s="0" t="s">
        <v>125</v>
      </c>
      <c r="N15150" s="0" t="s">
        <v>35</v>
      </c>
      <c r="O15150" s="0" t="s">
        <v>53</v>
      </c>
      <c r="P15150" s="0" t="n">
        <f aca="false">IF(AND(OR(Dashboard!$B$5="All",D15150=Dashboard!$B$5),OR(Dashboard!$D$5="All",N15150=Dashboard!$D$5),OR(AND(C15150&lt;&gt;"",C15150&gt;=Dashboard!$F$5,C15150&lt;=Dashboard!$H$5),AND(C15150="",Dashboard!$F$5&lt;=1980,Dashboard!$H$5&gt;=2016))),1,0)</f>
        <v>1</v>
      </c>
      <c r="Q15150" s="0" t="n">
        <f aca="false">J15150*P15150+ROW()*0.00000001</f>
        <v>0.0201515</v>
      </c>
    </row>
    <row r="15151" customFormat="false" ht="15" hidden="false" customHeight="false" outlineLevel="0" collapsed="false">
      <c r="A15151" s="0" t="s">
        <v>11010</v>
      </c>
      <c r="B15151" s="0" t="s">
        <v>152</v>
      </c>
      <c r="C15151" s="0" t="n">
        <v>2010</v>
      </c>
      <c r="D15151" s="0" t="s">
        <v>48</v>
      </c>
      <c r="E15151" s="0" t="s">
        <v>2558</v>
      </c>
      <c r="F15151" s="0" t="n">
        <v>0</v>
      </c>
      <c r="G15151" s="0" t="n">
        <v>0.02</v>
      </c>
      <c r="H15151" s="0" t="n">
        <v>0</v>
      </c>
      <c r="I15151" s="0" t="n">
        <v>0</v>
      </c>
      <c r="J15151" s="0" t="n">
        <v>0.02</v>
      </c>
      <c r="N15151" s="0" t="s">
        <v>152</v>
      </c>
      <c r="P15151" s="0" t="n">
        <f aca="false">IF(AND(OR(Dashboard!$B$5="All",D15151=Dashboard!$B$5),OR(Dashboard!$D$5="All",N15151=Dashboard!$D$5),OR(AND(C15151&lt;&gt;"",C15151&gt;=Dashboard!$F$5,C15151&lt;=Dashboard!$H$5),AND(C15151="",Dashboard!$F$5&lt;=1980,Dashboard!$H$5&gt;=2016))),1,0)</f>
        <v>1</v>
      </c>
      <c r="Q15151" s="0" t="n">
        <f aca="false">J15151*P15151+ROW()*0.00000001</f>
        <v>0.02015151</v>
      </c>
    </row>
    <row r="15152" customFormat="false" ht="15" hidden="false" customHeight="false" outlineLevel="0" collapsed="false">
      <c r="A15152" s="0" t="s">
        <v>11011</v>
      </c>
      <c r="B15152" s="0" t="s">
        <v>85</v>
      </c>
      <c r="C15152" s="0" t="n">
        <v>2002</v>
      </c>
      <c r="D15152" s="0" t="s">
        <v>16</v>
      </c>
      <c r="E15152" s="0" t="s">
        <v>520</v>
      </c>
      <c r="F15152" s="0" t="n">
        <v>0.02</v>
      </c>
      <c r="G15152" s="0" t="n">
        <v>0.01</v>
      </c>
      <c r="H15152" s="0" t="n">
        <v>0</v>
      </c>
      <c r="I15152" s="0" t="n">
        <v>0</v>
      </c>
      <c r="J15152" s="0" t="n">
        <v>0.02</v>
      </c>
      <c r="K15152" s="0" t="n">
        <v>73</v>
      </c>
      <c r="M15152" s="0" t="s">
        <v>36</v>
      </c>
      <c r="N15152" s="0" t="s">
        <v>35</v>
      </c>
      <c r="O15152" s="0" t="s">
        <v>37</v>
      </c>
      <c r="P15152" s="0" t="n">
        <f aca="false">IF(AND(OR(Dashboard!$B$5="All",D15152=Dashboard!$B$5),OR(Dashboard!$D$5="All",N15152=Dashboard!$D$5),OR(AND(C15152&lt;&gt;"",C15152&gt;=Dashboard!$F$5,C15152&lt;=Dashboard!$H$5),AND(C15152="",Dashboard!$F$5&lt;=1980,Dashboard!$H$5&gt;=2016))),1,0)</f>
        <v>1</v>
      </c>
      <c r="Q15152" s="0" t="n">
        <f aca="false">J15152*P15152+ROW()*0.00000001</f>
        <v>0.02015152</v>
      </c>
    </row>
    <row r="15153" customFormat="false" ht="15" hidden="false" customHeight="false" outlineLevel="0" collapsed="false">
      <c r="A15153" s="0" t="s">
        <v>11012</v>
      </c>
      <c r="B15153" s="0" t="s">
        <v>50</v>
      </c>
      <c r="C15153" s="0" t="n">
        <v>2011</v>
      </c>
      <c r="D15153" s="0" t="s">
        <v>48</v>
      </c>
      <c r="E15153" s="0" t="s">
        <v>4319</v>
      </c>
      <c r="F15153" s="0" t="n">
        <v>0.02</v>
      </c>
      <c r="G15153" s="0" t="n">
        <v>0</v>
      </c>
      <c r="H15153" s="0" t="n">
        <v>0</v>
      </c>
      <c r="I15153" s="0" t="n">
        <v>0</v>
      </c>
      <c r="J15153" s="0" t="n">
        <v>0.02</v>
      </c>
      <c r="N15153" s="0" t="s">
        <v>35</v>
      </c>
      <c r="P15153" s="0" t="n">
        <f aca="false">IF(AND(OR(Dashboard!$B$5="All",D15153=Dashboard!$B$5),OR(Dashboard!$D$5="All",N15153=Dashboard!$D$5),OR(AND(C15153&lt;&gt;"",C15153&gt;=Dashboard!$F$5,C15153&lt;=Dashboard!$H$5),AND(C15153="",Dashboard!$F$5&lt;=1980,Dashboard!$H$5&gt;=2016))),1,0)</f>
        <v>1</v>
      </c>
      <c r="Q15153" s="0" t="n">
        <f aca="false">J15153*P15153+ROW()*0.00000001</f>
        <v>0.02015153</v>
      </c>
    </row>
    <row r="15154" customFormat="false" ht="15" hidden="false" customHeight="false" outlineLevel="0" collapsed="false">
      <c r="A15154" s="0" t="s">
        <v>11013</v>
      </c>
      <c r="B15154" s="0" t="s">
        <v>33</v>
      </c>
      <c r="C15154" s="0" t="n">
        <v>2009</v>
      </c>
      <c r="D15154" s="0" t="s">
        <v>114</v>
      </c>
      <c r="E15154" s="0" t="s">
        <v>154</v>
      </c>
      <c r="F15154" s="0" t="n">
        <v>0</v>
      </c>
      <c r="G15154" s="0" t="n">
        <v>0</v>
      </c>
      <c r="H15154" s="0" t="n">
        <v>0.02</v>
      </c>
      <c r="I15154" s="0" t="n">
        <v>0</v>
      </c>
      <c r="J15154" s="0" t="n">
        <v>0.02</v>
      </c>
      <c r="N15154" s="0" t="s">
        <v>35</v>
      </c>
      <c r="P15154" s="0" t="n">
        <f aca="false">IF(AND(OR(Dashboard!$B$5="All",D15154=Dashboard!$B$5),OR(Dashboard!$D$5="All",N15154=Dashboard!$D$5),OR(AND(C15154&lt;&gt;"",C15154&gt;=Dashboard!$F$5,C15154&lt;=Dashboard!$H$5),AND(C15154="",Dashboard!$F$5&lt;=1980,Dashboard!$H$5&gt;=2016))),1,0)</f>
        <v>1</v>
      </c>
      <c r="Q15154" s="0" t="n">
        <f aca="false">J15154*P15154+ROW()*0.00000001</f>
        <v>0.02015154</v>
      </c>
    </row>
    <row r="15155" customFormat="false" ht="15" hidden="false" customHeight="false" outlineLevel="0" collapsed="false">
      <c r="A15155" s="0" t="s">
        <v>11014</v>
      </c>
      <c r="B15155" s="0" t="s">
        <v>152</v>
      </c>
      <c r="C15155" s="0" t="n">
        <v>2008</v>
      </c>
      <c r="D15155" s="0" t="s">
        <v>246</v>
      </c>
      <c r="E15155" s="0" t="s">
        <v>8878</v>
      </c>
      <c r="F15155" s="0" t="n">
        <v>0</v>
      </c>
      <c r="G15155" s="0" t="n">
        <v>0.02</v>
      </c>
      <c r="H15155" s="0" t="n">
        <v>0</v>
      </c>
      <c r="I15155" s="0" t="n">
        <v>0</v>
      </c>
      <c r="J15155" s="0" t="n">
        <v>0.02</v>
      </c>
      <c r="K15155" s="0" t="n">
        <v>45</v>
      </c>
      <c r="L15155" s="0" t="n">
        <v>6.8</v>
      </c>
      <c r="M15155" s="0" t="s">
        <v>103</v>
      </c>
      <c r="N15155" s="0" t="s">
        <v>152</v>
      </c>
      <c r="O15155" s="0" t="s">
        <v>177</v>
      </c>
      <c r="P15155" s="0" t="n">
        <f aca="false">IF(AND(OR(Dashboard!$B$5="All",D15155=Dashboard!$B$5),OR(Dashboard!$D$5="All",N15155=Dashboard!$D$5),OR(AND(C15155&lt;&gt;"",C15155&gt;=Dashboard!$F$5,C15155&lt;=Dashboard!$H$5),AND(C15155="",Dashboard!$F$5&lt;=1980,Dashboard!$H$5&gt;=2016))),1,0)</f>
        <v>1</v>
      </c>
      <c r="Q15155" s="0" t="n">
        <f aca="false">J15155*P15155+ROW()*0.00000001</f>
        <v>0.02015155</v>
      </c>
    </row>
    <row r="15156" customFormat="false" ht="15" hidden="false" customHeight="false" outlineLevel="0" collapsed="false">
      <c r="A15156" s="0" t="s">
        <v>11015</v>
      </c>
      <c r="B15156" s="0" t="s">
        <v>76</v>
      </c>
      <c r="C15156" s="0" t="n">
        <v>2007</v>
      </c>
      <c r="D15156" s="0" t="s">
        <v>114</v>
      </c>
      <c r="E15156" s="0" t="s">
        <v>8851</v>
      </c>
      <c r="F15156" s="0" t="n">
        <v>0</v>
      </c>
      <c r="G15156" s="0" t="n">
        <v>0</v>
      </c>
      <c r="H15156" s="0" t="n">
        <v>0.02</v>
      </c>
      <c r="I15156" s="0" t="n">
        <v>0</v>
      </c>
      <c r="J15156" s="0" t="n">
        <v>0.02</v>
      </c>
      <c r="N15156" s="0" t="s">
        <v>74</v>
      </c>
      <c r="P15156" s="0" t="n">
        <f aca="false">IF(AND(OR(Dashboard!$B$5="All",D15156=Dashboard!$B$5),OR(Dashboard!$D$5="All",N15156=Dashboard!$D$5),OR(AND(C15156&lt;&gt;"",C15156&gt;=Dashboard!$F$5,C15156&lt;=Dashboard!$H$5),AND(C15156="",Dashboard!$F$5&lt;=1980,Dashboard!$H$5&gt;=2016))),1,0)</f>
        <v>1</v>
      </c>
      <c r="Q15156" s="0" t="n">
        <f aca="false">J15156*P15156+ROW()*0.00000001</f>
        <v>0.02015156</v>
      </c>
    </row>
    <row r="15157" customFormat="false" ht="15" hidden="false" customHeight="false" outlineLevel="0" collapsed="false">
      <c r="A15157" s="0" t="s">
        <v>11016</v>
      </c>
      <c r="B15157" s="0" t="s">
        <v>85</v>
      </c>
      <c r="C15157" s="0" t="n">
        <v>2002</v>
      </c>
      <c r="D15157" s="0" t="s">
        <v>46</v>
      </c>
      <c r="E15157" s="0" t="s">
        <v>1607</v>
      </c>
      <c r="F15157" s="0" t="n">
        <v>0.02</v>
      </c>
      <c r="G15157" s="0" t="n">
        <v>0.01</v>
      </c>
      <c r="H15157" s="0" t="n">
        <v>0</v>
      </c>
      <c r="I15157" s="0" t="n">
        <v>0</v>
      </c>
      <c r="J15157" s="0" t="n">
        <v>0.02</v>
      </c>
      <c r="K15157" s="0" t="n">
        <v>62</v>
      </c>
      <c r="L15157" s="0" t="n">
        <v>8.3</v>
      </c>
      <c r="M15157" s="0" t="s">
        <v>36</v>
      </c>
      <c r="N15157" s="0" t="s">
        <v>35</v>
      </c>
      <c r="O15157" s="0" t="s">
        <v>67</v>
      </c>
      <c r="P15157" s="0" t="n">
        <f aca="false">IF(AND(OR(Dashboard!$B$5="All",D15157=Dashboard!$B$5),OR(Dashboard!$D$5="All",N15157=Dashboard!$D$5),OR(AND(C15157&lt;&gt;"",C15157&gt;=Dashboard!$F$5,C15157&lt;=Dashboard!$H$5),AND(C15157="",Dashboard!$F$5&lt;=1980,Dashboard!$H$5&gt;=2016))),1,0)</f>
        <v>1</v>
      </c>
      <c r="Q15157" s="0" t="n">
        <f aca="false">J15157*P15157+ROW()*0.00000001</f>
        <v>0.02015157</v>
      </c>
    </row>
    <row r="15158" customFormat="false" ht="15" hidden="false" customHeight="false" outlineLevel="0" collapsed="false">
      <c r="A15158" s="0" t="s">
        <v>11017</v>
      </c>
      <c r="B15158" s="0" t="s">
        <v>50</v>
      </c>
      <c r="C15158" s="0" t="n">
        <v>2010</v>
      </c>
      <c r="D15158" s="0" t="s">
        <v>52</v>
      </c>
      <c r="E15158" s="0" t="s">
        <v>1002</v>
      </c>
      <c r="F15158" s="0" t="n">
        <v>0</v>
      </c>
      <c r="G15158" s="0" t="n">
        <v>0</v>
      </c>
      <c r="H15158" s="0" t="n">
        <v>0.02</v>
      </c>
      <c r="I15158" s="0" t="n">
        <v>0</v>
      </c>
      <c r="J15158" s="0" t="n">
        <v>0.02</v>
      </c>
      <c r="N15158" s="0" t="s">
        <v>35</v>
      </c>
      <c r="P15158" s="0" t="n">
        <f aca="false">IF(AND(OR(Dashboard!$B$5="All",D15158=Dashboard!$B$5),OR(Dashboard!$D$5="All",N15158=Dashboard!$D$5),OR(AND(C15158&lt;&gt;"",C15158&gt;=Dashboard!$F$5,C15158&lt;=Dashboard!$H$5),AND(C15158="",Dashboard!$F$5&lt;=1980,Dashboard!$H$5&gt;=2016))),1,0)</f>
        <v>1</v>
      </c>
      <c r="Q15158" s="0" t="n">
        <f aca="false">J15158*P15158+ROW()*0.00000001</f>
        <v>0.02015158</v>
      </c>
    </row>
    <row r="15159" customFormat="false" ht="15" hidden="false" customHeight="false" outlineLevel="0" collapsed="false">
      <c r="A15159" s="0" t="s">
        <v>11018</v>
      </c>
      <c r="B15159" s="0" t="s">
        <v>152</v>
      </c>
      <c r="C15159" s="0" t="n">
        <v>2010</v>
      </c>
      <c r="D15159" s="0" t="s">
        <v>58</v>
      </c>
      <c r="E15159" s="0" t="s">
        <v>1488</v>
      </c>
      <c r="F15159" s="0" t="n">
        <v>0</v>
      </c>
      <c r="G15159" s="0" t="n">
        <v>0.02</v>
      </c>
      <c r="H15159" s="0" t="n">
        <v>0</v>
      </c>
      <c r="I15159" s="0" t="n">
        <v>0</v>
      </c>
      <c r="J15159" s="0" t="n">
        <v>0.02</v>
      </c>
      <c r="K15159" s="0" t="n">
        <v>70</v>
      </c>
      <c r="L15159" s="0" t="n">
        <v>5.7</v>
      </c>
      <c r="M15159" s="0" t="s">
        <v>36</v>
      </c>
      <c r="N15159" s="0" t="s">
        <v>152</v>
      </c>
      <c r="O15159" s="0" t="s">
        <v>67</v>
      </c>
      <c r="P15159" s="0" t="n">
        <f aca="false">IF(AND(OR(Dashboard!$B$5="All",D15159=Dashboard!$B$5),OR(Dashboard!$D$5="All",N15159=Dashboard!$D$5),OR(AND(C15159&lt;&gt;"",C15159&gt;=Dashboard!$F$5,C15159&lt;=Dashboard!$H$5),AND(C15159="",Dashboard!$F$5&lt;=1980,Dashboard!$H$5&gt;=2016))),1,0)</f>
        <v>1</v>
      </c>
      <c r="Q15159" s="0" t="n">
        <f aca="false">J15159*P15159+ROW()*0.00000001</f>
        <v>0.02015159</v>
      </c>
    </row>
    <row r="15160" customFormat="false" ht="15" hidden="false" customHeight="false" outlineLevel="0" collapsed="false">
      <c r="A15160" s="0" t="s">
        <v>9902</v>
      </c>
      <c r="B15160" s="0" t="s">
        <v>50</v>
      </c>
      <c r="C15160" s="0" t="n">
        <v>2011</v>
      </c>
      <c r="D15160" s="0" t="s">
        <v>246</v>
      </c>
      <c r="E15160" s="0" t="s">
        <v>520</v>
      </c>
      <c r="F15160" s="0" t="n">
        <v>0</v>
      </c>
      <c r="G15160" s="0" t="n">
        <v>0.02</v>
      </c>
      <c r="H15160" s="0" t="n">
        <v>0</v>
      </c>
      <c r="I15160" s="0" t="n">
        <v>0</v>
      </c>
      <c r="J15160" s="0" t="n">
        <v>0.02</v>
      </c>
      <c r="N15160" s="0" t="s">
        <v>35</v>
      </c>
      <c r="P15160" s="0" t="n">
        <f aca="false">IF(AND(OR(Dashboard!$B$5="All",D15160=Dashboard!$B$5),OR(Dashboard!$D$5="All",N15160=Dashboard!$D$5),OR(AND(C15160&lt;&gt;"",C15160&gt;=Dashboard!$F$5,C15160&lt;=Dashboard!$H$5),AND(C15160="",Dashboard!$F$5&lt;=1980,Dashboard!$H$5&gt;=2016))),1,0)</f>
        <v>1</v>
      </c>
      <c r="Q15160" s="0" t="n">
        <f aca="false">J15160*P15160+ROW()*0.00000001</f>
        <v>0.0201516</v>
      </c>
    </row>
    <row r="15161" customFormat="false" ht="15" hidden="false" customHeight="false" outlineLevel="0" collapsed="false">
      <c r="A15161" s="0" t="s">
        <v>11019</v>
      </c>
      <c r="B15161" s="0" t="s">
        <v>117</v>
      </c>
      <c r="C15161" s="0" t="n">
        <v>1997</v>
      </c>
      <c r="D15161" s="0" t="s">
        <v>34</v>
      </c>
      <c r="E15161" s="0" t="s">
        <v>220</v>
      </c>
      <c r="F15161" s="0" t="n">
        <v>0.01</v>
      </c>
      <c r="G15161" s="0" t="n">
        <v>0.01</v>
      </c>
      <c r="H15161" s="0" t="n">
        <v>0</v>
      </c>
      <c r="I15161" s="0" t="n">
        <v>0</v>
      </c>
      <c r="J15161" s="0" t="n">
        <v>0.02</v>
      </c>
      <c r="N15161" s="0" t="s">
        <v>74</v>
      </c>
      <c r="P15161" s="0" t="n">
        <f aca="false">IF(AND(OR(Dashboard!$B$5="All",D15161=Dashboard!$B$5),OR(Dashboard!$D$5="All",N15161=Dashboard!$D$5),OR(AND(C15161&lt;&gt;"",C15161&gt;=Dashboard!$F$5,C15161&lt;=Dashboard!$H$5),AND(C15161="",Dashboard!$F$5&lt;=1980,Dashboard!$H$5&gt;=2016))),1,0)</f>
        <v>1</v>
      </c>
      <c r="Q15161" s="0" t="n">
        <f aca="false">J15161*P15161+ROW()*0.00000001</f>
        <v>0.02015161</v>
      </c>
    </row>
    <row r="15162" customFormat="false" ht="15" hidden="false" customHeight="false" outlineLevel="0" collapsed="false">
      <c r="A15162" s="0" t="s">
        <v>11020</v>
      </c>
      <c r="B15162" s="0" t="s">
        <v>85</v>
      </c>
      <c r="C15162" s="0" t="n">
        <v>2002</v>
      </c>
      <c r="D15162" s="0" t="s">
        <v>46</v>
      </c>
      <c r="E15162" s="0" t="s">
        <v>11021</v>
      </c>
      <c r="F15162" s="0" t="n">
        <v>0</v>
      </c>
      <c r="G15162" s="0" t="n">
        <v>0</v>
      </c>
      <c r="H15162" s="0" t="n">
        <v>0.02</v>
      </c>
      <c r="I15162" s="0" t="n">
        <v>0</v>
      </c>
      <c r="J15162" s="0" t="n">
        <v>0.02</v>
      </c>
      <c r="N15162" s="0" t="s">
        <v>35</v>
      </c>
      <c r="P15162" s="0" t="n">
        <f aca="false">IF(AND(OR(Dashboard!$B$5="All",D15162=Dashboard!$B$5),OR(Dashboard!$D$5="All",N15162=Dashboard!$D$5),OR(AND(C15162&lt;&gt;"",C15162&gt;=Dashboard!$F$5,C15162&lt;=Dashboard!$H$5),AND(C15162="",Dashboard!$F$5&lt;=1980,Dashboard!$H$5&gt;=2016))),1,0)</f>
        <v>1</v>
      </c>
      <c r="Q15162" s="0" t="n">
        <f aca="false">J15162*P15162+ROW()*0.00000001</f>
        <v>0.02015162</v>
      </c>
    </row>
    <row r="15163" customFormat="false" ht="15" hidden="false" customHeight="false" outlineLevel="0" collapsed="false">
      <c r="A15163" s="0" t="s">
        <v>11022</v>
      </c>
      <c r="B15163" s="0" t="s">
        <v>64</v>
      </c>
      <c r="C15163" s="0" t="n">
        <v>2011</v>
      </c>
      <c r="D15163" s="0" t="s">
        <v>34</v>
      </c>
      <c r="E15163" s="0" t="s">
        <v>91</v>
      </c>
      <c r="F15163" s="0" t="n">
        <v>0</v>
      </c>
      <c r="G15163" s="0" t="n">
        <v>0.02</v>
      </c>
      <c r="H15163" s="0" t="n">
        <v>0</v>
      </c>
      <c r="I15163" s="0" t="n">
        <v>0</v>
      </c>
      <c r="J15163" s="0" t="n">
        <v>0.02</v>
      </c>
      <c r="M15163" s="0" t="s">
        <v>36</v>
      </c>
      <c r="N15163" s="0" t="s">
        <v>66</v>
      </c>
      <c r="P15163" s="0" t="n">
        <f aca="false">IF(AND(OR(Dashboard!$B$5="All",D15163=Dashboard!$B$5),OR(Dashboard!$D$5="All",N15163=Dashboard!$D$5),OR(AND(C15163&lt;&gt;"",C15163&gt;=Dashboard!$F$5,C15163&lt;=Dashboard!$H$5),AND(C15163="",Dashboard!$F$5&lt;=1980,Dashboard!$H$5&gt;=2016))),1,0)</f>
        <v>1</v>
      </c>
      <c r="Q15163" s="0" t="n">
        <f aca="false">J15163*P15163+ROW()*0.00000001</f>
        <v>0.02015163</v>
      </c>
    </row>
    <row r="15164" customFormat="false" ht="15" hidden="false" customHeight="false" outlineLevel="0" collapsed="false">
      <c r="A15164" s="0" t="s">
        <v>8301</v>
      </c>
      <c r="B15164" s="0" t="s">
        <v>33</v>
      </c>
      <c r="C15164" s="0" t="n">
        <v>2008</v>
      </c>
      <c r="D15164" s="0" t="s">
        <v>48</v>
      </c>
      <c r="E15164" s="0" t="s">
        <v>689</v>
      </c>
      <c r="F15164" s="0" t="n">
        <v>0.02</v>
      </c>
      <c r="G15164" s="0" t="n">
        <v>0</v>
      </c>
      <c r="H15164" s="0" t="n">
        <v>0</v>
      </c>
      <c r="I15164" s="0" t="n">
        <v>0</v>
      </c>
      <c r="J15164" s="0" t="n">
        <v>0.02</v>
      </c>
      <c r="K15164" s="0" t="n">
        <v>62</v>
      </c>
      <c r="L15164" s="0" t="n">
        <v>6.4</v>
      </c>
      <c r="M15164" s="0" t="s">
        <v>36</v>
      </c>
      <c r="N15164" s="0" t="s">
        <v>35</v>
      </c>
      <c r="O15164" s="0" t="s">
        <v>67</v>
      </c>
      <c r="P15164" s="0" t="n">
        <f aca="false">IF(AND(OR(Dashboard!$B$5="All",D15164=Dashboard!$B$5),OR(Dashboard!$D$5="All",N15164=Dashboard!$D$5),OR(AND(C15164&lt;&gt;"",C15164&gt;=Dashboard!$F$5,C15164&lt;=Dashboard!$H$5),AND(C15164="",Dashboard!$F$5&lt;=1980,Dashboard!$H$5&gt;=2016))),1,0)</f>
        <v>1</v>
      </c>
      <c r="Q15164" s="0" t="n">
        <f aca="false">J15164*P15164+ROW()*0.00000001</f>
        <v>0.02015164</v>
      </c>
    </row>
    <row r="15165" customFormat="false" ht="15" hidden="false" customHeight="false" outlineLevel="0" collapsed="false">
      <c r="A15165" s="0" t="s">
        <v>11023</v>
      </c>
      <c r="B15165" s="0" t="s">
        <v>851</v>
      </c>
      <c r="C15165" s="0" t="n">
        <v>2016</v>
      </c>
      <c r="D15165" s="0" t="s">
        <v>114</v>
      </c>
      <c r="E15165" s="0" t="s">
        <v>1002</v>
      </c>
      <c r="F15165" s="0" t="n">
        <v>0</v>
      </c>
      <c r="G15165" s="0" t="n">
        <v>0</v>
      </c>
      <c r="H15165" s="0" t="n">
        <v>0.02</v>
      </c>
      <c r="I15165" s="0" t="n">
        <v>0</v>
      </c>
      <c r="J15165" s="0" t="n">
        <v>0.02</v>
      </c>
      <c r="N15165" s="0" t="s">
        <v>74</v>
      </c>
      <c r="P15165" s="0" t="n">
        <f aca="false">IF(AND(OR(Dashboard!$B$5="All",D15165=Dashboard!$B$5),OR(Dashboard!$D$5="All",N15165=Dashboard!$D$5),OR(AND(C15165&lt;&gt;"",C15165&gt;=Dashboard!$F$5,C15165&lt;=Dashboard!$H$5),AND(C15165="",Dashboard!$F$5&lt;=1980,Dashboard!$H$5&gt;=2016))),1,0)</f>
        <v>1</v>
      </c>
      <c r="Q15165" s="0" t="n">
        <f aca="false">J15165*P15165+ROW()*0.00000001</f>
        <v>0.02015165</v>
      </c>
    </row>
    <row r="15166" customFormat="false" ht="15" hidden="false" customHeight="false" outlineLevel="0" collapsed="false">
      <c r="A15166" s="0" t="s">
        <v>11024</v>
      </c>
      <c r="B15166" s="0" t="s">
        <v>164</v>
      </c>
      <c r="C15166" s="0" t="n">
        <v>2013</v>
      </c>
      <c r="D15166" s="0" t="s">
        <v>114</v>
      </c>
      <c r="E15166" s="0" t="s">
        <v>4962</v>
      </c>
      <c r="F15166" s="0" t="n">
        <v>0</v>
      </c>
      <c r="G15166" s="0" t="n">
        <v>0</v>
      </c>
      <c r="H15166" s="0" t="n">
        <v>0.02</v>
      </c>
      <c r="I15166" s="0" t="n">
        <v>0</v>
      </c>
      <c r="J15166" s="0" t="n">
        <v>0.02</v>
      </c>
      <c r="N15166" s="0" t="s">
        <v>74</v>
      </c>
      <c r="P15166" s="0" t="n">
        <f aca="false">IF(AND(OR(Dashboard!$B$5="All",D15166=Dashboard!$B$5),OR(Dashboard!$D$5="All",N15166=Dashboard!$D$5),OR(AND(C15166&lt;&gt;"",C15166&gt;=Dashboard!$F$5,C15166&lt;=Dashboard!$H$5),AND(C15166="",Dashboard!$F$5&lt;=1980,Dashboard!$H$5&gt;=2016))),1,0)</f>
        <v>1</v>
      </c>
      <c r="Q15166" s="0" t="n">
        <f aca="false">J15166*P15166+ROW()*0.00000001</f>
        <v>0.02015166</v>
      </c>
    </row>
    <row r="15167" customFormat="false" ht="15" hidden="false" customHeight="false" outlineLevel="0" collapsed="false">
      <c r="A15167" s="0" t="s">
        <v>11025</v>
      </c>
      <c r="B15167" s="0" t="s">
        <v>33</v>
      </c>
      <c r="C15167" s="0" t="n">
        <v>2012</v>
      </c>
      <c r="D15167" s="0" t="s">
        <v>52</v>
      </c>
      <c r="E15167" s="0" t="s">
        <v>35</v>
      </c>
      <c r="F15167" s="0" t="n">
        <v>0</v>
      </c>
      <c r="G15167" s="0" t="n">
        <v>0.02</v>
      </c>
      <c r="H15167" s="0" t="n">
        <v>0</v>
      </c>
      <c r="I15167" s="0" t="n">
        <v>0</v>
      </c>
      <c r="J15167" s="0" t="n">
        <v>0.02</v>
      </c>
      <c r="N15167" s="0" t="s">
        <v>35</v>
      </c>
      <c r="P15167" s="0" t="n">
        <f aca="false">IF(AND(OR(Dashboard!$B$5="All",D15167=Dashboard!$B$5),OR(Dashboard!$D$5="All",N15167=Dashboard!$D$5),OR(AND(C15167&lt;&gt;"",C15167&gt;=Dashboard!$F$5,C15167&lt;=Dashboard!$H$5),AND(C15167="",Dashboard!$F$5&lt;=1980,Dashboard!$H$5&gt;=2016))),1,0)</f>
        <v>1</v>
      </c>
      <c r="Q15167" s="0" t="n">
        <f aca="false">J15167*P15167+ROW()*0.00000001</f>
        <v>0.02015167</v>
      </c>
    </row>
    <row r="15168" customFormat="false" ht="15" hidden="false" customHeight="false" outlineLevel="0" collapsed="false">
      <c r="A15168" s="0" t="s">
        <v>11026</v>
      </c>
      <c r="B15168" s="0" t="s">
        <v>152</v>
      </c>
      <c r="C15168" s="0" t="n">
        <v>2007</v>
      </c>
      <c r="D15168" s="0" t="s">
        <v>58</v>
      </c>
      <c r="E15168" s="0" t="s">
        <v>142</v>
      </c>
      <c r="F15168" s="0" t="n">
        <v>0</v>
      </c>
      <c r="G15168" s="0" t="n">
        <v>0.02</v>
      </c>
      <c r="H15168" s="0" t="n">
        <v>0</v>
      </c>
      <c r="I15168" s="0" t="n">
        <v>0</v>
      </c>
      <c r="J15168" s="0" t="n">
        <v>0.02</v>
      </c>
      <c r="K15168" s="0" t="n">
        <v>63</v>
      </c>
      <c r="L15168" s="0" t="n">
        <v>4.3</v>
      </c>
      <c r="M15168" s="0" t="s">
        <v>125</v>
      </c>
      <c r="N15168" s="0" t="s">
        <v>152</v>
      </c>
      <c r="O15168" s="0" t="s">
        <v>67</v>
      </c>
      <c r="P15168" s="0" t="n">
        <f aca="false">IF(AND(OR(Dashboard!$B$5="All",D15168=Dashboard!$B$5),OR(Dashboard!$D$5="All",N15168=Dashboard!$D$5),OR(AND(C15168&lt;&gt;"",C15168&gt;=Dashboard!$F$5,C15168&lt;=Dashboard!$H$5),AND(C15168="",Dashboard!$F$5&lt;=1980,Dashboard!$H$5&gt;=2016))),1,0)</f>
        <v>1</v>
      </c>
      <c r="Q15168" s="0" t="n">
        <f aca="false">J15168*P15168+ROW()*0.00000001</f>
        <v>0.02015168</v>
      </c>
    </row>
    <row r="15169" customFormat="false" ht="15" hidden="false" customHeight="false" outlineLevel="0" collapsed="false">
      <c r="A15169" s="0" t="s">
        <v>11027</v>
      </c>
      <c r="B15169" s="0" t="s">
        <v>50</v>
      </c>
      <c r="C15169" s="0" t="n">
        <v>2010</v>
      </c>
      <c r="D15169" s="0" t="s">
        <v>114</v>
      </c>
      <c r="E15169" s="0" t="s">
        <v>328</v>
      </c>
      <c r="F15169" s="0" t="n">
        <v>0</v>
      </c>
      <c r="G15169" s="0" t="n">
        <v>0.02</v>
      </c>
      <c r="H15169" s="0" t="n">
        <v>0</v>
      </c>
      <c r="I15169" s="0" t="n">
        <v>0</v>
      </c>
      <c r="J15169" s="0" t="n">
        <v>0.02</v>
      </c>
      <c r="M15169" s="0" t="s">
        <v>36</v>
      </c>
      <c r="N15169" s="0" t="s">
        <v>35</v>
      </c>
      <c r="P15169" s="0" t="n">
        <f aca="false">IF(AND(OR(Dashboard!$B$5="All",D15169=Dashboard!$B$5),OR(Dashboard!$D$5="All",N15169=Dashboard!$D$5),OR(AND(C15169&lt;&gt;"",C15169&gt;=Dashboard!$F$5,C15169&lt;=Dashboard!$H$5),AND(C15169="",Dashboard!$F$5&lt;=1980,Dashboard!$H$5&gt;=2016))),1,0)</f>
        <v>1</v>
      </c>
      <c r="Q15169" s="0" t="n">
        <f aca="false">J15169*P15169+ROW()*0.00000001</f>
        <v>0.02015169</v>
      </c>
    </row>
    <row r="15170" customFormat="false" ht="15" hidden="false" customHeight="false" outlineLevel="0" collapsed="false">
      <c r="A15170" s="0" t="s">
        <v>5234</v>
      </c>
      <c r="B15170" s="0" t="s">
        <v>164</v>
      </c>
      <c r="C15170" s="0" t="n">
        <v>2007</v>
      </c>
      <c r="D15170" s="0" t="s">
        <v>52</v>
      </c>
      <c r="E15170" s="0" t="s">
        <v>91</v>
      </c>
      <c r="F15170" s="0" t="n">
        <v>0.02</v>
      </c>
      <c r="G15170" s="0" t="n">
        <v>0</v>
      </c>
      <c r="H15170" s="0" t="n">
        <v>0</v>
      </c>
      <c r="I15170" s="0" t="n">
        <v>0</v>
      </c>
      <c r="J15170" s="0" t="n">
        <v>0.02</v>
      </c>
      <c r="L15170" s="0" t="n">
        <v>6.5</v>
      </c>
      <c r="M15170" s="0" t="s">
        <v>103</v>
      </c>
      <c r="N15170" s="0" t="s">
        <v>74</v>
      </c>
      <c r="P15170" s="0" t="n">
        <f aca="false">IF(AND(OR(Dashboard!$B$5="All",D15170=Dashboard!$B$5),OR(Dashboard!$D$5="All",N15170=Dashboard!$D$5),OR(AND(C15170&lt;&gt;"",C15170&gt;=Dashboard!$F$5,C15170&lt;=Dashboard!$H$5),AND(C15170="",Dashboard!$F$5&lt;=1980,Dashboard!$H$5&gt;=2016))),1,0)</f>
        <v>1</v>
      </c>
      <c r="Q15170" s="0" t="n">
        <f aca="false">J15170*P15170+ROW()*0.00000001</f>
        <v>0.0201517</v>
      </c>
    </row>
    <row r="15171" customFormat="false" ht="15" hidden="false" customHeight="false" outlineLevel="0" collapsed="false">
      <c r="A15171" s="0" t="s">
        <v>11028</v>
      </c>
      <c r="B15171" s="0" t="s">
        <v>152</v>
      </c>
      <c r="C15171" s="0" t="n">
        <v>2010</v>
      </c>
      <c r="D15171" s="0" t="s">
        <v>46</v>
      </c>
      <c r="E15171" s="0" t="s">
        <v>160</v>
      </c>
      <c r="F15171" s="0" t="n">
        <v>0</v>
      </c>
      <c r="G15171" s="0" t="n">
        <v>0.02</v>
      </c>
      <c r="H15171" s="0" t="n">
        <v>0</v>
      </c>
      <c r="I15171" s="0" t="n">
        <v>0</v>
      </c>
      <c r="J15171" s="0" t="n">
        <v>0.02</v>
      </c>
      <c r="K15171" s="0" t="n">
        <v>66</v>
      </c>
      <c r="L15171" s="0" t="n">
        <v>6.2</v>
      </c>
      <c r="M15171" s="0" t="s">
        <v>103</v>
      </c>
      <c r="N15171" s="0" t="s">
        <v>152</v>
      </c>
      <c r="O15171" s="0" t="s">
        <v>67</v>
      </c>
      <c r="P15171" s="0" t="n">
        <f aca="false">IF(AND(OR(Dashboard!$B$5="All",D15171=Dashboard!$B$5),OR(Dashboard!$D$5="All",N15171=Dashboard!$D$5),OR(AND(C15171&lt;&gt;"",C15171&gt;=Dashboard!$F$5,C15171&lt;=Dashboard!$H$5),AND(C15171="",Dashboard!$F$5&lt;=1980,Dashboard!$H$5&gt;=2016))),1,0)</f>
        <v>1</v>
      </c>
      <c r="Q15171" s="0" t="n">
        <f aca="false">J15171*P15171+ROW()*0.00000001</f>
        <v>0.02015171</v>
      </c>
    </row>
    <row r="15172" customFormat="false" ht="15" hidden="false" customHeight="false" outlineLevel="0" collapsed="false">
      <c r="A15172" s="0" t="s">
        <v>11029</v>
      </c>
      <c r="B15172" s="0" t="s">
        <v>164</v>
      </c>
      <c r="C15172" s="0" t="n">
        <v>2010</v>
      </c>
      <c r="D15172" s="0" t="s">
        <v>71</v>
      </c>
      <c r="E15172" s="0" t="s">
        <v>220</v>
      </c>
      <c r="F15172" s="0" t="n">
        <v>0</v>
      </c>
      <c r="G15172" s="0" t="n">
        <v>0</v>
      </c>
      <c r="H15172" s="0" t="n">
        <v>0.02</v>
      </c>
      <c r="I15172" s="0" t="n">
        <v>0</v>
      </c>
      <c r="J15172" s="0" t="n">
        <v>0.02</v>
      </c>
      <c r="N15172" s="0" t="s">
        <v>74</v>
      </c>
      <c r="P15172" s="0" t="n">
        <f aca="false">IF(AND(OR(Dashboard!$B$5="All",D15172=Dashboard!$B$5),OR(Dashboard!$D$5="All",N15172=Dashboard!$D$5),OR(AND(C15172&lt;&gt;"",C15172&gt;=Dashboard!$F$5,C15172&lt;=Dashboard!$H$5),AND(C15172="",Dashboard!$F$5&lt;=1980,Dashboard!$H$5&gt;=2016))),1,0)</f>
        <v>1</v>
      </c>
      <c r="Q15172" s="0" t="n">
        <f aca="false">J15172*P15172+ROW()*0.00000001</f>
        <v>0.02015172</v>
      </c>
    </row>
    <row r="15173" customFormat="false" ht="15" hidden="false" customHeight="false" outlineLevel="0" collapsed="false">
      <c r="A15173" s="0" t="s">
        <v>11030</v>
      </c>
      <c r="B15173" s="0" t="s">
        <v>76</v>
      </c>
      <c r="C15173" s="0" t="n">
        <v>2007</v>
      </c>
      <c r="D15173" s="0" t="s">
        <v>102</v>
      </c>
      <c r="E15173" s="0" t="s">
        <v>10731</v>
      </c>
      <c r="F15173" s="0" t="n">
        <v>0</v>
      </c>
      <c r="G15173" s="0" t="n">
        <v>0</v>
      </c>
      <c r="H15173" s="0" t="n">
        <v>0.02</v>
      </c>
      <c r="I15173" s="0" t="n">
        <v>0</v>
      </c>
      <c r="J15173" s="0" t="n">
        <v>0.02</v>
      </c>
      <c r="N15173" s="0" t="s">
        <v>74</v>
      </c>
      <c r="P15173" s="0" t="n">
        <f aca="false">IF(AND(OR(Dashboard!$B$5="All",D15173=Dashboard!$B$5),OR(Dashboard!$D$5="All",N15173=Dashboard!$D$5),OR(AND(C15173&lt;&gt;"",C15173&gt;=Dashboard!$F$5,C15173&lt;=Dashboard!$H$5),AND(C15173="",Dashboard!$F$5&lt;=1980,Dashboard!$H$5&gt;=2016))),1,0)</f>
        <v>1</v>
      </c>
      <c r="Q15173" s="0" t="n">
        <f aca="false">J15173*P15173+ROW()*0.00000001</f>
        <v>0.02015173</v>
      </c>
    </row>
    <row r="15174" customFormat="false" ht="15" hidden="false" customHeight="false" outlineLevel="0" collapsed="false">
      <c r="A15174" s="0" t="s">
        <v>11031</v>
      </c>
      <c r="B15174" s="0" t="s">
        <v>117</v>
      </c>
      <c r="C15174" s="0" t="n">
        <v>1999</v>
      </c>
      <c r="D15174" s="0" t="s">
        <v>56</v>
      </c>
      <c r="E15174" s="0" t="s">
        <v>680</v>
      </c>
      <c r="F15174" s="0" t="n">
        <v>0.01</v>
      </c>
      <c r="G15174" s="0" t="n">
        <v>0.01</v>
      </c>
      <c r="H15174" s="0" t="n">
        <v>0</v>
      </c>
      <c r="I15174" s="0" t="n">
        <v>0</v>
      </c>
      <c r="J15174" s="0" t="n">
        <v>0.02</v>
      </c>
      <c r="K15174" s="0" t="n">
        <v>67</v>
      </c>
      <c r="M15174" s="0" t="s">
        <v>36</v>
      </c>
      <c r="N15174" s="0" t="s">
        <v>74</v>
      </c>
      <c r="O15174" s="0" t="s">
        <v>67</v>
      </c>
      <c r="P15174" s="0" t="n">
        <f aca="false">IF(AND(OR(Dashboard!$B$5="All",D15174=Dashboard!$B$5),OR(Dashboard!$D$5="All",N15174=Dashboard!$D$5),OR(AND(C15174&lt;&gt;"",C15174&gt;=Dashboard!$F$5,C15174&lt;=Dashboard!$H$5),AND(C15174="",Dashboard!$F$5&lt;=1980,Dashboard!$H$5&gt;=2016))),1,0)</f>
        <v>1</v>
      </c>
      <c r="Q15174" s="0" t="n">
        <f aca="false">J15174*P15174+ROW()*0.00000001</f>
        <v>0.02015174</v>
      </c>
    </row>
    <row r="15175" customFormat="false" ht="15" hidden="false" customHeight="false" outlineLevel="0" collapsed="false">
      <c r="A15175" s="0" t="s">
        <v>11032</v>
      </c>
      <c r="B15175" s="0" t="s">
        <v>50</v>
      </c>
      <c r="C15175" s="0" t="n">
        <v>2007</v>
      </c>
      <c r="D15175" s="0" t="s">
        <v>46</v>
      </c>
      <c r="E15175" s="0" t="s">
        <v>1259</v>
      </c>
      <c r="F15175" s="0" t="n">
        <v>0</v>
      </c>
      <c r="G15175" s="0" t="n">
        <v>0</v>
      </c>
      <c r="H15175" s="0" t="n">
        <v>0.02</v>
      </c>
      <c r="I15175" s="0" t="n">
        <v>0</v>
      </c>
      <c r="J15175" s="0" t="n">
        <v>0.02</v>
      </c>
      <c r="N15175" s="0" t="s">
        <v>35</v>
      </c>
      <c r="P15175" s="0" t="n">
        <f aca="false">IF(AND(OR(Dashboard!$B$5="All",D15175=Dashboard!$B$5),OR(Dashboard!$D$5="All",N15175=Dashboard!$D$5),OR(AND(C15175&lt;&gt;"",C15175&gt;=Dashboard!$F$5,C15175&lt;=Dashboard!$H$5),AND(C15175="",Dashboard!$F$5&lt;=1980,Dashboard!$H$5&gt;=2016))),1,0)</f>
        <v>1</v>
      </c>
      <c r="Q15175" s="0" t="n">
        <f aca="false">J15175*P15175+ROW()*0.00000001</f>
        <v>0.02015175</v>
      </c>
    </row>
    <row r="15176" customFormat="false" ht="15" hidden="false" customHeight="false" outlineLevel="0" collapsed="false">
      <c r="A15176" s="0" t="s">
        <v>11033</v>
      </c>
      <c r="B15176" s="0" t="s">
        <v>94</v>
      </c>
      <c r="C15176" s="0" t="n">
        <v>2016</v>
      </c>
      <c r="D15176" s="0" t="s">
        <v>71</v>
      </c>
      <c r="E15176" s="0" t="s">
        <v>3802</v>
      </c>
      <c r="F15176" s="0" t="n">
        <v>0</v>
      </c>
      <c r="G15176" s="0" t="n">
        <v>0.02</v>
      </c>
      <c r="H15176" s="0" t="n">
        <v>0</v>
      </c>
      <c r="I15176" s="0" t="n">
        <v>0</v>
      </c>
      <c r="J15176" s="0" t="n">
        <v>0.02</v>
      </c>
      <c r="K15176" s="0" t="n">
        <v>52</v>
      </c>
      <c r="L15176" s="0" t="n">
        <v>7.9</v>
      </c>
      <c r="M15176" s="0" t="s">
        <v>103</v>
      </c>
      <c r="N15176" s="0" t="s">
        <v>74</v>
      </c>
      <c r="O15176" s="0" t="s">
        <v>53</v>
      </c>
      <c r="P15176" s="0" t="n">
        <f aca="false">IF(AND(OR(Dashboard!$B$5="All",D15176=Dashboard!$B$5),OR(Dashboard!$D$5="All",N15176=Dashboard!$D$5),OR(AND(C15176&lt;&gt;"",C15176&gt;=Dashboard!$F$5,C15176&lt;=Dashboard!$H$5),AND(C15176="",Dashboard!$F$5&lt;=1980,Dashboard!$H$5&gt;=2016))),1,0)</f>
        <v>1</v>
      </c>
      <c r="Q15176" s="0" t="n">
        <f aca="false">J15176*P15176+ROW()*0.00000001</f>
        <v>0.02015176</v>
      </c>
    </row>
    <row r="15177" customFormat="false" ht="15" hidden="false" customHeight="false" outlineLevel="0" collapsed="false">
      <c r="A15177" s="0" t="s">
        <v>11034</v>
      </c>
      <c r="B15177" s="0" t="s">
        <v>76</v>
      </c>
      <c r="C15177" s="0" t="n">
        <v>2007</v>
      </c>
      <c r="D15177" s="0" t="s">
        <v>46</v>
      </c>
      <c r="E15177" s="0" t="s">
        <v>4303</v>
      </c>
      <c r="F15177" s="0" t="n">
        <v>0</v>
      </c>
      <c r="G15177" s="0" t="n">
        <v>0</v>
      </c>
      <c r="H15177" s="0" t="n">
        <v>0.02</v>
      </c>
      <c r="I15177" s="0" t="n">
        <v>0</v>
      </c>
      <c r="J15177" s="0" t="n">
        <v>0.02</v>
      </c>
      <c r="N15177" s="0" t="s">
        <v>74</v>
      </c>
      <c r="P15177" s="0" t="n">
        <f aca="false">IF(AND(OR(Dashboard!$B$5="All",D15177=Dashboard!$B$5),OR(Dashboard!$D$5="All",N15177=Dashboard!$D$5),OR(AND(C15177&lt;&gt;"",C15177&gt;=Dashboard!$F$5,C15177&lt;=Dashboard!$H$5),AND(C15177="",Dashboard!$F$5&lt;=1980,Dashboard!$H$5&gt;=2016))),1,0)</f>
        <v>1</v>
      </c>
      <c r="Q15177" s="0" t="n">
        <f aca="false">J15177*P15177+ROW()*0.00000001</f>
        <v>0.02015177</v>
      </c>
    </row>
    <row r="15178" customFormat="false" ht="15" hidden="false" customHeight="false" outlineLevel="0" collapsed="false">
      <c r="A15178" s="0" t="s">
        <v>669</v>
      </c>
      <c r="B15178" s="0" t="s">
        <v>152</v>
      </c>
      <c r="C15178" s="0" t="n">
        <v>2008</v>
      </c>
      <c r="D15178" s="0" t="s">
        <v>56</v>
      </c>
      <c r="E15178" s="0" t="s">
        <v>124</v>
      </c>
      <c r="F15178" s="0" t="n">
        <v>0</v>
      </c>
      <c r="G15178" s="0" t="n">
        <v>0.02</v>
      </c>
      <c r="H15178" s="0" t="n">
        <v>0</v>
      </c>
      <c r="I15178" s="0" t="n">
        <v>0</v>
      </c>
      <c r="J15178" s="0" t="n">
        <v>0.02</v>
      </c>
      <c r="K15178" s="0" t="n">
        <v>78</v>
      </c>
      <c r="L15178" s="0" t="n">
        <v>7.3</v>
      </c>
      <c r="M15178" s="0" t="s">
        <v>73</v>
      </c>
      <c r="N15178" s="0" t="s">
        <v>152</v>
      </c>
      <c r="O15178" s="0" t="s">
        <v>37</v>
      </c>
      <c r="P15178" s="0" t="n">
        <f aca="false">IF(AND(OR(Dashboard!$B$5="All",D15178=Dashboard!$B$5),OR(Dashboard!$D$5="All",N15178=Dashboard!$D$5),OR(AND(C15178&lt;&gt;"",C15178&gt;=Dashboard!$F$5,C15178&lt;=Dashboard!$H$5),AND(C15178="",Dashboard!$F$5&lt;=1980,Dashboard!$H$5&gt;=2016))),1,0)</f>
        <v>1</v>
      </c>
      <c r="Q15178" s="0" t="n">
        <f aca="false">J15178*P15178+ROW()*0.00000001</f>
        <v>0.02015178</v>
      </c>
    </row>
    <row r="15179" customFormat="false" ht="15" hidden="false" customHeight="false" outlineLevel="0" collapsed="false">
      <c r="A15179" s="0" t="s">
        <v>11035</v>
      </c>
      <c r="B15179" s="0" t="s">
        <v>76</v>
      </c>
      <c r="C15179" s="0" t="n">
        <v>2008</v>
      </c>
      <c r="D15179" s="0" t="s">
        <v>114</v>
      </c>
      <c r="E15179" s="0" t="s">
        <v>11036</v>
      </c>
      <c r="F15179" s="0" t="n">
        <v>0</v>
      </c>
      <c r="G15179" s="0" t="n">
        <v>0</v>
      </c>
      <c r="H15179" s="0" t="n">
        <v>0.02</v>
      </c>
      <c r="I15179" s="0" t="n">
        <v>0</v>
      </c>
      <c r="J15179" s="0" t="n">
        <v>0.02</v>
      </c>
      <c r="N15179" s="0" t="s">
        <v>74</v>
      </c>
      <c r="P15179" s="0" t="n">
        <f aca="false">IF(AND(OR(Dashboard!$B$5="All",D15179=Dashboard!$B$5),OR(Dashboard!$D$5="All",N15179=Dashboard!$D$5),OR(AND(C15179&lt;&gt;"",C15179&gt;=Dashboard!$F$5,C15179&lt;=Dashboard!$H$5),AND(C15179="",Dashboard!$F$5&lt;=1980,Dashboard!$H$5&gt;=2016))),1,0)</f>
        <v>1</v>
      </c>
      <c r="Q15179" s="0" t="n">
        <f aca="false">J15179*P15179+ROW()*0.00000001</f>
        <v>0.02015179</v>
      </c>
    </row>
    <row r="15180" customFormat="false" ht="15" hidden="false" customHeight="false" outlineLevel="0" collapsed="false">
      <c r="A15180" s="0" t="s">
        <v>11037</v>
      </c>
      <c r="B15180" s="0" t="s">
        <v>144</v>
      </c>
      <c r="C15180" s="0" t="n">
        <v>2002</v>
      </c>
      <c r="D15180" s="0" t="s">
        <v>34</v>
      </c>
      <c r="E15180" s="0" t="s">
        <v>418</v>
      </c>
      <c r="F15180" s="0" t="n">
        <v>0.02</v>
      </c>
      <c r="G15180" s="0" t="n">
        <v>0</v>
      </c>
      <c r="H15180" s="0" t="n">
        <v>0</v>
      </c>
      <c r="I15180" s="0" t="n">
        <v>0</v>
      </c>
      <c r="J15180" s="0" t="n">
        <v>0.02</v>
      </c>
      <c r="K15180" s="0" t="n">
        <v>49</v>
      </c>
      <c r="M15180" s="0" t="s">
        <v>103</v>
      </c>
      <c r="N15180" s="0" t="s">
        <v>66</v>
      </c>
      <c r="O15180" s="0" t="s">
        <v>177</v>
      </c>
      <c r="P15180" s="0" t="n">
        <f aca="false">IF(AND(OR(Dashboard!$B$5="All",D15180=Dashboard!$B$5),OR(Dashboard!$D$5="All",N15180=Dashboard!$D$5),OR(AND(C15180&lt;&gt;"",C15180&gt;=Dashboard!$F$5,C15180&lt;=Dashboard!$H$5),AND(C15180="",Dashboard!$F$5&lt;=1980,Dashboard!$H$5&gt;=2016))),1,0)</f>
        <v>1</v>
      </c>
      <c r="Q15180" s="0" t="n">
        <f aca="false">J15180*P15180+ROW()*0.00000001</f>
        <v>0.0201518</v>
      </c>
    </row>
    <row r="15181" customFormat="false" ht="15" hidden="false" customHeight="false" outlineLevel="0" collapsed="false">
      <c r="A15181" s="0" t="s">
        <v>11038</v>
      </c>
      <c r="B15181" s="0" t="s">
        <v>152</v>
      </c>
      <c r="C15181" s="0" t="n">
        <v>2012</v>
      </c>
      <c r="D15181" s="0" t="s">
        <v>246</v>
      </c>
      <c r="E15181" s="0" t="s">
        <v>4034</v>
      </c>
      <c r="F15181" s="0" t="n">
        <v>0</v>
      </c>
      <c r="G15181" s="0" t="n">
        <v>0.02</v>
      </c>
      <c r="H15181" s="0" t="n">
        <v>0</v>
      </c>
      <c r="I15181" s="0" t="n">
        <v>0</v>
      </c>
      <c r="J15181" s="0" t="n">
        <v>0.02</v>
      </c>
      <c r="K15181" s="0" t="n">
        <v>78</v>
      </c>
      <c r="L15181" s="0" t="n">
        <v>8</v>
      </c>
      <c r="M15181" s="0" t="s">
        <v>103</v>
      </c>
      <c r="N15181" s="0" t="s">
        <v>152</v>
      </c>
      <c r="O15181" s="0" t="s">
        <v>37</v>
      </c>
      <c r="P15181" s="0" t="n">
        <f aca="false">IF(AND(OR(Dashboard!$B$5="All",D15181=Dashboard!$B$5),OR(Dashboard!$D$5="All",N15181=Dashboard!$D$5),OR(AND(C15181&lt;&gt;"",C15181&gt;=Dashboard!$F$5,C15181&lt;=Dashboard!$H$5),AND(C15181="",Dashboard!$F$5&lt;=1980,Dashboard!$H$5&gt;=2016))),1,0)</f>
        <v>1</v>
      </c>
      <c r="Q15181" s="0" t="n">
        <f aca="false">J15181*P15181+ROW()*0.00000001</f>
        <v>0.02015181</v>
      </c>
    </row>
    <row r="15182" customFormat="false" ht="15" hidden="false" customHeight="false" outlineLevel="0" collapsed="false">
      <c r="A15182" s="0" t="s">
        <v>11039</v>
      </c>
      <c r="B15182" s="0" t="s">
        <v>164</v>
      </c>
      <c r="C15182" s="0" t="n">
        <v>2011</v>
      </c>
      <c r="D15182" s="0" t="s">
        <v>52</v>
      </c>
      <c r="E15182" s="0" t="s">
        <v>7643</v>
      </c>
      <c r="F15182" s="0" t="n">
        <v>0</v>
      </c>
      <c r="G15182" s="0" t="n">
        <v>0</v>
      </c>
      <c r="H15182" s="0" t="n">
        <v>0.02</v>
      </c>
      <c r="I15182" s="0" t="n">
        <v>0</v>
      </c>
      <c r="J15182" s="0" t="n">
        <v>0.02</v>
      </c>
      <c r="N15182" s="0" t="s">
        <v>74</v>
      </c>
      <c r="P15182" s="0" t="n">
        <f aca="false">IF(AND(OR(Dashboard!$B$5="All",D15182=Dashboard!$B$5),OR(Dashboard!$D$5="All",N15182=Dashboard!$D$5),OR(AND(C15182&lt;&gt;"",C15182&gt;=Dashboard!$F$5,C15182&lt;=Dashboard!$H$5),AND(C15182="",Dashboard!$F$5&lt;=1980,Dashboard!$H$5&gt;=2016))),1,0)</f>
        <v>1</v>
      </c>
      <c r="Q15182" s="0" t="n">
        <f aca="false">J15182*P15182+ROW()*0.00000001</f>
        <v>0.02015182</v>
      </c>
    </row>
    <row r="15183" customFormat="false" ht="15" hidden="false" customHeight="false" outlineLevel="0" collapsed="false">
      <c r="A15183" s="0" t="s">
        <v>11040</v>
      </c>
      <c r="B15183" s="0" t="s">
        <v>144</v>
      </c>
      <c r="C15183" s="0" t="n">
        <v>2005</v>
      </c>
      <c r="D15183" s="0" t="s">
        <v>71</v>
      </c>
      <c r="E15183" s="0" t="s">
        <v>689</v>
      </c>
      <c r="F15183" s="0" t="n">
        <v>0.02</v>
      </c>
      <c r="G15183" s="0" t="n">
        <v>0</v>
      </c>
      <c r="H15183" s="0" t="n">
        <v>0</v>
      </c>
      <c r="I15183" s="0" t="n">
        <v>0</v>
      </c>
      <c r="J15183" s="0" t="n">
        <v>0.02</v>
      </c>
      <c r="K15183" s="0" t="n">
        <v>73</v>
      </c>
      <c r="L15183" s="0" t="n">
        <v>7.4</v>
      </c>
      <c r="M15183" s="0" t="s">
        <v>103</v>
      </c>
      <c r="N15183" s="0" t="s">
        <v>66</v>
      </c>
      <c r="O15183" s="0" t="s">
        <v>37</v>
      </c>
      <c r="P15183" s="0" t="n">
        <f aca="false">IF(AND(OR(Dashboard!$B$5="All",D15183=Dashboard!$B$5),OR(Dashboard!$D$5="All",N15183=Dashboard!$D$5),OR(AND(C15183&lt;&gt;"",C15183&gt;=Dashboard!$F$5,C15183&lt;=Dashboard!$H$5),AND(C15183="",Dashboard!$F$5&lt;=1980,Dashboard!$H$5&gt;=2016))),1,0)</f>
        <v>1</v>
      </c>
      <c r="Q15183" s="0" t="n">
        <f aca="false">J15183*P15183+ROW()*0.00000001</f>
        <v>0.02015183</v>
      </c>
    </row>
    <row r="15184" customFormat="false" ht="15" hidden="false" customHeight="false" outlineLevel="0" collapsed="false">
      <c r="A15184" s="0" t="s">
        <v>10142</v>
      </c>
      <c r="B15184" s="0" t="s">
        <v>64</v>
      </c>
      <c r="C15184" s="0" t="n">
        <v>2006</v>
      </c>
      <c r="D15184" s="0" t="s">
        <v>46</v>
      </c>
      <c r="E15184" s="0" t="s">
        <v>124</v>
      </c>
      <c r="F15184" s="0" t="n">
        <v>0</v>
      </c>
      <c r="G15184" s="0" t="n">
        <v>0</v>
      </c>
      <c r="H15184" s="0" t="n">
        <v>0.02</v>
      </c>
      <c r="I15184" s="0" t="n">
        <v>0</v>
      </c>
      <c r="J15184" s="0" t="n">
        <v>0.02</v>
      </c>
      <c r="N15184" s="0" t="s">
        <v>66</v>
      </c>
      <c r="P15184" s="0" t="n">
        <f aca="false">IF(AND(OR(Dashboard!$B$5="All",D15184=Dashboard!$B$5),OR(Dashboard!$D$5="All",N15184=Dashboard!$D$5),OR(AND(C15184&lt;&gt;"",C15184&gt;=Dashboard!$F$5,C15184&lt;=Dashboard!$H$5),AND(C15184="",Dashboard!$F$5&lt;=1980,Dashboard!$H$5&gt;=2016))),1,0)</f>
        <v>1</v>
      </c>
      <c r="Q15184" s="0" t="n">
        <f aca="false">J15184*P15184+ROW()*0.00000001</f>
        <v>0.02015184</v>
      </c>
    </row>
    <row r="15185" customFormat="false" ht="15" hidden="false" customHeight="false" outlineLevel="0" collapsed="false">
      <c r="A15185" s="0" t="s">
        <v>8905</v>
      </c>
      <c r="B15185" s="0" t="s">
        <v>70</v>
      </c>
      <c r="C15185" s="0" t="n">
        <v>2016</v>
      </c>
      <c r="D15185" s="0" t="s">
        <v>52</v>
      </c>
      <c r="E15185" s="0" t="s">
        <v>6736</v>
      </c>
      <c r="F15185" s="0" t="n">
        <v>0</v>
      </c>
      <c r="G15185" s="0" t="n">
        <v>0</v>
      </c>
      <c r="H15185" s="0" t="n">
        <v>0.02</v>
      </c>
      <c r="I15185" s="0" t="n">
        <v>0</v>
      </c>
      <c r="J15185" s="0" t="n">
        <v>0.02</v>
      </c>
      <c r="N15185" s="0" t="s">
        <v>74</v>
      </c>
      <c r="P15185" s="0" t="n">
        <f aca="false">IF(AND(OR(Dashboard!$B$5="All",D15185=Dashboard!$B$5),OR(Dashboard!$D$5="All",N15185=Dashboard!$D$5),OR(AND(C15185&lt;&gt;"",C15185&gt;=Dashboard!$F$5,C15185&lt;=Dashboard!$H$5),AND(C15185="",Dashboard!$F$5&lt;=1980,Dashboard!$H$5&gt;=2016))),1,0)</f>
        <v>1</v>
      </c>
      <c r="Q15185" s="0" t="n">
        <f aca="false">J15185*P15185+ROW()*0.00000001</f>
        <v>0.02015185</v>
      </c>
    </row>
    <row r="15186" customFormat="false" ht="15" hidden="false" customHeight="false" outlineLevel="0" collapsed="false">
      <c r="A15186" s="0" t="s">
        <v>11041</v>
      </c>
      <c r="B15186" s="0" t="s">
        <v>164</v>
      </c>
      <c r="C15186" s="0" t="n">
        <v>2013</v>
      </c>
      <c r="D15186" s="0" t="s">
        <v>52</v>
      </c>
      <c r="E15186" s="0" t="s">
        <v>782</v>
      </c>
      <c r="F15186" s="0" t="n">
        <v>0</v>
      </c>
      <c r="G15186" s="0" t="n">
        <v>0</v>
      </c>
      <c r="H15186" s="0" t="n">
        <v>0.02</v>
      </c>
      <c r="I15186" s="0" t="n">
        <v>0</v>
      </c>
      <c r="J15186" s="0" t="n">
        <v>0.02</v>
      </c>
      <c r="N15186" s="0" t="s">
        <v>74</v>
      </c>
      <c r="P15186" s="0" t="n">
        <f aca="false">IF(AND(OR(Dashboard!$B$5="All",D15186=Dashboard!$B$5),OR(Dashboard!$D$5="All",N15186=Dashboard!$D$5),OR(AND(C15186&lt;&gt;"",C15186&gt;=Dashboard!$F$5,C15186&lt;=Dashboard!$H$5),AND(C15186="",Dashboard!$F$5&lt;=1980,Dashboard!$H$5&gt;=2016))),1,0)</f>
        <v>1</v>
      </c>
      <c r="Q15186" s="0" t="n">
        <f aca="false">J15186*P15186+ROW()*0.00000001</f>
        <v>0.02015186</v>
      </c>
    </row>
    <row r="15187" customFormat="false" ht="15" hidden="false" customHeight="false" outlineLevel="0" collapsed="false">
      <c r="A15187" s="0" t="s">
        <v>11042</v>
      </c>
      <c r="B15187" s="0" t="s">
        <v>164</v>
      </c>
      <c r="C15187" s="0" t="n">
        <v>2009</v>
      </c>
      <c r="D15187" s="0" t="s">
        <v>114</v>
      </c>
      <c r="E15187" s="0" t="s">
        <v>782</v>
      </c>
      <c r="F15187" s="0" t="n">
        <v>0</v>
      </c>
      <c r="G15187" s="0" t="n">
        <v>0</v>
      </c>
      <c r="H15187" s="0" t="n">
        <v>0.02</v>
      </c>
      <c r="I15187" s="0" t="n">
        <v>0</v>
      </c>
      <c r="J15187" s="0" t="n">
        <v>0.02</v>
      </c>
      <c r="N15187" s="0" t="s">
        <v>74</v>
      </c>
      <c r="P15187" s="0" t="n">
        <f aca="false">IF(AND(OR(Dashboard!$B$5="All",D15187=Dashboard!$B$5),OR(Dashboard!$D$5="All",N15187=Dashboard!$D$5),OR(AND(C15187&lt;&gt;"",C15187&gt;=Dashboard!$F$5,C15187&lt;=Dashboard!$H$5),AND(C15187="",Dashboard!$F$5&lt;=1980,Dashboard!$H$5&gt;=2016))),1,0)</f>
        <v>1</v>
      </c>
      <c r="Q15187" s="0" t="n">
        <f aca="false">J15187*P15187+ROW()*0.00000001</f>
        <v>0.02015187</v>
      </c>
    </row>
    <row r="15188" customFormat="false" ht="15" hidden="false" customHeight="false" outlineLevel="0" collapsed="false">
      <c r="A15188" s="0" t="s">
        <v>11043</v>
      </c>
      <c r="B15188" s="0" t="s">
        <v>64</v>
      </c>
      <c r="C15188" s="0" t="n">
        <v>2009</v>
      </c>
      <c r="D15188" s="0" t="s">
        <v>41</v>
      </c>
      <c r="E15188" s="0" t="s">
        <v>3948</v>
      </c>
      <c r="F15188" s="0" t="n">
        <v>0.02</v>
      </c>
      <c r="G15188" s="0" t="n">
        <v>0</v>
      </c>
      <c r="H15188" s="0" t="n">
        <v>0</v>
      </c>
      <c r="I15188" s="0" t="n">
        <v>0</v>
      </c>
      <c r="J15188" s="0" t="n">
        <v>0.02</v>
      </c>
      <c r="M15188" s="0" t="s">
        <v>36</v>
      </c>
      <c r="N15188" s="0" t="s">
        <v>66</v>
      </c>
      <c r="P15188" s="0" t="n">
        <f aca="false">IF(AND(OR(Dashboard!$B$5="All",D15188=Dashboard!$B$5),OR(Dashboard!$D$5="All",N15188=Dashboard!$D$5),OR(AND(C15188&lt;&gt;"",C15188&gt;=Dashboard!$F$5,C15188&lt;=Dashboard!$H$5),AND(C15188="",Dashboard!$F$5&lt;=1980,Dashboard!$H$5&gt;=2016))),1,0)</f>
        <v>1</v>
      </c>
      <c r="Q15188" s="0" t="n">
        <f aca="false">J15188*P15188+ROW()*0.00000001</f>
        <v>0.02015188</v>
      </c>
    </row>
    <row r="15189" customFormat="false" ht="15" hidden="false" customHeight="false" outlineLevel="0" collapsed="false">
      <c r="A15189" s="0" t="s">
        <v>1901</v>
      </c>
      <c r="B15189" s="0" t="s">
        <v>152</v>
      </c>
      <c r="C15189" s="0" t="n">
        <v>2008</v>
      </c>
      <c r="D15189" s="0" t="s">
        <v>56</v>
      </c>
      <c r="E15189" s="0" t="s">
        <v>124</v>
      </c>
      <c r="F15189" s="0" t="n">
        <v>0</v>
      </c>
      <c r="G15189" s="0" t="n">
        <v>0.02</v>
      </c>
      <c r="H15189" s="0" t="n">
        <v>0</v>
      </c>
      <c r="I15189" s="0" t="n">
        <v>0</v>
      </c>
      <c r="J15189" s="0" t="n">
        <v>0.02</v>
      </c>
      <c r="K15189" s="0" t="n">
        <v>79</v>
      </c>
      <c r="L15189" s="0" t="n">
        <v>7.9</v>
      </c>
      <c r="M15189" s="0" t="s">
        <v>73</v>
      </c>
      <c r="N15189" s="0" t="s">
        <v>152</v>
      </c>
      <c r="O15189" s="0" t="s">
        <v>37</v>
      </c>
      <c r="P15189" s="0" t="n">
        <f aca="false">IF(AND(OR(Dashboard!$B$5="All",D15189=Dashboard!$B$5),OR(Dashboard!$D$5="All",N15189=Dashboard!$D$5),OR(AND(C15189&lt;&gt;"",C15189&gt;=Dashboard!$F$5,C15189&lt;=Dashboard!$H$5),AND(C15189="",Dashboard!$F$5&lt;=1980,Dashboard!$H$5&gt;=2016))),1,0)</f>
        <v>1</v>
      </c>
      <c r="Q15189" s="0" t="n">
        <f aca="false">J15189*P15189+ROW()*0.00000001</f>
        <v>0.02015189</v>
      </c>
    </row>
    <row r="15190" customFormat="false" ht="15" hidden="false" customHeight="false" outlineLevel="0" collapsed="false">
      <c r="A15190" s="0" t="s">
        <v>11044</v>
      </c>
      <c r="B15190" s="0" t="s">
        <v>76</v>
      </c>
      <c r="C15190" s="0" t="n">
        <v>2008</v>
      </c>
      <c r="D15190" s="0" t="s">
        <v>114</v>
      </c>
      <c r="E15190" s="0" t="s">
        <v>220</v>
      </c>
      <c r="F15190" s="0" t="n">
        <v>0</v>
      </c>
      <c r="G15190" s="0" t="n">
        <v>0</v>
      </c>
      <c r="H15190" s="0" t="n">
        <v>0.02</v>
      </c>
      <c r="I15190" s="0" t="n">
        <v>0</v>
      </c>
      <c r="J15190" s="0" t="n">
        <v>0.02</v>
      </c>
      <c r="N15190" s="0" t="s">
        <v>74</v>
      </c>
      <c r="P15190" s="0" t="n">
        <f aca="false">IF(AND(OR(Dashboard!$B$5="All",D15190=Dashboard!$B$5),OR(Dashboard!$D$5="All",N15190=Dashboard!$D$5),OR(AND(C15190&lt;&gt;"",C15190&gt;=Dashboard!$F$5,C15190&lt;=Dashboard!$H$5),AND(C15190="",Dashboard!$F$5&lt;=1980,Dashboard!$H$5&gt;=2016))),1,0)</f>
        <v>1</v>
      </c>
      <c r="Q15190" s="0" t="n">
        <f aca="false">J15190*P15190+ROW()*0.00000001</f>
        <v>0.0201519</v>
      </c>
    </row>
    <row r="15191" customFormat="false" ht="15" hidden="false" customHeight="false" outlineLevel="0" collapsed="false">
      <c r="A15191" s="0" t="s">
        <v>10485</v>
      </c>
      <c r="B15191" s="0" t="s">
        <v>33</v>
      </c>
      <c r="C15191" s="0" t="n">
        <v>2010</v>
      </c>
      <c r="D15191" s="0" t="s">
        <v>48</v>
      </c>
      <c r="E15191" s="0" t="s">
        <v>4798</v>
      </c>
      <c r="F15191" s="0" t="n">
        <v>0.01</v>
      </c>
      <c r="G15191" s="0" t="n">
        <v>0.01</v>
      </c>
      <c r="H15191" s="0" t="n">
        <v>0</v>
      </c>
      <c r="I15191" s="0" t="n">
        <v>0</v>
      </c>
      <c r="J15191" s="0" t="n">
        <v>0.02</v>
      </c>
      <c r="M15191" s="0" t="s">
        <v>36</v>
      </c>
      <c r="N15191" s="0" t="s">
        <v>35</v>
      </c>
      <c r="P15191" s="0" t="n">
        <f aca="false">IF(AND(OR(Dashboard!$B$5="All",D15191=Dashboard!$B$5),OR(Dashboard!$D$5="All",N15191=Dashboard!$D$5),OR(AND(C15191&lt;&gt;"",C15191&gt;=Dashboard!$F$5,C15191&lt;=Dashboard!$H$5),AND(C15191="",Dashboard!$F$5&lt;=1980,Dashboard!$H$5&gt;=2016))),1,0)</f>
        <v>1</v>
      </c>
      <c r="Q15191" s="0" t="n">
        <f aca="false">J15191*P15191+ROW()*0.00000001</f>
        <v>0.02015191</v>
      </c>
    </row>
    <row r="15192" customFormat="false" ht="15" hidden="false" customHeight="false" outlineLevel="0" collapsed="false">
      <c r="A15192" s="0" t="s">
        <v>11045</v>
      </c>
      <c r="B15192" s="0" t="s">
        <v>50</v>
      </c>
      <c r="C15192" s="0" t="n">
        <v>2009</v>
      </c>
      <c r="D15192" s="0" t="s">
        <v>114</v>
      </c>
      <c r="E15192" s="0" t="s">
        <v>9354</v>
      </c>
      <c r="F15192" s="0" t="n">
        <v>0</v>
      </c>
      <c r="G15192" s="0" t="n">
        <v>0</v>
      </c>
      <c r="H15192" s="0" t="n">
        <v>0.02</v>
      </c>
      <c r="I15192" s="0" t="n">
        <v>0</v>
      </c>
      <c r="J15192" s="0" t="n">
        <v>0.02</v>
      </c>
      <c r="N15192" s="0" t="s">
        <v>35</v>
      </c>
      <c r="P15192" s="0" t="n">
        <f aca="false">IF(AND(OR(Dashboard!$B$5="All",D15192=Dashboard!$B$5),OR(Dashboard!$D$5="All",N15192=Dashboard!$D$5),OR(AND(C15192&lt;&gt;"",C15192&gt;=Dashboard!$F$5,C15192&lt;=Dashboard!$H$5),AND(C15192="",Dashboard!$F$5&lt;=1980,Dashboard!$H$5&gt;=2016))),1,0)</f>
        <v>1</v>
      </c>
      <c r="Q15192" s="0" t="n">
        <f aca="false">J15192*P15192+ROW()*0.00000001</f>
        <v>0.02015192</v>
      </c>
    </row>
    <row r="15193" customFormat="false" ht="15" hidden="false" customHeight="false" outlineLevel="0" collapsed="false">
      <c r="A15193" s="0" t="s">
        <v>1712</v>
      </c>
      <c r="B15193" s="0" t="s">
        <v>152</v>
      </c>
      <c r="C15193" s="0" t="n">
        <v>2007</v>
      </c>
      <c r="D15193" s="0" t="s">
        <v>41</v>
      </c>
      <c r="E15193" s="0" t="s">
        <v>547</v>
      </c>
      <c r="F15193" s="0" t="n">
        <v>0</v>
      </c>
      <c r="G15193" s="0" t="n">
        <v>0.02</v>
      </c>
      <c r="H15193" s="0" t="n">
        <v>0</v>
      </c>
      <c r="I15193" s="0" t="n">
        <v>0</v>
      </c>
      <c r="J15193" s="0" t="n">
        <v>0.02</v>
      </c>
      <c r="K15193" s="0" t="n">
        <v>84</v>
      </c>
      <c r="L15193" s="0" t="n">
        <v>7.3</v>
      </c>
      <c r="M15193" s="0" t="s">
        <v>36</v>
      </c>
      <c r="N15193" s="0" t="s">
        <v>152</v>
      </c>
      <c r="O15193" s="0" t="s">
        <v>42</v>
      </c>
      <c r="P15193" s="0" t="n">
        <f aca="false">IF(AND(OR(Dashboard!$B$5="All",D15193=Dashboard!$B$5),OR(Dashboard!$D$5="All",N15193=Dashboard!$D$5),OR(AND(C15193&lt;&gt;"",C15193&gt;=Dashboard!$F$5,C15193&lt;=Dashboard!$H$5),AND(C15193="",Dashboard!$F$5&lt;=1980,Dashboard!$H$5&gt;=2016))),1,0)</f>
        <v>1</v>
      </c>
      <c r="Q15193" s="0" t="n">
        <f aca="false">J15193*P15193+ROW()*0.00000001</f>
        <v>0.02015193</v>
      </c>
    </row>
    <row r="15194" customFormat="false" ht="15" hidden="false" customHeight="false" outlineLevel="0" collapsed="false">
      <c r="A15194" s="0" t="s">
        <v>11046</v>
      </c>
      <c r="B15194" s="0" t="s">
        <v>76</v>
      </c>
      <c r="C15194" s="0" t="n">
        <v>2008</v>
      </c>
      <c r="D15194" s="0" t="s">
        <v>114</v>
      </c>
      <c r="E15194" s="0" t="s">
        <v>9970</v>
      </c>
      <c r="F15194" s="0" t="n">
        <v>0</v>
      </c>
      <c r="G15194" s="0" t="n">
        <v>0</v>
      </c>
      <c r="H15194" s="0" t="n">
        <v>0.02</v>
      </c>
      <c r="I15194" s="0" t="n">
        <v>0</v>
      </c>
      <c r="J15194" s="0" t="n">
        <v>0.02</v>
      </c>
      <c r="N15194" s="0" t="s">
        <v>74</v>
      </c>
      <c r="P15194" s="0" t="n">
        <f aca="false">IF(AND(OR(Dashboard!$B$5="All",D15194=Dashboard!$B$5),OR(Dashboard!$D$5="All",N15194=Dashboard!$D$5),OR(AND(C15194&lt;&gt;"",C15194&gt;=Dashboard!$F$5,C15194&lt;=Dashboard!$H$5),AND(C15194="",Dashboard!$F$5&lt;=1980,Dashboard!$H$5&gt;=2016))),1,0)</f>
        <v>1</v>
      </c>
      <c r="Q15194" s="0" t="n">
        <f aca="false">J15194*P15194+ROW()*0.00000001</f>
        <v>0.02015194</v>
      </c>
    </row>
    <row r="15195" customFormat="false" ht="15" hidden="false" customHeight="false" outlineLevel="0" collapsed="false">
      <c r="A15195" s="0" t="s">
        <v>11047</v>
      </c>
      <c r="B15195" s="0" t="s">
        <v>152</v>
      </c>
      <c r="C15195" s="0" t="n">
        <v>2003</v>
      </c>
      <c r="D15195" s="0" t="s">
        <v>58</v>
      </c>
      <c r="E15195" s="0" t="s">
        <v>124</v>
      </c>
      <c r="F15195" s="0" t="n">
        <v>0</v>
      </c>
      <c r="G15195" s="0" t="n">
        <v>0.02</v>
      </c>
      <c r="H15195" s="0" t="n">
        <v>0</v>
      </c>
      <c r="I15195" s="0" t="n">
        <v>0</v>
      </c>
      <c r="J15195" s="0" t="n">
        <v>0.02</v>
      </c>
      <c r="K15195" s="0" t="n">
        <v>86</v>
      </c>
      <c r="L15195" s="0" t="n">
        <v>8.6</v>
      </c>
      <c r="M15195" s="0" t="s">
        <v>103</v>
      </c>
      <c r="N15195" s="0" t="s">
        <v>152</v>
      </c>
      <c r="O15195" s="0" t="s">
        <v>42</v>
      </c>
      <c r="P15195" s="0" t="n">
        <f aca="false">IF(AND(OR(Dashboard!$B$5="All",D15195=Dashboard!$B$5),OR(Dashboard!$D$5="All",N15195=Dashboard!$D$5),OR(AND(C15195&lt;&gt;"",C15195&gt;=Dashboard!$F$5,C15195&lt;=Dashboard!$H$5),AND(C15195="",Dashboard!$F$5&lt;=1980,Dashboard!$H$5&gt;=2016))),1,0)</f>
        <v>1</v>
      </c>
      <c r="Q15195" s="0" t="n">
        <f aca="false">J15195*P15195+ROW()*0.00000001</f>
        <v>0.02015195</v>
      </c>
    </row>
    <row r="15196" customFormat="false" ht="15" hidden="false" customHeight="false" outlineLevel="0" collapsed="false">
      <c r="A15196" s="0" t="s">
        <v>11048</v>
      </c>
      <c r="B15196" s="0" t="s">
        <v>64</v>
      </c>
      <c r="C15196" s="0" t="n">
        <v>2011</v>
      </c>
      <c r="D15196" s="0" t="s">
        <v>56</v>
      </c>
      <c r="E15196" s="0" t="s">
        <v>1627</v>
      </c>
      <c r="F15196" s="0" t="n">
        <v>0</v>
      </c>
      <c r="G15196" s="0" t="n">
        <v>0.02</v>
      </c>
      <c r="H15196" s="0" t="n">
        <v>0</v>
      </c>
      <c r="I15196" s="0" t="n">
        <v>0</v>
      </c>
      <c r="J15196" s="0" t="n">
        <v>0.02</v>
      </c>
      <c r="N15196" s="0" t="s">
        <v>66</v>
      </c>
      <c r="P15196" s="0" t="n">
        <f aca="false">IF(AND(OR(Dashboard!$B$5="All",D15196=Dashboard!$B$5),OR(Dashboard!$D$5="All",N15196=Dashboard!$D$5),OR(AND(C15196&lt;&gt;"",C15196&gt;=Dashboard!$F$5,C15196&lt;=Dashboard!$H$5),AND(C15196="",Dashboard!$F$5&lt;=1980,Dashboard!$H$5&gt;=2016))),1,0)</f>
        <v>1</v>
      </c>
      <c r="Q15196" s="0" t="n">
        <f aca="false">J15196*P15196+ROW()*0.00000001</f>
        <v>0.02015196</v>
      </c>
    </row>
    <row r="15197" customFormat="false" ht="15" hidden="false" customHeight="false" outlineLevel="0" collapsed="false">
      <c r="A15197" s="0" t="s">
        <v>11049</v>
      </c>
      <c r="B15197" s="0" t="s">
        <v>76</v>
      </c>
      <c r="C15197" s="0" t="n">
        <v>2006</v>
      </c>
      <c r="D15197" s="0" t="s">
        <v>71</v>
      </c>
      <c r="E15197" s="0" t="s">
        <v>1169</v>
      </c>
      <c r="F15197" s="0" t="n">
        <v>0.01</v>
      </c>
      <c r="G15197" s="0" t="n">
        <v>0.01</v>
      </c>
      <c r="H15197" s="0" t="n">
        <v>0</v>
      </c>
      <c r="I15197" s="0" t="n">
        <v>0</v>
      </c>
      <c r="J15197" s="0" t="n">
        <v>0.02</v>
      </c>
      <c r="N15197" s="0" t="s">
        <v>74</v>
      </c>
      <c r="P15197" s="0" t="n">
        <f aca="false">IF(AND(OR(Dashboard!$B$5="All",D15197=Dashboard!$B$5),OR(Dashboard!$D$5="All",N15197=Dashboard!$D$5),OR(AND(C15197&lt;&gt;"",C15197&gt;=Dashboard!$F$5,C15197&lt;=Dashboard!$H$5),AND(C15197="",Dashboard!$F$5&lt;=1980,Dashboard!$H$5&gt;=2016))),1,0)</f>
        <v>1</v>
      </c>
      <c r="Q15197" s="0" t="n">
        <f aca="false">J15197*P15197+ROW()*0.00000001</f>
        <v>0.02015197</v>
      </c>
    </row>
    <row r="15198" customFormat="false" ht="15" hidden="false" customHeight="false" outlineLevel="0" collapsed="false">
      <c r="A15198" s="0" t="s">
        <v>11050</v>
      </c>
      <c r="B15198" s="0" t="s">
        <v>76</v>
      </c>
      <c r="C15198" s="0" t="n">
        <v>2006</v>
      </c>
      <c r="D15198" s="0" t="s">
        <v>114</v>
      </c>
      <c r="E15198" s="0" t="s">
        <v>782</v>
      </c>
      <c r="F15198" s="0" t="n">
        <v>0</v>
      </c>
      <c r="G15198" s="0" t="n">
        <v>0</v>
      </c>
      <c r="H15198" s="0" t="n">
        <v>0.02</v>
      </c>
      <c r="I15198" s="0" t="n">
        <v>0</v>
      </c>
      <c r="J15198" s="0" t="n">
        <v>0.02</v>
      </c>
      <c r="N15198" s="0" t="s">
        <v>74</v>
      </c>
      <c r="P15198" s="0" t="n">
        <f aca="false">IF(AND(OR(Dashboard!$B$5="All",D15198=Dashboard!$B$5),OR(Dashboard!$D$5="All",N15198=Dashboard!$D$5),OR(AND(C15198&lt;&gt;"",C15198&gt;=Dashboard!$F$5,C15198&lt;=Dashboard!$H$5),AND(C15198="",Dashboard!$F$5&lt;=1980,Dashboard!$H$5&gt;=2016))),1,0)</f>
        <v>1</v>
      </c>
      <c r="Q15198" s="0" t="n">
        <f aca="false">J15198*P15198+ROW()*0.00000001</f>
        <v>0.02015198</v>
      </c>
    </row>
    <row r="15199" customFormat="false" ht="15" hidden="false" customHeight="false" outlineLevel="0" collapsed="false">
      <c r="A15199" s="0" t="s">
        <v>9930</v>
      </c>
      <c r="B15199" s="0" t="s">
        <v>851</v>
      </c>
      <c r="C15199" s="0" t="n">
        <v>2016</v>
      </c>
      <c r="D15199" s="0" t="s">
        <v>114</v>
      </c>
      <c r="E15199" s="0" t="s">
        <v>2334</v>
      </c>
      <c r="F15199" s="0" t="n">
        <v>0</v>
      </c>
      <c r="G15199" s="0" t="n">
        <v>0.01</v>
      </c>
      <c r="H15199" s="0" t="n">
        <v>0.01</v>
      </c>
      <c r="I15199" s="0" t="n">
        <v>0</v>
      </c>
      <c r="J15199" s="0" t="n">
        <v>0.02</v>
      </c>
      <c r="K15199" s="0" t="n">
        <v>64</v>
      </c>
      <c r="L15199" s="0" t="n">
        <v>7.3</v>
      </c>
      <c r="M15199" s="0" t="s">
        <v>103</v>
      </c>
      <c r="N15199" s="0" t="s">
        <v>74</v>
      </c>
      <c r="O15199" s="0" t="s">
        <v>67</v>
      </c>
      <c r="P15199" s="0" t="n">
        <f aca="false">IF(AND(OR(Dashboard!$B$5="All",D15199=Dashboard!$B$5),OR(Dashboard!$D$5="All",N15199=Dashboard!$D$5),OR(AND(C15199&lt;&gt;"",C15199&gt;=Dashboard!$F$5,C15199&lt;=Dashboard!$H$5),AND(C15199="",Dashboard!$F$5&lt;=1980,Dashboard!$H$5&gt;=2016))),1,0)</f>
        <v>1</v>
      </c>
      <c r="Q15199" s="0" t="n">
        <f aca="false">J15199*P15199+ROW()*0.00000001</f>
        <v>0.02015199</v>
      </c>
    </row>
    <row r="15200" customFormat="false" ht="15" hidden="false" customHeight="false" outlineLevel="0" collapsed="false">
      <c r="A15200" s="0" t="s">
        <v>11051</v>
      </c>
      <c r="B15200" s="0" t="s">
        <v>164</v>
      </c>
      <c r="C15200" s="0" t="n">
        <v>2005</v>
      </c>
      <c r="D15200" s="0" t="s">
        <v>52</v>
      </c>
      <c r="E15200" s="0" t="s">
        <v>89</v>
      </c>
      <c r="F15200" s="0" t="n">
        <v>0</v>
      </c>
      <c r="G15200" s="0" t="n">
        <v>0</v>
      </c>
      <c r="H15200" s="0" t="n">
        <v>0.02</v>
      </c>
      <c r="I15200" s="0" t="n">
        <v>0</v>
      </c>
      <c r="J15200" s="0" t="n">
        <v>0.02</v>
      </c>
      <c r="N15200" s="0" t="s">
        <v>74</v>
      </c>
      <c r="P15200" s="0" t="n">
        <f aca="false">IF(AND(OR(Dashboard!$B$5="All",D15200=Dashboard!$B$5),OR(Dashboard!$D$5="All",N15200=Dashboard!$D$5),OR(AND(C15200&lt;&gt;"",C15200&gt;=Dashboard!$F$5,C15200&lt;=Dashboard!$H$5),AND(C15200="",Dashboard!$F$5&lt;=1980,Dashboard!$H$5&gt;=2016))),1,0)</f>
        <v>1</v>
      </c>
      <c r="Q15200" s="0" t="n">
        <f aca="false">J15200*P15200+ROW()*0.00000001</f>
        <v>0.020152</v>
      </c>
    </row>
    <row r="15201" customFormat="false" ht="15" hidden="false" customHeight="false" outlineLevel="0" collapsed="false">
      <c r="A15201" s="0" t="s">
        <v>11052</v>
      </c>
      <c r="B15201" s="0" t="s">
        <v>152</v>
      </c>
      <c r="C15201" s="0" t="n">
        <v>2009</v>
      </c>
      <c r="D15201" s="0" t="s">
        <v>71</v>
      </c>
      <c r="E15201" s="0" t="s">
        <v>4034</v>
      </c>
      <c r="F15201" s="0" t="n">
        <v>0</v>
      </c>
      <c r="G15201" s="0" t="n">
        <v>0.02</v>
      </c>
      <c r="H15201" s="0" t="n">
        <v>0</v>
      </c>
      <c r="I15201" s="0" t="n">
        <v>0</v>
      </c>
      <c r="J15201" s="0" t="n">
        <v>0.02</v>
      </c>
      <c r="K15201" s="0" t="n">
        <v>73</v>
      </c>
      <c r="L15201" s="0" t="n">
        <v>8.2</v>
      </c>
      <c r="M15201" s="0" t="s">
        <v>36</v>
      </c>
      <c r="N15201" s="0" t="s">
        <v>152</v>
      </c>
      <c r="O15201" s="0" t="s">
        <v>37</v>
      </c>
      <c r="P15201" s="0" t="n">
        <f aca="false">IF(AND(OR(Dashboard!$B$5="All",D15201=Dashboard!$B$5),OR(Dashboard!$D$5="All",N15201=Dashboard!$D$5),OR(AND(C15201&lt;&gt;"",C15201&gt;=Dashboard!$F$5,C15201&lt;=Dashboard!$H$5),AND(C15201="",Dashboard!$F$5&lt;=1980,Dashboard!$H$5&gt;=2016))),1,0)</f>
        <v>1</v>
      </c>
      <c r="Q15201" s="0" t="n">
        <f aca="false">J15201*P15201+ROW()*0.00000001</f>
        <v>0.02015201</v>
      </c>
    </row>
    <row r="15202" customFormat="false" ht="15" hidden="false" customHeight="false" outlineLevel="0" collapsed="false">
      <c r="A15202" s="0" t="s">
        <v>11053</v>
      </c>
      <c r="B15202" s="0" t="s">
        <v>164</v>
      </c>
      <c r="C15202" s="0" t="n">
        <v>2009</v>
      </c>
      <c r="D15202" s="0" t="s">
        <v>46</v>
      </c>
      <c r="E15202" s="0" t="s">
        <v>5273</v>
      </c>
      <c r="F15202" s="0" t="n">
        <v>0</v>
      </c>
      <c r="G15202" s="0" t="n">
        <v>0</v>
      </c>
      <c r="H15202" s="0" t="n">
        <v>0.02</v>
      </c>
      <c r="I15202" s="0" t="n">
        <v>0</v>
      </c>
      <c r="J15202" s="0" t="n">
        <v>0.02</v>
      </c>
      <c r="K15202" s="0" t="n">
        <v>78</v>
      </c>
      <c r="L15202" s="0" t="n">
        <v>8.3</v>
      </c>
      <c r="M15202" s="0" t="s">
        <v>103</v>
      </c>
      <c r="N15202" s="0" t="s">
        <v>74</v>
      </c>
      <c r="O15202" s="0" t="s">
        <v>37</v>
      </c>
      <c r="P15202" s="0" t="n">
        <f aca="false">IF(AND(OR(Dashboard!$B$5="All",D15202=Dashboard!$B$5),OR(Dashboard!$D$5="All",N15202=Dashboard!$D$5),OR(AND(C15202&lt;&gt;"",C15202&gt;=Dashboard!$F$5,C15202&lt;=Dashboard!$H$5),AND(C15202="",Dashboard!$F$5&lt;=1980,Dashboard!$H$5&gt;=2016))),1,0)</f>
        <v>1</v>
      </c>
      <c r="Q15202" s="0" t="n">
        <f aca="false">J15202*P15202+ROW()*0.00000001</f>
        <v>0.02015202</v>
      </c>
    </row>
    <row r="15203" customFormat="false" ht="15" hidden="false" customHeight="false" outlineLevel="0" collapsed="false">
      <c r="A15203" s="0" t="s">
        <v>11054</v>
      </c>
      <c r="B15203" s="0" t="s">
        <v>97</v>
      </c>
      <c r="C15203" s="0" t="n">
        <v>2015</v>
      </c>
      <c r="D15203" s="0" t="s">
        <v>71</v>
      </c>
      <c r="E15203" s="0" t="s">
        <v>2228</v>
      </c>
      <c r="F15203" s="0" t="n">
        <v>0</v>
      </c>
      <c r="G15203" s="0" t="n">
        <v>0.02</v>
      </c>
      <c r="H15203" s="0" t="n">
        <v>0</v>
      </c>
      <c r="I15203" s="0" t="n">
        <v>0</v>
      </c>
      <c r="J15203" s="0" t="n">
        <v>0.02</v>
      </c>
      <c r="N15203" s="0" t="s">
        <v>35</v>
      </c>
      <c r="P15203" s="0" t="n">
        <f aca="false">IF(AND(OR(Dashboard!$B$5="All",D15203=Dashboard!$B$5),OR(Dashboard!$D$5="All",N15203=Dashboard!$D$5),OR(AND(C15203&lt;&gt;"",C15203&gt;=Dashboard!$F$5,C15203&lt;=Dashboard!$H$5),AND(C15203="",Dashboard!$F$5&lt;=1980,Dashboard!$H$5&gt;=2016))),1,0)</f>
        <v>1</v>
      </c>
      <c r="Q15203" s="0" t="n">
        <f aca="false">J15203*P15203+ROW()*0.00000001</f>
        <v>0.02015203</v>
      </c>
    </row>
    <row r="15204" customFormat="false" ht="15" hidden="false" customHeight="false" outlineLevel="0" collapsed="false">
      <c r="A15204" s="0" t="s">
        <v>10125</v>
      </c>
      <c r="B15204" s="0" t="s">
        <v>164</v>
      </c>
      <c r="C15204" s="0" t="n">
        <v>2010</v>
      </c>
      <c r="D15204" s="0" t="s">
        <v>114</v>
      </c>
      <c r="E15204" s="0" t="s">
        <v>7521</v>
      </c>
      <c r="F15204" s="0" t="n">
        <v>0</v>
      </c>
      <c r="G15204" s="0" t="n">
        <v>0</v>
      </c>
      <c r="H15204" s="0" t="n">
        <v>0.02</v>
      </c>
      <c r="I15204" s="0" t="n">
        <v>0</v>
      </c>
      <c r="J15204" s="0" t="n">
        <v>0.02</v>
      </c>
      <c r="N15204" s="0" t="s">
        <v>74</v>
      </c>
      <c r="P15204" s="0" t="n">
        <f aca="false">IF(AND(OR(Dashboard!$B$5="All",D15204=Dashboard!$B$5),OR(Dashboard!$D$5="All",N15204=Dashboard!$D$5),OR(AND(C15204&lt;&gt;"",C15204&gt;=Dashboard!$F$5,C15204&lt;=Dashboard!$H$5),AND(C15204="",Dashboard!$F$5&lt;=1980,Dashboard!$H$5&gt;=2016))),1,0)</f>
        <v>1</v>
      </c>
      <c r="Q15204" s="0" t="n">
        <f aca="false">J15204*P15204+ROW()*0.00000001</f>
        <v>0.02015204</v>
      </c>
    </row>
    <row r="15205" customFormat="false" ht="15" hidden="false" customHeight="false" outlineLevel="0" collapsed="false">
      <c r="A15205" s="0" t="s">
        <v>11055</v>
      </c>
      <c r="B15205" s="0" t="s">
        <v>85</v>
      </c>
      <c r="C15205" s="0" t="n">
        <v>2003</v>
      </c>
      <c r="D15205" s="0" t="s">
        <v>46</v>
      </c>
      <c r="E15205" s="0" t="s">
        <v>996</v>
      </c>
      <c r="F15205" s="0" t="n">
        <v>0.02</v>
      </c>
      <c r="G15205" s="0" t="n">
        <v>0.01</v>
      </c>
      <c r="H15205" s="0" t="n">
        <v>0</v>
      </c>
      <c r="I15205" s="0" t="n">
        <v>0</v>
      </c>
      <c r="J15205" s="0" t="n">
        <v>0.02</v>
      </c>
      <c r="K15205" s="0" t="n">
        <v>77</v>
      </c>
      <c r="L15205" s="0" t="n">
        <v>8.1</v>
      </c>
      <c r="M15205" s="0" t="s">
        <v>125</v>
      </c>
      <c r="N15205" s="0" t="s">
        <v>35</v>
      </c>
      <c r="O15205" s="0" t="s">
        <v>37</v>
      </c>
      <c r="P15205" s="0" t="n">
        <f aca="false">IF(AND(OR(Dashboard!$B$5="All",D15205=Dashboard!$B$5),OR(Dashboard!$D$5="All",N15205=Dashboard!$D$5),OR(AND(C15205&lt;&gt;"",C15205&gt;=Dashboard!$F$5,C15205&lt;=Dashboard!$H$5),AND(C15205="",Dashboard!$F$5&lt;=1980,Dashboard!$H$5&gt;=2016))),1,0)</f>
        <v>1</v>
      </c>
      <c r="Q15205" s="0" t="n">
        <f aca="false">J15205*P15205+ROW()*0.00000001</f>
        <v>0.02015205</v>
      </c>
    </row>
    <row r="15206" customFormat="false" ht="15" hidden="false" customHeight="false" outlineLevel="0" collapsed="false">
      <c r="A15206" s="0" t="s">
        <v>11056</v>
      </c>
      <c r="B15206" s="0" t="s">
        <v>144</v>
      </c>
      <c r="C15206" s="0" t="n">
        <v>2006</v>
      </c>
      <c r="D15206" s="0" t="s">
        <v>102</v>
      </c>
      <c r="E15206" s="0" t="s">
        <v>2860</v>
      </c>
      <c r="F15206" s="0" t="n">
        <v>0.02</v>
      </c>
      <c r="G15206" s="0" t="n">
        <v>0</v>
      </c>
      <c r="H15206" s="0" t="n">
        <v>0</v>
      </c>
      <c r="I15206" s="0" t="n">
        <v>0</v>
      </c>
      <c r="J15206" s="0" t="n">
        <v>0.02</v>
      </c>
      <c r="K15206" s="0" t="n">
        <v>58</v>
      </c>
      <c r="M15206" s="0" t="s">
        <v>103</v>
      </c>
      <c r="N15206" s="0" t="s">
        <v>66</v>
      </c>
      <c r="O15206" s="0" t="s">
        <v>53</v>
      </c>
      <c r="P15206" s="0" t="n">
        <f aca="false">IF(AND(OR(Dashboard!$B$5="All",D15206=Dashboard!$B$5),OR(Dashboard!$D$5="All",N15206=Dashboard!$D$5),OR(AND(C15206&lt;&gt;"",C15206&gt;=Dashboard!$F$5,C15206&lt;=Dashboard!$H$5),AND(C15206="",Dashboard!$F$5&lt;=1980,Dashboard!$H$5&gt;=2016))),1,0)</f>
        <v>1</v>
      </c>
      <c r="Q15206" s="0" t="n">
        <f aca="false">J15206*P15206+ROW()*0.00000001</f>
        <v>0.02015206</v>
      </c>
    </row>
    <row r="15207" customFormat="false" ht="15" hidden="false" customHeight="false" outlineLevel="0" collapsed="false">
      <c r="A15207" s="0" t="s">
        <v>11057</v>
      </c>
      <c r="B15207" s="0" t="s">
        <v>152</v>
      </c>
      <c r="C15207" s="0" t="n">
        <v>2005</v>
      </c>
      <c r="D15207" s="0" t="s">
        <v>58</v>
      </c>
      <c r="E15207" s="0" t="s">
        <v>11058</v>
      </c>
      <c r="F15207" s="0" t="n">
        <v>0</v>
      </c>
      <c r="G15207" s="0" t="n">
        <v>0.02</v>
      </c>
      <c r="H15207" s="0" t="n">
        <v>0</v>
      </c>
      <c r="I15207" s="0" t="n">
        <v>0</v>
      </c>
      <c r="J15207" s="0" t="n">
        <v>0.02</v>
      </c>
      <c r="K15207" s="0" t="n">
        <v>90</v>
      </c>
      <c r="L15207" s="0" t="n">
        <v>8.6</v>
      </c>
      <c r="M15207" s="0" t="s">
        <v>103</v>
      </c>
      <c r="N15207" s="0" t="s">
        <v>152</v>
      </c>
      <c r="O15207" s="0" t="s">
        <v>42</v>
      </c>
      <c r="P15207" s="0" t="n">
        <f aca="false">IF(AND(OR(Dashboard!$B$5="All",D15207=Dashboard!$B$5),OR(Dashboard!$D$5="All",N15207=Dashboard!$D$5),OR(AND(C15207&lt;&gt;"",C15207&gt;=Dashboard!$F$5,C15207&lt;=Dashboard!$H$5),AND(C15207="",Dashboard!$F$5&lt;=1980,Dashboard!$H$5&gt;=2016))),1,0)</f>
        <v>1</v>
      </c>
      <c r="Q15207" s="0" t="n">
        <f aca="false">J15207*P15207+ROW()*0.00000001</f>
        <v>0.02015207</v>
      </c>
    </row>
    <row r="15208" customFormat="false" ht="15" hidden="false" customHeight="false" outlineLevel="0" collapsed="false">
      <c r="A15208" s="0" t="s">
        <v>11059</v>
      </c>
      <c r="B15208" s="0" t="s">
        <v>164</v>
      </c>
      <c r="C15208" s="0" t="n">
        <v>2007</v>
      </c>
      <c r="D15208" s="0" t="s">
        <v>52</v>
      </c>
      <c r="E15208" s="0" t="s">
        <v>10083</v>
      </c>
      <c r="F15208" s="0" t="n">
        <v>0</v>
      </c>
      <c r="G15208" s="0" t="n">
        <v>0</v>
      </c>
      <c r="H15208" s="0" t="n">
        <v>0.02</v>
      </c>
      <c r="I15208" s="0" t="n">
        <v>0</v>
      </c>
      <c r="J15208" s="0" t="n">
        <v>0.02</v>
      </c>
      <c r="N15208" s="0" t="s">
        <v>74</v>
      </c>
      <c r="P15208" s="0" t="n">
        <f aca="false">IF(AND(OR(Dashboard!$B$5="All",D15208=Dashboard!$B$5),OR(Dashboard!$D$5="All",N15208=Dashboard!$D$5),OR(AND(C15208&lt;&gt;"",C15208&gt;=Dashboard!$F$5,C15208&lt;=Dashboard!$H$5),AND(C15208="",Dashboard!$F$5&lt;=1980,Dashboard!$H$5&gt;=2016))),1,0)</f>
        <v>1</v>
      </c>
      <c r="Q15208" s="0" t="n">
        <f aca="false">J15208*P15208+ROW()*0.00000001</f>
        <v>0.02015208</v>
      </c>
    </row>
    <row r="15209" customFormat="false" ht="15" hidden="false" customHeight="false" outlineLevel="0" collapsed="false">
      <c r="A15209" s="0" t="s">
        <v>11060</v>
      </c>
      <c r="B15209" s="0" t="s">
        <v>144</v>
      </c>
      <c r="C15209" s="0" t="n">
        <v>2004</v>
      </c>
      <c r="D15209" s="0" t="s">
        <v>34</v>
      </c>
      <c r="E15209" s="0" t="s">
        <v>1607</v>
      </c>
      <c r="F15209" s="0" t="n">
        <v>0.02</v>
      </c>
      <c r="G15209" s="0" t="n">
        <v>0</v>
      </c>
      <c r="H15209" s="0" t="n">
        <v>0</v>
      </c>
      <c r="I15209" s="0" t="n">
        <v>0</v>
      </c>
      <c r="J15209" s="0" t="n">
        <v>0.02</v>
      </c>
      <c r="K15209" s="0" t="n">
        <v>62</v>
      </c>
      <c r="L15209" s="0" t="n">
        <v>9.1</v>
      </c>
      <c r="M15209" s="0" t="s">
        <v>36</v>
      </c>
      <c r="N15209" s="0" t="s">
        <v>66</v>
      </c>
      <c r="O15209" s="0" t="s">
        <v>67</v>
      </c>
      <c r="P15209" s="0" t="n">
        <f aca="false">IF(AND(OR(Dashboard!$B$5="All",D15209=Dashboard!$B$5),OR(Dashboard!$D$5="All",N15209=Dashboard!$D$5),OR(AND(C15209&lt;&gt;"",C15209&gt;=Dashboard!$F$5,C15209&lt;=Dashboard!$H$5),AND(C15209="",Dashboard!$F$5&lt;=1980,Dashboard!$H$5&gt;=2016))),1,0)</f>
        <v>1</v>
      </c>
      <c r="Q15209" s="0" t="n">
        <f aca="false">J15209*P15209+ROW()*0.00000001</f>
        <v>0.02015209</v>
      </c>
    </row>
    <row r="15210" customFormat="false" ht="15" hidden="false" customHeight="false" outlineLevel="0" collapsed="false">
      <c r="A15210" s="0" t="s">
        <v>11061</v>
      </c>
      <c r="B15210" s="0" t="s">
        <v>50</v>
      </c>
      <c r="C15210" s="0" t="n">
        <v>2006</v>
      </c>
      <c r="D15210" s="0" t="s">
        <v>71</v>
      </c>
      <c r="E15210" s="0" t="s">
        <v>1894</v>
      </c>
      <c r="F15210" s="0" t="n">
        <v>0.02</v>
      </c>
      <c r="G15210" s="0" t="n">
        <v>0</v>
      </c>
      <c r="H15210" s="0" t="n">
        <v>0</v>
      </c>
      <c r="I15210" s="0" t="n">
        <v>0</v>
      </c>
      <c r="J15210" s="0" t="n">
        <v>0.02</v>
      </c>
      <c r="M15210" s="0" t="s">
        <v>36</v>
      </c>
      <c r="N15210" s="0" t="s">
        <v>35</v>
      </c>
      <c r="P15210" s="0" t="n">
        <f aca="false">IF(AND(OR(Dashboard!$B$5="All",D15210=Dashboard!$B$5),OR(Dashboard!$D$5="All",N15210=Dashboard!$D$5),OR(AND(C15210&lt;&gt;"",C15210&gt;=Dashboard!$F$5,C15210&lt;=Dashboard!$H$5),AND(C15210="",Dashboard!$F$5&lt;=1980,Dashboard!$H$5&gt;=2016))),1,0)</f>
        <v>1</v>
      </c>
      <c r="Q15210" s="0" t="n">
        <f aca="false">J15210*P15210+ROW()*0.00000001</f>
        <v>0.0201521</v>
      </c>
    </row>
    <row r="15211" customFormat="false" ht="15" hidden="false" customHeight="false" outlineLevel="0" collapsed="false">
      <c r="A15211" s="0" t="s">
        <v>10274</v>
      </c>
      <c r="B15211" s="0" t="s">
        <v>851</v>
      </c>
      <c r="C15211" s="0" t="n">
        <v>2016</v>
      </c>
      <c r="D15211" s="0" t="s">
        <v>46</v>
      </c>
      <c r="E15211" s="0" t="s">
        <v>782</v>
      </c>
      <c r="F15211" s="0" t="n">
        <v>0</v>
      </c>
      <c r="G15211" s="0" t="n">
        <v>0</v>
      </c>
      <c r="H15211" s="0" t="n">
        <v>0.02</v>
      </c>
      <c r="I15211" s="0" t="n">
        <v>0</v>
      </c>
      <c r="J15211" s="0" t="n">
        <v>0.02</v>
      </c>
      <c r="N15211" s="0" t="s">
        <v>74</v>
      </c>
      <c r="P15211" s="0" t="n">
        <f aca="false">IF(AND(OR(Dashboard!$B$5="All",D15211=Dashboard!$B$5),OR(Dashboard!$D$5="All",N15211=Dashboard!$D$5),OR(AND(C15211&lt;&gt;"",C15211&gt;=Dashboard!$F$5,C15211&lt;=Dashboard!$H$5),AND(C15211="",Dashboard!$F$5&lt;=1980,Dashboard!$H$5&gt;=2016))),1,0)</f>
        <v>1</v>
      </c>
      <c r="Q15211" s="0" t="n">
        <f aca="false">J15211*P15211+ROW()*0.00000001</f>
        <v>0.02015211</v>
      </c>
    </row>
    <row r="15212" customFormat="false" ht="15" hidden="false" customHeight="false" outlineLevel="0" collapsed="false">
      <c r="A15212" s="0" t="s">
        <v>11062</v>
      </c>
      <c r="B15212" s="0" t="s">
        <v>97</v>
      </c>
      <c r="C15212" s="0" t="n">
        <v>2014</v>
      </c>
      <c r="D15212" s="0" t="s">
        <v>114</v>
      </c>
      <c r="E15212" s="0" t="s">
        <v>211</v>
      </c>
      <c r="F15212" s="0" t="n">
        <v>0</v>
      </c>
      <c r="G15212" s="0" t="n">
        <v>0</v>
      </c>
      <c r="H15212" s="0" t="n">
        <v>0.02</v>
      </c>
      <c r="I15212" s="0" t="n">
        <v>0</v>
      </c>
      <c r="J15212" s="0" t="n">
        <v>0.02</v>
      </c>
      <c r="K15212" s="0" t="n">
        <v>81</v>
      </c>
      <c r="L15212" s="0" t="n">
        <v>9</v>
      </c>
      <c r="M15212" s="0" t="s">
        <v>103</v>
      </c>
      <c r="N15212" s="0" t="s">
        <v>35</v>
      </c>
      <c r="O15212" s="0" t="s">
        <v>42</v>
      </c>
      <c r="P15212" s="0" t="n">
        <f aca="false">IF(AND(OR(Dashboard!$B$5="All",D15212=Dashboard!$B$5),OR(Dashboard!$D$5="All",N15212=Dashboard!$D$5),OR(AND(C15212&lt;&gt;"",C15212&gt;=Dashboard!$F$5,C15212&lt;=Dashboard!$H$5),AND(C15212="",Dashboard!$F$5&lt;=1980,Dashboard!$H$5&gt;=2016))),1,0)</f>
        <v>1</v>
      </c>
      <c r="Q15212" s="0" t="n">
        <f aca="false">J15212*P15212+ROW()*0.00000001</f>
        <v>0.02015212</v>
      </c>
    </row>
    <row r="15213" customFormat="false" ht="15" hidden="false" customHeight="false" outlineLevel="0" collapsed="false">
      <c r="A15213" s="0" t="s">
        <v>11063</v>
      </c>
      <c r="B15213" s="0" t="s">
        <v>76</v>
      </c>
      <c r="C15213" s="0" t="n">
        <v>2010</v>
      </c>
      <c r="D15213" s="0" t="s">
        <v>114</v>
      </c>
      <c r="E15213" s="0" t="s">
        <v>9683</v>
      </c>
      <c r="F15213" s="0" t="n">
        <v>0</v>
      </c>
      <c r="G15213" s="0" t="n">
        <v>0</v>
      </c>
      <c r="H15213" s="0" t="n">
        <v>0.02</v>
      </c>
      <c r="I15213" s="0" t="n">
        <v>0</v>
      </c>
      <c r="J15213" s="0" t="n">
        <v>0.02</v>
      </c>
      <c r="N15213" s="0" t="s">
        <v>74</v>
      </c>
      <c r="P15213" s="0" t="n">
        <f aca="false">IF(AND(OR(Dashboard!$B$5="All",D15213=Dashboard!$B$5),OR(Dashboard!$D$5="All",N15213=Dashboard!$D$5),OR(AND(C15213&lt;&gt;"",C15213&gt;=Dashboard!$F$5,C15213&lt;=Dashboard!$H$5),AND(C15213="",Dashboard!$F$5&lt;=1980,Dashboard!$H$5&gt;=2016))),1,0)</f>
        <v>1</v>
      </c>
      <c r="Q15213" s="0" t="n">
        <f aca="false">J15213*P15213+ROW()*0.00000001</f>
        <v>0.02015213</v>
      </c>
    </row>
    <row r="15214" customFormat="false" ht="15" hidden="false" customHeight="false" outlineLevel="0" collapsed="false">
      <c r="A15214" s="0" t="s">
        <v>11064</v>
      </c>
      <c r="B15214" s="0" t="s">
        <v>76</v>
      </c>
      <c r="C15214" s="0" t="n">
        <v>2002</v>
      </c>
      <c r="D15214" s="0" t="s">
        <v>34</v>
      </c>
      <c r="E15214" s="0" t="s">
        <v>328</v>
      </c>
      <c r="F15214" s="0" t="n">
        <v>0</v>
      </c>
      <c r="G15214" s="0" t="n">
        <v>0</v>
      </c>
      <c r="H15214" s="0" t="n">
        <v>0.02</v>
      </c>
      <c r="I15214" s="0" t="n">
        <v>0</v>
      </c>
      <c r="J15214" s="0" t="n">
        <v>0.02</v>
      </c>
      <c r="N15214" s="0" t="s">
        <v>74</v>
      </c>
      <c r="P15214" s="0" t="n">
        <f aca="false">IF(AND(OR(Dashboard!$B$5="All",D15214=Dashboard!$B$5),OR(Dashboard!$D$5="All",N15214=Dashboard!$D$5),OR(AND(C15214&lt;&gt;"",C15214&gt;=Dashboard!$F$5,C15214&lt;=Dashboard!$H$5),AND(C15214="",Dashboard!$F$5&lt;=1980,Dashboard!$H$5&gt;=2016))),1,0)</f>
        <v>1</v>
      </c>
      <c r="Q15214" s="0" t="n">
        <f aca="false">J15214*P15214+ROW()*0.00000001</f>
        <v>0.02015214</v>
      </c>
    </row>
    <row r="15215" customFormat="false" ht="15" hidden="false" customHeight="false" outlineLevel="0" collapsed="false">
      <c r="A15215" s="0" t="s">
        <v>3829</v>
      </c>
      <c r="B15215" s="0" t="s">
        <v>152</v>
      </c>
      <c r="C15215" s="0" t="n">
        <v>2009</v>
      </c>
      <c r="D15215" s="0" t="s">
        <v>71</v>
      </c>
      <c r="E15215" s="0" t="s">
        <v>91</v>
      </c>
      <c r="F15215" s="0" t="n">
        <v>0.02</v>
      </c>
      <c r="G15215" s="0" t="n">
        <v>0</v>
      </c>
      <c r="H15215" s="0" t="n">
        <v>0</v>
      </c>
      <c r="I15215" s="0" t="n">
        <v>0</v>
      </c>
      <c r="J15215" s="0" t="n">
        <v>0.02</v>
      </c>
      <c r="K15215" s="0" t="n">
        <v>67</v>
      </c>
      <c r="M15215" s="0" t="s">
        <v>125</v>
      </c>
      <c r="N15215" s="0" t="s">
        <v>152</v>
      </c>
      <c r="O15215" s="0" t="s">
        <v>67</v>
      </c>
      <c r="P15215" s="0" t="n">
        <f aca="false">IF(AND(OR(Dashboard!$B$5="All",D15215=Dashboard!$B$5),OR(Dashboard!$D$5="All",N15215=Dashboard!$D$5),OR(AND(C15215&lt;&gt;"",C15215&gt;=Dashboard!$F$5,C15215&lt;=Dashboard!$H$5),AND(C15215="",Dashboard!$F$5&lt;=1980,Dashboard!$H$5&gt;=2016))),1,0)</f>
        <v>1</v>
      </c>
      <c r="Q15215" s="0" t="n">
        <f aca="false">J15215*P15215+ROW()*0.00000001</f>
        <v>0.02015215</v>
      </c>
    </row>
    <row r="15216" customFormat="false" ht="15" hidden="false" customHeight="false" outlineLevel="0" collapsed="false">
      <c r="A15216" s="0" t="s">
        <v>11065</v>
      </c>
      <c r="B15216" s="0" t="s">
        <v>851</v>
      </c>
      <c r="C15216" s="0" t="n">
        <v>2015</v>
      </c>
      <c r="D15216" s="0" t="s">
        <v>71</v>
      </c>
      <c r="E15216" s="0" t="s">
        <v>4962</v>
      </c>
      <c r="F15216" s="0" t="n">
        <v>0</v>
      </c>
      <c r="G15216" s="0" t="n">
        <v>0</v>
      </c>
      <c r="H15216" s="0" t="n">
        <v>0.02</v>
      </c>
      <c r="I15216" s="0" t="n">
        <v>0</v>
      </c>
      <c r="J15216" s="0" t="n">
        <v>0.02</v>
      </c>
      <c r="N15216" s="0" t="s">
        <v>74</v>
      </c>
      <c r="P15216" s="0" t="n">
        <f aca="false">IF(AND(OR(Dashboard!$B$5="All",D15216=Dashboard!$B$5),OR(Dashboard!$D$5="All",N15216=Dashboard!$D$5),OR(AND(C15216&lt;&gt;"",C15216&gt;=Dashboard!$F$5,C15216&lt;=Dashboard!$H$5),AND(C15216="",Dashboard!$F$5&lt;=1980,Dashboard!$H$5&gt;=2016))),1,0)</f>
        <v>1</v>
      </c>
      <c r="Q15216" s="0" t="n">
        <f aca="false">J15216*P15216+ROW()*0.00000001</f>
        <v>0.02015216</v>
      </c>
    </row>
    <row r="15217" customFormat="false" ht="15" hidden="false" customHeight="false" outlineLevel="0" collapsed="false">
      <c r="A15217" s="0" t="s">
        <v>11066</v>
      </c>
      <c r="B15217" s="0" t="s">
        <v>117</v>
      </c>
      <c r="C15217" s="0" t="n">
        <v>2002</v>
      </c>
      <c r="D15217" s="0" t="s">
        <v>46</v>
      </c>
      <c r="E15217" s="0" t="s">
        <v>2855</v>
      </c>
      <c r="F15217" s="0" t="n">
        <v>0</v>
      </c>
      <c r="G15217" s="0" t="n">
        <v>0</v>
      </c>
      <c r="H15217" s="0" t="n">
        <v>0.02</v>
      </c>
      <c r="I15217" s="0" t="n">
        <v>0</v>
      </c>
      <c r="J15217" s="0" t="n">
        <v>0.02</v>
      </c>
      <c r="N15217" s="0" t="s">
        <v>74</v>
      </c>
      <c r="P15217" s="0" t="n">
        <f aca="false">IF(AND(OR(Dashboard!$B$5="All",D15217=Dashboard!$B$5),OR(Dashboard!$D$5="All",N15217=Dashboard!$D$5),OR(AND(C15217&lt;&gt;"",C15217&gt;=Dashboard!$F$5,C15217&lt;=Dashboard!$H$5),AND(C15217="",Dashboard!$F$5&lt;=1980,Dashboard!$H$5&gt;=2016))),1,0)</f>
        <v>1</v>
      </c>
      <c r="Q15217" s="0" t="n">
        <f aca="false">J15217*P15217+ROW()*0.00000001</f>
        <v>0.02015217</v>
      </c>
    </row>
    <row r="15218" customFormat="false" ht="15" hidden="false" customHeight="false" outlineLevel="0" collapsed="false">
      <c r="A15218" s="0" t="s">
        <v>11067</v>
      </c>
      <c r="B15218" s="0" t="s">
        <v>33</v>
      </c>
      <c r="C15218" s="0" t="n">
        <v>2008</v>
      </c>
      <c r="D15218" s="0" t="s">
        <v>41</v>
      </c>
      <c r="E15218" s="0" t="s">
        <v>2455</v>
      </c>
      <c r="F15218" s="0" t="n">
        <v>0.02</v>
      </c>
      <c r="G15218" s="0" t="n">
        <v>0</v>
      </c>
      <c r="H15218" s="0" t="n">
        <v>0</v>
      </c>
      <c r="I15218" s="0" t="n">
        <v>0</v>
      </c>
      <c r="J15218" s="0" t="n">
        <v>0.02</v>
      </c>
      <c r="L15218" s="0" t="n">
        <v>0.6</v>
      </c>
      <c r="M15218" s="0" t="s">
        <v>36</v>
      </c>
      <c r="N15218" s="0" t="s">
        <v>35</v>
      </c>
      <c r="P15218" s="0" t="n">
        <f aca="false">IF(AND(OR(Dashboard!$B$5="All",D15218=Dashboard!$B$5),OR(Dashboard!$D$5="All",N15218=Dashboard!$D$5),OR(AND(C15218&lt;&gt;"",C15218&gt;=Dashboard!$F$5,C15218&lt;=Dashboard!$H$5),AND(C15218="",Dashboard!$F$5&lt;=1980,Dashboard!$H$5&gt;=2016))),1,0)</f>
        <v>1</v>
      </c>
      <c r="Q15218" s="0" t="n">
        <f aca="false">J15218*P15218+ROW()*0.00000001</f>
        <v>0.02015218</v>
      </c>
    </row>
    <row r="15219" customFormat="false" ht="15" hidden="false" customHeight="false" outlineLevel="0" collapsed="false">
      <c r="A15219" s="0" t="s">
        <v>11068</v>
      </c>
      <c r="B15219" s="0" t="s">
        <v>50</v>
      </c>
      <c r="C15219" s="0" t="n">
        <v>2007</v>
      </c>
      <c r="D15219" s="0" t="s">
        <v>52</v>
      </c>
      <c r="E15219" s="0" t="s">
        <v>8833</v>
      </c>
      <c r="F15219" s="0" t="n">
        <v>0.02</v>
      </c>
      <c r="G15219" s="0" t="n">
        <v>0</v>
      </c>
      <c r="H15219" s="0" t="n">
        <v>0</v>
      </c>
      <c r="I15219" s="0" t="n">
        <v>0</v>
      </c>
      <c r="J15219" s="0" t="n">
        <v>0.02</v>
      </c>
      <c r="M15219" s="0" t="s">
        <v>36</v>
      </c>
      <c r="N15219" s="0" t="s">
        <v>35</v>
      </c>
      <c r="P15219" s="0" t="n">
        <f aca="false">IF(AND(OR(Dashboard!$B$5="All",D15219=Dashboard!$B$5),OR(Dashboard!$D$5="All",N15219=Dashboard!$D$5),OR(AND(C15219&lt;&gt;"",C15219&gt;=Dashboard!$F$5,C15219&lt;=Dashboard!$H$5),AND(C15219="",Dashboard!$F$5&lt;=1980,Dashboard!$H$5&gt;=2016))),1,0)</f>
        <v>1</v>
      </c>
      <c r="Q15219" s="0" t="n">
        <f aca="false">J15219*P15219+ROW()*0.00000001</f>
        <v>0.02015219</v>
      </c>
    </row>
    <row r="15220" customFormat="false" ht="15" hidden="false" customHeight="false" outlineLevel="0" collapsed="false">
      <c r="A15220" s="0" t="s">
        <v>11069</v>
      </c>
      <c r="B15220" s="0" t="s">
        <v>164</v>
      </c>
      <c r="C15220" s="0" t="n">
        <v>2010</v>
      </c>
      <c r="D15220" s="0" t="s">
        <v>114</v>
      </c>
      <c r="E15220" s="0" t="s">
        <v>9354</v>
      </c>
      <c r="F15220" s="0" t="n">
        <v>0</v>
      </c>
      <c r="G15220" s="0" t="n">
        <v>0</v>
      </c>
      <c r="H15220" s="0" t="n">
        <v>0.02</v>
      </c>
      <c r="I15220" s="0" t="n">
        <v>0</v>
      </c>
      <c r="J15220" s="0" t="n">
        <v>0.02</v>
      </c>
      <c r="N15220" s="0" t="s">
        <v>74</v>
      </c>
      <c r="P15220" s="0" t="n">
        <f aca="false">IF(AND(OR(Dashboard!$B$5="All",D15220=Dashboard!$B$5),OR(Dashboard!$D$5="All",N15220=Dashboard!$D$5),OR(AND(C15220&lt;&gt;"",C15220&gt;=Dashboard!$F$5,C15220&lt;=Dashboard!$H$5),AND(C15220="",Dashboard!$F$5&lt;=1980,Dashboard!$H$5&gt;=2016))),1,0)</f>
        <v>1</v>
      </c>
      <c r="Q15220" s="0" t="n">
        <f aca="false">J15220*P15220+ROW()*0.00000001</f>
        <v>0.0201522</v>
      </c>
    </row>
    <row r="15221" customFormat="false" ht="15" hidden="false" customHeight="false" outlineLevel="0" collapsed="false">
      <c r="A15221" s="0" t="s">
        <v>11070</v>
      </c>
      <c r="B15221" s="0" t="s">
        <v>164</v>
      </c>
      <c r="C15221" s="0" t="n">
        <v>2012</v>
      </c>
      <c r="D15221" s="0" t="s">
        <v>114</v>
      </c>
      <c r="E15221" s="0" t="s">
        <v>6975</v>
      </c>
      <c r="F15221" s="0" t="n">
        <v>0</v>
      </c>
      <c r="G15221" s="0" t="n">
        <v>0</v>
      </c>
      <c r="H15221" s="0" t="n">
        <v>0.02</v>
      </c>
      <c r="I15221" s="0" t="n">
        <v>0</v>
      </c>
      <c r="J15221" s="0" t="n">
        <v>0.02</v>
      </c>
      <c r="N15221" s="0" t="s">
        <v>74</v>
      </c>
      <c r="P15221" s="0" t="n">
        <f aca="false">IF(AND(OR(Dashboard!$B$5="All",D15221=Dashboard!$B$5),OR(Dashboard!$D$5="All",N15221=Dashboard!$D$5),OR(AND(C15221&lt;&gt;"",C15221&gt;=Dashboard!$F$5,C15221&lt;=Dashboard!$H$5),AND(C15221="",Dashboard!$F$5&lt;=1980,Dashboard!$H$5&gt;=2016))),1,0)</f>
        <v>1</v>
      </c>
      <c r="Q15221" s="0" t="n">
        <f aca="false">J15221*P15221+ROW()*0.00000001</f>
        <v>0.02015221</v>
      </c>
    </row>
    <row r="15222" customFormat="false" ht="15" hidden="false" customHeight="false" outlineLevel="0" collapsed="false">
      <c r="A15222" s="0" t="s">
        <v>11071</v>
      </c>
      <c r="B15222" s="0" t="s">
        <v>76</v>
      </c>
      <c r="C15222" s="0" t="n">
        <v>2006</v>
      </c>
      <c r="D15222" s="0" t="s">
        <v>71</v>
      </c>
      <c r="E15222" s="0" t="s">
        <v>195</v>
      </c>
      <c r="F15222" s="0" t="n">
        <v>0.01</v>
      </c>
      <c r="G15222" s="0" t="n">
        <v>0.01</v>
      </c>
      <c r="H15222" s="0" t="n">
        <v>0</v>
      </c>
      <c r="I15222" s="0" t="n">
        <v>0</v>
      </c>
      <c r="J15222" s="0" t="n">
        <v>0.02</v>
      </c>
      <c r="K15222" s="0" t="n">
        <v>59</v>
      </c>
      <c r="L15222" s="0" t="n">
        <v>8.6</v>
      </c>
      <c r="M15222" s="0" t="s">
        <v>73</v>
      </c>
      <c r="N15222" s="0" t="s">
        <v>74</v>
      </c>
      <c r="O15222" s="0" t="s">
        <v>53</v>
      </c>
      <c r="P15222" s="0" t="n">
        <f aca="false">IF(AND(OR(Dashboard!$B$5="All",D15222=Dashboard!$B$5),OR(Dashboard!$D$5="All",N15222=Dashboard!$D$5),OR(AND(C15222&lt;&gt;"",C15222&gt;=Dashboard!$F$5,C15222&lt;=Dashboard!$H$5),AND(C15222="",Dashboard!$F$5&lt;=1980,Dashboard!$H$5&gt;=2016))),1,0)</f>
        <v>1</v>
      </c>
      <c r="Q15222" s="0" t="n">
        <f aca="false">J15222*P15222+ROW()*0.00000001</f>
        <v>0.02015222</v>
      </c>
    </row>
    <row r="15223" customFormat="false" ht="15" hidden="false" customHeight="false" outlineLevel="0" collapsed="false">
      <c r="A15223" s="0" t="s">
        <v>8780</v>
      </c>
      <c r="B15223" s="0" t="s">
        <v>186</v>
      </c>
      <c r="C15223" s="0" t="n">
        <v>2002</v>
      </c>
      <c r="D15223" s="0" t="s">
        <v>34</v>
      </c>
      <c r="E15223" s="0" t="s">
        <v>649</v>
      </c>
      <c r="F15223" s="0" t="n">
        <v>0.02</v>
      </c>
      <c r="G15223" s="0" t="n">
        <v>0</v>
      </c>
      <c r="H15223" s="0" t="n">
        <v>0</v>
      </c>
      <c r="I15223" s="0" t="n">
        <v>0</v>
      </c>
      <c r="J15223" s="0" t="n">
        <v>0.02</v>
      </c>
      <c r="K15223" s="0" t="n">
        <v>71</v>
      </c>
      <c r="L15223" s="0" t="n">
        <v>7.4</v>
      </c>
      <c r="M15223" s="0" t="s">
        <v>36</v>
      </c>
      <c r="N15223" s="0" t="s">
        <v>35</v>
      </c>
      <c r="O15223" s="0" t="s">
        <v>37</v>
      </c>
      <c r="P15223" s="0" t="n">
        <f aca="false">IF(AND(OR(Dashboard!$B$5="All",D15223=Dashboard!$B$5),OR(Dashboard!$D$5="All",N15223=Dashboard!$D$5),OR(AND(C15223&lt;&gt;"",C15223&gt;=Dashboard!$F$5,C15223&lt;=Dashboard!$H$5),AND(C15223="",Dashboard!$F$5&lt;=1980,Dashboard!$H$5&gt;=2016))),1,0)</f>
        <v>1</v>
      </c>
      <c r="Q15223" s="0" t="n">
        <f aca="false">J15223*P15223+ROW()*0.00000001</f>
        <v>0.02015223</v>
      </c>
    </row>
    <row r="15224" customFormat="false" ht="15" hidden="false" customHeight="false" outlineLevel="0" collapsed="false">
      <c r="A15224" s="0" t="s">
        <v>11072</v>
      </c>
      <c r="B15224" s="0" t="s">
        <v>152</v>
      </c>
      <c r="C15224" s="0" t="n">
        <v>2006</v>
      </c>
      <c r="D15224" s="0" t="s">
        <v>48</v>
      </c>
      <c r="E15224" s="0" t="s">
        <v>1488</v>
      </c>
      <c r="F15224" s="0" t="n">
        <v>0</v>
      </c>
      <c r="G15224" s="0" t="n">
        <v>0.02</v>
      </c>
      <c r="H15224" s="0" t="n">
        <v>0</v>
      </c>
      <c r="I15224" s="0" t="n">
        <v>0</v>
      </c>
      <c r="J15224" s="0" t="n">
        <v>0.02</v>
      </c>
      <c r="M15224" s="0" t="s">
        <v>36</v>
      </c>
      <c r="N15224" s="0" t="s">
        <v>152</v>
      </c>
      <c r="P15224" s="0" t="n">
        <f aca="false">IF(AND(OR(Dashboard!$B$5="All",D15224=Dashboard!$B$5),OR(Dashboard!$D$5="All",N15224=Dashboard!$D$5),OR(AND(C15224&lt;&gt;"",C15224&gt;=Dashboard!$F$5,C15224&lt;=Dashboard!$H$5),AND(C15224="",Dashboard!$F$5&lt;=1980,Dashboard!$H$5&gt;=2016))),1,0)</f>
        <v>1</v>
      </c>
      <c r="Q15224" s="0" t="n">
        <f aca="false">J15224*P15224+ROW()*0.00000001</f>
        <v>0.02015224</v>
      </c>
    </row>
    <row r="15225" customFormat="false" ht="15" hidden="false" customHeight="false" outlineLevel="0" collapsed="false">
      <c r="A15225" s="0" t="s">
        <v>8035</v>
      </c>
      <c r="B15225" s="0" t="s">
        <v>144</v>
      </c>
      <c r="C15225" s="0" t="n">
        <v>2003</v>
      </c>
      <c r="D15225" s="0" t="s">
        <v>41</v>
      </c>
      <c r="E15225" s="0" t="s">
        <v>649</v>
      </c>
      <c r="F15225" s="0" t="n">
        <v>0.02</v>
      </c>
      <c r="G15225" s="0" t="n">
        <v>0</v>
      </c>
      <c r="H15225" s="0" t="n">
        <v>0</v>
      </c>
      <c r="I15225" s="0" t="n">
        <v>0</v>
      </c>
      <c r="J15225" s="0" t="n">
        <v>0.02</v>
      </c>
      <c r="N15225" s="0" t="s">
        <v>66</v>
      </c>
      <c r="P15225" s="0" t="n">
        <f aca="false">IF(AND(OR(Dashboard!$B$5="All",D15225=Dashboard!$B$5),OR(Dashboard!$D$5="All",N15225=Dashboard!$D$5),OR(AND(C15225&lt;&gt;"",C15225&gt;=Dashboard!$F$5,C15225&lt;=Dashboard!$H$5),AND(C15225="",Dashboard!$F$5&lt;=1980,Dashboard!$H$5&gt;=2016))),1,0)</f>
        <v>1</v>
      </c>
      <c r="Q15225" s="0" t="n">
        <f aca="false">J15225*P15225+ROW()*0.00000001</f>
        <v>0.02015225</v>
      </c>
    </row>
    <row r="15226" customFormat="false" ht="15" hidden="false" customHeight="false" outlineLevel="0" collapsed="false">
      <c r="A15226" s="0" t="s">
        <v>10868</v>
      </c>
      <c r="B15226" s="0" t="s">
        <v>70</v>
      </c>
      <c r="C15226" s="0" t="n">
        <v>2012</v>
      </c>
      <c r="D15226" s="0" t="s">
        <v>114</v>
      </c>
      <c r="E15226" s="0" t="s">
        <v>7510</v>
      </c>
      <c r="F15226" s="0" t="n">
        <v>0</v>
      </c>
      <c r="G15226" s="0" t="n">
        <v>0.02</v>
      </c>
      <c r="H15226" s="0" t="n">
        <v>0</v>
      </c>
      <c r="I15226" s="0" t="n">
        <v>0</v>
      </c>
      <c r="J15226" s="0" t="n">
        <v>0.02</v>
      </c>
      <c r="N15226" s="0" t="s">
        <v>74</v>
      </c>
      <c r="P15226" s="0" t="n">
        <f aca="false">IF(AND(OR(Dashboard!$B$5="All",D15226=Dashboard!$B$5),OR(Dashboard!$D$5="All",N15226=Dashboard!$D$5),OR(AND(C15226&lt;&gt;"",C15226&gt;=Dashboard!$F$5,C15226&lt;=Dashboard!$H$5),AND(C15226="",Dashboard!$F$5&lt;=1980,Dashboard!$H$5&gt;=2016))),1,0)</f>
        <v>1</v>
      </c>
      <c r="Q15226" s="0" t="n">
        <f aca="false">J15226*P15226+ROW()*0.00000001</f>
        <v>0.02015226</v>
      </c>
    </row>
    <row r="15227" customFormat="false" ht="15" hidden="false" customHeight="false" outlineLevel="0" collapsed="false">
      <c r="A15227" s="0" t="s">
        <v>10044</v>
      </c>
      <c r="B15227" s="0" t="s">
        <v>76</v>
      </c>
      <c r="C15227" s="0" t="n">
        <v>2005</v>
      </c>
      <c r="D15227" s="0" t="s">
        <v>102</v>
      </c>
      <c r="E15227" s="0" t="s">
        <v>328</v>
      </c>
      <c r="F15227" s="0" t="n">
        <v>0.01</v>
      </c>
      <c r="G15227" s="0" t="n">
        <v>0.01</v>
      </c>
      <c r="H15227" s="0" t="n">
        <v>0</v>
      </c>
      <c r="I15227" s="0" t="n">
        <v>0</v>
      </c>
      <c r="J15227" s="0" t="n">
        <v>0.02</v>
      </c>
      <c r="N15227" s="0" t="s">
        <v>74</v>
      </c>
      <c r="P15227" s="0" t="n">
        <f aca="false">IF(AND(OR(Dashboard!$B$5="All",D15227=Dashboard!$B$5),OR(Dashboard!$D$5="All",N15227=Dashboard!$D$5),OR(AND(C15227&lt;&gt;"",C15227&gt;=Dashboard!$F$5,C15227&lt;=Dashboard!$H$5),AND(C15227="",Dashboard!$F$5&lt;=1980,Dashboard!$H$5&gt;=2016))),1,0)</f>
        <v>1</v>
      </c>
      <c r="Q15227" s="0" t="n">
        <f aca="false">J15227*P15227+ROW()*0.00000001</f>
        <v>0.02015227</v>
      </c>
    </row>
    <row r="15228" customFormat="false" ht="15" hidden="false" customHeight="false" outlineLevel="0" collapsed="false">
      <c r="A15228" s="0" t="s">
        <v>11073</v>
      </c>
      <c r="B15228" s="0" t="s">
        <v>94</v>
      </c>
      <c r="C15228" s="0" t="n">
        <v>2016</v>
      </c>
      <c r="D15228" s="0" t="s">
        <v>34</v>
      </c>
      <c r="E15228" s="0" t="s">
        <v>3802</v>
      </c>
      <c r="F15228" s="0" t="n">
        <v>0</v>
      </c>
      <c r="G15228" s="0" t="n">
        <v>0.02</v>
      </c>
      <c r="H15228" s="0" t="n">
        <v>0</v>
      </c>
      <c r="I15228" s="0" t="n">
        <v>0</v>
      </c>
      <c r="J15228" s="0" t="n">
        <v>0.02</v>
      </c>
      <c r="K15228" s="0" t="n">
        <v>31</v>
      </c>
      <c r="L15228" s="0" t="n">
        <v>4.5</v>
      </c>
      <c r="N15228" s="0" t="s">
        <v>74</v>
      </c>
      <c r="O15228" s="0" t="s">
        <v>177</v>
      </c>
      <c r="P15228" s="0" t="n">
        <f aca="false">IF(AND(OR(Dashboard!$B$5="All",D15228=Dashboard!$B$5),OR(Dashboard!$D$5="All",N15228=Dashboard!$D$5),OR(AND(C15228&lt;&gt;"",C15228&gt;=Dashboard!$F$5,C15228&lt;=Dashboard!$H$5),AND(C15228="",Dashboard!$F$5&lt;=1980,Dashboard!$H$5&gt;=2016))),1,0)</f>
        <v>1</v>
      </c>
      <c r="Q15228" s="0" t="n">
        <f aca="false">J15228*P15228+ROW()*0.00000001</f>
        <v>0.02015228</v>
      </c>
    </row>
    <row r="15229" customFormat="false" ht="15" hidden="false" customHeight="false" outlineLevel="0" collapsed="false">
      <c r="A15229" s="0" t="s">
        <v>8201</v>
      </c>
      <c r="B15229" s="0" t="s">
        <v>76</v>
      </c>
      <c r="C15229" s="0" t="n">
        <v>2006</v>
      </c>
      <c r="D15229" s="0" t="s">
        <v>41</v>
      </c>
      <c r="E15229" s="0" t="s">
        <v>328</v>
      </c>
      <c r="F15229" s="0" t="n">
        <v>0.01</v>
      </c>
      <c r="G15229" s="0" t="n">
        <v>0.01</v>
      </c>
      <c r="H15229" s="0" t="n">
        <v>0</v>
      </c>
      <c r="I15229" s="0" t="n">
        <v>0</v>
      </c>
      <c r="J15229" s="0" t="n">
        <v>0.02</v>
      </c>
      <c r="K15229" s="0" t="n">
        <v>54</v>
      </c>
      <c r="L15229" s="0" t="n">
        <v>7.4</v>
      </c>
      <c r="M15229" s="0" t="s">
        <v>36</v>
      </c>
      <c r="N15229" s="0" t="s">
        <v>74</v>
      </c>
      <c r="O15229" s="0" t="s">
        <v>53</v>
      </c>
      <c r="P15229" s="0" t="n">
        <f aca="false">IF(AND(OR(Dashboard!$B$5="All",D15229=Dashboard!$B$5),OR(Dashboard!$D$5="All",N15229=Dashboard!$D$5),OR(AND(C15229&lt;&gt;"",C15229&gt;=Dashboard!$F$5,C15229&lt;=Dashboard!$H$5),AND(C15229="",Dashboard!$F$5&lt;=1980,Dashboard!$H$5&gt;=2016))),1,0)</f>
        <v>1</v>
      </c>
      <c r="Q15229" s="0" t="n">
        <f aca="false">J15229*P15229+ROW()*0.00000001</f>
        <v>0.02015229</v>
      </c>
    </row>
    <row r="15230" customFormat="false" ht="15" hidden="false" customHeight="false" outlineLevel="0" collapsed="false">
      <c r="A15230" s="0" t="s">
        <v>10966</v>
      </c>
      <c r="B15230" s="0" t="s">
        <v>70</v>
      </c>
      <c r="C15230" s="0" t="n">
        <v>2015</v>
      </c>
      <c r="D15230" s="0" t="s">
        <v>71</v>
      </c>
      <c r="E15230" s="0" t="s">
        <v>782</v>
      </c>
      <c r="F15230" s="0" t="n">
        <v>0</v>
      </c>
      <c r="G15230" s="0" t="n">
        <v>0</v>
      </c>
      <c r="H15230" s="0" t="n">
        <v>0.02</v>
      </c>
      <c r="I15230" s="0" t="n">
        <v>0</v>
      </c>
      <c r="J15230" s="0" t="n">
        <v>0.02</v>
      </c>
      <c r="N15230" s="0" t="s">
        <v>74</v>
      </c>
      <c r="P15230" s="0" t="n">
        <f aca="false">IF(AND(OR(Dashboard!$B$5="All",D15230=Dashboard!$B$5),OR(Dashboard!$D$5="All",N15230=Dashboard!$D$5),OR(AND(C15230&lt;&gt;"",C15230&gt;=Dashboard!$F$5,C15230&lt;=Dashboard!$H$5),AND(C15230="",Dashboard!$F$5&lt;=1980,Dashboard!$H$5&gt;=2016))),1,0)</f>
        <v>1</v>
      </c>
      <c r="Q15230" s="0" t="n">
        <f aca="false">J15230*P15230+ROW()*0.00000001</f>
        <v>0.0201523</v>
      </c>
    </row>
    <row r="15231" customFormat="false" ht="15" hidden="false" customHeight="false" outlineLevel="0" collapsed="false">
      <c r="A15231" s="0" t="s">
        <v>11074</v>
      </c>
      <c r="B15231" s="0" t="s">
        <v>152</v>
      </c>
      <c r="C15231" s="0" t="n">
        <v>2005</v>
      </c>
      <c r="D15231" s="0" t="s">
        <v>41</v>
      </c>
      <c r="E15231" s="0" t="s">
        <v>160</v>
      </c>
      <c r="F15231" s="0" t="n">
        <v>0</v>
      </c>
      <c r="G15231" s="0" t="n">
        <v>0.02</v>
      </c>
      <c r="H15231" s="0" t="n">
        <v>0</v>
      </c>
      <c r="I15231" s="0" t="n">
        <v>0</v>
      </c>
      <c r="J15231" s="0" t="n">
        <v>0.02</v>
      </c>
      <c r="K15231" s="0" t="n">
        <v>84</v>
      </c>
      <c r="L15231" s="0" t="n">
        <v>8.6</v>
      </c>
      <c r="M15231" s="0" t="s">
        <v>36</v>
      </c>
      <c r="N15231" s="0" t="s">
        <v>152</v>
      </c>
      <c r="O15231" s="0" t="s">
        <v>42</v>
      </c>
      <c r="P15231" s="0" t="n">
        <f aca="false">IF(AND(OR(Dashboard!$B$5="All",D15231=Dashboard!$B$5),OR(Dashboard!$D$5="All",N15231=Dashboard!$D$5),OR(AND(C15231&lt;&gt;"",C15231&gt;=Dashboard!$F$5,C15231&lt;=Dashboard!$H$5),AND(C15231="",Dashboard!$F$5&lt;=1980,Dashboard!$H$5&gt;=2016))),1,0)</f>
        <v>1</v>
      </c>
      <c r="Q15231" s="0" t="n">
        <f aca="false">J15231*P15231+ROW()*0.00000001</f>
        <v>0.02015231</v>
      </c>
    </row>
    <row r="15232" customFormat="false" ht="15" hidden="false" customHeight="false" outlineLevel="0" collapsed="false">
      <c r="A15232" s="0" t="s">
        <v>11075</v>
      </c>
      <c r="B15232" s="0" t="s">
        <v>184</v>
      </c>
      <c r="C15232" s="0" t="n">
        <v>2013</v>
      </c>
      <c r="D15232" s="0" t="s">
        <v>71</v>
      </c>
      <c r="E15232" s="0" t="s">
        <v>4960</v>
      </c>
      <c r="F15232" s="0" t="n">
        <v>0.02</v>
      </c>
      <c r="G15232" s="0" t="n">
        <v>0</v>
      </c>
      <c r="H15232" s="0" t="n">
        <v>0</v>
      </c>
      <c r="I15232" s="0" t="n">
        <v>0</v>
      </c>
      <c r="J15232" s="0" t="n">
        <v>0.02</v>
      </c>
      <c r="L15232" s="0" t="n">
        <v>5.5</v>
      </c>
      <c r="M15232" s="0" t="s">
        <v>36</v>
      </c>
      <c r="N15232" s="0" t="s">
        <v>35</v>
      </c>
      <c r="P15232" s="0" t="n">
        <f aca="false">IF(AND(OR(Dashboard!$B$5="All",D15232=Dashboard!$B$5),OR(Dashboard!$D$5="All",N15232=Dashboard!$D$5),OR(AND(C15232&lt;&gt;"",C15232&gt;=Dashboard!$F$5,C15232&lt;=Dashboard!$H$5),AND(C15232="",Dashboard!$F$5&lt;=1980,Dashboard!$H$5&gt;=2016))),1,0)</f>
        <v>1</v>
      </c>
      <c r="Q15232" s="0" t="n">
        <f aca="false">J15232*P15232+ROW()*0.00000001</f>
        <v>0.02015232</v>
      </c>
    </row>
    <row r="15233" customFormat="false" ht="15" hidden="false" customHeight="false" outlineLevel="0" collapsed="false">
      <c r="A15233" s="0" t="s">
        <v>11076</v>
      </c>
      <c r="B15233" s="0" t="s">
        <v>851</v>
      </c>
      <c r="C15233" s="0" t="n">
        <v>2015</v>
      </c>
      <c r="D15233" s="0" t="s">
        <v>71</v>
      </c>
      <c r="E15233" s="0" t="s">
        <v>520</v>
      </c>
      <c r="F15233" s="0" t="n">
        <v>0</v>
      </c>
      <c r="G15233" s="0" t="n">
        <v>0</v>
      </c>
      <c r="H15233" s="0" t="n">
        <v>0.02</v>
      </c>
      <c r="I15233" s="0" t="n">
        <v>0</v>
      </c>
      <c r="J15233" s="0" t="n">
        <v>0.02</v>
      </c>
      <c r="N15233" s="0" t="s">
        <v>74</v>
      </c>
      <c r="P15233" s="0" t="n">
        <f aca="false">IF(AND(OR(Dashboard!$B$5="All",D15233=Dashboard!$B$5),OR(Dashboard!$D$5="All",N15233=Dashboard!$D$5),OR(AND(C15233&lt;&gt;"",C15233&gt;=Dashboard!$F$5,C15233&lt;=Dashboard!$H$5),AND(C15233="",Dashboard!$F$5&lt;=1980,Dashboard!$H$5&gt;=2016))),1,0)</f>
        <v>1</v>
      </c>
      <c r="Q15233" s="0" t="n">
        <f aca="false">J15233*P15233+ROW()*0.00000001</f>
        <v>0.02015233</v>
      </c>
    </row>
    <row r="15234" customFormat="false" ht="15" hidden="false" customHeight="false" outlineLevel="0" collapsed="false">
      <c r="A15234" s="0" t="s">
        <v>11077</v>
      </c>
      <c r="B15234" s="0" t="s">
        <v>851</v>
      </c>
      <c r="C15234" s="0" t="n">
        <v>2014</v>
      </c>
      <c r="D15234" s="0" t="s">
        <v>52</v>
      </c>
      <c r="E15234" s="0" t="s">
        <v>154</v>
      </c>
      <c r="F15234" s="0" t="n">
        <v>0</v>
      </c>
      <c r="G15234" s="0" t="n">
        <v>0</v>
      </c>
      <c r="H15234" s="0" t="n">
        <v>0.02</v>
      </c>
      <c r="I15234" s="0" t="n">
        <v>0</v>
      </c>
      <c r="J15234" s="0" t="n">
        <v>0.02</v>
      </c>
      <c r="N15234" s="0" t="s">
        <v>74</v>
      </c>
      <c r="P15234" s="0" t="n">
        <f aca="false">IF(AND(OR(Dashboard!$B$5="All",D15234=Dashboard!$B$5),OR(Dashboard!$D$5="All",N15234=Dashboard!$D$5),OR(AND(C15234&lt;&gt;"",C15234&gt;=Dashboard!$F$5,C15234&lt;=Dashboard!$H$5),AND(C15234="",Dashboard!$F$5&lt;=1980,Dashboard!$H$5&gt;=2016))),1,0)</f>
        <v>1</v>
      </c>
      <c r="Q15234" s="0" t="n">
        <f aca="false">J15234*P15234+ROW()*0.00000001</f>
        <v>0.02015234</v>
      </c>
    </row>
    <row r="15235" customFormat="false" ht="15" hidden="false" customHeight="false" outlineLevel="0" collapsed="false">
      <c r="A15235" s="0" t="s">
        <v>11078</v>
      </c>
      <c r="B15235" s="0" t="s">
        <v>50</v>
      </c>
      <c r="C15235" s="0" t="n">
        <v>2005</v>
      </c>
      <c r="D15235" s="0" t="s">
        <v>48</v>
      </c>
      <c r="E15235" s="0" t="s">
        <v>195</v>
      </c>
      <c r="F15235" s="0" t="n">
        <v>0.02</v>
      </c>
      <c r="G15235" s="0" t="n">
        <v>0</v>
      </c>
      <c r="H15235" s="0" t="n">
        <v>0</v>
      </c>
      <c r="I15235" s="0" t="n">
        <v>0</v>
      </c>
      <c r="J15235" s="0" t="n">
        <v>0.02</v>
      </c>
      <c r="N15235" s="0" t="s">
        <v>35</v>
      </c>
      <c r="P15235" s="0" t="n">
        <f aca="false">IF(AND(OR(Dashboard!$B$5="All",D15235=Dashboard!$B$5),OR(Dashboard!$D$5="All",N15235=Dashboard!$D$5),OR(AND(C15235&lt;&gt;"",C15235&gt;=Dashboard!$F$5,C15235&lt;=Dashboard!$H$5),AND(C15235="",Dashboard!$F$5&lt;=1980,Dashboard!$H$5&gt;=2016))),1,0)</f>
        <v>1</v>
      </c>
      <c r="Q15235" s="0" t="n">
        <f aca="false">J15235*P15235+ROW()*0.00000001</f>
        <v>0.02015235</v>
      </c>
    </row>
    <row r="15236" customFormat="false" ht="15" hidden="false" customHeight="false" outlineLevel="0" collapsed="false">
      <c r="A15236" s="0" t="s">
        <v>2086</v>
      </c>
      <c r="B15236" s="0" t="s">
        <v>152</v>
      </c>
      <c r="C15236" s="0" t="n">
        <v>2012</v>
      </c>
      <c r="D15236" s="0" t="s">
        <v>102</v>
      </c>
      <c r="E15236" s="0" t="s">
        <v>211</v>
      </c>
      <c r="F15236" s="0" t="n">
        <v>0</v>
      </c>
      <c r="G15236" s="0" t="n">
        <v>0.02</v>
      </c>
      <c r="H15236" s="0" t="n">
        <v>0</v>
      </c>
      <c r="I15236" s="0" t="n">
        <v>0</v>
      </c>
      <c r="J15236" s="0" t="n">
        <v>0.02</v>
      </c>
      <c r="K15236" s="0" t="n">
        <v>79</v>
      </c>
      <c r="L15236" s="0" t="n">
        <v>6.4</v>
      </c>
      <c r="M15236" s="0" t="s">
        <v>103</v>
      </c>
      <c r="N15236" s="0" t="s">
        <v>152</v>
      </c>
      <c r="O15236" s="0" t="s">
        <v>37</v>
      </c>
      <c r="P15236" s="0" t="n">
        <f aca="false">IF(AND(OR(Dashboard!$B$5="All",D15236=Dashboard!$B$5),OR(Dashboard!$D$5="All",N15236=Dashboard!$D$5),OR(AND(C15236&lt;&gt;"",C15236&gt;=Dashboard!$F$5,C15236&lt;=Dashboard!$H$5),AND(C15236="",Dashboard!$F$5&lt;=1980,Dashboard!$H$5&gt;=2016))),1,0)</f>
        <v>1</v>
      </c>
      <c r="Q15236" s="0" t="n">
        <f aca="false">J15236*P15236+ROW()*0.00000001</f>
        <v>0.02015236</v>
      </c>
    </row>
    <row r="15237" customFormat="false" ht="15" hidden="false" customHeight="false" outlineLevel="0" collapsed="false">
      <c r="A15237" s="0" t="s">
        <v>507</v>
      </c>
      <c r="B15237" s="0" t="s">
        <v>152</v>
      </c>
      <c r="C15237" s="0" t="n">
        <v>2008</v>
      </c>
      <c r="D15237" s="0" t="s">
        <v>71</v>
      </c>
      <c r="E15237" s="0" t="s">
        <v>91</v>
      </c>
      <c r="F15237" s="0" t="n">
        <v>0</v>
      </c>
      <c r="G15237" s="0" t="n">
        <v>0.02</v>
      </c>
      <c r="H15237" s="0" t="n">
        <v>0</v>
      </c>
      <c r="I15237" s="0" t="n">
        <v>0</v>
      </c>
      <c r="J15237" s="0" t="n">
        <v>0.02</v>
      </c>
      <c r="K15237" s="0" t="n">
        <v>71</v>
      </c>
      <c r="L15237" s="0" t="n">
        <v>7.8</v>
      </c>
      <c r="M15237" s="0" t="s">
        <v>125</v>
      </c>
      <c r="N15237" s="0" t="s">
        <v>152</v>
      </c>
      <c r="O15237" s="0" t="s">
        <v>37</v>
      </c>
      <c r="P15237" s="0" t="n">
        <f aca="false">IF(AND(OR(Dashboard!$B$5="All",D15237=Dashboard!$B$5),OR(Dashboard!$D$5="All",N15237=Dashboard!$D$5),OR(AND(C15237&lt;&gt;"",C15237&gt;=Dashboard!$F$5,C15237&lt;=Dashboard!$H$5),AND(C15237="",Dashboard!$F$5&lt;=1980,Dashboard!$H$5&gt;=2016))),1,0)</f>
        <v>1</v>
      </c>
      <c r="Q15237" s="0" t="n">
        <f aca="false">J15237*P15237+ROW()*0.00000001</f>
        <v>0.02015237</v>
      </c>
    </row>
    <row r="15238" customFormat="false" ht="15" hidden="false" customHeight="false" outlineLevel="0" collapsed="false">
      <c r="A15238" s="0" t="s">
        <v>6992</v>
      </c>
      <c r="B15238" s="0" t="s">
        <v>70</v>
      </c>
      <c r="C15238" s="0" t="n">
        <v>2009</v>
      </c>
      <c r="D15238" s="0" t="s">
        <v>114</v>
      </c>
      <c r="E15238" s="0" t="s">
        <v>2331</v>
      </c>
      <c r="F15238" s="0" t="n">
        <v>0</v>
      </c>
      <c r="G15238" s="0" t="n">
        <v>0</v>
      </c>
      <c r="H15238" s="0" t="n">
        <v>0.02</v>
      </c>
      <c r="I15238" s="0" t="n">
        <v>0</v>
      </c>
      <c r="J15238" s="0" t="n">
        <v>0.02</v>
      </c>
      <c r="N15238" s="0" t="s">
        <v>74</v>
      </c>
      <c r="P15238" s="0" t="n">
        <f aca="false">IF(AND(OR(Dashboard!$B$5="All",D15238=Dashboard!$B$5),OR(Dashboard!$D$5="All",N15238=Dashboard!$D$5),OR(AND(C15238&lt;&gt;"",C15238&gt;=Dashboard!$F$5,C15238&lt;=Dashboard!$H$5),AND(C15238="",Dashboard!$F$5&lt;=1980,Dashboard!$H$5&gt;=2016))),1,0)</f>
        <v>1</v>
      </c>
      <c r="Q15238" s="0" t="n">
        <f aca="false">J15238*P15238+ROW()*0.00000001</f>
        <v>0.02015238</v>
      </c>
    </row>
    <row r="15239" customFormat="false" ht="15" hidden="false" customHeight="false" outlineLevel="0" collapsed="false">
      <c r="A15239" s="0" t="s">
        <v>11079</v>
      </c>
      <c r="B15239" s="0" t="s">
        <v>50</v>
      </c>
      <c r="C15239" s="0" t="n">
        <v>2009</v>
      </c>
      <c r="D15239" s="0" t="s">
        <v>246</v>
      </c>
      <c r="E15239" s="0" t="s">
        <v>7677</v>
      </c>
      <c r="F15239" s="0" t="n">
        <v>0</v>
      </c>
      <c r="G15239" s="0" t="n">
        <v>0.02</v>
      </c>
      <c r="H15239" s="0" t="n">
        <v>0</v>
      </c>
      <c r="I15239" s="0" t="n">
        <v>0</v>
      </c>
      <c r="J15239" s="0" t="n">
        <v>0.02</v>
      </c>
      <c r="N15239" s="0" t="s">
        <v>35</v>
      </c>
      <c r="P15239" s="0" t="n">
        <f aca="false">IF(AND(OR(Dashboard!$B$5="All",D15239=Dashboard!$B$5),OR(Dashboard!$D$5="All",N15239=Dashboard!$D$5),OR(AND(C15239&lt;&gt;"",C15239&gt;=Dashboard!$F$5,C15239&lt;=Dashboard!$H$5),AND(C15239="",Dashboard!$F$5&lt;=1980,Dashboard!$H$5&gt;=2016))),1,0)</f>
        <v>1</v>
      </c>
      <c r="Q15239" s="0" t="n">
        <f aca="false">J15239*P15239+ROW()*0.00000001</f>
        <v>0.02015239</v>
      </c>
    </row>
    <row r="15240" customFormat="false" ht="15" hidden="false" customHeight="false" outlineLevel="0" collapsed="false">
      <c r="A15240" s="0" t="s">
        <v>2864</v>
      </c>
      <c r="B15240" s="0" t="s">
        <v>152</v>
      </c>
      <c r="C15240" s="0" t="n">
        <v>2008</v>
      </c>
      <c r="D15240" s="0" t="s">
        <v>56</v>
      </c>
      <c r="E15240" s="0" t="s">
        <v>418</v>
      </c>
      <c r="F15240" s="0" t="n">
        <v>0</v>
      </c>
      <c r="G15240" s="0" t="n">
        <v>0.02</v>
      </c>
      <c r="H15240" s="0" t="n">
        <v>0</v>
      </c>
      <c r="I15240" s="0" t="n">
        <v>0</v>
      </c>
      <c r="J15240" s="0" t="n">
        <v>0.02</v>
      </c>
      <c r="K15240" s="0" t="n">
        <v>73</v>
      </c>
      <c r="L15240" s="0" t="n">
        <v>6.9</v>
      </c>
      <c r="M15240" s="0" t="s">
        <v>103</v>
      </c>
      <c r="N15240" s="0" t="s">
        <v>152</v>
      </c>
      <c r="O15240" s="0" t="s">
        <v>37</v>
      </c>
      <c r="P15240" s="0" t="n">
        <f aca="false">IF(AND(OR(Dashboard!$B$5="All",D15240=Dashboard!$B$5),OR(Dashboard!$D$5="All",N15240=Dashboard!$D$5),OR(AND(C15240&lt;&gt;"",C15240&gt;=Dashboard!$F$5,C15240&lt;=Dashboard!$H$5),AND(C15240="",Dashboard!$F$5&lt;=1980,Dashboard!$H$5&gt;=2016))),1,0)</f>
        <v>1</v>
      </c>
      <c r="Q15240" s="0" t="n">
        <f aca="false">J15240*P15240+ROW()*0.00000001</f>
        <v>0.0201524</v>
      </c>
    </row>
    <row r="15241" customFormat="false" ht="15" hidden="false" customHeight="false" outlineLevel="0" collapsed="false">
      <c r="A15241" s="0" t="s">
        <v>11080</v>
      </c>
      <c r="B15241" s="0" t="s">
        <v>50</v>
      </c>
      <c r="C15241" s="0" t="n">
        <v>2012</v>
      </c>
      <c r="D15241" s="0" t="s">
        <v>48</v>
      </c>
      <c r="E15241" s="0" t="s">
        <v>11081</v>
      </c>
      <c r="F15241" s="0" t="n">
        <v>0</v>
      </c>
      <c r="G15241" s="0" t="n">
        <v>0.02</v>
      </c>
      <c r="H15241" s="0" t="n">
        <v>0</v>
      </c>
      <c r="I15241" s="0" t="n">
        <v>0</v>
      </c>
      <c r="J15241" s="0" t="n">
        <v>0.02</v>
      </c>
      <c r="N15241" s="0" t="s">
        <v>35</v>
      </c>
      <c r="P15241" s="0" t="n">
        <f aca="false">IF(AND(OR(Dashboard!$B$5="All",D15241=Dashboard!$B$5),OR(Dashboard!$D$5="All",N15241=Dashboard!$D$5),OR(AND(C15241&lt;&gt;"",C15241&gt;=Dashboard!$F$5,C15241&lt;=Dashboard!$H$5),AND(C15241="",Dashboard!$F$5&lt;=1980,Dashboard!$H$5&gt;=2016))),1,0)</f>
        <v>1</v>
      </c>
      <c r="Q15241" s="0" t="n">
        <f aca="false">J15241*P15241+ROW()*0.00000001</f>
        <v>0.02015241</v>
      </c>
    </row>
    <row r="15242" customFormat="false" ht="15" hidden="false" customHeight="false" outlineLevel="0" collapsed="false">
      <c r="A15242" s="0" t="s">
        <v>11082</v>
      </c>
      <c r="B15242" s="0" t="s">
        <v>164</v>
      </c>
      <c r="C15242" s="0" t="n">
        <v>2010</v>
      </c>
      <c r="D15242" s="0" t="s">
        <v>52</v>
      </c>
      <c r="E15242" s="0" t="s">
        <v>1002</v>
      </c>
      <c r="F15242" s="0" t="n">
        <v>0</v>
      </c>
      <c r="G15242" s="0" t="n">
        <v>0</v>
      </c>
      <c r="H15242" s="0" t="n">
        <v>0.02</v>
      </c>
      <c r="I15242" s="0" t="n">
        <v>0</v>
      </c>
      <c r="J15242" s="0" t="n">
        <v>0.02</v>
      </c>
      <c r="N15242" s="0" t="s">
        <v>74</v>
      </c>
      <c r="P15242" s="0" t="n">
        <f aca="false">IF(AND(OR(Dashboard!$B$5="All",D15242=Dashboard!$B$5),OR(Dashboard!$D$5="All",N15242=Dashboard!$D$5),OR(AND(C15242&lt;&gt;"",C15242&gt;=Dashboard!$F$5,C15242&lt;=Dashboard!$H$5),AND(C15242="",Dashboard!$F$5&lt;=1980,Dashboard!$H$5&gt;=2016))),1,0)</f>
        <v>1</v>
      </c>
      <c r="Q15242" s="0" t="n">
        <f aca="false">J15242*P15242+ROW()*0.00000001</f>
        <v>0.02015242</v>
      </c>
    </row>
    <row r="15243" customFormat="false" ht="15" hidden="false" customHeight="false" outlineLevel="0" collapsed="false">
      <c r="A15243" s="0" t="s">
        <v>9192</v>
      </c>
      <c r="B15243" s="0" t="s">
        <v>172</v>
      </c>
      <c r="C15243" s="0" t="n">
        <v>2015</v>
      </c>
      <c r="D15243" s="0" t="s">
        <v>34</v>
      </c>
      <c r="E15243" s="0" t="s">
        <v>124</v>
      </c>
      <c r="F15243" s="0" t="n">
        <v>0</v>
      </c>
      <c r="G15243" s="0" t="n">
        <v>0.02</v>
      </c>
      <c r="H15243" s="0" t="n">
        <v>0</v>
      </c>
      <c r="I15243" s="0" t="n">
        <v>0</v>
      </c>
      <c r="J15243" s="0" t="n">
        <v>0.02</v>
      </c>
      <c r="L15243" s="0" t="n">
        <v>4.3</v>
      </c>
      <c r="M15243" s="0" t="s">
        <v>36</v>
      </c>
      <c r="N15243" s="0" t="s">
        <v>66</v>
      </c>
      <c r="P15243" s="0" t="n">
        <f aca="false">IF(AND(OR(Dashboard!$B$5="All",D15243=Dashboard!$B$5),OR(Dashboard!$D$5="All",N15243=Dashboard!$D$5),OR(AND(C15243&lt;&gt;"",C15243&gt;=Dashboard!$F$5,C15243&lt;=Dashboard!$H$5),AND(C15243="",Dashboard!$F$5&lt;=1980,Dashboard!$H$5&gt;=2016))),1,0)</f>
        <v>1</v>
      </c>
      <c r="Q15243" s="0" t="n">
        <f aca="false">J15243*P15243+ROW()*0.00000001</f>
        <v>0.02015243</v>
      </c>
    </row>
    <row r="15244" customFormat="false" ht="15" hidden="false" customHeight="false" outlineLevel="0" collapsed="false">
      <c r="A15244" s="0" t="s">
        <v>5260</v>
      </c>
      <c r="B15244" s="0" t="s">
        <v>186</v>
      </c>
      <c r="C15244" s="0" t="n">
        <v>2003</v>
      </c>
      <c r="D15244" s="0" t="s">
        <v>34</v>
      </c>
      <c r="E15244" s="0" t="s">
        <v>649</v>
      </c>
      <c r="F15244" s="0" t="n">
        <v>0.02</v>
      </c>
      <c r="G15244" s="0" t="n">
        <v>0</v>
      </c>
      <c r="H15244" s="0" t="n">
        <v>0</v>
      </c>
      <c r="I15244" s="0" t="n">
        <v>0</v>
      </c>
      <c r="J15244" s="0" t="n">
        <v>0.02</v>
      </c>
      <c r="K15244" s="0" t="n">
        <v>71</v>
      </c>
      <c r="M15244" s="0" t="s">
        <v>36</v>
      </c>
      <c r="N15244" s="0" t="s">
        <v>35</v>
      </c>
      <c r="O15244" s="0" t="s">
        <v>37</v>
      </c>
      <c r="P15244" s="0" t="n">
        <f aca="false">IF(AND(OR(Dashboard!$B$5="All",D15244=Dashboard!$B$5),OR(Dashboard!$D$5="All",N15244=Dashboard!$D$5),OR(AND(C15244&lt;&gt;"",C15244&gt;=Dashboard!$F$5,C15244&lt;=Dashboard!$H$5),AND(C15244="",Dashboard!$F$5&lt;=1980,Dashboard!$H$5&gt;=2016))),1,0)</f>
        <v>1</v>
      </c>
      <c r="Q15244" s="0" t="n">
        <f aca="false">J15244*P15244+ROW()*0.00000001</f>
        <v>0.02015244</v>
      </c>
    </row>
    <row r="15245" customFormat="false" ht="15" hidden="false" customHeight="false" outlineLevel="0" collapsed="false">
      <c r="A15245" s="0" t="s">
        <v>1927</v>
      </c>
      <c r="B15245" s="0" t="s">
        <v>152</v>
      </c>
      <c r="C15245" s="0" t="n">
        <v>2009</v>
      </c>
      <c r="D15245" s="0" t="s">
        <v>246</v>
      </c>
      <c r="E15245" s="0" t="s">
        <v>124</v>
      </c>
      <c r="F15245" s="0" t="n">
        <v>0</v>
      </c>
      <c r="G15245" s="0" t="n">
        <v>0.02</v>
      </c>
      <c r="H15245" s="0" t="n">
        <v>0</v>
      </c>
      <c r="I15245" s="0" t="n">
        <v>0</v>
      </c>
      <c r="J15245" s="0" t="n">
        <v>0.02</v>
      </c>
      <c r="K15245" s="0" t="n">
        <v>68</v>
      </c>
      <c r="L15245" s="0" t="n">
        <v>6.7</v>
      </c>
      <c r="M15245" s="0" t="s">
        <v>103</v>
      </c>
      <c r="N15245" s="0" t="s">
        <v>152</v>
      </c>
      <c r="O15245" s="0" t="s">
        <v>67</v>
      </c>
      <c r="P15245" s="0" t="n">
        <f aca="false">IF(AND(OR(Dashboard!$B$5="All",D15245=Dashboard!$B$5),OR(Dashboard!$D$5="All",N15245=Dashboard!$D$5),OR(AND(C15245&lt;&gt;"",C15245&gt;=Dashboard!$F$5,C15245&lt;=Dashboard!$H$5),AND(C15245="",Dashboard!$F$5&lt;=1980,Dashboard!$H$5&gt;=2016))),1,0)</f>
        <v>1</v>
      </c>
      <c r="Q15245" s="0" t="n">
        <f aca="false">J15245*P15245+ROW()*0.00000001</f>
        <v>0.02015245</v>
      </c>
    </row>
    <row r="15246" customFormat="false" ht="15" hidden="false" customHeight="false" outlineLevel="0" collapsed="false">
      <c r="A15246" s="0" t="s">
        <v>11083</v>
      </c>
      <c r="B15246" s="0" t="s">
        <v>50</v>
      </c>
      <c r="C15246" s="0" t="n">
        <v>2006</v>
      </c>
      <c r="D15246" s="0" t="s">
        <v>71</v>
      </c>
      <c r="E15246" s="0" t="s">
        <v>160</v>
      </c>
      <c r="F15246" s="0" t="n">
        <v>0.01</v>
      </c>
      <c r="G15246" s="0" t="n">
        <v>0.01</v>
      </c>
      <c r="H15246" s="0" t="n">
        <v>0</v>
      </c>
      <c r="I15246" s="0" t="n">
        <v>0</v>
      </c>
      <c r="J15246" s="0" t="n">
        <v>0.02</v>
      </c>
      <c r="N15246" s="0" t="s">
        <v>35</v>
      </c>
      <c r="P15246" s="0" t="n">
        <f aca="false">IF(AND(OR(Dashboard!$B$5="All",D15246=Dashboard!$B$5),OR(Dashboard!$D$5="All",N15246=Dashboard!$D$5),OR(AND(C15246&lt;&gt;"",C15246&gt;=Dashboard!$F$5,C15246&lt;=Dashboard!$H$5),AND(C15246="",Dashboard!$F$5&lt;=1980,Dashboard!$H$5&gt;=2016))),1,0)</f>
        <v>1</v>
      </c>
      <c r="Q15246" s="0" t="n">
        <f aca="false">J15246*P15246+ROW()*0.00000001</f>
        <v>0.02015246</v>
      </c>
    </row>
    <row r="15247" customFormat="false" ht="15" hidden="false" customHeight="false" outlineLevel="0" collapsed="false">
      <c r="A15247" s="0" t="s">
        <v>11084</v>
      </c>
      <c r="B15247" s="0" t="s">
        <v>94</v>
      </c>
      <c r="C15247" s="0" t="n">
        <v>2016</v>
      </c>
      <c r="D15247" s="0" t="s">
        <v>46</v>
      </c>
      <c r="E15247" s="0" t="s">
        <v>6975</v>
      </c>
      <c r="F15247" s="0" t="n">
        <v>0</v>
      </c>
      <c r="G15247" s="0" t="n">
        <v>0</v>
      </c>
      <c r="H15247" s="0" t="n">
        <v>0.02</v>
      </c>
      <c r="I15247" s="0" t="n">
        <v>0</v>
      </c>
      <c r="J15247" s="0" t="n">
        <v>0.02</v>
      </c>
      <c r="N15247" s="0" t="s">
        <v>74</v>
      </c>
      <c r="P15247" s="0" t="n">
        <f aca="false">IF(AND(OR(Dashboard!$B$5="All",D15247=Dashboard!$B$5),OR(Dashboard!$D$5="All",N15247=Dashboard!$D$5),OR(AND(C15247&lt;&gt;"",C15247&gt;=Dashboard!$F$5,C15247&lt;=Dashboard!$H$5),AND(C15247="",Dashboard!$F$5&lt;=1980,Dashboard!$H$5&gt;=2016))),1,0)</f>
        <v>1</v>
      </c>
      <c r="Q15247" s="0" t="n">
        <f aca="false">J15247*P15247+ROW()*0.00000001</f>
        <v>0.02015247</v>
      </c>
    </row>
    <row r="15248" customFormat="false" ht="15" hidden="false" customHeight="false" outlineLevel="0" collapsed="false">
      <c r="A15248" s="0" t="s">
        <v>9069</v>
      </c>
      <c r="B15248" s="0" t="s">
        <v>144</v>
      </c>
      <c r="C15248" s="0" t="n">
        <v>2006</v>
      </c>
      <c r="D15248" s="0" t="s">
        <v>56</v>
      </c>
      <c r="E15248" s="0" t="s">
        <v>257</v>
      </c>
      <c r="F15248" s="0" t="n">
        <v>0.02</v>
      </c>
      <c r="G15248" s="0" t="n">
        <v>0</v>
      </c>
      <c r="H15248" s="0" t="n">
        <v>0</v>
      </c>
      <c r="I15248" s="0" t="n">
        <v>0</v>
      </c>
      <c r="J15248" s="0" t="n">
        <v>0.02</v>
      </c>
      <c r="K15248" s="0" t="n">
        <v>62</v>
      </c>
      <c r="M15248" s="0" t="s">
        <v>103</v>
      </c>
      <c r="N15248" s="0" t="s">
        <v>66</v>
      </c>
      <c r="O15248" s="0" t="s">
        <v>67</v>
      </c>
      <c r="P15248" s="0" t="n">
        <f aca="false">IF(AND(OR(Dashboard!$B$5="All",D15248=Dashboard!$B$5),OR(Dashboard!$D$5="All",N15248=Dashboard!$D$5),OR(AND(C15248&lt;&gt;"",C15248&gt;=Dashboard!$F$5,C15248&lt;=Dashboard!$H$5),AND(C15248="",Dashboard!$F$5&lt;=1980,Dashboard!$H$5&gt;=2016))),1,0)</f>
        <v>1</v>
      </c>
      <c r="Q15248" s="0" t="n">
        <f aca="false">J15248*P15248+ROW()*0.00000001</f>
        <v>0.02015248</v>
      </c>
    </row>
    <row r="15249" customFormat="false" ht="15" hidden="false" customHeight="false" outlineLevel="0" collapsed="false">
      <c r="A15249" s="0" t="s">
        <v>11085</v>
      </c>
      <c r="B15249" s="0" t="s">
        <v>164</v>
      </c>
      <c r="C15249" s="0" t="n">
        <v>2007</v>
      </c>
      <c r="D15249" s="0" t="s">
        <v>46</v>
      </c>
      <c r="E15249" s="0" t="s">
        <v>8642</v>
      </c>
      <c r="F15249" s="0" t="n">
        <v>0</v>
      </c>
      <c r="G15249" s="0" t="n">
        <v>0</v>
      </c>
      <c r="H15249" s="0" t="n">
        <v>0.02</v>
      </c>
      <c r="I15249" s="0" t="n">
        <v>0</v>
      </c>
      <c r="J15249" s="0" t="n">
        <v>0.02</v>
      </c>
      <c r="N15249" s="0" t="s">
        <v>74</v>
      </c>
      <c r="P15249" s="0" t="n">
        <f aca="false">IF(AND(OR(Dashboard!$B$5="All",D15249=Dashboard!$B$5),OR(Dashboard!$D$5="All",N15249=Dashboard!$D$5),OR(AND(C15249&lt;&gt;"",C15249&gt;=Dashboard!$F$5,C15249&lt;=Dashboard!$H$5),AND(C15249="",Dashboard!$F$5&lt;=1980,Dashboard!$H$5&gt;=2016))),1,0)</f>
        <v>1</v>
      </c>
      <c r="Q15249" s="0" t="n">
        <f aca="false">J15249*P15249+ROW()*0.00000001</f>
        <v>0.02015249</v>
      </c>
    </row>
    <row r="15250" customFormat="false" ht="15" hidden="false" customHeight="false" outlineLevel="0" collapsed="false">
      <c r="A15250" s="0" t="s">
        <v>11086</v>
      </c>
      <c r="B15250" s="0" t="s">
        <v>117</v>
      </c>
      <c r="C15250" s="0" t="n">
        <v>1999</v>
      </c>
      <c r="D15250" s="0" t="s">
        <v>102</v>
      </c>
      <c r="E15250" s="0" t="s">
        <v>229</v>
      </c>
      <c r="F15250" s="0" t="n">
        <v>0.01</v>
      </c>
      <c r="G15250" s="0" t="n">
        <v>0.01</v>
      </c>
      <c r="H15250" s="0" t="n">
        <v>0</v>
      </c>
      <c r="I15250" s="0" t="n">
        <v>0</v>
      </c>
      <c r="J15250" s="0" t="n">
        <v>0.02</v>
      </c>
      <c r="N15250" s="0" t="s">
        <v>74</v>
      </c>
      <c r="P15250" s="0" t="n">
        <f aca="false">IF(AND(OR(Dashboard!$B$5="All",D15250=Dashboard!$B$5),OR(Dashboard!$D$5="All",N15250=Dashboard!$D$5),OR(AND(C15250&lt;&gt;"",C15250&gt;=Dashboard!$F$5,C15250&lt;=Dashboard!$H$5),AND(C15250="",Dashboard!$F$5&lt;=1980,Dashboard!$H$5&gt;=2016))),1,0)</f>
        <v>1</v>
      </c>
      <c r="Q15250" s="0" t="n">
        <f aca="false">J15250*P15250+ROW()*0.00000001</f>
        <v>0.0201525</v>
      </c>
    </row>
    <row r="15251" customFormat="false" ht="15" hidden="false" customHeight="false" outlineLevel="0" collapsed="false">
      <c r="A15251" s="0" t="s">
        <v>1628</v>
      </c>
      <c r="B15251" s="0" t="s">
        <v>50</v>
      </c>
      <c r="C15251" s="0" t="n">
        <v>2006</v>
      </c>
      <c r="D15251" s="0" t="s">
        <v>48</v>
      </c>
      <c r="E15251" s="0" t="s">
        <v>2154</v>
      </c>
      <c r="F15251" s="0" t="n">
        <v>0</v>
      </c>
      <c r="G15251" s="0" t="n">
        <v>0</v>
      </c>
      <c r="H15251" s="0" t="n">
        <v>0.02</v>
      </c>
      <c r="I15251" s="0" t="n">
        <v>0</v>
      </c>
      <c r="J15251" s="0" t="n">
        <v>0.02</v>
      </c>
      <c r="N15251" s="0" t="s">
        <v>35</v>
      </c>
      <c r="P15251" s="0" t="n">
        <f aca="false">IF(AND(OR(Dashboard!$B$5="All",D15251=Dashboard!$B$5),OR(Dashboard!$D$5="All",N15251=Dashboard!$D$5),OR(AND(C15251&lt;&gt;"",C15251&gt;=Dashboard!$F$5,C15251&lt;=Dashboard!$H$5),AND(C15251="",Dashboard!$F$5&lt;=1980,Dashboard!$H$5&gt;=2016))),1,0)</f>
        <v>1</v>
      </c>
      <c r="Q15251" s="0" t="n">
        <f aca="false">J15251*P15251+ROW()*0.00000001</f>
        <v>0.02015251</v>
      </c>
    </row>
    <row r="15252" customFormat="false" ht="15" hidden="false" customHeight="false" outlineLevel="0" collapsed="false">
      <c r="A15252" s="0" t="s">
        <v>11087</v>
      </c>
      <c r="B15252" s="0" t="s">
        <v>76</v>
      </c>
      <c r="C15252" s="0" t="n">
        <v>2002</v>
      </c>
      <c r="D15252" s="0" t="s">
        <v>34</v>
      </c>
      <c r="E15252" s="0" t="s">
        <v>220</v>
      </c>
      <c r="F15252" s="0" t="n">
        <v>0.01</v>
      </c>
      <c r="G15252" s="0" t="n">
        <v>0.01</v>
      </c>
      <c r="H15252" s="0" t="n">
        <v>0</v>
      </c>
      <c r="I15252" s="0" t="n">
        <v>0</v>
      </c>
      <c r="J15252" s="0" t="n">
        <v>0.02</v>
      </c>
      <c r="K15252" s="0" t="n">
        <v>38</v>
      </c>
      <c r="M15252" s="0" t="s">
        <v>103</v>
      </c>
      <c r="N15252" s="0" t="s">
        <v>74</v>
      </c>
      <c r="O15252" s="0" t="s">
        <v>177</v>
      </c>
      <c r="P15252" s="0" t="n">
        <f aca="false">IF(AND(OR(Dashboard!$B$5="All",D15252=Dashboard!$B$5),OR(Dashboard!$D$5="All",N15252=Dashboard!$D$5),OR(AND(C15252&lt;&gt;"",C15252&gt;=Dashboard!$F$5,C15252&lt;=Dashboard!$H$5),AND(C15252="",Dashboard!$F$5&lt;=1980,Dashboard!$H$5&gt;=2016))),1,0)</f>
        <v>1</v>
      </c>
      <c r="Q15252" s="0" t="n">
        <f aca="false">J15252*P15252+ROW()*0.00000001</f>
        <v>0.02015252</v>
      </c>
    </row>
    <row r="15253" customFormat="false" ht="15" hidden="false" customHeight="false" outlineLevel="0" collapsed="false">
      <c r="A15253" s="0" t="s">
        <v>7110</v>
      </c>
      <c r="B15253" s="0" t="s">
        <v>144</v>
      </c>
      <c r="C15253" s="0" t="n">
        <v>2005</v>
      </c>
      <c r="D15253" s="0" t="s">
        <v>114</v>
      </c>
      <c r="E15253" s="0" t="s">
        <v>72</v>
      </c>
      <c r="F15253" s="0" t="n">
        <v>0.02</v>
      </c>
      <c r="G15253" s="0" t="n">
        <v>0</v>
      </c>
      <c r="H15253" s="0" t="n">
        <v>0</v>
      </c>
      <c r="I15253" s="0" t="n">
        <v>0</v>
      </c>
      <c r="J15253" s="0" t="n">
        <v>0.02</v>
      </c>
      <c r="K15253" s="0" t="n">
        <v>48</v>
      </c>
      <c r="L15253" s="0" t="n">
        <v>5.5</v>
      </c>
      <c r="M15253" s="0" t="s">
        <v>125</v>
      </c>
      <c r="N15253" s="0" t="s">
        <v>66</v>
      </c>
      <c r="O15253" s="0" t="s">
        <v>177</v>
      </c>
      <c r="P15253" s="0" t="n">
        <f aca="false">IF(AND(OR(Dashboard!$B$5="All",D15253=Dashboard!$B$5),OR(Dashboard!$D$5="All",N15253=Dashboard!$D$5),OR(AND(C15253&lt;&gt;"",C15253&gt;=Dashboard!$F$5,C15253&lt;=Dashboard!$H$5),AND(C15253="",Dashboard!$F$5&lt;=1980,Dashboard!$H$5&gt;=2016))),1,0)</f>
        <v>1</v>
      </c>
      <c r="Q15253" s="0" t="n">
        <f aca="false">J15253*P15253+ROW()*0.00000001</f>
        <v>0.02015253</v>
      </c>
    </row>
    <row r="15254" customFormat="false" ht="15" hidden="false" customHeight="false" outlineLevel="0" collapsed="false">
      <c r="A15254" s="0" t="s">
        <v>11088</v>
      </c>
      <c r="B15254" s="0" t="s">
        <v>76</v>
      </c>
      <c r="C15254" s="0" t="n">
        <v>2007</v>
      </c>
      <c r="D15254" s="0" t="s">
        <v>52</v>
      </c>
      <c r="E15254" s="0" t="s">
        <v>154</v>
      </c>
      <c r="F15254" s="0" t="n">
        <v>0</v>
      </c>
      <c r="G15254" s="0" t="n">
        <v>0</v>
      </c>
      <c r="H15254" s="0" t="n">
        <v>0.02</v>
      </c>
      <c r="I15254" s="0" t="n">
        <v>0</v>
      </c>
      <c r="J15254" s="0" t="n">
        <v>0.02</v>
      </c>
      <c r="N15254" s="0" t="s">
        <v>74</v>
      </c>
      <c r="P15254" s="0" t="n">
        <f aca="false">IF(AND(OR(Dashboard!$B$5="All",D15254=Dashboard!$B$5),OR(Dashboard!$D$5="All",N15254=Dashboard!$D$5),OR(AND(C15254&lt;&gt;"",C15254&gt;=Dashboard!$F$5,C15254&lt;=Dashboard!$H$5),AND(C15254="",Dashboard!$F$5&lt;=1980,Dashboard!$H$5&gt;=2016))),1,0)</f>
        <v>1</v>
      </c>
      <c r="Q15254" s="0" t="n">
        <f aca="false">J15254*P15254+ROW()*0.00000001</f>
        <v>0.02015254</v>
      </c>
    </row>
    <row r="15255" customFormat="false" ht="15" hidden="false" customHeight="false" outlineLevel="0" collapsed="false">
      <c r="A15255" s="0" t="s">
        <v>11089</v>
      </c>
      <c r="B15255" s="0" t="s">
        <v>70</v>
      </c>
      <c r="C15255" s="0" t="n">
        <v>2013</v>
      </c>
      <c r="D15255" s="0" t="s">
        <v>46</v>
      </c>
      <c r="E15255" s="0" t="s">
        <v>2334</v>
      </c>
      <c r="F15255" s="0" t="n">
        <v>0</v>
      </c>
      <c r="G15255" s="0" t="n">
        <v>0</v>
      </c>
      <c r="H15255" s="0" t="n">
        <v>0.02</v>
      </c>
      <c r="I15255" s="0" t="n">
        <v>0</v>
      </c>
      <c r="J15255" s="0" t="n">
        <v>0.02</v>
      </c>
      <c r="N15255" s="0" t="s">
        <v>74</v>
      </c>
      <c r="P15255" s="0" t="n">
        <f aca="false">IF(AND(OR(Dashboard!$B$5="All",D15255=Dashboard!$B$5),OR(Dashboard!$D$5="All",N15255=Dashboard!$D$5),OR(AND(C15255&lt;&gt;"",C15255&gt;=Dashboard!$F$5,C15255&lt;=Dashboard!$H$5),AND(C15255="",Dashboard!$F$5&lt;=1980,Dashboard!$H$5&gt;=2016))),1,0)</f>
        <v>1</v>
      </c>
      <c r="Q15255" s="0" t="n">
        <f aca="false">J15255*P15255+ROW()*0.00000001</f>
        <v>0.02015255</v>
      </c>
    </row>
    <row r="15256" customFormat="false" ht="15" hidden="false" customHeight="false" outlineLevel="0" collapsed="false">
      <c r="A15256" s="0" t="s">
        <v>11090</v>
      </c>
      <c r="B15256" s="0" t="s">
        <v>78</v>
      </c>
      <c r="C15256" s="0" t="n">
        <v>1996</v>
      </c>
      <c r="D15256" s="0" t="s">
        <v>48</v>
      </c>
      <c r="E15256" s="0" t="s">
        <v>1565</v>
      </c>
      <c r="F15256" s="0" t="n">
        <v>0</v>
      </c>
      <c r="G15256" s="0" t="n">
        <v>0</v>
      </c>
      <c r="H15256" s="0" t="n">
        <v>0.02</v>
      </c>
      <c r="I15256" s="0" t="n">
        <v>0</v>
      </c>
      <c r="J15256" s="0" t="n">
        <v>0.02</v>
      </c>
      <c r="N15256" s="0" t="s">
        <v>35</v>
      </c>
      <c r="P15256" s="0" t="n">
        <f aca="false">IF(AND(OR(Dashboard!$B$5="All",D15256=Dashboard!$B$5),OR(Dashboard!$D$5="All",N15256=Dashboard!$D$5),OR(AND(C15256&lt;&gt;"",C15256&gt;=Dashboard!$F$5,C15256&lt;=Dashboard!$H$5),AND(C15256="",Dashboard!$F$5&lt;=1980,Dashboard!$H$5&gt;=2016))),1,0)</f>
        <v>1</v>
      </c>
      <c r="Q15256" s="0" t="n">
        <f aca="false">J15256*P15256+ROW()*0.00000001</f>
        <v>0.02015256</v>
      </c>
    </row>
    <row r="15257" customFormat="false" ht="15" hidden="false" customHeight="false" outlineLevel="0" collapsed="false">
      <c r="A15257" s="0" t="s">
        <v>1675</v>
      </c>
      <c r="B15257" s="0" t="s">
        <v>152</v>
      </c>
      <c r="C15257" s="0" t="n">
        <v>2014</v>
      </c>
      <c r="D15257" s="0" t="s">
        <v>56</v>
      </c>
      <c r="E15257" s="0" t="s">
        <v>142</v>
      </c>
      <c r="F15257" s="0" t="n">
        <v>0</v>
      </c>
      <c r="G15257" s="0" t="n">
        <v>0.02</v>
      </c>
      <c r="H15257" s="0" t="n">
        <v>0</v>
      </c>
      <c r="I15257" s="0" t="n">
        <v>0</v>
      </c>
      <c r="J15257" s="0" t="n">
        <v>0.02</v>
      </c>
      <c r="K15257" s="0" t="n">
        <v>78</v>
      </c>
      <c r="L15257" s="0" t="n">
        <v>7.8</v>
      </c>
      <c r="M15257" s="0" t="s">
        <v>125</v>
      </c>
      <c r="N15257" s="0" t="s">
        <v>152</v>
      </c>
      <c r="O15257" s="0" t="s">
        <v>37</v>
      </c>
      <c r="P15257" s="0" t="n">
        <f aca="false">IF(AND(OR(Dashboard!$B$5="All",D15257=Dashboard!$B$5),OR(Dashboard!$D$5="All",N15257=Dashboard!$D$5),OR(AND(C15257&lt;&gt;"",C15257&gt;=Dashboard!$F$5,C15257&lt;=Dashboard!$H$5),AND(C15257="",Dashboard!$F$5&lt;=1980,Dashboard!$H$5&gt;=2016))),1,0)</f>
        <v>1</v>
      </c>
      <c r="Q15257" s="0" t="n">
        <f aca="false">J15257*P15257+ROW()*0.00000001</f>
        <v>0.02015257</v>
      </c>
    </row>
    <row r="15258" customFormat="false" ht="15" hidden="false" customHeight="false" outlineLevel="0" collapsed="false">
      <c r="A15258" s="0" t="s">
        <v>11091</v>
      </c>
      <c r="B15258" s="0" t="s">
        <v>76</v>
      </c>
      <c r="C15258" s="0" t="n">
        <v>2007</v>
      </c>
      <c r="D15258" s="0" t="s">
        <v>114</v>
      </c>
      <c r="E15258" s="0" t="s">
        <v>4303</v>
      </c>
      <c r="F15258" s="0" t="n">
        <v>0</v>
      </c>
      <c r="G15258" s="0" t="n">
        <v>0</v>
      </c>
      <c r="H15258" s="0" t="n">
        <v>0.02</v>
      </c>
      <c r="I15258" s="0" t="n">
        <v>0</v>
      </c>
      <c r="J15258" s="0" t="n">
        <v>0.02</v>
      </c>
      <c r="N15258" s="0" t="s">
        <v>74</v>
      </c>
      <c r="P15258" s="0" t="n">
        <f aca="false">IF(AND(OR(Dashboard!$B$5="All",D15258=Dashboard!$B$5),OR(Dashboard!$D$5="All",N15258=Dashboard!$D$5),OR(AND(C15258&lt;&gt;"",C15258&gt;=Dashboard!$F$5,C15258&lt;=Dashboard!$H$5),AND(C15258="",Dashboard!$F$5&lt;=1980,Dashboard!$H$5&gt;=2016))),1,0)</f>
        <v>1</v>
      </c>
      <c r="Q15258" s="0" t="n">
        <f aca="false">J15258*P15258+ROW()*0.00000001</f>
        <v>0.02015258</v>
      </c>
    </row>
    <row r="15259" customFormat="false" ht="15" hidden="false" customHeight="false" outlineLevel="0" collapsed="false">
      <c r="A15259" s="0" t="s">
        <v>11092</v>
      </c>
      <c r="B15259" s="0" t="s">
        <v>50</v>
      </c>
      <c r="C15259" s="0" t="n">
        <v>2009</v>
      </c>
      <c r="D15259" s="0" t="s">
        <v>114</v>
      </c>
      <c r="E15259" s="0" t="s">
        <v>4601</v>
      </c>
      <c r="F15259" s="0" t="n">
        <v>0</v>
      </c>
      <c r="G15259" s="0" t="n">
        <v>0</v>
      </c>
      <c r="H15259" s="0" t="n">
        <v>0.02</v>
      </c>
      <c r="I15259" s="0" t="n">
        <v>0</v>
      </c>
      <c r="J15259" s="0" t="n">
        <v>0.02</v>
      </c>
      <c r="N15259" s="0" t="s">
        <v>35</v>
      </c>
      <c r="P15259" s="0" t="n">
        <f aca="false">IF(AND(OR(Dashboard!$B$5="All",D15259=Dashboard!$B$5),OR(Dashboard!$D$5="All",N15259=Dashboard!$D$5),OR(AND(C15259&lt;&gt;"",C15259&gt;=Dashboard!$F$5,C15259&lt;=Dashboard!$H$5),AND(C15259="",Dashboard!$F$5&lt;=1980,Dashboard!$H$5&gt;=2016))),1,0)</f>
        <v>1</v>
      </c>
      <c r="Q15259" s="0" t="n">
        <f aca="false">J15259*P15259+ROW()*0.00000001</f>
        <v>0.02015259</v>
      </c>
    </row>
    <row r="15260" customFormat="false" ht="15" hidden="false" customHeight="false" outlineLevel="0" collapsed="false">
      <c r="A15260" s="0" t="s">
        <v>11093</v>
      </c>
      <c r="B15260" s="0" t="s">
        <v>76</v>
      </c>
      <c r="C15260" s="0" t="n">
        <v>2006</v>
      </c>
      <c r="D15260" s="0" t="s">
        <v>56</v>
      </c>
      <c r="E15260" s="0" t="s">
        <v>328</v>
      </c>
      <c r="F15260" s="0" t="n">
        <v>0</v>
      </c>
      <c r="G15260" s="0" t="n">
        <v>0</v>
      </c>
      <c r="H15260" s="0" t="n">
        <v>0.02</v>
      </c>
      <c r="I15260" s="0" t="n">
        <v>0</v>
      </c>
      <c r="J15260" s="0" t="n">
        <v>0.02</v>
      </c>
      <c r="K15260" s="0" t="n">
        <v>40</v>
      </c>
      <c r="L15260" s="0" t="n">
        <v>7</v>
      </c>
      <c r="M15260" s="0" t="s">
        <v>103</v>
      </c>
      <c r="N15260" s="0" t="s">
        <v>74</v>
      </c>
      <c r="O15260" s="0" t="s">
        <v>177</v>
      </c>
      <c r="P15260" s="0" t="n">
        <f aca="false">IF(AND(OR(Dashboard!$B$5="All",D15260=Dashboard!$B$5),OR(Dashboard!$D$5="All",N15260=Dashboard!$D$5),OR(AND(C15260&lt;&gt;"",C15260&gt;=Dashboard!$F$5,C15260&lt;=Dashboard!$H$5),AND(C15260="",Dashboard!$F$5&lt;=1980,Dashboard!$H$5&gt;=2016))),1,0)</f>
        <v>1</v>
      </c>
      <c r="Q15260" s="0" t="n">
        <f aca="false">J15260*P15260+ROW()*0.00000001</f>
        <v>0.0201526</v>
      </c>
    </row>
    <row r="15261" customFormat="false" ht="15" hidden="false" customHeight="false" outlineLevel="0" collapsed="false">
      <c r="A15261" s="0" t="s">
        <v>11094</v>
      </c>
      <c r="B15261" s="0" t="s">
        <v>70</v>
      </c>
      <c r="C15261" s="0" t="n">
        <v>2011</v>
      </c>
      <c r="D15261" s="0" t="s">
        <v>114</v>
      </c>
      <c r="E15261" s="0" t="s">
        <v>520</v>
      </c>
      <c r="F15261" s="0" t="n">
        <v>0</v>
      </c>
      <c r="G15261" s="0" t="n">
        <v>0</v>
      </c>
      <c r="H15261" s="0" t="n">
        <v>0.02</v>
      </c>
      <c r="I15261" s="0" t="n">
        <v>0</v>
      </c>
      <c r="J15261" s="0" t="n">
        <v>0.02</v>
      </c>
      <c r="N15261" s="0" t="s">
        <v>74</v>
      </c>
      <c r="P15261" s="0" t="n">
        <f aca="false">IF(AND(OR(Dashboard!$B$5="All",D15261=Dashboard!$B$5),OR(Dashboard!$D$5="All",N15261=Dashboard!$D$5),OR(AND(C15261&lt;&gt;"",C15261&gt;=Dashboard!$F$5,C15261&lt;=Dashboard!$H$5),AND(C15261="",Dashboard!$F$5&lt;=1980,Dashboard!$H$5&gt;=2016))),1,0)</f>
        <v>1</v>
      </c>
      <c r="Q15261" s="0" t="n">
        <f aca="false">J15261*P15261+ROW()*0.00000001</f>
        <v>0.02015261</v>
      </c>
    </row>
    <row r="15262" customFormat="false" ht="15" hidden="false" customHeight="false" outlineLevel="0" collapsed="false">
      <c r="A15262" s="0" t="s">
        <v>10407</v>
      </c>
      <c r="B15262" s="0" t="s">
        <v>64</v>
      </c>
      <c r="C15262" s="0" t="n">
        <v>2011</v>
      </c>
      <c r="D15262" s="0" t="s">
        <v>71</v>
      </c>
      <c r="E15262" s="0" t="s">
        <v>220</v>
      </c>
      <c r="F15262" s="0" t="n">
        <v>0.02</v>
      </c>
      <c r="G15262" s="0" t="n">
        <v>0</v>
      </c>
      <c r="H15262" s="0" t="n">
        <v>0</v>
      </c>
      <c r="I15262" s="0" t="n">
        <v>0</v>
      </c>
      <c r="J15262" s="0" t="n">
        <v>0.02</v>
      </c>
      <c r="N15262" s="0" t="s">
        <v>66</v>
      </c>
      <c r="P15262" s="0" t="n">
        <f aca="false">IF(AND(OR(Dashboard!$B$5="All",D15262=Dashboard!$B$5),OR(Dashboard!$D$5="All",N15262=Dashboard!$D$5),OR(AND(C15262&lt;&gt;"",C15262&gt;=Dashboard!$F$5,C15262&lt;=Dashboard!$H$5),AND(C15262="",Dashboard!$F$5&lt;=1980,Dashboard!$H$5&gt;=2016))),1,0)</f>
        <v>1</v>
      </c>
      <c r="Q15262" s="0" t="n">
        <f aca="false">J15262*P15262+ROW()*0.00000001</f>
        <v>0.02015262</v>
      </c>
    </row>
    <row r="15263" customFormat="false" ht="15" hidden="false" customHeight="false" outlineLevel="0" collapsed="false">
      <c r="A15263" s="0" t="s">
        <v>5666</v>
      </c>
      <c r="B15263" s="0" t="s">
        <v>76</v>
      </c>
      <c r="C15263" s="0" t="n">
        <v>2006</v>
      </c>
      <c r="D15263" s="0" t="s">
        <v>48</v>
      </c>
      <c r="E15263" s="0" t="s">
        <v>1169</v>
      </c>
      <c r="F15263" s="0" t="n">
        <v>0.01</v>
      </c>
      <c r="G15263" s="0" t="n">
        <v>0.01</v>
      </c>
      <c r="H15263" s="0" t="n">
        <v>0</v>
      </c>
      <c r="I15263" s="0" t="n">
        <v>0</v>
      </c>
      <c r="J15263" s="0" t="n">
        <v>0.02</v>
      </c>
      <c r="N15263" s="0" t="s">
        <v>74</v>
      </c>
      <c r="P15263" s="0" t="n">
        <f aca="false">IF(AND(OR(Dashboard!$B$5="All",D15263=Dashboard!$B$5),OR(Dashboard!$D$5="All",N15263=Dashboard!$D$5),OR(AND(C15263&lt;&gt;"",C15263&gt;=Dashboard!$F$5,C15263&lt;=Dashboard!$H$5),AND(C15263="",Dashboard!$F$5&lt;=1980,Dashboard!$H$5&gt;=2016))),1,0)</f>
        <v>1</v>
      </c>
      <c r="Q15263" s="0" t="n">
        <f aca="false">J15263*P15263+ROW()*0.00000001</f>
        <v>0.02015263</v>
      </c>
    </row>
    <row r="15264" customFormat="false" ht="15" hidden="false" customHeight="false" outlineLevel="0" collapsed="false">
      <c r="A15264" s="0" t="s">
        <v>8992</v>
      </c>
      <c r="B15264" s="0" t="s">
        <v>186</v>
      </c>
      <c r="C15264" s="0" t="n">
        <v>2003</v>
      </c>
      <c r="D15264" s="0" t="s">
        <v>52</v>
      </c>
      <c r="E15264" s="0" t="s">
        <v>1326</v>
      </c>
      <c r="F15264" s="0" t="n">
        <v>0.02</v>
      </c>
      <c r="G15264" s="0" t="n">
        <v>0</v>
      </c>
      <c r="H15264" s="0" t="n">
        <v>0</v>
      </c>
      <c r="I15264" s="0" t="n">
        <v>0</v>
      </c>
      <c r="J15264" s="0" t="n">
        <v>0.02</v>
      </c>
      <c r="L15264" s="0" t="n">
        <v>8</v>
      </c>
      <c r="M15264" s="0" t="s">
        <v>36</v>
      </c>
      <c r="N15264" s="0" t="s">
        <v>35</v>
      </c>
      <c r="P15264" s="0" t="n">
        <f aca="false">IF(AND(OR(Dashboard!$B$5="All",D15264=Dashboard!$B$5),OR(Dashboard!$D$5="All",N15264=Dashboard!$D$5),OR(AND(C15264&lt;&gt;"",C15264&gt;=Dashboard!$F$5,C15264&lt;=Dashboard!$H$5),AND(C15264="",Dashboard!$F$5&lt;=1980,Dashboard!$H$5&gt;=2016))),1,0)</f>
        <v>1</v>
      </c>
      <c r="Q15264" s="0" t="n">
        <f aca="false">J15264*P15264+ROW()*0.00000001</f>
        <v>0.02015264</v>
      </c>
    </row>
    <row r="15265" customFormat="false" ht="15" hidden="false" customHeight="false" outlineLevel="0" collapsed="false">
      <c r="A15265" s="0" t="s">
        <v>11095</v>
      </c>
      <c r="B15265" s="0" t="s">
        <v>164</v>
      </c>
      <c r="C15265" s="0" t="n">
        <v>2009</v>
      </c>
      <c r="D15265" s="0" t="s">
        <v>71</v>
      </c>
      <c r="E15265" s="0" t="s">
        <v>1002</v>
      </c>
      <c r="F15265" s="0" t="n">
        <v>0</v>
      </c>
      <c r="G15265" s="0" t="n">
        <v>0</v>
      </c>
      <c r="H15265" s="0" t="n">
        <v>0.02</v>
      </c>
      <c r="I15265" s="0" t="n">
        <v>0</v>
      </c>
      <c r="J15265" s="0" t="n">
        <v>0.02</v>
      </c>
      <c r="N15265" s="0" t="s">
        <v>74</v>
      </c>
      <c r="P15265" s="0" t="n">
        <f aca="false">IF(AND(OR(Dashboard!$B$5="All",D15265=Dashboard!$B$5),OR(Dashboard!$D$5="All",N15265=Dashboard!$D$5),OR(AND(C15265&lt;&gt;"",C15265&gt;=Dashboard!$F$5,C15265&lt;=Dashboard!$H$5),AND(C15265="",Dashboard!$F$5&lt;=1980,Dashboard!$H$5&gt;=2016))),1,0)</f>
        <v>1</v>
      </c>
      <c r="Q15265" s="0" t="n">
        <f aca="false">J15265*P15265+ROW()*0.00000001</f>
        <v>0.02015265</v>
      </c>
    </row>
    <row r="15266" customFormat="false" ht="15" hidden="false" customHeight="false" outlineLevel="0" collapsed="false">
      <c r="A15266" s="0" t="s">
        <v>3111</v>
      </c>
      <c r="B15266" s="0" t="s">
        <v>152</v>
      </c>
      <c r="C15266" s="0" t="n">
        <v>2007</v>
      </c>
      <c r="D15266" s="0" t="s">
        <v>41</v>
      </c>
      <c r="E15266" s="0" t="s">
        <v>160</v>
      </c>
      <c r="F15266" s="0" t="n">
        <v>0</v>
      </c>
      <c r="G15266" s="0" t="n">
        <v>0.02</v>
      </c>
      <c r="H15266" s="0" t="n">
        <v>0</v>
      </c>
      <c r="I15266" s="0" t="n">
        <v>0</v>
      </c>
      <c r="J15266" s="0" t="n">
        <v>0.02</v>
      </c>
      <c r="K15266" s="0" t="n">
        <v>79</v>
      </c>
      <c r="L15266" s="0" t="n">
        <v>8.1</v>
      </c>
      <c r="M15266" s="0" t="s">
        <v>103</v>
      </c>
      <c r="N15266" s="0" t="s">
        <v>152</v>
      </c>
      <c r="O15266" s="0" t="s">
        <v>37</v>
      </c>
      <c r="P15266" s="0" t="n">
        <f aca="false">IF(AND(OR(Dashboard!$B$5="All",D15266=Dashboard!$B$5),OR(Dashboard!$D$5="All",N15266=Dashboard!$D$5),OR(AND(C15266&lt;&gt;"",C15266&gt;=Dashboard!$F$5,C15266&lt;=Dashboard!$H$5),AND(C15266="",Dashboard!$F$5&lt;=1980,Dashboard!$H$5&gt;=2016))),1,0)</f>
        <v>1</v>
      </c>
      <c r="Q15266" s="0" t="n">
        <f aca="false">J15266*P15266+ROW()*0.00000001</f>
        <v>0.02015266</v>
      </c>
    </row>
    <row r="15267" customFormat="false" ht="15" hidden="false" customHeight="false" outlineLevel="0" collapsed="false">
      <c r="A15267" s="0" t="s">
        <v>11096</v>
      </c>
      <c r="B15267" s="0" t="s">
        <v>873</v>
      </c>
      <c r="C15267" s="0" t="n">
        <v>1996</v>
      </c>
      <c r="D15267" s="0" t="s">
        <v>56</v>
      </c>
      <c r="E15267" s="0" t="s">
        <v>11097</v>
      </c>
      <c r="F15267" s="0" t="n">
        <v>0</v>
      </c>
      <c r="G15267" s="0" t="n">
        <v>0</v>
      </c>
      <c r="H15267" s="0" t="n">
        <v>0.02</v>
      </c>
      <c r="I15267" s="0" t="n">
        <v>0</v>
      </c>
      <c r="J15267" s="0" t="n">
        <v>0.02</v>
      </c>
      <c r="N15267" s="0" t="s">
        <v>154</v>
      </c>
      <c r="P15267" s="0" t="n">
        <f aca="false">IF(AND(OR(Dashboard!$B$5="All",D15267=Dashboard!$B$5),OR(Dashboard!$D$5="All",N15267=Dashboard!$D$5),OR(AND(C15267&lt;&gt;"",C15267&gt;=Dashboard!$F$5,C15267&lt;=Dashboard!$H$5),AND(C15267="",Dashboard!$F$5&lt;=1980,Dashboard!$H$5&gt;=2016))),1,0)</f>
        <v>1</v>
      </c>
      <c r="Q15267" s="0" t="n">
        <f aca="false">J15267*P15267+ROW()*0.00000001</f>
        <v>0.02015267</v>
      </c>
    </row>
    <row r="15268" customFormat="false" ht="15" hidden="false" customHeight="false" outlineLevel="0" collapsed="false">
      <c r="A15268" s="0" t="s">
        <v>11098</v>
      </c>
      <c r="B15268" s="0" t="s">
        <v>33</v>
      </c>
      <c r="D15268" s="0" t="s">
        <v>56</v>
      </c>
      <c r="E15268" s="0" t="s">
        <v>520</v>
      </c>
      <c r="F15268" s="0" t="n">
        <v>0.02</v>
      </c>
      <c r="G15268" s="0" t="n">
        <v>0</v>
      </c>
      <c r="H15268" s="0" t="n">
        <v>0</v>
      </c>
      <c r="I15268" s="0" t="n">
        <v>0</v>
      </c>
      <c r="J15268" s="0" t="n">
        <v>0.02</v>
      </c>
      <c r="M15268" s="0" t="s">
        <v>125</v>
      </c>
      <c r="N15268" s="0" t="s">
        <v>35</v>
      </c>
      <c r="P15268" s="0" t="n">
        <f aca="false">IF(AND(OR(Dashboard!$B$5="All",D15268=Dashboard!$B$5),OR(Dashboard!$D$5="All",N15268=Dashboard!$D$5),OR(AND(C15268&lt;&gt;"",C15268&gt;=Dashboard!$F$5,C15268&lt;=Dashboard!$H$5),AND(C15268="",Dashboard!$F$5&lt;=1980,Dashboard!$H$5&gt;=2016))),1,0)</f>
        <v>1</v>
      </c>
      <c r="Q15268" s="0" t="n">
        <f aca="false">J15268*P15268+ROW()*0.00000001</f>
        <v>0.02015268</v>
      </c>
    </row>
    <row r="15269" customFormat="false" ht="15" hidden="false" customHeight="false" outlineLevel="0" collapsed="false">
      <c r="A15269" s="0" t="s">
        <v>9031</v>
      </c>
      <c r="B15269" s="0" t="s">
        <v>152</v>
      </c>
      <c r="C15269" s="0" t="n">
        <v>2009</v>
      </c>
      <c r="D15269" s="0" t="s">
        <v>114</v>
      </c>
      <c r="E15269" s="0" t="s">
        <v>124</v>
      </c>
      <c r="F15269" s="0" t="n">
        <v>0</v>
      </c>
      <c r="G15269" s="0" t="n">
        <v>0.02</v>
      </c>
      <c r="H15269" s="0" t="n">
        <v>0</v>
      </c>
      <c r="I15269" s="0" t="n">
        <v>0</v>
      </c>
      <c r="J15269" s="0" t="n">
        <v>0.02</v>
      </c>
      <c r="K15269" s="0" t="n">
        <v>36</v>
      </c>
      <c r="L15269" s="0" t="n">
        <v>3.9</v>
      </c>
      <c r="M15269" s="0" t="s">
        <v>103</v>
      </c>
      <c r="N15269" s="0" t="s">
        <v>152</v>
      </c>
      <c r="O15269" s="0" t="s">
        <v>177</v>
      </c>
      <c r="P15269" s="0" t="n">
        <f aca="false">IF(AND(OR(Dashboard!$B$5="All",D15269=Dashboard!$B$5),OR(Dashboard!$D$5="All",N15269=Dashboard!$D$5),OR(AND(C15269&lt;&gt;"",C15269&gt;=Dashboard!$F$5,C15269&lt;=Dashboard!$H$5),AND(C15269="",Dashboard!$F$5&lt;=1980,Dashboard!$H$5&gt;=2016))),1,0)</f>
        <v>1</v>
      </c>
      <c r="Q15269" s="0" t="n">
        <f aca="false">J15269*P15269+ROW()*0.00000001</f>
        <v>0.02015269</v>
      </c>
    </row>
    <row r="15270" customFormat="false" ht="15" hidden="false" customHeight="false" outlineLevel="0" collapsed="false">
      <c r="A15270" s="0" t="s">
        <v>11099</v>
      </c>
      <c r="B15270" s="0" t="s">
        <v>164</v>
      </c>
      <c r="C15270" s="0" t="n">
        <v>2006</v>
      </c>
      <c r="D15270" s="0" t="s">
        <v>52</v>
      </c>
      <c r="E15270" s="0" t="s">
        <v>11100</v>
      </c>
      <c r="F15270" s="0" t="n">
        <v>0</v>
      </c>
      <c r="G15270" s="0" t="n">
        <v>0</v>
      </c>
      <c r="H15270" s="0" t="n">
        <v>0.02</v>
      </c>
      <c r="I15270" s="0" t="n">
        <v>0</v>
      </c>
      <c r="J15270" s="0" t="n">
        <v>0.02</v>
      </c>
      <c r="N15270" s="0" t="s">
        <v>74</v>
      </c>
      <c r="P15270" s="0" t="n">
        <f aca="false">IF(AND(OR(Dashboard!$B$5="All",D15270=Dashboard!$B$5),OR(Dashboard!$D$5="All",N15270=Dashboard!$D$5),OR(AND(C15270&lt;&gt;"",C15270&gt;=Dashboard!$F$5,C15270&lt;=Dashboard!$H$5),AND(C15270="",Dashboard!$F$5&lt;=1980,Dashboard!$H$5&gt;=2016))),1,0)</f>
        <v>1</v>
      </c>
      <c r="Q15270" s="0" t="n">
        <f aca="false">J15270*P15270+ROW()*0.00000001</f>
        <v>0.0201527</v>
      </c>
    </row>
    <row r="15271" customFormat="false" ht="15" hidden="false" customHeight="false" outlineLevel="0" collapsed="false">
      <c r="A15271" s="0" t="s">
        <v>11101</v>
      </c>
      <c r="B15271" s="0" t="s">
        <v>50</v>
      </c>
      <c r="C15271" s="0" t="n">
        <v>2010</v>
      </c>
      <c r="D15271" s="0" t="s">
        <v>58</v>
      </c>
      <c r="E15271" s="0" t="s">
        <v>689</v>
      </c>
      <c r="F15271" s="0" t="n">
        <v>0.02</v>
      </c>
      <c r="G15271" s="0" t="n">
        <v>0</v>
      </c>
      <c r="H15271" s="0" t="n">
        <v>0</v>
      </c>
      <c r="I15271" s="0" t="n">
        <v>0</v>
      </c>
      <c r="J15271" s="0" t="n">
        <v>0.02</v>
      </c>
      <c r="M15271" s="0" t="s">
        <v>36</v>
      </c>
      <c r="N15271" s="0" t="s">
        <v>35</v>
      </c>
      <c r="P15271" s="0" t="n">
        <f aca="false">IF(AND(OR(Dashboard!$B$5="All",D15271=Dashboard!$B$5),OR(Dashboard!$D$5="All",N15271=Dashboard!$D$5),OR(AND(C15271&lt;&gt;"",C15271&gt;=Dashboard!$F$5,C15271&lt;=Dashboard!$H$5),AND(C15271="",Dashboard!$F$5&lt;=1980,Dashboard!$H$5&gt;=2016))),1,0)</f>
        <v>1</v>
      </c>
      <c r="Q15271" s="0" t="n">
        <f aca="false">J15271*P15271+ROW()*0.00000001</f>
        <v>0.02015271</v>
      </c>
    </row>
    <row r="15272" customFormat="false" ht="15" hidden="false" customHeight="false" outlineLevel="0" collapsed="false">
      <c r="A15272" s="0" t="s">
        <v>4287</v>
      </c>
      <c r="B15272" s="0" t="s">
        <v>152</v>
      </c>
      <c r="C15272" s="0" t="n">
        <v>2012</v>
      </c>
      <c r="D15272" s="0" t="s">
        <v>41</v>
      </c>
      <c r="E15272" s="0" t="s">
        <v>547</v>
      </c>
      <c r="F15272" s="0" t="n">
        <v>0</v>
      </c>
      <c r="G15272" s="0" t="n">
        <v>0.02</v>
      </c>
      <c r="H15272" s="0" t="n">
        <v>0</v>
      </c>
      <c r="I15272" s="0" t="n">
        <v>0</v>
      </c>
      <c r="J15272" s="0" t="n">
        <v>0.02</v>
      </c>
      <c r="K15272" s="0" t="n">
        <v>62</v>
      </c>
      <c r="L15272" s="0" t="n">
        <v>5.4</v>
      </c>
      <c r="M15272" s="0" t="s">
        <v>36</v>
      </c>
      <c r="N15272" s="0" t="s">
        <v>152</v>
      </c>
      <c r="O15272" s="0" t="s">
        <v>67</v>
      </c>
      <c r="P15272" s="0" t="n">
        <f aca="false">IF(AND(OR(Dashboard!$B$5="All",D15272=Dashboard!$B$5),OR(Dashboard!$D$5="All",N15272=Dashboard!$D$5),OR(AND(C15272&lt;&gt;"",C15272&gt;=Dashboard!$F$5,C15272&lt;=Dashboard!$H$5),AND(C15272="",Dashboard!$F$5&lt;=1980,Dashboard!$H$5&gt;=2016))),1,0)</f>
        <v>1</v>
      </c>
      <c r="Q15272" s="0" t="n">
        <f aca="false">J15272*P15272+ROW()*0.00000001</f>
        <v>0.02015272</v>
      </c>
    </row>
    <row r="15273" customFormat="false" ht="15" hidden="false" customHeight="false" outlineLevel="0" collapsed="false">
      <c r="A15273" s="0" t="s">
        <v>11102</v>
      </c>
      <c r="B15273" s="0" t="s">
        <v>50</v>
      </c>
      <c r="C15273" s="0" t="n">
        <v>2011</v>
      </c>
      <c r="D15273" s="0" t="s">
        <v>52</v>
      </c>
      <c r="E15273" s="0" t="s">
        <v>11103</v>
      </c>
      <c r="F15273" s="0" t="n">
        <v>0</v>
      </c>
      <c r="G15273" s="0" t="n">
        <v>0</v>
      </c>
      <c r="H15273" s="0" t="n">
        <v>0.02</v>
      </c>
      <c r="I15273" s="0" t="n">
        <v>0</v>
      </c>
      <c r="J15273" s="0" t="n">
        <v>0.02</v>
      </c>
      <c r="N15273" s="0" t="s">
        <v>35</v>
      </c>
      <c r="P15273" s="0" t="n">
        <f aca="false">IF(AND(OR(Dashboard!$B$5="All",D15273=Dashboard!$B$5),OR(Dashboard!$D$5="All",N15273=Dashboard!$D$5),OR(AND(C15273&lt;&gt;"",C15273&gt;=Dashboard!$F$5,C15273&lt;=Dashboard!$H$5),AND(C15273="",Dashboard!$F$5&lt;=1980,Dashboard!$H$5&gt;=2016))),1,0)</f>
        <v>1</v>
      </c>
      <c r="Q15273" s="0" t="n">
        <f aca="false">J15273*P15273+ROW()*0.00000001</f>
        <v>0.02015273</v>
      </c>
    </row>
    <row r="15274" customFormat="false" ht="15" hidden="false" customHeight="false" outlineLevel="0" collapsed="false">
      <c r="A15274" s="0" t="s">
        <v>9911</v>
      </c>
      <c r="B15274" s="0" t="s">
        <v>70</v>
      </c>
      <c r="C15274" s="0" t="n">
        <v>2016</v>
      </c>
      <c r="D15274" s="0" t="s">
        <v>56</v>
      </c>
      <c r="E15274" s="0" t="s">
        <v>91</v>
      </c>
      <c r="F15274" s="0" t="n">
        <v>0.01</v>
      </c>
      <c r="G15274" s="0" t="n">
        <v>0.01</v>
      </c>
      <c r="H15274" s="0" t="n">
        <v>0</v>
      </c>
      <c r="I15274" s="0" t="n">
        <v>0</v>
      </c>
      <c r="J15274" s="0" t="n">
        <v>0.02</v>
      </c>
      <c r="L15274" s="0" t="n">
        <v>7</v>
      </c>
      <c r="M15274" s="0" t="s">
        <v>73</v>
      </c>
      <c r="N15274" s="0" t="s">
        <v>74</v>
      </c>
      <c r="P15274" s="0" t="n">
        <f aca="false">IF(AND(OR(Dashboard!$B$5="All",D15274=Dashboard!$B$5),OR(Dashboard!$D$5="All",N15274=Dashboard!$D$5),OR(AND(C15274&lt;&gt;"",C15274&gt;=Dashboard!$F$5,C15274&lt;=Dashboard!$H$5),AND(C15274="",Dashboard!$F$5&lt;=1980,Dashboard!$H$5&gt;=2016))),1,0)</f>
        <v>1</v>
      </c>
      <c r="Q15274" s="0" t="n">
        <f aca="false">J15274*P15274+ROW()*0.00000001</f>
        <v>0.02015274</v>
      </c>
    </row>
    <row r="15275" customFormat="false" ht="15" hidden="false" customHeight="false" outlineLevel="0" collapsed="false">
      <c r="A15275" s="0" t="s">
        <v>11104</v>
      </c>
      <c r="B15275" s="0" t="s">
        <v>70</v>
      </c>
      <c r="C15275" s="0" t="n">
        <v>2014</v>
      </c>
      <c r="D15275" s="0" t="s">
        <v>58</v>
      </c>
      <c r="E15275" s="0" t="s">
        <v>5740</v>
      </c>
      <c r="F15275" s="0" t="n">
        <v>0</v>
      </c>
      <c r="G15275" s="0" t="n">
        <v>0</v>
      </c>
      <c r="H15275" s="0" t="n">
        <v>0.02</v>
      </c>
      <c r="I15275" s="0" t="n">
        <v>0</v>
      </c>
      <c r="J15275" s="0" t="n">
        <v>0.02</v>
      </c>
      <c r="N15275" s="0" t="s">
        <v>74</v>
      </c>
      <c r="P15275" s="0" t="n">
        <f aca="false">IF(AND(OR(Dashboard!$B$5="All",D15275=Dashboard!$B$5),OR(Dashboard!$D$5="All",N15275=Dashboard!$D$5),OR(AND(C15275&lt;&gt;"",C15275&gt;=Dashboard!$F$5,C15275&lt;=Dashboard!$H$5),AND(C15275="",Dashboard!$F$5&lt;=1980,Dashboard!$H$5&gt;=2016))),1,0)</f>
        <v>1</v>
      </c>
      <c r="Q15275" s="0" t="n">
        <f aca="false">J15275*P15275+ROW()*0.00000001</f>
        <v>0.02015275</v>
      </c>
    </row>
    <row r="15276" customFormat="false" ht="15" hidden="false" customHeight="false" outlineLevel="0" collapsed="false">
      <c r="A15276" s="0" t="s">
        <v>11105</v>
      </c>
      <c r="B15276" s="0" t="s">
        <v>164</v>
      </c>
      <c r="C15276" s="0" t="n">
        <v>2011</v>
      </c>
      <c r="D15276" s="0" t="s">
        <v>114</v>
      </c>
      <c r="E15276" s="0" t="s">
        <v>10489</v>
      </c>
      <c r="F15276" s="0" t="n">
        <v>0</v>
      </c>
      <c r="G15276" s="0" t="n">
        <v>0</v>
      </c>
      <c r="H15276" s="0" t="n">
        <v>0.02</v>
      </c>
      <c r="I15276" s="0" t="n">
        <v>0</v>
      </c>
      <c r="J15276" s="0" t="n">
        <v>0.02</v>
      </c>
      <c r="N15276" s="0" t="s">
        <v>74</v>
      </c>
      <c r="P15276" s="0" t="n">
        <f aca="false">IF(AND(OR(Dashboard!$B$5="All",D15276=Dashboard!$B$5),OR(Dashboard!$D$5="All",N15276=Dashboard!$D$5),OR(AND(C15276&lt;&gt;"",C15276&gt;=Dashboard!$F$5,C15276&lt;=Dashboard!$H$5),AND(C15276="",Dashboard!$F$5&lt;=1980,Dashboard!$H$5&gt;=2016))),1,0)</f>
        <v>1</v>
      </c>
      <c r="Q15276" s="0" t="n">
        <f aca="false">J15276*P15276+ROW()*0.00000001</f>
        <v>0.02015276</v>
      </c>
    </row>
    <row r="15277" customFormat="false" ht="15" hidden="false" customHeight="false" outlineLevel="0" collapsed="false">
      <c r="A15277" s="0" t="s">
        <v>8589</v>
      </c>
      <c r="B15277" s="0" t="s">
        <v>186</v>
      </c>
      <c r="C15277" s="0" t="n">
        <v>2004</v>
      </c>
      <c r="D15277" s="0" t="s">
        <v>56</v>
      </c>
      <c r="E15277" s="0" t="s">
        <v>1086</v>
      </c>
      <c r="F15277" s="0" t="n">
        <v>0.02</v>
      </c>
      <c r="G15277" s="0" t="n">
        <v>0</v>
      </c>
      <c r="H15277" s="0" t="n">
        <v>0</v>
      </c>
      <c r="I15277" s="0" t="n">
        <v>0</v>
      </c>
      <c r="J15277" s="0" t="n">
        <v>0.02</v>
      </c>
      <c r="K15277" s="0" t="n">
        <v>69</v>
      </c>
      <c r="L15277" s="0" t="n">
        <v>8.4</v>
      </c>
      <c r="M15277" s="0" t="s">
        <v>73</v>
      </c>
      <c r="N15277" s="0" t="s">
        <v>35</v>
      </c>
      <c r="O15277" s="0" t="s">
        <v>67</v>
      </c>
      <c r="P15277" s="0" t="n">
        <f aca="false">IF(AND(OR(Dashboard!$B$5="All",D15277=Dashboard!$B$5),OR(Dashboard!$D$5="All",N15277=Dashboard!$D$5),OR(AND(C15277&lt;&gt;"",C15277&gt;=Dashboard!$F$5,C15277&lt;=Dashboard!$H$5),AND(C15277="",Dashboard!$F$5&lt;=1980,Dashboard!$H$5&gt;=2016))),1,0)</f>
        <v>1</v>
      </c>
      <c r="Q15277" s="0" t="n">
        <f aca="false">J15277*P15277+ROW()*0.00000001</f>
        <v>0.02015277</v>
      </c>
    </row>
    <row r="15278" customFormat="false" ht="15" hidden="false" customHeight="false" outlineLevel="0" collapsed="false">
      <c r="A15278" s="0" t="s">
        <v>10297</v>
      </c>
      <c r="B15278" s="0" t="s">
        <v>851</v>
      </c>
      <c r="C15278" s="0" t="n">
        <v>2015</v>
      </c>
      <c r="D15278" s="0" t="s">
        <v>114</v>
      </c>
      <c r="E15278" s="0" t="s">
        <v>6975</v>
      </c>
      <c r="F15278" s="0" t="n">
        <v>0</v>
      </c>
      <c r="G15278" s="0" t="n">
        <v>0</v>
      </c>
      <c r="H15278" s="0" t="n">
        <v>0.02</v>
      </c>
      <c r="I15278" s="0" t="n">
        <v>0</v>
      </c>
      <c r="J15278" s="0" t="n">
        <v>0.02</v>
      </c>
      <c r="N15278" s="0" t="s">
        <v>74</v>
      </c>
      <c r="P15278" s="0" t="n">
        <f aca="false">IF(AND(OR(Dashboard!$B$5="All",D15278=Dashboard!$B$5),OR(Dashboard!$D$5="All",N15278=Dashboard!$D$5),OR(AND(C15278&lt;&gt;"",C15278&gt;=Dashboard!$F$5,C15278&lt;=Dashboard!$H$5),AND(C15278="",Dashboard!$F$5&lt;=1980,Dashboard!$H$5&gt;=2016))),1,0)</f>
        <v>1</v>
      </c>
      <c r="Q15278" s="0" t="n">
        <f aca="false">J15278*P15278+ROW()*0.00000001</f>
        <v>0.02015278</v>
      </c>
    </row>
    <row r="15279" customFormat="false" ht="15" hidden="false" customHeight="false" outlineLevel="0" collapsed="false">
      <c r="A15279" s="0" t="s">
        <v>11106</v>
      </c>
      <c r="B15279" s="0" t="s">
        <v>70</v>
      </c>
      <c r="C15279" s="0" t="n">
        <v>2010</v>
      </c>
      <c r="D15279" s="0" t="s">
        <v>52</v>
      </c>
      <c r="E15279" s="0" t="s">
        <v>8564</v>
      </c>
      <c r="F15279" s="0" t="n">
        <v>0</v>
      </c>
      <c r="G15279" s="0" t="n">
        <v>0</v>
      </c>
      <c r="H15279" s="0" t="n">
        <v>0.02</v>
      </c>
      <c r="I15279" s="0" t="n">
        <v>0</v>
      </c>
      <c r="J15279" s="0" t="n">
        <v>0.02</v>
      </c>
      <c r="N15279" s="0" t="s">
        <v>74</v>
      </c>
      <c r="P15279" s="0" t="n">
        <f aca="false">IF(AND(OR(Dashboard!$B$5="All",D15279=Dashboard!$B$5),OR(Dashboard!$D$5="All",N15279=Dashboard!$D$5),OR(AND(C15279&lt;&gt;"",C15279&gt;=Dashboard!$F$5,C15279&lt;=Dashboard!$H$5),AND(C15279="",Dashboard!$F$5&lt;=1980,Dashboard!$H$5&gt;=2016))),1,0)</f>
        <v>1</v>
      </c>
      <c r="Q15279" s="0" t="n">
        <f aca="false">J15279*P15279+ROW()*0.00000001</f>
        <v>0.02015279</v>
      </c>
    </row>
    <row r="15280" customFormat="false" ht="15" hidden="false" customHeight="false" outlineLevel="0" collapsed="false">
      <c r="A15280" s="0" t="s">
        <v>11048</v>
      </c>
      <c r="B15280" s="0" t="s">
        <v>152</v>
      </c>
      <c r="C15280" s="0" t="n">
        <v>2010</v>
      </c>
      <c r="D15280" s="0" t="s">
        <v>56</v>
      </c>
      <c r="E15280" s="0" t="s">
        <v>10670</v>
      </c>
      <c r="F15280" s="0" t="n">
        <v>0</v>
      </c>
      <c r="G15280" s="0" t="n">
        <v>0.02</v>
      </c>
      <c r="H15280" s="0" t="n">
        <v>0</v>
      </c>
      <c r="I15280" s="0" t="n">
        <v>0</v>
      </c>
      <c r="J15280" s="0" t="n">
        <v>0.02</v>
      </c>
      <c r="N15280" s="0" t="s">
        <v>152</v>
      </c>
      <c r="P15280" s="0" t="n">
        <f aca="false">IF(AND(OR(Dashboard!$B$5="All",D15280=Dashboard!$B$5),OR(Dashboard!$D$5="All",N15280=Dashboard!$D$5),OR(AND(C15280&lt;&gt;"",C15280&gt;=Dashboard!$F$5,C15280&lt;=Dashboard!$H$5),AND(C15280="",Dashboard!$F$5&lt;=1980,Dashboard!$H$5&gt;=2016))),1,0)</f>
        <v>1</v>
      </c>
      <c r="Q15280" s="0" t="n">
        <f aca="false">J15280*P15280+ROW()*0.00000001</f>
        <v>0.0201528</v>
      </c>
    </row>
    <row r="15281" customFormat="false" ht="15" hidden="false" customHeight="false" outlineLevel="0" collapsed="false">
      <c r="A15281" s="0" t="s">
        <v>11107</v>
      </c>
      <c r="B15281" s="0" t="s">
        <v>144</v>
      </c>
      <c r="C15281" s="0" t="n">
        <v>2004</v>
      </c>
      <c r="D15281" s="0" t="s">
        <v>71</v>
      </c>
      <c r="E15281" s="0" t="s">
        <v>7598</v>
      </c>
      <c r="F15281" s="0" t="n">
        <v>0.02</v>
      </c>
      <c r="G15281" s="0" t="n">
        <v>0</v>
      </c>
      <c r="H15281" s="0" t="n">
        <v>0</v>
      </c>
      <c r="I15281" s="0" t="n">
        <v>0</v>
      </c>
      <c r="J15281" s="0" t="n">
        <v>0.02</v>
      </c>
      <c r="K15281" s="0" t="n">
        <v>53</v>
      </c>
      <c r="L15281" s="0" t="n">
        <v>4.5</v>
      </c>
      <c r="M15281" s="0" t="s">
        <v>103</v>
      </c>
      <c r="N15281" s="0" t="s">
        <v>66</v>
      </c>
      <c r="O15281" s="0" t="s">
        <v>53</v>
      </c>
      <c r="P15281" s="0" t="n">
        <f aca="false">IF(AND(OR(Dashboard!$B$5="All",D15281=Dashboard!$B$5),OR(Dashboard!$D$5="All",N15281=Dashboard!$D$5),OR(AND(C15281&lt;&gt;"",C15281&gt;=Dashboard!$F$5,C15281&lt;=Dashboard!$H$5),AND(C15281="",Dashboard!$F$5&lt;=1980,Dashboard!$H$5&gt;=2016))),1,0)</f>
        <v>1</v>
      </c>
      <c r="Q15281" s="0" t="n">
        <f aca="false">J15281*P15281+ROW()*0.00000001</f>
        <v>0.02015281</v>
      </c>
    </row>
    <row r="15282" customFormat="false" ht="15" hidden="false" customHeight="false" outlineLevel="0" collapsed="false">
      <c r="A15282" s="0" t="s">
        <v>11108</v>
      </c>
      <c r="B15282" s="0" t="s">
        <v>50</v>
      </c>
      <c r="C15282" s="0" t="n">
        <v>2008</v>
      </c>
      <c r="D15282" s="0" t="s">
        <v>114</v>
      </c>
      <c r="E15282" s="0" t="s">
        <v>1457</v>
      </c>
      <c r="F15282" s="0" t="n">
        <v>0</v>
      </c>
      <c r="G15282" s="0" t="n">
        <v>0</v>
      </c>
      <c r="H15282" s="0" t="n">
        <v>0.02</v>
      </c>
      <c r="I15282" s="0" t="n">
        <v>0</v>
      </c>
      <c r="J15282" s="0" t="n">
        <v>0.02</v>
      </c>
      <c r="N15282" s="0" t="s">
        <v>35</v>
      </c>
      <c r="P15282" s="0" t="n">
        <f aca="false">IF(AND(OR(Dashboard!$B$5="All",D15282=Dashboard!$B$5),OR(Dashboard!$D$5="All",N15282=Dashboard!$D$5),OR(AND(C15282&lt;&gt;"",C15282&gt;=Dashboard!$F$5,C15282&lt;=Dashboard!$H$5),AND(C15282="",Dashboard!$F$5&lt;=1980,Dashboard!$H$5&gt;=2016))),1,0)</f>
        <v>1</v>
      </c>
      <c r="Q15282" s="0" t="n">
        <f aca="false">J15282*P15282+ROW()*0.00000001</f>
        <v>0.02015282</v>
      </c>
    </row>
    <row r="15283" customFormat="false" ht="15" hidden="false" customHeight="false" outlineLevel="0" collapsed="false">
      <c r="A15283" s="0" t="s">
        <v>11109</v>
      </c>
      <c r="B15283" s="0" t="s">
        <v>76</v>
      </c>
      <c r="C15283" s="0" t="n">
        <v>2002</v>
      </c>
      <c r="D15283" s="0" t="s">
        <v>114</v>
      </c>
      <c r="E15283" s="0" t="s">
        <v>10265</v>
      </c>
      <c r="F15283" s="0" t="n">
        <v>0</v>
      </c>
      <c r="G15283" s="0" t="n">
        <v>0</v>
      </c>
      <c r="H15283" s="0" t="n">
        <v>0.02</v>
      </c>
      <c r="I15283" s="0" t="n">
        <v>0</v>
      </c>
      <c r="J15283" s="0" t="n">
        <v>0.02</v>
      </c>
      <c r="N15283" s="0" t="s">
        <v>74</v>
      </c>
      <c r="P15283" s="0" t="n">
        <f aca="false">IF(AND(OR(Dashboard!$B$5="All",D15283=Dashboard!$B$5),OR(Dashboard!$D$5="All",N15283=Dashboard!$D$5),OR(AND(C15283&lt;&gt;"",C15283&gt;=Dashboard!$F$5,C15283&lt;=Dashboard!$H$5),AND(C15283="",Dashboard!$F$5&lt;=1980,Dashboard!$H$5&gt;=2016))),1,0)</f>
        <v>1</v>
      </c>
      <c r="Q15283" s="0" t="n">
        <f aca="false">J15283*P15283+ROW()*0.00000001</f>
        <v>0.02015283</v>
      </c>
    </row>
    <row r="15284" customFormat="false" ht="15" hidden="false" customHeight="false" outlineLevel="0" collapsed="false">
      <c r="A15284" s="0" t="s">
        <v>11110</v>
      </c>
      <c r="B15284" s="0" t="s">
        <v>50</v>
      </c>
      <c r="C15284" s="0" t="n">
        <v>2006</v>
      </c>
      <c r="D15284" s="0" t="s">
        <v>58</v>
      </c>
      <c r="E15284" s="0" t="s">
        <v>1416</v>
      </c>
      <c r="F15284" s="0" t="n">
        <v>0.02</v>
      </c>
      <c r="G15284" s="0" t="n">
        <v>0</v>
      </c>
      <c r="H15284" s="0" t="n">
        <v>0</v>
      </c>
      <c r="I15284" s="0" t="n">
        <v>0</v>
      </c>
      <c r="J15284" s="0" t="n">
        <v>0.02</v>
      </c>
      <c r="K15284" s="0" t="n">
        <v>46</v>
      </c>
      <c r="L15284" s="0" t="n">
        <v>7.7</v>
      </c>
      <c r="M15284" s="0" t="s">
        <v>125</v>
      </c>
      <c r="N15284" s="0" t="s">
        <v>35</v>
      </c>
      <c r="O15284" s="0" t="s">
        <v>177</v>
      </c>
      <c r="P15284" s="0" t="n">
        <f aca="false">IF(AND(OR(Dashboard!$B$5="All",D15284=Dashboard!$B$5),OR(Dashboard!$D$5="All",N15284=Dashboard!$D$5),OR(AND(C15284&lt;&gt;"",C15284&gt;=Dashboard!$F$5,C15284&lt;=Dashboard!$H$5),AND(C15284="",Dashboard!$F$5&lt;=1980,Dashboard!$H$5&gt;=2016))),1,0)</f>
        <v>1</v>
      </c>
      <c r="Q15284" s="0" t="n">
        <f aca="false">J15284*P15284+ROW()*0.00000001</f>
        <v>0.02015284</v>
      </c>
    </row>
    <row r="15285" customFormat="false" ht="15" hidden="false" customHeight="false" outlineLevel="0" collapsed="false">
      <c r="A15285" s="0" t="s">
        <v>11111</v>
      </c>
      <c r="B15285" s="0" t="s">
        <v>152</v>
      </c>
      <c r="C15285" s="0" t="n">
        <v>2006</v>
      </c>
      <c r="D15285" s="0" t="s">
        <v>56</v>
      </c>
      <c r="E15285" s="0" t="s">
        <v>649</v>
      </c>
      <c r="F15285" s="0" t="n">
        <v>0</v>
      </c>
      <c r="G15285" s="0" t="n">
        <v>0.02</v>
      </c>
      <c r="H15285" s="0" t="n">
        <v>0</v>
      </c>
      <c r="I15285" s="0" t="n">
        <v>0</v>
      </c>
      <c r="J15285" s="0" t="n">
        <v>0.02</v>
      </c>
      <c r="L15285" s="0" t="n">
        <v>8.8</v>
      </c>
      <c r="M15285" s="0" t="s">
        <v>73</v>
      </c>
      <c r="N15285" s="0" t="s">
        <v>152</v>
      </c>
      <c r="P15285" s="0" t="n">
        <f aca="false">IF(AND(OR(Dashboard!$B$5="All",D15285=Dashboard!$B$5),OR(Dashboard!$D$5="All",N15285=Dashboard!$D$5),OR(AND(C15285&lt;&gt;"",C15285&gt;=Dashboard!$F$5,C15285&lt;=Dashboard!$H$5),AND(C15285="",Dashboard!$F$5&lt;=1980,Dashboard!$H$5&gt;=2016))),1,0)</f>
        <v>1</v>
      </c>
      <c r="Q15285" s="0" t="n">
        <f aca="false">J15285*P15285+ROW()*0.00000001</f>
        <v>0.02015285</v>
      </c>
    </row>
    <row r="15286" customFormat="false" ht="15" hidden="false" customHeight="false" outlineLevel="0" collapsed="false">
      <c r="A15286" s="0" t="s">
        <v>11112</v>
      </c>
      <c r="B15286" s="0" t="s">
        <v>76</v>
      </c>
      <c r="C15286" s="0" t="n">
        <v>2007</v>
      </c>
      <c r="D15286" s="0" t="s">
        <v>52</v>
      </c>
      <c r="E15286" s="0" t="s">
        <v>154</v>
      </c>
      <c r="F15286" s="0" t="n">
        <v>0</v>
      </c>
      <c r="G15286" s="0" t="n">
        <v>0</v>
      </c>
      <c r="H15286" s="0" t="n">
        <v>0.02</v>
      </c>
      <c r="I15286" s="0" t="n">
        <v>0</v>
      </c>
      <c r="J15286" s="0" t="n">
        <v>0.02</v>
      </c>
      <c r="N15286" s="0" t="s">
        <v>74</v>
      </c>
      <c r="P15286" s="0" t="n">
        <f aca="false">IF(AND(OR(Dashboard!$B$5="All",D15286=Dashboard!$B$5),OR(Dashboard!$D$5="All",N15286=Dashboard!$D$5),OR(AND(C15286&lt;&gt;"",C15286&gt;=Dashboard!$F$5,C15286&lt;=Dashboard!$H$5),AND(C15286="",Dashboard!$F$5&lt;=1980,Dashboard!$H$5&gt;=2016))),1,0)</f>
        <v>1</v>
      </c>
      <c r="Q15286" s="0" t="n">
        <f aca="false">J15286*P15286+ROW()*0.00000001</f>
        <v>0.02015286</v>
      </c>
    </row>
    <row r="15287" customFormat="false" ht="15" hidden="false" customHeight="false" outlineLevel="0" collapsed="false">
      <c r="A15287" s="0" t="s">
        <v>11113</v>
      </c>
      <c r="B15287" s="0" t="s">
        <v>33</v>
      </c>
      <c r="C15287" s="0" t="n">
        <v>2010</v>
      </c>
      <c r="D15287" s="0" t="s">
        <v>34</v>
      </c>
      <c r="E15287" s="0" t="s">
        <v>2960</v>
      </c>
      <c r="F15287" s="0" t="n">
        <v>0.02</v>
      </c>
      <c r="G15287" s="0" t="n">
        <v>0</v>
      </c>
      <c r="H15287" s="0" t="n">
        <v>0</v>
      </c>
      <c r="I15287" s="0" t="n">
        <v>0</v>
      </c>
      <c r="J15287" s="0" t="n">
        <v>0.02</v>
      </c>
      <c r="N15287" s="0" t="s">
        <v>35</v>
      </c>
      <c r="P15287" s="0" t="n">
        <f aca="false">IF(AND(OR(Dashboard!$B$5="All",D15287=Dashboard!$B$5),OR(Dashboard!$D$5="All",N15287=Dashboard!$D$5),OR(AND(C15287&lt;&gt;"",C15287&gt;=Dashboard!$F$5,C15287&lt;=Dashboard!$H$5),AND(C15287="",Dashboard!$F$5&lt;=1980,Dashboard!$H$5&gt;=2016))),1,0)</f>
        <v>1</v>
      </c>
      <c r="Q15287" s="0" t="n">
        <f aca="false">J15287*P15287+ROW()*0.00000001</f>
        <v>0.02015287</v>
      </c>
    </row>
    <row r="15288" customFormat="false" ht="15" hidden="false" customHeight="false" outlineLevel="0" collapsed="false">
      <c r="A15288" s="0" t="s">
        <v>11114</v>
      </c>
      <c r="B15288" s="0" t="s">
        <v>50</v>
      </c>
      <c r="C15288" s="0" t="n">
        <v>2010</v>
      </c>
      <c r="D15288" s="0" t="s">
        <v>114</v>
      </c>
      <c r="E15288" s="0" t="s">
        <v>1364</v>
      </c>
      <c r="F15288" s="0" t="n">
        <v>0.02</v>
      </c>
      <c r="G15288" s="0" t="n">
        <v>0</v>
      </c>
      <c r="H15288" s="0" t="n">
        <v>0</v>
      </c>
      <c r="I15288" s="0" t="n">
        <v>0</v>
      </c>
      <c r="J15288" s="0" t="n">
        <v>0.02</v>
      </c>
      <c r="M15288" s="0" t="s">
        <v>36</v>
      </c>
      <c r="N15288" s="0" t="s">
        <v>35</v>
      </c>
      <c r="P15288" s="0" t="n">
        <f aca="false">IF(AND(OR(Dashboard!$B$5="All",D15288=Dashboard!$B$5),OR(Dashboard!$D$5="All",N15288=Dashboard!$D$5),OR(AND(C15288&lt;&gt;"",C15288&gt;=Dashboard!$F$5,C15288&lt;=Dashboard!$H$5),AND(C15288="",Dashboard!$F$5&lt;=1980,Dashboard!$H$5&gt;=2016))),1,0)</f>
        <v>1</v>
      </c>
      <c r="Q15288" s="0" t="n">
        <f aca="false">J15288*P15288+ROW()*0.00000001</f>
        <v>0.02015288</v>
      </c>
    </row>
    <row r="15289" customFormat="false" ht="15" hidden="false" customHeight="false" outlineLevel="0" collapsed="false">
      <c r="A15289" s="0" t="s">
        <v>11115</v>
      </c>
      <c r="B15289" s="0" t="s">
        <v>152</v>
      </c>
      <c r="C15289" s="0" t="n">
        <v>2009</v>
      </c>
      <c r="D15289" s="0" t="s">
        <v>41</v>
      </c>
      <c r="E15289" s="0" t="s">
        <v>2558</v>
      </c>
      <c r="F15289" s="0" t="n">
        <v>0</v>
      </c>
      <c r="G15289" s="0" t="n">
        <v>0.02</v>
      </c>
      <c r="H15289" s="0" t="n">
        <v>0</v>
      </c>
      <c r="I15289" s="0" t="n">
        <v>0</v>
      </c>
      <c r="J15289" s="0" t="n">
        <v>0.02</v>
      </c>
      <c r="L15289" s="0" t="n">
        <v>8</v>
      </c>
      <c r="N15289" s="0" t="s">
        <v>152</v>
      </c>
      <c r="P15289" s="0" t="n">
        <f aca="false">IF(AND(OR(Dashboard!$B$5="All",D15289=Dashboard!$B$5),OR(Dashboard!$D$5="All",N15289=Dashboard!$D$5),OR(AND(C15289&lt;&gt;"",C15289&gt;=Dashboard!$F$5,C15289&lt;=Dashboard!$H$5),AND(C15289="",Dashboard!$F$5&lt;=1980,Dashboard!$H$5&gt;=2016))),1,0)</f>
        <v>1</v>
      </c>
      <c r="Q15289" s="0" t="n">
        <f aca="false">J15289*P15289+ROW()*0.00000001</f>
        <v>0.02015289</v>
      </c>
    </row>
    <row r="15290" customFormat="false" ht="15" hidden="false" customHeight="false" outlineLevel="0" collapsed="false">
      <c r="A15290" s="0" t="s">
        <v>11116</v>
      </c>
      <c r="B15290" s="0" t="s">
        <v>152</v>
      </c>
      <c r="C15290" s="0" t="n">
        <v>2012</v>
      </c>
      <c r="D15290" s="0" t="s">
        <v>52</v>
      </c>
      <c r="E15290" s="0" t="s">
        <v>689</v>
      </c>
      <c r="F15290" s="0" t="n">
        <v>0</v>
      </c>
      <c r="G15290" s="0" t="n">
        <v>0.02</v>
      </c>
      <c r="H15290" s="0" t="n">
        <v>0</v>
      </c>
      <c r="I15290" s="0" t="n">
        <v>0</v>
      </c>
      <c r="J15290" s="0" t="n">
        <v>0.02</v>
      </c>
      <c r="N15290" s="0" t="s">
        <v>152</v>
      </c>
      <c r="P15290" s="0" t="n">
        <f aca="false">IF(AND(OR(Dashboard!$B$5="All",D15290=Dashboard!$B$5),OR(Dashboard!$D$5="All",N15290=Dashboard!$D$5),OR(AND(C15290&lt;&gt;"",C15290&gt;=Dashboard!$F$5,C15290&lt;=Dashboard!$H$5),AND(C15290="",Dashboard!$F$5&lt;=1980,Dashboard!$H$5&gt;=2016))),1,0)</f>
        <v>1</v>
      </c>
      <c r="Q15290" s="0" t="n">
        <f aca="false">J15290*P15290+ROW()*0.00000001</f>
        <v>0.0201529</v>
      </c>
    </row>
    <row r="15291" customFormat="false" ht="15" hidden="false" customHeight="false" outlineLevel="0" collapsed="false">
      <c r="A15291" s="0" t="s">
        <v>11117</v>
      </c>
      <c r="B15291" s="0" t="s">
        <v>33</v>
      </c>
      <c r="C15291" s="0" t="n">
        <v>2009</v>
      </c>
      <c r="D15291" s="0" t="s">
        <v>48</v>
      </c>
      <c r="E15291" s="0" t="s">
        <v>4332</v>
      </c>
      <c r="F15291" s="0" t="n">
        <v>0.02</v>
      </c>
      <c r="G15291" s="0" t="n">
        <v>0</v>
      </c>
      <c r="H15291" s="0" t="n">
        <v>0</v>
      </c>
      <c r="I15291" s="0" t="n">
        <v>0</v>
      </c>
      <c r="J15291" s="0" t="n">
        <v>0.02</v>
      </c>
      <c r="M15291" s="0" t="s">
        <v>36</v>
      </c>
      <c r="N15291" s="0" t="s">
        <v>35</v>
      </c>
      <c r="P15291" s="0" t="n">
        <f aca="false">IF(AND(OR(Dashboard!$B$5="All",D15291=Dashboard!$B$5),OR(Dashboard!$D$5="All",N15291=Dashboard!$D$5),OR(AND(C15291&lt;&gt;"",C15291&gt;=Dashboard!$F$5,C15291&lt;=Dashboard!$H$5),AND(C15291="",Dashboard!$F$5&lt;=1980,Dashboard!$H$5&gt;=2016))),1,0)</f>
        <v>1</v>
      </c>
      <c r="Q15291" s="0" t="n">
        <f aca="false">J15291*P15291+ROW()*0.00000001</f>
        <v>0.02015291</v>
      </c>
    </row>
    <row r="15292" customFormat="false" ht="15" hidden="false" customHeight="false" outlineLevel="0" collapsed="false">
      <c r="A15292" s="0" t="s">
        <v>427</v>
      </c>
      <c r="B15292" s="0" t="s">
        <v>152</v>
      </c>
      <c r="C15292" s="0" t="n">
        <v>2008</v>
      </c>
      <c r="D15292" s="0" t="s">
        <v>56</v>
      </c>
      <c r="E15292" s="0" t="s">
        <v>142</v>
      </c>
      <c r="F15292" s="0" t="n">
        <v>0</v>
      </c>
      <c r="G15292" s="0" t="n">
        <v>0.02</v>
      </c>
      <c r="H15292" s="0" t="n">
        <v>0</v>
      </c>
      <c r="I15292" s="0" t="n">
        <v>0</v>
      </c>
      <c r="J15292" s="0" t="n">
        <v>0.02</v>
      </c>
      <c r="K15292" s="0" t="n">
        <v>89</v>
      </c>
      <c r="L15292" s="0" t="n">
        <v>9.2</v>
      </c>
      <c r="M15292" s="0" t="s">
        <v>73</v>
      </c>
      <c r="N15292" s="0" t="s">
        <v>152</v>
      </c>
      <c r="O15292" s="0" t="s">
        <v>42</v>
      </c>
      <c r="P15292" s="0" t="n">
        <f aca="false">IF(AND(OR(Dashboard!$B$5="All",D15292=Dashboard!$B$5),OR(Dashboard!$D$5="All",N15292=Dashboard!$D$5),OR(AND(C15292&lt;&gt;"",C15292&gt;=Dashboard!$F$5,C15292&lt;=Dashboard!$H$5),AND(C15292="",Dashboard!$F$5&lt;=1980,Dashboard!$H$5&gt;=2016))),1,0)</f>
        <v>1</v>
      </c>
      <c r="Q15292" s="0" t="n">
        <f aca="false">J15292*P15292+ROW()*0.00000001</f>
        <v>0.02015292</v>
      </c>
    </row>
    <row r="15293" customFormat="false" ht="15" hidden="false" customHeight="false" outlineLevel="0" collapsed="false">
      <c r="A15293" s="0" t="s">
        <v>11118</v>
      </c>
      <c r="B15293" s="0" t="s">
        <v>50</v>
      </c>
      <c r="D15293" s="0" t="s">
        <v>16</v>
      </c>
      <c r="E15293" s="0" t="s">
        <v>520</v>
      </c>
      <c r="F15293" s="0" t="n">
        <v>0.02</v>
      </c>
      <c r="G15293" s="0" t="n">
        <v>0</v>
      </c>
      <c r="H15293" s="0" t="n">
        <v>0</v>
      </c>
      <c r="I15293" s="0" t="n">
        <v>0</v>
      </c>
      <c r="J15293" s="0" t="n">
        <v>0.02</v>
      </c>
      <c r="K15293" s="0" t="n">
        <v>60</v>
      </c>
      <c r="M15293" s="0" t="s">
        <v>125</v>
      </c>
      <c r="N15293" s="0" t="s">
        <v>35</v>
      </c>
      <c r="O15293" s="0" t="s">
        <v>53</v>
      </c>
      <c r="P15293" s="0" t="n">
        <f aca="false">IF(AND(OR(Dashboard!$B$5="All",D15293=Dashboard!$B$5),OR(Dashboard!$D$5="All",N15293=Dashboard!$D$5),OR(AND(C15293&lt;&gt;"",C15293&gt;=Dashboard!$F$5,C15293&lt;=Dashboard!$H$5),AND(C15293="",Dashboard!$F$5&lt;=1980,Dashboard!$H$5&gt;=2016))),1,0)</f>
        <v>1</v>
      </c>
      <c r="Q15293" s="0" t="n">
        <f aca="false">J15293*P15293+ROW()*0.00000001</f>
        <v>0.02015293</v>
      </c>
    </row>
    <row r="15294" customFormat="false" ht="15" hidden="false" customHeight="false" outlineLevel="0" collapsed="false">
      <c r="A15294" s="0" t="s">
        <v>11119</v>
      </c>
      <c r="B15294" s="0" t="s">
        <v>117</v>
      </c>
      <c r="C15294" s="0" t="n">
        <v>1997</v>
      </c>
      <c r="D15294" s="0" t="s">
        <v>34</v>
      </c>
      <c r="E15294" s="0" t="s">
        <v>1987</v>
      </c>
      <c r="F15294" s="0" t="n">
        <v>0.01</v>
      </c>
      <c r="G15294" s="0" t="n">
        <v>0.01</v>
      </c>
      <c r="H15294" s="0" t="n">
        <v>0</v>
      </c>
      <c r="I15294" s="0" t="n">
        <v>0</v>
      </c>
      <c r="J15294" s="0" t="n">
        <v>0.02</v>
      </c>
      <c r="N15294" s="0" t="s">
        <v>74</v>
      </c>
      <c r="P15294" s="0" t="n">
        <f aca="false">IF(AND(OR(Dashboard!$B$5="All",D15294=Dashboard!$B$5),OR(Dashboard!$D$5="All",N15294=Dashboard!$D$5),OR(AND(C15294&lt;&gt;"",C15294&gt;=Dashboard!$F$5,C15294&lt;=Dashboard!$H$5),AND(C15294="",Dashboard!$F$5&lt;=1980,Dashboard!$H$5&gt;=2016))),1,0)</f>
        <v>1</v>
      </c>
      <c r="Q15294" s="0" t="n">
        <f aca="false">J15294*P15294+ROW()*0.00000001</f>
        <v>0.02015294</v>
      </c>
    </row>
    <row r="15295" customFormat="false" ht="15" hidden="false" customHeight="false" outlineLevel="0" collapsed="false">
      <c r="A15295" s="0" t="s">
        <v>11120</v>
      </c>
      <c r="B15295" s="0" t="s">
        <v>97</v>
      </c>
      <c r="C15295" s="0" t="n">
        <v>2012</v>
      </c>
      <c r="D15295" s="0" t="s">
        <v>48</v>
      </c>
      <c r="E15295" s="0" t="s">
        <v>10884</v>
      </c>
      <c r="F15295" s="0" t="n">
        <v>0</v>
      </c>
      <c r="G15295" s="0" t="n">
        <v>0.02</v>
      </c>
      <c r="H15295" s="0" t="n">
        <v>0</v>
      </c>
      <c r="I15295" s="0" t="n">
        <v>0</v>
      </c>
      <c r="J15295" s="0" t="n">
        <v>0.02</v>
      </c>
      <c r="M15295" s="0" t="s">
        <v>36</v>
      </c>
      <c r="N15295" s="0" t="s">
        <v>35</v>
      </c>
      <c r="P15295" s="0" t="n">
        <f aca="false">IF(AND(OR(Dashboard!$B$5="All",D15295=Dashboard!$B$5),OR(Dashboard!$D$5="All",N15295=Dashboard!$D$5),OR(AND(C15295&lt;&gt;"",C15295&gt;=Dashboard!$F$5,C15295&lt;=Dashboard!$H$5),AND(C15295="",Dashboard!$F$5&lt;=1980,Dashboard!$H$5&gt;=2016))),1,0)</f>
        <v>1</v>
      </c>
      <c r="Q15295" s="0" t="n">
        <f aca="false">J15295*P15295+ROW()*0.00000001</f>
        <v>0.02015295</v>
      </c>
    </row>
    <row r="15296" customFormat="false" ht="15" hidden="false" customHeight="false" outlineLevel="0" collapsed="false">
      <c r="A15296" s="0" t="s">
        <v>11121</v>
      </c>
      <c r="B15296" s="0" t="s">
        <v>851</v>
      </c>
      <c r="C15296" s="0" t="n">
        <v>2016</v>
      </c>
      <c r="D15296" s="0" t="s">
        <v>114</v>
      </c>
      <c r="E15296" s="0" t="s">
        <v>7521</v>
      </c>
      <c r="F15296" s="0" t="n">
        <v>0</v>
      </c>
      <c r="G15296" s="0" t="n">
        <v>0</v>
      </c>
      <c r="H15296" s="0" t="n">
        <v>0.02</v>
      </c>
      <c r="I15296" s="0" t="n">
        <v>0</v>
      </c>
      <c r="J15296" s="0" t="n">
        <v>0.02</v>
      </c>
      <c r="N15296" s="0" t="s">
        <v>74</v>
      </c>
      <c r="P15296" s="0" t="n">
        <f aca="false">IF(AND(OR(Dashboard!$B$5="All",D15296=Dashboard!$B$5),OR(Dashboard!$D$5="All",N15296=Dashboard!$D$5),OR(AND(C15296&lt;&gt;"",C15296&gt;=Dashboard!$F$5,C15296&lt;=Dashboard!$H$5),AND(C15296="",Dashboard!$F$5&lt;=1980,Dashboard!$H$5&gt;=2016))),1,0)</f>
        <v>1</v>
      </c>
      <c r="Q15296" s="0" t="n">
        <f aca="false">J15296*P15296+ROW()*0.00000001</f>
        <v>0.02015296</v>
      </c>
    </row>
    <row r="15297" customFormat="false" ht="15" hidden="false" customHeight="false" outlineLevel="0" collapsed="false">
      <c r="A15297" s="0" t="s">
        <v>11122</v>
      </c>
      <c r="B15297" s="0" t="s">
        <v>76</v>
      </c>
      <c r="C15297" s="0" t="n">
        <v>2008</v>
      </c>
      <c r="D15297" s="0" t="s">
        <v>114</v>
      </c>
      <c r="E15297" s="0" t="s">
        <v>1457</v>
      </c>
      <c r="F15297" s="0" t="n">
        <v>0</v>
      </c>
      <c r="G15297" s="0" t="n">
        <v>0</v>
      </c>
      <c r="H15297" s="0" t="n">
        <v>0.02</v>
      </c>
      <c r="I15297" s="0" t="n">
        <v>0</v>
      </c>
      <c r="J15297" s="0" t="n">
        <v>0.02</v>
      </c>
      <c r="N15297" s="0" t="s">
        <v>74</v>
      </c>
      <c r="P15297" s="0" t="n">
        <f aca="false">IF(AND(OR(Dashboard!$B$5="All",D15297=Dashboard!$B$5),OR(Dashboard!$D$5="All",N15297=Dashboard!$D$5),OR(AND(C15297&lt;&gt;"",C15297&gt;=Dashboard!$F$5,C15297&lt;=Dashboard!$H$5),AND(C15297="",Dashboard!$F$5&lt;=1980,Dashboard!$H$5&gt;=2016))),1,0)</f>
        <v>1</v>
      </c>
      <c r="Q15297" s="0" t="n">
        <f aca="false">J15297*P15297+ROW()*0.00000001</f>
        <v>0.02015297</v>
      </c>
    </row>
    <row r="15298" customFormat="false" ht="15" hidden="false" customHeight="false" outlineLevel="0" collapsed="false">
      <c r="A15298" s="0" t="s">
        <v>11123</v>
      </c>
      <c r="B15298" s="0" t="s">
        <v>76</v>
      </c>
      <c r="C15298" s="0" t="n">
        <v>2009</v>
      </c>
      <c r="D15298" s="0" t="s">
        <v>246</v>
      </c>
      <c r="E15298" s="0" t="s">
        <v>6623</v>
      </c>
      <c r="F15298" s="0" t="n">
        <v>0</v>
      </c>
      <c r="G15298" s="0" t="n">
        <v>0</v>
      </c>
      <c r="H15298" s="0" t="n">
        <v>0.02</v>
      </c>
      <c r="I15298" s="0" t="n">
        <v>0</v>
      </c>
      <c r="J15298" s="0" t="n">
        <v>0.02</v>
      </c>
      <c r="N15298" s="0" t="s">
        <v>74</v>
      </c>
      <c r="P15298" s="0" t="n">
        <f aca="false">IF(AND(OR(Dashboard!$B$5="All",D15298=Dashboard!$B$5),OR(Dashboard!$D$5="All",N15298=Dashboard!$D$5),OR(AND(C15298&lt;&gt;"",C15298&gt;=Dashboard!$F$5,C15298&lt;=Dashboard!$H$5),AND(C15298="",Dashboard!$F$5&lt;=1980,Dashboard!$H$5&gt;=2016))),1,0)</f>
        <v>1</v>
      </c>
      <c r="Q15298" s="0" t="n">
        <f aca="false">J15298*P15298+ROW()*0.00000001</f>
        <v>0.02015298</v>
      </c>
    </row>
    <row r="15299" customFormat="false" ht="15" hidden="false" customHeight="false" outlineLevel="0" collapsed="false">
      <c r="A15299" s="0" t="s">
        <v>11124</v>
      </c>
      <c r="B15299" s="0" t="s">
        <v>164</v>
      </c>
      <c r="C15299" s="0" t="n">
        <v>2011</v>
      </c>
      <c r="D15299" s="0" t="s">
        <v>114</v>
      </c>
      <c r="E15299" s="0" t="s">
        <v>6975</v>
      </c>
      <c r="F15299" s="0" t="n">
        <v>0</v>
      </c>
      <c r="G15299" s="0" t="n">
        <v>0</v>
      </c>
      <c r="H15299" s="0" t="n">
        <v>0.02</v>
      </c>
      <c r="I15299" s="0" t="n">
        <v>0</v>
      </c>
      <c r="J15299" s="0" t="n">
        <v>0.02</v>
      </c>
      <c r="N15299" s="0" t="s">
        <v>74</v>
      </c>
      <c r="P15299" s="0" t="n">
        <f aca="false">IF(AND(OR(Dashboard!$B$5="All",D15299=Dashboard!$B$5),OR(Dashboard!$D$5="All",N15299=Dashboard!$D$5),OR(AND(C15299&lt;&gt;"",C15299&gt;=Dashboard!$F$5,C15299&lt;=Dashboard!$H$5),AND(C15299="",Dashboard!$F$5&lt;=1980,Dashboard!$H$5&gt;=2016))),1,0)</f>
        <v>1</v>
      </c>
      <c r="Q15299" s="0" t="n">
        <f aca="false">J15299*P15299+ROW()*0.00000001</f>
        <v>0.02015299</v>
      </c>
    </row>
    <row r="15300" customFormat="false" ht="15" hidden="false" customHeight="false" outlineLevel="0" collapsed="false">
      <c r="A15300" s="0" t="s">
        <v>11125</v>
      </c>
      <c r="B15300" s="0" t="s">
        <v>164</v>
      </c>
      <c r="C15300" s="0" t="n">
        <v>2012</v>
      </c>
      <c r="D15300" s="0" t="s">
        <v>71</v>
      </c>
      <c r="E15300" s="0" t="s">
        <v>6975</v>
      </c>
      <c r="F15300" s="0" t="n">
        <v>0</v>
      </c>
      <c r="G15300" s="0" t="n">
        <v>0</v>
      </c>
      <c r="H15300" s="0" t="n">
        <v>0.02</v>
      </c>
      <c r="I15300" s="0" t="n">
        <v>0</v>
      </c>
      <c r="J15300" s="0" t="n">
        <v>0.02</v>
      </c>
      <c r="N15300" s="0" t="s">
        <v>74</v>
      </c>
      <c r="P15300" s="0" t="n">
        <f aca="false">IF(AND(OR(Dashboard!$B$5="All",D15300=Dashboard!$B$5),OR(Dashboard!$D$5="All",N15300=Dashboard!$D$5),OR(AND(C15300&lt;&gt;"",C15300&gt;=Dashboard!$F$5,C15300&lt;=Dashboard!$H$5),AND(C15300="",Dashboard!$F$5&lt;=1980,Dashboard!$H$5&gt;=2016))),1,0)</f>
        <v>1</v>
      </c>
      <c r="Q15300" s="0" t="n">
        <f aca="false">J15300*P15300+ROW()*0.00000001</f>
        <v>0.020153</v>
      </c>
    </row>
    <row r="15301" customFormat="false" ht="15" hidden="false" customHeight="false" outlineLevel="0" collapsed="false">
      <c r="A15301" s="0" t="s">
        <v>11126</v>
      </c>
      <c r="B15301" s="0" t="s">
        <v>164</v>
      </c>
      <c r="C15301" s="0" t="n">
        <v>2010</v>
      </c>
      <c r="D15301" s="0" t="s">
        <v>114</v>
      </c>
      <c r="E15301" s="0" t="s">
        <v>1457</v>
      </c>
      <c r="F15301" s="0" t="n">
        <v>0</v>
      </c>
      <c r="G15301" s="0" t="n">
        <v>0</v>
      </c>
      <c r="H15301" s="0" t="n">
        <v>0.02</v>
      </c>
      <c r="I15301" s="0" t="n">
        <v>0</v>
      </c>
      <c r="J15301" s="0" t="n">
        <v>0.02</v>
      </c>
      <c r="N15301" s="0" t="s">
        <v>74</v>
      </c>
      <c r="P15301" s="0" t="n">
        <f aca="false">IF(AND(OR(Dashboard!$B$5="All",D15301=Dashboard!$B$5),OR(Dashboard!$D$5="All",N15301=Dashboard!$D$5),OR(AND(C15301&lt;&gt;"",C15301&gt;=Dashboard!$F$5,C15301&lt;=Dashboard!$H$5),AND(C15301="",Dashboard!$F$5&lt;=1980,Dashboard!$H$5&gt;=2016))),1,0)</f>
        <v>1</v>
      </c>
      <c r="Q15301" s="0" t="n">
        <f aca="false">J15301*P15301+ROW()*0.00000001</f>
        <v>0.02015301</v>
      </c>
    </row>
    <row r="15302" customFormat="false" ht="15" hidden="false" customHeight="false" outlineLevel="0" collapsed="false">
      <c r="A15302" s="0" t="s">
        <v>11127</v>
      </c>
      <c r="B15302" s="0" t="s">
        <v>144</v>
      </c>
      <c r="C15302" s="0" t="n">
        <v>2005</v>
      </c>
      <c r="D15302" s="0" t="s">
        <v>102</v>
      </c>
      <c r="E15302" s="0" t="s">
        <v>154</v>
      </c>
      <c r="F15302" s="0" t="n">
        <v>0.02</v>
      </c>
      <c r="G15302" s="0" t="n">
        <v>0</v>
      </c>
      <c r="H15302" s="0" t="n">
        <v>0</v>
      </c>
      <c r="I15302" s="0" t="n">
        <v>0</v>
      </c>
      <c r="J15302" s="0" t="n">
        <v>0.02</v>
      </c>
      <c r="K15302" s="0" t="n">
        <v>58</v>
      </c>
      <c r="L15302" s="0" t="n">
        <v>6.5</v>
      </c>
      <c r="M15302" s="0" t="s">
        <v>103</v>
      </c>
      <c r="N15302" s="0" t="s">
        <v>66</v>
      </c>
      <c r="O15302" s="0" t="s">
        <v>53</v>
      </c>
      <c r="P15302" s="0" t="n">
        <f aca="false">IF(AND(OR(Dashboard!$B$5="All",D15302=Dashboard!$B$5),OR(Dashboard!$D$5="All",N15302=Dashboard!$D$5),OR(AND(C15302&lt;&gt;"",C15302&gt;=Dashboard!$F$5,C15302&lt;=Dashboard!$H$5),AND(C15302="",Dashboard!$F$5&lt;=1980,Dashboard!$H$5&gt;=2016))),1,0)</f>
        <v>1</v>
      </c>
      <c r="Q15302" s="0" t="n">
        <f aca="false">J15302*P15302+ROW()*0.00000001</f>
        <v>0.02015302</v>
      </c>
    </row>
    <row r="15303" customFormat="false" ht="15" hidden="false" customHeight="false" outlineLevel="0" collapsed="false">
      <c r="A15303" s="0" t="s">
        <v>11128</v>
      </c>
      <c r="B15303" s="0" t="s">
        <v>76</v>
      </c>
      <c r="C15303" s="0" t="n">
        <v>2004</v>
      </c>
      <c r="D15303" s="0" t="s">
        <v>114</v>
      </c>
      <c r="E15303" s="0" t="s">
        <v>4868</v>
      </c>
      <c r="F15303" s="0" t="n">
        <v>0.01</v>
      </c>
      <c r="G15303" s="0" t="n">
        <v>0.01</v>
      </c>
      <c r="H15303" s="0" t="n">
        <v>0</v>
      </c>
      <c r="I15303" s="0" t="n">
        <v>0</v>
      </c>
      <c r="J15303" s="0" t="n">
        <v>0.02</v>
      </c>
      <c r="K15303" s="0" t="n">
        <v>57</v>
      </c>
      <c r="L15303" s="0" t="n">
        <v>7.7</v>
      </c>
      <c r="M15303" s="0" t="s">
        <v>73</v>
      </c>
      <c r="N15303" s="0" t="s">
        <v>74</v>
      </c>
      <c r="O15303" s="0" t="s">
        <v>53</v>
      </c>
      <c r="P15303" s="0" t="n">
        <f aca="false">IF(AND(OR(Dashboard!$B$5="All",D15303=Dashboard!$B$5),OR(Dashboard!$D$5="All",N15303=Dashboard!$D$5),OR(AND(C15303&lt;&gt;"",C15303&gt;=Dashboard!$F$5,C15303&lt;=Dashboard!$H$5),AND(C15303="",Dashboard!$F$5&lt;=1980,Dashboard!$H$5&gt;=2016))),1,0)</f>
        <v>1</v>
      </c>
      <c r="Q15303" s="0" t="n">
        <f aca="false">J15303*P15303+ROW()*0.00000001</f>
        <v>0.02015303</v>
      </c>
    </row>
    <row r="15304" customFormat="false" ht="15" hidden="false" customHeight="false" outlineLevel="0" collapsed="false">
      <c r="A15304" s="0" t="s">
        <v>11129</v>
      </c>
      <c r="B15304" s="0" t="s">
        <v>164</v>
      </c>
      <c r="C15304" s="0" t="n">
        <v>2012</v>
      </c>
      <c r="D15304" s="0" t="s">
        <v>114</v>
      </c>
      <c r="E15304" s="0" t="s">
        <v>6975</v>
      </c>
      <c r="F15304" s="0" t="n">
        <v>0</v>
      </c>
      <c r="G15304" s="0" t="n">
        <v>0</v>
      </c>
      <c r="H15304" s="0" t="n">
        <v>0.02</v>
      </c>
      <c r="I15304" s="0" t="n">
        <v>0</v>
      </c>
      <c r="J15304" s="0" t="n">
        <v>0.02</v>
      </c>
      <c r="N15304" s="0" t="s">
        <v>74</v>
      </c>
      <c r="P15304" s="0" t="n">
        <f aca="false">IF(AND(OR(Dashboard!$B$5="All",D15304=Dashboard!$B$5),OR(Dashboard!$D$5="All",N15304=Dashboard!$D$5),OR(AND(C15304&lt;&gt;"",C15304&gt;=Dashboard!$F$5,C15304&lt;=Dashboard!$H$5),AND(C15304="",Dashboard!$F$5&lt;=1980,Dashboard!$H$5&gt;=2016))),1,0)</f>
        <v>1</v>
      </c>
      <c r="Q15304" s="0" t="n">
        <f aca="false">J15304*P15304+ROW()*0.00000001</f>
        <v>0.02015304</v>
      </c>
    </row>
    <row r="15305" customFormat="false" ht="15" hidden="false" customHeight="false" outlineLevel="0" collapsed="false">
      <c r="A15305" s="0" t="s">
        <v>11130</v>
      </c>
      <c r="B15305" s="0" t="s">
        <v>50</v>
      </c>
      <c r="C15305" s="0" t="n">
        <v>2008</v>
      </c>
      <c r="D15305" s="0" t="s">
        <v>34</v>
      </c>
      <c r="E15305" s="0" t="s">
        <v>220</v>
      </c>
      <c r="F15305" s="0" t="n">
        <v>0</v>
      </c>
      <c r="G15305" s="0" t="n">
        <v>0</v>
      </c>
      <c r="H15305" s="0" t="n">
        <v>0.02</v>
      </c>
      <c r="I15305" s="0" t="n">
        <v>0</v>
      </c>
      <c r="J15305" s="0" t="n">
        <v>0.02</v>
      </c>
      <c r="N15305" s="0" t="s">
        <v>35</v>
      </c>
      <c r="P15305" s="0" t="n">
        <f aca="false">IF(AND(OR(Dashboard!$B$5="All",D15305=Dashboard!$B$5),OR(Dashboard!$D$5="All",N15305=Dashboard!$D$5),OR(AND(C15305&lt;&gt;"",C15305&gt;=Dashboard!$F$5,C15305&lt;=Dashboard!$H$5),AND(C15305="",Dashboard!$F$5&lt;=1980,Dashboard!$H$5&gt;=2016))),1,0)</f>
        <v>1</v>
      </c>
      <c r="Q15305" s="0" t="n">
        <f aca="false">J15305*P15305+ROW()*0.00000001</f>
        <v>0.02015305</v>
      </c>
    </row>
    <row r="15306" customFormat="false" ht="15" hidden="false" customHeight="false" outlineLevel="0" collapsed="false">
      <c r="A15306" s="0" t="s">
        <v>11131</v>
      </c>
      <c r="B15306" s="0" t="s">
        <v>70</v>
      </c>
      <c r="C15306" s="0" t="n">
        <v>2010</v>
      </c>
      <c r="D15306" s="0" t="s">
        <v>114</v>
      </c>
      <c r="E15306" s="0" t="s">
        <v>1457</v>
      </c>
      <c r="F15306" s="0" t="n">
        <v>0</v>
      </c>
      <c r="G15306" s="0" t="n">
        <v>0</v>
      </c>
      <c r="H15306" s="0" t="n">
        <v>0.02</v>
      </c>
      <c r="I15306" s="0" t="n">
        <v>0</v>
      </c>
      <c r="J15306" s="0" t="n">
        <v>0.02</v>
      </c>
      <c r="N15306" s="0" t="s">
        <v>74</v>
      </c>
      <c r="P15306" s="0" t="n">
        <f aca="false">IF(AND(OR(Dashboard!$B$5="All",D15306=Dashboard!$B$5),OR(Dashboard!$D$5="All",N15306=Dashboard!$D$5),OR(AND(C15306&lt;&gt;"",C15306&gt;=Dashboard!$F$5,C15306&lt;=Dashboard!$H$5),AND(C15306="",Dashboard!$F$5&lt;=1980,Dashboard!$H$5&gt;=2016))),1,0)</f>
        <v>1</v>
      </c>
      <c r="Q15306" s="0" t="n">
        <f aca="false">J15306*P15306+ROW()*0.00000001</f>
        <v>0.02015306</v>
      </c>
    </row>
    <row r="15307" customFormat="false" ht="15" hidden="false" customHeight="false" outlineLevel="0" collapsed="false">
      <c r="A15307" s="0" t="s">
        <v>11132</v>
      </c>
      <c r="B15307" s="0" t="s">
        <v>851</v>
      </c>
      <c r="C15307" s="0" t="n">
        <v>2016</v>
      </c>
      <c r="D15307" s="0" t="s">
        <v>71</v>
      </c>
      <c r="E15307" s="0" t="s">
        <v>2334</v>
      </c>
      <c r="F15307" s="0" t="n">
        <v>0</v>
      </c>
      <c r="G15307" s="0" t="n">
        <v>0</v>
      </c>
      <c r="H15307" s="0" t="n">
        <v>0.02</v>
      </c>
      <c r="I15307" s="0" t="n">
        <v>0</v>
      </c>
      <c r="J15307" s="0" t="n">
        <v>0.02</v>
      </c>
      <c r="N15307" s="0" t="s">
        <v>74</v>
      </c>
      <c r="P15307" s="0" t="n">
        <f aca="false">IF(AND(OR(Dashboard!$B$5="All",D15307=Dashboard!$B$5),OR(Dashboard!$D$5="All",N15307=Dashboard!$D$5),OR(AND(C15307&lt;&gt;"",C15307&gt;=Dashboard!$F$5,C15307&lt;=Dashboard!$H$5),AND(C15307="",Dashboard!$F$5&lt;=1980,Dashboard!$H$5&gt;=2016))),1,0)</f>
        <v>1</v>
      </c>
      <c r="Q15307" s="0" t="n">
        <f aca="false">J15307*P15307+ROW()*0.00000001</f>
        <v>0.02015307</v>
      </c>
    </row>
    <row r="15308" customFormat="false" ht="15" hidden="false" customHeight="false" outlineLevel="0" collapsed="false">
      <c r="A15308" s="0" t="s">
        <v>11133</v>
      </c>
      <c r="B15308" s="0" t="s">
        <v>152</v>
      </c>
      <c r="C15308" s="0" t="n">
        <v>2010</v>
      </c>
      <c r="D15308" s="0" t="s">
        <v>114</v>
      </c>
      <c r="E15308" s="0" t="s">
        <v>6506</v>
      </c>
      <c r="F15308" s="0" t="n">
        <v>0</v>
      </c>
      <c r="G15308" s="0" t="n">
        <v>0.02</v>
      </c>
      <c r="H15308" s="0" t="n">
        <v>0</v>
      </c>
      <c r="I15308" s="0" t="n">
        <v>0</v>
      </c>
      <c r="J15308" s="0" t="n">
        <v>0.02</v>
      </c>
      <c r="N15308" s="0" t="s">
        <v>152</v>
      </c>
      <c r="P15308" s="0" t="n">
        <f aca="false">IF(AND(OR(Dashboard!$B$5="All",D15308=Dashboard!$B$5),OR(Dashboard!$D$5="All",N15308=Dashboard!$D$5),OR(AND(C15308&lt;&gt;"",C15308&gt;=Dashboard!$F$5,C15308&lt;=Dashboard!$H$5),AND(C15308="",Dashboard!$F$5&lt;=1980,Dashboard!$H$5&gt;=2016))),1,0)</f>
        <v>1</v>
      </c>
      <c r="Q15308" s="0" t="n">
        <f aca="false">J15308*P15308+ROW()*0.00000001</f>
        <v>0.02015308</v>
      </c>
    </row>
    <row r="15309" customFormat="false" ht="15" hidden="false" customHeight="false" outlineLevel="0" collapsed="false">
      <c r="A15309" s="0" t="s">
        <v>11134</v>
      </c>
      <c r="B15309" s="0" t="s">
        <v>97</v>
      </c>
      <c r="C15309" s="0" t="n">
        <v>2012</v>
      </c>
      <c r="D15309" s="0" t="s">
        <v>46</v>
      </c>
      <c r="E15309" s="0" t="s">
        <v>4962</v>
      </c>
      <c r="F15309" s="0" t="n">
        <v>0</v>
      </c>
      <c r="G15309" s="0" t="n">
        <v>0</v>
      </c>
      <c r="H15309" s="0" t="n">
        <v>0.02</v>
      </c>
      <c r="I15309" s="0" t="n">
        <v>0</v>
      </c>
      <c r="J15309" s="0" t="n">
        <v>0.02</v>
      </c>
      <c r="N15309" s="0" t="s">
        <v>35</v>
      </c>
      <c r="P15309" s="0" t="n">
        <f aca="false">IF(AND(OR(Dashboard!$B$5="All",D15309=Dashboard!$B$5),OR(Dashboard!$D$5="All",N15309=Dashboard!$D$5),OR(AND(C15309&lt;&gt;"",C15309&gt;=Dashboard!$F$5,C15309&lt;=Dashboard!$H$5),AND(C15309="",Dashboard!$F$5&lt;=1980,Dashboard!$H$5&gt;=2016))),1,0)</f>
        <v>1</v>
      </c>
      <c r="Q15309" s="0" t="n">
        <f aca="false">J15309*P15309+ROW()*0.00000001</f>
        <v>0.02015309</v>
      </c>
    </row>
    <row r="15310" customFormat="false" ht="15" hidden="false" customHeight="false" outlineLevel="0" collapsed="false">
      <c r="A15310" s="0" t="s">
        <v>11135</v>
      </c>
      <c r="B15310" s="0" t="s">
        <v>152</v>
      </c>
      <c r="C15310" s="0" t="n">
        <v>2008</v>
      </c>
      <c r="D15310" s="0" t="s">
        <v>46</v>
      </c>
      <c r="E15310" s="0" t="s">
        <v>6672</v>
      </c>
      <c r="F15310" s="0" t="n">
        <v>0</v>
      </c>
      <c r="G15310" s="0" t="n">
        <v>0.02</v>
      </c>
      <c r="H15310" s="0" t="n">
        <v>0</v>
      </c>
      <c r="I15310" s="0" t="n">
        <v>0</v>
      </c>
      <c r="J15310" s="0" t="n">
        <v>0.02</v>
      </c>
      <c r="N15310" s="0" t="s">
        <v>152</v>
      </c>
      <c r="P15310" s="0" t="n">
        <f aca="false">IF(AND(OR(Dashboard!$B$5="All",D15310=Dashboard!$B$5),OR(Dashboard!$D$5="All",N15310=Dashboard!$D$5),OR(AND(C15310&lt;&gt;"",C15310&gt;=Dashboard!$F$5,C15310&lt;=Dashboard!$H$5),AND(C15310="",Dashboard!$F$5&lt;=1980,Dashboard!$H$5&gt;=2016))),1,0)</f>
        <v>1</v>
      </c>
      <c r="Q15310" s="0" t="n">
        <f aca="false">J15310*P15310+ROW()*0.00000001</f>
        <v>0.0201531</v>
      </c>
    </row>
    <row r="15311" customFormat="false" ht="15" hidden="false" customHeight="false" outlineLevel="0" collapsed="false">
      <c r="A15311" s="0" t="s">
        <v>9254</v>
      </c>
      <c r="B15311" s="0" t="s">
        <v>186</v>
      </c>
      <c r="C15311" s="0" t="n">
        <v>2004</v>
      </c>
      <c r="D15311" s="0" t="s">
        <v>71</v>
      </c>
      <c r="E15311" s="0" t="s">
        <v>3332</v>
      </c>
      <c r="F15311" s="0" t="n">
        <v>0.02</v>
      </c>
      <c r="G15311" s="0" t="n">
        <v>0</v>
      </c>
      <c r="H15311" s="0" t="n">
        <v>0</v>
      </c>
      <c r="I15311" s="0" t="n">
        <v>0</v>
      </c>
      <c r="J15311" s="0" t="n">
        <v>0.02</v>
      </c>
      <c r="K15311" s="0" t="n">
        <v>57</v>
      </c>
      <c r="M15311" s="0" t="s">
        <v>36</v>
      </c>
      <c r="N15311" s="0" t="s">
        <v>35</v>
      </c>
      <c r="O15311" s="0" t="s">
        <v>53</v>
      </c>
      <c r="P15311" s="0" t="n">
        <f aca="false">IF(AND(OR(Dashboard!$B$5="All",D15311=Dashboard!$B$5),OR(Dashboard!$D$5="All",N15311=Dashboard!$D$5),OR(AND(C15311&lt;&gt;"",C15311&gt;=Dashboard!$F$5,C15311&lt;=Dashboard!$H$5),AND(C15311="",Dashboard!$F$5&lt;=1980,Dashboard!$H$5&gt;=2016))),1,0)</f>
        <v>1</v>
      </c>
      <c r="Q15311" s="0" t="n">
        <f aca="false">J15311*P15311+ROW()*0.00000001</f>
        <v>0.02015311</v>
      </c>
    </row>
    <row r="15312" customFormat="false" ht="15" hidden="false" customHeight="false" outlineLevel="0" collapsed="false">
      <c r="A15312" s="0" t="s">
        <v>10363</v>
      </c>
      <c r="B15312" s="0" t="s">
        <v>50</v>
      </c>
      <c r="C15312" s="0" t="n">
        <v>2009</v>
      </c>
      <c r="D15312" s="0" t="s">
        <v>246</v>
      </c>
      <c r="E15312" s="0" t="s">
        <v>689</v>
      </c>
      <c r="F15312" s="0" t="n">
        <v>0.02</v>
      </c>
      <c r="G15312" s="0" t="n">
        <v>0</v>
      </c>
      <c r="H15312" s="0" t="n">
        <v>0</v>
      </c>
      <c r="I15312" s="0" t="n">
        <v>0</v>
      </c>
      <c r="J15312" s="0" t="n">
        <v>0.02</v>
      </c>
      <c r="M15312" s="0" t="s">
        <v>36</v>
      </c>
      <c r="N15312" s="0" t="s">
        <v>35</v>
      </c>
      <c r="P15312" s="0" t="n">
        <f aca="false">IF(AND(OR(Dashboard!$B$5="All",D15312=Dashboard!$B$5),OR(Dashboard!$D$5="All",N15312=Dashboard!$D$5),OR(AND(C15312&lt;&gt;"",C15312&gt;=Dashboard!$F$5,C15312&lt;=Dashboard!$H$5),AND(C15312="",Dashboard!$F$5&lt;=1980,Dashboard!$H$5&gt;=2016))),1,0)</f>
        <v>1</v>
      </c>
      <c r="Q15312" s="0" t="n">
        <f aca="false">J15312*P15312+ROW()*0.00000001</f>
        <v>0.02015312</v>
      </c>
    </row>
    <row r="15313" customFormat="false" ht="15" hidden="false" customHeight="false" outlineLevel="0" collapsed="false">
      <c r="A15313" s="0" t="s">
        <v>4666</v>
      </c>
      <c r="B15313" s="0" t="s">
        <v>164</v>
      </c>
      <c r="C15313" s="0" t="n">
        <v>2007</v>
      </c>
      <c r="D15313" s="0" t="s">
        <v>48</v>
      </c>
      <c r="E15313" s="0" t="s">
        <v>154</v>
      </c>
      <c r="F15313" s="0" t="n">
        <v>0</v>
      </c>
      <c r="G15313" s="0" t="n">
        <v>0</v>
      </c>
      <c r="H15313" s="0" t="n">
        <v>0.02</v>
      </c>
      <c r="I15313" s="0" t="n">
        <v>0</v>
      </c>
      <c r="J15313" s="0" t="n">
        <v>0.02</v>
      </c>
      <c r="N15313" s="0" t="s">
        <v>74</v>
      </c>
      <c r="P15313" s="0" t="n">
        <f aca="false">IF(AND(OR(Dashboard!$B$5="All",D15313=Dashboard!$B$5),OR(Dashboard!$D$5="All",N15313=Dashboard!$D$5),OR(AND(C15313&lt;&gt;"",C15313&gt;=Dashboard!$F$5,C15313&lt;=Dashboard!$H$5),AND(C15313="",Dashboard!$F$5&lt;=1980,Dashboard!$H$5&gt;=2016))),1,0)</f>
        <v>1</v>
      </c>
      <c r="Q15313" s="0" t="n">
        <f aca="false">J15313*P15313+ROW()*0.00000001</f>
        <v>0.02015313</v>
      </c>
    </row>
    <row r="15314" customFormat="false" ht="15" hidden="false" customHeight="false" outlineLevel="0" collapsed="false">
      <c r="A15314" s="0" t="s">
        <v>11136</v>
      </c>
      <c r="B15314" s="0" t="s">
        <v>50</v>
      </c>
      <c r="C15314" s="0" t="n">
        <v>2010</v>
      </c>
      <c r="D15314" s="0" t="s">
        <v>48</v>
      </c>
      <c r="E15314" s="0" t="s">
        <v>195</v>
      </c>
      <c r="F15314" s="0" t="n">
        <v>0.02</v>
      </c>
      <c r="G15314" s="0" t="n">
        <v>0</v>
      </c>
      <c r="H15314" s="0" t="n">
        <v>0</v>
      </c>
      <c r="I15314" s="0" t="n">
        <v>0</v>
      </c>
      <c r="J15314" s="0" t="n">
        <v>0.02</v>
      </c>
      <c r="M15314" s="0" t="s">
        <v>36</v>
      </c>
      <c r="N15314" s="0" t="s">
        <v>35</v>
      </c>
      <c r="P15314" s="0" t="n">
        <f aca="false">IF(AND(OR(Dashboard!$B$5="All",D15314=Dashboard!$B$5),OR(Dashboard!$D$5="All",N15314=Dashboard!$D$5),OR(AND(C15314&lt;&gt;"",C15314&gt;=Dashboard!$F$5,C15314&lt;=Dashboard!$H$5),AND(C15314="",Dashboard!$F$5&lt;=1980,Dashboard!$H$5&gt;=2016))),1,0)</f>
        <v>1</v>
      </c>
      <c r="Q15314" s="0" t="n">
        <f aca="false">J15314*P15314+ROW()*0.00000001</f>
        <v>0.02015314</v>
      </c>
    </row>
    <row r="15315" customFormat="false" ht="15" hidden="false" customHeight="false" outlineLevel="0" collapsed="false">
      <c r="A15315" s="0" t="s">
        <v>11137</v>
      </c>
      <c r="B15315" s="0" t="s">
        <v>164</v>
      </c>
      <c r="C15315" s="0" t="n">
        <v>2012</v>
      </c>
      <c r="D15315" s="0" t="s">
        <v>71</v>
      </c>
      <c r="E15315" s="0" t="s">
        <v>11138</v>
      </c>
      <c r="F15315" s="0" t="n">
        <v>0</v>
      </c>
      <c r="G15315" s="0" t="n">
        <v>0</v>
      </c>
      <c r="H15315" s="0" t="n">
        <v>0.02</v>
      </c>
      <c r="I15315" s="0" t="n">
        <v>0</v>
      </c>
      <c r="J15315" s="0" t="n">
        <v>0.02</v>
      </c>
      <c r="N15315" s="0" t="s">
        <v>74</v>
      </c>
      <c r="P15315" s="0" t="n">
        <f aca="false">IF(AND(OR(Dashboard!$B$5="All",D15315=Dashboard!$B$5),OR(Dashboard!$D$5="All",N15315=Dashboard!$D$5),OR(AND(C15315&lt;&gt;"",C15315&gt;=Dashboard!$F$5,C15315&lt;=Dashboard!$H$5),AND(C15315="",Dashboard!$F$5&lt;=1980,Dashboard!$H$5&gt;=2016))),1,0)</f>
        <v>1</v>
      </c>
      <c r="Q15315" s="0" t="n">
        <f aca="false">J15315*P15315+ROW()*0.00000001</f>
        <v>0.02015315</v>
      </c>
    </row>
    <row r="15316" customFormat="false" ht="15" hidden="false" customHeight="false" outlineLevel="0" collapsed="false">
      <c r="A15316" s="0" t="s">
        <v>11139</v>
      </c>
      <c r="B15316" s="0" t="s">
        <v>70</v>
      </c>
      <c r="C15316" s="0" t="n">
        <v>2012</v>
      </c>
      <c r="D15316" s="0" t="s">
        <v>71</v>
      </c>
      <c r="E15316" s="0" t="s">
        <v>328</v>
      </c>
      <c r="F15316" s="0" t="n">
        <v>0</v>
      </c>
      <c r="G15316" s="0" t="n">
        <v>0</v>
      </c>
      <c r="H15316" s="0" t="n">
        <v>0.02</v>
      </c>
      <c r="I15316" s="0" t="n">
        <v>0</v>
      </c>
      <c r="J15316" s="0" t="n">
        <v>0.02</v>
      </c>
      <c r="N15316" s="0" t="s">
        <v>74</v>
      </c>
      <c r="P15316" s="0" t="n">
        <f aca="false">IF(AND(OR(Dashboard!$B$5="All",D15316=Dashboard!$B$5),OR(Dashboard!$D$5="All",N15316=Dashboard!$D$5),OR(AND(C15316&lt;&gt;"",C15316&gt;=Dashboard!$F$5,C15316&lt;=Dashboard!$H$5),AND(C15316="",Dashboard!$F$5&lt;=1980,Dashboard!$H$5&gt;=2016))),1,0)</f>
        <v>1</v>
      </c>
      <c r="Q15316" s="0" t="n">
        <f aca="false">J15316*P15316+ROW()*0.00000001</f>
        <v>0.02015316</v>
      </c>
    </row>
    <row r="15317" customFormat="false" ht="15" hidden="false" customHeight="false" outlineLevel="0" collapsed="false">
      <c r="A15317" s="0" t="s">
        <v>11140</v>
      </c>
      <c r="B15317" s="0" t="s">
        <v>50</v>
      </c>
      <c r="C15317" s="0" t="n">
        <v>2008</v>
      </c>
      <c r="D15317" s="0" t="s">
        <v>114</v>
      </c>
      <c r="E15317" s="0" t="s">
        <v>6134</v>
      </c>
      <c r="F15317" s="0" t="n">
        <v>0.02</v>
      </c>
      <c r="G15317" s="0" t="n">
        <v>0</v>
      </c>
      <c r="H15317" s="0" t="n">
        <v>0</v>
      </c>
      <c r="I15317" s="0" t="n">
        <v>0</v>
      </c>
      <c r="J15317" s="0" t="n">
        <v>0.02</v>
      </c>
      <c r="M15317" s="0" t="s">
        <v>36</v>
      </c>
      <c r="N15317" s="0" t="s">
        <v>35</v>
      </c>
      <c r="P15317" s="0" t="n">
        <f aca="false">IF(AND(OR(Dashboard!$B$5="All",D15317=Dashboard!$B$5),OR(Dashboard!$D$5="All",N15317=Dashboard!$D$5),OR(AND(C15317&lt;&gt;"",C15317&gt;=Dashboard!$F$5,C15317&lt;=Dashboard!$H$5),AND(C15317="",Dashboard!$F$5&lt;=1980,Dashboard!$H$5&gt;=2016))),1,0)</f>
        <v>1</v>
      </c>
      <c r="Q15317" s="0" t="n">
        <f aca="false">J15317*P15317+ROW()*0.00000001</f>
        <v>0.02015317</v>
      </c>
    </row>
    <row r="15318" customFormat="false" ht="15" hidden="false" customHeight="false" outlineLevel="0" collapsed="false">
      <c r="A15318" s="0" t="s">
        <v>11141</v>
      </c>
      <c r="B15318" s="0" t="s">
        <v>50</v>
      </c>
      <c r="C15318" s="0" t="n">
        <v>2009</v>
      </c>
      <c r="D15318" s="0" t="s">
        <v>58</v>
      </c>
      <c r="E15318" s="0" t="s">
        <v>195</v>
      </c>
      <c r="F15318" s="0" t="n">
        <v>0.02</v>
      </c>
      <c r="G15318" s="0" t="n">
        <v>0</v>
      </c>
      <c r="H15318" s="0" t="n">
        <v>0</v>
      </c>
      <c r="I15318" s="0" t="n">
        <v>0</v>
      </c>
      <c r="J15318" s="0" t="n">
        <v>0.02</v>
      </c>
      <c r="M15318" s="0" t="s">
        <v>125</v>
      </c>
      <c r="N15318" s="0" t="s">
        <v>35</v>
      </c>
      <c r="P15318" s="0" t="n">
        <f aca="false">IF(AND(OR(Dashboard!$B$5="All",D15318=Dashboard!$B$5),OR(Dashboard!$D$5="All",N15318=Dashboard!$D$5),OR(AND(C15318&lt;&gt;"",C15318&gt;=Dashboard!$F$5,C15318&lt;=Dashboard!$H$5),AND(C15318="",Dashboard!$F$5&lt;=1980,Dashboard!$H$5&gt;=2016))),1,0)</f>
        <v>1</v>
      </c>
      <c r="Q15318" s="0" t="n">
        <f aca="false">J15318*P15318+ROW()*0.00000001</f>
        <v>0.02015318</v>
      </c>
    </row>
    <row r="15319" customFormat="false" ht="15" hidden="false" customHeight="false" outlineLevel="0" collapsed="false">
      <c r="A15319" s="0" t="s">
        <v>11142</v>
      </c>
      <c r="B15319" s="0" t="s">
        <v>97</v>
      </c>
      <c r="C15319" s="0" t="n">
        <v>2011</v>
      </c>
      <c r="D15319" s="0" t="s">
        <v>56</v>
      </c>
      <c r="E15319" s="0" t="s">
        <v>3501</v>
      </c>
      <c r="F15319" s="0" t="n">
        <v>0.02</v>
      </c>
      <c r="G15319" s="0" t="n">
        <v>0</v>
      </c>
      <c r="H15319" s="0" t="n">
        <v>0</v>
      </c>
      <c r="I15319" s="0" t="n">
        <v>0</v>
      </c>
      <c r="J15319" s="0" t="n">
        <v>0.02</v>
      </c>
      <c r="L15319" s="0" t="n">
        <v>6.3</v>
      </c>
      <c r="M15319" s="0" t="s">
        <v>103</v>
      </c>
      <c r="N15319" s="0" t="s">
        <v>35</v>
      </c>
      <c r="P15319" s="0" t="n">
        <f aca="false">IF(AND(OR(Dashboard!$B$5="All",D15319=Dashboard!$B$5),OR(Dashboard!$D$5="All",N15319=Dashboard!$D$5),OR(AND(C15319&lt;&gt;"",C15319&gt;=Dashboard!$F$5,C15319&lt;=Dashboard!$H$5),AND(C15319="",Dashboard!$F$5&lt;=1980,Dashboard!$H$5&gt;=2016))),1,0)</f>
        <v>1</v>
      </c>
      <c r="Q15319" s="0" t="n">
        <f aca="false">J15319*P15319+ROW()*0.00000001</f>
        <v>0.02015319</v>
      </c>
    </row>
    <row r="15320" customFormat="false" ht="15" hidden="false" customHeight="false" outlineLevel="0" collapsed="false">
      <c r="A15320" s="0" t="s">
        <v>4324</v>
      </c>
      <c r="B15320" s="0" t="s">
        <v>152</v>
      </c>
      <c r="C15320" s="0" t="n">
        <v>2009</v>
      </c>
      <c r="D15320" s="0" t="s">
        <v>41</v>
      </c>
      <c r="E15320" s="0" t="s">
        <v>547</v>
      </c>
      <c r="F15320" s="0" t="n">
        <v>0</v>
      </c>
      <c r="G15320" s="0" t="n">
        <v>0.02</v>
      </c>
      <c r="H15320" s="0" t="n">
        <v>0</v>
      </c>
      <c r="I15320" s="0" t="n">
        <v>0</v>
      </c>
      <c r="J15320" s="0" t="n">
        <v>0.02</v>
      </c>
      <c r="K15320" s="0" t="n">
        <v>67</v>
      </c>
      <c r="L15320" s="0" t="n">
        <v>6.7</v>
      </c>
      <c r="M15320" s="0" t="s">
        <v>36</v>
      </c>
      <c r="N15320" s="0" t="s">
        <v>152</v>
      </c>
      <c r="O15320" s="0" t="s">
        <v>67</v>
      </c>
      <c r="P15320" s="0" t="n">
        <f aca="false">IF(AND(OR(Dashboard!$B$5="All",D15320=Dashboard!$B$5),OR(Dashboard!$D$5="All",N15320=Dashboard!$D$5),OR(AND(C15320&lt;&gt;"",C15320&gt;=Dashboard!$F$5,C15320&lt;=Dashboard!$H$5),AND(C15320="",Dashboard!$F$5&lt;=1980,Dashboard!$H$5&gt;=2016))),1,0)</f>
        <v>1</v>
      </c>
      <c r="Q15320" s="0" t="n">
        <f aca="false">J15320*P15320+ROW()*0.00000001</f>
        <v>0.0201532</v>
      </c>
    </row>
    <row r="15321" customFormat="false" ht="15" hidden="false" customHeight="false" outlineLevel="0" collapsed="false">
      <c r="A15321" s="0" t="s">
        <v>11143</v>
      </c>
      <c r="B15321" s="0" t="s">
        <v>152</v>
      </c>
      <c r="C15321" s="0" t="n">
        <v>2001</v>
      </c>
      <c r="D15321" s="0" t="s">
        <v>246</v>
      </c>
      <c r="E15321" s="0" t="s">
        <v>11144</v>
      </c>
      <c r="F15321" s="0" t="n">
        <v>0</v>
      </c>
      <c r="G15321" s="0" t="n">
        <v>0.02</v>
      </c>
      <c r="H15321" s="0" t="n">
        <v>0</v>
      </c>
      <c r="I15321" s="0" t="n">
        <v>0</v>
      </c>
      <c r="J15321" s="0" t="n">
        <v>0.02</v>
      </c>
      <c r="N15321" s="0" t="s">
        <v>152</v>
      </c>
      <c r="P15321" s="0" t="n">
        <f aca="false">IF(AND(OR(Dashboard!$B$5="All",D15321=Dashboard!$B$5),OR(Dashboard!$D$5="All",N15321=Dashboard!$D$5),OR(AND(C15321&lt;&gt;"",C15321&gt;=Dashboard!$F$5,C15321&lt;=Dashboard!$H$5),AND(C15321="",Dashboard!$F$5&lt;=1980,Dashboard!$H$5&gt;=2016))),1,0)</f>
        <v>1</v>
      </c>
      <c r="Q15321" s="0" t="n">
        <f aca="false">J15321*P15321+ROW()*0.00000001</f>
        <v>0.02015321</v>
      </c>
    </row>
    <row r="15322" customFormat="false" ht="15" hidden="false" customHeight="false" outlineLevel="0" collapsed="false">
      <c r="A15322" s="0" t="s">
        <v>11145</v>
      </c>
      <c r="B15322" s="0" t="s">
        <v>76</v>
      </c>
      <c r="C15322" s="0" t="n">
        <v>2006</v>
      </c>
      <c r="D15322" s="0" t="s">
        <v>114</v>
      </c>
      <c r="E15322" s="0" t="s">
        <v>10481</v>
      </c>
      <c r="F15322" s="0" t="n">
        <v>0</v>
      </c>
      <c r="G15322" s="0" t="n">
        <v>0</v>
      </c>
      <c r="H15322" s="0" t="n">
        <v>0.02</v>
      </c>
      <c r="I15322" s="0" t="n">
        <v>0</v>
      </c>
      <c r="J15322" s="0" t="n">
        <v>0.02</v>
      </c>
      <c r="N15322" s="0" t="s">
        <v>74</v>
      </c>
      <c r="P15322" s="0" t="n">
        <f aca="false">IF(AND(OR(Dashboard!$B$5="All",D15322=Dashboard!$B$5),OR(Dashboard!$D$5="All",N15322=Dashboard!$D$5),OR(AND(C15322&lt;&gt;"",C15322&gt;=Dashboard!$F$5,C15322&lt;=Dashboard!$H$5),AND(C15322="",Dashboard!$F$5&lt;=1980,Dashboard!$H$5&gt;=2016))),1,0)</f>
        <v>1</v>
      </c>
      <c r="Q15322" s="0" t="n">
        <f aca="false">J15322*P15322+ROW()*0.00000001</f>
        <v>0.02015322</v>
      </c>
    </row>
    <row r="15323" customFormat="false" ht="15" hidden="false" customHeight="false" outlineLevel="0" collapsed="false">
      <c r="A15323" s="0" t="s">
        <v>11146</v>
      </c>
      <c r="B15323" s="0" t="s">
        <v>152</v>
      </c>
      <c r="C15323" s="0" t="n">
        <v>2011</v>
      </c>
      <c r="D15323" s="0" t="s">
        <v>46</v>
      </c>
      <c r="E15323" s="0" t="s">
        <v>520</v>
      </c>
      <c r="F15323" s="0" t="n">
        <v>0.02</v>
      </c>
      <c r="G15323" s="0" t="n">
        <v>0</v>
      </c>
      <c r="H15323" s="0" t="n">
        <v>0</v>
      </c>
      <c r="I15323" s="0" t="n">
        <v>0</v>
      </c>
      <c r="J15323" s="0" t="n">
        <v>0.02</v>
      </c>
      <c r="K15323" s="0" t="n">
        <v>81</v>
      </c>
      <c r="L15323" s="0" t="n">
        <v>7.3</v>
      </c>
      <c r="M15323" s="0" t="s">
        <v>125</v>
      </c>
      <c r="N15323" s="0" t="s">
        <v>152</v>
      </c>
      <c r="O15323" s="0" t="s">
        <v>42</v>
      </c>
      <c r="P15323" s="0" t="n">
        <f aca="false">IF(AND(OR(Dashboard!$B$5="All",D15323=Dashboard!$B$5),OR(Dashboard!$D$5="All",N15323=Dashboard!$D$5),OR(AND(C15323&lt;&gt;"",C15323&gt;=Dashboard!$F$5,C15323&lt;=Dashboard!$H$5),AND(C15323="",Dashboard!$F$5&lt;=1980,Dashboard!$H$5&gt;=2016))),1,0)</f>
        <v>1</v>
      </c>
      <c r="Q15323" s="0" t="n">
        <f aca="false">J15323*P15323+ROW()*0.00000001</f>
        <v>0.02015323</v>
      </c>
    </row>
    <row r="15324" customFormat="false" ht="15" hidden="false" customHeight="false" outlineLevel="0" collapsed="false">
      <c r="A15324" s="0" t="s">
        <v>11147</v>
      </c>
      <c r="B15324" s="0" t="s">
        <v>50</v>
      </c>
      <c r="C15324" s="0" t="n">
        <v>2008</v>
      </c>
      <c r="D15324" s="0" t="s">
        <v>52</v>
      </c>
      <c r="E15324" s="0" t="s">
        <v>157</v>
      </c>
      <c r="F15324" s="0" t="n">
        <v>0</v>
      </c>
      <c r="G15324" s="0" t="n">
        <v>0</v>
      </c>
      <c r="H15324" s="0" t="n">
        <v>0.02</v>
      </c>
      <c r="I15324" s="0" t="n">
        <v>0</v>
      </c>
      <c r="J15324" s="0" t="n">
        <v>0.02</v>
      </c>
      <c r="N15324" s="0" t="s">
        <v>35</v>
      </c>
      <c r="P15324" s="0" t="n">
        <f aca="false">IF(AND(OR(Dashboard!$B$5="All",D15324=Dashboard!$B$5),OR(Dashboard!$D$5="All",N15324=Dashboard!$D$5),OR(AND(C15324&lt;&gt;"",C15324&gt;=Dashboard!$F$5,C15324&lt;=Dashboard!$H$5),AND(C15324="",Dashboard!$F$5&lt;=1980,Dashboard!$H$5&gt;=2016))),1,0)</f>
        <v>1</v>
      </c>
      <c r="Q15324" s="0" t="n">
        <f aca="false">J15324*P15324+ROW()*0.00000001</f>
        <v>0.02015324</v>
      </c>
    </row>
    <row r="15325" customFormat="false" ht="15" hidden="false" customHeight="false" outlineLevel="0" collapsed="false">
      <c r="A15325" s="0" t="s">
        <v>11148</v>
      </c>
      <c r="B15325" s="0" t="s">
        <v>76</v>
      </c>
      <c r="C15325" s="0" t="n">
        <v>2006</v>
      </c>
      <c r="D15325" s="0" t="s">
        <v>114</v>
      </c>
      <c r="E15325" s="0" t="s">
        <v>89</v>
      </c>
      <c r="F15325" s="0" t="n">
        <v>0</v>
      </c>
      <c r="G15325" s="0" t="n">
        <v>0</v>
      </c>
      <c r="H15325" s="0" t="n">
        <v>0.02</v>
      </c>
      <c r="I15325" s="0" t="n">
        <v>0</v>
      </c>
      <c r="J15325" s="0" t="n">
        <v>0.02</v>
      </c>
      <c r="N15325" s="0" t="s">
        <v>74</v>
      </c>
      <c r="P15325" s="0" t="n">
        <f aca="false">IF(AND(OR(Dashboard!$B$5="All",D15325=Dashboard!$B$5),OR(Dashboard!$D$5="All",N15325=Dashboard!$D$5),OR(AND(C15325&lt;&gt;"",C15325&gt;=Dashboard!$F$5,C15325&lt;=Dashboard!$H$5),AND(C15325="",Dashboard!$F$5&lt;=1980,Dashboard!$H$5&gt;=2016))),1,0)</f>
        <v>1</v>
      </c>
      <c r="Q15325" s="0" t="n">
        <f aca="false">J15325*P15325+ROW()*0.00000001</f>
        <v>0.02015325</v>
      </c>
    </row>
    <row r="15326" customFormat="false" ht="15" hidden="false" customHeight="false" outlineLevel="0" collapsed="false">
      <c r="A15326" s="0" t="s">
        <v>11149</v>
      </c>
      <c r="B15326" s="0" t="s">
        <v>144</v>
      </c>
      <c r="C15326" s="0" t="n">
        <v>2003</v>
      </c>
      <c r="D15326" s="0" t="s">
        <v>41</v>
      </c>
      <c r="E15326" s="0" t="s">
        <v>211</v>
      </c>
      <c r="F15326" s="0" t="n">
        <v>0.02</v>
      </c>
      <c r="G15326" s="0" t="n">
        <v>0</v>
      </c>
      <c r="H15326" s="0" t="n">
        <v>0</v>
      </c>
      <c r="I15326" s="0" t="n">
        <v>0</v>
      </c>
      <c r="J15326" s="0" t="n">
        <v>0.02</v>
      </c>
      <c r="K15326" s="0" t="n">
        <v>57</v>
      </c>
      <c r="L15326" s="0" t="n">
        <v>6</v>
      </c>
      <c r="M15326" s="0" t="s">
        <v>36</v>
      </c>
      <c r="N15326" s="0" t="s">
        <v>66</v>
      </c>
      <c r="O15326" s="0" t="s">
        <v>53</v>
      </c>
      <c r="P15326" s="0" t="n">
        <f aca="false">IF(AND(OR(Dashboard!$B$5="All",D15326=Dashboard!$B$5),OR(Dashboard!$D$5="All",N15326=Dashboard!$D$5),OR(AND(C15326&lt;&gt;"",C15326&gt;=Dashboard!$F$5,C15326&lt;=Dashboard!$H$5),AND(C15326="",Dashboard!$F$5&lt;=1980,Dashboard!$H$5&gt;=2016))),1,0)</f>
        <v>1</v>
      </c>
      <c r="Q15326" s="0" t="n">
        <f aca="false">J15326*P15326+ROW()*0.00000001</f>
        <v>0.02015326</v>
      </c>
    </row>
    <row r="15327" customFormat="false" ht="15" hidden="false" customHeight="false" outlineLevel="0" collapsed="false">
      <c r="A15327" s="0" t="s">
        <v>10363</v>
      </c>
      <c r="B15327" s="0" t="s">
        <v>33</v>
      </c>
      <c r="C15327" s="0" t="n">
        <v>2009</v>
      </c>
      <c r="D15327" s="0" t="s">
        <v>246</v>
      </c>
      <c r="E15327" s="0" t="s">
        <v>689</v>
      </c>
      <c r="F15327" s="0" t="n">
        <v>0.02</v>
      </c>
      <c r="G15327" s="0" t="n">
        <v>0</v>
      </c>
      <c r="H15327" s="0" t="n">
        <v>0</v>
      </c>
      <c r="I15327" s="0" t="n">
        <v>0</v>
      </c>
      <c r="J15327" s="0" t="n">
        <v>0.02</v>
      </c>
      <c r="M15327" s="0" t="s">
        <v>36</v>
      </c>
      <c r="N15327" s="0" t="s">
        <v>35</v>
      </c>
      <c r="P15327" s="0" t="n">
        <f aca="false">IF(AND(OR(Dashboard!$B$5="All",D15327=Dashboard!$B$5),OR(Dashboard!$D$5="All",N15327=Dashboard!$D$5),OR(AND(C15327&lt;&gt;"",C15327&gt;=Dashboard!$F$5,C15327&lt;=Dashboard!$H$5),AND(C15327="",Dashboard!$F$5&lt;=1980,Dashboard!$H$5&gt;=2016))),1,0)</f>
        <v>1</v>
      </c>
      <c r="Q15327" s="0" t="n">
        <f aca="false">J15327*P15327+ROW()*0.00000001</f>
        <v>0.02015327</v>
      </c>
    </row>
    <row r="15328" customFormat="false" ht="15" hidden="false" customHeight="false" outlineLevel="0" collapsed="false">
      <c r="A15328" s="0" t="s">
        <v>11150</v>
      </c>
      <c r="B15328" s="0" t="s">
        <v>33</v>
      </c>
      <c r="C15328" s="0" t="n">
        <v>2007</v>
      </c>
      <c r="D15328" s="0" t="s">
        <v>34</v>
      </c>
      <c r="E15328" s="0" t="s">
        <v>782</v>
      </c>
      <c r="F15328" s="0" t="n">
        <v>0</v>
      </c>
      <c r="G15328" s="0" t="n">
        <v>0</v>
      </c>
      <c r="H15328" s="0" t="n">
        <v>0.02</v>
      </c>
      <c r="I15328" s="0" t="n">
        <v>0</v>
      </c>
      <c r="J15328" s="0" t="n">
        <v>0.02</v>
      </c>
      <c r="N15328" s="0" t="s">
        <v>35</v>
      </c>
      <c r="P15328" s="0" t="n">
        <f aca="false">IF(AND(OR(Dashboard!$B$5="All",D15328=Dashboard!$B$5),OR(Dashboard!$D$5="All",N15328=Dashboard!$D$5),OR(AND(C15328&lt;&gt;"",C15328&gt;=Dashboard!$F$5,C15328&lt;=Dashboard!$H$5),AND(C15328="",Dashboard!$F$5&lt;=1980,Dashboard!$H$5&gt;=2016))),1,0)</f>
        <v>1</v>
      </c>
      <c r="Q15328" s="0" t="n">
        <f aca="false">J15328*P15328+ROW()*0.00000001</f>
        <v>0.02015328</v>
      </c>
    </row>
    <row r="15329" customFormat="false" ht="15" hidden="false" customHeight="false" outlineLevel="0" collapsed="false">
      <c r="A15329" s="0" t="s">
        <v>11151</v>
      </c>
      <c r="B15329" s="0" t="s">
        <v>117</v>
      </c>
      <c r="C15329" s="0" t="n">
        <v>2000</v>
      </c>
      <c r="D15329" s="0" t="s">
        <v>56</v>
      </c>
      <c r="E15329" s="0" t="s">
        <v>3063</v>
      </c>
      <c r="F15329" s="0" t="n">
        <v>0.01</v>
      </c>
      <c r="G15329" s="0" t="n">
        <v>0.01</v>
      </c>
      <c r="H15329" s="0" t="n">
        <v>0</v>
      </c>
      <c r="I15329" s="0" t="n">
        <v>0</v>
      </c>
      <c r="J15329" s="0" t="n">
        <v>0.02</v>
      </c>
      <c r="N15329" s="0" t="s">
        <v>74</v>
      </c>
      <c r="P15329" s="0" t="n">
        <f aca="false">IF(AND(OR(Dashboard!$B$5="All",D15329=Dashboard!$B$5),OR(Dashboard!$D$5="All",N15329=Dashboard!$D$5),OR(AND(C15329&lt;&gt;"",C15329&gt;=Dashboard!$F$5,C15329&lt;=Dashboard!$H$5),AND(C15329="",Dashboard!$F$5&lt;=1980,Dashboard!$H$5&gt;=2016))),1,0)</f>
        <v>1</v>
      </c>
      <c r="Q15329" s="0" t="n">
        <f aca="false">J15329*P15329+ROW()*0.00000001</f>
        <v>0.02015329</v>
      </c>
    </row>
    <row r="15330" customFormat="false" ht="15" hidden="false" customHeight="false" outlineLevel="0" collapsed="false">
      <c r="A15330" s="0" t="s">
        <v>11152</v>
      </c>
      <c r="B15330" s="0" t="s">
        <v>164</v>
      </c>
      <c r="C15330" s="0" t="n">
        <v>2006</v>
      </c>
      <c r="D15330" s="0" t="s">
        <v>246</v>
      </c>
      <c r="E15330" s="0" t="s">
        <v>154</v>
      </c>
      <c r="F15330" s="0" t="n">
        <v>0</v>
      </c>
      <c r="G15330" s="0" t="n">
        <v>0</v>
      </c>
      <c r="H15330" s="0" t="n">
        <v>0.02</v>
      </c>
      <c r="I15330" s="0" t="n">
        <v>0</v>
      </c>
      <c r="J15330" s="0" t="n">
        <v>0.02</v>
      </c>
      <c r="N15330" s="0" t="s">
        <v>74</v>
      </c>
      <c r="P15330" s="0" t="n">
        <f aca="false">IF(AND(OR(Dashboard!$B$5="All",D15330=Dashboard!$B$5),OR(Dashboard!$D$5="All",N15330=Dashboard!$D$5),OR(AND(C15330&lt;&gt;"",C15330&gt;=Dashboard!$F$5,C15330&lt;=Dashboard!$H$5),AND(C15330="",Dashboard!$F$5&lt;=1980,Dashboard!$H$5&gt;=2016))),1,0)</f>
        <v>1</v>
      </c>
      <c r="Q15330" s="0" t="n">
        <f aca="false">J15330*P15330+ROW()*0.00000001</f>
        <v>0.0201533</v>
      </c>
    </row>
    <row r="15331" customFormat="false" ht="15" hidden="false" customHeight="false" outlineLevel="0" collapsed="false">
      <c r="A15331" s="0" t="s">
        <v>11153</v>
      </c>
      <c r="B15331" s="0" t="s">
        <v>50</v>
      </c>
      <c r="C15331" s="0" t="n">
        <v>2010</v>
      </c>
      <c r="D15331" s="0" t="s">
        <v>16</v>
      </c>
      <c r="E15331" s="0" t="s">
        <v>2960</v>
      </c>
      <c r="F15331" s="0" t="n">
        <v>0.02</v>
      </c>
      <c r="G15331" s="0" t="n">
        <v>0</v>
      </c>
      <c r="H15331" s="0" t="n">
        <v>0</v>
      </c>
      <c r="I15331" s="0" t="n">
        <v>0</v>
      </c>
      <c r="J15331" s="0" t="n">
        <v>0.02</v>
      </c>
      <c r="K15331" s="0" t="n">
        <v>63</v>
      </c>
      <c r="M15331" s="0" t="s">
        <v>125</v>
      </c>
      <c r="N15331" s="0" t="s">
        <v>35</v>
      </c>
      <c r="O15331" s="0" t="s">
        <v>67</v>
      </c>
      <c r="P15331" s="0" t="n">
        <f aca="false">IF(AND(OR(Dashboard!$B$5="All",D15331=Dashboard!$B$5),OR(Dashboard!$D$5="All",N15331=Dashboard!$D$5),OR(AND(C15331&lt;&gt;"",C15331&gt;=Dashboard!$F$5,C15331&lt;=Dashboard!$H$5),AND(C15331="",Dashboard!$F$5&lt;=1980,Dashboard!$H$5&gt;=2016))),1,0)</f>
        <v>1</v>
      </c>
      <c r="Q15331" s="0" t="n">
        <f aca="false">J15331*P15331+ROW()*0.00000001</f>
        <v>0.02015331</v>
      </c>
    </row>
    <row r="15332" customFormat="false" ht="15" hidden="false" customHeight="false" outlineLevel="0" collapsed="false">
      <c r="A15332" s="0" t="s">
        <v>5872</v>
      </c>
      <c r="B15332" s="0" t="s">
        <v>50</v>
      </c>
      <c r="C15332" s="0" t="n">
        <v>2007</v>
      </c>
      <c r="D15332" s="0" t="s">
        <v>71</v>
      </c>
      <c r="E15332" s="0" t="s">
        <v>487</v>
      </c>
      <c r="F15332" s="0" t="n">
        <v>0.02</v>
      </c>
      <c r="G15332" s="0" t="n">
        <v>0</v>
      </c>
      <c r="H15332" s="0" t="n">
        <v>0</v>
      </c>
      <c r="I15332" s="0" t="n">
        <v>0</v>
      </c>
      <c r="J15332" s="0" t="n">
        <v>0.02</v>
      </c>
      <c r="K15332" s="0" t="n">
        <v>64</v>
      </c>
      <c r="M15332" s="0" t="s">
        <v>125</v>
      </c>
      <c r="N15332" s="0" t="s">
        <v>35</v>
      </c>
      <c r="O15332" s="0" t="s">
        <v>67</v>
      </c>
      <c r="P15332" s="0" t="n">
        <f aca="false">IF(AND(OR(Dashboard!$B$5="All",D15332=Dashboard!$B$5),OR(Dashboard!$D$5="All",N15332=Dashboard!$D$5),OR(AND(C15332&lt;&gt;"",C15332&gt;=Dashboard!$F$5,C15332&lt;=Dashboard!$H$5),AND(C15332="",Dashboard!$F$5&lt;=1980,Dashboard!$H$5&gt;=2016))),1,0)</f>
        <v>1</v>
      </c>
      <c r="Q15332" s="0" t="n">
        <f aca="false">J15332*P15332+ROW()*0.00000001</f>
        <v>0.02015332</v>
      </c>
    </row>
    <row r="15333" customFormat="false" ht="15" hidden="false" customHeight="false" outlineLevel="0" collapsed="false">
      <c r="A15333" s="0" t="s">
        <v>11154</v>
      </c>
      <c r="B15333" s="0" t="s">
        <v>152</v>
      </c>
      <c r="C15333" s="0" t="n">
        <v>2008</v>
      </c>
      <c r="D15333" s="0" t="s">
        <v>114</v>
      </c>
      <c r="E15333" s="0" t="s">
        <v>4798</v>
      </c>
      <c r="F15333" s="0" t="n">
        <v>0</v>
      </c>
      <c r="G15333" s="0" t="n">
        <v>0.02</v>
      </c>
      <c r="H15333" s="0" t="n">
        <v>0</v>
      </c>
      <c r="I15333" s="0" t="n">
        <v>0</v>
      </c>
      <c r="J15333" s="0" t="n">
        <v>0.02</v>
      </c>
      <c r="K15333" s="0" t="n">
        <v>63</v>
      </c>
      <c r="M15333" s="0" t="s">
        <v>103</v>
      </c>
      <c r="N15333" s="0" t="s">
        <v>152</v>
      </c>
      <c r="O15333" s="0" t="s">
        <v>67</v>
      </c>
      <c r="P15333" s="0" t="n">
        <f aca="false">IF(AND(OR(Dashboard!$B$5="All",D15333=Dashboard!$B$5),OR(Dashboard!$D$5="All",N15333=Dashboard!$D$5),OR(AND(C15333&lt;&gt;"",C15333&gt;=Dashboard!$F$5,C15333&lt;=Dashboard!$H$5),AND(C15333="",Dashboard!$F$5&lt;=1980,Dashboard!$H$5&gt;=2016))),1,0)</f>
        <v>1</v>
      </c>
      <c r="Q15333" s="0" t="n">
        <f aca="false">J15333*P15333+ROW()*0.00000001</f>
        <v>0.02015333</v>
      </c>
    </row>
    <row r="15334" customFormat="false" ht="15" hidden="false" customHeight="false" outlineLevel="0" collapsed="false">
      <c r="A15334" s="0" t="s">
        <v>11155</v>
      </c>
      <c r="B15334" s="0" t="s">
        <v>152</v>
      </c>
      <c r="C15334" s="0" t="n">
        <v>2011</v>
      </c>
      <c r="D15334" s="0" t="s">
        <v>58</v>
      </c>
      <c r="E15334" s="0" t="s">
        <v>520</v>
      </c>
      <c r="F15334" s="0" t="n">
        <v>0</v>
      </c>
      <c r="G15334" s="0" t="n">
        <v>0.02</v>
      </c>
      <c r="H15334" s="0" t="n">
        <v>0</v>
      </c>
      <c r="I15334" s="0" t="n">
        <v>0</v>
      </c>
      <c r="J15334" s="0" t="n">
        <v>0.02</v>
      </c>
      <c r="M15334" s="0" t="s">
        <v>36</v>
      </c>
      <c r="N15334" s="0" t="s">
        <v>152</v>
      </c>
      <c r="P15334" s="0" t="n">
        <f aca="false">IF(AND(OR(Dashboard!$B$5="All",D15334=Dashboard!$B$5),OR(Dashboard!$D$5="All",N15334=Dashboard!$D$5),OR(AND(C15334&lt;&gt;"",C15334&gt;=Dashboard!$F$5,C15334&lt;=Dashboard!$H$5),AND(C15334="",Dashboard!$F$5&lt;=1980,Dashboard!$H$5&gt;=2016))),1,0)</f>
        <v>1</v>
      </c>
      <c r="Q15334" s="0" t="n">
        <f aca="false">J15334*P15334+ROW()*0.00000001</f>
        <v>0.02015334</v>
      </c>
    </row>
    <row r="15335" customFormat="false" ht="15" hidden="false" customHeight="false" outlineLevel="0" collapsed="false">
      <c r="A15335" s="0" t="s">
        <v>11156</v>
      </c>
      <c r="B15335" s="0" t="s">
        <v>70</v>
      </c>
      <c r="C15335" s="0" t="n">
        <v>2014</v>
      </c>
      <c r="D15335" s="0" t="s">
        <v>114</v>
      </c>
      <c r="E15335" s="0" t="s">
        <v>5651</v>
      </c>
      <c r="F15335" s="0" t="n">
        <v>0</v>
      </c>
      <c r="G15335" s="0" t="n">
        <v>0</v>
      </c>
      <c r="H15335" s="0" t="n">
        <v>0.02</v>
      </c>
      <c r="I15335" s="0" t="n">
        <v>0</v>
      </c>
      <c r="J15335" s="0" t="n">
        <v>0.02</v>
      </c>
      <c r="N15335" s="0" t="s">
        <v>74</v>
      </c>
      <c r="P15335" s="0" t="n">
        <f aca="false">IF(AND(OR(Dashboard!$B$5="All",D15335=Dashboard!$B$5),OR(Dashboard!$D$5="All",N15335=Dashboard!$D$5),OR(AND(C15335&lt;&gt;"",C15335&gt;=Dashboard!$F$5,C15335&lt;=Dashboard!$H$5),AND(C15335="",Dashboard!$F$5&lt;=1980,Dashboard!$H$5&gt;=2016))),1,0)</f>
        <v>1</v>
      </c>
      <c r="Q15335" s="0" t="n">
        <f aca="false">J15335*P15335+ROW()*0.00000001</f>
        <v>0.02015335</v>
      </c>
    </row>
    <row r="15336" customFormat="false" ht="15" hidden="false" customHeight="false" outlineLevel="0" collapsed="false">
      <c r="A15336" s="0" t="s">
        <v>6138</v>
      </c>
      <c r="B15336" s="0" t="s">
        <v>186</v>
      </c>
      <c r="C15336" s="0" t="n">
        <v>2004</v>
      </c>
      <c r="D15336" s="0" t="s">
        <v>56</v>
      </c>
      <c r="E15336" s="0" t="s">
        <v>160</v>
      </c>
      <c r="F15336" s="0" t="n">
        <v>0.02</v>
      </c>
      <c r="G15336" s="0" t="n">
        <v>0</v>
      </c>
      <c r="H15336" s="0" t="n">
        <v>0</v>
      </c>
      <c r="I15336" s="0" t="n">
        <v>0</v>
      </c>
      <c r="J15336" s="0" t="n">
        <v>0.02</v>
      </c>
      <c r="K15336" s="0" t="n">
        <v>68</v>
      </c>
      <c r="M15336" s="0" t="s">
        <v>103</v>
      </c>
      <c r="N15336" s="0" t="s">
        <v>35</v>
      </c>
      <c r="O15336" s="0" t="s">
        <v>67</v>
      </c>
      <c r="P15336" s="0" t="n">
        <f aca="false">IF(AND(OR(Dashboard!$B$5="All",D15336=Dashboard!$B$5),OR(Dashboard!$D$5="All",N15336=Dashboard!$D$5),OR(AND(C15336&lt;&gt;"",C15336&gt;=Dashboard!$F$5,C15336&lt;=Dashboard!$H$5),AND(C15336="",Dashboard!$F$5&lt;=1980,Dashboard!$H$5&gt;=2016))),1,0)</f>
        <v>1</v>
      </c>
      <c r="Q15336" s="0" t="n">
        <f aca="false">J15336*P15336+ROW()*0.00000001</f>
        <v>0.02015336</v>
      </c>
    </row>
    <row r="15337" customFormat="false" ht="15" hidden="false" customHeight="false" outlineLevel="0" collapsed="false">
      <c r="A15337" s="0" t="s">
        <v>11157</v>
      </c>
      <c r="B15337" s="0" t="s">
        <v>152</v>
      </c>
      <c r="C15337" s="0" t="n">
        <v>2008</v>
      </c>
      <c r="D15337" s="0" t="s">
        <v>246</v>
      </c>
      <c r="E15337" s="0" t="s">
        <v>4786</v>
      </c>
      <c r="F15337" s="0" t="n">
        <v>0.02</v>
      </c>
      <c r="G15337" s="0" t="n">
        <v>0</v>
      </c>
      <c r="H15337" s="0" t="n">
        <v>0</v>
      </c>
      <c r="I15337" s="0" t="n">
        <v>0</v>
      </c>
      <c r="J15337" s="0" t="n">
        <v>0.02</v>
      </c>
      <c r="M15337" s="0" t="s">
        <v>36</v>
      </c>
      <c r="N15337" s="0" t="s">
        <v>152</v>
      </c>
      <c r="P15337" s="0" t="n">
        <f aca="false">IF(AND(OR(Dashboard!$B$5="All",D15337=Dashboard!$B$5),OR(Dashboard!$D$5="All",N15337=Dashboard!$D$5),OR(AND(C15337&lt;&gt;"",C15337&gt;=Dashboard!$F$5,C15337&lt;=Dashboard!$H$5),AND(C15337="",Dashboard!$F$5&lt;=1980,Dashboard!$H$5&gt;=2016))),1,0)</f>
        <v>1</v>
      </c>
      <c r="Q15337" s="0" t="n">
        <f aca="false">J15337*P15337+ROW()*0.00000001</f>
        <v>0.02015337</v>
      </c>
    </row>
    <row r="15338" customFormat="false" ht="15" hidden="false" customHeight="false" outlineLevel="0" collapsed="false">
      <c r="A15338" s="0" t="s">
        <v>11158</v>
      </c>
      <c r="B15338" s="0" t="s">
        <v>50</v>
      </c>
      <c r="C15338" s="0" t="n">
        <v>2007</v>
      </c>
      <c r="D15338" s="0" t="s">
        <v>71</v>
      </c>
      <c r="E15338" s="0" t="s">
        <v>220</v>
      </c>
      <c r="F15338" s="0" t="n">
        <v>0</v>
      </c>
      <c r="G15338" s="0" t="n">
        <v>0</v>
      </c>
      <c r="H15338" s="0" t="n">
        <v>0.02</v>
      </c>
      <c r="I15338" s="0" t="n">
        <v>0</v>
      </c>
      <c r="J15338" s="0" t="n">
        <v>0.02</v>
      </c>
      <c r="N15338" s="0" t="s">
        <v>35</v>
      </c>
      <c r="P15338" s="0" t="n">
        <f aca="false">IF(AND(OR(Dashboard!$B$5="All",D15338=Dashboard!$B$5),OR(Dashboard!$D$5="All",N15338=Dashboard!$D$5),OR(AND(C15338&lt;&gt;"",C15338&gt;=Dashboard!$F$5,C15338&lt;=Dashboard!$H$5),AND(C15338="",Dashboard!$F$5&lt;=1980,Dashboard!$H$5&gt;=2016))),1,0)</f>
        <v>1</v>
      </c>
      <c r="Q15338" s="0" t="n">
        <f aca="false">J15338*P15338+ROW()*0.00000001</f>
        <v>0.02015338</v>
      </c>
    </row>
    <row r="15339" customFormat="false" ht="15" hidden="false" customHeight="false" outlineLevel="0" collapsed="false">
      <c r="A15339" s="0" t="s">
        <v>702</v>
      </c>
      <c r="B15339" s="0" t="s">
        <v>97</v>
      </c>
      <c r="D15339" s="0" t="s">
        <v>34</v>
      </c>
      <c r="E15339" s="0" t="s">
        <v>520</v>
      </c>
      <c r="F15339" s="0" t="n">
        <v>0</v>
      </c>
      <c r="G15339" s="0" t="n">
        <v>0</v>
      </c>
      <c r="H15339" s="0" t="n">
        <v>0.02</v>
      </c>
      <c r="I15339" s="0" t="n">
        <v>0</v>
      </c>
      <c r="J15339" s="0" t="n">
        <v>0.02</v>
      </c>
      <c r="N15339" s="0" t="s">
        <v>35</v>
      </c>
      <c r="P15339" s="0" t="n">
        <f aca="false">IF(AND(OR(Dashboard!$B$5="All",D15339=Dashboard!$B$5),OR(Dashboard!$D$5="All",N15339=Dashboard!$D$5),OR(AND(C15339&lt;&gt;"",C15339&gt;=Dashboard!$F$5,C15339&lt;=Dashboard!$H$5),AND(C15339="",Dashboard!$F$5&lt;=1980,Dashboard!$H$5&gt;=2016))),1,0)</f>
        <v>1</v>
      </c>
      <c r="Q15339" s="0" t="n">
        <f aca="false">J15339*P15339+ROW()*0.00000001</f>
        <v>0.02015339</v>
      </c>
    </row>
    <row r="15340" customFormat="false" ht="15" hidden="false" customHeight="false" outlineLevel="0" collapsed="false">
      <c r="A15340" s="0" t="s">
        <v>11159</v>
      </c>
      <c r="B15340" s="0" t="s">
        <v>78</v>
      </c>
      <c r="C15340" s="0" t="n">
        <v>1994</v>
      </c>
      <c r="D15340" s="0" t="s">
        <v>102</v>
      </c>
      <c r="E15340" s="0" t="s">
        <v>4955</v>
      </c>
      <c r="F15340" s="0" t="n">
        <v>0</v>
      </c>
      <c r="G15340" s="0" t="n">
        <v>0</v>
      </c>
      <c r="H15340" s="0" t="n">
        <v>0.02</v>
      </c>
      <c r="I15340" s="0" t="n">
        <v>0</v>
      </c>
      <c r="J15340" s="0" t="n">
        <v>0.02</v>
      </c>
      <c r="N15340" s="0" t="s">
        <v>35</v>
      </c>
      <c r="P15340" s="0" t="n">
        <f aca="false">IF(AND(OR(Dashboard!$B$5="All",D15340=Dashboard!$B$5),OR(Dashboard!$D$5="All",N15340=Dashboard!$D$5),OR(AND(C15340&lt;&gt;"",C15340&gt;=Dashboard!$F$5,C15340&lt;=Dashboard!$H$5),AND(C15340="",Dashboard!$F$5&lt;=1980,Dashboard!$H$5&gt;=2016))),1,0)</f>
        <v>1</v>
      </c>
      <c r="Q15340" s="0" t="n">
        <f aca="false">J15340*P15340+ROW()*0.00000001</f>
        <v>0.0201534</v>
      </c>
    </row>
    <row r="15341" customFormat="false" ht="15" hidden="false" customHeight="false" outlineLevel="0" collapsed="false">
      <c r="A15341" s="0" t="s">
        <v>11160</v>
      </c>
      <c r="B15341" s="0" t="s">
        <v>873</v>
      </c>
      <c r="C15341" s="0" t="n">
        <v>1994</v>
      </c>
      <c r="D15341" s="0" t="s">
        <v>34</v>
      </c>
      <c r="E15341" s="0" t="s">
        <v>154</v>
      </c>
      <c r="F15341" s="0" t="n">
        <v>0</v>
      </c>
      <c r="G15341" s="0" t="n">
        <v>0</v>
      </c>
      <c r="H15341" s="0" t="n">
        <v>0.02</v>
      </c>
      <c r="I15341" s="0" t="n">
        <v>0</v>
      </c>
      <c r="J15341" s="0" t="n">
        <v>0.02</v>
      </c>
      <c r="N15341" s="0" t="s">
        <v>154</v>
      </c>
      <c r="P15341" s="0" t="n">
        <f aca="false">IF(AND(OR(Dashboard!$B$5="All",D15341=Dashboard!$B$5),OR(Dashboard!$D$5="All",N15341=Dashboard!$D$5),OR(AND(C15341&lt;&gt;"",C15341&gt;=Dashboard!$F$5,C15341&lt;=Dashboard!$H$5),AND(C15341="",Dashboard!$F$5&lt;=1980,Dashboard!$H$5&gt;=2016))),1,0)</f>
        <v>1</v>
      </c>
      <c r="Q15341" s="0" t="n">
        <f aca="false">J15341*P15341+ROW()*0.00000001</f>
        <v>0.02015341</v>
      </c>
    </row>
    <row r="15342" customFormat="false" ht="15" hidden="false" customHeight="false" outlineLevel="0" collapsed="false">
      <c r="A15342" s="0" t="s">
        <v>11161</v>
      </c>
      <c r="B15342" s="0" t="s">
        <v>50</v>
      </c>
      <c r="C15342" s="0" t="n">
        <v>2011</v>
      </c>
      <c r="D15342" s="0" t="s">
        <v>56</v>
      </c>
      <c r="E15342" s="0" t="s">
        <v>3791</v>
      </c>
      <c r="F15342" s="0" t="n">
        <v>0.02</v>
      </c>
      <c r="G15342" s="0" t="n">
        <v>0</v>
      </c>
      <c r="H15342" s="0" t="n">
        <v>0</v>
      </c>
      <c r="I15342" s="0" t="n">
        <v>0</v>
      </c>
      <c r="J15342" s="0" t="n">
        <v>0.02</v>
      </c>
      <c r="M15342" s="0" t="s">
        <v>36</v>
      </c>
      <c r="N15342" s="0" t="s">
        <v>35</v>
      </c>
      <c r="P15342" s="0" t="n">
        <f aca="false">IF(AND(OR(Dashboard!$B$5="All",D15342=Dashboard!$B$5),OR(Dashboard!$D$5="All",N15342=Dashboard!$D$5),OR(AND(C15342&lt;&gt;"",C15342&gt;=Dashboard!$F$5,C15342&lt;=Dashboard!$H$5),AND(C15342="",Dashboard!$F$5&lt;=1980,Dashboard!$H$5&gt;=2016))),1,0)</f>
        <v>1</v>
      </c>
      <c r="Q15342" s="0" t="n">
        <f aca="false">J15342*P15342+ROW()*0.00000001</f>
        <v>0.02015342</v>
      </c>
    </row>
    <row r="15343" customFormat="false" ht="15" hidden="false" customHeight="false" outlineLevel="0" collapsed="false">
      <c r="A15343" s="0" t="s">
        <v>10744</v>
      </c>
      <c r="B15343" s="0" t="s">
        <v>144</v>
      </c>
      <c r="C15343" s="0" t="n">
        <v>2003</v>
      </c>
      <c r="D15343" s="0" t="s">
        <v>41</v>
      </c>
      <c r="E15343" s="0" t="s">
        <v>449</v>
      </c>
      <c r="F15343" s="0" t="n">
        <v>0.02</v>
      </c>
      <c r="G15343" s="0" t="n">
        <v>0</v>
      </c>
      <c r="H15343" s="0" t="n">
        <v>0</v>
      </c>
      <c r="I15343" s="0" t="n">
        <v>0</v>
      </c>
      <c r="J15343" s="0" t="n">
        <v>0.02</v>
      </c>
      <c r="N15343" s="0" t="s">
        <v>66</v>
      </c>
      <c r="P15343" s="0" t="n">
        <f aca="false">IF(AND(OR(Dashboard!$B$5="All",D15343=Dashboard!$B$5),OR(Dashboard!$D$5="All",N15343=Dashboard!$D$5),OR(AND(C15343&lt;&gt;"",C15343&gt;=Dashboard!$F$5,C15343&lt;=Dashboard!$H$5),AND(C15343="",Dashboard!$F$5&lt;=1980,Dashboard!$H$5&gt;=2016))),1,0)</f>
        <v>1</v>
      </c>
      <c r="Q15343" s="0" t="n">
        <f aca="false">J15343*P15343+ROW()*0.00000001</f>
        <v>0.02015343</v>
      </c>
    </row>
    <row r="15344" customFormat="false" ht="15" hidden="false" customHeight="false" outlineLevel="0" collapsed="false">
      <c r="A15344" s="0" t="s">
        <v>11162</v>
      </c>
      <c r="B15344" s="0" t="s">
        <v>33</v>
      </c>
      <c r="C15344" s="0" t="n">
        <v>2007</v>
      </c>
      <c r="D15344" s="0" t="s">
        <v>34</v>
      </c>
      <c r="E15344" s="0" t="s">
        <v>1524</v>
      </c>
      <c r="F15344" s="0" t="n">
        <v>0.02</v>
      </c>
      <c r="G15344" s="0" t="n">
        <v>0</v>
      </c>
      <c r="H15344" s="0" t="n">
        <v>0</v>
      </c>
      <c r="I15344" s="0" t="n">
        <v>0</v>
      </c>
      <c r="J15344" s="0" t="n">
        <v>0.02</v>
      </c>
      <c r="K15344" s="0" t="n">
        <v>19</v>
      </c>
      <c r="L15344" s="0" t="n">
        <v>2.8</v>
      </c>
      <c r="M15344" s="0" t="s">
        <v>125</v>
      </c>
      <c r="N15344" s="0" t="s">
        <v>35</v>
      </c>
      <c r="O15344" s="0" t="s">
        <v>177</v>
      </c>
      <c r="P15344" s="0" t="n">
        <f aca="false">IF(AND(OR(Dashboard!$B$5="All",D15344=Dashboard!$B$5),OR(Dashboard!$D$5="All",N15344=Dashboard!$D$5),OR(AND(C15344&lt;&gt;"",C15344&gt;=Dashboard!$F$5,C15344&lt;=Dashboard!$H$5),AND(C15344="",Dashboard!$F$5&lt;=1980,Dashboard!$H$5&gt;=2016))),1,0)</f>
        <v>1</v>
      </c>
      <c r="Q15344" s="0" t="n">
        <f aca="false">J15344*P15344+ROW()*0.00000001</f>
        <v>0.02015344</v>
      </c>
    </row>
    <row r="15345" customFormat="false" ht="15" hidden="false" customHeight="false" outlineLevel="0" collapsed="false">
      <c r="A15345" s="0" t="s">
        <v>6458</v>
      </c>
      <c r="B15345" s="0" t="s">
        <v>152</v>
      </c>
      <c r="C15345" s="0" t="n">
        <v>2005</v>
      </c>
      <c r="D15345" s="0" t="s">
        <v>114</v>
      </c>
      <c r="E15345" s="0" t="s">
        <v>160</v>
      </c>
      <c r="F15345" s="0" t="n">
        <v>0</v>
      </c>
      <c r="G15345" s="0" t="n">
        <v>0.02</v>
      </c>
      <c r="H15345" s="0" t="n">
        <v>0</v>
      </c>
      <c r="I15345" s="0" t="n">
        <v>0</v>
      </c>
      <c r="J15345" s="0" t="n">
        <v>0.02</v>
      </c>
      <c r="K15345" s="0" t="n">
        <v>85</v>
      </c>
      <c r="L15345" s="0" t="n">
        <v>8.3</v>
      </c>
      <c r="M15345" s="0" t="s">
        <v>73</v>
      </c>
      <c r="N15345" s="0" t="s">
        <v>152</v>
      </c>
      <c r="O15345" s="0" t="s">
        <v>42</v>
      </c>
      <c r="P15345" s="0" t="n">
        <f aca="false">IF(AND(OR(Dashboard!$B$5="All",D15345=Dashboard!$B$5),OR(Dashboard!$D$5="All",N15345=Dashboard!$D$5),OR(AND(C15345&lt;&gt;"",C15345&gt;=Dashboard!$F$5,C15345&lt;=Dashboard!$H$5),AND(C15345="",Dashboard!$F$5&lt;=1980,Dashboard!$H$5&gt;=2016))),1,0)</f>
        <v>1</v>
      </c>
      <c r="Q15345" s="0" t="n">
        <f aca="false">J15345*P15345+ROW()*0.00000001</f>
        <v>0.02015345</v>
      </c>
    </row>
    <row r="15346" customFormat="false" ht="15" hidden="false" customHeight="false" outlineLevel="0" collapsed="false">
      <c r="A15346" s="0" t="s">
        <v>3668</v>
      </c>
      <c r="B15346" s="0" t="s">
        <v>152</v>
      </c>
      <c r="C15346" s="0" t="n">
        <v>2007</v>
      </c>
      <c r="D15346" s="0" t="s">
        <v>246</v>
      </c>
      <c r="E15346" s="0" t="s">
        <v>547</v>
      </c>
      <c r="F15346" s="0" t="n">
        <v>0</v>
      </c>
      <c r="G15346" s="0" t="n">
        <v>0.02</v>
      </c>
      <c r="H15346" s="0" t="n">
        <v>0</v>
      </c>
      <c r="I15346" s="0" t="n">
        <v>0</v>
      </c>
      <c r="J15346" s="0" t="n">
        <v>0.02</v>
      </c>
      <c r="K15346" s="0" t="n">
        <v>81</v>
      </c>
      <c r="L15346" s="0" t="n">
        <v>8.1</v>
      </c>
      <c r="M15346" s="0" t="s">
        <v>103</v>
      </c>
      <c r="N15346" s="0" t="s">
        <v>152</v>
      </c>
      <c r="O15346" s="0" t="s">
        <v>42</v>
      </c>
      <c r="P15346" s="0" t="n">
        <f aca="false">IF(AND(OR(Dashboard!$B$5="All",D15346=Dashboard!$B$5),OR(Dashboard!$D$5="All",N15346=Dashboard!$D$5),OR(AND(C15346&lt;&gt;"",C15346&gt;=Dashboard!$F$5,C15346&lt;=Dashboard!$H$5),AND(C15346="",Dashboard!$F$5&lt;=1980,Dashboard!$H$5&gt;=2016))),1,0)</f>
        <v>1</v>
      </c>
      <c r="Q15346" s="0" t="n">
        <f aca="false">J15346*P15346+ROW()*0.00000001</f>
        <v>0.02015346</v>
      </c>
    </row>
    <row r="15347" customFormat="false" ht="15" hidden="false" customHeight="false" outlineLevel="0" collapsed="false">
      <c r="A15347" s="0" t="s">
        <v>11163</v>
      </c>
      <c r="B15347" s="0" t="s">
        <v>164</v>
      </c>
      <c r="C15347" s="0" t="n">
        <v>2009</v>
      </c>
      <c r="D15347" s="0" t="s">
        <v>114</v>
      </c>
      <c r="E15347" s="0" t="s">
        <v>1457</v>
      </c>
      <c r="F15347" s="0" t="n">
        <v>0</v>
      </c>
      <c r="G15347" s="0" t="n">
        <v>0</v>
      </c>
      <c r="H15347" s="0" t="n">
        <v>0.02</v>
      </c>
      <c r="I15347" s="0" t="n">
        <v>0</v>
      </c>
      <c r="J15347" s="0" t="n">
        <v>0.02</v>
      </c>
      <c r="N15347" s="0" t="s">
        <v>74</v>
      </c>
      <c r="P15347" s="0" t="n">
        <f aca="false">IF(AND(OR(Dashboard!$B$5="All",D15347=Dashboard!$B$5),OR(Dashboard!$D$5="All",N15347=Dashboard!$D$5),OR(AND(C15347&lt;&gt;"",C15347&gt;=Dashboard!$F$5,C15347&lt;=Dashboard!$H$5),AND(C15347="",Dashboard!$F$5&lt;=1980,Dashboard!$H$5&gt;=2016))),1,0)</f>
        <v>1</v>
      </c>
      <c r="Q15347" s="0" t="n">
        <f aca="false">J15347*P15347+ROW()*0.00000001</f>
        <v>0.02015347</v>
      </c>
    </row>
    <row r="15348" customFormat="false" ht="15" hidden="false" customHeight="false" outlineLevel="0" collapsed="false">
      <c r="A15348" s="0" t="s">
        <v>9593</v>
      </c>
      <c r="B15348" s="0" t="s">
        <v>152</v>
      </c>
      <c r="C15348" s="0" t="n">
        <v>2006</v>
      </c>
      <c r="D15348" s="0" t="s">
        <v>246</v>
      </c>
      <c r="E15348" s="0" t="s">
        <v>142</v>
      </c>
      <c r="F15348" s="0" t="n">
        <v>0.01</v>
      </c>
      <c r="G15348" s="0" t="n">
        <v>0.01</v>
      </c>
      <c r="H15348" s="0" t="n">
        <v>0</v>
      </c>
      <c r="I15348" s="0" t="n">
        <v>0</v>
      </c>
      <c r="J15348" s="0" t="n">
        <v>0.02</v>
      </c>
      <c r="K15348" s="0" t="n">
        <v>84</v>
      </c>
      <c r="L15348" s="0" t="n">
        <v>7.5</v>
      </c>
      <c r="M15348" s="0" t="s">
        <v>103</v>
      </c>
      <c r="N15348" s="0" t="s">
        <v>152</v>
      </c>
      <c r="O15348" s="0" t="s">
        <v>42</v>
      </c>
      <c r="P15348" s="0" t="n">
        <f aca="false">IF(AND(OR(Dashboard!$B$5="All",D15348=Dashboard!$B$5),OR(Dashboard!$D$5="All",N15348=Dashboard!$D$5),OR(AND(C15348&lt;&gt;"",C15348&gt;=Dashboard!$F$5,C15348&lt;=Dashboard!$H$5),AND(C15348="",Dashboard!$F$5&lt;=1980,Dashboard!$H$5&gt;=2016))),1,0)</f>
        <v>1</v>
      </c>
      <c r="Q15348" s="0" t="n">
        <f aca="false">J15348*P15348+ROW()*0.00000001</f>
        <v>0.02015348</v>
      </c>
    </row>
    <row r="15349" customFormat="false" ht="15" hidden="false" customHeight="false" outlineLevel="0" collapsed="false">
      <c r="A15349" s="0" t="s">
        <v>10665</v>
      </c>
      <c r="B15349" s="0" t="s">
        <v>76</v>
      </c>
      <c r="C15349" s="0" t="n">
        <v>2002</v>
      </c>
      <c r="D15349" s="0" t="s">
        <v>41</v>
      </c>
      <c r="E15349" s="0" t="s">
        <v>220</v>
      </c>
      <c r="F15349" s="0" t="n">
        <v>0.01</v>
      </c>
      <c r="G15349" s="0" t="n">
        <v>0.01</v>
      </c>
      <c r="H15349" s="0" t="n">
        <v>0</v>
      </c>
      <c r="I15349" s="0" t="n">
        <v>0</v>
      </c>
      <c r="J15349" s="0" t="n">
        <v>0.02</v>
      </c>
      <c r="K15349" s="0" t="n">
        <v>50</v>
      </c>
      <c r="M15349" s="0" t="s">
        <v>103</v>
      </c>
      <c r="N15349" s="0" t="s">
        <v>74</v>
      </c>
      <c r="O15349" s="0" t="s">
        <v>177</v>
      </c>
      <c r="P15349" s="0" t="n">
        <f aca="false">IF(AND(OR(Dashboard!$B$5="All",D15349=Dashboard!$B$5),OR(Dashboard!$D$5="All",N15349=Dashboard!$D$5),OR(AND(C15349&lt;&gt;"",C15349&gt;=Dashboard!$F$5,C15349&lt;=Dashboard!$H$5),AND(C15349="",Dashboard!$F$5&lt;=1980,Dashboard!$H$5&gt;=2016))),1,0)</f>
        <v>1</v>
      </c>
      <c r="Q15349" s="0" t="n">
        <f aca="false">J15349*P15349+ROW()*0.00000001</f>
        <v>0.02015349</v>
      </c>
    </row>
    <row r="15350" customFormat="false" ht="15" hidden="false" customHeight="false" outlineLevel="0" collapsed="false">
      <c r="A15350" s="0" t="s">
        <v>11164</v>
      </c>
      <c r="B15350" s="0" t="s">
        <v>70</v>
      </c>
      <c r="C15350" s="0" t="n">
        <v>2012</v>
      </c>
      <c r="D15350" s="0" t="s">
        <v>71</v>
      </c>
      <c r="E15350" s="0" t="s">
        <v>11036</v>
      </c>
      <c r="F15350" s="0" t="n">
        <v>0</v>
      </c>
      <c r="G15350" s="0" t="n">
        <v>0</v>
      </c>
      <c r="H15350" s="0" t="n">
        <v>0.02</v>
      </c>
      <c r="I15350" s="0" t="n">
        <v>0</v>
      </c>
      <c r="J15350" s="0" t="n">
        <v>0.02</v>
      </c>
      <c r="N15350" s="0" t="s">
        <v>74</v>
      </c>
      <c r="P15350" s="0" t="n">
        <f aca="false">IF(AND(OR(Dashboard!$B$5="All",D15350=Dashboard!$B$5),OR(Dashboard!$D$5="All",N15350=Dashboard!$D$5),OR(AND(C15350&lt;&gt;"",C15350&gt;=Dashboard!$F$5,C15350&lt;=Dashboard!$H$5),AND(C15350="",Dashboard!$F$5&lt;=1980,Dashboard!$H$5&gt;=2016))),1,0)</f>
        <v>1</v>
      </c>
      <c r="Q15350" s="0" t="n">
        <f aca="false">J15350*P15350+ROW()*0.00000001</f>
        <v>0.0201535</v>
      </c>
    </row>
    <row r="15351" customFormat="false" ht="15" hidden="false" customHeight="false" outlineLevel="0" collapsed="false">
      <c r="A15351" s="0" t="s">
        <v>11165</v>
      </c>
      <c r="B15351" s="0" t="s">
        <v>152</v>
      </c>
      <c r="C15351" s="0" t="n">
        <v>2006</v>
      </c>
      <c r="D15351" s="0" t="s">
        <v>246</v>
      </c>
      <c r="E15351" s="0" t="s">
        <v>142</v>
      </c>
      <c r="F15351" s="0" t="n">
        <v>0.01</v>
      </c>
      <c r="G15351" s="0" t="n">
        <v>0.01</v>
      </c>
      <c r="H15351" s="0" t="n">
        <v>0</v>
      </c>
      <c r="I15351" s="0" t="n">
        <v>0</v>
      </c>
      <c r="J15351" s="0" t="n">
        <v>0.02</v>
      </c>
      <c r="N15351" s="0" t="s">
        <v>152</v>
      </c>
      <c r="P15351" s="0" t="n">
        <f aca="false">IF(AND(OR(Dashboard!$B$5="All",D15351=Dashboard!$B$5),OR(Dashboard!$D$5="All",N15351=Dashboard!$D$5),OR(AND(C15351&lt;&gt;"",C15351&gt;=Dashboard!$F$5,C15351&lt;=Dashboard!$H$5),AND(C15351="",Dashboard!$F$5&lt;=1980,Dashboard!$H$5&gt;=2016))),1,0)</f>
        <v>1</v>
      </c>
      <c r="Q15351" s="0" t="n">
        <f aca="false">J15351*P15351+ROW()*0.00000001</f>
        <v>0.02015351</v>
      </c>
    </row>
    <row r="15352" customFormat="false" ht="15" hidden="false" customHeight="false" outlineLevel="0" collapsed="false">
      <c r="A15352" s="0" t="s">
        <v>11166</v>
      </c>
      <c r="B15352" s="0" t="s">
        <v>164</v>
      </c>
      <c r="C15352" s="0" t="n">
        <v>2013</v>
      </c>
      <c r="D15352" s="0" t="s">
        <v>114</v>
      </c>
      <c r="E15352" s="0" t="s">
        <v>6975</v>
      </c>
      <c r="F15352" s="0" t="n">
        <v>0</v>
      </c>
      <c r="G15352" s="0" t="n">
        <v>0</v>
      </c>
      <c r="H15352" s="0" t="n">
        <v>0.02</v>
      </c>
      <c r="I15352" s="0" t="n">
        <v>0</v>
      </c>
      <c r="J15352" s="0" t="n">
        <v>0.02</v>
      </c>
      <c r="N15352" s="0" t="s">
        <v>74</v>
      </c>
      <c r="P15352" s="0" t="n">
        <f aca="false">IF(AND(OR(Dashboard!$B$5="All",D15352=Dashboard!$B$5),OR(Dashboard!$D$5="All",N15352=Dashboard!$D$5),OR(AND(C15352&lt;&gt;"",C15352&gt;=Dashboard!$F$5,C15352&lt;=Dashboard!$H$5),AND(C15352="",Dashboard!$F$5&lt;=1980,Dashboard!$H$5&gt;=2016))),1,0)</f>
        <v>1</v>
      </c>
      <c r="Q15352" s="0" t="n">
        <f aca="false">J15352*P15352+ROW()*0.00000001</f>
        <v>0.02015352</v>
      </c>
    </row>
    <row r="15353" customFormat="false" ht="15" hidden="false" customHeight="false" outlineLevel="0" collapsed="false">
      <c r="A15353" s="0" t="s">
        <v>11167</v>
      </c>
      <c r="B15353" s="0" t="s">
        <v>152</v>
      </c>
      <c r="C15353" s="0" t="n">
        <v>2015</v>
      </c>
      <c r="D15353" s="0" t="s">
        <v>71</v>
      </c>
      <c r="E15353" s="0" t="s">
        <v>8629</v>
      </c>
      <c r="F15353" s="0" t="n">
        <v>0</v>
      </c>
      <c r="G15353" s="0" t="n">
        <v>0.02</v>
      </c>
      <c r="H15353" s="0" t="n">
        <v>0</v>
      </c>
      <c r="I15353" s="0" t="n">
        <v>0</v>
      </c>
      <c r="J15353" s="0" t="n">
        <v>0.02</v>
      </c>
      <c r="N15353" s="0" t="s">
        <v>152</v>
      </c>
      <c r="P15353" s="0" t="n">
        <f aca="false">IF(AND(OR(Dashboard!$B$5="All",D15353=Dashboard!$B$5),OR(Dashboard!$D$5="All",N15353=Dashboard!$D$5),OR(AND(C15353&lt;&gt;"",C15353&gt;=Dashboard!$F$5,C15353&lt;=Dashboard!$H$5),AND(C15353="",Dashboard!$F$5&lt;=1980,Dashboard!$H$5&gt;=2016))),1,0)</f>
        <v>1</v>
      </c>
      <c r="Q15353" s="0" t="n">
        <f aca="false">J15353*P15353+ROW()*0.00000001</f>
        <v>0.02015353</v>
      </c>
    </row>
    <row r="15354" customFormat="false" ht="15" hidden="false" customHeight="false" outlineLevel="0" collapsed="false">
      <c r="A15354" s="0" t="s">
        <v>622</v>
      </c>
      <c r="B15354" s="0" t="s">
        <v>152</v>
      </c>
      <c r="C15354" s="0" t="n">
        <v>2008</v>
      </c>
      <c r="D15354" s="0" t="s">
        <v>34</v>
      </c>
      <c r="E15354" s="0" t="s">
        <v>142</v>
      </c>
      <c r="F15354" s="0" t="n">
        <v>0</v>
      </c>
      <c r="G15354" s="0" t="n">
        <v>0.02</v>
      </c>
      <c r="H15354" s="0" t="n">
        <v>0</v>
      </c>
      <c r="I15354" s="0" t="n">
        <v>0</v>
      </c>
      <c r="J15354" s="0" t="n">
        <v>0.02</v>
      </c>
      <c r="K15354" s="0" t="n">
        <v>77</v>
      </c>
      <c r="L15354" s="0" t="n">
        <v>6.8</v>
      </c>
      <c r="M15354" s="0" t="s">
        <v>36</v>
      </c>
      <c r="N15354" s="0" t="s">
        <v>152</v>
      </c>
      <c r="O15354" s="0" t="s">
        <v>37</v>
      </c>
      <c r="P15354" s="0" t="n">
        <f aca="false">IF(AND(OR(Dashboard!$B$5="All",D15354=Dashboard!$B$5),OR(Dashboard!$D$5="All",N15354=Dashboard!$D$5),OR(AND(C15354&lt;&gt;"",C15354&gt;=Dashboard!$F$5,C15354&lt;=Dashboard!$H$5),AND(C15354="",Dashboard!$F$5&lt;=1980,Dashboard!$H$5&gt;=2016))),1,0)</f>
        <v>1</v>
      </c>
      <c r="Q15354" s="0" t="n">
        <f aca="false">J15354*P15354+ROW()*0.00000001</f>
        <v>0.02015354</v>
      </c>
    </row>
    <row r="15355" customFormat="false" ht="15" hidden="false" customHeight="false" outlineLevel="0" collapsed="false">
      <c r="A15355" s="0" t="s">
        <v>3873</v>
      </c>
      <c r="B15355" s="0" t="s">
        <v>152</v>
      </c>
      <c r="C15355" s="0" t="n">
        <v>2005</v>
      </c>
      <c r="D15355" s="0" t="s">
        <v>56</v>
      </c>
      <c r="E15355" s="0" t="s">
        <v>91</v>
      </c>
      <c r="F15355" s="0" t="n">
        <v>0</v>
      </c>
      <c r="G15355" s="0" t="n">
        <v>0.02</v>
      </c>
      <c r="H15355" s="0" t="n">
        <v>0</v>
      </c>
      <c r="I15355" s="0" t="n">
        <v>0</v>
      </c>
      <c r="J15355" s="0" t="n">
        <v>0.02</v>
      </c>
      <c r="K15355" s="0" t="n">
        <v>81</v>
      </c>
      <c r="L15355" s="0" t="n">
        <v>7.6</v>
      </c>
      <c r="M15355" s="0" t="s">
        <v>73</v>
      </c>
      <c r="N15355" s="0" t="s">
        <v>152</v>
      </c>
      <c r="O15355" s="0" t="s">
        <v>42</v>
      </c>
      <c r="P15355" s="0" t="n">
        <f aca="false">IF(AND(OR(Dashboard!$B$5="All",D15355=Dashboard!$B$5),OR(Dashboard!$D$5="All",N15355=Dashboard!$D$5),OR(AND(C15355&lt;&gt;"",C15355&gt;=Dashboard!$F$5,C15355&lt;=Dashboard!$H$5),AND(C15355="",Dashboard!$F$5&lt;=1980,Dashboard!$H$5&gt;=2016))),1,0)</f>
        <v>1</v>
      </c>
      <c r="Q15355" s="0" t="n">
        <f aca="false">J15355*P15355+ROW()*0.00000001</f>
        <v>0.02015355</v>
      </c>
    </row>
    <row r="15356" customFormat="false" ht="15" hidden="false" customHeight="false" outlineLevel="0" collapsed="false">
      <c r="A15356" s="0" t="s">
        <v>8881</v>
      </c>
      <c r="B15356" s="0" t="s">
        <v>186</v>
      </c>
      <c r="C15356" s="0" t="n">
        <v>2003</v>
      </c>
      <c r="D15356" s="0" t="s">
        <v>41</v>
      </c>
      <c r="E15356" s="0" t="s">
        <v>449</v>
      </c>
      <c r="F15356" s="0" t="n">
        <v>0.02</v>
      </c>
      <c r="G15356" s="0" t="n">
        <v>0</v>
      </c>
      <c r="H15356" s="0" t="n">
        <v>0</v>
      </c>
      <c r="I15356" s="0" t="n">
        <v>0</v>
      </c>
      <c r="J15356" s="0" t="n">
        <v>0.02</v>
      </c>
      <c r="K15356" s="0" t="n">
        <v>69</v>
      </c>
      <c r="L15356" s="0" t="n">
        <v>7</v>
      </c>
      <c r="M15356" s="0" t="s">
        <v>103</v>
      </c>
      <c r="N15356" s="0" t="s">
        <v>35</v>
      </c>
      <c r="O15356" s="0" t="s">
        <v>67</v>
      </c>
      <c r="P15356" s="0" t="n">
        <f aca="false">IF(AND(OR(Dashboard!$B$5="All",D15356=Dashboard!$B$5),OR(Dashboard!$D$5="All",N15356=Dashboard!$D$5),OR(AND(C15356&lt;&gt;"",C15356&gt;=Dashboard!$F$5,C15356&lt;=Dashboard!$H$5),AND(C15356="",Dashboard!$F$5&lt;=1980,Dashboard!$H$5&gt;=2016))),1,0)</f>
        <v>1</v>
      </c>
      <c r="Q15356" s="0" t="n">
        <f aca="false">J15356*P15356+ROW()*0.00000001</f>
        <v>0.02015356</v>
      </c>
    </row>
    <row r="15357" customFormat="false" ht="15" hidden="false" customHeight="false" outlineLevel="0" collapsed="false">
      <c r="A15357" s="0" t="s">
        <v>11168</v>
      </c>
      <c r="B15357" s="0" t="s">
        <v>164</v>
      </c>
      <c r="C15357" s="0" t="n">
        <v>2008</v>
      </c>
      <c r="D15357" s="0" t="s">
        <v>58</v>
      </c>
      <c r="E15357" s="0" t="s">
        <v>11169</v>
      </c>
      <c r="F15357" s="0" t="n">
        <v>0</v>
      </c>
      <c r="G15357" s="0" t="n">
        <v>0</v>
      </c>
      <c r="H15357" s="0" t="n">
        <v>0.02</v>
      </c>
      <c r="I15357" s="0" t="n">
        <v>0</v>
      </c>
      <c r="J15357" s="0" t="n">
        <v>0.02</v>
      </c>
      <c r="N15357" s="0" t="s">
        <v>74</v>
      </c>
      <c r="P15357" s="0" t="n">
        <f aca="false">IF(AND(OR(Dashboard!$B$5="All",D15357=Dashboard!$B$5),OR(Dashboard!$D$5="All",N15357=Dashboard!$D$5),OR(AND(C15357&lt;&gt;"",C15357&gt;=Dashboard!$F$5,C15357&lt;=Dashboard!$H$5),AND(C15357="",Dashboard!$F$5&lt;=1980,Dashboard!$H$5&gt;=2016))),1,0)</f>
        <v>1</v>
      </c>
      <c r="Q15357" s="0" t="n">
        <f aca="false">J15357*P15357+ROW()*0.00000001</f>
        <v>0.02015357</v>
      </c>
    </row>
    <row r="15358" customFormat="false" ht="15" hidden="false" customHeight="false" outlineLevel="0" collapsed="false">
      <c r="A15358" s="0" t="s">
        <v>459</v>
      </c>
      <c r="B15358" s="0" t="s">
        <v>152</v>
      </c>
      <c r="C15358" s="0" t="n">
        <v>2001</v>
      </c>
      <c r="D15358" s="0" t="s">
        <v>56</v>
      </c>
      <c r="E15358" s="0" t="s">
        <v>72</v>
      </c>
      <c r="F15358" s="0" t="n">
        <v>0</v>
      </c>
      <c r="G15358" s="0" t="n">
        <v>0.02</v>
      </c>
      <c r="H15358" s="0" t="n">
        <v>0</v>
      </c>
      <c r="I15358" s="0" t="n">
        <v>0</v>
      </c>
      <c r="J15358" s="0" t="n">
        <v>0.02</v>
      </c>
      <c r="K15358" s="0" t="n">
        <v>89</v>
      </c>
      <c r="L15358" s="0" t="n">
        <v>9.1</v>
      </c>
      <c r="M15358" s="0" t="s">
        <v>73</v>
      </c>
      <c r="N15358" s="0" t="s">
        <v>152</v>
      </c>
      <c r="O15358" s="0" t="s">
        <v>42</v>
      </c>
      <c r="P15358" s="0" t="n">
        <f aca="false">IF(AND(OR(Dashboard!$B$5="All",D15358=Dashboard!$B$5),OR(Dashboard!$D$5="All",N15358=Dashboard!$D$5),OR(AND(C15358&lt;&gt;"",C15358&gt;=Dashboard!$F$5,C15358&lt;=Dashboard!$H$5),AND(C15358="",Dashboard!$F$5&lt;=1980,Dashboard!$H$5&gt;=2016))),1,0)</f>
        <v>1</v>
      </c>
      <c r="Q15358" s="0" t="n">
        <f aca="false">J15358*P15358+ROW()*0.00000001</f>
        <v>0.02015358</v>
      </c>
    </row>
    <row r="15359" customFormat="false" ht="15" hidden="false" customHeight="false" outlineLevel="0" collapsed="false">
      <c r="A15359" s="0" t="s">
        <v>11170</v>
      </c>
      <c r="B15359" s="0" t="s">
        <v>76</v>
      </c>
      <c r="C15359" s="0" t="n">
        <v>2006</v>
      </c>
      <c r="D15359" s="0" t="s">
        <v>52</v>
      </c>
      <c r="E15359" s="0" t="s">
        <v>1551</v>
      </c>
      <c r="F15359" s="0" t="n">
        <v>0.01</v>
      </c>
      <c r="G15359" s="0" t="n">
        <v>0.01</v>
      </c>
      <c r="H15359" s="0" t="n">
        <v>0</v>
      </c>
      <c r="I15359" s="0" t="n">
        <v>0</v>
      </c>
      <c r="J15359" s="0" t="n">
        <v>0.02</v>
      </c>
      <c r="K15359" s="0" t="n">
        <v>67</v>
      </c>
      <c r="M15359" s="0" t="s">
        <v>103</v>
      </c>
      <c r="N15359" s="0" t="s">
        <v>74</v>
      </c>
      <c r="O15359" s="0" t="s">
        <v>67</v>
      </c>
      <c r="P15359" s="0" t="n">
        <f aca="false">IF(AND(OR(Dashboard!$B$5="All",D15359=Dashboard!$B$5),OR(Dashboard!$D$5="All",N15359=Dashboard!$D$5),OR(AND(C15359&lt;&gt;"",C15359&gt;=Dashboard!$F$5,C15359&lt;=Dashboard!$H$5),AND(C15359="",Dashboard!$F$5&lt;=1980,Dashboard!$H$5&gt;=2016))),1,0)</f>
        <v>1</v>
      </c>
      <c r="Q15359" s="0" t="n">
        <f aca="false">J15359*P15359+ROW()*0.00000001</f>
        <v>0.02015359</v>
      </c>
    </row>
    <row r="15360" customFormat="false" ht="15" hidden="false" customHeight="false" outlineLevel="0" collapsed="false">
      <c r="A15360" s="0" t="s">
        <v>11171</v>
      </c>
      <c r="B15360" s="0" t="s">
        <v>94</v>
      </c>
      <c r="C15360" s="0" t="n">
        <v>2016</v>
      </c>
      <c r="D15360" s="0" t="s">
        <v>56</v>
      </c>
      <c r="E15360" s="0" t="s">
        <v>2334</v>
      </c>
      <c r="F15360" s="0" t="n">
        <v>0.02</v>
      </c>
      <c r="G15360" s="0" t="n">
        <v>0</v>
      </c>
      <c r="H15360" s="0" t="n">
        <v>0</v>
      </c>
      <c r="I15360" s="0" t="n">
        <v>0</v>
      </c>
      <c r="J15360" s="0" t="n">
        <v>0.02</v>
      </c>
      <c r="K15360" s="0" t="n">
        <v>55</v>
      </c>
      <c r="L15360" s="0" t="n">
        <v>4.7</v>
      </c>
      <c r="M15360" s="0" t="s">
        <v>125</v>
      </c>
      <c r="N15360" s="0" t="s">
        <v>74</v>
      </c>
      <c r="O15360" s="0" t="s">
        <v>53</v>
      </c>
      <c r="P15360" s="0" t="n">
        <f aca="false">IF(AND(OR(Dashboard!$B$5="All",D15360=Dashboard!$B$5),OR(Dashboard!$D$5="All",N15360=Dashboard!$D$5),OR(AND(C15360&lt;&gt;"",C15360&gt;=Dashboard!$F$5,C15360&lt;=Dashboard!$H$5),AND(C15360="",Dashboard!$F$5&lt;=1980,Dashboard!$H$5&gt;=2016))),1,0)</f>
        <v>1</v>
      </c>
      <c r="Q15360" s="0" t="n">
        <f aca="false">J15360*P15360+ROW()*0.00000001</f>
        <v>0.0201536</v>
      </c>
    </row>
    <row r="15361" customFormat="false" ht="15" hidden="false" customHeight="false" outlineLevel="0" collapsed="false">
      <c r="A15361" s="0" t="s">
        <v>2382</v>
      </c>
      <c r="B15361" s="0" t="s">
        <v>85</v>
      </c>
      <c r="C15361" s="0" t="n">
        <v>2004</v>
      </c>
      <c r="D15361" s="0" t="s">
        <v>56</v>
      </c>
      <c r="E15361" s="0" t="s">
        <v>1524</v>
      </c>
      <c r="F15361" s="0" t="n">
        <v>0.02</v>
      </c>
      <c r="G15361" s="0" t="n">
        <v>0.01</v>
      </c>
      <c r="H15361" s="0" t="n">
        <v>0</v>
      </c>
      <c r="I15361" s="0" t="n">
        <v>0</v>
      </c>
      <c r="J15361" s="0" t="n">
        <v>0.02</v>
      </c>
      <c r="M15361" s="0" t="s">
        <v>103</v>
      </c>
      <c r="N15361" s="0" t="s">
        <v>35</v>
      </c>
      <c r="P15361" s="0" t="n">
        <f aca="false">IF(AND(OR(Dashboard!$B$5="All",D15361=Dashboard!$B$5),OR(Dashboard!$D$5="All",N15361=Dashboard!$D$5),OR(AND(C15361&lt;&gt;"",C15361&gt;=Dashboard!$F$5,C15361&lt;=Dashboard!$H$5),AND(C15361="",Dashboard!$F$5&lt;=1980,Dashboard!$H$5&gt;=2016))),1,0)</f>
        <v>1</v>
      </c>
      <c r="Q15361" s="0" t="n">
        <f aca="false">J15361*P15361+ROW()*0.00000001</f>
        <v>0.02015361</v>
      </c>
    </row>
    <row r="15362" customFormat="false" ht="15" hidden="false" customHeight="false" outlineLevel="0" collapsed="false">
      <c r="A15362" s="0" t="s">
        <v>11172</v>
      </c>
      <c r="B15362" s="0" t="s">
        <v>164</v>
      </c>
      <c r="C15362" s="0" t="n">
        <v>2010</v>
      </c>
      <c r="D15362" s="0" t="s">
        <v>114</v>
      </c>
      <c r="E15362" s="0" t="s">
        <v>6975</v>
      </c>
      <c r="F15362" s="0" t="n">
        <v>0</v>
      </c>
      <c r="G15362" s="0" t="n">
        <v>0</v>
      </c>
      <c r="H15362" s="0" t="n">
        <v>0.02</v>
      </c>
      <c r="I15362" s="0" t="n">
        <v>0</v>
      </c>
      <c r="J15362" s="0" t="n">
        <v>0.02</v>
      </c>
      <c r="N15362" s="0" t="s">
        <v>74</v>
      </c>
      <c r="P15362" s="0" t="n">
        <f aca="false">IF(AND(OR(Dashboard!$B$5="All",D15362=Dashboard!$B$5),OR(Dashboard!$D$5="All",N15362=Dashboard!$D$5),OR(AND(C15362&lt;&gt;"",C15362&gt;=Dashboard!$F$5,C15362&lt;=Dashboard!$H$5),AND(C15362="",Dashboard!$F$5&lt;=1980,Dashboard!$H$5&gt;=2016))),1,0)</f>
        <v>1</v>
      </c>
      <c r="Q15362" s="0" t="n">
        <f aca="false">J15362*P15362+ROW()*0.00000001</f>
        <v>0.02015362</v>
      </c>
    </row>
    <row r="15363" customFormat="false" ht="15" hidden="false" customHeight="false" outlineLevel="0" collapsed="false">
      <c r="A15363" s="0" t="s">
        <v>11173</v>
      </c>
      <c r="B15363" s="0" t="s">
        <v>33</v>
      </c>
      <c r="C15363" s="0" t="n">
        <v>2007</v>
      </c>
      <c r="D15363" s="0" t="s">
        <v>52</v>
      </c>
      <c r="E15363" s="0" t="s">
        <v>3904</v>
      </c>
      <c r="F15363" s="0" t="n">
        <v>0</v>
      </c>
      <c r="G15363" s="0" t="n">
        <v>0</v>
      </c>
      <c r="H15363" s="0" t="n">
        <v>0.02</v>
      </c>
      <c r="I15363" s="0" t="n">
        <v>0</v>
      </c>
      <c r="J15363" s="0" t="n">
        <v>0.02</v>
      </c>
      <c r="N15363" s="0" t="s">
        <v>35</v>
      </c>
      <c r="P15363" s="0" t="n">
        <f aca="false">IF(AND(OR(Dashboard!$B$5="All",D15363=Dashboard!$B$5),OR(Dashboard!$D$5="All",N15363=Dashboard!$D$5),OR(AND(C15363&lt;&gt;"",C15363&gt;=Dashboard!$F$5,C15363&lt;=Dashboard!$H$5),AND(C15363="",Dashboard!$F$5&lt;=1980,Dashboard!$H$5&gt;=2016))),1,0)</f>
        <v>1</v>
      </c>
      <c r="Q15363" s="0" t="n">
        <f aca="false">J15363*P15363+ROW()*0.00000001</f>
        <v>0.02015363</v>
      </c>
    </row>
    <row r="15364" customFormat="false" ht="15" hidden="false" customHeight="false" outlineLevel="0" collapsed="false">
      <c r="A15364" s="0" t="s">
        <v>11174</v>
      </c>
      <c r="B15364" s="0" t="s">
        <v>152</v>
      </c>
      <c r="C15364" s="0" t="n">
        <v>2008</v>
      </c>
      <c r="D15364" s="0" t="s">
        <v>114</v>
      </c>
      <c r="E15364" s="0" t="s">
        <v>257</v>
      </c>
      <c r="F15364" s="0" t="n">
        <v>0</v>
      </c>
      <c r="G15364" s="0" t="n">
        <v>0.02</v>
      </c>
      <c r="H15364" s="0" t="n">
        <v>0</v>
      </c>
      <c r="I15364" s="0" t="n">
        <v>0</v>
      </c>
      <c r="J15364" s="0" t="n">
        <v>0.02</v>
      </c>
      <c r="N15364" s="0" t="s">
        <v>152</v>
      </c>
      <c r="P15364" s="0" t="n">
        <f aca="false">IF(AND(OR(Dashboard!$B$5="All",D15364=Dashboard!$B$5),OR(Dashboard!$D$5="All",N15364=Dashboard!$D$5),OR(AND(C15364&lt;&gt;"",C15364&gt;=Dashboard!$F$5,C15364&lt;=Dashboard!$H$5),AND(C15364="",Dashboard!$F$5&lt;=1980,Dashboard!$H$5&gt;=2016))),1,0)</f>
        <v>1</v>
      </c>
      <c r="Q15364" s="0" t="n">
        <f aca="false">J15364*P15364+ROW()*0.00000001</f>
        <v>0.02015364</v>
      </c>
    </row>
    <row r="15365" customFormat="false" ht="15" hidden="false" customHeight="false" outlineLevel="0" collapsed="false">
      <c r="A15365" s="0" t="s">
        <v>10843</v>
      </c>
      <c r="B15365" s="0" t="s">
        <v>172</v>
      </c>
      <c r="C15365" s="0" t="n">
        <v>2016</v>
      </c>
      <c r="D15365" s="0" t="s">
        <v>52</v>
      </c>
      <c r="E15365" s="0" t="s">
        <v>160</v>
      </c>
      <c r="F15365" s="0" t="n">
        <v>0.02</v>
      </c>
      <c r="G15365" s="0" t="n">
        <v>0</v>
      </c>
      <c r="H15365" s="0" t="n">
        <v>0</v>
      </c>
      <c r="I15365" s="0" t="n">
        <v>0</v>
      </c>
      <c r="J15365" s="0" t="n">
        <v>0.02</v>
      </c>
      <c r="M15365" s="0" t="s">
        <v>36</v>
      </c>
      <c r="N15365" s="0" t="s">
        <v>66</v>
      </c>
      <c r="P15365" s="0" t="n">
        <f aca="false">IF(AND(OR(Dashboard!$B$5="All",D15365=Dashboard!$B$5),OR(Dashboard!$D$5="All",N15365=Dashboard!$D$5),OR(AND(C15365&lt;&gt;"",C15365&gt;=Dashboard!$F$5,C15365&lt;=Dashboard!$H$5),AND(C15365="",Dashboard!$F$5&lt;=1980,Dashboard!$H$5&gt;=2016))),1,0)</f>
        <v>1</v>
      </c>
      <c r="Q15365" s="0" t="n">
        <f aca="false">J15365*P15365+ROW()*0.00000001</f>
        <v>0.02015365</v>
      </c>
    </row>
    <row r="15366" customFormat="false" ht="15" hidden="false" customHeight="false" outlineLevel="0" collapsed="false">
      <c r="A15366" s="0" t="s">
        <v>11175</v>
      </c>
      <c r="B15366" s="0" t="s">
        <v>152</v>
      </c>
      <c r="C15366" s="0" t="n">
        <v>2005</v>
      </c>
      <c r="D15366" s="0" t="s">
        <v>58</v>
      </c>
      <c r="E15366" s="0" t="s">
        <v>142</v>
      </c>
      <c r="F15366" s="0" t="n">
        <v>0.01</v>
      </c>
      <c r="G15366" s="0" t="n">
        <v>0.01</v>
      </c>
      <c r="H15366" s="0" t="n">
        <v>0</v>
      </c>
      <c r="I15366" s="0" t="n">
        <v>0</v>
      </c>
      <c r="J15366" s="0" t="n">
        <v>0.02</v>
      </c>
      <c r="N15366" s="0" t="s">
        <v>152</v>
      </c>
      <c r="P15366" s="0" t="n">
        <f aca="false">IF(AND(OR(Dashboard!$B$5="All",D15366=Dashboard!$B$5),OR(Dashboard!$D$5="All",N15366=Dashboard!$D$5),OR(AND(C15366&lt;&gt;"",C15366&gt;=Dashboard!$F$5,C15366&lt;=Dashboard!$H$5),AND(C15366="",Dashboard!$F$5&lt;=1980,Dashboard!$H$5&gt;=2016))),1,0)</f>
        <v>1</v>
      </c>
      <c r="Q15366" s="0" t="n">
        <f aca="false">J15366*P15366+ROW()*0.00000001</f>
        <v>0.02015366</v>
      </c>
    </row>
    <row r="15367" customFormat="false" ht="15" hidden="false" customHeight="false" outlineLevel="0" collapsed="false">
      <c r="A15367" s="0" t="s">
        <v>11176</v>
      </c>
      <c r="B15367" s="0" t="s">
        <v>50</v>
      </c>
      <c r="C15367" s="0" t="n">
        <v>2008</v>
      </c>
      <c r="D15367" s="0" t="s">
        <v>52</v>
      </c>
      <c r="E15367" s="0" t="s">
        <v>7729</v>
      </c>
      <c r="F15367" s="0" t="n">
        <v>0</v>
      </c>
      <c r="G15367" s="0" t="n">
        <v>0</v>
      </c>
      <c r="H15367" s="0" t="n">
        <v>0.02</v>
      </c>
      <c r="I15367" s="0" t="n">
        <v>0</v>
      </c>
      <c r="J15367" s="0" t="n">
        <v>0.02</v>
      </c>
      <c r="N15367" s="0" t="s">
        <v>35</v>
      </c>
      <c r="P15367" s="0" t="n">
        <f aca="false">IF(AND(OR(Dashboard!$B$5="All",D15367=Dashboard!$B$5),OR(Dashboard!$D$5="All",N15367=Dashboard!$D$5),OR(AND(C15367&lt;&gt;"",C15367&gt;=Dashboard!$F$5,C15367&lt;=Dashboard!$H$5),AND(C15367="",Dashboard!$F$5&lt;=1980,Dashboard!$H$5&gt;=2016))),1,0)</f>
        <v>1</v>
      </c>
      <c r="Q15367" s="0" t="n">
        <f aca="false">J15367*P15367+ROW()*0.00000001</f>
        <v>0.02015367</v>
      </c>
    </row>
    <row r="15368" customFormat="false" ht="15" hidden="false" customHeight="false" outlineLevel="0" collapsed="false">
      <c r="A15368" s="0" t="s">
        <v>11177</v>
      </c>
      <c r="B15368" s="0" t="s">
        <v>50</v>
      </c>
      <c r="C15368" s="0" t="n">
        <v>2005</v>
      </c>
      <c r="D15368" s="0" t="s">
        <v>34</v>
      </c>
      <c r="E15368" s="0" t="s">
        <v>1259</v>
      </c>
      <c r="F15368" s="0" t="n">
        <v>0.02</v>
      </c>
      <c r="G15368" s="0" t="n">
        <v>0</v>
      </c>
      <c r="H15368" s="0" t="n">
        <v>0</v>
      </c>
      <c r="I15368" s="0" t="n">
        <v>0</v>
      </c>
      <c r="J15368" s="0" t="n">
        <v>0.02</v>
      </c>
      <c r="K15368" s="0" t="n">
        <v>63</v>
      </c>
      <c r="L15368" s="0" t="n">
        <v>6.5</v>
      </c>
      <c r="M15368" s="0" t="s">
        <v>36</v>
      </c>
      <c r="N15368" s="0" t="s">
        <v>35</v>
      </c>
      <c r="O15368" s="0" t="s">
        <v>67</v>
      </c>
      <c r="P15368" s="0" t="n">
        <f aca="false">IF(AND(OR(Dashboard!$B$5="All",D15368=Dashboard!$B$5),OR(Dashboard!$D$5="All",N15368=Dashboard!$D$5),OR(AND(C15368&lt;&gt;"",C15368&gt;=Dashboard!$F$5,C15368&lt;=Dashboard!$H$5),AND(C15368="",Dashboard!$F$5&lt;=1980,Dashboard!$H$5&gt;=2016))),1,0)</f>
        <v>1</v>
      </c>
      <c r="Q15368" s="0" t="n">
        <f aca="false">J15368*P15368+ROW()*0.00000001</f>
        <v>0.02015368</v>
      </c>
    </row>
    <row r="15369" customFormat="false" ht="15" hidden="false" customHeight="false" outlineLevel="0" collapsed="false">
      <c r="A15369" s="0" t="s">
        <v>11178</v>
      </c>
      <c r="B15369" s="0" t="s">
        <v>164</v>
      </c>
      <c r="C15369" s="0" t="n">
        <v>2011</v>
      </c>
      <c r="D15369" s="0" t="s">
        <v>114</v>
      </c>
      <c r="E15369" s="0" t="s">
        <v>6975</v>
      </c>
      <c r="F15369" s="0" t="n">
        <v>0</v>
      </c>
      <c r="G15369" s="0" t="n">
        <v>0</v>
      </c>
      <c r="H15369" s="0" t="n">
        <v>0.02</v>
      </c>
      <c r="I15369" s="0" t="n">
        <v>0</v>
      </c>
      <c r="J15369" s="0" t="n">
        <v>0.02</v>
      </c>
      <c r="N15369" s="0" t="s">
        <v>74</v>
      </c>
      <c r="P15369" s="0" t="n">
        <f aca="false">IF(AND(OR(Dashboard!$B$5="All",D15369=Dashboard!$B$5),OR(Dashboard!$D$5="All",N15369=Dashboard!$D$5),OR(AND(C15369&lt;&gt;"",C15369&gt;=Dashboard!$F$5,C15369&lt;=Dashboard!$H$5),AND(C15369="",Dashboard!$F$5&lt;=1980,Dashboard!$H$5&gt;=2016))),1,0)</f>
        <v>1</v>
      </c>
      <c r="Q15369" s="0" t="n">
        <f aca="false">J15369*P15369+ROW()*0.00000001</f>
        <v>0.02015369</v>
      </c>
    </row>
    <row r="15370" customFormat="false" ht="15" hidden="false" customHeight="false" outlineLevel="0" collapsed="false">
      <c r="A15370" s="0" t="s">
        <v>11179</v>
      </c>
      <c r="B15370" s="0" t="s">
        <v>144</v>
      </c>
      <c r="C15370" s="0" t="n">
        <v>2004</v>
      </c>
      <c r="D15370" s="0" t="s">
        <v>48</v>
      </c>
      <c r="E15370" s="0" t="s">
        <v>154</v>
      </c>
      <c r="F15370" s="0" t="n">
        <v>0.02</v>
      </c>
      <c r="G15370" s="0" t="n">
        <v>0</v>
      </c>
      <c r="H15370" s="0" t="n">
        <v>0</v>
      </c>
      <c r="I15370" s="0" t="n">
        <v>0</v>
      </c>
      <c r="J15370" s="0" t="n">
        <v>0.02</v>
      </c>
      <c r="N15370" s="0" t="s">
        <v>66</v>
      </c>
      <c r="P15370" s="0" t="n">
        <f aca="false">IF(AND(OR(Dashboard!$B$5="All",D15370=Dashboard!$B$5),OR(Dashboard!$D$5="All",N15370=Dashboard!$D$5),OR(AND(C15370&lt;&gt;"",C15370&gt;=Dashboard!$F$5,C15370&lt;=Dashboard!$H$5),AND(C15370="",Dashboard!$F$5&lt;=1980,Dashboard!$H$5&gt;=2016))),1,0)</f>
        <v>1</v>
      </c>
      <c r="Q15370" s="0" t="n">
        <f aca="false">J15370*P15370+ROW()*0.00000001</f>
        <v>0.0201537</v>
      </c>
    </row>
    <row r="15371" customFormat="false" ht="15" hidden="false" customHeight="false" outlineLevel="0" collapsed="false">
      <c r="A15371" s="0" t="s">
        <v>11180</v>
      </c>
      <c r="B15371" s="0" t="s">
        <v>64</v>
      </c>
      <c r="C15371" s="0" t="n">
        <v>2010</v>
      </c>
      <c r="D15371" s="0" t="s">
        <v>114</v>
      </c>
      <c r="E15371" s="0" t="s">
        <v>6975</v>
      </c>
      <c r="F15371" s="0" t="n">
        <v>0</v>
      </c>
      <c r="G15371" s="0" t="n">
        <v>0</v>
      </c>
      <c r="H15371" s="0" t="n">
        <v>0.02</v>
      </c>
      <c r="I15371" s="0" t="n">
        <v>0</v>
      </c>
      <c r="J15371" s="0" t="n">
        <v>0.02</v>
      </c>
      <c r="N15371" s="0" t="s">
        <v>66</v>
      </c>
      <c r="P15371" s="0" t="n">
        <f aca="false">IF(AND(OR(Dashboard!$B$5="All",D15371=Dashboard!$B$5),OR(Dashboard!$D$5="All",N15371=Dashboard!$D$5),OR(AND(C15371&lt;&gt;"",C15371&gt;=Dashboard!$F$5,C15371&lt;=Dashboard!$H$5),AND(C15371="",Dashboard!$F$5&lt;=1980,Dashboard!$H$5&gt;=2016))),1,0)</f>
        <v>1</v>
      </c>
      <c r="Q15371" s="0" t="n">
        <f aca="false">J15371*P15371+ROW()*0.00000001</f>
        <v>0.02015371</v>
      </c>
    </row>
    <row r="15372" customFormat="false" ht="15" hidden="false" customHeight="false" outlineLevel="0" collapsed="false">
      <c r="A15372" s="0" t="s">
        <v>1359</v>
      </c>
      <c r="B15372" s="0" t="s">
        <v>152</v>
      </c>
      <c r="C15372" s="0" t="n">
        <v>2016</v>
      </c>
      <c r="D15372" s="0" t="s">
        <v>71</v>
      </c>
      <c r="E15372" s="0" t="s">
        <v>211</v>
      </c>
      <c r="F15372" s="0" t="n">
        <v>0.01</v>
      </c>
      <c r="G15372" s="0" t="n">
        <v>0.01</v>
      </c>
      <c r="H15372" s="0" t="n">
        <v>0</v>
      </c>
      <c r="I15372" s="0" t="n">
        <v>0</v>
      </c>
      <c r="J15372" s="0" t="n">
        <v>0.02</v>
      </c>
      <c r="N15372" s="0" t="s">
        <v>152</v>
      </c>
      <c r="P15372" s="0" t="n">
        <f aca="false">IF(AND(OR(Dashboard!$B$5="All",D15372=Dashboard!$B$5),OR(Dashboard!$D$5="All",N15372=Dashboard!$D$5),OR(AND(C15372&lt;&gt;"",C15372&gt;=Dashboard!$F$5,C15372&lt;=Dashboard!$H$5),AND(C15372="",Dashboard!$F$5&lt;=1980,Dashboard!$H$5&gt;=2016))),1,0)</f>
        <v>1</v>
      </c>
      <c r="Q15372" s="0" t="n">
        <f aca="false">J15372*P15372+ROW()*0.00000001</f>
        <v>0.02015372</v>
      </c>
    </row>
    <row r="15373" customFormat="false" ht="15" hidden="false" customHeight="false" outlineLevel="0" collapsed="false">
      <c r="A15373" s="0" t="s">
        <v>11181</v>
      </c>
      <c r="B15373" s="0" t="s">
        <v>873</v>
      </c>
      <c r="C15373" s="0" t="n">
        <v>1996</v>
      </c>
      <c r="D15373" s="0" t="s">
        <v>52</v>
      </c>
      <c r="E15373" s="0" t="s">
        <v>10018</v>
      </c>
      <c r="F15373" s="0" t="n">
        <v>0</v>
      </c>
      <c r="G15373" s="0" t="n">
        <v>0</v>
      </c>
      <c r="H15373" s="0" t="n">
        <v>0.02</v>
      </c>
      <c r="I15373" s="0" t="n">
        <v>0</v>
      </c>
      <c r="J15373" s="0" t="n">
        <v>0.02</v>
      </c>
      <c r="N15373" s="0" t="s">
        <v>154</v>
      </c>
      <c r="P15373" s="0" t="n">
        <f aca="false">IF(AND(OR(Dashboard!$B$5="All",D15373=Dashboard!$B$5),OR(Dashboard!$D$5="All",N15373=Dashboard!$D$5),OR(AND(C15373&lt;&gt;"",C15373&gt;=Dashboard!$F$5,C15373&lt;=Dashboard!$H$5),AND(C15373="",Dashboard!$F$5&lt;=1980,Dashboard!$H$5&gt;=2016))),1,0)</f>
        <v>1</v>
      </c>
      <c r="Q15373" s="0" t="n">
        <f aca="false">J15373*P15373+ROW()*0.00000001</f>
        <v>0.02015373</v>
      </c>
    </row>
    <row r="15374" customFormat="false" ht="15" hidden="false" customHeight="false" outlineLevel="0" collapsed="false">
      <c r="A15374" s="0" t="s">
        <v>11182</v>
      </c>
      <c r="B15374" s="0" t="s">
        <v>76</v>
      </c>
      <c r="C15374" s="0" t="n">
        <v>2008</v>
      </c>
      <c r="D15374" s="0" t="s">
        <v>114</v>
      </c>
      <c r="E15374" s="0" t="s">
        <v>10265</v>
      </c>
      <c r="F15374" s="0" t="n">
        <v>0</v>
      </c>
      <c r="G15374" s="0" t="n">
        <v>0</v>
      </c>
      <c r="H15374" s="0" t="n">
        <v>0.02</v>
      </c>
      <c r="I15374" s="0" t="n">
        <v>0</v>
      </c>
      <c r="J15374" s="0" t="n">
        <v>0.02</v>
      </c>
      <c r="N15374" s="0" t="s">
        <v>74</v>
      </c>
      <c r="P15374" s="0" t="n">
        <f aca="false">IF(AND(OR(Dashboard!$B$5="All",D15374=Dashboard!$B$5),OR(Dashboard!$D$5="All",N15374=Dashboard!$D$5),OR(AND(C15374&lt;&gt;"",C15374&gt;=Dashboard!$F$5,C15374&lt;=Dashboard!$H$5),AND(C15374="",Dashboard!$F$5&lt;=1980,Dashboard!$H$5&gt;=2016))),1,0)</f>
        <v>1</v>
      </c>
      <c r="Q15374" s="0" t="n">
        <f aca="false">J15374*P15374+ROW()*0.00000001</f>
        <v>0.02015374</v>
      </c>
    </row>
    <row r="15375" customFormat="false" ht="15" hidden="false" customHeight="false" outlineLevel="0" collapsed="false">
      <c r="A15375" s="0" t="s">
        <v>11183</v>
      </c>
      <c r="B15375" s="0" t="s">
        <v>50</v>
      </c>
      <c r="C15375" s="0" t="n">
        <v>2009</v>
      </c>
      <c r="D15375" s="0" t="s">
        <v>52</v>
      </c>
      <c r="E15375" s="0" t="s">
        <v>6072</v>
      </c>
      <c r="F15375" s="0" t="n">
        <v>0</v>
      </c>
      <c r="G15375" s="0" t="n">
        <v>0.02</v>
      </c>
      <c r="H15375" s="0" t="n">
        <v>0</v>
      </c>
      <c r="I15375" s="0" t="n">
        <v>0</v>
      </c>
      <c r="J15375" s="0" t="n">
        <v>0.02</v>
      </c>
      <c r="N15375" s="0" t="s">
        <v>35</v>
      </c>
      <c r="P15375" s="0" t="n">
        <f aca="false">IF(AND(OR(Dashboard!$B$5="All",D15375=Dashboard!$B$5),OR(Dashboard!$D$5="All",N15375=Dashboard!$D$5),OR(AND(C15375&lt;&gt;"",C15375&gt;=Dashboard!$F$5,C15375&lt;=Dashboard!$H$5),AND(C15375="",Dashboard!$F$5&lt;=1980,Dashboard!$H$5&gt;=2016))),1,0)</f>
        <v>1</v>
      </c>
      <c r="Q15375" s="0" t="n">
        <f aca="false">J15375*P15375+ROW()*0.00000001</f>
        <v>0.02015375</v>
      </c>
    </row>
    <row r="15376" customFormat="false" ht="15" hidden="false" customHeight="false" outlineLevel="0" collapsed="false">
      <c r="A15376" s="0" t="s">
        <v>11184</v>
      </c>
      <c r="B15376" s="0" t="s">
        <v>152</v>
      </c>
      <c r="C15376" s="0" t="n">
        <v>1998</v>
      </c>
      <c r="D15376" s="0" t="s">
        <v>246</v>
      </c>
      <c r="E15376" s="0" t="s">
        <v>293</v>
      </c>
      <c r="F15376" s="0" t="n">
        <v>0</v>
      </c>
      <c r="G15376" s="0" t="n">
        <v>0.02</v>
      </c>
      <c r="H15376" s="0" t="n">
        <v>0</v>
      </c>
      <c r="I15376" s="0" t="n">
        <v>0</v>
      </c>
      <c r="J15376" s="0" t="n">
        <v>0.02</v>
      </c>
      <c r="K15376" s="0" t="n">
        <v>93</v>
      </c>
      <c r="L15376" s="0" t="n">
        <v>9</v>
      </c>
      <c r="M15376" s="0" t="s">
        <v>36</v>
      </c>
      <c r="N15376" s="0" t="s">
        <v>152</v>
      </c>
      <c r="O15376" s="0" t="s">
        <v>60</v>
      </c>
      <c r="P15376" s="0" t="n">
        <f aca="false">IF(AND(OR(Dashboard!$B$5="All",D15376=Dashboard!$B$5),OR(Dashboard!$D$5="All",N15376=Dashboard!$D$5),OR(AND(C15376&lt;&gt;"",C15376&gt;=Dashboard!$F$5,C15376&lt;=Dashboard!$H$5),AND(C15376="",Dashboard!$F$5&lt;=1980,Dashboard!$H$5&gt;=2016))),1,0)</f>
        <v>1</v>
      </c>
      <c r="Q15376" s="0" t="n">
        <f aca="false">J15376*P15376+ROW()*0.00000001</f>
        <v>0.02015376</v>
      </c>
    </row>
    <row r="15377" customFormat="false" ht="15" hidden="false" customHeight="false" outlineLevel="0" collapsed="false">
      <c r="A15377" s="0" t="s">
        <v>6019</v>
      </c>
      <c r="B15377" s="0" t="s">
        <v>64</v>
      </c>
      <c r="C15377" s="0" t="n">
        <v>2015</v>
      </c>
      <c r="D15377" s="0" t="s">
        <v>114</v>
      </c>
      <c r="E15377" s="0" t="s">
        <v>3305</v>
      </c>
      <c r="F15377" s="0" t="n">
        <v>0.02</v>
      </c>
      <c r="G15377" s="0" t="n">
        <v>0</v>
      </c>
      <c r="H15377" s="0" t="n">
        <v>0</v>
      </c>
      <c r="I15377" s="0" t="n">
        <v>0</v>
      </c>
      <c r="J15377" s="0" t="n">
        <v>0.02</v>
      </c>
      <c r="L15377" s="0" t="n">
        <v>7.5</v>
      </c>
      <c r="N15377" s="0" t="s">
        <v>66</v>
      </c>
      <c r="P15377" s="0" t="n">
        <f aca="false">IF(AND(OR(Dashboard!$B$5="All",D15377=Dashboard!$B$5),OR(Dashboard!$D$5="All",N15377=Dashboard!$D$5),OR(AND(C15377&lt;&gt;"",C15377&gt;=Dashboard!$F$5,C15377&lt;=Dashboard!$H$5),AND(C15377="",Dashboard!$F$5&lt;=1980,Dashboard!$H$5&gt;=2016))),1,0)</f>
        <v>1</v>
      </c>
      <c r="Q15377" s="0" t="n">
        <f aca="false">J15377*P15377+ROW()*0.00000001</f>
        <v>0.02015377</v>
      </c>
    </row>
    <row r="15378" customFormat="false" ht="15" hidden="false" customHeight="false" outlineLevel="0" collapsed="false">
      <c r="A15378" s="0" t="s">
        <v>1844</v>
      </c>
      <c r="B15378" s="0" t="s">
        <v>184</v>
      </c>
      <c r="C15378" s="0" t="n">
        <v>2013</v>
      </c>
      <c r="D15378" s="0" t="s">
        <v>56</v>
      </c>
      <c r="E15378" s="0" t="s">
        <v>195</v>
      </c>
      <c r="F15378" s="0" t="n">
        <v>0</v>
      </c>
      <c r="G15378" s="0" t="n">
        <v>0.02</v>
      </c>
      <c r="H15378" s="0" t="n">
        <v>0</v>
      </c>
      <c r="I15378" s="0" t="n">
        <v>0</v>
      </c>
      <c r="J15378" s="0" t="n">
        <v>0.02</v>
      </c>
      <c r="K15378" s="0" t="n">
        <v>58</v>
      </c>
      <c r="L15378" s="0" t="n">
        <v>5.8</v>
      </c>
      <c r="M15378" s="0" t="s">
        <v>73</v>
      </c>
      <c r="N15378" s="0" t="s">
        <v>35</v>
      </c>
      <c r="O15378" s="0" t="s">
        <v>53</v>
      </c>
      <c r="P15378" s="0" t="n">
        <f aca="false">IF(AND(OR(Dashboard!$B$5="All",D15378=Dashboard!$B$5),OR(Dashboard!$D$5="All",N15378=Dashboard!$D$5),OR(AND(C15378&lt;&gt;"",C15378&gt;=Dashboard!$F$5,C15378&lt;=Dashboard!$H$5),AND(C15378="",Dashboard!$F$5&lt;=1980,Dashboard!$H$5&gt;=2016))),1,0)</f>
        <v>1</v>
      </c>
      <c r="Q15378" s="0" t="n">
        <f aca="false">J15378*P15378+ROW()*0.00000001</f>
        <v>0.02015378</v>
      </c>
    </row>
    <row r="15379" customFormat="false" ht="15" hidden="false" customHeight="false" outlineLevel="0" collapsed="false">
      <c r="A15379" s="0" t="s">
        <v>11185</v>
      </c>
      <c r="B15379" s="0" t="s">
        <v>76</v>
      </c>
      <c r="C15379" s="0" t="n">
        <v>2011</v>
      </c>
      <c r="D15379" s="0" t="s">
        <v>114</v>
      </c>
      <c r="E15379" s="0" t="s">
        <v>6975</v>
      </c>
      <c r="F15379" s="0" t="n">
        <v>0</v>
      </c>
      <c r="G15379" s="0" t="n">
        <v>0</v>
      </c>
      <c r="H15379" s="0" t="n">
        <v>0.02</v>
      </c>
      <c r="I15379" s="0" t="n">
        <v>0</v>
      </c>
      <c r="J15379" s="0" t="n">
        <v>0.02</v>
      </c>
      <c r="N15379" s="0" t="s">
        <v>74</v>
      </c>
      <c r="P15379" s="0" t="n">
        <f aca="false">IF(AND(OR(Dashboard!$B$5="All",D15379=Dashboard!$B$5),OR(Dashboard!$D$5="All",N15379=Dashboard!$D$5),OR(AND(C15379&lt;&gt;"",C15379&gt;=Dashboard!$F$5,C15379&lt;=Dashboard!$H$5),AND(C15379="",Dashboard!$F$5&lt;=1980,Dashboard!$H$5&gt;=2016))),1,0)</f>
        <v>1</v>
      </c>
      <c r="Q15379" s="0" t="n">
        <f aca="false">J15379*P15379+ROW()*0.00000001</f>
        <v>0.02015379</v>
      </c>
    </row>
    <row r="15380" customFormat="false" ht="15" hidden="false" customHeight="false" outlineLevel="0" collapsed="false">
      <c r="A15380" s="0" t="s">
        <v>11186</v>
      </c>
      <c r="B15380" s="0" t="s">
        <v>97</v>
      </c>
      <c r="C15380" s="0" t="n">
        <v>2012</v>
      </c>
      <c r="D15380" s="0" t="s">
        <v>71</v>
      </c>
      <c r="E15380" s="0" t="s">
        <v>4395</v>
      </c>
      <c r="F15380" s="0" t="n">
        <v>0</v>
      </c>
      <c r="G15380" s="0" t="n">
        <v>0</v>
      </c>
      <c r="H15380" s="0" t="n">
        <v>0.02</v>
      </c>
      <c r="I15380" s="0" t="n">
        <v>0</v>
      </c>
      <c r="J15380" s="0" t="n">
        <v>0.02</v>
      </c>
      <c r="N15380" s="0" t="s">
        <v>35</v>
      </c>
      <c r="P15380" s="0" t="n">
        <f aca="false">IF(AND(OR(Dashboard!$B$5="All",D15380=Dashboard!$B$5),OR(Dashboard!$D$5="All",N15380=Dashboard!$D$5),OR(AND(C15380&lt;&gt;"",C15380&gt;=Dashboard!$F$5,C15380&lt;=Dashboard!$H$5),AND(C15380="",Dashboard!$F$5&lt;=1980,Dashboard!$H$5&gt;=2016))),1,0)</f>
        <v>1</v>
      </c>
      <c r="Q15380" s="0" t="n">
        <f aca="false">J15380*P15380+ROW()*0.00000001</f>
        <v>0.0201538</v>
      </c>
    </row>
    <row r="15381" customFormat="false" ht="15" hidden="false" customHeight="false" outlineLevel="0" collapsed="false">
      <c r="A15381" s="0" t="s">
        <v>6588</v>
      </c>
      <c r="B15381" s="0" t="s">
        <v>186</v>
      </c>
      <c r="C15381" s="0" t="n">
        <v>2002</v>
      </c>
      <c r="D15381" s="0" t="s">
        <v>16</v>
      </c>
      <c r="E15381" s="0" t="s">
        <v>1326</v>
      </c>
      <c r="F15381" s="0" t="n">
        <v>0.02</v>
      </c>
      <c r="G15381" s="0" t="n">
        <v>0</v>
      </c>
      <c r="H15381" s="0" t="n">
        <v>0</v>
      </c>
      <c r="I15381" s="0" t="n">
        <v>0</v>
      </c>
      <c r="J15381" s="0" t="n">
        <v>0.02</v>
      </c>
      <c r="M15381" s="0" t="s">
        <v>36</v>
      </c>
      <c r="N15381" s="0" t="s">
        <v>35</v>
      </c>
      <c r="P15381" s="0" t="n">
        <f aca="false">IF(AND(OR(Dashboard!$B$5="All",D15381=Dashboard!$B$5),OR(Dashboard!$D$5="All",N15381=Dashboard!$D$5),OR(AND(C15381&lt;&gt;"",C15381&gt;=Dashboard!$F$5,C15381&lt;=Dashboard!$H$5),AND(C15381="",Dashboard!$F$5&lt;=1980,Dashboard!$H$5&gt;=2016))),1,0)</f>
        <v>1</v>
      </c>
      <c r="Q15381" s="0" t="n">
        <f aca="false">J15381*P15381+ROW()*0.00000001</f>
        <v>0.02015381</v>
      </c>
    </row>
    <row r="15382" customFormat="false" ht="15" hidden="false" customHeight="false" outlineLevel="0" collapsed="false">
      <c r="A15382" s="0" t="s">
        <v>11187</v>
      </c>
      <c r="B15382" s="0" t="s">
        <v>76</v>
      </c>
      <c r="C15382" s="0" t="n">
        <v>2007</v>
      </c>
      <c r="D15382" s="0" t="s">
        <v>114</v>
      </c>
      <c r="E15382" s="0" t="s">
        <v>6623</v>
      </c>
      <c r="F15382" s="0" t="n">
        <v>0</v>
      </c>
      <c r="G15382" s="0" t="n">
        <v>0</v>
      </c>
      <c r="H15382" s="0" t="n">
        <v>0.02</v>
      </c>
      <c r="I15382" s="0" t="n">
        <v>0</v>
      </c>
      <c r="J15382" s="0" t="n">
        <v>0.02</v>
      </c>
      <c r="N15382" s="0" t="s">
        <v>74</v>
      </c>
      <c r="P15382" s="0" t="n">
        <f aca="false">IF(AND(OR(Dashboard!$B$5="All",D15382=Dashboard!$B$5),OR(Dashboard!$D$5="All",N15382=Dashboard!$D$5),OR(AND(C15382&lt;&gt;"",C15382&gt;=Dashboard!$F$5,C15382&lt;=Dashboard!$H$5),AND(C15382="",Dashboard!$F$5&lt;=1980,Dashboard!$H$5&gt;=2016))),1,0)</f>
        <v>1</v>
      </c>
      <c r="Q15382" s="0" t="n">
        <f aca="false">J15382*P15382+ROW()*0.00000001</f>
        <v>0.02015382</v>
      </c>
    </row>
    <row r="15383" customFormat="false" ht="15" hidden="false" customHeight="false" outlineLevel="0" collapsed="false">
      <c r="A15383" s="0" t="s">
        <v>11188</v>
      </c>
      <c r="B15383" s="0" t="s">
        <v>164</v>
      </c>
      <c r="C15383" s="0" t="n">
        <v>2010</v>
      </c>
      <c r="D15383" s="0" t="s">
        <v>114</v>
      </c>
      <c r="E15383" s="0" t="s">
        <v>11189</v>
      </c>
      <c r="F15383" s="0" t="n">
        <v>0</v>
      </c>
      <c r="G15383" s="0" t="n">
        <v>0</v>
      </c>
      <c r="H15383" s="0" t="n">
        <v>0.02</v>
      </c>
      <c r="I15383" s="0" t="n">
        <v>0</v>
      </c>
      <c r="J15383" s="0" t="n">
        <v>0.02</v>
      </c>
      <c r="N15383" s="0" t="s">
        <v>74</v>
      </c>
      <c r="P15383" s="0" t="n">
        <f aca="false">IF(AND(OR(Dashboard!$B$5="All",D15383=Dashboard!$B$5),OR(Dashboard!$D$5="All",N15383=Dashboard!$D$5),OR(AND(C15383&lt;&gt;"",C15383&gt;=Dashboard!$F$5,C15383&lt;=Dashboard!$H$5),AND(C15383="",Dashboard!$F$5&lt;=1980,Dashboard!$H$5&gt;=2016))),1,0)</f>
        <v>1</v>
      </c>
      <c r="Q15383" s="0" t="n">
        <f aca="false">J15383*P15383+ROW()*0.00000001</f>
        <v>0.02015383</v>
      </c>
    </row>
    <row r="15384" customFormat="false" ht="15" hidden="false" customHeight="false" outlineLevel="0" collapsed="false">
      <c r="A15384" s="0" t="s">
        <v>11190</v>
      </c>
      <c r="B15384" s="0" t="s">
        <v>94</v>
      </c>
      <c r="C15384" s="0" t="n">
        <v>2016</v>
      </c>
      <c r="D15384" s="0" t="s">
        <v>71</v>
      </c>
      <c r="E15384" s="0" t="s">
        <v>11191</v>
      </c>
      <c r="F15384" s="0" t="n">
        <v>0.02</v>
      </c>
      <c r="G15384" s="0" t="n">
        <v>0</v>
      </c>
      <c r="H15384" s="0" t="n">
        <v>0</v>
      </c>
      <c r="I15384" s="0" t="n">
        <v>0</v>
      </c>
      <c r="J15384" s="0" t="n">
        <v>0.02</v>
      </c>
      <c r="L15384" s="0" t="n">
        <v>6.1</v>
      </c>
      <c r="N15384" s="0" t="s">
        <v>74</v>
      </c>
      <c r="P15384" s="0" t="n">
        <f aca="false">IF(AND(OR(Dashboard!$B$5="All",D15384=Dashboard!$B$5),OR(Dashboard!$D$5="All",N15384=Dashboard!$D$5),OR(AND(C15384&lt;&gt;"",C15384&gt;=Dashboard!$F$5,C15384&lt;=Dashboard!$H$5),AND(C15384="",Dashboard!$F$5&lt;=1980,Dashboard!$H$5&gt;=2016))),1,0)</f>
        <v>1</v>
      </c>
      <c r="Q15384" s="0" t="n">
        <f aca="false">J15384*P15384+ROW()*0.00000001</f>
        <v>0.02015384</v>
      </c>
    </row>
    <row r="15385" customFormat="false" ht="15" hidden="false" customHeight="false" outlineLevel="0" collapsed="false">
      <c r="A15385" s="0" t="s">
        <v>11192</v>
      </c>
      <c r="B15385" s="0" t="s">
        <v>152</v>
      </c>
      <c r="C15385" s="0" t="n">
        <v>2009</v>
      </c>
      <c r="D15385" s="0" t="s">
        <v>246</v>
      </c>
      <c r="E15385" s="0" t="s">
        <v>157</v>
      </c>
      <c r="F15385" s="0" t="n">
        <v>0</v>
      </c>
      <c r="G15385" s="0" t="n">
        <v>0.01</v>
      </c>
      <c r="H15385" s="0" t="n">
        <v>0</v>
      </c>
      <c r="I15385" s="0" t="n">
        <v>0</v>
      </c>
      <c r="J15385" s="0" t="n">
        <v>0.02</v>
      </c>
      <c r="K15385" s="0" t="n">
        <v>69</v>
      </c>
      <c r="L15385" s="0" t="n">
        <v>7.3</v>
      </c>
      <c r="M15385" s="0" t="s">
        <v>103</v>
      </c>
      <c r="N15385" s="0" t="s">
        <v>152</v>
      </c>
      <c r="O15385" s="0" t="s">
        <v>67</v>
      </c>
      <c r="P15385" s="0" t="n">
        <f aca="false">IF(AND(OR(Dashboard!$B$5="All",D15385=Dashboard!$B$5),OR(Dashboard!$D$5="All",N15385=Dashboard!$D$5),OR(AND(C15385&lt;&gt;"",C15385&gt;=Dashboard!$F$5,C15385&lt;=Dashboard!$H$5),AND(C15385="",Dashboard!$F$5&lt;=1980,Dashboard!$H$5&gt;=2016))),1,0)</f>
        <v>1</v>
      </c>
      <c r="Q15385" s="0" t="n">
        <f aca="false">J15385*P15385+ROW()*0.00000001</f>
        <v>0.02015385</v>
      </c>
    </row>
    <row r="15386" customFormat="false" ht="15" hidden="false" customHeight="false" outlineLevel="0" collapsed="false">
      <c r="A15386" s="0" t="s">
        <v>9119</v>
      </c>
      <c r="B15386" s="0" t="s">
        <v>164</v>
      </c>
      <c r="C15386" s="0" t="n">
        <v>2007</v>
      </c>
      <c r="D15386" s="0" t="s">
        <v>41</v>
      </c>
      <c r="E15386" s="0" t="s">
        <v>689</v>
      </c>
      <c r="F15386" s="0" t="n">
        <v>0.02</v>
      </c>
      <c r="G15386" s="0" t="n">
        <v>0</v>
      </c>
      <c r="H15386" s="0" t="n">
        <v>0</v>
      </c>
      <c r="I15386" s="0" t="n">
        <v>0</v>
      </c>
      <c r="J15386" s="0" t="n">
        <v>0.02</v>
      </c>
      <c r="K15386" s="0" t="n">
        <v>58</v>
      </c>
      <c r="L15386" s="0" t="n">
        <v>5.3</v>
      </c>
      <c r="M15386" s="0" t="s">
        <v>103</v>
      </c>
      <c r="N15386" s="0" t="s">
        <v>74</v>
      </c>
      <c r="O15386" s="0" t="s">
        <v>53</v>
      </c>
      <c r="P15386" s="0" t="n">
        <f aca="false">IF(AND(OR(Dashboard!$B$5="All",D15386=Dashboard!$B$5),OR(Dashboard!$D$5="All",N15386=Dashboard!$D$5),OR(AND(C15386&lt;&gt;"",C15386&gt;=Dashboard!$F$5,C15386&lt;=Dashboard!$H$5),AND(C15386="",Dashboard!$F$5&lt;=1980,Dashboard!$H$5&gt;=2016))),1,0)</f>
        <v>1</v>
      </c>
      <c r="Q15386" s="0" t="n">
        <f aca="false">J15386*P15386+ROW()*0.00000001</f>
        <v>0.02015386</v>
      </c>
    </row>
    <row r="15387" customFormat="false" ht="15" hidden="false" customHeight="false" outlineLevel="0" collapsed="false">
      <c r="A15387" s="0" t="s">
        <v>11193</v>
      </c>
      <c r="B15387" s="0" t="s">
        <v>76</v>
      </c>
      <c r="C15387" s="0" t="n">
        <v>2002</v>
      </c>
      <c r="D15387" s="0" t="s">
        <v>41</v>
      </c>
      <c r="E15387" s="0" t="s">
        <v>293</v>
      </c>
      <c r="F15387" s="0" t="n">
        <v>0.01</v>
      </c>
      <c r="G15387" s="0" t="n">
        <v>0.01</v>
      </c>
      <c r="H15387" s="0" t="n">
        <v>0</v>
      </c>
      <c r="I15387" s="0" t="n">
        <v>0</v>
      </c>
      <c r="J15387" s="0" t="n">
        <v>0.02</v>
      </c>
      <c r="N15387" s="0" t="s">
        <v>74</v>
      </c>
      <c r="P15387" s="0" t="n">
        <f aca="false">IF(AND(OR(Dashboard!$B$5="All",D15387=Dashboard!$B$5),OR(Dashboard!$D$5="All",N15387=Dashboard!$D$5),OR(AND(C15387&lt;&gt;"",C15387&gt;=Dashboard!$F$5,C15387&lt;=Dashboard!$H$5),AND(C15387="",Dashboard!$F$5&lt;=1980,Dashboard!$H$5&gt;=2016))),1,0)</f>
        <v>1</v>
      </c>
      <c r="Q15387" s="0" t="n">
        <f aca="false">J15387*P15387+ROW()*0.00000001</f>
        <v>0.02015387</v>
      </c>
    </row>
    <row r="15388" customFormat="false" ht="15" hidden="false" customHeight="false" outlineLevel="0" collapsed="false">
      <c r="A15388" s="0" t="s">
        <v>11194</v>
      </c>
      <c r="B15388" s="0" t="s">
        <v>50</v>
      </c>
      <c r="C15388" s="0" t="n">
        <v>2006</v>
      </c>
      <c r="D15388" s="0" t="s">
        <v>46</v>
      </c>
      <c r="E15388" s="0" t="s">
        <v>220</v>
      </c>
      <c r="F15388" s="0" t="n">
        <v>0</v>
      </c>
      <c r="G15388" s="0" t="n">
        <v>0</v>
      </c>
      <c r="H15388" s="0" t="n">
        <v>0.02</v>
      </c>
      <c r="I15388" s="0" t="n">
        <v>0</v>
      </c>
      <c r="J15388" s="0" t="n">
        <v>0.02</v>
      </c>
      <c r="N15388" s="0" t="s">
        <v>35</v>
      </c>
      <c r="P15388" s="0" t="n">
        <f aca="false">IF(AND(OR(Dashboard!$B$5="All",D15388=Dashboard!$B$5),OR(Dashboard!$D$5="All",N15388=Dashboard!$D$5),OR(AND(C15388&lt;&gt;"",C15388&gt;=Dashboard!$F$5,C15388&lt;=Dashboard!$H$5),AND(C15388="",Dashboard!$F$5&lt;=1980,Dashboard!$H$5&gt;=2016))),1,0)</f>
        <v>1</v>
      </c>
      <c r="Q15388" s="0" t="n">
        <f aca="false">J15388*P15388+ROW()*0.00000001</f>
        <v>0.02015388</v>
      </c>
    </row>
    <row r="15389" customFormat="false" ht="15" hidden="false" customHeight="false" outlineLevel="0" collapsed="false">
      <c r="A15389" s="0" t="s">
        <v>11195</v>
      </c>
      <c r="B15389" s="0" t="s">
        <v>50</v>
      </c>
      <c r="C15389" s="0" t="n">
        <v>2011</v>
      </c>
      <c r="D15389" s="0" t="s">
        <v>114</v>
      </c>
      <c r="E15389" s="0" t="s">
        <v>520</v>
      </c>
      <c r="F15389" s="0" t="n">
        <v>0</v>
      </c>
      <c r="G15389" s="0" t="n">
        <v>0.02</v>
      </c>
      <c r="H15389" s="0" t="n">
        <v>0</v>
      </c>
      <c r="I15389" s="0" t="n">
        <v>0</v>
      </c>
      <c r="J15389" s="0" t="n">
        <v>0.02</v>
      </c>
      <c r="M15389" s="0" t="s">
        <v>125</v>
      </c>
      <c r="N15389" s="0" t="s">
        <v>35</v>
      </c>
      <c r="P15389" s="0" t="n">
        <f aca="false">IF(AND(OR(Dashboard!$B$5="All",D15389=Dashboard!$B$5),OR(Dashboard!$D$5="All",N15389=Dashboard!$D$5),OR(AND(C15389&lt;&gt;"",C15389&gt;=Dashboard!$F$5,C15389&lt;=Dashboard!$H$5),AND(C15389="",Dashboard!$F$5&lt;=1980,Dashboard!$H$5&gt;=2016))),1,0)</f>
        <v>1</v>
      </c>
      <c r="Q15389" s="0" t="n">
        <f aca="false">J15389*P15389+ROW()*0.00000001</f>
        <v>0.02015389</v>
      </c>
    </row>
    <row r="15390" customFormat="false" ht="15" hidden="false" customHeight="false" outlineLevel="0" collapsed="false">
      <c r="A15390" s="0" t="s">
        <v>11196</v>
      </c>
      <c r="B15390" s="0" t="s">
        <v>117</v>
      </c>
      <c r="C15390" s="0" t="n">
        <v>1996</v>
      </c>
      <c r="D15390" s="0" t="s">
        <v>114</v>
      </c>
      <c r="E15390" s="0" t="s">
        <v>9371</v>
      </c>
      <c r="F15390" s="0" t="n">
        <v>0.01</v>
      </c>
      <c r="G15390" s="0" t="n">
        <v>0.01</v>
      </c>
      <c r="H15390" s="0" t="n">
        <v>0</v>
      </c>
      <c r="I15390" s="0" t="n">
        <v>0</v>
      </c>
      <c r="J15390" s="0" t="n">
        <v>0.02</v>
      </c>
      <c r="N15390" s="0" t="s">
        <v>74</v>
      </c>
      <c r="P15390" s="0" t="n">
        <f aca="false">IF(AND(OR(Dashboard!$B$5="All",D15390=Dashboard!$B$5),OR(Dashboard!$D$5="All",N15390=Dashboard!$D$5),OR(AND(C15390&lt;&gt;"",C15390&gt;=Dashboard!$F$5,C15390&lt;=Dashboard!$H$5),AND(C15390="",Dashboard!$F$5&lt;=1980,Dashboard!$H$5&gt;=2016))),1,0)</f>
        <v>1</v>
      </c>
      <c r="Q15390" s="0" t="n">
        <f aca="false">J15390*P15390+ROW()*0.00000001</f>
        <v>0.0201539</v>
      </c>
    </row>
    <row r="15391" customFormat="false" ht="15" hidden="false" customHeight="false" outlineLevel="0" collapsed="false">
      <c r="A15391" s="0" t="s">
        <v>7520</v>
      </c>
      <c r="B15391" s="0" t="s">
        <v>64</v>
      </c>
      <c r="C15391" s="0" t="n">
        <v>2012</v>
      </c>
      <c r="D15391" s="0" t="s">
        <v>114</v>
      </c>
      <c r="E15391" s="0" t="s">
        <v>7521</v>
      </c>
      <c r="F15391" s="0" t="n">
        <v>0</v>
      </c>
      <c r="G15391" s="0" t="n">
        <v>0</v>
      </c>
      <c r="H15391" s="0" t="n">
        <v>0.02</v>
      </c>
      <c r="I15391" s="0" t="n">
        <v>0</v>
      </c>
      <c r="J15391" s="0" t="n">
        <v>0.02</v>
      </c>
      <c r="N15391" s="0" t="s">
        <v>66</v>
      </c>
      <c r="P15391" s="0" t="n">
        <f aca="false">IF(AND(OR(Dashboard!$B$5="All",D15391=Dashboard!$B$5),OR(Dashboard!$D$5="All",N15391=Dashboard!$D$5),OR(AND(C15391&lt;&gt;"",C15391&gt;=Dashboard!$F$5,C15391&lt;=Dashboard!$H$5),AND(C15391="",Dashboard!$F$5&lt;=1980,Dashboard!$H$5&gt;=2016))),1,0)</f>
        <v>1</v>
      </c>
      <c r="Q15391" s="0" t="n">
        <f aca="false">J15391*P15391+ROW()*0.00000001</f>
        <v>0.02015391</v>
      </c>
    </row>
    <row r="15392" customFormat="false" ht="15" hidden="false" customHeight="false" outlineLevel="0" collapsed="false">
      <c r="A15392" s="0" t="s">
        <v>11197</v>
      </c>
      <c r="B15392" s="0" t="s">
        <v>152</v>
      </c>
      <c r="C15392" s="0" t="n">
        <v>2002</v>
      </c>
      <c r="D15392" s="0" t="s">
        <v>246</v>
      </c>
      <c r="E15392" s="0" t="s">
        <v>5707</v>
      </c>
      <c r="F15392" s="0" t="n">
        <v>0</v>
      </c>
      <c r="G15392" s="0" t="n">
        <v>0.02</v>
      </c>
      <c r="H15392" s="0" t="n">
        <v>0</v>
      </c>
      <c r="I15392" s="0" t="n">
        <v>0</v>
      </c>
      <c r="J15392" s="0" t="n">
        <v>0.02</v>
      </c>
      <c r="K15392" s="0" t="n">
        <v>59</v>
      </c>
      <c r="L15392" s="0" t="n">
        <v>7.7</v>
      </c>
      <c r="M15392" s="0" t="s">
        <v>103</v>
      </c>
      <c r="N15392" s="0" t="s">
        <v>152</v>
      </c>
      <c r="O15392" s="0" t="s">
        <v>53</v>
      </c>
      <c r="P15392" s="0" t="n">
        <f aca="false">IF(AND(OR(Dashboard!$B$5="All",D15392=Dashboard!$B$5),OR(Dashboard!$D$5="All",N15392=Dashboard!$D$5),OR(AND(C15392&lt;&gt;"",C15392&gt;=Dashboard!$F$5,C15392&lt;=Dashboard!$H$5),AND(C15392="",Dashboard!$F$5&lt;=1980,Dashboard!$H$5&gt;=2016))),1,0)</f>
        <v>1</v>
      </c>
      <c r="Q15392" s="0" t="n">
        <f aca="false">J15392*P15392+ROW()*0.00000001</f>
        <v>0.02015392</v>
      </c>
    </row>
    <row r="15393" customFormat="false" ht="15" hidden="false" customHeight="false" outlineLevel="0" collapsed="false">
      <c r="A15393" s="0" t="s">
        <v>11198</v>
      </c>
      <c r="B15393" s="0" t="s">
        <v>152</v>
      </c>
      <c r="C15393" s="0" t="n">
        <v>2005</v>
      </c>
      <c r="D15393" s="0" t="s">
        <v>46</v>
      </c>
      <c r="E15393" s="0" t="s">
        <v>10532</v>
      </c>
      <c r="F15393" s="0" t="n">
        <v>0</v>
      </c>
      <c r="G15393" s="0" t="n">
        <v>0.02</v>
      </c>
      <c r="H15393" s="0" t="n">
        <v>0</v>
      </c>
      <c r="I15393" s="0" t="n">
        <v>0</v>
      </c>
      <c r="J15393" s="0" t="n">
        <v>0.02</v>
      </c>
      <c r="L15393" s="0" t="n">
        <v>8.2</v>
      </c>
      <c r="M15393" s="0" t="s">
        <v>103</v>
      </c>
      <c r="N15393" s="0" t="s">
        <v>152</v>
      </c>
      <c r="P15393" s="0" t="n">
        <f aca="false">IF(AND(OR(Dashboard!$B$5="All",D15393=Dashboard!$B$5),OR(Dashboard!$D$5="All",N15393=Dashboard!$D$5),OR(AND(C15393&lt;&gt;"",C15393&gt;=Dashboard!$F$5,C15393&lt;=Dashboard!$H$5),AND(C15393="",Dashboard!$F$5&lt;=1980,Dashboard!$H$5&gt;=2016))),1,0)</f>
        <v>1</v>
      </c>
      <c r="Q15393" s="0" t="n">
        <f aca="false">J15393*P15393+ROW()*0.00000001</f>
        <v>0.02015393</v>
      </c>
    </row>
    <row r="15394" customFormat="false" ht="15" hidden="false" customHeight="false" outlineLevel="0" collapsed="false">
      <c r="A15394" s="0" t="s">
        <v>11199</v>
      </c>
      <c r="B15394" s="0" t="s">
        <v>50</v>
      </c>
      <c r="C15394" s="0" t="n">
        <v>2007</v>
      </c>
      <c r="D15394" s="0" t="s">
        <v>52</v>
      </c>
      <c r="E15394" s="0" t="s">
        <v>782</v>
      </c>
      <c r="F15394" s="0" t="n">
        <v>0</v>
      </c>
      <c r="G15394" s="0" t="n">
        <v>0</v>
      </c>
      <c r="H15394" s="0" t="n">
        <v>0.02</v>
      </c>
      <c r="I15394" s="0" t="n">
        <v>0</v>
      </c>
      <c r="J15394" s="0" t="n">
        <v>0.02</v>
      </c>
      <c r="N15394" s="0" t="s">
        <v>35</v>
      </c>
      <c r="P15394" s="0" t="n">
        <f aca="false">IF(AND(OR(Dashboard!$B$5="All",D15394=Dashboard!$B$5),OR(Dashboard!$D$5="All",N15394=Dashboard!$D$5),OR(AND(C15394&lt;&gt;"",C15394&gt;=Dashboard!$F$5,C15394&lt;=Dashboard!$H$5),AND(C15394="",Dashboard!$F$5&lt;=1980,Dashboard!$H$5&gt;=2016))),1,0)</f>
        <v>1</v>
      </c>
      <c r="Q15394" s="0" t="n">
        <f aca="false">J15394*P15394+ROW()*0.00000001</f>
        <v>0.02015394</v>
      </c>
    </row>
    <row r="15395" customFormat="false" ht="15" hidden="false" customHeight="false" outlineLevel="0" collapsed="false">
      <c r="A15395" s="0" t="s">
        <v>11200</v>
      </c>
      <c r="B15395" s="0" t="s">
        <v>50</v>
      </c>
      <c r="C15395" s="0" t="n">
        <v>2010</v>
      </c>
      <c r="D15395" s="0" t="s">
        <v>246</v>
      </c>
      <c r="E15395" s="0" t="s">
        <v>4319</v>
      </c>
      <c r="F15395" s="0" t="n">
        <v>0.02</v>
      </c>
      <c r="G15395" s="0" t="n">
        <v>0</v>
      </c>
      <c r="H15395" s="0" t="n">
        <v>0</v>
      </c>
      <c r="I15395" s="0" t="n">
        <v>0</v>
      </c>
      <c r="J15395" s="0" t="n">
        <v>0.02</v>
      </c>
      <c r="M15395" s="0" t="s">
        <v>125</v>
      </c>
      <c r="N15395" s="0" t="s">
        <v>35</v>
      </c>
      <c r="P15395" s="0" t="n">
        <f aca="false">IF(AND(OR(Dashboard!$B$5="All",D15395=Dashboard!$B$5),OR(Dashboard!$D$5="All",N15395=Dashboard!$D$5),OR(AND(C15395&lt;&gt;"",C15395&gt;=Dashboard!$F$5,C15395&lt;=Dashboard!$H$5),AND(C15395="",Dashboard!$F$5&lt;=1980,Dashboard!$H$5&gt;=2016))),1,0)</f>
        <v>1</v>
      </c>
      <c r="Q15395" s="0" t="n">
        <f aca="false">J15395*P15395+ROW()*0.00000001</f>
        <v>0.02015395</v>
      </c>
    </row>
    <row r="15396" customFormat="false" ht="15" hidden="false" customHeight="false" outlineLevel="0" collapsed="false">
      <c r="A15396" s="0" t="s">
        <v>11201</v>
      </c>
      <c r="B15396" s="0" t="s">
        <v>144</v>
      </c>
      <c r="C15396" s="0" t="n">
        <v>2006</v>
      </c>
      <c r="D15396" s="0" t="s">
        <v>102</v>
      </c>
      <c r="E15396" s="0" t="s">
        <v>4601</v>
      </c>
      <c r="F15396" s="0" t="n">
        <v>0.02</v>
      </c>
      <c r="G15396" s="0" t="n">
        <v>0</v>
      </c>
      <c r="H15396" s="0" t="n">
        <v>0</v>
      </c>
      <c r="I15396" s="0" t="n">
        <v>0</v>
      </c>
      <c r="J15396" s="0" t="n">
        <v>0.02</v>
      </c>
      <c r="K15396" s="0" t="n">
        <v>62</v>
      </c>
      <c r="M15396" s="0" t="s">
        <v>103</v>
      </c>
      <c r="N15396" s="0" t="s">
        <v>66</v>
      </c>
      <c r="O15396" s="0" t="s">
        <v>67</v>
      </c>
      <c r="P15396" s="0" t="n">
        <f aca="false">IF(AND(OR(Dashboard!$B$5="All",D15396=Dashboard!$B$5),OR(Dashboard!$D$5="All",N15396=Dashboard!$D$5),OR(AND(C15396&lt;&gt;"",C15396&gt;=Dashboard!$F$5,C15396&lt;=Dashboard!$H$5),AND(C15396="",Dashboard!$F$5&lt;=1980,Dashboard!$H$5&gt;=2016))),1,0)</f>
        <v>1</v>
      </c>
      <c r="Q15396" s="0" t="n">
        <f aca="false">J15396*P15396+ROW()*0.00000001</f>
        <v>0.02015396</v>
      </c>
    </row>
    <row r="15397" customFormat="false" ht="15" hidden="false" customHeight="false" outlineLevel="0" collapsed="false">
      <c r="A15397" s="0" t="s">
        <v>11202</v>
      </c>
      <c r="B15397" s="0" t="s">
        <v>70</v>
      </c>
      <c r="C15397" s="0" t="n">
        <v>2013</v>
      </c>
      <c r="D15397" s="0" t="s">
        <v>46</v>
      </c>
      <c r="E15397" s="0" t="s">
        <v>211</v>
      </c>
      <c r="F15397" s="0" t="n">
        <v>0</v>
      </c>
      <c r="G15397" s="0" t="n">
        <v>0</v>
      </c>
      <c r="H15397" s="0" t="n">
        <v>0.02</v>
      </c>
      <c r="I15397" s="0" t="n">
        <v>0</v>
      </c>
      <c r="J15397" s="0" t="n">
        <v>0.02</v>
      </c>
      <c r="N15397" s="0" t="s">
        <v>74</v>
      </c>
      <c r="P15397" s="0" t="n">
        <f aca="false">IF(AND(OR(Dashboard!$B$5="All",D15397=Dashboard!$B$5),OR(Dashboard!$D$5="All",N15397=Dashboard!$D$5),OR(AND(C15397&lt;&gt;"",C15397&gt;=Dashboard!$F$5,C15397&lt;=Dashboard!$H$5),AND(C15397="",Dashboard!$F$5&lt;=1980,Dashboard!$H$5&gt;=2016))),1,0)</f>
        <v>1</v>
      </c>
      <c r="Q15397" s="0" t="n">
        <f aca="false">J15397*P15397+ROW()*0.00000001</f>
        <v>0.02015397</v>
      </c>
    </row>
    <row r="15398" customFormat="false" ht="15" hidden="false" customHeight="false" outlineLevel="0" collapsed="false">
      <c r="A15398" s="0" t="s">
        <v>11203</v>
      </c>
      <c r="B15398" s="0" t="s">
        <v>76</v>
      </c>
      <c r="C15398" s="0" t="n">
        <v>2007</v>
      </c>
      <c r="D15398" s="0" t="s">
        <v>41</v>
      </c>
      <c r="E15398" s="0" t="s">
        <v>3209</v>
      </c>
      <c r="F15398" s="0" t="n">
        <v>0.01</v>
      </c>
      <c r="G15398" s="0" t="n">
        <v>0.01</v>
      </c>
      <c r="H15398" s="0" t="n">
        <v>0</v>
      </c>
      <c r="I15398" s="0" t="n">
        <v>0</v>
      </c>
      <c r="J15398" s="0" t="n">
        <v>0.02</v>
      </c>
      <c r="M15398" s="0" t="s">
        <v>36</v>
      </c>
      <c r="N15398" s="0" t="s">
        <v>74</v>
      </c>
      <c r="P15398" s="0" t="n">
        <f aca="false">IF(AND(OR(Dashboard!$B$5="All",D15398=Dashboard!$B$5),OR(Dashboard!$D$5="All",N15398=Dashboard!$D$5),OR(AND(C15398&lt;&gt;"",C15398&gt;=Dashboard!$F$5,C15398&lt;=Dashboard!$H$5),AND(C15398="",Dashboard!$F$5&lt;=1980,Dashboard!$H$5&gt;=2016))),1,0)</f>
        <v>1</v>
      </c>
      <c r="Q15398" s="0" t="n">
        <f aca="false">J15398*P15398+ROW()*0.00000001</f>
        <v>0.02015398</v>
      </c>
    </row>
    <row r="15399" customFormat="false" ht="15" hidden="false" customHeight="false" outlineLevel="0" collapsed="false">
      <c r="A15399" s="0" t="s">
        <v>11204</v>
      </c>
      <c r="B15399" s="0" t="s">
        <v>152</v>
      </c>
      <c r="C15399" s="0" t="n">
        <v>2008</v>
      </c>
      <c r="D15399" s="0" t="s">
        <v>246</v>
      </c>
      <c r="E15399" s="0" t="s">
        <v>142</v>
      </c>
      <c r="F15399" s="0" t="n">
        <v>0</v>
      </c>
      <c r="G15399" s="0" t="n">
        <v>0.02</v>
      </c>
      <c r="H15399" s="0" t="n">
        <v>0</v>
      </c>
      <c r="I15399" s="0" t="n">
        <v>0</v>
      </c>
      <c r="J15399" s="0" t="n">
        <v>0.02</v>
      </c>
      <c r="N15399" s="0" t="s">
        <v>152</v>
      </c>
      <c r="P15399" s="0" t="n">
        <f aca="false">IF(AND(OR(Dashboard!$B$5="All",D15399=Dashboard!$B$5),OR(Dashboard!$D$5="All",N15399=Dashboard!$D$5),OR(AND(C15399&lt;&gt;"",C15399&gt;=Dashboard!$F$5,C15399&lt;=Dashboard!$H$5),AND(C15399="",Dashboard!$F$5&lt;=1980,Dashboard!$H$5&gt;=2016))),1,0)</f>
        <v>1</v>
      </c>
      <c r="Q15399" s="0" t="n">
        <f aca="false">J15399*P15399+ROW()*0.00000001</f>
        <v>0.02015399</v>
      </c>
    </row>
    <row r="15400" customFormat="false" ht="15" hidden="false" customHeight="false" outlineLevel="0" collapsed="false">
      <c r="A15400" s="0" t="s">
        <v>11205</v>
      </c>
      <c r="B15400" s="0" t="s">
        <v>152</v>
      </c>
      <c r="C15400" s="0" t="n">
        <v>2007</v>
      </c>
      <c r="D15400" s="0" t="s">
        <v>46</v>
      </c>
      <c r="E15400" s="0" t="s">
        <v>4798</v>
      </c>
      <c r="F15400" s="0" t="n">
        <v>0</v>
      </c>
      <c r="G15400" s="0" t="n">
        <v>0.02</v>
      </c>
      <c r="H15400" s="0" t="n">
        <v>0</v>
      </c>
      <c r="I15400" s="0" t="n">
        <v>0</v>
      </c>
      <c r="J15400" s="0" t="n">
        <v>0.02</v>
      </c>
      <c r="K15400" s="0" t="n">
        <v>57</v>
      </c>
      <c r="L15400" s="0" t="n">
        <v>5.8</v>
      </c>
      <c r="M15400" s="0" t="s">
        <v>73</v>
      </c>
      <c r="N15400" s="0" t="s">
        <v>152</v>
      </c>
      <c r="O15400" s="0" t="s">
        <v>53</v>
      </c>
      <c r="P15400" s="0" t="n">
        <f aca="false">IF(AND(OR(Dashboard!$B$5="All",D15400=Dashboard!$B$5),OR(Dashboard!$D$5="All",N15400=Dashboard!$D$5),OR(AND(C15400&lt;&gt;"",C15400&gt;=Dashboard!$F$5,C15400&lt;=Dashboard!$H$5),AND(C15400="",Dashboard!$F$5&lt;=1980,Dashboard!$H$5&gt;=2016))),1,0)</f>
        <v>1</v>
      </c>
      <c r="Q15400" s="0" t="n">
        <f aca="false">J15400*P15400+ROW()*0.00000001</f>
        <v>0.020154</v>
      </c>
    </row>
    <row r="15401" customFormat="false" ht="15" hidden="false" customHeight="false" outlineLevel="0" collapsed="false">
      <c r="A15401" s="0" t="s">
        <v>11206</v>
      </c>
      <c r="B15401" s="0" t="s">
        <v>50</v>
      </c>
      <c r="C15401" s="0" t="n">
        <v>2007</v>
      </c>
      <c r="D15401" s="0" t="s">
        <v>114</v>
      </c>
      <c r="E15401" s="0" t="s">
        <v>4303</v>
      </c>
      <c r="F15401" s="0" t="n">
        <v>0</v>
      </c>
      <c r="G15401" s="0" t="n">
        <v>0</v>
      </c>
      <c r="H15401" s="0" t="n">
        <v>0.02</v>
      </c>
      <c r="I15401" s="0" t="n">
        <v>0</v>
      </c>
      <c r="J15401" s="0" t="n">
        <v>0.02</v>
      </c>
      <c r="N15401" s="0" t="s">
        <v>35</v>
      </c>
      <c r="P15401" s="0" t="n">
        <f aca="false">IF(AND(OR(Dashboard!$B$5="All",D15401=Dashboard!$B$5),OR(Dashboard!$D$5="All",N15401=Dashboard!$D$5),OR(AND(C15401&lt;&gt;"",C15401&gt;=Dashboard!$F$5,C15401&lt;=Dashboard!$H$5),AND(C15401="",Dashboard!$F$5&lt;=1980,Dashboard!$H$5&gt;=2016))),1,0)</f>
        <v>1</v>
      </c>
      <c r="Q15401" s="0" t="n">
        <f aca="false">J15401*P15401+ROW()*0.00000001</f>
        <v>0.02015401</v>
      </c>
    </row>
    <row r="15402" customFormat="false" ht="15" hidden="false" customHeight="false" outlineLevel="0" collapsed="false">
      <c r="A15402" s="0" t="s">
        <v>10930</v>
      </c>
      <c r="B15402" s="0" t="s">
        <v>172</v>
      </c>
      <c r="C15402" s="0" t="n">
        <v>2016</v>
      </c>
      <c r="D15402" s="0" t="s">
        <v>52</v>
      </c>
      <c r="E15402" s="0" t="s">
        <v>160</v>
      </c>
      <c r="F15402" s="0" t="n">
        <v>0.02</v>
      </c>
      <c r="G15402" s="0" t="n">
        <v>0</v>
      </c>
      <c r="H15402" s="0" t="n">
        <v>0</v>
      </c>
      <c r="I15402" s="0" t="n">
        <v>0</v>
      </c>
      <c r="J15402" s="0" t="n">
        <v>0.02</v>
      </c>
      <c r="M15402" s="0" t="s">
        <v>36</v>
      </c>
      <c r="N15402" s="0" t="s">
        <v>66</v>
      </c>
      <c r="P15402" s="0" t="n">
        <f aca="false">IF(AND(OR(Dashboard!$B$5="All",D15402=Dashboard!$B$5),OR(Dashboard!$D$5="All",N15402=Dashboard!$D$5),OR(AND(C15402&lt;&gt;"",C15402&gt;=Dashboard!$F$5,C15402&lt;=Dashboard!$H$5),AND(C15402="",Dashboard!$F$5&lt;=1980,Dashboard!$H$5&gt;=2016))),1,0)</f>
        <v>1</v>
      </c>
      <c r="Q15402" s="0" t="n">
        <f aca="false">J15402*P15402+ROW()*0.00000001</f>
        <v>0.02015402</v>
      </c>
    </row>
    <row r="15403" customFormat="false" ht="15" hidden="false" customHeight="false" outlineLevel="0" collapsed="false">
      <c r="A15403" s="0" t="s">
        <v>11207</v>
      </c>
      <c r="B15403" s="0" t="s">
        <v>117</v>
      </c>
      <c r="C15403" s="0" t="n">
        <v>1995</v>
      </c>
      <c r="D15403" s="0" t="s">
        <v>114</v>
      </c>
      <c r="E15403" s="0" t="s">
        <v>89</v>
      </c>
      <c r="F15403" s="0" t="n">
        <v>0.01</v>
      </c>
      <c r="G15403" s="0" t="n">
        <v>0.01</v>
      </c>
      <c r="H15403" s="0" t="n">
        <v>0</v>
      </c>
      <c r="I15403" s="0" t="n">
        <v>0</v>
      </c>
      <c r="J15403" s="0" t="n">
        <v>0.02</v>
      </c>
      <c r="N15403" s="0" t="s">
        <v>74</v>
      </c>
      <c r="P15403" s="0" t="n">
        <f aca="false">IF(AND(OR(Dashboard!$B$5="All",D15403=Dashboard!$B$5),OR(Dashboard!$D$5="All",N15403=Dashboard!$D$5),OR(AND(C15403&lt;&gt;"",C15403&gt;=Dashboard!$F$5,C15403&lt;=Dashboard!$H$5),AND(C15403="",Dashboard!$F$5&lt;=1980,Dashboard!$H$5&gt;=2016))),1,0)</f>
        <v>1</v>
      </c>
      <c r="Q15403" s="0" t="n">
        <f aca="false">J15403*P15403+ROW()*0.00000001</f>
        <v>0.02015403</v>
      </c>
    </row>
    <row r="15404" customFormat="false" ht="15" hidden="false" customHeight="false" outlineLevel="0" collapsed="false">
      <c r="A15404" s="0" t="s">
        <v>11208</v>
      </c>
      <c r="B15404" s="0" t="s">
        <v>851</v>
      </c>
      <c r="C15404" s="0" t="n">
        <v>2016</v>
      </c>
      <c r="D15404" s="0" t="s">
        <v>114</v>
      </c>
      <c r="E15404" s="0" t="s">
        <v>6975</v>
      </c>
      <c r="F15404" s="0" t="n">
        <v>0</v>
      </c>
      <c r="G15404" s="0" t="n">
        <v>0</v>
      </c>
      <c r="H15404" s="0" t="n">
        <v>0.02</v>
      </c>
      <c r="I15404" s="0" t="n">
        <v>0</v>
      </c>
      <c r="J15404" s="0" t="n">
        <v>0.02</v>
      </c>
      <c r="N15404" s="0" t="s">
        <v>74</v>
      </c>
      <c r="P15404" s="0" t="n">
        <f aca="false">IF(AND(OR(Dashboard!$B$5="All",D15404=Dashboard!$B$5),OR(Dashboard!$D$5="All",N15404=Dashboard!$D$5),OR(AND(C15404&lt;&gt;"",C15404&gt;=Dashboard!$F$5,C15404&lt;=Dashboard!$H$5),AND(C15404="",Dashboard!$F$5&lt;=1980,Dashboard!$H$5&gt;=2016))),1,0)</f>
        <v>1</v>
      </c>
      <c r="Q15404" s="0" t="n">
        <f aca="false">J15404*P15404+ROW()*0.00000001</f>
        <v>0.02015404</v>
      </c>
    </row>
    <row r="15405" customFormat="false" ht="15" hidden="false" customHeight="false" outlineLevel="0" collapsed="false">
      <c r="A15405" s="0" t="s">
        <v>11209</v>
      </c>
      <c r="B15405" s="0" t="s">
        <v>50</v>
      </c>
      <c r="C15405" s="0" t="n">
        <v>2009</v>
      </c>
      <c r="D15405" s="0" t="s">
        <v>71</v>
      </c>
      <c r="E15405" s="0" t="s">
        <v>560</v>
      </c>
      <c r="F15405" s="0" t="n">
        <v>0.02</v>
      </c>
      <c r="G15405" s="0" t="n">
        <v>0</v>
      </c>
      <c r="H15405" s="0" t="n">
        <v>0</v>
      </c>
      <c r="I15405" s="0" t="n">
        <v>0</v>
      </c>
      <c r="J15405" s="0" t="n">
        <v>0.02</v>
      </c>
      <c r="N15405" s="0" t="s">
        <v>35</v>
      </c>
      <c r="P15405" s="0" t="n">
        <f aca="false">IF(AND(OR(Dashboard!$B$5="All",D15405=Dashboard!$B$5),OR(Dashboard!$D$5="All",N15405=Dashboard!$D$5),OR(AND(C15405&lt;&gt;"",C15405&gt;=Dashboard!$F$5,C15405&lt;=Dashboard!$H$5),AND(C15405="",Dashboard!$F$5&lt;=1980,Dashboard!$H$5&gt;=2016))),1,0)</f>
        <v>1</v>
      </c>
      <c r="Q15405" s="0" t="n">
        <f aca="false">J15405*P15405+ROW()*0.00000001</f>
        <v>0.02015405</v>
      </c>
    </row>
    <row r="15406" customFormat="false" ht="15" hidden="false" customHeight="false" outlineLevel="0" collapsed="false">
      <c r="A15406" s="0" t="s">
        <v>11210</v>
      </c>
      <c r="B15406" s="0" t="s">
        <v>164</v>
      </c>
      <c r="C15406" s="0" t="n">
        <v>2010</v>
      </c>
      <c r="D15406" s="0" t="s">
        <v>114</v>
      </c>
      <c r="E15406" s="0" t="s">
        <v>6975</v>
      </c>
      <c r="F15406" s="0" t="n">
        <v>0</v>
      </c>
      <c r="G15406" s="0" t="n">
        <v>0</v>
      </c>
      <c r="H15406" s="0" t="n">
        <v>0.02</v>
      </c>
      <c r="I15406" s="0" t="n">
        <v>0</v>
      </c>
      <c r="J15406" s="0" t="n">
        <v>0.02</v>
      </c>
      <c r="N15406" s="0" t="s">
        <v>74</v>
      </c>
      <c r="P15406" s="0" t="n">
        <f aca="false">IF(AND(OR(Dashboard!$B$5="All",D15406=Dashboard!$B$5),OR(Dashboard!$D$5="All",N15406=Dashboard!$D$5),OR(AND(C15406&lt;&gt;"",C15406&gt;=Dashboard!$F$5,C15406&lt;=Dashboard!$H$5),AND(C15406="",Dashboard!$F$5&lt;=1980,Dashboard!$H$5&gt;=2016))),1,0)</f>
        <v>1</v>
      </c>
      <c r="Q15406" s="0" t="n">
        <f aca="false">J15406*P15406+ROW()*0.00000001</f>
        <v>0.02015406</v>
      </c>
    </row>
    <row r="15407" customFormat="false" ht="15" hidden="false" customHeight="false" outlineLevel="0" collapsed="false">
      <c r="A15407" s="0" t="s">
        <v>7574</v>
      </c>
      <c r="B15407" s="0" t="s">
        <v>152</v>
      </c>
      <c r="C15407" s="0" t="n">
        <v>2014</v>
      </c>
      <c r="D15407" s="0" t="s">
        <v>46</v>
      </c>
      <c r="E15407" s="0" t="s">
        <v>689</v>
      </c>
      <c r="F15407" s="0" t="n">
        <v>0</v>
      </c>
      <c r="G15407" s="0" t="n">
        <v>0.02</v>
      </c>
      <c r="H15407" s="0" t="n">
        <v>0</v>
      </c>
      <c r="I15407" s="0" t="n">
        <v>0</v>
      </c>
      <c r="J15407" s="0" t="n">
        <v>0.02</v>
      </c>
      <c r="K15407" s="0" t="n">
        <v>57</v>
      </c>
      <c r="L15407" s="0" t="n">
        <v>1.4</v>
      </c>
      <c r="M15407" s="0" t="s">
        <v>73</v>
      </c>
      <c r="N15407" s="0" t="s">
        <v>152</v>
      </c>
      <c r="O15407" s="0" t="s">
        <v>53</v>
      </c>
      <c r="P15407" s="0" t="n">
        <f aca="false">IF(AND(OR(Dashboard!$B$5="All",D15407=Dashboard!$B$5),OR(Dashboard!$D$5="All",N15407=Dashboard!$D$5),OR(AND(C15407&lt;&gt;"",C15407&gt;=Dashboard!$F$5,C15407&lt;=Dashboard!$H$5),AND(C15407="",Dashboard!$F$5&lt;=1980,Dashboard!$H$5&gt;=2016))),1,0)</f>
        <v>1</v>
      </c>
      <c r="Q15407" s="0" t="n">
        <f aca="false">J15407*P15407+ROW()*0.00000001</f>
        <v>0.02015407</v>
      </c>
    </row>
    <row r="15408" customFormat="false" ht="15" hidden="false" customHeight="false" outlineLevel="0" collapsed="false">
      <c r="A15408" s="0" t="s">
        <v>3384</v>
      </c>
      <c r="B15408" s="0" t="s">
        <v>152</v>
      </c>
      <c r="C15408" s="0" t="n">
        <v>2016</v>
      </c>
      <c r="D15408" s="0" t="s">
        <v>34</v>
      </c>
      <c r="E15408" s="0" t="s">
        <v>220</v>
      </c>
      <c r="F15408" s="0" t="n">
        <v>0</v>
      </c>
      <c r="G15408" s="0" t="n">
        <v>0.02</v>
      </c>
      <c r="H15408" s="0" t="n">
        <v>0</v>
      </c>
      <c r="I15408" s="0" t="n">
        <v>0</v>
      </c>
      <c r="J15408" s="0" t="n">
        <v>0.02</v>
      </c>
      <c r="K15408" s="0" t="n">
        <v>69</v>
      </c>
      <c r="L15408" s="0" t="n">
        <v>3.7</v>
      </c>
      <c r="M15408" s="0" t="s">
        <v>36</v>
      </c>
      <c r="N15408" s="0" t="s">
        <v>152</v>
      </c>
      <c r="O15408" s="0" t="s">
        <v>67</v>
      </c>
      <c r="P15408" s="0" t="n">
        <f aca="false">IF(AND(OR(Dashboard!$B$5="All",D15408=Dashboard!$B$5),OR(Dashboard!$D$5="All",N15408=Dashboard!$D$5),OR(AND(C15408&lt;&gt;"",C15408&gt;=Dashboard!$F$5,C15408&lt;=Dashboard!$H$5),AND(C15408="",Dashboard!$F$5&lt;=1980,Dashboard!$H$5&gt;=2016))),1,0)</f>
        <v>1</v>
      </c>
      <c r="Q15408" s="0" t="n">
        <f aca="false">J15408*P15408+ROW()*0.00000001</f>
        <v>0.02015408</v>
      </c>
    </row>
    <row r="15409" customFormat="false" ht="15" hidden="false" customHeight="false" outlineLevel="0" collapsed="false">
      <c r="A15409" s="0" t="s">
        <v>6260</v>
      </c>
      <c r="B15409" s="0" t="s">
        <v>85</v>
      </c>
      <c r="C15409" s="0" t="n">
        <v>2003</v>
      </c>
      <c r="D15409" s="0" t="s">
        <v>34</v>
      </c>
      <c r="E15409" s="0" t="s">
        <v>5635</v>
      </c>
      <c r="F15409" s="0" t="n">
        <v>0.01</v>
      </c>
      <c r="G15409" s="0" t="n">
        <v>0.01</v>
      </c>
      <c r="H15409" s="0" t="n">
        <v>0</v>
      </c>
      <c r="I15409" s="0" t="n">
        <v>0</v>
      </c>
      <c r="J15409" s="0" t="n">
        <v>0.02</v>
      </c>
      <c r="K15409" s="0" t="n">
        <v>67</v>
      </c>
      <c r="M15409" s="0" t="s">
        <v>36</v>
      </c>
      <c r="N15409" s="0" t="s">
        <v>35</v>
      </c>
      <c r="O15409" s="0" t="s">
        <v>67</v>
      </c>
      <c r="P15409" s="0" t="n">
        <f aca="false">IF(AND(OR(Dashboard!$B$5="All",D15409=Dashboard!$B$5),OR(Dashboard!$D$5="All",N15409=Dashboard!$D$5),OR(AND(C15409&lt;&gt;"",C15409&gt;=Dashboard!$F$5,C15409&lt;=Dashboard!$H$5),AND(C15409="",Dashboard!$F$5&lt;=1980,Dashboard!$H$5&gt;=2016))),1,0)</f>
        <v>1</v>
      </c>
      <c r="Q15409" s="0" t="n">
        <f aca="false">J15409*P15409+ROW()*0.00000001</f>
        <v>0.02015409</v>
      </c>
    </row>
    <row r="15410" customFormat="false" ht="15" hidden="false" customHeight="false" outlineLevel="0" collapsed="false">
      <c r="A15410" s="0" t="s">
        <v>11211</v>
      </c>
      <c r="B15410" s="0" t="s">
        <v>76</v>
      </c>
      <c r="C15410" s="0" t="n">
        <v>2006</v>
      </c>
      <c r="D15410" s="0" t="s">
        <v>114</v>
      </c>
      <c r="E15410" s="0" t="s">
        <v>1002</v>
      </c>
      <c r="F15410" s="0" t="n">
        <v>0</v>
      </c>
      <c r="G15410" s="0" t="n">
        <v>0</v>
      </c>
      <c r="H15410" s="0" t="n">
        <v>0.02</v>
      </c>
      <c r="I15410" s="0" t="n">
        <v>0</v>
      </c>
      <c r="J15410" s="0" t="n">
        <v>0.02</v>
      </c>
      <c r="N15410" s="0" t="s">
        <v>74</v>
      </c>
      <c r="P15410" s="0" t="n">
        <f aca="false">IF(AND(OR(Dashboard!$B$5="All",D15410=Dashboard!$B$5),OR(Dashboard!$D$5="All",N15410=Dashboard!$D$5),OR(AND(C15410&lt;&gt;"",C15410&gt;=Dashboard!$F$5,C15410&lt;=Dashboard!$H$5),AND(C15410="",Dashboard!$F$5&lt;=1980,Dashboard!$H$5&gt;=2016))),1,0)</f>
        <v>1</v>
      </c>
      <c r="Q15410" s="0" t="n">
        <f aca="false">J15410*P15410+ROW()*0.00000001</f>
        <v>0.0201541</v>
      </c>
    </row>
    <row r="15411" customFormat="false" ht="15" hidden="false" customHeight="false" outlineLevel="0" collapsed="false">
      <c r="A15411" s="0" t="s">
        <v>11212</v>
      </c>
      <c r="B15411" s="0" t="s">
        <v>76</v>
      </c>
      <c r="C15411" s="0" t="n">
        <v>2002</v>
      </c>
      <c r="D15411" s="0" t="s">
        <v>71</v>
      </c>
      <c r="E15411" s="0" t="s">
        <v>2855</v>
      </c>
      <c r="F15411" s="0" t="n">
        <v>0</v>
      </c>
      <c r="G15411" s="0" t="n">
        <v>0</v>
      </c>
      <c r="H15411" s="0" t="n">
        <v>0.02</v>
      </c>
      <c r="I15411" s="0" t="n">
        <v>0</v>
      </c>
      <c r="J15411" s="0" t="n">
        <v>0.02</v>
      </c>
      <c r="N15411" s="0" t="s">
        <v>74</v>
      </c>
      <c r="P15411" s="0" t="n">
        <f aca="false">IF(AND(OR(Dashboard!$B$5="All",D15411=Dashboard!$B$5),OR(Dashboard!$D$5="All",N15411=Dashboard!$D$5),OR(AND(C15411&lt;&gt;"",C15411&gt;=Dashboard!$F$5,C15411&lt;=Dashboard!$H$5),AND(C15411="",Dashboard!$F$5&lt;=1980,Dashboard!$H$5&gt;=2016))),1,0)</f>
        <v>1</v>
      </c>
      <c r="Q15411" s="0" t="n">
        <f aca="false">J15411*P15411+ROW()*0.00000001</f>
        <v>0.02015411</v>
      </c>
    </row>
    <row r="15412" customFormat="false" ht="15" hidden="false" customHeight="false" outlineLevel="0" collapsed="false">
      <c r="A15412" s="0" t="s">
        <v>3921</v>
      </c>
      <c r="B15412" s="0" t="s">
        <v>152</v>
      </c>
      <c r="C15412" s="0" t="n">
        <v>2009</v>
      </c>
      <c r="D15412" s="0" t="s">
        <v>71</v>
      </c>
      <c r="E15412" s="0" t="s">
        <v>220</v>
      </c>
      <c r="F15412" s="0" t="n">
        <v>0</v>
      </c>
      <c r="G15412" s="0" t="n">
        <v>0.02</v>
      </c>
      <c r="H15412" s="0" t="n">
        <v>0</v>
      </c>
      <c r="I15412" s="0" t="n">
        <v>0</v>
      </c>
      <c r="J15412" s="0" t="n">
        <v>0.02</v>
      </c>
      <c r="K15412" s="0" t="n">
        <v>55</v>
      </c>
      <c r="L15412" s="0" t="n">
        <v>6</v>
      </c>
      <c r="M15412" s="0" t="s">
        <v>73</v>
      </c>
      <c r="N15412" s="0" t="s">
        <v>152</v>
      </c>
      <c r="O15412" s="0" t="s">
        <v>53</v>
      </c>
      <c r="P15412" s="0" t="n">
        <f aca="false">IF(AND(OR(Dashboard!$B$5="All",D15412=Dashboard!$B$5),OR(Dashboard!$D$5="All",N15412=Dashboard!$D$5),OR(AND(C15412&lt;&gt;"",C15412&gt;=Dashboard!$F$5,C15412&lt;=Dashboard!$H$5),AND(C15412="",Dashboard!$F$5&lt;=1980,Dashboard!$H$5&gt;=2016))),1,0)</f>
        <v>1</v>
      </c>
      <c r="Q15412" s="0" t="n">
        <f aca="false">J15412*P15412+ROW()*0.00000001</f>
        <v>0.02015412</v>
      </c>
    </row>
    <row r="15413" customFormat="false" ht="15" hidden="false" customHeight="false" outlineLevel="0" collapsed="false">
      <c r="A15413" s="0" t="s">
        <v>11213</v>
      </c>
      <c r="B15413" s="0" t="s">
        <v>33</v>
      </c>
      <c r="C15413" s="0" t="n">
        <v>2006</v>
      </c>
      <c r="D15413" s="0" t="s">
        <v>52</v>
      </c>
      <c r="E15413" s="0" t="s">
        <v>195</v>
      </c>
      <c r="F15413" s="0" t="n">
        <v>0.02</v>
      </c>
      <c r="G15413" s="0" t="n">
        <v>0</v>
      </c>
      <c r="H15413" s="0" t="n">
        <v>0</v>
      </c>
      <c r="I15413" s="0" t="n">
        <v>0</v>
      </c>
      <c r="J15413" s="0" t="n">
        <v>0.02</v>
      </c>
      <c r="M15413" s="0" t="s">
        <v>103</v>
      </c>
      <c r="N15413" s="0" t="s">
        <v>35</v>
      </c>
      <c r="P15413" s="0" t="n">
        <f aca="false">IF(AND(OR(Dashboard!$B$5="All",D15413=Dashboard!$B$5),OR(Dashboard!$D$5="All",N15413=Dashboard!$D$5),OR(AND(C15413&lt;&gt;"",C15413&gt;=Dashboard!$F$5,C15413&lt;=Dashboard!$H$5),AND(C15413="",Dashboard!$F$5&lt;=1980,Dashboard!$H$5&gt;=2016))),1,0)</f>
        <v>1</v>
      </c>
      <c r="Q15413" s="0" t="n">
        <f aca="false">J15413*P15413+ROW()*0.00000001</f>
        <v>0.02015413</v>
      </c>
    </row>
    <row r="15414" customFormat="false" ht="15" hidden="false" customHeight="false" outlineLevel="0" collapsed="false">
      <c r="A15414" s="0" t="s">
        <v>11214</v>
      </c>
      <c r="B15414" s="0" t="s">
        <v>64</v>
      </c>
      <c r="C15414" s="0" t="n">
        <v>2011</v>
      </c>
      <c r="D15414" s="0" t="s">
        <v>71</v>
      </c>
      <c r="E15414" s="0" t="s">
        <v>520</v>
      </c>
      <c r="F15414" s="0" t="n">
        <v>0</v>
      </c>
      <c r="G15414" s="0" t="n">
        <v>0</v>
      </c>
      <c r="H15414" s="0" t="n">
        <v>0.02</v>
      </c>
      <c r="I15414" s="0" t="n">
        <v>0</v>
      </c>
      <c r="J15414" s="0" t="n">
        <v>0.02</v>
      </c>
      <c r="N15414" s="0" t="s">
        <v>66</v>
      </c>
      <c r="P15414" s="0" t="n">
        <f aca="false">IF(AND(OR(Dashboard!$B$5="All",D15414=Dashboard!$B$5),OR(Dashboard!$D$5="All",N15414=Dashboard!$D$5),OR(AND(C15414&lt;&gt;"",C15414&gt;=Dashboard!$F$5,C15414&lt;=Dashboard!$H$5),AND(C15414="",Dashboard!$F$5&lt;=1980,Dashboard!$H$5&gt;=2016))),1,0)</f>
        <v>1</v>
      </c>
      <c r="Q15414" s="0" t="n">
        <f aca="false">J15414*P15414+ROW()*0.00000001</f>
        <v>0.02015414</v>
      </c>
    </row>
    <row r="15415" customFormat="false" ht="15" hidden="false" customHeight="false" outlineLevel="0" collapsed="false">
      <c r="A15415" s="0" t="s">
        <v>11215</v>
      </c>
      <c r="B15415" s="0" t="s">
        <v>50</v>
      </c>
      <c r="C15415" s="0" t="n">
        <v>2010</v>
      </c>
      <c r="D15415" s="0" t="s">
        <v>58</v>
      </c>
      <c r="E15415" s="0" t="s">
        <v>4303</v>
      </c>
      <c r="F15415" s="0" t="n">
        <v>0</v>
      </c>
      <c r="G15415" s="0" t="n">
        <v>0</v>
      </c>
      <c r="H15415" s="0" t="n">
        <v>0.02</v>
      </c>
      <c r="I15415" s="0" t="n">
        <v>0</v>
      </c>
      <c r="J15415" s="0" t="n">
        <v>0.02</v>
      </c>
      <c r="N15415" s="0" t="s">
        <v>35</v>
      </c>
      <c r="P15415" s="0" t="n">
        <f aca="false">IF(AND(OR(Dashboard!$B$5="All",D15415=Dashboard!$B$5),OR(Dashboard!$D$5="All",N15415=Dashboard!$D$5),OR(AND(C15415&lt;&gt;"",C15415&gt;=Dashboard!$F$5,C15415&lt;=Dashboard!$H$5),AND(C15415="",Dashboard!$F$5&lt;=1980,Dashboard!$H$5&gt;=2016))),1,0)</f>
        <v>1</v>
      </c>
      <c r="Q15415" s="0" t="n">
        <f aca="false">J15415*P15415+ROW()*0.00000001</f>
        <v>0.02015415</v>
      </c>
    </row>
    <row r="15416" customFormat="false" ht="15" hidden="false" customHeight="false" outlineLevel="0" collapsed="false">
      <c r="A15416" s="0" t="s">
        <v>11216</v>
      </c>
      <c r="B15416" s="0" t="s">
        <v>85</v>
      </c>
      <c r="C15416" s="0" t="n">
        <v>2005</v>
      </c>
      <c r="D15416" s="0" t="s">
        <v>52</v>
      </c>
      <c r="E15416" s="0" t="s">
        <v>520</v>
      </c>
      <c r="F15416" s="0" t="n">
        <v>0.01</v>
      </c>
      <c r="G15416" s="0" t="n">
        <v>0.01</v>
      </c>
      <c r="H15416" s="0" t="n">
        <v>0</v>
      </c>
      <c r="I15416" s="0" t="n">
        <v>0</v>
      </c>
      <c r="J15416" s="0" t="n">
        <v>0.02</v>
      </c>
      <c r="N15416" s="0" t="s">
        <v>35</v>
      </c>
      <c r="P15416" s="0" t="n">
        <f aca="false">IF(AND(OR(Dashboard!$B$5="All",D15416=Dashboard!$B$5),OR(Dashboard!$D$5="All",N15416=Dashboard!$D$5),OR(AND(C15416&lt;&gt;"",C15416&gt;=Dashboard!$F$5,C15416&lt;=Dashboard!$H$5),AND(C15416="",Dashboard!$F$5&lt;=1980,Dashboard!$H$5&gt;=2016))),1,0)</f>
        <v>1</v>
      </c>
      <c r="Q15416" s="0" t="n">
        <f aca="false">J15416*P15416+ROW()*0.00000001</f>
        <v>0.02015416</v>
      </c>
    </row>
    <row r="15417" customFormat="false" ht="15" hidden="false" customHeight="false" outlineLevel="0" collapsed="false">
      <c r="A15417" s="0" t="s">
        <v>11217</v>
      </c>
      <c r="B15417" s="0" t="s">
        <v>70</v>
      </c>
      <c r="C15417" s="0" t="n">
        <v>2014</v>
      </c>
      <c r="D15417" s="0" t="s">
        <v>46</v>
      </c>
      <c r="E15417" s="0" t="s">
        <v>2334</v>
      </c>
      <c r="F15417" s="0" t="n">
        <v>0</v>
      </c>
      <c r="G15417" s="0" t="n">
        <v>0</v>
      </c>
      <c r="H15417" s="0" t="n">
        <v>0.02</v>
      </c>
      <c r="I15417" s="0" t="n">
        <v>0</v>
      </c>
      <c r="J15417" s="0" t="n">
        <v>0.02</v>
      </c>
      <c r="K15417" s="0" t="n">
        <v>65</v>
      </c>
      <c r="L15417" s="0" t="n">
        <v>7.3</v>
      </c>
      <c r="M15417" s="0" t="s">
        <v>103</v>
      </c>
      <c r="N15417" s="0" t="s">
        <v>74</v>
      </c>
      <c r="O15417" s="0" t="s">
        <v>67</v>
      </c>
      <c r="P15417" s="0" t="n">
        <f aca="false">IF(AND(OR(Dashboard!$B$5="All",D15417=Dashboard!$B$5),OR(Dashboard!$D$5="All",N15417=Dashboard!$D$5),OR(AND(C15417&lt;&gt;"",C15417&gt;=Dashboard!$F$5,C15417&lt;=Dashboard!$H$5),AND(C15417="",Dashboard!$F$5&lt;=1980,Dashboard!$H$5&gt;=2016))),1,0)</f>
        <v>1</v>
      </c>
      <c r="Q15417" s="0" t="n">
        <f aca="false">J15417*P15417+ROW()*0.00000001</f>
        <v>0.02015417</v>
      </c>
    </row>
    <row r="15418" customFormat="false" ht="15" hidden="false" customHeight="false" outlineLevel="0" collapsed="false">
      <c r="A15418" s="0" t="s">
        <v>1951</v>
      </c>
      <c r="B15418" s="0" t="s">
        <v>152</v>
      </c>
      <c r="C15418" s="0" t="n">
        <v>2007</v>
      </c>
      <c r="D15418" s="0" t="s">
        <v>16</v>
      </c>
      <c r="E15418" s="0" t="s">
        <v>91</v>
      </c>
      <c r="F15418" s="0" t="n">
        <v>0.02</v>
      </c>
      <c r="G15418" s="0" t="n">
        <v>0</v>
      </c>
      <c r="H15418" s="0" t="n">
        <v>0</v>
      </c>
      <c r="I15418" s="0" t="n">
        <v>0</v>
      </c>
      <c r="J15418" s="0" t="n">
        <v>0.02</v>
      </c>
      <c r="K15418" s="0" t="n">
        <v>62</v>
      </c>
      <c r="L15418" s="0" t="n">
        <v>7.1</v>
      </c>
      <c r="M15418" s="0" t="s">
        <v>103</v>
      </c>
      <c r="N15418" s="0" t="s">
        <v>152</v>
      </c>
      <c r="O15418" s="0" t="s">
        <v>67</v>
      </c>
      <c r="P15418" s="0" t="n">
        <f aca="false">IF(AND(OR(Dashboard!$B$5="All",D15418=Dashboard!$B$5),OR(Dashboard!$D$5="All",N15418=Dashboard!$D$5),OR(AND(C15418&lt;&gt;"",C15418&gt;=Dashboard!$F$5,C15418&lt;=Dashboard!$H$5),AND(C15418="",Dashboard!$F$5&lt;=1980,Dashboard!$H$5&gt;=2016))),1,0)</f>
        <v>1</v>
      </c>
      <c r="Q15418" s="0" t="n">
        <f aca="false">J15418*P15418+ROW()*0.00000001</f>
        <v>0.02015418</v>
      </c>
    </row>
    <row r="15419" customFormat="false" ht="15" hidden="false" customHeight="false" outlineLevel="0" collapsed="false">
      <c r="A15419" s="0" t="s">
        <v>11218</v>
      </c>
      <c r="B15419" s="0" t="s">
        <v>70</v>
      </c>
      <c r="C15419" s="0" t="n">
        <v>2015</v>
      </c>
      <c r="D15419" s="0" t="s">
        <v>114</v>
      </c>
      <c r="E15419" s="0" t="s">
        <v>4395</v>
      </c>
      <c r="F15419" s="0" t="n">
        <v>0.02</v>
      </c>
      <c r="G15419" s="0" t="n">
        <v>0</v>
      </c>
      <c r="H15419" s="0" t="n">
        <v>0</v>
      </c>
      <c r="I15419" s="0" t="n">
        <v>0</v>
      </c>
      <c r="J15419" s="0" t="n">
        <v>0.02</v>
      </c>
      <c r="K15419" s="0" t="n">
        <v>63</v>
      </c>
      <c r="L15419" s="0" t="n">
        <v>6.2</v>
      </c>
      <c r="M15419" s="0" t="s">
        <v>73</v>
      </c>
      <c r="N15419" s="0" t="s">
        <v>74</v>
      </c>
      <c r="O15419" s="0" t="s">
        <v>67</v>
      </c>
      <c r="P15419" s="0" t="n">
        <f aca="false">IF(AND(OR(Dashboard!$B$5="All",D15419=Dashboard!$B$5),OR(Dashboard!$D$5="All",N15419=Dashboard!$D$5),OR(AND(C15419&lt;&gt;"",C15419&gt;=Dashboard!$F$5,C15419&lt;=Dashboard!$H$5),AND(C15419="",Dashboard!$F$5&lt;=1980,Dashboard!$H$5&gt;=2016))),1,0)</f>
        <v>1</v>
      </c>
      <c r="Q15419" s="0" t="n">
        <f aca="false">J15419*P15419+ROW()*0.00000001</f>
        <v>0.02015419</v>
      </c>
    </row>
    <row r="15420" customFormat="false" ht="15" hidden="false" customHeight="false" outlineLevel="0" collapsed="false">
      <c r="A15420" s="0" t="s">
        <v>11219</v>
      </c>
      <c r="B15420" s="0" t="s">
        <v>164</v>
      </c>
      <c r="C15420" s="0" t="n">
        <v>2011</v>
      </c>
      <c r="D15420" s="0" t="s">
        <v>46</v>
      </c>
      <c r="E15420" s="0" t="s">
        <v>3941</v>
      </c>
      <c r="F15420" s="0" t="n">
        <v>0</v>
      </c>
      <c r="G15420" s="0" t="n">
        <v>0</v>
      </c>
      <c r="H15420" s="0" t="n">
        <v>0.02</v>
      </c>
      <c r="I15420" s="0" t="n">
        <v>0</v>
      </c>
      <c r="J15420" s="0" t="n">
        <v>0.02</v>
      </c>
      <c r="N15420" s="0" t="s">
        <v>74</v>
      </c>
      <c r="P15420" s="0" t="n">
        <f aca="false">IF(AND(OR(Dashboard!$B$5="All",D15420=Dashboard!$B$5),OR(Dashboard!$D$5="All",N15420=Dashboard!$D$5),OR(AND(C15420&lt;&gt;"",C15420&gt;=Dashboard!$F$5,C15420&lt;=Dashboard!$H$5),AND(C15420="",Dashboard!$F$5&lt;=1980,Dashboard!$H$5&gt;=2016))),1,0)</f>
        <v>1</v>
      </c>
      <c r="Q15420" s="0" t="n">
        <f aca="false">J15420*P15420+ROW()*0.00000001</f>
        <v>0.0201542</v>
      </c>
    </row>
    <row r="15421" customFormat="false" ht="15" hidden="false" customHeight="false" outlineLevel="0" collapsed="false">
      <c r="A15421" s="0" t="s">
        <v>11220</v>
      </c>
      <c r="B15421" s="0" t="s">
        <v>50</v>
      </c>
      <c r="C15421" s="0" t="n">
        <v>2008</v>
      </c>
      <c r="D15421" s="0" t="s">
        <v>56</v>
      </c>
      <c r="E15421" s="0" t="s">
        <v>10807</v>
      </c>
      <c r="F15421" s="0" t="n">
        <v>0.02</v>
      </c>
      <c r="G15421" s="0" t="n">
        <v>0</v>
      </c>
      <c r="H15421" s="0" t="n">
        <v>0</v>
      </c>
      <c r="I15421" s="0" t="n">
        <v>0</v>
      </c>
      <c r="J15421" s="0" t="n">
        <v>0.02</v>
      </c>
      <c r="K15421" s="0" t="n">
        <v>64</v>
      </c>
      <c r="M15421" s="0" t="s">
        <v>125</v>
      </c>
      <c r="N15421" s="0" t="s">
        <v>35</v>
      </c>
      <c r="O15421" s="0" t="s">
        <v>67</v>
      </c>
      <c r="P15421" s="0" t="n">
        <f aca="false">IF(AND(OR(Dashboard!$B$5="All",D15421=Dashboard!$B$5),OR(Dashboard!$D$5="All",N15421=Dashboard!$D$5),OR(AND(C15421&lt;&gt;"",C15421&gt;=Dashboard!$F$5,C15421&lt;=Dashboard!$H$5),AND(C15421="",Dashboard!$F$5&lt;=1980,Dashboard!$H$5&gt;=2016))),1,0)</f>
        <v>1</v>
      </c>
      <c r="Q15421" s="0" t="n">
        <f aca="false">J15421*P15421+ROW()*0.00000001</f>
        <v>0.02015421</v>
      </c>
    </row>
    <row r="15422" customFormat="false" ht="15" hidden="false" customHeight="false" outlineLevel="0" collapsed="false">
      <c r="A15422" s="0" t="s">
        <v>11221</v>
      </c>
      <c r="B15422" s="0" t="s">
        <v>76</v>
      </c>
      <c r="C15422" s="0" t="n">
        <v>2006</v>
      </c>
      <c r="D15422" s="0" t="s">
        <v>114</v>
      </c>
      <c r="E15422" s="0" t="s">
        <v>1457</v>
      </c>
      <c r="F15422" s="0" t="n">
        <v>0</v>
      </c>
      <c r="G15422" s="0" t="n">
        <v>0</v>
      </c>
      <c r="H15422" s="0" t="n">
        <v>0.02</v>
      </c>
      <c r="I15422" s="0" t="n">
        <v>0</v>
      </c>
      <c r="J15422" s="0" t="n">
        <v>0.02</v>
      </c>
      <c r="N15422" s="0" t="s">
        <v>74</v>
      </c>
      <c r="P15422" s="0" t="n">
        <f aca="false">IF(AND(OR(Dashboard!$B$5="All",D15422=Dashboard!$B$5),OR(Dashboard!$D$5="All",N15422=Dashboard!$D$5),OR(AND(C15422&lt;&gt;"",C15422&gt;=Dashboard!$F$5,C15422&lt;=Dashboard!$H$5),AND(C15422="",Dashboard!$F$5&lt;=1980,Dashboard!$H$5&gt;=2016))),1,0)</f>
        <v>1</v>
      </c>
      <c r="Q15422" s="0" t="n">
        <f aca="false">J15422*P15422+ROW()*0.00000001</f>
        <v>0.02015422</v>
      </c>
    </row>
    <row r="15423" customFormat="false" ht="15" hidden="false" customHeight="false" outlineLevel="0" collapsed="false">
      <c r="A15423" s="0" t="s">
        <v>11222</v>
      </c>
      <c r="B15423" s="0" t="s">
        <v>152</v>
      </c>
      <c r="C15423" s="0" t="n">
        <v>2004</v>
      </c>
      <c r="D15423" s="0" t="s">
        <v>46</v>
      </c>
      <c r="E15423" s="0" t="s">
        <v>124</v>
      </c>
      <c r="F15423" s="0" t="n">
        <v>0</v>
      </c>
      <c r="G15423" s="0" t="n">
        <v>0.02</v>
      </c>
      <c r="H15423" s="0" t="n">
        <v>0</v>
      </c>
      <c r="I15423" s="0" t="n">
        <v>0</v>
      </c>
      <c r="J15423" s="0" t="n">
        <v>0.02</v>
      </c>
      <c r="L15423" s="0" t="n">
        <v>8.9</v>
      </c>
      <c r="M15423" s="0" t="s">
        <v>73</v>
      </c>
      <c r="N15423" s="0" t="s">
        <v>152</v>
      </c>
      <c r="P15423" s="0" t="n">
        <f aca="false">IF(AND(OR(Dashboard!$B$5="All",D15423=Dashboard!$B$5),OR(Dashboard!$D$5="All",N15423=Dashboard!$D$5),OR(AND(C15423&lt;&gt;"",C15423&gt;=Dashboard!$F$5,C15423&lt;=Dashboard!$H$5),AND(C15423="",Dashboard!$F$5&lt;=1980,Dashboard!$H$5&gt;=2016))),1,0)</f>
        <v>1</v>
      </c>
      <c r="Q15423" s="0" t="n">
        <f aca="false">J15423*P15423+ROW()*0.00000001</f>
        <v>0.02015423</v>
      </c>
    </row>
    <row r="15424" customFormat="false" ht="15" hidden="false" customHeight="false" outlineLevel="0" collapsed="false">
      <c r="A15424" s="0" t="s">
        <v>11223</v>
      </c>
      <c r="B15424" s="0" t="s">
        <v>33</v>
      </c>
      <c r="C15424" s="0" t="n">
        <v>2008</v>
      </c>
      <c r="D15424" s="0" t="s">
        <v>102</v>
      </c>
      <c r="E15424" s="0" t="s">
        <v>4303</v>
      </c>
      <c r="F15424" s="0" t="n">
        <v>0</v>
      </c>
      <c r="G15424" s="0" t="n">
        <v>0</v>
      </c>
      <c r="H15424" s="0" t="n">
        <v>0.02</v>
      </c>
      <c r="I15424" s="0" t="n">
        <v>0</v>
      </c>
      <c r="J15424" s="0" t="n">
        <v>0.02</v>
      </c>
      <c r="N15424" s="0" t="s">
        <v>35</v>
      </c>
      <c r="P15424" s="0" t="n">
        <f aca="false">IF(AND(OR(Dashboard!$B$5="All",D15424=Dashboard!$B$5),OR(Dashboard!$D$5="All",N15424=Dashboard!$D$5),OR(AND(C15424&lt;&gt;"",C15424&gt;=Dashboard!$F$5,C15424&lt;=Dashboard!$H$5),AND(C15424="",Dashboard!$F$5&lt;=1980,Dashboard!$H$5&gt;=2016))),1,0)</f>
        <v>1</v>
      </c>
      <c r="Q15424" s="0" t="n">
        <f aca="false">J15424*P15424+ROW()*0.00000001</f>
        <v>0.02015424</v>
      </c>
    </row>
    <row r="15425" customFormat="false" ht="15" hidden="false" customHeight="false" outlineLevel="0" collapsed="false">
      <c r="A15425" s="0" t="s">
        <v>11224</v>
      </c>
      <c r="B15425" s="0" t="s">
        <v>50</v>
      </c>
      <c r="C15425" s="0" t="n">
        <v>2012</v>
      </c>
      <c r="D15425" s="0" t="s">
        <v>71</v>
      </c>
      <c r="E15425" s="0" t="s">
        <v>10884</v>
      </c>
      <c r="F15425" s="0" t="n">
        <v>0</v>
      </c>
      <c r="G15425" s="0" t="n">
        <v>0.02</v>
      </c>
      <c r="H15425" s="0" t="n">
        <v>0</v>
      </c>
      <c r="I15425" s="0" t="n">
        <v>0</v>
      </c>
      <c r="J15425" s="0" t="n">
        <v>0.02</v>
      </c>
      <c r="N15425" s="0" t="s">
        <v>35</v>
      </c>
      <c r="P15425" s="0" t="n">
        <f aca="false">IF(AND(OR(Dashboard!$B$5="All",D15425=Dashboard!$B$5),OR(Dashboard!$D$5="All",N15425=Dashboard!$D$5),OR(AND(C15425&lt;&gt;"",C15425&gt;=Dashboard!$F$5,C15425&lt;=Dashboard!$H$5),AND(C15425="",Dashboard!$F$5&lt;=1980,Dashboard!$H$5&gt;=2016))),1,0)</f>
        <v>1</v>
      </c>
      <c r="Q15425" s="0" t="n">
        <f aca="false">J15425*P15425+ROW()*0.00000001</f>
        <v>0.02015425</v>
      </c>
    </row>
    <row r="15426" customFormat="false" ht="15" hidden="false" customHeight="false" outlineLevel="0" collapsed="false">
      <c r="A15426" s="0" t="s">
        <v>11225</v>
      </c>
      <c r="B15426" s="0" t="s">
        <v>70</v>
      </c>
      <c r="C15426" s="0" t="n">
        <v>2012</v>
      </c>
      <c r="D15426" s="0" t="s">
        <v>56</v>
      </c>
      <c r="E15426" s="0" t="s">
        <v>1457</v>
      </c>
      <c r="F15426" s="0" t="n">
        <v>0</v>
      </c>
      <c r="G15426" s="0" t="n">
        <v>0</v>
      </c>
      <c r="H15426" s="0" t="n">
        <v>0.02</v>
      </c>
      <c r="I15426" s="0" t="n">
        <v>0</v>
      </c>
      <c r="J15426" s="0" t="n">
        <v>0.02</v>
      </c>
      <c r="N15426" s="0" t="s">
        <v>74</v>
      </c>
      <c r="P15426" s="0" t="n">
        <f aca="false">IF(AND(OR(Dashboard!$B$5="All",D15426=Dashboard!$B$5),OR(Dashboard!$D$5="All",N15426=Dashboard!$D$5),OR(AND(C15426&lt;&gt;"",C15426&gt;=Dashboard!$F$5,C15426&lt;=Dashboard!$H$5),AND(C15426="",Dashboard!$F$5&lt;=1980,Dashboard!$H$5&gt;=2016))),1,0)</f>
        <v>1</v>
      </c>
      <c r="Q15426" s="0" t="n">
        <f aca="false">J15426*P15426+ROW()*0.00000001</f>
        <v>0.02015426</v>
      </c>
    </row>
    <row r="15427" customFormat="false" ht="15" hidden="false" customHeight="false" outlineLevel="0" collapsed="false">
      <c r="A15427" s="0" t="s">
        <v>11226</v>
      </c>
      <c r="B15427" s="0" t="s">
        <v>50</v>
      </c>
      <c r="C15427" s="0" t="n">
        <v>2011</v>
      </c>
      <c r="D15427" s="0" t="s">
        <v>114</v>
      </c>
      <c r="E15427" s="0" t="s">
        <v>6975</v>
      </c>
      <c r="F15427" s="0" t="n">
        <v>0</v>
      </c>
      <c r="G15427" s="0" t="n">
        <v>0</v>
      </c>
      <c r="H15427" s="0" t="n">
        <v>0.02</v>
      </c>
      <c r="I15427" s="0" t="n">
        <v>0</v>
      </c>
      <c r="J15427" s="0" t="n">
        <v>0.02</v>
      </c>
      <c r="N15427" s="0" t="s">
        <v>35</v>
      </c>
      <c r="P15427" s="0" t="n">
        <f aca="false">IF(AND(OR(Dashboard!$B$5="All",D15427=Dashboard!$B$5),OR(Dashboard!$D$5="All",N15427=Dashboard!$D$5),OR(AND(C15427&lt;&gt;"",C15427&gt;=Dashboard!$F$5,C15427&lt;=Dashboard!$H$5),AND(C15427="",Dashboard!$F$5&lt;=1980,Dashboard!$H$5&gt;=2016))),1,0)</f>
        <v>1</v>
      </c>
      <c r="Q15427" s="0" t="n">
        <f aca="false">J15427*P15427+ROW()*0.00000001</f>
        <v>0.02015427</v>
      </c>
    </row>
    <row r="15428" customFormat="false" ht="15" hidden="false" customHeight="false" outlineLevel="0" collapsed="false">
      <c r="A15428" s="0" t="s">
        <v>11227</v>
      </c>
      <c r="B15428" s="0" t="s">
        <v>85</v>
      </c>
      <c r="C15428" s="0" t="n">
        <v>2005</v>
      </c>
      <c r="D15428" s="0" t="s">
        <v>46</v>
      </c>
      <c r="E15428" s="0" t="s">
        <v>220</v>
      </c>
      <c r="F15428" s="0" t="n">
        <v>0.01</v>
      </c>
      <c r="G15428" s="0" t="n">
        <v>0.01</v>
      </c>
      <c r="H15428" s="0" t="n">
        <v>0</v>
      </c>
      <c r="I15428" s="0" t="n">
        <v>0</v>
      </c>
      <c r="J15428" s="0" t="n">
        <v>0.02</v>
      </c>
      <c r="N15428" s="0" t="s">
        <v>35</v>
      </c>
      <c r="P15428" s="0" t="n">
        <f aca="false">IF(AND(OR(Dashboard!$B$5="All",D15428=Dashboard!$B$5),OR(Dashboard!$D$5="All",N15428=Dashboard!$D$5),OR(AND(C15428&lt;&gt;"",C15428&gt;=Dashboard!$F$5,C15428&lt;=Dashboard!$H$5),AND(C15428="",Dashboard!$F$5&lt;=1980,Dashboard!$H$5&gt;=2016))),1,0)</f>
        <v>1</v>
      </c>
      <c r="Q15428" s="0" t="n">
        <f aca="false">J15428*P15428+ROW()*0.00000001</f>
        <v>0.02015428</v>
      </c>
    </row>
    <row r="15429" customFormat="false" ht="15" hidden="false" customHeight="false" outlineLevel="0" collapsed="false">
      <c r="A15429" s="0" t="s">
        <v>11228</v>
      </c>
      <c r="B15429" s="0" t="s">
        <v>164</v>
      </c>
      <c r="C15429" s="0" t="n">
        <v>2013</v>
      </c>
      <c r="D15429" s="0" t="s">
        <v>114</v>
      </c>
      <c r="E15429" s="0" t="s">
        <v>6975</v>
      </c>
      <c r="F15429" s="0" t="n">
        <v>0</v>
      </c>
      <c r="G15429" s="0" t="n">
        <v>0</v>
      </c>
      <c r="H15429" s="0" t="n">
        <v>0.02</v>
      </c>
      <c r="I15429" s="0" t="n">
        <v>0</v>
      </c>
      <c r="J15429" s="0" t="n">
        <v>0.02</v>
      </c>
      <c r="N15429" s="0" t="s">
        <v>74</v>
      </c>
      <c r="P15429" s="0" t="n">
        <f aca="false">IF(AND(OR(Dashboard!$B$5="All",D15429=Dashboard!$B$5),OR(Dashboard!$D$5="All",N15429=Dashboard!$D$5),OR(AND(C15429&lt;&gt;"",C15429&gt;=Dashboard!$F$5,C15429&lt;=Dashboard!$H$5),AND(C15429="",Dashboard!$F$5&lt;=1980,Dashboard!$H$5&gt;=2016))),1,0)</f>
        <v>1</v>
      </c>
      <c r="Q15429" s="0" t="n">
        <f aca="false">J15429*P15429+ROW()*0.00000001</f>
        <v>0.02015429</v>
      </c>
    </row>
    <row r="15430" customFormat="false" ht="15" hidden="false" customHeight="false" outlineLevel="0" collapsed="false">
      <c r="A15430" s="0" t="s">
        <v>11229</v>
      </c>
      <c r="B15430" s="0" t="s">
        <v>70</v>
      </c>
      <c r="C15430" s="0" t="n">
        <v>2012</v>
      </c>
      <c r="D15430" s="0" t="s">
        <v>114</v>
      </c>
      <c r="E15430" s="0" t="s">
        <v>328</v>
      </c>
      <c r="F15430" s="0" t="n">
        <v>0</v>
      </c>
      <c r="G15430" s="0" t="n">
        <v>0</v>
      </c>
      <c r="H15430" s="0" t="n">
        <v>0.02</v>
      </c>
      <c r="I15430" s="0" t="n">
        <v>0</v>
      </c>
      <c r="J15430" s="0" t="n">
        <v>0.02</v>
      </c>
      <c r="N15430" s="0" t="s">
        <v>74</v>
      </c>
      <c r="P15430" s="0" t="n">
        <f aca="false">IF(AND(OR(Dashboard!$B$5="All",D15430=Dashboard!$B$5),OR(Dashboard!$D$5="All",N15430=Dashboard!$D$5),OR(AND(C15430&lt;&gt;"",C15430&gt;=Dashboard!$F$5,C15430&lt;=Dashboard!$H$5),AND(C15430="",Dashboard!$F$5&lt;=1980,Dashboard!$H$5&gt;=2016))),1,0)</f>
        <v>1</v>
      </c>
      <c r="Q15430" s="0" t="n">
        <f aca="false">J15430*P15430+ROW()*0.00000001</f>
        <v>0.0201543</v>
      </c>
    </row>
    <row r="15431" customFormat="false" ht="15" hidden="false" customHeight="false" outlineLevel="0" collapsed="false">
      <c r="A15431" s="0" t="s">
        <v>11230</v>
      </c>
      <c r="B15431" s="0" t="s">
        <v>873</v>
      </c>
      <c r="C15431" s="0" t="n">
        <v>1998</v>
      </c>
      <c r="D15431" s="0" t="s">
        <v>114</v>
      </c>
      <c r="E15431" s="0" t="s">
        <v>11231</v>
      </c>
      <c r="F15431" s="0" t="n">
        <v>0</v>
      </c>
      <c r="G15431" s="0" t="n">
        <v>0</v>
      </c>
      <c r="H15431" s="0" t="n">
        <v>0.02</v>
      </c>
      <c r="I15431" s="0" t="n">
        <v>0</v>
      </c>
      <c r="J15431" s="0" t="n">
        <v>0.02</v>
      </c>
      <c r="N15431" s="0" t="s">
        <v>154</v>
      </c>
      <c r="P15431" s="0" t="n">
        <f aca="false">IF(AND(OR(Dashboard!$B$5="All",D15431=Dashboard!$B$5),OR(Dashboard!$D$5="All",N15431=Dashboard!$D$5),OR(AND(C15431&lt;&gt;"",C15431&gt;=Dashboard!$F$5,C15431&lt;=Dashboard!$H$5),AND(C15431="",Dashboard!$F$5&lt;=1980,Dashboard!$H$5&gt;=2016))),1,0)</f>
        <v>1</v>
      </c>
      <c r="Q15431" s="0" t="n">
        <f aca="false">J15431*P15431+ROW()*0.00000001</f>
        <v>0.02015431</v>
      </c>
    </row>
    <row r="15432" customFormat="false" ht="15" hidden="false" customHeight="false" outlineLevel="0" collapsed="false">
      <c r="A15432" s="0" t="s">
        <v>11232</v>
      </c>
      <c r="B15432" s="0" t="s">
        <v>70</v>
      </c>
      <c r="C15432" s="0" t="n">
        <v>2012</v>
      </c>
      <c r="D15432" s="0" t="s">
        <v>71</v>
      </c>
      <c r="E15432" s="0" t="s">
        <v>328</v>
      </c>
      <c r="F15432" s="0" t="n">
        <v>0</v>
      </c>
      <c r="G15432" s="0" t="n">
        <v>0</v>
      </c>
      <c r="H15432" s="0" t="n">
        <v>0.02</v>
      </c>
      <c r="I15432" s="0" t="n">
        <v>0</v>
      </c>
      <c r="J15432" s="0" t="n">
        <v>0.02</v>
      </c>
      <c r="N15432" s="0" t="s">
        <v>74</v>
      </c>
      <c r="P15432" s="0" t="n">
        <f aca="false">IF(AND(OR(Dashboard!$B$5="All",D15432=Dashboard!$B$5),OR(Dashboard!$D$5="All",N15432=Dashboard!$D$5),OR(AND(C15432&lt;&gt;"",C15432&gt;=Dashboard!$F$5,C15432&lt;=Dashboard!$H$5),AND(C15432="",Dashboard!$F$5&lt;=1980,Dashboard!$H$5&gt;=2016))),1,0)</f>
        <v>1</v>
      </c>
      <c r="Q15432" s="0" t="n">
        <f aca="false">J15432*P15432+ROW()*0.00000001</f>
        <v>0.02015432</v>
      </c>
    </row>
    <row r="15433" customFormat="false" ht="15" hidden="false" customHeight="false" outlineLevel="0" collapsed="false">
      <c r="A15433" s="0" t="s">
        <v>11233</v>
      </c>
      <c r="B15433" s="0" t="s">
        <v>152</v>
      </c>
      <c r="C15433" s="0" t="n">
        <v>2015</v>
      </c>
      <c r="D15433" s="0" t="s">
        <v>52</v>
      </c>
      <c r="E15433" s="0" t="s">
        <v>11234</v>
      </c>
      <c r="F15433" s="0" t="n">
        <v>0</v>
      </c>
      <c r="G15433" s="0" t="n">
        <v>0.02</v>
      </c>
      <c r="H15433" s="0" t="n">
        <v>0</v>
      </c>
      <c r="I15433" s="0" t="n">
        <v>0</v>
      </c>
      <c r="J15433" s="0" t="n">
        <v>0.02</v>
      </c>
      <c r="N15433" s="0" t="s">
        <v>152</v>
      </c>
      <c r="P15433" s="0" t="n">
        <f aca="false">IF(AND(OR(Dashboard!$B$5="All",D15433=Dashboard!$B$5),OR(Dashboard!$D$5="All",N15433=Dashboard!$D$5),OR(AND(C15433&lt;&gt;"",C15433&gt;=Dashboard!$F$5,C15433&lt;=Dashboard!$H$5),AND(C15433="",Dashboard!$F$5&lt;=1980,Dashboard!$H$5&gt;=2016))),1,0)</f>
        <v>1</v>
      </c>
      <c r="Q15433" s="0" t="n">
        <f aca="false">J15433*P15433+ROW()*0.00000001</f>
        <v>0.02015433</v>
      </c>
    </row>
    <row r="15434" customFormat="false" ht="15" hidden="false" customHeight="false" outlineLevel="0" collapsed="false">
      <c r="A15434" s="0" t="s">
        <v>11235</v>
      </c>
      <c r="B15434" s="0" t="s">
        <v>85</v>
      </c>
      <c r="C15434" s="0" t="n">
        <v>2002</v>
      </c>
      <c r="D15434" s="0" t="s">
        <v>34</v>
      </c>
      <c r="E15434" s="0" t="s">
        <v>520</v>
      </c>
      <c r="F15434" s="0" t="n">
        <v>0.01</v>
      </c>
      <c r="G15434" s="0" t="n">
        <v>0.01</v>
      </c>
      <c r="H15434" s="0" t="n">
        <v>0</v>
      </c>
      <c r="I15434" s="0" t="n">
        <v>0</v>
      </c>
      <c r="J15434" s="0" t="n">
        <v>0.02</v>
      </c>
      <c r="K15434" s="0" t="n">
        <v>62</v>
      </c>
      <c r="M15434" s="0" t="s">
        <v>36</v>
      </c>
      <c r="N15434" s="0" t="s">
        <v>35</v>
      </c>
      <c r="O15434" s="0" t="s">
        <v>67</v>
      </c>
      <c r="P15434" s="0" t="n">
        <f aca="false">IF(AND(OR(Dashboard!$B$5="All",D15434=Dashboard!$B$5),OR(Dashboard!$D$5="All",N15434=Dashboard!$D$5),OR(AND(C15434&lt;&gt;"",C15434&gt;=Dashboard!$F$5,C15434&lt;=Dashboard!$H$5),AND(C15434="",Dashboard!$F$5&lt;=1980,Dashboard!$H$5&gt;=2016))),1,0)</f>
        <v>1</v>
      </c>
      <c r="Q15434" s="0" t="n">
        <f aca="false">J15434*P15434+ROW()*0.00000001</f>
        <v>0.02015434</v>
      </c>
    </row>
    <row r="15435" customFormat="false" ht="15" hidden="false" customHeight="false" outlineLevel="0" collapsed="false">
      <c r="A15435" s="0" t="s">
        <v>11236</v>
      </c>
      <c r="B15435" s="0" t="s">
        <v>50</v>
      </c>
      <c r="C15435" s="0" t="n">
        <v>2007</v>
      </c>
      <c r="D15435" s="0" t="s">
        <v>56</v>
      </c>
      <c r="E15435" s="0" t="s">
        <v>11237</v>
      </c>
      <c r="F15435" s="0" t="n">
        <v>0.02</v>
      </c>
      <c r="G15435" s="0" t="n">
        <v>0</v>
      </c>
      <c r="H15435" s="0" t="n">
        <v>0</v>
      </c>
      <c r="I15435" s="0" t="n">
        <v>0</v>
      </c>
      <c r="J15435" s="0" t="n">
        <v>0.02</v>
      </c>
      <c r="K15435" s="0" t="n">
        <v>39</v>
      </c>
      <c r="M15435" s="0" t="s">
        <v>125</v>
      </c>
      <c r="N15435" s="0" t="s">
        <v>35</v>
      </c>
      <c r="O15435" s="0" t="s">
        <v>177</v>
      </c>
      <c r="P15435" s="0" t="n">
        <f aca="false">IF(AND(OR(Dashboard!$B$5="All",D15435=Dashboard!$B$5),OR(Dashboard!$D$5="All",N15435=Dashboard!$D$5),OR(AND(C15435&lt;&gt;"",C15435&gt;=Dashboard!$F$5,C15435&lt;=Dashboard!$H$5),AND(C15435="",Dashboard!$F$5&lt;=1980,Dashboard!$H$5&gt;=2016))),1,0)</f>
        <v>1</v>
      </c>
      <c r="Q15435" s="0" t="n">
        <f aca="false">J15435*P15435+ROW()*0.00000001</f>
        <v>0.02015435</v>
      </c>
    </row>
    <row r="15436" customFormat="false" ht="15" hidden="false" customHeight="false" outlineLevel="0" collapsed="false">
      <c r="A15436" s="0" t="s">
        <v>11238</v>
      </c>
      <c r="B15436" s="0" t="s">
        <v>851</v>
      </c>
      <c r="C15436" s="0" t="n">
        <v>2015</v>
      </c>
      <c r="D15436" s="0" t="s">
        <v>114</v>
      </c>
      <c r="E15436" s="0" t="s">
        <v>11239</v>
      </c>
      <c r="F15436" s="0" t="n">
        <v>0</v>
      </c>
      <c r="G15436" s="0" t="n">
        <v>0</v>
      </c>
      <c r="H15436" s="0" t="n">
        <v>0.02</v>
      </c>
      <c r="I15436" s="0" t="n">
        <v>0</v>
      </c>
      <c r="J15436" s="0" t="n">
        <v>0.02</v>
      </c>
      <c r="N15436" s="0" t="s">
        <v>74</v>
      </c>
      <c r="P15436" s="0" t="n">
        <f aca="false">IF(AND(OR(Dashboard!$B$5="All",D15436=Dashboard!$B$5),OR(Dashboard!$D$5="All",N15436=Dashboard!$D$5),OR(AND(C15436&lt;&gt;"",C15436&gt;=Dashboard!$F$5,C15436&lt;=Dashboard!$H$5),AND(C15436="",Dashboard!$F$5&lt;=1980,Dashboard!$H$5&gt;=2016))),1,0)</f>
        <v>1</v>
      </c>
      <c r="Q15436" s="0" t="n">
        <f aca="false">J15436*P15436+ROW()*0.00000001</f>
        <v>0.02015436</v>
      </c>
    </row>
    <row r="15437" customFormat="false" ht="15" hidden="false" customHeight="false" outlineLevel="0" collapsed="false">
      <c r="A15437" s="0" t="s">
        <v>11240</v>
      </c>
      <c r="B15437" s="0" t="s">
        <v>164</v>
      </c>
      <c r="C15437" s="0" t="n">
        <v>2005</v>
      </c>
      <c r="D15437" s="0" t="s">
        <v>16</v>
      </c>
      <c r="E15437" s="0" t="s">
        <v>160</v>
      </c>
      <c r="F15437" s="0" t="n">
        <v>0.02</v>
      </c>
      <c r="G15437" s="0" t="n">
        <v>0</v>
      </c>
      <c r="H15437" s="0" t="n">
        <v>0</v>
      </c>
      <c r="I15437" s="0" t="n">
        <v>0</v>
      </c>
      <c r="J15437" s="0" t="n">
        <v>0.02</v>
      </c>
      <c r="K15437" s="0" t="n">
        <v>57</v>
      </c>
      <c r="M15437" s="0" t="s">
        <v>36</v>
      </c>
      <c r="N15437" s="0" t="s">
        <v>74</v>
      </c>
      <c r="O15437" s="0" t="s">
        <v>53</v>
      </c>
      <c r="P15437" s="0" t="n">
        <f aca="false">IF(AND(OR(Dashboard!$B$5="All",D15437=Dashboard!$B$5),OR(Dashboard!$D$5="All",N15437=Dashboard!$D$5),OR(AND(C15437&lt;&gt;"",C15437&gt;=Dashboard!$F$5,C15437&lt;=Dashboard!$H$5),AND(C15437="",Dashboard!$F$5&lt;=1980,Dashboard!$H$5&gt;=2016))),1,0)</f>
        <v>1</v>
      </c>
      <c r="Q15437" s="0" t="n">
        <f aca="false">J15437*P15437+ROW()*0.00000001</f>
        <v>0.02015437</v>
      </c>
    </row>
    <row r="15438" customFormat="false" ht="15" hidden="false" customHeight="false" outlineLevel="0" collapsed="false">
      <c r="A15438" s="0" t="s">
        <v>11241</v>
      </c>
      <c r="B15438" s="0" t="s">
        <v>851</v>
      </c>
      <c r="C15438" s="0" t="n">
        <v>2015</v>
      </c>
      <c r="D15438" s="0" t="s">
        <v>71</v>
      </c>
      <c r="E15438" s="0" t="s">
        <v>6975</v>
      </c>
      <c r="F15438" s="0" t="n">
        <v>0</v>
      </c>
      <c r="G15438" s="0" t="n">
        <v>0</v>
      </c>
      <c r="H15438" s="0" t="n">
        <v>0.02</v>
      </c>
      <c r="I15438" s="0" t="n">
        <v>0</v>
      </c>
      <c r="J15438" s="0" t="n">
        <v>0.02</v>
      </c>
      <c r="N15438" s="0" t="s">
        <v>74</v>
      </c>
      <c r="P15438" s="0" t="n">
        <f aca="false">IF(AND(OR(Dashboard!$B$5="All",D15438=Dashboard!$B$5),OR(Dashboard!$D$5="All",N15438=Dashboard!$D$5),OR(AND(C15438&lt;&gt;"",C15438&gt;=Dashboard!$F$5,C15438&lt;=Dashboard!$H$5),AND(C15438="",Dashboard!$F$5&lt;=1980,Dashboard!$H$5&gt;=2016))),1,0)</f>
        <v>1</v>
      </c>
      <c r="Q15438" s="0" t="n">
        <f aca="false">J15438*P15438+ROW()*0.00000001</f>
        <v>0.02015438</v>
      </c>
    </row>
    <row r="15439" customFormat="false" ht="15" hidden="false" customHeight="false" outlineLevel="0" collapsed="false">
      <c r="A15439" s="0" t="s">
        <v>11242</v>
      </c>
      <c r="B15439" s="0" t="s">
        <v>50</v>
      </c>
      <c r="C15439" s="0" t="n">
        <v>2008</v>
      </c>
      <c r="D15439" s="0" t="s">
        <v>114</v>
      </c>
      <c r="E15439" s="0" t="s">
        <v>8452</v>
      </c>
      <c r="F15439" s="0" t="n">
        <v>0.02</v>
      </c>
      <c r="G15439" s="0" t="n">
        <v>0</v>
      </c>
      <c r="H15439" s="0" t="n">
        <v>0</v>
      </c>
      <c r="I15439" s="0" t="n">
        <v>0</v>
      </c>
      <c r="J15439" s="0" t="n">
        <v>0.02</v>
      </c>
      <c r="K15439" s="0" t="n">
        <v>47</v>
      </c>
      <c r="M15439" s="0" t="s">
        <v>103</v>
      </c>
      <c r="N15439" s="0" t="s">
        <v>35</v>
      </c>
      <c r="O15439" s="0" t="s">
        <v>177</v>
      </c>
      <c r="P15439" s="0" t="n">
        <f aca="false">IF(AND(OR(Dashboard!$B$5="All",D15439=Dashboard!$B$5),OR(Dashboard!$D$5="All",N15439=Dashboard!$D$5),OR(AND(C15439&lt;&gt;"",C15439&gt;=Dashboard!$F$5,C15439&lt;=Dashboard!$H$5),AND(C15439="",Dashboard!$F$5&lt;=1980,Dashboard!$H$5&gt;=2016))),1,0)</f>
        <v>1</v>
      </c>
      <c r="Q15439" s="0" t="n">
        <f aca="false">J15439*P15439+ROW()*0.00000001</f>
        <v>0.02015439</v>
      </c>
    </row>
    <row r="15440" customFormat="false" ht="15" hidden="false" customHeight="false" outlineLevel="0" collapsed="false">
      <c r="A15440" s="0" t="s">
        <v>3654</v>
      </c>
      <c r="B15440" s="0" t="s">
        <v>152</v>
      </c>
      <c r="C15440" s="0" t="n">
        <v>2008</v>
      </c>
      <c r="D15440" s="0" t="s">
        <v>71</v>
      </c>
      <c r="E15440" s="0" t="s">
        <v>91</v>
      </c>
      <c r="F15440" s="0" t="n">
        <v>0</v>
      </c>
      <c r="G15440" s="0" t="n">
        <v>0.02</v>
      </c>
      <c r="H15440" s="0" t="n">
        <v>0</v>
      </c>
      <c r="I15440" s="0" t="n">
        <v>0</v>
      </c>
      <c r="J15440" s="0" t="n">
        <v>0.02</v>
      </c>
      <c r="K15440" s="0" t="n">
        <v>52</v>
      </c>
      <c r="L15440" s="0" t="n">
        <v>7.8</v>
      </c>
      <c r="M15440" s="0" t="s">
        <v>103</v>
      </c>
      <c r="N15440" s="0" t="s">
        <v>152</v>
      </c>
      <c r="O15440" s="0" t="s">
        <v>53</v>
      </c>
      <c r="P15440" s="0" t="n">
        <f aca="false">IF(AND(OR(Dashboard!$B$5="All",D15440=Dashboard!$B$5),OR(Dashboard!$D$5="All",N15440=Dashboard!$D$5),OR(AND(C15440&lt;&gt;"",C15440&gt;=Dashboard!$F$5,C15440&lt;=Dashboard!$H$5),AND(C15440="",Dashboard!$F$5&lt;=1980,Dashboard!$H$5&gt;=2016))),1,0)</f>
        <v>1</v>
      </c>
      <c r="Q15440" s="0" t="n">
        <f aca="false">J15440*P15440+ROW()*0.00000001</f>
        <v>0.0201544</v>
      </c>
    </row>
    <row r="15441" customFormat="false" ht="15" hidden="false" customHeight="false" outlineLevel="0" collapsed="false">
      <c r="A15441" s="0" t="s">
        <v>11243</v>
      </c>
      <c r="B15441" s="0" t="s">
        <v>152</v>
      </c>
      <c r="C15441" s="0" t="n">
        <v>2011</v>
      </c>
      <c r="D15441" s="0" t="s">
        <v>58</v>
      </c>
      <c r="E15441" s="0" t="s">
        <v>520</v>
      </c>
      <c r="F15441" s="0" t="n">
        <v>0</v>
      </c>
      <c r="G15441" s="0" t="n">
        <v>0.02</v>
      </c>
      <c r="H15441" s="0" t="n">
        <v>0</v>
      </c>
      <c r="I15441" s="0" t="n">
        <v>0</v>
      </c>
      <c r="J15441" s="0" t="n">
        <v>0.02</v>
      </c>
      <c r="N15441" s="0" t="s">
        <v>152</v>
      </c>
      <c r="P15441" s="0" t="n">
        <f aca="false">IF(AND(OR(Dashboard!$B$5="All",D15441=Dashboard!$B$5),OR(Dashboard!$D$5="All",N15441=Dashboard!$D$5),OR(AND(C15441&lt;&gt;"",C15441&gt;=Dashboard!$F$5,C15441&lt;=Dashboard!$H$5),AND(C15441="",Dashboard!$F$5&lt;=1980,Dashboard!$H$5&gt;=2016))),1,0)</f>
        <v>1</v>
      </c>
      <c r="Q15441" s="0" t="n">
        <f aca="false">J15441*P15441+ROW()*0.00000001</f>
        <v>0.02015441</v>
      </c>
    </row>
    <row r="15442" customFormat="false" ht="15" hidden="false" customHeight="false" outlineLevel="0" collapsed="false">
      <c r="A15442" s="0" t="s">
        <v>11244</v>
      </c>
      <c r="B15442" s="0" t="s">
        <v>164</v>
      </c>
      <c r="C15442" s="0" t="n">
        <v>2011</v>
      </c>
      <c r="D15442" s="0" t="s">
        <v>71</v>
      </c>
      <c r="E15442" s="0" t="s">
        <v>1002</v>
      </c>
      <c r="F15442" s="0" t="n">
        <v>0</v>
      </c>
      <c r="G15442" s="0" t="n">
        <v>0</v>
      </c>
      <c r="H15442" s="0" t="n">
        <v>0.02</v>
      </c>
      <c r="I15442" s="0" t="n">
        <v>0</v>
      </c>
      <c r="J15442" s="0" t="n">
        <v>0.02</v>
      </c>
      <c r="N15442" s="0" t="s">
        <v>74</v>
      </c>
      <c r="P15442" s="0" t="n">
        <f aca="false">IF(AND(OR(Dashboard!$B$5="All",D15442=Dashboard!$B$5),OR(Dashboard!$D$5="All",N15442=Dashboard!$D$5),OR(AND(C15442&lt;&gt;"",C15442&gt;=Dashboard!$F$5,C15442&lt;=Dashboard!$H$5),AND(C15442="",Dashboard!$F$5&lt;=1980,Dashboard!$H$5&gt;=2016))),1,0)</f>
        <v>1</v>
      </c>
      <c r="Q15442" s="0" t="n">
        <f aca="false">J15442*P15442+ROW()*0.00000001</f>
        <v>0.02015442</v>
      </c>
    </row>
    <row r="15443" customFormat="false" ht="15" hidden="false" customHeight="false" outlineLevel="0" collapsed="false">
      <c r="A15443" s="0" t="s">
        <v>9997</v>
      </c>
      <c r="B15443" s="0" t="s">
        <v>144</v>
      </c>
      <c r="C15443" s="0" t="n">
        <v>2004</v>
      </c>
      <c r="D15443" s="0" t="s">
        <v>71</v>
      </c>
      <c r="E15443" s="0" t="s">
        <v>154</v>
      </c>
      <c r="F15443" s="0" t="n">
        <v>0.02</v>
      </c>
      <c r="G15443" s="0" t="n">
        <v>0</v>
      </c>
      <c r="H15443" s="0" t="n">
        <v>0</v>
      </c>
      <c r="I15443" s="0" t="n">
        <v>0</v>
      </c>
      <c r="J15443" s="0" t="n">
        <v>0.02</v>
      </c>
      <c r="K15443" s="0" t="n">
        <v>59</v>
      </c>
      <c r="L15443" s="0" t="n">
        <v>6.8</v>
      </c>
      <c r="M15443" s="0" t="s">
        <v>73</v>
      </c>
      <c r="N15443" s="0" t="s">
        <v>66</v>
      </c>
      <c r="O15443" s="0" t="s">
        <v>53</v>
      </c>
      <c r="P15443" s="0" t="n">
        <f aca="false">IF(AND(OR(Dashboard!$B$5="All",D15443=Dashboard!$B$5),OR(Dashboard!$D$5="All",N15443=Dashboard!$D$5),OR(AND(C15443&lt;&gt;"",C15443&gt;=Dashboard!$F$5,C15443&lt;=Dashboard!$H$5),AND(C15443="",Dashboard!$F$5&lt;=1980,Dashboard!$H$5&gt;=2016))),1,0)</f>
        <v>1</v>
      </c>
      <c r="Q15443" s="0" t="n">
        <f aca="false">J15443*P15443+ROW()*0.00000001</f>
        <v>0.02015443</v>
      </c>
    </row>
    <row r="15444" customFormat="false" ht="15" hidden="false" customHeight="false" outlineLevel="0" collapsed="false">
      <c r="A15444" s="0" t="s">
        <v>9760</v>
      </c>
      <c r="B15444" s="0" t="s">
        <v>50</v>
      </c>
      <c r="C15444" s="0" t="n">
        <v>2011</v>
      </c>
      <c r="D15444" s="0" t="s">
        <v>48</v>
      </c>
      <c r="E15444" s="0" t="s">
        <v>1259</v>
      </c>
      <c r="F15444" s="0" t="n">
        <v>0</v>
      </c>
      <c r="G15444" s="0" t="n">
        <v>0.02</v>
      </c>
      <c r="H15444" s="0" t="n">
        <v>0</v>
      </c>
      <c r="I15444" s="0" t="n">
        <v>0</v>
      </c>
      <c r="J15444" s="0" t="n">
        <v>0.02</v>
      </c>
      <c r="M15444" s="0" t="s">
        <v>36</v>
      </c>
      <c r="N15444" s="0" t="s">
        <v>35</v>
      </c>
      <c r="P15444" s="0" t="n">
        <f aca="false">IF(AND(OR(Dashboard!$B$5="All",D15444=Dashboard!$B$5),OR(Dashboard!$D$5="All",N15444=Dashboard!$D$5),OR(AND(C15444&lt;&gt;"",C15444&gt;=Dashboard!$F$5,C15444&lt;=Dashboard!$H$5),AND(C15444="",Dashboard!$F$5&lt;=1980,Dashboard!$H$5&gt;=2016))),1,0)</f>
        <v>1</v>
      </c>
      <c r="Q15444" s="0" t="n">
        <f aca="false">J15444*P15444+ROW()*0.00000001</f>
        <v>0.02015444</v>
      </c>
    </row>
    <row r="15445" customFormat="false" ht="15" hidden="false" customHeight="false" outlineLevel="0" collapsed="false">
      <c r="A15445" s="0" t="s">
        <v>11245</v>
      </c>
      <c r="B15445" s="0" t="s">
        <v>33</v>
      </c>
      <c r="C15445" s="0" t="n">
        <v>2008</v>
      </c>
      <c r="D15445" s="0" t="s">
        <v>102</v>
      </c>
      <c r="E15445" s="0" t="s">
        <v>328</v>
      </c>
      <c r="F15445" s="0" t="n">
        <v>0</v>
      </c>
      <c r="G15445" s="0" t="n">
        <v>0</v>
      </c>
      <c r="H15445" s="0" t="n">
        <v>0.02</v>
      </c>
      <c r="I15445" s="0" t="n">
        <v>0</v>
      </c>
      <c r="J15445" s="0" t="n">
        <v>0.02</v>
      </c>
      <c r="N15445" s="0" t="s">
        <v>35</v>
      </c>
      <c r="P15445" s="0" t="n">
        <f aca="false">IF(AND(OR(Dashboard!$B$5="All",D15445=Dashboard!$B$5),OR(Dashboard!$D$5="All",N15445=Dashboard!$D$5),OR(AND(C15445&lt;&gt;"",C15445&gt;=Dashboard!$F$5,C15445&lt;=Dashboard!$H$5),AND(C15445="",Dashboard!$F$5&lt;=1980,Dashboard!$H$5&gt;=2016))),1,0)</f>
        <v>1</v>
      </c>
      <c r="Q15445" s="0" t="n">
        <f aca="false">J15445*P15445+ROW()*0.00000001</f>
        <v>0.02015445</v>
      </c>
    </row>
    <row r="15446" customFormat="false" ht="15" hidden="false" customHeight="false" outlineLevel="0" collapsed="false">
      <c r="A15446" s="0" t="s">
        <v>11246</v>
      </c>
      <c r="B15446" s="0" t="s">
        <v>164</v>
      </c>
      <c r="C15446" s="0" t="n">
        <v>2013</v>
      </c>
      <c r="D15446" s="0" t="s">
        <v>114</v>
      </c>
      <c r="E15446" s="0" t="s">
        <v>1457</v>
      </c>
      <c r="F15446" s="0" t="n">
        <v>0</v>
      </c>
      <c r="G15446" s="0" t="n">
        <v>0</v>
      </c>
      <c r="H15446" s="0" t="n">
        <v>0.02</v>
      </c>
      <c r="I15446" s="0" t="n">
        <v>0</v>
      </c>
      <c r="J15446" s="0" t="n">
        <v>0.02</v>
      </c>
      <c r="N15446" s="0" t="s">
        <v>74</v>
      </c>
      <c r="P15446" s="0" t="n">
        <f aca="false">IF(AND(OR(Dashboard!$B$5="All",D15446=Dashboard!$B$5),OR(Dashboard!$D$5="All",N15446=Dashboard!$D$5),OR(AND(C15446&lt;&gt;"",C15446&gt;=Dashboard!$F$5,C15446&lt;=Dashboard!$H$5),AND(C15446="",Dashboard!$F$5&lt;=1980,Dashboard!$H$5&gt;=2016))),1,0)</f>
        <v>1</v>
      </c>
      <c r="Q15446" s="0" t="n">
        <f aca="false">J15446*P15446+ROW()*0.00000001</f>
        <v>0.02015446</v>
      </c>
    </row>
    <row r="15447" customFormat="false" ht="15" hidden="false" customHeight="false" outlineLevel="0" collapsed="false">
      <c r="A15447" s="0" t="s">
        <v>11247</v>
      </c>
      <c r="B15447" s="0" t="s">
        <v>164</v>
      </c>
      <c r="C15447" s="0" t="n">
        <v>2008</v>
      </c>
      <c r="D15447" s="0" t="s">
        <v>52</v>
      </c>
      <c r="E15447" s="0" t="s">
        <v>11248</v>
      </c>
      <c r="F15447" s="0" t="n">
        <v>0</v>
      </c>
      <c r="G15447" s="0" t="n">
        <v>0</v>
      </c>
      <c r="H15447" s="0" t="n">
        <v>0.02</v>
      </c>
      <c r="I15447" s="0" t="n">
        <v>0</v>
      </c>
      <c r="J15447" s="0" t="n">
        <v>0.02</v>
      </c>
      <c r="N15447" s="0" t="s">
        <v>74</v>
      </c>
      <c r="P15447" s="0" t="n">
        <f aca="false">IF(AND(OR(Dashboard!$B$5="All",D15447=Dashboard!$B$5),OR(Dashboard!$D$5="All",N15447=Dashboard!$D$5),OR(AND(C15447&lt;&gt;"",C15447&gt;=Dashboard!$F$5,C15447&lt;=Dashboard!$H$5),AND(C15447="",Dashboard!$F$5&lt;=1980,Dashboard!$H$5&gt;=2016))),1,0)</f>
        <v>1</v>
      </c>
      <c r="Q15447" s="0" t="n">
        <f aca="false">J15447*P15447+ROW()*0.00000001</f>
        <v>0.02015447</v>
      </c>
    </row>
    <row r="15448" customFormat="false" ht="15" hidden="false" customHeight="false" outlineLevel="0" collapsed="false">
      <c r="A15448" s="0" t="s">
        <v>11249</v>
      </c>
      <c r="B15448" s="0" t="s">
        <v>50</v>
      </c>
      <c r="C15448" s="0" t="n">
        <v>2008</v>
      </c>
      <c r="D15448" s="0" t="s">
        <v>34</v>
      </c>
      <c r="E15448" s="0" t="s">
        <v>4786</v>
      </c>
      <c r="F15448" s="0" t="n">
        <v>0.02</v>
      </c>
      <c r="G15448" s="0" t="n">
        <v>0</v>
      </c>
      <c r="H15448" s="0" t="n">
        <v>0</v>
      </c>
      <c r="I15448" s="0" t="n">
        <v>0</v>
      </c>
      <c r="J15448" s="0" t="n">
        <v>0.02</v>
      </c>
      <c r="M15448" s="0" t="s">
        <v>36</v>
      </c>
      <c r="N15448" s="0" t="s">
        <v>35</v>
      </c>
      <c r="P15448" s="0" t="n">
        <f aca="false">IF(AND(OR(Dashboard!$B$5="All",D15448=Dashboard!$B$5),OR(Dashboard!$D$5="All",N15448=Dashboard!$D$5),OR(AND(C15448&lt;&gt;"",C15448&gt;=Dashboard!$F$5,C15448&lt;=Dashboard!$H$5),AND(C15448="",Dashboard!$F$5&lt;=1980,Dashboard!$H$5&gt;=2016))),1,0)</f>
        <v>1</v>
      </c>
      <c r="Q15448" s="0" t="n">
        <f aca="false">J15448*P15448+ROW()*0.00000001</f>
        <v>0.02015448</v>
      </c>
    </row>
    <row r="15449" customFormat="false" ht="15" hidden="false" customHeight="false" outlineLevel="0" collapsed="false">
      <c r="A15449" s="0" t="s">
        <v>11250</v>
      </c>
      <c r="B15449" s="0" t="s">
        <v>85</v>
      </c>
      <c r="C15449" s="0" t="n">
        <v>2001</v>
      </c>
      <c r="D15449" s="0" t="s">
        <v>16</v>
      </c>
      <c r="E15449" s="0" t="s">
        <v>418</v>
      </c>
      <c r="F15449" s="0" t="n">
        <v>0.01</v>
      </c>
      <c r="G15449" s="0" t="n">
        <v>0.01</v>
      </c>
      <c r="H15449" s="0" t="n">
        <v>0</v>
      </c>
      <c r="I15449" s="0" t="n">
        <v>0</v>
      </c>
      <c r="J15449" s="0" t="n">
        <v>0.02</v>
      </c>
      <c r="K15449" s="0" t="n">
        <v>69</v>
      </c>
      <c r="M15449" s="0" t="s">
        <v>36</v>
      </c>
      <c r="N15449" s="0" t="s">
        <v>35</v>
      </c>
      <c r="O15449" s="0" t="s">
        <v>67</v>
      </c>
      <c r="P15449" s="0" t="n">
        <f aca="false">IF(AND(OR(Dashboard!$B$5="All",D15449=Dashboard!$B$5),OR(Dashboard!$D$5="All",N15449=Dashboard!$D$5),OR(AND(C15449&lt;&gt;"",C15449&gt;=Dashboard!$F$5,C15449&lt;=Dashboard!$H$5),AND(C15449="",Dashboard!$F$5&lt;=1980,Dashboard!$H$5&gt;=2016))),1,0)</f>
        <v>1</v>
      </c>
      <c r="Q15449" s="0" t="n">
        <f aca="false">J15449*P15449+ROW()*0.00000001</f>
        <v>0.02015449</v>
      </c>
    </row>
    <row r="15450" customFormat="false" ht="15" hidden="false" customHeight="false" outlineLevel="0" collapsed="false">
      <c r="A15450" s="0" t="s">
        <v>8689</v>
      </c>
      <c r="B15450" s="0" t="s">
        <v>64</v>
      </c>
      <c r="C15450" s="0" t="n">
        <v>2011</v>
      </c>
      <c r="D15450" s="0" t="s">
        <v>34</v>
      </c>
      <c r="E15450" s="0" t="s">
        <v>4798</v>
      </c>
      <c r="F15450" s="0" t="n">
        <v>0</v>
      </c>
      <c r="G15450" s="0" t="n">
        <v>0.02</v>
      </c>
      <c r="H15450" s="0" t="n">
        <v>0</v>
      </c>
      <c r="I15450" s="0" t="n">
        <v>0</v>
      </c>
      <c r="J15450" s="0" t="n">
        <v>0.02</v>
      </c>
      <c r="N15450" s="0" t="s">
        <v>66</v>
      </c>
      <c r="P15450" s="0" t="n">
        <f aca="false">IF(AND(OR(Dashboard!$B$5="All",D15450=Dashboard!$B$5),OR(Dashboard!$D$5="All",N15450=Dashboard!$D$5),OR(AND(C15450&lt;&gt;"",C15450&gt;=Dashboard!$F$5,C15450&lt;=Dashboard!$H$5),AND(C15450="",Dashboard!$F$5&lt;=1980,Dashboard!$H$5&gt;=2016))),1,0)</f>
        <v>1</v>
      </c>
      <c r="Q15450" s="0" t="n">
        <f aca="false">J15450*P15450+ROW()*0.00000001</f>
        <v>0.0201545</v>
      </c>
    </row>
    <row r="15451" customFormat="false" ht="15" hidden="false" customHeight="false" outlineLevel="0" collapsed="false">
      <c r="A15451" s="0" t="s">
        <v>7248</v>
      </c>
      <c r="B15451" s="0" t="s">
        <v>85</v>
      </c>
      <c r="C15451" s="0" t="n">
        <v>2002</v>
      </c>
      <c r="D15451" s="0" t="s">
        <v>41</v>
      </c>
      <c r="E15451" s="0" t="s">
        <v>3958</v>
      </c>
      <c r="F15451" s="0" t="n">
        <v>0.01</v>
      </c>
      <c r="G15451" s="0" t="n">
        <v>0.01</v>
      </c>
      <c r="H15451" s="0" t="n">
        <v>0</v>
      </c>
      <c r="I15451" s="0" t="n">
        <v>0</v>
      </c>
      <c r="J15451" s="0" t="n">
        <v>0.02</v>
      </c>
      <c r="M15451" s="0" t="s">
        <v>36</v>
      </c>
      <c r="N15451" s="0" t="s">
        <v>35</v>
      </c>
      <c r="P15451" s="0" t="n">
        <f aca="false">IF(AND(OR(Dashboard!$B$5="All",D15451=Dashboard!$B$5),OR(Dashboard!$D$5="All",N15451=Dashboard!$D$5),OR(AND(C15451&lt;&gt;"",C15451&gt;=Dashboard!$F$5,C15451&lt;=Dashboard!$H$5),AND(C15451="",Dashboard!$F$5&lt;=1980,Dashboard!$H$5&gt;=2016))),1,0)</f>
        <v>1</v>
      </c>
      <c r="Q15451" s="0" t="n">
        <f aca="false">J15451*P15451+ROW()*0.00000001</f>
        <v>0.02015451</v>
      </c>
    </row>
    <row r="15452" customFormat="false" ht="15" hidden="false" customHeight="false" outlineLevel="0" collapsed="false">
      <c r="A15452" s="0" t="s">
        <v>11251</v>
      </c>
      <c r="B15452" s="0" t="s">
        <v>144</v>
      </c>
      <c r="C15452" s="0" t="n">
        <v>2005</v>
      </c>
      <c r="D15452" s="0" t="s">
        <v>56</v>
      </c>
      <c r="E15452" s="0" t="s">
        <v>3686</v>
      </c>
      <c r="F15452" s="0" t="n">
        <v>0.02</v>
      </c>
      <c r="G15452" s="0" t="n">
        <v>0</v>
      </c>
      <c r="H15452" s="0" t="n">
        <v>0</v>
      </c>
      <c r="I15452" s="0" t="n">
        <v>0</v>
      </c>
      <c r="J15452" s="0" t="n">
        <v>0.02</v>
      </c>
      <c r="K15452" s="0" t="n">
        <v>33</v>
      </c>
      <c r="L15452" s="0" t="n">
        <v>2.8</v>
      </c>
      <c r="M15452" s="0" t="s">
        <v>73</v>
      </c>
      <c r="N15452" s="0" t="s">
        <v>66</v>
      </c>
      <c r="O15452" s="0" t="s">
        <v>177</v>
      </c>
      <c r="P15452" s="0" t="n">
        <f aca="false">IF(AND(OR(Dashboard!$B$5="All",D15452=Dashboard!$B$5),OR(Dashboard!$D$5="All",N15452=Dashboard!$D$5),OR(AND(C15452&lt;&gt;"",C15452&gt;=Dashboard!$F$5,C15452&lt;=Dashboard!$H$5),AND(C15452="",Dashboard!$F$5&lt;=1980,Dashboard!$H$5&gt;=2016))),1,0)</f>
        <v>1</v>
      </c>
      <c r="Q15452" s="0" t="n">
        <f aca="false">J15452*P15452+ROW()*0.00000001</f>
        <v>0.02015452</v>
      </c>
    </row>
    <row r="15453" customFormat="false" ht="15" hidden="false" customHeight="false" outlineLevel="0" collapsed="false">
      <c r="A15453" s="0" t="s">
        <v>11252</v>
      </c>
      <c r="B15453" s="0" t="s">
        <v>70</v>
      </c>
      <c r="C15453" s="0" t="n">
        <v>2015</v>
      </c>
      <c r="D15453" s="0" t="s">
        <v>52</v>
      </c>
      <c r="E15453" s="0" t="s">
        <v>328</v>
      </c>
      <c r="F15453" s="0" t="n">
        <v>0</v>
      </c>
      <c r="G15453" s="0" t="n">
        <v>0</v>
      </c>
      <c r="H15453" s="0" t="n">
        <v>0.02</v>
      </c>
      <c r="I15453" s="0" t="n">
        <v>0</v>
      </c>
      <c r="J15453" s="0" t="n">
        <v>0.02</v>
      </c>
      <c r="N15453" s="0" t="s">
        <v>74</v>
      </c>
      <c r="P15453" s="0" t="n">
        <f aca="false">IF(AND(OR(Dashboard!$B$5="All",D15453=Dashboard!$B$5),OR(Dashboard!$D$5="All",N15453=Dashboard!$D$5),OR(AND(C15453&lt;&gt;"",C15453&gt;=Dashboard!$F$5,C15453&lt;=Dashboard!$H$5),AND(C15453="",Dashboard!$F$5&lt;=1980,Dashboard!$H$5&gt;=2016))),1,0)</f>
        <v>1</v>
      </c>
      <c r="Q15453" s="0" t="n">
        <f aca="false">J15453*P15453+ROW()*0.00000001</f>
        <v>0.02015453</v>
      </c>
    </row>
    <row r="15454" customFormat="false" ht="15" hidden="false" customHeight="false" outlineLevel="0" collapsed="false">
      <c r="A15454" s="0" t="s">
        <v>11253</v>
      </c>
      <c r="B15454" s="0" t="s">
        <v>152</v>
      </c>
      <c r="C15454" s="0" t="n">
        <v>2008</v>
      </c>
      <c r="D15454" s="0" t="s">
        <v>46</v>
      </c>
      <c r="E15454" s="0" t="s">
        <v>547</v>
      </c>
      <c r="F15454" s="0" t="n">
        <v>0</v>
      </c>
      <c r="G15454" s="0" t="n">
        <v>0.02</v>
      </c>
      <c r="H15454" s="0" t="n">
        <v>0</v>
      </c>
      <c r="I15454" s="0" t="n">
        <v>0</v>
      </c>
      <c r="J15454" s="0" t="n">
        <v>0.02</v>
      </c>
      <c r="K15454" s="0" t="n">
        <v>85</v>
      </c>
      <c r="L15454" s="0" t="n">
        <v>8.2</v>
      </c>
      <c r="M15454" s="0" t="s">
        <v>103</v>
      </c>
      <c r="N15454" s="0" t="s">
        <v>152</v>
      </c>
      <c r="O15454" s="0" t="s">
        <v>42</v>
      </c>
      <c r="P15454" s="0" t="n">
        <f aca="false">IF(AND(OR(Dashboard!$B$5="All",D15454=Dashboard!$B$5),OR(Dashboard!$D$5="All",N15454=Dashboard!$D$5),OR(AND(C15454&lt;&gt;"",C15454&gt;=Dashboard!$F$5,C15454&lt;=Dashboard!$H$5),AND(C15454="",Dashboard!$F$5&lt;=1980,Dashboard!$H$5&gt;=2016))),1,0)</f>
        <v>1</v>
      </c>
      <c r="Q15454" s="0" t="n">
        <f aca="false">J15454*P15454+ROW()*0.00000001</f>
        <v>0.02015454</v>
      </c>
    </row>
    <row r="15455" customFormat="false" ht="15" hidden="false" customHeight="false" outlineLevel="0" collapsed="false">
      <c r="A15455" s="0" t="s">
        <v>9035</v>
      </c>
      <c r="B15455" s="0" t="s">
        <v>50</v>
      </c>
      <c r="C15455" s="0" t="n">
        <v>2010</v>
      </c>
      <c r="D15455" s="0" t="s">
        <v>41</v>
      </c>
      <c r="E15455" s="0" t="s">
        <v>4319</v>
      </c>
      <c r="F15455" s="0" t="n">
        <v>0.02</v>
      </c>
      <c r="G15455" s="0" t="n">
        <v>0</v>
      </c>
      <c r="H15455" s="0" t="n">
        <v>0</v>
      </c>
      <c r="I15455" s="0" t="n">
        <v>0</v>
      </c>
      <c r="J15455" s="0" t="n">
        <v>0.02</v>
      </c>
      <c r="M15455" s="0" t="s">
        <v>36</v>
      </c>
      <c r="N15455" s="0" t="s">
        <v>35</v>
      </c>
      <c r="P15455" s="0" t="n">
        <f aca="false">IF(AND(OR(Dashboard!$B$5="All",D15455=Dashboard!$B$5),OR(Dashboard!$D$5="All",N15455=Dashboard!$D$5),OR(AND(C15455&lt;&gt;"",C15455&gt;=Dashboard!$F$5,C15455&lt;=Dashboard!$H$5),AND(C15455="",Dashboard!$F$5&lt;=1980,Dashboard!$H$5&gt;=2016))),1,0)</f>
        <v>1</v>
      </c>
      <c r="Q15455" s="0" t="n">
        <f aca="false">J15455*P15455+ROW()*0.00000001</f>
        <v>0.02015455</v>
      </c>
    </row>
    <row r="15456" customFormat="false" ht="15" hidden="false" customHeight="false" outlineLevel="0" collapsed="false">
      <c r="A15456" s="0" t="s">
        <v>11254</v>
      </c>
      <c r="B15456" s="0" t="s">
        <v>50</v>
      </c>
      <c r="C15456" s="0" t="n">
        <v>2010</v>
      </c>
      <c r="D15456" s="0" t="s">
        <v>114</v>
      </c>
      <c r="E15456" s="0" t="s">
        <v>4395</v>
      </c>
      <c r="F15456" s="0" t="n">
        <v>0</v>
      </c>
      <c r="G15456" s="0" t="n">
        <v>0</v>
      </c>
      <c r="H15456" s="0" t="n">
        <v>0.02</v>
      </c>
      <c r="I15456" s="0" t="n">
        <v>0</v>
      </c>
      <c r="J15456" s="0" t="n">
        <v>0.02</v>
      </c>
      <c r="N15456" s="0" t="s">
        <v>35</v>
      </c>
      <c r="P15456" s="0" t="n">
        <f aca="false">IF(AND(OR(Dashboard!$B$5="All",D15456=Dashboard!$B$5),OR(Dashboard!$D$5="All",N15456=Dashboard!$D$5),OR(AND(C15456&lt;&gt;"",C15456&gt;=Dashboard!$F$5,C15456&lt;=Dashboard!$H$5),AND(C15456="",Dashboard!$F$5&lt;=1980,Dashboard!$H$5&gt;=2016))),1,0)</f>
        <v>1</v>
      </c>
      <c r="Q15456" s="0" t="n">
        <f aca="false">J15456*P15456+ROW()*0.00000001</f>
        <v>0.02015456</v>
      </c>
    </row>
    <row r="15457" customFormat="false" ht="15" hidden="false" customHeight="false" outlineLevel="0" collapsed="false">
      <c r="A15457" s="0" t="s">
        <v>11255</v>
      </c>
      <c r="B15457" s="0" t="s">
        <v>172</v>
      </c>
      <c r="C15457" s="0" t="n">
        <v>2016</v>
      </c>
      <c r="D15457" s="0" t="s">
        <v>71</v>
      </c>
      <c r="E15457" s="0" t="s">
        <v>11256</v>
      </c>
      <c r="F15457" s="0" t="n">
        <v>0.01</v>
      </c>
      <c r="G15457" s="0" t="n">
        <v>0.01</v>
      </c>
      <c r="H15457" s="0" t="n">
        <v>0</v>
      </c>
      <c r="I15457" s="0" t="n">
        <v>0</v>
      </c>
      <c r="J15457" s="0" t="n">
        <v>0.02</v>
      </c>
      <c r="K15457" s="0" t="n">
        <v>52</v>
      </c>
      <c r="L15457" s="0" t="n">
        <v>7.1</v>
      </c>
      <c r="M15457" s="0" t="s">
        <v>73</v>
      </c>
      <c r="N15457" s="0" t="s">
        <v>66</v>
      </c>
      <c r="O15457" s="0" t="s">
        <v>53</v>
      </c>
      <c r="P15457" s="0" t="n">
        <f aca="false">IF(AND(OR(Dashboard!$B$5="All",D15457=Dashboard!$B$5),OR(Dashboard!$D$5="All",N15457=Dashboard!$D$5),OR(AND(C15457&lt;&gt;"",C15457&gt;=Dashboard!$F$5,C15457&lt;=Dashboard!$H$5),AND(C15457="",Dashboard!$F$5&lt;=1980,Dashboard!$H$5&gt;=2016))),1,0)</f>
        <v>1</v>
      </c>
      <c r="Q15457" s="0" t="n">
        <f aca="false">J15457*P15457+ROW()*0.00000001</f>
        <v>0.02015457</v>
      </c>
    </row>
    <row r="15458" customFormat="false" ht="15" hidden="false" customHeight="false" outlineLevel="0" collapsed="false">
      <c r="A15458" s="0" t="s">
        <v>6076</v>
      </c>
      <c r="B15458" s="0" t="s">
        <v>152</v>
      </c>
      <c r="C15458" s="0" t="n">
        <v>2009</v>
      </c>
      <c r="D15458" s="0" t="s">
        <v>246</v>
      </c>
      <c r="E15458" s="0" t="s">
        <v>154</v>
      </c>
      <c r="F15458" s="0" t="n">
        <v>0</v>
      </c>
      <c r="G15458" s="0" t="n">
        <v>0.02</v>
      </c>
      <c r="H15458" s="0" t="n">
        <v>0</v>
      </c>
      <c r="I15458" s="0" t="n">
        <v>0</v>
      </c>
      <c r="J15458" s="0" t="n">
        <v>0.02</v>
      </c>
      <c r="K15458" s="0" t="n">
        <v>42</v>
      </c>
      <c r="L15458" s="0" t="n">
        <v>4.9</v>
      </c>
      <c r="M15458" s="0" t="s">
        <v>73</v>
      </c>
      <c r="N15458" s="0" t="s">
        <v>152</v>
      </c>
      <c r="O15458" s="0" t="s">
        <v>177</v>
      </c>
      <c r="P15458" s="0" t="n">
        <f aca="false">IF(AND(OR(Dashboard!$B$5="All",D15458=Dashboard!$B$5),OR(Dashboard!$D$5="All",N15458=Dashboard!$D$5),OR(AND(C15458&lt;&gt;"",C15458&gt;=Dashboard!$F$5,C15458&lt;=Dashboard!$H$5),AND(C15458="",Dashboard!$F$5&lt;=1980,Dashboard!$H$5&gt;=2016))),1,0)</f>
        <v>1</v>
      </c>
      <c r="Q15458" s="0" t="n">
        <f aca="false">J15458*P15458+ROW()*0.00000001</f>
        <v>0.02015458</v>
      </c>
    </row>
    <row r="15459" customFormat="false" ht="15" hidden="false" customHeight="false" outlineLevel="0" collapsed="false">
      <c r="A15459" s="0" t="s">
        <v>11257</v>
      </c>
      <c r="B15459" s="0" t="s">
        <v>117</v>
      </c>
      <c r="C15459" s="0" t="n">
        <v>2001</v>
      </c>
      <c r="D15459" s="0" t="s">
        <v>58</v>
      </c>
      <c r="E15459" s="0" t="s">
        <v>220</v>
      </c>
      <c r="F15459" s="0" t="n">
        <v>0</v>
      </c>
      <c r="G15459" s="0" t="n">
        <v>0</v>
      </c>
      <c r="H15459" s="0" t="n">
        <v>0.02</v>
      </c>
      <c r="I15459" s="0" t="n">
        <v>0</v>
      </c>
      <c r="J15459" s="0" t="n">
        <v>0.02</v>
      </c>
      <c r="N15459" s="0" t="s">
        <v>74</v>
      </c>
      <c r="P15459" s="0" t="n">
        <f aca="false">IF(AND(OR(Dashboard!$B$5="All",D15459=Dashboard!$B$5),OR(Dashboard!$D$5="All",N15459=Dashboard!$D$5),OR(AND(C15459&lt;&gt;"",C15459&gt;=Dashboard!$F$5,C15459&lt;=Dashboard!$H$5),AND(C15459="",Dashboard!$F$5&lt;=1980,Dashboard!$H$5&gt;=2016))),1,0)</f>
        <v>1</v>
      </c>
      <c r="Q15459" s="0" t="n">
        <f aca="false">J15459*P15459+ROW()*0.00000001</f>
        <v>0.02015459</v>
      </c>
    </row>
    <row r="15460" customFormat="false" ht="15" hidden="false" customHeight="false" outlineLevel="0" collapsed="false">
      <c r="A15460" s="0" t="s">
        <v>11134</v>
      </c>
      <c r="B15460" s="0" t="s">
        <v>164</v>
      </c>
      <c r="C15460" s="0" t="n">
        <v>2012</v>
      </c>
      <c r="D15460" s="0" t="s">
        <v>46</v>
      </c>
      <c r="E15460" s="0" t="s">
        <v>4962</v>
      </c>
      <c r="F15460" s="0" t="n">
        <v>0</v>
      </c>
      <c r="G15460" s="0" t="n">
        <v>0</v>
      </c>
      <c r="H15460" s="0" t="n">
        <v>0.02</v>
      </c>
      <c r="I15460" s="0" t="n">
        <v>0</v>
      </c>
      <c r="J15460" s="0" t="n">
        <v>0.02</v>
      </c>
      <c r="N15460" s="0" t="s">
        <v>74</v>
      </c>
      <c r="P15460" s="0" t="n">
        <f aca="false">IF(AND(OR(Dashboard!$B$5="All",D15460=Dashboard!$B$5),OR(Dashboard!$D$5="All",N15460=Dashboard!$D$5),OR(AND(C15460&lt;&gt;"",C15460&gt;=Dashboard!$F$5,C15460&lt;=Dashboard!$H$5),AND(C15460="",Dashboard!$F$5&lt;=1980,Dashboard!$H$5&gt;=2016))),1,0)</f>
        <v>1</v>
      </c>
      <c r="Q15460" s="0" t="n">
        <f aca="false">J15460*P15460+ROW()*0.00000001</f>
        <v>0.0201546</v>
      </c>
    </row>
    <row r="15461" customFormat="false" ht="15" hidden="false" customHeight="false" outlineLevel="0" collapsed="false">
      <c r="A15461" s="0" t="s">
        <v>11258</v>
      </c>
      <c r="B15461" s="0" t="s">
        <v>50</v>
      </c>
      <c r="C15461" s="0" t="n">
        <v>2008</v>
      </c>
      <c r="D15461" s="0" t="s">
        <v>114</v>
      </c>
      <c r="E15461" s="0" t="s">
        <v>328</v>
      </c>
      <c r="F15461" s="0" t="n">
        <v>0</v>
      </c>
      <c r="G15461" s="0" t="n">
        <v>0</v>
      </c>
      <c r="H15461" s="0" t="n">
        <v>0.02</v>
      </c>
      <c r="I15461" s="0" t="n">
        <v>0</v>
      </c>
      <c r="J15461" s="0" t="n">
        <v>0.02</v>
      </c>
      <c r="N15461" s="0" t="s">
        <v>35</v>
      </c>
      <c r="P15461" s="0" t="n">
        <f aca="false">IF(AND(OR(Dashboard!$B$5="All",D15461=Dashboard!$B$5),OR(Dashboard!$D$5="All",N15461=Dashboard!$D$5),OR(AND(C15461&lt;&gt;"",C15461&gt;=Dashboard!$F$5,C15461&lt;=Dashboard!$H$5),AND(C15461="",Dashboard!$F$5&lt;=1980,Dashboard!$H$5&gt;=2016))),1,0)</f>
        <v>1</v>
      </c>
      <c r="Q15461" s="0" t="n">
        <f aca="false">J15461*P15461+ROW()*0.00000001</f>
        <v>0.02015461</v>
      </c>
    </row>
    <row r="15462" customFormat="false" ht="15" hidden="false" customHeight="false" outlineLevel="0" collapsed="false">
      <c r="A15462" s="0" t="s">
        <v>11259</v>
      </c>
      <c r="B15462" s="0" t="s">
        <v>851</v>
      </c>
      <c r="C15462" s="0" t="n">
        <v>2015</v>
      </c>
      <c r="D15462" s="0" t="s">
        <v>246</v>
      </c>
      <c r="E15462" s="0" t="s">
        <v>782</v>
      </c>
      <c r="F15462" s="0" t="n">
        <v>0</v>
      </c>
      <c r="G15462" s="0" t="n">
        <v>0</v>
      </c>
      <c r="H15462" s="0" t="n">
        <v>0.02</v>
      </c>
      <c r="I15462" s="0" t="n">
        <v>0</v>
      </c>
      <c r="J15462" s="0" t="n">
        <v>0.02</v>
      </c>
      <c r="N15462" s="0" t="s">
        <v>74</v>
      </c>
      <c r="P15462" s="0" t="n">
        <f aca="false">IF(AND(OR(Dashboard!$B$5="All",D15462=Dashboard!$B$5),OR(Dashboard!$D$5="All",N15462=Dashboard!$D$5),OR(AND(C15462&lt;&gt;"",C15462&gt;=Dashboard!$F$5,C15462&lt;=Dashboard!$H$5),AND(C15462="",Dashboard!$F$5&lt;=1980,Dashboard!$H$5&gt;=2016))),1,0)</f>
        <v>1</v>
      </c>
      <c r="Q15462" s="0" t="n">
        <f aca="false">J15462*P15462+ROW()*0.00000001</f>
        <v>0.02015462</v>
      </c>
    </row>
    <row r="15463" customFormat="false" ht="15" hidden="false" customHeight="false" outlineLevel="0" collapsed="false">
      <c r="A15463" s="0" t="s">
        <v>11260</v>
      </c>
      <c r="B15463" s="0" t="s">
        <v>108</v>
      </c>
      <c r="C15463" s="0" t="n">
        <v>1999</v>
      </c>
      <c r="D15463" s="0" t="s">
        <v>34</v>
      </c>
      <c r="E15463" s="0" t="s">
        <v>8812</v>
      </c>
      <c r="F15463" s="0" t="n">
        <v>0.02</v>
      </c>
      <c r="G15463" s="0" t="n">
        <v>0</v>
      </c>
      <c r="H15463" s="0" t="n">
        <v>0</v>
      </c>
      <c r="I15463" s="0" t="n">
        <v>0</v>
      </c>
      <c r="J15463" s="0" t="n">
        <v>0.02</v>
      </c>
      <c r="N15463" s="0" t="s">
        <v>35</v>
      </c>
      <c r="P15463" s="0" t="n">
        <f aca="false">IF(AND(OR(Dashboard!$B$5="All",D15463=Dashboard!$B$5),OR(Dashboard!$D$5="All",N15463=Dashboard!$D$5),OR(AND(C15463&lt;&gt;"",C15463&gt;=Dashboard!$F$5,C15463&lt;=Dashboard!$H$5),AND(C15463="",Dashboard!$F$5&lt;=1980,Dashboard!$H$5&gt;=2016))),1,0)</f>
        <v>1</v>
      </c>
      <c r="Q15463" s="0" t="n">
        <f aca="false">J15463*P15463+ROW()*0.00000001</f>
        <v>0.02015463</v>
      </c>
    </row>
    <row r="15464" customFormat="false" ht="15" hidden="false" customHeight="false" outlineLevel="0" collapsed="false">
      <c r="A15464" s="0" t="s">
        <v>9723</v>
      </c>
      <c r="B15464" s="0" t="s">
        <v>108</v>
      </c>
      <c r="C15464" s="0" t="n">
        <v>2000</v>
      </c>
      <c r="D15464" s="0" t="s">
        <v>48</v>
      </c>
      <c r="E15464" s="0" t="s">
        <v>814</v>
      </c>
      <c r="F15464" s="0" t="n">
        <v>0.02</v>
      </c>
      <c r="G15464" s="0" t="n">
        <v>0</v>
      </c>
      <c r="H15464" s="0" t="n">
        <v>0</v>
      </c>
      <c r="I15464" s="0" t="n">
        <v>0</v>
      </c>
      <c r="J15464" s="0" t="n">
        <v>0.02</v>
      </c>
      <c r="N15464" s="0" t="s">
        <v>35</v>
      </c>
      <c r="P15464" s="0" t="n">
        <f aca="false">IF(AND(OR(Dashboard!$B$5="All",D15464=Dashboard!$B$5),OR(Dashboard!$D$5="All",N15464=Dashboard!$D$5),OR(AND(C15464&lt;&gt;"",C15464&gt;=Dashboard!$F$5,C15464&lt;=Dashboard!$H$5),AND(C15464="",Dashboard!$F$5&lt;=1980,Dashboard!$H$5&gt;=2016))),1,0)</f>
        <v>1</v>
      </c>
      <c r="Q15464" s="0" t="n">
        <f aca="false">J15464*P15464+ROW()*0.00000001</f>
        <v>0.02015464</v>
      </c>
    </row>
    <row r="15465" customFormat="false" ht="15" hidden="false" customHeight="false" outlineLevel="0" collapsed="false">
      <c r="A15465" s="0" t="s">
        <v>11261</v>
      </c>
      <c r="B15465" s="0" t="s">
        <v>50</v>
      </c>
      <c r="C15465" s="0" t="n">
        <v>2010</v>
      </c>
      <c r="D15465" s="0" t="s">
        <v>58</v>
      </c>
      <c r="E15465" s="0" t="s">
        <v>7049</v>
      </c>
      <c r="F15465" s="0" t="n">
        <v>0</v>
      </c>
      <c r="G15465" s="0" t="n">
        <v>0</v>
      </c>
      <c r="H15465" s="0" t="n">
        <v>0.02</v>
      </c>
      <c r="I15465" s="0" t="n">
        <v>0</v>
      </c>
      <c r="J15465" s="0" t="n">
        <v>0.02</v>
      </c>
      <c r="N15465" s="0" t="s">
        <v>35</v>
      </c>
      <c r="P15465" s="0" t="n">
        <f aca="false">IF(AND(OR(Dashboard!$B$5="All",D15465=Dashboard!$B$5),OR(Dashboard!$D$5="All",N15465=Dashboard!$D$5),OR(AND(C15465&lt;&gt;"",C15465&gt;=Dashboard!$F$5,C15465&lt;=Dashboard!$H$5),AND(C15465="",Dashboard!$F$5&lt;=1980,Dashboard!$H$5&gt;=2016))),1,0)</f>
        <v>1</v>
      </c>
      <c r="Q15465" s="0" t="n">
        <f aca="false">J15465*P15465+ROW()*0.00000001</f>
        <v>0.02015465</v>
      </c>
    </row>
    <row r="15466" customFormat="false" ht="15" hidden="false" customHeight="false" outlineLevel="0" collapsed="false">
      <c r="A15466" s="0" t="s">
        <v>11262</v>
      </c>
      <c r="B15466" s="0" t="s">
        <v>50</v>
      </c>
      <c r="C15466" s="0" t="n">
        <v>2011</v>
      </c>
      <c r="D15466" s="0" t="s">
        <v>16</v>
      </c>
      <c r="E15466" s="0" t="s">
        <v>3791</v>
      </c>
      <c r="F15466" s="0" t="n">
        <v>0.02</v>
      </c>
      <c r="G15466" s="0" t="n">
        <v>0</v>
      </c>
      <c r="H15466" s="0" t="n">
        <v>0</v>
      </c>
      <c r="I15466" s="0" t="n">
        <v>0</v>
      </c>
      <c r="J15466" s="0" t="n">
        <v>0.02</v>
      </c>
      <c r="M15466" s="0" t="s">
        <v>36</v>
      </c>
      <c r="N15466" s="0" t="s">
        <v>35</v>
      </c>
      <c r="P15466" s="0" t="n">
        <f aca="false">IF(AND(OR(Dashboard!$B$5="All",D15466=Dashboard!$B$5),OR(Dashboard!$D$5="All",N15466=Dashboard!$D$5),OR(AND(C15466&lt;&gt;"",C15466&gt;=Dashboard!$F$5,C15466&lt;=Dashboard!$H$5),AND(C15466="",Dashboard!$F$5&lt;=1980,Dashboard!$H$5&gt;=2016))),1,0)</f>
        <v>1</v>
      </c>
      <c r="Q15466" s="0" t="n">
        <f aca="false">J15466*P15466+ROW()*0.00000001</f>
        <v>0.02015466</v>
      </c>
    </row>
    <row r="15467" customFormat="false" ht="15" hidden="false" customHeight="false" outlineLevel="0" collapsed="false">
      <c r="A15467" s="0" t="s">
        <v>11263</v>
      </c>
      <c r="B15467" s="0" t="s">
        <v>164</v>
      </c>
      <c r="C15467" s="0" t="n">
        <v>2006</v>
      </c>
      <c r="D15467" s="0" t="s">
        <v>246</v>
      </c>
      <c r="E15467" s="0" t="s">
        <v>328</v>
      </c>
      <c r="F15467" s="0" t="n">
        <v>0</v>
      </c>
      <c r="G15467" s="0" t="n">
        <v>0</v>
      </c>
      <c r="H15467" s="0" t="n">
        <v>0.02</v>
      </c>
      <c r="I15467" s="0" t="n">
        <v>0</v>
      </c>
      <c r="J15467" s="0" t="n">
        <v>0.02</v>
      </c>
      <c r="N15467" s="0" t="s">
        <v>74</v>
      </c>
      <c r="P15467" s="0" t="n">
        <f aca="false">IF(AND(OR(Dashboard!$B$5="All",D15467=Dashboard!$B$5),OR(Dashboard!$D$5="All",N15467=Dashboard!$D$5),OR(AND(C15467&lt;&gt;"",C15467&gt;=Dashboard!$F$5,C15467&lt;=Dashboard!$H$5),AND(C15467="",Dashboard!$F$5&lt;=1980,Dashboard!$H$5&gt;=2016))),1,0)</f>
        <v>1</v>
      </c>
      <c r="Q15467" s="0" t="n">
        <f aca="false">J15467*P15467+ROW()*0.00000001</f>
        <v>0.02015467</v>
      </c>
    </row>
    <row r="15468" customFormat="false" ht="15" hidden="false" customHeight="false" outlineLevel="0" collapsed="false">
      <c r="A15468" s="0" t="s">
        <v>9539</v>
      </c>
      <c r="B15468" s="0" t="s">
        <v>172</v>
      </c>
      <c r="C15468" s="0" t="n">
        <v>2016</v>
      </c>
      <c r="D15468" s="0" t="s">
        <v>56</v>
      </c>
      <c r="E15468" s="0" t="s">
        <v>211</v>
      </c>
      <c r="F15468" s="0" t="n">
        <v>0.02</v>
      </c>
      <c r="G15468" s="0" t="n">
        <v>0</v>
      </c>
      <c r="H15468" s="0" t="n">
        <v>0</v>
      </c>
      <c r="I15468" s="0" t="n">
        <v>0</v>
      </c>
      <c r="J15468" s="0" t="n">
        <v>0.02</v>
      </c>
      <c r="N15468" s="0" t="s">
        <v>66</v>
      </c>
      <c r="P15468" s="0" t="n">
        <f aca="false">IF(AND(OR(Dashboard!$B$5="All",D15468=Dashboard!$B$5),OR(Dashboard!$D$5="All",N15468=Dashboard!$D$5),OR(AND(C15468&lt;&gt;"",C15468&gt;=Dashboard!$F$5,C15468&lt;=Dashboard!$H$5),AND(C15468="",Dashboard!$F$5&lt;=1980,Dashboard!$H$5&gt;=2016))),1,0)</f>
        <v>1</v>
      </c>
      <c r="Q15468" s="0" t="n">
        <f aca="false">J15468*P15468+ROW()*0.00000001</f>
        <v>0.02015468</v>
      </c>
    </row>
    <row r="15469" customFormat="false" ht="15" hidden="false" customHeight="false" outlineLevel="0" collapsed="false">
      <c r="A15469" s="0" t="s">
        <v>11264</v>
      </c>
      <c r="B15469" s="0" t="s">
        <v>117</v>
      </c>
      <c r="C15469" s="0" t="n">
        <v>2002</v>
      </c>
      <c r="D15469" s="0" t="s">
        <v>114</v>
      </c>
      <c r="E15469" s="0" t="s">
        <v>124</v>
      </c>
      <c r="F15469" s="0" t="n">
        <v>0.01</v>
      </c>
      <c r="G15469" s="0" t="n">
        <v>0.01</v>
      </c>
      <c r="H15469" s="0" t="n">
        <v>0</v>
      </c>
      <c r="I15469" s="0" t="n">
        <v>0</v>
      </c>
      <c r="J15469" s="0" t="n">
        <v>0.02</v>
      </c>
      <c r="N15469" s="0" t="s">
        <v>74</v>
      </c>
      <c r="P15469" s="0" t="n">
        <f aca="false">IF(AND(OR(Dashboard!$B$5="All",D15469=Dashboard!$B$5),OR(Dashboard!$D$5="All",N15469=Dashboard!$D$5),OR(AND(C15469&lt;&gt;"",C15469&gt;=Dashboard!$F$5,C15469&lt;=Dashboard!$H$5),AND(C15469="",Dashboard!$F$5&lt;=1980,Dashboard!$H$5&gt;=2016))),1,0)</f>
        <v>1</v>
      </c>
      <c r="Q15469" s="0" t="n">
        <f aca="false">J15469*P15469+ROW()*0.00000001</f>
        <v>0.02015469</v>
      </c>
    </row>
    <row r="15470" customFormat="false" ht="15" hidden="false" customHeight="false" outlineLevel="0" collapsed="false">
      <c r="A15470" s="0" t="s">
        <v>11265</v>
      </c>
      <c r="B15470" s="0" t="s">
        <v>164</v>
      </c>
      <c r="C15470" s="0" t="n">
        <v>2011</v>
      </c>
      <c r="D15470" s="0" t="s">
        <v>114</v>
      </c>
      <c r="E15470" s="0" t="s">
        <v>10489</v>
      </c>
      <c r="F15470" s="0" t="n">
        <v>0</v>
      </c>
      <c r="G15470" s="0" t="n">
        <v>0</v>
      </c>
      <c r="H15470" s="0" t="n">
        <v>0.02</v>
      </c>
      <c r="I15470" s="0" t="n">
        <v>0</v>
      </c>
      <c r="J15470" s="0" t="n">
        <v>0.02</v>
      </c>
      <c r="N15470" s="0" t="s">
        <v>74</v>
      </c>
      <c r="P15470" s="0" t="n">
        <f aca="false">IF(AND(OR(Dashboard!$B$5="All",D15470=Dashboard!$B$5),OR(Dashboard!$D$5="All",N15470=Dashboard!$D$5),OR(AND(C15470&lt;&gt;"",C15470&gt;=Dashboard!$F$5,C15470&lt;=Dashboard!$H$5),AND(C15470="",Dashboard!$F$5&lt;=1980,Dashboard!$H$5&gt;=2016))),1,0)</f>
        <v>1</v>
      </c>
      <c r="Q15470" s="0" t="n">
        <f aca="false">J15470*P15470+ROW()*0.00000001</f>
        <v>0.0201547</v>
      </c>
    </row>
    <row r="15471" customFormat="false" ht="15" hidden="false" customHeight="false" outlineLevel="0" collapsed="false">
      <c r="A15471" s="0" t="s">
        <v>11266</v>
      </c>
      <c r="B15471" s="0" t="s">
        <v>50</v>
      </c>
      <c r="C15471" s="0" t="n">
        <v>2009</v>
      </c>
      <c r="D15471" s="0" t="s">
        <v>46</v>
      </c>
      <c r="E15471" s="0" t="s">
        <v>157</v>
      </c>
      <c r="F15471" s="0" t="n">
        <v>0</v>
      </c>
      <c r="G15471" s="0" t="n">
        <v>0</v>
      </c>
      <c r="H15471" s="0" t="n">
        <v>0.02</v>
      </c>
      <c r="I15471" s="0" t="n">
        <v>0</v>
      </c>
      <c r="J15471" s="0" t="n">
        <v>0.02</v>
      </c>
      <c r="N15471" s="0" t="s">
        <v>35</v>
      </c>
      <c r="P15471" s="0" t="n">
        <f aca="false">IF(AND(OR(Dashboard!$B$5="All",D15471=Dashboard!$B$5),OR(Dashboard!$D$5="All",N15471=Dashboard!$D$5),OR(AND(C15471&lt;&gt;"",C15471&gt;=Dashboard!$F$5,C15471&lt;=Dashboard!$H$5),AND(C15471="",Dashboard!$F$5&lt;=1980,Dashboard!$H$5&gt;=2016))),1,0)</f>
        <v>1</v>
      </c>
      <c r="Q15471" s="0" t="n">
        <f aca="false">J15471*P15471+ROW()*0.00000001</f>
        <v>0.02015471</v>
      </c>
    </row>
    <row r="15472" customFormat="false" ht="15" hidden="false" customHeight="false" outlineLevel="0" collapsed="false">
      <c r="A15472" s="0" t="s">
        <v>11267</v>
      </c>
      <c r="B15472" s="0" t="s">
        <v>152</v>
      </c>
      <c r="C15472" s="0" t="n">
        <v>2004</v>
      </c>
      <c r="D15472" s="0" t="s">
        <v>56</v>
      </c>
      <c r="E15472" s="0" t="s">
        <v>6819</v>
      </c>
      <c r="F15472" s="0" t="n">
        <v>0</v>
      </c>
      <c r="G15472" s="0" t="n">
        <v>0.02</v>
      </c>
      <c r="H15472" s="0" t="n">
        <v>0</v>
      </c>
      <c r="I15472" s="0" t="n">
        <v>0</v>
      </c>
      <c r="J15472" s="0" t="n">
        <v>0.02</v>
      </c>
      <c r="K15472" s="0" t="n">
        <v>81</v>
      </c>
      <c r="L15472" s="0" t="n">
        <v>8.1</v>
      </c>
      <c r="M15472" s="0" t="s">
        <v>73</v>
      </c>
      <c r="N15472" s="0" t="s">
        <v>152</v>
      </c>
      <c r="O15472" s="0" t="s">
        <v>42</v>
      </c>
      <c r="P15472" s="0" t="n">
        <f aca="false">IF(AND(OR(Dashboard!$B$5="All",D15472=Dashboard!$B$5),OR(Dashboard!$D$5="All",N15472=Dashboard!$D$5),OR(AND(C15472&lt;&gt;"",C15472&gt;=Dashboard!$F$5,C15472&lt;=Dashboard!$H$5),AND(C15472="",Dashboard!$F$5&lt;=1980,Dashboard!$H$5&gt;=2016))),1,0)</f>
        <v>1</v>
      </c>
      <c r="Q15472" s="0" t="n">
        <f aca="false">J15472*P15472+ROW()*0.00000001</f>
        <v>0.02015472</v>
      </c>
    </row>
    <row r="15473" customFormat="false" ht="15" hidden="false" customHeight="false" outlineLevel="0" collapsed="false">
      <c r="A15473" s="0" t="s">
        <v>11268</v>
      </c>
      <c r="B15473" s="0" t="s">
        <v>76</v>
      </c>
      <c r="C15473" s="0" t="n">
        <v>2006</v>
      </c>
      <c r="D15473" s="0" t="s">
        <v>16</v>
      </c>
      <c r="E15473" s="0" t="s">
        <v>1416</v>
      </c>
      <c r="F15473" s="0" t="n">
        <v>0.01</v>
      </c>
      <c r="G15473" s="0" t="n">
        <v>0.01</v>
      </c>
      <c r="H15473" s="0" t="n">
        <v>0</v>
      </c>
      <c r="I15473" s="0" t="n">
        <v>0</v>
      </c>
      <c r="J15473" s="0" t="n">
        <v>0.02</v>
      </c>
      <c r="K15473" s="0" t="n">
        <v>57</v>
      </c>
      <c r="L15473" s="0" t="n">
        <v>7</v>
      </c>
      <c r="M15473" s="0" t="s">
        <v>125</v>
      </c>
      <c r="N15473" s="0" t="s">
        <v>74</v>
      </c>
      <c r="O15473" s="0" t="s">
        <v>53</v>
      </c>
      <c r="P15473" s="0" t="n">
        <f aca="false">IF(AND(OR(Dashboard!$B$5="All",D15473=Dashboard!$B$5),OR(Dashboard!$D$5="All",N15473=Dashboard!$D$5),OR(AND(C15473&lt;&gt;"",C15473&gt;=Dashboard!$F$5,C15473&lt;=Dashboard!$H$5),AND(C15473="",Dashboard!$F$5&lt;=1980,Dashboard!$H$5&gt;=2016))),1,0)</f>
        <v>1</v>
      </c>
      <c r="Q15473" s="0" t="n">
        <f aca="false">J15473*P15473+ROW()*0.00000001</f>
        <v>0.02015473</v>
      </c>
    </row>
    <row r="15474" customFormat="false" ht="15" hidden="false" customHeight="false" outlineLevel="0" collapsed="false">
      <c r="A15474" s="0" t="s">
        <v>10490</v>
      </c>
      <c r="B15474" s="0" t="s">
        <v>70</v>
      </c>
      <c r="C15474" s="0" t="n">
        <v>2013</v>
      </c>
      <c r="D15474" s="0" t="s">
        <v>71</v>
      </c>
      <c r="E15474" s="0" t="s">
        <v>91</v>
      </c>
      <c r="F15474" s="0" t="n">
        <v>0</v>
      </c>
      <c r="G15474" s="0" t="n">
        <v>0.02</v>
      </c>
      <c r="H15474" s="0" t="n">
        <v>0</v>
      </c>
      <c r="I15474" s="0" t="n">
        <v>0</v>
      </c>
      <c r="J15474" s="0" t="n">
        <v>0.02</v>
      </c>
      <c r="N15474" s="0" t="s">
        <v>74</v>
      </c>
      <c r="P15474" s="0" t="n">
        <f aca="false">IF(AND(OR(Dashboard!$B$5="All",D15474=Dashboard!$B$5),OR(Dashboard!$D$5="All",N15474=Dashboard!$D$5),OR(AND(C15474&lt;&gt;"",C15474&gt;=Dashboard!$F$5,C15474&lt;=Dashboard!$H$5),AND(C15474="",Dashboard!$F$5&lt;=1980,Dashboard!$H$5&gt;=2016))),1,0)</f>
        <v>1</v>
      </c>
      <c r="Q15474" s="0" t="n">
        <f aca="false">J15474*P15474+ROW()*0.00000001</f>
        <v>0.02015474</v>
      </c>
    </row>
    <row r="15475" customFormat="false" ht="15" hidden="false" customHeight="false" outlineLevel="0" collapsed="false">
      <c r="A15475" s="0" t="s">
        <v>8167</v>
      </c>
      <c r="B15475" s="0" t="s">
        <v>33</v>
      </c>
      <c r="C15475" s="0" t="n">
        <v>2010</v>
      </c>
      <c r="D15475" s="0" t="s">
        <v>114</v>
      </c>
      <c r="E15475" s="0" t="s">
        <v>2960</v>
      </c>
      <c r="F15475" s="0" t="n">
        <v>0.02</v>
      </c>
      <c r="G15475" s="0" t="n">
        <v>0</v>
      </c>
      <c r="H15475" s="0" t="n">
        <v>0</v>
      </c>
      <c r="I15475" s="0" t="n">
        <v>0</v>
      </c>
      <c r="J15475" s="0" t="n">
        <v>0.02</v>
      </c>
      <c r="M15475" s="0" t="s">
        <v>36</v>
      </c>
      <c r="N15475" s="0" t="s">
        <v>35</v>
      </c>
      <c r="P15475" s="0" t="n">
        <f aca="false">IF(AND(OR(Dashboard!$B$5="All",D15475=Dashboard!$B$5),OR(Dashboard!$D$5="All",N15475=Dashboard!$D$5),OR(AND(C15475&lt;&gt;"",C15475&gt;=Dashboard!$F$5,C15475&lt;=Dashboard!$H$5),AND(C15475="",Dashboard!$F$5&lt;=1980,Dashboard!$H$5&gt;=2016))),1,0)</f>
        <v>1</v>
      </c>
      <c r="Q15475" s="0" t="n">
        <f aca="false">J15475*P15475+ROW()*0.00000001</f>
        <v>0.02015475</v>
      </c>
    </row>
    <row r="15476" customFormat="false" ht="15" hidden="false" customHeight="false" outlineLevel="0" collapsed="false">
      <c r="A15476" s="0" t="s">
        <v>11269</v>
      </c>
      <c r="B15476" s="0" t="s">
        <v>33</v>
      </c>
      <c r="C15476" s="0" t="n">
        <v>2009</v>
      </c>
      <c r="D15476" s="0" t="s">
        <v>34</v>
      </c>
      <c r="E15476" s="0" t="s">
        <v>6134</v>
      </c>
      <c r="F15476" s="0" t="n">
        <v>0.02</v>
      </c>
      <c r="G15476" s="0" t="n">
        <v>0</v>
      </c>
      <c r="H15476" s="0" t="n">
        <v>0</v>
      </c>
      <c r="I15476" s="0" t="n">
        <v>0</v>
      </c>
      <c r="J15476" s="0" t="n">
        <v>0.02</v>
      </c>
      <c r="M15476" s="0" t="s">
        <v>36</v>
      </c>
      <c r="N15476" s="0" t="s">
        <v>35</v>
      </c>
      <c r="P15476" s="0" t="n">
        <f aca="false">IF(AND(OR(Dashboard!$B$5="All",D15476=Dashboard!$B$5),OR(Dashboard!$D$5="All",N15476=Dashboard!$D$5),OR(AND(C15476&lt;&gt;"",C15476&gt;=Dashboard!$F$5,C15476&lt;=Dashboard!$H$5),AND(C15476="",Dashboard!$F$5&lt;=1980,Dashboard!$H$5&gt;=2016))),1,0)</f>
        <v>1</v>
      </c>
      <c r="Q15476" s="0" t="n">
        <f aca="false">J15476*P15476+ROW()*0.00000001</f>
        <v>0.02015476</v>
      </c>
    </row>
    <row r="15477" customFormat="false" ht="15" hidden="false" customHeight="false" outlineLevel="0" collapsed="false">
      <c r="A15477" s="0" t="s">
        <v>11270</v>
      </c>
      <c r="B15477" s="0" t="s">
        <v>152</v>
      </c>
      <c r="C15477" s="0" t="n">
        <v>2009</v>
      </c>
      <c r="D15477" s="0" t="s">
        <v>246</v>
      </c>
      <c r="E15477" s="0" t="s">
        <v>7677</v>
      </c>
      <c r="F15477" s="0" t="n">
        <v>0</v>
      </c>
      <c r="G15477" s="0" t="n">
        <v>0.02</v>
      </c>
      <c r="H15477" s="0" t="n">
        <v>0</v>
      </c>
      <c r="I15477" s="0" t="n">
        <v>0</v>
      </c>
      <c r="J15477" s="0" t="n">
        <v>0.02</v>
      </c>
      <c r="L15477" s="0" t="n">
        <v>6.4</v>
      </c>
      <c r="M15477" s="0" t="s">
        <v>103</v>
      </c>
      <c r="N15477" s="0" t="s">
        <v>152</v>
      </c>
      <c r="P15477" s="0" t="n">
        <f aca="false">IF(AND(OR(Dashboard!$B$5="All",D15477=Dashboard!$B$5),OR(Dashboard!$D$5="All",N15477=Dashboard!$D$5),OR(AND(C15477&lt;&gt;"",C15477&gt;=Dashboard!$F$5,C15477&lt;=Dashboard!$H$5),AND(C15477="",Dashboard!$F$5&lt;=1980,Dashboard!$H$5&gt;=2016))),1,0)</f>
        <v>1</v>
      </c>
      <c r="Q15477" s="0" t="n">
        <f aca="false">J15477*P15477+ROW()*0.00000001</f>
        <v>0.02015477</v>
      </c>
    </row>
    <row r="15478" customFormat="false" ht="15" hidden="false" customHeight="false" outlineLevel="0" collapsed="false">
      <c r="A15478" s="0" t="s">
        <v>11271</v>
      </c>
      <c r="B15478" s="0" t="s">
        <v>33</v>
      </c>
      <c r="C15478" s="0" t="n">
        <v>2009</v>
      </c>
      <c r="D15478" s="0" t="s">
        <v>41</v>
      </c>
      <c r="E15478" s="0" t="s">
        <v>2941</v>
      </c>
      <c r="F15478" s="0" t="n">
        <v>0</v>
      </c>
      <c r="G15478" s="0" t="n">
        <v>0.02</v>
      </c>
      <c r="H15478" s="0" t="n">
        <v>0</v>
      </c>
      <c r="I15478" s="0" t="n">
        <v>0</v>
      </c>
      <c r="J15478" s="0" t="n">
        <v>0.02</v>
      </c>
      <c r="N15478" s="0" t="s">
        <v>35</v>
      </c>
      <c r="P15478" s="0" t="n">
        <f aca="false">IF(AND(OR(Dashboard!$B$5="All",D15478=Dashboard!$B$5),OR(Dashboard!$D$5="All",N15478=Dashboard!$D$5),OR(AND(C15478&lt;&gt;"",C15478&gt;=Dashboard!$F$5,C15478&lt;=Dashboard!$H$5),AND(C15478="",Dashboard!$F$5&lt;=1980,Dashboard!$H$5&gt;=2016))),1,0)</f>
        <v>1</v>
      </c>
      <c r="Q15478" s="0" t="n">
        <f aca="false">J15478*P15478+ROW()*0.00000001</f>
        <v>0.02015478</v>
      </c>
    </row>
    <row r="15479" customFormat="false" ht="15" hidden="false" customHeight="false" outlineLevel="0" collapsed="false">
      <c r="A15479" s="0" t="s">
        <v>11272</v>
      </c>
      <c r="B15479" s="0" t="s">
        <v>117</v>
      </c>
      <c r="C15479" s="0" t="n">
        <v>1999</v>
      </c>
      <c r="D15479" s="0" t="s">
        <v>71</v>
      </c>
      <c r="E15479" s="0" t="s">
        <v>229</v>
      </c>
      <c r="F15479" s="0" t="n">
        <v>0.01</v>
      </c>
      <c r="G15479" s="0" t="n">
        <v>0.01</v>
      </c>
      <c r="H15479" s="0" t="n">
        <v>0</v>
      </c>
      <c r="I15479" s="0" t="n">
        <v>0</v>
      </c>
      <c r="J15479" s="0" t="n">
        <v>0.02</v>
      </c>
      <c r="N15479" s="0" t="s">
        <v>74</v>
      </c>
      <c r="P15479" s="0" t="n">
        <f aca="false">IF(AND(OR(Dashboard!$B$5="All",D15479=Dashboard!$B$5),OR(Dashboard!$D$5="All",N15479=Dashboard!$D$5),OR(AND(C15479&lt;&gt;"",C15479&gt;=Dashboard!$F$5,C15479&lt;=Dashboard!$H$5),AND(C15479="",Dashboard!$F$5&lt;=1980,Dashboard!$H$5&gt;=2016))),1,0)</f>
        <v>1</v>
      </c>
      <c r="Q15479" s="0" t="n">
        <f aca="false">J15479*P15479+ROW()*0.00000001</f>
        <v>0.02015479</v>
      </c>
    </row>
    <row r="15480" customFormat="false" ht="15" hidden="false" customHeight="false" outlineLevel="0" collapsed="false">
      <c r="A15480" s="0" t="s">
        <v>11273</v>
      </c>
      <c r="B15480" s="0" t="s">
        <v>851</v>
      </c>
      <c r="C15480" s="0" t="n">
        <v>2012</v>
      </c>
      <c r="D15480" s="0" t="s">
        <v>71</v>
      </c>
      <c r="E15480" s="0" t="s">
        <v>154</v>
      </c>
      <c r="F15480" s="0" t="n">
        <v>0</v>
      </c>
      <c r="G15480" s="0" t="n">
        <v>0</v>
      </c>
      <c r="H15480" s="0" t="n">
        <v>0.02</v>
      </c>
      <c r="I15480" s="0" t="n">
        <v>0</v>
      </c>
      <c r="J15480" s="0" t="n">
        <v>0.02</v>
      </c>
      <c r="N15480" s="0" t="s">
        <v>74</v>
      </c>
      <c r="P15480" s="0" t="n">
        <f aca="false">IF(AND(OR(Dashboard!$B$5="All",D15480=Dashboard!$B$5),OR(Dashboard!$D$5="All",N15480=Dashboard!$D$5),OR(AND(C15480&lt;&gt;"",C15480&gt;=Dashboard!$F$5,C15480&lt;=Dashboard!$H$5),AND(C15480="",Dashboard!$F$5&lt;=1980,Dashboard!$H$5&gt;=2016))),1,0)</f>
        <v>1</v>
      </c>
      <c r="Q15480" s="0" t="n">
        <f aca="false">J15480*P15480+ROW()*0.00000001</f>
        <v>0.0201548</v>
      </c>
    </row>
    <row r="15481" customFormat="false" ht="15" hidden="false" customHeight="false" outlineLevel="0" collapsed="false">
      <c r="A15481" s="0" t="s">
        <v>11274</v>
      </c>
      <c r="B15481" s="0" t="s">
        <v>164</v>
      </c>
      <c r="C15481" s="0" t="n">
        <v>2011</v>
      </c>
      <c r="D15481" s="0" t="s">
        <v>46</v>
      </c>
      <c r="E15481" s="0" t="s">
        <v>3941</v>
      </c>
      <c r="F15481" s="0" t="n">
        <v>0</v>
      </c>
      <c r="G15481" s="0" t="n">
        <v>0</v>
      </c>
      <c r="H15481" s="0" t="n">
        <v>0.02</v>
      </c>
      <c r="I15481" s="0" t="n">
        <v>0</v>
      </c>
      <c r="J15481" s="0" t="n">
        <v>0.02</v>
      </c>
      <c r="N15481" s="0" t="s">
        <v>74</v>
      </c>
      <c r="P15481" s="0" t="n">
        <f aca="false">IF(AND(OR(Dashboard!$B$5="All",D15481=Dashboard!$B$5),OR(Dashboard!$D$5="All",N15481=Dashboard!$D$5),OR(AND(C15481&lt;&gt;"",C15481&gt;=Dashboard!$F$5,C15481&lt;=Dashboard!$H$5),AND(C15481="",Dashboard!$F$5&lt;=1980,Dashboard!$H$5&gt;=2016))),1,0)</f>
        <v>1</v>
      </c>
      <c r="Q15481" s="0" t="n">
        <f aca="false">J15481*P15481+ROW()*0.00000001</f>
        <v>0.02015481</v>
      </c>
    </row>
    <row r="15482" customFormat="false" ht="15" hidden="false" customHeight="false" outlineLevel="0" collapsed="false">
      <c r="A15482" s="0" t="s">
        <v>7463</v>
      </c>
      <c r="B15482" s="0" t="s">
        <v>64</v>
      </c>
      <c r="C15482" s="0" t="n">
        <v>2010</v>
      </c>
      <c r="D15482" s="0" t="s">
        <v>34</v>
      </c>
      <c r="E15482" s="0" t="s">
        <v>7373</v>
      </c>
      <c r="F15482" s="0" t="n">
        <v>0</v>
      </c>
      <c r="G15482" s="0" t="n">
        <v>0.02</v>
      </c>
      <c r="H15482" s="0" t="n">
        <v>0</v>
      </c>
      <c r="I15482" s="0" t="n">
        <v>0</v>
      </c>
      <c r="J15482" s="0" t="n">
        <v>0.02</v>
      </c>
      <c r="N15482" s="0" t="s">
        <v>66</v>
      </c>
      <c r="P15482" s="0" t="n">
        <f aca="false">IF(AND(OR(Dashboard!$B$5="All",D15482=Dashboard!$B$5),OR(Dashboard!$D$5="All",N15482=Dashboard!$D$5),OR(AND(C15482&lt;&gt;"",C15482&gt;=Dashboard!$F$5,C15482&lt;=Dashboard!$H$5),AND(C15482="",Dashboard!$F$5&lt;=1980,Dashboard!$H$5&gt;=2016))),1,0)</f>
        <v>1</v>
      </c>
      <c r="Q15482" s="0" t="n">
        <f aca="false">J15482*P15482+ROW()*0.00000001</f>
        <v>0.02015482</v>
      </c>
    </row>
    <row r="15483" customFormat="false" ht="15" hidden="false" customHeight="false" outlineLevel="0" collapsed="false">
      <c r="A15483" s="0" t="s">
        <v>11275</v>
      </c>
      <c r="B15483" s="0" t="s">
        <v>164</v>
      </c>
      <c r="C15483" s="0" t="n">
        <v>2006</v>
      </c>
      <c r="D15483" s="0" t="s">
        <v>52</v>
      </c>
      <c r="E15483" s="0" t="s">
        <v>89</v>
      </c>
      <c r="F15483" s="0" t="n">
        <v>0</v>
      </c>
      <c r="G15483" s="0" t="n">
        <v>0</v>
      </c>
      <c r="H15483" s="0" t="n">
        <v>0.02</v>
      </c>
      <c r="I15483" s="0" t="n">
        <v>0</v>
      </c>
      <c r="J15483" s="0" t="n">
        <v>0.02</v>
      </c>
      <c r="N15483" s="0" t="s">
        <v>74</v>
      </c>
      <c r="P15483" s="0" t="n">
        <f aca="false">IF(AND(OR(Dashboard!$B$5="All",D15483=Dashboard!$B$5),OR(Dashboard!$D$5="All",N15483=Dashboard!$D$5),OR(AND(C15483&lt;&gt;"",C15483&gt;=Dashboard!$F$5,C15483&lt;=Dashboard!$H$5),AND(C15483="",Dashboard!$F$5&lt;=1980,Dashboard!$H$5&gt;=2016))),1,0)</f>
        <v>1</v>
      </c>
      <c r="Q15483" s="0" t="n">
        <f aca="false">J15483*P15483+ROW()*0.00000001</f>
        <v>0.02015483</v>
      </c>
    </row>
    <row r="15484" customFormat="false" ht="15" hidden="false" customHeight="false" outlineLevel="0" collapsed="false">
      <c r="A15484" s="0" t="s">
        <v>11276</v>
      </c>
      <c r="B15484" s="0" t="s">
        <v>152</v>
      </c>
      <c r="C15484" s="0" t="n">
        <v>2016</v>
      </c>
      <c r="D15484" s="0" t="s">
        <v>58</v>
      </c>
      <c r="E15484" s="0" t="s">
        <v>160</v>
      </c>
      <c r="F15484" s="0" t="n">
        <v>0</v>
      </c>
      <c r="G15484" s="0" t="n">
        <v>0.02</v>
      </c>
      <c r="H15484" s="0" t="n">
        <v>0</v>
      </c>
      <c r="I15484" s="0" t="n">
        <v>0</v>
      </c>
      <c r="J15484" s="0" t="n">
        <v>0.02</v>
      </c>
      <c r="K15484" s="0" t="n">
        <v>43</v>
      </c>
      <c r="L15484" s="0" t="n">
        <v>2.4</v>
      </c>
      <c r="M15484" s="0" t="s">
        <v>36</v>
      </c>
      <c r="N15484" s="0" t="s">
        <v>152</v>
      </c>
      <c r="O15484" s="0" t="s">
        <v>177</v>
      </c>
      <c r="P15484" s="0" t="n">
        <f aca="false">IF(AND(OR(Dashboard!$B$5="All",D15484=Dashboard!$B$5),OR(Dashboard!$D$5="All",N15484=Dashboard!$D$5),OR(AND(C15484&lt;&gt;"",C15484&gt;=Dashboard!$F$5,C15484&lt;=Dashboard!$H$5),AND(C15484="",Dashboard!$F$5&lt;=1980,Dashboard!$H$5&gt;=2016))),1,0)</f>
        <v>1</v>
      </c>
      <c r="Q15484" s="0" t="n">
        <f aca="false">J15484*P15484+ROW()*0.00000001</f>
        <v>0.02015484</v>
      </c>
    </row>
    <row r="15485" customFormat="false" ht="15" hidden="false" customHeight="false" outlineLevel="0" collapsed="false">
      <c r="A15485" s="0" t="s">
        <v>11277</v>
      </c>
      <c r="B15485" s="0" t="s">
        <v>152</v>
      </c>
      <c r="C15485" s="0" t="n">
        <v>2012</v>
      </c>
      <c r="D15485" s="0" t="s">
        <v>246</v>
      </c>
      <c r="E15485" s="0" t="s">
        <v>10106</v>
      </c>
      <c r="F15485" s="0" t="n">
        <v>0</v>
      </c>
      <c r="G15485" s="0" t="n">
        <v>0.02</v>
      </c>
      <c r="H15485" s="0" t="n">
        <v>0</v>
      </c>
      <c r="I15485" s="0" t="n">
        <v>0</v>
      </c>
      <c r="J15485" s="0" t="n">
        <v>0.02</v>
      </c>
      <c r="K15485" s="0" t="n">
        <v>67</v>
      </c>
      <c r="L15485" s="0" t="n">
        <v>6.5</v>
      </c>
      <c r="N15485" s="0" t="s">
        <v>152</v>
      </c>
      <c r="O15485" s="0" t="s">
        <v>67</v>
      </c>
      <c r="P15485" s="0" t="n">
        <f aca="false">IF(AND(OR(Dashboard!$B$5="All",D15485=Dashboard!$B$5),OR(Dashboard!$D$5="All",N15485=Dashboard!$D$5),OR(AND(C15485&lt;&gt;"",C15485&gt;=Dashboard!$F$5,C15485&lt;=Dashboard!$H$5),AND(C15485="",Dashboard!$F$5&lt;=1980,Dashboard!$H$5&gt;=2016))),1,0)</f>
        <v>1</v>
      </c>
      <c r="Q15485" s="0" t="n">
        <f aca="false">J15485*P15485+ROW()*0.00000001</f>
        <v>0.02015485</v>
      </c>
    </row>
    <row r="15486" customFormat="false" ht="15" hidden="false" customHeight="false" outlineLevel="0" collapsed="false">
      <c r="A15486" s="0" t="s">
        <v>8881</v>
      </c>
      <c r="B15486" s="0" t="s">
        <v>144</v>
      </c>
      <c r="C15486" s="0" t="n">
        <v>2003</v>
      </c>
      <c r="D15486" s="0" t="s">
        <v>41</v>
      </c>
      <c r="E15486" s="0" t="s">
        <v>449</v>
      </c>
      <c r="F15486" s="0" t="n">
        <v>0.02</v>
      </c>
      <c r="G15486" s="0" t="n">
        <v>0</v>
      </c>
      <c r="H15486" s="0" t="n">
        <v>0</v>
      </c>
      <c r="I15486" s="0" t="n">
        <v>0</v>
      </c>
      <c r="J15486" s="0" t="n">
        <v>0.02</v>
      </c>
      <c r="K15486" s="0" t="n">
        <v>66</v>
      </c>
      <c r="L15486" s="0" t="n">
        <v>6.8</v>
      </c>
      <c r="M15486" s="0" t="s">
        <v>103</v>
      </c>
      <c r="N15486" s="0" t="s">
        <v>66</v>
      </c>
      <c r="O15486" s="0" t="s">
        <v>67</v>
      </c>
      <c r="P15486" s="0" t="n">
        <f aca="false">IF(AND(OR(Dashboard!$B$5="All",D15486=Dashboard!$B$5),OR(Dashboard!$D$5="All",N15486=Dashboard!$D$5),OR(AND(C15486&lt;&gt;"",C15486&gt;=Dashboard!$F$5,C15486&lt;=Dashboard!$H$5),AND(C15486="",Dashboard!$F$5&lt;=1980,Dashboard!$H$5&gt;=2016))),1,0)</f>
        <v>1</v>
      </c>
      <c r="Q15486" s="0" t="n">
        <f aca="false">J15486*P15486+ROW()*0.00000001</f>
        <v>0.02015486</v>
      </c>
    </row>
    <row r="15487" customFormat="false" ht="15" hidden="false" customHeight="false" outlineLevel="0" collapsed="false">
      <c r="A15487" s="0" t="s">
        <v>8031</v>
      </c>
      <c r="B15487" s="0" t="s">
        <v>172</v>
      </c>
      <c r="C15487" s="0" t="n">
        <v>2016</v>
      </c>
      <c r="D15487" s="0" t="s">
        <v>71</v>
      </c>
      <c r="E15487" s="0" t="s">
        <v>782</v>
      </c>
      <c r="F15487" s="0" t="n">
        <v>0.01</v>
      </c>
      <c r="G15487" s="0" t="n">
        <v>0</v>
      </c>
      <c r="H15487" s="0" t="n">
        <v>0</v>
      </c>
      <c r="I15487" s="0" t="n">
        <v>0</v>
      </c>
      <c r="J15487" s="0" t="n">
        <v>0.02</v>
      </c>
      <c r="L15487" s="0" t="n">
        <v>5.8</v>
      </c>
      <c r="M15487" s="0" t="s">
        <v>103</v>
      </c>
      <c r="N15487" s="0" t="s">
        <v>66</v>
      </c>
      <c r="P15487" s="0" t="n">
        <f aca="false">IF(AND(OR(Dashboard!$B$5="All",D15487=Dashboard!$B$5),OR(Dashboard!$D$5="All",N15487=Dashboard!$D$5),OR(AND(C15487&lt;&gt;"",C15487&gt;=Dashboard!$F$5,C15487&lt;=Dashboard!$H$5),AND(C15487="",Dashboard!$F$5&lt;=1980,Dashboard!$H$5&gt;=2016))),1,0)</f>
        <v>1</v>
      </c>
      <c r="Q15487" s="0" t="n">
        <f aca="false">J15487*P15487+ROW()*0.00000001</f>
        <v>0.02015487</v>
      </c>
    </row>
    <row r="15488" customFormat="false" ht="15" hidden="false" customHeight="false" outlineLevel="0" collapsed="false">
      <c r="A15488" s="0" t="s">
        <v>11278</v>
      </c>
      <c r="B15488" s="0" t="s">
        <v>94</v>
      </c>
      <c r="C15488" s="0" t="n">
        <v>2016</v>
      </c>
      <c r="D15488" s="0" t="s">
        <v>71</v>
      </c>
      <c r="E15488" s="0" t="s">
        <v>2264</v>
      </c>
      <c r="F15488" s="0" t="n">
        <v>0.02</v>
      </c>
      <c r="G15488" s="0" t="n">
        <v>0</v>
      </c>
      <c r="H15488" s="0" t="n">
        <v>0</v>
      </c>
      <c r="I15488" s="0" t="n">
        <v>0</v>
      </c>
      <c r="J15488" s="0" t="n">
        <v>0.02</v>
      </c>
      <c r="K15488" s="0" t="n">
        <v>79</v>
      </c>
      <c r="L15488" s="0" t="n">
        <v>8.5</v>
      </c>
      <c r="M15488" s="0" t="s">
        <v>73</v>
      </c>
      <c r="N15488" s="0" t="s">
        <v>74</v>
      </c>
      <c r="O15488" s="0" t="s">
        <v>37</v>
      </c>
      <c r="P15488" s="0" t="n">
        <f aca="false">IF(AND(OR(Dashboard!$B$5="All",D15488=Dashboard!$B$5),OR(Dashboard!$D$5="All",N15488=Dashboard!$D$5),OR(AND(C15488&lt;&gt;"",C15488&gt;=Dashboard!$F$5,C15488&lt;=Dashboard!$H$5),AND(C15488="",Dashboard!$F$5&lt;=1980,Dashboard!$H$5&gt;=2016))),1,0)</f>
        <v>1</v>
      </c>
      <c r="Q15488" s="0" t="n">
        <f aca="false">J15488*P15488+ROW()*0.00000001</f>
        <v>0.02015488</v>
      </c>
    </row>
    <row r="15489" customFormat="false" ht="15" hidden="false" customHeight="false" outlineLevel="0" collapsed="false">
      <c r="A15489" s="0" t="s">
        <v>11279</v>
      </c>
      <c r="B15489" s="0" t="s">
        <v>164</v>
      </c>
      <c r="C15489" s="0" t="n">
        <v>2010</v>
      </c>
      <c r="D15489" s="0" t="s">
        <v>114</v>
      </c>
      <c r="E15489" s="0" t="s">
        <v>6623</v>
      </c>
      <c r="F15489" s="0" t="n">
        <v>0</v>
      </c>
      <c r="G15489" s="0" t="n">
        <v>0</v>
      </c>
      <c r="H15489" s="0" t="n">
        <v>0.02</v>
      </c>
      <c r="I15489" s="0" t="n">
        <v>0</v>
      </c>
      <c r="J15489" s="0" t="n">
        <v>0.02</v>
      </c>
      <c r="N15489" s="0" t="s">
        <v>74</v>
      </c>
      <c r="P15489" s="0" t="n">
        <f aca="false">IF(AND(OR(Dashboard!$B$5="All",D15489=Dashboard!$B$5),OR(Dashboard!$D$5="All",N15489=Dashboard!$D$5),OR(AND(C15489&lt;&gt;"",C15489&gt;=Dashboard!$F$5,C15489&lt;=Dashboard!$H$5),AND(C15489="",Dashboard!$F$5&lt;=1980,Dashboard!$H$5&gt;=2016))),1,0)</f>
        <v>1</v>
      </c>
      <c r="Q15489" s="0" t="n">
        <f aca="false">J15489*P15489+ROW()*0.00000001</f>
        <v>0.02015489</v>
      </c>
    </row>
    <row r="15490" customFormat="false" ht="15" hidden="false" customHeight="false" outlineLevel="0" collapsed="false">
      <c r="A15490" s="0" t="s">
        <v>7664</v>
      </c>
      <c r="B15490" s="0" t="s">
        <v>152</v>
      </c>
      <c r="C15490" s="0" t="n">
        <v>2016</v>
      </c>
      <c r="D15490" s="0" t="s">
        <v>114</v>
      </c>
      <c r="E15490" s="0" t="s">
        <v>7598</v>
      </c>
      <c r="F15490" s="0" t="n">
        <v>0</v>
      </c>
      <c r="G15490" s="0" t="n">
        <v>0.02</v>
      </c>
      <c r="H15490" s="0" t="n">
        <v>0</v>
      </c>
      <c r="I15490" s="0" t="n">
        <v>0</v>
      </c>
      <c r="J15490" s="0" t="n">
        <v>0.02</v>
      </c>
      <c r="K15490" s="0" t="n">
        <v>66</v>
      </c>
      <c r="L15490" s="0" t="n">
        <v>8.5</v>
      </c>
      <c r="N15490" s="0" t="s">
        <v>152</v>
      </c>
      <c r="O15490" s="0" t="s">
        <v>67</v>
      </c>
      <c r="P15490" s="0" t="n">
        <f aca="false">IF(AND(OR(Dashboard!$B$5="All",D15490=Dashboard!$B$5),OR(Dashboard!$D$5="All",N15490=Dashboard!$D$5),OR(AND(C15490&lt;&gt;"",C15490&gt;=Dashboard!$F$5,C15490&lt;=Dashboard!$H$5),AND(C15490="",Dashboard!$F$5&lt;=1980,Dashboard!$H$5&gt;=2016))),1,0)</f>
        <v>1</v>
      </c>
      <c r="Q15490" s="0" t="n">
        <f aca="false">J15490*P15490+ROW()*0.00000001</f>
        <v>0.0201549</v>
      </c>
    </row>
    <row r="15491" customFormat="false" ht="15" hidden="false" customHeight="false" outlineLevel="0" collapsed="false">
      <c r="A15491" s="0" t="s">
        <v>11280</v>
      </c>
      <c r="B15491" s="0" t="s">
        <v>164</v>
      </c>
      <c r="C15491" s="0" t="n">
        <v>2012</v>
      </c>
      <c r="D15491" s="0" t="s">
        <v>46</v>
      </c>
      <c r="E15491" s="0" t="s">
        <v>3941</v>
      </c>
      <c r="F15491" s="0" t="n">
        <v>0</v>
      </c>
      <c r="G15491" s="0" t="n">
        <v>0</v>
      </c>
      <c r="H15491" s="0" t="n">
        <v>0.02</v>
      </c>
      <c r="I15491" s="0" t="n">
        <v>0</v>
      </c>
      <c r="J15491" s="0" t="n">
        <v>0.02</v>
      </c>
      <c r="N15491" s="0" t="s">
        <v>74</v>
      </c>
      <c r="P15491" s="0" t="n">
        <f aca="false">IF(AND(OR(Dashboard!$B$5="All",D15491=Dashboard!$B$5),OR(Dashboard!$D$5="All",N15491=Dashboard!$D$5),OR(AND(C15491&lt;&gt;"",C15491&gt;=Dashboard!$F$5,C15491&lt;=Dashboard!$H$5),AND(C15491="",Dashboard!$F$5&lt;=1980,Dashboard!$H$5&gt;=2016))),1,0)</f>
        <v>1</v>
      </c>
      <c r="Q15491" s="0" t="n">
        <f aca="false">J15491*P15491+ROW()*0.00000001</f>
        <v>0.02015491</v>
      </c>
    </row>
    <row r="15492" customFormat="false" ht="15" hidden="false" customHeight="false" outlineLevel="0" collapsed="false">
      <c r="A15492" s="0" t="s">
        <v>11281</v>
      </c>
      <c r="B15492" s="0" t="s">
        <v>164</v>
      </c>
      <c r="C15492" s="0" t="n">
        <v>2006</v>
      </c>
      <c r="D15492" s="0" t="s">
        <v>52</v>
      </c>
      <c r="E15492" s="0" t="s">
        <v>154</v>
      </c>
      <c r="F15492" s="0" t="n">
        <v>0</v>
      </c>
      <c r="G15492" s="0" t="n">
        <v>0</v>
      </c>
      <c r="H15492" s="0" t="n">
        <v>0.02</v>
      </c>
      <c r="I15492" s="0" t="n">
        <v>0</v>
      </c>
      <c r="J15492" s="0" t="n">
        <v>0.02</v>
      </c>
      <c r="N15492" s="0" t="s">
        <v>74</v>
      </c>
      <c r="P15492" s="0" t="n">
        <f aca="false">IF(AND(OR(Dashboard!$B$5="All",D15492=Dashboard!$B$5),OR(Dashboard!$D$5="All",N15492=Dashboard!$D$5),OR(AND(C15492&lt;&gt;"",C15492&gt;=Dashboard!$F$5,C15492&lt;=Dashboard!$H$5),AND(C15492="",Dashboard!$F$5&lt;=1980,Dashboard!$H$5&gt;=2016))),1,0)</f>
        <v>1</v>
      </c>
      <c r="Q15492" s="0" t="n">
        <f aca="false">J15492*P15492+ROW()*0.00000001</f>
        <v>0.02015492</v>
      </c>
    </row>
    <row r="15493" customFormat="false" ht="15" hidden="false" customHeight="false" outlineLevel="0" collapsed="false">
      <c r="A15493" s="0" t="s">
        <v>11282</v>
      </c>
      <c r="B15493" s="0" t="s">
        <v>97</v>
      </c>
      <c r="C15493" s="0" t="n">
        <v>2011</v>
      </c>
      <c r="D15493" s="0" t="s">
        <v>71</v>
      </c>
      <c r="E15493" s="0" t="s">
        <v>328</v>
      </c>
      <c r="F15493" s="0" t="n">
        <v>0</v>
      </c>
      <c r="G15493" s="0" t="n">
        <v>0</v>
      </c>
      <c r="H15493" s="0" t="n">
        <v>0.02</v>
      </c>
      <c r="I15493" s="0" t="n">
        <v>0</v>
      </c>
      <c r="J15493" s="0" t="n">
        <v>0.02</v>
      </c>
      <c r="N15493" s="0" t="s">
        <v>35</v>
      </c>
      <c r="P15493" s="0" t="n">
        <f aca="false">IF(AND(OR(Dashboard!$B$5="All",D15493=Dashboard!$B$5),OR(Dashboard!$D$5="All",N15493=Dashboard!$D$5),OR(AND(C15493&lt;&gt;"",C15493&gt;=Dashboard!$F$5,C15493&lt;=Dashboard!$H$5),AND(C15493="",Dashboard!$F$5&lt;=1980,Dashboard!$H$5&gt;=2016))),1,0)</f>
        <v>1</v>
      </c>
      <c r="Q15493" s="0" t="n">
        <f aca="false">J15493*P15493+ROW()*0.00000001</f>
        <v>0.02015493</v>
      </c>
    </row>
    <row r="15494" customFormat="false" ht="15" hidden="false" customHeight="false" outlineLevel="0" collapsed="false">
      <c r="A15494" s="0" t="s">
        <v>11283</v>
      </c>
      <c r="B15494" s="0" t="s">
        <v>50</v>
      </c>
      <c r="C15494" s="0" t="n">
        <v>2008</v>
      </c>
      <c r="D15494" s="0" t="s">
        <v>58</v>
      </c>
      <c r="E15494" s="0" t="s">
        <v>4303</v>
      </c>
      <c r="F15494" s="0" t="n">
        <v>0</v>
      </c>
      <c r="G15494" s="0" t="n">
        <v>0</v>
      </c>
      <c r="H15494" s="0" t="n">
        <v>0.02</v>
      </c>
      <c r="I15494" s="0" t="n">
        <v>0</v>
      </c>
      <c r="J15494" s="0" t="n">
        <v>0.02</v>
      </c>
      <c r="N15494" s="0" t="s">
        <v>35</v>
      </c>
      <c r="P15494" s="0" t="n">
        <f aca="false">IF(AND(OR(Dashboard!$B$5="All",D15494=Dashboard!$B$5),OR(Dashboard!$D$5="All",N15494=Dashboard!$D$5),OR(AND(C15494&lt;&gt;"",C15494&gt;=Dashboard!$F$5,C15494&lt;=Dashboard!$H$5),AND(C15494="",Dashboard!$F$5&lt;=1980,Dashboard!$H$5&gt;=2016))),1,0)</f>
        <v>1</v>
      </c>
      <c r="Q15494" s="0" t="n">
        <f aca="false">J15494*P15494+ROW()*0.00000001</f>
        <v>0.02015494</v>
      </c>
    </row>
    <row r="15495" customFormat="false" ht="15" hidden="false" customHeight="false" outlineLevel="0" collapsed="false">
      <c r="A15495" s="0" t="s">
        <v>11284</v>
      </c>
      <c r="B15495" s="0" t="s">
        <v>50</v>
      </c>
      <c r="C15495" s="0" t="n">
        <v>2011</v>
      </c>
      <c r="D15495" s="0" t="s">
        <v>71</v>
      </c>
      <c r="E15495" s="0" t="s">
        <v>3802</v>
      </c>
      <c r="F15495" s="0" t="n">
        <v>0</v>
      </c>
      <c r="G15495" s="0" t="n">
        <v>0.02</v>
      </c>
      <c r="H15495" s="0" t="n">
        <v>0</v>
      </c>
      <c r="I15495" s="0" t="n">
        <v>0</v>
      </c>
      <c r="J15495" s="0" t="n">
        <v>0.02</v>
      </c>
      <c r="N15495" s="0" t="s">
        <v>35</v>
      </c>
      <c r="P15495" s="0" t="n">
        <f aca="false">IF(AND(OR(Dashboard!$B$5="All",D15495=Dashboard!$B$5),OR(Dashboard!$D$5="All",N15495=Dashboard!$D$5),OR(AND(C15495&lt;&gt;"",C15495&gt;=Dashboard!$F$5,C15495&lt;=Dashboard!$H$5),AND(C15495="",Dashboard!$F$5&lt;=1980,Dashboard!$H$5&gt;=2016))),1,0)</f>
        <v>1</v>
      </c>
      <c r="Q15495" s="0" t="n">
        <f aca="false">J15495*P15495+ROW()*0.00000001</f>
        <v>0.02015495</v>
      </c>
    </row>
    <row r="15496" customFormat="false" ht="15" hidden="false" customHeight="false" outlineLevel="0" collapsed="false">
      <c r="A15496" s="0" t="s">
        <v>11285</v>
      </c>
      <c r="B15496" s="0" t="s">
        <v>164</v>
      </c>
      <c r="C15496" s="0" t="n">
        <v>2012</v>
      </c>
      <c r="D15496" s="0" t="s">
        <v>71</v>
      </c>
      <c r="E15496" s="0" t="s">
        <v>9683</v>
      </c>
      <c r="F15496" s="0" t="n">
        <v>0</v>
      </c>
      <c r="G15496" s="0" t="n">
        <v>0</v>
      </c>
      <c r="H15496" s="0" t="n">
        <v>0.02</v>
      </c>
      <c r="I15496" s="0" t="n">
        <v>0</v>
      </c>
      <c r="J15496" s="0" t="n">
        <v>0.02</v>
      </c>
      <c r="N15496" s="0" t="s">
        <v>74</v>
      </c>
      <c r="P15496" s="0" t="n">
        <f aca="false">IF(AND(OR(Dashboard!$B$5="All",D15496=Dashboard!$B$5),OR(Dashboard!$D$5="All",N15496=Dashboard!$D$5),OR(AND(C15496&lt;&gt;"",C15496&gt;=Dashboard!$F$5,C15496&lt;=Dashboard!$H$5),AND(C15496="",Dashboard!$F$5&lt;=1980,Dashboard!$H$5&gt;=2016))),1,0)</f>
        <v>1</v>
      </c>
      <c r="Q15496" s="0" t="n">
        <f aca="false">J15496*P15496+ROW()*0.00000001</f>
        <v>0.02015496</v>
      </c>
    </row>
    <row r="15497" customFormat="false" ht="15" hidden="false" customHeight="false" outlineLevel="0" collapsed="false">
      <c r="A15497" s="0" t="s">
        <v>8115</v>
      </c>
      <c r="B15497" s="0" t="s">
        <v>152</v>
      </c>
      <c r="C15497" s="0" t="n">
        <v>2014</v>
      </c>
      <c r="D15497" s="0" t="s">
        <v>71</v>
      </c>
      <c r="E15497" s="0" t="s">
        <v>157</v>
      </c>
      <c r="F15497" s="0" t="n">
        <v>0</v>
      </c>
      <c r="G15497" s="0" t="n">
        <v>0.02</v>
      </c>
      <c r="H15497" s="0" t="n">
        <v>0</v>
      </c>
      <c r="I15497" s="0" t="n">
        <v>0</v>
      </c>
      <c r="J15497" s="0" t="n">
        <v>0.02</v>
      </c>
      <c r="K15497" s="0" t="n">
        <v>73</v>
      </c>
      <c r="L15497" s="0" t="n">
        <v>5.4</v>
      </c>
      <c r="M15497" s="0" t="s">
        <v>103</v>
      </c>
      <c r="N15497" s="0" t="s">
        <v>152</v>
      </c>
      <c r="O15497" s="0" t="s">
        <v>37</v>
      </c>
      <c r="P15497" s="0" t="n">
        <f aca="false">IF(AND(OR(Dashboard!$B$5="All",D15497=Dashboard!$B$5),OR(Dashboard!$D$5="All",N15497=Dashboard!$D$5),OR(AND(C15497&lt;&gt;"",C15497&gt;=Dashboard!$F$5,C15497&lt;=Dashboard!$H$5),AND(C15497="",Dashboard!$F$5&lt;=1980,Dashboard!$H$5&gt;=2016))),1,0)</f>
        <v>1</v>
      </c>
      <c r="Q15497" s="0" t="n">
        <f aca="false">J15497*P15497+ROW()*0.00000001</f>
        <v>0.02015497</v>
      </c>
    </row>
    <row r="15498" customFormat="false" ht="15" hidden="false" customHeight="false" outlineLevel="0" collapsed="false">
      <c r="A15498" s="0" t="s">
        <v>8944</v>
      </c>
      <c r="B15498" s="0" t="s">
        <v>70</v>
      </c>
      <c r="C15498" s="0" t="n">
        <v>2013</v>
      </c>
      <c r="D15498" s="0" t="s">
        <v>46</v>
      </c>
      <c r="E15498" s="0" t="s">
        <v>5273</v>
      </c>
      <c r="F15498" s="0" t="n">
        <v>0</v>
      </c>
      <c r="G15498" s="0" t="n">
        <v>0</v>
      </c>
      <c r="H15498" s="0" t="n">
        <v>0.02</v>
      </c>
      <c r="I15498" s="0" t="n">
        <v>0</v>
      </c>
      <c r="J15498" s="0" t="n">
        <v>0.02</v>
      </c>
      <c r="N15498" s="0" t="s">
        <v>74</v>
      </c>
      <c r="P15498" s="0" t="n">
        <f aca="false">IF(AND(OR(Dashboard!$B$5="All",D15498=Dashboard!$B$5),OR(Dashboard!$D$5="All",N15498=Dashboard!$D$5),OR(AND(C15498&lt;&gt;"",C15498&gt;=Dashboard!$F$5,C15498&lt;=Dashboard!$H$5),AND(C15498="",Dashboard!$F$5&lt;=1980,Dashboard!$H$5&gt;=2016))),1,0)</f>
        <v>1</v>
      </c>
      <c r="Q15498" s="0" t="n">
        <f aca="false">J15498*P15498+ROW()*0.00000001</f>
        <v>0.02015498</v>
      </c>
    </row>
    <row r="15499" customFormat="false" ht="15" hidden="false" customHeight="false" outlineLevel="0" collapsed="false">
      <c r="A15499" s="0" t="s">
        <v>11286</v>
      </c>
      <c r="B15499" s="0" t="s">
        <v>152</v>
      </c>
      <c r="C15499" s="0" t="n">
        <v>2011</v>
      </c>
      <c r="D15499" s="0" t="s">
        <v>58</v>
      </c>
      <c r="E15499" s="0" t="s">
        <v>520</v>
      </c>
      <c r="F15499" s="0" t="n">
        <v>0</v>
      </c>
      <c r="G15499" s="0" t="n">
        <v>0.02</v>
      </c>
      <c r="H15499" s="0" t="n">
        <v>0</v>
      </c>
      <c r="I15499" s="0" t="n">
        <v>0</v>
      </c>
      <c r="J15499" s="0" t="n">
        <v>0.02</v>
      </c>
      <c r="N15499" s="0" t="s">
        <v>152</v>
      </c>
      <c r="P15499" s="0" t="n">
        <f aca="false">IF(AND(OR(Dashboard!$B$5="All",D15499=Dashboard!$B$5),OR(Dashboard!$D$5="All",N15499=Dashboard!$D$5),OR(AND(C15499&lt;&gt;"",C15499&gt;=Dashboard!$F$5,C15499&lt;=Dashboard!$H$5),AND(C15499="",Dashboard!$F$5&lt;=1980,Dashboard!$H$5&gt;=2016))),1,0)</f>
        <v>1</v>
      </c>
      <c r="Q15499" s="0" t="n">
        <f aca="false">J15499*P15499+ROW()*0.00000001</f>
        <v>0.02015499</v>
      </c>
    </row>
    <row r="15500" customFormat="false" ht="15" hidden="false" customHeight="false" outlineLevel="0" collapsed="false">
      <c r="A15500" s="0" t="s">
        <v>7573</v>
      </c>
      <c r="B15500" s="0" t="s">
        <v>144</v>
      </c>
      <c r="C15500" s="0" t="n">
        <v>2005</v>
      </c>
      <c r="D15500" s="0" t="s">
        <v>41</v>
      </c>
      <c r="E15500" s="0" t="s">
        <v>72</v>
      </c>
      <c r="F15500" s="0" t="n">
        <v>0.01</v>
      </c>
      <c r="G15500" s="0" t="n">
        <v>0</v>
      </c>
      <c r="H15500" s="0" t="n">
        <v>0</v>
      </c>
      <c r="I15500" s="0" t="n">
        <v>0</v>
      </c>
      <c r="J15500" s="0" t="n">
        <v>0.02</v>
      </c>
      <c r="K15500" s="0" t="n">
        <v>38</v>
      </c>
      <c r="L15500" s="0" t="n">
        <v>3.6</v>
      </c>
      <c r="M15500" s="0" t="s">
        <v>103</v>
      </c>
      <c r="N15500" s="0" t="s">
        <v>66</v>
      </c>
      <c r="O15500" s="0" t="s">
        <v>177</v>
      </c>
      <c r="P15500" s="0" t="n">
        <f aca="false">IF(AND(OR(Dashboard!$B$5="All",D15500=Dashboard!$B$5),OR(Dashboard!$D$5="All",N15500=Dashboard!$D$5),OR(AND(C15500&lt;&gt;"",C15500&gt;=Dashboard!$F$5,C15500&lt;=Dashboard!$H$5),AND(C15500="",Dashboard!$F$5&lt;=1980,Dashboard!$H$5&gt;=2016))),1,0)</f>
        <v>1</v>
      </c>
      <c r="Q15500" s="0" t="n">
        <f aca="false">J15500*P15500+ROW()*0.00000001</f>
        <v>0.020155</v>
      </c>
    </row>
    <row r="15501" customFormat="false" ht="15" hidden="false" customHeight="false" outlineLevel="0" collapsed="false">
      <c r="A15501" s="0" t="s">
        <v>11287</v>
      </c>
      <c r="B15501" s="0" t="s">
        <v>76</v>
      </c>
      <c r="C15501" s="0" t="n">
        <v>2007</v>
      </c>
      <c r="D15501" s="0" t="s">
        <v>34</v>
      </c>
      <c r="E15501" s="0" t="s">
        <v>782</v>
      </c>
      <c r="F15501" s="0" t="n">
        <v>0</v>
      </c>
      <c r="G15501" s="0" t="n">
        <v>0</v>
      </c>
      <c r="H15501" s="0" t="n">
        <v>0.02</v>
      </c>
      <c r="I15501" s="0" t="n">
        <v>0</v>
      </c>
      <c r="J15501" s="0" t="n">
        <v>0.02</v>
      </c>
      <c r="N15501" s="0" t="s">
        <v>74</v>
      </c>
      <c r="P15501" s="0" t="n">
        <f aca="false">IF(AND(OR(Dashboard!$B$5="All",D15501=Dashboard!$B$5),OR(Dashboard!$D$5="All",N15501=Dashboard!$D$5),OR(AND(C15501&lt;&gt;"",C15501&gt;=Dashboard!$F$5,C15501&lt;=Dashboard!$H$5),AND(C15501="",Dashboard!$F$5&lt;=1980,Dashboard!$H$5&gt;=2016))),1,0)</f>
        <v>1</v>
      </c>
      <c r="Q15501" s="0" t="n">
        <f aca="false">J15501*P15501+ROW()*0.00000001</f>
        <v>0.02015501</v>
      </c>
    </row>
    <row r="15502" customFormat="false" ht="15" hidden="false" customHeight="false" outlineLevel="0" collapsed="false">
      <c r="A15502" s="0" t="s">
        <v>11288</v>
      </c>
      <c r="B15502" s="0" t="s">
        <v>186</v>
      </c>
      <c r="C15502" s="0" t="n">
        <v>2002</v>
      </c>
      <c r="D15502" s="0" t="s">
        <v>34</v>
      </c>
      <c r="E15502" s="0" t="s">
        <v>220</v>
      </c>
      <c r="F15502" s="0" t="n">
        <v>0.02</v>
      </c>
      <c r="G15502" s="0" t="n">
        <v>0</v>
      </c>
      <c r="H15502" s="0" t="n">
        <v>0</v>
      </c>
      <c r="I15502" s="0" t="n">
        <v>0</v>
      </c>
      <c r="J15502" s="0" t="n">
        <v>0.02</v>
      </c>
      <c r="K15502" s="0" t="n">
        <v>68</v>
      </c>
      <c r="M15502" s="0" t="s">
        <v>36</v>
      </c>
      <c r="N15502" s="0" t="s">
        <v>35</v>
      </c>
      <c r="O15502" s="0" t="s">
        <v>67</v>
      </c>
      <c r="P15502" s="0" t="n">
        <f aca="false">IF(AND(OR(Dashboard!$B$5="All",D15502=Dashboard!$B$5),OR(Dashboard!$D$5="All",N15502=Dashboard!$D$5),OR(AND(C15502&lt;&gt;"",C15502&gt;=Dashboard!$F$5,C15502&lt;=Dashboard!$H$5),AND(C15502="",Dashboard!$F$5&lt;=1980,Dashboard!$H$5&gt;=2016))),1,0)</f>
        <v>1</v>
      </c>
      <c r="Q15502" s="0" t="n">
        <f aca="false">J15502*P15502+ROW()*0.00000001</f>
        <v>0.02015502</v>
      </c>
    </row>
    <row r="15503" customFormat="false" ht="15" hidden="false" customHeight="false" outlineLevel="0" collapsed="false">
      <c r="A15503" s="0" t="s">
        <v>11289</v>
      </c>
      <c r="B15503" s="0" t="s">
        <v>76</v>
      </c>
      <c r="C15503" s="0" t="n">
        <v>2010</v>
      </c>
      <c r="D15503" s="0" t="s">
        <v>71</v>
      </c>
      <c r="E15503" s="0" t="s">
        <v>1604</v>
      </c>
      <c r="F15503" s="0" t="n">
        <v>0</v>
      </c>
      <c r="G15503" s="0" t="n">
        <v>0</v>
      </c>
      <c r="H15503" s="0" t="n">
        <v>0.02</v>
      </c>
      <c r="I15503" s="0" t="n">
        <v>0</v>
      </c>
      <c r="J15503" s="0" t="n">
        <v>0.02</v>
      </c>
      <c r="N15503" s="0" t="s">
        <v>74</v>
      </c>
      <c r="P15503" s="0" t="n">
        <f aca="false">IF(AND(OR(Dashboard!$B$5="All",D15503=Dashboard!$B$5),OR(Dashboard!$D$5="All",N15503=Dashboard!$D$5),OR(AND(C15503&lt;&gt;"",C15503&gt;=Dashboard!$F$5,C15503&lt;=Dashboard!$H$5),AND(C15503="",Dashboard!$F$5&lt;=1980,Dashboard!$H$5&gt;=2016))),1,0)</f>
        <v>1</v>
      </c>
      <c r="Q15503" s="0" t="n">
        <f aca="false">J15503*P15503+ROW()*0.00000001</f>
        <v>0.02015503</v>
      </c>
    </row>
    <row r="15504" customFormat="false" ht="15" hidden="false" customHeight="false" outlineLevel="0" collapsed="false">
      <c r="A15504" s="0" t="s">
        <v>11290</v>
      </c>
      <c r="B15504" s="0" t="s">
        <v>164</v>
      </c>
      <c r="C15504" s="0" t="n">
        <v>2013</v>
      </c>
      <c r="D15504" s="0" t="s">
        <v>114</v>
      </c>
      <c r="E15504" s="0" t="s">
        <v>1002</v>
      </c>
      <c r="F15504" s="0" t="n">
        <v>0</v>
      </c>
      <c r="G15504" s="0" t="n">
        <v>0</v>
      </c>
      <c r="H15504" s="0" t="n">
        <v>0.02</v>
      </c>
      <c r="I15504" s="0" t="n">
        <v>0</v>
      </c>
      <c r="J15504" s="0" t="n">
        <v>0.02</v>
      </c>
      <c r="N15504" s="0" t="s">
        <v>74</v>
      </c>
      <c r="P15504" s="0" t="n">
        <f aca="false">IF(AND(OR(Dashboard!$B$5="All",D15504=Dashboard!$B$5),OR(Dashboard!$D$5="All",N15504=Dashboard!$D$5),OR(AND(C15504&lt;&gt;"",C15504&gt;=Dashboard!$F$5,C15504&lt;=Dashboard!$H$5),AND(C15504="",Dashboard!$F$5&lt;=1980,Dashboard!$H$5&gt;=2016))),1,0)</f>
        <v>1</v>
      </c>
      <c r="Q15504" s="0" t="n">
        <f aca="false">J15504*P15504+ROW()*0.00000001</f>
        <v>0.02015504</v>
      </c>
    </row>
    <row r="15505" customFormat="false" ht="15" hidden="false" customHeight="false" outlineLevel="0" collapsed="false">
      <c r="A15505" s="0" t="s">
        <v>11291</v>
      </c>
      <c r="B15505" s="0" t="s">
        <v>851</v>
      </c>
      <c r="C15505" s="0" t="n">
        <v>2015</v>
      </c>
      <c r="D15505" s="0" t="s">
        <v>71</v>
      </c>
      <c r="E15505" s="0" t="s">
        <v>782</v>
      </c>
      <c r="F15505" s="0" t="n">
        <v>0</v>
      </c>
      <c r="G15505" s="0" t="n">
        <v>0</v>
      </c>
      <c r="H15505" s="0" t="n">
        <v>0.02</v>
      </c>
      <c r="I15505" s="0" t="n">
        <v>0</v>
      </c>
      <c r="J15505" s="0" t="n">
        <v>0.02</v>
      </c>
      <c r="N15505" s="0" t="s">
        <v>74</v>
      </c>
      <c r="P15505" s="0" t="n">
        <f aca="false">IF(AND(OR(Dashboard!$B$5="All",D15505=Dashboard!$B$5),OR(Dashboard!$D$5="All",N15505=Dashboard!$D$5),OR(AND(C15505&lt;&gt;"",C15505&gt;=Dashboard!$F$5,C15505&lt;=Dashboard!$H$5),AND(C15505="",Dashboard!$F$5&lt;=1980,Dashboard!$H$5&gt;=2016))),1,0)</f>
        <v>1</v>
      </c>
      <c r="Q15505" s="0" t="n">
        <f aca="false">J15505*P15505+ROW()*0.00000001</f>
        <v>0.02015505</v>
      </c>
    </row>
    <row r="15506" customFormat="false" ht="15" hidden="false" customHeight="false" outlineLevel="0" collapsed="false">
      <c r="A15506" s="0" t="s">
        <v>4458</v>
      </c>
      <c r="B15506" s="0" t="s">
        <v>184</v>
      </c>
      <c r="C15506" s="0" t="n">
        <v>2013</v>
      </c>
      <c r="D15506" s="0" t="s">
        <v>102</v>
      </c>
      <c r="E15506" s="0" t="s">
        <v>782</v>
      </c>
      <c r="F15506" s="0" t="n">
        <v>0</v>
      </c>
      <c r="G15506" s="0" t="n">
        <v>0</v>
      </c>
      <c r="H15506" s="0" t="n">
        <v>0.02</v>
      </c>
      <c r="I15506" s="0" t="n">
        <v>0</v>
      </c>
      <c r="J15506" s="0" t="n">
        <v>0.02</v>
      </c>
      <c r="K15506" s="0" t="n">
        <v>40</v>
      </c>
      <c r="L15506" s="0" t="n">
        <v>5.8</v>
      </c>
      <c r="M15506" s="0" t="s">
        <v>73</v>
      </c>
      <c r="N15506" s="0" t="s">
        <v>35</v>
      </c>
      <c r="O15506" s="0" t="s">
        <v>177</v>
      </c>
      <c r="P15506" s="0" t="n">
        <f aca="false">IF(AND(OR(Dashboard!$B$5="All",D15506=Dashboard!$B$5),OR(Dashboard!$D$5="All",N15506=Dashboard!$D$5),OR(AND(C15506&lt;&gt;"",C15506&gt;=Dashboard!$F$5,C15506&lt;=Dashboard!$H$5),AND(C15506="",Dashboard!$F$5&lt;=1980,Dashboard!$H$5&gt;=2016))),1,0)</f>
        <v>1</v>
      </c>
      <c r="Q15506" s="0" t="n">
        <f aca="false">J15506*P15506+ROW()*0.00000001</f>
        <v>0.02015506</v>
      </c>
    </row>
    <row r="15507" customFormat="false" ht="15" hidden="false" customHeight="false" outlineLevel="0" collapsed="false">
      <c r="A15507" s="0" t="s">
        <v>2070</v>
      </c>
      <c r="B15507" s="0" t="s">
        <v>152</v>
      </c>
      <c r="C15507" s="0" t="n">
        <v>2006</v>
      </c>
      <c r="D15507" s="0" t="s">
        <v>58</v>
      </c>
      <c r="E15507" s="0" t="s">
        <v>124</v>
      </c>
      <c r="F15507" s="0" t="n">
        <v>0.02</v>
      </c>
      <c r="G15507" s="0" t="n">
        <v>0</v>
      </c>
      <c r="H15507" s="0" t="n">
        <v>0</v>
      </c>
      <c r="I15507" s="0" t="n">
        <v>0</v>
      </c>
      <c r="J15507" s="0" t="n">
        <v>0.02</v>
      </c>
      <c r="K15507" s="0" t="n">
        <v>65</v>
      </c>
      <c r="L15507" s="0" t="n">
        <v>4.6</v>
      </c>
      <c r="M15507" s="0" t="s">
        <v>103</v>
      </c>
      <c r="N15507" s="0" t="s">
        <v>152</v>
      </c>
      <c r="O15507" s="0" t="s">
        <v>67</v>
      </c>
      <c r="P15507" s="0" t="n">
        <f aca="false">IF(AND(OR(Dashboard!$B$5="All",D15507=Dashboard!$B$5),OR(Dashboard!$D$5="All",N15507=Dashboard!$D$5),OR(AND(C15507&lt;&gt;"",C15507&gt;=Dashboard!$F$5,C15507&lt;=Dashboard!$H$5),AND(C15507="",Dashboard!$F$5&lt;=1980,Dashboard!$H$5&gt;=2016))),1,0)</f>
        <v>1</v>
      </c>
      <c r="Q15507" s="0" t="n">
        <f aca="false">J15507*P15507+ROW()*0.00000001</f>
        <v>0.02015507</v>
      </c>
    </row>
    <row r="15508" customFormat="false" ht="15" hidden="false" customHeight="false" outlineLevel="0" collapsed="false">
      <c r="A15508" s="0" t="s">
        <v>11292</v>
      </c>
      <c r="B15508" s="0" t="s">
        <v>152</v>
      </c>
      <c r="C15508" s="0" t="n">
        <v>2007</v>
      </c>
      <c r="D15508" s="0" t="s">
        <v>46</v>
      </c>
      <c r="E15508" s="0" t="s">
        <v>142</v>
      </c>
      <c r="F15508" s="0" t="n">
        <v>0</v>
      </c>
      <c r="G15508" s="0" t="n">
        <v>0.02</v>
      </c>
      <c r="H15508" s="0" t="n">
        <v>0</v>
      </c>
      <c r="I15508" s="0" t="n">
        <v>0</v>
      </c>
      <c r="J15508" s="0" t="n">
        <v>0.02</v>
      </c>
      <c r="K15508" s="0" t="n">
        <v>70</v>
      </c>
      <c r="L15508" s="0" t="n">
        <v>6.3</v>
      </c>
      <c r="M15508" s="0" t="s">
        <v>73</v>
      </c>
      <c r="N15508" s="0" t="s">
        <v>152</v>
      </c>
      <c r="O15508" s="0" t="s">
        <v>67</v>
      </c>
      <c r="P15508" s="0" t="n">
        <f aca="false">IF(AND(OR(Dashboard!$B$5="All",D15508=Dashboard!$B$5),OR(Dashboard!$D$5="All",N15508=Dashboard!$D$5),OR(AND(C15508&lt;&gt;"",C15508&gt;=Dashboard!$F$5,C15508&lt;=Dashboard!$H$5),AND(C15508="",Dashboard!$F$5&lt;=1980,Dashboard!$H$5&gt;=2016))),1,0)</f>
        <v>1</v>
      </c>
      <c r="Q15508" s="0" t="n">
        <f aca="false">J15508*P15508+ROW()*0.00000001</f>
        <v>0.02015508</v>
      </c>
    </row>
    <row r="15509" customFormat="false" ht="15" hidden="false" customHeight="false" outlineLevel="0" collapsed="false">
      <c r="A15509" s="0" t="s">
        <v>11293</v>
      </c>
      <c r="B15509" s="0" t="s">
        <v>164</v>
      </c>
      <c r="C15509" s="0" t="n">
        <v>2014</v>
      </c>
      <c r="D15509" s="0" t="s">
        <v>114</v>
      </c>
      <c r="E15509" s="0" t="s">
        <v>6975</v>
      </c>
      <c r="F15509" s="0" t="n">
        <v>0</v>
      </c>
      <c r="G15509" s="0" t="n">
        <v>0</v>
      </c>
      <c r="H15509" s="0" t="n">
        <v>0.02</v>
      </c>
      <c r="I15509" s="0" t="n">
        <v>0</v>
      </c>
      <c r="J15509" s="0" t="n">
        <v>0.02</v>
      </c>
      <c r="N15509" s="0" t="s">
        <v>74</v>
      </c>
      <c r="P15509" s="0" t="n">
        <f aca="false">IF(AND(OR(Dashboard!$B$5="All",D15509=Dashboard!$B$5),OR(Dashboard!$D$5="All",N15509=Dashboard!$D$5),OR(AND(C15509&lt;&gt;"",C15509&gt;=Dashboard!$F$5,C15509&lt;=Dashboard!$H$5),AND(C15509="",Dashboard!$F$5&lt;=1980,Dashboard!$H$5&gt;=2016))),1,0)</f>
        <v>1</v>
      </c>
      <c r="Q15509" s="0" t="n">
        <f aca="false">J15509*P15509+ROW()*0.00000001</f>
        <v>0.02015509</v>
      </c>
    </row>
    <row r="15510" customFormat="false" ht="15" hidden="false" customHeight="false" outlineLevel="0" collapsed="false">
      <c r="A15510" s="0" t="s">
        <v>11294</v>
      </c>
      <c r="B15510" s="0" t="s">
        <v>85</v>
      </c>
      <c r="C15510" s="0" t="n">
        <v>2006</v>
      </c>
      <c r="D15510" s="0" t="s">
        <v>71</v>
      </c>
      <c r="E15510" s="0" t="s">
        <v>160</v>
      </c>
      <c r="F15510" s="0" t="n">
        <v>0.01</v>
      </c>
      <c r="G15510" s="0" t="n">
        <v>0.01</v>
      </c>
      <c r="H15510" s="0" t="n">
        <v>0</v>
      </c>
      <c r="I15510" s="0" t="n">
        <v>0</v>
      </c>
      <c r="J15510" s="0" t="n">
        <v>0.02</v>
      </c>
      <c r="N15510" s="0" t="s">
        <v>35</v>
      </c>
      <c r="P15510" s="0" t="n">
        <f aca="false">IF(AND(OR(Dashboard!$B$5="All",D15510=Dashboard!$B$5),OR(Dashboard!$D$5="All",N15510=Dashboard!$D$5),OR(AND(C15510&lt;&gt;"",C15510&gt;=Dashboard!$F$5,C15510&lt;=Dashboard!$H$5),AND(C15510="",Dashboard!$F$5&lt;=1980,Dashboard!$H$5&gt;=2016))),1,0)</f>
        <v>1</v>
      </c>
      <c r="Q15510" s="0" t="n">
        <f aca="false">J15510*P15510+ROW()*0.00000001</f>
        <v>0.0201551</v>
      </c>
    </row>
    <row r="15511" customFormat="false" ht="15" hidden="false" customHeight="false" outlineLevel="0" collapsed="false">
      <c r="A15511" s="0" t="s">
        <v>11295</v>
      </c>
      <c r="B15511" s="0" t="s">
        <v>76</v>
      </c>
      <c r="C15511" s="0" t="n">
        <v>2006</v>
      </c>
      <c r="D15511" s="0" t="s">
        <v>58</v>
      </c>
      <c r="E15511" s="0" t="s">
        <v>220</v>
      </c>
      <c r="F15511" s="0" t="n">
        <v>0</v>
      </c>
      <c r="G15511" s="0" t="n">
        <v>0</v>
      </c>
      <c r="H15511" s="0" t="n">
        <v>0.02</v>
      </c>
      <c r="I15511" s="0" t="n">
        <v>0</v>
      </c>
      <c r="J15511" s="0" t="n">
        <v>0.02</v>
      </c>
      <c r="N15511" s="0" t="s">
        <v>74</v>
      </c>
      <c r="P15511" s="0" t="n">
        <f aca="false">IF(AND(OR(Dashboard!$B$5="All",D15511=Dashboard!$B$5),OR(Dashboard!$D$5="All",N15511=Dashboard!$D$5),OR(AND(C15511&lt;&gt;"",C15511&gt;=Dashboard!$F$5,C15511&lt;=Dashboard!$H$5),AND(C15511="",Dashboard!$F$5&lt;=1980,Dashboard!$H$5&gt;=2016))),1,0)</f>
        <v>1</v>
      </c>
      <c r="Q15511" s="0" t="n">
        <f aca="false">J15511*P15511+ROW()*0.00000001</f>
        <v>0.02015511</v>
      </c>
    </row>
    <row r="15512" customFormat="false" ht="15" hidden="false" customHeight="false" outlineLevel="0" collapsed="false">
      <c r="A15512" s="0" t="s">
        <v>7068</v>
      </c>
      <c r="B15512" s="0" t="s">
        <v>76</v>
      </c>
      <c r="C15512" s="0" t="n">
        <v>2008</v>
      </c>
      <c r="D15512" s="0" t="s">
        <v>34</v>
      </c>
      <c r="E15512" s="0" t="s">
        <v>160</v>
      </c>
      <c r="F15512" s="0" t="n">
        <v>0.01</v>
      </c>
      <c r="G15512" s="0" t="n">
        <v>0.01</v>
      </c>
      <c r="H15512" s="0" t="n">
        <v>0</v>
      </c>
      <c r="I15512" s="0" t="n">
        <v>0</v>
      </c>
      <c r="J15512" s="0" t="n">
        <v>0.02</v>
      </c>
      <c r="M15512" s="0" t="s">
        <v>36</v>
      </c>
      <c r="N15512" s="0" t="s">
        <v>74</v>
      </c>
      <c r="P15512" s="0" t="n">
        <f aca="false">IF(AND(OR(Dashboard!$B$5="All",D15512=Dashboard!$B$5),OR(Dashboard!$D$5="All",N15512=Dashboard!$D$5),OR(AND(C15512&lt;&gt;"",C15512&gt;=Dashboard!$F$5,C15512&lt;=Dashboard!$H$5),AND(C15512="",Dashboard!$F$5&lt;=1980,Dashboard!$H$5&gt;=2016))),1,0)</f>
        <v>1</v>
      </c>
      <c r="Q15512" s="0" t="n">
        <f aca="false">J15512*P15512+ROW()*0.00000001</f>
        <v>0.02015512</v>
      </c>
    </row>
    <row r="15513" customFormat="false" ht="15" hidden="false" customHeight="false" outlineLevel="0" collapsed="false">
      <c r="A15513" s="0" t="s">
        <v>5774</v>
      </c>
      <c r="B15513" s="0" t="s">
        <v>851</v>
      </c>
      <c r="C15513" s="0" t="n">
        <v>2015</v>
      </c>
      <c r="D15513" s="0" t="s">
        <v>71</v>
      </c>
      <c r="E15513" s="0" t="s">
        <v>782</v>
      </c>
      <c r="F15513" s="0" t="n">
        <v>0</v>
      </c>
      <c r="G15513" s="0" t="n">
        <v>0</v>
      </c>
      <c r="H15513" s="0" t="n">
        <v>0.02</v>
      </c>
      <c r="I15513" s="0" t="n">
        <v>0</v>
      </c>
      <c r="J15513" s="0" t="n">
        <v>0.02</v>
      </c>
      <c r="K15513" s="0" t="n">
        <v>70</v>
      </c>
      <c r="L15513" s="0" t="n">
        <v>7.4</v>
      </c>
      <c r="M15513" s="0" t="s">
        <v>103</v>
      </c>
      <c r="N15513" s="0" t="s">
        <v>74</v>
      </c>
      <c r="O15513" s="0" t="s">
        <v>67</v>
      </c>
      <c r="P15513" s="0" t="n">
        <f aca="false">IF(AND(OR(Dashboard!$B$5="All",D15513=Dashboard!$B$5),OR(Dashboard!$D$5="All",N15513=Dashboard!$D$5),OR(AND(C15513&lt;&gt;"",C15513&gt;=Dashboard!$F$5,C15513&lt;=Dashboard!$H$5),AND(C15513="",Dashboard!$F$5&lt;=1980,Dashboard!$H$5&gt;=2016))),1,0)</f>
        <v>1</v>
      </c>
      <c r="Q15513" s="0" t="n">
        <f aca="false">J15513*P15513+ROW()*0.00000001</f>
        <v>0.02015513</v>
      </c>
    </row>
    <row r="15514" customFormat="false" ht="15" hidden="false" customHeight="false" outlineLevel="0" collapsed="false">
      <c r="A15514" s="0" t="s">
        <v>11296</v>
      </c>
      <c r="B15514" s="0" t="s">
        <v>50</v>
      </c>
      <c r="C15514" s="0" t="n">
        <v>2009</v>
      </c>
      <c r="D15514" s="0" t="s">
        <v>48</v>
      </c>
      <c r="E15514" s="0" t="s">
        <v>2960</v>
      </c>
      <c r="F15514" s="0" t="n">
        <v>0.02</v>
      </c>
      <c r="G15514" s="0" t="n">
        <v>0</v>
      </c>
      <c r="H15514" s="0" t="n">
        <v>0</v>
      </c>
      <c r="I15514" s="0" t="n">
        <v>0</v>
      </c>
      <c r="J15514" s="0" t="n">
        <v>0.02</v>
      </c>
      <c r="M15514" s="0" t="s">
        <v>36</v>
      </c>
      <c r="N15514" s="0" t="s">
        <v>35</v>
      </c>
      <c r="P15514" s="0" t="n">
        <f aca="false">IF(AND(OR(Dashboard!$B$5="All",D15514=Dashboard!$B$5),OR(Dashboard!$D$5="All",N15514=Dashboard!$D$5),OR(AND(C15514&lt;&gt;"",C15514&gt;=Dashboard!$F$5,C15514&lt;=Dashboard!$H$5),AND(C15514="",Dashboard!$F$5&lt;=1980,Dashboard!$H$5&gt;=2016))),1,0)</f>
        <v>1</v>
      </c>
      <c r="Q15514" s="0" t="n">
        <f aca="false">J15514*P15514+ROW()*0.00000001</f>
        <v>0.02015514</v>
      </c>
    </row>
    <row r="15515" customFormat="false" ht="15" hidden="false" customHeight="false" outlineLevel="0" collapsed="false">
      <c r="A15515" s="0" t="s">
        <v>11297</v>
      </c>
      <c r="B15515" s="0" t="s">
        <v>70</v>
      </c>
      <c r="C15515" s="0" t="n">
        <v>2011</v>
      </c>
      <c r="D15515" s="0" t="s">
        <v>52</v>
      </c>
      <c r="E15515" s="0" t="s">
        <v>4798</v>
      </c>
      <c r="F15515" s="0" t="n">
        <v>0</v>
      </c>
      <c r="G15515" s="0" t="n">
        <v>0.02</v>
      </c>
      <c r="H15515" s="0" t="n">
        <v>0</v>
      </c>
      <c r="I15515" s="0" t="n">
        <v>0</v>
      </c>
      <c r="J15515" s="0" t="n">
        <v>0.02</v>
      </c>
      <c r="N15515" s="0" t="s">
        <v>74</v>
      </c>
      <c r="P15515" s="0" t="n">
        <f aca="false">IF(AND(OR(Dashboard!$B$5="All",D15515=Dashboard!$B$5),OR(Dashboard!$D$5="All",N15515=Dashboard!$D$5),OR(AND(C15515&lt;&gt;"",C15515&gt;=Dashboard!$F$5,C15515&lt;=Dashboard!$H$5),AND(C15515="",Dashboard!$F$5&lt;=1980,Dashboard!$H$5&gt;=2016))),1,0)</f>
        <v>1</v>
      </c>
      <c r="Q15515" s="0" t="n">
        <f aca="false">J15515*P15515+ROW()*0.00000001</f>
        <v>0.02015515</v>
      </c>
    </row>
    <row r="15516" customFormat="false" ht="15" hidden="false" customHeight="false" outlineLevel="0" collapsed="false">
      <c r="A15516" s="0" t="s">
        <v>11298</v>
      </c>
      <c r="B15516" s="0" t="s">
        <v>70</v>
      </c>
      <c r="C15516" s="0" t="n">
        <v>2014</v>
      </c>
      <c r="D15516" s="0" t="s">
        <v>114</v>
      </c>
      <c r="E15516" s="0" t="s">
        <v>328</v>
      </c>
      <c r="F15516" s="0" t="n">
        <v>0</v>
      </c>
      <c r="G15516" s="0" t="n">
        <v>0</v>
      </c>
      <c r="H15516" s="0" t="n">
        <v>0.02</v>
      </c>
      <c r="I15516" s="0" t="n">
        <v>0</v>
      </c>
      <c r="J15516" s="0" t="n">
        <v>0.02</v>
      </c>
      <c r="N15516" s="0" t="s">
        <v>74</v>
      </c>
      <c r="P15516" s="0" t="n">
        <f aca="false">IF(AND(OR(Dashboard!$B$5="All",D15516=Dashboard!$B$5),OR(Dashboard!$D$5="All",N15516=Dashboard!$D$5),OR(AND(C15516&lt;&gt;"",C15516&gt;=Dashboard!$F$5,C15516&lt;=Dashboard!$H$5),AND(C15516="",Dashboard!$F$5&lt;=1980,Dashboard!$H$5&gt;=2016))),1,0)</f>
        <v>1</v>
      </c>
      <c r="Q15516" s="0" t="n">
        <f aca="false">J15516*P15516+ROW()*0.00000001</f>
        <v>0.02015516</v>
      </c>
    </row>
    <row r="15517" customFormat="false" ht="15" hidden="false" customHeight="false" outlineLevel="0" collapsed="false">
      <c r="A15517" s="0" t="s">
        <v>11299</v>
      </c>
      <c r="B15517" s="0" t="s">
        <v>164</v>
      </c>
      <c r="C15517" s="0" t="n">
        <v>2010</v>
      </c>
      <c r="D15517" s="0" t="s">
        <v>114</v>
      </c>
      <c r="E15517" s="0" t="s">
        <v>7521</v>
      </c>
      <c r="F15517" s="0" t="n">
        <v>0</v>
      </c>
      <c r="G15517" s="0" t="n">
        <v>0</v>
      </c>
      <c r="H15517" s="0" t="n">
        <v>0.02</v>
      </c>
      <c r="I15517" s="0" t="n">
        <v>0</v>
      </c>
      <c r="J15517" s="0" t="n">
        <v>0.02</v>
      </c>
      <c r="N15517" s="0" t="s">
        <v>74</v>
      </c>
      <c r="P15517" s="0" t="n">
        <f aca="false">IF(AND(OR(Dashboard!$B$5="All",D15517=Dashboard!$B$5),OR(Dashboard!$D$5="All",N15517=Dashboard!$D$5),OR(AND(C15517&lt;&gt;"",C15517&gt;=Dashboard!$F$5,C15517&lt;=Dashboard!$H$5),AND(C15517="",Dashboard!$F$5&lt;=1980,Dashboard!$H$5&gt;=2016))),1,0)</f>
        <v>1</v>
      </c>
      <c r="Q15517" s="0" t="n">
        <f aca="false">J15517*P15517+ROW()*0.00000001</f>
        <v>0.02015517</v>
      </c>
    </row>
    <row r="15518" customFormat="false" ht="15" hidden="false" customHeight="false" outlineLevel="0" collapsed="false">
      <c r="A15518" s="0" t="s">
        <v>11300</v>
      </c>
      <c r="B15518" s="0" t="s">
        <v>164</v>
      </c>
      <c r="C15518" s="0" t="n">
        <v>2008</v>
      </c>
      <c r="D15518" s="0" t="s">
        <v>46</v>
      </c>
      <c r="E15518" s="0" t="s">
        <v>5273</v>
      </c>
      <c r="F15518" s="0" t="n">
        <v>0</v>
      </c>
      <c r="G15518" s="0" t="n">
        <v>0</v>
      </c>
      <c r="H15518" s="0" t="n">
        <v>0.02</v>
      </c>
      <c r="I15518" s="0" t="n">
        <v>0</v>
      </c>
      <c r="J15518" s="0" t="n">
        <v>0.02</v>
      </c>
      <c r="N15518" s="0" t="s">
        <v>74</v>
      </c>
      <c r="P15518" s="0" t="n">
        <f aca="false">IF(AND(OR(Dashboard!$B$5="All",D15518=Dashboard!$B$5),OR(Dashboard!$D$5="All",N15518=Dashboard!$D$5),OR(AND(C15518&lt;&gt;"",C15518&gt;=Dashboard!$F$5,C15518&lt;=Dashboard!$H$5),AND(C15518="",Dashboard!$F$5&lt;=1980,Dashboard!$H$5&gt;=2016))),1,0)</f>
        <v>1</v>
      </c>
      <c r="Q15518" s="0" t="n">
        <f aca="false">J15518*P15518+ROW()*0.00000001</f>
        <v>0.02015518</v>
      </c>
    </row>
    <row r="15519" customFormat="false" ht="15" hidden="false" customHeight="false" outlineLevel="0" collapsed="false">
      <c r="A15519" s="0" t="s">
        <v>11301</v>
      </c>
      <c r="B15519" s="0" t="s">
        <v>152</v>
      </c>
      <c r="C15519" s="0" t="n">
        <v>2006</v>
      </c>
      <c r="D15519" s="0" t="s">
        <v>58</v>
      </c>
      <c r="E15519" s="0" t="s">
        <v>142</v>
      </c>
      <c r="F15519" s="0" t="n">
        <v>0.01</v>
      </c>
      <c r="G15519" s="0" t="n">
        <v>0.01</v>
      </c>
      <c r="H15519" s="0" t="n">
        <v>0</v>
      </c>
      <c r="I15519" s="0" t="n">
        <v>0</v>
      </c>
      <c r="J15519" s="0" t="n">
        <v>0.02</v>
      </c>
      <c r="M15519" s="0" t="s">
        <v>103</v>
      </c>
      <c r="N15519" s="0" t="s">
        <v>152</v>
      </c>
      <c r="P15519" s="0" t="n">
        <f aca="false">IF(AND(OR(Dashboard!$B$5="All",D15519=Dashboard!$B$5),OR(Dashboard!$D$5="All",N15519=Dashboard!$D$5),OR(AND(C15519&lt;&gt;"",C15519&gt;=Dashboard!$F$5,C15519&lt;=Dashboard!$H$5),AND(C15519="",Dashboard!$F$5&lt;=1980,Dashboard!$H$5&gt;=2016))),1,0)</f>
        <v>1</v>
      </c>
      <c r="Q15519" s="0" t="n">
        <f aca="false">J15519*P15519+ROW()*0.00000001</f>
        <v>0.02015519</v>
      </c>
    </row>
    <row r="15520" customFormat="false" ht="15" hidden="false" customHeight="false" outlineLevel="0" collapsed="false">
      <c r="A15520" s="0" t="s">
        <v>11302</v>
      </c>
      <c r="B15520" s="0" t="s">
        <v>164</v>
      </c>
      <c r="C15520" s="0" t="n">
        <v>2013</v>
      </c>
      <c r="D15520" s="0" t="s">
        <v>114</v>
      </c>
      <c r="E15520" s="0" t="s">
        <v>2867</v>
      </c>
      <c r="F15520" s="0" t="n">
        <v>0</v>
      </c>
      <c r="G15520" s="0" t="n">
        <v>0</v>
      </c>
      <c r="H15520" s="0" t="n">
        <v>0.02</v>
      </c>
      <c r="I15520" s="0" t="n">
        <v>0</v>
      </c>
      <c r="J15520" s="0" t="n">
        <v>0.02</v>
      </c>
      <c r="N15520" s="0" t="s">
        <v>74</v>
      </c>
      <c r="P15520" s="0" t="n">
        <f aca="false">IF(AND(OR(Dashboard!$B$5="All",D15520=Dashboard!$B$5),OR(Dashboard!$D$5="All",N15520=Dashboard!$D$5),OR(AND(C15520&lt;&gt;"",C15520&gt;=Dashboard!$F$5,C15520&lt;=Dashboard!$H$5),AND(C15520="",Dashboard!$F$5&lt;=1980,Dashboard!$H$5&gt;=2016))),1,0)</f>
        <v>1</v>
      </c>
      <c r="Q15520" s="0" t="n">
        <f aca="false">J15520*P15520+ROW()*0.00000001</f>
        <v>0.0201552</v>
      </c>
    </row>
    <row r="15521" customFormat="false" ht="15" hidden="false" customHeight="false" outlineLevel="0" collapsed="false">
      <c r="A15521" s="0" t="s">
        <v>9202</v>
      </c>
      <c r="B15521" s="0" t="s">
        <v>144</v>
      </c>
      <c r="C15521" s="0" t="n">
        <v>2005</v>
      </c>
      <c r="D15521" s="0" t="s">
        <v>52</v>
      </c>
      <c r="E15521" s="0" t="s">
        <v>3501</v>
      </c>
      <c r="F15521" s="0" t="n">
        <v>0.01</v>
      </c>
      <c r="G15521" s="0" t="n">
        <v>0</v>
      </c>
      <c r="H15521" s="0" t="n">
        <v>0</v>
      </c>
      <c r="I15521" s="0" t="n">
        <v>0</v>
      </c>
      <c r="J15521" s="0" t="n">
        <v>0.02</v>
      </c>
      <c r="K15521" s="0" t="n">
        <v>74</v>
      </c>
      <c r="L15521" s="0" t="n">
        <v>7.5</v>
      </c>
      <c r="M15521" s="0" t="s">
        <v>103</v>
      </c>
      <c r="N15521" s="0" t="s">
        <v>66</v>
      </c>
      <c r="O15521" s="0" t="s">
        <v>37</v>
      </c>
      <c r="P15521" s="0" t="n">
        <f aca="false">IF(AND(OR(Dashboard!$B$5="All",D15521=Dashboard!$B$5),OR(Dashboard!$D$5="All",N15521=Dashboard!$D$5),OR(AND(C15521&lt;&gt;"",C15521&gt;=Dashboard!$F$5,C15521&lt;=Dashboard!$H$5),AND(C15521="",Dashboard!$F$5&lt;=1980,Dashboard!$H$5&gt;=2016))),1,0)</f>
        <v>1</v>
      </c>
      <c r="Q15521" s="0" t="n">
        <f aca="false">J15521*P15521+ROW()*0.00000001</f>
        <v>0.02015521</v>
      </c>
    </row>
    <row r="15522" customFormat="false" ht="15" hidden="false" customHeight="false" outlineLevel="0" collapsed="false">
      <c r="A15522" s="0" t="s">
        <v>11303</v>
      </c>
      <c r="B15522" s="0" t="s">
        <v>97</v>
      </c>
      <c r="C15522" s="0" t="n">
        <v>2014</v>
      </c>
      <c r="D15522" s="0" t="s">
        <v>71</v>
      </c>
      <c r="E15522" s="0" t="s">
        <v>328</v>
      </c>
      <c r="F15522" s="0" t="n">
        <v>0.01</v>
      </c>
      <c r="G15522" s="0" t="n">
        <v>0.01</v>
      </c>
      <c r="H15522" s="0" t="n">
        <v>0</v>
      </c>
      <c r="I15522" s="0" t="n">
        <v>0</v>
      </c>
      <c r="J15522" s="0" t="n">
        <v>0.02</v>
      </c>
      <c r="K15522" s="0" t="n">
        <v>26</v>
      </c>
      <c r="L15522" s="0" t="n">
        <v>2.4</v>
      </c>
      <c r="M15522" s="0" t="s">
        <v>125</v>
      </c>
      <c r="N15522" s="0" t="s">
        <v>35</v>
      </c>
      <c r="O15522" s="0" t="s">
        <v>177</v>
      </c>
      <c r="P15522" s="0" t="n">
        <f aca="false">IF(AND(OR(Dashboard!$B$5="All",D15522=Dashboard!$B$5),OR(Dashboard!$D$5="All",N15522=Dashboard!$D$5),OR(AND(C15522&lt;&gt;"",C15522&gt;=Dashboard!$F$5,C15522&lt;=Dashboard!$H$5),AND(C15522="",Dashboard!$F$5&lt;=1980,Dashboard!$H$5&gt;=2016))),1,0)</f>
        <v>1</v>
      </c>
      <c r="Q15522" s="0" t="n">
        <f aca="false">J15522*P15522+ROW()*0.00000001</f>
        <v>0.02015522</v>
      </c>
    </row>
    <row r="15523" customFormat="false" ht="15" hidden="false" customHeight="false" outlineLevel="0" collapsed="false">
      <c r="A15523" s="0" t="s">
        <v>8178</v>
      </c>
      <c r="B15523" s="0" t="s">
        <v>152</v>
      </c>
      <c r="C15523" s="0" t="n">
        <v>2006</v>
      </c>
      <c r="D15523" s="0" t="s">
        <v>41</v>
      </c>
      <c r="E15523" s="0" t="s">
        <v>547</v>
      </c>
      <c r="F15523" s="0" t="n">
        <v>0</v>
      </c>
      <c r="G15523" s="0" t="n">
        <v>0.02</v>
      </c>
      <c r="H15523" s="0" t="n">
        <v>0</v>
      </c>
      <c r="I15523" s="0" t="n">
        <v>0</v>
      </c>
      <c r="J15523" s="0" t="n">
        <v>0.02</v>
      </c>
      <c r="K15523" s="0" t="n">
        <v>84</v>
      </c>
      <c r="L15523" s="0" t="n">
        <v>7.8</v>
      </c>
      <c r="M15523" s="0" t="s">
        <v>125</v>
      </c>
      <c r="N15523" s="0" t="s">
        <v>152</v>
      </c>
      <c r="O15523" s="0" t="s">
        <v>42</v>
      </c>
      <c r="P15523" s="0" t="n">
        <f aca="false">IF(AND(OR(Dashboard!$B$5="All",D15523=Dashboard!$B$5),OR(Dashboard!$D$5="All",N15523=Dashboard!$D$5),OR(AND(C15523&lt;&gt;"",C15523&gt;=Dashboard!$F$5,C15523&lt;=Dashboard!$H$5),AND(C15523="",Dashboard!$F$5&lt;=1980,Dashboard!$H$5&gt;=2016))),1,0)</f>
        <v>1</v>
      </c>
      <c r="Q15523" s="0" t="n">
        <f aca="false">J15523*P15523+ROW()*0.00000001</f>
        <v>0.02015523</v>
      </c>
    </row>
    <row r="15524" customFormat="false" ht="15" hidden="false" customHeight="false" outlineLevel="0" collapsed="false">
      <c r="A15524" s="0" t="s">
        <v>11304</v>
      </c>
      <c r="B15524" s="0" t="s">
        <v>76</v>
      </c>
      <c r="C15524" s="0" t="n">
        <v>2004</v>
      </c>
      <c r="D15524" s="0" t="s">
        <v>16</v>
      </c>
      <c r="E15524" s="0" t="s">
        <v>7873</v>
      </c>
      <c r="F15524" s="0" t="n">
        <v>0.01</v>
      </c>
      <c r="G15524" s="0" t="n">
        <v>0.01</v>
      </c>
      <c r="H15524" s="0" t="n">
        <v>0</v>
      </c>
      <c r="I15524" s="0" t="n">
        <v>0</v>
      </c>
      <c r="J15524" s="0" t="n">
        <v>0.02</v>
      </c>
      <c r="K15524" s="0" t="n">
        <v>51</v>
      </c>
      <c r="M15524" s="0" t="s">
        <v>103</v>
      </c>
      <c r="N15524" s="0" t="s">
        <v>74</v>
      </c>
      <c r="O15524" s="0" t="s">
        <v>53</v>
      </c>
      <c r="P15524" s="0" t="n">
        <f aca="false">IF(AND(OR(Dashboard!$B$5="All",D15524=Dashboard!$B$5),OR(Dashboard!$D$5="All",N15524=Dashboard!$D$5),OR(AND(C15524&lt;&gt;"",C15524&gt;=Dashboard!$F$5,C15524&lt;=Dashboard!$H$5),AND(C15524="",Dashboard!$F$5&lt;=1980,Dashboard!$H$5&gt;=2016))),1,0)</f>
        <v>1</v>
      </c>
      <c r="Q15524" s="0" t="n">
        <f aca="false">J15524*P15524+ROW()*0.00000001</f>
        <v>0.02015524</v>
      </c>
    </row>
    <row r="15525" customFormat="false" ht="15" hidden="false" customHeight="false" outlineLevel="0" collapsed="false">
      <c r="A15525" s="0" t="s">
        <v>11305</v>
      </c>
      <c r="B15525" s="0" t="s">
        <v>97</v>
      </c>
      <c r="C15525" s="0" t="n">
        <v>2015</v>
      </c>
      <c r="D15525" s="0" t="s">
        <v>246</v>
      </c>
      <c r="E15525" s="0" t="s">
        <v>1607</v>
      </c>
      <c r="F15525" s="0" t="n">
        <v>0</v>
      </c>
      <c r="G15525" s="0" t="n">
        <v>0</v>
      </c>
      <c r="H15525" s="0" t="n">
        <v>0.02</v>
      </c>
      <c r="I15525" s="0" t="n">
        <v>0</v>
      </c>
      <c r="J15525" s="0" t="n">
        <v>0.02</v>
      </c>
      <c r="N15525" s="0" t="s">
        <v>35</v>
      </c>
      <c r="P15525" s="0" t="n">
        <f aca="false">IF(AND(OR(Dashboard!$B$5="All",D15525=Dashboard!$B$5),OR(Dashboard!$D$5="All",N15525=Dashboard!$D$5),OR(AND(C15525&lt;&gt;"",C15525&gt;=Dashboard!$F$5,C15525&lt;=Dashboard!$H$5),AND(C15525="",Dashboard!$F$5&lt;=1980,Dashboard!$H$5&gt;=2016))),1,0)</f>
        <v>1</v>
      </c>
      <c r="Q15525" s="0" t="n">
        <f aca="false">J15525*P15525+ROW()*0.00000001</f>
        <v>0.02015525</v>
      </c>
    </row>
    <row r="15526" customFormat="false" ht="15" hidden="false" customHeight="false" outlineLevel="0" collapsed="false">
      <c r="A15526" s="0" t="s">
        <v>9310</v>
      </c>
      <c r="B15526" s="0" t="s">
        <v>50</v>
      </c>
      <c r="C15526" s="0" t="n">
        <v>2008</v>
      </c>
      <c r="D15526" s="0" t="s">
        <v>246</v>
      </c>
      <c r="E15526" s="0" t="s">
        <v>3948</v>
      </c>
      <c r="F15526" s="0" t="n">
        <v>0.02</v>
      </c>
      <c r="G15526" s="0" t="n">
        <v>0</v>
      </c>
      <c r="H15526" s="0" t="n">
        <v>0</v>
      </c>
      <c r="I15526" s="0" t="n">
        <v>0</v>
      </c>
      <c r="J15526" s="0" t="n">
        <v>0.02</v>
      </c>
      <c r="N15526" s="0" t="s">
        <v>35</v>
      </c>
      <c r="P15526" s="0" t="n">
        <f aca="false">IF(AND(OR(Dashboard!$B$5="All",D15526=Dashboard!$B$5),OR(Dashboard!$D$5="All",N15526=Dashboard!$D$5),OR(AND(C15526&lt;&gt;"",C15526&gt;=Dashboard!$F$5,C15526&lt;=Dashboard!$H$5),AND(C15526="",Dashboard!$F$5&lt;=1980,Dashboard!$H$5&gt;=2016))),1,0)</f>
        <v>1</v>
      </c>
      <c r="Q15526" s="0" t="n">
        <f aca="false">J15526*P15526+ROW()*0.00000001</f>
        <v>0.02015526</v>
      </c>
    </row>
    <row r="15527" customFormat="false" ht="15" hidden="false" customHeight="false" outlineLevel="0" collapsed="false">
      <c r="A15527" s="0" t="s">
        <v>11306</v>
      </c>
      <c r="B15527" s="0" t="s">
        <v>76</v>
      </c>
      <c r="C15527" s="0" t="n">
        <v>2008</v>
      </c>
      <c r="D15527" s="0" t="s">
        <v>46</v>
      </c>
      <c r="E15527" s="0" t="s">
        <v>154</v>
      </c>
      <c r="F15527" s="0" t="n">
        <v>0</v>
      </c>
      <c r="G15527" s="0" t="n">
        <v>0</v>
      </c>
      <c r="H15527" s="0" t="n">
        <v>0.02</v>
      </c>
      <c r="I15527" s="0" t="n">
        <v>0</v>
      </c>
      <c r="J15527" s="0" t="n">
        <v>0.02</v>
      </c>
      <c r="N15527" s="0" t="s">
        <v>74</v>
      </c>
      <c r="P15527" s="0" t="n">
        <f aca="false">IF(AND(OR(Dashboard!$B$5="All",D15527=Dashboard!$B$5),OR(Dashboard!$D$5="All",N15527=Dashboard!$D$5),OR(AND(C15527&lt;&gt;"",C15527&gt;=Dashboard!$F$5,C15527&lt;=Dashboard!$H$5),AND(C15527="",Dashboard!$F$5&lt;=1980,Dashboard!$H$5&gt;=2016))),1,0)</f>
        <v>1</v>
      </c>
      <c r="Q15527" s="0" t="n">
        <f aca="false">J15527*P15527+ROW()*0.00000001</f>
        <v>0.02015527</v>
      </c>
    </row>
    <row r="15528" customFormat="false" ht="15" hidden="false" customHeight="false" outlineLevel="0" collapsed="false">
      <c r="A15528" s="0" t="s">
        <v>11307</v>
      </c>
      <c r="B15528" s="0" t="s">
        <v>164</v>
      </c>
      <c r="C15528" s="0" t="n">
        <v>2012</v>
      </c>
      <c r="D15528" s="0" t="s">
        <v>71</v>
      </c>
      <c r="E15528" s="0" t="s">
        <v>328</v>
      </c>
      <c r="F15528" s="0" t="n">
        <v>0</v>
      </c>
      <c r="G15528" s="0" t="n">
        <v>0</v>
      </c>
      <c r="H15528" s="0" t="n">
        <v>0.02</v>
      </c>
      <c r="I15528" s="0" t="n">
        <v>0</v>
      </c>
      <c r="J15528" s="0" t="n">
        <v>0.02</v>
      </c>
      <c r="N15528" s="0" t="s">
        <v>74</v>
      </c>
      <c r="P15528" s="0" t="n">
        <f aca="false">IF(AND(OR(Dashboard!$B$5="All",D15528=Dashboard!$B$5),OR(Dashboard!$D$5="All",N15528=Dashboard!$D$5),OR(AND(C15528&lt;&gt;"",C15528&gt;=Dashboard!$F$5,C15528&lt;=Dashboard!$H$5),AND(C15528="",Dashboard!$F$5&lt;=1980,Dashboard!$H$5&gt;=2016))),1,0)</f>
        <v>1</v>
      </c>
      <c r="Q15528" s="0" t="n">
        <f aca="false">J15528*P15528+ROW()*0.00000001</f>
        <v>0.02015528</v>
      </c>
    </row>
    <row r="15529" customFormat="false" ht="15" hidden="false" customHeight="false" outlineLevel="0" collapsed="false">
      <c r="A15529" s="0" t="s">
        <v>3720</v>
      </c>
      <c r="B15529" s="0" t="s">
        <v>152</v>
      </c>
      <c r="C15529" s="0" t="n">
        <v>2008</v>
      </c>
      <c r="D15529" s="0" t="s">
        <v>58</v>
      </c>
      <c r="E15529" s="0" t="s">
        <v>142</v>
      </c>
      <c r="F15529" s="0" t="n">
        <v>0</v>
      </c>
      <c r="G15529" s="0" t="n">
        <v>0.02</v>
      </c>
      <c r="H15529" s="0" t="n">
        <v>0</v>
      </c>
      <c r="I15529" s="0" t="n">
        <v>0</v>
      </c>
      <c r="J15529" s="0" t="n">
        <v>0.02</v>
      </c>
      <c r="M15529" s="0" t="s">
        <v>36</v>
      </c>
      <c r="N15529" s="0" t="s">
        <v>152</v>
      </c>
      <c r="P15529" s="0" t="n">
        <f aca="false">IF(AND(OR(Dashboard!$B$5="All",D15529=Dashboard!$B$5),OR(Dashboard!$D$5="All",N15529=Dashboard!$D$5),OR(AND(C15529&lt;&gt;"",C15529&gt;=Dashboard!$F$5,C15529&lt;=Dashboard!$H$5),AND(C15529="",Dashboard!$F$5&lt;=1980,Dashboard!$H$5&gt;=2016))),1,0)</f>
        <v>1</v>
      </c>
      <c r="Q15529" s="0" t="n">
        <f aca="false">J15529*P15529+ROW()*0.00000001</f>
        <v>0.02015529</v>
      </c>
    </row>
    <row r="15530" customFormat="false" ht="15" hidden="false" customHeight="false" outlineLevel="0" collapsed="false">
      <c r="A15530" s="0" t="s">
        <v>11308</v>
      </c>
      <c r="B15530" s="0" t="s">
        <v>164</v>
      </c>
      <c r="C15530" s="0" t="n">
        <v>2009</v>
      </c>
      <c r="D15530" s="0" t="s">
        <v>58</v>
      </c>
      <c r="E15530" s="0" t="s">
        <v>782</v>
      </c>
      <c r="F15530" s="0" t="n">
        <v>0</v>
      </c>
      <c r="G15530" s="0" t="n">
        <v>0</v>
      </c>
      <c r="H15530" s="0" t="n">
        <v>0.02</v>
      </c>
      <c r="I15530" s="0" t="n">
        <v>0</v>
      </c>
      <c r="J15530" s="0" t="n">
        <v>0.02</v>
      </c>
      <c r="N15530" s="0" t="s">
        <v>74</v>
      </c>
      <c r="P15530" s="0" t="n">
        <f aca="false">IF(AND(OR(Dashboard!$B$5="All",D15530=Dashboard!$B$5),OR(Dashboard!$D$5="All",N15530=Dashboard!$D$5),OR(AND(C15530&lt;&gt;"",C15530&gt;=Dashboard!$F$5,C15530&lt;=Dashboard!$H$5),AND(C15530="",Dashboard!$F$5&lt;=1980,Dashboard!$H$5&gt;=2016))),1,0)</f>
        <v>1</v>
      </c>
      <c r="Q15530" s="0" t="n">
        <f aca="false">J15530*P15530+ROW()*0.00000001</f>
        <v>0.0201553</v>
      </c>
    </row>
    <row r="15531" customFormat="false" ht="15" hidden="false" customHeight="false" outlineLevel="0" collapsed="false">
      <c r="A15531" s="0" t="s">
        <v>11309</v>
      </c>
      <c r="B15531" s="0" t="s">
        <v>97</v>
      </c>
      <c r="C15531" s="0" t="n">
        <v>2015</v>
      </c>
      <c r="D15531" s="0" t="s">
        <v>71</v>
      </c>
      <c r="E15531" s="0" t="s">
        <v>4395</v>
      </c>
      <c r="F15531" s="0" t="n">
        <v>0</v>
      </c>
      <c r="G15531" s="0" t="n">
        <v>0</v>
      </c>
      <c r="H15531" s="0" t="n">
        <v>0.02</v>
      </c>
      <c r="I15531" s="0" t="n">
        <v>0</v>
      </c>
      <c r="J15531" s="0" t="n">
        <v>0.02</v>
      </c>
      <c r="N15531" s="0" t="s">
        <v>35</v>
      </c>
      <c r="P15531" s="0" t="n">
        <f aca="false">IF(AND(OR(Dashboard!$B$5="All",D15531=Dashboard!$B$5),OR(Dashboard!$D$5="All",N15531=Dashboard!$D$5),OR(AND(C15531&lt;&gt;"",C15531&gt;=Dashboard!$F$5,C15531&lt;=Dashboard!$H$5),AND(C15531="",Dashboard!$F$5&lt;=1980,Dashboard!$H$5&gt;=2016))),1,0)</f>
        <v>1</v>
      </c>
      <c r="Q15531" s="0" t="n">
        <f aca="false">J15531*P15531+ROW()*0.00000001</f>
        <v>0.02015531</v>
      </c>
    </row>
    <row r="15532" customFormat="false" ht="15" hidden="false" customHeight="false" outlineLevel="0" collapsed="false">
      <c r="A15532" s="0" t="s">
        <v>11310</v>
      </c>
      <c r="B15532" s="0" t="s">
        <v>50</v>
      </c>
      <c r="C15532" s="0" t="n">
        <v>2007</v>
      </c>
      <c r="D15532" s="0" t="s">
        <v>58</v>
      </c>
      <c r="E15532" s="0" t="s">
        <v>6191</v>
      </c>
      <c r="F15532" s="0" t="n">
        <v>0.02</v>
      </c>
      <c r="G15532" s="0" t="n">
        <v>0</v>
      </c>
      <c r="H15532" s="0" t="n">
        <v>0</v>
      </c>
      <c r="I15532" s="0" t="n">
        <v>0</v>
      </c>
      <c r="J15532" s="0" t="n">
        <v>0.02</v>
      </c>
      <c r="K15532" s="0" t="n">
        <v>38</v>
      </c>
      <c r="M15532" s="0" t="s">
        <v>125</v>
      </c>
      <c r="N15532" s="0" t="s">
        <v>35</v>
      </c>
      <c r="O15532" s="0" t="s">
        <v>177</v>
      </c>
      <c r="P15532" s="0" t="n">
        <f aca="false">IF(AND(OR(Dashboard!$B$5="All",D15532=Dashboard!$B$5),OR(Dashboard!$D$5="All",N15532=Dashboard!$D$5),OR(AND(C15532&lt;&gt;"",C15532&gt;=Dashboard!$F$5,C15532&lt;=Dashboard!$H$5),AND(C15532="",Dashboard!$F$5&lt;=1980,Dashboard!$H$5&gt;=2016))),1,0)</f>
        <v>1</v>
      </c>
      <c r="Q15532" s="0" t="n">
        <f aca="false">J15532*P15532+ROW()*0.00000001</f>
        <v>0.02015532</v>
      </c>
    </row>
    <row r="15533" customFormat="false" ht="15" hidden="false" customHeight="false" outlineLevel="0" collapsed="false">
      <c r="A15533" s="0" t="s">
        <v>11311</v>
      </c>
      <c r="B15533" s="0" t="s">
        <v>50</v>
      </c>
      <c r="C15533" s="0" t="n">
        <v>2007</v>
      </c>
      <c r="D15533" s="0" t="s">
        <v>48</v>
      </c>
      <c r="E15533" s="0" t="s">
        <v>91</v>
      </c>
      <c r="F15533" s="0" t="n">
        <v>0.02</v>
      </c>
      <c r="G15533" s="0" t="n">
        <v>0</v>
      </c>
      <c r="H15533" s="0" t="n">
        <v>0</v>
      </c>
      <c r="I15533" s="0" t="n">
        <v>0</v>
      </c>
      <c r="J15533" s="0" t="n">
        <v>0.02</v>
      </c>
      <c r="N15533" s="0" t="s">
        <v>35</v>
      </c>
      <c r="P15533" s="0" t="n">
        <f aca="false">IF(AND(OR(Dashboard!$B$5="All",D15533=Dashboard!$B$5),OR(Dashboard!$D$5="All",N15533=Dashboard!$D$5),OR(AND(C15533&lt;&gt;"",C15533&gt;=Dashboard!$F$5,C15533&lt;=Dashboard!$H$5),AND(C15533="",Dashboard!$F$5&lt;=1980,Dashboard!$H$5&gt;=2016))),1,0)</f>
        <v>1</v>
      </c>
      <c r="Q15533" s="0" t="n">
        <f aca="false">J15533*P15533+ROW()*0.00000001</f>
        <v>0.02015533</v>
      </c>
    </row>
    <row r="15534" customFormat="false" ht="15" hidden="false" customHeight="false" outlineLevel="0" collapsed="false">
      <c r="A15534" s="0" t="s">
        <v>11312</v>
      </c>
      <c r="B15534" s="0" t="s">
        <v>70</v>
      </c>
      <c r="C15534" s="0" t="n">
        <v>2013</v>
      </c>
      <c r="D15534" s="0" t="s">
        <v>46</v>
      </c>
      <c r="E15534" s="0" t="s">
        <v>2334</v>
      </c>
      <c r="F15534" s="0" t="n">
        <v>0</v>
      </c>
      <c r="G15534" s="0" t="n">
        <v>0</v>
      </c>
      <c r="H15534" s="0" t="n">
        <v>0.02</v>
      </c>
      <c r="I15534" s="0" t="n">
        <v>0</v>
      </c>
      <c r="J15534" s="0" t="n">
        <v>0.02</v>
      </c>
      <c r="K15534" s="0" t="n">
        <v>69</v>
      </c>
      <c r="L15534" s="0" t="n">
        <v>7.9</v>
      </c>
      <c r="M15534" s="0" t="s">
        <v>103</v>
      </c>
      <c r="N15534" s="0" t="s">
        <v>74</v>
      </c>
      <c r="O15534" s="0" t="s">
        <v>67</v>
      </c>
      <c r="P15534" s="0" t="n">
        <f aca="false">IF(AND(OR(Dashboard!$B$5="All",D15534=Dashboard!$B$5),OR(Dashboard!$D$5="All",N15534=Dashboard!$D$5),OR(AND(C15534&lt;&gt;"",C15534&gt;=Dashboard!$F$5,C15534&lt;=Dashboard!$H$5),AND(C15534="",Dashboard!$F$5&lt;=1980,Dashboard!$H$5&gt;=2016))),1,0)</f>
        <v>1</v>
      </c>
      <c r="Q15534" s="0" t="n">
        <f aca="false">J15534*P15534+ROW()*0.00000001</f>
        <v>0.02015534</v>
      </c>
    </row>
    <row r="15535" customFormat="false" ht="15" hidden="false" customHeight="false" outlineLevel="0" collapsed="false">
      <c r="A15535" s="0" t="s">
        <v>11313</v>
      </c>
      <c r="B15535" s="0" t="s">
        <v>33</v>
      </c>
      <c r="C15535" s="0" t="n">
        <v>2011</v>
      </c>
      <c r="D15535" s="0" t="s">
        <v>71</v>
      </c>
      <c r="E15535" s="0" t="s">
        <v>5994</v>
      </c>
      <c r="F15535" s="0" t="n">
        <v>0.02</v>
      </c>
      <c r="G15535" s="0" t="n">
        <v>0</v>
      </c>
      <c r="H15535" s="0" t="n">
        <v>0</v>
      </c>
      <c r="I15535" s="0" t="n">
        <v>0</v>
      </c>
      <c r="J15535" s="0" t="n">
        <v>0.02</v>
      </c>
      <c r="M15535" s="0" t="s">
        <v>36</v>
      </c>
      <c r="N15535" s="0" t="s">
        <v>35</v>
      </c>
      <c r="P15535" s="0" t="n">
        <f aca="false">IF(AND(OR(Dashboard!$B$5="All",D15535=Dashboard!$B$5),OR(Dashboard!$D$5="All",N15535=Dashboard!$D$5),OR(AND(C15535&lt;&gt;"",C15535&gt;=Dashboard!$F$5,C15535&lt;=Dashboard!$H$5),AND(C15535="",Dashboard!$F$5&lt;=1980,Dashboard!$H$5&gt;=2016))),1,0)</f>
        <v>1</v>
      </c>
      <c r="Q15535" s="0" t="n">
        <f aca="false">J15535*P15535+ROW()*0.00000001</f>
        <v>0.02015535</v>
      </c>
    </row>
    <row r="15536" customFormat="false" ht="15" hidden="false" customHeight="false" outlineLevel="0" collapsed="false">
      <c r="A15536" s="0" t="s">
        <v>9781</v>
      </c>
      <c r="B15536" s="0" t="s">
        <v>50</v>
      </c>
      <c r="D15536" s="0" t="s">
        <v>114</v>
      </c>
      <c r="E15536" s="0" t="s">
        <v>1488</v>
      </c>
      <c r="F15536" s="0" t="n">
        <v>0</v>
      </c>
      <c r="G15536" s="0" t="n">
        <v>0.02</v>
      </c>
      <c r="H15536" s="0" t="n">
        <v>0</v>
      </c>
      <c r="I15536" s="0" t="n">
        <v>0</v>
      </c>
      <c r="J15536" s="0" t="n">
        <v>0.02</v>
      </c>
      <c r="K15536" s="0" t="n">
        <v>66</v>
      </c>
      <c r="M15536" s="0" t="s">
        <v>103</v>
      </c>
      <c r="N15536" s="0" t="s">
        <v>35</v>
      </c>
      <c r="O15536" s="0" t="s">
        <v>67</v>
      </c>
      <c r="P15536" s="0" t="n">
        <f aca="false">IF(AND(OR(Dashboard!$B$5="All",D15536=Dashboard!$B$5),OR(Dashboard!$D$5="All",N15536=Dashboard!$D$5),OR(AND(C15536&lt;&gt;"",C15536&gt;=Dashboard!$F$5,C15536&lt;=Dashboard!$H$5),AND(C15536="",Dashboard!$F$5&lt;=1980,Dashboard!$H$5&gt;=2016))),1,0)</f>
        <v>1</v>
      </c>
      <c r="Q15536" s="0" t="n">
        <f aca="false">J15536*P15536+ROW()*0.00000001</f>
        <v>0.02015536</v>
      </c>
    </row>
    <row r="15537" customFormat="false" ht="15" hidden="false" customHeight="false" outlineLevel="0" collapsed="false">
      <c r="A15537" s="0" t="s">
        <v>11314</v>
      </c>
      <c r="B15537" s="0" t="s">
        <v>76</v>
      </c>
      <c r="C15537" s="0" t="n">
        <v>2006</v>
      </c>
      <c r="D15537" s="0" t="s">
        <v>71</v>
      </c>
      <c r="E15537" s="0" t="s">
        <v>328</v>
      </c>
      <c r="F15537" s="0" t="n">
        <v>0</v>
      </c>
      <c r="G15537" s="0" t="n">
        <v>0</v>
      </c>
      <c r="H15537" s="0" t="n">
        <v>0.02</v>
      </c>
      <c r="I15537" s="0" t="n">
        <v>0</v>
      </c>
      <c r="J15537" s="0" t="n">
        <v>0.02</v>
      </c>
      <c r="N15537" s="0" t="s">
        <v>74</v>
      </c>
      <c r="P15537" s="0" t="n">
        <f aca="false">IF(AND(OR(Dashboard!$B$5="All",D15537=Dashboard!$B$5),OR(Dashboard!$D$5="All",N15537=Dashboard!$D$5),OR(AND(C15537&lt;&gt;"",C15537&gt;=Dashboard!$F$5,C15537&lt;=Dashboard!$H$5),AND(C15537="",Dashboard!$F$5&lt;=1980,Dashboard!$H$5&gt;=2016))),1,0)</f>
        <v>1</v>
      </c>
      <c r="Q15537" s="0" t="n">
        <f aca="false">J15537*P15537+ROW()*0.00000001</f>
        <v>0.02015537</v>
      </c>
    </row>
    <row r="15538" customFormat="false" ht="15" hidden="false" customHeight="false" outlineLevel="0" collapsed="false">
      <c r="A15538" s="0" t="s">
        <v>11315</v>
      </c>
      <c r="B15538" s="0" t="s">
        <v>152</v>
      </c>
      <c r="C15538" s="0" t="n">
        <v>2013</v>
      </c>
      <c r="D15538" s="0" t="s">
        <v>58</v>
      </c>
      <c r="E15538" s="0" t="s">
        <v>11316</v>
      </c>
      <c r="F15538" s="0" t="n">
        <v>0</v>
      </c>
      <c r="G15538" s="0" t="n">
        <v>0.02</v>
      </c>
      <c r="H15538" s="0" t="n">
        <v>0</v>
      </c>
      <c r="I15538" s="0" t="n">
        <v>0</v>
      </c>
      <c r="J15538" s="0" t="n">
        <v>0.02</v>
      </c>
      <c r="N15538" s="0" t="s">
        <v>152</v>
      </c>
      <c r="P15538" s="0" t="n">
        <f aca="false">IF(AND(OR(Dashboard!$B$5="All",D15538=Dashboard!$B$5),OR(Dashboard!$D$5="All",N15538=Dashboard!$D$5),OR(AND(C15538&lt;&gt;"",C15538&gt;=Dashboard!$F$5,C15538&lt;=Dashboard!$H$5),AND(C15538="",Dashboard!$F$5&lt;=1980,Dashboard!$H$5&gt;=2016))),1,0)</f>
        <v>1</v>
      </c>
      <c r="Q15538" s="0" t="n">
        <f aca="false">J15538*P15538+ROW()*0.00000001</f>
        <v>0.02015538</v>
      </c>
    </row>
    <row r="15539" customFormat="false" ht="15" hidden="false" customHeight="false" outlineLevel="0" collapsed="false">
      <c r="A15539" s="0" t="s">
        <v>11317</v>
      </c>
      <c r="B15539" s="0" t="s">
        <v>152</v>
      </c>
      <c r="C15539" s="0" t="n">
        <v>2009</v>
      </c>
      <c r="D15539" s="0" t="s">
        <v>46</v>
      </c>
      <c r="E15539" s="0" t="s">
        <v>257</v>
      </c>
      <c r="F15539" s="0" t="n">
        <v>0.02</v>
      </c>
      <c r="G15539" s="0" t="n">
        <v>0</v>
      </c>
      <c r="H15539" s="0" t="n">
        <v>0</v>
      </c>
      <c r="I15539" s="0" t="n">
        <v>0</v>
      </c>
      <c r="J15539" s="0" t="n">
        <v>0.02</v>
      </c>
      <c r="N15539" s="0" t="s">
        <v>152</v>
      </c>
      <c r="P15539" s="0" t="n">
        <f aca="false">IF(AND(OR(Dashboard!$B$5="All",D15539=Dashboard!$B$5),OR(Dashboard!$D$5="All",N15539=Dashboard!$D$5),OR(AND(C15539&lt;&gt;"",C15539&gt;=Dashboard!$F$5,C15539&lt;=Dashboard!$H$5),AND(C15539="",Dashboard!$F$5&lt;=1980,Dashboard!$H$5&gt;=2016))),1,0)</f>
        <v>1</v>
      </c>
      <c r="Q15539" s="0" t="n">
        <f aca="false">J15539*P15539+ROW()*0.00000001</f>
        <v>0.02015539</v>
      </c>
    </row>
    <row r="15540" customFormat="false" ht="15" hidden="false" customHeight="false" outlineLevel="0" collapsed="false">
      <c r="A15540" s="0" t="s">
        <v>6274</v>
      </c>
      <c r="B15540" s="0" t="s">
        <v>152</v>
      </c>
      <c r="C15540" s="0" t="n">
        <v>2011</v>
      </c>
      <c r="D15540" s="0" t="s">
        <v>41</v>
      </c>
      <c r="E15540" s="0" t="s">
        <v>124</v>
      </c>
      <c r="F15540" s="0" t="n">
        <v>0</v>
      </c>
      <c r="G15540" s="0" t="n">
        <v>0.02</v>
      </c>
      <c r="H15540" s="0" t="n">
        <v>0</v>
      </c>
      <c r="I15540" s="0" t="n">
        <v>0</v>
      </c>
      <c r="J15540" s="0" t="n">
        <v>0.02</v>
      </c>
      <c r="N15540" s="0" t="s">
        <v>152</v>
      </c>
      <c r="P15540" s="0" t="n">
        <f aca="false">IF(AND(OR(Dashboard!$B$5="All",D15540=Dashboard!$B$5),OR(Dashboard!$D$5="All",N15540=Dashboard!$D$5),OR(AND(C15540&lt;&gt;"",C15540&gt;=Dashboard!$F$5,C15540&lt;=Dashboard!$H$5),AND(C15540="",Dashboard!$F$5&lt;=1980,Dashboard!$H$5&gt;=2016))),1,0)</f>
        <v>1</v>
      </c>
      <c r="Q15540" s="0" t="n">
        <f aca="false">J15540*P15540+ROW()*0.00000001</f>
        <v>0.0201554</v>
      </c>
    </row>
    <row r="15541" customFormat="false" ht="15" hidden="false" customHeight="false" outlineLevel="0" collapsed="false">
      <c r="A15541" s="0" t="s">
        <v>11318</v>
      </c>
      <c r="B15541" s="0" t="s">
        <v>85</v>
      </c>
      <c r="C15541" s="0" t="n">
        <v>2001</v>
      </c>
      <c r="D15541" s="0" t="s">
        <v>46</v>
      </c>
      <c r="E15541" s="0" t="s">
        <v>5200</v>
      </c>
      <c r="F15541" s="0" t="n">
        <v>0.01</v>
      </c>
      <c r="G15541" s="0" t="n">
        <v>0.01</v>
      </c>
      <c r="H15541" s="0" t="n">
        <v>0</v>
      </c>
      <c r="I15541" s="0" t="n">
        <v>0</v>
      </c>
      <c r="J15541" s="0" t="n">
        <v>0.02</v>
      </c>
      <c r="K15541" s="0" t="n">
        <v>77</v>
      </c>
      <c r="M15541" s="0" t="s">
        <v>36</v>
      </c>
      <c r="N15541" s="0" t="s">
        <v>35</v>
      </c>
      <c r="O15541" s="0" t="s">
        <v>37</v>
      </c>
      <c r="P15541" s="0" t="n">
        <f aca="false">IF(AND(OR(Dashboard!$B$5="All",D15541=Dashboard!$B$5),OR(Dashboard!$D$5="All",N15541=Dashboard!$D$5),OR(AND(C15541&lt;&gt;"",C15541&gt;=Dashboard!$F$5,C15541&lt;=Dashboard!$H$5),AND(C15541="",Dashboard!$F$5&lt;=1980,Dashboard!$H$5&gt;=2016))),1,0)</f>
        <v>1</v>
      </c>
      <c r="Q15541" s="0" t="n">
        <f aca="false">J15541*P15541+ROW()*0.00000001</f>
        <v>0.02015541</v>
      </c>
    </row>
    <row r="15542" customFormat="false" ht="15" hidden="false" customHeight="false" outlineLevel="0" collapsed="false">
      <c r="A15542" s="0" t="s">
        <v>11319</v>
      </c>
      <c r="B15542" s="0" t="s">
        <v>164</v>
      </c>
      <c r="C15542" s="0" t="n">
        <v>2011</v>
      </c>
      <c r="D15542" s="0" t="s">
        <v>114</v>
      </c>
      <c r="E15542" s="0" t="s">
        <v>1002</v>
      </c>
      <c r="F15542" s="0" t="n">
        <v>0</v>
      </c>
      <c r="G15542" s="0" t="n">
        <v>0</v>
      </c>
      <c r="H15542" s="0" t="n">
        <v>0.02</v>
      </c>
      <c r="I15542" s="0" t="n">
        <v>0</v>
      </c>
      <c r="J15542" s="0" t="n">
        <v>0.02</v>
      </c>
      <c r="N15542" s="0" t="s">
        <v>74</v>
      </c>
      <c r="P15542" s="0" t="n">
        <f aca="false">IF(AND(OR(Dashboard!$B$5="All",D15542=Dashboard!$B$5),OR(Dashboard!$D$5="All",N15542=Dashboard!$D$5),OR(AND(C15542&lt;&gt;"",C15542&gt;=Dashboard!$F$5,C15542&lt;=Dashboard!$H$5),AND(C15542="",Dashboard!$F$5&lt;=1980,Dashboard!$H$5&gt;=2016))),1,0)</f>
        <v>1</v>
      </c>
      <c r="Q15542" s="0" t="n">
        <f aca="false">J15542*P15542+ROW()*0.00000001</f>
        <v>0.02015542</v>
      </c>
    </row>
    <row r="15543" customFormat="false" ht="15" hidden="false" customHeight="false" outlineLevel="0" collapsed="false">
      <c r="A15543" s="0" t="s">
        <v>7900</v>
      </c>
      <c r="B15543" s="0" t="s">
        <v>144</v>
      </c>
      <c r="C15543" s="0" t="n">
        <v>2004</v>
      </c>
      <c r="D15543" s="0" t="s">
        <v>102</v>
      </c>
      <c r="E15543" s="0" t="s">
        <v>160</v>
      </c>
      <c r="F15543" s="0" t="n">
        <v>0.01</v>
      </c>
      <c r="G15543" s="0" t="n">
        <v>0</v>
      </c>
      <c r="H15543" s="0" t="n">
        <v>0</v>
      </c>
      <c r="I15543" s="0" t="n">
        <v>0</v>
      </c>
      <c r="J15543" s="0" t="n">
        <v>0.02</v>
      </c>
      <c r="K15543" s="0" t="n">
        <v>65</v>
      </c>
      <c r="L15543" s="0" t="n">
        <v>8.8</v>
      </c>
      <c r="M15543" s="0" t="s">
        <v>103</v>
      </c>
      <c r="N15543" s="0" t="s">
        <v>66</v>
      </c>
      <c r="O15543" s="0" t="s">
        <v>67</v>
      </c>
      <c r="P15543" s="0" t="n">
        <f aca="false">IF(AND(OR(Dashboard!$B$5="All",D15543=Dashboard!$B$5),OR(Dashboard!$D$5="All",N15543=Dashboard!$D$5),OR(AND(C15543&lt;&gt;"",C15543&gt;=Dashboard!$F$5,C15543&lt;=Dashboard!$H$5),AND(C15543="",Dashboard!$F$5&lt;=1980,Dashboard!$H$5&gt;=2016))),1,0)</f>
        <v>1</v>
      </c>
      <c r="Q15543" s="0" t="n">
        <f aca="false">J15543*P15543+ROW()*0.00000001</f>
        <v>0.02015543</v>
      </c>
    </row>
    <row r="15544" customFormat="false" ht="15" hidden="false" customHeight="false" outlineLevel="0" collapsed="false">
      <c r="A15544" s="0" t="s">
        <v>8265</v>
      </c>
      <c r="B15544" s="0" t="s">
        <v>70</v>
      </c>
      <c r="C15544" s="0" t="n">
        <v>2012</v>
      </c>
      <c r="D15544" s="0" t="s">
        <v>114</v>
      </c>
      <c r="E15544" s="0" t="s">
        <v>7521</v>
      </c>
      <c r="F15544" s="0" t="n">
        <v>0</v>
      </c>
      <c r="G15544" s="0" t="n">
        <v>0</v>
      </c>
      <c r="H15544" s="0" t="n">
        <v>0.02</v>
      </c>
      <c r="I15544" s="0" t="n">
        <v>0</v>
      </c>
      <c r="J15544" s="0" t="n">
        <v>0.02</v>
      </c>
      <c r="N15544" s="0" t="s">
        <v>74</v>
      </c>
      <c r="P15544" s="0" t="n">
        <f aca="false">IF(AND(OR(Dashboard!$B$5="All",D15544=Dashboard!$B$5),OR(Dashboard!$D$5="All",N15544=Dashboard!$D$5),OR(AND(C15544&lt;&gt;"",C15544&gt;=Dashboard!$F$5,C15544&lt;=Dashboard!$H$5),AND(C15544="",Dashboard!$F$5&lt;=1980,Dashboard!$H$5&gt;=2016))),1,0)</f>
        <v>1</v>
      </c>
      <c r="Q15544" s="0" t="n">
        <f aca="false">J15544*P15544+ROW()*0.00000001</f>
        <v>0.02015544</v>
      </c>
    </row>
    <row r="15545" customFormat="false" ht="15" hidden="false" customHeight="false" outlineLevel="0" collapsed="false">
      <c r="A15545" s="0" t="s">
        <v>11320</v>
      </c>
      <c r="B15545" s="0" t="s">
        <v>33</v>
      </c>
      <c r="C15545" s="0" t="n">
        <v>2008</v>
      </c>
      <c r="D15545" s="0" t="s">
        <v>34</v>
      </c>
      <c r="E15545" s="0" t="s">
        <v>3209</v>
      </c>
      <c r="F15545" s="0" t="n">
        <v>0.02</v>
      </c>
      <c r="G15545" s="0" t="n">
        <v>0</v>
      </c>
      <c r="H15545" s="0" t="n">
        <v>0</v>
      </c>
      <c r="I15545" s="0" t="n">
        <v>0</v>
      </c>
      <c r="J15545" s="0" t="n">
        <v>0.02</v>
      </c>
      <c r="K15545" s="0" t="n">
        <v>30</v>
      </c>
      <c r="M15545" s="0" t="s">
        <v>36</v>
      </c>
      <c r="N15545" s="0" t="s">
        <v>35</v>
      </c>
      <c r="O15545" s="0" t="s">
        <v>177</v>
      </c>
      <c r="P15545" s="0" t="n">
        <f aca="false">IF(AND(OR(Dashboard!$B$5="All",D15545=Dashboard!$B$5),OR(Dashboard!$D$5="All",N15545=Dashboard!$D$5),OR(AND(C15545&lt;&gt;"",C15545&gt;=Dashboard!$F$5,C15545&lt;=Dashboard!$H$5),AND(C15545="",Dashboard!$F$5&lt;=1980,Dashboard!$H$5&gt;=2016))),1,0)</f>
        <v>1</v>
      </c>
      <c r="Q15545" s="0" t="n">
        <f aca="false">J15545*P15545+ROW()*0.00000001</f>
        <v>0.02015545</v>
      </c>
    </row>
    <row r="15546" customFormat="false" ht="15" hidden="false" customHeight="false" outlineLevel="0" collapsed="false">
      <c r="A15546" s="0" t="s">
        <v>11321</v>
      </c>
      <c r="B15546" s="0" t="s">
        <v>164</v>
      </c>
      <c r="C15546" s="0" t="n">
        <v>2008</v>
      </c>
      <c r="D15546" s="0" t="s">
        <v>46</v>
      </c>
      <c r="E15546" s="0" t="s">
        <v>89</v>
      </c>
      <c r="F15546" s="0" t="n">
        <v>0</v>
      </c>
      <c r="G15546" s="0" t="n">
        <v>0</v>
      </c>
      <c r="H15546" s="0" t="n">
        <v>0.02</v>
      </c>
      <c r="I15546" s="0" t="n">
        <v>0</v>
      </c>
      <c r="J15546" s="0" t="n">
        <v>0.02</v>
      </c>
      <c r="N15546" s="0" t="s">
        <v>74</v>
      </c>
      <c r="P15546" s="0" t="n">
        <f aca="false">IF(AND(OR(Dashboard!$B$5="All",D15546=Dashboard!$B$5),OR(Dashboard!$D$5="All",N15546=Dashboard!$D$5),OR(AND(C15546&lt;&gt;"",C15546&gt;=Dashboard!$F$5,C15546&lt;=Dashboard!$H$5),AND(C15546="",Dashboard!$F$5&lt;=1980,Dashboard!$H$5&gt;=2016))),1,0)</f>
        <v>1</v>
      </c>
      <c r="Q15546" s="0" t="n">
        <f aca="false">J15546*P15546+ROW()*0.00000001</f>
        <v>0.02015546</v>
      </c>
    </row>
    <row r="15547" customFormat="false" ht="15" hidden="false" customHeight="false" outlineLevel="0" collapsed="false">
      <c r="A15547" s="0" t="s">
        <v>11322</v>
      </c>
      <c r="B15547" s="0" t="s">
        <v>164</v>
      </c>
      <c r="C15547" s="0" t="n">
        <v>2007</v>
      </c>
      <c r="D15547" s="0" t="s">
        <v>114</v>
      </c>
      <c r="E15547" s="0" t="s">
        <v>9433</v>
      </c>
      <c r="F15547" s="0" t="n">
        <v>0</v>
      </c>
      <c r="G15547" s="0" t="n">
        <v>0</v>
      </c>
      <c r="H15547" s="0" t="n">
        <v>0.02</v>
      </c>
      <c r="I15547" s="0" t="n">
        <v>0</v>
      </c>
      <c r="J15547" s="0" t="n">
        <v>0.02</v>
      </c>
      <c r="N15547" s="0" t="s">
        <v>74</v>
      </c>
      <c r="P15547" s="0" t="n">
        <f aca="false">IF(AND(OR(Dashboard!$B$5="All",D15547=Dashboard!$B$5),OR(Dashboard!$D$5="All",N15547=Dashboard!$D$5),OR(AND(C15547&lt;&gt;"",C15547&gt;=Dashboard!$F$5,C15547&lt;=Dashboard!$H$5),AND(C15547="",Dashboard!$F$5&lt;=1980,Dashboard!$H$5&gt;=2016))),1,0)</f>
        <v>1</v>
      </c>
      <c r="Q15547" s="0" t="n">
        <f aca="false">J15547*P15547+ROW()*0.00000001</f>
        <v>0.02015547</v>
      </c>
    </row>
    <row r="15548" customFormat="false" ht="15" hidden="false" customHeight="false" outlineLevel="0" collapsed="false">
      <c r="A15548" s="0" t="s">
        <v>11323</v>
      </c>
      <c r="B15548" s="0" t="s">
        <v>76</v>
      </c>
      <c r="C15548" s="0" t="n">
        <v>2010</v>
      </c>
      <c r="D15548" s="0" t="s">
        <v>114</v>
      </c>
      <c r="E15548" s="0" t="s">
        <v>1457</v>
      </c>
      <c r="F15548" s="0" t="n">
        <v>0</v>
      </c>
      <c r="G15548" s="0" t="n">
        <v>0</v>
      </c>
      <c r="H15548" s="0" t="n">
        <v>0.02</v>
      </c>
      <c r="I15548" s="0" t="n">
        <v>0</v>
      </c>
      <c r="J15548" s="0" t="n">
        <v>0.02</v>
      </c>
      <c r="N15548" s="0" t="s">
        <v>74</v>
      </c>
      <c r="P15548" s="0" t="n">
        <f aca="false">IF(AND(OR(Dashboard!$B$5="All",D15548=Dashboard!$B$5),OR(Dashboard!$D$5="All",N15548=Dashboard!$D$5),OR(AND(C15548&lt;&gt;"",C15548&gt;=Dashboard!$F$5,C15548&lt;=Dashboard!$H$5),AND(C15548="",Dashboard!$F$5&lt;=1980,Dashboard!$H$5&gt;=2016))),1,0)</f>
        <v>1</v>
      </c>
      <c r="Q15548" s="0" t="n">
        <f aca="false">J15548*P15548+ROW()*0.00000001</f>
        <v>0.02015548</v>
      </c>
    </row>
    <row r="15549" customFormat="false" ht="15" hidden="false" customHeight="false" outlineLevel="0" collapsed="false">
      <c r="A15549" s="0" t="s">
        <v>11324</v>
      </c>
      <c r="B15549" s="0" t="s">
        <v>851</v>
      </c>
      <c r="C15549" s="0" t="n">
        <v>2015</v>
      </c>
      <c r="D15549" s="0" t="s">
        <v>71</v>
      </c>
      <c r="E15549" s="0" t="s">
        <v>1002</v>
      </c>
      <c r="F15549" s="0" t="n">
        <v>0</v>
      </c>
      <c r="G15549" s="0" t="n">
        <v>0</v>
      </c>
      <c r="H15549" s="0" t="n">
        <v>0.02</v>
      </c>
      <c r="I15549" s="0" t="n">
        <v>0</v>
      </c>
      <c r="J15549" s="0" t="n">
        <v>0.02</v>
      </c>
      <c r="N15549" s="0" t="s">
        <v>74</v>
      </c>
      <c r="P15549" s="0" t="n">
        <f aca="false">IF(AND(OR(Dashboard!$B$5="All",D15549=Dashboard!$B$5),OR(Dashboard!$D$5="All",N15549=Dashboard!$D$5),OR(AND(C15549&lt;&gt;"",C15549&gt;=Dashboard!$F$5,C15549&lt;=Dashboard!$H$5),AND(C15549="",Dashboard!$F$5&lt;=1980,Dashboard!$H$5&gt;=2016))),1,0)</f>
        <v>1</v>
      </c>
      <c r="Q15549" s="0" t="n">
        <f aca="false">J15549*P15549+ROW()*0.00000001</f>
        <v>0.02015549</v>
      </c>
    </row>
    <row r="15550" customFormat="false" ht="15" hidden="false" customHeight="false" outlineLevel="0" collapsed="false">
      <c r="A15550" s="0" t="s">
        <v>11325</v>
      </c>
      <c r="B15550" s="0" t="s">
        <v>152</v>
      </c>
      <c r="C15550" s="0" t="n">
        <v>2012</v>
      </c>
      <c r="D15550" s="0" t="s">
        <v>46</v>
      </c>
      <c r="E15550" s="0" t="s">
        <v>6672</v>
      </c>
      <c r="F15550" s="0" t="n">
        <v>0</v>
      </c>
      <c r="G15550" s="0" t="n">
        <v>0.02</v>
      </c>
      <c r="H15550" s="0" t="n">
        <v>0</v>
      </c>
      <c r="I15550" s="0" t="n">
        <v>0</v>
      </c>
      <c r="J15550" s="0" t="n">
        <v>0.02</v>
      </c>
      <c r="N15550" s="0" t="s">
        <v>152</v>
      </c>
      <c r="P15550" s="0" t="n">
        <f aca="false">IF(AND(OR(Dashboard!$B$5="All",D15550=Dashboard!$B$5),OR(Dashboard!$D$5="All",N15550=Dashboard!$D$5),OR(AND(C15550&lt;&gt;"",C15550&gt;=Dashboard!$F$5,C15550&lt;=Dashboard!$H$5),AND(C15550="",Dashboard!$F$5&lt;=1980,Dashboard!$H$5&gt;=2016))),1,0)</f>
        <v>1</v>
      </c>
      <c r="Q15550" s="0" t="n">
        <f aca="false">J15550*P15550+ROW()*0.00000001</f>
        <v>0.0201555</v>
      </c>
    </row>
    <row r="15551" customFormat="false" ht="15" hidden="false" customHeight="false" outlineLevel="0" collapsed="false">
      <c r="A15551" s="0" t="s">
        <v>6174</v>
      </c>
      <c r="B15551" s="0" t="s">
        <v>152</v>
      </c>
      <c r="C15551" s="0" t="n">
        <v>2012</v>
      </c>
      <c r="D15551" s="0" t="s">
        <v>41</v>
      </c>
      <c r="E15551" s="0" t="s">
        <v>328</v>
      </c>
      <c r="F15551" s="0" t="n">
        <v>0</v>
      </c>
      <c r="G15551" s="0" t="n">
        <v>0.02</v>
      </c>
      <c r="H15551" s="0" t="n">
        <v>0</v>
      </c>
      <c r="I15551" s="0" t="n">
        <v>0</v>
      </c>
      <c r="J15551" s="0" t="n">
        <v>0.02</v>
      </c>
      <c r="K15551" s="0" t="n">
        <v>72</v>
      </c>
      <c r="L15551" s="0" t="n">
        <v>6</v>
      </c>
      <c r="M15551" s="0" t="s">
        <v>103</v>
      </c>
      <c r="N15551" s="0" t="s">
        <v>152</v>
      </c>
      <c r="O15551" s="0" t="s">
        <v>37</v>
      </c>
      <c r="P15551" s="0" t="n">
        <f aca="false">IF(AND(OR(Dashboard!$B$5="All",D15551=Dashboard!$B$5),OR(Dashboard!$D$5="All",N15551=Dashboard!$D$5),OR(AND(C15551&lt;&gt;"",C15551&gt;=Dashboard!$F$5,C15551&lt;=Dashboard!$H$5),AND(C15551="",Dashboard!$F$5&lt;=1980,Dashboard!$H$5&gt;=2016))),1,0)</f>
        <v>1</v>
      </c>
      <c r="Q15551" s="0" t="n">
        <f aca="false">J15551*P15551+ROW()*0.00000001</f>
        <v>0.02015551</v>
      </c>
    </row>
    <row r="15552" customFormat="false" ht="15" hidden="false" customHeight="false" outlineLevel="0" collapsed="false">
      <c r="A15552" s="0" t="s">
        <v>553</v>
      </c>
      <c r="B15552" s="0" t="s">
        <v>152</v>
      </c>
      <c r="C15552" s="0" t="n">
        <v>1994</v>
      </c>
      <c r="D15552" s="0" t="s">
        <v>102</v>
      </c>
      <c r="E15552" s="0" t="s">
        <v>449</v>
      </c>
      <c r="F15552" s="0" t="n">
        <v>0.02</v>
      </c>
      <c r="G15552" s="0" t="n">
        <v>0</v>
      </c>
      <c r="H15552" s="0" t="n">
        <v>0</v>
      </c>
      <c r="I15552" s="0" t="n">
        <v>0</v>
      </c>
      <c r="J15552" s="0" t="n">
        <v>0.02</v>
      </c>
      <c r="N15552" s="0" t="s">
        <v>152</v>
      </c>
      <c r="P15552" s="0" t="n">
        <f aca="false">IF(AND(OR(Dashboard!$B$5="All",D15552=Dashboard!$B$5),OR(Dashboard!$D$5="All",N15552=Dashboard!$D$5),OR(AND(C15552&lt;&gt;"",C15552&gt;=Dashboard!$F$5,C15552&lt;=Dashboard!$H$5),AND(C15552="",Dashboard!$F$5&lt;=1980,Dashboard!$H$5&gt;=2016))),1,0)</f>
        <v>1</v>
      </c>
      <c r="Q15552" s="0" t="n">
        <f aca="false">J15552*P15552+ROW()*0.00000001</f>
        <v>0.02015552</v>
      </c>
    </row>
    <row r="15553" customFormat="false" ht="15" hidden="false" customHeight="false" outlineLevel="0" collapsed="false">
      <c r="A15553" s="0" t="s">
        <v>11326</v>
      </c>
      <c r="B15553" s="0" t="s">
        <v>70</v>
      </c>
      <c r="C15553" s="0" t="n">
        <v>2015</v>
      </c>
      <c r="D15553" s="0" t="s">
        <v>71</v>
      </c>
      <c r="E15553" s="0" t="s">
        <v>328</v>
      </c>
      <c r="F15553" s="0" t="n">
        <v>0</v>
      </c>
      <c r="G15553" s="0" t="n">
        <v>0</v>
      </c>
      <c r="H15553" s="0" t="n">
        <v>0.02</v>
      </c>
      <c r="I15553" s="0" t="n">
        <v>0</v>
      </c>
      <c r="J15553" s="0" t="n">
        <v>0.02</v>
      </c>
      <c r="N15553" s="0" t="s">
        <v>74</v>
      </c>
      <c r="P15553" s="0" t="n">
        <f aca="false">IF(AND(OR(Dashboard!$B$5="All",D15553=Dashboard!$B$5),OR(Dashboard!$D$5="All",N15553=Dashboard!$D$5),OR(AND(C15553&lt;&gt;"",C15553&gt;=Dashboard!$F$5,C15553&lt;=Dashboard!$H$5),AND(C15553="",Dashboard!$F$5&lt;=1980,Dashboard!$H$5&gt;=2016))),1,0)</f>
        <v>1</v>
      </c>
      <c r="Q15553" s="0" t="n">
        <f aca="false">J15553*P15553+ROW()*0.00000001</f>
        <v>0.02015553</v>
      </c>
    </row>
    <row r="15554" customFormat="false" ht="15" hidden="false" customHeight="false" outlineLevel="0" collapsed="false">
      <c r="A15554" s="0" t="s">
        <v>11327</v>
      </c>
      <c r="B15554" s="0" t="s">
        <v>76</v>
      </c>
      <c r="C15554" s="0" t="n">
        <v>2006</v>
      </c>
      <c r="D15554" s="0" t="s">
        <v>34</v>
      </c>
      <c r="E15554" s="0" t="s">
        <v>154</v>
      </c>
      <c r="F15554" s="0" t="n">
        <v>0</v>
      </c>
      <c r="G15554" s="0" t="n">
        <v>0</v>
      </c>
      <c r="H15554" s="0" t="n">
        <v>0.02</v>
      </c>
      <c r="I15554" s="0" t="n">
        <v>0</v>
      </c>
      <c r="J15554" s="0" t="n">
        <v>0.02</v>
      </c>
      <c r="N15554" s="0" t="s">
        <v>74</v>
      </c>
      <c r="P15554" s="0" t="n">
        <f aca="false">IF(AND(OR(Dashboard!$B$5="All",D15554=Dashboard!$B$5),OR(Dashboard!$D$5="All",N15554=Dashboard!$D$5),OR(AND(C15554&lt;&gt;"",C15554&gt;=Dashboard!$F$5,C15554&lt;=Dashboard!$H$5),AND(C15554="",Dashboard!$F$5&lt;=1980,Dashboard!$H$5&gt;=2016))),1,0)</f>
        <v>1</v>
      </c>
      <c r="Q15554" s="0" t="n">
        <f aca="false">J15554*P15554+ROW()*0.00000001</f>
        <v>0.02015554</v>
      </c>
    </row>
    <row r="15555" customFormat="false" ht="15" hidden="false" customHeight="false" outlineLevel="0" collapsed="false">
      <c r="A15555" s="0" t="s">
        <v>11328</v>
      </c>
      <c r="B15555" s="0" t="s">
        <v>851</v>
      </c>
      <c r="C15555" s="0" t="n">
        <v>2015</v>
      </c>
      <c r="D15555" s="0" t="s">
        <v>71</v>
      </c>
      <c r="E15555" s="0" t="s">
        <v>5651</v>
      </c>
      <c r="F15555" s="0" t="n">
        <v>0</v>
      </c>
      <c r="G15555" s="0" t="n">
        <v>0</v>
      </c>
      <c r="H15555" s="0" t="n">
        <v>0.02</v>
      </c>
      <c r="I15555" s="0" t="n">
        <v>0</v>
      </c>
      <c r="J15555" s="0" t="n">
        <v>0.02</v>
      </c>
      <c r="N15555" s="0" t="s">
        <v>74</v>
      </c>
      <c r="P15555" s="0" t="n">
        <f aca="false">IF(AND(OR(Dashboard!$B$5="All",D15555=Dashboard!$B$5),OR(Dashboard!$D$5="All",N15555=Dashboard!$D$5),OR(AND(C15555&lt;&gt;"",C15555&gt;=Dashboard!$F$5,C15555&lt;=Dashboard!$H$5),AND(C15555="",Dashboard!$F$5&lt;=1980,Dashboard!$H$5&gt;=2016))),1,0)</f>
        <v>1</v>
      </c>
      <c r="Q15555" s="0" t="n">
        <f aca="false">J15555*P15555+ROW()*0.00000001</f>
        <v>0.02015555</v>
      </c>
    </row>
    <row r="15556" customFormat="false" ht="15" hidden="false" customHeight="false" outlineLevel="0" collapsed="false">
      <c r="A15556" s="0" t="s">
        <v>11329</v>
      </c>
      <c r="B15556" s="0" t="s">
        <v>117</v>
      </c>
      <c r="C15556" s="0" t="n">
        <v>1998</v>
      </c>
      <c r="D15556" s="0" t="s">
        <v>34</v>
      </c>
      <c r="E15556" s="0" t="s">
        <v>1530</v>
      </c>
      <c r="F15556" s="0" t="n">
        <v>0.01</v>
      </c>
      <c r="G15556" s="0" t="n">
        <v>0.01</v>
      </c>
      <c r="H15556" s="0" t="n">
        <v>0</v>
      </c>
      <c r="I15556" s="0" t="n">
        <v>0</v>
      </c>
      <c r="J15556" s="0" t="n">
        <v>0.02</v>
      </c>
      <c r="N15556" s="0" t="s">
        <v>74</v>
      </c>
      <c r="P15556" s="0" t="n">
        <f aca="false">IF(AND(OR(Dashboard!$B$5="All",D15556=Dashboard!$B$5),OR(Dashboard!$D$5="All",N15556=Dashboard!$D$5),OR(AND(C15556&lt;&gt;"",C15556&gt;=Dashboard!$F$5,C15556&lt;=Dashboard!$H$5),AND(C15556="",Dashboard!$F$5&lt;=1980,Dashboard!$H$5&gt;=2016))),1,0)</f>
        <v>1</v>
      </c>
      <c r="Q15556" s="0" t="n">
        <f aca="false">J15556*P15556+ROW()*0.00000001</f>
        <v>0.02015556</v>
      </c>
    </row>
    <row r="15557" customFormat="false" ht="15" hidden="false" customHeight="false" outlineLevel="0" collapsed="false">
      <c r="A15557" s="0" t="s">
        <v>11330</v>
      </c>
      <c r="B15557" s="0" t="s">
        <v>94</v>
      </c>
      <c r="C15557" s="0" t="n">
        <v>2015</v>
      </c>
      <c r="D15557" s="0" t="s">
        <v>71</v>
      </c>
      <c r="E15557" s="0" t="s">
        <v>1002</v>
      </c>
      <c r="F15557" s="0" t="n">
        <v>0</v>
      </c>
      <c r="G15557" s="0" t="n">
        <v>0</v>
      </c>
      <c r="H15557" s="0" t="n">
        <v>0.02</v>
      </c>
      <c r="I15557" s="0" t="n">
        <v>0</v>
      </c>
      <c r="J15557" s="0" t="n">
        <v>0.02</v>
      </c>
      <c r="N15557" s="0" t="s">
        <v>74</v>
      </c>
      <c r="P15557" s="0" t="n">
        <f aca="false">IF(AND(OR(Dashboard!$B$5="All",D15557=Dashboard!$B$5),OR(Dashboard!$D$5="All",N15557=Dashboard!$D$5),OR(AND(C15557&lt;&gt;"",C15557&gt;=Dashboard!$F$5,C15557&lt;=Dashboard!$H$5),AND(C15557="",Dashboard!$F$5&lt;=1980,Dashboard!$H$5&gt;=2016))),1,0)</f>
        <v>1</v>
      </c>
      <c r="Q15557" s="0" t="n">
        <f aca="false">J15557*P15557+ROW()*0.00000001</f>
        <v>0.02015557</v>
      </c>
    </row>
    <row r="15558" customFormat="false" ht="15" hidden="false" customHeight="false" outlineLevel="0" collapsed="false">
      <c r="A15558" s="0" t="s">
        <v>11331</v>
      </c>
      <c r="B15558" s="0" t="s">
        <v>33</v>
      </c>
      <c r="D15558" s="0" t="s">
        <v>41</v>
      </c>
      <c r="E15558" s="0" t="s">
        <v>520</v>
      </c>
      <c r="F15558" s="0" t="n">
        <v>0</v>
      </c>
      <c r="G15558" s="0" t="n">
        <v>0</v>
      </c>
      <c r="H15558" s="0" t="n">
        <v>0.02</v>
      </c>
      <c r="I15558" s="0" t="n">
        <v>0</v>
      </c>
      <c r="J15558" s="0" t="n">
        <v>0.02</v>
      </c>
      <c r="N15558" s="0" t="s">
        <v>35</v>
      </c>
      <c r="P15558" s="0" t="n">
        <f aca="false">IF(AND(OR(Dashboard!$B$5="All",D15558=Dashboard!$B$5),OR(Dashboard!$D$5="All",N15558=Dashboard!$D$5),OR(AND(C15558&lt;&gt;"",C15558&gt;=Dashboard!$F$5,C15558&lt;=Dashboard!$H$5),AND(C15558="",Dashboard!$F$5&lt;=1980,Dashboard!$H$5&gt;=2016))),1,0)</f>
        <v>1</v>
      </c>
      <c r="Q15558" s="0" t="n">
        <f aca="false">J15558*P15558+ROW()*0.00000001</f>
        <v>0.02015558</v>
      </c>
    </row>
    <row r="15559" customFormat="false" ht="15" hidden="false" customHeight="false" outlineLevel="0" collapsed="false">
      <c r="A15559" s="0" t="s">
        <v>11332</v>
      </c>
      <c r="B15559" s="0" t="s">
        <v>164</v>
      </c>
      <c r="C15559" s="0" t="n">
        <v>2013</v>
      </c>
      <c r="D15559" s="0" t="s">
        <v>102</v>
      </c>
      <c r="E15559" s="0" t="s">
        <v>328</v>
      </c>
      <c r="F15559" s="0" t="n">
        <v>0</v>
      </c>
      <c r="G15559" s="0" t="n">
        <v>0</v>
      </c>
      <c r="H15559" s="0" t="n">
        <v>0.02</v>
      </c>
      <c r="I15559" s="0" t="n">
        <v>0</v>
      </c>
      <c r="J15559" s="0" t="n">
        <v>0.02</v>
      </c>
      <c r="N15559" s="0" t="s">
        <v>74</v>
      </c>
      <c r="P15559" s="0" t="n">
        <f aca="false">IF(AND(OR(Dashboard!$B$5="All",D15559=Dashboard!$B$5),OR(Dashboard!$D$5="All",N15559=Dashboard!$D$5),OR(AND(C15559&lt;&gt;"",C15559&gt;=Dashboard!$F$5,C15559&lt;=Dashboard!$H$5),AND(C15559="",Dashboard!$F$5&lt;=1980,Dashboard!$H$5&gt;=2016))),1,0)</f>
        <v>1</v>
      </c>
      <c r="Q15559" s="0" t="n">
        <f aca="false">J15559*P15559+ROW()*0.00000001</f>
        <v>0.02015559</v>
      </c>
    </row>
    <row r="15560" customFormat="false" ht="15" hidden="false" customHeight="false" outlineLevel="0" collapsed="false">
      <c r="A15560" s="0" t="s">
        <v>3902</v>
      </c>
      <c r="B15560" s="0" t="s">
        <v>152</v>
      </c>
      <c r="C15560" s="0" t="n">
        <v>2009</v>
      </c>
      <c r="D15560" s="0" t="s">
        <v>71</v>
      </c>
      <c r="E15560" s="0" t="s">
        <v>257</v>
      </c>
      <c r="F15560" s="0" t="n">
        <v>0</v>
      </c>
      <c r="G15560" s="0" t="n">
        <v>0.02</v>
      </c>
      <c r="H15560" s="0" t="n">
        <v>0</v>
      </c>
      <c r="I15560" s="0" t="n">
        <v>0</v>
      </c>
      <c r="J15560" s="0" t="n">
        <v>0.02</v>
      </c>
      <c r="K15560" s="0" t="n">
        <v>74</v>
      </c>
      <c r="L15560" s="0" t="n">
        <v>8.3</v>
      </c>
      <c r="M15560" s="0" t="s">
        <v>125</v>
      </c>
      <c r="N15560" s="0" t="s">
        <v>152</v>
      </c>
      <c r="O15560" s="0" t="s">
        <v>37</v>
      </c>
      <c r="P15560" s="0" t="n">
        <f aca="false">IF(AND(OR(Dashboard!$B$5="All",D15560=Dashboard!$B$5),OR(Dashboard!$D$5="All",N15560=Dashboard!$D$5),OR(AND(C15560&lt;&gt;"",C15560&gt;=Dashboard!$F$5,C15560&lt;=Dashboard!$H$5),AND(C15560="",Dashboard!$F$5&lt;=1980,Dashboard!$H$5&gt;=2016))),1,0)</f>
        <v>1</v>
      </c>
      <c r="Q15560" s="0" t="n">
        <f aca="false">J15560*P15560+ROW()*0.00000001</f>
        <v>0.0201556</v>
      </c>
    </row>
    <row r="15561" customFormat="false" ht="15" hidden="false" customHeight="false" outlineLevel="0" collapsed="false">
      <c r="A15561" s="0" t="s">
        <v>11333</v>
      </c>
      <c r="B15561" s="0" t="s">
        <v>1374</v>
      </c>
      <c r="C15561" s="0" t="n">
        <v>1995</v>
      </c>
      <c r="D15561" s="0" t="s">
        <v>58</v>
      </c>
      <c r="E15561" s="0" t="s">
        <v>11334</v>
      </c>
      <c r="F15561" s="0" t="n">
        <v>0</v>
      </c>
      <c r="G15561" s="0" t="n">
        <v>0</v>
      </c>
      <c r="H15561" s="0" t="n">
        <v>0.02</v>
      </c>
      <c r="I15561" s="0" t="n">
        <v>0</v>
      </c>
      <c r="J15561" s="0" t="n">
        <v>0.02</v>
      </c>
      <c r="N15561" s="0" t="s">
        <v>161</v>
      </c>
      <c r="P15561" s="0" t="n">
        <f aca="false">IF(AND(OR(Dashboard!$B$5="All",D15561=Dashboard!$B$5),OR(Dashboard!$D$5="All",N15561=Dashboard!$D$5),OR(AND(C15561&lt;&gt;"",C15561&gt;=Dashboard!$F$5,C15561&lt;=Dashboard!$H$5),AND(C15561="",Dashboard!$F$5&lt;=1980,Dashboard!$H$5&gt;=2016))),1,0)</f>
        <v>1</v>
      </c>
      <c r="Q15561" s="0" t="n">
        <f aca="false">J15561*P15561+ROW()*0.00000001</f>
        <v>0.02015561</v>
      </c>
    </row>
    <row r="15562" customFormat="false" ht="15" hidden="false" customHeight="false" outlineLevel="0" collapsed="false">
      <c r="A15562" s="0" t="s">
        <v>11335</v>
      </c>
      <c r="B15562" s="0" t="s">
        <v>851</v>
      </c>
      <c r="C15562" s="0" t="n">
        <v>2015</v>
      </c>
      <c r="D15562" s="0" t="s">
        <v>114</v>
      </c>
      <c r="E15562" s="0" t="s">
        <v>10453</v>
      </c>
      <c r="F15562" s="0" t="n">
        <v>0</v>
      </c>
      <c r="G15562" s="0" t="n">
        <v>0</v>
      </c>
      <c r="H15562" s="0" t="n">
        <v>0.02</v>
      </c>
      <c r="I15562" s="0" t="n">
        <v>0</v>
      </c>
      <c r="J15562" s="0" t="n">
        <v>0.02</v>
      </c>
      <c r="N15562" s="0" t="s">
        <v>74</v>
      </c>
      <c r="P15562" s="0" t="n">
        <f aca="false">IF(AND(OR(Dashboard!$B$5="All",D15562=Dashboard!$B$5),OR(Dashboard!$D$5="All",N15562=Dashboard!$D$5),OR(AND(C15562&lt;&gt;"",C15562&gt;=Dashboard!$F$5,C15562&lt;=Dashboard!$H$5),AND(C15562="",Dashboard!$F$5&lt;=1980,Dashboard!$H$5&gt;=2016))),1,0)</f>
        <v>1</v>
      </c>
      <c r="Q15562" s="0" t="n">
        <f aca="false">J15562*P15562+ROW()*0.00000001</f>
        <v>0.02015562</v>
      </c>
    </row>
    <row r="15563" customFormat="false" ht="15" hidden="false" customHeight="false" outlineLevel="0" collapsed="false">
      <c r="A15563" s="0" t="s">
        <v>11336</v>
      </c>
      <c r="B15563" s="0" t="s">
        <v>164</v>
      </c>
      <c r="C15563" s="0" t="n">
        <v>2010</v>
      </c>
      <c r="D15563" s="0" t="s">
        <v>114</v>
      </c>
      <c r="E15563" s="0" t="s">
        <v>9900</v>
      </c>
      <c r="F15563" s="0" t="n">
        <v>0</v>
      </c>
      <c r="G15563" s="0" t="n">
        <v>0</v>
      </c>
      <c r="H15563" s="0" t="n">
        <v>0.02</v>
      </c>
      <c r="I15563" s="0" t="n">
        <v>0</v>
      </c>
      <c r="J15563" s="0" t="n">
        <v>0.02</v>
      </c>
      <c r="N15563" s="0" t="s">
        <v>74</v>
      </c>
      <c r="P15563" s="0" t="n">
        <f aca="false">IF(AND(OR(Dashboard!$B$5="All",D15563=Dashboard!$B$5),OR(Dashboard!$D$5="All",N15563=Dashboard!$D$5),OR(AND(C15563&lt;&gt;"",C15563&gt;=Dashboard!$F$5,C15563&lt;=Dashboard!$H$5),AND(C15563="",Dashboard!$F$5&lt;=1980,Dashboard!$H$5&gt;=2016))),1,0)</f>
        <v>1</v>
      </c>
      <c r="Q15563" s="0" t="n">
        <f aca="false">J15563*P15563+ROW()*0.00000001</f>
        <v>0.02015563</v>
      </c>
    </row>
    <row r="15564" customFormat="false" ht="15" hidden="false" customHeight="false" outlineLevel="0" collapsed="false">
      <c r="A15564" s="0" t="s">
        <v>10790</v>
      </c>
      <c r="B15564" s="0" t="s">
        <v>172</v>
      </c>
      <c r="C15564" s="0" t="n">
        <v>2016</v>
      </c>
      <c r="D15564" s="0" t="s">
        <v>71</v>
      </c>
      <c r="E15564" s="0" t="s">
        <v>211</v>
      </c>
      <c r="F15564" s="0" t="n">
        <v>0.02</v>
      </c>
      <c r="G15564" s="0" t="n">
        <v>0</v>
      </c>
      <c r="H15564" s="0" t="n">
        <v>0</v>
      </c>
      <c r="I15564" s="0" t="n">
        <v>0</v>
      </c>
      <c r="J15564" s="0" t="n">
        <v>0.02</v>
      </c>
      <c r="N15564" s="0" t="s">
        <v>66</v>
      </c>
      <c r="P15564" s="0" t="n">
        <f aca="false">IF(AND(OR(Dashboard!$B$5="All",D15564=Dashboard!$B$5),OR(Dashboard!$D$5="All",N15564=Dashboard!$D$5),OR(AND(C15564&lt;&gt;"",C15564&gt;=Dashboard!$F$5,C15564&lt;=Dashboard!$H$5),AND(C15564="",Dashboard!$F$5&lt;=1980,Dashboard!$H$5&gt;=2016))),1,0)</f>
        <v>1</v>
      </c>
      <c r="Q15564" s="0" t="n">
        <f aca="false">J15564*P15564+ROW()*0.00000001</f>
        <v>0.02015564</v>
      </c>
    </row>
    <row r="15565" customFormat="false" ht="15" hidden="false" customHeight="false" outlineLevel="0" collapsed="false">
      <c r="A15565" s="0" t="s">
        <v>11337</v>
      </c>
      <c r="B15565" s="0" t="s">
        <v>33</v>
      </c>
      <c r="C15565" s="0" t="n">
        <v>2006</v>
      </c>
      <c r="D15565" s="0" t="s">
        <v>48</v>
      </c>
      <c r="E15565" s="0" t="s">
        <v>2941</v>
      </c>
      <c r="F15565" s="0" t="n">
        <v>0.01</v>
      </c>
      <c r="G15565" s="0" t="n">
        <v>0</v>
      </c>
      <c r="H15565" s="0" t="n">
        <v>0</v>
      </c>
      <c r="I15565" s="0" t="n">
        <v>0</v>
      </c>
      <c r="J15565" s="0" t="n">
        <v>0.02</v>
      </c>
      <c r="M15565" s="0" t="s">
        <v>36</v>
      </c>
      <c r="N15565" s="0" t="s">
        <v>35</v>
      </c>
      <c r="P15565" s="0" t="n">
        <f aca="false">IF(AND(OR(Dashboard!$B$5="All",D15565=Dashboard!$B$5),OR(Dashboard!$D$5="All",N15565=Dashboard!$D$5),OR(AND(C15565&lt;&gt;"",C15565&gt;=Dashboard!$F$5,C15565&lt;=Dashboard!$H$5),AND(C15565="",Dashboard!$F$5&lt;=1980,Dashboard!$H$5&gt;=2016))),1,0)</f>
        <v>1</v>
      </c>
      <c r="Q15565" s="0" t="n">
        <f aca="false">J15565*P15565+ROW()*0.00000001</f>
        <v>0.02015565</v>
      </c>
    </row>
    <row r="15566" customFormat="false" ht="15" hidden="false" customHeight="false" outlineLevel="0" collapsed="false">
      <c r="A15566" s="0" t="s">
        <v>11338</v>
      </c>
      <c r="B15566" s="0" t="s">
        <v>33</v>
      </c>
      <c r="C15566" s="0" t="n">
        <v>2009</v>
      </c>
      <c r="D15566" s="0" t="s">
        <v>48</v>
      </c>
      <c r="E15566" s="0" t="s">
        <v>1524</v>
      </c>
      <c r="F15566" s="0" t="n">
        <v>0.02</v>
      </c>
      <c r="G15566" s="0" t="n">
        <v>0</v>
      </c>
      <c r="H15566" s="0" t="n">
        <v>0</v>
      </c>
      <c r="I15566" s="0" t="n">
        <v>0</v>
      </c>
      <c r="J15566" s="0" t="n">
        <v>0.02</v>
      </c>
      <c r="M15566" s="0" t="s">
        <v>36</v>
      </c>
      <c r="N15566" s="0" t="s">
        <v>35</v>
      </c>
      <c r="P15566" s="0" t="n">
        <f aca="false">IF(AND(OR(Dashboard!$B$5="All",D15566=Dashboard!$B$5),OR(Dashboard!$D$5="All",N15566=Dashboard!$D$5),OR(AND(C15566&lt;&gt;"",C15566&gt;=Dashboard!$F$5,C15566&lt;=Dashboard!$H$5),AND(C15566="",Dashboard!$F$5&lt;=1980,Dashboard!$H$5&gt;=2016))),1,0)</f>
        <v>1</v>
      </c>
      <c r="Q15566" s="0" t="n">
        <f aca="false">J15566*P15566+ROW()*0.00000001</f>
        <v>0.02015566</v>
      </c>
    </row>
    <row r="15567" customFormat="false" ht="15" hidden="false" customHeight="false" outlineLevel="0" collapsed="false">
      <c r="A15567" s="0" t="s">
        <v>11339</v>
      </c>
      <c r="B15567" s="0" t="s">
        <v>33</v>
      </c>
      <c r="C15567" s="0" t="n">
        <v>2009</v>
      </c>
      <c r="D15567" s="0" t="s">
        <v>56</v>
      </c>
      <c r="E15567" s="0" t="s">
        <v>5994</v>
      </c>
      <c r="F15567" s="0" t="n">
        <v>0.02</v>
      </c>
      <c r="G15567" s="0" t="n">
        <v>0</v>
      </c>
      <c r="H15567" s="0" t="n">
        <v>0</v>
      </c>
      <c r="I15567" s="0" t="n">
        <v>0</v>
      </c>
      <c r="J15567" s="0" t="n">
        <v>0.02</v>
      </c>
      <c r="M15567" s="0" t="s">
        <v>36</v>
      </c>
      <c r="N15567" s="0" t="s">
        <v>35</v>
      </c>
      <c r="P15567" s="0" t="n">
        <f aca="false">IF(AND(OR(Dashboard!$B$5="All",D15567=Dashboard!$B$5),OR(Dashboard!$D$5="All",N15567=Dashboard!$D$5),OR(AND(C15567&lt;&gt;"",C15567&gt;=Dashboard!$F$5,C15567&lt;=Dashboard!$H$5),AND(C15567="",Dashboard!$F$5&lt;=1980,Dashboard!$H$5&gt;=2016))),1,0)</f>
        <v>1</v>
      </c>
      <c r="Q15567" s="0" t="n">
        <f aca="false">J15567*P15567+ROW()*0.00000001</f>
        <v>0.02015567</v>
      </c>
    </row>
    <row r="15568" customFormat="false" ht="15" hidden="false" customHeight="false" outlineLevel="0" collapsed="false">
      <c r="A15568" s="0" t="s">
        <v>11340</v>
      </c>
      <c r="B15568" s="0" t="s">
        <v>70</v>
      </c>
      <c r="C15568" s="0" t="n">
        <v>2011</v>
      </c>
      <c r="D15568" s="0" t="s">
        <v>71</v>
      </c>
      <c r="E15568" s="0" t="s">
        <v>124</v>
      </c>
      <c r="F15568" s="0" t="n">
        <v>0.02</v>
      </c>
      <c r="G15568" s="0" t="n">
        <v>0</v>
      </c>
      <c r="H15568" s="0" t="n">
        <v>0</v>
      </c>
      <c r="I15568" s="0" t="n">
        <v>0</v>
      </c>
      <c r="J15568" s="0" t="n">
        <v>0.02</v>
      </c>
      <c r="K15568" s="0" t="n">
        <v>67</v>
      </c>
      <c r="L15568" s="0" t="n">
        <v>6.8</v>
      </c>
      <c r="M15568" s="0" t="s">
        <v>73</v>
      </c>
      <c r="N15568" s="0" t="s">
        <v>74</v>
      </c>
      <c r="O15568" s="0" t="s">
        <v>67</v>
      </c>
      <c r="P15568" s="0" t="n">
        <f aca="false">IF(AND(OR(Dashboard!$B$5="All",D15568=Dashboard!$B$5),OR(Dashboard!$D$5="All",N15568=Dashboard!$D$5),OR(AND(C15568&lt;&gt;"",C15568&gt;=Dashboard!$F$5,C15568&lt;=Dashboard!$H$5),AND(C15568="",Dashboard!$F$5&lt;=1980,Dashboard!$H$5&gt;=2016))),1,0)</f>
        <v>1</v>
      </c>
      <c r="Q15568" s="0" t="n">
        <f aca="false">J15568*P15568+ROW()*0.00000001</f>
        <v>0.02015568</v>
      </c>
    </row>
    <row r="15569" customFormat="false" ht="15" hidden="false" customHeight="false" outlineLevel="0" collapsed="false">
      <c r="A15569" s="0" t="s">
        <v>2412</v>
      </c>
      <c r="B15569" s="0" t="s">
        <v>152</v>
      </c>
      <c r="C15569" s="0" t="n">
        <v>2009</v>
      </c>
      <c r="D15569" s="0" t="s">
        <v>56</v>
      </c>
      <c r="E15569" s="0" t="s">
        <v>91</v>
      </c>
      <c r="F15569" s="0" t="n">
        <v>0.02</v>
      </c>
      <c r="G15569" s="0" t="n">
        <v>0</v>
      </c>
      <c r="H15569" s="0" t="n">
        <v>0</v>
      </c>
      <c r="I15569" s="0" t="n">
        <v>0</v>
      </c>
      <c r="J15569" s="0" t="n">
        <v>0.02</v>
      </c>
      <c r="N15569" s="0" t="s">
        <v>152</v>
      </c>
      <c r="P15569" s="0" t="n">
        <f aca="false">IF(AND(OR(Dashboard!$B$5="All",D15569=Dashboard!$B$5),OR(Dashboard!$D$5="All",N15569=Dashboard!$D$5),OR(AND(C15569&lt;&gt;"",C15569&gt;=Dashboard!$F$5,C15569&lt;=Dashboard!$H$5),AND(C15569="",Dashboard!$F$5&lt;=1980,Dashboard!$H$5&gt;=2016))),1,0)</f>
        <v>1</v>
      </c>
      <c r="Q15569" s="0" t="n">
        <f aca="false">J15569*P15569+ROW()*0.00000001</f>
        <v>0.02015569</v>
      </c>
    </row>
    <row r="15570" customFormat="false" ht="15" hidden="false" customHeight="false" outlineLevel="0" collapsed="false">
      <c r="A15570" s="0" t="s">
        <v>11341</v>
      </c>
      <c r="B15570" s="0" t="s">
        <v>152</v>
      </c>
      <c r="C15570" s="0" t="n">
        <v>2007</v>
      </c>
      <c r="D15570" s="0" t="s">
        <v>246</v>
      </c>
      <c r="E15570" s="0" t="s">
        <v>520</v>
      </c>
      <c r="F15570" s="0" t="n">
        <v>0</v>
      </c>
      <c r="G15570" s="0" t="n">
        <v>0.02</v>
      </c>
      <c r="H15570" s="0" t="n">
        <v>0</v>
      </c>
      <c r="I15570" s="0" t="n">
        <v>0</v>
      </c>
      <c r="J15570" s="0" t="n">
        <v>0.02</v>
      </c>
      <c r="N15570" s="0" t="s">
        <v>152</v>
      </c>
      <c r="P15570" s="0" t="n">
        <f aca="false">IF(AND(OR(Dashboard!$B$5="All",D15570=Dashboard!$B$5),OR(Dashboard!$D$5="All",N15570=Dashboard!$D$5),OR(AND(C15570&lt;&gt;"",C15570&gt;=Dashboard!$F$5,C15570&lt;=Dashboard!$H$5),AND(C15570="",Dashboard!$F$5&lt;=1980,Dashboard!$H$5&gt;=2016))),1,0)</f>
        <v>1</v>
      </c>
      <c r="Q15570" s="0" t="n">
        <f aca="false">J15570*P15570+ROW()*0.00000001</f>
        <v>0.0201557</v>
      </c>
    </row>
    <row r="15571" customFormat="false" ht="15" hidden="false" customHeight="false" outlineLevel="0" collapsed="false">
      <c r="A15571" s="0" t="s">
        <v>11342</v>
      </c>
      <c r="B15571" s="0" t="s">
        <v>851</v>
      </c>
      <c r="C15571" s="0" t="n">
        <v>2015</v>
      </c>
      <c r="D15571" s="0" t="s">
        <v>114</v>
      </c>
      <c r="E15571" s="0" t="s">
        <v>9433</v>
      </c>
      <c r="F15571" s="0" t="n">
        <v>0</v>
      </c>
      <c r="G15571" s="0" t="n">
        <v>0</v>
      </c>
      <c r="H15571" s="0" t="n">
        <v>0.02</v>
      </c>
      <c r="I15571" s="0" t="n">
        <v>0</v>
      </c>
      <c r="J15571" s="0" t="n">
        <v>0.02</v>
      </c>
      <c r="N15571" s="0" t="s">
        <v>74</v>
      </c>
      <c r="P15571" s="0" t="n">
        <f aca="false">IF(AND(OR(Dashboard!$B$5="All",D15571=Dashboard!$B$5),OR(Dashboard!$D$5="All",N15571=Dashboard!$D$5),OR(AND(C15571&lt;&gt;"",C15571&gt;=Dashboard!$F$5,C15571&lt;=Dashboard!$H$5),AND(C15571="",Dashboard!$F$5&lt;=1980,Dashboard!$H$5&gt;=2016))),1,0)</f>
        <v>1</v>
      </c>
      <c r="Q15571" s="0" t="n">
        <f aca="false">J15571*P15571+ROW()*0.00000001</f>
        <v>0.02015571</v>
      </c>
    </row>
    <row r="15572" customFormat="false" ht="15" hidden="false" customHeight="false" outlineLevel="0" collapsed="false">
      <c r="A15572" s="0" t="s">
        <v>11343</v>
      </c>
      <c r="B15572" s="0" t="s">
        <v>152</v>
      </c>
      <c r="C15572" s="0" t="n">
        <v>2012</v>
      </c>
      <c r="D15572" s="0" t="s">
        <v>48</v>
      </c>
      <c r="E15572" s="0" t="s">
        <v>11234</v>
      </c>
      <c r="F15572" s="0" t="n">
        <v>0</v>
      </c>
      <c r="G15572" s="0" t="n">
        <v>0.02</v>
      </c>
      <c r="H15572" s="0" t="n">
        <v>0</v>
      </c>
      <c r="I15572" s="0" t="n">
        <v>0</v>
      </c>
      <c r="J15572" s="0" t="n">
        <v>0.02</v>
      </c>
      <c r="N15572" s="0" t="s">
        <v>152</v>
      </c>
      <c r="P15572" s="0" t="n">
        <f aca="false">IF(AND(OR(Dashboard!$B$5="All",D15572=Dashboard!$B$5),OR(Dashboard!$D$5="All",N15572=Dashboard!$D$5),OR(AND(C15572&lt;&gt;"",C15572&gt;=Dashboard!$F$5,C15572&lt;=Dashboard!$H$5),AND(C15572="",Dashboard!$F$5&lt;=1980,Dashboard!$H$5&gt;=2016))),1,0)</f>
        <v>1</v>
      </c>
      <c r="Q15572" s="0" t="n">
        <f aca="false">J15572*P15572+ROW()*0.00000001</f>
        <v>0.02015572</v>
      </c>
    </row>
    <row r="15573" customFormat="false" ht="15" hidden="false" customHeight="false" outlineLevel="0" collapsed="false">
      <c r="A15573" s="0" t="s">
        <v>11344</v>
      </c>
      <c r="B15573" s="0" t="s">
        <v>76</v>
      </c>
      <c r="C15573" s="0" t="n">
        <v>2008</v>
      </c>
      <c r="D15573" s="0" t="s">
        <v>114</v>
      </c>
      <c r="E15573" s="0" t="s">
        <v>1563</v>
      </c>
      <c r="F15573" s="0" t="n">
        <v>0</v>
      </c>
      <c r="G15573" s="0" t="n">
        <v>0</v>
      </c>
      <c r="H15573" s="0" t="n">
        <v>0.02</v>
      </c>
      <c r="I15573" s="0" t="n">
        <v>0</v>
      </c>
      <c r="J15573" s="0" t="n">
        <v>0.02</v>
      </c>
      <c r="N15573" s="0" t="s">
        <v>74</v>
      </c>
      <c r="P15573" s="0" t="n">
        <f aca="false">IF(AND(OR(Dashboard!$B$5="All",D15573=Dashboard!$B$5),OR(Dashboard!$D$5="All",N15573=Dashboard!$D$5),OR(AND(C15573&lt;&gt;"",C15573&gt;=Dashboard!$F$5,C15573&lt;=Dashboard!$H$5),AND(C15573="",Dashboard!$F$5&lt;=1980,Dashboard!$H$5&gt;=2016))),1,0)</f>
        <v>1</v>
      </c>
      <c r="Q15573" s="0" t="n">
        <f aca="false">J15573*P15573+ROW()*0.00000001</f>
        <v>0.02015573</v>
      </c>
    </row>
    <row r="15574" customFormat="false" ht="15" hidden="false" customHeight="false" outlineLevel="0" collapsed="false">
      <c r="A15574" s="0" t="s">
        <v>11345</v>
      </c>
      <c r="B15574" s="0" t="s">
        <v>152</v>
      </c>
      <c r="C15574" s="0" t="n">
        <v>2010</v>
      </c>
      <c r="D15574" s="0" t="s">
        <v>46</v>
      </c>
      <c r="E15574" s="0" t="s">
        <v>6672</v>
      </c>
      <c r="F15574" s="0" t="n">
        <v>0.01</v>
      </c>
      <c r="G15574" s="0" t="n">
        <v>0.01</v>
      </c>
      <c r="H15574" s="0" t="n">
        <v>0</v>
      </c>
      <c r="I15574" s="0" t="n">
        <v>0</v>
      </c>
      <c r="J15574" s="0" t="n">
        <v>0.02</v>
      </c>
      <c r="N15574" s="0" t="s">
        <v>152</v>
      </c>
      <c r="P15574" s="0" t="n">
        <f aca="false">IF(AND(OR(Dashboard!$B$5="All",D15574=Dashboard!$B$5),OR(Dashboard!$D$5="All",N15574=Dashboard!$D$5),OR(AND(C15574&lt;&gt;"",C15574&gt;=Dashboard!$F$5,C15574&lt;=Dashboard!$H$5),AND(C15574="",Dashboard!$F$5&lt;=1980,Dashboard!$H$5&gt;=2016))),1,0)</f>
        <v>1</v>
      </c>
      <c r="Q15574" s="0" t="n">
        <f aca="false">J15574*P15574+ROW()*0.00000001</f>
        <v>0.02015574</v>
      </c>
    </row>
    <row r="15575" customFormat="false" ht="15" hidden="false" customHeight="false" outlineLevel="0" collapsed="false">
      <c r="A15575" s="0" t="s">
        <v>11346</v>
      </c>
      <c r="B15575" s="0" t="s">
        <v>85</v>
      </c>
      <c r="C15575" s="0" t="n">
        <v>2002</v>
      </c>
      <c r="D15575" s="0" t="s">
        <v>246</v>
      </c>
      <c r="E15575" s="0" t="s">
        <v>1904</v>
      </c>
      <c r="F15575" s="0" t="n">
        <v>0.01</v>
      </c>
      <c r="G15575" s="0" t="n">
        <v>0.01</v>
      </c>
      <c r="H15575" s="0" t="n">
        <v>0</v>
      </c>
      <c r="I15575" s="0" t="n">
        <v>0</v>
      </c>
      <c r="J15575" s="0" t="n">
        <v>0.02</v>
      </c>
      <c r="K15575" s="0" t="n">
        <v>70</v>
      </c>
      <c r="M15575" s="0" t="s">
        <v>36</v>
      </c>
      <c r="N15575" s="0" t="s">
        <v>35</v>
      </c>
      <c r="O15575" s="0" t="s">
        <v>67</v>
      </c>
      <c r="P15575" s="0" t="n">
        <f aca="false">IF(AND(OR(Dashboard!$B$5="All",D15575=Dashboard!$B$5),OR(Dashboard!$D$5="All",N15575=Dashboard!$D$5),OR(AND(C15575&lt;&gt;"",C15575&gt;=Dashboard!$F$5,C15575&lt;=Dashboard!$H$5),AND(C15575="",Dashboard!$F$5&lt;=1980,Dashboard!$H$5&gt;=2016))),1,0)</f>
        <v>1</v>
      </c>
      <c r="Q15575" s="0" t="n">
        <f aca="false">J15575*P15575+ROW()*0.00000001</f>
        <v>0.02015575</v>
      </c>
    </row>
    <row r="15576" customFormat="false" ht="15" hidden="false" customHeight="false" outlineLevel="0" collapsed="false">
      <c r="A15576" s="0" t="s">
        <v>7691</v>
      </c>
      <c r="B15576" s="0" t="s">
        <v>144</v>
      </c>
      <c r="C15576" s="0" t="n">
        <v>2005</v>
      </c>
      <c r="D15576" s="0" t="s">
        <v>16</v>
      </c>
      <c r="E15576" s="0" t="s">
        <v>1086</v>
      </c>
      <c r="F15576" s="0" t="n">
        <v>0.01</v>
      </c>
      <c r="G15576" s="0" t="n">
        <v>0</v>
      </c>
      <c r="H15576" s="0" t="n">
        <v>0</v>
      </c>
      <c r="I15576" s="0" t="n">
        <v>0</v>
      </c>
      <c r="J15576" s="0" t="n">
        <v>0.02</v>
      </c>
      <c r="K15576" s="0" t="n">
        <v>57</v>
      </c>
      <c r="M15576" s="0" t="s">
        <v>125</v>
      </c>
      <c r="N15576" s="0" t="s">
        <v>66</v>
      </c>
      <c r="O15576" s="0" t="s">
        <v>53</v>
      </c>
      <c r="P15576" s="0" t="n">
        <f aca="false">IF(AND(OR(Dashboard!$B$5="All",D15576=Dashboard!$B$5),OR(Dashboard!$D$5="All",N15576=Dashboard!$D$5),OR(AND(C15576&lt;&gt;"",C15576&gt;=Dashboard!$F$5,C15576&lt;=Dashboard!$H$5),AND(C15576="",Dashboard!$F$5&lt;=1980,Dashboard!$H$5&gt;=2016))),1,0)</f>
        <v>1</v>
      </c>
      <c r="Q15576" s="0" t="n">
        <f aca="false">J15576*P15576+ROW()*0.00000001</f>
        <v>0.02015576</v>
      </c>
    </row>
    <row r="15577" customFormat="false" ht="15" hidden="false" customHeight="false" outlineLevel="0" collapsed="false">
      <c r="A15577" s="0" t="s">
        <v>11347</v>
      </c>
      <c r="B15577" s="0" t="s">
        <v>164</v>
      </c>
      <c r="C15577" s="0" t="n">
        <v>2008</v>
      </c>
      <c r="D15577" s="0" t="s">
        <v>46</v>
      </c>
      <c r="E15577" s="0" t="s">
        <v>1173</v>
      </c>
      <c r="F15577" s="0" t="n">
        <v>0</v>
      </c>
      <c r="G15577" s="0" t="n">
        <v>0</v>
      </c>
      <c r="H15577" s="0" t="n">
        <v>0.02</v>
      </c>
      <c r="I15577" s="0" t="n">
        <v>0</v>
      </c>
      <c r="J15577" s="0" t="n">
        <v>0.02</v>
      </c>
      <c r="N15577" s="0" t="s">
        <v>74</v>
      </c>
      <c r="P15577" s="0" t="n">
        <f aca="false">IF(AND(OR(Dashboard!$B$5="All",D15577=Dashboard!$B$5),OR(Dashboard!$D$5="All",N15577=Dashboard!$D$5),OR(AND(C15577&lt;&gt;"",C15577&gt;=Dashboard!$F$5,C15577&lt;=Dashboard!$H$5),AND(C15577="",Dashboard!$F$5&lt;=1980,Dashboard!$H$5&gt;=2016))),1,0)</f>
        <v>1</v>
      </c>
      <c r="Q15577" s="0" t="n">
        <f aca="false">J15577*P15577+ROW()*0.00000001</f>
        <v>0.02015577</v>
      </c>
    </row>
    <row r="15578" customFormat="false" ht="15" hidden="false" customHeight="false" outlineLevel="0" collapsed="false">
      <c r="A15578" s="0" t="s">
        <v>10625</v>
      </c>
      <c r="B15578" s="0" t="s">
        <v>70</v>
      </c>
      <c r="C15578" s="0" t="n">
        <v>2015</v>
      </c>
      <c r="D15578" s="0" t="s">
        <v>71</v>
      </c>
      <c r="E15578" s="0" t="s">
        <v>4960</v>
      </c>
      <c r="F15578" s="0" t="n">
        <v>0</v>
      </c>
      <c r="G15578" s="0" t="n">
        <v>0.02</v>
      </c>
      <c r="H15578" s="0" t="n">
        <v>0</v>
      </c>
      <c r="I15578" s="0" t="n">
        <v>0</v>
      </c>
      <c r="J15578" s="0" t="n">
        <v>0.02</v>
      </c>
      <c r="M15578" s="0" t="s">
        <v>125</v>
      </c>
      <c r="N15578" s="0" t="s">
        <v>74</v>
      </c>
      <c r="P15578" s="0" t="n">
        <f aca="false">IF(AND(OR(Dashboard!$B$5="All",D15578=Dashboard!$B$5),OR(Dashboard!$D$5="All",N15578=Dashboard!$D$5),OR(AND(C15578&lt;&gt;"",C15578&gt;=Dashboard!$F$5,C15578&lt;=Dashboard!$H$5),AND(C15578="",Dashboard!$F$5&lt;=1980,Dashboard!$H$5&gt;=2016))),1,0)</f>
        <v>1</v>
      </c>
      <c r="Q15578" s="0" t="n">
        <f aca="false">J15578*P15578+ROW()*0.00000001</f>
        <v>0.02015578</v>
      </c>
    </row>
    <row r="15579" customFormat="false" ht="15" hidden="false" customHeight="false" outlineLevel="0" collapsed="false">
      <c r="A15579" s="0" t="s">
        <v>10625</v>
      </c>
      <c r="B15579" s="0" t="s">
        <v>64</v>
      </c>
      <c r="C15579" s="0" t="n">
        <v>2015</v>
      </c>
      <c r="D15579" s="0" t="s">
        <v>71</v>
      </c>
      <c r="E15579" s="0" t="s">
        <v>4960</v>
      </c>
      <c r="F15579" s="0" t="n">
        <v>0</v>
      </c>
      <c r="G15579" s="0" t="n">
        <v>0.02</v>
      </c>
      <c r="H15579" s="0" t="n">
        <v>0</v>
      </c>
      <c r="I15579" s="0" t="n">
        <v>0</v>
      </c>
      <c r="J15579" s="0" t="n">
        <v>0.02</v>
      </c>
      <c r="L15579" s="0" t="n">
        <v>6.8</v>
      </c>
      <c r="M15579" s="0" t="s">
        <v>125</v>
      </c>
      <c r="N15579" s="0" t="s">
        <v>66</v>
      </c>
      <c r="P15579" s="0" t="n">
        <f aca="false">IF(AND(OR(Dashboard!$B$5="All",D15579=Dashboard!$B$5),OR(Dashboard!$D$5="All",N15579=Dashboard!$D$5),OR(AND(C15579&lt;&gt;"",C15579&gt;=Dashboard!$F$5,C15579&lt;=Dashboard!$H$5),AND(C15579="",Dashboard!$F$5&lt;=1980,Dashboard!$H$5&gt;=2016))),1,0)</f>
        <v>1</v>
      </c>
      <c r="Q15579" s="0" t="n">
        <f aca="false">J15579*P15579+ROW()*0.00000001</f>
        <v>0.02015579</v>
      </c>
    </row>
    <row r="15580" customFormat="false" ht="15" hidden="false" customHeight="false" outlineLevel="0" collapsed="false">
      <c r="A15580" s="0" t="s">
        <v>7849</v>
      </c>
      <c r="B15580" s="0" t="s">
        <v>186</v>
      </c>
      <c r="C15580" s="0" t="n">
        <v>2003</v>
      </c>
      <c r="D15580" s="0" t="s">
        <v>41</v>
      </c>
      <c r="E15580" s="0" t="s">
        <v>449</v>
      </c>
      <c r="F15580" s="0" t="n">
        <v>0.01</v>
      </c>
      <c r="G15580" s="0" t="n">
        <v>0</v>
      </c>
      <c r="H15580" s="0" t="n">
        <v>0</v>
      </c>
      <c r="I15580" s="0" t="n">
        <v>0</v>
      </c>
      <c r="J15580" s="0" t="n">
        <v>0.02</v>
      </c>
      <c r="K15580" s="0" t="n">
        <v>59</v>
      </c>
      <c r="M15580" s="0" t="s">
        <v>36</v>
      </c>
      <c r="N15580" s="0" t="s">
        <v>35</v>
      </c>
      <c r="O15580" s="0" t="s">
        <v>53</v>
      </c>
      <c r="P15580" s="0" t="n">
        <f aca="false">IF(AND(OR(Dashboard!$B$5="All",D15580=Dashboard!$B$5),OR(Dashboard!$D$5="All",N15580=Dashboard!$D$5),OR(AND(C15580&lt;&gt;"",C15580&gt;=Dashboard!$F$5,C15580&lt;=Dashboard!$H$5),AND(C15580="",Dashboard!$F$5&lt;=1980,Dashboard!$H$5&gt;=2016))),1,0)</f>
        <v>1</v>
      </c>
      <c r="Q15580" s="0" t="n">
        <f aca="false">J15580*P15580+ROW()*0.00000001</f>
        <v>0.0201558</v>
      </c>
    </row>
    <row r="15581" customFormat="false" ht="15" hidden="false" customHeight="false" outlineLevel="0" collapsed="false">
      <c r="A15581" s="0" t="s">
        <v>9341</v>
      </c>
      <c r="B15581" s="0" t="s">
        <v>172</v>
      </c>
      <c r="C15581" s="0" t="n">
        <v>2016</v>
      </c>
      <c r="D15581" s="0" t="s">
        <v>16</v>
      </c>
      <c r="E15581" s="0" t="s">
        <v>689</v>
      </c>
      <c r="F15581" s="0" t="n">
        <v>0.02</v>
      </c>
      <c r="G15581" s="0" t="n">
        <v>0</v>
      </c>
      <c r="H15581" s="0" t="n">
        <v>0</v>
      </c>
      <c r="I15581" s="0" t="n">
        <v>0</v>
      </c>
      <c r="J15581" s="0" t="n">
        <v>0.02</v>
      </c>
      <c r="K15581" s="0" t="n">
        <v>55</v>
      </c>
      <c r="L15581" s="0" t="n">
        <v>4.2</v>
      </c>
      <c r="M15581" s="0" t="s">
        <v>125</v>
      </c>
      <c r="N15581" s="0" t="s">
        <v>66</v>
      </c>
      <c r="O15581" s="0" t="s">
        <v>53</v>
      </c>
      <c r="P15581" s="0" t="n">
        <f aca="false">IF(AND(OR(Dashboard!$B$5="All",D15581=Dashboard!$B$5),OR(Dashboard!$D$5="All",N15581=Dashboard!$D$5),OR(AND(C15581&lt;&gt;"",C15581&gt;=Dashboard!$F$5,C15581&lt;=Dashboard!$H$5),AND(C15581="",Dashboard!$F$5&lt;=1980,Dashboard!$H$5&gt;=2016))),1,0)</f>
        <v>1</v>
      </c>
      <c r="Q15581" s="0" t="n">
        <f aca="false">J15581*P15581+ROW()*0.00000001</f>
        <v>0.02015581</v>
      </c>
    </row>
    <row r="15582" customFormat="false" ht="15" hidden="false" customHeight="false" outlineLevel="0" collapsed="false">
      <c r="A15582" s="0" t="s">
        <v>3703</v>
      </c>
      <c r="B15582" s="0" t="s">
        <v>152</v>
      </c>
      <c r="C15582" s="0" t="n">
        <v>1995</v>
      </c>
      <c r="D15582" s="0" t="s">
        <v>52</v>
      </c>
      <c r="E15582" s="0" t="s">
        <v>293</v>
      </c>
      <c r="F15582" s="0" t="n">
        <v>0.02</v>
      </c>
      <c r="G15582" s="0" t="n">
        <v>0</v>
      </c>
      <c r="H15582" s="0" t="n">
        <v>0</v>
      </c>
      <c r="I15582" s="0" t="n">
        <v>0</v>
      </c>
      <c r="J15582" s="0" t="n">
        <v>0.02</v>
      </c>
      <c r="N15582" s="0" t="s">
        <v>152</v>
      </c>
      <c r="P15582" s="0" t="n">
        <f aca="false">IF(AND(OR(Dashboard!$B$5="All",D15582=Dashboard!$B$5),OR(Dashboard!$D$5="All",N15582=Dashboard!$D$5),OR(AND(C15582&lt;&gt;"",C15582&gt;=Dashboard!$F$5,C15582&lt;=Dashboard!$H$5),AND(C15582="",Dashboard!$F$5&lt;=1980,Dashboard!$H$5&gt;=2016))),1,0)</f>
        <v>1</v>
      </c>
      <c r="Q15582" s="0" t="n">
        <f aca="false">J15582*P15582+ROW()*0.00000001</f>
        <v>0.02015582</v>
      </c>
    </row>
    <row r="15583" customFormat="false" ht="15" hidden="false" customHeight="false" outlineLevel="0" collapsed="false">
      <c r="A15583" s="0" t="s">
        <v>11348</v>
      </c>
      <c r="B15583" s="0" t="s">
        <v>152</v>
      </c>
      <c r="C15583" s="0" t="n">
        <v>2008</v>
      </c>
      <c r="D15583" s="0" t="s">
        <v>56</v>
      </c>
      <c r="E15583" s="0" t="s">
        <v>142</v>
      </c>
      <c r="F15583" s="0" t="n">
        <v>0</v>
      </c>
      <c r="G15583" s="0" t="n">
        <v>0.02</v>
      </c>
      <c r="H15583" s="0" t="n">
        <v>0</v>
      </c>
      <c r="I15583" s="0" t="n">
        <v>0</v>
      </c>
      <c r="J15583" s="0" t="n">
        <v>0.02</v>
      </c>
      <c r="K15583" s="0" t="n">
        <v>84</v>
      </c>
      <c r="L15583" s="0" t="n">
        <v>7.9</v>
      </c>
      <c r="M15583" s="0" t="s">
        <v>73</v>
      </c>
      <c r="N15583" s="0" t="s">
        <v>152</v>
      </c>
      <c r="O15583" s="0" t="s">
        <v>42</v>
      </c>
      <c r="P15583" s="0" t="n">
        <f aca="false">IF(AND(OR(Dashboard!$B$5="All",D15583=Dashboard!$B$5),OR(Dashboard!$D$5="All",N15583=Dashboard!$D$5),OR(AND(C15583&lt;&gt;"",C15583&gt;=Dashboard!$F$5,C15583&lt;=Dashboard!$H$5),AND(C15583="",Dashboard!$F$5&lt;=1980,Dashboard!$H$5&gt;=2016))),1,0)</f>
        <v>1</v>
      </c>
      <c r="Q15583" s="0" t="n">
        <f aca="false">J15583*P15583+ROW()*0.00000001</f>
        <v>0.02015583</v>
      </c>
    </row>
    <row r="15584" customFormat="false" ht="15" hidden="false" customHeight="false" outlineLevel="0" collapsed="false">
      <c r="A15584" s="0" t="s">
        <v>11288</v>
      </c>
      <c r="B15584" s="0" t="s">
        <v>144</v>
      </c>
      <c r="C15584" s="0" t="n">
        <v>2002</v>
      </c>
      <c r="D15584" s="0" t="s">
        <v>34</v>
      </c>
      <c r="E15584" s="0" t="s">
        <v>220</v>
      </c>
      <c r="F15584" s="0" t="n">
        <v>0.01</v>
      </c>
      <c r="G15584" s="0" t="n">
        <v>0</v>
      </c>
      <c r="H15584" s="0" t="n">
        <v>0</v>
      </c>
      <c r="I15584" s="0" t="n">
        <v>0</v>
      </c>
      <c r="J15584" s="0" t="n">
        <v>0.02</v>
      </c>
      <c r="K15584" s="0" t="n">
        <v>68</v>
      </c>
      <c r="M15584" s="0" t="s">
        <v>36</v>
      </c>
      <c r="N15584" s="0" t="s">
        <v>66</v>
      </c>
      <c r="O15584" s="0" t="s">
        <v>67</v>
      </c>
      <c r="P15584" s="0" t="n">
        <f aca="false">IF(AND(OR(Dashboard!$B$5="All",D15584=Dashboard!$B$5),OR(Dashboard!$D$5="All",N15584=Dashboard!$D$5),OR(AND(C15584&lt;&gt;"",C15584&gt;=Dashboard!$F$5,C15584&lt;=Dashboard!$H$5),AND(C15584="",Dashboard!$F$5&lt;=1980,Dashboard!$H$5&gt;=2016))),1,0)</f>
        <v>1</v>
      </c>
      <c r="Q15584" s="0" t="n">
        <f aca="false">J15584*P15584+ROW()*0.00000001</f>
        <v>0.02015584</v>
      </c>
    </row>
    <row r="15585" customFormat="false" ht="15" hidden="false" customHeight="false" outlineLevel="0" collapsed="false">
      <c r="A15585" s="0" t="s">
        <v>11349</v>
      </c>
      <c r="B15585" s="0" t="s">
        <v>152</v>
      </c>
      <c r="C15585" s="0" t="n">
        <v>2006</v>
      </c>
      <c r="D15585" s="0" t="s">
        <v>34</v>
      </c>
      <c r="E15585" s="0" t="s">
        <v>154</v>
      </c>
      <c r="F15585" s="0" t="n">
        <v>0</v>
      </c>
      <c r="G15585" s="0" t="n">
        <v>0.02</v>
      </c>
      <c r="H15585" s="0" t="n">
        <v>0</v>
      </c>
      <c r="I15585" s="0" t="n">
        <v>0</v>
      </c>
      <c r="J15585" s="0" t="n">
        <v>0.02</v>
      </c>
      <c r="K15585" s="0" t="n">
        <v>87</v>
      </c>
      <c r="M15585" s="0" t="s">
        <v>36</v>
      </c>
      <c r="N15585" s="0" t="s">
        <v>152</v>
      </c>
      <c r="O15585" s="0" t="s">
        <v>42</v>
      </c>
      <c r="P15585" s="0" t="n">
        <f aca="false">IF(AND(OR(Dashboard!$B$5="All",D15585=Dashboard!$B$5),OR(Dashboard!$D$5="All",N15585=Dashboard!$D$5),OR(AND(C15585&lt;&gt;"",C15585&gt;=Dashboard!$F$5,C15585&lt;=Dashboard!$H$5),AND(C15585="",Dashboard!$F$5&lt;=1980,Dashboard!$H$5&gt;=2016))),1,0)</f>
        <v>1</v>
      </c>
      <c r="Q15585" s="0" t="n">
        <f aca="false">J15585*P15585+ROW()*0.00000001</f>
        <v>0.02015585</v>
      </c>
    </row>
    <row r="15586" customFormat="false" ht="15" hidden="false" customHeight="false" outlineLevel="0" collapsed="false">
      <c r="A15586" s="0" t="s">
        <v>11350</v>
      </c>
      <c r="B15586" s="0" t="s">
        <v>164</v>
      </c>
      <c r="C15586" s="0" t="n">
        <v>2010</v>
      </c>
      <c r="D15586" s="0" t="s">
        <v>52</v>
      </c>
      <c r="E15586" s="0" t="s">
        <v>11351</v>
      </c>
      <c r="F15586" s="0" t="n">
        <v>0</v>
      </c>
      <c r="G15586" s="0" t="n">
        <v>0</v>
      </c>
      <c r="H15586" s="0" t="n">
        <v>0.02</v>
      </c>
      <c r="I15586" s="0" t="n">
        <v>0</v>
      </c>
      <c r="J15586" s="0" t="n">
        <v>0.02</v>
      </c>
      <c r="N15586" s="0" t="s">
        <v>74</v>
      </c>
      <c r="P15586" s="0" t="n">
        <f aca="false">IF(AND(OR(Dashboard!$B$5="All",D15586=Dashboard!$B$5),OR(Dashboard!$D$5="All",N15586=Dashboard!$D$5),OR(AND(C15586&lt;&gt;"",C15586&gt;=Dashboard!$F$5,C15586&lt;=Dashboard!$H$5),AND(C15586="",Dashboard!$F$5&lt;=1980,Dashboard!$H$5&gt;=2016))),1,0)</f>
        <v>1</v>
      </c>
      <c r="Q15586" s="0" t="n">
        <f aca="false">J15586*P15586+ROW()*0.00000001</f>
        <v>0.02015586</v>
      </c>
    </row>
    <row r="15587" customFormat="false" ht="15" hidden="false" customHeight="false" outlineLevel="0" collapsed="false">
      <c r="A15587" s="0" t="s">
        <v>11352</v>
      </c>
      <c r="B15587" s="0" t="s">
        <v>152</v>
      </c>
      <c r="C15587" s="0" t="n">
        <v>2006</v>
      </c>
      <c r="D15587" s="0" t="s">
        <v>58</v>
      </c>
      <c r="E15587" s="0" t="s">
        <v>142</v>
      </c>
      <c r="F15587" s="0" t="n">
        <v>0</v>
      </c>
      <c r="G15587" s="0" t="n">
        <v>0.01</v>
      </c>
      <c r="H15587" s="0" t="n">
        <v>0</v>
      </c>
      <c r="I15587" s="0" t="n">
        <v>0</v>
      </c>
      <c r="J15587" s="0" t="n">
        <v>0.02</v>
      </c>
      <c r="L15587" s="0" t="n">
        <v>4.1</v>
      </c>
      <c r="M15587" s="0" t="s">
        <v>103</v>
      </c>
      <c r="N15587" s="0" t="s">
        <v>152</v>
      </c>
      <c r="P15587" s="0" t="n">
        <f aca="false">IF(AND(OR(Dashboard!$B$5="All",D15587=Dashboard!$B$5),OR(Dashboard!$D$5="All",N15587=Dashboard!$D$5),OR(AND(C15587&lt;&gt;"",C15587&gt;=Dashboard!$F$5,C15587&lt;=Dashboard!$H$5),AND(C15587="",Dashboard!$F$5&lt;=1980,Dashboard!$H$5&gt;=2016))),1,0)</f>
        <v>1</v>
      </c>
      <c r="Q15587" s="0" t="n">
        <f aca="false">J15587*P15587+ROW()*0.00000001</f>
        <v>0.02015587</v>
      </c>
    </row>
    <row r="15588" customFormat="false" ht="15" hidden="false" customHeight="false" outlineLevel="0" collapsed="false">
      <c r="A15588" s="0" t="s">
        <v>11353</v>
      </c>
      <c r="B15588" s="0" t="s">
        <v>50</v>
      </c>
      <c r="C15588" s="0" t="n">
        <v>2008</v>
      </c>
      <c r="D15588" s="0" t="s">
        <v>58</v>
      </c>
      <c r="E15588" s="0" t="s">
        <v>6819</v>
      </c>
      <c r="F15588" s="0" t="n">
        <v>0.02</v>
      </c>
      <c r="G15588" s="0" t="n">
        <v>0</v>
      </c>
      <c r="H15588" s="0" t="n">
        <v>0</v>
      </c>
      <c r="I15588" s="0" t="n">
        <v>0</v>
      </c>
      <c r="J15588" s="0" t="n">
        <v>0.02</v>
      </c>
      <c r="N15588" s="0" t="s">
        <v>35</v>
      </c>
      <c r="P15588" s="0" t="n">
        <f aca="false">IF(AND(OR(Dashboard!$B$5="All",D15588=Dashboard!$B$5),OR(Dashboard!$D$5="All",N15588=Dashboard!$D$5),OR(AND(C15588&lt;&gt;"",C15588&gt;=Dashboard!$F$5,C15588&lt;=Dashboard!$H$5),AND(C15588="",Dashboard!$F$5&lt;=1980,Dashboard!$H$5&gt;=2016))),1,0)</f>
        <v>1</v>
      </c>
      <c r="Q15588" s="0" t="n">
        <f aca="false">J15588*P15588+ROW()*0.00000001</f>
        <v>0.02015588</v>
      </c>
    </row>
    <row r="15589" customFormat="false" ht="15" hidden="false" customHeight="false" outlineLevel="0" collapsed="false">
      <c r="A15589" s="0" t="s">
        <v>11354</v>
      </c>
      <c r="B15589" s="0" t="s">
        <v>117</v>
      </c>
      <c r="C15589" s="0" t="n">
        <v>2000</v>
      </c>
      <c r="D15589" s="0" t="s">
        <v>246</v>
      </c>
      <c r="E15589" s="0" t="s">
        <v>821</v>
      </c>
      <c r="F15589" s="0" t="n">
        <v>0.01</v>
      </c>
      <c r="G15589" s="0" t="n">
        <v>0.01</v>
      </c>
      <c r="H15589" s="0" t="n">
        <v>0</v>
      </c>
      <c r="I15589" s="0" t="n">
        <v>0</v>
      </c>
      <c r="J15589" s="0" t="n">
        <v>0.02</v>
      </c>
      <c r="K15589" s="0" t="n">
        <v>62</v>
      </c>
      <c r="L15589" s="0" t="n">
        <v>8.8</v>
      </c>
      <c r="M15589" s="0" t="s">
        <v>103</v>
      </c>
      <c r="N15589" s="0" t="s">
        <v>74</v>
      </c>
      <c r="O15589" s="0" t="s">
        <v>67</v>
      </c>
      <c r="P15589" s="0" t="n">
        <f aca="false">IF(AND(OR(Dashboard!$B$5="All",D15589=Dashboard!$B$5),OR(Dashboard!$D$5="All",N15589=Dashboard!$D$5),OR(AND(C15589&lt;&gt;"",C15589&gt;=Dashboard!$F$5,C15589&lt;=Dashboard!$H$5),AND(C15589="",Dashboard!$F$5&lt;=1980,Dashboard!$H$5&gt;=2016))),1,0)</f>
        <v>1</v>
      </c>
      <c r="Q15589" s="0" t="n">
        <f aca="false">J15589*P15589+ROW()*0.00000001</f>
        <v>0.02015589</v>
      </c>
    </row>
    <row r="15590" customFormat="false" ht="15" hidden="false" customHeight="false" outlineLevel="0" collapsed="false">
      <c r="A15590" s="0" t="s">
        <v>11355</v>
      </c>
      <c r="B15590" s="0" t="s">
        <v>152</v>
      </c>
      <c r="C15590" s="0" t="n">
        <v>2009</v>
      </c>
      <c r="D15590" s="0" t="s">
        <v>246</v>
      </c>
      <c r="E15590" s="0" t="s">
        <v>6672</v>
      </c>
      <c r="F15590" s="0" t="n">
        <v>0.02</v>
      </c>
      <c r="G15590" s="0" t="n">
        <v>0</v>
      </c>
      <c r="H15590" s="0" t="n">
        <v>0</v>
      </c>
      <c r="I15590" s="0" t="n">
        <v>0</v>
      </c>
      <c r="J15590" s="0" t="n">
        <v>0.02</v>
      </c>
      <c r="K15590" s="0" t="n">
        <v>71</v>
      </c>
      <c r="L15590" s="0" t="n">
        <v>7.1</v>
      </c>
      <c r="M15590" s="0" t="s">
        <v>103</v>
      </c>
      <c r="N15590" s="0" t="s">
        <v>152</v>
      </c>
      <c r="O15590" s="0" t="s">
        <v>37</v>
      </c>
      <c r="P15590" s="0" t="n">
        <f aca="false">IF(AND(OR(Dashboard!$B$5="All",D15590=Dashboard!$B$5),OR(Dashboard!$D$5="All",N15590=Dashboard!$D$5),OR(AND(C15590&lt;&gt;"",C15590&gt;=Dashboard!$F$5,C15590&lt;=Dashboard!$H$5),AND(C15590="",Dashboard!$F$5&lt;=1980,Dashboard!$H$5&gt;=2016))),1,0)</f>
        <v>1</v>
      </c>
      <c r="Q15590" s="0" t="n">
        <f aca="false">J15590*P15590+ROW()*0.00000001</f>
        <v>0.0201559</v>
      </c>
    </row>
    <row r="15591" customFormat="false" ht="15" hidden="false" customHeight="false" outlineLevel="0" collapsed="false">
      <c r="A15591" s="0" t="s">
        <v>11356</v>
      </c>
      <c r="B15591" s="0" t="s">
        <v>76</v>
      </c>
      <c r="C15591" s="0" t="n">
        <v>2007</v>
      </c>
      <c r="D15591" s="0" t="s">
        <v>102</v>
      </c>
      <c r="E15591" s="0" t="s">
        <v>4303</v>
      </c>
      <c r="F15591" s="0" t="n">
        <v>0</v>
      </c>
      <c r="G15591" s="0" t="n">
        <v>0</v>
      </c>
      <c r="H15591" s="0" t="n">
        <v>0.02</v>
      </c>
      <c r="I15591" s="0" t="n">
        <v>0</v>
      </c>
      <c r="J15591" s="0" t="n">
        <v>0.02</v>
      </c>
      <c r="N15591" s="0" t="s">
        <v>74</v>
      </c>
      <c r="P15591" s="0" t="n">
        <f aca="false">IF(AND(OR(Dashboard!$B$5="All",D15591=Dashboard!$B$5),OR(Dashboard!$D$5="All",N15591=Dashboard!$D$5),OR(AND(C15591&lt;&gt;"",C15591&gt;=Dashboard!$F$5,C15591&lt;=Dashboard!$H$5),AND(C15591="",Dashboard!$F$5&lt;=1980,Dashboard!$H$5&gt;=2016))),1,0)</f>
        <v>1</v>
      </c>
      <c r="Q15591" s="0" t="n">
        <f aca="false">J15591*P15591+ROW()*0.00000001</f>
        <v>0.02015591</v>
      </c>
    </row>
    <row r="15592" customFormat="false" ht="15" hidden="false" customHeight="false" outlineLevel="0" collapsed="false">
      <c r="A15592" s="0" t="s">
        <v>11357</v>
      </c>
      <c r="B15592" s="0" t="s">
        <v>64</v>
      </c>
      <c r="C15592" s="0" t="n">
        <v>2011</v>
      </c>
      <c r="D15592" s="0" t="s">
        <v>56</v>
      </c>
      <c r="E15592" s="0" t="s">
        <v>7584</v>
      </c>
      <c r="F15592" s="0" t="n">
        <v>0</v>
      </c>
      <c r="G15592" s="0" t="n">
        <v>0</v>
      </c>
      <c r="H15592" s="0" t="n">
        <v>0.02</v>
      </c>
      <c r="I15592" s="0" t="n">
        <v>0</v>
      </c>
      <c r="J15592" s="0" t="n">
        <v>0.02</v>
      </c>
      <c r="N15592" s="0" t="s">
        <v>66</v>
      </c>
      <c r="P15592" s="0" t="n">
        <f aca="false">IF(AND(OR(Dashboard!$B$5="All",D15592=Dashboard!$B$5),OR(Dashboard!$D$5="All",N15592=Dashboard!$D$5),OR(AND(C15592&lt;&gt;"",C15592&gt;=Dashboard!$F$5,C15592&lt;=Dashboard!$H$5),AND(C15592="",Dashboard!$F$5&lt;=1980,Dashboard!$H$5&gt;=2016))),1,0)</f>
        <v>1</v>
      </c>
      <c r="Q15592" s="0" t="n">
        <f aca="false">J15592*P15592+ROW()*0.00000001</f>
        <v>0.02015592</v>
      </c>
    </row>
    <row r="15593" customFormat="false" ht="15" hidden="false" customHeight="false" outlineLevel="0" collapsed="false">
      <c r="A15593" s="0" t="s">
        <v>11358</v>
      </c>
      <c r="B15593" s="0" t="s">
        <v>152</v>
      </c>
      <c r="C15593" s="0" t="n">
        <v>2011</v>
      </c>
      <c r="D15593" s="0" t="s">
        <v>246</v>
      </c>
      <c r="E15593" s="0" t="s">
        <v>10106</v>
      </c>
      <c r="F15593" s="0" t="n">
        <v>0</v>
      </c>
      <c r="G15593" s="0" t="n">
        <v>0.02</v>
      </c>
      <c r="H15593" s="0" t="n">
        <v>0</v>
      </c>
      <c r="I15593" s="0" t="n">
        <v>0</v>
      </c>
      <c r="J15593" s="0" t="n">
        <v>0.02</v>
      </c>
      <c r="K15593" s="0" t="n">
        <v>50</v>
      </c>
      <c r="L15593" s="0" t="n">
        <v>4.7</v>
      </c>
      <c r="N15593" s="0" t="s">
        <v>152</v>
      </c>
      <c r="O15593" s="0" t="s">
        <v>177</v>
      </c>
      <c r="P15593" s="0" t="n">
        <f aca="false">IF(AND(OR(Dashboard!$B$5="All",D15593=Dashboard!$B$5),OR(Dashboard!$D$5="All",N15593=Dashboard!$D$5),OR(AND(C15593&lt;&gt;"",C15593&gt;=Dashboard!$F$5,C15593&lt;=Dashboard!$H$5),AND(C15593="",Dashboard!$F$5&lt;=1980,Dashboard!$H$5&gt;=2016))),1,0)</f>
        <v>1</v>
      </c>
      <c r="Q15593" s="0" t="n">
        <f aca="false">J15593*P15593+ROW()*0.00000001</f>
        <v>0.02015593</v>
      </c>
    </row>
    <row r="15594" customFormat="false" ht="15" hidden="false" customHeight="false" outlineLevel="0" collapsed="false">
      <c r="A15594" s="0" t="s">
        <v>11359</v>
      </c>
      <c r="B15594" s="0" t="s">
        <v>164</v>
      </c>
      <c r="C15594" s="0" t="n">
        <v>2013</v>
      </c>
      <c r="D15594" s="0" t="s">
        <v>114</v>
      </c>
      <c r="E15594" s="0" t="s">
        <v>6623</v>
      </c>
      <c r="F15594" s="0" t="n">
        <v>0</v>
      </c>
      <c r="G15594" s="0" t="n">
        <v>0</v>
      </c>
      <c r="H15594" s="0" t="n">
        <v>0.02</v>
      </c>
      <c r="I15594" s="0" t="n">
        <v>0</v>
      </c>
      <c r="J15594" s="0" t="n">
        <v>0.02</v>
      </c>
      <c r="N15594" s="0" t="s">
        <v>74</v>
      </c>
      <c r="P15594" s="0" t="n">
        <f aca="false">IF(AND(OR(Dashboard!$B$5="All",D15594=Dashboard!$B$5),OR(Dashboard!$D$5="All",N15594=Dashboard!$D$5),OR(AND(C15594&lt;&gt;"",C15594&gt;=Dashboard!$F$5,C15594&lt;=Dashboard!$H$5),AND(C15594="",Dashboard!$F$5&lt;=1980,Dashboard!$H$5&gt;=2016))),1,0)</f>
        <v>1</v>
      </c>
      <c r="Q15594" s="0" t="n">
        <f aca="false">J15594*P15594+ROW()*0.00000001</f>
        <v>0.02015594</v>
      </c>
    </row>
    <row r="15595" customFormat="false" ht="15" hidden="false" customHeight="false" outlineLevel="0" collapsed="false">
      <c r="A15595" s="0" t="s">
        <v>11360</v>
      </c>
      <c r="B15595" s="0" t="s">
        <v>117</v>
      </c>
      <c r="C15595" s="0" t="n">
        <v>2000</v>
      </c>
      <c r="D15595" s="0" t="s">
        <v>56</v>
      </c>
      <c r="E15595" s="0" t="s">
        <v>328</v>
      </c>
      <c r="F15595" s="0" t="n">
        <v>0.01</v>
      </c>
      <c r="G15595" s="0" t="n">
        <v>0.01</v>
      </c>
      <c r="H15595" s="0" t="n">
        <v>0</v>
      </c>
      <c r="I15595" s="0" t="n">
        <v>0</v>
      </c>
      <c r="J15595" s="0" t="n">
        <v>0.02</v>
      </c>
      <c r="K15595" s="0" t="n">
        <v>78</v>
      </c>
      <c r="L15595" s="0" t="n">
        <v>8.4</v>
      </c>
      <c r="M15595" s="0" t="s">
        <v>103</v>
      </c>
      <c r="N15595" s="0" t="s">
        <v>74</v>
      </c>
      <c r="O15595" s="0" t="s">
        <v>37</v>
      </c>
      <c r="P15595" s="0" t="n">
        <f aca="false">IF(AND(OR(Dashboard!$B$5="All",D15595=Dashboard!$B$5),OR(Dashboard!$D$5="All",N15595=Dashboard!$D$5),OR(AND(C15595&lt;&gt;"",C15595&gt;=Dashboard!$F$5,C15595&lt;=Dashboard!$H$5),AND(C15595="",Dashboard!$F$5&lt;=1980,Dashboard!$H$5&gt;=2016))),1,0)</f>
        <v>1</v>
      </c>
      <c r="Q15595" s="0" t="n">
        <f aca="false">J15595*P15595+ROW()*0.00000001</f>
        <v>0.02015595</v>
      </c>
    </row>
    <row r="15596" customFormat="false" ht="15" hidden="false" customHeight="false" outlineLevel="0" collapsed="false">
      <c r="A15596" s="0" t="s">
        <v>11361</v>
      </c>
      <c r="B15596" s="0" t="s">
        <v>64</v>
      </c>
      <c r="C15596" s="0" t="n">
        <v>2012</v>
      </c>
      <c r="D15596" s="0" t="s">
        <v>71</v>
      </c>
      <c r="E15596" s="0" t="s">
        <v>7584</v>
      </c>
      <c r="F15596" s="0" t="n">
        <v>0</v>
      </c>
      <c r="G15596" s="0" t="n">
        <v>0</v>
      </c>
      <c r="H15596" s="0" t="n">
        <v>0.02</v>
      </c>
      <c r="I15596" s="0" t="n">
        <v>0</v>
      </c>
      <c r="J15596" s="0" t="n">
        <v>0.02</v>
      </c>
      <c r="N15596" s="0" t="s">
        <v>66</v>
      </c>
      <c r="P15596" s="0" t="n">
        <f aca="false">IF(AND(OR(Dashboard!$B$5="All",D15596=Dashboard!$B$5),OR(Dashboard!$D$5="All",N15596=Dashboard!$D$5),OR(AND(C15596&lt;&gt;"",C15596&gt;=Dashboard!$F$5,C15596&lt;=Dashboard!$H$5),AND(C15596="",Dashboard!$F$5&lt;=1980,Dashboard!$H$5&gt;=2016))),1,0)</f>
        <v>1</v>
      </c>
      <c r="Q15596" s="0" t="n">
        <f aca="false">J15596*P15596+ROW()*0.00000001</f>
        <v>0.02015596</v>
      </c>
    </row>
    <row r="15597" customFormat="false" ht="15" hidden="false" customHeight="false" outlineLevel="0" collapsed="false">
      <c r="A15597" s="0" t="s">
        <v>11362</v>
      </c>
      <c r="B15597" s="0" t="s">
        <v>164</v>
      </c>
      <c r="C15597" s="0" t="n">
        <v>2009</v>
      </c>
      <c r="D15597" s="0" t="s">
        <v>52</v>
      </c>
      <c r="E15597" s="0" t="s">
        <v>5391</v>
      </c>
      <c r="F15597" s="0" t="n">
        <v>0</v>
      </c>
      <c r="G15597" s="0" t="n">
        <v>0</v>
      </c>
      <c r="H15597" s="0" t="n">
        <v>0.02</v>
      </c>
      <c r="I15597" s="0" t="n">
        <v>0</v>
      </c>
      <c r="J15597" s="0" t="n">
        <v>0.02</v>
      </c>
      <c r="N15597" s="0" t="s">
        <v>74</v>
      </c>
      <c r="P15597" s="0" t="n">
        <f aca="false">IF(AND(OR(Dashboard!$B$5="All",D15597=Dashboard!$B$5),OR(Dashboard!$D$5="All",N15597=Dashboard!$D$5),OR(AND(C15597&lt;&gt;"",C15597&gt;=Dashboard!$F$5,C15597&lt;=Dashboard!$H$5),AND(C15597="",Dashboard!$F$5&lt;=1980,Dashboard!$H$5&gt;=2016))),1,0)</f>
        <v>1</v>
      </c>
      <c r="Q15597" s="0" t="n">
        <f aca="false">J15597*P15597+ROW()*0.00000001</f>
        <v>0.02015597</v>
      </c>
    </row>
    <row r="15598" customFormat="false" ht="15" hidden="false" customHeight="false" outlineLevel="0" collapsed="false">
      <c r="A15598" s="0" t="s">
        <v>2319</v>
      </c>
      <c r="B15598" s="0" t="s">
        <v>851</v>
      </c>
      <c r="C15598" s="0" t="n">
        <v>2014</v>
      </c>
      <c r="D15598" s="0" t="s">
        <v>71</v>
      </c>
      <c r="E15598" s="0" t="s">
        <v>89</v>
      </c>
      <c r="F15598" s="0" t="n">
        <v>0</v>
      </c>
      <c r="G15598" s="0" t="n">
        <v>0.01</v>
      </c>
      <c r="H15598" s="0" t="n">
        <v>0</v>
      </c>
      <c r="I15598" s="0" t="n">
        <v>0</v>
      </c>
      <c r="J15598" s="0" t="n">
        <v>0.02</v>
      </c>
      <c r="N15598" s="0" t="s">
        <v>74</v>
      </c>
      <c r="P15598" s="0" t="n">
        <f aca="false">IF(AND(OR(Dashboard!$B$5="All",D15598=Dashboard!$B$5),OR(Dashboard!$D$5="All",N15598=Dashboard!$D$5),OR(AND(C15598&lt;&gt;"",C15598&gt;=Dashboard!$F$5,C15598&lt;=Dashboard!$H$5),AND(C15598="",Dashboard!$F$5&lt;=1980,Dashboard!$H$5&gt;=2016))),1,0)</f>
        <v>1</v>
      </c>
      <c r="Q15598" s="0" t="n">
        <f aca="false">J15598*P15598+ROW()*0.00000001</f>
        <v>0.02015598</v>
      </c>
    </row>
    <row r="15599" customFormat="false" ht="15" hidden="false" customHeight="false" outlineLevel="0" collapsed="false">
      <c r="A15599" s="0" t="s">
        <v>11363</v>
      </c>
      <c r="B15599" s="0" t="s">
        <v>76</v>
      </c>
      <c r="C15599" s="0" t="n">
        <v>2007</v>
      </c>
      <c r="D15599" s="0" t="s">
        <v>46</v>
      </c>
      <c r="E15599" s="0" t="s">
        <v>2331</v>
      </c>
      <c r="F15599" s="0" t="n">
        <v>0</v>
      </c>
      <c r="G15599" s="0" t="n">
        <v>0</v>
      </c>
      <c r="H15599" s="0" t="n">
        <v>0.02</v>
      </c>
      <c r="I15599" s="0" t="n">
        <v>0</v>
      </c>
      <c r="J15599" s="0" t="n">
        <v>0.02</v>
      </c>
      <c r="N15599" s="0" t="s">
        <v>74</v>
      </c>
      <c r="P15599" s="0" t="n">
        <f aca="false">IF(AND(OR(Dashboard!$B$5="All",D15599=Dashboard!$B$5),OR(Dashboard!$D$5="All",N15599=Dashboard!$D$5),OR(AND(C15599&lt;&gt;"",C15599&gt;=Dashboard!$F$5,C15599&lt;=Dashboard!$H$5),AND(C15599="",Dashboard!$F$5&lt;=1980,Dashboard!$H$5&gt;=2016))),1,0)</f>
        <v>1</v>
      </c>
      <c r="Q15599" s="0" t="n">
        <f aca="false">J15599*P15599+ROW()*0.00000001</f>
        <v>0.02015599</v>
      </c>
    </row>
    <row r="15600" customFormat="false" ht="15" hidden="false" customHeight="false" outlineLevel="0" collapsed="false">
      <c r="A15600" s="0" t="s">
        <v>11364</v>
      </c>
      <c r="B15600" s="0" t="s">
        <v>94</v>
      </c>
      <c r="C15600" s="0" t="n">
        <v>2016</v>
      </c>
      <c r="D15600" s="0" t="s">
        <v>58</v>
      </c>
      <c r="E15600" s="0" t="s">
        <v>782</v>
      </c>
      <c r="F15600" s="0" t="n">
        <v>0</v>
      </c>
      <c r="G15600" s="0" t="n">
        <v>0</v>
      </c>
      <c r="H15600" s="0" t="n">
        <v>0.02</v>
      </c>
      <c r="I15600" s="0" t="n">
        <v>0</v>
      </c>
      <c r="J15600" s="0" t="n">
        <v>0.02</v>
      </c>
      <c r="N15600" s="0" t="s">
        <v>74</v>
      </c>
      <c r="P15600" s="0" t="n">
        <f aca="false">IF(AND(OR(Dashboard!$B$5="All",D15600=Dashboard!$B$5),OR(Dashboard!$D$5="All",N15600=Dashboard!$D$5),OR(AND(C15600&lt;&gt;"",C15600&gt;=Dashboard!$F$5,C15600&lt;=Dashboard!$H$5),AND(C15600="",Dashboard!$F$5&lt;=1980,Dashboard!$H$5&gt;=2016))),1,0)</f>
        <v>1</v>
      </c>
      <c r="Q15600" s="0" t="n">
        <f aca="false">J15600*P15600+ROW()*0.00000001</f>
        <v>0.020156</v>
      </c>
    </row>
    <row r="15601" customFormat="false" ht="15" hidden="false" customHeight="false" outlineLevel="0" collapsed="false">
      <c r="A15601" s="0" t="s">
        <v>11365</v>
      </c>
      <c r="B15601" s="0" t="s">
        <v>164</v>
      </c>
      <c r="C15601" s="0" t="n">
        <v>2012</v>
      </c>
      <c r="D15601" s="0" t="s">
        <v>71</v>
      </c>
      <c r="E15601" s="0" t="s">
        <v>6975</v>
      </c>
      <c r="F15601" s="0" t="n">
        <v>0</v>
      </c>
      <c r="G15601" s="0" t="n">
        <v>0</v>
      </c>
      <c r="H15601" s="0" t="n">
        <v>0.02</v>
      </c>
      <c r="I15601" s="0" t="n">
        <v>0</v>
      </c>
      <c r="J15601" s="0" t="n">
        <v>0.02</v>
      </c>
      <c r="N15601" s="0" t="s">
        <v>74</v>
      </c>
      <c r="P15601" s="0" t="n">
        <f aca="false">IF(AND(OR(Dashboard!$B$5="All",D15601=Dashboard!$B$5),OR(Dashboard!$D$5="All",N15601=Dashboard!$D$5),OR(AND(C15601&lt;&gt;"",C15601&gt;=Dashboard!$F$5,C15601&lt;=Dashboard!$H$5),AND(C15601="",Dashboard!$F$5&lt;=1980,Dashboard!$H$5&gt;=2016))),1,0)</f>
        <v>1</v>
      </c>
      <c r="Q15601" s="0" t="n">
        <f aca="false">J15601*P15601+ROW()*0.00000001</f>
        <v>0.02015601</v>
      </c>
    </row>
    <row r="15602" customFormat="false" ht="15" hidden="false" customHeight="false" outlineLevel="0" collapsed="false">
      <c r="A15602" s="0" t="s">
        <v>11366</v>
      </c>
      <c r="B15602" s="0" t="s">
        <v>76</v>
      </c>
      <c r="C15602" s="0" t="n">
        <v>2009</v>
      </c>
      <c r="D15602" s="0" t="s">
        <v>56</v>
      </c>
      <c r="E15602" s="0" t="s">
        <v>1457</v>
      </c>
      <c r="F15602" s="0" t="n">
        <v>0</v>
      </c>
      <c r="G15602" s="0" t="n">
        <v>0</v>
      </c>
      <c r="H15602" s="0" t="n">
        <v>0.02</v>
      </c>
      <c r="I15602" s="0" t="n">
        <v>0</v>
      </c>
      <c r="J15602" s="0" t="n">
        <v>0.02</v>
      </c>
      <c r="N15602" s="0" t="s">
        <v>74</v>
      </c>
      <c r="P15602" s="0" t="n">
        <f aca="false">IF(AND(OR(Dashboard!$B$5="All",D15602=Dashboard!$B$5),OR(Dashboard!$D$5="All",N15602=Dashboard!$D$5),OR(AND(C15602&lt;&gt;"",C15602&gt;=Dashboard!$F$5,C15602&lt;=Dashboard!$H$5),AND(C15602="",Dashboard!$F$5&lt;=1980,Dashboard!$H$5&gt;=2016))),1,0)</f>
        <v>1</v>
      </c>
      <c r="Q15602" s="0" t="n">
        <f aca="false">J15602*P15602+ROW()*0.00000001</f>
        <v>0.02015602</v>
      </c>
    </row>
    <row r="15603" customFormat="false" ht="15" hidden="false" customHeight="false" outlineLevel="0" collapsed="false">
      <c r="A15603" s="0" t="s">
        <v>11367</v>
      </c>
      <c r="B15603" s="0" t="s">
        <v>152</v>
      </c>
      <c r="C15603" s="0" t="n">
        <v>2003</v>
      </c>
      <c r="D15603" s="0" t="s">
        <v>56</v>
      </c>
      <c r="E15603" s="0" t="s">
        <v>4272</v>
      </c>
      <c r="F15603" s="0" t="n">
        <v>0</v>
      </c>
      <c r="G15603" s="0" t="n">
        <v>0.02</v>
      </c>
      <c r="H15603" s="0" t="n">
        <v>0</v>
      </c>
      <c r="I15603" s="0" t="n">
        <v>0</v>
      </c>
      <c r="J15603" s="0" t="n">
        <v>0.02</v>
      </c>
      <c r="K15603" s="0" t="n">
        <v>74</v>
      </c>
      <c r="L15603" s="0" t="n">
        <v>8.7</v>
      </c>
      <c r="M15603" s="0" t="s">
        <v>103</v>
      </c>
      <c r="N15603" s="0" t="s">
        <v>152</v>
      </c>
      <c r="O15603" s="0" t="s">
        <v>37</v>
      </c>
      <c r="P15603" s="0" t="n">
        <f aca="false">IF(AND(OR(Dashboard!$B$5="All",D15603=Dashboard!$B$5),OR(Dashboard!$D$5="All",N15603=Dashboard!$D$5),OR(AND(C15603&lt;&gt;"",C15603&gt;=Dashboard!$F$5,C15603&lt;=Dashboard!$H$5),AND(C15603="",Dashboard!$F$5&lt;=1980,Dashboard!$H$5&gt;=2016))),1,0)</f>
        <v>1</v>
      </c>
      <c r="Q15603" s="0" t="n">
        <f aca="false">J15603*P15603+ROW()*0.00000001</f>
        <v>0.02015603</v>
      </c>
    </row>
    <row r="15604" customFormat="false" ht="15" hidden="false" customHeight="false" outlineLevel="0" collapsed="false">
      <c r="A15604" s="0" t="s">
        <v>11368</v>
      </c>
      <c r="B15604" s="0" t="s">
        <v>50</v>
      </c>
      <c r="C15604" s="0" t="n">
        <v>2007</v>
      </c>
      <c r="D15604" s="0" t="s">
        <v>48</v>
      </c>
      <c r="E15604" s="0" t="s">
        <v>257</v>
      </c>
      <c r="F15604" s="0" t="n">
        <v>0</v>
      </c>
      <c r="G15604" s="0" t="n">
        <v>0.01</v>
      </c>
      <c r="H15604" s="0" t="n">
        <v>0</v>
      </c>
      <c r="I15604" s="0" t="n">
        <v>0</v>
      </c>
      <c r="J15604" s="0" t="n">
        <v>0.02</v>
      </c>
      <c r="K15604" s="0" t="n">
        <v>70</v>
      </c>
      <c r="L15604" s="0" t="n">
        <v>7.5</v>
      </c>
      <c r="M15604" s="0" t="s">
        <v>36</v>
      </c>
      <c r="N15604" s="0" t="s">
        <v>35</v>
      </c>
      <c r="O15604" s="0" t="s">
        <v>67</v>
      </c>
      <c r="P15604" s="0" t="n">
        <f aca="false">IF(AND(OR(Dashboard!$B$5="All",D15604=Dashboard!$B$5),OR(Dashboard!$D$5="All",N15604=Dashboard!$D$5),OR(AND(C15604&lt;&gt;"",C15604&gt;=Dashboard!$F$5,C15604&lt;=Dashboard!$H$5),AND(C15604="",Dashboard!$F$5&lt;=1980,Dashboard!$H$5&gt;=2016))),1,0)</f>
        <v>1</v>
      </c>
      <c r="Q15604" s="0" t="n">
        <f aca="false">J15604*P15604+ROW()*0.00000001</f>
        <v>0.02015604</v>
      </c>
    </row>
    <row r="15605" customFormat="false" ht="15" hidden="false" customHeight="false" outlineLevel="0" collapsed="false">
      <c r="A15605" s="0" t="s">
        <v>11369</v>
      </c>
      <c r="B15605" s="0" t="s">
        <v>117</v>
      </c>
      <c r="C15605" s="0" t="n">
        <v>1997</v>
      </c>
      <c r="D15605" s="0" t="s">
        <v>48</v>
      </c>
      <c r="E15605" s="0" t="s">
        <v>3063</v>
      </c>
      <c r="F15605" s="0" t="n">
        <v>0.01</v>
      </c>
      <c r="G15605" s="0" t="n">
        <v>0.01</v>
      </c>
      <c r="H15605" s="0" t="n">
        <v>0</v>
      </c>
      <c r="I15605" s="0" t="n">
        <v>0</v>
      </c>
      <c r="J15605" s="0" t="n">
        <v>0.02</v>
      </c>
      <c r="N15605" s="0" t="s">
        <v>74</v>
      </c>
      <c r="P15605" s="0" t="n">
        <f aca="false">IF(AND(OR(Dashboard!$B$5="All",D15605=Dashboard!$B$5),OR(Dashboard!$D$5="All",N15605=Dashboard!$D$5),OR(AND(C15605&lt;&gt;"",C15605&gt;=Dashboard!$F$5,C15605&lt;=Dashboard!$H$5),AND(C15605="",Dashboard!$F$5&lt;=1980,Dashboard!$H$5&gt;=2016))),1,0)</f>
        <v>1</v>
      </c>
      <c r="Q15605" s="0" t="n">
        <f aca="false">J15605*P15605+ROW()*0.00000001</f>
        <v>0.02015605</v>
      </c>
    </row>
    <row r="15606" customFormat="false" ht="15" hidden="false" customHeight="false" outlineLevel="0" collapsed="false">
      <c r="A15606" s="0" t="s">
        <v>11370</v>
      </c>
      <c r="B15606" s="0" t="s">
        <v>164</v>
      </c>
      <c r="C15606" s="0" t="n">
        <v>2009</v>
      </c>
      <c r="D15606" s="0" t="s">
        <v>46</v>
      </c>
      <c r="E15606" s="0" t="s">
        <v>328</v>
      </c>
      <c r="F15606" s="0" t="n">
        <v>0</v>
      </c>
      <c r="G15606" s="0" t="n">
        <v>0</v>
      </c>
      <c r="H15606" s="0" t="n">
        <v>0.02</v>
      </c>
      <c r="I15606" s="0" t="n">
        <v>0</v>
      </c>
      <c r="J15606" s="0" t="n">
        <v>0.02</v>
      </c>
      <c r="N15606" s="0" t="s">
        <v>74</v>
      </c>
      <c r="P15606" s="0" t="n">
        <f aca="false">IF(AND(OR(Dashboard!$B$5="All",D15606=Dashboard!$B$5),OR(Dashboard!$D$5="All",N15606=Dashboard!$D$5),OR(AND(C15606&lt;&gt;"",C15606&gt;=Dashboard!$F$5,C15606&lt;=Dashboard!$H$5),AND(C15606="",Dashboard!$F$5&lt;=1980,Dashboard!$H$5&gt;=2016))),1,0)</f>
        <v>1</v>
      </c>
      <c r="Q15606" s="0" t="n">
        <f aca="false">J15606*P15606+ROW()*0.00000001</f>
        <v>0.02015606</v>
      </c>
    </row>
    <row r="15607" customFormat="false" ht="15" hidden="false" customHeight="false" outlineLevel="0" collapsed="false">
      <c r="A15607" s="0" t="s">
        <v>11371</v>
      </c>
      <c r="B15607" s="0" t="s">
        <v>33</v>
      </c>
      <c r="C15607" s="0" t="n">
        <v>2010</v>
      </c>
      <c r="D15607" s="0" t="s">
        <v>41</v>
      </c>
      <c r="E15607" s="0" t="s">
        <v>2264</v>
      </c>
      <c r="F15607" s="0" t="n">
        <v>0.01</v>
      </c>
      <c r="G15607" s="0" t="n">
        <v>0.01</v>
      </c>
      <c r="H15607" s="0" t="n">
        <v>0</v>
      </c>
      <c r="I15607" s="0" t="n">
        <v>0</v>
      </c>
      <c r="J15607" s="0" t="n">
        <v>0.02</v>
      </c>
      <c r="M15607" s="0" t="s">
        <v>36</v>
      </c>
      <c r="N15607" s="0" t="s">
        <v>35</v>
      </c>
      <c r="P15607" s="0" t="n">
        <f aca="false">IF(AND(OR(Dashboard!$B$5="All",D15607=Dashboard!$B$5),OR(Dashboard!$D$5="All",N15607=Dashboard!$D$5),OR(AND(C15607&lt;&gt;"",C15607&gt;=Dashboard!$F$5,C15607&lt;=Dashboard!$H$5),AND(C15607="",Dashboard!$F$5&lt;=1980,Dashboard!$H$5&gt;=2016))),1,0)</f>
        <v>1</v>
      </c>
      <c r="Q15607" s="0" t="n">
        <f aca="false">J15607*P15607+ROW()*0.00000001</f>
        <v>0.02015607</v>
      </c>
    </row>
    <row r="15608" customFormat="false" ht="15" hidden="false" customHeight="false" outlineLevel="0" collapsed="false">
      <c r="A15608" s="0" t="s">
        <v>11372</v>
      </c>
      <c r="B15608" s="0" t="s">
        <v>76</v>
      </c>
      <c r="C15608" s="0" t="n">
        <v>2006</v>
      </c>
      <c r="D15608" s="0" t="s">
        <v>58</v>
      </c>
      <c r="E15608" s="0" t="s">
        <v>4610</v>
      </c>
      <c r="F15608" s="0" t="n">
        <v>0</v>
      </c>
      <c r="G15608" s="0" t="n">
        <v>0</v>
      </c>
      <c r="H15608" s="0" t="n">
        <v>0.02</v>
      </c>
      <c r="I15608" s="0" t="n">
        <v>0</v>
      </c>
      <c r="J15608" s="0" t="n">
        <v>0.02</v>
      </c>
      <c r="N15608" s="0" t="s">
        <v>74</v>
      </c>
      <c r="P15608" s="0" t="n">
        <f aca="false">IF(AND(OR(Dashboard!$B$5="All",D15608=Dashboard!$B$5),OR(Dashboard!$D$5="All",N15608=Dashboard!$D$5),OR(AND(C15608&lt;&gt;"",C15608&gt;=Dashboard!$F$5,C15608&lt;=Dashboard!$H$5),AND(C15608="",Dashboard!$F$5&lt;=1980,Dashboard!$H$5&gt;=2016))),1,0)</f>
        <v>1</v>
      </c>
      <c r="Q15608" s="0" t="n">
        <f aca="false">J15608*P15608+ROW()*0.00000001</f>
        <v>0.02015608</v>
      </c>
    </row>
    <row r="15609" customFormat="false" ht="15" hidden="false" customHeight="false" outlineLevel="0" collapsed="false">
      <c r="A15609" s="0" t="s">
        <v>11373</v>
      </c>
      <c r="B15609" s="0" t="s">
        <v>85</v>
      </c>
      <c r="C15609" s="0" t="n">
        <v>2006</v>
      </c>
      <c r="D15609" s="0" t="s">
        <v>52</v>
      </c>
      <c r="E15609" s="0" t="s">
        <v>487</v>
      </c>
      <c r="F15609" s="0" t="n">
        <v>0.01</v>
      </c>
      <c r="G15609" s="0" t="n">
        <v>0</v>
      </c>
      <c r="H15609" s="0" t="n">
        <v>0</v>
      </c>
      <c r="I15609" s="0" t="n">
        <v>0</v>
      </c>
      <c r="J15609" s="0" t="n">
        <v>0.02</v>
      </c>
      <c r="M15609" s="0" t="s">
        <v>36</v>
      </c>
      <c r="N15609" s="0" t="s">
        <v>35</v>
      </c>
      <c r="P15609" s="0" t="n">
        <f aca="false">IF(AND(OR(Dashboard!$B$5="All",D15609=Dashboard!$B$5),OR(Dashboard!$D$5="All",N15609=Dashboard!$D$5),OR(AND(C15609&lt;&gt;"",C15609&gt;=Dashboard!$F$5,C15609&lt;=Dashboard!$H$5),AND(C15609="",Dashboard!$F$5&lt;=1980,Dashboard!$H$5&gt;=2016))),1,0)</f>
        <v>1</v>
      </c>
      <c r="Q15609" s="0" t="n">
        <f aca="false">J15609*P15609+ROW()*0.00000001</f>
        <v>0.02015609</v>
      </c>
    </row>
    <row r="15610" customFormat="false" ht="15" hidden="false" customHeight="false" outlineLevel="0" collapsed="false">
      <c r="A15610" s="0" t="s">
        <v>11374</v>
      </c>
      <c r="B15610" s="0" t="s">
        <v>186</v>
      </c>
      <c r="C15610" s="0" t="n">
        <v>2003</v>
      </c>
      <c r="D15610" s="0" t="s">
        <v>71</v>
      </c>
      <c r="E15610" s="0" t="s">
        <v>124</v>
      </c>
      <c r="F15610" s="0" t="n">
        <v>0.01</v>
      </c>
      <c r="G15610" s="0" t="n">
        <v>0</v>
      </c>
      <c r="H15610" s="0" t="n">
        <v>0</v>
      </c>
      <c r="I15610" s="0" t="n">
        <v>0</v>
      </c>
      <c r="J15610" s="0" t="n">
        <v>0.02</v>
      </c>
      <c r="K15610" s="0" t="n">
        <v>23</v>
      </c>
      <c r="L15610" s="0" t="n">
        <v>3.3</v>
      </c>
      <c r="M15610" s="0" t="s">
        <v>103</v>
      </c>
      <c r="N15610" s="0" t="s">
        <v>35</v>
      </c>
      <c r="O15610" s="0" t="s">
        <v>177</v>
      </c>
      <c r="P15610" s="0" t="n">
        <f aca="false">IF(AND(OR(Dashboard!$B$5="All",D15610=Dashboard!$B$5),OR(Dashboard!$D$5="All",N15610=Dashboard!$D$5),OR(AND(C15610&lt;&gt;"",C15610&gt;=Dashboard!$F$5,C15610&lt;=Dashboard!$H$5),AND(C15610="",Dashboard!$F$5&lt;=1980,Dashboard!$H$5&gt;=2016))),1,0)</f>
        <v>1</v>
      </c>
      <c r="Q15610" s="0" t="n">
        <f aca="false">J15610*P15610+ROW()*0.00000001</f>
        <v>0.0201561</v>
      </c>
    </row>
    <row r="15611" customFormat="false" ht="15" hidden="false" customHeight="false" outlineLevel="0" collapsed="false">
      <c r="A15611" s="0" t="s">
        <v>7556</v>
      </c>
      <c r="B15611" s="0" t="s">
        <v>184</v>
      </c>
      <c r="C15611" s="0" t="n">
        <v>2014</v>
      </c>
      <c r="D15611" s="0" t="s">
        <v>71</v>
      </c>
      <c r="E15611" s="0" t="s">
        <v>328</v>
      </c>
      <c r="F15611" s="0" t="n">
        <v>0</v>
      </c>
      <c r="G15611" s="0" t="n">
        <v>0</v>
      </c>
      <c r="H15611" s="0" t="n">
        <v>0.02</v>
      </c>
      <c r="I15611" s="0" t="n">
        <v>0</v>
      </c>
      <c r="J15611" s="0" t="n">
        <v>0.02</v>
      </c>
      <c r="N15611" s="0" t="s">
        <v>35</v>
      </c>
      <c r="P15611" s="0" t="n">
        <f aca="false">IF(AND(OR(Dashboard!$B$5="All",D15611=Dashboard!$B$5),OR(Dashboard!$D$5="All",N15611=Dashboard!$D$5),OR(AND(C15611&lt;&gt;"",C15611&gt;=Dashboard!$F$5,C15611&lt;=Dashboard!$H$5),AND(C15611="",Dashboard!$F$5&lt;=1980,Dashboard!$H$5&gt;=2016))),1,0)</f>
        <v>1</v>
      </c>
      <c r="Q15611" s="0" t="n">
        <f aca="false">J15611*P15611+ROW()*0.00000001</f>
        <v>0.02015611</v>
      </c>
    </row>
    <row r="15612" customFormat="false" ht="15" hidden="false" customHeight="false" outlineLevel="0" collapsed="false">
      <c r="A15612" s="0" t="s">
        <v>11375</v>
      </c>
      <c r="B15612" s="0" t="s">
        <v>97</v>
      </c>
      <c r="C15612" s="0" t="n">
        <v>2015</v>
      </c>
      <c r="D15612" s="0" t="s">
        <v>52</v>
      </c>
      <c r="E15612" s="0" t="s">
        <v>8827</v>
      </c>
      <c r="F15612" s="0" t="n">
        <v>0</v>
      </c>
      <c r="G15612" s="0" t="n">
        <v>0</v>
      </c>
      <c r="H15612" s="0" t="n">
        <v>0.02</v>
      </c>
      <c r="I15612" s="0" t="n">
        <v>0</v>
      </c>
      <c r="J15612" s="0" t="n">
        <v>0.02</v>
      </c>
      <c r="N15612" s="0" t="s">
        <v>35</v>
      </c>
      <c r="P15612" s="0" t="n">
        <f aca="false">IF(AND(OR(Dashboard!$B$5="All",D15612=Dashboard!$B$5),OR(Dashboard!$D$5="All",N15612=Dashboard!$D$5),OR(AND(C15612&lt;&gt;"",C15612&gt;=Dashboard!$F$5,C15612&lt;=Dashboard!$H$5),AND(C15612="",Dashboard!$F$5&lt;=1980,Dashboard!$H$5&gt;=2016))),1,0)</f>
        <v>1</v>
      </c>
      <c r="Q15612" s="0" t="n">
        <f aca="false">J15612*P15612+ROW()*0.00000001</f>
        <v>0.02015612</v>
      </c>
    </row>
    <row r="15613" customFormat="false" ht="15" hidden="false" customHeight="false" outlineLevel="0" collapsed="false">
      <c r="A15613" s="0" t="s">
        <v>6080</v>
      </c>
      <c r="B15613" s="0" t="s">
        <v>64</v>
      </c>
      <c r="C15613" s="0" t="n">
        <v>2011</v>
      </c>
      <c r="D15613" s="0" t="s">
        <v>52</v>
      </c>
      <c r="E15613" s="0" t="s">
        <v>418</v>
      </c>
      <c r="F15613" s="0" t="n">
        <v>0.01</v>
      </c>
      <c r="G15613" s="0" t="n">
        <v>0.01</v>
      </c>
      <c r="H15613" s="0" t="n">
        <v>0</v>
      </c>
      <c r="I15613" s="0" t="n">
        <v>0</v>
      </c>
      <c r="J15613" s="0" t="n">
        <v>0.02</v>
      </c>
      <c r="K15613" s="0" t="n">
        <v>54</v>
      </c>
      <c r="L15613" s="0" t="n">
        <v>5.7</v>
      </c>
      <c r="M15613" s="0" t="s">
        <v>36</v>
      </c>
      <c r="N15613" s="0" t="s">
        <v>66</v>
      </c>
      <c r="O15613" s="0" t="s">
        <v>53</v>
      </c>
      <c r="P15613" s="0" t="n">
        <f aca="false">IF(AND(OR(Dashboard!$B$5="All",D15613=Dashboard!$B$5),OR(Dashboard!$D$5="All",N15613=Dashboard!$D$5),OR(AND(C15613&lt;&gt;"",C15613&gt;=Dashboard!$F$5,C15613&lt;=Dashboard!$H$5),AND(C15613="",Dashboard!$F$5&lt;=1980,Dashboard!$H$5&gt;=2016))),1,0)</f>
        <v>1</v>
      </c>
      <c r="Q15613" s="0" t="n">
        <f aca="false">J15613*P15613+ROW()*0.00000001</f>
        <v>0.02015613</v>
      </c>
    </row>
    <row r="15614" customFormat="false" ht="15" hidden="false" customHeight="false" outlineLevel="0" collapsed="false">
      <c r="A15614" s="0" t="s">
        <v>5149</v>
      </c>
      <c r="B15614" s="0" t="s">
        <v>64</v>
      </c>
      <c r="C15614" s="0" t="n">
        <v>2012</v>
      </c>
      <c r="D15614" s="0" t="s">
        <v>114</v>
      </c>
      <c r="E15614" s="0" t="s">
        <v>1488</v>
      </c>
      <c r="F15614" s="0" t="n">
        <v>0</v>
      </c>
      <c r="G15614" s="0" t="n">
        <v>0.02</v>
      </c>
      <c r="H15614" s="0" t="n">
        <v>0</v>
      </c>
      <c r="I15614" s="0" t="n">
        <v>0</v>
      </c>
      <c r="J15614" s="0" t="n">
        <v>0.02</v>
      </c>
      <c r="K15614" s="0" t="n">
        <v>64</v>
      </c>
      <c r="L15614" s="0" t="n">
        <v>7.6</v>
      </c>
      <c r="M15614" s="0" t="s">
        <v>73</v>
      </c>
      <c r="N15614" s="0" t="s">
        <v>66</v>
      </c>
      <c r="O15614" s="0" t="s">
        <v>67</v>
      </c>
      <c r="P15614" s="0" t="n">
        <f aca="false">IF(AND(OR(Dashboard!$B$5="All",D15614=Dashboard!$B$5),OR(Dashboard!$D$5="All",N15614=Dashboard!$D$5),OR(AND(C15614&lt;&gt;"",C15614&gt;=Dashboard!$F$5,C15614&lt;=Dashboard!$H$5),AND(C15614="",Dashboard!$F$5&lt;=1980,Dashboard!$H$5&gt;=2016))),1,0)</f>
        <v>1</v>
      </c>
      <c r="Q15614" s="0" t="n">
        <f aca="false">J15614*P15614+ROW()*0.00000001</f>
        <v>0.02015614</v>
      </c>
    </row>
    <row r="15615" customFormat="false" ht="15" hidden="false" customHeight="false" outlineLevel="0" collapsed="false">
      <c r="A15615" s="0" t="s">
        <v>11376</v>
      </c>
      <c r="B15615" s="0" t="s">
        <v>50</v>
      </c>
      <c r="C15615" s="0" t="n">
        <v>2010</v>
      </c>
      <c r="D15615" s="0" t="s">
        <v>114</v>
      </c>
      <c r="E15615" s="0" t="s">
        <v>2867</v>
      </c>
      <c r="F15615" s="0" t="n">
        <v>0</v>
      </c>
      <c r="G15615" s="0" t="n">
        <v>0</v>
      </c>
      <c r="H15615" s="0" t="n">
        <v>0.02</v>
      </c>
      <c r="I15615" s="0" t="n">
        <v>0</v>
      </c>
      <c r="J15615" s="0" t="n">
        <v>0.02</v>
      </c>
      <c r="N15615" s="0" t="s">
        <v>35</v>
      </c>
      <c r="P15615" s="0" t="n">
        <f aca="false">IF(AND(OR(Dashboard!$B$5="All",D15615=Dashboard!$B$5),OR(Dashboard!$D$5="All",N15615=Dashboard!$D$5),OR(AND(C15615&lt;&gt;"",C15615&gt;=Dashboard!$F$5,C15615&lt;=Dashboard!$H$5),AND(C15615="",Dashboard!$F$5&lt;=1980,Dashboard!$H$5&gt;=2016))),1,0)</f>
        <v>1</v>
      </c>
      <c r="Q15615" s="0" t="n">
        <f aca="false">J15615*P15615+ROW()*0.00000001</f>
        <v>0.02015615</v>
      </c>
    </row>
    <row r="15616" customFormat="false" ht="15" hidden="false" customHeight="false" outlineLevel="0" collapsed="false">
      <c r="A15616" s="0" t="s">
        <v>1084</v>
      </c>
      <c r="B15616" s="0" t="s">
        <v>851</v>
      </c>
      <c r="C15616" s="0" t="n">
        <v>2013</v>
      </c>
      <c r="D15616" s="0" t="s">
        <v>71</v>
      </c>
      <c r="E15616" s="0" t="s">
        <v>487</v>
      </c>
      <c r="F15616" s="0" t="n">
        <v>0.01</v>
      </c>
      <c r="G15616" s="0" t="n">
        <v>0</v>
      </c>
      <c r="H15616" s="0" t="n">
        <v>0</v>
      </c>
      <c r="I15616" s="0" t="n">
        <v>0</v>
      </c>
      <c r="J15616" s="0" t="n">
        <v>0.02</v>
      </c>
      <c r="N15616" s="0" t="s">
        <v>74</v>
      </c>
      <c r="P15616" s="0" t="n">
        <f aca="false">IF(AND(OR(Dashboard!$B$5="All",D15616=Dashboard!$B$5),OR(Dashboard!$D$5="All",N15616=Dashboard!$D$5),OR(AND(C15616&lt;&gt;"",C15616&gt;=Dashboard!$F$5,C15616&lt;=Dashboard!$H$5),AND(C15616="",Dashboard!$F$5&lt;=1980,Dashboard!$H$5&gt;=2016))),1,0)</f>
        <v>1</v>
      </c>
      <c r="Q15616" s="0" t="n">
        <f aca="false">J15616*P15616+ROW()*0.00000001</f>
        <v>0.02015616</v>
      </c>
    </row>
    <row r="15617" customFormat="false" ht="15" hidden="false" customHeight="false" outlineLevel="0" collapsed="false">
      <c r="A15617" s="0" t="s">
        <v>280</v>
      </c>
      <c r="B15617" s="0" t="s">
        <v>152</v>
      </c>
      <c r="C15617" s="0" t="n">
        <v>2007</v>
      </c>
      <c r="D15617" s="0" t="s">
        <v>52</v>
      </c>
      <c r="E15617" s="0" t="s">
        <v>5635</v>
      </c>
      <c r="F15617" s="0" t="n">
        <v>0.02</v>
      </c>
      <c r="G15617" s="0" t="n">
        <v>0</v>
      </c>
      <c r="H15617" s="0" t="n">
        <v>0</v>
      </c>
      <c r="I15617" s="0" t="n">
        <v>0</v>
      </c>
      <c r="J15617" s="0" t="n">
        <v>0.02</v>
      </c>
      <c r="K15617" s="0" t="n">
        <v>79</v>
      </c>
      <c r="L15617" s="0" t="n">
        <v>7.2</v>
      </c>
      <c r="M15617" s="0" t="s">
        <v>103</v>
      </c>
      <c r="N15617" s="0" t="s">
        <v>152</v>
      </c>
      <c r="O15617" s="0" t="s">
        <v>37</v>
      </c>
      <c r="P15617" s="0" t="n">
        <f aca="false">IF(AND(OR(Dashboard!$B$5="All",D15617=Dashboard!$B$5),OR(Dashboard!$D$5="All",N15617=Dashboard!$D$5),OR(AND(C15617&lt;&gt;"",C15617&gt;=Dashboard!$F$5,C15617&lt;=Dashboard!$H$5),AND(C15617="",Dashboard!$F$5&lt;=1980,Dashboard!$H$5&gt;=2016))),1,0)</f>
        <v>1</v>
      </c>
      <c r="Q15617" s="0" t="n">
        <f aca="false">J15617*P15617+ROW()*0.00000001</f>
        <v>0.02015617</v>
      </c>
    </row>
    <row r="15618" customFormat="false" ht="15" hidden="false" customHeight="false" outlineLevel="0" collapsed="false">
      <c r="A15618" s="0" t="s">
        <v>11377</v>
      </c>
      <c r="B15618" s="0" t="s">
        <v>85</v>
      </c>
      <c r="C15618" s="0" t="n">
        <v>2006</v>
      </c>
      <c r="D15618" s="0" t="s">
        <v>71</v>
      </c>
      <c r="E15618" s="0" t="s">
        <v>220</v>
      </c>
      <c r="F15618" s="0" t="n">
        <v>0.01</v>
      </c>
      <c r="G15618" s="0" t="n">
        <v>0</v>
      </c>
      <c r="H15618" s="0" t="n">
        <v>0</v>
      </c>
      <c r="I15618" s="0" t="n">
        <v>0</v>
      </c>
      <c r="J15618" s="0" t="n">
        <v>0.02</v>
      </c>
      <c r="N15618" s="0" t="s">
        <v>35</v>
      </c>
      <c r="P15618" s="0" t="n">
        <f aca="false">IF(AND(OR(Dashboard!$B$5="All",D15618=Dashboard!$B$5),OR(Dashboard!$D$5="All",N15618=Dashboard!$D$5),OR(AND(C15618&lt;&gt;"",C15618&gt;=Dashboard!$F$5,C15618&lt;=Dashboard!$H$5),AND(C15618="",Dashboard!$F$5&lt;=1980,Dashboard!$H$5&gt;=2016))),1,0)</f>
        <v>1</v>
      </c>
      <c r="Q15618" s="0" t="n">
        <f aca="false">J15618*P15618+ROW()*0.00000001</f>
        <v>0.02015618</v>
      </c>
    </row>
    <row r="15619" customFormat="false" ht="15" hidden="false" customHeight="false" outlineLevel="0" collapsed="false">
      <c r="A15619" s="0" t="s">
        <v>7767</v>
      </c>
      <c r="B15619" s="0" t="s">
        <v>172</v>
      </c>
      <c r="C15619" s="0" t="n">
        <v>2015</v>
      </c>
      <c r="D15619" s="0" t="s">
        <v>71</v>
      </c>
      <c r="E15619" s="0" t="s">
        <v>124</v>
      </c>
      <c r="F15619" s="0" t="n">
        <v>0</v>
      </c>
      <c r="G15619" s="0" t="n">
        <v>0.02</v>
      </c>
      <c r="H15619" s="0" t="n">
        <v>0</v>
      </c>
      <c r="I15619" s="0" t="n">
        <v>0</v>
      </c>
      <c r="J15619" s="0" t="n">
        <v>0.02</v>
      </c>
      <c r="K15619" s="0" t="n">
        <v>65</v>
      </c>
      <c r="L15619" s="0" t="n">
        <v>6.6</v>
      </c>
      <c r="M15619" s="0" t="s">
        <v>103</v>
      </c>
      <c r="N15619" s="0" t="s">
        <v>66</v>
      </c>
      <c r="O15619" s="0" t="s">
        <v>67</v>
      </c>
      <c r="P15619" s="0" t="n">
        <f aca="false">IF(AND(OR(Dashboard!$B$5="All",D15619=Dashboard!$B$5),OR(Dashboard!$D$5="All",N15619=Dashboard!$D$5),OR(AND(C15619&lt;&gt;"",C15619&gt;=Dashboard!$F$5,C15619&lt;=Dashboard!$H$5),AND(C15619="",Dashboard!$F$5&lt;=1980,Dashboard!$H$5&gt;=2016))),1,0)</f>
        <v>1</v>
      </c>
      <c r="Q15619" s="0" t="n">
        <f aca="false">J15619*P15619+ROW()*0.00000001</f>
        <v>0.02015619</v>
      </c>
    </row>
    <row r="15620" customFormat="false" ht="15" hidden="false" customHeight="false" outlineLevel="0" collapsed="false">
      <c r="A15620" s="0" t="s">
        <v>11378</v>
      </c>
      <c r="B15620" s="0" t="s">
        <v>76</v>
      </c>
      <c r="C15620" s="0" t="n">
        <v>2008</v>
      </c>
      <c r="D15620" s="0" t="s">
        <v>114</v>
      </c>
      <c r="E15620" s="0" t="s">
        <v>7521</v>
      </c>
      <c r="F15620" s="0" t="n">
        <v>0</v>
      </c>
      <c r="G15620" s="0" t="n">
        <v>0</v>
      </c>
      <c r="H15620" s="0" t="n">
        <v>0.02</v>
      </c>
      <c r="I15620" s="0" t="n">
        <v>0</v>
      </c>
      <c r="J15620" s="0" t="n">
        <v>0.02</v>
      </c>
      <c r="N15620" s="0" t="s">
        <v>74</v>
      </c>
      <c r="P15620" s="0" t="n">
        <f aca="false">IF(AND(OR(Dashboard!$B$5="All",D15620=Dashboard!$B$5),OR(Dashboard!$D$5="All",N15620=Dashboard!$D$5),OR(AND(C15620&lt;&gt;"",C15620&gt;=Dashboard!$F$5,C15620&lt;=Dashboard!$H$5),AND(C15620="",Dashboard!$F$5&lt;=1980,Dashboard!$H$5&gt;=2016))),1,0)</f>
        <v>1</v>
      </c>
      <c r="Q15620" s="0" t="n">
        <f aca="false">J15620*P15620+ROW()*0.00000001</f>
        <v>0.0201562</v>
      </c>
    </row>
    <row r="15621" customFormat="false" ht="15" hidden="false" customHeight="false" outlineLevel="0" collapsed="false">
      <c r="A15621" s="0" t="s">
        <v>11379</v>
      </c>
      <c r="B15621" s="0" t="s">
        <v>70</v>
      </c>
      <c r="C15621" s="0" t="n">
        <v>2016</v>
      </c>
      <c r="D15621" s="0" t="s">
        <v>52</v>
      </c>
      <c r="E15621" s="0" t="s">
        <v>328</v>
      </c>
      <c r="F15621" s="0" t="n">
        <v>0</v>
      </c>
      <c r="G15621" s="0" t="n">
        <v>0</v>
      </c>
      <c r="H15621" s="0" t="n">
        <v>0.02</v>
      </c>
      <c r="I15621" s="0" t="n">
        <v>0</v>
      </c>
      <c r="J15621" s="0" t="n">
        <v>0.02</v>
      </c>
      <c r="N15621" s="0" t="s">
        <v>74</v>
      </c>
      <c r="P15621" s="0" t="n">
        <f aca="false">IF(AND(OR(Dashboard!$B$5="All",D15621=Dashboard!$B$5),OR(Dashboard!$D$5="All",N15621=Dashboard!$D$5),OR(AND(C15621&lt;&gt;"",C15621&gt;=Dashboard!$F$5,C15621&lt;=Dashboard!$H$5),AND(C15621="",Dashboard!$F$5&lt;=1980,Dashboard!$H$5&gt;=2016))),1,0)</f>
        <v>1</v>
      </c>
      <c r="Q15621" s="0" t="n">
        <f aca="false">J15621*P15621+ROW()*0.00000001</f>
        <v>0.02015621</v>
      </c>
    </row>
    <row r="15622" customFormat="false" ht="15" hidden="false" customHeight="false" outlineLevel="0" collapsed="false">
      <c r="A15622" s="0" t="s">
        <v>11380</v>
      </c>
      <c r="B15622" s="0" t="s">
        <v>76</v>
      </c>
      <c r="C15622" s="0" t="n">
        <v>2006</v>
      </c>
      <c r="D15622" s="0" t="s">
        <v>114</v>
      </c>
      <c r="E15622" s="0" t="s">
        <v>1655</v>
      </c>
      <c r="F15622" s="0" t="n">
        <v>0</v>
      </c>
      <c r="G15622" s="0" t="n">
        <v>0</v>
      </c>
      <c r="H15622" s="0" t="n">
        <v>0.02</v>
      </c>
      <c r="I15622" s="0" t="n">
        <v>0</v>
      </c>
      <c r="J15622" s="0" t="n">
        <v>0.02</v>
      </c>
      <c r="N15622" s="0" t="s">
        <v>74</v>
      </c>
      <c r="P15622" s="0" t="n">
        <f aca="false">IF(AND(OR(Dashboard!$B$5="All",D15622=Dashboard!$B$5),OR(Dashboard!$D$5="All",N15622=Dashboard!$D$5),OR(AND(C15622&lt;&gt;"",C15622&gt;=Dashboard!$F$5,C15622&lt;=Dashboard!$H$5),AND(C15622="",Dashboard!$F$5&lt;=1980,Dashboard!$H$5&gt;=2016))),1,0)</f>
        <v>1</v>
      </c>
      <c r="Q15622" s="0" t="n">
        <f aca="false">J15622*P15622+ROW()*0.00000001</f>
        <v>0.02015622</v>
      </c>
    </row>
    <row r="15623" customFormat="false" ht="15" hidden="false" customHeight="false" outlineLevel="0" collapsed="false">
      <c r="A15623" s="0" t="s">
        <v>9591</v>
      </c>
      <c r="B15623" s="0" t="s">
        <v>144</v>
      </c>
      <c r="C15623" s="0" t="n">
        <v>2006</v>
      </c>
      <c r="D15623" s="0" t="s">
        <v>34</v>
      </c>
      <c r="E15623" s="0" t="s">
        <v>142</v>
      </c>
      <c r="F15623" s="0" t="n">
        <v>0.01</v>
      </c>
      <c r="G15623" s="0" t="n">
        <v>0</v>
      </c>
      <c r="H15623" s="0" t="n">
        <v>0</v>
      </c>
      <c r="I15623" s="0" t="n">
        <v>0</v>
      </c>
      <c r="J15623" s="0" t="n">
        <v>0.02</v>
      </c>
      <c r="K15623" s="0" t="n">
        <v>76</v>
      </c>
      <c r="N15623" s="0" t="s">
        <v>66</v>
      </c>
      <c r="O15623" s="0" t="s">
        <v>37</v>
      </c>
      <c r="P15623" s="0" t="n">
        <f aca="false">IF(AND(OR(Dashboard!$B$5="All",D15623=Dashboard!$B$5),OR(Dashboard!$D$5="All",N15623=Dashboard!$D$5),OR(AND(C15623&lt;&gt;"",C15623&gt;=Dashboard!$F$5,C15623&lt;=Dashboard!$H$5),AND(C15623="",Dashboard!$F$5&lt;=1980,Dashboard!$H$5&gt;=2016))),1,0)</f>
        <v>1</v>
      </c>
      <c r="Q15623" s="0" t="n">
        <f aca="false">J15623*P15623+ROW()*0.00000001</f>
        <v>0.02015623</v>
      </c>
    </row>
    <row r="15624" customFormat="false" ht="15" hidden="false" customHeight="false" outlineLevel="0" collapsed="false">
      <c r="A15624" s="0" t="s">
        <v>11381</v>
      </c>
      <c r="B15624" s="0" t="s">
        <v>33</v>
      </c>
      <c r="C15624" s="0" t="n">
        <v>2010</v>
      </c>
      <c r="D15624" s="0" t="s">
        <v>34</v>
      </c>
      <c r="E15624" s="0" t="s">
        <v>2960</v>
      </c>
      <c r="F15624" s="0" t="n">
        <v>0.02</v>
      </c>
      <c r="G15624" s="0" t="n">
        <v>0</v>
      </c>
      <c r="H15624" s="0" t="n">
        <v>0</v>
      </c>
      <c r="I15624" s="0" t="n">
        <v>0</v>
      </c>
      <c r="J15624" s="0" t="n">
        <v>0.02</v>
      </c>
      <c r="N15624" s="0" t="s">
        <v>35</v>
      </c>
      <c r="P15624" s="0" t="n">
        <f aca="false">IF(AND(OR(Dashboard!$B$5="All",D15624=Dashboard!$B$5),OR(Dashboard!$D$5="All",N15624=Dashboard!$D$5),OR(AND(C15624&lt;&gt;"",C15624&gt;=Dashboard!$F$5,C15624&lt;=Dashboard!$H$5),AND(C15624="",Dashboard!$F$5&lt;=1980,Dashboard!$H$5&gt;=2016))),1,0)</f>
        <v>1</v>
      </c>
      <c r="Q15624" s="0" t="n">
        <f aca="false">J15624*P15624+ROW()*0.00000001</f>
        <v>0.02015624</v>
      </c>
    </row>
    <row r="15625" customFormat="false" ht="15" hidden="false" customHeight="false" outlineLevel="0" collapsed="false">
      <c r="A15625" s="0" t="s">
        <v>11382</v>
      </c>
      <c r="B15625" s="0" t="s">
        <v>851</v>
      </c>
      <c r="C15625" s="0" t="n">
        <v>2016</v>
      </c>
      <c r="D15625" s="0" t="s">
        <v>71</v>
      </c>
      <c r="E15625" s="0" t="s">
        <v>2334</v>
      </c>
      <c r="F15625" s="0" t="n">
        <v>0</v>
      </c>
      <c r="G15625" s="0" t="n">
        <v>0</v>
      </c>
      <c r="H15625" s="0" t="n">
        <v>0.02</v>
      </c>
      <c r="I15625" s="0" t="n">
        <v>0</v>
      </c>
      <c r="J15625" s="0" t="n">
        <v>0.02</v>
      </c>
      <c r="N15625" s="0" t="s">
        <v>74</v>
      </c>
      <c r="P15625" s="0" t="n">
        <f aca="false">IF(AND(OR(Dashboard!$B$5="All",D15625=Dashboard!$B$5),OR(Dashboard!$D$5="All",N15625=Dashboard!$D$5),OR(AND(C15625&lt;&gt;"",C15625&gt;=Dashboard!$F$5,C15625&lt;=Dashboard!$H$5),AND(C15625="",Dashboard!$F$5&lt;=1980,Dashboard!$H$5&gt;=2016))),1,0)</f>
        <v>1</v>
      </c>
      <c r="Q15625" s="0" t="n">
        <f aca="false">J15625*P15625+ROW()*0.00000001</f>
        <v>0.02015625</v>
      </c>
    </row>
    <row r="15626" customFormat="false" ht="15" hidden="false" customHeight="false" outlineLevel="0" collapsed="false">
      <c r="A15626" s="0" t="s">
        <v>7194</v>
      </c>
      <c r="B15626" s="0" t="s">
        <v>64</v>
      </c>
      <c r="C15626" s="0" t="n">
        <v>2012</v>
      </c>
      <c r="D15626" s="0" t="s">
        <v>71</v>
      </c>
      <c r="E15626" s="0" t="s">
        <v>124</v>
      </c>
      <c r="F15626" s="0" t="n">
        <v>0.02</v>
      </c>
      <c r="G15626" s="0" t="n">
        <v>0</v>
      </c>
      <c r="H15626" s="0" t="n">
        <v>0</v>
      </c>
      <c r="I15626" s="0" t="n">
        <v>0</v>
      </c>
      <c r="J15626" s="0" t="n">
        <v>0.02</v>
      </c>
      <c r="K15626" s="0" t="n">
        <v>62</v>
      </c>
      <c r="L15626" s="0" t="n">
        <v>7.3</v>
      </c>
      <c r="M15626" s="0" t="s">
        <v>103</v>
      </c>
      <c r="N15626" s="0" t="s">
        <v>66</v>
      </c>
      <c r="O15626" s="0" t="s">
        <v>67</v>
      </c>
      <c r="P15626" s="0" t="n">
        <f aca="false">IF(AND(OR(Dashboard!$B$5="All",D15626=Dashboard!$B$5),OR(Dashboard!$D$5="All",N15626=Dashboard!$D$5),OR(AND(C15626&lt;&gt;"",C15626&gt;=Dashboard!$F$5,C15626&lt;=Dashboard!$H$5),AND(C15626="",Dashboard!$F$5&lt;=1980,Dashboard!$H$5&gt;=2016))),1,0)</f>
        <v>1</v>
      </c>
      <c r="Q15626" s="0" t="n">
        <f aca="false">J15626*P15626+ROW()*0.00000001</f>
        <v>0.02015626</v>
      </c>
    </row>
    <row r="15627" customFormat="false" ht="15" hidden="false" customHeight="false" outlineLevel="0" collapsed="false">
      <c r="A15627" s="0" t="s">
        <v>11330</v>
      </c>
      <c r="B15627" s="0" t="s">
        <v>70</v>
      </c>
      <c r="C15627" s="0" t="n">
        <v>2015</v>
      </c>
      <c r="D15627" s="0" t="s">
        <v>71</v>
      </c>
      <c r="E15627" s="0" t="s">
        <v>1002</v>
      </c>
      <c r="F15627" s="0" t="n">
        <v>0</v>
      </c>
      <c r="G15627" s="0" t="n">
        <v>0</v>
      </c>
      <c r="H15627" s="0" t="n">
        <v>0.02</v>
      </c>
      <c r="I15627" s="0" t="n">
        <v>0</v>
      </c>
      <c r="J15627" s="0" t="n">
        <v>0.02</v>
      </c>
      <c r="N15627" s="0" t="s">
        <v>74</v>
      </c>
      <c r="P15627" s="0" t="n">
        <f aca="false">IF(AND(OR(Dashboard!$B$5="All",D15627=Dashboard!$B$5),OR(Dashboard!$D$5="All",N15627=Dashboard!$D$5),OR(AND(C15627&lt;&gt;"",C15627&gt;=Dashboard!$F$5,C15627&lt;=Dashboard!$H$5),AND(C15627="",Dashboard!$F$5&lt;=1980,Dashboard!$H$5&gt;=2016))),1,0)</f>
        <v>1</v>
      </c>
      <c r="Q15627" s="0" t="n">
        <f aca="false">J15627*P15627+ROW()*0.00000001</f>
        <v>0.02015627</v>
      </c>
    </row>
    <row r="15628" customFormat="false" ht="15" hidden="false" customHeight="false" outlineLevel="0" collapsed="false">
      <c r="A15628" s="0" t="s">
        <v>11383</v>
      </c>
      <c r="B15628" s="0" t="s">
        <v>851</v>
      </c>
      <c r="C15628" s="0" t="n">
        <v>2016</v>
      </c>
      <c r="D15628" s="0" t="s">
        <v>71</v>
      </c>
      <c r="E15628" s="0" t="s">
        <v>1922</v>
      </c>
      <c r="F15628" s="0" t="n">
        <v>0</v>
      </c>
      <c r="G15628" s="0" t="n">
        <v>0</v>
      </c>
      <c r="H15628" s="0" t="n">
        <v>0.02</v>
      </c>
      <c r="I15628" s="0" t="n">
        <v>0</v>
      </c>
      <c r="J15628" s="0" t="n">
        <v>0.02</v>
      </c>
      <c r="N15628" s="0" t="s">
        <v>74</v>
      </c>
      <c r="P15628" s="0" t="n">
        <f aca="false">IF(AND(OR(Dashboard!$B$5="All",D15628=Dashboard!$B$5),OR(Dashboard!$D$5="All",N15628=Dashboard!$D$5),OR(AND(C15628&lt;&gt;"",C15628&gt;=Dashboard!$F$5,C15628&lt;=Dashboard!$H$5),AND(C15628="",Dashboard!$F$5&lt;=1980,Dashboard!$H$5&gt;=2016))),1,0)</f>
        <v>1</v>
      </c>
      <c r="Q15628" s="0" t="n">
        <f aca="false">J15628*P15628+ROW()*0.00000001</f>
        <v>0.02015628</v>
      </c>
    </row>
    <row r="15629" customFormat="false" ht="15" hidden="false" customHeight="false" outlineLevel="0" collapsed="false">
      <c r="A15629" s="0" t="s">
        <v>11384</v>
      </c>
      <c r="B15629" s="0" t="s">
        <v>85</v>
      </c>
      <c r="C15629" s="0" t="n">
        <v>2006</v>
      </c>
      <c r="D15629" s="0" t="s">
        <v>52</v>
      </c>
      <c r="E15629" s="0" t="s">
        <v>342</v>
      </c>
      <c r="F15629" s="0" t="n">
        <v>0.01</v>
      </c>
      <c r="G15629" s="0" t="n">
        <v>0</v>
      </c>
      <c r="H15629" s="0" t="n">
        <v>0</v>
      </c>
      <c r="I15629" s="0" t="n">
        <v>0</v>
      </c>
      <c r="J15629" s="0" t="n">
        <v>0.02</v>
      </c>
      <c r="N15629" s="0" t="s">
        <v>35</v>
      </c>
      <c r="P15629" s="0" t="n">
        <f aca="false">IF(AND(OR(Dashboard!$B$5="All",D15629=Dashboard!$B$5),OR(Dashboard!$D$5="All",N15629=Dashboard!$D$5),OR(AND(C15629&lt;&gt;"",C15629&gt;=Dashboard!$F$5,C15629&lt;=Dashboard!$H$5),AND(C15629="",Dashboard!$F$5&lt;=1980,Dashboard!$H$5&gt;=2016))),1,0)</f>
        <v>1</v>
      </c>
      <c r="Q15629" s="0" t="n">
        <f aca="false">J15629*P15629+ROW()*0.00000001</f>
        <v>0.02015629</v>
      </c>
    </row>
    <row r="15630" customFormat="false" ht="15" hidden="false" customHeight="false" outlineLevel="0" collapsed="false">
      <c r="A15630" s="0" t="s">
        <v>11385</v>
      </c>
      <c r="B15630" s="0" t="s">
        <v>851</v>
      </c>
      <c r="C15630" s="0" t="n">
        <v>2015</v>
      </c>
      <c r="D15630" s="0" t="s">
        <v>71</v>
      </c>
      <c r="E15630" s="0" t="s">
        <v>7521</v>
      </c>
      <c r="F15630" s="0" t="n">
        <v>0</v>
      </c>
      <c r="G15630" s="0" t="n">
        <v>0</v>
      </c>
      <c r="H15630" s="0" t="n">
        <v>0.02</v>
      </c>
      <c r="I15630" s="0" t="n">
        <v>0</v>
      </c>
      <c r="J15630" s="0" t="n">
        <v>0.02</v>
      </c>
      <c r="N15630" s="0" t="s">
        <v>74</v>
      </c>
      <c r="P15630" s="0" t="n">
        <f aca="false">IF(AND(OR(Dashboard!$B$5="All",D15630=Dashboard!$B$5),OR(Dashboard!$D$5="All",N15630=Dashboard!$D$5),OR(AND(C15630&lt;&gt;"",C15630&gt;=Dashboard!$F$5,C15630&lt;=Dashboard!$H$5),AND(C15630="",Dashboard!$F$5&lt;=1980,Dashboard!$H$5&gt;=2016))),1,0)</f>
        <v>1</v>
      </c>
      <c r="Q15630" s="0" t="n">
        <f aca="false">J15630*P15630+ROW()*0.00000001</f>
        <v>0.0201563</v>
      </c>
    </row>
    <row r="15631" customFormat="false" ht="15" hidden="false" customHeight="false" outlineLevel="0" collapsed="false">
      <c r="A15631" s="0" t="s">
        <v>9151</v>
      </c>
      <c r="B15631" s="0" t="s">
        <v>144</v>
      </c>
      <c r="C15631" s="0" t="n">
        <v>2006</v>
      </c>
      <c r="D15631" s="0" t="s">
        <v>56</v>
      </c>
      <c r="E15631" s="0" t="s">
        <v>257</v>
      </c>
      <c r="F15631" s="0" t="n">
        <v>0.01</v>
      </c>
      <c r="G15631" s="0" t="n">
        <v>0</v>
      </c>
      <c r="H15631" s="0" t="n">
        <v>0</v>
      </c>
      <c r="I15631" s="0" t="n">
        <v>0</v>
      </c>
      <c r="J15631" s="0" t="n">
        <v>0.02</v>
      </c>
      <c r="K15631" s="0" t="n">
        <v>72</v>
      </c>
      <c r="L15631" s="0" t="n">
        <v>8.6</v>
      </c>
      <c r="M15631" s="0" t="s">
        <v>73</v>
      </c>
      <c r="N15631" s="0" t="s">
        <v>66</v>
      </c>
      <c r="O15631" s="0" t="s">
        <v>37</v>
      </c>
      <c r="P15631" s="0" t="n">
        <f aca="false">IF(AND(OR(Dashboard!$B$5="All",D15631=Dashboard!$B$5),OR(Dashboard!$D$5="All",N15631=Dashboard!$D$5),OR(AND(C15631&lt;&gt;"",C15631&gt;=Dashboard!$F$5,C15631&lt;=Dashboard!$H$5),AND(C15631="",Dashboard!$F$5&lt;=1980,Dashboard!$H$5&gt;=2016))),1,0)</f>
        <v>1</v>
      </c>
      <c r="Q15631" s="0" t="n">
        <f aca="false">J15631*P15631+ROW()*0.00000001</f>
        <v>0.02015631</v>
      </c>
    </row>
    <row r="15632" customFormat="false" ht="15" hidden="false" customHeight="false" outlineLevel="0" collapsed="false">
      <c r="A15632" s="0" t="s">
        <v>11386</v>
      </c>
      <c r="B15632" s="0" t="s">
        <v>152</v>
      </c>
      <c r="C15632" s="0" t="n">
        <v>2005</v>
      </c>
      <c r="D15632" s="0" t="s">
        <v>56</v>
      </c>
      <c r="E15632" s="0" t="s">
        <v>1551</v>
      </c>
      <c r="F15632" s="0" t="n">
        <v>0</v>
      </c>
      <c r="G15632" s="0" t="n">
        <v>0.02</v>
      </c>
      <c r="H15632" s="0" t="n">
        <v>0</v>
      </c>
      <c r="I15632" s="0" t="n">
        <v>0</v>
      </c>
      <c r="J15632" s="0" t="n">
        <v>0.02</v>
      </c>
      <c r="K15632" s="0" t="n">
        <v>46</v>
      </c>
      <c r="L15632" s="0" t="n">
        <v>6.1</v>
      </c>
      <c r="M15632" s="0" t="s">
        <v>73</v>
      </c>
      <c r="N15632" s="0" t="s">
        <v>152</v>
      </c>
      <c r="O15632" s="0" t="s">
        <v>177</v>
      </c>
      <c r="P15632" s="0" t="n">
        <f aca="false">IF(AND(OR(Dashboard!$B$5="All",D15632=Dashboard!$B$5),OR(Dashboard!$D$5="All",N15632=Dashboard!$D$5),OR(AND(C15632&lt;&gt;"",C15632&gt;=Dashboard!$F$5,C15632&lt;=Dashboard!$H$5),AND(C15632="",Dashboard!$F$5&lt;=1980,Dashboard!$H$5&gt;=2016))),1,0)</f>
        <v>1</v>
      </c>
      <c r="Q15632" s="0" t="n">
        <f aca="false">J15632*P15632+ROW()*0.00000001</f>
        <v>0.02015632</v>
      </c>
    </row>
    <row r="15633" customFormat="false" ht="15" hidden="false" customHeight="false" outlineLevel="0" collapsed="false">
      <c r="A15633" s="0" t="s">
        <v>11387</v>
      </c>
      <c r="B15633" s="0" t="s">
        <v>70</v>
      </c>
      <c r="C15633" s="0" t="n">
        <v>2015</v>
      </c>
      <c r="D15633" s="0" t="s">
        <v>71</v>
      </c>
      <c r="E15633" s="0" t="s">
        <v>4395</v>
      </c>
      <c r="F15633" s="0" t="n">
        <v>0</v>
      </c>
      <c r="G15633" s="0" t="n">
        <v>0</v>
      </c>
      <c r="H15633" s="0" t="n">
        <v>0.02</v>
      </c>
      <c r="I15633" s="0" t="n">
        <v>0</v>
      </c>
      <c r="J15633" s="0" t="n">
        <v>0.02</v>
      </c>
      <c r="N15633" s="0" t="s">
        <v>74</v>
      </c>
      <c r="P15633" s="0" t="n">
        <f aca="false">IF(AND(OR(Dashboard!$B$5="All",D15633=Dashboard!$B$5),OR(Dashboard!$D$5="All",N15633=Dashboard!$D$5),OR(AND(C15633&lt;&gt;"",C15633&gt;=Dashboard!$F$5,C15633&lt;=Dashboard!$H$5),AND(C15633="",Dashboard!$F$5&lt;=1980,Dashboard!$H$5&gt;=2016))),1,0)</f>
        <v>1</v>
      </c>
      <c r="Q15633" s="0" t="n">
        <f aca="false">J15633*P15633+ROW()*0.00000001</f>
        <v>0.02015633</v>
      </c>
    </row>
    <row r="15634" customFormat="false" ht="15" hidden="false" customHeight="false" outlineLevel="0" collapsed="false">
      <c r="A15634" s="0" t="s">
        <v>11388</v>
      </c>
      <c r="B15634" s="0" t="s">
        <v>6740</v>
      </c>
      <c r="C15634" s="0" t="n">
        <v>1995</v>
      </c>
      <c r="D15634" s="0" t="s">
        <v>56</v>
      </c>
      <c r="E15634" s="0" t="s">
        <v>1173</v>
      </c>
      <c r="F15634" s="0" t="n">
        <v>0</v>
      </c>
      <c r="G15634" s="0" t="n">
        <v>0</v>
      </c>
      <c r="H15634" s="0" t="n">
        <v>0.02</v>
      </c>
      <c r="I15634" s="0" t="n">
        <v>0</v>
      </c>
      <c r="J15634" s="0" t="n">
        <v>0.02</v>
      </c>
      <c r="N15634" s="0" t="s">
        <v>161</v>
      </c>
      <c r="P15634" s="0" t="n">
        <f aca="false">IF(AND(OR(Dashboard!$B$5="All",D15634=Dashboard!$B$5),OR(Dashboard!$D$5="All",N15634=Dashboard!$D$5),OR(AND(C15634&lt;&gt;"",C15634&gt;=Dashboard!$F$5,C15634&lt;=Dashboard!$H$5),AND(C15634="",Dashboard!$F$5&lt;=1980,Dashboard!$H$5&gt;=2016))),1,0)</f>
        <v>1</v>
      </c>
      <c r="Q15634" s="0" t="n">
        <f aca="false">J15634*P15634+ROW()*0.00000001</f>
        <v>0.02015634</v>
      </c>
    </row>
    <row r="15635" customFormat="false" ht="15" hidden="false" customHeight="false" outlineLevel="0" collapsed="false">
      <c r="A15635" s="0" t="s">
        <v>11389</v>
      </c>
      <c r="B15635" s="0" t="s">
        <v>76</v>
      </c>
      <c r="C15635" s="0" t="n">
        <v>2007</v>
      </c>
      <c r="D15635" s="0" t="s">
        <v>71</v>
      </c>
      <c r="E15635" s="0" t="s">
        <v>4303</v>
      </c>
      <c r="F15635" s="0" t="n">
        <v>0</v>
      </c>
      <c r="G15635" s="0" t="n">
        <v>0</v>
      </c>
      <c r="H15635" s="0" t="n">
        <v>0.02</v>
      </c>
      <c r="I15635" s="0" t="n">
        <v>0</v>
      </c>
      <c r="J15635" s="0" t="n">
        <v>0.02</v>
      </c>
      <c r="N15635" s="0" t="s">
        <v>74</v>
      </c>
      <c r="P15635" s="0" t="n">
        <f aca="false">IF(AND(OR(Dashboard!$B$5="All",D15635=Dashboard!$B$5),OR(Dashboard!$D$5="All",N15635=Dashboard!$D$5),OR(AND(C15635&lt;&gt;"",C15635&gt;=Dashboard!$F$5,C15635&lt;=Dashboard!$H$5),AND(C15635="",Dashboard!$F$5&lt;=1980,Dashboard!$H$5&gt;=2016))),1,0)</f>
        <v>1</v>
      </c>
      <c r="Q15635" s="0" t="n">
        <f aca="false">J15635*P15635+ROW()*0.00000001</f>
        <v>0.02015635</v>
      </c>
    </row>
    <row r="15636" customFormat="false" ht="15" hidden="false" customHeight="false" outlineLevel="0" collapsed="false">
      <c r="A15636" s="0" t="s">
        <v>11390</v>
      </c>
      <c r="B15636" s="0" t="s">
        <v>85</v>
      </c>
      <c r="C15636" s="0" t="n">
        <v>2002</v>
      </c>
      <c r="D15636" s="0" t="s">
        <v>71</v>
      </c>
      <c r="E15636" s="0" t="s">
        <v>124</v>
      </c>
      <c r="F15636" s="0" t="n">
        <v>0.01</v>
      </c>
      <c r="G15636" s="0" t="n">
        <v>0</v>
      </c>
      <c r="H15636" s="0" t="n">
        <v>0</v>
      </c>
      <c r="I15636" s="0" t="n">
        <v>0</v>
      </c>
      <c r="J15636" s="0" t="n">
        <v>0.02</v>
      </c>
      <c r="K15636" s="0" t="n">
        <v>72</v>
      </c>
      <c r="M15636" s="0" t="s">
        <v>36</v>
      </c>
      <c r="N15636" s="0" t="s">
        <v>35</v>
      </c>
      <c r="O15636" s="0" t="s">
        <v>37</v>
      </c>
      <c r="P15636" s="0" t="n">
        <f aca="false">IF(AND(OR(Dashboard!$B$5="All",D15636=Dashboard!$B$5),OR(Dashboard!$D$5="All",N15636=Dashboard!$D$5),OR(AND(C15636&lt;&gt;"",C15636&gt;=Dashboard!$F$5,C15636&lt;=Dashboard!$H$5),AND(C15636="",Dashboard!$F$5&lt;=1980,Dashboard!$H$5&gt;=2016))),1,0)</f>
        <v>1</v>
      </c>
      <c r="Q15636" s="0" t="n">
        <f aca="false">J15636*P15636+ROW()*0.00000001</f>
        <v>0.02015636</v>
      </c>
    </row>
    <row r="15637" customFormat="false" ht="15" hidden="false" customHeight="false" outlineLevel="0" collapsed="false">
      <c r="A15637" s="0" t="s">
        <v>11391</v>
      </c>
      <c r="B15637" s="0" t="s">
        <v>76</v>
      </c>
      <c r="C15637" s="0" t="n">
        <v>2007</v>
      </c>
      <c r="D15637" s="0" t="s">
        <v>58</v>
      </c>
      <c r="E15637" s="0" t="s">
        <v>220</v>
      </c>
      <c r="F15637" s="0" t="n">
        <v>0</v>
      </c>
      <c r="G15637" s="0" t="n">
        <v>0</v>
      </c>
      <c r="H15637" s="0" t="n">
        <v>0.02</v>
      </c>
      <c r="I15637" s="0" t="n">
        <v>0</v>
      </c>
      <c r="J15637" s="0" t="n">
        <v>0.02</v>
      </c>
      <c r="N15637" s="0" t="s">
        <v>74</v>
      </c>
      <c r="P15637" s="0" t="n">
        <f aca="false">IF(AND(OR(Dashboard!$B$5="All",D15637=Dashboard!$B$5),OR(Dashboard!$D$5="All",N15637=Dashboard!$D$5),OR(AND(C15637&lt;&gt;"",C15637&gt;=Dashboard!$F$5,C15637&lt;=Dashboard!$H$5),AND(C15637="",Dashboard!$F$5&lt;=1980,Dashboard!$H$5&gt;=2016))),1,0)</f>
        <v>1</v>
      </c>
      <c r="Q15637" s="0" t="n">
        <f aca="false">J15637*P15637+ROW()*0.00000001</f>
        <v>0.02015637</v>
      </c>
    </row>
    <row r="15638" customFormat="false" ht="15" hidden="false" customHeight="false" outlineLevel="0" collapsed="false">
      <c r="A15638" s="0" t="s">
        <v>8960</v>
      </c>
      <c r="B15638" s="0" t="s">
        <v>50</v>
      </c>
      <c r="C15638" s="0" t="n">
        <v>2008</v>
      </c>
      <c r="D15638" s="0" t="s">
        <v>41</v>
      </c>
      <c r="E15638" s="0" t="s">
        <v>1364</v>
      </c>
      <c r="F15638" s="0" t="n">
        <v>0.02</v>
      </c>
      <c r="G15638" s="0" t="n">
        <v>0</v>
      </c>
      <c r="H15638" s="0" t="n">
        <v>0</v>
      </c>
      <c r="I15638" s="0" t="n">
        <v>0</v>
      </c>
      <c r="J15638" s="0" t="n">
        <v>0.02</v>
      </c>
      <c r="M15638" s="0" t="s">
        <v>36</v>
      </c>
      <c r="N15638" s="0" t="s">
        <v>35</v>
      </c>
      <c r="P15638" s="0" t="n">
        <f aca="false">IF(AND(OR(Dashboard!$B$5="All",D15638=Dashboard!$B$5),OR(Dashboard!$D$5="All",N15638=Dashboard!$D$5),OR(AND(C15638&lt;&gt;"",C15638&gt;=Dashboard!$F$5,C15638&lt;=Dashboard!$H$5),AND(C15638="",Dashboard!$F$5&lt;=1980,Dashboard!$H$5&gt;=2016))),1,0)</f>
        <v>1</v>
      </c>
      <c r="Q15638" s="0" t="n">
        <f aca="false">J15638*P15638+ROW()*0.00000001</f>
        <v>0.02015638</v>
      </c>
    </row>
    <row r="15639" customFormat="false" ht="15" hidden="false" customHeight="false" outlineLevel="0" collapsed="false">
      <c r="A15639" s="0" t="s">
        <v>11392</v>
      </c>
      <c r="B15639" s="0" t="s">
        <v>117</v>
      </c>
      <c r="C15639" s="0" t="n">
        <v>1997</v>
      </c>
      <c r="D15639" s="0" t="s">
        <v>71</v>
      </c>
      <c r="E15639" s="0" t="s">
        <v>449</v>
      </c>
      <c r="F15639" s="0" t="n">
        <v>0.01</v>
      </c>
      <c r="G15639" s="0" t="n">
        <v>0.01</v>
      </c>
      <c r="H15639" s="0" t="n">
        <v>0</v>
      </c>
      <c r="I15639" s="0" t="n">
        <v>0</v>
      </c>
      <c r="J15639" s="0" t="n">
        <v>0.02</v>
      </c>
      <c r="N15639" s="0" t="s">
        <v>74</v>
      </c>
      <c r="P15639" s="0" t="n">
        <f aca="false">IF(AND(OR(Dashboard!$B$5="All",D15639=Dashboard!$B$5),OR(Dashboard!$D$5="All",N15639=Dashboard!$D$5),OR(AND(C15639&lt;&gt;"",C15639&gt;=Dashboard!$F$5,C15639&lt;=Dashboard!$H$5),AND(C15639="",Dashboard!$F$5&lt;=1980,Dashboard!$H$5&gt;=2016))),1,0)</f>
        <v>1</v>
      </c>
      <c r="Q15639" s="0" t="n">
        <f aca="false">J15639*P15639+ROW()*0.00000001</f>
        <v>0.02015639</v>
      </c>
    </row>
    <row r="15640" customFormat="false" ht="15" hidden="false" customHeight="false" outlineLevel="0" collapsed="false">
      <c r="A15640" s="0" t="s">
        <v>11393</v>
      </c>
      <c r="B15640" s="0" t="s">
        <v>164</v>
      </c>
      <c r="C15640" s="0" t="n">
        <v>2009</v>
      </c>
      <c r="D15640" s="0" t="s">
        <v>246</v>
      </c>
      <c r="E15640" s="0" t="s">
        <v>7017</v>
      </c>
      <c r="F15640" s="0" t="n">
        <v>0</v>
      </c>
      <c r="G15640" s="0" t="n">
        <v>0.01</v>
      </c>
      <c r="H15640" s="0" t="n">
        <v>0</v>
      </c>
      <c r="I15640" s="0" t="n">
        <v>0.01</v>
      </c>
      <c r="J15640" s="0" t="n">
        <v>0.02</v>
      </c>
      <c r="N15640" s="0" t="s">
        <v>74</v>
      </c>
      <c r="P15640" s="0" t="n">
        <f aca="false">IF(AND(OR(Dashboard!$B$5="All",D15640=Dashboard!$B$5),OR(Dashboard!$D$5="All",N15640=Dashboard!$D$5),OR(AND(C15640&lt;&gt;"",C15640&gt;=Dashboard!$F$5,C15640&lt;=Dashboard!$H$5),AND(C15640="",Dashboard!$F$5&lt;=1980,Dashboard!$H$5&gt;=2016))),1,0)</f>
        <v>1</v>
      </c>
      <c r="Q15640" s="0" t="n">
        <f aca="false">J15640*P15640+ROW()*0.00000001</f>
        <v>0.0201564</v>
      </c>
    </row>
    <row r="15641" customFormat="false" ht="15" hidden="false" customHeight="false" outlineLevel="0" collapsed="false">
      <c r="A15641" s="0" t="s">
        <v>11394</v>
      </c>
      <c r="B15641" s="0" t="s">
        <v>164</v>
      </c>
      <c r="C15641" s="0" t="n">
        <v>2007</v>
      </c>
      <c r="D15641" s="0" t="s">
        <v>114</v>
      </c>
      <c r="E15641" s="0" t="s">
        <v>9433</v>
      </c>
      <c r="F15641" s="0" t="n">
        <v>0</v>
      </c>
      <c r="G15641" s="0" t="n">
        <v>0</v>
      </c>
      <c r="H15641" s="0" t="n">
        <v>0.02</v>
      </c>
      <c r="I15641" s="0" t="n">
        <v>0</v>
      </c>
      <c r="J15641" s="0" t="n">
        <v>0.02</v>
      </c>
      <c r="N15641" s="0" t="s">
        <v>74</v>
      </c>
      <c r="P15641" s="0" t="n">
        <f aca="false">IF(AND(OR(Dashboard!$B$5="All",D15641=Dashboard!$B$5),OR(Dashboard!$D$5="All",N15641=Dashboard!$D$5),OR(AND(C15641&lt;&gt;"",C15641&gt;=Dashboard!$F$5,C15641&lt;=Dashboard!$H$5),AND(C15641="",Dashboard!$F$5&lt;=1980,Dashboard!$H$5&gt;=2016))),1,0)</f>
        <v>1</v>
      </c>
      <c r="Q15641" s="0" t="n">
        <f aca="false">J15641*P15641+ROW()*0.00000001</f>
        <v>0.02015641</v>
      </c>
    </row>
    <row r="15642" customFormat="false" ht="15" hidden="false" customHeight="false" outlineLevel="0" collapsed="false">
      <c r="A15642" s="0" t="s">
        <v>4524</v>
      </c>
      <c r="B15642" s="0" t="s">
        <v>152</v>
      </c>
      <c r="C15642" s="0" t="n">
        <v>2005</v>
      </c>
      <c r="D15642" s="0" t="s">
        <v>58</v>
      </c>
      <c r="E15642" s="0" t="s">
        <v>547</v>
      </c>
      <c r="F15642" s="0" t="n">
        <v>0</v>
      </c>
      <c r="G15642" s="0" t="n">
        <v>0.02</v>
      </c>
      <c r="H15642" s="0" t="n">
        <v>0</v>
      </c>
      <c r="I15642" s="0" t="n">
        <v>0</v>
      </c>
      <c r="J15642" s="0" t="n">
        <v>0.02</v>
      </c>
      <c r="K15642" s="0" t="n">
        <v>76</v>
      </c>
      <c r="L15642" s="0" t="n">
        <v>6.7</v>
      </c>
      <c r="M15642" s="0" t="s">
        <v>103</v>
      </c>
      <c r="N15642" s="0" t="s">
        <v>152</v>
      </c>
      <c r="O15642" s="0" t="s">
        <v>37</v>
      </c>
      <c r="P15642" s="0" t="n">
        <f aca="false">IF(AND(OR(Dashboard!$B$5="All",D15642=Dashboard!$B$5),OR(Dashboard!$D$5="All",N15642=Dashboard!$D$5),OR(AND(C15642&lt;&gt;"",C15642&gt;=Dashboard!$F$5,C15642&lt;=Dashboard!$H$5),AND(C15642="",Dashboard!$F$5&lt;=1980,Dashboard!$H$5&gt;=2016))),1,0)</f>
        <v>1</v>
      </c>
      <c r="Q15642" s="0" t="n">
        <f aca="false">J15642*P15642+ROW()*0.00000001</f>
        <v>0.02015642</v>
      </c>
    </row>
    <row r="15643" customFormat="false" ht="15" hidden="false" customHeight="false" outlineLevel="0" collapsed="false">
      <c r="A15643" s="0" t="s">
        <v>11395</v>
      </c>
      <c r="B15643" s="0" t="s">
        <v>97</v>
      </c>
      <c r="C15643" s="0" t="n">
        <v>2012</v>
      </c>
      <c r="D15643" s="0" t="s">
        <v>71</v>
      </c>
      <c r="E15643" s="0" t="s">
        <v>2473</v>
      </c>
      <c r="F15643" s="0" t="n">
        <v>0</v>
      </c>
      <c r="G15643" s="0" t="n">
        <v>0</v>
      </c>
      <c r="H15643" s="0" t="n">
        <v>0.02</v>
      </c>
      <c r="I15643" s="0" t="n">
        <v>0</v>
      </c>
      <c r="J15643" s="0" t="n">
        <v>0.02</v>
      </c>
      <c r="N15643" s="0" t="s">
        <v>35</v>
      </c>
      <c r="P15643" s="0" t="n">
        <f aca="false">IF(AND(OR(Dashboard!$B$5="All",D15643=Dashboard!$B$5),OR(Dashboard!$D$5="All",N15643=Dashboard!$D$5),OR(AND(C15643&lt;&gt;"",C15643&gt;=Dashboard!$F$5,C15643&lt;=Dashboard!$H$5),AND(C15643="",Dashboard!$F$5&lt;=1980,Dashboard!$H$5&gt;=2016))),1,0)</f>
        <v>1</v>
      </c>
      <c r="Q15643" s="0" t="n">
        <f aca="false">J15643*P15643+ROW()*0.00000001</f>
        <v>0.02015643</v>
      </c>
    </row>
    <row r="15644" customFormat="false" ht="15" hidden="false" customHeight="false" outlineLevel="0" collapsed="false">
      <c r="A15644" s="0" t="s">
        <v>11396</v>
      </c>
      <c r="B15644" s="0" t="s">
        <v>50</v>
      </c>
      <c r="C15644" s="0" t="n">
        <v>2006</v>
      </c>
      <c r="D15644" s="0" t="s">
        <v>52</v>
      </c>
      <c r="E15644" s="0" t="s">
        <v>1607</v>
      </c>
      <c r="F15644" s="0" t="n">
        <v>0</v>
      </c>
      <c r="G15644" s="0" t="n">
        <v>0</v>
      </c>
      <c r="H15644" s="0" t="n">
        <v>0.02</v>
      </c>
      <c r="I15644" s="0" t="n">
        <v>0</v>
      </c>
      <c r="J15644" s="0" t="n">
        <v>0.02</v>
      </c>
      <c r="N15644" s="0" t="s">
        <v>35</v>
      </c>
      <c r="P15644" s="0" t="n">
        <f aca="false">IF(AND(OR(Dashboard!$B$5="All",D15644=Dashboard!$B$5),OR(Dashboard!$D$5="All",N15644=Dashboard!$D$5),OR(AND(C15644&lt;&gt;"",C15644&gt;=Dashboard!$F$5,C15644&lt;=Dashboard!$H$5),AND(C15644="",Dashboard!$F$5&lt;=1980,Dashboard!$H$5&gt;=2016))),1,0)</f>
        <v>1</v>
      </c>
      <c r="Q15644" s="0" t="n">
        <f aca="false">J15644*P15644+ROW()*0.00000001</f>
        <v>0.02015644</v>
      </c>
    </row>
    <row r="15645" customFormat="false" ht="15" hidden="false" customHeight="false" outlineLevel="0" collapsed="false">
      <c r="A15645" s="0" t="s">
        <v>11397</v>
      </c>
      <c r="B15645" s="0" t="s">
        <v>76</v>
      </c>
      <c r="C15645" s="0" t="n">
        <v>2007</v>
      </c>
      <c r="D15645" s="0" t="s">
        <v>58</v>
      </c>
      <c r="E15645" s="0" t="s">
        <v>220</v>
      </c>
      <c r="F15645" s="0" t="n">
        <v>0</v>
      </c>
      <c r="G15645" s="0" t="n">
        <v>0</v>
      </c>
      <c r="H15645" s="0" t="n">
        <v>0.02</v>
      </c>
      <c r="I15645" s="0" t="n">
        <v>0</v>
      </c>
      <c r="J15645" s="0" t="n">
        <v>0.02</v>
      </c>
      <c r="N15645" s="0" t="s">
        <v>74</v>
      </c>
      <c r="P15645" s="0" t="n">
        <f aca="false">IF(AND(OR(Dashboard!$B$5="All",D15645=Dashboard!$B$5),OR(Dashboard!$D$5="All",N15645=Dashboard!$D$5),OR(AND(C15645&lt;&gt;"",C15645&gt;=Dashboard!$F$5,C15645&lt;=Dashboard!$H$5),AND(C15645="",Dashboard!$F$5&lt;=1980,Dashboard!$H$5&gt;=2016))),1,0)</f>
        <v>1</v>
      </c>
      <c r="Q15645" s="0" t="n">
        <f aca="false">J15645*P15645+ROW()*0.00000001</f>
        <v>0.02015645</v>
      </c>
    </row>
    <row r="15646" customFormat="false" ht="15" hidden="false" customHeight="false" outlineLevel="0" collapsed="false">
      <c r="A15646" s="0" t="s">
        <v>11398</v>
      </c>
      <c r="B15646" s="0" t="s">
        <v>152</v>
      </c>
      <c r="C15646" s="0" t="n">
        <v>2015</v>
      </c>
      <c r="D15646" s="0" t="s">
        <v>52</v>
      </c>
      <c r="E15646" s="0" t="s">
        <v>2228</v>
      </c>
      <c r="F15646" s="0" t="n">
        <v>0</v>
      </c>
      <c r="G15646" s="0" t="n">
        <v>0.02</v>
      </c>
      <c r="H15646" s="0" t="n">
        <v>0</v>
      </c>
      <c r="I15646" s="0" t="n">
        <v>0</v>
      </c>
      <c r="J15646" s="0" t="n">
        <v>0.02</v>
      </c>
      <c r="N15646" s="0" t="s">
        <v>152</v>
      </c>
      <c r="P15646" s="0" t="n">
        <f aca="false">IF(AND(OR(Dashboard!$B$5="All",D15646=Dashboard!$B$5),OR(Dashboard!$D$5="All",N15646=Dashboard!$D$5),OR(AND(C15646&lt;&gt;"",C15646&gt;=Dashboard!$F$5,C15646&lt;=Dashboard!$H$5),AND(C15646="",Dashboard!$F$5&lt;=1980,Dashboard!$H$5&gt;=2016))),1,0)</f>
        <v>1</v>
      </c>
      <c r="Q15646" s="0" t="n">
        <f aca="false">J15646*P15646+ROW()*0.00000001</f>
        <v>0.02015646</v>
      </c>
    </row>
    <row r="15647" customFormat="false" ht="15" hidden="false" customHeight="false" outlineLevel="0" collapsed="false">
      <c r="A15647" s="0" t="s">
        <v>11399</v>
      </c>
      <c r="B15647" s="0" t="s">
        <v>851</v>
      </c>
      <c r="C15647" s="0" t="n">
        <v>2016</v>
      </c>
      <c r="D15647" s="0" t="s">
        <v>114</v>
      </c>
      <c r="E15647" s="0" t="s">
        <v>6975</v>
      </c>
      <c r="F15647" s="0" t="n">
        <v>0</v>
      </c>
      <c r="G15647" s="0" t="n">
        <v>0</v>
      </c>
      <c r="H15647" s="0" t="n">
        <v>0.02</v>
      </c>
      <c r="I15647" s="0" t="n">
        <v>0</v>
      </c>
      <c r="J15647" s="0" t="n">
        <v>0.02</v>
      </c>
      <c r="N15647" s="0" t="s">
        <v>74</v>
      </c>
      <c r="P15647" s="0" t="n">
        <f aca="false">IF(AND(OR(Dashboard!$B$5="All",D15647=Dashboard!$B$5),OR(Dashboard!$D$5="All",N15647=Dashboard!$D$5),OR(AND(C15647&lt;&gt;"",C15647&gt;=Dashboard!$F$5,C15647&lt;=Dashboard!$H$5),AND(C15647="",Dashboard!$F$5&lt;=1980,Dashboard!$H$5&gt;=2016))),1,0)</f>
        <v>1</v>
      </c>
      <c r="Q15647" s="0" t="n">
        <f aca="false">J15647*P15647+ROW()*0.00000001</f>
        <v>0.02015647</v>
      </c>
    </row>
    <row r="15648" customFormat="false" ht="15" hidden="false" customHeight="false" outlineLevel="0" collapsed="false">
      <c r="A15648" s="0" t="s">
        <v>11400</v>
      </c>
      <c r="B15648" s="0" t="s">
        <v>144</v>
      </c>
      <c r="C15648" s="0" t="n">
        <v>2003</v>
      </c>
      <c r="D15648" s="0" t="s">
        <v>114</v>
      </c>
      <c r="E15648" s="0" t="s">
        <v>418</v>
      </c>
      <c r="F15648" s="0" t="n">
        <v>0.01</v>
      </c>
      <c r="G15648" s="0" t="n">
        <v>0</v>
      </c>
      <c r="H15648" s="0" t="n">
        <v>0</v>
      </c>
      <c r="I15648" s="0" t="n">
        <v>0</v>
      </c>
      <c r="J15648" s="0" t="n">
        <v>0.02</v>
      </c>
      <c r="K15648" s="0" t="n">
        <v>77</v>
      </c>
      <c r="L15648" s="0" t="n">
        <v>8.3</v>
      </c>
      <c r="M15648" s="0" t="s">
        <v>103</v>
      </c>
      <c r="N15648" s="0" t="s">
        <v>66</v>
      </c>
      <c r="O15648" s="0" t="s">
        <v>37</v>
      </c>
      <c r="P15648" s="0" t="n">
        <f aca="false">IF(AND(OR(Dashboard!$B$5="All",D15648=Dashboard!$B$5),OR(Dashboard!$D$5="All",N15648=Dashboard!$D$5),OR(AND(C15648&lt;&gt;"",C15648&gt;=Dashboard!$F$5,C15648&lt;=Dashboard!$H$5),AND(C15648="",Dashboard!$F$5&lt;=1980,Dashboard!$H$5&gt;=2016))),1,0)</f>
        <v>1</v>
      </c>
      <c r="Q15648" s="0" t="n">
        <f aca="false">J15648*P15648+ROW()*0.00000001</f>
        <v>0.02015648</v>
      </c>
    </row>
    <row r="15649" customFormat="false" ht="15" hidden="false" customHeight="false" outlineLevel="0" collapsed="false">
      <c r="A15649" s="0" t="s">
        <v>11401</v>
      </c>
      <c r="B15649" s="0" t="s">
        <v>50</v>
      </c>
      <c r="C15649" s="0" t="n">
        <v>2009</v>
      </c>
      <c r="D15649" s="0" t="s">
        <v>52</v>
      </c>
      <c r="E15649" s="0" t="s">
        <v>8833</v>
      </c>
      <c r="F15649" s="0" t="n">
        <v>0.02</v>
      </c>
      <c r="G15649" s="0" t="n">
        <v>0</v>
      </c>
      <c r="H15649" s="0" t="n">
        <v>0</v>
      </c>
      <c r="I15649" s="0" t="n">
        <v>0</v>
      </c>
      <c r="J15649" s="0" t="n">
        <v>0.02</v>
      </c>
      <c r="M15649" s="0" t="s">
        <v>36</v>
      </c>
      <c r="N15649" s="0" t="s">
        <v>35</v>
      </c>
      <c r="P15649" s="0" t="n">
        <f aca="false">IF(AND(OR(Dashboard!$B$5="All",D15649=Dashboard!$B$5),OR(Dashboard!$D$5="All",N15649=Dashboard!$D$5),OR(AND(C15649&lt;&gt;"",C15649&gt;=Dashboard!$F$5,C15649&lt;=Dashboard!$H$5),AND(C15649="",Dashboard!$F$5&lt;=1980,Dashboard!$H$5&gt;=2016))),1,0)</f>
        <v>1</v>
      </c>
      <c r="Q15649" s="0" t="n">
        <f aca="false">J15649*P15649+ROW()*0.00000001</f>
        <v>0.02015649</v>
      </c>
    </row>
    <row r="15650" customFormat="false" ht="15" hidden="false" customHeight="false" outlineLevel="0" collapsed="false">
      <c r="A15650" s="0" t="s">
        <v>1708</v>
      </c>
      <c r="B15650" s="0" t="s">
        <v>70</v>
      </c>
      <c r="C15650" s="0" t="n">
        <v>2010</v>
      </c>
      <c r="D15650" s="0" t="s">
        <v>71</v>
      </c>
      <c r="E15650" s="0" t="s">
        <v>418</v>
      </c>
      <c r="F15650" s="0" t="n">
        <v>0.01</v>
      </c>
      <c r="G15650" s="0" t="n">
        <v>0</v>
      </c>
      <c r="H15650" s="0" t="n">
        <v>0</v>
      </c>
      <c r="I15650" s="0" t="n">
        <v>0</v>
      </c>
      <c r="J15650" s="0" t="n">
        <v>0.02</v>
      </c>
      <c r="K15650" s="0" t="n">
        <v>82</v>
      </c>
      <c r="L15650" s="0" t="n">
        <v>7.9</v>
      </c>
      <c r="M15650" s="0" t="s">
        <v>73</v>
      </c>
      <c r="N15650" s="0" t="s">
        <v>74</v>
      </c>
      <c r="O15650" s="0" t="s">
        <v>42</v>
      </c>
      <c r="P15650" s="0" t="n">
        <f aca="false">IF(AND(OR(Dashboard!$B$5="All",D15650=Dashboard!$B$5),OR(Dashboard!$D$5="All",N15650=Dashboard!$D$5),OR(AND(C15650&lt;&gt;"",C15650&gt;=Dashboard!$F$5,C15650&lt;=Dashboard!$H$5),AND(C15650="",Dashboard!$F$5&lt;=1980,Dashboard!$H$5&gt;=2016))),1,0)</f>
        <v>1</v>
      </c>
      <c r="Q15650" s="0" t="n">
        <f aca="false">J15650*P15650+ROW()*0.00000001</f>
        <v>0.0201565</v>
      </c>
    </row>
    <row r="15651" customFormat="false" ht="15" hidden="false" customHeight="false" outlineLevel="0" collapsed="false">
      <c r="A15651" s="0" t="s">
        <v>11402</v>
      </c>
      <c r="B15651" s="0" t="s">
        <v>152</v>
      </c>
      <c r="C15651" s="0" t="n">
        <v>2006</v>
      </c>
      <c r="D15651" s="0" t="s">
        <v>246</v>
      </c>
      <c r="E15651" s="0" t="s">
        <v>160</v>
      </c>
      <c r="F15651" s="0" t="n">
        <v>0</v>
      </c>
      <c r="G15651" s="0" t="n">
        <v>0.02</v>
      </c>
      <c r="H15651" s="0" t="n">
        <v>0</v>
      </c>
      <c r="I15651" s="0" t="n">
        <v>0</v>
      </c>
      <c r="J15651" s="0" t="n">
        <v>0.02</v>
      </c>
      <c r="K15651" s="0" t="n">
        <v>67</v>
      </c>
      <c r="L15651" s="0" t="n">
        <v>8.3</v>
      </c>
      <c r="M15651" s="0" t="s">
        <v>103</v>
      </c>
      <c r="N15651" s="0" t="s">
        <v>152</v>
      </c>
      <c r="O15651" s="0" t="s">
        <v>67</v>
      </c>
      <c r="P15651" s="0" t="n">
        <f aca="false">IF(AND(OR(Dashboard!$B$5="All",D15651=Dashboard!$B$5),OR(Dashboard!$D$5="All",N15651=Dashboard!$D$5),OR(AND(C15651&lt;&gt;"",C15651&gt;=Dashboard!$F$5,C15651&lt;=Dashboard!$H$5),AND(C15651="",Dashboard!$F$5&lt;=1980,Dashboard!$H$5&gt;=2016))),1,0)</f>
        <v>1</v>
      </c>
      <c r="Q15651" s="0" t="n">
        <f aca="false">J15651*P15651+ROW()*0.00000001</f>
        <v>0.02015651</v>
      </c>
    </row>
    <row r="15652" customFormat="false" ht="15" hidden="false" customHeight="false" outlineLevel="0" collapsed="false">
      <c r="A15652" s="0" t="s">
        <v>11403</v>
      </c>
      <c r="B15652" s="0" t="s">
        <v>164</v>
      </c>
      <c r="C15652" s="0" t="n">
        <v>2010</v>
      </c>
      <c r="D15652" s="0" t="s">
        <v>114</v>
      </c>
      <c r="E15652" s="0" t="s">
        <v>6975</v>
      </c>
      <c r="F15652" s="0" t="n">
        <v>0</v>
      </c>
      <c r="G15652" s="0" t="n">
        <v>0</v>
      </c>
      <c r="H15652" s="0" t="n">
        <v>0.02</v>
      </c>
      <c r="I15652" s="0" t="n">
        <v>0</v>
      </c>
      <c r="J15652" s="0" t="n">
        <v>0.02</v>
      </c>
      <c r="N15652" s="0" t="s">
        <v>74</v>
      </c>
      <c r="P15652" s="0" t="n">
        <f aca="false">IF(AND(OR(Dashboard!$B$5="All",D15652=Dashboard!$B$5),OR(Dashboard!$D$5="All",N15652=Dashboard!$D$5),OR(AND(C15652&lt;&gt;"",C15652&gt;=Dashboard!$F$5,C15652&lt;=Dashboard!$H$5),AND(C15652="",Dashboard!$F$5&lt;=1980,Dashboard!$H$5&gt;=2016))),1,0)</f>
        <v>1</v>
      </c>
      <c r="Q15652" s="0" t="n">
        <f aca="false">J15652*P15652+ROW()*0.00000001</f>
        <v>0.02015652</v>
      </c>
    </row>
    <row r="15653" customFormat="false" ht="15" hidden="false" customHeight="false" outlineLevel="0" collapsed="false">
      <c r="A15653" s="0" t="s">
        <v>11404</v>
      </c>
      <c r="B15653" s="0" t="s">
        <v>164</v>
      </c>
      <c r="C15653" s="0" t="n">
        <v>2010</v>
      </c>
      <c r="D15653" s="0" t="s">
        <v>114</v>
      </c>
      <c r="E15653" s="0" t="s">
        <v>6975</v>
      </c>
      <c r="F15653" s="0" t="n">
        <v>0</v>
      </c>
      <c r="G15653" s="0" t="n">
        <v>0</v>
      </c>
      <c r="H15653" s="0" t="n">
        <v>0.02</v>
      </c>
      <c r="I15653" s="0" t="n">
        <v>0</v>
      </c>
      <c r="J15653" s="0" t="n">
        <v>0.02</v>
      </c>
      <c r="N15653" s="0" t="s">
        <v>74</v>
      </c>
      <c r="P15653" s="0" t="n">
        <f aca="false">IF(AND(OR(Dashboard!$B$5="All",D15653=Dashboard!$B$5),OR(Dashboard!$D$5="All",N15653=Dashboard!$D$5),OR(AND(C15653&lt;&gt;"",C15653&gt;=Dashboard!$F$5,C15653&lt;=Dashboard!$H$5),AND(C15653="",Dashboard!$F$5&lt;=1980,Dashboard!$H$5&gt;=2016))),1,0)</f>
        <v>1</v>
      </c>
      <c r="Q15653" s="0" t="n">
        <f aca="false">J15653*P15653+ROW()*0.00000001</f>
        <v>0.02015653</v>
      </c>
    </row>
    <row r="15654" customFormat="false" ht="15" hidden="false" customHeight="false" outlineLevel="0" collapsed="false">
      <c r="A15654" s="0" t="s">
        <v>3099</v>
      </c>
      <c r="B15654" s="0" t="s">
        <v>152</v>
      </c>
      <c r="C15654" s="0" t="n">
        <v>2008</v>
      </c>
      <c r="D15654" s="0" t="s">
        <v>34</v>
      </c>
      <c r="E15654" s="0" t="s">
        <v>142</v>
      </c>
      <c r="F15654" s="0" t="n">
        <v>0</v>
      </c>
      <c r="G15654" s="0" t="n">
        <v>0.02</v>
      </c>
      <c r="H15654" s="0" t="n">
        <v>0</v>
      </c>
      <c r="I15654" s="0" t="n">
        <v>0</v>
      </c>
      <c r="J15654" s="0" t="n">
        <v>0.02</v>
      </c>
      <c r="K15654" s="0" t="n">
        <v>62</v>
      </c>
      <c r="L15654" s="0" t="n">
        <v>4.1</v>
      </c>
      <c r="M15654" s="0" t="s">
        <v>125</v>
      </c>
      <c r="N15654" s="0" t="s">
        <v>152</v>
      </c>
      <c r="O15654" s="0" t="s">
        <v>67</v>
      </c>
      <c r="P15654" s="0" t="n">
        <f aca="false">IF(AND(OR(Dashboard!$B$5="All",D15654=Dashboard!$B$5),OR(Dashboard!$D$5="All",N15654=Dashboard!$D$5),OR(AND(C15654&lt;&gt;"",C15654&gt;=Dashboard!$F$5,C15654&lt;=Dashboard!$H$5),AND(C15654="",Dashboard!$F$5&lt;=1980,Dashboard!$H$5&gt;=2016))),1,0)</f>
        <v>1</v>
      </c>
      <c r="Q15654" s="0" t="n">
        <f aca="false">J15654*P15654+ROW()*0.00000001</f>
        <v>0.02015654</v>
      </c>
    </row>
    <row r="15655" customFormat="false" ht="15" hidden="false" customHeight="false" outlineLevel="0" collapsed="false">
      <c r="A15655" s="0" t="s">
        <v>11405</v>
      </c>
      <c r="B15655" s="0" t="s">
        <v>76</v>
      </c>
      <c r="C15655" s="0" t="n">
        <v>2007</v>
      </c>
      <c r="D15655" s="0" t="s">
        <v>246</v>
      </c>
      <c r="E15655" s="0" t="s">
        <v>220</v>
      </c>
      <c r="F15655" s="0" t="n">
        <v>0</v>
      </c>
      <c r="G15655" s="0" t="n">
        <v>0</v>
      </c>
      <c r="H15655" s="0" t="n">
        <v>0.02</v>
      </c>
      <c r="I15655" s="0" t="n">
        <v>0</v>
      </c>
      <c r="J15655" s="0" t="n">
        <v>0.02</v>
      </c>
      <c r="N15655" s="0" t="s">
        <v>74</v>
      </c>
      <c r="P15655" s="0" t="n">
        <f aca="false">IF(AND(OR(Dashboard!$B$5="All",D15655=Dashboard!$B$5),OR(Dashboard!$D$5="All",N15655=Dashboard!$D$5),OR(AND(C15655&lt;&gt;"",C15655&gt;=Dashboard!$F$5,C15655&lt;=Dashboard!$H$5),AND(C15655="",Dashboard!$F$5&lt;=1980,Dashboard!$H$5&gt;=2016))),1,0)</f>
        <v>1</v>
      </c>
      <c r="Q15655" s="0" t="n">
        <f aca="false">J15655*P15655+ROW()*0.00000001</f>
        <v>0.02015655</v>
      </c>
    </row>
    <row r="15656" customFormat="false" ht="15" hidden="false" customHeight="false" outlineLevel="0" collapsed="false">
      <c r="A15656" s="0" t="s">
        <v>11406</v>
      </c>
      <c r="B15656" s="0" t="s">
        <v>4986</v>
      </c>
      <c r="C15656" s="0" t="n">
        <v>1995</v>
      </c>
      <c r="D15656" s="0" t="s">
        <v>34</v>
      </c>
      <c r="E15656" s="0" t="s">
        <v>11407</v>
      </c>
      <c r="F15656" s="0" t="n">
        <v>0</v>
      </c>
      <c r="G15656" s="0" t="n">
        <v>0</v>
      </c>
      <c r="H15656" s="0" t="n">
        <v>0.02</v>
      </c>
      <c r="I15656" s="0" t="n">
        <v>0</v>
      </c>
      <c r="J15656" s="0" t="n">
        <v>0.02</v>
      </c>
      <c r="N15656" s="0" t="s">
        <v>161</v>
      </c>
      <c r="P15656" s="0" t="n">
        <f aca="false">IF(AND(OR(Dashboard!$B$5="All",D15656=Dashboard!$B$5),OR(Dashboard!$D$5="All",N15656=Dashboard!$D$5),OR(AND(C15656&lt;&gt;"",C15656&gt;=Dashboard!$F$5,C15656&lt;=Dashboard!$H$5),AND(C15656="",Dashboard!$F$5&lt;=1980,Dashboard!$H$5&gt;=2016))),1,0)</f>
        <v>1</v>
      </c>
      <c r="Q15656" s="0" t="n">
        <f aca="false">J15656*P15656+ROW()*0.00000001</f>
        <v>0.02015656</v>
      </c>
    </row>
    <row r="15657" customFormat="false" ht="15" hidden="false" customHeight="false" outlineLevel="0" collapsed="false">
      <c r="A15657" s="0" t="s">
        <v>10961</v>
      </c>
      <c r="B15657" s="0" t="s">
        <v>164</v>
      </c>
      <c r="C15657" s="0" t="n">
        <v>2010</v>
      </c>
      <c r="D15657" s="0" t="s">
        <v>114</v>
      </c>
      <c r="E15657" s="0" t="s">
        <v>7521</v>
      </c>
      <c r="F15657" s="0" t="n">
        <v>0</v>
      </c>
      <c r="G15657" s="0" t="n">
        <v>0</v>
      </c>
      <c r="H15657" s="0" t="n">
        <v>0.02</v>
      </c>
      <c r="I15657" s="0" t="n">
        <v>0</v>
      </c>
      <c r="J15657" s="0" t="n">
        <v>0.02</v>
      </c>
      <c r="N15657" s="0" t="s">
        <v>74</v>
      </c>
      <c r="P15657" s="0" t="n">
        <f aca="false">IF(AND(OR(Dashboard!$B$5="All",D15657=Dashboard!$B$5),OR(Dashboard!$D$5="All",N15657=Dashboard!$D$5),OR(AND(C15657&lt;&gt;"",C15657&gt;=Dashboard!$F$5,C15657&lt;=Dashboard!$H$5),AND(C15657="",Dashboard!$F$5&lt;=1980,Dashboard!$H$5&gt;=2016))),1,0)</f>
        <v>1</v>
      </c>
      <c r="Q15657" s="0" t="n">
        <f aca="false">J15657*P15657+ROW()*0.00000001</f>
        <v>0.02015657</v>
      </c>
    </row>
    <row r="15658" customFormat="false" ht="15" hidden="false" customHeight="false" outlineLevel="0" collapsed="false">
      <c r="A15658" s="0" t="s">
        <v>11408</v>
      </c>
      <c r="B15658" s="0" t="s">
        <v>97</v>
      </c>
      <c r="C15658" s="0" t="n">
        <v>2012</v>
      </c>
      <c r="D15658" s="0" t="s">
        <v>71</v>
      </c>
      <c r="E15658" s="0" t="s">
        <v>328</v>
      </c>
      <c r="F15658" s="0" t="n">
        <v>0</v>
      </c>
      <c r="G15658" s="0" t="n">
        <v>0</v>
      </c>
      <c r="H15658" s="0" t="n">
        <v>0.02</v>
      </c>
      <c r="I15658" s="0" t="n">
        <v>0</v>
      </c>
      <c r="J15658" s="0" t="n">
        <v>0.02</v>
      </c>
      <c r="N15658" s="0" t="s">
        <v>35</v>
      </c>
      <c r="P15658" s="0" t="n">
        <f aca="false">IF(AND(OR(Dashboard!$B$5="All",D15658=Dashboard!$B$5),OR(Dashboard!$D$5="All",N15658=Dashboard!$D$5),OR(AND(C15658&lt;&gt;"",C15658&gt;=Dashboard!$F$5,C15658&lt;=Dashboard!$H$5),AND(C15658="",Dashboard!$F$5&lt;=1980,Dashboard!$H$5&gt;=2016))),1,0)</f>
        <v>1</v>
      </c>
      <c r="Q15658" s="0" t="n">
        <f aca="false">J15658*P15658+ROW()*0.00000001</f>
        <v>0.02015658</v>
      </c>
    </row>
    <row r="15659" customFormat="false" ht="15" hidden="false" customHeight="false" outlineLevel="0" collapsed="false">
      <c r="A15659" s="0" t="s">
        <v>11409</v>
      </c>
      <c r="B15659" s="0" t="s">
        <v>50</v>
      </c>
      <c r="C15659" s="0" t="n">
        <v>2006</v>
      </c>
      <c r="D15659" s="0" t="s">
        <v>52</v>
      </c>
      <c r="E15659" s="0" t="s">
        <v>328</v>
      </c>
      <c r="F15659" s="0" t="n">
        <v>0</v>
      </c>
      <c r="G15659" s="0" t="n">
        <v>0</v>
      </c>
      <c r="H15659" s="0" t="n">
        <v>0.02</v>
      </c>
      <c r="I15659" s="0" t="n">
        <v>0</v>
      </c>
      <c r="J15659" s="0" t="n">
        <v>0.02</v>
      </c>
      <c r="N15659" s="0" t="s">
        <v>35</v>
      </c>
      <c r="P15659" s="0" t="n">
        <f aca="false">IF(AND(OR(Dashboard!$B$5="All",D15659=Dashboard!$B$5),OR(Dashboard!$D$5="All",N15659=Dashboard!$D$5),OR(AND(C15659&lt;&gt;"",C15659&gt;=Dashboard!$F$5,C15659&lt;=Dashboard!$H$5),AND(C15659="",Dashboard!$F$5&lt;=1980,Dashboard!$H$5&gt;=2016))),1,0)</f>
        <v>1</v>
      </c>
      <c r="Q15659" s="0" t="n">
        <f aca="false">J15659*P15659+ROW()*0.00000001</f>
        <v>0.02015659</v>
      </c>
    </row>
    <row r="15660" customFormat="false" ht="15" hidden="false" customHeight="false" outlineLevel="0" collapsed="false">
      <c r="A15660" s="0" t="s">
        <v>11410</v>
      </c>
      <c r="B15660" s="0" t="s">
        <v>33</v>
      </c>
      <c r="C15660" s="0" t="n">
        <v>2011</v>
      </c>
      <c r="D15660" s="0" t="s">
        <v>46</v>
      </c>
      <c r="E15660" s="0" t="s">
        <v>2867</v>
      </c>
      <c r="F15660" s="0" t="n">
        <v>0</v>
      </c>
      <c r="G15660" s="0" t="n">
        <v>0</v>
      </c>
      <c r="H15660" s="0" t="n">
        <v>0.02</v>
      </c>
      <c r="I15660" s="0" t="n">
        <v>0</v>
      </c>
      <c r="J15660" s="0" t="n">
        <v>0.02</v>
      </c>
      <c r="N15660" s="0" t="s">
        <v>35</v>
      </c>
      <c r="P15660" s="0" t="n">
        <f aca="false">IF(AND(OR(Dashboard!$B$5="All",D15660=Dashboard!$B$5),OR(Dashboard!$D$5="All",N15660=Dashboard!$D$5),OR(AND(C15660&lt;&gt;"",C15660&gt;=Dashboard!$F$5,C15660&lt;=Dashboard!$H$5),AND(C15660="",Dashboard!$F$5&lt;=1980,Dashboard!$H$5&gt;=2016))),1,0)</f>
        <v>1</v>
      </c>
      <c r="Q15660" s="0" t="n">
        <f aca="false">J15660*P15660+ROW()*0.00000001</f>
        <v>0.0201566</v>
      </c>
    </row>
    <row r="15661" customFormat="false" ht="15" hidden="false" customHeight="false" outlineLevel="0" collapsed="false">
      <c r="A15661" s="0" t="s">
        <v>7767</v>
      </c>
      <c r="B15661" s="0" t="s">
        <v>152</v>
      </c>
      <c r="C15661" s="0" t="n">
        <v>2015</v>
      </c>
      <c r="D15661" s="0" t="s">
        <v>71</v>
      </c>
      <c r="E15661" s="0" t="s">
        <v>124</v>
      </c>
      <c r="F15661" s="0" t="n">
        <v>0</v>
      </c>
      <c r="G15661" s="0" t="n">
        <v>0.02</v>
      </c>
      <c r="H15661" s="0" t="n">
        <v>0</v>
      </c>
      <c r="I15661" s="0" t="n">
        <v>0</v>
      </c>
      <c r="J15661" s="0" t="n">
        <v>0.02</v>
      </c>
      <c r="K15661" s="0" t="n">
        <v>74</v>
      </c>
      <c r="L15661" s="0" t="n">
        <v>7.4</v>
      </c>
      <c r="M15661" s="0" t="s">
        <v>103</v>
      </c>
      <c r="N15661" s="0" t="s">
        <v>152</v>
      </c>
      <c r="O15661" s="0" t="s">
        <v>37</v>
      </c>
      <c r="P15661" s="0" t="n">
        <f aca="false">IF(AND(OR(Dashboard!$B$5="All",D15661=Dashboard!$B$5),OR(Dashboard!$D$5="All",N15661=Dashboard!$D$5),OR(AND(C15661&lt;&gt;"",C15661&gt;=Dashboard!$F$5,C15661&lt;=Dashboard!$H$5),AND(C15661="",Dashboard!$F$5&lt;=1980,Dashboard!$H$5&gt;=2016))),1,0)</f>
        <v>1</v>
      </c>
      <c r="Q15661" s="0" t="n">
        <f aca="false">J15661*P15661+ROW()*0.00000001</f>
        <v>0.02015661</v>
      </c>
    </row>
    <row r="15662" customFormat="false" ht="15" hidden="false" customHeight="false" outlineLevel="0" collapsed="false">
      <c r="A15662" s="0" t="s">
        <v>11411</v>
      </c>
      <c r="B15662" s="0" t="s">
        <v>152</v>
      </c>
      <c r="C15662" s="0" t="n">
        <v>2008</v>
      </c>
      <c r="D15662" s="0" t="s">
        <v>246</v>
      </c>
      <c r="E15662" s="0" t="s">
        <v>418</v>
      </c>
      <c r="F15662" s="0" t="n">
        <v>0</v>
      </c>
      <c r="G15662" s="0" t="n">
        <v>0.02</v>
      </c>
      <c r="H15662" s="0" t="n">
        <v>0</v>
      </c>
      <c r="I15662" s="0" t="n">
        <v>0</v>
      </c>
      <c r="J15662" s="0" t="n">
        <v>0.02</v>
      </c>
      <c r="N15662" s="0" t="s">
        <v>152</v>
      </c>
      <c r="P15662" s="0" t="n">
        <f aca="false">IF(AND(OR(Dashboard!$B$5="All",D15662=Dashboard!$B$5),OR(Dashboard!$D$5="All",N15662=Dashboard!$D$5),OR(AND(C15662&lt;&gt;"",C15662&gt;=Dashboard!$F$5,C15662&lt;=Dashboard!$H$5),AND(C15662="",Dashboard!$F$5&lt;=1980,Dashboard!$H$5&gt;=2016))),1,0)</f>
        <v>1</v>
      </c>
      <c r="Q15662" s="0" t="n">
        <f aca="false">J15662*P15662+ROW()*0.00000001</f>
        <v>0.02015662</v>
      </c>
    </row>
    <row r="15663" customFormat="false" ht="15" hidden="false" customHeight="false" outlineLevel="0" collapsed="false">
      <c r="A15663" s="0" t="s">
        <v>11412</v>
      </c>
      <c r="B15663" s="0" t="s">
        <v>152</v>
      </c>
      <c r="C15663" s="0" t="n">
        <v>2011</v>
      </c>
      <c r="D15663" s="0" t="s">
        <v>58</v>
      </c>
      <c r="E15663" s="0" t="s">
        <v>11413</v>
      </c>
      <c r="F15663" s="0" t="n">
        <v>0.02</v>
      </c>
      <c r="G15663" s="0" t="n">
        <v>0</v>
      </c>
      <c r="H15663" s="0" t="n">
        <v>0</v>
      </c>
      <c r="I15663" s="0" t="n">
        <v>0</v>
      </c>
      <c r="J15663" s="0" t="n">
        <v>0.02</v>
      </c>
      <c r="N15663" s="0" t="s">
        <v>152</v>
      </c>
      <c r="P15663" s="0" t="n">
        <f aca="false">IF(AND(OR(Dashboard!$B$5="All",D15663=Dashboard!$B$5),OR(Dashboard!$D$5="All",N15663=Dashboard!$D$5),OR(AND(C15663&lt;&gt;"",C15663&gt;=Dashboard!$F$5,C15663&lt;=Dashboard!$H$5),AND(C15663="",Dashboard!$F$5&lt;=1980,Dashboard!$H$5&gt;=2016))),1,0)</f>
        <v>1</v>
      </c>
      <c r="Q15663" s="0" t="n">
        <f aca="false">J15663*P15663+ROW()*0.00000001</f>
        <v>0.02015663</v>
      </c>
    </row>
    <row r="15664" customFormat="false" ht="15" hidden="false" customHeight="false" outlineLevel="0" collapsed="false">
      <c r="A15664" s="0" t="s">
        <v>11414</v>
      </c>
      <c r="B15664" s="0" t="s">
        <v>152</v>
      </c>
      <c r="C15664" s="0" t="n">
        <v>2011</v>
      </c>
      <c r="D15664" s="0" t="s">
        <v>48</v>
      </c>
      <c r="E15664" s="0" t="s">
        <v>3802</v>
      </c>
      <c r="F15664" s="0" t="n">
        <v>0</v>
      </c>
      <c r="G15664" s="0" t="n">
        <v>0.02</v>
      </c>
      <c r="H15664" s="0" t="n">
        <v>0</v>
      </c>
      <c r="I15664" s="0" t="n">
        <v>0</v>
      </c>
      <c r="J15664" s="0" t="n">
        <v>0.02</v>
      </c>
      <c r="N15664" s="0" t="s">
        <v>152</v>
      </c>
      <c r="P15664" s="0" t="n">
        <f aca="false">IF(AND(OR(Dashboard!$B$5="All",D15664=Dashboard!$B$5),OR(Dashboard!$D$5="All",N15664=Dashboard!$D$5),OR(AND(C15664&lt;&gt;"",C15664&gt;=Dashboard!$F$5,C15664&lt;=Dashboard!$H$5),AND(C15664="",Dashboard!$F$5&lt;=1980,Dashboard!$H$5&gt;=2016))),1,0)</f>
        <v>1</v>
      </c>
      <c r="Q15664" s="0" t="n">
        <f aca="false">J15664*P15664+ROW()*0.00000001</f>
        <v>0.02015664</v>
      </c>
    </row>
    <row r="15665" customFormat="false" ht="15" hidden="false" customHeight="false" outlineLevel="0" collapsed="false">
      <c r="A15665" s="0" t="s">
        <v>11415</v>
      </c>
      <c r="B15665" s="0" t="s">
        <v>851</v>
      </c>
      <c r="C15665" s="0" t="n">
        <v>2014</v>
      </c>
      <c r="D15665" s="0" t="s">
        <v>52</v>
      </c>
      <c r="E15665" s="0" t="s">
        <v>4303</v>
      </c>
      <c r="F15665" s="0" t="n">
        <v>0</v>
      </c>
      <c r="G15665" s="0" t="n">
        <v>0</v>
      </c>
      <c r="H15665" s="0" t="n">
        <v>0.02</v>
      </c>
      <c r="I15665" s="0" t="n">
        <v>0</v>
      </c>
      <c r="J15665" s="0" t="n">
        <v>0.02</v>
      </c>
      <c r="N15665" s="0" t="s">
        <v>74</v>
      </c>
      <c r="P15665" s="0" t="n">
        <f aca="false">IF(AND(OR(Dashboard!$B$5="All",D15665=Dashboard!$B$5),OR(Dashboard!$D$5="All",N15665=Dashboard!$D$5),OR(AND(C15665&lt;&gt;"",C15665&gt;=Dashboard!$F$5,C15665&lt;=Dashboard!$H$5),AND(C15665="",Dashboard!$F$5&lt;=1980,Dashboard!$H$5&gt;=2016))),1,0)</f>
        <v>1</v>
      </c>
      <c r="Q15665" s="0" t="n">
        <f aca="false">J15665*P15665+ROW()*0.00000001</f>
        <v>0.02015665</v>
      </c>
    </row>
    <row r="15666" customFormat="false" ht="15" hidden="false" customHeight="false" outlineLevel="0" collapsed="false">
      <c r="A15666" s="0" t="s">
        <v>11416</v>
      </c>
      <c r="B15666" s="0" t="s">
        <v>85</v>
      </c>
      <c r="C15666" s="0" t="n">
        <v>2004</v>
      </c>
      <c r="D15666" s="0" t="s">
        <v>114</v>
      </c>
      <c r="E15666" s="0" t="s">
        <v>293</v>
      </c>
      <c r="F15666" s="0" t="n">
        <v>0.01</v>
      </c>
      <c r="G15666" s="0" t="n">
        <v>0</v>
      </c>
      <c r="H15666" s="0" t="n">
        <v>0</v>
      </c>
      <c r="I15666" s="0" t="n">
        <v>0</v>
      </c>
      <c r="J15666" s="0" t="n">
        <v>0.02</v>
      </c>
      <c r="M15666" s="0" t="s">
        <v>36</v>
      </c>
      <c r="N15666" s="0" t="s">
        <v>35</v>
      </c>
      <c r="P15666" s="0" t="n">
        <f aca="false">IF(AND(OR(Dashboard!$B$5="All",D15666=Dashboard!$B$5),OR(Dashboard!$D$5="All",N15666=Dashboard!$D$5),OR(AND(C15666&lt;&gt;"",C15666&gt;=Dashboard!$F$5,C15666&lt;=Dashboard!$H$5),AND(C15666="",Dashboard!$F$5&lt;=1980,Dashboard!$H$5&gt;=2016))),1,0)</f>
        <v>1</v>
      </c>
      <c r="Q15666" s="0" t="n">
        <f aca="false">J15666*P15666+ROW()*0.00000001</f>
        <v>0.02015666</v>
      </c>
    </row>
    <row r="15667" customFormat="false" ht="15" hidden="false" customHeight="false" outlineLevel="0" collapsed="false">
      <c r="A15667" s="0" t="s">
        <v>11417</v>
      </c>
      <c r="B15667" s="0" t="s">
        <v>164</v>
      </c>
      <c r="C15667" s="0" t="n">
        <v>2010</v>
      </c>
      <c r="D15667" s="0" t="s">
        <v>114</v>
      </c>
      <c r="E15667" s="0" t="s">
        <v>520</v>
      </c>
      <c r="F15667" s="0" t="n">
        <v>0</v>
      </c>
      <c r="G15667" s="0" t="n">
        <v>0</v>
      </c>
      <c r="H15667" s="0" t="n">
        <v>0.02</v>
      </c>
      <c r="I15667" s="0" t="n">
        <v>0</v>
      </c>
      <c r="J15667" s="0" t="n">
        <v>0.02</v>
      </c>
      <c r="N15667" s="0" t="s">
        <v>74</v>
      </c>
      <c r="P15667" s="0" t="n">
        <f aca="false">IF(AND(OR(Dashboard!$B$5="All",D15667=Dashboard!$B$5),OR(Dashboard!$D$5="All",N15667=Dashboard!$D$5),OR(AND(C15667&lt;&gt;"",C15667&gt;=Dashboard!$F$5,C15667&lt;=Dashboard!$H$5),AND(C15667="",Dashboard!$F$5&lt;=1980,Dashboard!$H$5&gt;=2016))),1,0)</f>
        <v>1</v>
      </c>
      <c r="Q15667" s="0" t="n">
        <f aca="false">J15667*P15667+ROW()*0.00000001</f>
        <v>0.02015667</v>
      </c>
    </row>
    <row r="15668" customFormat="false" ht="15" hidden="false" customHeight="false" outlineLevel="0" collapsed="false">
      <c r="A15668" s="0" t="s">
        <v>11418</v>
      </c>
      <c r="B15668" s="0" t="s">
        <v>64</v>
      </c>
      <c r="C15668" s="0" t="n">
        <v>2011</v>
      </c>
      <c r="D15668" s="0" t="s">
        <v>52</v>
      </c>
      <c r="E15668" s="0" t="s">
        <v>4133</v>
      </c>
      <c r="F15668" s="0" t="n">
        <v>0</v>
      </c>
      <c r="G15668" s="0" t="n">
        <v>0.02</v>
      </c>
      <c r="H15668" s="0" t="n">
        <v>0</v>
      </c>
      <c r="I15668" s="0" t="n">
        <v>0</v>
      </c>
      <c r="J15668" s="0" t="n">
        <v>0.02</v>
      </c>
      <c r="N15668" s="0" t="s">
        <v>66</v>
      </c>
      <c r="P15668" s="0" t="n">
        <f aca="false">IF(AND(OR(Dashboard!$B$5="All",D15668=Dashboard!$B$5),OR(Dashboard!$D$5="All",N15668=Dashboard!$D$5),OR(AND(C15668&lt;&gt;"",C15668&gt;=Dashboard!$F$5,C15668&lt;=Dashboard!$H$5),AND(C15668="",Dashboard!$F$5&lt;=1980,Dashboard!$H$5&gt;=2016))),1,0)</f>
        <v>1</v>
      </c>
      <c r="Q15668" s="0" t="n">
        <f aca="false">J15668*P15668+ROW()*0.00000001</f>
        <v>0.02015668</v>
      </c>
    </row>
    <row r="15669" customFormat="false" ht="15" hidden="false" customHeight="false" outlineLevel="0" collapsed="false">
      <c r="A15669" s="0" t="s">
        <v>11419</v>
      </c>
      <c r="B15669" s="0" t="s">
        <v>164</v>
      </c>
      <c r="C15669" s="0" t="n">
        <v>2012</v>
      </c>
      <c r="D15669" s="0" t="s">
        <v>46</v>
      </c>
      <c r="E15669" s="0" t="s">
        <v>5740</v>
      </c>
      <c r="F15669" s="0" t="n">
        <v>0</v>
      </c>
      <c r="G15669" s="0" t="n">
        <v>0</v>
      </c>
      <c r="H15669" s="0" t="n">
        <v>0.02</v>
      </c>
      <c r="I15669" s="0" t="n">
        <v>0</v>
      </c>
      <c r="J15669" s="0" t="n">
        <v>0.02</v>
      </c>
      <c r="N15669" s="0" t="s">
        <v>74</v>
      </c>
      <c r="P15669" s="0" t="n">
        <f aca="false">IF(AND(OR(Dashboard!$B$5="All",D15669=Dashboard!$B$5),OR(Dashboard!$D$5="All",N15669=Dashboard!$D$5),OR(AND(C15669&lt;&gt;"",C15669&gt;=Dashboard!$F$5,C15669&lt;=Dashboard!$H$5),AND(C15669="",Dashboard!$F$5&lt;=1980,Dashboard!$H$5&gt;=2016))),1,0)</f>
        <v>1</v>
      </c>
      <c r="Q15669" s="0" t="n">
        <f aca="false">J15669*P15669+ROW()*0.00000001</f>
        <v>0.02015669</v>
      </c>
    </row>
    <row r="15670" customFormat="false" ht="15" hidden="false" customHeight="false" outlineLevel="0" collapsed="false">
      <c r="A15670" s="0" t="s">
        <v>11420</v>
      </c>
      <c r="B15670" s="0" t="s">
        <v>97</v>
      </c>
      <c r="C15670" s="0" t="n">
        <v>2015</v>
      </c>
      <c r="D15670" s="0" t="s">
        <v>71</v>
      </c>
      <c r="E15670" s="0" t="s">
        <v>782</v>
      </c>
      <c r="F15670" s="0" t="n">
        <v>0</v>
      </c>
      <c r="G15670" s="0" t="n">
        <v>0</v>
      </c>
      <c r="H15670" s="0" t="n">
        <v>0.02</v>
      </c>
      <c r="I15670" s="0" t="n">
        <v>0</v>
      </c>
      <c r="J15670" s="0" t="n">
        <v>0.02</v>
      </c>
      <c r="N15670" s="0" t="s">
        <v>35</v>
      </c>
      <c r="P15670" s="0" t="n">
        <f aca="false">IF(AND(OR(Dashboard!$B$5="All",D15670=Dashboard!$B$5),OR(Dashboard!$D$5="All",N15670=Dashboard!$D$5),OR(AND(C15670&lt;&gt;"",C15670&gt;=Dashboard!$F$5,C15670&lt;=Dashboard!$H$5),AND(C15670="",Dashboard!$F$5&lt;=1980,Dashboard!$H$5&gt;=2016))),1,0)</f>
        <v>1</v>
      </c>
      <c r="Q15670" s="0" t="n">
        <f aca="false">J15670*P15670+ROW()*0.00000001</f>
        <v>0.0201567</v>
      </c>
    </row>
    <row r="15671" customFormat="false" ht="15" hidden="false" customHeight="false" outlineLevel="0" collapsed="false">
      <c r="A15671" s="0" t="s">
        <v>11421</v>
      </c>
      <c r="B15671" s="0" t="s">
        <v>152</v>
      </c>
      <c r="C15671" s="0" t="n">
        <v>2009</v>
      </c>
      <c r="D15671" s="0" t="s">
        <v>246</v>
      </c>
      <c r="E15671" s="0" t="s">
        <v>6143</v>
      </c>
      <c r="F15671" s="0" t="n">
        <v>0.02</v>
      </c>
      <c r="G15671" s="0" t="n">
        <v>0</v>
      </c>
      <c r="H15671" s="0" t="n">
        <v>0</v>
      </c>
      <c r="I15671" s="0" t="n">
        <v>0</v>
      </c>
      <c r="J15671" s="0" t="n">
        <v>0.02</v>
      </c>
      <c r="K15671" s="0" t="n">
        <v>63</v>
      </c>
      <c r="L15671" s="0" t="n">
        <v>8.1</v>
      </c>
      <c r="M15671" s="0" t="s">
        <v>103</v>
      </c>
      <c r="N15671" s="0" t="s">
        <v>152</v>
      </c>
      <c r="O15671" s="0" t="s">
        <v>67</v>
      </c>
      <c r="P15671" s="0" t="n">
        <f aca="false">IF(AND(OR(Dashboard!$B$5="All",D15671=Dashboard!$B$5),OR(Dashboard!$D$5="All",N15671=Dashboard!$D$5),OR(AND(C15671&lt;&gt;"",C15671&gt;=Dashboard!$F$5,C15671&lt;=Dashboard!$H$5),AND(C15671="",Dashboard!$F$5&lt;=1980,Dashboard!$H$5&gt;=2016))),1,0)</f>
        <v>1</v>
      </c>
      <c r="Q15671" s="0" t="n">
        <f aca="false">J15671*P15671+ROW()*0.00000001</f>
        <v>0.02015671</v>
      </c>
    </row>
    <row r="15672" customFormat="false" ht="15" hidden="false" customHeight="false" outlineLevel="0" collapsed="false">
      <c r="A15672" s="0" t="s">
        <v>11422</v>
      </c>
      <c r="B15672" s="0" t="s">
        <v>50</v>
      </c>
      <c r="C15672" s="0" t="n">
        <v>2009</v>
      </c>
      <c r="D15672" s="0" t="s">
        <v>71</v>
      </c>
      <c r="E15672" s="0" t="s">
        <v>560</v>
      </c>
      <c r="F15672" s="0" t="n">
        <v>0.02</v>
      </c>
      <c r="G15672" s="0" t="n">
        <v>0</v>
      </c>
      <c r="H15672" s="0" t="n">
        <v>0</v>
      </c>
      <c r="I15672" s="0" t="n">
        <v>0</v>
      </c>
      <c r="J15672" s="0" t="n">
        <v>0.02</v>
      </c>
      <c r="M15672" s="0" t="s">
        <v>125</v>
      </c>
      <c r="N15672" s="0" t="s">
        <v>35</v>
      </c>
      <c r="P15672" s="0" t="n">
        <f aca="false">IF(AND(OR(Dashboard!$B$5="All",D15672=Dashboard!$B$5),OR(Dashboard!$D$5="All",N15672=Dashboard!$D$5),OR(AND(C15672&lt;&gt;"",C15672&gt;=Dashboard!$F$5,C15672&lt;=Dashboard!$H$5),AND(C15672="",Dashboard!$F$5&lt;=1980,Dashboard!$H$5&gt;=2016))),1,0)</f>
        <v>1</v>
      </c>
      <c r="Q15672" s="0" t="n">
        <f aca="false">J15672*P15672+ROW()*0.00000001</f>
        <v>0.02015672</v>
      </c>
    </row>
    <row r="15673" customFormat="false" ht="15" hidden="false" customHeight="false" outlineLevel="0" collapsed="false">
      <c r="A15673" s="0" t="s">
        <v>11423</v>
      </c>
      <c r="B15673" s="0" t="s">
        <v>50</v>
      </c>
      <c r="C15673" s="0" t="n">
        <v>2005</v>
      </c>
      <c r="D15673" s="0" t="s">
        <v>16</v>
      </c>
      <c r="E15673" s="0" t="s">
        <v>1259</v>
      </c>
      <c r="F15673" s="0" t="n">
        <v>0.01</v>
      </c>
      <c r="G15673" s="0" t="n">
        <v>0</v>
      </c>
      <c r="H15673" s="0" t="n">
        <v>0</v>
      </c>
      <c r="I15673" s="0" t="n">
        <v>0</v>
      </c>
      <c r="J15673" s="0" t="n">
        <v>0.02</v>
      </c>
      <c r="K15673" s="0" t="n">
        <v>54</v>
      </c>
      <c r="M15673" s="0" t="s">
        <v>36</v>
      </c>
      <c r="N15673" s="0" t="s">
        <v>35</v>
      </c>
      <c r="O15673" s="0" t="s">
        <v>53</v>
      </c>
      <c r="P15673" s="0" t="n">
        <f aca="false">IF(AND(OR(Dashboard!$B$5="All",D15673=Dashboard!$B$5),OR(Dashboard!$D$5="All",N15673=Dashboard!$D$5),OR(AND(C15673&lt;&gt;"",C15673&gt;=Dashboard!$F$5,C15673&lt;=Dashboard!$H$5),AND(C15673="",Dashboard!$F$5&lt;=1980,Dashboard!$H$5&gt;=2016))),1,0)</f>
        <v>1</v>
      </c>
      <c r="Q15673" s="0" t="n">
        <f aca="false">J15673*P15673+ROW()*0.00000001</f>
        <v>0.02015673</v>
      </c>
    </row>
    <row r="15674" customFormat="false" ht="15" hidden="false" customHeight="false" outlineLevel="0" collapsed="false">
      <c r="A15674" s="0" t="s">
        <v>11424</v>
      </c>
      <c r="B15674" s="0" t="s">
        <v>76</v>
      </c>
      <c r="C15674" s="0" t="n">
        <v>2007</v>
      </c>
      <c r="D15674" s="0" t="s">
        <v>46</v>
      </c>
      <c r="E15674" s="0" t="s">
        <v>154</v>
      </c>
      <c r="F15674" s="0" t="n">
        <v>0</v>
      </c>
      <c r="G15674" s="0" t="n">
        <v>0</v>
      </c>
      <c r="H15674" s="0" t="n">
        <v>0.02</v>
      </c>
      <c r="I15674" s="0" t="n">
        <v>0</v>
      </c>
      <c r="J15674" s="0" t="n">
        <v>0.02</v>
      </c>
      <c r="N15674" s="0" t="s">
        <v>74</v>
      </c>
      <c r="P15674" s="0" t="n">
        <f aca="false">IF(AND(OR(Dashboard!$B$5="All",D15674=Dashboard!$B$5),OR(Dashboard!$D$5="All",N15674=Dashboard!$D$5),OR(AND(C15674&lt;&gt;"",C15674&gt;=Dashboard!$F$5,C15674&lt;=Dashboard!$H$5),AND(C15674="",Dashboard!$F$5&lt;=1980,Dashboard!$H$5&gt;=2016))),1,0)</f>
        <v>1</v>
      </c>
      <c r="Q15674" s="0" t="n">
        <f aca="false">J15674*P15674+ROW()*0.00000001</f>
        <v>0.02015674</v>
      </c>
    </row>
    <row r="15675" customFormat="false" ht="15" hidden="false" customHeight="false" outlineLevel="0" collapsed="false">
      <c r="A15675" s="0" t="s">
        <v>11425</v>
      </c>
      <c r="B15675" s="0" t="s">
        <v>152</v>
      </c>
      <c r="C15675" s="0" t="n">
        <v>2014</v>
      </c>
      <c r="D15675" s="0" t="s">
        <v>46</v>
      </c>
      <c r="E15675" s="0" t="s">
        <v>6672</v>
      </c>
      <c r="F15675" s="0" t="n">
        <v>0</v>
      </c>
      <c r="G15675" s="0" t="n">
        <v>0.02</v>
      </c>
      <c r="H15675" s="0" t="n">
        <v>0</v>
      </c>
      <c r="I15675" s="0" t="n">
        <v>0</v>
      </c>
      <c r="J15675" s="0" t="n">
        <v>0.02</v>
      </c>
      <c r="K15675" s="0" t="n">
        <v>89</v>
      </c>
      <c r="L15675" s="0" t="n">
        <v>8.3</v>
      </c>
      <c r="M15675" s="0" t="s">
        <v>73</v>
      </c>
      <c r="N15675" s="0" t="s">
        <v>152</v>
      </c>
      <c r="O15675" s="0" t="s">
        <v>42</v>
      </c>
      <c r="P15675" s="0" t="n">
        <f aca="false">IF(AND(OR(Dashboard!$B$5="All",D15675=Dashboard!$B$5),OR(Dashboard!$D$5="All",N15675=Dashboard!$D$5),OR(AND(C15675&lt;&gt;"",C15675&gt;=Dashboard!$F$5,C15675&lt;=Dashboard!$H$5),AND(C15675="",Dashboard!$F$5&lt;=1980,Dashboard!$H$5&gt;=2016))),1,0)</f>
        <v>1</v>
      </c>
      <c r="Q15675" s="0" t="n">
        <f aca="false">J15675*P15675+ROW()*0.00000001</f>
        <v>0.02015675</v>
      </c>
    </row>
    <row r="15676" customFormat="false" ht="15" hidden="false" customHeight="false" outlineLevel="0" collapsed="false">
      <c r="A15676" s="0" t="s">
        <v>6915</v>
      </c>
      <c r="B15676" s="0" t="s">
        <v>76</v>
      </c>
      <c r="D15676" s="0" t="s">
        <v>34</v>
      </c>
      <c r="E15676" s="0" t="s">
        <v>520</v>
      </c>
      <c r="F15676" s="0" t="n">
        <v>0.01</v>
      </c>
      <c r="G15676" s="0" t="n">
        <v>0.01</v>
      </c>
      <c r="H15676" s="0" t="n">
        <v>0</v>
      </c>
      <c r="I15676" s="0" t="n">
        <v>0</v>
      </c>
      <c r="J15676" s="0" t="n">
        <v>0.02</v>
      </c>
      <c r="N15676" s="0" t="s">
        <v>74</v>
      </c>
      <c r="P15676" s="0" t="n">
        <f aca="false">IF(AND(OR(Dashboard!$B$5="All",D15676=Dashboard!$B$5),OR(Dashboard!$D$5="All",N15676=Dashboard!$D$5),OR(AND(C15676&lt;&gt;"",C15676&gt;=Dashboard!$F$5,C15676&lt;=Dashboard!$H$5),AND(C15676="",Dashboard!$F$5&lt;=1980,Dashboard!$H$5&gt;=2016))),1,0)</f>
        <v>1</v>
      </c>
      <c r="Q15676" s="0" t="n">
        <f aca="false">J15676*P15676+ROW()*0.00000001</f>
        <v>0.02015676</v>
      </c>
    </row>
    <row r="15677" customFormat="false" ht="15" hidden="false" customHeight="false" outlineLevel="0" collapsed="false">
      <c r="A15677" s="0" t="s">
        <v>11426</v>
      </c>
      <c r="B15677" s="0" t="s">
        <v>164</v>
      </c>
      <c r="C15677" s="0" t="n">
        <v>2010</v>
      </c>
      <c r="D15677" s="0" t="s">
        <v>71</v>
      </c>
      <c r="E15677" s="0" t="s">
        <v>3904</v>
      </c>
      <c r="F15677" s="0" t="n">
        <v>0</v>
      </c>
      <c r="G15677" s="0" t="n">
        <v>0</v>
      </c>
      <c r="H15677" s="0" t="n">
        <v>0.02</v>
      </c>
      <c r="I15677" s="0" t="n">
        <v>0</v>
      </c>
      <c r="J15677" s="0" t="n">
        <v>0.02</v>
      </c>
      <c r="N15677" s="0" t="s">
        <v>74</v>
      </c>
      <c r="P15677" s="0" t="n">
        <f aca="false">IF(AND(OR(Dashboard!$B$5="All",D15677=Dashboard!$B$5),OR(Dashboard!$D$5="All",N15677=Dashboard!$D$5),OR(AND(C15677&lt;&gt;"",C15677&gt;=Dashboard!$F$5,C15677&lt;=Dashboard!$H$5),AND(C15677="",Dashboard!$F$5&lt;=1980,Dashboard!$H$5&gt;=2016))),1,0)</f>
        <v>1</v>
      </c>
      <c r="Q15677" s="0" t="n">
        <f aca="false">J15677*P15677+ROW()*0.00000001</f>
        <v>0.02015677</v>
      </c>
    </row>
    <row r="15678" customFormat="false" ht="15" hidden="false" customHeight="false" outlineLevel="0" collapsed="false">
      <c r="A15678" s="0" t="s">
        <v>10382</v>
      </c>
      <c r="B15678" s="0" t="s">
        <v>50</v>
      </c>
      <c r="C15678" s="0" t="n">
        <v>2005</v>
      </c>
      <c r="D15678" s="0" t="s">
        <v>34</v>
      </c>
      <c r="E15678" s="0" t="s">
        <v>2860</v>
      </c>
      <c r="F15678" s="0" t="n">
        <v>0.02</v>
      </c>
      <c r="G15678" s="0" t="n">
        <v>0</v>
      </c>
      <c r="H15678" s="0" t="n">
        <v>0</v>
      </c>
      <c r="I15678" s="0" t="n">
        <v>0</v>
      </c>
      <c r="J15678" s="0" t="n">
        <v>0.02</v>
      </c>
      <c r="N15678" s="0" t="s">
        <v>35</v>
      </c>
      <c r="P15678" s="0" t="n">
        <f aca="false">IF(AND(OR(Dashboard!$B$5="All",D15678=Dashboard!$B$5),OR(Dashboard!$D$5="All",N15678=Dashboard!$D$5),OR(AND(C15678&lt;&gt;"",C15678&gt;=Dashboard!$F$5,C15678&lt;=Dashboard!$H$5),AND(C15678="",Dashboard!$F$5&lt;=1980,Dashboard!$H$5&gt;=2016))),1,0)</f>
        <v>1</v>
      </c>
      <c r="Q15678" s="0" t="n">
        <f aca="false">J15678*P15678+ROW()*0.00000001</f>
        <v>0.02015678</v>
      </c>
    </row>
    <row r="15679" customFormat="false" ht="15" hidden="false" customHeight="false" outlineLevel="0" collapsed="false">
      <c r="A15679" s="0" t="s">
        <v>11427</v>
      </c>
      <c r="B15679" s="0" t="s">
        <v>851</v>
      </c>
      <c r="C15679" s="0" t="n">
        <v>2016</v>
      </c>
      <c r="D15679" s="0" t="s">
        <v>114</v>
      </c>
      <c r="E15679" s="0" t="s">
        <v>520</v>
      </c>
      <c r="F15679" s="0" t="n">
        <v>0</v>
      </c>
      <c r="G15679" s="0" t="n">
        <v>0</v>
      </c>
      <c r="H15679" s="0" t="n">
        <v>0.02</v>
      </c>
      <c r="I15679" s="0" t="n">
        <v>0</v>
      </c>
      <c r="J15679" s="0" t="n">
        <v>0.02</v>
      </c>
      <c r="N15679" s="0" t="s">
        <v>74</v>
      </c>
      <c r="P15679" s="0" t="n">
        <f aca="false">IF(AND(OR(Dashboard!$B$5="All",D15679=Dashboard!$B$5),OR(Dashboard!$D$5="All",N15679=Dashboard!$D$5),OR(AND(C15679&lt;&gt;"",C15679&gt;=Dashboard!$F$5,C15679&lt;=Dashboard!$H$5),AND(C15679="",Dashboard!$F$5&lt;=1980,Dashboard!$H$5&gt;=2016))),1,0)</f>
        <v>1</v>
      </c>
      <c r="Q15679" s="0" t="n">
        <f aca="false">J15679*P15679+ROW()*0.00000001</f>
        <v>0.02015679</v>
      </c>
    </row>
    <row r="15680" customFormat="false" ht="15" hidden="false" customHeight="false" outlineLevel="0" collapsed="false">
      <c r="A15680" s="0" t="s">
        <v>11428</v>
      </c>
      <c r="B15680" s="0" t="s">
        <v>33</v>
      </c>
      <c r="C15680" s="0" t="n">
        <v>2011</v>
      </c>
      <c r="D15680" s="0" t="s">
        <v>58</v>
      </c>
      <c r="E15680" s="0" t="s">
        <v>10992</v>
      </c>
      <c r="F15680" s="0" t="n">
        <v>0</v>
      </c>
      <c r="G15680" s="0" t="n">
        <v>0.02</v>
      </c>
      <c r="H15680" s="0" t="n">
        <v>0</v>
      </c>
      <c r="I15680" s="0" t="n">
        <v>0</v>
      </c>
      <c r="J15680" s="0" t="n">
        <v>0.02</v>
      </c>
      <c r="N15680" s="0" t="s">
        <v>35</v>
      </c>
      <c r="P15680" s="0" t="n">
        <f aca="false">IF(AND(OR(Dashboard!$B$5="All",D15680=Dashboard!$B$5),OR(Dashboard!$D$5="All",N15680=Dashboard!$D$5),OR(AND(C15680&lt;&gt;"",C15680&gt;=Dashboard!$F$5,C15680&lt;=Dashboard!$H$5),AND(C15680="",Dashboard!$F$5&lt;=1980,Dashboard!$H$5&gt;=2016))),1,0)</f>
        <v>1</v>
      </c>
      <c r="Q15680" s="0" t="n">
        <f aca="false">J15680*P15680+ROW()*0.00000001</f>
        <v>0.0201568</v>
      </c>
    </row>
    <row r="15681" customFormat="false" ht="15" hidden="false" customHeight="false" outlineLevel="0" collapsed="false">
      <c r="A15681" s="0" t="s">
        <v>5904</v>
      </c>
      <c r="B15681" s="0" t="s">
        <v>152</v>
      </c>
      <c r="C15681" s="0" t="n">
        <v>2011</v>
      </c>
      <c r="D15681" s="0" t="s">
        <v>56</v>
      </c>
      <c r="E15681" s="0" t="s">
        <v>3501</v>
      </c>
      <c r="F15681" s="0" t="n">
        <v>0.02</v>
      </c>
      <c r="G15681" s="0" t="n">
        <v>0</v>
      </c>
      <c r="H15681" s="0" t="n">
        <v>0</v>
      </c>
      <c r="I15681" s="0" t="n">
        <v>0</v>
      </c>
      <c r="J15681" s="0" t="n">
        <v>0.02</v>
      </c>
      <c r="L15681" s="0" t="n">
        <v>3.2</v>
      </c>
      <c r="N15681" s="0" t="s">
        <v>152</v>
      </c>
      <c r="P15681" s="0" t="n">
        <f aca="false">IF(AND(OR(Dashboard!$B$5="All",D15681=Dashboard!$B$5),OR(Dashboard!$D$5="All",N15681=Dashboard!$D$5),OR(AND(C15681&lt;&gt;"",C15681&gt;=Dashboard!$F$5,C15681&lt;=Dashboard!$H$5),AND(C15681="",Dashboard!$F$5&lt;=1980,Dashboard!$H$5&gt;=2016))),1,0)</f>
        <v>1</v>
      </c>
      <c r="Q15681" s="0" t="n">
        <f aca="false">J15681*P15681+ROW()*0.00000001</f>
        <v>0.02015681</v>
      </c>
    </row>
    <row r="15682" customFormat="false" ht="15" hidden="false" customHeight="false" outlineLevel="0" collapsed="false">
      <c r="A15682" s="0" t="s">
        <v>11429</v>
      </c>
      <c r="B15682" s="0" t="s">
        <v>76</v>
      </c>
      <c r="C15682" s="0" t="n">
        <v>2007</v>
      </c>
      <c r="D15682" s="0" t="s">
        <v>114</v>
      </c>
      <c r="E15682" s="0" t="s">
        <v>9433</v>
      </c>
      <c r="F15682" s="0" t="n">
        <v>0</v>
      </c>
      <c r="G15682" s="0" t="n">
        <v>0</v>
      </c>
      <c r="H15682" s="0" t="n">
        <v>0.02</v>
      </c>
      <c r="I15682" s="0" t="n">
        <v>0</v>
      </c>
      <c r="J15682" s="0" t="n">
        <v>0.02</v>
      </c>
      <c r="N15682" s="0" t="s">
        <v>74</v>
      </c>
      <c r="P15682" s="0" t="n">
        <f aca="false">IF(AND(OR(Dashboard!$B$5="All",D15682=Dashboard!$B$5),OR(Dashboard!$D$5="All",N15682=Dashboard!$D$5),OR(AND(C15682&lt;&gt;"",C15682&gt;=Dashboard!$F$5,C15682&lt;=Dashboard!$H$5),AND(C15682="",Dashboard!$F$5&lt;=1980,Dashboard!$H$5&gt;=2016))),1,0)</f>
        <v>1</v>
      </c>
      <c r="Q15682" s="0" t="n">
        <f aca="false">J15682*P15682+ROW()*0.00000001</f>
        <v>0.02015682</v>
      </c>
    </row>
    <row r="15683" customFormat="false" ht="15" hidden="false" customHeight="false" outlineLevel="0" collapsed="false">
      <c r="A15683" s="0" t="s">
        <v>4909</v>
      </c>
      <c r="B15683" s="0" t="s">
        <v>152</v>
      </c>
      <c r="C15683" s="0" t="n">
        <v>2008</v>
      </c>
      <c r="D15683" s="0" t="s">
        <v>56</v>
      </c>
      <c r="E15683" s="0" t="s">
        <v>160</v>
      </c>
      <c r="F15683" s="0" t="n">
        <v>0</v>
      </c>
      <c r="G15683" s="0" t="n">
        <v>0.01</v>
      </c>
      <c r="H15683" s="0" t="n">
        <v>0</v>
      </c>
      <c r="I15683" s="0" t="n">
        <v>0</v>
      </c>
      <c r="J15683" s="0" t="n">
        <v>0.02</v>
      </c>
      <c r="K15683" s="0" t="n">
        <v>50</v>
      </c>
      <c r="L15683" s="0" t="n">
        <v>6.6</v>
      </c>
      <c r="M15683" s="0" t="s">
        <v>73</v>
      </c>
      <c r="N15683" s="0" t="s">
        <v>152</v>
      </c>
      <c r="O15683" s="0" t="s">
        <v>177</v>
      </c>
      <c r="P15683" s="0" t="n">
        <f aca="false">IF(AND(OR(Dashboard!$B$5="All",D15683=Dashboard!$B$5),OR(Dashboard!$D$5="All",N15683=Dashboard!$D$5),OR(AND(C15683&lt;&gt;"",C15683&gt;=Dashboard!$F$5,C15683&lt;=Dashboard!$H$5),AND(C15683="",Dashboard!$F$5&lt;=1980,Dashboard!$H$5&gt;=2016))),1,0)</f>
        <v>1</v>
      </c>
      <c r="Q15683" s="0" t="n">
        <f aca="false">J15683*P15683+ROW()*0.00000001</f>
        <v>0.02015683</v>
      </c>
    </row>
    <row r="15684" customFormat="false" ht="15" hidden="false" customHeight="false" outlineLevel="0" collapsed="false">
      <c r="A15684" s="0" t="s">
        <v>11430</v>
      </c>
      <c r="B15684" s="0" t="s">
        <v>50</v>
      </c>
      <c r="C15684" s="0" t="n">
        <v>2010</v>
      </c>
      <c r="D15684" s="0" t="s">
        <v>58</v>
      </c>
      <c r="E15684" s="0" t="s">
        <v>157</v>
      </c>
      <c r="F15684" s="0" t="n">
        <v>0</v>
      </c>
      <c r="G15684" s="0" t="n">
        <v>0</v>
      </c>
      <c r="H15684" s="0" t="n">
        <v>0.02</v>
      </c>
      <c r="I15684" s="0" t="n">
        <v>0</v>
      </c>
      <c r="J15684" s="0" t="n">
        <v>0.02</v>
      </c>
      <c r="N15684" s="0" t="s">
        <v>35</v>
      </c>
      <c r="P15684" s="0" t="n">
        <f aca="false">IF(AND(OR(Dashboard!$B$5="All",D15684=Dashboard!$B$5),OR(Dashboard!$D$5="All",N15684=Dashboard!$D$5),OR(AND(C15684&lt;&gt;"",C15684&gt;=Dashboard!$F$5,C15684&lt;=Dashboard!$H$5),AND(C15684="",Dashboard!$F$5&lt;=1980,Dashboard!$H$5&gt;=2016))),1,0)</f>
        <v>1</v>
      </c>
      <c r="Q15684" s="0" t="n">
        <f aca="false">J15684*P15684+ROW()*0.00000001</f>
        <v>0.02015684</v>
      </c>
    </row>
    <row r="15685" customFormat="false" ht="15" hidden="false" customHeight="false" outlineLevel="0" collapsed="false">
      <c r="A15685" s="0" t="s">
        <v>11431</v>
      </c>
      <c r="B15685" s="0" t="s">
        <v>50</v>
      </c>
      <c r="C15685" s="0" t="n">
        <v>2009</v>
      </c>
      <c r="D15685" s="0" t="s">
        <v>71</v>
      </c>
      <c r="E15685" s="0" t="s">
        <v>3948</v>
      </c>
      <c r="F15685" s="0" t="n">
        <v>0</v>
      </c>
      <c r="G15685" s="0" t="n">
        <v>0.02</v>
      </c>
      <c r="H15685" s="0" t="n">
        <v>0</v>
      </c>
      <c r="I15685" s="0" t="n">
        <v>0</v>
      </c>
      <c r="J15685" s="0" t="n">
        <v>0.02</v>
      </c>
      <c r="K15685" s="0" t="n">
        <v>39</v>
      </c>
      <c r="M15685" s="0" t="s">
        <v>36</v>
      </c>
      <c r="N15685" s="0" t="s">
        <v>35</v>
      </c>
      <c r="O15685" s="0" t="s">
        <v>177</v>
      </c>
      <c r="P15685" s="0" t="n">
        <f aca="false">IF(AND(OR(Dashboard!$B$5="All",D15685=Dashboard!$B$5),OR(Dashboard!$D$5="All",N15685=Dashboard!$D$5),OR(AND(C15685&lt;&gt;"",C15685&gt;=Dashboard!$F$5,C15685&lt;=Dashboard!$H$5),AND(C15685="",Dashboard!$F$5&lt;=1980,Dashboard!$H$5&gt;=2016))),1,0)</f>
        <v>1</v>
      </c>
      <c r="Q15685" s="0" t="n">
        <f aca="false">J15685*P15685+ROW()*0.00000001</f>
        <v>0.02015685</v>
      </c>
    </row>
    <row r="15686" customFormat="false" ht="15" hidden="false" customHeight="false" outlineLevel="0" collapsed="false">
      <c r="A15686" s="0" t="s">
        <v>11432</v>
      </c>
      <c r="B15686" s="0" t="s">
        <v>50</v>
      </c>
      <c r="C15686" s="0" t="n">
        <v>2010</v>
      </c>
      <c r="D15686" s="0" t="s">
        <v>71</v>
      </c>
      <c r="E15686" s="0" t="s">
        <v>328</v>
      </c>
      <c r="F15686" s="0" t="n">
        <v>0</v>
      </c>
      <c r="G15686" s="0" t="n">
        <v>0</v>
      </c>
      <c r="H15686" s="0" t="n">
        <v>0.02</v>
      </c>
      <c r="I15686" s="0" t="n">
        <v>0</v>
      </c>
      <c r="J15686" s="0" t="n">
        <v>0.02</v>
      </c>
      <c r="N15686" s="0" t="s">
        <v>35</v>
      </c>
      <c r="P15686" s="0" t="n">
        <f aca="false">IF(AND(OR(Dashboard!$B$5="All",D15686=Dashboard!$B$5),OR(Dashboard!$D$5="All",N15686=Dashboard!$D$5),OR(AND(C15686&lt;&gt;"",C15686&gt;=Dashboard!$F$5,C15686&lt;=Dashboard!$H$5),AND(C15686="",Dashboard!$F$5&lt;=1980,Dashboard!$H$5&gt;=2016))),1,0)</f>
        <v>1</v>
      </c>
      <c r="Q15686" s="0" t="n">
        <f aca="false">J15686*P15686+ROW()*0.00000001</f>
        <v>0.02015686</v>
      </c>
    </row>
    <row r="15687" customFormat="false" ht="15" hidden="false" customHeight="false" outlineLevel="0" collapsed="false">
      <c r="A15687" s="0" t="s">
        <v>11433</v>
      </c>
      <c r="B15687" s="0" t="s">
        <v>50</v>
      </c>
      <c r="C15687" s="0" t="n">
        <v>2007</v>
      </c>
      <c r="D15687" s="0" t="s">
        <v>52</v>
      </c>
      <c r="E15687" s="0" t="s">
        <v>11434</v>
      </c>
      <c r="F15687" s="0" t="n">
        <v>0</v>
      </c>
      <c r="G15687" s="0" t="n">
        <v>0</v>
      </c>
      <c r="H15687" s="0" t="n">
        <v>0.02</v>
      </c>
      <c r="I15687" s="0" t="n">
        <v>0</v>
      </c>
      <c r="J15687" s="0" t="n">
        <v>0.02</v>
      </c>
      <c r="N15687" s="0" t="s">
        <v>35</v>
      </c>
      <c r="P15687" s="0" t="n">
        <f aca="false">IF(AND(OR(Dashboard!$B$5="All",D15687=Dashboard!$B$5),OR(Dashboard!$D$5="All",N15687=Dashboard!$D$5),OR(AND(C15687&lt;&gt;"",C15687&gt;=Dashboard!$F$5,C15687&lt;=Dashboard!$H$5),AND(C15687="",Dashboard!$F$5&lt;=1980,Dashboard!$H$5&gt;=2016))),1,0)</f>
        <v>1</v>
      </c>
      <c r="Q15687" s="0" t="n">
        <f aca="false">J15687*P15687+ROW()*0.00000001</f>
        <v>0.02015687</v>
      </c>
    </row>
    <row r="15688" customFormat="false" ht="15" hidden="false" customHeight="false" outlineLevel="0" collapsed="false">
      <c r="A15688" s="0" t="s">
        <v>11435</v>
      </c>
      <c r="B15688" s="0" t="s">
        <v>76</v>
      </c>
      <c r="C15688" s="0" t="n">
        <v>2010</v>
      </c>
      <c r="D15688" s="0" t="s">
        <v>46</v>
      </c>
      <c r="E15688" s="0" t="s">
        <v>328</v>
      </c>
      <c r="F15688" s="0" t="n">
        <v>0</v>
      </c>
      <c r="G15688" s="0" t="n">
        <v>0</v>
      </c>
      <c r="H15688" s="0" t="n">
        <v>0.02</v>
      </c>
      <c r="I15688" s="0" t="n">
        <v>0</v>
      </c>
      <c r="J15688" s="0" t="n">
        <v>0.02</v>
      </c>
      <c r="N15688" s="0" t="s">
        <v>74</v>
      </c>
      <c r="P15688" s="0" t="n">
        <f aca="false">IF(AND(OR(Dashboard!$B$5="All",D15688=Dashboard!$B$5),OR(Dashboard!$D$5="All",N15688=Dashboard!$D$5),OR(AND(C15688&lt;&gt;"",C15688&gt;=Dashboard!$F$5,C15688&lt;=Dashboard!$H$5),AND(C15688="",Dashboard!$F$5&lt;=1980,Dashboard!$H$5&gt;=2016))),1,0)</f>
        <v>1</v>
      </c>
      <c r="Q15688" s="0" t="n">
        <f aca="false">J15688*P15688+ROW()*0.00000001</f>
        <v>0.02015688</v>
      </c>
    </row>
    <row r="15689" customFormat="false" ht="15" hidden="false" customHeight="false" outlineLevel="0" collapsed="false">
      <c r="A15689" s="0" t="s">
        <v>11436</v>
      </c>
      <c r="B15689" s="0" t="s">
        <v>50</v>
      </c>
      <c r="C15689" s="0" t="n">
        <v>2009</v>
      </c>
      <c r="D15689" s="0" t="s">
        <v>114</v>
      </c>
      <c r="E15689" s="0" t="s">
        <v>2225</v>
      </c>
      <c r="F15689" s="0" t="n">
        <v>0</v>
      </c>
      <c r="G15689" s="0" t="n">
        <v>0.02</v>
      </c>
      <c r="H15689" s="0" t="n">
        <v>0</v>
      </c>
      <c r="I15689" s="0" t="n">
        <v>0</v>
      </c>
      <c r="J15689" s="0" t="n">
        <v>0.02</v>
      </c>
      <c r="K15689" s="0" t="n">
        <v>54</v>
      </c>
      <c r="M15689" s="0" t="s">
        <v>73</v>
      </c>
      <c r="N15689" s="0" t="s">
        <v>35</v>
      </c>
      <c r="O15689" s="0" t="s">
        <v>53</v>
      </c>
      <c r="P15689" s="0" t="n">
        <f aca="false">IF(AND(OR(Dashboard!$B$5="All",D15689=Dashboard!$B$5),OR(Dashboard!$D$5="All",N15689=Dashboard!$D$5),OR(AND(C15689&lt;&gt;"",C15689&gt;=Dashboard!$F$5,C15689&lt;=Dashboard!$H$5),AND(C15689="",Dashboard!$F$5&lt;=1980,Dashboard!$H$5&gt;=2016))),1,0)</f>
        <v>1</v>
      </c>
      <c r="Q15689" s="0" t="n">
        <f aca="false">J15689*P15689+ROW()*0.00000001</f>
        <v>0.02015689</v>
      </c>
    </row>
    <row r="15690" customFormat="false" ht="15" hidden="false" customHeight="false" outlineLevel="0" collapsed="false">
      <c r="A15690" s="0" t="s">
        <v>11437</v>
      </c>
      <c r="B15690" s="0" t="s">
        <v>164</v>
      </c>
      <c r="C15690" s="0" t="n">
        <v>2007</v>
      </c>
      <c r="D15690" s="0" t="s">
        <v>48</v>
      </c>
      <c r="E15690" s="0" t="s">
        <v>7118</v>
      </c>
      <c r="F15690" s="0" t="n">
        <v>0.02</v>
      </c>
      <c r="G15690" s="0" t="n">
        <v>0</v>
      </c>
      <c r="H15690" s="0" t="n">
        <v>0</v>
      </c>
      <c r="I15690" s="0" t="n">
        <v>0</v>
      </c>
      <c r="J15690" s="0" t="n">
        <v>0.02</v>
      </c>
      <c r="K15690" s="0" t="n">
        <v>65</v>
      </c>
      <c r="M15690" s="0" t="s">
        <v>36</v>
      </c>
      <c r="N15690" s="0" t="s">
        <v>74</v>
      </c>
      <c r="O15690" s="0" t="s">
        <v>67</v>
      </c>
      <c r="P15690" s="0" t="n">
        <f aca="false">IF(AND(OR(Dashboard!$B$5="All",D15690=Dashboard!$B$5),OR(Dashboard!$D$5="All",N15690=Dashboard!$D$5),OR(AND(C15690&lt;&gt;"",C15690&gt;=Dashboard!$F$5,C15690&lt;=Dashboard!$H$5),AND(C15690="",Dashboard!$F$5&lt;=1980,Dashboard!$H$5&gt;=2016))),1,0)</f>
        <v>1</v>
      </c>
      <c r="Q15690" s="0" t="n">
        <f aca="false">J15690*P15690+ROW()*0.00000001</f>
        <v>0.0201569</v>
      </c>
    </row>
    <row r="15691" customFormat="false" ht="15" hidden="false" customHeight="false" outlineLevel="0" collapsed="false">
      <c r="A15691" s="0" t="s">
        <v>11438</v>
      </c>
      <c r="B15691" s="0" t="s">
        <v>164</v>
      </c>
      <c r="C15691" s="0" t="n">
        <v>2013</v>
      </c>
      <c r="D15691" s="0" t="s">
        <v>52</v>
      </c>
      <c r="E15691" s="0" t="s">
        <v>9087</v>
      </c>
      <c r="F15691" s="0" t="n">
        <v>0</v>
      </c>
      <c r="G15691" s="0" t="n">
        <v>0</v>
      </c>
      <c r="H15691" s="0" t="n">
        <v>0.02</v>
      </c>
      <c r="I15691" s="0" t="n">
        <v>0</v>
      </c>
      <c r="J15691" s="0" t="n">
        <v>0.02</v>
      </c>
      <c r="N15691" s="0" t="s">
        <v>74</v>
      </c>
      <c r="P15691" s="0" t="n">
        <f aca="false">IF(AND(OR(Dashboard!$B$5="All",D15691=Dashboard!$B$5),OR(Dashboard!$D$5="All",N15691=Dashboard!$D$5),OR(AND(C15691&lt;&gt;"",C15691&gt;=Dashboard!$F$5,C15691&lt;=Dashboard!$H$5),AND(C15691="",Dashboard!$F$5&lt;=1980,Dashboard!$H$5&gt;=2016))),1,0)</f>
        <v>1</v>
      </c>
      <c r="Q15691" s="0" t="n">
        <f aca="false">J15691*P15691+ROW()*0.00000001</f>
        <v>0.02015691</v>
      </c>
    </row>
    <row r="15692" customFormat="false" ht="15" hidden="false" customHeight="false" outlineLevel="0" collapsed="false">
      <c r="A15692" s="0" t="s">
        <v>8187</v>
      </c>
      <c r="B15692" s="0" t="s">
        <v>33</v>
      </c>
      <c r="C15692" s="0" t="n">
        <v>2010</v>
      </c>
      <c r="D15692" s="0" t="s">
        <v>52</v>
      </c>
      <c r="E15692" s="0" t="s">
        <v>520</v>
      </c>
      <c r="F15692" s="0" t="n">
        <v>0</v>
      </c>
      <c r="G15692" s="0" t="n">
        <v>0.01</v>
      </c>
      <c r="H15692" s="0" t="n">
        <v>0</v>
      </c>
      <c r="I15692" s="0" t="n">
        <v>0</v>
      </c>
      <c r="J15692" s="0" t="n">
        <v>0.02</v>
      </c>
      <c r="N15692" s="0" t="s">
        <v>35</v>
      </c>
      <c r="P15692" s="0" t="n">
        <f aca="false">IF(AND(OR(Dashboard!$B$5="All",D15692=Dashboard!$B$5),OR(Dashboard!$D$5="All",N15692=Dashboard!$D$5),OR(AND(C15692&lt;&gt;"",C15692&gt;=Dashboard!$F$5,C15692&lt;=Dashboard!$H$5),AND(C15692="",Dashboard!$F$5&lt;=1980,Dashboard!$H$5&gt;=2016))),1,0)</f>
        <v>1</v>
      </c>
      <c r="Q15692" s="0" t="n">
        <f aca="false">J15692*P15692+ROW()*0.00000001</f>
        <v>0.02015692</v>
      </c>
    </row>
    <row r="15693" customFormat="false" ht="15" hidden="false" customHeight="false" outlineLevel="0" collapsed="false">
      <c r="A15693" s="0" t="s">
        <v>11439</v>
      </c>
      <c r="B15693" s="0" t="s">
        <v>152</v>
      </c>
      <c r="C15693" s="0" t="n">
        <v>1992</v>
      </c>
      <c r="D15693" s="0" t="s">
        <v>246</v>
      </c>
      <c r="E15693" s="0" t="s">
        <v>11440</v>
      </c>
      <c r="F15693" s="0" t="n">
        <v>0.02</v>
      </c>
      <c r="G15693" s="0" t="n">
        <v>0</v>
      </c>
      <c r="H15693" s="0" t="n">
        <v>0</v>
      </c>
      <c r="I15693" s="0" t="n">
        <v>0</v>
      </c>
      <c r="J15693" s="0" t="n">
        <v>0.02</v>
      </c>
      <c r="N15693" s="0" t="s">
        <v>152</v>
      </c>
      <c r="P15693" s="0" t="n">
        <f aca="false">IF(AND(OR(Dashboard!$B$5="All",D15693=Dashboard!$B$5),OR(Dashboard!$D$5="All",N15693=Dashboard!$D$5),OR(AND(C15693&lt;&gt;"",C15693&gt;=Dashboard!$F$5,C15693&lt;=Dashboard!$H$5),AND(C15693="",Dashboard!$F$5&lt;=1980,Dashboard!$H$5&gt;=2016))),1,0)</f>
        <v>1</v>
      </c>
      <c r="Q15693" s="0" t="n">
        <f aca="false">J15693*P15693+ROW()*0.00000001</f>
        <v>0.02015693</v>
      </c>
    </row>
    <row r="15694" customFormat="false" ht="15" hidden="false" customHeight="false" outlineLevel="0" collapsed="false">
      <c r="A15694" s="0" t="s">
        <v>8171</v>
      </c>
      <c r="B15694" s="0" t="s">
        <v>144</v>
      </c>
      <c r="C15694" s="0" t="n">
        <v>2002</v>
      </c>
      <c r="D15694" s="0" t="s">
        <v>34</v>
      </c>
      <c r="E15694" s="0" t="s">
        <v>220</v>
      </c>
      <c r="F15694" s="0" t="n">
        <v>0.01</v>
      </c>
      <c r="G15694" s="0" t="n">
        <v>0</v>
      </c>
      <c r="H15694" s="0" t="n">
        <v>0</v>
      </c>
      <c r="I15694" s="0" t="n">
        <v>0</v>
      </c>
      <c r="J15694" s="0" t="n">
        <v>0.02</v>
      </c>
      <c r="K15694" s="0" t="n">
        <v>57</v>
      </c>
      <c r="M15694" s="0" t="s">
        <v>36</v>
      </c>
      <c r="N15694" s="0" t="s">
        <v>66</v>
      </c>
      <c r="O15694" s="0" t="s">
        <v>53</v>
      </c>
      <c r="P15694" s="0" t="n">
        <f aca="false">IF(AND(OR(Dashboard!$B$5="All",D15694=Dashboard!$B$5),OR(Dashboard!$D$5="All",N15694=Dashboard!$D$5),OR(AND(C15694&lt;&gt;"",C15694&gt;=Dashboard!$F$5,C15694&lt;=Dashboard!$H$5),AND(C15694="",Dashboard!$F$5&lt;=1980,Dashboard!$H$5&gt;=2016))),1,0)</f>
        <v>1</v>
      </c>
      <c r="Q15694" s="0" t="n">
        <f aca="false">J15694*P15694+ROW()*0.00000001</f>
        <v>0.02015694</v>
      </c>
    </row>
    <row r="15695" customFormat="false" ht="15" hidden="false" customHeight="false" outlineLevel="0" collapsed="false">
      <c r="A15695" s="0" t="s">
        <v>11441</v>
      </c>
      <c r="B15695" s="0" t="s">
        <v>76</v>
      </c>
      <c r="C15695" s="0" t="n">
        <v>2006</v>
      </c>
      <c r="D15695" s="0" t="s">
        <v>34</v>
      </c>
      <c r="E15695" s="0" t="s">
        <v>782</v>
      </c>
      <c r="F15695" s="0" t="n">
        <v>0</v>
      </c>
      <c r="G15695" s="0" t="n">
        <v>0</v>
      </c>
      <c r="H15695" s="0" t="n">
        <v>0.02</v>
      </c>
      <c r="I15695" s="0" t="n">
        <v>0</v>
      </c>
      <c r="J15695" s="0" t="n">
        <v>0.02</v>
      </c>
      <c r="N15695" s="0" t="s">
        <v>74</v>
      </c>
      <c r="P15695" s="0" t="n">
        <f aca="false">IF(AND(OR(Dashboard!$B$5="All",D15695=Dashboard!$B$5),OR(Dashboard!$D$5="All",N15695=Dashboard!$D$5),OR(AND(C15695&lt;&gt;"",C15695&gt;=Dashboard!$F$5,C15695&lt;=Dashboard!$H$5),AND(C15695="",Dashboard!$F$5&lt;=1980,Dashboard!$H$5&gt;=2016))),1,0)</f>
        <v>1</v>
      </c>
      <c r="Q15695" s="0" t="n">
        <f aca="false">J15695*P15695+ROW()*0.00000001</f>
        <v>0.02015695</v>
      </c>
    </row>
    <row r="15696" customFormat="false" ht="15" hidden="false" customHeight="false" outlineLevel="0" collapsed="false">
      <c r="A15696" s="0" t="s">
        <v>9822</v>
      </c>
      <c r="B15696" s="0" t="s">
        <v>144</v>
      </c>
      <c r="C15696" s="0" t="n">
        <v>2005</v>
      </c>
      <c r="D15696" s="0" t="s">
        <v>71</v>
      </c>
      <c r="E15696" s="0" t="s">
        <v>293</v>
      </c>
      <c r="F15696" s="0" t="n">
        <v>0.01</v>
      </c>
      <c r="G15696" s="0" t="n">
        <v>0</v>
      </c>
      <c r="H15696" s="0" t="n">
        <v>0</v>
      </c>
      <c r="I15696" s="0" t="n">
        <v>0</v>
      </c>
      <c r="J15696" s="0" t="n">
        <v>0.02</v>
      </c>
      <c r="K15696" s="0" t="n">
        <v>46</v>
      </c>
      <c r="L15696" s="0" t="n">
        <v>4</v>
      </c>
      <c r="M15696" s="0" t="s">
        <v>73</v>
      </c>
      <c r="N15696" s="0" t="s">
        <v>66</v>
      </c>
      <c r="O15696" s="0" t="s">
        <v>177</v>
      </c>
      <c r="P15696" s="0" t="n">
        <f aca="false">IF(AND(OR(Dashboard!$B$5="All",D15696=Dashboard!$B$5),OR(Dashboard!$D$5="All",N15696=Dashboard!$D$5),OR(AND(C15696&lt;&gt;"",C15696&gt;=Dashboard!$F$5,C15696&lt;=Dashboard!$H$5),AND(C15696="",Dashboard!$F$5&lt;=1980,Dashboard!$H$5&gt;=2016))),1,0)</f>
        <v>1</v>
      </c>
      <c r="Q15696" s="0" t="n">
        <f aca="false">J15696*P15696+ROW()*0.00000001</f>
        <v>0.02015696</v>
      </c>
    </row>
    <row r="15697" customFormat="false" ht="15" hidden="false" customHeight="false" outlineLevel="0" collapsed="false">
      <c r="A15697" s="0" t="s">
        <v>11442</v>
      </c>
      <c r="B15697" s="0" t="s">
        <v>64</v>
      </c>
      <c r="C15697" s="0" t="n">
        <v>2010</v>
      </c>
      <c r="D15697" s="0" t="s">
        <v>56</v>
      </c>
      <c r="E15697" s="0" t="s">
        <v>7521</v>
      </c>
      <c r="F15697" s="0" t="n">
        <v>0</v>
      </c>
      <c r="G15697" s="0" t="n">
        <v>0</v>
      </c>
      <c r="H15697" s="0" t="n">
        <v>0.02</v>
      </c>
      <c r="I15697" s="0" t="n">
        <v>0</v>
      </c>
      <c r="J15697" s="0" t="n">
        <v>0.02</v>
      </c>
      <c r="N15697" s="0" t="s">
        <v>66</v>
      </c>
      <c r="P15697" s="0" t="n">
        <f aca="false">IF(AND(OR(Dashboard!$B$5="All",D15697=Dashboard!$B$5),OR(Dashboard!$D$5="All",N15697=Dashboard!$D$5),OR(AND(C15697&lt;&gt;"",C15697&gt;=Dashboard!$F$5,C15697&lt;=Dashboard!$H$5),AND(C15697="",Dashboard!$F$5&lt;=1980,Dashboard!$H$5&gt;=2016))),1,0)</f>
        <v>1</v>
      </c>
      <c r="Q15697" s="0" t="n">
        <f aca="false">J15697*P15697+ROW()*0.00000001</f>
        <v>0.02015697</v>
      </c>
    </row>
    <row r="15698" customFormat="false" ht="15" hidden="false" customHeight="false" outlineLevel="0" collapsed="false">
      <c r="A15698" s="0" t="s">
        <v>11443</v>
      </c>
      <c r="B15698" s="0" t="s">
        <v>50</v>
      </c>
      <c r="C15698" s="0" t="n">
        <v>2007</v>
      </c>
      <c r="D15698" s="0" t="s">
        <v>34</v>
      </c>
      <c r="E15698" s="0" t="s">
        <v>6191</v>
      </c>
      <c r="F15698" s="0" t="n">
        <v>0.02</v>
      </c>
      <c r="G15698" s="0" t="n">
        <v>0</v>
      </c>
      <c r="H15698" s="0" t="n">
        <v>0</v>
      </c>
      <c r="I15698" s="0" t="n">
        <v>0</v>
      </c>
      <c r="J15698" s="0" t="n">
        <v>0.02</v>
      </c>
      <c r="M15698" s="0" t="s">
        <v>36</v>
      </c>
      <c r="N15698" s="0" t="s">
        <v>35</v>
      </c>
      <c r="P15698" s="0" t="n">
        <f aca="false">IF(AND(OR(Dashboard!$B$5="All",D15698=Dashboard!$B$5),OR(Dashboard!$D$5="All",N15698=Dashboard!$D$5),OR(AND(C15698&lt;&gt;"",C15698&gt;=Dashboard!$F$5,C15698&lt;=Dashboard!$H$5),AND(C15698="",Dashboard!$F$5&lt;=1980,Dashboard!$H$5&gt;=2016))),1,0)</f>
        <v>1</v>
      </c>
      <c r="Q15698" s="0" t="n">
        <f aca="false">J15698*P15698+ROW()*0.00000001</f>
        <v>0.02015698</v>
      </c>
    </row>
    <row r="15699" customFormat="false" ht="15" hidden="false" customHeight="false" outlineLevel="0" collapsed="false">
      <c r="A15699" s="0" t="s">
        <v>11444</v>
      </c>
      <c r="B15699" s="0" t="s">
        <v>76</v>
      </c>
      <c r="C15699" s="0" t="n">
        <v>2006</v>
      </c>
      <c r="D15699" s="0" t="s">
        <v>102</v>
      </c>
      <c r="E15699" s="0" t="s">
        <v>2860</v>
      </c>
      <c r="F15699" s="0" t="n">
        <v>0</v>
      </c>
      <c r="G15699" s="0" t="n">
        <v>0</v>
      </c>
      <c r="H15699" s="0" t="n">
        <v>0.02</v>
      </c>
      <c r="I15699" s="0" t="n">
        <v>0</v>
      </c>
      <c r="J15699" s="0" t="n">
        <v>0.02</v>
      </c>
      <c r="N15699" s="0" t="s">
        <v>74</v>
      </c>
      <c r="P15699" s="0" t="n">
        <f aca="false">IF(AND(OR(Dashboard!$B$5="All",D15699=Dashboard!$B$5),OR(Dashboard!$D$5="All",N15699=Dashboard!$D$5),OR(AND(C15699&lt;&gt;"",C15699&gt;=Dashboard!$F$5,C15699&lt;=Dashboard!$H$5),AND(C15699="",Dashboard!$F$5&lt;=1980,Dashboard!$H$5&gt;=2016))),1,0)</f>
        <v>1</v>
      </c>
      <c r="Q15699" s="0" t="n">
        <f aca="false">J15699*P15699+ROW()*0.00000001</f>
        <v>0.02015699</v>
      </c>
    </row>
    <row r="15700" customFormat="false" ht="15" hidden="false" customHeight="false" outlineLevel="0" collapsed="false">
      <c r="A15700" s="0" t="s">
        <v>11445</v>
      </c>
      <c r="B15700" s="0" t="s">
        <v>164</v>
      </c>
      <c r="C15700" s="0" t="n">
        <v>2011</v>
      </c>
      <c r="D15700" s="0" t="s">
        <v>52</v>
      </c>
      <c r="E15700" s="0" t="s">
        <v>2867</v>
      </c>
      <c r="F15700" s="0" t="n">
        <v>0</v>
      </c>
      <c r="G15700" s="0" t="n">
        <v>0</v>
      </c>
      <c r="H15700" s="0" t="n">
        <v>0.02</v>
      </c>
      <c r="I15700" s="0" t="n">
        <v>0</v>
      </c>
      <c r="J15700" s="0" t="n">
        <v>0.02</v>
      </c>
      <c r="N15700" s="0" t="s">
        <v>74</v>
      </c>
      <c r="P15700" s="0" t="n">
        <f aca="false">IF(AND(OR(Dashboard!$B$5="All",D15700=Dashboard!$B$5),OR(Dashboard!$D$5="All",N15700=Dashboard!$D$5),OR(AND(C15700&lt;&gt;"",C15700&gt;=Dashboard!$F$5,C15700&lt;=Dashboard!$H$5),AND(C15700="",Dashboard!$F$5&lt;=1980,Dashboard!$H$5&gt;=2016))),1,0)</f>
        <v>1</v>
      </c>
      <c r="Q15700" s="0" t="n">
        <f aca="false">J15700*P15700+ROW()*0.00000001</f>
        <v>0.020157</v>
      </c>
    </row>
    <row r="15701" customFormat="false" ht="15" hidden="false" customHeight="false" outlineLevel="0" collapsed="false">
      <c r="A15701" s="0" t="s">
        <v>11446</v>
      </c>
      <c r="B15701" s="0" t="s">
        <v>152</v>
      </c>
      <c r="C15701" s="0" t="n">
        <v>2003</v>
      </c>
      <c r="D15701" s="0" t="s">
        <v>246</v>
      </c>
      <c r="E15701" s="0" t="s">
        <v>257</v>
      </c>
      <c r="F15701" s="0" t="n">
        <v>0</v>
      </c>
      <c r="G15701" s="0" t="n">
        <v>0.02</v>
      </c>
      <c r="H15701" s="0" t="n">
        <v>0</v>
      </c>
      <c r="I15701" s="0" t="n">
        <v>0</v>
      </c>
      <c r="J15701" s="0" t="n">
        <v>0.02</v>
      </c>
      <c r="K15701" s="0" t="n">
        <v>72</v>
      </c>
      <c r="L15701" s="0" t="n">
        <v>7.6</v>
      </c>
      <c r="M15701" s="0" t="s">
        <v>103</v>
      </c>
      <c r="N15701" s="0" t="s">
        <v>152</v>
      </c>
      <c r="O15701" s="0" t="s">
        <v>37</v>
      </c>
      <c r="P15701" s="0" t="n">
        <f aca="false">IF(AND(OR(Dashboard!$B$5="All",D15701=Dashboard!$B$5),OR(Dashboard!$D$5="All",N15701=Dashboard!$D$5),OR(AND(C15701&lt;&gt;"",C15701&gt;=Dashboard!$F$5,C15701&lt;=Dashboard!$H$5),AND(C15701="",Dashboard!$F$5&lt;=1980,Dashboard!$H$5&gt;=2016))),1,0)</f>
        <v>1</v>
      </c>
      <c r="Q15701" s="0" t="n">
        <f aca="false">J15701*P15701+ROW()*0.00000001</f>
        <v>0.02015701</v>
      </c>
    </row>
    <row r="15702" customFormat="false" ht="15" hidden="false" customHeight="false" outlineLevel="0" collapsed="false">
      <c r="A15702" s="0" t="s">
        <v>11447</v>
      </c>
      <c r="B15702" s="0" t="s">
        <v>76</v>
      </c>
      <c r="C15702" s="0" t="n">
        <v>2002</v>
      </c>
      <c r="D15702" s="0" t="s">
        <v>114</v>
      </c>
      <c r="E15702" s="0" t="s">
        <v>5200</v>
      </c>
      <c r="F15702" s="0" t="n">
        <v>0</v>
      </c>
      <c r="G15702" s="0" t="n">
        <v>0</v>
      </c>
      <c r="H15702" s="0" t="n">
        <v>0.02</v>
      </c>
      <c r="I15702" s="0" t="n">
        <v>0</v>
      </c>
      <c r="J15702" s="0" t="n">
        <v>0.02</v>
      </c>
      <c r="N15702" s="0" t="s">
        <v>74</v>
      </c>
      <c r="P15702" s="0" t="n">
        <f aca="false">IF(AND(OR(Dashboard!$B$5="All",D15702=Dashboard!$B$5),OR(Dashboard!$D$5="All",N15702=Dashboard!$D$5),OR(AND(C15702&lt;&gt;"",C15702&gt;=Dashboard!$F$5,C15702&lt;=Dashboard!$H$5),AND(C15702="",Dashboard!$F$5&lt;=1980,Dashboard!$H$5&gt;=2016))),1,0)</f>
        <v>1</v>
      </c>
      <c r="Q15702" s="0" t="n">
        <f aca="false">J15702*P15702+ROW()*0.00000001</f>
        <v>0.02015702</v>
      </c>
    </row>
    <row r="15703" customFormat="false" ht="15" hidden="false" customHeight="false" outlineLevel="0" collapsed="false">
      <c r="A15703" s="0" t="s">
        <v>2404</v>
      </c>
      <c r="B15703" s="0" t="s">
        <v>152</v>
      </c>
      <c r="C15703" s="0" t="n">
        <v>2010</v>
      </c>
      <c r="D15703" s="0" t="s">
        <v>56</v>
      </c>
      <c r="E15703" s="0" t="s">
        <v>91</v>
      </c>
      <c r="F15703" s="0" t="n">
        <v>0.02</v>
      </c>
      <c r="G15703" s="0" t="n">
        <v>0</v>
      </c>
      <c r="H15703" s="0" t="n">
        <v>0</v>
      </c>
      <c r="I15703" s="0" t="n">
        <v>0</v>
      </c>
      <c r="J15703" s="0" t="n">
        <v>0.02</v>
      </c>
      <c r="K15703" s="0" t="n">
        <v>63</v>
      </c>
      <c r="L15703" s="0" t="n">
        <v>7.1</v>
      </c>
      <c r="M15703" s="0" t="s">
        <v>103</v>
      </c>
      <c r="N15703" s="0" t="s">
        <v>152</v>
      </c>
      <c r="O15703" s="0" t="s">
        <v>67</v>
      </c>
      <c r="P15703" s="0" t="n">
        <f aca="false">IF(AND(OR(Dashboard!$B$5="All",D15703=Dashboard!$B$5),OR(Dashboard!$D$5="All",N15703=Dashboard!$D$5),OR(AND(C15703&lt;&gt;"",C15703&gt;=Dashboard!$F$5,C15703&lt;=Dashboard!$H$5),AND(C15703="",Dashboard!$F$5&lt;=1980,Dashboard!$H$5&gt;=2016))),1,0)</f>
        <v>1</v>
      </c>
      <c r="Q15703" s="0" t="n">
        <f aca="false">J15703*P15703+ROW()*0.00000001</f>
        <v>0.02015703</v>
      </c>
    </row>
    <row r="15704" customFormat="false" ht="15" hidden="false" customHeight="false" outlineLevel="0" collapsed="false">
      <c r="A15704" s="0" t="s">
        <v>11448</v>
      </c>
      <c r="B15704" s="0" t="s">
        <v>164</v>
      </c>
      <c r="C15704" s="0" t="n">
        <v>2007</v>
      </c>
      <c r="D15704" s="0" t="s">
        <v>56</v>
      </c>
      <c r="E15704" s="0" t="s">
        <v>257</v>
      </c>
      <c r="F15704" s="0" t="n">
        <v>0</v>
      </c>
      <c r="G15704" s="0" t="n">
        <v>0.01</v>
      </c>
      <c r="H15704" s="0" t="n">
        <v>0</v>
      </c>
      <c r="I15704" s="0" t="n">
        <v>0</v>
      </c>
      <c r="J15704" s="0" t="n">
        <v>0.02</v>
      </c>
      <c r="K15704" s="0" t="n">
        <v>74</v>
      </c>
      <c r="L15704" s="0" t="n">
        <v>8.2</v>
      </c>
      <c r="M15704" s="0" t="s">
        <v>73</v>
      </c>
      <c r="N15704" s="0" t="s">
        <v>74</v>
      </c>
      <c r="O15704" s="0" t="s">
        <v>37</v>
      </c>
      <c r="P15704" s="0" t="n">
        <f aca="false">IF(AND(OR(Dashboard!$B$5="All",D15704=Dashboard!$B$5),OR(Dashboard!$D$5="All",N15704=Dashboard!$D$5),OR(AND(C15704&lt;&gt;"",C15704&gt;=Dashboard!$F$5,C15704&lt;=Dashboard!$H$5),AND(C15704="",Dashboard!$F$5&lt;=1980,Dashboard!$H$5&gt;=2016))),1,0)</f>
        <v>1</v>
      </c>
      <c r="Q15704" s="0" t="n">
        <f aca="false">J15704*P15704+ROW()*0.00000001</f>
        <v>0.02015704</v>
      </c>
    </row>
    <row r="15705" customFormat="false" ht="15" hidden="false" customHeight="false" outlineLevel="0" collapsed="false">
      <c r="A15705" s="0" t="s">
        <v>11449</v>
      </c>
      <c r="B15705" s="0" t="s">
        <v>50</v>
      </c>
      <c r="D15705" s="0" t="s">
        <v>52</v>
      </c>
      <c r="E15705" s="0" t="s">
        <v>520</v>
      </c>
      <c r="F15705" s="0" t="n">
        <v>0</v>
      </c>
      <c r="G15705" s="0" t="n">
        <v>0</v>
      </c>
      <c r="H15705" s="0" t="n">
        <v>0.02</v>
      </c>
      <c r="I15705" s="0" t="n">
        <v>0</v>
      </c>
      <c r="J15705" s="0" t="n">
        <v>0.02</v>
      </c>
      <c r="N15705" s="0" t="s">
        <v>35</v>
      </c>
      <c r="P15705" s="0" t="n">
        <f aca="false">IF(AND(OR(Dashboard!$B$5="All",D15705=Dashboard!$B$5),OR(Dashboard!$D$5="All",N15705=Dashboard!$D$5),OR(AND(C15705&lt;&gt;"",C15705&gt;=Dashboard!$F$5,C15705&lt;=Dashboard!$H$5),AND(C15705="",Dashboard!$F$5&lt;=1980,Dashboard!$H$5&gt;=2016))),1,0)</f>
        <v>1</v>
      </c>
      <c r="Q15705" s="0" t="n">
        <f aca="false">J15705*P15705+ROW()*0.00000001</f>
        <v>0.02015705</v>
      </c>
    </row>
    <row r="15706" customFormat="false" ht="15" hidden="false" customHeight="false" outlineLevel="0" collapsed="false">
      <c r="A15706" s="0" t="s">
        <v>11450</v>
      </c>
      <c r="B15706" s="0" t="s">
        <v>76</v>
      </c>
      <c r="C15706" s="0" t="n">
        <v>2006</v>
      </c>
      <c r="D15706" s="0" t="s">
        <v>71</v>
      </c>
      <c r="E15706" s="0" t="s">
        <v>154</v>
      </c>
      <c r="F15706" s="0" t="n">
        <v>0</v>
      </c>
      <c r="G15706" s="0" t="n">
        <v>0</v>
      </c>
      <c r="H15706" s="0" t="n">
        <v>0.02</v>
      </c>
      <c r="I15706" s="0" t="n">
        <v>0</v>
      </c>
      <c r="J15706" s="0" t="n">
        <v>0.02</v>
      </c>
      <c r="N15706" s="0" t="s">
        <v>74</v>
      </c>
      <c r="P15706" s="0" t="n">
        <f aca="false">IF(AND(OR(Dashboard!$B$5="All",D15706=Dashboard!$B$5),OR(Dashboard!$D$5="All",N15706=Dashboard!$D$5),OR(AND(C15706&lt;&gt;"",C15706&gt;=Dashboard!$F$5,C15706&lt;=Dashboard!$H$5),AND(C15706="",Dashboard!$F$5&lt;=1980,Dashboard!$H$5&gt;=2016))),1,0)</f>
        <v>1</v>
      </c>
      <c r="Q15706" s="0" t="n">
        <f aca="false">J15706*P15706+ROW()*0.00000001</f>
        <v>0.02015706</v>
      </c>
    </row>
    <row r="15707" customFormat="false" ht="15" hidden="false" customHeight="false" outlineLevel="0" collapsed="false">
      <c r="A15707" s="0" t="s">
        <v>11451</v>
      </c>
      <c r="B15707" s="0" t="s">
        <v>85</v>
      </c>
      <c r="C15707" s="0" t="n">
        <v>2002</v>
      </c>
      <c r="D15707" s="0" t="s">
        <v>71</v>
      </c>
      <c r="E15707" s="0" t="s">
        <v>3332</v>
      </c>
      <c r="F15707" s="0" t="n">
        <v>0.01</v>
      </c>
      <c r="G15707" s="0" t="n">
        <v>0</v>
      </c>
      <c r="H15707" s="0" t="n">
        <v>0</v>
      </c>
      <c r="I15707" s="0" t="n">
        <v>0</v>
      </c>
      <c r="J15707" s="0" t="n">
        <v>0.02</v>
      </c>
      <c r="K15707" s="0" t="n">
        <v>52</v>
      </c>
      <c r="M15707" s="0" t="s">
        <v>36</v>
      </c>
      <c r="N15707" s="0" t="s">
        <v>35</v>
      </c>
      <c r="O15707" s="0" t="s">
        <v>53</v>
      </c>
      <c r="P15707" s="0" t="n">
        <f aca="false">IF(AND(OR(Dashboard!$B$5="All",D15707=Dashboard!$B$5),OR(Dashboard!$D$5="All",N15707=Dashboard!$D$5),OR(AND(C15707&lt;&gt;"",C15707&gt;=Dashboard!$F$5,C15707&lt;=Dashboard!$H$5),AND(C15707="",Dashboard!$F$5&lt;=1980,Dashboard!$H$5&gt;=2016))),1,0)</f>
        <v>1</v>
      </c>
      <c r="Q15707" s="0" t="n">
        <f aca="false">J15707*P15707+ROW()*0.00000001</f>
        <v>0.02015707</v>
      </c>
    </row>
    <row r="15708" customFormat="false" ht="15" hidden="false" customHeight="false" outlineLevel="0" collapsed="false">
      <c r="A15708" s="0" t="s">
        <v>4095</v>
      </c>
      <c r="B15708" s="0" t="s">
        <v>164</v>
      </c>
      <c r="C15708" s="0" t="n">
        <v>2007</v>
      </c>
      <c r="D15708" s="0" t="s">
        <v>48</v>
      </c>
      <c r="E15708" s="0" t="s">
        <v>1002</v>
      </c>
      <c r="F15708" s="0" t="n">
        <v>0.01</v>
      </c>
      <c r="G15708" s="0" t="n">
        <v>0</v>
      </c>
      <c r="H15708" s="0" t="n">
        <v>0</v>
      </c>
      <c r="I15708" s="0" t="n">
        <v>0</v>
      </c>
      <c r="J15708" s="0" t="n">
        <v>0.02</v>
      </c>
      <c r="K15708" s="0" t="n">
        <v>84</v>
      </c>
      <c r="L15708" s="0" t="n">
        <v>8</v>
      </c>
      <c r="M15708" s="0" t="s">
        <v>125</v>
      </c>
      <c r="N15708" s="0" t="s">
        <v>74</v>
      </c>
      <c r="O15708" s="0" t="s">
        <v>42</v>
      </c>
      <c r="P15708" s="0" t="n">
        <f aca="false">IF(AND(OR(Dashboard!$B$5="All",D15708=Dashboard!$B$5),OR(Dashboard!$D$5="All",N15708=Dashboard!$D$5),OR(AND(C15708&lt;&gt;"",C15708&gt;=Dashboard!$F$5,C15708&lt;=Dashboard!$H$5),AND(C15708="",Dashboard!$F$5&lt;=1980,Dashboard!$H$5&gt;=2016))),1,0)</f>
        <v>1</v>
      </c>
      <c r="Q15708" s="0" t="n">
        <f aca="false">J15708*P15708+ROW()*0.00000001</f>
        <v>0.02015708</v>
      </c>
    </row>
    <row r="15709" customFormat="false" ht="15" hidden="false" customHeight="false" outlineLevel="0" collapsed="false">
      <c r="A15709" s="0" t="s">
        <v>11269</v>
      </c>
      <c r="B15709" s="0" t="s">
        <v>50</v>
      </c>
      <c r="C15709" s="0" t="n">
        <v>2009</v>
      </c>
      <c r="D15709" s="0" t="s">
        <v>34</v>
      </c>
      <c r="E15709" s="0" t="s">
        <v>6134</v>
      </c>
      <c r="F15709" s="0" t="n">
        <v>0.02</v>
      </c>
      <c r="G15709" s="0" t="n">
        <v>0</v>
      </c>
      <c r="H15709" s="0" t="n">
        <v>0</v>
      </c>
      <c r="I15709" s="0" t="n">
        <v>0</v>
      </c>
      <c r="J15709" s="0" t="n">
        <v>0.02</v>
      </c>
      <c r="M15709" s="0" t="s">
        <v>36</v>
      </c>
      <c r="N15709" s="0" t="s">
        <v>35</v>
      </c>
      <c r="P15709" s="0" t="n">
        <f aca="false">IF(AND(OR(Dashboard!$B$5="All",D15709=Dashboard!$B$5),OR(Dashboard!$D$5="All",N15709=Dashboard!$D$5),OR(AND(C15709&lt;&gt;"",C15709&gt;=Dashboard!$F$5,C15709&lt;=Dashboard!$H$5),AND(C15709="",Dashboard!$F$5&lt;=1980,Dashboard!$H$5&gt;=2016))),1,0)</f>
        <v>1</v>
      </c>
      <c r="Q15709" s="0" t="n">
        <f aca="false">J15709*P15709+ROW()*0.00000001</f>
        <v>0.02015709</v>
      </c>
    </row>
    <row r="15710" customFormat="false" ht="15" hidden="false" customHeight="false" outlineLevel="0" collapsed="false">
      <c r="A15710" s="0" t="s">
        <v>11452</v>
      </c>
      <c r="B15710" s="0" t="s">
        <v>164</v>
      </c>
      <c r="C15710" s="0" t="n">
        <v>2010</v>
      </c>
      <c r="D15710" s="0" t="s">
        <v>114</v>
      </c>
      <c r="E15710" s="0" t="s">
        <v>1457</v>
      </c>
      <c r="F15710" s="0" t="n">
        <v>0</v>
      </c>
      <c r="G15710" s="0" t="n">
        <v>0</v>
      </c>
      <c r="H15710" s="0" t="n">
        <v>0.02</v>
      </c>
      <c r="I15710" s="0" t="n">
        <v>0</v>
      </c>
      <c r="J15710" s="0" t="n">
        <v>0.02</v>
      </c>
      <c r="N15710" s="0" t="s">
        <v>74</v>
      </c>
      <c r="P15710" s="0" t="n">
        <f aca="false">IF(AND(OR(Dashboard!$B$5="All",D15710=Dashboard!$B$5),OR(Dashboard!$D$5="All",N15710=Dashboard!$D$5),OR(AND(C15710&lt;&gt;"",C15710&gt;=Dashboard!$F$5,C15710&lt;=Dashboard!$H$5),AND(C15710="",Dashboard!$F$5&lt;=1980,Dashboard!$H$5&gt;=2016))),1,0)</f>
        <v>1</v>
      </c>
      <c r="Q15710" s="0" t="n">
        <f aca="false">J15710*P15710+ROW()*0.00000001</f>
        <v>0.0201571</v>
      </c>
    </row>
    <row r="15711" customFormat="false" ht="15" hidden="false" customHeight="false" outlineLevel="0" collapsed="false">
      <c r="A15711" s="0" t="s">
        <v>11453</v>
      </c>
      <c r="B15711" s="0" t="s">
        <v>97</v>
      </c>
      <c r="C15711" s="0" t="n">
        <v>2012</v>
      </c>
      <c r="D15711" s="0" t="s">
        <v>71</v>
      </c>
      <c r="E15711" s="0" t="s">
        <v>8564</v>
      </c>
      <c r="F15711" s="0" t="n">
        <v>0</v>
      </c>
      <c r="G15711" s="0" t="n">
        <v>0</v>
      </c>
      <c r="H15711" s="0" t="n">
        <v>0.02</v>
      </c>
      <c r="I15711" s="0" t="n">
        <v>0</v>
      </c>
      <c r="J15711" s="0" t="n">
        <v>0.02</v>
      </c>
      <c r="N15711" s="0" t="s">
        <v>35</v>
      </c>
      <c r="P15711" s="0" t="n">
        <f aca="false">IF(AND(OR(Dashboard!$B$5="All",D15711=Dashboard!$B$5),OR(Dashboard!$D$5="All",N15711=Dashboard!$D$5),OR(AND(C15711&lt;&gt;"",C15711&gt;=Dashboard!$F$5,C15711&lt;=Dashboard!$H$5),AND(C15711="",Dashboard!$F$5&lt;=1980,Dashboard!$H$5&gt;=2016))),1,0)</f>
        <v>1</v>
      </c>
      <c r="Q15711" s="0" t="n">
        <f aca="false">J15711*P15711+ROW()*0.00000001</f>
        <v>0.02015711</v>
      </c>
    </row>
    <row r="15712" customFormat="false" ht="15" hidden="false" customHeight="false" outlineLevel="0" collapsed="false">
      <c r="A15712" s="0" t="s">
        <v>11454</v>
      </c>
      <c r="B15712" s="0" t="s">
        <v>50</v>
      </c>
      <c r="C15712" s="0" t="n">
        <v>2007</v>
      </c>
      <c r="D15712" s="0" t="s">
        <v>16</v>
      </c>
      <c r="E15712" s="0" t="s">
        <v>1894</v>
      </c>
      <c r="F15712" s="0" t="n">
        <v>0.01</v>
      </c>
      <c r="G15712" s="0" t="n">
        <v>0</v>
      </c>
      <c r="H15712" s="0" t="n">
        <v>0</v>
      </c>
      <c r="I15712" s="0" t="n">
        <v>0</v>
      </c>
      <c r="J15712" s="0" t="n">
        <v>0.02</v>
      </c>
      <c r="K15712" s="0" t="n">
        <v>70</v>
      </c>
      <c r="M15712" s="0" t="s">
        <v>36</v>
      </c>
      <c r="N15712" s="0" t="s">
        <v>35</v>
      </c>
      <c r="O15712" s="0" t="s">
        <v>67</v>
      </c>
      <c r="P15712" s="0" t="n">
        <f aca="false">IF(AND(OR(Dashboard!$B$5="All",D15712=Dashboard!$B$5),OR(Dashboard!$D$5="All",N15712=Dashboard!$D$5),OR(AND(C15712&lt;&gt;"",C15712&gt;=Dashboard!$F$5,C15712&lt;=Dashboard!$H$5),AND(C15712="",Dashboard!$F$5&lt;=1980,Dashboard!$H$5&gt;=2016))),1,0)</f>
        <v>1</v>
      </c>
      <c r="Q15712" s="0" t="n">
        <f aca="false">J15712*P15712+ROW()*0.00000001</f>
        <v>0.02015712</v>
      </c>
    </row>
    <row r="15713" customFormat="false" ht="15" hidden="false" customHeight="false" outlineLevel="0" collapsed="false">
      <c r="A15713" s="0" t="s">
        <v>11455</v>
      </c>
      <c r="B15713" s="0" t="s">
        <v>76</v>
      </c>
      <c r="C15713" s="0" t="n">
        <v>2007</v>
      </c>
      <c r="D15713" s="0" t="s">
        <v>114</v>
      </c>
      <c r="E15713" s="0" t="s">
        <v>2867</v>
      </c>
      <c r="F15713" s="0" t="n">
        <v>0</v>
      </c>
      <c r="G15713" s="0" t="n">
        <v>0</v>
      </c>
      <c r="H15713" s="0" t="n">
        <v>0.02</v>
      </c>
      <c r="I15713" s="0" t="n">
        <v>0</v>
      </c>
      <c r="J15713" s="0" t="n">
        <v>0.02</v>
      </c>
      <c r="N15713" s="0" t="s">
        <v>74</v>
      </c>
      <c r="P15713" s="0" t="n">
        <f aca="false">IF(AND(OR(Dashboard!$B$5="All",D15713=Dashboard!$B$5),OR(Dashboard!$D$5="All",N15713=Dashboard!$D$5),OR(AND(C15713&lt;&gt;"",C15713&gt;=Dashboard!$F$5,C15713&lt;=Dashboard!$H$5),AND(C15713="",Dashboard!$F$5&lt;=1980,Dashboard!$H$5&gt;=2016))),1,0)</f>
        <v>1</v>
      </c>
      <c r="Q15713" s="0" t="n">
        <f aca="false">J15713*P15713+ROW()*0.00000001</f>
        <v>0.02015713</v>
      </c>
    </row>
    <row r="15714" customFormat="false" ht="15" hidden="false" customHeight="false" outlineLevel="0" collapsed="false">
      <c r="A15714" s="0" t="s">
        <v>11456</v>
      </c>
      <c r="B15714" s="0" t="s">
        <v>76</v>
      </c>
      <c r="C15714" s="0" t="n">
        <v>2007</v>
      </c>
      <c r="D15714" s="0" t="s">
        <v>114</v>
      </c>
      <c r="E15714" s="0" t="s">
        <v>1002</v>
      </c>
      <c r="F15714" s="0" t="n">
        <v>0</v>
      </c>
      <c r="G15714" s="0" t="n">
        <v>0</v>
      </c>
      <c r="H15714" s="0" t="n">
        <v>0.02</v>
      </c>
      <c r="I15714" s="0" t="n">
        <v>0</v>
      </c>
      <c r="J15714" s="0" t="n">
        <v>0.02</v>
      </c>
      <c r="N15714" s="0" t="s">
        <v>74</v>
      </c>
      <c r="P15714" s="0" t="n">
        <f aca="false">IF(AND(OR(Dashboard!$B$5="All",D15714=Dashboard!$B$5),OR(Dashboard!$D$5="All",N15714=Dashboard!$D$5),OR(AND(C15714&lt;&gt;"",C15714&gt;=Dashboard!$F$5,C15714&lt;=Dashboard!$H$5),AND(C15714="",Dashboard!$F$5&lt;=1980,Dashboard!$H$5&gt;=2016))),1,0)</f>
        <v>1</v>
      </c>
      <c r="Q15714" s="0" t="n">
        <f aca="false">J15714*P15714+ROW()*0.00000001</f>
        <v>0.02015714</v>
      </c>
    </row>
    <row r="15715" customFormat="false" ht="15" hidden="false" customHeight="false" outlineLevel="0" collapsed="false">
      <c r="A15715" s="0" t="s">
        <v>11457</v>
      </c>
      <c r="B15715" s="0" t="s">
        <v>851</v>
      </c>
      <c r="C15715" s="0" t="n">
        <v>2014</v>
      </c>
      <c r="D15715" s="0" t="s">
        <v>114</v>
      </c>
      <c r="E15715" s="0" t="s">
        <v>9433</v>
      </c>
      <c r="F15715" s="0" t="n">
        <v>0</v>
      </c>
      <c r="G15715" s="0" t="n">
        <v>0</v>
      </c>
      <c r="H15715" s="0" t="n">
        <v>0.02</v>
      </c>
      <c r="I15715" s="0" t="n">
        <v>0</v>
      </c>
      <c r="J15715" s="0" t="n">
        <v>0.02</v>
      </c>
      <c r="N15715" s="0" t="s">
        <v>74</v>
      </c>
      <c r="P15715" s="0" t="n">
        <f aca="false">IF(AND(OR(Dashboard!$B$5="All",D15715=Dashboard!$B$5),OR(Dashboard!$D$5="All",N15715=Dashboard!$D$5),OR(AND(C15715&lt;&gt;"",C15715&gt;=Dashboard!$F$5,C15715&lt;=Dashboard!$H$5),AND(C15715="",Dashboard!$F$5&lt;=1980,Dashboard!$H$5&gt;=2016))),1,0)</f>
        <v>1</v>
      </c>
      <c r="Q15715" s="0" t="n">
        <f aca="false">J15715*P15715+ROW()*0.00000001</f>
        <v>0.02015715</v>
      </c>
    </row>
    <row r="15716" customFormat="false" ht="15" hidden="false" customHeight="false" outlineLevel="0" collapsed="false">
      <c r="A15716" s="0" t="s">
        <v>11458</v>
      </c>
      <c r="B15716" s="0" t="s">
        <v>76</v>
      </c>
      <c r="C15716" s="0" t="n">
        <v>2008</v>
      </c>
      <c r="D15716" s="0" t="s">
        <v>41</v>
      </c>
      <c r="E15716" s="0" t="s">
        <v>1485</v>
      </c>
      <c r="F15716" s="0" t="n">
        <v>0.01</v>
      </c>
      <c r="G15716" s="0" t="n">
        <v>0.01</v>
      </c>
      <c r="H15716" s="0" t="n">
        <v>0</v>
      </c>
      <c r="I15716" s="0" t="n">
        <v>0</v>
      </c>
      <c r="J15716" s="0" t="n">
        <v>0.02</v>
      </c>
      <c r="K15716" s="0" t="n">
        <v>57</v>
      </c>
      <c r="M15716" s="0" t="s">
        <v>36</v>
      </c>
      <c r="N15716" s="0" t="s">
        <v>74</v>
      </c>
      <c r="O15716" s="0" t="s">
        <v>53</v>
      </c>
      <c r="P15716" s="0" t="n">
        <f aca="false">IF(AND(OR(Dashboard!$B$5="All",D15716=Dashboard!$B$5),OR(Dashboard!$D$5="All",N15716=Dashboard!$D$5),OR(AND(C15716&lt;&gt;"",C15716&gt;=Dashboard!$F$5,C15716&lt;=Dashboard!$H$5),AND(C15716="",Dashboard!$F$5&lt;=1980,Dashboard!$H$5&gt;=2016))),1,0)</f>
        <v>1</v>
      </c>
      <c r="Q15716" s="0" t="n">
        <f aca="false">J15716*P15716+ROW()*0.00000001</f>
        <v>0.02015716</v>
      </c>
    </row>
    <row r="15717" customFormat="false" ht="15" hidden="false" customHeight="false" outlineLevel="0" collapsed="false">
      <c r="A15717" s="0" t="s">
        <v>11459</v>
      </c>
      <c r="B15717" s="0" t="s">
        <v>50</v>
      </c>
      <c r="C15717" s="0" t="n">
        <v>2010</v>
      </c>
      <c r="D15717" s="0" t="s">
        <v>52</v>
      </c>
      <c r="E15717" s="0" t="s">
        <v>328</v>
      </c>
      <c r="F15717" s="0" t="n">
        <v>0</v>
      </c>
      <c r="G15717" s="0" t="n">
        <v>0</v>
      </c>
      <c r="H15717" s="0" t="n">
        <v>0.02</v>
      </c>
      <c r="I15717" s="0" t="n">
        <v>0</v>
      </c>
      <c r="J15717" s="0" t="n">
        <v>0.02</v>
      </c>
      <c r="N15717" s="0" t="s">
        <v>35</v>
      </c>
      <c r="P15717" s="0" t="n">
        <f aca="false">IF(AND(OR(Dashboard!$B$5="All",D15717=Dashboard!$B$5),OR(Dashboard!$D$5="All",N15717=Dashboard!$D$5),OR(AND(C15717&lt;&gt;"",C15717&gt;=Dashboard!$F$5,C15717&lt;=Dashboard!$H$5),AND(C15717="",Dashboard!$F$5&lt;=1980,Dashboard!$H$5&gt;=2016))),1,0)</f>
        <v>1</v>
      </c>
      <c r="Q15717" s="0" t="n">
        <f aca="false">J15717*P15717+ROW()*0.00000001</f>
        <v>0.02015717</v>
      </c>
    </row>
    <row r="15718" customFormat="false" ht="15" hidden="false" customHeight="false" outlineLevel="0" collapsed="false">
      <c r="A15718" s="0" t="s">
        <v>11460</v>
      </c>
      <c r="B15718" s="0" t="s">
        <v>85</v>
      </c>
      <c r="C15718" s="0" t="n">
        <v>2001</v>
      </c>
      <c r="D15718" s="0" t="s">
        <v>48</v>
      </c>
      <c r="E15718" s="0" t="s">
        <v>4702</v>
      </c>
      <c r="F15718" s="0" t="n">
        <v>0.01</v>
      </c>
      <c r="G15718" s="0" t="n">
        <v>0</v>
      </c>
      <c r="H15718" s="0" t="n">
        <v>0</v>
      </c>
      <c r="I15718" s="0" t="n">
        <v>0</v>
      </c>
      <c r="J15718" s="0" t="n">
        <v>0.02</v>
      </c>
      <c r="K15718" s="0" t="n">
        <v>58</v>
      </c>
      <c r="M15718" s="0" t="s">
        <v>36</v>
      </c>
      <c r="N15718" s="0" t="s">
        <v>35</v>
      </c>
      <c r="O15718" s="0" t="s">
        <v>53</v>
      </c>
      <c r="P15718" s="0" t="n">
        <f aca="false">IF(AND(OR(Dashboard!$B$5="All",D15718=Dashboard!$B$5),OR(Dashboard!$D$5="All",N15718=Dashboard!$D$5),OR(AND(C15718&lt;&gt;"",C15718&gt;=Dashboard!$F$5,C15718&lt;=Dashboard!$H$5),AND(C15718="",Dashboard!$F$5&lt;=1980,Dashboard!$H$5&gt;=2016))),1,0)</f>
        <v>1</v>
      </c>
      <c r="Q15718" s="0" t="n">
        <f aca="false">J15718*P15718+ROW()*0.00000001</f>
        <v>0.02015718</v>
      </c>
    </row>
    <row r="15719" customFormat="false" ht="15" hidden="false" customHeight="false" outlineLevel="0" collapsed="false">
      <c r="A15719" s="0" t="s">
        <v>11461</v>
      </c>
      <c r="B15719" s="0" t="s">
        <v>164</v>
      </c>
      <c r="C15719" s="0" t="n">
        <v>2011</v>
      </c>
      <c r="D15719" s="0" t="s">
        <v>114</v>
      </c>
      <c r="E15719" s="0" t="s">
        <v>1457</v>
      </c>
      <c r="F15719" s="0" t="n">
        <v>0</v>
      </c>
      <c r="G15719" s="0" t="n">
        <v>0</v>
      </c>
      <c r="H15719" s="0" t="n">
        <v>0.02</v>
      </c>
      <c r="I15719" s="0" t="n">
        <v>0</v>
      </c>
      <c r="J15719" s="0" t="n">
        <v>0.02</v>
      </c>
      <c r="N15719" s="0" t="s">
        <v>74</v>
      </c>
      <c r="P15719" s="0" t="n">
        <f aca="false">IF(AND(OR(Dashboard!$B$5="All",D15719=Dashboard!$B$5),OR(Dashboard!$D$5="All",N15719=Dashboard!$D$5),OR(AND(C15719&lt;&gt;"",C15719&gt;=Dashboard!$F$5,C15719&lt;=Dashboard!$H$5),AND(C15719="",Dashboard!$F$5&lt;=1980,Dashboard!$H$5&gt;=2016))),1,0)</f>
        <v>1</v>
      </c>
      <c r="Q15719" s="0" t="n">
        <f aca="false">J15719*P15719+ROW()*0.00000001</f>
        <v>0.02015719</v>
      </c>
    </row>
    <row r="15720" customFormat="false" ht="15" hidden="false" customHeight="false" outlineLevel="0" collapsed="false">
      <c r="A15720" s="0" t="s">
        <v>9059</v>
      </c>
      <c r="B15720" s="0" t="s">
        <v>33</v>
      </c>
      <c r="C15720" s="0" t="n">
        <v>2010</v>
      </c>
      <c r="D15720" s="0" t="s">
        <v>48</v>
      </c>
      <c r="E15720" s="0" t="s">
        <v>5994</v>
      </c>
      <c r="F15720" s="0" t="n">
        <v>0.02</v>
      </c>
      <c r="G15720" s="0" t="n">
        <v>0</v>
      </c>
      <c r="H15720" s="0" t="n">
        <v>0</v>
      </c>
      <c r="I15720" s="0" t="n">
        <v>0</v>
      </c>
      <c r="J15720" s="0" t="n">
        <v>0.02</v>
      </c>
      <c r="M15720" s="0" t="s">
        <v>36</v>
      </c>
      <c r="N15720" s="0" t="s">
        <v>35</v>
      </c>
      <c r="P15720" s="0" t="n">
        <f aca="false">IF(AND(OR(Dashboard!$B$5="All",D15720=Dashboard!$B$5),OR(Dashboard!$D$5="All",N15720=Dashboard!$D$5),OR(AND(C15720&lt;&gt;"",C15720&gt;=Dashboard!$F$5,C15720&lt;=Dashboard!$H$5),AND(C15720="",Dashboard!$F$5&lt;=1980,Dashboard!$H$5&gt;=2016))),1,0)</f>
        <v>1</v>
      </c>
      <c r="Q15720" s="0" t="n">
        <f aca="false">J15720*P15720+ROW()*0.00000001</f>
        <v>0.0201572</v>
      </c>
    </row>
    <row r="15721" customFormat="false" ht="15" hidden="false" customHeight="false" outlineLevel="0" collapsed="false">
      <c r="A15721" s="0" t="s">
        <v>11462</v>
      </c>
      <c r="B15721" s="0" t="s">
        <v>50</v>
      </c>
      <c r="C15721" s="0" t="n">
        <v>2006</v>
      </c>
      <c r="D15721" s="0" t="s">
        <v>114</v>
      </c>
      <c r="E15721" s="0" t="s">
        <v>195</v>
      </c>
      <c r="F15721" s="0" t="n">
        <v>0</v>
      </c>
      <c r="G15721" s="0" t="n">
        <v>0</v>
      </c>
      <c r="H15721" s="0" t="n">
        <v>0.02</v>
      </c>
      <c r="I15721" s="0" t="n">
        <v>0</v>
      </c>
      <c r="J15721" s="0" t="n">
        <v>0.02</v>
      </c>
      <c r="N15721" s="0" t="s">
        <v>35</v>
      </c>
      <c r="P15721" s="0" t="n">
        <f aca="false">IF(AND(OR(Dashboard!$B$5="All",D15721=Dashboard!$B$5),OR(Dashboard!$D$5="All",N15721=Dashboard!$D$5),OR(AND(C15721&lt;&gt;"",C15721&gt;=Dashboard!$F$5,C15721&lt;=Dashboard!$H$5),AND(C15721="",Dashboard!$F$5&lt;=1980,Dashboard!$H$5&gt;=2016))),1,0)</f>
        <v>1</v>
      </c>
      <c r="Q15721" s="0" t="n">
        <f aca="false">J15721*P15721+ROW()*0.00000001</f>
        <v>0.02015721</v>
      </c>
    </row>
    <row r="15722" customFormat="false" ht="15" hidden="false" customHeight="false" outlineLevel="0" collapsed="false">
      <c r="A15722" s="0" t="s">
        <v>11463</v>
      </c>
      <c r="B15722" s="0" t="s">
        <v>33</v>
      </c>
      <c r="C15722" s="0" t="n">
        <v>2008</v>
      </c>
      <c r="D15722" s="0" t="s">
        <v>41</v>
      </c>
      <c r="E15722" s="0" t="s">
        <v>547</v>
      </c>
      <c r="F15722" s="0" t="n">
        <v>0.02</v>
      </c>
      <c r="G15722" s="0" t="n">
        <v>0</v>
      </c>
      <c r="H15722" s="0" t="n">
        <v>0</v>
      </c>
      <c r="I15722" s="0" t="n">
        <v>0</v>
      </c>
      <c r="J15722" s="0" t="n">
        <v>0.02</v>
      </c>
      <c r="K15722" s="0" t="n">
        <v>40</v>
      </c>
      <c r="L15722" s="0" t="n">
        <v>4.3</v>
      </c>
      <c r="M15722" s="0" t="s">
        <v>103</v>
      </c>
      <c r="N15722" s="0" t="s">
        <v>35</v>
      </c>
      <c r="O15722" s="0" t="s">
        <v>177</v>
      </c>
      <c r="P15722" s="0" t="n">
        <f aca="false">IF(AND(OR(Dashboard!$B$5="All",D15722=Dashboard!$B$5),OR(Dashboard!$D$5="All",N15722=Dashboard!$D$5),OR(AND(C15722&lt;&gt;"",C15722&gt;=Dashboard!$F$5,C15722&lt;=Dashboard!$H$5),AND(C15722="",Dashboard!$F$5&lt;=1980,Dashboard!$H$5&gt;=2016))),1,0)</f>
        <v>1</v>
      </c>
      <c r="Q15722" s="0" t="n">
        <f aca="false">J15722*P15722+ROW()*0.00000001</f>
        <v>0.02015722</v>
      </c>
    </row>
    <row r="15723" customFormat="false" ht="15" hidden="false" customHeight="false" outlineLevel="0" collapsed="false">
      <c r="A15723" s="0" t="s">
        <v>11464</v>
      </c>
      <c r="B15723" s="0" t="s">
        <v>50</v>
      </c>
      <c r="C15723" s="0" t="n">
        <v>2008</v>
      </c>
      <c r="D15723" s="0" t="s">
        <v>58</v>
      </c>
      <c r="E15723" s="0" t="s">
        <v>2595</v>
      </c>
      <c r="F15723" s="0" t="n">
        <v>0</v>
      </c>
      <c r="G15723" s="0" t="n">
        <v>0.02</v>
      </c>
      <c r="H15723" s="0" t="n">
        <v>0</v>
      </c>
      <c r="I15723" s="0" t="n">
        <v>0</v>
      </c>
      <c r="J15723" s="0" t="n">
        <v>0.02</v>
      </c>
      <c r="N15723" s="0" t="s">
        <v>35</v>
      </c>
      <c r="P15723" s="0" t="n">
        <f aca="false">IF(AND(OR(Dashboard!$B$5="All",D15723=Dashboard!$B$5),OR(Dashboard!$D$5="All",N15723=Dashboard!$D$5),OR(AND(C15723&lt;&gt;"",C15723&gt;=Dashboard!$F$5,C15723&lt;=Dashboard!$H$5),AND(C15723="",Dashboard!$F$5&lt;=1980,Dashboard!$H$5&gt;=2016))),1,0)</f>
        <v>1</v>
      </c>
      <c r="Q15723" s="0" t="n">
        <f aca="false">J15723*P15723+ROW()*0.00000001</f>
        <v>0.02015723</v>
      </c>
    </row>
    <row r="15724" customFormat="false" ht="15" hidden="false" customHeight="false" outlineLevel="0" collapsed="false">
      <c r="A15724" s="0" t="s">
        <v>11465</v>
      </c>
      <c r="B15724" s="0" t="s">
        <v>152</v>
      </c>
      <c r="C15724" s="0" t="n">
        <v>2011</v>
      </c>
      <c r="D15724" s="0" t="s">
        <v>114</v>
      </c>
      <c r="E15724" s="0" t="s">
        <v>5102</v>
      </c>
      <c r="F15724" s="0" t="n">
        <v>0.02</v>
      </c>
      <c r="G15724" s="0" t="n">
        <v>0</v>
      </c>
      <c r="H15724" s="0" t="n">
        <v>0</v>
      </c>
      <c r="I15724" s="0" t="n">
        <v>0</v>
      </c>
      <c r="J15724" s="0" t="n">
        <v>0.02</v>
      </c>
      <c r="N15724" s="0" t="s">
        <v>152</v>
      </c>
      <c r="P15724" s="0" t="n">
        <f aca="false">IF(AND(OR(Dashboard!$B$5="All",D15724=Dashboard!$B$5),OR(Dashboard!$D$5="All",N15724=Dashboard!$D$5),OR(AND(C15724&lt;&gt;"",C15724&gt;=Dashboard!$F$5,C15724&lt;=Dashboard!$H$5),AND(C15724="",Dashboard!$F$5&lt;=1980,Dashboard!$H$5&gt;=2016))),1,0)</f>
        <v>1</v>
      </c>
      <c r="Q15724" s="0" t="n">
        <f aca="false">J15724*P15724+ROW()*0.00000001</f>
        <v>0.02015724</v>
      </c>
    </row>
    <row r="15725" customFormat="false" ht="15" hidden="false" customHeight="false" outlineLevel="0" collapsed="false">
      <c r="A15725" s="0" t="s">
        <v>11466</v>
      </c>
      <c r="B15725" s="0" t="s">
        <v>117</v>
      </c>
      <c r="C15725" s="0" t="n">
        <v>1998</v>
      </c>
      <c r="D15725" s="0" t="s">
        <v>71</v>
      </c>
      <c r="E15725" s="0" t="s">
        <v>1664</v>
      </c>
      <c r="F15725" s="0" t="n">
        <v>0.01</v>
      </c>
      <c r="G15725" s="0" t="n">
        <v>0.01</v>
      </c>
      <c r="H15725" s="0" t="n">
        <v>0</v>
      </c>
      <c r="I15725" s="0" t="n">
        <v>0</v>
      </c>
      <c r="J15725" s="0" t="n">
        <v>0.02</v>
      </c>
      <c r="N15725" s="0" t="s">
        <v>74</v>
      </c>
      <c r="P15725" s="0" t="n">
        <f aca="false">IF(AND(OR(Dashboard!$B$5="All",D15725=Dashboard!$B$5),OR(Dashboard!$D$5="All",N15725=Dashboard!$D$5),OR(AND(C15725&lt;&gt;"",C15725&gt;=Dashboard!$F$5,C15725&lt;=Dashboard!$H$5),AND(C15725="",Dashboard!$F$5&lt;=1980,Dashboard!$H$5&gt;=2016))),1,0)</f>
        <v>1</v>
      </c>
      <c r="Q15725" s="0" t="n">
        <f aca="false">J15725*P15725+ROW()*0.00000001</f>
        <v>0.02015725</v>
      </c>
    </row>
    <row r="15726" customFormat="false" ht="15" hidden="false" customHeight="false" outlineLevel="0" collapsed="false">
      <c r="A15726" s="0" t="s">
        <v>11467</v>
      </c>
      <c r="B15726" s="0" t="s">
        <v>152</v>
      </c>
      <c r="C15726" s="0" t="n">
        <v>2003</v>
      </c>
      <c r="D15726" s="0" t="s">
        <v>114</v>
      </c>
      <c r="E15726" s="0" t="s">
        <v>124</v>
      </c>
      <c r="F15726" s="0" t="n">
        <v>0</v>
      </c>
      <c r="G15726" s="0" t="n">
        <v>0.02</v>
      </c>
      <c r="H15726" s="0" t="n">
        <v>0</v>
      </c>
      <c r="I15726" s="0" t="n">
        <v>0</v>
      </c>
      <c r="J15726" s="0" t="n">
        <v>0.02</v>
      </c>
      <c r="K15726" s="0" t="n">
        <v>79</v>
      </c>
      <c r="L15726" s="0" t="n">
        <v>7.6</v>
      </c>
      <c r="M15726" s="0" t="s">
        <v>36</v>
      </c>
      <c r="N15726" s="0" t="s">
        <v>152</v>
      </c>
      <c r="O15726" s="0" t="s">
        <v>37</v>
      </c>
      <c r="P15726" s="0" t="n">
        <f aca="false">IF(AND(OR(Dashboard!$B$5="All",D15726=Dashboard!$B$5),OR(Dashboard!$D$5="All",N15726=Dashboard!$D$5),OR(AND(C15726&lt;&gt;"",C15726&gt;=Dashboard!$F$5,C15726&lt;=Dashboard!$H$5),AND(C15726="",Dashboard!$F$5&lt;=1980,Dashboard!$H$5&gt;=2016))),1,0)</f>
        <v>1</v>
      </c>
      <c r="Q15726" s="0" t="n">
        <f aca="false">J15726*P15726+ROW()*0.00000001</f>
        <v>0.02015726</v>
      </c>
    </row>
    <row r="15727" customFormat="false" ht="15" hidden="false" customHeight="false" outlineLevel="0" collapsed="false">
      <c r="A15727" s="0" t="s">
        <v>11468</v>
      </c>
      <c r="B15727" s="0" t="s">
        <v>851</v>
      </c>
      <c r="C15727" s="0" t="n">
        <v>2015</v>
      </c>
      <c r="D15727" s="0" t="s">
        <v>114</v>
      </c>
      <c r="E15727" s="0" t="s">
        <v>5740</v>
      </c>
      <c r="F15727" s="0" t="n">
        <v>0</v>
      </c>
      <c r="G15727" s="0" t="n">
        <v>0</v>
      </c>
      <c r="H15727" s="0" t="n">
        <v>0.02</v>
      </c>
      <c r="I15727" s="0" t="n">
        <v>0</v>
      </c>
      <c r="J15727" s="0" t="n">
        <v>0.02</v>
      </c>
      <c r="N15727" s="0" t="s">
        <v>74</v>
      </c>
      <c r="P15727" s="0" t="n">
        <f aca="false">IF(AND(OR(Dashboard!$B$5="All",D15727=Dashboard!$B$5),OR(Dashboard!$D$5="All",N15727=Dashboard!$D$5),OR(AND(C15727&lt;&gt;"",C15727&gt;=Dashboard!$F$5,C15727&lt;=Dashboard!$H$5),AND(C15727="",Dashboard!$F$5&lt;=1980,Dashboard!$H$5&gt;=2016))),1,0)</f>
        <v>1</v>
      </c>
      <c r="Q15727" s="0" t="n">
        <f aca="false">J15727*P15727+ROW()*0.00000001</f>
        <v>0.02015727</v>
      </c>
    </row>
    <row r="15728" customFormat="false" ht="15" hidden="false" customHeight="false" outlineLevel="0" collapsed="false">
      <c r="A15728" s="0" t="s">
        <v>11469</v>
      </c>
      <c r="B15728" s="0" t="s">
        <v>85</v>
      </c>
      <c r="C15728" s="0" t="n">
        <v>2001</v>
      </c>
      <c r="D15728" s="0" t="s">
        <v>46</v>
      </c>
      <c r="E15728" s="0" t="s">
        <v>2154</v>
      </c>
      <c r="F15728" s="0" t="n">
        <v>0.01</v>
      </c>
      <c r="G15728" s="0" t="n">
        <v>0</v>
      </c>
      <c r="H15728" s="0" t="n">
        <v>0</v>
      </c>
      <c r="I15728" s="0" t="n">
        <v>0</v>
      </c>
      <c r="J15728" s="0" t="n">
        <v>0.02</v>
      </c>
      <c r="N15728" s="0" t="s">
        <v>35</v>
      </c>
      <c r="P15728" s="0" t="n">
        <f aca="false">IF(AND(OR(Dashboard!$B$5="All",D15728=Dashboard!$B$5),OR(Dashboard!$D$5="All",N15728=Dashboard!$D$5),OR(AND(C15728&lt;&gt;"",C15728&gt;=Dashboard!$F$5,C15728&lt;=Dashboard!$H$5),AND(C15728="",Dashboard!$F$5&lt;=1980,Dashboard!$H$5&gt;=2016))),1,0)</f>
        <v>1</v>
      </c>
      <c r="Q15728" s="0" t="n">
        <f aca="false">J15728*P15728+ROW()*0.00000001</f>
        <v>0.02015728</v>
      </c>
    </row>
    <row r="15729" customFormat="false" ht="15" hidden="false" customHeight="false" outlineLevel="0" collapsed="false">
      <c r="A15729" s="0" t="s">
        <v>11470</v>
      </c>
      <c r="B15729" s="0" t="s">
        <v>76</v>
      </c>
      <c r="C15729" s="0" t="n">
        <v>2006</v>
      </c>
      <c r="D15729" s="0" t="s">
        <v>102</v>
      </c>
      <c r="E15729" s="0" t="s">
        <v>8675</v>
      </c>
      <c r="F15729" s="0" t="n">
        <v>0</v>
      </c>
      <c r="G15729" s="0" t="n">
        <v>0</v>
      </c>
      <c r="H15729" s="0" t="n">
        <v>0.02</v>
      </c>
      <c r="I15729" s="0" t="n">
        <v>0</v>
      </c>
      <c r="J15729" s="0" t="n">
        <v>0.02</v>
      </c>
      <c r="N15729" s="0" t="s">
        <v>74</v>
      </c>
      <c r="P15729" s="0" t="n">
        <f aca="false">IF(AND(OR(Dashboard!$B$5="All",D15729=Dashboard!$B$5),OR(Dashboard!$D$5="All",N15729=Dashboard!$D$5),OR(AND(C15729&lt;&gt;"",C15729&gt;=Dashboard!$F$5,C15729&lt;=Dashboard!$H$5),AND(C15729="",Dashboard!$F$5&lt;=1980,Dashboard!$H$5&gt;=2016))),1,0)</f>
        <v>1</v>
      </c>
      <c r="Q15729" s="0" t="n">
        <f aca="false">J15729*P15729+ROW()*0.00000001</f>
        <v>0.02015729</v>
      </c>
    </row>
    <row r="15730" customFormat="false" ht="15" hidden="false" customHeight="false" outlineLevel="0" collapsed="false">
      <c r="A15730" s="0" t="s">
        <v>11471</v>
      </c>
      <c r="B15730" s="0" t="s">
        <v>97</v>
      </c>
      <c r="C15730" s="0" t="n">
        <v>2013</v>
      </c>
      <c r="D15730" s="0" t="s">
        <v>71</v>
      </c>
      <c r="E15730" s="0" t="s">
        <v>328</v>
      </c>
      <c r="F15730" s="0" t="n">
        <v>0</v>
      </c>
      <c r="G15730" s="0" t="n">
        <v>0.02</v>
      </c>
      <c r="H15730" s="0" t="n">
        <v>0</v>
      </c>
      <c r="I15730" s="0" t="n">
        <v>0</v>
      </c>
      <c r="J15730" s="0" t="n">
        <v>0.02</v>
      </c>
      <c r="L15730" s="0" t="n">
        <v>7.6</v>
      </c>
      <c r="M15730" s="0" t="s">
        <v>125</v>
      </c>
      <c r="N15730" s="0" t="s">
        <v>35</v>
      </c>
      <c r="P15730" s="0" t="n">
        <f aca="false">IF(AND(OR(Dashboard!$B$5="All",D15730=Dashboard!$B$5),OR(Dashboard!$D$5="All",N15730=Dashboard!$D$5),OR(AND(C15730&lt;&gt;"",C15730&gt;=Dashboard!$F$5,C15730&lt;=Dashboard!$H$5),AND(C15730="",Dashboard!$F$5&lt;=1980,Dashboard!$H$5&gt;=2016))),1,0)</f>
        <v>1</v>
      </c>
      <c r="Q15730" s="0" t="n">
        <f aca="false">J15730*P15730+ROW()*0.00000001</f>
        <v>0.0201573</v>
      </c>
    </row>
    <row r="15731" customFormat="false" ht="15" hidden="false" customHeight="false" outlineLevel="0" collapsed="false">
      <c r="A15731" s="0" t="s">
        <v>8569</v>
      </c>
      <c r="B15731" s="0" t="s">
        <v>144</v>
      </c>
      <c r="C15731" s="0" t="n">
        <v>2005</v>
      </c>
      <c r="D15731" s="0" t="s">
        <v>102</v>
      </c>
      <c r="E15731" s="0" t="s">
        <v>220</v>
      </c>
      <c r="F15731" s="0" t="n">
        <v>0.01</v>
      </c>
      <c r="G15731" s="0" t="n">
        <v>0</v>
      </c>
      <c r="H15731" s="0" t="n">
        <v>0</v>
      </c>
      <c r="I15731" s="0" t="n">
        <v>0</v>
      </c>
      <c r="J15731" s="0" t="n">
        <v>0.02</v>
      </c>
      <c r="K15731" s="0" t="n">
        <v>43</v>
      </c>
      <c r="L15731" s="0" t="n">
        <v>4.8</v>
      </c>
      <c r="M15731" s="0" t="s">
        <v>103</v>
      </c>
      <c r="N15731" s="0" t="s">
        <v>66</v>
      </c>
      <c r="O15731" s="0" t="s">
        <v>177</v>
      </c>
      <c r="P15731" s="0" t="n">
        <f aca="false">IF(AND(OR(Dashboard!$B$5="All",D15731=Dashboard!$B$5),OR(Dashboard!$D$5="All",N15731=Dashboard!$D$5),OR(AND(C15731&lt;&gt;"",C15731&gt;=Dashboard!$F$5,C15731&lt;=Dashboard!$H$5),AND(C15731="",Dashboard!$F$5&lt;=1980,Dashboard!$H$5&gt;=2016))),1,0)</f>
        <v>1</v>
      </c>
      <c r="Q15731" s="0" t="n">
        <f aca="false">J15731*P15731+ROW()*0.00000001</f>
        <v>0.02015731</v>
      </c>
    </row>
    <row r="15732" customFormat="false" ht="15" hidden="false" customHeight="false" outlineLevel="0" collapsed="false">
      <c r="A15732" s="0" t="s">
        <v>11472</v>
      </c>
      <c r="B15732" s="0" t="s">
        <v>85</v>
      </c>
      <c r="C15732" s="0" t="n">
        <v>2005</v>
      </c>
      <c r="D15732" s="0" t="s">
        <v>48</v>
      </c>
      <c r="E15732" s="0" t="s">
        <v>3571</v>
      </c>
      <c r="F15732" s="0" t="n">
        <v>0.01</v>
      </c>
      <c r="G15732" s="0" t="n">
        <v>0</v>
      </c>
      <c r="H15732" s="0" t="n">
        <v>0</v>
      </c>
      <c r="I15732" s="0" t="n">
        <v>0</v>
      </c>
      <c r="J15732" s="0" t="n">
        <v>0.02</v>
      </c>
      <c r="M15732" s="0" t="s">
        <v>36</v>
      </c>
      <c r="N15732" s="0" t="s">
        <v>35</v>
      </c>
      <c r="P15732" s="0" t="n">
        <f aca="false">IF(AND(OR(Dashboard!$B$5="All",D15732=Dashboard!$B$5),OR(Dashboard!$D$5="All",N15732=Dashboard!$D$5),OR(AND(C15732&lt;&gt;"",C15732&gt;=Dashboard!$F$5,C15732&lt;=Dashboard!$H$5),AND(C15732="",Dashboard!$F$5&lt;=1980,Dashboard!$H$5&gt;=2016))),1,0)</f>
        <v>1</v>
      </c>
      <c r="Q15732" s="0" t="n">
        <f aca="false">J15732*P15732+ROW()*0.00000001</f>
        <v>0.02015732</v>
      </c>
    </row>
    <row r="15733" customFormat="false" ht="15" hidden="false" customHeight="false" outlineLevel="0" collapsed="false">
      <c r="A15733" s="0" t="s">
        <v>11473</v>
      </c>
      <c r="B15733" s="0" t="s">
        <v>164</v>
      </c>
      <c r="C15733" s="0" t="n">
        <v>2012</v>
      </c>
      <c r="D15733" s="0" t="s">
        <v>71</v>
      </c>
      <c r="E15733" s="0" t="s">
        <v>6975</v>
      </c>
      <c r="F15733" s="0" t="n">
        <v>0</v>
      </c>
      <c r="G15733" s="0" t="n">
        <v>0</v>
      </c>
      <c r="H15733" s="0" t="n">
        <v>0.02</v>
      </c>
      <c r="I15733" s="0" t="n">
        <v>0</v>
      </c>
      <c r="J15733" s="0" t="n">
        <v>0.02</v>
      </c>
      <c r="N15733" s="0" t="s">
        <v>74</v>
      </c>
      <c r="P15733" s="0" t="n">
        <f aca="false">IF(AND(OR(Dashboard!$B$5="All",D15733=Dashboard!$B$5),OR(Dashboard!$D$5="All",N15733=Dashboard!$D$5),OR(AND(C15733&lt;&gt;"",C15733&gt;=Dashboard!$F$5,C15733&lt;=Dashboard!$H$5),AND(C15733="",Dashboard!$F$5&lt;=1980,Dashboard!$H$5&gt;=2016))),1,0)</f>
        <v>1</v>
      </c>
      <c r="Q15733" s="0" t="n">
        <f aca="false">J15733*P15733+ROW()*0.00000001</f>
        <v>0.02015733</v>
      </c>
    </row>
    <row r="15734" customFormat="false" ht="15" hidden="false" customHeight="false" outlineLevel="0" collapsed="false">
      <c r="A15734" s="0" t="s">
        <v>11474</v>
      </c>
      <c r="B15734" s="0" t="s">
        <v>76</v>
      </c>
      <c r="C15734" s="0" t="n">
        <v>2008</v>
      </c>
      <c r="D15734" s="0" t="s">
        <v>71</v>
      </c>
      <c r="E15734" s="0" t="s">
        <v>4303</v>
      </c>
      <c r="F15734" s="0" t="n">
        <v>0</v>
      </c>
      <c r="G15734" s="0" t="n">
        <v>0</v>
      </c>
      <c r="H15734" s="0" t="n">
        <v>0.02</v>
      </c>
      <c r="I15734" s="0" t="n">
        <v>0</v>
      </c>
      <c r="J15734" s="0" t="n">
        <v>0.02</v>
      </c>
      <c r="N15734" s="0" t="s">
        <v>74</v>
      </c>
      <c r="P15734" s="0" t="n">
        <f aca="false">IF(AND(OR(Dashboard!$B$5="All",D15734=Dashboard!$B$5),OR(Dashboard!$D$5="All",N15734=Dashboard!$D$5),OR(AND(C15734&lt;&gt;"",C15734&gt;=Dashboard!$F$5,C15734&lt;=Dashboard!$H$5),AND(C15734="",Dashboard!$F$5&lt;=1980,Dashboard!$H$5&gt;=2016))),1,0)</f>
        <v>1</v>
      </c>
      <c r="Q15734" s="0" t="n">
        <f aca="false">J15734*P15734+ROW()*0.00000001</f>
        <v>0.02015734</v>
      </c>
    </row>
    <row r="15735" customFormat="false" ht="15" hidden="false" customHeight="false" outlineLevel="0" collapsed="false">
      <c r="A15735" s="0" t="s">
        <v>11475</v>
      </c>
      <c r="B15735" s="0" t="s">
        <v>94</v>
      </c>
      <c r="C15735" s="0" t="n">
        <v>2016</v>
      </c>
      <c r="D15735" s="0" t="s">
        <v>71</v>
      </c>
      <c r="E15735" s="0" t="s">
        <v>91</v>
      </c>
      <c r="F15735" s="0" t="n">
        <v>0.01</v>
      </c>
      <c r="G15735" s="0" t="n">
        <v>0</v>
      </c>
      <c r="H15735" s="0" t="n">
        <v>0</v>
      </c>
      <c r="I15735" s="0" t="n">
        <v>0</v>
      </c>
      <c r="J15735" s="0" t="n">
        <v>0.02</v>
      </c>
      <c r="K15735" s="0" t="n">
        <v>48</v>
      </c>
      <c r="L15735" s="0" t="n">
        <v>2</v>
      </c>
      <c r="M15735" s="0" t="s">
        <v>73</v>
      </c>
      <c r="N15735" s="0" t="s">
        <v>74</v>
      </c>
      <c r="O15735" s="0" t="s">
        <v>177</v>
      </c>
      <c r="P15735" s="0" t="n">
        <f aca="false">IF(AND(OR(Dashboard!$B$5="All",D15735=Dashboard!$B$5),OR(Dashboard!$D$5="All",N15735=Dashboard!$D$5),OR(AND(C15735&lt;&gt;"",C15735&gt;=Dashboard!$F$5,C15735&lt;=Dashboard!$H$5),AND(C15735="",Dashboard!$F$5&lt;=1980,Dashboard!$H$5&gt;=2016))),1,0)</f>
        <v>1</v>
      </c>
      <c r="Q15735" s="0" t="n">
        <f aca="false">J15735*P15735+ROW()*0.00000001</f>
        <v>0.02015735</v>
      </c>
    </row>
    <row r="15736" customFormat="false" ht="15" hidden="false" customHeight="false" outlineLevel="0" collapsed="false">
      <c r="A15736" s="0" t="s">
        <v>11476</v>
      </c>
      <c r="B15736" s="0" t="s">
        <v>144</v>
      </c>
      <c r="C15736" s="0" t="n">
        <v>2003</v>
      </c>
      <c r="D15736" s="0" t="s">
        <v>56</v>
      </c>
      <c r="E15736" s="0" t="s">
        <v>1904</v>
      </c>
      <c r="F15736" s="0" t="n">
        <v>0.01</v>
      </c>
      <c r="G15736" s="0" t="n">
        <v>0</v>
      </c>
      <c r="H15736" s="0" t="n">
        <v>0</v>
      </c>
      <c r="I15736" s="0" t="n">
        <v>0</v>
      </c>
      <c r="J15736" s="0" t="n">
        <v>0.02</v>
      </c>
      <c r="K15736" s="0" t="n">
        <v>30</v>
      </c>
      <c r="L15736" s="0" t="n">
        <v>3.6</v>
      </c>
      <c r="M15736" s="0" t="s">
        <v>73</v>
      </c>
      <c r="N15736" s="0" t="s">
        <v>66</v>
      </c>
      <c r="O15736" s="0" t="s">
        <v>177</v>
      </c>
      <c r="P15736" s="0" t="n">
        <f aca="false">IF(AND(OR(Dashboard!$B$5="All",D15736=Dashboard!$B$5),OR(Dashboard!$D$5="All",N15736=Dashboard!$D$5),OR(AND(C15736&lt;&gt;"",C15736&gt;=Dashboard!$F$5,C15736&lt;=Dashboard!$H$5),AND(C15736="",Dashboard!$F$5&lt;=1980,Dashboard!$H$5&gt;=2016))),1,0)</f>
        <v>1</v>
      </c>
      <c r="Q15736" s="0" t="n">
        <f aca="false">J15736*P15736+ROW()*0.00000001</f>
        <v>0.02015736</v>
      </c>
    </row>
    <row r="15737" customFormat="false" ht="15" hidden="false" customHeight="false" outlineLevel="0" collapsed="false">
      <c r="A15737" s="0" t="s">
        <v>11477</v>
      </c>
      <c r="B15737" s="0" t="s">
        <v>33</v>
      </c>
      <c r="C15737" s="0" t="n">
        <v>2007</v>
      </c>
      <c r="D15737" s="0" t="s">
        <v>52</v>
      </c>
      <c r="E15737" s="0" t="s">
        <v>328</v>
      </c>
      <c r="F15737" s="0" t="n">
        <v>0</v>
      </c>
      <c r="G15737" s="0" t="n">
        <v>0</v>
      </c>
      <c r="H15737" s="0" t="n">
        <v>0.02</v>
      </c>
      <c r="I15737" s="0" t="n">
        <v>0</v>
      </c>
      <c r="J15737" s="0" t="n">
        <v>0.02</v>
      </c>
      <c r="N15737" s="0" t="s">
        <v>35</v>
      </c>
      <c r="P15737" s="0" t="n">
        <f aca="false">IF(AND(OR(Dashboard!$B$5="All",D15737=Dashboard!$B$5),OR(Dashboard!$D$5="All",N15737=Dashboard!$D$5),OR(AND(C15737&lt;&gt;"",C15737&gt;=Dashboard!$F$5,C15737&lt;=Dashboard!$H$5),AND(C15737="",Dashboard!$F$5&lt;=1980,Dashboard!$H$5&gt;=2016))),1,0)</f>
        <v>1</v>
      </c>
      <c r="Q15737" s="0" t="n">
        <f aca="false">J15737*P15737+ROW()*0.00000001</f>
        <v>0.02015737</v>
      </c>
    </row>
    <row r="15738" customFormat="false" ht="15" hidden="false" customHeight="false" outlineLevel="0" collapsed="false">
      <c r="A15738" s="0" t="s">
        <v>11478</v>
      </c>
      <c r="B15738" s="0" t="s">
        <v>164</v>
      </c>
      <c r="C15738" s="0" t="n">
        <v>2009</v>
      </c>
      <c r="D15738" s="0" t="s">
        <v>46</v>
      </c>
      <c r="E15738" s="0" t="s">
        <v>3941</v>
      </c>
      <c r="F15738" s="0" t="n">
        <v>0</v>
      </c>
      <c r="G15738" s="0" t="n">
        <v>0</v>
      </c>
      <c r="H15738" s="0" t="n">
        <v>0.02</v>
      </c>
      <c r="I15738" s="0" t="n">
        <v>0</v>
      </c>
      <c r="J15738" s="0" t="n">
        <v>0.02</v>
      </c>
      <c r="N15738" s="0" t="s">
        <v>74</v>
      </c>
      <c r="P15738" s="0" t="n">
        <f aca="false">IF(AND(OR(Dashboard!$B$5="All",D15738=Dashboard!$B$5),OR(Dashboard!$D$5="All",N15738=Dashboard!$D$5),OR(AND(C15738&lt;&gt;"",C15738&gt;=Dashboard!$F$5,C15738&lt;=Dashboard!$H$5),AND(C15738="",Dashboard!$F$5&lt;=1980,Dashboard!$H$5&gt;=2016))),1,0)</f>
        <v>1</v>
      </c>
      <c r="Q15738" s="0" t="n">
        <f aca="false">J15738*P15738+ROW()*0.00000001</f>
        <v>0.02015738</v>
      </c>
    </row>
    <row r="15739" customFormat="false" ht="15" hidden="false" customHeight="false" outlineLevel="0" collapsed="false">
      <c r="A15739" s="0" t="s">
        <v>8766</v>
      </c>
      <c r="B15739" s="0" t="s">
        <v>33</v>
      </c>
      <c r="C15739" s="0" t="n">
        <v>2010</v>
      </c>
      <c r="D15739" s="0" t="s">
        <v>48</v>
      </c>
      <c r="E15739" s="0" t="s">
        <v>7373</v>
      </c>
      <c r="F15739" s="0" t="n">
        <v>0.02</v>
      </c>
      <c r="G15739" s="0" t="n">
        <v>0</v>
      </c>
      <c r="H15739" s="0" t="n">
        <v>0</v>
      </c>
      <c r="I15739" s="0" t="n">
        <v>0</v>
      </c>
      <c r="J15739" s="0" t="n">
        <v>0.02</v>
      </c>
      <c r="M15739" s="0" t="s">
        <v>103</v>
      </c>
      <c r="N15739" s="0" t="s">
        <v>35</v>
      </c>
      <c r="P15739" s="0" t="n">
        <f aca="false">IF(AND(OR(Dashboard!$B$5="All",D15739=Dashboard!$B$5),OR(Dashboard!$D$5="All",N15739=Dashboard!$D$5),OR(AND(C15739&lt;&gt;"",C15739&gt;=Dashboard!$F$5,C15739&lt;=Dashboard!$H$5),AND(C15739="",Dashboard!$F$5&lt;=1980,Dashboard!$H$5&gt;=2016))),1,0)</f>
        <v>1</v>
      </c>
      <c r="Q15739" s="0" t="n">
        <f aca="false">J15739*P15739+ROW()*0.00000001</f>
        <v>0.02015739</v>
      </c>
    </row>
    <row r="15740" customFormat="false" ht="15" hidden="false" customHeight="false" outlineLevel="0" collapsed="false">
      <c r="A15740" s="0" t="s">
        <v>11479</v>
      </c>
      <c r="B15740" s="0" t="s">
        <v>50</v>
      </c>
      <c r="C15740" s="0" t="n">
        <v>2009</v>
      </c>
      <c r="D15740" s="0" t="s">
        <v>48</v>
      </c>
      <c r="E15740" s="0" t="s">
        <v>6423</v>
      </c>
      <c r="F15740" s="0" t="n">
        <v>0.01</v>
      </c>
      <c r="G15740" s="0" t="n">
        <v>0.01</v>
      </c>
      <c r="H15740" s="0" t="n">
        <v>0</v>
      </c>
      <c r="I15740" s="0" t="n">
        <v>0</v>
      </c>
      <c r="J15740" s="0" t="n">
        <v>0.02</v>
      </c>
      <c r="N15740" s="0" t="s">
        <v>35</v>
      </c>
      <c r="P15740" s="0" t="n">
        <f aca="false">IF(AND(OR(Dashboard!$B$5="All",D15740=Dashboard!$B$5),OR(Dashboard!$D$5="All",N15740=Dashboard!$D$5),OR(AND(C15740&lt;&gt;"",C15740&gt;=Dashboard!$F$5,C15740&lt;=Dashboard!$H$5),AND(C15740="",Dashboard!$F$5&lt;=1980,Dashboard!$H$5&gt;=2016))),1,0)</f>
        <v>1</v>
      </c>
      <c r="Q15740" s="0" t="n">
        <f aca="false">J15740*P15740+ROW()*0.00000001</f>
        <v>0.0201574</v>
      </c>
    </row>
    <row r="15741" customFormat="false" ht="15" hidden="false" customHeight="false" outlineLevel="0" collapsed="false">
      <c r="A15741" s="0" t="s">
        <v>11480</v>
      </c>
      <c r="B15741" s="0" t="s">
        <v>76</v>
      </c>
      <c r="C15741" s="0" t="n">
        <v>2006</v>
      </c>
      <c r="D15741" s="0" t="s">
        <v>46</v>
      </c>
      <c r="E15741" s="0" t="s">
        <v>6975</v>
      </c>
      <c r="F15741" s="0" t="n">
        <v>0</v>
      </c>
      <c r="G15741" s="0" t="n">
        <v>0</v>
      </c>
      <c r="H15741" s="0" t="n">
        <v>0.02</v>
      </c>
      <c r="I15741" s="0" t="n">
        <v>0</v>
      </c>
      <c r="J15741" s="0" t="n">
        <v>0.02</v>
      </c>
      <c r="N15741" s="0" t="s">
        <v>74</v>
      </c>
      <c r="P15741" s="0" t="n">
        <f aca="false">IF(AND(OR(Dashboard!$B$5="All",D15741=Dashboard!$B$5),OR(Dashboard!$D$5="All",N15741=Dashboard!$D$5),OR(AND(C15741&lt;&gt;"",C15741&gt;=Dashboard!$F$5,C15741&lt;=Dashboard!$H$5),AND(C15741="",Dashboard!$F$5&lt;=1980,Dashboard!$H$5&gt;=2016))),1,0)</f>
        <v>1</v>
      </c>
      <c r="Q15741" s="0" t="n">
        <f aca="false">J15741*P15741+ROW()*0.00000001</f>
        <v>0.02015741</v>
      </c>
    </row>
    <row r="15742" customFormat="false" ht="15" hidden="false" customHeight="false" outlineLevel="0" collapsed="false">
      <c r="A15742" s="0" t="s">
        <v>11481</v>
      </c>
      <c r="B15742" s="0" t="s">
        <v>152</v>
      </c>
      <c r="C15742" s="0" t="n">
        <v>2010</v>
      </c>
      <c r="D15742" s="0" t="s">
        <v>34</v>
      </c>
      <c r="E15742" s="0" t="s">
        <v>1488</v>
      </c>
      <c r="F15742" s="0" t="n">
        <v>0</v>
      </c>
      <c r="G15742" s="0" t="n">
        <v>0.01</v>
      </c>
      <c r="H15742" s="0" t="n">
        <v>0</v>
      </c>
      <c r="I15742" s="0" t="n">
        <v>0</v>
      </c>
      <c r="J15742" s="0" t="n">
        <v>0.02</v>
      </c>
      <c r="K15742" s="0" t="n">
        <v>73</v>
      </c>
      <c r="L15742" s="0" t="n">
        <v>6.4</v>
      </c>
      <c r="M15742" s="0" t="s">
        <v>103</v>
      </c>
      <c r="N15742" s="0" t="s">
        <v>152</v>
      </c>
      <c r="O15742" s="0" t="s">
        <v>37</v>
      </c>
      <c r="P15742" s="0" t="n">
        <f aca="false">IF(AND(OR(Dashboard!$B$5="All",D15742=Dashboard!$B$5),OR(Dashboard!$D$5="All",N15742=Dashboard!$D$5),OR(AND(C15742&lt;&gt;"",C15742&gt;=Dashboard!$F$5,C15742&lt;=Dashboard!$H$5),AND(C15742="",Dashboard!$F$5&lt;=1980,Dashboard!$H$5&gt;=2016))),1,0)</f>
        <v>1</v>
      </c>
      <c r="Q15742" s="0" t="n">
        <f aca="false">J15742*P15742+ROW()*0.00000001</f>
        <v>0.02015742</v>
      </c>
    </row>
    <row r="15743" customFormat="false" ht="15" hidden="false" customHeight="false" outlineLevel="0" collapsed="false">
      <c r="A15743" s="0" t="s">
        <v>11482</v>
      </c>
      <c r="B15743" s="0" t="s">
        <v>70</v>
      </c>
      <c r="C15743" s="0" t="n">
        <v>2013</v>
      </c>
      <c r="D15743" s="0" t="s">
        <v>71</v>
      </c>
      <c r="E15743" s="0" t="s">
        <v>89</v>
      </c>
      <c r="F15743" s="0" t="n">
        <v>0</v>
      </c>
      <c r="G15743" s="0" t="n">
        <v>0.02</v>
      </c>
      <c r="H15743" s="0" t="n">
        <v>0</v>
      </c>
      <c r="I15743" s="0" t="n">
        <v>0</v>
      </c>
      <c r="J15743" s="0" t="n">
        <v>0.02</v>
      </c>
      <c r="K15743" s="0" t="n">
        <v>50</v>
      </c>
      <c r="L15743" s="0" t="n">
        <v>5</v>
      </c>
      <c r="M15743" s="0" t="s">
        <v>125</v>
      </c>
      <c r="N15743" s="0" t="s">
        <v>74</v>
      </c>
      <c r="O15743" s="0" t="s">
        <v>177</v>
      </c>
      <c r="P15743" s="0" t="n">
        <f aca="false">IF(AND(OR(Dashboard!$B$5="All",D15743=Dashboard!$B$5),OR(Dashboard!$D$5="All",N15743=Dashboard!$D$5),OR(AND(C15743&lt;&gt;"",C15743&gt;=Dashboard!$F$5,C15743&lt;=Dashboard!$H$5),AND(C15743="",Dashboard!$F$5&lt;=1980,Dashboard!$H$5&gt;=2016))),1,0)</f>
        <v>1</v>
      </c>
      <c r="Q15743" s="0" t="n">
        <f aca="false">J15743*P15743+ROW()*0.00000001</f>
        <v>0.02015743</v>
      </c>
    </row>
    <row r="15744" customFormat="false" ht="15" hidden="false" customHeight="false" outlineLevel="0" collapsed="false">
      <c r="A15744" s="0" t="s">
        <v>10944</v>
      </c>
      <c r="B15744" s="0" t="s">
        <v>64</v>
      </c>
      <c r="C15744" s="0" t="n">
        <v>2007</v>
      </c>
      <c r="D15744" s="0" t="s">
        <v>246</v>
      </c>
      <c r="E15744" s="0" t="s">
        <v>65</v>
      </c>
      <c r="F15744" s="0" t="n">
        <v>0</v>
      </c>
      <c r="G15744" s="0" t="n">
        <v>0.02</v>
      </c>
      <c r="H15744" s="0" t="n">
        <v>0</v>
      </c>
      <c r="I15744" s="0" t="n">
        <v>0</v>
      </c>
      <c r="J15744" s="0" t="n">
        <v>0.02</v>
      </c>
      <c r="K15744" s="0" t="n">
        <v>75</v>
      </c>
      <c r="L15744" s="0" t="n">
        <v>6.9</v>
      </c>
      <c r="M15744" s="0" t="s">
        <v>125</v>
      </c>
      <c r="N15744" s="0" t="s">
        <v>66</v>
      </c>
      <c r="O15744" s="0" t="s">
        <v>37</v>
      </c>
      <c r="P15744" s="0" t="n">
        <f aca="false">IF(AND(OR(Dashboard!$B$5="All",D15744=Dashboard!$B$5),OR(Dashboard!$D$5="All",N15744=Dashboard!$D$5),OR(AND(C15744&lt;&gt;"",C15744&gt;=Dashboard!$F$5,C15744&lt;=Dashboard!$H$5),AND(C15744="",Dashboard!$F$5&lt;=1980,Dashboard!$H$5&gt;=2016))),1,0)</f>
        <v>1</v>
      </c>
      <c r="Q15744" s="0" t="n">
        <f aca="false">J15744*P15744+ROW()*0.00000001</f>
        <v>0.02015744</v>
      </c>
    </row>
    <row r="15745" customFormat="false" ht="15" hidden="false" customHeight="false" outlineLevel="0" collapsed="false">
      <c r="A15745" s="0" t="s">
        <v>11483</v>
      </c>
      <c r="B15745" s="0" t="s">
        <v>164</v>
      </c>
      <c r="C15745" s="0" t="n">
        <v>2012</v>
      </c>
      <c r="D15745" s="0" t="s">
        <v>71</v>
      </c>
      <c r="E15745" s="0" t="s">
        <v>9900</v>
      </c>
      <c r="F15745" s="0" t="n">
        <v>0</v>
      </c>
      <c r="G15745" s="0" t="n">
        <v>0</v>
      </c>
      <c r="H15745" s="0" t="n">
        <v>0.02</v>
      </c>
      <c r="I15745" s="0" t="n">
        <v>0</v>
      </c>
      <c r="J15745" s="0" t="n">
        <v>0.02</v>
      </c>
      <c r="N15745" s="0" t="s">
        <v>74</v>
      </c>
      <c r="P15745" s="0" t="n">
        <f aca="false">IF(AND(OR(Dashboard!$B$5="All",D15745=Dashboard!$B$5),OR(Dashboard!$D$5="All",N15745=Dashboard!$D$5),OR(AND(C15745&lt;&gt;"",C15745&gt;=Dashboard!$F$5,C15745&lt;=Dashboard!$H$5),AND(C15745="",Dashboard!$F$5&lt;=1980,Dashboard!$H$5&gt;=2016))),1,0)</f>
        <v>1</v>
      </c>
      <c r="Q15745" s="0" t="n">
        <f aca="false">J15745*P15745+ROW()*0.00000001</f>
        <v>0.02015745</v>
      </c>
    </row>
    <row r="15746" customFormat="false" ht="15" hidden="false" customHeight="false" outlineLevel="0" collapsed="false">
      <c r="A15746" s="0" t="s">
        <v>5531</v>
      </c>
      <c r="B15746" s="0" t="s">
        <v>186</v>
      </c>
      <c r="C15746" s="0" t="n">
        <v>2002</v>
      </c>
      <c r="D15746" s="0" t="s">
        <v>34</v>
      </c>
      <c r="E15746" s="0" t="s">
        <v>154</v>
      </c>
      <c r="F15746" s="0" t="n">
        <v>0.01</v>
      </c>
      <c r="G15746" s="0" t="n">
        <v>0</v>
      </c>
      <c r="H15746" s="0" t="n">
        <v>0</v>
      </c>
      <c r="I15746" s="0" t="n">
        <v>0</v>
      </c>
      <c r="J15746" s="0" t="n">
        <v>0.02</v>
      </c>
      <c r="K15746" s="0" t="n">
        <v>89</v>
      </c>
      <c r="L15746" s="0" t="n">
        <v>7</v>
      </c>
      <c r="M15746" s="0" t="s">
        <v>36</v>
      </c>
      <c r="N15746" s="0" t="s">
        <v>35</v>
      </c>
      <c r="O15746" s="0" t="s">
        <v>42</v>
      </c>
      <c r="P15746" s="0" t="n">
        <f aca="false">IF(AND(OR(Dashboard!$B$5="All",D15746=Dashboard!$B$5),OR(Dashboard!$D$5="All",N15746=Dashboard!$D$5),OR(AND(C15746&lt;&gt;"",C15746&gt;=Dashboard!$F$5,C15746&lt;=Dashboard!$H$5),AND(C15746="",Dashboard!$F$5&lt;=1980,Dashboard!$H$5&gt;=2016))),1,0)</f>
        <v>1</v>
      </c>
      <c r="Q15746" s="0" t="n">
        <f aca="false">J15746*P15746+ROW()*0.00000001</f>
        <v>0.02015746</v>
      </c>
    </row>
    <row r="15747" customFormat="false" ht="15" hidden="false" customHeight="false" outlineLevel="0" collapsed="false">
      <c r="A15747" s="0" t="s">
        <v>8506</v>
      </c>
      <c r="B15747" s="0" t="s">
        <v>144</v>
      </c>
      <c r="C15747" s="0" t="n">
        <v>2006</v>
      </c>
      <c r="D15747" s="0" t="s">
        <v>34</v>
      </c>
      <c r="E15747" s="0" t="s">
        <v>91</v>
      </c>
      <c r="F15747" s="0" t="n">
        <v>0.01</v>
      </c>
      <c r="G15747" s="0" t="n">
        <v>0</v>
      </c>
      <c r="H15747" s="0" t="n">
        <v>0</v>
      </c>
      <c r="I15747" s="0" t="n">
        <v>0</v>
      </c>
      <c r="J15747" s="0" t="n">
        <v>0.02</v>
      </c>
      <c r="K15747" s="0" t="n">
        <v>52</v>
      </c>
      <c r="M15747" s="0" t="s">
        <v>103</v>
      </c>
      <c r="N15747" s="0" t="s">
        <v>66</v>
      </c>
      <c r="O15747" s="0" t="s">
        <v>53</v>
      </c>
      <c r="P15747" s="0" t="n">
        <f aca="false">IF(AND(OR(Dashboard!$B$5="All",D15747=Dashboard!$B$5),OR(Dashboard!$D$5="All",N15747=Dashboard!$D$5),OR(AND(C15747&lt;&gt;"",C15747&gt;=Dashboard!$F$5,C15747&lt;=Dashboard!$H$5),AND(C15747="",Dashboard!$F$5&lt;=1980,Dashboard!$H$5&gt;=2016))),1,0)</f>
        <v>1</v>
      </c>
      <c r="Q15747" s="0" t="n">
        <f aca="false">J15747*P15747+ROW()*0.00000001</f>
        <v>0.02015747</v>
      </c>
    </row>
    <row r="15748" customFormat="false" ht="15" hidden="false" customHeight="false" outlineLevel="0" collapsed="false">
      <c r="A15748" s="0" t="s">
        <v>11484</v>
      </c>
      <c r="B15748" s="0" t="s">
        <v>117</v>
      </c>
      <c r="C15748" s="0" t="n">
        <v>1996</v>
      </c>
      <c r="D15748" s="0" t="s">
        <v>46</v>
      </c>
      <c r="E15748" s="0" t="s">
        <v>4949</v>
      </c>
      <c r="F15748" s="0" t="n">
        <v>0.01</v>
      </c>
      <c r="G15748" s="0" t="n">
        <v>0.01</v>
      </c>
      <c r="H15748" s="0" t="n">
        <v>0</v>
      </c>
      <c r="I15748" s="0" t="n">
        <v>0</v>
      </c>
      <c r="J15748" s="0" t="n">
        <v>0.02</v>
      </c>
      <c r="N15748" s="0" t="s">
        <v>74</v>
      </c>
      <c r="P15748" s="0" t="n">
        <f aca="false">IF(AND(OR(Dashboard!$B$5="All",D15748=Dashboard!$B$5),OR(Dashboard!$D$5="All",N15748=Dashboard!$D$5),OR(AND(C15748&lt;&gt;"",C15748&gt;=Dashboard!$F$5,C15748&lt;=Dashboard!$H$5),AND(C15748="",Dashboard!$F$5&lt;=1980,Dashboard!$H$5&gt;=2016))),1,0)</f>
        <v>1</v>
      </c>
      <c r="Q15748" s="0" t="n">
        <f aca="false">J15748*P15748+ROW()*0.00000001</f>
        <v>0.02015748</v>
      </c>
    </row>
    <row r="15749" customFormat="false" ht="15" hidden="false" customHeight="false" outlineLevel="0" collapsed="false">
      <c r="A15749" s="0" t="s">
        <v>11485</v>
      </c>
      <c r="B15749" s="0" t="s">
        <v>152</v>
      </c>
      <c r="C15749" s="0" t="n">
        <v>2016</v>
      </c>
      <c r="D15749" s="0" t="s">
        <v>114</v>
      </c>
      <c r="E15749" s="0" t="s">
        <v>1862</v>
      </c>
      <c r="F15749" s="0" t="n">
        <v>0</v>
      </c>
      <c r="G15749" s="0" t="n">
        <v>0.02</v>
      </c>
      <c r="H15749" s="0" t="n">
        <v>0</v>
      </c>
      <c r="I15749" s="0" t="n">
        <v>0</v>
      </c>
      <c r="J15749" s="0" t="n">
        <v>0.02</v>
      </c>
      <c r="N15749" s="0" t="s">
        <v>152</v>
      </c>
      <c r="P15749" s="0" t="n">
        <f aca="false">IF(AND(OR(Dashboard!$B$5="All",D15749=Dashboard!$B$5),OR(Dashboard!$D$5="All",N15749=Dashboard!$D$5),OR(AND(C15749&lt;&gt;"",C15749&gt;=Dashboard!$F$5,C15749&lt;=Dashboard!$H$5),AND(C15749="",Dashboard!$F$5&lt;=1980,Dashboard!$H$5&gt;=2016))),1,0)</f>
        <v>1</v>
      </c>
      <c r="Q15749" s="0" t="n">
        <f aca="false">J15749*P15749+ROW()*0.00000001</f>
        <v>0.02015749</v>
      </c>
    </row>
    <row r="15750" customFormat="false" ht="15" hidden="false" customHeight="false" outlineLevel="0" collapsed="false">
      <c r="A15750" s="0" t="s">
        <v>11486</v>
      </c>
      <c r="B15750" s="0" t="s">
        <v>50</v>
      </c>
      <c r="C15750" s="0" t="n">
        <v>2008</v>
      </c>
      <c r="D15750" s="0" t="s">
        <v>16</v>
      </c>
      <c r="E15750" s="0" t="s">
        <v>2261</v>
      </c>
      <c r="F15750" s="0" t="n">
        <v>0.02</v>
      </c>
      <c r="G15750" s="0" t="n">
        <v>0</v>
      </c>
      <c r="H15750" s="0" t="n">
        <v>0</v>
      </c>
      <c r="I15750" s="0" t="n">
        <v>0</v>
      </c>
      <c r="J15750" s="0" t="n">
        <v>0.02</v>
      </c>
      <c r="M15750" s="0" t="s">
        <v>125</v>
      </c>
      <c r="N15750" s="0" t="s">
        <v>35</v>
      </c>
      <c r="P15750" s="0" t="n">
        <f aca="false">IF(AND(OR(Dashboard!$B$5="All",D15750=Dashboard!$B$5),OR(Dashboard!$D$5="All",N15750=Dashboard!$D$5),OR(AND(C15750&lt;&gt;"",C15750&gt;=Dashboard!$F$5,C15750&lt;=Dashboard!$H$5),AND(C15750="",Dashboard!$F$5&lt;=1980,Dashboard!$H$5&gt;=2016))),1,0)</f>
        <v>1</v>
      </c>
      <c r="Q15750" s="0" t="n">
        <f aca="false">J15750*P15750+ROW()*0.00000001</f>
        <v>0.0201575</v>
      </c>
    </row>
    <row r="15751" customFormat="false" ht="15" hidden="false" customHeight="false" outlineLevel="0" collapsed="false">
      <c r="A15751" s="0" t="s">
        <v>6019</v>
      </c>
      <c r="B15751" s="0" t="s">
        <v>172</v>
      </c>
      <c r="C15751" s="0" t="n">
        <v>2015</v>
      </c>
      <c r="D15751" s="0" t="s">
        <v>114</v>
      </c>
      <c r="E15751" s="0" t="s">
        <v>3305</v>
      </c>
      <c r="F15751" s="0" t="n">
        <v>0</v>
      </c>
      <c r="G15751" s="0" t="n">
        <v>0.02</v>
      </c>
      <c r="H15751" s="0" t="n">
        <v>0</v>
      </c>
      <c r="I15751" s="0" t="n">
        <v>0</v>
      </c>
      <c r="J15751" s="0" t="n">
        <v>0.02</v>
      </c>
      <c r="L15751" s="0" t="n">
        <v>7.3</v>
      </c>
      <c r="M15751" s="0" t="s">
        <v>103</v>
      </c>
      <c r="N15751" s="0" t="s">
        <v>66</v>
      </c>
      <c r="P15751" s="0" t="n">
        <f aca="false">IF(AND(OR(Dashboard!$B$5="All",D15751=Dashboard!$B$5),OR(Dashboard!$D$5="All",N15751=Dashboard!$D$5),OR(AND(C15751&lt;&gt;"",C15751&gt;=Dashboard!$F$5,C15751&lt;=Dashboard!$H$5),AND(C15751="",Dashboard!$F$5&lt;=1980,Dashboard!$H$5&gt;=2016))),1,0)</f>
        <v>1</v>
      </c>
      <c r="Q15751" s="0" t="n">
        <f aca="false">J15751*P15751+ROW()*0.00000001</f>
        <v>0.02015751</v>
      </c>
    </row>
    <row r="15752" customFormat="false" ht="15" hidden="false" customHeight="false" outlineLevel="0" collapsed="false">
      <c r="A15752" s="0" t="s">
        <v>11487</v>
      </c>
      <c r="B15752" s="0" t="s">
        <v>85</v>
      </c>
      <c r="C15752" s="0" t="n">
        <v>2002</v>
      </c>
      <c r="D15752" s="0" t="s">
        <v>52</v>
      </c>
      <c r="E15752" s="0" t="s">
        <v>160</v>
      </c>
      <c r="F15752" s="0" t="n">
        <v>0.01</v>
      </c>
      <c r="G15752" s="0" t="n">
        <v>0</v>
      </c>
      <c r="H15752" s="0" t="n">
        <v>0</v>
      </c>
      <c r="I15752" s="0" t="n">
        <v>0</v>
      </c>
      <c r="J15752" s="0" t="n">
        <v>0.02</v>
      </c>
      <c r="K15752" s="0" t="n">
        <v>55</v>
      </c>
      <c r="L15752" s="0" t="n">
        <v>8</v>
      </c>
      <c r="M15752" s="0" t="s">
        <v>36</v>
      </c>
      <c r="N15752" s="0" t="s">
        <v>35</v>
      </c>
      <c r="O15752" s="0" t="s">
        <v>53</v>
      </c>
      <c r="P15752" s="0" t="n">
        <f aca="false">IF(AND(OR(Dashboard!$B$5="All",D15752=Dashboard!$B$5),OR(Dashboard!$D$5="All",N15752=Dashboard!$D$5),OR(AND(C15752&lt;&gt;"",C15752&gt;=Dashboard!$F$5,C15752&lt;=Dashboard!$H$5),AND(C15752="",Dashboard!$F$5&lt;=1980,Dashboard!$H$5&gt;=2016))),1,0)</f>
        <v>1</v>
      </c>
      <c r="Q15752" s="0" t="n">
        <f aca="false">J15752*P15752+ROW()*0.00000001</f>
        <v>0.02015752</v>
      </c>
    </row>
    <row r="15753" customFormat="false" ht="15" hidden="false" customHeight="false" outlineLevel="0" collapsed="false">
      <c r="A15753" s="0" t="s">
        <v>11162</v>
      </c>
      <c r="B15753" s="0" t="s">
        <v>50</v>
      </c>
      <c r="C15753" s="0" t="n">
        <v>2007</v>
      </c>
      <c r="D15753" s="0" t="s">
        <v>34</v>
      </c>
      <c r="E15753" s="0" t="s">
        <v>1524</v>
      </c>
      <c r="F15753" s="0" t="n">
        <v>0.02</v>
      </c>
      <c r="G15753" s="0" t="n">
        <v>0</v>
      </c>
      <c r="H15753" s="0" t="n">
        <v>0</v>
      </c>
      <c r="I15753" s="0" t="n">
        <v>0</v>
      </c>
      <c r="J15753" s="0" t="n">
        <v>0.02</v>
      </c>
      <c r="K15753" s="0" t="n">
        <v>62</v>
      </c>
      <c r="M15753" s="0" t="s">
        <v>125</v>
      </c>
      <c r="N15753" s="0" t="s">
        <v>35</v>
      </c>
      <c r="O15753" s="0" t="s">
        <v>67</v>
      </c>
      <c r="P15753" s="0" t="n">
        <f aca="false">IF(AND(OR(Dashboard!$B$5="All",D15753=Dashboard!$B$5),OR(Dashboard!$D$5="All",N15753=Dashboard!$D$5),OR(AND(C15753&lt;&gt;"",C15753&gt;=Dashboard!$F$5,C15753&lt;=Dashboard!$H$5),AND(C15753="",Dashboard!$F$5&lt;=1980,Dashboard!$H$5&gt;=2016))),1,0)</f>
        <v>1</v>
      </c>
      <c r="Q15753" s="0" t="n">
        <f aca="false">J15753*P15753+ROW()*0.00000001</f>
        <v>0.02015753</v>
      </c>
    </row>
    <row r="15754" customFormat="false" ht="15" hidden="false" customHeight="false" outlineLevel="0" collapsed="false">
      <c r="A15754" s="0" t="s">
        <v>11488</v>
      </c>
      <c r="B15754" s="0" t="s">
        <v>152</v>
      </c>
      <c r="C15754" s="0" t="n">
        <v>2009</v>
      </c>
      <c r="D15754" s="0" t="s">
        <v>114</v>
      </c>
      <c r="E15754" s="0" t="s">
        <v>2558</v>
      </c>
      <c r="F15754" s="0" t="n">
        <v>0</v>
      </c>
      <c r="G15754" s="0" t="n">
        <v>0.01</v>
      </c>
      <c r="H15754" s="0" t="n">
        <v>0</v>
      </c>
      <c r="I15754" s="0" t="n">
        <v>0</v>
      </c>
      <c r="J15754" s="0" t="n">
        <v>0.02</v>
      </c>
      <c r="K15754" s="0" t="n">
        <v>67</v>
      </c>
      <c r="L15754" s="0" t="n">
        <v>5.7</v>
      </c>
      <c r="M15754" s="0" t="s">
        <v>73</v>
      </c>
      <c r="N15754" s="0" t="s">
        <v>152</v>
      </c>
      <c r="O15754" s="0" t="s">
        <v>67</v>
      </c>
      <c r="P15754" s="0" t="n">
        <f aca="false">IF(AND(OR(Dashboard!$B$5="All",D15754=Dashboard!$B$5),OR(Dashboard!$D$5="All",N15754=Dashboard!$D$5),OR(AND(C15754&lt;&gt;"",C15754&gt;=Dashboard!$F$5,C15754&lt;=Dashboard!$H$5),AND(C15754="",Dashboard!$F$5&lt;=1980,Dashboard!$H$5&gt;=2016))),1,0)</f>
        <v>1</v>
      </c>
      <c r="Q15754" s="0" t="n">
        <f aca="false">J15754*P15754+ROW()*0.00000001</f>
        <v>0.02015754</v>
      </c>
    </row>
    <row r="15755" customFormat="false" ht="15" hidden="false" customHeight="false" outlineLevel="0" collapsed="false">
      <c r="A15755" s="0" t="s">
        <v>11489</v>
      </c>
      <c r="B15755" s="0" t="s">
        <v>76</v>
      </c>
      <c r="D15755" s="0" t="s">
        <v>46</v>
      </c>
      <c r="E15755" s="0" t="s">
        <v>520</v>
      </c>
      <c r="F15755" s="0" t="n">
        <v>0.01</v>
      </c>
      <c r="G15755" s="0" t="n">
        <v>0.01</v>
      </c>
      <c r="H15755" s="0" t="n">
        <v>0</v>
      </c>
      <c r="I15755" s="0" t="n">
        <v>0</v>
      </c>
      <c r="J15755" s="0" t="n">
        <v>0.02</v>
      </c>
      <c r="K15755" s="0" t="n">
        <v>53</v>
      </c>
      <c r="L15755" s="0" t="n">
        <v>7.6</v>
      </c>
      <c r="M15755" s="0" t="s">
        <v>103</v>
      </c>
      <c r="N15755" s="0" t="s">
        <v>74</v>
      </c>
      <c r="O15755" s="0" t="s">
        <v>53</v>
      </c>
      <c r="P15755" s="0" t="n">
        <f aca="false">IF(AND(OR(Dashboard!$B$5="All",D15755=Dashboard!$B$5),OR(Dashboard!$D$5="All",N15755=Dashboard!$D$5),OR(AND(C15755&lt;&gt;"",C15755&gt;=Dashboard!$F$5,C15755&lt;=Dashboard!$H$5),AND(C15755="",Dashboard!$F$5&lt;=1980,Dashboard!$H$5&gt;=2016))),1,0)</f>
        <v>1</v>
      </c>
      <c r="Q15755" s="0" t="n">
        <f aca="false">J15755*P15755+ROW()*0.00000001</f>
        <v>0.02015755</v>
      </c>
    </row>
    <row r="15756" customFormat="false" ht="15" hidden="false" customHeight="false" outlineLevel="0" collapsed="false">
      <c r="A15756" s="0" t="s">
        <v>11490</v>
      </c>
      <c r="B15756" s="0" t="s">
        <v>85</v>
      </c>
      <c r="C15756" s="0" t="n">
        <v>2002</v>
      </c>
      <c r="D15756" s="0" t="s">
        <v>34</v>
      </c>
      <c r="E15756" s="0" t="s">
        <v>220</v>
      </c>
      <c r="F15756" s="0" t="n">
        <v>0.01</v>
      </c>
      <c r="G15756" s="0" t="n">
        <v>0</v>
      </c>
      <c r="H15756" s="0" t="n">
        <v>0</v>
      </c>
      <c r="I15756" s="0" t="n">
        <v>0</v>
      </c>
      <c r="J15756" s="0" t="n">
        <v>0.02</v>
      </c>
      <c r="K15756" s="0" t="n">
        <v>73</v>
      </c>
      <c r="M15756" s="0" t="s">
        <v>36</v>
      </c>
      <c r="N15756" s="0" t="s">
        <v>35</v>
      </c>
      <c r="O15756" s="0" t="s">
        <v>37</v>
      </c>
      <c r="P15756" s="0" t="n">
        <f aca="false">IF(AND(OR(Dashboard!$B$5="All",D15756=Dashboard!$B$5),OR(Dashboard!$D$5="All",N15756=Dashboard!$D$5),OR(AND(C15756&lt;&gt;"",C15756&gt;=Dashboard!$F$5,C15756&lt;=Dashboard!$H$5),AND(C15756="",Dashboard!$F$5&lt;=1980,Dashboard!$H$5&gt;=2016))),1,0)</f>
        <v>1</v>
      </c>
      <c r="Q15756" s="0" t="n">
        <f aca="false">J15756*P15756+ROW()*0.00000001</f>
        <v>0.02015756</v>
      </c>
    </row>
    <row r="15757" customFormat="false" ht="15" hidden="false" customHeight="false" outlineLevel="0" collapsed="false">
      <c r="A15757" s="0" t="s">
        <v>11491</v>
      </c>
      <c r="B15757" s="0" t="s">
        <v>85</v>
      </c>
      <c r="C15757" s="0" t="n">
        <v>2003</v>
      </c>
      <c r="D15757" s="0" t="s">
        <v>16</v>
      </c>
      <c r="E15757" s="0" t="s">
        <v>649</v>
      </c>
      <c r="F15757" s="0" t="n">
        <v>0.01</v>
      </c>
      <c r="G15757" s="0" t="n">
        <v>0</v>
      </c>
      <c r="H15757" s="0" t="n">
        <v>0</v>
      </c>
      <c r="I15757" s="0" t="n">
        <v>0</v>
      </c>
      <c r="J15757" s="0" t="n">
        <v>0.02</v>
      </c>
      <c r="N15757" s="0" t="s">
        <v>35</v>
      </c>
      <c r="P15757" s="0" t="n">
        <f aca="false">IF(AND(OR(Dashboard!$B$5="All",D15757=Dashboard!$B$5),OR(Dashboard!$D$5="All",N15757=Dashboard!$D$5),OR(AND(C15757&lt;&gt;"",C15757&gt;=Dashboard!$F$5,C15757&lt;=Dashboard!$H$5),AND(C15757="",Dashboard!$F$5&lt;=1980,Dashboard!$H$5&gt;=2016))),1,0)</f>
        <v>1</v>
      </c>
      <c r="Q15757" s="0" t="n">
        <f aca="false">J15757*P15757+ROW()*0.00000001</f>
        <v>0.02015757</v>
      </c>
    </row>
    <row r="15758" customFormat="false" ht="15" hidden="false" customHeight="false" outlineLevel="0" collapsed="false">
      <c r="A15758" s="0" t="s">
        <v>11492</v>
      </c>
      <c r="B15758" s="0" t="s">
        <v>164</v>
      </c>
      <c r="C15758" s="0" t="n">
        <v>2011</v>
      </c>
      <c r="D15758" s="0" t="s">
        <v>246</v>
      </c>
      <c r="E15758" s="0" t="s">
        <v>782</v>
      </c>
      <c r="F15758" s="0" t="n">
        <v>0</v>
      </c>
      <c r="G15758" s="0" t="n">
        <v>0</v>
      </c>
      <c r="H15758" s="0" t="n">
        <v>0.02</v>
      </c>
      <c r="I15758" s="0" t="n">
        <v>0</v>
      </c>
      <c r="J15758" s="0" t="n">
        <v>0.02</v>
      </c>
      <c r="N15758" s="0" t="s">
        <v>74</v>
      </c>
      <c r="P15758" s="0" t="n">
        <f aca="false">IF(AND(OR(Dashboard!$B$5="All",D15758=Dashboard!$B$5),OR(Dashboard!$D$5="All",N15758=Dashboard!$D$5),OR(AND(C15758&lt;&gt;"",C15758&gt;=Dashboard!$F$5,C15758&lt;=Dashboard!$H$5),AND(C15758="",Dashboard!$F$5&lt;=1980,Dashboard!$H$5&gt;=2016))),1,0)</f>
        <v>1</v>
      </c>
      <c r="Q15758" s="0" t="n">
        <f aca="false">J15758*P15758+ROW()*0.00000001</f>
        <v>0.02015758</v>
      </c>
    </row>
    <row r="15759" customFormat="false" ht="15" hidden="false" customHeight="false" outlineLevel="0" collapsed="false">
      <c r="A15759" s="0" t="s">
        <v>11493</v>
      </c>
      <c r="B15759" s="0" t="s">
        <v>76</v>
      </c>
      <c r="C15759" s="0" t="n">
        <v>2006</v>
      </c>
      <c r="D15759" s="0" t="s">
        <v>52</v>
      </c>
      <c r="E15759" s="0" t="s">
        <v>11100</v>
      </c>
      <c r="F15759" s="0" t="n">
        <v>0</v>
      </c>
      <c r="G15759" s="0" t="n">
        <v>0</v>
      </c>
      <c r="H15759" s="0" t="n">
        <v>0.02</v>
      </c>
      <c r="I15759" s="0" t="n">
        <v>0</v>
      </c>
      <c r="J15759" s="0" t="n">
        <v>0.02</v>
      </c>
      <c r="N15759" s="0" t="s">
        <v>74</v>
      </c>
      <c r="P15759" s="0" t="n">
        <f aca="false">IF(AND(OR(Dashboard!$B$5="All",D15759=Dashboard!$B$5),OR(Dashboard!$D$5="All",N15759=Dashboard!$D$5),OR(AND(C15759&lt;&gt;"",C15759&gt;=Dashboard!$F$5,C15759&lt;=Dashboard!$H$5),AND(C15759="",Dashboard!$F$5&lt;=1980,Dashboard!$H$5&gt;=2016))),1,0)</f>
        <v>1</v>
      </c>
      <c r="Q15759" s="0" t="n">
        <f aca="false">J15759*P15759+ROW()*0.00000001</f>
        <v>0.02015759</v>
      </c>
    </row>
    <row r="15760" customFormat="false" ht="15" hidden="false" customHeight="false" outlineLevel="0" collapsed="false">
      <c r="A15760" s="0" t="s">
        <v>11235</v>
      </c>
      <c r="B15760" s="0" t="s">
        <v>186</v>
      </c>
      <c r="C15760" s="0" t="n">
        <v>2002</v>
      </c>
      <c r="D15760" s="0" t="s">
        <v>34</v>
      </c>
      <c r="E15760" s="0" t="s">
        <v>220</v>
      </c>
      <c r="F15760" s="0" t="n">
        <v>0.01</v>
      </c>
      <c r="G15760" s="0" t="n">
        <v>0</v>
      </c>
      <c r="H15760" s="0" t="n">
        <v>0</v>
      </c>
      <c r="I15760" s="0" t="n">
        <v>0</v>
      </c>
      <c r="J15760" s="0" t="n">
        <v>0.02</v>
      </c>
      <c r="K15760" s="0" t="n">
        <v>59</v>
      </c>
      <c r="M15760" s="0" t="s">
        <v>36</v>
      </c>
      <c r="N15760" s="0" t="s">
        <v>35</v>
      </c>
      <c r="O15760" s="0" t="s">
        <v>53</v>
      </c>
      <c r="P15760" s="0" t="n">
        <f aca="false">IF(AND(OR(Dashboard!$B$5="All",D15760=Dashboard!$B$5),OR(Dashboard!$D$5="All",N15760=Dashboard!$D$5),OR(AND(C15760&lt;&gt;"",C15760&gt;=Dashboard!$F$5,C15760&lt;=Dashboard!$H$5),AND(C15760="",Dashboard!$F$5&lt;=1980,Dashboard!$H$5&gt;=2016))),1,0)</f>
        <v>1</v>
      </c>
      <c r="Q15760" s="0" t="n">
        <f aca="false">J15760*P15760+ROW()*0.00000001</f>
        <v>0.0201576</v>
      </c>
    </row>
    <row r="15761" customFormat="false" ht="15" hidden="false" customHeight="false" outlineLevel="0" collapsed="false">
      <c r="A15761" s="0" t="s">
        <v>11494</v>
      </c>
      <c r="B15761" s="0" t="s">
        <v>76</v>
      </c>
      <c r="C15761" s="0" t="n">
        <v>2004</v>
      </c>
      <c r="D15761" s="0" t="s">
        <v>56</v>
      </c>
      <c r="E15761" s="0" t="s">
        <v>1707</v>
      </c>
      <c r="F15761" s="0" t="n">
        <v>0.01</v>
      </c>
      <c r="G15761" s="0" t="n">
        <v>0.01</v>
      </c>
      <c r="H15761" s="0" t="n">
        <v>0</v>
      </c>
      <c r="I15761" s="0" t="n">
        <v>0</v>
      </c>
      <c r="J15761" s="0" t="n">
        <v>0.02</v>
      </c>
      <c r="K15761" s="0" t="n">
        <v>67</v>
      </c>
      <c r="L15761" s="0" t="n">
        <v>7.4</v>
      </c>
      <c r="M15761" s="0" t="s">
        <v>36</v>
      </c>
      <c r="N15761" s="0" t="s">
        <v>74</v>
      </c>
      <c r="O15761" s="0" t="s">
        <v>67</v>
      </c>
      <c r="P15761" s="0" t="n">
        <f aca="false">IF(AND(OR(Dashboard!$B$5="All",D15761=Dashboard!$B$5),OR(Dashboard!$D$5="All",N15761=Dashboard!$D$5),OR(AND(C15761&lt;&gt;"",C15761&gt;=Dashboard!$F$5,C15761&lt;=Dashboard!$H$5),AND(C15761="",Dashboard!$F$5&lt;=1980,Dashboard!$H$5&gt;=2016))),1,0)</f>
        <v>1</v>
      </c>
      <c r="Q15761" s="0" t="n">
        <f aca="false">J15761*P15761+ROW()*0.00000001</f>
        <v>0.02015761</v>
      </c>
    </row>
    <row r="15762" customFormat="false" ht="15" hidden="false" customHeight="false" outlineLevel="0" collapsed="false">
      <c r="A15762" s="0" t="s">
        <v>11495</v>
      </c>
      <c r="B15762" s="0" t="s">
        <v>70</v>
      </c>
      <c r="C15762" s="0" t="n">
        <v>2011</v>
      </c>
      <c r="D15762" s="0" t="s">
        <v>46</v>
      </c>
      <c r="E15762" s="0" t="s">
        <v>6604</v>
      </c>
      <c r="F15762" s="0" t="n">
        <v>0</v>
      </c>
      <c r="G15762" s="0" t="n">
        <v>0</v>
      </c>
      <c r="H15762" s="0" t="n">
        <v>0.02</v>
      </c>
      <c r="I15762" s="0" t="n">
        <v>0</v>
      </c>
      <c r="J15762" s="0" t="n">
        <v>0.02</v>
      </c>
      <c r="N15762" s="0" t="s">
        <v>74</v>
      </c>
      <c r="P15762" s="0" t="n">
        <f aca="false">IF(AND(OR(Dashboard!$B$5="All",D15762=Dashboard!$B$5),OR(Dashboard!$D$5="All",N15762=Dashboard!$D$5),OR(AND(C15762&lt;&gt;"",C15762&gt;=Dashboard!$F$5,C15762&lt;=Dashboard!$H$5),AND(C15762="",Dashboard!$F$5&lt;=1980,Dashboard!$H$5&gt;=2016))),1,0)</f>
        <v>1</v>
      </c>
      <c r="Q15762" s="0" t="n">
        <f aca="false">J15762*P15762+ROW()*0.00000001</f>
        <v>0.02015762</v>
      </c>
    </row>
    <row r="15763" customFormat="false" ht="15" hidden="false" customHeight="false" outlineLevel="0" collapsed="false">
      <c r="A15763" s="0" t="s">
        <v>11496</v>
      </c>
      <c r="B15763" s="0" t="s">
        <v>94</v>
      </c>
      <c r="C15763" s="0" t="n">
        <v>2014</v>
      </c>
      <c r="D15763" s="0" t="s">
        <v>52</v>
      </c>
      <c r="E15763" s="0" t="s">
        <v>124</v>
      </c>
      <c r="F15763" s="0" t="n">
        <v>0</v>
      </c>
      <c r="G15763" s="0" t="n">
        <v>0.01</v>
      </c>
      <c r="H15763" s="0" t="n">
        <v>0</v>
      </c>
      <c r="I15763" s="0" t="n">
        <v>0</v>
      </c>
      <c r="J15763" s="0" t="n">
        <v>0.02</v>
      </c>
      <c r="N15763" s="0" t="s">
        <v>74</v>
      </c>
      <c r="P15763" s="0" t="n">
        <f aca="false">IF(AND(OR(Dashboard!$B$5="All",D15763=Dashboard!$B$5),OR(Dashboard!$D$5="All",N15763=Dashboard!$D$5),OR(AND(C15763&lt;&gt;"",C15763&gt;=Dashboard!$F$5,C15763&lt;=Dashboard!$H$5),AND(C15763="",Dashboard!$F$5&lt;=1980,Dashboard!$H$5&gt;=2016))),1,0)</f>
        <v>1</v>
      </c>
      <c r="Q15763" s="0" t="n">
        <f aca="false">J15763*P15763+ROW()*0.00000001</f>
        <v>0.02015763</v>
      </c>
    </row>
    <row r="15764" customFormat="false" ht="15" hidden="false" customHeight="false" outlineLevel="0" collapsed="false">
      <c r="A15764" s="0" t="s">
        <v>11497</v>
      </c>
      <c r="B15764" s="0" t="s">
        <v>76</v>
      </c>
      <c r="C15764" s="0" t="n">
        <v>2002</v>
      </c>
      <c r="D15764" s="0" t="s">
        <v>41</v>
      </c>
      <c r="E15764" s="0" t="s">
        <v>1524</v>
      </c>
      <c r="F15764" s="0" t="n">
        <v>0</v>
      </c>
      <c r="G15764" s="0" t="n">
        <v>0</v>
      </c>
      <c r="H15764" s="0" t="n">
        <v>0.02</v>
      </c>
      <c r="I15764" s="0" t="n">
        <v>0</v>
      </c>
      <c r="J15764" s="0" t="n">
        <v>0.02</v>
      </c>
      <c r="N15764" s="0" t="s">
        <v>74</v>
      </c>
      <c r="P15764" s="0" t="n">
        <f aca="false">IF(AND(OR(Dashboard!$B$5="All",D15764=Dashboard!$B$5),OR(Dashboard!$D$5="All",N15764=Dashboard!$D$5),OR(AND(C15764&lt;&gt;"",C15764&gt;=Dashboard!$F$5,C15764&lt;=Dashboard!$H$5),AND(C15764="",Dashboard!$F$5&lt;=1980,Dashboard!$H$5&gt;=2016))),1,0)</f>
        <v>1</v>
      </c>
      <c r="Q15764" s="0" t="n">
        <f aca="false">J15764*P15764+ROW()*0.00000001</f>
        <v>0.02015764</v>
      </c>
    </row>
    <row r="15765" customFormat="false" ht="15" hidden="false" customHeight="false" outlineLevel="0" collapsed="false">
      <c r="A15765" s="0" t="s">
        <v>11498</v>
      </c>
      <c r="B15765" s="0" t="s">
        <v>50</v>
      </c>
      <c r="C15765" s="0" t="n">
        <v>2008</v>
      </c>
      <c r="D15765" s="0" t="s">
        <v>52</v>
      </c>
      <c r="E15765" s="0" t="s">
        <v>11499</v>
      </c>
      <c r="F15765" s="0" t="n">
        <v>0</v>
      </c>
      <c r="G15765" s="0" t="n">
        <v>0</v>
      </c>
      <c r="H15765" s="0" t="n">
        <v>0.02</v>
      </c>
      <c r="I15765" s="0" t="n">
        <v>0</v>
      </c>
      <c r="J15765" s="0" t="n">
        <v>0.02</v>
      </c>
      <c r="N15765" s="0" t="s">
        <v>35</v>
      </c>
      <c r="P15765" s="0" t="n">
        <f aca="false">IF(AND(OR(Dashboard!$B$5="All",D15765=Dashboard!$B$5),OR(Dashboard!$D$5="All",N15765=Dashboard!$D$5),OR(AND(C15765&lt;&gt;"",C15765&gt;=Dashboard!$F$5,C15765&lt;=Dashboard!$H$5),AND(C15765="",Dashboard!$F$5&lt;=1980,Dashboard!$H$5&gt;=2016))),1,0)</f>
        <v>1</v>
      </c>
      <c r="Q15765" s="0" t="n">
        <f aca="false">J15765*P15765+ROW()*0.00000001</f>
        <v>0.02015765</v>
      </c>
    </row>
    <row r="15766" customFormat="false" ht="15" hidden="false" customHeight="false" outlineLevel="0" collapsed="false">
      <c r="A15766" s="0" t="s">
        <v>11500</v>
      </c>
      <c r="B15766" s="0" t="s">
        <v>33</v>
      </c>
      <c r="C15766" s="0" t="n">
        <v>2012</v>
      </c>
      <c r="D15766" s="0" t="s">
        <v>71</v>
      </c>
      <c r="E15766" s="0" t="s">
        <v>2480</v>
      </c>
      <c r="F15766" s="0" t="n">
        <v>0</v>
      </c>
      <c r="G15766" s="0" t="n">
        <v>0.02</v>
      </c>
      <c r="H15766" s="0" t="n">
        <v>0</v>
      </c>
      <c r="I15766" s="0" t="n">
        <v>0</v>
      </c>
      <c r="J15766" s="0" t="n">
        <v>0.02</v>
      </c>
      <c r="N15766" s="0" t="s">
        <v>35</v>
      </c>
      <c r="P15766" s="0" t="n">
        <f aca="false">IF(AND(OR(Dashboard!$B$5="All",D15766=Dashboard!$B$5),OR(Dashboard!$D$5="All",N15766=Dashboard!$D$5),OR(AND(C15766&lt;&gt;"",C15766&gt;=Dashboard!$F$5,C15766&lt;=Dashboard!$H$5),AND(C15766="",Dashboard!$F$5&lt;=1980,Dashboard!$H$5&gt;=2016))),1,0)</f>
        <v>1</v>
      </c>
      <c r="Q15766" s="0" t="n">
        <f aca="false">J15766*P15766+ROW()*0.00000001</f>
        <v>0.02015766</v>
      </c>
    </row>
    <row r="15767" customFormat="false" ht="15" hidden="false" customHeight="false" outlineLevel="0" collapsed="false">
      <c r="A15767" s="0" t="s">
        <v>11501</v>
      </c>
      <c r="B15767" s="0" t="s">
        <v>152</v>
      </c>
      <c r="C15767" s="0" t="n">
        <v>2010</v>
      </c>
      <c r="D15767" s="0" t="s">
        <v>48</v>
      </c>
      <c r="E15767" s="0" t="s">
        <v>1627</v>
      </c>
      <c r="F15767" s="0" t="n">
        <v>0</v>
      </c>
      <c r="G15767" s="0" t="n">
        <v>0.01</v>
      </c>
      <c r="H15767" s="0" t="n">
        <v>0</v>
      </c>
      <c r="I15767" s="0" t="n">
        <v>0</v>
      </c>
      <c r="J15767" s="0" t="n">
        <v>0.02</v>
      </c>
      <c r="M15767" s="0" t="s">
        <v>36</v>
      </c>
      <c r="N15767" s="0" t="s">
        <v>152</v>
      </c>
      <c r="P15767" s="0" t="n">
        <f aca="false">IF(AND(OR(Dashboard!$B$5="All",D15767=Dashboard!$B$5),OR(Dashboard!$D$5="All",N15767=Dashboard!$D$5),OR(AND(C15767&lt;&gt;"",C15767&gt;=Dashboard!$F$5,C15767&lt;=Dashboard!$H$5),AND(C15767="",Dashboard!$F$5&lt;=1980,Dashboard!$H$5&gt;=2016))),1,0)</f>
        <v>1</v>
      </c>
      <c r="Q15767" s="0" t="n">
        <f aca="false">J15767*P15767+ROW()*0.00000001</f>
        <v>0.02015767</v>
      </c>
    </row>
    <row r="15768" customFormat="false" ht="15" hidden="false" customHeight="false" outlineLevel="0" collapsed="false">
      <c r="A15768" s="0" t="s">
        <v>11502</v>
      </c>
      <c r="B15768" s="0" t="s">
        <v>152</v>
      </c>
      <c r="C15768" s="0" t="n">
        <v>2008</v>
      </c>
      <c r="D15768" s="0" t="s">
        <v>48</v>
      </c>
      <c r="E15768" s="0" t="s">
        <v>4133</v>
      </c>
      <c r="F15768" s="0" t="n">
        <v>0</v>
      </c>
      <c r="G15768" s="0" t="n">
        <v>0.01</v>
      </c>
      <c r="H15768" s="0" t="n">
        <v>0</v>
      </c>
      <c r="I15768" s="0" t="n">
        <v>0</v>
      </c>
      <c r="J15768" s="0" t="n">
        <v>0.02</v>
      </c>
      <c r="K15768" s="0" t="n">
        <v>76</v>
      </c>
      <c r="L15768" s="0" t="n">
        <v>8.1</v>
      </c>
      <c r="M15768" s="0" t="s">
        <v>36</v>
      </c>
      <c r="N15768" s="0" t="s">
        <v>152</v>
      </c>
      <c r="O15768" s="0" t="s">
        <v>37</v>
      </c>
      <c r="P15768" s="0" t="n">
        <f aca="false">IF(AND(OR(Dashboard!$B$5="All",D15768=Dashboard!$B$5),OR(Dashboard!$D$5="All",N15768=Dashboard!$D$5),OR(AND(C15768&lt;&gt;"",C15768&gt;=Dashboard!$F$5,C15768&lt;=Dashboard!$H$5),AND(C15768="",Dashboard!$F$5&lt;=1980,Dashboard!$H$5&gt;=2016))),1,0)</f>
        <v>1</v>
      </c>
      <c r="Q15768" s="0" t="n">
        <f aca="false">J15768*P15768+ROW()*0.00000001</f>
        <v>0.02015768</v>
      </c>
    </row>
    <row r="15769" customFormat="false" ht="15" hidden="false" customHeight="false" outlineLevel="0" collapsed="false">
      <c r="A15769" s="0" t="s">
        <v>11503</v>
      </c>
      <c r="B15769" s="0" t="s">
        <v>144</v>
      </c>
      <c r="C15769" s="0" t="n">
        <v>2003</v>
      </c>
      <c r="D15769" s="0" t="s">
        <v>41</v>
      </c>
      <c r="E15769" s="0" t="s">
        <v>3122</v>
      </c>
      <c r="F15769" s="0" t="n">
        <v>0.01</v>
      </c>
      <c r="G15769" s="0" t="n">
        <v>0</v>
      </c>
      <c r="H15769" s="0" t="n">
        <v>0</v>
      </c>
      <c r="I15769" s="0" t="n">
        <v>0</v>
      </c>
      <c r="J15769" s="0" t="n">
        <v>0.02</v>
      </c>
      <c r="K15769" s="0" t="n">
        <v>24</v>
      </c>
      <c r="L15769" s="0" t="n">
        <v>2.8</v>
      </c>
      <c r="M15769" s="0" t="s">
        <v>36</v>
      </c>
      <c r="N15769" s="0" t="s">
        <v>66</v>
      </c>
      <c r="O15769" s="0" t="s">
        <v>177</v>
      </c>
      <c r="P15769" s="0" t="n">
        <f aca="false">IF(AND(OR(Dashboard!$B$5="All",D15769=Dashboard!$B$5),OR(Dashboard!$D$5="All",N15769=Dashboard!$D$5),OR(AND(C15769&lt;&gt;"",C15769&gt;=Dashboard!$F$5,C15769&lt;=Dashboard!$H$5),AND(C15769="",Dashboard!$F$5&lt;=1980,Dashboard!$H$5&gt;=2016))),1,0)</f>
        <v>1</v>
      </c>
      <c r="Q15769" s="0" t="n">
        <f aca="false">J15769*P15769+ROW()*0.00000001</f>
        <v>0.02015769</v>
      </c>
    </row>
    <row r="15770" customFormat="false" ht="15" hidden="false" customHeight="false" outlineLevel="0" collapsed="false">
      <c r="A15770" s="0" t="s">
        <v>8035</v>
      </c>
      <c r="B15770" s="0" t="s">
        <v>186</v>
      </c>
      <c r="C15770" s="0" t="n">
        <v>2003</v>
      </c>
      <c r="D15770" s="0" t="s">
        <v>41</v>
      </c>
      <c r="E15770" s="0" t="s">
        <v>649</v>
      </c>
      <c r="F15770" s="0" t="n">
        <v>0.01</v>
      </c>
      <c r="G15770" s="0" t="n">
        <v>0</v>
      </c>
      <c r="H15770" s="0" t="n">
        <v>0</v>
      </c>
      <c r="I15770" s="0" t="n">
        <v>0</v>
      </c>
      <c r="J15770" s="0" t="n">
        <v>0.02</v>
      </c>
      <c r="N15770" s="0" t="s">
        <v>35</v>
      </c>
      <c r="P15770" s="0" t="n">
        <f aca="false">IF(AND(OR(Dashboard!$B$5="All",D15770=Dashboard!$B$5),OR(Dashboard!$D$5="All",N15770=Dashboard!$D$5),OR(AND(C15770&lt;&gt;"",C15770&gt;=Dashboard!$F$5,C15770&lt;=Dashboard!$H$5),AND(C15770="",Dashboard!$F$5&lt;=1980,Dashboard!$H$5&gt;=2016))),1,0)</f>
        <v>1</v>
      </c>
      <c r="Q15770" s="0" t="n">
        <f aca="false">J15770*P15770+ROW()*0.00000001</f>
        <v>0.0201577</v>
      </c>
    </row>
    <row r="15771" customFormat="false" ht="15" hidden="false" customHeight="false" outlineLevel="0" collapsed="false">
      <c r="A15771" s="0" t="s">
        <v>11504</v>
      </c>
      <c r="B15771" s="0" t="s">
        <v>164</v>
      </c>
      <c r="C15771" s="0" t="n">
        <v>2010</v>
      </c>
      <c r="D15771" s="0" t="s">
        <v>46</v>
      </c>
      <c r="E15771" s="0" t="s">
        <v>220</v>
      </c>
      <c r="F15771" s="0" t="n">
        <v>0</v>
      </c>
      <c r="G15771" s="0" t="n">
        <v>0</v>
      </c>
      <c r="H15771" s="0" t="n">
        <v>0.02</v>
      </c>
      <c r="I15771" s="0" t="n">
        <v>0</v>
      </c>
      <c r="J15771" s="0" t="n">
        <v>0.02</v>
      </c>
      <c r="N15771" s="0" t="s">
        <v>74</v>
      </c>
      <c r="P15771" s="0" t="n">
        <f aca="false">IF(AND(OR(Dashboard!$B$5="All",D15771=Dashboard!$B$5),OR(Dashboard!$D$5="All",N15771=Dashboard!$D$5),OR(AND(C15771&lt;&gt;"",C15771&gt;=Dashboard!$F$5,C15771&lt;=Dashboard!$H$5),AND(C15771="",Dashboard!$F$5&lt;=1980,Dashboard!$H$5&gt;=2016))),1,0)</f>
        <v>1</v>
      </c>
      <c r="Q15771" s="0" t="n">
        <f aca="false">J15771*P15771+ROW()*0.00000001</f>
        <v>0.02015771</v>
      </c>
    </row>
    <row r="15772" customFormat="false" ht="15" hidden="false" customHeight="false" outlineLevel="0" collapsed="false">
      <c r="A15772" s="0" t="s">
        <v>11505</v>
      </c>
      <c r="B15772" s="0" t="s">
        <v>186</v>
      </c>
      <c r="C15772" s="0" t="n">
        <v>2003</v>
      </c>
      <c r="D15772" s="0" t="s">
        <v>16</v>
      </c>
      <c r="E15772" s="0" t="s">
        <v>3293</v>
      </c>
      <c r="F15772" s="0" t="n">
        <v>0.01</v>
      </c>
      <c r="G15772" s="0" t="n">
        <v>0</v>
      </c>
      <c r="H15772" s="0" t="n">
        <v>0</v>
      </c>
      <c r="I15772" s="0" t="n">
        <v>0</v>
      </c>
      <c r="J15772" s="0" t="n">
        <v>0.02</v>
      </c>
      <c r="N15772" s="0" t="s">
        <v>35</v>
      </c>
      <c r="P15772" s="0" t="n">
        <f aca="false">IF(AND(OR(Dashboard!$B$5="All",D15772=Dashboard!$B$5),OR(Dashboard!$D$5="All",N15772=Dashboard!$D$5),OR(AND(C15772&lt;&gt;"",C15772&gt;=Dashboard!$F$5,C15772&lt;=Dashboard!$H$5),AND(C15772="",Dashboard!$F$5&lt;=1980,Dashboard!$H$5&gt;=2016))),1,0)</f>
        <v>1</v>
      </c>
      <c r="Q15772" s="0" t="n">
        <f aca="false">J15772*P15772+ROW()*0.00000001</f>
        <v>0.02015772</v>
      </c>
    </row>
    <row r="15773" customFormat="false" ht="15" hidden="false" customHeight="false" outlineLevel="0" collapsed="false">
      <c r="A15773" s="0" t="s">
        <v>11506</v>
      </c>
      <c r="B15773" s="0" t="s">
        <v>152</v>
      </c>
      <c r="C15773" s="0" t="n">
        <v>2008</v>
      </c>
      <c r="D15773" s="0" t="s">
        <v>114</v>
      </c>
      <c r="E15773" s="0" t="s">
        <v>10288</v>
      </c>
      <c r="F15773" s="0" t="n">
        <v>0</v>
      </c>
      <c r="G15773" s="0" t="n">
        <v>0.01</v>
      </c>
      <c r="H15773" s="0" t="n">
        <v>0</v>
      </c>
      <c r="I15773" s="0" t="n">
        <v>0</v>
      </c>
      <c r="J15773" s="0" t="n">
        <v>0.02</v>
      </c>
      <c r="M15773" s="0" t="s">
        <v>103</v>
      </c>
      <c r="N15773" s="0" t="s">
        <v>152</v>
      </c>
      <c r="P15773" s="0" t="n">
        <f aca="false">IF(AND(OR(Dashboard!$B$5="All",D15773=Dashboard!$B$5),OR(Dashboard!$D$5="All",N15773=Dashboard!$D$5),OR(AND(C15773&lt;&gt;"",C15773&gt;=Dashboard!$F$5,C15773&lt;=Dashboard!$H$5),AND(C15773="",Dashboard!$F$5&lt;=1980,Dashboard!$H$5&gt;=2016))),1,0)</f>
        <v>1</v>
      </c>
      <c r="Q15773" s="0" t="n">
        <f aca="false">J15773*P15773+ROW()*0.00000001</f>
        <v>0.02015773</v>
      </c>
    </row>
    <row r="15774" customFormat="false" ht="15" hidden="false" customHeight="false" outlineLevel="0" collapsed="false">
      <c r="A15774" s="0" t="s">
        <v>11507</v>
      </c>
      <c r="B15774" s="0" t="s">
        <v>164</v>
      </c>
      <c r="C15774" s="0" t="n">
        <v>2009</v>
      </c>
      <c r="D15774" s="0" t="s">
        <v>46</v>
      </c>
      <c r="E15774" s="0" t="s">
        <v>2334</v>
      </c>
      <c r="F15774" s="0" t="n">
        <v>0</v>
      </c>
      <c r="G15774" s="0" t="n">
        <v>0</v>
      </c>
      <c r="H15774" s="0" t="n">
        <v>0.02</v>
      </c>
      <c r="I15774" s="0" t="n">
        <v>0</v>
      </c>
      <c r="J15774" s="0" t="n">
        <v>0.02</v>
      </c>
      <c r="N15774" s="0" t="s">
        <v>74</v>
      </c>
      <c r="P15774" s="0" t="n">
        <f aca="false">IF(AND(OR(Dashboard!$B$5="All",D15774=Dashboard!$B$5),OR(Dashboard!$D$5="All",N15774=Dashboard!$D$5),OR(AND(C15774&lt;&gt;"",C15774&gt;=Dashboard!$F$5,C15774&lt;=Dashboard!$H$5),AND(C15774="",Dashboard!$F$5&lt;=1980,Dashboard!$H$5&gt;=2016))),1,0)</f>
        <v>1</v>
      </c>
      <c r="Q15774" s="0" t="n">
        <f aca="false">J15774*P15774+ROW()*0.00000001</f>
        <v>0.02015774</v>
      </c>
    </row>
    <row r="15775" customFormat="false" ht="15" hidden="false" customHeight="false" outlineLevel="0" collapsed="false">
      <c r="A15775" s="0" t="s">
        <v>4792</v>
      </c>
      <c r="B15775" s="0" t="s">
        <v>76</v>
      </c>
      <c r="C15775" s="0" t="n">
        <v>2006</v>
      </c>
      <c r="D15775" s="0" t="s">
        <v>34</v>
      </c>
      <c r="E15775" s="0" t="s">
        <v>89</v>
      </c>
      <c r="F15775" s="0" t="n">
        <v>0.01</v>
      </c>
      <c r="G15775" s="0" t="n">
        <v>0.01</v>
      </c>
      <c r="H15775" s="0" t="n">
        <v>0</v>
      </c>
      <c r="I15775" s="0" t="n">
        <v>0</v>
      </c>
      <c r="J15775" s="0" t="n">
        <v>0.02</v>
      </c>
      <c r="K15775" s="0" t="n">
        <v>63</v>
      </c>
      <c r="L15775" s="0" t="n">
        <v>6.8</v>
      </c>
      <c r="M15775" s="0" t="s">
        <v>36</v>
      </c>
      <c r="N15775" s="0" t="s">
        <v>74</v>
      </c>
      <c r="O15775" s="0" t="s">
        <v>67</v>
      </c>
      <c r="P15775" s="0" t="n">
        <f aca="false">IF(AND(OR(Dashboard!$B$5="All",D15775=Dashboard!$B$5),OR(Dashboard!$D$5="All",N15775=Dashboard!$D$5),OR(AND(C15775&lt;&gt;"",C15775&gt;=Dashboard!$F$5,C15775&lt;=Dashboard!$H$5),AND(C15775="",Dashboard!$F$5&lt;=1980,Dashboard!$H$5&gt;=2016))),1,0)</f>
        <v>1</v>
      </c>
      <c r="Q15775" s="0" t="n">
        <f aca="false">J15775*P15775+ROW()*0.00000001</f>
        <v>0.02015775</v>
      </c>
    </row>
    <row r="15776" customFormat="false" ht="15" hidden="false" customHeight="false" outlineLevel="0" collapsed="false">
      <c r="A15776" s="0" t="s">
        <v>11508</v>
      </c>
      <c r="B15776" s="0" t="s">
        <v>50</v>
      </c>
      <c r="C15776" s="0" t="n">
        <v>2011</v>
      </c>
      <c r="D15776" s="0" t="s">
        <v>48</v>
      </c>
      <c r="E15776" s="0" t="s">
        <v>520</v>
      </c>
      <c r="F15776" s="0" t="n">
        <v>0</v>
      </c>
      <c r="G15776" s="0" t="n">
        <v>0.02</v>
      </c>
      <c r="H15776" s="0" t="n">
        <v>0</v>
      </c>
      <c r="I15776" s="0" t="n">
        <v>0</v>
      </c>
      <c r="J15776" s="0" t="n">
        <v>0.02</v>
      </c>
      <c r="M15776" s="0" t="s">
        <v>125</v>
      </c>
      <c r="N15776" s="0" t="s">
        <v>35</v>
      </c>
      <c r="P15776" s="0" t="n">
        <f aca="false">IF(AND(OR(Dashboard!$B$5="All",D15776=Dashboard!$B$5),OR(Dashboard!$D$5="All",N15776=Dashboard!$D$5),OR(AND(C15776&lt;&gt;"",C15776&gt;=Dashboard!$F$5,C15776&lt;=Dashboard!$H$5),AND(C15776="",Dashboard!$F$5&lt;=1980,Dashboard!$H$5&gt;=2016))),1,0)</f>
        <v>1</v>
      </c>
      <c r="Q15776" s="0" t="n">
        <f aca="false">J15776*P15776+ROW()*0.00000001</f>
        <v>0.02015776</v>
      </c>
    </row>
    <row r="15777" customFormat="false" ht="15" hidden="false" customHeight="false" outlineLevel="0" collapsed="false">
      <c r="A15777" s="0" t="s">
        <v>9787</v>
      </c>
      <c r="B15777" s="0" t="s">
        <v>144</v>
      </c>
      <c r="C15777" s="0" t="n">
        <v>2006</v>
      </c>
      <c r="D15777" s="0" t="s">
        <v>56</v>
      </c>
      <c r="E15777" s="0" t="s">
        <v>257</v>
      </c>
      <c r="F15777" s="0" t="n">
        <v>0.01</v>
      </c>
      <c r="G15777" s="0" t="n">
        <v>0</v>
      </c>
      <c r="H15777" s="0" t="n">
        <v>0</v>
      </c>
      <c r="I15777" s="0" t="n">
        <v>0</v>
      </c>
      <c r="J15777" s="0" t="n">
        <v>0.02</v>
      </c>
      <c r="K15777" s="0" t="n">
        <v>71</v>
      </c>
      <c r="L15777" s="0" t="n">
        <v>8.5</v>
      </c>
      <c r="M15777" s="0" t="s">
        <v>103</v>
      </c>
      <c r="N15777" s="0" t="s">
        <v>66</v>
      </c>
      <c r="O15777" s="0" t="s">
        <v>37</v>
      </c>
      <c r="P15777" s="0" t="n">
        <f aca="false">IF(AND(OR(Dashboard!$B$5="All",D15777=Dashboard!$B$5),OR(Dashboard!$D$5="All",N15777=Dashboard!$D$5),OR(AND(C15777&lt;&gt;"",C15777&gt;=Dashboard!$F$5,C15777&lt;=Dashboard!$H$5),AND(C15777="",Dashboard!$F$5&lt;=1980,Dashboard!$H$5&gt;=2016))),1,0)</f>
        <v>1</v>
      </c>
      <c r="Q15777" s="0" t="n">
        <f aca="false">J15777*P15777+ROW()*0.00000001</f>
        <v>0.02015777</v>
      </c>
    </row>
    <row r="15778" customFormat="false" ht="15" hidden="false" customHeight="false" outlineLevel="0" collapsed="false">
      <c r="A15778" s="0" t="s">
        <v>11509</v>
      </c>
      <c r="B15778" s="0" t="s">
        <v>152</v>
      </c>
      <c r="C15778" s="0" t="n">
        <v>2002</v>
      </c>
      <c r="D15778" s="0" t="s">
        <v>58</v>
      </c>
      <c r="E15778" s="0" t="s">
        <v>65</v>
      </c>
      <c r="F15778" s="0" t="n">
        <v>0.01</v>
      </c>
      <c r="G15778" s="0" t="n">
        <v>0.01</v>
      </c>
      <c r="H15778" s="0" t="n">
        <v>0</v>
      </c>
      <c r="I15778" s="0" t="n">
        <v>0</v>
      </c>
      <c r="J15778" s="0" t="n">
        <v>0.02</v>
      </c>
      <c r="K15778" s="0" t="n">
        <v>69</v>
      </c>
      <c r="L15778" s="0" t="n">
        <v>6.5</v>
      </c>
      <c r="M15778" s="0" t="s">
        <v>36</v>
      </c>
      <c r="N15778" s="0" t="s">
        <v>152</v>
      </c>
      <c r="O15778" s="0" t="s">
        <v>67</v>
      </c>
      <c r="P15778" s="0" t="n">
        <f aca="false">IF(AND(OR(Dashboard!$B$5="All",D15778=Dashboard!$B$5),OR(Dashboard!$D$5="All",N15778=Dashboard!$D$5),OR(AND(C15778&lt;&gt;"",C15778&gt;=Dashboard!$F$5,C15778&lt;=Dashboard!$H$5),AND(C15778="",Dashboard!$F$5&lt;=1980,Dashboard!$H$5&gt;=2016))),1,0)</f>
        <v>1</v>
      </c>
      <c r="Q15778" s="0" t="n">
        <f aca="false">J15778*P15778+ROW()*0.00000001</f>
        <v>0.02015778</v>
      </c>
    </row>
    <row r="15779" customFormat="false" ht="15" hidden="false" customHeight="false" outlineLevel="0" collapsed="false">
      <c r="A15779" s="0" t="s">
        <v>11510</v>
      </c>
      <c r="B15779" s="0" t="s">
        <v>70</v>
      </c>
      <c r="C15779" s="0" t="n">
        <v>2015</v>
      </c>
      <c r="D15779" s="0" t="s">
        <v>71</v>
      </c>
      <c r="E15779" s="0" t="s">
        <v>328</v>
      </c>
      <c r="F15779" s="0" t="n">
        <v>0</v>
      </c>
      <c r="G15779" s="0" t="n">
        <v>0</v>
      </c>
      <c r="H15779" s="0" t="n">
        <v>0.02</v>
      </c>
      <c r="I15779" s="0" t="n">
        <v>0</v>
      </c>
      <c r="J15779" s="0" t="n">
        <v>0.02</v>
      </c>
      <c r="N15779" s="0" t="s">
        <v>74</v>
      </c>
      <c r="P15779" s="0" t="n">
        <f aca="false">IF(AND(OR(Dashboard!$B$5="All",D15779=Dashboard!$B$5),OR(Dashboard!$D$5="All",N15779=Dashboard!$D$5),OR(AND(C15779&lt;&gt;"",C15779&gt;=Dashboard!$F$5,C15779&lt;=Dashboard!$H$5),AND(C15779="",Dashboard!$F$5&lt;=1980,Dashboard!$H$5&gt;=2016))),1,0)</f>
        <v>1</v>
      </c>
      <c r="Q15779" s="0" t="n">
        <f aca="false">J15779*P15779+ROW()*0.00000001</f>
        <v>0.02015779</v>
      </c>
    </row>
    <row r="15780" customFormat="false" ht="15" hidden="false" customHeight="false" outlineLevel="0" collapsed="false">
      <c r="A15780" s="0" t="s">
        <v>3037</v>
      </c>
      <c r="B15780" s="0" t="s">
        <v>152</v>
      </c>
      <c r="C15780" s="0" t="n">
        <v>2006</v>
      </c>
      <c r="D15780" s="0" t="s">
        <v>71</v>
      </c>
      <c r="E15780" s="0" t="s">
        <v>257</v>
      </c>
      <c r="F15780" s="0" t="n">
        <v>0</v>
      </c>
      <c r="G15780" s="0" t="n">
        <v>0.01</v>
      </c>
      <c r="H15780" s="0" t="n">
        <v>0</v>
      </c>
      <c r="I15780" s="0" t="n">
        <v>0</v>
      </c>
      <c r="J15780" s="0" t="n">
        <v>0.02</v>
      </c>
      <c r="K15780" s="0" t="n">
        <v>82</v>
      </c>
      <c r="L15780" s="0" t="n">
        <v>7.9</v>
      </c>
      <c r="M15780" s="0" t="s">
        <v>103</v>
      </c>
      <c r="N15780" s="0" t="s">
        <v>152</v>
      </c>
      <c r="O15780" s="0" t="s">
        <v>42</v>
      </c>
      <c r="P15780" s="0" t="n">
        <f aca="false">IF(AND(OR(Dashboard!$B$5="All",D15780=Dashboard!$B$5),OR(Dashboard!$D$5="All",N15780=Dashboard!$D$5),OR(AND(C15780&lt;&gt;"",C15780&gt;=Dashboard!$F$5,C15780&lt;=Dashboard!$H$5),AND(C15780="",Dashboard!$F$5&lt;=1980,Dashboard!$H$5&gt;=2016))),1,0)</f>
        <v>1</v>
      </c>
      <c r="Q15780" s="0" t="n">
        <f aca="false">J15780*P15780+ROW()*0.00000001</f>
        <v>0.0201578</v>
      </c>
    </row>
    <row r="15781" customFormat="false" ht="15" hidden="false" customHeight="false" outlineLevel="0" collapsed="false">
      <c r="A15781" s="0" t="s">
        <v>5085</v>
      </c>
      <c r="B15781" s="0" t="s">
        <v>152</v>
      </c>
      <c r="C15781" s="0" t="n">
        <v>2008</v>
      </c>
      <c r="D15781" s="0" t="s">
        <v>246</v>
      </c>
      <c r="E15781" s="0" t="s">
        <v>142</v>
      </c>
      <c r="F15781" s="0" t="n">
        <v>0</v>
      </c>
      <c r="G15781" s="0" t="n">
        <v>0.01</v>
      </c>
      <c r="H15781" s="0" t="n">
        <v>0</v>
      </c>
      <c r="I15781" s="0" t="n">
        <v>0</v>
      </c>
      <c r="J15781" s="0" t="n">
        <v>0.02</v>
      </c>
      <c r="N15781" s="0" t="s">
        <v>152</v>
      </c>
      <c r="P15781" s="0" t="n">
        <f aca="false">IF(AND(OR(Dashboard!$B$5="All",D15781=Dashboard!$B$5),OR(Dashboard!$D$5="All",N15781=Dashboard!$D$5),OR(AND(C15781&lt;&gt;"",C15781&gt;=Dashboard!$F$5,C15781&lt;=Dashboard!$H$5),AND(C15781="",Dashboard!$F$5&lt;=1980,Dashboard!$H$5&gt;=2016))),1,0)</f>
        <v>1</v>
      </c>
      <c r="Q15781" s="0" t="n">
        <f aca="false">J15781*P15781+ROW()*0.00000001</f>
        <v>0.02015781</v>
      </c>
    </row>
    <row r="15782" customFormat="false" ht="15" hidden="false" customHeight="false" outlineLevel="0" collapsed="false">
      <c r="A15782" s="0" t="s">
        <v>11511</v>
      </c>
      <c r="B15782" s="0" t="s">
        <v>164</v>
      </c>
      <c r="C15782" s="0" t="n">
        <v>2006</v>
      </c>
      <c r="D15782" s="0" t="s">
        <v>46</v>
      </c>
      <c r="E15782" s="0" t="s">
        <v>220</v>
      </c>
      <c r="F15782" s="0" t="n">
        <v>0</v>
      </c>
      <c r="G15782" s="0" t="n">
        <v>0</v>
      </c>
      <c r="H15782" s="0" t="n">
        <v>0.02</v>
      </c>
      <c r="I15782" s="0" t="n">
        <v>0</v>
      </c>
      <c r="J15782" s="0" t="n">
        <v>0.02</v>
      </c>
      <c r="N15782" s="0" t="s">
        <v>74</v>
      </c>
      <c r="P15782" s="0" t="n">
        <f aca="false">IF(AND(OR(Dashboard!$B$5="All",D15782=Dashboard!$B$5),OR(Dashboard!$D$5="All",N15782=Dashboard!$D$5),OR(AND(C15782&lt;&gt;"",C15782&gt;=Dashboard!$F$5,C15782&lt;=Dashboard!$H$5),AND(C15782="",Dashboard!$F$5&lt;=1980,Dashboard!$H$5&gt;=2016))),1,0)</f>
        <v>1</v>
      </c>
      <c r="Q15782" s="0" t="n">
        <f aca="false">J15782*P15782+ROW()*0.00000001</f>
        <v>0.02015782</v>
      </c>
    </row>
    <row r="15783" customFormat="false" ht="15" hidden="false" customHeight="false" outlineLevel="0" collapsed="false">
      <c r="A15783" s="0" t="s">
        <v>11512</v>
      </c>
      <c r="B15783" s="0" t="s">
        <v>851</v>
      </c>
      <c r="C15783" s="0" t="n">
        <v>2016</v>
      </c>
      <c r="D15783" s="0" t="s">
        <v>114</v>
      </c>
      <c r="E15783" s="0" t="s">
        <v>10453</v>
      </c>
      <c r="F15783" s="0" t="n">
        <v>0</v>
      </c>
      <c r="G15783" s="0" t="n">
        <v>0</v>
      </c>
      <c r="H15783" s="0" t="n">
        <v>0.02</v>
      </c>
      <c r="I15783" s="0" t="n">
        <v>0</v>
      </c>
      <c r="J15783" s="0" t="n">
        <v>0.02</v>
      </c>
      <c r="N15783" s="0" t="s">
        <v>74</v>
      </c>
      <c r="P15783" s="0" t="n">
        <f aca="false">IF(AND(OR(Dashboard!$B$5="All",D15783=Dashboard!$B$5),OR(Dashboard!$D$5="All",N15783=Dashboard!$D$5),OR(AND(C15783&lt;&gt;"",C15783&gt;=Dashboard!$F$5,C15783&lt;=Dashboard!$H$5),AND(C15783="",Dashboard!$F$5&lt;=1980,Dashboard!$H$5&gt;=2016))),1,0)</f>
        <v>1</v>
      </c>
      <c r="Q15783" s="0" t="n">
        <f aca="false">J15783*P15783+ROW()*0.00000001</f>
        <v>0.02015783</v>
      </c>
    </row>
    <row r="15784" customFormat="false" ht="15" hidden="false" customHeight="false" outlineLevel="0" collapsed="false">
      <c r="A15784" s="0" t="s">
        <v>7520</v>
      </c>
      <c r="B15784" s="0" t="s">
        <v>851</v>
      </c>
      <c r="C15784" s="0" t="n">
        <v>2014</v>
      </c>
      <c r="D15784" s="0" t="s">
        <v>114</v>
      </c>
      <c r="E15784" s="0" t="s">
        <v>7521</v>
      </c>
      <c r="F15784" s="0" t="n">
        <v>0</v>
      </c>
      <c r="G15784" s="0" t="n">
        <v>0</v>
      </c>
      <c r="H15784" s="0" t="n">
        <v>0.02</v>
      </c>
      <c r="I15784" s="0" t="n">
        <v>0</v>
      </c>
      <c r="J15784" s="0" t="n">
        <v>0.02</v>
      </c>
      <c r="N15784" s="0" t="s">
        <v>74</v>
      </c>
      <c r="P15784" s="0" t="n">
        <f aca="false">IF(AND(OR(Dashboard!$B$5="All",D15784=Dashboard!$B$5),OR(Dashboard!$D$5="All",N15784=Dashboard!$D$5),OR(AND(C15784&lt;&gt;"",C15784&gt;=Dashboard!$F$5,C15784&lt;=Dashboard!$H$5),AND(C15784="",Dashboard!$F$5&lt;=1980,Dashboard!$H$5&gt;=2016))),1,0)</f>
        <v>1</v>
      </c>
      <c r="Q15784" s="0" t="n">
        <f aca="false">J15784*P15784+ROW()*0.00000001</f>
        <v>0.02015784</v>
      </c>
    </row>
    <row r="15785" customFormat="false" ht="15" hidden="false" customHeight="false" outlineLevel="0" collapsed="false">
      <c r="A15785" s="0" t="s">
        <v>11513</v>
      </c>
      <c r="B15785" s="0" t="s">
        <v>50</v>
      </c>
      <c r="C15785" s="0" t="n">
        <v>2007</v>
      </c>
      <c r="D15785" s="0" t="s">
        <v>58</v>
      </c>
      <c r="E15785" s="0" t="s">
        <v>220</v>
      </c>
      <c r="F15785" s="0" t="n">
        <v>0</v>
      </c>
      <c r="G15785" s="0" t="n">
        <v>0</v>
      </c>
      <c r="H15785" s="0" t="n">
        <v>0.02</v>
      </c>
      <c r="I15785" s="0" t="n">
        <v>0</v>
      </c>
      <c r="J15785" s="0" t="n">
        <v>0.02</v>
      </c>
      <c r="N15785" s="0" t="s">
        <v>35</v>
      </c>
      <c r="P15785" s="0" t="n">
        <f aca="false">IF(AND(OR(Dashboard!$B$5="All",D15785=Dashboard!$B$5),OR(Dashboard!$D$5="All",N15785=Dashboard!$D$5),OR(AND(C15785&lt;&gt;"",C15785&gt;=Dashboard!$F$5,C15785&lt;=Dashboard!$H$5),AND(C15785="",Dashboard!$F$5&lt;=1980,Dashboard!$H$5&gt;=2016))),1,0)</f>
        <v>1</v>
      </c>
      <c r="Q15785" s="0" t="n">
        <f aca="false">J15785*P15785+ROW()*0.00000001</f>
        <v>0.02015785</v>
      </c>
    </row>
    <row r="15786" customFormat="false" ht="15" hidden="false" customHeight="false" outlineLevel="0" collapsed="false">
      <c r="A15786" s="0" t="s">
        <v>11514</v>
      </c>
      <c r="B15786" s="0" t="s">
        <v>164</v>
      </c>
      <c r="C15786" s="0" t="n">
        <v>2006</v>
      </c>
      <c r="D15786" s="0" t="s">
        <v>114</v>
      </c>
      <c r="E15786" s="0" t="s">
        <v>2113</v>
      </c>
      <c r="F15786" s="0" t="n">
        <v>0</v>
      </c>
      <c r="G15786" s="0" t="n">
        <v>0</v>
      </c>
      <c r="H15786" s="0" t="n">
        <v>0.02</v>
      </c>
      <c r="I15786" s="0" t="n">
        <v>0</v>
      </c>
      <c r="J15786" s="0" t="n">
        <v>0.02</v>
      </c>
      <c r="N15786" s="0" t="s">
        <v>74</v>
      </c>
      <c r="P15786" s="0" t="n">
        <f aca="false">IF(AND(OR(Dashboard!$B$5="All",D15786=Dashboard!$B$5),OR(Dashboard!$D$5="All",N15786=Dashboard!$D$5),OR(AND(C15786&lt;&gt;"",C15786&gt;=Dashboard!$F$5,C15786&lt;=Dashboard!$H$5),AND(C15786="",Dashboard!$F$5&lt;=1980,Dashboard!$H$5&gt;=2016))),1,0)</f>
        <v>1</v>
      </c>
      <c r="Q15786" s="0" t="n">
        <f aca="false">J15786*P15786+ROW()*0.00000001</f>
        <v>0.02015786</v>
      </c>
    </row>
    <row r="15787" customFormat="false" ht="15" hidden="false" customHeight="false" outlineLevel="0" collapsed="false">
      <c r="A15787" s="0" t="s">
        <v>11515</v>
      </c>
      <c r="B15787" s="0" t="s">
        <v>50</v>
      </c>
      <c r="C15787" s="0" t="n">
        <v>2005</v>
      </c>
      <c r="D15787" s="0" t="s">
        <v>52</v>
      </c>
      <c r="E15787" s="0" t="s">
        <v>560</v>
      </c>
      <c r="F15787" s="0" t="n">
        <v>0.02</v>
      </c>
      <c r="G15787" s="0" t="n">
        <v>0</v>
      </c>
      <c r="H15787" s="0" t="n">
        <v>0</v>
      </c>
      <c r="I15787" s="0" t="n">
        <v>0</v>
      </c>
      <c r="J15787" s="0" t="n">
        <v>0.02</v>
      </c>
      <c r="M15787" s="0" t="s">
        <v>103</v>
      </c>
      <c r="N15787" s="0" t="s">
        <v>35</v>
      </c>
      <c r="P15787" s="0" t="n">
        <f aca="false">IF(AND(OR(Dashboard!$B$5="All",D15787=Dashboard!$B$5),OR(Dashboard!$D$5="All",N15787=Dashboard!$D$5),OR(AND(C15787&lt;&gt;"",C15787&gt;=Dashboard!$F$5,C15787&lt;=Dashboard!$H$5),AND(C15787="",Dashboard!$F$5&lt;=1980,Dashboard!$H$5&gt;=2016))),1,0)</f>
        <v>1</v>
      </c>
      <c r="Q15787" s="0" t="n">
        <f aca="false">J15787*P15787+ROW()*0.00000001</f>
        <v>0.02015787</v>
      </c>
    </row>
    <row r="15788" customFormat="false" ht="15" hidden="false" customHeight="false" outlineLevel="0" collapsed="false">
      <c r="A15788" s="0" t="s">
        <v>11516</v>
      </c>
      <c r="B15788" s="0" t="s">
        <v>70</v>
      </c>
      <c r="C15788" s="0" t="n">
        <v>2011</v>
      </c>
      <c r="D15788" s="0" t="s">
        <v>246</v>
      </c>
      <c r="E15788" s="0" t="s">
        <v>1002</v>
      </c>
      <c r="F15788" s="0" t="n">
        <v>0</v>
      </c>
      <c r="G15788" s="0" t="n">
        <v>0</v>
      </c>
      <c r="H15788" s="0" t="n">
        <v>0.02</v>
      </c>
      <c r="I15788" s="0" t="n">
        <v>0</v>
      </c>
      <c r="J15788" s="0" t="n">
        <v>0.02</v>
      </c>
      <c r="N15788" s="0" t="s">
        <v>74</v>
      </c>
      <c r="P15788" s="0" t="n">
        <f aca="false">IF(AND(OR(Dashboard!$B$5="All",D15788=Dashboard!$B$5),OR(Dashboard!$D$5="All",N15788=Dashboard!$D$5),OR(AND(C15788&lt;&gt;"",C15788&gt;=Dashboard!$F$5,C15788&lt;=Dashboard!$H$5),AND(C15788="",Dashboard!$F$5&lt;=1980,Dashboard!$H$5&gt;=2016))),1,0)</f>
        <v>1</v>
      </c>
      <c r="Q15788" s="0" t="n">
        <f aca="false">J15788*P15788+ROW()*0.00000001</f>
        <v>0.02015788</v>
      </c>
    </row>
    <row r="15789" customFormat="false" ht="15" hidden="false" customHeight="false" outlineLevel="0" collapsed="false">
      <c r="A15789" s="0" t="s">
        <v>11517</v>
      </c>
      <c r="B15789" s="0" t="s">
        <v>78</v>
      </c>
      <c r="C15789" s="0" t="n">
        <v>1994</v>
      </c>
      <c r="D15789" s="0" t="s">
        <v>34</v>
      </c>
      <c r="E15789" s="0" t="s">
        <v>9510</v>
      </c>
      <c r="F15789" s="0" t="n">
        <v>0</v>
      </c>
      <c r="G15789" s="0" t="n">
        <v>0</v>
      </c>
      <c r="H15789" s="0" t="n">
        <v>0.02</v>
      </c>
      <c r="I15789" s="0" t="n">
        <v>0</v>
      </c>
      <c r="J15789" s="0" t="n">
        <v>0.02</v>
      </c>
      <c r="N15789" s="0" t="s">
        <v>35</v>
      </c>
      <c r="P15789" s="0" t="n">
        <f aca="false">IF(AND(OR(Dashboard!$B$5="All",D15789=Dashboard!$B$5),OR(Dashboard!$D$5="All",N15789=Dashboard!$D$5),OR(AND(C15789&lt;&gt;"",C15789&gt;=Dashboard!$F$5,C15789&lt;=Dashboard!$H$5),AND(C15789="",Dashboard!$F$5&lt;=1980,Dashboard!$H$5&gt;=2016))),1,0)</f>
        <v>1</v>
      </c>
      <c r="Q15789" s="0" t="n">
        <f aca="false">J15789*P15789+ROW()*0.00000001</f>
        <v>0.02015789</v>
      </c>
    </row>
    <row r="15790" customFormat="false" ht="15" hidden="false" customHeight="false" outlineLevel="0" collapsed="false">
      <c r="A15790" s="0" t="s">
        <v>11518</v>
      </c>
      <c r="B15790" s="0" t="s">
        <v>50</v>
      </c>
      <c r="C15790" s="0" t="n">
        <v>2008</v>
      </c>
      <c r="D15790" s="0" t="s">
        <v>56</v>
      </c>
      <c r="E15790" s="0" t="s">
        <v>9374</v>
      </c>
      <c r="F15790" s="0" t="n">
        <v>0</v>
      </c>
      <c r="G15790" s="0" t="n">
        <v>0</v>
      </c>
      <c r="H15790" s="0" t="n">
        <v>0.02</v>
      </c>
      <c r="I15790" s="0" t="n">
        <v>0</v>
      </c>
      <c r="J15790" s="0" t="n">
        <v>0.02</v>
      </c>
      <c r="N15790" s="0" t="s">
        <v>35</v>
      </c>
      <c r="P15790" s="0" t="n">
        <f aca="false">IF(AND(OR(Dashboard!$B$5="All",D15790=Dashboard!$B$5),OR(Dashboard!$D$5="All",N15790=Dashboard!$D$5),OR(AND(C15790&lt;&gt;"",C15790&gt;=Dashboard!$F$5,C15790&lt;=Dashboard!$H$5),AND(C15790="",Dashboard!$F$5&lt;=1980,Dashboard!$H$5&gt;=2016))),1,0)</f>
        <v>1</v>
      </c>
      <c r="Q15790" s="0" t="n">
        <f aca="false">J15790*P15790+ROW()*0.00000001</f>
        <v>0.0201579</v>
      </c>
    </row>
    <row r="15791" customFormat="false" ht="15" hidden="false" customHeight="false" outlineLevel="0" collapsed="false">
      <c r="A15791" s="0" t="s">
        <v>11519</v>
      </c>
      <c r="B15791" s="0" t="s">
        <v>94</v>
      </c>
      <c r="C15791" s="0" t="n">
        <v>2016</v>
      </c>
      <c r="D15791" s="0" t="s">
        <v>71</v>
      </c>
      <c r="E15791" s="0" t="s">
        <v>689</v>
      </c>
      <c r="F15791" s="0" t="n">
        <v>0</v>
      </c>
      <c r="G15791" s="0" t="n">
        <v>0.01</v>
      </c>
      <c r="H15791" s="0" t="n">
        <v>0</v>
      </c>
      <c r="I15791" s="0" t="n">
        <v>0</v>
      </c>
      <c r="J15791" s="0" t="n">
        <v>0.02</v>
      </c>
      <c r="N15791" s="0" t="s">
        <v>74</v>
      </c>
      <c r="P15791" s="0" t="n">
        <f aca="false">IF(AND(OR(Dashboard!$B$5="All",D15791=Dashboard!$B$5),OR(Dashboard!$D$5="All",N15791=Dashboard!$D$5),OR(AND(C15791&lt;&gt;"",C15791&gt;=Dashboard!$F$5,C15791&lt;=Dashboard!$H$5),AND(C15791="",Dashboard!$F$5&lt;=1980,Dashboard!$H$5&gt;=2016))),1,0)</f>
        <v>1</v>
      </c>
      <c r="Q15791" s="0" t="n">
        <f aca="false">J15791*P15791+ROW()*0.00000001</f>
        <v>0.02015791</v>
      </c>
    </row>
    <row r="15792" customFormat="false" ht="15" hidden="false" customHeight="false" outlineLevel="0" collapsed="false">
      <c r="A15792" s="0" t="s">
        <v>11520</v>
      </c>
      <c r="B15792" s="0" t="s">
        <v>50</v>
      </c>
      <c r="C15792" s="0" t="n">
        <v>2010</v>
      </c>
      <c r="D15792" s="0" t="s">
        <v>48</v>
      </c>
      <c r="E15792" s="0" t="s">
        <v>1169</v>
      </c>
      <c r="F15792" s="0" t="n">
        <v>0.02</v>
      </c>
      <c r="G15792" s="0" t="n">
        <v>0</v>
      </c>
      <c r="H15792" s="0" t="n">
        <v>0</v>
      </c>
      <c r="I15792" s="0" t="n">
        <v>0</v>
      </c>
      <c r="J15792" s="0" t="n">
        <v>0.02</v>
      </c>
      <c r="M15792" s="0" t="s">
        <v>36</v>
      </c>
      <c r="N15792" s="0" t="s">
        <v>35</v>
      </c>
      <c r="P15792" s="0" t="n">
        <f aca="false">IF(AND(OR(Dashboard!$B$5="All",D15792=Dashboard!$B$5),OR(Dashboard!$D$5="All",N15792=Dashboard!$D$5),OR(AND(C15792&lt;&gt;"",C15792&gt;=Dashboard!$F$5,C15792&lt;=Dashboard!$H$5),AND(C15792="",Dashboard!$F$5&lt;=1980,Dashboard!$H$5&gt;=2016))),1,0)</f>
        <v>1</v>
      </c>
      <c r="Q15792" s="0" t="n">
        <f aca="false">J15792*P15792+ROW()*0.00000001</f>
        <v>0.02015792</v>
      </c>
    </row>
    <row r="15793" customFormat="false" ht="15" hidden="false" customHeight="false" outlineLevel="0" collapsed="false">
      <c r="A15793" s="0" t="s">
        <v>11521</v>
      </c>
      <c r="B15793" s="0" t="s">
        <v>85</v>
      </c>
      <c r="C15793" s="0" t="n">
        <v>2004</v>
      </c>
      <c r="D15793" s="0" t="s">
        <v>56</v>
      </c>
      <c r="E15793" s="0" t="s">
        <v>328</v>
      </c>
      <c r="F15793" s="0" t="n">
        <v>0.01</v>
      </c>
      <c r="G15793" s="0" t="n">
        <v>0</v>
      </c>
      <c r="H15793" s="0" t="n">
        <v>0</v>
      </c>
      <c r="I15793" s="0" t="n">
        <v>0</v>
      </c>
      <c r="J15793" s="0" t="n">
        <v>0.02</v>
      </c>
      <c r="M15793" s="0" t="s">
        <v>36</v>
      </c>
      <c r="N15793" s="0" t="s">
        <v>35</v>
      </c>
      <c r="P15793" s="0" t="n">
        <f aca="false">IF(AND(OR(Dashboard!$B$5="All",D15793=Dashboard!$B$5),OR(Dashboard!$D$5="All",N15793=Dashboard!$D$5),OR(AND(C15793&lt;&gt;"",C15793&gt;=Dashboard!$F$5,C15793&lt;=Dashboard!$H$5),AND(C15793="",Dashboard!$F$5&lt;=1980,Dashboard!$H$5&gt;=2016))),1,0)</f>
        <v>1</v>
      </c>
      <c r="Q15793" s="0" t="n">
        <f aca="false">J15793*P15793+ROW()*0.00000001</f>
        <v>0.02015793</v>
      </c>
    </row>
    <row r="15794" customFormat="false" ht="15" hidden="false" customHeight="false" outlineLevel="0" collapsed="false">
      <c r="A15794" s="0" t="s">
        <v>10890</v>
      </c>
      <c r="B15794" s="0" t="s">
        <v>164</v>
      </c>
      <c r="C15794" s="0" t="n">
        <v>2011</v>
      </c>
      <c r="D15794" s="0" t="s">
        <v>114</v>
      </c>
      <c r="E15794" s="0" t="s">
        <v>10489</v>
      </c>
      <c r="F15794" s="0" t="n">
        <v>0</v>
      </c>
      <c r="G15794" s="0" t="n">
        <v>0</v>
      </c>
      <c r="H15794" s="0" t="n">
        <v>0.02</v>
      </c>
      <c r="I15794" s="0" t="n">
        <v>0</v>
      </c>
      <c r="J15794" s="0" t="n">
        <v>0.02</v>
      </c>
      <c r="N15794" s="0" t="s">
        <v>74</v>
      </c>
      <c r="P15794" s="0" t="n">
        <f aca="false">IF(AND(OR(Dashboard!$B$5="All",D15794=Dashboard!$B$5),OR(Dashboard!$D$5="All",N15794=Dashboard!$D$5),OR(AND(C15794&lt;&gt;"",C15794&gt;=Dashboard!$F$5,C15794&lt;=Dashboard!$H$5),AND(C15794="",Dashboard!$F$5&lt;=1980,Dashboard!$H$5&gt;=2016))),1,0)</f>
        <v>1</v>
      </c>
      <c r="Q15794" s="0" t="n">
        <f aca="false">J15794*P15794+ROW()*0.00000001</f>
        <v>0.02015794</v>
      </c>
    </row>
    <row r="15795" customFormat="false" ht="15" hidden="false" customHeight="false" outlineLevel="0" collapsed="false">
      <c r="A15795" s="0" t="s">
        <v>11522</v>
      </c>
      <c r="B15795" s="0" t="s">
        <v>851</v>
      </c>
      <c r="C15795" s="0" t="n">
        <v>2015</v>
      </c>
      <c r="D15795" s="0" t="s">
        <v>71</v>
      </c>
      <c r="E15795" s="0" t="s">
        <v>9087</v>
      </c>
      <c r="F15795" s="0" t="n">
        <v>0</v>
      </c>
      <c r="G15795" s="0" t="n">
        <v>0</v>
      </c>
      <c r="H15795" s="0" t="n">
        <v>0.02</v>
      </c>
      <c r="I15795" s="0" t="n">
        <v>0</v>
      </c>
      <c r="J15795" s="0" t="n">
        <v>0.02</v>
      </c>
      <c r="N15795" s="0" t="s">
        <v>74</v>
      </c>
      <c r="P15795" s="0" t="n">
        <f aca="false">IF(AND(OR(Dashboard!$B$5="All",D15795=Dashboard!$B$5),OR(Dashboard!$D$5="All",N15795=Dashboard!$D$5),OR(AND(C15795&lt;&gt;"",C15795&gt;=Dashboard!$F$5,C15795&lt;=Dashboard!$H$5),AND(C15795="",Dashboard!$F$5&lt;=1980,Dashboard!$H$5&gt;=2016))),1,0)</f>
        <v>1</v>
      </c>
      <c r="Q15795" s="0" t="n">
        <f aca="false">J15795*P15795+ROW()*0.00000001</f>
        <v>0.02015795</v>
      </c>
    </row>
    <row r="15796" customFormat="false" ht="15" hidden="false" customHeight="false" outlineLevel="0" collapsed="false">
      <c r="A15796" s="0" t="s">
        <v>11523</v>
      </c>
      <c r="B15796" s="0" t="s">
        <v>50</v>
      </c>
      <c r="D15796" s="0" t="s">
        <v>52</v>
      </c>
      <c r="E15796" s="0" t="s">
        <v>220</v>
      </c>
      <c r="F15796" s="0" t="n">
        <v>0</v>
      </c>
      <c r="G15796" s="0" t="n">
        <v>0</v>
      </c>
      <c r="H15796" s="0" t="n">
        <v>0.02</v>
      </c>
      <c r="I15796" s="0" t="n">
        <v>0</v>
      </c>
      <c r="J15796" s="0" t="n">
        <v>0.02</v>
      </c>
      <c r="N15796" s="0" t="s">
        <v>35</v>
      </c>
      <c r="P15796" s="0" t="n">
        <f aca="false">IF(AND(OR(Dashboard!$B$5="All",D15796=Dashboard!$B$5),OR(Dashboard!$D$5="All",N15796=Dashboard!$D$5),OR(AND(C15796&lt;&gt;"",C15796&gt;=Dashboard!$F$5,C15796&lt;=Dashboard!$H$5),AND(C15796="",Dashboard!$F$5&lt;=1980,Dashboard!$H$5&gt;=2016))),1,0)</f>
        <v>1</v>
      </c>
      <c r="Q15796" s="0" t="n">
        <f aca="false">J15796*P15796+ROW()*0.00000001</f>
        <v>0.02015796</v>
      </c>
    </row>
    <row r="15797" customFormat="false" ht="15" hidden="false" customHeight="false" outlineLevel="0" collapsed="false">
      <c r="A15797" s="0" t="s">
        <v>11524</v>
      </c>
      <c r="B15797" s="0" t="s">
        <v>76</v>
      </c>
      <c r="C15797" s="0" t="n">
        <v>2007</v>
      </c>
      <c r="D15797" s="0" t="s">
        <v>52</v>
      </c>
      <c r="E15797" s="0" t="s">
        <v>1002</v>
      </c>
      <c r="F15797" s="0" t="n">
        <v>0</v>
      </c>
      <c r="G15797" s="0" t="n">
        <v>0</v>
      </c>
      <c r="H15797" s="0" t="n">
        <v>0.02</v>
      </c>
      <c r="I15797" s="0" t="n">
        <v>0</v>
      </c>
      <c r="J15797" s="0" t="n">
        <v>0.02</v>
      </c>
      <c r="N15797" s="0" t="s">
        <v>74</v>
      </c>
      <c r="P15797" s="0" t="n">
        <f aca="false">IF(AND(OR(Dashboard!$B$5="All",D15797=Dashboard!$B$5),OR(Dashboard!$D$5="All",N15797=Dashboard!$D$5),OR(AND(C15797&lt;&gt;"",C15797&gt;=Dashboard!$F$5,C15797&lt;=Dashboard!$H$5),AND(C15797="",Dashboard!$F$5&lt;=1980,Dashboard!$H$5&gt;=2016))),1,0)</f>
        <v>1</v>
      </c>
      <c r="Q15797" s="0" t="n">
        <f aca="false">J15797*P15797+ROW()*0.00000001</f>
        <v>0.02015797</v>
      </c>
    </row>
    <row r="15798" customFormat="false" ht="15" hidden="false" customHeight="false" outlineLevel="0" collapsed="false">
      <c r="A15798" s="0" t="s">
        <v>7872</v>
      </c>
      <c r="B15798" s="0" t="s">
        <v>152</v>
      </c>
      <c r="C15798" s="0" t="n">
        <v>2009</v>
      </c>
      <c r="D15798" s="0" t="s">
        <v>56</v>
      </c>
      <c r="E15798" s="0" t="s">
        <v>7873</v>
      </c>
      <c r="F15798" s="0" t="n">
        <v>0.02</v>
      </c>
      <c r="G15798" s="0" t="n">
        <v>0</v>
      </c>
      <c r="H15798" s="0" t="n">
        <v>0</v>
      </c>
      <c r="I15798" s="0" t="n">
        <v>0</v>
      </c>
      <c r="J15798" s="0" t="n">
        <v>0.02</v>
      </c>
      <c r="K15798" s="0" t="n">
        <v>39</v>
      </c>
      <c r="L15798" s="0" t="n">
        <v>3.1</v>
      </c>
      <c r="M15798" s="0" t="s">
        <v>103</v>
      </c>
      <c r="N15798" s="0" t="s">
        <v>152</v>
      </c>
      <c r="O15798" s="0" t="s">
        <v>177</v>
      </c>
      <c r="P15798" s="0" t="n">
        <f aca="false">IF(AND(OR(Dashboard!$B$5="All",D15798=Dashboard!$B$5),OR(Dashboard!$D$5="All",N15798=Dashboard!$D$5),OR(AND(C15798&lt;&gt;"",C15798&gt;=Dashboard!$F$5,C15798&lt;=Dashboard!$H$5),AND(C15798="",Dashboard!$F$5&lt;=1980,Dashboard!$H$5&gt;=2016))),1,0)</f>
        <v>1</v>
      </c>
      <c r="Q15798" s="0" t="n">
        <f aca="false">J15798*P15798+ROW()*0.00000001</f>
        <v>0.02015798</v>
      </c>
    </row>
    <row r="15799" customFormat="false" ht="15" hidden="false" customHeight="false" outlineLevel="0" collapsed="false">
      <c r="A15799" s="0" t="s">
        <v>11075</v>
      </c>
      <c r="B15799" s="0" t="s">
        <v>97</v>
      </c>
      <c r="C15799" s="0" t="n">
        <v>2013</v>
      </c>
      <c r="D15799" s="0" t="s">
        <v>71</v>
      </c>
      <c r="E15799" s="0" t="s">
        <v>4960</v>
      </c>
      <c r="F15799" s="0" t="n">
        <v>0</v>
      </c>
      <c r="G15799" s="0" t="n">
        <v>0.02</v>
      </c>
      <c r="H15799" s="0" t="n">
        <v>0</v>
      </c>
      <c r="I15799" s="0" t="n">
        <v>0</v>
      </c>
      <c r="J15799" s="0" t="n">
        <v>0.02</v>
      </c>
      <c r="M15799" s="0" t="s">
        <v>36</v>
      </c>
      <c r="N15799" s="0" t="s">
        <v>35</v>
      </c>
      <c r="P15799" s="0" t="n">
        <f aca="false">IF(AND(OR(Dashboard!$B$5="All",D15799=Dashboard!$B$5),OR(Dashboard!$D$5="All",N15799=Dashboard!$D$5),OR(AND(C15799&lt;&gt;"",C15799&gt;=Dashboard!$F$5,C15799&lt;=Dashboard!$H$5),AND(C15799="",Dashboard!$F$5&lt;=1980,Dashboard!$H$5&gt;=2016))),1,0)</f>
        <v>1</v>
      </c>
      <c r="Q15799" s="0" t="n">
        <f aca="false">J15799*P15799+ROW()*0.00000001</f>
        <v>0.02015799</v>
      </c>
    </row>
    <row r="15800" customFormat="false" ht="15" hidden="false" customHeight="false" outlineLevel="0" collapsed="false">
      <c r="A15800" s="0" t="s">
        <v>11525</v>
      </c>
      <c r="B15800" s="0" t="s">
        <v>33</v>
      </c>
      <c r="C15800" s="0" t="n">
        <v>2007</v>
      </c>
      <c r="D15800" s="0" t="s">
        <v>41</v>
      </c>
      <c r="E15800" s="0" t="s">
        <v>6216</v>
      </c>
      <c r="F15800" s="0" t="n">
        <v>0.01</v>
      </c>
      <c r="G15800" s="0" t="n">
        <v>0</v>
      </c>
      <c r="H15800" s="0" t="n">
        <v>0</v>
      </c>
      <c r="I15800" s="0" t="n">
        <v>0</v>
      </c>
      <c r="J15800" s="0" t="n">
        <v>0.02</v>
      </c>
      <c r="L15800" s="0" t="n">
        <v>1.8</v>
      </c>
      <c r="M15800" s="0" t="s">
        <v>36</v>
      </c>
      <c r="N15800" s="0" t="s">
        <v>35</v>
      </c>
      <c r="P15800" s="0" t="n">
        <f aca="false">IF(AND(OR(Dashboard!$B$5="All",D15800=Dashboard!$B$5),OR(Dashboard!$D$5="All",N15800=Dashboard!$D$5),OR(AND(C15800&lt;&gt;"",C15800&gt;=Dashboard!$F$5,C15800&lt;=Dashboard!$H$5),AND(C15800="",Dashboard!$F$5&lt;=1980,Dashboard!$H$5&gt;=2016))),1,0)</f>
        <v>1</v>
      </c>
      <c r="Q15800" s="0" t="n">
        <f aca="false">J15800*P15800+ROW()*0.00000001</f>
        <v>0.020158</v>
      </c>
    </row>
    <row r="15801" customFormat="false" ht="15" hidden="false" customHeight="false" outlineLevel="0" collapsed="false">
      <c r="A15801" s="0" t="s">
        <v>11526</v>
      </c>
      <c r="B15801" s="0" t="s">
        <v>33</v>
      </c>
      <c r="C15801" s="0" t="n">
        <v>2010</v>
      </c>
      <c r="D15801" s="0" t="s">
        <v>34</v>
      </c>
      <c r="E15801" s="0" t="s">
        <v>10041</v>
      </c>
      <c r="F15801" s="0" t="n">
        <v>0.02</v>
      </c>
      <c r="G15801" s="0" t="n">
        <v>0</v>
      </c>
      <c r="H15801" s="0" t="n">
        <v>0</v>
      </c>
      <c r="I15801" s="0" t="n">
        <v>0</v>
      </c>
      <c r="J15801" s="0" t="n">
        <v>0.02</v>
      </c>
      <c r="M15801" s="0" t="s">
        <v>103</v>
      </c>
      <c r="N15801" s="0" t="s">
        <v>35</v>
      </c>
      <c r="P15801" s="0" t="n">
        <f aca="false">IF(AND(OR(Dashboard!$B$5="All",D15801=Dashboard!$B$5),OR(Dashboard!$D$5="All",N15801=Dashboard!$D$5),OR(AND(C15801&lt;&gt;"",C15801&gt;=Dashboard!$F$5,C15801&lt;=Dashboard!$H$5),AND(C15801="",Dashboard!$F$5&lt;=1980,Dashboard!$H$5&gt;=2016))),1,0)</f>
        <v>1</v>
      </c>
      <c r="Q15801" s="0" t="n">
        <f aca="false">J15801*P15801+ROW()*0.00000001</f>
        <v>0.02015801</v>
      </c>
    </row>
    <row r="15802" customFormat="false" ht="15" hidden="false" customHeight="false" outlineLevel="0" collapsed="false">
      <c r="A15802" s="0" t="s">
        <v>11527</v>
      </c>
      <c r="B15802" s="0" t="s">
        <v>164</v>
      </c>
      <c r="C15802" s="0" t="n">
        <v>2009</v>
      </c>
      <c r="D15802" s="0" t="s">
        <v>114</v>
      </c>
      <c r="E15802" s="0" t="s">
        <v>9433</v>
      </c>
      <c r="F15802" s="0" t="n">
        <v>0</v>
      </c>
      <c r="G15802" s="0" t="n">
        <v>0</v>
      </c>
      <c r="H15802" s="0" t="n">
        <v>0.02</v>
      </c>
      <c r="I15802" s="0" t="n">
        <v>0</v>
      </c>
      <c r="J15802" s="0" t="n">
        <v>0.02</v>
      </c>
      <c r="N15802" s="0" t="s">
        <v>74</v>
      </c>
      <c r="P15802" s="0" t="n">
        <f aca="false">IF(AND(OR(Dashboard!$B$5="All",D15802=Dashboard!$B$5),OR(Dashboard!$D$5="All",N15802=Dashboard!$D$5),OR(AND(C15802&lt;&gt;"",C15802&gt;=Dashboard!$F$5,C15802&lt;=Dashboard!$H$5),AND(C15802="",Dashboard!$F$5&lt;=1980,Dashboard!$H$5&gt;=2016))),1,0)</f>
        <v>1</v>
      </c>
      <c r="Q15802" s="0" t="n">
        <f aca="false">J15802*P15802+ROW()*0.00000001</f>
        <v>0.02015802</v>
      </c>
    </row>
    <row r="15803" customFormat="false" ht="15" hidden="false" customHeight="false" outlineLevel="0" collapsed="false">
      <c r="A15803" s="0" t="s">
        <v>11528</v>
      </c>
      <c r="B15803" s="0" t="s">
        <v>164</v>
      </c>
      <c r="C15803" s="0" t="n">
        <v>2010</v>
      </c>
      <c r="D15803" s="0" t="s">
        <v>114</v>
      </c>
      <c r="E15803" s="0" t="s">
        <v>1604</v>
      </c>
      <c r="F15803" s="0" t="n">
        <v>0</v>
      </c>
      <c r="G15803" s="0" t="n">
        <v>0</v>
      </c>
      <c r="H15803" s="0" t="n">
        <v>0.02</v>
      </c>
      <c r="I15803" s="0" t="n">
        <v>0</v>
      </c>
      <c r="J15803" s="0" t="n">
        <v>0.02</v>
      </c>
      <c r="N15803" s="0" t="s">
        <v>74</v>
      </c>
      <c r="P15803" s="0" t="n">
        <f aca="false">IF(AND(OR(Dashboard!$B$5="All",D15803=Dashboard!$B$5),OR(Dashboard!$D$5="All",N15803=Dashboard!$D$5),OR(AND(C15803&lt;&gt;"",C15803&gt;=Dashboard!$F$5,C15803&lt;=Dashboard!$H$5),AND(C15803="",Dashboard!$F$5&lt;=1980,Dashboard!$H$5&gt;=2016))),1,0)</f>
        <v>1</v>
      </c>
      <c r="Q15803" s="0" t="n">
        <f aca="false">J15803*P15803+ROW()*0.00000001</f>
        <v>0.02015803</v>
      </c>
    </row>
    <row r="15804" customFormat="false" ht="15" hidden="false" customHeight="false" outlineLevel="0" collapsed="false">
      <c r="A15804" s="0" t="s">
        <v>11529</v>
      </c>
      <c r="B15804" s="0" t="s">
        <v>76</v>
      </c>
      <c r="C15804" s="0" t="n">
        <v>2002</v>
      </c>
      <c r="D15804" s="0" t="s">
        <v>114</v>
      </c>
      <c r="E15804" s="0" t="s">
        <v>11530</v>
      </c>
      <c r="F15804" s="0" t="n">
        <v>0</v>
      </c>
      <c r="G15804" s="0" t="n">
        <v>0</v>
      </c>
      <c r="H15804" s="0" t="n">
        <v>0.02</v>
      </c>
      <c r="I15804" s="0" t="n">
        <v>0</v>
      </c>
      <c r="J15804" s="0" t="n">
        <v>0.02</v>
      </c>
      <c r="N15804" s="0" t="s">
        <v>74</v>
      </c>
      <c r="P15804" s="0" t="n">
        <f aca="false">IF(AND(OR(Dashboard!$B$5="All",D15804=Dashboard!$B$5),OR(Dashboard!$D$5="All",N15804=Dashboard!$D$5),OR(AND(C15804&lt;&gt;"",C15804&gt;=Dashboard!$F$5,C15804&lt;=Dashboard!$H$5),AND(C15804="",Dashboard!$F$5&lt;=1980,Dashboard!$H$5&gt;=2016))),1,0)</f>
        <v>1</v>
      </c>
      <c r="Q15804" s="0" t="n">
        <f aca="false">J15804*P15804+ROW()*0.00000001</f>
        <v>0.02015804</v>
      </c>
    </row>
    <row r="15805" customFormat="false" ht="15" hidden="false" customHeight="false" outlineLevel="0" collapsed="false">
      <c r="A15805" s="0" t="s">
        <v>11531</v>
      </c>
      <c r="B15805" s="0" t="s">
        <v>85</v>
      </c>
      <c r="C15805" s="0" t="n">
        <v>2007</v>
      </c>
      <c r="D15805" s="0" t="s">
        <v>52</v>
      </c>
      <c r="E15805" s="0" t="s">
        <v>1002</v>
      </c>
      <c r="F15805" s="0" t="n">
        <v>0.01</v>
      </c>
      <c r="G15805" s="0" t="n">
        <v>0</v>
      </c>
      <c r="H15805" s="0" t="n">
        <v>0</v>
      </c>
      <c r="I15805" s="0" t="n">
        <v>0</v>
      </c>
      <c r="J15805" s="0" t="n">
        <v>0.02</v>
      </c>
      <c r="N15805" s="0" t="s">
        <v>35</v>
      </c>
      <c r="P15805" s="0" t="n">
        <f aca="false">IF(AND(OR(Dashboard!$B$5="All",D15805=Dashboard!$B$5),OR(Dashboard!$D$5="All",N15805=Dashboard!$D$5),OR(AND(C15805&lt;&gt;"",C15805&gt;=Dashboard!$F$5,C15805&lt;=Dashboard!$H$5),AND(C15805="",Dashboard!$F$5&lt;=1980,Dashboard!$H$5&gt;=2016))),1,0)</f>
        <v>1</v>
      </c>
      <c r="Q15805" s="0" t="n">
        <f aca="false">J15805*P15805+ROW()*0.00000001</f>
        <v>0.02015805</v>
      </c>
    </row>
    <row r="15806" customFormat="false" ht="15" hidden="false" customHeight="false" outlineLevel="0" collapsed="false">
      <c r="A15806" s="0" t="s">
        <v>11532</v>
      </c>
      <c r="B15806" s="0" t="s">
        <v>76</v>
      </c>
      <c r="C15806" s="0" t="n">
        <v>2006</v>
      </c>
      <c r="D15806" s="0" t="s">
        <v>114</v>
      </c>
      <c r="E15806" s="0" t="s">
        <v>8928</v>
      </c>
      <c r="F15806" s="0" t="n">
        <v>0.01</v>
      </c>
      <c r="G15806" s="0" t="n">
        <v>0.01</v>
      </c>
      <c r="H15806" s="0" t="n">
        <v>0</v>
      </c>
      <c r="I15806" s="0" t="n">
        <v>0</v>
      </c>
      <c r="J15806" s="0" t="n">
        <v>0.02</v>
      </c>
      <c r="K15806" s="0" t="n">
        <v>42</v>
      </c>
      <c r="L15806" s="0" t="n">
        <v>7</v>
      </c>
      <c r="M15806" s="0" t="s">
        <v>103</v>
      </c>
      <c r="N15806" s="0" t="s">
        <v>74</v>
      </c>
      <c r="O15806" s="0" t="s">
        <v>177</v>
      </c>
      <c r="P15806" s="0" t="n">
        <f aca="false">IF(AND(OR(Dashboard!$B$5="All",D15806=Dashboard!$B$5),OR(Dashboard!$D$5="All",N15806=Dashboard!$D$5),OR(AND(C15806&lt;&gt;"",C15806&gt;=Dashboard!$F$5,C15806&lt;=Dashboard!$H$5),AND(C15806="",Dashboard!$F$5&lt;=1980,Dashboard!$H$5&gt;=2016))),1,0)</f>
        <v>1</v>
      </c>
      <c r="Q15806" s="0" t="n">
        <f aca="false">J15806*P15806+ROW()*0.00000001</f>
        <v>0.02015806</v>
      </c>
    </row>
    <row r="15807" customFormat="false" ht="15" hidden="false" customHeight="false" outlineLevel="0" collapsed="false">
      <c r="A15807" s="0" t="s">
        <v>10883</v>
      </c>
      <c r="B15807" s="0" t="s">
        <v>64</v>
      </c>
      <c r="C15807" s="0" t="n">
        <v>2011</v>
      </c>
      <c r="D15807" s="0" t="s">
        <v>34</v>
      </c>
      <c r="E15807" s="0" t="s">
        <v>3828</v>
      </c>
      <c r="F15807" s="0" t="n">
        <v>0</v>
      </c>
      <c r="G15807" s="0" t="n">
        <v>0.02</v>
      </c>
      <c r="H15807" s="0" t="n">
        <v>0</v>
      </c>
      <c r="I15807" s="0" t="n">
        <v>0</v>
      </c>
      <c r="J15807" s="0" t="n">
        <v>0.02</v>
      </c>
      <c r="M15807" s="0" t="s">
        <v>103</v>
      </c>
      <c r="N15807" s="0" t="s">
        <v>66</v>
      </c>
      <c r="P15807" s="0" t="n">
        <f aca="false">IF(AND(OR(Dashboard!$B$5="All",D15807=Dashboard!$B$5),OR(Dashboard!$D$5="All",N15807=Dashboard!$D$5),OR(AND(C15807&lt;&gt;"",C15807&gt;=Dashboard!$F$5,C15807&lt;=Dashboard!$H$5),AND(C15807="",Dashboard!$F$5&lt;=1980,Dashboard!$H$5&gt;=2016))),1,0)</f>
        <v>1</v>
      </c>
      <c r="Q15807" s="0" t="n">
        <f aca="false">J15807*P15807+ROW()*0.00000001</f>
        <v>0.02015807</v>
      </c>
    </row>
    <row r="15808" customFormat="false" ht="15" hidden="false" customHeight="false" outlineLevel="0" collapsed="false">
      <c r="A15808" s="0" t="s">
        <v>6077</v>
      </c>
      <c r="B15808" s="0" t="s">
        <v>33</v>
      </c>
      <c r="C15808" s="0" t="n">
        <v>2010</v>
      </c>
      <c r="D15808" s="0" t="s">
        <v>114</v>
      </c>
      <c r="E15808" s="0" t="s">
        <v>1485</v>
      </c>
      <c r="F15808" s="0" t="n">
        <v>0</v>
      </c>
      <c r="G15808" s="0" t="n">
        <v>0.01</v>
      </c>
      <c r="H15808" s="0" t="n">
        <v>0</v>
      </c>
      <c r="I15808" s="0" t="n">
        <v>0</v>
      </c>
      <c r="J15808" s="0" t="n">
        <v>0.02</v>
      </c>
      <c r="M15808" s="0" t="s">
        <v>36</v>
      </c>
      <c r="N15808" s="0" t="s">
        <v>35</v>
      </c>
      <c r="P15808" s="0" t="n">
        <f aca="false">IF(AND(OR(Dashboard!$B$5="All",D15808=Dashboard!$B$5),OR(Dashboard!$D$5="All",N15808=Dashboard!$D$5),OR(AND(C15808&lt;&gt;"",C15808&gt;=Dashboard!$F$5,C15808&lt;=Dashboard!$H$5),AND(C15808="",Dashboard!$F$5&lt;=1980,Dashboard!$H$5&gt;=2016))),1,0)</f>
        <v>1</v>
      </c>
      <c r="Q15808" s="0" t="n">
        <f aca="false">J15808*P15808+ROW()*0.00000001</f>
        <v>0.02015808</v>
      </c>
    </row>
    <row r="15809" customFormat="false" ht="15" hidden="false" customHeight="false" outlineLevel="0" collapsed="false">
      <c r="A15809" s="0" t="s">
        <v>11533</v>
      </c>
      <c r="B15809" s="0" t="s">
        <v>152</v>
      </c>
      <c r="C15809" s="0" t="n">
        <v>2009</v>
      </c>
      <c r="D15809" s="0" t="s">
        <v>246</v>
      </c>
      <c r="E15809" s="0" t="s">
        <v>6672</v>
      </c>
      <c r="F15809" s="0" t="n">
        <v>0.01</v>
      </c>
      <c r="G15809" s="0" t="n">
        <v>0</v>
      </c>
      <c r="H15809" s="0" t="n">
        <v>0</v>
      </c>
      <c r="I15809" s="0" t="n">
        <v>0</v>
      </c>
      <c r="J15809" s="0" t="n">
        <v>0.02</v>
      </c>
      <c r="K15809" s="0" t="n">
        <v>67</v>
      </c>
      <c r="L15809" s="0" t="n">
        <v>5.7</v>
      </c>
      <c r="M15809" s="0" t="s">
        <v>103</v>
      </c>
      <c r="N15809" s="0" t="s">
        <v>152</v>
      </c>
      <c r="O15809" s="0" t="s">
        <v>67</v>
      </c>
      <c r="P15809" s="0" t="n">
        <f aca="false">IF(AND(OR(Dashboard!$B$5="All",D15809=Dashboard!$B$5),OR(Dashboard!$D$5="All",N15809=Dashboard!$D$5),OR(AND(C15809&lt;&gt;"",C15809&gt;=Dashboard!$F$5,C15809&lt;=Dashboard!$H$5),AND(C15809="",Dashboard!$F$5&lt;=1980,Dashboard!$H$5&gt;=2016))),1,0)</f>
        <v>1</v>
      </c>
      <c r="Q15809" s="0" t="n">
        <f aca="false">J15809*P15809+ROW()*0.00000001</f>
        <v>0.02015809</v>
      </c>
    </row>
    <row r="15810" customFormat="false" ht="15" hidden="false" customHeight="false" outlineLevel="0" collapsed="false">
      <c r="A15810" s="0" t="s">
        <v>11534</v>
      </c>
      <c r="B15810" s="0" t="s">
        <v>164</v>
      </c>
      <c r="C15810" s="0" t="n">
        <v>2013</v>
      </c>
      <c r="D15810" s="0" t="s">
        <v>246</v>
      </c>
      <c r="E15810" s="0" t="s">
        <v>328</v>
      </c>
      <c r="F15810" s="0" t="n">
        <v>0</v>
      </c>
      <c r="G15810" s="0" t="n">
        <v>0</v>
      </c>
      <c r="H15810" s="0" t="n">
        <v>0.02</v>
      </c>
      <c r="I15810" s="0" t="n">
        <v>0</v>
      </c>
      <c r="J15810" s="0" t="n">
        <v>0.02</v>
      </c>
      <c r="N15810" s="0" t="s">
        <v>74</v>
      </c>
      <c r="P15810" s="0" t="n">
        <f aca="false">IF(AND(OR(Dashboard!$B$5="All",D15810=Dashboard!$B$5),OR(Dashboard!$D$5="All",N15810=Dashboard!$D$5),OR(AND(C15810&lt;&gt;"",C15810&gt;=Dashboard!$F$5,C15810&lt;=Dashboard!$H$5),AND(C15810="",Dashboard!$F$5&lt;=1980,Dashboard!$H$5&gt;=2016))),1,0)</f>
        <v>1</v>
      </c>
      <c r="Q15810" s="0" t="n">
        <f aca="false">J15810*P15810+ROW()*0.00000001</f>
        <v>0.0201581</v>
      </c>
    </row>
    <row r="15811" customFormat="false" ht="15" hidden="false" customHeight="false" outlineLevel="0" collapsed="false">
      <c r="A15811" s="0" t="s">
        <v>11535</v>
      </c>
      <c r="B15811" s="0" t="s">
        <v>76</v>
      </c>
      <c r="C15811" s="0" t="n">
        <v>2007</v>
      </c>
      <c r="D15811" s="0" t="s">
        <v>114</v>
      </c>
      <c r="E15811" s="0" t="s">
        <v>2334</v>
      </c>
      <c r="F15811" s="0" t="n">
        <v>0</v>
      </c>
      <c r="G15811" s="0" t="n">
        <v>0</v>
      </c>
      <c r="H15811" s="0" t="n">
        <v>0.02</v>
      </c>
      <c r="I15811" s="0" t="n">
        <v>0</v>
      </c>
      <c r="J15811" s="0" t="n">
        <v>0.02</v>
      </c>
      <c r="N15811" s="0" t="s">
        <v>74</v>
      </c>
      <c r="P15811" s="0" t="n">
        <f aca="false">IF(AND(OR(Dashboard!$B$5="All",D15811=Dashboard!$B$5),OR(Dashboard!$D$5="All",N15811=Dashboard!$D$5),OR(AND(C15811&lt;&gt;"",C15811&gt;=Dashboard!$F$5,C15811&lt;=Dashboard!$H$5),AND(C15811="",Dashboard!$F$5&lt;=1980,Dashboard!$H$5&gt;=2016))),1,0)</f>
        <v>1</v>
      </c>
      <c r="Q15811" s="0" t="n">
        <f aca="false">J15811*P15811+ROW()*0.00000001</f>
        <v>0.02015811</v>
      </c>
    </row>
    <row r="15812" customFormat="false" ht="15" hidden="false" customHeight="false" outlineLevel="0" collapsed="false">
      <c r="A15812" s="0" t="s">
        <v>11536</v>
      </c>
      <c r="B15812" s="0" t="s">
        <v>70</v>
      </c>
      <c r="C15812" s="0" t="n">
        <v>2015</v>
      </c>
      <c r="D15812" s="0" t="s">
        <v>71</v>
      </c>
      <c r="E15812" s="0" t="s">
        <v>328</v>
      </c>
      <c r="F15812" s="0" t="n">
        <v>0</v>
      </c>
      <c r="G15812" s="0" t="n">
        <v>0</v>
      </c>
      <c r="H15812" s="0" t="n">
        <v>0.02</v>
      </c>
      <c r="I15812" s="0" t="n">
        <v>0</v>
      </c>
      <c r="J15812" s="0" t="n">
        <v>0.02</v>
      </c>
      <c r="N15812" s="0" t="s">
        <v>74</v>
      </c>
      <c r="P15812" s="0" t="n">
        <f aca="false">IF(AND(OR(Dashboard!$B$5="All",D15812=Dashboard!$B$5),OR(Dashboard!$D$5="All",N15812=Dashboard!$D$5),OR(AND(C15812&lt;&gt;"",C15812&gt;=Dashboard!$F$5,C15812&lt;=Dashboard!$H$5),AND(C15812="",Dashboard!$F$5&lt;=1980,Dashboard!$H$5&gt;=2016))),1,0)</f>
        <v>1</v>
      </c>
      <c r="Q15812" s="0" t="n">
        <f aca="false">J15812*P15812+ROW()*0.00000001</f>
        <v>0.02015812</v>
      </c>
    </row>
    <row r="15813" customFormat="false" ht="15" hidden="false" customHeight="false" outlineLevel="0" collapsed="false">
      <c r="A15813" s="0" t="s">
        <v>11537</v>
      </c>
      <c r="B15813" s="0" t="s">
        <v>50</v>
      </c>
      <c r="C15813" s="0" t="n">
        <v>2010</v>
      </c>
      <c r="D15813" s="0" t="s">
        <v>114</v>
      </c>
      <c r="E15813" s="0" t="s">
        <v>5663</v>
      </c>
      <c r="F15813" s="0" t="n">
        <v>0</v>
      </c>
      <c r="G15813" s="0" t="n">
        <v>0</v>
      </c>
      <c r="H15813" s="0" t="n">
        <v>0.02</v>
      </c>
      <c r="I15813" s="0" t="n">
        <v>0</v>
      </c>
      <c r="J15813" s="0" t="n">
        <v>0.02</v>
      </c>
      <c r="N15813" s="0" t="s">
        <v>35</v>
      </c>
      <c r="P15813" s="0" t="n">
        <f aca="false">IF(AND(OR(Dashboard!$B$5="All",D15813=Dashboard!$B$5),OR(Dashboard!$D$5="All",N15813=Dashboard!$D$5),OR(AND(C15813&lt;&gt;"",C15813&gt;=Dashboard!$F$5,C15813&lt;=Dashboard!$H$5),AND(C15813="",Dashboard!$F$5&lt;=1980,Dashboard!$H$5&gt;=2016))),1,0)</f>
        <v>1</v>
      </c>
      <c r="Q15813" s="0" t="n">
        <f aca="false">J15813*P15813+ROW()*0.00000001</f>
        <v>0.02015813</v>
      </c>
    </row>
    <row r="15814" customFormat="false" ht="15" hidden="false" customHeight="false" outlineLevel="0" collapsed="false">
      <c r="A15814" s="0" t="s">
        <v>11538</v>
      </c>
      <c r="B15814" s="0" t="s">
        <v>164</v>
      </c>
      <c r="C15814" s="0" t="n">
        <v>2006</v>
      </c>
      <c r="D15814" s="0" t="s">
        <v>46</v>
      </c>
      <c r="E15814" s="0" t="s">
        <v>6975</v>
      </c>
      <c r="F15814" s="0" t="n">
        <v>0.02</v>
      </c>
      <c r="G15814" s="0" t="n">
        <v>0</v>
      </c>
      <c r="H15814" s="0" t="n">
        <v>0</v>
      </c>
      <c r="I15814" s="0" t="n">
        <v>0</v>
      </c>
      <c r="J15814" s="0" t="n">
        <v>0.02</v>
      </c>
      <c r="K15814" s="0" t="n">
        <v>62</v>
      </c>
      <c r="L15814" s="0" t="n">
        <v>6.5</v>
      </c>
      <c r="M15814" s="0" t="s">
        <v>125</v>
      </c>
      <c r="N15814" s="0" t="s">
        <v>74</v>
      </c>
      <c r="O15814" s="0" t="s">
        <v>67</v>
      </c>
      <c r="P15814" s="0" t="n">
        <f aca="false">IF(AND(OR(Dashboard!$B$5="All",D15814=Dashboard!$B$5),OR(Dashboard!$D$5="All",N15814=Dashboard!$D$5),OR(AND(C15814&lt;&gt;"",C15814&gt;=Dashboard!$F$5,C15814&lt;=Dashboard!$H$5),AND(C15814="",Dashboard!$F$5&lt;=1980,Dashboard!$H$5&gt;=2016))),1,0)</f>
        <v>1</v>
      </c>
      <c r="Q15814" s="0" t="n">
        <f aca="false">J15814*P15814+ROW()*0.00000001</f>
        <v>0.02015814</v>
      </c>
    </row>
    <row r="15815" customFormat="false" ht="15" hidden="false" customHeight="false" outlineLevel="0" collapsed="false">
      <c r="A15815" s="0" t="s">
        <v>11539</v>
      </c>
      <c r="B15815" s="0" t="s">
        <v>94</v>
      </c>
      <c r="C15815" s="0" t="n">
        <v>2016</v>
      </c>
      <c r="D15815" s="0" t="s">
        <v>102</v>
      </c>
      <c r="E15815" s="0" t="s">
        <v>9561</v>
      </c>
      <c r="F15815" s="0" t="n">
        <v>0</v>
      </c>
      <c r="G15815" s="0" t="n">
        <v>0</v>
      </c>
      <c r="H15815" s="0" t="n">
        <v>0.02</v>
      </c>
      <c r="I15815" s="0" t="n">
        <v>0</v>
      </c>
      <c r="J15815" s="0" t="n">
        <v>0.02</v>
      </c>
      <c r="N15815" s="0" t="s">
        <v>74</v>
      </c>
      <c r="P15815" s="0" t="n">
        <f aca="false">IF(AND(OR(Dashboard!$B$5="All",D15815=Dashboard!$B$5),OR(Dashboard!$D$5="All",N15815=Dashboard!$D$5),OR(AND(C15815&lt;&gt;"",C15815&gt;=Dashboard!$F$5,C15815&lt;=Dashboard!$H$5),AND(C15815="",Dashboard!$F$5&lt;=1980,Dashboard!$H$5&gt;=2016))),1,0)</f>
        <v>1</v>
      </c>
      <c r="Q15815" s="0" t="n">
        <f aca="false">J15815*P15815+ROW()*0.00000001</f>
        <v>0.02015815</v>
      </c>
    </row>
    <row r="15816" customFormat="false" ht="15" hidden="false" customHeight="false" outlineLevel="0" collapsed="false">
      <c r="A15816" s="0" t="s">
        <v>11540</v>
      </c>
      <c r="B15816" s="0" t="s">
        <v>76</v>
      </c>
      <c r="C15816" s="0" t="n">
        <v>2006</v>
      </c>
      <c r="D15816" s="0" t="s">
        <v>52</v>
      </c>
      <c r="E15816" s="0" t="s">
        <v>1894</v>
      </c>
      <c r="F15816" s="0" t="n">
        <v>0.01</v>
      </c>
      <c r="G15816" s="0" t="n">
        <v>0.01</v>
      </c>
      <c r="H15816" s="0" t="n">
        <v>0</v>
      </c>
      <c r="I15816" s="0" t="n">
        <v>0</v>
      </c>
      <c r="J15816" s="0" t="n">
        <v>0.02</v>
      </c>
      <c r="M15816" s="0" t="s">
        <v>36</v>
      </c>
      <c r="N15816" s="0" t="s">
        <v>74</v>
      </c>
      <c r="P15816" s="0" t="n">
        <f aca="false">IF(AND(OR(Dashboard!$B$5="All",D15816=Dashboard!$B$5),OR(Dashboard!$D$5="All",N15816=Dashboard!$D$5),OR(AND(C15816&lt;&gt;"",C15816&gt;=Dashboard!$F$5,C15816&lt;=Dashboard!$H$5),AND(C15816="",Dashboard!$F$5&lt;=1980,Dashboard!$H$5&gt;=2016))),1,0)</f>
        <v>1</v>
      </c>
      <c r="Q15816" s="0" t="n">
        <f aca="false">J15816*P15816+ROW()*0.00000001</f>
        <v>0.02015816</v>
      </c>
    </row>
    <row r="15817" customFormat="false" ht="15" hidden="false" customHeight="false" outlineLevel="0" collapsed="false">
      <c r="A15817" s="0" t="s">
        <v>10136</v>
      </c>
      <c r="B15817" s="0" t="s">
        <v>144</v>
      </c>
      <c r="D15817" s="0" t="s">
        <v>56</v>
      </c>
      <c r="E15817" s="0" t="s">
        <v>211</v>
      </c>
      <c r="F15817" s="0" t="n">
        <v>0.01</v>
      </c>
      <c r="G15817" s="0" t="n">
        <v>0</v>
      </c>
      <c r="H15817" s="0" t="n">
        <v>0</v>
      </c>
      <c r="I15817" s="0" t="n">
        <v>0</v>
      </c>
      <c r="J15817" s="0" t="n">
        <v>0.02</v>
      </c>
      <c r="K15817" s="0" t="n">
        <v>45</v>
      </c>
      <c r="L15817" s="0" t="n">
        <v>2</v>
      </c>
      <c r="M15817" s="0" t="s">
        <v>73</v>
      </c>
      <c r="N15817" s="0" t="s">
        <v>66</v>
      </c>
      <c r="O15817" s="0" t="s">
        <v>177</v>
      </c>
      <c r="P15817" s="0" t="n">
        <f aca="false">IF(AND(OR(Dashboard!$B$5="All",D15817=Dashboard!$B$5),OR(Dashboard!$D$5="All",N15817=Dashboard!$D$5),OR(AND(C15817&lt;&gt;"",C15817&gt;=Dashboard!$F$5,C15817&lt;=Dashboard!$H$5),AND(C15817="",Dashboard!$F$5&lt;=1980,Dashboard!$H$5&gt;=2016))),1,0)</f>
        <v>1</v>
      </c>
      <c r="Q15817" s="0" t="n">
        <f aca="false">J15817*P15817+ROW()*0.00000001</f>
        <v>0.02015817</v>
      </c>
    </row>
    <row r="15818" customFormat="false" ht="15" hidden="false" customHeight="false" outlineLevel="0" collapsed="false">
      <c r="A15818" s="0" t="s">
        <v>11541</v>
      </c>
      <c r="B15818" s="0" t="s">
        <v>76</v>
      </c>
      <c r="C15818" s="0" t="n">
        <v>2010</v>
      </c>
      <c r="D15818" s="0" t="s">
        <v>114</v>
      </c>
      <c r="E15818" s="0" t="s">
        <v>1457</v>
      </c>
      <c r="F15818" s="0" t="n">
        <v>0</v>
      </c>
      <c r="G15818" s="0" t="n">
        <v>0</v>
      </c>
      <c r="H15818" s="0" t="n">
        <v>0.02</v>
      </c>
      <c r="I15818" s="0" t="n">
        <v>0</v>
      </c>
      <c r="J15818" s="0" t="n">
        <v>0.02</v>
      </c>
      <c r="N15818" s="0" t="s">
        <v>74</v>
      </c>
      <c r="P15818" s="0" t="n">
        <f aca="false">IF(AND(OR(Dashboard!$B$5="All",D15818=Dashboard!$B$5),OR(Dashboard!$D$5="All",N15818=Dashboard!$D$5),OR(AND(C15818&lt;&gt;"",C15818&gt;=Dashboard!$F$5,C15818&lt;=Dashboard!$H$5),AND(C15818="",Dashboard!$F$5&lt;=1980,Dashboard!$H$5&gt;=2016))),1,0)</f>
        <v>1</v>
      </c>
      <c r="Q15818" s="0" t="n">
        <f aca="false">J15818*P15818+ROW()*0.00000001</f>
        <v>0.02015818</v>
      </c>
    </row>
    <row r="15819" customFormat="false" ht="15" hidden="false" customHeight="false" outlineLevel="0" collapsed="false">
      <c r="A15819" s="0" t="s">
        <v>11542</v>
      </c>
      <c r="B15819" s="0" t="s">
        <v>164</v>
      </c>
      <c r="C15819" s="0" t="n">
        <v>2013</v>
      </c>
      <c r="D15819" s="0" t="s">
        <v>114</v>
      </c>
      <c r="E15819" s="0" t="s">
        <v>6975</v>
      </c>
      <c r="F15819" s="0" t="n">
        <v>0</v>
      </c>
      <c r="G15819" s="0" t="n">
        <v>0</v>
      </c>
      <c r="H15819" s="0" t="n">
        <v>0.02</v>
      </c>
      <c r="I15819" s="0" t="n">
        <v>0</v>
      </c>
      <c r="J15819" s="0" t="n">
        <v>0.02</v>
      </c>
      <c r="N15819" s="0" t="s">
        <v>74</v>
      </c>
      <c r="P15819" s="0" t="n">
        <f aca="false">IF(AND(OR(Dashboard!$B$5="All",D15819=Dashboard!$B$5),OR(Dashboard!$D$5="All",N15819=Dashboard!$D$5),OR(AND(C15819&lt;&gt;"",C15819&gt;=Dashboard!$F$5,C15819&lt;=Dashboard!$H$5),AND(C15819="",Dashboard!$F$5&lt;=1980,Dashboard!$H$5&gt;=2016))),1,0)</f>
        <v>1</v>
      </c>
      <c r="Q15819" s="0" t="n">
        <f aca="false">J15819*P15819+ROW()*0.00000001</f>
        <v>0.02015819</v>
      </c>
    </row>
    <row r="15820" customFormat="false" ht="15" hidden="false" customHeight="false" outlineLevel="0" collapsed="false">
      <c r="A15820" s="0" t="s">
        <v>11543</v>
      </c>
      <c r="B15820" s="0" t="s">
        <v>50</v>
      </c>
      <c r="C15820" s="0" t="n">
        <v>2006</v>
      </c>
      <c r="D15820" s="0" t="s">
        <v>46</v>
      </c>
      <c r="E15820" s="0" t="s">
        <v>1768</v>
      </c>
      <c r="F15820" s="0" t="n">
        <v>0</v>
      </c>
      <c r="G15820" s="0" t="n">
        <v>0</v>
      </c>
      <c r="H15820" s="0" t="n">
        <v>0.02</v>
      </c>
      <c r="I15820" s="0" t="n">
        <v>0</v>
      </c>
      <c r="J15820" s="0" t="n">
        <v>0.02</v>
      </c>
      <c r="N15820" s="0" t="s">
        <v>35</v>
      </c>
      <c r="P15820" s="0" t="n">
        <f aca="false">IF(AND(OR(Dashboard!$B$5="All",D15820=Dashboard!$B$5),OR(Dashboard!$D$5="All",N15820=Dashboard!$D$5),OR(AND(C15820&lt;&gt;"",C15820&gt;=Dashboard!$F$5,C15820&lt;=Dashboard!$H$5),AND(C15820="",Dashboard!$F$5&lt;=1980,Dashboard!$H$5&gt;=2016))),1,0)</f>
        <v>1</v>
      </c>
      <c r="Q15820" s="0" t="n">
        <f aca="false">J15820*P15820+ROW()*0.00000001</f>
        <v>0.0201582</v>
      </c>
    </row>
    <row r="15821" customFormat="false" ht="15" hidden="false" customHeight="false" outlineLevel="0" collapsed="false">
      <c r="A15821" s="0" t="s">
        <v>11544</v>
      </c>
      <c r="B15821" s="0" t="s">
        <v>117</v>
      </c>
      <c r="C15821" s="0" t="n">
        <v>2001</v>
      </c>
      <c r="D15821" s="0" t="s">
        <v>102</v>
      </c>
      <c r="E15821" s="0" t="s">
        <v>328</v>
      </c>
      <c r="F15821" s="0" t="n">
        <v>0.01</v>
      </c>
      <c r="G15821" s="0" t="n">
        <v>0.01</v>
      </c>
      <c r="H15821" s="0" t="n">
        <v>0</v>
      </c>
      <c r="I15821" s="0" t="n">
        <v>0</v>
      </c>
      <c r="J15821" s="0" t="n">
        <v>0.02</v>
      </c>
      <c r="K15821" s="0" t="n">
        <v>64</v>
      </c>
      <c r="L15821" s="0" t="n">
        <v>8.8</v>
      </c>
      <c r="M15821" s="0" t="s">
        <v>36</v>
      </c>
      <c r="N15821" s="0" t="s">
        <v>74</v>
      </c>
      <c r="O15821" s="0" t="s">
        <v>67</v>
      </c>
      <c r="P15821" s="0" t="n">
        <f aca="false">IF(AND(OR(Dashboard!$B$5="All",D15821=Dashboard!$B$5),OR(Dashboard!$D$5="All",N15821=Dashboard!$D$5),OR(AND(C15821&lt;&gt;"",C15821&gt;=Dashboard!$F$5,C15821&lt;=Dashboard!$H$5),AND(C15821="",Dashboard!$F$5&lt;=1980,Dashboard!$H$5&gt;=2016))),1,0)</f>
        <v>1</v>
      </c>
      <c r="Q15821" s="0" t="n">
        <f aca="false">J15821*P15821+ROW()*0.00000001</f>
        <v>0.02015821</v>
      </c>
    </row>
    <row r="15822" customFormat="false" ht="15" hidden="false" customHeight="false" outlineLevel="0" collapsed="false">
      <c r="A15822" s="0" t="s">
        <v>11545</v>
      </c>
      <c r="B15822" s="0" t="s">
        <v>164</v>
      </c>
      <c r="C15822" s="0" t="n">
        <v>2010</v>
      </c>
      <c r="D15822" s="0" t="s">
        <v>114</v>
      </c>
      <c r="E15822" s="0" t="s">
        <v>1002</v>
      </c>
      <c r="F15822" s="0" t="n">
        <v>0</v>
      </c>
      <c r="G15822" s="0" t="n">
        <v>0</v>
      </c>
      <c r="H15822" s="0" t="n">
        <v>0.02</v>
      </c>
      <c r="I15822" s="0" t="n">
        <v>0</v>
      </c>
      <c r="J15822" s="0" t="n">
        <v>0.02</v>
      </c>
      <c r="N15822" s="0" t="s">
        <v>74</v>
      </c>
      <c r="P15822" s="0" t="n">
        <f aca="false">IF(AND(OR(Dashboard!$B$5="All",D15822=Dashboard!$B$5),OR(Dashboard!$D$5="All",N15822=Dashboard!$D$5),OR(AND(C15822&lt;&gt;"",C15822&gt;=Dashboard!$F$5,C15822&lt;=Dashboard!$H$5),AND(C15822="",Dashboard!$F$5&lt;=1980,Dashboard!$H$5&gt;=2016))),1,0)</f>
        <v>1</v>
      </c>
      <c r="Q15822" s="0" t="n">
        <f aca="false">J15822*P15822+ROW()*0.00000001</f>
        <v>0.02015822</v>
      </c>
    </row>
    <row r="15823" customFormat="false" ht="15" hidden="false" customHeight="false" outlineLevel="0" collapsed="false">
      <c r="A15823" s="0" t="s">
        <v>11546</v>
      </c>
      <c r="B15823" s="0" t="s">
        <v>50</v>
      </c>
      <c r="C15823" s="0" t="n">
        <v>2007</v>
      </c>
      <c r="D15823" s="0" t="s">
        <v>48</v>
      </c>
      <c r="E15823" s="0" t="s">
        <v>2860</v>
      </c>
      <c r="F15823" s="0" t="n">
        <v>0.01</v>
      </c>
      <c r="G15823" s="0" t="n">
        <v>0</v>
      </c>
      <c r="H15823" s="0" t="n">
        <v>0</v>
      </c>
      <c r="I15823" s="0" t="n">
        <v>0</v>
      </c>
      <c r="J15823" s="0" t="n">
        <v>0.02</v>
      </c>
      <c r="K15823" s="0" t="n">
        <v>70</v>
      </c>
      <c r="M15823" s="0" t="s">
        <v>36</v>
      </c>
      <c r="N15823" s="0" t="s">
        <v>35</v>
      </c>
      <c r="O15823" s="0" t="s">
        <v>67</v>
      </c>
      <c r="P15823" s="0" t="n">
        <f aca="false">IF(AND(OR(Dashboard!$B$5="All",D15823=Dashboard!$B$5),OR(Dashboard!$D$5="All",N15823=Dashboard!$D$5),OR(AND(C15823&lt;&gt;"",C15823&gt;=Dashboard!$F$5,C15823&lt;=Dashboard!$H$5),AND(C15823="",Dashboard!$F$5&lt;=1980,Dashboard!$H$5&gt;=2016))),1,0)</f>
        <v>1</v>
      </c>
      <c r="Q15823" s="0" t="n">
        <f aca="false">J15823*P15823+ROW()*0.00000001</f>
        <v>0.02015823</v>
      </c>
    </row>
    <row r="15824" customFormat="false" ht="15" hidden="false" customHeight="false" outlineLevel="0" collapsed="false">
      <c r="A15824" s="0" t="s">
        <v>11547</v>
      </c>
      <c r="B15824" s="0" t="s">
        <v>94</v>
      </c>
      <c r="C15824" s="0" t="n">
        <v>2016</v>
      </c>
      <c r="D15824" s="0" t="s">
        <v>71</v>
      </c>
      <c r="E15824" s="0" t="s">
        <v>782</v>
      </c>
      <c r="F15824" s="0" t="n">
        <v>0</v>
      </c>
      <c r="G15824" s="0" t="n">
        <v>0</v>
      </c>
      <c r="H15824" s="0" t="n">
        <v>0.02</v>
      </c>
      <c r="I15824" s="0" t="n">
        <v>0</v>
      </c>
      <c r="J15824" s="0" t="n">
        <v>0.02</v>
      </c>
      <c r="N15824" s="0" t="s">
        <v>74</v>
      </c>
      <c r="P15824" s="0" t="n">
        <f aca="false">IF(AND(OR(Dashboard!$B$5="All",D15824=Dashboard!$B$5),OR(Dashboard!$D$5="All",N15824=Dashboard!$D$5),OR(AND(C15824&lt;&gt;"",C15824&gt;=Dashboard!$F$5,C15824&lt;=Dashboard!$H$5),AND(C15824="",Dashboard!$F$5&lt;=1980,Dashboard!$H$5&gt;=2016))),1,0)</f>
        <v>1</v>
      </c>
      <c r="Q15824" s="0" t="n">
        <f aca="false">J15824*P15824+ROW()*0.00000001</f>
        <v>0.02015824</v>
      </c>
    </row>
    <row r="15825" customFormat="false" ht="15" hidden="false" customHeight="false" outlineLevel="0" collapsed="false">
      <c r="A15825" s="0" t="s">
        <v>11548</v>
      </c>
      <c r="B15825" s="0" t="s">
        <v>33</v>
      </c>
      <c r="C15825" s="0" t="n">
        <v>2010</v>
      </c>
      <c r="D15825" s="0" t="s">
        <v>56</v>
      </c>
      <c r="E15825" s="0" t="s">
        <v>520</v>
      </c>
      <c r="F15825" s="0" t="n">
        <v>0.01</v>
      </c>
      <c r="G15825" s="0" t="n">
        <v>0.01</v>
      </c>
      <c r="H15825" s="0" t="n">
        <v>0</v>
      </c>
      <c r="I15825" s="0" t="n">
        <v>0</v>
      </c>
      <c r="J15825" s="0" t="n">
        <v>0.02</v>
      </c>
      <c r="M15825" s="0" t="s">
        <v>103</v>
      </c>
      <c r="N15825" s="0" t="s">
        <v>35</v>
      </c>
      <c r="P15825" s="0" t="n">
        <f aca="false">IF(AND(OR(Dashboard!$B$5="All",D15825=Dashboard!$B$5),OR(Dashboard!$D$5="All",N15825=Dashboard!$D$5),OR(AND(C15825&lt;&gt;"",C15825&gt;=Dashboard!$F$5,C15825&lt;=Dashboard!$H$5),AND(C15825="",Dashboard!$F$5&lt;=1980,Dashboard!$H$5&gt;=2016))),1,0)</f>
        <v>1</v>
      </c>
      <c r="Q15825" s="0" t="n">
        <f aca="false">J15825*P15825+ROW()*0.00000001</f>
        <v>0.02015825</v>
      </c>
    </row>
    <row r="15826" customFormat="false" ht="15" hidden="false" customHeight="false" outlineLevel="0" collapsed="false">
      <c r="A15826" s="0" t="s">
        <v>11549</v>
      </c>
      <c r="B15826" s="0" t="s">
        <v>851</v>
      </c>
      <c r="C15826" s="0" t="n">
        <v>2016</v>
      </c>
      <c r="D15826" s="0" t="s">
        <v>114</v>
      </c>
      <c r="E15826" s="0" t="s">
        <v>7521</v>
      </c>
      <c r="F15826" s="0" t="n">
        <v>0</v>
      </c>
      <c r="G15826" s="0" t="n">
        <v>0</v>
      </c>
      <c r="H15826" s="0" t="n">
        <v>0.02</v>
      </c>
      <c r="I15826" s="0" t="n">
        <v>0</v>
      </c>
      <c r="J15826" s="0" t="n">
        <v>0.02</v>
      </c>
      <c r="N15826" s="0" t="s">
        <v>74</v>
      </c>
      <c r="P15826" s="0" t="n">
        <f aca="false">IF(AND(OR(Dashboard!$B$5="All",D15826=Dashboard!$B$5),OR(Dashboard!$D$5="All",N15826=Dashboard!$D$5),OR(AND(C15826&lt;&gt;"",C15826&gt;=Dashboard!$F$5,C15826&lt;=Dashboard!$H$5),AND(C15826="",Dashboard!$F$5&lt;=1980,Dashboard!$H$5&gt;=2016))),1,0)</f>
        <v>1</v>
      </c>
      <c r="Q15826" s="0" t="n">
        <f aca="false">J15826*P15826+ROW()*0.00000001</f>
        <v>0.02015826</v>
      </c>
    </row>
    <row r="15827" customFormat="false" ht="15" hidden="false" customHeight="false" outlineLevel="0" collapsed="false">
      <c r="A15827" s="0" t="s">
        <v>11550</v>
      </c>
      <c r="B15827" s="0" t="s">
        <v>50</v>
      </c>
      <c r="C15827" s="0" t="n">
        <v>2009</v>
      </c>
      <c r="D15827" s="0" t="s">
        <v>41</v>
      </c>
      <c r="E15827" s="0" t="s">
        <v>3063</v>
      </c>
      <c r="F15827" s="0" t="n">
        <v>0.02</v>
      </c>
      <c r="G15827" s="0" t="n">
        <v>0</v>
      </c>
      <c r="H15827" s="0" t="n">
        <v>0</v>
      </c>
      <c r="I15827" s="0" t="n">
        <v>0</v>
      </c>
      <c r="J15827" s="0" t="n">
        <v>0.02</v>
      </c>
      <c r="M15827" s="0" t="s">
        <v>36</v>
      </c>
      <c r="N15827" s="0" t="s">
        <v>35</v>
      </c>
      <c r="P15827" s="0" t="n">
        <f aca="false">IF(AND(OR(Dashboard!$B$5="All",D15827=Dashboard!$B$5),OR(Dashboard!$D$5="All",N15827=Dashboard!$D$5),OR(AND(C15827&lt;&gt;"",C15827&gt;=Dashboard!$F$5,C15827&lt;=Dashboard!$H$5),AND(C15827="",Dashboard!$F$5&lt;=1980,Dashboard!$H$5&gt;=2016))),1,0)</f>
        <v>1</v>
      </c>
      <c r="Q15827" s="0" t="n">
        <f aca="false">J15827*P15827+ROW()*0.00000001</f>
        <v>0.02015827</v>
      </c>
    </row>
    <row r="15828" customFormat="false" ht="15" hidden="false" customHeight="false" outlineLevel="0" collapsed="false">
      <c r="A15828" s="0" t="s">
        <v>6079</v>
      </c>
      <c r="B15828" s="0" t="s">
        <v>186</v>
      </c>
      <c r="C15828" s="0" t="n">
        <v>2003</v>
      </c>
      <c r="D15828" s="0" t="s">
        <v>246</v>
      </c>
      <c r="E15828" s="0" t="s">
        <v>3122</v>
      </c>
      <c r="F15828" s="0" t="n">
        <v>0.01</v>
      </c>
      <c r="G15828" s="0" t="n">
        <v>0</v>
      </c>
      <c r="H15828" s="0" t="n">
        <v>0</v>
      </c>
      <c r="I15828" s="0" t="n">
        <v>0</v>
      </c>
      <c r="J15828" s="0" t="n">
        <v>0.02</v>
      </c>
      <c r="K15828" s="0" t="n">
        <v>71</v>
      </c>
      <c r="L15828" s="0" t="n">
        <v>7.8</v>
      </c>
      <c r="M15828" s="0" t="s">
        <v>103</v>
      </c>
      <c r="N15828" s="0" t="s">
        <v>35</v>
      </c>
      <c r="O15828" s="0" t="s">
        <v>37</v>
      </c>
      <c r="P15828" s="0" t="n">
        <f aca="false">IF(AND(OR(Dashboard!$B$5="All",D15828=Dashboard!$B$5),OR(Dashboard!$D$5="All",N15828=Dashboard!$D$5),OR(AND(C15828&lt;&gt;"",C15828&gt;=Dashboard!$F$5,C15828&lt;=Dashboard!$H$5),AND(C15828="",Dashboard!$F$5&lt;=1980,Dashboard!$H$5&gt;=2016))),1,0)</f>
        <v>1</v>
      </c>
      <c r="Q15828" s="0" t="n">
        <f aca="false">J15828*P15828+ROW()*0.00000001</f>
        <v>0.02015828</v>
      </c>
    </row>
    <row r="15829" customFormat="false" ht="15" hidden="false" customHeight="false" outlineLevel="0" collapsed="false">
      <c r="A15829" s="0" t="s">
        <v>9270</v>
      </c>
      <c r="B15829" s="0" t="s">
        <v>144</v>
      </c>
      <c r="C15829" s="0" t="n">
        <v>2006</v>
      </c>
      <c r="D15829" s="0" t="s">
        <v>71</v>
      </c>
      <c r="E15829" s="0" t="s">
        <v>211</v>
      </c>
      <c r="F15829" s="0" t="n">
        <v>0.01</v>
      </c>
      <c r="G15829" s="0" t="n">
        <v>0</v>
      </c>
      <c r="H15829" s="0" t="n">
        <v>0</v>
      </c>
      <c r="I15829" s="0" t="n">
        <v>0</v>
      </c>
      <c r="J15829" s="0" t="n">
        <v>0.02</v>
      </c>
      <c r="K15829" s="0" t="n">
        <v>42</v>
      </c>
      <c r="L15829" s="0" t="n">
        <v>4</v>
      </c>
      <c r="M15829" s="0" t="s">
        <v>73</v>
      </c>
      <c r="N15829" s="0" t="s">
        <v>66</v>
      </c>
      <c r="O15829" s="0" t="s">
        <v>177</v>
      </c>
      <c r="P15829" s="0" t="n">
        <f aca="false">IF(AND(OR(Dashboard!$B$5="All",D15829=Dashboard!$B$5),OR(Dashboard!$D$5="All",N15829=Dashboard!$D$5),OR(AND(C15829&lt;&gt;"",C15829&gt;=Dashboard!$F$5,C15829&lt;=Dashboard!$H$5),AND(C15829="",Dashboard!$F$5&lt;=1980,Dashboard!$H$5&gt;=2016))),1,0)</f>
        <v>1</v>
      </c>
      <c r="Q15829" s="0" t="n">
        <f aca="false">J15829*P15829+ROW()*0.00000001</f>
        <v>0.02015829</v>
      </c>
    </row>
    <row r="15830" customFormat="false" ht="15" hidden="false" customHeight="false" outlineLevel="0" collapsed="false">
      <c r="A15830" s="0" t="s">
        <v>11551</v>
      </c>
      <c r="B15830" s="0" t="s">
        <v>164</v>
      </c>
      <c r="C15830" s="0" t="n">
        <v>2011</v>
      </c>
      <c r="D15830" s="0" t="s">
        <v>71</v>
      </c>
      <c r="E15830" s="0" t="s">
        <v>3904</v>
      </c>
      <c r="F15830" s="0" t="n">
        <v>0</v>
      </c>
      <c r="G15830" s="0" t="n">
        <v>0</v>
      </c>
      <c r="H15830" s="0" t="n">
        <v>0.02</v>
      </c>
      <c r="I15830" s="0" t="n">
        <v>0</v>
      </c>
      <c r="J15830" s="0" t="n">
        <v>0.02</v>
      </c>
      <c r="N15830" s="0" t="s">
        <v>74</v>
      </c>
      <c r="P15830" s="0" t="n">
        <f aca="false">IF(AND(OR(Dashboard!$B$5="All",D15830=Dashboard!$B$5),OR(Dashboard!$D$5="All",N15830=Dashboard!$D$5),OR(AND(C15830&lt;&gt;"",C15830&gt;=Dashboard!$F$5,C15830&lt;=Dashboard!$H$5),AND(C15830="",Dashboard!$F$5&lt;=1980,Dashboard!$H$5&gt;=2016))),1,0)</f>
        <v>1</v>
      </c>
      <c r="Q15830" s="0" t="n">
        <f aca="false">J15830*P15830+ROW()*0.00000001</f>
        <v>0.0201583</v>
      </c>
    </row>
    <row r="15831" customFormat="false" ht="15" hidden="false" customHeight="false" outlineLevel="0" collapsed="false">
      <c r="A15831" s="0" t="s">
        <v>11552</v>
      </c>
      <c r="B15831" s="0" t="s">
        <v>33</v>
      </c>
      <c r="C15831" s="0" t="n">
        <v>2009</v>
      </c>
      <c r="D15831" s="0" t="s">
        <v>58</v>
      </c>
      <c r="E15831" s="0" t="s">
        <v>3063</v>
      </c>
      <c r="F15831" s="0" t="n">
        <v>0</v>
      </c>
      <c r="G15831" s="0" t="n">
        <v>0.02</v>
      </c>
      <c r="H15831" s="0" t="n">
        <v>0</v>
      </c>
      <c r="I15831" s="0" t="n">
        <v>0</v>
      </c>
      <c r="J15831" s="0" t="n">
        <v>0.02</v>
      </c>
      <c r="N15831" s="0" t="s">
        <v>35</v>
      </c>
      <c r="P15831" s="0" t="n">
        <f aca="false">IF(AND(OR(Dashboard!$B$5="All",D15831=Dashboard!$B$5),OR(Dashboard!$D$5="All",N15831=Dashboard!$D$5),OR(AND(C15831&lt;&gt;"",C15831&gt;=Dashboard!$F$5,C15831&lt;=Dashboard!$H$5),AND(C15831="",Dashboard!$F$5&lt;=1980,Dashboard!$H$5&gt;=2016))),1,0)</f>
        <v>1</v>
      </c>
      <c r="Q15831" s="0" t="n">
        <f aca="false">J15831*P15831+ROW()*0.00000001</f>
        <v>0.02015831</v>
      </c>
    </row>
    <row r="15832" customFormat="false" ht="15" hidden="false" customHeight="false" outlineLevel="0" collapsed="false">
      <c r="A15832" s="0" t="s">
        <v>11553</v>
      </c>
      <c r="B15832" s="0" t="s">
        <v>164</v>
      </c>
      <c r="C15832" s="0" t="n">
        <v>2012</v>
      </c>
      <c r="D15832" s="0" t="s">
        <v>71</v>
      </c>
      <c r="E15832" s="0" t="s">
        <v>6975</v>
      </c>
      <c r="F15832" s="0" t="n">
        <v>0</v>
      </c>
      <c r="G15832" s="0" t="n">
        <v>0</v>
      </c>
      <c r="H15832" s="0" t="n">
        <v>0.02</v>
      </c>
      <c r="I15832" s="0" t="n">
        <v>0</v>
      </c>
      <c r="J15832" s="0" t="n">
        <v>0.02</v>
      </c>
      <c r="N15832" s="0" t="s">
        <v>74</v>
      </c>
      <c r="P15832" s="0" t="n">
        <f aca="false">IF(AND(OR(Dashboard!$B$5="All",D15832=Dashboard!$B$5),OR(Dashboard!$D$5="All",N15832=Dashboard!$D$5),OR(AND(C15832&lt;&gt;"",C15832&gt;=Dashboard!$F$5,C15832&lt;=Dashboard!$H$5),AND(C15832="",Dashboard!$F$5&lt;=1980,Dashboard!$H$5&gt;=2016))),1,0)</f>
        <v>1</v>
      </c>
      <c r="Q15832" s="0" t="n">
        <f aca="false">J15832*P15832+ROW()*0.00000001</f>
        <v>0.02015832</v>
      </c>
    </row>
    <row r="15833" customFormat="false" ht="15" hidden="false" customHeight="false" outlineLevel="0" collapsed="false">
      <c r="A15833" s="0" t="s">
        <v>11554</v>
      </c>
      <c r="B15833" s="0" t="s">
        <v>144</v>
      </c>
      <c r="C15833" s="0" t="n">
        <v>2005</v>
      </c>
      <c r="D15833" s="0" t="s">
        <v>41</v>
      </c>
      <c r="E15833" s="0" t="s">
        <v>3293</v>
      </c>
      <c r="F15833" s="0" t="n">
        <v>0.01</v>
      </c>
      <c r="G15833" s="0" t="n">
        <v>0</v>
      </c>
      <c r="H15833" s="0" t="n">
        <v>0</v>
      </c>
      <c r="I15833" s="0" t="n">
        <v>0</v>
      </c>
      <c r="J15833" s="0" t="n">
        <v>0.02</v>
      </c>
      <c r="K15833" s="0" t="n">
        <v>45</v>
      </c>
      <c r="L15833" s="0" t="n">
        <v>7.5</v>
      </c>
      <c r="M15833" s="0" t="s">
        <v>103</v>
      </c>
      <c r="N15833" s="0" t="s">
        <v>66</v>
      </c>
      <c r="O15833" s="0" t="s">
        <v>177</v>
      </c>
      <c r="P15833" s="0" t="n">
        <f aca="false">IF(AND(OR(Dashboard!$B$5="All",D15833=Dashboard!$B$5),OR(Dashboard!$D$5="All",N15833=Dashboard!$D$5),OR(AND(C15833&lt;&gt;"",C15833&gt;=Dashboard!$F$5,C15833&lt;=Dashboard!$H$5),AND(C15833="",Dashboard!$F$5&lt;=1980,Dashboard!$H$5&gt;=2016))),1,0)</f>
        <v>1</v>
      </c>
      <c r="Q15833" s="0" t="n">
        <f aca="false">J15833*P15833+ROW()*0.00000001</f>
        <v>0.02015833</v>
      </c>
    </row>
    <row r="15834" customFormat="false" ht="15" hidden="false" customHeight="false" outlineLevel="0" collapsed="false">
      <c r="A15834" s="0" t="s">
        <v>9983</v>
      </c>
      <c r="B15834" s="0" t="s">
        <v>64</v>
      </c>
      <c r="C15834" s="0" t="n">
        <v>2013</v>
      </c>
      <c r="D15834" s="0" t="s">
        <v>56</v>
      </c>
      <c r="E15834" s="0" t="s">
        <v>2264</v>
      </c>
      <c r="F15834" s="0" t="n">
        <v>0</v>
      </c>
      <c r="G15834" s="0" t="n">
        <v>0.01</v>
      </c>
      <c r="H15834" s="0" t="n">
        <v>0</v>
      </c>
      <c r="I15834" s="0" t="n">
        <v>0</v>
      </c>
      <c r="J15834" s="0" t="n">
        <v>0.02</v>
      </c>
      <c r="N15834" s="0" t="s">
        <v>66</v>
      </c>
      <c r="P15834" s="0" t="n">
        <f aca="false">IF(AND(OR(Dashboard!$B$5="All",D15834=Dashboard!$B$5),OR(Dashboard!$D$5="All",N15834=Dashboard!$D$5),OR(AND(C15834&lt;&gt;"",C15834&gt;=Dashboard!$F$5,C15834&lt;=Dashboard!$H$5),AND(C15834="",Dashboard!$F$5&lt;=1980,Dashboard!$H$5&gt;=2016))),1,0)</f>
        <v>1</v>
      </c>
      <c r="Q15834" s="0" t="n">
        <f aca="false">J15834*P15834+ROW()*0.00000001</f>
        <v>0.02015834</v>
      </c>
    </row>
    <row r="15835" customFormat="false" ht="15" hidden="false" customHeight="false" outlineLevel="0" collapsed="false">
      <c r="A15835" s="0" t="s">
        <v>11555</v>
      </c>
      <c r="B15835" s="0" t="s">
        <v>64</v>
      </c>
      <c r="C15835" s="0" t="n">
        <v>2010</v>
      </c>
      <c r="D15835" s="0" t="s">
        <v>114</v>
      </c>
      <c r="E15835" s="0" t="s">
        <v>7521</v>
      </c>
      <c r="F15835" s="0" t="n">
        <v>0</v>
      </c>
      <c r="G15835" s="0" t="n">
        <v>0</v>
      </c>
      <c r="H15835" s="0" t="n">
        <v>0.02</v>
      </c>
      <c r="I15835" s="0" t="n">
        <v>0</v>
      </c>
      <c r="J15835" s="0" t="n">
        <v>0.02</v>
      </c>
      <c r="N15835" s="0" t="s">
        <v>66</v>
      </c>
      <c r="P15835" s="0" t="n">
        <f aca="false">IF(AND(OR(Dashboard!$B$5="All",D15835=Dashboard!$B$5),OR(Dashboard!$D$5="All",N15835=Dashboard!$D$5),OR(AND(C15835&lt;&gt;"",C15835&gt;=Dashboard!$F$5,C15835&lt;=Dashboard!$H$5),AND(C15835="",Dashboard!$F$5&lt;=1980,Dashboard!$H$5&gt;=2016))),1,0)</f>
        <v>1</v>
      </c>
      <c r="Q15835" s="0" t="n">
        <f aca="false">J15835*P15835+ROW()*0.00000001</f>
        <v>0.02015835</v>
      </c>
    </row>
    <row r="15836" customFormat="false" ht="15" hidden="false" customHeight="false" outlineLevel="0" collapsed="false">
      <c r="A15836" s="0" t="s">
        <v>11556</v>
      </c>
      <c r="B15836" s="0" t="s">
        <v>50</v>
      </c>
      <c r="C15836" s="0" t="n">
        <v>2008</v>
      </c>
      <c r="D15836" s="0" t="s">
        <v>114</v>
      </c>
      <c r="E15836" s="0" t="s">
        <v>1160</v>
      </c>
      <c r="F15836" s="0" t="n">
        <v>0</v>
      </c>
      <c r="G15836" s="0" t="n">
        <v>0</v>
      </c>
      <c r="H15836" s="0" t="n">
        <v>0.02</v>
      </c>
      <c r="I15836" s="0" t="n">
        <v>0</v>
      </c>
      <c r="J15836" s="0" t="n">
        <v>0.02</v>
      </c>
      <c r="N15836" s="0" t="s">
        <v>35</v>
      </c>
      <c r="P15836" s="0" t="n">
        <f aca="false">IF(AND(OR(Dashboard!$B$5="All",D15836=Dashboard!$B$5),OR(Dashboard!$D$5="All",N15836=Dashboard!$D$5),OR(AND(C15836&lt;&gt;"",C15836&gt;=Dashboard!$F$5,C15836&lt;=Dashboard!$H$5),AND(C15836="",Dashboard!$F$5&lt;=1980,Dashboard!$H$5&gt;=2016))),1,0)</f>
        <v>1</v>
      </c>
      <c r="Q15836" s="0" t="n">
        <f aca="false">J15836*P15836+ROW()*0.00000001</f>
        <v>0.02015836</v>
      </c>
    </row>
    <row r="15837" customFormat="false" ht="15" hidden="false" customHeight="false" outlineLevel="0" collapsed="false">
      <c r="A15837" s="0" t="s">
        <v>11557</v>
      </c>
      <c r="B15837" s="0" t="s">
        <v>70</v>
      </c>
      <c r="C15837" s="0" t="n">
        <v>2015</v>
      </c>
      <c r="D15837" s="0" t="s">
        <v>71</v>
      </c>
      <c r="E15837" s="0" t="s">
        <v>328</v>
      </c>
      <c r="F15837" s="0" t="n">
        <v>0</v>
      </c>
      <c r="G15837" s="0" t="n">
        <v>0</v>
      </c>
      <c r="H15837" s="0" t="n">
        <v>0.02</v>
      </c>
      <c r="I15837" s="0" t="n">
        <v>0</v>
      </c>
      <c r="J15837" s="0" t="n">
        <v>0.02</v>
      </c>
      <c r="N15837" s="0" t="s">
        <v>74</v>
      </c>
      <c r="P15837" s="0" t="n">
        <f aca="false">IF(AND(OR(Dashboard!$B$5="All",D15837=Dashboard!$B$5),OR(Dashboard!$D$5="All",N15837=Dashboard!$D$5),OR(AND(C15837&lt;&gt;"",C15837&gt;=Dashboard!$F$5,C15837&lt;=Dashboard!$H$5),AND(C15837="",Dashboard!$F$5&lt;=1980,Dashboard!$H$5&gt;=2016))),1,0)</f>
        <v>1</v>
      </c>
      <c r="Q15837" s="0" t="n">
        <f aca="false">J15837*P15837+ROW()*0.00000001</f>
        <v>0.02015837</v>
      </c>
    </row>
    <row r="15838" customFormat="false" ht="15" hidden="false" customHeight="false" outlineLevel="0" collapsed="false">
      <c r="A15838" s="0" t="s">
        <v>11558</v>
      </c>
      <c r="B15838" s="0" t="s">
        <v>851</v>
      </c>
      <c r="C15838" s="0" t="n">
        <v>2015</v>
      </c>
      <c r="D15838" s="0" t="s">
        <v>71</v>
      </c>
      <c r="E15838" s="0" t="s">
        <v>6975</v>
      </c>
      <c r="F15838" s="0" t="n">
        <v>0</v>
      </c>
      <c r="G15838" s="0" t="n">
        <v>0</v>
      </c>
      <c r="H15838" s="0" t="n">
        <v>0.02</v>
      </c>
      <c r="I15838" s="0" t="n">
        <v>0</v>
      </c>
      <c r="J15838" s="0" t="n">
        <v>0.02</v>
      </c>
      <c r="N15838" s="0" t="s">
        <v>74</v>
      </c>
      <c r="P15838" s="0" t="n">
        <f aca="false">IF(AND(OR(Dashboard!$B$5="All",D15838=Dashboard!$B$5),OR(Dashboard!$D$5="All",N15838=Dashboard!$D$5),OR(AND(C15838&lt;&gt;"",C15838&gt;=Dashboard!$F$5,C15838&lt;=Dashboard!$H$5),AND(C15838="",Dashboard!$F$5&lt;=1980,Dashboard!$H$5&gt;=2016))),1,0)</f>
        <v>1</v>
      </c>
      <c r="Q15838" s="0" t="n">
        <f aca="false">J15838*P15838+ROW()*0.00000001</f>
        <v>0.02015838</v>
      </c>
    </row>
    <row r="15839" customFormat="false" ht="15" hidden="false" customHeight="false" outlineLevel="0" collapsed="false">
      <c r="A15839" s="0" t="s">
        <v>11559</v>
      </c>
      <c r="B15839" s="0" t="s">
        <v>164</v>
      </c>
      <c r="C15839" s="0" t="n">
        <v>2010</v>
      </c>
      <c r="D15839" s="0" t="s">
        <v>114</v>
      </c>
      <c r="E15839" s="0" t="s">
        <v>9900</v>
      </c>
      <c r="F15839" s="0" t="n">
        <v>0</v>
      </c>
      <c r="G15839" s="0" t="n">
        <v>0</v>
      </c>
      <c r="H15839" s="0" t="n">
        <v>0.02</v>
      </c>
      <c r="I15839" s="0" t="n">
        <v>0</v>
      </c>
      <c r="J15839" s="0" t="n">
        <v>0.02</v>
      </c>
      <c r="N15839" s="0" t="s">
        <v>74</v>
      </c>
      <c r="P15839" s="0" t="n">
        <f aca="false">IF(AND(OR(Dashboard!$B$5="All",D15839=Dashboard!$B$5),OR(Dashboard!$D$5="All",N15839=Dashboard!$D$5),OR(AND(C15839&lt;&gt;"",C15839&gt;=Dashboard!$F$5,C15839&lt;=Dashboard!$H$5),AND(C15839="",Dashboard!$F$5&lt;=1980,Dashboard!$H$5&gt;=2016))),1,0)</f>
        <v>1</v>
      </c>
      <c r="Q15839" s="0" t="n">
        <f aca="false">J15839*P15839+ROW()*0.00000001</f>
        <v>0.02015839</v>
      </c>
    </row>
    <row r="15840" customFormat="false" ht="15" hidden="false" customHeight="false" outlineLevel="0" collapsed="false">
      <c r="A15840" s="0" t="s">
        <v>11560</v>
      </c>
      <c r="B15840" s="0" t="s">
        <v>94</v>
      </c>
      <c r="C15840" s="0" t="n">
        <v>2016</v>
      </c>
      <c r="D15840" s="0" t="s">
        <v>34</v>
      </c>
      <c r="E15840" s="0" t="s">
        <v>10345</v>
      </c>
      <c r="F15840" s="0" t="n">
        <v>0.01</v>
      </c>
      <c r="G15840" s="0" t="n">
        <v>0</v>
      </c>
      <c r="H15840" s="0" t="n">
        <v>0</v>
      </c>
      <c r="I15840" s="0" t="n">
        <v>0</v>
      </c>
      <c r="J15840" s="0" t="n">
        <v>0.02</v>
      </c>
      <c r="K15840" s="0" t="n">
        <v>49</v>
      </c>
      <c r="L15840" s="0" t="n">
        <v>6</v>
      </c>
      <c r="M15840" s="0" t="s">
        <v>103</v>
      </c>
      <c r="N15840" s="0" t="s">
        <v>74</v>
      </c>
      <c r="O15840" s="0" t="s">
        <v>177</v>
      </c>
      <c r="P15840" s="0" t="n">
        <f aca="false">IF(AND(OR(Dashboard!$B$5="All",D15840=Dashboard!$B$5),OR(Dashboard!$D$5="All",N15840=Dashboard!$D$5),OR(AND(C15840&lt;&gt;"",C15840&gt;=Dashboard!$F$5,C15840&lt;=Dashboard!$H$5),AND(C15840="",Dashboard!$F$5&lt;=1980,Dashboard!$H$5&gt;=2016))),1,0)</f>
        <v>1</v>
      </c>
      <c r="Q15840" s="0" t="n">
        <f aca="false">J15840*P15840+ROW()*0.00000001</f>
        <v>0.0201584</v>
      </c>
    </row>
    <row r="15841" customFormat="false" ht="15" hidden="false" customHeight="false" outlineLevel="0" collapsed="false">
      <c r="A15841" s="0" t="s">
        <v>11561</v>
      </c>
      <c r="B15841" s="0" t="s">
        <v>851</v>
      </c>
      <c r="C15841" s="0" t="n">
        <v>2016</v>
      </c>
      <c r="D15841" s="0" t="s">
        <v>114</v>
      </c>
      <c r="E15841" s="0" t="s">
        <v>2334</v>
      </c>
      <c r="F15841" s="0" t="n">
        <v>0</v>
      </c>
      <c r="G15841" s="0" t="n">
        <v>0</v>
      </c>
      <c r="H15841" s="0" t="n">
        <v>0.02</v>
      </c>
      <c r="I15841" s="0" t="n">
        <v>0</v>
      </c>
      <c r="J15841" s="0" t="n">
        <v>0.02</v>
      </c>
      <c r="N15841" s="0" t="s">
        <v>74</v>
      </c>
      <c r="P15841" s="0" t="n">
        <f aca="false">IF(AND(OR(Dashboard!$B$5="All",D15841=Dashboard!$B$5),OR(Dashboard!$D$5="All",N15841=Dashboard!$D$5),OR(AND(C15841&lt;&gt;"",C15841&gt;=Dashboard!$F$5,C15841&lt;=Dashboard!$H$5),AND(C15841="",Dashboard!$F$5&lt;=1980,Dashboard!$H$5&gt;=2016))),1,0)</f>
        <v>1</v>
      </c>
      <c r="Q15841" s="0" t="n">
        <f aca="false">J15841*P15841+ROW()*0.00000001</f>
        <v>0.02015841</v>
      </c>
    </row>
    <row r="15842" customFormat="false" ht="15" hidden="false" customHeight="false" outlineLevel="0" collapsed="false">
      <c r="A15842" s="0" t="s">
        <v>10441</v>
      </c>
      <c r="B15842" s="0" t="s">
        <v>184</v>
      </c>
      <c r="C15842" s="0" t="n">
        <v>2014</v>
      </c>
      <c r="D15842" s="0" t="s">
        <v>56</v>
      </c>
      <c r="E15842" s="0" t="s">
        <v>91</v>
      </c>
      <c r="F15842" s="0" t="n">
        <v>0.02</v>
      </c>
      <c r="G15842" s="0" t="n">
        <v>0</v>
      </c>
      <c r="H15842" s="0" t="n">
        <v>0</v>
      </c>
      <c r="I15842" s="0" t="n">
        <v>0</v>
      </c>
      <c r="J15842" s="0" t="n">
        <v>0.02</v>
      </c>
      <c r="M15842" s="0" t="s">
        <v>103</v>
      </c>
      <c r="N15842" s="0" t="s">
        <v>35</v>
      </c>
      <c r="P15842" s="0" t="n">
        <f aca="false">IF(AND(OR(Dashboard!$B$5="All",D15842=Dashboard!$B$5),OR(Dashboard!$D$5="All",N15842=Dashboard!$D$5),OR(AND(C15842&lt;&gt;"",C15842&gt;=Dashboard!$F$5,C15842&lt;=Dashboard!$H$5),AND(C15842="",Dashboard!$F$5&lt;=1980,Dashboard!$H$5&gt;=2016))),1,0)</f>
        <v>1</v>
      </c>
      <c r="Q15842" s="0" t="n">
        <f aca="false">J15842*P15842+ROW()*0.00000001</f>
        <v>0.02015842</v>
      </c>
    </row>
    <row r="15843" customFormat="false" ht="15" hidden="false" customHeight="false" outlineLevel="0" collapsed="false">
      <c r="A15843" s="0" t="s">
        <v>11562</v>
      </c>
      <c r="B15843" s="0" t="s">
        <v>50</v>
      </c>
      <c r="C15843" s="0" t="n">
        <v>2010</v>
      </c>
      <c r="D15843" s="0" t="s">
        <v>52</v>
      </c>
      <c r="E15843" s="0" t="s">
        <v>328</v>
      </c>
      <c r="F15843" s="0" t="n">
        <v>0</v>
      </c>
      <c r="G15843" s="0" t="n">
        <v>0</v>
      </c>
      <c r="H15843" s="0" t="n">
        <v>0.02</v>
      </c>
      <c r="I15843" s="0" t="n">
        <v>0</v>
      </c>
      <c r="J15843" s="0" t="n">
        <v>0.02</v>
      </c>
      <c r="N15843" s="0" t="s">
        <v>35</v>
      </c>
      <c r="P15843" s="0" t="n">
        <f aca="false">IF(AND(OR(Dashboard!$B$5="All",D15843=Dashboard!$B$5),OR(Dashboard!$D$5="All",N15843=Dashboard!$D$5),OR(AND(C15843&lt;&gt;"",C15843&gt;=Dashboard!$F$5,C15843&lt;=Dashboard!$H$5),AND(C15843="",Dashboard!$F$5&lt;=1980,Dashboard!$H$5&gt;=2016))),1,0)</f>
        <v>1</v>
      </c>
      <c r="Q15843" s="0" t="n">
        <f aca="false">J15843*P15843+ROW()*0.00000001</f>
        <v>0.02015843</v>
      </c>
    </row>
    <row r="15844" customFormat="false" ht="15" hidden="false" customHeight="false" outlineLevel="0" collapsed="false">
      <c r="A15844" s="0" t="s">
        <v>11563</v>
      </c>
      <c r="B15844" s="0" t="s">
        <v>164</v>
      </c>
      <c r="C15844" s="0" t="n">
        <v>2006</v>
      </c>
      <c r="D15844" s="0" t="s">
        <v>41</v>
      </c>
      <c r="E15844" s="0" t="s">
        <v>547</v>
      </c>
      <c r="F15844" s="0" t="n">
        <v>0.01</v>
      </c>
      <c r="G15844" s="0" t="n">
        <v>0</v>
      </c>
      <c r="H15844" s="0" t="n">
        <v>0</v>
      </c>
      <c r="I15844" s="0" t="n">
        <v>0</v>
      </c>
      <c r="J15844" s="0" t="n">
        <v>0.02</v>
      </c>
      <c r="K15844" s="0" t="n">
        <v>61</v>
      </c>
      <c r="M15844" s="0" t="s">
        <v>36</v>
      </c>
      <c r="N15844" s="0" t="s">
        <v>74</v>
      </c>
      <c r="O15844" s="0" t="s">
        <v>67</v>
      </c>
      <c r="P15844" s="0" t="n">
        <f aca="false">IF(AND(OR(Dashboard!$B$5="All",D15844=Dashboard!$B$5),OR(Dashboard!$D$5="All",N15844=Dashboard!$D$5),OR(AND(C15844&lt;&gt;"",C15844&gt;=Dashboard!$F$5,C15844&lt;=Dashboard!$H$5),AND(C15844="",Dashboard!$F$5&lt;=1980,Dashboard!$H$5&gt;=2016))),1,0)</f>
        <v>1</v>
      </c>
      <c r="Q15844" s="0" t="n">
        <f aca="false">J15844*P15844+ROW()*0.00000001</f>
        <v>0.02015844</v>
      </c>
    </row>
    <row r="15845" customFormat="false" ht="15" hidden="false" customHeight="false" outlineLevel="0" collapsed="false">
      <c r="A15845" s="0" t="s">
        <v>11564</v>
      </c>
      <c r="B15845" s="0" t="s">
        <v>851</v>
      </c>
      <c r="C15845" s="0" t="n">
        <v>2015</v>
      </c>
      <c r="D15845" s="0" t="s">
        <v>114</v>
      </c>
      <c r="E15845" s="0" t="s">
        <v>6975</v>
      </c>
      <c r="F15845" s="0" t="n">
        <v>0</v>
      </c>
      <c r="G15845" s="0" t="n">
        <v>0</v>
      </c>
      <c r="H15845" s="0" t="n">
        <v>0.02</v>
      </c>
      <c r="I15845" s="0" t="n">
        <v>0</v>
      </c>
      <c r="J15845" s="0" t="n">
        <v>0.02</v>
      </c>
      <c r="N15845" s="0" t="s">
        <v>74</v>
      </c>
      <c r="P15845" s="0" t="n">
        <f aca="false">IF(AND(OR(Dashboard!$B$5="All",D15845=Dashboard!$B$5),OR(Dashboard!$D$5="All",N15845=Dashboard!$D$5),OR(AND(C15845&lt;&gt;"",C15845&gt;=Dashboard!$F$5,C15845&lt;=Dashboard!$H$5),AND(C15845="",Dashboard!$F$5&lt;=1980,Dashboard!$H$5&gt;=2016))),1,0)</f>
        <v>1</v>
      </c>
      <c r="Q15845" s="0" t="n">
        <f aca="false">J15845*P15845+ROW()*0.00000001</f>
        <v>0.02015845</v>
      </c>
    </row>
    <row r="15846" customFormat="false" ht="15" hidden="false" customHeight="false" outlineLevel="0" collapsed="false">
      <c r="A15846" s="0" t="s">
        <v>11565</v>
      </c>
      <c r="B15846" s="0" t="s">
        <v>152</v>
      </c>
      <c r="C15846" s="0" t="n">
        <v>2011</v>
      </c>
      <c r="D15846" s="0" t="s">
        <v>246</v>
      </c>
      <c r="E15846" s="0" t="s">
        <v>4034</v>
      </c>
      <c r="F15846" s="0" t="n">
        <v>0</v>
      </c>
      <c r="G15846" s="0" t="n">
        <v>0.01</v>
      </c>
      <c r="H15846" s="0" t="n">
        <v>0</v>
      </c>
      <c r="I15846" s="0" t="n">
        <v>0</v>
      </c>
      <c r="J15846" s="0" t="n">
        <v>0.02</v>
      </c>
      <c r="K15846" s="0" t="n">
        <v>72</v>
      </c>
      <c r="L15846" s="0" t="n">
        <v>5.6</v>
      </c>
      <c r="M15846" s="0" t="s">
        <v>73</v>
      </c>
      <c r="N15846" s="0" t="s">
        <v>152</v>
      </c>
      <c r="O15846" s="0" t="s">
        <v>37</v>
      </c>
      <c r="P15846" s="0" t="n">
        <f aca="false">IF(AND(OR(Dashboard!$B$5="All",D15846=Dashboard!$B$5),OR(Dashboard!$D$5="All",N15846=Dashboard!$D$5),OR(AND(C15846&lt;&gt;"",C15846&gt;=Dashboard!$F$5,C15846&lt;=Dashboard!$H$5),AND(C15846="",Dashboard!$F$5&lt;=1980,Dashboard!$H$5&gt;=2016))),1,0)</f>
        <v>1</v>
      </c>
      <c r="Q15846" s="0" t="n">
        <f aca="false">J15846*P15846+ROW()*0.00000001</f>
        <v>0.02015846</v>
      </c>
    </row>
    <row r="15847" customFormat="false" ht="15" hidden="false" customHeight="false" outlineLevel="0" collapsed="false">
      <c r="A15847" s="0" t="s">
        <v>11566</v>
      </c>
      <c r="B15847" s="0" t="s">
        <v>76</v>
      </c>
      <c r="C15847" s="0" t="n">
        <v>2007</v>
      </c>
      <c r="D15847" s="0" t="s">
        <v>114</v>
      </c>
      <c r="E15847" s="0" t="s">
        <v>4303</v>
      </c>
      <c r="F15847" s="0" t="n">
        <v>0</v>
      </c>
      <c r="G15847" s="0" t="n">
        <v>0</v>
      </c>
      <c r="H15847" s="0" t="n">
        <v>0.02</v>
      </c>
      <c r="I15847" s="0" t="n">
        <v>0</v>
      </c>
      <c r="J15847" s="0" t="n">
        <v>0.02</v>
      </c>
      <c r="N15847" s="0" t="s">
        <v>74</v>
      </c>
      <c r="P15847" s="0" t="n">
        <f aca="false">IF(AND(OR(Dashboard!$B$5="All",D15847=Dashboard!$B$5),OR(Dashboard!$D$5="All",N15847=Dashboard!$D$5),OR(AND(C15847&lt;&gt;"",C15847&gt;=Dashboard!$F$5,C15847&lt;=Dashboard!$H$5),AND(C15847="",Dashboard!$F$5&lt;=1980,Dashboard!$H$5&gt;=2016))),1,0)</f>
        <v>1</v>
      </c>
      <c r="Q15847" s="0" t="n">
        <f aca="false">J15847*P15847+ROW()*0.00000001</f>
        <v>0.02015847</v>
      </c>
    </row>
    <row r="15848" customFormat="false" ht="15" hidden="false" customHeight="false" outlineLevel="0" collapsed="false">
      <c r="A15848" s="0" t="s">
        <v>11567</v>
      </c>
      <c r="B15848" s="0" t="s">
        <v>164</v>
      </c>
      <c r="C15848" s="0" t="n">
        <v>2011</v>
      </c>
      <c r="D15848" s="0" t="s">
        <v>114</v>
      </c>
      <c r="E15848" s="0" t="s">
        <v>7521</v>
      </c>
      <c r="F15848" s="0" t="n">
        <v>0</v>
      </c>
      <c r="G15848" s="0" t="n">
        <v>0</v>
      </c>
      <c r="H15848" s="0" t="n">
        <v>0.02</v>
      </c>
      <c r="I15848" s="0" t="n">
        <v>0</v>
      </c>
      <c r="J15848" s="0" t="n">
        <v>0.02</v>
      </c>
      <c r="N15848" s="0" t="s">
        <v>74</v>
      </c>
      <c r="P15848" s="0" t="n">
        <f aca="false">IF(AND(OR(Dashboard!$B$5="All",D15848=Dashboard!$B$5),OR(Dashboard!$D$5="All",N15848=Dashboard!$D$5),OR(AND(C15848&lt;&gt;"",C15848&gt;=Dashboard!$F$5,C15848&lt;=Dashboard!$H$5),AND(C15848="",Dashboard!$F$5&lt;=1980,Dashboard!$H$5&gt;=2016))),1,0)</f>
        <v>1</v>
      </c>
      <c r="Q15848" s="0" t="n">
        <f aca="false">J15848*P15848+ROW()*0.00000001</f>
        <v>0.02015848</v>
      </c>
    </row>
    <row r="15849" customFormat="false" ht="15" hidden="false" customHeight="false" outlineLevel="0" collapsed="false">
      <c r="A15849" s="0" t="s">
        <v>11568</v>
      </c>
      <c r="B15849" s="0" t="s">
        <v>50</v>
      </c>
      <c r="C15849" s="0" t="n">
        <v>2009</v>
      </c>
      <c r="D15849" s="0" t="s">
        <v>41</v>
      </c>
      <c r="E15849" s="0" t="s">
        <v>7373</v>
      </c>
      <c r="F15849" s="0" t="n">
        <v>0.02</v>
      </c>
      <c r="G15849" s="0" t="n">
        <v>0</v>
      </c>
      <c r="H15849" s="0" t="n">
        <v>0</v>
      </c>
      <c r="I15849" s="0" t="n">
        <v>0</v>
      </c>
      <c r="J15849" s="0" t="n">
        <v>0.02</v>
      </c>
      <c r="N15849" s="0" t="s">
        <v>35</v>
      </c>
      <c r="P15849" s="0" t="n">
        <f aca="false">IF(AND(OR(Dashboard!$B$5="All",D15849=Dashboard!$B$5),OR(Dashboard!$D$5="All",N15849=Dashboard!$D$5),OR(AND(C15849&lt;&gt;"",C15849&gt;=Dashboard!$F$5,C15849&lt;=Dashboard!$H$5),AND(C15849="",Dashboard!$F$5&lt;=1980,Dashboard!$H$5&gt;=2016))),1,0)</f>
        <v>1</v>
      </c>
      <c r="Q15849" s="0" t="n">
        <f aca="false">J15849*P15849+ROW()*0.00000001</f>
        <v>0.02015849</v>
      </c>
    </row>
    <row r="15850" customFormat="false" ht="15" hidden="false" customHeight="false" outlineLevel="0" collapsed="false">
      <c r="A15850" s="0" t="s">
        <v>11569</v>
      </c>
      <c r="B15850" s="0" t="s">
        <v>164</v>
      </c>
      <c r="C15850" s="0" t="n">
        <v>2012</v>
      </c>
      <c r="D15850" s="0" t="s">
        <v>71</v>
      </c>
      <c r="E15850" s="0" t="s">
        <v>6975</v>
      </c>
      <c r="F15850" s="0" t="n">
        <v>0</v>
      </c>
      <c r="G15850" s="0" t="n">
        <v>0</v>
      </c>
      <c r="H15850" s="0" t="n">
        <v>0.02</v>
      </c>
      <c r="I15850" s="0" t="n">
        <v>0</v>
      </c>
      <c r="J15850" s="0" t="n">
        <v>0.02</v>
      </c>
      <c r="N15850" s="0" t="s">
        <v>74</v>
      </c>
      <c r="P15850" s="0" t="n">
        <f aca="false">IF(AND(OR(Dashboard!$B$5="All",D15850=Dashboard!$B$5),OR(Dashboard!$D$5="All",N15850=Dashboard!$D$5),OR(AND(C15850&lt;&gt;"",C15850&gt;=Dashboard!$F$5,C15850&lt;=Dashboard!$H$5),AND(C15850="",Dashboard!$F$5&lt;=1980,Dashboard!$H$5&gt;=2016))),1,0)</f>
        <v>1</v>
      </c>
      <c r="Q15850" s="0" t="n">
        <f aca="false">J15850*P15850+ROW()*0.00000001</f>
        <v>0.0201585</v>
      </c>
    </row>
    <row r="15851" customFormat="false" ht="15" hidden="false" customHeight="false" outlineLevel="0" collapsed="false">
      <c r="A15851" s="0" t="s">
        <v>10277</v>
      </c>
      <c r="B15851" s="0" t="s">
        <v>144</v>
      </c>
      <c r="C15851" s="0" t="n">
        <v>2003</v>
      </c>
      <c r="D15851" s="0" t="s">
        <v>56</v>
      </c>
      <c r="E15851" s="0" t="s">
        <v>160</v>
      </c>
      <c r="F15851" s="0" t="n">
        <v>0.01</v>
      </c>
      <c r="G15851" s="0" t="n">
        <v>0</v>
      </c>
      <c r="H15851" s="0" t="n">
        <v>0</v>
      </c>
      <c r="I15851" s="0" t="n">
        <v>0</v>
      </c>
      <c r="J15851" s="0" t="n">
        <v>0.02</v>
      </c>
      <c r="K15851" s="0" t="n">
        <v>76</v>
      </c>
      <c r="M15851" s="0" t="s">
        <v>103</v>
      </c>
      <c r="N15851" s="0" t="s">
        <v>66</v>
      </c>
      <c r="O15851" s="0" t="s">
        <v>37</v>
      </c>
      <c r="P15851" s="0" t="n">
        <f aca="false">IF(AND(OR(Dashboard!$B$5="All",D15851=Dashboard!$B$5),OR(Dashboard!$D$5="All",N15851=Dashboard!$D$5),OR(AND(C15851&lt;&gt;"",C15851&gt;=Dashboard!$F$5,C15851&lt;=Dashboard!$H$5),AND(C15851="",Dashboard!$F$5&lt;=1980,Dashboard!$H$5&gt;=2016))),1,0)</f>
        <v>1</v>
      </c>
      <c r="Q15851" s="0" t="n">
        <f aca="false">J15851*P15851+ROW()*0.00000001</f>
        <v>0.02015851</v>
      </c>
    </row>
    <row r="15852" customFormat="false" ht="15" hidden="false" customHeight="false" outlineLevel="0" collapsed="false">
      <c r="A15852" s="0" t="s">
        <v>4599</v>
      </c>
      <c r="B15852" s="0" t="s">
        <v>152</v>
      </c>
      <c r="C15852" s="0" t="n">
        <v>2014</v>
      </c>
      <c r="D15852" s="0" t="s">
        <v>46</v>
      </c>
      <c r="E15852" s="0" t="s">
        <v>1488</v>
      </c>
      <c r="F15852" s="0" t="n">
        <v>0</v>
      </c>
      <c r="G15852" s="0" t="n">
        <v>0.02</v>
      </c>
      <c r="H15852" s="0" t="n">
        <v>0</v>
      </c>
      <c r="I15852" s="0" t="n">
        <v>0</v>
      </c>
      <c r="J15852" s="0" t="n">
        <v>0.02</v>
      </c>
      <c r="K15852" s="0" t="n">
        <v>87</v>
      </c>
      <c r="L15852" s="0" t="n">
        <v>8.7</v>
      </c>
      <c r="M15852" s="0" t="s">
        <v>73</v>
      </c>
      <c r="N15852" s="0" t="s">
        <v>152</v>
      </c>
      <c r="O15852" s="0" t="s">
        <v>42</v>
      </c>
      <c r="P15852" s="0" t="n">
        <f aca="false">IF(AND(OR(Dashboard!$B$5="All",D15852=Dashboard!$B$5),OR(Dashboard!$D$5="All",N15852=Dashboard!$D$5),OR(AND(C15852&lt;&gt;"",C15852&gt;=Dashboard!$F$5,C15852&lt;=Dashboard!$H$5),AND(C15852="",Dashboard!$F$5&lt;=1980,Dashboard!$H$5&gt;=2016))),1,0)</f>
        <v>1</v>
      </c>
      <c r="Q15852" s="0" t="n">
        <f aca="false">J15852*P15852+ROW()*0.00000001</f>
        <v>0.02015852</v>
      </c>
    </row>
    <row r="15853" customFormat="false" ht="15" hidden="false" customHeight="false" outlineLevel="0" collapsed="false">
      <c r="A15853" s="0" t="s">
        <v>11570</v>
      </c>
      <c r="B15853" s="0" t="s">
        <v>117</v>
      </c>
      <c r="C15853" s="0" t="n">
        <v>2001</v>
      </c>
      <c r="D15853" s="0" t="s">
        <v>71</v>
      </c>
      <c r="E15853" s="0" t="s">
        <v>211</v>
      </c>
      <c r="F15853" s="0" t="n">
        <v>0.01</v>
      </c>
      <c r="G15853" s="0" t="n">
        <v>0.01</v>
      </c>
      <c r="H15853" s="0" t="n">
        <v>0</v>
      </c>
      <c r="I15853" s="0" t="n">
        <v>0</v>
      </c>
      <c r="J15853" s="0" t="n">
        <v>0.02</v>
      </c>
      <c r="K15853" s="0" t="n">
        <v>62</v>
      </c>
      <c r="M15853" s="0" t="s">
        <v>36</v>
      </c>
      <c r="N15853" s="0" t="s">
        <v>74</v>
      </c>
      <c r="O15853" s="0" t="s">
        <v>67</v>
      </c>
      <c r="P15853" s="0" t="n">
        <f aca="false">IF(AND(OR(Dashboard!$B$5="All",D15853=Dashboard!$B$5),OR(Dashboard!$D$5="All",N15853=Dashboard!$D$5),OR(AND(C15853&lt;&gt;"",C15853&gt;=Dashboard!$F$5,C15853&lt;=Dashboard!$H$5),AND(C15853="",Dashboard!$F$5&lt;=1980,Dashboard!$H$5&gt;=2016))),1,0)</f>
        <v>1</v>
      </c>
      <c r="Q15853" s="0" t="n">
        <f aca="false">J15853*P15853+ROW()*0.00000001</f>
        <v>0.02015853</v>
      </c>
    </row>
    <row r="15854" customFormat="false" ht="15" hidden="false" customHeight="false" outlineLevel="0" collapsed="false">
      <c r="A15854" s="0" t="s">
        <v>11571</v>
      </c>
      <c r="B15854" s="0" t="s">
        <v>117</v>
      </c>
      <c r="C15854" s="0" t="n">
        <v>1996</v>
      </c>
      <c r="D15854" s="0" t="s">
        <v>114</v>
      </c>
      <c r="E15854" s="0" t="s">
        <v>1530</v>
      </c>
      <c r="F15854" s="0" t="n">
        <v>0.01</v>
      </c>
      <c r="G15854" s="0" t="n">
        <v>0.01</v>
      </c>
      <c r="H15854" s="0" t="n">
        <v>0</v>
      </c>
      <c r="I15854" s="0" t="n">
        <v>0</v>
      </c>
      <c r="J15854" s="0" t="n">
        <v>0.02</v>
      </c>
      <c r="N15854" s="0" t="s">
        <v>74</v>
      </c>
      <c r="P15854" s="0" t="n">
        <f aca="false">IF(AND(OR(Dashboard!$B$5="All",D15854=Dashboard!$B$5),OR(Dashboard!$D$5="All",N15854=Dashboard!$D$5),OR(AND(C15854&lt;&gt;"",C15854&gt;=Dashboard!$F$5,C15854&lt;=Dashboard!$H$5),AND(C15854="",Dashboard!$F$5&lt;=1980,Dashboard!$H$5&gt;=2016))),1,0)</f>
        <v>1</v>
      </c>
      <c r="Q15854" s="0" t="n">
        <f aca="false">J15854*P15854+ROW()*0.00000001</f>
        <v>0.02015854</v>
      </c>
    </row>
    <row r="15855" customFormat="false" ht="15" hidden="false" customHeight="false" outlineLevel="0" collapsed="false">
      <c r="A15855" s="0" t="s">
        <v>11572</v>
      </c>
      <c r="B15855" s="0" t="s">
        <v>50</v>
      </c>
      <c r="C15855" s="0" t="n">
        <v>2008</v>
      </c>
      <c r="D15855" s="0" t="s">
        <v>52</v>
      </c>
      <c r="E15855" s="0" t="s">
        <v>5663</v>
      </c>
      <c r="F15855" s="0" t="n">
        <v>0</v>
      </c>
      <c r="G15855" s="0" t="n">
        <v>0</v>
      </c>
      <c r="H15855" s="0" t="n">
        <v>0.02</v>
      </c>
      <c r="I15855" s="0" t="n">
        <v>0</v>
      </c>
      <c r="J15855" s="0" t="n">
        <v>0.02</v>
      </c>
      <c r="N15855" s="0" t="s">
        <v>35</v>
      </c>
      <c r="P15855" s="0" t="n">
        <f aca="false">IF(AND(OR(Dashboard!$B$5="All",D15855=Dashboard!$B$5),OR(Dashboard!$D$5="All",N15855=Dashboard!$D$5),OR(AND(C15855&lt;&gt;"",C15855&gt;=Dashboard!$F$5,C15855&lt;=Dashboard!$H$5),AND(C15855="",Dashboard!$F$5&lt;=1980,Dashboard!$H$5&gt;=2016))),1,0)</f>
        <v>1</v>
      </c>
      <c r="Q15855" s="0" t="n">
        <f aca="false">J15855*P15855+ROW()*0.00000001</f>
        <v>0.02015855</v>
      </c>
    </row>
    <row r="15856" customFormat="false" ht="15" hidden="false" customHeight="false" outlineLevel="0" collapsed="false">
      <c r="A15856" s="0" t="s">
        <v>11573</v>
      </c>
      <c r="B15856" s="0" t="s">
        <v>152</v>
      </c>
      <c r="C15856" s="0" t="n">
        <v>2000</v>
      </c>
      <c r="D15856" s="0" t="s">
        <v>58</v>
      </c>
      <c r="E15856" s="0" t="s">
        <v>2089</v>
      </c>
      <c r="F15856" s="0" t="n">
        <v>0</v>
      </c>
      <c r="G15856" s="0" t="n">
        <v>0.01</v>
      </c>
      <c r="H15856" s="0" t="n">
        <v>0</v>
      </c>
      <c r="I15856" s="0" t="n">
        <v>0</v>
      </c>
      <c r="J15856" s="0" t="n">
        <v>0.02</v>
      </c>
      <c r="L15856" s="0" t="n">
        <v>8</v>
      </c>
      <c r="M15856" s="0" t="s">
        <v>36</v>
      </c>
      <c r="N15856" s="0" t="s">
        <v>152</v>
      </c>
      <c r="P15856" s="0" t="n">
        <f aca="false">IF(AND(OR(Dashboard!$B$5="All",D15856=Dashboard!$B$5),OR(Dashboard!$D$5="All",N15856=Dashboard!$D$5),OR(AND(C15856&lt;&gt;"",C15856&gt;=Dashboard!$F$5,C15856&lt;=Dashboard!$H$5),AND(C15856="",Dashboard!$F$5&lt;=1980,Dashboard!$H$5&gt;=2016))),1,0)</f>
        <v>1</v>
      </c>
      <c r="Q15856" s="0" t="n">
        <f aca="false">J15856*P15856+ROW()*0.00000001</f>
        <v>0.02015856</v>
      </c>
    </row>
    <row r="15857" customFormat="false" ht="15" hidden="false" customHeight="false" outlineLevel="0" collapsed="false">
      <c r="A15857" s="0" t="s">
        <v>11574</v>
      </c>
      <c r="B15857" s="0" t="s">
        <v>33</v>
      </c>
      <c r="C15857" s="0" t="n">
        <v>2008</v>
      </c>
      <c r="D15857" s="0" t="s">
        <v>71</v>
      </c>
      <c r="E15857" s="0" t="s">
        <v>157</v>
      </c>
      <c r="F15857" s="0" t="n">
        <v>0</v>
      </c>
      <c r="G15857" s="0" t="n">
        <v>0</v>
      </c>
      <c r="H15857" s="0" t="n">
        <v>0.02</v>
      </c>
      <c r="I15857" s="0" t="n">
        <v>0</v>
      </c>
      <c r="J15857" s="0" t="n">
        <v>0.02</v>
      </c>
      <c r="N15857" s="0" t="s">
        <v>35</v>
      </c>
      <c r="P15857" s="0" t="n">
        <f aca="false">IF(AND(OR(Dashboard!$B$5="All",D15857=Dashboard!$B$5),OR(Dashboard!$D$5="All",N15857=Dashboard!$D$5),OR(AND(C15857&lt;&gt;"",C15857&gt;=Dashboard!$F$5,C15857&lt;=Dashboard!$H$5),AND(C15857="",Dashboard!$F$5&lt;=1980,Dashboard!$H$5&gt;=2016))),1,0)</f>
        <v>1</v>
      </c>
      <c r="Q15857" s="0" t="n">
        <f aca="false">J15857*P15857+ROW()*0.00000001</f>
        <v>0.02015857</v>
      </c>
    </row>
    <row r="15858" customFormat="false" ht="15" hidden="false" customHeight="false" outlineLevel="0" collapsed="false">
      <c r="A15858" s="0" t="s">
        <v>10997</v>
      </c>
      <c r="B15858" s="0" t="s">
        <v>64</v>
      </c>
      <c r="C15858" s="0" t="n">
        <v>2010</v>
      </c>
      <c r="D15858" s="0" t="s">
        <v>246</v>
      </c>
      <c r="E15858" s="0" t="s">
        <v>9900</v>
      </c>
      <c r="F15858" s="0" t="n">
        <v>0</v>
      </c>
      <c r="G15858" s="0" t="n">
        <v>0</v>
      </c>
      <c r="H15858" s="0" t="n">
        <v>0.02</v>
      </c>
      <c r="I15858" s="0" t="n">
        <v>0</v>
      </c>
      <c r="J15858" s="0" t="n">
        <v>0.02</v>
      </c>
      <c r="N15858" s="0" t="s">
        <v>66</v>
      </c>
      <c r="P15858" s="0" t="n">
        <f aca="false">IF(AND(OR(Dashboard!$B$5="All",D15858=Dashboard!$B$5),OR(Dashboard!$D$5="All",N15858=Dashboard!$D$5),OR(AND(C15858&lt;&gt;"",C15858&gt;=Dashboard!$F$5,C15858&lt;=Dashboard!$H$5),AND(C15858="",Dashboard!$F$5&lt;=1980,Dashboard!$H$5&gt;=2016))),1,0)</f>
        <v>1</v>
      </c>
      <c r="Q15858" s="0" t="n">
        <f aca="false">J15858*P15858+ROW()*0.00000001</f>
        <v>0.02015858</v>
      </c>
    </row>
    <row r="15859" customFormat="false" ht="15" hidden="false" customHeight="false" outlineLevel="0" collapsed="false">
      <c r="A15859" s="0" t="s">
        <v>11575</v>
      </c>
      <c r="B15859" s="0" t="s">
        <v>851</v>
      </c>
      <c r="C15859" s="0" t="n">
        <v>2015</v>
      </c>
      <c r="D15859" s="0" t="s">
        <v>114</v>
      </c>
      <c r="E15859" s="0" t="s">
        <v>11576</v>
      </c>
      <c r="F15859" s="0" t="n">
        <v>0</v>
      </c>
      <c r="G15859" s="0" t="n">
        <v>0</v>
      </c>
      <c r="H15859" s="0" t="n">
        <v>0.02</v>
      </c>
      <c r="I15859" s="0" t="n">
        <v>0</v>
      </c>
      <c r="J15859" s="0" t="n">
        <v>0.02</v>
      </c>
      <c r="N15859" s="0" t="s">
        <v>74</v>
      </c>
      <c r="P15859" s="0" t="n">
        <f aca="false">IF(AND(OR(Dashboard!$B$5="All",D15859=Dashboard!$B$5),OR(Dashboard!$D$5="All",N15859=Dashboard!$D$5),OR(AND(C15859&lt;&gt;"",C15859&gt;=Dashboard!$F$5,C15859&lt;=Dashboard!$H$5),AND(C15859="",Dashboard!$F$5&lt;=1980,Dashboard!$H$5&gt;=2016))),1,0)</f>
        <v>1</v>
      </c>
      <c r="Q15859" s="0" t="n">
        <f aca="false">J15859*P15859+ROW()*0.00000001</f>
        <v>0.02015859</v>
      </c>
    </row>
    <row r="15860" customFormat="false" ht="15" hidden="false" customHeight="false" outlineLevel="0" collapsed="false">
      <c r="A15860" s="0" t="s">
        <v>11049</v>
      </c>
      <c r="B15860" s="0" t="s">
        <v>85</v>
      </c>
      <c r="C15860" s="0" t="n">
        <v>2006</v>
      </c>
      <c r="D15860" s="0" t="s">
        <v>71</v>
      </c>
      <c r="E15860" s="0" t="s">
        <v>1169</v>
      </c>
      <c r="F15860" s="0" t="n">
        <v>0.01</v>
      </c>
      <c r="G15860" s="0" t="n">
        <v>0</v>
      </c>
      <c r="H15860" s="0" t="n">
        <v>0</v>
      </c>
      <c r="I15860" s="0" t="n">
        <v>0</v>
      </c>
      <c r="J15860" s="0" t="n">
        <v>0.02</v>
      </c>
      <c r="N15860" s="0" t="s">
        <v>35</v>
      </c>
      <c r="P15860" s="0" t="n">
        <f aca="false">IF(AND(OR(Dashboard!$B$5="All",D15860=Dashboard!$B$5),OR(Dashboard!$D$5="All",N15860=Dashboard!$D$5),OR(AND(C15860&lt;&gt;"",C15860&gt;=Dashboard!$F$5,C15860&lt;=Dashboard!$H$5),AND(C15860="",Dashboard!$F$5&lt;=1980,Dashboard!$H$5&gt;=2016))),1,0)</f>
        <v>1</v>
      </c>
      <c r="Q15860" s="0" t="n">
        <f aca="false">J15860*P15860+ROW()*0.00000001</f>
        <v>0.0201586</v>
      </c>
    </row>
    <row r="15861" customFormat="false" ht="15" hidden="false" customHeight="false" outlineLevel="0" collapsed="false">
      <c r="A15861" s="0" t="s">
        <v>8846</v>
      </c>
      <c r="B15861" s="0" t="s">
        <v>172</v>
      </c>
      <c r="C15861" s="0" t="n">
        <v>2015</v>
      </c>
      <c r="D15861" s="0" t="s">
        <v>114</v>
      </c>
      <c r="E15861" s="0" t="s">
        <v>8847</v>
      </c>
      <c r="F15861" s="0" t="n">
        <v>0</v>
      </c>
      <c r="G15861" s="0" t="n">
        <v>0.02</v>
      </c>
      <c r="H15861" s="0" t="n">
        <v>0</v>
      </c>
      <c r="I15861" s="0" t="n">
        <v>0</v>
      </c>
      <c r="J15861" s="0" t="n">
        <v>0.02</v>
      </c>
      <c r="K15861" s="0" t="n">
        <v>77</v>
      </c>
      <c r="L15861" s="0" t="n">
        <v>7.2</v>
      </c>
      <c r="M15861" s="0" t="s">
        <v>103</v>
      </c>
      <c r="N15861" s="0" t="s">
        <v>66</v>
      </c>
      <c r="O15861" s="0" t="s">
        <v>37</v>
      </c>
      <c r="P15861" s="0" t="n">
        <f aca="false">IF(AND(OR(Dashboard!$B$5="All",D15861=Dashboard!$B$5),OR(Dashboard!$D$5="All",N15861=Dashboard!$D$5),OR(AND(C15861&lt;&gt;"",C15861&gt;=Dashboard!$F$5,C15861&lt;=Dashboard!$H$5),AND(C15861="",Dashboard!$F$5&lt;=1980,Dashboard!$H$5&gt;=2016))),1,0)</f>
        <v>1</v>
      </c>
      <c r="Q15861" s="0" t="n">
        <f aca="false">J15861*P15861+ROW()*0.00000001</f>
        <v>0.02015861</v>
      </c>
    </row>
    <row r="15862" customFormat="false" ht="15" hidden="false" customHeight="false" outlineLevel="0" collapsed="false">
      <c r="A15862" s="0" t="s">
        <v>10810</v>
      </c>
      <c r="B15862" s="0" t="s">
        <v>50</v>
      </c>
      <c r="C15862" s="0" t="n">
        <v>2009</v>
      </c>
      <c r="D15862" s="0" t="s">
        <v>58</v>
      </c>
      <c r="E15862" s="0" t="s">
        <v>195</v>
      </c>
      <c r="F15862" s="0" t="n">
        <v>0.01</v>
      </c>
      <c r="G15862" s="0" t="n">
        <v>0</v>
      </c>
      <c r="H15862" s="0" t="n">
        <v>0</v>
      </c>
      <c r="I15862" s="0" t="n">
        <v>0</v>
      </c>
      <c r="J15862" s="0" t="n">
        <v>0.02</v>
      </c>
      <c r="M15862" s="0" t="s">
        <v>36</v>
      </c>
      <c r="N15862" s="0" t="s">
        <v>35</v>
      </c>
      <c r="P15862" s="0" t="n">
        <f aca="false">IF(AND(OR(Dashboard!$B$5="All",D15862=Dashboard!$B$5),OR(Dashboard!$D$5="All",N15862=Dashboard!$D$5),OR(AND(C15862&lt;&gt;"",C15862&gt;=Dashboard!$F$5,C15862&lt;=Dashboard!$H$5),AND(C15862="",Dashboard!$F$5&lt;=1980,Dashboard!$H$5&gt;=2016))),1,0)</f>
        <v>1</v>
      </c>
      <c r="Q15862" s="0" t="n">
        <f aca="false">J15862*P15862+ROW()*0.00000001</f>
        <v>0.02015862</v>
      </c>
    </row>
    <row r="15863" customFormat="false" ht="15" hidden="false" customHeight="false" outlineLevel="0" collapsed="false">
      <c r="A15863" s="0" t="s">
        <v>11577</v>
      </c>
      <c r="B15863" s="0" t="s">
        <v>50</v>
      </c>
      <c r="C15863" s="0" t="n">
        <v>2010</v>
      </c>
      <c r="D15863" s="0" t="s">
        <v>71</v>
      </c>
      <c r="E15863" s="0" t="s">
        <v>1173</v>
      </c>
      <c r="F15863" s="0" t="n">
        <v>0</v>
      </c>
      <c r="G15863" s="0" t="n">
        <v>0</v>
      </c>
      <c r="H15863" s="0" t="n">
        <v>0.02</v>
      </c>
      <c r="I15863" s="0" t="n">
        <v>0</v>
      </c>
      <c r="J15863" s="0" t="n">
        <v>0.02</v>
      </c>
      <c r="N15863" s="0" t="s">
        <v>35</v>
      </c>
      <c r="P15863" s="0" t="n">
        <f aca="false">IF(AND(OR(Dashboard!$B$5="All",D15863=Dashboard!$B$5),OR(Dashboard!$D$5="All",N15863=Dashboard!$D$5),OR(AND(C15863&lt;&gt;"",C15863&gt;=Dashboard!$F$5,C15863&lt;=Dashboard!$H$5),AND(C15863="",Dashboard!$F$5&lt;=1980,Dashboard!$H$5&gt;=2016))),1,0)</f>
        <v>1</v>
      </c>
      <c r="Q15863" s="0" t="n">
        <f aca="false">J15863*P15863+ROW()*0.00000001</f>
        <v>0.02015863</v>
      </c>
    </row>
    <row r="15864" customFormat="false" ht="15" hidden="false" customHeight="false" outlineLevel="0" collapsed="false">
      <c r="A15864" s="0" t="s">
        <v>11578</v>
      </c>
      <c r="B15864" s="0" t="s">
        <v>76</v>
      </c>
      <c r="C15864" s="0" t="n">
        <v>2010</v>
      </c>
      <c r="D15864" s="0" t="s">
        <v>114</v>
      </c>
      <c r="E15864" s="0" t="s">
        <v>6975</v>
      </c>
      <c r="F15864" s="0" t="n">
        <v>0</v>
      </c>
      <c r="G15864" s="0" t="n">
        <v>0</v>
      </c>
      <c r="H15864" s="0" t="n">
        <v>0.02</v>
      </c>
      <c r="I15864" s="0" t="n">
        <v>0</v>
      </c>
      <c r="J15864" s="0" t="n">
        <v>0.02</v>
      </c>
      <c r="N15864" s="0" t="s">
        <v>74</v>
      </c>
      <c r="P15864" s="0" t="n">
        <f aca="false">IF(AND(OR(Dashboard!$B$5="All",D15864=Dashboard!$B$5),OR(Dashboard!$D$5="All",N15864=Dashboard!$D$5),OR(AND(C15864&lt;&gt;"",C15864&gt;=Dashboard!$F$5,C15864&lt;=Dashboard!$H$5),AND(C15864="",Dashboard!$F$5&lt;=1980,Dashboard!$H$5&gt;=2016))),1,0)</f>
        <v>1</v>
      </c>
      <c r="Q15864" s="0" t="n">
        <f aca="false">J15864*P15864+ROW()*0.00000001</f>
        <v>0.02015864</v>
      </c>
    </row>
    <row r="15865" customFormat="false" ht="15" hidden="false" customHeight="false" outlineLevel="0" collapsed="false">
      <c r="A15865" s="0" t="s">
        <v>11579</v>
      </c>
      <c r="B15865" s="0" t="s">
        <v>94</v>
      </c>
      <c r="C15865" s="0" t="n">
        <v>2016</v>
      </c>
      <c r="D15865" s="0" t="s">
        <v>52</v>
      </c>
      <c r="E15865" s="0" t="s">
        <v>124</v>
      </c>
      <c r="F15865" s="0" t="n">
        <v>0.01</v>
      </c>
      <c r="G15865" s="0" t="n">
        <v>0</v>
      </c>
      <c r="H15865" s="0" t="n">
        <v>0</v>
      </c>
      <c r="I15865" s="0" t="n">
        <v>0</v>
      </c>
      <c r="J15865" s="0" t="n">
        <v>0.02</v>
      </c>
      <c r="L15865" s="0" t="n">
        <v>7.8</v>
      </c>
      <c r="M15865" s="0" t="s">
        <v>103</v>
      </c>
      <c r="N15865" s="0" t="s">
        <v>74</v>
      </c>
      <c r="P15865" s="0" t="n">
        <f aca="false">IF(AND(OR(Dashboard!$B$5="All",D15865=Dashboard!$B$5),OR(Dashboard!$D$5="All",N15865=Dashboard!$D$5),OR(AND(C15865&lt;&gt;"",C15865&gt;=Dashboard!$F$5,C15865&lt;=Dashboard!$H$5),AND(C15865="",Dashboard!$F$5&lt;=1980,Dashboard!$H$5&gt;=2016))),1,0)</f>
        <v>1</v>
      </c>
      <c r="Q15865" s="0" t="n">
        <f aca="false">J15865*P15865+ROW()*0.00000001</f>
        <v>0.02015865</v>
      </c>
    </row>
    <row r="15866" customFormat="false" ht="15" hidden="false" customHeight="false" outlineLevel="0" collapsed="false">
      <c r="A15866" s="0" t="s">
        <v>11580</v>
      </c>
      <c r="B15866" s="0" t="s">
        <v>50</v>
      </c>
      <c r="C15866" s="0" t="n">
        <v>2008</v>
      </c>
      <c r="D15866" s="0" t="s">
        <v>48</v>
      </c>
      <c r="E15866" s="0" t="s">
        <v>1173</v>
      </c>
      <c r="F15866" s="0" t="n">
        <v>0</v>
      </c>
      <c r="G15866" s="0" t="n">
        <v>0.01</v>
      </c>
      <c r="H15866" s="0" t="n">
        <v>0</v>
      </c>
      <c r="I15866" s="0" t="n">
        <v>0</v>
      </c>
      <c r="J15866" s="0" t="n">
        <v>0.02</v>
      </c>
      <c r="N15866" s="0" t="s">
        <v>35</v>
      </c>
      <c r="P15866" s="0" t="n">
        <f aca="false">IF(AND(OR(Dashboard!$B$5="All",D15866=Dashboard!$B$5),OR(Dashboard!$D$5="All",N15866=Dashboard!$D$5),OR(AND(C15866&lt;&gt;"",C15866&gt;=Dashboard!$F$5,C15866&lt;=Dashboard!$H$5),AND(C15866="",Dashboard!$F$5&lt;=1980,Dashboard!$H$5&gt;=2016))),1,0)</f>
        <v>1</v>
      </c>
      <c r="Q15866" s="0" t="n">
        <f aca="false">J15866*P15866+ROW()*0.00000001</f>
        <v>0.02015866</v>
      </c>
    </row>
    <row r="15867" customFormat="false" ht="15" hidden="false" customHeight="false" outlineLevel="0" collapsed="false">
      <c r="A15867" s="0" t="s">
        <v>11581</v>
      </c>
      <c r="B15867" s="0" t="s">
        <v>152</v>
      </c>
      <c r="C15867" s="0" t="n">
        <v>2004</v>
      </c>
      <c r="D15867" s="0" t="s">
        <v>56</v>
      </c>
      <c r="E15867" s="0" t="s">
        <v>160</v>
      </c>
      <c r="F15867" s="0" t="n">
        <v>0</v>
      </c>
      <c r="G15867" s="0" t="n">
        <v>0.01</v>
      </c>
      <c r="H15867" s="0" t="n">
        <v>0</v>
      </c>
      <c r="I15867" s="0" t="n">
        <v>0</v>
      </c>
      <c r="J15867" s="0" t="n">
        <v>0.02</v>
      </c>
      <c r="K15867" s="0" t="n">
        <v>93</v>
      </c>
      <c r="L15867" s="0" t="n">
        <v>8.9</v>
      </c>
      <c r="M15867" s="0" t="s">
        <v>73</v>
      </c>
      <c r="N15867" s="0" t="s">
        <v>152</v>
      </c>
      <c r="O15867" s="0" t="s">
        <v>60</v>
      </c>
      <c r="P15867" s="0" t="n">
        <f aca="false">IF(AND(OR(Dashboard!$B$5="All",D15867=Dashboard!$B$5),OR(Dashboard!$D$5="All",N15867=Dashboard!$D$5),OR(AND(C15867&lt;&gt;"",C15867&gt;=Dashboard!$F$5,C15867&lt;=Dashboard!$H$5),AND(C15867="",Dashboard!$F$5&lt;=1980,Dashboard!$H$5&gt;=2016))),1,0)</f>
        <v>1</v>
      </c>
      <c r="Q15867" s="0" t="n">
        <f aca="false">J15867*P15867+ROW()*0.00000001</f>
        <v>0.02015867</v>
      </c>
    </row>
    <row r="15868" customFormat="false" ht="15" hidden="false" customHeight="false" outlineLevel="0" collapsed="false">
      <c r="A15868" s="0" t="s">
        <v>11582</v>
      </c>
      <c r="B15868" s="0" t="s">
        <v>76</v>
      </c>
      <c r="C15868" s="0" t="n">
        <v>2007</v>
      </c>
      <c r="D15868" s="0" t="s">
        <v>41</v>
      </c>
      <c r="E15868" s="0" t="s">
        <v>8675</v>
      </c>
      <c r="F15868" s="0" t="n">
        <v>0</v>
      </c>
      <c r="G15868" s="0" t="n">
        <v>0</v>
      </c>
      <c r="H15868" s="0" t="n">
        <v>0.02</v>
      </c>
      <c r="I15868" s="0" t="n">
        <v>0</v>
      </c>
      <c r="J15868" s="0" t="n">
        <v>0.02</v>
      </c>
      <c r="N15868" s="0" t="s">
        <v>74</v>
      </c>
      <c r="P15868" s="0" t="n">
        <f aca="false">IF(AND(OR(Dashboard!$B$5="All",D15868=Dashboard!$B$5),OR(Dashboard!$D$5="All",N15868=Dashboard!$D$5),OR(AND(C15868&lt;&gt;"",C15868&gt;=Dashboard!$F$5,C15868&lt;=Dashboard!$H$5),AND(C15868="",Dashboard!$F$5&lt;=1980,Dashboard!$H$5&gt;=2016))),1,0)</f>
        <v>1</v>
      </c>
      <c r="Q15868" s="0" t="n">
        <f aca="false">J15868*P15868+ROW()*0.00000001</f>
        <v>0.02015868</v>
      </c>
    </row>
    <row r="15869" customFormat="false" ht="15" hidden="false" customHeight="false" outlineLevel="0" collapsed="false">
      <c r="A15869" s="0" t="s">
        <v>11583</v>
      </c>
      <c r="B15869" s="0" t="s">
        <v>164</v>
      </c>
      <c r="C15869" s="0" t="n">
        <v>2007</v>
      </c>
      <c r="D15869" s="0" t="s">
        <v>48</v>
      </c>
      <c r="E15869" s="0" t="s">
        <v>1002</v>
      </c>
      <c r="F15869" s="0" t="n">
        <v>0.02</v>
      </c>
      <c r="G15869" s="0" t="n">
        <v>0</v>
      </c>
      <c r="H15869" s="0" t="n">
        <v>0</v>
      </c>
      <c r="I15869" s="0" t="n">
        <v>0</v>
      </c>
      <c r="J15869" s="0" t="n">
        <v>0.02</v>
      </c>
      <c r="K15869" s="0" t="n">
        <v>60</v>
      </c>
      <c r="M15869" s="0" t="s">
        <v>36</v>
      </c>
      <c r="N15869" s="0" t="s">
        <v>74</v>
      </c>
      <c r="O15869" s="0" t="s">
        <v>53</v>
      </c>
      <c r="P15869" s="0" t="n">
        <f aca="false">IF(AND(OR(Dashboard!$B$5="All",D15869=Dashboard!$B$5),OR(Dashboard!$D$5="All",N15869=Dashboard!$D$5),OR(AND(C15869&lt;&gt;"",C15869&gt;=Dashboard!$F$5,C15869&lt;=Dashboard!$H$5),AND(C15869="",Dashboard!$F$5&lt;=1980,Dashboard!$H$5&gt;=2016))),1,0)</f>
        <v>1</v>
      </c>
      <c r="Q15869" s="0" t="n">
        <f aca="false">J15869*P15869+ROW()*0.00000001</f>
        <v>0.02015869</v>
      </c>
    </row>
    <row r="15870" customFormat="false" ht="15" hidden="false" customHeight="false" outlineLevel="0" collapsed="false">
      <c r="A15870" s="0" t="s">
        <v>11584</v>
      </c>
      <c r="B15870" s="0" t="s">
        <v>152</v>
      </c>
      <c r="C15870" s="0" t="n">
        <v>2008</v>
      </c>
      <c r="D15870" s="0" t="s">
        <v>46</v>
      </c>
      <c r="E15870" s="0" t="s">
        <v>1862</v>
      </c>
      <c r="F15870" s="0" t="n">
        <v>0</v>
      </c>
      <c r="G15870" s="0" t="n">
        <v>0.01</v>
      </c>
      <c r="H15870" s="0" t="n">
        <v>0</v>
      </c>
      <c r="I15870" s="0" t="n">
        <v>0</v>
      </c>
      <c r="J15870" s="0" t="n">
        <v>0.02</v>
      </c>
      <c r="K15870" s="0" t="n">
        <v>76</v>
      </c>
      <c r="L15870" s="0" t="n">
        <v>7.6</v>
      </c>
      <c r="M15870" s="0" t="s">
        <v>103</v>
      </c>
      <c r="N15870" s="0" t="s">
        <v>152</v>
      </c>
      <c r="O15870" s="0" t="s">
        <v>37</v>
      </c>
      <c r="P15870" s="0" t="n">
        <f aca="false">IF(AND(OR(Dashboard!$B$5="All",D15870=Dashboard!$B$5),OR(Dashboard!$D$5="All",N15870=Dashboard!$D$5),OR(AND(C15870&lt;&gt;"",C15870&gt;=Dashboard!$F$5,C15870&lt;=Dashboard!$H$5),AND(C15870="",Dashboard!$F$5&lt;=1980,Dashboard!$H$5&gt;=2016))),1,0)</f>
        <v>1</v>
      </c>
      <c r="Q15870" s="0" t="n">
        <f aca="false">J15870*P15870+ROW()*0.00000001</f>
        <v>0.0201587</v>
      </c>
    </row>
    <row r="15871" customFormat="false" ht="15" hidden="false" customHeight="false" outlineLevel="0" collapsed="false">
      <c r="A15871" s="0" t="s">
        <v>6703</v>
      </c>
      <c r="B15871" s="0" t="s">
        <v>152</v>
      </c>
      <c r="C15871" s="0" t="n">
        <v>2006</v>
      </c>
      <c r="D15871" s="0" t="s">
        <v>71</v>
      </c>
      <c r="E15871" s="0" t="s">
        <v>257</v>
      </c>
      <c r="F15871" s="0" t="n">
        <v>0</v>
      </c>
      <c r="G15871" s="0" t="n">
        <v>0.01</v>
      </c>
      <c r="H15871" s="0" t="n">
        <v>0</v>
      </c>
      <c r="I15871" s="0" t="n">
        <v>0</v>
      </c>
      <c r="J15871" s="0" t="n">
        <v>0.02</v>
      </c>
      <c r="K15871" s="0" t="n">
        <v>75</v>
      </c>
      <c r="L15871" s="0" t="n">
        <v>7.3</v>
      </c>
      <c r="M15871" s="0" t="s">
        <v>73</v>
      </c>
      <c r="N15871" s="0" t="s">
        <v>152</v>
      </c>
      <c r="O15871" s="0" t="s">
        <v>37</v>
      </c>
      <c r="P15871" s="0" t="n">
        <f aca="false">IF(AND(OR(Dashboard!$B$5="All",D15871=Dashboard!$B$5),OR(Dashboard!$D$5="All",N15871=Dashboard!$D$5),OR(AND(C15871&lt;&gt;"",C15871&gt;=Dashboard!$F$5,C15871&lt;=Dashboard!$H$5),AND(C15871="",Dashboard!$F$5&lt;=1980,Dashboard!$H$5&gt;=2016))),1,0)</f>
        <v>1</v>
      </c>
      <c r="Q15871" s="0" t="n">
        <f aca="false">J15871*P15871+ROW()*0.00000001</f>
        <v>0.02015871</v>
      </c>
    </row>
    <row r="15872" customFormat="false" ht="15" hidden="false" customHeight="false" outlineLevel="0" collapsed="false">
      <c r="A15872" s="0" t="s">
        <v>11585</v>
      </c>
      <c r="B15872" s="0" t="s">
        <v>144</v>
      </c>
      <c r="C15872" s="0" t="n">
        <v>2006</v>
      </c>
      <c r="D15872" s="0" t="s">
        <v>56</v>
      </c>
      <c r="E15872" s="0" t="s">
        <v>1086</v>
      </c>
      <c r="F15872" s="0" t="n">
        <v>0.01</v>
      </c>
      <c r="G15872" s="0" t="n">
        <v>0</v>
      </c>
      <c r="H15872" s="0" t="n">
        <v>0</v>
      </c>
      <c r="I15872" s="0" t="n">
        <v>0</v>
      </c>
      <c r="J15872" s="0" t="n">
        <v>0.02</v>
      </c>
      <c r="K15872" s="0" t="n">
        <v>36</v>
      </c>
      <c r="L15872" s="0" t="n">
        <v>4</v>
      </c>
      <c r="M15872" s="0" t="s">
        <v>103</v>
      </c>
      <c r="N15872" s="0" t="s">
        <v>66</v>
      </c>
      <c r="O15872" s="0" t="s">
        <v>177</v>
      </c>
      <c r="P15872" s="0" t="n">
        <f aca="false">IF(AND(OR(Dashboard!$B$5="All",D15872=Dashboard!$B$5),OR(Dashboard!$D$5="All",N15872=Dashboard!$D$5),OR(AND(C15872&lt;&gt;"",C15872&gt;=Dashboard!$F$5,C15872&lt;=Dashboard!$H$5),AND(C15872="",Dashboard!$F$5&lt;=1980,Dashboard!$H$5&gt;=2016))),1,0)</f>
        <v>1</v>
      </c>
      <c r="Q15872" s="0" t="n">
        <f aca="false">J15872*P15872+ROW()*0.00000001</f>
        <v>0.02015872</v>
      </c>
    </row>
    <row r="15873" customFormat="false" ht="15" hidden="false" customHeight="false" outlineLevel="0" collapsed="false">
      <c r="A15873" s="0" t="s">
        <v>11006</v>
      </c>
      <c r="B15873" s="0" t="s">
        <v>64</v>
      </c>
      <c r="C15873" s="0" t="n">
        <v>2011</v>
      </c>
      <c r="D15873" s="0" t="s">
        <v>114</v>
      </c>
      <c r="E15873" s="0" t="s">
        <v>7521</v>
      </c>
      <c r="F15873" s="0" t="n">
        <v>0</v>
      </c>
      <c r="G15873" s="0" t="n">
        <v>0</v>
      </c>
      <c r="H15873" s="0" t="n">
        <v>0.02</v>
      </c>
      <c r="I15873" s="0" t="n">
        <v>0</v>
      </c>
      <c r="J15873" s="0" t="n">
        <v>0.02</v>
      </c>
      <c r="N15873" s="0" t="s">
        <v>66</v>
      </c>
      <c r="P15873" s="0" t="n">
        <f aca="false">IF(AND(OR(Dashboard!$B$5="All",D15873=Dashboard!$B$5),OR(Dashboard!$D$5="All",N15873=Dashboard!$D$5),OR(AND(C15873&lt;&gt;"",C15873&gt;=Dashboard!$F$5,C15873&lt;=Dashboard!$H$5),AND(C15873="",Dashboard!$F$5&lt;=1980,Dashboard!$H$5&gt;=2016))),1,0)</f>
        <v>1</v>
      </c>
      <c r="Q15873" s="0" t="n">
        <f aca="false">J15873*P15873+ROW()*0.00000001</f>
        <v>0.02015873</v>
      </c>
    </row>
    <row r="15874" customFormat="false" ht="15" hidden="false" customHeight="false" outlineLevel="0" collapsed="false">
      <c r="A15874" s="0" t="s">
        <v>11586</v>
      </c>
      <c r="B15874" s="0" t="s">
        <v>50</v>
      </c>
      <c r="C15874" s="0" t="n">
        <v>2007</v>
      </c>
      <c r="D15874" s="0" t="s">
        <v>52</v>
      </c>
      <c r="E15874" s="0" t="s">
        <v>11434</v>
      </c>
      <c r="F15874" s="0" t="n">
        <v>0</v>
      </c>
      <c r="G15874" s="0" t="n">
        <v>0</v>
      </c>
      <c r="H15874" s="0" t="n">
        <v>0.02</v>
      </c>
      <c r="I15874" s="0" t="n">
        <v>0</v>
      </c>
      <c r="J15874" s="0" t="n">
        <v>0.02</v>
      </c>
      <c r="N15874" s="0" t="s">
        <v>35</v>
      </c>
      <c r="P15874" s="0" t="n">
        <f aca="false">IF(AND(OR(Dashboard!$B$5="All",D15874=Dashboard!$B$5),OR(Dashboard!$D$5="All",N15874=Dashboard!$D$5),OR(AND(C15874&lt;&gt;"",C15874&gt;=Dashboard!$F$5,C15874&lt;=Dashboard!$H$5),AND(C15874="",Dashboard!$F$5&lt;=1980,Dashboard!$H$5&gt;=2016))),1,0)</f>
        <v>1</v>
      </c>
      <c r="Q15874" s="0" t="n">
        <f aca="false">J15874*P15874+ROW()*0.00000001</f>
        <v>0.02015874</v>
      </c>
    </row>
    <row r="15875" customFormat="false" ht="15" hidden="false" customHeight="false" outlineLevel="0" collapsed="false">
      <c r="A15875" s="0" t="s">
        <v>11587</v>
      </c>
      <c r="B15875" s="0" t="s">
        <v>164</v>
      </c>
      <c r="C15875" s="0" t="n">
        <v>2010</v>
      </c>
      <c r="D15875" s="0" t="s">
        <v>114</v>
      </c>
      <c r="E15875" s="0" t="s">
        <v>2867</v>
      </c>
      <c r="F15875" s="0" t="n">
        <v>0</v>
      </c>
      <c r="G15875" s="0" t="n">
        <v>0</v>
      </c>
      <c r="H15875" s="0" t="n">
        <v>0.02</v>
      </c>
      <c r="I15875" s="0" t="n">
        <v>0</v>
      </c>
      <c r="J15875" s="0" t="n">
        <v>0.02</v>
      </c>
      <c r="N15875" s="0" t="s">
        <v>74</v>
      </c>
      <c r="P15875" s="0" t="n">
        <f aca="false">IF(AND(OR(Dashboard!$B$5="All",D15875=Dashboard!$B$5),OR(Dashboard!$D$5="All",N15875=Dashboard!$D$5),OR(AND(C15875&lt;&gt;"",C15875&gt;=Dashboard!$F$5,C15875&lt;=Dashboard!$H$5),AND(C15875="",Dashboard!$F$5&lt;=1980,Dashboard!$H$5&gt;=2016))),1,0)</f>
        <v>1</v>
      </c>
      <c r="Q15875" s="0" t="n">
        <f aca="false">J15875*P15875+ROW()*0.00000001</f>
        <v>0.02015875</v>
      </c>
    </row>
    <row r="15876" customFormat="false" ht="15" hidden="false" customHeight="false" outlineLevel="0" collapsed="false">
      <c r="A15876" s="0" t="s">
        <v>11588</v>
      </c>
      <c r="B15876" s="0" t="s">
        <v>117</v>
      </c>
      <c r="C15876" s="0" t="n">
        <v>2002</v>
      </c>
      <c r="D15876" s="0" t="s">
        <v>71</v>
      </c>
      <c r="E15876" s="0" t="s">
        <v>72</v>
      </c>
      <c r="F15876" s="0" t="n">
        <v>0</v>
      </c>
      <c r="G15876" s="0" t="n">
        <v>0</v>
      </c>
      <c r="H15876" s="0" t="n">
        <v>0.02</v>
      </c>
      <c r="I15876" s="0" t="n">
        <v>0</v>
      </c>
      <c r="J15876" s="0" t="n">
        <v>0.02</v>
      </c>
      <c r="L15876" s="0" t="n">
        <v>7.2</v>
      </c>
      <c r="M15876" s="0" t="s">
        <v>36</v>
      </c>
      <c r="N15876" s="0" t="s">
        <v>74</v>
      </c>
      <c r="P15876" s="0" t="n">
        <f aca="false">IF(AND(OR(Dashboard!$B$5="All",D15876=Dashboard!$B$5),OR(Dashboard!$D$5="All",N15876=Dashboard!$D$5),OR(AND(C15876&lt;&gt;"",C15876&gt;=Dashboard!$F$5,C15876&lt;=Dashboard!$H$5),AND(C15876="",Dashboard!$F$5&lt;=1980,Dashboard!$H$5&gt;=2016))),1,0)</f>
        <v>1</v>
      </c>
      <c r="Q15876" s="0" t="n">
        <f aca="false">J15876*P15876+ROW()*0.00000001</f>
        <v>0.02015876</v>
      </c>
    </row>
    <row r="15877" customFormat="false" ht="15" hidden="false" customHeight="false" outlineLevel="0" collapsed="false">
      <c r="A15877" s="0" t="s">
        <v>11589</v>
      </c>
      <c r="B15877" s="0" t="s">
        <v>851</v>
      </c>
      <c r="C15877" s="0" t="n">
        <v>2016</v>
      </c>
      <c r="D15877" s="0" t="s">
        <v>114</v>
      </c>
      <c r="E15877" s="0" t="s">
        <v>1002</v>
      </c>
      <c r="F15877" s="0" t="n">
        <v>0</v>
      </c>
      <c r="G15877" s="0" t="n">
        <v>0</v>
      </c>
      <c r="H15877" s="0" t="n">
        <v>0.02</v>
      </c>
      <c r="I15877" s="0" t="n">
        <v>0</v>
      </c>
      <c r="J15877" s="0" t="n">
        <v>0.02</v>
      </c>
      <c r="N15877" s="0" t="s">
        <v>74</v>
      </c>
      <c r="P15877" s="0" t="n">
        <f aca="false">IF(AND(OR(Dashboard!$B$5="All",D15877=Dashboard!$B$5),OR(Dashboard!$D$5="All",N15877=Dashboard!$D$5),OR(AND(C15877&lt;&gt;"",C15877&gt;=Dashboard!$F$5,C15877&lt;=Dashboard!$H$5),AND(C15877="",Dashboard!$F$5&lt;=1980,Dashboard!$H$5&gt;=2016))),1,0)</f>
        <v>1</v>
      </c>
      <c r="Q15877" s="0" t="n">
        <f aca="false">J15877*P15877+ROW()*0.00000001</f>
        <v>0.02015877</v>
      </c>
    </row>
    <row r="15878" customFormat="false" ht="15" hidden="false" customHeight="false" outlineLevel="0" collapsed="false">
      <c r="A15878" s="0" t="s">
        <v>11590</v>
      </c>
      <c r="B15878" s="0" t="s">
        <v>851</v>
      </c>
      <c r="C15878" s="0" t="n">
        <v>2015</v>
      </c>
      <c r="D15878" s="0" t="s">
        <v>71</v>
      </c>
      <c r="E15878" s="0" t="s">
        <v>6975</v>
      </c>
      <c r="F15878" s="0" t="n">
        <v>0</v>
      </c>
      <c r="G15878" s="0" t="n">
        <v>0</v>
      </c>
      <c r="H15878" s="0" t="n">
        <v>0.02</v>
      </c>
      <c r="I15878" s="0" t="n">
        <v>0</v>
      </c>
      <c r="J15878" s="0" t="n">
        <v>0.02</v>
      </c>
      <c r="N15878" s="0" t="s">
        <v>74</v>
      </c>
      <c r="P15878" s="0" t="n">
        <f aca="false">IF(AND(OR(Dashboard!$B$5="All",D15878=Dashboard!$B$5),OR(Dashboard!$D$5="All",N15878=Dashboard!$D$5),OR(AND(C15878&lt;&gt;"",C15878&gt;=Dashboard!$F$5,C15878&lt;=Dashboard!$H$5),AND(C15878="",Dashboard!$F$5&lt;=1980,Dashboard!$H$5&gt;=2016))),1,0)</f>
        <v>1</v>
      </c>
      <c r="Q15878" s="0" t="n">
        <f aca="false">J15878*P15878+ROW()*0.00000001</f>
        <v>0.02015878</v>
      </c>
    </row>
    <row r="15879" customFormat="false" ht="15" hidden="false" customHeight="false" outlineLevel="0" collapsed="false">
      <c r="A15879" s="0" t="s">
        <v>11591</v>
      </c>
      <c r="B15879" s="0" t="s">
        <v>33</v>
      </c>
      <c r="C15879" s="0" t="n">
        <v>2007</v>
      </c>
      <c r="D15879" s="0" t="s">
        <v>58</v>
      </c>
      <c r="E15879" s="0" t="s">
        <v>1655</v>
      </c>
      <c r="F15879" s="0" t="n">
        <v>0</v>
      </c>
      <c r="G15879" s="0" t="n">
        <v>0</v>
      </c>
      <c r="H15879" s="0" t="n">
        <v>0.02</v>
      </c>
      <c r="I15879" s="0" t="n">
        <v>0</v>
      </c>
      <c r="J15879" s="0" t="n">
        <v>0.02</v>
      </c>
      <c r="N15879" s="0" t="s">
        <v>35</v>
      </c>
      <c r="P15879" s="0" t="n">
        <f aca="false">IF(AND(OR(Dashboard!$B$5="All",D15879=Dashboard!$B$5),OR(Dashboard!$D$5="All",N15879=Dashboard!$D$5),OR(AND(C15879&lt;&gt;"",C15879&gt;=Dashboard!$F$5,C15879&lt;=Dashboard!$H$5),AND(C15879="",Dashboard!$F$5&lt;=1980,Dashboard!$H$5&gt;=2016))),1,0)</f>
        <v>1</v>
      </c>
      <c r="Q15879" s="0" t="n">
        <f aca="false">J15879*P15879+ROW()*0.00000001</f>
        <v>0.02015879</v>
      </c>
    </row>
    <row r="15880" customFormat="false" ht="15" hidden="false" customHeight="false" outlineLevel="0" collapsed="false">
      <c r="A15880" s="0" t="s">
        <v>11592</v>
      </c>
      <c r="B15880" s="0" t="s">
        <v>76</v>
      </c>
      <c r="C15880" s="0" t="n">
        <v>2005</v>
      </c>
      <c r="D15880" s="0" t="s">
        <v>52</v>
      </c>
      <c r="E15880" s="0" t="s">
        <v>328</v>
      </c>
      <c r="F15880" s="0" t="n">
        <v>0</v>
      </c>
      <c r="G15880" s="0" t="n">
        <v>0</v>
      </c>
      <c r="H15880" s="0" t="n">
        <v>0.02</v>
      </c>
      <c r="I15880" s="0" t="n">
        <v>0</v>
      </c>
      <c r="J15880" s="0" t="n">
        <v>0.02</v>
      </c>
      <c r="N15880" s="0" t="s">
        <v>74</v>
      </c>
      <c r="P15880" s="0" t="n">
        <f aca="false">IF(AND(OR(Dashboard!$B$5="All",D15880=Dashboard!$B$5),OR(Dashboard!$D$5="All",N15880=Dashboard!$D$5),OR(AND(C15880&lt;&gt;"",C15880&gt;=Dashboard!$F$5,C15880&lt;=Dashboard!$H$5),AND(C15880="",Dashboard!$F$5&lt;=1980,Dashboard!$H$5&gt;=2016))),1,0)</f>
        <v>1</v>
      </c>
      <c r="Q15880" s="0" t="n">
        <f aca="false">J15880*P15880+ROW()*0.00000001</f>
        <v>0.0201588</v>
      </c>
    </row>
    <row r="15881" customFormat="false" ht="15" hidden="false" customHeight="false" outlineLevel="0" collapsed="false">
      <c r="A15881" s="0" t="s">
        <v>10383</v>
      </c>
      <c r="B15881" s="0" t="s">
        <v>70</v>
      </c>
      <c r="C15881" s="0" t="n">
        <v>2013</v>
      </c>
      <c r="D15881" s="0" t="s">
        <v>34</v>
      </c>
      <c r="E15881" s="0" t="s">
        <v>1002</v>
      </c>
      <c r="F15881" s="0" t="n">
        <v>0</v>
      </c>
      <c r="G15881" s="0" t="n">
        <v>0.01</v>
      </c>
      <c r="H15881" s="0" t="n">
        <v>0</v>
      </c>
      <c r="I15881" s="0" t="n">
        <v>0</v>
      </c>
      <c r="J15881" s="0" t="n">
        <v>0.02</v>
      </c>
      <c r="K15881" s="0" t="n">
        <v>38</v>
      </c>
      <c r="M15881" s="0" t="s">
        <v>36</v>
      </c>
      <c r="N15881" s="0" t="s">
        <v>74</v>
      </c>
      <c r="O15881" s="0" t="s">
        <v>177</v>
      </c>
      <c r="P15881" s="0" t="n">
        <f aca="false">IF(AND(OR(Dashboard!$B$5="All",D15881=Dashboard!$B$5),OR(Dashboard!$D$5="All",N15881=Dashboard!$D$5),OR(AND(C15881&lt;&gt;"",C15881&gt;=Dashboard!$F$5,C15881&lt;=Dashboard!$H$5),AND(C15881="",Dashboard!$F$5&lt;=1980,Dashboard!$H$5&gt;=2016))),1,0)</f>
        <v>1</v>
      </c>
      <c r="Q15881" s="0" t="n">
        <f aca="false">J15881*P15881+ROW()*0.00000001</f>
        <v>0.02015881</v>
      </c>
    </row>
    <row r="15882" customFormat="false" ht="15" hidden="false" customHeight="false" outlineLevel="0" collapsed="false">
      <c r="A15882" s="0" t="s">
        <v>11593</v>
      </c>
      <c r="B15882" s="0" t="s">
        <v>152</v>
      </c>
      <c r="C15882" s="0" t="n">
        <v>2011</v>
      </c>
      <c r="D15882" s="0" t="s">
        <v>56</v>
      </c>
      <c r="E15882" s="0" t="s">
        <v>11594</v>
      </c>
      <c r="F15882" s="0" t="n">
        <v>0.02</v>
      </c>
      <c r="G15882" s="0" t="n">
        <v>0</v>
      </c>
      <c r="H15882" s="0" t="n">
        <v>0</v>
      </c>
      <c r="I15882" s="0" t="n">
        <v>0</v>
      </c>
      <c r="J15882" s="0" t="n">
        <v>0.02</v>
      </c>
      <c r="K15882" s="0" t="n">
        <v>51</v>
      </c>
      <c r="L15882" s="0" t="n">
        <v>7.6</v>
      </c>
      <c r="M15882" s="0" t="s">
        <v>73</v>
      </c>
      <c r="N15882" s="0" t="s">
        <v>152</v>
      </c>
      <c r="O15882" s="0" t="s">
        <v>53</v>
      </c>
      <c r="P15882" s="0" t="n">
        <f aca="false">IF(AND(OR(Dashboard!$B$5="All",D15882=Dashboard!$B$5),OR(Dashboard!$D$5="All",N15882=Dashboard!$D$5),OR(AND(C15882&lt;&gt;"",C15882&gt;=Dashboard!$F$5,C15882&lt;=Dashboard!$H$5),AND(C15882="",Dashboard!$F$5&lt;=1980,Dashboard!$H$5&gt;=2016))),1,0)</f>
        <v>1</v>
      </c>
      <c r="Q15882" s="0" t="n">
        <f aca="false">J15882*P15882+ROW()*0.00000001</f>
        <v>0.02015882</v>
      </c>
    </row>
    <row r="15883" customFormat="false" ht="15" hidden="false" customHeight="false" outlineLevel="0" collapsed="false">
      <c r="A15883" s="0" t="s">
        <v>11595</v>
      </c>
      <c r="B15883" s="0" t="s">
        <v>152</v>
      </c>
      <c r="C15883" s="0" t="n">
        <v>2010</v>
      </c>
      <c r="D15883" s="0" t="s">
        <v>246</v>
      </c>
      <c r="E15883" s="0" t="s">
        <v>4034</v>
      </c>
      <c r="F15883" s="0" t="n">
        <v>0</v>
      </c>
      <c r="G15883" s="0" t="n">
        <v>0.01</v>
      </c>
      <c r="H15883" s="0" t="n">
        <v>0</v>
      </c>
      <c r="I15883" s="0" t="n">
        <v>0</v>
      </c>
      <c r="J15883" s="0" t="n">
        <v>0.02</v>
      </c>
      <c r="K15883" s="0" t="n">
        <v>56</v>
      </c>
      <c r="L15883" s="0" t="n">
        <v>5.4</v>
      </c>
      <c r="M15883" s="0" t="s">
        <v>103</v>
      </c>
      <c r="N15883" s="0" t="s">
        <v>152</v>
      </c>
      <c r="O15883" s="0" t="s">
        <v>53</v>
      </c>
      <c r="P15883" s="0" t="n">
        <f aca="false">IF(AND(OR(Dashboard!$B$5="All",D15883=Dashboard!$B$5),OR(Dashboard!$D$5="All",N15883=Dashboard!$D$5),OR(AND(C15883&lt;&gt;"",C15883&gt;=Dashboard!$F$5,C15883&lt;=Dashboard!$H$5),AND(C15883="",Dashboard!$F$5&lt;=1980,Dashboard!$H$5&gt;=2016))),1,0)</f>
        <v>1</v>
      </c>
      <c r="Q15883" s="0" t="n">
        <f aca="false">J15883*P15883+ROW()*0.00000001</f>
        <v>0.02015883</v>
      </c>
    </row>
    <row r="15884" customFormat="false" ht="15" hidden="false" customHeight="false" outlineLevel="0" collapsed="false">
      <c r="A15884" s="0" t="s">
        <v>11596</v>
      </c>
      <c r="B15884" s="0" t="s">
        <v>152</v>
      </c>
      <c r="C15884" s="0" t="n">
        <v>1999</v>
      </c>
      <c r="D15884" s="0" t="s">
        <v>114</v>
      </c>
      <c r="E15884" s="0" t="s">
        <v>1551</v>
      </c>
      <c r="F15884" s="0" t="n">
        <v>0</v>
      </c>
      <c r="G15884" s="0" t="n">
        <v>0.01</v>
      </c>
      <c r="H15884" s="0" t="n">
        <v>0</v>
      </c>
      <c r="I15884" s="0" t="n">
        <v>0</v>
      </c>
      <c r="J15884" s="0" t="n">
        <v>0.02</v>
      </c>
      <c r="K15884" s="0" t="n">
        <v>91</v>
      </c>
      <c r="L15884" s="0" t="n">
        <v>8.9</v>
      </c>
      <c r="M15884" s="0" t="s">
        <v>73</v>
      </c>
      <c r="N15884" s="0" t="s">
        <v>152</v>
      </c>
      <c r="O15884" s="0" t="s">
        <v>60</v>
      </c>
      <c r="P15884" s="0" t="n">
        <f aca="false">IF(AND(OR(Dashboard!$B$5="All",D15884=Dashboard!$B$5),OR(Dashboard!$D$5="All",N15884=Dashboard!$D$5),OR(AND(C15884&lt;&gt;"",C15884&gt;=Dashboard!$F$5,C15884&lt;=Dashboard!$H$5),AND(C15884="",Dashboard!$F$5&lt;=1980,Dashboard!$H$5&gt;=2016))),1,0)</f>
        <v>1</v>
      </c>
      <c r="Q15884" s="0" t="n">
        <f aca="false">J15884*P15884+ROW()*0.00000001</f>
        <v>0.02015884</v>
      </c>
    </row>
    <row r="15885" customFormat="false" ht="15" hidden="false" customHeight="false" outlineLevel="0" collapsed="false">
      <c r="A15885" s="0" t="s">
        <v>11597</v>
      </c>
      <c r="B15885" s="0" t="s">
        <v>164</v>
      </c>
      <c r="C15885" s="0" t="n">
        <v>2009</v>
      </c>
      <c r="D15885" s="0" t="s">
        <v>46</v>
      </c>
      <c r="E15885" s="0" t="s">
        <v>4979</v>
      </c>
      <c r="F15885" s="0" t="n">
        <v>0</v>
      </c>
      <c r="G15885" s="0" t="n">
        <v>0</v>
      </c>
      <c r="H15885" s="0" t="n">
        <v>0.02</v>
      </c>
      <c r="I15885" s="0" t="n">
        <v>0</v>
      </c>
      <c r="J15885" s="0" t="n">
        <v>0.02</v>
      </c>
      <c r="N15885" s="0" t="s">
        <v>74</v>
      </c>
      <c r="P15885" s="0" t="n">
        <f aca="false">IF(AND(OR(Dashboard!$B$5="All",D15885=Dashboard!$B$5),OR(Dashboard!$D$5="All",N15885=Dashboard!$D$5),OR(AND(C15885&lt;&gt;"",C15885&gt;=Dashboard!$F$5,C15885&lt;=Dashboard!$H$5),AND(C15885="",Dashboard!$F$5&lt;=1980,Dashboard!$H$5&gt;=2016))),1,0)</f>
        <v>1</v>
      </c>
      <c r="Q15885" s="0" t="n">
        <f aca="false">J15885*P15885+ROW()*0.00000001</f>
        <v>0.02015885</v>
      </c>
    </row>
    <row r="15886" customFormat="false" ht="15" hidden="false" customHeight="false" outlineLevel="0" collapsed="false">
      <c r="A15886" s="0" t="s">
        <v>11598</v>
      </c>
      <c r="B15886" s="0" t="s">
        <v>50</v>
      </c>
      <c r="C15886" s="0" t="n">
        <v>2007</v>
      </c>
      <c r="D15886" s="0" t="s">
        <v>52</v>
      </c>
      <c r="E15886" s="0" t="s">
        <v>220</v>
      </c>
      <c r="F15886" s="0" t="n">
        <v>0.02</v>
      </c>
      <c r="G15886" s="0" t="n">
        <v>0</v>
      </c>
      <c r="H15886" s="0" t="n">
        <v>0</v>
      </c>
      <c r="I15886" s="0" t="n">
        <v>0</v>
      </c>
      <c r="J15886" s="0" t="n">
        <v>0.02</v>
      </c>
      <c r="M15886" s="0" t="s">
        <v>36</v>
      </c>
      <c r="N15886" s="0" t="s">
        <v>35</v>
      </c>
      <c r="P15886" s="0" t="n">
        <f aca="false">IF(AND(OR(Dashboard!$B$5="All",D15886=Dashboard!$B$5),OR(Dashboard!$D$5="All",N15886=Dashboard!$D$5),OR(AND(C15886&lt;&gt;"",C15886&gt;=Dashboard!$F$5,C15886&lt;=Dashboard!$H$5),AND(C15886="",Dashboard!$F$5&lt;=1980,Dashboard!$H$5&gt;=2016))),1,0)</f>
        <v>1</v>
      </c>
      <c r="Q15886" s="0" t="n">
        <f aca="false">J15886*P15886+ROW()*0.00000001</f>
        <v>0.02015886</v>
      </c>
    </row>
    <row r="15887" customFormat="false" ht="15" hidden="false" customHeight="false" outlineLevel="0" collapsed="false">
      <c r="A15887" s="0" t="s">
        <v>11599</v>
      </c>
      <c r="B15887" s="0" t="s">
        <v>117</v>
      </c>
      <c r="C15887" s="0" t="n">
        <v>1998</v>
      </c>
      <c r="D15887" s="0" t="s">
        <v>71</v>
      </c>
      <c r="E15887" s="0" t="s">
        <v>11600</v>
      </c>
      <c r="F15887" s="0" t="n">
        <v>0.01</v>
      </c>
      <c r="G15887" s="0" t="n">
        <v>0.01</v>
      </c>
      <c r="H15887" s="0" t="n">
        <v>0</v>
      </c>
      <c r="I15887" s="0" t="n">
        <v>0</v>
      </c>
      <c r="J15887" s="0" t="n">
        <v>0.02</v>
      </c>
      <c r="N15887" s="0" t="s">
        <v>74</v>
      </c>
      <c r="P15887" s="0" t="n">
        <f aca="false">IF(AND(OR(Dashboard!$B$5="All",D15887=Dashboard!$B$5),OR(Dashboard!$D$5="All",N15887=Dashboard!$D$5),OR(AND(C15887&lt;&gt;"",C15887&gt;=Dashboard!$F$5,C15887&lt;=Dashboard!$H$5),AND(C15887="",Dashboard!$F$5&lt;=1980,Dashboard!$H$5&gt;=2016))),1,0)</f>
        <v>1</v>
      </c>
      <c r="Q15887" s="0" t="n">
        <f aca="false">J15887*P15887+ROW()*0.00000001</f>
        <v>0.02015887</v>
      </c>
    </row>
    <row r="15888" customFormat="false" ht="15" hidden="false" customHeight="false" outlineLevel="0" collapsed="false">
      <c r="A15888" s="0" t="s">
        <v>11601</v>
      </c>
      <c r="B15888" s="0" t="s">
        <v>50</v>
      </c>
      <c r="C15888" s="0" t="n">
        <v>2008</v>
      </c>
      <c r="D15888" s="0" t="s">
        <v>34</v>
      </c>
      <c r="E15888" s="0" t="s">
        <v>3122</v>
      </c>
      <c r="F15888" s="0" t="n">
        <v>0</v>
      </c>
      <c r="G15888" s="0" t="n">
        <v>0</v>
      </c>
      <c r="H15888" s="0" t="n">
        <v>0.02</v>
      </c>
      <c r="I15888" s="0" t="n">
        <v>0</v>
      </c>
      <c r="J15888" s="0" t="n">
        <v>0.02</v>
      </c>
      <c r="N15888" s="0" t="s">
        <v>35</v>
      </c>
      <c r="P15888" s="0" t="n">
        <f aca="false">IF(AND(OR(Dashboard!$B$5="All",D15888=Dashboard!$B$5),OR(Dashboard!$D$5="All",N15888=Dashboard!$D$5),OR(AND(C15888&lt;&gt;"",C15888&gt;=Dashboard!$F$5,C15888&lt;=Dashboard!$H$5),AND(C15888="",Dashboard!$F$5&lt;=1980,Dashboard!$H$5&gt;=2016))),1,0)</f>
        <v>1</v>
      </c>
      <c r="Q15888" s="0" t="n">
        <f aca="false">J15888*P15888+ROW()*0.00000001</f>
        <v>0.02015888</v>
      </c>
    </row>
    <row r="15889" customFormat="false" ht="15" hidden="false" customHeight="false" outlineLevel="0" collapsed="false">
      <c r="A15889" s="0" t="s">
        <v>9302</v>
      </c>
      <c r="B15889" s="0" t="s">
        <v>85</v>
      </c>
      <c r="C15889" s="0" t="n">
        <v>2002</v>
      </c>
      <c r="D15889" s="0" t="s">
        <v>34</v>
      </c>
      <c r="E15889" s="0" t="s">
        <v>220</v>
      </c>
      <c r="F15889" s="0" t="n">
        <v>0.01</v>
      </c>
      <c r="G15889" s="0" t="n">
        <v>0</v>
      </c>
      <c r="H15889" s="0" t="n">
        <v>0</v>
      </c>
      <c r="I15889" s="0" t="n">
        <v>0</v>
      </c>
      <c r="J15889" s="0" t="n">
        <v>0.02</v>
      </c>
      <c r="K15889" s="0" t="n">
        <v>66</v>
      </c>
      <c r="M15889" s="0" t="s">
        <v>36</v>
      </c>
      <c r="N15889" s="0" t="s">
        <v>35</v>
      </c>
      <c r="O15889" s="0" t="s">
        <v>67</v>
      </c>
      <c r="P15889" s="0" t="n">
        <f aca="false">IF(AND(OR(Dashboard!$B$5="All",D15889=Dashboard!$B$5),OR(Dashboard!$D$5="All",N15889=Dashboard!$D$5),OR(AND(C15889&lt;&gt;"",C15889&gt;=Dashboard!$F$5,C15889&lt;=Dashboard!$H$5),AND(C15889="",Dashboard!$F$5&lt;=1980,Dashboard!$H$5&gt;=2016))),1,0)</f>
        <v>1</v>
      </c>
      <c r="Q15889" s="0" t="n">
        <f aca="false">J15889*P15889+ROW()*0.00000001</f>
        <v>0.02015889</v>
      </c>
    </row>
    <row r="15890" customFormat="false" ht="15" hidden="false" customHeight="false" outlineLevel="0" collapsed="false">
      <c r="A15890" s="0" t="s">
        <v>2740</v>
      </c>
      <c r="B15890" s="0" t="s">
        <v>152</v>
      </c>
      <c r="C15890" s="0" t="n">
        <v>2008</v>
      </c>
      <c r="D15890" s="0" t="s">
        <v>71</v>
      </c>
      <c r="E15890" s="0" t="s">
        <v>124</v>
      </c>
      <c r="F15890" s="0" t="n">
        <v>0</v>
      </c>
      <c r="G15890" s="0" t="n">
        <v>0.01</v>
      </c>
      <c r="H15890" s="0" t="n">
        <v>0</v>
      </c>
      <c r="I15890" s="0" t="n">
        <v>0</v>
      </c>
      <c r="J15890" s="0" t="n">
        <v>0.02</v>
      </c>
      <c r="K15890" s="0" t="n">
        <v>52</v>
      </c>
      <c r="L15890" s="0" t="n">
        <v>6</v>
      </c>
      <c r="M15890" s="0" t="s">
        <v>103</v>
      </c>
      <c r="N15890" s="0" t="s">
        <v>152</v>
      </c>
      <c r="O15890" s="0" t="s">
        <v>53</v>
      </c>
      <c r="P15890" s="0" t="n">
        <f aca="false">IF(AND(OR(Dashboard!$B$5="All",D15890=Dashboard!$B$5),OR(Dashboard!$D$5="All",N15890=Dashboard!$D$5),OR(AND(C15890&lt;&gt;"",C15890&gt;=Dashboard!$F$5,C15890&lt;=Dashboard!$H$5),AND(C15890="",Dashboard!$F$5&lt;=1980,Dashboard!$H$5&gt;=2016))),1,0)</f>
        <v>1</v>
      </c>
      <c r="Q15890" s="0" t="n">
        <f aca="false">J15890*P15890+ROW()*0.00000001</f>
        <v>0.0201589</v>
      </c>
    </row>
    <row r="15891" customFormat="false" ht="15" hidden="false" customHeight="false" outlineLevel="0" collapsed="false">
      <c r="A15891" s="0" t="s">
        <v>10850</v>
      </c>
      <c r="B15891" s="0" t="s">
        <v>144</v>
      </c>
      <c r="C15891" s="0" t="n">
        <v>2003</v>
      </c>
      <c r="D15891" s="0" t="s">
        <v>56</v>
      </c>
      <c r="E15891" s="0" t="s">
        <v>293</v>
      </c>
      <c r="F15891" s="0" t="n">
        <v>0.01</v>
      </c>
      <c r="G15891" s="0" t="n">
        <v>0</v>
      </c>
      <c r="H15891" s="0" t="n">
        <v>0</v>
      </c>
      <c r="I15891" s="0" t="n">
        <v>0</v>
      </c>
      <c r="J15891" s="0" t="n">
        <v>0.02</v>
      </c>
      <c r="K15891" s="0" t="n">
        <v>57</v>
      </c>
      <c r="L15891" s="0" t="n">
        <v>6.7</v>
      </c>
      <c r="M15891" s="0" t="s">
        <v>73</v>
      </c>
      <c r="N15891" s="0" t="s">
        <v>66</v>
      </c>
      <c r="O15891" s="0" t="s">
        <v>53</v>
      </c>
      <c r="P15891" s="0" t="n">
        <f aca="false">IF(AND(OR(Dashboard!$B$5="All",D15891=Dashboard!$B$5),OR(Dashboard!$D$5="All",N15891=Dashboard!$D$5),OR(AND(C15891&lt;&gt;"",C15891&gt;=Dashboard!$F$5,C15891&lt;=Dashboard!$H$5),AND(C15891="",Dashboard!$F$5&lt;=1980,Dashboard!$H$5&gt;=2016))),1,0)</f>
        <v>1</v>
      </c>
      <c r="Q15891" s="0" t="n">
        <f aca="false">J15891*P15891+ROW()*0.00000001</f>
        <v>0.02015891</v>
      </c>
    </row>
    <row r="15892" customFormat="false" ht="15" hidden="false" customHeight="false" outlineLevel="0" collapsed="false">
      <c r="A15892" s="0" t="s">
        <v>10955</v>
      </c>
      <c r="B15892" s="0" t="s">
        <v>70</v>
      </c>
      <c r="C15892" s="0" t="n">
        <v>2015</v>
      </c>
      <c r="D15892" s="0" t="s">
        <v>71</v>
      </c>
      <c r="E15892" s="0" t="s">
        <v>7109</v>
      </c>
      <c r="F15892" s="0" t="n">
        <v>0</v>
      </c>
      <c r="G15892" s="0" t="n">
        <v>0.01</v>
      </c>
      <c r="H15892" s="0" t="n">
        <v>0</v>
      </c>
      <c r="I15892" s="0" t="n">
        <v>0</v>
      </c>
      <c r="J15892" s="0" t="n">
        <v>0.02</v>
      </c>
      <c r="N15892" s="0" t="s">
        <v>74</v>
      </c>
      <c r="P15892" s="0" t="n">
        <f aca="false">IF(AND(OR(Dashboard!$B$5="All",D15892=Dashboard!$B$5),OR(Dashboard!$D$5="All",N15892=Dashboard!$D$5),OR(AND(C15892&lt;&gt;"",C15892&gt;=Dashboard!$F$5,C15892&lt;=Dashboard!$H$5),AND(C15892="",Dashboard!$F$5&lt;=1980,Dashboard!$H$5&gt;=2016))),1,0)</f>
        <v>1</v>
      </c>
      <c r="Q15892" s="0" t="n">
        <f aca="false">J15892*P15892+ROW()*0.00000001</f>
        <v>0.02015892</v>
      </c>
    </row>
    <row r="15893" customFormat="false" ht="15" hidden="false" customHeight="false" outlineLevel="0" collapsed="false">
      <c r="A15893" s="0" t="s">
        <v>11602</v>
      </c>
      <c r="B15893" s="0" t="s">
        <v>76</v>
      </c>
      <c r="C15893" s="0" t="n">
        <v>2006</v>
      </c>
      <c r="D15893" s="0" t="s">
        <v>71</v>
      </c>
      <c r="E15893" s="0" t="s">
        <v>1002</v>
      </c>
      <c r="F15893" s="0" t="n">
        <v>0</v>
      </c>
      <c r="G15893" s="0" t="n">
        <v>0</v>
      </c>
      <c r="H15893" s="0" t="n">
        <v>0.02</v>
      </c>
      <c r="I15893" s="0" t="n">
        <v>0</v>
      </c>
      <c r="J15893" s="0" t="n">
        <v>0.02</v>
      </c>
      <c r="N15893" s="0" t="s">
        <v>74</v>
      </c>
      <c r="P15893" s="0" t="n">
        <f aca="false">IF(AND(OR(Dashboard!$B$5="All",D15893=Dashboard!$B$5),OR(Dashboard!$D$5="All",N15893=Dashboard!$D$5),OR(AND(C15893&lt;&gt;"",C15893&gt;=Dashboard!$F$5,C15893&lt;=Dashboard!$H$5),AND(C15893="",Dashboard!$F$5&lt;=1980,Dashboard!$H$5&gt;=2016))),1,0)</f>
        <v>1</v>
      </c>
      <c r="Q15893" s="0" t="n">
        <f aca="false">J15893*P15893+ROW()*0.00000001</f>
        <v>0.02015893</v>
      </c>
    </row>
    <row r="15894" customFormat="false" ht="15" hidden="false" customHeight="false" outlineLevel="0" collapsed="false">
      <c r="A15894" s="0" t="s">
        <v>11603</v>
      </c>
      <c r="B15894" s="0" t="s">
        <v>164</v>
      </c>
      <c r="C15894" s="0" t="n">
        <v>2006</v>
      </c>
      <c r="D15894" s="0" t="s">
        <v>56</v>
      </c>
      <c r="E15894" s="0" t="s">
        <v>6994</v>
      </c>
      <c r="F15894" s="0" t="n">
        <v>0.02</v>
      </c>
      <c r="G15894" s="0" t="n">
        <v>0</v>
      </c>
      <c r="H15894" s="0" t="n">
        <v>0</v>
      </c>
      <c r="I15894" s="0" t="n">
        <v>0</v>
      </c>
      <c r="J15894" s="0" t="n">
        <v>0.02</v>
      </c>
      <c r="K15894" s="0" t="n">
        <v>59</v>
      </c>
      <c r="M15894" s="0" t="s">
        <v>36</v>
      </c>
      <c r="N15894" s="0" t="s">
        <v>74</v>
      </c>
      <c r="O15894" s="0" t="s">
        <v>53</v>
      </c>
      <c r="P15894" s="0" t="n">
        <f aca="false">IF(AND(OR(Dashboard!$B$5="All",D15894=Dashboard!$B$5),OR(Dashboard!$D$5="All",N15894=Dashboard!$D$5),OR(AND(C15894&lt;&gt;"",C15894&gt;=Dashboard!$F$5,C15894&lt;=Dashboard!$H$5),AND(C15894="",Dashboard!$F$5&lt;=1980,Dashboard!$H$5&gt;=2016))),1,0)</f>
        <v>1</v>
      </c>
      <c r="Q15894" s="0" t="n">
        <f aca="false">J15894*P15894+ROW()*0.00000001</f>
        <v>0.02015894</v>
      </c>
    </row>
    <row r="15895" customFormat="false" ht="15" hidden="false" customHeight="false" outlineLevel="0" collapsed="false">
      <c r="A15895" s="0" t="s">
        <v>11604</v>
      </c>
      <c r="B15895" s="0" t="s">
        <v>85</v>
      </c>
      <c r="C15895" s="0" t="n">
        <v>2002</v>
      </c>
      <c r="D15895" s="0" t="s">
        <v>34</v>
      </c>
      <c r="E15895" s="0" t="s">
        <v>124</v>
      </c>
      <c r="F15895" s="0" t="n">
        <v>0.01</v>
      </c>
      <c r="G15895" s="0" t="n">
        <v>0</v>
      </c>
      <c r="H15895" s="0" t="n">
        <v>0</v>
      </c>
      <c r="I15895" s="0" t="n">
        <v>0</v>
      </c>
      <c r="J15895" s="0" t="n">
        <v>0.02</v>
      </c>
      <c r="K15895" s="0" t="n">
        <v>59</v>
      </c>
      <c r="M15895" s="0" t="s">
        <v>36</v>
      </c>
      <c r="N15895" s="0" t="s">
        <v>35</v>
      </c>
      <c r="O15895" s="0" t="s">
        <v>53</v>
      </c>
      <c r="P15895" s="0" t="n">
        <f aca="false">IF(AND(OR(Dashboard!$B$5="All",D15895=Dashboard!$B$5),OR(Dashboard!$D$5="All",N15895=Dashboard!$D$5),OR(AND(C15895&lt;&gt;"",C15895&gt;=Dashboard!$F$5,C15895&lt;=Dashboard!$H$5),AND(C15895="",Dashboard!$F$5&lt;=1980,Dashboard!$H$5&gt;=2016))),1,0)</f>
        <v>1</v>
      </c>
      <c r="Q15895" s="0" t="n">
        <f aca="false">J15895*P15895+ROW()*0.00000001</f>
        <v>0.02015895</v>
      </c>
    </row>
    <row r="15896" customFormat="false" ht="15" hidden="false" customHeight="false" outlineLevel="0" collapsed="false">
      <c r="A15896" s="0" t="s">
        <v>11605</v>
      </c>
      <c r="B15896" s="0" t="s">
        <v>186</v>
      </c>
      <c r="C15896" s="0" t="n">
        <v>2002</v>
      </c>
      <c r="D15896" s="0" t="s">
        <v>41</v>
      </c>
      <c r="E15896" s="0" t="s">
        <v>124</v>
      </c>
      <c r="F15896" s="0" t="n">
        <v>0.01</v>
      </c>
      <c r="G15896" s="0" t="n">
        <v>0</v>
      </c>
      <c r="H15896" s="0" t="n">
        <v>0</v>
      </c>
      <c r="I15896" s="0" t="n">
        <v>0</v>
      </c>
      <c r="J15896" s="0" t="n">
        <v>0.02</v>
      </c>
      <c r="K15896" s="0" t="n">
        <v>64</v>
      </c>
      <c r="M15896" s="0" t="s">
        <v>36</v>
      </c>
      <c r="N15896" s="0" t="s">
        <v>35</v>
      </c>
      <c r="O15896" s="0" t="s">
        <v>67</v>
      </c>
      <c r="P15896" s="0" t="n">
        <f aca="false">IF(AND(OR(Dashboard!$B$5="All",D15896=Dashboard!$B$5),OR(Dashboard!$D$5="All",N15896=Dashboard!$D$5),OR(AND(C15896&lt;&gt;"",C15896&gt;=Dashboard!$F$5,C15896&lt;=Dashboard!$H$5),AND(C15896="",Dashboard!$F$5&lt;=1980,Dashboard!$H$5&gt;=2016))),1,0)</f>
        <v>1</v>
      </c>
      <c r="Q15896" s="0" t="n">
        <f aca="false">J15896*P15896+ROW()*0.00000001</f>
        <v>0.02015896</v>
      </c>
    </row>
    <row r="15897" customFormat="false" ht="15" hidden="false" customHeight="false" outlineLevel="0" collapsed="false">
      <c r="A15897" s="0" t="s">
        <v>11606</v>
      </c>
      <c r="B15897" s="0" t="s">
        <v>50</v>
      </c>
      <c r="C15897" s="0" t="n">
        <v>2009</v>
      </c>
      <c r="D15897" s="0" t="s">
        <v>114</v>
      </c>
      <c r="E15897" s="0" t="s">
        <v>996</v>
      </c>
      <c r="F15897" s="0" t="n">
        <v>0</v>
      </c>
      <c r="G15897" s="0" t="n">
        <v>0</v>
      </c>
      <c r="H15897" s="0" t="n">
        <v>0.02</v>
      </c>
      <c r="I15897" s="0" t="n">
        <v>0</v>
      </c>
      <c r="J15897" s="0" t="n">
        <v>0.02</v>
      </c>
      <c r="N15897" s="0" t="s">
        <v>35</v>
      </c>
      <c r="P15897" s="0" t="n">
        <f aca="false">IF(AND(OR(Dashboard!$B$5="All",D15897=Dashboard!$B$5),OR(Dashboard!$D$5="All",N15897=Dashboard!$D$5),OR(AND(C15897&lt;&gt;"",C15897&gt;=Dashboard!$F$5,C15897&lt;=Dashboard!$H$5),AND(C15897="",Dashboard!$F$5&lt;=1980,Dashboard!$H$5&gt;=2016))),1,0)</f>
        <v>1</v>
      </c>
      <c r="Q15897" s="0" t="n">
        <f aca="false">J15897*P15897+ROW()*0.00000001</f>
        <v>0.02015897</v>
      </c>
    </row>
    <row r="15898" customFormat="false" ht="15" hidden="false" customHeight="false" outlineLevel="0" collapsed="false">
      <c r="A15898" s="0" t="s">
        <v>11607</v>
      </c>
      <c r="B15898" s="0" t="s">
        <v>152</v>
      </c>
      <c r="C15898" s="0" t="n">
        <v>2010</v>
      </c>
      <c r="D15898" s="0" t="s">
        <v>246</v>
      </c>
      <c r="E15898" s="0" t="s">
        <v>6672</v>
      </c>
      <c r="F15898" s="0" t="n">
        <v>0</v>
      </c>
      <c r="G15898" s="0" t="n">
        <v>0.01</v>
      </c>
      <c r="H15898" s="0" t="n">
        <v>0</v>
      </c>
      <c r="I15898" s="0" t="n">
        <v>0</v>
      </c>
      <c r="J15898" s="0" t="n">
        <v>0.02</v>
      </c>
      <c r="N15898" s="0" t="s">
        <v>152</v>
      </c>
      <c r="P15898" s="0" t="n">
        <f aca="false">IF(AND(OR(Dashboard!$B$5="All",D15898=Dashboard!$B$5),OR(Dashboard!$D$5="All",N15898=Dashboard!$D$5),OR(AND(C15898&lt;&gt;"",C15898&gt;=Dashboard!$F$5,C15898&lt;=Dashboard!$H$5),AND(C15898="",Dashboard!$F$5&lt;=1980,Dashboard!$H$5&gt;=2016))),1,0)</f>
        <v>1</v>
      </c>
      <c r="Q15898" s="0" t="n">
        <f aca="false">J15898*P15898+ROW()*0.00000001</f>
        <v>0.02015898</v>
      </c>
    </row>
    <row r="15899" customFormat="false" ht="15" hidden="false" customHeight="false" outlineLevel="0" collapsed="false">
      <c r="A15899" s="0" t="s">
        <v>11608</v>
      </c>
      <c r="B15899" s="0" t="s">
        <v>50</v>
      </c>
      <c r="C15899" s="0" t="n">
        <v>2009</v>
      </c>
      <c r="D15899" s="0" t="s">
        <v>48</v>
      </c>
      <c r="E15899" s="0" t="s">
        <v>4319</v>
      </c>
      <c r="F15899" s="0" t="n">
        <v>0.02</v>
      </c>
      <c r="G15899" s="0" t="n">
        <v>0</v>
      </c>
      <c r="H15899" s="0" t="n">
        <v>0</v>
      </c>
      <c r="I15899" s="0" t="n">
        <v>0</v>
      </c>
      <c r="J15899" s="0" t="n">
        <v>0.02</v>
      </c>
      <c r="N15899" s="0" t="s">
        <v>35</v>
      </c>
      <c r="P15899" s="0" t="n">
        <f aca="false">IF(AND(OR(Dashboard!$B$5="All",D15899=Dashboard!$B$5),OR(Dashboard!$D$5="All",N15899=Dashboard!$D$5),OR(AND(C15899&lt;&gt;"",C15899&gt;=Dashboard!$F$5,C15899&lt;=Dashboard!$H$5),AND(C15899="",Dashboard!$F$5&lt;=1980,Dashboard!$H$5&gt;=2016))),1,0)</f>
        <v>1</v>
      </c>
      <c r="Q15899" s="0" t="n">
        <f aca="false">J15899*P15899+ROW()*0.00000001</f>
        <v>0.02015899</v>
      </c>
    </row>
    <row r="15900" customFormat="false" ht="15" hidden="false" customHeight="false" outlineLevel="0" collapsed="false">
      <c r="A15900" s="0" t="s">
        <v>11609</v>
      </c>
      <c r="B15900" s="0" t="s">
        <v>50</v>
      </c>
      <c r="C15900" s="0" t="n">
        <v>2006</v>
      </c>
      <c r="D15900" s="0" t="s">
        <v>46</v>
      </c>
      <c r="E15900" s="0" t="s">
        <v>328</v>
      </c>
      <c r="F15900" s="0" t="n">
        <v>0</v>
      </c>
      <c r="G15900" s="0" t="n">
        <v>0</v>
      </c>
      <c r="H15900" s="0" t="n">
        <v>0.02</v>
      </c>
      <c r="I15900" s="0" t="n">
        <v>0</v>
      </c>
      <c r="J15900" s="0" t="n">
        <v>0.02</v>
      </c>
      <c r="N15900" s="0" t="s">
        <v>35</v>
      </c>
      <c r="P15900" s="0" t="n">
        <f aca="false">IF(AND(OR(Dashboard!$B$5="All",D15900=Dashboard!$B$5),OR(Dashboard!$D$5="All",N15900=Dashboard!$D$5),OR(AND(C15900&lt;&gt;"",C15900&gt;=Dashboard!$F$5,C15900&lt;=Dashboard!$H$5),AND(C15900="",Dashboard!$F$5&lt;=1980,Dashboard!$H$5&gt;=2016))),1,0)</f>
        <v>1</v>
      </c>
      <c r="Q15900" s="0" t="n">
        <f aca="false">J15900*P15900+ROW()*0.00000001</f>
        <v>0.020159</v>
      </c>
    </row>
    <row r="15901" customFormat="false" ht="15" hidden="false" customHeight="false" outlineLevel="0" collapsed="false">
      <c r="A15901" s="0" t="s">
        <v>11610</v>
      </c>
      <c r="B15901" s="0" t="s">
        <v>76</v>
      </c>
      <c r="C15901" s="0" t="n">
        <v>2006</v>
      </c>
      <c r="D15901" s="0" t="s">
        <v>71</v>
      </c>
      <c r="E15901" s="0" t="s">
        <v>6043</v>
      </c>
      <c r="F15901" s="0" t="n">
        <v>0</v>
      </c>
      <c r="G15901" s="0" t="n">
        <v>0</v>
      </c>
      <c r="H15901" s="0" t="n">
        <v>0.02</v>
      </c>
      <c r="I15901" s="0" t="n">
        <v>0</v>
      </c>
      <c r="J15901" s="0" t="n">
        <v>0.02</v>
      </c>
      <c r="N15901" s="0" t="s">
        <v>74</v>
      </c>
      <c r="P15901" s="0" t="n">
        <f aca="false">IF(AND(OR(Dashboard!$B$5="All",D15901=Dashboard!$B$5),OR(Dashboard!$D$5="All",N15901=Dashboard!$D$5),OR(AND(C15901&lt;&gt;"",C15901&gt;=Dashboard!$F$5,C15901&lt;=Dashboard!$H$5),AND(C15901="",Dashboard!$F$5&lt;=1980,Dashboard!$H$5&gt;=2016))),1,0)</f>
        <v>1</v>
      </c>
      <c r="Q15901" s="0" t="n">
        <f aca="false">J15901*P15901+ROW()*0.00000001</f>
        <v>0.02015901</v>
      </c>
    </row>
    <row r="15902" customFormat="false" ht="15" hidden="false" customHeight="false" outlineLevel="0" collapsed="false">
      <c r="A15902" s="0" t="s">
        <v>11611</v>
      </c>
      <c r="B15902" s="0" t="s">
        <v>76</v>
      </c>
      <c r="C15902" s="0" t="n">
        <v>2007</v>
      </c>
      <c r="D15902" s="0" t="s">
        <v>114</v>
      </c>
      <c r="E15902" s="0" t="s">
        <v>9900</v>
      </c>
      <c r="F15902" s="0" t="n">
        <v>0</v>
      </c>
      <c r="G15902" s="0" t="n">
        <v>0</v>
      </c>
      <c r="H15902" s="0" t="n">
        <v>0.02</v>
      </c>
      <c r="I15902" s="0" t="n">
        <v>0</v>
      </c>
      <c r="J15902" s="0" t="n">
        <v>0.02</v>
      </c>
      <c r="N15902" s="0" t="s">
        <v>74</v>
      </c>
      <c r="P15902" s="0" t="n">
        <f aca="false">IF(AND(OR(Dashboard!$B$5="All",D15902=Dashboard!$B$5),OR(Dashboard!$D$5="All",N15902=Dashboard!$D$5),OR(AND(C15902&lt;&gt;"",C15902&gt;=Dashboard!$F$5,C15902&lt;=Dashboard!$H$5),AND(C15902="",Dashboard!$F$5&lt;=1980,Dashboard!$H$5&gt;=2016))),1,0)</f>
        <v>1</v>
      </c>
      <c r="Q15902" s="0" t="n">
        <f aca="false">J15902*P15902+ROW()*0.00000001</f>
        <v>0.02015902</v>
      </c>
    </row>
    <row r="15903" customFormat="false" ht="15" hidden="false" customHeight="false" outlineLevel="0" collapsed="false">
      <c r="A15903" s="0" t="s">
        <v>11612</v>
      </c>
      <c r="B15903" s="0" t="s">
        <v>164</v>
      </c>
      <c r="C15903" s="0" t="n">
        <v>2012</v>
      </c>
      <c r="D15903" s="0" t="s">
        <v>71</v>
      </c>
      <c r="E15903" s="0" t="s">
        <v>1002</v>
      </c>
      <c r="F15903" s="0" t="n">
        <v>0</v>
      </c>
      <c r="G15903" s="0" t="n">
        <v>0</v>
      </c>
      <c r="H15903" s="0" t="n">
        <v>0.02</v>
      </c>
      <c r="I15903" s="0" t="n">
        <v>0</v>
      </c>
      <c r="J15903" s="0" t="n">
        <v>0.02</v>
      </c>
      <c r="N15903" s="0" t="s">
        <v>74</v>
      </c>
      <c r="P15903" s="0" t="n">
        <f aca="false">IF(AND(OR(Dashboard!$B$5="All",D15903=Dashboard!$B$5),OR(Dashboard!$D$5="All",N15903=Dashboard!$D$5),OR(AND(C15903&lt;&gt;"",C15903&gt;=Dashboard!$F$5,C15903&lt;=Dashboard!$H$5),AND(C15903="",Dashboard!$F$5&lt;=1980,Dashboard!$H$5&gt;=2016))),1,0)</f>
        <v>1</v>
      </c>
      <c r="Q15903" s="0" t="n">
        <f aca="false">J15903*P15903+ROW()*0.00000001</f>
        <v>0.02015903</v>
      </c>
    </row>
    <row r="15904" customFormat="false" ht="15" hidden="false" customHeight="false" outlineLevel="0" collapsed="false">
      <c r="A15904" s="0" t="s">
        <v>4002</v>
      </c>
      <c r="B15904" s="0" t="s">
        <v>152</v>
      </c>
      <c r="C15904" s="0" t="n">
        <v>2010</v>
      </c>
      <c r="D15904" s="0" t="s">
        <v>71</v>
      </c>
      <c r="E15904" s="0" t="s">
        <v>211</v>
      </c>
      <c r="F15904" s="0" t="n">
        <v>0</v>
      </c>
      <c r="G15904" s="0" t="n">
        <v>0.01</v>
      </c>
      <c r="H15904" s="0" t="n">
        <v>0</v>
      </c>
      <c r="I15904" s="0" t="n">
        <v>0</v>
      </c>
      <c r="J15904" s="0" t="n">
        <v>0.02</v>
      </c>
      <c r="K15904" s="0" t="n">
        <v>57</v>
      </c>
      <c r="L15904" s="0" t="n">
        <v>5.1</v>
      </c>
      <c r="M15904" s="0" t="s">
        <v>103</v>
      </c>
      <c r="N15904" s="0" t="s">
        <v>152</v>
      </c>
      <c r="O15904" s="0" t="s">
        <v>53</v>
      </c>
      <c r="P15904" s="0" t="n">
        <f aca="false">IF(AND(OR(Dashboard!$B$5="All",D15904=Dashboard!$B$5),OR(Dashboard!$D$5="All",N15904=Dashboard!$D$5),OR(AND(C15904&lt;&gt;"",C15904&gt;=Dashboard!$F$5,C15904&lt;=Dashboard!$H$5),AND(C15904="",Dashboard!$F$5&lt;=1980,Dashboard!$H$5&gt;=2016))),1,0)</f>
        <v>1</v>
      </c>
      <c r="Q15904" s="0" t="n">
        <f aca="false">J15904*P15904+ROW()*0.00000001</f>
        <v>0.02015904</v>
      </c>
    </row>
    <row r="15905" customFormat="false" ht="15" hidden="false" customHeight="false" outlineLevel="0" collapsed="false">
      <c r="A15905" s="0" t="s">
        <v>424</v>
      </c>
      <c r="B15905" s="0" t="s">
        <v>152</v>
      </c>
      <c r="C15905" s="0" t="n">
        <v>2005</v>
      </c>
      <c r="D15905" s="0" t="s">
        <v>71</v>
      </c>
      <c r="E15905" s="0" t="s">
        <v>257</v>
      </c>
      <c r="F15905" s="0" t="n">
        <v>0</v>
      </c>
      <c r="G15905" s="0" t="n">
        <v>0.01</v>
      </c>
      <c r="H15905" s="0" t="n">
        <v>0</v>
      </c>
      <c r="I15905" s="0" t="n">
        <v>0</v>
      </c>
      <c r="J15905" s="0" t="n">
        <v>0.02</v>
      </c>
      <c r="N15905" s="0" t="s">
        <v>152</v>
      </c>
      <c r="P15905" s="0" t="n">
        <f aca="false">IF(AND(OR(Dashboard!$B$5="All",D15905=Dashboard!$B$5),OR(Dashboard!$D$5="All",N15905=Dashboard!$D$5),OR(AND(C15905&lt;&gt;"",C15905&gt;=Dashboard!$F$5,C15905&lt;=Dashboard!$H$5),AND(C15905="",Dashboard!$F$5&lt;=1980,Dashboard!$H$5&gt;=2016))),1,0)</f>
        <v>1</v>
      </c>
      <c r="Q15905" s="0" t="n">
        <f aca="false">J15905*P15905+ROW()*0.00000001</f>
        <v>0.02015905</v>
      </c>
    </row>
    <row r="15906" customFormat="false" ht="15" hidden="false" customHeight="false" outlineLevel="0" collapsed="false">
      <c r="A15906" s="0" t="s">
        <v>11613</v>
      </c>
      <c r="B15906" s="0" t="s">
        <v>76</v>
      </c>
      <c r="C15906" s="0" t="n">
        <v>2009</v>
      </c>
      <c r="D15906" s="0" t="s">
        <v>114</v>
      </c>
      <c r="E15906" s="0" t="s">
        <v>11614</v>
      </c>
      <c r="F15906" s="0" t="n">
        <v>0</v>
      </c>
      <c r="G15906" s="0" t="n">
        <v>0</v>
      </c>
      <c r="H15906" s="0" t="n">
        <v>0.02</v>
      </c>
      <c r="I15906" s="0" t="n">
        <v>0</v>
      </c>
      <c r="J15906" s="0" t="n">
        <v>0.02</v>
      </c>
      <c r="N15906" s="0" t="s">
        <v>74</v>
      </c>
      <c r="P15906" s="0" t="n">
        <f aca="false">IF(AND(OR(Dashboard!$B$5="All",D15906=Dashboard!$B$5),OR(Dashboard!$D$5="All",N15906=Dashboard!$D$5),OR(AND(C15906&lt;&gt;"",C15906&gt;=Dashboard!$F$5,C15906&lt;=Dashboard!$H$5),AND(C15906="",Dashboard!$F$5&lt;=1980,Dashboard!$H$5&gt;=2016))),1,0)</f>
        <v>1</v>
      </c>
      <c r="Q15906" s="0" t="n">
        <f aca="false">J15906*P15906+ROW()*0.00000001</f>
        <v>0.02015906</v>
      </c>
    </row>
    <row r="15907" customFormat="false" ht="15" hidden="false" customHeight="false" outlineLevel="0" collapsed="false">
      <c r="A15907" s="0" t="s">
        <v>11615</v>
      </c>
      <c r="B15907" s="0" t="s">
        <v>50</v>
      </c>
      <c r="C15907" s="0" t="n">
        <v>2006</v>
      </c>
      <c r="D15907" s="0" t="s">
        <v>48</v>
      </c>
      <c r="E15907" s="0" t="s">
        <v>7344</v>
      </c>
      <c r="F15907" s="0" t="n">
        <v>0.02</v>
      </c>
      <c r="G15907" s="0" t="n">
        <v>0</v>
      </c>
      <c r="H15907" s="0" t="n">
        <v>0</v>
      </c>
      <c r="I15907" s="0" t="n">
        <v>0</v>
      </c>
      <c r="J15907" s="0" t="n">
        <v>0.02</v>
      </c>
      <c r="K15907" s="0" t="n">
        <v>60</v>
      </c>
      <c r="M15907" s="0" t="s">
        <v>36</v>
      </c>
      <c r="N15907" s="0" t="s">
        <v>35</v>
      </c>
      <c r="O15907" s="0" t="s">
        <v>53</v>
      </c>
      <c r="P15907" s="0" t="n">
        <f aca="false">IF(AND(OR(Dashboard!$B$5="All",D15907=Dashboard!$B$5),OR(Dashboard!$D$5="All",N15907=Dashboard!$D$5),OR(AND(C15907&lt;&gt;"",C15907&gt;=Dashboard!$F$5,C15907&lt;=Dashboard!$H$5),AND(C15907="",Dashboard!$F$5&lt;=1980,Dashboard!$H$5&gt;=2016))),1,0)</f>
        <v>1</v>
      </c>
      <c r="Q15907" s="0" t="n">
        <f aca="false">J15907*P15907+ROW()*0.00000001</f>
        <v>0.02015907</v>
      </c>
    </row>
    <row r="15908" customFormat="false" ht="15" hidden="false" customHeight="false" outlineLevel="0" collapsed="false">
      <c r="A15908" s="0" t="s">
        <v>9186</v>
      </c>
      <c r="B15908" s="0" t="s">
        <v>186</v>
      </c>
      <c r="C15908" s="0" t="n">
        <v>2004</v>
      </c>
      <c r="D15908" s="0" t="s">
        <v>71</v>
      </c>
      <c r="E15908" s="0" t="s">
        <v>154</v>
      </c>
      <c r="F15908" s="0" t="n">
        <v>0.01</v>
      </c>
      <c r="G15908" s="0" t="n">
        <v>0</v>
      </c>
      <c r="H15908" s="0" t="n">
        <v>0</v>
      </c>
      <c r="I15908" s="0" t="n">
        <v>0</v>
      </c>
      <c r="J15908" s="0" t="n">
        <v>0.02</v>
      </c>
      <c r="K15908" s="0" t="n">
        <v>59</v>
      </c>
      <c r="M15908" s="0" t="s">
        <v>103</v>
      </c>
      <c r="N15908" s="0" t="s">
        <v>35</v>
      </c>
      <c r="O15908" s="0" t="s">
        <v>53</v>
      </c>
      <c r="P15908" s="0" t="n">
        <f aca="false">IF(AND(OR(Dashboard!$B$5="All",D15908=Dashboard!$B$5),OR(Dashboard!$D$5="All",N15908=Dashboard!$D$5),OR(AND(C15908&lt;&gt;"",C15908&gt;=Dashboard!$F$5,C15908&lt;=Dashboard!$H$5),AND(C15908="",Dashboard!$F$5&lt;=1980,Dashboard!$H$5&gt;=2016))),1,0)</f>
        <v>1</v>
      </c>
      <c r="Q15908" s="0" t="n">
        <f aca="false">J15908*P15908+ROW()*0.00000001</f>
        <v>0.02015908</v>
      </c>
    </row>
    <row r="15909" customFormat="false" ht="15" hidden="false" customHeight="false" outlineLevel="0" collapsed="false">
      <c r="A15909" s="0" t="s">
        <v>11616</v>
      </c>
      <c r="B15909" s="0" t="s">
        <v>50</v>
      </c>
      <c r="C15909" s="0" t="n">
        <v>2007</v>
      </c>
      <c r="D15909" s="0" t="s">
        <v>16</v>
      </c>
      <c r="E15909" s="0" t="s">
        <v>195</v>
      </c>
      <c r="F15909" s="0" t="n">
        <v>0.01</v>
      </c>
      <c r="G15909" s="0" t="n">
        <v>0</v>
      </c>
      <c r="H15909" s="0" t="n">
        <v>0</v>
      </c>
      <c r="I15909" s="0" t="n">
        <v>0</v>
      </c>
      <c r="J15909" s="0" t="n">
        <v>0.02</v>
      </c>
      <c r="N15909" s="0" t="s">
        <v>35</v>
      </c>
      <c r="P15909" s="0" t="n">
        <f aca="false">IF(AND(OR(Dashboard!$B$5="All",D15909=Dashboard!$B$5),OR(Dashboard!$D$5="All",N15909=Dashboard!$D$5),OR(AND(C15909&lt;&gt;"",C15909&gt;=Dashboard!$F$5,C15909&lt;=Dashboard!$H$5),AND(C15909="",Dashboard!$F$5&lt;=1980,Dashboard!$H$5&gt;=2016))),1,0)</f>
        <v>1</v>
      </c>
      <c r="Q15909" s="0" t="n">
        <f aca="false">J15909*P15909+ROW()*0.00000001</f>
        <v>0.02015909</v>
      </c>
    </row>
    <row r="15910" customFormat="false" ht="15" hidden="false" customHeight="false" outlineLevel="0" collapsed="false">
      <c r="A15910" s="0" t="s">
        <v>9494</v>
      </c>
      <c r="B15910" s="0" t="s">
        <v>851</v>
      </c>
      <c r="C15910" s="0" t="n">
        <v>2013</v>
      </c>
      <c r="D15910" s="0" t="s">
        <v>34</v>
      </c>
      <c r="E15910" s="0" t="s">
        <v>782</v>
      </c>
      <c r="F15910" s="0" t="n">
        <v>0</v>
      </c>
      <c r="G15910" s="0" t="n">
        <v>0</v>
      </c>
      <c r="H15910" s="0" t="n">
        <v>0.02</v>
      </c>
      <c r="I15910" s="0" t="n">
        <v>0</v>
      </c>
      <c r="J15910" s="0" t="n">
        <v>0.02</v>
      </c>
      <c r="N15910" s="0" t="s">
        <v>74</v>
      </c>
      <c r="P15910" s="0" t="n">
        <f aca="false">IF(AND(OR(Dashboard!$B$5="All",D15910=Dashboard!$B$5),OR(Dashboard!$D$5="All",N15910=Dashboard!$D$5),OR(AND(C15910&lt;&gt;"",C15910&gt;=Dashboard!$F$5,C15910&lt;=Dashboard!$H$5),AND(C15910="",Dashboard!$F$5&lt;=1980,Dashboard!$H$5&gt;=2016))),1,0)</f>
        <v>1</v>
      </c>
      <c r="Q15910" s="0" t="n">
        <f aca="false">J15910*P15910+ROW()*0.00000001</f>
        <v>0.0201591</v>
      </c>
    </row>
    <row r="15911" customFormat="false" ht="15" hidden="false" customHeight="false" outlineLevel="0" collapsed="false">
      <c r="A15911" s="0" t="s">
        <v>3670</v>
      </c>
      <c r="B15911" s="0" t="s">
        <v>152</v>
      </c>
      <c r="C15911" s="0" t="n">
        <v>2005</v>
      </c>
      <c r="D15911" s="0" t="s">
        <v>71</v>
      </c>
      <c r="E15911" s="0" t="s">
        <v>418</v>
      </c>
      <c r="F15911" s="0" t="n">
        <v>0.01</v>
      </c>
      <c r="G15911" s="0" t="n">
        <v>0</v>
      </c>
      <c r="H15911" s="0" t="n">
        <v>0</v>
      </c>
      <c r="I15911" s="0" t="n">
        <v>0</v>
      </c>
      <c r="J15911" s="0" t="n">
        <v>0.02</v>
      </c>
      <c r="K15911" s="0" t="n">
        <v>65</v>
      </c>
      <c r="M15911" s="0" t="s">
        <v>125</v>
      </c>
      <c r="N15911" s="0" t="s">
        <v>152</v>
      </c>
      <c r="O15911" s="0" t="s">
        <v>67</v>
      </c>
      <c r="P15911" s="0" t="n">
        <f aca="false">IF(AND(OR(Dashboard!$B$5="All",D15911=Dashboard!$B$5),OR(Dashboard!$D$5="All",N15911=Dashboard!$D$5),OR(AND(C15911&lt;&gt;"",C15911&gt;=Dashboard!$F$5,C15911&lt;=Dashboard!$H$5),AND(C15911="",Dashboard!$F$5&lt;=1980,Dashboard!$H$5&gt;=2016))),1,0)</f>
        <v>1</v>
      </c>
      <c r="Q15911" s="0" t="n">
        <f aca="false">J15911*P15911+ROW()*0.00000001</f>
        <v>0.02015911</v>
      </c>
    </row>
    <row r="15912" customFormat="false" ht="15" hidden="false" customHeight="false" outlineLevel="0" collapsed="false">
      <c r="A15912" s="0" t="s">
        <v>11617</v>
      </c>
      <c r="B15912" s="0" t="s">
        <v>851</v>
      </c>
      <c r="C15912" s="0" t="n">
        <v>2015</v>
      </c>
      <c r="D15912" s="0" t="s">
        <v>71</v>
      </c>
      <c r="E15912" s="0" t="s">
        <v>6975</v>
      </c>
      <c r="F15912" s="0" t="n">
        <v>0</v>
      </c>
      <c r="G15912" s="0" t="n">
        <v>0</v>
      </c>
      <c r="H15912" s="0" t="n">
        <v>0.02</v>
      </c>
      <c r="I15912" s="0" t="n">
        <v>0</v>
      </c>
      <c r="J15912" s="0" t="n">
        <v>0.02</v>
      </c>
      <c r="N15912" s="0" t="s">
        <v>74</v>
      </c>
      <c r="P15912" s="0" t="n">
        <f aca="false">IF(AND(OR(Dashboard!$B$5="All",D15912=Dashboard!$B$5),OR(Dashboard!$D$5="All",N15912=Dashboard!$D$5),OR(AND(C15912&lt;&gt;"",C15912&gt;=Dashboard!$F$5,C15912&lt;=Dashboard!$H$5),AND(C15912="",Dashboard!$F$5&lt;=1980,Dashboard!$H$5&gt;=2016))),1,0)</f>
        <v>1</v>
      </c>
      <c r="Q15912" s="0" t="n">
        <f aca="false">J15912*P15912+ROW()*0.00000001</f>
        <v>0.02015912</v>
      </c>
    </row>
    <row r="15913" customFormat="false" ht="15" hidden="false" customHeight="false" outlineLevel="0" collapsed="false">
      <c r="A15913" s="0" t="s">
        <v>11618</v>
      </c>
      <c r="B15913" s="0" t="s">
        <v>152</v>
      </c>
      <c r="C15913" s="0" t="n">
        <v>2006</v>
      </c>
      <c r="D15913" s="0" t="s">
        <v>246</v>
      </c>
      <c r="E15913" s="0" t="s">
        <v>72</v>
      </c>
      <c r="F15913" s="0" t="n">
        <v>0</v>
      </c>
      <c r="G15913" s="0" t="n">
        <v>0.01</v>
      </c>
      <c r="H15913" s="0" t="n">
        <v>0</v>
      </c>
      <c r="I15913" s="0" t="n">
        <v>0</v>
      </c>
      <c r="J15913" s="0" t="n">
        <v>0.02</v>
      </c>
      <c r="K15913" s="0" t="n">
        <v>57</v>
      </c>
      <c r="L15913" s="0" t="n">
        <v>7.2</v>
      </c>
      <c r="M15913" s="0" t="s">
        <v>103</v>
      </c>
      <c r="N15913" s="0" t="s">
        <v>152</v>
      </c>
      <c r="O15913" s="0" t="s">
        <v>53</v>
      </c>
      <c r="P15913" s="0" t="n">
        <f aca="false">IF(AND(OR(Dashboard!$B$5="All",D15913=Dashboard!$B$5),OR(Dashboard!$D$5="All",N15913=Dashboard!$D$5),OR(AND(C15913&lt;&gt;"",C15913&gt;=Dashboard!$F$5,C15913&lt;=Dashboard!$H$5),AND(C15913="",Dashboard!$F$5&lt;=1980,Dashboard!$H$5&gt;=2016))),1,0)</f>
        <v>1</v>
      </c>
      <c r="Q15913" s="0" t="n">
        <f aca="false">J15913*P15913+ROW()*0.00000001</f>
        <v>0.02015913</v>
      </c>
    </row>
    <row r="15914" customFormat="false" ht="15" hidden="false" customHeight="false" outlineLevel="0" collapsed="false">
      <c r="A15914" s="0" t="s">
        <v>11619</v>
      </c>
      <c r="B15914" s="0" t="s">
        <v>50</v>
      </c>
      <c r="C15914" s="0" t="n">
        <v>2007</v>
      </c>
      <c r="D15914" s="0" t="s">
        <v>52</v>
      </c>
      <c r="E15914" s="0" t="s">
        <v>220</v>
      </c>
      <c r="F15914" s="0" t="n">
        <v>0</v>
      </c>
      <c r="G15914" s="0" t="n">
        <v>0</v>
      </c>
      <c r="H15914" s="0" t="n">
        <v>0.02</v>
      </c>
      <c r="I15914" s="0" t="n">
        <v>0</v>
      </c>
      <c r="J15914" s="0" t="n">
        <v>0.02</v>
      </c>
      <c r="M15914" s="0" t="s">
        <v>36</v>
      </c>
      <c r="N15914" s="0" t="s">
        <v>35</v>
      </c>
      <c r="P15914" s="0" t="n">
        <f aca="false">IF(AND(OR(Dashboard!$B$5="All",D15914=Dashboard!$B$5),OR(Dashboard!$D$5="All",N15914=Dashboard!$D$5),OR(AND(C15914&lt;&gt;"",C15914&gt;=Dashboard!$F$5,C15914&lt;=Dashboard!$H$5),AND(C15914="",Dashboard!$F$5&lt;=1980,Dashboard!$H$5&gt;=2016))),1,0)</f>
        <v>1</v>
      </c>
      <c r="Q15914" s="0" t="n">
        <f aca="false">J15914*P15914+ROW()*0.00000001</f>
        <v>0.02015914</v>
      </c>
    </row>
    <row r="15915" customFormat="false" ht="15" hidden="false" customHeight="false" outlineLevel="0" collapsed="false">
      <c r="A15915" s="0" t="s">
        <v>11620</v>
      </c>
      <c r="B15915" s="0" t="s">
        <v>76</v>
      </c>
      <c r="C15915" s="0" t="n">
        <v>2007</v>
      </c>
      <c r="D15915" s="0" t="s">
        <v>71</v>
      </c>
      <c r="E15915" s="0" t="s">
        <v>4303</v>
      </c>
      <c r="F15915" s="0" t="n">
        <v>0</v>
      </c>
      <c r="G15915" s="0" t="n">
        <v>0</v>
      </c>
      <c r="H15915" s="0" t="n">
        <v>0.02</v>
      </c>
      <c r="I15915" s="0" t="n">
        <v>0</v>
      </c>
      <c r="J15915" s="0" t="n">
        <v>0.02</v>
      </c>
      <c r="N15915" s="0" t="s">
        <v>74</v>
      </c>
      <c r="P15915" s="0" t="n">
        <f aca="false">IF(AND(OR(Dashboard!$B$5="All",D15915=Dashboard!$B$5),OR(Dashboard!$D$5="All",N15915=Dashboard!$D$5),OR(AND(C15915&lt;&gt;"",C15915&gt;=Dashboard!$F$5,C15915&lt;=Dashboard!$H$5),AND(C15915="",Dashboard!$F$5&lt;=1980,Dashboard!$H$5&gt;=2016))),1,0)</f>
        <v>1</v>
      </c>
      <c r="Q15915" s="0" t="n">
        <f aca="false">J15915*P15915+ROW()*0.00000001</f>
        <v>0.02015915</v>
      </c>
    </row>
    <row r="15916" customFormat="false" ht="15" hidden="false" customHeight="false" outlineLevel="0" collapsed="false">
      <c r="A15916" s="0" t="s">
        <v>11621</v>
      </c>
      <c r="B15916" s="0" t="s">
        <v>164</v>
      </c>
      <c r="C15916" s="0" t="n">
        <v>2012</v>
      </c>
      <c r="D15916" s="0" t="s">
        <v>71</v>
      </c>
      <c r="E15916" s="0" t="s">
        <v>11622</v>
      </c>
      <c r="F15916" s="0" t="n">
        <v>0</v>
      </c>
      <c r="G15916" s="0" t="n">
        <v>0</v>
      </c>
      <c r="H15916" s="0" t="n">
        <v>0.02</v>
      </c>
      <c r="I15916" s="0" t="n">
        <v>0</v>
      </c>
      <c r="J15916" s="0" t="n">
        <v>0.02</v>
      </c>
      <c r="N15916" s="0" t="s">
        <v>74</v>
      </c>
      <c r="P15916" s="0" t="n">
        <f aca="false">IF(AND(OR(Dashboard!$B$5="All",D15916=Dashboard!$B$5),OR(Dashboard!$D$5="All",N15916=Dashboard!$D$5),OR(AND(C15916&lt;&gt;"",C15916&gt;=Dashboard!$F$5,C15916&lt;=Dashboard!$H$5),AND(C15916="",Dashboard!$F$5&lt;=1980,Dashboard!$H$5&gt;=2016))),1,0)</f>
        <v>1</v>
      </c>
      <c r="Q15916" s="0" t="n">
        <f aca="false">J15916*P15916+ROW()*0.00000001</f>
        <v>0.02015916</v>
      </c>
    </row>
    <row r="15917" customFormat="false" ht="15" hidden="false" customHeight="false" outlineLevel="0" collapsed="false">
      <c r="A15917" s="0" t="s">
        <v>8542</v>
      </c>
      <c r="B15917" s="0" t="s">
        <v>50</v>
      </c>
      <c r="C15917" s="0" t="n">
        <v>2010</v>
      </c>
      <c r="D15917" s="0" t="s">
        <v>58</v>
      </c>
      <c r="E15917" s="0" t="s">
        <v>2558</v>
      </c>
      <c r="F15917" s="0" t="n">
        <v>0</v>
      </c>
      <c r="G15917" s="0" t="n">
        <v>0.01</v>
      </c>
      <c r="H15917" s="0" t="n">
        <v>0</v>
      </c>
      <c r="I15917" s="0" t="n">
        <v>0</v>
      </c>
      <c r="J15917" s="0" t="n">
        <v>0.02</v>
      </c>
      <c r="N15917" s="0" t="s">
        <v>35</v>
      </c>
      <c r="P15917" s="0" t="n">
        <f aca="false">IF(AND(OR(Dashboard!$B$5="All",D15917=Dashboard!$B$5),OR(Dashboard!$D$5="All",N15917=Dashboard!$D$5),OR(AND(C15917&lt;&gt;"",C15917&gt;=Dashboard!$F$5,C15917&lt;=Dashboard!$H$5),AND(C15917="",Dashboard!$F$5&lt;=1980,Dashboard!$H$5&gt;=2016))),1,0)</f>
        <v>1</v>
      </c>
      <c r="Q15917" s="0" t="n">
        <f aca="false">J15917*P15917+ROW()*0.00000001</f>
        <v>0.02015917</v>
      </c>
    </row>
    <row r="15918" customFormat="false" ht="15" hidden="false" customHeight="false" outlineLevel="0" collapsed="false">
      <c r="A15918" s="0" t="s">
        <v>7300</v>
      </c>
      <c r="B15918" s="0" t="s">
        <v>184</v>
      </c>
      <c r="C15918" s="0" t="n">
        <v>2014</v>
      </c>
      <c r="D15918" s="0" t="s">
        <v>48</v>
      </c>
      <c r="E15918" s="0" t="s">
        <v>154</v>
      </c>
      <c r="F15918" s="0" t="n">
        <v>0</v>
      </c>
      <c r="G15918" s="0" t="n">
        <v>0</v>
      </c>
      <c r="H15918" s="0" t="n">
        <v>0.02</v>
      </c>
      <c r="I15918" s="0" t="n">
        <v>0</v>
      </c>
      <c r="J15918" s="0" t="n">
        <v>0.02</v>
      </c>
      <c r="N15918" s="0" t="s">
        <v>35</v>
      </c>
      <c r="P15918" s="0" t="n">
        <f aca="false">IF(AND(OR(Dashboard!$B$5="All",D15918=Dashboard!$B$5),OR(Dashboard!$D$5="All",N15918=Dashboard!$D$5),OR(AND(C15918&lt;&gt;"",C15918&gt;=Dashboard!$F$5,C15918&lt;=Dashboard!$H$5),AND(C15918="",Dashboard!$F$5&lt;=1980,Dashboard!$H$5&gt;=2016))),1,0)</f>
        <v>1</v>
      </c>
      <c r="Q15918" s="0" t="n">
        <f aca="false">J15918*P15918+ROW()*0.00000001</f>
        <v>0.02015918</v>
      </c>
    </row>
    <row r="15919" customFormat="false" ht="15" hidden="false" customHeight="false" outlineLevel="0" collapsed="false">
      <c r="A15919" s="0" t="s">
        <v>11623</v>
      </c>
      <c r="B15919" s="0" t="s">
        <v>144</v>
      </c>
      <c r="C15919" s="0" t="n">
        <v>2004</v>
      </c>
      <c r="D15919" s="0" t="s">
        <v>52</v>
      </c>
      <c r="E15919" s="0" t="s">
        <v>65</v>
      </c>
      <c r="F15919" s="0" t="n">
        <v>0.01</v>
      </c>
      <c r="G15919" s="0" t="n">
        <v>0</v>
      </c>
      <c r="H15919" s="0" t="n">
        <v>0</v>
      </c>
      <c r="I15919" s="0" t="n">
        <v>0</v>
      </c>
      <c r="J15919" s="0" t="n">
        <v>0.02</v>
      </c>
      <c r="N15919" s="0" t="s">
        <v>66</v>
      </c>
      <c r="P15919" s="0" t="n">
        <f aca="false">IF(AND(OR(Dashboard!$B$5="All",D15919=Dashboard!$B$5),OR(Dashboard!$D$5="All",N15919=Dashboard!$D$5),OR(AND(C15919&lt;&gt;"",C15919&gt;=Dashboard!$F$5,C15919&lt;=Dashboard!$H$5),AND(C15919="",Dashboard!$F$5&lt;=1980,Dashboard!$H$5&gt;=2016))),1,0)</f>
        <v>1</v>
      </c>
      <c r="Q15919" s="0" t="n">
        <f aca="false">J15919*P15919+ROW()*0.00000001</f>
        <v>0.02015919</v>
      </c>
    </row>
    <row r="15920" customFormat="false" ht="15" hidden="false" customHeight="false" outlineLevel="0" collapsed="false">
      <c r="A15920" s="0" t="s">
        <v>11624</v>
      </c>
      <c r="B15920" s="0" t="s">
        <v>50</v>
      </c>
      <c r="C15920" s="0" t="n">
        <v>2008</v>
      </c>
      <c r="D15920" s="0" t="s">
        <v>52</v>
      </c>
      <c r="E15920" s="0" t="s">
        <v>154</v>
      </c>
      <c r="F15920" s="0" t="n">
        <v>0</v>
      </c>
      <c r="G15920" s="0" t="n">
        <v>0</v>
      </c>
      <c r="H15920" s="0" t="n">
        <v>0.02</v>
      </c>
      <c r="I15920" s="0" t="n">
        <v>0</v>
      </c>
      <c r="J15920" s="0" t="n">
        <v>0.02</v>
      </c>
      <c r="N15920" s="0" t="s">
        <v>35</v>
      </c>
      <c r="P15920" s="0" t="n">
        <f aca="false">IF(AND(OR(Dashboard!$B$5="All",D15920=Dashboard!$B$5),OR(Dashboard!$D$5="All",N15920=Dashboard!$D$5),OR(AND(C15920&lt;&gt;"",C15920&gt;=Dashboard!$F$5,C15920&lt;=Dashboard!$H$5),AND(C15920="",Dashboard!$F$5&lt;=1980,Dashboard!$H$5&gt;=2016))),1,0)</f>
        <v>1</v>
      </c>
      <c r="Q15920" s="0" t="n">
        <f aca="false">J15920*P15920+ROW()*0.00000001</f>
        <v>0.0201592</v>
      </c>
    </row>
    <row r="15921" customFormat="false" ht="15" hidden="false" customHeight="false" outlineLevel="0" collapsed="false">
      <c r="A15921" s="0" t="s">
        <v>11625</v>
      </c>
      <c r="B15921" s="0" t="s">
        <v>50</v>
      </c>
      <c r="C15921" s="0" t="n">
        <v>2011</v>
      </c>
      <c r="D15921" s="0" t="s">
        <v>52</v>
      </c>
      <c r="E15921" s="0" t="s">
        <v>487</v>
      </c>
      <c r="F15921" s="0" t="n">
        <v>0</v>
      </c>
      <c r="G15921" s="0" t="n">
        <v>0</v>
      </c>
      <c r="H15921" s="0" t="n">
        <v>0.02</v>
      </c>
      <c r="I15921" s="0" t="n">
        <v>0</v>
      </c>
      <c r="J15921" s="0" t="n">
        <v>0.02</v>
      </c>
      <c r="N15921" s="0" t="s">
        <v>35</v>
      </c>
      <c r="P15921" s="0" t="n">
        <f aca="false">IF(AND(OR(Dashboard!$B$5="All",D15921=Dashboard!$B$5),OR(Dashboard!$D$5="All",N15921=Dashboard!$D$5),OR(AND(C15921&lt;&gt;"",C15921&gt;=Dashboard!$F$5,C15921&lt;=Dashboard!$H$5),AND(C15921="",Dashboard!$F$5&lt;=1980,Dashboard!$H$5&gt;=2016))),1,0)</f>
        <v>1</v>
      </c>
      <c r="Q15921" s="0" t="n">
        <f aca="false">J15921*P15921+ROW()*0.00000001</f>
        <v>0.02015921</v>
      </c>
    </row>
    <row r="15922" customFormat="false" ht="15" hidden="false" customHeight="false" outlineLevel="0" collapsed="false">
      <c r="A15922" s="0" t="s">
        <v>11626</v>
      </c>
      <c r="B15922" s="0" t="s">
        <v>851</v>
      </c>
      <c r="C15922" s="0" t="n">
        <v>2016</v>
      </c>
      <c r="D15922" s="0" t="s">
        <v>71</v>
      </c>
      <c r="E15922" s="0" t="s">
        <v>6975</v>
      </c>
      <c r="F15922" s="0" t="n">
        <v>0</v>
      </c>
      <c r="G15922" s="0" t="n">
        <v>0</v>
      </c>
      <c r="H15922" s="0" t="n">
        <v>0.02</v>
      </c>
      <c r="I15922" s="0" t="n">
        <v>0</v>
      </c>
      <c r="J15922" s="0" t="n">
        <v>0.02</v>
      </c>
      <c r="N15922" s="0" t="s">
        <v>74</v>
      </c>
      <c r="P15922" s="0" t="n">
        <f aca="false">IF(AND(OR(Dashboard!$B$5="All",D15922=Dashboard!$B$5),OR(Dashboard!$D$5="All",N15922=Dashboard!$D$5),OR(AND(C15922&lt;&gt;"",C15922&gt;=Dashboard!$F$5,C15922&lt;=Dashboard!$H$5),AND(C15922="",Dashboard!$F$5&lt;=1980,Dashboard!$H$5&gt;=2016))),1,0)</f>
        <v>1</v>
      </c>
      <c r="Q15922" s="0" t="n">
        <f aca="false">J15922*P15922+ROW()*0.00000001</f>
        <v>0.02015922</v>
      </c>
    </row>
    <row r="15923" customFormat="false" ht="15" hidden="false" customHeight="false" outlineLevel="0" collapsed="false">
      <c r="A15923" s="0" t="s">
        <v>11627</v>
      </c>
      <c r="B15923" s="0" t="s">
        <v>186</v>
      </c>
      <c r="C15923" s="0" t="n">
        <v>2005</v>
      </c>
      <c r="D15923" s="0" t="s">
        <v>16</v>
      </c>
      <c r="E15923" s="0" t="s">
        <v>5707</v>
      </c>
      <c r="F15923" s="0" t="n">
        <v>0.01</v>
      </c>
      <c r="G15923" s="0" t="n">
        <v>0</v>
      </c>
      <c r="H15923" s="0" t="n">
        <v>0</v>
      </c>
      <c r="I15923" s="0" t="n">
        <v>0</v>
      </c>
      <c r="J15923" s="0" t="n">
        <v>0.02</v>
      </c>
      <c r="K15923" s="0" t="n">
        <v>57</v>
      </c>
      <c r="M15923" s="0" t="s">
        <v>36</v>
      </c>
      <c r="N15923" s="0" t="s">
        <v>35</v>
      </c>
      <c r="O15923" s="0" t="s">
        <v>53</v>
      </c>
      <c r="P15923" s="0" t="n">
        <f aca="false">IF(AND(OR(Dashboard!$B$5="All",D15923=Dashboard!$B$5),OR(Dashboard!$D$5="All",N15923=Dashboard!$D$5),OR(AND(C15923&lt;&gt;"",C15923&gt;=Dashboard!$F$5,C15923&lt;=Dashboard!$H$5),AND(C15923="",Dashboard!$F$5&lt;=1980,Dashboard!$H$5&gt;=2016))),1,0)</f>
        <v>1</v>
      </c>
      <c r="Q15923" s="0" t="n">
        <f aca="false">J15923*P15923+ROW()*0.00000001</f>
        <v>0.02015923</v>
      </c>
    </row>
    <row r="15924" customFormat="false" ht="15" hidden="false" customHeight="false" outlineLevel="0" collapsed="false">
      <c r="A15924" s="0" t="s">
        <v>11628</v>
      </c>
      <c r="B15924" s="0" t="s">
        <v>152</v>
      </c>
      <c r="C15924" s="0" t="n">
        <v>2009</v>
      </c>
      <c r="D15924" s="0" t="s">
        <v>48</v>
      </c>
      <c r="E15924" s="0" t="s">
        <v>520</v>
      </c>
      <c r="F15924" s="0" t="n">
        <v>0</v>
      </c>
      <c r="G15924" s="0" t="n">
        <v>0.01</v>
      </c>
      <c r="H15924" s="0" t="n">
        <v>0</v>
      </c>
      <c r="I15924" s="0" t="n">
        <v>0</v>
      </c>
      <c r="J15924" s="0" t="n">
        <v>0.02</v>
      </c>
      <c r="N15924" s="0" t="s">
        <v>152</v>
      </c>
      <c r="P15924" s="0" t="n">
        <f aca="false">IF(AND(OR(Dashboard!$B$5="All",D15924=Dashboard!$B$5),OR(Dashboard!$D$5="All",N15924=Dashboard!$D$5),OR(AND(C15924&lt;&gt;"",C15924&gt;=Dashboard!$F$5,C15924&lt;=Dashboard!$H$5),AND(C15924="",Dashboard!$F$5&lt;=1980,Dashboard!$H$5&gt;=2016))),1,0)</f>
        <v>1</v>
      </c>
      <c r="Q15924" s="0" t="n">
        <f aca="false">J15924*P15924+ROW()*0.00000001</f>
        <v>0.02015924</v>
      </c>
    </row>
    <row r="15925" customFormat="false" ht="15" hidden="false" customHeight="false" outlineLevel="0" collapsed="false">
      <c r="A15925" s="0" t="s">
        <v>11629</v>
      </c>
      <c r="B15925" s="0" t="s">
        <v>33</v>
      </c>
      <c r="C15925" s="0" t="n">
        <v>2010</v>
      </c>
      <c r="D15925" s="0" t="s">
        <v>71</v>
      </c>
      <c r="E15925" s="0" t="s">
        <v>560</v>
      </c>
      <c r="F15925" s="0" t="n">
        <v>0.02</v>
      </c>
      <c r="G15925" s="0" t="n">
        <v>0</v>
      </c>
      <c r="H15925" s="0" t="n">
        <v>0</v>
      </c>
      <c r="I15925" s="0" t="n">
        <v>0</v>
      </c>
      <c r="J15925" s="0" t="n">
        <v>0.02</v>
      </c>
      <c r="K15925" s="0" t="n">
        <v>60</v>
      </c>
      <c r="M15925" s="0" t="s">
        <v>125</v>
      </c>
      <c r="N15925" s="0" t="s">
        <v>35</v>
      </c>
      <c r="O15925" s="0" t="s">
        <v>53</v>
      </c>
      <c r="P15925" s="0" t="n">
        <f aca="false">IF(AND(OR(Dashboard!$B$5="All",D15925=Dashboard!$B$5),OR(Dashboard!$D$5="All",N15925=Dashboard!$D$5),OR(AND(C15925&lt;&gt;"",C15925&gt;=Dashboard!$F$5,C15925&lt;=Dashboard!$H$5),AND(C15925="",Dashboard!$F$5&lt;=1980,Dashboard!$H$5&gt;=2016))),1,0)</f>
        <v>1</v>
      </c>
      <c r="Q15925" s="0" t="n">
        <f aca="false">J15925*P15925+ROW()*0.00000001</f>
        <v>0.02015925</v>
      </c>
    </row>
    <row r="15926" customFormat="false" ht="15" hidden="false" customHeight="false" outlineLevel="0" collapsed="false">
      <c r="A15926" s="0" t="s">
        <v>11630</v>
      </c>
      <c r="B15926" s="0" t="s">
        <v>50</v>
      </c>
      <c r="C15926" s="0" t="n">
        <v>2007</v>
      </c>
      <c r="D15926" s="0" t="s">
        <v>71</v>
      </c>
      <c r="E15926" s="0" t="s">
        <v>418</v>
      </c>
      <c r="F15926" s="0" t="n">
        <v>0.02</v>
      </c>
      <c r="G15926" s="0" t="n">
        <v>0</v>
      </c>
      <c r="H15926" s="0" t="n">
        <v>0</v>
      </c>
      <c r="I15926" s="0" t="n">
        <v>0</v>
      </c>
      <c r="J15926" s="0" t="n">
        <v>0.02</v>
      </c>
      <c r="K15926" s="0" t="n">
        <v>31</v>
      </c>
      <c r="M15926" s="0" t="s">
        <v>36</v>
      </c>
      <c r="N15926" s="0" t="s">
        <v>35</v>
      </c>
      <c r="O15926" s="0" t="s">
        <v>177</v>
      </c>
      <c r="P15926" s="0" t="n">
        <f aca="false">IF(AND(OR(Dashboard!$B$5="All",D15926=Dashboard!$B$5),OR(Dashboard!$D$5="All",N15926=Dashboard!$D$5),OR(AND(C15926&lt;&gt;"",C15926&gt;=Dashboard!$F$5,C15926&lt;=Dashboard!$H$5),AND(C15926="",Dashboard!$F$5&lt;=1980,Dashboard!$H$5&gt;=2016))),1,0)</f>
        <v>1</v>
      </c>
      <c r="Q15926" s="0" t="n">
        <f aca="false">J15926*P15926+ROW()*0.00000001</f>
        <v>0.02015926</v>
      </c>
    </row>
    <row r="15927" customFormat="false" ht="15" hidden="false" customHeight="false" outlineLevel="0" collapsed="false">
      <c r="A15927" s="0" t="s">
        <v>11631</v>
      </c>
      <c r="B15927" s="0" t="s">
        <v>70</v>
      </c>
      <c r="C15927" s="0" t="n">
        <v>2014</v>
      </c>
      <c r="D15927" s="0" t="s">
        <v>114</v>
      </c>
      <c r="E15927" s="0" t="s">
        <v>1002</v>
      </c>
      <c r="F15927" s="0" t="n">
        <v>0</v>
      </c>
      <c r="G15927" s="0" t="n">
        <v>0</v>
      </c>
      <c r="H15927" s="0" t="n">
        <v>0.02</v>
      </c>
      <c r="I15927" s="0" t="n">
        <v>0</v>
      </c>
      <c r="J15927" s="0" t="n">
        <v>0.02</v>
      </c>
      <c r="N15927" s="0" t="s">
        <v>74</v>
      </c>
      <c r="P15927" s="0" t="n">
        <f aca="false">IF(AND(OR(Dashboard!$B$5="All",D15927=Dashboard!$B$5),OR(Dashboard!$D$5="All",N15927=Dashboard!$D$5),OR(AND(C15927&lt;&gt;"",C15927&gt;=Dashboard!$F$5,C15927&lt;=Dashboard!$H$5),AND(C15927="",Dashboard!$F$5&lt;=1980,Dashboard!$H$5&gt;=2016))),1,0)</f>
        <v>1</v>
      </c>
      <c r="Q15927" s="0" t="n">
        <f aca="false">J15927*P15927+ROW()*0.00000001</f>
        <v>0.02015927</v>
      </c>
    </row>
    <row r="15928" customFormat="false" ht="15" hidden="false" customHeight="false" outlineLevel="0" collapsed="false">
      <c r="A15928" s="0" t="s">
        <v>11632</v>
      </c>
      <c r="B15928" s="0" t="s">
        <v>50</v>
      </c>
      <c r="C15928" s="0" t="n">
        <v>2011</v>
      </c>
      <c r="D15928" s="0" t="s">
        <v>71</v>
      </c>
      <c r="E15928" s="0" t="s">
        <v>328</v>
      </c>
      <c r="F15928" s="0" t="n">
        <v>0</v>
      </c>
      <c r="G15928" s="0" t="n">
        <v>0</v>
      </c>
      <c r="H15928" s="0" t="n">
        <v>0.02</v>
      </c>
      <c r="I15928" s="0" t="n">
        <v>0</v>
      </c>
      <c r="J15928" s="0" t="n">
        <v>0.02</v>
      </c>
      <c r="N15928" s="0" t="s">
        <v>35</v>
      </c>
      <c r="P15928" s="0" t="n">
        <f aca="false">IF(AND(OR(Dashboard!$B$5="All",D15928=Dashboard!$B$5),OR(Dashboard!$D$5="All",N15928=Dashboard!$D$5),OR(AND(C15928&lt;&gt;"",C15928&gt;=Dashboard!$F$5,C15928&lt;=Dashboard!$H$5),AND(C15928="",Dashboard!$F$5&lt;=1980,Dashboard!$H$5&gt;=2016))),1,0)</f>
        <v>1</v>
      </c>
      <c r="Q15928" s="0" t="n">
        <f aca="false">J15928*P15928+ROW()*0.00000001</f>
        <v>0.02015928</v>
      </c>
    </row>
    <row r="15929" customFormat="false" ht="15" hidden="false" customHeight="false" outlineLevel="0" collapsed="false">
      <c r="A15929" s="0" t="s">
        <v>10124</v>
      </c>
      <c r="B15929" s="0" t="s">
        <v>33</v>
      </c>
      <c r="C15929" s="0" t="n">
        <v>2011</v>
      </c>
      <c r="D15929" s="0" t="s">
        <v>34</v>
      </c>
      <c r="E15929" s="0" t="s">
        <v>2792</v>
      </c>
      <c r="F15929" s="0" t="n">
        <v>0</v>
      </c>
      <c r="G15929" s="0" t="n">
        <v>0.01</v>
      </c>
      <c r="H15929" s="0" t="n">
        <v>0</v>
      </c>
      <c r="I15929" s="0" t="n">
        <v>0</v>
      </c>
      <c r="J15929" s="0" t="n">
        <v>0.02</v>
      </c>
      <c r="N15929" s="0" t="s">
        <v>35</v>
      </c>
      <c r="P15929" s="0" t="n">
        <f aca="false">IF(AND(OR(Dashboard!$B$5="All",D15929=Dashboard!$B$5),OR(Dashboard!$D$5="All",N15929=Dashboard!$D$5),OR(AND(C15929&lt;&gt;"",C15929&gt;=Dashboard!$F$5,C15929&lt;=Dashboard!$H$5),AND(C15929="",Dashboard!$F$5&lt;=1980,Dashboard!$H$5&gt;=2016))),1,0)</f>
        <v>1</v>
      </c>
      <c r="Q15929" s="0" t="n">
        <f aca="false">J15929*P15929+ROW()*0.00000001</f>
        <v>0.02015929</v>
      </c>
    </row>
    <row r="15930" customFormat="false" ht="15" hidden="false" customHeight="false" outlineLevel="0" collapsed="false">
      <c r="A15930" s="0" t="s">
        <v>11633</v>
      </c>
      <c r="B15930" s="0" t="s">
        <v>164</v>
      </c>
      <c r="C15930" s="0" t="n">
        <v>2010</v>
      </c>
      <c r="D15930" s="0" t="s">
        <v>46</v>
      </c>
      <c r="E15930" s="0" t="s">
        <v>328</v>
      </c>
      <c r="F15930" s="0" t="n">
        <v>0</v>
      </c>
      <c r="G15930" s="0" t="n">
        <v>0</v>
      </c>
      <c r="H15930" s="0" t="n">
        <v>0.02</v>
      </c>
      <c r="I15930" s="0" t="n">
        <v>0</v>
      </c>
      <c r="J15930" s="0" t="n">
        <v>0.02</v>
      </c>
      <c r="N15930" s="0" t="s">
        <v>74</v>
      </c>
      <c r="P15930" s="0" t="n">
        <f aca="false">IF(AND(OR(Dashboard!$B$5="All",D15930=Dashboard!$B$5),OR(Dashboard!$D$5="All",N15930=Dashboard!$D$5),OR(AND(C15930&lt;&gt;"",C15930&gt;=Dashboard!$F$5,C15930&lt;=Dashboard!$H$5),AND(C15930="",Dashboard!$F$5&lt;=1980,Dashboard!$H$5&gt;=2016))),1,0)</f>
        <v>1</v>
      </c>
      <c r="Q15930" s="0" t="n">
        <f aca="false">J15930*P15930+ROW()*0.00000001</f>
        <v>0.0201593</v>
      </c>
    </row>
    <row r="15931" customFormat="false" ht="15" hidden="false" customHeight="false" outlineLevel="0" collapsed="false">
      <c r="A15931" s="0" t="s">
        <v>11634</v>
      </c>
      <c r="B15931" s="0" t="s">
        <v>76</v>
      </c>
      <c r="C15931" s="0" t="n">
        <v>2010</v>
      </c>
      <c r="D15931" s="0" t="s">
        <v>52</v>
      </c>
      <c r="E15931" s="0" t="s">
        <v>1457</v>
      </c>
      <c r="F15931" s="0" t="n">
        <v>0</v>
      </c>
      <c r="G15931" s="0" t="n">
        <v>0</v>
      </c>
      <c r="H15931" s="0" t="n">
        <v>0.02</v>
      </c>
      <c r="I15931" s="0" t="n">
        <v>0</v>
      </c>
      <c r="J15931" s="0" t="n">
        <v>0.02</v>
      </c>
      <c r="N15931" s="0" t="s">
        <v>74</v>
      </c>
      <c r="P15931" s="0" t="n">
        <f aca="false">IF(AND(OR(Dashboard!$B$5="All",D15931=Dashboard!$B$5),OR(Dashboard!$D$5="All",N15931=Dashboard!$D$5),OR(AND(C15931&lt;&gt;"",C15931&gt;=Dashboard!$F$5,C15931&lt;=Dashboard!$H$5),AND(C15931="",Dashboard!$F$5&lt;=1980,Dashboard!$H$5&gt;=2016))),1,0)</f>
        <v>1</v>
      </c>
      <c r="Q15931" s="0" t="n">
        <f aca="false">J15931*P15931+ROW()*0.00000001</f>
        <v>0.02015931</v>
      </c>
    </row>
    <row r="15932" customFormat="false" ht="15" hidden="false" customHeight="false" outlineLevel="0" collapsed="false">
      <c r="A15932" s="0" t="s">
        <v>11635</v>
      </c>
      <c r="B15932" s="0" t="s">
        <v>50</v>
      </c>
      <c r="C15932" s="0" t="n">
        <v>2010</v>
      </c>
      <c r="D15932" s="0" t="s">
        <v>52</v>
      </c>
      <c r="E15932" s="0" t="s">
        <v>35</v>
      </c>
      <c r="F15932" s="0" t="n">
        <v>0</v>
      </c>
      <c r="G15932" s="0" t="n">
        <v>0</v>
      </c>
      <c r="H15932" s="0" t="n">
        <v>0.02</v>
      </c>
      <c r="I15932" s="0" t="n">
        <v>0</v>
      </c>
      <c r="J15932" s="0" t="n">
        <v>0.02</v>
      </c>
      <c r="N15932" s="0" t="s">
        <v>35</v>
      </c>
      <c r="P15932" s="0" t="n">
        <f aca="false">IF(AND(OR(Dashboard!$B$5="All",D15932=Dashboard!$B$5),OR(Dashboard!$D$5="All",N15932=Dashboard!$D$5),OR(AND(C15932&lt;&gt;"",C15932&gt;=Dashboard!$F$5,C15932&lt;=Dashboard!$H$5),AND(C15932="",Dashboard!$F$5&lt;=1980,Dashboard!$H$5&gt;=2016))),1,0)</f>
        <v>1</v>
      </c>
      <c r="Q15932" s="0" t="n">
        <f aca="false">J15932*P15932+ROW()*0.00000001</f>
        <v>0.02015932</v>
      </c>
    </row>
    <row r="15933" customFormat="false" ht="15" hidden="false" customHeight="false" outlineLevel="0" collapsed="false">
      <c r="A15933" s="0" t="s">
        <v>9798</v>
      </c>
      <c r="B15933" s="0" t="s">
        <v>851</v>
      </c>
      <c r="C15933" s="0" t="n">
        <v>2013</v>
      </c>
      <c r="D15933" s="0" t="s">
        <v>114</v>
      </c>
      <c r="E15933" s="0" t="s">
        <v>6736</v>
      </c>
      <c r="F15933" s="0" t="n">
        <v>0</v>
      </c>
      <c r="G15933" s="0" t="n">
        <v>0</v>
      </c>
      <c r="H15933" s="0" t="n">
        <v>0.02</v>
      </c>
      <c r="I15933" s="0" t="n">
        <v>0</v>
      </c>
      <c r="J15933" s="0" t="n">
        <v>0.02</v>
      </c>
      <c r="N15933" s="0" t="s">
        <v>74</v>
      </c>
      <c r="P15933" s="0" t="n">
        <f aca="false">IF(AND(OR(Dashboard!$B$5="All",D15933=Dashboard!$B$5),OR(Dashboard!$D$5="All",N15933=Dashboard!$D$5),OR(AND(C15933&lt;&gt;"",C15933&gt;=Dashboard!$F$5,C15933&lt;=Dashboard!$H$5),AND(C15933="",Dashboard!$F$5&lt;=1980,Dashboard!$H$5&gt;=2016))),1,0)</f>
        <v>1</v>
      </c>
      <c r="Q15933" s="0" t="n">
        <f aca="false">J15933*P15933+ROW()*0.00000001</f>
        <v>0.02015933</v>
      </c>
    </row>
    <row r="15934" customFormat="false" ht="15" hidden="false" customHeight="false" outlineLevel="0" collapsed="false">
      <c r="A15934" s="0" t="s">
        <v>11636</v>
      </c>
      <c r="B15934" s="0" t="s">
        <v>64</v>
      </c>
      <c r="C15934" s="0" t="n">
        <v>2010</v>
      </c>
      <c r="D15934" s="0" t="s">
        <v>114</v>
      </c>
      <c r="E15934" s="0" t="s">
        <v>7521</v>
      </c>
      <c r="F15934" s="0" t="n">
        <v>0</v>
      </c>
      <c r="G15934" s="0" t="n">
        <v>0</v>
      </c>
      <c r="H15934" s="0" t="n">
        <v>0.02</v>
      </c>
      <c r="I15934" s="0" t="n">
        <v>0</v>
      </c>
      <c r="J15934" s="0" t="n">
        <v>0.02</v>
      </c>
      <c r="N15934" s="0" t="s">
        <v>66</v>
      </c>
      <c r="P15934" s="0" t="n">
        <f aca="false">IF(AND(OR(Dashboard!$B$5="All",D15934=Dashboard!$B$5),OR(Dashboard!$D$5="All",N15934=Dashboard!$D$5),OR(AND(C15934&lt;&gt;"",C15934&gt;=Dashboard!$F$5,C15934&lt;=Dashboard!$H$5),AND(C15934="",Dashboard!$F$5&lt;=1980,Dashboard!$H$5&gt;=2016))),1,0)</f>
        <v>1</v>
      </c>
      <c r="Q15934" s="0" t="n">
        <f aca="false">J15934*P15934+ROW()*0.00000001</f>
        <v>0.02015934</v>
      </c>
    </row>
    <row r="15935" customFormat="false" ht="15" hidden="false" customHeight="false" outlineLevel="0" collapsed="false">
      <c r="A15935" s="0" t="s">
        <v>11637</v>
      </c>
      <c r="B15935" s="0" t="s">
        <v>851</v>
      </c>
      <c r="C15935" s="0" t="n">
        <v>2016</v>
      </c>
      <c r="D15935" s="0" t="s">
        <v>46</v>
      </c>
      <c r="E15935" s="0" t="s">
        <v>10015</v>
      </c>
      <c r="F15935" s="0" t="n">
        <v>0</v>
      </c>
      <c r="G15935" s="0" t="n">
        <v>0</v>
      </c>
      <c r="H15935" s="0" t="n">
        <v>0.02</v>
      </c>
      <c r="I15935" s="0" t="n">
        <v>0</v>
      </c>
      <c r="J15935" s="0" t="n">
        <v>0.02</v>
      </c>
      <c r="N15935" s="0" t="s">
        <v>74</v>
      </c>
      <c r="P15935" s="0" t="n">
        <f aca="false">IF(AND(OR(Dashboard!$B$5="All",D15935=Dashboard!$B$5),OR(Dashboard!$D$5="All",N15935=Dashboard!$D$5),OR(AND(C15935&lt;&gt;"",C15935&gt;=Dashboard!$F$5,C15935&lt;=Dashboard!$H$5),AND(C15935="",Dashboard!$F$5&lt;=1980,Dashboard!$H$5&gt;=2016))),1,0)</f>
        <v>1</v>
      </c>
      <c r="Q15935" s="0" t="n">
        <f aca="false">J15935*P15935+ROW()*0.00000001</f>
        <v>0.02015935</v>
      </c>
    </row>
    <row r="15936" customFormat="false" ht="15" hidden="false" customHeight="false" outlineLevel="0" collapsed="false">
      <c r="A15936" s="0" t="s">
        <v>11638</v>
      </c>
      <c r="B15936" s="0" t="s">
        <v>64</v>
      </c>
      <c r="C15936" s="0" t="n">
        <v>2006</v>
      </c>
      <c r="D15936" s="0" t="s">
        <v>46</v>
      </c>
      <c r="E15936" s="0" t="s">
        <v>157</v>
      </c>
      <c r="F15936" s="0" t="n">
        <v>0</v>
      </c>
      <c r="G15936" s="0" t="n">
        <v>0</v>
      </c>
      <c r="H15936" s="0" t="n">
        <v>0.02</v>
      </c>
      <c r="I15936" s="0" t="n">
        <v>0</v>
      </c>
      <c r="J15936" s="0" t="n">
        <v>0.02</v>
      </c>
      <c r="N15936" s="0" t="s">
        <v>66</v>
      </c>
      <c r="P15936" s="0" t="n">
        <f aca="false">IF(AND(OR(Dashboard!$B$5="All",D15936=Dashboard!$B$5),OR(Dashboard!$D$5="All",N15936=Dashboard!$D$5),OR(AND(C15936&lt;&gt;"",C15936&gt;=Dashboard!$F$5,C15936&lt;=Dashboard!$H$5),AND(C15936="",Dashboard!$F$5&lt;=1980,Dashboard!$H$5&gt;=2016))),1,0)</f>
        <v>1</v>
      </c>
      <c r="Q15936" s="0" t="n">
        <f aca="false">J15936*P15936+ROW()*0.00000001</f>
        <v>0.02015936</v>
      </c>
    </row>
    <row r="15937" customFormat="false" ht="15" hidden="false" customHeight="false" outlineLevel="0" collapsed="false">
      <c r="A15937" s="0" t="s">
        <v>11639</v>
      </c>
      <c r="B15937" s="0" t="s">
        <v>33</v>
      </c>
      <c r="C15937" s="0" t="n">
        <v>2007</v>
      </c>
      <c r="D15937" s="0" t="s">
        <v>114</v>
      </c>
      <c r="E15937" s="0" t="s">
        <v>124</v>
      </c>
      <c r="F15937" s="0" t="n">
        <v>0</v>
      </c>
      <c r="G15937" s="0" t="n">
        <v>0.01</v>
      </c>
      <c r="H15937" s="0" t="n">
        <v>0</v>
      </c>
      <c r="I15937" s="0" t="n">
        <v>0</v>
      </c>
      <c r="J15937" s="0" t="n">
        <v>0.02</v>
      </c>
      <c r="N15937" s="0" t="s">
        <v>35</v>
      </c>
      <c r="P15937" s="0" t="n">
        <f aca="false">IF(AND(OR(Dashboard!$B$5="All",D15937=Dashboard!$B$5),OR(Dashboard!$D$5="All",N15937=Dashboard!$D$5),OR(AND(C15937&lt;&gt;"",C15937&gt;=Dashboard!$F$5,C15937&lt;=Dashboard!$H$5),AND(C15937="",Dashboard!$F$5&lt;=1980,Dashboard!$H$5&gt;=2016))),1,0)</f>
        <v>1</v>
      </c>
      <c r="Q15937" s="0" t="n">
        <f aca="false">J15937*P15937+ROW()*0.00000001</f>
        <v>0.02015937</v>
      </c>
    </row>
    <row r="15938" customFormat="false" ht="15" hidden="false" customHeight="false" outlineLevel="0" collapsed="false">
      <c r="A15938" s="0" t="s">
        <v>11640</v>
      </c>
      <c r="B15938" s="0" t="s">
        <v>152</v>
      </c>
      <c r="C15938" s="0" t="n">
        <v>2009</v>
      </c>
      <c r="D15938" s="0" t="s">
        <v>56</v>
      </c>
      <c r="E15938" s="0" t="s">
        <v>3318</v>
      </c>
      <c r="F15938" s="0" t="n">
        <v>0.01</v>
      </c>
      <c r="G15938" s="0" t="n">
        <v>0</v>
      </c>
      <c r="H15938" s="0" t="n">
        <v>0</v>
      </c>
      <c r="I15938" s="0" t="n">
        <v>0</v>
      </c>
      <c r="J15938" s="0" t="n">
        <v>0.02</v>
      </c>
      <c r="N15938" s="0" t="s">
        <v>152</v>
      </c>
      <c r="P15938" s="0" t="n">
        <f aca="false">IF(AND(OR(Dashboard!$B$5="All",D15938=Dashboard!$B$5),OR(Dashboard!$D$5="All",N15938=Dashboard!$D$5),OR(AND(C15938&lt;&gt;"",C15938&gt;=Dashboard!$F$5,C15938&lt;=Dashboard!$H$5),AND(C15938="",Dashboard!$F$5&lt;=1980,Dashboard!$H$5&gt;=2016))),1,0)</f>
        <v>1</v>
      </c>
      <c r="Q15938" s="0" t="n">
        <f aca="false">J15938*P15938+ROW()*0.00000001</f>
        <v>0.02015938</v>
      </c>
    </row>
    <row r="15939" customFormat="false" ht="15" hidden="false" customHeight="false" outlineLevel="0" collapsed="false">
      <c r="A15939" s="0" t="s">
        <v>11641</v>
      </c>
      <c r="B15939" s="0" t="s">
        <v>851</v>
      </c>
      <c r="C15939" s="0" t="n">
        <v>2014</v>
      </c>
      <c r="D15939" s="0" t="s">
        <v>114</v>
      </c>
      <c r="E15939" s="0" t="s">
        <v>7521</v>
      </c>
      <c r="F15939" s="0" t="n">
        <v>0</v>
      </c>
      <c r="G15939" s="0" t="n">
        <v>0</v>
      </c>
      <c r="H15939" s="0" t="n">
        <v>0.02</v>
      </c>
      <c r="I15939" s="0" t="n">
        <v>0</v>
      </c>
      <c r="J15939" s="0" t="n">
        <v>0.02</v>
      </c>
      <c r="N15939" s="0" t="s">
        <v>74</v>
      </c>
      <c r="P15939" s="0" t="n">
        <f aca="false">IF(AND(OR(Dashboard!$B$5="All",D15939=Dashboard!$B$5),OR(Dashboard!$D$5="All",N15939=Dashboard!$D$5),OR(AND(C15939&lt;&gt;"",C15939&gt;=Dashboard!$F$5,C15939&lt;=Dashboard!$H$5),AND(C15939="",Dashboard!$F$5&lt;=1980,Dashboard!$H$5&gt;=2016))),1,0)</f>
        <v>1</v>
      </c>
      <c r="Q15939" s="0" t="n">
        <f aca="false">J15939*P15939+ROW()*0.00000001</f>
        <v>0.02015939</v>
      </c>
    </row>
    <row r="15940" customFormat="false" ht="15" hidden="false" customHeight="false" outlineLevel="0" collapsed="false">
      <c r="A15940" s="0" t="s">
        <v>9268</v>
      </c>
      <c r="B15940" s="0" t="s">
        <v>152</v>
      </c>
      <c r="C15940" s="0" t="n">
        <v>2001</v>
      </c>
      <c r="D15940" s="0" t="s">
        <v>246</v>
      </c>
      <c r="E15940" s="0" t="s">
        <v>229</v>
      </c>
      <c r="F15940" s="0" t="n">
        <v>0</v>
      </c>
      <c r="G15940" s="0" t="n">
        <v>0.01</v>
      </c>
      <c r="H15940" s="0" t="n">
        <v>0</v>
      </c>
      <c r="I15940" s="0" t="n">
        <v>0</v>
      </c>
      <c r="J15940" s="0" t="n">
        <v>0.02</v>
      </c>
      <c r="K15940" s="0" t="n">
        <v>75</v>
      </c>
      <c r="L15940" s="0" t="n">
        <v>7.6</v>
      </c>
      <c r="M15940" s="0" t="s">
        <v>36</v>
      </c>
      <c r="N15940" s="0" t="s">
        <v>152</v>
      </c>
      <c r="O15940" s="0" t="s">
        <v>37</v>
      </c>
      <c r="P15940" s="0" t="n">
        <f aca="false">IF(AND(OR(Dashboard!$B$5="All",D15940=Dashboard!$B$5),OR(Dashboard!$D$5="All",N15940=Dashboard!$D$5),OR(AND(C15940&lt;&gt;"",C15940&gt;=Dashboard!$F$5,C15940&lt;=Dashboard!$H$5),AND(C15940="",Dashboard!$F$5&lt;=1980,Dashboard!$H$5&gt;=2016))),1,0)</f>
        <v>1</v>
      </c>
      <c r="Q15940" s="0" t="n">
        <f aca="false">J15940*P15940+ROW()*0.00000001</f>
        <v>0.0201594</v>
      </c>
    </row>
    <row r="15941" customFormat="false" ht="15" hidden="false" customHeight="false" outlineLevel="0" collapsed="false">
      <c r="A15941" s="0" t="s">
        <v>11642</v>
      </c>
      <c r="B15941" s="0" t="s">
        <v>50</v>
      </c>
      <c r="C15941" s="0" t="n">
        <v>2010</v>
      </c>
      <c r="D15941" s="0" t="s">
        <v>52</v>
      </c>
      <c r="E15941" s="0" t="s">
        <v>11643</v>
      </c>
      <c r="F15941" s="0" t="n">
        <v>0</v>
      </c>
      <c r="G15941" s="0" t="n">
        <v>0</v>
      </c>
      <c r="H15941" s="0" t="n">
        <v>0.02</v>
      </c>
      <c r="I15941" s="0" t="n">
        <v>0</v>
      </c>
      <c r="J15941" s="0" t="n">
        <v>0.02</v>
      </c>
      <c r="N15941" s="0" t="s">
        <v>35</v>
      </c>
      <c r="P15941" s="0" t="n">
        <f aca="false">IF(AND(OR(Dashboard!$B$5="All",D15941=Dashboard!$B$5),OR(Dashboard!$D$5="All",N15941=Dashboard!$D$5),OR(AND(C15941&lt;&gt;"",C15941&gt;=Dashboard!$F$5,C15941&lt;=Dashboard!$H$5),AND(C15941="",Dashboard!$F$5&lt;=1980,Dashboard!$H$5&gt;=2016))),1,0)</f>
        <v>1</v>
      </c>
      <c r="Q15941" s="0" t="n">
        <f aca="false">J15941*P15941+ROW()*0.00000001</f>
        <v>0.02015941</v>
      </c>
    </row>
    <row r="15942" customFormat="false" ht="15" hidden="false" customHeight="false" outlineLevel="0" collapsed="false">
      <c r="A15942" s="0" t="s">
        <v>7679</v>
      </c>
      <c r="B15942" s="0" t="s">
        <v>50</v>
      </c>
      <c r="C15942" s="0" t="n">
        <v>2010</v>
      </c>
      <c r="D15942" s="0" t="s">
        <v>34</v>
      </c>
      <c r="E15942" s="0" t="s">
        <v>2595</v>
      </c>
      <c r="F15942" s="0" t="n">
        <v>0</v>
      </c>
      <c r="G15942" s="0" t="n">
        <v>0.01</v>
      </c>
      <c r="H15942" s="0" t="n">
        <v>0</v>
      </c>
      <c r="I15942" s="0" t="n">
        <v>0</v>
      </c>
      <c r="J15942" s="0" t="n">
        <v>0.02</v>
      </c>
      <c r="N15942" s="0" t="s">
        <v>35</v>
      </c>
      <c r="P15942" s="0" t="n">
        <f aca="false">IF(AND(OR(Dashboard!$B$5="All",D15942=Dashboard!$B$5),OR(Dashboard!$D$5="All",N15942=Dashboard!$D$5),OR(AND(C15942&lt;&gt;"",C15942&gt;=Dashboard!$F$5,C15942&lt;=Dashboard!$H$5),AND(C15942="",Dashboard!$F$5&lt;=1980,Dashboard!$H$5&gt;=2016))),1,0)</f>
        <v>1</v>
      </c>
      <c r="Q15942" s="0" t="n">
        <f aca="false">J15942*P15942+ROW()*0.00000001</f>
        <v>0.02015942</v>
      </c>
    </row>
    <row r="15943" customFormat="false" ht="15" hidden="false" customHeight="false" outlineLevel="0" collapsed="false">
      <c r="A15943" s="0" t="s">
        <v>11287</v>
      </c>
      <c r="B15943" s="0" t="s">
        <v>70</v>
      </c>
      <c r="C15943" s="0" t="n">
        <v>2007</v>
      </c>
      <c r="D15943" s="0" t="s">
        <v>34</v>
      </c>
      <c r="E15943" s="0" t="s">
        <v>782</v>
      </c>
      <c r="F15943" s="0" t="n">
        <v>0</v>
      </c>
      <c r="G15943" s="0" t="n">
        <v>0</v>
      </c>
      <c r="H15943" s="0" t="n">
        <v>0.02</v>
      </c>
      <c r="I15943" s="0" t="n">
        <v>0</v>
      </c>
      <c r="J15943" s="0" t="n">
        <v>0.02</v>
      </c>
      <c r="N15943" s="0" t="s">
        <v>74</v>
      </c>
      <c r="P15943" s="0" t="n">
        <f aca="false">IF(AND(OR(Dashboard!$B$5="All",D15943=Dashboard!$B$5),OR(Dashboard!$D$5="All",N15943=Dashboard!$D$5),OR(AND(C15943&lt;&gt;"",C15943&gt;=Dashboard!$F$5,C15943&lt;=Dashboard!$H$5),AND(C15943="",Dashboard!$F$5&lt;=1980,Dashboard!$H$5&gt;=2016))),1,0)</f>
        <v>1</v>
      </c>
      <c r="Q15943" s="0" t="n">
        <f aca="false">J15943*P15943+ROW()*0.00000001</f>
        <v>0.02015943</v>
      </c>
    </row>
    <row r="15944" customFormat="false" ht="15" hidden="false" customHeight="false" outlineLevel="0" collapsed="false">
      <c r="A15944" s="0" t="s">
        <v>11644</v>
      </c>
      <c r="B15944" s="0" t="s">
        <v>94</v>
      </c>
      <c r="C15944" s="0" t="n">
        <v>2015</v>
      </c>
      <c r="D15944" s="0" t="s">
        <v>71</v>
      </c>
      <c r="E15944" s="0" t="s">
        <v>328</v>
      </c>
      <c r="F15944" s="0" t="n">
        <v>0</v>
      </c>
      <c r="G15944" s="0" t="n">
        <v>0.01</v>
      </c>
      <c r="H15944" s="0" t="n">
        <v>0</v>
      </c>
      <c r="I15944" s="0" t="n">
        <v>0</v>
      </c>
      <c r="J15944" s="0" t="n">
        <v>0.02</v>
      </c>
      <c r="N15944" s="0" t="s">
        <v>74</v>
      </c>
      <c r="P15944" s="0" t="n">
        <f aca="false">IF(AND(OR(Dashboard!$B$5="All",D15944=Dashboard!$B$5),OR(Dashboard!$D$5="All",N15944=Dashboard!$D$5),OR(AND(C15944&lt;&gt;"",C15944&gt;=Dashboard!$F$5,C15944&lt;=Dashboard!$H$5),AND(C15944="",Dashboard!$F$5&lt;=1980,Dashboard!$H$5&gt;=2016))),1,0)</f>
        <v>1</v>
      </c>
      <c r="Q15944" s="0" t="n">
        <f aca="false">J15944*P15944+ROW()*0.00000001</f>
        <v>0.02015944</v>
      </c>
    </row>
    <row r="15945" customFormat="false" ht="15" hidden="false" customHeight="false" outlineLevel="0" collapsed="false">
      <c r="A15945" s="0" t="s">
        <v>11645</v>
      </c>
      <c r="B15945" s="0" t="s">
        <v>50</v>
      </c>
      <c r="C15945" s="0" t="n">
        <v>2009</v>
      </c>
      <c r="D15945" s="0" t="s">
        <v>114</v>
      </c>
      <c r="E15945" s="0" t="s">
        <v>6819</v>
      </c>
      <c r="F15945" s="0" t="n">
        <v>0.01</v>
      </c>
      <c r="G15945" s="0" t="n">
        <v>0</v>
      </c>
      <c r="H15945" s="0" t="n">
        <v>0</v>
      </c>
      <c r="I15945" s="0" t="n">
        <v>0</v>
      </c>
      <c r="J15945" s="0" t="n">
        <v>0.02</v>
      </c>
      <c r="N15945" s="0" t="s">
        <v>35</v>
      </c>
      <c r="P15945" s="0" t="n">
        <f aca="false">IF(AND(OR(Dashboard!$B$5="All",D15945=Dashboard!$B$5),OR(Dashboard!$D$5="All",N15945=Dashboard!$D$5),OR(AND(C15945&lt;&gt;"",C15945&gt;=Dashboard!$F$5,C15945&lt;=Dashboard!$H$5),AND(C15945="",Dashboard!$F$5&lt;=1980,Dashboard!$H$5&gt;=2016))),1,0)</f>
        <v>1</v>
      </c>
      <c r="Q15945" s="0" t="n">
        <f aca="false">J15945*P15945+ROW()*0.00000001</f>
        <v>0.02015945</v>
      </c>
    </row>
    <row r="15946" customFormat="false" ht="15" hidden="false" customHeight="false" outlineLevel="0" collapsed="false">
      <c r="A15946" s="0" t="s">
        <v>11646</v>
      </c>
      <c r="B15946" s="0" t="s">
        <v>164</v>
      </c>
      <c r="C15946" s="0" t="n">
        <v>2013</v>
      </c>
      <c r="D15946" s="0" t="s">
        <v>52</v>
      </c>
      <c r="E15946" s="0" t="s">
        <v>1002</v>
      </c>
      <c r="F15946" s="0" t="n">
        <v>0</v>
      </c>
      <c r="G15946" s="0" t="n">
        <v>0</v>
      </c>
      <c r="H15946" s="0" t="n">
        <v>0.02</v>
      </c>
      <c r="I15946" s="0" t="n">
        <v>0</v>
      </c>
      <c r="J15946" s="0" t="n">
        <v>0.02</v>
      </c>
      <c r="N15946" s="0" t="s">
        <v>74</v>
      </c>
      <c r="P15946" s="0" t="n">
        <f aca="false">IF(AND(OR(Dashboard!$B$5="All",D15946=Dashboard!$B$5),OR(Dashboard!$D$5="All",N15946=Dashboard!$D$5),OR(AND(C15946&lt;&gt;"",C15946&gt;=Dashboard!$F$5,C15946&lt;=Dashboard!$H$5),AND(C15946="",Dashboard!$F$5&lt;=1980,Dashboard!$H$5&gt;=2016))),1,0)</f>
        <v>1</v>
      </c>
      <c r="Q15946" s="0" t="n">
        <f aca="false">J15946*P15946+ROW()*0.00000001</f>
        <v>0.02015946</v>
      </c>
    </row>
    <row r="15947" customFormat="false" ht="15" hidden="false" customHeight="false" outlineLevel="0" collapsed="false">
      <c r="A15947" s="0" t="s">
        <v>217</v>
      </c>
      <c r="B15947" s="0" t="s">
        <v>152</v>
      </c>
      <c r="C15947" s="0" t="n">
        <v>2007</v>
      </c>
      <c r="D15947" s="0" t="s">
        <v>56</v>
      </c>
      <c r="E15947" s="0" t="s">
        <v>65</v>
      </c>
      <c r="F15947" s="0" t="n">
        <v>0</v>
      </c>
      <c r="G15947" s="0" t="n">
        <v>0.01</v>
      </c>
      <c r="H15947" s="0" t="n">
        <v>0</v>
      </c>
      <c r="I15947" s="0" t="n">
        <v>0</v>
      </c>
      <c r="J15947" s="0" t="n">
        <v>0.02</v>
      </c>
      <c r="K15947" s="0" t="n">
        <v>87</v>
      </c>
      <c r="L15947" s="0" t="n">
        <v>7.8</v>
      </c>
      <c r="M15947" s="0" t="s">
        <v>73</v>
      </c>
      <c r="N15947" s="0" t="s">
        <v>152</v>
      </c>
      <c r="O15947" s="0" t="s">
        <v>42</v>
      </c>
      <c r="P15947" s="0" t="n">
        <f aca="false">IF(AND(OR(Dashboard!$B$5="All",D15947=Dashboard!$B$5),OR(Dashboard!$D$5="All",N15947=Dashboard!$D$5),OR(AND(C15947&lt;&gt;"",C15947&gt;=Dashboard!$F$5,C15947&lt;=Dashboard!$H$5),AND(C15947="",Dashboard!$F$5&lt;=1980,Dashboard!$H$5&gt;=2016))),1,0)</f>
        <v>1</v>
      </c>
      <c r="Q15947" s="0" t="n">
        <f aca="false">J15947*P15947+ROW()*0.00000001</f>
        <v>0.02015947</v>
      </c>
    </row>
    <row r="15948" customFormat="false" ht="15" hidden="false" customHeight="false" outlineLevel="0" collapsed="false">
      <c r="A15948" s="0" t="s">
        <v>11647</v>
      </c>
      <c r="B15948" s="0" t="s">
        <v>50</v>
      </c>
      <c r="C15948" s="0" t="n">
        <v>2005</v>
      </c>
      <c r="D15948" s="0" t="s">
        <v>56</v>
      </c>
      <c r="E15948" s="0" t="s">
        <v>220</v>
      </c>
      <c r="F15948" s="0" t="n">
        <v>0.02</v>
      </c>
      <c r="G15948" s="0" t="n">
        <v>0</v>
      </c>
      <c r="H15948" s="0" t="n">
        <v>0</v>
      </c>
      <c r="I15948" s="0" t="n">
        <v>0</v>
      </c>
      <c r="J15948" s="0" t="n">
        <v>0.02</v>
      </c>
      <c r="K15948" s="0" t="n">
        <v>33</v>
      </c>
      <c r="L15948" s="0" t="n">
        <v>7</v>
      </c>
      <c r="M15948" s="0" t="s">
        <v>36</v>
      </c>
      <c r="N15948" s="0" t="s">
        <v>35</v>
      </c>
      <c r="O15948" s="0" t="s">
        <v>177</v>
      </c>
      <c r="P15948" s="0" t="n">
        <f aca="false">IF(AND(OR(Dashboard!$B$5="All",D15948=Dashboard!$B$5),OR(Dashboard!$D$5="All",N15948=Dashboard!$D$5),OR(AND(C15948&lt;&gt;"",C15948&gt;=Dashboard!$F$5,C15948&lt;=Dashboard!$H$5),AND(C15948="",Dashboard!$F$5&lt;=1980,Dashboard!$H$5&gt;=2016))),1,0)</f>
        <v>1</v>
      </c>
      <c r="Q15948" s="0" t="n">
        <f aca="false">J15948*P15948+ROW()*0.00000001</f>
        <v>0.02015948</v>
      </c>
    </row>
    <row r="15949" customFormat="false" ht="15" hidden="false" customHeight="false" outlineLevel="0" collapsed="false">
      <c r="A15949" s="0" t="s">
        <v>11648</v>
      </c>
      <c r="B15949" s="0" t="s">
        <v>94</v>
      </c>
      <c r="C15949" s="0" t="n">
        <v>2016</v>
      </c>
      <c r="D15949" s="0" t="s">
        <v>71</v>
      </c>
      <c r="E15949" s="0" t="s">
        <v>211</v>
      </c>
      <c r="F15949" s="0" t="n">
        <v>0</v>
      </c>
      <c r="G15949" s="0" t="n">
        <v>0</v>
      </c>
      <c r="H15949" s="0" t="n">
        <v>0.02</v>
      </c>
      <c r="I15949" s="0" t="n">
        <v>0</v>
      </c>
      <c r="J15949" s="0" t="n">
        <v>0.02</v>
      </c>
      <c r="N15949" s="0" t="s">
        <v>74</v>
      </c>
      <c r="P15949" s="0" t="n">
        <f aca="false">IF(AND(OR(Dashboard!$B$5="All",D15949=Dashboard!$B$5),OR(Dashboard!$D$5="All",N15949=Dashboard!$D$5),OR(AND(C15949&lt;&gt;"",C15949&gt;=Dashboard!$F$5,C15949&lt;=Dashboard!$H$5),AND(C15949="",Dashboard!$F$5&lt;=1980,Dashboard!$H$5&gt;=2016))),1,0)</f>
        <v>1</v>
      </c>
      <c r="Q15949" s="0" t="n">
        <f aca="false">J15949*P15949+ROW()*0.00000001</f>
        <v>0.02015949</v>
      </c>
    </row>
    <row r="15950" customFormat="false" ht="15" hidden="false" customHeight="false" outlineLevel="0" collapsed="false">
      <c r="A15950" s="0" t="s">
        <v>11649</v>
      </c>
      <c r="B15950" s="0" t="s">
        <v>97</v>
      </c>
      <c r="C15950" s="0" t="n">
        <v>2014</v>
      </c>
      <c r="D15950" s="0" t="s">
        <v>71</v>
      </c>
      <c r="E15950" s="0" t="s">
        <v>211</v>
      </c>
      <c r="F15950" s="0" t="n">
        <v>0</v>
      </c>
      <c r="G15950" s="0" t="n">
        <v>0</v>
      </c>
      <c r="H15950" s="0" t="n">
        <v>0.02</v>
      </c>
      <c r="I15950" s="0" t="n">
        <v>0</v>
      </c>
      <c r="J15950" s="0" t="n">
        <v>0.02</v>
      </c>
      <c r="N15950" s="0" t="s">
        <v>35</v>
      </c>
      <c r="P15950" s="0" t="n">
        <f aca="false">IF(AND(OR(Dashboard!$B$5="All",D15950=Dashboard!$B$5),OR(Dashboard!$D$5="All",N15950=Dashboard!$D$5),OR(AND(C15950&lt;&gt;"",C15950&gt;=Dashboard!$F$5,C15950&lt;=Dashboard!$H$5),AND(C15950="",Dashboard!$F$5&lt;=1980,Dashboard!$H$5&gt;=2016))),1,0)</f>
        <v>1</v>
      </c>
      <c r="Q15950" s="0" t="n">
        <f aca="false">J15950*P15950+ROW()*0.00000001</f>
        <v>0.0201595</v>
      </c>
    </row>
    <row r="15951" customFormat="false" ht="15" hidden="false" customHeight="false" outlineLevel="0" collapsed="false">
      <c r="A15951" s="0" t="s">
        <v>11650</v>
      </c>
      <c r="B15951" s="0" t="s">
        <v>50</v>
      </c>
      <c r="C15951" s="0" t="n">
        <v>2009</v>
      </c>
      <c r="D15951" s="0" t="s">
        <v>52</v>
      </c>
      <c r="E15951" s="0" t="s">
        <v>689</v>
      </c>
      <c r="F15951" s="0" t="n">
        <v>0.01</v>
      </c>
      <c r="G15951" s="0" t="n">
        <v>0</v>
      </c>
      <c r="H15951" s="0" t="n">
        <v>0</v>
      </c>
      <c r="I15951" s="0" t="n">
        <v>0</v>
      </c>
      <c r="J15951" s="0" t="n">
        <v>0.02</v>
      </c>
      <c r="K15951" s="0" t="n">
        <v>66</v>
      </c>
      <c r="M15951" s="0" t="s">
        <v>103</v>
      </c>
      <c r="N15951" s="0" t="s">
        <v>35</v>
      </c>
      <c r="O15951" s="0" t="s">
        <v>67</v>
      </c>
      <c r="P15951" s="0" t="n">
        <f aca="false">IF(AND(OR(Dashboard!$B$5="All",D15951=Dashboard!$B$5),OR(Dashboard!$D$5="All",N15951=Dashboard!$D$5),OR(AND(C15951&lt;&gt;"",C15951&gt;=Dashboard!$F$5,C15951&lt;=Dashboard!$H$5),AND(C15951="",Dashboard!$F$5&lt;=1980,Dashboard!$H$5&gt;=2016))),1,0)</f>
        <v>1</v>
      </c>
      <c r="Q15951" s="0" t="n">
        <f aca="false">J15951*P15951+ROW()*0.00000001</f>
        <v>0.02015951</v>
      </c>
    </row>
    <row r="15952" customFormat="false" ht="15" hidden="false" customHeight="false" outlineLevel="0" collapsed="false">
      <c r="A15952" s="0" t="s">
        <v>11651</v>
      </c>
      <c r="B15952" s="0" t="s">
        <v>164</v>
      </c>
      <c r="C15952" s="0" t="n">
        <v>2013</v>
      </c>
      <c r="D15952" s="0" t="s">
        <v>114</v>
      </c>
      <c r="E15952" s="0" t="s">
        <v>9683</v>
      </c>
      <c r="F15952" s="0" t="n">
        <v>0</v>
      </c>
      <c r="G15952" s="0" t="n">
        <v>0</v>
      </c>
      <c r="H15952" s="0" t="n">
        <v>0.02</v>
      </c>
      <c r="I15952" s="0" t="n">
        <v>0</v>
      </c>
      <c r="J15952" s="0" t="n">
        <v>0.02</v>
      </c>
      <c r="N15952" s="0" t="s">
        <v>74</v>
      </c>
      <c r="P15952" s="0" t="n">
        <f aca="false">IF(AND(OR(Dashboard!$B$5="All",D15952=Dashboard!$B$5),OR(Dashboard!$D$5="All",N15952=Dashboard!$D$5),OR(AND(C15952&lt;&gt;"",C15952&gt;=Dashboard!$F$5,C15952&lt;=Dashboard!$H$5),AND(C15952="",Dashboard!$F$5&lt;=1980,Dashboard!$H$5&gt;=2016))),1,0)</f>
        <v>1</v>
      </c>
      <c r="Q15952" s="0" t="n">
        <f aca="false">J15952*P15952+ROW()*0.00000001</f>
        <v>0.02015952</v>
      </c>
    </row>
    <row r="15953" customFormat="false" ht="15" hidden="false" customHeight="false" outlineLevel="0" collapsed="false">
      <c r="A15953" s="0" t="s">
        <v>11652</v>
      </c>
      <c r="B15953" s="0" t="s">
        <v>76</v>
      </c>
      <c r="C15953" s="0" t="n">
        <v>2007</v>
      </c>
      <c r="D15953" s="0" t="s">
        <v>114</v>
      </c>
      <c r="E15953" s="0" t="s">
        <v>9433</v>
      </c>
      <c r="F15953" s="0" t="n">
        <v>0</v>
      </c>
      <c r="G15953" s="0" t="n">
        <v>0</v>
      </c>
      <c r="H15953" s="0" t="n">
        <v>0.02</v>
      </c>
      <c r="I15953" s="0" t="n">
        <v>0</v>
      </c>
      <c r="J15953" s="0" t="n">
        <v>0.02</v>
      </c>
      <c r="N15953" s="0" t="s">
        <v>74</v>
      </c>
      <c r="P15953" s="0" t="n">
        <f aca="false">IF(AND(OR(Dashboard!$B$5="All",D15953=Dashboard!$B$5),OR(Dashboard!$D$5="All",N15953=Dashboard!$D$5),OR(AND(C15953&lt;&gt;"",C15953&gt;=Dashboard!$F$5,C15953&lt;=Dashboard!$H$5),AND(C15953="",Dashboard!$F$5&lt;=1980,Dashboard!$H$5&gt;=2016))),1,0)</f>
        <v>1</v>
      </c>
      <c r="Q15953" s="0" t="n">
        <f aca="false">J15953*P15953+ROW()*0.00000001</f>
        <v>0.02015953</v>
      </c>
    </row>
    <row r="15954" customFormat="false" ht="15" hidden="false" customHeight="false" outlineLevel="0" collapsed="false">
      <c r="A15954" s="0" t="s">
        <v>5153</v>
      </c>
      <c r="B15954" s="0" t="s">
        <v>50</v>
      </c>
      <c r="D15954" s="0" t="s">
        <v>34</v>
      </c>
      <c r="E15954" s="0" t="s">
        <v>520</v>
      </c>
      <c r="F15954" s="0" t="n">
        <v>0.01</v>
      </c>
      <c r="G15954" s="0" t="n">
        <v>0</v>
      </c>
      <c r="H15954" s="0" t="n">
        <v>0</v>
      </c>
      <c r="I15954" s="0" t="n">
        <v>0</v>
      </c>
      <c r="J15954" s="0" t="n">
        <v>0.02</v>
      </c>
      <c r="N15954" s="0" t="s">
        <v>35</v>
      </c>
      <c r="P15954" s="0" t="n">
        <f aca="false">IF(AND(OR(Dashboard!$B$5="All",D15954=Dashboard!$B$5),OR(Dashboard!$D$5="All",N15954=Dashboard!$D$5),OR(AND(C15954&lt;&gt;"",C15954&gt;=Dashboard!$F$5,C15954&lt;=Dashboard!$H$5),AND(C15954="",Dashboard!$F$5&lt;=1980,Dashboard!$H$5&gt;=2016))),1,0)</f>
        <v>1</v>
      </c>
      <c r="Q15954" s="0" t="n">
        <f aca="false">J15954*P15954+ROW()*0.00000001</f>
        <v>0.02015954</v>
      </c>
    </row>
    <row r="15955" customFormat="false" ht="15" hidden="false" customHeight="false" outlineLevel="0" collapsed="false">
      <c r="A15955" s="0" t="s">
        <v>11653</v>
      </c>
      <c r="B15955" s="0" t="s">
        <v>152</v>
      </c>
      <c r="C15955" s="0" t="n">
        <v>2003</v>
      </c>
      <c r="D15955" s="0" t="s">
        <v>114</v>
      </c>
      <c r="E15955" s="0" t="s">
        <v>7598</v>
      </c>
      <c r="F15955" s="0" t="n">
        <v>0</v>
      </c>
      <c r="G15955" s="0" t="n">
        <v>0.01</v>
      </c>
      <c r="H15955" s="0" t="n">
        <v>0</v>
      </c>
      <c r="I15955" s="0" t="n">
        <v>0</v>
      </c>
      <c r="J15955" s="0" t="n">
        <v>0.02</v>
      </c>
      <c r="K15955" s="0" t="n">
        <v>71</v>
      </c>
      <c r="L15955" s="0" t="n">
        <v>8</v>
      </c>
      <c r="M15955" s="0" t="s">
        <v>73</v>
      </c>
      <c r="N15955" s="0" t="s">
        <v>152</v>
      </c>
      <c r="O15955" s="0" t="s">
        <v>37</v>
      </c>
      <c r="P15955" s="0" t="n">
        <f aca="false">IF(AND(OR(Dashboard!$B$5="All",D15955=Dashboard!$B$5),OR(Dashboard!$D$5="All",N15955=Dashboard!$D$5),OR(AND(C15955&lt;&gt;"",C15955&gt;=Dashboard!$F$5,C15955&lt;=Dashboard!$H$5),AND(C15955="",Dashboard!$F$5&lt;=1980,Dashboard!$H$5&gt;=2016))),1,0)</f>
        <v>1</v>
      </c>
      <c r="Q15955" s="0" t="n">
        <f aca="false">J15955*P15955+ROW()*0.00000001</f>
        <v>0.02015955</v>
      </c>
    </row>
    <row r="15956" customFormat="false" ht="15" hidden="false" customHeight="false" outlineLevel="0" collapsed="false">
      <c r="A15956" s="0" t="s">
        <v>11654</v>
      </c>
      <c r="B15956" s="0" t="s">
        <v>851</v>
      </c>
      <c r="C15956" s="0" t="n">
        <v>2014</v>
      </c>
      <c r="D15956" s="0" t="s">
        <v>114</v>
      </c>
      <c r="E15956" s="0" t="s">
        <v>11655</v>
      </c>
      <c r="F15956" s="0" t="n">
        <v>0</v>
      </c>
      <c r="G15956" s="0" t="n">
        <v>0</v>
      </c>
      <c r="H15956" s="0" t="n">
        <v>0.02</v>
      </c>
      <c r="I15956" s="0" t="n">
        <v>0</v>
      </c>
      <c r="J15956" s="0" t="n">
        <v>0.02</v>
      </c>
      <c r="N15956" s="0" t="s">
        <v>74</v>
      </c>
      <c r="P15956" s="0" t="n">
        <f aca="false">IF(AND(OR(Dashboard!$B$5="All",D15956=Dashboard!$B$5),OR(Dashboard!$D$5="All",N15956=Dashboard!$D$5),OR(AND(C15956&lt;&gt;"",C15956&gt;=Dashboard!$F$5,C15956&lt;=Dashboard!$H$5),AND(C15956="",Dashboard!$F$5&lt;=1980,Dashboard!$H$5&gt;=2016))),1,0)</f>
        <v>1</v>
      </c>
      <c r="Q15956" s="0" t="n">
        <f aca="false">J15956*P15956+ROW()*0.00000001</f>
        <v>0.02015956</v>
      </c>
    </row>
    <row r="15957" customFormat="false" ht="15" hidden="false" customHeight="false" outlineLevel="0" collapsed="false">
      <c r="A15957" s="0" t="s">
        <v>11656</v>
      </c>
      <c r="B15957" s="0" t="s">
        <v>50</v>
      </c>
      <c r="C15957" s="0" t="n">
        <v>2007</v>
      </c>
      <c r="D15957" s="0" t="s">
        <v>246</v>
      </c>
      <c r="E15957" s="0" t="s">
        <v>782</v>
      </c>
      <c r="F15957" s="0" t="n">
        <v>0</v>
      </c>
      <c r="G15957" s="0" t="n">
        <v>0</v>
      </c>
      <c r="H15957" s="0" t="n">
        <v>0.02</v>
      </c>
      <c r="I15957" s="0" t="n">
        <v>0</v>
      </c>
      <c r="J15957" s="0" t="n">
        <v>0.02</v>
      </c>
      <c r="N15957" s="0" t="s">
        <v>35</v>
      </c>
      <c r="P15957" s="0" t="n">
        <f aca="false">IF(AND(OR(Dashboard!$B$5="All",D15957=Dashboard!$B$5),OR(Dashboard!$D$5="All",N15957=Dashboard!$D$5),OR(AND(C15957&lt;&gt;"",C15957&gt;=Dashboard!$F$5,C15957&lt;=Dashboard!$H$5),AND(C15957="",Dashboard!$F$5&lt;=1980,Dashboard!$H$5&gt;=2016))),1,0)</f>
        <v>1</v>
      </c>
      <c r="Q15957" s="0" t="n">
        <f aca="false">J15957*P15957+ROW()*0.00000001</f>
        <v>0.02015957</v>
      </c>
    </row>
    <row r="15958" customFormat="false" ht="15" hidden="false" customHeight="false" outlineLevel="0" collapsed="false">
      <c r="A15958" s="0" t="s">
        <v>11657</v>
      </c>
      <c r="B15958" s="0" t="s">
        <v>50</v>
      </c>
      <c r="C15958" s="0" t="n">
        <v>1985</v>
      </c>
      <c r="D15958" s="0" t="s">
        <v>71</v>
      </c>
      <c r="E15958" s="0" t="s">
        <v>11658</v>
      </c>
      <c r="F15958" s="0" t="n">
        <v>0</v>
      </c>
      <c r="G15958" s="0" t="n">
        <v>0</v>
      </c>
      <c r="H15958" s="0" t="n">
        <v>0.02</v>
      </c>
      <c r="I15958" s="0" t="n">
        <v>0</v>
      </c>
      <c r="J15958" s="0" t="n">
        <v>0.02</v>
      </c>
      <c r="N15958" s="0" t="s">
        <v>35</v>
      </c>
      <c r="P15958" s="0" t="n">
        <f aca="false">IF(AND(OR(Dashboard!$B$5="All",D15958=Dashboard!$B$5),OR(Dashboard!$D$5="All",N15958=Dashboard!$D$5),OR(AND(C15958&lt;&gt;"",C15958&gt;=Dashboard!$F$5,C15958&lt;=Dashboard!$H$5),AND(C15958="",Dashboard!$F$5&lt;=1980,Dashboard!$H$5&gt;=2016))),1,0)</f>
        <v>1</v>
      </c>
      <c r="Q15958" s="0" t="n">
        <f aca="false">J15958*P15958+ROW()*0.00000001</f>
        <v>0.02015958</v>
      </c>
    </row>
    <row r="15959" customFormat="false" ht="15" hidden="false" customHeight="false" outlineLevel="0" collapsed="false">
      <c r="A15959" s="0" t="s">
        <v>11659</v>
      </c>
      <c r="B15959" s="0" t="s">
        <v>70</v>
      </c>
      <c r="C15959" s="0" t="n">
        <v>2010</v>
      </c>
      <c r="D15959" s="0" t="s">
        <v>71</v>
      </c>
      <c r="E15959" s="0" t="s">
        <v>782</v>
      </c>
      <c r="F15959" s="0" t="n">
        <v>0</v>
      </c>
      <c r="G15959" s="0" t="n">
        <v>0</v>
      </c>
      <c r="H15959" s="0" t="n">
        <v>0.02</v>
      </c>
      <c r="I15959" s="0" t="n">
        <v>0</v>
      </c>
      <c r="J15959" s="0" t="n">
        <v>0.02</v>
      </c>
      <c r="N15959" s="0" t="s">
        <v>74</v>
      </c>
      <c r="P15959" s="0" t="n">
        <f aca="false">IF(AND(OR(Dashboard!$B$5="All",D15959=Dashboard!$B$5),OR(Dashboard!$D$5="All",N15959=Dashboard!$D$5),OR(AND(C15959&lt;&gt;"",C15959&gt;=Dashboard!$F$5,C15959&lt;=Dashboard!$H$5),AND(C15959="",Dashboard!$F$5&lt;=1980,Dashboard!$H$5&gt;=2016))),1,0)</f>
        <v>1</v>
      </c>
      <c r="Q15959" s="0" t="n">
        <f aca="false">J15959*P15959+ROW()*0.00000001</f>
        <v>0.02015959</v>
      </c>
    </row>
    <row r="15960" customFormat="false" ht="15" hidden="false" customHeight="false" outlineLevel="0" collapsed="false">
      <c r="A15960" s="0" t="s">
        <v>9247</v>
      </c>
      <c r="B15960" s="0" t="s">
        <v>144</v>
      </c>
      <c r="C15960" s="0" t="n">
        <v>2003</v>
      </c>
      <c r="D15960" s="0" t="s">
        <v>41</v>
      </c>
      <c r="E15960" s="0" t="s">
        <v>160</v>
      </c>
      <c r="F15960" s="0" t="n">
        <v>0.01</v>
      </c>
      <c r="G15960" s="0" t="n">
        <v>0</v>
      </c>
      <c r="H15960" s="0" t="n">
        <v>0</v>
      </c>
      <c r="I15960" s="0" t="n">
        <v>0</v>
      </c>
      <c r="J15960" s="0" t="n">
        <v>0.02</v>
      </c>
      <c r="K15960" s="0" t="n">
        <v>76</v>
      </c>
      <c r="M15960" s="0" t="s">
        <v>36</v>
      </c>
      <c r="N15960" s="0" t="s">
        <v>66</v>
      </c>
      <c r="O15960" s="0" t="s">
        <v>37</v>
      </c>
      <c r="P15960" s="0" t="n">
        <f aca="false">IF(AND(OR(Dashboard!$B$5="All",D15960=Dashboard!$B$5),OR(Dashboard!$D$5="All",N15960=Dashboard!$D$5),OR(AND(C15960&lt;&gt;"",C15960&gt;=Dashboard!$F$5,C15960&lt;=Dashboard!$H$5),AND(C15960="",Dashboard!$F$5&lt;=1980,Dashboard!$H$5&gt;=2016))),1,0)</f>
        <v>1</v>
      </c>
      <c r="Q15960" s="0" t="n">
        <f aca="false">J15960*P15960+ROW()*0.00000001</f>
        <v>0.0201596</v>
      </c>
    </row>
    <row r="15961" customFormat="false" ht="15" hidden="false" customHeight="false" outlineLevel="0" collapsed="false">
      <c r="A15961" s="0" t="s">
        <v>1213</v>
      </c>
      <c r="B15961" s="0" t="s">
        <v>152</v>
      </c>
      <c r="C15961" s="0" t="n">
        <v>2008</v>
      </c>
      <c r="D15961" s="0" t="s">
        <v>16</v>
      </c>
      <c r="E15961" s="0" t="s">
        <v>418</v>
      </c>
      <c r="F15961" s="0" t="n">
        <v>0</v>
      </c>
      <c r="G15961" s="0" t="n">
        <v>0.01</v>
      </c>
      <c r="H15961" s="0" t="n">
        <v>0</v>
      </c>
      <c r="I15961" s="0" t="n">
        <v>0</v>
      </c>
      <c r="J15961" s="0" t="n">
        <v>0.02</v>
      </c>
      <c r="K15961" s="0" t="n">
        <v>58</v>
      </c>
      <c r="L15961" s="0" t="n">
        <v>6.8</v>
      </c>
      <c r="M15961" s="0" t="s">
        <v>36</v>
      </c>
      <c r="N15961" s="0" t="s">
        <v>152</v>
      </c>
      <c r="O15961" s="0" t="s">
        <v>53</v>
      </c>
      <c r="P15961" s="0" t="n">
        <f aca="false">IF(AND(OR(Dashboard!$B$5="All",D15961=Dashboard!$B$5),OR(Dashboard!$D$5="All",N15961=Dashboard!$D$5),OR(AND(C15961&lt;&gt;"",C15961&gt;=Dashboard!$F$5,C15961&lt;=Dashboard!$H$5),AND(C15961="",Dashboard!$F$5&lt;=1980,Dashboard!$H$5&gt;=2016))),1,0)</f>
        <v>1</v>
      </c>
      <c r="Q15961" s="0" t="n">
        <f aca="false">J15961*P15961+ROW()*0.00000001</f>
        <v>0.02015961</v>
      </c>
    </row>
    <row r="15962" customFormat="false" ht="15" hidden="false" customHeight="false" outlineLevel="0" collapsed="false">
      <c r="A15962" s="0" t="s">
        <v>10395</v>
      </c>
      <c r="B15962" s="0" t="s">
        <v>152</v>
      </c>
      <c r="C15962" s="0" t="n">
        <v>2009</v>
      </c>
      <c r="D15962" s="0" t="s">
        <v>58</v>
      </c>
      <c r="E15962" s="0" t="s">
        <v>6672</v>
      </c>
      <c r="F15962" s="0" t="n">
        <v>0.01</v>
      </c>
      <c r="G15962" s="0" t="n">
        <v>0</v>
      </c>
      <c r="H15962" s="0" t="n">
        <v>0</v>
      </c>
      <c r="I15962" s="0" t="n">
        <v>0</v>
      </c>
      <c r="J15962" s="0" t="n">
        <v>0.02</v>
      </c>
      <c r="K15962" s="0" t="n">
        <v>72</v>
      </c>
      <c r="L15962" s="0" t="n">
        <v>7.3</v>
      </c>
      <c r="M15962" s="0" t="s">
        <v>103</v>
      </c>
      <c r="N15962" s="0" t="s">
        <v>152</v>
      </c>
      <c r="O15962" s="0" t="s">
        <v>37</v>
      </c>
      <c r="P15962" s="0" t="n">
        <f aca="false">IF(AND(OR(Dashboard!$B$5="All",D15962=Dashboard!$B$5),OR(Dashboard!$D$5="All",N15962=Dashboard!$D$5),OR(AND(C15962&lt;&gt;"",C15962&gt;=Dashboard!$F$5,C15962&lt;=Dashboard!$H$5),AND(C15962="",Dashboard!$F$5&lt;=1980,Dashboard!$H$5&gt;=2016))),1,0)</f>
        <v>1</v>
      </c>
      <c r="Q15962" s="0" t="n">
        <f aca="false">J15962*P15962+ROW()*0.00000001</f>
        <v>0.02015962</v>
      </c>
    </row>
    <row r="15963" customFormat="false" ht="15" hidden="false" customHeight="false" outlineLevel="0" collapsed="false">
      <c r="A15963" s="0" t="s">
        <v>594</v>
      </c>
      <c r="B15963" s="0" t="s">
        <v>152</v>
      </c>
      <c r="C15963" s="0" t="n">
        <v>2006</v>
      </c>
      <c r="D15963" s="0" t="s">
        <v>71</v>
      </c>
      <c r="E15963" s="0" t="s">
        <v>91</v>
      </c>
      <c r="F15963" s="0" t="n">
        <v>0</v>
      </c>
      <c r="G15963" s="0" t="n">
        <v>0.01</v>
      </c>
      <c r="H15963" s="0" t="n">
        <v>0</v>
      </c>
      <c r="I15963" s="0" t="n">
        <v>0</v>
      </c>
      <c r="J15963" s="0" t="n">
        <v>0.02</v>
      </c>
      <c r="K15963" s="0" t="n">
        <v>86</v>
      </c>
      <c r="L15963" s="0" t="n">
        <v>8.2</v>
      </c>
      <c r="M15963" s="0" t="s">
        <v>125</v>
      </c>
      <c r="N15963" s="0" t="s">
        <v>152</v>
      </c>
      <c r="O15963" s="0" t="s">
        <v>42</v>
      </c>
      <c r="P15963" s="0" t="n">
        <f aca="false">IF(AND(OR(Dashboard!$B$5="All",D15963=Dashboard!$B$5),OR(Dashboard!$D$5="All",N15963=Dashboard!$D$5),OR(AND(C15963&lt;&gt;"",C15963&gt;=Dashboard!$F$5,C15963&lt;=Dashboard!$H$5),AND(C15963="",Dashboard!$F$5&lt;=1980,Dashboard!$H$5&gt;=2016))),1,0)</f>
        <v>1</v>
      </c>
      <c r="Q15963" s="0" t="n">
        <f aca="false">J15963*P15963+ROW()*0.00000001</f>
        <v>0.02015963</v>
      </c>
    </row>
    <row r="15964" customFormat="false" ht="15" hidden="false" customHeight="false" outlineLevel="0" collapsed="false">
      <c r="A15964" s="0" t="s">
        <v>1296</v>
      </c>
      <c r="B15964" s="0" t="s">
        <v>85</v>
      </c>
      <c r="C15964" s="0" t="n">
        <v>2004</v>
      </c>
      <c r="D15964" s="0" t="s">
        <v>56</v>
      </c>
      <c r="E15964" s="0" t="s">
        <v>1524</v>
      </c>
      <c r="F15964" s="0" t="n">
        <v>0.01</v>
      </c>
      <c r="G15964" s="0" t="n">
        <v>0</v>
      </c>
      <c r="H15964" s="0" t="n">
        <v>0</v>
      </c>
      <c r="I15964" s="0" t="n">
        <v>0</v>
      </c>
      <c r="J15964" s="0" t="n">
        <v>0.02</v>
      </c>
      <c r="K15964" s="0" t="n">
        <v>40</v>
      </c>
      <c r="M15964" s="0" t="s">
        <v>103</v>
      </c>
      <c r="N15964" s="0" t="s">
        <v>35</v>
      </c>
      <c r="O15964" s="0" t="s">
        <v>177</v>
      </c>
      <c r="P15964" s="0" t="n">
        <f aca="false">IF(AND(OR(Dashboard!$B$5="All",D15964=Dashboard!$B$5),OR(Dashboard!$D$5="All",N15964=Dashboard!$D$5),OR(AND(C15964&lt;&gt;"",C15964&gt;=Dashboard!$F$5,C15964&lt;=Dashboard!$H$5),AND(C15964="",Dashboard!$F$5&lt;=1980,Dashboard!$H$5&gt;=2016))),1,0)</f>
        <v>1</v>
      </c>
      <c r="Q15964" s="0" t="n">
        <f aca="false">J15964*P15964+ROW()*0.00000001</f>
        <v>0.02015964</v>
      </c>
    </row>
    <row r="15965" customFormat="false" ht="15" hidden="false" customHeight="false" outlineLevel="0" collapsed="false">
      <c r="A15965" s="0" t="s">
        <v>11660</v>
      </c>
      <c r="B15965" s="0" t="s">
        <v>76</v>
      </c>
      <c r="C15965" s="0" t="n">
        <v>2008</v>
      </c>
      <c r="D15965" s="0" t="s">
        <v>56</v>
      </c>
      <c r="E15965" s="0" t="s">
        <v>154</v>
      </c>
      <c r="F15965" s="0" t="n">
        <v>0</v>
      </c>
      <c r="G15965" s="0" t="n">
        <v>0</v>
      </c>
      <c r="H15965" s="0" t="n">
        <v>0.02</v>
      </c>
      <c r="I15965" s="0" t="n">
        <v>0</v>
      </c>
      <c r="J15965" s="0" t="n">
        <v>0.02</v>
      </c>
      <c r="N15965" s="0" t="s">
        <v>74</v>
      </c>
      <c r="P15965" s="0" t="n">
        <f aca="false">IF(AND(OR(Dashboard!$B$5="All",D15965=Dashboard!$B$5),OR(Dashboard!$D$5="All",N15965=Dashboard!$D$5),OR(AND(C15965&lt;&gt;"",C15965&gt;=Dashboard!$F$5,C15965&lt;=Dashboard!$H$5),AND(C15965="",Dashboard!$F$5&lt;=1980,Dashboard!$H$5&gt;=2016))),1,0)</f>
        <v>1</v>
      </c>
      <c r="Q15965" s="0" t="n">
        <f aca="false">J15965*P15965+ROW()*0.00000001</f>
        <v>0.02015965</v>
      </c>
    </row>
    <row r="15966" customFormat="false" ht="15" hidden="false" customHeight="false" outlineLevel="0" collapsed="false">
      <c r="A15966" s="0" t="s">
        <v>11661</v>
      </c>
      <c r="B15966" s="0" t="s">
        <v>76</v>
      </c>
      <c r="C15966" s="0" t="n">
        <v>2006</v>
      </c>
      <c r="D15966" s="0" t="s">
        <v>114</v>
      </c>
      <c r="E15966" s="0" t="s">
        <v>211</v>
      </c>
      <c r="F15966" s="0" t="n">
        <v>0</v>
      </c>
      <c r="G15966" s="0" t="n">
        <v>0</v>
      </c>
      <c r="H15966" s="0" t="n">
        <v>0.02</v>
      </c>
      <c r="I15966" s="0" t="n">
        <v>0</v>
      </c>
      <c r="J15966" s="0" t="n">
        <v>0.02</v>
      </c>
      <c r="N15966" s="0" t="s">
        <v>74</v>
      </c>
      <c r="P15966" s="0" t="n">
        <f aca="false">IF(AND(OR(Dashboard!$B$5="All",D15966=Dashboard!$B$5),OR(Dashboard!$D$5="All",N15966=Dashboard!$D$5),OR(AND(C15966&lt;&gt;"",C15966&gt;=Dashboard!$F$5,C15966&lt;=Dashboard!$H$5),AND(C15966="",Dashboard!$F$5&lt;=1980,Dashboard!$H$5&gt;=2016))),1,0)</f>
        <v>1</v>
      </c>
      <c r="Q15966" s="0" t="n">
        <f aca="false">J15966*P15966+ROW()*0.00000001</f>
        <v>0.02015966</v>
      </c>
    </row>
    <row r="15967" customFormat="false" ht="15" hidden="false" customHeight="false" outlineLevel="0" collapsed="false">
      <c r="A15967" s="0" t="s">
        <v>11662</v>
      </c>
      <c r="B15967" s="0" t="s">
        <v>186</v>
      </c>
      <c r="D15967" s="0" t="s">
        <v>71</v>
      </c>
      <c r="E15967" s="0" t="s">
        <v>520</v>
      </c>
      <c r="F15967" s="0" t="n">
        <v>0.01</v>
      </c>
      <c r="G15967" s="0" t="n">
        <v>0</v>
      </c>
      <c r="H15967" s="0" t="n">
        <v>0</v>
      </c>
      <c r="I15967" s="0" t="n">
        <v>0</v>
      </c>
      <c r="J15967" s="0" t="n">
        <v>0.02</v>
      </c>
      <c r="K15967" s="0" t="n">
        <v>50</v>
      </c>
      <c r="M15967" s="0" t="s">
        <v>103</v>
      </c>
      <c r="N15967" s="0" t="s">
        <v>35</v>
      </c>
      <c r="O15967" s="0" t="s">
        <v>177</v>
      </c>
      <c r="P15967" s="0" t="n">
        <f aca="false">IF(AND(OR(Dashboard!$B$5="All",D15967=Dashboard!$B$5),OR(Dashboard!$D$5="All",N15967=Dashboard!$D$5),OR(AND(C15967&lt;&gt;"",C15967&gt;=Dashboard!$F$5,C15967&lt;=Dashboard!$H$5),AND(C15967="",Dashboard!$F$5&lt;=1980,Dashboard!$H$5&gt;=2016))),1,0)</f>
        <v>1</v>
      </c>
      <c r="Q15967" s="0" t="n">
        <f aca="false">J15967*P15967+ROW()*0.00000001</f>
        <v>0.02015967</v>
      </c>
    </row>
    <row r="15968" customFormat="false" ht="15" hidden="false" customHeight="false" outlineLevel="0" collapsed="false">
      <c r="A15968" s="0" t="s">
        <v>11663</v>
      </c>
      <c r="B15968" s="0" t="s">
        <v>164</v>
      </c>
      <c r="C15968" s="0" t="n">
        <v>2010</v>
      </c>
      <c r="D15968" s="0" t="s">
        <v>52</v>
      </c>
      <c r="E15968" s="0" t="s">
        <v>7643</v>
      </c>
      <c r="F15968" s="0" t="n">
        <v>0</v>
      </c>
      <c r="G15968" s="0" t="n">
        <v>0</v>
      </c>
      <c r="H15968" s="0" t="n">
        <v>0.02</v>
      </c>
      <c r="I15968" s="0" t="n">
        <v>0</v>
      </c>
      <c r="J15968" s="0" t="n">
        <v>0.02</v>
      </c>
      <c r="N15968" s="0" t="s">
        <v>74</v>
      </c>
      <c r="P15968" s="0" t="n">
        <f aca="false">IF(AND(OR(Dashboard!$B$5="All",D15968=Dashboard!$B$5),OR(Dashboard!$D$5="All",N15968=Dashboard!$D$5),OR(AND(C15968&lt;&gt;"",C15968&gt;=Dashboard!$F$5,C15968&lt;=Dashboard!$H$5),AND(C15968="",Dashboard!$F$5&lt;=1980,Dashboard!$H$5&gt;=2016))),1,0)</f>
        <v>1</v>
      </c>
      <c r="Q15968" s="0" t="n">
        <f aca="false">J15968*P15968+ROW()*0.00000001</f>
        <v>0.02015968</v>
      </c>
    </row>
    <row r="15969" customFormat="false" ht="15" hidden="false" customHeight="false" outlineLevel="0" collapsed="false">
      <c r="A15969" s="0" t="s">
        <v>11664</v>
      </c>
      <c r="B15969" s="0" t="s">
        <v>97</v>
      </c>
      <c r="C15969" s="0" t="n">
        <v>2011</v>
      </c>
      <c r="D15969" s="0" t="s">
        <v>52</v>
      </c>
      <c r="E15969" s="0" t="s">
        <v>8564</v>
      </c>
      <c r="F15969" s="0" t="n">
        <v>0</v>
      </c>
      <c r="G15969" s="0" t="n">
        <v>0</v>
      </c>
      <c r="H15969" s="0" t="n">
        <v>0.02</v>
      </c>
      <c r="I15969" s="0" t="n">
        <v>0</v>
      </c>
      <c r="J15969" s="0" t="n">
        <v>0.02</v>
      </c>
      <c r="N15969" s="0" t="s">
        <v>35</v>
      </c>
      <c r="P15969" s="0" t="n">
        <f aca="false">IF(AND(OR(Dashboard!$B$5="All",D15969=Dashboard!$B$5),OR(Dashboard!$D$5="All",N15969=Dashboard!$D$5),OR(AND(C15969&lt;&gt;"",C15969&gt;=Dashboard!$F$5,C15969&lt;=Dashboard!$H$5),AND(C15969="",Dashboard!$F$5&lt;=1980,Dashboard!$H$5&gt;=2016))),1,0)</f>
        <v>1</v>
      </c>
      <c r="Q15969" s="0" t="n">
        <f aca="false">J15969*P15969+ROW()*0.00000001</f>
        <v>0.02015969</v>
      </c>
    </row>
    <row r="15970" customFormat="false" ht="15" hidden="false" customHeight="false" outlineLevel="0" collapsed="false">
      <c r="A15970" s="0" t="s">
        <v>11665</v>
      </c>
      <c r="B15970" s="0" t="s">
        <v>64</v>
      </c>
      <c r="C15970" s="0" t="n">
        <v>2006</v>
      </c>
      <c r="D15970" s="0" t="s">
        <v>56</v>
      </c>
      <c r="E15970" s="0" t="s">
        <v>1002</v>
      </c>
      <c r="F15970" s="0" t="n">
        <v>0</v>
      </c>
      <c r="G15970" s="0" t="n">
        <v>0</v>
      </c>
      <c r="H15970" s="0" t="n">
        <v>0.02</v>
      </c>
      <c r="I15970" s="0" t="n">
        <v>0</v>
      </c>
      <c r="J15970" s="0" t="n">
        <v>0.02</v>
      </c>
      <c r="N15970" s="0" t="s">
        <v>66</v>
      </c>
      <c r="P15970" s="0" t="n">
        <f aca="false">IF(AND(OR(Dashboard!$B$5="All",D15970=Dashboard!$B$5),OR(Dashboard!$D$5="All",N15970=Dashboard!$D$5),OR(AND(C15970&lt;&gt;"",C15970&gt;=Dashboard!$F$5,C15970&lt;=Dashboard!$H$5),AND(C15970="",Dashboard!$F$5&lt;=1980,Dashboard!$H$5&gt;=2016))),1,0)</f>
        <v>1</v>
      </c>
      <c r="Q15970" s="0" t="n">
        <f aca="false">J15970*P15970+ROW()*0.00000001</f>
        <v>0.0201597</v>
      </c>
    </row>
    <row r="15971" customFormat="false" ht="15" hidden="false" customHeight="false" outlineLevel="0" collapsed="false">
      <c r="A15971" s="0" t="s">
        <v>11666</v>
      </c>
      <c r="B15971" s="0" t="s">
        <v>851</v>
      </c>
      <c r="C15971" s="0" t="n">
        <v>2015</v>
      </c>
      <c r="D15971" s="0" t="s">
        <v>114</v>
      </c>
      <c r="E15971" s="0" t="s">
        <v>6975</v>
      </c>
      <c r="F15971" s="0" t="n">
        <v>0</v>
      </c>
      <c r="G15971" s="0" t="n">
        <v>0</v>
      </c>
      <c r="H15971" s="0" t="n">
        <v>0.02</v>
      </c>
      <c r="I15971" s="0" t="n">
        <v>0</v>
      </c>
      <c r="J15971" s="0" t="n">
        <v>0.02</v>
      </c>
      <c r="N15971" s="0" t="s">
        <v>74</v>
      </c>
      <c r="P15971" s="0" t="n">
        <f aca="false">IF(AND(OR(Dashboard!$B$5="All",D15971=Dashboard!$B$5),OR(Dashboard!$D$5="All",N15971=Dashboard!$D$5),OR(AND(C15971&lt;&gt;"",C15971&gt;=Dashboard!$F$5,C15971&lt;=Dashboard!$H$5),AND(C15971="",Dashboard!$F$5&lt;=1980,Dashboard!$H$5&gt;=2016))),1,0)</f>
        <v>1</v>
      </c>
      <c r="Q15971" s="0" t="n">
        <f aca="false">J15971*P15971+ROW()*0.00000001</f>
        <v>0.02015971</v>
      </c>
    </row>
    <row r="15972" customFormat="false" ht="15" hidden="false" customHeight="false" outlineLevel="0" collapsed="false">
      <c r="A15972" s="0" t="s">
        <v>5919</v>
      </c>
      <c r="B15972" s="0" t="s">
        <v>152</v>
      </c>
      <c r="C15972" s="0" t="n">
        <v>2006</v>
      </c>
      <c r="D15972" s="0" t="s">
        <v>58</v>
      </c>
      <c r="E15972" s="0" t="s">
        <v>124</v>
      </c>
      <c r="F15972" s="0" t="n">
        <v>0</v>
      </c>
      <c r="G15972" s="0" t="n">
        <v>0.01</v>
      </c>
      <c r="H15972" s="0" t="n">
        <v>0</v>
      </c>
      <c r="I15972" s="0" t="n">
        <v>0</v>
      </c>
      <c r="J15972" s="0" t="n">
        <v>0.02</v>
      </c>
      <c r="K15972" s="0" t="n">
        <v>56</v>
      </c>
      <c r="L15972" s="0" t="n">
        <v>4</v>
      </c>
      <c r="M15972" s="0" t="s">
        <v>125</v>
      </c>
      <c r="N15972" s="0" t="s">
        <v>152</v>
      </c>
      <c r="O15972" s="0" t="s">
        <v>53</v>
      </c>
      <c r="P15972" s="0" t="n">
        <f aca="false">IF(AND(OR(Dashboard!$B$5="All",D15972=Dashboard!$B$5),OR(Dashboard!$D$5="All",N15972=Dashboard!$D$5),OR(AND(C15972&lt;&gt;"",C15972&gt;=Dashboard!$F$5,C15972&lt;=Dashboard!$H$5),AND(C15972="",Dashboard!$F$5&lt;=1980,Dashboard!$H$5&gt;=2016))),1,0)</f>
        <v>1</v>
      </c>
      <c r="Q15972" s="0" t="n">
        <f aca="false">J15972*P15972+ROW()*0.00000001</f>
        <v>0.02015972</v>
      </c>
    </row>
    <row r="15973" customFormat="false" ht="15" hidden="false" customHeight="false" outlineLevel="0" collapsed="false">
      <c r="A15973" s="0" t="s">
        <v>11667</v>
      </c>
      <c r="B15973" s="0" t="s">
        <v>76</v>
      </c>
      <c r="C15973" s="0" t="n">
        <v>2009</v>
      </c>
      <c r="D15973" s="0" t="s">
        <v>114</v>
      </c>
      <c r="E15973" s="0" t="s">
        <v>9561</v>
      </c>
      <c r="F15973" s="0" t="n">
        <v>0</v>
      </c>
      <c r="G15973" s="0" t="n">
        <v>0</v>
      </c>
      <c r="H15973" s="0" t="n">
        <v>0.02</v>
      </c>
      <c r="I15973" s="0" t="n">
        <v>0</v>
      </c>
      <c r="J15973" s="0" t="n">
        <v>0.02</v>
      </c>
      <c r="N15973" s="0" t="s">
        <v>74</v>
      </c>
      <c r="P15973" s="0" t="n">
        <f aca="false">IF(AND(OR(Dashboard!$B$5="All",D15973=Dashboard!$B$5),OR(Dashboard!$D$5="All",N15973=Dashboard!$D$5),OR(AND(C15973&lt;&gt;"",C15973&gt;=Dashboard!$F$5,C15973&lt;=Dashboard!$H$5),AND(C15973="",Dashboard!$F$5&lt;=1980,Dashboard!$H$5&gt;=2016))),1,0)</f>
        <v>1</v>
      </c>
      <c r="Q15973" s="0" t="n">
        <f aca="false">J15973*P15973+ROW()*0.00000001</f>
        <v>0.02015973</v>
      </c>
    </row>
    <row r="15974" customFormat="false" ht="15" hidden="false" customHeight="false" outlineLevel="0" collapsed="false">
      <c r="A15974" s="0" t="s">
        <v>11668</v>
      </c>
      <c r="B15974" s="0" t="s">
        <v>33</v>
      </c>
      <c r="C15974" s="0" t="n">
        <v>2010</v>
      </c>
      <c r="D15974" s="0" t="s">
        <v>41</v>
      </c>
      <c r="E15974" s="0" t="s">
        <v>220</v>
      </c>
      <c r="F15974" s="0" t="n">
        <v>0.01</v>
      </c>
      <c r="G15974" s="0" t="n">
        <v>0</v>
      </c>
      <c r="H15974" s="0" t="n">
        <v>0</v>
      </c>
      <c r="I15974" s="0" t="n">
        <v>0</v>
      </c>
      <c r="J15974" s="0" t="n">
        <v>0.02</v>
      </c>
      <c r="N15974" s="0" t="s">
        <v>35</v>
      </c>
      <c r="P15974" s="0" t="n">
        <f aca="false">IF(AND(OR(Dashboard!$B$5="All",D15974=Dashboard!$B$5),OR(Dashboard!$D$5="All",N15974=Dashboard!$D$5),OR(AND(C15974&lt;&gt;"",C15974&gt;=Dashboard!$F$5,C15974&lt;=Dashboard!$H$5),AND(C15974="",Dashboard!$F$5&lt;=1980,Dashboard!$H$5&gt;=2016))),1,0)</f>
        <v>1</v>
      </c>
      <c r="Q15974" s="0" t="n">
        <f aca="false">J15974*P15974+ROW()*0.00000001</f>
        <v>0.02015974</v>
      </c>
    </row>
    <row r="15975" customFormat="false" ht="15" hidden="false" customHeight="false" outlineLevel="0" collapsed="false">
      <c r="A15975" s="0" t="s">
        <v>10674</v>
      </c>
      <c r="B15975" s="0" t="s">
        <v>152</v>
      </c>
      <c r="C15975" s="0" t="n">
        <v>2004</v>
      </c>
      <c r="D15975" s="0" t="s">
        <v>114</v>
      </c>
      <c r="E15975" s="0" t="s">
        <v>10165</v>
      </c>
      <c r="F15975" s="0" t="n">
        <v>0</v>
      </c>
      <c r="G15975" s="0" t="n">
        <v>0.01</v>
      </c>
      <c r="H15975" s="0" t="n">
        <v>0</v>
      </c>
      <c r="I15975" s="0" t="n">
        <v>0</v>
      </c>
      <c r="J15975" s="0" t="n">
        <v>0.02</v>
      </c>
      <c r="K15975" s="0" t="n">
        <v>80</v>
      </c>
      <c r="L15975" s="0" t="n">
        <v>8.3</v>
      </c>
      <c r="M15975" s="0" t="s">
        <v>103</v>
      </c>
      <c r="N15975" s="0" t="s">
        <v>152</v>
      </c>
      <c r="O15975" s="0" t="s">
        <v>37</v>
      </c>
      <c r="P15975" s="0" t="n">
        <f aca="false">IF(AND(OR(Dashboard!$B$5="All",D15975=Dashboard!$B$5),OR(Dashboard!$D$5="All",N15975=Dashboard!$D$5),OR(AND(C15975&lt;&gt;"",C15975&gt;=Dashboard!$F$5,C15975&lt;=Dashboard!$H$5),AND(C15975="",Dashboard!$F$5&lt;=1980,Dashboard!$H$5&gt;=2016))),1,0)</f>
        <v>1</v>
      </c>
      <c r="Q15975" s="0" t="n">
        <f aca="false">J15975*P15975+ROW()*0.00000001</f>
        <v>0.02015975</v>
      </c>
    </row>
    <row r="15976" customFormat="false" ht="15" hidden="false" customHeight="false" outlineLevel="0" collapsed="false">
      <c r="A15976" s="0" t="s">
        <v>11669</v>
      </c>
      <c r="B15976" s="0" t="s">
        <v>152</v>
      </c>
      <c r="C15976" s="0" t="n">
        <v>2015</v>
      </c>
      <c r="D15976" s="0" t="s">
        <v>71</v>
      </c>
      <c r="E15976" s="0" t="s">
        <v>9903</v>
      </c>
      <c r="F15976" s="0" t="n">
        <v>0</v>
      </c>
      <c r="G15976" s="0" t="n">
        <v>0.01</v>
      </c>
      <c r="H15976" s="0" t="n">
        <v>0</v>
      </c>
      <c r="I15976" s="0" t="n">
        <v>0</v>
      </c>
      <c r="J15976" s="0" t="n">
        <v>0.02</v>
      </c>
      <c r="N15976" s="0" t="s">
        <v>152</v>
      </c>
      <c r="P15976" s="0" t="n">
        <f aca="false">IF(AND(OR(Dashboard!$B$5="All",D15976=Dashboard!$B$5),OR(Dashboard!$D$5="All",N15976=Dashboard!$D$5),OR(AND(C15976&lt;&gt;"",C15976&gt;=Dashboard!$F$5,C15976&lt;=Dashboard!$H$5),AND(C15976="",Dashboard!$F$5&lt;=1980,Dashboard!$H$5&gt;=2016))),1,0)</f>
        <v>1</v>
      </c>
      <c r="Q15976" s="0" t="n">
        <f aca="false">J15976*P15976+ROW()*0.00000001</f>
        <v>0.02015976</v>
      </c>
    </row>
    <row r="15977" customFormat="false" ht="15" hidden="false" customHeight="false" outlineLevel="0" collapsed="false">
      <c r="A15977" s="0" t="s">
        <v>11670</v>
      </c>
      <c r="B15977" s="0" t="s">
        <v>152</v>
      </c>
      <c r="C15977" s="0" t="n">
        <v>2003</v>
      </c>
      <c r="D15977" s="0" t="s">
        <v>246</v>
      </c>
      <c r="E15977" s="0" t="s">
        <v>142</v>
      </c>
      <c r="F15977" s="0" t="n">
        <v>0.01</v>
      </c>
      <c r="G15977" s="0" t="n">
        <v>0</v>
      </c>
      <c r="H15977" s="0" t="n">
        <v>0</v>
      </c>
      <c r="I15977" s="0" t="n">
        <v>0</v>
      </c>
      <c r="J15977" s="0" t="n">
        <v>0.02</v>
      </c>
      <c r="N15977" s="0" t="s">
        <v>152</v>
      </c>
      <c r="P15977" s="0" t="n">
        <f aca="false">IF(AND(OR(Dashboard!$B$5="All",D15977=Dashboard!$B$5),OR(Dashboard!$D$5="All",N15977=Dashboard!$D$5),OR(AND(C15977&lt;&gt;"",C15977&gt;=Dashboard!$F$5,C15977&lt;=Dashboard!$H$5),AND(C15977="",Dashboard!$F$5&lt;=1980,Dashboard!$H$5&gt;=2016))),1,0)</f>
        <v>1</v>
      </c>
      <c r="Q15977" s="0" t="n">
        <f aca="false">J15977*P15977+ROW()*0.00000001</f>
        <v>0.02015977</v>
      </c>
    </row>
    <row r="15978" customFormat="false" ht="15" hidden="false" customHeight="false" outlineLevel="0" collapsed="false">
      <c r="A15978" s="0" t="s">
        <v>11671</v>
      </c>
      <c r="B15978" s="0" t="s">
        <v>33</v>
      </c>
      <c r="C15978" s="0" t="n">
        <v>2010</v>
      </c>
      <c r="D15978" s="0" t="s">
        <v>71</v>
      </c>
      <c r="E15978" s="0" t="s">
        <v>6423</v>
      </c>
      <c r="F15978" s="0" t="n">
        <v>0</v>
      </c>
      <c r="G15978" s="0" t="n">
        <v>0.01</v>
      </c>
      <c r="H15978" s="0" t="n">
        <v>0</v>
      </c>
      <c r="I15978" s="0" t="n">
        <v>0</v>
      </c>
      <c r="J15978" s="0" t="n">
        <v>0.02</v>
      </c>
      <c r="N15978" s="0" t="s">
        <v>35</v>
      </c>
      <c r="P15978" s="0" t="n">
        <f aca="false">IF(AND(OR(Dashboard!$B$5="All",D15978=Dashboard!$B$5),OR(Dashboard!$D$5="All",N15978=Dashboard!$D$5),OR(AND(C15978&lt;&gt;"",C15978&gt;=Dashboard!$F$5,C15978&lt;=Dashboard!$H$5),AND(C15978="",Dashboard!$F$5&lt;=1980,Dashboard!$H$5&gt;=2016))),1,0)</f>
        <v>1</v>
      </c>
      <c r="Q15978" s="0" t="n">
        <f aca="false">J15978*P15978+ROW()*0.00000001</f>
        <v>0.02015978</v>
      </c>
    </row>
    <row r="15979" customFormat="false" ht="15" hidden="false" customHeight="false" outlineLevel="0" collapsed="false">
      <c r="A15979" s="0" t="s">
        <v>11672</v>
      </c>
      <c r="B15979" s="0" t="s">
        <v>152</v>
      </c>
      <c r="C15979" s="0" t="n">
        <v>2008</v>
      </c>
      <c r="D15979" s="0" t="s">
        <v>114</v>
      </c>
      <c r="E15979" s="0" t="s">
        <v>8963</v>
      </c>
      <c r="F15979" s="0" t="n">
        <v>0</v>
      </c>
      <c r="G15979" s="0" t="n">
        <v>0.01</v>
      </c>
      <c r="H15979" s="0" t="n">
        <v>0</v>
      </c>
      <c r="I15979" s="0" t="n">
        <v>0</v>
      </c>
      <c r="J15979" s="0" t="n">
        <v>0.02</v>
      </c>
      <c r="K15979" s="0" t="n">
        <v>75</v>
      </c>
      <c r="L15979" s="0" t="n">
        <v>8.5</v>
      </c>
      <c r="M15979" s="0" t="s">
        <v>103</v>
      </c>
      <c r="N15979" s="0" t="s">
        <v>152</v>
      </c>
      <c r="O15979" s="0" t="s">
        <v>37</v>
      </c>
      <c r="P15979" s="0" t="n">
        <f aca="false">IF(AND(OR(Dashboard!$B$5="All",D15979=Dashboard!$B$5),OR(Dashboard!$D$5="All",N15979=Dashboard!$D$5),OR(AND(C15979&lt;&gt;"",C15979&gt;=Dashboard!$F$5,C15979&lt;=Dashboard!$H$5),AND(C15979="",Dashboard!$F$5&lt;=1980,Dashboard!$H$5&gt;=2016))),1,0)</f>
        <v>1</v>
      </c>
      <c r="Q15979" s="0" t="n">
        <f aca="false">J15979*P15979+ROW()*0.00000001</f>
        <v>0.02015979</v>
      </c>
    </row>
    <row r="15980" customFormat="false" ht="15" hidden="false" customHeight="false" outlineLevel="0" collapsed="false">
      <c r="A15980" s="0" t="s">
        <v>11673</v>
      </c>
      <c r="B15980" s="0" t="s">
        <v>33</v>
      </c>
      <c r="C15980" s="0" t="n">
        <v>2007</v>
      </c>
      <c r="D15980" s="0" t="s">
        <v>41</v>
      </c>
      <c r="E15980" s="0" t="s">
        <v>6216</v>
      </c>
      <c r="F15980" s="0" t="n">
        <v>0.01</v>
      </c>
      <c r="G15980" s="0" t="n">
        <v>0</v>
      </c>
      <c r="H15980" s="0" t="n">
        <v>0</v>
      </c>
      <c r="I15980" s="0" t="n">
        <v>0</v>
      </c>
      <c r="J15980" s="0" t="n">
        <v>0.02</v>
      </c>
      <c r="M15980" s="0" t="s">
        <v>36</v>
      </c>
      <c r="N15980" s="0" t="s">
        <v>35</v>
      </c>
      <c r="P15980" s="0" t="n">
        <f aca="false">IF(AND(OR(Dashboard!$B$5="All",D15980=Dashboard!$B$5),OR(Dashboard!$D$5="All",N15980=Dashboard!$D$5),OR(AND(C15980&lt;&gt;"",C15980&gt;=Dashboard!$F$5,C15980&lt;=Dashboard!$H$5),AND(C15980="",Dashboard!$F$5&lt;=1980,Dashboard!$H$5&gt;=2016))),1,0)</f>
        <v>1</v>
      </c>
      <c r="Q15980" s="0" t="n">
        <f aca="false">J15980*P15980+ROW()*0.00000001</f>
        <v>0.0201598</v>
      </c>
    </row>
    <row r="15981" customFormat="false" ht="15" hidden="false" customHeight="false" outlineLevel="0" collapsed="false">
      <c r="A15981" s="0" t="s">
        <v>11674</v>
      </c>
      <c r="B15981" s="0" t="s">
        <v>152</v>
      </c>
      <c r="C15981" s="0" t="n">
        <v>2015</v>
      </c>
      <c r="D15981" s="0" t="s">
        <v>58</v>
      </c>
      <c r="E15981" s="0" t="s">
        <v>142</v>
      </c>
      <c r="F15981" s="0" t="n">
        <v>0</v>
      </c>
      <c r="G15981" s="0" t="n">
        <v>0.01</v>
      </c>
      <c r="H15981" s="0" t="n">
        <v>0</v>
      </c>
      <c r="I15981" s="0" t="n">
        <v>0</v>
      </c>
      <c r="J15981" s="0" t="n">
        <v>0.02</v>
      </c>
      <c r="L15981" s="0" t="n">
        <v>5.3</v>
      </c>
      <c r="M15981" s="0" t="s">
        <v>103</v>
      </c>
      <c r="N15981" s="0" t="s">
        <v>152</v>
      </c>
      <c r="P15981" s="0" t="n">
        <f aca="false">IF(AND(OR(Dashboard!$B$5="All",D15981=Dashboard!$B$5),OR(Dashboard!$D$5="All",N15981=Dashboard!$D$5),OR(AND(C15981&lt;&gt;"",C15981&gt;=Dashboard!$F$5,C15981&lt;=Dashboard!$H$5),AND(C15981="",Dashboard!$F$5&lt;=1980,Dashboard!$H$5&gt;=2016))),1,0)</f>
        <v>1</v>
      </c>
      <c r="Q15981" s="0" t="n">
        <f aca="false">J15981*P15981+ROW()*0.00000001</f>
        <v>0.02015981</v>
      </c>
    </row>
    <row r="15982" customFormat="false" ht="15" hidden="false" customHeight="false" outlineLevel="0" collapsed="false">
      <c r="A15982" s="0" t="s">
        <v>5705</v>
      </c>
      <c r="B15982" s="0" t="s">
        <v>152</v>
      </c>
      <c r="C15982" s="0" t="n">
        <v>2005</v>
      </c>
      <c r="D15982" s="0" t="s">
        <v>56</v>
      </c>
      <c r="E15982" s="0" t="s">
        <v>10165</v>
      </c>
      <c r="F15982" s="0" t="n">
        <v>0</v>
      </c>
      <c r="G15982" s="0" t="n">
        <v>0.01</v>
      </c>
      <c r="H15982" s="0" t="n">
        <v>0</v>
      </c>
      <c r="I15982" s="0" t="n">
        <v>0</v>
      </c>
      <c r="J15982" s="0" t="n">
        <v>0.02</v>
      </c>
      <c r="K15982" s="0" t="n">
        <v>76</v>
      </c>
      <c r="L15982" s="0" t="n">
        <v>8</v>
      </c>
      <c r="M15982" s="0" t="s">
        <v>73</v>
      </c>
      <c r="N15982" s="0" t="s">
        <v>152</v>
      </c>
      <c r="O15982" s="0" t="s">
        <v>37</v>
      </c>
      <c r="P15982" s="0" t="n">
        <f aca="false">IF(AND(OR(Dashboard!$B$5="All",D15982=Dashboard!$B$5),OR(Dashboard!$D$5="All",N15982=Dashboard!$D$5),OR(AND(C15982&lt;&gt;"",C15982&gt;=Dashboard!$F$5,C15982&lt;=Dashboard!$H$5),AND(C15982="",Dashboard!$F$5&lt;=1980,Dashboard!$H$5&gt;=2016))),1,0)</f>
        <v>1</v>
      </c>
      <c r="Q15982" s="0" t="n">
        <f aca="false">J15982*P15982+ROW()*0.00000001</f>
        <v>0.02015982</v>
      </c>
    </row>
    <row r="15983" customFormat="false" ht="15" hidden="false" customHeight="false" outlineLevel="0" collapsed="false">
      <c r="A15983" s="0" t="s">
        <v>11675</v>
      </c>
      <c r="B15983" s="0" t="s">
        <v>152</v>
      </c>
      <c r="C15983" s="0" t="n">
        <v>2010</v>
      </c>
      <c r="D15983" s="0" t="s">
        <v>246</v>
      </c>
      <c r="E15983" s="0" t="s">
        <v>10315</v>
      </c>
      <c r="F15983" s="0" t="n">
        <v>0</v>
      </c>
      <c r="G15983" s="0" t="n">
        <v>0.01</v>
      </c>
      <c r="H15983" s="0" t="n">
        <v>0</v>
      </c>
      <c r="I15983" s="0" t="n">
        <v>0</v>
      </c>
      <c r="J15983" s="0" t="n">
        <v>0.02</v>
      </c>
      <c r="K15983" s="0" t="n">
        <v>70</v>
      </c>
      <c r="L15983" s="0" t="n">
        <v>8.3</v>
      </c>
      <c r="N15983" s="0" t="s">
        <v>152</v>
      </c>
      <c r="O15983" s="0" t="s">
        <v>67</v>
      </c>
      <c r="P15983" s="0" t="n">
        <f aca="false">IF(AND(OR(Dashboard!$B$5="All",D15983=Dashboard!$B$5),OR(Dashboard!$D$5="All",N15983=Dashboard!$D$5),OR(AND(C15983&lt;&gt;"",C15983&gt;=Dashboard!$F$5,C15983&lt;=Dashboard!$H$5),AND(C15983="",Dashboard!$F$5&lt;=1980,Dashboard!$H$5&gt;=2016))),1,0)</f>
        <v>1</v>
      </c>
      <c r="Q15983" s="0" t="n">
        <f aca="false">J15983*P15983+ROW()*0.00000001</f>
        <v>0.02015983</v>
      </c>
    </row>
    <row r="15984" customFormat="false" ht="15" hidden="false" customHeight="false" outlineLevel="0" collapsed="false">
      <c r="A15984" s="0" t="s">
        <v>4628</v>
      </c>
      <c r="B15984" s="0" t="s">
        <v>186</v>
      </c>
      <c r="C15984" s="0" t="n">
        <v>2004</v>
      </c>
      <c r="D15984" s="0" t="s">
        <v>16</v>
      </c>
      <c r="E15984" s="0" t="s">
        <v>160</v>
      </c>
      <c r="F15984" s="0" t="n">
        <v>0.01</v>
      </c>
      <c r="G15984" s="0" t="n">
        <v>0</v>
      </c>
      <c r="H15984" s="0" t="n">
        <v>0</v>
      </c>
      <c r="I15984" s="0" t="n">
        <v>0</v>
      </c>
      <c r="J15984" s="0" t="n">
        <v>0.02</v>
      </c>
      <c r="K15984" s="0" t="n">
        <v>64</v>
      </c>
      <c r="M15984" s="0" t="s">
        <v>103</v>
      </c>
      <c r="N15984" s="0" t="s">
        <v>35</v>
      </c>
      <c r="O15984" s="0" t="s">
        <v>67</v>
      </c>
      <c r="P15984" s="0" t="n">
        <f aca="false">IF(AND(OR(Dashboard!$B$5="All",D15984=Dashboard!$B$5),OR(Dashboard!$D$5="All",N15984=Dashboard!$D$5),OR(AND(C15984&lt;&gt;"",C15984&gt;=Dashboard!$F$5,C15984&lt;=Dashboard!$H$5),AND(C15984="",Dashboard!$F$5&lt;=1980,Dashboard!$H$5&gt;=2016))),1,0)</f>
        <v>1</v>
      </c>
      <c r="Q15984" s="0" t="n">
        <f aca="false">J15984*P15984+ROW()*0.00000001</f>
        <v>0.02015984</v>
      </c>
    </row>
    <row r="15985" customFormat="false" ht="15" hidden="false" customHeight="false" outlineLevel="0" collapsed="false">
      <c r="A15985" s="0" t="s">
        <v>11676</v>
      </c>
      <c r="B15985" s="0" t="s">
        <v>50</v>
      </c>
      <c r="C15985" s="0" t="n">
        <v>2011</v>
      </c>
      <c r="D15985" s="0" t="s">
        <v>114</v>
      </c>
      <c r="E15985" s="0" t="s">
        <v>2867</v>
      </c>
      <c r="F15985" s="0" t="n">
        <v>0</v>
      </c>
      <c r="G15985" s="0" t="n">
        <v>0</v>
      </c>
      <c r="H15985" s="0" t="n">
        <v>0.02</v>
      </c>
      <c r="I15985" s="0" t="n">
        <v>0</v>
      </c>
      <c r="J15985" s="0" t="n">
        <v>0.02</v>
      </c>
      <c r="N15985" s="0" t="s">
        <v>35</v>
      </c>
      <c r="P15985" s="0" t="n">
        <f aca="false">IF(AND(OR(Dashboard!$B$5="All",D15985=Dashboard!$B$5),OR(Dashboard!$D$5="All",N15985=Dashboard!$D$5),OR(AND(C15985&lt;&gt;"",C15985&gt;=Dashboard!$F$5,C15985&lt;=Dashboard!$H$5),AND(C15985="",Dashboard!$F$5&lt;=1980,Dashboard!$H$5&gt;=2016))),1,0)</f>
        <v>1</v>
      </c>
      <c r="Q15985" s="0" t="n">
        <f aca="false">J15985*P15985+ROW()*0.00000001</f>
        <v>0.02015985</v>
      </c>
    </row>
    <row r="15986" customFormat="false" ht="15" hidden="false" customHeight="false" outlineLevel="0" collapsed="false">
      <c r="A15986" s="0" t="s">
        <v>8058</v>
      </c>
      <c r="B15986" s="0" t="s">
        <v>184</v>
      </c>
      <c r="C15986" s="0" t="n">
        <v>2012</v>
      </c>
      <c r="D15986" s="0" t="s">
        <v>246</v>
      </c>
      <c r="E15986" s="0" t="s">
        <v>782</v>
      </c>
      <c r="F15986" s="0" t="n">
        <v>0</v>
      </c>
      <c r="G15986" s="0" t="n">
        <v>0</v>
      </c>
      <c r="H15986" s="0" t="n">
        <v>0.02</v>
      </c>
      <c r="I15986" s="0" t="n">
        <v>0</v>
      </c>
      <c r="J15986" s="0" t="n">
        <v>0.02</v>
      </c>
      <c r="N15986" s="0" t="s">
        <v>35</v>
      </c>
      <c r="P15986" s="0" t="n">
        <f aca="false">IF(AND(OR(Dashboard!$B$5="All",D15986=Dashboard!$B$5),OR(Dashboard!$D$5="All",N15986=Dashboard!$D$5),OR(AND(C15986&lt;&gt;"",C15986&gt;=Dashboard!$F$5,C15986&lt;=Dashboard!$H$5),AND(C15986="",Dashboard!$F$5&lt;=1980,Dashboard!$H$5&gt;=2016))),1,0)</f>
        <v>1</v>
      </c>
      <c r="Q15986" s="0" t="n">
        <f aca="false">J15986*P15986+ROW()*0.00000001</f>
        <v>0.02015986</v>
      </c>
    </row>
    <row r="15987" customFormat="false" ht="15" hidden="false" customHeight="false" outlineLevel="0" collapsed="false">
      <c r="A15987" s="0" t="s">
        <v>11677</v>
      </c>
      <c r="B15987" s="0" t="s">
        <v>164</v>
      </c>
      <c r="C15987" s="0" t="n">
        <v>2008</v>
      </c>
      <c r="D15987" s="0" t="s">
        <v>114</v>
      </c>
      <c r="E15987" s="0" t="s">
        <v>6975</v>
      </c>
      <c r="F15987" s="0" t="n">
        <v>0</v>
      </c>
      <c r="G15987" s="0" t="n">
        <v>0</v>
      </c>
      <c r="H15987" s="0" t="n">
        <v>0.02</v>
      </c>
      <c r="I15987" s="0" t="n">
        <v>0</v>
      </c>
      <c r="J15987" s="0" t="n">
        <v>0.02</v>
      </c>
      <c r="N15987" s="0" t="s">
        <v>74</v>
      </c>
      <c r="P15987" s="0" t="n">
        <f aca="false">IF(AND(OR(Dashboard!$B$5="All",D15987=Dashboard!$B$5),OR(Dashboard!$D$5="All",N15987=Dashboard!$D$5),OR(AND(C15987&lt;&gt;"",C15987&gt;=Dashboard!$F$5,C15987&lt;=Dashboard!$H$5),AND(C15987="",Dashboard!$F$5&lt;=1980,Dashboard!$H$5&gt;=2016))),1,0)</f>
        <v>1</v>
      </c>
      <c r="Q15987" s="0" t="n">
        <f aca="false">J15987*P15987+ROW()*0.00000001</f>
        <v>0.02015987</v>
      </c>
    </row>
    <row r="15988" customFormat="false" ht="15" hidden="false" customHeight="false" outlineLevel="0" collapsed="false">
      <c r="A15988" s="0" t="s">
        <v>6345</v>
      </c>
      <c r="B15988" s="0" t="s">
        <v>186</v>
      </c>
      <c r="C15988" s="0" t="n">
        <v>2004</v>
      </c>
      <c r="D15988" s="0" t="s">
        <v>56</v>
      </c>
      <c r="E15988" s="0" t="s">
        <v>1169</v>
      </c>
      <c r="F15988" s="0" t="n">
        <v>0.01</v>
      </c>
      <c r="G15988" s="0" t="n">
        <v>0</v>
      </c>
      <c r="H15988" s="0" t="n">
        <v>0</v>
      </c>
      <c r="I15988" s="0" t="n">
        <v>0</v>
      </c>
      <c r="J15988" s="0" t="n">
        <v>0.02</v>
      </c>
      <c r="M15988" s="0" t="s">
        <v>103</v>
      </c>
      <c r="N15988" s="0" t="s">
        <v>35</v>
      </c>
      <c r="P15988" s="0" t="n">
        <f aca="false">IF(AND(OR(Dashboard!$B$5="All",D15988=Dashboard!$B$5),OR(Dashboard!$D$5="All",N15988=Dashboard!$D$5),OR(AND(C15988&lt;&gt;"",C15988&gt;=Dashboard!$F$5,C15988&lt;=Dashboard!$H$5),AND(C15988="",Dashboard!$F$5&lt;=1980,Dashboard!$H$5&gt;=2016))),1,0)</f>
        <v>1</v>
      </c>
      <c r="Q15988" s="0" t="n">
        <f aca="false">J15988*P15988+ROW()*0.00000001</f>
        <v>0.02015988</v>
      </c>
    </row>
    <row r="15989" customFormat="false" ht="15" hidden="false" customHeight="false" outlineLevel="0" collapsed="false">
      <c r="A15989" s="0" t="s">
        <v>11678</v>
      </c>
      <c r="B15989" s="0" t="s">
        <v>50</v>
      </c>
      <c r="C15989" s="0" t="n">
        <v>2006</v>
      </c>
      <c r="D15989" s="0" t="s">
        <v>71</v>
      </c>
      <c r="E15989" s="0" t="s">
        <v>3904</v>
      </c>
      <c r="F15989" s="0" t="n">
        <v>0</v>
      </c>
      <c r="G15989" s="0" t="n">
        <v>0</v>
      </c>
      <c r="H15989" s="0" t="n">
        <v>0.02</v>
      </c>
      <c r="I15989" s="0" t="n">
        <v>0</v>
      </c>
      <c r="J15989" s="0" t="n">
        <v>0.02</v>
      </c>
      <c r="N15989" s="0" t="s">
        <v>35</v>
      </c>
      <c r="P15989" s="0" t="n">
        <f aca="false">IF(AND(OR(Dashboard!$B$5="All",D15989=Dashboard!$B$5),OR(Dashboard!$D$5="All",N15989=Dashboard!$D$5),OR(AND(C15989&lt;&gt;"",C15989&gt;=Dashboard!$F$5,C15989&lt;=Dashboard!$H$5),AND(C15989="",Dashboard!$F$5&lt;=1980,Dashboard!$H$5&gt;=2016))),1,0)</f>
        <v>1</v>
      </c>
      <c r="Q15989" s="0" t="n">
        <f aca="false">J15989*P15989+ROW()*0.00000001</f>
        <v>0.02015989</v>
      </c>
    </row>
    <row r="15990" customFormat="false" ht="15" hidden="false" customHeight="false" outlineLevel="0" collapsed="false">
      <c r="A15990" s="0" t="s">
        <v>9961</v>
      </c>
      <c r="B15990" s="0" t="s">
        <v>144</v>
      </c>
      <c r="C15990" s="0" t="n">
        <v>2002</v>
      </c>
      <c r="D15990" s="0" t="s">
        <v>41</v>
      </c>
      <c r="E15990" s="0" t="s">
        <v>1551</v>
      </c>
      <c r="F15990" s="0" t="n">
        <v>0.01</v>
      </c>
      <c r="G15990" s="0" t="n">
        <v>0</v>
      </c>
      <c r="H15990" s="0" t="n">
        <v>0</v>
      </c>
      <c r="I15990" s="0" t="n">
        <v>0</v>
      </c>
      <c r="J15990" s="0" t="n">
        <v>0.02</v>
      </c>
      <c r="K15990" s="0" t="n">
        <v>35</v>
      </c>
      <c r="L15990" s="0" t="n">
        <v>8.7</v>
      </c>
      <c r="M15990" s="0" t="s">
        <v>36</v>
      </c>
      <c r="N15990" s="0" t="s">
        <v>66</v>
      </c>
      <c r="O15990" s="0" t="s">
        <v>177</v>
      </c>
      <c r="P15990" s="0" t="n">
        <f aca="false">IF(AND(OR(Dashboard!$B$5="All",D15990=Dashboard!$B$5),OR(Dashboard!$D$5="All",N15990=Dashboard!$D$5),OR(AND(C15990&lt;&gt;"",C15990&gt;=Dashboard!$F$5,C15990&lt;=Dashboard!$H$5),AND(C15990="",Dashboard!$F$5&lt;=1980,Dashboard!$H$5&gt;=2016))),1,0)</f>
        <v>1</v>
      </c>
      <c r="Q15990" s="0" t="n">
        <f aca="false">J15990*P15990+ROW()*0.00000001</f>
        <v>0.0201599</v>
      </c>
    </row>
    <row r="15991" customFormat="false" ht="15" hidden="false" customHeight="false" outlineLevel="0" collapsed="false">
      <c r="A15991" s="0" t="s">
        <v>11679</v>
      </c>
      <c r="B15991" s="0" t="s">
        <v>851</v>
      </c>
      <c r="C15991" s="0" t="n">
        <v>2016</v>
      </c>
      <c r="D15991" s="0" t="s">
        <v>114</v>
      </c>
      <c r="E15991" s="0" t="s">
        <v>6975</v>
      </c>
      <c r="F15991" s="0" t="n">
        <v>0</v>
      </c>
      <c r="G15991" s="0" t="n">
        <v>0</v>
      </c>
      <c r="H15991" s="0" t="n">
        <v>0.02</v>
      </c>
      <c r="I15991" s="0" t="n">
        <v>0</v>
      </c>
      <c r="J15991" s="0" t="n">
        <v>0.02</v>
      </c>
      <c r="N15991" s="0" t="s">
        <v>74</v>
      </c>
      <c r="P15991" s="0" t="n">
        <f aca="false">IF(AND(OR(Dashboard!$B$5="All",D15991=Dashboard!$B$5),OR(Dashboard!$D$5="All",N15991=Dashboard!$D$5),OR(AND(C15991&lt;&gt;"",C15991&gt;=Dashboard!$F$5,C15991&lt;=Dashboard!$H$5),AND(C15991="",Dashboard!$F$5&lt;=1980,Dashboard!$H$5&gt;=2016))),1,0)</f>
        <v>1</v>
      </c>
      <c r="Q15991" s="0" t="n">
        <f aca="false">J15991*P15991+ROW()*0.00000001</f>
        <v>0.02015991</v>
      </c>
    </row>
    <row r="15992" customFormat="false" ht="15" hidden="false" customHeight="false" outlineLevel="0" collapsed="false">
      <c r="A15992" s="0" t="s">
        <v>9192</v>
      </c>
      <c r="B15992" s="0" t="s">
        <v>851</v>
      </c>
      <c r="C15992" s="0" t="n">
        <v>2015</v>
      </c>
      <c r="D15992" s="0" t="s">
        <v>34</v>
      </c>
      <c r="E15992" s="0" t="s">
        <v>124</v>
      </c>
      <c r="F15992" s="0" t="n">
        <v>0</v>
      </c>
      <c r="G15992" s="0" t="n">
        <v>0.01</v>
      </c>
      <c r="H15992" s="0" t="n">
        <v>0</v>
      </c>
      <c r="I15992" s="0" t="n">
        <v>0</v>
      </c>
      <c r="J15992" s="0" t="n">
        <v>0.02</v>
      </c>
      <c r="M15992" s="0" t="s">
        <v>36</v>
      </c>
      <c r="N15992" s="0" t="s">
        <v>74</v>
      </c>
      <c r="P15992" s="0" t="n">
        <f aca="false">IF(AND(OR(Dashboard!$B$5="All",D15992=Dashboard!$B$5),OR(Dashboard!$D$5="All",N15992=Dashboard!$D$5),OR(AND(C15992&lt;&gt;"",C15992&gt;=Dashboard!$F$5,C15992&lt;=Dashboard!$H$5),AND(C15992="",Dashboard!$F$5&lt;=1980,Dashboard!$H$5&gt;=2016))),1,0)</f>
        <v>1</v>
      </c>
      <c r="Q15992" s="0" t="n">
        <f aca="false">J15992*P15992+ROW()*0.00000001</f>
        <v>0.02015992</v>
      </c>
    </row>
    <row r="15993" customFormat="false" ht="15" hidden="false" customHeight="false" outlineLevel="0" collapsed="false">
      <c r="A15993" s="0" t="s">
        <v>11680</v>
      </c>
      <c r="B15993" s="0" t="s">
        <v>152</v>
      </c>
      <c r="C15993" s="0" t="n">
        <v>2011</v>
      </c>
      <c r="D15993" s="0" t="s">
        <v>246</v>
      </c>
      <c r="E15993" s="0" t="s">
        <v>6672</v>
      </c>
      <c r="F15993" s="0" t="n">
        <v>0</v>
      </c>
      <c r="G15993" s="0" t="n">
        <v>0.01</v>
      </c>
      <c r="H15993" s="0" t="n">
        <v>0</v>
      </c>
      <c r="I15993" s="0" t="n">
        <v>0</v>
      </c>
      <c r="J15993" s="0" t="n">
        <v>0.02</v>
      </c>
      <c r="L15993" s="0" t="n">
        <v>8.3</v>
      </c>
      <c r="M15993" s="0" t="s">
        <v>103</v>
      </c>
      <c r="N15993" s="0" t="s">
        <v>152</v>
      </c>
      <c r="P15993" s="0" t="n">
        <f aca="false">IF(AND(OR(Dashboard!$B$5="All",D15993=Dashboard!$B$5),OR(Dashboard!$D$5="All",N15993=Dashboard!$D$5),OR(AND(C15993&lt;&gt;"",C15993&gt;=Dashboard!$F$5,C15993&lt;=Dashboard!$H$5),AND(C15993="",Dashboard!$F$5&lt;=1980,Dashboard!$H$5&gt;=2016))),1,0)</f>
        <v>1</v>
      </c>
      <c r="Q15993" s="0" t="n">
        <f aca="false">J15993*P15993+ROW()*0.00000001</f>
        <v>0.02015993</v>
      </c>
    </row>
    <row r="15994" customFormat="false" ht="15" hidden="false" customHeight="false" outlineLevel="0" collapsed="false">
      <c r="A15994" s="0" t="s">
        <v>11681</v>
      </c>
      <c r="B15994" s="0" t="s">
        <v>94</v>
      </c>
      <c r="C15994" s="0" t="n">
        <v>2016</v>
      </c>
      <c r="D15994" s="0" t="s">
        <v>71</v>
      </c>
      <c r="E15994" s="0" t="s">
        <v>328</v>
      </c>
      <c r="F15994" s="0" t="n">
        <v>0</v>
      </c>
      <c r="G15994" s="0" t="n">
        <v>0</v>
      </c>
      <c r="H15994" s="0" t="n">
        <v>0.02</v>
      </c>
      <c r="I15994" s="0" t="n">
        <v>0</v>
      </c>
      <c r="J15994" s="0" t="n">
        <v>0.02</v>
      </c>
      <c r="N15994" s="0" t="s">
        <v>74</v>
      </c>
      <c r="P15994" s="0" t="n">
        <f aca="false">IF(AND(OR(Dashboard!$B$5="All",D15994=Dashboard!$B$5),OR(Dashboard!$D$5="All",N15994=Dashboard!$D$5),OR(AND(C15994&lt;&gt;"",C15994&gt;=Dashboard!$F$5,C15994&lt;=Dashboard!$H$5),AND(C15994="",Dashboard!$F$5&lt;=1980,Dashboard!$H$5&gt;=2016))),1,0)</f>
        <v>1</v>
      </c>
      <c r="Q15994" s="0" t="n">
        <f aca="false">J15994*P15994+ROW()*0.00000001</f>
        <v>0.02015994</v>
      </c>
    </row>
    <row r="15995" customFormat="false" ht="15" hidden="false" customHeight="false" outlineLevel="0" collapsed="false">
      <c r="A15995" s="0" t="s">
        <v>11682</v>
      </c>
      <c r="B15995" s="0" t="s">
        <v>94</v>
      </c>
      <c r="C15995" s="0" t="n">
        <v>2016</v>
      </c>
      <c r="D15995" s="0" t="s">
        <v>52</v>
      </c>
      <c r="E15995" s="0" t="s">
        <v>328</v>
      </c>
      <c r="F15995" s="0" t="n">
        <v>0</v>
      </c>
      <c r="G15995" s="0" t="n">
        <v>0</v>
      </c>
      <c r="H15995" s="0" t="n">
        <v>0.02</v>
      </c>
      <c r="I15995" s="0" t="n">
        <v>0</v>
      </c>
      <c r="J15995" s="0" t="n">
        <v>0.02</v>
      </c>
      <c r="N15995" s="0" t="s">
        <v>74</v>
      </c>
      <c r="P15995" s="0" t="n">
        <f aca="false">IF(AND(OR(Dashboard!$B$5="All",D15995=Dashboard!$B$5),OR(Dashboard!$D$5="All",N15995=Dashboard!$D$5),OR(AND(C15995&lt;&gt;"",C15995&gt;=Dashboard!$F$5,C15995&lt;=Dashboard!$H$5),AND(C15995="",Dashboard!$F$5&lt;=1980,Dashboard!$H$5&gt;=2016))),1,0)</f>
        <v>1</v>
      </c>
      <c r="Q15995" s="0" t="n">
        <f aca="false">J15995*P15995+ROW()*0.00000001</f>
        <v>0.02015995</v>
      </c>
    </row>
    <row r="15996" customFormat="false" ht="15" hidden="false" customHeight="false" outlineLevel="0" collapsed="false">
      <c r="A15996" s="0" t="s">
        <v>11683</v>
      </c>
      <c r="B15996" s="0" t="s">
        <v>76</v>
      </c>
      <c r="C15996" s="0" t="n">
        <v>2008</v>
      </c>
      <c r="D15996" s="0" t="s">
        <v>114</v>
      </c>
      <c r="E15996" s="0" t="s">
        <v>9354</v>
      </c>
      <c r="F15996" s="0" t="n">
        <v>0</v>
      </c>
      <c r="G15996" s="0" t="n">
        <v>0</v>
      </c>
      <c r="H15996" s="0" t="n">
        <v>0.02</v>
      </c>
      <c r="I15996" s="0" t="n">
        <v>0</v>
      </c>
      <c r="J15996" s="0" t="n">
        <v>0.02</v>
      </c>
      <c r="N15996" s="0" t="s">
        <v>74</v>
      </c>
      <c r="P15996" s="0" t="n">
        <f aca="false">IF(AND(OR(Dashboard!$B$5="All",D15996=Dashboard!$B$5),OR(Dashboard!$D$5="All",N15996=Dashboard!$D$5),OR(AND(C15996&lt;&gt;"",C15996&gt;=Dashboard!$F$5,C15996&lt;=Dashboard!$H$5),AND(C15996="",Dashboard!$F$5&lt;=1980,Dashboard!$H$5&gt;=2016))),1,0)</f>
        <v>1</v>
      </c>
      <c r="Q15996" s="0" t="n">
        <f aca="false">J15996*P15996+ROW()*0.00000001</f>
        <v>0.02015996</v>
      </c>
    </row>
    <row r="15997" customFormat="false" ht="15" hidden="false" customHeight="false" outlineLevel="0" collapsed="false">
      <c r="A15997" s="0" t="s">
        <v>10689</v>
      </c>
      <c r="B15997" s="0" t="s">
        <v>164</v>
      </c>
      <c r="C15997" s="0" t="n">
        <v>2015</v>
      </c>
      <c r="D15997" s="0" t="s">
        <v>71</v>
      </c>
      <c r="E15997" s="0" t="s">
        <v>782</v>
      </c>
      <c r="F15997" s="0" t="n">
        <v>0</v>
      </c>
      <c r="G15997" s="0" t="n">
        <v>0</v>
      </c>
      <c r="H15997" s="0" t="n">
        <v>0.02</v>
      </c>
      <c r="I15997" s="0" t="n">
        <v>0</v>
      </c>
      <c r="J15997" s="0" t="n">
        <v>0.02</v>
      </c>
      <c r="N15997" s="0" t="s">
        <v>74</v>
      </c>
      <c r="P15997" s="0" t="n">
        <f aca="false">IF(AND(OR(Dashboard!$B$5="All",D15997=Dashboard!$B$5),OR(Dashboard!$D$5="All",N15997=Dashboard!$D$5),OR(AND(C15997&lt;&gt;"",C15997&gt;=Dashboard!$F$5,C15997&lt;=Dashboard!$H$5),AND(C15997="",Dashboard!$F$5&lt;=1980,Dashboard!$H$5&gt;=2016))),1,0)</f>
        <v>1</v>
      </c>
      <c r="Q15997" s="0" t="n">
        <f aca="false">J15997*P15997+ROW()*0.00000001</f>
        <v>0.02015997</v>
      </c>
    </row>
    <row r="15998" customFormat="false" ht="15" hidden="false" customHeight="false" outlineLevel="0" collapsed="false">
      <c r="A15998" s="0" t="s">
        <v>11684</v>
      </c>
      <c r="B15998" s="0" t="s">
        <v>668</v>
      </c>
      <c r="C15998" s="0" t="n">
        <v>2007</v>
      </c>
      <c r="D15998" s="0" t="s">
        <v>56</v>
      </c>
      <c r="E15998" s="0" t="s">
        <v>11685</v>
      </c>
      <c r="F15998" s="0" t="n">
        <v>0</v>
      </c>
      <c r="G15998" s="0" t="n">
        <v>0</v>
      </c>
      <c r="H15998" s="0" t="n">
        <v>0.02</v>
      </c>
      <c r="I15998" s="0" t="n">
        <v>0</v>
      </c>
      <c r="J15998" s="0" t="n">
        <v>0.02</v>
      </c>
      <c r="N15998" s="0" t="s">
        <v>154</v>
      </c>
      <c r="P15998" s="0" t="n">
        <f aca="false">IF(AND(OR(Dashboard!$B$5="All",D15998=Dashboard!$B$5),OR(Dashboard!$D$5="All",N15998=Dashboard!$D$5),OR(AND(C15998&lt;&gt;"",C15998&gt;=Dashboard!$F$5,C15998&lt;=Dashboard!$H$5),AND(C15998="",Dashboard!$F$5&lt;=1980,Dashboard!$H$5&gt;=2016))),1,0)</f>
        <v>1</v>
      </c>
      <c r="Q15998" s="0" t="n">
        <f aca="false">J15998*P15998+ROW()*0.00000001</f>
        <v>0.02015998</v>
      </c>
    </row>
    <row r="15999" customFormat="false" ht="15" hidden="false" customHeight="false" outlineLevel="0" collapsed="false">
      <c r="A15999" s="0" t="s">
        <v>11686</v>
      </c>
      <c r="B15999" s="0" t="s">
        <v>50</v>
      </c>
      <c r="D15999" s="0" t="s">
        <v>58</v>
      </c>
      <c r="E15999" s="0" t="s">
        <v>35</v>
      </c>
      <c r="F15999" s="0" t="n">
        <v>0</v>
      </c>
      <c r="G15999" s="0" t="n">
        <v>0</v>
      </c>
      <c r="H15999" s="0" t="n">
        <v>0.02</v>
      </c>
      <c r="I15999" s="0" t="n">
        <v>0</v>
      </c>
      <c r="J15999" s="0" t="n">
        <v>0.02</v>
      </c>
      <c r="N15999" s="0" t="s">
        <v>35</v>
      </c>
      <c r="P15999" s="0" t="n">
        <f aca="false">IF(AND(OR(Dashboard!$B$5="All",D15999=Dashboard!$B$5),OR(Dashboard!$D$5="All",N15999=Dashboard!$D$5),OR(AND(C15999&lt;&gt;"",C15999&gt;=Dashboard!$F$5,C15999&lt;=Dashboard!$H$5),AND(C15999="",Dashboard!$F$5&lt;=1980,Dashboard!$H$5&gt;=2016))),1,0)</f>
        <v>1</v>
      </c>
      <c r="Q15999" s="0" t="n">
        <f aca="false">J15999*P15999+ROW()*0.00000001</f>
        <v>0.02015999</v>
      </c>
    </row>
    <row r="16000" customFormat="false" ht="15" hidden="false" customHeight="false" outlineLevel="0" collapsed="false">
      <c r="A16000" s="0" t="s">
        <v>11687</v>
      </c>
      <c r="B16000" s="0" t="s">
        <v>85</v>
      </c>
      <c r="C16000" s="0" t="n">
        <v>2006</v>
      </c>
      <c r="D16000" s="0" t="s">
        <v>71</v>
      </c>
      <c r="E16000" s="0" t="s">
        <v>418</v>
      </c>
      <c r="F16000" s="0" t="n">
        <v>0.01</v>
      </c>
      <c r="G16000" s="0" t="n">
        <v>0</v>
      </c>
      <c r="H16000" s="0" t="n">
        <v>0</v>
      </c>
      <c r="I16000" s="0" t="n">
        <v>0</v>
      </c>
      <c r="J16000" s="0" t="n">
        <v>0.02</v>
      </c>
      <c r="N16000" s="0" t="s">
        <v>35</v>
      </c>
      <c r="P16000" s="0" t="n">
        <f aca="false">IF(AND(OR(Dashboard!$B$5="All",D16000=Dashboard!$B$5),OR(Dashboard!$D$5="All",N16000=Dashboard!$D$5),OR(AND(C16000&lt;&gt;"",C16000&gt;=Dashboard!$F$5,C16000&lt;=Dashboard!$H$5),AND(C16000="",Dashboard!$F$5&lt;=1980,Dashboard!$H$5&gt;=2016))),1,0)</f>
        <v>1</v>
      </c>
      <c r="Q16000" s="0" t="n">
        <f aca="false">J16000*P16000+ROW()*0.00000001</f>
        <v>0.02016</v>
      </c>
    </row>
    <row r="16001" customFormat="false" ht="15" hidden="false" customHeight="false" outlineLevel="0" collapsed="false">
      <c r="A16001" s="0" t="s">
        <v>11688</v>
      </c>
      <c r="B16001" s="0" t="s">
        <v>33</v>
      </c>
      <c r="C16001" s="0" t="n">
        <v>2011</v>
      </c>
      <c r="D16001" s="0" t="s">
        <v>16</v>
      </c>
      <c r="E16001" s="0" t="s">
        <v>4319</v>
      </c>
      <c r="F16001" s="0" t="n">
        <v>0.01</v>
      </c>
      <c r="G16001" s="0" t="n">
        <v>0</v>
      </c>
      <c r="H16001" s="0" t="n">
        <v>0</v>
      </c>
      <c r="I16001" s="0" t="n">
        <v>0</v>
      </c>
      <c r="J16001" s="0" t="n">
        <v>0.02</v>
      </c>
      <c r="M16001" s="0" t="s">
        <v>36</v>
      </c>
      <c r="N16001" s="0" t="s">
        <v>35</v>
      </c>
      <c r="P16001" s="0" t="n">
        <f aca="false">IF(AND(OR(Dashboard!$B$5="All",D16001=Dashboard!$B$5),OR(Dashboard!$D$5="All",N16001=Dashboard!$D$5),OR(AND(C16001&lt;&gt;"",C16001&gt;=Dashboard!$F$5,C16001&lt;=Dashboard!$H$5),AND(C16001="",Dashboard!$F$5&lt;=1980,Dashboard!$H$5&gt;=2016))),1,0)</f>
        <v>1</v>
      </c>
      <c r="Q16001" s="0" t="n">
        <f aca="false">J16001*P16001+ROW()*0.00000001</f>
        <v>0.02016001</v>
      </c>
    </row>
    <row r="16002" customFormat="false" ht="15" hidden="false" customHeight="false" outlineLevel="0" collapsed="false">
      <c r="A16002" s="0" t="s">
        <v>11689</v>
      </c>
      <c r="B16002" s="0" t="s">
        <v>851</v>
      </c>
      <c r="C16002" s="0" t="n">
        <v>2015</v>
      </c>
      <c r="D16002" s="0" t="s">
        <v>71</v>
      </c>
      <c r="E16002" s="0" t="s">
        <v>7521</v>
      </c>
      <c r="F16002" s="0" t="n">
        <v>0</v>
      </c>
      <c r="G16002" s="0" t="n">
        <v>0</v>
      </c>
      <c r="H16002" s="0" t="n">
        <v>0.02</v>
      </c>
      <c r="I16002" s="0" t="n">
        <v>0</v>
      </c>
      <c r="J16002" s="0" t="n">
        <v>0.02</v>
      </c>
      <c r="N16002" s="0" t="s">
        <v>74</v>
      </c>
      <c r="P16002" s="0" t="n">
        <f aca="false">IF(AND(OR(Dashboard!$B$5="All",D16002=Dashboard!$B$5),OR(Dashboard!$D$5="All",N16002=Dashboard!$D$5),OR(AND(C16002&lt;&gt;"",C16002&gt;=Dashboard!$F$5,C16002&lt;=Dashboard!$H$5),AND(C16002="",Dashboard!$F$5&lt;=1980,Dashboard!$H$5&gt;=2016))),1,0)</f>
        <v>1</v>
      </c>
      <c r="Q16002" s="0" t="n">
        <f aca="false">J16002*P16002+ROW()*0.00000001</f>
        <v>0.02016002</v>
      </c>
    </row>
    <row r="16003" customFormat="false" ht="15" hidden="false" customHeight="false" outlineLevel="0" collapsed="false">
      <c r="A16003" s="0" t="s">
        <v>10025</v>
      </c>
      <c r="B16003" s="0" t="s">
        <v>851</v>
      </c>
      <c r="C16003" s="0" t="n">
        <v>2016</v>
      </c>
      <c r="D16003" s="0" t="s">
        <v>71</v>
      </c>
      <c r="E16003" s="0" t="s">
        <v>782</v>
      </c>
      <c r="F16003" s="0" t="n">
        <v>0</v>
      </c>
      <c r="G16003" s="0" t="n">
        <v>0</v>
      </c>
      <c r="H16003" s="0" t="n">
        <v>0.02</v>
      </c>
      <c r="I16003" s="0" t="n">
        <v>0</v>
      </c>
      <c r="J16003" s="0" t="n">
        <v>0.02</v>
      </c>
      <c r="N16003" s="0" t="s">
        <v>74</v>
      </c>
      <c r="P16003" s="0" t="n">
        <f aca="false">IF(AND(OR(Dashboard!$B$5="All",D16003=Dashboard!$B$5),OR(Dashboard!$D$5="All",N16003=Dashboard!$D$5),OR(AND(C16003&lt;&gt;"",C16003&gt;=Dashboard!$F$5,C16003&lt;=Dashboard!$H$5),AND(C16003="",Dashboard!$F$5&lt;=1980,Dashboard!$H$5&gt;=2016))),1,0)</f>
        <v>1</v>
      </c>
      <c r="Q16003" s="0" t="n">
        <f aca="false">J16003*P16003+ROW()*0.00000001</f>
        <v>0.02016003</v>
      </c>
    </row>
    <row r="16004" customFormat="false" ht="15" hidden="false" customHeight="false" outlineLevel="0" collapsed="false">
      <c r="A16004" s="0" t="s">
        <v>11690</v>
      </c>
      <c r="B16004" s="0" t="s">
        <v>76</v>
      </c>
      <c r="C16004" s="0" t="n">
        <v>2007</v>
      </c>
      <c r="D16004" s="0" t="s">
        <v>246</v>
      </c>
      <c r="E16004" s="0" t="s">
        <v>220</v>
      </c>
      <c r="F16004" s="0" t="n">
        <v>0</v>
      </c>
      <c r="G16004" s="0" t="n">
        <v>0</v>
      </c>
      <c r="H16004" s="0" t="n">
        <v>0.02</v>
      </c>
      <c r="I16004" s="0" t="n">
        <v>0</v>
      </c>
      <c r="J16004" s="0" t="n">
        <v>0.02</v>
      </c>
      <c r="N16004" s="0" t="s">
        <v>74</v>
      </c>
      <c r="P16004" s="0" t="n">
        <f aca="false">IF(AND(OR(Dashboard!$B$5="All",D16004=Dashboard!$B$5),OR(Dashboard!$D$5="All",N16004=Dashboard!$D$5),OR(AND(C16004&lt;&gt;"",C16004&gt;=Dashboard!$F$5,C16004&lt;=Dashboard!$H$5),AND(C16004="",Dashboard!$F$5&lt;=1980,Dashboard!$H$5&gt;=2016))),1,0)</f>
        <v>1</v>
      </c>
      <c r="Q16004" s="0" t="n">
        <f aca="false">J16004*P16004+ROW()*0.00000001</f>
        <v>0.02016004</v>
      </c>
    </row>
    <row r="16005" customFormat="false" ht="15" hidden="false" customHeight="false" outlineLevel="0" collapsed="false">
      <c r="A16005" s="0" t="s">
        <v>11691</v>
      </c>
      <c r="B16005" s="0" t="s">
        <v>50</v>
      </c>
      <c r="C16005" s="0" t="n">
        <v>2012</v>
      </c>
      <c r="D16005" s="0" t="s">
        <v>71</v>
      </c>
      <c r="E16005" s="0" t="s">
        <v>487</v>
      </c>
      <c r="F16005" s="0" t="n">
        <v>0</v>
      </c>
      <c r="G16005" s="0" t="n">
        <v>0.01</v>
      </c>
      <c r="H16005" s="0" t="n">
        <v>0</v>
      </c>
      <c r="I16005" s="0" t="n">
        <v>0</v>
      </c>
      <c r="J16005" s="0" t="n">
        <v>0.02</v>
      </c>
      <c r="M16005" s="0" t="s">
        <v>125</v>
      </c>
      <c r="N16005" s="0" t="s">
        <v>35</v>
      </c>
      <c r="P16005" s="0" t="n">
        <f aca="false">IF(AND(OR(Dashboard!$B$5="All",D16005=Dashboard!$B$5),OR(Dashboard!$D$5="All",N16005=Dashboard!$D$5),OR(AND(C16005&lt;&gt;"",C16005&gt;=Dashboard!$F$5,C16005&lt;=Dashboard!$H$5),AND(C16005="",Dashboard!$F$5&lt;=1980,Dashboard!$H$5&gt;=2016))),1,0)</f>
        <v>1</v>
      </c>
      <c r="Q16005" s="0" t="n">
        <f aca="false">J16005*P16005+ROW()*0.00000001</f>
        <v>0.02016005</v>
      </c>
    </row>
    <row r="16006" customFormat="false" ht="15" hidden="false" customHeight="false" outlineLevel="0" collapsed="false">
      <c r="A16006" s="0" t="s">
        <v>11692</v>
      </c>
      <c r="B16006" s="0" t="s">
        <v>76</v>
      </c>
      <c r="C16006" s="0" t="n">
        <v>2008</v>
      </c>
      <c r="D16006" s="0" t="s">
        <v>114</v>
      </c>
      <c r="E16006" s="0" t="s">
        <v>7521</v>
      </c>
      <c r="F16006" s="0" t="n">
        <v>0</v>
      </c>
      <c r="G16006" s="0" t="n">
        <v>0</v>
      </c>
      <c r="H16006" s="0" t="n">
        <v>0.02</v>
      </c>
      <c r="I16006" s="0" t="n">
        <v>0</v>
      </c>
      <c r="J16006" s="0" t="n">
        <v>0.02</v>
      </c>
      <c r="N16006" s="0" t="s">
        <v>74</v>
      </c>
      <c r="P16006" s="0" t="n">
        <f aca="false">IF(AND(OR(Dashboard!$B$5="All",D16006=Dashboard!$B$5),OR(Dashboard!$D$5="All",N16006=Dashboard!$D$5),OR(AND(C16006&lt;&gt;"",C16006&gt;=Dashboard!$F$5,C16006&lt;=Dashboard!$H$5),AND(C16006="",Dashboard!$F$5&lt;=1980,Dashboard!$H$5&gt;=2016))),1,0)</f>
        <v>1</v>
      </c>
      <c r="Q16006" s="0" t="n">
        <f aca="false">J16006*P16006+ROW()*0.00000001</f>
        <v>0.02016006</v>
      </c>
    </row>
    <row r="16007" customFormat="false" ht="15" hidden="false" customHeight="false" outlineLevel="0" collapsed="false">
      <c r="A16007" s="0" t="s">
        <v>3352</v>
      </c>
      <c r="B16007" s="0" t="s">
        <v>152</v>
      </c>
      <c r="C16007" s="0" t="n">
        <v>2007</v>
      </c>
      <c r="D16007" s="0" t="s">
        <v>56</v>
      </c>
      <c r="E16007" s="0" t="s">
        <v>91</v>
      </c>
      <c r="F16007" s="0" t="n">
        <v>0.01</v>
      </c>
      <c r="G16007" s="0" t="n">
        <v>0</v>
      </c>
      <c r="H16007" s="0" t="n">
        <v>0</v>
      </c>
      <c r="I16007" s="0" t="n">
        <v>0</v>
      </c>
      <c r="J16007" s="0" t="n">
        <v>0.02</v>
      </c>
      <c r="K16007" s="0" t="n">
        <v>84</v>
      </c>
      <c r="L16007" s="0" t="n">
        <v>8.3</v>
      </c>
      <c r="M16007" s="0" t="s">
        <v>103</v>
      </c>
      <c r="N16007" s="0" t="s">
        <v>152</v>
      </c>
      <c r="O16007" s="0" t="s">
        <v>42</v>
      </c>
      <c r="P16007" s="0" t="n">
        <f aca="false">IF(AND(OR(Dashboard!$B$5="All",D16007=Dashboard!$B$5),OR(Dashboard!$D$5="All",N16007=Dashboard!$D$5),OR(AND(C16007&lt;&gt;"",C16007&gt;=Dashboard!$F$5,C16007&lt;=Dashboard!$H$5),AND(C16007="",Dashboard!$F$5&lt;=1980,Dashboard!$H$5&gt;=2016))),1,0)</f>
        <v>1</v>
      </c>
      <c r="Q16007" s="0" t="n">
        <f aca="false">J16007*P16007+ROW()*0.00000001</f>
        <v>0.02016007</v>
      </c>
    </row>
    <row r="16008" customFormat="false" ht="15" hidden="false" customHeight="false" outlineLevel="0" collapsed="false">
      <c r="A16008" s="0" t="s">
        <v>11693</v>
      </c>
      <c r="B16008" s="0" t="s">
        <v>164</v>
      </c>
      <c r="C16008" s="0" t="n">
        <v>2006</v>
      </c>
      <c r="D16008" s="0" t="s">
        <v>58</v>
      </c>
      <c r="E16008" s="0" t="s">
        <v>328</v>
      </c>
      <c r="F16008" s="0" t="n">
        <v>0</v>
      </c>
      <c r="G16008" s="0" t="n">
        <v>0</v>
      </c>
      <c r="H16008" s="0" t="n">
        <v>0.02</v>
      </c>
      <c r="I16008" s="0" t="n">
        <v>0</v>
      </c>
      <c r="J16008" s="0" t="n">
        <v>0.02</v>
      </c>
      <c r="N16008" s="0" t="s">
        <v>74</v>
      </c>
      <c r="P16008" s="0" t="n">
        <f aca="false">IF(AND(OR(Dashboard!$B$5="All",D16008=Dashboard!$B$5),OR(Dashboard!$D$5="All",N16008=Dashboard!$D$5),OR(AND(C16008&lt;&gt;"",C16008&gt;=Dashboard!$F$5,C16008&lt;=Dashboard!$H$5),AND(C16008="",Dashboard!$F$5&lt;=1980,Dashboard!$H$5&gt;=2016))),1,0)</f>
        <v>1</v>
      </c>
      <c r="Q16008" s="0" t="n">
        <f aca="false">J16008*P16008+ROW()*0.00000001</f>
        <v>0.02016008</v>
      </c>
    </row>
    <row r="16009" customFormat="false" ht="15" hidden="false" customHeight="false" outlineLevel="0" collapsed="false">
      <c r="A16009" s="0" t="s">
        <v>11694</v>
      </c>
      <c r="B16009" s="0" t="s">
        <v>164</v>
      </c>
      <c r="C16009" s="0" t="n">
        <v>2008</v>
      </c>
      <c r="D16009" s="0" t="s">
        <v>52</v>
      </c>
      <c r="E16009" s="0" t="s">
        <v>8564</v>
      </c>
      <c r="F16009" s="0" t="n">
        <v>0</v>
      </c>
      <c r="G16009" s="0" t="n">
        <v>0</v>
      </c>
      <c r="H16009" s="0" t="n">
        <v>0.02</v>
      </c>
      <c r="I16009" s="0" t="n">
        <v>0</v>
      </c>
      <c r="J16009" s="0" t="n">
        <v>0.02</v>
      </c>
      <c r="N16009" s="0" t="s">
        <v>74</v>
      </c>
      <c r="P16009" s="0" t="n">
        <f aca="false">IF(AND(OR(Dashboard!$B$5="All",D16009=Dashboard!$B$5),OR(Dashboard!$D$5="All",N16009=Dashboard!$D$5),OR(AND(C16009&lt;&gt;"",C16009&gt;=Dashboard!$F$5,C16009&lt;=Dashboard!$H$5),AND(C16009="",Dashboard!$F$5&lt;=1980,Dashboard!$H$5&gt;=2016))),1,0)</f>
        <v>1</v>
      </c>
      <c r="Q16009" s="0" t="n">
        <f aca="false">J16009*P16009+ROW()*0.00000001</f>
        <v>0.02016009</v>
      </c>
    </row>
    <row r="16010" customFormat="false" ht="15" hidden="false" customHeight="false" outlineLevel="0" collapsed="false">
      <c r="A16010" s="0" t="s">
        <v>11695</v>
      </c>
      <c r="B16010" s="0" t="s">
        <v>50</v>
      </c>
      <c r="C16010" s="0" t="n">
        <v>2006</v>
      </c>
      <c r="D16010" s="0" t="s">
        <v>52</v>
      </c>
      <c r="E16010" s="0" t="s">
        <v>2452</v>
      </c>
      <c r="F16010" s="0" t="n">
        <v>0</v>
      </c>
      <c r="G16010" s="0" t="n">
        <v>0</v>
      </c>
      <c r="H16010" s="0" t="n">
        <v>0.02</v>
      </c>
      <c r="I16010" s="0" t="n">
        <v>0</v>
      </c>
      <c r="J16010" s="0" t="n">
        <v>0.02</v>
      </c>
      <c r="N16010" s="0" t="s">
        <v>35</v>
      </c>
      <c r="P16010" s="0" t="n">
        <f aca="false">IF(AND(OR(Dashboard!$B$5="All",D16010=Dashboard!$B$5),OR(Dashboard!$D$5="All",N16010=Dashboard!$D$5),OR(AND(C16010&lt;&gt;"",C16010&gt;=Dashboard!$F$5,C16010&lt;=Dashboard!$H$5),AND(C16010="",Dashboard!$F$5&lt;=1980,Dashboard!$H$5&gt;=2016))),1,0)</f>
        <v>1</v>
      </c>
      <c r="Q16010" s="0" t="n">
        <f aca="false">J16010*P16010+ROW()*0.00000001</f>
        <v>0.0201601</v>
      </c>
    </row>
    <row r="16011" customFormat="false" ht="15" hidden="false" customHeight="false" outlineLevel="0" collapsed="false">
      <c r="A16011" s="0" t="s">
        <v>11696</v>
      </c>
      <c r="B16011" s="0" t="s">
        <v>97</v>
      </c>
      <c r="C16011" s="0" t="n">
        <v>2014</v>
      </c>
      <c r="D16011" s="0" t="s">
        <v>114</v>
      </c>
      <c r="E16011" s="0" t="s">
        <v>4960</v>
      </c>
      <c r="F16011" s="0" t="n">
        <v>0.01</v>
      </c>
      <c r="G16011" s="0" t="n">
        <v>0</v>
      </c>
      <c r="H16011" s="0" t="n">
        <v>0</v>
      </c>
      <c r="I16011" s="0" t="n">
        <v>0</v>
      </c>
      <c r="J16011" s="0" t="n">
        <v>0.02</v>
      </c>
      <c r="N16011" s="0" t="s">
        <v>35</v>
      </c>
      <c r="P16011" s="0" t="n">
        <f aca="false">IF(AND(OR(Dashboard!$B$5="All",D16011=Dashboard!$B$5),OR(Dashboard!$D$5="All",N16011=Dashboard!$D$5),OR(AND(C16011&lt;&gt;"",C16011&gt;=Dashboard!$F$5,C16011&lt;=Dashboard!$H$5),AND(C16011="",Dashboard!$F$5&lt;=1980,Dashboard!$H$5&gt;=2016))),1,0)</f>
        <v>1</v>
      </c>
      <c r="Q16011" s="0" t="n">
        <f aca="false">J16011*P16011+ROW()*0.00000001</f>
        <v>0.02016011</v>
      </c>
    </row>
    <row r="16012" customFormat="false" ht="15" hidden="false" customHeight="false" outlineLevel="0" collapsed="false">
      <c r="A16012" s="0" t="s">
        <v>11627</v>
      </c>
      <c r="B16012" s="0" t="s">
        <v>76</v>
      </c>
      <c r="C16012" s="0" t="n">
        <v>2005</v>
      </c>
      <c r="D16012" s="0" t="s">
        <v>16</v>
      </c>
      <c r="E16012" s="0" t="s">
        <v>5707</v>
      </c>
      <c r="F16012" s="0" t="n">
        <v>0.01</v>
      </c>
      <c r="G16012" s="0" t="n">
        <v>0.01</v>
      </c>
      <c r="H16012" s="0" t="n">
        <v>0</v>
      </c>
      <c r="I16012" s="0" t="n">
        <v>0</v>
      </c>
      <c r="J16012" s="0" t="n">
        <v>0.02</v>
      </c>
      <c r="K16012" s="0" t="n">
        <v>58</v>
      </c>
      <c r="L16012" s="0" t="n">
        <v>8.7</v>
      </c>
      <c r="M16012" s="0" t="s">
        <v>36</v>
      </c>
      <c r="N16012" s="0" t="s">
        <v>74</v>
      </c>
      <c r="O16012" s="0" t="s">
        <v>53</v>
      </c>
      <c r="P16012" s="0" t="n">
        <f aca="false">IF(AND(OR(Dashboard!$B$5="All",D16012=Dashboard!$B$5),OR(Dashboard!$D$5="All",N16012=Dashboard!$D$5),OR(AND(C16012&lt;&gt;"",C16012&gt;=Dashboard!$F$5,C16012&lt;=Dashboard!$H$5),AND(C16012="",Dashboard!$F$5&lt;=1980,Dashboard!$H$5&gt;=2016))),1,0)</f>
        <v>1</v>
      </c>
      <c r="Q16012" s="0" t="n">
        <f aca="false">J16012*P16012+ROW()*0.00000001</f>
        <v>0.02016012</v>
      </c>
    </row>
    <row r="16013" customFormat="false" ht="15" hidden="false" customHeight="false" outlineLevel="0" collapsed="false">
      <c r="A16013" s="0" t="s">
        <v>11697</v>
      </c>
      <c r="B16013" s="0" t="s">
        <v>164</v>
      </c>
      <c r="C16013" s="0" t="n">
        <v>2010</v>
      </c>
      <c r="D16013" s="0" t="s">
        <v>114</v>
      </c>
      <c r="E16013" s="0" t="s">
        <v>6975</v>
      </c>
      <c r="F16013" s="0" t="n">
        <v>0</v>
      </c>
      <c r="G16013" s="0" t="n">
        <v>0</v>
      </c>
      <c r="H16013" s="0" t="n">
        <v>0.02</v>
      </c>
      <c r="I16013" s="0" t="n">
        <v>0</v>
      </c>
      <c r="J16013" s="0" t="n">
        <v>0.02</v>
      </c>
      <c r="N16013" s="0" t="s">
        <v>74</v>
      </c>
      <c r="P16013" s="0" t="n">
        <f aca="false">IF(AND(OR(Dashboard!$B$5="All",D16013=Dashboard!$B$5),OR(Dashboard!$D$5="All",N16013=Dashboard!$D$5),OR(AND(C16013&lt;&gt;"",C16013&gt;=Dashboard!$F$5,C16013&lt;=Dashboard!$H$5),AND(C16013="",Dashboard!$F$5&lt;=1980,Dashboard!$H$5&gt;=2016))),1,0)</f>
        <v>1</v>
      </c>
      <c r="Q16013" s="0" t="n">
        <f aca="false">J16013*P16013+ROW()*0.00000001</f>
        <v>0.02016013</v>
      </c>
    </row>
    <row r="16014" customFormat="false" ht="15" hidden="false" customHeight="false" outlineLevel="0" collapsed="false">
      <c r="A16014" s="0" t="s">
        <v>1181</v>
      </c>
      <c r="B16014" s="0" t="s">
        <v>172</v>
      </c>
      <c r="C16014" s="0" t="n">
        <v>2016</v>
      </c>
      <c r="D16014" s="0" t="s">
        <v>71</v>
      </c>
      <c r="E16014" s="0" t="s">
        <v>211</v>
      </c>
      <c r="F16014" s="0" t="n">
        <v>0.01</v>
      </c>
      <c r="G16014" s="0" t="n">
        <v>0</v>
      </c>
      <c r="H16014" s="0" t="n">
        <v>0</v>
      </c>
      <c r="I16014" s="0" t="n">
        <v>0</v>
      </c>
      <c r="J16014" s="0" t="n">
        <v>0.02</v>
      </c>
      <c r="M16014" s="0" t="s">
        <v>73</v>
      </c>
      <c r="N16014" s="0" t="s">
        <v>66</v>
      </c>
      <c r="P16014" s="0" t="n">
        <f aca="false">IF(AND(OR(Dashboard!$B$5="All",D16014=Dashboard!$B$5),OR(Dashboard!$D$5="All",N16014=Dashboard!$D$5),OR(AND(C16014&lt;&gt;"",C16014&gt;=Dashboard!$F$5,C16014&lt;=Dashboard!$H$5),AND(C16014="",Dashboard!$F$5&lt;=1980,Dashboard!$H$5&gt;=2016))),1,0)</f>
        <v>1</v>
      </c>
      <c r="Q16014" s="0" t="n">
        <f aca="false">J16014*P16014+ROW()*0.00000001</f>
        <v>0.02016014</v>
      </c>
    </row>
    <row r="16015" customFormat="false" ht="15" hidden="false" customHeight="false" outlineLevel="0" collapsed="false">
      <c r="A16015" s="0" t="s">
        <v>11698</v>
      </c>
      <c r="B16015" s="0" t="s">
        <v>85</v>
      </c>
      <c r="C16015" s="0" t="n">
        <v>2001</v>
      </c>
      <c r="D16015" s="0" t="s">
        <v>46</v>
      </c>
      <c r="E16015" s="0" t="s">
        <v>2154</v>
      </c>
      <c r="F16015" s="0" t="n">
        <v>0.01</v>
      </c>
      <c r="G16015" s="0" t="n">
        <v>0</v>
      </c>
      <c r="H16015" s="0" t="n">
        <v>0</v>
      </c>
      <c r="I16015" s="0" t="n">
        <v>0</v>
      </c>
      <c r="J16015" s="0" t="n">
        <v>0.02</v>
      </c>
      <c r="K16015" s="0" t="n">
        <v>68</v>
      </c>
      <c r="M16015" s="0" t="s">
        <v>36</v>
      </c>
      <c r="N16015" s="0" t="s">
        <v>35</v>
      </c>
      <c r="O16015" s="0" t="s">
        <v>67</v>
      </c>
      <c r="P16015" s="0" t="n">
        <f aca="false">IF(AND(OR(Dashboard!$B$5="All",D16015=Dashboard!$B$5),OR(Dashboard!$D$5="All",N16015=Dashboard!$D$5),OR(AND(C16015&lt;&gt;"",C16015&gt;=Dashboard!$F$5,C16015&lt;=Dashboard!$H$5),AND(C16015="",Dashboard!$F$5&lt;=1980,Dashboard!$H$5&gt;=2016))),1,0)</f>
        <v>1</v>
      </c>
      <c r="Q16015" s="0" t="n">
        <f aca="false">J16015*P16015+ROW()*0.00000001</f>
        <v>0.02016015</v>
      </c>
    </row>
    <row r="16016" customFormat="false" ht="15" hidden="false" customHeight="false" outlineLevel="0" collapsed="false">
      <c r="A16016" s="0" t="s">
        <v>11560</v>
      </c>
      <c r="B16016" s="0" t="s">
        <v>172</v>
      </c>
      <c r="C16016" s="0" t="n">
        <v>2016</v>
      </c>
      <c r="D16016" s="0" t="s">
        <v>34</v>
      </c>
      <c r="E16016" s="0" t="s">
        <v>10345</v>
      </c>
      <c r="F16016" s="0" t="n">
        <v>0.01</v>
      </c>
      <c r="G16016" s="0" t="n">
        <v>0</v>
      </c>
      <c r="H16016" s="0" t="n">
        <v>0</v>
      </c>
      <c r="I16016" s="0" t="n">
        <v>0</v>
      </c>
      <c r="J16016" s="0" t="n">
        <v>0.02</v>
      </c>
      <c r="L16016" s="0" t="n">
        <v>7.1</v>
      </c>
      <c r="M16016" s="0" t="s">
        <v>103</v>
      </c>
      <c r="N16016" s="0" t="s">
        <v>66</v>
      </c>
      <c r="P16016" s="0" t="n">
        <f aca="false">IF(AND(OR(Dashboard!$B$5="All",D16016=Dashboard!$B$5),OR(Dashboard!$D$5="All",N16016=Dashboard!$D$5),OR(AND(C16016&lt;&gt;"",C16016&gt;=Dashboard!$F$5,C16016&lt;=Dashboard!$H$5),AND(C16016="",Dashboard!$F$5&lt;=1980,Dashboard!$H$5&gt;=2016))),1,0)</f>
        <v>1</v>
      </c>
      <c r="Q16016" s="0" t="n">
        <f aca="false">J16016*P16016+ROW()*0.00000001</f>
        <v>0.02016016</v>
      </c>
    </row>
    <row r="16017" customFormat="false" ht="15" hidden="false" customHeight="false" outlineLevel="0" collapsed="false">
      <c r="A16017" s="0" t="s">
        <v>11699</v>
      </c>
      <c r="B16017" s="0" t="s">
        <v>851</v>
      </c>
      <c r="C16017" s="0" t="n">
        <v>2015</v>
      </c>
      <c r="D16017" s="0" t="s">
        <v>246</v>
      </c>
      <c r="E16017" s="0" t="s">
        <v>72</v>
      </c>
      <c r="F16017" s="0" t="n">
        <v>0</v>
      </c>
      <c r="G16017" s="0" t="n">
        <v>0</v>
      </c>
      <c r="H16017" s="0" t="n">
        <v>0.02</v>
      </c>
      <c r="I16017" s="0" t="n">
        <v>0</v>
      </c>
      <c r="J16017" s="0" t="n">
        <v>0.02</v>
      </c>
      <c r="N16017" s="0" t="s">
        <v>74</v>
      </c>
      <c r="P16017" s="0" t="n">
        <f aca="false">IF(AND(OR(Dashboard!$B$5="All",D16017=Dashboard!$B$5),OR(Dashboard!$D$5="All",N16017=Dashboard!$D$5),OR(AND(C16017&lt;&gt;"",C16017&gt;=Dashboard!$F$5,C16017&lt;=Dashboard!$H$5),AND(C16017="",Dashboard!$F$5&lt;=1980,Dashboard!$H$5&gt;=2016))),1,0)</f>
        <v>1</v>
      </c>
      <c r="Q16017" s="0" t="n">
        <f aca="false">J16017*P16017+ROW()*0.00000001</f>
        <v>0.02016017</v>
      </c>
    </row>
    <row r="16018" customFormat="false" ht="15" hidden="false" customHeight="false" outlineLevel="0" collapsed="false">
      <c r="A16018" s="0" t="s">
        <v>11700</v>
      </c>
      <c r="B16018" s="0" t="s">
        <v>50</v>
      </c>
      <c r="D16018" s="0" t="s">
        <v>52</v>
      </c>
      <c r="E16018" s="0" t="s">
        <v>520</v>
      </c>
      <c r="F16018" s="0" t="n">
        <v>0.01</v>
      </c>
      <c r="G16018" s="0" t="n">
        <v>0</v>
      </c>
      <c r="H16018" s="0" t="n">
        <v>0</v>
      </c>
      <c r="I16018" s="0" t="n">
        <v>0</v>
      </c>
      <c r="J16018" s="0" t="n">
        <v>0.02</v>
      </c>
      <c r="M16018" s="0" t="s">
        <v>36</v>
      </c>
      <c r="N16018" s="0" t="s">
        <v>35</v>
      </c>
      <c r="P16018" s="0" t="n">
        <f aca="false">IF(AND(OR(Dashboard!$B$5="All",D16018=Dashboard!$B$5),OR(Dashboard!$D$5="All",N16018=Dashboard!$D$5),OR(AND(C16018&lt;&gt;"",C16018&gt;=Dashboard!$F$5,C16018&lt;=Dashboard!$H$5),AND(C16018="",Dashboard!$F$5&lt;=1980,Dashboard!$H$5&gt;=2016))),1,0)</f>
        <v>1</v>
      </c>
      <c r="Q16018" s="0" t="n">
        <f aca="false">J16018*P16018+ROW()*0.00000001</f>
        <v>0.02016018</v>
      </c>
    </row>
    <row r="16019" customFormat="false" ht="15" hidden="false" customHeight="false" outlineLevel="0" collapsed="false">
      <c r="A16019" s="0" t="s">
        <v>11701</v>
      </c>
      <c r="B16019" s="0" t="s">
        <v>164</v>
      </c>
      <c r="C16019" s="0" t="n">
        <v>2008</v>
      </c>
      <c r="D16019" s="0" t="s">
        <v>114</v>
      </c>
      <c r="E16019" s="0" t="s">
        <v>11702</v>
      </c>
      <c r="F16019" s="0" t="n">
        <v>0</v>
      </c>
      <c r="G16019" s="0" t="n">
        <v>0</v>
      </c>
      <c r="H16019" s="0" t="n">
        <v>0.02</v>
      </c>
      <c r="I16019" s="0" t="n">
        <v>0</v>
      </c>
      <c r="J16019" s="0" t="n">
        <v>0.02</v>
      </c>
      <c r="N16019" s="0" t="s">
        <v>74</v>
      </c>
      <c r="P16019" s="0" t="n">
        <f aca="false">IF(AND(OR(Dashboard!$B$5="All",D16019=Dashboard!$B$5),OR(Dashboard!$D$5="All",N16019=Dashboard!$D$5),OR(AND(C16019&lt;&gt;"",C16019&gt;=Dashboard!$F$5,C16019&lt;=Dashboard!$H$5),AND(C16019="",Dashboard!$F$5&lt;=1980,Dashboard!$H$5&gt;=2016))),1,0)</f>
        <v>1</v>
      </c>
      <c r="Q16019" s="0" t="n">
        <f aca="false">J16019*P16019+ROW()*0.00000001</f>
        <v>0.02016019</v>
      </c>
    </row>
    <row r="16020" customFormat="false" ht="15" hidden="false" customHeight="false" outlineLevel="0" collapsed="false">
      <c r="A16020" s="0" t="s">
        <v>11703</v>
      </c>
      <c r="B16020" s="0" t="s">
        <v>85</v>
      </c>
      <c r="C16020" s="0" t="n">
        <v>2003</v>
      </c>
      <c r="D16020" s="0" t="s">
        <v>16</v>
      </c>
      <c r="E16020" s="0" t="s">
        <v>4298</v>
      </c>
      <c r="F16020" s="0" t="n">
        <v>0.01</v>
      </c>
      <c r="G16020" s="0" t="n">
        <v>0</v>
      </c>
      <c r="H16020" s="0" t="n">
        <v>0</v>
      </c>
      <c r="I16020" s="0" t="n">
        <v>0</v>
      </c>
      <c r="J16020" s="0" t="n">
        <v>0.02</v>
      </c>
      <c r="N16020" s="0" t="s">
        <v>35</v>
      </c>
      <c r="P16020" s="0" t="n">
        <f aca="false">IF(AND(OR(Dashboard!$B$5="All",D16020=Dashboard!$B$5),OR(Dashboard!$D$5="All",N16020=Dashboard!$D$5),OR(AND(C16020&lt;&gt;"",C16020&gt;=Dashboard!$F$5,C16020&lt;=Dashboard!$H$5),AND(C16020="",Dashboard!$F$5&lt;=1980,Dashboard!$H$5&gt;=2016))),1,0)</f>
        <v>1</v>
      </c>
      <c r="Q16020" s="0" t="n">
        <f aca="false">J16020*P16020+ROW()*0.00000001</f>
        <v>0.0201602</v>
      </c>
    </row>
    <row r="16021" customFormat="false" ht="15" hidden="false" customHeight="false" outlineLevel="0" collapsed="false">
      <c r="A16021" s="0" t="s">
        <v>11704</v>
      </c>
      <c r="B16021" s="0" t="s">
        <v>50</v>
      </c>
      <c r="C16021" s="0" t="n">
        <v>2009</v>
      </c>
      <c r="D16021" s="0" t="s">
        <v>41</v>
      </c>
      <c r="E16021" s="0" t="s">
        <v>560</v>
      </c>
      <c r="F16021" s="0" t="n">
        <v>0.01</v>
      </c>
      <c r="G16021" s="0" t="n">
        <v>0</v>
      </c>
      <c r="H16021" s="0" t="n">
        <v>0</v>
      </c>
      <c r="I16021" s="0" t="n">
        <v>0</v>
      </c>
      <c r="J16021" s="0" t="n">
        <v>0.02</v>
      </c>
      <c r="M16021" s="0" t="s">
        <v>36</v>
      </c>
      <c r="N16021" s="0" t="s">
        <v>35</v>
      </c>
      <c r="P16021" s="0" t="n">
        <f aca="false">IF(AND(OR(Dashboard!$B$5="All",D16021=Dashboard!$B$5),OR(Dashboard!$D$5="All",N16021=Dashboard!$D$5),OR(AND(C16021&lt;&gt;"",C16021&gt;=Dashboard!$F$5,C16021&lt;=Dashboard!$H$5),AND(C16021="",Dashboard!$F$5&lt;=1980,Dashboard!$H$5&gt;=2016))),1,0)</f>
        <v>1</v>
      </c>
      <c r="Q16021" s="0" t="n">
        <f aca="false">J16021*P16021+ROW()*0.00000001</f>
        <v>0.02016021</v>
      </c>
    </row>
    <row r="16022" customFormat="false" ht="15" hidden="false" customHeight="false" outlineLevel="0" collapsed="false">
      <c r="A16022" s="0" t="s">
        <v>9594</v>
      </c>
      <c r="B16022" s="0" t="s">
        <v>152</v>
      </c>
      <c r="C16022" s="0" t="n">
        <v>2004</v>
      </c>
      <c r="D16022" s="0" t="s">
        <v>41</v>
      </c>
      <c r="E16022" s="0" t="s">
        <v>547</v>
      </c>
      <c r="F16022" s="0" t="n">
        <v>0</v>
      </c>
      <c r="G16022" s="0" t="n">
        <v>0.01</v>
      </c>
      <c r="H16022" s="0" t="n">
        <v>0</v>
      </c>
      <c r="I16022" s="0" t="n">
        <v>0</v>
      </c>
      <c r="J16022" s="0" t="n">
        <v>0.02</v>
      </c>
      <c r="K16022" s="0" t="n">
        <v>83</v>
      </c>
      <c r="L16022" s="0" t="n">
        <v>7.1</v>
      </c>
      <c r="M16022" s="0" t="s">
        <v>36</v>
      </c>
      <c r="N16022" s="0" t="s">
        <v>152</v>
      </c>
      <c r="O16022" s="0" t="s">
        <v>42</v>
      </c>
      <c r="P16022" s="0" t="n">
        <f aca="false">IF(AND(OR(Dashboard!$B$5="All",D16022=Dashboard!$B$5),OR(Dashboard!$D$5="All",N16022=Dashboard!$D$5),OR(AND(C16022&lt;&gt;"",C16022&gt;=Dashboard!$F$5,C16022&lt;=Dashboard!$H$5),AND(C16022="",Dashboard!$F$5&lt;=1980,Dashboard!$H$5&gt;=2016))),1,0)</f>
        <v>1</v>
      </c>
      <c r="Q16022" s="0" t="n">
        <f aca="false">J16022*P16022+ROW()*0.00000001</f>
        <v>0.02016022</v>
      </c>
    </row>
    <row r="16023" customFormat="false" ht="15" hidden="false" customHeight="false" outlineLevel="0" collapsed="false">
      <c r="A16023" s="0" t="s">
        <v>11705</v>
      </c>
      <c r="B16023" s="0" t="s">
        <v>164</v>
      </c>
      <c r="C16023" s="0" t="n">
        <v>2011</v>
      </c>
      <c r="D16023" s="0" t="s">
        <v>46</v>
      </c>
      <c r="E16023" s="0" t="s">
        <v>4979</v>
      </c>
      <c r="F16023" s="0" t="n">
        <v>0</v>
      </c>
      <c r="G16023" s="0" t="n">
        <v>0</v>
      </c>
      <c r="H16023" s="0" t="n">
        <v>0.02</v>
      </c>
      <c r="I16023" s="0" t="n">
        <v>0</v>
      </c>
      <c r="J16023" s="0" t="n">
        <v>0.02</v>
      </c>
      <c r="N16023" s="0" t="s">
        <v>74</v>
      </c>
      <c r="P16023" s="0" t="n">
        <f aca="false">IF(AND(OR(Dashboard!$B$5="All",D16023=Dashboard!$B$5),OR(Dashboard!$D$5="All",N16023=Dashboard!$D$5),OR(AND(C16023&lt;&gt;"",C16023&gt;=Dashboard!$F$5,C16023&lt;=Dashboard!$H$5),AND(C16023="",Dashboard!$F$5&lt;=1980,Dashboard!$H$5&gt;=2016))),1,0)</f>
        <v>1</v>
      </c>
      <c r="Q16023" s="0" t="n">
        <f aca="false">J16023*P16023+ROW()*0.00000001</f>
        <v>0.02016023</v>
      </c>
    </row>
    <row r="16024" customFormat="false" ht="15" hidden="false" customHeight="false" outlineLevel="0" collapsed="false">
      <c r="A16024" s="0" t="s">
        <v>11706</v>
      </c>
      <c r="B16024" s="0" t="s">
        <v>50</v>
      </c>
      <c r="C16024" s="0" t="n">
        <v>2010</v>
      </c>
      <c r="D16024" s="0" t="s">
        <v>46</v>
      </c>
      <c r="E16024" s="0" t="s">
        <v>3941</v>
      </c>
      <c r="F16024" s="0" t="n">
        <v>0</v>
      </c>
      <c r="G16024" s="0" t="n">
        <v>0</v>
      </c>
      <c r="H16024" s="0" t="n">
        <v>0.02</v>
      </c>
      <c r="I16024" s="0" t="n">
        <v>0</v>
      </c>
      <c r="J16024" s="0" t="n">
        <v>0.02</v>
      </c>
      <c r="N16024" s="0" t="s">
        <v>35</v>
      </c>
      <c r="P16024" s="0" t="n">
        <f aca="false">IF(AND(OR(Dashboard!$B$5="All",D16024=Dashboard!$B$5),OR(Dashboard!$D$5="All",N16024=Dashboard!$D$5),OR(AND(C16024&lt;&gt;"",C16024&gt;=Dashboard!$F$5,C16024&lt;=Dashboard!$H$5),AND(C16024="",Dashboard!$F$5&lt;=1980,Dashboard!$H$5&gt;=2016))),1,0)</f>
        <v>1</v>
      </c>
      <c r="Q16024" s="0" t="n">
        <f aca="false">J16024*P16024+ROW()*0.00000001</f>
        <v>0.02016024</v>
      </c>
    </row>
    <row r="16025" customFormat="false" ht="15" hidden="false" customHeight="false" outlineLevel="0" collapsed="false">
      <c r="A16025" s="0" t="s">
        <v>11707</v>
      </c>
      <c r="B16025" s="0" t="s">
        <v>164</v>
      </c>
      <c r="C16025" s="0" t="n">
        <v>2012</v>
      </c>
      <c r="D16025" s="0" t="s">
        <v>46</v>
      </c>
      <c r="E16025" s="0" t="s">
        <v>1457</v>
      </c>
      <c r="F16025" s="0" t="n">
        <v>0</v>
      </c>
      <c r="G16025" s="0" t="n">
        <v>0</v>
      </c>
      <c r="H16025" s="0" t="n">
        <v>0.02</v>
      </c>
      <c r="I16025" s="0" t="n">
        <v>0</v>
      </c>
      <c r="J16025" s="0" t="n">
        <v>0.02</v>
      </c>
      <c r="N16025" s="0" t="s">
        <v>74</v>
      </c>
      <c r="P16025" s="0" t="n">
        <f aca="false">IF(AND(OR(Dashboard!$B$5="All",D16025=Dashboard!$B$5),OR(Dashboard!$D$5="All",N16025=Dashboard!$D$5),OR(AND(C16025&lt;&gt;"",C16025&gt;=Dashboard!$F$5,C16025&lt;=Dashboard!$H$5),AND(C16025="",Dashboard!$F$5&lt;=1980,Dashboard!$H$5&gt;=2016))),1,0)</f>
        <v>1</v>
      </c>
      <c r="Q16025" s="0" t="n">
        <f aca="false">J16025*P16025+ROW()*0.00000001</f>
        <v>0.02016025</v>
      </c>
    </row>
    <row r="16026" customFormat="false" ht="15" hidden="false" customHeight="false" outlineLevel="0" collapsed="false">
      <c r="A16026" s="0" t="s">
        <v>2858</v>
      </c>
      <c r="B16026" s="0" t="s">
        <v>152</v>
      </c>
      <c r="C16026" s="0" t="n">
        <v>2016</v>
      </c>
      <c r="D16026" s="0" t="s">
        <v>71</v>
      </c>
      <c r="E16026" s="0" t="s">
        <v>65</v>
      </c>
      <c r="F16026" s="0" t="n">
        <v>0</v>
      </c>
      <c r="G16026" s="0" t="n">
        <v>0.01</v>
      </c>
      <c r="H16026" s="0" t="n">
        <v>0</v>
      </c>
      <c r="I16026" s="0" t="n">
        <v>0</v>
      </c>
      <c r="J16026" s="0" t="n">
        <v>0.02</v>
      </c>
      <c r="K16026" s="0" t="n">
        <v>66</v>
      </c>
      <c r="L16026" s="0" t="n">
        <v>4.3</v>
      </c>
      <c r="M16026" s="0" t="s">
        <v>73</v>
      </c>
      <c r="N16026" s="0" t="s">
        <v>152</v>
      </c>
      <c r="O16026" s="0" t="s">
        <v>67</v>
      </c>
      <c r="P16026" s="0" t="n">
        <f aca="false">IF(AND(OR(Dashboard!$B$5="All",D16026=Dashboard!$B$5),OR(Dashboard!$D$5="All",N16026=Dashboard!$D$5),OR(AND(C16026&lt;&gt;"",C16026&gt;=Dashboard!$F$5,C16026&lt;=Dashboard!$H$5),AND(C16026="",Dashboard!$F$5&lt;=1980,Dashboard!$H$5&gt;=2016))),1,0)</f>
        <v>1</v>
      </c>
      <c r="Q16026" s="0" t="n">
        <f aca="false">J16026*P16026+ROW()*0.00000001</f>
        <v>0.02016026</v>
      </c>
    </row>
    <row r="16027" customFormat="false" ht="15" hidden="false" customHeight="false" outlineLevel="0" collapsed="false">
      <c r="A16027" s="0" t="s">
        <v>11708</v>
      </c>
      <c r="B16027" s="0" t="s">
        <v>164</v>
      </c>
      <c r="C16027" s="0" t="n">
        <v>2006</v>
      </c>
      <c r="D16027" s="0" t="s">
        <v>52</v>
      </c>
      <c r="E16027" s="0" t="s">
        <v>220</v>
      </c>
      <c r="F16027" s="0" t="n">
        <v>0.01</v>
      </c>
      <c r="G16027" s="0" t="n">
        <v>0</v>
      </c>
      <c r="H16027" s="0" t="n">
        <v>0</v>
      </c>
      <c r="I16027" s="0" t="n">
        <v>0</v>
      </c>
      <c r="J16027" s="0" t="n">
        <v>0.02</v>
      </c>
      <c r="K16027" s="0" t="n">
        <v>60</v>
      </c>
      <c r="L16027" s="0" t="n">
        <v>6.8</v>
      </c>
      <c r="M16027" s="0" t="s">
        <v>36</v>
      </c>
      <c r="N16027" s="0" t="s">
        <v>74</v>
      </c>
      <c r="O16027" s="0" t="s">
        <v>53</v>
      </c>
      <c r="P16027" s="0" t="n">
        <f aca="false">IF(AND(OR(Dashboard!$B$5="All",D16027=Dashboard!$B$5),OR(Dashboard!$D$5="All",N16027=Dashboard!$D$5),OR(AND(C16027&lt;&gt;"",C16027&gt;=Dashboard!$F$5,C16027&lt;=Dashboard!$H$5),AND(C16027="",Dashboard!$F$5&lt;=1980,Dashboard!$H$5&gt;=2016))),1,0)</f>
        <v>1</v>
      </c>
      <c r="Q16027" s="0" t="n">
        <f aca="false">J16027*P16027+ROW()*0.00000001</f>
        <v>0.02016027</v>
      </c>
    </row>
    <row r="16028" customFormat="false" ht="15" hidden="false" customHeight="false" outlineLevel="0" collapsed="false">
      <c r="A16028" s="0" t="s">
        <v>11709</v>
      </c>
      <c r="B16028" s="0" t="s">
        <v>85</v>
      </c>
      <c r="C16028" s="0" t="n">
        <v>2005</v>
      </c>
      <c r="D16028" s="0" t="s">
        <v>16</v>
      </c>
      <c r="E16028" s="0" t="s">
        <v>124</v>
      </c>
      <c r="F16028" s="0" t="n">
        <v>0.01</v>
      </c>
      <c r="G16028" s="0" t="n">
        <v>0</v>
      </c>
      <c r="H16028" s="0" t="n">
        <v>0</v>
      </c>
      <c r="I16028" s="0" t="n">
        <v>0</v>
      </c>
      <c r="J16028" s="0" t="n">
        <v>0.02</v>
      </c>
      <c r="N16028" s="0" t="s">
        <v>35</v>
      </c>
      <c r="P16028" s="0" t="n">
        <f aca="false">IF(AND(OR(Dashboard!$B$5="All",D16028=Dashboard!$B$5),OR(Dashboard!$D$5="All",N16028=Dashboard!$D$5),OR(AND(C16028&lt;&gt;"",C16028&gt;=Dashboard!$F$5,C16028&lt;=Dashboard!$H$5),AND(C16028="",Dashboard!$F$5&lt;=1980,Dashboard!$H$5&gt;=2016))),1,0)</f>
        <v>1</v>
      </c>
      <c r="Q16028" s="0" t="n">
        <f aca="false">J16028*P16028+ROW()*0.00000001</f>
        <v>0.02016028</v>
      </c>
    </row>
    <row r="16029" customFormat="false" ht="15" hidden="false" customHeight="false" outlineLevel="0" collapsed="false">
      <c r="A16029" s="0" t="s">
        <v>11710</v>
      </c>
      <c r="B16029" s="0" t="s">
        <v>152</v>
      </c>
      <c r="C16029" s="0" t="n">
        <v>2002</v>
      </c>
      <c r="D16029" s="0" t="s">
        <v>246</v>
      </c>
      <c r="E16029" s="0" t="s">
        <v>821</v>
      </c>
      <c r="F16029" s="0" t="n">
        <v>0.01</v>
      </c>
      <c r="G16029" s="0" t="n">
        <v>0</v>
      </c>
      <c r="H16029" s="0" t="n">
        <v>0</v>
      </c>
      <c r="I16029" s="0" t="n">
        <v>0</v>
      </c>
      <c r="J16029" s="0" t="n">
        <v>0.02</v>
      </c>
      <c r="M16029" s="0" t="s">
        <v>36</v>
      </c>
      <c r="N16029" s="0" t="s">
        <v>152</v>
      </c>
      <c r="P16029" s="0" t="n">
        <f aca="false">IF(AND(OR(Dashboard!$B$5="All",D16029=Dashboard!$B$5),OR(Dashboard!$D$5="All",N16029=Dashboard!$D$5),OR(AND(C16029&lt;&gt;"",C16029&gt;=Dashboard!$F$5,C16029&lt;=Dashboard!$H$5),AND(C16029="",Dashboard!$F$5&lt;=1980,Dashboard!$H$5&gt;=2016))),1,0)</f>
        <v>1</v>
      </c>
      <c r="Q16029" s="0" t="n">
        <f aca="false">J16029*P16029+ROW()*0.00000001</f>
        <v>0.02016029</v>
      </c>
    </row>
    <row r="16030" customFormat="false" ht="15" hidden="false" customHeight="false" outlineLevel="0" collapsed="false">
      <c r="A16030" s="0" t="s">
        <v>11711</v>
      </c>
      <c r="B16030" s="0" t="s">
        <v>50</v>
      </c>
      <c r="C16030" s="0" t="n">
        <v>2007</v>
      </c>
      <c r="D16030" s="0" t="s">
        <v>41</v>
      </c>
      <c r="E16030" s="0" t="s">
        <v>547</v>
      </c>
      <c r="F16030" s="0" t="n">
        <v>0.01</v>
      </c>
      <c r="G16030" s="0" t="n">
        <v>0</v>
      </c>
      <c r="H16030" s="0" t="n">
        <v>0</v>
      </c>
      <c r="I16030" s="0" t="n">
        <v>0</v>
      </c>
      <c r="J16030" s="0" t="n">
        <v>0.02</v>
      </c>
      <c r="N16030" s="0" t="s">
        <v>35</v>
      </c>
      <c r="P16030" s="0" t="n">
        <f aca="false">IF(AND(OR(Dashboard!$B$5="All",D16030=Dashboard!$B$5),OR(Dashboard!$D$5="All",N16030=Dashboard!$D$5),OR(AND(C16030&lt;&gt;"",C16030&gt;=Dashboard!$F$5,C16030&lt;=Dashboard!$H$5),AND(C16030="",Dashboard!$F$5&lt;=1980,Dashboard!$H$5&gt;=2016))),1,0)</f>
        <v>1</v>
      </c>
      <c r="Q16030" s="0" t="n">
        <f aca="false">J16030*P16030+ROW()*0.00000001</f>
        <v>0.0201603</v>
      </c>
    </row>
    <row r="16031" customFormat="false" ht="15" hidden="false" customHeight="false" outlineLevel="0" collapsed="false">
      <c r="A16031" s="0" t="s">
        <v>11712</v>
      </c>
      <c r="B16031" s="0" t="s">
        <v>164</v>
      </c>
      <c r="C16031" s="0" t="n">
        <v>2012</v>
      </c>
      <c r="D16031" s="0" t="s">
        <v>71</v>
      </c>
      <c r="E16031" s="0" t="s">
        <v>1002</v>
      </c>
      <c r="F16031" s="0" t="n">
        <v>0</v>
      </c>
      <c r="G16031" s="0" t="n">
        <v>0</v>
      </c>
      <c r="H16031" s="0" t="n">
        <v>0.02</v>
      </c>
      <c r="I16031" s="0" t="n">
        <v>0</v>
      </c>
      <c r="J16031" s="0" t="n">
        <v>0.02</v>
      </c>
      <c r="N16031" s="0" t="s">
        <v>74</v>
      </c>
      <c r="P16031" s="0" t="n">
        <f aca="false">IF(AND(OR(Dashboard!$B$5="All",D16031=Dashboard!$B$5),OR(Dashboard!$D$5="All",N16031=Dashboard!$D$5),OR(AND(C16031&lt;&gt;"",C16031&gt;=Dashboard!$F$5,C16031&lt;=Dashboard!$H$5),AND(C16031="",Dashboard!$F$5&lt;=1980,Dashboard!$H$5&gt;=2016))),1,0)</f>
        <v>1</v>
      </c>
      <c r="Q16031" s="0" t="n">
        <f aca="false">J16031*P16031+ROW()*0.00000001</f>
        <v>0.02016031</v>
      </c>
    </row>
    <row r="16032" customFormat="false" ht="15" hidden="false" customHeight="false" outlineLevel="0" collapsed="false">
      <c r="A16032" s="0" t="s">
        <v>11713</v>
      </c>
      <c r="B16032" s="0" t="s">
        <v>851</v>
      </c>
      <c r="C16032" s="0" t="n">
        <v>2011</v>
      </c>
      <c r="D16032" s="0" t="s">
        <v>52</v>
      </c>
      <c r="E16032" s="0" t="s">
        <v>89</v>
      </c>
      <c r="F16032" s="0" t="n">
        <v>0</v>
      </c>
      <c r="G16032" s="0" t="n">
        <v>0</v>
      </c>
      <c r="H16032" s="0" t="n">
        <v>0.02</v>
      </c>
      <c r="I16032" s="0" t="n">
        <v>0</v>
      </c>
      <c r="J16032" s="0" t="n">
        <v>0.02</v>
      </c>
      <c r="N16032" s="0" t="s">
        <v>74</v>
      </c>
      <c r="P16032" s="0" t="n">
        <f aca="false">IF(AND(OR(Dashboard!$B$5="All",D16032=Dashboard!$B$5),OR(Dashboard!$D$5="All",N16032=Dashboard!$D$5),OR(AND(C16032&lt;&gt;"",C16032&gt;=Dashboard!$F$5,C16032&lt;=Dashboard!$H$5),AND(C16032="",Dashboard!$F$5&lt;=1980,Dashboard!$H$5&gt;=2016))),1,0)</f>
        <v>1</v>
      </c>
      <c r="Q16032" s="0" t="n">
        <f aca="false">J16032*P16032+ROW()*0.00000001</f>
        <v>0.02016032</v>
      </c>
    </row>
    <row r="16033" customFormat="false" ht="15" hidden="false" customHeight="false" outlineLevel="0" collapsed="false">
      <c r="A16033" s="0" t="s">
        <v>11714</v>
      </c>
      <c r="B16033" s="0" t="s">
        <v>70</v>
      </c>
      <c r="C16033" s="0" t="n">
        <v>2011</v>
      </c>
      <c r="D16033" s="0" t="s">
        <v>102</v>
      </c>
      <c r="E16033" s="0" t="s">
        <v>220</v>
      </c>
      <c r="F16033" s="0" t="n">
        <v>0</v>
      </c>
      <c r="G16033" s="0" t="n">
        <v>0</v>
      </c>
      <c r="H16033" s="0" t="n">
        <v>0.02</v>
      </c>
      <c r="I16033" s="0" t="n">
        <v>0</v>
      </c>
      <c r="J16033" s="0" t="n">
        <v>0.02</v>
      </c>
      <c r="N16033" s="0" t="s">
        <v>74</v>
      </c>
      <c r="P16033" s="0" t="n">
        <f aca="false">IF(AND(OR(Dashboard!$B$5="All",D16033=Dashboard!$B$5),OR(Dashboard!$D$5="All",N16033=Dashboard!$D$5),OR(AND(C16033&lt;&gt;"",C16033&gt;=Dashboard!$F$5,C16033&lt;=Dashboard!$H$5),AND(C16033="",Dashboard!$F$5&lt;=1980,Dashboard!$H$5&gt;=2016))),1,0)</f>
        <v>1</v>
      </c>
      <c r="Q16033" s="0" t="n">
        <f aca="false">J16033*P16033+ROW()*0.00000001</f>
        <v>0.02016033</v>
      </c>
    </row>
    <row r="16034" customFormat="false" ht="15" hidden="false" customHeight="false" outlineLevel="0" collapsed="false">
      <c r="A16034" s="0" t="s">
        <v>485</v>
      </c>
      <c r="B16034" s="0" t="s">
        <v>152</v>
      </c>
      <c r="C16034" s="0" t="n">
        <v>2007</v>
      </c>
      <c r="D16034" s="0" t="s">
        <v>34</v>
      </c>
      <c r="E16034" s="0" t="s">
        <v>142</v>
      </c>
      <c r="F16034" s="0" t="n">
        <v>0</v>
      </c>
      <c r="G16034" s="0" t="n">
        <v>0.01</v>
      </c>
      <c r="H16034" s="0" t="n">
        <v>0</v>
      </c>
      <c r="I16034" s="0" t="n">
        <v>0</v>
      </c>
      <c r="J16034" s="0" t="n">
        <v>0.02</v>
      </c>
      <c r="K16034" s="0" t="n">
        <v>77</v>
      </c>
      <c r="L16034" s="0" t="n">
        <v>6.1</v>
      </c>
      <c r="M16034" s="0" t="s">
        <v>36</v>
      </c>
      <c r="N16034" s="0" t="s">
        <v>152</v>
      </c>
      <c r="O16034" s="0" t="s">
        <v>37</v>
      </c>
      <c r="P16034" s="0" t="n">
        <f aca="false">IF(AND(OR(Dashboard!$B$5="All",D16034=Dashboard!$B$5),OR(Dashboard!$D$5="All",N16034=Dashboard!$D$5),OR(AND(C16034&lt;&gt;"",C16034&gt;=Dashboard!$F$5,C16034&lt;=Dashboard!$H$5),AND(C16034="",Dashboard!$F$5&lt;=1980,Dashboard!$H$5&gt;=2016))),1,0)</f>
        <v>1</v>
      </c>
      <c r="Q16034" s="0" t="n">
        <f aca="false">J16034*P16034+ROW()*0.00000001</f>
        <v>0.02016034</v>
      </c>
    </row>
    <row r="16035" customFormat="false" ht="15" hidden="false" customHeight="false" outlineLevel="0" collapsed="false">
      <c r="A16035" s="0" t="s">
        <v>11715</v>
      </c>
      <c r="B16035" s="0" t="s">
        <v>164</v>
      </c>
      <c r="C16035" s="0" t="n">
        <v>2009</v>
      </c>
      <c r="D16035" s="0" t="s">
        <v>114</v>
      </c>
      <c r="E16035" s="0" t="s">
        <v>89</v>
      </c>
      <c r="F16035" s="0" t="n">
        <v>0</v>
      </c>
      <c r="G16035" s="0" t="n">
        <v>0</v>
      </c>
      <c r="H16035" s="0" t="n">
        <v>0.02</v>
      </c>
      <c r="I16035" s="0" t="n">
        <v>0</v>
      </c>
      <c r="J16035" s="0" t="n">
        <v>0.02</v>
      </c>
      <c r="N16035" s="0" t="s">
        <v>74</v>
      </c>
      <c r="P16035" s="0" t="n">
        <f aca="false">IF(AND(OR(Dashboard!$B$5="All",D16035=Dashboard!$B$5),OR(Dashboard!$D$5="All",N16035=Dashboard!$D$5),OR(AND(C16035&lt;&gt;"",C16035&gt;=Dashboard!$F$5,C16035&lt;=Dashboard!$H$5),AND(C16035="",Dashboard!$F$5&lt;=1980,Dashboard!$H$5&gt;=2016))),1,0)</f>
        <v>1</v>
      </c>
      <c r="Q16035" s="0" t="n">
        <f aca="false">J16035*P16035+ROW()*0.00000001</f>
        <v>0.02016035</v>
      </c>
    </row>
    <row r="16036" customFormat="false" ht="15" hidden="false" customHeight="false" outlineLevel="0" collapsed="false">
      <c r="A16036" s="0" t="s">
        <v>11716</v>
      </c>
      <c r="B16036" s="0" t="s">
        <v>172</v>
      </c>
      <c r="C16036" s="0" t="n">
        <v>2016</v>
      </c>
      <c r="D16036" s="0" t="s">
        <v>71</v>
      </c>
      <c r="E16036" s="0" t="s">
        <v>328</v>
      </c>
      <c r="F16036" s="0" t="n">
        <v>0.01</v>
      </c>
      <c r="G16036" s="0" t="n">
        <v>0</v>
      </c>
      <c r="H16036" s="0" t="n">
        <v>0</v>
      </c>
      <c r="I16036" s="0" t="n">
        <v>0</v>
      </c>
      <c r="J16036" s="0" t="n">
        <v>0.02</v>
      </c>
      <c r="N16036" s="0" t="s">
        <v>66</v>
      </c>
      <c r="P16036" s="0" t="n">
        <f aca="false">IF(AND(OR(Dashboard!$B$5="All",D16036=Dashboard!$B$5),OR(Dashboard!$D$5="All",N16036=Dashboard!$D$5),OR(AND(C16036&lt;&gt;"",C16036&gt;=Dashboard!$F$5,C16036&lt;=Dashboard!$H$5),AND(C16036="",Dashboard!$F$5&lt;=1980,Dashboard!$H$5&gt;=2016))),1,0)</f>
        <v>1</v>
      </c>
      <c r="Q16036" s="0" t="n">
        <f aca="false">J16036*P16036+ROW()*0.00000001</f>
        <v>0.02016036</v>
      </c>
    </row>
    <row r="16037" customFormat="false" ht="15" hidden="false" customHeight="false" outlineLevel="0" collapsed="false">
      <c r="A16037" s="0" t="s">
        <v>11717</v>
      </c>
      <c r="B16037" s="0" t="s">
        <v>152</v>
      </c>
      <c r="C16037" s="0" t="n">
        <v>2010</v>
      </c>
      <c r="D16037" s="0" t="s">
        <v>246</v>
      </c>
      <c r="E16037" s="0" t="s">
        <v>142</v>
      </c>
      <c r="F16037" s="0" t="n">
        <v>0</v>
      </c>
      <c r="G16037" s="0" t="n">
        <v>0.01</v>
      </c>
      <c r="H16037" s="0" t="n">
        <v>0</v>
      </c>
      <c r="I16037" s="0" t="n">
        <v>0</v>
      </c>
      <c r="J16037" s="0" t="n">
        <v>0.02</v>
      </c>
      <c r="N16037" s="0" t="s">
        <v>152</v>
      </c>
      <c r="P16037" s="0" t="n">
        <f aca="false">IF(AND(OR(Dashboard!$B$5="All",D16037=Dashboard!$B$5),OR(Dashboard!$D$5="All",N16037=Dashboard!$D$5),OR(AND(C16037&lt;&gt;"",C16037&gt;=Dashboard!$F$5,C16037&lt;=Dashboard!$H$5),AND(C16037="",Dashboard!$F$5&lt;=1980,Dashboard!$H$5&gt;=2016))),1,0)</f>
        <v>1</v>
      </c>
      <c r="Q16037" s="0" t="n">
        <f aca="false">J16037*P16037+ROW()*0.00000001</f>
        <v>0.02016037</v>
      </c>
    </row>
    <row r="16038" customFormat="false" ht="15" hidden="false" customHeight="false" outlineLevel="0" collapsed="false">
      <c r="A16038" s="0" t="s">
        <v>9532</v>
      </c>
      <c r="B16038" s="0" t="s">
        <v>144</v>
      </c>
      <c r="C16038" s="0" t="n">
        <v>2006</v>
      </c>
      <c r="D16038" s="0" t="s">
        <v>41</v>
      </c>
      <c r="E16038" s="0" t="s">
        <v>1086</v>
      </c>
      <c r="F16038" s="0" t="n">
        <v>0.01</v>
      </c>
      <c r="G16038" s="0" t="n">
        <v>0</v>
      </c>
      <c r="H16038" s="0" t="n">
        <v>0</v>
      </c>
      <c r="I16038" s="0" t="n">
        <v>0</v>
      </c>
      <c r="J16038" s="0" t="n">
        <v>0.02</v>
      </c>
      <c r="K16038" s="0" t="n">
        <v>44</v>
      </c>
      <c r="L16038" s="0" t="n">
        <v>6</v>
      </c>
      <c r="M16038" s="0" t="s">
        <v>36</v>
      </c>
      <c r="N16038" s="0" t="s">
        <v>66</v>
      </c>
      <c r="O16038" s="0" t="s">
        <v>177</v>
      </c>
      <c r="P16038" s="0" t="n">
        <f aca="false">IF(AND(OR(Dashboard!$B$5="All",D16038=Dashboard!$B$5),OR(Dashboard!$D$5="All",N16038=Dashboard!$D$5),OR(AND(C16038&lt;&gt;"",C16038&gt;=Dashboard!$F$5,C16038&lt;=Dashboard!$H$5),AND(C16038="",Dashboard!$F$5&lt;=1980,Dashboard!$H$5&gt;=2016))),1,0)</f>
        <v>1</v>
      </c>
      <c r="Q16038" s="0" t="n">
        <f aca="false">J16038*P16038+ROW()*0.00000001</f>
        <v>0.02016038</v>
      </c>
    </row>
    <row r="16039" customFormat="false" ht="15" hidden="false" customHeight="false" outlineLevel="0" collapsed="false">
      <c r="A16039" s="0" t="s">
        <v>11718</v>
      </c>
      <c r="B16039" s="0" t="s">
        <v>50</v>
      </c>
      <c r="C16039" s="0" t="n">
        <v>2008</v>
      </c>
      <c r="D16039" s="0" t="s">
        <v>71</v>
      </c>
      <c r="E16039" s="0" t="s">
        <v>3904</v>
      </c>
      <c r="F16039" s="0" t="n">
        <v>0</v>
      </c>
      <c r="G16039" s="0" t="n">
        <v>0</v>
      </c>
      <c r="H16039" s="0" t="n">
        <v>0.02</v>
      </c>
      <c r="I16039" s="0" t="n">
        <v>0</v>
      </c>
      <c r="J16039" s="0" t="n">
        <v>0.02</v>
      </c>
      <c r="N16039" s="0" t="s">
        <v>35</v>
      </c>
      <c r="P16039" s="0" t="n">
        <f aca="false">IF(AND(OR(Dashboard!$B$5="All",D16039=Dashboard!$B$5),OR(Dashboard!$D$5="All",N16039=Dashboard!$D$5),OR(AND(C16039&lt;&gt;"",C16039&gt;=Dashboard!$F$5,C16039&lt;=Dashboard!$H$5),AND(C16039="",Dashboard!$F$5&lt;=1980,Dashboard!$H$5&gt;=2016))),1,0)</f>
        <v>1</v>
      </c>
      <c r="Q16039" s="0" t="n">
        <f aca="false">J16039*P16039+ROW()*0.00000001</f>
        <v>0.02016039</v>
      </c>
    </row>
    <row r="16040" customFormat="false" ht="15" hidden="false" customHeight="false" outlineLevel="0" collapsed="false">
      <c r="A16040" s="0" t="s">
        <v>11719</v>
      </c>
      <c r="B16040" s="0" t="s">
        <v>851</v>
      </c>
      <c r="C16040" s="0" t="n">
        <v>2014</v>
      </c>
      <c r="D16040" s="0" t="s">
        <v>114</v>
      </c>
      <c r="E16040" s="0" t="s">
        <v>9433</v>
      </c>
      <c r="F16040" s="0" t="n">
        <v>0</v>
      </c>
      <c r="G16040" s="0" t="n">
        <v>0</v>
      </c>
      <c r="H16040" s="0" t="n">
        <v>0.02</v>
      </c>
      <c r="I16040" s="0" t="n">
        <v>0</v>
      </c>
      <c r="J16040" s="0" t="n">
        <v>0.02</v>
      </c>
      <c r="N16040" s="0" t="s">
        <v>74</v>
      </c>
      <c r="P16040" s="0" t="n">
        <f aca="false">IF(AND(OR(Dashboard!$B$5="All",D16040=Dashboard!$B$5),OR(Dashboard!$D$5="All",N16040=Dashboard!$D$5),OR(AND(C16040&lt;&gt;"",C16040&gt;=Dashboard!$F$5,C16040&lt;=Dashboard!$H$5),AND(C16040="",Dashboard!$F$5&lt;=1980,Dashboard!$H$5&gt;=2016))),1,0)</f>
        <v>1</v>
      </c>
      <c r="Q16040" s="0" t="n">
        <f aca="false">J16040*P16040+ROW()*0.00000001</f>
        <v>0.0201604</v>
      </c>
    </row>
    <row r="16041" customFormat="false" ht="15" hidden="false" customHeight="false" outlineLevel="0" collapsed="false">
      <c r="A16041" s="0" t="s">
        <v>11720</v>
      </c>
      <c r="B16041" s="0" t="s">
        <v>50</v>
      </c>
      <c r="C16041" s="0" t="n">
        <v>2008</v>
      </c>
      <c r="D16041" s="0" t="s">
        <v>58</v>
      </c>
      <c r="E16041" s="0" t="s">
        <v>782</v>
      </c>
      <c r="F16041" s="0" t="n">
        <v>0</v>
      </c>
      <c r="G16041" s="0" t="n">
        <v>0</v>
      </c>
      <c r="H16041" s="0" t="n">
        <v>0.02</v>
      </c>
      <c r="I16041" s="0" t="n">
        <v>0</v>
      </c>
      <c r="J16041" s="0" t="n">
        <v>0.02</v>
      </c>
      <c r="N16041" s="0" t="s">
        <v>35</v>
      </c>
      <c r="P16041" s="0" t="n">
        <f aca="false">IF(AND(OR(Dashboard!$B$5="All",D16041=Dashboard!$B$5),OR(Dashboard!$D$5="All",N16041=Dashboard!$D$5),OR(AND(C16041&lt;&gt;"",C16041&gt;=Dashboard!$F$5,C16041&lt;=Dashboard!$H$5),AND(C16041="",Dashboard!$F$5&lt;=1980,Dashboard!$H$5&gt;=2016))),1,0)</f>
        <v>1</v>
      </c>
      <c r="Q16041" s="0" t="n">
        <f aca="false">J16041*P16041+ROW()*0.00000001</f>
        <v>0.02016041</v>
      </c>
    </row>
    <row r="16042" customFormat="false" ht="15" hidden="false" customHeight="false" outlineLevel="0" collapsed="false">
      <c r="A16042" s="0" t="s">
        <v>11721</v>
      </c>
      <c r="B16042" s="0" t="s">
        <v>117</v>
      </c>
      <c r="C16042" s="0" t="n">
        <v>1999</v>
      </c>
      <c r="D16042" s="0" t="s">
        <v>58</v>
      </c>
      <c r="E16042" s="0" t="s">
        <v>3571</v>
      </c>
      <c r="F16042" s="0" t="n">
        <v>0.01</v>
      </c>
      <c r="G16042" s="0" t="n">
        <v>0.01</v>
      </c>
      <c r="H16042" s="0" t="n">
        <v>0</v>
      </c>
      <c r="I16042" s="0" t="n">
        <v>0</v>
      </c>
      <c r="J16042" s="0" t="n">
        <v>0.02</v>
      </c>
      <c r="N16042" s="0" t="s">
        <v>74</v>
      </c>
      <c r="P16042" s="0" t="n">
        <f aca="false">IF(AND(OR(Dashboard!$B$5="All",D16042=Dashboard!$B$5),OR(Dashboard!$D$5="All",N16042=Dashboard!$D$5),OR(AND(C16042&lt;&gt;"",C16042&gt;=Dashboard!$F$5,C16042&lt;=Dashboard!$H$5),AND(C16042="",Dashboard!$F$5&lt;=1980,Dashboard!$H$5&gt;=2016))),1,0)</f>
        <v>1</v>
      </c>
      <c r="Q16042" s="0" t="n">
        <f aca="false">J16042*P16042+ROW()*0.00000001</f>
        <v>0.02016042</v>
      </c>
    </row>
    <row r="16043" customFormat="false" ht="15" hidden="false" customHeight="false" outlineLevel="0" collapsed="false">
      <c r="A16043" s="0" t="s">
        <v>11722</v>
      </c>
      <c r="B16043" s="0" t="s">
        <v>50</v>
      </c>
      <c r="C16043" s="0" t="n">
        <v>2006</v>
      </c>
      <c r="D16043" s="0" t="s">
        <v>52</v>
      </c>
      <c r="E16043" s="0" t="s">
        <v>1524</v>
      </c>
      <c r="F16043" s="0" t="n">
        <v>0.01</v>
      </c>
      <c r="G16043" s="0" t="n">
        <v>0</v>
      </c>
      <c r="H16043" s="0" t="n">
        <v>0</v>
      </c>
      <c r="I16043" s="0" t="n">
        <v>0</v>
      </c>
      <c r="J16043" s="0" t="n">
        <v>0.02</v>
      </c>
      <c r="M16043" s="0" t="s">
        <v>36</v>
      </c>
      <c r="N16043" s="0" t="s">
        <v>35</v>
      </c>
      <c r="P16043" s="0" t="n">
        <f aca="false">IF(AND(OR(Dashboard!$B$5="All",D16043=Dashboard!$B$5),OR(Dashboard!$D$5="All",N16043=Dashboard!$D$5),OR(AND(C16043&lt;&gt;"",C16043&gt;=Dashboard!$F$5,C16043&lt;=Dashboard!$H$5),AND(C16043="",Dashboard!$F$5&lt;=1980,Dashboard!$H$5&gt;=2016))),1,0)</f>
        <v>1</v>
      </c>
      <c r="Q16043" s="0" t="n">
        <f aca="false">J16043*P16043+ROW()*0.00000001</f>
        <v>0.02016043</v>
      </c>
    </row>
    <row r="16044" customFormat="false" ht="15" hidden="false" customHeight="false" outlineLevel="0" collapsed="false">
      <c r="A16044" s="0" t="s">
        <v>11723</v>
      </c>
      <c r="B16044" s="0" t="s">
        <v>164</v>
      </c>
      <c r="C16044" s="0" t="n">
        <v>2013</v>
      </c>
      <c r="D16044" s="0" t="s">
        <v>71</v>
      </c>
      <c r="E16044" s="0" t="s">
        <v>1002</v>
      </c>
      <c r="F16044" s="0" t="n">
        <v>0</v>
      </c>
      <c r="G16044" s="0" t="n">
        <v>0</v>
      </c>
      <c r="H16044" s="0" t="n">
        <v>0.02</v>
      </c>
      <c r="I16044" s="0" t="n">
        <v>0</v>
      </c>
      <c r="J16044" s="0" t="n">
        <v>0.02</v>
      </c>
      <c r="N16044" s="0" t="s">
        <v>74</v>
      </c>
      <c r="P16044" s="0" t="n">
        <f aca="false">IF(AND(OR(Dashboard!$B$5="All",D16044=Dashboard!$B$5),OR(Dashboard!$D$5="All",N16044=Dashboard!$D$5),OR(AND(C16044&lt;&gt;"",C16044&gt;=Dashboard!$F$5,C16044&lt;=Dashboard!$H$5),AND(C16044="",Dashboard!$F$5&lt;=1980,Dashboard!$H$5&gt;=2016))),1,0)</f>
        <v>1</v>
      </c>
      <c r="Q16044" s="0" t="n">
        <f aca="false">J16044*P16044+ROW()*0.00000001</f>
        <v>0.02016044</v>
      </c>
    </row>
    <row r="16045" customFormat="false" ht="15" hidden="false" customHeight="false" outlineLevel="0" collapsed="false">
      <c r="A16045" s="0" t="s">
        <v>10383</v>
      </c>
      <c r="B16045" s="0" t="s">
        <v>33</v>
      </c>
      <c r="C16045" s="0" t="n">
        <v>2013</v>
      </c>
      <c r="D16045" s="0" t="s">
        <v>34</v>
      </c>
      <c r="E16045" s="0" t="s">
        <v>1002</v>
      </c>
      <c r="F16045" s="0" t="n">
        <v>0</v>
      </c>
      <c r="G16045" s="0" t="n">
        <v>0.01</v>
      </c>
      <c r="H16045" s="0" t="n">
        <v>0</v>
      </c>
      <c r="I16045" s="0" t="n">
        <v>0</v>
      </c>
      <c r="J16045" s="0" t="n">
        <v>0.02</v>
      </c>
      <c r="M16045" s="0" t="s">
        <v>36</v>
      </c>
      <c r="N16045" s="0" t="s">
        <v>35</v>
      </c>
      <c r="P16045" s="0" t="n">
        <f aca="false">IF(AND(OR(Dashboard!$B$5="All",D16045=Dashboard!$B$5),OR(Dashboard!$D$5="All",N16045=Dashboard!$D$5),OR(AND(C16045&lt;&gt;"",C16045&gt;=Dashboard!$F$5,C16045&lt;=Dashboard!$H$5),AND(C16045="",Dashboard!$F$5&lt;=1980,Dashboard!$H$5&gt;=2016))),1,0)</f>
        <v>1</v>
      </c>
      <c r="Q16045" s="0" t="n">
        <f aca="false">J16045*P16045+ROW()*0.00000001</f>
        <v>0.02016045</v>
      </c>
    </row>
    <row r="16046" customFormat="false" ht="15" hidden="false" customHeight="false" outlineLevel="0" collapsed="false">
      <c r="A16046" s="0" t="s">
        <v>10383</v>
      </c>
      <c r="B16046" s="0" t="s">
        <v>97</v>
      </c>
      <c r="C16046" s="0" t="n">
        <v>2013</v>
      </c>
      <c r="D16046" s="0" t="s">
        <v>34</v>
      </c>
      <c r="E16046" s="0" t="s">
        <v>1002</v>
      </c>
      <c r="F16046" s="0" t="n">
        <v>0</v>
      </c>
      <c r="G16046" s="0" t="n">
        <v>0.01</v>
      </c>
      <c r="H16046" s="0" t="n">
        <v>0</v>
      </c>
      <c r="I16046" s="0" t="n">
        <v>0</v>
      </c>
      <c r="J16046" s="0" t="n">
        <v>0.02</v>
      </c>
      <c r="L16046" s="0" t="n">
        <v>5.2</v>
      </c>
      <c r="M16046" s="0" t="s">
        <v>36</v>
      </c>
      <c r="N16046" s="0" t="s">
        <v>35</v>
      </c>
      <c r="P16046" s="0" t="n">
        <f aca="false">IF(AND(OR(Dashboard!$B$5="All",D16046=Dashboard!$B$5),OR(Dashboard!$D$5="All",N16046=Dashboard!$D$5),OR(AND(C16046&lt;&gt;"",C16046&gt;=Dashboard!$F$5,C16046&lt;=Dashboard!$H$5),AND(C16046="",Dashboard!$F$5&lt;=1980,Dashboard!$H$5&gt;=2016))),1,0)</f>
        <v>1</v>
      </c>
      <c r="Q16046" s="0" t="n">
        <f aca="false">J16046*P16046+ROW()*0.00000001</f>
        <v>0.02016046</v>
      </c>
    </row>
    <row r="16047" customFormat="false" ht="15" hidden="false" customHeight="false" outlineLevel="0" collapsed="false">
      <c r="A16047" s="0" t="s">
        <v>11724</v>
      </c>
      <c r="B16047" s="0" t="s">
        <v>76</v>
      </c>
      <c r="C16047" s="0" t="n">
        <v>2007</v>
      </c>
      <c r="D16047" s="0" t="s">
        <v>52</v>
      </c>
      <c r="E16047" s="0" t="s">
        <v>8026</v>
      </c>
      <c r="F16047" s="0" t="n">
        <v>0</v>
      </c>
      <c r="G16047" s="0" t="n">
        <v>0</v>
      </c>
      <c r="H16047" s="0" t="n">
        <v>0.02</v>
      </c>
      <c r="I16047" s="0" t="n">
        <v>0</v>
      </c>
      <c r="J16047" s="0" t="n">
        <v>0.02</v>
      </c>
      <c r="N16047" s="0" t="s">
        <v>74</v>
      </c>
      <c r="P16047" s="0" t="n">
        <f aca="false">IF(AND(OR(Dashboard!$B$5="All",D16047=Dashboard!$B$5),OR(Dashboard!$D$5="All",N16047=Dashboard!$D$5),OR(AND(C16047&lt;&gt;"",C16047&gt;=Dashboard!$F$5,C16047&lt;=Dashboard!$H$5),AND(C16047="",Dashboard!$F$5&lt;=1980,Dashboard!$H$5&gt;=2016))),1,0)</f>
        <v>1</v>
      </c>
      <c r="Q16047" s="0" t="n">
        <f aca="false">J16047*P16047+ROW()*0.00000001</f>
        <v>0.02016047</v>
      </c>
    </row>
    <row r="16048" customFormat="false" ht="15" hidden="false" customHeight="false" outlineLevel="0" collapsed="false">
      <c r="A16048" s="0" t="s">
        <v>11725</v>
      </c>
      <c r="B16048" s="0" t="s">
        <v>70</v>
      </c>
      <c r="C16048" s="0" t="n">
        <v>2013</v>
      </c>
      <c r="D16048" s="0" t="s">
        <v>114</v>
      </c>
      <c r="E16048" s="0" t="s">
        <v>328</v>
      </c>
      <c r="F16048" s="0" t="n">
        <v>0</v>
      </c>
      <c r="G16048" s="0" t="n">
        <v>0</v>
      </c>
      <c r="H16048" s="0" t="n">
        <v>0.02</v>
      </c>
      <c r="I16048" s="0" t="n">
        <v>0</v>
      </c>
      <c r="J16048" s="0" t="n">
        <v>0.02</v>
      </c>
      <c r="N16048" s="0" t="s">
        <v>74</v>
      </c>
      <c r="P16048" s="0" t="n">
        <f aca="false">IF(AND(OR(Dashboard!$B$5="All",D16048=Dashboard!$B$5),OR(Dashboard!$D$5="All",N16048=Dashboard!$D$5),OR(AND(C16048&lt;&gt;"",C16048&gt;=Dashboard!$F$5,C16048&lt;=Dashboard!$H$5),AND(C16048="",Dashboard!$F$5&lt;=1980,Dashboard!$H$5&gt;=2016))),1,0)</f>
        <v>1</v>
      </c>
      <c r="Q16048" s="0" t="n">
        <f aca="false">J16048*P16048+ROW()*0.00000001</f>
        <v>0.02016048</v>
      </c>
    </row>
    <row r="16049" customFormat="false" ht="15" hidden="false" customHeight="false" outlineLevel="0" collapsed="false">
      <c r="A16049" s="0" t="s">
        <v>11726</v>
      </c>
      <c r="B16049" s="0" t="s">
        <v>50</v>
      </c>
      <c r="C16049" s="0" t="n">
        <v>2009</v>
      </c>
      <c r="D16049" s="0" t="s">
        <v>52</v>
      </c>
      <c r="E16049" s="0" t="s">
        <v>11643</v>
      </c>
      <c r="F16049" s="0" t="n">
        <v>0</v>
      </c>
      <c r="G16049" s="0" t="n">
        <v>0</v>
      </c>
      <c r="H16049" s="0" t="n">
        <v>0.02</v>
      </c>
      <c r="I16049" s="0" t="n">
        <v>0</v>
      </c>
      <c r="J16049" s="0" t="n">
        <v>0.02</v>
      </c>
      <c r="N16049" s="0" t="s">
        <v>35</v>
      </c>
      <c r="P16049" s="0" t="n">
        <f aca="false">IF(AND(OR(Dashboard!$B$5="All",D16049=Dashboard!$B$5),OR(Dashboard!$D$5="All",N16049=Dashboard!$D$5),OR(AND(C16049&lt;&gt;"",C16049&gt;=Dashboard!$F$5,C16049&lt;=Dashboard!$H$5),AND(C16049="",Dashboard!$F$5&lt;=1980,Dashboard!$H$5&gt;=2016))),1,0)</f>
        <v>1</v>
      </c>
      <c r="Q16049" s="0" t="n">
        <f aca="false">J16049*P16049+ROW()*0.00000001</f>
        <v>0.02016049</v>
      </c>
    </row>
    <row r="16050" customFormat="false" ht="15" hidden="false" customHeight="false" outlineLevel="0" collapsed="false">
      <c r="A16050" s="0" t="s">
        <v>11727</v>
      </c>
      <c r="B16050" s="0" t="s">
        <v>76</v>
      </c>
      <c r="C16050" s="0" t="n">
        <v>2003</v>
      </c>
      <c r="D16050" s="0" t="s">
        <v>41</v>
      </c>
      <c r="E16050" s="0" t="s">
        <v>1524</v>
      </c>
      <c r="F16050" s="0" t="n">
        <v>0.01</v>
      </c>
      <c r="G16050" s="0" t="n">
        <v>0.01</v>
      </c>
      <c r="H16050" s="0" t="n">
        <v>0</v>
      </c>
      <c r="I16050" s="0" t="n">
        <v>0</v>
      </c>
      <c r="J16050" s="0" t="n">
        <v>0.02</v>
      </c>
      <c r="N16050" s="0" t="s">
        <v>74</v>
      </c>
      <c r="P16050" s="0" t="n">
        <f aca="false">IF(AND(OR(Dashboard!$B$5="All",D16050=Dashboard!$B$5),OR(Dashboard!$D$5="All",N16050=Dashboard!$D$5),OR(AND(C16050&lt;&gt;"",C16050&gt;=Dashboard!$F$5,C16050&lt;=Dashboard!$H$5),AND(C16050="",Dashboard!$F$5&lt;=1980,Dashboard!$H$5&gt;=2016))),1,0)</f>
        <v>1</v>
      </c>
      <c r="Q16050" s="0" t="n">
        <f aca="false">J16050*P16050+ROW()*0.00000001</f>
        <v>0.0201605</v>
      </c>
    </row>
    <row r="16051" customFormat="false" ht="15" hidden="false" customHeight="false" outlineLevel="0" collapsed="false">
      <c r="A16051" s="0" t="s">
        <v>6703</v>
      </c>
      <c r="B16051" s="0" t="s">
        <v>76</v>
      </c>
      <c r="C16051" s="0" t="n">
        <v>2006</v>
      </c>
      <c r="D16051" s="0" t="s">
        <v>71</v>
      </c>
      <c r="E16051" s="0" t="s">
        <v>257</v>
      </c>
      <c r="F16051" s="0" t="n">
        <v>0.01</v>
      </c>
      <c r="G16051" s="0" t="n">
        <v>0.01</v>
      </c>
      <c r="H16051" s="0" t="n">
        <v>0</v>
      </c>
      <c r="I16051" s="0" t="n">
        <v>0</v>
      </c>
      <c r="J16051" s="0" t="n">
        <v>0.02</v>
      </c>
      <c r="K16051" s="0" t="n">
        <v>67</v>
      </c>
      <c r="L16051" s="0" t="n">
        <v>7.9</v>
      </c>
      <c r="M16051" s="0" t="s">
        <v>73</v>
      </c>
      <c r="N16051" s="0" t="s">
        <v>74</v>
      </c>
      <c r="O16051" s="0" t="s">
        <v>67</v>
      </c>
      <c r="P16051" s="0" t="n">
        <f aca="false">IF(AND(OR(Dashboard!$B$5="All",D16051=Dashboard!$B$5),OR(Dashboard!$D$5="All",N16051=Dashboard!$D$5),OR(AND(C16051&lt;&gt;"",C16051&gt;=Dashboard!$F$5,C16051&lt;=Dashboard!$H$5),AND(C16051="",Dashboard!$F$5&lt;=1980,Dashboard!$H$5&gt;=2016))),1,0)</f>
        <v>1</v>
      </c>
      <c r="Q16051" s="0" t="n">
        <f aca="false">J16051*P16051+ROW()*0.00000001</f>
        <v>0.02016051</v>
      </c>
    </row>
    <row r="16052" customFormat="false" ht="15" hidden="false" customHeight="false" outlineLevel="0" collapsed="false">
      <c r="A16052" s="0" t="s">
        <v>11728</v>
      </c>
      <c r="B16052" s="0" t="s">
        <v>164</v>
      </c>
      <c r="C16052" s="0" t="n">
        <v>2010</v>
      </c>
      <c r="D16052" s="0" t="s">
        <v>114</v>
      </c>
      <c r="E16052" s="0" t="s">
        <v>2867</v>
      </c>
      <c r="F16052" s="0" t="n">
        <v>0</v>
      </c>
      <c r="G16052" s="0" t="n">
        <v>0</v>
      </c>
      <c r="H16052" s="0" t="n">
        <v>0.02</v>
      </c>
      <c r="I16052" s="0" t="n">
        <v>0</v>
      </c>
      <c r="J16052" s="0" t="n">
        <v>0.02</v>
      </c>
      <c r="N16052" s="0" t="s">
        <v>74</v>
      </c>
      <c r="P16052" s="0" t="n">
        <f aca="false">IF(AND(OR(Dashboard!$B$5="All",D16052=Dashboard!$B$5),OR(Dashboard!$D$5="All",N16052=Dashboard!$D$5),OR(AND(C16052&lt;&gt;"",C16052&gt;=Dashboard!$F$5,C16052&lt;=Dashboard!$H$5),AND(C16052="",Dashboard!$F$5&lt;=1980,Dashboard!$H$5&gt;=2016))),1,0)</f>
        <v>1</v>
      </c>
      <c r="Q16052" s="0" t="n">
        <f aca="false">J16052*P16052+ROW()*0.00000001</f>
        <v>0.02016052</v>
      </c>
    </row>
    <row r="16053" customFormat="false" ht="15" hidden="false" customHeight="false" outlineLevel="0" collapsed="false">
      <c r="A16053" s="0" t="s">
        <v>11729</v>
      </c>
      <c r="B16053" s="0" t="s">
        <v>851</v>
      </c>
      <c r="C16053" s="0" t="n">
        <v>2015</v>
      </c>
      <c r="D16053" s="0" t="s">
        <v>71</v>
      </c>
      <c r="E16053" s="0" t="s">
        <v>328</v>
      </c>
      <c r="F16053" s="0" t="n">
        <v>0</v>
      </c>
      <c r="G16053" s="0" t="n">
        <v>0</v>
      </c>
      <c r="H16053" s="0" t="n">
        <v>0.02</v>
      </c>
      <c r="I16053" s="0" t="n">
        <v>0</v>
      </c>
      <c r="J16053" s="0" t="n">
        <v>0.02</v>
      </c>
      <c r="N16053" s="0" t="s">
        <v>74</v>
      </c>
      <c r="P16053" s="0" t="n">
        <f aca="false">IF(AND(OR(Dashboard!$B$5="All",D16053=Dashboard!$B$5),OR(Dashboard!$D$5="All",N16053=Dashboard!$D$5),OR(AND(C16053&lt;&gt;"",C16053&gt;=Dashboard!$F$5,C16053&lt;=Dashboard!$H$5),AND(C16053="",Dashboard!$F$5&lt;=1980,Dashboard!$H$5&gt;=2016))),1,0)</f>
        <v>1</v>
      </c>
      <c r="Q16053" s="0" t="n">
        <f aca="false">J16053*P16053+ROW()*0.00000001</f>
        <v>0.02016053</v>
      </c>
    </row>
    <row r="16054" customFormat="false" ht="15" hidden="false" customHeight="false" outlineLevel="0" collapsed="false">
      <c r="A16054" s="0" t="s">
        <v>8144</v>
      </c>
      <c r="B16054" s="0" t="s">
        <v>144</v>
      </c>
      <c r="C16054" s="0" t="n">
        <v>2006</v>
      </c>
      <c r="D16054" s="0" t="s">
        <v>41</v>
      </c>
      <c r="E16054" s="0" t="s">
        <v>139</v>
      </c>
      <c r="F16054" s="0" t="n">
        <v>0.01</v>
      </c>
      <c r="G16054" s="0" t="n">
        <v>0</v>
      </c>
      <c r="H16054" s="0" t="n">
        <v>0</v>
      </c>
      <c r="I16054" s="0" t="n">
        <v>0</v>
      </c>
      <c r="J16054" s="0" t="n">
        <v>0.02</v>
      </c>
      <c r="K16054" s="0" t="n">
        <v>35</v>
      </c>
      <c r="M16054" s="0" t="s">
        <v>125</v>
      </c>
      <c r="N16054" s="0" t="s">
        <v>66</v>
      </c>
      <c r="O16054" s="0" t="s">
        <v>177</v>
      </c>
      <c r="P16054" s="0" t="n">
        <f aca="false">IF(AND(OR(Dashboard!$B$5="All",D16054=Dashboard!$B$5),OR(Dashboard!$D$5="All",N16054=Dashboard!$D$5),OR(AND(C16054&lt;&gt;"",C16054&gt;=Dashboard!$F$5,C16054&lt;=Dashboard!$H$5),AND(C16054="",Dashboard!$F$5&lt;=1980,Dashboard!$H$5&gt;=2016))),1,0)</f>
        <v>1</v>
      </c>
      <c r="Q16054" s="0" t="n">
        <f aca="false">J16054*P16054+ROW()*0.00000001</f>
        <v>0.02016054</v>
      </c>
    </row>
    <row r="16055" customFormat="false" ht="15" hidden="false" customHeight="false" outlineLevel="0" collapsed="false">
      <c r="A16055" s="0" t="s">
        <v>11730</v>
      </c>
      <c r="B16055" s="0" t="s">
        <v>64</v>
      </c>
      <c r="C16055" s="0" t="n">
        <v>2010</v>
      </c>
      <c r="D16055" s="0" t="s">
        <v>114</v>
      </c>
      <c r="E16055" s="0" t="s">
        <v>7521</v>
      </c>
      <c r="F16055" s="0" t="n">
        <v>0</v>
      </c>
      <c r="G16055" s="0" t="n">
        <v>0</v>
      </c>
      <c r="H16055" s="0" t="n">
        <v>0.02</v>
      </c>
      <c r="I16055" s="0" t="n">
        <v>0</v>
      </c>
      <c r="J16055" s="0" t="n">
        <v>0.02</v>
      </c>
      <c r="N16055" s="0" t="s">
        <v>66</v>
      </c>
      <c r="P16055" s="0" t="n">
        <f aca="false">IF(AND(OR(Dashboard!$B$5="All",D16055=Dashboard!$B$5),OR(Dashboard!$D$5="All",N16055=Dashboard!$D$5),OR(AND(C16055&lt;&gt;"",C16055&gt;=Dashboard!$F$5,C16055&lt;=Dashboard!$H$5),AND(C16055="",Dashboard!$F$5&lt;=1980,Dashboard!$H$5&gt;=2016))),1,0)</f>
        <v>1</v>
      </c>
      <c r="Q16055" s="0" t="n">
        <f aca="false">J16055*P16055+ROW()*0.00000001</f>
        <v>0.02016055</v>
      </c>
    </row>
    <row r="16056" customFormat="false" ht="15" hidden="false" customHeight="false" outlineLevel="0" collapsed="false">
      <c r="A16056" s="0" t="s">
        <v>11731</v>
      </c>
      <c r="B16056" s="0" t="s">
        <v>50</v>
      </c>
      <c r="C16056" s="0" t="n">
        <v>2008</v>
      </c>
      <c r="D16056" s="0" t="s">
        <v>114</v>
      </c>
      <c r="E16056" s="0" t="s">
        <v>1002</v>
      </c>
      <c r="F16056" s="0" t="n">
        <v>0</v>
      </c>
      <c r="G16056" s="0" t="n">
        <v>0</v>
      </c>
      <c r="H16056" s="0" t="n">
        <v>0.02</v>
      </c>
      <c r="I16056" s="0" t="n">
        <v>0</v>
      </c>
      <c r="J16056" s="0" t="n">
        <v>0.02</v>
      </c>
      <c r="N16056" s="0" t="s">
        <v>35</v>
      </c>
      <c r="P16056" s="0" t="n">
        <f aca="false">IF(AND(OR(Dashboard!$B$5="All",D16056=Dashboard!$B$5),OR(Dashboard!$D$5="All",N16056=Dashboard!$D$5),OR(AND(C16056&lt;&gt;"",C16056&gt;=Dashboard!$F$5,C16056&lt;=Dashboard!$H$5),AND(C16056="",Dashboard!$F$5&lt;=1980,Dashboard!$H$5&gt;=2016))),1,0)</f>
        <v>1</v>
      </c>
      <c r="Q16056" s="0" t="n">
        <f aca="false">J16056*P16056+ROW()*0.00000001</f>
        <v>0.02016056</v>
      </c>
    </row>
    <row r="16057" customFormat="false" ht="15" hidden="false" customHeight="false" outlineLevel="0" collapsed="false">
      <c r="A16057" s="0" t="s">
        <v>11732</v>
      </c>
      <c r="B16057" s="0" t="s">
        <v>50</v>
      </c>
      <c r="C16057" s="0" t="n">
        <v>2007</v>
      </c>
      <c r="D16057" s="0" t="s">
        <v>246</v>
      </c>
      <c r="E16057" s="0" t="s">
        <v>1563</v>
      </c>
      <c r="F16057" s="0" t="n">
        <v>0.01</v>
      </c>
      <c r="G16057" s="0" t="n">
        <v>0</v>
      </c>
      <c r="H16057" s="0" t="n">
        <v>0</v>
      </c>
      <c r="I16057" s="0" t="n">
        <v>0</v>
      </c>
      <c r="J16057" s="0" t="n">
        <v>0.02</v>
      </c>
      <c r="K16057" s="0" t="n">
        <v>74</v>
      </c>
      <c r="L16057" s="0" t="n">
        <v>7.4</v>
      </c>
      <c r="M16057" s="0" t="s">
        <v>125</v>
      </c>
      <c r="N16057" s="0" t="s">
        <v>35</v>
      </c>
      <c r="O16057" s="0" t="s">
        <v>37</v>
      </c>
      <c r="P16057" s="0" t="n">
        <f aca="false">IF(AND(OR(Dashboard!$B$5="All",D16057=Dashboard!$B$5),OR(Dashboard!$D$5="All",N16057=Dashboard!$D$5),OR(AND(C16057&lt;&gt;"",C16057&gt;=Dashboard!$F$5,C16057&lt;=Dashboard!$H$5),AND(C16057="",Dashboard!$F$5&lt;=1980,Dashboard!$H$5&gt;=2016))),1,0)</f>
        <v>1</v>
      </c>
      <c r="Q16057" s="0" t="n">
        <f aca="false">J16057*P16057+ROW()*0.00000001</f>
        <v>0.02016057</v>
      </c>
    </row>
    <row r="16058" customFormat="false" ht="15" hidden="false" customHeight="false" outlineLevel="0" collapsed="false">
      <c r="A16058" s="0" t="s">
        <v>11733</v>
      </c>
      <c r="B16058" s="0" t="s">
        <v>164</v>
      </c>
      <c r="C16058" s="0" t="n">
        <v>2010</v>
      </c>
      <c r="D16058" s="0" t="s">
        <v>114</v>
      </c>
      <c r="E16058" s="0" t="s">
        <v>5651</v>
      </c>
      <c r="F16058" s="0" t="n">
        <v>0</v>
      </c>
      <c r="G16058" s="0" t="n">
        <v>0</v>
      </c>
      <c r="H16058" s="0" t="n">
        <v>0.02</v>
      </c>
      <c r="I16058" s="0" t="n">
        <v>0</v>
      </c>
      <c r="J16058" s="0" t="n">
        <v>0.02</v>
      </c>
      <c r="N16058" s="0" t="s">
        <v>74</v>
      </c>
      <c r="P16058" s="0" t="n">
        <f aca="false">IF(AND(OR(Dashboard!$B$5="All",D16058=Dashboard!$B$5),OR(Dashboard!$D$5="All",N16058=Dashboard!$D$5),OR(AND(C16058&lt;&gt;"",C16058&gt;=Dashboard!$F$5,C16058&lt;=Dashboard!$H$5),AND(C16058="",Dashboard!$F$5&lt;=1980,Dashboard!$H$5&gt;=2016))),1,0)</f>
        <v>1</v>
      </c>
      <c r="Q16058" s="0" t="n">
        <f aca="false">J16058*P16058+ROW()*0.00000001</f>
        <v>0.02016058</v>
      </c>
    </row>
    <row r="16059" customFormat="false" ht="15" hidden="false" customHeight="false" outlineLevel="0" collapsed="false">
      <c r="A16059" s="0" t="s">
        <v>11734</v>
      </c>
      <c r="B16059" s="0" t="s">
        <v>76</v>
      </c>
      <c r="C16059" s="0" t="n">
        <v>2002</v>
      </c>
      <c r="D16059" s="0" t="s">
        <v>52</v>
      </c>
      <c r="E16059" s="0" t="s">
        <v>9374</v>
      </c>
      <c r="F16059" s="0" t="n">
        <v>0.01</v>
      </c>
      <c r="G16059" s="0" t="n">
        <v>0.01</v>
      </c>
      <c r="H16059" s="0" t="n">
        <v>0</v>
      </c>
      <c r="I16059" s="0" t="n">
        <v>0</v>
      </c>
      <c r="J16059" s="0" t="n">
        <v>0.02</v>
      </c>
      <c r="K16059" s="0" t="n">
        <v>67</v>
      </c>
      <c r="M16059" s="0" t="s">
        <v>36</v>
      </c>
      <c r="N16059" s="0" t="s">
        <v>74</v>
      </c>
      <c r="O16059" s="0" t="s">
        <v>67</v>
      </c>
      <c r="P16059" s="0" t="n">
        <f aca="false">IF(AND(OR(Dashboard!$B$5="All",D16059=Dashboard!$B$5),OR(Dashboard!$D$5="All",N16059=Dashboard!$D$5),OR(AND(C16059&lt;&gt;"",C16059&gt;=Dashboard!$F$5,C16059&lt;=Dashboard!$H$5),AND(C16059="",Dashboard!$F$5&lt;=1980,Dashboard!$H$5&gt;=2016))),1,0)</f>
        <v>1</v>
      </c>
      <c r="Q16059" s="0" t="n">
        <f aca="false">J16059*P16059+ROW()*0.00000001</f>
        <v>0.02016059</v>
      </c>
    </row>
    <row r="16060" customFormat="false" ht="15" hidden="false" customHeight="false" outlineLevel="0" collapsed="false">
      <c r="A16060" s="0" t="s">
        <v>11297</v>
      </c>
      <c r="B16060" s="0" t="s">
        <v>33</v>
      </c>
      <c r="D16060" s="0" t="s">
        <v>52</v>
      </c>
      <c r="E16060" s="0" t="s">
        <v>4798</v>
      </c>
      <c r="F16060" s="0" t="n">
        <v>0</v>
      </c>
      <c r="G16060" s="0" t="n">
        <v>0.01</v>
      </c>
      <c r="H16060" s="0" t="n">
        <v>0</v>
      </c>
      <c r="I16060" s="0" t="n">
        <v>0</v>
      </c>
      <c r="J16060" s="0" t="n">
        <v>0.02</v>
      </c>
      <c r="N16060" s="0" t="s">
        <v>35</v>
      </c>
      <c r="P16060" s="0" t="n">
        <f aca="false">IF(AND(OR(Dashboard!$B$5="All",D16060=Dashboard!$B$5),OR(Dashboard!$D$5="All",N16060=Dashboard!$D$5),OR(AND(C16060&lt;&gt;"",C16060&gt;=Dashboard!$F$5,C16060&lt;=Dashboard!$H$5),AND(C16060="",Dashboard!$F$5&lt;=1980,Dashboard!$H$5&gt;=2016))),1,0)</f>
        <v>1</v>
      </c>
      <c r="Q16060" s="0" t="n">
        <f aca="false">J16060*P16060+ROW()*0.00000001</f>
        <v>0.0201606</v>
      </c>
    </row>
    <row r="16061" customFormat="false" ht="15" hidden="false" customHeight="false" outlineLevel="0" collapsed="false">
      <c r="A16061" s="0" t="s">
        <v>11735</v>
      </c>
      <c r="B16061" s="0" t="s">
        <v>152</v>
      </c>
      <c r="C16061" s="0" t="n">
        <v>2004</v>
      </c>
      <c r="D16061" s="0" t="s">
        <v>34</v>
      </c>
      <c r="E16061" s="0" t="s">
        <v>154</v>
      </c>
      <c r="F16061" s="0" t="n">
        <v>0</v>
      </c>
      <c r="G16061" s="0" t="n">
        <v>0.01</v>
      </c>
      <c r="H16061" s="0" t="n">
        <v>0</v>
      </c>
      <c r="I16061" s="0" t="n">
        <v>0</v>
      </c>
      <c r="J16061" s="0" t="n">
        <v>0.02</v>
      </c>
      <c r="K16061" s="0" t="n">
        <v>89</v>
      </c>
      <c r="M16061" s="0" t="s">
        <v>36</v>
      </c>
      <c r="N16061" s="0" t="s">
        <v>152</v>
      </c>
      <c r="O16061" s="0" t="s">
        <v>42</v>
      </c>
      <c r="P16061" s="0" t="n">
        <f aca="false">IF(AND(OR(Dashboard!$B$5="All",D16061=Dashboard!$B$5),OR(Dashboard!$D$5="All",N16061=Dashboard!$D$5),OR(AND(C16061&lt;&gt;"",C16061&gt;=Dashboard!$F$5,C16061&lt;=Dashboard!$H$5),AND(C16061="",Dashboard!$F$5&lt;=1980,Dashboard!$H$5&gt;=2016))),1,0)</f>
        <v>1</v>
      </c>
      <c r="Q16061" s="0" t="n">
        <f aca="false">J16061*P16061+ROW()*0.00000001</f>
        <v>0.02016061</v>
      </c>
    </row>
    <row r="16062" customFormat="false" ht="15" hidden="false" customHeight="false" outlineLevel="0" collapsed="false">
      <c r="A16062" s="0" t="s">
        <v>11736</v>
      </c>
      <c r="B16062" s="0" t="s">
        <v>33</v>
      </c>
      <c r="C16062" s="0" t="n">
        <v>2010</v>
      </c>
      <c r="D16062" s="0" t="s">
        <v>58</v>
      </c>
      <c r="E16062" s="0" t="s">
        <v>2960</v>
      </c>
      <c r="F16062" s="0" t="n">
        <v>0.01</v>
      </c>
      <c r="G16062" s="0" t="n">
        <v>0</v>
      </c>
      <c r="H16062" s="0" t="n">
        <v>0</v>
      </c>
      <c r="I16062" s="0" t="n">
        <v>0</v>
      </c>
      <c r="J16062" s="0" t="n">
        <v>0.02</v>
      </c>
      <c r="M16062" s="0" t="s">
        <v>36</v>
      </c>
      <c r="N16062" s="0" t="s">
        <v>35</v>
      </c>
      <c r="P16062" s="0" t="n">
        <f aca="false">IF(AND(OR(Dashboard!$B$5="All",D16062=Dashboard!$B$5),OR(Dashboard!$D$5="All",N16062=Dashboard!$D$5),OR(AND(C16062&lt;&gt;"",C16062&gt;=Dashboard!$F$5,C16062&lt;=Dashboard!$H$5),AND(C16062="",Dashboard!$F$5&lt;=1980,Dashboard!$H$5&gt;=2016))),1,0)</f>
        <v>1</v>
      </c>
      <c r="Q16062" s="0" t="n">
        <f aca="false">J16062*P16062+ROW()*0.00000001</f>
        <v>0.02016062</v>
      </c>
    </row>
    <row r="16063" customFormat="false" ht="15" hidden="false" customHeight="false" outlineLevel="0" collapsed="false">
      <c r="A16063" s="0" t="s">
        <v>8988</v>
      </c>
      <c r="B16063" s="0" t="s">
        <v>152</v>
      </c>
      <c r="C16063" s="0" t="n">
        <v>2013</v>
      </c>
      <c r="D16063" s="0" t="s">
        <v>71</v>
      </c>
      <c r="E16063" s="0" t="s">
        <v>211</v>
      </c>
      <c r="F16063" s="0" t="n">
        <v>0</v>
      </c>
      <c r="G16063" s="0" t="n">
        <v>0.01</v>
      </c>
      <c r="H16063" s="0" t="n">
        <v>0</v>
      </c>
      <c r="I16063" s="0" t="n">
        <v>0</v>
      </c>
      <c r="J16063" s="0" t="n">
        <v>0.02</v>
      </c>
      <c r="K16063" s="0" t="n">
        <v>66</v>
      </c>
      <c r="L16063" s="0" t="n">
        <v>7.6</v>
      </c>
      <c r="M16063" s="0" t="s">
        <v>36</v>
      </c>
      <c r="N16063" s="0" t="s">
        <v>152</v>
      </c>
      <c r="O16063" s="0" t="s">
        <v>67</v>
      </c>
      <c r="P16063" s="0" t="n">
        <f aca="false">IF(AND(OR(Dashboard!$B$5="All",D16063=Dashboard!$B$5),OR(Dashboard!$D$5="All",N16063=Dashboard!$D$5),OR(AND(C16063&lt;&gt;"",C16063&gt;=Dashboard!$F$5,C16063&lt;=Dashboard!$H$5),AND(C16063="",Dashboard!$F$5&lt;=1980,Dashboard!$H$5&gt;=2016))),1,0)</f>
        <v>1</v>
      </c>
      <c r="Q16063" s="0" t="n">
        <f aca="false">J16063*P16063+ROW()*0.00000001</f>
        <v>0.02016063</v>
      </c>
    </row>
    <row r="16064" customFormat="false" ht="15" hidden="false" customHeight="false" outlineLevel="0" collapsed="false">
      <c r="A16064" s="0" t="s">
        <v>11737</v>
      </c>
      <c r="B16064" s="0" t="s">
        <v>50</v>
      </c>
      <c r="C16064" s="0" t="n">
        <v>2008</v>
      </c>
      <c r="D16064" s="0" t="s">
        <v>58</v>
      </c>
      <c r="E16064" s="0" t="s">
        <v>154</v>
      </c>
      <c r="F16064" s="0" t="n">
        <v>0</v>
      </c>
      <c r="G16064" s="0" t="n">
        <v>0</v>
      </c>
      <c r="H16064" s="0" t="n">
        <v>0.02</v>
      </c>
      <c r="I16064" s="0" t="n">
        <v>0</v>
      </c>
      <c r="J16064" s="0" t="n">
        <v>0.02</v>
      </c>
      <c r="N16064" s="0" t="s">
        <v>35</v>
      </c>
      <c r="P16064" s="0" t="n">
        <f aca="false">IF(AND(OR(Dashboard!$B$5="All",D16064=Dashboard!$B$5),OR(Dashboard!$D$5="All",N16064=Dashboard!$D$5),OR(AND(C16064&lt;&gt;"",C16064&gt;=Dashboard!$F$5,C16064&lt;=Dashboard!$H$5),AND(C16064="",Dashboard!$F$5&lt;=1980,Dashboard!$H$5&gt;=2016))),1,0)</f>
        <v>1</v>
      </c>
      <c r="Q16064" s="0" t="n">
        <f aca="false">J16064*P16064+ROW()*0.00000001</f>
        <v>0.02016064</v>
      </c>
    </row>
    <row r="16065" customFormat="false" ht="15" hidden="false" customHeight="false" outlineLevel="0" collapsed="false">
      <c r="A16065" s="0" t="s">
        <v>11428</v>
      </c>
      <c r="B16065" s="0" t="s">
        <v>50</v>
      </c>
      <c r="C16065" s="0" t="n">
        <v>2011</v>
      </c>
      <c r="D16065" s="0" t="s">
        <v>58</v>
      </c>
      <c r="E16065" s="0" t="s">
        <v>10992</v>
      </c>
      <c r="F16065" s="0" t="n">
        <v>0</v>
      </c>
      <c r="G16065" s="0" t="n">
        <v>0.01</v>
      </c>
      <c r="H16065" s="0" t="n">
        <v>0</v>
      </c>
      <c r="I16065" s="0" t="n">
        <v>0</v>
      </c>
      <c r="J16065" s="0" t="n">
        <v>0.02</v>
      </c>
      <c r="N16065" s="0" t="s">
        <v>35</v>
      </c>
      <c r="P16065" s="0" t="n">
        <f aca="false">IF(AND(OR(Dashboard!$B$5="All",D16065=Dashboard!$B$5),OR(Dashboard!$D$5="All",N16065=Dashboard!$D$5),OR(AND(C16065&lt;&gt;"",C16065&gt;=Dashboard!$F$5,C16065&lt;=Dashboard!$H$5),AND(C16065="",Dashboard!$F$5&lt;=1980,Dashboard!$H$5&gt;=2016))),1,0)</f>
        <v>1</v>
      </c>
      <c r="Q16065" s="0" t="n">
        <f aca="false">J16065*P16065+ROW()*0.00000001</f>
        <v>0.02016065</v>
      </c>
    </row>
    <row r="16066" customFormat="false" ht="15" hidden="false" customHeight="false" outlineLevel="0" collapsed="false">
      <c r="A16066" s="0" t="s">
        <v>8836</v>
      </c>
      <c r="B16066" s="0" t="s">
        <v>70</v>
      </c>
      <c r="C16066" s="0" t="n">
        <v>2012</v>
      </c>
      <c r="D16066" s="0" t="s">
        <v>58</v>
      </c>
      <c r="E16066" s="0" t="s">
        <v>1002</v>
      </c>
      <c r="F16066" s="0" t="n">
        <v>0</v>
      </c>
      <c r="G16066" s="0" t="n">
        <v>0</v>
      </c>
      <c r="H16066" s="0" t="n">
        <v>0.02</v>
      </c>
      <c r="I16066" s="0" t="n">
        <v>0</v>
      </c>
      <c r="J16066" s="0" t="n">
        <v>0.02</v>
      </c>
      <c r="N16066" s="0" t="s">
        <v>74</v>
      </c>
      <c r="P16066" s="0" t="n">
        <f aca="false">IF(AND(OR(Dashboard!$B$5="All",D16066=Dashboard!$B$5),OR(Dashboard!$D$5="All",N16066=Dashboard!$D$5),OR(AND(C16066&lt;&gt;"",C16066&gt;=Dashboard!$F$5,C16066&lt;=Dashboard!$H$5),AND(C16066="",Dashboard!$F$5&lt;=1980,Dashboard!$H$5&gt;=2016))),1,0)</f>
        <v>1</v>
      </c>
      <c r="Q16066" s="0" t="n">
        <f aca="false">J16066*P16066+ROW()*0.00000001</f>
        <v>0.02016066</v>
      </c>
    </row>
    <row r="16067" customFormat="false" ht="15" hidden="false" customHeight="false" outlineLevel="0" collapsed="false">
      <c r="A16067" s="0" t="s">
        <v>8937</v>
      </c>
      <c r="B16067" s="0" t="s">
        <v>172</v>
      </c>
      <c r="C16067" s="0" t="n">
        <v>2016</v>
      </c>
      <c r="D16067" s="0" t="s">
        <v>41</v>
      </c>
      <c r="E16067" s="0" t="s">
        <v>195</v>
      </c>
      <c r="F16067" s="0" t="n">
        <v>0</v>
      </c>
      <c r="G16067" s="0" t="n">
        <v>0.01</v>
      </c>
      <c r="H16067" s="0" t="n">
        <v>0</v>
      </c>
      <c r="I16067" s="0" t="n">
        <v>0</v>
      </c>
      <c r="J16067" s="0" t="n">
        <v>0.02</v>
      </c>
      <c r="K16067" s="0" t="n">
        <v>63</v>
      </c>
      <c r="L16067" s="0" t="n">
        <v>6.7</v>
      </c>
      <c r="M16067" s="0" t="s">
        <v>36</v>
      </c>
      <c r="N16067" s="0" t="s">
        <v>66</v>
      </c>
      <c r="O16067" s="0" t="s">
        <v>67</v>
      </c>
      <c r="P16067" s="0" t="n">
        <f aca="false">IF(AND(OR(Dashboard!$B$5="All",D16067=Dashboard!$B$5),OR(Dashboard!$D$5="All",N16067=Dashboard!$D$5),OR(AND(C16067&lt;&gt;"",C16067&gt;=Dashboard!$F$5,C16067&lt;=Dashboard!$H$5),AND(C16067="",Dashboard!$F$5&lt;=1980,Dashboard!$H$5&gt;=2016))),1,0)</f>
        <v>1</v>
      </c>
      <c r="Q16067" s="0" t="n">
        <f aca="false">J16067*P16067+ROW()*0.00000001</f>
        <v>0.02016067</v>
      </c>
    </row>
    <row r="16068" customFormat="false" ht="15" hidden="false" customHeight="false" outlineLevel="0" collapsed="false">
      <c r="A16068" s="0" t="s">
        <v>5032</v>
      </c>
      <c r="B16068" s="0" t="s">
        <v>76</v>
      </c>
      <c r="C16068" s="0" t="n">
        <v>2008</v>
      </c>
      <c r="D16068" s="0" t="s">
        <v>41</v>
      </c>
      <c r="E16068" s="0" t="s">
        <v>3828</v>
      </c>
      <c r="F16068" s="0" t="n">
        <v>0.01</v>
      </c>
      <c r="G16068" s="0" t="n">
        <v>0.01</v>
      </c>
      <c r="H16068" s="0" t="n">
        <v>0</v>
      </c>
      <c r="I16068" s="0" t="n">
        <v>0</v>
      </c>
      <c r="J16068" s="0" t="n">
        <v>0.02</v>
      </c>
      <c r="M16068" s="0" t="s">
        <v>125</v>
      </c>
      <c r="N16068" s="0" t="s">
        <v>74</v>
      </c>
      <c r="P16068" s="0" t="n">
        <f aca="false">IF(AND(OR(Dashboard!$B$5="All",D16068=Dashboard!$B$5),OR(Dashboard!$D$5="All",N16068=Dashboard!$D$5),OR(AND(C16068&lt;&gt;"",C16068&gt;=Dashboard!$F$5,C16068&lt;=Dashboard!$H$5),AND(C16068="",Dashboard!$F$5&lt;=1980,Dashboard!$H$5&gt;=2016))),1,0)</f>
        <v>1</v>
      </c>
      <c r="Q16068" s="0" t="n">
        <f aca="false">J16068*P16068+ROW()*0.00000001</f>
        <v>0.02016068</v>
      </c>
    </row>
    <row r="16069" customFormat="false" ht="15" hidden="false" customHeight="false" outlineLevel="0" collapsed="false">
      <c r="A16069" s="0" t="s">
        <v>11738</v>
      </c>
      <c r="B16069" s="0" t="s">
        <v>76</v>
      </c>
      <c r="C16069" s="0" t="n">
        <v>2009</v>
      </c>
      <c r="D16069" s="0" t="s">
        <v>114</v>
      </c>
      <c r="E16069" s="0" t="s">
        <v>7521</v>
      </c>
      <c r="F16069" s="0" t="n">
        <v>0</v>
      </c>
      <c r="G16069" s="0" t="n">
        <v>0</v>
      </c>
      <c r="H16069" s="0" t="n">
        <v>0.02</v>
      </c>
      <c r="I16069" s="0" t="n">
        <v>0</v>
      </c>
      <c r="J16069" s="0" t="n">
        <v>0.02</v>
      </c>
      <c r="N16069" s="0" t="s">
        <v>74</v>
      </c>
      <c r="P16069" s="0" t="n">
        <f aca="false">IF(AND(OR(Dashboard!$B$5="All",D16069=Dashboard!$B$5),OR(Dashboard!$D$5="All",N16069=Dashboard!$D$5),OR(AND(C16069&lt;&gt;"",C16069&gt;=Dashboard!$F$5,C16069&lt;=Dashboard!$H$5),AND(C16069="",Dashboard!$F$5&lt;=1980,Dashboard!$H$5&gt;=2016))),1,0)</f>
        <v>1</v>
      </c>
      <c r="Q16069" s="0" t="n">
        <f aca="false">J16069*P16069+ROW()*0.00000001</f>
        <v>0.02016069</v>
      </c>
    </row>
    <row r="16070" customFormat="false" ht="15" hidden="false" customHeight="false" outlineLevel="0" collapsed="false">
      <c r="A16070" s="0" t="s">
        <v>11739</v>
      </c>
      <c r="B16070" s="0" t="s">
        <v>164</v>
      </c>
      <c r="C16070" s="0" t="n">
        <v>2015</v>
      </c>
      <c r="D16070" s="0" t="s">
        <v>71</v>
      </c>
      <c r="E16070" s="0" t="s">
        <v>6623</v>
      </c>
      <c r="F16070" s="0" t="n">
        <v>0</v>
      </c>
      <c r="G16070" s="0" t="n">
        <v>0</v>
      </c>
      <c r="H16070" s="0" t="n">
        <v>0.02</v>
      </c>
      <c r="I16070" s="0" t="n">
        <v>0</v>
      </c>
      <c r="J16070" s="0" t="n">
        <v>0.02</v>
      </c>
      <c r="N16070" s="0" t="s">
        <v>74</v>
      </c>
      <c r="P16070" s="0" t="n">
        <f aca="false">IF(AND(OR(Dashboard!$B$5="All",D16070=Dashboard!$B$5),OR(Dashboard!$D$5="All",N16070=Dashboard!$D$5),OR(AND(C16070&lt;&gt;"",C16070&gt;=Dashboard!$F$5,C16070&lt;=Dashboard!$H$5),AND(C16070="",Dashboard!$F$5&lt;=1980,Dashboard!$H$5&gt;=2016))),1,0)</f>
        <v>1</v>
      </c>
      <c r="Q16070" s="0" t="n">
        <f aca="false">J16070*P16070+ROW()*0.00000001</f>
        <v>0.0201607</v>
      </c>
    </row>
    <row r="16071" customFormat="false" ht="15" hidden="false" customHeight="false" outlineLevel="0" collapsed="false">
      <c r="A16071" s="0" t="s">
        <v>11740</v>
      </c>
      <c r="B16071" s="0" t="s">
        <v>76</v>
      </c>
      <c r="C16071" s="0" t="n">
        <v>2010</v>
      </c>
      <c r="D16071" s="0" t="s">
        <v>114</v>
      </c>
      <c r="E16071" s="0" t="s">
        <v>11741</v>
      </c>
      <c r="F16071" s="0" t="n">
        <v>0</v>
      </c>
      <c r="G16071" s="0" t="n">
        <v>0</v>
      </c>
      <c r="H16071" s="0" t="n">
        <v>0.02</v>
      </c>
      <c r="I16071" s="0" t="n">
        <v>0</v>
      </c>
      <c r="J16071" s="0" t="n">
        <v>0.02</v>
      </c>
      <c r="N16071" s="0" t="s">
        <v>74</v>
      </c>
      <c r="P16071" s="0" t="n">
        <f aca="false">IF(AND(OR(Dashboard!$B$5="All",D16071=Dashboard!$B$5),OR(Dashboard!$D$5="All",N16071=Dashboard!$D$5),OR(AND(C16071&lt;&gt;"",C16071&gt;=Dashboard!$F$5,C16071&lt;=Dashboard!$H$5),AND(C16071="",Dashboard!$F$5&lt;=1980,Dashboard!$H$5&gt;=2016))),1,0)</f>
        <v>1</v>
      </c>
      <c r="Q16071" s="0" t="n">
        <f aca="false">J16071*P16071+ROW()*0.00000001</f>
        <v>0.02016071</v>
      </c>
    </row>
    <row r="16072" customFormat="false" ht="15" hidden="false" customHeight="false" outlineLevel="0" collapsed="false">
      <c r="A16072" s="0" t="s">
        <v>11742</v>
      </c>
      <c r="B16072" s="0" t="s">
        <v>152</v>
      </c>
      <c r="C16072" s="0" t="n">
        <v>2014</v>
      </c>
      <c r="D16072" s="0" t="s">
        <v>52</v>
      </c>
      <c r="E16072" s="0" t="s">
        <v>2228</v>
      </c>
      <c r="F16072" s="0" t="n">
        <v>0</v>
      </c>
      <c r="G16072" s="0" t="n">
        <v>0.01</v>
      </c>
      <c r="H16072" s="0" t="n">
        <v>0</v>
      </c>
      <c r="I16072" s="0" t="n">
        <v>0</v>
      </c>
      <c r="J16072" s="0" t="n">
        <v>0.02</v>
      </c>
      <c r="N16072" s="0" t="s">
        <v>152</v>
      </c>
      <c r="P16072" s="0" t="n">
        <f aca="false">IF(AND(OR(Dashboard!$B$5="All",D16072=Dashboard!$B$5),OR(Dashboard!$D$5="All",N16072=Dashboard!$D$5),OR(AND(C16072&lt;&gt;"",C16072&gt;=Dashboard!$F$5,C16072&lt;=Dashboard!$H$5),AND(C16072="",Dashboard!$F$5&lt;=1980,Dashboard!$H$5&gt;=2016))),1,0)</f>
        <v>1</v>
      </c>
      <c r="Q16072" s="0" t="n">
        <f aca="false">J16072*P16072+ROW()*0.00000001</f>
        <v>0.02016072</v>
      </c>
    </row>
    <row r="16073" customFormat="false" ht="15" hidden="false" customHeight="false" outlineLevel="0" collapsed="false">
      <c r="A16073" s="0" t="s">
        <v>11743</v>
      </c>
      <c r="B16073" s="0" t="s">
        <v>164</v>
      </c>
      <c r="C16073" s="0" t="n">
        <v>2012</v>
      </c>
      <c r="D16073" s="0" t="s">
        <v>114</v>
      </c>
      <c r="E16073" s="0" t="s">
        <v>1002</v>
      </c>
      <c r="F16073" s="0" t="n">
        <v>0</v>
      </c>
      <c r="G16073" s="0" t="n">
        <v>0</v>
      </c>
      <c r="H16073" s="0" t="n">
        <v>0.02</v>
      </c>
      <c r="I16073" s="0" t="n">
        <v>0</v>
      </c>
      <c r="J16073" s="0" t="n">
        <v>0.02</v>
      </c>
      <c r="N16073" s="0" t="s">
        <v>74</v>
      </c>
      <c r="P16073" s="0" t="n">
        <f aca="false">IF(AND(OR(Dashboard!$B$5="All",D16073=Dashboard!$B$5),OR(Dashboard!$D$5="All",N16073=Dashboard!$D$5),OR(AND(C16073&lt;&gt;"",C16073&gt;=Dashboard!$F$5,C16073&lt;=Dashboard!$H$5),AND(C16073="",Dashboard!$F$5&lt;=1980,Dashboard!$H$5&gt;=2016))),1,0)</f>
        <v>1</v>
      </c>
      <c r="Q16073" s="0" t="n">
        <f aca="false">J16073*P16073+ROW()*0.00000001</f>
        <v>0.02016073</v>
      </c>
    </row>
    <row r="16074" customFormat="false" ht="15" hidden="false" customHeight="false" outlineLevel="0" collapsed="false">
      <c r="A16074" s="0" t="s">
        <v>11744</v>
      </c>
      <c r="B16074" s="0" t="s">
        <v>164</v>
      </c>
      <c r="C16074" s="0" t="n">
        <v>2010</v>
      </c>
      <c r="D16074" s="0" t="s">
        <v>114</v>
      </c>
      <c r="E16074" s="0" t="s">
        <v>1002</v>
      </c>
      <c r="F16074" s="0" t="n">
        <v>0</v>
      </c>
      <c r="G16074" s="0" t="n">
        <v>0</v>
      </c>
      <c r="H16074" s="0" t="n">
        <v>0.02</v>
      </c>
      <c r="I16074" s="0" t="n">
        <v>0</v>
      </c>
      <c r="J16074" s="0" t="n">
        <v>0.02</v>
      </c>
      <c r="N16074" s="0" t="s">
        <v>74</v>
      </c>
      <c r="P16074" s="0" t="n">
        <f aca="false">IF(AND(OR(Dashboard!$B$5="All",D16074=Dashboard!$B$5),OR(Dashboard!$D$5="All",N16074=Dashboard!$D$5),OR(AND(C16074&lt;&gt;"",C16074&gt;=Dashboard!$F$5,C16074&lt;=Dashboard!$H$5),AND(C16074="",Dashboard!$F$5&lt;=1980,Dashboard!$H$5&gt;=2016))),1,0)</f>
        <v>1</v>
      </c>
      <c r="Q16074" s="0" t="n">
        <f aca="false">J16074*P16074+ROW()*0.00000001</f>
        <v>0.02016074</v>
      </c>
    </row>
    <row r="16075" customFormat="false" ht="15" hidden="false" customHeight="false" outlineLevel="0" collapsed="false">
      <c r="A16075" s="0" t="s">
        <v>11745</v>
      </c>
      <c r="B16075" s="0" t="s">
        <v>152</v>
      </c>
      <c r="C16075" s="0" t="n">
        <v>2004</v>
      </c>
      <c r="D16075" s="0" t="s">
        <v>246</v>
      </c>
      <c r="E16075" s="0" t="s">
        <v>293</v>
      </c>
      <c r="F16075" s="0" t="n">
        <v>0</v>
      </c>
      <c r="G16075" s="0" t="n">
        <v>0.01</v>
      </c>
      <c r="H16075" s="0" t="n">
        <v>0</v>
      </c>
      <c r="I16075" s="0" t="n">
        <v>0</v>
      </c>
      <c r="J16075" s="0" t="n">
        <v>0.02</v>
      </c>
      <c r="K16075" s="0" t="n">
        <v>75</v>
      </c>
      <c r="L16075" s="0" t="n">
        <v>8.3</v>
      </c>
      <c r="M16075" s="0" t="s">
        <v>103</v>
      </c>
      <c r="N16075" s="0" t="s">
        <v>152</v>
      </c>
      <c r="O16075" s="0" t="s">
        <v>37</v>
      </c>
      <c r="P16075" s="0" t="n">
        <f aca="false">IF(AND(OR(Dashboard!$B$5="All",D16075=Dashboard!$B$5),OR(Dashboard!$D$5="All",N16075=Dashboard!$D$5),OR(AND(C16075&lt;&gt;"",C16075&gt;=Dashboard!$F$5,C16075&lt;=Dashboard!$H$5),AND(C16075="",Dashboard!$F$5&lt;=1980,Dashboard!$H$5&gt;=2016))),1,0)</f>
        <v>1</v>
      </c>
      <c r="Q16075" s="0" t="n">
        <f aca="false">J16075*P16075+ROW()*0.00000001</f>
        <v>0.02016075</v>
      </c>
    </row>
    <row r="16076" customFormat="false" ht="15" hidden="false" customHeight="false" outlineLevel="0" collapsed="false">
      <c r="A16076" s="0" t="s">
        <v>11746</v>
      </c>
      <c r="B16076" s="0" t="s">
        <v>76</v>
      </c>
      <c r="C16076" s="0" t="n">
        <v>2007</v>
      </c>
      <c r="D16076" s="0" t="s">
        <v>114</v>
      </c>
      <c r="E16076" s="0" t="s">
        <v>6975</v>
      </c>
      <c r="F16076" s="0" t="n">
        <v>0</v>
      </c>
      <c r="G16076" s="0" t="n">
        <v>0</v>
      </c>
      <c r="H16076" s="0" t="n">
        <v>0.02</v>
      </c>
      <c r="I16076" s="0" t="n">
        <v>0</v>
      </c>
      <c r="J16076" s="0" t="n">
        <v>0.02</v>
      </c>
      <c r="N16076" s="0" t="s">
        <v>74</v>
      </c>
      <c r="P16076" s="0" t="n">
        <f aca="false">IF(AND(OR(Dashboard!$B$5="All",D16076=Dashboard!$B$5),OR(Dashboard!$D$5="All",N16076=Dashboard!$D$5),OR(AND(C16076&lt;&gt;"",C16076&gt;=Dashboard!$F$5,C16076&lt;=Dashboard!$H$5),AND(C16076="",Dashboard!$F$5&lt;=1980,Dashboard!$H$5&gt;=2016))),1,0)</f>
        <v>1</v>
      </c>
      <c r="Q16076" s="0" t="n">
        <f aca="false">J16076*P16076+ROW()*0.00000001</f>
        <v>0.02016076</v>
      </c>
    </row>
    <row r="16077" customFormat="false" ht="15" hidden="false" customHeight="false" outlineLevel="0" collapsed="false">
      <c r="A16077" s="0" t="s">
        <v>11747</v>
      </c>
      <c r="B16077" s="0" t="s">
        <v>94</v>
      </c>
      <c r="C16077" s="0" t="n">
        <v>2016</v>
      </c>
      <c r="D16077" s="0" t="s">
        <v>114</v>
      </c>
      <c r="E16077" s="0" t="s">
        <v>91</v>
      </c>
      <c r="F16077" s="0" t="n">
        <v>0.01</v>
      </c>
      <c r="G16077" s="0" t="n">
        <v>0</v>
      </c>
      <c r="H16077" s="0" t="n">
        <v>0</v>
      </c>
      <c r="I16077" s="0" t="n">
        <v>0</v>
      </c>
      <c r="J16077" s="0" t="n">
        <v>0.02</v>
      </c>
      <c r="M16077" s="0" t="s">
        <v>125</v>
      </c>
      <c r="N16077" s="0" t="s">
        <v>74</v>
      </c>
      <c r="P16077" s="0" t="n">
        <f aca="false">IF(AND(OR(Dashboard!$B$5="All",D16077=Dashboard!$B$5),OR(Dashboard!$D$5="All",N16077=Dashboard!$D$5),OR(AND(C16077&lt;&gt;"",C16077&gt;=Dashboard!$F$5,C16077&lt;=Dashboard!$H$5),AND(C16077="",Dashboard!$F$5&lt;=1980,Dashboard!$H$5&gt;=2016))),1,0)</f>
        <v>1</v>
      </c>
      <c r="Q16077" s="0" t="n">
        <f aca="false">J16077*P16077+ROW()*0.00000001</f>
        <v>0.02016077</v>
      </c>
    </row>
    <row r="16078" customFormat="false" ht="15" hidden="false" customHeight="false" outlineLevel="0" collapsed="false">
      <c r="A16078" s="0" t="s">
        <v>11748</v>
      </c>
      <c r="B16078" s="0" t="s">
        <v>186</v>
      </c>
      <c r="C16078" s="0" t="n">
        <v>2004</v>
      </c>
      <c r="D16078" s="0" t="s">
        <v>41</v>
      </c>
      <c r="E16078" s="0" t="s">
        <v>2860</v>
      </c>
      <c r="F16078" s="0" t="n">
        <v>0.01</v>
      </c>
      <c r="G16078" s="0" t="n">
        <v>0</v>
      </c>
      <c r="H16078" s="0" t="n">
        <v>0</v>
      </c>
      <c r="I16078" s="0" t="n">
        <v>0</v>
      </c>
      <c r="J16078" s="0" t="n">
        <v>0.02</v>
      </c>
      <c r="N16078" s="0" t="s">
        <v>35</v>
      </c>
      <c r="P16078" s="0" t="n">
        <f aca="false">IF(AND(OR(Dashboard!$B$5="All",D16078=Dashboard!$B$5),OR(Dashboard!$D$5="All",N16078=Dashboard!$D$5),OR(AND(C16078&lt;&gt;"",C16078&gt;=Dashboard!$F$5,C16078&lt;=Dashboard!$H$5),AND(C16078="",Dashboard!$F$5&lt;=1980,Dashboard!$H$5&gt;=2016))),1,0)</f>
        <v>1</v>
      </c>
      <c r="Q16078" s="0" t="n">
        <f aca="false">J16078*P16078+ROW()*0.00000001</f>
        <v>0.02016078</v>
      </c>
    </row>
    <row r="16079" customFormat="false" ht="15" hidden="false" customHeight="false" outlineLevel="0" collapsed="false">
      <c r="A16079" s="0" t="s">
        <v>11749</v>
      </c>
      <c r="B16079" s="0" t="s">
        <v>152</v>
      </c>
      <c r="C16079" s="0" t="n">
        <v>2008</v>
      </c>
      <c r="D16079" s="0" t="s">
        <v>246</v>
      </c>
      <c r="E16079" s="0" t="s">
        <v>4034</v>
      </c>
      <c r="F16079" s="0" t="n">
        <v>0</v>
      </c>
      <c r="G16079" s="0" t="n">
        <v>0.01</v>
      </c>
      <c r="H16079" s="0" t="n">
        <v>0</v>
      </c>
      <c r="I16079" s="0" t="n">
        <v>0</v>
      </c>
      <c r="J16079" s="0" t="n">
        <v>0.02</v>
      </c>
      <c r="K16079" s="0" t="n">
        <v>63</v>
      </c>
      <c r="L16079" s="0" t="n">
        <v>7.5</v>
      </c>
      <c r="M16079" s="0" t="s">
        <v>125</v>
      </c>
      <c r="N16079" s="0" t="s">
        <v>152</v>
      </c>
      <c r="O16079" s="0" t="s">
        <v>67</v>
      </c>
      <c r="P16079" s="0" t="n">
        <f aca="false">IF(AND(OR(Dashboard!$B$5="All",D16079=Dashboard!$B$5),OR(Dashboard!$D$5="All",N16079=Dashboard!$D$5),OR(AND(C16079&lt;&gt;"",C16079&gt;=Dashboard!$F$5,C16079&lt;=Dashboard!$H$5),AND(C16079="",Dashboard!$F$5&lt;=1980,Dashboard!$H$5&gt;=2016))),1,0)</f>
        <v>1</v>
      </c>
      <c r="Q16079" s="0" t="n">
        <f aca="false">J16079*P16079+ROW()*0.00000001</f>
        <v>0.02016079</v>
      </c>
    </row>
    <row r="16080" customFormat="false" ht="15" hidden="false" customHeight="false" outlineLevel="0" collapsed="false">
      <c r="A16080" s="0" t="s">
        <v>11750</v>
      </c>
      <c r="B16080" s="0" t="s">
        <v>64</v>
      </c>
      <c r="D16080" s="0" t="s">
        <v>34</v>
      </c>
      <c r="E16080" s="0" t="s">
        <v>154</v>
      </c>
      <c r="F16080" s="0" t="n">
        <v>0</v>
      </c>
      <c r="G16080" s="0" t="n">
        <v>0.01</v>
      </c>
      <c r="H16080" s="0" t="n">
        <v>0</v>
      </c>
      <c r="I16080" s="0" t="n">
        <v>0</v>
      </c>
      <c r="J16080" s="0" t="n">
        <v>0.01</v>
      </c>
      <c r="N16080" s="0" t="s">
        <v>66</v>
      </c>
      <c r="P16080" s="0" t="n">
        <f aca="false">IF(AND(OR(Dashboard!$B$5="All",D16080=Dashboard!$B$5),OR(Dashboard!$D$5="All",N16080=Dashboard!$D$5),OR(AND(C16080&lt;&gt;"",C16080&gt;=Dashboard!$F$5,C16080&lt;=Dashboard!$H$5),AND(C16080="",Dashboard!$F$5&lt;=1980,Dashboard!$H$5&gt;=2016))),1,0)</f>
        <v>1</v>
      </c>
      <c r="Q16080" s="0" t="n">
        <f aca="false">J16080*P16080+ROW()*0.00000001</f>
        <v>0.0101608</v>
      </c>
    </row>
    <row r="16081" customFormat="false" ht="15" hidden="false" customHeight="false" outlineLevel="0" collapsed="false">
      <c r="A16081" s="0" t="s">
        <v>11751</v>
      </c>
      <c r="B16081" s="0" t="s">
        <v>33</v>
      </c>
      <c r="D16081" s="0" t="s">
        <v>41</v>
      </c>
      <c r="E16081" s="0" t="s">
        <v>2941</v>
      </c>
      <c r="F16081" s="0" t="n">
        <v>0</v>
      </c>
      <c r="G16081" s="0" t="n">
        <v>0.01</v>
      </c>
      <c r="H16081" s="0" t="n">
        <v>0</v>
      </c>
      <c r="I16081" s="0" t="n">
        <v>0</v>
      </c>
      <c r="J16081" s="0" t="n">
        <v>0.01</v>
      </c>
      <c r="K16081" s="0" t="n">
        <v>54</v>
      </c>
      <c r="M16081" s="0" t="s">
        <v>36</v>
      </c>
      <c r="N16081" s="0" t="s">
        <v>35</v>
      </c>
      <c r="O16081" s="0" t="s">
        <v>53</v>
      </c>
      <c r="P16081" s="0" t="n">
        <f aca="false">IF(AND(OR(Dashboard!$B$5="All",D16081=Dashboard!$B$5),OR(Dashboard!$D$5="All",N16081=Dashboard!$D$5),OR(AND(C16081&lt;&gt;"",C16081&gt;=Dashboard!$F$5,C16081&lt;=Dashboard!$H$5),AND(C16081="",Dashboard!$F$5&lt;=1980,Dashboard!$H$5&gt;=2016))),1,0)</f>
        <v>1</v>
      </c>
      <c r="Q16081" s="0" t="n">
        <f aca="false">J16081*P16081+ROW()*0.00000001</f>
        <v>0.01016081</v>
      </c>
    </row>
    <row r="16082" customFormat="false" ht="15" hidden="false" customHeight="false" outlineLevel="0" collapsed="false">
      <c r="A16082" s="0" t="s">
        <v>11752</v>
      </c>
      <c r="B16082" s="0" t="s">
        <v>50</v>
      </c>
      <c r="C16082" s="0" t="n">
        <v>2007</v>
      </c>
      <c r="D16082" s="0" t="s">
        <v>52</v>
      </c>
      <c r="E16082" s="0" t="s">
        <v>142</v>
      </c>
      <c r="F16082" s="0" t="n">
        <v>0</v>
      </c>
      <c r="G16082" s="0" t="n">
        <v>0</v>
      </c>
      <c r="H16082" s="0" t="n">
        <v>0.01</v>
      </c>
      <c r="I16082" s="0" t="n">
        <v>0</v>
      </c>
      <c r="J16082" s="0" t="n">
        <v>0.01</v>
      </c>
      <c r="N16082" s="0" t="s">
        <v>35</v>
      </c>
      <c r="P16082" s="0" t="n">
        <f aca="false">IF(AND(OR(Dashboard!$B$5="All",D16082=Dashboard!$B$5),OR(Dashboard!$D$5="All",N16082=Dashboard!$D$5),OR(AND(C16082&lt;&gt;"",C16082&gt;=Dashboard!$F$5,C16082&lt;=Dashboard!$H$5),AND(C16082="",Dashboard!$F$5&lt;=1980,Dashboard!$H$5&gt;=2016))),1,0)</f>
        <v>1</v>
      </c>
      <c r="Q16082" s="0" t="n">
        <f aca="false">J16082*P16082+ROW()*0.00000001</f>
        <v>0.01016082</v>
      </c>
    </row>
    <row r="16083" customFormat="false" ht="15" hidden="false" customHeight="false" outlineLevel="0" collapsed="false">
      <c r="A16083" s="0" t="s">
        <v>11753</v>
      </c>
      <c r="B16083" s="0" t="s">
        <v>50</v>
      </c>
      <c r="C16083" s="0" t="n">
        <v>2006</v>
      </c>
      <c r="D16083" s="0" t="s">
        <v>48</v>
      </c>
      <c r="E16083" s="0" t="s">
        <v>195</v>
      </c>
      <c r="F16083" s="0" t="n">
        <v>0.01</v>
      </c>
      <c r="G16083" s="0" t="n">
        <v>0</v>
      </c>
      <c r="H16083" s="0" t="n">
        <v>0</v>
      </c>
      <c r="I16083" s="0" t="n">
        <v>0</v>
      </c>
      <c r="J16083" s="0" t="n">
        <v>0.01</v>
      </c>
      <c r="N16083" s="0" t="s">
        <v>35</v>
      </c>
      <c r="P16083" s="0" t="n">
        <f aca="false">IF(AND(OR(Dashboard!$B$5="All",D16083=Dashboard!$B$5),OR(Dashboard!$D$5="All",N16083=Dashboard!$D$5),OR(AND(C16083&lt;&gt;"",C16083&gt;=Dashboard!$F$5,C16083&lt;=Dashboard!$H$5),AND(C16083="",Dashboard!$F$5&lt;=1980,Dashboard!$H$5&gt;=2016))),1,0)</f>
        <v>1</v>
      </c>
      <c r="Q16083" s="0" t="n">
        <f aca="false">J16083*P16083+ROW()*0.00000001</f>
        <v>0.01016083</v>
      </c>
    </row>
    <row r="16084" customFormat="false" ht="15" hidden="false" customHeight="false" outlineLevel="0" collapsed="false">
      <c r="A16084" s="0" t="s">
        <v>11754</v>
      </c>
      <c r="B16084" s="0" t="s">
        <v>164</v>
      </c>
      <c r="C16084" s="0" t="n">
        <v>2010</v>
      </c>
      <c r="D16084" s="0" t="s">
        <v>114</v>
      </c>
      <c r="E16084" s="0" t="s">
        <v>2867</v>
      </c>
      <c r="F16084" s="0" t="n">
        <v>0</v>
      </c>
      <c r="G16084" s="0" t="n">
        <v>0</v>
      </c>
      <c r="H16084" s="0" t="n">
        <v>0.01</v>
      </c>
      <c r="I16084" s="0" t="n">
        <v>0</v>
      </c>
      <c r="J16084" s="0" t="n">
        <v>0.01</v>
      </c>
      <c r="N16084" s="0" t="s">
        <v>74</v>
      </c>
      <c r="P16084" s="0" t="n">
        <f aca="false">IF(AND(OR(Dashboard!$B$5="All",D16084=Dashboard!$B$5),OR(Dashboard!$D$5="All",N16084=Dashboard!$D$5),OR(AND(C16084&lt;&gt;"",C16084&gt;=Dashboard!$F$5,C16084&lt;=Dashboard!$H$5),AND(C16084="",Dashboard!$F$5&lt;=1980,Dashboard!$H$5&gt;=2016))),1,0)</f>
        <v>1</v>
      </c>
      <c r="Q16084" s="0" t="n">
        <f aca="false">J16084*P16084+ROW()*0.00000001</f>
        <v>0.01016084</v>
      </c>
    </row>
    <row r="16085" customFormat="false" ht="15" hidden="false" customHeight="false" outlineLevel="0" collapsed="false">
      <c r="A16085" s="0" t="s">
        <v>11755</v>
      </c>
      <c r="B16085" s="0" t="s">
        <v>164</v>
      </c>
      <c r="C16085" s="0" t="n">
        <v>2009</v>
      </c>
      <c r="D16085" s="0" t="s">
        <v>102</v>
      </c>
      <c r="E16085" s="0" t="s">
        <v>6623</v>
      </c>
      <c r="F16085" s="0" t="n">
        <v>0</v>
      </c>
      <c r="G16085" s="0" t="n">
        <v>0</v>
      </c>
      <c r="H16085" s="0" t="n">
        <v>0.01</v>
      </c>
      <c r="I16085" s="0" t="n">
        <v>0</v>
      </c>
      <c r="J16085" s="0" t="n">
        <v>0.01</v>
      </c>
      <c r="N16085" s="0" t="s">
        <v>74</v>
      </c>
      <c r="P16085" s="0" t="n">
        <f aca="false">IF(AND(OR(Dashboard!$B$5="All",D16085=Dashboard!$B$5),OR(Dashboard!$D$5="All",N16085=Dashboard!$D$5),OR(AND(C16085&lt;&gt;"",C16085&gt;=Dashboard!$F$5,C16085&lt;=Dashboard!$H$5),AND(C16085="",Dashboard!$F$5&lt;=1980,Dashboard!$H$5&gt;=2016))),1,0)</f>
        <v>1</v>
      </c>
      <c r="Q16085" s="0" t="n">
        <f aca="false">J16085*P16085+ROW()*0.00000001</f>
        <v>0.01016085</v>
      </c>
    </row>
    <row r="16086" customFormat="false" ht="15" hidden="false" customHeight="false" outlineLevel="0" collapsed="false">
      <c r="A16086" s="0" t="s">
        <v>11756</v>
      </c>
      <c r="B16086" s="0" t="s">
        <v>85</v>
      </c>
      <c r="C16086" s="0" t="n">
        <v>2003</v>
      </c>
      <c r="D16086" s="0" t="s">
        <v>71</v>
      </c>
      <c r="E16086" s="0" t="s">
        <v>91</v>
      </c>
      <c r="F16086" s="0" t="n">
        <v>0.01</v>
      </c>
      <c r="G16086" s="0" t="n">
        <v>0</v>
      </c>
      <c r="H16086" s="0" t="n">
        <v>0</v>
      </c>
      <c r="I16086" s="0" t="n">
        <v>0</v>
      </c>
      <c r="J16086" s="0" t="n">
        <v>0.01</v>
      </c>
      <c r="K16086" s="0" t="n">
        <v>67</v>
      </c>
      <c r="L16086" s="0" t="n">
        <v>7.6</v>
      </c>
      <c r="M16086" s="0" t="s">
        <v>103</v>
      </c>
      <c r="N16086" s="0" t="s">
        <v>35</v>
      </c>
      <c r="O16086" s="0" t="s">
        <v>67</v>
      </c>
      <c r="P16086" s="0" t="n">
        <f aca="false">IF(AND(OR(Dashboard!$B$5="All",D16086=Dashboard!$B$5),OR(Dashboard!$D$5="All",N16086=Dashboard!$D$5),OR(AND(C16086&lt;&gt;"",C16086&gt;=Dashboard!$F$5,C16086&lt;=Dashboard!$H$5),AND(C16086="",Dashboard!$F$5&lt;=1980,Dashboard!$H$5&gt;=2016))),1,0)</f>
        <v>1</v>
      </c>
      <c r="Q16086" s="0" t="n">
        <f aca="false">J16086*P16086+ROW()*0.00000001</f>
        <v>0.01016086</v>
      </c>
    </row>
    <row r="16087" customFormat="false" ht="15" hidden="false" customHeight="false" outlineLevel="0" collapsed="false">
      <c r="A16087" s="0" t="s">
        <v>1315</v>
      </c>
      <c r="B16087" s="0" t="s">
        <v>33</v>
      </c>
      <c r="C16087" s="0" t="n">
        <v>2008</v>
      </c>
      <c r="D16087" s="0" t="s">
        <v>16</v>
      </c>
      <c r="E16087" s="0" t="s">
        <v>35</v>
      </c>
      <c r="F16087" s="0" t="n">
        <v>0</v>
      </c>
      <c r="G16087" s="0" t="n">
        <v>0.01</v>
      </c>
      <c r="H16087" s="0" t="n">
        <v>0</v>
      </c>
      <c r="I16087" s="0" t="n">
        <v>0</v>
      </c>
      <c r="J16087" s="0" t="n">
        <v>0.01</v>
      </c>
      <c r="N16087" s="0" t="s">
        <v>35</v>
      </c>
      <c r="P16087" s="0" t="n">
        <f aca="false">IF(AND(OR(Dashboard!$B$5="All",D16087=Dashboard!$B$5),OR(Dashboard!$D$5="All",N16087=Dashboard!$D$5),OR(AND(C16087&lt;&gt;"",C16087&gt;=Dashboard!$F$5,C16087&lt;=Dashboard!$H$5),AND(C16087="",Dashboard!$F$5&lt;=1980,Dashboard!$H$5&gt;=2016))),1,0)</f>
        <v>1</v>
      </c>
      <c r="Q16087" s="0" t="n">
        <f aca="false">J16087*P16087+ROW()*0.00000001</f>
        <v>0.01016087</v>
      </c>
    </row>
    <row r="16088" customFormat="false" ht="15" hidden="false" customHeight="false" outlineLevel="0" collapsed="false">
      <c r="A16088" s="0" t="s">
        <v>11757</v>
      </c>
      <c r="B16088" s="0" t="s">
        <v>164</v>
      </c>
      <c r="C16088" s="0" t="n">
        <v>2011</v>
      </c>
      <c r="D16088" s="0" t="s">
        <v>46</v>
      </c>
      <c r="E16088" s="0" t="s">
        <v>8564</v>
      </c>
      <c r="F16088" s="0" t="n">
        <v>0</v>
      </c>
      <c r="G16088" s="0" t="n">
        <v>0</v>
      </c>
      <c r="H16088" s="0" t="n">
        <v>0.01</v>
      </c>
      <c r="I16088" s="0" t="n">
        <v>0</v>
      </c>
      <c r="J16088" s="0" t="n">
        <v>0.01</v>
      </c>
      <c r="N16088" s="0" t="s">
        <v>74</v>
      </c>
      <c r="P16088" s="0" t="n">
        <f aca="false">IF(AND(OR(Dashboard!$B$5="All",D16088=Dashboard!$B$5),OR(Dashboard!$D$5="All",N16088=Dashboard!$D$5),OR(AND(C16088&lt;&gt;"",C16088&gt;=Dashboard!$F$5,C16088&lt;=Dashboard!$H$5),AND(C16088="",Dashboard!$F$5&lt;=1980,Dashboard!$H$5&gt;=2016))),1,0)</f>
        <v>1</v>
      </c>
      <c r="Q16088" s="0" t="n">
        <f aca="false">J16088*P16088+ROW()*0.00000001</f>
        <v>0.01016088</v>
      </c>
    </row>
    <row r="16089" customFormat="false" ht="15" hidden="false" customHeight="false" outlineLevel="0" collapsed="false">
      <c r="A16089" s="0" t="s">
        <v>11758</v>
      </c>
      <c r="B16089" s="0" t="s">
        <v>152</v>
      </c>
      <c r="C16089" s="0" t="n">
        <v>2013</v>
      </c>
      <c r="D16089" s="0" t="s">
        <v>16</v>
      </c>
      <c r="E16089" s="0" t="s">
        <v>1488</v>
      </c>
      <c r="F16089" s="0" t="n">
        <v>0</v>
      </c>
      <c r="G16089" s="0" t="n">
        <v>0.01</v>
      </c>
      <c r="H16089" s="0" t="n">
        <v>0</v>
      </c>
      <c r="I16089" s="0" t="n">
        <v>0</v>
      </c>
      <c r="J16089" s="0" t="n">
        <v>0.01</v>
      </c>
      <c r="K16089" s="0" t="n">
        <v>62</v>
      </c>
      <c r="L16089" s="0" t="n">
        <v>7.7</v>
      </c>
      <c r="M16089" s="0" t="s">
        <v>103</v>
      </c>
      <c r="N16089" s="0" t="s">
        <v>152</v>
      </c>
      <c r="O16089" s="0" t="s">
        <v>67</v>
      </c>
      <c r="P16089" s="0" t="n">
        <f aca="false">IF(AND(OR(Dashboard!$B$5="All",D16089=Dashboard!$B$5),OR(Dashboard!$D$5="All",N16089=Dashboard!$D$5),OR(AND(C16089&lt;&gt;"",C16089&gt;=Dashboard!$F$5,C16089&lt;=Dashboard!$H$5),AND(C16089="",Dashboard!$F$5&lt;=1980,Dashboard!$H$5&gt;=2016))),1,0)</f>
        <v>1</v>
      </c>
      <c r="Q16089" s="0" t="n">
        <f aca="false">J16089*P16089+ROW()*0.00000001</f>
        <v>0.01016089</v>
      </c>
    </row>
    <row r="16090" customFormat="false" ht="15" hidden="false" customHeight="false" outlineLevel="0" collapsed="false">
      <c r="A16090" s="0" t="s">
        <v>11759</v>
      </c>
      <c r="B16090" s="0" t="s">
        <v>164</v>
      </c>
      <c r="C16090" s="0" t="n">
        <v>2006</v>
      </c>
      <c r="D16090" s="0" t="s">
        <v>48</v>
      </c>
      <c r="E16090" s="0" t="s">
        <v>220</v>
      </c>
      <c r="F16090" s="0" t="n">
        <v>0</v>
      </c>
      <c r="G16090" s="0" t="n">
        <v>0</v>
      </c>
      <c r="H16090" s="0" t="n">
        <v>0.01</v>
      </c>
      <c r="I16090" s="0" t="n">
        <v>0</v>
      </c>
      <c r="J16090" s="0" t="n">
        <v>0.01</v>
      </c>
      <c r="N16090" s="0" t="s">
        <v>74</v>
      </c>
      <c r="P16090" s="0" t="n">
        <f aca="false">IF(AND(OR(Dashboard!$B$5="All",D16090=Dashboard!$B$5),OR(Dashboard!$D$5="All",N16090=Dashboard!$D$5),OR(AND(C16090&lt;&gt;"",C16090&gt;=Dashboard!$F$5,C16090&lt;=Dashboard!$H$5),AND(C16090="",Dashboard!$F$5&lt;=1980,Dashboard!$H$5&gt;=2016))),1,0)</f>
        <v>1</v>
      </c>
      <c r="Q16090" s="0" t="n">
        <f aca="false">J16090*P16090+ROW()*0.00000001</f>
        <v>0.0101609</v>
      </c>
    </row>
    <row r="16091" customFormat="false" ht="15" hidden="false" customHeight="false" outlineLevel="0" collapsed="false">
      <c r="A16091" s="0" t="s">
        <v>7452</v>
      </c>
      <c r="B16091" s="0" t="s">
        <v>164</v>
      </c>
      <c r="C16091" s="0" t="n">
        <v>2012</v>
      </c>
      <c r="D16091" s="0" t="s">
        <v>102</v>
      </c>
      <c r="E16091" s="0" t="s">
        <v>4395</v>
      </c>
      <c r="F16091" s="0" t="n">
        <v>0</v>
      </c>
      <c r="G16091" s="0" t="n">
        <v>0</v>
      </c>
      <c r="H16091" s="0" t="n">
        <v>0.01</v>
      </c>
      <c r="I16091" s="0" t="n">
        <v>0</v>
      </c>
      <c r="J16091" s="0" t="n">
        <v>0.01</v>
      </c>
      <c r="N16091" s="0" t="s">
        <v>74</v>
      </c>
      <c r="P16091" s="0" t="n">
        <f aca="false">IF(AND(OR(Dashboard!$B$5="All",D16091=Dashboard!$B$5),OR(Dashboard!$D$5="All",N16091=Dashboard!$D$5),OR(AND(C16091&lt;&gt;"",C16091&gt;=Dashboard!$F$5,C16091&lt;=Dashboard!$H$5),AND(C16091="",Dashboard!$F$5&lt;=1980,Dashboard!$H$5&gt;=2016))),1,0)</f>
        <v>1</v>
      </c>
      <c r="Q16091" s="0" t="n">
        <f aca="false">J16091*P16091+ROW()*0.00000001</f>
        <v>0.01016091</v>
      </c>
    </row>
    <row r="16092" customFormat="false" ht="15" hidden="false" customHeight="false" outlineLevel="0" collapsed="false">
      <c r="A16092" s="0" t="s">
        <v>11760</v>
      </c>
      <c r="B16092" s="0" t="s">
        <v>76</v>
      </c>
      <c r="C16092" s="0" t="n">
        <v>2009</v>
      </c>
      <c r="D16092" s="0" t="s">
        <v>114</v>
      </c>
      <c r="E16092" s="0" t="s">
        <v>6975</v>
      </c>
      <c r="F16092" s="0" t="n">
        <v>0</v>
      </c>
      <c r="G16092" s="0" t="n">
        <v>0</v>
      </c>
      <c r="H16092" s="0" t="n">
        <v>0.01</v>
      </c>
      <c r="I16092" s="0" t="n">
        <v>0</v>
      </c>
      <c r="J16092" s="0" t="n">
        <v>0.01</v>
      </c>
      <c r="N16092" s="0" t="s">
        <v>74</v>
      </c>
      <c r="P16092" s="0" t="n">
        <f aca="false">IF(AND(OR(Dashboard!$B$5="All",D16092=Dashboard!$B$5),OR(Dashboard!$D$5="All",N16092=Dashboard!$D$5),OR(AND(C16092&lt;&gt;"",C16092&gt;=Dashboard!$F$5,C16092&lt;=Dashboard!$H$5),AND(C16092="",Dashboard!$F$5&lt;=1980,Dashboard!$H$5&gt;=2016))),1,0)</f>
        <v>1</v>
      </c>
      <c r="Q16092" s="0" t="n">
        <f aca="false">J16092*P16092+ROW()*0.00000001</f>
        <v>0.01016092</v>
      </c>
    </row>
    <row r="16093" customFormat="false" ht="15" hidden="false" customHeight="false" outlineLevel="0" collapsed="false">
      <c r="A16093" s="0" t="s">
        <v>11761</v>
      </c>
      <c r="B16093" s="0" t="s">
        <v>76</v>
      </c>
      <c r="C16093" s="0" t="n">
        <v>2006</v>
      </c>
      <c r="D16093" s="0" t="s">
        <v>71</v>
      </c>
      <c r="E16093" s="0" t="s">
        <v>211</v>
      </c>
      <c r="F16093" s="0" t="n">
        <v>0</v>
      </c>
      <c r="G16093" s="0" t="n">
        <v>0</v>
      </c>
      <c r="H16093" s="0" t="n">
        <v>0.01</v>
      </c>
      <c r="I16093" s="0" t="n">
        <v>0</v>
      </c>
      <c r="J16093" s="0" t="n">
        <v>0.01</v>
      </c>
      <c r="N16093" s="0" t="s">
        <v>74</v>
      </c>
      <c r="P16093" s="0" t="n">
        <f aca="false">IF(AND(OR(Dashboard!$B$5="All",D16093=Dashboard!$B$5),OR(Dashboard!$D$5="All",N16093=Dashboard!$D$5),OR(AND(C16093&lt;&gt;"",C16093&gt;=Dashboard!$F$5,C16093&lt;=Dashboard!$H$5),AND(C16093="",Dashboard!$F$5&lt;=1980,Dashboard!$H$5&gt;=2016))),1,0)</f>
        <v>1</v>
      </c>
      <c r="Q16093" s="0" t="n">
        <f aca="false">J16093*P16093+ROW()*0.00000001</f>
        <v>0.01016093</v>
      </c>
    </row>
    <row r="16094" customFormat="false" ht="15" hidden="false" customHeight="false" outlineLevel="0" collapsed="false">
      <c r="A16094" s="0" t="s">
        <v>11762</v>
      </c>
      <c r="B16094" s="0" t="s">
        <v>50</v>
      </c>
      <c r="C16094" s="0" t="n">
        <v>2009</v>
      </c>
      <c r="D16094" s="0" t="s">
        <v>52</v>
      </c>
      <c r="E16094" s="0" t="s">
        <v>5994</v>
      </c>
      <c r="F16094" s="0" t="n">
        <v>0.01</v>
      </c>
      <c r="G16094" s="0" t="n">
        <v>0</v>
      </c>
      <c r="H16094" s="0" t="n">
        <v>0</v>
      </c>
      <c r="I16094" s="0" t="n">
        <v>0</v>
      </c>
      <c r="J16094" s="0" t="n">
        <v>0.01</v>
      </c>
      <c r="N16094" s="0" t="s">
        <v>35</v>
      </c>
      <c r="P16094" s="0" t="n">
        <f aca="false">IF(AND(OR(Dashboard!$B$5="All",D16094=Dashboard!$B$5),OR(Dashboard!$D$5="All",N16094=Dashboard!$D$5),OR(AND(C16094&lt;&gt;"",C16094&gt;=Dashboard!$F$5,C16094&lt;=Dashboard!$H$5),AND(C16094="",Dashboard!$F$5&lt;=1980,Dashboard!$H$5&gt;=2016))),1,0)</f>
        <v>1</v>
      </c>
      <c r="Q16094" s="0" t="n">
        <f aca="false">J16094*P16094+ROW()*0.00000001</f>
        <v>0.01016094</v>
      </c>
    </row>
    <row r="16095" customFormat="false" ht="15" hidden="false" customHeight="false" outlineLevel="0" collapsed="false">
      <c r="A16095" s="0" t="s">
        <v>11763</v>
      </c>
      <c r="B16095" s="0" t="s">
        <v>50</v>
      </c>
      <c r="C16095" s="0" t="n">
        <v>2005</v>
      </c>
      <c r="D16095" s="0" t="s">
        <v>56</v>
      </c>
      <c r="E16095" s="0" t="s">
        <v>1259</v>
      </c>
      <c r="F16095" s="0" t="n">
        <v>0.01</v>
      </c>
      <c r="G16095" s="0" t="n">
        <v>0</v>
      </c>
      <c r="H16095" s="0" t="n">
        <v>0</v>
      </c>
      <c r="I16095" s="0" t="n">
        <v>0</v>
      </c>
      <c r="J16095" s="0" t="n">
        <v>0.01</v>
      </c>
      <c r="K16095" s="0" t="n">
        <v>49</v>
      </c>
      <c r="L16095" s="0" t="n">
        <v>5.2</v>
      </c>
      <c r="M16095" s="0" t="s">
        <v>36</v>
      </c>
      <c r="N16095" s="0" t="s">
        <v>35</v>
      </c>
      <c r="O16095" s="0" t="s">
        <v>177</v>
      </c>
      <c r="P16095" s="0" t="n">
        <f aca="false">IF(AND(OR(Dashboard!$B$5="All",D16095=Dashboard!$B$5),OR(Dashboard!$D$5="All",N16095=Dashboard!$D$5),OR(AND(C16095&lt;&gt;"",C16095&gt;=Dashboard!$F$5,C16095&lt;=Dashboard!$H$5),AND(C16095="",Dashboard!$F$5&lt;=1980,Dashboard!$H$5&gt;=2016))),1,0)</f>
        <v>1</v>
      </c>
      <c r="Q16095" s="0" t="n">
        <f aca="false">J16095*P16095+ROW()*0.00000001</f>
        <v>0.01016095</v>
      </c>
    </row>
    <row r="16096" customFormat="false" ht="15" hidden="false" customHeight="false" outlineLevel="0" collapsed="false">
      <c r="A16096" s="0" t="s">
        <v>11764</v>
      </c>
      <c r="B16096" s="0" t="s">
        <v>50</v>
      </c>
      <c r="C16096" s="0" t="n">
        <v>2007</v>
      </c>
      <c r="D16096" s="0" t="s">
        <v>34</v>
      </c>
      <c r="E16096" s="0" t="s">
        <v>1524</v>
      </c>
      <c r="F16096" s="0" t="n">
        <v>0.01</v>
      </c>
      <c r="G16096" s="0" t="n">
        <v>0</v>
      </c>
      <c r="H16096" s="0" t="n">
        <v>0</v>
      </c>
      <c r="I16096" s="0" t="n">
        <v>0</v>
      </c>
      <c r="J16096" s="0" t="n">
        <v>0.01</v>
      </c>
      <c r="N16096" s="0" t="s">
        <v>35</v>
      </c>
      <c r="P16096" s="0" t="n">
        <f aca="false">IF(AND(OR(Dashboard!$B$5="All",D16096=Dashboard!$B$5),OR(Dashboard!$D$5="All",N16096=Dashboard!$D$5),OR(AND(C16096&lt;&gt;"",C16096&gt;=Dashboard!$F$5,C16096&lt;=Dashboard!$H$5),AND(C16096="",Dashboard!$F$5&lt;=1980,Dashboard!$H$5&gt;=2016))),1,0)</f>
        <v>1</v>
      </c>
      <c r="Q16096" s="0" t="n">
        <f aca="false">J16096*P16096+ROW()*0.00000001</f>
        <v>0.01016096</v>
      </c>
    </row>
    <row r="16097" customFormat="false" ht="15" hidden="false" customHeight="false" outlineLevel="0" collapsed="false">
      <c r="A16097" s="0" t="s">
        <v>11765</v>
      </c>
      <c r="B16097" s="0" t="s">
        <v>50</v>
      </c>
      <c r="C16097" s="0" t="n">
        <v>2011</v>
      </c>
      <c r="D16097" s="0" t="s">
        <v>46</v>
      </c>
      <c r="E16097" s="0" t="s">
        <v>520</v>
      </c>
      <c r="F16097" s="0" t="n">
        <v>0</v>
      </c>
      <c r="G16097" s="0" t="n">
        <v>0</v>
      </c>
      <c r="H16097" s="0" t="n">
        <v>0.01</v>
      </c>
      <c r="I16097" s="0" t="n">
        <v>0</v>
      </c>
      <c r="J16097" s="0" t="n">
        <v>0.01</v>
      </c>
      <c r="N16097" s="0" t="s">
        <v>35</v>
      </c>
      <c r="P16097" s="0" t="n">
        <f aca="false">IF(AND(OR(Dashboard!$B$5="All",D16097=Dashboard!$B$5),OR(Dashboard!$D$5="All",N16097=Dashboard!$D$5),OR(AND(C16097&lt;&gt;"",C16097&gt;=Dashboard!$F$5,C16097&lt;=Dashboard!$H$5),AND(C16097="",Dashboard!$F$5&lt;=1980,Dashboard!$H$5&gt;=2016))),1,0)</f>
        <v>1</v>
      </c>
      <c r="Q16097" s="0" t="n">
        <f aca="false">J16097*P16097+ROW()*0.00000001</f>
        <v>0.01016097</v>
      </c>
    </row>
    <row r="16098" customFormat="false" ht="15" hidden="false" customHeight="false" outlineLevel="0" collapsed="false">
      <c r="A16098" s="0" t="s">
        <v>11766</v>
      </c>
      <c r="B16098" s="0" t="s">
        <v>164</v>
      </c>
      <c r="C16098" s="0" t="n">
        <v>2010</v>
      </c>
      <c r="D16098" s="0" t="s">
        <v>114</v>
      </c>
      <c r="E16098" s="0" t="s">
        <v>6975</v>
      </c>
      <c r="F16098" s="0" t="n">
        <v>0</v>
      </c>
      <c r="G16098" s="0" t="n">
        <v>0</v>
      </c>
      <c r="H16098" s="0" t="n">
        <v>0.01</v>
      </c>
      <c r="I16098" s="0" t="n">
        <v>0</v>
      </c>
      <c r="J16098" s="0" t="n">
        <v>0.01</v>
      </c>
      <c r="N16098" s="0" t="s">
        <v>74</v>
      </c>
      <c r="P16098" s="0" t="n">
        <f aca="false">IF(AND(OR(Dashboard!$B$5="All",D16098=Dashboard!$B$5),OR(Dashboard!$D$5="All",N16098=Dashboard!$D$5),OR(AND(C16098&lt;&gt;"",C16098&gt;=Dashboard!$F$5,C16098&lt;=Dashboard!$H$5),AND(C16098="",Dashboard!$F$5&lt;=1980,Dashboard!$H$5&gt;=2016))),1,0)</f>
        <v>1</v>
      </c>
      <c r="Q16098" s="0" t="n">
        <f aca="false">J16098*P16098+ROW()*0.00000001</f>
        <v>0.01016098</v>
      </c>
    </row>
    <row r="16099" customFormat="false" ht="15" hidden="false" customHeight="false" outlineLevel="0" collapsed="false">
      <c r="A16099" s="0" t="s">
        <v>11767</v>
      </c>
      <c r="B16099" s="0" t="s">
        <v>164</v>
      </c>
      <c r="C16099" s="0" t="n">
        <v>2010</v>
      </c>
      <c r="D16099" s="0" t="s">
        <v>114</v>
      </c>
      <c r="E16099" s="0" t="s">
        <v>9561</v>
      </c>
      <c r="F16099" s="0" t="n">
        <v>0</v>
      </c>
      <c r="G16099" s="0" t="n">
        <v>0</v>
      </c>
      <c r="H16099" s="0" t="n">
        <v>0.01</v>
      </c>
      <c r="I16099" s="0" t="n">
        <v>0</v>
      </c>
      <c r="J16099" s="0" t="n">
        <v>0.01</v>
      </c>
      <c r="N16099" s="0" t="s">
        <v>74</v>
      </c>
      <c r="P16099" s="0" t="n">
        <f aca="false">IF(AND(OR(Dashboard!$B$5="All",D16099=Dashboard!$B$5),OR(Dashboard!$D$5="All",N16099=Dashboard!$D$5),OR(AND(C16099&lt;&gt;"",C16099&gt;=Dashboard!$F$5,C16099&lt;=Dashboard!$H$5),AND(C16099="",Dashboard!$F$5&lt;=1980,Dashboard!$H$5&gt;=2016))),1,0)</f>
        <v>1</v>
      </c>
      <c r="Q16099" s="0" t="n">
        <f aca="false">J16099*P16099+ROW()*0.00000001</f>
        <v>0.01016099</v>
      </c>
    </row>
    <row r="16100" customFormat="false" ht="15" hidden="false" customHeight="false" outlineLevel="0" collapsed="false">
      <c r="A16100" s="0" t="s">
        <v>11667</v>
      </c>
      <c r="B16100" s="0" t="s">
        <v>164</v>
      </c>
      <c r="C16100" s="0" t="n">
        <v>2009</v>
      </c>
      <c r="D16100" s="0" t="s">
        <v>114</v>
      </c>
      <c r="E16100" s="0" t="s">
        <v>9561</v>
      </c>
      <c r="F16100" s="0" t="n">
        <v>0</v>
      </c>
      <c r="G16100" s="0" t="n">
        <v>0</v>
      </c>
      <c r="H16100" s="0" t="n">
        <v>0.01</v>
      </c>
      <c r="I16100" s="0" t="n">
        <v>0</v>
      </c>
      <c r="J16100" s="0" t="n">
        <v>0.01</v>
      </c>
      <c r="N16100" s="0" t="s">
        <v>74</v>
      </c>
      <c r="P16100" s="0" t="n">
        <f aca="false">IF(AND(OR(Dashboard!$B$5="All",D16100=Dashboard!$B$5),OR(Dashboard!$D$5="All",N16100=Dashboard!$D$5),OR(AND(C16100&lt;&gt;"",C16100&gt;=Dashboard!$F$5,C16100&lt;=Dashboard!$H$5),AND(C16100="",Dashboard!$F$5&lt;=1980,Dashboard!$H$5&gt;=2016))),1,0)</f>
        <v>1</v>
      </c>
      <c r="Q16100" s="0" t="n">
        <f aca="false">J16100*P16100+ROW()*0.00000001</f>
        <v>0.010161</v>
      </c>
    </row>
    <row r="16101" customFormat="false" ht="15" hidden="false" customHeight="false" outlineLevel="0" collapsed="false">
      <c r="A16101" s="0" t="s">
        <v>8018</v>
      </c>
      <c r="B16101" s="0" t="s">
        <v>851</v>
      </c>
      <c r="C16101" s="0" t="n">
        <v>2015</v>
      </c>
      <c r="D16101" s="0" t="s">
        <v>16</v>
      </c>
      <c r="E16101" s="0" t="s">
        <v>91</v>
      </c>
      <c r="F16101" s="0" t="n">
        <v>0.01</v>
      </c>
      <c r="G16101" s="0" t="n">
        <v>0</v>
      </c>
      <c r="H16101" s="0" t="n">
        <v>0</v>
      </c>
      <c r="I16101" s="0" t="n">
        <v>0</v>
      </c>
      <c r="J16101" s="0" t="n">
        <v>0.01</v>
      </c>
      <c r="L16101" s="0" t="n">
        <v>5.1</v>
      </c>
      <c r="M16101" s="0" t="s">
        <v>36</v>
      </c>
      <c r="N16101" s="0" t="s">
        <v>74</v>
      </c>
      <c r="P16101" s="0" t="n">
        <f aca="false">IF(AND(OR(Dashboard!$B$5="All",D16101=Dashboard!$B$5),OR(Dashboard!$D$5="All",N16101=Dashboard!$D$5),OR(AND(C16101&lt;&gt;"",C16101&gt;=Dashboard!$F$5,C16101&lt;=Dashboard!$H$5),AND(C16101="",Dashboard!$F$5&lt;=1980,Dashboard!$H$5&gt;=2016))),1,0)</f>
        <v>1</v>
      </c>
      <c r="Q16101" s="0" t="n">
        <f aca="false">J16101*P16101+ROW()*0.00000001</f>
        <v>0.01016101</v>
      </c>
    </row>
    <row r="16102" customFormat="false" ht="15" hidden="false" customHeight="false" outlineLevel="0" collapsed="false">
      <c r="A16102" s="0" t="s">
        <v>11768</v>
      </c>
      <c r="B16102" s="0" t="s">
        <v>50</v>
      </c>
      <c r="C16102" s="0" t="n">
        <v>2008</v>
      </c>
      <c r="D16102" s="0" t="s">
        <v>46</v>
      </c>
      <c r="E16102" s="0" t="s">
        <v>4601</v>
      </c>
      <c r="F16102" s="0" t="n">
        <v>0</v>
      </c>
      <c r="G16102" s="0" t="n">
        <v>0</v>
      </c>
      <c r="H16102" s="0" t="n">
        <v>0.01</v>
      </c>
      <c r="I16102" s="0" t="n">
        <v>0</v>
      </c>
      <c r="J16102" s="0" t="n">
        <v>0.01</v>
      </c>
      <c r="N16102" s="0" t="s">
        <v>35</v>
      </c>
      <c r="P16102" s="0" t="n">
        <f aca="false">IF(AND(OR(Dashboard!$B$5="All",D16102=Dashboard!$B$5),OR(Dashboard!$D$5="All",N16102=Dashboard!$D$5),OR(AND(C16102&lt;&gt;"",C16102&gt;=Dashboard!$F$5,C16102&lt;=Dashboard!$H$5),AND(C16102="",Dashboard!$F$5&lt;=1980,Dashboard!$H$5&gt;=2016))),1,0)</f>
        <v>1</v>
      </c>
      <c r="Q16102" s="0" t="n">
        <f aca="false">J16102*P16102+ROW()*0.00000001</f>
        <v>0.01016102</v>
      </c>
    </row>
    <row r="16103" customFormat="false" ht="15" hidden="false" customHeight="false" outlineLevel="0" collapsed="false">
      <c r="A16103" s="0" t="s">
        <v>11769</v>
      </c>
      <c r="B16103" s="0" t="s">
        <v>64</v>
      </c>
      <c r="C16103" s="0" t="n">
        <v>2006</v>
      </c>
      <c r="D16103" s="0" t="s">
        <v>56</v>
      </c>
      <c r="E16103" s="0" t="s">
        <v>124</v>
      </c>
      <c r="F16103" s="0" t="n">
        <v>0</v>
      </c>
      <c r="G16103" s="0" t="n">
        <v>0</v>
      </c>
      <c r="H16103" s="0" t="n">
        <v>0.01</v>
      </c>
      <c r="I16103" s="0" t="n">
        <v>0</v>
      </c>
      <c r="J16103" s="0" t="n">
        <v>0.01</v>
      </c>
      <c r="N16103" s="0" t="s">
        <v>66</v>
      </c>
      <c r="P16103" s="0" t="n">
        <f aca="false">IF(AND(OR(Dashboard!$B$5="All",D16103=Dashboard!$B$5),OR(Dashboard!$D$5="All",N16103=Dashboard!$D$5),OR(AND(C16103&lt;&gt;"",C16103&gt;=Dashboard!$F$5,C16103&lt;=Dashboard!$H$5),AND(C16103="",Dashboard!$F$5&lt;=1980,Dashboard!$H$5&gt;=2016))),1,0)</f>
        <v>1</v>
      </c>
      <c r="Q16103" s="0" t="n">
        <f aca="false">J16103*P16103+ROW()*0.00000001</f>
        <v>0.01016103</v>
      </c>
    </row>
    <row r="16104" customFormat="false" ht="15" hidden="false" customHeight="false" outlineLevel="0" collapsed="false">
      <c r="A16104" s="0" t="s">
        <v>11770</v>
      </c>
      <c r="B16104" s="0" t="s">
        <v>851</v>
      </c>
      <c r="C16104" s="0" t="n">
        <v>2016</v>
      </c>
      <c r="D16104" s="0" t="s">
        <v>71</v>
      </c>
      <c r="E16104" s="0" t="s">
        <v>6975</v>
      </c>
      <c r="F16104" s="0" t="n">
        <v>0</v>
      </c>
      <c r="G16104" s="0" t="n">
        <v>0</v>
      </c>
      <c r="H16104" s="0" t="n">
        <v>0.01</v>
      </c>
      <c r="I16104" s="0" t="n">
        <v>0</v>
      </c>
      <c r="J16104" s="0" t="n">
        <v>0.01</v>
      </c>
      <c r="N16104" s="0" t="s">
        <v>74</v>
      </c>
      <c r="P16104" s="0" t="n">
        <f aca="false">IF(AND(OR(Dashboard!$B$5="All",D16104=Dashboard!$B$5),OR(Dashboard!$D$5="All",N16104=Dashboard!$D$5),OR(AND(C16104&lt;&gt;"",C16104&gt;=Dashboard!$F$5,C16104&lt;=Dashboard!$H$5),AND(C16104="",Dashboard!$F$5&lt;=1980,Dashboard!$H$5&gt;=2016))),1,0)</f>
        <v>1</v>
      </c>
      <c r="Q16104" s="0" t="n">
        <f aca="false">J16104*P16104+ROW()*0.00000001</f>
        <v>0.01016104</v>
      </c>
    </row>
    <row r="16105" customFormat="false" ht="15" hidden="false" customHeight="false" outlineLevel="0" collapsed="false">
      <c r="A16105" s="0" t="s">
        <v>11771</v>
      </c>
      <c r="B16105" s="0" t="s">
        <v>70</v>
      </c>
      <c r="C16105" s="0" t="n">
        <v>2012</v>
      </c>
      <c r="D16105" s="0" t="s">
        <v>246</v>
      </c>
      <c r="E16105" s="0" t="s">
        <v>4105</v>
      </c>
      <c r="F16105" s="0" t="n">
        <v>0</v>
      </c>
      <c r="G16105" s="0" t="n">
        <v>0</v>
      </c>
      <c r="H16105" s="0" t="n">
        <v>0.01</v>
      </c>
      <c r="I16105" s="0" t="n">
        <v>0</v>
      </c>
      <c r="J16105" s="0" t="n">
        <v>0.01</v>
      </c>
      <c r="N16105" s="0" t="s">
        <v>74</v>
      </c>
      <c r="P16105" s="0" t="n">
        <f aca="false">IF(AND(OR(Dashboard!$B$5="All",D16105=Dashboard!$B$5),OR(Dashboard!$D$5="All",N16105=Dashboard!$D$5),OR(AND(C16105&lt;&gt;"",C16105&gt;=Dashboard!$F$5,C16105&lt;=Dashboard!$H$5),AND(C16105="",Dashboard!$F$5&lt;=1980,Dashboard!$H$5&gt;=2016))),1,0)</f>
        <v>1</v>
      </c>
      <c r="Q16105" s="0" t="n">
        <f aca="false">J16105*P16105+ROW()*0.00000001</f>
        <v>0.01016105</v>
      </c>
    </row>
    <row r="16106" customFormat="false" ht="15" hidden="false" customHeight="false" outlineLevel="0" collapsed="false">
      <c r="A16106" s="0" t="s">
        <v>11772</v>
      </c>
      <c r="B16106" s="0" t="s">
        <v>50</v>
      </c>
      <c r="C16106" s="0" t="n">
        <v>2008</v>
      </c>
      <c r="D16106" s="0" t="s">
        <v>52</v>
      </c>
      <c r="E16106" s="0" t="s">
        <v>8584</v>
      </c>
      <c r="F16106" s="0" t="n">
        <v>0</v>
      </c>
      <c r="G16106" s="0" t="n">
        <v>0</v>
      </c>
      <c r="H16106" s="0" t="n">
        <v>0.01</v>
      </c>
      <c r="I16106" s="0" t="n">
        <v>0</v>
      </c>
      <c r="J16106" s="0" t="n">
        <v>0.01</v>
      </c>
      <c r="N16106" s="0" t="s">
        <v>35</v>
      </c>
      <c r="P16106" s="0" t="n">
        <f aca="false">IF(AND(OR(Dashboard!$B$5="All",D16106=Dashboard!$B$5),OR(Dashboard!$D$5="All",N16106=Dashboard!$D$5),OR(AND(C16106&lt;&gt;"",C16106&gt;=Dashboard!$F$5,C16106&lt;=Dashboard!$H$5),AND(C16106="",Dashboard!$F$5&lt;=1980,Dashboard!$H$5&gt;=2016))),1,0)</f>
        <v>1</v>
      </c>
      <c r="Q16106" s="0" t="n">
        <f aca="false">J16106*P16106+ROW()*0.00000001</f>
        <v>0.01016106</v>
      </c>
    </row>
    <row r="16107" customFormat="false" ht="15" hidden="false" customHeight="false" outlineLevel="0" collapsed="false">
      <c r="A16107" s="0" t="s">
        <v>2268</v>
      </c>
      <c r="B16107" s="0" t="s">
        <v>152</v>
      </c>
      <c r="C16107" s="0" t="n">
        <v>2008</v>
      </c>
      <c r="D16107" s="0" t="s">
        <v>71</v>
      </c>
      <c r="E16107" s="0" t="s">
        <v>2269</v>
      </c>
      <c r="F16107" s="0" t="n">
        <v>0</v>
      </c>
      <c r="G16107" s="0" t="n">
        <v>0.01</v>
      </c>
      <c r="H16107" s="0" t="n">
        <v>0</v>
      </c>
      <c r="I16107" s="0" t="n">
        <v>0</v>
      </c>
      <c r="J16107" s="0" t="n">
        <v>0.01</v>
      </c>
      <c r="K16107" s="0" t="n">
        <v>65</v>
      </c>
      <c r="L16107" s="0" t="n">
        <v>6.5</v>
      </c>
      <c r="M16107" s="0" t="s">
        <v>73</v>
      </c>
      <c r="N16107" s="0" t="s">
        <v>152</v>
      </c>
      <c r="O16107" s="0" t="s">
        <v>67</v>
      </c>
      <c r="P16107" s="0" t="n">
        <f aca="false">IF(AND(OR(Dashboard!$B$5="All",D16107=Dashboard!$B$5),OR(Dashboard!$D$5="All",N16107=Dashboard!$D$5),OR(AND(C16107&lt;&gt;"",C16107&gt;=Dashboard!$F$5,C16107&lt;=Dashboard!$H$5),AND(C16107="",Dashboard!$F$5&lt;=1980,Dashboard!$H$5&gt;=2016))),1,0)</f>
        <v>1</v>
      </c>
      <c r="Q16107" s="0" t="n">
        <f aca="false">J16107*P16107+ROW()*0.00000001</f>
        <v>0.01016107</v>
      </c>
    </row>
    <row r="16108" customFormat="false" ht="15" hidden="false" customHeight="false" outlineLevel="0" collapsed="false">
      <c r="A16108" s="0" t="s">
        <v>11773</v>
      </c>
      <c r="B16108" s="0" t="s">
        <v>152</v>
      </c>
      <c r="C16108" s="0" t="n">
        <v>1999</v>
      </c>
      <c r="D16108" s="0" t="s">
        <v>71</v>
      </c>
      <c r="E16108" s="0" t="s">
        <v>2365</v>
      </c>
      <c r="F16108" s="0" t="n">
        <v>0</v>
      </c>
      <c r="G16108" s="0" t="n">
        <v>0.01</v>
      </c>
      <c r="H16108" s="0" t="n">
        <v>0</v>
      </c>
      <c r="I16108" s="0" t="n">
        <v>0</v>
      </c>
      <c r="J16108" s="0" t="n">
        <v>0.01</v>
      </c>
      <c r="N16108" s="0" t="s">
        <v>152</v>
      </c>
      <c r="P16108" s="0" t="n">
        <f aca="false">IF(AND(OR(Dashboard!$B$5="All",D16108=Dashboard!$B$5),OR(Dashboard!$D$5="All",N16108=Dashboard!$D$5),OR(AND(C16108&lt;&gt;"",C16108&gt;=Dashboard!$F$5,C16108&lt;=Dashboard!$H$5),AND(C16108="",Dashboard!$F$5&lt;=1980,Dashboard!$H$5&gt;=2016))),1,0)</f>
        <v>1</v>
      </c>
      <c r="Q16108" s="0" t="n">
        <f aca="false">J16108*P16108+ROW()*0.00000001</f>
        <v>0.01016108</v>
      </c>
    </row>
    <row r="16109" customFormat="false" ht="15" hidden="false" customHeight="false" outlineLevel="0" collapsed="false">
      <c r="A16109" s="0" t="s">
        <v>11774</v>
      </c>
      <c r="B16109" s="0" t="s">
        <v>50</v>
      </c>
      <c r="C16109" s="0" t="n">
        <v>2006</v>
      </c>
      <c r="D16109" s="0" t="s">
        <v>246</v>
      </c>
      <c r="E16109" s="0" t="s">
        <v>782</v>
      </c>
      <c r="F16109" s="0" t="n">
        <v>0</v>
      </c>
      <c r="G16109" s="0" t="n">
        <v>0</v>
      </c>
      <c r="H16109" s="0" t="n">
        <v>0.01</v>
      </c>
      <c r="I16109" s="0" t="n">
        <v>0</v>
      </c>
      <c r="J16109" s="0" t="n">
        <v>0.01</v>
      </c>
      <c r="N16109" s="0" t="s">
        <v>35</v>
      </c>
      <c r="P16109" s="0" t="n">
        <f aca="false">IF(AND(OR(Dashboard!$B$5="All",D16109=Dashboard!$B$5),OR(Dashboard!$D$5="All",N16109=Dashboard!$D$5),OR(AND(C16109&lt;&gt;"",C16109&gt;=Dashboard!$F$5,C16109&lt;=Dashboard!$H$5),AND(C16109="",Dashboard!$F$5&lt;=1980,Dashboard!$H$5&gt;=2016))),1,0)</f>
        <v>1</v>
      </c>
      <c r="Q16109" s="0" t="n">
        <f aca="false">J16109*P16109+ROW()*0.00000001</f>
        <v>0.01016109</v>
      </c>
    </row>
    <row r="16110" customFormat="false" ht="15" hidden="false" customHeight="false" outlineLevel="0" collapsed="false">
      <c r="A16110" s="0" t="s">
        <v>9653</v>
      </c>
      <c r="B16110" s="0" t="s">
        <v>64</v>
      </c>
      <c r="C16110" s="0" t="n">
        <v>2010</v>
      </c>
      <c r="D16110" s="0" t="s">
        <v>34</v>
      </c>
      <c r="E16110" s="0" t="s">
        <v>9654</v>
      </c>
      <c r="F16110" s="0" t="n">
        <v>0</v>
      </c>
      <c r="G16110" s="0" t="n">
        <v>0.01</v>
      </c>
      <c r="H16110" s="0" t="n">
        <v>0</v>
      </c>
      <c r="I16110" s="0" t="n">
        <v>0</v>
      </c>
      <c r="J16110" s="0" t="n">
        <v>0.01</v>
      </c>
      <c r="M16110" s="0" t="s">
        <v>36</v>
      </c>
      <c r="N16110" s="0" t="s">
        <v>66</v>
      </c>
      <c r="P16110" s="0" t="n">
        <f aca="false">IF(AND(OR(Dashboard!$B$5="All",D16110=Dashboard!$B$5),OR(Dashboard!$D$5="All",N16110=Dashboard!$D$5),OR(AND(C16110&lt;&gt;"",C16110&gt;=Dashboard!$F$5,C16110&lt;=Dashboard!$H$5),AND(C16110="",Dashboard!$F$5&lt;=1980,Dashboard!$H$5&gt;=2016))),1,0)</f>
        <v>1</v>
      </c>
      <c r="Q16110" s="0" t="n">
        <f aca="false">J16110*P16110+ROW()*0.00000001</f>
        <v>0.0101611</v>
      </c>
    </row>
    <row r="16111" customFormat="false" ht="15" hidden="false" customHeight="false" outlineLevel="0" collapsed="false">
      <c r="A16111" s="0" t="s">
        <v>8414</v>
      </c>
      <c r="B16111" s="0" t="s">
        <v>152</v>
      </c>
      <c r="C16111" s="0" t="n">
        <v>2016</v>
      </c>
      <c r="D16111" s="0" t="s">
        <v>41</v>
      </c>
      <c r="E16111" s="0" t="s">
        <v>328</v>
      </c>
      <c r="F16111" s="0" t="n">
        <v>0</v>
      </c>
      <c r="G16111" s="0" t="n">
        <v>0.01</v>
      </c>
      <c r="H16111" s="0" t="n">
        <v>0</v>
      </c>
      <c r="I16111" s="0" t="n">
        <v>0</v>
      </c>
      <c r="J16111" s="0" t="n">
        <v>0.01</v>
      </c>
      <c r="K16111" s="0" t="n">
        <v>72</v>
      </c>
      <c r="L16111" s="0" t="n">
        <v>6.2</v>
      </c>
      <c r="M16111" s="0" t="s">
        <v>36</v>
      </c>
      <c r="N16111" s="0" t="s">
        <v>152</v>
      </c>
      <c r="O16111" s="0" t="s">
        <v>37</v>
      </c>
      <c r="P16111" s="0" t="n">
        <f aca="false">IF(AND(OR(Dashboard!$B$5="All",D16111=Dashboard!$B$5),OR(Dashboard!$D$5="All",N16111=Dashboard!$D$5),OR(AND(C16111&lt;&gt;"",C16111&gt;=Dashboard!$F$5,C16111&lt;=Dashboard!$H$5),AND(C16111="",Dashboard!$F$5&lt;=1980,Dashboard!$H$5&gt;=2016))),1,0)</f>
        <v>1</v>
      </c>
      <c r="Q16111" s="0" t="n">
        <f aca="false">J16111*P16111+ROW()*0.00000001</f>
        <v>0.01016111</v>
      </c>
    </row>
    <row r="16112" customFormat="false" ht="15" hidden="false" customHeight="false" outlineLevel="0" collapsed="false">
      <c r="A16112" s="0" t="s">
        <v>11775</v>
      </c>
      <c r="B16112" s="0" t="s">
        <v>164</v>
      </c>
      <c r="C16112" s="0" t="n">
        <v>2010</v>
      </c>
      <c r="D16112" s="0" t="s">
        <v>114</v>
      </c>
      <c r="E16112" s="0" t="s">
        <v>6975</v>
      </c>
      <c r="F16112" s="0" t="n">
        <v>0</v>
      </c>
      <c r="G16112" s="0" t="n">
        <v>0</v>
      </c>
      <c r="H16112" s="0" t="n">
        <v>0.01</v>
      </c>
      <c r="I16112" s="0" t="n">
        <v>0</v>
      </c>
      <c r="J16112" s="0" t="n">
        <v>0.01</v>
      </c>
      <c r="N16112" s="0" t="s">
        <v>74</v>
      </c>
      <c r="P16112" s="0" t="n">
        <f aca="false">IF(AND(OR(Dashboard!$B$5="All",D16112=Dashboard!$B$5),OR(Dashboard!$D$5="All",N16112=Dashboard!$D$5),OR(AND(C16112&lt;&gt;"",C16112&gt;=Dashboard!$F$5,C16112&lt;=Dashboard!$H$5),AND(C16112="",Dashboard!$F$5&lt;=1980,Dashboard!$H$5&gt;=2016))),1,0)</f>
        <v>1</v>
      </c>
      <c r="Q16112" s="0" t="n">
        <f aca="false">J16112*P16112+ROW()*0.00000001</f>
        <v>0.01016112</v>
      </c>
    </row>
    <row r="16113" customFormat="false" ht="15" hidden="false" customHeight="false" outlineLevel="0" collapsed="false">
      <c r="A16113" s="0" t="s">
        <v>11776</v>
      </c>
      <c r="B16113" s="0" t="s">
        <v>152</v>
      </c>
      <c r="C16113" s="0" t="n">
        <v>2011</v>
      </c>
      <c r="D16113" s="0" t="s">
        <v>246</v>
      </c>
      <c r="E16113" s="0" t="s">
        <v>6672</v>
      </c>
      <c r="F16113" s="0" t="n">
        <v>0</v>
      </c>
      <c r="G16113" s="0" t="n">
        <v>0.01</v>
      </c>
      <c r="H16113" s="0" t="n">
        <v>0</v>
      </c>
      <c r="I16113" s="0" t="n">
        <v>0</v>
      </c>
      <c r="J16113" s="0" t="n">
        <v>0.01</v>
      </c>
      <c r="K16113" s="0" t="n">
        <v>70</v>
      </c>
      <c r="L16113" s="0" t="n">
        <v>6.8</v>
      </c>
      <c r="M16113" s="0" t="s">
        <v>103</v>
      </c>
      <c r="N16113" s="0" t="s">
        <v>152</v>
      </c>
      <c r="O16113" s="0" t="s">
        <v>67</v>
      </c>
      <c r="P16113" s="0" t="n">
        <f aca="false">IF(AND(OR(Dashboard!$B$5="All",D16113=Dashboard!$B$5),OR(Dashboard!$D$5="All",N16113=Dashboard!$D$5),OR(AND(C16113&lt;&gt;"",C16113&gt;=Dashboard!$F$5,C16113&lt;=Dashboard!$H$5),AND(C16113="",Dashboard!$F$5&lt;=1980,Dashboard!$H$5&gt;=2016))),1,0)</f>
        <v>1</v>
      </c>
      <c r="Q16113" s="0" t="n">
        <f aca="false">J16113*P16113+ROW()*0.00000001</f>
        <v>0.01016113</v>
      </c>
    </row>
    <row r="16114" customFormat="false" ht="15" hidden="false" customHeight="false" outlineLevel="0" collapsed="false">
      <c r="A16114" s="0" t="s">
        <v>11777</v>
      </c>
      <c r="B16114" s="0" t="s">
        <v>94</v>
      </c>
      <c r="C16114" s="0" t="n">
        <v>2016</v>
      </c>
      <c r="D16114" s="0" t="s">
        <v>71</v>
      </c>
      <c r="E16114" s="0" t="s">
        <v>2334</v>
      </c>
      <c r="F16114" s="0" t="n">
        <v>0</v>
      </c>
      <c r="G16114" s="0" t="n">
        <v>0.01</v>
      </c>
      <c r="H16114" s="0" t="n">
        <v>0.01</v>
      </c>
      <c r="I16114" s="0" t="n">
        <v>0</v>
      </c>
      <c r="J16114" s="0" t="n">
        <v>0.01</v>
      </c>
      <c r="K16114" s="0" t="n">
        <v>72</v>
      </c>
      <c r="L16114" s="0" t="n">
        <v>5.8</v>
      </c>
      <c r="M16114" s="0" t="s">
        <v>73</v>
      </c>
      <c r="N16114" s="0" t="s">
        <v>74</v>
      </c>
      <c r="O16114" s="0" t="s">
        <v>37</v>
      </c>
      <c r="P16114" s="0" t="n">
        <f aca="false">IF(AND(OR(Dashboard!$B$5="All",D16114=Dashboard!$B$5),OR(Dashboard!$D$5="All",N16114=Dashboard!$D$5),OR(AND(C16114&lt;&gt;"",C16114&gt;=Dashboard!$F$5,C16114&lt;=Dashboard!$H$5),AND(C16114="",Dashboard!$F$5&lt;=1980,Dashboard!$H$5&gt;=2016))),1,0)</f>
        <v>1</v>
      </c>
      <c r="Q16114" s="0" t="n">
        <f aca="false">J16114*P16114+ROW()*0.00000001</f>
        <v>0.01016114</v>
      </c>
    </row>
    <row r="16115" customFormat="false" ht="15" hidden="false" customHeight="false" outlineLevel="0" collapsed="false">
      <c r="A16115" s="0" t="s">
        <v>11778</v>
      </c>
      <c r="B16115" s="0" t="s">
        <v>97</v>
      </c>
      <c r="C16115" s="0" t="n">
        <v>2015</v>
      </c>
      <c r="D16115" s="0" t="s">
        <v>58</v>
      </c>
      <c r="E16115" s="0" t="s">
        <v>8827</v>
      </c>
      <c r="F16115" s="0" t="n">
        <v>0</v>
      </c>
      <c r="G16115" s="0" t="n">
        <v>0</v>
      </c>
      <c r="H16115" s="0" t="n">
        <v>0.01</v>
      </c>
      <c r="I16115" s="0" t="n">
        <v>0</v>
      </c>
      <c r="J16115" s="0" t="n">
        <v>0.01</v>
      </c>
      <c r="N16115" s="0" t="s">
        <v>35</v>
      </c>
      <c r="P16115" s="0" t="n">
        <f aca="false">IF(AND(OR(Dashboard!$B$5="All",D16115=Dashboard!$B$5),OR(Dashboard!$D$5="All",N16115=Dashboard!$D$5),OR(AND(C16115&lt;&gt;"",C16115&gt;=Dashboard!$F$5,C16115&lt;=Dashboard!$H$5),AND(C16115="",Dashboard!$F$5&lt;=1980,Dashboard!$H$5&gt;=2016))),1,0)</f>
        <v>1</v>
      </c>
      <c r="Q16115" s="0" t="n">
        <f aca="false">J16115*P16115+ROW()*0.00000001</f>
        <v>0.01016115</v>
      </c>
    </row>
    <row r="16116" customFormat="false" ht="15" hidden="false" customHeight="false" outlineLevel="0" collapsed="false">
      <c r="A16116" s="0" t="s">
        <v>11779</v>
      </c>
      <c r="B16116" s="0" t="s">
        <v>152</v>
      </c>
      <c r="C16116" s="0" t="n">
        <v>2007</v>
      </c>
      <c r="D16116" s="0" t="s">
        <v>58</v>
      </c>
      <c r="E16116" s="0" t="s">
        <v>11780</v>
      </c>
      <c r="F16116" s="0" t="n">
        <v>0</v>
      </c>
      <c r="G16116" s="0" t="n">
        <v>0.01</v>
      </c>
      <c r="H16116" s="0" t="n">
        <v>0</v>
      </c>
      <c r="I16116" s="0" t="n">
        <v>0</v>
      </c>
      <c r="J16116" s="0" t="n">
        <v>0.01</v>
      </c>
      <c r="K16116" s="0" t="n">
        <v>62</v>
      </c>
      <c r="L16116" s="0" t="n">
        <v>6.6</v>
      </c>
      <c r="M16116" s="0" t="s">
        <v>36</v>
      </c>
      <c r="N16116" s="0" t="s">
        <v>152</v>
      </c>
      <c r="O16116" s="0" t="s">
        <v>67</v>
      </c>
      <c r="P16116" s="0" t="n">
        <f aca="false">IF(AND(OR(Dashboard!$B$5="All",D16116=Dashboard!$B$5),OR(Dashboard!$D$5="All",N16116=Dashboard!$D$5),OR(AND(C16116&lt;&gt;"",C16116&gt;=Dashboard!$F$5,C16116&lt;=Dashboard!$H$5),AND(C16116="",Dashboard!$F$5&lt;=1980,Dashboard!$H$5&gt;=2016))),1,0)</f>
        <v>1</v>
      </c>
      <c r="Q16116" s="0" t="n">
        <f aca="false">J16116*P16116+ROW()*0.00000001</f>
        <v>0.01016116</v>
      </c>
    </row>
    <row r="16117" customFormat="false" ht="15" hidden="false" customHeight="false" outlineLevel="0" collapsed="false">
      <c r="A16117" s="0" t="s">
        <v>11781</v>
      </c>
      <c r="B16117" s="0" t="s">
        <v>164</v>
      </c>
      <c r="C16117" s="0" t="n">
        <v>2006</v>
      </c>
      <c r="D16117" s="0" t="s">
        <v>71</v>
      </c>
      <c r="E16117" s="0" t="s">
        <v>220</v>
      </c>
      <c r="F16117" s="0" t="n">
        <v>0</v>
      </c>
      <c r="G16117" s="0" t="n">
        <v>0</v>
      </c>
      <c r="H16117" s="0" t="n">
        <v>0.01</v>
      </c>
      <c r="I16117" s="0" t="n">
        <v>0</v>
      </c>
      <c r="J16117" s="0" t="n">
        <v>0.01</v>
      </c>
      <c r="N16117" s="0" t="s">
        <v>74</v>
      </c>
      <c r="P16117" s="0" t="n">
        <f aca="false">IF(AND(OR(Dashboard!$B$5="All",D16117=Dashboard!$B$5),OR(Dashboard!$D$5="All",N16117=Dashboard!$D$5),OR(AND(C16117&lt;&gt;"",C16117&gt;=Dashboard!$F$5,C16117&lt;=Dashboard!$H$5),AND(C16117="",Dashboard!$F$5&lt;=1980,Dashboard!$H$5&gt;=2016))),1,0)</f>
        <v>1</v>
      </c>
      <c r="Q16117" s="0" t="n">
        <f aca="false">J16117*P16117+ROW()*0.00000001</f>
        <v>0.01016117</v>
      </c>
    </row>
    <row r="16118" customFormat="false" ht="15" hidden="false" customHeight="false" outlineLevel="0" collapsed="false">
      <c r="A16118" s="0" t="s">
        <v>11691</v>
      </c>
      <c r="B16118" s="0" t="s">
        <v>33</v>
      </c>
      <c r="C16118" s="0" t="n">
        <v>2012</v>
      </c>
      <c r="D16118" s="0" t="s">
        <v>71</v>
      </c>
      <c r="E16118" s="0" t="s">
        <v>487</v>
      </c>
      <c r="F16118" s="0" t="n">
        <v>0</v>
      </c>
      <c r="G16118" s="0" t="n">
        <v>0.01</v>
      </c>
      <c r="H16118" s="0" t="n">
        <v>0</v>
      </c>
      <c r="I16118" s="0" t="n">
        <v>0</v>
      </c>
      <c r="J16118" s="0" t="n">
        <v>0.01</v>
      </c>
      <c r="N16118" s="0" t="s">
        <v>35</v>
      </c>
      <c r="P16118" s="0" t="n">
        <f aca="false">IF(AND(OR(Dashboard!$B$5="All",D16118=Dashboard!$B$5),OR(Dashboard!$D$5="All",N16118=Dashboard!$D$5),OR(AND(C16118&lt;&gt;"",C16118&gt;=Dashboard!$F$5,C16118&lt;=Dashboard!$H$5),AND(C16118="",Dashboard!$F$5&lt;=1980,Dashboard!$H$5&gt;=2016))),1,0)</f>
        <v>1</v>
      </c>
      <c r="Q16118" s="0" t="n">
        <f aca="false">J16118*P16118+ROW()*0.00000001</f>
        <v>0.01016118</v>
      </c>
    </row>
    <row r="16119" customFormat="false" ht="15" hidden="false" customHeight="false" outlineLevel="0" collapsed="false">
      <c r="A16119" s="0" t="s">
        <v>11782</v>
      </c>
      <c r="B16119" s="0" t="s">
        <v>50</v>
      </c>
      <c r="C16119" s="0" t="n">
        <v>2007</v>
      </c>
      <c r="D16119" s="0" t="s">
        <v>52</v>
      </c>
      <c r="E16119" s="0" t="s">
        <v>1002</v>
      </c>
      <c r="F16119" s="0" t="n">
        <v>0</v>
      </c>
      <c r="G16119" s="0" t="n">
        <v>0</v>
      </c>
      <c r="H16119" s="0" t="n">
        <v>0.01</v>
      </c>
      <c r="I16119" s="0" t="n">
        <v>0</v>
      </c>
      <c r="J16119" s="0" t="n">
        <v>0.01</v>
      </c>
      <c r="N16119" s="0" t="s">
        <v>35</v>
      </c>
      <c r="P16119" s="0" t="n">
        <f aca="false">IF(AND(OR(Dashboard!$B$5="All",D16119=Dashboard!$B$5),OR(Dashboard!$D$5="All",N16119=Dashboard!$D$5),OR(AND(C16119&lt;&gt;"",C16119&gt;=Dashboard!$F$5,C16119&lt;=Dashboard!$H$5),AND(C16119="",Dashboard!$F$5&lt;=1980,Dashboard!$H$5&gt;=2016))),1,0)</f>
        <v>1</v>
      </c>
      <c r="Q16119" s="0" t="n">
        <f aca="false">J16119*P16119+ROW()*0.00000001</f>
        <v>0.01016119</v>
      </c>
    </row>
    <row r="16120" customFormat="false" ht="15" hidden="false" customHeight="false" outlineLevel="0" collapsed="false">
      <c r="A16120" s="0" t="s">
        <v>11320</v>
      </c>
      <c r="B16120" s="0" t="s">
        <v>85</v>
      </c>
      <c r="C16120" s="0" t="n">
        <v>2004</v>
      </c>
      <c r="D16120" s="0" t="s">
        <v>34</v>
      </c>
      <c r="E16120" s="0" t="s">
        <v>3209</v>
      </c>
      <c r="F16120" s="0" t="n">
        <v>0.01</v>
      </c>
      <c r="G16120" s="0" t="n">
        <v>0</v>
      </c>
      <c r="H16120" s="0" t="n">
        <v>0</v>
      </c>
      <c r="I16120" s="0" t="n">
        <v>0</v>
      </c>
      <c r="J16120" s="0" t="n">
        <v>0.01</v>
      </c>
      <c r="M16120" s="0" t="s">
        <v>36</v>
      </c>
      <c r="N16120" s="0" t="s">
        <v>35</v>
      </c>
      <c r="P16120" s="0" t="n">
        <f aca="false">IF(AND(OR(Dashboard!$B$5="All",D16120=Dashboard!$B$5),OR(Dashboard!$D$5="All",N16120=Dashboard!$D$5),OR(AND(C16120&lt;&gt;"",C16120&gt;=Dashboard!$F$5,C16120&lt;=Dashboard!$H$5),AND(C16120="",Dashboard!$F$5&lt;=1980,Dashboard!$H$5&gt;=2016))),1,0)</f>
        <v>1</v>
      </c>
      <c r="Q16120" s="0" t="n">
        <f aca="false">J16120*P16120+ROW()*0.00000001</f>
        <v>0.0101612</v>
      </c>
    </row>
    <row r="16121" customFormat="false" ht="15" hidden="false" customHeight="false" outlineLevel="0" collapsed="false">
      <c r="A16121" s="0" t="s">
        <v>891</v>
      </c>
      <c r="B16121" s="0" t="s">
        <v>152</v>
      </c>
      <c r="C16121" s="0" t="n">
        <v>2016</v>
      </c>
      <c r="D16121" s="0" t="s">
        <v>34</v>
      </c>
      <c r="E16121" s="0" t="s">
        <v>72</v>
      </c>
      <c r="F16121" s="0" t="n">
        <v>0</v>
      </c>
      <c r="G16121" s="0" t="n">
        <v>0.01</v>
      </c>
      <c r="H16121" s="0" t="n">
        <v>0</v>
      </c>
      <c r="I16121" s="0" t="n">
        <v>0</v>
      </c>
      <c r="J16121" s="0" t="n">
        <v>0.01</v>
      </c>
      <c r="K16121" s="0" t="n">
        <v>90</v>
      </c>
      <c r="L16121" s="0" t="n">
        <v>6.3</v>
      </c>
      <c r="M16121" s="0" t="s">
        <v>36</v>
      </c>
      <c r="N16121" s="0" t="s">
        <v>152</v>
      </c>
      <c r="O16121" s="0" t="s">
        <v>42</v>
      </c>
      <c r="P16121" s="0" t="n">
        <f aca="false">IF(AND(OR(Dashboard!$B$5="All",D16121=Dashboard!$B$5),OR(Dashboard!$D$5="All",N16121=Dashboard!$D$5),OR(AND(C16121&lt;&gt;"",C16121&gt;=Dashboard!$F$5,C16121&lt;=Dashboard!$H$5),AND(C16121="",Dashboard!$F$5&lt;=1980,Dashboard!$H$5&gt;=2016))),1,0)</f>
        <v>1</v>
      </c>
      <c r="Q16121" s="0" t="n">
        <f aca="false">J16121*P16121+ROW()*0.00000001</f>
        <v>0.01016121</v>
      </c>
    </row>
    <row r="16122" customFormat="false" ht="15" hidden="false" customHeight="false" outlineLevel="0" collapsed="false">
      <c r="A16122" s="0" t="s">
        <v>11783</v>
      </c>
      <c r="B16122" s="0" t="s">
        <v>50</v>
      </c>
      <c r="C16122" s="0" t="n">
        <v>2009</v>
      </c>
      <c r="D16122" s="0" t="s">
        <v>52</v>
      </c>
      <c r="E16122" s="0" t="s">
        <v>1754</v>
      </c>
      <c r="F16122" s="0" t="n">
        <v>0</v>
      </c>
      <c r="G16122" s="0" t="n">
        <v>0.01</v>
      </c>
      <c r="H16122" s="0" t="n">
        <v>0</v>
      </c>
      <c r="I16122" s="0" t="n">
        <v>0</v>
      </c>
      <c r="J16122" s="0" t="n">
        <v>0.01</v>
      </c>
      <c r="N16122" s="0" t="s">
        <v>35</v>
      </c>
      <c r="P16122" s="0" t="n">
        <f aca="false">IF(AND(OR(Dashboard!$B$5="All",D16122=Dashboard!$B$5),OR(Dashboard!$D$5="All",N16122=Dashboard!$D$5),OR(AND(C16122&lt;&gt;"",C16122&gt;=Dashboard!$F$5,C16122&lt;=Dashboard!$H$5),AND(C16122="",Dashboard!$F$5&lt;=1980,Dashboard!$H$5&gt;=2016))),1,0)</f>
        <v>1</v>
      </c>
      <c r="Q16122" s="0" t="n">
        <f aca="false">J16122*P16122+ROW()*0.00000001</f>
        <v>0.01016122</v>
      </c>
    </row>
    <row r="16123" customFormat="false" ht="15" hidden="false" customHeight="false" outlineLevel="0" collapsed="false">
      <c r="A16123" s="0" t="s">
        <v>11784</v>
      </c>
      <c r="B16123" s="0" t="s">
        <v>164</v>
      </c>
      <c r="C16123" s="0" t="n">
        <v>2010</v>
      </c>
      <c r="D16123" s="0" t="s">
        <v>114</v>
      </c>
      <c r="E16123" s="0" t="s">
        <v>2867</v>
      </c>
      <c r="F16123" s="0" t="n">
        <v>0</v>
      </c>
      <c r="G16123" s="0" t="n">
        <v>0</v>
      </c>
      <c r="H16123" s="0" t="n">
        <v>0.01</v>
      </c>
      <c r="I16123" s="0" t="n">
        <v>0</v>
      </c>
      <c r="J16123" s="0" t="n">
        <v>0.01</v>
      </c>
      <c r="N16123" s="0" t="s">
        <v>74</v>
      </c>
      <c r="P16123" s="0" t="n">
        <f aca="false">IF(AND(OR(Dashboard!$B$5="All",D16123=Dashboard!$B$5),OR(Dashboard!$D$5="All",N16123=Dashboard!$D$5),OR(AND(C16123&lt;&gt;"",C16123&gt;=Dashboard!$F$5,C16123&lt;=Dashboard!$H$5),AND(C16123="",Dashboard!$F$5&lt;=1980,Dashboard!$H$5&gt;=2016))),1,0)</f>
        <v>1</v>
      </c>
      <c r="Q16123" s="0" t="n">
        <f aca="false">J16123*P16123+ROW()*0.00000001</f>
        <v>0.01016123</v>
      </c>
    </row>
    <row r="16124" customFormat="false" ht="15" hidden="false" customHeight="false" outlineLevel="0" collapsed="false">
      <c r="A16124" s="0" t="s">
        <v>11785</v>
      </c>
      <c r="B16124" s="0" t="s">
        <v>152</v>
      </c>
      <c r="C16124" s="0" t="n">
        <v>2010</v>
      </c>
      <c r="D16124" s="0" t="s">
        <v>58</v>
      </c>
      <c r="E16124" s="0" t="s">
        <v>11316</v>
      </c>
      <c r="F16124" s="0" t="n">
        <v>0.01</v>
      </c>
      <c r="G16124" s="0" t="n">
        <v>0</v>
      </c>
      <c r="H16124" s="0" t="n">
        <v>0</v>
      </c>
      <c r="I16124" s="0" t="n">
        <v>0</v>
      </c>
      <c r="J16124" s="0" t="n">
        <v>0.01</v>
      </c>
      <c r="L16124" s="0" t="n">
        <v>7.9</v>
      </c>
      <c r="M16124" s="0" t="s">
        <v>125</v>
      </c>
      <c r="N16124" s="0" t="s">
        <v>152</v>
      </c>
      <c r="P16124" s="0" t="n">
        <f aca="false">IF(AND(OR(Dashboard!$B$5="All",D16124=Dashboard!$B$5),OR(Dashboard!$D$5="All",N16124=Dashboard!$D$5),OR(AND(C16124&lt;&gt;"",C16124&gt;=Dashboard!$F$5,C16124&lt;=Dashboard!$H$5),AND(C16124="",Dashboard!$F$5&lt;=1980,Dashboard!$H$5&gt;=2016))),1,0)</f>
        <v>1</v>
      </c>
      <c r="Q16124" s="0" t="n">
        <f aca="false">J16124*P16124+ROW()*0.00000001</f>
        <v>0.01016124</v>
      </c>
    </row>
    <row r="16125" customFormat="false" ht="15" hidden="false" customHeight="false" outlineLevel="0" collapsed="false">
      <c r="A16125" s="0" t="s">
        <v>8075</v>
      </c>
      <c r="B16125" s="0" t="s">
        <v>172</v>
      </c>
      <c r="C16125" s="0" t="n">
        <v>2015</v>
      </c>
      <c r="D16125" s="0" t="s">
        <v>34</v>
      </c>
      <c r="E16125" s="0" t="s">
        <v>7265</v>
      </c>
      <c r="F16125" s="0" t="n">
        <v>0</v>
      </c>
      <c r="G16125" s="0" t="n">
        <v>0.01</v>
      </c>
      <c r="H16125" s="0" t="n">
        <v>0</v>
      </c>
      <c r="I16125" s="0" t="n">
        <v>0</v>
      </c>
      <c r="J16125" s="0" t="n">
        <v>0.01</v>
      </c>
      <c r="N16125" s="0" t="s">
        <v>66</v>
      </c>
      <c r="P16125" s="0" t="n">
        <f aca="false">IF(AND(OR(Dashboard!$B$5="All",D16125=Dashboard!$B$5),OR(Dashboard!$D$5="All",N16125=Dashboard!$D$5),OR(AND(C16125&lt;&gt;"",C16125&gt;=Dashboard!$F$5,C16125&lt;=Dashboard!$H$5),AND(C16125="",Dashboard!$F$5&lt;=1980,Dashboard!$H$5&gt;=2016))),1,0)</f>
        <v>1</v>
      </c>
      <c r="Q16125" s="0" t="n">
        <f aca="false">J16125*P16125+ROW()*0.00000001</f>
        <v>0.01016125</v>
      </c>
    </row>
    <row r="16126" customFormat="false" ht="15" hidden="false" customHeight="false" outlineLevel="0" collapsed="false">
      <c r="A16126" s="0" t="s">
        <v>11786</v>
      </c>
      <c r="B16126" s="0" t="s">
        <v>76</v>
      </c>
      <c r="C16126" s="0" t="n">
        <v>2008</v>
      </c>
      <c r="D16126" s="0" t="s">
        <v>114</v>
      </c>
      <c r="E16126" s="0" t="s">
        <v>4303</v>
      </c>
      <c r="F16126" s="0" t="n">
        <v>0</v>
      </c>
      <c r="G16126" s="0" t="n">
        <v>0</v>
      </c>
      <c r="H16126" s="0" t="n">
        <v>0.01</v>
      </c>
      <c r="I16126" s="0" t="n">
        <v>0</v>
      </c>
      <c r="J16126" s="0" t="n">
        <v>0.01</v>
      </c>
      <c r="N16126" s="0" t="s">
        <v>74</v>
      </c>
      <c r="P16126" s="0" t="n">
        <f aca="false">IF(AND(OR(Dashboard!$B$5="All",D16126=Dashboard!$B$5),OR(Dashboard!$D$5="All",N16126=Dashboard!$D$5),OR(AND(C16126&lt;&gt;"",C16126&gt;=Dashboard!$F$5,C16126&lt;=Dashboard!$H$5),AND(C16126="",Dashboard!$F$5&lt;=1980,Dashboard!$H$5&gt;=2016))),1,0)</f>
        <v>1</v>
      </c>
      <c r="Q16126" s="0" t="n">
        <f aca="false">J16126*P16126+ROW()*0.00000001</f>
        <v>0.01016126</v>
      </c>
    </row>
    <row r="16127" customFormat="false" ht="15" hidden="false" customHeight="false" outlineLevel="0" collapsed="false">
      <c r="A16127" s="0" t="s">
        <v>3466</v>
      </c>
      <c r="B16127" s="0" t="s">
        <v>76</v>
      </c>
      <c r="C16127" s="0" t="n">
        <v>2008</v>
      </c>
      <c r="D16127" s="0" t="s">
        <v>16</v>
      </c>
      <c r="E16127" s="0" t="s">
        <v>154</v>
      </c>
      <c r="F16127" s="0" t="n">
        <v>0</v>
      </c>
      <c r="G16127" s="0" t="n">
        <v>0</v>
      </c>
      <c r="H16127" s="0" t="n">
        <v>0.01</v>
      </c>
      <c r="I16127" s="0" t="n">
        <v>0</v>
      </c>
      <c r="J16127" s="0" t="n">
        <v>0.01</v>
      </c>
      <c r="N16127" s="0" t="s">
        <v>74</v>
      </c>
      <c r="P16127" s="0" t="n">
        <f aca="false">IF(AND(OR(Dashboard!$B$5="All",D16127=Dashboard!$B$5),OR(Dashboard!$D$5="All",N16127=Dashboard!$D$5),OR(AND(C16127&lt;&gt;"",C16127&gt;=Dashboard!$F$5,C16127&lt;=Dashboard!$H$5),AND(C16127="",Dashboard!$F$5&lt;=1980,Dashboard!$H$5&gt;=2016))),1,0)</f>
        <v>1</v>
      </c>
      <c r="Q16127" s="0" t="n">
        <f aca="false">J16127*P16127+ROW()*0.00000001</f>
        <v>0.01016127</v>
      </c>
    </row>
    <row r="16128" customFormat="false" ht="15" hidden="false" customHeight="false" outlineLevel="0" collapsed="false">
      <c r="A16128" s="0" t="s">
        <v>11787</v>
      </c>
      <c r="B16128" s="0" t="s">
        <v>164</v>
      </c>
      <c r="C16128" s="0" t="n">
        <v>2009</v>
      </c>
      <c r="D16128" s="0" t="s">
        <v>114</v>
      </c>
      <c r="E16128" s="0" t="s">
        <v>10468</v>
      </c>
      <c r="F16128" s="0" t="n">
        <v>0</v>
      </c>
      <c r="G16128" s="0" t="n">
        <v>0</v>
      </c>
      <c r="H16128" s="0" t="n">
        <v>0.01</v>
      </c>
      <c r="I16128" s="0" t="n">
        <v>0</v>
      </c>
      <c r="J16128" s="0" t="n">
        <v>0.01</v>
      </c>
      <c r="N16128" s="0" t="s">
        <v>74</v>
      </c>
      <c r="P16128" s="0" t="n">
        <f aca="false">IF(AND(OR(Dashboard!$B$5="All",D16128=Dashboard!$B$5),OR(Dashboard!$D$5="All",N16128=Dashboard!$D$5),OR(AND(C16128&lt;&gt;"",C16128&gt;=Dashboard!$F$5,C16128&lt;=Dashboard!$H$5),AND(C16128="",Dashboard!$F$5&lt;=1980,Dashboard!$H$5&gt;=2016))),1,0)</f>
        <v>1</v>
      </c>
      <c r="Q16128" s="0" t="n">
        <f aca="false">J16128*P16128+ROW()*0.00000001</f>
        <v>0.01016128</v>
      </c>
    </row>
    <row r="16129" customFormat="false" ht="15" hidden="false" customHeight="false" outlineLevel="0" collapsed="false">
      <c r="A16129" s="0" t="s">
        <v>11788</v>
      </c>
      <c r="B16129" s="0" t="s">
        <v>152</v>
      </c>
      <c r="C16129" s="0" t="n">
        <v>2006</v>
      </c>
      <c r="D16129" s="0" t="s">
        <v>46</v>
      </c>
      <c r="E16129" s="0" t="s">
        <v>708</v>
      </c>
      <c r="F16129" s="0" t="n">
        <v>0</v>
      </c>
      <c r="G16129" s="0" t="n">
        <v>0.01</v>
      </c>
      <c r="H16129" s="0" t="n">
        <v>0</v>
      </c>
      <c r="I16129" s="0" t="n">
        <v>0</v>
      </c>
      <c r="J16129" s="0" t="n">
        <v>0.01</v>
      </c>
      <c r="K16129" s="0" t="n">
        <v>84</v>
      </c>
      <c r="L16129" s="0" t="n">
        <v>8.5</v>
      </c>
      <c r="M16129" s="0" t="s">
        <v>103</v>
      </c>
      <c r="N16129" s="0" t="s">
        <v>152</v>
      </c>
      <c r="O16129" s="0" t="s">
        <v>42</v>
      </c>
      <c r="P16129" s="0" t="n">
        <f aca="false">IF(AND(OR(Dashboard!$B$5="All",D16129=Dashboard!$B$5),OR(Dashboard!$D$5="All",N16129=Dashboard!$D$5),OR(AND(C16129&lt;&gt;"",C16129&gt;=Dashboard!$F$5,C16129&lt;=Dashboard!$H$5),AND(C16129="",Dashboard!$F$5&lt;=1980,Dashboard!$H$5&gt;=2016))),1,0)</f>
        <v>1</v>
      </c>
      <c r="Q16129" s="0" t="n">
        <f aca="false">J16129*P16129+ROW()*0.00000001</f>
        <v>0.01016129</v>
      </c>
    </row>
    <row r="16130" customFormat="false" ht="15" hidden="false" customHeight="false" outlineLevel="0" collapsed="false">
      <c r="A16130" s="0" t="s">
        <v>11789</v>
      </c>
      <c r="B16130" s="0" t="s">
        <v>164</v>
      </c>
      <c r="C16130" s="0" t="n">
        <v>2014</v>
      </c>
      <c r="D16130" s="0" t="s">
        <v>114</v>
      </c>
      <c r="E16130" s="0" t="s">
        <v>6975</v>
      </c>
      <c r="F16130" s="0" t="n">
        <v>0</v>
      </c>
      <c r="G16130" s="0" t="n">
        <v>0</v>
      </c>
      <c r="H16130" s="0" t="n">
        <v>0.01</v>
      </c>
      <c r="I16130" s="0" t="n">
        <v>0</v>
      </c>
      <c r="J16130" s="0" t="n">
        <v>0.01</v>
      </c>
      <c r="N16130" s="0" t="s">
        <v>74</v>
      </c>
      <c r="P16130" s="0" t="n">
        <f aca="false">IF(AND(OR(Dashboard!$B$5="All",D16130=Dashboard!$B$5),OR(Dashboard!$D$5="All",N16130=Dashboard!$D$5),OR(AND(C16130&lt;&gt;"",C16130&gt;=Dashboard!$F$5,C16130&lt;=Dashboard!$H$5),AND(C16130="",Dashboard!$F$5&lt;=1980,Dashboard!$H$5&gt;=2016))),1,0)</f>
        <v>1</v>
      </c>
      <c r="Q16130" s="0" t="n">
        <f aca="false">J16130*P16130+ROW()*0.00000001</f>
        <v>0.0101613</v>
      </c>
    </row>
    <row r="16131" customFormat="false" ht="15" hidden="false" customHeight="false" outlineLevel="0" collapsed="false">
      <c r="A16131" s="0" t="s">
        <v>11790</v>
      </c>
      <c r="B16131" s="0" t="s">
        <v>76</v>
      </c>
      <c r="C16131" s="0" t="n">
        <v>2006</v>
      </c>
      <c r="D16131" s="0" t="s">
        <v>56</v>
      </c>
      <c r="E16131" s="0" t="s">
        <v>782</v>
      </c>
      <c r="F16131" s="0" t="n">
        <v>0.01</v>
      </c>
      <c r="G16131" s="0" t="n">
        <v>0.01</v>
      </c>
      <c r="H16131" s="0" t="n">
        <v>0</v>
      </c>
      <c r="I16131" s="0" t="n">
        <v>0</v>
      </c>
      <c r="J16131" s="0" t="n">
        <v>0.01</v>
      </c>
      <c r="K16131" s="0" t="n">
        <v>48</v>
      </c>
      <c r="M16131" s="0" t="s">
        <v>103</v>
      </c>
      <c r="N16131" s="0" t="s">
        <v>74</v>
      </c>
      <c r="O16131" s="0" t="s">
        <v>177</v>
      </c>
      <c r="P16131" s="0" t="n">
        <f aca="false">IF(AND(OR(Dashboard!$B$5="All",D16131=Dashboard!$B$5),OR(Dashboard!$D$5="All",N16131=Dashboard!$D$5),OR(AND(C16131&lt;&gt;"",C16131&gt;=Dashboard!$F$5,C16131&lt;=Dashboard!$H$5),AND(C16131="",Dashboard!$F$5&lt;=1980,Dashboard!$H$5&gt;=2016))),1,0)</f>
        <v>1</v>
      </c>
      <c r="Q16131" s="0" t="n">
        <f aca="false">J16131*P16131+ROW()*0.00000001</f>
        <v>0.01016131</v>
      </c>
    </row>
    <row r="16132" customFormat="false" ht="15" hidden="false" customHeight="false" outlineLevel="0" collapsed="false">
      <c r="A16132" s="0" t="s">
        <v>11791</v>
      </c>
      <c r="B16132" s="0" t="s">
        <v>50</v>
      </c>
      <c r="C16132" s="0" t="n">
        <v>2006</v>
      </c>
      <c r="D16132" s="0" t="s">
        <v>71</v>
      </c>
      <c r="E16132" s="0" t="s">
        <v>328</v>
      </c>
      <c r="F16132" s="0" t="n">
        <v>0</v>
      </c>
      <c r="G16132" s="0" t="n">
        <v>0</v>
      </c>
      <c r="H16132" s="0" t="n">
        <v>0.01</v>
      </c>
      <c r="I16132" s="0" t="n">
        <v>0</v>
      </c>
      <c r="J16132" s="0" t="n">
        <v>0.01</v>
      </c>
      <c r="N16132" s="0" t="s">
        <v>35</v>
      </c>
      <c r="P16132" s="0" t="n">
        <f aca="false">IF(AND(OR(Dashboard!$B$5="All",D16132=Dashboard!$B$5),OR(Dashboard!$D$5="All",N16132=Dashboard!$D$5),OR(AND(C16132&lt;&gt;"",C16132&gt;=Dashboard!$F$5,C16132&lt;=Dashboard!$H$5),AND(C16132="",Dashboard!$F$5&lt;=1980,Dashboard!$H$5&gt;=2016))),1,0)</f>
        <v>1</v>
      </c>
      <c r="Q16132" s="0" t="n">
        <f aca="false">J16132*P16132+ROW()*0.00000001</f>
        <v>0.01016132</v>
      </c>
    </row>
    <row r="16133" customFormat="false" ht="15" hidden="false" customHeight="false" outlineLevel="0" collapsed="false">
      <c r="A16133" s="0" t="s">
        <v>11792</v>
      </c>
      <c r="B16133" s="0" t="s">
        <v>76</v>
      </c>
      <c r="C16133" s="0" t="n">
        <v>2006</v>
      </c>
      <c r="D16133" s="0" t="s">
        <v>114</v>
      </c>
      <c r="E16133" s="0" t="s">
        <v>89</v>
      </c>
      <c r="F16133" s="0" t="n">
        <v>0</v>
      </c>
      <c r="G16133" s="0" t="n">
        <v>0</v>
      </c>
      <c r="H16133" s="0" t="n">
        <v>0.01</v>
      </c>
      <c r="I16133" s="0" t="n">
        <v>0</v>
      </c>
      <c r="J16133" s="0" t="n">
        <v>0.01</v>
      </c>
      <c r="N16133" s="0" t="s">
        <v>74</v>
      </c>
      <c r="P16133" s="0" t="n">
        <f aca="false">IF(AND(OR(Dashboard!$B$5="All",D16133=Dashboard!$B$5),OR(Dashboard!$D$5="All",N16133=Dashboard!$D$5),OR(AND(C16133&lt;&gt;"",C16133&gt;=Dashboard!$F$5,C16133&lt;=Dashboard!$H$5),AND(C16133="",Dashboard!$F$5&lt;=1980,Dashboard!$H$5&gt;=2016))),1,0)</f>
        <v>1</v>
      </c>
      <c r="Q16133" s="0" t="n">
        <f aca="false">J16133*P16133+ROW()*0.00000001</f>
        <v>0.01016133</v>
      </c>
    </row>
    <row r="16134" customFormat="false" ht="15" hidden="false" customHeight="false" outlineLevel="0" collapsed="false">
      <c r="A16134" s="0" t="s">
        <v>7502</v>
      </c>
      <c r="B16134" s="0" t="s">
        <v>76</v>
      </c>
      <c r="C16134" s="0" t="n">
        <v>2008</v>
      </c>
      <c r="D16134" s="0" t="s">
        <v>52</v>
      </c>
      <c r="E16134" s="0" t="s">
        <v>124</v>
      </c>
      <c r="F16134" s="0" t="n">
        <v>0.01</v>
      </c>
      <c r="G16134" s="0" t="n">
        <v>0.01</v>
      </c>
      <c r="H16134" s="0" t="n">
        <v>0</v>
      </c>
      <c r="I16134" s="0" t="n">
        <v>0</v>
      </c>
      <c r="J16134" s="0" t="n">
        <v>0.01</v>
      </c>
      <c r="N16134" s="0" t="s">
        <v>74</v>
      </c>
      <c r="P16134" s="0" t="n">
        <f aca="false">IF(AND(OR(Dashboard!$B$5="All",D16134=Dashboard!$B$5),OR(Dashboard!$D$5="All",N16134=Dashboard!$D$5),OR(AND(C16134&lt;&gt;"",C16134&gt;=Dashboard!$F$5,C16134&lt;=Dashboard!$H$5),AND(C16134="",Dashboard!$F$5&lt;=1980,Dashboard!$H$5&gt;=2016))),1,0)</f>
        <v>1</v>
      </c>
      <c r="Q16134" s="0" t="n">
        <f aca="false">J16134*P16134+ROW()*0.00000001</f>
        <v>0.01016134</v>
      </c>
    </row>
    <row r="16135" customFormat="false" ht="15" hidden="false" customHeight="false" outlineLevel="0" collapsed="false">
      <c r="A16135" s="0" t="s">
        <v>9854</v>
      </c>
      <c r="B16135" s="0" t="s">
        <v>186</v>
      </c>
      <c r="C16135" s="0" t="n">
        <v>2004</v>
      </c>
      <c r="D16135" s="0" t="s">
        <v>48</v>
      </c>
      <c r="E16135" s="0" t="s">
        <v>154</v>
      </c>
      <c r="F16135" s="0" t="n">
        <v>0.01</v>
      </c>
      <c r="G16135" s="0" t="n">
        <v>0</v>
      </c>
      <c r="H16135" s="0" t="n">
        <v>0</v>
      </c>
      <c r="I16135" s="0" t="n">
        <v>0</v>
      </c>
      <c r="J16135" s="0" t="n">
        <v>0.01</v>
      </c>
      <c r="K16135" s="0" t="n">
        <v>72</v>
      </c>
      <c r="M16135" s="0" t="s">
        <v>36</v>
      </c>
      <c r="N16135" s="0" t="s">
        <v>35</v>
      </c>
      <c r="O16135" s="0" t="s">
        <v>37</v>
      </c>
      <c r="P16135" s="0" t="n">
        <f aca="false">IF(AND(OR(Dashboard!$B$5="All",D16135=Dashboard!$B$5),OR(Dashboard!$D$5="All",N16135=Dashboard!$D$5),OR(AND(C16135&lt;&gt;"",C16135&gt;=Dashboard!$F$5,C16135&lt;=Dashboard!$H$5),AND(C16135="",Dashboard!$F$5&lt;=1980,Dashboard!$H$5&gt;=2016))),1,0)</f>
        <v>1</v>
      </c>
      <c r="Q16135" s="0" t="n">
        <f aca="false">J16135*P16135+ROW()*0.00000001</f>
        <v>0.01016135</v>
      </c>
    </row>
    <row r="16136" customFormat="false" ht="15" hidden="false" customHeight="false" outlineLevel="0" collapsed="false">
      <c r="A16136" s="0" t="s">
        <v>11793</v>
      </c>
      <c r="B16136" s="0" t="s">
        <v>94</v>
      </c>
      <c r="C16136" s="0" t="n">
        <v>2016</v>
      </c>
      <c r="D16136" s="0" t="s">
        <v>56</v>
      </c>
      <c r="E16136" s="0" t="s">
        <v>89</v>
      </c>
      <c r="F16136" s="0" t="n">
        <v>0</v>
      </c>
      <c r="G16136" s="0" t="n">
        <v>0.01</v>
      </c>
      <c r="H16136" s="0" t="n">
        <v>0</v>
      </c>
      <c r="I16136" s="0" t="n">
        <v>0</v>
      </c>
      <c r="J16136" s="0" t="n">
        <v>0.01</v>
      </c>
      <c r="K16136" s="0" t="n">
        <v>66</v>
      </c>
      <c r="L16136" s="0" t="n">
        <v>6.2</v>
      </c>
      <c r="M16136" s="0" t="s">
        <v>125</v>
      </c>
      <c r="N16136" s="0" t="s">
        <v>74</v>
      </c>
      <c r="O16136" s="0" t="s">
        <v>67</v>
      </c>
      <c r="P16136" s="0" t="n">
        <f aca="false">IF(AND(OR(Dashboard!$B$5="All",D16136=Dashboard!$B$5),OR(Dashboard!$D$5="All",N16136=Dashboard!$D$5),OR(AND(C16136&lt;&gt;"",C16136&gt;=Dashboard!$F$5,C16136&lt;=Dashboard!$H$5),AND(C16136="",Dashboard!$F$5&lt;=1980,Dashboard!$H$5&gt;=2016))),1,0)</f>
        <v>1</v>
      </c>
      <c r="Q16136" s="0" t="n">
        <f aca="false">J16136*P16136+ROW()*0.00000001</f>
        <v>0.01016136</v>
      </c>
    </row>
    <row r="16137" customFormat="false" ht="15" hidden="false" customHeight="false" outlineLevel="0" collapsed="false">
      <c r="A16137" s="0" t="s">
        <v>11794</v>
      </c>
      <c r="B16137" s="0" t="s">
        <v>152</v>
      </c>
      <c r="C16137" s="0" t="n">
        <v>2016</v>
      </c>
      <c r="D16137" s="0" t="s">
        <v>246</v>
      </c>
      <c r="E16137" s="0" t="s">
        <v>1862</v>
      </c>
      <c r="F16137" s="0" t="n">
        <v>0</v>
      </c>
      <c r="G16137" s="0" t="n">
        <v>0.01</v>
      </c>
      <c r="H16137" s="0" t="n">
        <v>0</v>
      </c>
      <c r="I16137" s="0" t="n">
        <v>0</v>
      </c>
      <c r="J16137" s="0" t="n">
        <v>0.01</v>
      </c>
      <c r="N16137" s="0" t="s">
        <v>152</v>
      </c>
      <c r="P16137" s="0" t="n">
        <f aca="false">IF(AND(OR(Dashboard!$B$5="All",D16137=Dashboard!$B$5),OR(Dashboard!$D$5="All",N16137=Dashboard!$D$5),OR(AND(C16137&lt;&gt;"",C16137&gt;=Dashboard!$F$5,C16137&lt;=Dashboard!$H$5),AND(C16137="",Dashboard!$F$5&lt;=1980,Dashboard!$H$5&gt;=2016))),1,0)</f>
        <v>1</v>
      </c>
      <c r="Q16137" s="0" t="n">
        <f aca="false">J16137*P16137+ROW()*0.00000001</f>
        <v>0.01016137</v>
      </c>
    </row>
    <row r="16138" customFormat="false" ht="15" hidden="false" customHeight="false" outlineLevel="0" collapsed="false">
      <c r="A16138" s="0" t="s">
        <v>11795</v>
      </c>
      <c r="B16138" s="0" t="s">
        <v>76</v>
      </c>
      <c r="C16138" s="0" t="n">
        <v>2006</v>
      </c>
      <c r="D16138" s="0" t="s">
        <v>46</v>
      </c>
      <c r="E16138" s="0" t="s">
        <v>11796</v>
      </c>
      <c r="F16138" s="0" t="n">
        <v>0</v>
      </c>
      <c r="G16138" s="0" t="n">
        <v>0</v>
      </c>
      <c r="H16138" s="0" t="n">
        <v>0.01</v>
      </c>
      <c r="I16138" s="0" t="n">
        <v>0</v>
      </c>
      <c r="J16138" s="0" t="n">
        <v>0.01</v>
      </c>
      <c r="N16138" s="0" t="s">
        <v>74</v>
      </c>
      <c r="P16138" s="0" t="n">
        <f aca="false">IF(AND(OR(Dashboard!$B$5="All",D16138=Dashboard!$B$5),OR(Dashboard!$D$5="All",N16138=Dashboard!$D$5),OR(AND(C16138&lt;&gt;"",C16138&gt;=Dashboard!$F$5,C16138&lt;=Dashboard!$H$5),AND(C16138="",Dashboard!$F$5&lt;=1980,Dashboard!$H$5&gt;=2016))),1,0)</f>
        <v>1</v>
      </c>
      <c r="Q16138" s="0" t="n">
        <f aca="false">J16138*P16138+ROW()*0.00000001</f>
        <v>0.01016138</v>
      </c>
    </row>
    <row r="16139" customFormat="false" ht="15" hidden="false" customHeight="false" outlineLevel="0" collapsed="false">
      <c r="A16139" s="0" t="s">
        <v>11797</v>
      </c>
      <c r="B16139" s="0" t="s">
        <v>64</v>
      </c>
      <c r="C16139" s="0" t="n">
        <v>2011</v>
      </c>
      <c r="D16139" s="0" t="s">
        <v>114</v>
      </c>
      <c r="E16139" s="0" t="s">
        <v>7584</v>
      </c>
      <c r="F16139" s="0" t="n">
        <v>0</v>
      </c>
      <c r="G16139" s="0" t="n">
        <v>0</v>
      </c>
      <c r="H16139" s="0" t="n">
        <v>0.01</v>
      </c>
      <c r="I16139" s="0" t="n">
        <v>0</v>
      </c>
      <c r="J16139" s="0" t="n">
        <v>0.01</v>
      </c>
      <c r="N16139" s="0" t="s">
        <v>66</v>
      </c>
      <c r="P16139" s="0" t="n">
        <f aca="false">IF(AND(OR(Dashboard!$B$5="All",D16139=Dashboard!$B$5),OR(Dashboard!$D$5="All",N16139=Dashboard!$D$5),OR(AND(C16139&lt;&gt;"",C16139&gt;=Dashboard!$F$5,C16139&lt;=Dashboard!$H$5),AND(C16139="",Dashboard!$F$5&lt;=1980,Dashboard!$H$5&gt;=2016))),1,0)</f>
        <v>1</v>
      </c>
      <c r="Q16139" s="0" t="n">
        <f aca="false">J16139*P16139+ROW()*0.00000001</f>
        <v>0.01016139</v>
      </c>
    </row>
    <row r="16140" customFormat="false" ht="15" hidden="false" customHeight="false" outlineLevel="0" collapsed="false">
      <c r="A16140" s="0" t="s">
        <v>11798</v>
      </c>
      <c r="B16140" s="0" t="s">
        <v>152</v>
      </c>
      <c r="C16140" s="0" t="n">
        <v>2011</v>
      </c>
      <c r="D16140" s="0" t="s">
        <v>114</v>
      </c>
      <c r="E16140" s="0" t="s">
        <v>3802</v>
      </c>
      <c r="F16140" s="0" t="n">
        <v>0</v>
      </c>
      <c r="G16140" s="0" t="n">
        <v>0.01</v>
      </c>
      <c r="H16140" s="0" t="n">
        <v>0</v>
      </c>
      <c r="I16140" s="0" t="n">
        <v>0</v>
      </c>
      <c r="J16140" s="0" t="n">
        <v>0.01</v>
      </c>
      <c r="N16140" s="0" t="s">
        <v>152</v>
      </c>
      <c r="P16140" s="0" t="n">
        <f aca="false">IF(AND(OR(Dashboard!$B$5="All",D16140=Dashboard!$B$5),OR(Dashboard!$D$5="All",N16140=Dashboard!$D$5),OR(AND(C16140&lt;&gt;"",C16140&gt;=Dashboard!$F$5,C16140&lt;=Dashboard!$H$5),AND(C16140="",Dashboard!$F$5&lt;=1980,Dashboard!$H$5&gt;=2016))),1,0)</f>
        <v>1</v>
      </c>
      <c r="Q16140" s="0" t="n">
        <f aca="false">J16140*P16140+ROW()*0.00000001</f>
        <v>0.0101614</v>
      </c>
    </row>
    <row r="16141" customFormat="false" ht="15" hidden="false" customHeight="false" outlineLevel="0" collapsed="false">
      <c r="A16141" s="0" t="s">
        <v>794</v>
      </c>
      <c r="B16141" s="0" t="s">
        <v>172</v>
      </c>
      <c r="C16141" s="0" t="n">
        <v>2016</v>
      </c>
      <c r="D16141" s="0" t="s">
        <v>71</v>
      </c>
      <c r="E16141" s="0" t="s">
        <v>211</v>
      </c>
      <c r="F16141" s="0" t="n">
        <v>0.01</v>
      </c>
      <c r="G16141" s="0" t="n">
        <v>0</v>
      </c>
      <c r="H16141" s="0" t="n">
        <v>0</v>
      </c>
      <c r="I16141" s="0" t="n">
        <v>0</v>
      </c>
      <c r="J16141" s="0" t="n">
        <v>0.01</v>
      </c>
      <c r="L16141" s="0" t="n">
        <v>8.8</v>
      </c>
      <c r="M16141" s="0" t="s">
        <v>73</v>
      </c>
      <c r="N16141" s="0" t="s">
        <v>66</v>
      </c>
      <c r="P16141" s="0" t="n">
        <f aca="false">IF(AND(OR(Dashboard!$B$5="All",D16141=Dashboard!$B$5),OR(Dashboard!$D$5="All",N16141=Dashboard!$D$5),OR(AND(C16141&lt;&gt;"",C16141&gt;=Dashboard!$F$5,C16141&lt;=Dashboard!$H$5),AND(C16141="",Dashboard!$F$5&lt;=1980,Dashboard!$H$5&gt;=2016))),1,0)</f>
        <v>1</v>
      </c>
      <c r="Q16141" s="0" t="n">
        <f aca="false">J16141*P16141+ROW()*0.00000001</f>
        <v>0.01016141</v>
      </c>
    </row>
    <row r="16142" customFormat="false" ht="15" hidden="false" customHeight="false" outlineLevel="0" collapsed="false">
      <c r="A16142" s="0" t="s">
        <v>11522</v>
      </c>
      <c r="B16142" s="0" t="s">
        <v>164</v>
      </c>
      <c r="C16142" s="0" t="n">
        <v>2012</v>
      </c>
      <c r="D16142" s="0" t="s">
        <v>71</v>
      </c>
      <c r="E16142" s="0" t="s">
        <v>10489</v>
      </c>
      <c r="F16142" s="0" t="n">
        <v>0</v>
      </c>
      <c r="G16142" s="0" t="n">
        <v>0</v>
      </c>
      <c r="H16142" s="0" t="n">
        <v>0.01</v>
      </c>
      <c r="I16142" s="0" t="n">
        <v>0</v>
      </c>
      <c r="J16142" s="0" t="n">
        <v>0.01</v>
      </c>
      <c r="N16142" s="0" t="s">
        <v>74</v>
      </c>
      <c r="P16142" s="0" t="n">
        <f aca="false">IF(AND(OR(Dashboard!$B$5="All",D16142=Dashboard!$B$5),OR(Dashboard!$D$5="All",N16142=Dashboard!$D$5),OR(AND(C16142&lt;&gt;"",C16142&gt;=Dashboard!$F$5,C16142&lt;=Dashboard!$H$5),AND(C16142="",Dashboard!$F$5&lt;=1980,Dashboard!$H$5&gt;=2016))),1,0)</f>
        <v>1</v>
      </c>
      <c r="Q16142" s="0" t="n">
        <f aca="false">J16142*P16142+ROW()*0.00000001</f>
        <v>0.01016142</v>
      </c>
    </row>
    <row r="16143" customFormat="false" ht="15" hidden="false" customHeight="false" outlineLevel="0" collapsed="false">
      <c r="A16143" s="0" t="s">
        <v>1908</v>
      </c>
      <c r="B16143" s="0" t="s">
        <v>851</v>
      </c>
      <c r="C16143" s="0" t="n">
        <v>2015</v>
      </c>
      <c r="D16143" s="0" t="s">
        <v>34</v>
      </c>
      <c r="E16143" s="0" t="s">
        <v>89</v>
      </c>
      <c r="F16143" s="0" t="n">
        <v>0.01</v>
      </c>
      <c r="G16143" s="0" t="n">
        <v>0</v>
      </c>
      <c r="H16143" s="0" t="n">
        <v>0</v>
      </c>
      <c r="I16143" s="0" t="n">
        <v>0</v>
      </c>
      <c r="J16143" s="0" t="n">
        <v>0.01</v>
      </c>
      <c r="L16143" s="0" t="n">
        <v>8.8</v>
      </c>
      <c r="M16143" s="0" t="s">
        <v>36</v>
      </c>
      <c r="N16143" s="0" t="s">
        <v>74</v>
      </c>
      <c r="P16143" s="0" t="n">
        <f aca="false">IF(AND(OR(Dashboard!$B$5="All",D16143=Dashboard!$B$5),OR(Dashboard!$D$5="All",N16143=Dashboard!$D$5),OR(AND(C16143&lt;&gt;"",C16143&gt;=Dashboard!$F$5,C16143&lt;=Dashboard!$H$5),AND(C16143="",Dashboard!$F$5&lt;=1980,Dashboard!$H$5&gt;=2016))),1,0)</f>
        <v>1</v>
      </c>
      <c r="Q16143" s="0" t="n">
        <f aca="false">J16143*P16143+ROW()*0.00000001</f>
        <v>0.01016143</v>
      </c>
    </row>
    <row r="16144" customFormat="false" ht="15" hidden="false" customHeight="false" outlineLevel="0" collapsed="false">
      <c r="A16144" s="0" t="s">
        <v>11799</v>
      </c>
      <c r="B16144" s="0" t="s">
        <v>97</v>
      </c>
      <c r="C16144" s="0" t="n">
        <v>2016</v>
      </c>
      <c r="D16144" s="0" t="s">
        <v>71</v>
      </c>
      <c r="E16144" s="0" t="s">
        <v>6679</v>
      </c>
      <c r="F16144" s="0" t="n">
        <v>0.01</v>
      </c>
      <c r="G16144" s="0" t="n">
        <v>0</v>
      </c>
      <c r="H16144" s="0" t="n">
        <v>0</v>
      </c>
      <c r="I16144" s="0" t="n">
        <v>0</v>
      </c>
      <c r="J16144" s="0" t="n">
        <v>0.01</v>
      </c>
      <c r="K16144" s="0" t="n">
        <v>77</v>
      </c>
      <c r="L16144" s="0" t="n">
        <v>8.4</v>
      </c>
      <c r="M16144" s="0" t="s">
        <v>125</v>
      </c>
      <c r="N16144" s="0" t="s">
        <v>35</v>
      </c>
      <c r="O16144" s="0" t="s">
        <v>37</v>
      </c>
      <c r="P16144" s="0" t="n">
        <f aca="false">IF(AND(OR(Dashboard!$B$5="All",D16144=Dashboard!$B$5),OR(Dashboard!$D$5="All",N16144=Dashboard!$D$5),OR(AND(C16144&lt;&gt;"",C16144&gt;=Dashboard!$F$5,C16144&lt;=Dashboard!$H$5),AND(C16144="",Dashboard!$F$5&lt;=1980,Dashboard!$H$5&gt;=2016))),1,0)</f>
        <v>1</v>
      </c>
      <c r="Q16144" s="0" t="n">
        <f aca="false">J16144*P16144+ROW()*0.00000001</f>
        <v>0.01016144</v>
      </c>
    </row>
    <row r="16145" customFormat="false" ht="15" hidden="false" customHeight="false" outlineLevel="0" collapsed="false">
      <c r="A16145" s="0" t="s">
        <v>8825</v>
      </c>
      <c r="B16145" s="0" t="s">
        <v>33</v>
      </c>
      <c r="C16145" s="0" t="n">
        <v>2014</v>
      </c>
      <c r="D16145" s="0" t="s">
        <v>71</v>
      </c>
      <c r="E16145" s="0" t="s">
        <v>328</v>
      </c>
      <c r="F16145" s="0" t="n">
        <v>0</v>
      </c>
      <c r="G16145" s="0" t="n">
        <v>0.01</v>
      </c>
      <c r="H16145" s="0" t="n">
        <v>0</v>
      </c>
      <c r="I16145" s="0" t="n">
        <v>0</v>
      </c>
      <c r="J16145" s="0" t="n">
        <v>0.01</v>
      </c>
      <c r="M16145" s="0" t="s">
        <v>36</v>
      </c>
      <c r="N16145" s="0" t="s">
        <v>35</v>
      </c>
      <c r="P16145" s="0" t="n">
        <f aca="false">IF(AND(OR(Dashboard!$B$5="All",D16145=Dashboard!$B$5),OR(Dashboard!$D$5="All",N16145=Dashboard!$D$5),OR(AND(C16145&lt;&gt;"",C16145&gt;=Dashboard!$F$5,C16145&lt;=Dashboard!$H$5),AND(C16145="",Dashboard!$F$5&lt;=1980,Dashboard!$H$5&gt;=2016))),1,0)</f>
        <v>1</v>
      </c>
      <c r="Q16145" s="0" t="n">
        <f aca="false">J16145*P16145+ROW()*0.00000001</f>
        <v>0.01016145</v>
      </c>
    </row>
    <row r="16146" customFormat="false" ht="15" hidden="false" customHeight="false" outlineLevel="0" collapsed="false">
      <c r="A16146" s="0" t="s">
        <v>11800</v>
      </c>
      <c r="B16146" s="0" t="s">
        <v>50</v>
      </c>
      <c r="C16146" s="0" t="n">
        <v>2010</v>
      </c>
      <c r="D16146" s="0" t="s">
        <v>52</v>
      </c>
      <c r="E16146" s="0" t="s">
        <v>5799</v>
      </c>
      <c r="F16146" s="0" t="n">
        <v>0</v>
      </c>
      <c r="G16146" s="0" t="n">
        <v>0.01</v>
      </c>
      <c r="H16146" s="0" t="n">
        <v>0</v>
      </c>
      <c r="I16146" s="0" t="n">
        <v>0</v>
      </c>
      <c r="J16146" s="0" t="n">
        <v>0.01</v>
      </c>
      <c r="N16146" s="0" t="s">
        <v>35</v>
      </c>
      <c r="P16146" s="0" t="n">
        <f aca="false">IF(AND(OR(Dashboard!$B$5="All",D16146=Dashboard!$B$5),OR(Dashboard!$D$5="All",N16146=Dashboard!$D$5),OR(AND(C16146&lt;&gt;"",C16146&gt;=Dashboard!$F$5,C16146&lt;=Dashboard!$H$5),AND(C16146="",Dashboard!$F$5&lt;=1980,Dashboard!$H$5&gt;=2016))),1,0)</f>
        <v>1</v>
      </c>
      <c r="Q16146" s="0" t="n">
        <f aca="false">J16146*P16146+ROW()*0.00000001</f>
        <v>0.01016146</v>
      </c>
    </row>
    <row r="16147" customFormat="false" ht="15" hidden="false" customHeight="false" outlineLevel="0" collapsed="false">
      <c r="A16147" s="0" t="s">
        <v>7108</v>
      </c>
      <c r="B16147" s="0" t="s">
        <v>70</v>
      </c>
      <c r="C16147" s="0" t="n">
        <v>2014</v>
      </c>
      <c r="D16147" s="0" t="s">
        <v>34</v>
      </c>
      <c r="E16147" s="0" t="s">
        <v>7109</v>
      </c>
      <c r="F16147" s="0" t="n">
        <v>0</v>
      </c>
      <c r="G16147" s="0" t="n">
        <v>0.01</v>
      </c>
      <c r="H16147" s="0" t="n">
        <v>0</v>
      </c>
      <c r="I16147" s="0" t="n">
        <v>0</v>
      </c>
      <c r="J16147" s="0" t="n">
        <v>0.01</v>
      </c>
      <c r="K16147" s="0" t="n">
        <v>73</v>
      </c>
      <c r="L16147" s="0" t="n">
        <v>6.9</v>
      </c>
      <c r="M16147" s="0" t="s">
        <v>36</v>
      </c>
      <c r="N16147" s="0" t="s">
        <v>74</v>
      </c>
      <c r="O16147" s="0" t="s">
        <v>37</v>
      </c>
      <c r="P16147" s="0" t="n">
        <f aca="false">IF(AND(OR(Dashboard!$B$5="All",D16147=Dashboard!$B$5),OR(Dashboard!$D$5="All",N16147=Dashboard!$D$5),OR(AND(C16147&lt;&gt;"",C16147&gt;=Dashboard!$F$5,C16147&lt;=Dashboard!$H$5),AND(C16147="",Dashboard!$F$5&lt;=1980,Dashboard!$H$5&gt;=2016))),1,0)</f>
        <v>1</v>
      </c>
      <c r="Q16147" s="0" t="n">
        <f aca="false">J16147*P16147+ROW()*0.00000001</f>
        <v>0.01016147</v>
      </c>
    </row>
    <row r="16148" customFormat="false" ht="15" hidden="false" customHeight="false" outlineLevel="0" collapsed="false">
      <c r="A16148" s="0" t="s">
        <v>11801</v>
      </c>
      <c r="B16148" s="0" t="s">
        <v>76</v>
      </c>
      <c r="C16148" s="0" t="n">
        <v>2006</v>
      </c>
      <c r="D16148" s="0" t="s">
        <v>114</v>
      </c>
      <c r="E16148" s="0" t="s">
        <v>9970</v>
      </c>
      <c r="F16148" s="0" t="n">
        <v>0</v>
      </c>
      <c r="G16148" s="0" t="n">
        <v>0</v>
      </c>
      <c r="H16148" s="0" t="n">
        <v>0.01</v>
      </c>
      <c r="I16148" s="0" t="n">
        <v>0</v>
      </c>
      <c r="J16148" s="0" t="n">
        <v>0.01</v>
      </c>
      <c r="N16148" s="0" t="s">
        <v>74</v>
      </c>
      <c r="P16148" s="0" t="n">
        <f aca="false">IF(AND(OR(Dashboard!$B$5="All",D16148=Dashboard!$B$5),OR(Dashboard!$D$5="All",N16148=Dashboard!$D$5),OR(AND(C16148&lt;&gt;"",C16148&gt;=Dashboard!$F$5,C16148&lt;=Dashboard!$H$5),AND(C16148="",Dashboard!$F$5&lt;=1980,Dashboard!$H$5&gt;=2016))),1,0)</f>
        <v>1</v>
      </c>
      <c r="Q16148" s="0" t="n">
        <f aca="false">J16148*P16148+ROW()*0.00000001</f>
        <v>0.01016148</v>
      </c>
    </row>
    <row r="16149" customFormat="false" ht="15" hidden="false" customHeight="false" outlineLevel="0" collapsed="false">
      <c r="A16149" s="0" t="s">
        <v>11802</v>
      </c>
      <c r="B16149" s="0" t="s">
        <v>152</v>
      </c>
      <c r="C16149" s="0" t="n">
        <v>2005</v>
      </c>
      <c r="D16149" s="0" t="s">
        <v>246</v>
      </c>
      <c r="E16149" s="0" t="s">
        <v>7677</v>
      </c>
      <c r="F16149" s="0" t="n">
        <v>0</v>
      </c>
      <c r="G16149" s="0" t="n">
        <v>0.01</v>
      </c>
      <c r="H16149" s="0" t="n">
        <v>0</v>
      </c>
      <c r="I16149" s="0" t="n">
        <v>0</v>
      </c>
      <c r="J16149" s="0" t="n">
        <v>0.01</v>
      </c>
      <c r="K16149" s="0" t="n">
        <v>80</v>
      </c>
      <c r="L16149" s="0" t="n">
        <v>8.1</v>
      </c>
      <c r="M16149" s="0" t="s">
        <v>103</v>
      </c>
      <c r="N16149" s="0" t="s">
        <v>152</v>
      </c>
      <c r="O16149" s="0" t="s">
        <v>37</v>
      </c>
      <c r="P16149" s="0" t="n">
        <f aca="false">IF(AND(OR(Dashboard!$B$5="All",D16149=Dashboard!$B$5),OR(Dashboard!$D$5="All",N16149=Dashboard!$D$5),OR(AND(C16149&lt;&gt;"",C16149&gt;=Dashboard!$F$5,C16149&lt;=Dashboard!$H$5),AND(C16149="",Dashboard!$F$5&lt;=1980,Dashboard!$H$5&gt;=2016))),1,0)</f>
        <v>1</v>
      </c>
      <c r="Q16149" s="0" t="n">
        <f aca="false">J16149*P16149+ROW()*0.00000001</f>
        <v>0.01016149</v>
      </c>
    </row>
    <row r="16150" customFormat="false" ht="15" hidden="false" customHeight="false" outlineLevel="0" collapsed="false">
      <c r="A16150" s="0" t="s">
        <v>11803</v>
      </c>
      <c r="B16150" s="0" t="s">
        <v>76</v>
      </c>
      <c r="C16150" s="0" t="n">
        <v>2008</v>
      </c>
      <c r="D16150" s="0" t="s">
        <v>34</v>
      </c>
      <c r="E16150" s="0" t="s">
        <v>782</v>
      </c>
      <c r="F16150" s="0" t="n">
        <v>0</v>
      </c>
      <c r="G16150" s="0" t="n">
        <v>0</v>
      </c>
      <c r="H16150" s="0" t="n">
        <v>0.01</v>
      </c>
      <c r="I16150" s="0" t="n">
        <v>0</v>
      </c>
      <c r="J16150" s="0" t="n">
        <v>0.01</v>
      </c>
      <c r="N16150" s="0" t="s">
        <v>74</v>
      </c>
      <c r="P16150" s="0" t="n">
        <f aca="false">IF(AND(OR(Dashboard!$B$5="All",D16150=Dashboard!$B$5),OR(Dashboard!$D$5="All",N16150=Dashboard!$D$5),OR(AND(C16150&lt;&gt;"",C16150&gt;=Dashboard!$F$5,C16150&lt;=Dashboard!$H$5),AND(C16150="",Dashboard!$F$5&lt;=1980,Dashboard!$H$5&gt;=2016))),1,0)</f>
        <v>1</v>
      </c>
      <c r="Q16150" s="0" t="n">
        <f aca="false">J16150*P16150+ROW()*0.00000001</f>
        <v>0.0101615</v>
      </c>
    </row>
    <row r="16151" customFormat="false" ht="15" hidden="false" customHeight="false" outlineLevel="0" collapsed="false">
      <c r="A16151" s="0" t="s">
        <v>11804</v>
      </c>
      <c r="B16151" s="0" t="s">
        <v>76</v>
      </c>
      <c r="C16151" s="0" t="n">
        <v>2008</v>
      </c>
      <c r="D16151" s="0" t="s">
        <v>102</v>
      </c>
      <c r="E16151" s="0" t="s">
        <v>2860</v>
      </c>
      <c r="F16151" s="0" t="n">
        <v>0</v>
      </c>
      <c r="G16151" s="0" t="n">
        <v>0</v>
      </c>
      <c r="H16151" s="0" t="n">
        <v>0.01</v>
      </c>
      <c r="I16151" s="0" t="n">
        <v>0</v>
      </c>
      <c r="J16151" s="0" t="n">
        <v>0.01</v>
      </c>
      <c r="N16151" s="0" t="s">
        <v>74</v>
      </c>
      <c r="P16151" s="0" t="n">
        <f aca="false">IF(AND(OR(Dashboard!$B$5="All",D16151=Dashboard!$B$5),OR(Dashboard!$D$5="All",N16151=Dashboard!$D$5),OR(AND(C16151&lt;&gt;"",C16151&gt;=Dashboard!$F$5,C16151&lt;=Dashboard!$H$5),AND(C16151="",Dashboard!$F$5&lt;=1980,Dashboard!$H$5&gt;=2016))),1,0)</f>
        <v>1</v>
      </c>
      <c r="Q16151" s="0" t="n">
        <f aca="false">J16151*P16151+ROW()*0.00000001</f>
        <v>0.01016151</v>
      </c>
    </row>
    <row r="16152" customFormat="false" ht="15" hidden="false" customHeight="false" outlineLevel="0" collapsed="false">
      <c r="A16152" s="0" t="s">
        <v>10203</v>
      </c>
      <c r="B16152" s="0" t="s">
        <v>76</v>
      </c>
      <c r="C16152" s="0" t="n">
        <v>2011</v>
      </c>
      <c r="D16152" s="0" t="s">
        <v>114</v>
      </c>
      <c r="E16152" s="0" t="s">
        <v>9433</v>
      </c>
      <c r="F16152" s="0" t="n">
        <v>0</v>
      </c>
      <c r="G16152" s="0" t="n">
        <v>0</v>
      </c>
      <c r="H16152" s="0" t="n">
        <v>0.01</v>
      </c>
      <c r="I16152" s="0" t="n">
        <v>0</v>
      </c>
      <c r="J16152" s="0" t="n">
        <v>0.01</v>
      </c>
      <c r="N16152" s="0" t="s">
        <v>74</v>
      </c>
      <c r="P16152" s="0" t="n">
        <f aca="false">IF(AND(OR(Dashboard!$B$5="All",D16152=Dashboard!$B$5),OR(Dashboard!$D$5="All",N16152=Dashboard!$D$5),OR(AND(C16152&lt;&gt;"",C16152&gt;=Dashboard!$F$5,C16152&lt;=Dashboard!$H$5),AND(C16152="",Dashboard!$F$5&lt;=1980,Dashboard!$H$5&gt;=2016))),1,0)</f>
        <v>1</v>
      </c>
      <c r="Q16152" s="0" t="n">
        <f aca="false">J16152*P16152+ROW()*0.00000001</f>
        <v>0.01016152</v>
      </c>
    </row>
    <row r="16153" customFormat="false" ht="15" hidden="false" customHeight="false" outlineLevel="0" collapsed="false">
      <c r="A16153" s="0" t="s">
        <v>11805</v>
      </c>
      <c r="B16153" s="0" t="s">
        <v>76</v>
      </c>
      <c r="C16153" s="0" t="n">
        <v>2005</v>
      </c>
      <c r="D16153" s="0" t="s">
        <v>41</v>
      </c>
      <c r="E16153" s="0" t="s">
        <v>3828</v>
      </c>
      <c r="F16153" s="0" t="n">
        <v>0.01</v>
      </c>
      <c r="G16153" s="0" t="n">
        <v>0.01</v>
      </c>
      <c r="H16153" s="0" t="n">
        <v>0</v>
      </c>
      <c r="I16153" s="0" t="n">
        <v>0</v>
      </c>
      <c r="J16153" s="0" t="n">
        <v>0.01</v>
      </c>
      <c r="L16153" s="0" t="n">
        <v>6.8</v>
      </c>
      <c r="M16153" s="0" t="s">
        <v>36</v>
      </c>
      <c r="N16153" s="0" t="s">
        <v>74</v>
      </c>
      <c r="P16153" s="0" t="n">
        <f aca="false">IF(AND(OR(Dashboard!$B$5="All",D16153=Dashboard!$B$5),OR(Dashboard!$D$5="All",N16153=Dashboard!$D$5),OR(AND(C16153&lt;&gt;"",C16153&gt;=Dashboard!$F$5,C16153&lt;=Dashboard!$H$5),AND(C16153="",Dashboard!$F$5&lt;=1980,Dashboard!$H$5&gt;=2016))),1,0)</f>
        <v>1</v>
      </c>
      <c r="Q16153" s="0" t="n">
        <f aca="false">J16153*P16153+ROW()*0.00000001</f>
        <v>0.01016153</v>
      </c>
    </row>
    <row r="16154" customFormat="false" ht="15" hidden="false" customHeight="false" outlineLevel="0" collapsed="false">
      <c r="A16154" s="0" t="s">
        <v>11806</v>
      </c>
      <c r="B16154" s="0" t="s">
        <v>76</v>
      </c>
      <c r="C16154" s="0" t="n">
        <v>2002</v>
      </c>
      <c r="D16154" s="0" t="s">
        <v>52</v>
      </c>
      <c r="E16154" s="0" t="s">
        <v>11807</v>
      </c>
      <c r="F16154" s="0" t="n">
        <v>0</v>
      </c>
      <c r="G16154" s="0" t="n">
        <v>0</v>
      </c>
      <c r="H16154" s="0" t="n">
        <v>0.01</v>
      </c>
      <c r="I16154" s="0" t="n">
        <v>0</v>
      </c>
      <c r="J16154" s="0" t="n">
        <v>0.01</v>
      </c>
      <c r="N16154" s="0" t="s">
        <v>74</v>
      </c>
      <c r="P16154" s="0" t="n">
        <f aca="false">IF(AND(OR(Dashboard!$B$5="All",D16154=Dashboard!$B$5),OR(Dashboard!$D$5="All",N16154=Dashboard!$D$5),OR(AND(C16154&lt;&gt;"",C16154&gt;=Dashboard!$F$5,C16154&lt;=Dashboard!$H$5),AND(C16154="",Dashboard!$F$5&lt;=1980,Dashboard!$H$5&gt;=2016))),1,0)</f>
        <v>1</v>
      </c>
      <c r="Q16154" s="0" t="n">
        <f aca="false">J16154*P16154+ROW()*0.00000001</f>
        <v>0.01016154</v>
      </c>
    </row>
    <row r="16155" customFormat="false" ht="15" hidden="false" customHeight="false" outlineLevel="0" collapsed="false">
      <c r="A16155" s="0" t="s">
        <v>2430</v>
      </c>
      <c r="B16155" s="0" t="s">
        <v>152</v>
      </c>
      <c r="C16155" s="0" t="n">
        <v>2009</v>
      </c>
      <c r="D16155" s="0" t="s">
        <v>46</v>
      </c>
      <c r="E16155" s="0" t="s">
        <v>157</v>
      </c>
      <c r="F16155" s="0" t="n">
        <v>0</v>
      </c>
      <c r="G16155" s="0" t="n">
        <v>0.01</v>
      </c>
      <c r="H16155" s="0" t="n">
        <v>0</v>
      </c>
      <c r="I16155" s="0" t="n">
        <v>0</v>
      </c>
      <c r="J16155" s="0" t="n">
        <v>0.01</v>
      </c>
      <c r="K16155" s="0" t="n">
        <v>66</v>
      </c>
      <c r="L16155" s="0" t="n">
        <v>8.3</v>
      </c>
      <c r="M16155" s="0" t="s">
        <v>73</v>
      </c>
      <c r="N16155" s="0" t="s">
        <v>152</v>
      </c>
      <c r="O16155" s="0" t="s">
        <v>67</v>
      </c>
      <c r="P16155" s="0" t="n">
        <f aca="false">IF(AND(OR(Dashboard!$B$5="All",D16155=Dashboard!$B$5),OR(Dashboard!$D$5="All",N16155=Dashboard!$D$5),OR(AND(C16155&lt;&gt;"",C16155&gt;=Dashboard!$F$5,C16155&lt;=Dashboard!$H$5),AND(C16155="",Dashboard!$F$5&lt;=1980,Dashboard!$H$5&gt;=2016))),1,0)</f>
        <v>1</v>
      </c>
      <c r="Q16155" s="0" t="n">
        <f aca="false">J16155*P16155+ROW()*0.00000001</f>
        <v>0.01016155</v>
      </c>
    </row>
    <row r="16156" customFormat="false" ht="15" hidden="false" customHeight="false" outlineLevel="0" collapsed="false">
      <c r="A16156" s="0" t="s">
        <v>11808</v>
      </c>
      <c r="B16156" s="0" t="s">
        <v>97</v>
      </c>
      <c r="C16156" s="0" t="n">
        <v>2015</v>
      </c>
      <c r="D16156" s="0" t="s">
        <v>71</v>
      </c>
      <c r="E16156" s="0" t="s">
        <v>328</v>
      </c>
      <c r="F16156" s="0" t="n">
        <v>0</v>
      </c>
      <c r="G16156" s="0" t="n">
        <v>0</v>
      </c>
      <c r="H16156" s="0" t="n">
        <v>0.01</v>
      </c>
      <c r="I16156" s="0" t="n">
        <v>0</v>
      </c>
      <c r="J16156" s="0" t="n">
        <v>0.01</v>
      </c>
      <c r="N16156" s="0" t="s">
        <v>35</v>
      </c>
      <c r="P16156" s="0" t="n">
        <f aca="false">IF(AND(OR(Dashboard!$B$5="All",D16156=Dashboard!$B$5),OR(Dashboard!$D$5="All",N16156=Dashboard!$D$5),OR(AND(C16156&lt;&gt;"",C16156&gt;=Dashboard!$F$5,C16156&lt;=Dashboard!$H$5),AND(C16156="",Dashboard!$F$5&lt;=1980,Dashboard!$H$5&gt;=2016))),1,0)</f>
        <v>1</v>
      </c>
      <c r="Q16156" s="0" t="n">
        <f aca="false">J16156*P16156+ROW()*0.00000001</f>
        <v>0.01016156</v>
      </c>
    </row>
    <row r="16157" customFormat="false" ht="15" hidden="false" customHeight="false" outlineLevel="0" collapsed="false">
      <c r="A16157" s="0" t="s">
        <v>11809</v>
      </c>
      <c r="B16157" s="0" t="s">
        <v>64</v>
      </c>
      <c r="C16157" s="0" t="n">
        <v>2006</v>
      </c>
      <c r="D16157" s="0" t="s">
        <v>246</v>
      </c>
      <c r="E16157" s="0" t="s">
        <v>996</v>
      </c>
      <c r="F16157" s="0" t="n">
        <v>0</v>
      </c>
      <c r="G16157" s="0" t="n">
        <v>0</v>
      </c>
      <c r="H16157" s="0" t="n">
        <v>0.01</v>
      </c>
      <c r="I16157" s="0" t="n">
        <v>0</v>
      </c>
      <c r="J16157" s="0" t="n">
        <v>0.01</v>
      </c>
      <c r="N16157" s="0" t="s">
        <v>66</v>
      </c>
      <c r="P16157" s="0" t="n">
        <f aca="false">IF(AND(OR(Dashboard!$B$5="All",D16157=Dashboard!$B$5),OR(Dashboard!$D$5="All",N16157=Dashboard!$D$5),OR(AND(C16157&lt;&gt;"",C16157&gt;=Dashboard!$F$5,C16157&lt;=Dashboard!$H$5),AND(C16157="",Dashboard!$F$5&lt;=1980,Dashboard!$H$5&gt;=2016))),1,0)</f>
        <v>1</v>
      </c>
      <c r="Q16157" s="0" t="n">
        <f aca="false">J16157*P16157+ROW()*0.00000001</f>
        <v>0.01016157</v>
      </c>
    </row>
    <row r="16158" customFormat="false" ht="15" hidden="false" customHeight="false" outlineLevel="0" collapsed="false">
      <c r="A16158" s="0" t="s">
        <v>11810</v>
      </c>
      <c r="B16158" s="0" t="s">
        <v>144</v>
      </c>
      <c r="D16158" s="0" t="s">
        <v>71</v>
      </c>
      <c r="E16158" s="0" t="s">
        <v>520</v>
      </c>
      <c r="F16158" s="0" t="n">
        <v>0.01</v>
      </c>
      <c r="G16158" s="0" t="n">
        <v>0</v>
      </c>
      <c r="H16158" s="0" t="n">
        <v>0</v>
      </c>
      <c r="I16158" s="0" t="n">
        <v>0</v>
      </c>
      <c r="J16158" s="0" t="n">
        <v>0.01</v>
      </c>
      <c r="K16158" s="0" t="n">
        <v>26</v>
      </c>
      <c r="L16158" s="0" t="n">
        <v>2.7</v>
      </c>
      <c r="M16158" s="0" t="s">
        <v>103</v>
      </c>
      <c r="N16158" s="0" t="s">
        <v>66</v>
      </c>
      <c r="O16158" s="0" t="s">
        <v>177</v>
      </c>
      <c r="P16158" s="0" t="n">
        <f aca="false">IF(AND(OR(Dashboard!$B$5="All",D16158=Dashboard!$B$5),OR(Dashboard!$D$5="All",N16158=Dashboard!$D$5),OR(AND(C16158&lt;&gt;"",C16158&gt;=Dashboard!$F$5,C16158&lt;=Dashboard!$H$5),AND(C16158="",Dashboard!$F$5&lt;=1980,Dashboard!$H$5&gt;=2016))),1,0)</f>
        <v>1</v>
      </c>
      <c r="Q16158" s="0" t="n">
        <f aca="false">J16158*P16158+ROW()*0.00000001</f>
        <v>0.01016158</v>
      </c>
    </row>
    <row r="16159" customFormat="false" ht="15" hidden="false" customHeight="false" outlineLevel="0" collapsed="false">
      <c r="A16159" s="0" t="s">
        <v>11811</v>
      </c>
      <c r="B16159" s="0" t="s">
        <v>94</v>
      </c>
      <c r="C16159" s="0" t="n">
        <v>2015</v>
      </c>
      <c r="D16159" s="0" t="s">
        <v>46</v>
      </c>
      <c r="E16159" s="0" t="s">
        <v>9814</v>
      </c>
      <c r="F16159" s="0" t="n">
        <v>0</v>
      </c>
      <c r="G16159" s="0" t="n">
        <v>0.01</v>
      </c>
      <c r="H16159" s="0" t="n">
        <v>0</v>
      </c>
      <c r="I16159" s="0" t="n">
        <v>0</v>
      </c>
      <c r="J16159" s="0" t="n">
        <v>0.01</v>
      </c>
      <c r="N16159" s="0" t="s">
        <v>74</v>
      </c>
      <c r="P16159" s="0" t="n">
        <f aca="false">IF(AND(OR(Dashboard!$B$5="All",D16159=Dashboard!$B$5),OR(Dashboard!$D$5="All",N16159=Dashboard!$D$5),OR(AND(C16159&lt;&gt;"",C16159&gt;=Dashboard!$F$5,C16159&lt;=Dashboard!$H$5),AND(C16159="",Dashboard!$F$5&lt;=1980,Dashboard!$H$5&gt;=2016))),1,0)</f>
        <v>1</v>
      </c>
      <c r="Q16159" s="0" t="n">
        <f aca="false">J16159*P16159+ROW()*0.00000001</f>
        <v>0.01016159</v>
      </c>
    </row>
    <row r="16160" customFormat="false" ht="15" hidden="false" customHeight="false" outlineLevel="0" collapsed="false">
      <c r="A16160" s="0" t="s">
        <v>5937</v>
      </c>
      <c r="B16160" s="0" t="s">
        <v>152</v>
      </c>
      <c r="C16160" s="0" t="n">
        <v>2006</v>
      </c>
      <c r="D16160" s="0" t="s">
        <v>56</v>
      </c>
      <c r="E16160" s="0" t="s">
        <v>124</v>
      </c>
      <c r="F16160" s="0" t="n">
        <v>0</v>
      </c>
      <c r="G16160" s="0" t="n">
        <v>0.01</v>
      </c>
      <c r="H16160" s="0" t="n">
        <v>0</v>
      </c>
      <c r="I16160" s="0" t="n">
        <v>0</v>
      </c>
      <c r="J16160" s="0" t="n">
        <v>0.01</v>
      </c>
      <c r="K16160" s="0" t="n">
        <v>72</v>
      </c>
      <c r="L16160" s="0" t="n">
        <v>7.8</v>
      </c>
      <c r="M16160" s="0" t="s">
        <v>73</v>
      </c>
      <c r="N16160" s="0" t="s">
        <v>152</v>
      </c>
      <c r="O16160" s="0" t="s">
        <v>37</v>
      </c>
      <c r="P16160" s="0" t="n">
        <f aca="false">IF(AND(OR(Dashboard!$B$5="All",D16160=Dashboard!$B$5),OR(Dashboard!$D$5="All",N16160=Dashboard!$D$5),OR(AND(C16160&lt;&gt;"",C16160&gt;=Dashboard!$F$5,C16160&lt;=Dashboard!$H$5),AND(C16160="",Dashboard!$F$5&lt;=1980,Dashboard!$H$5&gt;=2016))),1,0)</f>
        <v>1</v>
      </c>
      <c r="Q16160" s="0" t="n">
        <f aca="false">J16160*P16160+ROW()*0.00000001</f>
        <v>0.0101616</v>
      </c>
    </row>
    <row r="16161" customFormat="false" ht="15" hidden="false" customHeight="false" outlineLevel="0" collapsed="false">
      <c r="A16161" s="0" t="s">
        <v>11812</v>
      </c>
      <c r="B16161" s="0" t="s">
        <v>76</v>
      </c>
      <c r="C16161" s="0" t="n">
        <v>2010</v>
      </c>
      <c r="D16161" s="0" t="s">
        <v>52</v>
      </c>
      <c r="E16161" s="0" t="s">
        <v>8026</v>
      </c>
      <c r="F16161" s="0" t="n">
        <v>0</v>
      </c>
      <c r="G16161" s="0" t="n">
        <v>0</v>
      </c>
      <c r="H16161" s="0" t="n">
        <v>0.01</v>
      </c>
      <c r="I16161" s="0" t="n">
        <v>0</v>
      </c>
      <c r="J16161" s="0" t="n">
        <v>0.01</v>
      </c>
      <c r="N16161" s="0" t="s">
        <v>74</v>
      </c>
      <c r="P16161" s="0" t="n">
        <f aca="false">IF(AND(OR(Dashboard!$B$5="All",D16161=Dashboard!$B$5),OR(Dashboard!$D$5="All",N16161=Dashboard!$D$5),OR(AND(C16161&lt;&gt;"",C16161&gt;=Dashboard!$F$5,C16161&lt;=Dashboard!$H$5),AND(C16161="",Dashboard!$F$5&lt;=1980,Dashboard!$H$5&gt;=2016))),1,0)</f>
        <v>1</v>
      </c>
      <c r="Q16161" s="0" t="n">
        <f aca="false">J16161*P16161+ROW()*0.00000001</f>
        <v>0.01016161</v>
      </c>
    </row>
    <row r="16162" customFormat="false" ht="15" hidden="false" customHeight="false" outlineLevel="0" collapsed="false">
      <c r="A16162" s="0" t="s">
        <v>11813</v>
      </c>
      <c r="B16162" s="0" t="s">
        <v>152</v>
      </c>
      <c r="C16162" s="0" t="n">
        <v>2002</v>
      </c>
      <c r="D16162" s="0" t="s">
        <v>56</v>
      </c>
      <c r="E16162" s="0" t="s">
        <v>160</v>
      </c>
      <c r="F16162" s="0" t="n">
        <v>0</v>
      </c>
      <c r="G16162" s="0" t="n">
        <v>0.01</v>
      </c>
      <c r="H16162" s="0" t="n">
        <v>0</v>
      </c>
      <c r="I16162" s="0" t="n">
        <v>0</v>
      </c>
      <c r="J16162" s="0" t="n">
        <v>0.01</v>
      </c>
      <c r="K16162" s="0" t="n">
        <v>86</v>
      </c>
      <c r="L16162" s="0" t="n">
        <v>8.2</v>
      </c>
      <c r="M16162" s="0" t="s">
        <v>73</v>
      </c>
      <c r="N16162" s="0" t="s">
        <v>152</v>
      </c>
      <c r="O16162" s="0" t="s">
        <v>42</v>
      </c>
      <c r="P16162" s="0" t="n">
        <f aca="false">IF(AND(OR(Dashboard!$B$5="All",D16162=Dashboard!$B$5),OR(Dashboard!$D$5="All",N16162=Dashboard!$D$5),OR(AND(C16162&lt;&gt;"",C16162&gt;=Dashboard!$F$5,C16162&lt;=Dashboard!$H$5),AND(C16162="",Dashboard!$F$5&lt;=1980,Dashboard!$H$5&gt;=2016))),1,0)</f>
        <v>1</v>
      </c>
      <c r="Q16162" s="0" t="n">
        <f aca="false">J16162*P16162+ROW()*0.00000001</f>
        <v>0.01016162</v>
      </c>
    </row>
    <row r="16163" customFormat="false" ht="15" hidden="false" customHeight="false" outlineLevel="0" collapsed="false">
      <c r="A16163" s="0" t="s">
        <v>11814</v>
      </c>
      <c r="B16163" s="0" t="s">
        <v>152</v>
      </c>
      <c r="C16163" s="0" t="n">
        <v>2007</v>
      </c>
      <c r="D16163" s="0" t="s">
        <v>46</v>
      </c>
      <c r="E16163" s="0" t="s">
        <v>160</v>
      </c>
      <c r="F16163" s="0" t="n">
        <v>0</v>
      </c>
      <c r="G16163" s="0" t="n">
        <v>0.01</v>
      </c>
      <c r="H16163" s="0" t="n">
        <v>0</v>
      </c>
      <c r="I16163" s="0" t="n">
        <v>0</v>
      </c>
      <c r="J16163" s="0" t="n">
        <v>0.01</v>
      </c>
      <c r="K16163" s="0" t="n">
        <v>82</v>
      </c>
      <c r="L16163" s="0" t="n">
        <v>8.8</v>
      </c>
      <c r="M16163" s="0" t="s">
        <v>103</v>
      </c>
      <c r="N16163" s="0" t="s">
        <v>152</v>
      </c>
      <c r="O16163" s="0" t="s">
        <v>42</v>
      </c>
      <c r="P16163" s="0" t="n">
        <f aca="false">IF(AND(OR(Dashboard!$B$5="All",D16163=Dashboard!$B$5),OR(Dashboard!$D$5="All",N16163=Dashboard!$D$5),OR(AND(C16163&lt;&gt;"",C16163&gt;=Dashboard!$F$5,C16163&lt;=Dashboard!$H$5),AND(C16163="",Dashboard!$F$5&lt;=1980,Dashboard!$H$5&gt;=2016))),1,0)</f>
        <v>1</v>
      </c>
      <c r="Q16163" s="0" t="n">
        <f aca="false">J16163*P16163+ROW()*0.00000001</f>
        <v>0.01016163</v>
      </c>
    </row>
    <row r="16164" customFormat="false" ht="15" hidden="false" customHeight="false" outlineLevel="0" collapsed="false">
      <c r="A16164" s="0" t="s">
        <v>11815</v>
      </c>
      <c r="B16164" s="0" t="s">
        <v>85</v>
      </c>
      <c r="C16164" s="0" t="n">
        <v>2003</v>
      </c>
      <c r="D16164" s="0" t="s">
        <v>102</v>
      </c>
      <c r="E16164" s="0" t="s">
        <v>649</v>
      </c>
      <c r="F16164" s="0" t="n">
        <v>0.01</v>
      </c>
      <c r="G16164" s="0" t="n">
        <v>0</v>
      </c>
      <c r="H16164" s="0" t="n">
        <v>0</v>
      </c>
      <c r="I16164" s="0" t="n">
        <v>0</v>
      </c>
      <c r="J16164" s="0" t="n">
        <v>0.01</v>
      </c>
      <c r="K16164" s="0" t="n">
        <v>75</v>
      </c>
      <c r="L16164" s="0" t="n">
        <v>8.1</v>
      </c>
      <c r="M16164" s="0" t="s">
        <v>73</v>
      </c>
      <c r="N16164" s="0" t="s">
        <v>35</v>
      </c>
      <c r="O16164" s="0" t="s">
        <v>37</v>
      </c>
      <c r="P16164" s="0" t="n">
        <f aca="false">IF(AND(OR(Dashboard!$B$5="All",D16164=Dashboard!$B$5),OR(Dashboard!$D$5="All",N16164=Dashboard!$D$5),OR(AND(C16164&lt;&gt;"",C16164&gt;=Dashboard!$F$5,C16164&lt;=Dashboard!$H$5),AND(C16164="",Dashboard!$F$5&lt;=1980,Dashboard!$H$5&gt;=2016))),1,0)</f>
        <v>1</v>
      </c>
      <c r="Q16164" s="0" t="n">
        <f aca="false">J16164*P16164+ROW()*0.00000001</f>
        <v>0.01016164</v>
      </c>
    </row>
    <row r="16165" customFormat="false" ht="15" hidden="false" customHeight="false" outlineLevel="0" collapsed="false">
      <c r="A16165" s="0" t="s">
        <v>6256</v>
      </c>
      <c r="B16165" s="0" t="s">
        <v>144</v>
      </c>
      <c r="C16165" s="0" t="n">
        <v>2005</v>
      </c>
      <c r="D16165" s="0" t="s">
        <v>114</v>
      </c>
      <c r="E16165" s="0" t="s">
        <v>91</v>
      </c>
      <c r="F16165" s="0" t="n">
        <v>0.01</v>
      </c>
      <c r="G16165" s="0" t="n">
        <v>0</v>
      </c>
      <c r="H16165" s="0" t="n">
        <v>0</v>
      </c>
      <c r="I16165" s="0" t="n">
        <v>0</v>
      </c>
      <c r="J16165" s="0" t="n">
        <v>0.01</v>
      </c>
      <c r="N16165" s="0" t="s">
        <v>66</v>
      </c>
      <c r="P16165" s="0" t="n">
        <f aca="false">IF(AND(OR(Dashboard!$B$5="All",D16165=Dashboard!$B$5),OR(Dashboard!$D$5="All",N16165=Dashboard!$D$5),OR(AND(C16165&lt;&gt;"",C16165&gt;=Dashboard!$F$5,C16165&lt;=Dashboard!$H$5),AND(C16165="",Dashboard!$F$5&lt;=1980,Dashboard!$H$5&gt;=2016))),1,0)</f>
        <v>1</v>
      </c>
      <c r="Q16165" s="0" t="n">
        <f aca="false">J16165*P16165+ROW()*0.00000001</f>
        <v>0.01016165</v>
      </c>
    </row>
    <row r="16166" customFormat="false" ht="15" hidden="false" customHeight="false" outlineLevel="0" collapsed="false">
      <c r="A16166" s="0" t="s">
        <v>11816</v>
      </c>
      <c r="B16166" s="0" t="s">
        <v>50</v>
      </c>
      <c r="C16166" s="0" t="n">
        <v>2008</v>
      </c>
      <c r="D16166" s="0" t="s">
        <v>52</v>
      </c>
      <c r="E16166" s="0" t="s">
        <v>220</v>
      </c>
      <c r="F16166" s="0" t="n">
        <v>0.01</v>
      </c>
      <c r="G16166" s="0" t="n">
        <v>0</v>
      </c>
      <c r="H16166" s="0" t="n">
        <v>0</v>
      </c>
      <c r="I16166" s="0" t="n">
        <v>0</v>
      </c>
      <c r="J16166" s="0" t="n">
        <v>0.01</v>
      </c>
      <c r="M16166" s="0" t="s">
        <v>36</v>
      </c>
      <c r="N16166" s="0" t="s">
        <v>35</v>
      </c>
      <c r="P16166" s="0" t="n">
        <f aca="false">IF(AND(OR(Dashboard!$B$5="All",D16166=Dashboard!$B$5),OR(Dashboard!$D$5="All",N16166=Dashboard!$D$5),OR(AND(C16166&lt;&gt;"",C16166&gt;=Dashboard!$F$5,C16166&lt;=Dashboard!$H$5),AND(C16166="",Dashboard!$F$5&lt;=1980,Dashboard!$H$5&gt;=2016))),1,0)</f>
        <v>1</v>
      </c>
      <c r="Q16166" s="0" t="n">
        <f aca="false">J16166*P16166+ROW()*0.00000001</f>
        <v>0.01016166</v>
      </c>
    </row>
    <row r="16167" customFormat="false" ht="15" hidden="false" customHeight="false" outlineLevel="0" collapsed="false">
      <c r="A16167" s="0" t="s">
        <v>11817</v>
      </c>
      <c r="B16167" s="0" t="s">
        <v>851</v>
      </c>
      <c r="C16167" s="0" t="n">
        <v>2016</v>
      </c>
      <c r="D16167" s="0" t="s">
        <v>114</v>
      </c>
      <c r="E16167" s="0" t="s">
        <v>520</v>
      </c>
      <c r="F16167" s="0" t="n">
        <v>0</v>
      </c>
      <c r="G16167" s="0" t="n">
        <v>0</v>
      </c>
      <c r="H16167" s="0" t="n">
        <v>0.01</v>
      </c>
      <c r="I16167" s="0" t="n">
        <v>0</v>
      </c>
      <c r="J16167" s="0" t="n">
        <v>0.01</v>
      </c>
      <c r="N16167" s="0" t="s">
        <v>74</v>
      </c>
      <c r="P16167" s="0" t="n">
        <f aca="false">IF(AND(OR(Dashboard!$B$5="All",D16167=Dashboard!$B$5),OR(Dashboard!$D$5="All",N16167=Dashboard!$D$5),OR(AND(C16167&lt;&gt;"",C16167&gt;=Dashboard!$F$5,C16167&lt;=Dashboard!$H$5),AND(C16167="",Dashboard!$F$5&lt;=1980,Dashboard!$H$5&gt;=2016))),1,0)</f>
        <v>1</v>
      </c>
      <c r="Q16167" s="0" t="n">
        <f aca="false">J16167*P16167+ROW()*0.00000001</f>
        <v>0.01016167</v>
      </c>
    </row>
    <row r="16168" customFormat="false" ht="15" hidden="false" customHeight="false" outlineLevel="0" collapsed="false">
      <c r="A16168" s="0" t="s">
        <v>1254</v>
      </c>
      <c r="B16168" s="0" t="s">
        <v>152</v>
      </c>
      <c r="C16168" s="0" t="n">
        <v>2006</v>
      </c>
      <c r="D16168" s="0" t="s">
        <v>52</v>
      </c>
      <c r="E16168" s="0" t="s">
        <v>124</v>
      </c>
      <c r="F16168" s="0" t="n">
        <v>0</v>
      </c>
      <c r="G16168" s="0" t="n">
        <v>0.01</v>
      </c>
      <c r="H16168" s="0" t="n">
        <v>0</v>
      </c>
      <c r="I16168" s="0" t="n">
        <v>0</v>
      </c>
      <c r="J16168" s="0" t="n">
        <v>0.01</v>
      </c>
      <c r="K16168" s="0" t="n">
        <v>58</v>
      </c>
      <c r="L16168" s="0" t="n">
        <v>7.6</v>
      </c>
      <c r="M16168" s="0" t="s">
        <v>36</v>
      </c>
      <c r="N16168" s="0" t="s">
        <v>152</v>
      </c>
      <c r="O16168" s="0" t="s">
        <v>53</v>
      </c>
      <c r="P16168" s="0" t="n">
        <f aca="false">IF(AND(OR(Dashboard!$B$5="All",D16168=Dashboard!$B$5),OR(Dashboard!$D$5="All",N16168=Dashboard!$D$5),OR(AND(C16168&lt;&gt;"",C16168&gt;=Dashboard!$F$5,C16168&lt;=Dashboard!$H$5),AND(C16168="",Dashboard!$F$5&lt;=1980,Dashboard!$H$5&gt;=2016))),1,0)</f>
        <v>1</v>
      </c>
      <c r="Q16168" s="0" t="n">
        <f aca="false">J16168*P16168+ROW()*0.00000001</f>
        <v>0.01016168</v>
      </c>
    </row>
    <row r="16169" customFormat="false" ht="15" hidden="false" customHeight="false" outlineLevel="0" collapsed="false">
      <c r="A16169" s="0" t="s">
        <v>11818</v>
      </c>
      <c r="B16169" s="0" t="s">
        <v>152</v>
      </c>
      <c r="C16169" s="0" t="n">
        <v>2015</v>
      </c>
      <c r="D16169" s="0" t="s">
        <v>246</v>
      </c>
      <c r="E16169" s="0" t="s">
        <v>520</v>
      </c>
      <c r="F16169" s="0" t="n">
        <v>0</v>
      </c>
      <c r="G16169" s="0" t="n">
        <v>0.01</v>
      </c>
      <c r="H16169" s="0" t="n">
        <v>0</v>
      </c>
      <c r="I16169" s="0" t="n">
        <v>0</v>
      </c>
      <c r="J16169" s="0" t="n">
        <v>0.01</v>
      </c>
      <c r="K16169" s="0" t="n">
        <v>65</v>
      </c>
      <c r="L16169" s="0" t="n">
        <v>7.7</v>
      </c>
      <c r="N16169" s="0" t="s">
        <v>152</v>
      </c>
      <c r="O16169" s="0" t="s">
        <v>67</v>
      </c>
      <c r="P16169" s="0" t="n">
        <f aca="false">IF(AND(OR(Dashboard!$B$5="All",D16169=Dashboard!$B$5),OR(Dashboard!$D$5="All",N16169=Dashboard!$D$5),OR(AND(C16169&lt;&gt;"",C16169&gt;=Dashboard!$F$5,C16169&lt;=Dashboard!$H$5),AND(C16169="",Dashboard!$F$5&lt;=1980,Dashboard!$H$5&gt;=2016))),1,0)</f>
        <v>1</v>
      </c>
      <c r="Q16169" s="0" t="n">
        <f aca="false">J16169*P16169+ROW()*0.00000001</f>
        <v>0.01016169</v>
      </c>
    </row>
    <row r="16170" customFormat="false" ht="15" hidden="false" customHeight="false" outlineLevel="0" collapsed="false">
      <c r="A16170" s="0" t="s">
        <v>5447</v>
      </c>
      <c r="B16170" s="0" t="s">
        <v>85</v>
      </c>
      <c r="C16170" s="0" t="n">
        <v>2005</v>
      </c>
      <c r="D16170" s="0" t="s">
        <v>52</v>
      </c>
      <c r="E16170" s="0" t="s">
        <v>72</v>
      </c>
      <c r="F16170" s="0" t="n">
        <v>0.01</v>
      </c>
      <c r="G16170" s="0" t="n">
        <v>0</v>
      </c>
      <c r="H16170" s="0" t="n">
        <v>0</v>
      </c>
      <c r="I16170" s="0" t="n">
        <v>0</v>
      </c>
      <c r="J16170" s="0" t="n">
        <v>0.01</v>
      </c>
      <c r="M16170" s="0" t="s">
        <v>36</v>
      </c>
      <c r="N16170" s="0" t="s">
        <v>35</v>
      </c>
      <c r="P16170" s="0" t="n">
        <f aca="false">IF(AND(OR(Dashboard!$B$5="All",D16170=Dashboard!$B$5),OR(Dashboard!$D$5="All",N16170=Dashboard!$D$5),OR(AND(C16170&lt;&gt;"",C16170&gt;=Dashboard!$F$5,C16170&lt;=Dashboard!$H$5),AND(C16170="",Dashboard!$F$5&lt;=1980,Dashboard!$H$5&gt;=2016))),1,0)</f>
        <v>1</v>
      </c>
      <c r="Q16170" s="0" t="n">
        <f aca="false">J16170*P16170+ROW()*0.00000001</f>
        <v>0.0101617</v>
      </c>
    </row>
    <row r="16171" customFormat="false" ht="15" hidden="false" customHeight="false" outlineLevel="0" collapsed="false">
      <c r="A16171" s="0" t="s">
        <v>11819</v>
      </c>
      <c r="B16171" s="0" t="s">
        <v>50</v>
      </c>
      <c r="C16171" s="0" t="n">
        <v>2008</v>
      </c>
      <c r="D16171" s="0" t="s">
        <v>48</v>
      </c>
      <c r="E16171" s="0" t="s">
        <v>4702</v>
      </c>
      <c r="F16171" s="0" t="n">
        <v>0.01</v>
      </c>
      <c r="G16171" s="0" t="n">
        <v>0</v>
      </c>
      <c r="H16171" s="0" t="n">
        <v>0</v>
      </c>
      <c r="I16171" s="0" t="n">
        <v>0</v>
      </c>
      <c r="J16171" s="0" t="n">
        <v>0.01</v>
      </c>
      <c r="N16171" s="0" t="s">
        <v>35</v>
      </c>
      <c r="P16171" s="0" t="n">
        <f aca="false">IF(AND(OR(Dashboard!$B$5="All",D16171=Dashboard!$B$5),OR(Dashboard!$D$5="All",N16171=Dashboard!$D$5),OR(AND(C16171&lt;&gt;"",C16171&gt;=Dashboard!$F$5,C16171&lt;=Dashboard!$H$5),AND(C16171="",Dashboard!$F$5&lt;=1980,Dashboard!$H$5&gt;=2016))),1,0)</f>
        <v>1</v>
      </c>
      <c r="Q16171" s="0" t="n">
        <f aca="false">J16171*P16171+ROW()*0.00000001</f>
        <v>0.01016171</v>
      </c>
    </row>
    <row r="16172" customFormat="false" ht="15" hidden="false" customHeight="false" outlineLevel="0" collapsed="false">
      <c r="A16172" s="0" t="s">
        <v>11820</v>
      </c>
      <c r="B16172" s="0" t="s">
        <v>851</v>
      </c>
      <c r="C16172" s="0" t="n">
        <v>2015</v>
      </c>
      <c r="D16172" s="0" t="s">
        <v>71</v>
      </c>
      <c r="E16172" s="0" t="s">
        <v>7521</v>
      </c>
      <c r="F16172" s="0" t="n">
        <v>0</v>
      </c>
      <c r="G16172" s="0" t="n">
        <v>0</v>
      </c>
      <c r="H16172" s="0" t="n">
        <v>0.01</v>
      </c>
      <c r="I16172" s="0" t="n">
        <v>0</v>
      </c>
      <c r="J16172" s="0" t="n">
        <v>0.01</v>
      </c>
      <c r="N16172" s="0" t="s">
        <v>74</v>
      </c>
      <c r="P16172" s="0" t="n">
        <f aca="false">IF(AND(OR(Dashboard!$B$5="All",D16172=Dashboard!$B$5),OR(Dashboard!$D$5="All",N16172=Dashboard!$D$5),OR(AND(C16172&lt;&gt;"",C16172&gt;=Dashboard!$F$5,C16172&lt;=Dashboard!$H$5),AND(C16172="",Dashboard!$F$5&lt;=1980,Dashboard!$H$5&gt;=2016))),1,0)</f>
        <v>1</v>
      </c>
      <c r="Q16172" s="0" t="n">
        <f aca="false">J16172*P16172+ROW()*0.00000001</f>
        <v>0.01016172</v>
      </c>
    </row>
    <row r="16173" customFormat="false" ht="15" hidden="false" customHeight="false" outlineLevel="0" collapsed="false">
      <c r="A16173" s="0" t="s">
        <v>9791</v>
      </c>
      <c r="B16173" s="0" t="s">
        <v>50</v>
      </c>
      <c r="C16173" s="0" t="n">
        <v>2010</v>
      </c>
      <c r="D16173" s="0" t="s">
        <v>41</v>
      </c>
      <c r="E16173" s="0" t="s">
        <v>4319</v>
      </c>
      <c r="F16173" s="0" t="n">
        <v>0.01</v>
      </c>
      <c r="G16173" s="0" t="n">
        <v>0</v>
      </c>
      <c r="H16173" s="0" t="n">
        <v>0</v>
      </c>
      <c r="I16173" s="0" t="n">
        <v>0</v>
      </c>
      <c r="J16173" s="0" t="n">
        <v>0.01</v>
      </c>
      <c r="M16173" s="0" t="s">
        <v>36</v>
      </c>
      <c r="N16173" s="0" t="s">
        <v>35</v>
      </c>
      <c r="P16173" s="0" t="n">
        <f aca="false">IF(AND(OR(Dashboard!$B$5="All",D16173=Dashboard!$B$5),OR(Dashboard!$D$5="All",N16173=Dashboard!$D$5),OR(AND(C16173&lt;&gt;"",C16173&gt;=Dashboard!$F$5,C16173&lt;=Dashboard!$H$5),AND(C16173="",Dashboard!$F$5&lt;=1980,Dashboard!$H$5&gt;=2016))),1,0)</f>
        <v>1</v>
      </c>
      <c r="Q16173" s="0" t="n">
        <f aca="false">J16173*P16173+ROW()*0.00000001</f>
        <v>0.01016173</v>
      </c>
    </row>
    <row r="16174" customFormat="false" ht="15" hidden="false" customHeight="false" outlineLevel="0" collapsed="false">
      <c r="A16174" s="0" t="s">
        <v>11821</v>
      </c>
      <c r="B16174" s="0" t="s">
        <v>50</v>
      </c>
      <c r="C16174" s="0" t="n">
        <v>2009</v>
      </c>
      <c r="D16174" s="0" t="s">
        <v>48</v>
      </c>
      <c r="E16174" s="0" t="s">
        <v>11822</v>
      </c>
      <c r="F16174" s="0" t="n">
        <v>0</v>
      </c>
      <c r="G16174" s="0" t="n">
        <v>0</v>
      </c>
      <c r="H16174" s="0" t="n">
        <v>0.01</v>
      </c>
      <c r="I16174" s="0" t="n">
        <v>0</v>
      </c>
      <c r="J16174" s="0" t="n">
        <v>0.01</v>
      </c>
      <c r="N16174" s="0" t="s">
        <v>35</v>
      </c>
      <c r="P16174" s="0" t="n">
        <f aca="false">IF(AND(OR(Dashboard!$B$5="All",D16174=Dashboard!$B$5),OR(Dashboard!$D$5="All",N16174=Dashboard!$D$5),OR(AND(C16174&lt;&gt;"",C16174&gt;=Dashboard!$F$5,C16174&lt;=Dashboard!$H$5),AND(C16174="",Dashboard!$F$5&lt;=1980,Dashboard!$H$5&gt;=2016))),1,0)</f>
        <v>1</v>
      </c>
      <c r="Q16174" s="0" t="n">
        <f aca="false">J16174*P16174+ROW()*0.00000001</f>
        <v>0.01016174</v>
      </c>
    </row>
    <row r="16175" customFormat="false" ht="15" hidden="false" customHeight="false" outlineLevel="0" collapsed="false">
      <c r="A16175" s="0" t="s">
        <v>2959</v>
      </c>
      <c r="B16175" s="0" t="s">
        <v>97</v>
      </c>
      <c r="C16175" s="0" t="n">
        <v>2012</v>
      </c>
      <c r="D16175" s="0" t="s">
        <v>52</v>
      </c>
      <c r="E16175" s="0" t="s">
        <v>2228</v>
      </c>
      <c r="F16175" s="0" t="n">
        <v>0</v>
      </c>
      <c r="G16175" s="0" t="n">
        <v>0.01</v>
      </c>
      <c r="H16175" s="0" t="n">
        <v>0</v>
      </c>
      <c r="I16175" s="0" t="n">
        <v>0</v>
      </c>
      <c r="J16175" s="0" t="n">
        <v>0.01</v>
      </c>
      <c r="N16175" s="0" t="s">
        <v>35</v>
      </c>
      <c r="P16175" s="0" t="n">
        <f aca="false">IF(AND(OR(Dashboard!$B$5="All",D16175=Dashboard!$B$5),OR(Dashboard!$D$5="All",N16175=Dashboard!$D$5),OR(AND(C16175&lt;&gt;"",C16175&gt;=Dashboard!$F$5,C16175&lt;=Dashboard!$H$5),AND(C16175="",Dashboard!$F$5&lt;=1980,Dashboard!$H$5&gt;=2016))),1,0)</f>
        <v>1</v>
      </c>
      <c r="Q16175" s="0" t="n">
        <f aca="false">J16175*P16175+ROW()*0.00000001</f>
        <v>0.01016175</v>
      </c>
    </row>
    <row r="16176" customFormat="false" ht="15" hidden="false" customHeight="false" outlineLevel="0" collapsed="false">
      <c r="A16176" s="0" t="s">
        <v>11823</v>
      </c>
      <c r="B16176" s="0" t="s">
        <v>172</v>
      </c>
      <c r="C16176" s="0" t="n">
        <v>2014</v>
      </c>
      <c r="D16176" s="0" t="s">
        <v>114</v>
      </c>
      <c r="E16176" s="0" t="s">
        <v>7521</v>
      </c>
      <c r="F16176" s="0" t="n">
        <v>0</v>
      </c>
      <c r="G16176" s="0" t="n">
        <v>0</v>
      </c>
      <c r="H16176" s="0" t="n">
        <v>0.01</v>
      </c>
      <c r="I16176" s="0" t="n">
        <v>0</v>
      </c>
      <c r="J16176" s="0" t="n">
        <v>0.01</v>
      </c>
      <c r="N16176" s="0" t="s">
        <v>66</v>
      </c>
      <c r="P16176" s="0" t="n">
        <f aca="false">IF(AND(OR(Dashboard!$B$5="All",D16176=Dashboard!$B$5),OR(Dashboard!$D$5="All",N16176=Dashboard!$D$5),OR(AND(C16176&lt;&gt;"",C16176&gt;=Dashboard!$F$5,C16176&lt;=Dashboard!$H$5),AND(C16176="",Dashboard!$F$5&lt;=1980,Dashboard!$H$5&gt;=2016))),1,0)</f>
        <v>1</v>
      </c>
      <c r="Q16176" s="0" t="n">
        <f aca="false">J16176*P16176+ROW()*0.00000001</f>
        <v>0.01016176</v>
      </c>
    </row>
    <row r="16177" customFormat="false" ht="15" hidden="false" customHeight="false" outlineLevel="0" collapsed="false">
      <c r="A16177" s="0" t="s">
        <v>11824</v>
      </c>
      <c r="B16177" s="0" t="s">
        <v>50</v>
      </c>
      <c r="C16177" s="0" t="n">
        <v>2008</v>
      </c>
      <c r="D16177" s="0" t="s">
        <v>34</v>
      </c>
      <c r="E16177" s="0" t="s">
        <v>2960</v>
      </c>
      <c r="F16177" s="0" t="n">
        <v>0.01</v>
      </c>
      <c r="G16177" s="0" t="n">
        <v>0</v>
      </c>
      <c r="H16177" s="0" t="n">
        <v>0</v>
      </c>
      <c r="I16177" s="0" t="n">
        <v>0</v>
      </c>
      <c r="J16177" s="0" t="n">
        <v>0.01</v>
      </c>
      <c r="M16177" s="0" t="s">
        <v>36</v>
      </c>
      <c r="N16177" s="0" t="s">
        <v>35</v>
      </c>
      <c r="P16177" s="0" t="n">
        <f aca="false">IF(AND(OR(Dashboard!$B$5="All",D16177=Dashboard!$B$5),OR(Dashboard!$D$5="All",N16177=Dashboard!$D$5),OR(AND(C16177&lt;&gt;"",C16177&gt;=Dashboard!$F$5,C16177&lt;=Dashboard!$H$5),AND(C16177="",Dashboard!$F$5&lt;=1980,Dashboard!$H$5&gt;=2016))),1,0)</f>
        <v>1</v>
      </c>
      <c r="Q16177" s="0" t="n">
        <f aca="false">J16177*P16177+ROW()*0.00000001</f>
        <v>0.01016177</v>
      </c>
    </row>
    <row r="16178" customFormat="false" ht="15" hidden="false" customHeight="false" outlineLevel="0" collapsed="false">
      <c r="A16178" s="0" t="s">
        <v>11825</v>
      </c>
      <c r="B16178" s="0" t="s">
        <v>50</v>
      </c>
      <c r="C16178" s="0" t="n">
        <v>2009</v>
      </c>
      <c r="D16178" s="0" t="s">
        <v>46</v>
      </c>
      <c r="E16178" s="0" t="s">
        <v>328</v>
      </c>
      <c r="F16178" s="0" t="n">
        <v>0</v>
      </c>
      <c r="G16178" s="0" t="n">
        <v>0</v>
      </c>
      <c r="H16178" s="0" t="n">
        <v>0.01</v>
      </c>
      <c r="I16178" s="0" t="n">
        <v>0</v>
      </c>
      <c r="J16178" s="0" t="n">
        <v>0.01</v>
      </c>
      <c r="N16178" s="0" t="s">
        <v>35</v>
      </c>
      <c r="P16178" s="0" t="n">
        <f aca="false">IF(AND(OR(Dashboard!$B$5="All",D16178=Dashboard!$B$5),OR(Dashboard!$D$5="All",N16178=Dashboard!$D$5),OR(AND(C16178&lt;&gt;"",C16178&gt;=Dashboard!$F$5,C16178&lt;=Dashboard!$H$5),AND(C16178="",Dashboard!$F$5&lt;=1980,Dashboard!$H$5&gt;=2016))),1,0)</f>
        <v>1</v>
      </c>
      <c r="Q16178" s="0" t="n">
        <f aca="false">J16178*P16178+ROW()*0.00000001</f>
        <v>0.01016178</v>
      </c>
    </row>
    <row r="16179" customFormat="false" ht="15" hidden="false" customHeight="false" outlineLevel="0" collapsed="false">
      <c r="A16179" s="0" t="s">
        <v>10476</v>
      </c>
      <c r="B16179" s="0" t="s">
        <v>144</v>
      </c>
      <c r="C16179" s="0" t="n">
        <v>2002</v>
      </c>
      <c r="D16179" s="0" t="s">
        <v>48</v>
      </c>
      <c r="E16179" s="0" t="s">
        <v>3686</v>
      </c>
      <c r="F16179" s="0" t="n">
        <v>0.01</v>
      </c>
      <c r="G16179" s="0" t="n">
        <v>0</v>
      </c>
      <c r="H16179" s="0" t="n">
        <v>0</v>
      </c>
      <c r="I16179" s="0" t="n">
        <v>0</v>
      </c>
      <c r="J16179" s="0" t="n">
        <v>0.01</v>
      </c>
      <c r="K16179" s="0" t="n">
        <v>58</v>
      </c>
      <c r="M16179" s="0" t="s">
        <v>36</v>
      </c>
      <c r="N16179" s="0" t="s">
        <v>66</v>
      </c>
      <c r="O16179" s="0" t="s">
        <v>53</v>
      </c>
      <c r="P16179" s="0" t="n">
        <f aca="false">IF(AND(OR(Dashboard!$B$5="All",D16179=Dashboard!$B$5),OR(Dashboard!$D$5="All",N16179=Dashboard!$D$5),OR(AND(C16179&lt;&gt;"",C16179&gt;=Dashboard!$F$5,C16179&lt;=Dashboard!$H$5),AND(C16179="",Dashboard!$F$5&lt;=1980,Dashboard!$H$5&gt;=2016))),1,0)</f>
        <v>1</v>
      </c>
      <c r="Q16179" s="0" t="n">
        <f aca="false">J16179*P16179+ROW()*0.00000001</f>
        <v>0.01016179</v>
      </c>
    </row>
    <row r="16180" customFormat="false" ht="15" hidden="false" customHeight="false" outlineLevel="0" collapsed="false">
      <c r="A16180" s="0" t="s">
        <v>11826</v>
      </c>
      <c r="B16180" s="0" t="s">
        <v>70</v>
      </c>
      <c r="C16180" s="0" t="n">
        <v>2012</v>
      </c>
      <c r="D16180" s="0" t="s">
        <v>34</v>
      </c>
      <c r="E16180" s="0" t="s">
        <v>11827</v>
      </c>
      <c r="F16180" s="0" t="n">
        <v>0.01</v>
      </c>
      <c r="G16180" s="0" t="n">
        <v>0</v>
      </c>
      <c r="H16180" s="0" t="n">
        <v>0</v>
      </c>
      <c r="I16180" s="0" t="n">
        <v>0</v>
      </c>
      <c r="J16180" s="0" t="n">
        <v>0.01</v>
      </c>
      <c r="M16180" s="0" t="s">
        <v>36</v>
      </c>
      <c r="N16180" s="0" t="s">
        <v>74</v>
      </c>
      <c r="P16180" s="0" t="n">
        <f aca="false">IF(AND(OR(Dashboard!$B$5="All",D16180=Dashboard!$B$5),OR(Dashboard!$D$5="All",N16180=Dashboard!$D$5),OR(AND(C16180&lt;&gt;"",C16180&gt;=Dashboard!$F$5,C16180&lt;=Dashboard!$H$5),AND(C16180="",Dashboard!$F$5&lt;=1980,Dashboard!$H$5&gt;=2016))),1,0)</f>
        <v>1</v>
      </c>
      <c r="Q16180" s="0" t="n">
        <f aca="false">J16180*P16180+ROW()*0.00000001</f>
        <v>0.0101618</v>
      </c>
    </row>
    <row r="16181" customFormat="false" ht="15" hidden="false" customHeight="false" outlineLevel="0" collapsed="false">
      <c r="A16181" s="0" t="s">
        <v>5612</v>
      </c>
      <c r="B16181" s="0" t="s">
        <v>152</v>
      </c>
      <c r="D16181" s="0" t="s">
        <v>41</v>
      </c>
      <c r="E16181" s="0" t="s">
        <v>3828</v>
      </c>
      <c r="F16181" s="0" t="n">
        <v>0</v>
      </c>
      <c r="G16181" s="0" t="n">
        <v>0.01</v>
      </c>
      <c r="H16181" s="0" t="n">
        <v>0</v>
      </c>
      <c r="I16181" s="0" t="n">
        <v>0</v>
      </c>
      <c r="J16181" s="0" t="n">
        <v>0.01</v>
      </c>
      <c r="K16181" s="0" t="n">
        <v>65</v>
      </c>
      <c r="N16181" s="0" t="s">
        <v>152</v>
      </c>
      <c r="O16181" s="0" t="s">
        <v>67</v>
      </c>
      <c r="P16181" s="0" t="n">
        <f aca="false">IF(AND(OR(Dashboard!$B$5="All",D16181=Dashboard!$B$5),OR(Dashboard!$D$5="All",N16181=Dashboard!$D$5),OR(AND(C16181&lt;&gt;"",C16181&gt;=Dashboard!$F$5,C16181&lt;=Dashboard!$H$5),AND(C16181="",Dashboard!$F$5&lt;=1980,Dashboard!$H$5&gt;=2016))),1,0)</f>
        <v>1</v>
      </c>
      <c r="Q16181" s="0" t="n">
        <f aca="false">J16181*P16181+ROW()*0.00000001</f>
        <v>0.01016181</v>
      </c>
    </row>
    <row r="16182" customFormat="false" ht="15" hidden="false" customHeight="false" outlineLevel="0" collapsed="false">
      <c r="A16182" s="0" t="s">
        <v>11828</v>
      </c>
      <c r="B16182" s="0" t="s">
        <v>164</v>
      </c>
      <c r="C16182" s="0" t="n">
        <v>2010</v>
      </c>
      <c r="D16182" s="0" t="s">
        <v>114</v>
      </c>
      <c r="E16182" s="0" t="s">
        <v>10725</v>
      </c>
      <c r="F16182" s="0" t="n">
        <v>0</v>
      </c>
      <c r="G16182" s="0" t="n">
        <v>0</v>
      </c>
      <c r="H16182" s="0" t="n">
        <v>0.01</v>
      </c>
      <c r="I16182" s="0" t="n">
        <v>0</v>
      </c>
      <c r="J16182" s="0" t="n">
        <v>0.01</v>
      </c>
      <c r="N16182" s="0" t="s">
        <v>74</v>
      </c>
      <c r="P16182" s="0" t="n">
        <f aca="false">IF(AND(OR(Dashboard!$B$5="All",D16182=Dashboard!$B$5),OR(Dashboard!$D$5="All",N16182=Dashboard!$D$5),OR(AND(C16182&lt;&gt;"",C16182&gt;=Dashboard!$F$5,C16182&lt;=Dashboard!$H$5),AND(C16182="",Dashboard!$F$5&lt;=1980,Dashboard!$H$5&gt;=2016))),1,0)</f>
        <v>1</v>
      </c>
      <c r="Q16182" s="0" t="n">
        <f aca="false">J16182*P16182+ROW()*0.00000001</f>
        <v>0.01016182</v>
      </c>
    </row>
    <row r="16183" customFormat="false" ht="15" hidden="false" customHeight="false" outlineLevel="0" collapsed="false">
      <c r="A16183" s="0" t="s">
        <v>11579</v>
      </c>
      <c r="B16183" s="0" t="s">
        <v>172</v>
      </c>
      <c r="C16183" s="0" t="n">
        <v>2016</v>
      </c>
      <c r="D16183" s="0" t="s">
        <v>52</v>
      </c>
      <c r="E16183" s="0" t="s">
        <v>124</v>
      </c>
      <c r="F16183" s="0" t="n">
        <v>0.01</v>
      </c>
      <c r="G16183" s="0" t="n">
        <v>0</v>
      </c>
      <c r="H16183" s="0" t="n">
        <v>0</v>
      </c>
      <c r="I16183" s="0" t="n">
        <v>0</v>
      </c>
      <c r="J16183" s="0" t="n">
        <v>0.01</v>
      </c>
      <c r="M16183" s="0" t="s">
        <v>103</v>
      </c>
      <c r="N16183" s="0" t="s">
        <v>66</v>
      </c>
      <c r="P16183" s="0" t="n">
        <f aca="false">IF(AND(OR(Dashboard!$B$5="All",D16183=Dashboard!$B$5),OR(Dashboard!$D$5="All",N16183=Dashboard!$D$5),OR(AND(C16183&lt;&gt;"",C16183&gt;=Dashboard!$F$5,C16183&lt;=Dashboard!$H$5),AND(C16183="",Dashboard!$F$5&lt;=1980,Dashboard!$H$5&gt;=2016))),1,0)</f>
        <v>1</v>
      </c>
      <c r="Q16183" s="0" t="n">
        <f aca="false">J16183*P16183+ROW()*0.00000001</f>
        <v>0.01016183</v>
      </c>
    </row>
    <row r="16184" customFormat="false" ht="15" hidden="false" customHeight="false" outlineLevel="0" collapsed="false">
      <c r="A16184" s="0" t="s">
        <v>11829</v>
      </c>
      <c r="B16184" s="0" t="s">
        <v>164</v>
      </c>
      <c r="C16184" s="0" t="n">
        <v>2011</v>
      </c>
      <c r="D16184" s="0" t="s">
        <v>114</v>
      </c>
      <c r="E16184" s="0" t="s">
        <v>6623</v>
      </c>
      <c r="F16184" s="0" t="n">
        <v>0</v>
      </c>
      <c r="G16184" s="0" t="n">
        <v>0</v>
      </c>
      <c r="H16184" s="0" t="n">
        <v>0.01</v>
      </c>
      <c r="I16184" s="0" t="n">
        <v>0</v>
      </c>
      <c r="J16184" s="0" t="n">
        <v>0.01</v>
      </c>
      <c r="N16184" s="0" t="s">
        <v>74</v>
      </c>
      <c r="P16184" s="0" t="n">
        <f aca="false">IF(AND(OR(Dashboard!$B$5="All",D16184=Dashboard!$B$5),OR(Dashboard!$D$5="All",N16184=Dashboard!$D$5),OR(AND(C16184&lt;&gt;"",C16184&gt;=Dashboard!$F$5,C16184&lt;=Dashboard!$H$5),AND(C16184="",Dashboard!$F$5&lt;=1980,Dashboard!$H$5&gt;=2016))),1,0)</f>
        <v>1</v>
      </c>
      <c r="Q16184" s="0" t="n">
        <f aca="false">J16184*P16184+ROW()*0.00000001</f>
        <v>0.01016184</v>
      </c>
    </row>
    <row r="16185" customFormat="false" ht="15" hidden="false" customHeight="false" outlineLevel="0" collapsed="false">
      <c r="A16185" s="0" t="s">
        <v>10610</v>
      </c>
      <c r="B16185" s="0" t="s">
        <v>70</v>
      </c>
      <c r="C16185" s="0" t="n">
        <v>2015</v>
      </c>
      <c r="D16185" s="0" t="s">
        <v>71</v>
      </c>
      <c r="E16185" s="0" t="s">
        <v>9258</v>
      </c>
      <c r="F16185" s="0" t="n">
        <v>0</v>
      </c>
      <c r="G16185" s="0" t="n">
        <v>0</v>
      </c>
      <c r="H16185" s="0" t="n">
        <v>0.01</v>
      </c>
      <c r="I16185" s="0" t="n">
        <v>0</v>
      </c>
      <c r="J16185" s="0" t="n">
        <v>0.01</v>
      </c>
      <c r="N16185" s="0" t="s">
        <v>74</v>
      </c>
      <c r="P16185" s="0" t="n">
        <f aca="false">IF(AND(OR(Dashboard!$B$5="All",D16185=Dashboard!$B$5),OR(Dashboard!$D$5="All",N16185=Dashboard!$D$5),OR(AND(C16185&lt;&gt;"",C16185&gt;=Dashboard!$F$5,C16185&lt;=Dashboard!$H$5),AND(C16185="",Dashboard!$F$5&lt;=1980,Dashboard!$H$5&gt;=2016))),1,0)</f>
        <v>1</v>
      </c>
      <c r="Q16185" s="0" t="n">
        <f aca="false">J16185*P16185+ROW()*0.00000001</f>
        <v>0.01016185</v>
      </c>
    </row>
    <row r="16186" customFormat="false" ht="15" hidden="false" customHeight="false" outlineLevel="0" collapsed="false">
      <c r="A16186" s="0" t="s">
        <v>8604</v>
      </c>
      <c r="B16186" s="0" t="s">
        <v>70</v>
      </c>
      <c r="C16186" s="0" t="n">
        <v>2013</v>
      </c>
      <c r="D16186" s="0" t="s">
        <v>46</v>
      </c>
      <c r="E16186" s="0" t="s">
        <v>5273</v>
      </c>
      <c r="F16186" s="0" t="n">
        <v>0</v>
      </c>
      <c r="G16186" s="0" t="n">
        <v>0</v>
      </c>
      <c r="H16186" s="0" t="n">
        <v>0.01</v>
      </c>
      <c r="I16186" s="0" t="n">
        <v>0</v>
      </c>
      <c r="J16186" s="0" t="n">
        <v>0.01</v>
      </c>
      <c r="N16186" s="0" t="s">
        <v>74</v>
      </c>
      <c r="P16186" s="0" t="n">
        <f aca="false">IF(AND(OR(Dashboard!$B$5="All",D16186=Dashboard!$B$5),OR(Dashboard!$D$5="All",N16186=Dashboard!$D$5),OR(AND(C16186&lt;&gt;"",C16186&gt;=Dashboard!$F$5,C16186&lt;=Dashboard!$H$5),AND(C16186="",Dashboard!$F$5&lt;=1980,Dashboard!$H$5&gt;=2016))),1,0)</f>
        <v>1</v>
      </c>
      <c r="Q16186" s="0" t="n">
        <f aca="false">J16186*P16186+ROW()*0.00000001</f>
        <v>0.01016186</v>
      </c>
    </row>
    <row r="16187" customFormat="false" ht="15" hidden="false" customHeight="false" outlineLevel="0" collapsed="false">
      <c r="A16187" s="0" t="s">
        <v>11830</v>
      </c>
      <c r="B16187" s="0" t="s">
        <v>85</v>
      </c>
      <c r="C16187" s="0" t="n">
        <v>2002</v>
      </c>
      <c r="D16187" s="0" t="s">
        <v>41</v>
      </c>
      <c r="E16187" s="0" t="s">
        <v>1524</v>
      </c>
      <c r="F16187" s="0" t="n">
        <v>0.01</v>
      </c>
      <c r="G16187" s="0" t="n">
        <v>0</v>
      </c>
      <c r="H16187" s="0" t="n">
        <v>0</v>
      </c>
      <c r="I16187" s="0" t="n">
        <v>0</v>
      </c>
      <c r="J16187" s="0" t="n">
        <v>0.01</v>
      </c>
      <c r="L16187" s="0" t="n">
        <v>7.6</v>
      </c>
      <c r="M16187" s="0" t="s">
        <v>36</v>
      </c>
      <c r="N16187" s="0" t="s">
        <v>35</v>
      </c>
      <c r="P16187" s="0" t="n">
        <f aca="false">IF(AND(OR(Dashboard!$B$5="All",D16187=Dashboard!$B$5),OR(Dashboard!$D$5="All",N16187=Dashboard!$D$5),OR(AND(C16187&lt;&gt;"",C16187&gt;=Dashboard!$F$5,C16187&lt;=Dashboard!$H$5),AND(C16187="",Dashboard!$F$5&lt;=1980,Dashboard!$H$5&gt;=2016))),1,0)</f>
        <v>1</v>
      </c>
      <c r="Q16187" s="0" t="n">
        <f aca="false">J16187*P16187+ROW()*0.00000001</f>
        <v>0.01016187</v>
      </c>
    </row>
    <row r="16188" customFormat="false" ht="15" hidden="false" customHeight="false" outlineLevel="0" collapsed="false">
      <c r="A16188" s="0" t="s">
        <v>11831</v>
      </c>
      <c r="B16188" s="0" t="s">
        <v>851</v>
      </c>
      <c r="C16188" s="0" t="n">
        <v>2014</v>
      </c>
      <c r="D16188" s="0" t="s">
        <v>114</v>
      </c>
      <c r="E16188" s="0" t="s">
        <v>9433</v>
      </c>
      <c r="F16188" s="0" t="n">
        <v>0</v>
      </c>
      <c r="G16188" s="0" t="n">
        <v>0</v>
      </c>
      <c r="H16188" s="0" t="n">
        <v>0.01</v>
      </c>
      <c r="I16188" s="0" t="n">
        <v>0</v>
      </c>
      <c r="J16188" s="0" t="n">
        <v>0.01</v>
      </c>
      <c r="N16188" s="0" t="s">
        <v>74</v>
      </c>
      <c r="P16188" s="0" t="n">
        <f aca="false">IF(AND(OR(Dashboard!$B$5="All",D16188=Dashboard!$B$5),OR(Dashboard!$D$5="All",N16188=Dashboard!$D$5),OR(AND(C16188&lt;&gt;"",C16188&gt;=Dashboard!$F$5,C16188&lt;=Dashboard!$H$5),AND(C16188="",Dashboard!$F$5&lt;=1980,Dashboard!$H$5&gt;=2016))),1,0)</f>
        <v>1</v>
      </c>
      <c r="Q16188" s="0" t="n">
        <f aca="false">J16188*P16188+ROW()*0.00000001</f>
        <v>0.01016188</v>
      </c>
    </row>
    <row r="16189" customFormat="false" ht="15" hidden="false" customHeight="false" outlineLevel="0" collapsed="false">
      <c r="A16189" s="0" t="s">
        <v>11278</v>
      </c>
      <c r="B16189" s="0" t="s">
        <v>172</v>
      </c>
      <c r="C16189" s="0" t="n">
        <v>2016</v>
      </c>
      <c r="D16189" s="0" t="s">
        <v>71</v>
      </c>
      <c r="E16189" s="0" t="s">
        <v>2264</v>
      </c>
      <c r="F16189" s="0" t="n">
        <v>0.01</v>
      </c>
      <c r="G16189" s="0" t="n">
        <v>0</v>
      </c>
      <c r="H16189" s="0" t="n">
        <v>0</v>
      </c>
      <c r="I16189" s="0" t="n">
        <v>0</v>
      </c>
      <c r="J16189" s="0" t="n">
        <v>0.01</v>
      </c>
      <c r="K16189" s="0" t="n">
        <v>80</v>
      </c>
      <c r="L16189" s="0" t="n">
        <v>7.9</v>
      </c>
      <c r="M16189" s="0" t="s">
        <v>73</v>
      </c>
      <c r="N16189" s="0" t="s">
        <v>66</v>
      </c>
      <c r="O16189" s="0" t="s">
        <v>37</v>
      </c>
      <c r="P16189" s="0" t="n">
        <f aca="false">IF(AND(OR(Dashboard!$B$5="All",D16189=Dashboard!$B$5),OR(Dashboard!$D$5="All",N16189=Dashboard!$D$5),OR(AND(C16189&lt;&gt;"",C16189&gt;=Dashboard!$F$5,C16189&lt;=Dashboard!$H$5),AND(C16189="",Dashboard!$F$5&lt;=1980,Dashboard!$H$5&gt;=2016))),1,0)</f>
        <v>1</v>
      </c>
      <c r="Q16189" s="0" t="n">
        <f aca="false">J16189*P16189+ROW()*0.00000001</f>
        <v>0.01016189</v>
      </c>
    </row>
    <row r="16190" customFormat="false" ht="15" hidden="false" customHeight="false" outlineLevel="0" collapsed="false">
      <c r="A16190" s="0" t="s">
        <v>11832</v>
      </c>
      <c r="B16190" s="0" t="s">
        <v>33</v>
      </c>
      <c r="C16190" s="0" t="n">
        <v>2008</v>
      </c>
      <c r="D16190" s="0" t="s">
        <v>34</v>
      </c>
      <c r="E16190" s="0" t="s">
        <v>3904</v>
      </c>
      <c r="F16190" s="0" t="n">
        <v>0</v>
      </c>
      <c r="G16190" s="0" t="n">
        <v>0</v>
      </c>
      <c r="H16190" s="0" t="n">
        <v>0.01</v>
      </c>
      <c r="I16190" s="0" t="n">
        <v>0</v>
      </c>
      <c r="J16190" s="0" t="n">
        <v>0.01</v>
      </c>
      <c r="N16190" s="0" t="s">
        <v>35</v>
      </c>
      <c r="P16190" s="0" t="n">
        <f aca="false">IF(AND(OR(Dashboard!$B$5="All",D16190=Dashboard!$B$5),OR(Dashboard!$D$5="All",N16190=Dashboard!$D$5),OR(AND(C16190&lt;&gt;"",C16190&gt;=Dashboard!$F$5,C16190&lt;=Dashboard!$H$5),AND(C16190="",Dashboard!$F$5&lt;=1980,Dashboard!$H$5&gt;=2016))),1,0)</f>
        <v>1</v>
      </c>
      <c r="Q16190" s="0" t="n">
        <f aca="false">J16190*P16190+ROW()*0.00000001</f>
        <v>0.0101619</v>
      </c>
    </row>
    <row r="16191" customFormat="false" ht="15" hidden="false" customHeight="false" outlineLevel="0" collapsed="false">
      <c r="A16191" s="0" t="s">
        <v>11833</v>
      </c>
      <c r="B16191" s="0" t="s">
        <v>164</v>
      </c>
      <c r="C16191" s="0" t="n">
        <v>2011</v>
      </c>
      <c r="D16191" s="0" t="s">
        <v>114</v>
      </c>
      <c r="E16191" s="0" t="s">
        <v>10489</v>
      </c>
      <c r="F16191" s="0" t="n">
        <v>0</v>
      </c>
      <c r="G16191" s="0" t="n">
        <v>0</v>
      </c>
      <c r="H16191" s="0" t="n">
        <v>0.01</v>
      </c>
      <c r="I16191" s="0" t="n">
        <v>0</v>
      </c>
      <c r="J16191" s="0" t="n">
        <v>0.01</v>
      </c>
      <c r="N16191" s="0" t="s">
        <v>74</v>
      </c>
      <c r="P16191" s="0" t="n">
        <f aca="false">IF(AND(OR(Dashboard!$B$5="All",D16191=Dashboard!$B$5),OR(Dashboard!$D$5="All",N16191=Dashboard!$D$5),OR(AND(C16191&lt;&gt;"",C16191&gt;=Dashboard!$F$5,C16191&lt;=Dashboard!$H$5),AND(C16191="",Dashboard!$F$5&lt;=1980,Dashboard!$H$5&gt;=2016))),1,0)</f>
        <v>1</v>
      </c>
      <c r="Q16191" s="0" t="n">
        <f aca="false">J16191*P16191+ROW()*0.00000001</f>
        <v>0.01016191</v>
      </c>
    </row>
    <row r="16192" customFormat="false" ht="15" hidden="false" customHeight="false" outlineLevel="0" collapsed="false">
      <c r="A16192" s="0" t="s">
        <v>100</v>
      </c>
      <c r="B16192" s="0" t="s">
        <v>152</v>
      </c>
      <c r="C16192" s="0" t="n">
        <v>2002</v>
      </c>
      <c r="D16192" s="0" t="s">
        <v>71</v>
      </c>
      <c r="E16192" s="0" t="s">
        <v>72</v>
      </c>
      <c r="F16192" s="0" t="n">
        <v>0</v>
      </c>
      <c r="G16192" s="0" t="n">
        <v>0.01</v>
      </c>
      <c r="H16192" s="0" t="n">
        <v>0</v>
      </c>
      <c r="I16192" s="0" t="n">
        <v>0</v>
      </c>
      <c r="J16192" s="0" t="n">
        <v>0.01</v>
      </c>
      <c r="K16192" s="0" t="n">
        <v>93</v>
      </c>
      <c r="L16192" s="0" t="n">
        <v>8.4</v>
      </c>
      <c r="M16192" s="0" t="s">
        <v>73</v>
      </c>
      <c r="N16192" s="0" t="s">
        <v>152</v>
      </c>
      <c r="O16192" s="0" t="s">
        <v>60</v>
      </c>
      <c r="P16192" s="0" t="n">
        <f aca="false">IF(AND(OR(Dashboard!$B$5="All",D16192=Dashboard!$B$5),OR(Dashboard!$D$5="All",N16192=Dashboard!$D$5),OR(AND(C16192&lt;&gt;"",C16192&gt;=Dashboard!$F$5,C16192&lt;=Dashboard!$H$5),AND(C16192="",Dashboard!$F$5&lt;=1980,Dashboard!$H$5&gt;=2016))),1,0)</f>
        <v>1</v>
      </c>
      <c r="Q16192" s="0" t="n">
        <f aca="false">J16192*P16192+ROW()*0.00000001</f>
        <v>0.01016192</v>
      </c>
    </row>
    <row r="16193" customFormat="false" ht="15" hidden="false" customHeight="false" outlineLevel="0" collapsed="false">
      <c r="A16193" s="0" t="s">
        <v>11834</v>
      </c>
      <c r="B16193" s="0" t="s">
        <v>76</v>
      </c>
      <c r="C16193" s="0" t="n">
        <v>2009</v>
      </c>
      <c r="D16193" s="0" t="s">
        <v>114</v>
      </c>
      <c r="E16193" s="0" t="s">
        <v>6975</v>
      </c>
      <c r="F16193" s="0" t="n">
        <v>0</v>
      </c>
      <c r="G16193" s="0" t="n">
        <v>0</v>
      </c>
      <c r="H16193" s="0" t="n">
        <v>0.01</v>
      </c>
      <c r="I16193" s="0" t="n">
        <v>0</v>
      </c>
      <c r="J16193" s="0" t="n">
        <v>0.01</v>
      </c>
      <c r="N16193" s="0" t="s">
        <v>74</v>
      </c>
      <c r="P16193" s="0" t="n">
        <f aca="false">IF(AND(OR(Dashboard!$B$5="All",D16193=Dashboard!$B$5),OR(Dashboard!$D$5="All",N16193=Dashboard!$D$5),OR(AND(C16193&lt;&gt;"",C16193&gt;=Dashboard!$F$5,C16193&lt;=Dashboard!$H$5),AND(C16193="",Dashboard!$F$5&lt;=1980,Dashboard!$H$5&gt;=2016))),1,0)</f>
        <v>1</v>
      </c>
      <c r="Q16193" s="0" t="n">
        <f aca="false">J16193*P16193+ROW()*0.00000001</f>
        <v>0.01016193</v>
      </c>
    </row>
    <row r="16194" customFormat="false" ht="15" hidden="false" customHeight="false" outlineLevel="0" collapsed="false">
      <c r="A16194" s="0" t="s">
        <v>11835</v>
      </c>
      <c r="B16194" s="0" t="s">
        <v>50</v>
      </c>
      <c r="C16194" s="0" t="n">
        <v>2010</v>
      </c>
      <c r="D16194" s="0" t="s">
        <v>114</v>
      </c>
      <c r="E16194" s="0" t="s">
        <v>4962</v>
      </c>
      <c r="F16194" s="0" t="n">
        <v>0</v>
      </c>
      <c r="G16194" s="0" t="n">
        <v>0</v>
      </c>
      <c r="H16194" s="0" t="n">
        <v>0.01</v>
      </c>
      <c r="I16194" s="0" t="n">
        <v>0</v>
      </c>
      <c r="J16194" s="0" t="n">
        <v>0.01</v>
      </c>
      <c r="N16194" s="0" t="s">
        <v>35</v>
      </c>
      <c r="P16194" s="0" t="n">
        <f aca="false">IF(AND(OR(Dashboard!$B$5="All",D16194=Dashboard!$B$5),OR(Dashboard!$D$5="All",N16194=Dashboard!$D$5),OR(AND(C16194&lt;&gt;"",C16194&gt;=Dashboard!$F$5,C16194&lt;=Dashboard!$H$5),AND(C16194="",Dashboard!$F$5&lt;=1980,Dashboard!$H$5&gt;=2016))),1,0)</f>
        <v>1</v>
      </c>
      <c r="Q16194" s="0" t="n">
        <f aca="false">J16194*P16194+ROW()*0.00000001</f>
        <v>0.01016194</v>
      </c>
    </row>
    <row r="16195" customFormat="false" ht="15" hidden="false" customHeight="false" outlineLevel="0" collapsed="false">
      <c r="A16195" s="0" t="s">
        <v>11836</v>
      </c>
      <c r="B16195" s="0" t="s">
        <v>144</v>
      </c>
      <c r="C16195" s="0" t="n">
        <v>2003</v>
      </c>
      <c r="D16195" s="0" t="s">
        <v>41</v>
      </c>
      <c r="E16195" s="0" t="s">
        <v>10532</v>
      </c>
      <c r="F16195" s="0" t="n">
        <v>0.01</v>
      </c>
      <c r="G16195" s="0" t="n">
        <v>0</v>
      </c>
      <c r="H16195" s="0" t="n">
        <v>0</v>
      </c>
      <c r="I16195" s="0" t="n">
        <v>0</v>
      </c>
      <c r="J16195" s="0" t="n">
        <v>0.01</v>
      </c>
      <c r="K16195" s="0" t="n">
        <v>45</v>
      </c>
      <c r="L16195" s="0" t="n">
        <v>7.3</v>
      </c>
      <c r="M16195" s="0" t="s">
        <v>36</v>
      </c>
      <c r="N16195" s="0" t="s">
        <v>66</v>
      </c>
      <c r="O16195" s="0" t="s">
        <v>177</v>
      </c>
      <c r="P16195" s="0" t="n">
        <f aca="false">IF(AND(OR(Dashboard!$B$5="All",D16195=Dashboard!$B$5),OR(Dashboard!$D$5="All",N16195=Dashboard!$D$5),OR(AND(C16195&lt;&gt;"",C16195&gt;=Dashboard!$F$5,C16195&lt;=Dashboard!$H$5),AND(C16195="",Dashboard!$F$5&lt;=1980,Dashboard!$H$5&gt;=2016))),1,0)</f>
        <v>1</v>
      </c>
      <c r="Q16195" s="0" t="n">
        <f aca="false">J16195*P16195+ROW()*0.00000001</f>
        <v>0.01016195</v>
      </c>
    </row>
    <row r="16196" customFormat="false" ht="15" hidden="false" customHeight="false" outlineLevel="0" collapsed="false">
      <c r="A16196" s="0" t="s">
        <v>11203</v>
      </c>
      <c r="B16196" s="0" t="s">
        <v>33</v>
      </c>
      <c r="C16196" s="0" t="n">
        <v>2009</v>
      </c>
      <c r="D16196" s="0" t="s">
        <v>41</v>
      </c>
      <c r="E16196" s="0" t="s">
        <v>3209</v>
      </c>
      <c r="F16196" s="0" t="n">
        <v>0.01</v>
      </c>
      <c r="G16196" s="0" t="n">
        <v>0</v>
      </c>
      <c r="H16196" s="0" t="n">
        <v>0</v>
      </c>
      <c r="I16196" s="0" t="n">
        <v>0</v>
      </c>
      <c r="J16196" s="0" t="n">
        <v>0.01</v>
      </c>
      <c r="M16196" s="0" t="s">
        <v>36</v>
      </c>
      <c r="N16196" s="0" t="s">
        <v>35</v>
      </c>
      <c r="P16196" s="0" t="n">
        <f aca="false">IF(AND(OR(Dashboard!$B$5="All",D16196=Dashboard!$B$5),OR(Dashboard!$D$5="All",N16196=Dashboard!$D$5),OR(AND(C16196&lt;&gt;"",C16196&gt;=Dashboard!$F$5,C16196&lt;=Dashboard!$H$5),AND(C16196="",Dashboard!$F$5&lt;=1980,Dashboard!$H$5&gt;=2016))),1,0)</f>
        <v>1</v>
      </c>
      <c r="Q16196" s="0" t="n">
        <f aca="false">J16196*P16196+ROW()*0.00000001</f>
        <v>0.01016196</v>
      </c>
    </row>
    <row r="16197" customFormat="false" ht="15" hidden="false" customHeight="false" outlineLevel="0" collapsed="false">
      <c r="A16197" s="0" t="s">
        <v>11837</v>
      </c>
      <c r="B16197" s="0" t="s">
        <v>50</v>
      </c>
      <c r="C16197" s="0" t="n">
        <v>2008</v>
      </c>
      <c r="D16197" s="0" t="s">
        <v>114</v>
      </c>
      <c r="E16197" s="0" t="s">
        <v>1002</v>
      </c>
      <c r="F16197" s="0" t="n">
        <v>0</v>
      </c>
      <c r="G16197" s="0" t="n">
        <v>0</v>
      </c>
      <c r="H16197" s="0" t="n">
        <v>0.01</v>
      </c>
      <c r="I16197" s="0" t="n">
        <v>0</v>
      </c>
      <c r="J16197" s="0" t="n">
        <v>0.01</v>
      </c>
      <c r="N16197" s="0" t="s">
        <v>35</v>
      </c>
      <c r="P16197" s="0" t="n">
        <f aca="false">IF(AND(OR(Dashboard!$B$5="All",D16197=Dashboard!$B$5),OR(Dashboard!$D$5="All",N16197=Dashboard!$D$5),OR(AND(C16197&lt;&gt;"",C16197&gt;=Dashboard!$F$5,C16197&lt;=Dashboard!$H$5),AND(C16197="",Dashboard!$F$5&lt;=1980,Dashboard!$H$5&gt;=2016))),1,0)</f>
        <v>1</v>
      </c>
      <c r="Q16197" s="0" t="n">
        <f aca="false">J16197*P16197+ROW()*0.00000001</f>
        <v>0.01016197</v>
      </c>
    </row>
    <row r="16198" customFormat="false" ht="15" hidden="false" customHeight="false" outlineLevel="0" collapsed="false">
      <c r="A16198" s="0" t="s">
        <v>11838</v>
      </c>
      <c r="B16198" s="0" t="s">
        <v>152</v>
      </c>
      <c r="C16198" s="0" t="n">
        <v>2011</v>
      </c>
      <c r="D16198" s="0" t="s">
        <v>58</v>
      </c>
      <c r="E16198" s="0" t="s">
        <v>6748</v>
      </c>
      <c r="F16198" s="0" t="n">
        <v>0</v>
      </c>
      <c r="G16198" s="0" t="n">
        <v>0.01</v>
      </c>
      <c r="H16198" s="0" t="n">
        <v>0</v>
      </c>
      <c r="I16198" s="0" t="n">
        <v>0</v>
      </c>
      <c r="J16198" s="0" t="n">
        <v>0.01</v>
      </c>
      <c r="N16198" s="0" t="s">
        <v>152</v>
      </c>
      <c r="P16198" s="0" t="n">
        <f aca="false">IF(AND(OR(Dashboard!$B$5="All",D16198=Dashboard!$B$5),OR(Dashboard!$D$5="All",N16198=Dashboard!$D$5),OR(AND(C16198&lt;&gt;"",C16198&gt;=Dashboard!$F$5,C16198&lt;=Dashboard!$H$5),AND(C16198="",Dashboard!$F$5&lt;=1980,Dashboard!$H$5&gt;=2016))),1,0)</f>
        <v>1</v>
      </c>
      <c r="Q16198" s="0" t="n">
        <f aca="false">J16198*P16198+ROW()*0.00000001</f>
        <v>0.01016198</v>
      </c>
    </row>
    <row r="16199" customFormat="false" ht="15" hidden="false" customHeight="false" outlineLevel="0" collapsed="false">
      <c r="A16199" s="0" t="s">
        <v>11839</v>
      </c>
      <c r="B16199" s="0" t="s">
        <v>164</v>
      </c>
      <c r="C16199" s="0" t="n">
        <v>2012</v>
      </c>
      <c r="D16199" s="0" t="s">
        <v>71</v>
      </c>
      <c r="E16199" s="0" t="s">
        <v>6975</v>
      </c>
      <c r="F16199" s="0" t="n">
        <v>0</v>
      </c>
      <c r="G16199" s="0" t="n">
        <v>0</v>
      </c>
      <c r="H16199" s="0" t="n">
        <v>0.01</v>
      </c>
      <c r="I16199" s="0" t="n">
        <v>0</v>
      </c>
      <c r="J16199" s="0" t="n">
        <v>0.01</v>
      </c>
      <c r="N16199" s="0" t="s">
        <v>74</v>
      </c>
      <c r="P16199" s="0" t="n">
        <f aca="false">IF(AND(OR(Dashboard!$B$5="All",D16199=Dashboard!$B$5),OR(Dashboard!$D$5="All",N16199=Dashboard!$D$5),OR(AND(C16199&lt;&gt;"",C16199&gt;=Dashboard!$F$5,C16199&lt;=Dashboard!$H$5),AND(C16199="",Dashboard!$F$5&lt;=1980,Dashboard!$H$5&gt;=2016))),1,0)</f>
        <v>1</v>
      </c>
      <c r="Q16199" s="0" t="n">
        <f aca="false">J16199*P16199+ROW()*0.00000001</f>
        <v>0.01016199</v>
      </c>
    </row>
    <row r="16200" customFormat="false" ht="15" hidden="false" customHeight="false" outlineLevel="0" collapsed="false">
      <c r="A16200" s="0" t="s">
        <v>11840</v>
      </c>
      <c r="B16200" s="0" t="s">
        <v>50</v>
      </c>
      <c r="C16200" s="0" t="n">
        <v>2005</v>
      </c>
      <c r="D16200" s="0" t="s">
        <v>58</v>
      </c>
      <c r="E16200" s="0" t="s">
        <v>5707</v>
      </c>
      <c r="F16200" s="0" t="n">
        <v>0.01</v>
      </c>
      <c r="G16200" s="0" t="n">
        <v>0.01</v>
      </c>
      <c r="H16200" s="0" t="n">
        <v>0</v>
      </c>
      <c r="I16200" s="0" t="n">
        <v>0</v>
      </c>
      <c r="J16200" s="0" t="n">
        <v>0.01</v>
      </c>
      <c r="K16200" s="0" t="n">
        <v>61</v>
      </c>
      <c r="L16200" s="0" t="n">
        <v>7.8</v>
      </c>
      <c r="M16200" s="0" t="s">
        <v>103</v>
      </c>
      <c r="N16200" s="0" t="s">
        <v>35</v>
      </c>
      <c r="O16200" s="0" t="s">
        <v>67</v>
      </c>
      <c r="P16200" s="0" t="n">
        <f aca="false">IF(AND(OR(Dashboard!$B$5="All",D16200=Dashboard!$B$5),OR(Dashboard!$D$5="All",N16200=Dashboard!$D$5),OR(AND(C16200&lt;&gt;"",C16200&gt;=Dashboard!$F$5,C16200&lt;=Dashboard!$H$5),AND(C16200="",Dashboard!$F$5&lt;=1980,Dashboard!$H$5&gt;=2016))),1,0)</f>
        <v>1</v>
      </c>
      <c r="Q16200" s="0" t="n">
        <f aca="false">J16200*P16200+ROW()*0.00000001</f>
        <v>0.010162</v>
      </c>
    </row>
    <row r="16201" customFormat="false" ht="15" hidden="false" customHeight="false" outlineLevel="0" collapsed="false">
      <c r="A16201" s="0" t="s">
        <v>11841</v>
      </c>
      <c r="B16201" s="0" t="s">
        <v>64</v>
      </c>
      <c r="C16201" s="0" t="n">
        <v>2009</v>
      </c>
      <c r="D16201" s="0" t="s">
        <v>52</v>
      </c>
      <c r="E16201" s="0" t="s">
        <v>220</v>
      </c>
      <c r="F16201" s="0" t="n">
        <v>0.01</v>
      </c>
      <c r="G16201" s="0" t="n">
        <v>0</v>
      </c>
      <c r="H16201" s="0" t="n">
        <v>0</v>
      </c>
      <c r="I16201" s="0" t="n">
        <v>0</v>
      </c>
      <c r="J16201" s="0" t="n">
        <v>0.01</v>
      </c>
      <c r="M16201" s="0" t="s">
        <v>125</v>
      </c>
      <c r="N16201" s="0" t="s">
        <v>66</v>
      </c>
      <c r="P16201" s="0" t="n">
        <f aca="false">IF(AND(OR(Dashboard!$B$5="All",D16201=Dashboard!$B$5),OR(Dashboard!$D$5="All",N16201=Dashboard!$D$5),OR(AND(C16201&lt;&gt;"",C16201&gt;=Dashboard!$F$5,C16201&lt;=Dashboard!$H$5),AND(C16201="",Dashboard!$F$5&lt;=1980,Dashboard!$H$5&gt;=2016))),1,0)</f>
        <v>1</v>
      </c>
      <c r="Q16201" s="0" t="n">
        <f aca="false">J16201*P16201+ROW()*0.00000001</f>
        <v>0.01016201</v>
      </c>
    </row>
    <row r="16202" customFormat="false" ht="15" hidden="false" customHeight="false" outlineLevel="0" collapsed="false">
      <c r="A16202" s="0" t="s">
        <v>9009</v>
      </c>
      <c r="B16202" s="0" t="s">
        <v>152</v>
      </c>
      <c r="C16202" s="0" t="n">
        <v>2016</v>
      </c>
      <c r="D16202" s="0" t="s">
        <v>46</v>
      </c>
      <c r="E16202" s="0" t="s">
        <v>1488</v>
      </c>
      <c r="F16202" s="0" t="n">
        <v>0</v>
      </c>
      <c r="G16202" s="0" t="n">
        <v>0.01</v>
      </c>
      <c r="H16202" s="0" t="n">
        <v>0</v>
      </c>
      <c r="I16202" s="0" t="n">
        <v>0</v>
      </c>
      <c r="J16202" s="0" t="n">
        <v>0.01</v>
      </c>
      <c r="K16202" s="0" t="n">
        <v>56</v>
      </c>
      <c r="L16202" s="0" t="n">
        <v>6.8</v>
      </c>
      <c r="M16202" s="0" t="s">
        <v>73</v>
      </c>
      <c r="N16202" s="0" t="s">
        <v>152</v>
      </c>
      <c r="O16202" s="0" t="s">
        <v>53</v>
      </c>
      <c r="P16202" s="0" t="n">
        <f aca="false">IF(AND(OR(Dashboard!$B$5="All",D16202=Dashboard!$B$5),OR(Dashboard!$D$5="All",N16202=Dashboard!$D$5),OR(AND(C16202&lt;&gt;"",C16202&gt;=Dashboard!$F$5,C16202&lt;=Dashboard!$H$5),AND(C16202="",Dashboard!$F$5&lt;=1980,Dashboard!$H$5&gt;=2016))),1,0)</f>
        <v>1</v>
      </c>
      <c r="Q16202" s="0" t="n">
        <f aca="false">J16202*P16202+ROW()*0.00000001</f>
        <v>0.01016202</v>
      </c>
    </row>
    <row r="16203" customFormat="false" ht="15" hidden="false" customHeight="false" outlineLevel="0" collapsed="false">
      <c r="A16203" s="0" t="s">
        <v>11842</v>
      </c>
      <c r="B16203" s="0" t="s">
        <v>152</v>
      </c>
      <c r="C16203" s="0" t="n">
        <v>2009</v>
      </c>
      <c r="D16203" s="0" t="s">
        <v>34</v>
      </c>
      <c r="E16203" s="0" t="s">
        <v>154</v>
      </c>
      <c r="F16203" s="0" t="n">
        <v>0</v>
      </c>
      <c r="G16203" s="0" t="n">
        <v>0.01</v>
      </c>
      <c r="H16203" s="0" t="n">
        <v>0</v>
      </c>
      <c r="I16203" s="0" t="n">
        <v>0</v>
      </c>
      <c r="J16203" s="0" t="n">
        <v>0.01</v>
      </c>
      <c r="K16203" s="0" t="n">
        <v>82</v>
      </c>
      <c r="L16203" s="0" t="n">
        <v>3.1</v>
      </c>
      <c r="N16203" s="0" t="s">
        <v>152</v>
      </c>
      <c r="O16203" s="0" t="s">
        <v>42</v>
      </c>
      <c r="P16203" s="0" t="n">
        <f aca="false">IF(AND(OR(Dashboard!$B$5="All",D16203=Dashboard!$B$5),OR(Dashboard!$D$5="All",N16203=Dashboard!$D$5),OR(AND(C16203&lt;&gt;"",C16203&gt;=Dashboard!$F$5,C16203&lt;=Dashboard!$H$5),AND(C16203="",Dashboard!$F$5&lt;=1980,Dashboard!$H$5&gt;=2016))),1,0)</f>
        <v>1</v>
      </c>
      <c r="Q16203" s="0" t="n">
        <f aca="false">J16203*P16203+ROW()*0.00000001</f>
        <v>0.01016203</v>
      </c>
    </row>
    <row r="16204" customFormat="false" ht="15" hidden="false" customHeight="false" outlineLevel="0" collapsed="false">
      <c r="A16204" s="0" t="s">
        <v>9926</v>
      </c>
      <c r="B16204" s="0" t="s">
        <v>144</v>
      </c>
      <c r="C16204" s="0" t="n">
        <v>2005</v>
      </c>
      <c r="D16204" s="0" t="s">
        <v>71</v>
      </c>
      <c r="E16204" s="0" t="s">
        <v>418</v>
      </c>
      <c r="F16204" s="0" t="n">
        <v>0.01</v>
      </c>
      <c r="G16204" s="0" t="n">
        <v>0</v>
      </c>
      <c r="H16204" s="0" t="n">
        <v>0</v>
      </c>
      <c r="I16204" s="0" t="n">
        <v>0</v>
      </c>
      <c r="J16204" s="0" t="n">
        <v>0.01</v>
      </c>
      <c r="K16204" s="0" t="n">
        <v>69</v>
      </c>
      <c r="L16204" s="0" t="n">
        <v>3</v>
      </c>
      <c r="M16204" s="0" t="s">
        <v>103</v>
      </c>
      <c r="N16204" s="0" t="s">
        <v>66</v>
      </c>
      <c r="O16204" s="0" t="s">
        <v>67</v>
      </c>
      <c r="P16204" s="0" t="n">
        <f aca="false">IF(AND(OR(Dashboard!$B$5="All",D16204=Dashboard!$B$5),OR(Dashboard!$D$5="All",N16204=Dashboard!$D$5),OR(AND(C16204&lt;&gt;"",C16204&gt;=Dashboard!$F$5,C16204&lt;=Dashboard!$H$5),AND(C16204="",Dashboard!$F$5&lt;=1980,Dashboard!$H$5&gt;=2016))),1,0)</f>
        <v>1</v>
      </c>
      <c r="Q16204" s="0" t="n">
        <f aca="false">J16204*P16204+ROW()*0.00000001</f>
        <v>0.01016204</v>
      </c>
    </row>
    <row r="16205" customFormat="false" ht="15" hidden="false" customHeight="false" outlineLevel="0" collapsed="false">
      <c r="A16205" s="0" t="s">
        <v>11843</v>
      </c>
      <c r="B16205" s="0" t="s">
        <v>851</v>
      </c>
      <c r="C16205" s="0" t="n">
        <v>2014</v>
      </c>
      <c r="D16205" s="0" t="s">
        <v>114</v>
      </c>
      <c r="E16205" s="0" t="s">
        <v>6975</v>
      </c>
      <c r="F16205" s="0" t="n">
        <v>0</v>
      </c>
      <c r="G16205" s="0" t="n">
        <v>0</v>
      </c>
      <c r="H16205" s="0" t="n">
        <v>0.01</v>
      </c>
      <c r="I16205" s="0" t="n">
        <v>0</v>
      </c>
      <c r="J16205" s="0" t="n">
        <v>0.01</v>
      </c>
      <c r="N16205" s="0" t="s">
        <v>74</v>
      </c>
      <c r="P16205" s="0" t="n">
        <f aca="false">IF(AND(OR(Dashboard!$B$5="All",D16205=Dashboard!$B$5),OR(Dashboard!$D$5="All",N16205=Dashboard!$D$5),OR(AND(C16205&lt;&gt;"",C16205&gt;=Dashboard!$F$5,C16205&lt;=Dashboard!$H$5),AND(C16205="",Dashboard!$F$5&lt;=1980,Dashboard!$H$5&gt;=2016))),1,0)</f>
        <v>1</v>
      </c>
      <c r="Q16205" s="0" t="n">
        <f aca="false">J16205*P16205+ROW()*0.00000001</f>
        <v>0.01016205</v>
      </c>
    </row>
    <row r="16206" customFormat="false" ht="15" hidden="false" customHeight="false" outlineLevel="0" collapsed="false">
      <c r="A16206" s="0" t="s">
        <v>11844</v>
      </c>
      <c r="B16206" s="0" t="s">
        <v>50</v>
      </c>
      <c r="C16206" s="0" t="n">
        <v>2011</v>
      </c>
      <c r="D16206" s="0" t="s">
        <v>52</v>
      </c>
      <c r="E16206" s="0" t="s">
        <v>328</v>
      </c>
      <c r="F16206" s="0" t="n">
        <v>0</v>
      </c>
      <c r="G16206" s="0" t="n">
        <v>0</v>
      </c>
      <c r="H16206" s="0" t="n">
        <v>0.01</v>
      </c>
      <c r="I16206" s="0" t="n">
        <v>0</v>
      </c>
      <c r="J16206" s="0" t="n">
        <v>0.01</v>
      </c>
      <c r="N16206" s="0" t="s">
        <v>35</v>
      </c>
      <c r="P16206" s="0" t="n">
        <f aca="false">IF(AND(OR(Dashboard!$B$5="All",D16206=Dashboard!$B$5),OR(Dashboard!$D$5="All",N16206=Dashboard!$D$5),OR(AND(C16206&lt;&gt;"",C16206&gt;=Dashboard!$F$5,C16206&lt;=Dashboard!$H$5),AND(C16206="",Dashboard!$F$5&lt;=1980,Dashboard!$H$5&gt;=2016))),1,0)</f>
        <v>1</v>
      </c>
      <c r="Q16206" s="0" t="n">
        <f aca="false">J16206*P16206+ROW()*0.00000001</f>
        <v>0.01016206</v>
      </c>
    </row>
    <row r="16207" customFormat="false" ht="15" hidden="false" customHeight="false" outlineLevel="0" collapsed="false">
      <c r="A16207" s="0" t="s">
        <v>11845</v>
      </c>
      <c r="B16207" s="0" t="s">
        <v>164</v>
      </c>
      <c r="C16207" s="0" t="n">
        <v>2010</v>
      </c>
      <c r="D16207" s="0" t="s">
        <v>114</v>
      </c>
      <c r="E16207" s="0" t="s">
        <v>9900</v>
      </c>
      <c r="F16207" s="0" t="n">
        <v>0</v>
      </c>
      <c r="G16207" s="0" t="n">
        <v>0</v>
      </c>
      <c r="H16207" s="0" t="n">
        <v>0.01</v>
      </c>
      <c r="I16207" s="0" t="n">
        <v>0</v>
      </c>
      <c r="J16207" s="0" t="n">
        <v>0.01</v>
      </c>
      <c r="N16207" s="0" t="s">
        <v>74</v>
      </c>
      <c r="P16207" s="0" t="n">
        <f aca="false">IF(AND(OR(Dashboard!$B$5="All",D16207=Dashboard!$B$5),OR(Dashboard!$D$5="All",N16207=Dashboard!$D$5),OR(AND(C16207&lt;&gt;"",C16207&gt;=Dashboard!$F$5,C16207&lt;=Dashboard!$H$5),AND(C16207="",Dashboard!$F$5&lt;=1980,Dashboard!$H$5&gt;=2016))),1,0)</f>
        <v>1</v>
      </c>
      <c r="Q16207" s="0" t="n">
        <f aca="false">J16207*P16207+ROW()*0.00000001</f>
        <v>0.01016207</v>
      </c>
    </row>
    <row r="16208" customFormat="false" ht="15" hidden="false" customHeight="false" outlineLevel="0" collapsed="false">
      <c r="A16208" s="0" t="s">
        <v>11846</v>
      </c>
      <c r="B16208" s="0" t="s">
        <v>78</v>
      </c>
      <c r="C16208" s="0" t="n">
        <v>1993</v>
      </c>
      <c r="D16208" s="0" t="s">
        <v>41</v>
      </c>
      <c r="E16208" s="0" t="s">
        <v>2089</v>
      </c>
      <c r="F16208" s="0" t="n">
        <v>0</v>
      </c>
      <c r="G16208" s="0" t="n">
        <v>0</v>
      </c>
      <c r="H16208" s="0" t="n">
        <v>0.01</v>
      </c>
      <c r="I16208" s="0" t="n">
        <v>0</v>
      </c>
      <c r="J16208" s="0" t="n">
        <v>0.01</v>
      </c>
      <c r="N16208" s="0" t="s">
        <v>35</v>
      </c>
      <c r="P16208" s="0" t="n">
        <f aca="false">IF(AND(OR(Dashboard!$B$5="All",D16208=Dashboard!$B$5),OR(Dashboard!$D$5="All",N16208=Dashboard!$D$5),OR(AND(C16208&lt;&gt;"",C16208&gt;=Dashboard!$F$5,C16208&lt;=Dashboard!$H$5),AND(C16208="",Dashboard!$F$5&lt;=1980,Dashboard!$H$5&gt;=2016))),1,0)</f>
        <v>1</v>
      </c>
      <c r="Q16208" s="0" t="n">
        <f aca="false">J16208*P16208+ROW()*0.00000001</f>
        <v>0.01016208</v>
      </c>
    </row>
    <row r="16209" customFormat="false" ht="15" hidden="false" customHeight="false" outlineLevel="0" collapsed="false">
      <c r="A16209" s="0" t="s">
        <v>11847</v>
      </c>
      <c r="B16209" s="0" t="s">
        <v>152</v>
      </c>
      <c r="C16209" s="0" t="n">
        <v>2002</v>
      </c>
      <c r="D16209" s="0" t="s">
        <v>246</v>
      </c>
      <c r="E16209" s="0" t="s">
        <v>65</v>
      </c>
      <c r="F16209" s="0" t="n">
        <v>0</v>
      </c>
      <c r="G16209" s="0" t="n">
        <v>0.01</v>
      </c>
      <c r="H16209" s="0" t="n">
        <v>0</v>
      </c>
      <c r="I16209" s="0" t="n">
        <v>0</v>
      </c>
      <c r="J16209" s="0" t="n">
        <v>0.01</v>
      </c>
      <c r="K16209" s="0" t="n">
        <v>72</v>
      </c>
      <c r="L16209" s="0" t="n">
        <v>8</v>
      </c>
      <c r="M16209" s="0" t="s">
        <v>103</v>
      </c>
      <c r="N16209" s="0" t="s">
        <v>152</v>
      </c>
      <c r="O16209" s="0" t="s">
        <v>37</v>
      </c>
      <c r="P16209" s="0" t="n">
        <f aca="false">IF(AND(OR(Dashboard!$B$5="All",D16209=Dashboard!$B$5),OR(Dashboard!$D$5="All",N16209=Dashboard!$D$5),OR(AND(C16209&lt;&gt;"",C16209&gt;=Dashboard!$F$5,C16209&lt;=Dashboard!$H$5),AND(C16209="",Dashboard!$F$5&lt;=1980,Dashboard!$H$5&gt;=2016))),1,0)</f>
        <v>1</v>
      </c>
      <c r="Q16209" s="0" t="n">
        <f aca="false">J16209*P16209+ROW()*0.00000001</f>
        <v>0.01016209</v>
      </c>
    </row>
    <row r="16210" customFormat="false" ht="15" hidden="false" customHeight="false" outlineLevel="0" collapsed="false">
      <c r="A16210" s="0" t="s">
        <v>9038</v>
      </c>
      <c r="B16210" s="0" t="s">
        <v>152</v>
      </c>
      <c r="C16210" s="0" t="n">
        <v>2005</v>
      </c>
      <c r="D16210" s="0" t="s">
        <v>56</v>
      </c>
      <c r="E16210" s="0" t="s">
        <v>72</v>
      </c>
      <c r="F16210" s="0" t="n">
        <v>0</v>
      </c>
      <c r="G16210" s="0" t="n">
        <v>0.01</v>
      </c>
      <c r="H16210" s="0" t="n">
        <v>0</v>
      </c>
      <c r="I16210" s="0" t="n">
        <v>0</v>
      </c>
      <c r="J16210" s="0" t="n">
        <v>0.01</v>
      </c>
      <c r="K16210" s="0" t="n">
        <v>74</v>
      </c>
      <c r="L16210" s="0" t="n">
        <v>7</v>
      </c>
      <c r="M16210" s="0" t="s">
        <v>73</v>
      </c>
      <c r="N16210" s="0" t="s">
        <v>152</v>
      </c>
      <c r="O16210" s="0" t="s">
        <v>37</v>
      </c>
      <c r="P16210" s="0" t="n">
        <f aca="false">IF(AND(OR(Dashboard!$B$5="All",D16210=Dashboard!$B$5),OR(Dashboard!$D$5="All",N16210=Dashboard!$D$5),OR(AND(C16210&lt;&gt;"",C16210&gt;=Dashboard!$F$5,C16210&lt;=Dashboard!$H$5),AND(C16210="",Dashboard!$F$5&lt;=1980,Dashboard!$H$5&gt;=2016))),1,0)</f>
        <v>1</v>
      </c>
      <c r="Q16210" s="0" t="n">
        <f aca="false">J16210*P16210+ROW()*0.00000001</f>
        <v>0.0101621</v>
      </c>
    </row>
    <row r="16211" customFormat="false" ht="15" hidden="false" customHeight="false" outlineLevel="0" collapsed="false">
      <c r="A16211" s="0" t="s">
        <v>11848</v>
      </c>
      <c r="B16211" s="0" t="s">
        <v>50</v>
      </c>
      <c r="C16211" s="0" t="n">
        <v>2009</v>
      </c>
      <c r="D16211" s="0" t="s">
        <v>34</v>
      </c>
      <c r="E16211" s="0" t="s">
        <v>142</v>
      </c>
      <c r="F16211" s="0" t="n">
        <v>0</v>
      </c>
      <c r="G16211" s="0" t="n">
        <v>0.01</v>
      </c>
      <c r="H16211" s="0" t="n">
        <v>0</v>
      </c>
      <c r="I16211" s="0" t="n">
        <v>0</v>
      </c>
      <c r="J16211" s="0" t="n">
        <v>0.01</v>
      </c>
      <c r="N16211" s="0" t="s">
        <v>35</v>
      </c>
      <c r="P16211" s="0" t="n">
        <f aca="false">IF(AND(OR(Dashboard!$B$5="All",D16211=Dashboard!$B$5),OR(Dashboard!$D$5="All",N16211=Dashboard!$D$5),OR(AND(C16211&lt;&gt;"",C16211&gt;=Dashboard!$F$5,C16211&lt;=Dashboard!$H$5),AND(C16211="",Dashboard!$F$5&lt;=1980,Dashboard!$H$5&gt;=2016))),1,0)</f>
        <v>1</v>
      </c>
      <c r="Q16211" s="0" t="n">
        <f aca="false">J16211*P16211+ROW()*0.00000001</f>
        <v>0.01016211</v>
      </c>
    </row>
    <row r="16212" customFormat="false" ht="15" hidden="false" customHeight="false" outlineLevel="0" collapsed="false">
      <c r="A16212" s="0" t="s">
        <v>11849</v>
      </c>
      <c r="B16212" s="0" t="s">
        <v>50</v>
      </c>
      <c r="C16212" s="0" t="n">
        <v>2012</v>
      </c>
      <c r="D16212" s="0" t="s">
        <v>71</v>
      </c>
      <c r="E16212" s="0" t="s">
        <v>3336</v>
      </c>
      <c r="F16212" s="0" t="n">
        <v>0</v>
      </c>
      <c r="G16212" s="0" t="n">
        <v>0.01</v>
      </c>
      <c r="H16212" s="0" t="n">
        <v>0</v>
      </c>
      <c r="I16212" s="0" t="n">
        <v>0</v>
      </c>
      <c r="J16212" s="0" t="n">
        <v>0.01</v>
      </c>
      <c r="M16212" s="0" t="s">
        <v>36</v>
      </c>
      <c r="N16212" s="0" t="s">
        <v>35</v>
      </c>
      <c r="P16212" s="0" t="n">
        <f aca="false">IF(AND(OR(Dashboard!$B$5="All",D16212=Dashboard!$B$5),OR(Dashboard!$D$5="All",N16212=Dashboard!$D$5),OR(AND(C16212&lt;&gt;"",C16212&gt;=Dashboard!$F$5,C16212&lt;=Dashboard!$H$5),AND(C16212="",Dashboard!$F$5&lt;=1980,Dashboard!$H$5&gt;=2016))),1,0)</f>
        <v>1</v>
      </c>
      <c r="Q16212" s="0" t="n">
        <f aca="false">J16212*P16212+ROW()*0.00000001</f>
        <v>0.01016212</v>
      </c>
    </row>
    <row r="16213" customFormat="false" ht="15" hidden="false" customHeight="false" outlineLevel="0" collapsed="false">
      <c r="A16213" s="0" t="s">
        <v>11850</v>
      </c>
      <c r="B16213" s="0" t="s">
        <v>851</v>
      </c>
      <c r="C16213" s="0" t="n">
        <v>2015</v>
      </c>
      <c r="D16213" s="0" t="s">
        <v>71</v>
      </c>
      <c r="E16213" s="0" t="s">
        <v>6975</v>
      </c>
      <c r="F16213" s="0" t="n">
        <v>0</v>
      </c>
      <c r="G16213" s="0" t="n">
        <v>0</v>
      </c>
      <c r="H16213" s="0" t="n">
        <v>0.01</v>
      </c>
      <c r="I16213" s="0" t="n">
        <v>0</v>
      </c>
      <c r="J16213" s="0" t="n">
        <v>0.01</v>
      </c>
      <c r="N16213" s="0" t="s">
        <v>74</v>
      </c>
      <c r="P16213" s="0" t="n">
        <f aca="false">IF(AND(OR(Dashboard!$B$5="All",D16213=Dashboard!$B$5),OR(Dashboard!$D$5="All",N16213=Dashboard!$D$5),OR(AND(C16213&lt;&gt;"",C16213&gt;=Dashboard!$F$5,C16213&lt;=Dashboard!$H$5),AND(C16213="",Dashboard!$F$5&lt;=1980,Dashboard!$H$5&gt;=2016))),1,0)</f>
        <v>1</v>
      </c>
      <c r="Q16213" s="0" t="n">
        <f aca="false">J16213*P16213+ROW()*0.00000001</f>
        <v>0.01016213</v>
      </c>
    </row>
    <row r="16214" customFormat="false" ht="15" hidden="false" customHeight="false" outlineLevel="0" collapsed="false">
      <c r="A16214" s="0" t="s">
        <v>7695</v>
      </c>
      <c r="B16214" s="0" t="s">
        <v>76</v>
      </c>
      <c r="C16214" s="0" t="n">
        <v>2007</v>
      </c>
      <c r="D16214" s="0" t="s">
        <v>52</v>
      </c>
      <c r="E16214" s="0" t="s">
        <v>996</v>
      </c>
      <c r="F16214" s="0" t="n">
        <v>0</v>
      </c>
      <c r="G16214" s="0" t="n">
        <v>0</v>
      </c>
      <c r="H16214" s="0" t="n">
        <v>0.01</v>
      </c>
      <c r="I16214" s="0" t="n">
        <v>0</v>
      </c>
      <c r="J16214" s="0" t="n">
        <v>0.01</v>
      </c>
      <c r="N16214" s="0" t="s">
        <v>74</v>
      </c>
      <c r="P16214" s="0" t="n">
        <f aca="false">IF(AND(OR(Dashboard!$B$5="All",D16214=Dashboard!$B$5),OR(Dashboard!$D$5="All",N16214=Dashboard!$D$5),OR(AND(C16214&lt;&gt;"",C16214&gt;=Dashboard!$F$5,C16214&lt;=Dashboard!$H$5),AND(C16214="",Dashboard!$F$5&lt;=1980,Dashboard!$H$5&gt;=2016))),1,0)</f>
        <v>1</v>
      </c>
      <c r="Q16214" s="0" t="n">
        <f aca="false">J16214*P16214+ROW()*0.00000001</f>
        <v>0.01016214</v>
      </c>
    </row>
    <row r="16215" customFormat="false" ht="15" hidden="false" customHeight="false" outlineLevel="0" collapsed="false">
      <c r="A16215" s="0" t="s">
        <v>11851</v>
      </c>
      <c r="B16215" s="0" t="s">
        <v>50</v>
      </c>
      <c r="C16215" s="0" t="n">
        <v>2010</v>
      </c>
      <c r="D16215" s="0" t="s">
        <v>52</v>
      </c>
      <c r="E16215" s="0" t="s">
        <v>1364</v>
      </c>
      <c r="F16215" s="0" t="n">
        <v>0.01</v>
      </c>
      <c r="G16215" s="0" t="n">
        <v>0</v>
      </c>
      <c r="H16215" s="0" t="n">
        <v>0</v>
      </c>
      <c r="I16215" s="0" t="n">
        <v>0</v>
      </c>
      <c r="J16215" s="0" t="n">
        <v>0.01</v>
      </c>
      <c r="M16215" s="0" t="s">
        <v>125</v>
      </c>
      <c r="N16215" s="0" t="s">
        <v>35</v>
      </c>
      <c r="P16215" s="0" t="n">
        <f aca="false">IF(AND(OR(Dashboard!$B$5="All",D16215=Dashboard!$B$5),OR(Dashboard!$D$5="All",N16215=Dashboard!$D$5),OR(AND(C16215&lt;&gt;"",C16215&gt;=Dashboard!$F$5,C16215&lt;=Dashboard!$H$5),AND(C16215="",Dashboard!$F$5&lt;=1980,Dashboard!$H$5&gt;=2016))),1,0)</f>
        <v>1</v>
      </c>
      <c r="Q16215" s="0" t="n">
        <f aca="false">J16215*P16215+ROW()*0.00000001</f>
        <v>0.01016215</v>
      </c>
    </row>
    <row r="16216" customFormat="false" ht="15" hidden="false" customHeight="false" outlineLevel="0" collapsed="false">
      <c r="A16216" s="0" t="s">
        <v>11852</v>
      </c>
      <c r="B16216" s="0" t="s">
        <v>851</v>
      </c>
      <c r="C16216" s="0" t="n">
        <v>2015</v>
      </c>
      <c r="D16216" s="0" t="s">
        <v>114</v>
      </c>
      <c r="E16216" s="0" t="s">
        <v>9258</v>
      </c>
      <c r="F16216" s="0" t="n">
        <v>0</v>
      </c>
      <c r="G16216" s="0" t="n">
        <v>0</v>
      </c>
      <c r="H16216" s="0" t="n">
        <v>0.01</v>
      </c>
      <c r="I16216" s="0" t="n">
        <v>0</v>
      </c>
      <c r="J16216" s="0" t="n">
        <v>0.01</v>
      </c>
      <c r="N16216" s="0" t="s">
        <v>74</v>
      </c>
      <c r="P16216" s="0" t="n">
        <f aca="false">IF(AND(OR(Dashboard!$B$5="All",D16216=Dashboard!$B$5),OR(Dashboard!$D$5="All",N16216=Dashboard!$D$5),OR(AND(C16216&lt;&gt;"",C16216&gt;=Dashboard!$F$5,C16216&lt;=Dashboard!$H$5),AND(C16216="",Dashboard!$F$5&lt;=1980,Dashboard!$H$5&gt;=2016))),1,0)</f>
        <v>1</v>
      </c>
      <c r="Q16216" s="0" t="n">
        <f aca="false">J16216*P16216+ROW()*0.00000001</f>
        <v>0.01016216</v>
      </c>
    </row>
    <row r="16217" customFormat="false" ht="15" hidden="false" customHeight="false" outlineLevel="0" collapsed="false">
      <c r="A16217" s="0" t="s">
        <v>11853</v>
      </c>
      <c r="B16217" s="0" t="s">
        <v>152</v>
      </c>
      <c r="C16217" s="0" t="n">
        <v>2008</v>
      </c>
      <c r="D16217" s="0" t="s">
        <v>246</v>
      </c>
      <c r="E16217" s="0" t="s">
        <v>9109</v>
      </c>
      <c r="F16217" s="0" t="n">
        <v>0</v>
      </c>
      <c r="G16217" s="0" t="n">
        <v>0.01</v>
      </c>
      <c r="H16217" s="0" t="n">
        <v>0</v>
      </c>
      <c r="I16217" s="0" t="n">
        <v>0</v>
      </c>
      <c r="J16217" s="0" t="n">
        <v>0.01</v>
      </c>
      <c r="N16217" s="0" t="s">
        <v>152</v>
      </c>
      <c r="P16217" s="0" t="n">
        <f aca="false">IF(AND(OR(Dashboard!$B$5="All",D16217=Dashboard!$B$5),OR(Dashboard!$D$5="All",N16217=Dashboard!$D$5),OR(AND(C16217&lt;&gt;"",C16217&gt;=Dashboard!$F$5,C16217&lt;=Dashboard!$H$5),AND(C16217="",Dashboard!$F$5&lt;=1980,Dashboard!$H$5&gt;=2016))),1,0)</f>
        <v>1</v>
      </c>
      <c r="Q16217" s="0" t="n">
        <f aca="false">J16217*P16217+ROW()*0.00000001</f>
        <v>0.01016217</v>
      </c>
    </row>
    <row r="16218" customFormat="false" ht="15" hidden="false" customHeight="false" outlineLevel="0" collapsed="false">
      <c r="A16218" s="0" t="s">
        <v>11854</v>
      </c>
      <c r="B16218" s="0" t="s">
        <v>64</v>
      </c>
      <c r="C16218" s="0" t="n">
        <v>2013</v>
      </c>
      <c r="D16218" s="0" t="s">
        <v>56</v>
      </c>
      <c r="E16218" s="0" t="s">
        <v>7584</v>
      </c>
      <c r="F16218" s="0" t="n">
        <v>0</v>
      </c>
      <c r="G16218" s="0" t="n">
        <v>0</v>
      </c>
      <c r="H16218" s="0" t="n">
        <v>0.01</v>
      </c>
      <c r="I16218" s="0" t="n">
        <v>0</v>
      </c>
      <c r="J16218" s="0" t="n">
        <v>0.01</v>
      </c>
      <c r="N16218" s="0" t="s">
        <v>66</v>
      </c>
      <c r="P16218" s="0" t="n">
        <f aca="false">IF(AND(OR(Dashboard!$B$5="All",D16218=Dashboard!$B$5),OR(Dashboard!$D$5="All",N16218=Dashboard!$D$5),OR(AND(C16218&lt;&gt;"",C16218&gt;=Dashboard!$F$5,C16218&lt;=Dashboard!$H$5),AND(C16218="",Dashboard!$F$5&lt;=1980,Dashboard!$H$5&gt;=2016))),1,0)</f>
        <v>1</v>
      </c>
      <c r="Q16218" s="0" t="n">
        <f aca="false">J16218*P16218+ROW()*0.00000001</f>
        <v>0.01016218</v>
      </c>
    </row>
    <row r="16219" customFormat="false" ht="15" hidden="false" customHeight="false" outlineLevel="0" collapsed="false">
      <c r="A16219" s="0" t="s">
        <v>10466</v>
      </c>
      <c r="B16219" s="0" t="s">
        <v>76</v>
      </c>
      <c r="C16219" s="0" t="n">
        <v>2010</v>
      </c>
      <c r="D16219" s="0" t="s">
        <v>114</v>
      </c>
      <c r="E16219" s="0" t="s">
        <v>1002</v>
      </c>
      <c r="F16219" s="0" t="n">
        <v>0</v>
      </c>
      <c r="G16219" s="0" t="n">
        <v>0</v>
      </c>
      <c r="H16219" s="0" t="n">
        <v>0.01</v>
      </c>
      <c r="I16219" s="0" t="n">
        <v>0</v>
      </c>
      <c r="J16219" s="0" t="n">
        <v>0.01</v>
      </c>
      <c r="N16219" s="0" t="s">
        <v>74</v>
      </c>
      <c r="P16219" s="0" t="n">
        <f aca="false">IF(AND(OR(Dashboard!$B$5="All",D16219=Dashboard!$B$5),OR(Dashboard!$D$5="All",N16219=Dashboard!$D$5),OR(AND(C16219&lt;&gt;"",C16219&gt;=Dashboard!$F$5,C16219&lt;=Dashboard!$H$5),AND(C16219="",Dashboard!$F$5&lt;=1980,Dashboard!$H$5&gt;=2016))),1,0)</f>
        <v>1</v>
      </c>
      <c r="Q16219" s="0" t="n">
        <f aca="false">J16219*P16219+ROW()*0.00000001</f>
        <v>0.01016219</v>
      </c>
    </row>
    <row r="16220" customFormat="false" ht="15" hidden="false" customHeight="false" outlineLevel="0" collapsed="false">
      <c r="A16220" s="0" t="s">
        <v>11855</v>
      </c>
      <c r="B16220" s="0" t="s">
        <v>851</v>
      </c>
      <c r="C16220" s="0" t="n">
        <v>2015</v>
      </c>
      <c r="D16220" s="0" t="s">
        <v>71</v>
      </c>
      <c r="E16220" s="0" t="s">
        <v>520</v>
      </c>
      <c r="F16220" s="0" t="n">
        <v>0</v>
      </c>
      <c r="G16220" s="0" t="n">
        <v>0</v>
      </c>
      <c r="H16220" s="0" t="n">
        <v>0.01</v>
      </c>
      <c r="I16220" s="0" t="n">
        <v>0</v>
      </c>
      <c r="J16220" s="0" t="n">
        <v>0.01</v>
      </c>
      <c r="N16220" s="0" t="s">
        <v>74</v>
      </c>
      <c r="P16220" s="0" t="n">
        <f aca="false">IF(AND(OR(Dashboard!$B$5="All",D16220=Dashboard!$B$5),OR(Dashboard!$D$5="All",N16220=Dashboard!$D$5),OR(AND(C16220&lt;&gt;"",C16220&gt;=Dashboard!$F$5,C16220&lt;=Dashboard!$H$5),AND(C16220="",Dashboard!$F$5&lt;=1980,Dashboard!$H$5&gt;=2016))),1,0)</f>
        <v>1</v>
      </c>
      <c r="Q16220" s="0" t="n">
        <f aca="false">J16220*P16220+ROW()*0.00000001</f>
        <v>0.0101622</v>
      </c>
    </row>
    <row r="16221" customFormat="false" ht="15" hidden="false" customHeight="false" outlineLevel="0" collapsed="false">
      <c r="A16221" s="0" t="s">
        <v>10163</v>
      </c>
      <c r="B16221" s="0" t="s">
        <v>851</v>
      </c>
      <c r="D16221" s="0" t="s">
        <v>46</v>
      </c>
      <c r="E16221" s="0" t="s">
        <v>154</v>
      </c>
      <c r="F16221" s="0" t="n">
        <v>0</v>
      </c>
      <c r="G16221" s="0" t="n">
        <v>0</v>
      </c>
      <c r="H16221" s="0" t="n">
        <v>0.01</v>
      </c>
      <c r="I16221" s="0" t="n">
        <v>0</v>
      </c>
      <c r="J16221" s="0" t="n">
        <v>0.01</v>
      </c>
      <c r="N16221" s="0" t="s">
        <v>74</v>
      </c>
      <c r="P16221" s="0" t="n">
        <f aca="false">IF(AND(OR(Dashboard!$B$5="All",D16221=Dashboard!$B$5),OR(Dashboard!$D$5="All",N16221=Dashboard!$D$5),OR(AND(C16221&lt;&gt;"",C16221&gt;=Dashboard!$F$5,C16221&lt;=Dashboard!$H$5),AND(C16221="",Dashboard!$F$5&lt;=1980,Dashboard!$H$5&gt;=2016))),1,0)</f>
        <v>1</v>
      </c>
      <c r="Q16221" s="0" t="n">
        <f aca="false">J16221*P16221+ROW()*0.00000001</f>
        <v>0.01016221</v>
      </c>
    </row>
    <row r="16222" customFormat="false" ht="15" hidden="false" customHeight="false" outlineLevel="0" collapsed="false">
      <c r="A16222" s="0" t="s">
        <v>11856</v>
      </c>
      <c r="B16222" s="0" t="s">
        <v>164</v>
      </c>
      <c r="C16222" s="0" t="n">
        <v>2013</v>
      </c>
      <c r="D16222" s="0" t="s">
        <v>114</v>
      </c>
      <c r="E16222" s="0" t="s">
        <v>9258</v>
      </c>
      <c r="F16222" s="0" t="n">
        <v>0</v>
      </c>
      <c r="G16222" s="0" t="n">
        <v>0</v>
      </c>
      <c r="H16222" s="0" t="n">
        <v>0.01</v>
      </c>
      <c r="I16222" s="0" t="n">
        <v>0</v>
      </c>
      <c r="J16222" s="0" t="n">
        <v>0.01</v>
      </c>
      <c r="N16222" s="0" t="s">
        <v>74</v>
      </c>
      <c r="P16222" s="0" t="n">
        <f aca="false">IF(AND(OR(Dashboard!$B$5="All",D16222=Dashboard!$B$5),OR(Dashboard!$D$5="All",N16222=Dashboard!$D$5),OR(AND(C16222&lt;&gt;"",C16222&gt;=Dashboard!$F$5,C16222&lt;=Dashboard!$H$5),AND(C16222="",Dashboard!$F$5&lt;=1980,Dashboard!$H$5&gt;=2016))),1,0)</f>
        <v>1</v>
      </c>
      <c r="Q16222" s="0" t="n">
        <f aca="false">J16222*P16222+ROW()*0.00000001</f>
        <v>0.01016222</v>
      </c>
    </row>
    <row r="16223" customFormat="false" ht="15" hidden="false" customHeight="false" outlineLevel="0" collapsed="false">
      <c r="A16223" s="0" t="s">
        <v>11803</v>
      </c>
      <c r="B16223" s="0" t="s">
        <v>70</v>
      </c>
      <c r="C16223" s="0" t="n">
        <v>2008</v>
      </c>
      <c r="D16223" s="0" t="s">
        <v>34</v>
      </c>
      <c r="E16223" s="0" t="s">
        <v>782</v>
      </c>
      <c r="F16223" s="0" t="n">
        <v>0</v>
      </c>
      <c r="G16223" s="0" t="n">
        <v>0</v>
      </c>
      <c r="H16223" s="0" t="n">
        <v>0.01</v>
      </c>
      <c r="I16223" s="0" t="n">
        <v>0</v>
      </c>
      <c r="J16223" s="0" t="n">
        <v>0.01</v>
      </c>
      <c r="N16223" s="0" t="s">
        <v>74</v>
      </c>
      <c r="P16223" s="0" t="n">
        <f aca="false">IF(AND(OR(Dashboard!$B$5="All",D16223=Dashboard!$B$5),OR(Dashboard!$D$5="All",N16223=Dashboard!$D$5),OR(AND(C16223&lt;&gt;"",C16223&gt;=Dashboard!$F$5,C16223&lt;=Dashboard!$H$5),AND(C16223="",Dashboard!$F$5&lt;=1980,Dashboard!$H$5&gt;=2016))),1,0)</f>
        <v>1</v>
      </c>
      <c r="Q16223" s="0" t="n">
        <f aca="false">J16223*P16223+ROW()*0.00000001</f>
        <v>0.01016223</v>
      </c>
    </row>
    <row r="16224" customFormat="false" ht="15" hidden="false" customHeight="false" outlineLevel="0" collapsed="false">
      <c r="A16224" s="0" t="s">
        <v>11857</v>
      </c>
      <c r="B16224" s="0" t="s">
        <v>70</v>
      </c>
      <c r="C16224" s="0" t="n">
        <v>2009</v>
      </c>
      <c r="D16224" s="0" t="s">
        <v>41</v>
      </c>
      <c r="E16224" s="0" t="s">
        <v>3828</v>
      </c>
      <c r="F16224" s="0" t="n">
        <v>0</v>
      </c>
      <c r="G16224" s="0" t="n">
        <v>0.01</v>
      </c>
      <c r="H16224" s="0" t="n">
        <v>0</v>
      </c>
      <c r="I16224" s="0" t="n">
        <v>0</v>
      </c>
      <c r="J16224" s="0" t="n">
        <v>0.01</v>
      </c>
      <c r="N16224" s="0" t="s">
        <v>74</v>
      </c>
      <c r="P16224" s="0" t="n">
        <f aca="false">IF(AND(OR(Dashboard!$B$5="All",D16224=Dashboard!$B$5),OR(Dashboard!$D$5="All",N16224=Dashboard!$D$5),OR(AND(C16224&lt;&gt;"",C16224&gt;=Dashboard!$F$5,C16224&lt;=Dashboard!$H$5),AND(C16224="",Dashboard!$F$5&lt;=1980,Dashboard!$H$5&gt;=2016))),1,0)</f>
        <v>1</v>
      </c>
      <c r="Q16224" s="0" t="n">
        <f aca="false">J16224*P16224+ROW()*0.00000001</f>
        <v>0.01016224</v>
      </c>
    </row>
    <row r="16225" customFormat="false" ht="15" hidden="false" customHeight="false" outlineLevel="0" collapsed="false">
      <c r="A16225" s="0" t="s">
        <v>11858</v>
      </c>
      <c r="B16225" s="0" t="s">
        <v>164</v>
      </c>
      <c r="C16225" s="0" t="n">
        <v>2010</v>
      </c>
      <c r="D16225" s="0" t="s">
        <v>114</v>
      </c>
      <c r="E16225" s="0" t="s">
        <v>6736</v>
      </c>
      <c r="F16225" s="0" t="n">
        <v>0</v>
      </c>
      <c r="G16225" s="0" t="n">
        <v>0</v>
      </c>
      <c r="H16225" s="0" t="n">
        <v>0.01</v>
      </c>
      <c r="I16225" s="0" t="n">
        <v>0</v>
      </c>
      <c r="J16225" s="0" t="n">
        <v>0.01</v>
      </c>
      <c r="N16225" s="0" t="s">
        <v>74</v>
      </c>
      <c r="P16225" s="0" t="n">
        <f aca="false">IF(AND(OR(Dashboard!$B$5="All",D16225=Dashboard!$B$5),OR(Dashboard!$D$5="All",N16225=Dashboard!$D$5),OR(AND(C16225&lt;&gt;"",C16225&gt;=Dashboard!$F$5,C16225&lt;=Dashboard!$H$5),AND(C16225="",Dashboard!$F$5&lt;=1980,Dashboard!$H$5&gt;=2016))),1,0)</f>
        <v>1</v>
      </c>
      <c r="Q16225" s="0" t="n">
        <f aca="false">J16225*P16225+ROW()*0.00000001</f>
        <v>0.01016225</v>
      </c>
    </row>
    <row r="16226" customFormat="false" ht="15" hidden="false" customHeight="false" outlineLevel="0" collapsed="false">
      <c r="A16226" s="0" t="s">
        <v>11859</v>
      </c>
      <c r="B16226" s="0" t="s">
        <v>50</v>
      </c>
      <c r="C16226" s="0" t="n">
        <v>2009</v>
      </c>
      <c r="D16226" s="0" t="s">
        <v>114</v>
      </c>
      <c r="E16226" s="0" t="s">
        <v>4395</v>
      </c>
      <c r="F16226" s="0" t="n">
        <v>0</v>
      </c>
      <c r="G16226" s="0" t="n">
        <v>0</v>
      </c>
      <c r="H16226" s="0" t="n">
        <v>0.01</v>
      </c>
      <c r="I16226" s="0" t="n">
        <v>0</v>
      </c>
      <c r="J16226" s="0" t="n">
        <v>0.01</v>
      </c>
      <c r="N16226" s="0" t="s">
        <v>35</v>
      </c>
      <c r="P16226" s="0" t="n">
        <f aca="false">IF(AND(OR(Dashboard!$B$5="All",D16226=Dashboard!$B$5),OR(Dashboard!$D$5="All",N16226=Dashboard!$D$5),OR(AND(C16226&lt;&gt;"",C16226&gt;=Dashboard!$F$5,C16226&lt;=Dashboard!$H$5),AND(C16226="",Dashboard!$F$5&lt;=1980,Dashboard!$H$5&gt;=2016))),1,0)</f>
        <v>1</v>
      </c>
      <c r="Q16226" s="0" t="n">
        <f aca="false">J16226*P16226+ROW()*0.00000001</f>
        <v>0.01016226</v>
      </c>
    </row>
    <row r="16227" customFormat="false" ht="15" hidden="false" customHeight="false" outlineLevel="0" collapsed="false">
      <c r="A16227" s="0" t="s">
        <v>2048</v>
      </c>
      <c r="B16227" s="0" t="s">
        <v>851</v>
      </c>
      <c r="C16227" s="0" t="n">
        <v>2013</v>
      </c>
      <c r="D16227" s="0" t="s">
        <v>71</v>
      </c>
      <c r="E16227" s="0" t="s">
        <v>782</v>
      </c>
      <c r="F16227" s="0" t="n">
        <v>0</v>
      </c>
      <c r="G16227" s="0" t="n">
        <v>0</v>
      </c>
      <c r="H16227" s="0" t="n">
        <v>0.01</v>
      </c>
      <c r="I16227" s="0" t="n">
        <v>0</v>
      </c>
      <c r="J16227" s="0" t="n">
        <v>0.01</v>
      </c>
      <c r="N16227" s="0" t="s">
        <v>74</v>
      </c>
      <c r="P16227" s="0" t="n">
        <f aca="false">IF(AND(OR(Dashboard!$B$5="All",D16227=Dashboard!$B$5),OR(Dashboard!$D$5="All",N16227=Dashboard!$D$5),OR(AND(C16227&lt;&gt;"",C16227&gt;=Dashboard!$F$5,C16227&lt;=Dashboard!$H$5),AND(C16227="",Dashboard!$F$5&lt;=1980,Dashboard!$H$5&gt;=2016))),1,0)</f>
        <v>1</v>
      </c>
      <c r="Q16227" s="0" t="n">
        <f aca="false">J16227*P16227+ROW()*0.00000001</f>
        <v>0.01016227</v>
      </c>
    </row>
    <row r="16228" customFormat="false" ht="15" hidden="false" customHeight="false" outlineLevel="0" collapsed="false">
      <c r="A16228" s="0" t="s">
        <v>9378</v>
      </c>
      <c r="B16228" s="0" t="s">
        <v>164</v>
      </c>
      <c r="C16228" s="0" t="n">
        <v>2007</v>
      </c>
      <c r="D16228" s="0" t="s">
        <v>34</v>
      </c>
      <c r="E16228" s="0" t="s">
        <v>142</v>
      </c>
      <c r="F16228" s="0" t="n">
        <v>0.01</v>
      </c>
      <c r="G16228" s="0" t="n">
        <v>0</v>
      </c>
      <c r="H16228" s="0" t="n">
        <v>0</v>
      </c>
      <c r="I16228" s="0" t="n">
        <v>0</v>
      </c>
      <c r="J16228" s="0" t="n">
        <v>0.01</v>
      </c>
      <c r="K16228" s="0" t="n">
        <v>71</v>
      </c>
      <c r="M16228" s="0" t="s">
        <v>36</v>
      </c>
      <c r="N16228" s="0" t="s">
        <v>74</v>
      </c>
      <c r="O16228" s="0" t="s">
        <v>37</v>
      </c>
      <c r="P16228" s="0" t="n">
        <f aca="false">IF(AND(OR(Dashboard!$B$5="All",D16228=Dashboard!$B$5),OR(Dashboard!$D$5="All",N16228=Dashboard!$D$5),OR(AND(C16228&lt;&gt;"",C16228&gt;=Dashboard!$F$5,C16228&lt;=Dashboard!$H$5),AND(C16228="",Dashboard!$F$5&lt;=1980,Dashboard!$H$5&gt;=2016))),1,0)</f>
        <v>1</v>
      </c>
      <c r="Q16228" s="0" t="n">
        <f aca="false">J16228*P16228+ROW()*0.00000001</f>
        <v>0.01016228</v>
      </c>
    </row>
    <row r="16229" customFormat="false" ht="15" hidden="false" customHeight="false" outlineLevel="0" collapsed="false">
      <c r="A16229" s="0" t="s">
        <v>11860</v>
      </c>
      <c r="B16229" s="0" t="s">
        <v>85</v>
      </c>
      <c r="C16229" s="0" t="n">
        <v>2002</v>
      </c>
      <c r="D16229" s="0" t="s">
        <v>58</v>
      </c>
      <c r="E16229" s="0" t="s">
        <v>782</v>
      </c>
      <c r="F16229" s="0" t="n">
        <v>0.01</v>
      </c>
      <c r="G16229" s="0" t="n">
        <v>0</v>
      </c>
      <c r="H16229" s="0" t="n">
        <v>0</v>
      </c>
      <c r="I16229" s="0" t="n">
        <v>0</v>
      </c>
      <c r="J16229" s="0" t="n">
        <v>0.01</v>
      </c>
      <c r="K16229" s="0" t="n">
        <v>79</v>
      </c>
      <c r="L16229" s="0" t="n">
        <v>9.4</v>
      </c>
      <c r="M16229" s="0" t="s">
        <v>36</v>
      </c>
      <c r="N16229" s="0" t="s">
        <v>35</v>
      </c>
      <c r="O16229" s="0" t="s">
        <v>37</v>
      </c>
      <c r="P16229" s="0" t="n">
        <f aca="false">IF(AND(OR(Dashboard!$B$5="All",D16229=Dashboard!$B$5),OR(Dashboard!$D$5="All",N16229=Dashboard!$D$5),OR(AND(C16229&lt;&gt;"",C16229&gt;=Dashboard!$F$5,C16229&lt;=Dashboard!$H$5),AND(C16229="",Dashboard!$F$5&lt;=1980,Dashboard!$H$5&gt;=2016))),1,0)</f>
        <v>1</v>
      </c>
      <c r="Q16229" s="0" t="n">
        <f aca="false">J16229*P16229+ROW()*0.00000001</f>
        <v>0.01016229</v>
      </c>
    </row>
    <row r="16230" customFormat="false" ht="15" hidden="false" customHeight="false" outlineLevel="0" collapsed="false">
      <c r="A16230" s="0" t="s">
        <v>11861</v>
      </c>
      <c r="B16230" s="0" t="s">
        <v>97</v>
      </c>
      <c r="C16230" s="0" t="n">
        <v>2014</v>
      </c>
      <c r="D16230" s="0" t="s">
        <v>71</v>
      </c>
      <c r="E16230" s="0" t="s">
        <v>3336</v>
      </c>
      <c r="F16230" s="0" t="n">
        <v>0</v>
      </c>
      <c r="G16230" s="0" t="n">
        <v>0.01</v>
      </c>
      <c r="H16230" s="0" t="n">
        <v>0</v>
      </c>
      <c r="I16230" s="0" t="n">
        <v>0</v>
      </c>
      <c r="J16230" s="0" t="n">
        <v>0.01</v>
      </c>
      <c r="N16230" s="0" t="s">
        <v>35</v>
      </c>
      <c r="P16230" s="0" t="n">
        <f aca="false">IF(AND(OR(Dashboard!$B$5="All",D16230=Dashboard!$B$5),OR(Dashboard!$D$5="All",N16230=Dashboard!$D$5),OR(AND(C16230&lt;&gt;"",C16230&gt;=Dashboard!$F$5,C16230&lt;=Dashboard!$H$5),AND(C16230="",Dashboard!$F$5&lt;=1980,Dashboard!$H$5&gt;=2016))),1,0)</f>
        <v>1</v>
      </c>
      <c r="Q16230" s="0" t="n">
        <f aca="false">J16230*P16230+ROW()*0.00000001</f>
        <v>0.0101623</v>
      </c>
    </row>
    <row r="16231" customFormat="false" ht="15" hidden="false" customHeight="false" outlineLevel="0" collapsed="false">
      <c r="A16231" s="0" t="s">
        <v>11862</v>
      </c>
      <c r="B16231" s="0" t="s">
        <v>50</v>
      </c>
      <c r="C16231" s="0" t="n">
        <v>2008</v>
      </c>
      <c r="D16231" s="0" t="s">
        <v>114</v>
      </c>
      <c r="E16231" s="0" t="s">
        <v>328</v>
      </c>
      <c r="F16231" s="0" t="n">
        <v>0</v>
      </c>
      <c r="G16231" s="0" t="n">
        <v>0</v>
      </c>
      <c r="H16231" s="0" t="n">
        <v>0.01</v>
      </c>
      <c r="I16231" s="0" t="n">
        <v>0</v>
      </c>
      <c r="J16231" s="0" t="n">
        <v>0.01</v>
      </c>
      <c r="N16231" s="0" t="s">
        <v>35</v>
      </c>
      <c r="P16231" s="0" t="n">
        <f aca="false">IF(AND(OR(Dashboard!$B$5="All",D16231=Dashboard!$B$5),OR(Dashboard!$D$5="All",N16231=Dashboard!$D$5),OR(AND(C16231&lt;&gt;"",C16231&gt;=Dashboard!$F$5,C16231&lt;=Dashboard!$H$5),AND(C16231="",Dashboard!$F$5&lt;=1980,Dashboard!$H$5&gt;=2016))),1,0)</f>
        <v>1</v>
      </c>
      <c r="Q16231" s="0" t="n">
        <f aca="false">J16231*P16231+ROW()*0.00000001</f>
        <v>0.01016231</v>
      </c>
    </row>
    <row r="16232" customFormat="false" ht="15" hidden="false" customHeight="false" outlineLevel="0" collapsed="false">
      <c r="A16232" s="0" t="s">
        <v>11863</v>
      </c>
      <c r="B16232" s="0" t="s">
        <v>164</v>
      </c>
      <c r="C16232" s="0" t="n">
        <v>2011</v>
      </c>
      <c r="D16232" s="0" t="s">
        <v>114</v>
      </c>
      <c r="E16232" s="0" t="s">
        <v>1457</v>
      </c>
      <c r="F16232" s="0" t="n">
        <v>0</v>
      </c>
      <c r="G16232" s="0" t="n">
        <v>0</v>
      </c>
      <c r="H16232" s="0" t="n">
        <v>0.01</v>
      </c>
      <c r="I16232" s="0" t="n">
        <v>0</v>
      </c>
      <c r="J16232" s="0" t="n">
        <v>0.01</v>
      </c>
      <c r="N16232" s="0" t="s">
        <v>74</v>
      </c>
      <c r="P16232" s="0" t="n">
        <f aca="false">IF(AND(OR(Dashboard!$B$5="All",D16232=Dashboard!$B$5),OR(Dashboard!$D$5="All",N16232=Dashboard!$D$5),OR(AND(C16232&lt;&gt;"",C16232&gt;=Dashboard!$F$5,C16232&lt;=Dashboard!$H$5),AND(C16232="",Dashboard!$F$5&lt;=1980,Dashboard!$H$5&gt;=2016))),1,0)</f>
        <v>1</v>
      </c>
      <c r="Q16232" s="0" t="n">
        <f aca="false">J16232*P16232+ROW()*0.00000001</f>
        <v>0.01016232</v>
      </c>
    </row>
    <row r="16233" customFormat="false" ht="15" hidden="false" customHeight="false" outlineLevel="0" collapsed="false">
      <c r="A16233" s="0" t="s">
        <v>11864</v>
      </c>
      <c r="B16233" s="0" t="s">
        <v>76</v>
      </c>
      <c r="C16233" s="0" t="n">
        <v>2006</v>
      </c>
      <c r="D16233" s="0" t="s">
        <v>114</v>
      </c>
      <c r="E16233" s="0" t="s">
        <v>10481</v>
      </c>
      <c r="F16233" s="0" t="n">
        <v>0</v>
      </c>
      <c r="G16233" s="0" t="n">
        <v>0</v>
      </c>
      <c r="H16233" s="0" t="n">
        <v>0.01</v>
      </c>
      <c r="I16233" s="0" t="n">
        <v>0</v>
      </c>
      <c r="J16233" s="0" t="n">
        <v>0.01</v>
      </c>
      <c r="N16233" s="0" t="s">
        <v>74</v>
      </c>
      <c r="P16233" s="0" t="n">
        <f aca="false">IF(AND(OR(Dashboard!$B$5="All",D16233=Dashboard!$B$5),OR(Dashboard!$D$5="All",N16233=Dashboard!$D$5),OR(AND(C16233&lt;&gt;"",C16233&gt;=Dashboard!$F$5,C16233&lt;=Dashboard!$H$5),AND(C16233="",Dashboard!$F$5&lt;=1980,Dashboard!$H$5&gt;=2016))),1,0)</f>
        <v>1</v>
      </c>
      <c r="Q16233" s="0" t="n">
        <f aca="false">J16233*P16233+ROW()*0.00000001</f>
        <v>0.01016233</v>
      </c>
    </row>
    <row r="16234" customFormat="false" ht="15" hidden="false" customHeight="false" outlineLevel="0" collapsed="false">
      <c r="A16234" s="0" t="s">
        <v>11865</v>
      </c>
      <c r="B16234" s="0" t="s">
        <v>164</v>
      </c>
      <c r="C16234" s="0" t="n">
        <v>2014</v>
      </c>
      <c r="D16234" s="0" t="s">
        <v>52</v>
      </c>
      <c r="E16234" s="0" t="s">
        <v>782</v>
      </c>
      <c r="F16234" s="0" t="n">
        <v>0</v>
      </c>
      <c r="G16234" s="0" t="n">
        <v>0</v>
      </c>
      <c r="H16234" s="0" t="n">
        <v>0.01</v>
      </c>
      <c r="I16234" s="0" t="n">
        <v>0</v>
      </c>
      <c r="J16234" s="0" t="n">
        <v>0.01</v>
      </c>
      <c r="N16234" s="0" t="s">
        <v>74</v>
      </c>
      <c r="P16234" s="0" t="n">
        <f aca="false">IF(AND(OR(Dashboard!$B$5="All",D16234=Dashboard!$B$5),OR(Dashboard!$D$5="All",N16234=Dashboard!$D$5),OR(AND(C16234&lt;&gt;"",C16234&gt;=Dashboard!$F$5,C16234&lt;=Dashboard!$H$5),AND(C16234="",Dashboard!$F$5&lt;=1980,Dashboard!$H$5&gt;=2016))),1,0)</f>
        <v>1</v>
      </c>
      <c r="Q16234" s="0" t="n">
        <f aca="false">J16234*P16234+ROW()*0.00000001</f>
        <v>0.01016234</v>
      </c>
    </row>
    <row r="16235" customFormat="false" ht="15" hidden="false" customHeight="false" outlineLevel="0" collapsed="false">
      <c r="A16235" s="0" t="s">
        <v>11866</v>
      </c>
      <c r="B16235" s="0" t="s">
        <v>50</v>
      </c>
      <c r="C16235" s="0" t="n">
        <v>2008</v>
      </c>
      <c r="D16235" s="0" t="s">
        <v>52</v>
      </c>
      <c r="E16235" s="0" t="s">
        <v>7729</v>
      </c>
      <c r="F16235" s="0" t="n">
        <v>0</v>
      </c>
      <c r="G16235" s="0" t="n">
        <v>0</v>
      </c>
      <c r="H16235" s="0" t="n">
        <v>0.01</v>
      </c>
      <c r="I16235" s="0" t="n">
        <v>0</v>
      </c>
      <c r="J16235" s="0" t="n">
        <v>0.01</v>
      </c>
      <c r="N16235" s="0" t="s">
        <v>35</v>
      </c>
      <c r="P16235" s="0" t="n">
        <f aca="false">IF(AND(OR(Dashboard!$B$5="All",D16235=Dashboard!$B$5),OR(Dashboard!$D$5="All",N16235=Dashboard!$D$5),OR(AND(C16235&lt;&gt;"",C16235&gt;=Dashboard!$F$5,C16235&lt;=Dashboard!$H$5),AND(C16235="",Dashboard!$F$5&lt;=1980,Dashboard!$H$5&gt;=2016))),1,0)</f>
        <v>1</v>
      </c>
      <c r="Q16235" s="0" t="n">
        <f aca="false">J16235*P16235+ROW()*0.00000001</f>
        <v>0.01016235</v>
      </c>
    </row>
    <row r="16236" customFormat="false" ht="15" hidden="false" customHeight="false" outlineLevel="0" collapsed="false">
      <c r="A16236" s="0" t="s">
        <v>11867</v>
      </c>
      <c r="B16236" s="0" t="s">
        <v>117</v>
      </c>
      <c r="C16236" s="0" t="n">
        <v>1999</v>
      </c>
      <c r="D16236" s="0" t="s">
        <v>56</v>
      </c>
      <c r="E16236" s="0" t="s">
        <v>3122</v>
      </c>
      <c r="F16236" s="0" t="n">
        <v>0.01</v>
      </c>
      <c r="G16236" s="0" t="n">
        <v>0.01</v>
      </c>
      <c r="H16236" s="0" t="n">
        <v>0</v>
      </c>
      <c r="I16236" s="0" t="n">
        <v>0</v>
      </c>
      <c r="J16236" s="0" t="n">
        <v>0.01</v>
      </c>
      <c r="N16236" s="0" t="s">
        <v>74</v>
      </c>
      <c r="P16236" s="0" t="n">
        <f aca="false">IF(AND(OR(Dashboard!$B$5="All",D16236=Dashboard!$B$5),OR(Dashboard!$D$5="All",N16236=Dashboard!$D$5),OR(AND(C16236&lt;&gt;"",C16236&gt;=Dashboard!$F$5,C16236&lt;=Dashboard!$H$5),AND(C16236="",Dashboard!$F$5&lt;=1980,Dashboard!$H$5&gt;=2016))),1,0)</f>
        <v>1</v>
      </c>
      <c r="Q16236" s="0" t="n">
        <f aca="false">J16236*P16236+ROW()*0.00000001</f>
        <v>0.01016236</v>
      </c>
    </row>
    <row r="16237" customFormat="false" ht="15" hidden="false" customHeight="false" outlineLevel="0" collapsed="false">
      <c r="A16237" s="0" t="s">
        <v>11868</v>
      </c>
      <c r="B16237" s="0" t="s">
        <v>50</v>
      </c>
      <c r="C16237" s="0" t="n">
        <v>2009</v>
      </c>
      <c r="D16237" s="0" t="s">
        <v>46</v>
      </c>
      <c r="E16237" s="0" t="s">
        <v>6623</v>
      </c>
      <c r="F16237" s="0" t="n">
        <v>0</v>
      </c>
      <c r="G16237" s="0" t="n">
        <v>0</v>
      </c>
      <c r="H16237" s="0" t="n">
        <v>0.01</v>
      </c>
      <c r="I16237" s="0" t="n">
        <v>0</v>
      </c>
      <c r="J16237" s="0" t="n">
        <v>0.01</v>
      </c>
      <c r="N16237" s="0" t="s">
        <v>35</v>
      </c>
      <c r="P16237" s="0" t="n">
        <f aca="false">IF(AND(OR(Dashboard!$B$5="All",D16237=Dashboard!$B$5),OR(Dashboard!$D$5="All",N16237=Dashboard!$D$5),OR(AND(C16237&lt;&gt;"",C16237&gt;=Dashboard!$F$5,C16237&lt;=Dashboard!$H$5),AND(C16237="",Dashboard!$F$5&lt;=1980,Dashboard!$H$5&gt;=2016))),1,0)</f>
        <v>1</v>
      </c>
      <c r="Q16237" s="0" t="n">
        <f aca="false">J16237*P16237+ROW()*0.00000001</f>
        <v>0.01016237</v>
      </c>
    </row>
    <row r="16238" customFormat="false" ht="15" hidden="false" customHeight="false" outlineLevel="0" collapsed="false">
      <c r="A16238" s="0" t="s">
        <v>9302</v>
      </c>
      <c r="B16238" s="0" t="s">
        <v>144</v>
      </c>
      <c r="C16238" s="0" t="n">
        <v>2002</v>
      </c>
      <c r="D16238" s="0" t="s">
        <v>34</v>
      </c>
      <c r="E16238" s="0" t="s">
        <v>220</v>
      </c>
      <c r="F16238" s="0" t="n">
        <v>0.01</v>
      </c>
      <c r="G16238" s="0" t="n">
        <v>0</v>
      </c>
      <c r="H16238" s="0" t="n">
        <v>0</v>
      </c>
      <c r="I16238" s="0" t="n">
        <v>0</v>
      </c>
      <c r="J16238" s="0" t="n">
        <v>0.01</v>
      </c>
      <c r="M16238" s="0" t="s">
        <v>36</v>
      </c>
      <c r="N16238" s="0" t="s">
        <v>66</v>
      </c>
      <c r="P16238" s="0" t="n">
        <f aca="false">IF(AND(OR(Dashboard!$B$5="All",D16238=Dashboard!$B$5),OR(Dashboard!$D$5="All",N16238=Dashboard!$D$5),OR(AND(C16238&lt;&gt;"",C16238&gt;=Dashboard!$F$5,C16238&lt;=Dashboard!$H$5),AND(C16238="",Dashboard!$F$5&lt;=1980,Dashboard!$H$5&gt;=2016))),1,0)</f>
        <v>1</v>
      </c>
      <c r="Q16238" s="0" t="n">
        <f aca="false">J16238*P16238+ROW()*0.00000001</f>
        <v>0.01016238</v>
      </c>
    </row>
    <row r="16239" customFormat="false" ht="15" hidden="false" customHeight="false" outlineLevel="0" collapsed="false">
      <c r="A16239" s="0" t="s">
        <v>11869</v>
      </c>
      <c r="B16239" s="0" t="s">
        <v>152</v>
      </c>
      <c r="C16239" s="0" t="n">
        <v>2016</v>
      </c>
      <c r="D16239" s="0" t="s">
        <v>58</v>
      </c>
      <c r="E16239" s="0" t="s">
        <v>11316</v>
      </c>
      <c r="F16239" s="0" t="n">
        <v>0</v>
      </c>
      <c r="G16239" s="0" t="n">
        <v>0.01</v>
      </c>
      <c r="H16239" s="0" t="n">
        <v>0</v>
      </c>
      <c r="I16239" s="0" t="n">
        <v>0</v>
      </c>
      <c r="J16239" s="0" t="n">
        <v>0.01</v>
      </c>
      <c r="N16239" s="0" t="s">
        <v>152</v>
      </c>
      <c r="P16239" s="0" t="n">
        <f aca="false">IF(AND(OR(Dashboard!$B$5="All",D16239=Dashboard!$B$5),OR(Dashboard!$D$5="All",N16239=Dashboard!$D$5),OR(AND(C16239&lt;&gt;"",C16239&gt;=Dashboard!$F$5,C16239&lt;=Dashboard!$H$5),AND(C16239="",Dashboard!$F$5&lt;=1980,Dashboard!$H$5&gt;=2016))),1,0)</f>
        <v>1</v>
      </c>
      <c r="Q16239" s="0" t="n">
        <f aca="false">J16239*P16239+ROW()*0.00000001</f>
        <v>0.01016239</v>
      </c>
    </row>
    <row r="16240" customFormat="false" ht="15" hidden="false" customHeight="false" outlineLevel="0" collapsed="false">
      <c r="A16240" s="0" t="s">
        <v>11870</v>
      </c>
      <c r="B16240" s="0" t="s">
        <v>144</v>
      </c>
      <c r="C16240" s="0" t="n">
        <v>2003</v>
      </c>
      <c r="D16240" s="0" t="s">
        <v>41</v>
      </c>
      <c r="E16240" s="0" t="s">
        <v>160</v>
      </c>
      <c r="F16240" s="0" t="n">
        <v>0.01</v>
      </c>
      <c r="G16240" s="0" t="n">
        <v>0</v>
      </c>
      <c r="H16240" s="0" t="n">
        <v>0</v>
      </c>
      <c r="I16240" s="0" t="n">
        <v>0</v>
      </c>
      <c r="J16240" s="0" t="n">
        <v>0.01</v>
      </c>
      <c r="K16240" s="0" t="n">
        <v>63</v>
      </c>
      <c r="M16240" s="0" t="s">
        <v>103</v>
      </c>
      <c r="N16240" s="0" t="s">
        <v>66</v>
      </c>
      <c r="O16240" s="0" t="s">
        <v>67</v>
      </c>
      <c r="P16240" s="0" t="n">
        <f aca="false">IF(AND(OR(Dashboard!$B$5="All",D16240=Dashboard!$B$5),OR(Dashboard!$D$5="All",N16240=Dashboard!$D$5),OR(AND(C16240&lt;&gt;"",C16240&gt;=Dashboard!$F$5,C16240&lt;=Dashboard!$H$5),AND(C16240="",Dashboard!$F$5&lt;=1980,Dashboard!$H$5&gt;=2016))),1,0)</f>
        <v>1</v>
      </c>
      <c r="Q16240" s="0" t="n">
        <f aca="false">J16240*P16240+ROW()*0.00000001</f>
        <v>0.0101624</v>
      </c>
    </row>
    <row r="16241" customFormat="false" ht="15" hidden="false" customHeight="false" outlineLevel="0" collapsed="false">
      <c r="A16241" s="0" t="s">
        <v>11871</v>
      </c>
      <c r="B16241" s="0" t="s">
        <v>152</v>
      </c>
      <c r="C16241" s="0" t="n">
        <v>2001</v>
      </c>
      <c r="D16241" s="0" t="s">
        <v>58</v>
      </c>
      <c r="E16241" s="0" t="s">
        <v>11144</v>
      </c>
      <c r="F16241" s="0" t="n">
        <v>0</v>
      </c>
      <c r="G16241" s="0" t="n">
        <v>0.01</v>
      </c>
      <c r="H16241" s="0" t="n">
        <v>0</v>
      </c>
      <c r="I16241" s="0" t="n">
        <v>0</v>
      </c>
      <c r="J16241" s="0" t="n">
        <v>0.01</v>
      </c>
      <c r="K16241" s="0" t="n">
        <v>91</v>
      </c>
      <c r="L16241" s="0" t="n">
        <v>8.8</v>
      </c>
      <c r="M16241" s="0" t="s">
        <v>103</v>
      </c>
      <c r="N16241" s="0" t="s">
        <v>152</v>
      </c>
      <c r="O16241" s="0" t="s">
        <v>60</v>
      </c>
      <c r="P16241" s="0" t="n">
        <f aca="false">IF(AND(OR(Dashboard!$B$5="All",D16241=Dashboard!$B$5),OR(Dashboard!$D$5="All",N16241=Dashboard!$D$5),OR(AND(C16241&lt;&gt;"",C16241&gt;=Dashboard!$F$5,C16241&lt;=Dashboard!$H$5),AND(C16241="",Dashboard!$F$5&lt;=1980,Dashboard!$H$5&gt;=2016))),1,0)</f>
        <v>1</v>
      </c>
      <c r="Q16241" s="0" t="n">
        <f aca="false">J16241*P16241+ROW()*0.00000001</f>
        <v>0.01016241</v>
      </c>
    </row>
    <row r="16242" customFormat="false" ht="15" hidden="false" customHeight="false" outlineLevel="0" collapsed="false">
      <c r="A16242" s="0" t="s">
        <v>2598</v>
      </c>
      <c r="B16242" s="0" t="s">
        <v>70</v>
      </c>
      <c r="C16242" s="0" t="n">
        <v>2015</v>
      </c>
      <c r="D16242" s="0" t="s">
        <v>34</v>
      </c>
      <c r="E16242" s="0" t="s">
        <v>142</v>
      </c>
      <c r="F16242" s="0" t="n">
        <v>0</v>
      </c>
      <c r="G16242" s="0" t="n">
        <v>0.01</v>
      </c>
      <c r="H16242" s="0" t="n">
        <v>0</v>
      </c>
      <c r="I16242" s="0" t="n">
        <v>0</v>
      </c>
      <c r="J16242" s="0" t="n">
        <v>0.01</v>
      </c>
      <c r="N16242" s="0" t="s">
        <v>74</v>
      </c>
      <c r="P16242" s="0" t="n">
        <f aca="false">IF(AND(OR(Dashboard!$B$5="All",D16242=Dashboard!$B$5),OR(Dashboard!$D$5="All",N16242=Dashboard!$D$5),OR(AND(C16242&lt;&gt;"",C16242&gt;=Dashboard!$F$5,C16242&lt;=Dashboard!$H$5),AND(C16242="",Dashboard!$F$5&lt;=1980,Dashboard!$H$5&gt;=2016))),1,0)</f>
        <v>1</v>
      </c>
      <c r="Q16242" s="0" t="n">
        <f aca="false">J16242*P16242+ROW()*0.00000001</f>
        <v>0.01016242</v>
      </c>
    </row>
    <row r="16243" customFormat="false" ht="15" hidden="false" customHeight="false" outlineLevel="0" collapsed="false">
      <c r="A16243" s="0" t="s">
        <v>11872</v>
      </c>
      <c r="B16243" s="0" t="s">
        <v>50</v>
      </c>
      <c r="C16243" s="0" t="n">
        <v>2010</v>
      </c>
      <c r="D16243" s="0" t="s">
        <v>58</v>
      </c>
      <c r="E16243" s="0" t="s">
        <v>1655</v>
      </c>
      <c r="F16243" s="0" t="n">
        <v>0</v>
      </c>
      <c r="G16243" s="0" t="n">
        <v>0</v>
      </c>
      <c r="H16243" s="0" t="n">
        <v>0.01</v>
      </c>
      <c r="I16243" s="0" t="n">
        <v>0</v>
      </c>
      <c r="J16243" s="0" t="n">
        <v>0.01</v>
      </c>
      <c r="N16243" s="0" t="s">
        <v>35</v>
      </c>
      <c r="P16243" s="0" t="n">
        <f aca="false">IF(AND(OR(Dashboard!$B$5="All",D16243=Dashboard!$B$5),OR(Dashboard!$D$5="All",N16243=Dashboard!$D$5),OR(AND(C16243&lt;&gt;"",C16243&gt;=Dashboard!$F$5,C16243&lt;=Dashboard!$H$5),AND(C16243="",Dashboard!$F$5&lt;=1980,Dashboard!$H$5&gt;=2016))),1,0)</f>
        <v>1</v>
      </c>
      <c r="Q16243" s="0" t="n">
        <f aca="false">J16243*P16243+ROW()*0.00000001</f>
        <v>0.01016243</v>
      </c>
    </row>
    <row r="16244" customFormat="false" ht="15" hidden="false" customHeight="false" outlineLevel="0" collapsed="false">
      <c r="A16244" s="0" t="s">
        <v>11873</v>
      </c>
      <c r="B16244" s="0" t="s">
        <v>50</v>
      </c>
      <c r="C16244" s="0" t="n">
        <v>2010</v>
      </c>
      <c r="D16244" s="0" t="s">
        <v>71</v>
      </c>
      <c r="E16244" s="0" t="s">
        <v>4319</v>
      </c>
      <c r="F16244" s="0" t="n">
        <v>0.01</v>
      </c>
      <c r="G16244" s="0" t="n">
        <v>0</v>
      </c>
      <c r="H16244" s="0" t="n">
        <v>0</v>
      </c>
      <c r="I16244" s="0" t="n">
        <v>0</v>
      </c>
      <c r="J16244" s="0" t="n">
        <v>0.01</v>
      </c>
      <c r="M16244" s="0" t="s">
        <v>125</v>
      </c>
      <c r="N16244" s="0" t="s">
        <v>35</v>
      </c>
      <c r="P16244" s="0" t="n">
        <f aca="false">IF(AND(OR(Dashboard!$B$5="All",D16244=Dashboard!$B$5),OR(Dashboard!$D$5="All",N16244=Dashboard!$D$5),OR(AND(C16244&lt;&gt;"",C16244&gt;=Dashboard!$F$5,C16244&lt;=Dashboard!$H$5),AND(C16244="",Dashboard!$F$5&lt;=1980,Dashboard!$H$5&gt;=2016))),1,0)</f>
        <v>1</v>
      </c>
      <c r="Q16244" s="0" t="n">
        <f aca="false">J16244*P16244+ROW()*0.00000001</f>
        <v>0.01016244</v>
      </c>
    </row>
    <row r="16245" customFormat="false" ht="15" hidden="false" customHeight="false" outlineLevel="0" collapsed="false">
      <c r="A16245" s="0" t="s">
        <v>11874</v>
      </c>
      <c r="B16245" s="0" t="s">
        <v>50</v>
      </c>
      <c r="C16245" s="0" t="n">
        <v>2008</v>
      </c>
      <c r="D16245" s="0" t="s">
        <v>71</v>
      </c>
      <c r="E16245" s="0" t="s">
        <v>2452</v>
      </c>
      <c r="F16245" s="0" t="n">
        <v>0</v>
      </c>
      <c r="G16245" s="0" t="n">
        <v>0</v>
      </c>
      <c r="H16245" s="0" t="n">
        <v>0.01</v>
      </c>
      <c r="I16245" s="0" t="n">
        <v>0</v>
      </c>
      <c r="J16245" s="0" t="n">
        <v>0.01</v>
      </c>
      <c r="N16245" s="0" t="s">
        <v>35</v>
      </c>
      <c r="P16245" s="0" t="n">
        <f aca="false">IF(AND(OR(Dashboard!$B$5="All",D16245=Dashboard!$B$5),OR(Dashboard!$D$5="All",N16245=Dashboard!$D$5),OR(AND(C16245&lt;&gt;"",C16245&gt;=Dashboard!$F$5,C16245&lt;=Dashboard!$H$5),AND(C16245="",Dashboard!$F$5&lt;=1980,Dashboard!$H$5&gt;=2016))),1,0)</f>
        <v>1</v>
      </c>
      <c r="Q16245" s="0" t="n">
        <f aca="false">J16245*P16245+ROW()*0.00000001</f>
        <v>0.01016245</v>
      </c>
    </row>
    <row r="16246" customFormat="false" ht="15" hidden="false" customHeight="false" outlineLevel="0" collapsed="false">
      <c r="A16246" s="0" t="s">
        <v>11875</v>
      </c>
      <c r="B16246" s="0" t="s">
        <v>85</v>
      </c>
      <c r="C16246" s="0" t="n">
        <v>2006</v>
      </c>
      <c r="D16246" s="0" t="s">
        <v>41</v>
      </c>
      <c r="E16246" s="0" t="s">
        <v>3958</v>
      </c>
      <c r="F16246" s="0" t="n">
        <v>0.01</v>
      </c>
      <c r="G16246" s="0" t="n">
        <v>0</v>
      </c>
      <c r="H16246" s="0" t="n">
        <v>0</v>
      </c>
      <c r="I16246" s="0" t="n">
        <v>0</v>
      </c>
      <c r="J16246" s="0" t="n">
        <v>0.01</v>
      </c>
      <c r="N16246" s="0" t="s">
        <v>35</v>
      </c>
      <c r="P16246" s="0" t="n">
        <f aca="false">IF(AND(OR(Dashboard!$B$5="All",D16246=Dashboard!$B$5),OR(Dashboard!$D$5="All",N16246=Dashboard!$D$5),OR(AND(C16246&lt;&gt;"",C16246&gt;=Dashboard!$F$5,C16246&lt;=Dashboard!$H$5),AND(C16246="",Dashboard!$F$5&lt;=1980,Dashboard!$H$5&gt;=2016))),1,0)</f>
        <v>1</v>
      </c>
      <c r="Q16246" s="0" t="n">
        <f aca="false">J16246*P16246+ROW()*0.00000001</f>
        <v>0.01016246</v>
      </c>
    </row>
    <row r="16247" customFormat="false" ht="15" hidden="false" customHeight="false" outlineLevel="0" collapsed="false">
      <c r="A16247" s="0" t="s">
        <v>11876</v>
      </c>
      <c r="B16247" s="0" t="s">
        <v>50</v>
      </c>
      <c r="C16247" s="0" t="n">
        <v>2010</v>
      </c>
      <c r="D16247" s="0" t="s">
        <v>58</v>
      </c>
      <c r="E16247" s="0" t="s">
        <v>1655</v>
      </c>
      <c r="F16247" s="0" t="n">
        <v>0</v>
      </c>
      <c r="G16247" s="0" t="n">
        <v>0</v>
      </c>
      <c r="H16247" s="0" t="n">
        <v>0.01</v>
      </c>
      <c r="I16247" s="0" t="n">
        <v>0</v>
      </c>
      <c r="J16247" s="0" t="n">
        <v>0.01</v>
      </c>
      <c r="N16247" s="0" t="s">
        <v>35</v>
      </c>
      <c r="P16247" s="0" t="n">
        <f aca="false">IF(AND(OR(Dashboard!$B$5="All",D16247=Dashboard!$B$5),OR(Dashboard!$D$5="All",N16247=Dashboard!$D$5),OR(AND(C16247&lt;&gt;"",C16247&gt;=Dashboard!$F$5,C16247&lt;=Dashboard!$H$5),AND(C16247="",Dashboard!$F$5&lt;=1980,Dashboard!$H$5&gt;=2016))),1,0)</f>
        <v>1</v>
      </c>
      <c r="Q16247" s="0" t="n">
        <f aca="false">J16247*P16247+ROW()*0.00000001</f>
        <v>0.01016247</v>
      </c>
    </row>
    <row r="16248" customFormat="false" ht="15" hidden="false" customHeight="false" outlineLevel="0" collapsed="false">
      <c r="A16248" s="0" t="s">
        <v>11725</v>
      </c>
      <c r="B16248" s="0" t="s">
        <v>164</v>
      </c>
      <c r="C16248" s="0" t="n">
        <v>2013</v>
      </c>
      <c r="D16248" s="0" t="s">
        <v>114</v>
      </c>
      <c r="E16248" s="0" t="s">
        <v>328</v>
      </c>
      <c r="F16248" s="0" t="n">
        <v>0</v>
      </c>
      <c r="G16248" s="0" t="n">
        <v>0</v>
      </c>
      <c r="H16248" s="0" t="n">
        <v>0.01</v>
      </c>
      <c r="I16248" s="0" t="n">
        <v>0</v>
      </c>
      <c r="J16248" s="0" t="n">
        <v>0.01</v>
      </c>
      <c r="N16248" s="0" t="s">
        <v>74</v>
      </c>
      <c r="P16248" s="0" t="n">
        <f aca="false">IF(AND(OR(Dashboard!$B$5="All",D16248=Dashboard!$B$5),OR(Dashboard!$D$5="All",N16248=Dashboard!$D$5),OR(AND(C16248&lt;&gt;"",C16248&gt;=Dashboard!$F$5,C16248&lt;=Dashboard!$H$5),AND(C16248="",Dashboard!$F$5&lt;=1980,Dashboard!$H$5&gt;=2016))),1,0)</f>
        <v>1</v>
      </c>
      <c r="Q16248" s="0" t="n">
        <f aca="false">J16248*P16248+ROW()*0.00000001</f>
        <v>0.01016248</v>
      </c>
    </row>
    <row r="16249" customFormat="false" ht="15" hidden="false" customHeight="false" outlineLevel="0" collapsed="false">
      <c r="A16249" s="0" t="s">
        <v>11877</v>
      </c>
      <c r="B16249" s="0" t="s">
        <v>97</v>
      </c>
      <c r="C16249" s="0" t="n">
        <v>2016</v>
      </c>
      <c r="D16249" s="0" t="s">
        <v>71</v>
      </c>
      <c r="E16249" s="0" t="s">
        <v>11878</v>
      </c>
      <c r="F16249" s="0" t="n">
        <v>0</v>
      </c>
      <c r="G16249" s="0" t="n">
        <v>0</v>
      </c>
      <c r="H16249" s="0" t="n">
        <v>0.01</v>
      </c>
      <c r="I16249" s="0" t="n">
        <v>0</v>
      </c>
      <c r="J16249" s="0" t="n">
        <v>0.01</v>
      </c>
      <c r="M16249" s="0" t="s">
        <v>103</v>
      </c>
      <c r="N16249" s="0" t="s">
        <v>35</v>
      </c>
      <c r="P16249" s="0" t="n">
        <f aca="false">IF(AND(OR(Dashboard!$B$5="All",D16249=Dashboard!$B$5),OR(Dashboard!$D$5="All",N16249=Dashboard!$D$5),OR(AND(C16249&lt;&gt;"",C16249&gt;=Dashboard!$F$5,C16249&lt;=Dashboard!$H$5),AND(C16249="",Dashboard!$F$5&lt;=1980,Dashboard!$H$5&gt;=2016))),1,0)</f>
        <v>1</v>
      </c>
      <c r="Q16249" s="0" t="n">
        <f aca="false">J16249*P16249+ROW()*0.00000001</f>
        <v>0.01016249</v>
      </c>
    </row>
    <row r="16250" customFormat="false" ht="15" hidden="false" customHeight="false" outlineLevel="0" collapsed="false">
      <c r="A16250" s="0" t="s">
        <v>11879</v>
      </c>
      <c r="B16250" s="0" t="s">
        <v>33</v>
      </c>
      <c r="C16250" s="0" t="n">
        <v>2007</v>
      </c>
      <c r="D16250" s="0" t="s">
        <v>71</v>
      </c>
      <c r="E16250" s="0" t="s">
        <v>328</v>
      </c>
      <c r="F16250" s="0" t="n">
        <v>0</v>
      </c>
      <c r="G16250" s="0" t="n">
        <v>0</v>
      </c>
      <c r="H16250" s="0" t="n">
        <v>0.01</v>
      </c>
      <c r="I16250" s="0" t="n">
        <v>0</v>
      </c>
      <c r="J16250" s="0" t="n">
        <v>0.01</v>
      </c>
      <c r="N16250" s="0" t="s">
        <v>35</v>
      </c>
      <c r="P16250" s="0" t="n">
        <f aca="false">IF(AND(OR(Dashboard!$B$5="All",D16250=Dashboard!$B$5),OR(Dashboard!$D$5="All",N16250=Dashboard!$D$5),OR(AND(C16250&lt;&gt;"",C16250&gt;=Dashboard!$F$5,C16250&lt;=Dashboard!$H$5),AND(C16250="",Dashboard!$F$5&lt;=1980,Dashboard!$H$5&gt;=2016))),1,0)</f>
        <v>1</v>
      </c>
      <c r="Q16250" s="0" t="n">
        <f aca="false">J16250*P16250+ROW()*0.00000001</f>
        <v>0.0101625</v>
      </c>
    </row>
    <row r="16251" customFormat="false" ht="15" hidden="false" customHeight="false" outlineLevel="0" collapsed="false">
      <c r="A16251" s="0" t="s">
        <v>11880</v>
      </c>
      <c r="B16251" s="0" t="s">
        <v>152</v>
      </c>
      <c r="C16251" s="0" t="n">
        <v>2007</v>
      </c>
      <c r="D16251" s="0" t="s">
        <v>246</v>
      </c>
      <c r="E16251" s="0" t="s">
        <v>4034</v>
      </c>
      <c r="F16251" s="0" t="n">
        <v>0</v>
      </c>
      <c r="G16251" s="0" t="n">
        <v>0.01</v>
      </c>
      <c r="H16251" s="0" t="n">
        <v>0</v>
      </c>
      <c r="I16251" s="0" t="n">
        <v>0</v>
      </c>
      <c r="J16251" s="0" t="n">
        <v>0.01</v>
      </c>
      <c r="K16251" s="0" t="n">
        <v>66</v>
      </c>
      <c r="L16251" s="0" t="n">
        <v>6.2</v>
      </c>
      <c r="M16251" s="0" t="s">
        <v>103</v>
      </c>
      <c r="N16251" s="0" t="s">
        <v>152</v>
      </c>
      <c r="O16251" s="0" t="s">
        <v>67</v>
      </c>
      <c r="P16251" s="0" t="n">
        <f aca="false">IF(AND(OR(Dashboard!$B$5="All",D16251=Dashboard!$B$5),OR(Dashboard!$D$5="All",N16251=Dashboard!$D$5),OR(AND(C16251&lt;&gt;"",C16251&gt;=Dashboard!$F$5,C16251&lt;=Dashboard!$H$5),AND(C16251="",Dashboard!$F$5&lt;=1980,Dashboard!$H$5&gt;=2016))),1,0)</f>
        <v>1</v>
      </c>
      <c r="Q16251" s="0" t="n">
        <f aca="false">J16251*P16251+ROW()*0.00000001</f>
        <v>0.01016251</v>
      </c>
    </row>
    <row r="16252" customFormat="false" ht="15" hidden="false" customHeight="false" outlineLevel="0" collapsed="false">
      <c r="A16252" s="0" t="s">
        <v>11881</v>
      </c>
      <c r="B16252" s="0" t="s">
        <v>76</v>
      </c>
      <c r="C16252" s="0" t="n">
        <v>2006</v>
      </c>
      <c r="D16252" s="0" t="s">
        <v>114</v>
      </c>
      <c r="E16252" s="0" t="s">
        <v>10725</v>
      </c>
      <c r="F16252" s="0" t="n">
        <v>0</v>
      </c>
      <c r="G16252" s="0" t="n">
        <v>0</v>
      </c>
      <c r="H16252" s="0" t="n">
        <v>0.01</v>
      </c>
      <c r="I16252" s="0" t="n">
        <v>0</v>
      </c>
      <c r="J16252" s="0" t="n">
        <v>0.01</v>
      </c>
      <c r="N16252" s="0" t="s">
        <v>74</v>
      </c>
      <c r="P16252" s="0" t="n">
        <f aca="false">IF(AND(OR(Dashboard!$B$5="All",D16252=Dashboard!$B$5),OR(Dashboard!$D$5="All",N16252=Dashboard!$D$5),OR(AND(C16252&lt;&gt;"",C16252&gt;=Dashboard!$F$5,C16252&lt;=Dashboard!$H$5),AND(C16252="",Dashboard!$F$5&lt;=1980,Dashboard!$H$5&gt;=2016))),1,0)</f>
        <v>1</v>
      </c>
      <c r="Q16252" s="0" t="n">
        <f aca="false">J16252*P16252+ROW()*0.00000001</f>
        <v>0.01016252</v>
      </c>
    </row>
    <row r="16253" customFormat="false" ht="15" hidden="false" customHeight="false" outlineLevel="0" collapsed="false">
      <c r="A16253" s="0" t="s">
        <v>11882</v>
      </c>
      <c r="B16253" s="0" t="s">
        <v>64</v>
      </c>
      <c r="C16253" s="0" t="n">
        <v>2011</v>
      </c>
      <c r="D16253" s="0" t="s">
        <v>46</v>
      </c>
      <c r="E16253" s="0" t="s">
        <v>2113</v>
      </c>
      <c r="F16253" s="0" t="n">
        <v>0</v>
      </c>
      <c r="G16253" s="0" t="n">
        <v>0</v>
      </c>
      <c r="H16253" s="0" t="n">
        <v>0.01</v>
      </c>
      <c r="I16253" s="0" t="n">
        <v>0</v>
      </c>
      <c r="J16253" s="0" t="n">
        <v>0.01</v>
      </c>
      <c r="N16253" s="0" t="s">
        <v>66</v>
      </c>
      <c r="P16253" s="0" t="n">
        <f aca="false">IF(AND(OR(Dashboard!$B$5="All",D16253=Dashboard!$B$5),OR(Dashboard!$D$5="All",N16253=Dashboard!$D$5),OR(AND(C16253&lt;&gt;"",C16253&gt;=Dashboard!$F$5,C16253&lt;=Dashboard!$H$5),AND(C16253="",Dashboard!$F$5&lt;=1980,Dashboard!$H$5&gt;=2016))),1,0)</f>
        <v>1</v>
      </c>
      <c r="Q16253" s="0" t="n">
        <f aca="false">J16253*P16253+ROW()*0.00000001</f>
        <v>0.01016253</v>
      </c>
    </row>
    <row r="16254" customFormat="false" ht="15" hidden="false" customHeight="false" outlineLevel="0" collapsed="false">
      <c r="A16254" s="0" t="s">
        <v>1190</v>
      </c>
      <c r="B16254" s="0" t="s">
        <v>76</v>
      </c>
      <c r="C16254" s="0" t="n">
        <v>2006</v>
      </c>
      <c r="D16254" s="0" t="s">
        <v>114</v>
      </c>
      <c r="E16254" s="0" t="s">
        <v>418</v>
      </c>
      <c r="F16254" s="0" t="n">
        <v>0.01</v>
      </c>
      <c r="G16254" s="0" t="n">
        <v>0.01</v>
      </c>
      <c r="H16254" s="0" t="n">
        <v>0</v>
      </c>
      <c r="I16254" s="0" t="n">
        <v>0</v>
      </c>
      <c r="J16254" s="0" t="n">
        <v>0.01</v>
      </c>
      <c r="M16254" s="0" t="s">
        <v>36</v>
      </c>
      <c r="N16254" s="0" t="s">
        <v>74</v>
      </c>
      <c r="P16254" s="0" t="n">
        <f aca="false">IF(AND(OR(Dashboard!$B$5="All",D16254=Dashboard!$B$5),OR(Dashboard!$D$5="All",N16254=Dashboard!$D$5),OR(AND(C16254&lt;&gt;"",C16254&gt;=Dashboard!$F$5,C16254&lt;=Dashboard!$H$5),AND(C16254="",Dashboard!$F$5&lt;=1980,Dashboard!$H$5&gt;=2016))),1,0)</f>
        <v>1</v>
      </c>
      <c r="Q16254" s="0" t="n">
        <f aca="false">J16254*P16254+ROW()*0.00000001</f>
        <v>0.01016254</v>
      </c>
    </row>
    <row r="16255" customFormat="false" ht="15" hidden="false" customHeight="false" outlineLevel="0" collapsed="false">
      <c r="A16255" s="0" t="s">
        <v>11883</v>
      </c>
      <c r="B16255" s="0" t="s">
        <v>50</v>
      </c>
      <c r="C16255" s="0" t="n">
        <v>2009</v>
      </c>
      <c r="D16255" s="0" t="s">
        <v>48</v>
      </c>
      <c r="E16255" s="0" t="s">
        <v>1524</v>
      </c>
      <c r="F16255" s="0" t="n">
        <v>0.01</v>
      </c>
      <c r="G16255" s="0" t="n">
        <v>0</v>
      </c>
      <c r="H16255" s="0" t="n">
        <v>0</v>
      </c>
      <c r="I16255" s="0" t="n">
        <v>0</v>
      </c>
      <c r="J16255" s="0" t="n">
        <v>0.01</v>
      </c>
      <c r="M16255" s="0" t="s">
        <v>36</v>
      </c>
      <c r="N16255" s="0" t="s">
        <v>35</v>
      </c>
      <c r="P16255" s="0" t="n">
        <f aca="false">IF(AND(OR(Dashboard!$B$5="All",D16255=Dashboard!$B$5),OR(Dashboard!$D$5="All",N16255=Dashboard!$D$5),OR(AND(C16255&lt;&gt;"",C16255&gt;=Dashboard!$F$5,C16255&lt;=Dashboard!$H$5),AND(C16255="",Dashboard!$F$5&lt;=1980,Dashboard!$H$5&gt;=2016))),1,0)</f>
        <v>1</v>
      </c>
      <c r="Q16255" s="0" t="n">
        <f aca="false">J16255*P16255+ROW()*0.00000001</f>
        <v>0.01016255</v>
      </c>
    </row>
    <row r="16256" customFormat="false" ht="15" hidden="false" customHeight="false" outlineLevel="0" collapsed="false">
      <c r="A16256" s="0" t="s">
        <v>11884</v>
      </c>
      <c r="B16256" s="0" t="s">
        <v>164</v>
      </c>
      <c r="C16256" s="0" t="n">
        <v>2008</v>
      </c>
      <c r="D16256" s="0" t="s">
        <v>114</v>
      </c>
      <c r="E16256" s="0" t="s">
        <v>1173</v>
      </c>
      <c r="F16256" s="0" t="n">
        <v>0</v>
      </c>
      <c r="G16256" s="0" t="n">
        <v>0</v>
      </c>
      <c r="H16256" s="0" t="n">
        <v>0.01</v>
      </c>
      <c r="I16256" s="0" t="n">
        <v>0</v>
      </c>
      <c r="J16256" s="0" t="n">
        <v>0.01</v>
      </c>
      <c r="N16256" s="0" t="s">
        <v>74</v>
      </c>
      <c r="P16256" s="0" t="n">
        <f aca="false">IF(AND(OR(Dashboard!$B$5="All",D16256=Dashboard!$B$5),OR(Dashboard!$D$5="All",N16256=Dashboard!$D$5),OR(AND(C16256&lt;&gt;"",C16256&gt;=Dashboard!$F$5,C16256&lt;=Dashboard!$H$5),AND(C16256="",Dashboard!$F$5&lt;=1980,Dashboard!$H$5&gt;=2016))),1,0)</f>
        <v>1</v>
      </c>
      <c r="Q16256" s="0" t="n">
        <f aca="false">J16256*P16256+ROW()*0.00000001</f>
        <v>0.01016256</v>
      </c>
    </row>
    <row r="16257" customFormat="false" ht="15" hidden="false" customHeight="false" outlineLevel="0" collapsed="false">
      <c r="A16257" s="0" t="s">
        <v>11885</v>
      </c>
      <c r="B16257" s="0" t="s">
        <v>164</v>
      </c>
      <c r="C16257" s="0" t="n">
        <v>2013</v>
      </c>
      <c r="D16257" s="0" t="s">
        <v>114</v>
      </c>
      <c r="E16257" s="0" t="s">
        <v>11886</v>
      </c>
      <c r="F16257" s="0" t="n">
        <v>0</v>
      </c>
      <c r="G16257" s="0" t="n">
        <v>0</v>
      </c>
      <c r="H16257" s="0" t="n">
        <v>0.01</v>
      </c>
      <c r="I16257" s="0" t="n">
        <v>0</v>
      </c>
      <c r="J16257" s="0" t="n">
        <v>0.01</v>
      </c>
      <c r="N16257" s="0" t="s">
        <v>74</v>
      </c>
      <c r="P16257" s="0" t="n">
        <f aca="false">IF(AND(OR(Dashboard!$B$5="All",D16257=Dashboard!$B$5),OR(Dashboard!$D$5="All",N16257=Dashboard!$D$5),OR(AND(C16257&lt;&gt;"",C16257&gt;=Dashboard!$F$5,C16257&lt;=Dashboard!$H$5),AND(C16257="",Dashboard!$F$5&lt;=1980,Dashboard!$H$5&gt;=2016))),1,0)</f>
        <v>1</v>
      </c>
      <c r="Q16257" s="0" t="n">
        <f aca="false">J16257*P16257+ROW()*0.00000001</f>
        <v>0.01016257</v>
      </c>
    </row>
    <row r="16258" customFormat="false" ht="15" hidden="false" customHeight="false" outlineLevel="0" collapsed="false">
      <c r="A16258" s="0" t="s">
        <v>11887</v>
      </c>
      <c r="B16258" s="0" t="s">
        <v>76</v>
      </c>
      <c r="C16258" s="0" t="n">
        <v>2010</v>
      </c>
      <c r="D16258" s="0" t="s">
        <v>102</v>
      </c>
      <c r="E16258" s="0" t="s">
        <v>4601</v>
      </c>
      <c r="F16258" s="0" t="n">
        <v>0</v>
      </c>
      <c r="G16258" s="0" t="n">
        <v>0</v>
      </c>
      <c r="H16258" s="0" t="n">
        <v>0.01</v>
      </c>
      <c r="I16258" s="0" t="n">
        <v>0</v>
      </c>
      <c r="J16258" s="0" t="n">
        <v>0.01</v>
      </c>
      <c r="N16258" s="0" t="s">
        <v>74</v>
      </c>
      <c r="P16258" s="0" t="n">
        <f aca="false">IF(AND(OR(Dashboard!$B$5="All",D16258=Dashboard!$B$5),OR(Dashboard!$D$5="All",N16258=Dashboard!$D$5),OR(AND(C16258&lt;&gt;"",C16258&gt;=Dashboard!$F$5,C16258&lt;=Dashboard!$H$5),AND(C16258="",Dashboard!$F$5&lt;=1980,Dashboard!$H$5&gt;=2016))),1,0)</f>
        <v>1</v>
      </c>
      <c r="Q16258" s="0" t="n">
        <f aca="false">J16258*P16258+ROW()*0.00000001</f>
        <v>0.01016258</v>
      </c>
    </row>
    <row r="16259" customFormat="false" ht="15" hidden="false" customHeight="false" outlineLevel="0" collapsed="false">
      <c r="A16259" s="0" t="s">
        <v>11888</v>
      </c>
      <c r="B16259" s="0" t="s">
        <v>851</v>
      </c>
      <c r="C16259" s="0" t="n">
        <v>2014</v>
      </c>
      <c r="D16259" s="0" t="s">
        <v>114</v>
      </c>
      <c r="E16259" s="0" t="s">
        <v>328</v>
      </c>
      <c r="F16259" s="0" t="n">
        <v>0</v>
      </c>
      <c r="G16259" s="0" t="n">
        <v>0</v>
      </c>
      <c r="H16259" s="0" t="n">
        <v>0.01</v>
      </c>
      <c r="I16259" s="0" t="n">
        <v>0</v>
      </c>
      <c r="J16259" s="0" t="n">
        <v>0.01</v>
      </c>
      <c r="N16259" s="0" t="s">
        <v>74</v>
      </c>
      <c r="P16259" s="0" t="n">
        <f aca="false">IF(AND(OR(Dashboard!$B$5="All",D16259=Dashboard!$B$5),OR(Dashboard!$D$5="All",N16259=Dashboard!$D$5),OR(AND(C16259&lt;&gt;"",C16259&gt;=Dashboard!$F$5,C16259&lt;=Dashboard!$H$5),AND(C16259="",Dashboard!$F$5&lt;=1980,Dashboard!$H$5&gt;=2016))),1,0)</f>
        <v>1</v>
      </c>
      <c r="Q16259" s="0" t="n">
        <f aca="false">J16259*P16259+ROW()*0.00000001</f>
        <v>0.01016259</v>
      </c>
    </row>
    <row r="16260" customFormat="false" ht="15" hidden="false" customHeight="false" outlineLevel="0" collapsed="false">
      <c r="A16260" s="0" t="s">
        <v>11304</v>
      </c>
      <c r="B16260" s="0" t="s">
        <v>144</v>
      </c>
      <c r="C16260" s="0" t="n">
        <v>2004</v>
      </c>
      <c r="D16260" s="0" t="s">
        <v>16</v>
      </c>
      <c r="E16260" s="0" t="s">
        <v>7873</v>
      </c>
      <c r="F16260" s="0" t="n">
        <v>0.01</v>
      </c>
      <c r="G16260" s="0" t="n">
        <v>0</v>
      </c>
      <c r="H16260" s="0" t="n">
        <v>0</v>
      </c>
      <c r="I16260" s="0" t="n">
        <v>0</v>
      </c>
      <c r="J16260" s="0" t="n">
        <v>0.01</v>
      </c>
      <c r="K16260" s="0" t="n">
        <v>48</v>
      </c>
      <c r="M16260" s="0" t="s">
        <v>103</v>
      </c>
      <c r="N16260" s="0" t="s">
        <v>66</v>
      </c>
      <c r="O16260" s="0" t="s">
        <v>177</v>
      </c>
      <c r="P16260" s="0" t="n">
        <f aca="false">IF(AND(OR(Dashboard!$B$5="All",D16260=Dashboard!$B$5),OR(Dashboard!$D$5="All",N16260=Dashboard!$D$5),OR(AND(C16260&lt;&gt;"",C16260&gt;=Dashboard!$F$5,C16260&lt;=Dashboard!$H$5),AND(C16260="",Dashboard!$F$5&lt;=1980,Dashboard!$H$5&gt;=2016))),1,0)</f>
        <v>1</v>
      </c>
      <c r="Q16260" s="0" t="n">
        <f aca="false">J16260*P16260+ROW()*0.00000001</f>
        <v>0.0101626</v>
      </c>
    </row>
    <row r="16261" customFormat="false" ht="15" hidden="false" customHeight="false" outlineLevel="0" collapsed="false">
      <c r="A16261" s="0" t="s">
        <v>11889</v>
      </c>
      <c r="B16261" s="0" t="s">
        <v>851</v>
      </c>
      <c r="C16261" s="0" t="n">
        <v>2014</v>
      </c>
      <c r="D16261" s="0" t="s">
        <v>16</v>
      </c>
      <c r="E16261" s="0" t="s">
        <v>2334</v>
      </c>
      <c r="F16261" s="0" t="n">
        <v>0</v>
      </c>
      <c r="G16261" s="0" t="n">
        <v>0</v>
      </c>
      <c r="H16261" s="0" t="n">
        <v>0.01</v>
      </c>
      <c r="I16261" s="0" t="n">
        <v>0</v>
      </c>
      <c r="J16261" s="0" t="n">
        <v>0.01</v>
      </c>
      <c r="K16261" s="0" t="n">
        <v>58</v>
      </c>
      <c r="L16261" s="0" t="n">
        <v>7.7</v>
      </c>
      <c r="M16261" s="0" t="s">
        <v>103</v>
      </c>
      <c r="N16261" s="0" t="s">
        <v>74</v>
      </c>
      <c r="O16261" s="0" t="s">
        <v>53</v>
      </c>
      <c r="P16261" s="0" t="n">
        <f aca="false">IF(AND(OR(Dashboard!$B$5="All",D16261=Dashboard!$B$5),OR(Dashboard!$D$5="All",N16261=Dashboard!$D$5),OR(AND(C16261&lt;&gt;"",C16261&gt;=Dashboard!$F$5,C16261&lt;=Dashboard!$H$5),AND(C16261="",Dashboard!$F$5&lt;=1980,Dashboard!$H$5&gt;=2016))),1,0)</f>
        <v>1</v>
      </c>
      <c r="Q16261" s="0" t="n">
        <f aca="false">J16261*P16261+ROW()*0.00000001</f>
        <v>0.01016261</v>
      </c>
    </row>
    <row r="16262" customFormat="false" ht="15" hidden="false" customHeight="false" outlineLevel="0" collapsed="false">
      <c r="A16262" s="0" t="s">
        <v>11890</v>
      </c>
      <c r="B16262" s="0" t="s">
        <v>50</v>
      </c>
      <c r="C16262" s="0" t="n">
        <v>2008</v>
      </c>
      <c r="D16262" s="0" t="s">
        <v>114</v>
      </c>
      <c r="E16262" s="0" t="s">
        <v>211</v>
      </c>
      <c r="F16262" s="0" t="n">
        <v>0</v>
      </c>
      <c r="G16262" s="0" t="n">
        <v>0</v>
      </c>
      <c r="H16262" s="0" t="n">
        <v>0.01</v>
      </c>
      <c r="I16262" s="0" t="n">
        <v>0</v>
      </c>
      <c r="J16262" s="0" t="n">
        <v>0.01</v>
      </c>
      <c r="N16262" s="0" t="s">
        <v>35</v>
      </c>
      <c r="P16262" s="0" t="n">
        <f aca="false">IF(AND(OR(Dashboard!$B$5="All",D16262=Dashboard!$B$5),OR(Dashboard!$D$5="All",N16262=Dashboard!$D$5),OR(AND(C16262&lt;&gt;"",C16262&gt;=Dashboard!$F$5,C16262&lt;=Dashboard!$H$5),AND(C16262="",Dashboard!$F$5&lt;=1980,Dashboard!$H$5&gt;=2016))),1,0)</f>
        <v>1</v>
      </c>
      <c r="Q16262" s="0" t="n">
        <f aca="false">J16262*P16262+ROW()*0.00000001</f>
        <v>0.01016262</v>
      </c>
    </row>
    <row r="16263" customFormat="false" ht="15" hidden="false" customHeight="false" outlineLevel="0" collapsed="false">
      <c r="A16263" s="0" t="s">
        <v>1726</v>
      </c>
      <c r="B16263" s="0" t="s">
        <v>152</v>
      </c>
      <c r="C16263" s="0" t="n">
        <v>2007</v>
      </c>
      <c r="D16263" s="0" t="s">
        <v>34</v>
      </c>
      <c r="E16263" s="0" t="s">
        <v>154</v>
      </c>
      <c r="F16263" s="0" t="n">
        <v>0</v>
      </c>
      <c r="G16263" s="0" t="n">
        <v>0.01</v>
      </c>
      <c r="H16263" s="0" t="n">
        <v>0</v>
      </c>
      <c r="I16263" s="0" t="n">
        <v>0</v>
      </c>
      <c r="J16263" s="0" t="n">
        <v>0.01</v>
      </c>
      <c r="L16263" s="0" t="n">
        <v>7.4</v>
      </c>
      <c r="M16263" s="0" t="s">
        <v>36</v>
      </c>
      <c r="N16263" s="0" t="s">
        <v>152</v>
      </c>
      <c r="P16263" s="0" t="n">
        <f aca="false">IF(AND(OR(Dashboard!$B$5="All",D16263=Dashboard!$B$5),OR(Dashboard!$D$5="All",N16263=Dashboard!$D$5),OR(AND(C16263&lt;&gt;"",C16263&gt;=Dashboard!$F$5,C16263&lt;=Dashboard!$H$5),AND(C16263="",Dashboard!$F$5&lt;=1980,Dashboard!$H$5&gt;=2016))),1,0)</f>
        <v>1</v>
      </c>
      <c r="Q16263" s="0" t="n">
        <f aca="false">J16263*P16263+ROW()*0.00000001</f>
        <v>0.01016263</v>
      </c>
    </row>
    <row r="16264" customFormat="false" ht="15" hidden="false" customHeight="false" outlineLevel="0" collapsed="false">
      <c r="A16264" s="0" t="s">
        <v>7171</v>
      </c>
      <c r="B16264" s="0" t="s">
        <v>144</v>
      </c>
      <c r="C16264" s="0" t="n">
        <v>2005</v>
      </c>
      <c r="D16264" s="0" t="s">
        <v>114</v>
      </c>
      <c r="E16264" s="0" t="s">
        <v>220</v>
      </c>
      <c r="F16264" s="0" t="n">
        <v>0.01</v>
      </c>
      <c r="G16264" s="0" t="n">
        <v>0</v>
      </c>
      <c r="H16264" s="0" t="n">
        <v>0</v>
      </c>
      <c r="I16264" s="0" t="n">
        <v>0</v>
      </c>
      <c r="J16264" s="0" t="n">
        <v>0.01</v>
      </c>
      <c r="N16264" s="0" t="s">
        <v>66</v>
      </c>
      <c r="P16264" s="0" t="n">
        <f aca="false">IF(AND(OR(Dashboard!$B$5="All",D16264=Dashboard!$B$5),OR(Dashboard!$D$5="All",N16264=Dashboard!$D$5),OR(AND(C16264&lt;&gt;"",C16264&gt;=Dashboard!$F$5,C16264&lt;=Dashboard!$H$5),AND(C16264="",Dashboard!$F$5&lt;=1980,Dashboard!$H$5&gt;=2016))),1,0)</f>
        <v>1</v>
      </c>
      <c r="Q16264" s="0" t="n">
        <f aca="false">J16264*P16264+ROW()*0.00000001</f>
        <v>0.01016264</v>
      </c>
    </row>
    <row r="16265" customFormat="false" ht="15" hidden="false" customHeight="false" outlineLevel="0" collapsed="false">
      <c r="A16265" s="0" t="s">
        <v>10508</v>
      </c>
      <c r="B16265" s="0" t="s">
        <v>172</v>
      </c>
      <c r="C16265" s="0" t="n">
        <v>2016</v>
      </c>
      <c r="D16265" s="0" t="s">
        <v>71</v>
      </c>
      <c r="E16265" s="0" t="s">
        <v>10509</v>
      </c>
      <c r="F16265" s="0" t="n">
        <v>0.01</v>
      </c>
      <c r="G16265" s="0" t="n">
        <v>0</v>
      </c>
      <c r="H16265" s="0" t="n">
        <v>0</v>
      </c>
      <c r="I16265" s="0" t="n">
        <v>0</v>
      </c>
      <c r="J16265" s="0" t="n">
        <v>0.01</v>
      </c>
      <c r="K16265" s="0" t="n">
        <v>75</v>
      </c>
      <c r="L16265" s="0" t="n">
        <v>8.1</v>
      </c>
      <c r="M16265" s="0" t="s">
        <v>125</v>
      </c>
      <c r="N16265" s="0" t="s">
        <v>66</v>
      </c>
      <c r="O16265" s="0" t="s">
        <v>37</v>
      </c>
      <c r="P16265" s="0" t="n">
        <f aca="false">IF(AND(OR(Dashboard!$B$5="All",D16265=Dashboard!$B$5),OR(Dashboard!$D$5="All",N16265=Dashboard!$D$5),OR(AND(C16265&lt;&gt;"",C16265&gt;=Dashboard!$F$5,C16265&lt;=Dashboard!$H$5),AND(C16265="",Dashboard!$F$5&lt;=1980,Dashboard!$H$5&gt;=2016))),1,0)</f>
        <v>1</v>
      </c>
      <c r="Q16265" s="0" t="n">
        <f aca="false">J16265*P16265+ROW()*0.00000001</f>
        <v>0.01016265</v>
      </c>
    </row>
    <row r="16266" customFormat="false" ht="15" hidden="false" customHeight="false" outlineLevel="0" collapsed="false">
      <c r="A16266" s="0" t="s">
        <v>11891</v>
      </c>
      <c r="B16266" s="0" t="s">
        <v>164</v>
      </c>
      <c r="C16266" s="0" t="n">
        <v>2012</v>
      </c>
      <c r="D16266" s="0" t="s">
        <v>114</v>
      </c>
      <c r="E16266" s="0" t="s">
        <v>1457</v>
      </c>
      <c r="F16266" s="0" t="n">
        <v>0</v>
      </c>
      <c r="G16266" s="0" t="n">
        <v>0</v>
      </c>
      <c r="H16266" s="0" t="n">
        <v>0.01</v>
      </c>
      <c r="I16266" s="0" t="n">
        <v>0</v>
      </c>
      <c r="J16266" s="0" t="n">
        <v>0.01</v>
      </c>
      <c r="N16266" s="0" t="s">
        <v>74</v>
      </c>
      <c r="P16266" s="0" t="n">
        <f aca="false">IF(AND(OR(Dashboard!$B$5="All",D16266=Dashboard!$B$5),OR(Dashboard!$D$5="All",N16266=Dashboard!$D$5),OR(AND(C16266&lt;&gt;"",C16266&gt;=Dashboard!$F$5,C16266&lt;=Dashboard!$H$5),AND(C16266="",Dashboard!$F$5&lt;=1980,Dashboard!$H$5&gt;=2016))),1,0)</f>
        <v>1</v>
      </c>
      <c r="Q16266" s="0" t="n">
        <f aca="false">J16266*P16266+ROW()*0.00000001</f>
        <v>0.01016266</v>
      </c>
    </row>
    <row r="16267" customFormat="false" ht="15" hidden="false" customHeight="false" outlineLevel="0" collapsed="false">
      <c r="A16267" s="0" t="s">
        <v>11892</v>
      </c>
      <c r="B16267" s="0" t="s">
        <v>164</v>
      </c>
      <c r="C16267" s="0" t="n">
        <v>2009</v>
      </c>
      <c r="D16267" s="0" t="s">
        <v>58</v>
      </c>
      <c r="E16267" s="0" t="s">
        <v>1563</v>
      </c>
      <c r="F16267" s="0" t="n">
        <v>0</v>
      </c>
      <c r="G16267" s="0" t="n">
        <v>0</v>
      </c>
      <c r="H16267" s="0" t="n">
        <v>0.01</v>
      </c>
      <c r="I16267" s="0" t="n">
        <v>0</v>
      </c>
      <c r="J16267" s="0" t="n">
        <v>0.01</v>
      </c>
      <c r="M16267" s="0" t="s">
        <v>36</v>
      </c>
      <c r="N16267" s="0" t="s">
        <v>74</v>
      </c>
      <c r="P16267" s="0" t="n">
        <f aca="false">IF(AND(OR(Dashboard!$B$5="All",D16267=Dashboard!$B$5),OR(Dashboard!$D$5="All",N16267=Dashboard!$D$5),OR(AND(C16267&lt;&gt;"",C16267&gt;=Dashboard!$F$5,C16267&lt;=Dashboard!$H$5),AND(C16267="",Dashboard!$F$5&lt;=1980,Dashboard!$H$5&gt;=2016))),1,0)</f>
        <v>1</v>
      </c>
      <c r="Q16267" s="0" t="n">
        <f aca="false">J16267*P16267+ROW()*0.00000001</f>
        <v>0.01016267</v>
      </c>
    </row>
    <row r="16268" customFormat="false" ht="15" hidden="false" customHeight="false" outlineLevel="0" collapsed="false">
      <c r="A16268" s="0" t="s">
        <v>8747</v>
      </c>
      <c r="B16268" s="0" t="s">
        <v>184</v>
      </c>
      <c r="C16268" s="0" t="n">
        <v>2016</v>
      </c>
      <c r="D16268" s="0" t="s">
        <v>114</v>
      </c>
      <c r="E16268" s="0" t="s">
        <v>2264</v>
      </c>
      <c r="F16268" s="0" t="n">
        <v>0</v>
      </c>
      <c r="G16268" s="0" t="n">
        <v>0.01</v>
      </c>
      <c r="H16268" s="0" t="n">
        <v>0</v>
      </c>
      <c r="I16268" s="0" t="n">
        <v>0</v>
      </c>
      <c r="J16268" s="0" t="n">
        <v>0.01</v>
      </c>
      <c r="M16268" s="0" t="s">
        <v>103</v>
      </c>
      <c r="N16268" s="0" t="s">
        <v>35</v>
      </c>
      <c r="P16268" s="0" t="n">
        <f aca="false">IF(AND(OR(Dashboard!$B$5="All",D16268=Dashboard!$B$5),OR(Dashboard!$D$5="All",N16268=Dashboard!$D$5),OR(AND(C16268&lt;&gt;"",C16268&gt;=Dashboard!$F$5,C16268&lt;=Dashboard!$H$5),AND(C16268="",Dashboard!$F$5&lt;=1980,Dashboard!$H$5&gt;=2016))),1,0)</f>
        <v>1</v>
      </c>
      <c r="Q16268" s="0" t="n">
        <f aca="false">J16268*P16268+ROW()*0.00000001</f>
        <v>0.01016268</v>
      </c>
    </row>
    <row r="16269" customFormat="false" ht="15" hidden="false" customHeight="false" outlineLevel="0" collapsed="false">
      <c r="A16269" s="0" t="s">
        <v>11893</v>
      </c>
      <c r="B16269" s="0" t="s">
        <v>152</v>
      </c>
      <c r="C16269" s="0" t="n">
        <v>2011</v>
      </c>
      <c r="D16269" s="0" t="s">
        <v>48</v>
      </c>
      <c r="E16269" s="0" t="s">
        <v>520</v>
      </c>
      <c r="F16269" s="0" t="n">
        <v>0</v>
      </c>
      <c r="G16269" s="0" t="n">
        <v>0.01</v>
      </c>
      <c r="H16269" s="0" t="n">
        <v>0</v>
      </c>
      <c r="I16269" s="0" t="n">
        <v>0</v>
      </c>
      <c r="J16269" s="0" t="n">
        <v>0.01</v>
      </c>
      <c r="M16269" s="0" t="s">
        <v>125</v>
      </c>
      <c r="N16269" s="0" t="s">
        <v>152</v>
      </c>
      <c r="P16269" s="0" t="n">
        <f aca="false">IF(AND(OR(Dashboard!$B$5="All",D16269=Dashboard!$B$5),OR(Dashboard!$D$5="All",N16269=Dashboard!$D$5),OR(AND(C16269&lt;&gt;"",C16269&gt;=Dashboard!$F$5,C16269&lt;=Dashboard!$H$5),AND(C16269="",Dashboard!$F$5&lt;=1980,Dashboard!$H$5&gt;=2016))),1,0)</f>
        <v>1</v>
      </c>
      <c r="Q16269" s="0" t="n">
        <f aca="false">J16269*P16269+ROW()*0.00000001</f>
        <v>0.01016269</v>
      </c>
    </row>
    <row r="16270" customFormat="false" ht="15" hidden="false" customHeight="false" outlineLevel="0" collapsed="false">
      <c r="A16270" s="0" t="s">
        <v>11894</v>
      </c>
      <c r="B16270" s="0" t="s">
        <v>50</v>
      </c>
      <c r="C16270" s="0" t="n">
        <v>2009</v>
      </c>
      <c r="D16270" s="0" t="s">
        <v>246</v>
      </c>
      <c r="E16270" s="0" t="s">
        <v>1002</v>
      </c>
      <c r="F16270" s="0" t="n">
        <v>0</v>
      </c>
      <c r="G16270" s="0" t="n">
        <v>0</v>
      </c>
      <c r="H16270" s="0" t="n">
        <v>0.01</v>
      </c>
      <c r="I16270" s="0" t="n">
        <v>0</v>
      </c>
      <c r="J16270" s="0" t="n">
        <v>0.01</v>
      </c>
      <c r="N16270" s="0" t="s">
        <v>35</v>
      </c>
      <c r="P16270" s="0" t="n">
        <f aca="false">IF(AND(OR(Dashboard!$B$5="All",D16270=Dashboard!$B$5),OR(Dashboard!$D$5="All",N16270=Dashboard!$D$5),OR(AND(C16270&lt;&gt;"",C16270&gt;=Dashboard!$F$5,C16270&lt;=Dashboard!$H$5),AND(C16270="",Dashboard!$F$5&lt;=1980,Dashboard!$H$5&gt;=2016))),1,0)</f>
        <v>1</v>
      </c>
      <c r="Q16270" s="0" t="n">
        <f aca="false">J16270*P16270+ROW()*0.00000001</f>
        <v>0.0101627</v>
      </c>
    </row>
    <row r="16271" customFormat="false" ht="15" hidden="false" customHeight="false" outlineLevel="0" collapsed="false">
      <c r="A16271" s="0" t="s">
        <v>11895</v>
      </c>
      <c r="B16271" s="0" t="s">
        <v>851</v>
      </c>
      <c r="C16271" s="0" t="n">
        <v>2015</v>
      </c>
      <c r="D16271" s="0" t="s">
        <v>71</v>
      </c>
      <c r="E16271" s="0" t="s">
        <v>520</v>
      </c>
      <c r="F16271" s="0" t="n">
        <v>0</v>
      </c>
      <c r="G16271" s="0" t="n">
        <v>0</v>
      </c>
      <c r="H16271" s="0" t="n">
        <v>0.01</v>
      </c>
      <c r="I16271" s="0" t="n">
        <v>0</v>
      </c>
      <c r="J16271" s="0" t="n">
        <v>0.01</v>
      </c>
      <c r="N16271" s="0" t="s">
        <v>74</v>
      </c>
      <c r="P16271" s="0" t="n">
        <f aca="false">IF(AND(OR(Dashboard!$B$5="All",D16271=Dashboard!$B$5),OR(Dashboard!$D$5="All",N16271=Dashboard!$D$5),OR(AND(C16271&lt;&gt;"",C16271&gt;=Dashboard!$F$5,C16271&lt;=Dashboard!$H$5),AND(C16271="",Dashboard!$F$5&lt;=1980,Dashboard!$H$5&gt;=2016))),1,0)</f>
        <v>1</v>
      </c>
      <c r="Q16271" s="0" t="n">
        <f aca="false">J16271*P16271+ROW()*0.00000001</f>
        <v>0.01016271</v>
      </c>
    </row>
    <row r="16272" customFormat="false" ht="15" hidden="false" customHeight="false" outlineLevel="0" collapsed="false">
      <c r="A16272" s="0" t="s">
        <v>11896</v>
      </c>
      <c r="B16272" s="0" t="s">
        <v>50</v>
      </c>
      <c r="C16272" s="0" t="n">
        <v>2008</v>
      </c>
      <c r="D16272" s="0" t="s">
        <v>71</v>
      </c>
      <c r="E16272" s="0" t="s">
        <v>7049</v>
      </c>
      <c r="F16272" s="0" t="n">
        <v>0</v>
      </c>
      <c r="G16272" s="0" t="n">
        <v>0</v>
      </c>
      <c r="H16272" s="0" t="n">
        <v>0.01</v>
      </c>
      <c r="I16272" s="0" t="n">
        <v>0</v>
      </c>
      <c r="J16272" s="0" t="n">
        <v>0.01</v>
      </c>
      <c r="N16272" s="0" t="s">
        <v>35</v>
      </c>
      <c r="P16272" s="0" t="n">
        <f aca="false">IF(AND(OR(Dashboard!$B$5="All",D16272=Dashboard!$B$5),OR(Dashboard!$D$5="All",N16272=Dashboard!$D$5),OR(AND(C16272&lt;&gt;"",C16272&gt;=Dashboard!$F$5,C16272&lt;=Dashboard!$H$5),AND(C16272="",Dashboard!$F$5&lt;=1980,Dashboard!$H$5&gt;=2016))),1,0)</f>
        <v>1</v>
      </c>
      <c r="Q16272" s="0" t="n">
        <f aca="false">J16272*P16272+ROW()*0.00000001</f>
        <v>0.01016272</v>
      </c>
    </row>
    <row r="16273" customFormat="false" ht="15" hidden="false" customHeight="false" outlineLevel="0" collapsed="false">
      <c r="A16273" s="0" t="s">
        <v>11897</v>
      </c>
      <c r="B16273" s="0" t="s">
        <v>164</v>
      </c>
      <c r="C16273" s="0" t="n">
        <v>2009</v>
      </c>
      <c r="D16273" s="0" t="s">
        <v>71</v>
      </c>
      <c r="E16273" s="0" t="s">
        <v>4680</v>
      </c>
      <c r="F16273" s="0" t="n">
        <v>0.01</v>
      </c>
      <c r="G16273" s="0" t="n">
        <v>0</v>
      </c>
      <c r="H16273" s="0" t="n">
        <v>0</v>
      </c>
      <c r="I16273" s="0" t="n">
        <v>0</v>
      </c>
      <c r="J16273" s="0" t="n">
        <v>0.01</v>
      </c>
      <c r="N16273" s="0" t="s">
        <v>74</v>
      </c>
      <c r="P16273" s="0" t="n">
        <f aca="false">IF(AND(OR(Dashboard!$B$5="All",D16273=Dashboard!$B$5),OR(Dashboard!$D$5="All",N16273=Dashboard!$D$5),OR(AND(C16273&lt;&gt;"",C16273&gt;=Dashboard!$F$5,C16273&lt;=Dashboard!$H$5),AND(C16273="",Dashboard!$F$5&lt;=1980,Dashboard!$H$5&gt;=2016))),1,0)</f>
        <v>1</v>
      </c>
      <c r="Q16273" s="0" t="n">
        <f aca="false">J16273*P16273+ROW()*0.00000001</f>
        <v>0.01016273</v>
      </c>
    </row>
    <row r="16274" customFormat="false" ht="15" hidden="false" customHeight="false" outlineLevel="0" collapsed="false">
      <c r="A16274" s="0" t="s">
        <v>11898</v>
      </c>
      <c r="B16274" s="0" t="s">
        <v>851</v>
      </c>
      <c r="C16274" s="0" t="n">
        <v>2013</v>
      </c>
      <c r="D16274" s="0" t="s">
        <v>114</v>
      </c>
      <c r="E16274" s="0" t="s">
        <v>89</v>
      </c>
      <c r="F16274" s="0" t="n">
        <v>0</v>
      </c>
      <c r="G16274" s="0" t="n">
        <v>0.01</v>
      </c>
      <c r="H16274" s="0" t="n">
        <v>0</v>
      </c>
      <c r="I16274" s="0" t="n">
        <v>0</v>
      </c>
      <c r="J16274" s="0" t="n">
        <v>0.01</v>
      </c>
      <c r="K16274" s="0" t="n">
        <v>66</v>
      </c>
      <c r="L16274" s="0" t="n">
        <v>5.7</v>
      </c>
      <c r="M16274" s="0" t="s">
        <v>125</v>
      </c>
      <c r="N16274" s="0" t="s">
        <v>74</v>
      </c>
      <c r="O16274" s="0" t="s">
        <v>67</v>
      </c>
      <c r="P16274" s="0" t="n">
        <f aca="false">IF(AND(OR(Dashboard!$B$5="All",D16274=Dashboard!$B$5),OR(Dashboard!$D$5="All",N16274=Dashboard!$D$5),OR(AND(C16274&lt;&gt;"",C16274&gt;=Dashboard!$F$5,C16274&lt;=Dashboard!$H$5),AND(C16274="",Dashboard!$F$5&lt;=1980,Dashboard!$H$5&gt;=2016))),1,0)</f>
        <v>1</v>
      </c>
      <c r="Q16274" s="0" t="n">
        <f aca="false">J16274*P16274+ROW()*0.00000001</f>
        <v>0.01016274</v>
      </c>
    </row>
    <row r="16275" customFormat="false" ht="15" hidden="false" customHeight="false" outlineLevel="0" collapsed="false">
      <c r="A16275" s="0" t="s">
        <v>11899</v>
      </c>
      <c r="B16275" s="0" t="s">
        <v>70</v>
      </c>
      <c r="C16275" s="0" t="n">
        <v>2006</v>
      </c>
      <c r="D16275" s="0" t="s">
        <v>34</v>
      </c>
      <c r="E16275" s="0" t="s">
        <v>154</v>
      </c>
      <c r="F16275" s="0" t="n">
        <v>0</v>
      </c>
      <c r="G16275" s="0" t="n">
        <v>0</v>
      </c>
      <c r="H16275" s="0" t="n">
        <v>0.01</v>
      </c>
      <c r="I16275" s="0" t="n">
        <v>0</v>
      </c>
      <c r="J16275" s="0" t="n">
        <v>0.01</v>
      </c>
      <c r="N16275" s="0" t="s">
        <v>74</v>
      </c>
      <c r="P16275" s="0" t="n">
        <f aca="false">IF(AND(OR(Dashboard!$B$5="All",D16275=Dashboard!$B$5),OR(Dashboard!$D$5="All",N16275=Dashboard!$D$5),OR(AND(C16275&lt;&gt;"",C16275&gt;=Dashboard!$F$5,C16275&lt;=Dashboard!$H$5),AND(C16275="",Dashboard!$F$5&lt;=1980,Dashboard!$H$5&gt;=2016))),1,0)</f>
        <v>1</v>
      </c>
      <c r="Q16275" s="0" t="n">
        <f aca="false">J16275*P16275+ROW()*0.00000001</f>
        <v>0.01016275</v>
      </c>
    </row>
    <row r="16276" customFormat="false" ht="15" hidden="false" customHeight="false" outlineLevel="0" collapsed="false">
      <c r="A16276" s="0" t="s">
        <v>11900</v>
      </c>
      <c r="B16276" s="0" t="s">
        <v>76</v>
      </c>
      <c r="C16276" s="0" t="n">
        <v>2007</v>
      </c>
      <c r="D16276" s="0" t="s">
        <v>102</v>
      </c>
      <c r="E16276" s="0" t="s">
        <v>1655</v>
      </c>
      <c r="F16276" s="0" t="n">
        <v>0</v>
      </c>
      <c r="G16276" s="0" t="n">
        <v>0</v>
      </c>
      <c r="H16276" s="0" t="n">
        <v>0.01</v>
      </c>
      <c r="I16276" s="0" t="n">
        <v>0</v>
      </c>
      <c r="J16276" s="0" t="n">
        <v>0.01</v>
      </c>
      <c r="N16276" s="0" t="s">
        <v>74</v>
      </c>
      <c r="P16276" s="0" t="n">
        <f aca="false">IF(AND(OR(Dashboard!$B$5="All",D16276=Dashboard!$B$5),OR(Dashboard!$D$5="All",N16276=Dashboard!$D$5),OR(AND(C16276&lt;&gt;"",C16276&gt;=Dashboard!$F$5,C16276&lt;=Dashboard!$H$5),AND(C16276="",Dashboard!$F$5&lt;=1980,Dashboard!$H$5&gt;=2016))),1,0)</f>
        <v>1</v>
      </c>
      <c r="Q16276" s="0" t="n">
        <f aca="false">J16276*P16276+ROW()*0.00000001</f>
        <v>0.01016276</v>
      </c>
    </row>
    <row r="16277" customFormat="false" ht="15" hidden="false" customHeight="false" outlineLevel="0" collapsed="false">
      <c r="A16277" s="0" t="s">
        <v>11901</v>
      </c>
      <c r="B16277" s="0" t="s">
        <v>851</v>
      </c>
      <c r="C16277" s="0" t="n">
        <v>2016</v>
      </c>
      <c r="D16277" s="0" t="s">
        <v>114</v>
      </c>
      <c r="E16277" s="0" t="s">
        <v>9433</v>
      </c>
      <c r="F16277" s="0" t="n">
        <v>0</v>
      </c>
      <c r="G16277" s="0" t="n">
        <v>0</v>
      </c>
      <c r="H16277" s="0" t="n">
        <v>0.01</v>
      </c>
      <c r="I16277" s="0" t="n">
        <v>0</v>
      </c>
      <c r="J16277" s="0" t="n">
        <v>0.01</v>
      </c>
      <c r="N16277" s="0" t="s">
        <v>74</v>
      </c>
      <c r="P16277" s="0" t="n">
        <f aca="false">IF(AND(OR(Dashboard!$B$5="All",D16277=Dashboard!$B$5),OR(Dashboard!$D$5="All",N16277=Dashboard!$D$5),OR(AND(C16277&lt;&gt;"",C16277&gt;=Dashboard!$F$5,C16277&lt;=Dashboard!$H$5),AND(C16277="",Dashboard!$F$5&lt;=1980,Dashboard!$H$5&gt;=2016))),1,0)</f>
        <v>1</v>
      </c>
      <c r="Q16277" s="0" t="n">
        <f aca="false">J16277*P16277+ROW()*0.00000001</f>
        <v>0.01016277</v>
      </c>
    </row>
    <row r="16278" customFormat="false" ht="15" hidden="false" customHeight="false" outlineLevel="0" collapsed="false">
      <c r="A16278" s="0" t="s">
        <v>11902</v>
      </c>
      <c r="B16278" s="0" t="s">
        <v>152</v>
      </c>
      <c r="D16278" s="0" t="s">
        <v>246</v>
      </c>
      <c r="E16278" s="0" t="s">
        <v>520</v>
      </c>
      <c r="F16278" s="0" t="n">
        <v>0</v>
      </c>
      <c r="G16278" s="0" t="n">
        <v>0.01</v>
      </c>
      <c r="H16278" s="0" t="n">
        <v>0</v>
      </c>
      <c r="I16278" s="0" t="n">
        <v>0</v>
      </c>
      <c r="J16278" s="0" t="n">
        <v>0.01</v>
      </c>
      <c r="K16278" s="0" t="n">
        <v>86</v>
      </c>
      <c r="L16278" s="0" t="n">
        <v>8.2</v>
      </c>
      <c r="M16278" s="0" t="s">
        <v>125</v>
      </c>
      <c r="N16278" s="0" t="s">
        <v>152</v>
      </c>
      <c r="O16278" s="0" t="s">
        <v>42</v>
      </c>
      <c r="P16278" s="0" t="n">
        <f aca="false">IF(AND(OR(Dashboard!$B$5="All",D16278=Dashboard!$B$5),OR(Dashboard!$D$5="All",N16278=Dashboard!$D$5),OR(AND(C16278&lt;&gt;"",C16278&gt;=Dashboard!$F$5,C16278&lt;=Dashboard!$H$5),AND(C16278="",Dashboard!$F$5&lt;=1980,Dashboard!$H$5&gt;=2016))),1,0)</f>
        <v>1</v>
      </c>
      <c r="Q16278" s="0" t="n">
        <f aca="false">J16278*P16278+ROW()*0.00000001</f>
        <v>0.01016278</v>
      </c>
    </row>
    <row r="16279" customFormat="false" ht="15" hidden="false" customHeight="false" outlineLevel="0" collapsed="false">
      <c r="A16279" s="0" t="s">
        <v>11903</v>
      </c>
      <c r="B16279" s="0" t="s">
        <v>164</v>
      </c>
      <c r="C16279" s="0" t="n">
        <v>2013</v>
      </c>
      <c r="D16279" s="0" t="s">
        <v>52</v>
      </c>
      <c r="E16279" s="0" t="s">
        <v>6975</v>
      </c>
      <c r="F16279" s="0" t="n">
        <v>0</v>
      </c>
      <c r="G16279" s="0" t="n">
        <v>0</v>
      </c>
      <c r="H16279" s="0" t="n">
        <v>0.01</v>
      </c>
      <c r="I16279" s="0" t="n">
        <v>0</v>
      </c>
      <c r="J16279" s="0" t="n">
        <v>0.01</v>
      </c>
      <c r="N16279" s="0" t="s">
        <v>74</v>
      </c>
      <c r="P16279" s="0" t="n">
        <f aca="false">IF(AND(OR(Dashboard!$B$5="All",D16279=Dashboard!$B$5),OR(Dashboard!$D$5="All",N16279=Dashboard!$D$5),OR(AND(C16279&lt;&gt;"",C16279&gt;=Dashboard!$F$5,C16279&lt;=Dashboard!$H$5),AND(C16279="",Dashboard!$F$5&lt;=1980,Dashboard!$H$5&gt;=2016))),1,0)</f>
        <v>1</v>
      </c>
      <c r="Q16279" s="0" t="n">
        <f aca="false">J16279*P16279+ROW()*0.00000001</f>
        <v>0.01016279</v>
      </c>
    </row>
    <row r="16280" customFormat="false" ht="15" hidden="false" customHeight="false" outlineLevel="0" collapsed="false">
      <c r="A16280" s="0" t="s">
        <v>11904</v>
      </c>
      <c r="B16280" s="0" t="s">
        <v>152</v>
      </c>
      <c r="C16280" s="0" t="n">
        <v>2009</v>
      </c>
      <c r="D16280" s="0" t="s">
        <v>48</v>
      </c>
      <c r="E16280" s="0" t="s">
        <v>328</v>
      </c>
      <c r="F16280" s="0" t="n">
        <v>0</v>
      </c>
      <c r="G16280" s="0" t="n">
        <v>0.01</v>
      </c>
      <c r="H16280" s="0" t="n">
        <v>0</v>
      </c>
      <c r="I16280" s="0" t="n">
        <v>0</v>
      </c>
      <c r="J16280" s="0" t="n">
        <v>0.01</v>
      </c>
      <c r="N16280" s="0" t="s">
        <v>152</v>
      </c>
      <c r="P16280" s="0" t="n">
        <f aca="false">IF(AND(OR(Dashboard!$B$5="All",D16280=Dashboard!$B$5),OR(Dashboard!$D$5="All",N16280=Dashboard!$D$5),OR(AND(C16280&lt;&gt;"",C16280&gt;=Dashboard!$F$5,C16280&lt;=Dashboard!$H$5),AND(C16280="",Dashboard!$F$5&lt;=1980,Dashboard!$H$5&gt;=2016))),1,0)</f>
        <v>1</v>
      </c>
      <c r="Q16280" s="0" t="n">
        <f aca="false">J16280*P16280+ROW()*0.00000001</f>
        <v>0.0101628</v>
      </c>
    </row>
    <row r="16281" customFormat="false" ht="15" hidden="false" customHeight="false" outlineLevel="0" collapsed="false">
      <c r="A16281" s="0" t="s">
        <v>11905</v>
      </c>
      <c r="B16281" s="0" t="s">
        <v>152</v>
      </c>
      <c r="C16281" s="0" t="n">
        <v>2016</v>
      </c>
      <c r="D16281" s="0" t="s">
        <v>114</v>
      </c>
      <c r="E16281" s="0" t="s">
        <v>7265</v>
      </c>
      <c r="F16281" s="0" t="n">
        <v>0</v>
      </c>
      <c r="G16281" s="0" t="n">
        <v>0.01</v>
      </c>
      <c r="H16281" s="0" t="n">
        <v>0</v>
      </c>
      <c r="I16281" s="0" t="n">
        <v>0</v>
      </c>
      <c r="J16281" s="0" t="n">
        <v>0.01</v>
      </c>
      <c r="K16281" s="0" t="n">
        <v>65</v>
      </c>
      <c r="L16281" s="0" t="n">
        <v>7.3</v>
      </c>
      <c r="M16281" s="0" t="s">
        <v>103</v>
      </c>
      <c r="N16281" s="0" t="s">
        <v>152</v>
      </c>
      <c r="O16281" s="0" t="s">
        <v>67</v>
      </c>
      <c r="P16281" s="0" t="n">
        <f aca="false">IF(AND(OR(Dashboard!$B$5="All",D16281=Dashboard!$B$5),OR(Dashboard!$D$5="All",N16281=Dashboard!$D$5),OR(AND(C16281&lt;&gt;"",C16281&gt;=Dashboard!$F$5,C16281&lt;=Dashboard!$H$5),AND(C16281="",Dashboard!$F$5&lt;=1980,Dashboard!$H$5&gt;=2016))),1,0)</f>
        <v>1</v>
      </c>
      <c r="Q16281" s="0" t="n">
        <f aca="false">J16281*P16281+ROW()*0.00000001</f>
        <v>0.01016281</v>
      </c>
    </row>
    <row r="16282" customFormat="false" ht="15" hidden="false" customHeight="false" outlineLevel="0" collapsed="false">
      <c r="A16282" s="0" t="s">
        <v>11906</v>
      </c>
      <c r="B16282" s="0" t="s">
        <v>164</v>
      </c>
      <c r="C16282" s="0" t="n">
        <v>2013</v>
      </c>
      <c r="D16282" s="0" t="s">
        <v>114</v>
      </c>
      <c r="E16282" s="0" t="s">
        <v>5740</v>
      </c>
      <c r="F16282" s="0" t="n">
        <v>0</v>
      </c>
      <c r="G16282" s="0" t="n">
        <v>0</v>
      </c>
      <c r="H16282" s="0" t="n">
        <v>0.01</v>
      </c>
      <c r="I16282" s="0" t="n">
        <v>0</v>
      </c>
      <c r="J16282" s="0" t="n">
        <v>0.01</v>
      </c>
      <c r="N16282" s="0" t="s">
        <v>74</v>
      </c>
      <c r="P16282" s="0" t="n">
        <f aca="false">IF(AND(OR(Dashboard!$B$5="All",D16282=Dashboard!$B$5),OR(Dashboard!$D$5="All",N16282=Dashboard!$D$5),OR(AND(C16282&lt;&gt;"",C16282&gt;=Dashboard!$F$5,C16282&lt;=Dashboard!$H$5),AND(C16282="",Dashboard!$F$5&lt;=1980,Dashboard!$H$5&gt;=2016))),1,0)</f>
        <v>1</v>
      </c>
      <c r="Q16282" s="0" t="n">
        <f aca="false">J16282*P16282+ROW()*0.00000001</f>
        <v>0.01016282</v>
      </c>
    </row>
    <row r="16283" customFormat="false" ht="15" hidden="false" customHeight="false" outlineLevel="0" collapsed="false">
      <c r="A16283" s="0" t="s">
        <v>11907</v>
      </c>
      <c r="B16283" s="0" t="s">
        <v>76</v>
      </c>
      <c r="C16283" s="0" t="n">
        <v>2007</v>
      </c>
      <c r="D16283" s="0" t="s">
        <v>102</v>
      </c>
      <c r="E16283" s="0" t="s">
        <v>4601</v>
      </c>
      <c r="F16283" s="0" t="n">
        <v>0</v>
      </c>
      <c r="G16283" s="0" t="n">
        <v>0</v>
      </c>
      <c r="H16283" s="0" t="n">
        <v>0.01</v>
      </c>
      <c r="I16283" s="0" t="n">
        <v>0</v>
      </c>
      <c r="J16283" s="0" t="n">
        <v>0.01</v>
      </c>
      <c r="N16283" s="0" t="s">
        <v>74</v>
      </c>
      <c r="P16283" s="0" t="n">
        <f aca="false">IF(AND(OR(Dashboard!$B$5="All",D16283=Dashboard!$B$5),OR(Dashboard!$D$5="All",N16283=Dashboard!$D$5),OR(AND(C16283&lt;&gt;"",C16283&gt;=Dashboard!$F$5,C16283&lt;=Dashboard!$H$5),AND(C16283="",Dashboard!$F$5&lt;=1980,Dashboard!$H$5&gt;=2016))),1,0)</f>
        <v>1</v>
      </c>
      <c r="Q16283" s="0" t="n">
        <f aca="false">J16283*P16283+ROW()*0.00000001</f>
        <v>0.01016283</v>
      </c>
    </row>
    <row r="16284" customFormat="false" ht="15" hidden="false" customHeight="false" outlineLevel="0" collapsed="false">
      <c r="A16284" s="0" t="s">
        <v>11908</v>
      </c>
      <c r="B16284" s="0" t="s">
        <v>70</v>
      </c>
      <c r="C16284" s="0" t="n">
        <v>2009</v>
      </c>
      <c r="D16284" s="0" t="s">
        <v>52</v>
      </c>
      <c r="E16284" s="0" t="s">
        <v>89</v>
      </c>
      <c r="F16284" s="0" t="n">
        <v>0</v>
      </c>
      <c r="G16284" s="0" t="n">
        <v>0</v>
      </c>
      <c r="H16284" s="0" t="n">
        <v>0.01</v>
      </c>
      <c r="I16284" s="0" t="n">
        <v>0</v>
      </c>
      <c r="J16284" s="0" t="n">
        <v>0.01</v>
      </c>
      <c r="N16284" s="0" t="s">
        <v>74</v>
      </c>
      <c r="P16284" s="0" t="n">
        <f aca="false">IF(AND(OR(Dashboard!$B$5="All",D16284=Dashboard!$B$5),OR(Dashboard!$D$5="All",N16284=Dashboard!$D$5),OR(AND(C16284&lt;&gt;"",C16284&gt;=Dashboard!$F$5,C16284&lt;=Dashboard!$H$5),AND(C16284="",Dashboard!$F$5&lt;=1980,Dashboard!$H$5&gt;=2016))),1,0)</f>
        <v>1</v>
      </c>
      <c r="Q16284" s="0" t="n">
        <f aca="false">J16284*P16284+ROW()*0.00000001</f>
        <v>0.01016284</v>
      </c>
    </row>
    <row r="16285" customFormat="false" ht="15" hidden="false" customHeight="false" outlineLevel="0" collapsed="false">
      <c r="A16285" s="0" t="s">
        <v>11909</v>
      </c>
      <c r="B16285" s="0" t="s">
        <v>164</v>
      </c>
      <c r="C16285" s="0" t="n">
        <v>2009</v>
      </c>
      <c r="D16285" s="0" t="s">
        <v>114</v>
      </c>
      <c r="E16285" s="0" t="s">
        <v>4395</v>
      </c>
      <c r="F16285" s="0" t="n">
        <v>0</v>
      </c>
      <c r="G16285" s="0" t="n">
        <v>0</v>
      </c>
      <c r="H16285" s="0" t="n">
        <v>0.01</v>
      </c>
      <c r="I16285" s="0" t="n">
        <v>0</v>
      </c>
      <c r="J16285" s="0" t="n">
        <v>0.01</v>
      </c>
      <c r="N16285" s="0" t="s">
        <v>74</v>
      </c>
      <c r="P16285" s="0" t="n">
        <f aca="false">IF(AND(OR(Dashboard!$B$5="All",D16285=Dashboard!$B$5),OR(Dashboard!$D$5="All",N16285=Dashboard!$D$5),OR(AND(C16285&lt;&gt;"",C16285&gt;=Dashboard!$F$5,C16285&lt;=Dashboard!$H$5),AND(C16285="",Dashboard!$F$5&lt;=1980,Dashboard!$H$5&gt;=2016))),1,0)</f>
        <v>1</v>
      </c>
      <c r="Q16285" s="0" t="n">
        <f aca="false">J16285*P16285+ROW()*0.00000001</f>
        <v>0.01016285</v>
      </c>
    </row>
    <row r="16286" customFormat="false" ht="15" hidden="false" customHeight="false" outlineLevel="0" collapsed="false">
      <c r="A16286" s="0" t="s">
        <v>9120</v>
      </c>
      <c r="B16286" s="0" t="s">
        <v>33</v>
      </c>
      <c r="C16286" s="0" t="n">
        <v>2010</v>
      </c>
      <c r="D16286" s="0" t="s">
        <v>52</v>
      </c>
      <c r="E16286" s="0" t="s">
        <v>2960</v>
      </c>
      <c r="F16286" s="0" t="n">
        <v>0.01</v>
      </c>
      <c r="G16286" s="0" t="n">
        <v>0</v>
      </c>
      <c r="H16286" s="0" t="n">
        <v>0</v>
      </c>
      <c r="I16286" s="0" t="n">
        <v>0</v>
      </c>
      <c r="J16286" s="0" t="n">
        <v>0.01</v>
      </c>
      <c r="M16286" s="0" t="s">
        <v>36</v>
      </c>
      <c r="N16286" s="0" t="s">
        <v>35</v>
      </c>
      <c r="P16286" s="0" t="n">
        <f aca="false">IF(AND(OR(Dashboard!$B$5="All",D16286=Dashboard!$B$5),OR(Dashboard!$D$5="All",N16286=Dashboard!$D$5),OR(AND(C16286&lt;&gt;"",C16286&gt;=Dashboard!$F$5,C16286&lt;=Dashboard!$H$5),AND(C16286="",Dashboard!$F$5&lt;=1980,Dashboard!$H$5&gt;=2016))),1,0)</f>
        <v>1</v>
      </c>
      <c r="Q16286" s="0" t="n">
        <f aca="false">J16286*P16286+ROW()*0.00000001</f>
        <v>0.01016286</v>
      </c>
    </row>
    <row r="16287" customFormat="false" ht="15" hidden="false" customHeight="false" outlineLevel="0" collapsed="false">
      <c r="A16287" s="0" t="s">
        <v>11910</v>
      </c>
      <c r="B16287" s="0" t="s">
        <v>33</v>
      </c>
      <c r="C16287" s="0" t="n">
        <v>2009</v>
      </c>
      <c r="D16287" s="0" t="s">
        <v>41</v>
      </c>
      <c r="E16287" s="0" t="s">
        <v>2264</v>
      </c>
      <c r="F16287" s="0" t="n">
        <v>0</v>
      </c>
      <c r="G16287" s="0" t="n">
        <v>0.01</v>
      </c>
      <c r="H16287" s="0" t="n">
        <v>0</v>
      </c>
      <c r="I16287" s="0" t="n">
        <v>0</v>
      </c>
      <c r="J16287" s="0" t="n">
        <v>0.01</v>
      </c>
      <c r="N16287" s="0" t="s">
        <v>35</v>
      </c>
      <c r="P16287" s="0" t="n">
        <f aca="false">IF(AND(OR(Dashboard!$B$5="All",D16287=Dashboard!$B$5),OR(Dashboard!$D$5="All",N16287=Dashboard!$D$5),OR(AND(C16287&lt;&gt;"",C16287&gt;=Dashboard!$F$5,C16287&lt;=Dashboard!$H$5),AND(C16287="",Dashboard!$F$5&lt;=1980,Dashboard!$H$5&gt;=2016))),1,0)</f>
        <v>1</v>
      </c>
      <c r="Q16287" s="0" t="n">
        <f aca="false">J16287*P16287+ROW()*0.00000001</f>
        <v>0.01016287</v>
      </c>
    </row>
    <row r="16288" customFormat="false" ht="15" hidden="false" customHeight="false" outlineLevel="0" collapsed="false">
      <c r="A16288" s="0" t="s">
        <v>6676</v>
      </c>
      <c r="B16288" s="0" t="s">
        <v>76</v>
      </c>
      <c r="C16288" s="0" t="n">
        <v>2007</v>
      </c>
      <c r="D16288" s="0" t="s">
        <v>56</v>
      </c>
      <c r="E16288" s="0" t="s">
        <v>2860</v>
      </c>
      <c r="F16288" s="0" t="n">
        <v>0</v>
      </c>
      <c r="G16288" s="0" t="n">
        <v>0</v>
      </c>
      <c r="H16288" s="0" t="n">
        <v>0.01</v>
      </c>
      <c r="I16288" s="0" t="n">
        <v>0</v>
      </c>
      <c r="J16288" s="0" t="n">
        <v>0.01</v>
      </c>
      <c r="K16288" s="0" t="n">
        <v>80</v>
      </c>
      <c r="L16288" s="0" t="n">
        <v>8.1</v>
      </c>
      <c r="M16288" s="0" t="s">
        <v>103</v>
      </c>
      <c r="N16288" s="0" t="s">
        <v>74</v>
      </c>
      <c r="O16288" s="0" t="s">
        <v>37</v>
      </c>
      <c r="P16288" s="0" t="n">
        <f aca="false">IF(AND(OR(Dashboard!$B$5="All",D16288=Dashboard!$B$5),OR(Dashboard!$D$5="All",N16288=Dashboard!$D$5),OR(AND(C16288&lt;&gt;"",C16288&gt;=Dashboard!$F$5,C16288&lt;=Dashboard!$H$5),AND(C16288="",Dashboard!$F$5&lt;=1980,Dashboard!$H$5&gt;=2016))),1,0)</f>
        <v>1</v>
      </c>
      <c r="Q16288" s="0" t="n">
        <f aca="false">J16288*P16288+ROW()*0.00000001</f>
        <v>0.01016288</v>
      </c>
    </row>
    <row r="16289" customFormat="false" ht="15" hidden="false" customHeight="false" outlineLevel="0" collapsed="false">
      <c r="A16289" s="0" t="s">
        <v>11911</v>
      </c>
      <c r="B16289" s="0" t="s">
        <v>50</v>
      </c>
      <c r="D16289" s="0" t="s">
        <v>16</v>
      </c>
      <c r="E16289" s="0" t="s">
        <v>520</v>
      </c>
      <c r="F16289" s="0" t="n">
        <v>0.01</v>
      </c>
      <c r="G16289" s="0" t="n">
        <v>0</v>
      </c>
      <c r="H16289" s="0" t="n">
        <v>0</v>
      </c>
      <c r="I16289" s="0" t="n">
        <v>0</v>
      </c>
      <c r="J16289" s="0" t="n">
        <v>0.01</v>
      </c>
      <c r="M16289" s="0" t="s">
        <v>125</v>
      </c>
      <c r="N16289" s="0" t="s">
        <v>35</v>
      </c>
      <c r="P16289" s="0" t="n">
        <f aca="false">IF(AND(OR(Dashboard!$B$5="All",D16289=Dashboard!$B$5),OR(Dashboard!$D$5="All",N16289=Dashboard!$D$5),OR(AND(C16289&lt;&gt;"",C16289&gt;=Dashboard!$F$5,C16289&lt;=Dashboard!$H$5),AND(C16289="",Dashboard!$F$5&lt;=1980,Dashboard!$H$5&gt;=2016))),1,0)</f>
        <v>1</v>
      </c>
      <c r="Q16289" s="0" t="n">
        <f aca="false">J16289*P16289+ROW()*0.00000001</f>
        <v>0.01016289</v>
      </c>
    </row>
    <row r="16290" customFormat="false" ht="15" hidden="false" customHeight="false" outlineLevel="0" collapsed="false">
      <c r="A16290" s="0" t="s">
        <v>11912</v>
      </c>
      <c r="B16290" s="0" t="s">
        <v>117</v>
      </c>
      <c r="C16290" s="0" t="n">
        <v>1999</v>
      </c>
      <c r="D16290" s="0" t="s">
        <v>102</v>
      </c>
      <c r="E16290" s="0" t="s">
        <v>3122</v>
      </c>
      <c r="F16290" s="0" t="n">
        <v>0.01</v>
      </c>
      <c r="G16290" s="0" t="n">
        <v>0.01</v>
      </c>
      <c r="H16290" s="0" t="n">
        <v>0</v>
      </c>
      <c r="I16290" s="0" t="n">
        <v>0</v>
      </c>
      <c r="J16290" s="0" t="n">
        <v>0.01</v>
      </c>
      <c r="N16290" s="0" t="s">
        <v>74</v>
      </c>
      <c r="P16290" s="0" t="n">
        <f aca="false">IF(AND(OR(Dashboard!$B$5="All",D16290=Dashboard!$B$5),OR(Dashboard!$D$5="All",N16290=Dashboard!$D$5),OR(AND(C16290&lt;&gt;"",C16290&gt;=Dashboard!$F$5,C16290&lt;=Dashboard!$H$5),AND(C16290="",Dashboard!$F$5&lt;=1980,Dashboard!$H$5&gt;=2016))),1,0)</f>
        <v>1</v>
      </c>
      <c r="Q16290" s="0" t="n">
        <f aca="false">J16290*P16290+ROW()*0.00000001</f>
        <v>0.0101629</v>
      </c>
    </row>
    <row r="16291" customFormat="false" ht="15" hidden="false" customHeight="false" outlineLevel="0" collapsed="false">
      <c r="A16291" s="0" t="s">
        <v>11913</v>
      </c>
      <c r="B16291" s="0" t="s">
        <v>85</v>
      </c>
      <c r="C16291" s="0" t="n">
        <v>2002</v>
      </c>
      <c r="D16291" s="0" t="s">
        <v>102</v>
      </c>
      <c r="E16291" s="0" t="s">
        <v>220</v>
      </c>
      <c r="F16291" s="0" t="n">
        <v>0.01</v>
      </c>
      <c r="G16291" s="0" t="n">
        <v>0</v>
      </c>
      <c r="H16291" s="0" t="n">
        <v>0</v>
      </c>
      <c r="I16291" s="0" t="n">
        <v>0</v>
      </c>
      <c r="J16291" s="0" t="n">
        <v>0.01</v>
      </c>
      <c r="K16291" s="0" t="n">
        <v>56</v>
      </c>
      <c r="M16291" s="0" t="s">
        <v>103</v>
      </c>
      <c r="N16291" s="0" t="s">
        <v>35</v>
      </c>
      <c r="O16291" s="0" t="s">
        <v>53</v>
      </c>
      <c r="P16291" s="0" t="n">
        <f aca="false">IF(AND(OR(Dashboard!$B$5="All",D16291=Dashboard!$B$5),OR(Dashboard!$D$5="All",N16291=Dashboard!$D$5),OR(AND(C16291&lt;&gt;"",C16291&gt;=Dashboard!$F$5,C16291&lt;=Dashboard!$H$5),AND(C16291="",Dashboard!$F$5&lt;=1980,Dashboard!$H$5&gt;=2016))),1,0)</f>
        <v>1</v>
      </c>
      <c r="Q16291" s="0" t="n">
        <f aca="false">J16291*P16291+ROW()*0.00000001</f>
        <v>0.01016291</v>
      </c>
    </row>
    <row r="16292" customFormat="false" ht="15" hidden="false" customHeight="false" outlineLevel="0" collapsed="false">
      <c r="A16292" s="0" t="s">
        <v>11914</v>
      </c>
      <c r="B16292" s="0" t="s">
        <v>76</v>
      </c>
      <c r="C16292" s="0" t="n">
        <v>2007</v>
      </c>
      <c r="D16292" s="0" t="s">
        <v>246</v>
      </c>
      <c r="E16292" s="0" t="s">
        <v>1002</v>
      </c>
      <c r="F16292" s="0" t="n">
        <v>0</v>
      </c>
      <c r="G16292" s="0" t="n">
        <v>0</v>
      </c>
      <c r="H16292" s="0" t="n">
        <v>0.01</v>
      </c>
      <c r="I16292" s="0" t="n">
        <v>0</v>
      </c>
      <c r="J16292" s="0" t="n">
        <v>0.01</v>
      </c>
      <c r="N16292" s="0" t="s">
        <v>74</v>
      </c>
      <c r="P16292" s="0" t="n">
        <f aca="false">IF(AND(OR(Dashboard!$B$5="All",D16292=Dashboard!$B$5),OR(Dashboard!$D$5="All",N16292=Dashboard!$D$5),OR(AND(C16292&lt;&gt;"",C16292&gt;=Dashboard!$F$5,C16292&lt;=Dashboard!$H$5),AND(C16292="",Dashboard!$F$5&lt;=1980,Dashboard!$H$5&gt;=2016))),1,0)</f>
        <v>1</v>
      </c>
      <c r="Q16292" s="0" t="n">
        <f aca="false">J16292*P16292+ROW()*0.00000001</f>
        <v>0.01016292</v>
      </c>
    </row>
    <row r="16293" customFormat="false" ht="15" hidden="false" customHeight="false" outlineLevel="0" collapsed="false">
      <c r="A16293" s="0" t="s">
        <v>2088</v>
      </c>
      <c r="B16293" s="0" t="s">
        <v>85</v>
      </c>
      <c r="C16293" s="0" t="n">
        <v>2002</v>
      </c>
      <c r="D16293" s="0" t="s">
        <v>114</v>
      </c>
      <c r="E16293" s="0" t="s">
        <v>7598</v>
      </c>
      <c r="F16293" s="0" t="n">
        <v>0.01</v>
      </c>
      <c r="G16293" s="0" t="n">
        <v>0</v>
      </c>
      <c r="H16293" s="0" t="n">
        <v>0</v>
      </c>
      <c r="I16293" s="0" t="n">
        <v>0</v>
      </c>
      <c r="J16293" s="0" t="n">
        <v>0.01</v>
      </c>
      <c r="N16293" s="0" t="s">
        <v>35</v>
      </c>
      <c r="P16293" s="0" t="n">
        <f aca="false">IF(AND(OR(Dashboard!$B$5="All",D16293=Dashboard!$B$5),OR(Dashboard!$D$5="All",N16293=Dashboard!$D$5),OR(AND(C16293&lt;&gt;"",C16293&gt;=Dashboard!$F$5,C16293&lt;=Dashboard!$H$5),AND(C16293="",Dashboard!$F$5&lt;=1980,Dashboard!$H$5&gt;=2016))),1,0)</f>
        <v>1</v>
      </c>
      <c r="Q16293" s="0" t="n">
        <f aca="false">J16293*P16293+ROW()*0.00000001</f>
        <v>0.01016293</v>
      </c>
    </row>
    <row r="16294" customFormat="false" ht="15" hidden="false" customHeight="false" outlineLevel="0" collapsed="false">
      <c r="A16294" s="0" t="s">
        <v>3682</v>
      </c>
      <c r="B16294" s="0" t="s">
        <v>64</v>
      </c>
      <c r="D16294" s="0" t="s">
        <v>52</v>
      </c>
      <c r="E16294" s="0" t="s">
        <v>520</v>
      </c>
      <c r="F16294" s="0" t="n">
        <v>0</v>
      </c>
      <c r="G16294" s="0" t="n">
        <v>0</v>
      </c>
      <c r="H16294" s="0" t="n">
        <v>0.01</v>
      </c>
      <c r="I16294" s="0" t="n">
        <v>0</v>
      </c>
      <c r="J16294" s="0" t="n">
        <v>0.01</v>
      </c>
      <c r="N16294" s="0" t="s">
        <v>66</v>
      </c>
      <c r="P16294" s="0" t="n">
        <f aca="false">IF(AND(OR(Dashboard!$B$5="All",D16294=Dashboard!$B$5),OR(Dashboard!$D$5="All",N16294=Dashboard!$D$5),OR(AND(C16294&lt;&gt;"",C16294&gt;=Dashboard!$F$5,C16294&lt;=Dashboard!$H$5),AND(C16294="",Dashboard!$F$5&lt;=1980,Dashboard!$H$5&gt;=2016))),1,0)</f>
        <v>1</v>
      </c>
      <c r="Q16294" s="0" t="n">
        <f aca="false">J16294*P16294+ROW()*0.00000001</f>
        <v>0.01016294</v>
      </c>
    </row>
    <row r="16295" customFormat="false" ht="15" hidden="false" customHeight="false" outlineLevel="0" collapsed="false">
      <c r="A16295" s="0" t="s">
        <v>11696</v>
      </c>
      <c r="B16295" s="0" t="s">
        <v>64</v>
      </c>
      <c r="C16295" s="0" t="n">
        <v>2014</v>
      </c>
      <c r="D16295" s="0" t="s">
        <v>114</v>
      </c>
      <c r="E16295" s="0" t="s">
        <v>4960</v>
      </c>
      <c r="F16295" s="0" t="n">
        <v>0.01</v>
      </c>
      <c r="G16295" s="0" t="n">
        <v>0</v>
      </c>
      <c r="H16295" s="0" t="n">
        <v>0</v>
      </c>
      <c r="I16295" s="0" t="n">
        <v>0</v>
      </c>
      <c r="J16295" s="0" t="n">
        <v>0.01</v>
      </c>
      <c r="N16295" s="0" t="s">
        <v>66</v>
      </c>
      <c r="P16295" s="0" t="n">
        <f aca="false">IF(AND(OR(Dashboard!$B$5="All",D16295=Dashboard!$B$5),OR(Dashboard!$D$5="All",N16295=Dashboard!$D$5),OR(AND(C16295&lt;&gt;"",C16295&gt;=Dashboard!$F$5,C16295&lt;=Dashboard!$H$5),AND(C16295="",Dashboard!$F$5&lt;=1980,Dashboard!$H$5&gt;=2016))),1,0)</f>
        <v>1</v>
      </c>
      <c r="Q16295" s="0" t="n">
        <f aca="false">J16295*P16295+ROW()*0.00000001</f>
        <v>0.01016295</v>
      </c>
    </row>
    <row r="16296" customFormat="false" ht="15" hidden="false" customHeight="false" outlineLevel="0" collapsed="false">
      <c r="A16296" s="0" t="s">
        <v>11915</v>
      </c>
      <c r="B16296" s="0" t="s">
        <v>152</v>
      </c>
      <c r="C16296" s="0" t="n">
        <v>2004</v>
      </c>
      <c r="D16296" s="0" t="s">
        <v>34</v>
      </c>
      <c r="E16296" s="0" t="s">
        <v>154</v>
      </c>
      <c r="F16296" s="0" t="n">
        <v>0</v>
      </c>
      <c r="G16296" s="0" t="n">
        <v>0.01</v>
      </c>
      <c r="H16296" s="0" t="n">
        <v>0</v>
      </c>
      <c r="I16296" s="0" t="n">
        <v>0</v>
      </c>
      <c r="J16296" s="0" t="n">
        <v>0.01</v>
      </c>
      <c r="N16296" s="0" t="s">
        <v>152</v>
      </c>
      <c r="P16296" s="0" t="n">
        <f aca="false">IF(AND(OR(Dashboard!$B$5="All",D16296=Dashboard!$B$5),OR(Dashboard!$D$5="All",N16296=Dashboard!$D$5),OR(AND(C16296&lt;&gt;"",C16296&gt;=Dashboard!$F$5,C16296&lt;=Dashboard!$H$5),AND(C16296="",Dashboard!$F$5&lt;=1980,Dashboard!$H$5&gt;=2016))),1,0)</f>
        <v>1</v>
      </c>
      <c r="Q16296" s="0" t="n">
        <f aca="false">J16296*P16296+ROW()*0.00000001</f>
        <v>0.01016296</v>
      </c>
    </row>
    <row r="16297" customFormat="false" ht="15" hidden="false" customHeight="false" outlineLevel="0" collapsed="false">
      <c r="A16297" s="0" t="s">
        <v>11916</v>
      </c>
      <c r="B16297" s="0" t="s">
        <v>50</v>
      </c>
      <c r="C16297" s="0" t="n">
        <v>2012</v>
      </c>
      <c r="D16297" s="0" t="s">
        <v>71</v>
      </c>
      <c r="E16297" s="0" t="s">
        <v>6975</v>
      </c>
      <c r="F16297" s="0" t="n">
        <v>0</v>
      </c>
      <c r="G16297" s="0" t="n">
        <v>0</v>
      </c>
      <c r="H16297" s="0" t="n">
        <v>0.01</v>
      </c>
      <c r="I16297" s="0" t="n">
        <v>0</v>
      </c>
      <c r="J16297" s="0" t="n">
        <v>0.01</v>
      </c>
      <c r="N16297" s="0" t="s">
        <v>35</v>
      </c>
      <c r="P16297" s="0" t="n">
        <f aca="false">IF(AND(OR(Dashboard!$B$5="All",D16297=Dashboard!$B$5),OR(Dashboard!$D$5="All",N16297=Dashboard!$D$5),OR(AND(C16297&lt;&gt;"",C16297&gt;=Dashboard!$F$5,C16297&lt;=Dashboard!$H$5),AND(C16297="",Dashboard!$F$5&lt;=1980,Dashboard!$H$5&gt;=2016))),1,0)</f>
        <v>1</v>
      </c>
      <c r="Q16297" s="0" t="n">
        <f aca="false">J16297*P16297+ROW()*0.00000001</f>
        <v>0.01016297</v>
      </c>
    </row>
    <row r="16298" customFormat="false" ht="15" hidden="false" customHeight="false" outlineLevel="0" collapsed="false">
      <c r="A16298" s="0" t="s">
        <v>11917</v>
      </c>
      <c r="B16298" s="0" t="s">
        <v>152</v>
      </c>
      <c r="C16298" s="0" t="n">
        <v>2009</v>
      </c>
      <c r="D16298" s="0" t="s">
        <v>246</v>
      </c>
      <c r="E16298" s="0" t="s">
        <v>142</v>
      </c>
      <c r="F16298" s="0" t="n">
        <v>0</v>
      </c>
      <c r="G16298" s="0" t="n">
        <v>0.01</v>
      </c>
      <c r="H16298" s="0" t="n">
        <v>0</v>
      </c>
      <c r="I16298" s="0" t="n">
        <v>0</v>
      </c>
      <c r="J16298" s="0" t="n">
        <v>0.01</v>
      </c>
      <c r="K16298" s="0" t="n">
        <v>75</v>
      </c>
      <c r="L16298" s="0" t="n">
        <v>7</v>
      </c>
      <c r="M16298" s="0" t="s">
        <v>103</v>
      </c>
      <c r="N16298" s="0" t="s">
        <v>152</v>
      </c>
      <c r="O16298" s="0" t="s">
        <v>37</v>
      </c>
      <c r="P16298" s="0" t="n">
        <f aca="false">IF(AND(OR(Dashboard!$B$5="All",D16298=Dashboard!$B$5),OR(Dashboard!$D$5="All",N16298=Dashboard!$D$5),OR(AND(C16298&lt;&gt;"",C16298&gt;=Dashboard!$F$5,C16298&lt;=Dashboard!$H$5),AND(C16298="",Dashboard!$F$5&lt;=1980,Dashboard!$H$5&gt;=2016))),1,0)</f>
        <v>1</v>
      </c>
      <c r="Q16298" s="0" t="n">
        <f aca="false">J16298*P16298+ROW()*0.00000001</f>
        <v>0.01016298</v>
      </c>
    </row>
    <row r="16299" customFormat="false" ht="15" hidden="false" customHeight="false" outlineLevel="0" collapsed="false">
      <c r="A16299" s="0" t="s">
        <v>11918</v>
      </c>
      <c r="B16299" s="0" t="s">
        <v>33</v>
      </c>
      <c r="C16299" s="0" t="n">
        <v>2012</v>
      </c>
      <c r="D16299" s="0" t="s">
        <v>41</v>
      </c>
      <c r="E16299" s="0" t="s">
        <v>1627</v>
      </c>
      <c r="F16299" s="0" t="n">
        <v>0</v>
      </c>
      <c r="G16299" s="0" t="n">
        <v>0.01</v>
      </c>
      <c r="H16299" s="0" t="n">
        <v>0</v>
      </c>
      <c r="I16299" s="0" t="n">
        <v>0</v>
      </c>
      <c r="J16299" s="0" t="n">
        <v>0.01</v>
      </c>
      <c r="N16299" s="0" t="s">
        <v>35</v>
      </c>
      <c r="P16299" s="0" t="n">
        <f aca="false">IF(AND(OR(Dashboard!$B$5="All",D16299=Dashboard!$B$5),OR(Dashboard!$D$5="All",N16299=Dashboard!$D$5),OR(AND(C16299&lt;&gt;"",C16299&gt;=Dashboard!$F$5,C16299&lt;=Dashboard!$H$5),AND(C16299="",Dashboard!$F$5&lt;=1980,Dashboard!$H$5&gt;=2016))),1,0)</f>
        <v>1</v>
      </c>
      <c r="Q16299" s="0" t="n">
        <f aca="false">J16299*P16299+ROW()*0.00000001</f>
        <v>0.01016299</v>
      </c>
    </row>
    <row r="16300" customFormat="false" ht="15" hidden="false" customHeight="false" outlineLevel="0" collapsed="false">
      <c r="A16300" s="0" t="s">
        <v>11919</v>
      </c>
      <c r="B16300" s="0" t="s">
        <v>851</v>
      </c>
      <c r="C16300" s="0" t="n">
        <v>2014</v>
      </c>
      <c r="D16300" s="0" t="s">
        <v>114</v>
      </c>
      <c r="E16300" s="0" t="s">
        <v>5740</v>
      </c>
      <c r="F16300" s="0" t="n">
        <v>0</v>
      </c>
      <c r="G16300" s="0" t="n">
        <v>0</v>
      </c>
      <c r="H16300" s="0" t="n">
        <v>0.01</v>
      </c>
      <c r="I16300" s="0" t="n">
        <v>0</v>
      </c>
      <c r="J16300" s="0" t="n">
        <v>0.01</v>
      </c>
      <c r="N16300" s="0" t="s">
        <v>74</v>
      </c>
      <c r="P16300" s="0" t="n">
        <f aca="false">IF(AND(OR(Dashboard!$B$5="All",D16300=Dashboard!$B$5),OR(Dashboard!$D$5="All",N16300=Dashboard!$D$5),OR(AND(C16300&lt;&gt;"",C16300&gt;=Dashboard!$F$5,C16300&lt;=Dashboard!$H$5),AND(C16300="",Dashboard!$F$5&lt;=1980,Dashboard!$H$5&gt;=2016))),1,0)</f>
        <v>1</v>
      </c>
      <c r="Q16300" s="0" t="n">
        <f aca="false">J16300*P16300+ROW()*0.00000001</f>
        <v>0.010163</v>
      </c>
    </row>
    <row r="16301" customFormat="false" ht="15" hidden="false" customHeight="false" outlineLevel="0" collapsed="false">
      <c r="A16301" s="0" t="s">
        <v>10388</v>
      </c>
      <c r="B16301" s="0" t="s">
        <v>184</v>
      </c>
      <c r="C16301" s="0" t="n">
        <v>2015</v>
      </c>
      <c r="D16301" s="0" t="s">
        <v>71</v>
      </c>
      <c r="E16301" s="0" t="s">
        <v>328</v>
      </c>
      <c r="F16301" s="0" t="n">
        <v>0</v>
      </c>
      <c r="G16301" s="0" t="n">
        <v>0.01</v>
      </c>
      <c r="H16301" s="0" t="n">
        <v>0</v>
      </c>
      <c r="I16301" s="0" t="n">
        <v>0</v>
      </c>
      <c r="J16301" s="0" t="n">
        <v>0.01</v>
      </c>
      <c r="L16301" s="0" t="n">
        <v>2.8</v>
      </c>
      <c r="M16301" s="0" t="s">
        <v>36</v>
      </c>
      <c r="N16301" s="0" t="s">
        <v>35</v>
      </c>
      <c r="P16301" s="0" t="n">
        <f aca="false">IF(AND(OR(Dashboard!$B$5="All",D16301=Dashboard!$B$5),OR(Dashboard!$D$5="All",N16301=Dashboard!$D$5),OR(AND(C16301&lt;&gt;"",C16301&gt;=Dashboard!$F$5,C16301&lt;=Dashboard!$H$5),AND(C16301="",Dashboard!$F$5&lt;=1980,Dashboard!$H$5&gt;=2016))),1,0)</f>
        <v>1</v>
      </c>
      <c r="Q16301" s="0" t="n">
        <f aca="false">J16301*P16301+ROW()*0.00000001</f>
        <v>0.01016301</v>
      </c>
    </row>
    <row r="16302" customFormat="false" ht="15" hidden="false" customHeight="false" outlineLevel="0" collapsed="false">
      <c r="A16302" s="0" t="s">
        <v>11920</v>
      </c>
      <c r="B16302" s="0" t="s">
        <v>64</v>
      </c>
      <c r="C16302" s="0" t="n">
        <v>2013</v>
      </c>
      <c r="D16302" s="0" t="s">
        <v>56</v>
      </c>
      <c r="E16302" s="0" t="s">
        <v>7198</v>
      </c>
      <c r="F16302" s="0" t="n">
        <v>0</v>
      </c>
      <c r="G16302" s="0" t="n">
        <v>0</v>
      </c>
      <c r="H16302" s="0" t="n">
        <v>0.01</v>
      </c>
      <c r="I16302" s="0" t="n">
        <v>0</v>
      </c>
      <c r="J16302" s="0" t="n">
        <v>0.01</v>
      </c>
      <c r="M16302" s="0" t="s">
        <v>103</v>
      </c>
      <c r="N16302" s="0" t="s">
        <v>66</v>
      </c>
      <c r="P16302" s="0" t="n">
        <f aca="false">IF(AND(OR(Dashboard!$B$5="All",D16302=Dashboard!$B$5),OR(Dashboard!$D$5="All",N16302=Dashboard!$D$5),OR(AND(C16302&lt;&gt;"",C16302&gt;=Dashboard!$F$5,C16302&lt;=Dashboard!$H$5),AND(C16302="",Dashboard!$F$5&lt;=1980,Dashboard!$H$5&gt;=2016))),1,0)</f>
        <v>1</v>
      </c>
      <c r="Q16302" s="0" t="n">
        <f aca="false">J16302*P16302+ROW()*0.00000001</f>
        <v>0.01016302</v>
      </c>
    </row>
    <row r="16303" customFormat="false" ht="15" hidden="false" customHeight="false" outlineLevel="0" collapsed="false">
      <c r="A16303" s="0" t="s">
        <v>11921</v>
      </c>
      <c r="B16303" s="0" t="s">
        <v>50</v>
      </c>
      <c r="C16303" s="0" t="n">
        <v>2008</v>
      </c>
      <c r="D16303" s="0" t="s">
        <v>114</v>
      </c>
      <c r="E16303" s="0" t="s">
        <v>328</v>
      </c>
      <c r="F16303" s="0" t="n">
        <v>0</v>
      </c>
      <c r="G16303" s="0" t="n">
        <v>0</v>
      </c>
      <c r="H16303" s="0" t="n">
        <v>0.01</v>
      </c>
      <c r="I16303" s="0" t="n">
        <v>0</v>
      </c>
      <c r="J16303" s="0" t="n">
        <v>0.01</v>
      </c>
      <c r="N16303" s="0" t="s">
        <v>35</v>
      </c>
      <c r="P16303" s="0" t="n">
        <f aca="false">IF(AND(OR(Dashboard!$B$5="All",D16303=Dashboard!$B$5),OR(Dashboard!$D$5="All",N16303=Dashboard!$D$5),OR(AND(C16303&lt;&gt;"",C16303&gt;=Dashboard!$F$5,C16303&lt;=Dashboard!$H$5),AND(C16303="",Dashboard!$F$5&lt;=1980,Dashboard!$H$5&gt;=2016))),1,0)</f>
        <v>1</v>
      </c>
      <c r="Q16303" s="0" t="n">
        <f aca="false">J16303*P16303+ROW()*0.00000001</f>
        <v>0.01016303</v>
      </c>
    </row>
    <row r="16304" customFormat="false" ht="15" hidden="false" customHeight="false" outlineLevel="0" collapsed="false">
      <c r="A16304" s="0" t="s">
        <v>11922</v>
      </c>
      <c r="B16304" s="0" t="s">
        <v>85</v>
      </c>
      <c r="C16304" s="0" t="n">
        <v>2005</v>
      </c>
      <c r="D16304" s="0" t="s">
        <v>52</v>
      </c>
      <c r="E16304" s="0" t="s">
        <v>520</v>
      </c>
      <c r="F16304" s="0" t="n">
        <v>0.01</v>
      </c>
      <c r="G16304" s="0" t="n">
        <v>0</v>
      </c>
      <c r="H16304" s="0" t="n">
        <v>0</v>
      </c>
      <c r="I16304" s="0" t="n">
        <v>0</v>
      </c>
      <c r="J16304" s="0" t="n">
        <v>0.01</v>
      </c>
      <c r="N16304" s="0" t="s">
        <v>35</v>
      </c>
      <c r="P16304" s="0" t="n">
        <f aca="false">IF(AND(OR(Dashboard!$B$5="All",D16304=Dashboard!$B$5),OR(Dashboard!$D$5="All",N16304=Dashboard!$D$5),OR(AND(C16304&lt;&gt;"",C16304&gt;=Dashboard!$F$5,C16304&lt;=Dashboard!$H$5),AND(C16304="",Dashboard!$F$5&lt;=1980,Dashboard!$H$5&gt;=2016))),1,0)</f>
        <v>1</v>
      </c>
      <c r="Q16304" s="0" t="n">
        <f aca="false">J16304*P16304+ROW()*0.00000001</f>
        <v>0.01016304</v>
      </c>
    </row>
    <row r="16305" customFormat="false" ht="15" hidden="false" customHeight="false" outlineLevel="0" collapsed="false">
      <c r="A16305" s="0" t="s">
        <v>1693</v>
      </c>
      <c r="B16305" s="0" t="s">
        <v>85</v>
      </c>
      <c r="C16305" s="0" t="n">
        <v>2003</v>
      </c>
      <c r="D16305" s="0" t="s">
        <v>41</v>
      </c>
      <c r="E16305" s="0" t="s">
        <v>1524</v>
      </c>
      <c r="F16305" s="0" t="n">
        <v>0.01</v>
      </c>
      <c r="G16305" s="0" t="n">
        <v>0</v>
      </c>
      <c r="H16305" s="0" t="n">
        <v>0</v>
      </c>
      <c r="I16305" s="0" t="n">
        <v>0</v>
      </c>
      <c r="J16305" s="0" t="n">
        <v>0.01</v>
      </c>
      <c r="K16305" s="0" t="n">
        <v>65</v>
      </c>
      <c r="M16305" s="0" t="s">
        <v>36</v>
      </c>
      <c r="N16305" s="0" t="s">
        <v>35</v>
      </c>
      <c r="O16305" s="0" t="s">
        <v>67</v>
      </c>
      <c r="P16305" s="0" t="n">
        <f aca="false">IF(AND(OR(Dashboard!$B$5="All",D16305=Dashboard!$B$5),OR(Dashboard!$D$5="All",N16305=Dashboard!$D$5),OR(AND(C16305&lt;&gt;"",C16305&gt;=Dashboard!$F$5,C16305&lt;=Dashboard!$H$5),AND(C16305="",Dashboard!$F$5&lt;=1980,Dashboard!$H$5&gt;=2016))),1,0)</f>
        <v>1</v>
      </c>
      <c r="Q16305" s="0" t="n">
        <f aca="false">J16305*P16305+ROW()*0.00000001</f>
        <v>0.01016305</v>
      </c>
    </row>
    <row r="16306" customFormat="false" ht="15" hidden="false" customHeight="false" outlineLevel="0" collapsed="false">
      <c r="A16306" s="0" t="s">
        <v>11923</v>
      </c>
      <c r="B16306" s="0" t="s">
        <v>152</v>
      </c>
      <c r="C16306" s="0" t="n">
        <v>2012</v>
      </c>
      <c r="D16306" s="0" t="s">
        <v>48</v>
      </c>
      <c r="E16306" s="0" t="s">
        <v>11234</v>
      </c>
      <c r="F16306" s="0" t="n">
        <v>0</v>
      </c>
      <c r="G16306" s="0" t="n">
        <v>0.01</v>
      </c>
      <c r="H16306" s="0" t="n">
        <v>0</v>
      </c>
      <c r="I16306" s="0" t="n">
        <v>0</v>
      </c>
      <c r="J16306" s="0" t="n">
        <v>0.01</v>
      </c>
      <c r="M16306" s="0" t="s">
        <v>125</v>
      </c>
      <c r="N16306" s="0" t="s">
        <v>152</v>
      </c>
      <c r="P16306" s="0" t="n">
        <f aca="false">IF(AND(OR(Dashboard!$B$5="All",D16306=Dashboard!$B$5),OR(Dashboard!$D$5="All",N16306=Dashboard!$D$5),OR(AND(C16306&lt;&gt;"",C16306&gt;=Dashboard!$F$5,C16306&lt;=Dashboard!$H$5),AND(C16306="",Dashboard!$F$5&lt;=1980,Dashboard!$H$5&gt;=2016))),1,0)</f>
        <v>1</v>
      </c>
      <c r="Q16306" s="0" t="n">
        <f aca="false">J16306*P16306+ROW()*0.00000001</f>
        <v>0.01016306</v>
      </c>
    </row>
    <row r="16307" customFormat="false" ht="15" hidden="false" customHeight="false" outlineLevel="0" collapsed="false">
      <c r="A16307" s="0" t="s">
        <v>9742</v>
      </c>
      <c r="B16307" s="0" t="s">
        <v>76</v>
      </c>
      <c r="C16307" s="0" t="n">
        <v>2007</v>
      </c>
      <c r="D16307" s="0" t="s">
        <v>114</v>
      </c>
      <c r="E16307" s="0" t="s">
        <v>9433</v>
      </c>
      <c r="F16307" s="0" t="n">
        <v>0</v>
      </c>
      <c r="G16307" s="0" t="n">
        <v>0</v>
      </c>
      <c r="H16307" s="0" t="n">
        <v>0.01</v>
      </c>
      <c r="I16307" s="0" t="n">
        <v>0</v>
      </c>
      <c r="J16307" s="0" t="n">
        <v>0.01</v>
      </c>
      <c r="N16307" s="0" t="s">
        <v>74</v>
      </c>
      <c r="P16307" s="0" t="n">
        <f aca="false">IF(AND(OR(Dashboard!$B$5="All",D16307=Dashboard!$B$5),OR(Dashboard!$D$5="All",N16307=Dashboard!$D$5),OR(AND(C16307&lt;&gt;"",C16307&gt;=Dashboard!$F$5,C16307&lt;=Dashboard!$H$5),AND(C16307="",Dashboard!$F$5&lt;=1980,Dashboard!$H$5&gt;=2016))),1,0)</f>
        <v>1</v>
      </c>
      <c r="Q16307" s="0" t="n">
        <f aca="false">J16307*P16307+ROW()*0.00000001</f>
        <v>0.01016307</v>
      </c>
    </row>
    <row r="16308" customFormat="false" ht="15" hidden="false" customHeight="false" outlineLevel="0" collapsed="false">
      <c r="A16308" s="0" t="s">
        <v>11924</v>
      </c>
      <c r="B16308" s="0" t="s">
        <v>164</v>
      </c>
      <c r="C16308" s="0" t="n">
        <v>2012</v>
      </c>
      <c r="D16308" s="0" t="s">
        <v>71</v>
      </c>
      <c r="E16308" s="0" t="s">
        <v>4962</v>
      </c>
      <c r="F16308" s="0" t="n">
        <v>0</v>
      </c>
      <c r="G16308" s="0" t="n">
        <v>0</v>
      </c>
      <c r="H16308" s="0" t="n">
        <v>0.01</v>
      </c>
      <c r="I16308" s="0" t="n">
        <v>0</v>
      </c>
      <c r="J16308" s="0" t="n">
        <v>0.01</v>
      </c>
      <c r="N16308" s="0" t="s">
        <v>74</v>
      </c>
      <c r="P16308" s="0" t="n">
        <f aca="false">IF(AND(OR(Dashboard!$B$5="All",D16308=Dashboard!$B$5),OR(Dashboard!$D$5="All",N16308=Dashboard!$D$5),OR(AND(C16308&lt;&gt;"",C16308&gt;=Dashboard!$F$5,C16308&lt;=Dashboard!$H$5),AND(C16308="",Dashboard!$F$5&lt;=1980,Dashboard!$H$5&gt;=2016))),1,0)</f>
        <v>1</v>
      </c>
      <c r="Q16308" s="0" t="n">
        <f aca="false">J16308*P16308+ROW()*0.00000001</f>
        <v>0.01016308</v>
      </c>
    </row>
    <row r="16309" customFormat="false" ht="15" hidden="false" customHeight="false" outlineLevel="0" collapsed="false">
      <c r="A16309" s="0" t="s">
        <v>11925</v>
      </c>
      <c r="B16309" s="0" t="s">
        <v>33</v>
      </c>
      <c r="C16309" s="0" t="n">
        <v>2009</v>
      </c>
      <c r="D16309" s="0" t="s">
        <v>48</v>
      </c>
      <c r="E16309" s="0" t="s">
        <v>1364</v>
      </c>
      <c r="F16309" s="0" t="n">
        <v>0.01</v>
      </c>
      <c r="G16309" s="0" t="n">
        <v>0</v>
      </c>
      <c r="H16309" s="0" t="n">
        <v>0</v>
      </c>
      <c r="I16309" s="0" t="n">
        <v>0</v>
      </c>
      <c r="J16309" s="0" t="n">
        <v>0.01</v>
      </c>
      <c r="K16309" s="0" t="n">
        <v>75</v>
      </c>
      <c r="L16309" s="0" t="n">
        <v>8.5</v>
      </c>
      <c r="M16309" s="0" t="s">
        <v>36</v>
      </c>
      <c r="N16309" s="0" t="s">
        <v>35</v>
      </c>
      <c r="O16309" s="0" t="s">
        <v>37</v>
      </c>
      <c r="P16309" s="0" t="n">
        <f aca="false">IF(AND(OR(Dashboard!$B$5="All",D16309=Dashboard!$B$5),OR(Dashboard!$D$5="All",N16309=Dashboard!$D$5),OR(AND(C16309&lt;&gt;"",C16309&gt;=Dashboard!$F$5,C16309&lt;=Dashboard!$H$5),AND(C16309="",Dashboard!$F$5&lt;=1980,Dashboard!$H$5&gt;=2016))),1,0)</f>
        <v>1</v>
      </c>
      <c r="Q16309" s="0" t="n">
        <f aca="false">J16309*P16309+ROW()*0.00000001</f>
        <v>0.01016309</v>
      </c>
    </row>
    <row r="16310" customFormat="false" ht="15" hidden="false" customHeight="false" outlineLevel="0" collapsed="false">
      <c r="A16310" s="0" t="s">
        <v>11926</v>
      </c>
      <c r="B16310" s="0" t="s">
        <v>76</v>
      </c>
      <c r="C16310" s="0" t="n">
        <v>2007</v>
      </c>
      <c r="D16310" s="0" t="s">
        <v>114</v>
      </c>
      <c r="E16310" s="0" t="s">
        <v>4303</v>
      </c>
      <c r="F16310" s="0" t="n">
        <v>0</v>
      </c>
      <c r="G16310" s="0" t="n">
        <v>0</v>
      </c>
      <c r="H16310" s="0" t="n">
        <v>0.01</v>
      </c>
      <c r="I16310" s="0" t="n">
        <v>0</v>
      </c>
      <c r="J16310" s="0" t="n">
        <v>0.01</v>
      </c>
      <c r="N16310" s="0" t="s">
        <v>74</v>
      </c>
      <c r="P16310" s="0" t="n">
        <f aca="false">IF(AND(OR(Dashboard!$B$5="All",D16310=Dashboard!$B$5),OR(Dashboard!$D$5="All",N16310=Dashboard!$D$5),OR(AND(C16310&lt;&gt;"",C16310&gt;=Dashboard!$F$5,C16310&lt;=Dashboard!$H$5),AND(C16310="",Dashboard!$F$5&lt;=1980,Dashboard!$H$5&gt;=2016))),1,0)</f>
        <v>1</v>
      </c>
      <c r="Q16310" s="0" t="n">
        <f aca="false">J16310*P16310+ROW()*0.00000001</f>
        <v>0.0101631</v>
      </c>
    </row>
    <row r="16311" customFormat="false" ht="15" hidden="false" customHeight="false" outlineLevel="0" collapsed="false">
      <c r="A16311" s="0" t="s">
        <v>11927</v>
      </c>
      <c r="B16311" s="0" t="s">
        <v>152</v>
      </c>
      <c r="C16311" s="0" t="n">
        <v>2007</v>
      </c>
      <c r="D16311" s="0" t="s">
        <v>58</v>
      </c>
      <c r="E16311" s="0" t="s">
        <v>142</v>
      </c>
      <c r="F16311" s="0" t="n">
        <v>0</v>
      </c>
      <c r="G16311" s="0" t="n">
        <v>0.01</v>
      </c>
      <c r="H16311" s="0" t="n">
        <v>0</v>
      </c>
      <c r="I16311" s="0" t="n">
        <v>0</v>
      </c>
      <c r="J16311" s="0" t="n">
        <v>0.01</v>
      </c>
      <c r="K16311" s="0" t="n">
        <v>72</v>
      </c>
      <c r="L16311" s="0" t="n">
        <v>6.9</v>
      </c>
      <c r="M16311" s="0" t="s">
        <v>36</v>
      </c>
      <c r="N16311" s="0" t="s">
        <v>152</v>
      </c>
      <c r="O16311" s="0" t="s">
        <v>37</v>
      </c>
      <c r="P16311" s="0" t="n">
        <f aca="false">IF(AND(OR(Dashboard!$B$5="All",D16311=Dashboard!$B$5),OR(Dashboard!$D$5="All",N16311=Dashboard!$D$5),OR(AND(C16311&lt;&gt;"",C16311&gt;=Dashboard!$F$5,C16311&lt;=Dashboard!$H$5),AND(C16311="",Dashboard!$F$5&lt;=1980,Dashboard!$H$5&gt;=2016))),1,0)</f>
        <v>1</v>
      </c>
      <c r="Q16311" s="0" t="n">
        <f aca="false">J16311*P16311+ROW()*0.00000001</f>
        <v>0.01016311</v>
      </c>
    </row>
    <row r="16312" customFormat="false" ht="15" hidden="false" customHeight="false" outlineLevel="0" collapsed="false">
      <c r="A16312" s="0" t="s">
        <v>401</v>
      </c>
      <c r="B16312" s="0" t="s">
        <v>64</v>
      </c>
      <c r="C16312" s="0" t="n">
        <v>2008</v>
      </c>
      <c r="D16312" s="0" t="s">
        <v>16</v>
      </c>
      <c r="E16312" s="0" t="s">
        <v>65</v>
      </c>
      <c r="F16312" s="0" t="n">
        <v>0</v>
      </c>
      <c r="G16312" s="0" t="n">
        <v>0.01</v>
      </c>
      <c r="H16312" s="0" t="n">
        <v>0</v>
      </c>
      <c r="I16312" s="0" t="n">
        <v>0</v>
      </c>
      <c r="J16312" s="0" t="n">
        <v>0.01</v>
      </c>
      <c r="K16312" s="0" t="n">
        <v>77</v>
      </c>
      <c r="L16312" s="0" t="n">
        <v>8.2</v>
      </c>
      <c r="M16312" s="0" t="s">
        <v>36</v>
      </c>
      <c r="N16312" s="0" t="s">
        <v>66</v>
      </c>
      <c r="O16312" s="0" t="s">
        <v>37</v>
      </c>
      <c r="P16312" s="0" t="n">
        <f aca="false">IF(AND(OR(Dashboard!$B$5="All",D16312=Dashboard!$B$5),OR(Dashboard!$D$5="All",N16312=Dashboard!$D$5),OR(AND(C16312&lt;&gt;"",C16312&gt;=Dashboard!$F$5,C16312&lt;=Dashboard!$H$5),AND(C16312="",Dashboard!$F$5&lt;=1980,Dashboard!$H$5&gt;=2016))),1,0)</f>
        <v>1</v>
      </c>
      <c r="Q16312" s="0" t="n">
        <f aca="false">J16312*P16312+ROW()*0.00000001</f>
        <v>0.01016312</v>
      </c>
    </row>
    <row r="16313" customFormat="false" ht="15" hidden="false" customHeight="false" outlineLevel="0" collapsed="false">
      <c r="A16313" s="0" t="s">
        <v>9747</v>
      </c>
      <c r="B16313" s="0" t="s">
        <v>33</v>
      </c>
      <c r="C16313" s="0" t="n">
        <v>2015</v>
      </c>
      <c r="D16313" s="0" t="s">
        <v>71</v>
      </c>
      <c r="E16313" s="0" t="s">
        <v>4960</v>
      </c>
      <c r="F16313" s="0" t="n">
        <v>0</v>
      </c>
      <c r="G16313" s="0" t="n">
        <v>0.01</v>
      </c>
      <c r="H16313" s="0" t="n">
        <v>0</v>
      </c>
      <c r="I16313" s="0" t="n">
        <v>0</v>
      </c>
      <c r="J16313" s="0" t="n">
        <v>0.01</v>
      </c>
      <c r="M16313" s="0" t="s">
        <v>36</v>
      </c>
      <c r="N16313" s="0" t="s">
        <v>35</v>
      </c>
      <c r="P16313" s="0" t="n">
        <f aca="false">IF(AND(OR(Dashboard!$B$5="All",D16313=Dashboard!$B$5),OR(Dashboard!$D$5="All",N16313=Dashboard!$D$5),OR(AND(C16313&lt;&gt;"",C16313&gt;=Dashboard!$F$5,C16313&lt;=Dashboard!$H$5),AND(C16313="",Dashboard!$F$5&lt;=1980,Dashboard!$H$5&gt;=2016))),1,0)</f>
        <v>1</v>
      </c>
      <c r="Q16313" s="0" t="n">
        <f aca="false">J16313*P16313+ROW()*0.00000001</f>
        <v>0.01016313</v>
      </c>
    </row>
    <row r="16314" customFormat="false" ht="15" hidden="false" customHeight="false" outlineLevel="0" collapsed="false">
      <c r="A16314" s="0" t="s">
        <v>11928</v>
      </c>
      <c r="B16314" s="0" t="s">
        <v>164</v>
      </c>
      <c r="C16314" s="0" t="n">
        <v>2014</v>
      </c>
      <c r="D16314" s="0" t="s">
        <v>71</v>
      </c>
      <c r="E16314" s="0" t="s">
        <v>1922</v>
      </c>
      <c r="F16314" s="0" t="n">
        <v>0</v>
      </c>
      <c r="G16314" s="0" t="n">
        <v>0</v>
      </c>
      <c r="H16314" s="0" t="n">
        <v>0.01</v>
      </c>
      <c r="I16314" s="0" t="n">
        <v>0</v>
      </c>
      <c r="J16314" s="0" t="n">
        <v>0.01</v>
      </c>
      <c r="N16314" s="0" t="s">
        <v>74</v>
      </c>
      <c r="P16314" s="0" t="n">
        <f aca="false">IF(AND(OR(Dashboard!$B$5="All",D16314=Dashboard!$B$5),OR(Dashboard!$D$5="All",N16314=Dashboard!$D$5),OR(AND(C16314&lt;&gt;"",C16314&gt;=Dashboard!$F$5,C16314&lt;=Dashboard!$H$5),AND(C16314="",Dashboard!$F$5&lt;=1980,Dashboard!$H$5&gt;=2016))),1,0)</f>
        <v>1</v>
      </c>
      <c r="Q16314" s="0" t="n">
        <f aca="false">J16314*P16314+ROW()*0.00000001</f>
        <v>0.01016314</v>
      </c>
    </row>
    <row r="16315" customFormat="false" ht="15" hidden="false" customHeight="false" outlineLevel="0" collapsed="false">
      <c r="A16315" s="0" t="s">
        <v>11475</v>
      </c>
      <c r="B16315" s="0" t="s">
        <v>172</v>
      </c>
      <c r="C16315" s="0" t="n">
        <v>2016</v>
      </c>
      <c r="D16315" s="0" t="s">
        <v>71</v>
      </c>
      <c r="E16315" s="0" t="s">
        <v>91</v>
      </c>
      <c r="F16315" s="0" t="n">
        <v>0.01</v>
      </c>
      <c r="G16315" s="0" t="n">
        <v>0</v>
      </c>
      <c r="H16315" s="0" t="n">
        <v>0</v>
      </c>
      <c r="I16315" s="0" t="n">
        <v>0</v>
      </c>
      <c r="J16315" s="0" t="n">
        <v>0.01</v>
      </c>
      <c r="K16315" s="0" t="n">
        <v>56</v>
      </c>
      <c r="L16315" s="0" t="n">
        <v>3.1</v>
      </c>
      <c r="M16315" s="0" t="s">
        <v>73</v>
      </c>
      <c r="N16315" s="0" t="s">
        <v>66</v>
      </c>
      <c r="O16315" s="0" t="s">
        <v>53</v>
      </c>
      <c r="P16315" s="0" t="n">
        <f aca="false">IF(AND(OR(Dashboard!$B$5="All",D16315=Dashboard!$B$5),OR(Dashboard!$D$5="All",N16315=Dashboard!$D$5),OR(AND(C16315&lt;&gt;"",C16315&gt;=Dashboard!$F$5,C16315&lt;=Dashboard!$H$5),AND(C16315="",Dashboard!$F$5&lt;=1980,Dashboard!$H$5&gt;=2016))),1,0)</f>
        <v>1</v>
      </c>
      <c r="Q16315" s="0" t="n">
        <f aca="false">J16315*P16315+ROW()*0.00000001</f>
        <v>0.01016315</v>
      </c>
    </row>
    <row r="16316" customFormat="false" ht="15" hidden="false" customHeight="false" outlineLevel="0" collapsed="false">
      <c r="A16316" s="0" t="s">
        <v>6167</v>
      </c>
      <c r="B16316" s="0" t="s">
        <v>50</v>
      </c>
      <c r="C16316" s="0" t="n">
        <v>2006</v>
      </c>
      <c r="D16316" s="0" t="s">
        <v>46</v>
      </c>
      <c r="E16316" s="0" t="s">
        <v>1173</v>
      </c>
      <c r="F16316" s="0" t="n">
        <v>0</v>
      </c>
      <c r="G16316" s="0" t="n">
        <v>0</v>
      </c>
      <c r="H16316" s="0" t="n">
        <v>0.01</v>
      </c>
      <c r="I16316" s="0" t="n">
        <v>0</v>
      </c>
      <c r="J16316" s="0" t="n">
        <v>0.01</v>
      </c>
      <c r="N16316" s="0" t="s">
        <v>35</v>
      </c>
      <c r="P16316" s="0" t="n">
        <f aca="false">IF(AND(OR(Dashboard!$B$5="All",D16316=Dashboard!$B$5),OR(Dashboard!$D$5="All",N16316=Dashboard!$D$5),OR(AND(C16316&lt;&gt;"",C16316&gt;=Dashboard!$F$5,C16316&lt;=Dashboard!$H$5),AND(C16316="",Dashboard!$F$5&lt;=1980,Dashboard!$H$5&gt;=2016))),1,0)</f>
        <v>1</v>
      </c>
      <c r="Q16316" s="0" t="n">
        <f aca="false">J16316*P16316+ROW()*0.00000001</f>
        <v>0.01016316</v>
      </c>
    </row>
    <row r="16317" customFormat="false" ht="15" hidden="false" customHeight="false" outlineLevel="0" collapsed="false">
      <c r="A16317" s="0" t="s">
        <v>11929</v>
      </c>
      <c r="B16317" s="0" t="s">
        <v>33</v>
      </c>
      <c r="C16317" s="0" t="n">
        <v>2008</v>
      </c>
      <c r="D16317" s="0" t="s">
        <v>34</v>
      </c>
      <c r="E16317" s="0" t="s">
        <v>328</v>
      </c>
      <c r="F16317" s="0" t="n">
        <v>0</v>
      </c>
      <c r="G16317" s="0" t="n">
        <v>0</v>
      </c>
      <c r="H16317" s="0" t="n">
        <v>0.01</v>
      </c>
      <c r="I16317" s="0" t="n">
        <v>0</v>
      </c>
      <c r="J16317" s="0" t="n">
        <v>0.01</v>
      </c>
      <c r="N16317" s="0" t="s">
        <v>35</v>
      </c>
      <c r="P16317" s="0" t="n">
        <f aca="false">IF(AND(OR(Dashboard!$B$5="All",D16317=Dashboard!$B$5),OR(Dashboard!$D$5="All",N16317=Dashboard!$D$5),OR(AND(C16317&lt;&gt;"",C16317&gt;=Dashboard!$F$5,C16317&lt;=Dashboard!$H$5),AND(C16317="",Dashboard!$F$5&lt;=1980,Dashboard!$H$5&gt;=2016))),1,0)</f>
        <v>1</v>
      </c>
      <c r="Q16317" s="0" t="n">
        <f aca="false">J16317*P16317+ROW()*0.00000001</f>
        <v>0.01016317</v>
      </c>
    </row>
    <row r="16318" customFormat="false" ht="15" hidden="false" customHeight="false" outlineLevel="0" collapsed="false">
      <c r="A16318" s="0" t="s">
        <v>3266</v>
      </c>
      <c r="B16318" s="0" t="s">
        <v>152</v>
      </c>
      <c r="C16318" s="0" t="n">
        <v>2007</v>
      </c>
      <c r="D16318" s="0" t="s">
        <v>71</v>
      </c>
      <c r="E16318" s="0" t="s">
        <v>91</v>
      </c>
      <c r="F16318" s="0" t="n">
        <v>0.01</v>
      </c>
      <c r="G16318" s="0" t="n">
        <v>0</v>
      </c>
      <c r="H16318" s="0" t="n">
        <v>0</v>
      </c>
      <c r="I16318" s="0" t="n">
        <v>0</v>
      </c>
      <c r="J16318" s="0" t="n">
        <v>0.01</v>
      </c>
      <c r="K16318" s="0" t="n">
        <v>57</v>
      </c>
      <c r="L16318" s="0" t="n">
        <v>5.3</v>
      </c>
      <c r="M16318" s="0" t="s">
        <v>125</v>
      </c>
      <c r="N16318" s="0" t="s">
        <v>152</v>
      </c>
      <c r="O16318" s="0" t="s">
        <v>53</v>
      </c>
      <c r="P16318" s="0" t="n">
        <f aca="false">IF(AND(OR(Dashboard!$B$5="All",D16318=Dashboard!$B$5),OR(Dashboard!$D$5="All",N16318=Dashboard!$D$5),OR(AND(C16318&lt;&gt;"",C16318&gt;=Dashboard!$F$5,C16318&lt;=Dashboard!$H$5),AND(C16318="",Dashboard!$F$5&lt;=1980,Dashboard!$H$5&gt;=2016))),1,0)</f>
        <v>1</v>
      </c>
      <c r="Q16318" s="0" t="n">
        <f aca="false">J16318*P16318+ROW()*0.00000001</f>
        <v>0.01016318</v>
      </c>
    </row>
    <row r="16319" customFormat="false" ht="15" hidden="false" customHeight="false" outlineLevel="0" collapsed="false">
      <c r="A16319" s="0" t="s">
        <v>11930</v>
      </c>
      <c r="B16319" s="0" t="s">
        <v>85</v>
      </c>
      <c r="C16319" s="0" t="n">
        <v>2004</v>
      </c>
      <c r="D16319" s="0" t="s">
        <v>41</v>
      </c>
      <c r="E16319" s="0" t="s">
        <v>3209</v>
      </c>
      <c r="F16319" s="0" t="n">
        <v>0.01</v>
      </c>
      <c r="G16319" s="0" t="n">
        <v>0</v>
      </c>
      <c r="H16319" s="0" t="n">
        <v>0</v>
      </c>
      <c r="I16319" s="0" t="n">
        <v>0</v>
      </c>
      <c r="J16319" s="0" t="n">
        <v>0.01</v>
      </c>
      <c r="K16319" s="0" t="n">
        <v>23</v>
      </c>
      <c r="M16319" s="0" t="s">
        <v>36</v>
      </c>
      <c r="N16319" s="0" t="s">
        <v>35</v>
      </c>
      <c r="O16319" s="0" t="s">
        <v>177</v>
      </c>
      <c r="P16319" s="0" t="n">
        <f aca="false">IF(AND(OR(Dashboard!$B$5="All",D16319=Dashboard!$B$5),OR(Dashboard!$D$5="All",N16319=Dashboard!$D$5),OR(AND(C16319&lt;&gt;"",C16319&gt;=Dashboard!$F$5,C16319&lt;=Dashboard!$H$5),AND(C16319="",Dashboard!$F$5&lt;=1980,Dashboard!$H$5&gt;=2016))),1,0)</f>
        <v>1</v>
      </c>
      <c r="Q16319" s="0" t="n">
        <f aca="false">J16319*P16319+ROW()*0.00000001</f>
        <v>0.01016319</v>
      </c>
    </row>
    <row r="16320" customFormat="false" ht="15" hidden="false" customHeight="false" outlineLevel="0" collapsed="false">
      <c r="A16320" s="0" t="s">
        <v>11931</v>
      </c>
      <c r="B16320" s="0" t="s">
        <v>70</v>
      </c>
      <c r="C16320" s="0" t="n">
        <v>2011</v>
      </c>
      <c r="D16320" s="0" t="s">
        <v>56</v>
      </c>
      <c r="E16320" s="0" t="s">
        <v>89</v>
      </c>
      <c r="F16320" s="0" t="n">
        <v>0</v>
      </c>
      <c r="G16320" s="0" t="n">
        <v>0.01</v>
      </c>
      <c r="H16320" s="0" t="n">
        <v>0</v>
      </c>
      <c r="I16320" s="0" t="n">
        <v>0</v>
      </c>
      <c r="J16320" s="0" t="n">
        <v>0.01</v>
      </c>
      <c r="M16320" s="0" t="s">
        <v>73</v>
      </c>
      <c r="N16320" s="0" t="s">
        <v>74</v>
      </c>
      <c r="P16320" s="0" t="n">
        <f aca="false">IF(AND(OR(Dashboard!$B$5="All",D16320=Dashboard!$B$5),OR(Dashboard!$D$5="All",N16320=Dashboard!$D$5),OR(AND(C16320&lt;&gt;"",C16320&gt;=Dashboard!$F$5,C16320&lt;=Dashboard!$H$5),AND(C16320="",Dashboard!$F$5&lt;=1980,Dashboard!$H$5&gt;=2016))),1,0)</f>
        <v>1</v>
      </c>
      <c r="Q16320" s="0" t="n">
        <f aca="false">J16320*P16320+ROW()*0.00000001</f>
        <v>0.0101632</v>
      </c>
    </row>
    <row r="16321" customFormat="false" ht="15" hidden="false" customHeight="false" outlineLevel="0" collapsed="false">
      <c r="A16321" s="0" t="s">
        <v>2791</v>
      </c>
      <c r="B16321" s="0" t="s">
        <v>152</v>
      </c>
      <c r="C16321" s="0" t="n">
        <v>2010</v>
      </c>
      <c r="D16321" s="0" t="s">
        <v>102</v>
      </c>
      <c r="E16321" s="0" t="s">
        <v>2792</v>
      </c>
      <c r="F16321" s="0" t="n">
        <v>0</v>
      </c>
      <c r="G16321" s="0" t="n">
        <v>0.01</v>
      </c>
      <c r="H16321" s="0" t="n">
        <v>0</v>
      </c>
      <c r="I16321" s="0" t="n">
        <v>0</v>
      </c>
      <c r="J16321" s="0" t="n">
        <v>0.01</v>
      </c>
      <c r="L16321" s="0" t="n">
        <v>8.7</v>
      </c>
      <c r="M16321" s="0" t="s">
        <v>103</v>
      </c>
      <c r="N16321" s="0" t="s">
        <v>152</v>
      </c>
      <c r="P16321" s="0" t="n">
        <f aca="false">IF(AND(OR(Dashboard!$B$5="All",D16321=Dashboard!$B$5),OR(Dashboard!$D$5="All",N16321=Dashboard!$D$5),OR(AND(C16321&lt;&gt;"",C16321&gt;=Dashboard!$F$5,C16321&lt;=Dashboard!$H$5),AND(C16321="",Dashboard!$F$5&lt;=1980,Dashboard!$H$5&gt;=2016))),1,0)</f>
        <v>1</v>
      </c>
      <c r="Q16321" s="0" t="n">
        <f aca="false">J16321*P16321+ROW()*0.00000001</f>
        <v>0.01016321</v>
      </c>
    </row>
    <row r="16322" customFormat="false" ht="15" hidden="false" customHeight="false" outlineLevel="0" collapsed="false">
      <c r="A16322" s="0" t="s">
        <v>11932</v>
      </c>
      <c r="B16322" s="0" t="s">
        <v>851</v>
      </c>
      <c r="C16322" s="0" t="n">
        <v>2013</v>
      </c>
      <c r="D16322" s="0" t="s">
        <v>114</v>
      </c>
      <c r="E16322" s="0" t="s">
        <v>7521</v>
      </c>
      <c r="F16322" s="0" t="n">
        <v>0</v>
      </c>
      <c r="G16322" s="0" t="n">
        <v>0</v>
      </c>
      <c r="H16322" s="0" t="n">
        <v>0.01</v>
      </c>
      <c r="I16322" s="0" t="n">
        <v>0</v>
      </c>
      <c r="J16322" s="0" t="n">
        <v>0.01</v>
      </c>
      <c r="N16322" s="0" t="s">
        <v>74</v>
      </c>
      <c r="P16322" s="0" t="n">
        <f aca="false">IF(AND(OR(Dashboard!$B$5="All",D16322=Dashboard!$B$5),OR(Dashboard!$D$5="All",N16322=Dashboard!$D$5),OR(AND(C16322&lt;&gt;"",C16322&gt;=Dashboard!$F$5,C16322&lt;=Dashboard!$H$5),AND(C16322="",Dashboard!$F$5&lt;=1980,Dashboard!$H$5&gt;=2016))),1,0)</f>
        <v>1</v>
      </c>
      <c r="Q16322" s="0" t="n">
        <f aca="false">J16322*P16322+ROW()*0.00000001</f>
        <v>0.01016322</v>
      </c>
    </row>
    <row r="16323" customFormat="false" ht="15" hidden="false" customHeight="false" outlineLevel="0" collapsed="false">
      <c r="A16323" s="0" t="s">
        <v>10840</v>
      </c>
      <c r="B16323" s="0" t="s">
        <v>172</v>
      </c>
      <c r="C16323" s="0" t="n">
        <v>2016</v>
      </c>
      <c r="D16323" s="0" t="s">
        <v>114</v>
      </c>
      <c r="E16323" s="0" t="s">
        <v>7598</v>
      </c>
      <c r="F16323" s="0" t="n">
        <v>0.01</v>
      </c>
      <c r="G16323" s="0" t="n">
        <v>0</v>
      </c>
      <c r="H16323" s="0" t="n">
        <v>0</v>
      </c>
      <c r="I16323" s="0" t="n">
        <v>0</v>
      </c>
      <c r="J16323" s="0" t="n">
        <v>0.01</v>
      </c>
      <c r="K16323" s="0" t="n">
        <v>66</v>
      </c>
      <c r="L16323" s="0" t="n">
        <v>7.5</v>
      </c>
      <c r="N16323" s="0" t="s">
        <v>66</v>
      </c>
      <c r="O16323" s="0" t="s">
        <v>67</v>
      </c>
      <c r="P16323" s="0" t="n">
        <f aca="false">IF(AND(OR(Dashboard!$B$5="All",D16323=Dashboard!$B$5),OR(Dashboard!$D$5="All",N16323=Dashboard!$D$5),OR(AND(C16323&lt;&gt;"",C16323&gt;=Dashboard!$F$5,C16323&lt;=Dashboard!$H$5),AND(C16323="",Dashboard!$F$5&lt;=1980,Dashboard!$H$5&gt;=2016))),1,0)</f>
        <v>1</v>
      </c>
      <c r="Q16323" s="0" t="n">
        <f aca="false">J16323*P16323+ROW()*0.00000001</f>
        <v>0.01016323</v>
      </c>
    </row>
    <row r="16324" customFormat="false" ht="15" hidden="false" customHeight="false" outlineLevel="0" collapsed="false">
      <c r="A16324" s="0" t="s">
        <v>10654</v>
      </c>
      <c r="B16324" s="0" t="s">
        <v>851</v>
      </c>
      <c r="C16324" s="0" t="n">
        <v>2016</v>
      </c>
      <c r="D16324" s="0" t="s">
        <v>71</v>
      </c>
      <c r="E16324" s="0" t="s">
        <v>782</v>
      </c>
      <c r="F16324" s="0" t="n">
        <v>0</v>
      </c>
      <c r="G16324" s="0" t="n">
        <v>0</v>
      </c>
      <c r="H16324" s="0" t="n">
        <v>0.01</v>
      </c>
      <c r="I16324" s="0" t="n">
        <v>0</v>
      </c>
      <c r="J16324" s="0" t="n">
        <v>0.01</v>
      </c>
      <c r="N16324" s="0" t="s">
        <v>74</v>
      </c>
      <c r="P16324" s="0" t="n">
        <f aca="false">IF(AND(OR(Dashboard!$B$5="All",D16324=Dashboard!$B$5),OR(Dashboard!$D$5="All",N16324=Dashboard!$D$5),OR(AND(C16324&lt;&gt;"",C16324&gt;=Dashboard!$F$5,C16324&lt;=Dashboard!$H$5),AND(C16324="",Dashboard!$F$5&lt;=1980,Dashboard!$H$5&gt;=2016))),1,0)</f>
        <v>1</v>
      </c>
      <c r="Q16324" s="0" t="n">
        <f aca="false">J16324*P16324+ROW()*0.00000001</f>
        <v>0.01016324</v>
      </c>
    </row>
    <row r="16325" customFormat="false" ht="15" hidden="false" customHeight="false" outlineLevel="0" collapsed="false">
      <c r="A16325" s="0" t="s">
        <v>5562</v>
      </c>
      <c r="B16325" s="0" t="s">
        <v>33</v>
      </c>
      <c r="C16325" s="0" t="n">
        <v>2007</v>
      </c>
      <c r="D16325" s="0" t="s">
        <v>71</v>
      </c>
      <c r="E16325" s="0" t="s">
        <v>211</v>
      </c>
      <c r="F16325" s="0" t="n">
        <v>0</v>
      </c>
      <c r="G16325" s="0" t="n">
        <v>0</v>
      </c>
      <c r="H16325" s="0" t="n">
        <v>0.01</v>
      </c>
      <c r="I16325" s="0" t="n">
        <v>0</v>
      </c>
      <c r="J16325" s="0" t="n">
        <v>0.01</v>
      </c>
      <c r="N16325" s="0" t="s">
        <v>35</v>
      </c>
      <c r="P16325" s="0" t="n">
        <f aca="false">IF(AND(OR(Dashboard!$B$5="All",D16325=Dashboard!$B$5),OR(Dashboard!$D$5="All",N16325=Dashboard!$D$5),OR(AND(C16325&lt;&gt;"",C16325&gt;=Dashboard!$F$5,C16325&lt;=Dashboard!$H$5),AND(C16325="",Dashboard!$F$5&lt;=1980,Dashboard!$H$5&gt;=2016))),1,0)</f>
        <v>1</v>
      </c>
      <c r="Q16325" s="0" t="n">
        <f aca="false">J16325*P16325+ROW()*0.00000001</f>
        <v>0.01016325</v>
      </c>
    </row>
    <row r="16326" customFormat="false" ht="15" hidden="false" customHeight="false" outlineLevel="0" collapsed="false">
      <c r="A16326" s="0" t="s">
        <v>11933</v>
      </c>
      <c r="B16326" s="0" t="s">
        <v>76</v>
      </c>
      <c r="C16326" s="0" t="n">
        <v>2007</v>
      </c>
      <c r="D16326" s="0" t="s">
        <v>114</v>
      </c>
      <c r="E16326" s="0" t="s">
        <v>11530</v>
      </c>
      <c r="F16326" s="0" t="n">
        <v>0</v>
      </c>
      <c r="G16326" s="0" t="n">
        <v>0</v>
      </c>
      <c r="H16326" s="0" t="n">
        <v>0.01</v>
      </c>
      <c r="I16326" s="0" t="n">
        <v>0</v>
      </c>
      <c r="J16326" s="0" t="n">
        <v>0.01</v>
      </c>
      <c r="N16326" s="0" t="s">
        <v>74</v>
      </c>
      <c r="P16326" s="0" t="n">
        <f aca="false">IF(AND(OR(Dashboard!$B$5="All",D16326=Dashboard!$B$5),OR(Dashboard!$D$5="All",N16326=Dashboard!$D$5),OR(AND(C16326&lt;&gt;"",C16326&gt;=Dashboard!$F$5,C16326&lt;=Dashboard!$H$5),AND(C16326="",Dashboard!$F$5&lt;=1980,Dashboard!$H$5&gt;=2016))),1,0)</f>
        <v>1</v>
      </c>
      <c r="Q16326" s="0" t="n">
        <f aca="false">J16326*P16326+ROW()*0.00000001</f>
        <v>0.01016326</v>
      </c>
    </row>
    <row r="16327" customFormat="false" ht="15" hidden="false" customHeight="false" outlineLevel="0" collapsed="false">
      <c r="A16327" s="0" t="s">
        <v>11934</v>
      </c>
      <c r="B16327" s="0" t="s">
        <v>117</v>
      </c>
      <c r="C16327" s="0" t="n">
        <v>1996</v>
      </c>
      <c r="D16327" s="0" t="s">
        <v>34</v>
      </c>
      <c r="E16327" s="0" t="s">
        <v>2924</v>
      </c>
      <c r="F16327" s="0" t="n">
        <v>0</v>
      </c>
      <c r="G16327" s="0" t="n">
        <v>0</v>
      </c>
      <c r="H16327" s="0" t="n">
        <v>0.01</v>
      </c>
      <c r="I16327" s="0" t="n">
        <v>0</v>
      </c>
      <c r="J16327" s="0" t="n">
        <v>0.01</v>
      </c>
      <c r="N16327" s="0" t="s">
        <v>74</v>
      </c>
      <c r="P16327" s="0" t="n">
        <f aca="false">IF(AND(OR(Dashboard!$B$5="All",D16327=Dashboard!$B$5),OR(Dashboard!$D$5="All",N16327=Dashboard!$D$5),OR(AND(C16327&lt;&gt;"",C16327&gt;=Dashboard!$F$5,C16327&lt;=Dashboard!$H$5),AND(C16327="",Dashboard!$F$5&lt;=1980,Dashboard!$H$5&gt;=2016))),1,0)</f>
        <v>1</v>
      </c>
      <c r="Q16327" s="0" t="n">
        <f aca="false">J16327*P16327+ROW()*0.00000001</f>
        <v>0.01016327</v>
      </c>
    </row>
    <row r="16328" customFormat="false" ht="15" hidden="false" customHeight="false" outlineLevel="0" collapsed="false">
      <c r="A16328" s="0" t="s">
        <v>617</v>
      </c>
      <c r="B16328" s="0" t="s">
        <v>152</v>
      </c>
      <c r="C16328" s="0" t="n">
        <v>2002</v>
      </c>
      <c r="D16328" s="0" t="s">
        <v>71</v>
      </c>
      <c r="E16328" s="0" t="s">
        <v>142</v>
      </c>
      <c r="F16328" s="0" t="n">
        <v>0</v>
      </c>
      <c r="G16328" s="0" t="n">
        <v>0.01</v>
      </c>
      <c r="H16328" s="0" t="n">
        <v>0</v>
      </c>
      <c r="I16328" s="0" t="n">
        <v>0</v>
      </c>
      <c r="J16328" s="0" t="n">
        <v>0.01</v>
      </c>
      <c r="K16328" s="0" t="n">
        <v>77</v>
      </c>
      <c r="L16328" s="0" t="n">
        <v>8.4</v>
      </c>
      <c r="M16328" s="0" t="s">
        <v>36</v>
      </c>
      <c r="N16328" s="0" t="s">
        <v>152</v>
      </c>
      <c r="O16328" s="0" t="s">
        <v>37</v>
      </c>
      <c r="P16328" s="0" t="n">
        <f aca="false">IF(AND(OR(Dashboard!$B$5="All",D16328=Dashboard!$B$5),OR(Dashboard!$D$5="All",N16328=Dashboard!$D$5),OR(AND(C16328&lt;&gt;"",C16328&gt;=Dashboard!$F$5,C16328&lt;=Dashboard!$H$5),AND(C16328="",Dashboard!$F$5&lt;=1980,Dashboard!$H$5&gt;=2016))),1,0)</f>
        <v>1</v>
      </c>
      <c r="Q16328" s="0" t="n">
        <f aca="false">J16328*P16328+ROW()*0.00000001</f>
        <v>0.01016328</v>
      </c>
    </row>
    <row r="16329" customFormat="false" ht="15" hidden="false" customHeight="false" outlineLevel="0" collapsed="false">
      <c r="A16329" s="0" t="s">
        <v>11935</v>
      </c>
      <c r="B16329" s="0" t="s">
        <v>50</v>
      </c>
      <c r="C16329" s="0" t="n">
        <v>2008</v>
      </c>
      <c r="D16329" s="0" t="s">
        <v>48</v>
      </c>
      <c r="E16329" s="0" t="s">
        <v>1524</v>
      </c>
      <c r="F16329" s="0" t="n">
        <v>0.01</v>
      </c>
      <c r="G16329" s="0" t="n">
        <v>0</v>
      </c>
      <c r="H16329" s="0" t="n">
        <v>0</v>
      </c>
      <c r="I16329" s="0" t="n">
        <v>0</v>
      </c>
      <c r="J16329" s="0" t="n">
        <v>0.01</v>
      </c>
      <c r="K16329" s="0" t="n">
        <v>37</v>
      </c>
      <c r="M16329" s="0" t="s">
        <v>36</v>
      </c>
      <c r="N16329" s="0" t="s">
        <v>35</v>
      </c>
      <c r="O16329" s="0" t="s">
        <v>177</v>
      </c>
      <c r="P16329" s="0" t="n">
        <f aca="false">IF(AND(OR(Dashboard!$B$5="All",D16329=Dashboard!$B$5),OR(Dashboard!$D$5="All",N16329=Dashboard!$D$5),OR(AND(C16329&lt;&gt;"",C16329&gt;=Dashboard!$F$5,C16329&lt;=Dashboard!$H$5),AND(C16329="",Dashboard!$F$5&lt;=1980,Dashboard!$H$5&gt;=2016))),1,0)</f>
        <v>1</v>
      </c>
      <c r="Q16329" s="0" t="n">
        <f aca="false">J16329*P16329+ROW()*0.00000001</f>
        <v>0.01016329</v>
      </c>
    </row>
    <row r="16330" customFormat="false" ht="15" hidden="false" customHeight="false" outlineLevel="0" collapsed="false">
      <c r="A16330" s="0" t="s">
        <v>8781</v>
      </c>
      <c r="B16330" s="0" t="s">
        <v>64</v>
      </c>
      <c r="D16330" s="0" t="s">
        <v>56</v>
      </c>
      <c r="E16330" s="0" t="s">
        <v>520</v>
      </c>
      <c r="F16330" s="0" t="n">
        <v>0.01</v>
      </c>
      <c r="G16330" s="0" t="n">
        <v>0</v>
      </c>
      <c r="H16330" s="0" t="n">
        <v>0</v>
      </c>
      <c r="I16330" s="0" t="n">
        <v>0</v>
      </c>
      <c r="J16330" s="0" t="n">
        <v>0.01</v>
      </c>
      <c r="M16330" s="0" t="s">
        <v>73</v>
      </c>
      <c r="N16330" s="0" t="s">
        <v>66</v>
      </c>
      <c r="P16330" s="0" t="n">
        <f aca="false">IF(AND(OR(Dashboard!$B$5="All",D16330=Dashboard!$B$5),OR(Dashboard!$D$5="All",N16330=Dashboard!$D$5),OR(AND(C16330&lt;&gt;"",C16330&gt;=Dashboard!$F$5,C16330&lt;=Dashboard!$H$5),AND(C16330="",Dashboard!$F$5&lt;=1980,Dashboard!$H$5&gt;=2016))),1,0)</f>
        <v>1</v>
      </c>
      <c r="Q16330" s="0" t="n">
        <f aca="false">J16330*P16330+ROW()*0.00000001</f>
        <v>0.0101633</v>
      </c>
    </row>
    <row r="16331" customFormat="false" ht="15" hidden="false" customHeight="false" outlineLevel="0" collapsed="false">
      <c r="A16331" s="0" t="s">
        <v>7935</v>
      </c>
      <c r="B16331" s="0" t="s">
        <v>152</v>
      </c>
      <c r="C16331" s="0" t="n">
        <v>2016</v>
      </c>
      <c r="D16331" s="0" t="s">
        <v>41</v>
      </c>
      <c r="E16331" s="0" t="s">
        <v>5334</v>
      </c>
      <c r="F16331" s="0" t="n">
        <v>0</v>
      </c>
      <c r="G16331" s="0" t="n">
        <v>0.01</v>
      </c>
      <c r="H16331" s="0" t="n">
        <v>0</v>
      </c>
      <c r="I16331" s="0" t="n">
        <v>0</v>
      </c>
      <c r="J16331" s="0" t="n">
        <v>0.01</v>
      </c>
      <c r="N16331" s="0" t="s">
        <v>152</v>
      </c>
      <c r="P16331" s="0" t="n">
        <f aca="false">IF(AND(OR(Dashboard!$B$5="All",D16331=Dashboard!$B$5),OR(Dashboard!$D$5="All",N16331=Dashboard!$D$5),OR(AND(C16331&lt;&gt;"",C16331&gt;=Dashboard!$F$5,C16331&lt;=Dashboard!$H$5),AND(C16331="",Dashboard!$F$5&lt;=1980,Dashboard!$H$5&gt;=2016))),1,0)</f>
        <v>1</v>
      </c>
      <c r="Q16331" s="0" t="n">
        <f aca="false">J16331*P16331+ROW()*0.00000001</f>
        <v>0.01016331</v>
      </c>
    </row>
    <row r="16332" customFormat="false" ht="15" hidden="false" customHeight="false" outlineLevel="0" collapsed="false">
      <c r="A16332" s="0" t="s">
        <v>11936</v>
      </c>
      <c r="B16332" s="0" t="s">
        <v>164</v>
      </c>
      <c r="C16332" s="0" t="n">
        <v>2010</v>
      </c>
      <c r="D16332" s="0" t="s">
        <v>46</v>
      </c>
      <c r="E16332" s="0" t="s">
        <v>2867</v>
      </c>
      <c r="F16332" s="0" t="n">
        <v>0</v>
      </c>
      <c r="G16332" s="0" t="n">
        <v>0</v>
      </c>
      <c r="H16332" s="0" t="n">
        <v>0.01</v>
      </c>
      <c r="I16332" s="0" t="n">
        <v>0</v>
      </c>
      <c r="J16332" s="0" t="n">
        <v>0.01</v>
      </c>
      <c r="N16332" s="0" t="s">
        <v>74</v>
      </c>
      <c r="P16332" s="0" t="n">
        <f aca="false">IF(AND(OR(Dashboard!$B$5="All",D16332=Dashboard!$B$5),OR(Dashboard!$D$5="All",N16332=Dashboard!$D$5),OR(AND(C16332&lt;&gt;"",C16332&gt;=Dashboard!$F$5,C16332&lt;=Dashboard!$H$5),AND(C16332="",Dashboard!$F$5&lt;=1980,Dashboard!$H$5&gt;=2016))),1,0)</f>
        <v>1</v>
      </c>
      <c r="Q16332" s="0" t="n">
        <f aca="false">J16332*P16332+ROW()*0.00000001</f>
        <v>0.01016332</v>
      </c>
    </row>
    <row r="16333" customFormat="false" ht="15" hidden="false" customHeight="false" outlineLevel="0" collapsed="false">
      <c r="A16333" s="0" t="s">
        <v>11937</v>
      </c>
      <c r="B16333" s="0" t="s">
        <v>50</v>
      </c>
      <c r="C16333" s="0" t="n">
        <v>2006</v>
      </c>
      <c r="D16333" s="0" t="s">
        <v>71</v>
      </c>
      <c r="E16333" s="0" t="s">
        <v>1002</v>
      </c>
      <c r="F16333" s="0" t="n">
        <v>0.01</v>
      </c>
      <c r="G16333" s="0" t="n">
        <v>0</v>
      </c>
      <c r="H16333" s="0" t="n">
        <v>0</v>
      </c>
      <c r="I16333" s="0" t="n">
        <v>0</v>
      </c>
      <c r="J16333" s="0" t="n">
        <v>0.01</v>
      </c>
      <c r="N16333" s="0" t="s">
        <v>35</v>
      </c>
      <c r="P16333" s="0" t="n">
        <f aca="false">IF(AND(OR(Dashboard!$B$5="All",D16333=Dashboard!$B$5),OR(Dashboard!$D$5="All",N16333=Dashboard!$D$5),OR(AND(C16333&lt;&gt;"",C16333&gt;=Dashboard!$F$5,C16333&lt;=Dashboard!$H$5),AND(C16333="",Dashboard!$F$5&lt;=1980,Dashboard!$H$5&gt;=2016))),1,0)</f>
        <v>1</v>
      </c>
      <c r="Q16333" s="0" t="n">
        <f aca="false">J16333*P16333+ROW()*0.00000001</f>
        <v>0.01016333</v>
      </c>
    </row>
    <row r="16334" customFormat="false" ht="15" hidden="false" customHeight="false" outlineLevel="0" collapsed="false">
      <c r="A16334" s="0" t="s">
        <v>11938</v>
      </c>
      <c r="B16334" s="0" t="s">
        <v>76</v>
      </c>
      <c r="C16334" s="0" t="n">
        <v>2008</v>
      </c>
      <c r="D16334" s="0" t="s">
        <v>114</v>
      </c>
      <c r="E16334" s="0" t="s">
        <v>4303</v>
      </c>
      <c r="F16334" s="0" t="n">
        <v>0</v>
      </c>
      <c r="G16334" s="0" t="n">
        <v>0</v>
      </c>
      <c r="H16334" s="0" t="n">
        <v>0.01</v>
      </c>
      <c r="I16334" s="0" t="n">
        <v>0</v>
      </c>
      <c r="J16334" s="0" t="n">
        <v>0.01</v>
      </c>
      <c r="N16334" s="0" t="s">
        <v>74</v>
      </c>
      <c r="P16334" s="0" t="n">
        <f aca="false">IF(AND(OR(Dashboard!$B$5="All",D16334=Dashboard!$B$5),OR(Dashboard!$D$5="All",N16334=Dashboard!$D$5),OR(AND(C16334&lt;&gt;"",C16334&gt;=Dashboard!$F$5,C16334&lt;=Dashboard!$H$5),AND(C16334="",Dashboard!$F$5&lt;=1980,Dashboard!$H$5&gt;=2016))),1,0)</f>
        <v>1</v>
      </c>
      <c r="Q16334" s="0" t="n">
        <f aca="false">J16334*P16334+ROW()*0.00000001</f>
        <v>0.01016334</v>
      </c>
    </row>
    <row r="16335" customFormat="false" ht="15" hidden="false" customHeight="false" outlineLevel="0" collapsed="false">
      <c r="A16335" s="0" t="s">
        <v>8804</v>
      </c>
      <c r="B16335" s="0" t="s">
        <v>97</v>
      </c>
      <c r="C16335" s="0" t="n">
        <v>2011</v>
      </c>
      <c r="D16335" s="0" t="s">
        <v>71</v>
      </c>
      <c r="E16335" s="0" t="s">
        <v>2480</v>
      </c>
      <c r="F16335" s="0" t="n">
        <v>0</v>
      </c>
      <c r="G16335" s="0" t="n">
        <v>0.01</v>
      </c>
      <c r="H16335" s="0" t="n">
        <v>0</v>
      </c>
      <c r="I16335" s="0" t="n">
        <v>0</v>
      </c>
      <c r="J16335" s="0" t="n">
        <v>0.01</v>
      </c>
      <c r="N16335" s="0" t="s">
        <v>35</v>
      </c>
      <c r="P16335" s="0" t="n">
        <f aca="false">IF(AND(OR(Dashboard!$B$5="All",D16335=Dashboard!$B$5),OR(Dashboard!$D$5="All",N16335=Dashboard!$D$5),OR(AND(C16335&lt;&gt;"",C16335&gt;=Dashboard!$F$5,C16335&lt;=Dashboard!$H$5),AND(C16335="",Dashboard!$F$5&lt;=1980,Dashboard!$H$5&gt;=2016))),1,0)</f>
        <v>1</v>
      </c>
      <c r="Q16335" s="0" t="n">
        <f aca="false">J16335*P16335+ROW()*0.00000001</f>
        <v>0.01016335</v>
      </c>
    </row>
    <row r="16336" customFormat="false" ht="15" hidden="false" customHeight="false" outlineLevel="0" collapsed="false">
      <c r="A16336" s="0" t="s">
        <v>646</v>
      </c>
      <c r="B16336" s="0" t="s">
        <v>152</v>
      </c>
      <c r="C16336" s="0" t="n">
        <v>2006</v>
      </c>
      <c r="D16336" s="0" t="s">
        <v>46</v>
      </c>
      <c r="E16336" s="0" t="s">
        <v>91</v>
      </c>
      <c r="F16336" s="0" t="n">
        <v>0.01</v>
      </c>
      <c r="G16336" s="0" t="n">
        <v>0</v>
      </c>
      <c r="H16336" s="0" t="n">
        <v>0</v>
      </c>
      <c r="I16336" s="0" t="n">
        <v>0</v>
      </c>
      <c r="J16336" s="0" t="n">
        <v>0.01</v>
      </c>
      <c r="K16336" s="0" t="n">
        <v>82</v>
      </c>
      <c r="L16336" s="0" t="n">
        <v>8</v>
      </c>
      <c r="M16336" s="0" t="s">
        <v>103</v>
      </c>
      <c r="N16336" s="0" t="s">
        <v>152</v>
      </c>
      <c r="O16336" s="0" t="s">
        <v>42</v>
      </c>
      <c r="P16336" s="0" t="n">
        <f aca="false">IF(AND(OR(Dashboard!$B$5="All",D16336=Dashboard!$B$5),OR(Dashboard!$D$5="All",N16336=Dashboard!$D$5),OR(AND(C16336&lt;&gt;"",C16336&gt;=Dashboard!$F$5,C16336&lt;=Dashboard!$H$5),AND(C16336="",Dashboard!$F$5&lt;=1980,Dashboard!$H$5&gt;=2016))),1,0)</f>
        <v>1</v>
      </c>
      <c r="Q16336" s="0" t="n">
        <f aca="false">J16336*P16336+ROW()*0.00000001</f>
        <v>0.01016336</v>
      </c>
    </row>
    <row r="16337" customFormat="false" ht="15" hidden="false" customHeight="false" outlineLevel="0" collapsed="false">
      <c r="A16337" s="0" t="s">
        <v>11939</v>
      </c>
      <c r="B16337" s="0" t="s">
        <v>851</v>
      </c>
      <c r="C16337" s="0" t="n">
        <v>2016</v>
      </c>
      <c r="D16337" s="0" t="s">
        <v>71</v>
      </c>
      <c r="E16337" s="0" t="s">
        <v>520</v>
      </c>
      <c r="F16337" s="0" t="n">
        <v>0</v>
      </c>
      <c r="G16337" s="0" t="n">
        <v>0</v>
      </c>
      <c r="H16337" s="0" t="n">
        <v>0.01</v>
      </c>
      <c r="I16337" s="0" t="n">
        <v>0</v>
      </c>
      <c r="J16337" s="0" t="n">
        <v>0.01</v>
      </c>
      <c r="N16337" s="0" t="s">
        <v>74</v>
      </c>
      <c r="P16337" s="0" t="n">
        <f aca="false">IF(AND(OR(Dashboard!$B$5="All",D16337=Dashboard!$B$5),OR(Dashboard!$D$5="All",N16337=Dashboard!$D$5),OR(AND(C16337&lt;&gt;"",C16337&gt;=Dashboard!$F$5,C16337&lt;=Dashboard!$H$5),AND(C16337="",Dashboard!$F$5&lt;=1980,Dashboard!$H$5&gt;=2016))),1,0)</f>
        <v>1</v>
      </c>
      <c r="Q16337" s="0" t="n">
        <f aca="false">J16337*P16337+ROW()*0.00000001</f>
        <v>0.01016337</v>
      </c>
    </row>
    <row r="16338" customFormat="false" ht="15" hidden="false" customHeight="false" outlineLevel="0" collapsed="false">
      <c r="A16338" s="0" t="s">
        <v>11940</v>
      </c>
      <c r="B16338" s="0" t="s">
        <v>152</v>
      </c>
      <c r="C16338" s="0" t="n">
        <v>2016</v>
      </c>
      <c r="D16338" s="0" t="s">
        <v>246</v>
      </c>
      <c r="E16338" s="0" t="s">
        <v>2264</v>
      </c>
      <c r="F16338" s="0" t="n">
        <v>0</v>
      </c>
      <c r="G16338" s="0" t="n">
        <v>0.01</v>
      </c>
      <c r="H16338" s="0" t="n">
        <v>0</v>
      </c>
      <c r="I16338" s="0" t="n">
        <v>0</v>
      </c>
      <c r="J16338" s="0" t="n">
        <v>0.01</v>
      </c>
      <c r="K16338" s="0" t="n">
        <v>71</v>
      </c>
      <c r="L16338" s="0" t="n">
        <v>7.1</v>
      </c>
      <c r="N16338" s="0" t="s">
        <v>152</v>
      </c>
      <c r="O16338" s="0" t="s">
        <v>37</v>
      </c>
      <c r="P16338" s="0" t="n">
        <f aca="false">IF(AND(OR(Dashboard!$B$5="All",D16338=Dashboard!$B$5),OR(Dashboard!$D$5="All",N16338=Dashboard!$D$5),OR(AND(C16338&lt;&gt;"",C16338&gt;=Dashboard!$F$5,C16338&lt;=Dashboard!$H$5),AND(C16338="",Dashboard!$F$5&lt;=1980,Dashboard!$H$5&gt;=2016))),1,0)</f>
        <v>1</v>
      </c>
      <c r="Q16338" s="0" t="n">
        <f aca="false">J16338*P16338+ROW()*0.00000001</f>
        <v>0.01016338</v>
      </c>
    </row>
    <row r="16339" customFormat="false" ht="15" hidden="false" customHeight="false" outlineLevel="0" collapsed="false">
      <c r="A16339" s="0" t="s">
        <v>11941</v>
      </c>
      <c r="B16339" s="0" t="s">
        <v>164</v>
      </c>
      <c r="C16339" s="0" t="n">
        <v>2010</v>
      </c>
      <c r="D16339" s="0" t="s">
        <v>114</v>
      </c>
      <c r="E16339" s="0" t="s">
        <v>6975</v>
      </c>
      <c r="F16339" s="0" t="n">
        <v>0</v>
      </c>
      <c r="G16339" s="0" t="n">
        <v>0</v>
      </c>
      <c r="H16339" s="0" t="n">
        <v>0.01</v>
      </c>
      <c r="I16339" s="0" t="n">
        <v>0</v>
      </c>
      <c r="J16339" s="0" t="n">
        <v>0.01</v>
      </c>
      <c r="N16339" s="0" t="s">
        <v>74</v>
      </c>
      <c r="P16339" s="0" t="n">
        <f aca="false">IF(AND(OR(Dashboard!$B$5="All",D16339=Dashboard!$B$5),OR(Dashboard!$D$5="All",N16339=Dashboard!$D$5),OR(AND(C16339&lt;&gt;"",C16339&gt;=Dashboard!$F$5,C16339&lt;=Dashboard!$H$5),AND(C16339="",Dashboard!$F$5&lt;=1980,Dashboard!$H$5&gt;=2016))),1,0)</f>
        <v>1</v>
      </c>
      <c r="Q16339" s="0" t="n">
        <f aca="false">J16339*P16339+ROW()*0.00000001</f>
        <v>0.01016339</v>
      </c>
    </row>
    <row r="16340" customFormat="false" ht="15" hidden="false" customHeight="false" outlineLevel="0" collapsed="false">
      <c r="A16340" s="0" t="s">
        <v>11942</v>
      </c>
      <c r="B16340" s="0" t="s">
        <v>85</v>
      </c>
      <c r="C16340" s="0" t="n">
        <v>2001</v>
      </c>
      <c r="D16340" s="0" t="s">
        <v>16</v>
      </c>
      <c r="E16340" s="0" t="s">
        <v>1904</v>
      </c>
      <c r="F16340" s="0" t="n">
        <v>0.01</v>
      </c>
      <c r="G16340" s="0" t="n">
        <v>0</v>
      </c>
      <c r="H16340" s="0" t="n">
        <v>0</v>
      </c>
      <c r="I16340" s="0" t="n">
        <v>0</v>
      </c>
      <c r="J16340" s="0" t="n">
        <v>0.01</v>
      </c>
      <c r="K16340" s="0" t="n">
        <v>52</v>
      </c>
      <c r="M16340" s="0" t="s">
        <v>36</v>
      </c>
      <c r="N16340" s="0" t="s">
        <v>35</v>
      </c>
      <c r="O16340" s="0" t="s">
        <v>53</v>
      </c>
      <c r="P16340" s="0" t="n">
        <f aca="false">IF(AND(OR(Dashboard!$B$5="All",D16340=Dashboard!$B$5),OR(Dashboard!$D$5="All",N16340=Dashboard!$D$5),OR(AND(C16340&lt;&gt;"",C16340&gt;=Dashboard!$F$5,C16340&lt;=Dashboard!$H$5),AND(C16340="",Dashboard!$F$5&lt;=1980,Dashboard!$H$5&gt;=2016))),1,0)</f>
        <v>1</v>
      </c>
      <c r="Q16340" s="0" t="n">
        <f aca="false">J16340*P16340+ROW()*0.00000001</f>
        <v>0.0101634</v>
      </c>
    </row>
    <row r="16341" customFormat="false" ht="15" hidden="false" customHeight="false" outlineLevel="0" collapsed="false">
      <c r="A16341" s="0" t="s">
        <v>11943</v>
      </c>
      <c r="B16341" s="0" t="s">
        <v>152</v>
      </c>
      <c r="C16341" s="0" t="n">
        <v>2007</v>
      </c>
      <c r="D16341" s="0" t="s">
        <v>48</v>
      </c>
      <c r="E16341" s="0" t="s">
        <v>3802</v>
      </c>
      <c r="F16341" s="0" t="n">
        <v>0</v>
      </c>
      <c r="G16341" s="0" t="n">
        <v>0.01</v>
      </c>
      <c r="H16341" s="0" t="n">
        <v>0</v>
      </c>
      <c r="I16341" s="0" t="n">
        <v>0</v>
      </c>
      <c r="J16341" s="0" t="n">
        <v>0.01</v>
      </c>
      <c r="M16341" s="0" t="s">
        <v>36</v>
      </c>
      <c r="N16341" s="0" t="s">
        <v>152</v>
      </c>
      <c r="P16341" s="0" t="n">
        <f aca="false">IF(AND(OR(Dashboard!$B$5="All",D16341=Dashboard!$B$5),OR(Dashboard!$D$5="All",N16341=Dashboard!$D$5),OR(AND(C16341&lt;&gt;"",C16341&gt;=Dashboard!$F$5,C16341&lt;=Dashboard!$H$5),AND(C16341="",Dashboard!$F$5&lt;=1980,Dashboard!$H$5&gt;=2016))),1,0)</f>
        <v>1</v>
      </c>
      <c r="Q16341" s="0" t="n">
        <f aca="false">J16341*P16341+ROW()*0.00000001</f>
        <v>0.01016341</v>
      </c>
    </row>
    <row r="16342" customFormat="false" ht="15" hidden="false" customHeight="false" outlineLevel="0" collapsed="false">
      <c r="A16342" s="0" t="s">
        <v>11944</v>
      </c>
      <c r="B16342" s="0" t="s">
        <v>117</v>
      </c>
      <c r="C16342" s="0" t="n">
        <v>1999</v>
      </c>
      <c r="D16342" s="0" t="s">
        <v>246</v>
      </c>
      <c r="E16342" s="0" t="s">
        <v>11945</v>
      </c>
      <c r="F16342" s="0" t="n">
        <v>0.01</v>
      </c>
      <c r="G16342" s="0" t="n">
        <v>0</v>
      </c>
      <c r="H16342" s="0" t="n">
        <v>0</v>
      </c>
      <c r="I16342" s="0" t="n">
        <v>0</v>
      </c>
      <c r="J16342" s="0" t="n">
        <v>0.01</v>
      </c>
      <c r="N16342" s="0" t="s">
        <v>74</v>
      </c>
      <c r="P16342" s="0" t="n">
        <f aca="false">IF(AND(OR(Dashboard!$B$5="All",D16342=Dashboard!$B$5),OR(Dashboard!$D$5="All",N16342=Dashboard!$D$5),OR(AND(C16342&lt;&gt;"",C16342&gt;=Dashboard!$F$5,C16342&lt;=Dashboard!$H$5),AND(C16342="",Dashboard!$F$5&lt;=1980,Dashboard!$H$5&gt;=2016))),1,0)</f>
        <v>1</v>
      </c>
      <c r="Q16342" s="0" t="n">
        <f aca="false">J16342*P16342+ROW()*0.00000001</f>
        <v>0.01016342</v>
      </c>
    </row>
    <row r="16343" customFormat="false" ht="15" hidden="false" customHeight="false" outlineLevel="0" collapsed="false">
      <c r="A16343" s="0" t="s">
        <v>11946</v>
      </c>
      <c r="B16343" s="0" t="s">
        <v>97</v>
      </c>
      <c r="C16343" s="0" t="n">
        <v>2013</v>
      </c>
      <c r="D16343" s="0" t="s">
        <v>46</v>
      </c>
      <c r="E16343" s="0" t="s">
        <v>4395</v>
      </c>
      <c r="F16343" s="0" t="n">
        <v>0</v>
      </c>
      <c r="G16343" s="0" t="n">
        <v>0</v>
      </c>
      <c r="H16343" s="0" t="n">
        <v>0.01</v>
      </c>
      <c r="I16343" s="0" t="n">
        <v>0</v>
      </c>
      <c r="J16343" s="0" t="n">
        <v>0.01</v>
      </c>
      <c r="N16343" s="0" t="s">
        <v>35</v>
      </c>
      <c r="P16343" s="0" t="n">
        <f aca="false">IF(AND(OR(Dashboard!$B$5="All",D16343=Dashboard!$B$5),OR(Dashboard!$D$5="All",N16343=Dashboard!$D$5),OR(AND(C16343&lt;&gt;"",C16343&gt;=Dashboard!$F$5,C16343&lt;=Dashboard!$H$5),AND(C16343="",Dashboard!$F$5&lt;=1980,Dashboard!$H$5&gt;=2016))),1,0)</f>
        <v>1</v>
      </c>
      <c r="Q16343" s="0" t="n">
        <f aca="false">J16343*P16343+ROW()*0.00000001</f>
        <v>0.01016343</v>
      </c>
    </row>
    <row r="16344" customFormat="false" ht="15" hidden="false" customHeight="false" outlineLevel="0" collapsed="false">
      <c r="A16344" s="0" t="s">
        <v>11947</v>
      </c>
      <c r="B16344" s="0" t="s">
        <v>70</v>
      </c>
      <c r="C16344" s="0" t="n">
        <v>2006</v>
      </c>
      <c r="D16344" s="0" t="s">
        <v>52</v>
      </c>
      <c r="E16344" s="0" t="s">
        <v>782</v>
      </c>
      <c r="F16344" s="0" t="n">
        <v>0</v>
      </c>
      <c r="G16344" s="0" t="n">
        <v>0</v>
      </c>
      <c r="H16344" s="0" t="n">
        <v>0.01</v>
      </c>
      <c r="I16344" s="0" t="n">
        <v>0</v>
      </c>
      <c r="J16344" s="0" t="n">
        <v>0.01</v>
      </c>
      <c r="N16344" s="0" t="s">
        <v>74</v>
      </c>
      <c r="P16344" s="0" t="n">
        <f aca="false">IF(AND(OR(Dashboard!$B$5="All",D16344=Dashboard!$B$5),OR(Dashboard!$D$5="All",N16344=Dashboard!$D$5),OR(AND(C16344&lt;&gt;"",C16344&gt;=Dashboard!$F$5,C16344&lt;=Dashboard!$H$5),AND(C16344="",Dashboard!$F$5&lt;=1980,Dashboard!$H$5&gt;=2016))),1,0)</f>
        <v>1</v>
      </c>
      <c r="Q16344" s="0" t="n">
        <f aca="false">J16344*P16344+ROW()*0.00000001</f>
        <v>0.01016344</v>
      </c>
    </row>
    <row r="16345" customFormat="false" ht="15" hidden="false" customHeight="false" outlineLevel="0" collapsed="false">
      <c r="A16345" s="0" t="s">
        <v>11948</v>
      </c>
      <c r="B16345" s="0" t="s">
        <v>152</v>
      </c>
      <c r="C16345" s="0" t="n">
        <v>2007</v>
      </c>
      <c r="D16345" s="0" t="s">
        <v>56</v>
      </c>
      <c r="E16345" s="0" t="s">
        <v>293</v>
      </c>
      <c r="F16345" s="0" t="n">
        <v>0.01</v>
      </c>
      <c r="G16345" s="0" t="n">
        <v>0</v>
      </c>
      <c r="H16345" s="0" t="n">
        <v>0</v>
      </c>
      <c r="I16345" s="0" t="n">
        <v>0</v>
      </c>
      <c r="J16345" s="0" t="n">
        <v>0.01</v>
      </c>
      <c r="K16345" s="0" t="n">
        <v>61</v>
      </c>
      <c r="L16345" s="0" t="n">
        <v>7.3</v>
      </c>
      <c r="M16345" s="0" t="s">
        <v>73</v>
      </c>
      <c r="N16345" s="0" t="s">
        <v>152</v>
      </c>
      <c r="O16345" s="0" t="s">
        <v>67</v>
      </c>
      <c r="P16345" s="0" t="n">
        <f aca="false">IF(AND(OR(Dashboard!$B$5="All",D16345=Dashboard!$B$5),OR(Dashboard!$D$5="All",N16345=Dashboard!$D$5),OR(AND(C16345&lt;&gt;"",C16345&gt;=Dashboard!$F$5,C16345&lt;=Dashboard!$H$5),AND(C16345="",Dashboard!$F$5&lt;=1980,Dashboard!$H$5&gt;=2016))),1,0)</f>
        <v>1</v>
      </c>
      <c r="Q16345" s="0" t="n">
        <f aca="false">J16345*P16345+ROW()*0.00000001</f>
        <v>0.01016345</v>
      </c>
    </row>
    <row r="16346" customFormat="false" ht="15" hidden="false" customHeight="false" outlineLevel="0" collapsed="false">
      <c r="A16346" s="0" t="s">
        <v>11949</v>
      </c>
      <c r="B16346" s="0" t="s">
        <v>152</v>
      </c>
      <c r="C16346" s="0" t="n">
        <v>2015</v>
      </c>
      <c r="D16346" s="0" t="s">
        <v>71</v>
      </c>
      <c r="E16346" s="0" t="s">
        <v>1488</v>
      </c>
      <c r="F16346" s="0" t="n">
        <v>0</v>
      </c>
      <c r="G16346" s="0" t="n">
        <v>0.01</v>
      </c>
      <c r="H16346" s="0" t="n">
        <v>0</v>
      </c>
      <c r="I16346" s="0" t="n">
        <v>0</v>
      </c>
      <c r="J16346" s="0" t="n">
        <v>0.01</v>
      </c>
      <c r="N16346" s="0" t="s">
        <v>152</v>
      </c>
      <c r="P16346" s="0" t="n">
        <f aca="false">IF(AND(OR(Dashboard!$B$5="All",D16346=Dashboard!$B$5),OR(Dashboard!$D$5="All",N16346=Dashboard!$D$5),OR(AND(C16346&lt;&gt;"",C16346&gt;=Dashboard!$F$5,C16346&lt;=Dashboard!$H$5),AND(C16346="",Dashboard!$F$5&lt;=1980,Dashboard!$H$5&gt;=2016))),1,0)</f>
        <v>1</v>
      </c>
      <c r="Q16346" s="0" t="n">
        <f aca="false">J16346*P16346+ROW()*0.00000001</f>
        <v>0.01016346</v>
      </c>
    </row>
    <row r="16347" customFormat="false" ht="15" hidden="false" customHeight="false" outlineLevel="0" collapsed="false">
      <c r="A16347" s="0" t="s">
        <v>11950</v>
      </c>
      <c r="B16347" s="0" t="s">
        <v>851</v>
      </c>
      <c r="C16347" s="0" t="n">
        <v>2016</v>
      </c>
      <c r="D16347" s="0" t="s">
        <v>48</v>
      </c>
      <c r="E16347" s="0" t="s">
        <v>1259</v>
      </c>
      <c r="F16347" s="0" t="n">
        <v>0</v>
      </c>
      <c r="G16347" s="0" t="n">
        <v>0.01</v>
      </c>
      <c r="H16347" s="0" t="n">
        <v>0</v>
      </c>
      <c r="I16347" s="0" t="n">
        <v>0</v>
      </c>
      <c r="J16347" s="0" t="n">
        <v>0.01</v>
      </c>
      <c r="M16347" s="0" t="s">
        <v>125</v>
      </c>
      <c r="N16347" s="0" t="s">
        <v>74</v>
      </c>
      <c r="P16347" s="0" t="n">
        <f aca="false">IF(AND(OR(Dashboard!$B$5="All",D16347=Dashboard!$B$5),OR(Dashboard!$D$5="All",N16347=Dashboard!$D$5),OR(AND(C16347&lt;&gt;"",C16347&gt;=Dashboard!$F$5,C16347&lt;=Dashboard!$H$5),AND(C16347="",Dashboard!$F$5&lt;=1980,Dashboard!$H$5&gt;=2016))),1,0)</f>
        <v>1</v>
      </c>
      <c r="Q16347" s="0" t="n">
        <f aca="false">J16347*P16347+ROW()*0.00000001</f>
        <v>0.01016347</v>
      </c>
    </row>
    <row r="16348" customFormat="false" ht="15" hidden="false" customHeight="false" outlineLevel="0" collapsed="false">
      <c r="A16348" s="0" t="s">
        <v>11951</v>
      </c>
      <c r="B16348" s="0" t="s">
        <v>851</v>
      </c>
      <c r="C16348" s="0" t="n">
        <v>2016</v>
      </c>
      <c r="D16348" s="0" t="s">
        <v>71</v>
      </c>
      <c r="E16348" s="0" t="s">
        <v>10453</v>
      </c>
      <c r="F16348" s="0" t="n">
        <v>0</v>
      </c>
      <c r="G16348" s="0" t="n">
        <v>0</v>
      </c>
      <c r="H16348" s="0" t="n">
        <v>0.01</v>
      </c>
      <c r="I16348" s="0" t="n">
        <v>0</v>
      </c>
      <c r="J16348" s="0" t="n">
        <v>0.01</v>
      </c>
      <c r="N16348" s="0" t="s">
        <v>74</v>
      </c>
      <c r="P16348" s="0" t="n">
        <f aca="false">IF(AND(OR(Dashboard!$B$5="All",D16348=Dashboard!$B$5),OR(Dashboard!$D$5="All",N16348=Dashboard!$D$5),OR(AND(C16348&lt;&gt;"",C16348&gt;=Dashboard!$F$5,C16348&lt;=Dashboard!$H$5),AND(C16348="",Dashboard!$F$5&lt;=1980,Dashboard!$H$5&gt;=2016))),1,0)</f>
        <v>1</v>
      </c>
      <c r="Q16348" s="0" t="n">
        <f aca="false">J16348*P16348+ROW()*0.00000001</f>
        <v>0.01016348</v>
      </c>
    </row>
    <row r="16349" customFormat="false" ht="15" hidden="false" customHeight="false" outlineLevel="0" collapsed="false">
      <c r="A16349" s="0" t="s">
        <v>11952</v>
      </c>
      <c r="B16349" s="0" t="s">
        <v>70</v>
      </c>
      <c r="D16349" s="0" t="s">
        <v>46</v>
      </c>
      <c r="E16349" s="0" t="s">
        <v>6975</v>
      </c>
      <c r="F16349" s="0" t="n">
        <v>0</v>
      </c>
      <c r="G16349" s="0" t="n">
        <v>0</v>
      </c>
      <c r="H16349" s="0" t="n">
        <v>0.01</v>
      </c>
      <c r="I16349" s="0" t="n">
        <v>0</v>
      </c>
      <c r="J16349" s="0" t="n">
        <v>0.01</v>
      </c>
      <c r="N16349" s="0" t="s">
        <v>74</v>
      </c>
      <c r="P16349" s="0" t="n">
        <f aca="false">IF(AND(OR(Dashboard!$B$5="All",D16349=Dashboard!$B$5),OR(Dashboard!$D$5="All",N16349=Dashboard!$D$5),OR(AND(C16349&lt;&gt;"",C16349&gt;=Dashboard!$F$5,C16349&lt;=Dashboard!$H$5),AND(C16349="",Dashboard!$F$5&lt;=1980,Dashboard!$H$5&gt;=2016))),1,0)</f>
        <v>1</v>
      </c>
      <c r="Q16349" s="0" t="n">
        <f aca="false">J16349*P16349+ROW()*0.00000001</f>
        <v>0.01016349</v>
      </c>
    </row>
    <row r="16350" customFormat="false" ht="15" hidden="false" customHeight="false" outlineLevel="0" collapsed="false">
      <c r="A16350" s="0" t="s">
        <v>11393</v>
      </c>
      <c r="B16350" s="0" t="s">
        <v>50</v>
      </c>
      <c r="C16350" s="0" t="n">
        <v>2009</v>
      </c>
      <c r="D16350" s="0" t="s">
        <v>246</v>
      </c>
      <c r="E16350" s="0" t="s">
        <v>7017</v>
      </c>
      <c r="F16350" s="0" t="n">
        <v>0</v>
      </c>
      <c r="G16350" s="0" t="n">
        <v>0.01</v>
      </c>
      <c r="H16350" s="0" t="n">
        <v>0</v>
      </c>
      <c r="I16350" s="0" t="n">
        <v>0</v>
      </c>
      <c r="J16350" s="0" t="n">
        <v>0.01</v>
      </c>
      <c r="N16350" s="0" t="s">
        <v>35</v>
      </c>
      <c r="P16350" s="0" t="n">
        <f aca="false">IF(AND(OR(Dashboard!$B$5="All",D16350=Dashboard!$B$5),OR(Dashboard!$D$5="All",N16350=Dashboard!$D$5),OR(AND(C16350&lt;&gt;"",C16350&gt;=Dashboard!$F$5,C16350&lt;=Dashboard!$H$5),AND(C16350="",Dashboard!$F$5&lt;=1980,Dashboard!$H$5&gt;=2016))),1,0)</f>
        <v>1</v>
      </c>
      <c r="Q16350" s="0" t="n">
        <f aca="false">J16350*P16350+ROW()*0.00000001</f>
        <v>0.0101635</v>
      </c>
    </row>
    <row r="16351" customFormat="false" ht="15" hidden="false" customHeight="false" outlineLevel="0" collapsed="false">
      <c r="A16351" s="0" t="s">
        <v>11953</v>
      </c>
      <c r="B16351" s="0" t="s">
        <v>164</v>
      </c>
      <c r="C16351" s="0" t="n">
        <v>2006</v>
      </c>
      <c r="D16351" s="0" t="s">
        <v>102</v>
      </c>
      <c r="E16351" s="0" t="s">
        <v>996</v>
      </c>
      <c r="F16351" s="0" t="n">
        <v>0</v>
      </c>
      <c r="G16351" s="0" t="n">
        <v>0</v>
      </c>
      <c r="H16351" s="0" t="n">
        <v>0.01</v>
      </c>
      <c r="I16351" s="0" t="n">
        <v>0</v>
      </c>
      <c r="J16351" s="0" t="n">
        <v>0.01</v>
      </c>
      <c r="N16351" s="0" t="s">
        <v>74</v>
      </c>
      <c r="P16351" s="0" t="n">
        <f aca="false">IF(AND(OR(Dashboard!$B$5="All",D16351=Dashboard!$B$5),OR(Dashboard!$D$5="All",N16351=Dashboard!$D$5),OR(AND(C16351&lt;&gt;"",C16351&gt;=Dashboard!$F$5,C16351&lt;=Dashboard!$H$5),AND(C16351="",Dashboard!$F$5&lt;=1980,Dashboard!$H$5&gt;=2016))),1,0)</f>
        <v>1</v>
      </c>
      <c r="Q16351" s="0" t="n">
        <f aca="false">J16351*P16351+ROW()*0.00000001</f>
        <v>0.01016351</v>
      </c>
    </row>
    <row r="16352" customFormat="false" ht="15" hidden="false" customHeight="false" outlineLevel="0" collapsed="false">
      <c r="A16352" s="0" t="s">
        <v>11954</v>
      </c>
      <c r="B16352" s="0" t="s">
        <v>50</v>
      </c>
      <c r="C16352" s="0" t="n">
        <v>2009</v>
      </c>
      <c r="D16352" s="0" t="s">
        <v>58</v>
      </c>
      <c r="E16352" s="0" t="s">
        <v>220</v>
      </c>
      <c r="F16352" s="0" t="n">
        <v>0</v>
      </c>
      <c r="G16352" s="0" t="n">
        <v>0</v>
      </c>
      <c r="H16352" s="0" t="n">
        <v>0.01</v>
      </c>
      <c r="I16352" s="0" t="n">
        <v>0</v>
      </c>
      <c r="J16352" s="0" t="n">
        <v>0.01</v>
      </c>
      <c r="N16352" s="0" t="s">
        <v>35</v>
      </c>
      <c r="P16352" s="0" t="n">
        <f aca="false">IF(AND(OR(Dashboard!$B$5="All",D16352=Dashboard!$B$5),OR(Dashboard!$D$5="All",N16352=Dashboard!$D$5),OR(AND(C16352&lt;&gt;"",C16352&gt;=Dashboard!$F$5,C16352&lt;=Dashboard!$H$5),AND(C16352="",Dashboard!$F$5&lt;=1980,Dashboard!$H$5&gt;=2016))),1,0)</f>
        <v>1</v>
      </c>
      <c r="Q16352" s="0" t="n">
        <f aca="false">J16352*P16352+ROW()*0.00000001</f>
        <v>0.01016352</v>
      </c>
    </row>
    <row r="16353" customFormat="false" ht="15" hidden="false" customHeight="false" outlineLevel="0" collapsed="false">
      <c r="A16353" s="0" t="s">
        <v>11955</v>
      </c>
      <c r="B16353" s="0" t="s">
        <v>152</v>
      </c>
      <c r="C16353" s="0" t="n">
        <v>2000</v>
      </c>
      <c r="D16353" s="0" t="s">
        <v>46</v>
      </c>
      <c r="E16353" s="0" t="s">
        <v>257</v>
      </c>
      <c r="F16353" s="0" t="n">
        <v>0</v>
      </c>
      <c r="G16353" s="0" t="n">
        <v>0.01</v>
      </c>
      <c r="H16353" s="0" t="n">
        <v>0</v>
      </c>
      <c r="I16353" s="0" t="n">
        <v>0</v>
      </c>
      <c r="J16353" s="0" t="n">
        <v>0.01</v>
      </c>
      <c r="K16353" s="0" t="n">
        <v>90</v>
      </c>
      <c r="L16353" s="0" t="n">
        <v>9.3</v>
      </c>
      <c r="M16353" s="0" t="s">
        <v>73</v>
      </c>
      <c r="N16353" s="0" t="s">
        <v>152</v>
      </c>
      <c r="O16353" s="0" t="s">
        <v>42</v>
      </c>
      <c r="P16353" s="0" t="n">
        <f aca="false">IF(AND(OR(Dashboard!$B$5="All",D16353=Dashboard!$B$5),OR(Dashboard!$D$5="All",N16353=Dashboard!$D$5),OR(AND(C16353&lt;&gt;"",C16353&gt;=Dashboard!$F$5,C16353&lt;=Dashboard!$H$5),AND(C16353="",Dashboard!$F$5&lt;=1980,Dashboard!$H$5&gt;=2016))),1,0)</f>
        <v>1</v>
      </c>
      <c r="Q16353" s="0" t="n">
        <f aca="false">J16353*P16353+ROW()*0.00000001</f>
        <v>0.01016353</v>
      </c>
    </row>
    <row r="16354" customFormat="false" ht="15" hidden="false" customHeight="false" outlineLevel="0" collapsed="false">
      <c r="A16354" s="0" t="s">
        <v>11810</v>
      </c>
      <c r="B16354" s="0" t="s">
        <v>186</v>
      </c>
      <c r="C16354" s="0" t="n">
        <v>2003</v>
      </c>
      <c r="D16354" s="0" t="s">
        <v>71</v>
      </c>
      <c r="E16354" s="0" t="s">
        <v>1326</v>
      </c>
      <c r="F16354" s="0" t="n">
        <v>0.01</v>
      </c>
      <c r="G16354" s="0" t="n">
        <v>0</v>
      </c>
      <c r="H16354" s="0" t="n">
        <v>0</v>
      </c>
      <c r="I16354" s="0" t="n">
        <v>0</v>
      </c>
      <c r="J16354" s="0" t="n">
        <v>0.01</v>
      </c>
      <c r="K16354" s="0" t="n">
        <v>27</v>
      </c>
      <c r="L16354" s="0" t="n">
        <v>3.1</v>
      </c>
      <c r="M16354" s="0" t="s">
        <v>103</v>
      </c>
      <c r="N16354" s="0" t="s">
        <v>35</v>
      </c>
      <c r="O16354" s="0" t="s">
        <v>177</v>
      </c>
      <c r="P16354" s="0" t="n">
        <f aca="false">IF(AND(OR(Dashboard!$B$5="All",D16354=Dashboard!$B$5),OR(Dashboard!$D$5="All",N16354=Dashboard!$D$5),OR(AND(C16354&lt;&gt;"",C16354&gt;=Dashboard!$F$5,C16354&lt;=Dashboard!$H$5),AND(C16354="",Dashboard!$F$5&lt;=1980,Dashboard!$H$5&gt;=2016))),1,0)</f>
        <v>1</v>
      </c>
      <c r="Q16354" s="0" t="n">
        <f aca="false">J16354*P16354+ROW()*0.00000001</f>
        <v>0.01016354</v>
      </c>
    </row>
    <row r="16355" customFormat="false" ht="15" hidden="false" customHeight="false" outlineLevel="0" collapsed="false">
      <c r="A16355" s="0" t="s">
        <v>11956</v>
      </c>
      <c r="B16355" s="0" t="s">
        <v>50</v>
      </c>
      <c r="C16355" s="0" t="n">
        <v>2007</v>
      </c>
      <c r="D16355" s="0" t="s">
        <v>52</v>
      </c>
      <c r="E16355" s="0" t="s">
        <v>3904</v>
      </c>
      <c r="F16355" s="0" t="n">
        <v>0</v>
      </c>
      <c r="G16355" s="0" t="n">
        <v>0</v>
      </c>
      <c r="H16355" s="0" t="n">
        <v>0.01</v>
      </c>
      <c r="I16355" s="0" t="n">
        <v>0</v>
      </c>
      <c r="J16355" s="0" t="n">
        <v>0.01</v>
      </c>
      <c r="N16355" s="0" t="s">
        <v>35</v>
      </c>
      <c r="P16355" s="0" t="n">
        <f aca="false">IF(AND(OR(Dashboard!$B$5="All",D16355=Dashboard!$B$5),OR(Dashboard!$D$5="All",N16355=Dashboard!$D$5),OR(AND(C16355&lt;&gt;"",C16355&gt;=Dashboard!$F$5,C16355&lt;=Dashboard!$H$5),AND(C16355="",Dashboard!$F$5&lt;=1980,Dashboard!$H$5&gt;=2016))),1,0)</f>
        <v>1</v>
      </c>
      <c r="Q16355" s="0" t="n">
        <f aca="false">J16355*P16355+ROW()*0.00000001</f>
        <v>0.01016355</v>
      </c>
    </row>
    <row r="16356" customFormat="false" ht="15" hidden="false" customHeight="false" outlineLevel="0" collapsed="false">
      <c r="A16356" s="0" t="s">
        <v>11957</v>
      </c>
      <c r="B16356" s="0" t="s">
        <v>70</v>
      </c>
      <c r="C16356" s="0" t="n">
        <v>2014</v>
      </c>
      <c r="D16356" s="0" t="s">
        <v>16</v>
      </c>
      <c r="E16356" s="0" t="s">
        <v>211</v>
      </c>
      <c r="F16356" s="0" t="n">
        <v>0</v>
      </c>
      <c r="G16356" s="0" t="n">
        <v>0</v>
      </c>
      <c r="H16356" s="0" t="n">
        <v>0.01</v>
      </c>
      <c r="I16356" s="0" t="n">
        <v>0</v>
      </c>
      <c r="J16356" s="0" t="n">
        <v>0.01</v>
      </c>
      <c r="N16356" s="0" t="s">
        <v>74</v>
      </c>
      <c r="P16356" s="0" t="n">
        <f aca="false">IF(AND(OR(Dashboard!$B$5="All",D16356=Dashboard!$B$5),OR(Dashboard!$D$5="All",N16356=Dashboard!$D$5),OR(AND(C16356&lt;&gt;"",C16356&gt;=Dashboard!$F$5,C16356&lt;=Dashboard!$H$5),AND(C16356="",Dashboard!$F$5&lt;=1980,Dashboard!$H$5&gt;=2016))),1,0)</f>
        <v>1</v>
      </c>
      <c r="Q16356" s="0" t="n">
        <f aca="false">J16356*P16356+ROW()*0.00000001</f>
        <v>0.01016356</v>
      </c>
    </row>
    <row r="16357" customFormat="false" ht="15" hidden="false" customHeight="false" outlineLevel="0" collapsed="false">
      <c r="A16357" s="0" t="s">
        <v>11958</v>
      </c>
      <c r="B16357" s="0" t="s">
        <v>33</v>
      </c>
      <c r="C16357" s="0" t="n">
        <v>2007</v>
      </c>
      <c r="D16357" s="0" t="s">
        <v>52</v>
      </c>
      <c r="E16357" s="0" t="s">
        <v>154</v>
      </c>
      <c r="F16357" s="0" t="n">
        <v>0</v>
      </c>
      <c r="G16357" s="0" t="n">
        <v>0</v>
      </c>
      <c r="H16357" s="0" t="n">
        <v>0.01</v>
      </c>
      <c r="I16357" s="0" t="n">
        <v>0</v>
      </c>
      <c r="J16357" s="0" t="n">
        <v>0.01</v>
      </c>
      <c r="N16357" s="0" t="s">
        <v>35</v>
      </c>
      <c r="P16357" s="0" t="n">
        <f aca="false">IF(AND(OR(Dashboard!$B$5="All",D16357=Dashboard!$B$5),OR(Dashboard!$D$5="All",N16357=Dashboard!$D$5),OR(AND(C16357&lt;&gt;"",C16357&gt;=Dashboard!$F$5,C16357&lt;=Dashboard!$H$5),AND(C16357="",Dashboard!$F$5&lt;=1980,Dashboard!$H$5&gt;=2016))),1,0)</f>
        <v>1</v>
      </c>
      <c r="Q16357" s="0" t="n">
        <f aca="false">J16357*P16357+ROW()*0.00000001</f>
        <v>0.01016357</v>
      </c>
    </row>
    <row r="16358" customFormat="false" ht="15" hidden="false" customHeight="false" outlineLevel="0" collapsed="false">
      <c r="A16358" s="0" t="s">
        <v>11959</v>
      </c>
      <c r="B16358" s="0" t="s">
        <v>164</v>
      </c>
      <c r="C16358" s="0" t="n">
        <v>2007</v>
      </c>
      <c r="D16358" s="0" t="s">
        <v>16</v>
      </c>
      <c r="E16358" s="0" t="s">
        <v>211</v>
      </c>
      <c r="F16358" s="0" t="n">
        <v>0</v>
      </c>
      <c r="G16358" s="0" t="n">
        <v>0</v>
      </c>
      <c r="H16358" s="0" t="n">
        <v>0.01</v>
      </c>
      <c r="I16358" s="0" t="n">
        <v>0</v>
      </c>
      <c r="J16358" s="0" t="n">
        <v>0.01</v>
      </c>
      <c r="N16358" s="0" t="s">
        <v>74</v>
      </c>
      <c r="P16358" s="0" t="n">
        <f aca="false">IF(AND(OR(Dashboard!$B$5="All",D16358=Dashboard!$B$5),OR(Dashboard!$D$5="All",N16358=Dashboard!$D$5),OR(AND(C16358&lt;&gt;"",C16358&gt;=Dashboard!$F$5,C16358&lt;=Dashboard!$H$5),AND(C16358="",Dashboard!$F$5&lt;=1980,Dashboard!$H$5&gt;=2016))),1,0)</f>
        <v>1</v>
      </c>
      <c r="Q16358" s="0" t="n">
        <f aca="false">J16358*P16358+ROW()*0.00000001</f>
        <v>0.01016358</v>
      </c>
    </row>
    <row r="16359" customFormat="false" ht="15" hidden="false" customHeight="false" outlineLevel="0" collapsed="false">
      <c r="A16359" s="0" t="s">
        <v>11960</v>
      </c>
      <c r="B16359" s="0" t="s">
        <v>64</v>
      </c>
      <c r="C16359" s="0" t="n">
        <v>2010</v>
      </c>
      <c r="D16359" s="0" t="s">
        <v>114</v>
      </c>
      <c r="E16359" s="0" t="s">
        <v>1457</v>
      </c>
      <c r="F16359" s="0" t="n">
        <v>0</v>
      </c>
      <c r="G16359" s="0" t="n">
        <v>0</v>
      </c>
      <c r="H16359" s="0" t="n">
        <v>0.01</v>
      </c>
      <c r="I16359" s="0" t="n">
        <v>0</v>
      </c>
      <c r="J16359" s="0" t="n">
        <v>0.01</v>
      </c>
      <c r="N16359" s="0" t="s">
        <v>66</v>
      </c>
      <c r="P16359" s="0" t="n">
        <f aca="false">IF(AND(OR(Dashboard!$B$5="All",D16359=Dashboard!$B$5),OR(Dashboard!$D$5="All",N16359=Dashboard!$D$5),OR(AND(C16359&lt;&gt;"",C16359&gt;=Dashboard!$F$5,C16359&lt;=Dashboard!$H$5),AND(C16359="",Dashboard!$F$5&lt;=1980,Dashboard!$H$5&gt;=2016))),1,0)</f>
        <v>1</v>
      </c>
      <c r="Q16359" s="0" t="n">
        <f aca="false">J16359*P16359+ROW()*0.00000001</f>
        <v>0.01016359</v>
      </c>
    </row>
    <row r="16360" customFormat="false" ht="15" hidden="false" customHeight="false" outlineLevel="0" collapsed="false">
      <c r="A16360" s="0" t="s">
        <v>10868</v>
      </c>
      <c r="B16360" s="0" t="s">
        <v>33</v>
      </c>
      <c r="C16360" s="0" t="n">
        <v>2012</v>
      </c>
      <c r="D16360" s="0" t="s">
        <v>114</v>
      </c>
      <c r="E16360" s="0" t="s">
        <v>7510</v>
      </c>
      <c r="F16360" s="0" t="n">
        <v>0</v>
      </c>
      <c r="G16360" s="0" t="n">
        <v>0.01</v>
      </c>
      <c r="H16360" s="0" t="n">
        <v>0</v>
      </c>
      <c r="I16360" s="0" t="n">
        <v>0</v>
      </c>
      <c r="J16360" s="0" t="n">
        <v>0.01</v>
      </c>
      <c r="N16360" s="0" t="s">
        <v>35</v>
      </c>
      <c r="P16360" s="0" t="n">
        <f aca="false">IF(AND(OR(Dashboard!$B$5="All",D16360=Dashboard!$B$5),OR(Dashboard!$D$5="All",N16360=Dashboard!$D$5),OR(AND(C16360&lt;&gt;"",C16360&gt;=Dashboard!$F$5,C16360&lt;=Dashboard!$H$5),AND(C16360="",Dashboard!$F$5&lt;=1980,Dashboard!$H$5&gt;=2016))),1,0)</f>
        <v>1</v>
      </c>
      <c r="Q16360" s="0" t="n">
        <f aca="false">J16360*P16360+ROW()*0.00000001</f>
        <v>0.0101636</v>
      </c>
    </row>
    <row r="16361" customFormat="false" ht="15" hidden="false" customHeight="false" outlineLevel="0" collapsed="false">
      <c r="A16361" s="0" t="s">
        <v>11961</v>
      </c>
      <c r="B16361" s="0" t="s">
        <v>70</v>
      </c>
      <c r="C16361" s="0" t="n">
        <v>2009</v>
      </c>
      <c r="D16361" s="0" t="s">
        <v>46</v>
      </c>
      <c r="E16361" s="0" t="s">
        <v>2334</v>
      </c>
      <c r="F16361" s="0" t="n">
        <v>0</v>
      </c>
      <c r="G16361" s="0" t="n">
        <v>0</v>
      </c>
      <c r="H16361" s="0" t="n">
        <v>0.01</v>
      </c>
      <c r="I16361" s="0" t="n">
        <v>0</v>
      </c>
      <c r="J16361" s="0" t="n">
        <v>0.01</v>
      </c>
      <c r="N16361" s="0" t="s">
        <v>74</v>
      </c>
      <c r="P16361" s="0" t="n">
        <f aca="false">IF(AND(OR(Dashboard!$B$5="All",D16361=Dashboard!$B$5),OR(Dashboard!$D$5="All",N16361=Dashboard!$D$5),OR(AND(C16361&lt;&gt;"",C16361&gt;=Dashboard!$F$5,C16361&lt;=Dashboard!$H$5),AND(C16361="",Dashboard!$F$5&lt;=1980,Dashboard!$H$5&gt;=2016))),1,0)</f>
        <v>1</v>
      </c>
      <c r="Q16361" s="0" t="n">
        <f aca="false">J16361*P16361+ROW()*0.00000001</f>
        <v>0.01016361</v>
      </c>
    </row>
    <row r="16362" customFormat="false" ht="15" hidden="false" customHeight="false" outlineLevel="0" collapsed="false">
      <c r="A16362" s="0" t="s">
        <v>11962</v>
      </c>
      <c r="B16362" s="0" t="s">
        <v>33</v>
      </c>
      <c r="C16362" s="0" t="n">
        <v>2009</v>
      </c>
      <c r="D16362" s="0" t="s">
        <v>34</v>
      </c>
      <c r="E16362" s="0" t="s">
        <v>1013</v>
      </c>
      <c r="F16362" s="0" t="n">
        <v>0</v>
      </c>
      <c r="G16362" s="0" t="n">
        <v>0.01</v>
      </c>
      <c r="H16362" s="0" t="n">
        <v>0</v>
      </c>
      <c r="I16362" s="0" t="n">
        <v>0</v>
      </c>
      <c r="J16362" s="0" t="n">
        <v>0.01</v>
      </c>
      <c r="N16362" s="0" t="s">
        <v>35</v>
      </c>
      <c r="P16362" s="0" t="n">
        <f aca="false">IF(AND(OR(Dashboard!$B$5="All",D16362=Dashboard!$B$5),OR(Dashboard!$D$5="All",N16362=Dashboard!$D$5),OR(AND(C16362&lt;&gt;"",C16362&gt;=Dashboard!$F$5,C16362&lt;=Dashboard!$H$5),AND(C16362="",Dashboard!$F$5&lt;=1980,Dashboard!$H$5&gt;=2016))),1,0)</f>
        <v>1</v>
      </c>
      <c r="Q16362" s="0" t="n">
        <f aca="false">J16362*P16362+ROW()*0.00000001</f>
        <v>0.01016362</v>
      </c>
    </row>
    <row r="16363" customFormat="false" ht="15" hidden="false" customHeight="false" outlineLevel="0" collapsed="false">
      <c r="A16363" s="0" t="s">
        <v>11963</v>
      </c>
      <c r="B16363" s="0" t="s">
        <v>94</v>
      </c>
      <c r="C16363" s="0" t="n">
        <v>2016</v>
      </c>
      <c r="D16363" s="0" t="s">
        <v>71</v>
      </c>
      <c r="E16363" s="0" t="s">
        <v>328</v>
      </c>
      <c r="F16363" s="0" t="n">
        <v>0</v>
      </c>
      <c r="G16363" s="0" t="n">
        <v>0</v>
      </c>
      <c r="H16363" s="0" t="n">
        <v>0.01</v>
      </c>
      <c r="I16363" s="0" t="n">
        <v>0</v>
      </c>
      <c r="J16363" s="0" t="n">
        <v>0.01</v>
      </c>
      <c r="N16363" s="0" t="s">
        <v>74</v>
      </c>
      <c r="P16363" s="0" t="n">
        <f aca="false">IF(AND(OR(Dashboard!$B$5="All",D16363=Dashboard!$B$5),OR(Dashboard!$D$5="All",N16363=Dashboard!$D$5),OR(AND(C16363&lt;&gt;"",C16363&gt;=Dashboard!$F$5,C16363&lt;=Dashboard!$H$5),AND(C16363="",Dashboard!$F$5&lt;=1980,Dashboard!$H$5&gt;=2016))),1,0)</f>
        <v>1</v>
      </c>
      <c r="Q16363" s="0" t="n">
        <f aca="false">J16363*P16363+ROW()*0.00000001</f>
        <v>0.01016363</v>
      </c>
    </row>
    <row r="16364" customFormat="false" ht="15" hidden="false" customHeight="false" outlineLevel="0" collapsed="false">
      <c r="A16364" s="0" t="s">
        <v>11964</v>
      </c>
      <c r="B16364" s="0" t="s">
        <v>50</v>
      </c>
      <c r="C16364" s="0" t="n">
        <v>2008</v>
      </c>
      <c r="D16364" s="0" t="s">
        <v>71</v>
      </c>
      <c r="E16364" s="0" t="s">
        <v>1002</v>
      </c>
      <c r="F16364" s="0" t="n">
        <v>0</v>
      </c>
      <c r="G16364" s="0" t="n">
        <v>0</v>
      </c>
      <c r="H16364" s="0" t="n">
        <v>0.01</v>
      </c>
      <c r="I16364" s="0" t="n">
        <v>0</v>
      </c>
      <c r="J16364" s="0" t="n">
        <v>0.01</v>
      </c>
      <c r="N16364" s="0" t="s">
        <v>35</v>
      </c>
      <c r="P16364" s="0" t="n">
        <f aca="false">IF(AND(OR(Dashboard!$B$5="All",D16364=Dashboard!$B$5),OR(Dashboard!$D$5="All",N16364=Dashboard!$D$5),OR(AND(C16364&lt;&gt;"",C16364&gt;=Dashboard!$F$5,C16364&lt;=Dashboard!$H$5),AND(C16364="",Dashboard!$F$5&lt;=1980,Dashboard!$H$5&gt;=2016))),1,0)</f>
        <v>1</v>
      </c>
      <c r="Q16364" s="0" t="n">
        <f aca="false">J16364*P16364+ROW()*0.00000001</f>
        <v>0.01016364</v>
      </c>
    </row>
    <row r="16365" customFormat="false" ht="15" hidden="false" customHeight="false" outlineLevel="0" collapsed="false">
      <c r="A16365" s="0" t="s">
        <v>9853</v>
      </c>
      <c r="B16365" s="0" t="s">
        <v>70</v>
      </c>
      <c r="C16365" s="0" t="n">
        <v>2015</v>
      </c>
      <c r="D16365" s="0" t="s">
        <v>102</v>
      </c>
      <c r="E16365" s="0" t="s">
        <v>11965</v>
      </c>
      <c r="F16365" s="0" t="n">
        <v>0</v>
      </c>
      <c r="G16365" s="0" t="n">
        <v>0</v>
      </c>
      <c r="H16365" s="0" t="n">
        <v>0.01</v>
      </c>
      <c r="I16365" s="0" t="n">
        <v>0</v>
      </c>
      <c r="J16365" s="0" t="n">
        <v>0.01</v>
      </c>
      <c r="M16365" s="0" t="s">
        <v>103</v>
      </c>
      <c r="N16365" s="0" t="s">
        <v>74</v>
      </c>
      <c r="P16365" s="0" t="n">
        <f aca="false">IF(AND(OR(Dashboard!$B$5="All",D16365=Dashboard!$B$5),OR(Dashboard!$D$5="All",N16365=Dashboard!$D$5),OR(AND(C16365&lt;&gt;"",C16365&gt;=Dashboard!$F$5,C16365&lt;=Dashboard!$H$5),AND(C16365="",Dashboard!$F$5&lt;=1980,Dashboard!$H$5&gt;=2016))),1,0)</f>
        <v>1</v>
      </c>
      <c r="Q16365" s="0" t="n">
        <f aca="false">J16365*P16365+ROW()*0.00000001</f>
        <v>0.01016365</v>
      </c>
    </row>
    <row r="16366" customFormat="false" ht="15" hidden="false" customHeight="false" outlineLevel="0" collapsed="false">
      <c r="A16366" s="0" t="s">
        <v>11966</v>
      </c>
      <c r="B16366" s="0" t="s">
        <v>851</v>
      </c>
      <c r="C16366" s="0" t="n">
        <v>2015</v>
      </c>
      <c r="D16366" s="0" t="s">
        <v>114</v>
      </c>
      <c r="E16366" s="0" t="s">
        <v>11036</v>
      </c>
      <c r="F16366" s="0" t="n">
        <v>0</v>
      </c>
      <c r="G16366" s="0" t="n">
        <v>0</v>
      </c>
      <c r="H16366" s="0" t="n">
        <v>0.01</v>
      </c>
      <c r="I16366" s="0" t="n">
        <v>0</v>
      </c>
      <c r="J16366" s="0" t="n">
        <v>0.01</v>
      </c>
      <c r="N16366" s="0" t="s">
        <v>74</v>
      </c>
      <c r="P16366" s="0" t="n">
        <f aca="false">IF(AND(OR(Dashboard!$B$5="All",D16366=Dashboard!$B$5),OR(Dashboard!$D$5="All",N16366=Dashboard!$D$5),OR(AND(C16366&lt;&gt;"",C16366&gt;=Dashboard!$F$5,C16366&lt;=Dashboard!$H$5),AND(C16366="",Dashboard!$F$5&lt;=1980,Dashboard!$H$5&gt;=2016))),1,0)</f>
        <v>1</v>
      </c>
      <c r="Q16366" s="0" t="n">
        <f aca="false">J16366*P16366+ROW()*0.00000001</f>
        <v>0.01016366</v>
      </c>
    </row>
    <row r="16367" customFormat="false" ht="15" hidden="false" customHeight="false" outlineLevel="0" collapsed="false">
      <c r="A16367" s="0" t="s">
        <v>11967</v>
      </c>
      <c r="B16367" s="0" t="s">
        <v>76</v>
      </c>
      <c r="C16367" s="0" t="n">
        <v>2008</v>
      </c>
      <c r="D16367" s="0" t="s">
        <v>52</v>
      </c>
      <c r="E16367" s="0" t="s">
        <v>11968</v>
      </c>
      <c r="F16367" s="0" t="n">
        <v>0</v>
      </c>
      <c r="G16367" s="0" t="n">
        <v>0</v>
      </c>
      <c r="H16367" s="0" t="n">
        <v>0.01</v>
      </c>
      <c r="I16367" s="0" t="n">
        <v>0</v>
      </c>
      <c r="J16367" s="0" t="n">
        <v>0.01</v>
      </c>
      <c r="N16367" s="0" t="s">
        <v>74</v>
      </c>
      <c r="P16367" s="0" t="n">
        <f aca="false">IF(AND(OR(Dashboard!$B$5="All",D16367=Dashboard!$B$5),OR(Dashboard!$D$5="All",N16367=Dashboard!$D$5),OR(AND(C16367&lt;&gt;"",C16367&gt;=Dashboard!$F$5,C16367&lt;=Dashboard!$H$5),AND(C16367="",Dashboard!$F$5&lt;=1980,Dashboard!$H$5&gt;=2016))),1,0)</f>
        <v>1</v>
      </c>
      <c r="Q16367" s="0" t="n">
        <f aca="false">J16367*P16367+ROW()*0.00000001</f>
        <v>0.01016367</v>
      </c>
    </row>
    <row r="16368" customFormat="false" ht="15" hidden="false" customHeight="false" outlineLevel="0" collapsed="false">
      <c r="A16368" s="0" t="s">
        <v>11969</v>
      </c>
      <c r="B16368" s="0" t="s">
        <v>164</v>
      </c>
      <c r="C16368" s="0" t="n">
        <v>2010</v>
      </c>
      <c r="D16368" s="0" t="s">
        <v>114</v>
      </c>
      <c r="E16368" s="0" t="s">
        <v>6975</v>
      </c>
      <c r="F16368" s="0" t="n">
        <v>0</v>
      </c>
      <c r="G16368" s="0" t="n">
        <v>0</v>
      </c>
      <c r="H16368" s="0" t="n">
        <v>0.01</v>
      </c>
      <c r="I16368" s="0" t="n">
        <v>0</v>
      </c>
      <c r="J16368" s="0" t="n">
        <v>0.01</v>
      </c>
      <c r="N16368" s="0" t="s">
        <v>74</v>
      </c>
      <c r="P16368" s="0" t="n">
        <f aca="false">IF(AND(OR(Dashboard!$B$5="All",D16368=Dashboard!$B$5),OR(Dashboard!$D$5="All",N16368=Dashboard!$D$5),OR(AND(C16368&lt;&gt;"",C16368&gt;=Dashboard!$F$5,C16368&lt;=Dashboard!$H$5),AND(C16368="",Dashboard!$F$5&lt;=1980,Dashboard!$H$5&gt;=2016))),1,0)</f>
        <v>1</v>
      </c>
      <c r="Q16368" s="0" t="n">
        <f aca="false">J16368*P16368+ROW()*0.00000001</f>
        <v>0.01016368</v>
      </c>
    </row>
    <row r="16369" customFormat="false" ht="15" hidden="false" customHeight="false" outlineLevel="0" collapsed="false">
      <c r="A16369" s="0" t="s">
        <v>11970</v>
      </c>
      <c r="B16369" s="0" t="s">
        <v>64</v>
      </c>
      <c r="C16369" s="0" t="n">
        <v>2009</v>
      </c>
      <c r="D16369" s="0" t="s">
        <v>56</v>
      </c>
      <c r="E16369" s="0" t="s">
        <v>10556</v>
      </c>
      <c r="F16369" s="0" t="n">
        <v>0</v>
      </c>
      <c r="G16369" s="0" t="n">
        <v>0</v>
      </c>
      <c r="H16369" s="0" t="n">
        <v>0.01</v>
      </c>
      <c r="I16369" s="0" t="n">
        <v>0</v>
      </c>
      <c r="J16369" s="0" t="n">
        <v>0.01</v>
      </c>
      <c r="N16369" s="0" t="s">
        <v>66</v>
      </c>
      <c r="P16369" s="0" t="n">
        <f aca="false">IF(AND(OR(Dashboard!$B$5="All",D16369=Dashboard!$B$5),OR(Dashboard!$D$5="All",N16369=Dashboard!$D$5),OR(AND(C16369&lt;&gt;"",C16369&gt;=Dashboard!$F$5,C16369&lt;=Dashboard!$H$5),AND(C16369="",Dashboard!$F$5&lt;=1980,Dashboard!$H$5&gt;=2016))),1,0)</f>
        <v>1</v>
      </c>
      <c r="Q16369" s="0" t="n">
        <f aca="false">J16369*P16369+ROW()*0.00000001</f>
        <v>0.01016369</v>
      </c>
    </row>
    <row r="16370" customFormat="false" ht="15" hidden="false" customHeight="false" outlineLevel="0" collapsed="false">
      <c r="A16370" s="0" t="s">
        <v>11971</v>
      </c>
      <c r="B16370" s="0" t="s">
        <v>76</v>
      </c>
      <c r="C16370" s="0" t="n">
        <v>2007</v>
      </c>
      <c r="D16370" s="0" t="s">
        <v>114</v>
      </c>
      <c r="E16370" s="0" t="s">
        <v>9561</v>
      </c>
      <c r="F16370" s="0" t="n">
        <v>0</v>
      </c>
      <c r="G16370" s="0" t="n">
        <v>0</v>
      </c>
      <c r="H16370" s="0" t="n">
        <v>0.01</v>
      </c>
      <c r="I16370" s="0" t="n">
        <v>0</v>
      </c>
      <c r="J16370" s="0" t="n">
        <v>0.01</v>
      </c>
      <c r="N16370" s="0" t="s">
        <v>74</v>
      </c>
      <c r="P16370" s="0" t="n">
        <f aca="false">IF(AND(OR(Dashboard!$B$5="All",D16370=Dashboard!$B$5),OR(Dashboard!$D$5="All",N16370=Dashboard!$D$5),OR(AND(C16370&lt;&gt;"",C16370&gt;=Dashboard!$F$5,C16370&lt;=Dashboard!$H$5),AND(C16370="",Dashboard!$F$5&lt;=1980,Dashboard!$H$5&gt;=2016))),1,0)</f>
        <v>1</v>
      </c>
      <c r="Q16370" s="0" t="n">
        <f aca="false">J16370*P16370+ROW()*0.00000001</f>
        <v>0.0101637</v>
      </c>
    </row>
    <row r="16371" customFormat="false" ht="15" hidden="false" customHeight="false" outlineLevel="0" collapsed="false">
      <c r="A16371" s="0" t="s">
        <v>11972</v>
      </c>
      <c r="B16371" s="0" t="s">
        <v>164</v>
      </c>
      <c r="C16371" s="0" t="n">
        <v>2010</v>
      </c>
      <c r="D16371" s="0" t="s">
        <v>246</v>
      </c>
      <c r="E16371" s="0" t="s">
        <v>11702</v>
      </c>
      <c r="F16371" s="0" t="n">
        <v>0</v>
      </c>
      <c r="G16371" s="0" t="n">
        <v>0</v>
      </c>
      <c r="H16371" s="0" t="n">
        <v>0.01</v>
      </c>
      <c r="I16371" s="0" t="n">
        <v>0</v>
      </c>
      <c r="J16371" s="0" t="n">
        <v>0.01</v>
      </c>
      <c r="N16371" s="0" t="s">
        <v>74</v>
      </c>
      <c r="P16371" s="0" t="n">
        <f aca="false">IF(AND(OR(Dashboard!$B$5="All",D16371=Dashboard!$B$5),OR(Dashboard!$D$5="All",N16371=Dashboard!$D$5),OR(AND(C16371&lt;&gt;"",C16371&gt;=Dashboard!$F$5,C16371&lt;=Dashboard!$H$5),AND(C16371="",Dashboard!$F$5&lt;=1980,Dashboard!$H$5&gt;=2016))),1,0)</f>
        <v>1</v>
      </c>
      <c r="Q16371" s="0" t="n">
        <f aca="false">J16371*P16371+ROW()*0.00000001</f>
        <v>0.01016371</v>
      </c>
    </row>
    <row r="16372" customFormat="false" ht="15" hidden="false" customHeight="false" outlineLevel="0" collapsed="false">
      <c r="A16372" s="0" t="s">
        <v>10125</v>
      </c>
      <c r="B16372" s="0" t="s">
        <v>851</v>
      </c>
      <c r="C16372" s="0" t="n">
        <v>2014</v>
      </c>
      <c r="D16372" s="0" t="s">
        <v>114</v>
      </c>
      <c r="E16372" s="0" t="s">
        <v>7521</v>
      </c>
      <c r="F16372" s="0" t="n">
        <v>0</v>
      </c>
      <c r="G16372" s="0" t="n">
        <v>0</v>
      </c>
      <c r="H16372" s="0" t="n">
        <v>0.01</v>
      </c>
      <c r="I16372" s="0" t="n">
        <v>0</v>
      </c>
      <c r="J16372" s="0" t="n">
        <v>0.01</v>
      </c>
      <c r="N16372" s="0" t="s">
        <v>74</v>
      </c>
      <c r="P16372" s="0" t="n">
        <f aca="false">IF(AND(OR(Dashboard!$B$5="All",D16372=Dashboard!$B$5),OR(Dashboard!$D$5="All",N16372=Dashboard!$D$5),OR(AND(C16372&lt;&gt;"",C16372&gt;=Dashboard!$F$5,C16372&lt;=Dashboard!$H$5),AND(C16372="",Dashboard!$F$5&lt;=1980,Dashboard!$H$5&gt;=2016))),1,0)</f>
        <v>1</v>
      </c>
      <c r="Q16372" s="0" t="n">
        <f aca="false">J16372*P16372+ROW()*0.00000001</f>
        <v>0.01016372</v>
      </c>
    </row>
    <row r="16373" customFormat="false" ht="15" hidden="false" customHeight="false" outlineLevel="0" collapsed="false">
      <c r="A16373" s="0" t="s">
        <v>11973</v>
      </c>
      <c r="B16373" s="0" t="s">
        <v>50</v>
      </c>
      <c r="C16373" s="0" t="n">
        <v>2012</v>
      </c>
      <c r="D16373" s="0" t="s">
        <v>48</v>
      </c>
      <c r="E16373" s="0" t="s">
        <v>11081</v>
      </c>
      <c r="F16373" s="0" t="n">
        <v>0</v>
      </c>
      <c r="G16373" s="0" t="n">
        <v>0.01</v>
      </c>
      <c r="H16373" s="0" t="n">
        <v>0</v>
      </c>
      <c r="I16373" s="0" t="n">
        <v>0</v>
      </c>
      <c r="J16373" s="0" t="n">
        <v>0.01</v>
      </c>
      <c r="N16373" s="0" t="s">
        <v>35</v>
      </c>
      <c r="P16373" s="0" t="n">
        <f aca="false">IF(AND(OR(Dashboard!$B$5="All",D16373=Dashboard!$B$5),OR(Dashboard!$D$5="All",N16373=Dashboard!$D$5),OR(AND(C16373&lt;&gt;"",C16373&gt;=Dashboard!$F$5,C16373&lt;=Dashboard!$H$5),AND(C16373="",Dashboard!$F$5&lt;=1980,Dashboard!$H$5&gt;=2016))),1,0)</f>
        <v>1</v>
      </c>
      <c r="Q16373" s="0" t="n">
        <f aca="false">J16373*P16373+ROW()*0.00000001</f>
        <v>0.01016373</v>
      </c>
    </row>
    <row r="16374" customFormat="false" ht="15" hidden="false" customHeight="false" outlineLevel="0" collapsed="false">
      <c r="A16374" s="0" t="s">
        <v>5153</v>
      </c>
      <c r="B16374" s="0" t="s">
        <v>164</v>
      </c>
      <c r="D16374" s="0" t="s">
        <v>34</v>
      </c>
      <c r="E16374" s="0" t="s">
        <v>1013</v>
      </c>
      <c r="F16374" s="0" t="n">
        <v>0.01</v>
      </c>
      <c r="G16374" s="0" t="n">
        <v>0</v>
      </c>
      <c r="H16374" s="0" t="n">
        <v>0</v>
      </c>
      <c r="I16374" s="0" t="n">
        <v>0</v>
      </c>
      <c r="J16374" s="0" t="n">
        <v>0.01</v>
      </c>
      <c r="K16374" s="0" t="n">
        <v>43</v>
      </c>
      <c r="M16374" s="0" t="s">
        <v>125</v>
      </c>
      <c r="N16374" s="0" t="s">
        <v>74</v>
      </c>
      <c r="O16374" s="0" t="s">
        <v>177</v>
      </c>
      <c r="P16374" s="0" t="n">
        <f aca="false">IF(AND(OR(Dashboard!$B$5="All",D16374=Dashboard!$B$5),OR(Dashboard!$D$5="All",N16374=Dashboard!$D$5),OR(AND(C16374&lt;&gt;"",C16374&gt;=Dashboard!$F$5,C16374&lt;=Dashboard!$H$5),AND(C16374="",Dashboard!$F$5&lt;=1980,Dashboard!$H$5&gt;=2016))),1,0)</f>
        <v>1</v>
      </c>
      <c r="Q16374" s="0" t="n">
        <f aca="false">J16374*P16374+ROW()*0.00000001</f>
        <v>0.01016374</v>
      </c>
    </row>
    <row r="16375" customFormat="false" ht="15" hidden="false" customHeight="false" outlineLevel="0" collapsed="false">
      <c r="A16375" s="0" t="s">
        <v>11974</v>
      </c>
      <c r="B16375" s="0" t="s">
        <v>851</v>
      </c>
      <c r="C16375" s="0" t="n">
        <v>2012</v>
      </c>
      <c r="D16375" s="0" t="s">
        <v>71</v>
      </c>
      <c r="E16375" s="0" t="s">
        <v>1160</v>
      </c>
      <c r="F16375" s="0" t="n">
        <v>0</v>
      </c>
      <c r="G16375" s="0" t="n">
        <v>0</v>
      </c>
      <c r="H16375" s="0" t="n">
        <v>0.01</v>
      </c>
      <c r="I16375" s="0" t="n">
        <v>0</v>
      </c>
      <c r="J16375" s="0" t="n">
        <v>0.01</v>
      </c>
      <c r="K16375" s="0" t="n">
        <v>76</v>
      </c>
      <c r="L16375" s="0" t="n">
        <v>8</v>
      </c>
      <c r="M16375" s="0" t="s">
        <v>125</v>
      </c>
      <c r="N16375" s="0" t="s">
        <v>74</v>
      </c>
      <c r="O16375" s="0" t="s">
        <v>37</v>
      </c>
      <c r="P16375" s="0" t="n">
        <f aca="false">IF(AND(OR(Dashboard!$B$5="All",D16375=Dashboard!$B$5),OR(Dashboard!$D$5="All",N16375=Dashboard!$D$5),OR(AND(C16375&lt;&gt;"",C16375&gt;=Dashboard!$F$5,C16375&lt;=Dashboard!$H$5),AND(C16375="",Dashboard!$F$5&lt;=1980,Dashboard!$H$5&gt;=2016))),1,0)</f>
        <v>1</v>
      </c>
      <c r="Q16375" s="0" t="n">
        <f aca="false">J16375*P16375+ROW()*0.00000001</f>
        <v>0.01016375</v>
      </c>
    </row>
    <row r="16376" customFormat="false" ht="15" hidden="false" customHeight="false" outlineLevel="0" collapsed="false">
      <c r="A16376" s="0" t="s">
        <v>11975</v>
      </c>
      <c r="B16376" s="0" t="s">
        <v>164</v>
      </c>
      <c r="C16376" s="0" t="n">
        <v>2011</v>
      </c>
      <c r="D16376" s="0" t="s">
        <v>52</v>
      </c>
      <c r="E16376" s="0" t="s">
        <v>6736</v>
      </c>
      <c r="F16376" s="0" t="n">
        <v>0</v>
      </c>
      <c r="G16376" s="0" t="n">
        <v>0</v>
      </c>
      <c r="H16376" s="0" t="n">
        <v>0.01</v>
      </c>
      <c r="I16376" s="0" t="n">
        <v>0</v>
      </c>
      <c r="J16376" s="0" t="n">
        <v>0.01</v>
      </c>
      <c r="N16376" s="0" t="s">
        <v>74</v>
      </c>
      <c r="P16376" s="0" t="n">
        <f aca="false">IF(AND(OR(Dashboard!$B$5="All",D16376=Dashboard!$B$5),OR(Dashboard!$D$5="All",N16376=Dashboard!$D$5),OR(AND(C16376&lt;&gt;"",C16376&gt;=Dashboard!$F$5,C16376&lt;=Dashboard!$H$5),AND(C16376="",Dashboard!$F$5&lt;=1980,Dashboard!$H$5&gt;=2016))),1,0)</f>
        <v>1</v>
      </c>
      <c r="Q16376" s="0" t="n">
        <f aca="false">J16376*P16376+ROW()*0.00000001</f>
        <v>0.01016376</v>
      </c>
    </row>
    <row r="16377" customFormat="false" ht="15" hidden="false" customHeight="false" outlineLevel="0" collapsed="false">
      <c r="A16377" s="0" t="s">
        <v>11976</v>
      </c>
      <c r="B16377" s="0" t="s">
        <v>184</v>
      </c>
      <c r="C16377" s="0" t="n">
        <v>2015</v>
      </c>
      <c r="D16377" s="0" t="s">
        <v>46</v>
      </c>
      <c r="E16377" s="0" t="s">
        <v>157</v>
      </c>
      <c r="F16377" s="0" t="n">
        <v>0</v>
      </c>
      <c r="G16377" s="0" t="n">
        <v>0</v>
      </c>
      <c r="H16377" s="0" t="n">
        <v>0.01</v>
      </c>
      <c r="I16377" s="0" t="n">
        <v>0</v>
      </c>
      <c r="J16377" s="0" t="n">
        <v>0.01</v>
      </c>
      <c r="N16377" s="0" t="s">
        <v>35</v>
      </c>
      <c r="P16377" s="0" t="n">
        <f aca="false">IF(AND(OR(Dashboard!$B$5="All",D16377=Dashboard!$B$5),OR(Dashboard!$D$5="All",N16377=Dashboard!$D$5),OR(AND(C16377&lt;&gt;"",C16377&gt;=Dashboard!$F$5,C16377&lt;=Dashboard!$H$5),AND(C16377="",Dashboard!$F$5&lt;=1980,Dashboard!$H$5&gt;=2016))),1,0)</f>
        <v>1</v>
      </c>
      <c r="Q16377" s="0" t="n">
        <f aca="false">J16377*P16377+ROW()*0.00000001</f>
        <v>0.01016377</v>
      </c>
    </row>
    <row r="16378" customFormat="false" ht="15" hidden="false" customHeight="false" outlineLevel="0" collapsed="false">
      <c r="A16378" s="0" t="s">
        <v>1232</v>
      </c>
      <c r="B16378" s="0" t="s">
        <v>152</v>
      </c>
      <c r="C16378" s="0" t="n">
        <v>2004</v>
      </c>
      <c r="D16378" s="0" t="s">
        <v>34</v>
      </c>
      <c r="E16378" s="0" t="s">
        <v>142</v>
      </c>
      <c r="F16378" s="0" t="n">
        <v>0</v>
      </c>
      <c r="G16378" s="0" t="n">
        <v>0.01</v>
      </c>
      <c r="H16378" s="0" t="n">
        <v>0</v>
      </c>
      <c r="I16378" s="0" t="n">
        <v>0</v>
      </c>
      <c r="J16378" s="0" t="n">
        <v>0.01</v>
      </c>
      <c r="K16378" s="0" t="n">
        <v>91</v>
      </c>
      <c r="L16378" s="0" t="n">
        <v>4.5</v>
      </c>
      <c r="M16378" s="0" t="s">
        <v>36</v>
      </c>
      <c r="N16378" s="0" t="s">
        <v>152</v>
      </c>
      <c r="O16378" s="0" t="s">
        <v>60</v>
      </c>
      <c r="P16378" s="0" t="n">
        <f aca="false">IF(AND(OR(Dashboard!$B$5="All",D16378=Dashboard!$B$5),OR(Dashboard!$D$5="All",N16378=Dashboard!$D$5),OR(AND(C16378&lt;&gt;"",C16378&gt;=Dashboard!$F$5,C16378&lt;=Dashboard!$H$5),AND(C16378="",Dashboard!$F$5&lt;=1980,Dashboard!$H$5&gt;=2016))),1,0)</f>
        <v>1</v>
      </c>
      <c r="Q16378" s="0" t="n">
        <f aca="false">J16378*P16378+ROW()*0.00000001</f>
        <v>0.01016378</v>
      </c>
    </row>
    <row r="16379" customFormat="false" ht="15" hidden="false" customHeight="false" outlineLevel="0" collapsed="false">
      <c r="A16379" s="0" t="s">
        <v>11977</v>
      </c>
      <c r="B16379" s="0" t="s">
        <v>50</v>
      </c>
      <c r="C16379" s="0" t="n">
        <v>2007</v>
      </c>
      <c r="D16379" s="0" t="s">
        <v>71</v>
      </c>
      <c r="E16379" s="0" t="s">
        <v>35</v>
      </c>
      <c r="F16379" s="0" t="n">
        <v>0</v>
      </c>
      <c r="G16379" s="0" t="n">
        <v>0</v>
      </c>
      <c r="H16379" s="0" t="n">
        <v>0.01</v>
      </c>
      <c r="I16379" s="0" t="n">
        <v>0</v>
      </c>
      <c r="J16379" s="0" t="n">
        <v>0.01</v>
      </c>
      <c r="N16379" s="0" t="s">
        <v>35</v>
      </c>
      <c r="P16379" s="0" t="n">
        <f aca="false">IF(AND(OR(Dashboard!$B$5="All",D16379=Dashboard!$B$5),OR(Dashboard!$D$5="All",N16379=Dashboard!$D$5),OR(AND(C16379&lt;&gt;"",C16379&gt;=Dashboard!$F$5,C16379&lt;=Dashboard!$H$5),AND(C16379="",Dashboard!$F$5&lt;=1980,Dashboard!$H$5&gt;=2016))),1,0)</f>
        <v>1</v>
      </c>
      <c r="Q16379" s="0" t="n">
        <f aca="false">J16379*P16379+ROW()*0.00000001</f>
        <v>0.01016379</v>
      </c>
    </row>
    <row r="16380" customFormat="false" ht="15" hidden="false" customHeight="false" outlineLevel="0" collapsed="false">
      <c r="A16380" s="0" t="s">
        <v>11978</v>
      </c>
      <c r="B16380" s="0" t="s">
        <v>50</v>
      </c>
      <c r="C16380" s="0" t="n">
        <v>2008</v>
      </c>
      <c r="D16380" s="0" t="s">
        <v>58</v>
      </c>
      <c r="E16380" s="0" t="s">
        <v>7677</v>
      </c>
      <c r="F16380" s="0" t="n">
        <v>0</v>
      </c>
      <c r="G16380" s="0" t="n">
        <v>0.01</v>
      </c>
      <c r="H16380" s="0" t="n">
        <v>0</v>
      </c>
      <c r="I16380" s="0" t="n">
        <v>0</v>
      </c>
      <c r="J16380" s="0" t="n">
        <v>0.01</v>
      </c>
      <c r="M16380" s="0" t="s">
        <v>36</v>
      </c>
      <c r="N16380" s="0" t="s">
        <v>35</v>
      </c>
      <c r="P16380" s="0" t="n">
        <f aca="false">IF(AND(OR(Dashboard!$B$5="All",D16380=Dashboard!$B$5),OR(Dashboard!$D$5="All",N16380=Dashboard!$D$5),OR(AND(C16380&lt;&gt;"",C16380&gt;=Dashboard!$F$5,C16380&lt;=Dashboard!$H$5),AND(C16380="",Dashboard!$F$5&lt;=1980,Dashboard!$H$5&gt;=2016))),1,0)</f>
        <v>1</v>
      </c>
      <c r="Q16380" s="0" t="n">
        <f aca="false">J16380*P16380+ROW()*0.00000001</f>
        <v>0.0101638</v>
      </c>
    </row>
    <row r="16381" customFormat="false" ht="15" hidden="false" customHeight="false" outlineLevel="0" collapsed="false">
      <c r="A16381" s="0" t="s">
        <v>1109</v>
      </c>
      <c r="B16381" s="0" t="s">
        <v>85</v>
      </c>
      <c r="C16381" s="0" t="n">
        <v>2002</v>
      </c>
      <c r="D16381" s="0" t="s">
        <v>41</v>
      </c>
      <c r="E16381" s="0" t="s">
        <v>3214</v>
      </c>
      <c r="F16381" s="0" t="n">
        <v>0.01</v>
      </c>
      <c r="G16381" s="0" t="n">
        <v>0</v>
      </c>
      <c r="H16381" s="0" t="n">
        <v>0</v>
      </c>
      <c r="I16381" s="0" t="n">
        <v>0</v>
      </c>
      <c r="J16381" s="0" t="n">
        <v>0.01</v>
      </c>
      <c r="K16381" s="0" t="n">
        <v>41</v>
      </c>
      <c r="L16381" s="0" t="n">
        <v>4.3</v>
      </c>
      <c r="M16381" s="0" t="s">
        <v>36</v>
      </c>
      <c r="N16381" s="0" t="s">
        <v>35</v>
      </c>
      <c r="O16381" s="0" t="s">
        <v>177</v>
      </c>
      <c r="P16381" s="0" t="n">
        <f aca="false">IF(AND(OR(Dashboard!$B$5="All",D16381=Dashboard!$B$5),OR(Dashboard!$D$5="All",N16381=Dashboard!$D$5),OR(AND(C16381&lt;&gt;"",C16381&gt;=Dashboard!$F$5,C16381&lt;=Dashboard!$H$5),AND(C16381="",Dashboard!$F$5&lt;=1980,Dashboard!$H$5&gt;=2016))),1,0)</f>
        <v>1</v>
      </c>
      <c r="Q16381" s="0" t="n">
        <f aca="false">J16381*P16381+ROW()*0.00000001</f>
        <v>0.01016381</v>
      </c>
    </row>
    <row r="16382" customFormat="false" ht="15" hidden="false" customHeight="false" outlineLevel="0" collapsed="false">
      <c r="A16382" s="0" t="s">
        <v>11979</v>
      </c>
      <c r="B16382" s="0" t="s">
        <v>76</v>
      </c>
      <c r="C16382" s="0" t="n">
        <v>2006</v>
      </c>
      <c r="D16382" s="0" t="s">
        <v>52</v>
      </c>
      <c r="E16382" s="0" t="s">
        <v>782</v>
      </c>
      <c r="F16382" s="0" t="n">
        <v>0</v>
      </c>
      <c r="G16382" s="0" t="n">
        <v>0</v>
      </c>
      <c r="H16382" s="0" t="n">
        <v>0.01</v>
      </c>
      <c r="I16382" s="0" t="n">
        <v>0</v>
      </c>
      <c r="J16382" s="0" t="n">
        <v>0.01</v>
      </c>
      <c r="N16382" s="0" t="s">
        <v>74</v>
      </c>
      <c r="P16382" s="0" t="n">
        <f aca="false">IF(AND(OR(Dashboard!$B$5="All",D16382=Dashboard!$B$5),OR(Dashboard!$D$5="All",N16382=Dashboard!$D$5),OR(AND(C16382&lt;&gt;"",C16382&gt;=Dashboard!$F$5,C16382&lt;=Dashboard!$H$5),AND(C16382="",Dashboard!$F$5&lt;=1980,Dashboard!$H$5&gt;=2016))),1,0)</f>
        <v>1</v>
      </c>
      <c r="Q16382" s="0" t="n">
        <f aca="false">J16382*P16382+ROW()*0.00000001</f>
        <v>0.01016382</v>
      </c>
    </row>
    <row r="16383" customFormat="false" ht="15" hidden="false" customHeight="false" outlineLevel="0" collapsed="false">
      <c r="A16383" s="0" t="s">
        <v>11980</v>
      </c>
      <c r="B16383" s="0" t="s">
        <v>851</v>
      </c>
      <c r="D16383" s="0" t="s">
        <v>71</v>
      </c>
      <c r="E16383" s="0" t="s">
        <v>6975</v>
      </c>
      <c r="F16383" s="0" t="n">
        <v>0</v>
      </c>
      <c r="G16383" s="0" t="n">
        <v>0</v>
      </c>
      <c r="H16383" s="0" t="n">
        <v>0.01</v>
      </c>
      <c r="I16383" s="0" t="n">
        <v>0</v>
      </c>
      <c r="J16383" s="0" t="n">
        <v>0.01</v>
      </c>
      <c r="N16383" s="0" t="s">
        <v>74</v>
      </c>
      <c r="P16383" s="0" t="n">
        <f aca="false">IF(AND(OR(Dashboard!$B$5="All",D16383=Dashboard!$B$5),OR(Dashboard!$D$5="All",N16383=Dashboard!$D$5),OR(AND(C16383&lt;&gt;"",C16383&gt;=Dashboard!$F$5,C16383&lt;=Dashboard!$H$5),AND(C16383="",Dashboard!$F$5&lt;=1980,Dashboard!$H$5&gt;=2016))),1,0)</f>
        <v>1</v>
      </c>
      <c r="Q16383" s="0" t="n">
        <f aca="false">J16383*P16383+ROW()*0.00000001</f>
        <v>0.01016383</v>
      </c>
    </row>
    <row r="16384" customFormat="false" ht="15" hidden="false" customHeight="false" outlineLevel="0" collapsed="false">
      <c r="A16384" s="0" t="s">
        <v>11981</v>
      </c>
      <c r="B16384" s="0" t="s">
        <v>76</v>
      </c>
      <c r="C16384" s="0" t="n">
        <v>2007</v>
      </c>
      <c r="D16384" s="0" t="s">
        <v>114</v>
      </c>
      <c r="E16384" s="0" t="s">
        <v>1457</v>
      </c>
      <c r="F16384" s="0" t="n">
        <v>0</v>
      </c>
      <c r="G16384" s="0" t="n">
        <v>0</v>
      </c>
      <c r="H16384" s="0" t="n">
        <v>0.01</v>
      </c>
      <c r="I16384" s="0" t="n">
        <v>0</v>
      </c>
      <c r="J16384" s="0" t="n">
        <v>0.01</v>
      </c>
      <c r="N16384" s="0" t="s">
        <v>74</v>
      </c>
      <c r="P16384" s="0" t="n">
        <f aca="false">IF(AND(OR(Dashboard!$B$5="All",D16384=Dashboard!$B$5),OR(Dashboard!$D$5="All",N16384=Dashboard!$D$5),OR(AND(C16384&lt;&gt;"",C16384&gt;=Dashboard!$F$5,C16384&lt;=Dashboard!$H$5),AND(C16384="",Dashboard!$F$5&lt;=1980,Dashboard!$H$5&gt;=2016))),1,0)</f>
        <v>1</v>
      </c>
      <c r="Q16384" s="0" t="n">
        <f aca="false">J16384*P16384+ROW()*0.00000001</f>
        <v>0.01016384</v>
      </c>
    </row>
    <row r="16385" customFormat="false" ht="15" hidden="false" customHeight="false" outlineLevel="0" collapsed="false">
      <c r="A16385" s="0" t="s">
        <v>11982</v>
      </c>
      <c r="B16385" s="0" t="s">
        <v>76</v>
      </c>
      <c r="C16385" s="0" t="n">
        <v>2006</v>
      </c>
      <c r="D16385" s="0" t="s">
        <v>102</v>
      </c>
      <c r="E16385" s="0" t="s">
        <v>2860</v>
      </c>
      <c r="F16385" s="0" t="n">
        <v>0</v>
      </c>
      <c r="G16385" s="0" t="n">
        <v>0</v>
      </c>
      <c r="H16385" s="0" t="n">
        <v>0.01</v>
      </c>
      <c r="I16385" s="0" t="n">
        <v>0</v>
      </c>
      <c r="J16385" s="0" t="n">
        <v>0.01</v>
      </c>
      <c r="N16385" s="0" t="s">
        <v>74</v>
      </c>
      <c r="P16385" s="0" t="n">
        <f aca="false">IF(AND(OR(Dashboard!$B$5="All",D16385=Dashboard!$B$5),OR(Dashboard!$D$5="All",N16385=Dashboard!$D$5),OR(AND(C16385&lt;&gt;"",C16385&gt;=Dashboard!$F$5,C16385&lt;=Dashboard!$H$5),AND(C16385="",Dashboard!$F$5&lt;=1980,Dashboard!$H$5&gt;=2016))),1,0)</f>
        <v>1</v>
      </c>
      <c r="Q16385" s="0" t="n">
        <f aca="false">J16385*P16385+ROW()*0.00000001</f>
        <v>0.01016385</v>
      </c>
    </row>
    <row r="16386" customFormat="false" ht="15" hidden="false" customHeight="false" outlineLevel="0" collapsed="false">
      <c r="A16386" s="0" t="s">
        <v>11983</v>
      </c>
      <c r="B16386" s="0" t="s">
        <v>76</v>
      </c>
      <c r="C16386" s="0" t="n">
        <v>2009</v>
      </c>
      <c r="D16386" s="0" t="s">
        <v>52</v>
      </c>
      <c r="E16386" s="0" t="s">
        <v>782</v>
      </c>
      <c r="F16386" s="0" t="n">
        <v>0</v>
      </c>
      <c r="G16386" s="0" t="n">
        <v>0</v>
      </c>
      <c r="H16386" s="0" t="n">
        <v>0.01</v>
      </c>
      <c r="I16386" s="0" t="n">
        <v>0</v>
      </c>
      <c r="J16386" s="0" t="n">
        <v>0.01</v>
      </c>
      <c r="N16386" s="0" t="s">
        <v>74</v>
      </c>
      <c r="P16386" s="0" t="n">
        <f aca="false">IF(AND(OR(Dashboard!$B$5="All",D16386=Dashboard!$B$5),OR(Dashboard!$D$5="All",N16386=Dashboard!$D$5),OR(AND(C16386&lt;&gt;"",C16386&gt;=Dashboard!$F$5,C16386&lt;=Dashboard!$H$5),AND(C16386="",Dashboard!$F$5&lt;=1980,Dashboard!$H$5&gt;=2016))),1,0)</f>
        <v>1</v>
      </c>
      <c r="Q16386" s="0" t="n">
        <f aca="false">J16386*P16386+ROW()*0.00000001</f>
        <v>0.01016386</v>
      </c>
    </row>
    <row r="16387" customFormat="false" ht="15" hidden="false" customHeight="false" outlineLevel="0" collapsed="false">
      <c r="A16387" s="0" t="s">
        <v>11984</v>
      </c>
      <c r="B16387" s="0" t="s">
        <v>164</v>
      </c>
      <c r="C16387" s="0" t="n">
        <v>2006</v>
      </c>
      <c r="D16387" s="0" t="s">
        <v>114</v>
      </c>
      <c r="E16387" s="0" t="s">
        <v>2113</v>
      </c>
      <c r="F16387" s="0" t="n">
        <v>0</v>
      </c>
      <c r="G16387" s="0" t="n">
        <v>0</v>
      </c>
      <c r="H16387" s="0" t="n">
        <v>0.01</v>
      </c>
      <c r="I16387" s="0" t="n">
        <v>0</v>
      </c>
      <c r="J16387" s="0" t="n">
        <v>0.01</v>
      </c>
      <c r="N16387" s="0" t="s">
        <v>74</v>
      </c>
      <c r="P16387" s="0" t="n">
        <f aca="false">IF(AND(OR(Dashboard!$B$5="All",D16387=Dashboard!$B$5),OR(Dashboard!$D$5="All",N16387=Dashboard!$D$5),OR(AND(C16387&lt;&gt;"",C16387&gt;=Dashboard!$F$5,C16387&lt;=Dashboard!$H$5),AND(C16387="",Dashboard!$F$5&lt;=1980,Dashboard!$H$5&gt;=2016))),1,0)</f>
        <v>1</v>
      </c>
      <c r="Q16387" s="0" t="n">
        <f aca="false">J16387*P16387+ROW()*0.00000001</f>
        <v>0.01016387</v>
      </c>
    </row>
    <row r="16388" customFormat="false" ht="15" hidden="false" customHeight="false" outlineLevel="0" collapsed="false">
      <c r="A16388" s="0" t="s">
        <v>11985</v>
      </c>
      <c r="B16388" s="0" t="s">
        <v>85</v>
      </c>
      <c r="C16388" s="0" t="n">
        <v>2003</v>
      </c>
      <c r="D16388" s="0" t="s">
        <v>56</v>
      </c>
      <c r="E16388" s="0" t="s">
        <v>9332</v>
      </c>
      <c r="F16388" s="0" t="n">
        <v>0.01</v>
      </c>
      <c r="G16388" s="0" t="n">
        <v>0</v>
      </c>
      <c r="H16388" s="0" t="n">
        <v>0</v>
      </c>
      <c r="I16388" s="0" t="n">
        <v>0</v>
      </c>
      <c r="J16388" s="0" t="n">
        <v>0.01</v>
      </c>
      <c r="K16388" s="0" t="n">
        <v>76</v>
      </c>
      <c r="M16388" s="0" t="s">
        <v>103</v>
      </c>
      <c r="N16388" s="0" t="s">
        <v>35</v>
      </c>
      <c r="O16388" s="0" t="s">
        <v>37</v>
      </c>
      <c r="P16388" s="0" t="n">
        <f aca="false">IF(AND(OR(Dashboard!$B$5="All",D16388=Dashboard!$B$5),OR(Dashboard!$D$5="All",N16388=Dashboard!$D$5),OR(AND(C16388&lt;&gt;"",C16388&gt;=Dashboard!$F$5,C16388&lt;=Dashboard!$H$5),AND(C16388="",Dashboard!$F$5&lt;=1980,Dashboard!$H$5&gt;=2016))),1,0)</f>
        <v>1</v>
      </c>
      <c r="Q16388" s="0" t="n">
        <f aca="false">J16388*P16388+ROW()*0.00000001</f>
        <v>0.01016388</v>
      </c>
    </row>
    <row r="16389" customFormat="false" ht="15" hidden="false" customHeight="false" outlineLevel="0" collapsed="false">
      <c r="A16389" s="0" t="s">
        <v>11986</v>
      </c>
      <c r="B16389" s="0" t="s">
        <v>851</v>
      </c>
      <c r="C16389" s="0" t="n">
        <v>2015</v>
      </c>
      <c r="D16389" s="0" t="s">
        <v>71</v>
      </c>
      <c r="E16389" s="0" t="s">
        <v>5740</v>
      </c>
      <c r="F16389" s="0" t="n">
        <v>0</v>
      </c>
      <c r="G16389" s="0" t="n">
        <v>0</v>
      </c>
      <c r="H16389" s="0" t="n">
        <v>0.01</v>
      </c>
      <c r="I16389" s="0" t="n">
        <v>0</v>
      </c>
      <c r="J16389" s="0" t="n">
        <v>0.01</v>
      </c>
      <c r="N16389" s="0" t="s">
        <v>74</v>
      </c>
      <c r="P16389" s="0" t="n">
        <f aca="false">IF(AND(OR(Dashboard!$B$5="All",D16389=Dashboard!$B$5),OR(Dashboard!$D$5="All",N16389=Dashboard!$D$5),OR(AND(C16389&lt;&gt;"",C16389&gt;=Dashboard!$F$5,C16389&lt;=Dashboard!$H$5),AND(C16389="",Dashboard!$F$5&lt;=1980,Dashboard!$H$5&gt;=2016))),1,0)</f>
        <v>1</v>
      </c>
      <c r="Q16389" s="0" t="n">
        <f aca="false">J16389*P16389+ROW()*0.00000001</f>
        <v>0.01016389</v>
      </c>
    </row>
    <row r="16390" customFormat="false" ht="15" hidden="false" customHeight="false" outlineLevel="0" collapsed="false">
      <c r="A16390" s="0" t="s">
        <v>11987</v>
      </c>
      <c r="B16390" s="0" t="s">
        <v>64</v>
      </c>
      <c r="C16390" s="0" t="n">
        <v>2012</v>
      </c>
      <c r="D16390" s="0" t="s">
        <v>71</v>
      </c>
      <c r="E16390" s="0" t="s">
        <v>9561</v>
      </c>
      <c r="F16390" s="0" t="n">
        <v>0</v>
      </c>
      <c r="G16390" s="0" t="n">
        <v>0</v>
      </c>
      <c r="H16390" s="0" t="n">
        <v>0.01</v>
      </c>
      <c r="I16390" s="0" t="n">
        <v>0</v>
      </c>
      <c r="J16390" s="0" t="n">
        <v>0.01</v>
      </c>
      <c r="N16390" s="0" t="s">
        <v>66</v>
      </c>
      <c r="P16390" s="0" t="n">
        <f aca="false">IF(AND(OR(Dashboard!$B$5="All",D16390=Dashboard!$B$5),OR(Dashboard!$D$5="All",N16390=Dashboard!$D$5),OR(AND(C16390&lt;&gt;"",C16390&gt;=Dashboard!$F$5,C16390&lt;=Dashboard!$H$5),AND(C16390="",Dashboard!$F$5&lt;=1980,Dashboard!$H$5&gt;=2016))),1,0)</f>
        <v>1</v>
      </c>
      <c r="Q16390" s="0" t="n">
        <f aca="false">J16390*P16390+ROW()*0.00000001</f>
        <v>0.0101639</v>
      </c>
    </row>
    <row r="16391" customFormat="false" ht="15" hidden="false" customHeight="false" outlineLevel="0" collapsed="false">
      <c r="A16391" s="0" t="s">
        <v>11988</v>
      </c>
      <c r="B16391" s="0" t="s">
        <v>76</v>
      </c>
      <c r="C16391" s="0" t="n">
        <v>2010</v>
      </c>
      <c r="D16391" s="0" t="s">
        <v>114</v>
      </c>
      <c r="E16391" s="0" t="s">
        <v>9683</v>
      </c>
      <c r="F16391" s="0" t="n">
        <v>0</v>
      </c>
      <c r="G16391" s="0" t="n">
        <v>0</v>
      </c>
      <c r="H16391" s="0" t="n">
        <v>0.01</v>
      </c>
      <c r="I16391" s="0" t="n">
        <v>0</v>
      </c>
      <c r="J16391" s="0" t="n">
        <v>0.01</v>
      </c>
      <c r="N16391" s="0" t="s">
        <v>74</v>
      </c>
      <c r="P16391" s="0" t="n">
        <f aca="false">IF(AND(OR(Dashboard!$B$5="All",D16391=Dashboard!$B$5),OR(Dashboard!$D$5="All",N16391=Dashboard!$D$5),OR(AND(C16391&lt;&gt;"",C16391&gt;=Dashboard!$F$5,C16391&lt;=Dashboard!$H$5),AND(C16391="",Dashboard!$F$5&lt;=1980,Dashboard!$H$5&gt;=2016))),1,0)</f>
        <v>1</v>
      </c>
      <c r="Q16391" s="0" t="n">
        <f aca="false">J16391*P16391+ROW()*0.00000001</f>
        <v>0.01016391</v>
      </c>
    </row>
    <row r="16392" customFormat="false" ht="15" hidden="false" customHeight="false" outlineLevel="0" collapsed="false">
      <c r="A16392" s="0" t="s">
        <v>2745</v>
      </c>
      <c r="B16392" s="0" t="s">
        <v>152</v>
      </c>
      <c r="C16392" s="0" t="n">
        <v>2013</v>
      </c>
      <c r="D16392" s="0" t="s">
        <v>41</v>
      </c>
      <c r="E16392" s="0" t="s">
        <v>154</v>
      </c>
      <c r="F16392" s="0" t="n">
        <v>0</v>
      </c>
      <c r="G16392" s="0" t="n">
        <v>0.01</v>
      </c>
      <c r="H16392" s="0" t="n">
        <v>0</v>
      </c>
      <c r="I16392" s="0" t="n">
        <v>0</v>
      </c>
      <c r="J16392" s="0" t="n">
        <v>0.01</v>
      </c>
      <c r="N16392" s="0" t="s">
        <v>152</v>
      </c>
      <c r="P16392" s="0" t="n">
        <f aca="false">IF(AND(OR(Dashboard!$B$5="All",D16392=Dashboard!$B$5),OR(Dashboard!$D$5="All",N16392=Dashboard!$D$5),OR(AND(C16392&lt;&gt;"",C16392&gt;=Dashboard!$F$5,C16392&lt;=Dashboard!$H$5),AND(C16392="",Dashboard!$F$5&lt;=1980,Dashboard!$H$5&gt;=2016))),1,0)</f>
        <v>1</v>
      </c>
      <c r="Q16392" s="0" t="n">
        <f aca="false">J16392*P16392+ROW()*0.00000001</f>
        <v>0.01016392</v>
      </c>
    </row>
    <row r="16393" customFormat="false" ht="15" hidden="false" customHeight="false" outlineLevel="0" collapsed="false">
      <c r="A16393" s="0" t="s">
        <v>11989</v>
      </c>
      <c r="B16393" s="0" t="s">
        <v>164</v>
      </c>
      <c r="C16393" s="0" t="n">
        <v>2010</v>
      </c>
      <c r="D16393" s="0" t="s">
        <v>114</v>
      </c>
      <c r="E16393" s="0" t="s">
        <v>11990</v>
      </c>
      <c r="F16393" s="0" t="n">
        <v>0</v>
      </c>
      <c r="G16393" s="0" t="n">
        <v>0</v>
      </c>
      <c r="H16393" s="0" t="n">
        <v>0.01</v>
      </c>
      <c r="I16393" s="0" t="n">
        <v>0</v>
      </c>
      <c r="J16393" s="0" t="n">
        <v>0.01</v>
      </c>
      <c r="N16393" s="0" t="s">
        <v>74</v>
      </c>
      <c r="P16393" s="0" t="n">
        <f aca="false">IF(AND(OR(Dashboard!$B$5="All",D16393=Dashboard!$B$5),OR(Dashboard!$D$5="All",N16393=Dashboard!$D$5),OR(AND(C16393&lt;&gt;"",C16393&gt;=Dashboard!$F$5,C16393&lt;=Dashboard!$H$5),AND(C16393="",Dashboard!$F$5&lt;=1980,Dashboard!$H$5&gt;=2016))),1,0)</f>
        <v>1</v>
      </c>
      <c r="Q16393" s="0" t="n">
        <f aca="false">J16393*P16393+ROW()*0.00000001</f>
        <v>0.01016393</v>
      </c>
    </row>
    <row r="16394" customFormat="false" ht="15" hidden="false" customHeight="false" outlineLevel="0" collapsed="false">
      <c r="A16394" s="0" t="s">
        <v>11991</v>
      </c>
      <c r="B16394" s="0" t="s">
        <v>172</v>
      </c>
      <c r="C16394" s="0" t="n">
        <v>2016</v>
      </c>
      <c r="D16394" s="0" t="s">
        <v>58</v>
      </c>
      <c r="E16394" s="0" t="s">
        <v>1862</v>
      </c>
      <c r="F16394" s="0" t="n">
        <v>0</v>
      </c>
      <c r="G16394" s="0" t="n">
        <v>0.01</v>
      </c>
      <c r="H16394" s="0" t="n">
        <v>0</v>
      </c>
      <c r="I16394" s="0" t="n">
        <v>0</v>
      </c>
      <c r="J16394" s="0" t="n">
        <v>0.01</v>
      </c>
      <c r="K16394" s="0" t="n">
        <v>53</v>
      </c>
      <c r="L16394" s="0" t="n">
        <v>6.3</v>
      </c>
      <c r="M16394" s="0" t="s">
        <v>103</v>
      </c>
      <c r="N16394" s="0" t="s">
        <v>66</v>
      </c>
      <c r="O16394" s="0" t="s">
        <v>53</v>
      </c>
      <c r="P16394" s="0" t="n">
        <f aca="false">IF(AND(OR(Dashboard!$B$5="All",D16394=Dashboard!$B$5),OR(Dashboard!$D$5="All",N16394=Dashboard!$D$5),OR(AND(C16394&lt;&gt;"",C16394&gt;=Dashboard!$F$5,C16394&lt;=Dashboard!$H$5),AND(C16394="",Dashboard!$F$5&lt;=1980,Dashboard!$H$5&gt;=2016))),1,0)</f>
        <v>1</v>
      </c>
      <c r="Q16394" s="0" t="n">
        <f aca="false">J16394*P16394+ROW()*0.00000001</f>
        <v>0.01016394</v>
      </c>
    </row>
    <row r="16395" customFormat="false" ht="15" hidden="false" customHeight="false" outlineLevel="0" collapsed="false">
      <c r="A16395" s="0" t="s">
        <v>11992</v>
      </c>
      <c r="B16395" s="0" t="s">
        <v>164</v>
      </c>
      <c r="C16395" s="0" t="n">
        <v>2011</v>
      </c>
      <c r="D16395" s="0" t="s">
        <v>114</v>
      </c>
      <c r="E16395" s="0" t="s">
        <v>6975</v>
      </c>
      <c r="F16395" s="0" t="n">
        <v>0</v>
      </c>
      <c r="G16395" s="0" t="n">
        <v>0</v>
      </c>
      <c r="H16395" s="0" t="n">
        <v>0.01</v>
      </c>
      <c r="I16395" s="0" t="n">
        <v>0</v>
      </c>
      <c r="J16395" s="0" t="n">
        <v>0.01</v>
      </c>
      <c r="N16395" s="0" t="s">
        <v>74</v>
      </c>
      <c r="P16395" s="0" t="n">
        <f aca="false">IF(AND(OR(Dashboard!$B$5="All",D16395=Dashboard!$B$5),OR(Dashboard!$D$5="All",N16395=Dashboard!$D$5),OR(AND(C16395&lt;&gt;"",C16395&gt;=Dashboard!$F$5,C16395&lt;=Dashboard!$H$5),AND(C16395="",Dashboard!$F$5&lt;=1980,Dashboard!$H$5&gt;=2016))),1,0)</f>
        <v>1</v>
      </c>
      <c r="Q16395" s="0" t="n">
        <f aca="false">J16395*P16395+ROW()*0.00000001</f>
        <v>0.01016395</v>
      </c>
    </row>
    <row r="16396" customFormat="false" ht="15" hidden="false" customHeight="false" outlineLevel="0" collapsed="false">
      <c r="A16396" s="0" t="s">
        <v>4553</v>
      </c>
      <c r="B16396" s="0" t="s">
        <v>186</v>
      </c>
      <c r="C16396" s="0" t="n">
        <v>2007</v>
      </c>
      <c r="D16396" s="0" t="s">
        <v>34</v>
      </c>
      <c r="E16396" s="0" t="s">
        <v>124</v>
      </c>
      <c r="F16396" s="0" t="n">
        <v>0.01</v>
      </c>
      <c r="G16396" s="0" t="n">
        <v>0</v>
      </c>
      <c r="H16396" s="0" t="n">
        <v>0</v>
      </c>
      <c r="I16396" s="0" t="n">
        <v>0</v>
      </c>
      <c r="J16396" s="0" t="n">
        <v>0.01</v>
      </c>
      <c r="M16396" s="0" t="s">
        <v>125</v>
      </c>
      <c r="N16396" s="0" t="s">
        <v>35</v>
      </c>
      <c r="P16396" s="0" t="n">
        <f aca="false">IF(AND(OR(Dashboard!$B$5="All",D16396=Dashboard!$B$5),OR(Dashboard!$D$5="All",N16396=Dashboard!$D$5),OR(AND(C16396&lt;&gt;"",C16396&gt;=Dashboard!$F$5,C16396&lt;=Dashboard!$H$5),AND(C16396="",Dashboard!$F$5&lt;=1980,Dashboard!$H$5&gt;=2016))),1,0)</f>
        <v>1</v>
      </c>
      <c r="Q16396" s="0" t="n">
        <f aca="false">J16396*P16396+ROW()*0.00000001</f>
        <v>0.01016396</v>
      </c>
    </row>
    <row r="16397" customFormat="false" ht="15" hidden="false" customHeight="false" outlineLevel="0" collapsed="false">
      <c r="A16397" s="0" t="s">
        <v>11993</v>
      </c>
      <c r="B16397" s="0" t="s">
        <v>164</v>
      </c>
      <c r="C16397" s="0" t="n">
        <v>2005</v>
      </c>
      <c r="D16397" s="0" t="s">
        <v>71</v>
      </c>
      <c r="E16397" s="0" t="s">
        <v>1259</v>
      </c>
      <c r="F16397" s="0" t="n">
        <v>0.01</v>
      </c>
      <c r="G16397" s="0" t="n">
        <v>0</v>
      </c>
      <c r="H16397" s="0" t="n">
        <v>0</v>
      </c>
      <c r="I16397" s="0" t="n">
        <v>0</v>
      </c>
      <c r="J16397" s="0" t="n">
        <v>0.01</v>
      </c>
      <c r="N16397" s="0" t="s">
        <v>74</v>
      </c>
      <c r="P16397" s="0" t="n">
        <f aca="false">IF(AND(OR(Dashboard!$B$5="All",D16397=Dashboard!$B$5),OR(Dashboard!$D$5="All",N16397=Dashboard!$D$5),OR(AND(C16397&lt;&gt;"",C16397&gt;=Dashboard!$F$5,C16397&lt;=Dashboard!$H$5),AND(C16397="",Dashboard!$F$5&lt;=1980,Dashboard!$H$5&gt;=2016))),1,0)</f>
        <v>1</v>
      </c>
      <c r="Q16397" s="0" t="n">
        <f aca="false">J16397*P16397+ROW()*0.00000001</f>
        <v>0.01016397</v>
      </c>
    </row>
    <row r="16398" customFormat="false" ht="15" hidden="false" customHeight="false" outlineLevel="0" collapsed="false">
      <c r="A16398" s="0" t="s">
        <v>3597</v>
      </c>
      <c r="B16398" s="0" t="s">
        <v>152</v>
      </c>
      <c r="C16398" s="0" t="n">
        <v>2007</v>
      </c>
      <c r="D16398" s="0" t="s">
        <v>56</v>
      </c>
      <c r="E16398" s="0" t="s">
        <v>293</v>
      </c>
      <c r="F16398" s="0" t="n">
        <v>0.01</v>
      </c>
      <c r="G16398" s="0" t="n">
        <v>0</v>
      </c>
      <c r="H16398" s="0" t="n">
        <v>0</v>
      </c>
      <c r="I16398" s="0" t="n">
        <v>0</v>
      </c>
      <c r="J16398" s="0" t="n">
        <v>0.01</v>
      </c>
      <c r="K16398" s="0" t="n">
        <v>71</v>
      </c>
      <c r="L16398" s="0" t="n">
        <v>7.6</v>
      </c>
      <c r="M16398" s="0" t="s">
        <v>73</v>
      </c>
      <c r="N16398" s="0" t="s">
        <v>152</v>
      </c>
      <c r="O16398" s="0" t="s">
        <v>37</v>
      </c>
      <c r="P16398" s="0" t="n">
        <f aca="false">IF(AND(OR(Dashboard!$B$5="All",D16398=Dashboard!$B$5),OR(Dashboard!$D$5="All",N16398=Dashboard!$D$5),OR(AND(C16398&lt;&gt;"",C16398&gt;=Dashboard!$F$5,C16398&lt;=Dashboard!$H$5),AND(C16398="",Dashboard!$F$5&lt;=1980,Dashboard!$H$5&gt;=2016))),1,0)</f>
        <v>1</v>
      </c>
      <c r="Q16398" s="0" t="n">
        <f aca="false">J16398*P16398+ROW()*0.00000001</f>
        <v>0.01016398</v>
      </c>
    </row>
    <row r="16399" customFormat="false" ht="15" hidden="false" customHeight="false" outlineLevel="0" collapsed="false">
      <c r="A16399" s="0" t="s">
        <v>11994</v>
      </c>
      <c r="B16399" s="0" t="s">
        <v>76</v>
      </c>
      <c r="C16399" s="0" t="n">
        <v>2006</v>
      </c>
      <c r="D16399" s="0" t="s">
        <v>52</v>
      </c>
      <c r="E16399" s="0" t="s">
        <v>782</v>
      </c>
      <c r="F16399" s="0" t="n">
        <v>0</v>
      </c>
      <c r="G16399" s="0" t="n">
        <v>0</v>
      </c>
      <c r="H16399" s="0" t="n">
        <v>0.01</v>
      </c>
      <c r="I16399" s="0" t="n">
        <v>0</v>
      </c>
      <c r="J16399" s="0" t="n">
        <v>0.01</v>
      </c>
      <c r="N16399" s="0" t="s">
        <v>74</v>
      </c>
      <c r="P16399" s="0" t="n">
        <f aca="false">IF(AND(OR(Dashboard!$B$5="All",D16399=Dashboard!$B$5),OR(Dashboard!$D$5="All",N16399=Dashboard!$D$5),OR(AND(C16399&lt;&gt;"",C16399&gt;=Dashboard!$F$5,C16399&lt;=Dashboard!$H$5),AND(C16399="",Dashboard!$F$5&lt;=1980,Dashboard!$H$5&gt;=2016))),1,0)</f>
        <v>1</v>
      </c>
      <c r="Q16399" s="0" t="n">
        <f aca="false">J16399*P16399+ROW()*0.00000001</f>
        <v>0.01016399</v>
      </c>
    </row>
    <row r="16400" customFormat="false" ht="15" hidden="false" customHeight="false" outlineLevel="0" collapsed="false">
      <c r="A16400" s="0" t="s">
        <v>9285</v>
      </c>
      <c r="B16400" s="0" t="s">
        <v>94</v>
      </c>
      <c r="C16400" s="0" t="n">
        <v>2015</v>
      </c>
      <c r="D16400" s="0" t="s">
        <v>114</v>
      </c>
      <c r="E16400" s="0" t="s">
        <v>7521</v>
      </c>
      <c r="F16400" s="0" t="n">
        <v>0</v>
      </c>
      <c r="G16400" s="0" t="n">
        <v>0</v>
      </c>
      <c r="H16400" s="0" t="n">
        <v>0.01</v>
      </c>
      <c r="I16400" s="0" t="n">
        <v>0</v>
      </c>
      <c r="J16400" s="0" t="n">
        <v>0.01</v>
      </c>
      <c r="N16400" s="0" t="s">
        <v>74</v>
      </c>
      <c r="P16400" s="0" t="n">
        <f aca="false">IF(AND(OR(Dashboard!$B$5="All",D16400=Dashboard!$B$5),OR(Dashboard!$D$5="All",N16400=Dashboard!$D$5),OR(AND(C16400&lt;&gt;"",C16400&gt;=Dashboard!$F$5,C16400&lt;=Dashboard!$H$5),AND(C16400="",Dashboard!$F$5&lt;=1980,Dashboard!$H$5&gt;=2016))),1,0)</f>
        <v>1</v>
      </c>
      <c r="Q16400" s="0" t="n">
        <f aca="false">J16400*P16400+ROW()*0.00000001</f>
        <v>0.010164</v>
      </c>
    </row>
    <row r="16401" customFormat="false" ht="15" hidden="false" customHeight="false" outlineLevel="0" collapsed="false">
      <c r="A16401" s="0" t="s">
        <v>11995</v>
      </c>
      <c r="B16401" s="0" t="s">
        <v>164</v>
      </c>
      <c r="C16401" s="0" t="n">
        <v>2010</v>
      </c>
      <c r="D16401" s="0" t="s">
        <v>246</v>
      </c>
      <c r="E16401" s="0" t="s">
        <v>11702</v>
      </c>
      <c r="F16401" s="0" t="n">
        <v>0</v>
      </c>
      <c r="G16401" s="0" t="n">
        <v>0</v>
      </c>
      <c r="H16401" s="0" t="n">
        <v>0.01</v>
      </c>
      <c r="I16401" s="0" t="n">
        <v>0</v>
      </c>
      <c r="J16401" s="0" t="n">
        <v>0.01</v>
      </c>
      <c r="N16401" s="0" t="s">
        <v>74</v>
      </c>
      <c r="P16401" s="0" t="n">
        <f aca="false">IF(AND(OR(Dashboard!$B$5="All",D16401=Dashboard!$B$5),OR(Dashboard!$D$5="All",N16401=Dashboard!$D$5),OR(AND(C16401&lt;&gt;"",C16401&gt;=Dashboard!$F$5,C16401&lt;=Dashboard!$H$5),AND(C16401="",Dashboard!$F$5&lt;=1980,Dashboard!$H$5&gt;=2016))),1,0)</f>
        <v>1</v>
      </c>
      <c r="Q16401" s="0" t="n">
        <f aca="false">J16401*P16401+ROW()*0.00000001</f>
        <v>0.01016401</v>
      </c>
    </row>
    <row r="16402" customFormat="false" ht="15" hidden="false" customHeight="false" outlineLevel="0" collapsed="false">
      <c r="A16402" s="0" t="s">
        <v>11996</v>
      </c>
      <c r="B16402" s="0" t="s">
        <v>164</v>
      </c>
      <c r="C16402" s="0" t="n">
        <v>2012</v>
      </c>
      <c r="D16402" s="0" t="s">
        <v>71</v>
      </c>
      <c r="E16402" s="0" t="s">
        <v>11189</v>
      </c>
      <c r="F16402" s="0" t="n">
        <v>0</v>
      </c>
      <c r="G16402" s="0" t="n">
        <v>0</v>
      </c>
      <c r="H16402" s="0" t="n">
        <v>0.01</v>
      </c>
      <c r="I16402" s="0" t="n">
        <v>0</v>
      </c>
      <c r="J16402" s="0" t="n">
        <v>0.01</v>
      </c>
      <c r="N16402" s="0" t="s">
        <v>74</v>
      </c>
      <c r="P16402" s="0" t="n">
        <f aca="false">IF(AND(OR(Dashboard!$B$5="All",D16402=Dashboard!$B$5),OR(Dashboard!$D$5="All",N16402=Dashboard!$D$5),OR(AND(C16402&lt;&gt;"",C16402&gt;=Dashboard!$F$5,C16402&lt;=Dashboard!$H$5),AND(C16402="",Dashboard!$F$5&lt;=1980,Dashboard!$H$5&gt;=2016))),1,0)</f>
        <v>1</v>
      </c>
      <c r="Q16402" s="0" t="n">
        <f aca="false">J16402*P16402+ROW()*0.00000001</f>
        <v>0.01016402</v>
      </c>
    </row>
    <row r="16403" customFormat="false" ht="15" hidden="false" customHeight="false" outlineLevel="0" collapsed="false">
      <c r="A16403" s="0" t="s">
        <v>11997</v>
      </c>
      <c r="B16403" s="0" t="s">
        <v>152</v>
      </c>
      <c r="C16403" s="0" t="n">
        <v>2009</v>
      </c>
      <c r="D16403" s="0" t="s">
        <v>34</v>
      </c>
      <c r="E16403" s="0" t="s">
        <v>257</v>
      </c>
      <c r="F16403" s="0" t="n">
        <v>0</v>
      </c>
      <c r="G16403" s="0" t="n">
        <v>0.01</v>
      </c>
      <c r="H16403" s="0" t="n">
        <v>0</v>
      </c>
      <c r="I16403" s="0" t="n">
        <v>0</v>
      </c>
      <c r="J16403" s="0" t="n">
        <v>0.01</v>
      </c>
      <c r="N16403" s="0" t="s">
        <v>152</v>
      </c>
      <c r="P16403" s="0" t="n">
        <f aca="false">IF(AND(OR(Dashboard!$B$5="All",D16403=Dashboard!$B$5),OR(Dashboard!$D$5="All",N16403=Dashboard!$D$5),OR(AND(C16403&lt;&gt;"",C16403&gt;=Dashboard!$F$5,C16403&lt;=Dashboard!$H$5),AND(C16403="",Dashboard!$F$5&lt;=1980,Dashboard!$H$5&gt;=2016))),1,0)</f>
        <v>1</v>
      </c>
      <c r="Q16403" s="0" t="n">
        <f aca="false">J16403*P16403+ROW()*0.00000001</f>
        <v>0.01016403</v>
      </c>
    </row>
    <row r="16404" customFormat="false" ht="15" hidden="false" customHeight="false" outlineLevel="0" collapsed="false">
      <c r="A16404" s="0" t="s">
        <v>11998</v>
      </c>
      <c r="B16404" s="0" t="s">
        <v>85</v>
      </c>
      <c r="C16404" s="0" t="n">
        <v>2002</v>
      </c>
      <c r="D16404" s="0" t="s">
        <v>41</v>
      </c>
      <c r="E16404" s="0" t="s">
        <v>124</v>
      </c>
      <c r="F16404" s="0" t="n">
        <v>0.01</v>
      </c>
      <c r="G16404" s="0" t="n">
        <v>0</v>
      </c>
      <c r="H16404" s="0" t="n">
        <v>0</v>
      </c>
      <c r="I16404" s="0" t="n">
        <v>0</v>
      </c>
      <c r="J16404" s="0" t="n">
        <v>0.01</v>
      </c>
      <c r="K16404" s="0" t="n">
        <v>86</v>
      </c>
      <c r="M16404" s="0" t="s">
        <v>36</v>
      </c>
      <c r="N16404" s="0" t="s">
        <v>35</v>
      </c>
      <c r="O16404" s="0" t="s">
        <v>42</v>
      </c>
      <c r="P16404" s="0" t="n">
        <f aca="false">IF(AND(OR(Dashboard!$B$5="All",D16404=Dashboard!$B$5),OR(Dashboard!$D$5="All",N16404=Dashboard!$D$5),OR(AND(C16404&lt;&gt;"",C16404&gt;=Dashboard!$F$5,C16404&lt;=Dashboard!$H$5),AND(C16404="",Dashboard!$F$5&lt;=1980,Dashboard!$H$5&gt;=2016))),1,0)</f>
        <v>1</v>
      </c>
      <c r="Q16404" s="0" t="n">
        <f aca="false">J16404*P16404+ROW()*0.00000001</f>
        <v>0.01016404</v>
      </c>
    </row>
    <row r="16405" customFormat="false" ht="15" hidden="false" customHeight="false" outlineLevel="0" collapsed="false">
      <c r="A16405" s="0" t="s">
        <v>11547</v>
      </c>
      <c r="B16405" s="0" t="s">
        <v>851</v>
      </c>
      <c r="C16405" s="0" t="n">
        <v>2016</v>
      </c>
      <c r="D16405" s="0" t="s">
        <v>71</v>
      </c>
      <c r="E16405" s="0" t="s">
        <v>782</v>
      </c>
      <c r="F16405" s="0" t="n">
        <v>0</v>
      </c>
      <c r="G16405" s="0" t="n">
        <v>0</v>
      </c>
      <c r="H16405" s="0" t="n">
        <v>0.01</v>
      </c>
      <c r="I16405" s="0" t="n">
        <v>0</v>
      </c>
      <c r="J16405" s="0" t="n">
        <v>0.01</v>
      </c>
      <c r="N16405" s="0" t="s">
        <v>74</v>
      </c>
      <c r="P16405" s="0" t="n">
        <f aca="false">IF(AND(OR(Dashboard!$B$5="All",D16405=Dashboard!$B$5),OR(Dashboard!$D$5="All",N16405=Dashboard!$D$5),OR(AND(C16405&lt;&gt;"",C16405&gt;=Dashboard!$F$5,C16405&lt;=Dashboard!$H$5),AND(C16405="",Dashboard!$F$5&lt;=1980,Dashboard!$H$5&gt;=2016))),1,0)</f>
        <v>1</v>
      </c>
      <c r="Q16405" s="0" t="n">
        <f aca="false">J16405*P16405+ROW()*0.00000001</f>
        <v>0.01016405</v>
      </c>
    </row>
    <row r="16406" customFormat="false" ht="15" hidden="false" customHeight="false" outlineLevel="0" collapsed="false">
      <c r="A16406" s="0" t="s">
        <v>11999</v>
      </c>
      <c r="B16406" s="0" t="s">
        <v>85</v>
      </c>
      <c r="C16406" s="0" t="n">
        <v>2004</v>
      </c>
      <c r="D16406" s="0" t="s">
        <v>52</v>
      </c>
      <c r="E16406" s="0" t="s">
        <v>160</v>
      </c>
      <c r="F16406" s="0" t="n">
        <v>0.01</v>
      </c>
      <c r="G16406" s="0" t="n">
        <v>0</v>
      </c>
      <c r="H16406" s="0" t="n">
        <v>0</v>
      </c>
      <c r="I16406" s="0" t="n">
        <v>0</v>
      </c>
      <c r="J16406" s="0" t="n">
        <v>0.01</v>
      </c>
      <c r="M16406" s="0" t="s">
        <v>36</v>
      </c>
      <c r="N16406" s="0" t="s">
        <v>35</v>
      </c>
      <c r="P16406" s="0" t="n">
        <f aca="false">IF(AND(OR(Dashboard!$B$5="All",D16406=Dashboard!$B$5),OR(Dashboard!$D$5="All",N16406=Dashboard!$D$5),OR(AND(C16406&lt;&gt;"",C16406&gt;=Dashboard!$F$5,C16406&lt;=Dashboard!$H$5),AND(C16406="",Dashboard!$F$5&lt;=1980,Dashboard!$H$5&gt;=2016))),1,0)</f>
        <v>1</v>
      </c>
      <c r="Q16406" s="0" t="n">
        <f aca="false">J16406*P16406+ROW()*0.00000001</f>
        <v>0.01016406</v>
      </c>
    </row>
    <row r="16407" customFormat="false" ht="15" hidden="false" customHeight="false" outlineLevel="0" collapsed="false">
      <c r="A16407" s="0" t="s">
        <v>7649</v>
      </c>
      <c r="B16407" s="0" t="s">
        <v>186</v>
      </c>
      <c r="D16407" s="0" t="s">
        <v>41</v>
      </c>
      <c r="E16407" s="0" t="s">
        <v>520</v>
      </c>
      <c r="F16407" s="0" t="n">
        <v>0.01</v>
      </c>
      <c r="G16407" s="0" t="n">
        <v>0</v>
      </c>
      <c r="H16407" s="0" t="n">
        <v>0</v>
      </c>
      <c r="I16407" s="0" t="n">
        <v>0</v>
      </c>
      <c r="J16407" s="0" t="n">
        <v>0.01</v>
      </c>
      <c r="K16407" s="0" t="n">
        <v>69</v>
      </c>
      <c r="L16407" s="0" t="n">
        <v>6.5</v>
      </c>
      <c r="M16407" s="0" t="s">
        <v>103</v>
      </c>
      <c r="N16407" s="0" t="s">
        <v>35</v>
      </c>
      <c r="O16407" s="0" t="s">
        <v>67</v>
      </c>
      <c r="P16407" s="0" t="n">
        <f aca="false">IF(AND(OR(Dashboard!$B$5="All",D16407=Dashboard!$B$5),OR(Dashboard!$D$5="All",N16407=Dashboard!$D$5),OR(AND(C16407&lt;&gt;"",C16407&gt;=Dashboard!$F$5,C16407&lt;=Dashboard!$H$5),AND(C16407="",Dashboard!$F$5&lt;=1980,Dashboard!$H$5&gt;=2016))),1,0)</f>
        <v>1</v>
      </c>
      <c r="Q16407" s="0" t="n">
        <f aca="false">J16407*P16407+ROW()*0.00000001</f>
        <v>0.01016407</v>
      </c>
    </row>
    <row r="16408" customFormat="false" ht="15" hidden="false" customHeight="false" outlineLevel="0" collapsed="false">
      <c r="A16408" s="0" t="s">
        <v>4507</v>
      </c>
      <c r="B16408" s="0" t="s">
        <v>152</v>
      </c>
      <c r="C16408" s="0" t="n">
        <v>2009</v>
      </c>
      <c r="D16408" s="0" t="s">
        <v>56</v>
      </c>
      <c r="E16408" s="0" t="s">
        <v>293</v>
      </c>
      <c r="F16408" s="0" t="n">
        <v>0</v>
      </c>
      <c r="G16408" s="0" t="n">
        <v>0.01</v>
      </c>
      <c r="H16408" s="0" t="n">
        <v>0</v>
      </c>
      <c r="I16408" s="0" t="n">
        <v>0</v>
      </c>
      <c r="J16408" s="0" t="n">
        <v>0.01</v>
      </c>
      <c r="K16408" s="0" t="n">
        <v>80</v>
      </c>
      <c r="L16408" s="0" t="n">
        <v>8</v>
      </c>
      <c r="M16408" s="0" t="s">
        <v>73</v>
      </c>
      <c r="N16408" s="0" t="s">
        <v>152</v>
      </c>
      <c r="O16408" s="0" t="s">
        <v>37</v>
      </c>
      <c r="P16408" s="0" t="n">
        <f aca="false">IF(AND(OR(Dashboard!$B$5="All",D16408=Dashboard!$B$5),OR(Dashboard!$D$5="All",N16408=Dashboard!$D$5),OR(AND(C16408&lt;&gt;"",C16408&gt;=Dashboard!$F$5,C16408&lt;=Dashboard!$H$5),AND(C16408="",Dashboard!$F$5&lt;=1980,Dashboard!$H$5&gt;=2016))),1,0)</f>
        <v>1</v>
      </c>
      <c r="Q16408" s="0" t="n">
        <f aca="false">J16408*P16408+ROW()*0.00000001</f>
        <v>0.01016408</v>
      </c>
    </row>
    <row r="16409" customFormat="false" ht="15" hidden="false" customHeight="false" outlineLevel="0" collapsed="false">
      <c r="A16409" s="0" t="s">
        <v>12000</v>
      </c>
      <c r="B16409" s="0" t="s">
        <v>33</v>
      </c>
      <c r="C16409" s="0" t="n">
        <v>2008</v>
      </c>
      <c r="D16409" s="0" t="s">
        <v>52</v>
      </c>
      <c r="E16409" s="0" t="s">
        <v>328</v>
      </c>
      <c r="F16409" s="0" t="n">
        <v>0</v>
      </c>
      <c r="G16409" s="0" t="n">
        <v>0</v>
      </c>
      <c r="H16409" s="0" t="n">
        <v>0.01</v>
      </c>
      <c r="I16409" s="0" t="n">
        <v>0</v>
      </c>
      <c r="J16409" s="0" t="n">
        <v>0.01</v>
      </c>
      <c r="N16409" s="0" t="s">
        <v>35</v>
      </c>
      <c r="P16409" s="0" t="n">
        <f aca="false">IF(AND(OR(Dashboard!$B$5="All",D16409=Dashboard!$B$5),OR(Dashboard!$D$5="All",N16409=Dashboard!$D$5),OR(AND(C16409&lt;&gt;"",C16409&gt;=Dashboard!$F$5,C16409&lt;=Dashboard!$H$5),AND(C16409="",Dashboard!$F$5&lt;=1980,Dashboard!$H$5&gt;=2016))),1,0)</f>
        <v>1</v>
      </c>
      <c r="Q16409" s="0" t="n">
        <f aca="false">J16409*P16409+ROW()*0.00000001</f>
        <v>0.01016409</v>
      </c>
    </row>
    <row r="16410" customFormat="false" ht="15" hidden="false" customHeight="false" outlineLevel="0" collapsed="false">
      <c r="A16410" s="0" t="s">
        <v>12001</v>
      </c>
      <c r="B16410" s="0" t="s">
        <v>186</v>
      </c>
      <c r="C16410" s="0" t="n">
        <v>2003</v>
      </c>
      <c r="D16410" s="0" t="s">
        <v>56</v>
      </c>
      <c r="E16410" s="0" t="s">
        <v>1374</v>
      </c>
      <c r="F16410" s="0" t="n">
        <v>0.01</v>
      </c>
      <c r="G16410" s="0" t="n">
        <v>0</v>
      </c>
      <c r="H16410" s="0" t="n">
        <v>0</v>
      </c>
      <c r="I16410" s="0" t="n">
        <v>0</v>
      </c>
      <c r="J16410" s="0" t="n">
        <v>0.01</v>
      </c>
      <c r="N16410" s="0" t="s">
        <v>35</v>
      </c>
      <c r="P16410" s="0" t="n">
        <f aca="false">IF(AND(OR(Dashboard!$B$5="All",D16410=Dashboard!$B$5),OR(Dashboard!$D$5="All",N16410=Dashboard!$D$5),OR(AND(C16410&lt;&gt;"",C16410&gt;=Dashboard!$F$5,C16410&lt;=Dashboard!$H$5),AND(C16410="",Dashboard!$F$5&lt;=1980,Dashboard!$H$5&gt;=2016))),1,0)</f>
        <v>1</v>
      </c>
      <c r="Q16410" s="0" t="n">
        <f aca="false">J16410*P16410+ROW()*0.00000001</f>
        <v>0.0101641</v>
      </c>
    </row>
    <row r="16411" customFormat="false" ht="15" hidden="false" customHeight="false" outlineLevel="0" collapsed="false">
      <c r="A16411" s="0" t="s">
        <v>12002</v>
      </c>
      <c r="B16411" s="0" t="s">
        <v>186</v>
      </c>
      <c r="C16411" s="0" t="n">
        <v>2003</v>
      </c>
      <c r="D16411" s="0" t="s">
        <v>41</v>
      </c>
      <c r="E16411" s="0" t="s">
        <v>2018</v>
      </c>
      <c r="F16411" s="0" t="n">
        <v>0.01</v>
      </c>
      <c r="G16411" s="0" t="n">
        <v>0</v>
      </c>
      <c r="H16411" s="0" t="n">
        <v>0</v>
      </c>
      <c r="I16411" s="0" t="n">
        <v>0</v>
      </c>
      <c r="J16411" s="0" t="n">
        <v>0.01</v>
      </c>
      <c r="K16411" s="0" t="n">
        <v>63</v>
      </c>
      <c r="M16411" s="0" t="s">
        <v>36</v>
      </c>
      <c r="N16411" s="0" t="s">
        <v>35</v>
      </c>
      <c r="O16411" s="0" t="s">
        <v>67</v>
      </c>
      <c r="P16411" s="0" t="n">
        <f aca="false">IF(AND(OR(Dashboard!$B$5="All",D16411=Dashboard!$B$5),OR(Dashboard!$D$5="All",N16411=Dashboard!$D$5),OR(AND(C16411&lt;&gt;"",C16411&gt;=Dashboard!$F$5,C16411&lt;=Dashboard!$H$5),AND(C16411="",Dashboard!$F$5&lt;=1980,Dashboard!$H$5&gt;=2016))),1,0)</f>
        <v>1</v>
      </c>
      <c r="Q16411" s="0" t="n">
        <f aca="false">J16411*P16411+ROW()*0.00000001</f>
        <v>0.01016411</v>
      </c>
    </row>
    <row r="16412" customFormat="false" ht="15" hidden="false" customHeight="false" outlineLevel="0" collapsed="false">
      <c r="A16412" s="0" t="s">
        <v>12003</v>
      </c>
      <c r="B16412" s="0" t="s">
        <v>851</v>
      </c>
      <c r="C16412" s="0" t="n">
        <v>2014</v>
      </c>
      <c r="D16412" s="0" t="s">
        <v>114</v>
      </c>
      <c r="E16412" s="0" t="s">
        <v>6975</v>
      </c>
      <c r="F16412" s="0" t="n">
        <v>0</v>
      </c>
      <c r="G16412" s="0" t="n">
        <v>0</v>
      </c>
      <c r="H16412" s="0" t="n">
        <v>0.01</v>
      </c>
      <c r="I16412" s="0" t="n">
        <v>0</v>
      </c>
      <c r="J16412" s="0" t="n">
        <v>0.01</v>
      </c>
      <c r="N16412" s="0" t="s">
        <v>74</v>
      </c>
      <c r="P16412" s="0" t="n">
        <f aca="false">IF(AND(OR(Dashboard!$B$5="All",D16412=Dashboard!$B$5),OR(Dashboard!$D$5="All",N16412=Dashboard!$D$5),OR(AND(C16412&lt;&gt;"",C16412&gt;=Dashboard!$F$5,C16412&lt;=Dashboard!$H$5),AND(C16412="",Dashboard!$F$5&lt;=1980,Dashboard!$H$5&gt;=2016))),1,0)</f>
        <v>1</v>
      </c>
      <c r="Q16412" s="0" t="n">
        <f aca="false">J16412*P16412+ROW()*0.00000001</f>
        <v>0.01016412</v>
      </c>
    </row>
    <row r="16413" customFormat="false" ht="15" hidden="false" customHeight="false" outlineLevel="0" collapsed="false">
      <c r="A16413" s="0" t="s">
        <v>5745</v>
      </c>
      <c r="B16413" s="0" t="s">
        <v>152</v>
      </c>
      <c r="C16413" s="0" t="n">
        <v>2008</v>
      </c>
      <c r="D16413" s="0" t="s">
        <v>56</v>
      </c>
      <c r="E16413" s="0" t="s">
        <v>257</v>
      </c>
      <c r="F16413" s="0" t="n">
        <v>0</v>
      </c>
      <c r="G16413" s="0" t="n">
        <v>0.01</v>
      </c>
      <c r="H16413" s="0" t="n">
        <v>0</v>
      </c>
      <c r="I16413" s="0" t="n">
        <v>0</v>
      </c>
      <c r="J16413" s="0" t="n">
        <v>0.01</v>
      </c>
      <c r="K16413" s="0" t="n">
        <v>58</v>
      </c>
      <c r="L16413" s="0" t="n">
        <v>4.8</v>
      </c>
      <c r="M16413" s="0" t="s">
        <v>73</v>
      </c>
      <c r="N16413" s="0" t="s">
        <v>152</v>
      </c>
      <c r="O16413" s="0" t="s">
        <v>53</v>
      </c>
      <c r="P16413" s="0" t="n">
        <f aca="false">IF(AND(OR(Dashboard!$B$5="All",D16413=Dashboard!$B$5),OR(Dashboard!$D$5="All",N16413=Dashboard!$D$5),OR(AND(C16413&lt;&gt;"",C16413&gt;=Dashboard!$F$5,C16413&lt;=Dashboard!$H$5),AND(C16413="",Dashboard!$F$5&lt;=1980,Dashboard!$H$5&gt;=2016))),1,0)</f>
        <v>1</v>
      </c>
      <c r="Q16413" s="0" t="n">
        <f aca="false">J16413*P16413+ROW()*0.00000001</f>
        <v>0.01016413</v>
      </c>
    </row>
    <row r="16414" customFormat="false" ht="15" hidden="false" customHeight="false" outlineLevel="0" collapsed="false">
      <c r="A16414" s="0" t="s">
        <v>10874</v>
      </c>
      <c r="B16414" s="0" t="s">
        <v>184</v>
      </c>
      <c r="C16414" s="0" t="n">
        <v>2015</v>
      </c>
      <c r="D16414" s="0" t="s">
        <v>71</v>
      </c>
      <c r="E16414" s="0" t="s">
        <v>2264</v>
      </c>
      <c r="F16414" s="0" t="n">
        <v>0</v>
      </c>
      <c r="G16414" s="0" t="n">
        <v>0.01</v>
      </c>
      <c r="H16414" s="0" t="n">
        <v>0</v>
      </c>
      <c r="I16414" s="0" t="n">
        <v>0</v>
      </c>
      <c r="J16414" s="0" t="n">
        <v>0.01</v>
      </c>
      <c r="K16414" s="0" t="n">
        <v>67</v>
      </c>
      <c r="L16414" s="0" t="n">
        <v>7.1</v>
      </c>
      <c r="M16414" s="0" t="s">
        <v>125</v>
      </c>
      <c r="N16414" s="0" t="s">
        <v>35</v>
      </c>
      <c r="O16414" s="0" t="s">
        <v>67</v>
      </c>
      <c r="P16414" s="0" t="n">
        <f aca="false">IF(AND(OR(Dashboard!$B$5="All",D16414=Dashboard!$B$5),OR(Dashboard!$D$5="All",N16414=Dashboard!$D$5),OR(AND(C16414&lt;&gt;"",C16414&gt;=Dashboard!$F$5,C16414&lt;=Dashboard!$H$5),AND(C16414="",Dashboard!$F$5&lt;=1980,Dashboard!$H$5&gt;=2016))),1,0)</f>
        <v>1</v>
      </c>
      <c r="Q16414" s="0" t="n">
        <f aca="false">J16414*P16414+ROW()*0.00000001</f>
        <v>0.01016414</v>
      </c>
    </row>
    <row r="16415" customFormat="false" ht="15" hidden="false" customHeight="false" outlineLevel="0" collapsed="false">
      <c r="A16415" s="0" t="s">
        <v>12004</v>
      </c>
      <c r="B16415" s="0" t="s">
        <v>164</v>
      </c>
      <c r="C16415" s="0" t="n">
        <v>2009</v>
      </c>
      <c r="D16415" s="0" t="s">
        <v>246</v>
      </c>
      <c r="E16415" s="0" t="s">
        <v>2334</v>
      </c>
      <c r="F16415" s="0" t="n">
        <v>0</v>
      </c>
      <c r="G16415" s="0" t="n">
        <v>0</v>
      </c>
      <c r="H16415" s="0" t="n">
        <v>0.01</v>
      </c>
      <c r="I16415" s="0" t="n">
        <v>0</v>
      </c>
      <c r="J16415" s="0" t="n">
        <v>0.01</v>
      </c>
      <c r="N16415" s="0" t="s">
        <v>74</v>
      </c>
      <c r="P16415" s="0" t="n">
        <f aca="false">IF(AND(OR(Dashboard!$B$5="All",D16415=Dashboard!$B$5),OR(Dashboard!$D$5="All",N16415=Dashboard!$D$5),OR(AND(C16415&lt;&gt;"",C16415&gt;=Dashboard!$F$5,C16415&lt;=Dashboard!$H$5),AND(C16415="",Dashboard!$F$5&lt;=1980,Dashboard!$H$5&gt;=2016))),1,0)</f>
        <v>1</v>
      </c>
      <c r="Q16415" s="0" t="n">
        <f aca="false">J16415*P16415+ROW()*0.00000001</f>
        <v>0.01016415</v>
      </c>
    </row>
    <row r="16416" customFormat="false" ht="15" hidden="false" customHeight="false" outlineLevel="0" collapsed="false">
      <c r="A16416" s="0" t="s">
        <v>12005</v>
      </c>
      <c r="B16416" s="0" t="s">
        <v>50</v>
      </c>
      <c r="C16416" s="0" t="n">
        <v>2012</v>
      </c>
      <c r="D16416" s="0" t="s">
        <v>114</v>
      </c>
      <c r="E16416" s="0" t="s">
        <v>6975</v>
      </c>
      <c r="F16416" s="0" t="n">
        <v>0</v>
      </c>
      <c r="G16416" s="0" t="n">
        <v>0</v>
      </c>
      <c r="H16416" s="0" t="n">
        <v>0.01</v>
      </c>
      <c r="I16416" s="0" t="n">
        <v>0</v>
      </c>
      <c r="J16416" s="0" t="n">
        <v>0.01</v>
      </c>
      <c r="N16416" s="0" t="s">
        <v>35</v>
      </c>
      <c r="P16416" s="0" t="n">
        <f aca="false">IF(AND(OR(Dashboard!$B$5="All",D16416=Dashboard!$B$5),OR(Dashboard!$D$5="All",N16416=Dashboard!$D$5),OR(AND(C16416&lt;&gt;"",C16416&gt;=Dashboard!$F$5,C16416&lt;=Dashboard!$H$5),AND(C16416="",Dashboard!$F$5&lt;=1980,Dashboard!$H$5&gt;=2016))),1,0)</f>
        <v>1</v>
      </c>
      <c r="Q16416" s="0" t="n">
        <f aca="false">J16416*P16416+ROW()*0.00000001</f>
        <v>0.01016416</v>
      </c>
    </row>
    <row r="16417" customFormat="false" ht="15" hidden="false" customHeight="false" outlineLevel="0" collapsed="false">
      <c r="A16417" s="0" t="s">
        <v>12006</v>
      </c>
      <c r="B16417" s="0" t="s">
        <v>50</v>
      </c>
      <c r="C16417" s="0" t="n">
        <v>2009</v>
      </c>
      <c r="D16417" s="0" t="s">
        <v>114</v>
      </c>
      <c r="E16417" s="0" t="s">
        <v>2867</v>
      </c>
      <c r="F16417" s="0" t="n">
        <v>0</v>
      </c>
      <c r="G16417" s="0" t="n">
        <v>0</v>
      </c>
      <c r="H16417" s="0" t="n">
        <v>0.01</v>
      </c>
      <c r="I16417" s="0" t="n">
        <v>0</v>
      </c>
      <c r="J16417" s="0" t="n">
        <v>0.01</v>
      </c>
      <c r="N16417" s="0" t="s">
        <v>35</v>
      </c>
      <c r="P16417" s="0" t="n">
        <f aca="false">IF(AND(OR(Dashboard!$B$5="All",D16417=Dashboard!$B$5),OR(Dashboard!$D$5="All",N16417=Dashboard!$D$5),OR(AND(C16417&lt;&gt;"",C16417&gt;=Dashboard!$F$5,C16417&lt;=Dashboard!$H$5),AND(C16417="",Dashboard!$F$5&lt;=1980,Dashboard!$H$5&gt;=2016))),1,0)</f>
        <v>1</v>
      </c>
      <c r="Q16417" s="0" t="n">
        <f aca="false">J16417*P16417+ROW()*0.00000001</f>
        <v>0.01016417</v>
      </c>
    </row>
    <row r="16418" customFormat="false" ht="15" hidden="false" customHeight="false" outlineLevel="0" collapsed="false">
      <c r="A16418" s="0" t="s">
        <v>12007</v>
      </c>
      <c r="B16418" s="0" t="s">
        <v>164</v>
      </c>
      <c r="C16418" s="0" t="n">
        <v>2013</v>
      </c>
      <c r="D16418" s="0" t="s">
        <v>114</v>
      </c>
      <c r="E16418" s="0" t="s">
        <v>10489</v>
      </c>
      <c r="F16418" s="0" t="n">
        <v>0</v>
      </c>
      <c r="G16418" s="0" t="n">
        <v>0</v>
      </c>
      <c r="H16418" s="0" t="n">
        <v>0.01</v>
      </c>
      <c r="I16418" s="0" t="n">
        <v>0</v>
      </c>
      <c r="J16418" s="0" t="n">
        <v>0.01</v>
      </c>
      <c r="N16418" s="0" t="s">
        <v>74</v>
      </c>
      <c r="P16418" s="0" t="n">
        <f aca="false">IF(AND(OR(Dashboard!$B$5="All",D16418=Dashboard!$B$5),OR(Dashboard!$D$5="All",N16418=Dashboard!$D$5),OR(AND(C16418&lt;&gt;"",C16418&gt;=Dashboard!$F$5,C16418&lt;=Dashboard!$H$5),AND(C16418="",Dashboard!$F$5&lt;=1980,Dashboard!$H$5&gt;=2016))),1,0)</f>
        <v>1</v>
      </c>
      <c r="Q16418" s="0" t="n">
        <f aca="false">J16418*P16418+ROW()*0.00000001</f>
        <v>0.01016418</v>
      </c>
    </row>
    <row r="16419" customFormat="false" ht="15" hidden="false" customHeight="false" outlineLevel="0" collapsed="false">
      <c r="A16419" s="0" t="s">
        <v>7526</v>
      </c>
      <c r="B16419" s="0" t="s">
        <v>152</v>
      </c>
      <c r="C16419" s="0" t="n">
        <v>2008</v>
      </c>
      <c r="D16419" s="0" t="s">
        <v>41</v>
      </c>
      <c r="E16419" s="0" t="s">
        <v>1551</v>
      </c>
      <c r="F16419" s="0" t="n">
        <v>0</v>
      </c>
      <c r="G16419" s="0" t="n">
        <v>0.01</v>
      </c>
      <c r="H16419" s="0" t="n">
        <v>0</v>
      </c>
      <c r="I16419" s="0" t="n">
        <v>0</v>
      </c>
      <c r="J16419" s="0" t="n">
        <v>0.01</v>
      </c>
      <c r="K16419" s="0" t="n">
        <v>79</v>
      </c>
      <c r="L16419" s="0" t="n">
        <v>7.7</v>
      </c>
      <c r="M16419" s="0" t="s">
        <v>103</v>
      </c>
      <c r="N16419" s="0" t="s">
        <v>152</v>
      </c>
      <c r="O16419" s="0" t="s">
        <v>37</v>
      </c>
      <c r="P16419" s="0" t="n">
        <f aca="false">IF(AND(OR(Dashboard!$B$5="All",D16419=Dashboard!$B$5),OR(Dashboard!$D$5="All",N16419=Dashboard!$D$5),OR(AND(C16419&lt;&gt;"",C16419&gt;=Dashboard!$F$5,C16419&lt;=Dashboard!$H$5),AND(C16419="",Dashboard!$F$5&lt;=1980,Dashboard!$H$5&gt;=2016))),1,0)</f>
        <v>1</v>
      </c>
      <c r="Q16419" s="0" t="n">
        <f aca="false">J16419*P16419+ROW()*0.00000001</f>
        <v>0.01016419</v>
      </c>
    </row>
    <row r="16420" customFormat="false" ht="15" hidden="false" customHeight="false" outlineLevel="0" collapsed="false">
      <c r="A16420" s="0" t="s">
        <v>12008</v>
      </c>
      <c r="B16420" s="0" t="s">
        <v>97</v>
      </c>
      <c r="C16420" s="0" t="n">
        <v>2014</v>
      </c>
      <c r="D16420" s="0" t="s">
        <v>114</v>
      </c>
      <c r="E16420" s="0" t="s">
        <v>1563</v>
      </c>
      <c r="F16420" s="0" t="n">
        <v>0</v>
      </c>
      <c r="G16420" s="0" t="n">
        <v>0</v>
      </c>
      <c r="H16420" s="0" t="n">
        <v>0.01</v>
      </c>
      <c r="I16420" s="0" t="n">
        <v>0</v>
      </c>
      <c r="J16420" s="0" t="n">
        <v>0.01</v>
      </c>
      <c r="N16420" s="0" t="s">
        <v>35</v>
      </c>
      <c r="P16420" s="0" t="n">
        <f aca="false">IF(AND(OR(Dashboard!$B$5="All",D16420=Dashboard!$B$5),OR(Dashboard!$D$5="All",N16420=Dashboard!$D$5),OR(AND(C16420&lt;&gt;"",C16420&gt;=Dashboard!$F$5,C16420&lt;=Dashboard!$H$5),AND(C16420="",Dashboard!$F$5&lt;=1980,Dashboard!$H$5&gt;=2016))),1,0)</f>
        <v>1</v>
      </c>
      <c r="Q16420" s="0" t="n">
        <f aca="false">J16420*P16420+ROW()*0.00000001</f>
        <v>0.0101642</v>
      </c>
    </row>
    <row r="16421" customFormat="false" ht="15" hidden="false" customHeight="false" outlineLevel="0" collapsed="false">
      <c r="A16421" s="0" t="s">
        <v>4855</v>
      </c>
      <c r="B16421" s="0" t="s">
        <v>152</v>
      </c>
      <c r="C16421" s="0" t="n">
        <v>2007</v>
      </c>
      <c r="D16421" s="0" t="s">
        <v>246</v>
      </c>
      <c r="E16421" s="0" t="s">
        <v>257</v>
      </c>
      <c r="F16421" s="0" t="n">
        <v>0</v>
      </c>
      <c r="G16421" s="0" t="n">
        <v>0.01</v>
      </c>
      <c r="H16421" s="0" t="n">
        <v>0</v>
      </c>
      <c r="I16421" s="0" t="n">
        <v>0</v>
      </c>
      <c r="J16421" s="0" t="n">
        <v>0.01</v>
      </c>
      <c r="K16421" s="0" t="n">
        <v>76</v>
      </c>
      <c r="L16421" s="0" t="n">
        <v>7.3</v>
      </c>
      <c r="M16421" s="0" t="s">
        <v>103</v>
      </c>
      <c r="N16421" s="0" t="s">
        <v>152</v>
      </c>
      <c r="O16421" s="0" t="s">
        <v>37</v>
      </c>
      <c r="P16421" s="0" t="n">
        <f aca="false">IF(AND(OR(Dashboard!$B$5="All",D16421=Dashboard!$B$5),OR(Dashboard!$D$5="All",N16421=Dashboard!$D$5),OR(AND(C16421&lt;&gt;"",C16421&gt;=Dashboard!$F$5,C16421&lt;=Dashboard!$H$5),AND(C16421="",Dashboard!$F$5&lt;=1980,Dashboard!$H$5&gt;=2016))),1,0)</f>
        <v>1</v>
      </c>
      <c r="Q16421" s="0" t="n">
        <f aca="false">J16421*P16421+ROW()*0.00000001</f>
        <v>0.01016421</v>
      </c>
    </row>
    <row r="16422" customFormat="false" ht="15" hidden="false" customHeight="false" outlineLevel="0" collapsed="false">
      <c r="A16422" s="0" t="s">
        <v>8890</v>
      </c>
      <c r="B16422" s="0" t="s">
        <v>184</v>
      </c>
      <c r="C16422" s="0" t="n">
        <v>2015</v>
      </c>
      <c r="D16422" s="0" t="s">
        <v>48</v>
      </c>
      <c r="E16422" s="0" t="s">
        <v>35</v>
      </c>
      <c r="F16422" s="0" t="n">
        <v>0</v>
      </c>
      <c r="G16422" s="0" t="n">
        <v>0</v>
      </c>
      <c r="H16422" s="0" t="n">
        <v>0.01</v>
      </c>
      <c r="I16422" s="0" t="n">
        <v>0</v>
      </c>
      <c r="J16422" s="0" t="n">
        <v>0.01</v>
      </c>
      <c r="K16422" s="0" t="n">
        <v>70</v>
      </c>
      <c r="L16422" s="0" t="n">
        <v>7.4</v>
      </c>
      <c r="M16422" s="0" t="s">
        <v>36</v>
      </c>
      <c r="N16422" s="0" t="s">
        <v>35</v>
      </c>
      <c r="O16422" s="0" t="s">
        <v>67</v>
      </c>
      <c r="P16422" s="0" t="n">
        <f aca="false">IF(AND(OR(Dashboard!$B$5="All",D16422=Dashboard!$B$5),OR(Dashboard!$D$5="All",N16422=Dashboard!$D$5),OR(AND(C16422&lt;&gt;"",C16422&gt;=Dashboard!$F$5,C16422&lt;=Dashboard!$H$5),AND(C16422="",Dashboard!$F$5&lt;=1980,Dashboard!$H$5&gt;=2016))),1,0)</f>
        <v>1</v>
      </c>
      <c r="Q16422" s="0" t="n">
        <f aca="false">J16422*P16422+ROW()*0.00000001</f>
        <v>0.01016422</v>
      </c>
    </row>
    <row r="16423" customFormat="false" ht="15" hidden="false" customHeight="false" outlineLevel="0" collapsed="false">
      <c r="A16423" s="0" t="s">
        <v>12009</v>
      </c>
      <c r="B16423" s="0" t="s">
        <v>85</v>
      </c>
      <c r="C16423" s="0" t="n">
        <v>2006</v>
      </c>
      <c r="D16423" s="0" t="s">
        <v>48</v>
      </c>
      <c r="E16423" s="0" t="s">
        <v>4913</v>
      </c>
      <c r="F16423" s="0" t="n">
        <v>0.01</v>
      </c>
      <c r="G16423" s="0" t="n">
        <v>0</v>
      </c>
      <c r="H16423" s="0" t="n">
        <v>0</v>
      </c>
      <c r="I16423" s="0" t="n">
        <v>0</v>
      </c>
      <c r="J16423" s="0" t="n">
        <v>0.01</v>
      </c>
      <c r="M16423" s="0" t="s">
        <v>36</v>
      </c>
      <c r="N16423" s="0" t="s">
        <v>35</v>
      </c>
      <c r="P16423" s="0" t="n">
        <f aca="false">IF(AND(OR(Dashboard!$B$5="All",D16423=Dashboard!$B$5),OR(Dashboard!$D$5="All",N16423=Dashboard!$D$5),OR(AND(C16423&lt;&gt;"",C16423&gt;=Dashboard!$F$5,C16423&lt;=Dashboard!$H$5),AND(C16423="",Dashboard!$F$5&lt;=1980,Dashboard!$H$5&gt;=2016))),1,0)</f>
        <v>1</v>
      </c>
      <c r="Q16423" s="0" t="n">
        <f aca="false">J16423*P16423+ROW()*0.00000001</f>
        <v>0.01016423</v>
      </c>
    </row>
    <row r="16424" customFormat="false" ht="15" hidden="false" customHeight="false" outlineLevel="0" collapsed="false">
      <c r="A16424" s="0" t="s">
        <v>12010</v>
      </c>
      <c r="B16424" s="0" t="s">
        <v>50</v>
      </c>
      <c r="C16424" s="0" t="n">
        <v>2007</v>
      </c>
      <c r="D16424" s="0" t="s">
        <v>52</v>
      </c>
      <c r="E16424" s="0" t="s">
        <v>124</v>
      </c>
      <c r="F16424" s="0" t="n">
        <v>0</v>
      </c>
      <c r="G16424" s="0" t="n">
        <v>0</v>
      </c>
      <c r="H16424" s="0" t="n">
        <v>0.01</v>
      </c>
      <c r="I16424" s="0" t="n">
        <v>0</v>
      </c>
      <c r="J16424" s="0" t="n">
        <v>0.01</v>
      </c>
      <c r="N16424" s="0" t="s">
        <v>35</v>
      </c>
      <c r="P16424" s="0" t="n">
        <f aca="false">IF(AND(OR(Dashboard!$B$5="All",D16424=Dashboard!$B$5),OR(Dashboard!$D$5="All",N16424=Dashboard!$D$5),OR(AND(C16424&lt;&gt;"",C16424&gt;=Dashboard!$F$5,C16424&lt;=Dashboard!$H$5),AND(C16424="",Dashboard!$F$5&lt;=1980,Dashboard!$H$5&gt;=2016))),1,0)</f>
        <v>1</v>
      </c>
      <c r="Q16424" s="0" t="n">
        <f aca="false">J16424*P16424+ROW()*0.00000001</f>
        <v>0.01016424</v>
      </c>
    </row>
    <row r="16425" customFormat="false" ht="15" hidden="false" customHeight="false" outlineLevel="0" collapsed="false">
      <c r="A16425" s="0" t="s">
        <v>12011</v>
      </c>
      <c r="B16425" s="0" t="s">
        <v>152</v>
      </c>
      <c r="C16425" s="0" t="n">
        <v>2016</v>
      </c>
      <c r="D16425" s="0" t="s">
        <v>58</v>
      </c>
      <c r="E16425" s="0" t="s">
        <v>12012</v>
      </c>
      <c r="F16425" s="0" t="n">
        <v>0</v>
      </c>
      <c r="G16425" s="0" t="n">
        <v>0.01</v>
      </c>
      <c r="H16425" s="0" t="n">
        <v>0</v>
      </c>
      <c r="I16425" s="0" t="n">
        <v>0</v>
      </c>
      <c r="J16425" s="0" t="n">
        <v>0.01</v>
      </c>
      <c r="K16425" s="0" t="n">
        <v>72</v>
      </c>
      <c r="L16425" s="0" t="n">
        <v>7.1</v>
      </c>
      <c r="N16425" s="0" t="s">
        <v>152</v>
      </c>
      <c r="O16425" s="0" t="s">
        <v>37</v>
      </c>
      <c r="P16425" s="0" t="n">
        <f aca="false">IF(AND(OR(Dashboard!$B$5="All",D16425=Dashboard!$B$5),OR(Dashboard!$D$5="All",N16425=Dashboard!$D$5),OR(AND(C16425&lt;&gt;"",C16425&gt;=Dashboard!$F$5,C16425&lt;=Dashboard!$H$5),AND(C16425="",Dashboard!$F$5&lt;=1980,Dashboard!$H$5&gt;=2016))),1,0)</f>
        <v>1</v>
      </c>
      <c r="Q16425" s="0" t="n">
        <f aca="false">J16425*P16425+ROW()*0.00000001</f>
        <v>0.01016425</v>
      </c>
    </row>
    <row r="16426" customFormat="false" ht="15" hidden="false" customHeight="false" outlineLevel="0" collapsed="false">
      <c r="A16426" s="0" t="s">
        <v>12013</v>
      </c>
      <c r="B16426" s="0" t="s">
        <v>144</v>
      </c>
      <c r="C16426" s="0" t="n">
        <v>2002</v>
      </c>
      <c r="D16426" s="0" t="s">
        <v>41</v>
      </c>
      <c r="E16426" s="0" t="s">
        <v>65</v>
      </c>
      <c r="F16426" s="0" t="n">
        <v>0</v>
      </c>
      <c r="G16426" s="0" t="n">
        <v>0</v>
      </c>
      <c r="H16426" s="0" t="n">
        <v>0.01</v>
      </c>
      <c r="I16426" s="0" t="n">
        <v>0</v>
      </c>
      <c r="J16426" s="0" t="n">
        <v>0.01</v>
      </c>
      <c r="N16426" s="0" t="s">
        <v>66</v>
      </c>
      <c r="P16426" s="0" t="n">
        <f aca="false">IF(AND(OR(Dashboard!$B$5="All",D16426=Dashboard!$B$5),OR(Dashboard!$D$5="All",N16426=Dashboard!$D$5),OR(AND(C16426&lt;&gt;"",C16426&gt;=Dashboard!$F$5,C16426&lt;=Dashboard!$H$5),AND(C16426="",Dashboard!$F$5&lt;=1980,Dashboard!$H$5&gt;=2016))),1,0)</f>
        <v>1</v>
      </c>
      <c r="Q16426" s="0" t="n">
        <f aca="false">J16426*P16426+ROW()*0.00000001</f>
        <v>0.01016426</v>
      </c>
    </row>
    <row r="16427" customFormat="false" ht="15" hidden="false" customHeight="false" outlineLevel="0" collapsed="false">
      <c r="A16427" s="0" t="s">
        <v>12014</v>
      </c>
      <c r="B16427" s="0" t="s">
        <v>76</v>
      </c>
      <c r="C16427" s="0" t="n">
        <v>2004</v>
      </c>
      <c r="D16427" s="0" t="s">
        <v>102</v>
      </c>
      <c r="E16427" s="0" t="s">
        <v>996</v>
      </c>
      <c r="F16427" s="0" t="n">
        <v>0</v>
      </c>
      <c r="G16427" s="0" t="n">
        <v>0</v>
      </c>
      <c r="H16427" s="0" t="n">
        <v>0.01</v>
      </c>
      <c r="I16427" s="0" t="n">
        <v>0</v>
      </c>
      <c r="J16427" s="0" t="n">
        <v>0.01</v>
      </c>
      <c r="N16427" s="0" t="s">
        <v>74</v>
      </c>
      <c r="P16427" s="0" t="n">
        <f aca="false">IF(AND(OR(Dashboard!$B$5="All",D16427=Dashboard!$B$5),OR(Dashboard!$D$5="All",N16427=Dashboard!$D$5),OR(AND(C16427&lt;&gt;"",C16427&gt;=Dashboard!$F$5,C16427&lt;=Dashboard!$H$5),AND(C16427="",Dashboard!$F$5&lt;=1980,Dashboard!$H$5&gt;=2016))),1,0)</f>
        <v>1</v>
      </c>
      <c r="Q16427" s="0" t="n">
        <f aca="false">J16427*P16427+ROW()*0.00000001</f>
        <v>0.01016427</v>
      </c>
    </row>
    <row r="16428" customFormat="false" ht="15" hidden="false" customHeight="false" outlineLevel="0" collapsed="false">
      <c r="A16428" s="0" t="s">
        <v>12015</v>
      </c>
      <c r="B16428" s="0" t="s">
        <v>50</v>
      </c>
      <c r="C16428" s="0" t="n">
        <v>2007</v>
      </c>
      <c r="D16428" s="0" t="s">
        <v>46</v>
      </c>
      <c r="E16428" s="0" t="s">
        <v>1563</v>
      </c>
      <c r="F16428" s="0" t="n">
        <v>0</v>
      </c>
      <c r="G16428" s="0" t="n">
        <v>0</v>
      </c>
      <c r="H16428" s="0" t="n">
        <v>0.01</v>
      </c>
      <c r="I16428" s="0" t="n">
        <v>0</v>
      </c>
      <c r="J16428" s="0" t="n">
        <v>0.01</v>
      </c>
      <c r="N16428" s="0" t="s">
        <v>35</v>
      </c>
      <c r="P16428" s="0" t="n">
        <f aca="false">IF(AND(OR(Dashboard!$B$5="All",D16428=Dashboard!$B$5),OR(Dashboard!$D$5="All",N16428=Dashboard!$D$5),OR(AND(C16428&lt;&gt;"",C16428&gt;=Dashboard!$F$5,C16428&lt;=Dashboard!$H$5),AND(C16428="",Dashboard!$F$5&lt;=1980,Dashboard!$H$5&gt;=2016))),1,0)</f>
        <v>1</v>
      </c>
      <c r="Q16428" s="0" t="n">
        <f aca="false">J16428*P16428+ROW()*0.00000001</f>
        <v>0.01016428</v>
      </c>
    </row>
    <row r="16429" customFormat="false" ht="15" hidden="false" customHeight="false" outlineLevel="0" collapsed="false">
      <c r="A16429" s="0" t="s">
        <v>12016</v>
      </c>
      <c r="B16429" s="0" t="s">
        <v>50</v>
      </c>
      <c r="C16429" s="0" t="n">
        <v>2009</v>
      </c>
      <c r="D16429" s="0" t="s">
        <v>46</v>
      </c>
      <c r="E16429" s="0" t="s">
        <v>328</v>
      </c>
      <c r="F16429" s="0" t="n">
        <v>0</v>
      </c>
      <c r="G16429" s="0" t="n">
        <v>0</v>
      </c>
      <c r="H16429" s="0" t="n">
        <v>0.01</v>
      </c>
      <c r="I16429" s="0" t="n">
        <v>0</v>
      </c>
      <c r="J16429" s="0" t="n">
        <v>0.01</v>
      </c>
      <c r="N16429" s="0" t="s">
        <v>35</v>
      </c>
      <c r="P16429" s="0" t="n">
        <f aca="false">IF(AND(OR(Dashboard!$B$5="All",D16429=Dashboard!$B$5),OR(Dashboard!$D$5="All",N16429=Dashboard!$D$5),OR(AND(C16429&lt;&gt;"",C16429&gt;=Dashboard!$F$5,C16429&lt;=Dashboard!$H$5),AND(C16429="",Dashboard!$F$5&lt;=1980,Dashboard!$H$5&gt;=2016))),1,0)</f>
        <v>1</v>
      </c>
      <c r="Q16429" s="0" t="n">
        <f aca="false">J16429*P16429+ROW()*0.00000001</f>
        <v>0.01016429</v>
      </c>
    </row>
    <row r="16430" customFormat="false" ht="15" hidden="false" customHeight="false" outlineLevel="0" collapsed="false">
      <c r="A16430" s="0" t="s">
        <v>9454</v>
      </c>
      <c r="B16430" s="0" t="s">
        <v>94</v>
      </c>
      <c r="C16430" s="0" t="n">
        <v>2016</v>
      </c>
      <c r="D16430" s="0" t="s">
        <v>34</v>
      </c>
      <c r="E16430" s="0" t="s">
        <v>9455</v>
      </c>
      <c r="F16430" s="0" t="n">
        <v>0.01</v>
      </c>
      <c r="G16430" s="0" t="n">
        <v>0</v>
      </c>
      <c r="H16430" s="0" t="n">
        <v>0</v>
      </c>
      <c r="I16430" s="0" t="n">
        <v>0</v>
      </c>
      <c r="J16430" s="0" t="n">
        <v>0.01</v>
      </c>
      <c r="N16430" s="0" t="s">
        <v>74</v>
      </c>
      <c r="P16430" s="0" t="n">
        <f aca="false">IF(AND(OR(Dashboard!$B$5="All",D16430=Dashboard!$B$5),OR(Dashboard!$D$5="All",N16430=Dashboard!$D$5),OR(AND(C16430&lt;&gt;"",C16430&gt;=Dashboard!$F$5,C16430&lt;=Dashboard!$H$5),AND(C16430="",Dashboard!$F$5&lt;=1980,Dashboard!$H$5&gt;=2016))),1,0)</f>
        <v>1</v>
      </c>
      <c r="Q16430" s="0" t="n">
        <f aca="false">J16430*P16430+ROW()*0.00000001</f>
        <v>0.0101643</v>
      </c>
    </row>
    <row r="16431" customFormat="false" ht="15" hidden="false" customHeight="false" outlineLevel="0" collapsed="false">
      <c r="A16431" s="0" t="s">
        <v>10087</v>
      </c>
      <c r="B16431" s="0" t="s">
        <v>76</v>
      </c>
      <c r="C16431" s="0" t="n">
        <v>2006</v>
      </c>
      <c r="D16431" s="0" t="s">
        <v>56</v>
      </c>
      <c r="E16431" s="0" t="s">
        <v>91</v>
      </c>
      <c r="F16431" s="0" t="n">
        <v>0.01</v>
      </c>
      <c r="G16431" s="0" t="n">
        <v>0</v>
      </c>
      <c r="H16431" s="0" t="n">
        <v>0</v>
      </c>
      <c r="I16431" s="0" t="n">
        <v>0</v>
      </c>
      <c r="J16431" s="0" t="n">
        <v>0.01</v>
      </c>
      <c r="K16431" s="0" t="n">
        <v>70</v>
      </c>
      <c r="L16431" s="0" t="n">
        <v>9.2</v>
      </c>
      <c r="M16431" s="0" t="s">
        <v>125</v>
      </c>
      <c r="N16431" s="0" t="s">
        <v>74</v>
      </c>
      <c r="O16431" s="0" t="s">
        <v>67</v>
      </c>
      <c r="P16431" s="0" t="n">
        <f aca="false">IF(AND(OR(Dashboard!$B$5="All",D16431=Dashboard!$B$5),OR(Dashboard!$D$5="All",N16431=Dashboard!$D$5),OR(AND(C16431&lt;&gt;"",C16431&gt;=Dashboard!$F$5,C16431&lt;=Dashboard!$H$5),AND(C16431="",Dashboard!$F$5&lt;=1980,Dashboard!$H$5&gt;=2016))),1,0)</f>
        <v>1</v>
      </c>
      <c r="Q16431" s="0" t="n">
        <f aca="false">J16431*P16431+ROW()*0.00000001</f>
        <v>0.01016431</v>
      </c>
    </row>
    <row r="16432" customFormat="false" ht="15" hidden="false" customHeight="false" outlineLevel="0" collapsed="false">
      <c r="A16432" s="0" t="s">
        <v>12017</v>
      </c>
      <c r="B16432" s="0" t="s">
        <v>164</v>
      </c>
      <c r="C16432" s="0" t="n">
        <v>2009</v>
      </c>
      <c r="D16432" s="0" t="s">
        <v>114</v>
      </c>
      <c r="E16432" s="0" t="s">
        <v>9900</v>
      </c>
      <c r="F16432" s="0" t="n">
        <v>0</v>
      </c>
      <c r="G16432" s="0" t="n">
        <v>0</v>
      </c>
      <c r="H16432" s="0" t="n">
        <v>0.01</v>
      </c>
      <c r="I16432" s="0" t="n">
        <v>0</v>
      </c>
      <c r="J16432" s="0" t="n">
        <v>0.01</v>
      </c>
      <c r="N16432" s="0" t="s">
        <v>74</v>
      </c>
      <c r="P16432" s="0" t="n">
        <f aca="false">IF(AND(OR(Dashboard!$B$5="All",D16432=Dashboard!$B$5),OR(Dashboard!$D$5="All",N16432=Dashboard!$D$5),OR(AND(C16432&lt;&gt;"",C16432&gt;=Dashboard!$F$5,C16432&lt;=Dashboard!$H$5),AND(C16432="",Dashboard!$F$5&lt;=1980,Dashboard!$H$5&gt;=2016))),1,0)</f>
        <v>1</v>
      </c>
      <c r="Q16432" s="0" t="n">
        <f aca="false">J16432*P16432+ROW()*0.00000001</f>
        <v>0.01016432</v>
      </c>
    </row>
    <row r="16433" customFormat="false" ht="15" hidden="false" customHeight="false" outlineLevel="0" collapsed="false">
      <c r="A16433" s="0" t="s">
        <v>8417</v>
      </c>
      <c r="B16433" s="0" t="s">
        <v>85</v>
      </c>
      <c r="C16433" s="0" t="n">
        <v>2005</v>
      </c>
      <c r="D16433" s="0" t="s">
        <v>48</v>
      </c>
      <c r="E16433" s="0" t="s">
        <v>1524</v>
      </c>
      <c r="F16433" s="0" t="n">
        <v>0.01</v>
      </c>
      <c r="G16433" s="0" t="n">
        <v>0</v>
      </c>
      <c r="H16433" s="0" t="n">
        <v>0</v>
      </c>
      <c r="I16433" s="0" t="n">
        <v>0</v>
      </c>
      <c r="J16433" s="0" t="n">
        <v>0.01</v>
      </c>
      <c r="M16433" s="0" t="s">
        <v>36</v>
      </c>
      <c r="N16433" s="0" t="s">
        <v>35</v>
      </c>
      <c r="P16433" s="0" t="n">
        <f aca="false">IF(AND(OR(Dashboard!$B$5="All",D16433=Dashboard!$B$5),OR(Dashboard!$D$5="All",N16433=Dashboard!$D$5),OR(AND(C16433&lt;&gt;"",C16433&gt;=Dashboard!$F$5,C16433&lt;=Dashboard!$H$5),AND(C16433="",Dashboard!$F$5&lt;=1980,Dashboard!$H$5&gt;=2016))),1,0)</f>
        <v>1</v>
      </c>
      <c r="Q16433" s="0" t="n">
        <f aca="false">J16433*P16433+ROW()*0.00000001</f>
        <v>0.01016433</v>
      </c>
    </row>
    <row r="16434" customFormat="false" ht="15" hidden="false" customHeight="false" outlineLevel="0" collapsed="false">
      <c r="A16434" s="0" t="s">
        <v>12018</v>
      </c>
      <c r="B16434" s="0" t="s">
        <v>50</v>
      </c>
      <c r="C16434" s="0" t="n">
        <v>2008</v>
      </c>
      <c r="D16434" s="0" t="s">
        <v>52</v>
      </c>
      <c r="E16434" s="0" t="s">
        <v>9238</v>
      </c>
      <c r="F16434" s="0" t="n">
        <v>0</v>
      </c>
      <c r="G16434" s="0" t="n">
        <v>0</v>
      </c>
      <c r="H16434" s="0" t="n">
        <v>0.01</v>
      </c>
      <c r="I16434" s="0" t="n">
        <v>0</v>
      </c>
      <c r="J16434" s="0" t="n">
        <v>0.01</v>
      </c>
      <c r="N16434" s="0" t="s">
        <v>35</v>
      </c>
      <c r="P16434" s="0" t="n">
        <f aca="false">IF(AND(OR(Dashboard!$B$5="All",D16434=Dashboard!$B$5),OR(Dashboard!$D$5="All",N16434=Dashboard!$D$5),OR(AND(C16434&lt;&gt;"",C16434&gt;=Dashboard!$F$5,C16434&lt;=Dashboard!$H$5),AND(C16434="",Dashboard!$F$5&lt;=1980,Dashboard!$H$5&gt;=2016))),1,0)</f>
        <v>1</v>
      </c>
      <c r="Q16434" s="0" t="n">
        <f aca="false">J16434*P16434+ROW()*0.00000001</f>
        <v>0.01016434</v>
      </c>
    </row>
    <row r="16435" customFormat="false" ht="15" hidden="false" customHeight="false" outlineLevel="0" collapsed="false">
      <c r="A16435" s="0" t="s">
        <v>12019</v>
      </c>
      <c r="B16435" s="0" t="s">
        <v>851</v>
      </c>
      <c r="C16435" s="0" t="n">
        <v>2016</v>
      </c>
      <c r="D16435" s="0" t="s">
        <v>114</v>
      </c>
      <c r="E16435" s="0" t="s">
        <v>6623</v>
      </c>
      <c r="F16435" s="0" t="n">
        <v>0</v>
      </c>
      <c r="G16435" s="0" t="n">
        <v>0</v>
      </c>
      <c r="H16435" s="0" t="n">
        <v>0.01</v>
      </c>
      <c r="I16435" s="0" t="n">
        <v>0</v>
      </c>
      <c r="J16435" s="0" t="n">
        <v>0.01</v>
      </c>
      <c r="N16435" s="0" t="s">
        <v>74</v>
      </c>
      <c r="P16435" s="0" t="n">
        <f aca="false">IF(AND(OR(Dashboard!$B$5="All",D16435=Dashboard!$B$5),OR(Dashboard!$D$5="All",N16435=Dashboard!$D$5),OR(AND(C16435&lt;&gt;"",C16435&gt;=Dashboard!$F$5,C16435&lt;=Dashboard!$H$5),AND(C16435="",Dashboard!$F$5&lt;=1980,Dashboard!$H$5&gt;=2016))),1,0)</f>
        <v>1</v>
      </c>
      <c r="Q16435" s="0" t="n">
        <f aca="false">J16435*P16435+ROW()*0.00000001</f>
        <v>0.01016435</v>
      </c>
    </row>
    <row r="16436" customFormat="false" ht="15" hidden="false" customHeight="false" outlineLevel="0" collapsed="false">
      <c r="A16436" s="0" t="s">
        <v>12020</v>
      </c>
      <c r="B16436" s="0" t="s">
        <v>33</v>
      </c>
      <c r="C16436" s="0" t="n">
        <v>2009</v>
      </c>
      <c r="D16436" s="0" t="s">
        <v>114</v>
      </c>
      <c r="E16436" s="0" t="s">
        <v>157</v>
      </c>
      <c r="F16436" s="0" t="n">
        <v>0</v>
      </c>
      <c r="G16436" s="0" t="n">
        <v>0</v>
      </c>
      <c r="H16436" s="0" t="n">
        <v>0.01</v>
      </c>
      <c r="I16436" s="0" t="n">
        <v>0</v>
      </c>
      <c r="J16436" s="0" t="n">
        <v>0.01</v>
      </c>
      <c r="N16436" s="0" t="s">
        <v>35</v>
      </c>
      <c r="P16436" s="0" t="n">
        <f aca="false">IF(AND(OR(Dashboard!$B$5="All",D16436=Dashboard!$B$5),OR(Dashboard!$D$5="All",N16436=Dashboard!$D$5),OR(AND(C16436&lt;&gt;"",C16436&gt;=Dashboard!$F$5,C16436&lt;=Dashboard!$H$5),AND(C16436="",Dashboard!$F$5&lt;=1980,Dashboard!$H$5&gt;=2016))),1,0)</f>
        <v>1</v>
      </c>
      <c r="Q16436" s="0" t="n">
        <f aca="false">J16436*P16436+ROW()*0.00000001</f>
        <v>0.01016436</v>
      </c>
    </row>
    <row r="16437" customFormat="false" ht="15" hidden="false" customHeight="false" outlineLevel="0" collapsed="false">
      <c r="A16437" s="0" t="s">
        <v>12021</v>
      </c>
      <c r="B16437" s="0" t="s">
        <v>76</v>
      </c>
      <c r="C16437" s="0" t="n">
        <v>2008</v>
      </c>
      <c r="D16437" s="0" t="s">
        <v>114</v>
      </c>
      <c r="E16437" s="0" t="s">
        <v>2867</v>
      </c>
      <c r="F16437" s="0" t="n">
        <v>0</v>
      </c>
      <c r="G16437" s="0" t="n">
        <v>0</v>
      </c>
      <c r="H16437" s="0" t="n">
        <v>0.01</v>
      </c>
      <c r="I16437" s="0" t="n">
        <v>0</v>
      </c>
      <c r="J16437" s="0" t="n">
        <v>0.01</v>
      </c>
      <c r="N16437" s="0" t="s">
        <v>74</v>
      </c>
      <c r="P16437" s="0" t="n">
        <f aca="false">IF(AND(OR(Dashboard!$B$5="All",D16437=Dashboard!$B$5),OR(Dashboard!$D$5="All",N16437=Dashboard!$D$5),OR(AND(C16437&lt;&gt;"",C16437&gt;=Dashboard!$F$5,C16437&lt;=Dashboard!$H$5),AND(C16437="",Dashboard!$F$5&lt;=1980,Dashboard!$H$5&gt;=2016))),1,0)</f>
        <v>1</v>
      </c>
      <c r="Q16437" s="0" t="n">
        <f aca="false">J16437*P16437+ROW()*0.00000001</f>
        <v>0.01016437</v>
      </c>
    </row>
    <row r="16438" customFormat="false" ht="15" hidden="false" customHeight="false" outlineLevel="0" collapsed="false">
      <c r="A16438" s="0" t="s">
        <v>11836</v>
      </c>
      <c r="B16438" s="0" t="s">
        <v>186</v>
      </c>
      <c r="C16438" s="0" t="n">
        <v>2003</v>
      </c>
      <c r="D16438" s="0" t="s">
        <v>41</v>
      </c>
      <c r="E16438" s="0" t="s">
        <v>10532</v>
      </c>
      <c r="F16438" s="0" t="n">
        <v>0.01</v>
      </c>
      <c r="G16438" s="0" t="n">
        <v>0</v>
      </c>
      <c r="H16438" s="0" t="n">
        <v>0</v>
      </c>
      <c r="I16438" s="0" t="n">
        <v>0</v>
      </c>
      <c r="J16438" s="0" t="n">
        <v>0.01</v>
      </c>
      <c r="K16438" s="0" t="n">
        <v>49</v>
      </c>
      <c r="M16438" s="0" t="s">
        <v>36</v>
      </c>
      <c r="N16438" s="0" t="s">
        <v>35</v>
      </c>
      <c r="O16438" s="0" t="s">
        <v>177</v>
      </c>
      <c r="P16438" s="0" t="n">
        <f aca="false">IF(AND(OR(Dashboard!$B$5="All",D16438=Dashboard!$B$5),OR(Dashboard!$D$5="All",N16438=Dashboard!$D$5),OR(AND(C16438&lt;&gt;"",C16438&gt;=Dashboard!$F$5,C16438&lt;=Dashboard!$H$5),AND(C16438="",Dashboard!$F$5&lt;=1980,Dashboard!$H$5&gt;=2016))),1,0)</f>
        <v>1</v>
      </c>
      <c r="Q16438" s="0" t="n">
        <f aca="false">J16438*P16438+ROW()*0.00000001</f>
        <v>0.01016438</v>
      </c>
    </row>
    <row r="16439" customFormat="false" ht="15" hidden="false" customHeight="false" outlineLevel="0" collapsed="false">
      <c r="A16439" s="0" t="s">
        <v>12022</v>
      </c>
      <c r="B16439" s="0" t="s">
        <v>50</v>
      </c>
      <c r="C16439" s="0" t="n">
        <v>2007</v>
      </c>
      <c r="D16439" s="0" t="s">
        <v>58</v>
      </c>
      <c r="E16439" s="0" t="s">
        <v>7049</v>
      </c>
      <c r="F16439" s="0" t="n">
        <v>0</v>
      </c>
      <c r="G16439" s="0" t="n">
        <v>0</v>
      </c>
      <c r="H16439" s="0" t="n">
        <v>0.01</v>
      </c>
      <c r="I16439" s="0" t="n">
        <v>0</v>
      </c>
      <c r="J16439" s="0" t="n">
        <v>0.01</v>
      </c>
      <c r="N16439" s="0" t="s">
        <v>35</v>
      </c>
      <c r="P16439" s="0" t="n">
        <f aca="false">IF(AND(OR(Dashboard!$B$5="All",D16439=Dashboard!$B$5),OR(Dashboard!$D$5="All",N16439=Dashboard!$D$5),OR(AND(C16439&lt;&gt;"",C16439&gt;=Dashboard!$F$5,C16439&lt;=Dashboard!$H$5),AND(C16439="",Dashboard!$F$5&lt;=1980,Dashboard!$H$5&gt;=2016))),1,0)</f>
        <v>1</v>
      </c>
      <c r="Q16439" s="0" t="n">
        <f aca="false">J16439*P16439+ROW()*0.00000001</f>
        <v>0.01016439</v>
      </c>
    </row>
    <row r="16440" customFormat="false" ht="15" hidden="false" customHeight="false" outlineLevel="0" collapsed="false">
      <c r="A16440" s="0" t="s">
        <v>12023</v>
      </c>
      <c r="B16440" s="0" t="s">
        <v>76</v>
      </c>
      <c r="C16440" s="0" t="n">
        <v>2009</v>
      </c>
      <c r="D16440" s="0" t="s">
        <v>114</v>
      </c>
      <c r="E16440" s="0" t="s">
        <v>1457</v>
      </c>
      <c r="F16440" s="0" t="n">
        <v>0</v>
      </c>
      <c r="G16440" s="0" t="n">
        <v>0</v>
      </c>
      <c r="H16440" s="0" t="n">
        <v>0.01</v>
      </c>
      <c r="I16440" s="0" t="n">
        <v>0</v>
      </c>
      <c r="J16440" s="0" t="n">
        <v>0.01</v>
      </c>
      <c r="N16440" s="0" t="s">
        <v>74</v>
      </c>
      <c r="P16440" s="0" t="n">
        <f aca="false">IF(AND(OR(Dashboard!$B$5="All",D16440=Dashboard!$B$5),OR(Dashboard!$D$5="All",N16440=Dashboard!$D$5),OR(AND(C16440&lt;&gt;"",C16440&gt;=Dashboard!$F$5,C16440&lt;=Dashboard!$H$5),AND(C16440="",Dashboard!$F$5&lt;=1980,Dashboard!$H$5&gt;=2016))),1,0)</f>
        <v>1</v>
      </c>
      <c r="Q16440" s="0" t="n">
        <f aca="false">J16440*P16440+ROW()*0.00000001</f>
        <v>0.0101644</v>
      </c>
    </row>
    <row r="16441" customFormat="false" ht="15" hidden="false" customHeight="false" outlineLevel="0" collapsed="false">
      <c r="A16441" s="0" t="s">
        <v>6565</v>
      </c>
      <c r="B16441" s="0" t="s">
        <v>76</v>
      </c>
      <c r="C16441" s="0" t="n">
        <v>2006</v>
      </c>
      <c r="D16441" s="0" t="s">
        <v>52</v>
      </c>
      <c r="E16441" s="0" t="s">
        <v>3236</v>
      </c>
      <c r="F16441" s="0" t="n">
        <v>0.01</v>
      </c>
      <c r="G16441" s="0" t="n">
        <v>0</v>
      </c>
      <c r="H16441" s="0" t="n">
        <v>0</v>
      </c>
      <c r="I16441" s="0" t="n">
        <v>0</v>
      </c>
      <c r="J16441" s="0" t="n">
        <v>0.01</v>
      </c>
      <c r="K16441" s="0" t="n">
        <v>37</v>
      </c>
      <c r="M16441" s="0" t="s">
        <v>36</v>
      </c>
      <c r="N16441" s="0" t="s">
        <v>74</v>
      </c>
      <c r="O16441" s="0" t="s">
        <v>177</v>
      </c>
      <c r="P16441" s="0" t="n">
        <f aca="false">IF(AND(OR(Dashboard!$B$5="All",D16441=Dashboard!$B$5),OR(Dashboard!$D$5="All",N16441=Dashboard!$D$5),OR(AND(C16441&lt;&gt;"",C16441&gt;=Dashboard!$F$5,C16441&lt;=Dashboard!$H$5),AND(C16441="",Dashboard!$F$5&lt;=1980,Dashboard!$H$5&gt;=2016))),1,0)</f>
        <v>1</v>
      </c>
      <c r="Q16441" s="0" t="n">
        <f aca="false">J16441*P16441+ROW()*0.00000001</f>
        <v>0.01016441</v>
      </c>
    </row>
    <row r="16442" customFormat="false" ht="15" hidden="false" customHeight="false" outlineLevel="0" collapsed="false">
      <c r="A16442" s="0" t="s">
        <v>12024</v>
      </c>
      <c r="B16442" s="0" t="s">
        <v>50</v>
      </c>
      <c r="C16442" s="0" t="n">
        <v>2009</v>
      </c>
      <c r="D16442" s="0" t="s">
        <v>48</v>
      </c>
      <c r="E16442" s="0" t="s">
        <v>689</v>
      </c>
      <c r="F16442" s="0" t="n">
        <v>0.01</v>
      </c>
      <c r="G16442" s="0" t="n">
        <v>0</v>
      </c>
      <c r="H16442" s="0" t="n">
        <v>0</v>
      </c>
      <c r="I16442" s="0" t="n">
        <v>0</v>
      </c>
      <c r="J16442" s="0" t="n">
        <v>0.01</v>
      </c>
      <c r="N16442" s="0" t="s">
        <v>35</v>
      </c>
      <c r="P16442" s="0" t="n">
        <f aca="false">IF(AND(OR(Dashboard!$B$5="All",D16442=Dashboard!$B$5),OR(Dashboard!$D$5="All",N16442=Dashboard!$D$5),OR(AND(C16442&lt;&gt;"",C16442&gt;=Dashboard!$F$5,C16442&lt;=Dashboard!$H$5),AND(C16442="",Dashboard!$F$5&lt;=1980,Dashboard!$H$5&gt;=2016))),1,0)</f>
        <v>1</v>
      </c>
      <c r="Q16442" s="0" t="n">
        <f aca="false">J16442*P16442+ROW()*0.00000001</f>
        <v>0.01016442</v>
      </c>
    </row>
    <row r="16443" customFormat="false" ht="15" hidden="false" customHeight="false" outlineLevel="0" collapsed="false">
      <c r="A16443" s="0" t="s">
        <v>8074</v>
      </c>
      <c r="B16443" s="0" t="s">
        <v>50</v>
      </c>
      <c r="C16443" s="0" t="n">
        <v>2009</v>
      </c>
      <c r="D16443" s="0" t="s">
        <v>58</v>
      </c>
      <c r="E16443" s="0" t="s">
        <v>154</v>
      </c>
      <c r="F16443" s="0" t="n">
        <v>0.01</v>
      </c>
      <c r="G16443" s="0" t="n">
        <v>0</v>
      </c>
      <c r="H16443" s="0" t="n">
        <v>0</v>
      </c>
      <c r="I16443" s="0" t="n">
        <v>0</v>
      </c>
      <c r="J16443" s="0" t="n">
        <v>0.01</v>
      </c>
      <c r="N16443" s="0" t="s">
        <v>35</v>
      </c>
      <c r="P16443" s="0" t="n">
        <f aca="false">IF(AND(OR(Dashboard!$B$5="All",D16443=Dashboard!$B$5),OR(Dashboard!$D$5="All",N16443=Dashboard!$D$5),OR(AND(C16443&lt;&gt;"",C16443&gt;=Dashboard!$F$5,C16443&lt;=Dashboard!$H$5),AND(C16443="",Dashboard!$F$5&lt;=1980,Dashboard!$H$5&gt;=2016))),1,0)</f>
        <v>1</v>
      </c>
      <c r="Q16443" s="0" t="n">
        <f aca="false">J16443*P16443+ROW()*0.00000001</f>
        <v>0.01016443</v>
      </c>
    </row>
    <row r="16444" customFormat="false" ht="15" hidden="false" customHeight="false" outlineLevel="0" collapsed="false">
      <c r="A16444" s="0" t="s">
        <v>11662</v>
      </c>
      <c r="B16444" s="0" t="s">
        <v>144</v>
      </c>
      <c r="C16444" s="0" t="n">
        <v>2003</v>
      </c>
      <c r="D16444" s="0" t="s">
        <v>71</v>
      </c>
      <c r="E16444" s="0" t="s">
        <v>1326</v>
      </c>
      <c r="F16444" s="0" t="n">
        <v>0.01</v>
      </c>
      <c r="G16444" s="0" t="n">
        <v>0</v>
      </c>
      <c r="H16444" s="0" t="n">
        <v>0</v>
      </c>
      <c r="I16444" s="0" t="n">
        <v>0</v>
      </c>
      <c r="J16444" s="0" t="n">
        <v>0.01</v>
      </c>
      <c r="K16444" s="0" t="n">
        <v>44</v>
      </c>
      <c r="M16444" s="0" t="s">
        <v>103</v>
      </c>
      <c r="N16444" s="0" t="s">
        <v>66</v>
      </c>
      <c r="O16444" s="0" t="s">
        <v>177</v>
      </c>
      <c r="P16444" s="0" t="n">
        <f aca="false">IF(AND(OR(Dashboard!$B$5="All",D16444=Dashboard!$B$5),OR(Dashboard!$D$5="All",N16444=Dashboard!$D$5),OR(AND(C16444&lt;&gt;"",C16444&gt;=Dashboard!$F$5,C16444&lt;=Dashboard!$H$5),AND(C16444="",Dashboard!$F$5&lt;=1980,Dashboard!$H$5&gt;=2016))),1,0)</f>
        <v>1</v>
      </c>
      <c r="Q16444" s="0" t="n">
        <f aca="false">J16444*P16444+ROW()*0.00000001</f>
        <v>0.01016444</v>
      </c>
    </row>
    <row r="16445" customFormat="false" ht="15" hidden="false" customHeight="false" outlineLevel="0" collapsed="false">
      <c r="A16445" s="0" t="s">
        <v>12025</v>
      </c>
      <c r="B16445" s="0" t="s">
        <v>152</v>
      </c>
      <c r="C16445" s="0" t="n">
        <v>2011</v>
      </c>
      <c r="D16445" s="0" t="s">
        <v>52</v>
      </c>
      <c r="E16445" s="0" t="s">
        <v>160</v>
      </c>
      <c r="F16445" s="0" t="n">
        <v>0.01</v>
      </c>
      <c r="G16445" s="0" t="n">
        <v>0</v>
      </c>
      <c r="H16445" s="0" t="n">
        <v>0</v>
      </c>
      <c r="I16445" s="0" t="n">
        <v>0</v>
      </c>
      <c r="J16445" s="0" t="n">
        <v>0.01</v>
      </c>
      <c r="N16445" s="0" t="s">
        <v>152</v>
      </c>
      <c r="P16445" s="0" t="n">
        <f aca="false">IF(AND(OR(Dashboard!$B$5="All",D16445=Dashboard!$B$5),OR(Dashboard!$D$5="All",N16445=Dashboard!$D$5),OR(AND(C16445&lt;&gt;"",C16445&gt;=Dashboard!$F$5,C16445&lt;=Dashboard!$H$5),AND(C16445="",Dashboard!$F$5&lt;=1980,Dashboard!$H$5&gt;=2016))),1,0)</f>
        <v>1</v>
      </c>
      <c r="Q16445" s="0" t="n">
        <f aca="false">J16445*P16445+ROW()*0.00000001</f>
        <v>0.01016445</v>
      </c>
    </row>
    <row r="16446" customFormat="false" ht="15" hidden="false" customHeight="false" outlineLevel="0" collapsed="false">
      <c r="A16446" s="0" t="s">
        <v>12026</v>
      </c>
      <c r="B16446" s="0" t="s">
        <v>76</v>
      </c>
      <c r="C16446" s="0" t="n">
        <v>2007</v>
      </c>
      <c r="D16446" s="0" t="s">
        <v>52</v>
      </c>
      <c r="E16446" s="0" t="s">
        <v>3122</v>
      </c>
      <c r="F16446" s="0" t="n">
        <v>0</v>
      </c>
      <c r="G16446" s="0" t="n">
        <v>0</v>
      </c>
      <c r="H16446" s="0" t="n">
        <v>0.01</v>
      </c>
      <c r="I16446" s="0" t="n">
        <v>0</v>
      </c>
      <c r="J16446" s="0" t="n">
        <v>0.01</v>
      </c>
      <c r="N16446" s="0" t="s">
        <v>74</v>
      </c>
      <c r="P16446" s="0" t="n">
        <f aca="false">IF(AND(OR(Dashboard!$B$5="All",D16446=Dashboard!$B$5),OR(Dashboard!$D$5="All",N16446=Dashboard!$D$5),OR(AND(C16446&lt;&gt;"",C16446&gt;=Dashboard!$F$5,C16446&lt;=Dashboard!$H$5),AND(C16446="",Dashboard!$F$5&lt;=1980,Dashboard!$H$5&gt;=2016))),1,0)</f>
        <v>1</v>
      </c>
      <c r="Q16446" s="0" t="n">
        <f aca="false">J16446*P16446+ROW()*0.00000001</f>
        <v>0.01016446</v>
      </c>
    </row>
    <row r="16447" customFormat="false" ht="15" hidden="false" customHeight="false" outlineLevel="0" collapsed="false">
      <c r="A16447" s="0" t="s">
        <v>12027</v>
      </c>
      <c r="B16447" s="0" t="s">
        <v>164</v>
      </c>
      <c r="C16447" s="0" t="n">
        <v>2013</v>
      </c>
      <c r="D16447" s="0" t="s">
        <v>114</v>
      </c>
      <c r="E16447" s="0" t="s">
        <v>12028</v>
      </c>
      <c r="F16447" s="0" t="n">
        <v>0</v>
      </c>
      <c r="G16447" s="0" t="n">
        <v>0</v>
      </c>
      <c r="H16447" s="0" t="n">
        <v>0.01</v>
      </c>
      <c r="I16447" s="0" t="n">
        <v>0</v>
      </c>
      <c r="J16447" s="0" t="n">
        <v>0.01</v>
      </c>
      <c r="N16447" s="0" t="s">
        <v>74</v>
      </c>
      <c r="P16447" s="0" t="n">
        <f aca="false">IF(AND(OR(Dashboard!$B$5="All",D16447=Dashboard!$B$5),OR(Dashboard!$D$5="All",N16447=Dashboard!$D$5),OR(AND(C16447&lt;&gt;"",C16447&gt;=Dashboard!$F$5,C16447&lt;=Dashboard!$H$5),AND(C16447="",Dashboard!$F$5&lt;=1980,Dashboard!$H$5&gt;=2016))),1,0)</f>
        <v>1</v>
      </c>
      <c r="Q16447" s="0" t="n">
        <f aca="false">J16447*P16447+ROW()*0.00000001</f>
        <v>0.01016447</v>
      </c>
    </row>
    <row r="16448" customFormat="false" ht="15" hidden="false" customHeight="false" outlineLevel="0" collapsed="false">
      <c r="A16448" s="0" t="s">
        <v>12029</v>
      </c>
      <c r="B16448" s="0" t="s">
        <v>164</v>
      </c>
      <c r="C16448" s="0" t="n">
        <v>2009</v>
      </c>
      <c r="D16448" s="0" t="s">
        <v>71</v>
      </c>
      <c r="E16448" s="0" t="s">
        <v>2331</v>
      </c>
      <c r="F16448" s="0" t="n">
        <v>0</v>
      </c>
      <c r="G16448" s="0" t="n">
        <v>0</v>
      </c>
      <c r="H16448" s="0" t="n">
        <v>0.01</v>
      </c>
      <c r="I16448" s="0" t="n">
        <v>0</v>
      </c>
      <c r="J16448" s="0" t="n">
        <v>0.01</v>
      </c>
      <c r="N16448" s="0" t="s">
        <v>74</v>
      </c>
      <c r="P16448" s="0" t="n">
        <f aca="false">IF(AND(OR(Dashboard!$B$5="All",D16448=Dashboard!$B$5),OR(Dashboard!$D$5="All",N16448=Dashboard!$D$5),OR(AND(C16448&lt;&gt;"",C16448&gt;=Dashboard!$F$5,C16448&lt;=Dashboard!$H$5),AND(C16448="",Dashboard!$F$5&lt;=1980,Dashboard!$H$5&gt;=2016))),1,0)</f>
        <v>1</v>
      </c>
      <c r="Q16448" s="0" t="n">
        <f aca="false">J16448*P16448+ROW()*0.00000001</f>
        <v>0.01016448</v>
      </c>
    </row>
    <row r="16449" customFormat="false" ht="15" hidden="false" customHeight="false" outlineLevel="0" collapsed="false">
      <c r="A16449" s="0" t="s">
        <v>12030</v>
      </c>
      <c r="B16449" s="0" t="s">
        <v>152</v>
      </c>
      <c r="C16449" s="0" t="n">
        <v>2012</v>
      </c>
      <c r="D16449" s="0" t="s">
        <v>246</v>
      </c>
      <c r="E16449" s="0" t="s">
        <v>12031</v>
      </c>
      <c r="F16449" s="0" t="n">
        <v>0</v>
      </c>
      <c r="G16449" s="0" t="n">
        <v>0.01</v>
      </c>
      <c r="H16449" s="0" t="n">
        <v>0</v>
      </c>
      <c r="I16449" s="0" t="n">
        <v>0</v>
      </c>
      <c r="J16449" s="0" t="n">
        <v>0.01</v>
      </c>
      <c r="N16449" s="0" t="s">
        <v>152</v>
      </c>
      <c r="P16449" s="0" t="n">
        <f aca="false">IF(AND(OR(Dashboard!$B$5="All",D16449=Dashboard!$B$5),OR(Dashboard!$D$5="All",N16449=Dashboard!$D$5),OR(AND(C16449&lt;&gt;"",C16449&gt;=Dashboard!$F$5,C16449&lt;=Dashboard!$H$5),AND(C16449="",Dashboard!$F$5&lt;=1980,Dashboard!$H$5&gt;=2016))),1,0)</f>
        <v>1</v>
      </c>
      <c r="Q16449" s="0" t="n">
        <f aca="false">J16449*P16449+ROW()*0.00000001</f>
        <v>0.01016449</v>
      </c>
    </row>
    <row r="16450" customFormat="false" ht="15" hidden="false" customHeight="false" outlineLevel="0" collapsed="false">
      <c r="A16450" s="0" t="s">
        <v>8754</v>
      </c>
      <c r="B16450" s="0" t="s">
        <v>152</v>
      </c>
      <c r="D16450" s="0" t="s">
        <v>56</v>
      </c>
      <c r="E16450" s="0" t="s">
        <v>328</v>
      </c>
      <c r="F16450" s="0" t="n">
        <v>0.01</v>
      </c>
      <c r="G16450" s="0" t="n">
        <v>0</v>
      </c>
      <c r="H16450" s="0" t="n">
        <v>0</v>
      </c>
      <c r="I16450" s="0" t="n">
        <v>0</v>
      </c>
      <c r="J16450" s="0" t="n">
        <v>0.01</v>
      </c>
      <c r="K16450" s="0" t="n">
        <v>59</v>
      </c>
      <c r="L16450" s="0" t="n">
        <v>6.7</v>
      </c>
      <c r="M16450" s="0" t="s">
        <v>73</v>
      </c>
      <c r="N16450" s="0" t="s">
        <v>152</v>
      </c>
      <c r="O16450" s="0" t="s">
        <v>53</v>
      </c>
      <c r="P16450" s="0" t="n">
        <f aca="false">IF(AND(OR(Dashboard!$B$5="All",D16450=Dashboard!$B$5),OR(Dashboard!$D$5="All",N16450=Dashboard!$D$5),OR(AND(C16450&lt;&gt;"",C16450&gt;=Dashboard!$F$5,C16450&lt;=Dashboard!$H$5),AND(C16450="",Dashboard!$F$5&lt;=1980,Dashboard!$H$5&gt;=2016))),1,0)</f>
        <v>1</v>
      </c>
      <c r="Q16450" s="0" t="n">
        <f aca="false">J16450*P16450+ROW()*0.00000001</f>
        <v>0.0101645</v>
      </c>
    </row>
    <row r="16451" customFormat="false" ht="15" hidden="false" customHeight="false" outlineLevel="0" collapsed="false">
      <c r="A16451" s="0" t="s">
        <v>5103</v>
      </c>
      <c r="B16451" s="0" t="s">
        <v>152</v>
      </c>
      <c r="C16451" s="0" t="n">
        <v>2007</v>
      </c>
      <c r="D16451" s="0" t="s">
        <v>41</v>
      </c>
      <c r="E16451" s="0" t="s">
        <v>91</v>
      </c>
      <c r="F16451" s="0" t="n">
        <v>0.01</v>
      </c>
      <c r="G16451" s="0" t="n">
        <v>0</v>
      </c>
      <c r="H16451" s="0" t="n">
        <v>0</v>
      </c>
      <c r="I16451" s="0" t="n">
        <v>0</v>
      </c>
      <c r="J16451" s="0" t="n">
        <v>0.01</v>
      </c>
      <c r="L16451" s="0" t="n">
        <v>5.8</v>
      </c>
      <c r="N16451" s="0" t="s">
        <v>152</v>
      </c>
      <c r="P16451" s="0" t="n">
        <f aca="false">IF(AND(OR(Dashboard!$B$5="All",D16451=Dashboard!$B$5),OR(Dashboard!$D$5="All",N16451=Dashboard!$D$5),OR(AND(C16451&lt;&gt;"",C16451&gt;=Dashboard!$F$5,C16451&lt;=Dashboard!$H$5),AND(C16451="",Dashboard!$F$5&lt;=1980,Dashboard!$H$5&gt;=2016))),1,0)</f>
        <v>1</v>
      </c>
      <c r="Q16451" s="0" t="n">
        <f aca="false">J16451*P16451+ROW()*0.00000001</f>
        <v>0.01016451</v>
      </c>
    </row>
    <row r="16452" customFormat="false" ht="15" hidden="false" customHeight="false" outlineLevel="0" collapsed="false">
      <c r="A16452" s="0" t="s">
        <v>10383</v>
      </c>
      <c r="B16452" s="0" t="s">
        <v>64</v>
      </c>
      <c r="C16452" s="0" t="n">
        <v>2013</v>
      </c>
      <c r="D16452" s="0" t="s">
        <v>34</v>
      </c>
      <c r="E16452" s="0" t="s">
        <v>1002</v>
      </c>
      <c r="F16452" s="0" t="n">
        <v>0</v>
      </c>
      <c r="G16452" s="0" t="n">
        <v>0.01</v>
      </c>
      <c r="H16452" s="0" t="n">
        <v>0</v>
      </c>
      <c r="I16452" s="0" t="n">
        <v>0</v>
      </c>
      <c r="J16452" s="0" t="n">
        <v>0.01</v>
      </c>
      <c r="L16452" s="0" t="n">
        <v>4.5</v>
      </c>
      <c r="M16452" s="0" t="s">
        <v>36</v>
      </c>
      <c r="N16452" s="0" t="s">
        <v>66</v>
      </c>
      <c r="P16452" s="0" t="n">
        <f aca="false">IF(AND(OR(Dashboard!$B$5="All",D16452=Dashboard!$B$5),OR(Dashboard!$D$5="All",N16452=Dashboard!$D$5),OR(AND(C16452&lt;&gt;"",C16452&gt;=Dashboard!$F$5,C16452&lt;=Dashboard!$H$5),AND(C16452="",Dashboard!$F$5&lt;=1980,Dashboard!$H$5&gt;=2016))),1,0)</f>
        <v>1</v>
      </c>
      <c r="Q16452" s="0" t="n">
        <f aca="false">J16452*P16452+ROW()*0.00000001</f>
        <v>0.01016452</v>
      </c>
    </row>
    <row r="16453" customFormat="false" ht="15" hidden="false" customHeight="false" outlineLevel="0" collapsed="false">
      <c r="A16453" s="0" t="s">
        <v>12032</v>
      </c>
      <c r="B16453" s="0" t="s">
        <v>164</v>
      </c>
      <c r="C16453" s="0" t="n">
        <v>2010</v>
      </c>
      <c r="D16453" s="0" t="s">
        <v>114</v>
      </c>
      <c r="E16453" s="0" t="s">
        <v>1002</v>
      </c>
      <c r="F16453" s="0" t="n">
        <v>0</v>
      </c>
      <c r="G16453" s="0" t="n">
        <v>0</v>
      </c>
      <c r="H16453" s="0" t="n">
        <v>0.01</v>
      </c>
      <c r="I16453" s="0" t="n">
        <v>0</v>
      </c>
      <c r="J16453" s="0" t="n">
        <v>0.01</v>
      </c>
      <c r="N16453" s="0" t="s">
        <v>74</v>
      </c>
      <c r="P16453" s="0" t="n">
        <f aca="false">IF(AND(OR(Dashboard!$B$5="All",D16453=Dashboard!$B$5),OR(Dashboard!$D$5="All",N16453=Dashboard!$D$5),OR(AND(C16453&lt;&gt;"",C16453&gt;=Dashboard!$F$5,C16453&lt;=Dashboard!$H$5),AND(C16453="",Dashboard!$F$5&lt;=1980,Dashboard!$H$5&gt;=2016))),1,0)</f>
        <v>1</v>
      </c>
      <c r="Q16453" s="0" t="n">
        <f aca="false">J16453*P16453+ROW()*0.00000001</f>
        <v>0.01016453</v>
      </c>
    </row>
    <row r="16454" customFormat="false" ht="15" hidden="false" customHeight="false" outlineLevel="0" collapsed="false">
      <c r="A16454" s="0" t="s">
        <v>7039</v>
      </c>
      <c r="B16454" s="0" t="s">
        <v>144</v>
      </c>
      <c r="C16454" s="0" t="n">
        <v>2006</v>
      </c>
      <c r="D16454" s="0" t="s">
        <v>34</v>
      </c>
      <c r="E16454" s="0" t="s">
        <v>72</v>
      </c>
      <c r="F16454" s="0" t="n">
        <v>0.01</v>
      </c>
      <c r="G16454" s="0" t="n">
        <v>0</v>
      </c>
      <c r="H16454" s="0" t="n">
        <v>0</v>
      </c>
      <c r="I16454" s="0" t="n">
        <v>0</v>
      </c>
      <c r="J16454" s="0" t="n">
        <v>0.01</v>
      </c>
      <c r="K16454" s="0" t="n">
        <v>78</v>
      </c>
      <c r="M16454" s="0" t="s">
        <v>125</v>
      </c>
      <c r="N16454" s="0" t="s">
        <v>66</v>
      </c>
      <c r="O16454" s="0" t="s">
        <v>37</v>
      </c>
      <c r="P16454" s="0" t="n">
        <f aca="false">IF(AND(OR(Dashboard!$B$5="All",D16454=Dashboard!$B$5),OR(Dashboard!$D$5="All",N16454=Dashboard!$D$5),OR(AND(C16454&lt;&gt;"",C16454&gt;=Dashboard!$F$5,C16454&lt;=Dashboard!$H$5),AND(C16454="",Dashboard!$F$5&lt;=1980,Dashboard!$H$5&gt;=2016))),1,0)</f>
        <v>1</v>
      </c>
      <c r="Q16454" s="0" t="n">
        <f aca="false">J16454*P16454+ROW()*0.00000001</f>
        <v>0.01016454</v>
      </c>
    </row>
    <row r="16455" customFormat="false" ht="15" hidden="false" customHeight="false" outlineLevel="0" collapsed="false">
      <c r="A16455" s="0" t="s">
        <v>12033</v>
      </c>
      <c r="B16455" s="0" t="s">
        <v>152</v>
      </c>
      <c r="C16455" s="0" t="n">
        <v>2015</v>
      </c>
      <c r="D16455" s="0" t="s">
        <v>246</v>
      </c>
      <c r="E16455" s="0" t="s">
        <v>1488</v>
      </c>
      <c r="F16455" s="0" t="n">
        <v>0</v>
      </c>
      <c r="G16455" s="0" t="n">
        <v>0.01</v>
      </c>
      <c r="H16455" s="0" t="n">
        <v>0</v>
      </c>
      <c r="I16455" s="0" t="n">
        <v>0</v>
      </c>
      <c r="J16455" s="0" t="n">
        <v>0.01</v>
      </c>
      <c r="K16455" s="0" t="n">
        <v>71</v>
      </c>
      <c r="L16455" s="0" t="n">
        <v>7.1</v>
      </c>
      <c r="N16455" s="0" t="s">
        <v>152</v>
      </c>
      <c r="O16455" s="0" t="s">
        <v>37</v>
      </c>
      <c r="P16455" s="0" t="n">
        <f aca="false">IF(AND(OR(Dashboard!$B$5="All",D16455=Dashboard!$B$5),OR(Dashboard!$D$5="All",N16455=Dashboard!$D$5),OR(AND(C16455&lt;&gt;"",C16455&gt;=Dashboard!$F$5,C16455&lt;=Dashboard!$H$5),AND(C16455="",Dashboard!$F$5&lt;=1980,Dashboard!$H$5&gt;=2016))),1,0)</f>
        <v>1</v>
      </c>
      <c r="Q16455" s="0" t="n">
        <f aca="false">J16455*P16455+ROW()*0.00000001</f>
        <v>0.01016455</v>
      </c>
    </row>
    <row r="16456" customFormat="false" ht="15" hidden="false" customHeight="false" outlineLevel="0" collapsed="false">
      <c r="A16456" s="0" t="s">
        <v>12034</v>
      </c>
      <c r="B16456" s="0" t="s">
        <v>164</v>
      </c>
      <c r="C16456" s="0" t="n">
        <v>2013</v>
      </c>
      <c r="D16456" s="0" t="s">
        <v>114</v>
      </c>
      <c r="E16456" s="0" t="s">
        <v>6975</v>
      </c>
      <c r="F16456" s="0" t="n">
        <v>0</v>
      </c>
      <c r="G16456" s="0" t="n">
        <v>0</v>
      </c>
      <c r="H16456" s="0" t="n">
        <v>0.01</v>
      </c>
      <c r="I16456" s="0" t="n">
        <v>0</v>
      </c>
      <c r="J16456" s="0" t="n">
        <v>0.01</v>
      </c>
      <c r="N16456" s="0" t="s">
        <v>74</v>
      </c>
      <c r="P16456" s="0" t="n">
        <f aca="false">IF(AND(OR(Dashboard!$B$5="All",D16456=Dashboard!$B$5),OR(Dashboard!$D$5="All",N16456=Dashboard!$D$5),OR(AND(C16456&lt;&gt;"",C16456&gt;=Dashboard!$F$5,C16456&lt;=Dashboard!$H$5),AND(C16456="",Dashboard!$F$5&lt;=1980,Dashboard!$H$5&gt;=2016))),1,0)</f>
        <v>1</v>
      </c>
      <c r="Q16456" s="0" t="n">
        <f aca="false">J16456*P16456+ROW()*0.00000001</f>
        <v>0.01016456</v>
      </c>
    </row>
    <row r="16457" customFormat="false" ht="15" hidden="false" customHeight="false" outlineLevel="0" collapsed="false">
      <c r="A16457" s="0" t="s">
        <v>9386</v>
      </c>
      <c r="B16457" s="0" t="s">
        <v>144</v>
      </c>
      <c r="C16457" s="0" t="n">
        <v>2004</v>
      </c>
      <c r="D16457" s="0" t="s">
        <v>41</v>
      </c>
      <c r="E16457" s="0" t="s">
        <v>7873</v>
      </c>
      <c r="F16457" s="0" t="n">
        <v>0.01</v>
      </c>
      <c r="G16457" s="0" t="n">
        <v>0</v>
      </c>
      <c r="H16457" s="0" t="n">
        <v>0</v>
      </c>
      <c r="I16457" s="0" t="n">
        <v>0</v>
      </c>
      <c r="J16457" s="0" t="n">
        <v>0.01</v>
      </c>
      <c r="K16457" s="0" t="n">
        <v>69</v>
      </c>
      <c r="L16457" s="0" t="n">
        <v>7</v>
      </c>
      <c r="M16457" s="0" t="s">
        <v>103</v>
      </c>
      <c r="N16457" s="0" t="s">
        <v>66</v>
      </c>
      <c r="O16457" s="0" t="s">
        <v>67</v>
      </c>
      <c r="P16457" s="0" t="n">
        <f aca="false">IF(AND(OR(Dashboard!$B$5="All",D16457=Dashboard!$B$5),OR(Dashboard!$D$5="All",N16457=Dashboard!$D$5),OR(AND(C16457&lt;&gt;"",C16457&gt;=Dashboard!$F$5,C16457&lt;=Dashboard!$H$5),AND(C16457="",Dashboard!$F$5&lt;=1980,Dashboard!$H$5&gt;=2016))),1,0)</f>
        <v>1</v>
      </c>
      <c r="Q16457" s="0" t="n">
        <f aca="false">J16457*P16457+ROW()*0.00000001</f>
        <v>0.01016457</v>
      </c>
    </row>
    <row r="16458" customFormat="false" ht="15" hidden="false" customHeight="false" outlineLevel="0" collapsed="false">
      <c r="A16458" s="0" t="s">
        <v>12035</v>
      </c>
      <c r="B16458" s="0" t="s">
        <v>152</v>
      </c>
      <c r="C16458" s="0" t="n">
        <v>2015</v>
      </c>
      <c r="D16458" s="0" t="s">
        <v>71</v>
      </c>
      <c r="E16458" s="0" t="s">
        <v>139</v>
      </c>
      <c r="F16458" s="0" t="n">
        <v>0</v>
      </c>
      <c r="G16458" s="0" t="n">
        <v>0.01</v>
      </c>
      <c r="H16458" s="0" t="n">
        <v>0</v>
      </c>
      <c r="I16458" s="0" t="n">
        <v>0</v>
      </c>
      <c r="J16458" s="0" t="n">
        <v>0.01</v>
      </c>
      <c r="L16458" s="0" t="n">
        <v>8.3</v>
      </c>
      <c r="N16458" s="0" t="s">
        <v>152</v>
      </c>
      <c r="P16458" s="0" t="n">
        <f aca="false">IF(AND(OR(Dashboard!$B$5="All",D16458=Dashboard!$B$5),OR(Dashboard!$D$5="All",N16458=Dashboard!$D$5),OR(AND(C16458&lt;&gt;"",C16458&gt;=Dashboard!$F$5,C16458&lt;=Dashboard!$H$5),AND(C16458="",Dashboard!$F$5&lt;=1980,Dashboard!$H$5&gt;=2016))),1,0)</f>
        <v>1</v>
      </c>
      <c r="Q16458" s="0" t="n">
        <f aca="false">J16458*P16458+ROW()*0.00000001</f>
        <v>0.01016458</v>
      </c>
    </row>
    <row r="16459" customFormat="false" ht="15" hidden="false" customHeight="false" outlineLevel="0" collapsed="false">
      <c r="A16459" s="0" t="s">
        <v>12036</v>
      </c>
      <c r="B16459" s="0" t="s">
        <v>50</v>
      </c>
      <c r="C16459" s="0" t="n">
        <v>2006</v>
      </c>
      <c r="D16459" s="0" t="s">
        <v>48</v>
      </c>
      <c r="E16459" s="0" t="s">
        <v>195</v>
      </c>
      <c r="F16459" s="0" t="n">
        <v>0.01</v>
      </c>
      <c r="G16459" s="0" t="n">
        <v>0</v>
      </c>
      <c r="H16459" s="0" t="n">
        <v>0</v>
      </c>
      <c r="I16459" s="0" t="n">
        <v>0</v>
      </c>
      <c r="J16459" s="0" t="n">
        <v>0.01</v>
      </c>
      <c r="K16459" s="0" t="n">
        <v>55</v>
      </c>
      <c r="M16459" s="0" t="s">
        <v>36</v>
      </c>
      <c r="N16459" s="0" t="s">
        <v>35</v>
      </c>
      <c r="O16459" s="0" t="s">
        <v>53</v>
      </c>
      <c r="P16459" s="0" t="n">
        <f aca="false">IF(AND(OR(Dashboard!$B$5="All",D16459=Dashboard!$B$5),OR(Dashboard!$D$5="All",N16459=Dashboard!$D$5),OR(AND(C16459&lt;&gt;"",C16459&gt;=Dashboard!$F$5,C16459&lt;=Dashboard!$H$5),AND(C16459="",Dashboard!$F$5&lt;=1980,Dashboard!$H$5&gt;=2016))),1,0)</f>
        <v>1</v>
      </c>
      <c r="Q16459" s="0" t="n">
        <f aca="false">J16459*P16459+ROW()*0.00000001</f>
        <v>0.01016459</v>
      </c>
    </row>
    <row r="16460" customFormat="false" ht="15" hidden="false" customHeight="false" outlineLevel="0" collapsed="false">
      <c r="A16460" s="0" t="s">
        <v>12037</v>
      </c>
      <c r="B16460" s="0" t="s">
        <v>70</v>
      </c>
      <c r="D16460" s="0" t="s">
        <v>114</v>
      </c>
      <c r="E16460" s="0" t="s">
        <v>520</v>
      </c>
      <c r="F16460" s="0" t="n">
        <v>0.01</v>
      </c>
      <c r="G16460" s="0" t="n">
        <v>0</v>
      </c>
      <c r="H16460" s="0" t="n">
        <v>0</v>
      </c>
      <c r="I16460" s="0" t="n">
        <v>0</v>
      </c>
      <c r="J16460" s="0" t="n">
        <v>0.01</v>
      </c>
      <c r="N16460" s="0" t="s">
        <v>74</v>
      </c>
      <c r="P16460" s="0" t="n">
        <f aca="false">IF(AND(OR(Dashboard!$B$5="All",D16460=Dashboard!$B$5),OR(Dashboard!$D$5="All",N16460=Dashboard!$D$5),OR(AND(C16460&lt;&gt;"",C16460&gt;=Dashboard!$F$5,C16460&lt;=Dashboard!$H$5),AND(C16460="",Dashboard!$F$5&lt;=1980,Dashboard!$H$5&gt;=2016))),1,0)</f>
        <v>1</v>
      </c>
      <c r="Q16460" s="0" t="n">
        <f aca="false">J16460*P16460+ROW()*0.00000001</f>
        <v>0.0101646</v>
      </c>
    </row>
    <row r="16461" customFormat="false" ht="15" hidden="false" customHeight="false" outlineLevel="0" collapsed="false">
      <c r="A16461" s="0" t="s">
        <v>12038</v>
      </c>
      <c r="B16461" s="0" t="s">
        <v>97</v>
      </c>
      <c r="C16461" s="0" t="n">
        <v>2014</v>
      </c>
      <c r="D16461" s="0" t="s">
        <v>71</v>
      </c>
      <c r="E16461" s="0" t="s">
        <v>5740</v>
      </c>
      <c r="F16461" s="0" t="n">
        <v>0</v>
      </c>
      <c r="G16461" s="0" t="n">
        <v>0</v>
      </c>
      <c r="H16461" s="0" t="n">
        <v>0.01</v>
      </c>
      <c r="I16461" s="0" t="n">
        <v>0</v>
      </c>
      <c r="J16461" s="0" t="n">
        <v>0.01</v>
      </c>
      <c r="N16461" s="0" t="s">
        <v>35</v>
      </c>
      <c r="P16461" s="0" t="n">
        <f aca="false">IF(AND(OR(Dashboard!$B$5="All",D16461=Dashboard!$B$5),OR(Dashboard!$D$5="All",N16461=Dashboard!$D$5),OR(AND(C16461&lt;&gt;"",C16461&gt;=Dashboard!$F$5,C16461&lt;=Dashboard!$H$5),AND(C16461="",Dashboard!$F$5&lt;=1980,Dashboard!$H$5&gt;=2016))),1,0)</f>
        <v>1</v>
      </c>
      <c r="Q16461" s="0" t="n">
        <f aca="false">J16461*P16461+ROW()*0.00000001</f>
        <v>0.01016461</v>
      </c>
    </row>
    <row r="16462" customFormat="false" ht="15" hidden="false" customHeight="false" outlineLevel="0" collapsed="false">
      <c r="A16462" s="0" t="s">
        <v>7870</v>
      </c>
      <c r="B16462" s="0" t="s">
        <v>64</v>
      </c>
      <c r="C16462" s="0" t="n">
        <v>2013</v>
      </c>
      <c r="D16462" s="0" t="s">
        <v>71</v>
      </c>
      <c r="E16462" s="0" t="s">
        <v>328</v>
      </c>
      <c r="F16462" s="0" t="n">
        <v>0</v>
      </c>
      <c r="G16462" s="0" t="n">
        <v>0.01</v>
      </c>
      <c r="H16462" s="0" t="n">
        <v>0</v>
      </c>
      <c r="I16462" s="0" t="n">
        <v>0</v>
      </c>
      <c r="J16462" s="0" t="n">
        <v>0.01</v>
      </c>
      <c r="L16462" s="0" t="n">
        <v>6.2</v>
      </c>
      <c r="M16462" s="0" t="s">
        <v>103</v>
      </c>
      <c r="N16462" s="0" t="s">
        <v>66</v>
      </c>
      <c r="P16462" s="0" t="n">
        <f aca="false">IF(AND(OR(Dashboard!$B$5="All",D16462=Dashboard!$B$5),OR(Dashboard!$D$5="All",N16462=Dashboard!$D$5),OR(AND(C16462&lt;&gt;"",C16462&gt;=Dashboard!$F$5,C16462&lt;=Dashboard!$H$5),AND(C16462="",Dashboard!$F$5&lt;=1980,Dashboard!$H$5&gt;=2016))),1,0)</f>
        <v>1</v>
      </c>
      <c r="Q16462" s="0" t="n">
        <f aca="false">J16462*P16462+ROW()*0.00000001</f>
        <v>0.01016462</v>
      </c>
    </row>
    <row r="16463" customFormat="false" ht="15" hidden="false" customHeight="false" outlineLevel="0" collapsed="false">
      <c r="A16463" s="0" t="s">
        <v>12039</v>
      </c>
      <c r="B16463" s="0" t="s">
        <v>76</v>
      </c>
      <c r="C16463" s="0" t="n">
        <v>2009</v>
      </c>
      <c r="D16463" s="0" t="s">
        <v>114</v>
      </c>
      <c r="E16463" s="0" t="s">
        <v>6975</v>
      </c>
      <c r="F16463" s="0" t="n">
        <v>0</v>
      </c>
      <c r="G16463" s="0" t="n">
        <v>0</v>
      </c>
      <c r="H16463" s="0" t="n">
        <v>0.01</v>
      </c>
      <c r="I16463" s="0" t="n">
        <v>0</v>
      </c>
      <c r="J16463" s="0" t="n">
        <v>0.01</v>
      </c>
      <c r="N16463" s="0" t="s">
        <v>74</v>
      </c>
      <c r="P16463" s="0" t="n">
        <f aca="false">IF(AND(OR(Dashboard!$B$5="All",D16463=Dashboard!$B$5),OR(Dashboard!$D$5="All",N16463=Dashboard!$D$5),OR(AND(C16463&lt;&gt;"",C16463&gt;=Dashboard!$F$5,C16463&lt;=Dashboard!$H$5),AND(C16463="",Dashboard!$F$5&lt;=1980,Dashboard!$H$5&gt;=2016))),1,0)</f>
        <v>1</v>
      </c>
      <c r="Q16463" s="0" t="n">
        <f aca="false">J16463*P16463+ROW()*0.00000001</f>
        <v>0.01016463</v>
      </c>
    </row>
    <row r="16464" customFormat="false" ht="15" hidden="false" customHeight="false" outlineLevel="0" collapsed="false">
      <c r="A16464" s="0" t="s">
        <v>11429</v>
      </c>
      <c r="B16464" s="0" t="s">
        <v>164</v>
      </c>
      <c r="C16464" s="0" t="n">
        <v>2012</v>
      </c>
      <c r="D16464" s="0" t="s">
        <v>114</v>
      </c>
      <c r="E16464" s="0" t="s">
        <v>10489</v>
      </c>
      <c r="F16464" s="0" t="n">
        <v>0</v>
      </c>
      <c r="G16464" s="0" t="n">
        <v>0</v>
      </c>
      <c r="H16464" s="0" t="n">
        <v>0.01</v>
      </c>
      <c r="I16464" s="0" t="n">
        <v>0</v>
      </c>
      <c r="J16464" s="0" t="n">
        <v>0.01</v>
      </c>
      <c r="N16464" s="0" t="s">
        <v>74</v>
      </c>
      <c r="P16464" s="0" t="n">
        <f aca="false">IF(AND(OR(Dashboard!$B$5="All",D16464=Dashboard!$B$5),OR(Dashboard!$D$5="All",N16464=Dashboard!$D$5),OR(AND(C16464&lt;&gt;"",C16464&gt;=Dashboard!$F$5,C16464&lt;=Dashboard!$H$5),AND(C16464="",Dashboard!$F$5&lt;=1980,Dashboard!$H$5&gt;=2016))),1,0)</f>
        <v>1</v>
      </c>
      <c r="Q16464" s="0" t="n">
        <f aca="false">J16464*P16464+ROW()*0.00000001</f>
        <v>0.01016464</v>
      </c>
    </row>
    <row r="16465" customFormat="false" ht="15" hidden="false" customHeight="false" outlineLevel="0" collapsed="false">
      <c r="A16465" s="0" t="s">
        <v>4041</v>
      </c>
      <c r="B16465" s="0" t="s">
        <v>152</v>
      </c>
      <c r="C16465" s="0" t="n">
        <v>2016</v>
      </c>
      <c r="D16465" s="0" t="s">
        <v>71</v>
      </c>
      <c r="E16465" s="0" t="s">
        <v>124</v>
      </c>
      <c r="F16465" s="0" t="n">
        <v>0</v>
      </c>
      <c r="G16465" s="0" t="n">
        <v>0.01</v>
      </c>
      <c r="H16465" s="0" t="n">
        <v>0</v>
      </c>
      <c r="I16465" s="0" t="n">
        <v>0</v>
      </c>
      <c r="J16465" s="0" t="n">
        <v>0.01</v>
      </c>
      <c r="K16465" s="0" t="n">
        <v>79</v>
      </c>
      <c r="L16465" s="0" t="n">
        <v>6.8</v>
      </c>
      <c r="M16465" s="0" t="s">
        <v>36</v>
      </c>
      <c r="N16465" s="0" t="s">
        <v>152</v>
      </c>
      <c r="O16465" s="0" t="s">
        <v>37</v>
      </c>
      <c r="P16465" s="0" t="n">
        <f aca="false">IF(AND(OR(Dashboard!$B$5="All",D16465=Dashboard!$B$5),OR(Dashboard!$D$5="All",N16465=Dashboard!$D$5),OR(AND(C16465&lt;&gt;"",C16465&gt;=Dashboard!$F$5,C16465&lt;=Dashboard!$H$5),AND(C16465="",Dashboard!$F$5&lt;=1980,Dashboard!$H$5&gt;=2016))),1,0)</f>
        <v>1</v>
      </c>
      <c r="Q16465" s="0" t="n">
        <f aca="false">J16465*P16465+ROW()*0.00000001</f>
        <v>0.01016465</v>
      </c>
    </row>
    <row r="16466" customFormat="false" ht="15" hidden="false" customHeight="false" outlineLevel="0" collapsed="false">
      <c r="A16466" s="0" t="s">
        <v>12040</v>
      </c>
      <c r="B16466" s="0" t="s">
        <v>152</v>
      </c>
      <c r="C16466" s="0" t="n">
        <v>2014</v>
      </c>
      <c r="D16466" s="0" t="s">
        <v>71</v>
      </c>
      <c r="E16466" s="0" t="s">
        <v>11234</v>
      </c>
      <c r="F16466" s="0" t="n">
        <v>0</v>
      </c>
      <c r="G16466" s="0" t="n">
        <v>0.01</v>
      </c>
      <c r="H16466" s="0" t="n">
        <v>0</v>
      </c>
      <c r="I16466" s="0" t="n">
        <v>0</v>
      </c>
      <c r="J16466" s="0" t="n">
        <v>0.01</v>
      </c>
      <c r="N16466" s="0" t="s">
        <v>152</v>
      </c>
      <c r="P16466" s="0" t="n">
        <f aca="false">IF(AND(OR(Dashboard!$B$5="All",D16466=Dashboard!$B$5),OR(Dashboard!$D$5="All",N16466=Dashboard!$D$5),OR(AND(C16466&lt;&gt;"",C16466&gt;=Dashboard!$F$5,C16466&lt;=Dashboard!$H$5),AND(C16466="",Dashboard!$F$5&lt;=1980,Dashboard!$H$5&gt;=2016))),1,0)</f>
        <v>1</v>
      </c>
      <c r="Q16466" s="0" t="n">
        <f aca="false">J16466*P16466+ROW()*0.00000001</f>
        <v>0.01016466</v>
      </c>
    </row>
    <row r="16467" customFormat="false" ht="15" hidden="false" customHeight="false" outlineLevel="0" collapsed="false">
      <c r="A16467" s="0" t="s">
        <v>12041</v>
      </c>
      <c r="B16467" s="0" t="s">
        <v>164</v>
      </c>
      <c r="C16467" s="0" t="n">
        <v>2010</v>
      </c>
      <c r="D16467" s="0" t="s">
        <v>114</v>
      </c>
      <c r="E16467" s="0" t="s">
        <v>6975</v>
      </c>
      <c r="F16467" s="0" t="n">
        <v>0</v>
      </c>
      <c r="G16467" s="0" t="n">
        <v>0</v>
      </c>
      <c r="H16467" s="0" t="n">
        <v>0.01</v>
      </c>
      <c r="I16467" s="0" t="n">
        <v>0</v>
      </c>
      <c r="J16467" s="0" t="n">
        <v>0.01</v>
      </c>
      <c r="N16467" s="0" t="s">
        <v>74</v>
      </c>
      <c r="P16467" s="0" t="n">
        <f aca="false">IF(AND(OR(Dashboard!$B$5="All",D16467=Dashboard!$B$5),OR(Dashboard!$D$5="All",N16467=Dashboard!$D$5),OR(AND(C16467&lt;&gt;"",C16467&gt;=Dashboard!$F$5,C16467&lt;=Dashboard!$H$5),AND(C16467="",Dashboard!$F$5&lt;=1980,Dashboard!$H$5&gt;=2016))),1,0)</f>
        <v>1</v>
      </c>
      <c r="Q16467" s="0" t="n">
        <f aca="false">J16467*P16467+ROW()*0.00000001</f>
        <v>0.01016467</v>
      </c>
    </row>
    <row r="16468" customFormat="false" ht="15" hidden="false" customHeight="false" outlineLevel="0" collapsed="false">
      <c r="A16468" s="0" t="s">
        <v>12042</v>
      </c>
      <c r="B16468" s="0" t="s">
        <v>64</v>
      </c>
      <c r="C16468" s="0" t="n">
        <v>2009</v>
      </c>
      <c r="D16468" s="0" t="s">
        <v>46</v>
      </c>
      <c r="E16468" s="0" t="s">
        <v>5651</v>
      </c>
      <c r="F16468" s="0" t="n">
        <v>0</v>
      </c>
      <c r="G16468" s="0" t="n">
        <v>0</v>
      </c>
      <c r="H16468" s="0" t="n">
        <v>0.01</v>
      </c>
      <c r="I16468" s="0" t="n">
        <v>0</v>
      </c>
      <c r="J16468" s="0" t="n">
        <v>0.01</v>
      </c>
      <c r="M16468" s="0" t="s">
        <v>103</v>
      </c>
      <c r="N16468" s="0" t="s">
        <v>66</v>
      </c>
      <c r="P16468" s="0" t="n">
        <f aca="false">IF(AND(OR(Dashboard!$B$5="All",D16468=Dashboard!$B$5),OR(Dashboard!$D$5="All",N16468=Dashboard!$D$5),OR(AND(C16468&lt;&gt;"",C16468&gt;=Dashboard!$F$5,C16468&lt;=Dashboard!$H$5),AND(C16468="",Dashboard!$F$5&lt;=1980,Dashboard!$H$5&gt;=2016))),1,0)</f>
        <v>1</v>
      </c>
      <c r="Q16468" s="0" t="n">
        <f aca="false">J16468*P16468+ROW()*0.00000001</f>
        <v>0.01016468</v>
      </c>
    </row>
    <row r="16469" customFormat="false" ht="15" hidden="false" customHeight="false" outlineLevel="0" collapsed="false">
      <c r="A16469" s="0" t="s">
        <v>6923</v>
      </c>
      <c r="B16469" s="0" t="s">
        <v>144</v>
      </c>
      <c r="C16469" s="0" t="n">
        <v>2003</v>
      </c>
      <c r="D16469" s="0" t="s">
        <v>71</v>
      </c>
      <c r="E16469" s="0" t="s">
        <v>124</v>
      </c>
      <c r="F16469" s="0" t="n">
        <v>0.01</v>
      </c>
      <c r="G16469" s="0" t="n">
        <v>0</v>
      </c>
      <c r="H16469" s="0" t="n">
        <v>0</v>
      </c>
      <c r="I16469" s="0" t="n">
        <v>0</v>
      </c>
      <c r="J16469" s="0" t="n">
        <v>0.01</v>
      </c>
      <c r="K16469" s="0" t="n">
        <v>52</v>
      </c>
      <c r="M16469" s="0" t="s">
        <v>103</v>
      </c>
      <c r="N16469" s="0" t="s">
        <v>66</v>
      </c>
      <c r="O16469" s="0" t="s">
        <v>53</v>
      </c>
      <c r="P16469" s="0" t="n">
        <f aca="false">IF(AND(OR(Dashboard!$B$5="All",D16469=Dashboard!$B$5),OR(Dashboard!$D$5="All",N16469=Dashboard!$D$5),OR(AND(C16469&lt;&gt;"",C16469&gt;=Dashboard!$F$5,C16469&lt;=Dashboard!$H$5),AND(C16469="",Dashboard!$F$5&lt;=1980,Dashboard!$H$5&gt;=2016))),1,0)</f>
        <v>1</v>
      </c>
      <c r="Q16469" s="0" t="n">
        <f aca="false">J16469*P16469+ROW()*0.00000001</f>
        <v>0.01016469</v>
      </c>
    </row>
    <row r="16470" customFormat="false" ht="15" hidden="false" customHeight="false" outlineLevel="0" collapsed="false">
      <c r="A16470" s="0" t="s">
        <v>12043</v>
      </c>
      <c r="B16470" s="0" t="s">
        <v>117</v>
      </c>
      <c r="C16470" s="0" t="n">
        <v>1996</v>
      </c>
      <c r="D16470" s="0" t="s">
        <v>246</v>
      </c>
      <c r="E16470" s="0" t="s">
        <v>4979</v>
      </c>
      <c r="F16470" s="0" t="n">
        <v>0</v>
      </c>
      <c r="G16470" s="0" t="n">
        <v>0</v>
      </c>
      <c r="H16470" s="0" t="n">
        <v>0.01</v>
      </c>
      <c r="I16470" s="0" t="n">
        <v>0</v>
      </c>
      <c r="J16470" s="0" t="n">
        <v>0.01</v>
      </c>
      <c r="N16470" s="0" t="s">
        <v>74</v>
      </c>
      <c r="P16470" s="0" t="n">
        <f aca="false">IF(AND(OR(Dashboard!$B$5="All",D16470=Dashboard!$B$5),OR(Dashboard!$D$5="All",N16470=Dashboard!$D$5),OR(AND(C16470&lt;&gt;"",C16470&gt;=Dashboard!$F$5,C16470&lt;=Dashboard!$H$5),AND(C16470="",Dashboard!$F$5&lt;=1980,Dashboard!$H$5&gt;=2016))),1,0)</f>
        <v>1</v>
      </c>
      <c r="Q16470" s="0" t="n">
        <f aca="false">J16470*P16470+ROW()*0.00000001</f>
        <v>0.0101647</v>
      </c>
    </row>
    <row r="16471" customFormat="false" ht="15" hidden="false" customHeight="false" outlineLevel="0" collapsed="false">
      <c r="A16471" s="0" t="s">
        <v>12044</v>
      </c>
      <c r="B16471" s="0" t="s">
        <v>50</v>
      </c>
      <c r="C16471" s="0" t="n">
        <v>2007</v>
      </c>
      <c r="D16471" s="0" t="s">
        <v>52</v>
      </c>
      <c r="E16471" s="0" t="s">
        <v>2960</v>
      </c>
      <c r="F16471" s="0" t="n">
        <v>0.01</v>
      </c>
      <c r="G16471" s="0" t="n">
        <v>0</v>
      </c>
      <c r="H16471" s="0" t="n">
        <v>0</v>
      </c>
      <c r="I16471" s="0" t="n">
        <v>0</v>
      </c>
      <c r="J16471" s="0" t="n">
        <v>0.01</v>
      </c>
      <c r="K16471" s="0" t="n">
        <v>61</v>
      </c>
      <c r="L16471" s="0" t="n">
        <v>7.5</v>
      </c>
      <c r="M16471" s="0" t="s">
        <v>103</v>
      </c>
      <c r="N16471" s="0" t="s">
        <v>35</v>
      </c>
      <c r="O16471" s="0" t="s">
        <v>67</v>
      </c>
      <c r="P16471" s="0" t="n">
        <f aca="false">IF(AND(OR(Dashboard!$B$5="All",D16471=Dashboard!$B$5),OR(Dashboard!$D$5="All",N16471=Dashboard!$D$5),OR(AND(C16471&lt;&gt;"",C16471&gt;=Dashboard!$F$5,C16471&lt;=Dashboard!$H$5),AND(C16471="",Dashboard!$F$5&lt;=1980,Dashboard!$H$5&gt;=2016))),1,0)</f>
        <v>1</v>
      </c>
      <c r="Q16471" s="0" t="n">
        <f aca="false">J16471*P16471+ROW()*0.00000001</f>
        <v>0.01016471</v>
      </c>
    </row>
    <row r="16472" customFormat="false" ht="15" hidden="false" customHeight="false" outlineLevel="0" collapsed="false">
      <c r="A16472" s="0" t="s">
        <v>9661</v>
      </c>
      <c r="B16472" s="0" t="s">
        <v>144</v>
      </c>
      <c r="C16472" s="0" t="n">
        <v>2002</v>
      </c>
      <c r="D16472" s="0" t="s">
        <v>48</v>
      </c>
      <c r="E16472" s="0" t="s">
        <v>3122</v>
      </c>
      <c r="F16472" s="0" t="n">
        <v>0.01</v>
      </c>
      <c r="G16472" s="0" t="n">
        <v>0</v>
      </c>
      <c r="H16472" s="0" t="n">
        <v>0</v>
      </c>
      <c r="I16472" s="0" t="n">
        <v>0</v>
      </c>
      <c r="J16472" s="0" t="n">
        <v>0.01</v>
      </c>
      <c r="K16472" s="0" t="n">
        <v>42</v>
      </c>
      <c r="M16472" s="0" t="s">
        <v>36</v>
      </c>
      <c r="N16472" s="0" t="s">
        <v>66</v>
      </c>
      <c r="O16472" s="0" t="s">
        <v>177</v>
      </c>
      <c r="P16472" s="0" t="n">
        <f aca="false">IF(AND(OR(Dashboard!$B$5="All",D16472=Dashboard!$B$5),OR(Dashboard!$D$5="All",N16472=Dashboard!$D$5),OR(AND(C16472&lt;&gt;"",C16472&gt;=Dashboard!$F$5,C16472&lt;=Dashboard!$H$5),AND(C16472="",Dashboard!$F$5&lt;=1980,Dashboard!$H$5&gt;=2016))),1,0)</f>
        <v>1</v>
      </c>
      <c r="Q16472" s="0" t="n">
        <f aca="false">J16472*P16472+ROW()*0.00000001</f>
        <v>0.01016472</v>
      </c>
    </row>
    <row r="16473" customFormat="false" ht="15" hidden="false" customHeight="false" outlineLevel="0" collapsed="false">
      <c r="A16473" s="0" t="s">
        <v>12045</v>
      </c>
      <c r="B16473" s="0" t="s">
        <v>152</v>
      </c>
      <c r="C16473" s="0" t="n">
        <v>2009</v>
      </c>
      <c r="D16473" s="0" t="s">
        <v>114</v>
      </c>
      <c r="E16473" s="0" t="s">
        <v>4034</v>
      </c>
      <c r="F16473" s="0" t="n">
        <v>0</v>
      </c>
      <c r="G16473" s="0" t="n">
        <v>0.01</v>
      </c>
      <c r="H16473" s="0" t="n">
        <v>0</v>
      </c>
      <c r="I16473" s="0" t="n">
        <v>0</v>
      </c>
      <c r="J16473" s="0" t="n">
        <v>0.01</v>
      </c>
      <c r="K16473" s="0" t="n">
        <v>54</v>
      </c>
      <c r="N16473" s="0" t="s">
        <v>152</v>
      </c>
      <c r="O16473" s="0" t="s">
        <v>53</v>
      </c>
      <c r="P16473" s="0" t="n">
        <f aca="false">IF(AND(OR(Dashboard!$B$5="All",D16473=Dashboard!$B$5),OR(Dashboard!$D$5="All",N16473=Dashboard!$D$5),OR(AND(C16473&lt;&gt;"",C16473&gt;=Dashboard!$F$5,C16473&lt;=Dashboard!$H$5),AND(C16473="",Dashboard!$F$5&lt;=1980,Dashboard!$H$5&gt;=2016))),1,0)</f>
        <v>1</v>
      </c>
      <c r="Q16473" s="0" t="n">
        <f aca="false">J16473*P16473+ROW()*0.00000001</f>
        <v>0.01016473</v>
      </c>
    </row>
    <row r="16474" customFormat="false" ht="15" hidden="false" customHeight="false" outlineLevel="0" collapsed="false">
      <c r="A16474" s="0" t="s">
        <v>12046</v>
      </c>
      <c r="B16474" s="0" t="s">
        <v>164</v>
      </c>
      <c r="C16474" s="0" t="n">
        <v>2010</v>
      </c>
      <c r="D16474" s="0" t="s">
        <v>246</v>
      </c>
      <c r="E16474" s="0" t="s">
        <v>9900</v>
      </c>
      <c r="F16474" s="0" t="n">
        <v>0</v>
      </c>
      <c r="G16474" s="0" t="n">
        <v>0</v>
      </c>
      <c r="H16474" s="0" t="n">
        <v>0.01</v>
      </c>
      <c r="I16474" s="0" t="n">
        <v>0</v>
      </c>
      <c r="J16474" s="0" t="n">
        <v>0.01</v>
      </c>
      <c r="N16474" s="0" t="s">
        <v>74</v>
      </c>
      <c r="P16474" s="0" t="n">
        <f aca="false">IF(AND(OR(Dashboard!$B$5="All",D16474=Dashboard!$B$5),OR(Dashboard!$D$5="All",N16474=Dashboard!$D$5),OR(AND(C16474&lt;&gt;"",C16474&gt;=Dashboard!$F$5,C16474&lt;=Dashboard!$H$5),AND(C16474="",Dashboard!$F$5&lt;=1980,Dashboard!$H$5&gt;=2016))),1,0)</f>
        <v>1</v>
      </c>
      <c r="Q16474" s="0" t="n">
        <f aca="false">J16474*P16474+ROW()*0.00000001</f>
        <v>0.01016474</v>
      </c>
    </row>
    <row r="16475" customFormat="false" ht="15" hidden="false" customHeight="false" outlineLevel="0" collapsed="false">
      <c r="A16475" s="0" t="s">
        <v>561</v>
      </c>
      <c r="B16475" s="0" t="s">
        <v>164</v>
      </c>
      <c r="C16475" s="0" t="n">
        <v>2006</v>
      </c>
      <c r="D16475" s="0" t="s">
        <v>114</v>
      </c>
      <c r="E16475" s="0" t="s">
        <v>649</v>
      </c>
      <c r="F16475" s="0" t="n">
        <v>0</v>
      </c>
      <c r="G16475" s="0" t="n">
        <v>0.01</v>
      </c>
      <c r="H16475" s="0" t="n">
        <v>0</v>
      </c>
      <c r="I16475" s="0" t="n">
        <v>0</v>
      </c>
      <c r="J16475" s="0" t="n">
        <v>0.01</v>
      </c>
      <c r="K16475" s="0" t="n">
        <v>69</v>
      </c>
      <c r="L16475" s="0" t="n">
        <v>4.8</v>
      </c>
      <c r="M16475" s="0" t="s">
        <v>36</v>
      </c>
      <c r="N16475" s="0" t="s">
        <v>74</v>
      </c>
      <c r="O16475" s="0" t="s">
        <v>67</v>
      </c>
      <c r="P16475" s="0" t="n">
        <f aca="false">IF(AND(OR(Dashboard!$B$5="All",D16475=Dashboard!$B$5),OR(Dashboard!$D$5="All",N16475=Dashboard!$D$5),OR(AND(C16475&lt;&gt;"",C16475&gt;=Dashboard!$F$5,C16475&lt;=Dashboard!$H$5),AND(C16475="",Dashboard!$F$5&lt;=1980,Dashboard!$H$5&gt;=2016))),1,0)</f>
        <v>1</v>
      </c>
      <c r="Q16475" s="0" t="n">
        <f aca="false">J16475*P16475+ROW()*0.00000001</f>
        <v>0.01016475</v>
      </c>
    </row>
    <row r="16476" customFormat="false" ht="15" hidden="false" customHeight="false" outlineLevel="0" collapsed="false">
      <c r="A16476" s="0" t="s">
        <v>7372</v>
      </c>
      <c r="B16476" s="0" t="s">
        <v>64</v>
      </c>
      <c r="C16476" s="0" t="n">
        <v>2010</v>
      </c>
      <c r="D16476" s="0" t="s">
        <v>34</v>
      </c>
      <c r="E16476" s="0" t="s">
        <v>7373</v>
      </c>
      <c r="F16476" s="0" t="n">
        <v>0.01</v>
      </c>
      <c r="G16476" s="0" t="n">
        <v>0</v>
      </c>
      <c r="H16476" s="0" t="n">
        <v>0</v>
      </c>
      <c r="I16476" s="0" t="n">
        <v>0</v>
      </c>
      <c r="J16476" s="0" t="n">
        <v>0.01</v>
      </c>
      <c r="K16476" s="0" t="n">
        <v>57</v>
      </c>
      <c r="M16476" s="0" t="s">
        <v>36</v>
      </c>
      <c r="N16476" s="0" t="s">
        <v>66</v>
      </c>
      <c r="O16476" s="0" t="s">
        <v>53</v>
      </c>
      <c r="P16476" s="0" t="n">
        <f aca="false">IF(AND(OR(Dashboard!$B$5="All",D16476=Dashboard!$B$5),OR(Dashboard!$D$5="All",N16476=Dashboard!$D$5),OR(AND(C16476&lt;&gt;"",C16476&gt;=Dashboard!$F$5,C16476&lt;=Dashboard!$H$5),AND(C16476="",Dashboard!$F$5&lt;=1980,Dashboard!$H$5&gt;=2016))),1,0)</f>
        <v>1</v>
      </c>
      <c r="Q16476" s="0" t="n">
        <f aca="false">J16476*P16476+ROW()*0.00000001</f>
        <v>0.01016476</v>
      </c>
    </row>
    <row r="16477" customFormat="false" ht="15" hidden="false" customHeight="false" outlineLevel="0" collapsed="false">
      <c r="A16477" s="0" t="s">
        <v>9285</v>
      </c>
      <c r="B16477" s="0" t="s">
        <v>70</v>
      </c>
      <c r="C16477" s="0" t="n">
        <v>2015</v>
      </c>
      <c r="D16477" s="0" t="s">
        <v>114</v>
      </c>
      <c r="E16477" s="0" t="s">
        <v>7521</v>
      </c>
      <c r="F16477" s="0" t="n">
        <v>0</v>
      </c>
      <c r="G16477" s="0" t="n">
        <v>0</v>
      </c>
      <c r="H16477" s="0" t="n">
        <v>0.01</v>
      </c>
      <c r="I16477" s="0" t="n">
        <v>0</v>
      </c>
      <c r="J16477" s="0" t="n">
        <v>0.01</v>
      </c>
      <c r="N16477" s="0" t="s">
        <v>74</v>
      </c>
      <c r="P16477" s="0" t="n">
        <f aca="false">IF(AND(OR(Dashboard!$B$5="All",D16477=Dashboard!$B$5),OR(Dashboard!$D$5="All",N16477=Dashboard!$D$5),OR(AND(C16477&lt;&gt;"",C16477&gt;=Dashboard!$F$5,C16477&lt;=Dashboard!$H$5),AND(C16477="",Dashboard!$F$5&lt;=1980,Dashboard!$H$5&gt;=2016))),1,0)</f>
        <v>1</v>
      </c>
      <c r="Q16477" s="0" t="n">
        <f aca="false">J16477*P16477+ROW()*0.00000001</f>
        <v>0.01016477</v>
      </c>
    </row>
    <row r="16478" customFormat="false" ht="15" hidden="false" customHeight="false" outlineLevel="0" collapsed="false">
      <c r="A16478" s="0" t="s">
        <v>12047</v>
      </c>
      <c r="B16478" s="0" t="s">
        <v>186</v>
      </c>
      <c r="C16478" s="0" t="n">
        <v>2002</v>
      </c>
      <c r="D16478" s="0" t="s">
        <v>114</v>
      </c>
      <c r="E16478" s="0" t="s">
        <v>1326</v>
      </c>
      <c r="F16478" s="0" t="n">
        <v>0.01</v>
      </c>
      <c r="G16478" s="0" t="n">
        <v>0</v>
      </c>
      <c r="H16478" s="0" t="n">
        <v>0</v>
      </c>
      <c r="I16478" s="0" t="n">
        <v>0</v>
      </c>
      <c r="J16478" s="0" t="n">
        <v>0.01</v>
      </c>
      <c r="K16478" s="0" t="n">
        <v>61</v>
      </c>
      <c r="L16478" s="0" t="n">
        <v>6.4</v>
      </c>
      <c r="M16478" s="0" t="s">
        <v>103</v>
      </c>
      <c r="N16478" s="0" t="s">
        <v>35</v>
      </c>
      <c r="O16478" s="0" t="s">
        <v>67</v>
      </c>
      <c r="P16478" s="0" t="n">
        <f aca="false">IF(AND(OR(Dashboard!$B$5="All",D16478=Dashboard!$B$5),OR(Dashboard!$D$5="All",N16478=Dashboard!$D$5),OR(AND(C16478&lt;&gt;"",C16478&gt;=Dashboard!$F$5,C16478&lt;=Dashboard!$H$5),AND(C16478="",Dashboard!$F$5&lt;=1980,Dashboard!$H$5&gt;=2016))),1,0)</f>
        <v>1</v>
      </c>
      <c r="Q16478" s="0" t="n">
        <f aca="false">J16478*P16478+ROW()*0.00000001</f>
        <v>0.01016478</v>
      </c>
    </row>
    <row r="16479" customFormat="false" ht="15" hidden="false" customHeight="false" outlineLevel="0" collapsed="false">
      <c r="A16479" s="0" t="s">
        <v>11906</v>
      </c>
      <c r="B16479" s="0" t="s">
        <v>851</v>
      </c>
      <c r="C16479" s="0" t="n">
        <v>2013</v>
      </c>
      <c r="D16479" s="0" t="s">
        <v>114</v>
      </c>
      <c r="E16479" s="0" t="s">
        <v>5740</v>
      </c>
      <c r="F16479" s="0" t="n">
        <v>0</v>
      </c>
      <c r="G16479" s="0" t="n">
        <v>0</v>
      </c>
      <c r="H16479" s="0" t="n">
        <v>0.01</v>
      </c>
      <c r="I16479" s="0" t="n">
        <v>0</v>
      </c>
      <c r="J16479" s="0" t="n">
        <v>0.01</v>
      </c>
      <c r="N16479" s="0" t="s">
        <v>74</v>
      </c>
      <c r="P16479" s="0" t="n">
        <f aca="false">IF(AND(OR(Dashboard!$B$5="All",D16479=Dashboard!$B$5),OR(Dashboard!$D$5="All",N16479=Dashboard!$D$5),OR(AND(C16479&lt;&gt;"",C16479&gt;=Dashboard!$F$5,C16479&lt;=Dashboard!$H$5),AND(C16479="",Dashboard!$F$5&lt;=1980,Dashboard!$H$5&gt;=2016))),1,0)</f>
        <v>1</v>
      </c>
      <c r="Q16479" s="0" t="n">
        <f aca="false">J16479*P16479+ROW()*0.00000001</f>
        <v>0.01016479</v>
      </c>
    </row>
    <row r="16480" customFormat="false" ht="15" hidden="false" customHeight="false" outlineLevel="0" collapsed="false">
      <c r="A16480" s="0" t="s">
        <v>12048</v>
      </c>
      <c r="B16480" s="0" t="s">
        <v>97</v>
      </c>
      <c r="C16480" s="0" t="n">
        <v>2016</v>
      </c>
      <c r="D16480" s="0" t="s">
        <v>71</v>
      </c>
      <c r="E16480" s="0" t="s">
        <v>10345</v>
      </c>
      <c r="F16480" s="0" t="n">
        <v>0.01</v>
      </c>
      <c r="G16480" s="0" t="n">
        <v>0</v>
      </c>
      <c r="H16480" s="0" t="n">
        <v>0</v>
      </c>
      <c r="I16480" s="0" t="n">
        <v>0</v>
      </c>
      <c r="J16480" s="0" t="n">
        <v>0.01</v>
      </c>
      <c r="M16480" s="0" t="s">
        <v>125</v>
      </c>
      <c r="N16480" s="0" t="s">
        <v>35</v>
      </c>
      <c r="P16480" s="0" t="n">
        <f aca="false">IF(AND(OR(Dashboard!$B$5="All",D16480=Dashboard!$B$5),OR(Dashboard!$D$5="All",N16480=Dashboard!$D$5),OR(AND(C16480&lt;&gt;"",C16480&gt;=Dashboard!$F$5,C16480&lt;=Dashboard!$H$5),AND(C16480="",Dashboard!$F$5&lt;=1980,Dashboard!$H$5&gt;=2016))),1,0)</f>
        <v>1</v>
      </c>
      <c r="Q16480" s="0" t="n">
        <f aca="false">J16480*P16480+ROW()*0.00000001</f>
        <v>0.0101648</v>
      </c>
    </row>
    <row r="16481" customFormat="false" ht="15" hidden="false" customHeight="false" outlineLevel="0" collapsed="false">
      <c r="A16481" s="0" t="s">
        <v>12049</v>
      </c>
      <c r="B16481" s="0" t="s">
        <v>76</v>
      </c>
      <c r="C16481" s="0" t="n">
        <v>2010</v>
      </c>
      <c r="D16481" s="0" t="s">
        <v>114</v>
      </c>
      <c r="E16481" s="0" t="s">
        <v>6975</v>
      </c>
      <c r="F16481" s="0" t="n">
        <v>0</v>
      </c>
      <c r="G16481" s="0" t="n">
        <v>0</v>
      </c>
      <c r="H16481" s="0" t="n">
        <v>0.01</v>
      </c>
      <c r="I16481" s="0" t="n">
        <v>0</v>
      </c>
      <c r="J16481" s="0" t="n">
        <v>0.01</v>
      </c>
      <c r="N16481" s="0" t="s">
        <v>74</v>
      </c>
      <c r="P16481" s="0" t="n">
        <f aca="false">IF(AND(OR(Dashboard!$B$5="All",D16481=Dashboard!$B$5),OR(Dashboard!$D$5="All",N16481=Dashboard!$D$5),OR(AND(C16481&lt;&gt;"",C16481&gt;=Dashboard!$F$5,C16481&lt;=Dashboard!$H$5),AND(C16481="",Dashboard!$F$5&lt;=1980,Dashboard!$H$5&gt;=2016))),1,0)</f>
        <v>1</v>
      </c>
      <c r="Q16481" s="0" t="n">
        <f aca="false">J16481*P16481+ROW()*0.00000001</f>
        <v>0.01016481</v>
      </c>
    </row>
    <row r="16482" customFormat="false" ht="15" hidden="false" customHeight="false" outlineLevel="0" collapsed="false">
      <c r="A16482" s="0" t="s">
        <v>12050</v>
      </c>
      <c r="B16482" s="0" t="s">
        <v>50</v>
      </c>
      <c r="C16482" s="0" t="n">
        <v>2007</v>
      </c>
      <c r="D16482" s="0" t="s">
        <v>52</v>
      </c>
      <c r="E16482" s="0" t="s">
        <v>220</v>
      </c>
      <c r="F16482" s="0" t="n">
        <v>0</v>
      </c>
      <c r="G16482" s="0" t="n">
        <v>0</v>
      </c>
      <c r="H16482" s="0" t="n">
        <v>0.01</v>
      </c>
      <c r="I16482" s="0" t="n">
        <v>0</v>
      </c>
      <c r="J16482" s="0" t="n">
        <v>0.01</v>
      </c>
      <c r="N16482" s="0" t="s">
        <v>35</v>
      </c>
      <c r="P16482" s="0" t="n">
        <f aca="false">IF(AND(OR(Dashboard!$B$5="All",D16482=Dashboard!$B$5),OR(Dashboard!$D$5="All",N16482=Dashboard!$D$5),OR(AND(C16482&lt;&gt;"",C16482&gt;=Dashboard!$F$5,C16482&lt;=Dashboard!$H$5),AND(C16482="",Dashboard!$F$5&lt;=1980,Dashboard!$H$5&gt;=2016))),1,0)</f>
        <v>1</v>
      </c>
      <c r="Q16482" s="0" t="n">
        <f aca="false">J16482*P16482+ROW()*0.00000001</f>
        <v>0.01016482</v>
      </c>
    </row>
    <row r="16483" customFormat="false" ht="15" hidden="false" customHeight="false" outlineLevel="0" collapsed="false">
      <c r="A16483" s="0" t="s">
        <v>12051</v>
      </c>
      <c r="B16483" s="0" t="s">
        <v>164</v>
      </c>
      <c r="C16483" s="0" t="n">
        <v>2009</v>
      </c>
      <c r="D16483" s="0" t="s">
        <v>114</v>
      </c>
      <c r="E16483" s="0" t="s">
        <v>9433</v>
      </c>
      <c r="F16483" s="0" t="n">
        <v>0</v>
      </c>
      <c r="G16483" s="0" t="n">
        <v>0</v>
      </c>
      <c r="H16483" s="0" t="n">
        <v>0.01</v>
      </c>
      <c r="I16483" s="0" t="n">
        <v>0</v>
      </c>
      <c r="J16483" s="0" t="n">
        <v>0.01</v>
      </c>
      <c r="N16483" s="0" t="s">
        <v>74</v>
      </c>
      <c r="P16483" s="0" t="n">
        <f aca="false">IF(AND(OR(Dashboard!$B$5="All",D16483=Dashboard!$B$5),OR(Dashboard!$D$5="All",N16483=Dashboard!$D$5),OR(AND(C16483&lt;&gt;"",C16483&gt;=Dashboard!$F$5,C16483&lt;=Dashboard!$H$5),AND(C16483="",Dashboard!$F$5&lt;=1980,Dashboard!$H$5&gt;=2016))),1,0)</f>
        <v>1</v>
      </c>
      <c r="Q16483" s="0" t="n">
        <f aca="false">J16483*P16483+ROW()*0.00000001</f>
        <v>0.01016483</v>
      </c>
    </row>
    <row r="16484" customFormat="false" ht="15" hidden="false" customHeight="false" outlineLevel="0" collapsed="false">
      <c r="A16484" s="0" t="s">
        <v>12052</v>
      </c>
      <c r="B16484" s="0" t="s">
        <v>50</v>
      </c>
      <c r="C16484" s="0" t="n">
        <v>2007</v>
      </c>
      <c r="D16484" s="0" t="s">
        <v>71</v>
      </c>
      <c r="E16484" s="0" t="s">
        <v>7049</v>
      </c>
      <c r="F16484" s="0" t="n">
        <v>0</v>
      </c>
      <c r="G16484" s="0" t="n">
        <v>0</v>
      </c>
      <c r="H16484" s="0" t="n">
        <v>0.01</v>
      </c>
      <c r="I16484" s="0" t="n">
        <v>0</v>
      </c>
      <c r="J16484" s="0" t="n">
        <v>0.01</v>
      </c>
      <c r="N16484" s="0" t="s">
        <v>35</v>
      </c>
      <c r="P16484" s="0" t="n">
        <f aca="false">IF(AND(OR(Dashboard!$B$5="All",D16484=Dashboard!$B$5),OR(Dashboard!$D$5="All",N16484=Dashboard!$D$5),OR(AND(C16484&lt;&gt;"",C16484&gt;=Dashboard!$F$5,C16484&lt;=Dashboard!$H$5),AND(C16484="",Dashboard!$F$5&lt;=1980,Dashboard!$H$5&gt;=2016))),1,0)</f>
        <v>1</v>
      </c>
      <c r="Q16484" s="0" t="n">
        <f aca="false">J16484*P16484+ROW()*0.00000001</f>
        <v>0.01016484</v>
      </c>
    </row>
    <row r="16485" customFormat="false" ht="15" hidden="false" customHeight="false" outlineLevel="0" collapsed="false">
      <c r="A16485" s="0" t="s">
        <v>3085</v>
      </c>
      <c r="B16485" s="0" t="s">
        <v>85</v>
      </c>
      <c r="C16485" s="0" t="n">
        <v>2007</v>
      </c>
      <c r="D16485" s="0" t="s">
        <v>52</v>
      </c>
      <c r="E16485" s="0" t="s">
        <v>124</v>
      </c>
      <c r="F16485" s="0" t="n">
        <v>0.01</v>
      </c>
      <c r="G16485" s="0" t="n">
        <v>0</v>
      </c>
      <c r="H16485" s="0" t="n">
        <v>0</v>
      </c>
      <c r="I16485" s="0" t="n">
        <v>0</v>
      </c>
      <c r="J16485" s="0" t="n">
        <v>0.01</v>
      </c>
      <c r="N16485" s="0" t="s">
        <v>35</v>
      </c>
      <c r="P16485" s="0" t="n">
        <f aca="false">IF(AND(OR(Dashboard!$B$5="All",D16485=Dashboard!$B$5),OR(Dashboard!$D$5="All",N16485=Dashboard!$D$5),OR(AND(C16485&lt;&gt;"",C16485&gt;=Dashboard!$F$5,C16485&lt;=Dashboard!$H$5),AND(C16485="",Dashboard!$F$5&lt;=1980,Dashboard!$H$5&gt;=2016))),1,0)</f>
        <v>1</v>
      </c>
      <c r="Q16485" s="0" t="n">
        <f aca="false">J16485*P16485+ROW()*0.00000001</f>
        <v>0.01016485</v>
      </c>
    </row>
    <row r="16486" customFormat="false" ht="15" hidden="false" customHeight="false" outlineLevel="0" collapsed="false">
      <c r="A16486" s="0" t="s">
        <v>2580</v>
      </c>
      <c r="B16486" s="0" t="s">
        <v>152</v>
      </c>
      <c r="C16486" s="0" t="n">
        <v>2007</v>
      </c>
      <c r="D16486" s="0" t="s">
        <v>41</v>
      </c>
      <c r="E16486" s="0" t="s">
        <v>418</v>
      </c>
      <c r="F16486" s="0" t="n">
        <v>0</v>
      </c>
      <c r="G16486" s="0" t="n">
        <v>0.01</v>
      </c>
      <c r="H16486" s="0" t="n">
        <v>0</v>
      </c>
      <c r="I16486" s="0" t="n">
        <v>0</v>
      </c>
      <c r="J16486" s="0" t="n">
        <v>0.01</v>
      </c>
      <c r="K16486" s="0" t="n">
        <v>61</v>
      </c>
      <c r="L16486" s="0" t="n">
        <v>5</v>
      </c>
      <c r="M16486" s="0" t="s">
        <v>103</v>
      </c>
      <c r="N16486" s="0" t="s">
        <v>152</v>
      </c>
      <c r="O16486" s="0" t="s">
        <v>67</v>
      </c>
      <c r="P16486" s="0" t="n">
        <f aca="false">IF(AND(OR(Dashboard!$B$5="All",D16486=Dashboard!$B$5),OR(Dashboard!$D$5="All",N16486=Dashboard!$D$5),OR(AND(C16486&lt;&gt;"",C16486&gt;=Dashboard!$F$5,C16486&lt;=Dashboard!$H$5),AND(C16486="",Dashboard!$F$5&lt;=1980,Dashboard!$H$5&gt;=2016))),1,0)</f>
        <v>1</v>
      </c>
      <c r="Q16486" s="0" t="n">
        <f aca="false">J16486*P16486+ROW()*0.00000001</f>
        <v>0.01016486</v>
      </c>
    </row>
    <row r="16487" customFormat="false" ht="15" hidden="false" customHeight="false" outlineLevel="0" collapsed="false">
      <c r="A16487" s="0" t="s">
        <v>12053</v>
      </c>
      <c r="B16487" s="0" t="s">
        <v>152</v>
      </c>
      <c r="C16487" s="0" t="n">
        <v>2008</v>
      </c>
      <c r="D16487" s="0" t="s">
        <v>52</v>
      </c>
      <c r="E16487" s="0" t="s">
        <v>142</v>
      </c>
      <c r="F16487" s="0" t="n">
        <v>0</v>
      </c>
      <c r="G16487" s="0" t="n">
        <v>0.01</v>
      </c>
      <c r="H16487" s="0" t="n">
        <v>0</v>
      </c>
      <c r="I16487" s="0" t="n">
        <v>0</v>
      </c>
      <c r="J16487" s="0" t="n">
        <v>0.01</v>
      </c>
      <c r="M16487" s="0" t="s">
        <v>103</v>
      </c>
      <c r="N16487" s="0" t="s">
        <v>152</v>
      </c>
      <c r="P16487" s="0" t="n">
        <f aca="false">IF(AND(OR(Dashboard!$B$5="All",D16487=Dashboard!$B$5),OR(Dashboard!$D$5="All",N16487=Dashboard!$D$5),OR(AND(C16487&lt;&gt;"",C16487&gt;=Dashboard!$F$5,C16487&lt;=Dashboard!$H$5),AND(C16487="",Dashboard!$F$5&lt;=1980,Dashboard!$H$5&gt;=2016))),1,0)</f>
        <v>1</v>
      </c>
      <c r="Q16487" s="0" t="n">
        <f aca="false">J16487*P16487+ROW()*0.00000001</f>
        <v>0.01016487</v>
      </c>
    </row>
    <row r="16488" customFormat="false" ht="15" hidden="false" customHeight="false" outlineLevel="0" collapsed="false">
      <c r="A16488" s="0" t="s">
        <v>12054</v>
      </c>
      <c r="B16488" s="0" t="s">
        <v>94</v>
      </c>
      <c r="C16488" s="0" t="n">
        <v>2016</v>
      </c>
      <c r="D16488" s="0" t="s">
        <v>71</v>
      </c>
      <c r="E16488" s="0" t="s">
        <v>2264</v>
      </c>
      <c r="F16488" s="0" t="n">
        <v>0.01</v>
      </c>
      <c r="G16488" s="0" t="n">
        <v>0</v>
      </c>
      <c r="H16488" s="0" t="n">
        <v>0</v>
      </c>
      <c r="I16488" s="0" t="n">
        <v>0</v>
      </c>
      <c r="J16488" s="0" t="n">
        <v>0.01</v>
      </c>
      <c r="K16488" s="0" t="n">
        <v>42</v>
      </c>
      <c r="L16488" s="0" t="n">
        <v>2.3</v>
      </c>
      <c r="M16488" s="0" t="s">
        <v>125</v>
      </c>
      <c r="N16488" s="0" t="s">
        <v>74</v>
      </c>
      <c r="O16488" s="0" t="s">
        <v>177</v>
      </c>
      <c r="P16488" s="0" t="n">
        <f aca="false">IF(AND(OR(Dashboard!$B$5="All",D16488=Dashboard!$B$5),OR(Dashboard!$D$5="All",N16488=Dashboard!$D$5),OR(AND(C16488&lt;&gt;"",C16488&gt;=Dashboard!$F$5,C16488&lt;=Dashboard!$H$5),AND(C16488="",Dashboard!$F$5&lt;=1980,Dashboard!$H$5&gt;=2016))),1,0)</f>
        <v>1</v>
      </c>
      <c r="Q16488" s="0" t="n">
        <f aca="false">J16488*P16488+ROW()*0.00000001</f>
        <v>0.01016488</v>
      </c>
    </row>
    <row r="16489" customFormat="false" ht="15" hidden="false" customHeight="false" outlineLevel="0" collapsed="false">
      <c r="A16489" s="0" t="s">
        <v>12055</v>
      </c>
      <c r="B16489" s="0" t="s">
        <v>152</v>
      </c>
      <c r="C16489" s="0" t="n">
        <v>2002</v>
      </c>
      <c r="D16489" s="0" t="s">
        <v>56</v>
      </c>
      <c r="E16489" s="0" t="s">
        <v>142</v>
      </c>
      <c r="F16489" s="0" t="n">
        <v>0</v>
      </c>
      <c r="G16489" s="0" t="n">
        <v>0.01</v>
      </c>
      <c r="H16489" s="0" t="n">
        <v>0</v>
      </c>
      <c r="I16489" s="0" t="n">
        <v>0</v>
      </c>
      <c r="J16489" s="0" t="n">
        <v>0.01</v>
      </c>
      <c r="N16489" s="0" t="s">
        <v>152</v>
      </c>
      <c r="P16489" s="0" t="n">
        <f aca="false">IF(AND(OR(Dashboard!$B$5="All",D16489=Dashboard!$B$5),OR(Dashboard!$D$5="All",N16489=Dashboard!$D$5),OR(AND(C16489&lt;&gt;"",C16489&gt;=Dashboard!$F$5,C16489&lt;=Dashboard!$H$5),AND(C16489="",Dashboard!$F$5&lt;=1980,Dashboard!$H$5&gt;=2016))),1,0)</f>
        <v>1</v>
      </c>
      <c r="Q16489" s="0" t="n">
        <f aca="false">J16489*P16489+ROW()*0.00000001</f>
        <v>0.01016489</v>
      </c>
    </row>
    <row r="16490" customFormat="false" ht="15" hidden="false" customHeight="false" outlineLevel="0" collapsed="false">
      <c r="A16490" s="0" t="s">
        <v>12056</v>
      </c>
      <c r="B16490" s="0" t="s">
        <v>164</v>
      </c>
      <c r="C16490" s="0" t="n">
        <v>2008</v>
      </c>
      <c r="D16490" s="0" t="s">
        <v>114</v>
      </c>
      <c r="E16490" s="0" t="s">
        <v>7521</v>
      </c>
      <c r="F16490" s="0" t="n">
        <v>0</v>
      </c>
      <c r="G16490" s="0" t="n">
        <v>0</v>
      </c>
      <c r="H16490" s="0" t="n">
        <v>0.01</v>
      </c>
      <c r="I16490" s="0" t="n">
        <v>0</v>
      </c>
      <c r="J16490" s="0" t="n">
        <v>0.01</v>
      </c>
      <c r="N16490" s="0" t="s">
        <v>74</v>
      </c>
      <c r="P16490" s="0" t="n">
        <f aca="false">IF(AND(OR(Dashboard!$B$5="All",D16490=Dashboard!$B$5),OR(Dashboard!$D$5="All",N16490=Dashboard!$D$5),OR(AND(C16490&lt;&gt;"",C16490&gt;=Dashboard!$F$5,C16490&lt;=Dashboard!$H$5),AND(C16490="",Dashboard!$F$5&lt;=1980,Dashboard!$H$5&gt;=2016))),1,0)</f>
        <v>1</v>
      </c>
      <c r="Q16490" s="0" t="n">
        <f aca="false">J16490*P16490+ROW()*0.00000001</f>
        <v>0.0101649</v>
      </c>
    </row>
    <row r="16491" customFormat="false" ht="15" hidden="false" customHeight="false" outlineLevel="0" collapsed="false">
      <c r="A16491" s="0" t="s">
        <v>12057</v>
      </c>
      <c r="B16491" s="0" t="s">
        <v>164</v>
      </c>
      <c r="C16491" s="0" t="n">
        <v>2009</v>
      </c>
      <c r="D16491" s="0" t="s">
        <v>71</v>
      </c>
      <c r="E16491" s="0" t="s">
        <v>4680</v>
      </c>
      <c r="F16491" s="0" t="n">
        <v>0</v>
      </c>
      <c r="G16491" s="0" t="n">
        <v>0</v>
      </c>
      <c r="H16491" s="0" t="n">
        <v>0.01</v>
      </c>
      <c r="I16491" s="0" t="n">
        <v>0</v>
      </c>
      <c r="J16491" s="0" t="n">
        <v>0.01</v>
      </c>
      <c r="N16491" s="0" t="s">
        <v>74</v>
      </c>
      <c r="P16491" s="0" t="n">
        <f aca="false">IF(AND(OR(Dashboard!$B$5="All",D16491=Dashboard!$B$5),OR(Dashboard!$D$5="All",N16491=Dashboard!$D$5),OR(AND(C16491&lt;&gt;"",C16491&gt;=Dashboard!$F$5,C16491&lt;=Dashboard!$H$5),AND(C16491="",Dashboard!$F$5&lt;=1980,Dashboard!$H$5&gt;=2016))),1,0)</f>
        <v>1</v>
      </c>
      <c r="Q16491" s="0" t="n">
        <f aca="false">J16491*P16491+ROW()*0.00000001</f>
        <v>0.01016491</v>
      </c>
    </row>
    <row r="16492" customFormat="false" ht="15" hidden="false" customHeight="false" outlineLevel="0" collapsed="false">
      <c r="A16492" s="0" t="s">
        <v>12058</v>
      </c>
      <c r="B16492" s="0" t="s">
        <v>50</v>
      </c>
      <c r="C16492" s="0" t="n">
        <v>2007</v>
      </c>
      <c r="D16492" s="0" t="s">
        <v>58</v>
      </c>
      <c r="E16492" s="0" t="s">
        <v>124</v>
      </c>
      <c r="F16492" s="0" t="n">
        <v>0</v>
      </c>
      <c r="G16492" s="0" t="n">
        <v>0.01</v>
      </c>
      <c r="H16492" s="0" t="n">
        <v>0</v>
      </c>
      <c r="I16492" s="0" t="n">
        <v>0</v>
      </c>
      <c r="J16492" s="0" t="n">
        <v>0.01</v>
      </c>
      <c r="N16492" s="0" t="s">
        <v>35</v>
      </c>
      <c r="P16492" s="0" t="n">
        <f aca="false">IF(AND(OR(Dashboard!$B$5="All",D16492=Dashboard!$B$5),OR(Dashboard!$D$5="All",N16492=Dashboard!$D$5),OR(AND(C16492&lt;&gt;"",C16492&gt;=Dashboard!$F$5,C16492&lt;=Dashboard!$H$5),AND(C16492="",Dashboard!$F$5&lt;=1980,Dashboard!$H$5&gt;=2016))),1,0)</f>
        <v>1</v>
      </c>
      <c r="Q16492" s="0" t="n">
        <f aca="false">J16492*P16492+ROW()*0.00000001</f>
        <v>0.01016492</v>
      </c>
    </row>
    <row r="16493" customFormat="false" ht="15" hidden="false" customHeight="false" outlineLevel="0" collapsed="false">
      <c r="A16493" s="0" t="s">
        <v>5333</v>
      </c>
      <c r="B16493" s="0" t="s">
        <v>64</v>
      </c>
      <c r="C16493" s="0" t="n">
        <v>2015</v>
      </c>
      <c r="D16493" s="0" t="s">
        <v>41</v>
      </c>
      <c r="E16493" s="0" t="s">
        <v>5334</v>
      </c>
      <c r="F16493" s="0" t="n">
        <v>0</v>
      </c>
      <c r="G16493" s="0" t="n">
        <v>0.01</v>
      </c>
      <c r="H16493" s="0" t="n">
        <v>0</v>
      </c>
      <c r="I16493" s="0" t="n">
        <v>0</v>
      </c>
      <c r="J16493" s="0" t="n">
        <v>0.01</v>
      </c>
      <c r="N16493" s="0" t="s">
        <v>66</v>
      </c>
      <c r="P16493" s="0" t="n">
        <f aca="false">IF(AND(OR(Dashboard!$B$5="All",D16493=Dashboard!$B$5),OR(Dashboard!$D$5="All",N16493=Dashboard!$D$5),OR(AND(C16493&lt;&gt;"",C16493&gt;=Dashboard!$F$5,C16493&lt;=Dashboard!$H$5),AND(C16493="",Dashboard!$F$5&lt;=1980,Dashboard!$H$5&gt;=2016))),1,0)</f>
        <v>1</v>
      </c>
      <c r="Q16493" s="0" t="n">
        <f aca="false">J16493*P16493+ROW()*0.00000001</f>
        <v>0.01016493</v>
      </c>
    </row>
    <row r="16494" customFormat="false" ht="15" hidden="false" customHeight="false" outlineLevel="0" collapsed="false">
      <c r="A16494" s="0" t="s">
        <v>12059</v>
      </c>
      <c r="B16494" s="0" t="s">
        <v>76</v>
      </c>
      <c r="C16494" s="0" t="n">
        <v>2007</v>
      </c>
      <c r="D16494" s="0" t="s">
        <v>114</v>
      </c>
      <c r="E16494" s="0" t="s">
        <v>1002</v>
      </c>
      <c r="F16494" s="0" t="n">
        <v>0</v>
      </c>
      <c r="G16494" s="0" t="n">
        <v>0</v>
      </c>
      <c r="H16494" s="0" t="n">
        <v>0.01</v>
      </c>
      <c r="I16494" s="0" t="n">
        <v>0</v>
      </c>
      <c r="J16494" s="0" t="n">
        <v>0.01</v>
      </c>
      <c r="N16494" s="0" t="s">
        <v>74</v>
      </c>
      <c r="P16494" s="0" t="n">
        <f aca="false">IF(AND(OR(Dashboard!$B$5="All",D16494=Dashboard!$B$5),OR(Dashboard!$D$5="All",N16494=Dashboard!$D$5),OR(AND(C16494&lt;&gt;"",C16494&gt;=Dashboard!$F$5,C16494&lt;=Dashboard!$H$5),AND(C16494="",Dashboard!$F$5&lt;=1980,Dashboard!$H$5&gt;=2016))),1,0)</f>
        <v>1</v>
      </c>
      <c r="Q16494" s="0" t="n">
        <f aca="false">J16494*P16494+ROW()*0.00000001</f>
        <v>0.01016494</v>
      </c>
    </row>
    <row r="16495" customFormat="false" ht="15" hidden="false" customHeight="false" outlineLevel="0" collapsed="false">
      <c r="A16495" s="0" t="s">
        <v>12060</v>
      </c>
      <c r="B16495" s="0" t="s">
        <v>50</v>
      </c>
      <c r="C16495" s="0" t="n">
        <v>2007</v>
      </c>
      <c r="D16495" s="0" t="s">
        <v>71</v>
      </c>
      <c r="E16495" s="0" t="s">
        <v>560</v>
      </c>
      <c r="F16495" s="0" t="n">
        <v>0.01</v>
      </c>
      <c r="G16495" s="0" t="n">
        <v>0</v>
      </c>
      <c r="H16495" s="0" t="n">
        <v>0</v>
      </c>
      <c r="I16495" s="0" t="n">
        <v>0</v>
      </c>
      <c r="J16495" s="0" t="n">
        <v>0.01</v>
      </c>
      <c r="K16495" s="0" t="n">
        <v>35</v>
      </c>
      <c r="M16495" s="0" t="s">
        <v>125</v>
      </c>
      <c r="N16495" s="0" t="s">
        <v>35</v>
      </c>
      <c r="O16495" s="0" t="s">
        <v>177</v>
      </c>
      <c r="P16495" s="0" t="n">
        <f aca="false">IF(AND(OR(Dashboard!$B$5="All",D16495=Dashboard!$B$5),OR(Dashboard!$D$5="All",N16495=Dashboard!$D$5),OR(AND(C16495&lt;&gt;"",C16495&gt;=Dashboard!$F$5,C16495&lt;=Dashboard!$H$5),AND(C16495="",Dashboard!$F$5&lt;=1980,Dashboard!$H$5&gt;=2016))),1,0)</f>
        <v>1</v>
      </c>
      <c r="Q16495" s="0" t="n">
        <f aca="false">J16495*P16495+ROW()*0.00000001</f>
        <v>0.01016495</v>
      </c>
    </row>
    <row r="16496" customFormat="false" ht="15" hidden="false" customHeight="false" outlineLevel="0" collapsed="false">
      <c r="A16496" s="0" t="s">
        <v>12061</v>
      </c>
      <c r="B16496" s="0" t="s">
        <v>50</v>
      </c>
      <c r="C16496" s="0" t="n">
        <v>2011</v>
      </c>
      <c r="D16496" s="0" t="s">
        <v>52</v>
      </c>
      <c r="E16496" s="0" t="s">
        <v>3696</v>
      </c>
      <c r="F16496" s="0" t="n">
        <v>0.01</v>
      </c>
      <c r="G16496" s="0" t="n">
        <v>0</v>
      </c>
      <c r="H16496" s="0" t="n">
        <v>0</v>
      </c>
      <c r="I16496" s="0" t="n">
        <v>0</v>
      </c>
      <c r="J16496" s="0" t="n">
        <v>0.01</v>
      </c>
      <c r="M16496" s="0" t="s">
        <v>36</v>
      </c>
      <c r="N16496" s="0" t="s">
        <v>35</v>
      </c>
      <c r="P16496" s="0" t="n">
        <f aca="false">IF(AND(OR(Dashboard!$B$5="All",D16496=Dashboard!$B$5),OR(Dashboard!$D$5="All",N16496=Dashboard!$D$5),OR(AND(C16496&lt;&gt;"",C16496&gt;=Dashboard!$F$5,C16496&lt;=Dashboard!$H$5),AND(C16496="",Dashboard!$F$5&lt;=1980,Dashboard!$H$5&gt;=2016))),1,0)</f>
        <v>1</v>
      </c>
      <c r="Q16496" s="0" t="n">
        <f aca="false">J16496*P16496+ROW()*0.00000001</f>
        <v>0.01016496</v>
      </c>
    </row>
    <row r="16497" customFormat="false" ht="15" hidden="false" customHeight="false" outlineLevel="0" collapsed="false">
      <c r="A16497" s="0" t="s">
        <v>12062</v>
      </c>
      <c r="B16497" s="0" t="s">
        <v>164</v>
      </c>
      <c r="C16497" s="0" t="n">
        <v>2012</v>
      </c>
      <c r="D16497" s="0" t="s">
        <v>102</v>
      </c>
      <c r="E16497" s="0" t="s">
        <v>328</v>
      </c>
      <c r="F16497" s="0" t="n">
        <v>0</v>
      </c>
      <c r="G16497" s="0" t="n">
        <v>0</v>
      </c>
      <c r="H16497" s="0" t="n">
        <v>0.01</v>
      </c>
      <c r="I16497" s="0" t="n">
        <v>0</v>
      </c>
      <c r="J16497" s="0" t="n">
        <v>0.01</v>
      </c>
      <c r="N16497" s="0" t="s">
        <v>74</v>
      </c>
      <c r="P16497" s="0" t="n">
        <f aca="false">IF(AND(OR(Dashboard!$B$5="All",D16497=Dashboard!$B$5),OR(Dashboard!$D$5="All",N16497=Dashboard!$D$5),OR(AND(C16497&lt;&gt;"",C16497&gt;=Dashboard!$F$5,C16497&lt;=Dashboard!$H$5),AND(C16497="",Dashboard!$F$5&lt;=1980,Dashboard!$H$5&gt;=2016))),1,0)</f>
        <v>1</v>
      </c>
      <c r="Q16497" s="0" t="n">
        <f aca="false">J16497*P16497+ROW()*0.00000001</f>
        <v>0.01016497</v>
      </c>
    </row>
    <row r="16498" customFormat="false" ht="15" hidden="false" customHeight="false" outlineLevel="0" collapsed="false">
      <c r="A16498" s="0" t="s">
        <v>12063</v>
      </c>
      <c r="B16498" s="0" t="s">
        <v>94</v>
      </c>
      <c r="C16498" s="0" t="n">
        <v>2016</v>
      </c>
      <c r="D16498" s="0" t="s">
        <v>71</v>
      </c>
      <c r="E16498" s="0" t="s">
        <v>328</v>
      </c>
      <c r="F16498" s="0" t="n">
        <v>0</v>
      </c>
      <c r="G16498" s="0" t="n">
        <v>0</v>
      </c>
      <c r="H16498" s="0" t="n">
        <v>0.01</v>
      </c>
      <c r="I16498" s="0" t="n">
        <v>0</v>
      </c>
      <c r="J16498" s="0" t="n">
        <v>0.01</v>
      </c>
      <c r="N16498" s="0" t="s">
        <v>74</v>
      </c>
      <c r="P16498" s="0" t="n">
        <f aca="false">IF(AND(OR(Dashboard!$B$5="All",D16498=Dashboard!$B$5),OR(Dashboard!$D$5="All",N16498=Dashboard!$D$5),OR(AND(C16498&lt;&gt;"",C16498&gt;=Dashboard!$F$5,C16498&lt;=Dashboard!$H$5),AND(C16498="",Dashboard!$F$5&lt;=1980,Dashboard!$H$5&gt;=2016))),1,0)</f>
        <v>1</v>
      </c>
      <c r="Q16498" s="0" t="n">
        <f aca="false">J16498*P16498+ROW()*0.00000001</f>
        <v>0.01016498</v>
      </c>
    </row>
    <row r="16499" customFormat="false" ht="15" hidden="false" customHeight="false" outlineLevel="0" collapsed="false">
      <c r="A16499" s="0" t="s">
        <v>9246</v>
      </c>
      <c r="B16499" s="0" t="s">
        <v>164</v>
      </c>
      <c r="C16499" s="0" t="n">
        <v>2007</v>
      </c>
      <c r="D16499" s="0" t="s">
        <v>46</v>
      </c>
      <c r="E16499" s="0" t="s">
        <v>1259</v>
      </c>
      <c r="F16499" s="0" t="n">
        <v>0.01</v>
      </c>
      <c r="G16499" s="0" t="n">
        <v>0</v>
      </c>
      <c r="H16499" s="0" t="n">
        <v>0</v>
      </c>
      <c r="I16499" s="0" t="n">
        <v>0</v>
      </c>
      <c r="J16499" s="0" t="n">
        <v>0.01</v>
      </c>
      <c r="K16499" s="0" t="n">
        <v>56</v>
      </c>
      <c r="L16499" s="0" t="n">
        <v>5.5</v>
      </c>
      <c r="M16499" s="0" t="s">
        <v>103</v>
      </c>
      <c r="N16499" s="0" t="s">
        <v>74</v>
      </c>
      <c r="O16499" s="0" t="s">
        <v>53</v>
      </c>
      <c r="P16499" s="0" t="n">
        <f aca="false">IF(AND(OR(Dashboard!$B$5="All",D16499=Dashboard!$B$5),OR(Dashboard!$D$5="All",N16499=Dashboard!$D$5),OR(AND(C16499&lt;&gt;"",C16499&gt;=Dashboard!$F$5,C16499&lt;=Dashboard!$H$5),AND(C16499="",Dashboard!$F$5&lt;=1980,Dashboard!$H$5&gt;=2016))),1,0)</f>
        <v>1</v>
      </c>
      <c r="Q16499" s="0" t="n">
        <f aca="false">J16499*P16499+ROW()*0.00000001</f>
        <v>0.01016499</v>
      </c>
    </row>
    <row r="16500" customFormat="false" ht="15" hidden="false" customHeight="false" outlineLevel="0" collapsed="false">
      <c r="A16500" s="0" t="s">
        <v>12064</v>
      </c>
      <c r="B16500" s="0" t="s">
        <v>70</v>
      </c>
      <c r="C16500" s="0" t="n">
        <v>2014</v>
      </c>
      <c r="D16500" s="0" t="s">
        <v>102</v>
      </c>
      <c r="E16500" s="0" t="s">
        <v>328</v>
      </c>
      <c r="F16500" s="0" t="n">
        <v>0</v>
      </c>
      <c r="G16500" s="0" t="n">
        <v>0</v>
      </c>
      <c r="H16500" s="0" t="n">
        <v>0.01</v>
      </c>
      <c r="I16500" s="0" t="n">
        <v>0</v>
      </c>
      <c r="J16500" s="0" t="n">
        <v>0.01</v>
      </c>
      <c r="N16500" s="0" t="s">
        <v>74</v>
      </c>
      <c r="P16500" s="0" t="n">
        <f aca="false">IF(AND(OR(Dashboard!$B$5="All",D16500=Dashboard!$B$5),OR(Dashboard!$D$5="All",N16500=Dashboard!$D$5),OR(AND(C16500&lt;&gt;"",C16500&gt;=Dashboard!$F$5,C16500&lt;=Dashboard!$H$5),AND(C16500="",Dashboard!$F$5&lt;=1980,Dashboard!$H$5&gt;=2016))),1,0)</f>
        <v>1</v>
      </c>
      <c r="Q16500" s="0" t="n">
        <f aca="false">J16500*P16500+ROW()*0.00000001</f>
        <v>0.010165</v>
      </c>
    </row>
    <row r="16501" customFormat="false" ht="15" hidden="false" customHeight="false" outlineLevel="0" collapsed="false">
      <c r="A16501" s="0" t="s">
        <v>11905</v>
      </c>
      <c r="B16501" s="0" t="s">
        <v>94</v>
      </c>
      <c r="C16501" s="0" t="n">
        <v>2016</v>
      </c>
      <c r="D16501" s="0" t="s">
        <v>114</v>
      </c>
      <c r="E16501" s="0" t="s">
        <v>7265</v>
      </c>
      <c r="F16501" s="0" t="n">
        <v>0.01</v>
      </c>
      <c r="G16501" s="0" t="n">
        <v>0</v>
      </c>
      <c r="H16501" s="0" t="n">
        <v>0</v>
      </c>
      <c r="I16501" s="0" t="n">
        <v>0</v>
      </c>
      <c r="J16501" s="0" t="n">
        <v>0.01</v>
      </c>
      <c r="K16501" s="0" t="n">
        <v>70</v>
      </c>
      <c r="L16501" s="0" t="n">
        <v>6.8</v>
      </c>
      <c r="M16501" s="0" t="s">
        <v>103</v>
      </c>
      <c r="N16501" s="0" t="s">
        <v>74</v>
      </c>
      <c r="O16501" s="0" t="s">
        <v>67</v>
      </c>
      <c r="P16501" s="0" t="n">
        <f aca="false">IF(AND(OR(Dashboard!$B$5="All",D16501=Dashboard!$B$5),OR(Dashboard!$D$5="All",N16501=Dashboard!$D$5),OR(AND(C16501&lt;&gt;"",C16501&gt;=Dashboard!$F$5,C16501&lt;=Dashboard!$H$5),AND(C16501="",Dashboard!$F$5&lt;=1980,Dashboard!$H$5&gt;=2016))),1,0)</f>
        <v>1</v>
      </c>
      <c r="Q16501" s="0" t="n">
        <f aca="false">J16501*P16501+ROW()*0.00000001</f>
        <v>0.01016501</v>
      </c>
    </row>
    <row r="16502" customFormat="false" ht="15" hidden="false" customHeight="false" outlineLevel="0" collapsed="false">
      <c r="A16502" s="0" t="s">
        <v>9707</v>
      </c>
      <c r="B16502" s="0" t="s">
        <v>94</v>
      </c>
      <c r="C16502" s="0" t="n">
        <v>2016</v>
      </c>
      <c r="D16502" s="0" t="s">
        <v>114</v>
      </c>
      <c r="E16502" s="0" t="s">
        <v>2792</v>
      </c>
      <c r="F16502" s="0" t="n">
        <v>0</v>
      </c>
      <c r="G16502" s="0" t="n">
        <v>0</v>
      </c>
      <c r="H16502" s="0" t="n">
        <v>0.01</v>
      </c>
      <c r="I16502" s="0" t="n">
        <v>0</v>
      </c>
      <c r="J16502" s="0" t="n">
        <v>0.01</v>
      </c>
      <c r="K16502" s="0" t="n">
        <v>69</v>
      </c>
      <c r="L16502" s="0" t="n">
        <v>7.5</v>
      </c>
      <c r="N16502" s="0" t="s">
        <v>74</v>
      </c>
      <c r="O16502" s="0" t="s">
        <v>67</v>
      </c>
      <c r="P16502" s="0" t="n">
        <f aca="false">IF(AND(OR(Dashboard!$B$5="All",D16502=Dashboard!$B$5),OR(Dashboard!$D$5="All",N16502=Dashboard!$D$5),OR(AND(C16502&lt;&gt;"",C16502&gt;=Dashboard!$F$5,C16502&lt;=Dashboard!$H$5),AND(C16502="",Dashboard!$F$5&lt;=1980,Dashboard!$H$5&gt;=2016))),1,0)</f>
        <v>1</v>
      </c>
      <c r="Q16502" s="0" t="n">
        <f aca="false">J16502*P16502+ROW()*0.00000001</f>
        <v>0.01016502</v>
      </c>
    </row>
    <row r="16503" customFormat="false" ht="15" hidden="false" customHeight="false" outlineLevel="0" collapsed="false">
      <c r="A16503" s="0" t="s">
        <v>12065</v>
      </c>
      <c r="B16503" s="0" t="s">
        <v>97</v>
      </c>
      <c r="C16503" s="0" t="n">
        <v>2016</v>
      </c>
      <c r="D16503" s="0" t="s">
        <v>71</v>
      </c>
      <c r="E16503" s="0" t="s">
        <v>4395</v>
      </c>
      <c r="F16503" s="0" t="n">
        <v>0</v>
      </c>
      <c r="G16503" s="0" t="n">
        <v>0</v>
      </c>
      <c r="H16503" s="0" t="n">
        <v>0.01</v>
      </c>
      <c r="I16503" s="0" t="n">
        <v>0</v>
      </c>
      <c r="J16503" s="0" t="n">
        <v>0.01</v>
      </c>
      <c r="N16503" s="0" t="s">
        <v>35</v>
      </c>
      <c r="P16503" s="0" t="n">
        <f aca="false">IF(AND(OR(Dashboard!$B$5="All",D16503=Dashboard!$B$5),OR(Dashboard!$D$5="All",N16503=Dashboard!$D$5),OR(AND(C16503&lt;&gt;"",C16503&gt;=Dashboard!$F$5,C16503&lt;=Dashboard!$H$5),AND(C16503="",Dashboard!$F$5&lt;=1980,Dashboard!$H$5&gt;=2016))),1,0)</f>
        <v>1</v>
      </c>
      <c r="Q16503" s="0" t="n">
        <f aca="false">J16503*P16503+ROW()*0.00000001</f>
        <v>0.01016503</v>
      </c>
    </row>
    <row r="16504" customFormat="false" ht="15" hidden="false" customHeight="false" outlineLevel="0" collapsed="false">
      <c r="A16504" s="0" t="s">
        <v>12066</v>
      </c>
      <c r="B16504" s="0" t="s">
        <v>33</v>
      </c>
      <c r="C16504" s="0" t="n">
        <v>2011</v>
      </c>
      <c r="D16504" s="0" t="s">
        <v>41</v>
      </c>
      <c r="E16504" s="0" t="s">
        <v>2261</v>
      </c>
      <c r="F16504" s="0" t="n">
        <v>0.01</v>
      </c>
      <c r="G16504" s="0" t="n">
        <v>0</v>
      </c>
      <c r="H16504" s="0" t="n">
        <v>0</v>
      </c>
      <c r="I16504" s="0" t="n">
        <v>0</v>
      </c>
      <c r="J16504" s="0" t="n">
        <v>0.01</v>
      </c>
      <c r="M16504" s="0" t="s">
        <v>36</v>
      </c>
      <c r="N16504" s="0" t="s">
        <v>35</v>
      </c>
      <c r="P16504" s="0" t="n">
        <f aca="false">IF(AND(OR(Dashboard!$B$5="All",D16504=Dashboard!$B$5),OR(Dashboard!$D$5="All",N16504=Dashboard!$D$5),OR(AND(C16504&lt;&gt;"",C16504&gt;=Dashboard!$F$5,C16504&lt;=Dashboard!$H$5),AND(C16504="",Dashboard!$F$5&lt;=1980,Dashboard!$H$5&gt;=2016))),1,0)</f>
        <v>1</v>
      </c>
      <c r="Q16504" s="0" t="n">
        <f aca="false">J16504*P16504+ROW()*0.00000001</f>
        <v>0.01016504</v>
      </c>
    </row>
    <row r="16505" customFormat="false" ht="15" hidden="false" customHeight="false" outlineLevel="0" collapsed="false">
      <c r="A16505" s="0" t="s">
        <v>11561</v>
      </c>
      <c r="B16505" s="0" t="s">
        <v>94</v>
      </c>
      <c r="C16505" s="0" t="n">
        <v>2016</v>
      </c>
      <c r="D16505" s="0" t="s">
        <v>114</v>
      </c>
      <c r="E16505" s="0" t="s">
        <v>2334</v>
      </c>
      <c r="F16505" s="0" t="n">
        <v>0</v>
      </c>
      <c r="G16505" s="0" t="n">
        <v>0</v>
      </c>
      <c r="H16505" s="0" t="n">
        <v>0.01</v>
      </c>
      <c r="I16505" s="0" t="n">
        <v>0</v>
      </c>
      <c r="J16505" s="0" t="n">
        <v>0.01</v>
      </c>
      <c r="N16505" s="0" t="s">
        <v>74</v>
      </c>
      <c r="P16505" s="0" t="n">
        <f aca="false">IF(AND(OR(Dashboard!$B$5="All",D16505=Dashboard!$B$5),OR(Dashboard!$D$5="All",N16505=Dashboard!$D$5),OR(AND(C16505&lt;&gt;"",C16505&gt;=Dashboard!$F$5,C16505&lt;=Dashboard!$H$5),AND(C16505="",Dashboard!$F$5&lt;=1980,Dashboard!$H$5&gt;=2016))),1,0)</f>
        <v>1</v>
      </c>
      <c r="Q16505" s="0" t="n">
        <f aca="false">J16505*P16505+ROW()*0.00000001</f>
        <v>0.01016505</v>
      </c>
    </row>
    <row r="16506" customFormat="false" ht="15" hidden="false" customHeight="false" outlineLevel="0" collapsed="false">
      <c r="A16506" s="0" t="s">
        <v>12067</v>
      </c>
      <c r="B16506" s="0" t="s">
        <v>97</v>
      </c>
      <c r="C16506" s="0" t="n">
        <v>2013</v>
      </c>
      <c r="D16506" s="0" t="s">
        <v>71</v>
      </c>
      <c r="E16506" s="0" t="s">
        <v>91</v>
      </c>
      <c r="F16506" s="0" t="n">
        <v>0.01</v>
      </c>
      <c r="G16506" s="0" t="n">
        <v>0</v>
      </c>
      <c r="H16506" s="0" t="n">
        <v>0</v>
      </c>
      <c r="I16506" s="0" t="n">
        <v>0</v>
      </c>
      <c r="J16506" s="0" t="n">
        <v>0.01</v>
      </c>
      <c r="N16506" s="0" t="s">
        <v>35</v>
      </c>
      <c r="P16506" s="0" t="n">
        <f aca="false">IF(AND(OR(Dashboard!$B$5="All",D16506=Dashboard!$B$5),OR(Dashboard!$D$5="All",N16506=Dashboard!$D$5),OR(AND(C16506&lt;&gt;"",C16506&gt;=Dashboard!$F$5,C16506&lt;=Dashboard!$H$5),AND(C16506="",Dashboard!$F$5&lt;=1980,Dashboard!$H$5&gt;=2016))),1,0)</f>
        <v>1</v>
      </c>
      <c r="Q16506" s="0" t="n">
        <f aca="false">J16506*P16506+ROW()*0.00000001</f>
        <v>0.01016506</v>
      </c>
    </row>
    <row r="16507" customFormat="false" ht="15" hidden="false" customHeight="false" outlineLevel="0" collapsed="false">
      <c r="A16507" s="0" t="s">
        <v>12068</v>
      </c>
      <c r="B16507" s="0" t="s">
        <v>64</v>
      </c>
      <c r="C16507" s="0" t="n">
        <v>2009</v>
      </c>
      <c r="D16507" s="0" t="s">
        <v>114</v>
      </c>
      <c r="E16507" s="0" t="s">
        <v>9433</v>
      </c>
      <c r="F16507" s="0" t="n">
        <v>0</v>
      </c>
      <c r="G16507" s="0" t="n">
        <v>0</v>
      </c>
      <c r="H16507" s="0" t="n">
        <v>0.01</v>
      </c>
      <c r="I16507" s="0" t="n">
        <v>0</v>
      </c>
      <c r="J16507" s="0" t="n">
        <v>0.01</v>
      </c>
      <c r="N16507" s="0" t="s">
        <v>66</v>
      </c>
      <c r="P16507" s="0" t="n">
        <f aca="false">IF(AND(OR(Dashboard!$B$5="All",D16507=Dashboard!$B$5),OR(Dashboard!$D$5="All",N16507=Dashboard!$D$5),OR(AND(C16507&lt;&gt;"",C16507&gt;=Dashboard!$F$5,C16507&lt;=Dashboard!$H$5),AND(C16507="",Dashboard!$F$5&lt;=1980,Dashboard!$H$5&gt;=2016))),1,0)</f>
        <v>1</v>
      </c>
      <c r="Q16507" s="0" t="n">
        <f aca="false">J16507*P16507+ROW()*0.00000001</f>
        <v>0.01016507</v>
      </c>
    </row>
    <row r="16508" customFormat="false" ht="15" hidden="false" customHeight="false" outlineLevel="0" collapsed="false">
      <c r="A16508" s="0" t="s">
        <v>3226</v>
      </c>
      <c r="B16508" s="0" t="s">
        <v>64</v>
      </c>
      <c r="C16508" s="0" t="n">
        <v>2006</v>
      </c>
      <c r="D16508" s="0" t="s">
        <v>71</v>
      </c>
      <c r="E16508" s="0" t="s">
        <v>142</v>
      </c>
      <c r="F16508" s="0" t="n">
        <v>0</v>
      </c>
      <c r="G16508" s="0" t="n">
        <v>0</v>
      </c>
      <c r="H16508" s="0" t="n">
        <v>0.01</v>
      </c>
      <c r="I16508" s="0" t="n">
        <v>0</v>
      </c>
      <c r="J16508" s="0" t="n">
        <v>0.01</v>
      </c>
      <c r="N16508" s="0" t="s">
        <v>66</v>
      </c>
      <c r="P16508" s="0" t="n">
        <f aca="false">IF(AND(OR(Dashboard!$B$5="All",D16508=Dashboard!$B$5),OR(Dashboard!$D$5="All",N16508=Dashboard!$D$5),OR(AND(C16508&lt;&gt;"",C16508&gt;=Dashboard!$F$5,C16508&lt;=Dashboard!$H$5),AND(C16508="",Dashboard!$F$5&lt;=1980,Dashboard!$H$5&gt;=2016))),1,0)</f>
        <v>1</v>
      </c>
      <c r="Q16508" s="0" t="n">
        <f aca="false">J16508*P16508+ROW()*0.00000001</f>
        <v>0.01016508</v>
      </c>
    </row>
    <row r="16509" customFormat="false" ht="15" hidden="false" customHeight="false" outlineLevel="0" collapsed="false">
      <c r="A16509" s="0" t="s">
        <v>12069</v>
      </c>
      <c r="B16509" s="0" t="s">
        <v>76</v>
      </c>
      <c r="C16509" s="0" t="n">
        <v>2007</v>
      </c>
      <c r="D16509" s="0" t="s">
        <v>102</v>
      </c>
      <c r="E16509" s="0" t="s">
        <v>2860</v>
      </c>
      <c r="F16509" s="0" t="n">
        <v>0</v>
      </c>
      <c r="G16509" s="0" t="n">
        <v>0</v>
      </c>
      <c r="H16509" s="0" t="n">
        <v>0.01</v>
      </c>
      <c r="I16509" s="0" t="n">
        <v>0</v>
      </c>
      <c r="J16509" s="0" t="n">
        <v>0.01</v>
      </c>
      <c r="K16509" s="0" t="n">
        <v>53</v>
      </c>
      <c r="M16509" s="0" t="s">
        <v>103</v>
      </c>
      <c r="N16509" s="0" t="s">
        <v>74</v>
      </c>
      <c r="O16509" s="0" t="s">
        <v>53</v>
      </c>
      <c r="P16509" s="0" t="n">
        <f aca="false">IF(AND(OR(Dashboard!$B$5="All",D16509=Dashboard!$B$5),OR(Dashboard!$D$5="All",N16509=Dashboard!$D$5),OR(AND(C16509&lt;&gt;"",C16509&gt;=Dashboard!$F$5,C16509&lt;=Dashboard!$H$5),AND(C16509="",Dashboard!$F$5&lt;=1980,Dashboard!$H$5&gt;=2016))),1,0)</f>
        <v>1</v>
      </c>
      <c r="Q16509" s="0" t="n">
        <f aca="false">J16509*P16509+ROW()*0.00000001</f>
        <v>0.01016509</v>
      </c>
    </row>
    <row r="16510" customFormat="false" ht="15" hidden="false" customHeight="false" outlineLevel="0" collapsed="false">
      <c r="A16510" s="0" t="s">
        <v>9685</v>
      </c>
      <c r="B16510" s="0" t="s">
        <v>172</v>
      </c>
      <c r="C16510" s="0" t="n">
        <v>2016</v>
      </c>
      <c r="D16510" s="0" t="s">
        <v>41</v>
      </c>
      <c r="E16510" s="0" t="s">
        <v>9686</v>
      </c>
      <c r="F16510" s="0" t="n">
        <v>0</v>
      </c>
      <c r="G16510" s="0" t="n">
        <v>0.01</v>
      </c>
      <c r="H16510" s="0" t="n">
        <v>0</v>
      </c>
      <c r="I16510" s="0" t="n">
        <v>0</v>
      </c>
      <c r="J16510" s="0" t="n">
        <v>0.01</v>
      </c>
      <c r="L16510" s="0" t="n">
        <v>8.2</v>
      </c>
      <c r="M16510" s="0" t="s">
        <v>36</v>
      </c>
      <c r="N16510" s="0" t="s">
        <v>66</v>
      </c>
      <c r="P16510" s="0" t="n">
        <f aca="false">IF(AND(OR(Dashboard!$B$5="All",D16510=Dashboard!$B$5),OR(Dashboard!$D$5="All",N16510=Dashboard!$D$5),OR(AND(C16510&lt;&gt;"",C16510&gt;=Dashboard!$F$5,C16510&lt;=Dashboard!$H$5),AND(C16510="",Dashboard!$F$5&lt;=1980,Dashboard!$H$5&gt;=2016))),1,0)</f>
        <v>1</v>
      </c>
      <c r="Q16510" s="0" t="n">
        <f aca="false">J16510*P16510+ROW()*0.00000001</f>
        <v>0.0101651</v>
      </c>
    </row>
    <row r="16511" customFormat="false" ht="15" hidden="false" customHeight="false" outlineLevel="0" collapsed="false">
      <c r="A16511" s="0" t="s">
        <v>9685</v>
      </c>
      <c r="B16511" s="0" t="s">
        <v>152</v>
      </c>
      <c r="C16511" s="0" t="n">
        <v>2016</v>
      </c>
      <c r="D16511" s="0" t="s">
        <v>41</v>
      </c>
      <c r="E16511" s="0" t="s">
        <v>9686</v>
      </c>
      <c r="F16511" s="0" t="n">
        <v>0</v>
      </c>
      <c r="G16511" s="0" t="n">
        <v>0.01</v>
      </c>
      <c r="H16511" s="0" t="n">
        <v>0</v>
      </c>
      <c r="I16511" s="0" t="n">
        <v>0</v>
      </c>
      <c r="J16511" s="0" t="n">
        <v>0.01</v>
      </c>
      <c r="K16511" s="0" t="n">
        <v>78</v>
      </c>
      <c r="L16511" s="0" t="n">
        <v>7.9</v>
      </c>
      <c r="M16511" s="0" t="s">
        <v>36</v>
      </c>
      <c r="N16511" s="0" t="s">
        <v>152</v>
      </c>
      <c r="O16511" s="0" t="s">
        <v>37</v>
      </c>
      <c r="P16511" s="0" t="n">
        <f aca="false">IF(AND(OR(Dashboard!$B$5="All",D16511=Dashboard!$B$5),OR(Dashboard!$D$5="All",N16511=Dashboard!$D$5),OR(AND(C16511&lt;&gt;"",C16511&gt;=Dashboard!$F$5,C16511&lt;=Dashboard!$H$5),AND(C16511="",Dashboard!$F$5&lt;=1980,Dashboard!$H$5&gt;=2016))),1,0)</f>
        <v>1</v>
      </c>
      <c r="Q16511" s="0" t="n">
        <f aca="false">J16511*P16511+ROW()*0.00000001</f>
        <v>0.01016511</v>
      </c>
    </row>
    <row r="16512" customFormat="false" ht="15" hidden="false" customHeight="false" outlineLevel="0" collapsed="false">
      <c r="A16512" s="0" t="s">
        <v>12070</v>
      </c>
      <c r="B16512" s="0" t="s">
        <v>184</v>
      </c>
      <c r="C16512" s="0" t="n">
        <v>2015</v>
      </c>
      <c r="D16512" s="0" t="s">
        <v>52</v>
      </c>
      <c r="E16512" s="0" t="s">
        <v>35</v>
      </c>
      <c r="F16512" s="0" t="n">
        <v>0</v>
      </c>
      <c r="G16512" s="0" t="n">
        <v>0</v>
      </c>
      <c r="H16512" s="0" t="n">
        <v>0.01</v>
      </c>
      <c r="I16512" s="0" t="n">
        <v>0</v>
      </c>
      <c r="J16512" s="0" t="n">
        <v>0.01</v>
      </c>
      <c r="K16512" s="0" t="n">
        <v>82</v>
      </c>
      <c r="L16512" s="0" t="n">
        <v>8.3</v>
      </c>
      <c r="M16512" s="0" t="s">
        <v>36</v>
      </c>
      <c r="N16512" s="0" t="s">
        <v>35</v>
      </c>
      <c r="O16512" s="0" t="s">
        <v>42</v>
      </c>
      <c r="P16512" s="0" t="n">
        <f aca="false">IF(AND(OR(Dashboard!$B$5="All",D16512=Dashboard!$B$5),OR(Dashboard!$D$5="All",N16512=Dashboard!$D$5),OR(AND(C16512&lt;&gt;"",C16512&gt;=Dashboard!$F$5,C16512&lt;=Dashboard!$H$5),AND(C16512="",Dashboard!$F$5&lt;=1980,Dashboard!$H$5&gt;=2016))),1,0)</f>
        <v>1</v>
      </c>
      <c r="Q16512" s="0" t="n">
        <f aca="false">J16512*P16512+ROW()*0.00000001</f>
        <v>0.01016512</v>
      </c>
    </row>
    <row r="16513" customFormat="false" ht="15" hidden="false" customHeight="false" outlineLevel="0" collapsed="false">
      <c r="A16513" s="0" t="s">
        <v>12071</v>
      </c>
      <c r="B16513" s="0" t="s">
        <v>33</v>
      </c>
      <c r="C16513" s="0" t="n">
        <v>2009</v>
      </c>
      <c r="D16513" s="0" t="s">
        <v>48</v>
      </c>
      <c r="E16513" s="0" t="s">
        <v>4702</v>
      </c>
      <c r="F16513" s="0" t="n">
        <v>0.01</v>
      </c>
      <c r="G16513" s="0" t="n">
        <v>0</v>
      </c>
      <c r="H16513" s="0" t="n">
        <v>0</v>
      </c>
      <c r="I16513" s="0" t="n">
        <v>0</v>
      </c>
      <c r="J16513" s="0" t="n">
        <v>0.01</v>
      </c>
      <c r="N16513" s="0" t="s">
        <v>35</v>
      </c>
      <c r="P16513" s="0" t="n">
        <f aca="false">IF(AND(OR(Dashboard!$B$5="All",D16513=Dashboard!$B$5),OR(Dashboard!$D$5="All",N16513=Dashboard!$D$5),OR(AND(C16513&lt;&gt;"",C16513&gt;=Dashboard!$F$5,C16513&lt;=Dashboard!$H$5),AND(C16513="",Dashboard!$F$5&lt;=1980,Dashboard!$H$5&gt;=2016))),1,0)</f>
        <v>1</v>
      </c>
      <c r="Q16513" s="0" t="n">
        <f aca="false">J16513*P16513+ROW()*0.00000001</f>
        <v>0.01016513</v>
      </c>
    </row>
    <row r="16514" customFormat="false" ht="15" hidden="false" customHeight="false" outlineLevel="0" collapsed="false">
      <c r="A16514" s="0" t="s">
        <v>1868</v>
      </c>
      <c r="B16514" s="0" t="s">
        <v>152</v>
      </c>
      <c r="C16514" s="0" t="n">
        <v>2004</v>
      </c>
      <c r="D16514" s="0" t="s">
        <v>41</v>
      </c>
      <c r="E16514" s="0" t="s">
        <v>547</v>
      </c>
      <c r="F16514" s="0" t="n">
        <v>0</v>
      </c>
      <c r="G16514" s="0" t="n">
        <v>0.01</v>
      </c>
      <c r="H16514" s="0" t="n">
        <v>0</v>
      </c>
      <c r="I16514" s="0" t="n">
        <v>0</v>
      </c>
      <c r="J16514" s="0" t="n">
        <v>0.01</v>
      </c>
      <c r="K16514" s="0" t="n">
        <v>87</v>
      </c>
      <c r="L16514" s="0" t="n">
        <v>7.2</v>
      </c>
      <c r="N16514" s="0" t="s">
        <v>152</v>
      </c>
      <c r="O16514" s="0" t="s">
        <v>42</v>
      </c>
      <c r="P16514" s="0" t="n">
        <f aca="false">IF(AND(OR(Dashboard!$B$5="All",D16514=Dashboard!$B$5),OR(Dashboard!$D$5="All",N16514=Dashboard!$D$5),OR(AND(C16514&lt;&gt;"",C16514&gt;=Dashboard!$F$5,C16514&lt;=Dashboard!$H$5),AND(C16514="",Dashboard!$F$5&lt;=1980,Dashboard!$H$5&gt;=2016))),1,0)</f>
        <v>1</v>
      </c>
      <c r="Q16514" s="0" t="n">
        <f aca="false">J16514*P16514+ROW()*0.00000001</f>
        <v>0.01016514</v>
      </c>
    </row>
    <row r="16515" customFormat="false" ht="15" hidden="false" customHeight="false" outlineLevel="0" collapsed="false">
      <c r="A16515" s="0" t="s">
        <v>12072</v>
      </c>
      <c r="B16515" s="0" t="s">
        <v>50</v>
      </c>
      <c r="C16515" s="0" t="n">
        <v>2009</v>
      </c>
      <c r="D16515" s="0" t="s">
        <v>34</v>
      </c>
      <c r="E16515" s="0" t="s">
        <v>220</v>
      </c>
      <c r="F16515" s="0" t="n">
        <v>0</v>
      </c>
      <c r="G16515" s="0" t="n">
        <v>0</v>
      </c>
      <c r="H16515" s="0" t="n">
        <v>0.01</v>
      </c>
      <c r="I16515" s="0" t="n">
        <v>0</v>
      </c>
      <c r="J16515" s="0" t="n">
        <v>0.01</v>
      </c>
      <c r="N16515" s="0" t="s">
        <v>35</v>
      </c>
      <c r="P16515" s="0" t="n">
        <f aca="false">IF(AND(OR(Dashboard!$B$5="All",D16515=Dashboard!$B$5),OR(Dashboard!$D$5="All",N16515=Dashboard!$D$5),OR(AND(C16515&lt;&gt;"",C16515&gt;=Dashboard!$F$5,C16515&lt;=Dashboard!$H$5),AND(C16515="",Dashboard!$F$5&lt;=1980,Dashboard!$H$5&gt;=2016))),1,0)</f>
        <v>1</v>
      </c>
      <c r="Q16515" s="0" t="n">
        <f aca="false">J16515*P16515+ROW()*0.00000001</f>
        <v>0.01016515</v>
      </c>
    </row>
    <row r="16516" customFormat="false" ht="15" hidden="false" customHeight="false" outlineLevel="0" collapsed="false">
      <c r="A16516" s="0" t="s">
        <v>12073</v>
      </c>
      <c r="B16516" s="0" t="s">
        <v>50</v>
      </c>
      <c r="C16516" s="0" t="n">
        <v>2009</v>
      </c>
      <c r="D16516" s="0" t="s">
        <v>114</v>
      </c>
      <c r="E16516" s="0" t="s">
        <v>1002</v>
      </c>
      <c r="F16516" s="0" t="n">
        <v>0</v>
      </c>
      <c r="G16516" s="0" t="n">
        <v>0</v>
      </c>
      <c r="H16516" s="0" t="n">
        <v>0.01</v>
      </c>
      <c r="I16516" s="0" t="n">
        <v>0</v>
      </c>
      <c r="J16516" s="0" t="n">
        <v>0.01</v>
      </c>
      <c r="N16516" s="0" t="s">
        <v>35</v>
      </c>
      <c r="P16516" s="0" t="n">
        <f aca="false">IF(AND(OR(Dashboard!$B$5="All",D16516=Dashboard!$B$5),OR(Dashboard!$D$5="All",N16516=Dashboard!$D$5),OR(AND(C16516&lt;&gt;"",C16516&gt;=Dashboard!$F$5,C16516&lt;=Dashboard!$H$5),AND(C16516="",Dashboard!$F$5&lt;=1980,Dashboard!$H$5&gt;=2016))),1,0)</f>
        <v>1</v>
      </c>
      <c r="Q16516" s="0" t="n">
        <f aca="false">J16516*P16516+ROW()*0.00000001</f>
        <v>0.01016516</v>
      </c>
    </row>
    <row r="16517" customFormat="false" ht="15" hidden="false" customHeight="false" outlineLevel="0" collapsed="false">
      <c r="A16517" s="0" t="s">
        <v>12074</v>
      </c>
      <c r="B16517" s="0" t="s">
        <v>76</v>
      </c>
      <c r="C16517" s="0" t="n">
        <v>2007</v>
      </c>
      <c r="D16517" s="0" t="s">
        <v>114</v>
      </c>
      <c r="E16517" s="0" t="s">
        <v>6736</v>
      </c>
      <c r="F16517" s="0" t="n">
        <v>0</v>
      </c>
      <c r="G16517" s="0" t="n">
        <v>0</v>
      </c>
      <c r="H16517" s="0" t="n">
        <v>0.01</v>
      </c>
      <c r="I16517" s="0" t="n">
        <v>0</v>
      </c>
      <c r="J16517" s="0" t="n">
        <v>0.01</v>
      </c>
      <c r="N16517" s="0" t="s">
        <v>74</v>
      </c>
      <c r="P16517" s="0" t="n">
        <f aca="false">IF(AND(OR(Dashboard!$B$5="All",D16517=Dashboard!$B$5),OR(Dashboard!$D$5="All",N16517=Dashboard!$D$5),OR(AND(C16517&lt;&gt;"",C16517&gt;=Dashboard!$F$5,C16517&lt;=Dashboard!$H$5),AND(C16517="",Dashboard!$F$5&lt;=1980,Dashboard!$H$5&gt;=2016))),1,0)</f>
        <v>1</v>
      </c>
      <c r="Q16517" s="0" t="n">
        <f aca="false">J16517*P16517+ROW()*0.00000001</f>
        <v>0.01016517</v>
      </c>
    </row>
    <row r="16518" customFormat="false" ht="15" hidden="false" customHeight="false" outlineLevel="0" collapsed="false">
      <c r="A16518" s="0" t="s">
        <v>12075</v>
      </c>
      <c r="B16518" s="0" t="s">
        <v>70</v>
      </c>
      <c r="C16518" s="0" t="n">
        <v>2006</v>
      </c>
      <c r="D16518" s="0" t="s">
        <v>58</v>
      </c>
      <c r="E16518" s="0" t="s">
        <v>12076</v>
      </c>
      <c r="F16518" s="0" t="n">
        <v>0</v>
      </c>
      <c r="G16518" s="0" t="n">
        <v>0</v>
      </c>
      <c r="H16518" s="0" t="n">
        <v>0.01</v>
      </c>
      <c r="I16518" s="0" t="n">
        <v>0</v>
      </c>
      <c r="J16518" s="0" t="n">
        <v>0.01</v>
      </c>
      <c r="N16518" s="0" t="s">
        <v>74</v>
      </c>
      <c r="P16518" s="0" t="n">
        <f aca="false">IF(AND(OR(Dashboard!$B$5="All",D16518=Dashboard!$B$5),OR(Dashboard!$D$5="All",N16518=Dashboard!$D$5),OR(AND(C16518&lt;&gt;"",C16518&gt;=Dashboard!$F$5,C16518&lt;=Dashboard!$H$5),AND(C16518="",Dashboard!$F$5&lt;=1980,Dashboard!$H$5&gt;=2016))),1,0)</f>
        <v>1</v>
      </c>
      <c r="Q16518" s="0" t="n">
        <f aca="false">J16518*P16518+ROW()*0.00000001</f>
        <v>0.01016518</v>
      </c>
    </row>
    <row r="16519" customFormat="false" ht="15" hidden="false" customHeight="false" outlineLevel="0" collapsed="false">
      <c r="A16519" s="0" t="s">
        <v>12077</v>
      </c>
      <c r="B16519" s="0" t="s">
        <v>97</v>
      </c>
      <c r="C16519" s="0" t="n">
        <v>2014</v>
      </c>
      <c r="D16519" s="0" t="s">
        <v>114</v>
      </c>
      <c r="E16519" s="0" t="s">
        <v>10358</v>
      </c>
      <c r="F16519" s="0" t="n">
        <v>0</v>
      </c>
      <c r="G16519" s="0" t="n">
        <v>0</v>
      </c>
      <c r="H16519" s="0" t="n">
        <v>0.01</v>
      </c>
      <c r="I16519" s="0" t="n">
        <v>0</v>
      </c>
      <c r="J16519" s="0" t="n">
        <v>0.01</v>
      </c>
      <c r="N16519" s="0" t="s">
        <v>35</v>
      </c>
      <c r="P16519" s="0" t="n">
        <f aca="false">IF(AND(OR(Dashboard!$B$5="All",D16519=Dashboard!$B$5),OR(Dashboard!$D$5="All",N16519=Dashboard!$D$5),OR(AND(C16519&lt;&gt;"",C16519&gt;=Dashboard!$F$5,C16519&lt;=Dashboard!$H$5),AND(C16519="",Dashboard!$F$5&lt;=1980,Dashboard!$H$5&gt;=2016))),1,0)</f>
        <v>1</v>
      </c>
      <c r="Q16519" s="0" t="n">
        <f aca="false">J16519*P16519+ROW()*0.00000001</f>
        <v>0.01016519</v>
      </c>
    </row>
    <row r="16520" customFormat="false" ht="15" hidden="false" customHeight="false" outlineLevel="0" collapsed="false">
      <c r="A16520" s="0" t="s">
        <v>9192</v>
      </c>
      <c r="B16520" s="0" t="s">
        <v>152</v>
      </c>
      <c r="C16520" s="0" t="n">
        <v>2015</v>
      </c>
      <c r="D16520" s="0" t="s">
        <v>34</v>
      </c>
      <c r="E16520" s="0" t="s">
        <v>124</v>
      </c>
      <c r="F16520" s="0" t="n">
        <v>0</v>
      </c>
      <c r="G16520" s="0" t="n">
        <v>0.01</v>
      </c>
      <c r="H16520" s="0" t="n">
        <v>0</v>
      </c>
      <c r="I16520" s="0" t="n">
        <v>0</v>
      </c>
      <c r="J16520" s="0" t="n">
        <v>0.01</v>
      </c>
      <c r="L16520" s="0" t="n">
        <v>1.4</v>
      </c>
      <c r="M16520" s="0" t="s">
        <v>36</v>
      </c>
      <c r="N16520" s="0" t="s">
        <v>152</v>
      </c>
      <c r="P16520" s="0" t="n">
        <f aca="false">IF(AND(OR(Dashboard!$B$5="All",D16520=Dashboard!$B$5),OR(Dashboard!$D$5="All",N16520=Dashboard!$D$5),OR(AND(C16520&lt;&gt;"",C16520&gt;=Dashboard!$F$5,C16520&lt;=Dashboard!$H$5),AND(C16520="",Dashboard!$F$5&lt;=1980,Dashboard!$H$5&gt;=2016))),1,0)</f>
        <v>1</v>
      </c>
      <c r="Q16520" s="0" t="n">
        <f aca="false">J16520*P16520+ROW()*0.00000001</f>
        <v>0.0101652</v>
      </c>
    </row>
    <row r="16521" customFormat="false" ht="15" hidden="false" customHeight="false" outlineLevel="0" collapsed="false">
      <c r="A16521" s="0" t="s">
        <v>12078</v>
      </c>
      <c r="B16521" s="0" t="s">
        <v>164</v>
      </c>
      <c r="C16521" s="0" t="n">
        <v>2012</v>
      </c>
      <c r="D16521" s="0" t="s">
        <v>114</v>
      </c>
      <c r="E16521" s="0" t="s">
        <v>7521</v>
      </c>
      <c r="F16521" s="0" t="n">
        <v>0</v>
      </c>
      <c r="G16521" s="0" t="n">
        <v>0</v>
      </c>
      <c r="H16521" s="0" t="n">
        <v>0.01</v>
      </c>
      <c r="I16521" s="0" t="n">
        <v>0</v>
      </c>
      <c r="J16521" s="0" t="n">
        <v>0.01</v>
      </c>
      <c r="N16521" s="0" t="s">
        <v>74</v>
      </c>
      <c r="P16521" s="0" t="n">
        <f aca="false">IF(AND(OR(Dashboard!$B$5="All",D16521=Dashboard!$B$5),OR(Dashboard!$D$5="All",N16521=Dashboard!$D$5),OR(AND(C16521&lt;&gt;"",C16521&gt;=Dashboard!$F$5,C16521&lt;=Dashboard!$H$5),AND(C16521="",Dashboard!$F$5&lt;=1980,Dashboard!$H$5&gt;=2016))),1,0)</f>
        <v>1</v>
      </c>
      <c r="Q16521" s="0" t="n">
        <f aca="false">J16521*P16521+ROW()*0.00000001</f>
        <v>0.01016521</v>
      </c>
    </row>
    <row r="16522" customFormat="false" ht="15" hidden="false" customHeight="false" outlineLevel="0" collapsed="false">
      <c r="A16522" s="0" t="s">
        <v>12079</v>
      </c>
      <c r="B16522" s="0" t="s">
        <v>152</v>
      </c>
      <c r="C16522" s="0" t="n">
        <v>2010</v>
      </c>
      <c r="D16522" s="0" t="s">
        <v>246</v>
      </c>
      <c r="E16522" s="0" t="s">
        <v>4034</v>
      </c>
      <c r="F16522" s="0" t="n">
        <v>0</v>
      </c>
      <c r="G16522" s="0" t="n">
        <v>0.01</v>
      </c>
      <c r="H16522" s="0" t="n">
        <v>0</v>
      </c>
      <c r="I16522" s="0" t="n">
        <v>0</v>
      </c>
      <c r="J16522" s="0" t="n">
        <v>0.01</v>
      </c>
      <c r="M16522" s="0" t="s">
        <v>103</v>
      </c>
      <c r="N16522" s="0" t="s">
        <v>152</v>
      </c>
      <c r="P16522" s="0" t="n">
        <f aca="false">IF(AND(OR(Dashboard!$B$5="All",D16522=Dashboard!$B$5),OR(Dashboard!$D$5="All",N16522=Dashboard!$D$5),OR(AND(C16522&lt;&gt;"",C16522&gt;=Dashboard!$F$5,C16522&lt;=Dashboard!$H$5),AND(C16522="",Dashboard!$F$5&lt;=1980,Dashboard!$H$5&gt;=2016))),1,0)</f>
        <v>1</v>
      </c>
      <c r="Q16522" s="0" t="n">
        <f aca="false">J16522*P16522+ROW()*0.00000001</f>
        <v>0.01016522</v>
      </c>
    </row>
    <row r="16523" customFormat="false" ht="15" hidden="false" customHeight="false" outlineLevel="0" collapsed="false">
      <c r="A16523" s="0" t="s">
        <v>10256</v>
      </c>
      <c r="B16523" s="0" t="s">
        <v>144</v>
      </c>
      <c r="C16523" s="0" t="n">
        <v>2002</v>
      </c>
      <c r="D16523" s="0" t="s">
        <v>34</v>
      </c>
      <c r="E16523" s="0" t="s">
        <v>220</v>
      </c>
      <c r="F16523" s="0" t="n">
        <v>0.01</v>
      </c>
      <c r="G16523" s="0" t="n">
        <v>0</v>
      </c>
      <c r="H16523" s="0" t="n">
        <v>0</v>
      </c>
      <c r="I16523" s="0" t="n">
        <v>0</v>
      </c>
      <c r="J16523" s="0" t="n">
        <v>0.01</v>
      </c>
      <c r="M16523" s="0" t="s">
        <v>36</v>
      </c>
      <c r="N16523" s="0" t="s">
        <v>66</v>
      </c>
      <c r="P16523" s="0" t="n">
        <f aca="false">IF(AND(OR(Dashboard!$B$5="All",D16523=Dashboard!$B$5),OR(Dashboard!$D$5="All",N16523=Dashboard!$D$5),OR(AND(C16523&lt;&gt;"",C16523&gt;=Dashboard!$F$5,C16523&lt;=Dashboard!$H$5),AND(C16523="",Dashboard!$F$5&lt;=1980,Dashboard!$H$5&gt;=2016))),1,0)</f>
        <v>1</v>
      </c>
      <c r="Q16523" s="0" t="n">
        <f aca="false">J16523*P16523+ROW()*0.00000001</f>
        <v>0.01016523</v>
      </c>
    </row>
    <row r="16524" customFormat="false" ht="15" hidden="false" customHeight="false" outlineLevel="0" collapsed="false">
      <c r="A16524" s="0" t="s">
        <v>11489</v>
      </c>
      <c r="B16524" s="0" t="s">
        <v>186</v>
      </c>
      <c r="D16524" s="0" t="s">
        <v>46</v>
      </c>
      <c r="E16524" s="0" t="s">
        <v>520</v>
      </c>
      <c r="F16524" s="0" t="n">
        <v>0.01</v>
      </c>
      <c r="G16524" s="0" t="n">
        <v>0</v>
      </c>
      <c r="H16524" s="0" t="n">
        <v>0</v>
      </c>
      <c r="I16524" s="0" t="n">
        <v>0</v>
      </c>
      <c r="J16524" s="0" t="n">
        <v>0.01</v>
      </c>
      <c r="K16524" s="0" t="n">
        <v>55</v>
      </c>
      <c r="L16524" s="0" t="n">
        <v>5.5</v>
      </c>
      <c r="M16524" s="0" t="s">
        <v>103</v>
      </c>
      <c r="N16524" s="0" t="s">
        <v>35</v>
      </c>
      <c r="O16524" s="0" t="s">
        <v>53</v>
      </c>
      <c r="P16524" s="0" t="n">
        <f aca="false">IF(AND(OR(Dashboard!$B$5="All",D16524=Dashboard!$B$5),OR(Dashboard!$D$5="All",N16524=Dashboard!$D$5),OR(AND(C16524&lt;&gt;"",C16524&gt;=Dashboard!$F$5,C16524&lt;=Dashboard!$H$5),AND(C16524="",Dashboard!$F$5&lt;=1980,Dashboard!$H$5&gt;=2016))),1,0)</f>
        <v>1</v>
      </c>
      <c r="Q16524" s="0" t="n">
        <f aca="false">J16524*P16524+ROW()*0.00000001</f>
        <v>0.01016524</v>
      </c>
    </row>
    <row r="16525" customFormat="false" ht="15" hidden="false" customHeight="false" outlineLevel="0" collapsed="false">
      <c r="A16525" s="0" t="s">
        <v>12080</v>
      </c>
      <c r="B16525" s="0" t="s">
        <v>152</v>
      </c>
      <c r="C16525" s="0" t="n">
        <v>2002</v>
      </c>
      <c r="D16525" s="0" t="s">
        <v>46</v>
      </c>
      <c r="E16525" s="0" t="s">
        <v>2089</v>
      </c>
      <c r="F16525" s="0" t="n">
        <v>0</v>
      </c>
      <c r="G16525" s="0" t="n">
        <v>0.01</v>
      </c>
      <c r="H16525" s="0" t="n">
        <v>0</v>
      </c>
      <c r="I16525" s="0" t="n">
        <v>0</v>
      </c>
      <c r="J16525" s="0" t="n">
        <v>0.01</v>
      </c>
      <c r="K16525" s="0" t="n">
        <v>83</v>
      </c>
      <c r="L16525" s="0" t="n">
        <v>8.3</v>
      </c>
      <c r="M16525" s="0" t="s">
        <v>103</v>
      </c>
      <c r="N16525" s="0" t="s">
        <v>152</v>
      </c>
      <c r="O16525" s="0" t="s">
        <v>42</v>
      </c>
      <c r="P16525" s="0" t="n">
        <f aca="false">IF(AND(OR(Dashboard!$B$5="All",D16525=Dashboard!$B$5),OR(Dashboard!$D$5="All",N16525=Dashboard!$D$5),OR(AND(C16525&lt;&gt;"",C16525&gt;=Dashboard!$F$5,C16525&lt;=Dashboard!$H$5),AND(C16525="",Dashboard!$F$5&lt;=1980,Dashboard!$H$5&gt;=2016))),1,0)</f>
        <v>1</v>
      </c>
      <c r="Q16525" s="0" t="n">
        <f aca="false">J16525*P16525+ROW()*0.00000001</f>
        <v>0.01016525</v>
      </c>
    </row>
    <row r="16526" customFormat="false" ht="15" hidden="false" customHeight="false" outlineLevel="0" collapsed="false">
      <c r="A16526" s="0" t="s">
        <v>12081</v>
      </c>
      <c r="B16526" s="0" t="s">
        <v>851</v>
      </c>
      <c r="C16526" s="0" t="n">
        <v>2014</v>
      </c>
      <c r="D16526" s="0" t="s">
        <v>114</v>
      </c>
      <c r="E16526" s="0" t="s">
        <v>9354</v>
      </c>
      <c r="F16526" s="0" t="n">
        <v>0</v>
      </c>
      <c r="G16526" s="0" t="n">
        <v>0</v>
      </c>
      <c r="H16526" s="0" t="n">
        <v>0.01</v>
      </c>
      <c r="I16526" s="0" t="n">
        <v>0</v>
      </c>
      <c r="J16526" s="0" t="n">
        <v>0.01</v>
      </c>
      <c r="N16526" s="0" t="s">
        <v>74</v>
      </c>
      <c r="P16526" s="0" t="n">
        <f aca="false">IF(AND(OR(Dashboard!$B$5="All",D16526=Dashboard!$B$5),OR(Dashboard!$D$5="All",N16526=Dashboard!$D$5),OR(AND(C16526&lt;&gt;"",C16526&gt;=Dashboard!$F$5,C16526&lt;=Dashboard!$H$5),AND(C16526="",Dashboard!$F$5&lt;=1980,Dashboard!$H$5&gt;=2016))),1,0)</f>
        <v>1</v>
      </c>
      <c r="Q16526" s="0" t="n">
        <f aca="false">J16526*P16526+ROW()*0.00000001</f>
        <v>0.01016526</v>
      </c>
    </row>
    <row r="16527" customFormat="false" ht="15" hidden="false" customHeight="false" outlineLevel="0" collapsed="false">
      <c r="A16527" s="0" t="s">
        <v>12082</v>
      </c>
      <c r="B16527" s="0" t="s">
        <v>164</v>
      </c>
      <c r="C16527" s="0" t="n">
        <v>2009</v>
      </c>
      <c r="D16527" s="0" t="s">
        <v>114</v>
      </c>
      <c r="E16527" s="0" t="s">
        <v>9900</v>
      </c>
      <c r="F16527" s="0" t="n">
        <v>0</v>
      </c>
      <c r="G16527" s="0" t="n">
        <v>0</v>
      </c>
      <c r="H16527" s="0" t="n">
        <v>0.01</v>
      </c>
      <c r="I16527" s="0" t="n">
        <v>0</v>
      </c>
      <c r="J16527" s="0" t="n">
        <v>0.01</v>
      </c>
      <c r="N16527" s="0" t="s">
        <v>74</v>
      </c>
      <c r="P16527" s="0" t="n">
        <f aca="false">IF(AND(OR(Dashboard!$B$5="All",D16527=Dashboard!$B$5),OR(Dashboard!$D$5="All",N16527=Dashboard!$D$5),OR(AND(C16527&lt;&gt;"",C16527&gt;=Dashboard!$F$5,C16527&lt;=Dashboard!$H$5),AND(C16527="",Dashboard!$F$5&lt;=1980,Dashboard!$H$5&gt;=2016))),1,0)</f>
        <v>1</v>
      </c>
      <c r="Q16527" s="0" t="n">
        <f aca="false">J16527*P16527+ROW()*0.00000001</f>
        <v>0.01016527</v>
      </c>
    </row>
    <row r="16528" customFormat="false" ht="15" hidden="false" customHeight="false" outlineLevel="0" collapsed="false">
      <c r="A16528" s="0" t="s">
        <v>12083</v>
      </c>
      <c r="B16528" s="0" t="s">
        <v>94</v>
      </c>
      <c r="C16528" s="0" t="n">
        <v>2016</v>
      </c>
      <c r="D16528" s="0" t="s">
        <v>46</v>
      </c>
      <c r="E16528" s="0" t="s">
        <v>4034</v>
      </c>
      <c r="F16528" s="0" t="n">
        <v>0.01</v>
      </c>
      <c r="G16528" s="0" t="n">
        <v>0</v>
      </c>
      <c r="H16528" s="0" t="n">
        <v>0</v>
      </c>
      <c r="I16528" s="0" t="n">
        <v>0</v>
      </c>
      <c r="J16528" s="0" t="n">
        <v>0.01</v>
      </c>
      <c r="K16528" s="0" t="n">
        <v>61</v>
      </c>
      <c r="L16528" s="0" t="n">
        <v>7.9</v>
      </c>
      <c r="M16528" s="0" t="s">
        <v>103</v>
      </c>
      <c r="N16528" s="0" t="s">
        <v>74</v>
      </c>
      <c r="O16528" s="0" t="s">
        <v>67</v>
      </c>
      <c r="P16528" s="0" t="n">
        <f aca="false">IF(AND(OR(Dashboard!$B$5="All",D16528=Dashboard!$B$5),OR(Dashboard!$D$5="All",N16528=Dashboard!$D$5),OR(AND(C16528&lt;&gt;"",C16528&gt;=Dashboard!$F$5,C16528&lt;=Dashboard!$H$5),AND(C16528="",Dashboard!$F$5&lt;=1980,Dashboard!$H$5&gt;=2016))),1,0)</f>
        <v>1</v>
      </c>
      <c r="Q16528" s="0" t="n">
        <f aca="false">J16528*P16528+ROW()*0.00000001</f>
        <v>0.01016528</v>
      </c>
    </row>
    <row r="16529" customFormat="false" ht="15" hidden="false" customHeight="false" outlineLevel="0" collapsed="false">
      <c r="A16529" s="0" t="s">
        <v>12084</v>
      </c>
      <c r="B16529" s="0" t="s">
        <v>164</v>
      </c>
      <c r="C16529" s="0" t="n">
        <v>2010</v>
      </c>
      <c r="D16529" s="0" t="s">
        <v>114</v>
      </c>
      <c r="E16529" s="0" t="s">
        <v>1604</v>
      </c>
      <c r="F16529" s="0" t="n">
        <v>0</v>
      </c>
      <c r="G16529" s="0" t="n">
        <v>0</v>
      </c>
      <c r="H16529" s="0" t="n">
        <v>0.01</v>
      </c>
      <c r="I16529" s="0" t="n">
        <v>0</v>
      </c>
      <c r="J16529" s="0" t="n">
        <v>0.01</v>
      </c>
      <c r="N16529" s="0" t="s">
        <v>74</v>
      </c>
      <c r="P16529" s="0" t="n">
        <f aca="false">IF(AND(OR(Dashboard!$B$5="All",D16529=Dashboard!$B$5),OR(Dashboard!$D$5="All",N16529=Dashboard!$D$5),OR(AND(C16529&lt;&gt;"",C16529&gt;=Dashboard!$F$5,C16529&lt;=Dashboard!$H$5),AND(C16529="",Dashboard!$F$5&lt;=1980,Dashboard!$H$5&gt;=2016))),1,0)</f>
        <v>1</v>
      </c>
      <c r="Q16529" s="0" t="n">
        <f aca="false">J16529*P16529+ROW()*0.00000001</f>
        <v>0.01016529</v>
      </c>
    </row>
    <row r="16530" customFormat="false" ht="15" hidden="false" customHeight="false" outlineLevel="0" collapsed="false">
      <c r="A16530" s="0" t="s">
        <v>715</v>
      </c>
      <c r="B16530" s="0" t="s">
        <v>152</v>
      </c>
      <c r="C16530" s="0" t="n">
        <v>2009</v>
      </c>
      <c r="D16530" s="0" t="s">
        <v>34</v>
      </c>
      <c r="E16530" s="0" t="s">
        <v>220</v>
      </c>
      <c r="F16530" s="0" t="n">
        <v>0</v>
      </c>
      <c r="G16530" s="0" t="n">
        <v>0.01</v>
      </c>
      <c r="H16530" s="0" t="n">
        <v>0</v>
      </c>
      <c r="I16530" s="0" t="n">
        <v>0</v>
      </c>
      <c r="J16530" s="0" t="n">
        <v>0.01</v>
      </c>
      <c r="K16530" s="0" t="n">
        <v>78</v>
      </c>
      <c r="L16530" s="0" t="n">
        <v>6.9</v>
      </c>
      <c r="M16530" s="0" t="s">
        <v>36</v>
      </c>
      <c r="N16530" s="0" t="s">
        <v>152</v>
      </c>
      <c r="O16530" s="0" t="s">
        <v>37</v>
      </c>
      <c r="P16530" s="0" t="n">
        <f aca="false">IF(AND(OR(Dashboard!$B$5="All",D16530=Dashboard!$B$5),OR(Dashboard!$D$5="All",N16530=Dashboard!$D$5),OR(AND(C16530&lt;&gt;"",C16530&gt;=Dashboard!$F$5,C16530&lt;=Dashboard!$H$5),AND(C16530="",Dashboard!$F$5&lt;=1980,Dashboard!$H$5&gt;=2016))),1,0)</f>
        <v>1</v>
      </c>
      <c r="Q16530" s="0" t="n">
        <f aca="false">J16530*P16530+ROW()*0.00000001</f>
        <v>0.0101653</v>
      </c>
    </row>
    <row r="16531" customFormat="false" ht="15" hidden="false" customHeight="false" outlineLevel="0" collapsed="false">
      <c r="A16531" s="0" t="s">
        <v>12085</v>
      </c>
      <c r="B16531" s="0" t="s">
        <v>50</v>
      </c>
      <c r="C16531" s="0" t="n">
        <v>2007</v>
      </c>
      <c r="D16531" s="0" t="s">
        <v>46</v>
      </c>
      <c r="E16531" s="0" t="s">
        <v>195</v>
      </c>
      <c r="F16531" s="0" t="n">
        <v>0</v>
      </c>
      <c r="G16531" s="0" t="n">
        <v>0</v>
      </c>
      <c r="H16531" s="0" t="n">
        <v>0.01</v>
      </c>
      <c r="I16531" s="0" t="n">
        <v>0</v>
      </c>
      <c r="J16531" s="0" t="n">
        <v>0.01</v>
      </c>
      <c r="K16531" s="0" t="n">
        <v>55</v>
      </c>
      <c r="L16531" s="0" t="n">
        <v>7.9</v>
      </c>
      <c r="M16531" s="0" t="s">
        <v>103</v>
      </c>
      <c r="N16531" s="0" t="s">
        <v>35</v>
      </c>
      <c r="O16531" s="0" t="s">
        <v>53</v>
      </c>
      <c r="P16531" s="0" t="n">
        <f aca="false">IF(AND(OR(Dashboard!$B$5="All",D16531=Dashboard!$B$5),OR(Dashboard!$D$5="All",N16531=Dashboard!$D$5),OR(AND(C16531&lt;&gt;"",C16531&gt;=Dashboard!$F$5,C16531&lt;=Dashboard!$H$5),AND(C16531="",Dashboard!$F$5&lt;=1980,Dashboard!$H$5&gt;=2016))),1,0)</f>
        <v>1</v>
      </c>
      <c r="Q16531" s="0" t="n">
        <f aca="false">J16531*P16531+ROW()*0.00000001</f>
        <v>0.01016531</v>
      </c>
    </row>
    <row r="16532" customFormat="false" ht="15" hidden="false" customHeight="false" outlineLevel="0" collapsed="false">
      <c r="A16532" s="0" t="s">
        <v>11255</v>
      </c>
      <c r="B16532" s="0" t="s">
        <v>94</v>
      </c>
      <c r="C16532" s="0" t="n">
        <v>2016</v>
      </c>
      <c r="D16532" s="0" t="s">
        <v>71</v>
      </c>
      <c r="E16532" s="0" t="s">
        <v>11256</v>
      </c>
      <c r="F16532" s="0" t="n">
        <v>0.01</v>
      </c>
      <c r="G16532" s="0" t="n">
        <v>0</v>
      </c>
      <c r="H16532" s="0" t="n">
        <v>0</v>
      </c>
      <c r="I16532" s="0" t="n">
        <v>0</v>
      </c>
      <c r="J16532" s="0" t="n">
        <v>0.01</v>
      </c>
      <c r="K16532" s="0" t="n">
        <v>51</v>
      </c>
      <c r="L16532" s="0" t="n">
        <v>5.5</v>
      </c>
      <c r="M16532" s="0" t="s">
        <v>73</v>
      </c>
      <c r="N16532" s="0" t="s">
        <v>74</v>
      </c>
      <c r="O16532" s="0" t="s">
        <v>53</v>
      </c>
      <c r="P16532" s="0" t="n">
        <f aca="false">IF(AND(OR(Dashboard!$B$5="All",D16532=Dashboard!$B$5),OR(Dashboard!$D$5="All",N16532=Dashboard!$D$5),OR(AND(C16532&lt;&gt;"",C16532&gt;=Dashboard!$F$5,C16532&lt;=Dashboard!$H$5),AND(C16532="",Dashboard!$F$5&lt;=1980,Dashboard!$H$5&gt;=2016))),1,0)</f>
        <v>1</v>
      </c>
      <c r="Q16532" s="0" t="n">
        <f aca="false">J16532*P16532+ROW()*0.00000001</f>
        <v>0.01016532</v>
      </c>
    </row>
    <row r="16533" customFormat="false" ht="15" hidden="false" customHeight="false" outlineLevel="0" collapsed="false">
      <c r="A16533" s="0" t="s">
        <v>12086</v>
      </c>
      <c r="B16533" s="0" t="s">
        <v>851</v>
      </c>
      <c r="C16533" s="0" t="n">
        <v>2013</v>
      </c>
      <c r="D16533" s="0" t="s">
        <v>114</v>
      </c>
      <c r="E16533" s="0" t="s">
        <v>4395</v>
      </c>
      <c r="F16533" s="0" t="n">
        <v>0</v>
      </c>
      <c r="G16533" s="0" t="n">
        <v>0</v>
      </c>
      <c r="H16533" s="0" t="n">
        <v>0.01</v>
      </c>
      <c r="I16533" s="0" t="n">
        <v>0</v>
      </c>
      <c r="J16533" s="0" t="n">
        <v>0.01</v>
      </c>
      <c r="N16533" s="0" t="s">
        <v>74</v>
      </c>
      <c r="P16533" s="0" t="n">
        <f aca="false">IF(AND(OR(Dashboard!$B$5="All",D16533=Dashboard!$B$5),OR(Dashboard!$D$5="All",N16533=Dashboard!$D$5),OR(AND(C16533&lt;&gt;"",C16533&gt;=Dashboard!$F$5,C16533&lt;=Dashboard!$H$5),AND(C16533="",Dashboard!$F$5&lt;=1980,Dashboard!$H$5&gt;=2016))),1,0)</f>
        <v>1</v>
      </c>
      <c r="Q16533" s="0" t="n">
        <f aca="false">J16533*P16533+ROW()*0.00000001</f>
        <v>0.01016533</v>
      </c>
    </row>
    <row r="16534" customFormat="false" ht="15" hidden="false" customHeight="false" outlineLevel="0" collapsed="false">
      <c r="A16534" s="0" t="s">
        <v>3182</v>
      </c>
      <c r="B16534" s="0" t="s">
        <v>152</v>
      </c>
      <c r="C16534" s="0" t="n">
        <v>2008</v>
      </c>
      <c r="D16534" s="0" t="s">
        <v>114</v>
      </c>
      <c r="E16534" s="0" t="s">
        <v>160</v>
      </c>
      <c r="F16534" s="0" t="n">
        <v>0</v>
      </c>
      <c r="G16534" s="0" t="n">
        <v>0.01</v>
      </c>
      <c r="H16534" s="0" t="n">
        <v>0</v>
      </c>
      <c r="I16534" s="0" t="n">
        <v>0</v>
      </c>
      <c r="J16534" s="0" t="n">
        <v>0.01</v>
      </c>
      <c r="K16534" s="0" t="n">
        <v>55</v>
      </c>
      <c r="L16534" s="0" t="n">
        <v>5.7</v>
      </c>
      <c r="M16534" s="0" t="s">
        <v>73</v>
      </c>
      <c r="N16534" s="0" t="s">
        <v>152</v>
      </c>
      <c r="O16534" s="0" t="s">
        <v>53</v>
      </c>
      <c r="P16534" s="0" t="n">
        <f aca="false">IF(AND(OR(Dashboard!$B$5="All",D16534=Dashboard!$B$5),OR(Dashboard!$D$5="All",N16534=Dashboard!$D$5),OR(AND(C16534&lt;&gt;"",C16534&gt;=Dashboard!$F$5,C16534&lt;=Dashboard!$H$5),AND(C16534="",Dashboard!$F$5&lt;=1980,Dashboard!$H$5&gt;=2016))),1,0)</f>
        <v>1</v>
      </c>
      <c r="Q16534" s="0" t="n">
        <f aca="false">J16534*P16534+ROW()*0.00000001</f>
        <v>0.01016534</v>
      </c>
    </row>
    <row r="16535" customFormat="false" ht="15" hidden="false" customHeight="false" outlineLevel="0" collapsed="false">
      <c r="A16535" s="0" t="s">
        <v>10955</v>
      </c>
      <c r="B16535" s="0" t="s">
        <v>172</v>
      </c>
      <c r="C16535" s="0" t="n">
        <v>2015</v>
      </c>
      <c r="D16535" s="0" t="s">
        <v>71</v>
      </c>
      <c r="E16535" s="0" t="s">
        <v>7109</v>
      </c>
      <c r="F16535" s="0" t="n">
        <v>0</v>
      </c>
      <c r="G16535" s="0" t="n">
        <v>0.01</v>
      </c>
      <c r="H16535" s="0" t="n">
        <v>0</v>
      </c>
      <c r="I16535" s="0" t="n">
        <v>0</v>
      </c>
      <c r="J16535" s="0" t="n">
        <v>0.01</v>
      </c>
      <c r="L16535" s="0" t="n">
        <v>7.1</v>
      </c>
      <c r="M16535" s="0" t="s">
        <v>36</v>
      </c>
      <c r="N16535" s="0" t="s">
        <v>66</v>
      </c>
      <c r="P16535" s="0" t="n">
        <f aca="false">IF(AND(OR(Dashboard!$B$5="All",D16535=Dashboard!$B$5),OR(Dashboard!$D$5="All",N16535=Dashboard!$D$5),OR(AND(C16535&lt;&gt;"",C16535&gt;=Dashboard!$F$5,C16535&lt;=Dashboard!$H$5),AND(C16535="",Dashboard!$F$5&lt;=1980,Dashboard!$H$5&gt;=2016))),1,0)</f>
        <v>1</v>
      </c>
      <c r="Q16535" s="0" t="n">
        <f aca="false">J16535*P16535+ROW()*0.00000001</f>
        <v>0.01016535</v>
      </c>
    </row>
    <row r="16536" customFormat="false" ht="15" hidden="false" customHeight="false" outlineLevel="0" collapsed="false">
      <c r="A16536" s="0" t="s">
        <v>12087</v>
      </c>
      <c r="B16536" s="0" t="s">
        <v>33</v>
      </c>
      <c r="C16536" s="0" t="n">
        <v>2010</v>
      </c>
      <c r="D16536" s="0" t="s">
        <v>34</v>
      </c>
      <c r="E16536" s="0" t="s">
        <v>220</v>
      </c>
      <c r="F16536" s="0" t="n">
        <v>0.01</v>
      </c>
      <c r="G16536" s="0" t="n">
        <v>0</v>
      </c>
      <c r="H16536" s="0" t="n">
        <v>0</v>
      </c>
      <c r="I16536" s="0" t="n">
        <v>0</v>
      </c>
      <c r="J16536" s="0" t="n">
        <v>0.01</v>
      </c>
      <c r="M16536" s="0" t="s">
        <v>36</v>
      </c>
      <c r="N16536" s="0" t="s">
        <v>35</v>
      </c>
      <c r="P16536" s="0" t="n">
        <f aca="false">IF(AND(OR(Dashboard!$B$5="All",D16536=Dashboard!$B$5),OR(Dashboard!$D$5="All",N16536=Dashboard!$D$5),OR(AND(C16536&lt;&gt;"",C16536&gt;=Dashboard!$F$5,C16536&lt;=Dashboard!$H$5),AND(C16536="",Dashboard!$F$5&lt;=1980,Dashboard!$H$5&gt;=2016))),1,0)</f>
        <v>1</v>
      </c>
      <c r="Q16536" s="0" t="n">
        <f aca="false">J16536*P16536+ROW()*0.00000001</f>
        <v>0.01016536</v>
      </c>
    </row>
    <row r="16537" customFormat="false" ht="15" hidden="false" customHeight="false" outlineLevel="0" collapsed="false">
      <c r="A16537" s="0" t="s">
        <v>12088</v>
      </c>
      <c r="B16537" s="0" t="s">
        <v>851</v>
      </c>
      <c r="C16537" s="0" t="n">
        <v>2016</v>
      </c>
      <c r="D16537" s="0" t="s">
        <v>114</v>
      </c>
      <c r="E16537" s="0" t="s">
        <v>9433</v>
      </c>
      <c r="F16537" s="0" t="n">
        <v>0</v>
      </c>
      <c r="G16537" s="0" t="n">
        <v>0</v>
      </c>
      <c r="H16537" s="0" t="n">
        <v>0.01</v>
      </c>
      <c r="I16537" s="0" t="n">
        <v>0</v>
      </c>
      <c r="J16537" s="0" t="n">
        <v>0.01</v>
      </c>
      <c r="N16537" s="0" t="s">
        <v>74</v>
      </c>
      <c r="P16537" s="0" t="n">
        <f aca="false">IF(AND(OR(Dashboard!$B$5="All",D16537=Dashboard!$B$5),OR(Dashboard!$D$5="All",N16537=Dashboard!$D$5),OR(AND(C16537&lt;&gt;"",C16537&gt;=Dashboard!$F$5,C16537&lt;=Dashboard!$H$5),AND(C16537="",Dashboard!$F$5&lt;=1980,Dashboard!$H$5&gt;=2016))),1,0)</f>
        <v>1</v>
      </c>
      <c r="Q16537" s="0" t="n">
        <f aca="false">J16537*P16537+ROW()*0.00000001</f>
        <v>0.01016537</v>
      </c>
    </row>
    <row r="16538" customFormat="false" ht="15" hidden="false" customHeight="false" outlineLevel="0" collapsed="false">
      <c r="A16538" s="0" t="s">
        <v>12089</v>
      </c>
      <c r="B16538" s="0" t="s">
        <v>50</v>
      </c>
      <c r="C16538" s="0" t="n">
        <v>2008</v>
      </c>
      <c r="D16538" s="0" t="s">
        <v>58</v>
      </c>
      <c r="E16538" s="0" t="s">
        <v>2225</v>
      </c>
      <c r="F16538" s="0" t="n">
        <v>0</v>
      </c>
      <c r="G16538" s="0" t="n">
        <v>0.01</v>
      </c>
      <c r="H16538" s="0" t="n">
        <v>0</v>
      </c>
      <c r="I16538" s="0" t="n">
        <v>0</v>
      </c>
      <c r="J16538" s="0" t="n">
        <v>0.01</v>
      </c>
      <c r="N16538" s="0" t="s">
        <v>35</v>
      </c>
      <c r="P16538" s="0" t="n">
        <f aca="false">IF(AND(OR(Dashboard!$B$5="All",D16538=Dashboard!$B$5),OR(Dashboard!$D$5="All",N16538=Dashboard!$D$5),OR(AND(C16538&lt;&gt;"",C16538&gt;=Dashboard!$F$5,C16538&lt;=Dashboard!$H$5),AND(C16538="",Dashboard!$F$5&lt;=1980,Dashboard!$H$5&gt;=2016))),1,0)</f>
        <v>1</v>
      </c>
      <c r="Q16538" s="0" t="n">
        <f aca="false">J16538*P16538+ROW()*0.00000001</f>
        <v>0.01016538</v>
      </c>
    </row>
    <row r="16539" customFormat="false" ht="15" hidden="false" customHeight="false" outlineLevel="0" collapsed="false">
      <c r="A16539" s="0" t="s">
        <v>4273</v>
      </c>
      <c r="B16539" s="0" t="s">
        <v>152</v>
      </c>
      <c r="C16539" s="0" t="n">
        <v>2007</v>
      </c>
      <c r="D16539" s="0" t="s">
        <v>56</v>
      </c>
      <c r="E16539" s="0" t="s">
        <v>547</v>
      </c>
      <c r="F16539" s="0" t="n">
        <v>0</v>
      </c>
      <c r="G16539" s="0" t="n">
        <v>0.01</v>
      </c>
      <c r="H16539" s="0" t="n">
        <v>0</v>
      </c>
      <c r="I16539" s="0" t="n">
        <v>0</v>
      </c>
      <c r="J16539" s="0" t="n">
        <v>0.01</v>
      </c>
      <c r="K16539" s="0" t="n">
        <v>63</v>
      </c>
      <c r="L16539" s="0" t="n">
        <v>7.5</v>
      </c>
      <c r="M16539" s="0" t="s">
        <v>73</v>
      </c>
      <c r="N16539" s="0" t="s">
        <v>152</v>
      </c>
      <c r="O16539" s="0" t="s">
        <v>67</v>
      </c>
      <c r="P16539" s="0" t="n">
        <f aca="false">IF(AND(OR(Dashboard!$B$5="All",D16539=Dashboard!$B$5),OR(Dashboard!$D$5="All",N16539=Dashboard!$D$5),OR(AND(C16539&lt;&gt;"",C16539&gt;=Dashboard!$F$5,C16539&lt;=Dashboard!$H$5),AND(C16539="",Dashboard!$F$5&lt;=1980,Dashboard!$H$5&gt;=2016))),1,0)</f>
        <v>1</v>
      </c>
      <c r="Q16539" s="0" t="n">
        <f aca="false">J16539*P16539+ROW()*0.00000001</f>
        <v>0.01016539</v>
      </c>
    </row>
    <row r="16540" customFormat="false" ht="15" hidden="false" customHeight="false" outlineLevel="0" collapsed="false">
      <c r="A16540" s="0" t="s">
        <v>12090</v>
      </c>
      <c r="B16540" s="0" t="s">
        <v>64</v>
      </c>
      <c r="C16540" s="0" t="n">
        <v>2005</v>
      </c>
      <c r="D16540" s="0" t="s">
        <v>71</v>
      </c>
      <c r="E16540" s="0" t="s">
        <v>782</v>
      </c>
      <c r="F16540" s="0" t="n">
        <v>0</v>
      </c>
      <c r="G16540" s="0" t="n">
        <v>0</v>
      </c>
      <c r="H16540" s="0" t="n">
        <v>0.01</v>
      </c>
      <c r="I16540" s="0" t="n">
        <v>0</v>
      </c>
      <c r="J16540" s="0" t="n">
        <v>0.01</v>
      </c>
      <c r="N16540" s="0" t="s">
        <v>66</v>
      </c>
      <c r="P16540" s="0" t="n">
        <f aca="false">IF(AND(OR(Dashboard!$B$5="All",D16540=Dashboard!$B$5),OR(Dashboard!$D$5="All",N16540=Dashboard!$D$5),OR(AND(C16540&lt;&gt;"",C16540&gt;=Dashboard!$F$5,C16540&lt;=Dashboard!$H$5),AND(C16540="",Dashboard!$F$5&lt;=1980,Dashboard!$H$5&gt;=2016))),1,0)</f>
        <v>1</v>
      </c>
      <c r="Q16540" s="0" t="n">
        <f aca="false">J16540*P16540+ROW()*0.00000001</f>
        <v>0.0101654</v>
      </c>
    </row>
    <row r="16541" customFormat="false" ht="15" hidden="false" customHeight="false" outlineLevel="0" collapsed="false">
      <c r="A16541" s="0" t="s">
        <v>12091</v>
      </c>
      <c r="B16541" s="0" t="s">
        <v>152</v>
      </c>
      <c r="C16541" s="0" t="n">
        <v>1997</v>
      </c>
      <c r="D16541" s="0" t="s">
        <v>41</v>
      </c>
      <c r="E16541" s="0" t="s">
        <v>293</v>
      </c>
      <c r="F16541" s="0" t="n">
        <v>0</v>
      </c>
      <c r="G16541" s="0" t="n">
        <v>0.01</v>
      </c>
      <c r="H16541" s="0" t="n">
        <v>0</v>
      </c>
      <c r="I16541" s="0" t="n">
        <v>0</v>
      </c>
      <c r="J16541" s="0" t="n">
        <v>0.01</v>
      </c>
      <c r="L16541" s="0" t="n">
        <v>7.5</v>
      </c>
      <c r="M16541" s="0" t="s">
        <v>36</v>
      </c>
      <c r="N16541" s="0" t="s">
        <v>152</v>
      </c>
      <c r="P16541" s="0" t="n">
        <f aca="false">IF(AND(OR(Dashboard!$B$5="All",D16541=Dashboard!$B$5),OR(Dashboard!$D$5="All",N16541=Dashboard!$D$5),OR(AND(C16541&lt;&gt;"",C16541&gt;=Dashboard!$F$5,C16541&lt;=Dashboard!$H$5),AND(C16541="",Dashboard!$F$5&lt;=1980,Dashboard!$H$5&gt;=2016))),1,0)</f>
        <v>1</v>
      </c>
      <c r="Q16541" s="0" t="n">
        <f aca="false">J16541*P16541+ROW()*0.00000001</f>
        <v>0.01016541</v>
      </c>
    </row>
    <row r="16542" customFormat="false" ht="15" hidden="false" customHeight="false" outlineLevel="0" collapsed="false">
      <c r="A16542" s="0" t="s">
        <v>12092</v>
      </c>
      <c r="B16542" s="0" t="s">
        <v>64</v>
      </c>
      <c r="C16542" s="0" t="n">
        <v>2011</v>
      </c>
      <c r="D16542" s="0" t="s">
        <v>56</v>
      </c>
      <c r="E16542" s="0" t="s">
        <v>7521</v>
      </c>
      <c r="F16542" s="0" t="n">
        <v>0</v>
      </c>
      <c r="G16542" s="0" t="n">
        <v>0</v>
      </c>
      <c r="H16542" s="0" t="n">
        <v>0.01</v>
      </c>
      <c r="I16542" s="0" t="n">
        <v>0</v>
      </c>
      <c r="J16542" s="0" t="n">
        <v>0.01</v>
      </c>
      <c r="N16542" s="0" t="s">
        <v>66</v>
      </c>
      <c r="P16542" s="0" t="n">
        <f aca="false">IF(AND(OR(Dashboard!$B$5="All",D16542=Dashboard!$B$5),OR(Dashboard!$D$5="All",N16542=Dashboard!$D$5),OR(AND(C16542&lt;&gt;"",C16542&gt;=Dashboard!$F$5,C16542&lt;=Dashboard!$H$5),AND(C16542="",Dashboard!$F$5&lt;=1980,Dashboard!$H$5&gt;=2016))),1,0)</f>
        <v>1</v>
      </c>
      <c r="Q16542" s="0" t="n">
        <f aca="false">J16542*P16542+ROW()*0.00000001</f>
        <v>0.01016542</v>
      </c>
    </row>
    <row r="16543" customFormat="false" ht="15" hidden="false" customHeight="false" outlineLevel="0" collapsed="false">
      <c r="A16543" s="0" t="s">
        <v>12093</v>
      </c>
      <c r="B16543" s="0" t="s">
        <v>76</v>
      </c>
      <c r="C16543" s="0" t="n">
        <v>2007</v>
      </c>
      <c r="D16543" s="0" t="s">
        <v>34</v>
      </c>
      <c r="E16543" s="0" t="s">
        <v>782</v>
      </c>
      <c r="F16543" s="0" t="n">
        <v>0</v>
      </c>
      <c r="G16543" s="0" t="n">
        <v>0</v>
      </c>
      <c r="H16543" s="0" t="n">
        <v>0.01</v>
      </c>
      <c r="I16543" s="0" t="n">
        <v>0</v>
      </c>
      <c r="J16543" s="0" t="n">
        <v>0.01</v>
      </c>
      <c r="N16543" s="0" t="s">
        <v>74</v>
      </c>
      <c r="P16543" s="0" t="n">
        <f aca="false">IF(AND(OR(Dashboard!$B$5="All",D16543=Dashboard!$B$5),OR(Dashboard!$D$5="All",N16543=Dashboard!$D$5),OR(AND(C16543&lt;&gt;"",C16543&gt;=Dashboard!$F$5,C16543&lt;=Dashboard!$H$5),AND(C16543="",Dashboard!$F$5&lt;=1980,Dashboard!$H$5&gt;=2016))),1,0)</f>
        <v>1</v>
      </c>
      <c r="Q16543" s="0" t="n">
        <f aca="false">J16543*P16543+ROW()*0.00000001</f>
        <v>0.01016543</v>
      </c>
    </row>
    <row r="16544" customFormat="false" ht="15" hidden="false" customHeight="false" outlineLevel="0" collapsed="false">
      <c r="A16544" s="0" t="s">
        <v>12094</v>
      </c>
      <c r="B16544" s="0" t="s">
        <v>50</v>
      </c>
      <c r="C16544" s="0" t="n">
        <v>2008</v>
      </c>
      <c r="D16544" s="0" t="s">
        <v>114</v>
      </c>
      <c r="E16544" s="0" t="s">
        <v>4798</v>
      </c>
      <c r="F16544" s="0" t="n">
        <v>0</v>
      </c>
      <c r="G16544" s="0" t="n">
        <v>0.01</v>
      </c>
      <c r="H16544" s="0" t="n">
        <v>0</v>
      </c>
      <c r="I16544" s="0" t="n">
        <v>0</v>
      </c>
      <c r="J16544" s="0" t="n">
        <v>0.01</v>
      </c>
      <c r="N16544" s="0" t="s">
        <v>35</v>
      </c>
      <c r="P16544" s="0" t="n">
        <f aca="false">IF(AND(OR(Dashboard!$B$5="All",D16544=Dashboard!$B$5),OR(Dashboard!$D$5="All",N16544=Dashboard!$D$5),OR(AND(C16544&lt;&gt;"",C16544&gt;=Dashboard!$F$5,C16544&lt;=Dashboard!$H$5),AND(C16544="",Dashboard!$F$5&lt;=1980,Dashboard!$H$5&gt;=2016))),1,0)</f>
        <v>1</v>
      </c>
      <c r="Q16544" s="0" t="n">
        <f aca="false">J16544*P16544+ROW()*0.00000001</f>
        <v>0.01016544</v>
      </c>
    </row>
    <row r="16545" customFormat="false" ht="15" hidden="false" customHeight="false" outlineLevel="0" collapsed="false">
      <c r="A16545" s="0" t="s">
        <v>12095</v>
      </c>
      <c r="B16545" s="0" t="s">
        <v>164</v>
      </c>
      <c r="C16545" s="0" t="n">
        <v>2014</v>
      </c>
      <c r="D16545" s="0" t="s">
        <v>114</v>
      </c>
      <c r="E16545" s="0" t="s">
        <v>10489</v>
      </c>
      <c r="F16545" s="0" t="n">
        <v>0</v>
      </c>
      <c r="G16545" s="0" t="n">
        <v>0</v>
      </c>
      <c r="H16545" s="0" t="n">
        <v>0.01</v>
      </c>
      <c r="I16545" s="0" t="n">
        <v>0</v>
      </c>
      <c r="J16545" s="0" t="n">
        <v>0.01</v>
      </c>
      <c r="N16545" s="0" t="s">
        <v>74</v>
      </c>
      <c r="P16545" s="0" t="n">
        <f aca="false">IF(AND(OR(Dashboard!$B$5="All",D16545=Dashboard!$B$5),OR(Dashboard!$D$5="All",N16545=Dashboard!$D$5),OR(AND(C16545&lt;&gt;"",C16545&gt;=Dashboard!$F$5,C16545&lt;=Dashboard!$H$5),AND(C16545="",Dashboard!$F$5&lt;=1980,Dashboard!$H$5&gt;=2016))),1,0)</f>
        <v>1</v>
      </c>
      <c r="Q16545" s="0" t="n">
        <f aca="false">J16545*P16545+ROW()*0.00000001</f>
        <v>0.01016545</v>
      </c>
    </row>
    <row r="16546" customFormat="false" ht="15" hidden="false" customHeight="false" outlineLevel="0" collapsed="false">
      <c r="A16546" s="0" t="s">
        <v>8114</v>
      </c>
      <c r="B16546" s="0" t="s">
        <v>172</v>
      </c>
      <c r="C16546" s="0" t="n">
        <v>2016</v>
      </c>
      <c r="D16546" s="0" t="s">
        <v>71</v>
      </c>
      <c r="E16546" s="0" t="s">
        <v>124</v>
      </c>
      <c r="F16546" s="0" t="n">
        <v>0</v>
      </c>
      <c r="G16546" s="0" t="n">
        <v>0.01</v>
      </c>
      <c r="H16546" s="0" t="n">
        <v>0</v>
      </c>
      <c r="I16546" s="0" t="n">
        <v>0</v>
      </c>
      <c r="J16546" s="0" t="n">
        <v>0.01</v>
      </c>
      <c r="L16546" s="0" t="n">
        <v>6.8</v>
      </c>
      <c r="M16546" s="0" t="s">
        <v>103</v>
      </c>
      <c r="N16546" s="0" t="s">
        <v>66</v>
      </c>
      <c r="P16546" s="0" t="n">
        <f aca="false">IF(AND(OR(Dashboard!$B$5="All",D16546=Dashboard!$B$5),OR(Dashboard!$D$5="All",N16546=Dashboard!$D$5),OR(AND(C16546&lt;&gt;"",C16546&gt;=Dashboard!$F$5,C16546&lt;=Dashboard!$H$5),AND(C16546="",Dashboard!$F$5&lt;=1980,Dashboard!$H$5&gt;=2016))),1,0)</f>
        <v>1</v>
      </c>
      <c r="Q16546" s="0" t="n">
        <f aca="false">J16546*P16546+ROW()*0.00000001</f>
        <v>0.01016546</v>
      </c>
    </row>
    <row r="16547" customFormat="false" ht="15" hidden="false" customHeight="false" outlineLevel="0" collapsed="false">
      <c r="A16547" s="0" t="s">
        <v>2293</v>
      </c>
      <c r="B16547" s="0" t="s">
        <v>152</v>
      </c>
      <c r="C16547" s="0" t="n">
        <v>2008</v>
      </c>
      <c r="D16547" s="0" t="s">
        <v>71</v>
      </c>
      <c r="E16547" s="0" t="s">
        <v>91</v>
      </c>
      <c r="F16547" s="0" t="n">
        <v>0.01</v>
      </c>
      <c r="G16547" s="0" t="n">
        <v>0</v>
      </c>
      <c r="H16547" s="0" t="n">
        <v>0</v>
      </c>
      <c r="I16547" s="0" t="n">
        <v>0</v>
      </c>
      <c r="J16547" s="0" t="n">
        <v>0.01</v>
      </c>
      <c r="K16547" s="0" t="n">
        <v>58</v>
      </c>
      <c r="L16547" s="0" t="n">
        <v>8</v>
      </c>
      <c r="M16547" s="0" t="s">
        <v>125</v>
      </c>
      <c r="N16547" s="0" t="s">
        <v>152</v>
      </c>
      <c r="O16547" s="0" t="s">
        <v>53</v>
      </c>
      <c r="P16547" s="0" t="n">
        <f aca="false">IF(AND(OR(Dashboard!$B$5="All",D16547=Dashboard!$B$5),OR(Dashboard!$D$5="All",N16547=Dashboard!$D$5),OR(AND(C16547&lt;&gt;"",C16547&gt;=Dashboard!$F$5,C16547&lt;=Dashboard!$H$5),AND(C16547="",Dashboard!$F$5&lt;=1980,Dashboard!$H$5&gt;=2016))),1,0)</f>
        <v>1</v>
      </c>
      <c r="Q16547" s="0" t="n">
        <f aca="false">J16547*P16547+ROW()*0.00000001</f>
        <v>0.01016547</v>
      </c>
    </row>
    <row r="16548" customFormat="false" ht="15" hidden="false" customHeight="false" outlineLevel="0" collapsed="false">
      <c r="A16548" s="0" t="s">
        <v>12096</v>
      </c>
      <c r="B16548" s="0" t="s">
        <v>85</v>
      </c>
      <c r="C16548" s="0" t="n">
        <v>2004</v>
      </c>
      <c r="D16548" s="0" t="s">
        <v>34</v>
      </c>
      <c r="E16548" s="0" t="s">
        <v>3958</v>
      </c>
      <c r="F16548" s="0" t="n">
        <v>0.01</v>
      </c>
      <c r="G16548" s="0" t="n">
        <v>0</v>
      </c>
      <c r="H16548" s="0" t="n">
        <v>0</v>
      </c>
      <c r="I16548" s="0" t="n">
        <v>0</v>
      </c>
      <c r="J16548" s="0" t="n">
        <v>0.01</v>
      </c>
      <c r="K16548" s="0" t="n">
        <v>78</v>
      </c>
      <c r="L16548" s="0" t="n">
        <v>9.5</v>
      </c>
      <c r="M16548" s="0" t="s">
        <v>103</v>
      </c>
      <c r="N16548" s="0" t="s">
        <v>35</v>
      </c>
      <c r="O16548" s="0" t="s">
        <v>37</v>
      </c>
      <c r="P16548" s="0" t="n">
        <f aca="false">IF(AND(OR(Dashboard!$B$5="All",D16548=Dashboard!$B$5),OR(Dashboard!$D$5="All",N16548=Dashboard!$D$5),OR(AND(C16548&lt;&gt;"",C16548&gt;=Dashboard!$F$5,C16548&lt;=Dashboard!$H$5),AND(C16548="",Dashboard!$F$5&lt;=1980,Dashboard!$H$5&gt;=2016))),1,0)</f>
        <v>1</v>
      </c>
      <c r="Q16548" s="0" t="n">
        <f aca="false">J16548*P16548+ROW()*0.00000001</f>
        <v>0.01016548</v>
      </c>
    </row>
    <row r="16549" customFormat="false" ht="15" hidden="false" customHeight="false" outlineLevel="0" collapsed="false">
      <c r="A16549" s="0" t="s">
        <v>5949</v>
      </c>
      <c r="B16549" s="0" t="s">
        <v>851</v>
      </c>
      <c r="C16549" s="0" t="n">
        <v>2014</v>
      </c>
      <c r="D16549" s="0" t="s">
        <v>41</v>
      </c>
      <c r="E16549" s="0" t="s">
        <v>5334</v>
      </c>
      <c r="F16549" s="0" t="n">
        <v>0</v>
      </c>
      <c r="G16549" s="0" t="n">
        <v>0.01</v>
      </c>
      <c r="H16549" s="0" t="n">
        <v>0</v>
      </c>
      <c r="I16549" s="0" t="n">
        <v>0</v>
      </c>
      <c r="J16549" s="0" t="n">
        <v>0.01</v>
      </c>
      <c r="L16549" s="0" t="n">
        <v>7.5</v>
      </c>
      <c r="M16549" s="0" t="s">
        <v>36</v>
      </c>
      <c r="N16549" s="0" t="s">
        <v>74</v>
      </c>
      <c r="P16549" s="0" t="n">
        <f aca="false">IF(AND(OR(Dashboard!$B$5="All",D16549=Dashboard!$B$5),OR(Dashboard!$D$5="All",N16549=Dashboard!$D$5),OR(AND(C16549&lt;&gt;"",C16549&gt;=Dashboard!$F$5,C16549&lt;=Dashboard!$H$5),AND(C16549="",Dashboard!$F$5&lt;=1980,Dashboard!$H$5&gt;=2016))),1,0)</f>
        <v>1</v>
      </c>
      <c r="Q16549" s="0" t="n">
        <f aca="false">J16549*P16549+ROW()*0.00000001</f>
        <v>0.01016549</v>
      </c>
    </row>
    <row r="16550" customFormat="false" ht="15" hidden="false" customHeight="false" outlineLevel="0" collapsed="false">
      <c r="A16550" s="0" t="s">
        <v>12097</v>
      </c>
      <c r="B16550" s="0" t="s">
        <v>76</v>
      </c>
      <c r="C16550" s="0" t="n">
        <v>2008</v>
      </c>
      <c r="D16550" s="0" t="s">
        <v>114</v>
      </c>
      <c r="E16550" s="0" t="s">
        <v>4303</v>
      </c>
      <c r="F16550" s="0" t="n">
        <v>0</v>
      </c>
      <c r="G16550" s="0" t="n">
        <v>0</v>
      </c>
      <c r="H16550" s="0" t="n">
        <v>0.01</v>
      </c>
      <c r="I16550" s="0" t="n">
        <v>0</v>
      </c>
      <c r="J16550" s="0" t="n">
        <v>0.01</v>
      </c>
      <c r="N16550" s="0" t="s">
        <v>74</v>
      </c>
      <c r="P16550" s="0" t="n">
        <f aca="false">IF(AND(OR(Dashboard!$B$5="All",D16550=Dashboard!$B$5),OR(Dashboard!$D$5="All",N16550=Dashboard!$D$5),OR(AND(C16550&lt;&gt;"",C16550&gt;=Dashboard!$F$5,C16550&lt;=Dashboard!$H$5),AND(C16550="",Dashboard!$F$5&lt;=1980,Dashboard!$H$5&gt;=2016))),1,0)</f>
        <v>1</v>
      </c>
      <c r="Q16550" s="0" t="n">
        <f aca="false">J16550*P16550+ROW()*0.00000001</f>
        <v>0.0101655</v>
      </c>
    </row>
    <row r="16551" customFormat="false" ht="15" hidden="false" customHeight="false" outlineLevel="0" collapsed="false">
      <c r="A16551" s="0" t="s">
        <v>2587</v>
      </c>
      <c r="B16551" s="0" t="s">
        <v>152</v>
      </c>
      <c r="C16551" s="0" t="n">
        <v>2007</v>
      </c>
      <c r="D16551" s="0" t="s">
        <v>41</v>
      </c>
      <c r="E16551" s="0" t="s">
        <v>154</v>
      </c>
      <c r="F16551" s="0" t="n">
        <v>0</v>
      </c>
      <c r="G16551" s="0" t="n">
        <v>0.01</v>
      </c>
      <c r="H16551" s="0" t="n">
        <v>0</v>
      </c>
      <c r="I16551" s="0" t="n">
        <v>0</v>
      </c>
      <c r="J16551" s="0" t="n">
        <v>0.01</v>
      </c>
      <c r="K16551" s="0" t="n">
        <v>74</v>
      </c>
      <c r="L16551" s="0" t="n">
        <v>7.6</v>
      </c>
      <c r="M16551" s="0" t="s">
        <v>36</v>
      </c>
      <c r="N16551" s="0" t="s">
        <v>152</v>
      </c>
      <c r="O16551" s="0" t="s">
        <v>37</v>
      </c>
      <c r="P16551" s="0" t="n">
        <f aca="false">IF(AND(OR(Dashboard!$B$5="All",D16551=Dashboard!$B$5),OR(Dashboard!$D$5="All",N16551=Dashboard!$D$5),OR(AND(C16551&lt;&gt;"",C16551&gt;=Dashboard!$F$5,C16551&lt;=Dashboard!$H$5),AND(C16551="",Dashboard!$F$5&lt;=1980,Dashboard!$H$5&gt;=2016))),1,0)</f>
        <v>1</v>
      </c>
      <c r="Q16551" s="0" t="n">
        <f aca="false">J16551*P16551+ROW()*0.00000001</f>
        <v>0.01016551</v>
      </c>
    </row>
    <row r="16552" customFormat="false" ht="15" hidden="false" customHeight="false" outlineLevel="0" collapsed="false">
      <c r="A16552" s="0" t="s">
        <v>10290</v>
      </c>
      <c r="B16552" s="0" t="s">
        <v>64</v>
      </c>
      <c r="C16552" s="0" t="n">
        <v>2009</v>
      </c>
      <c r="D16552" s="0" t="s">
        <v>41</v>
      </c>
      <c r="E16552" s="0" t="s">
        <v>3828</v>
      </c>
      <c r="F16552" s="0" t="n">
        <v>0</v>
      </c>
      <c r="G16552" s="0" t="n">
        <v>0.01</v>
      </c>
      <c r="H16552" s="0" t="n">
        <v>0</v>
      </c>
      <c r="I16552" s="0" t="n">
        <v>0</v>
      </c>
      <c r="J16552" s="0" t="n">
        <v>0.01</v>
      </c>
      <c r="K16552" s="0" t="n">
        <v>62</v>
      </c>
      <c r="M16552" s="0" t="s">
        <v>36</v>
      </c>
      <c r="N16552" s="0" t="s">
        <v>66</v>
      </c>
      <c r="O16552" s="0" t="s">
        <v>67</v>
      </c>
      <c r="P16552" s="0" t="n">
        <f aca="false">IF(AND(OR(Dashboard!$B$5="All",D16552=Dashboard!$B$5),OR(Dashboard!$D$5="All",N16552=Dashboard!$D$5),OR(AND(C16552&lt;&gt;"",C16552&gt;=Dashboard!$F$5,C16552&lt;=Dashboard!$H$5),AND(C16552="",Dashboard!$F$5&lt;=1980,Dashboard!$H$5&gt;=2016))),1,0)</f>
        <v>1</v>
      </c>
      <c r="Q16552" s="0" t="n">
        <f aca="false">J16552*P16552+ROW()*0.00000001</f>
        <v>0.01016552</v>
      </c>
    </row>
    <row r="16553" customFormat="false" ht="15" hidden="false" customHeight="false" outlineLevel="0" collapsed="false">
      <c r="A16553" s="0" t="s">
        <v>316</v>
      </c>
      <c r="B16553" s="0" t="s">
        <v>152</v>
      </c>
      <c r="C16553" s="0" t="n">
        <v>2006</v>
      </c>
      <c r="D16553" s="0" t="s">
        <v>34</v>
      </c>
      <c r="E16553" s="0" t="s">
        <v>220</v>
      </c>
      <c r="F16553" s="0" t="n">
        <v>0</v>
      </c>
      <c r="G16553" s="0" t="n">
        <v>0.01</v>
      </c>
      <c r="H16553" s="0" t="n">
        <v>0</v>
      </c>
      <c r="I16553" s="0" t="n">
        <v>0</v>
      </c>
      <c r="J16553" s="0" t="n">
        <v>0.01</v>
      </c>
      <c r="K16553" s="0" t="n">
        <v>88</v>
      </c>
      <c r="M16553" s="0" t="s">
        <v>36</v>
      </c>
      <c r="N16553" s="0" t="s">
        <v>152</v>
      </c>
      <c r="O16553" s="0" t="s">
        <v>42</v>
      </c>
      <c r="P16553" s="0" t="n">
        <f aca="false">IF(AND(OR(Dashboard!$B$5="All",D16553=Dashboard!$B$5),OR(Dashboard!$D$5="All",N16553=Dashboard!$D$5),OR(AND(C16553&lt;&gt;"",C16553&gt;=Dashboard!$F$5,C16553&lt;=Dashboard!$H$5),AND(C16553="",Dashboard!$F$5&lt;=1980,Dashboard!$H$5&gt;=2016))),1,0)</f>
        <v>1</v>
      </c>
      <c r="Q16553" s="0" t="n">
        <f aca="false">J16553*P16553+ROW()*0.00000001</f>
        <v>0.01016553</v>
      </c>
    </row>
    <row r="16554" customFormat="false" ht="15" hidden="false" customHeight="false" outlineLevel="0" collapsed="false">
      <c r="A16554" s="0" t="s">
        <v>12098</v>
      </c>
      <c r="B16554" s="0" t="s">
        <v>70</v>
      </c>
      <c r="C16554" s="0" t="n">
        <v>2014</v>
      </c>
      <c r="D16554" s="0" t="s">
        <v>114</v>
      </c>
      <c r="E16554" s="0" t="s">
        <v>11138</v>
      </c>
      <c r="F16554" s="0" t="n">
        <v>0</v>
      </c>
      <c r="G16554" s="0" t="n">
        <v>0</v>
      </c>
      <c r="H16554" s="0" t="n">
        <v>0.01</v>
      </c>
      <c r="I16554" s="0" t="n">
        <v>0</v>
      </c>
      <c r="J16554" s="0" t="n">
        <v>0.01</v>
      </c>
      <c r="N16554" s="0" t="s">
        <v>74</v>
      </c>
      <c r="P16554" s="0" t="n">
        <f aca="false">IF(AND(OR(Dashboard!$B$5="All",D16554=Dashboard!$B$5),OR(Dashboard!$D$5="All",N16554=Dashboard!$D$5),OR(AND(C16554&lt;&gt;"",C16554&gt;=Dashboard!$F$5,C16554&lt;=Dashboard!$H$5),AND(C16554="",Dashboard!$F$5&lt;=1980,Dashboard!$H$5&gt;=2016))),1,0)</f>
        <v>1</v>
      </c>
      <c r="Q16554" s="0" t="n">
        <f aca="false">J16554*P16554+ROW()*0.00000001</f>
        <v>0.01016554</v>
      </c>
    </row>
    <row r="16555" customFormat="false" ht="15" hidden="false" customHeight="false" outlineLevel="0" collapsed="false">
      <c r="A16555" s="0" t="s">
        <v>12099</v>
      </c>
      <c r="B16555" s="0" t="s">
        <v>851</v>
      </c>
      <c r="C16555" s="0" t="n">
        <v>2014</v>
      </c>
      <c r="D16555" s="0" t="s">
        <v>58</v>
      </c>
      <c r="E16555" s="0" t="s">
        <v>1488</v>
      </c>
      <c r="F16555" s="0" t="n">
        <v>0.01</v>
      </c>
      <c r="G16555" s="0" t="n">
        <v>0</v>
      </c>
      <c r="H16555" s="0" t="n">
        <v>0</v>
      </c>
      <c r="I16555" s="0" t="n">
        <v>0</v>
      </c>
      <c r="J16555" s="0" t="n">
        <v>0.01</v>
      </c>
      <c r="N16555" s="0" t="s">
        <v>74</v>
      </c>
      <c r="P16555" s="0" t="n">
        <f aca="false">IF(AND(OR(Dashboard!$B$5="All",D16555=Dashboard!$B$5),OR(Dashboard!$D$5="All",N16555=Dashboard!$D$5),OR(AND(C16555&lt;&gt;"",C16555&gt;=Dashboard!$F$5,C16555&lt;=Dashboard!$H$5),AND(C16555="",Dashboard!$F$5&lt;=1980,Dashboard!$H$5&gt;=2016))),1,0)</f>
        <v>1</v>
      </c>
      <c r="Q16555" s="0" t="n">
        <f aca="false">J16555*P16555+ROW()*0.00000001</f>
        <v>0.01016555</v>
      </c>
    </row>
    <row r="16556" customFormat="false" ht="15" hidden="false" customHeight="false" outlineLevel="0" collapsed="false">
      <c r="A16556" s="0" t="s">
        <v>12100</v>
      </c>
      <c r="B16556" s="0" t="s">
        <v>97</v>
      </c>
      <c r="C16556" s="0" t="n">
        <v>2015</v>
      </c>
      <c r="D16556" s="0" t="s">
        <v>71</v>
      </c>
      <c r="E16556" s="0" t="s">
        <v>520</v>
      </c>
      <c r="F16556" s="0" t="n">
        <v>0</v>
      </c>
      <c r="G16556" s="0" t="n">
        <v>0.01</v>
      </c>
      <c r="H16556" s="0" t="n">
        <v>0</v>
      </c>
      <c r="I16556" s="0" t="n">
        <v>0</v>
      </c>
      <c r="J16556" s="0" t="n">
        <v>0.01</v>
      </c>
      <c r="N16556" s="0" t="s">
        <v>35</v>
      </c>
      <c r="P16556" s="0" t="n">
        <f aca="false">IF(AND(OR(Dashboard!$B$5="All",D16556=Dashboard!$B$5),OR(Dashboard!$D$5="All",N16556=Dashboard!$D$5),OR(AND(C16556&lt;&gt;"",C16556&gt;=Dashboard!$F$5,C16556&lt;=Dashboard!$H$5),AND(C16556="",Dashboard!$F$5&lt;=1980,Dashboard!$H$5&gt;=2016))),1,0)</f>
        <v>1</v>
      </c>
      <c r="Q16556" s="0" t="n">
        <f aca="false">J16556*P16556+ROW()*0.00000001</f>
        <v>0.01016556</v>
      </c>
    </row>
    <row r="16557" customFormat="false" ht="15" hidden="false" customHeight="false" outlineLevel="0" collapsed="false">
      <c r="A16557" s="0" t="s">
        <v>12051</v>
      </c>
      <c r="B16557" s="0" t="s">
        <v>76</v>
      </c>
      <c r="C16557" s="0" t="n">
        <v>2008</v>
      </c>
      <c r="D16557" s="0" t="s">
        <v>114</v>
      </c>
      <c r="E16557" s="0" t="s">
        <v>9433</v>
      </c>
      <c r="F16557" s="0" t="n">
        <v>0</v>
      </c>
      <c r="G16557" s="0" t="n">
        <v>0</v>
      </c>
      <c r="H16557" s="0" t="n">
        <v>0.01</v>
      </c>
      <c r="I16557" s="0" t="n">
        <v>0</v>
      </c>
      <c r="J16557" s="0" t="n">
        <v>0.01</v>
      </c>
      <c r="N16557" s="0" t="s">
        <v>74</v>
      </c>
      <c r="P16557" s="0" t="n">
        <f aca="false">IF(AND(OR(Dashboard!$B$5="All",D16557=Dashboard!$B$5),OR(Dashboard!$D$5="All",N16557=Dashboard!$D$5),OR(AND(C16557&lt;&gt;"",C16557&gt;=Dashboard!$F$5,C16557&lt;=Dashboard!$H$5),AND(C16557="",Dashboard!$F$5&lt;=1980,Dashboard!$H$5&gt;=2016))),1,0)</f>
        <v>1</v>
      </c>
      <c r="Q16557" s="0" t="n">
        <f aca="false">J16557*P16557+ROW()*0.00000001</f>
        <v>0.01016557</v>
      </c>
    </row>
    <row r="16558" customFormat="false" ht="15" hidden="false" customHeight="false" outlineLevel="0" collapsed="false">
      <c r="A16558" s="0" t="s">
        <v>12101</v>
      </c>
      <c r="B16558" s="0" t="s">
        <v>76</v>
      </c>
      <c r="C16558" s="0" t="n">
        <v>2007</v>
      </c>
      <c r="D16558" s="0" t="s">
        <v>102</v>
      </c>
      <c r="E16558" s="0" t="s">
        <v>211</v>
      </c>
      <c r="F16558" s="0" t="n">
        <v>0</v>
      </c>
      <c r="G16558" s="0" t="n">
        <v>0</v>
      </c>
      <c r="H16558" s="0" t="n">
        <v>0.01</v>
      </c>
      <c r="I16558" s="0" t="n">
        <v>0</v>
      </c>
      <c r="J16558" s="0" t="n">
        <v>0.01</v>
      </c>
      <c r="N16558" s="0" t="s">
        <v>74</v>
      </c>
      <c r="P16558" s="0" t="n">
        <f aca="false">IF(AND(OR(Dashboard!$B$5="All",D16558=Dashboard!$B$5),OR(Dashboard!$D$5="All",N16558=Dashboard!$D$5),OR(AND(C16558&lt;&gt;"",C16558&gt;=Dashboard!$F$5,C16558&lt;=Dashboard!$H$5),AND(C16558="",Dashboard!$F$5&lt;=1980,Dashboard!$H$5&gt;=2016))),1,0)</f>
        <v>1</v>
      </c>
      <c r="Q16558" s="0" t="n">
        <f aca="false">J16558*P16558+ROW()*0.00000001</f>
        <v>0.01016558</v>
      </c>
    </row>
    <row r="16559" customFormat="false" ht="15" hidden="false" customHeight="false" outlineLevel="0" collapsed="false">
      <c r="A16559" s="0" t="s">
        <v>12102</v>
      </c>
      <c r="B16559" s="0" t="s">
        <v>50</v>
      </c>
      <c r="C16559" s="0" t="n">
        <v>2008</v>
      </c>
      <c r="D16559" s="0" t="s">
        <v>52</v>
      </c>
      <c r="E16559" s="0" t="s">
        <v>12103</v>
      </c>
      <c r="F16559" s="0" t="n">
        <v>0</v>
      </c>
      <c r="G16559" s="0" t="n">
        <v>0</v>
      </c>
      <c r="H16559" s="0" t="n">
        <v>0.01</v>
      </c>
      <c r="I16559" s="0" t="n">
        <v>0</v>
      </c>
      <c r="J16559" s="0" t="n">
        <v>0.01</v>
      </c>
      <c r="N16559" s="0" t="s">
        <v>35</v>
      </c>
      <c r="P16559" s="0" t="n">
        <f aca="false">IF(AND(OR(Dashboard!$B$5="All",D16559=Dashboard!$B$5),OR(Dashboard!$D$5="All",N16559=Dashboard!$D$5),OR(AND(C16559&lt;&gt;"",C16559&gt;=Dashboard!$F$5,C16559&lt;=Dashboard!$H$5),AND(C16559="",Dashboard!$F$5&lt;=1980,Dashboard!$H$5&gt;=2016))),1,0)</f>
        <v>1</v>
      </c>
      <c r="Q16559" s="0" t="n">
        <f aca="false">J16559*P16559+ROW()*0.00000001</f>
        <v>0.01016559</v>
      </c>
    </row>
    <row r="16560" customFormat="false" ht="15" hidden="false" customHeight="false" outlineLevel="0" collapsed="false">
      <c r="A16560" s="0" t="s">
        <v>12104</v>
      </c>
      <c r="B16560" s="0" t="s">
        <v>70</v>
      </c>
      <c r="C16560" s="0" t="n">
        <v>2016</v>
      </c>
      <c r="D16560" s="0" t="s">
        <v>71</v>
      </c>
      <c r="E16560" s="0" t="s">
        <v>328</v>
      </c>
      <c r="F16560" s="0" t="n">
        <v>0</v>
      </c>
      <c r="G16560" s="0" t="n">
        <v>0.01</v>
      </c>
      <c r="H16560" s="0" t="n">
        <v>0</v>
      </c>
      <c r="I16560" s="0" t="n">
        <v>0</v>
      </c>
      <c r="J16560" s="0" t="n">
        <v>0.01</v>
      </c>
      <c r="N16560" s="0" t="s">
        <v>74</v>
      </c>
      <c r="P16560" s="0" t="n">
        <f aca="false">IF(AND(OR(Dashboard!$B$5="All",D16560=Dashboard!$B$5),OR(Dashboard!$D$5="All",N16560=Dashboard!$D$5),OR(AND(C16560&lt;&gt;"",C16560&gt;=Dashboard!$F$5,C16560&lt;=Dashboard!$H$5),AND(C16560="",Dashboard!$F$5&lt;=1980,Dashboard!$H$5&gt;=2016))),1,0)</f>
        <v>1</v>
      </c>
      <c r="Q16560" s="0" t="n">
        <f aca="false">J16560*P16560+ROW()*0.00000001</f>
        <v>0.0101656</v>
      </c>
    </row>
    <row r="16561" customFormat="false" ht="15" hidden="false" customHeight="false" outlineLevel="0" collapsed="false">
      <c r="A16561" s="0" t="s">
        <v>11474</v>
      </c>
      <c r="B16561" s="0" t="s">
        <v>33</v>
      </c>
      <c r="C16561" s="0" t="n">
        <v>2008</v>
      </c>
      <c r="D16561" s="0" t="s">
        <v>71</v>
      </c>
      <c r="E16561" s="0" t="s">
        <v>4303</v>
      </c>
      <c r="F16561" s="0" t="n">
        <v>0</v>
      </c>
      <c r="G16561" s="0" t="n">
        <v>0</v>
      </c>
      <c r="H16561" s="0" t="n">
        <v>0.01</v>
      </c>
      <c r="I16561" s="0" t="n">
        <v>0</v>
      </c>
      <c r="J16561" s="0" t="n">
        <v>0.01</v>
      </c>
      <c r="N16561" s="0" t="s">
        <v>35</v>
      </c>
      <c r="P16561" s="0" t="n">
        <f aca="false">IF(AND(OR(Dashboard!$B$5="All",D16561=Dashboard!$B$5),OR(Dashboard!$D$5="All",N16561=Dashboard!$D$5),OR(AND(C16561&lt;&gt;"",C16561&gt;=Dashboard!$F$5,C16561&lt;=Dashboard!$H$5),AND(C16561="",Dashboard!$F$5&lt;=1980,Dashboard!$H$5&gt;=2016))),1,0)</f>
        <v>1</v>
      </c>
      <c r="Q16561" s="0" t="n">
        <f aca="false">J16561*P16561+ROW()*0.00000001</f>
        <v>0.01016561</v>
      </c>
    </row>
    <row r="16562" customFormat="false" ht="15" hidden="false" customHeight="false" outlineLevel="0" collapsed="false">
      <c r="A16562" s="0" t="s">
        <v>6028</v>
      </c>
      <c r="B16562" s="0" t="s">
        <v>33</v>
      </c>
      <c r="C16562" s="0" t="n">
        <v>2012</v>
      </c>
      <c r="D16562" s="0" t="s">
        <v>71</v>
      </c>
      <c r="E16562" s="0" t="s">
        <v>91</v>
      </c>
      <c r="F16562" s="0" t="n">
        <v>0</v>
      </c>
      <c r="G16562" s="0" t="n">
        <v>0.01</v>
      </c>
      <c r="H16562" s="0" t="n">
        <v>0</v>
      </c>
      <c r="I16562" s="0" t="n">
        <v>0</v>
      </c>
      <c r="J16562" s="0" t="n">
        <v>0.01</v>
      </c>
      <c r="N16562" s="0" t="s">
        <v>35</v>
      </c>
      <c r="P16562" s="0" t="n">
        <f aca="false">IF(AND(OR(Dashboard!$B$5="All",D16562=Dashboard!$B$5),OR(Dashboard!$D$5="All",N16562=Dashboard!$D$5),OR(AND(C16562&lt;&gt;"",C16562&gt;=Dashboard!$F$5,C16562&lt;=Dashboard!$H$5),AND(C16562="",Dashboard!$F$5&lt;=1980,Dashboard!$H$5&gt;=2016))),1,0)</f>
        <v>1</v>
      </c>
      <c r="Q16562" s="0" t="n">
        <f aca="false">J16562*P16562+ROW()*0.00000001</f>
        <v>0.01016562</v>
      </c>
    </row>
    <row r="16563" customFormat="false" ht="15" hidden="false" customHeight="false" outlineLevel="0" collapsed="false">
      <c r="A16563" s="0" t="s">
        <v>9665</v>
      </c>
      <c r="B16563" s="0" t="s">
        <v>851</v>
      </c>
      <c r="C16563" s="0" t="n">
        <v>2014</v>
      </c>
      <c r="D16563" s="0" t="s">
        <v>52</v>
      </c>
      <c r="E16563" s="0" t="s">
        <v>6975</v>
      </c>
      <c r="F16563" s="0" t="n">
        <v>0</v>
      </c>
      <c r="G16563" s="0" t="n">
        <v>0</v>
      </c>
      <c r="H16563" s="0" t="n">
        <v>0.01</v>
      </c>
      <c r="I16563" s="0" t="n">
        <v>0</v>
      </c>
      <c r="J16563" s="0" t="n">
        <v>0.01</v>
      </c>
      <c r="N16563" s="0" t="s">
        <v>74</v>
      </c>
      <c r="P16563" s="0" t="n">
        <f aca="false">IF(AND(OR(Dashboard!$B$5="All",D16563=Dashboard!$B$5),OR(Dashboard!$D$5="All",N16563=Dashboard!$D$5),OR(AND(C16563&lt;&gt;"",C16563&gt;=Dashboard!$F$5,C16563&lt;=Dashboard!$H$5),AND(C16563="",Dashboard!$F$5&lt;=1980,Dashboard!$H$5&gt;=2016))),1,0)</f>
        <v>1</v>
      </c>
      <c r="Q16563" s="0" t="n">
        <f aca="false">J16563*P16563+ROW()*0.00000001</f>
        <v>0.01016563</v>
      </c>
    </row>
    <row r="16564" customFormat="false" ht="15" hidden="false" customHeight="false" outlineLevel="0" collapsed="false">
      <c r="A16564" s="0" t="s">
        <v>12105</v>
      </c>
      <c r="B16564" s="0" t="s">
        <v>97</v>
      </c>
      <c r="C16564" s="0" t="n">
        <v>2011</v>
      </c>
      <c r="D16564" s="0" t="s">
        <v>34</v>
      </c>
      <c r="E16564" s="0" t="s">
        <v>3501</v>
      </c>
      <c r="F16564" s="0" t="n">
        <v>0.01</v>
      </c>
      <c r="G16564" s="0" t="n">
        <v>0</v>
      </c>
      <c r="H16564" s="0" t="n">
        <v>0</v>
      </c>
      <c r="I16564" s="0" t="n">
        <v>0</v>
      </c>
      <c r="J16564" s="0" t="n">
        <v>0.01</v>
      </c>
      <c r="M16564" s="0" t="s">
        <v>103</v>
      </c>
      <c r="N16564" s="0" t="s">
        <v>35</v>
      </c>
      <c r="P16564" s="0" t="n">
        <f aca="false">IF(AND(OR(Dashboard!$B$5="All",D16564=Dashboard!$B$5),OR(Dashboard!$D$5="All",N16564=Dashboard!$D$5),OR(AND(C16564&lt;&gt;"",C16564&gt;=Dashboard!$F$5,C16564&lt;=Dashboard!$H$5),AND(C16564="",Dashboard!$F$5&lt;=1980,Dashboard!$H$5&gt;=2016))),1,0)</f>
        <v>1</v>
      </c>
      <c r="Q16564" s="0" t="n">
        <f aca="false">J16564*P16564+ROW()*0.00000001</f>
        <v>0.01016564</v>
      </c>
    </row>
    <row r="16565" customFormat="false" ht="15" hidden="false" customHeight="false" outlineLevel="0" collapsed="false">
      <c r="A16565" s="0" t="s">
        <v>3290</v>
      </c>
      <c r="B16565" s="0" t="s">
        <v>85</v>
      </c>
      <c r="C16565" s="0" t="n">
        <v>2001</v>
      </c>
      <c r="D16565" s="0" t="s">
        <v>34</v>
      </c>
      <c r="E16565" s="0" t="s">
        <v>124</v>
      </c>
      <c r="F16565" s="0" t="n">
        <v>0.01</v>
      </c>
      <c r="G16565" s="0" t="n">
        <v>0</v>
      </c>
      <c r="H16565" s="0" t="n">
        <v>0</v>
      </c>
      <c r="I16565" s="0" t="n">
        <v>0</v>
      </c>
      <c r="J16565" s="0" t="n">
        <v>0.01</v>
      </c>
      <c r="N16565" s="0" t="s">
        <v>35</v>
      </c>
      <c r="P16565" s="0" t="n">
        <f aca="false">IF(AND(OR(Dashboard!$B$5="All",D16565=Dashboard!$B$5),OR(Dashboard!$D$5="All",N16565=Dashboard!$D$5),OR(AND(C16565&lt;&gt;"",C16565&gt;=Dashboard!$F$5,C16565&lt;=Dashboard!$H$5),AND(C16565="",Dashboard!$F$5&lt;=1980,Dashboard!$H$5&gt;=2016))),1,0)</f>
        <v>1</v>
      </c>
      <c r="Q16565" s="0" t="n">
        <f aca="false">J16565*P16565+ROW()*0.00000001</f>
        <v>0.01016565</v>
      </c>
    </row>
    <row r="16566" customFormat="false" ht="15" hidden="false" customHeight="false" outlineLevel="0" collapsed="false">
      <c r="A16566" s="0" t="s">
        <v>12106</v>
      </c>
      <c r="B16566" s="0" t="s">
        <v>50</v>
      </c>
      <c r="C16566" s="0" t="n">
        <v>2008</v>
      </c>
      <c r="D16566" s="0" t="s">
        <v>114</v>
      </c>
      <c r="E16566" s="0" t="s">
        <v>1002</v>
      </c>
      <c r="F16566" s="0" t="n">
        <v>0</v>
      </c>
      <c r="G16566" s="0" t="n">
        <v>0</v>
      </c>
      <c r="H16566" s="0" t="n">
        <v>0.01</v>
      </c>
      <c r="I16566" s="0" t="n">
        <v>0</v>
      </c>
      <c r="J16566" s="0" t="n">
        <v>0.01</v>
      </c>
      <c r="N16566" s="0" t="s">
        <v>35</v>
      </c>
      <c r="P16566" s="0" t="n">
        <f aca="false">IF(AND(OR(Dashboard!$B$5="All",D16566=Dashboard!$B$5),OR(Dashboard!$D$5="All",N16566=Dashboard!$D$5),OR(AND(C16566&lt;&gt;"",C16566&gt;=Dashboard!$F$5,C16566&lt;=Dashboard!$H$5),AND(C16566="",Dashboard!$F$5&lt;=1980,Dashboard!$H$5&gt;=2016))),1,0)</f>
        <v>1</v>
      </c>
      <c r="Q16566" s="0" t="n">
        <f aca="false">J16566*P16566+ROW()*0.00000001</f>
        <v>0.01016566</v>
      </c>
    </row>
    <row r="16567" customFormat="false" ht="15" hidden="false" customHeight="false" outlineLevel="0" collapsed="false">
      <c r="A16567" s="0" t="s">
        <v>10476</v>
      </c>
      <c r="B16567" s="0" t="s">
        <v>186</v>
      </c>
      <c r="C16567" s="0" t="n">
        <v>2002</v>
      </c>
      <c r="D16567" s="0" t="s">
        <v>48</v>
      </c>
      <c r="E16567" s="0" t="s">
        <v>3686</v>
      </c>
      <c r="F16567" s="0" t="n">
        <v>0.01</v>
      </c>
      <c r="G16567" s="0" t="n">
        <v>0</v>
      </c>
      <c r="H16567" s="0" t="n">
        <v>0</v>
      </c>
      <c r="I16567" s="0" t="n">
        <v>0</v>
      </c>
      <c r="J16567" s="0" t="n">
        <v>0.01</v>
      </c>
      <c r="K16567" s="0" t="n">
        <v>64</v>
      </c>
      <c r="L16567" s="0" t="n">
        <v>8</v>
      </c>
      <c r="M16567" s="0" t="s">
        <v>36</v>
      </c>
      <c r="N16567" s="0" t="s">
        <v>35</v>
      </c>
      <c r="O16567" s="0" t="s">
        <v>67</v>
      </c>
      <c r="P16567" s="0" t="n">
        <f aca="false">IF(AND(OR(Dashboard!$B$5="All",D16567=Dashboard!$B$5),OR(Dashboard!$D$5="All",N16567=Dashboard!$D$5),OR(AND(C16567&lt;&gt;"",C16567&gt;=Dashboard!$F$5,C16567&lt;=Dashboard!$H$5),AND(C16567="",Dashboard!$F$5&lt;=1980,Dashboard!$H$5&gt;=2016))),1,0)</f>
        <v>1</v>
      </c>
      <c r="Q16567" s="0" t="n">
        <f aca="false">J16567*P16567+ROW()*0.00000001</f>
        <v>0.01016567</v>
      </c>
    </row>
    <row r="16568" customFormat="false" ht="15" hidden="false" customHeight="false" outlineLevel="0" collapsed="false">
      <c r="A16568" s="0" t="s">
        <v>12107</v>
      </c>
      <c r="B16568" s="0" t="s">
        <v>76</v>
      </c>
      <c r="C16568" s="0" t="n">
        <v>2007</v>
      </c>
      <c r="D16568" s="0" t="s">
        <v>46</v>
      </c>
      <c r="E16568" s="0" t="s">
        <v>2890</v>
      </c>
      <c r="F16568" s="0" t="n">
        <v>0</v>
      </c>
      <c r="G16568" s="0" t="n">
        <v>0</v>
      </c>
      <c r="H16568" s="0" t="n">
        <v>0.01</v>
      </c>
      <c r="I16568" s="0" t="n">
        <v>0</v>
      </c>
      <c r="J16568" s="0" t="n">
        <v>0.01</v>
      </c>
      <c r="N16568" s="0" t="s">
        <v>74</v>
      </c>
      <c r="P16568" s="0" t="n">
        <f aca="false">IF(AND(OR(Dashboard!$B$5="All",D16568=Dashboard!$B$5),OR(Dashboard!$D$5="All",N16568=Dashboard!$D$5),OR(AND(C16568&lt;&gt;"",C16568&gt;=Dashboard!$F$5,C16568&lt;=Dashboard!$H$5),AND(C16568="",Dashboard!$F$5&lt;=1980,Dashboard!$H$5&gt;=2016))),1,0)</f>
        <v>1</v>
      </c>
      <c r="Q16568" s="0" t="n">
        <f aca="false">J16568*P16568+ROW()*0.00000001</f>
        <v>0.01016568</v>
      </c>
    </row>
    <row r="16569" customFormat="false" ht="15" hidden="false" customHeight="false" outlineLevel="0" collapsed="false">
      <c r="A16569" s="0" t="s">
        <v>12108</v>
      </c>
      <c r="B16569" s="0" t="s">
        <v>164</v>
      </c>
      <c r="C16569" s="0" t="n">
        <v>2009</v>
      </c>
      <c r="D16569" s="0" t="s">
        <v>114</v>
      </c>
      <c r="E16569" s="0" t="s">
        <v>7521</v>
      </c>
      <c r="F16569" s="0" t="n">
        <v>0</v>
      </c>
      <c r="G16569" s="0" t="n">
        <v>0</v>
      </c>
      <c r="H16569" s="0" t="n">
        <v>0.01</v>
      </c>
      <c r="I16569" s="0" t="n">
        <v>0</v>
      </c>
      <c r="J16569" s="0" t="n">
        <v>0.01</v>
      </c>
      <c r="N16569" s="0" t="s">
        <v>74</v>
      </c>
      <c r="P16569" s="0" t="n">
        <f aca="false">IF(AND(OR(Dashboard!$B$5="All",D16569=Dashboard!$B$5),OR(Dashboard!$D$5="All",N16569=Dashboard!$D$5),OR(AND(C16569&lt;&gt;"",C16569&gt;=Dashboard!$F$5,C16569&lt;=Dashboard!$H$5),AND(C16569="",Dashboard!$F$5&lt;=1980,Dashboard!$H$5&gt;=2016))),1,0)</f>
        <v>1</v>
      </c>
      <c r="Q16569" s="0" t="n">
        <f aca="false">J16569*P16569+ROW()*0.00000001</f>
        <v>0.01016569</v>
      </c>
    </row>
    <row r="16570" customFormat="false" ht="15" hidden="false" customHeight="false" outlineLevel="0" collapsed="false">
      <c r="A16570" s="0" t="s">
        <v>9999</v>
      </c>
      <c r="B16570" s="0" t="s">
        <v>50</v>
      </c>
      <c r="C16570" s="0" t="n">
        <v>2007</v>
      </c>
      <c r="D16570" s="0" t="s">
        <v>48</v>
      </c>
      <c r="E16570" s="0" t="s">
        <v>6994</v>
      </c>
      <c r="F16570" s="0" t="n">
        <v>0</v>
      </c>
      <c r="G16570" s="0" t="n">
        <v>0.01</v>
      </c>
      <c r="H16570" s="0" t="n">
        <v>0</v>
      </c>
      <c r="I16570" s="0" t="n">
        <v>0</v>
      </c>
      <c r="J16570" s="0" t="n">
        <v>0.01</v>
      </c>
      <c r="M16570" s="0" t="s">
        <v>36</v>
      </c>
      <c r="N16570" s="0" t="s">
        <v>35</v>
      </c>
      <c r="P16570" s="0" t="n">
        <f aca="false">IF(AND(OR(Dashboard!$B$5="All",D16570=Dashboard!$B$5),OR(Dashboard!$D$5="All",N16570=Dashboard!$D$5),OR(AND(C16570&lt;&gt;"",C16570&gt;=Dashboard!$F$5,C16570&lt;=Dashboard!$H$5),AND(C16570="",Dashboard!$F$5&lt;=1980,Dashboard!$H$5&gt;=2016))),1,0)</f>
        <v>1</v>
      </c>
      <c r="Q16570" s="0" t="n">
        <f aca="false">J16570*P16570+ROW()*0.00000001</f>
        <v>0.0101657</v>
      </c>
    </row>
    <row r="16571" customFormat="false" ht="15" hidden="false" customHeight="false" outlineLevel="0" collapsed="false">
      <c r="A16571" s="0" t="s">
        <v>12109</v>
      </c>
      <c r="B16571" s="0" t="s">
        <v>164</v>
      </c>
      <c r="C16571" s="0" t="n">
        <v>2010</v>
      </c>
      <c r="D16571" s="0" t="s">
        <v>246</v>
      </c>
      <c r="E16571" s="0" t="s">
        <v>89</v>
      </c>
      <c r="F16571" s="0" t="n">
        <v>0</v>
      </c>
      <c r="G16571" s="0" t="n">
        <v>0</v>
      </c>
      <c r="H16571" s="0" t="n">
        <v>0.01</v>
      </c>
      <c r="I16571" s="0" t="n">
        <v>0</v>
      </c>
      <c r="J16571" s="0" t="n">
        <v>0.01</v>
      </c>
      <c r="K16571" s="0" t="n">
        <v>69</v>
      </c>
      <c r="L16571" s="0" t="n">
        <v>7.9</v>
      </c>
      <c r="M16571" s="0" t="s">
        <v>125</v>
      </c>
      <c r="N16571" s="0" t="s">
        <v>74</v>
      </c>
      <c r="O16571" s="0" t="s">
        <v>67</v>
      </c>
      <c r="P16571" s="0" t="n">
        <f aca="false">IF(AND(OR(Dashboard!$B$5="All",D16571=Dashboard!$B$5),OR(Dashboard!$D$5="All",N16571=Dashboard!$D$5),OR(AND(C16571&lt;&gt;"",C16571&gt;=Dashboard!$F$5,C16571&lt;=Dashboard!$H$5),AND(C16571="",Dashboard!$F$5&lt;=1980,Dashboard!$H$5&gt;=2016))),1,0)</f>
        <v>1</v>
      </c>
      <c r="Q16571" s="0" t="n">
        <f aca="false">J16571*P16571+ROW()*0.00000001</f>
        <v>0.01016571</v>
      </c>
    </row>
    <row r="16572" customFormat="false" ht="15" hidden="false" customHeight="false" outlineLevel="0" collapsed="false">
      <c r="A16572" s="0" t="s">
        <v>10430</v>
      </c>
      <c r="B16572" s="0" t="s">
        <v>97</v>
      </c>
      <c r="C16572" s="0" t="n">
        <v>2013</v>
      </c>
      <c r="D16572" s="0" t="s">
        <v>46</v>
      </c>
      <c r="E16572" s="0" t="s">
        <v>4962</v>
      </c>
      <c r="F16572" s="0" t="n">
        <v>0</v>
      </c>
      <c r="G16572" s="0" t="n">
        <v>0</v>
      </c>
      <c r="H16572" s="0" t="n">
        <v>0.01</v>
      </c>
      <c r="I16572" s="0" t="n">
        <v>0</v>
      </c>
      <c r="J16572" s="0" t="n">
        <v>0.01</v>
      </c>
      <c r="N16572" s="0" t="s">
        <v>35</v>
      </c>
      <c r="P16572" s="0" t="n">
        <f aca="false">IF(AND(OR(Dashboard!$B$5="All",D16572=Dashboard!$B$5),OR(Dashboard!$D$5="All",N16572=Dashboard!$D$5),OR(AND(C16572&lt;&gt;"",C16572&gt;=Dashboard!$F$5,C16572&lt;=Dashboard!$H$5),AND(C16572="",Dashboard!$F$5&lt;=1980,Dashboard!$H$5&gt;=2016))),1,0)</f>
        <v>1</v>
      </c>
      <c r="Q16572" s="0" t="n">
        <f aca="false">J16572*P16572+ROW()*0.00000001</f>
        <v>0.01016572</v>
      </c>
    </row>
    <row r="16573" customFormat="false" ht="15" hidden="false" customHeight="false" outlineLevel="0" collapsed="false">
      <c r="A16573" s="0" t="s">
        <v>12110</v>
      </c>
      <c r="B16573" s="0" t="s">
        <v>76</v>
      </c>
      <c r="C16573" s="0" t="n">
        <v>2009</v>
      </c>
      <c r="D16573" s="0" t="s">
        <v>114</v>
      </c>
      <c r="E16573" s="0" t="s">
        <v>7521</v>
      </c>
      <c r="F16573" s="0" t="n">
        <v>0</v>
      </c>
      <c r="G16573" s="0" t="n">
        <v>0</v>
      </c>
      <c r="H16573" s="0" t="n">
        <v>0.01</v>
      </c>
      <c r="I16573" s="0" t="n">
        <v>0</v>
      </c>
      <c r="J16573" s="0" t="n">
        <v>0.01</v>
      </c>
      <c r="N16573" s="0" t="s">
        <v>74</v>
      </c>
      <c r="P16573" s="0" t="n">
        <f aca="false">IF(AND(OR(Dashboard!$B$5="All",D16573=Dashboard!$B$5),OR(Dashboard!$D$5="All",N16573=Dashboard!$D$5),OR(AND(C16573&lt;&gt;"",C16573&gt;=Dashboard!$F$5,C16573&lt;=Dashboard!$H$5),AND(C16573="",Dashboard!$F$5&lt;=1980,Dashboard!$H$5&gt;=2016))),1,0)</f>
        <v>1</v>
      </c>
      <c r="Q16573" s="0" t="n">
        <f aca="false">J16573*P16573+ROW()*0.00000001</f>
        <v>0.01016573</v>
      </c>
    </row>
    <row r="16574" customFormat="false" ht="15" hidden="false" customHeight="false" outlineLevel="0" collapsed="false">
      <c r="A16574" s="0" t="s">
        <v>12111</v>
      </c>
      <c r="B16574" s="0" t="s">
        <v>152</v>
      </c>
      <c r="C16574" s="0" t="n">
        <v>2009</v>
      </c>
      <c r="D16574" s="0" t="s">
        <v>46</v>
      </c>
      <c r="E16574" s="0" t="s">
        <v>9364</v>
      </c>
      <c r="F16574" s="0" t="n">
        <v>0</v>
      </c>
      <c r="G16574" s="0" t="n">
        <v>0.01</v>
      </c>
      <c r="H16574" s="0" t="n">
        <v>0</v>
      </c>
      <c r="I16574" s="0" t="n">
        <v>0</v>
      </c>
      <c r="J16574" s="0" t="n">
        <v>0.01</v>
      </c>
      <c r="K16574" s="0" t="n">
        <v>82</v>
      </c>
      <c r="L16574" s="0" t="n">
        <v>8.6</v>
      </c>
      <c r="M16574" s="0" t="s">
        <v>103</v>
      </c>
      <c r="N16574" s="0" t="s">
        <v>152</v>
      </c>
      <c r="O16574" s="0" t="s">
        <v>42</v>
      </c>
      <c r="P16574" s="0" t="n">
        <f aca="false">IF(AND(OR(Dashboard!$B$5="All",D16574=Dashboard!$B$5),OR(Dashboard!$D$5="All",N16574=Dashboard!$D$5),OR(AND(C16574&lt;&gt;"",C16574&gt;=Dashboard!$F$5,C16574&lt;=Dashboard!$H$5),AND(C16574="",Dashboard!$F$5&lt;=1980,Dashboard!$H$5&gt;=2016))),1,0)</f>
        <v>1</v>
      </c>
      <c r="Q16574" s="0" t="n">
        <f aca="false">J16574*P16574+ROW()*0.00000001</f>
        <v>0.01016574</v>
      </c>
    </row>
    <row r="16575" customFormat="false" ht="15" hidden="false" customHeight="false" outlineLevel="0" collapsed="false">
      <c r="A16575" s="0" t="s">
        <v>12112</v>
      </c>
      <c r="B16575" s="0" t="s">
        <v>164</v>
      </c>
      <c r="C16575" s="0" t="n">
        <v>2009</v>
      </c>
      <c r="D16575" s="0" t="s">
        <v>71</v>
      </c>
      <c r="E16575" s="0" t="s">
        <v>257</v>
      </c>
      <c r="F16575" s="0" t="n">
        <v>0</v>
      </c>
      <c r="G16575" s="0" t="n">
        <v>0.01</v>
      </c>
      <c r="H16575" s="0" t="n">
        <v>0</v>
      </c>
      <c r="I16575" s="0" t="n">
        <v>0</v>
      </c>
      <c r="J16575" s="0" t="n">
        <v>0.01</v>
      </c>
      <c r="N16575" s="0" t="s">
        <v>74</v>
      </c>
      <c r="P16575" s="0" t="n">
        <f aca="false">IF(AND(OR(Dashboard!$B$5="All",D16575=Dashboard!$B$5),OR(Dashboard!$D$5="All",N16575=Dashboard!$D$5),OR(AND(C16575&lt;&gt;"",C16575&gt;=Dashboard!$F$5,C16575&lt;=Dashboard!$H$5),AND(C16575="",Dashboard!$F$5&lt;=1980,Dashboard!$H$5&gt;=2016))),1,0)</f>
        <v>1</v>
      </c>
      <c r="Q16575" s="0" t="n">
        <f aca="false">J16575*P16575+ROW()*0.00000001</f>
        <v>0.01016575</v>
      </c>
    </row>
    <row r="16576" customFormat="false" ht="15" hidden="false" customHeight="false" outlineLevel="0" collapsed="false">
      <c r="A16576" s="0" t="s">
        <v>12113</v>
      </c>
      <c r="B16576" s="0" t="s">
        <v>50</v>
      </c>
      <c r="C16576" s="0" t="n">
        <v>2008</v>
      </c>
      <c r="D16576" s="0" t="s">
        <v>52</v>
      </c>
      <c r="E16576" s="0" t="s">
        <v>5994</v>
      </c>
      <c r="F16576" s="0" t="n">
        <v>0.01</v>
      </c>
      <c r="G16576" s="0" t="n">
        <v>0</v>
      </c>
      <c r="H16576" s="0" t="n">
        <v>0</v>
      </c>
      <c r="I16576" s="0" t="n">
        <v>0</v>
      </c>
      <c r="J16576" s="0" t="n">
        <v>0.01</v>
      </c>
      <c r="M16576" s="0" t="s">
        <v>36</v>
      </c>
      <c r="N16576" s="0" t="s">
        <v>35</v>
      </c>
      <c r="P16576" s="0" t="n">
        <f aca="false">IF(AND(OR(Dashboard!$B$5="All",D16576=Dashboard!$B$5),OR(Dashboard!$D$5="All",N16576=Dashboard!$D$5),OR(AND(C16576&lt;&gt;"",C16576&gt;=Dashboard!$F$5,C16576&lt;=Dashboard!$H$5),AND(C16576="",Dashboard!$F$5&lt;=1980,Dashboard!$H$5&gt;=2016))),1,0)</f>
        <v>1</v>
      </c>
      <c r="Q16576" s="0" t="n">
        <f aca="false">J16576*P16576+ROW()*0.00000001</f>
        <v>0.01016576</v>
      </c>
    </row>
    <row r="16577" customFormat="false" ht="15" hidden="false" customHeight="false" outlineLevel="0" collapsed="false">
      <c r="A16577" s="0" t="s">
        <v>12114</v>
      </c>
      <c r="B16577" s="0" t="s">
        <v>33</v>
      </c>
      <c r="C16577" s="0" t="n">
        <v>2008</v>
      </c>
      <c r="D16577" s="0" t="s">
        <v>114</v>
      </c>
      <c r="E16577" s="0" t="s">
        <v>35</v>
      </c>
      <c r="F16577" s="0" t="n">
        <v>0</v>
      </c>
      <c r="G16577" s="0" t="n">
        <v>0</v>
      </c>
      <c r="H16577" s="0" t="n">
        <v>0.01</v>
      </c>
      <c r="I16577" s="0" t="n">
        <v>0</v>
      </c>
      <c r="J16577" s="0" t="n">
        <v>0.01</v>
      </c>
      <c r="N16577" s="0" t="s">
        <v>35</v>
      </c>
      <c r="P16577" s="0" t="n">
        <f aca="false">IF(AND(OR(Dashboard!$B$5="All",D16577=Dashboard!$B$5),OR(Dashboard!$D$5="All",N16577=Dashboard!$D$5),OR(AND(C16577&lt;&gt;"",C16577&gt;=Dashboard!$F$5,C16577&lt;=Dashboard!$H$5),AND(C16577="",Dashboard!$F$5&lt;=1980,Dashboard!$H$5&gt;=2016))),1,0)</f>
        <v>1</v>
      </c>
      <c r="Q16577" s="0" t="n">
        <f aca="false">J16577*P16577+ROW()*0.00000001</f>
        <v>0.01016577</v>
      </c>
    </row>
    <row r="16578" customFormat="false" ht="15" hidden="false" customHeight="false" outlineLevel="0" collapsed="false">
      <c r="A16578" s="0" t="s">
        <v>12115</v>
      </c>
      <c r="B16578" s="0" t="s">
        <v>64</v>
      </c>
      <c r="C16578" s="0" t="n">
        <v>2011</v>
      </c>
      <c r="D16578" s="0" t="s">
        <v>56</v>
      </c>
      <c r="E16578" s="0" t="s">
        <v>7584</v>
      </c>
      <c r="F16578" s="0" t="n">
        <v>0</v>
      </c>
      <c r="G16578" s="0" t="n">
        <v>0</v>
      </c>
      <c r="H16578" s="0" t="n">
        <v>0.01</v>
      </c>
      <c r="I16578" s="0" t="n">
        <v>0</v>
      </c>
      <c r="J16578" s="0" t="n">
        <v>0.01</v>
      </c>
      <c r="N16578" s="0" t="s">
        <v>66</v>
      </c>
      <c r="P16578" s="0" t="n">
        <f aca="false">IF(AND(OR(Dashboard!$B$5="All",D16578=Dashboard!$B$5),OR(Dashboard!$D$5="All",N16578=Dashboard!$D$5),OR(AND(C16578&lt;&gt;"",C16578&gt;=Dashboard!$F$5,C16578&lt;=Dashboard!$H$5),AND(C16578="",Dashboard!$F$5&lt;=1980,Dashboard!$H$5&gt;=2016))),1,0)</f>
        <v>1</v>
      </c>
      <c r="Q16578" s="0" t="n">
        <f aca="false">J16578*P16578+ROW()*0.00000001</f>
        <v>0.01016578</v>
      </c>
    </row>
    <row r="16579" customFormat="false" ht="15" hidden="false" customHeight="false" outlineLevel="0" collapsed="false">
      <c r="A16579" s="0" t="s">
        <v>12116</v>
      </c>
      <c r="B16579" s="0" t="s">
        <v>186</v>
      </c>
      <c r="C16579" s="0" t="n">
        <v>2003</v>
      </c>
      <c r="D16579" s="0" t="s">
        <v>56</v>
      </c>
      <c r="E16579" s="0" t="s">
        <v>1655</v>
      </c>
      <c r="F16579" s="0" t="n">
        <v>0.01</v>
      </c>
      <c r="G16579" s="0" t="n">
        <v>0</v>
      </c>
      <c r="H16579" s="0" t="n">
        <v>0</v>
      </c>
      <c r="I16579" s="0" t="n">
        <v>0</v>
      </c>
      <c r="J16579" s="0" t="n">
        <v>0.01</v>
      </c>
      <c r="K16579" s="0" t="n">
        <v>40</v>
      </c>
      <c r="M16579" s="0" t="s">
        <v>103</v>
      </c>
      <c r="N16579" s="0" t="s">
        <v>35</v>
      </c>
      <c r="O16579" s="0" t="s">
        <v>177</v>
      </c>
      <c r="P16579" s="0" t="n">
        <f aca="false">IF(AND(OR(Dashboard!$B$5="All",D16579=Dashboard!$B$5),OR(Dashboard!$D$5="All",N16579=Dashboard!$D$5),OR(AND(C16579&lt;&gt;"",C16579&gt;=Dashboard!$F$5,C16579&lt;=Dashboard!$H$5),AND(C16579="",Dashboard!$F$5&lt;=1980,Dashboard!$H$5&gt;=2016))),1,0)</f>
        <v>1</v>
      </c>
      <c r="Q16579" s="0" t="n">
        <f aca="false">J16579*P16579+ROW()*0.00000001</f>
        <v>0.01016579</v>
      </c>
    </row>
    <row r="16580" customFormat="false" ht="15" hidden="false" customHeight="false" outlineLevel="0" collapsed="false">
      <c r="A16580" s="0" t="s">
        <v>12117</v>
      </c>
      <c r="B16580" s="0" t="s">
        <v>851</v>
      </c>
      <c r="C16580" s="0" t="n">
        <v>2015</v>
      </c>
      <c r="D16580" s="0" t="s">
        <v>71</v>
      </c>
      <c r="E16580" s="0" t="s">
        <v>6975</v>
      </c>
      <c r="F16580" s="0" t="n">
        <v>0</v>
      </c>
      <c r="G16580" s="0" t="n">
        <v>0</v>
      </c>
      <c r="H16580" s="0" t="n">
        <v>0.01</v>
      </c>
      <c r="I16580" s="0" t="n">
        <v>0</v>
      </c>
      <c r="J16580" s="0" t="n">
        <v>0.01</v>
      </c>
      <c r="N16580" s="0" t="s">
        <v>74</v>
      </c>
      <c r="P16580" s="0" t="n">
        <f aca="false">IF(AND(OR(Dashboard!$B$5="All",D16580=Dashboard!$B$5),OR(Dashboard!$D$5="All",N16580=Dashboard!$D$5),OR(AND(C16580&lt;&gt;"",C16580&gt;=Dashboard!$F$5,C16580&lt;=Dashboard!$H$5),AND(C16580="",Dashboard!$F$5&lt;=1980,Dashboard!$H$5&gt;=2016))),1,0)</f>
        <v>1</v>
      </c>
      <c r="Q16580" s="0" t="n">
        <f aca="false">J16580*P16580+ROW()*0.00000001</f>
        <v>0.0101658</v>
      </c>
    </row>
    <row r="16581" customFormat="false" ht="15" hidden="false" customHeight="false" outlineLevel="0" collapsed="false">
      <c r="A16581" s="0" t="s">
        <v>12118</v>
      </c>
      <c r="B16581" s="0" t="s">
        <v>50</v>
      </c>
      <c r="C16581" s="0" t="n">
        <v>2010</v>
      </c>
      <c r="D16581" s="0" t="s">
        <v>246</v>
      </c>
      <c r="E16581" s="0" t="s">
        <v>782</v>
      </c>
      <c r="F16581" s="0" t="n">
        <v>0</v>
      </c>
      <c r="G16581" s="0" t="n">
        <v>0</v>
      </c>
      <c r="H16581" s="0" t="n">
        <v>0.01</v>
      </c>
      <c r="I16581" s="0" t="n">
        <v>0</v>
      </c>
      <c r="J16581" s="0" t="n">
        <v>0.01</v>
      </c>
      <c r="N16581" s="0" t="s">
        <v>35</v>
      </c>
      <c r="P16581" s="0" t="n">
        <f aca="false">IF(AND(OR(Dashboard!$B$5="All",D16581=Dashboard!$B$5),OR(Dashboard!$D$5="All",N16581=Dashboard!$D$5),OR(AND(C16581&lt;&gt;"",C16581&gt;=Dashboard!$F$5,C16581&lt;=Dashboard!$H$5),AND(C16581="",Dashboard!$F$5&lt;=1980,Dashboard!$H$5&gt;=2016))),1,0)</f>
        <v>1</v>
      </c>
      <c r="Q16581" s="0" t="n">
        <f aca="false">J16581*P16581+ROW()*0.00000001</f>
        <v>0.01016581</v>
      </c>
    </row>
    <row r="16582" customFormat="false" ht="15" hidden="false" customHeight="false" outlineLevel="0" collapsed="false">
      <c r="A16582" s="0" t="s">
        <v>12119</v>
      </c>
      <c r="B16582" s="0" t="s">
        <v>50</v>
      </c>
      <c r="C16582" s="0" t="n">
        <v>2011</v>
      </c>
      <c r="D16582" s="0" t="s">
        <v>46</v>
      </c>
      <c r="E16582" s="0" t="s">
        <v>9354</v>
      </c>
      <c r="F16582" s="0" t="n">
        <v>0</v>
      </c>
      <c r="G16582" s="0" t="n">
        <v>0</v>
      </c>
      <c r="H16582" s="0" t="n">
        <v>0.01</v>
      </c>
      <c r="I16582" s="0" t="n">
        <v>0</v>
      </c>
      <c r="J16582" s="0" t="n">
        <v>0.01</v>
      </c>
      <c r="N16582" s="0" t="s">
        <v>35</v>
      </c>
      <c r="P16582" s="0" t="n">
        <f aca="false">IF(AND(OR(Dashboard!$B$5="All",D16582=Dashboard!$B$5),OR(Dashboard!$D$5="All",N16582=Dashboard!$D$5),OR(AND(C16582&lt;&gt;"",C16582&gt;=Dashboard!$F$5,C16582&lt;=Dashboard!$H$5),AND(C16582="",Dashboard!$F$5&lt;=1980,Dashboard!$H$5&gt;=2016))),1,0)</f>
        <v>1</v>
      </c>
      <c r="Q16582" s="0" t="n">
        <f aca="false">J16582*P16582+ROW()*0.00000001</f>
        <v>0.01016582</v>
      </c>
    </row>
    <row r="16583" customFormat="false" ht="15" hidden="false" customHeight="false" outlineLevel="0" collapsed="false">
      <c r="A16583" s="0" t="s">
        <v>12120</v>
      </c>
      <c r="B16583" s="0" t="s">
        <v>70</v>
      </c>
      <c r="C16583" s="0" t="n">
        <v>2012</v>
      </c>
      <c r="D16583" s="0" t="s">
        <v>58</v>
      </c>
      <c r="E16583" s="0" t="s">
        <v>7521</v>
      </c>
      <c r="F16583" s="0" t="n">
        <v>0</v>
      </c>
      <c r="G16583" s="0" t="n">
        <v>0</v>
      </c>
      <c r="H16583" s="0" t="n">
        <v>0.01</v>
      </c>
      <c r="I16583" s="0" t="n">
        <v>0</v>
      </c>
      <c r="J16583" s="0" t="n">
        <v>0.01</v>
      </c>
      <c r="N16583" s="0" t="s">
        <v>74</v>
      </c>
      <c r="P16583" s="0" t="n">
        <f aca="false">IF(AND(OR(Dashboard!$B$5="All",D16583=Dashboard!$B$5),OR(Dashboard!$D$5="All",N16583=Dashboard!$D$5),OR(AND(C16583&lt;&gt;"",C16583&gt;=Dashboard!$F$5,C16583&lt;=Dashboard!$H$5),AND(C16583="",Dashboard!$F$5&lt;=1980,Dashboard!$H$5&gt;=2016))),1,0)</f>
        <v>1</v>
      </c>
      <c r="Q16583" s="0" t="n">
        <f aca="false">J16583*P16583+ROW()*0.00000001</f>
        <v>0.01016583</v>
      </c>
    </row>
    <row r="16584" customFormat="false" ht="15" hidden="false" customHeight="false" outlineLevel="0" collapsed="false">
      <c r="A16584" s="0" t="s">
        <v>12121</v>
      </c>
      <c r="B16584" s="0" t="s">
        <v>851</v>
      </c>
      <c r="C16584" s="0" t="n">
        <v>2015</v>
      </c>
      <c r="D16584" s="0" t="s">
        <v>71</v>
      </c>
      <c r="E16584" s="0" t="s">
        <v>11576</v>
      </c>
      <c r="F16584" s="0" t="n">
        <v>0</v>
      </c>
      <c r="G16584" s="0" t="n">
        <v>0</v>
      </c>
      <c r="H16584" s="0" t="n">
        <v>0.01</v>
      </c>
      <c r="I16584" s="0" t="n">
        <v>0</v>
      </c>
      <c r="J16584" s="0" t="n">
        <v>0.01</v>
      </c>
      <c r="N16584" s="0" t="s">
        <v>74</v>
      </c>
      <c r="P16584" s="0" t="n">
        <f aca="false">IF(AND(OR(Dashboard!$B$5="All",D16584=Dashboard!$B$5),OR(Dashboard!$D$5="All",N16584=Dashboard!$D$5),OR(AND(C16584&lt;&gt;"",C16584&gt;=Dashboard!$F$5,C16584&lt;=Dashboard!$H$5),AND(C16584="",Dashboard!$F$5&lt;=1980,Dashboard!$H$5&gt;=2016))),1,0)</f>
        <v>1</v>
      </c>
      <c r="Q16584" s="0" t="n">
        <f aca="false">J16584*P16584+ROW()*0.00000001</f>
        <v>0.01016584</v>
      </c>
    </row>
    <row r="16585" customFormat="false" ht="15" hidden="false" customHeight="false" outlineLevel="0" collapsed="false">
      <c r="A16585" s="0" t="s">
        <v>12122</v>
      </c>
      <c r="B16585" s="0" t="s">
        <v>851</v>
      </c>
      <c r="C16585" s="0" t="n">
        <v>2016</v>
      </c>
      <c r="D16585" s="0" t="s">
        <v>114</v>
      </c>
      <c r="E16585" s="0" t="s">
        <v>9433</v>
      </c>
      <c r="F16585" s="0" t="n">
        <v>0</v>
      </c>
      <c r="G16585" s="0" t="n">
        <v>0</v>
      </c>
      <c r="H16585" s="0" t="n">
        <v>0.01</v>
      </c>
      <c r="I16585" s="0" t="n">
        <v>0</v>
      </c>
      <c r="J16585" s="0" t="n">
        <v>0.01</v>
      </c>
      <c r="N16585" s="0" t="s">
        <v>74</v>
      </c>
      <c r="P16585" s="0" t="n">
        <f aca="false">IF(AND(OR(Dashboard!$B$5="All",D16585=Dashboard!$B$5),OR(Dashboard!$D$5="All",N16585=Dashboard!$D$5),OR(AND(C16585&lt;&gt;"",C16585&gt;=Dashboard!$F$5,C16585&lt;=Dashboard!$H$5),AND(C16585="",Dashboard!$F$5&lt;=1980,Dashboard!$H$5&gt;=2016))),1,0)</f>
        <v>1</v>
      </c>
      <c r="Q16585" s="0" t="n">
        <f aca="false">J16585*P16585+ROW()*0.00000001</f>
        <v>0.01016585</v>
      </c>
    </row>
    <row r="16586" customFormat="false" ht="15" hidden="false" customHeight="false" outlineLevel="0" collapsed="false">
      <c r="A16586" s="0" t="s">
        <v>3427</v>
      </c>
      <c r="B16586" s="0" t="s">
        <v>152</v>
      </c>
      <c r="C16586" s="0" t="n">
        <v>2012</v>
      </c>
      <c r="D16586" s="0" t="s">
        <v>71</v>
      </c>
      <c r="E16586" s="0" t="s">
        <v>91</v>
      </c>
      <c r="F16586" s="0" t="n">
        <v>0.01</v>
      </c>
      <c r="G16586" s="0" t="n">
        <v>0</v>
      </c>
      <c r="H16586" s="0" t="n">
        <v>0</v>
      </c>
      <c r="I16586" s="0" t="n">
        <v>0</v>
      </c>
      <c r="J16586" s="0" t="n">
        <v>0.01</v>
      </c>
      <c r="K16586" s="0" t="n">
        <v>78</v>
      </c>
      <c r="L16586" s="0" t="n">
        <v>7.9</v>
      </c>
      <c r="M16586" s="0" t="s">
        <v>103</v>
      </c>
      <c r="N16586" s="0" t="s">
        <v>152</v>
      </c>
      <c r="O16586" s="0" t="s">
        <v>37</v>
      </c>
      <c r="P16586" s="0" t="n">
        <f aca="false">IF(AND(OR(Dashboard!$B$5="All",D16586=Dashboard!$B$5),OR(Dashboard!$D$5="All",N16586=Dashboard!$D$5),OR(AND(C16586&lt;&gt;"",C16586&gt;=Dashboard!$F$5,C16586&lt;=Dashboard!$H$5),AND(C16586="",Dashboard!$F$5&lt;=1980,Dashboard!$H$5&gt;=2016))),1,0)</f>
        <v>1</v>
      </c>
      <c r="Q16586" s="0" t="n">
        <f aca="false">J16586*P16586+ROW()*0.00000001</f>
        <v>0.01016586</v>
      </c>
    </row>
    <row r="16587" customFormat="false" ht="15" hidden="false" customHeight="false" outlineLevel="0" collapsed="false">
      <c r="A16587" s="0" t="s">
        <v>12123</v>
      </c>
      <c r="B16587" s="0" t="s">
        <v>94</v>
      </c>
      <c r="C16587" s="0" t="n">
        <v>2016</v>
      </c>
      <c r="D16587" s="0" t="s">
        <v>58</v>
      </c>
      <c r="E16587" s="0" t="s">
        <v>12124</v>
      </c>
      <c r="F16587" s="0" t="n">
        <v>0</v>
      </c>
      <c r="G16587" s="0" t="n">
        <v>0.01</v>
      </c>
      <c r="H16587" s="0" t="n">
        <v>0</v>
      </c>
      <c r="I16587" s="0" t="n">
        <v>0</v>
      </c>
      <c r="J16587" s="0" t="n">
        <v>0.01</v>
      </c>
      <c r="N16587" s="0" t="s">
        <v>74</v>
      </c>
      <c r="P16587" s="0" t="n">
        <f aca="false">IF(AND(OR(Dashboard!$B$5="All",D16587=Dashboard!$B$5),OR(Dashboard!$D$5="All",N16587=Dashboard!$D$5),OR(AND(C16587&lt;&gt;"",C16587&gt;=Dashboard!$F$5,C16587&lt;=Dashboard!$H$5),AND(C16587="",Dashboard!$F$5&lt;=1980,Dashboard!$H$5&gt;=2016))),1,0)</f>
        <v>1</v>
      </c>
      <c r="Q16587" s="0" t="n">
        <f aca="false">J16587*P16587+ROW()*0.00000001</f>
        <v>0.01016587</v>
      </c>
    </row>
    <row r="16588" customFormat="false" ht="15" hidden="false" customHeight="false" outlineLevel="0" collapsed="false">
      <c r="A16588" s="0" t="s">
        <v>12125</v>
      </c>
      <c r="B16588" s="0" t="s">
        <v>164</v>
      </c>
      <c r="C16588" s="0" t="n">
        <v>2012</v>
      </c>
      <c r="D16588" s="0" t="s">
        <v>71</v>
      </c>
      <c r="E16588" s="0" t="s">
        <v>6623</v>
      </c>
      <c r="F16588" s="0" t="n">
        <v>0</v>
      </c>
      <c r="G16588" s="0" t="n">
        <v>0</v>
      </c>
      <c r="H16588" s="0" t="n">
        <v>0.01</v>
      </c>
      <c r="I16588" s="0" t="n">
        <v>0</v>
      </c>
      <c r="J16588" s="0" t="n">
        <v>0.01</v>
      </c>
      <c r="N16588" s="0" t="s">
        <v>74</v>
      </c>
      <c r="P16588" s="0" t="n">
        <f aca="false">IF(AND(OR(Dashboard!$B$5="All",D16588=Dashboard!$B$5),OR(Dashboard!$D$5="All",N16588=Dashboard!$D$5),OR(AND(C16588&lt;&gt;"",C16588&gt;=Dashboard!$F$5,C16588&lt;=Dashboard!$H$5),AND(C16588="",Dashboard!$F$5&lt;=1980,Dashboard!$H$5&gt;=2016))),1,0)</f>
        <v>1</v>
      </c>
      <c r="Q16588" s="0" t="n">
        <f aca="false">J16588*P16588+ROW()*0.00000001</f>
        <v>0.01016588</v>
      </c>
    </row>
    <row r="16589" customFormat="false" ht="15" hidden="false" customHeight="false" outlineLevel="0" collapsed="false">
      <c r="A16589" s="0" t="s">
        <v>12126</v>
      </c>
      <c r="B16589" s="0" t="s">
        <v>33</v>
      </c>
      <c r="C16589" s="0" t="n">
        <v>2007</v>
      </c>
      <c r="D16589" s="0" t="s">
        <v>114</v>
      </c>
      <c r="E16589" s="0" t="s">
        <v>2225</v>
      </c>
      <c r="F16589" s="0" t="n">
        <v>0</v>
      </c>
      <c r="G16589" s="0" t="n">
        <v>0</v>
      </c>
      <c r="H16589" s="0" t="n">
        <v>0.01</v>
      </c>
      <c r="I16589" s="0" t="n">
        <v>0</v>
      </c>
      <c r="J16589" s="0" t="n">
        <v>0.01</v>
      </c>
      <c r="N16589" s="0" t="s">
        <v>35</v>
      </c>
      <c r="P16589" s="0" t="n">
        <f aca="false">IF(AND(OR(Dashboard!$B$5="All",D16589=Dashboard!$B$5),OR(Dashboard!$D$5="All",N16589=Dashboard!$D$5),OR(AND(C16589&lt;&gt;"",C16589&gt;=Dashboard!$F$5,C16589&lt;=Dashboard!$H$5),AND(C16589="",Dashboard!$F$5&lt;=1980,Dashboard!$H$5&gt;=2016))),1,0)</f>
        <v>1</v>
      </c>
      <c r="Q16589" s="0" t="n">
        <f aca="false">J16589*P16589+ROW()*0.00000001</f>
        <v>0.01016589</v>
      </c>
    </row>
    <row r="16590" customFormat="false" ht="15" hidden="false" customHeight="false" outlineLevel="0" collapsed="false">
      <c r="A16590" s="0" t="s">
        <v>12127</v>
      </c>
      <c r="B16590" s="0" t="s">
        <v>164</v>
      </c>
      <c r="C16590" s="0" t="n">
        <v>2010</v>
      </c>
      <c r="D16590" s="0" t="s">
        <v>52</v>
      </c>
      <c r="E16590" s="0" t="s">
        <v>11248</v>
      </c>
      <c r="F16590" s="0" t="n">
        <v>0</v>
      </c>
      <c r="G16590" s="0" t="n">
        <v>0</v>
      </c>
      <c r="H16590" s="0" t="n">
        <v>0.01</v>
      </c>
      <c r="I16590" s="0" t="n">
        <v>0</v>
      </c>
      <c r="J16590" s="0" t="n">
        <v>0.01</v>
      </c>
      <c r="N16590" s="0" t="s">
        <v>74</v>
      </c>
      <c r="P16590" s="0" t="n">
        <f aca="false">IF(AND(OR(Dashboard!$B$5="All",D16590=Dashboard!$B$5),OR(Dashboard!$D$5="All",N16590=Dashboard!$D$5),OR(AND(C16590&lt;&gt;"",C16590&gt;=Dashboard!$F$5,C16590&lt;=Dashboard!$H$5),AND(C16590="",Dashboard!$F$5&lt;=1980,Dashboard!$H$5&gt;=2016))),1,0)</f>
        <v>1</v>
      </c>
      <c r="Q16590" s="0" t="n">
        <f aca="false">J16590*P16590+ROW()*0.00000001</f>
        <v>0.0101659</v>
      </c>
    </row>
    <row r="16591" customFormat="false" ht="15" hidden="false" customHeight="false" outlineLevel="0" collapsed="false">
      <c r="A16591" s="0" t="s">
        <v>1750</v>
      </c>
      <c r="B16591" s="0" t="s">
        <v>33</v>
      </c>
      <c r="C16591" s="0" t="n">
        <v>2008</v>
      </c>
      <c r="D16591" s="0" t="s">
        <v>48</v>
      </c>
      <c r="E16591" s="0" t="s">
        <v>2154</v>
      </c>
      <c r="F16591" s="0" t="n">
        <v>0</v>
      </c>
      <c r="G16591" s="0" t="n">
        <v>0</v>
      </c>
      <c r="H16591" s="0" t="n">
        <v>0.01</v>
      </c>
      <c r="I16591" s="0" t="n">
        <v>0</v>
      </c>
      <c r="J16591" s="0" t="n">
        <v>0.01</v>
      </c>
      <c r="N16591" s="0" t="s">
        <v>35</v>
      </c>
      <c r="P16591" s="0" t="n">
        <f aca="false">IF(AND(OR(Dashboard!$B$5="All",D16591=Dashboard!$B$5),OR(Dashboard!$D$5="All",N16591=Dashboard!$D$5),OR(AND(C16591&lt;&gt;"",C16591&gt;=Dashboard!$F$5,C16591&lt;=Dashboard!$H$5),AND(C16591="",Dashboard!$F$5&lt;=1980,Dashboard!$H$5&gt;=2016))),1,0)</f>
        <v>1</v>
      </c>
      <c r="Q16591" s="0" t="n">
        <f aca="false">J16591*P16591+ROW()*0.00000001</f>
        <v>0.01016591</v>
      </c>
    </row>
    <row r="16592" customFormat="false" ht="15" hidden="false" customHeight="false" outlineLevel="0" collapsed="false">
      <c r="A16592" s="0" t="s">
        <v>9719</v>
      </c>
      <c r="B16592" s="0" t="s">
        <v>172</v>
      </c>
      <c r="C16592" s="0" t="n">
        <v>2016</v>
      </c>
      <c r="D16592" s="0" t="s">
        <v>71</v>
      </c>
      <c r="E16592" s="0" t="s">
        <v>157</v>
      </c>
      <c r="F16592" s="0" t="n">
        <v>0</v>
      </c>
      <c r="G16592" s="0" t="n">
        <v>0.01</v>
      </c>
      <c r="H16592" s="0" t="n">
        <v>0</v>
      </c>
      <c r="I16592" s="0" t="n">
        <v>0</v>
      </c>
      <c r="J16592" s="0" t="n">
        <v>0.01</v>
      </c>
      <c r="N16592" s="0" t="s">
        <v>66</v>
      </c>
      <c r="P16592" s="0" t="n">
        <f aca="false">IF(AND(OR(Dashboard!$B$5="All",D16592=Dashboard!$B$5),OR(Dashboard!$D$5="All",N16592=Dashboard!$D$5),OR(AND(C16592&lt;&gt;"",C16592&gt;=Dashboard!$F$5,C16592&lt;=Dashboard!$H$5),AND(C16592="",Dashboard!$F$5&lt;=1980,Dashboard!$H$5&gt;=2016))),1,0)</f>
        <v>1</v>
      </c>
      <c r="Q16592" s="0" t="n">
        <f aca="false">J16592*P16592+ROW()*0.00000001</f>
        <v>0.01016592</v>
      </c>
    </row>
    <row r="16593" customFormat="false" ht="15" hidden="false" customHeight="false" outlineLevel="0" collapsed="false">
      <c r="A16593" s="0" t="s">
        <v>11563</v>
      </c>
      <c r="B16593" s="0" t="s">
        <v>76</v>
      </c>
      <c r="C16593" s="0" t="n">
        <v>2006</v>
      </c>
      <c r="D16593" s="0" t="s">
        <v>41</v>
      </c>
      <c r="E16593" s="0" t="s">
        <v>547</v>
      </c>
      <c r="F16593" s="0" t="n">
        <v>0.01</v>
      </c>
      <c r="G16593" s="0" t="n">
        <v>0</v>
      </c>
      <c r="H16593" s="0" t="n">
        <v>0</v>
      </c>
      <c r="I16593" s="0" t="n">
        <v>0</v>
      </c>
      <c r="J16593" s="0" t="n">
        <v>0.01</v>
      </c>
      <c r="K16593" s="0" t="n">
        <v>64</v>
      </c>
      <c r="L16593" s="0" t="n">
        <v>6.8</v>
      </c>
      <c r="M16593" s="0" t="s">
        <v>36</v>
      </c>
      <c r="N16593" s="0" t="s">
        <v>74</v>
      </c>
      <c r="O16593" s="0" t="s">
        <v>67</v>
      </c>
      <c r="P16593" s="0" t="n">
        <f aca="false">IF(AND(OR(Dashboard!$B$5="All",D16593=Dashboard!$B$5),OR(Dashboard!$D$5="All",N16593=Dashboard!$D$5),OR(AND(C16593&lt;&gt;"",C16593&gt;=Dashboard!$F$5,C16593&lt;=Dashboard!$H$5),AND(C16593="",Dashboard!$F$5&lt;=1980,Dashboard!$H$5&gt;=2016))),1,0)</f>
        <v>1</v>
      </c>
      <c r="Q16593" s="0" t="n">
        <f aca="false">J16593*P16593+ROW()*0.00000001</f>
        <v>0.01016593</v>
      </c>
    </row>
    <row r="16594" customFormat="false" ht="15" hidden="false" customHeight="false" outlineLevel="0" collapsed="false">
      <c r="A16594" s="0" t="s">
        <v>10954</v>
      </c>
      <c r="B16594" s="0" t="s">
        <v>50</v>
      </c>
      <c r="C16594" s="0" t="n">
        <v>2008</v>
      </c>
      <c r="D16594" s="0" t="s">
        <v>52</v>
      </c>
      <c r="E16594" s="0" t="s">
        <v>124</v>
      </c>
      <c r="F16594" s="0" t="n">
        <v>0</v>
      </c>
      <c r="G16594" s="0" t="n">
        <v>0.01</v>
      </c>
      <c r="H16594" s="0" t="n">
        <v>0</v>
      </c>
      <c r="I16594" s="0" t="n">
        <v>0</v>
      </c>
      <c r="J16594" s="0" t="n">
        <v>0.01</v>
      </c>
      <c r="N16594" s="0" t="s">
        <v>35</v>
      </c>
      <c r="P16594" s="0" t="n">
        <f aca="false">IF(AND(OR(Dashboard!$B$5="All",D16594=Dashboard!$B$5),OR(Dashboard!$D$5="All",N16594=Dashboard!$D$5),OR(AND(C16594&lt;&gt;"",C16594&gt;=Dashboard!$F$5,C16594&lt;=Dashboard!$H$5),AND(C16594="",Dashboard!$F$5&lt;=1980,Dashboard!$H$5&gt;=2016))),1,0)</f>
        <v>1</v>
      </c>
      <c r="Q16594" s="0" t="n">
        <f aca="false">J16594*P16594+ROW()*0.00000001</f>
        <v>0.01016594</v>
      </c>
    </row>
    <row r="16595" customFormat="false" ht="15" hidden="false" customHeight="false" outlineLevel="0" collapsed="false">
      <c r="A16595" s="0" t="s">
        <v>12128</v>
      </c>
      <c r="B16595" s="0" t="s">
        <v>97</v>
      </c>
      <c r="C16595" s="0" t="n">
        <v>2014</v>
      </c>
      <c r="D16595" s="0" t="s">
        <v>71</v>
      </c>
      <c r="E16595" s="0" t="s">
        <v>328</v>
      </c>
      <c r="F16595" s="0" t="n">
        <v>0</v>
      </c>
      <c r="G16595" s="0" t="n">
        <v>0.01</v>
      </c>
      <c r="H16595" s="0" t="n">
        <v>0</v>
      </c>
      <c r="I16595" s="0" t="n">
        <v>0</v>
      </c>
      <c r="J16595" s="0" t="n">
        <v>0.01</v>
      </c>
      <c r="M16595" s="0" t="s">
        <v>36</v>
      </c>
      <c r="N16595" s="0" t="s">
        <v>35</v>
      </c>
      <c r="P16595" s="0" t="n">
        <f aca="false">IF(AND(OR(Dashboard!$B$5="All",D16595=Dashboard!$B$5),OR(Dashboard!$D$5="All",N16595=Dashboard!$D$5),OR(AND(C16595&lt;&gt;"",C16595&gt;=Dashboard!$F$5,C16595&lt;=Dashboard!$H$5),AND(C16595="",Dashboard!$F$5&lt;=1980,Dashboard!$H$5&gt;=2016))),1,0)</f>
        <v>1</v>
      </c>
      <c r="Q16595" s="0" t="n">
        <f aca="false">J16595*P16595+ROW()*0.00000001</f>
        <v>0.01016595</v>
      </c>
    </row>
    <row r="16596" customFormat="false" ht="15" hidden="false" customHeight="false" outlineLevel="0" collapsed="false">
      <c r="A16596" s="0" t="s">
        <v>12129</v>
      </c>
      <c r="B16596" s="0" t="s">
        <v>76</v>
      </c>
      <c r="C16596" s="0" t="n">
        <v>2008</v>
      </c>
      <c r="D16596" s="0" t="s">
        <v>52</v>
      </c>
      <c r="E16596" s="0" t="s">
        <v>7643</v>
      </c>
      <c r="F16596" s="0" t="n">
        <v>0</v>
      </c>
      <c r="G16596" s="0" t="n">
        <v>0</v>
      </c>
      <c r="H16596" s="0" t="n">
        <v>0.01</v>
      </c>
      <c r="I16596" s="0" t="n">
        <v>0</v>
      </c>
      <c r="J16596" s="0" t="n">
        <v>0.01</v>
      </c>
      <c r="N16596" s="0" t="s">
        <v>74</v>
      </c>
      <c r="P16596" s="0" t="n">
        <f aca="false">IF(AND(OR(Dashboard!$B$5="All",D16596=Dashboard!$B$5),OR(Dashboard!$D$5="All",N16596=Dashboard!$D$5),OR(AND(C16596&lt;&gt;"",C16596&gt;=Dashboard!$F$5,C16596&lt;=Dashboard!$H$5),AND(C16596="",Dashboard!$F$5&lt;=1980,Dashboard!$H$5&gt;=2016))),1,0)</f>
        <v>1</v>
      </c>
      <c r="Q16596" s="0" t="n">
        <f aca="false">J16596*P16596+ROW()*0.00000001</f>
        <v>0.01016596</v>
      </c>
    </row>
    <row r="16597" customFormat="false" ht="15" hidden="false" customHeight="false" outlineLevel="0" collapsed="false">
      <c r="A16597" s="0" t="s">
        <v>11496</v>
      </c>
      <c r="B16597" s="0" t="s">
        <v>172</v>
      </c>
      <c r="C16597" s="0" t="n">
        <v>2014</v>
      </c>
      <c r="D16597" s="0" t="s">
        <v>52</v>
      </c>
      <c r="E16597" s="0" t="s">
        <v>124</v>
      </c>
      <c r="F16597" s="0" t="n">
        <v>0</v>
      </c>
      <c r="G16597" s="0" t="n">
        <v>0.01</v>
      </c>
      <c r="H16597" s="0" t="n">
        <v>0</v>
      </c>
      <c r="I16597" s="0" t="n">
        <v>0</v>
      </c>
      <c r="J16597" s="0" t="n">
        <v>0.01</v>
      </c>
      <c r="N16597" s="0" t="s">
        <v>66</v>
      </c>
      <c r="P16597" s="0" t="n">
        <f aca="false">IF(AND(OR(Dashboard!$B$5="All",D16597=Dashboard!$B$5),OR(Dashboard!$D$5="All",N16597=Dashboard!$D$5),OR(AND(C16597&lt;&gt;"",C16597&gt;=Dashboard!$F$5,C16597&lt;=Dashboard!$H$5),AND(C16597="",Dashboard!$F$5&lt;=1980,Dashboard!$H$5&gt;=2016))),1,0)</f>
        <v>1</v>
      </c>
      <c r="Q16597" s="0" t="n">
        <f aca="false">J16597*P16597+ROW()*0.00000001</f>
        <v>0.01016597</v>
      </c>
    </row>
    <row r="16598" customFormat="false" ht="15" hidden="false" customHeight="false" outlineLevel="0" collapsed="false">
      <c r="A16598" s="0" t="s">
        <v>12130</v>
      </c>
      <c r="B16598" s="0" t="s">
        <v>164</v>
      </c>
      <c r="C16598" s="0" t="n">
        <v>2012</v>
      </c>
      <c r="D16598" s="0" t="s">
        <v>71</v>
      </c>
      <c r="E16598" s="0" t="s">
        <v>9087</v>
      </c>
      <c r="F16598" s="0" t="n">
        <v>0</v>
      </c>
      <c r="G16598" s="0" t="n">
        <v>0</v>
      </c>
      <c r="H16598" s="0" t="n">
        <v>0.01</v>
      </c>
      <c r="I16598" s="0" t="n">
        <v>0</v>
      </c>
      <c r="J16598" s="0" t="n">
        <v>0.01</v>
      </c>
      <c r="N16598" s="0" t="s">
        <v>74</v>
      </c>
      <c r="P16598" s="0" t="n">
        <f aca="false">IF(AND(OR(Dashboard!$B$5="All",D16598=Dashboard!$B$5),OR(Dashboard!$D$5="All",N16598=Dashboard!$D$5),OR(AND(C16598&lt;&gt;"",C16598&gt;=Dashboard!$F$5,C16598&lt;=Dashboard!$H$5),AND(C16598="",Dashboard!$F$5&lt;=1980,Dashboard!$H$5&gt;=2016))),1,0)</f>
        <v>1</v>
      </c>
      <c r="Q16598" s="0" t="n">
        <f aca="false">J16598*P16598+ROW()*0.00000001</f>
        <v>0.01016598</v>
      </c>
    </row>
    <row r="16599" customFormat="false" ht="15" hidden="false" customHeight="false" outlineLevel="0" collapsed="false">
      <c r="A16599" s="0" t="s">
        <v>9551</v>
      </c>
      <c r="B16599" s="0" t="s">
        <v>172</v>
      </c>
      <c r="C16599" s="0" t="n">
        <v>2015</v>
      </c>
      <c r="D16599" s="0" t="s">
        <v>71</v>
      </c>
      <c r="E16599" s="0" t="s">
        <v>689</v>
      </c>
      <c r="F16599" s="0" t="n">
        <v>0</v>
      </c>
      <c r="G16599" s="0" t="n">
        <v>0.01</v>
      </c>
      <c r="H16599" s="0" t="n">
        <v>0</v>
      </c>
      <c r="I16599" s="0" t="n">
        <v>0</v>
      </c>
      <c r="J16599" s="0" t="n">
        <v>0.01</v>
      </c>
      <c r="K16599" s="0" t="n">
        <v>65</v>
      </c>
      <c r="L16599" s="0" t="n">
        <v>6</v>
      </c>
      <c r="M16599" s="0" t="s">
        <v>73</v>
      </c>
      <c r="N16599" s="0" t="s">
        <v>66</v>
      </c>
      <c r="O16599" s="0" t="s">
        <v>67</v>
      </c>
      <c r="P16599" s="0" t="n">
        <f aca="false">IF(AND(OR(Dashboard!$B$5="All",D16599=Dashboard!$B$5),OR(Dashboard!$D$5="All",N16599=Dashboard!$D$5),OR(AND(C16599&lt;&gt;"",C16599&gt;=Dashboard!$F$5,C16599&lt;=Dashboard!$H$5),AND(C16599="",Dashboard!$F$5&lt;=1980,Dashboard!$H$5&gt;=2016))),1,0)</f>
        <v>1</v>
      </c>
      <c r="Q16599" s="0" t="n">
        <f aca="false">J16599*P16599+ROW()*0.00000001</f>
        <v>0.01016599</v>
      </c>
    </row>
    <row r="16600" customFormat="false" ht="15" hidden="false" customHeight="false" outlineLevel="0" collapsed="false">
      <c r="A16600" s="0" t="s">
        <v>12131</v>
      </c>
      <c r="B16600" s="0" t="s">
        <v>164</v>
      </c>
      <c r="C16600" s="0" t="n">
        <v>2011</v>
      </c>
      <c r="D16600" s="0" t="s">
        <v>246</v>
      </c>
      <c r="E16600" s="0" t="s">
        <v>11702</v>
      </c>
      <c r="F16600" s="0" t="n">
        <v>0</v>
      </c>
      <c r="G16600" s="0" t="n">
        <v>0</v>
      </c>
      <c r="H16600" s="0" t="n">
        <v>0.01</v>
      </c>
      <c r="I16600" s="0" t="n">
        <v>0</v>
      </c>
      <c r="J16600" s="0" t="n">
        <v>0.01</v>
      </c>
      <c r="N16600" s="0" t="s">
        <v>74</v>
      </c>
      <c r="P16600" s="0" t="n">
        <f aca="false">IF(AND(OR(Dashboard!$B$5="All",D16600=Dashboard!$B$5),OR(Dashboard!$D$5="All",N16600=Dashboard!$D$5),OR(AND(C16600&lt;&gt;"",C16600&gt;=Dashboard!$F$5,C16600&lt;=Dashboard!$H$5),AND(C16600="",Dashboard!$F$5&lt;=1980,Dashboard!$H$5&gt;=2016))),1,0)</f>
        <v>1</v>
      </c>
      <c r="Q16600" s="0" t="n">
        <f aca="false">J16600*P16600+ROW()*0.00000001</f>
        <v>0.010166</v>
      </c>
    </row>
    <row r="16601" customFormat="false" ht="15" hidden="false" customHeight="false" outlineLevel="0" collapsed="false">
      <c r="A16601" s="0" t="s">
        <v>12132</v>
      </c>
      <c r="B16601" s="0" t="s">
        <v>97</v>
      </c>
      <c r="C16601" s="0" t="n">
        <v>2014</v>
      </c>
      <c r="D16601" s="0" t="s">
        <v>48</v>
      </c>
      <c r="E16601" s="0" t="s">
        <v>3336</v>
      </c>
      <c r="F16601" s="0" t="n">
        <v>0</v>
      </c>
      <c r="G16601" s="0" t="n">
        <v>0.01</v>
      </c>
      <c r="H16601" s="0" t="n">
        <v>0</v>
      </c>
      <c r="I16601" s="0" t="n">
        <v>0</v>
      </c>
      <c r="J16601" s="0" t="n">
        <v>0.01</v>
      </c>
      <c r="M16601" s="0" t="s">
        <v>36</v>
      </c>
      <c r="N16601" s="0" t="s">
        <v>35</v>
      </c>
      <c r="P16601" s="0" t="n">
        <f aca="false">IF(AND(OR(Dashboard!$B$5="All",D16601=Dashboard!$B$5),OR(Dashboard!$D$5="All",N16601=Dashboard!$D$5),OR(AND(C16601&lt;&gt;"",C16601&gt;=Dashboard!$F$5,C16601&lt;=Dashboard!$H$5),AND(C16601="",Dashboard!$F$5&lt;=1980,Dashboard!$H$5&gt;=2016))),1,0)</f>
        <v>1</v>
      </c>
      <c r="Q16601" s="0" t="n">
        <f aca="false">J16601*P16601+ROW()*0.00000001</f>
        <v>0.01016601</v>
      </c>
    </row>
    <row r="16602" customFormat="false" ht="15" hidden="false" customHeight="false" outlineLevel="0" collapsed="false">
      <c r="A16602" s="0" t="s">
        <v>7906</v>
      </c>
      <c r="B16602" s="0" t="s">
        <v>85</v>
      </c>
      <c r="C16602" s="0" t="n">
        <v>2005</v>
      </c>
      <c r="D16602" s="0" t="s">
        <v>48</v>
      </c>
      <c r="E16602" s="0" t="s">
        <v>1524</v>
      </c>
      <c r="F16602" s="0" t="n">
        <v>0.01</v>
      </c>
      <c r="G16602" s="0" t="n">
        <v>0</v>
      </c>
      <c r="H16602" s="0" t="n">
        <v>0</v>
      </c>
      <c r="I16602" s="0" t="n">
        <v>0</v>
      </c>
      <c r="J16602" s="0" t="n">
        <v>0.01</v>
      </c>
      <c r="N16602" s="0" t="s">
        <v>35</v>
      </c>
      <c r="P16602" s="0" t="n">
        <f aca="false">IF(AND(OR(Dashboard!$B$5="All",D16602=Dashboard!$B$5),OR(Dashboard!$D$5="All",N16602=Dashboard!$D$5),OR(AND(C16602&lt;&gt;"",C16602&gt;=Dashboard!$F$5,C16602&lt;=Dashboard!$H$5),AND(C16602="",Dashboard!$F$5&lt;=1980,Dashboard!$H$5&gt;=2016))),1,0)</f>
        <v>1</v>
      </c>
      <c r="Q16602" s="0" t="n">
        <f aca="false">J16602*P16602+ROW()*0.00000001</f>
        <v>0.01016602</v>
      </c>
    </row>
    <row r="16603" customFormat="false" ht="15" hidden="false" customHeight="false" outlineLevel="0" collapsed="false">
      <c r="A16603" s="0" t="s">
        <v>12133</v>
      </c>
      <c r="B16603" s="0" t="s">
        <v>85</v>
      </c>
      <c r="C16603" s="0" t="n">
        <v>2006</v>
      </c>
      <c r="D16603" s="0" t="s">
        <v>16</v>
      </c>
      <c r="E16603" s="0" t="s">
        <v>1894</v>
      </c>
      <c r="F16603" s="0" t="n">
        <v>0.01</v>
      </c>
      <c r="G16603" s="0" t="n">
        <v>0</v>
      </c>
      <c r="H16603" s="0" t="n">
        <v>0</v>
      </c>
      <c r="I16603" s="0" t="n">
        <v>0</v>
      </c>
      <c r="J16603" s="0" t="n">
        <v>0.01</v>
      </c>
      <c r="N16603" s="0" t="s">
        <v>35</v>
      </c>
      <c r="P16603" s="0" t="n">
        <f aca="false">IF(AND(OR(Dashboard!$B$5="All",D16603=Dashboard!$B$5),OR(Dashboard!$D$5="All",N16603=Dashboard!$D$5),OR(AND(C16603&lt;&gt;"",C16603&gt;=Dashboard!$F$5,C16603&lt;=Dashboard!$H$5),AND(C16603="",Dashboard!$F$5&lt;=1980,Dashboard!$H$5&gt;=2016))),1,0)</f>
        <v>1</v>
      </c>
      <c r="Q16603" s="0" t="n">
        <f aca="false">J16603*P16603+ROW()*0.00000001</f>
        <v>0.01016603</v>
      </c>
    </row>
    <row r="16604" customFormat="false" ht="15" hidden="false" customHeight="false" outlineLevel="0" collapsed="false">
      <c r="A16604" s="0" t="s">
        <v>2747</v>
      </c>
      <c r="B16604" s="0" t="s">
        <v>152</v>
      </c>
      <c r="C16604" s="0" t="n">
        <v>2010</v>
      </c>
      <c r="D16604" s="0" t="s">
        <v>56</v>
      </c>
      <c r="E16604" s="0" t="s">
        <v>91</v>
      </c>
      <c r="F16604" s="0" t="n">
        <v>0.01</v>
      </c>
      <c r="G16604" s="0" t="n">
        <v>0</v>
      </c>
      <c r="H16604" s="0" t="n">
        <v>0</v>
      </c>
      <c r="I16604" s="0" t="n">
        <v>0</v>
      </c>
      <c r="J16604" s="0" t="n">
        <v>0.01</v>
      </c>
      <c r="N16604" s="0" t="s">
        <v>152</v>
      </c>
      <c r="P16604" s="0" t="n">
        <f aca="false">IF(AND(OR(Dashboard!$B$5="All",D16604=Dashboard!$B$5),OR(Dashboard!$D$5="All",N16604=Dashboard!$D$5),OR(AND(C16604&lt;&gt;"",C16604&gt;=Dashboard!$F$5,C16604&lt;=Dashboard!$H$5),AND(C16604="",Dashboard!$F$5&lt;=1980,Dashboard!$H$5&gt;=2016))),1,0)</f>
        <v>1</v>
      </c>
      <c r="Q16604" s="0" t="n">
        <f aca="false">J16604*P16604+ROW()*0.00000001</f>
        <v>0.01016604</v>
      </c>
    </row>
    <row r="16605" customFormat="false" ht="15" hidden="false" customHeight="false" outlineLevel="0" collapsed="false">
      <c r="A16605" s="0" t="s">
        <v>12134</v>
      </c>
      <c r="B16605" s="0" t="s">
        <v>164</v>
      </c>
      <c r="C16605" s="0" t="n">
        <v>2014</v>
      </c>
      <c r="D16605" s="0" t="s">
        <v>114</v>
      </c>
      <c r="E16605" s="0" t="s">
        <v>10489</v>
      </c>
      <c r="F16605" s="0" t="n">
        <v>0</v>
      </c>
      <c r="G16605" s="0" t="n">
        <v>0</v>
      </c>
      <c r="H16605" s="0" t="n">
        <v>0.01</v>
      </c>
      <c r="I16605" s="0" t="n">
        <v>0</v>
      </c>
      <c r="J16605" s="0" t="n">
        <v>0.01</v>
      </c>
      <c r="N16605" s="0" t="s">
        <v>74</v>
      </c>
      <c r="P16605" s="0" t="n">
        <f aca="false">IF(AND(OR(Dashboard!$B$5="All",D16605=Dashboard!$B$5),OR(Dashboard!$D$5="All",N16605=Dashboard!$D$5),OR(AND(C16605&lt;&gt;"",C16605&gt;=Dashboard!$F$5,C16605&lt;=Dashboard!$H$5),AND(C16605="",Dashboard!$F$5&lt;=1980,Dashboard!$H$5&gt;=2016))),1,0)</f>
        <v>1</v>
      </c>
      <c r="Q16605" s="0" t="n">
        <f aca="false">J16605*P16605+ROW()*0.00000001</f>
        <v>0.01016605</v>
      </c>
    </row>
    <row r="16606" customFormat="false" ht="15" hidden="false" customHeight="false" outlineLevel="0" collapsed="false">
      <c r="A16606" s="0" t="s">
        <v>12135</v>
      </c>
      <c r="B16606" s="0" t="s">
        <v>164</v>
      </c>
      <c r="C16606" s="0" t="n">
        <v>2011</v>
      </c>
      <c r="D16606" s="0" t="s">
        <v>114</v>
      </c>
      <c r="E16606" s="0" t="s">
        <v>12136</v>
      </c>
      <c r="F16606" s="0" t="n">
        <v>0</v>
      </c>
      <c r="G16606" s="0" t="n">
        <v>0</v>
      </c>
      <c r="H16606" s="0" t="n">
        <v>0.01</v>
      </c>
      <c r="I16606" s="0" t="n">
        <v>0</v>
      </c>
      <c r="J16606" s="0" t="n">
        <v>0.01</v>
      </c>
      <c r="N16606" s="0" t="s">
        <v>74</v>
      </c>
      <c r="P16606" s="0" t="n">
        <f aca="false">IF(AND(OR(Dashboard!$B$5="All",D16606=Dashboard!$B$5),OR(Dashboard!$D$5="All",N16606=Dashboard!$D$5),OR(AND(C16606&lt;&gt;"",C16606&gt;=Dashboard!$F$5,C16606&lt;=Dashboard!$H$5),AND(C16606="",Dashboard!$F$5&lt;=1980,Dashboard!$H$5&gt;=2016))),1,0)</f>
        <v>1</v>
      </c>
      <c r="Q16606" s="0" t="n">
        <f aca="false">J16606*P16606+ROW()*0.00000001</f>
        <v>0.01016606</v>
      </c>
    </row>
    <row r="16607" customFormat="false" ht="15" hidden="false" customHeight="false" outlineLevel="0" collapsed="false">
      <c r="A16607" s="0" t="s">
        <v>12137</v>
      </c>
      <c r="B16607" s="0" t="s">
        <v>76</v>
      </c>
      <c r="C16607" s="0" t="n">
        <v>2008</v>
      </c>
      <c r="D16607" s="0" t="s">
        <v>114</v>
      </c>
      <c r="E16607" s="0" t="s">
        <v>2334</v>
      </c>
      <c r="F16607" s="0" t="n">
        <v>0</v>
      </c>
      <c r="G16607" s="0" t="n">
        <v>0</v>
      </c>
      <c r="H16607" s="0" t="n">
        <v>0.01</v>
      </c>
      <c r="I16607" s="0" t="n">
        <v>0</v>
      </c>
      <c r="J16607" s="0" t="n">
        <v>0.01</v>
      </c>
      <c r="N16607" s="0" t="s">
        <v>74</v>
      </c>
      <c r="P16607" s="0" t="n">
        <f aca="false">IF(AND(OR(Dashboard!$B$5="All",D16607=Dashboard!$B$5),OR(Dashboard!$D$5="All",N16607=Dashboard!$D$5),OR(AND(C16607&lt;&gt;"",C16607&gt;=Dashboard!$F$5,C16607&lt;=Dashboard!$H$5),AND(C16607="",Dashboard!$F$5&lt;=1980,Dashboard!$H$5&gt;=2016))),1,0)</f>
        <v>1</v>
      </c>
      <c r="Q16607" s="0" t="n">
        <f aca="false">J16607*P16607+ROW()*0.00000001</f>
        <v>0.01016607</v>
      </c>
    </row>
    <row r="16608" customFormat="false" ht="15" hidden="false" customHeight="false" outlineLevel="0" collapsed="false">
      <c r="A16608" s="0" t="s">
        <v>12138</v>
      </c>
      <c r="B16608" s="0" t="s">
        <v>76</v>
      </c>
      <c r="C16608" s="0" t="n">
        <v>2006</v>
      </c>
      <c r="D16608" s="0" t="s">
        <v>114</v>
      </c>
      <c r="E16608" s="0" t="s">
        <v>9561</v>
      </c>
      <c r="F16608" s="0" t="n">
        <v>0</v>
      </c>
      <c r="G16608" s="0" t="n">
        <v>0</v>
      </c>
      <c r="H16608" s="0" t="n">
        <v>0.01</v>
      </c>
      <c r="I16608" s="0" t="n">
        <v>0</v>
      </c>
      <c r="J16608" s="0" t="n">
        <v>0.01</v>
      </c>
      <c r="N16608" s="0" t="s">
        <v>74</v>
      </c>
      <c r="P16608" s="0" t="n">
        <f aca="false">IF(AND(OR(Dashboard!$B$5="All",D16608=Dashboard!$B$5),OR(Dashboard!$D$5="All",N16608=Dashboard!$D$5),OR(AND(C16608&lt;&gt;"",C16608&gt;=Dashboard!$F$5,C16608&lt;=Dashboard!$H$5),AND(C16608="",Dashboard!$F$5&lt;=1980,Dashboard!$H$5&gt;=2016))),1,0)</f>
        <v>1</v>
      </c>
      <c r="Q16608" s="0" t="n">
        <f aca="false">J16608*P16608+ROW()*0.00000001</f>
        <v>0.01016608</v>
      </c>
    </row>
    <row r="16609" customFormat="false" ht="15" hidden="false" customHeight="false" outlineLevel="0" collapsed="false">
      <c r="A16609" s="0" t="s">
        <v>12139</v>
      </c>
      <c r="B16609" s="0" t="s">
        <v>117</v>
      </c>
      <c r="C16609" s="0" t="n">
        <v>1999</v>
      </c>
      <c r="D16609" s="0" t="s">
        <v>102</v>
      </c>
      <c r="E16609" s="0" t="s">
        <v>4987</v>
      </c>
      <c r="F16609" s="0" t="n">
        <v>0.01</v>
      </c>
      <c r="G16609" s="0" t="n">
        <v>0</v>
      </c>
      <c r="H16609" s="0" t="n">
        <v>0</v>
      </c>
      <c r="I16609" s="0" t="n">
        <v>0</v>
      </c>
      <c r="J16609" s="0" t="n">
        <v>0.01</v>
      </c>
      <c r="N16609" s="0" t="s">
        <v>74</v>
      </c>
      <c r="P16609" s="0" t="n">
        <f aca="false">IF(AND(OR(Dashboard!$B$5="All",D16609=Dashboard!$B$5),OR(Dashboard!$D$5="All",N16609=Dashboard!$D$5),OR(AND(C16609&lt;&gt;"",C16609&gt;=Dashboard!$F$5,C16609&lt;=Dashboard!$H$5),AND(C16609="",Dashboard!$F$5&lt;=1980,Dashboard!$H$5&gt;=2016))),1,0)</f>
        <v>1</v>
      </c>
      <c r="Q16609" s="0" t="n">
        <f aca="false">J16609*P16609+ROW()*0.00000001</f>
        <v>0.01016609</v>
      </c>
    </row>
    <row r="16610" customFormat="false" ht="15" hidden="false" customHeight="false" outlineLevel="0" collapsed="false">
      <c r="A16610" s="0" t="s">
        <v>12140</v>
      </c>
      <c r="B16610" s="0" t="s">
        <v>97</v>
      </c>
      <c r="C16610" s="0" t="n">
        <v>2015</v>
      </c>
      <c r="D16610" s="0" t="s">
        <v>52</v>
      </c>
      <c r="E16610" s="0" t="s">
        <v>35</v>
      </c>
      <c r="F16610" s="0" t="n">
        <v>0</v>
      </c>
      <c r="G16610" s="0" t="n">
        <v>0</v>
      </c>
      <c r="H16610" s="0" t="n">
        <v>0.01</v>
      </c>
      <c r="I16610" s="0" t="n">
        <v>0</v>
      </c>
      <c r="J16610" s="0" t="n">
        <v>0.01</v>
      </c>
      <c r="N16610" s="0" t="s">
        <v>35</v>
      </c>
      <c r="P16610" s="0" t="n">
        <f aca="false">IF(AND(OR(Dashboard!$B$5="All",D16610=Dashboard!$B$5),OR(Dashboard!$D$5="All",N16610=Dashboard!$D$5),OR(AND(C16610&lt;&gt;"",C16610&gt;=Dashboard!$F$5,C16610&lt;=Dashboard!$H$5),AND(C16610="",Dashboard!$F$5&lt;=1980,Dashboard!$H$5&gt;=2016))),1,0)</f>
        <v>1</v>
      </c>
      <c r="Q16610" s="0" t="n">
        <f aca="false">J16610*P16610+ROW()*0.00000001</f>
        <v>0.0101661</v>
      </c>
    </row>
    <row r="16611" customFormat="false" ht="15" hidden="false" customHeight="false" outlineLevel="0" collapsed="false">
      <c r="A16611" s="0" t="s">
        <v>12141</v>
      </c>
      <c r="B16611" s="0" t="s">
        <v>164</v>
      </c>
      <c r="C16611" s="0" t="n">
        <v>2013</v>
      </c>
      <c r="D16611" s="0" t="s">
        <v>114</v>
      </c>
      <c r="E16611" s="0" t="s">
        <v>10489</v>
      </c>
      <c r="F16611" s="0" t="n">
        <v>0</v>
      </c>
      <c r="G16611" s="0" t="n">
        <v>0</v>
      </c>
      <c r="H16611" s="0" t="n">
        <v>0.01</v>
      </c>
      <c r="I16611" s="0" t="n">
        <v>0</v>
      </c>
      <c r="J16611" s="0" t="n">
        <v>0.01</v>
      </c>
      <c r="N16611" s="0" t="s">
        <v>74</v>
      </c>
      <c r="P16611" s="0" t="n">
        <f aca="false">IF(AND(OR(Dashboard!$B$5="All",D16611=Dashboard!$B$5),OR(Dashboard!$D$5="All",N16611=Dashboard!$D$5),OR(AND(C16611&lt;&gt;"",C16611&gt;=Dashboard!$F$5,C16611&lt;=Dashboard!$H$5),AND(C16611="",Dashboard!$F$5&lt;=1980,Dashboard!$H$5&gt;=2016))),1,0)</f>
        <v>1</v>
      </c>
      <c r="Q16611" s="0" t="n">
        <f aca="false">J16611*P16611+ROW()*0.00000001</f>
        <v>0.01016611</v>
      </c>
    </row>
    <row r="16612" customFormat="false" ht="15" hidden="false" customHeight="false" outlineLevel="0" collapsed="false">
      <c r="A16612" s="0" t="s">
        <v>7834</v>
      </c>
      <c r="B16612" s="0" t="s">
        <v>97</v>
      </c>
      <c r="C16612" s="0" t="n">
        <v>2015</v>
      </c>
      <c r="D16612" s="0" t="s">
        <v>114</v>
      </c>
      <c r="E16612" s="0" t="s">
        <v>782</v>
      </c>
      <c r="F16612" s="0" t="n">
        <v>0</v>
      </c>
      <c r="G16612" s="0" t="n">
        <v>0</v>
      </c>
      <c r="H16612" s="0" t="n">
        <v>0.01</v>
      </c>
      <c r="I16612" s="0" t="n">
        <v>0</v>
      </c>
      <c r="J16612" s="0" t="n">
        <v>0.01</v>
      </c>
      <c r="N16612" s="0" t="s">
        <v>35</v>
      </c>
      <c r="P16612" s="0" t="n">
        <f aca="false">IF(AND(OR(Dashboard!$B$5="All",D16612=Dashboard!$B$5),OR(Dashboard!$D$5="All",N16612=Dashboard!$D$5),OR(AND(C16612&lt;&gt;"",C16612&gt;=Dashboard!$F$5,C16612&lt;=Dashboard!$H$5),AND(C16612="",Dashboard!$F$5&lt;=1980,Dashboard!$H$5&gt;=2016))),1,0)</f>
        <v>1</v>
      </c>
      <c r="Q16612" s="0" t="n">
        <f aca="false">J16612*P16612+ROW()*0.00000001</f>
        <v>0.01016612</v>
      </c>
    </row>
    <row r="16613" customFormat="false" ht="15" hidden="false" customHeight="false" outlineLevel="0" collapsed="false">
      <c r="A16613" s="0" t="s">
        <v>12142</v>
      </c>
      <c r="B16613" s="0" t="s">
        <v>76</v>
      </c>
      <c r="C16613" s="0" t="n">
        <v>2007</v>
      </c>
      <c r="D16613" s="0" t="s">
        <v>246</v>
      </c>
      <c r="E16613" s="0" t="s">
        <v>12143</v>
      </c>
      <c r="F16613" s="0" t="n">
        <v>0</v>
      </c>
      <c r="G16613" s="0" t="n">
        <v>0</v>
      </c>
      <c r="H16613" s="0" t="n">
        <v>0.01</v>
      </c>
      <c r="I16613" s="0" t="n">
        <v>0</v>
      </c>
      <c r="J16613" s="0" t="n">
        <v>0.01</v>
      </c>
      <c r="N16613" s="0" t="s">
        <v>74</v>
      </c>
      <c r="P16613" s="0" t="n">
        <f aca="false">IF(AND(OR(Dashboard!$B$5="All",D16613=Dashboard!$B$5),OR(Dashboard!$D$5="All",N16613=Dashboard!$D$5),OR(AND(C16613&lt;&gt;"",C16613&gt;=Dashboard!$F$5,C16613&lt;=Dashboard!$H$5),AND(C16613="",Dashboard!$F$5&lt;=1980,Dashboard!$H$5&gt;=2016))),1,0)</f>
        <v>1</v>
      </c>
      <c r="Q16613" s="0" t="n">
        <f aca="false">J16613*P16613+ROW()*0.00000001</f>
        <v>0.01016613</v>
      </c>
    </row>
    <row r="16614" customFormat="false" ht="15" hidden="false" customHeight="false" outlineLevel="0" collapsed="false">
      <c r="A16614" s="0" t="s">
        <v>11415</v>
      </c>
      <c r="B16614" s="0" t="s">
        <v>164</v>
      </c>
      <c r="C16614" s="0" t="n">
        <v>2014</v>
      </c>
      <c r="D16614" s="0" t="s">
        <v>52</v>
      </c>
      <c r="E16614" s="0" t="s">
        <v>4303</v>
      </c>
      <c r="F16614" s="0" t="n">
        <v>0</v>
      </c>
      <c r="G16614" s="0" t="n">
        <v>0</v>
      </c>
      <c r="H16614" s="0" t="n">
        <v>0.01</v>
      </c>
      <c r="I16614" s="0" t="n">
        <v>0</v>
      </c>
      <c r="J16614" s="0" t="n">
        <v>0.01</v>
      </c>
      <c r="N16614" s="0" t="s">
        <v>74</v>
      </c>
      <c r="P16614" s="0" t="n">
        <f aca="false">IF(AND(OR(Dashboard!$B$5="All",D16614=Dashboard!$B$5),OR(Dashboard!$D$5="All",N16614=Dashboard!$D$5),OR(AND(C16614&lt;&gt;"",C16614&gt;=Dashboard!$F$5,C16614&lt;=Dashboard!$H$5),AND(C16614="",Dashboard!$F$5&lt;=1980,Dashboard!$H$5&gt;=2016))),1,0)</f>
        <v>1</v>
      </c>
      <c r="Q16614" s="0" t="n">
        <f aca="false">J16614*P16614+ROW()*0.00000001</f>
        <v>0.01016614</v>
      </c>
    </row>
    <row r="16615" customFormat="false" ht="15" hidden="false" customHeight="false" outlineLevel="0" collapsed="false">
      <c r="A16615" s="0" t="s">
        <v>12144</v>
      </c>
      <c r="B16615" s="0" t="s">
        <v>64</v>
      </c>
      <c r="C16615" s="0" t="n">
        <v>2012</v>
      </c>
      <c r="D16615" s="0" t="s">
        <v>102</v>
      </c>
      <c r="E16615" s="0" t="s">
        <v>328</v>
      </c>
      <c r="F16615" s="0" t="n">
        <v>0.01</v>
      </c>
      <c r="G16615" s="0" t="n">
        <v>0</v>
      </c>
      <c r="H16615" s="0" t="n">
        <v>0</v>
      </c>
      <c r="I16615" s="0" t="n">
        <v>0</v>
      </c>
      <c r="J16615" s="0" t="n">
        <v>0.01</v>
      </c>
      <c r="K16615" s="0" t="n">
        <v>49</v>
      </c>
      <c r="L16615" s="0" t="n">
        <v>2.1</v>
      </c>
      <c r="M16615" s="0" t="s">
        <v>103</v>
      </c>
      <c r="N16615" s="0" t="s">
        <v>66</v>
      </c>
      <c r="O16615" s="0" t="s">
        <v>177</v>
      </c>
      <c r="P16615" s="0" t="n">
        <f aca="false">IF(AND(OR(Dashboard!$B$5="All",D16615=Dashboard!$B$5),OR(Dashboard!$D$5="All",N16615=Dashboard!$D$5),OR(AND(C16615&lt;&gt;"",C16615&gt;=Dashboard!$F$5,C16615&lt;=Dashboard!$H$5),AND(C16615="",Dashboard!$F$5&lt;=1980,Dashboard!$H$5&gt;=2016))),1,0)</f>
        <v>1</v>
      </c>
      <c r="Q16615" s="0" t="n">
        <f aca="false">J16615*P16615+ROW()*0.00000001</f>
        <v>0.01016615</v>
      </c>
    </row>
    <row r="16616" customFormat="false" ht="15" hidden="false" customHeight="false" outlineLevel="0" collapsed="false">
      <c r="A16616" s="0" t="s">
        <v>2978</v>
      </c>
      <c r="B16616" s="0" t="s">
        <v>152</v>
      </c>
      <c r="C16616" s="0" t="n">
        <v>2003</v>
      </c>
      <c r="D16616" s="0" t="s">
        <v>71</v>
      </c>
      <c r="E16616" s="0" t="s">
        <v>257</v>
      </c>
      <c r="F16616" s="0" t="n">
        <v>0</v>
      </c>
      <c r="G16616" s="0" t="n">
        <v>0.01</v>
      </c>
      <c r="H16616" s="0" t="n">
        <v>0</v>
      </c>
      <c r="I16616" s="0" t="n">
        <v>0</v>
      </c>
      <c r="J16616" s="0" t="n">
        <v>0.01</v>
      </c>
      <c r="K16616" s="0" t="n">
        <v>70</v>
      </c>
      <c r="L16616" s="0" t="n">
        <v>8.7</v>
      </c>
      <c r="M16616" s="0" t="s">
        <v>73</v>
      </c>
      <c r="N16616" s="0" t="s">
        <v>152</v>
      </c>
      <c r="O16616" s="0" t="s">
        <v>67</v>
      </c>
      <c r="P16616" s="0" t="n">
        <f aca="false">IF(AND(OR(Dashboard!$B$5="All",D16616=Dashboard!$B$5),OR(Dashboard!$D$5="All",N16616=Dashboard!$D$5),OR(AND(C16616&lt;&gt;"",C16616&gt;=Dashboard!$F$5,C16616&lt;=Dashboard!$H$5),AND(C16616="",Dashboard!$F$5&lt;=1980,Dashboard!$H$5&gt;=2016))),1,0)</f>
        <v>1</v>
      </c>
      <c r="Q16616" s="0" t="n">
        <f aca="false">J16616*P16616+ROW()*0.00000001</f>
        <v>0.01016616</v>
      </c>
    </row>
    <row r="16617" customFormat="false" ht="15" hidden="false" customHeight="false" outlineLevel="0" collapsed="false">
      <c r="A16617" s="0" t="s">
        <v>12145</v>
      </c>
      <c r="B16617" s="0" t="s">
        <v>97</v>
      </c>
      <c r="C16617" s="0" t="n">
        <v>2012</v>
      </c>
      <c r="D16617" s="0" t="s">
        <v>48</v>
      </c>
      <c r="E16617" s="0" t="s">
        <v>5994</v>
      </c>
      <c r="F16617" s="0" t="n">
        <v>0.01</v>
      </c>
      <c r="G16617" s="0" t="n">
        <v>0</v>
      </c>
      <c r="H16617" s="0" t="n">
        <v>0</v>
      </c>
      <c r="I16617" s="0" t="n">
        <v>0</v>
      </c>
      <c r="J16617" s="0" t="n">
        <v>0.01</v>
      </c>
      <c r="M16617" s="0" t="s">
        <v>36</v>
      </c>
      <c r="N16617" s="0" t="s">
        <v>35</v>
      </c>
      <c r="P16617" s="0" t="n">
        <f aca="false">IF(AND(OR(Dashboard!$B$5="All",D16617=Dashboard!$B$5),OR(Dashboard!$D$5="All",N16617=Dashboard!$D$5),OR(AND(C16617&lt;&gt;"",C16617&gt;=Dashboard!$F$5,C16617&lt;=Dashboard!$H$5),AND(C16617="",Dashboard!$F$5&lt;=1980,Dashboard!$H$5&gt;=2016))),1,0)</f>
        <v>1</v>
      </c>
      <c r="Q16617" s="0" t="n">
        <f aca="false">J16617*P16617+ROW()*0.00000001</f>
        <v>0.01016617</v>
      </c>
    </row>
    <row r="16618" customFormat="false" ht="15" hidden="false" customHeight="false" outlineLevel="0" collapsed="false">
      <c r="A16618" s="0" t="s">
        <v>12146</v>
      </c>
      <c r="B16618" s="0" t="s">
        <v>50</v>
      </c>
      <c r="C16618" s="0" t="n">
        <v>2008</v>
      </c>
      <c r="D16618" s="0" t="s">
        <v>58</v>
      </c>
      <c r="E16618" s="0" t="s">
        <v>124</v>
      </c>
      <c r="F16618" s="0" t="n">
        <v>0</v>
      </c>
      <c r="G16618" s="0" t="n">
        <v>0</v>
      </c>
      <c r="H16618" s="0" t="n">
        <v>0.01</v>
      </c>
      <c r="I16618" s="0" t="n">
        <v>0</v>
      </c>
      <c r="J16618" s="0" t="n">
        <v>0.01</v>
      </c>
      <c r="N16618" s="0" t="s">
        <v>35</v>
      </c>
      <c r="P16618" s="0" t="n">
        <f aca="false">IF(AND(OR(Dashboard!$B$5="All",D16618=Dashboard!$B$5),OR(Dashboard!$D$5="All",N16618=Dashboard!$D$5),OR(AND(C16618&lt;&gt;"",C16618&gt;=Dashboard!$F$5,C16618&lt;=Dashboard!$H$5),AND(C16618="",Dashboard!$F$5&lt;=1980,Dashboard!$H$5&gt;=2016))),1,0)</f>
        <v>1</v>
      </c>
      <c r="Q16618" s="0" t="n">
        <f aca="false">J16618*P16618+ROW()*0.00000001</f>
        <v>0.01016618</v>
      </c>
    </row>
    <row r="16619" customFormat="false" ht="15" hidden="false" customHeight="false" outlineLevel="0" collapsed="false">
      <c r="A16619" s="0" t="s">
        <v>12147</v>
      </c>
      <c r="B16619" s="0" t="s">
        <v>152</v>
      </c>
      <c r="C16619" s="0" t="n">
        <v>2016</v>
      </c>
      <c r="D16619" s="0" t="s">
        <v>246</v>
      </c>
      <c r="E16619" s="0" t="s">
        <v>2264</v>
      </c>
      <c r="F16619" s="0" t="n">
        <v>0</v>
      </c>
      <c r="G16619" s="0" t="n">
        <v>0.01</v>
      </c>
      <c r="H16619" s="0" t="n">
        <v>0</v>
      </c>
      <c r="I16619" s="0" t="n">
        <v>0</v>
      </c>
      <c r="J16619" s="0" t="n">
        <v>0.01</v>
      </c>
      <c r="N16619" s="0" t="s">
        <v>152</v>
      </c>
      <c r="P16619" s="0" t="n">
        <f aca="false">IF(AND(OR(Dashboard!$B$5="All",D16619=Dashboard!$B$5),OR(Dashboard!$D$5="All",N16619=Dashboard!$D$5),OR(AND(C16619&lt;&gt;"",C16619&gt;=Dashboard!$F$5,C16619&lt;=Dashboard!$H$5),AND(C16619="",Dashboard!$F$5&lt;=1980,Dashboard!$H$5&gt;=2016))),1,0)</f>
        <v>1</v>
      </c>
      <c r="Q16619" s="0" t="n">
        <f aca="false">J16619*P16619+ROW()*0.00000001</f>
        <v>0.01016619</v>
      </c>
    </row>
    <row r="16620" customFormat="false" ht="15" hidden="false" customHeight="false" outlineLevel="0" collapsed="false">
      <c r="A16620" s="0" t="s">
        <v>11218</v>
      </c>
      <c r="B16620" s="0" t="s">
        <v>851</v>
      </c>
      <c r="C16620" s="0" t="n">
        <v>2015</v>
      </c>
      <c r="D16620" s="0" t="s">
        <v>114</v>
      </c>
      <c r="E16620" s="0" t="s">
        <v>4395</v>
      </c>
      <c r="F16620" s="0" t="n">
        <v>0.01</v>
      </c>
      <c r="G16620" s="0" t="n">
        <v>0</v>
      </c>
      <c r="H16620" s="0" t="n">
        <v>0</v>
      </c>
      <c r="I16620" s="0" t="n">
        <v>0</v>
      </c>
      <c r="J16620" s="0" t="n">
        <v>0.01</v>
      </c>
      <c r="L16620" s="0" t="n">
        <v>7</v>
      </c>
      <c r="M16620" s="0" t="s">
        <v>73</v>
      </c>
      <c r="N16620" s="0" t="s">
        <v>74</v>
      </c>
      <c r="P16620" s="0" t="n">
        <f aca="false">IF(AND(OR(Dashboard!$B$5="All",D16620=Dashboard!$B$5),OR(Dashboard!$D$5="All",N16620=Dashboard!$D$5),OR(AND(C16620&lt;&gt;"",C16620&gt;=Dashboard!$F$5,C16620&lt;=Dashboard!$H$5),AND(C16620="",Dashboard!$F$5&lt;=1980,Dashboard!$H$5&gt;=2016))),1,0)</f>
        <v>1</v>
      </c>
      <c r="Q16620" s="0" t="n">
        <f aca="false">J16620*P16620+ROW()*0.00000001</f>
        <v>0.0101662</v>
      </c>
    </row>
    <row r="16621" customFormat="false" ht="15" hidden="false" customHeight="false" outlineLevel="0" collapsed="false">
      <c r="A16621" s="0" t="s">
        <v>12148</v>
      </c>
      <c r="B16621" s="0" t="s">
        <v>50</v>
      </c>
      <c r="C16621" s="0" t="n">
        <v>2008</v>
      </c>
      <c r="D16621" s="0" t="s">
        <v>46</v>
      </c>
      <c r="E16621" s="0" t="s">
        <v>6970</v>
      </c>
      <c r="F16621" s="0" t="n">
        <v>0</v>
      </c>
      <c r="G16621" s="0" t="n">
        <v>0</v>
      </c>
      <c r="H16621" s="0" t="n">
        <v>0.01</v>
      </c>
      <c r="I16621" s="0" t="n">
        <v>0</v>
      </c>
      <c r="J16621" s="0" t="n">
        <v>0.01</v>
      </c>
      <c r="N16621" s="0" t="s">
        <v>35</v>
      </c>
      <c r="P16621" s="0" t="n">
        <f aca="false">IF(AND(OR(Dashboard!$B$5="All",D16621=Dashboard!$B$5),OR(Dashboard!$D$5="All",N16621=Dashboard!$D$5),OR(AND(C16621&lt;&gt;"",C16621&gt;=Dashboard!$F$5,C16621&lt;=Dashboard!$H$5),AND(C16621="",Dashboard!$F$5&lt;=1980,Dashboard!$H$5&gt;=2016))),1,0)</f>
        <v>1</v>
      </c>
      <c r="Q16621" s="0" t="n">
        <f aca="false">J16621*P16621+ROW()*0.00000001</f>
        <v>0.01016621</v>
      </c>
    </row>
    <row r="16622" customFormat="false" ht="15" hidden="false" customHeight="false" outlineLevel="0" collapsed="false">
      <c r="A16622" s="0" t="s">
        <v>12149</v>
      </c>
      <c r="B16622" s="0" t="s">
        <v>152</v>
      </c>
      <c r="C16622" s="0" t="n">
        <v>2009</v>
      </c>
      <c r="D16622" s="0" t="s">
        <v>71</v>
      </c>
      <c r="E16622" s="0" t="s">
        <v>2225</v>
      </c>
      <c r="F16622" s="0" t="n">
        <v>0</v>
      </c>
      <c r="G16622" s="0" t="n">
        <v>0.01</v>
      </c>
      <c r="H16622" s="0" t="n">
        <v>0</v>
      </c>
      <c r="I16622" s="0" t="n">
        <v>0</v>
      </c>
      <c r="J16622" s="0" t="n">
        <v>0.01</v>
      </c>
      <c r="K16622" s="0" t="n">
        <v>80</v>
      </c>
      <c r="L16622" s="0" t="n">
        <v>8.2</v>
      </c>
      <c r="M16622" s="0" t="s">
        <v>125</v>
      </c>
      <c r="N16622" s="0" t="s">
        <v>152</v>
      </c>
      <c r="O16622" s="0" t="s">
        <v>37</v>
      </c>
      <c r="P16622" s="0" t="n">
        <f aca="false">IF(AND(OR(Dashboard!$B$5="All",D16622=Dashboard!$B$5),OR(Dashboard!$D$5="All",N16622=Dashboard!$D$5),OR(AND(C16622&lt;&gt;"",C16622&gt;=Dashboard!$F$5,C16622&lt;=Dashboard!$H$5),AND(C16622="",Dashboard!$F$5&lt;=1980,Dashboard!$H$5&gt;=2016))),1,0)</f>
        <v>1</v>
      </c>
      <c r="Q16622" s="0" t="n">
        <f aca="false">J16622*P16622+ROW()*0.00000001</f>
        <v>0.01016622</v>
      </c>
    </row>
    <row r="16623" customFormat="false" ht="15" hidden="false" customHeight="false" outlineLevel="0" collapsed="false">
      <c r="A16623" s="0" t="s">
        <v>12150</v>
      </c>
      <c r="B16623" s="0" t="s">
        <v>851</v>
      </c>
      <c r="C16623" s="0" t="n">
        <v>2012</v>
      </c>
      <c r="D16623" s="0" t="s">
        <v>52</v>
      </c>
      <c r="E16623" s="0" t="s">
        <v>9900</v>
      </c>
      <c r="F16623" s="0" t="n">
        <v>0</v>
      </c>
      <c r="G16623" s="0" t="n">
        <v>0</v>
      </c>
      <c r="H16623" s="0" t="n">
        <v>0.01</v>
      </c>
      <c r="I16623" s="0" t="n">
        <v>0</v>
      </c>
      <c r="J16623" s="0" t="n">
        <v>0.01</v>
      </c>
      <c r="N16623" s="0" t="s">
        <v>74</v>
      </c>
      <c r="P16623" s="0" t="n">
        <f aca="false">IF(AND(OR(Dashboard!$B$5="All",D16623=Dashboard!$B$5),OR(Dashboard!$D$5="All",N16623=Dashboard!$D$5),OR(AND(C16623&lt;&gt;"",C16623&gt;=Dashboard!$F$5,C16623&lt;=Dashboard!$H$5),AND(C16623="",Dashboard!$F$5&lt;=1980,Dashboard!$H$5&gt;=2016))),1,0)</f>
        <v>1</v>
      </c>
      <c r="Q16623" s="0" t="n">
        <f aca="false">J16623*P16623+ROW()*0.00000001</f>
        <v>0.01016623</v>
      </c>
    </row>
    <row r="16624" customFormat="false" ht="15" hidden="false" customHeight="false" outlineLevel="0" collapsed="false">
      <c r="A16624" s="0" t="s">
        <v>7698</v>
      </c>
      <c r="B16624" s="0" t="s">
        <v>64</v>
      </c>
      <c r="C16624" s="0" t="n">
        <v>2007</v>
      </c>
      <c r="D16624" s="0" t="s">
        <v>34</v>
      </c>
      <c r="E16624" s="0" t="s">
        <v>154</v>
      </c>
      <c r="F16624" s="0" t="n">
        <v>0</v>
      </c>
      <c r="G16624" s="0" t="n">
        <v>0.01</v>
      </c>
      <c r="H16624" s="0" t="n">
        <v>0</v>
      </c>
      <c r="I16624" s="0" t="n">
        <v>0</v>
      </c>
      <c r="J16624" s="0" t="n">
        <v>0.01</v>
      </c>
      <c r="N16624" s="0" t="s">
        <v>66</v>
      </c>
      <c r="P16624" s="0" t="n">
        <f aca="false">IF(AND(OR(Dashboard!$B$5="All",D16624=Dashboard!$B$5),OR(Dashboard!$D$5="All",N16624=Dashboard!$D$5),OR(AND(C16624&lt;&gt;"",C16624&gt;=Dashboard!$F$5,C16624&lt;=Dashboard!$H$5),AND(C16624="",Dashboard!$F$5&lt;=1980,Dashboard!$H$5&gt;=2016))),1,0)</f>
        <v>1</v>
      </c>
      <c r="Q16624" s="0" t="n">
        <f aca="false">J16624*P16624+ROW()*0.00000001</f>
        <v>0.01016624</v>
      </c>
    </row>
    <row r="16625" customFormat="false" ht="15" hidden="false" customHeight="false" outlineLevel="0" collapsed="false">
      <c r="A16625" s="0" t="s">
        <v>12151</v>
      </c>
      <c r="B16625" s="0" t="s">
        <v>851</v>
      </c>
      <c r="C16625" s="0" t="n">
        <v>2016</v>
      </c>
      <c r="D16625" s="0" t="s">
        <v>71</v>
      </c>
      <c r="E16625" s="0" t="s">
        <v>6975</v>
      </c>
      <c r="F16625" s="0" t="n">
        <v>0</v>
      </c>
      <c r="G16625" s="0" t="n">
        <v>0</v>
      </c>
      <c r="H16625" s="0" t="n">
        <v>0.01</v>
      </c>
      <c r="I16625" s="0" t="n">
        <v>0</v>
      </c>
      <c r="J16625" s="0" t="n">
        <v>0.01</v>
      </c>
      <c r="N16625" s="0" t="s">
        <v>74</v>
      </c>
      <c r="P16625" s="0" t="n">
        <f aca="false">IF(AND(OR(Dashboard!$B$5="All",D16625=Dashboard!$B$5),OR(Dashboard!$D$5="All",N16625=Dashboard!$D$5),OR(AND(C16625&lt;&gt;"",C16625&gt;=Dashboard!$F$5,C16625&lt;=Dashboard!$H$5),AND(C16625="",Dashboard!$F$5&lt;=1980,Dashboard!$H$5&gt;=2016))),1,0)</f>
        <v>1</v>
      </c>
      <c r="Q16625" s="0" t="n">
        <f aca="false">J16625*P16625+ROW()*0.00000001</f>
        <v>0.01016625</v>
      </c>
    </row>
    <row r="16626" customFormat="false" ht="15" hidden="false" customHeight="false" outlineLevel="0" collapsed="false">
      <c r="A16626" s="0" t="s">
        <v>12152</v>
      </c>
      <c r="B16626" s="0" t="s">
        <v>117</v>
      </c>
      <c r="C16626" s="0" t="n">
        <v>2000</v>
      </c>
      <c r="D16626" s="0" t="s">
        <v>48</v>
      </c>
      <c r="E16626" s="0" t="s">
        <v>1563</v>
      </c>
      <c r="F16626" s="0" t="n">
        <v>0.01</v>
      </c>
      <c r="G16626" s="0" t="n">
        <v>0</v>
      </c>
      <c r="H16626" s="0" t="n">
        <v>0</v>
      </c>
      <c r="I16626" s="0" t="n">
        <v>0</v>
      </c>
      <c r="J16626" s="0" t="n">
        <v>0.01</v>
      </c>
      <c r="N16626" s="0" t="s">
        <v>74</v>
      </c>
      <c r="P16626" s="0" t="n">
        <f aca="false">IF(AND(OR(Dashboard!$B$5="All",D16626=Dashboard!$B$5),OR(Dashboard!$D$5="All",N16626=Dashboard!$D$5),OR(AND(C16626&lt;&gt;"",C16626&gt;=Dashboard!$F$5,C16626&lt;=Dashboard!$H$5),AND(C16626="",Dashboard!$F$5&lt;=1980,Dashboard!$H$5&gt;=2016))),1,0)</f>
        <v>1</v>
      </c>
      <c r="Q16626" s="0" t="n">
        <f aca="false">J16626*P16626+ROW()*0.00000001</f>
        <v>0.01016626</v>
      </c>
    </row>
    <row r="16627" customFormat="false" ht="15" hidden="false" customHeight="false" outlineLevel="0" collapsed="false">
      <c r="A16627" s="0" t="s">
        <v>12153</v>
      </c>
      <c r="B16627" s="0" t="s">
        <v>164</v>
      </c>
      <c r="C16627" s="0" t="n">
        <v>2006</v>
      </c>
      <c r="D16627" s="0" t="s">
        <v>46</v>
      </c>
      <c r="E16627" s="0" t="s">
        <v>1173</v>
      </c>
      <c r="F16627" s="0" t="n">
        <v>0</v>
      </c>
      <c r="G16627" s="0" t="n">
        <v>0</v>
      </c>
      <c r="H16627" s="0" t="n">
        <v>0.01</v>
      </c>
      <c r="I16627" s="0" t="n">
        <v>0</v>
      </c>
      <c r="J16627" s="0" t="n">
        <v>0.01</v>
      </c>
      <c r="N16627" s="0" t="s">
        <v>74</v>
      </c>
      <c r="P16627" s="0" t="n">
        <f aca="false">IF(AND(OR(Dashboard!$B$5="All",D16627=Dashboard!$B$5),OR(Dashboard!$D$5="All",N16627=Dashboard!$D$5),OR(AND(C16627&lt;&gt;"",C16627&gt;=Dashboard!$F$5,C16627&lt;=Dashboard!$H$5),AND(C16627="",Dashboard!$F$5&lt;=1980,Dashboard!$H$5&gt;=2016))),1,0)</f>
        <v>1</v>
      </c>
      <c r="Q16627" s="0" t="n">
        <f aca="false">J16627*P16627+ROW()*0.00000001</f>
        <v>0.01016627</v>
      </c>
    </row>
    <row r="16628" customFormat="false" ht="15" hidden="false" customHeight="false" outlineLevel="0" collapsed="false">
      <c r="A16628" s="0" t="s">
        <v>12154</v>
      </c>
      <c r="B16628" s="0" t="s">
        <v>33</v>
      </c>
      <c r="C16628" s="0" t="n">
        <v>2010</v>
      </c>
      <c r="D16628" s="0" t="s">
        <v>52</v>
      </c>
      <c r="E16628" s="0" t="s">
        <v>4798</v>
      </c>
      <c r="F16628" s="0" t="n">
        <v>0.01</v>
      </c>
      <c r="G16628" s="0" t="n">
        <v>0</v>
      </c>
      <c r="H16628" s="0" t="n">
        <v>0</v>
      </c>
      <c r="I16628" s="0" t="n">
        <v>0</v>
      </c>
      <c r="J16628" s="0" t="n">
        <v>0.01</v>
      </c>
      <c r="M16628" s="0" t="s">
        <v>103</v>
      </c>
      <c r="N16628" s="0" t="s">
        <v>35</v>
      </c>
      <c r="P16628" s="0" t="n">
        <f aca="false">IF(AND(OR(Dashboard!$B$5="All",D16628=Dashboard!$B$5),OR(Dashboard!$D$5="All",N16628=Dashboard!$D$5),OR(AND(C16628&lt;&gt;"",C16628&gt;=Dashboard!$F$5,C16628&lt;=Dashboard!$H$5),AND(C16628="",Dashboard!$F$5&lt;=1980,Dashboard!$H$5&gt;=2016))),1,0)</f>
        <v>1</v>
      </c>
      <c r="Q16628" s="0" t="n">
        <f aca="false">J16628*P16628+ROW()*0.00000001</f>
        <v>0.01016628</v>
      </c>
    </row>
    <row r="16629" customFormat="false" ht="15" hidden="false" customHeight="false" outlineLevel="0" collapsed="false">
      <c r="A16629" s="0" t="s">
        <v>12155</v>
      </c>
      <c r="B16629" s="0" t="s">
        <v>85</v>
      </c>
      <c r="C16629" s="0" t="n">
        <v>2003</v>
      </c>
      <c r="D16629" s="0" t="s">
        <v>41</v>
      </c>
      <c r="E16629" s="0" t="s">
        <v>3122</v>
      </c>
      <c r="F16629" s="0" t="n">
        <v>0.01</v>
      </c>
      <c r="G16629" s="0" t="n">
        <v>0</v>
      </c>
      <c r="H16629" s="0" t="n">
        <v>0</v>
      </c>
      <c r="I16629" s="0" t="n">
        <v>0</v>
      </c>
      <c r="J16629" s="0" t="n">
        <v>0.01</v>
      </c>
      <c r="K16629" s="0" t="n">
        <v>81</v>
      </c>
      <c r="L16629" s="0" t="n">
        <v>9.5</v>
      </c>
      <c r="M16629" s="0" t="s">
        <v>36</v>
      </c>
      <c r="N16629" s="0" t="s">
        <v>35</v>
      </c>
      <c r="O16629" s="0" t="s">
        <v>42</v>
      </c>
      <c r="P16629" s="0" t="n">
        <f aca="false">IF(AND(OR(Dashboard!$B$5="All",D16629=Dashboard!$B$5),OR(Dashboard!$D$5="All",N16629=Dashboard!$D$5),OR(AND(C16629&lt;&gt;"",C16629&gt;=Dashboard!$F$5,C16629&lt;=Dashboard!$H$5),AND(C16629="",Dashboard!$F$5&lt;=1980,Dashboard!$H$5&gt;=2016))),1,0)</f>
        <v>1</v>
      </c>
      <c r="Q16629" s="0" t="n">
        <f aca="false">J16629*P16629+ROW()*0.00000001</f>
        <v>0.01016629</v>
      </c>
    </row>
    <row r="16630" customFormat="false" ht="15" hidden="false" customHeight="false" outlineLevel="0" collapsed="false">
      <c r="A16630" s="0" t="s">
        <v>12078</v>
      </c>
      <c r="B16630" s="0" t="s">
        <v>70</v>
      </c>
      <c r="C16630" s="0" t="n">
        <v>2012</v>
      </c>
      <c r="D16630" s="0" t="s">
        <v>114</v>
      </c>
      <c r="E16630" s="0" t="s">
        <v>7521</v>
      </c>
      <c r="F16630" s="0" t="n">
        <v>0</v>
      </c>
      <c r="G16630" s="0" t="n">
        <v>0</v>
      </c>
      <c r="H16630" s="0" t="n">
        <v>0.01</v>
      </c>
      <c r="I16630" s="0" t="n">
        <v>0</v>
      </c>
      <c r="J16630" s="0" t="n">
        <v>0.01</v>
      </c>
      <c r="N16630" s="0" t="s">
        <v>74</v>
      </c>
      <c r="P16630" s="0" t="n">
        <f aca="false">IF(AND(OR(Dashboard!$B$5="All",D16630=Dashboard!$B$5),OR(Dashboard!$D$5="All",N16630=Dashboard!$D$5),OR(AND(C16630&lt;&gt;"",C16630&gt;=Dashboard!$F$5,C16630&lt;=Dashboard!$H$5),AND(C16630="",Dashboard!$F$5&lt;=1980,Dashboard!$H$5&gt;=2016))),1,0)</f>
        <v>1</v>
      </c>
      <c r="Q16630" s="0" t="n">
        <f aca="false">J16630*P16630+ROW()*0.00000001</f>
        <v>0.0101663</v>
      </c>
    </row>
    <row r="16631" customFormat="false" ht="15" hidden="false" customHeight="false" outlineLevel="0" collapsed="false">
      <c r="A16631" s="0" t="s">
        <v>12156</v>
      </c>
      <c r="B16631" s="0" t="s">
        <v>76</v>
      </c>
      <c r="C16631" s="0" t="n">
        <v>2008</v>
      </c>
      <c r="D16631" s="0" t="s">
        <v>114</v>
      </c>
      <c r="E16631" s="0" t="s">
        <v>1604</v>
      </c>
      <c r="F16631" s="0" t="n">
        <v>0</v>
      </c>
      <c r="G16631" s="0" t="n">
        <v>0</v>
      </c>
      <c r="H16631" s="0" t="n">
        <v>0.01</v>
      </c>
      <c r="I16631" s="0" t="n">
        <v>0</v>
      </c>
      <c r="J16631" s="0" t="n">
        <v>0.01</v>
      </c>
      <c r="N16631" s="0" t="s">
        <v>74</v>
      </c>
      <c r="P16631" s="0" t="n">
        <f aca="false">IF(AND(OR(Dashboard!$B$5="All",D16631=Dashboard!$B$5),OR(Dashboard!$D$5="All",N16631=Dashboard!$D$5),OR(AND(C16631&lt;&gt;"",C16631&gt;=Dashboard!$F$5,C16631&lt;=Dashboard!$H$5),AND(C16631="",Dashboard!$F$5&lt;=1980,Dashboard!$H$5&gt;=2016))),1,0)</f>
        <v>1</v>
      </c>
      <c r="Q16631" s="0" t="n">
        <f aca="false">J16631*P16631+ROW()*0.00000001</f>
        <v>0.01016631</v>
      </c>
    </row>
    <row r="16632" customFormat="false" ht="15" hidden="false" customHeight="false" outlineLevel="0" collapsed="false">
      <c r="A16632" s="0" t="s">
        <v>9735</v>
      </c>
      <c r="B16632" s="0" t="s">
        <v>172</v>
      </c>
      <c r="C16632" s="0" t="n">
        <v>2016</v>
      </c>
      <c r="D16632" s="0" t="s">
        <v>41</v>
      </c>
      <c r="E16632" s="0" t="s">
        <v>9686</v>
      </c>
      <c r="F16632" s="0" t="n">
        <v>0</v>
      </c>
      <c r="G16632" s="0" t="n">
        <v>0.01</v>
      </c>
      <c r="H16632" s="0" t="n">
        <v>0</v>
      </c>
      <c r="I16632" s="0" t="n">
        <v>0</v>
      </c>
      <c r="J16632" s="0" t="n">
        <v>0.01</v>
      </c>
      <c r="K16632" s="0" t="n">
        <v>63</v>
      </c>
      <c r="L16632" s="0" t="n">
        <v>8.2</v>
      </c>
      <c r="M16632" s="0" t="s">
        <v>36</v>
      </c>
      <c r="N16632" s="0" t="s">
        <v>66</v>
      </c>
      <c r="O16632" s="0" t="s">
        <v>67</v>
      </c>
      <c r="P16632" s="0" t="n">
        <f aca="false">IF(AND(OR(Dashboard!$B$5="All",D16632=Dashboard!$B$5),OR(Dashboard!$D$5="All",N16632=Dashboard!$D$5),OR(AND(C16632&lt;&gt;"",C16632&gt;=Dashboard!$F$5,C16632&lt;=Dashboard!$H$5),AND(C16632="",Dashboard!$F$5&lt;=1980,Dashboard!$H$5&gt;=2016))),1,0)</f>
        <v>1</v>
      </c>
      <c r="Q16632" s="0" t="n">
        <f aca="false">J16632*P16632+ROW()*0.00000001</f>
        <v>0.01016632</v>
      </c>
    </row>
    <row r="16633" customFormat="false" ht="15" hidden="false" customHeight="false" outlineLevel="0" collapsed="false">
      <c r="A16633" s="0" t="s">
        <v>2896</v>
      </c>
      <c r="B16633" s="0" t="s">
        <v>152</v>
      </c>
      <c r="C16633" s="0" t="n">
        <v>2014</v>
      </c>
      <c r="D16633" s="0" t="s">
        <v>71</v>
      </c>
      <c r="E16633" s="0" t="s">
        <v>91</v>
      </c>
      <c r="F16633" s="0" t="n">
        <v>0</v>
      </c>
      <c r="G16633" s="0" t="n">
        <v>0.01</v>
      </c>
      <c r="H16633" s="0" t="n">
        <v>0</v>
      </c>
      <c r="I16633" s="0" t="n">
        <v>0</v>
      </c>
      <c r="J16633" s="0" t="n">
        <v>0.01</v>
      </c>
      <c r="N16633" s="0" t="s">
        <v>152</v>
      </c>
      <c r="P16633" s="0" t="n">
        <f aca="false">IF(AND(OR(Dashboard!$B$5="All",D16633=Dashboard!$B$5),OR(Dashboard!$D$5="All",N16633=Dashboard!$D$5),OR(AND(C16633&lt;&gt;"",C16633&gt;=Dashboard!$F$5,C16633&lt;=Dashboard!$H$5),AND(C16633="",Dashboard!$F$5&lt;=1980,Dashboard!$H$5&gt;=2016))),1,0)</f>
        <v>1</v>
      </c>
      <c r="Q16633" s="0" t="n">
        <f aca="false">J16633*P16633+ROW()*0.00000001</f>
        <v>0.01016633</v>
      </c>
    </row>
    <row r="16634" customFormat="false" ht="15" hidden="false" customHeight="false" outlineLevel="0" collapsed="false">
      <c r="A16634" s="0" t="s">
        <v>12157</v>
      </c>
      <c r="B16634" s="0" t="s">
        <v>50</v>
      </c>
      <c r="C16634" s="0" t="n">
        <v>2006</v>
      </c>
      <c r="D16634" s="0" t="s">
        <v>52</v>
      </c>
      <c r="E16634" s="0" t="s">
        <v>328</v>
      </c>
      <c r="F16634" s="0" t="n">
        <v>0</v>
      </c>
      <c r="G16634" s="0" t="n">
        <v>0</v>
      </c>
      <c r="H16634" s="0" t="n">
        <v>0.01</v>
      </c>
      <c r="I16634" s="0" t="n">
        <v>0</v>
      </c>
      <c r="J16634" s="0" t="n">
        <v>0.01</v>
      </c>
      <c r="N16634" s="0" t="s">
        <v>35</v>
      </c>
      <c r="P16634" s="0" t="n">
        <f aca="false">IF(AND(OR(Dashboard!$B$5="All",D16634=Dashboard!$B$5),OR(Dashboard!$D$5="All",N16634=Dashboard!$D$5),OR(AND(C16634&lt;&gt;"",C16634&gt;=Dashboard!$F$5,C16634&lt;=Dashboard!$H$5),AND(C16634="",Dashboard!$F$5&lt;=1980,Dashboard!$H$5&gt;=2016))),1,0)</f>
        <v>1</v>
      </c>
      <c r="Q16634" s="0" t="n">
        <f aca="false">J16634*P16634+ROW()*0.00000001</f>
        <v>0.01016634</v>
      </c>
    </row>
    <row r="16635" customFormat="false" ht="15" hidden="false" customHeight="false" outlineLevel="0" collapsed="false">
      <c r="A16635" s="0" t="s">
        <v>5032</v>
      </c>
      <c r="B16635" s="0" t="s">
        <v>164</v>
      </c>
      <c r="C16635" s="0" t="n">
        <v>2008</v>
      </c>
      <c r="D16635" s="0" t="s">
        <v>41</v>
      </c>
      <c r="E16635" s="0" t="s">
        <v>3828</v>
      </c>
      <c r="F16635" s="0" t="n">
        <v>0.01</v>
      </c>
      <c r="G16635" s="0" t="n">
        <v>0</v>
      </c>
      <c r="H16635" s="0" t="n">
        <v>0</v>
      </c>
      <c r="I16635" s="0" t="n">
        <v>0</v>
      </c>
      <c r="J16635" s="0" t="n">
        <v>0.01</v>
      </c>
      <c r="M16635" s="0" t="s">
        <v>125</v>
      </c>
      <c r="N16635" s="0" t="s">
        <v>74</v>
      </c>
      <c r="P16635" s="0" t="n">
        <f aca="false">IF(AND(OR(Dashboard!$B$5="All",D16635=Dashboard!$B$5),OR(Dashboard!$D$5="All",N16635=Dashboard!$D$5),OR(AND(C16635&lt;&gt;"",C16635&gt;=Dashboard!$F$5,C16635&lt;=Dashboard!$H$5),AND(C16635="",Dashboard!$F$5&lt;=1980,Dashboard!$H$5&gt;=2016))),1,0)</f>
        <v>1</v>
      </c>
      <c r="Q16635" s="0" t="n">
        <f aca="false">J16635*P16635+ROW()*0.00000001</f>
        <v>0.01016635</v>
      </c>
    </row>
    <row r="16636" customFormat="false" ht="15" hidden="false" customHeight="false" outlineLevel="0" collapsed="false">
      <c r="A16636" s="0" t="s">
        <v>12158</v>
      </c>
      <c r="B16636" s="0" t="s">
        <v>152</v>
      </c>
      <c r="C16636" s="0" t="n">
        <v>2011</v>
      </c>
      <c r="D16636" s="0" t="s">
        <v>48</v>
      </c>
      <c r="E16636" s="0" t="s">
        <v>520</v>
      </c>
      <c r="F16636" s="0" t="n">
        <v>0.01</v>
      </c>
      <c r="G16636" s="0" t="n">
        <v>0</v>
      </c>
      <c r="H16636" s="0" t="n">
        <v>0</v>
      </c>
      <c r="I16636" s="0" t="n">
        <v>0</v>
      </c>
      <c r="J16636" s="0" t="n">
        <v>0.01</v>
      </c>
      <c r="N16636" s="0" t="s">
        <v>152</v>
      </c>
      <c r="P16636" s="0" t="n">
        <f aca="false">IF(AND(OR(Dashboard!$B$5="All",D16636=Dashboard!$B$5),OR(Dashboard!$D$5="All",N16636=Dashboard!$D$5),OR(AND(C16636&lt;&gt;"",C16636&gt;=Dashboard!$F$5,C16636&lt;=Dashboard!$H$5),AND(C16636="",Dashboard!$F$5&lt;=1980,Dashboard!$H$5&gt;=2016))),1,0)</f>
        <v>1</v>
      </c>
      <c r="Q16636" s="0" t="n">
        <f aca="false">J16636*P16636+ROW()*0.00000001</f>
        <v>0.01016636</v>
      </c>
    </row>
    <row r="16637" customFormat="false" ht="15" hidden="false" customHeight="false" outlineLevel="0" collapsed="false">
      <c r="A16637" s="0" t="s">
        <v>12159</v>
      </c>
      <c r="B16637" s="0" t="s">
        <v>50</v>
      </c>
      <c r="C16637" s="0" t="n">
        <v>2008</v>
      </c>
      <c r="D16637" s="0" t="s">
        <v>46</v>
      </c>
      <c r="E16637" s="0" t="s">
        <v>154</v>
      </c>
      <c r="F16637" s="0" t="n">
        <v>0</v>
      </c>
      <c r="G16637" s="0" t="n">
        <v>0</v>
      </c>
      <c r="H16637" s="0" t="n">
        <v>0.01</v>
      </c>
      <c r="I16637" s="0" t="n">
        <v>0</v>
      </c>
      <c r="J16637" s="0" t="n">
        <v>0.01</v>
      </c>
      <c r="N16637" s="0" t="s">
        <v>35</v>
      </c>
      <c r="P16637" s="0" t="n">
        <f aca="false">IF(AND(OR(Dashboard!$B$5="All",D16637=Dashboard!$B$5),OR(Dashboard!$D$5="All",N16637=Dashboard!$D$5),OR(AND(C16637&lt;&gt;"",C16637&gt;=Dashboard!$F$5,C16637&lt;=Dashboard!$H$5),AND(C16637="",Dashboard!$F$5&lt;=1980,Dashboard!$H$5&gt;=2016))),1,0)</f>
        <v>1</v>
      </c>
      <c r="Q16637" s="0" t="n">
        <f aca="false">J16637*P16637+ROW()*0.00000001</f>
        <v>0.01016637</v>
      </c>
    </row>
    <row r="16638" customFormat="false" ht="15" hidden="false" customHeight="false" outlineLevel="0" collapsed="false">
      <c r="A16638" s="0" t="s">
        <v>993</v>
      </c>
      <c r="B16638" s="0" t="s">
        <v>152</v>
      </c>
      <c r="C16638" s="0" t="n">
        <v>2006</v>
      </c>
      <c r="D16638" s="0" t="s">
        <v>52</v>
      </c>
      <c r="E16638" s="0" t="s">
        <v>1488</v>
      </c>
      <c r="F16638" s="0" t="n">
        <v>0</v>
      </c>
      <c r="G16638" s="0" t="n">
        <v>0.01</v>
      </c>
      <c r="H16638" s="0" t="n">
        <v>0</v>
      </c>
      <c r="I16638" s="0" t="n">
        <v>0</v>
      </c>
      <c r="J16638" s="0" t="n">
        <v>0.01</v>
      </c>
      <c r="L16638" s="0" t="n">
        <v>7.5</v>
      </c>
      <c r="M16638" s="0" t="s">
        <v>36</v>
      </c>
      <c r="N16638" s="0" t="s">
        <v>152</v>
      </c>
      <c r="P16638" s="0" t="n">
        <f aca="false">IF(AND(OR(Dashboard!$B$5="All",D16638=Dashboard!$B$5),OR(Dashboard!$D$5="All",N16638=Dashboard!$D$5),OR(AND(C16638&lt;&gt;"",C16638&gt;=Dashboard!$F$5,C16638&lt;=Dashboard!$H$5),AND(C16638="",Dashboard!$F$5&lt;=1980,Dashboard!$H$5&gt;=2016))),1,0)</f>
        <v>1</v>
      </c>
      <c r="Q16638" s="0" t="n">
        <f aca="false">J16638*P16638+ROW()*0.00000001</f>
        <v>0.01016638</v>
      </c>
    </row>
    <row r="16639" customFormat="false" ht="15" hidden="false" customHeight="false" outlineLevel="0" collapsed="false">
      <c r="A16639" s="0" t="s">
        <v>12160</v>
      </c>
      <c r="B16639" s="0" t="s">
        <v>164</v>
      </c>
      <c r="C16639" s="0" t="n">
        <v>2013</v>
      </c>
      <c r="D16639" s="0" t="s">
        <v>114</v>
      </c>
      <c r="E16639" s="0" t="s">
        <v>1457</v>
      </c>
      <c r="F16639" s="0" t="n">
        <v>0</v>
      </c>
      <c r="G16639" s="0" t="n">
        <v>0</v>
      </c>
      <c r="H16639" s="0" t="n">
        <v>0.01</v>
      </c>
      <c r="I16639" s="0" t="n">
        <v>0</v>
      </c>
      <c r="J16639" s="0" t="n">
        <v>0.01</v>
      </c>
      <c r="N16639" s="0" t="s">
        <v>74</v>
      </c>
      <c r="P16639" s="0" t="n">
        <f aca="false">IF(AND(OR(Dashboard!$B$5="All",D16639=Dashboard!$B$5),OR(Dashboard!$D$5="All",N16639=Dashboard!$D$5),OR(AND(C16639&lt;&gt;"",C16639&gt;=Dashboard!$F$5,C16639&lt;=Dashboard!$H$5),AND(C16639="",Dashboard!$F$5&lt;=1980,Dashboard!$H$5&gt;=2016))),1,0)</f>
        <v>1</v>
      </c>
      <c r="Q16639" s="0" t="n">
        <f aca="false">J16639*P16639+ROW()*0.00000001</f>
        <v>0.01016639</v>
      </c>
    </row>
    <row r="16640" customFormat="false" ht="15" hidden="false" customHeight="false" outlineLevel="0" collapsed="false">
      <c r="A16640" s="0" t="s">
        <v>10229</v>
      </c>
      <c r="B16640" s="0" t="s">
        <v>70</v>
      </c>
      <c r="C16640" s="0" t="n">
        <v>2014</v>
      </c>
      <c r="D16640" s="0" t="s">
        <v>34</v>
      </c>
      <c r="E16640" s="0" t="s">
        <v>1488</v>
      </c>
      <c r="F16640" s="0" t="n">
        <v>0</v>
      </c>
      <c r="G16640" s="0" t="n">
        <v>0.01</v>
      </c>
      <c r="H16640" s="0" t="n">
        <v>0</v>
      </c>
      <c r="I16640" s="0" t="n">
        <v>0</v>
      </c>
      <c r="J16640" s="0" t="n">
        <v>0.01</v>
      </c>
      <c r="M16640" s="0" t="s">
        <v>36</v>
      </c>
      <c r="N16640" s="0" t="s">
        <v>74</v>
      </c>
      <c r="P16640" s="0" t="n">
        <f aca="false">IF(AND(OR(Dashboard!$B$5="All",D16640=Dashboard!$B$5),OR(Dashboard!$D$5="All",N16640=Dashboard!$D$5),OR(AND(C16640&lt;&gt;"",C16640&gt;=Dashboard!$F$5,C16640&lt;=Dashboard!$H$5),AND(C16640="",Dashboard!$F$5&lt;=1980,Dashboard!$H$5&gt;=2016))),1,0)</f>
        <v>1</v>
      </c>
      <c r="Q16640" s="0" t="n">
        <f aca="false">J16640*P16640+ROW()*0.00000001</f>
        <v>0.0101664</v>
      </c>
    </row>
    <row r="16641" customFormat="false" ht="15" hidden="false" customHeight="false" outlineLevel="0" collapsed="false">
      <c r="A16641" s="0" t="s">
        <v>12161</v>
      </c>
      <c r="B16641" s="0" t="s">
        <v>70</v>
      </c>
      <c r="C16641" s="0" t="n">
        <v>2009</v>
      </c>
      <c r="D16641" s="0" t="s">
        <v>34</v>
      </c>
      <c r="E16641" s="0" t="s">
        <v>689</v>
      </c>
      <c r="F16641" s="0" t="n">
        <v>0</v>
      </c>
      <c r="G16641" s="0" t="n">
        <v>0.01</v>
      </c>
      <c r="H16641" s="0" t="n">
        <v>0</v>
      </c>
      <c r="I16641" s="0" t="n">
        <v>0</v>
      </c>
      <c r="J16641" s="0" t="n">
        <v>0.01</v>
      </c>
      <c r="N16641" s="0" t="s">
        <v>74</v>
      </c>
      <c r="P16641" s="0" t="n">
        <f aca="false">IF(AND(OR(Dashboard!$B$5="All",D16641=Dashboard!$B$5),OR(Dashboard!$D$5="All",N16641=Dashboard!$D$5),OR(AND(C16641&lt;&gt;"",C16641&gt;=Dashboard!$F$5,C16641&lt;=Dashboard!$H$5),AND(C16641="",Dashboard!$F$5&lt;=1980,Dashboard!$H$5&gt;=2016))),1,0)</f>
        <v>1</v>
      </c>
      <c r="Q16641" s="0" t="n">
        <f aca="false">J16641*P16641+ROW()*0.00000001</f>
        <v>0.01016641</v>
      </c>
    </row>
    <row r="16642" customFormat="false" ht="15" hidden="false" customHeight="false" outlineLevel="0" collapsed="false">
      <c r="A16642" s="0" t="s">
        <v>12162</v>
      </c>
      <c r="B16642" s="0" t="s">
        <v>152</v>
      </c>
      <c r="C16642" s="0" t="n">
        <v>2007</v>
      </c>
      <c r="D16642" s="0" t="s">
        <v>246</v>
      </c>
      <c r="E16642" s="0" t="s">
        <v>547</v>
      </c>
      <c r="F16642" s="0" t="n">
        <v>0</v>
      </c>
      <c r="G16642" s="0" t="n">
        <v>0.01</v>
      </c>
      <c r="H16642" s="0" t="n">
        <v>0</v>
      </c>
      <c r="I16642" s="0" t="n">
        <v>0</v>
      </c>
      <c r="J16642" s="0" t="n">
        <v>0.01</v>
      </c>
      <c r="K16642" s="0" t="n">
        <v>51</v>
      </c>
      <c r="L16642" s="0" t="n">
        <v>3.8</v>
      </c>
      <c r="M16642" s="0" t="s">
        <v>125</v>
      </c>
      <c r="N16642" s="0" t="s">
        <v>152</v>
      </c>
      <c r="O16642" s="0" t="s">
        <v>53</v>
      </c>
      <c r="P16642" s="0" t="n">
        <f aca="false">IF(AND(OR(Dashboard!$B$5="All",D16642=Dashboard!$B$5),OR(Dashboard!$D$5="All",N16642=Dashboard!$D$5),OR(AND(C16642&lt;&gt;"",C16642&gt;=Dashboard!$F$5,C16642&lt;=Dashboard!$H$5),AND(C16642="",Dashboard!$F$5&lt;=1980,Dashboard!$H$5&gt;=2016))),1,0)</f>
        <v>1</v>
      </c>
      <c r="Q16642" s="0" t="n">
        <f aca="false">J16642*P16642+ROW()*0.00000001</f>
        <v>0.01016642</v>
      </c>
    </row>
    <row r="16643" customFormat="false" ht="15" hidden="false" customHeight="false" outlineLevel="0" collapsed="false">
      <c r="A16643" s="0" t="s">
        <v>12163</v>
      </c>
      <c r="B16643" s="0" t="s">
        <v>50</v>
      </c>
      <c r="C16643" s="0" t="n">
        <v>2008</v>
      </c>
      <c r="D16643" s="0" t="s">
        <v>114</v>
      </c>
      <c r="E16643" s="0" t="s">
        <v>1002</v>
      </c>
      <c r="F16643" s="0" t="n">
        <v>0</v>
      </c>
      <c r="G16643" s="0" t="n">
        <v>0</v>
      </c>
      <c r="H16643" s="0" t="n">
        <v>0.01</v>
      </c>
      <c r="I16643" s="0" t="n">
        <v>0</v>
      </c>
      <c r="J16643" s="0" t="n">
        <v>0.01</v>
      </c>
      <c r="N16643" s="0" t="s">
        <v>35</v>
      </c>
      <c r="P16643" s="0" t="n">
        <f aca="false">IF(AND(OR(Dashboard!$B$5="All",D16643=Dashboard!$B$5),OR(Dashboard!$D$5="All",N16643=Dashboard!$D$5),OR(AND(C16643&lt;&gt;"",C16643&gt;=Dashboard!$F$5,C16643&lt;=Dashboard!$H$5),AND(C16643="",Dashboard!$F$5&lt;=1980,Dashboard!$H$5&gt;=2016))),1,0)</f>
        <v>1</v>
      </c>
      <c r="Q16643" s="0" t="n">
        <f aca="false">J16643*P16643+ROW()*0.00000001</f>
        <v>0.01016643</v>
      </c>
    </row>
    <row r="16644" customFormat="false" ht="15" hidden="false" customHeight="false" outlineLevel="0" collapsed="false">
      <c r="A16644" s="0" t="s">
        <v>12164</v>
      </c>
      <c r="B16644" s="0" t="s">
        <v>50</v>
      </c>
      <c r="C16644" s="0" t="n">
        <v>2009</v>
      </c>
      <c r="D16644" s="0" t="s">
        <v>71</v>
      </c>
      <c r="E16644" s="0" t="s">
        <v>328</v>
      </c>
      <c r="F16644" s="0" t="n">
        <v>0</v>
      </c>
      <c r="G16644" s="0" t="n">
        <v>0</v>
      </c>
      <c r="H16644" s="0" t="n">
        <v>0.01</v>
      </c>
      <c r="I16644" s="0" t="n">
        <v>0</v>
      </c>
      <c r="J16644" s="0" t="n">
        <v>0.01</v>
      </c>
      <c r="N16644" s="0" t="s">
        <v>35</v>
      </c>
      <c r="P16644" s="0" t="n">
        <f aca="false">IF(AND(OR(Dashboard!$B$5="All",D16644=Dashboard!$B$5),OR(Dashboard!$D$5="All",N16644=Dashboard!$D$5),OR(AND(C16644&lt;&gt;"",C16644&gt;=Dashboard!$F$5,C16644&lt;=Dashboard!$H$5),AND(C16644="",Dashboard!$F$5&lt;=1980,Dashboard!$H$5&gt;=2016))),1,0)</f>
        <v>1</v>
      </c>
      <c r="Q16644" s="0" t="n">
        <f aca="false">J16644*P16644+ROW()*0.00000001</f>
        <v>0.01016644</v>
      </c>
    </row>
    <row r="16645" customFormat="false" ht="15" hidden="false" customHeight="false" outlineLevel="0" collapsed="false">
      <c r="A16645" s="0" t="s">
        <v>9895</v>
      </c>
      <c r="B16645" s="0" t="s">
        <v>172</v>
      </c>
      <c r="C16645" s="0" t="n">
        <v>2016</v>
      </c>
      <c r="D16645" s="0" t="s">
        <v>34</v>
      </c>
      <c r="E16645" s="0" t="s">
        <v>8629</v>
      </c>
      <c r="F16645" s="0" t="n">
        <v>0</v>
      </c>
      <c r="G16645" s="0" t="n">
        <v>0.01</v>
      </c>
      <c r="H16645" s="0" t="n">
        <v>0</v>
      </c>
      <c r="I16645" s="0" t="n">
        <v>0</v>
      </c>
      <c r="J16645" s="0" t="n">
        <v>0.01</v>
      </c>
      <c r="L16645" s="0" t="n">
        <v>6.6</v>
      </c>
      <c r="M16645" s="0" t="s">
        <v>36</v>
      </c>
      <c r="N16645" s="0" t="s">
        <v>66</v>
      </c>
      <c r="P16645" s="0" t="n">
        <f aca="false">IF(AND(OR(Dashboard!$B$5="All",D16645=Dashboard!$B$5),OR(Dashboard!$D$5="All",N16645=Dashboard!$D$5),OR(AND(C16645&lt;&gt;"",C16645&gt;=Dashboard!$F$5,C16645&lt;=Dashboard!$H$5),AND(C16645="",Dashboard!$F$5&lt;=1980,Dashboard!$H$5&gt;=2016))),1,0)</f>
        <v>1</v>
      </c>
      <c r="Q16645" s="0" t="n">
        <f aca="false">J16645*P16645+ROW()*0.00000001</f>
        <v>0.01016645</v>
      </c>
    </row>
    <row r="16646" customFormat="false" ht="15" hidden="false" customHeight="false" outlineLevel="0" collapsed="false">
      <c r="A16646" s="0" t="s">
        <v>12165</v>
      </c>
      <c r="B16646" s="0" t="s">
        <v>851</v>
      </c>
      <c r="C16646" s="0" t="n">
        <v>2016</v>
      </c>
      <c r="D16646" s="0" t="s">
        <v>71</v>
      </c>
      <c r="E16646" s="0" t="s">
        <v>12166</v>
      </c>
      <c r="F16646" s="0" t="n">
        <v>0</v>
      </c>
      <c r="G16646" s="0" t="n">
        <v>0</v>
      </c>
      <c r="H16646" s="0" t="n">
        <v>0.01</v>
      </c>
      <c r="I16646" s="0" t="n">
        <v>0</v>
      </c>
      <c r="J16646" s="0" t="n">
        <v>0.01</v>
      </c>
      <c r="N16646" s="0" t="s">
        <v>74</v>
      </c>
      <c r="P16646" s="0" t="n">
        <f aca="false">IF(AND(OR(Dashboard!$B$5="All",D16646=Dashboard!$B$5),OR(Dashboard!$D$5="All",N16646=Dashboard!$D$5),OR(AND(C16646&lt;&gt;"",C16646&gt;=Dashboard!$F$5,C16646&lt;=Dashboard!$H$5),AND(C16646="",Dashboard!$F$5&lt;=1980,Dashboard!$H$5&gt;=2016))),1,0)</f>
        <v>1</v>
      </c>
      <c r="Q16646" s="0" t="n">
        <f aca="false">J16646*P16646+ROW()*0.00000001</f>
        <v>0.01016646</v>
      </c>
    </row>
    <row r="16647" customFormat="false" ht="15" hidden="false" customHeight="false" outlineLevel="0" collapsed="false">
      <c r="A16647" s="0" t="s">
        <v>1776</v>
      </c>
      <c r="B16647" s="0" t="s">
        <v>172</v>
      </c>
      <c r="C16647" s="0" t="n">
        <v>2016</v>
      </c>
      <c r="D16647" s="0" t="s">
        <v>71</v>
      </c>
      <c r="E16647" s="0" t="s">
        <v>124</v>
      </c>
      <c r="F16647" s="0" t="n">
        <v>0</v>
      </c>
      <c r="G16647" s="0" t="n">
        <v>0.01</v>
      </c>
      <c r="H16647" s="0" t="n">
        <v>0</v>
      </c>
      <c r="I16647" s="0" t="n">
        <v>0</v>
      </c>
      <c r="J16647" s="0" t="n">
        <v>0.01</v>
      </c>
      <c r="N16647" s="0" t="s">
        <v>66</v>
      </c>
      <c r="P16647" s="0" t="n">
        <f aca="false">IF(AND(OR(Dashboard!$B$5="All",D16647=Dashboard!$B$5),OR(Dashboard!$D$5="All",N16647=Dashboard!$D$5),OR(AND(C16647&lt;&gt;"",C16647&gt;=Dashboard!$F$5,C16647&lt;=Dashboard!$H$5),AND(C16647="",Dashboard!$F$5&lt;=1980,Dashboard!$H$5&gt;=2016))),1,0)</f>
        <v>1</v>
      </c>
      <c r="Q16647" s="0" t="n">
        <f aca="false">J16647*P16647+ROW()*0.00000001</f>
        <v>0.01016647</v>
      </c>
    </row>
    <row r="16648" customFormat="false" ht="15" hidden="false" customHeight="false" outlineLevel="0" collapsed="false">
      <c r="A16648" s="0" t="s">
        <v>9664</v>
      </c>
      <c r="B16648" s="0" t="s">
        <v>164</v>
      </c>
      <c r="C16648" s="0" t="n">
        <v>2012</v>
      </c>
      <c r="D16648" s="0" t="s">
        <v>114</v>
      </c>
      <c r="E16648" s="0" t="s">
        <v>599</v>
      </c>
      <c r="F16648" s="0" t="n">
        <v>0</v>
      </c>
      <c r="G16648" s="0" t="n">
        <v>0</v>
      </c>
      <c r="H16648" s="0" t="n">
        <v>0.01</v>
      </c>
      <c r="I16648" s="0" t="n">
        <v>0</v>
      </c>
      <c r="J16648" s="0" t="n">
        <v>0.01</v>
      </c>
      <c r="N16648" s="0" t="s">
        <v>74</v>
      </c>
      <c r="P16648" s="0" t="n">
        <f aca="false">IF(AND(OR(Dashboard!$B$5="All",D16648=Dashboard!$B$5),OR(Dashboard!$D$5="All",N16648=Dashboard!$D$5),OR(AND(C16648&lt;&gt;"",C16648&gt;=Dashboard!$F$5,C16648&lt;=Dashboard!$H$5),AND(C16648="",Dashboard!$F$5&lt;=1980,Dashboard!$H$5&gt;=2016))),1,0)</f>
        <v>1</v>
      </c>
      <c r="Q16648" s="0" t="n">
        <f aca="false">J16648*P16648+ROW()*0.00000001</f>
        <v>0.01016648</v>
      </c>
    </row>
    <row r="16649" customFormat="false" ht="15" hidden="false" customHeight="false" outlineLevel="0" collapsed="false">
      <c r="A16649" s="0" t="s">
        <v>3741</v>
      </c>
      <c r="B16649" s="0" t="s">
        <v>64</v>
      </c>
      <c r="C16649" s="0" t="n">
        <v>2011</v>
      </c>
      <c r="D16649" s="0" t="s">
        <v>71</v>
      </c>
      <c r="E16649" s="0" t="s">
        <v>220</v>
      </c>
      <c r="F16649" s="0" t="n">
        <v>0</v>
      </c>
      <c r="G16649" s="0" t="n">
        <v>0</v>
      </c>
      <c r="H16649" s="0" t="n">
        <v>0.01</v>
      </c>
      <c r="I16649" s="0" t="n">
        <v>0</v>
      </c>
      <c r="J16649" s="0" t="n">
        <v>0.01</v>
      </c>
      <c r="M16649" s="0" t="s">
        <v>73</v>
      </c>
      <c r="N16649" s="0" t="s">
        <v>66</v>
      </c>
      <c r="P16649" s="0" t="n">
        <f aca="false">IF(AND(OR(Dashboard!$B$5="All",D16649=Dashboard!$B$5),OR(Dashboard!$D$5="All",N16649=Dashboard!$D$5),OR(AND(C16649&lt;&gt;"",C16649&gt;=Dashboard!$F$5,C16649&lt;=Dashboard!$H$5),AND(C16649="",Dashboard!$F$5&lt;=1980,Dashboard!$H$5&gt;=2016))),1,0)</f>
        <v>1</v>
      </c>
      <c r="Q16649" s="0" t="n">
        <f aca="false">J16649*P16649+ROW()*0.00000001</f>
        <v>0.01016649</v>
      </c>
    </row>
    <row r="16650" customFormat="false" ht="15" hidden="false" customHeight="false" outlineLevel="0" collapsed="false">
      <c r="A16650" s="0" t="s">
        <v>12167</v>
      </c>
      <c r="B16650" s="0" t="s">
        <v>97</v>
      </c>
      <c r="C16650" s="0" t="n">
        <v>2013</v>
      </c>
      <c r="D16650" s="0" t="s">
        <v>71</v>
      </c>
      <c r="E16650" s="0" t="s">
        <v>328</v>
      </c>
      <c r="F16650" s="0" t="n">
        <v>0</v>
      </c>
      <c r="G16650" s="0" t="n">
        <v>0</v>
      </c>
      <c r="H16650" s="0" t="n">
        <v>0.01</v>
      </c>
      <c r="I16650" s="0" t="n">
        <v>0</v>
      </c>
      <c r="J16650" s="0" t="n">
        <v>0.01</v>
      </c>
      <c r="N16650" s="0" t="s">
        <v>35</v>
      </c>
      <c r="P16650" s="0" t="n">
        <f aca="false">IF(AND(OR(Dashboard!$B$5="All",D16650=Dashboard!$B$5),OR(Dashboard!$D$5="All",N16650=Dashboard!$D$5),OR(AND(C16650&lt;&gt;"",C16650&gt;=Dashboard!$F$5,C16650&lt;=Dashboard!$H$5),AND(C16650="",Dashboard!$F$5&lt;=1980,Dashboard!$H$5&gt;=2016))),1,0)</f>
        <v>1</v>
      </c>
      <c r="Q16650" s="0" t="n">
        <f aca="false">J16650*P16650+ROW()*0.00000001</f>
        <v>0.0101665</v>
      </c>
    </row>
    <row r="16651" customFormat="false" ht="15" hidden="false" customHeight="false" outlineLevel="0" collapsed="false">
      <c r="A16651" s="0" t="s">
        <v>12168</v>
      </c>
      <c r="B16651" s="0" t="s">
        <v>50</v>
      </c>
      <c r="C16651" s="0" t="n">
        <v>2011</v>
      </c>
      <c r="D16651" s="0" t="s">
        <v>48</v>
      </c>
      <c r="E16651" s="0" t="s">
        <v>520</v>
      </c>
      <c r="F16651" s="0" t="n">
        <v>0</v>
      </c>
      <c r="G16651" s="0" t="n">
        <v>0.01</v>
      </c>
      <c r="H16651" s="0" t="n">
        <v>0</v>
      </c>
      <c r="I16651" s="0" t="n">
        <v>0</v>
      </c>
      <c r="J16651" s="0" t="n">
        <v>0.01</v>
      </c>
      <c r="N16651" s="0" t="s">
        <v>35</v>
      </c>
      <c r="P16651" s="0" t="n">
        <f aca="false">IF(AND(OR(Dashboard!$B$5="All",D16651=Dashboard!$B$5),OR(Dashboard!$D$5="All",N16651=Dashboard!$D$5),OR(AND(C16651&lt;&gt;"",C16651&gt;=Dashboard!$F$5,C16651&lt;=Dashboard!$H$5),AND(C16651="",Dashboard!$F$5&lt;=1980,Dashboard!$H$5&gt;=2016))),1,0)</f>
        <v>1</v>
      </c>
      <c r="Q16651" s="0" t="n">
        <f aca="false">J16651*P16651+ROW()*0.00000001</f>
        <v>0.01016651</v>
      </c>
    </row>
    <row r="16652" customFormat="false" ht="15" hidden="false" customHeight="false" outlineLevel="0" collapsed="false">
      <c r="A16652" s="0" t="s">
        <v>12169</v>
      </c>
      <c r="B16652" s="0" t="s">
        <v>152</v>
      </c>
      <c r="C16652" s="0" t="n">
        <v>2009</v>
      </c>
      <c r="D16652" s="0" t="s">
        <v>114</v>
      </c>
      <c r="E16652" s="0" t="s">
        <v>5707</v>
      </c>
      <c r="F16652" s="0" t="n">
        <v>0</v>
      </c>
      <c r="G16652" s="0" t="n">
        <v>0.01</v>
      </c>
      <c r="H16652" s="0" t="n">
        <v>0</v>
      </c>
      <c r="I16652" s="0" t="n">
        <v>0</v>
      </c>
      <c r="J16652" s="0" t="n">
        <v>0.01</v>
      </c>
      <c r="M16652" s="0" t="s">
        <v>103</v>
      </c>
      <c r="N16652" s="0" t="s">
        <v>152</v>
      </c>
      <c r="P16652" s="0" t="n">
        <f aca="false">IF(AND(OR(Dashboard!$B$5="All",D16652=Dashboard!$B$5),OR(Dashboard!$D$5="All",N16652=Dashboard!$D$5),OR(AND(C16652&lt;&gt;"",C16652&gt;=Dashboard!$F$5,C16652&lt;=Dashboard!$H$5),AND(C16652="",Dashboard!$F$5&lt;=1980,Dashboard!$H$5&gt;=2016))),1,0)</f>
        <v>1</v>
      </c>
      <c r="Q16652" s="0" t="n">
        <f aca="false">J16652*P16652+ROW()*0.00000001</f>
        <v>0.01016652</v>
      </c>
    </row>
    <row r="16653" customFormat="false" ht="15" hidden="false" customHeight="false" outlineLevel="0" collapsed="false">
      <c r="A16653" s="0" t="s">
        <v>5746</v>
      </c>
      <c r="B16653" s="0" t="s">
        <v>152</v>
      </c>
      <c r="C16653" s="0" t="n">
        <v>2008</v>
      </c>
      <c r="D16653" s="0" t="s">
        <v>46</v>
      </c>
      <c r="E16653" s="0" t="s">
        <v>547</v>
      </c>
      <c r="F16653" s="0" t="n">
        <v>0</v>
      </c>
      <c r="G16653" s="0" t="n">
        <v>0.01</v>
      </c>
      <c r="H16653" s="0" t="n">
        <v>0</v>
      </c>
      <c r="I16653" s="0" t="n">
        <v>0</v>
      </c>
      <c r="J16653" s="0" t="n">
        <v>0.01</v>
      </c>
      <c r="N16653" s="0" t="s">
        <v>152</v>
      </c>
      <c r="P16653" s="0" t="n">
        <f aca="false">IF(AND(OR(Dashboard!$B$5="All",D16653=Dashboard!$B$5),OR(Dashboard!$D$5="All",N16653=Dashboard!$D$5),OR(AND(C16653&lt;&gt;"",C16653&gt;=Dashboard!$F$5,C16653&lt;=Dashboard!$H$5),AND(C16653="",Dashboard!$F$5&lt;=1980,Dashboard!$H$5&gt;=2016))),1,0)</f>
        <v>1</v>
      </c>
      <c r="Q16653" s="0" t="n">
        <f aca="false">J16653*P16653+ROW()*0.00000001</f>
        <v>0.01016653</v>
      </c>
    </row>
    <row r="16654" customFormat="false" ht="15" hidden="false" customHeight="false" outlineLevel="0" collapsed="false">
      <c r="A16654" s="0" t="s">
        <v>12170</v>
      </c>
      <c r="B16654" s="0" t="s">
        <v>184</v>
      </c>
      <c r="C16654" s="0" t="n">
        <v>2016</v>
      </c>
      <c r="D16654" s="0" t="s">
        <v>71</v>
      </c>
      <c r="E16654" s="0" t="s">
        <v>35</v>
      </c>
      <c r="F16654" s="0" t="n">
        <v>0</v>
      </c>
      <c r="G16654" s="0" t="n">
        <v>0.01</v>
      </c>
      <c r="H16654" s="0" t="n">
        <v>0</v>
      </c>
      <c r="I16654" s="0" t="n">
        <v>0</v>
      </c>
      <c r="J16654" s="0" t="n">
        <v>0.01</v>
      </c>
      <c r="K16654" s="0" t="n">
        <v>81</v>
      </c>
      <c r="L16654" s="0" t="n">
        <v>8.5</v>
      </c>
      <c r="M16654" s="0" t="s">
        <v>36</v>
      </c>
      <c r="N16654" s="0" t="s">
        <v>35</v>
      </c>
      <c r="O16654" s="0" t="s">
        <v>42</v>
      </c>
      <c r="P16654" s="0" t="n">
        <f aca="false">IF(AND(OR(Dashboard!$B$5="All",D16654=Dashboard!$B$5),OR(Dashboard!$D$5="All",N16654=Dashboard!$D$5),OR(AND(C16654&lt;&gt;"",C16654&gt;=Dashboard!$F$5,C16654&lt;=Dashboard!$H$5),AND(C16654="",Dashboard!$F$5&lt;=1980,Dashboard!$H$5&gt;=2016))),1,0)</f>
        <v>1</v>
      </c>
      <c r="Q16654" s="0" t="n">
        <f aca="false">J16654*P16654+ROW()*0.00000001</f>
        <v>0.01016654</v>
      </c>
    </row>
    <row r="16655" customFormat="false" ht="15" hidden="false" customHeight="false" outlineLevel="0" collapsed="false">
      <c r="A16655" s="0" t="s">
        <v>12171</v>
      </c>
      <c r="B16655" s="0" t="s">
        <v>97</v>
      </c>
      <c r="C16655" s="0" t="n">
        <v>2011</v>
      </c>
      <c r="D16655" s="0" t="s">
        <v>71</v>
      </c>
      <c r="E16655" s="0" t="s">
        <v>35</v>
      </c>
      <c r="F16655" s="0" t="n">
        <v>0</v>
      </c>
      <c r="G16655" s="0" t="n">
        <v>0.01</v>
      </c>
      <c r="H16655" s="0" t="n">
        <v>0</v>
      </c>
      <c r="I16655" s="0" t="n">
        <v>0</v>
      </c>
      <c r="J16655" s="0" t="n">
        <v>0.01</v>
      </c>
      <c r="N16655" s="0" t="s">
        <v>35</v>
      </c>
      <c r="P16655" s="0" t="n">
        <f aca="false">IF(AND(OR(Dashboard!$B$5="All",D16655=Dashboard!$B$5),OR(Dashboard!$D$5="All",N16655=Dashboard!$D$5),OR(AND(C16655&lt;&gt;"",C16655&gt;=Dashboard!$F$5,C16655&lt;=Dashboard!$H$5),AND(C16655="",Dashboard!$F$5&lt;=1980,Dashboard!$H$5&gt;=2016))),1,0)</f>
        <v>1</v>
      </c>
      <c r="Q16655" s="0" t="n">
        <f aca="false">J16655*P16655+ROW()*0.00000001</f>
        <v>0.01016655</v>
      </c>
    </row>
    <row r="16656" customFormat="false" ht="15" hidden="false" customHeight="false" outlineLevel="0" collapsed="false">
      <c r="A16656" s="0" t="s">
        <v>11471</v>
      </c>
      <c r="B16656" s="0" t="s">
        <v>64</v>
      </c>
      <c r="C16656" s="0" t="n">
        <v>2013</v>
      </c>
      <c r="D16656" s="0" t="s">
        <v>71</v>
      </c>
      <c r="E16656" s="0" t="s">
        <v>328</v>
      </c>
      <c r="F16656" s="0" t="n">
        <v>0</v>
      </c>
      <c r="G16656" s="0" t="n">
        <v>0.01</v>
      </c>
      <c r="H16656" s="0" t="n">
        <v>0</v>
      </c>
      <c r="I16656" s="0" t="n">
        <v>0</v>
      </c>
      <c r="J16656" s="0" t="n">
        <v>0.01</v>
      </c>
      <c r="L16656" s="0" t="n">
        <v>5.1</v>
      </c>
      <c r="M16656" s="0" t="s">
        <v>125</v>
      </c>
      <c r="N16656" s="0" t="s">
        <v>66</v>
      </c>
      <c r="P16656" s="0" t="n">
        <f aca="false">IF(AND(OR(Dashboard!$B$5="All",D16656=Dashboard!$B$5),OR(Dashboard!$D$5="All",N16656=Dashboard!$D$5),OR(AND(C16656&lt;&gt;"",C16656&gt;=Dashboard!$F$5,C16656&lt;=Dashboard!$H$5),AND(C16656="",Dashboard!$F$5&lt;=1980,Dashboard!$H$5&gt;=2016))),1,0)</f>
        <v>1</v>
      </c>
      <c r="Q16656" s="0" t="n">
        <f aca="false">J16656*P16656+ROW()*0.00000001</f>
        <v>0.01016656</v>
      </c>
    </row>
    <row r="16657" customFormat="false" ht="15" hidden="false" customHeight="false" outlineLevel="0" collapsed="false">
      <c r="A16657" s="0" t="s">
        <v>12172</v>
      </c>
      <c r="B16657" s="0" t="s">
        <v>152</v>
      </c>
      <c r="C16657" s="0" t="n">
        <v>2008</v>
      </c>
      <c r="D16657" s="0" t="s">
        <v>34</v>
      </c>
      <c r="E16657" s="0" t="s">
        <v>4798</v>
      </c>
      <c r="F16657" s="0" t="n">
        <v>0</v>
      </c>
      <c r="G16657" s="0" t="n">
        <v>0.01</v>
      </c>
      <c r="H16657" s="0" t="n">
        <v>0</v>
      </c>
      <c r="I16657" s="0" t="n">
        <v>0</v>
      </c>
      <c r="J16657" s="0" t="n">
        <v>0.01</v>
      </c>
      <c r="N16657" s="0" t="s">
        <v>152</v>
      </c>
      <c r="P16657" s="0" t="n">
        <f aca="false">IF(AND(OR(Dashboard!$B$5="All",D16657=Dashboard!$B$5),OR(Dashboard!$D$5="All",N16657=Dashboard!$D$5),OR(AND(C16657&lt;&gt;"",C16657&gt;=Dashboard!$F$5,C16657&lt;=Dashboard!$H$5),AND(C16657="",Dashboard!$F$5&lt;=1980,Dashboard!$H$5&gt;=2016))),1,0)</f>
        <v>1</v>
      </c>
      <c r="Q16657" s="0" t="n">
        <f aca="false">J16657*P16657+ROW()*0.00000001</f>
        <v>0.01016657</v>
      </c>
    </row>
    <row r="16658" customFormat="false" ht="15" hidden="false" customHeight="false" outlineLevel="0" collapsed="false">
      <c r="A16658" s="0" t="s">
        <v>12173</v>
      </c>
      <c r="B16658" s="0" t="s">
        <v>50</v>
      </c>
      <c r="C16658" s="0" t="n">
        <v>2007</v>
      </c>
      <c r="D16658" s="0" t="s">
        <v>34</v>
      </c>
      <c r="E16658" s="0" t="s">
        <v>124</v>
      </c>
      <c r="F16658" s="0" t="n">
        <v>0</v>
      </c>
      <c r="G16658" s="0" t="n">
        <v>0</v>
      </c>
      <c r="H16658" s="0" t="n">
        <v>0.01</v>
      </c>
      <c r="I16658" s="0" t="n">
        <v>0</v>
      </c>
      <c r="J16658" s="0" t="n">
        <v>0.01</v>
      </c>
      <c r="N16658" s="0" t="s">
        <v>35</v>
      </c>
      <c r="P16658" s="0" t="n">
        <f aca="false">IF(AND(OR(Dashboard!$B$5="All",D16658=Dashboard!$B$5),OR(Dashboard!$D$5="All",N16658=Dashboard!$D$5),OR(AND(C16658&lt;&gt;"",C16658&gt;=Dashboard!$F$5,C16658&lt;=Dashboard!$H$5),AND(C16658="",Dashboard!$F$5&lt;=1980,Dashboard!$H$5&gt;=2016))),1,0)</f>
        <v>1</v>
      </c>
      <c r="Q16658" s="0" t="n">
        <f aca="false">J16658*P16658+ROW()*0.00000001</f>
        <v>0.01016658</v>
      </c>
    </row>
    <row r="16659" customFormat="false" ht="15" hidden="false" customHeight="false" outlineLevel="0" collapsed="false">
      <c r="A16659" s="0" t="s">
        <v>12174</v>
      </c>
      <c r="B16659" s="0" t="s">
        <v>851</v>
      </c>
      <c r="C16659" s="0" t="n">
        <v>2014</v>
      </c>
      <c r="D16659" s="0" t="s">
        <v>114</v>
      </c>
      <c r="E16659" s="0" t="s">
        <v>11965</v>
      </c>
      <c r="F16659" s="0" t="n">
        <v>0</v>
      </c>
      <c r="G16659" s="0" t="n">
        <v>0</v>
      </c>
      <c r="H16659" s="0" t="n">
        <v>0.01</v>
      </c>
      <c r="I16659" s="0" t="n">
        <v>0</v>
      </c>
      <c r="J16659" s="0" t="n">
        <v>0.01</v>
      </c>
      <c r="N16659" s="0" t="s">
        <v>74</v>
      </c>
      <c r="P16659" s="0" t="n">
        <f aca="false">IF(AND(OR(Dashboard!$B$5="All",D16659=Dashboard!$B$5),OR(Dashboard!$D$5="All",N16659=Dashboard!$D$5),OR(AND(C16659&lt;&gt;"",C16659&gt;=Dashboard!$F$5,C16659&lt;=Dashboard!$H$5),AND(C16659="",Dashboard!$F$5&lt;=1980,Dashboard!$H$5&gt;=2016))),1,0)</f>
        <v>1</v>
      </c>
      <c r="Q16659" s="0" t="n">
        <f aca="false">J16659*P16659+ROW()*0.00000001</f>
        <v>0.01016659</v>
      </c>
    </row>
    <row r="16660" customFormat="false" ht="15" hidden="false" customHeight="false" outlineLevel="0" collapsed="false">
      <c r="A16660" s="0" t="s">
        <v>12175</v>
      </c>
      <c r="B16660" s="0" t="s">
        <v>152</v>
      </c>
      <c r="C16660" s="0" t="n">
        <v>2011</v>
      </c>
      <c r="D16660" s="0" t="s">
        <v>41</v>
      </c>
      <c r="E16660" s="0" t="s">
        <v>520</v>
      </c>
      <c r="F16660" s="0" t="n">
        <v>0</v>
      </c>
      <c r="G16660" s="0" t="n">
        <v>0.01</v>
      </c>
      <c r="H16660" s="0" t="n">
        <v>0</v>
      </c>
      <c r="I16660" s="0" t="n">
        <v>0</v>
      </c>
      <c r="J16660" s="0" t="n">
        <v>0.01</v>
      </c>
      <c r="N16660" s="0" t="s">
        <v>152</v>
      </c>
      <c r="P16660" s="0" t="n">
        <f aca="false">IF(AND(OR(Dashboard!$B$5="All",D16660=Dashboard!$B$5),OR(Dashboard!$D$5="All",N16660=Dashboard!$D$5),OR(AND(C16660&lt;&gt;"",C16660&gt;=Dashboard!$F$5,C16660&lt;=Dashboard!$H$5),AND(C16660="",Dashboard!$F$5&lt;=1980,Dashboard!$H$5&gt;=2016))),1,0)</f>
        <v>1</v>
      </c>
      <c r="Q16660" s="0" t="n">
        <f aca="false">J16660*P16660+ROW()*0.00000001</f>
        <v>0.0101666</v>
      </c>
    </row>
    <row r="16661" customFormat="false" ht="15" hidden="false" customHeight="false" outlineLevel="0" collapsed="false">
      <c r="A16661" s="0" t="s">
        <v>12176</v>
      </c>
      <c r="B16661" s="0" t="s">
        <v>164</v>
      </c>
      <c r="C16661" s="0" t="n">
        <v>2012</v>
      </c>
      <c r="D16661" s="0" t="s">
        <v>71</v>
      </c>
      <c r="E16661" s="0" t="s">
        <v>10489</v>
      </c>
      <c r="F16661" s="0" t="n">
        <v>0</v>
      </c>
      <c r="G16661" s="0" t="n">
        <v>0</v>
      </c>
      <c r="H16661" s="0" t="n">
        <v>0.01</v>
      </c>
      <c r="I16661" s="0" t="n">
        <v>0</v>
      </c>
      <c r="J16661" s="0" t="n">
        <v>0.01</v>
      </c>
      <c r="N16661" s="0" t="s">
        <v>74</v>
      </c>
      <c r="P16661" s="0" t="n">
        <f aca="false">IF(AND(OR(Dashboard!$B$5="All",D16661=Dashboard!$B$5),OR(Dashboard!$D$5="All",N16661=Dashboard!$D$5),OR(AND(C16661&lt;&gt;"",C16661&gt;=Dashboard!$F$5,C16661&lt;=Dashboard!$H$5),AND(C16661="",Dashboard!$F$5&lt;=1980,Dashboard!$H$5&gt;=2016))),1,0)</f>
        <v>1</v>
      </c>
      <c r="Q16661" s="0" t="n">
        <f aca="false">J16661*P16661+ROW()*0.00000001</f>
        <v>0.01016661</v>
      </c>
    </row>
    <row r="16662" customFormat="false" ht="15" hidden="false" customHeight="false" outlineLevel="0" collapsed="false">
      <c r="A16662" s="0" t="s">
        <v>10427</v>
      </c>
      <c r="B16662" s="0" t="s">
        <v>172</v>
      </c>
      <c r="C16662" s="0" t="n">
        <v>2016</v>
      </c>
      <c r="D16662" s="0" t="s">
        <v>71</v>
      </c>
      <c r="E16662" s="0" t="s">
        <v>10428</v>
      </c>
      <c r="F16662" s="0" t="n">
        <v>0.01</v>
      </c>
      <c r="G16662" s="0" t="n">
        <v>0</v>
      </c>
      <c r="H16662" s="0" t="n">
        <v>0</v>
      </c>
      <c r="I16662" s="0" t="n">
        <v>0</v>
      </c>
      <c r="J16662" s="0" t="n">
        <v>0.01</v>
      </c>
      <c r="K16662" s="0" t="n">
        <v>74</v>
      </c>
      <c r="L16662" s="0" t="n">
        <v>6.7</v>
      </c>
      <c r="N16662" s="0" t="s">
        <v>66</v>
      </c>
      <c r="O16662" s="0" t="s">
        <v>37</v>
      </c>
      <c r="P16662" s="0" t="n">
        <f aca="false">IF(AND(OR(Dashboard!$B$5="All",D16662=Dashboard!$B$5),OR(Dashboard!$D$5="All",N16662=Dashboard!$D$5),OR(AND(C16662&lt;&gt;"",C16662&gt;=Dashboard!$F$5,C16662&lt;=Dashboard!$H$5),AND(C16662="",Dashboard!$F$5&lt;=1980,Dashboard!$H$5&gt;=2016))),1,0)</f>
        <v>1</v>
      </c>
      <c r="Q16662" s="0" t="n">
        <f aca="false">J16662*P16662+ROW()*0.00000001</f>
        <v>0.01016662</v>
      </c>
    </row>
    <row r="16663" customFormat="false" ht="15" hidden="false" customHeight="false" outlineLevel="0" collapsed="false">
      <c r="A16663" s="0" t="s">
        <v>12177</v>
      </c>
      <c r="B16663" s="0" t="s">
        <v>152</v>
      </c>
      <c r="C16663" s="0" t="n">
        <v>2006</v>
      </c>
      <c r="D16663" s="0" t="s">
        <v>48</v>
      </c>
      <c r="E16663" s="0" t="s">
        <v>4133</v>
      </c>
      <c r="F16663" s="0" t="n">
        <v>0.01</v>
      </c>
      <c r="G16663" s="0" t="n">
        <v>0</v>
      </c>
      <c r="H16663" s="0" t="n">
        <v>0</v>
      </c>
      <c r="I16663" s="0" t="n">
        <v>0</v>
      </c>
      <c r="J16663" s="0" t="n">
        <v>0.01</v>
      </c>
      <c r="L16663" s="0" t="n">
        <v>8</v>
      </c>
      <c r="M16663" s="0" t="s">
        <v>36</v>
      </c>
      <c r="N16663" s="0" t="s">
        <v>152</v>
      </c>
      <c r="P16663" s="0" t="n">
        <f aca="false">IF(AND(OR(Dashboard!$B$5="All",D16663=Dashboard!$B$5),OR(Dashboard!$D$5="All",N16663=Dashboard!$D$5),OR(AND(C16663&lt;&gt;"",C16663&gt;=Dashboard!$F$5,C16663&lt;=Dashboard!$H$5),AND(C16663="",Dashboard!$F$5&lt;=1980,Dashboard!$H$5&gt;=2016))),1,0)</f>
        <v>1</v>
      </c>
      <c r="Q16663" s="0" t="n">
        <f aca="false">J16663*P16663+ROW()*0.00000001</f>
        <v>0.01016663</v>
      </c>
    </row>
    <row r="16664" customFormat="false" ht="15" hidden="false" customHeight="false" outlineLevel="0" collapsed="false">
      <c r="A16664" s="0" t="s">
        <v>12178</v>
      </c>
      <c r="B16664" s="0" t="s">
        <v>851</v>
      </c>
      <c r="C16664" s="0" t="n">
        <v>2015</v>
      </c>
      <c r="D16664" s="0" t="s">
        <v>71</v>
      </c>
      <c r="E16664" s="0" t="s">
        <v>6975</v>
      </c>
      <c r="F16664" s="0" t="n">
        <v>0</v>
      </c>
      <c r="G16664" s="0" t="n">
        <v>0</v>
      </c>
      <c r="H16664" s="0" t="n">
        <v>0.01</v>
      </c>
      <c r="I16664" s="0" t="n">
        <v>0</v>
      </c>
      <c r="J16664" s="0" t="n">
        <v>0.01</v>
      </c>
      <c r="N16664" s="0" t="s">
        <v>74</v>
      </c>
      <c r="P16664" s="0" t="n">
        <f aca="false">IF(AND(OR(Dashboard!$B$5="All",D16664=Dashboard!$B$5),OR(Dashboard!$D$5="All",N16664=Dashboard!$D$5),OR(AND(C16664&lt;&gt;"",C16664&gt;=Dashboard!$F$5,C16664&lt;=Dashboard!$H$5),AND(C16664="",Dashboard!$F$5&lt;=1980,Dashboard!$H$5&gt;=2016))),1,0)</f>
        <v>1</v>
      </c>
      <c r="Q16664" s="0" t="n">
        <f aca="false">J16664*P16664+ROW()*0.00000001</f>
        <v>0.01016664</v>
      </c>
    </row>
    <row r="16665" customFormat="false" ht="15" hidden="false" customHeight="false" outlineLevel="0" collapsed="false">
      <c r="A16665" s="0" t="s">
        <v>12179</v>
      </c>
      <c r="B16665" s="0" t="s">
        <v>85</v>
      </c>
      <c r="C16665" s="0" t="n">
        <v>2001</v>
      </c>
      <c r="D16665" s="0" t="s">
        <v>71</v>
      </c>
      <c r="E16665" s="0" t="s">
        <v>4298</v>
      </c>
      <c r="F16665" s="0" t="n">
        <v>0.01</v>
      </c>
      <c r="G16665" s="0" t="n">
        <v>0</v>
      </c>
      <c r="H16665" s="0" t="n">
        <v>0</v>
      </c>
      <c r="I16665" s="0" t="n">
        <v>0</v>
      </c>
      <c r="J16665" s="0" t="n">
        <v>0.01</v>
      </c>
      <c r="K16665" s="0" t="n">
        <v>46</v>
      </c>
      <c r="L16665" s="0" t="n">
        <v>2.4</v>
      </c>
      <c r="M16665" s="0" t="s">
        <v>36</v>
      </c>
      <c r="N16665" s="0" t="s">
        <v>35</v>
      </c>
      <c r="O16665" s="0" t="s">
        <v>177</v>
      </c>
      <c r="P16665" s="0" t="n">
        <f aca="false">IF(AND(OR(Dashboard!$B$5="All",D16665=Dashboard!$B$5),OR(Dashboard!$D$5="All",N16665=Dashboard!$D$5),OR(AND(C16665&lt;&gt;"",C16665&gt;=Dashboard!$F$5,C16665&lt;=Dashboard!$H$5),AND(C16665="",Dashboard!$F$5&lt;=1980,Dashboard!$H$5&gt;=2016))),1,0)</f>
        <v>1</v>
      </c>
      <c r="Q16665" s="0" t="n">
        <f aca="false">J16665*P16665+ROW()*0.00000001</f>
        <v>0.01016665</v>
      </c>
    </row>
    <row r="16666" customFormat="false" ht="15" hidden="false" customHeight="false" outlineLevel="0" collapsed="false">
      <c r="A16666" s="0" t="s">
        <v>12180</v>
      </c>
      <c r="B16666" s="0" t="s">
        <v>33</v>
      </c>
      <c r="C16666" s="0" t="n">
        <v>2007</v>
      </c>
      <c r="D16666" s="0" t="s">
        <v>102</v>
      </c>
      <c r="E16666" s="0" t="s">
        <v>4303</v>
      </c>
      <c r="F16666" s="0" t="n">
        <v>0</v>
      </c>
      <c r="G16666" s="0" t="n">
        <v>0</v>
      </c>
      <c r="H16666" s="0" t="n">
        <v>0.01</v>
      </c>
      <c r="I16666" s="0" t="n">
        <v>0</v>
      </c>
      <c r="J16666" s="0" t="n">
        <v>0.01</v>
      </c>
      <c r="N16666" s="0" t="s">
        <v>35</v>
      </c>
      <c r="P16666" s="0" t="n">
        <f aca="false">IF(AND(OR(Dashboard!$B$5="All",D16666=Dashboard!$B$5),OR(Dashboard!$D$5="All",N16666=Dashboard!$D$5),OR(AND(C16666&lt;&gt;"",C16666&gt;=Dashboard!$F$5,C16666&lt;=Dashboard!$H$5),AND(C16666="",Dashboard!$F$5&lt;=1980,Dashboard!$H$5&gt;=2016))),1,0)</f>
        <v>1</v>
      </c>
      <c r="Q16666" s="0" t="n">
        <f aca="false">J16666*P16666+ROW()*0.00000001</f>
        <v>0.01016666</v>
      </c>
    </row>
    <row r="16667" customFormat="false" ht="15" hidden="false" customHeight="false" outlineLevel="0" collapsed="false">
      <c r="A16667" s="0" t="s">
        <v>12181</v>
      </c>
      <c r="B16667" s="0" t="s">
        <v>76</v>
      </c>
      <c r="C16667" s="0" t="n">
        <v>2009</v>
      </c>
      <c r="D16667" s="0" t="s">
        <v>114</v>
      </c>
      <c r="E16667" s="0" t="s">
        <v>2867</v>
      </c>
      <c r="F16667" s="0" t="n">
        <v>0</v>
      </c>
      <c r="G16667" s="0" t="n">
        <v>0</v>
      </c>
      <c r="H16667" s="0" t="n">
        <v>0.01</v>
      </c>
      <c r="I16667" s="0" t="n">
        <v>0</v>
      </c>
      <c r="J16667" s="0" t="n">
        <v>0.01</v>
      </c>
      <c r="N16667" s="0" t="s">
        <v>74</v>
      </c>
      <c r="P16667" s="0" t="n">
        <f aca="false">IF(AND(OR(Dashboard!$B$5="All",D16667=Dashboard!$B$5),OR(Dashboard!$D$5="All",N16667=Dashboard!$D$5),OR(AND(C16667&lt;&gt;"",C16667&gt;=Dashboard!$F$5,C16667&lt;=Dashboard!$H$5),AND(C16667="",Dashboard!$F$5&lt;=1980,Dashboard!$H$5&gt;=2016))),1,0)</f>
        <v>1</v>
      </c>
      <c r="Q16667" s="0" t="n">
        <f aca="false">J16667*P16667+ROW()*0.00000001</f>
        <v>0.01016667</v>
      </c>
    </row>
    <row r="16668" customFormat="false" ht="15" hidden="false" customHeight="false" outlineLevel="0" collapsed="false">
      <c r="A16668" s="0" t="s">
        <v>12182</v>
      </c>
      <c r="B16668" s="0" t="s">
        <v>117</v>
      </c>
      <c r="C16668" s="0" t="n">
        <v>1995</v>
      </c>
      <c r="D16668" s="0" t="s">
        <v>114</v>
      </c>
      <c r="E16668" s="0" t="s">
        <v>142</v>
      </c>
      <c r="F16668" s="0" t="n">
        <v>0.01</v>
      </c>
      <c r="G16668" s="0" t="n">
        <v>0</v>
      </c>
      <c r="H16668" s="0" t="n">
        <v>0</v>
      </c>
      <c r="I16668" s="0" t="n">
        <v>0</v>
      </c>
      <c r="J16668" s="0" t="n">
        <v>0.01</v>
      </c>
      <c r="N16668" s="0" t="s">
        <v>74</v>
      </c>
      <c r="P16668" s="0" t="n">
        <f aca="false">IF(AND(OR(Dashboard!$B$5="All",D16668=Dashboard!$B$5),OR(Dashboard!$D$5="All",N16668=Dashboard!$D$5),OR(AND(C16668&lt;&gt;"",C16668&gt;=Dashboard!$F$5,C16668&lt;=Dashboard!$H$5),AND(C16668="",Dashboard!$F$5&lt;=1980,Dashboard!$H$5&gt;=2016))),1,0)</f>
        <v>1</v>
      </c>
      <c r="Q16668" s="0" t="n">
        <f aca="false">J16668*P16668+ROW()*0.00000001</f>
        <v>0.01016668</v>
      </c>
    </row>
    <row r="16669" customFormat="false" ht="15" hidden="false" customHeight="false" outlineLevel="0" collapsed="false">
      <c r="A16669" s="0" t="s">
        <v>12183</v>
      </c>
      <c r="B16669" s="0" t="s">
        <v>851</v>
      </c>
      <c r="C16669" s="0" t="n">
        <v>2014</v>
      </c>
      <c r="D16669" s="0" t="s">
        <v>114</v>
      </c>
      <c r="E16669" s="0" t="s">
        <v>7521</v>
      </c>
      <c r="F16669" s="0" t="n">
        <v>0</v>
      </c>
      <c r="G16669" s="0" t="n">
        <v>0</v>
      </c>
      <c r="H16669" s="0" t="n">
        <v>0.01</v>
      </c>
      <c r="I16669" s="0" t="n">
        <v>0</v>
      </c>
      <c r="J16669" s="0" t="n">
        <v>0.01</v>
      </c>
      <c r="N16669" s="0" t="s">
        <v>74</v>
      </c>
      <c r="P16669" s="0" t="n">
        <f aca="false">IF(AND(OR(Dashboard!$B$5="All",D16669=Dashboard!$B$5),OR(Dashboard!$D$5="All",N16669=Dashboard!$D$5),OR(AND(C16669&lt;&gt;"",C16669&gt;=Dashboard!$F$5,C16669&lt;=Dashboard!$H$5),AND(C16669="",Dashboard!$F$5&lt;=1980,Dashboard!$H$5&gt;=2016))),1,0)</f>
        <v>1</v>
      </c>
      <c r="Q16669" s="0" t="n">
        <f aca="false">J16669*P16669+ROW()*0.00000001</f>
        <v>0.01016669</v>
      </c>
    </row>
    <row r="16670" customFormat="false" ht="15" hidden="false" customHeight="false" outlineLevel="0" collapsed="false">
      <c r="A16670" s="0" t="s">
        <v>12184</v>
      </c>
      <c r="B16670" s="0" t="s">
        <v>97</v>
      </c>
      <c r="C16670" s="0" t="n">
        <v>2014</v>
      </c>
      <c r="D16670" s="0" t="s">
        <v>71</v>
      </c>
      <c r="E16670" s="0" t="s">
        <v>328</v>
      </c>
      <c r="F16670" s="0" t="n">
        <v>0</v>
      </c>
      <c r="G16670" s="0" t="n">
        <v>0</v>
      </c>
      <c r="H16670" s="0" t="n">
        <v>0.01</v>
      </c>
      <c r="I16670" s="0" t="n">
        <v>0</v>
      </c>
      <c r="J16670" s="0" t="n">
        <v>0.01</v>
      </c>
      <c r="N16670" s="0" t="s">
        <v>35</v>
      </c>
      <c r="P16670" s="0" t="n">
        <f aca="false">IF(AND(OR(Dashboard!$B$5="All",D16670=Dashboard!$B$5),OR(Dashboard!$D$5="All",N16670=Dashboard!$D$5),OR(AND(C16670&lt;&gt;"",C16670&gt;=Dashboard!$F$5,C16670&lt;=Dashboard!$H$5),AND(C16670="",Dashboard!$F$5&lt;=1980,Dashboard!$H$5&gt;=2016))),1,0)</f>
        <v>1</v>
      </c>
      <c r="Q16670" s="0" t="n">
        <f aca="false">J16670*P16670+ROW()*0.00000001</f>
        <v>0.0101667</v>
      </c>
    </row>
    <row r="16671" customFormat="false" ht="15" hidden="false" customHeight="false" outlineLevel="0" collapsed="false">
      <c r="A16671" s="0" t="s">
        <v>12185</v>
      </c>
      <c r="B16671" s="0" t="s">
        <v>85</v>
      </c>
      <c r="C16671" s="0" t="n">
        <v>2002</v>
      </c>
      <c r="D16671" s="0" t="s">
        <v>46</v>
      </c>
      <c r="E16671" s="0" t="s">
        <v>996</v>
      </c>
      <c r="F16671" s="0" t="n">
        <v>0.01</v>
      </c>
      <c r="G16671" s="0" t="n">
        <v>0</v>
      </c>
      <c r="H16671" s="0" t="n">
        <v>0</v>
      </c>
      <c r="I16671" s="0" t="n">
        <v>0</v>
      </c>
      <c r="J16671" s="0" t="n">
        <v>0.01</v>
      </c>
      <c r="K16671" s="0" t="n">
        <v>72</v>
      </c>
      <c r="M16671" s="0" t="s">
        <v>103</v>
      </c>
      <c r="N16671" s="0" t="s">
        <v>35</v>
      </c>
      <c r="O16671" s="0" t="s">
        <v>37</v>
      </c>
      <c r="P16671" s="0" t="n">
        <f aca="false">IF(AND(OR(Dashboard!$B$5="All",D16671=Dashboard!$B$5),OR(Dashboard!$D$5="All",N16671=Dashboard!$D$5),OR(AND(C16671&lt;&gt;"",C16671&gt;=Dashboard!$F$5,C16671&lt;=Dashboard!$H$5),AND(C16671="",Dashboard!$F$5&lt;=1980,Dashboard!$H$5&gt;=2016))),1,0)</f>
        <v>1</v>
      </c>
      <c r="Q16671" s="0" t="n">
        <f aca="false">J16671*P16671+ROW()*0.00000001</f>
        <v>0.01016671</v>
      </c>
    </row>
    <row r="16672" customFormat="false" ht="15" hidden="false" customHeight="false" outlineLevel="0" collapsed="false">
      <c r="A16672" s="0" t="s">
        <v>12186</v>
      </c>
      <c r="B16672" s="0" t="s">
        <v>76</v>
      </c>
      <c r="C16672" s="0" t="n">
        <v>2008</v>
      </c>
      <c r="D16672" s="0" t="s">
        <v>114</v>
      </c>
      <c r="E16672" s="0" t="s">
        <v>1457</v>
      </c>
      <c r="F16672" s="0" t="n">
        <v>0</v>
      </c>
      <c r="G16672" s="0" t="n">
        <v>0</v>
      </c>
      <c r="H16672" s="0" t="n">
        <v>0.01</v>
      </c>
      <c r="I16672" s="0" t="n">
        <v>0</v>
      </c>
      <c r="J16672" s="0" t="n">
        <v>0.01</v>
      </c>
      <c r="N16672" s="0" t="s">
        <v>74</v>
      </c>
      <c r="P16672" s="0" t="n">
        <f aca="false">IF(AND(OR(Dashboard!$B$5="All",D16672=Dashboard!$B$5),OR(Dashboard!$D$5="All",N16672=Dashboard!$D$5),OR(AND(C16672&lt;&gt;"",C16672&gt;=Dashboard!$F$5,C16672&lt;=Dashboard!$H$5),AND(C16672="",Dashboard!$F$5&lt;=1980,Dashboard!$H$5&gt;=2016))),1,0)</f>
        <v>1</v>
      </c>
      <c r="Q16672" s="0" t="n">
        <f aca="false">J16672*P16672+ROW()*0.00000001</f>
        <v>0.01016672</v>
      </c>
    </row>
    <row r="16673" customFormat="false" ht="15" hidden="false" customHeight="false" outlineLevel="0" collapsed="false">
      <c r="A16673" s="0" t="s">
        <v>12187</v>
      </c>
      <c r="B16673" s="0" t="s">
        <v>76</v>
      </c>
      <c r="C16673" s="0" t="n">
        <v>2008</v>
      </c>
      <c r="D16673" s="0" t="s">
        <v>114</v>
      </c>
      <c r="E16673" s="0" t="s">
        <v>7521</v>
      </c>
      <c r="F16673" s="0" t="n">
        <v>0</v>
      </c>
      <c r="G16673" s="0" t="n">
        <v>0</v>
      </c>
      <c r="H16673" s="0" t="n">
        <v>0.01</v>
      </c>
      <c r="I16673" s="0" t="n">
        <v>0</v>
      </c>
      <c r="J16673" s="0" t="n">
        <v>0.01</v>
      </c>
      <c r="N16673" s="0" t="s">
        <v>74</v>
      </c>
      <c r="P16673" s="0" t="n">
        <f aca="false">IF(AND(OR(Dashboard!$B$5="All",D16673=Dashboard!$B$5),OR(Dashboard!$D$5="All",N16673=Dashboard!$D$5),OR(AND(C16673&lt;&gt;"",C16673&gt;=Dashboard!$F$5,C16673&lt;=Dashboard!$H$5),AND(C16673="",Dashboard!$F$5&lt;=1980,Dashboard!$H$5&gt;=2016))),1,0)</f>
        <v>1</v>
      </c>
      <c r="Q16673" s="0" t="n">
        <f aca="false">J16673*P16673+ROW()*0.00000001</f>
        <v>0.01016673</v>
      </c>
    </row>
    <row r="16674" customFormat="false" ht="15" hidden="false" customHeight="false" outlineLevel="0" collapsed="false">
      <c r="A16674" s="0" t="s">
        <v>10029</v>
      </c>
      <c r="B16674" s="0" t="s">
        <v>172</v>
      </c>
      <c r="C16674" s="0" t="n">
        <v>2016</v>
      </c>
      <c r="D16674" s="0" t="s">
        <v>71</v>
      </c>
      <c r="E16674" s="0" t="s">
        <v>220</v>
      </c>
      <c r="F16674" s="0" t="n">
        <v>0.01</v>
      </c>
      <c r="G16674" s="0" t="n">
        <v>0</v>
      </c>
      <c r="H16674" s="0" t="n">
        <v>0</v>
      </c>
      <c r="I16674" s="0" t="n">
        <v>0</v>
      </c>
      <c r="J16674" s="0" t="n">
        <v>0.01</v>
      </c>
      <c r="M16674" s="0" t="s">
        <v>73</v>
      </c>
      <c r="N16674" s="0" t="s">
        <v>66</v>
      </c>
      <c r="P16674" s="0" t="n">
        <f aca="false">IF(AND(OR(Dashboard!$B$5="All",D16674=Dashboard!$B$5),OR(Dashboard!$D$5="All",N16674=Dashboard!$D$5),OR(AND(C16674&lt;&gt;"",C16674&gt;=Dashboard!$F$5,C16674&lt;=Dashboard!$H$5),AND(C16674="",Dashboard!$F$5&lt;=1980,Dashboard!$H$5&gt;=2016))),1,0)</f>
        <v>1</v>
      </c>
      <c r="Q16674" s="0" t="n">
        <f aca="false">J16674*P16674+ROW()*0.00000001</f>
        <v>0.01016674</v>
      </c>
    </row>
    <row r="16675" customFormat="false" ht="15" hidden="false" customHeight="false" outlineLevel="0" collapsed="false">
      <c r="A16675" s="0" t="s">
        <v>648</v>
      </c>
      <c r="B16675" s="0" t="s">
        <v>85</v>
      </c>
      <c r="C16675" s="0" t="n">
        <v>2002</v>
      </c>
      <c r="D16675" s="0" t="s">
        <v>102</v>
      </c>
      <c r="E16675" s="0" t="s">
        <v>649</v>
      </c>
      <c r="F16675" s="0" t="n">
        <v>0.01</v>
      </c>
      <c r="G16675" s="0" t="n">
        <v>0</v>
      </c>
      <c r="H16675" s="0" t="n">
        <v>0</v>
      </c>
      <c r="I16675" s="0" t="n">
        <v>0</v>
      </c>
      <c r="J16675" s="0" t="n">
        <v>0.01</v>
      </c>
      <c r="K16675" s="0" t="n">
        <v>81</v>
      </c>
      <c r="L16675" s="0" t="n">
        <v>8.8</v>
      </c>
      <c r="M16675" s="0" t="s">
        <v>73</v>
      </c>
      <c r="N16675" s="0" t="s">
        <v>35</v>
      </c>
      <c r="O16675" s="0" t="s">
        <v>42</v>
      </c>
      <c r="P16675" s="0" t="n">
        <f aca="false">IF(AND(OR(Dashboard!$B$5="All",D16675=Dashboard!$B$5),OR(Dashboard!$D$5="All",N16675=Dashboard!$D$5),OR(AND(C16675&lt;&gt;"",C16675&gt;=Dashboard!$F$5,C16675&lt;=Dashboard!$H$5),AND(C16675="",Dashboard!$F$5&lt;=1980,Dashboard!$H$5&gt;=2016))),1,0)</f>
        <v>1</v>
      </c>
      <c r="Q16675" s="0" t="n">
        <f aca="false">J16675*P16675+ROW()*0.00000001</f>
        <v>0.01016675</v>
      </c>
    </row>
    <row r="16676" customFormat="false" ht="15" hidden="false" customHeight="false" outlineLevel="0" collapsed="false">
      <c r="A16676" s="0" t="s">
        <v>12188</v>
      </c>
      <c r="B16676" s="0" t="s">
        <v>70</v>
      </c>
      <c r="C16676" s="0" t="n">
        <v>2014</v>
      </c>
      <c r="D16676" s="0" t="s">
        <v>71</v>
      </c>
      <c r="E16676" s="0" t="s">
        <v>328</v>
      </c>
      <c r="F16676" s="0" t="n">
        <v>0</v>
      </c>
      <c r="G16676" s="0" t="n">
        <v>0.01</v>
      </c>
      <c r="H16676" s="0" t="n">
        <v>0</v>
      </c>
      <c r="I16676" s="0" t="n">
        <v>0</v>
      </c>
      <c r="J16676" s="0" t="n">
        <v>0.01</v>
      </c>
      <c r="N16676" s="0" t="s">
        <v>74</v>
      </c>
      <c r="P16676" s="0" t="n">
        <f aca="false">IF(AND(OR(Dashboard!$B$5="All",D16676=Dashboard!$B$5),OR(Dashboard!$D$5="All",N16676=Dashboard!$D$5),OR(AND(C16676&lt;&gt;"",C16676&gt;=Dashboard!$F$5,C16676&lt;=Dashboard!$H$5),AND(C16676="",Dashboard!$F$5&lt;=1980,Dashboard!$H$5&gt;=2016))),1,0)</f>
        <v>1</v>
      </c>
      <c r="Q16676" s="0" t="n">
        <f aca="false">J16676*P16676+ROW()*0.00000001</f>
        <v>0.01016676</v>
      </c>
    </row>
    <row r="16677" customFormat="false" ht="15" hidden="false" customHeight="false" outlineLevel="0" collapsed="false">
      <c r="A16677" s="0" t="s">
        <v>12189</v>
      </c>
      <c r="B16677" s="0" t="s">
        <v>50</v>
      </c>
      <c r="C16677" s="0" t="n">
        <v>2007</v>
      </c>
      <c r="D16677" s="0" t="s">
        <v>71</v>
      </c>
      <c r="E16677" s="0" t="s">
        <v>3958</v>
      </c>
      <c r="F16677" s="0" t="n">
        <v>0.01</v>
      </c>
      <c r="G16677" s="0" t="n">
        <v>0</v>
      </c>
      <c r="H16677" s="0" t="n">
        <v>0</v>
      </c>
      <c r="I16677" s="0" t="n">
        <v>0</v>
      </c>
      <c r="J16677" s="0" t="n">
        <v>0.01</v>
      </c>
      <c r="N16677" s="0" t="s">
        <v>35</v>
      </c>
      <c r="P16677" s="0" t="n">
        <f aca="false">IF(AND(OR(Dashboard!$B$5="All",D16677=Dashboard!$B$5),OR(Dashboard!$D$5="All",N16677=Dashboard!$D$5),OR(AND(C16677&lt;&gt;"",C16677&gt;=Dashboard!$F$5,C16677&lt;=Dashboard!$H$5),AND(C16677="",Dashboard!$F$5&lt;=1980,Dashboard!$H$5&gt;=2016))),1,0)</f>
        <v>1</v>
      </c>
      <c r="Q16677" s="0" t="n">
        <f aca="false">J16677*P16677+ROW()*0.00000001</f>
        <v>0.01016677</v>
      </c>
    </row>
    <row r="16678" customFormat="false" ht="15" hidden="false" customHeight="false" outlineLevel="0" collapsed="false">
      <c r="A16678" s="0" t="s">
        <v>12190</v>
      </c>
      <c r="B16678" s="0" t="s">
        <v>70</v>
      </c>
      <c r="C16678" s="0" t="n">
        <v>2008</v>
      </c>
      <c r="D16678" s="0" t="s">
        <v>34</v>
      </c>
      <c r="E16678" s="0" t="s">
        <v>782</v>
      </c>
      <c r="F16678" s="0" t="n">
        <v>0</v>
      </c>
      <c r="G16678" s="0" t="n">
        <v>0</v>
      </c>
      <c r="H16678" s="0" t="n">
        <v>0</v>
      </c>
      <c r="I16678" s="0" t="n">
        <v>0</v>
      </c>
      <c r="J16678" s="0" t="n">
        <v>0.01</v>
      </c>
      <c r="N16678" s="0" t="s">
        <v>74</v>
      </c>
      <c r="P16678" s="0" t="n">
        <f aca="false">IF(AND(OR(Dashboard!$B$5="All",D16678=Dashboard!$B$5),OR(Dashboard!$D$5="All",N16678=Dashboard!$D$5),OR(AND(C16678&lt;&gt;"",C16678&gt;=Dashboard!$F$5,C16678&lt;=Dashboard!$H$5),AND(C16678="",Dashboard!$F$5&lt;=1980,Dashboard!$H$5&gt;=2016))),1,0)</f>
        <v>1</v>
      </c>
      <c r="Q16678" s="0" t="n">
        <f aca="false">J16678*P16678+ROW()*0.00000001</f>
        <v>0.01016678</v>
      </c>
    </row>
    <row r="16679" customFormat="false" ht="15" hidden="false" customHeight="false" outlineLevel="0" collapsed="false">
      <c r="A16679" s="0" t="s">
        <v>12191</v>
      </c>
      <c r="B16679" s="0" t="s">
        <v>97</v>
      </c>
      <c r="C16679" s="0" t="n">
        <v>2016</v>
      </c>
      <c r="D16679" s="0" t="s">
        <v>71</v>
      </c>
      <c r="E16679" s="0" t="s">
        <v>328</v>
      </c>
      <c r="F16679" s="0" t="n">
        <v>0</v>
      </c>
      <c r="G16679" s="0" t="n">
        <v>0</v>
      </c>
      <c r="H16679" s="0" t="n">
        <v>0.01</v>
      </c>
      <c r="I16679" s="0" t="n">
        <v>0</v>
      </c>
      <c r="J16679" s="0" t="n">
        <v>0.01</v>
      </c>
      <c r="N16679" s="0" t="s">
        <v>35</v>
      </c>
      <c r="P16679" s="0" t="n">
        <f aca="false">IF(AND(OR(Dashboard!$B$5="All",D16679=Dashboard!$B$5),OR(Dashboard!$D$5="All",N16679=Dashboard!$D$5),OR(AND(C16679&lt;&gt;"",C16679&gt;=Dashboard!$F$5,C16679&lt;=Dashboard!$H$5),AND(C16679="",Dashboard!$F$5&lt;=1980,Dashboard!$H$5&gt;=2016))),1,0)</f>
        <v>1</v>
      </c>
      <c r="Q16679" s="0" t="n">
        <f aca="false">J16679*P16679+ROW()*0.00000001</f>
        <v>0.01016679</v>
      </c>
    </row>
    <row r="16680" customFormat="false" ht="15" hidden="false" customHeight="false" outlineLevel="0" collapsed="false">
      <c r="A16680" s="0" t="s">
        <v>12192</v>
      </c>
      <c r="B16680" s="0" t="s">
        <v>152</v>
      </c>
      <c r="C16680" s="0" t="n">
        <v>2012</v>
      </c>
      <c r="D16680" s="0" t="s">
        <v>246</v>
      </c>
      <c r="E16680" s="0" t="s">
        <v>2805</v>
      </c>
      <c r="F16680" s="0" t="n">
        <v>0.01</v>
      </c>
      <c r="G16680" s="0" t="n">
        <v>0</v>
      </c>
      <c r="H16680" s="0" t="n">
        <v>0</v>
      </c>
      <c r="I16680" s="0" t="n">
        <v>0</v>
      </c>
      <c r="J16680" s="0" t="n">
        <v>0.01</v>
      </c>
      <c r="M16680" s="0" t="s">
        <v>103</v>
      </c>
      <c r="N16680" s="0" t="s">
        <v>152</v>
      </c>
      <c r="P16680" s="0" t="n">
        <f aca="false">IF(AND(OR(Dashboard!$B$5="All",D16680=Dashboard!$B$5),OR(Dashboard!$D$5="All",N16680=Dashboard!$D$5),OR(AND(C16680&lt;&gt;"",C16680&gt;=Dashboard!$F$5,C16680&lt;=Dashboard!$H$5),AND(C16680="",Dashboard!$F$5&lt;=1980,Dashboard!$H$5&gt;=2016))),1,0)</f>
        <v>1</v>
      </c>
      <c r="Q16680" s="0" t="n">
        <f aca="false">J16680*P16680+ROW()*0.00000001</f>
        <v>0.0101668</v>
      </c>
    </row>
    <row r="16681" customFormat="false" ht="15" hidden="false" customHeight="false" outlineLevel="0" collapsed="false">
      <c r="A16681" s="0" t="s">
        <v>12193</v>
      </c>
      <c r="B16681" s="0" t="s">
        <v>164</v>
      </c>
      <c r="C16681" s="0" t="n">
        <v>2006</v>
      </c>
      <c r="D16681" s="0" t="s">
        <v>48</v>
      </c>
      <c r="E16681" s="0" t="s">
        <v>89</v>
      </c>
      <c r="F16681" s="0" t="n">
        <v>0</v>
      </c>
      <c r="G16681" s="0" t="n">
        <v>0</v>
      </c>
      <c r="H16681" s="0" t="n">
        <v>0.01</v>
      </c>
      <c r="I16681" s="0" t="n">
        <v>0</v>
      </c>
      <c r="J16681" s="0" t="n">
        <v>0.01</v>
      </c>
      <c r="N16681" s="0" t="s">
        <v>74</v>
      </c>
      <c r="P16681" s="0" t="n">
        <f aca="false">IF(AND(OR(Dashboard!$B$5="All",D16681=Dashboard!$B$5),OR(Dashboard!$D$5="All",N16681=Dashboard!$D$5),OR(AND(C16681&lt;&gt;"",C16681&gt;=Dashboard!$F$5,C16681&lt;=Dashboard!$H$5),AND(C16681="",Dashboard!$F$5&lt;=1980,Dashboard!$H$5&gt;=2016))),1,0)</f>
        <v>1</v>
      </c>
      <c r="Q16681" s="0" t="n">
        <f aca="false">J16681*P16681+ROW()*0.00000001</f>
        <v>0.01016681</v>
      </c>
    </row>
    <row r="16682" customFormat="false" ht="15" hidden="false" customHeight="false" outlineLevel="0" collapsed="false">
      <c r="A16682" s="0" t="s">
        <v>12194</v>
      </c>
      <c r="B16682" s="0" t="s">
        <v>851</v>
      </c>
      <c r="C16682" s="0" t="n">
        <v>2016</v>
      </c>
      <c r="D16682" s="0" t="s">
        <v>71</v>
      </c>
      <c r="E16682" s="0" t="s">
        <v>6975</v>
      </c>
      <c r="F16682" s="0" t="n">
        <v>0</v>
      </c>
      <c r="G16682" s="0" t="n">
        <v>0</v>
      </c>
      <c r="H16682" s="0" t="n">
        <v>0.01</v>
      </c>
      <c r="I16682" s="0" t="n">
        <v>0</v>
      </c>
      <c r="J16682" s="0" t="n">
        <v>0.01</v>
      </c>
      <c r="N16682" s="0" t="s">
        <v>74</v>
      </c>
      <c r="P16682" s="0" t="n">
        <f aca="false">IF(AND(OR(Dashboard!$B$5="All",D16682=Dashboard!$B$5),OR(Dashboard!$D$5="All",N16682=Dashboard!$D$5),OR(AND(C16682&lt;&gt;"",C16682&gt;=Dashboard!$F$5,C16682&lt;=Dashboard!$H$5),AND(C16682="",Dashboard!$F$5&lt;=1980,Dashboard!$H$5&gt;=2016))),1,0)</f>
        <v>1</v>
      </c>
      <c r="Q16682" s="0" t="n">
        <f aca="false">J16682*P16682+ROW()*0.00000001</f>
        <v>0.01016682</v>
      </c>
    </row>
    <row r="16683" customFormat="false" ht="15" hidden="false" customHeight="false" outlineLevel="0" collapsed="false">
      <c r="A16683" s="0" t="s">
        <v>12195</v>
      </c>
      <c r="B16683" s="0" t="s">
        <v>152</v>
      </c>
      <c r="C16683" s="0" t="n">
        <v>1997</v>
      </c>
      <c r="D16683" s="0" t="s">
        <v>246</v>
      </c>
      <c r="E16683" s="0" t="s">
        <v>1700</v>
      </c>
      <c r="F16683" s="0" t="n">
        <v>0</v>
      </c>
      <c r="G16683" s="0" t="n">
        <v>0.01</v>
      </c>
      <c r="H16683" s="0" t="n">
        <v>0</v>
      </c>
      <c r="I16683" s="0" t="n">
        <v>0</v>
      </c>
      <c r="J16683" s="0" t="n">
        <v>0.01</v>
      </c>
      <c r="L16683" s="0" t="n">
        <v>8.1</v>
      </c>
      <c r="M16683" s="0" t="s">
        <v>36</v>
      </c>
      <c r="N16683" s="0" t="s">
        <v>152</v>
      </c>
      <c r="P16683" s="0" t="n">
        <f aca="false">IF(AND(OR(Dashboard!$B$5="All",D16683=Dashboard!$B$5),OR(Dashboard!$D$5="All",N16683=Dashboard!$D$5),OR(AND(C16683&lt;&gt;"",C16683&gt;=Dashboard!$F$5,C16683&lt;=Dashboard!$H$5),AND(C16683="",Dashboard!$F$5&lt;=1980,Dashboard!$H$5&gt;=2016))),1,0)</f>
        <v>1</v>
      </c>
      <c r="Q16683" s="0" t="n">
        <f aca="false">J16683*P16683+ROW()*0.00000001</f>
        <v>0.01016683</v>
      </c>
    </row>
    <row r="16684" customFormat="false" ht="15" hidden="false" customHeight="false" outlineLevel="0" collapsed="false">
      <c r="A16684" s="0" t="s">
        <v>12196</v>
      </c>
      <c r="B16684" s="0" t="s">
        <v>164</v>
      </c>
      <c r="C16684" s="0" t="n">
        <v>2013</v>
      </c>
      <c r="D16684" s="0" t="s">
        <v>114</v>
      </c>
      <c r="E16684" s="0" t="s">
        <v>9433</v>
      </c>
      <c r="F16684" s="0" t="n">
        <v>0</v>
      </c>
      <c r="G16684" s="0" t="n">
        <v>0</v>
      </c>
      <c r="H16684" s="0" t="n">
        <v>0.01</v>
      </c>
      <c r="I16684" s="0" t="n">
        <v>0</v>
      </c>
      <c r="J16684" s="0" t="n">
        <v>0.01</v>
      </c>
      <c r="N16684" s="0" t="s">
        <v>74</v>
      </c>
      <c r="P16684" s="0" t="n">
        <f aca="false">IF(AND(OR(Dashboard!$B$5="All",D16684=Dashboard!$B$5),OR(Dashboard!$D$5="All",N16684=Dashboard!$D$5),OR(AND(C16684&lt;&gt;"",C16684&gt;=Dashboard!$F$5,C16684&lt;=Dashboard!$H$5),AND(C16684="",Dashboard!$F$5&lt;=1980,Dashboard!$H$5&gt;=2016))),1,0)</f>
        <v>1</v>
      </c>
      <c r="Q16684" s="0" t="n">
        <f aca="false">J16684*P16684+ROW()*0.00000001</f>
        <v>0.01016684</v>
      </c>
    </row>
    <row r="16685" customFormat="false" ht="15" hidden="false" customHeight="false" outlineLevel="0" collapsed="false">
      <c r="A16685" s="0" t="s">
        <v>12197</v>
      </c>
      <c r="B16685" s="0" t="s">
        <v>76</v>
      </c>
      <c r="C16685" s="0" t="n">
        <v>2008</v>
      </c>
      <c r="D16685" s="0" t="s">
        <v>114</v>
      </c>
      <c r="E16685" s="0" t="s">
        <v>2867</v>
      </c>
      <c r="F16685" s="0" t="n">
        <v>0</v>
      </c>
      <c r="G16685" s="0" t="n">
        <v>0</v>
      </c>
      <c r="H16685" s="0" t="n">
        <v>0.01</v>
      </c>
      <c r="I16685" s="0" t="n">
        <v>0</v>
      </c>
      <c r="J16685" s="0" t="n">
        <v>0.01</v>
      </c>
      <c r="N16685" s="0" t="s">
        <v>74</v>
      </c>
      <c r="P16685" s="0" t="n">
        <f aca="false">IF(AND(OR(Dashboard!$B$5="All",D16685=Dashboard!$B$5),OR(Dashboard!$D$5="All",N16685=Dashboard!$D$5),OR(AND(C16685&lt;&gt;"",C16685&gt;=Dashboard!$F$5,C16685&lt;=Dashboard!$H$5),AND(C16685="",Dashboard!$F$5&lt;=1980,Dashboard!$H$5&gt;=2016))),1,0)</f>
        <v>1</v>
      </c>
      <c r="Q16685" s="0" t="n">
        <f aca="false">J16685*P16685+ROW()*0.00000001</f>
        <v>0.01016685</v>
      </c>
    </row>
    <row r="16686" customFormat="false" ht="15" hidden="false" customHeight="false" outlineLevel="0" collapsed="false">
      <c r="A16686" s="0" t="s">
        <v>12198</v>
      </c>
      <c r="B16686" s="0" t="s">
        <v>851</v>
      </c>
      <c r="C16686" s="0" t="n">
        <v>2016</v>
      </c>
      <c r="D16686" s="0" t="s">
        <v>114</v>
      </c>
      <c r="E16686" s="0" t="s">
        <v>6975</v>
      </c>
      <c r="F16686" s="0" t="n">
        <v>0</v>
      </c>
      <c r="G16686" s="0" t="n">
        <v>0</v>
      </c>
      <c r="H16686" s="0" t="n">
        <v>0.01</v>
      </c>
      <c r="I16686" s="0" t="n">
        <v>0</v>
      </c>
      <c r="J16686" s="0" t="n">
        <v>0.01</v>
      </c>
      <c r="N16686" s="0" t="s">
        <v>74</v>
      </c>
      <c r="P16686" s="0" t="n">
        <f aca="false">IF(AND(OR(Dashboard!$B$5="All",D16686=Dashboard!$B$5),OR(Dashboard!$D$5="All",N16686=Dashboard!$D$5),OR(AND(C16686&lt;&gt;"",C16686&gt;=Dashboard!$F$5,C16686&lt;=Dashboard!$H$5),AND(C16686="",Dashboard!$F$5&lt;=1980,Dashboard!$H$5&gt;=2016))),1,0)</f>
        <v>1</v>
      </c>
      <c r="Q16686" s="0" t="n">
        <f aca="false">J16686*P16686+ROW()*0.00000001</f>
        <v>0.01016686</v>
      </c>
    </row>
    <row r="16687" customFormat="false" ht="15" hidden="false" customHeight="false" outlineLevel="0" collapsed="false">
      <c r="A16687" s="0" t="s">
        <v>12199</v>
      </c>
      <c r="B16687" s="0" t="s">
        <v>33</v>
      </c>
      <c r="C16687" s="0" t="n">
        <v>2008</v>
      </c>
      <c r="D16687" s="0" t="s">
        <v>58</v>
      </c>
      <c r="E16687" s="0" t="s">
        <v>1173</v>
      </c>
      <c r="F16687" s="0" t="n">
        <v>0</v>
      </c>
      <c r="G16687" s="0" t="n">
        <v>0</v>
      </c>
      <c r="H16687" s="0" t="n">
        <v>0.01</v>
      </c>
      <c r="I16687" s="0" t="n">
        <v>0</v>
      </c>
      <c r="J16687" s="0" t="n">
        <v>0.01</v>
      </c>
      <c r="N16687" s="0" t="s">
        <v>35</v>
      </c>
      <c r="P16687" s="0" t="n">
        <f aca="false">IF(AND(OR(Dashboard!$B$5="All",D16687=Dashboard!$B$5),OR(Dashboard!$D$5="All",N16687=Dashboard!$D$5),OR(AND(C16687&lt;&gt;"",C16687&gt;=Dashboard!$F$5,C16687&lt;=Dashboard!$H$5),AND(C16687="",Dashboard!$F$5&lt;=1980,Dashboard!$H$5&gt;=2016))),1,0)</f>
        <v>1</v>
      </c>
      <c r="Q16687" s="0" t="n">
        <f aca="false">J16687*P16687+ROW()*0.00000001</f>
        <v>0.01016687</v>
      </c>
    </row>
    <row r="16688" customFormat="false" ht="15" hidden="false" customHeight="false" outlineLevel="0" collapsed="false">
      <c r="A16688" s="0" t="s">
        <v>12200</v>
      </c>
      <c r="B16688" s="0" t="s">
        <v>33</v>
      </c>
      <c r="C16688" s="0" t="n">
        <v>2008</v>
      </c>
      <c r="D16688" s="0" t="s">
        <v>41</v>
      </c>
      <c r="E16688" s="0" t="s">
        <v>3904</v>
      </c>
      <c r="F16688" s="0" t="n">
        <v>0</v>
      </c>
      <c r="G16688" s="0" t="n">
        <v>0</v>
      </c>
      <c r="H16688" s="0" t="n">
        <v>0.01</v>
      </c>
      <c r="I16688" s="0" t="n">
        <v>0</v>
      </c>
      <c r="J16688" s="0" t="n">
        <v>0.01</v>
      </c>
      <c r="N16688" s="0" t="s">
        <v>35</v>
      </c>
      <c r="P16688" s="0" t="n">
        <f aca="false">IF(AND(OR(Dashboard!$B$5="All",D16688=Dashboard!$B$5),OR(Dashboard!$D$5="All",N16688=Dashboard!$D$5),OR(AND(C16688&lt;&gt;"",C16688&gt;=Dashboard!$F$5,C16688&lt;=Dashboard!$H$5),AND(C16688="",Dashboard!$F$5&lt;=1980,Dashboard!$H$5&gt;=2016))),1,0)</f>
        <v>1</v>
      </c>
      <c r="Q16688" s="0" t="n">
        <f aca="false">J16688*P16688+ROW()*0.00000001</f>
        <v>0.01016688</v>
      </c>
    </row>
    <row r="16689" customFormat="false" ht="15" hidden="false" customHeight="false" outlineLevel="0" collapsed="false">
      <c r="A16689" s="0" t="s">
        <v>12201</v>
      </c>
      <c r="B16689" s="0" t="s">
        <v>164</v>
      </c>
      <c r="C16689" s="0" t="n">
        <v>2008</v>
      </c>
      <c r="D16689" s="0" t="s">
        <v>114</v>
      </c>
      <c r="E16689" s="0" t="s">
        <v>782</v>
      </c>
      <c r="F16689" s="0" t="n">
        <v>0</v>
      </c>
      <c r="G16689" s="0" t="n">
        <v>0</v>
      </c>
      <c r="H16689" s="0" t="n">
        <v>0.01</v>
      </c>
      <c r="I16689" s="0" t="n">
        <v>0</v>
      </c>
      <c r="J16689" s="0" t="n">
        <v>0.01</v>
      </c>
      <c r="N16689" s="0" t="s">
        <v>74</v>
      </c>
      <c r="P16689" s="0" t="n">
        <f aca="false">IF(AND(OR(Dashboard!$B$5="All",D16689=Dashboard!$B$5),OR(Dashboard!$D$5="All",N16689=Dashboard!$D$5),OR(AND(C16689&lt;&gt;"",C16689&gt;=Dashboard!$F$5,C16689&lt;=Dashboard!$H$5),AND(C16689="",Dashboard!$F$5&lt;=1980,Dashboard!$H$5&gt;=2016))),1,0)</f>
        <v>1</v>
      </c>
      <c r="Q16689" s="0" t="n">
        <f aca="false">J16689*P16689+ROW()*0.00000001</f>
        <v>0.01016689</v>
      </c>
    </row>
    <row r="16690" customFormat="false" ht="15" hidden="false" customHeight="false" outlineLevel="0" collapsed="false">
      <c r="A16690" s="0" t="s">
        <v>12202</v>
      </c>
      <c r="B16690" s="0" t="s">
        <v>97</v>
      </c>
      <c r="C16690" s="0" t="n">
        <v>2011</v>
      </c>
      <c r="D16690" s="0" t="s">
        <v>34</v>
      </c>
      <c r="E16690" s="0" t="s">
        <v>3501</v>
      </c>
      <c r="F16690" s="0" t="n">
        <v>0.01</v>
      </c>
      <c r="G16690" s="0" t="n">
        <v>0</v>
      </c>
      <c r="H16690" s="0" t="n">
        <v>0</v>
      </c>
      <c r="I16690" s="0" t="n">
        <v>0</v>
      </c>
      <c r="J16690" s="0" t="n">
        <v>0.01</v>
      </c>
      <c r="M16690" s="0" t="s">
        <v>103</v>
      </c>
      <c r="N16690" s="0" t="s">
        <v>35</v>
      </c>
      <c r="P16690" s="0" t="n">
        <f aca="false">IF(AND(OR(Dashboard!$B$5="All",D16690=Dashboard!$B$5),OR(Dashboard!$D$5="All",N16690=Dashboard!$D$5),OR(AND(C16690&lt;&gt;"",C16690&gt;=Dashboard!$F$5,C16690&lt;=Dashboard!$H$5),AND(C16690="",Dashboard!$F$5&lt;=1980,Dashboard!$H$5&gt;=2016))),1,0)</f>
        <v>1</v>
      </c>
      <c r="Q16690" s="0" t="n">
        <f aca="false">J16690*P16690+ROW()*0.00000001</f>
        <v>0.0101669</v>
      </c>
    </row>
    <row r="16691" customFormat="false" ht="15" hidden="false" customHeight="false" outlineLevel="0" collapsed="false">
      <c r="A16691" s="0" t="s">
        <v>12203</v>
      </c>
      <c r="B16691" s="0" t="s">
        <v>76</v>
      </c>
      <c r="C16691" s="0" t="n">
        <v>2008</v>
      </c>
      <c r="D16691" s="0" t="s">
        <v>114</v>
      </c>
      <c r="E16691" s="0" t="s">
        <v>2867</v>
      </c>
      <c r="F16691" s="0" t="n">
        <v>0</v>
      </c>
      <c r="G16691" s="0" t="n">
        <v>0</v>
      </c>
      <c r="H16691" s="0" t="n">
        <v>0.01</v>
      </c>
      <c r="I16691" s="0" t="n">
        <v>0</v>
      </c>
      <c r="J16691" s="0" t="n">
        <v>0.01</v>
      </c>
      <c r="N16691" s="0" t="s">
        <v>74</v>
      </c>
      <c r="P16691" s="0" t="n">
        <f aca="false">IF(AND(OR(Dashboard!$B$5="All",D16691=Dashboard!$B$5),OR(Dashboard!$D$5="All",N16691=Dashboard!$D$5),OR(AND(C16691&lt;&gt;"",C16691&gt;=Dashboard!$F$5,C16691&lt;=Dashboard!$H$5),AND(C16691="",Dashboard!$F$5&lt;=1980,Dashboard!$H$5&gt;=2016))),1,0)</f>
        <v>1</v>
      </c>
      <c r="Q16691" s="0" t="n">
        <f aca="false">J16691*P16691+ROW()*0.00000001</f>
        <v>0.01016691</v>
      </c>
    </row>
    <row r="16692" customFormat="false" ht="15" hidden="false" customHeight="false" outlineLevel="0" collapsed="false">
      <c r="A16692" s="0" t="s">
        <v>4221</v>
      </c>
      <c r="B16692" s="0" t="s">
        <v>152</v>
      </c>
      <c r="C16692" s="0" t="n">
        <v>2009</v>
      </c>
      <c r="D16692" s="0" t="s">
        <v>58</v>
      </c>
      <c r="E16692" s="0" t="s">
        <v>257</v>
      </c>
      <c r="F16692" s="0" t="n">
        <v>0</v>
      </c>
      <c r="G16692" s="0" t="n">
        <v>0.01</v>
      </c>
      <c r="H16692" s="0" t="n">
        <v>0</v>
      </c>
      <c r="I16692" s="0" t="n">
        <v>0</v>
      </c>
      <c r="J16692" s="0" t="n">
        <v>0.01</v>
      </c>
      <c r="N16692" s="0" t="s">
        <v>152</v>
      </c>
      <c r="P16692" s="0" t="n">
        <f aca="false">IF(AND(OR(Dashboard!$B$5="All",D16692=Dashboard!$B$5),OR(Dashboard!$D$5="All",N16692=Dashboard!$D$5),OR(AND(C16692&lt;&gt;"",C16692&gt;=Dashboard!$F$5,C16692&lt;=Dashboard!$H$5),AND(C16692="",Dashboard!$F$5&lt;=1980,Dashboard!$H$5&gt;=2016))),1,0)</f>
        <v>1</v>
      </c>
      <c r="Q16692" s="0" t="n">
        <f aca="false">J16692*P16692+ROW()*0.00000001</f>
        <v>0.01016692</v>
      </c>
    </row>
    <row r="16693" customFormat="false" ht="15" hidden="false" customHeight="false" outlineLevel="0" collapsed="false">
      <c r="A16693" s="0" t="s">
        <v>11547</v>
      </c>
      <c r="B16693" s="0" t="s">
        <v>70</v>
      </c>
      <c r="C16693" s="0" t="n">
        <v>2016</v>
      </c>
      <c r="D16693" s="0" t="s">
        <v>71</v>
      </c>
      <c r="E16693" s="0" t="s">
        <v>782</v>
      </c>
      <c r="F16693" s="0" t="n">
        <v>0</v>
      </c>
      <c r="G16693" s="0" t="n">
        <v>0</v>
      </c>
      <c r="H16693" s="0" t="n">
        <v>0.01</v>
      </c>
      <c r="I16693" s="0" t="n">
        <v>0</v>
      </c>
      <c r="J16693" s="0" t="n">
        <v>0.01</v>
      </c>
      <c r="N16693" s="0" t="s">
        <v>74</v>
      </c>
      <c r="P16693" s="0" t="n">
        <f aca="false">IF(AND(OR(Dashboard!$B$5="All",D16693=Dashboard!$B$5),OR(Dashboard!$D$5="All",N16693=Dashboard!$D$5),OR(AND(C16693&lt;&gt;"",C16693&gt;=Dashboard!$F$5,C16693&lt;=Dashboard!$H$5),AND(C16693="",Dashboard!$F$5&lt;=1980,Dashboard!$H$5&gt;=2016))),1,0)</f>
        <v>1</v>
      </c>
      <c r="Q16693" s="0" t="n">
        <f aca="false">J16693*P16693+ROW()*0.00000001</f>
        <v>0.01016693</v>
      </c>
    </row>
    <row r="16694" customFormat="false" ht="15" hidden="false" customHeight="false" outlineLevel="0" collapsed="false">
      <c r="A16694" s="0" t="s">
        <v>1390</v>
      </c>
      <c r="B16694" s="0" t="s">
        <v>152</v>
      </c>
      <c r="C16694" s="0" t="n">
        <v>2014</v>
      </c>
      <c r="D16694" s="0" t="s">
        <v>71</v>
      </c>
      <c r="E16694" s="0" t="s">
        <v>220</v>
      </c>
      <c r="F16694" s="0" t="n">
        <v>0</v>
      </c>
      <c r="G16694" s="0" t="n">
        <v>0.01</v>
      </c>
      <c r="H16694" s="0" t="n">
        <v>0</v>
      </c>
      <c r="I16694" s="0" t="n">
        <v>0</v>
      </c>
      <c r="J16694" s="0" t="n">
        <v>0.01</v>
      </c>
      <c r="K16694" s="0" t="n">
        <v>80</v>
      </c>
      <c r="L16694" s="0" t="n">
        <v>7.6</v>
      </c>
      <c r="M16694" s="0" t="s">
        <v>73</v>
      </c>
      <c r="N16694" s="0" t="s">
        <v>152</v>
      </c>
      <c r="O16694" s="0" t="s">
        <v>37</v>
      </c>
      <c r="P16694" s="0" t="n">
        <f aca="false">IF(AND(OR(Dashboard!$B$5="All",D16694=Dashboard!$B$5),OR(Dashboard!$D$5="All",N16694=Dashboard!$D$5),OR(AND(C16694&lt;&gt;"",C16694&gt;=Dashboard!$F$5,C16694&lt;=Dashboard!$H$5),AND(C16694="",Dashboard!$F$5&lt;=1980,Dashboard!$H$5&gt;=2016))),1,0)</f>
        <v>1</v>
      </c>
      <c r="Q16694" s="0" t="n">
        <f aca="false">J16694*P16694+ROW()*0.00000001</f>
        <v>0.01016694</v>
      </c>
    </row>
    <row r="16695" customFormat="false" ht="15" hidden="false" customHeight="false" outlineLevel="0" collapsed="false">
      <c r="A16695" s="0" t="s">
        <v>12204</v>
      </c>
      <c r="B16695" s="0" t="s">
        <v>108</v>
      </c>
      <c r="C16695" s="0" t="n">
        <v>2000</v>
      </c>
      <c r="D16695" s="0" t="s">
        <v>34</v>
      </c>
      <c r="E16695" s="0" t="s">
        <v>821</v>
      </c>
      <c r="F16695" s="0" t="n">
        <v>0.01</v>
      </c>
      <c r="G16695" s="0" t="n">
        <v>0</v>
      </c>
      <c r="H16695" s="0" t="n">
        <v>0</v>
      </c>
      <c r="I16695" s="0" t="n">
        <v>0</v>
      </c>
      <c r="J16695" s="0" t="n">
        <v>0.01</v>
      </c>
      <c r="N16695" s="0" t="s">
        <v>35</v>
      </c>
      <c r="P16695" s="0" t="n">
        <f aca="false">IF(AND(OR(Dashboard!$B$5="All",D16695=Dashboard!$B$5),OR(Dashboard!$D$5="All",N16695=Dashboard!$D$5),OR(AND(C16695&lt;&gt;"",C16695&gt;=Dashboard!$F$5,C16695&lt;=Dashboard!$H$5),AND(C16695="",Dashboard!$F$5&lt;=1980,Dashboard!$H$5&gt;=2016))),1,0)</f>
        <v>1</v>
      </c>
      <c r="Q16695" s="0" t="n">
        <f aca="false">J16695*P16695+ROW()*0.00000001</f>
        <v>0.01016695</v>
      </c>
    </row>
    <row r="16696" customFormat="false" ht="15" hidden="false" customHeight="false" outlineLevel="0" collapsed="false">
      <c r="A16696" s="0" t="s">
        <v>12205</v>
      </c>
      <c r="B16696" s="0" t="s">
        <v>108</v>
      </c>
      <c r="C16696" s="0" t="n">
        <v>1999</v>
      </c>
      <c r="D16696" s="0" t="s">
        <v>71</v>
      </c>
      <c r="E16696" s="0" t="s">
        <v>229</v>
      </c>
      <c r="F16696" s="0" t="n">
        <v>0.01</v>
      </c>
      <c r="G16696" s="0" t="n">
        <v>0</v>
      </c>
      <c r="H16696" s="0" t="n">
        <v>0</v>
      </c>
      <c r="I16696" s="0" t="n">
        <v>0</v>
      </c>
      <c r="J16696" s="0" t="n">
        <v>0.01</v>
      </c>
      <c r="N16696" s="0" t="s">
        <v>35</v>
      </c>
      <c r="P16696" s="0" t="n">
        <f aca="false">IF(AND(OR(Dashboard!$B$5="All",D16696=Dashboard!$B$5),OR(Dashboard!$D$5="All",N16696=Dashboard!$D$5),OR(AND(C16696&lt;&gt;"",C16696&gt;=Dashboard!$F$5,C16696&lt;=Dashboard!$H$5),AND(C16696="",Dashboard!$F$5&lt;=1980,Dashboard!$H$5&gt;=2016))),1,0)</f>
        <v>1</v>
      </c>
      <c r="Q16696" s="0" t="n">
        <f aca="false">J16696*P16696+ROW()*0.00000001</f>
        <v>0.01016696</v>
      </c>
    </row>
    <row r="16697" customFormat="false" ht="15" hidden="false" customHeight="false" outlineLevel="0" collapsed="false">
      <c r="A16697" s="0" t="s">
        <v>12206</v>
      </c>
      <c r="B16697" s="0" t="s">
        <v>85</v>
      </c>
      <c r="C16697" s="0" t="n">
        <v>2001</v>
      </c>
      <c r="D16697" s="0" t="s">
        <v>71</v>
      </c>
      <c r="E16697" s="0" t="s">
        <v>1904</v>
      </c>
      <c r="F16697" s="0" t="n">
        <v>0.01</v>
      </c>
      <c r="G16697" s="0" t="n">
        <v>0</v>
      </c>
      <c r="H16697" s="0" t="n">
        <v>0</v>
      </c>
      <c r="I16697" s="0" t="n">
        <v>0</v>
      </c>
      <c r="J16697" s="0" t="n">
        <v>0.01</v>
      </c>
      <c r="K16697" s="0" t="n">
        <v>67</v>
      </c>
      <c r="M16697" s="0" t="s">
        <v>36</v>
      </c>
      <c r="N16697" s="0" t="s">
        <v>35</v>
      </c>
      <c r="O16697" s="0" t="s">
        <v>67</v>
      </c>
      <c r="P16697" s="0" t="n">
        <f aca="false">IF(AND(OR(Dashboard!$B$5="All",D16697=Dashboard!$B$5),OR(Dashboard!$D$5="All",N16697=Dashboard!$D$5),OR(AND(C16697&lt;&gt;"",C16697&gt;=Dashboard!$F$5,C16697&lt;=Dashboard!$H$5),AND(C16697="",Dashboard!$F$5&lt;=1980,Dashboard!$H$5&gt;=2016))),1,0)</f>
        <v>1</v>
      </c>
      <c r="Q16697" s="0" t="n">
        <f aca="false">J16697*P16697+ROW()*0.00000001</f>
        <v>0.01016697</v>
      </c>
    </row>
    <row r="16698" customFormat="false" ht="15" hidden="false" customHeight="false" outlineLevel="0" collapsed="false">
      <c r="A16698" s="0" t="s">
        <v>12207</v>
      </c>
      <c r="B16698" s="0" t="s">
        <v>152</v>
      </c>
      <c r="C16698" s="0" t="n">
        <v>2011</v>
      </c>
      <c r="D16698" s="0" t="s">
        <v>56</v>
      </c>
      <c r="E16698" s="0" t="s">
        <v>2960</v>
      </c>
      <c r="F16698" s="0" t="n">
        <v>0.01</v>
      </c>
      <c r="G16698" s="0" t="n">
        <v>0</v>
      </c>
      <c r="H16698" s="0" t="n">
        <v>0</v>
      </c>
      <c r="I16698" s="0" t="n">
        <v>0</v>
      </c>
      <c r="J16698" s="0" t="n">
        <v>0.01</v>
      </c>
      <c r="K16698" s="0" t="n">
        <v>61</v>
      </c>
      <c r="L16698" s="0" t="n">
        <v>5.8</v>
      </c>
      <c r="M16698" s="0" t="s">
        <v>103</v>
      </c>
      <c r="N16698" s="0" t="s">
        <v>152</v>
      </c>
      <c r="O16698" s="0" t="s">
        <v>67</v>
      </c>
      <c r="P16698" s="0" t="n">
        <f aca="false">IF(AND(OR(Dashboard!$B$5="All",D16698=Dashboard!$B$5),OR(Dashboard!$D$5="All",N16698=Dashboard!$D$5),OR(AND(C16698&lt;&gt;"",C16698&gt;=Dashboard!$F$5,C16698&lt;=Dashboard!$H$5),AND(C16698="",Dashboard!$F$5&lt;=1980,Dashboard!$H$5&gt;=2016))),1,0)</f>
        <v>1</v>
      </c>
      <c r="Q16698" s="0" t="n">
        <f aca="false">J16698*P16698+ROW()*0.00000001</f>
        <v>0.01016698</v>
      </c>
    </row>
    <row r="16699" customFormat="false" ht="15" hidden="false" customHeight="false" outlineLevel="0" collapsed="false">
      <c r="A16699" s="0" t="s">
        <v>12208</v>
      </c>
      <c r="B16699" s="0" t="s">
        <v>186</v>
      </c>
      <c r="C16699" s="0" t="n">
        <v>2003</v>
      </c>
      <c r="D16699" s="0" t="s">
        <v>48</v>
      </c>
      <c r="E16699" s="0" t="s">
        <v>124</v>
      </c>
      <c r="F16699" s="0" t="n">
        <v>0.01</v>
      </c>
      <c r="G16699" s="0" t="n">
        <v>0</v>
      </c>
      <c r="H16699" s="0" t="n">
        <v>0</v>
      </c>
      <c r="I16699" s="0" t="n">
        <v>0</v>
      </c>
      <c r="J16699" s="0" t="n">
        <v>0.01</v>
      </c>
      <c r="K16699" s="0" t="n">
        <v>53</v>
      </c>
      <c r="M16699" s="0" t="s">
        <v>36</v>
      </c>
      <c r="N16699" s="0" t="s">
        <v>35</v>
      </c>
      <c r="O16699" s="0" t="s">
        <v>53</v>
      </c>
      <c r="P16699" s="0" t="n">
        <f aca="false">IF(AND(OR(Dashboard!$B$5="All",D16699=Dashboard!$B$5),OR(Dashboard!$D$5="All",N16699=Dashboard!$D$5),OR(AND(C16699&lt;&gt;"",C16699&gt;=Dashboard!$F$5,C16699&lt;=Dashboard!$H$5),AND(C16699="",Dashboard!$F$5&lt;=1980,Dashboard!$H$5&gt;=2016))),1,0)</f>
        <v>1</v>
      </c>
      <c r="Q16699" s="0" t="n">
        <f aca="false">J16699*P16699+ROW()*0.00000001</f>
        <v>0.01016699</v>
      </c>
    </row>
    <row r="16700" customFormat="false" ht="15" hidden="false" customHeight="false" outlineLevel="0" collapsed="false">
      <c r="A16700" s="0" t="s">
        <v>12209</v>
      </c>
      <c r="B16700" s="0" t="s">
        <v>50</v>
      </c>
      <c r="C16700" s="0" t="n">
        <v>2008</v>
      </c>
      <c r="D16700" s="0" t="s">
        <v>48</v>
      </c>
      <c r="E16700" s="0" t="s">
        <v>560</v>
      </c>
      <c r="F16700" s="0" t="n">
        <v>0.01</v>
      </c>
      <c r="G16700" s="0" t="n">
        <v>0</v>
      </c>
      <c r="H16700" s="0" t="n">
        <v>0</v>
      </c>
      <c r="I16700" s="0" t="n">
        <v>0</v>
      </c>
      <c r="J16700" s="0" t="n">
        <v>0.01</v>
      </c>
      <c r="K16700" s="0" t="n">
        <v>48</v>
      </c>
      <c r="M16700" s="0" t="s">
        <v>36</v>
      </c>
      <c r="N16700" s="0" t="s">
        <v>35</v>
      </c>
      <c r="O16700" s="0" t="s">
        <v>177</v>
      </c>
      <c r="P16700" s="0" t="n">
        <f aca="false">IF(AND(OR(Dashboard!$B$5="All",D16700=Dashboard!$B$5),OR(Dashboard!$D$5="All",N16700=Dashboard!$D$5),OR(AND(C16700&lt;&gt;"",C16700&gt;=Dashboard!$F$5,C16700&lt;=Dashboard!$H$5),AND(C16700="",Dashboard!$F$5&lt;=1980,Dashboard!$H$5&gt;=2016))),1,0)</f>
        <v>1</v>
      </c>
      <c r="Q16700" s="0" t="n">
        <f aca="false">J16700*P16700+ROW()*0.00000001</f>
        <v>0.010167</v>
      </c>
    </row>
    <row r="16701" customFormat="false" ht="15" hidden="false" customHeight="false" outlineLevel="0" collapsed="false">
      <c r="A16701" s="0" t="s">
        <v>12210</v>
      </c>
      <c r="B16701" s="0" t="s">
        <v>851</v>
      </c>
      <c r="C16701" s="0" t="n">
        <v>2016</v>
      </c>
      <c r="D16701" s="0" t="s">
        <v>71</v>
      </c>
      <c r="E16701" s="0" t="s">
        <v>2334</v>
      </c>
      <c r="F16701" s="0" t="n">
        <v>0</v>
      </c>
      <c r="G16701" s="0" t="n">
        <v>0</v>
      </c>
      <c r="H16701" s="0" t="n">
        <v>0.01</v>
      </c>
      <c r="I16701" s="0" t="n">
        <v>0</v>
      </c>
      <c r="J16701" s="0" t="n">
        <v>0.01</v>
      </c>
      <c r="N16701" s="0" t="s">
        <v>74</v>
      </c>
      <c r="P16701" s="0" t="n">
        <f aca="false">IF(AND(OR(Dashboard!$B$5="All",D16701=Dashboard!$B$5),OR(Dashboard!$D$5="All",N16701=Dashboard!$D$5),OR(AND(C16701&lt;&gt;"",C16701&gt;=Dashboard!$F$5,C16701&lt;=Dashboard!$H$5),AND(C16701="",Dashboard!$F$5&lt;=1980,Dashboard!$H$5&gt;=2016))),1,0)</f>
        <v>1</v>
      </c>
      <c r="Q16701" s="0" t="n">
        <f aca="false">J16701*P16701+ROW()*0.00000001</f>
        <v>0.01016701</v>
      </c>
    </row>
    <row r="16702" customFormat="false" ht="15" hidden="false" customHeight="false" outlineLevel="0" collapsed="false">
      <c r="A16702" s="0" t="s">
        <v>12211</v>
      </c>
      <c r="B16702" s="0" t="s">
        <v>50</v>
      </c>
      <c r="C16702" s="0" t="n">
        <v>2009</v>
      </c>
      <c r="D16702" s="0" t="s">
        <v>34</v>
      </c>
      <c r="E16702" s="0" t="s">
        <v>1173</v>
      </c>
      <c r="F16702" s="0" t="n">
        <v>0</v>
      </c>
      <c r="G16702" s="0" t="n">
        <v>0</v>
      </c>
      <c r="H16702" s="0" t="n">
        <v>0.01</v>
      </c>
      <c r="I16702" s="0" t="n">
        <v>0</v>
      </c>
      <c r="J16702" s="0" t="n">
        <v>0.01</v>
      </c>
      <c r="N16702" s="0" t="s">
        <v>35</v>
      </c>
      <c r="P16702" s="0" t="n">
        <f aca="false">IF(AND(OR(Dashboard!$B$5="All",D16702=Dashboard!$B$5),OR(Dashboard!$D$5="All",N16702=Dashboard!$D$5),OR(AND(C16702&lt;&gt;"",C16702&gt;=Dashboard!$F$5,C16702&lt;=Dashboard!$H$5),AND(C16702="",Dashboard!$F$5&lt;=1980,Dashboard!$H$5&gt;=2016))),1,0)</f>
        <v>1</v>
      </c>
      <c r="Q16702" s="0" t="n">
        <f aca="false">J16702*P16702+ROW()*0.00000001</f>
        <v>0.01016702</v>
      </c>
    </row>
    <row r="16703" customFormat="false" ht="15" hidden="false" customHeight="false" outlineLevel="0" collapsed="false">
      <c r="A16703" s="0" t="s">
        <v>12212</v>
      </c>
      <c r="B16703" s="0" t="s">
        <v>164</v>
      </c>
      <c r="C16703" s="0" t="n">
        <v>2007</v>
      </c>
      <c r="D16703" s="0" t="s">
        <v>46</v>
      </c>
      <c r="E16703" s="0" t="s">
        <v>5273</v>
      </c>
      <c r="F16703" s="0" t="n">
        <v>0</v>
      </c>
      <c r="G16703" s="0" t="n">
        <v>0</v>
      </c>
      <c r="H16703" s="0" t="n">
        <v>0.01</v>
      </c>
      <c r="I16703" s="0" t="n">
        <v>0</v>
      </c>
      <c r="J16703" s="0" t="n">
        <v>0.01</v>
      </c>
      <c r="N16703" s="0" t="s">
        <v>74</v>
      </c>
      <c r="P16703" s="0" t="n">
        <f aca="false">IF(AND(OR(Dashboard!$B$5="All",D16703=Dashboard!$B$5),OR(Dashboard!$D$5="All",N16703=Dashboard!$D$5),OR(AND(C16703&lt;&gt;"",C16703&gt;=Dashboard!$F$5,C16703&lt;=Dashboard!$H$5),AND(C16703="",Dashboard!$F$5&lt;=1980,Dashboard!$H$5&gt;=2016))),1,0)</f>
        <v>1</v>
      </c>
      <c r="Q16703" s="0" t="n">
        <f aca="false">J16703*P16703+ROW()*0.00000001</f>
        <v>0.01016703</v>
      </c>
    </row>
    <row r="16704" customFormat="false" ht="15" hidden="false" customHeight="false" outlineLevel="0" collapsed="false">
      <c r="A16704" s="0" t="s">
        <v>12213</v>
      </c>
      <c r="B16704" s="0" t="s">
        <v>152</v>
      </c>
      <c r="C16704" s="0" t="n">
        <v>2011</v>
      </c>
      <c r="D16704" s="0" t="s">
        <v>246</v>
      </c>
      <c r="E16704" s="0" t="s">
        <v>520</v>
      </c>
      <c r="F16704" s="0" t="n">
        <v>0</v>
      </c>
      <c r="G16704" s="0" t="n">
        <v>0.01</v>
      </c>
      <c r="H16704" s="0" t="n">
        <v>0</v>
      </c>
      <c r="I16704" s="0" t="n">
        <v>0</v>
      </c>
      <c r="J16704" s="0" t="n">
        <v>0.01</v>
      </c>
      <c r="K16704" s="0" t="n">
        <v>60</v>
      </c>
      <c r="L16704" s="0" t="n">
        <v>7.2</v>
      </c>
      <c r="M16704" s="0" t="s">
        <v>125</v>
      </c>
      <c r="N16704" s="0" t="s">
        <v>152</v>
      </c>
      <c r="O16704" s="0" t="s">
        <v>53</v>
      </c>
      <c r="P16704" s="0" t="n">
        <f aca="false">IF(AND(OR(Dashboard!$B$5="All",D16704=Dashboard!$B$5),OR(Dashboard!$D$5="All",N16704=Dashboard!$D$5),OR(AND(C16704&lt;&gt;"",C16704&gt;=Dashboard!$F$5,C16704&lt;=Dashboard!$H$5),AND(C16704="",Dashboard!$F$5&lt;=1980,Dashboard!$H$5&gt;=2016))),1,0)</f>
        <v>1</v>
      </c>
      <c r="Q16704" s="0" t="n">
        <f aca="false">J16704*P16704+ROW()*0.00000001</f>
        <v>0.01016704</v>
      </c>
    </row>
    <row r="16705" customFormat="false" ht="15" hidden="false" customHeight="false" outlineLevel="0" collapsed="false">
      <c r="A16705" s="0" t="s">
        <v>12214</v>
      </c>
      <c r="B16705" s="0" t="s">
        <v>851</v>
      </c>
      <c r="C16705" s="0" t="n">
        <v>2016</v>
      </c>
      <c r="D16705" s="0" t="s">
        <v>114</v>
      </c>
      <c r="E16705" s="0" t="s">
        <v>520</v>
      </c>
      <c r="F16705" s="0" t="n">
        <v>0</v>
      </c>
      <c r="G16705" s="0" t="n">
        <v>0</v>
      </c>
      <c r="H16705" s="0" t="n">
        <v>0.01</v>
      </c>
      <c r="I16705" s="0" t="n">
        <v>0</v>
      </c>
      <c r="J16705" s="0" t="n">
        <v>0.01</v>
      </c>
      <c r="N16705" s="0" t="s">
        <v>74</v>
      </c>
      <c r="P16705" s="0" t="n">
        <f aca="false">IF(AND(OR(Dashboard!$B$5="All",D16705=Dashboard!$B$5),OR(Dashboard!$D$5="All",N16705=Dashboard!$D$5),OR(AND(C16705&lt;&gt;"",C16705&gt;=Dashboard!$F$5,C16705&lt;=Dashboard!$H$5),AND(C16705="",Dashboard!$F$5&lt;=1980,Dashboard!$H$5&gt;=2016))),1,0)</f>
        <v>1</v>
      </c>
      <c r="Q16705" s="0" t="n">
        <f aca="false">J16705*P16705+ROW()*0.00000001</f>
        <v>0.01016705</v>
      </c>
    </row>
    <row r="16706" customFormat="false" ht="15" hidden="false" customHeight="false" outlineLevel="0" collapsed="false">
      <c r="A16706" s="0" t="s">
        <v>12215</v>
      </c>
      <c r="B16706" s="0" t="s">
        <v>50</v>
      </c>
      <c r="C16706" s="0" t="n">
        <v>2008</v>
      </c>
      <c r="D16706" s="0" t="s">
        <v>58</v>
      </c>
      <c r="E16706" s="0" t="s">
        <v>2960</v>
      </c>
      <c r="F16706" s="0" t="n">
        <v>0.01</v>
      </c>
      <c r="G16706" s="0" t="n">
        <v>0</v>
      </c>
      <c r="H16706" s="0" t="n">
        <v>0</v>
      </c>
      <c r="I16706" s="0" t="n">
        <v>0</v>
      </c>
      <c r="J16706" s="0" t="n">
        <v>0.01</v>
      </c>
      <c r="M16706" s="0" t="s">
        <v>36</v>
      </c>
      <c r="N16706" s="0" t="s">
        <v>35</v>
      </c>
      <c r="P16706" s="0" t="n">
        <f aca="false">IF(AND(OR(Dashboard!$B$5="All",D16706=Dashboard!$B$5),OR(Dashboard!$D$5="All",N16706=Dashboard!$D$5),OR(AND(C16706&lt;&gt;"",C16706&gt;=Dashboard!$F$5,C16706&lt;=Dashboard!$H$5),AND(C16706="",Dashboard!$F$5&lt;=1980,Dashboard!$H$5&gt;=2016))),1,0)</f>
        <v>1</v>
      </c>
      <c r="Q16706" s="0" t="n">
        <f aca="false">J16706*P16706+ROW()*0.00000001</f>
        <v>0.01016706</v>
      </c>
    </row>
    <row r="16707" customFormat="false" ht="15" hidden="false" customHeight="false" outlineLevel="0" collapsed="false">
      <c r="A16707" s="0" t="s">
        <v>12216</v>
      </c>
      <c r="B16707" s="0" t="s">
        <v>152</v>
      </c>
      <c r="C16707" s="0" t="n">
        <v>2009</v>
      </c>
      <c r="D16707" s="0" t="s">
        <v>114</v>
      </c>
      <c r="E16707" s="0" t="s">
        <v>4798</v>
      </c>
      <c r="F16707" s="0" t="n">
        <v>0</v>
      </c>
      <c r="G16707" s="0" t="n">
        <v>0.01</v>
      </c>
      <c r="H16707" s="0" t="n">
        <v>0</v>
      </c>
      <c r="I16707" s="0" t="n">
        <v>0</v>
      </c>
      <c r="J16707" s="0" t="n">
        <v>0.01</v>
      </c>
      <c r="K16707" s="0" t="n">
        <v>63</v>
      </c>
      <c r="L16707" s="0" t="n">
        <v>5.8</v>
      </c>
      <c r="N16707" s="0" t="s">
        <v>152</v>
      </c>
      <c r="O16707" s="0" t="s">
        <v>67</v>
      </c>
      <c r="P16707" s="0" t="n">
        <f aca="false">IF(AND(OR(Dashboard!$B$5="All",D16707=Dashboard!$B$5),OR(Dashboard!$D$5="All",N16707=Dashboard!$D$5),OR(AND(C16707&lt;&gt;"",C16707&gt;=Dashboard!$F$5,C16707&lt;=Dashboard!$H$5),AND(C16707="",Dashboard!$F$5&lt;=1980,Dashboard!$H$5&gt;=2016))),1,0)</f>
        <v>1</v>
      </c>
      <c r="Q16707" s="0" t="n">
        <f aca="false">J16707*P16707+ROW()*0.00000001</f>
        <v>0.01016707</v>
      </c>
    </row>
    <row r="16708" customFormat="false" ht="15" hidden="false" customHeight="false" outlineLevel="0" collapsed="false">
      <c r="A16708" s="0" t="s">
        <v>3138</v>
      </c>
      <c r="B16708" s="0" t="s">
        <v>186</v>
      </c>
      <c r="C16708" s="0" t="n">
        <v>2003</v>
      </c>
      <c r="D16708" s="0" t="s">
        <v>56</v>
      </c>
      <c r="E16708" s="0" t="s">
        <v>821</v>
      </c>
      <c r="F16708" s="0" t="n">
        <v>0.01</v>
      </c>
      <c r="G16708" s="0" t="n">
        <v>0</v>
      </c>
      <c r="H16708" s="0" t="n">
        <v>0</v>
      </c>
      <c r="I16708" s="0" t="n">
        <v>0</v>
      </c>
      <c r="J16708" s="0" t="n">
        <v>0.01</v>
      </c>
      <c r="M16708" s="0" t="s">
        <v>103</v>
      </c>
      <c r="N16708" s="0" t="s">
        <v>35</v>
      </c>
      <c r="P16708" s="0" t="n">
        <f aca="false">IF(AND(OR(Dashboard!$B$5="All",D16708=Dashboard!$B$5),OR(Dashboard!$D$5="All",N16708=Dashboard!$D$5),OR(AND(C16708&lt;&gt;"",C16708&gt;=Dashboard!$F$5,C16708&lt;=Dashboard!$H$5),AND(C16708="",Dashboard!$F$5&lt;=1980,Dashboard!$H$5&gt;=2016))),1,0)</f>
        <v>1</v>
      </c>
      <c r="Q16708" s="0" t="n">
        <f aca="false">J16708*P16708+ROW()*0.00000001</f>
        <v>0.01016708</v>
      </c>
    </row>
    <row r="16709" customFormat="false" ht="15" hidden="false" customHeight="false" outlineLevel="0" collapsed="false">
      <c r="A16709" s="0" t="s">
        <v>12217</v>
      </c>
      <c r="B16709" s="0" t="s">
        <v>851</v>
      </c>
      <c r="C16709" s="0" t="n">
        <v>2014</v>
      </c>
      <c r="D16709" s="0" t="s">
        <v>52</v>
      </c>
      <c r="E16709" s="0" t="s">
        <v>10453</v>
      </c>
      <c r="F16709" s="0" t="n">
        <v>0</v>
      </c>
      <c r="G16709" s="0" t="n">
        <v>0</v>
      </c>
      <c r="H16709" s="0" t="n">
        <v>0.01</v>
      </c>
      <c r="I16709" s="0" t="n">
        <v>0</v>
      </c>
      <c r="J16709" s="0" t="n">
        <v>0.01</v>
      </c>
      <c r="N16709" s="0" t="s">
        <v>74</v>
      </c>
      <c r="P16709" s="0" t="n">
        <f aca="false">IF(AND(OR(Dashboard!$B$5="All",D16709=Dashboard!$B$5),OR(Dashboard!$D$5="All",N16709=Dashboard!$D$5),OR(AND(C16709&lt;&gt;"",C16709&gt;=Dashboard!$F$5,C16709&lt;=Dashboard!$H$5),AND(C16709="",Dashboard!$F$5&lt;=1980,Dashboard!$H$5&gt;=2016))),1,0)</f>
        <v>1</v>
      </c>
      <c r="Q16709" s="0" t="n">
        <f aca="false">J16709*P16709+ROW()*0.00000001</f>
        <v>0.01016709</v>
      </c>
    </row>
    <row r="16710" customFormat="false" ht="15" hidden="false" customHeight="false" outlineLevel="0" collapsed="false">
      <c r="A16710" s="0" t="s">
        <v>12218</v>
      </c>
      <c r="B16710" s="0" t="s">
        <v>85</v>
      </c>
      <c r="C16710" s="0" t="n">
        <v>2002</v>
      </c>
      <c r="D16710" s="0" t="s">
        <v>16</v>
      </c>
      <c r="E16710" s="0" t="s">
        <v>3686</v>
      </c>
      <c r="F16710" s="0" t="n">
        <v>0.01</v>
      </c>
      <c r="G16710" s="0" t="n">
        <v>0</v>
      </c>
      <c r="H16710" s="0" t="n">
        <v>0</v>
      </c>
      <c r="I16710" s="0" t="n">
        <v>0</v>
      </c>
      <c r="J16710" s="0" t="n">
        <v>0.01</v>
      </c>
      <c r="N16710" s="0" t="s">
        <v>35</v>
      </c>
      <c r="P16710" s="0" t="n">
        <f aca="false">IF(AND(OR(Dashboard!$B$5="All",D16710=Dashboard!$B$5),OR(Dashboard!$D$5="All",N16710=Dashboard!$D$5),OR(AND(C16710&lt;&gt;"",C16710&gt;=Dashboard!$F$5,C16710&lt;=Dashboard!$H$5),AND(C16710="",Dashboard!$F$5&lt;=1980,Dashboard!$H$5&gt;=2016))),1,0)</f>
        <v>1</v>
      </c>
      <c r="Q16710" s="0" t="n">
        <f aca="false">J16710*P16710+ROW()*0.00000001</f>
        <v>0.0101671</v>
      </c>
    </row>
    <row r="16711" customFormat="false" ht="15" hidden="false" customHeight="false" outlineLevel="0" collapsed="false">
      <c r="A16711" s="0" t="s">
        <v>7037</v>
      </c>
      <c r="B16711" s="0" t="s">
        <v>76</v>
      </c>
      <c r="C16711" s="0" t="n">
        <v>2008</v>
      </c>
      <c r="D16711" s="0" t="s">
        <v>41</v>
      </c>
      <c r="E16711" s="0" t="s">
        <v>91</v>
      </c>
      <c r="F16711" s="0" t="n">
        <v>0</v>
      </c>
      <c r="G16711" s="0" t="n">
        <v>0</v>
      </c>
      <c r="H16711" s="0" t="n">
        <v>0</v>
      </c>
      <c r="I16711" s="0" t="n">
        <v>0</v>
      </c>
      <c r="J16711" s="0" t="n">
        <v>0.01</v>
      </c>
      <c r="N16711" s="0" t="s">
        <v>74</v>
      </c>
      <c r="P16711" s="0" t="n">
        <f aca="false">IF(AND(OR(Dashboard!$B$5="All",D16711=Dashboard!$B$5),OR(Dashboard!$D$5="All",N16711=Dashboard!$D$5),OR(AND(C16711&lt;&gt;"",C16711&gt;=Dashboard!$F$5,C16711&lt;=Dashboard!$H$5),AND(C16711="",Dashboard!$F$5&lt;=1980,Dashboard!$H$5&gt;=2016))),1,0)</f>
        <v>1</v>
      </c>
      <c r="Q16711" s="0" t="n">
        <f aca="false">J16711*P16711+ROW()*0.00000001</f>
        <v>0.01016711</v>
      </c>
    </row>
    <row r="16712" customFormat="false" ht="15" hidden="false" customHeight="false" outlineLevel="0" collapsed="false">
      <c r="A16712" s="0" t="s">
        <v>10654</v>
      </c>
      <c r="B16712" s="0" t="s">
        <v>70</v>
      </c>
      <c r="C16712" s="0" t="n">
        <v>2016</v>
      </c>
      <c r="D16712" s="0" t="s">
        <v>71</v>
      </c>
      <c r="E16712" s="0" t="s">
        <v>782</v>
      </c>
      <c r="F16712" s="0" t="n">
        <v>0</v>
      </c>
      <c r="G16712" s="0" t="n">
        <v>0</v>
      </c>
      <c r="H16712" s="0" t="n">
        <v>0.01</v>
      </c>
      <c r="I16712" s="0" t="n">
        <v>0</v>
      </c>
      <c r="J16712" s="0" t="n">
        <v>0.01</v>
      </c>
      <c r="N16712" s="0" t="s">
        <v>74</v>
      </c>
      <c r="P16712" s="0" t="n">
        <f aca="false">IF(AND(OR(Dashboard!$B$5="All",D16712=Dashboard!$B$5),OR(Dashboard!$D$5="All",N16712=Dashboard!$D$5),OR(AND(C16712&lt;&gt;"",C16712&gt;=Dashboard!$F$5,C16712&lt;=Dashboard!$H$5),AND(C16712="",Dashboard!$F$5&lt;=1980,Dashboard!$H$5&gt;=2016))),1,0)</f>
        <v>1</v>
      </c>
      <c r="Q16712" s="0" t="n">
        <f aca="false">J16712*P16712+ROW()*0.00000001</f>
        <v>0.01016712</v>
      </c>
    </row>
    <row r="16713" customFormat="false" ht="15" hidden="false" customHeight="false" outlineLevel="0" collapsed="false">
      <c r="A16713" s="0" t="s">
        <v>12219</v>
      </c>
      <c r="B16713" s="0" t="s">
        <v>64</v>
      </c>
      <c r="C16713" s="0" t="n">
        <v>2006</v>
      </c>
      <c r="D16713" s="0" t="s">
        <v>34</v>
      </c>
      <c r="E16713" s="0" t="s">
        <v>547</v>
      </c>
      <c r="F16713" s="0" t="n">
        <v>0</v>
      </c>
      <c r="G16713" s="0" t="n">
        <v>0.01</v>
      </c>
      <c r="H16713" s="0" t="n">
        <v>0</v>
      </c>
      <c r="I16713" s="0" t="n">
        <v>0</v>
      </c>
      <c r="J16713" s="0" t="n">
        <v>0.01</v>
      </c>
      <c r="N16713" s="0" t="s">
        <v>66</v>
      </c>
      <c r="P16713" s="0" t="n">
        <f aca="false">IF(AND(OR(Dashboard!$B$5="All",D16713=Dashboard!$B$5),OR(Dashboard!$D$5="All",N16713=Dashboard!$D$5),OR(AND(C16713&lt;&gt;"",C16713&gt;=Dashboard!$F$5,C16713&lt;=Dashboard!$H$5),AND(C16713="",Dashboard!$F$5&lt;=1980,Dashboard!$H$5&gt;=2016))),1,0)</f>
        <v>1</v>
      </c>
      <c r="Q16713" s="0" t="n">
        <f aca="false">J16713*P16713+ROW()*0.00000001</f>
        <v>0.01016713</v>
      </c>
    </row>
    <row r="16714" customFormat="false" ht="15" hidden="false" customHeight="false" outlineLevel="0" collapsed="false">
      <c r="A16714" s="0" t="s">
        <v>12220</v>
      </c>
      <c r="B16714" s="0" t="s">
        <v>851</v>
      </c>
      <c r="C16714" s="0" t="n">
        <v>2016</v>
      </c>
      <c r="D16714" s="0" t="s">
        <v>114</v>
      </c>
      <c r="E16714" s="0" t="s">
        <v>6975</v>
      </c>
      <c r="F16714" s="0" t="n">
        <v>0</v>
      </c>
      <c r="G16714" s="0" t="n">
        <v>0</v>
      </c>
      <c r="H16714" s="0" t="n">
        <v>0.01</v>
      </c>
      <c r="I16714" s="0" t="n">
        <v>0</v>
      </c>
      <c r="J16714" s="0" t="n">
        <v>0.01</v>
      </c>
      <c r="N16714" s="0" t="s">
        <v>74</v>
      </c>
      <c r="P16714" s="0" t="n">
        <f aca="false">IF(AND(OR(Dashboard!$B$5="All",D16714=Dashboard!$B$5),OR(Dashboard!$D$5="All",N16714=Dashboard!$D$5),OR(AND(C16714&lt;&gt;"",C16714&gt;=Dashboard!$F$5,C16714&lt;=Dashboard!$H$5),AND(C16714="",Dashboard!$F$5&lt;=1980,Dashboard!$H$5&gt;=2016))),1,0)</f>
        <v>1</v>
      </c>
      <c r="Q16714" s="0" t="n">
        <f aca="false">J16714*P16714+ROW()*0.00000001</f>
        <v>0.01016714</v>
      </c>
    </row>
    <row r="16715" customFormat="false" ht="15" hidden="false" customHeight="false" outlineLevel="0" collapsed="false">
      <c r="A16715" s="0" t="s">
        <v>11505</v>
      </c>
      <c r="B16715" s="0" t="s">
        <v>85</v>
      </c>
      <c r="C16715" s="0" t="n">
        <v>2003</v>
      </c>
      <c r="D16715" s="0" t="s">
        <v>16</v>
      </c>
      <c r="E16715" s="0" t="s">
        <v>3293</v>
      </c>
      <c r="F16715" s="0" t="n">
        <v>0.01</v>
      </c>
      <c r="G16715" s="0" t="n">
        <v>0</v>
      </c>
      <c r="H16715" s="0" t="n">
        <v>0</v>
      </c>
      <c r="I16715" s="0" t="n">
        <v>0</v>
      </c>
      <c r="J16715" s="0" t="n">
        <v>0.01</v>
      </c>
      <c r="N16715" s="0" t="s">
        <v>35</v>
      </c>
      <c r="P16715" s="0" t="n">
        <f aca="false">IF(AND(OR(Dashboard!$B$5="All",D16715=Dashboard!$B$5),OR(Dashboard!$D$5="All",N16715=Dashboard!$D$5),OR(AND(C16715&lt;&gt;"",C16715&gt;=Dashboard!$F$5,C16715&lt;=Dashboard!$H$5),AND(C16715="",Dashboard!$F$5&lt;=1980,Dashboard!$H$5&gt;=2016))),1,0)</f>
        <v>1</v>
      </c>
      <c r="Q16715" s="0" t="n">
        <f aca="false">J16715*P16715+ROW()*0.00000001</f>
        <v>0.01016715</v>
      </c>
    </row>
    <row r="16716" customFormat="false" ht="15" hidden="false" customHeight="false" outlineLevel="0" collapsed="false">
      <c r="A16716" s="0" t="s">
        <v>11364</v>
      </c>
      <c r="B16716" s="0" t="s">
        <v>851</v>
      </c>
      <c r="C16716" s="0" t="n">
        <v>2016</v>
      </c>
      <c r="D16716" s="0" t="s">
        <v>58</v>
      </c>
      <c r="E16716" s="0" t="s">
        <v>782</v>
      </c>
      <c r="F16716" s="0" t="n">
        <v>0</v>
      </c>
      <c r="G16716" s="0" t="n">
        <v>0</v>
      </c>
      <c r="H16716" s="0" t="n">
        <v>0.01</v>
      </c>
      <c r="I16716" s="0" t="n">
        <v>0</v>
      </c>
      <c r="J16716" s="0" t="n">
        <v>0.01</v>
      </c>
      <c r="N16716" s="0" t="s">
        <v>74</v>
      </c>
      <c r="P16716" s="0" t="n">
        <f aca="false">IF(AND(OR(Dashboard!$B$5="All",D16716=Dashboard!$B$5),OR(Dashboard!$D$5="All",N16716=Dashboard!$D$5),OR(AND(C16716&lt;&gt;"",C16716&gt;=Dashboard!$F$5,C16716&lt;=Dashboard!$H$5),AND(C16716="",Dashboard!$F$5&lt;=1980,Dashboard!$H$5&gt;=2016))),1,0)</f>
        <v>1</v>
      </c>
      <c r="Q16716" s="0" t="n">
        <f aca="false">J16716*P16716+ROW()*0.00000001</f>
        <v>0.01016716</v>
      </c>
    </row>
  </sheetData>
  <autoFilter ref="A1:Q1671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7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3" min="1" style="0" width="16"/>
    <col collapsed="false" customWidth="true" hidden="false" outlineLevel="0" max="24" min="24" style="0" width="32"/>
    <col collapsed="false" customWidth="true" hidden="false" outlineLevel="0" max="28" min="25" style="0" width="16"/>
    <col collapsed="false" customWidth="true" hidden="false" outlineLevel="0" max="29" min="29" style="0" width="30"/>
    <col collapsed="false" customWidth="true" hidden="false" outlineLevel="0" max="32" min="30" style="0" width="16"/>
    <col collapsed="false" customWidth="true" hidden="false" outlineLevel="0" max="33" min="33" style="0" width="40"/>
    <col collapsed="false" customWidth="true" hidden="false" outlineLevel="0" max="34" min="34" style="0" width="16"/>
  </cols>
  <sheetData>
    <row r="1" customFormat="false" ht="15" hidden="false" customHeight="false" outlineLevel="0" collapsed="false">
      <c r="A1" s="14" t="s">
        <v>12221</v>
      </c>
    </row>
    <row r="2" customFormat="false" ht="15" hidden="false" customHeight="false" outlineLevel="0" collapsed="false">
      <c r="A2" s="15" t="s">
        <v>18</v>
      </c>
      <c r="B2" s="15" t="s">
        <v>12222</v>
      </c>
      <c r="C2" s="15" t="s">
        <v>12223</v>
      </c>
      <c r="D2" s="15" t="s">
        <v>12224</v>
      </c>
      <c r="F2" s="15" t="s">
        <v>17</v>
      </c>
      <c r="G2" s="15" t="s">
        <v>12222</v>
      </c>
      <c r="H2" s="15" t="s">
        <v>12223</v>
      </c>
      <c r="J2" s="15" t="s">
        <v>12225</v>
      </c>
      <c r="K2" s="15" t="s">
        <v>12223</v>
      </c>
      <c r="M2" s="15" t="s">
        <v>12226</v>
      </c>
      <c r="N2" s="15" t="s">
        <v>12227</v>
      </c>
      <c r="P2" s="15" t="s">
        <v>16</v>
      </c>
      <c r="Q2" s="15" t="s">
        <v>12223</v>
      </c>
      <c r="R2" s="15" t="s">
        <v>12228</v>
      </c>
      <c r="T2" s="15" t="s">
        <v>12229</v>
      </c>
      <c r="U2" s="15" t="s">
        <v>12230</v>
      </c>
      <c r="V2" s="15" t="s">
        <v>12223</v>
      </c>
      <c r="X2" s="15" t="s">
        <v>19</v>
      </c>
      <c r="Y2" s="15" t="s">
        <v>12223</v>
      </c>
      <c r="Z2" s="15" t="s">
        <v>12228</v>
      </c>
      <c r="AB2" s="15" t="s">
        <v>12229</v>
      </c>
      <c r="AC2" s="15" t="s">
        <v>12231</v>
      </c>
      <c r="AD2" s="15" t="s">
        <v>12223</v>
      </c>
      <c r="AF2" s="15" t="s">
        <v>12229</v>
      </c>
      <c r="AG2" s="15" t="s">
        <v>12232</v>
      </c>
      <c r="AH2" s="15" t="s">
        <v>12223</v>
      </c>
    </row>
    <row r="3" customFormat="false" ht="15" hidden="false" customHeight="false" outlineLevel="0" collapsed="false">
      <c r="A3" s="16" t="s">
        <v>71</v>
      </c>
      <c r="B3" s="16" t="n">
        <f aca="false">COUNTIFS(Data!$D$2:$D$16716,A3,Data!$P$2:$P$16716,1)</f>
        <v>3370</v>
      </c>
      <c r="C3" s="17" t="n">
        <f aca="false">SUMIFS(Data!$J$2:$J$16716,Data!$D$2:$D$16716,A3,Data!$P$2:$P$16716,1)</f>
        <v>1745.27</v>
      </c>
      <c r="D3" s="17" t="n">
        <f aca="false">IF(B3=0,0,C3/B3)</f>
        <v>0.517884272997033</v>
      </c>
      <c r="F3" s="16" t="n">
        <v>1980</v>
      </c>
      <c r="G3" s="16" t="n">
        <f aca="false">COUNTIFS(Data!$C$2:$C$16716,F3,Data!$P$2:$P$16716,1)</f>
        <v>9</v>
      </c>
      <c r="H3" s="17" t="n">
        <f aca="false">SUMIFS(Data!$J$2:$J$16716,Data!$C$2:$C$16716,F3,Data!$P$2:$P$16716,1)</f>
        <v>11.38</v>
      </c>
      <c r="J3" s="16" t="s">
        <v>12233</v>
      </c>
      <c r="K3" s="17" t="n">
        <f aca="false">SUMIFS(Data!$F$2:$F$16716,Data!$P$2:$P$16716,1)</f>
        <v>4400.84</v>
      </c>
      <c r="M3" s="16" t="s">
        <v>177</v>
      </c>
      <c r="N3" s="17" t="n">
        <f aca="false">IFERROR(AVERAGEIFS(Data!$J$2:$J$16716,Data!$O$2:$O$16716,M3,Data!$P$2:$P$16716,1),0)</f>
        <v>0.230772727272727</v>
      </c>
      <c r="P3" s="16" t="s">
        <v>76</v>
      </c>
      <c r="Q3" s="17" t="n">
        <f aca="false">SUMIFS(Data!$J$2:$J$16716,Data!$B$2:$B$16716,P3,Data!$P$2:$P$16716,1)</f>
        <v>1255.64</v>
      </c>
      <c r="R3" s="16" t="n">
        <f aca="false">Q3+ROW()*0.000000001</f>
        <v>1255.640000003</v>
      </c>
      <c r="T3" s="16" t="n">
        <v>1</v>
      </c>
      <c r="U3" s="16" t="str">
        <f aca="false">IF(V3=0,"",INDEX($P$3:$P$33,MATCH(LARGE($R$3:$R$33,T3),$R$3:$R$33,0)))</f>
        <v>PS2</v>
      </c>
      <c r="V3" s="17" t="n">
        <f aca="false">INDEX($Q$3:$Q$33,MATCH(LARGE($R$3:$R$33,T3),$R$3:$R$33,0))</f>
        <v>1255.64</v>
      </c>
      <c r="X3" s="16" t="s">
        <v>35</v>
      </c>
      <c r="Y3" s="17" t="n">
        <f aca="false">SUMIFS(Data!$J$2:$J$16716,Data!$E$2:$E$16716,X3,Data!$P$2:$P$16716,1)</f>
        <v>1788.81</v>
      </c>
      <c r="Z3" s="16" t="n">
        <f aca="false">Y3+ROW()*0.000000001</f>
        <v>1788.810000003</v>
      </c>
      <c r="AB3" s="16" t="n">
        <v>1</v>
      </c>
      <c r="AC3" s="16" t="str">
        <f aca="false">IF(AD3=0,"",INDEX($X$3:$X$574,MATCH(LARGE($Z$3:$Z$574,AB3),$Z$3:$Z$574,0)))</f>
        <v>Nintendo</v>
      </c>
      <c r="AD3" s="17" t="n">
        <f aca="false">INDEX($Y$3:$Y$574,MATCH(LARGE($Z$3:$Z$574,AB3),$Z$3:$Z$574,0))</f>
        <v>1788.81</v>
      </c>
      <c r="AF3" s="16" t="n">
        <v>1</v>
      </c>
      <c r="AG3" s="16" t="str">
        <f aca="false">IF(AH3=0,"",INDEX(Data!$A$2:$A$16716,MATCH(LARGE(Data!$Q$2:$Q$16716,AF3),Data!$Q$2:$Q$16716,0))&amp;" ("&amp;INDEX(Data!$B$2:$B$16716,MATCH(LARGE(Data!$Q$2:$Q$16716,AF3),Data!$Q$2:$Q$16716,0))&amp;")")</f>
        <v>Wii Sports (Wii)</v>
      </c>
      <c r="AH3" s="17" t="n">
        <f aca="false">INDEX(Data!$J$2:$J$16716,MATCH(LARGE(Data!$Q$2:$Q$16716,AF3),Data!$Q$2:$Q$16716,0))*INDEX(Data!$P$2:$P$16716,MATCH(LARGE(Data!$Q$2:$Q$16716,AF3),Data!$Q$2:$Q$16716,0))</f>
        <v>82.53</v>
      </c>
    </row>
    <row r="4" customFormat="false" ht="15" hidden="false" customHeight="false" outlineLevel="0" collapsed="false">
      <c r="A4" s="16" t="s">
        <v>34</v>
      </c>
      <c r="B4" s="16" t="n">
        <f aca="false">COUNTIFS(Data!$D$2:$D$16716,A4,Data!$P$2:$P$16716,1)</f>
        <v>2347</v>
      </c>
      <c r="C4" s="17" t="n">
        <f aca="false">SUMIFS(Data!$J$2:$J$16716,Data!$D$2:$D$16716,A4,Data!$P$2:$P$16716,1)</f>
        <v>1332</v>
      </c>
      <c r="D4" s="17" t="n">
        <f aca="false">IF(B4=0,0,C4/B4)</f>
        <v>0.567533020877716</v>
      </c>
      <c r="F4" s="16" t="n">
        <v>1981</v>
      </c>
      <c r="G4" s="16" t="n">
        <f aca="false">COUNTIFS(Data!$C$2:$C$16716,F4,Data!$P$2:$P$16716,1)</f>
        <v>46</v>
      </c>
      <c r="H4" s="17" t="n">
        <f aca="false">SUMIFS(Data!$J$2:$J$16716,Data!$C$2:$C$16716,F4,Data!$P$2:$P$16716,1)</f>
        <v>35.77</v>
      </c>
      <c r="J4" s="16" t="s">
        <v>12234</v>
      </c>
      <c r="K4" s="17" t="n">
        <f aca="false">SUMIFS(Data!$G$2:$G$16716,Data!$P$2:$P$16716,1)</f>
        <v>2424.14</v>
      </c>
      <c r="M4" s="16" t="s">
        <v>53</v>
      </c>
      <c r="N4" s="17" t="n">
        <f aca="false">IFERROR(AVERAGEIFS(Data!$J$2:$J$16716,Data!$O$2:$O$16716,M4,Data!$P$2:$P$16716,1),0)</f>
        <v>0.301287878787879</v>
      </c>
      <c r="P4" s="16" t="s">
        <v>64</v>
      </c>
      <c r="Q4" s="17" t="n">
        <f aca="false">SUMIFS(Data!$J$2:$J$16716,Data!$B$2:$B$16716,P4,Data!$P$2:$P$16716,1)</f>
        <v>971.63</v>
      </c>
      <c r="R4" s="16" t="n">
        <f aca="false">Q4+ROW()*0.000000001</f>
        <v>971.630000004</v>
      </c>
      <c r="T4" s="16" t="n">
        <v>2</v>
      </c>
      <c r="U4" s="16" t="str">
        <f aca="false">IF(V4=0,"",INDEX($P$3:$P$33,MATCH(LARGE($R$3:$R$33,T4),$R$3:$R$33,0)))</f>
        <v>X360</v>
      </c>
      <c r="V4" s="17" t="n">
        <f aca="false">INDEX($Q$3:$Q$33,MATCH(LARGE($R$3:$R$33,T4),$R$3:$R$33,0))</f>
        <v>971.63</v>
      </c>
      <c r="X4" s="16" t="s">
        <v>142</v>
      </c>
      <c r="Y4" s="17" t="n">
        <f aca="false">SUMIFS(Data!$J$2:$J$16716,Data!$E$2:$E$16716,X4,Data!$P$2:$P$16716,1)</f>
        <v>1116.96</v>
      </c>
      <c r="Z4" s="16" t="n">
        <f aca="false">Y4+ROW()*0.000000001</f>
        <v>1116.960000004</v>
      </c>
      <c r="AB4" s="16" t="n">
        <v>2</v>
      </c>
      <c r="AC4" s="16" t="str">
        <f aca="false">IF(AD4=0,"",INDEX($X$3:$X$574,MATCH(LARGE($Z$3:$Z$574,AB4),$Z$3:$Z$574,0)))</f>
        <v>Electronic Arts</v>
      </c>
      <c r="AD4" s="17" t="n">
        <f aca="false">INDEX($Y$3:$Y$574,MATCH(LARGE($Z$3:$Z$574,AB4),$Z$3:$Z$574,0))</f>
        <v>1116.96</v>
      </c>
      <c r="AF4" s="16" t="n">
        <v>2</v>
      </c>
      <c r="AG4" s="16" t="str">
        <f aca="false">IF(AH4=0,"",INDEX(Data!$A$2:$A$16716,MATCH(LARGE(Data!$Q$2:$Q$16716,AF4),Data!$Q$2:$Q$16716,0))&amp;" ("&amp;INDEX(Data!$B$2:$B$16716,MATCH(LARGE(Data!$Q$2:$Q$16716,AF4),Data!$Q$2:$Q$16716,0))&amp;")")</f>
        <v>Super Mario Bros. (NES)</v>
      </c>
      <c r="AH4" s="17" t="n">
        <f aca="false">INDEX(Data!$J$2:$J$16716,MATCH(LARGE(Data!$Q$2:$Q$16716,AF4),Data!$Q$2:$Q$16716,0))*INDEX(Data!$P$2:$P$16716,MATCH(LARGE(Data!$Q$2:$Q$16716,AF4),Data!$Q$2:$Q$16716,0))</f>
        <v>40.24</v>
      </c>
    </row>
    <row r="5" customFormat="false" ht="15" hidden="false" customHeight="false" outlineLevel="0" collapsed="false">
      <c r="A5" s="16" t="s">
        <v>56</v>
      </c>
      <c r="B5" s="16" t="n">
        <f aca="false">COUNTIFS(Data!$D$2:$D$16716,A5,Data!$P$2:$P$16716,1)</f>
        <v>1323</v>
      </c>
      <c r="C5" s="17" t="n">
        <f aca="false">SUMIFS(Data!$J$2:$J$16716,Data!$D$2:$D$16716,A5,Data!$P$2:$P$16716,1)</f>
        <v>1052.94</v>
      </c>
      <c r="D5" s="17" t="n">
        <f aca="false">IF(B5=0,0,C5/B5)</f>
        <v>0.795873015873016</v>
      </c>
      <c r="F5" s="16" t="n">
        <v>1982</v>
      </c>
      <c r="G5" s="16" t="n">
        <f aca="false">COUNTIFS(Data!$C$2:$C$16716,F5,Data!$P$2:$P$16716,1)</f>
        <v>36</v>
      </c>
      <c r="H5" s="17" t="n">
        <f aca="false">SUMIFS(Data!$J$2:$J$16716,Data!$C$2:$C$16716,F5,Data!$P$2:$P$16716,1)</f>
        <v>28.86</v>
      </c>
      <c r="J5" s="16" t="s">
        <v>12235</v>
      </c>
      <c r="K5" s="17" t="n">
        <f aca="false">SUMIFS(Data!$H$2:$H$16716,Data!$P$2:$P$16716,1)</f>
        <v>1297.4</v>
      </c>
      <c r="M5" s="16" t="s">
        <v>67</v>
      </c>
      <c r="N5" s="17" t="n">
        <f aca="false">IFERROR(AVERAGEIFS(Data!$J$2:$J$16716,Data!$O$2:$O$16716,M5,Data!$P$2:$P$16716,1),0)</f>
        <v>0.379938429964084</v>
      </c>
      <c r="P5" s="16" t="s">
        <v>70</v>
      </c>
      <c r="Q5" s="17" t="n">
        <f aca="false">SUMIFS(Data!$J$2:$J$16716,Data!$B$2:$B$16716,P5,Data!$P$2:$P$16716,1)</f>
        <v>939.43</v>
      </c>
      <c r="R5" s="16" t="n">
        <f aca="false">Q5+ROW()*0.000000001</f>
        <v>939.430000005</v>
      </c>
      <c r="T5" s="16" t="n">
        <v>3</v>
      </c>
      <c r="U5" s="16" t="str">
        <f aca="false">IF(V5=0,"",INDEX($P$3:$P$33,MATCH(LARGE($R$3:$R$33,T5),$R$3:$R$33,0)))</f>
        <v>PS3</v>
      </c>
      <c r="V5" s="17" t="n">
        <f aca="false">INDEX($Q$3:$Q$33,MATCH(LARGE($R$3:$R$33,T5),$R$3:$R$33,0))</f>
        <v>939.43</v>
      </c>
      <c r="X5" s="16" t="s">
        <v>91</v>
      </c>
      <c r="Y5" s="17" t="n">
        <f aca="false">SUMIFS(Data!$J$2:$J$16716,Data!$E$2:$E$16716,X5,Data!$P$2:$P$16716,1)</f>
        <v>738.11</v>
      </c>
      <c r="Z5" s="16" t="n">
        <f aca="false">Y5+ROW()*0.000000001</f>
        <v>738.110000005</v>
      </c>
      <c r="AB5" s="16" t="n">
        <v>3</v>
      </c>
      <c r="AC5" s="16" t="str">
        <f aca="false">IF(AD5=0,"",INDEX($X$3:$X$574,MATCH(LARGE($Z$3:$Z$574,AB5),$Z$3:$Z$574,0)))</f>
        <v>Activision</v>
      </c>
      <c r="AD5" s="17" t="n">
        <f aca="false">INDEX($Y$3:$Y$574,MATCH(LARGE($Z$3:$Z$574,AB5),$Z$3:$Z$574,0))</f>
        <v>738.11</v>
      </c>
      <c r="AF5" s="16" t="n">
        <v>3</v>
      </c>
      <c r="AG5" s="16" t="str">
        <f aca="false">IF(AH5=0,"",INDEX(Data!$A$2:$A$16716,MATCH(LARGE(Data!$Q$2:$Q$16716,AF5),Data!$Q$2:$Q$16716,0))&amp;" ("&amp;INDEX(Data!$B$2:$B$16716,MATCH(LARGE(Data!$Q$2:$Q$16716,AF5),Data!$Q$2:$Q$16716,0))&amp;")")</f>
        <v>Mario Kart Wii (Wii)</v>
      </c>
      <c r="AH5" s="17" t="n">
        <f aca="false">INDEX(Data!$J$2:$J$16716,MATCH(LARGE(Data!$Q$2:$Q$16716,AF5),Data!$Q$2:$Q$16716,0))*INDEX(Data!$P$2:$P$16716,MATCH(LARGE(Data!$Q$2:$Q$16716,AF5),Data!$Q$2:$Q$16716,0))</f>
        <v>35.52</v>
      </c>
    </row>
    <row r="6" customFormat="false" ht="15" hidden="false" customHeight="false" outlineLevel="0" collapsed="false">
      <c r="A6" s="16" t="s">
        <v>46</v>
      </c>
      <c r="B6" s="16" t="n">
        <f aca="false">COUNTIFS(Data!$D$2:$D$16716,A6,Data!$P$2:$P$16716,1)</f>
        <v>1500</v>
      </c>
      <c r="C6" s="17" t="n">
        <f aca="false">SUMIFS(Data!$J$2:$J$16716,Data!$D$2:$D$16716,A6,Data!$P$2:$P$16716,1)</f>
        <v>934.4</v>
      </c>
      <c r="D6" s="17" t="n">
        <f aca="false">IF(B6=0,0,C6/B6)</f>
        <v>0.622933333333333</v>
      </c>
      <c r="F6" s="16" t="n">
        <v>1983</v>
      </c>
      <c r="G6" s="16" t="n">
        <f aca="false">COUNTIFS(Data!$C$2:$C$16716,F6,Data!$P$2:$P$16716,1)</f>
        <v>17</v>
      </c>
      <c r="H6" s="17" t="n">
        <f aca="false">SUMIFS(Data!$J$2:$J$16716,Data!$C$2:$C$16716,F6,Data!$P$2:$P$16716,1)</f>
        <v>16.79</v>
      </c>
      <c r="J6" s="16" t="s">
        <v>161</v>
      </c>
      <c r="K6" s="17" t="n">
        <f aca="false">SUMIFS(Data!$I$2:$I$16716,Data!$P$2:$P$16716,1)</f>
        <v>791.26</v>
      </c>
      <c r="M6" s="16" t="s">
        <v>37</v>
      </c>
      <c r="N6" s="17" t="n">
        <f aca="false">IFERROR(AVERAGEIFS(Data!$J$2:$J$16716,Data!$O$2:$O$16716,M6,Data!$P$2:$P$16716,1),0)</f>
        <v>0.676075085324232</v>
      </c>
      <c r="P6" s="16" t="s">
        <v>33</v>
      </c>
      <c r="Q6" s="17" t="n">
        <f aca="false">SUMIFS(Data!$J$2:$J$16716,Data!$B$2:$B$16716,P6,Data!$P$2:$P$16716,1)</f>
        <v>908.13</v>
      </c>
      <c r="R6" s="16" t="n">
        <f aca="false">Q6+ROW()*0.000000001</f>
        <v>908.130000006</v>
      </c>
      <c r="T6" s="16" t="n">
        <v>4</v>
      </c>
      <c r="U6" s="16" t="str">
        <f aca="false">IF(V6=0,"",INDEX($P$3:$P$33,MATCH(LARGE($R$3:$R$33,T6),$R$3:$R$33,0)))</f>
        <v>Wii</v>
      </c>
      <c r="V6" s="17" t="n">
        <f aca="false">INDEX($Q$3:$Q$33,MATCH(LARGE($R$3:$R$33,T6),$R$3:$R$33,0))</f>
        <v>908.13</v>
      </c>
      <c r="X6" s="16" t="s">
        <v>89</v>
      </c>
      <c r="Y6" s="17" t="n">
        <f aca="false">SUMIFS(Data!$J$2:$J$16716,Data!$E$2:$E$16716,X6,Data!$P$2:$P$16716,1)</f>
        <v>631.11</v>
      </c>
      <c r="Z6" s="16" t="n">
        <f aca="false">Y6+ROW()*0.000000001</f>
        <v>631.110000006</v>
      </c>
      <c r="AB6" s="16" t="n">
        <v>4</v>
      </c>
      <c r="AC6" s="16" t="str">
        <f aca="false">IF(AD6=0,"",INDEX($X$3:$X$574,MATCH(LARGE($Z$3:$Z$574,AB6),$Z$3:$Z$574,0)))</f>
        <v>Sony Computer Entertainment</v>
      </c>
      <c r="AD6" s="17" t="n">
        <f aca="false">INDEX($Y$3:$Y$574,MATCH(LARGE($Z$3:$Z$574,AB6),$Z$3:$Z$574,0))</f>
        <v>631.11</v>
      </c>
      <c r="AF6" s="16" t="n">
        <v>4</v>
      </c>
      <c r="AG6" s="16" t="str">
        <f aca="false">IF(AH6=0,"",INDEX(Data!$A$2:$A$16716,MATCH(LARGE(Data!$Q$2:$Q$16716,AF6),Data!$Q$2:$Q$16716,0))&amp;" ("&amp;INDEX(Data!$B$2:$B$16716,MATCH(LARGE(Data!$Q$2:$Q$16716,AF6),Data!$Q$2:$Q$16716,0))&amp;")")</f>
        <v>Wii Sports Resort (Wii)</v>
      </c>
      <c r="AH6" s="17" t="n">
        <f aca="false">INDEX(Data!$J$2:$J$16716,MATCH(LARGE(Data!$Q$2:$Q$16716,AF6),Data!$Q$2:$Q$16716,0))*INDEX(Data!$P$2:$P$16716,MATCH(LARGE(Data!$Q$2:$Q$16716,AF6),Data!$Q$2:$Q$16716,0))</f>
        <v>32.77</v>
      </c>
    </row>
    <row r="7" customFormat="false" ht="15" hidden="false" customHeight="false" outlineLevel="0" collapsed="false">
      <c r="A7" s="16" t="s">
        <v>16</v>
      </c>
      <c r="B7" s="16" t="n">
        <f aca="false">COUNTIFS(Data!$D$2:$D$16716,A7,Data!$P$2:$P$16716,1)</f>
        <v>887</v>
      </c>
      <c r="C7" s="17" t="n">
        <f aca="false">SUMIFS(Data!$J$2:$J$16716,Data!$D$2:$D$16716,A7,Data!$P$2:$P$16716,1)</f>
        <v>828.08</v>
      </c>
      <c r="D7" s="17" t="n">
        <f aca="false">IF(B7=0,0,C7/B7)</f>
        <v>0.933573844419391</v>
      </c>
      <c r="F7" s="16" t="n">
        <v>1984</v>
      </c>
      <c r="G7" s="16" t="n">
        <f aca="false">COUNTIFS(Data!$C$2:$C$16716,F7,Data!$P$2:$P$16716,1)</f>
        <v>14</v>
      </c>
      <c r="H7" s="17" t="n">
        <f aca="false">SUMIFS(Data!$J$2:$J$16716,Data!$C$2:$C$16716,F7,Data!$P$2:$P$16716,1)</f>
        <v>50.36</v>
      </c>
      <c r="M7" s="16" t="s">
        <v>42</v>
      </c>
      <c r="N7" s="17" t="n">
        <f aca="false">IFERROR(AVERAGEIFS(Data!$J$2:$J$16716,Data!$O$2:$O$16716,M7,Data!$P$2:$P$16716,1),0)</f>
        <v>1.24635464733026</v>
      </c>
      <c r="P7" s="16" t="s">
        <v>50</v>
      </c>
      <c r="Q7" s="17" t="n">
        <f aca="false">SUMIFS(Data!$J$2:$J$16716,Data!$B$2:$B$16716,P7,Data!$P$2:$P$16716,1)</f>
        <v>807.1</v>
      </c>
      <c r="R7" s="16" t="n">
        <f aca="false">Q7+ROW()*0.000000001</f>
        <v>807.100000007</v>
      </c>
      <c r="T7" s="16" t="n">
        <v>5</v>
      </c>
      <c r="U7" s="16" t="str">
        <f aca="false">IF(V7=0,"",INDEX($P$3:$P$33,MATCH(LARGE($R$3:$R$33,T7),$R$3:$R$33,0)))</f>
        <v>DS</v>
      </c>
      <c r="V7" s="17" t="n">
        <f aca="false">INDEX($Q$3:$Q$33,MATCH(LARGE($R$3:$R$33,T7),$R$3:$R$33,0))</f>
        <v>807.1</v>
      </c>
      <c r="X7" s="16" t="s">
        <v>124</v>
      </c>
      <c r="Y7" s="17" t="n">
        <f aca="false">SUMIFS(Data!$J$2:$J$16716,Data!$E$2:$E$16716,X7,Data!$P$2:$P$16716,1)</f>
        <v>476.07</v>
      </c>
      <c r="Z7" s="16" t="n">
        <f aca="false">Y7+ROW()*0.000000001</f>
        <v>476.070000007</v>
      </c>
      <c r="AB7" s="16" t="n">
        <v>5</v>
      </c>
      <c r="AC7" s="16" t="str">
        <f aca="false">IF(AD7=0,"",INDEX($X$3:$X$574,MATCH(LARGE($Z$3:$Z$574,AB7),$Z$3:$Z$574,0)))</f>
        <v>Ubisoft</v>
      </c>
      <c r="AD7" s="17" t="n">
        <f aca="false">INDEX($Y$3:$Y$574,MATCH(LARGE($Z$3:$Z$574,AB7),$Z$3:$Z$574,0))</f>
        <v>476.07</v>
      </c>
      <c r="AF7" s="16" t="n">
        <v>5</v>
      </c>
      <c r="AG7" s="16" t="str">
        <f aca="false">IF(AH7=0,"",INDEX(Data!$A$2:$A$16716,MATCH(LARGE(Data!$Q$2:$Q$16716,AF7),Data!$Q$2:$Q$16716,0))&amp;" ("&amp;INDEX(Data!$B$2:$B$16716,MATCH(LARGE(Data!$Q$2:$Q$16716,AF7),Data!$Q$2:$Q$16716,0))&amp;")")</f>
        <v>Pokemon Red/Pokemon Blue (GB)</v>
      </c>
      <c r="AH7" s="17" t="n">
        <f aca="false">INDEX(Data!$J$2:$J$16716,MATCH(LARGE(Data!$Q$2:$Q$16716,AF7),Data!$Q$2:$Q$16716,0))*INDEX(Data!$P$2:$P$16716,MATCH(LARGE(Data!$Q$2:$Q$16716,AF7),Data!$Q$2:$Q$16716,0))</f>
        <v>31.37</v>
      </c>
    </row>
    <row r="8" customFormat="false" ht="15" hidden="false" customHeight="false" outlineLevel="0" collapsed="false">
      <c r="A8" s="16" t="s">
        <v>52</v>
      </c>
      <c r="B8" s="16" t="n">
        <f aca="false">COUNTIFS(Data!$D$2:$D$16716,A8,Data!$P$2:$P$16716,1)</f>
        <v>1750</v>
      </c>
      <c r="C8" s="17" t="n">
        <f aca="false">SUMIFS(Data!$J$2:$J$16716,Data!$D$2:$D$16716,A8,Data!$P$2:$P$16716,1)</f>
        <v>803.18</v>
      </c>
      <c r="D8" s="17" t="n">
        <f aca="false">IF(B8=0,0,C8/B8)</f>
        <v>0.45896</v>
      </c>
      <c r="F8" s="16" t="n">
        <v>1985</v>
      </c>
      <c r="G8" s="16" t="n">
        <f aca="false">COUNTIFS(Data!$C$2:$C$16716,F8,Data!$P$2:$P$16716,1)</f>
        <v>14</v>
      </c>
      <c r="H8" s="17" t="n">
        <f aca="false">SUMIFS(Data!$J$2:$J$16716,Data!$C$2:$C$16716,F8,Data!$P$2:$P$16716,1)</f>
        <v>53.94</v>
      </c>
      <c r="M8" s="16" t="s">
        <v>60</v>
      </c>
      <c r="N8" s="17" t="n">
        <f aca="false">IFERROR(AVERAGEIFS(Data!$J$2:$J$16716,Data!$O$2:$O$16716,M8,Data!$P$2:$P$16716,1),0)</f>
        <v>3.22852140077821</v>
      </c>
      <c r="P8" s="16" t="s">
        <v>117</v>
      </c>
      <c r="Q8" s="17" t="n">
        <f aca="false">SUMIFS(Data!$J$2:$J$16716,Data!$B$2:$B$16716,P8,Data!$P$2:$P$16716,1)</f>
        <v>730.68</v>
      </c>
      <c r="R8" s="16" t="n">
        <f aca="false">Q8+ROW()*0.000000001</f>
        <v>730.680000008</v>
      </c>
      <c r="T8" s="16" t="n">
        <v>6</v>
      </c>
      <c r="U8" s="16" t="str">
        <f aca="false">IF(V8=0,"",INDEX($P$3:$P$33,MATCH(LARGE($R$3:$R$33,T8),$R$3:$R$33,0)))</f>
        <v>PS</v>
      </c>
      <c r="V8" s="17" t="n">
        <f aca="false">INDEX($Q$3:$Q$33,MATCH(LARGE($R$3:$R$33,T8),$R$3:$R$33,0))</f>
        <v>730.68</v>
      </c>
      <c r="X8" s="16" t="s">
        <v>72</v>
      </c>
      <c r="Y8" s="17" t="n">
        <f aca="false">SUMIFS(Data!$J$2:$J$16716,Data!$E$2:$E$16716,X8,Data!$P$2:$P$16716,1)</f>
        <v>403.82</v>
      </c>
      <c r="Z8" s="16" t="n">
        <f aca="false">Y8+ROW()*0.000000001</f>
        <v>403.820000008</v>
      </c>
      <c r="AB8" s="16" t="n">
        <v>6</v>
      </c>
      <c r="AC8" s="16" t="str">
        <f aca="false">IF(AD8=0,"",INDEX($X$3:$X$574,MATCH(LARGE($Z$3:$Z$574,AB8),$Z$3:$Z$574,0)))</f>
        <v>Take-Two Interactive</v>
      </c>
      <c r="AD8" s="17" t="n">
        <f aca="false">INDEX($Y$3:$Y$574,MATCH(LARGE($Z$3:$Z$574,AB8),$Z$3:$Z$574,0))</f>
        <v>403.82</v>
      </c>
      <c r="AF8" s="16" t="n">
        <v>6</v>
      </c>
      <c r="AG8" s="16" t="str">
        <f aca="false">IF(AH8=0,"",INDEX(Data!$A$2:$A$16716,MATCH(LARGE(Data!$Q$2:$Q$16716,AF8),Data!$Q$2:$Q$16716,0))&amp;" ("&amp;INDEX(Data!$B$2:$B$16716,MATCH(LARGE(Data!$Q$2:$Q$16716,AF8),Data!$Q$2:$Q$16716,0))&amp;")")</f>
        <v>Tetris (GB)</v>
      </c>
      <c r="AH8" s="17" t="n">
        <f aca="false">INDEX(Data!$J$2:$J$16716,MATCH(LARGE(Data!$Q$2:$Q$16716,AF8),Data!$Q$2:$Q$16716,0))*INDEX(Data!$P$2:$P$16716,MATCH(LARGE(Data!$Q$2:$Q$16716,AF8),Data!$Q$2:$Q$16716,0))</f>
        <v>30.26</v>
      </c>
    </row>
    <row r="9" customFormat="false" ht="15" hidden="false" customHeight="false" outlineLevel="0" collapsed="false">
      <c r="A9" s="16" t="s">
        <v>41</v>
      </c>
      <c r="B9" s="16" t="n">
        <f aca="false">COUNTIFS(Data!$D$2:$D$16716,A9,Data!$P$2:$P$16716,1)</f>
        <v>1249</v>
      </c>
      <c r="C9" s="17" t="n">
        <f aca="false">SUMIFS(Data!$J$2:$J$16716,Data!$D$2:$D$16716,A9,Data!$P$2:$P$16716,1)</f>
        <v>728.9</v>
      </c>
      <c r="D9" s="17" t="n">
        <f aca="false">IF(B9=0,0,C9/B9)</f>
        <v>0.583586869495597</v>
      </c>
      <c r="F9" s="16" t="n">
        <v>1986</v>
      </c>
      <c r="G9" s="16" t="n">
        <f aca="false">COUNTIFS(Data!$C$2:$C$16716,F9,Data!$P$2:$P$16716,1)</f>
        <v>21</v>
      </c>
      <c r="H9" s="17" t="n">
        <f aca="false">SUMIFS(Data!$J$2:$J$16716,Data!$C$2:$C$16716,F9,Data!$P$2:$P$16716,1)</f>
        <v>37.07</v>
      </c>
      <c r="P9" s="16" t="s">
        <v>85</v>
      </c>
      <c r="Q9" s="17" t="n">
        <f aca="false">SUMIFS(Data!$J$2:$J$16716,Data!$B$2:$B$16716,P9,Data!$P$2:$P$16716,1)</f>
        <v>318.5</v>
      </c>
      <c r="R9" s="16" t="n">
        <f aca="false">Q9+ROW()*0.000000001</f>
        <v>318.500000009</v>
      </c>
      <c r="T9" s="16" t="n">
        <v>7</v>
      </c>
      <c r="U9" s="16" t="str">
        <f aca="false">IF(V9=0,"",INDEX($P$3:$P$33,MATCH(LARGE($R$3:$R$33,T9),$R$3:$R$33,0)))</f>
        <v>GBA</v>
      </c>
      <c r="V9" s="17" t="n">
        <f aca="false">INDEX($Q$3:$Q$33,MATCH(LARGE($R$3:$R$33,T9),$R$3:$R$33,0))</f>
        <v>318.5</v>
      </c>
      <c r="X9" s="16" t="s">
        <v>418</v>
      </c>
      <c r="Y9" s="17" t="n">
        <f aca="false">SUMIFS(Data!$J$2:$J$16716,Data!$E$2:$E$16716,X9,Data!$P$2:$P$16716,1)</f>
        <v>338.44</v>
      </c>
      <c r="Z9" s="16" t="n">
        <f aca="false">Y9+ROW()*0.000000001</f>
        <v>338.440000009</v>
      </c>
      <c r="AB9" s="16" t="n">
        <v>7</v>
      </c>
      <c r="AC9" s="16" t="str">
        <f aca="false">IF(AD9=0,"",INDEX($X$3:$X$574,MATCH(LARGE($Z$3:$Z$574,AB9),$Z$3:$Z$574,0)))</f>
        <v>THQ</v>
      </c>
      <c r="AD9" s="17" t="n">
        <f aca="false">INDEX($Y$3:$Y$574,MATCH(LARGE($Z$3:$Z$574,AB9),$Z$3:$Z$574,0))</f>
        <v>338.44</v>
      </c>
      <c r="AF9" s="16" t="n">
        <v>7</v>
      </c>
      <c r="AG9" s="16" t="str">
        <f aca="false">IF(AH9=0,"",INDEX(Data!$A$2:$A$16716,MATCH(LARGE(Data!$Q$2:$Q$16716,AF9),Data!$Q$2:$Q$16716,0))&amp;" ("&amp;INDEX(Data!$B$2:$B$16716,MATCH(LARGE(Data!$Q$2:$Q$16716,AF9),Data!$Q$2:$Q$16716,0))&amp;")")</f>
        <v>New Super Mario Bros. (DS)</v>
      </c>
      <c r="AH9" s="17" t="n">
        <f aca="false">INDEX(Data!$J$2:$J$16716,MATCH(LARGE(Data!$Q$2:$Q$16716,AF9),Data!$Q$2:$Q$16716,0))*INDEX(Data!$P$2:$P$16716,MATCH(LARGE(Data!$Q$2:$Q$16716,AF9),Data!$Q$2:$Q$16716,0))</f>
        <v>29.8</v>
      </c>
    </row>
    <row r="10" customFormat="false" ht="15" hidden="false" customHeight="false" outlineLevel="0" collapsed="false">
      <c r="A10" s="16" t="s">
        <v>102</v>
      </c>
      <c r="B10" s="16" t="n">
        <f aca="false">COUNTIFS(Data!$D$2:$D$16716,A10,Data!$P$2:$P$16716,1)</f>
        <v>849</v>
      </c>
      <c r="C10" s="17" t="n">
        <f aca="false">SUMIFS(Data!$J$2:$J$16716,Data!$D$2:$D$16716,A10,Data!$P$2:$P$16716,1)</f>
        <v>447.48</v>
      </c>
      <c r="D10" s="17" t="n">
        <f aca="false">IF(B10=0,0,C10/B10)</f>
        <v>0.527067137809187</v>
      </c>
      <c r="F10" s="16" t="n">
        <v>1987</v>
      </c>
      <c r="G10" s="16" t="n">
        <f aca="false">COUNTIFS(Data!$C$2:$C$16716,F10,Data!$P$2:$P$16716,1)</f>
        <v>16</v>
      </c>
      <c r="H10" s="17" t="n">
        <f aca="false">SUMIFS(Data!$J$2:$J$16716,Data!$C$2:$C$16716,F10,Data!$P$2:$P$16716,1)</f>
        <v>21.74</v>
      </c>
      <c r="P10" s="16" t="s">
        <v>94</v>
      </c>
      <c r="Q10" s="17" t="n">
        <f aca="false">SUMIFS(Data!$J$2:$J$16716,Data!$B$2:$B$16716,P10,Data!$P$2:$P$16716,1)</f>
        <v>314.23</v>
      </c>
      <c r="R10" s="16" t="n">
        <f aca="false">Q10+ROW()*0.000000001</f>
        <v>314.23000001</v>
      </c>
      <c r="T10" s="16" t="n">
        <v>8</v>
      </c>
      <c r="U10" s="16" t="str">
        <f aca="false">IF(V10=0,"",INDEX($P$3:$P$33,MATCH(LARGE($R$3:$R$33,T10),$R$3:$R$33,0)))</f>
        <v>PS4</v>
      </c>
      <c r="V10" s="17" t="n">
        <f aca="false">INDEX($Q$3:$Q$33,MATCH(LARGE($R$3:$R$33,T10),$R$3:$R$33,0))</f>
        <v>314.23</v>
      </c>
      <c r="X10" s="16" t="s">
        <v>220</v>
      </c>
      <c r="Y10" s="17" t="n">
        <f aca="false">SUMIFS(Data!$J$2:$J$16716,Data!$E$2:$E$16716,X10,Data!$P$2:$P$16716,1)</f>
        <v>282.39</v>
      </c>
      <c r="Z10" s="16" t="n">
        <f aca="false">Y10+ROW()*0.000000001</f>
        <v>282.39000001</v>
      </c>
      <c r="AB10" s="16" t="n">
        <v>8</v>
      </c>
      <c r="AC10" s="16" t="str">
        <f aca="false">IF(AD10=0,"",INDEX($X$3:$X$574,MATCH(LARGE($Z$3:$Z$574,AB10),$Z$3:$Z$574,0)))</f>
        <v>Konami Digital Entertainment</v>
      </c>
      <c r="AD10" s="17" t="n">
        <f aca="false">INDEX($Y$3:$Y$574,MATCH(LARGE($Z$3:$Z$574,AB10),$Z$3:$Z$574,0))</f>
        <v>282.39</v>
      </c>
      <c r="AF10" s="16" t="n">
        <v>8</v>
      </c>
      <c r="AG10" s="16" t="str">
        <f aca="false">IF(AH10=0,"",INDEX(Data!$A$2:$A$16716,MATCH(LARGE(Data!$Q$2:$Q$16716,AF10),Data!$Q$2:$Q$16716,0))&amp;" ("&amp;INDEX(Data!$B$2:$B$16716,MATCH(LARGE(Data!$Q$2:$Q$16716,AF10),Data!$Q$2:$Q$16716,0))&amp;")")</f>
        <v>Wii Play (Wii)</v>
      </c>
      <c r="AH10" s="17" t="n">
        <f aca="false">INDEX(Data!$J$2:$J$16716,MATCH(LARGE(Data!$Q$2:$Q$16716,AF10),Data!$Q$2:$Q$16716,0))*INDEX(Data!$P$2:$P$16716,MATCH(LARGE(Data!$Q$2:$Q$16716,AF10),Data!$Q$2:$Q$16716,0))</f>
        <v>28.92</v>
      </c>
    </row>
    <row r="11" customFormat="false" ht="15" hidden="false" customHeight="false" outlineLevel="0" collapsed="false">
      <c r="A11" s="16" t="s">
        <v>58</v>
      </c>
      <c r="B11" s="16" t="n">
        <f aca="false">COUNTIFS(Data!$D$2:$D$16716,A11,Data!$P$2:$P$16716,1)</f>
        <v>874</v>
      </c>
      <c r="C11" s="17" t="n">
        <f aca="false">SUMIFS(Data!$J$2:$J$16716,Data!$D$2:$D$16716,A11,Data!$P$2:$P$16716,1)</f>
        <v>390.42</v>
      </c>
      <c r="D11" s="17" t="n">
        <f aca="false">IF(B11=0,0,C11/B11)</f>
        <v>0.446704805491991</v>
      </c>
      <c r="F11" s="16" t="n">
        <v>1988</v>
      </c>
      <c r="G11" s="16" t="n">
        <f aca="false">COUNTIFS(Data!$C$2:$C$16716,F11,Data!$P$2:$P$16716,1)</f>
        <v>15</v>
      </c>
      <c r="H11" s="17" t="n">
        <f aca="false">SUMIFS(Data!$J$2:$J$16716,Data!$C$2:$C$16716,F11,Data!$P$2:$P$16716,1)</f>
        <v>47.22</v>
      </c>
      <c r="P11" s="16" t="s">
        <v>164</v>
      </c>
      <c r="Q11" s="17" t="n">
        <f aca="false">SUMIFS(Data!$J$2:$J$16716,Data!$B$2:$B$16716,P11,Data!$P$2:$P$16716,1)</f>
        <v>294.3</v>
      </c>
      <c r="R11" s="16" t="n">
        <f aca="false">Q11+ROW()*0.000000001</f>
        <v>294.300000011</v>
      </c>
      <c r="T11" s="16" t="n">
        <v>9</v>
      </c>
      <c r="U11" s="16" t="str">
        <f aca="false">IF(V11=0,"",INDEX($P$3:$P$33,MATCH(LARGE($R$3:$R$33,T11),$R$3:$R$33,0)))</f>
        <v>PSP</v>
      </c>
      <c r="V11" s="17" t="n">
        <f aca="false">INDEX($Q$3:$Q$33,MATCH(LARGE($R$3:$R$33,T11),$R$3:$R$33,0))</f>
        <v>294.3</v>
      </c>
      <c r="X11" s="16" t="s">
        <v>154</v>
      </c>
      <c r="Y11" s="17" t="n">
        <f aca="false">SUMIFS(Data!$J$2:$J$16716,Data!$E$2:$E$16716,X11,Data!$P$2:$P$16716,1)</f>
        <v>270.83</v>
      </c>
      <c r="Z11" s="16" t="n">
        <f aca="false">Y11+ROW()*0.000000001</f>
        <v>270.830000011</v>
      </c>
      <c r="AB11" s="16" t="n">
        <v>9</v>
      </c>
      <c r="AC11" s="16" t="str">
        <f aca="false">IF(AD11=0,"",INDEX($X$3:$X$574,MATCH(LARGE($Z$3:$Z$574,AB11),$Z$3:$Z$574,0)))</f>
        <v>Sega</v>
      </c>
      <c r="AD11" s="17" t="n">
        <f aca="false">INDEX($Y$3:$Y$574,MATCH(LARGE($Z$3:$Z$574,AB11),$Z$3:$Z$574,0))</f>
        <v>270.83</v>
      </c>
      <c r="AF11" s="16" t="n">
        <v>9</v>
      </c>
      <c r="AG11" s="16" t="str">
        <f aca="false">IF(AH11=0,"",INDEX(Data!$A$2:$A$16716,MATCH(LARGE(Data!$Q$2:$Q$16716,AF11),Data!$Q$2:$Q$16716,0))&amp;" ("&amp;INDEX(Data!$B$2:$B$16716,MATCH(LARGE(Data!$Q$2:$Q$16716,AF11),Data!$Q$2:$Q$16716,0))&amp;")")</f>
        <v>New Super Mario Bros. Wii (Wii)</v>
      </c>
      <c r="AH11" s="17" t="n">
        <f aca="false">INDEX(Data!$J$2:$J$16716,MATCH(LARGE(Data!$Q$2:$Q$16716,AF11),Data!$Q$2:$Q$16716,0))*INDEX(Data!$P$2:$P$16716,MATCH(LARGE(Data!$Q$2:$Q$16716,AF11),Data!$Q$2:$Q$16716,0))</f>
        <v>28.32</v>
      </c>
    </row>
    <row r="12" customFormat="false" ht="15" hidden="false" customHeight="false" outlineLevel="0" collapsed="false">
      <c r="A12" s="16" t="s">
        <v>48</v>
      </c>
      <c r="B12" s="16" t="n">
        <f aca="false">COUNTIFS(Data!$D$2:$D$16716,A12,Data!$P$2:$P$16716,1)</f>
        <v>580</v>
      </c>
      <c r="C12" s="17" t="n">
        <f aca="false">SUMIFS(Data!$J$2:$J$16716,Data!$D$2:$D$16716,A12,Data!$P$2:$P$16716,1)</f>
        <v>243.02</v>
      </c>
      <c r="D12" s="17" t="n">
        <f aca="false">IF(B12=0,0,C12/B12)</f>
        <v>0.419</v>
      </c>
      <c r="F12" s="16" t="n">
        <v>1989</v>
      </c>
      <c r="G12" s="16" t="n">
        <f aca="false">COUNTIFS(Data!$C$2:$C$16716,F12,Data!$P$2:$P$16716,1)</f>
        <v>17</v>
      </c>
      <c r="H12" s="17" t="n">
        <f aca="false">SUMIFS(Data!$J$2:$J$16716,Data!$C$2:$C$16716,F12,Data!$P$2:$P$16716,1)</f>
        <v>73.45</v>
      </c>
      <c r="P12" s="16" t="s">
        <v>152</v>
      </c>
      <c r="Q12" s="17" t="n">
        <f aca="false">SUMIFS(Data!$J$2:$J$16716,Data!$B$2:$B$16716,P12,Data!$P$2:$P$16716,1)</f>
        <v>260.3</v>
      </c>
      <c r="R12" s="16" t="n">
        <f aca="false">Q12+ROW()*0.000000001</f>
        <v>260.300000012</v>
      </c>
      <c r="T12" s="16" t="n">
        <v>10</v>
      </c>
      <c r="U12" s="16" t="str">
        <f aca="false">IF(V12=0,"",INDEX($P$3:$P$33,MATCH(LARGE($R$3:$R$33,T12),$R$3:$R$33,0)))</f>
        <v>PC</v>
      </c>
      <c r="V12" s="17" t="n">
        <f aca="false">INDEX($Q$3:$Q$33,MATCH(LARGE($R$3:$R$33,T12),$R$3:$R$33,0))</f>
        <v>260.3</v>
      </c>
      <c r="X12" s="16" t="s">
        <v>328</v>
      </c>
      <c r="Y12" s="17" t="n">
        <f aca="false">SUMIFS(Data!$J$2:$J$16716,Data!$E$2:$E$16716,X12,Data!$P$2:$P$16716,1)</f>
        <v>254.62</v>
      </c>
      <c r="Z12" s="16" t="n">
        <f aca="false">Y12+ROW()*0.000000001</f>
        <v>254.620000012</v>
      </c>
      <c r="AB12" s="16" t="n">
        <v>10</v>
      </c>
      <c r="AC12" s="16" t="str">
        <f aca="false">IF(AD12=0,"",INDEX($X$3:$X$574,MATCH(LARGE($Z$3:$Z$574,AB12),$Z$3:$Z$574,0)))</f>
        <v>Namco Bandai Games</v>
      </c>
      <c r="AD12" s="17" t="n">
        <f aca="false">INDEX($Y$3:$Y$574,MATCH(LARGE($Z$3:$Z$574,AB12),$Z$3:$Z$574,0))</f>
        <v>254.62</v>
      </c>
      <c r="AF12" s="16" t="n">
        <v>10</v>
      </c>
      <c r="AG12" s="16" t="str">
        <f aca="false">IF(AH12=0,"",INDEX(Data!$A$2:$A$16716,MATCH(LARGE(Data!$Q$2:$Q$16716,AF12),Data!$Q$2:$Q$16716,0))&amp;" ("&amp;INDEX(Data!$B$2:$B$16716,MATCH(LARGE(Data!$Q$2:$Q$16716,AF12),Data!$Q$2:$Q$16716,0))&amp;")")</f>
        <v>Duck Hunt (NES)</v>
      </c>
      <c r="AH12" s="17" t="n">
        <f aca="false">INDEX(Data!$J$2:$J$16716,MATCH(LARGE(Data!$Q$2:$Q$16716,AF12),Data!$Q$2:$Q$16716,0))*INDEX(Data!$P$2:$P$16716,MATCH(LARGE(Data!$Q$2:$Q$16716,AF12),Data!$Q$2:$Q$16716,0))</f>
        <v>28.31</v>
      </c>
    </row>
    <row r="13" customFormat="false" ht="15" hidden="false" customHeight="false" outlineLevel="0" collapsed="false">
      <c r="A13" s="16" t="s">
        <v>114</v>
      </c>
      <c r="B13" s="16" t="n">
        <f aca="false">COUNTIFS(Data!$D$2:$D$16716,A13,Data!$P$2:$P$16716,1)</f>
        <v>1303</v>
      </c>
      <c r="C13" s="17" t="n">
        <f aca="false">SUMIFS(Data!$J$2:$J$16716,Data!$D$2:$D$16716,A13,Data!$P$2:$P$16716,1)</f>
        <v>237.69</v>
      </c>
      <c r="D13" s="17" t="n">
        <f aca="false">IF(B13=0,0,C13/B13)</f>
        <v>0.182417498081351</v>
      </c>
      <c r="F13" s="16" t="n">
        <v>1990</v>
      </c>
      <c r="G13" s="16" t="n">
        <f aca="false">COUNTIFS(Data!$C$2:$C$16716,F13,Data!$P$2:$P$16716,1)</f>
        <v>16</v>
      </c>
      <c r="H13" s="17" t="n">
        <f aca="false">SUMIFS(Data!$J$2:$J$16716,Data!$C$2:$C$16716,F13,Data!$P$2:$P$16716,1)</f>
        <v>49.39</v>
      </c>
      <c r="P13" s="16" t="s">
        <v>97</v>
      </c>
      <c r="Q13" s="17" t="n">
        <f aca="false">SUMIFS(Data!$J$2:$J$16716,Data!$B$2:$B$16716,P13,Data!$P$2:$P$16716,1)</f>
        <v>259.09</v>
      </c>
      <c r="R13" s="16" t="n">
        <f aca="false">Q13+ROW()*0.000000001</f>
        <v>259.090000013</v>
      </c>
      <c r="X13" s="16" t="s">
        <v>65</v>
      </c>
      <c r="Y13" s="17" t="n">
        <f aca="false">SUMIFS(Data!$J$2:$J$16716,Data!$E$2:$E$16716,X13,Data!$P$2:$P$16716,1)</f>
        <v>248.32</v>
      </c>
      <c r="Z13" s="16" t="n">
        <f aca="false">Y13+ROW()*0.000000001</f>
        <v>248.320000013</v>
      </c>
    </row>
    <row r="14" customFormat="false" ht="15" hidden="false" customHeight="false" outlineLevel="0" collapsed="false">
      <c r="A14" s="16" t="s">
        <v>246</v>
      </c>
      <c r="B14" s="16" t="n">
        <f aca="false">COUNTIFS(Data!$D$2:$D$16716,A14,Data!$P$2:$P$16716,1)</f>
        <v>683</v>
      </c>
      <c r="C14" s="17" t="n">
        <f aca="false">SUMIFS(Data!$J$2:$J$16716,Data!$D$2:$D$16716,A14,Data!$P$2:$P$16716,1)</f>
        <v>174.5</v>
      </c>
      <c r="D14" s="17" t="n">
        <f aca="false">IF(B14=0,0,C14/B14)</f>
        <v>0.255490483162518</v>
      </c>
      <c r="F14" s="16" t="n">
        <v>1991</v>
      </c>
      <c r="G14" s="16" t="n">
        <f aca="false">COUNTIFS(Data!$C$2:$C$16716,F14,Data!$P$2:$P$16716,1)</f>
        <v>41</v>
      </c>
      <c r="H14" s="17" t="n">
        <f aca="false">SUMIFS(Data!$J$2:$J$16716,Data!$C$2:$C$16716,F14,Data!$P$2:$P$16716,1)</f>
        <v>32.23</v>
      </c>
      <c r="P14" s="16" t="s">
        <v>144</v>
      </c>
      <c r="Q14" s="17" t="n">
        <f aca="false">SUMIFS(Data!$J$2:$J$16716,Data!$B$2:$B$16716,P14,Data!$P$2:$P$16716,1)</f>
        <v>258.26</v>
      </c>
      <c r="R14" s="16" t="n">
        <f aca="false">Q14+ROW()*0.000000001</f>
        <v>258.260000014</v>
      </c>
      <c r="X14" s="16" t="s">
        <v>157</v>
      </c>
      <c r="Y14" s="17" t="n">
        <f aca="false">SUMIFS(Data!$J$2:$J$16716,Data!$E$2:$E$16716,X14,Data!$P$2:$P$16716,1)</f>
        <v>207.43</v>
      </c>
      <c r="Z14" s="16" t="n">
        <f aca="false">Y14+ROW()*0.000000001</f>
        <v>207.430000014</v>
      </c>
    </row>
    <row r="15" customFormat="false" ht="15" hidden="false" customHeight="false" outlineLevel="0" collapsed="false">
      <c r="F15" s="16" t="n">
        <v>1992</v>
      </c>
      <c r="G15" s="16" t="n">
        <f aca="false">COUNTIFS(Data!$C$2:$C$16716,F15,Data!$P$2:$P$16716,1)</f>
        <v>43</v>
      </c>
      <c r="H15" s="17" t="n">
        <f aca="false">SUMIFS(Data!$J$2:$J$16716,Data!$C$2:$C$16716,F15,Data!$P$2:$P$16716,1)</f>
        <v>76.17</v>
      </c>
      <c r="P15" s="16" t="s">
        <v>45</v>
      </c>
      <c r="Q15" s="17" t="n">
        <f aca="false">SUMIFS(Data!$J$2:$J$16716,Data!$B$2:$B$16716,P15,Data!$P$2:$P$16716,1)</f>
        <v>255.45</v>
      </c>
      <c r="R15" s="16" t="n">
        <f aca="false">Q15+ROW()*0.000000001</f>
        <v>255.450000015</v>
      </c>
      <c r="X15" s="16" t="s">
        <v>211</v>
      </c>
      <c r="Y15" s="17" t="n">
        <f aca="false">SUMIFS(Data!$J$2:$J$16716,Data!$E$2:$E$16716,X15,Data!$P$2:$P$16716,1)</f>
        <v>200.02</v>
      </c>
      <c r="Z15" s="16" t="n">
        <f aca="false">Y15+ROW()*0.000000001</f>
        <v>200.020000015</v>
      </c>
    </row>
    <row r="16" customFormat="false" ht="15" hidden="false" customHeight="false" outlineLevel="0" collapsed="false">
      <c r="F16" s="16" t="n">
        <v>1993</v>
      </c>
      <c r="G16" s="16" t="n">
        <f aca="false">COUNTIFS(Data!$C$2:$C$16716,F16,Data!$P$2:$P$16716,1)</f>
        <v>60</v>
      </c>
      <c r="H16" s="17" t="n">
        <f aca="false">SUMIFS(Data!$J$2:$J$16716,Data!$C$2:$C$16716,F16,Data!$P$2:$P$16716,1)</f>
        <v>45.98</v>
      </c>
      <c r="P16" s="16" t="s">
        <v>39</v>
      </c>
      <c r="Q16" s="17" t="n">
        <f aca="false">SUMIFS(Data!$J$2:$J$16716,Data!$B$2:$B$16716,P16,Data!$P$2:$P$16716,1)</f>
        <v>251.07</v>
      </c>
      <c r="R16" s="16" t="n">
        <f aca="false">Q16+ROW()*0.000000001</f>
        <v>251.070000016</v>
      </c>
      <c r="X16" s="16" t="s">
        <v>160</v>
      </c>
      <c r="Y16" s="17" t="n">
        <f aca="false">SUMIFS(Data!$J$2:$J$16716,Data!$E$2:$E$16716,X16,Data!$P$2:$P$16716,1)</f>
        <v>156.83</v>
      </c>
      <c r="Z16" s="16" t="n">
        <f aca="false">Y16+ROW()*0.000000001</f>
        <v>156.830000016</v>
      </c>
    </row>
    <row r="17" customFormat="false" ht="15" hidden="false" customHeight="false" outlineLevel="0" collapsed="false">
      <c r="F17" s="16" t="n">
        <v>1994</v>
      </c>
      <c r="G17" s="16" t="n">
        <f aca="false">COUNTIFS(Data!$C$2:$C$16716,F17,Data!$P$2:$P$16716,1)</f>
        <v>121</v>
      </c>
      <c r="H17" s="17" t="n">
        <f aca="false">SUMIFS(Data!$J$2:$J$16716,Data!$C$2:$C$16716,F17,Data!$P$2:$P$16716,1)</f>
        <v>79.18</v>
      </c>
      <c r="P17" s="16" t="s">
        <v>108</v>
      </c>
      <c r="Q17" s="17" t="n">
        <f aca="false">SUMIFS(Data!$J$2:$J$16716,Data!$B$2:$B$16716,P17,Data!$P$2:$P$16716,1)</f>
        <v>218.88</v>
      </c>
      <c r="R17" s="16" t="n">
        <f aca="false">Q17+ROW()*0.000000001</f>
        <v>218.880000017</v>
      </c>
      <c r="X17" s="16" t="s">
        <v>243</v>
      </c>
      <c r="Y17" s="17" t="n">
        <f aca="false">SUMIFS(Data!$J$2:$J$16716,Data!$E$2:$E$16716,X17,Data!$P$2:$P$16716,1)</f>
        <v>151.79</v>
      </c>
      <c r="Z17" s="16" t="n">
        <f aca="false">Y17+ROW()*0.000000001</f>
        <v>151.790000017</v>
      </c>
    </row>
    <row r="18" customFormat="false" ht="15" hidden="false" customHeight="false" outlineLevel="0" collapsed="false">
      <c r="F18" s="16" t="n">
        <v>1995</v>
      </c>
      <c r="G18" s="16" t="n">
        <f aca="false">COUNTIFS(Data!$C$2:$C$16716,F18,Data!$P$2:$P$16716,1)</f>
        <v>219</v>
      </c>
      <c r="H18" s="17" t="n">
        <f aca="false">SUMIFS(Data!$J$2:$J$16716,Data!$C$2:$C$16716,F18,Data!$P$2:$P$16716,1)</f>
        <v>88.11</v>
      </c>
      <c r="P18" s="16" t="s">
        <v>78</v>
      </c>
      <c r="Q18" s="17" t="n">
        <f aca="false">SUMIFS(Data!$J$2:$J$16716,Data!$B$2:$B$16716,P18,Data!$P$2:$P$16716,1)</f>
        <v>200.05</v>
      </c>
      <c r="R18" s="16" t="n">
        <f aca="false">Q18+ROW()*0.000000001</f>
        <v>200.050000018</v>
      </c>
      <c r="X18" s="16" t="s">
        <v>487</v>
      </c>
      <c r="Y18" s="17" t="n">
        <f aca="false">SUMIFS(Data!$J$2:$J$16716,Data!$E$2:$E$16716,X18,Data!$P$2:$P$16716,1)</f>
        <v>117.37</v>
      </c>
      <c r="Z18" s="16" t="n">
        <f aca="false">Y18+ROW()*0.000000001</f>
        <v>117.370000018</v>
      </c>
    </row>
    <row r="19" customFormat="false" ht="15" hidden="false" customHeight="false" outlineLevel="0" collapsed="false">
      <c r="F19" s="16" t="n">
        <v>1996</v>
      </c>
      <c r="G19" s="16" t="n">
        <f aca="false">COUNTIFS(Data!$C$2:$C$16716,F19,Data!$P$2:$P$16716,1)</f>
        <v>263</v>
      </c>
      <c r="H19" s="17" t="n">
        <f aca="false">SUMIFS(Data!$J$2:$J$16716,Data!$C$2:$C$16716,F19,Data!$P$2:$P$16716,1)</f>
        <v>199.15</v>
      </c>
      <c r="P19" s="16" t="s">
        <v>186</v>
      </c>
      <c r="Q19" s="17" t="n">
        <f aca="false">SUMIFS(Data!$J$2:$J$16716,Data!$B$2:$B$16716,P19,Data!$P$2:$P$16716,1)</f>
        <v>199.36</v>
      </c>
      <c r="R19" s="16" t="n">
        <f aca="false">Q19+ROW()*0.000000001</f>
        <v>199.360000019</v>
      </c>
      <c r="X19" s="16" t="s">
        <v>257</v>
      </c>
      <c r="Y19" s="17" t="n">
        <f aca="false">SUMIFS(Data!$J$2:$J$16716,Data!$E$2:$E$16716,X19,Data!$P$2:$P$16716,1)</f>
        <v>98.65</v>
      </c>
      <c r="Z19" s="16" t="n">
        <f aca="false">Y19+ROW()*0.000000001</f>
        <v>98.650000019</v>
      </c>
    </row>
    <row r="20" customFormat="false" ht="15" hidden="false" customHeight="false" outlineLevel="0" collapsed="false">
      <c r="F20" s="16" t="n">
        <v>1997</v>
      </c>
      <c r="G20" s="16" t="n">
        <f aca="false">COUNTIFS(Data!$C$2:$C$16716,F20,Data!$P$2:$P$16716,1)</f>
        <v>289</v>
      </c>
      <c r="H20" s="17" t="n">
        <f aca="false">SUMIFS(Data!$J$2:$J$16716,Data!$C$2:$C$16716,F20,Data!$P$2:$P$16716,1)</f>
        <v>200.98</v>
      </c>
      <c r="P20" s="16" t="s">
        <v>172</v>
      </c>
      <c r="Q20" s="17" t="n">
        <f aca="false">SUMIFS(Data!$J$2:$J$16716,Data!$B$2:$B$16716,P20,Data!$P$2:$P$16716,1)</f>
        <v>159.44</v>
      </c>
      <c r="R20" s="16" t="n">
        <f aca="false">Q20+ROW()*0.000000001</f>
        <v>159.44000002</v>
      </c>
      <c r="X20" s="16" t="s">
        <v>234</v>
      </c>
      <c r="Y20" s="17" t="n">
        <f aca="false">SUMIFS(Data!$J$2:$J$16716,Data!$E$2:$E$16716,X20,Data!$P$2:$P$16716,1)</f>
        <v>85.83</v>
      </c>
      <c r="Z20" s="16" t="n">
        <f aca="false">Y20+ROW()*0.000000001</f>
        <v>85.83000002</v>
      </c>
    </row>
    <row r="21" customFormat="false" ht="15" hidden="false" customHeight="false" outlineLevel="0" collapsed="false">
      <c r="F21" s="16" t="n">
        <v>1998</v>
      </c>
      <c r="G21" s="16" t="n">
        <f aca="false">COUNTIFS(Data!$C$2:$C$16716,F21,Data!$P$2:$P$16716,1)</f>
        <v>379</v>
      </c>
      <c r="H21" s="17" t="n">
        <f aca="false">SUMIFS(Data!$J$2:$J$16716,Data!$C$2:$C$16716,F21,Data!$P$2:$P$16716,1)</f>
        <v>256.45</v>
      </c>
      <c r="P21" s="16" t="s">
        <v>159</v>
      </c>
      <c r="Q21" s="17" t="n">
        <f aca="false">SUMIFS(Data!$J$2:$J$16716,Data!$B$2:$B$16716,P21,Data!$P$2:$P$16716,1)</f>
        <v>97.08</v>
      </c>
      <c r="R21" s="16" t="n">
        <f aca="false">Q21+ROW()*0.000000001</f>
        <v>97.080000021</v>
      </c>
      <c r="X21" s="16" t="s">
        <v>139</v>
      </c>
      <c r="Y21" s="17" t="n">
        <f aca="false">SUMIFS(Data!$J$2:$J$16716,Data!$E$2:$E$16716,X21,Data!$P$2:$P$16716,1)</f>
        <v>85.05</v>
      </c>
      <c r="Z21" s="16" t="n">
        <f aca="false">Y21+ROW()*0.000000001</f>
        <v>85.050000021</v>
      </c>
    </row>
    <row r="22" customFormat="false" ht="15" hidden="false" customHeight="false" outlineLevel="0" collapsed="false">
      <c r="F22" s="16" t="n">
        <v>1999</v>
      </c>
      <c r="G22" s="16" t="n">
        <f aca="false">COUNTIFS(Data!$C$2:$C$16716,F22,Data!$P$2:$P$16716,1)</f>
        <v>338</v>
      </c>
      <c r="H22" s="17" t="n">
        <f aca="false">SUMIFS(Data!$J$2:$J$16716,Data!$C$2:$C$16716,F22,Data!$P$2:$P$16716,1)</f>
        <v>251.25</v>
      </c>
      <c r="P22" s="16" t="s">
        <v>184</v>
      </c>
      <c r="Q22" s="17" t="n">
        <f aca="false">SUMIFS(Data!$J$2:$J$16716,Data!$B$2:$B$16716,P22,Data!$P$2:$P$16716,1)</f>
        <v>82.16</v>
      </c>
      <c r="R22" s="16" t="n">
        <f aca="false">Q22+ROW()*0.000000001</f>
        <v>82.160000022</v>
      </c>
      <c r="X22" s="16" t="s">
        <v>649</v>
      </c>
      <c r="Y22" s="17" t="n">
        <f aca="false">SUMIFS(Data!$J$2:$J$16716,Data!$E$2:$E$16716,X22,Data!$P$2:$P$16716,1)</f>
        <v>69.67</v>
      </c>
      <c r="Z22" s="16" t="n">
        <f aca="false">Y22+ROW()*0.000000001</f>
        <v>69.670000022</v>
      </c>
    </row>
    <row r="23" customFormat="false" ht="15" hidden="false" customHeight="false" outlineLevel="0" collapsed="false">
      <c r="F23" s="16" t="n">
        <v>2000</v>
      </c>
      <c r="G23" s="16" t="n">
        <f aca="false">COUNTIFS(Data!$C$2:$C$16716,F23,Data!$P$2:$P$16716,1)</f>
        <v>350</v>
      </c>
      <c r="H23" s="17" t="n">
        <f aca="false">SUMIFS(Data!$J$2:$J$16716,Data!$C$2:$C$16716,F23,Data!$P$2:$P$16716,1)</f>
        <v>201.58</v>
      </c>
      <c r="P23" s="16" t="s">
        <v>851</v>
      </c>
      <c r="Q23" s="17" t="n">
        <f aca="false">SUMIFS(Data!$J$2:$J$16716,Data!$B$2:$B$16716,P23,Data!$P$2:$P$16716,1)</f>
        <v>54.12</v>
      </c>
      <c r="R23" s="16" t="n">
        <f aca="false">Q23+ROW()*0.000000001</f>
        <v>54.120000023</v>
      </c>
      <c r="X23" s="16" t="s">
        <v>449</v>
      </c>
      <c r="Y23" s="17" t="n">
        <f aca="false">SUMIFS(Data!$J$2:$J$16716,Data!$E$2:$E$16716,X23,Data!$P$2:$P$16716,1)</f>
        <v>64.15</v>
      </c>
      <c r="Z23" s="16" t="n">
        <f aca="false">Y23+ROW()*0.000000001</f>
        <v>64.150000023</v>
      </c>
    </row>
    <row r="24" customFormat="false" ht="15" hidden="false" customHeight="false" outlineLevel="0" collapsed="false">
      <c r="F24" s="16" t="n">
        <v>2001</v>
      </c>
      <c r="G24" s="16" t="n">
        <f aca="false">COUNTIFS(Data!$C$2:$C$16716,F24,Data!$P$2:$P$16716,1)</f>
        <v>482</v>
      </c>
      <c r="H24" s="17" t="n">
        <f aca="false">SUMIFS(Data!$J$2:$J$16716,Data!$C$2:$C$16716,F24,Data!$P$2:$P$16716,1)</f>
        <v>331.47</v>
      </c>
      <c r="P24" s="16" t="s">
        <v>873</v>
      </c>
      <c r="Q24" s="17" t="n">
        <f aca="false">SUMIFS(Data!$J$2:$J$16716,Data!$B$2:$B$16716,P24,Data!$P$2:$P$16716,1)</f>
        <v>33.59</v>
      </c>
      <c r="R24" s="16" t="n">
        <f aca="false">Q24+ROW()*0.000000001</f>
        <v>33.590000024</v>
      </c>
      <c r="X24" s="16" t="s">
        <v>293</v>
      </c>
      <c r="Y24" s="17" t="n">
        <f aca="false">SUMIFS(Data!$J$2:$J$16716,Data!$E$2:$E$16716,X24,Data!$P$2:$P$16716,1)</f>
        <v>57.94</v>
      </c>
      <c r="Z24" s="16" t="n">
        <f aca="false">Y24+ROW()*0.000000001</f>
        <v>57.940000024</v>
      </c>
    </row>
    <row r="25" customFormat="false" ht="15" hidden="false" customHeight="false" outlineLevel="0" collapsed="false">
      <c r="F25" s="16" t="n">
        <v>2002</v>
      </c>
      <c r="G25" s="16" t="n">
        <f aca="false">COUNTIFS(Data!$C$2:$C$16716,F25,Data!$P$2:$P$16716,1)</f>
        <v>829</v>
      </c>
      <c r="H25" s="17" t="n">
        <f aca="false">SUMIFS(Data!$J$2:$J$16716,Data!$C$2:$C$16716,F25,Data!$P$2:$P$16716,1)</f>
        <v>395.51</v>
      </c>
      <c r="P25" s="16" t="s">
        <v>222</v>
      </c>
      <c r="Q25" s="17" t="n">
        <f aca="false">SUMIFS(Data!$J$2:$J$16716,Data!$B$2:$B$16716,P25,Data!$P$2:$P$16716,1)</f>
        <v>28.36</v>
      </c>
      <c r="R25" s="16" t="n">
        <f aca="false">Q25+ROW()*0.000000001</f>
        <v>28.360000025</v>
      </c>
      <c r="X25" s="16" t="s">
        <v>195</v>
      </c>
      <c r="Y25" s="17" t="n">
        <f aca="false">SUMIFS(Data!$J$2:$J$16716,Data!$E$2:$E$16716,X25,Data!$P$2:$P$16716,1)</f>
        <v>55.32</v>
      </c>
      <c r="Z25" s="16" t="n">
        <f aca="false">Y25+ROW()*0.000000001</f>
        <v>55.320000025</v>
      </c>
    </row>
    <row r="26" customFormat="false" ht="15" hidden="false" customHeight="false" outlineLevel="0" collapsed="false">
      <c r="F26" s="16" t="n">
        <v>2003</v>
      </c>
      <c r="G26" s="16" t="n">
        <f aca="false">COUNTIFS(Data!$C$2:$C$16716,F26,Data!$P$2:$P$16716,1)</f>
        <v>775</v>
      </c>
      <c r="H26" s="17" t="n">
        <f aca="false">SUMIFS(Data!$J$2:$J$16716,Data!$C$2:$C$16716,F26,Data!$P$2:$P$16716,1)</f>
        <v>357.8</v>
      </c>
      <c r="P26" s="16" t="s">
        <v>668</v>
      </c>
      <c r="Q26" s="17" t="n">
        <f aca="false">SUMIFS(Data!$J$2:$J$16716,Data!$B$2:$B$16716,P26,Data!$P$2:$P$16716,1)</f>
        <v>15.97</v>
      </c>
      <c r="R26" s="16" t="n">
        <f aca="false">Q26+ROW()*0.000000001</f>
        <v>15.970000026</v>
      </c>
      <c r="X26" s="16" t="s">
        <v>782</v>
      </c>
      <c r="Y26" s="17" t="n">
        <f aca="false">SUMIFS(Data!$J$2:$J$16716,Data!$E$2:$E$16716,X26,Data!$P$2:$P$16716,1)</f>
        <v>53.54</v>
      </c>
      <c r="Z26" s="16" t="n">
        <f aca="false">Y26+ROW()*0.000000001</f>
        <v>53.540000026</v>
      </c>
    </row>
    <row r="27" customFormat="false" ht="15" hidden="false" customHeight="false" outlineLevel="0" collapsed="false">
      <c r="F27" s="16" t="n">
        <v>2004</v>
      </c>
      <c r="G27" s="16" t="n">
        <f aca="false">COUNTIFS(Data!$C$2:$C$16716,F27,Data!$P$2:$P$16716,1)</f>
        <v>762</v>
      </c>
      <c r="H27" s="17" t="n">
        <f aca="false">SUMIFS(Data!$J$2:$J$16716,Data!$C$2:$C$16716,F27,Data!$P$2:$P$16716,1)</f>
        <v>419.05</v>
      </c>
      <c r="P27" s="16" t="s">
        <v>1177</v>
      </c>
      <c r="Q27" s="17" t="n">
        <f aca="false">SUMIFS(Data!$J$2:$J$16716,Data!$B$2:$B$16716,P27,Data!$P$2:$P$16716,1)</f>
        <v>1.87</v>
      </c>
      <c r="R27" s="16" t="n">
        <f aca="false">Q27+ROW()*0.000000001</f>
        <v>1.870000027</v>
      </c>
      <c r="X27" s="16" t="s">
        <v>520</v>
      </c>
      <c r="Y27" s="17" t="n">
        <f aca="false">SUMIFS(Data!$J$2:$J$16716,Data!$E$2:$E$16716,X27,Data!$P$2:$P$16716,1)</f>
        <v>48.73</v>
      </c>
      <c r="Z27" s="16" t="n">
        <f aca="false">Y27+ROW()*0.000000001</f>
        <v>48.730000027</v>
      </c>
    </row>
    <row r="28" customFormat="false" ht="15" hidden="false" customHeight="false" outlineLevel="0" collapsed="false">
      <c r="F28" s="16" t="n">
        <v>2005</v>
      </c>
      <c r="G28" s="16" t="n">
        <f aca="false">COUNTIFS(Data!$C$2:$C$16716,F28,Data!$P$2:$P$16716,1)</f>
        <v>939</v>
      </c>
      <c r="H28" s="17" t="n">
        <f aca="false">SUMIFS(Data!$J$2:$J$16716,Data!$C$2:$C$16716,F28,Data!$P$2:$P$16716,1)</f>
        <v>458.31</v>
      </c>
      <c r="P28" s="16" t="s">
        <v>4986</v>
      </c>
      <c r="Q28" s="17" t="n">
        <f aca="false">SUMIFS(Data!$J$2:$J$16716,Data!$B$2:$B$16716,P28,Data!$P$2:$P$16716,1)</f>
        <v>1.44</v>
      </c>
      <c r="R28" s="16" t="n">
        <f aca="false">Q28+ROW()*0.000000001</f>
        <v>1.440000028</v>
      </c>
      <c r="X28" s="16" t="s">
        <v>547</v>
      </c>
      <c r="Y28" s="17" t="n">
        <f aca="false">SUMIFS(Data!$J$2:$J$16716,Data!$E$2:$E$16716,X28,Data!$P$2:$P$16716,1)</f>
        <v>47.29</v>
      </c>
      <c r="Z28" s="16" t="n">
        <f aca="false">Y28+ROW()*0.000000001</f>
        <v>47.290000028</v>
      </c>
    </row>
    <row r="29" customFormat="false" ht="15" hidden="false" customHeight="false" outlineLevel="0" collapsed="false">
      <c r="F29" s="16" t="n">
        <v>2006</v>
      </c>
      <c r="G29" s="16" t="n">
        <f aca="false">COUNTIFS(Data!$C$2:$C$16716,F29,Data!$P$2:$P$16716,1)</f>
        <v>1006</v>
      </c>
      <c r="H29" s="17" t="n">
        <f aca="false">SUMIFS(Data!$J$2:$J$16716,Data!$C$2:$C$16716,F29,Data!$P$2:$P$16716,1)</f>
        <v>518.7</v>
      </c>
      <c r="P29" s="16" t="s">
        <v>3087</v>
      </c>
      <c r="Q29" s="17" t="n">
        <f aca="false">SUMIFS(Data!$J$2:$J$16716,Data!$B$2:$B$16716,P29,Data!$P$2:$P$16716,1)</f>
        <v>1.42</v>
      </c>
      <c r="R29" s="16" t="n">
        <f aca="false">Q29+ROW()*0.000000001</f>
        <v>1.420000029</v>
      </c>
      <c r="X29" s="16" t="s">
        <v>229</v>
      </c>
      <c r="Y29" s="17" t="n">
        <f aca="false">SUMIFS(Data!$J$2:$J$16716,Data!$E$2:$E$16716,X29,Data!$P$2:$P$16716,1)</f>
        <v>43.87</v>
      </c>
      <c r="Z29" s="16" t="n">
        <f aca="false">Y29+ROW()*0.000000001</f>
        <v>43.870000029</v>
      </c>
    </row>
    <row r="30" customFormat="false" ht="15" hidden="false" customHeight="false" outlineLevel="0" collapsed="false">
      <c r="F30" s="16" t="n">
        <v>2007</v>
      </c>
      <c r="G30" s="16" t="n">
        <f aca="false">COUNTIFS(Data!$C$2:$C$16716,F30,Data!$P$2:$P$16716,1)</f>
        <v>1197</v>
      </c>
      <c r="H30" s="17" t="n">
        <f aca="false">SUMIFS(Data!$J$2:$J$16716,Data!$C$2:$C$16716,F30,Data!$P$2:$P$16716,1)</f>
        <v>605.37</v>
      </c>
      <c r="P30" s="16" t="s">
        <v>6740</v>
      </c>
      <c r="Q30" s="17" t="n">
        <f aca="false">SUMIFS(Data!$J$2:$J$16716,Data!$B$2:$B$16716,P30,Data!$P$2:$P$16716,1)</f>
        <v>0.16</v>
      </c>
      <c r="R30" s="16" t="n">
        <f aca="false">Q30+ROW()*0.000000001</f>
        <v>0.16000003</v>
      </c>
      <c r="X30" s="16" t="s">
        <v>310</v>
      </c>
      <c r="Y30" s="17" t="n">
        <f aca="false">SUMIFS(Data!$J$2:$J$16716,Data!$E$2:$E$16716,X30,Data!$P$2:$P$16716,1)</f>
        <v>33.74</v>
      </c>
      <c r="Z30" s="16" t="n">
        <f aca="false">Y30+ROW()*0.000000001</f>
        <v>33.74000003</v>
      </c>
    </row>
    <row r="31" customFormat="false" ht="15" hidden="false" customHeight="false" outlineLevel="0" collapsed="false">
      <c r="F31" s="16" t="n">
        <v>2008</v>
      </c>
      <c r="G31" s="16" t="n">
        <f aca="false">COUNTIFS(Data!$C$2:$C$16716,F31,Data!$P$2:$P$16716,1)</f>
        <v>1427</v>
      </c>
      <c r="H31" s="17" t="n">
        <f aca="false">SUMIFS(Data!$J$2:$J$16716,Data!$C$2:$C$16716,F31,Data!$P$2:$P$16716,1)</f>
        <v>671.79</v>
      </c>
      <c r="P31" s="16" t="s">
        <v>1374</v>
      </c>
      <c r="Q31" s="17" t="n">
        <f aca="false">SUMIFS(Data!$J$2:$J$16716,Data!$B$2:$B$16716,P31,Data!$P$2:$P$16716,1)</f>
        <v>0.1</v>
      </c>
      <c r="R31" s="16" t="n">
        <f aca="false">Q31+ROW()*0.000000001</f>
        <v>0.100000031</v>
      </c>
      <c r="X31" s="16" t="s">
        <v>689</v>
      </c>
      <c r="Y31" s="17" t="n">
        <f aca="false">SUMIFS(Data!$J$2:$J$16716,Data!$E$2:$E$16716,X31,Data!$P$2:$P$16716,1)</f>
        <v>25.37</v>
      </c>
      <c r="Z31" s="16" t="n">
        <f aca="false">Y31+ROW()*0.000000001</f>
        <v>25.370000031</v>
      </c>
    </row>
    <row r="32" customFormat="false" ht="15" hidden="false" customHeight="false" outlineLevel="0" collapsed="false">
      <c r="F32" s="16" t="n">
        <v>2009</v>
      </c>
      <c r="G32" s="16" t="n">
        <f aca="false">COUNTIFS(Data!$C$2:$C$16716,F32,Data!$P$2:$P$16716,1)</f>
        <v>1426</v>
      </c>
      <c r="H32" s="17" t="n">
        <f aca="false">SUMIFS(Data!$J$2:$J$16716,Data!$C$2:$C$16716,F32,Data!$P$2:$P$16716,1)</f>
        <v>658.88</v>
      </c>
      <c r="P32" s="16" t="s">
        <v>9786</v>
      </c>
      <c r="Q32" s="17" t="n">
        <f aca="false">SUMIFS(Data!$J$2:$J$16716,Data!$B$2:$B$16716,P32,Data!$P$2:$P$16716,1)</f>
        <v>0.04</v>
      </c>
      <c r="R32" s="16" t="n">
        <f aca="false">Q32+ROW()*0.000000001</f>
        <v>0.040000032</v>
      </c>
      <c r="X32" s="16" t="s">
        <v>214</v>
      </c>
      <c r="Y32" s="17" t="n">
        <f aca="false">SUMIFS(Data!$J$2:$J$16716,Data!$E$2:$E$16716,X32,Data!$P$2:$P$16716,1)</f>
        <v>25.23</v>
      </c>
      <c r="Z32" s="16" t="n">
        <f aca="false">Y32+ROW()*0.000000001</f>
        <v>25.230000032</v>
      </c>
    </row>
    <row r="33" customFormat="false" ht="15" hidden="false" customHeight="false" outlineLevel="0" collapsed="false">
      <c r="F33" s="16" t="n">
        <v>2010</v>
      </c>
      <c r="G33" s="16" t="n">
        <f aca="false">COUNTIFS(Data!$C$2:$C$16716,F33,Data!$P$2:$P$16716,1)</f>
        <v>1255</v>
      </c>
      <c r="H33" s="17" t="n">
        <f aca="false">SUMIFS(Data!$J$2:$J$16716,Data!$C$2:$C$16716,F33,Data!$P$2:$P$16716,1)</f>
        <v>590.59</v>
      </c>
      <c r="P33" s="16" t="s">
        <v>10618</v>
      </c>
      <c r="Q33" s="17" t="n">
        <f aca="false">SUMIFS(Data!$J$2:$J$16716,Data!$B$2:$B$16716,P33,Data!$P$2:$P$16716,1)</f>
        <v>0.03</v>
      </c>
      <c r="R33" s="16" t="n">
        <f aca="false">Q33+ROW()*0.000000001</f>
        <v>0.030000033</v>
      </c>
      <c r="X33" s="16" t="s">
        <v>1002</v>
      </c>
      <c r="Y33" s="17" t="n">
        <f aca="false">SUMIFS(Data!$J$2:$J$16716,Data!$E$2:$E$16716,X33,Data!$P$2:$P$16716,1)</f>
        <v>23.74</v>
      </c>
      <c r="Z33" s="16" t="n">
        <f aca="false">Y33+ROW()*0.000000001</f>
        <v>23.740000033</v>
      </c>
    </row>
    <row r="34" customFormat="false" ht="15" hidden="false" customHeight="false" outlineLevel="0" collapsed="false">
      <c r="F34" s="16" t="n">
        <v>2011</v>
      </c>
      <c r="G34" s="16" t="n">
        <f aca="false">COUNTIFS(Data!$C$2:$C$16716,F34,Data!$P$2:$P$16716,1)</f>
        <v>1136</v>
      </c>
      <c r="H34" s="17" t="n">
        <f aca="false">SUMIFS(Data!$J$2:$J$16716,Data!$C$2:$C$16716,F34,Data!$P$2:$P$16716,1)</f>
        <v>507.79</v>
      </c>
      <c r="X34" s="16" t="s">
        <v>1173</v>
      </c>
      <c r="Y34" s="17" t="n">
        <f aca="false">SUMIFS(Data!$J$2:$J$16716,Data!$E$2:$E$16716,X34,Data!$P$2:$P$16716,1)</f>
        <v>22.94</v>
      </c>
      <c r="Z34" s="16" t="n">
        <f aca="false">Y34+ROW()*0.000000001</f>
        <v>22.940000034</v>
      </c>
    </row>
    <row r="35" customFormat="false" ht="15" hidden="false" customHeight="false" outlineLevel="0" collapsed="false">
      <c r="F35" s="16" t="n">
        <v>2012</v>
      </c>
      <c r="G35" s="16" t="n">
        <f aca="false">COUNTIFS(Data!$C$2:$C$16716,F35,Data!$P$2:$P$16716,1)</f>
        <v>652</v>
      </c>
      <c r="H35" s="17" t="n">
        <f aca="false">SUMIFS(Data!$J$2:$J$16716,Data!$C$2:$C$16716,F35,Data!$P$2:$P$16716,1)</f>
        <v>355.84</v>
      </c>
      <c r="X35" s="16" t="s">
        <v>481</v>
      </c>
      <c r="Y35" s="17" t="n">
        <f aca="false">SUMIFS(Data!$J$2:$J$16716,Data!$E$2:$E$16716,X35,Data!$P$2:$P$16716,1)</f>
        <v>20.72</v>
      </c>
      <c r="Z35" s="16" t="n">
        <f aca="false">Y35+ROW()*0.000000001</f>
        <v>20.720000035</v>
      </c>
    </row>
    <row r="36" customFormat="false" ht="15" hidden="false" customHeight="false" outlineLevel="0" collapsed="false">
      <c r="F36" s="16" t="n">
        <v>2013</v>
      </c>
      <c r="G36" s="16" t="n">
        <f aca="false">COUNTIFS(Data!$C$2:$C$16716,F36,Data!$P$2:$P$16716,1)</f>
        <v>544</v>
      </c>
      <c r="H36" s="17" t="n">
        <f aca="false">SUMIFS(Data!$J$2:$J$16716,Data!$C$2:$C$16716,F36,Data!$P$2:$P$16716,1)</f>
        <v>361.24</v>
      </c>
      <c r="X36" s="16" t="s">
        <v>248</v>
      </c>
      <c r="Y36" s="17" t="n">
        <f aca="false">SUMIFS(Data!$J$2:$J$16716,Data!$E$2:$E$16716,X36,Data!$P$2:$P$16716,1)</f>
        <v>17.77</v>
      </c>
      <c r="Z36" s="16" t="n">
        <f aca="false">Y36+ROW()*0.000000001</f>
        <v>17.770000036</v>
      </c>
    </row>
    <row r="37" customFormat="false" ht="15" hidden="false" customHeight="false" outlineLevel="0" collapsed="false">
      <c r="F37" s="16" t="n">
        <v>2014</v>
      </c>
      <c r="G37" s="16" t="n">
        <f aca="false">COUNTIFS(Data!$C$2:$C$16716,F37,Data!$P$2:$P$16716,1)</f>
        <v>581</v>
      </c>
      <c r="H37" s="17" t="n">
        <f aca="false">SUMIFS(Data!$J$2:$J$16716,Data!$C$2:$C$16716,F37,Data!$P$2:$P$16716,1)</f>
        <v>331.51</v>
      </c>
      <c r="X37" s="16" t="s">
        <v>996</v>
      </c>
      <c r="Y37" s="17" t="n">
        <f aca="false">SUMIFS(Data!$J$2:$J$16716,Data!$E$2:$E$16716,X37,Data!$P$2:$P$16716,1)</f>
        <v>17.4</v>
      </c>
      <c r="Z37" s="16" t="n">
        <f aca="false">Y37+ROW()*0.000000001</f>
        <v>17.400000037</v>
      </c>
    </row>
    <row r="38" customFormat="false" ht="15" hidden="false" customHeight="false" outlineLevel="0" collapsed="false">
      <c r="F38" s="16" t="n">
        <v>2015</v>
      </c>
      <c r="G38" s="16" t="n">
        <f aca="false">COUNTIFS(Data!$C$2:$C$16716,F38,Data!$P$2:$P$16716,1)</f>
        <v>606</v>
      </c>
      <c r="H38" s="17" t="n">
        <f aca="false">SUMIFS(Data!$J$2:$J$16716,Data!$C$2:$C$16716,F38,Data!$P$2:$P$16716,1)</f>
        <v>268.05</v>
      </c>
      <c r="X38" s="16" t="s">
        <v>1259</v>
      </c>
      <c r="Y38" s="17" t="n">
        <f aca="false">SUMIFS(Data!$J$2:$J$16716,Data!$E$2:$E$16716,X38,Data!$P$2:$P$16716,1)</f>
        <v>16.82</v>
      </c>
      <c r="Z38" s="16" t="n">
        <f aca="false">Y38+ROW()*0.000000001</f>
        <v>16.820000038</v>
      </c>
    </row>
    <row r="39" customFormat="false" ht="15" hidden="false" customHeight="false" outlineLevel="0" collapsed="false">
      <c r="F39" s="16" t="n">
        <v>2016</v>
      </c>
      <c r="G39" s="16" t="n">
        <f aca="false">COUNTIFS(Data!$C$2:$C$16716,F39,Data!$P$2:$P$16716,1)</f>
        <v>502</v>
      </c>
      <c r="H39" s="17" t="n">
        <f aca="false">SUMIFS(Data!$J$2:$J$16716,Data!$C$2:$C$16716,F39,Data!$P$2:$P$16716,1)</f>
        <v>130.1</v>
      </c>
      <c r="X39" s="16" t="s">
        <v>821</v>
      </c>
      <c r="Y39" s="17" t="n">
        <f aca="false">SUMIFS(Data!$J$2:$J$16716,Data!$E$2:$E$16716,X39,Data!$P$2:$P$16716,1)</f>
        <v>16.34</v>
      </c>
      <c r="Z39" s="16" t="n">
        <f aca="false">Y39+ROW()*0.000000001</f>
        <v>16.340000039</v>
      </c>
    </row>
    <row r="40" customFormat="false" ht="15" hidden="false" customHeight="false" outlineLevel="0" collapsed="false">
      <c r="X40" s="16" t="s">
        <v>560</v>
      </c>
      <c r="Y40" s="17" t="n">
        <f aca="false">SUMIFS(Data!$J$2:$J$16716,Data!$E$2:$E$16716,X40,Data!$P$2:$P$16716,1)</f>
        <v>15.79</v>
      </c>
      <c r="Z40" s="16" t="n">
        <f aca="false">Y40+ROW()*0.000000001</f>
        <v>15.79000004</v>
      </c>
    </row>
    <row r="41" customFormat="false" ht="15" hidden="false" customHeight="false" outlineLevel="0" collapsed="false">
      <c r="X41" s="16" t="s">
        <v>342</v>
      </c>
      <c r="Y41" s="17" t="n">
        <f aca="false">SUMIFS(Data!$J$2:$J$16716,Data!$E$2:$E$16716,X41,Data!$P$2:$P$16716,1)</f>
        <v>15.22</v>
      </c>
      <c r="Z41" s="16" t="n">
        <f aca="false">Y41+ROW()*0.000000001</f>
        <v>15.220000041</v>
      </c>
    </row>
    <row r="42" customFormat="false" ht="15" hidden="false" customHeight="false" outlineLevel="0" collapsed="false">
      <c r="X42" s="16" t="s">
        <v>2334</v>
      </c>
      <c r="Y42" s="17" t="n">
        <f aca="false">SUMIFS(Data!$J$2:$J$16716,Data!$E$2:$E$16716,X42,Data!$P$2:$P$16716,1)</f>
        <v>13.66</v>
      </c>
      <c r="Z42" s="16" t="n">
        <f aca="false">Y42+ROW()*0.000000001</f>
        <v>13.660000042</v>
      </c>
    </row>
    <row r="43" customFormat="false" ht="15" hidden="false" customHeight="false" outlineLevel="0" collapsed="false">
      <c r="X43" s="16" t="s">
        <v>710</v>
      </c>
      <c r="Y43" s="17" t="n">
        <f aca="false">SUMIFS(Data!$J$2:$J$16716,Data!$E$2:$E$16716,X43,Data!$P$2:$P$16716,1)</f>
        <v>13.32</v>
      </c>
      <c r="Z43" s="16" t="n">
        <f aca="false">Y43+ROW()*0.000000001</f>
        <v>13.320000043</v>
      </c>
    </row>
    <row r="44" customFormat="false" ht="15" hidden="false" customHeight="false" outlineLevel="0" collapsed="false">
      <c r="X44" s="16" t="s">
        <v>1524</v>
      </c>
      <c r="Y44" s="17" t="n">
        <f aca="false">SUMIFS(Data!$J$2:$J$16716,Data!$E$2:$E$16716,X44,Data!$P$2:$P$16716,1)</f>
        <v>12.81</v>
      </c>
      <c r="Z44" s="16" t="n">
        <f aca="false">Y44+ROW()*0.000000001</f>
        <v>12.810000044</v>
      </c>
    </row>
    <row r="45" customFormat="false" ht="15" hidden="false" customHeight="false" outlineLevel="0" collapsed="false">
      <c r="X45" s="16" t="s">
        <v>1607</v>
      </c>
      <c r="Y45" s="17" t="n">
        <f aca="false">SUMIFS(Data!$J$2:$J$16716,Data!$E$2:$E$16716,X45,Data!$P$2:$P$16716,1)</f>
        <v>12.36</v>
      </c>
      <c r="Z45" s="16" t="n">
        <f aca="false">Y45+ROW()*0.000000001</f>
        <v>12.360000045</v>
      </c>
    </row>
    <row r="46" customFormat="false" ht="15" hidden="false" customHeight="false" outlineLevel="0" collapsed="false">
      <c r="X46" s="16" t="s">
        <v>599</v>
      </c>
      <c r="Y46" s="17" t="n">
        <f aca="false">SUMIFS(Data!$J$2:$J$16716,Data!$E$2:$E$16716,X46,Data!$P$2:$P$16716,1)</f>
        <v>12.24</v>
      </c>
      <c r="Z46" s="16" t="n">
        <f aca="false">Y46+ROW()*0.000000001</f>
        <v>12.240000046</v>
      </c>
    </row>
    <row r="47" customFormat="false" ht="15" hidden="false" customHeight="false" outlineLevel="0" collapsed="false">
      <c r="X47" s="16" t="s">
        <v>1551</v>
      </c>
      <c r="Y47" s="17" t="n">
        <f aca="false">SUMIFS(Data!$J$2:$J$16716,Data!$E$2:$E$16716,X47,Data!$P$2:$P$16716,1)</f>
        <v>11.29</v>
      </c>
      <c r="Z47" s="16" t="n">
        <f aca="false">Y47+ROW()*0.000000001</f>
        <v>11.290000047</v>
      </c>
    </row>
    <row r="48" customFormat="false" ht="15" hidden="false" customHeight="false" outlineLevel="0" collapsed="false">
      <c r="X48" s="16" t="s">
        <v>790</v>
      </c>
      <c r="Y48" s="17" t="n">
        <f aca="false">SUMIFS(Data!$J$2:$J$16716,Data!$E$2:$E$16716,X48,Data!$P$2:$P$16716,1)</f>
        <v>10.89</v>
      </c>
      <c r="Z48" s="16" t="n">
        <f aca="false">Y48+ROW()*0.000000001</f>
        <v>10.890000048</v>
      </c>
    </row>
    <row r="49" customFormat="false" ht="15" hidden="false" customHeight="false" outlineLevel="0" collapsed="false">
      <c r="X49" s="16" t="s">
        <v>1374</v>
      </c>
      <c r="Y49" s="17" t="n">
        <f aca="false">SUMIFS(Data!$J$2:$J$16716,Data!$E$2:$E$16716,X49,Data!$P$2:$P$16716,1)</f>
        <v>10.12</v>
      </c>
      <c r="Z49" s="16" t="n">
        <f aca="false">Y49+ROW()*0.000000001</f>
        <v>10.120000049</v>
      </c>
    </row>
    <row r="50" customFormat="false" ht="15" hidden="false" customHeight="false" outlineLevel="0" collapsed="false">
      <c r="X50" s="16" t="s">
        <v>1169</v>
      </c>
      <c r="Y50" s="17" t="n">
        <f aca="false">SUMIFS(Data!$J$2:$J$16716,Data!$E$2:$E$16716,X50,Data!$P$2:$P$16716,1)</f>
        <v>9.86</v>
      </c>
      <c r="Z50" s="16" t="n">
        <f aca="false">Y50+ROW()*0.000000001</f>
        <v>9.86000005</v>
      </c>
    </row>
    <row r="51" customFormat="false" ht="15" hidden="false" customHeight="false" outlineLevel="0" collapsed="false">
      <c r="X51" s="16" t="s">
        <v>270</v>
      </c>
      <c r="Y51" s="17" t="n">
        <f aca="false">SUMIFS(Data!$J$2:$J$16716,Data!$E$2:$E$16716,X51,Data!$P$2:$P$16716,1)</f>
        <v>8.68</v>
      </c>
      <c r="Z51" s="16" t="n">
        <f aca="false">Y51+ROW()*0.000000001</f>
        <v>8.680000051</v>
      </c>
    </row>
    <row r="52" customFormat="false" ht="15" hidden="false" customHeight="false" outlineLevel="0" collapsed="false">
      <c r="X52" s="16" t="s">
        <v>1488</v>
      </c>
      <c r="Y52" s="17" t="n">
        <f aca="false">SUMIFS(Data!$J$2:$J$16716,Data!$E$2:$E$16716,X52,Data!$P$2:$P$16716,1)</f>
        <v>8.5</v>
      </c>
      <c r="Z52" s="16" t="n">
        <f aca="false">Y52+ROW()*0.000000001</f>
        <v>8.500000052</v>
      </c>
    </row>
    <row r="53" customFormat="false" ht="15" hidden="false" customHeight="false" outlineLevel="0" collapsed="false">
      <c r="X53" s="16" t="s">
        <v>1326</v>
      </c>
      <c r="Y53" s="17" t="n">
        <f aca="false">SUMIFS(Data!$J$2:$J$16716,Data!$E$2:$E$16716,X53,Data!$P$2:$P$16716,1)</f>
        <v>8.31</v>
      </c>
      <c r="Z53" s="16" t="n">
        <f aca="false">Y53+ROW()*0.000000001</f>
        <v>8.310000053</v>
      </c>
    </row>
    <row r="54" customFormat="false" ht="15" hidden="false" customHeight="false" outlineLevel="0" collapsed="false">
      <c r="X54" s="16" t="s">
        <v>1086</v>
      </c>
      <c r="Y54" s="17" t="n">
        <f aca="false">SUMIFS(Data!$J$2:$J$16716,Data!$E$2:$E$16716,X54,Data!$P$2:$P$16716,1)</f>
        <v>7.65</v>
      </c>
      <c r="Z54" s="16" t="n">
        <f aca="false">Y54+ROW()*0.000000001</f>
        <v>7.650000054</v>
      </c>
    </row>
    <row r="55" customFormat="false" ht="15" hidden="false" customHeight="false" outlineLevel="0" collapsed="false">
      <c r="X55" s="16" t="s">
        <v>814</v>
      </c>
      <c r="Y55" s="17" t="n">
        <f aca="false">SUMIFS(Data!$J$2:$J$16716,Data!$E$2:$E$16716,X55,Data!$P$2:$P$16716,1)</f>
        <v>7.64</v>
      </c>
      <c r="Z55" s="16" t="n">
        <f aca="false">Y55+ROW()*0.000000001</f>
        <v>7.640000055</v>
      </c>
    </row>
    <row r="56" customFormat="false" ht="15" hidden="false" customHeight="false" outlineLevel="0" collapsed="false">
      <c r="X56" s="16" t="s">
        <v>420</v>
      </c>
      <c r="Y56" s="17" t="n">
        <f aca="false">SUMIFS(Data!$J$2:$J$16716,Data!$E$2:$E$16716,X56,Data!$P$2:$P$16716,1)</f>
        <v>7.39</v>
      </c>
      <c r="Z56" s="16" t="n">
        <f aca="false">Y56+ROW()*0.000000001</f>
        <v>7.390000056</v>
      </c>
    </row>
    <row r="57" customFormat="false" ht="15" hidden="false" customHeight="false" outlineLevel="0" collapsed="false">
      <c r="X57" s="16" t="s">
        <v>1530</v>
      </c>
      <c r="Y57" s="17" t="n">
        <f aca="false">SUMIFS(Data!$J$2:$J$16716,Data!$E$2:$E$16716,X57,Data!$P$2:$P$16716,1)</f>
        <v>7.27</v>
      </c>
      <c r="Z57" s="16" t="n">
        <f aca="false">Y57+ROW()*0.000000001</f>
        <v>7.270000057</v>
      </c>
    </row>
    <row r="58" customFormat="false" ht="15" hidden="false" customHeight="false" outlineLevel="0" collapsed="false">
      <c r="X58" s="16" t="s">
        <v>2860</v>
      </c>
      <c r="Y58" s="17" t="n">
        <f aca="false">SUMIFS(Data!$J$2:$J$16716,Data!$E$2:$E$16716,X58,Data!$P$2:$P$16716,1)</f>
        <v>6.73</v>
      </c>
      <c r="Z58" s="16" t="n">
        <f aca="false">Y58+ROW()*0.000000001</f>
        <v>6.730000058</v>
      </c>
    </row>
    <row r="59" customFormat="false" ht="15" hidden="false" customHeight="false" outlineLevel="0" collapsed="false">
      <c r="X59" s="16" t="s">
        <v>2089</v>
      </c>
      <c r="Y59" s="17" t="n">
        <f aca="false">SUMIFS(Data!$J$2:$J$16716,Data!$E$2:$E$16716,X59,Data!$P$2:$P$16716,1)</f>
        <v>6.65</v>
      </c>
      <c r="Z59" s="16" t="n">
        <f aca="false">Y59+ROW()*0.000000001</f>
        <v>6.650000059</v>
      </c>
    </row>
    <row r="60" customFormat="false" ht="15" hidden="false" customHeight="false" outlineLevel="0" collapsed="false">
      <c r="X60" s="16" t="s">
        <v>1485</v>
      </c>
      <c r="Y60" s="17" t="n">
        <f aca="false">SUMIFS(Data!$J$2:$J$16716,Data!$E$2:$E$16716,X60,Data!$P$2:$P$16716,1)</f>
        <v>6.25</v>
      </c>
      <c r="Z60" s="16" t="n">
        <f aca="false">Y60+ROW()*0.000000001</f>
        <v>6.25000006</v>
      </c>
    </row>
    <row r="61" customFormat="false" ht="15" hidden="false" customHeight="false" outlineLevel="0" collapsed="false">
      <c r="X61" s="16" t="s">
        <v>2331</v>
      </c>
      <c r="Y61" s="17" t="n">
        <f aca="false">SUMIFS(Data!$J$2:$J$16716,Data!$E$2:$E$16716,X61,Data!$P$2:$P$16716,1)</f>
        <v>6.17</v>
      </c>
      <c r="Z61" s="16" t="n">
        <f aca="false">Y61+ROW()*0.000000001</f>
        <v>6.170000061</v>
      </c>
    </row>
    <row r="62" customFormat="false" ht="15" hidden="false" customHeight="false" outlineLevel="0" collapsed="false">
      <c r="X62" s="16" t="s">
        <v>562</v>
      </c>
      <c r="Y62" s="17" t="n">
        <f aca="false">SUMIFS(Data!$J$2:$J$16716,Data!$E$2:$E$16716,X62,Data!$P$2:$P$16716,1)</f>
        <v>5.24</v>
      </c>
      <c r="Z62" s="16" t="n">
        <f aca="false">Y62+ROW()*0.000000001</f>
        <v>5.240000062</v>
      </c>
    </row>
    <row r="63" customFormat="false" ht="15" hidden="false" customHeight="false" outlineLevel="0" collapsed="false">
      <c r="X63" s="16" t="s">
        <v>742</v>
      </c>
      <c r="Y63" s="17" t="n">
        <f aca="false">SUMIFS(Data!$J$2:$J$16716,Data!$E$2:$E$16716,X63,Data!$P$2:$P$16716,1)</f>
        <v>4.97</v>
      </c>
      <c r="Z63" s="16" t="n">
        <f aca="false">Y63+ROW()*0.000000001</f>
        <v>4.970000063</v>
      </c>
    </row>
    <row r="64" customFormat="false" ht="15" hidden="false" customHeight="false" outlineLevel="0" collapsed="false">
      <c r="X64" s="16" t="s">
        <v>1768</v>
      </c>
      <c r="Y64" s="17" t="n">
        <f aca="false">SUMIFS(Data!$J$2:$J$16716,Data!$E$2:$E$16716,X64,Data!$P$2:$P$16716,1)</f>
        <v>4.95</v>
      </c>
      <c r="Z64" s="16" t="n">
        <f aca="false">Y64+ROW()*0.000000001</f>
        <v>4.950000064</v>
      </c>
    </row>
    <row r="65" customFormat="false" ht="15" hidden="false" customHeight="false" outlineLevel="0" collapsed="false">
      <c r="X65" s="16" t="s">
        <v>3332</v>
      </c>
      <c r="Y65" s="17" t="n">
        <f aca="false">SUMIFS(Data!$J$2:$J$16716,Data!$E$2:$E$16716,X65,Data!$P$2:$P$16716,1)</f>
        <v>4.95</v>
      </c>
      <c r="Z65" s="16" t="n">
        <f aca="false">Y65+ROW()*0.000000001</f>
        <v>4.950000065</v>
      </c>
    </row>
    <row r="66" customFormat="false" ht="15" hidden="false" customHeight="false" outlineLevel="0" collapsed="false">
      <c r="X66" s="16" t="s">
        <v>774</v>
      </c>
      <c r="Y66" s="17" t="n">
        <f aca="false">SUMIFS(Data!$J$2:$J$16716,Data!$E$2:$E$16716,X66,Data!$P$2:$P$16716,1)</f>
        <v>4.82</v>
      </c>
      <c r="Z66" s="16" t="n">
        <f aca="false">Y66+ROW()*0.000000001</f>
        <v>4.820000066</v>
      </c>
    </row>
    <row r="67" customFormat="false" ht="15" hidden="false" customHeight="false" outlineLevel="0" collapsed="false">
      <c r="X67" s="16" t="s">
        <v>600</v>
      </c>
      <c r="Y67" s="17" t="n">
        <f aca="false">SUMIFS(Data!$J$2:$J$16716,Data!$E$2:$E$16716,X67,Data!$P$2:$P$16716,1)</f>
        <v>4.72</v>
      </c>
      <c r="Z67" s="16" t="n">
        <f aca="false">Y67+ROW()*0.000000001</f>
        <v>4.720000067</v>
      </c>
    </row>
    <row r="68" customFormat="false" ht="15" hidden="false" customHeight="false" outlineLevel="0" collapsed="false">
      <c r="X68" s="16" t="s">
        <v>1364</v>
      </c>
      <c r="Y68" s="17" t="n">
        <f aca="false">SUMIFS(Data!$J$2:$J$16716,Data!$E$2:$E$16716,X68,Data!$P$2:$P$16716,1)</f>
        <v>4.67</v>
      </c>
      <c r="Z68" s="16" t="n">
        <f aca="false">Y68+ROW()*0.000000001</f>
        <v>4.670000068</v>
      </c>
    </row>
    <row r="69" customFormat="false" ht="15" hidden="false" customHeight="false" outlineLevel="0" collapsed="false">
      <c r="X69" s="16" t="s">
        <v>2792</v>
      </c>
      <c r="Y69" s="17" t="n">
        <f aca="false">SUMIFS(Data!$J$2:$J$16716,Data!$E$2:$E$16716,X69,Data!$P$2:$P$16716,1)</f>
        <v>4.55</v>
      </c>
      <c r="Z69" s="16" t="n">
        <f aca="false">Y69+ROW()*0.000000001</f>
        <v>4.550000069</v>
      </c>
    </row>
    <row r="70" customFormat="false" ht="15" hidden="false" customHeight="false" outlineLevel="0" collapsed="false">
      <c r="X70" s="16" t="s">
        <v>1862</v>
      </c>
      <c r="Y70" s="17" t="n">
        <f aca="false">SUMIFS(Data!$J$2:$J$16716,Data!$E$2:$E$16716,X70,Data!$P$2:$P$16716,1)</f>
        <v>4.53</v>
      </c>
      <c r="Z70" s="16" t="n">
        <f aca="false">Y70+ROW()*0.000000001</f>
        <v>4.53000007</v>
      </c>
    </row>
    <row r="71" customFormat="false" ht="15" hidden="false" customHeight="false" outlineLevel="0" collapsed="false">
      <c r="X71" s="16" t="s">
        <v>1545</v>
      </c>
      <c r="Y71" s="17" t="n">
        <f aca="false">SUMIFS(Data!$J$2:$J$16716,Data!$E$2:$E$16716,X71,Data!$P$2:$P$16716,1)</f>
        <v>4.45</v>
      </c>
      <c r="Z71" s="16" t="n">
        <f aca="false">Y71+ROW()*0.000000001</f>
        <v>4.450000071</v>
      </c>
    </row>
    <row r="72" customFormat="false" ht="15" hidden="false" customHeight="false" outlineLevel="0" collapsed="false">
      <c r="X72" s="16" t="s">
        <v>1707</v>
      </c>
      <c r="Y72" s="17" t="n">
        <f aca="false">SUMIFS(Data!$J$2:$J$16716,Data!$E$2:$E$16716,X72,Data!$P$2:$P$16716,1)</f>
        <v>4.31</v>
      </c>
      <c r="Z72" s="16" t="n">
        <f aca="false">Y72+ROW()*0.000000001</f>
        <v>4.310000072</v>
      </c>
    </row>
    <row r="73" customFormat="false" ht="15" hidden="false" customHeight="false" outlineLevel="0" collapsed="false">
      <c r="X73" s="16" t="s">
        <v>2960</v>
      </c>
      <c r="Y73" s="17" t="n">
        <f aca="false">SUMIFS(Data!$J$2:$J$16716,Data!$E$2:$E$16716,X73,Data!$P$2:$P$16716,1)</f>
        <v>4.29</v>
      </c>
      <c r="Z73" s="16" t="n">
        <f aca="false">Y73+ROW()*0.000000001</f>
        <v>4.290000073</v>
      </c>
    </row>
    <row r="74" customFormat="false" ht="15" hidden="false" customHeight="false" outlineLevel="0" collapsed="false">
      <c r="X74" s="16" t="s">
        <v>2264</v>
      </c>
      <c r="Y74" s="17" t="n">
        <f aca="false">SUMIFS(Data!$J$2:$J$16716,Data!$E$2:$E$16716,X74,Data!$P$2:$P$16716,1)</f>
        <v>4.19</v>
      </c>
      <c r="Z74" s="16" t="n">
        <f aca="false">Y74+ROW()*0.000000001</f>
        <v>4.190000074</v>
      </c>
    </row>
    <row r="75" customFormat="false" ht="15" hidden="false" customHeight="false" outlineLevel="0" collapsed="false">
      <c r="X75" s="16" t="s">
        <v>338</v>
      </c>
      <c r="Y75" s="17" t="n">
        <f aca="false">SUMIFS(Data!$J$2:$J$16716,Data!$E$2:$E$16716,X75,Data!$P$2:$P$16716,1)</f>
        <v>4.17</v>
      </c>
      <c r="Z75" s="16" t="n">
        <f aca="false">Y75+ROW()*0.000000001</f>
        <v>4.170000075</v>
      </c>
    </row>
    <row r="76" customFormat="false" ht="15" hidden="false" customHeight="false" outlineLevel="0" collapsed="false">
      <c r="X76" s="16" t="s">
        <v>4303</v>
      </c>
      <c r="Y76" s="17" t="n">
        <f aca="false">SUMIFS(Data!$J$2:$J$16716,Data!$E$2:$E$16716,X76,Data!$P$2:$P$16716,1)</f>
        <v>4.05</v>
      </c>
      <c r="Z76" s="16" t="n">
        <f aca="false">Y76+ROW()*0.000000001</f>
        <v>4.050000076</v>
      </c>
    </row>
    <row r="77" customFormat="false" ht="15" hidden="false" customHeight="false" outlineLevel="0" collapsed="false">
      <c r="X77" s="16" t="s">
        <v>2113</v>
      </c>
      <c r="Y77" s="17" t="n">
        <f aca="false">SUMIFS(Data!$J$2:$J$16716,Data!$E$2:$E$16716,X77,Data!$P$2:$P$16716,1)</f>
        <v>4</v>
      </c>
      <c r="Z77" s="16" t="n">
        <f aca="false">Y77+ROW()*0.000000001</f>
        <v>4.000000077</v>
      </c>
    </row>
    <row r="78" customFormat="false" ht="15" hidden="false" customHeight="false" outlineLevel="0" collapsed="false">
      <c r="X78" s="16" t="s">
        <v>6975</v>
      </c>
      <c r="Y78" s="17" t="n">
        <f aca="false">SUMIFS(Data!$J$2:$J$16716,Data!$E$2:$E$16716,X78,Data!$P$2:$P$16716,1)</f>
        <v>3.97</v>
      </c>
      <c r="Z78" s="16" t="n">
        <f aca="false">Y78+ROW()*0.000000001</f>
        <v>3.970000078</v>
      </c>
    </row>
    <row r="79" customFormat="false" ht="15" hidden="false" customHeight="false" outlineLevel="0" collapsed="false">
      <c r="X79" s="16" t="s">
        <v>2867</v>
      </c>
      <c r="Y79" s="17" t="n">
        <f aca="false">SUMIFS(Data!$J$2:$J$16716,Data!$E$2:$E$16716,X79,Data!$P$2:$P$16716,1)</f>
        <v>3.77</v>
      </c>
      <c r="Z79" s="16" t="n">
        <f aca="false">Y79+ROW()*0.000000001</f>
        <v>3.770000079</v>
      </c>
    </row>
    <row r="80" customFormat="false" ht="15" hidden="false" customHeight="false" outlineLevel="0" collapsed="false">
      <c r="X80" s="16" t="s">
        <v>1894</v>
      </c>
      <c r="Y80" s="17" t="n">
        <f aca="false">SUMIFS(Data!$J$2:$J$16716,Data!$E$2:$E$16716,X80,Data!$P$2:$P$16716,1)</f>
        <v>3.75</v>
      </c>
      <c r="Z80" s="16" t="n">
        <f aca="false">Y80+ROW()*0.000000001</f>
        <v>3.75000008</v>
      </c>
    </row>
    <row r="81" customFormat="false" ht="15" hidden="false" customHeight="false" outlineLevel="0" collapsed="false">
      <c r="X81" s="16" t="s">
        <v>1105</v>
      </c>
      <c r="Y81" s="17" t="n">
        <f aca="false">SUMIFS(Data!$J$2:$J$16716,Data!$E$2:$E$16716,X81,Data!$P$2:$P$16716,1)</f>
        <v>3.72</v>
      </c>
      <c r="Z81" s="16" t="n">
        <f aca="false">Y81+ROW()*0.000000001</f>
        <v>3.720000081</v>
      </c>
    </row>
    <row r="82" customFormat="false" ht="15" hidden="false" customHeight="false" outlineLevel="0" collapsed="false">
      <c r="X82" s="16" t="s">
        <v>1416</v>
      </c>
      <c r="Y82" s="17" t="n">
        <f aca="false">SUMIFS(Data!$J$2:$J$16716,Data!$E$2:$E$16716,X82,Data!$P$2:$P$16716,1)</f>
        <v>3.69</v>
      </c>
      <c r="Z82" s="16" t="n">
        <f aca="false">Y82+ROW()*0.000000001</f>
        <v>3.690000082</v>
      </c>
    </row>
    <row r="83" customFormat="false" ht="15" hidden="false" customHeight="false" outlineLevel="0" collapsed="false">
      <c r="X83" s="16" t="s">
        <v>1522</v>
      </c>
      <c r="Y83" s="17" t="n">
        <f aca="false">SUMIFS(Data!$J$2:$J$16716,Data!$E$2:$E$16716,X83,Data!$P$2:$P$16716,1)</f>
        <v>3.61</v>
      </c>
      <c r="Z83" s="16" t="n">
        <f aca="false">Y83+ROW()*0.000000001</f>
        <v>3.610000083</v>
      </c>
    </row>
    <row r="84" customFormat="false" ht="15" hidden="false" customHeight="false" outlineLevel="0" collapsed="false">
      <c r="X84" s="16" t="s">
        <v>1754</v>
      </c>
      <c r="Y84" s="17" t="n">
        <f aca="false">SUMIFS(Data!$J$2:$J$16716,Data!$E$2:$E$16716,X84,Data!$P$2:$P$16716,1)</f>
        <v>3.54</v>
      </c>
      <c r="Z84" s="16" t="n">
        <f aca="false">Y84+ROW()*0.000000001</f>
        <v>3.540000084</v>
      </c>
    </row>
    <row r="85" customFormat="false" ht="15" hidden="false" customHeight="false" outlineLevel="0" collapsed="false">
      <c r="X85" s="16" t="s">
        <v>2018</v>
      </c>
      <c r="Y85" s="17" t="n">
        <f aca="false">SUMIFS(Data!$J$2:$J$16716,Data!$E$2:$E$16716,X85,Data!$P$2:$P$16716,1)</f>
        <v>3.52</v>
      </c>
      <c r="Z85" s="16" t="n">
        <f aca="false">Y85+ROW()*0.000000001</f>
        <v>3.520000085</v>
      </c>
    </row>
    <row r="86" customFormat="false" ht="15" hidden="false" customHeight="false" outlineLevel="0" collapsed="false">
      <c r="X86" s="16" t="s">
        <v>2468</v>
      </c>
      <c r="Y86" s="17" t="n">
        <f aca="false">SUMIFS(Data!$J$2:$J$16716,Data!$E$2:$E$16716,X86,Data!$P$2:$P$16716,1)</f>
        <v>3.51</v>
      </c>
      <c r="Z86" s="16" t="n">
        <f aca="false">Y86+ROW()*0.000000001</f>
        <v>3.510000086</v>
      </c>
    </row>
    <row r="87" customFormat="false" ht="15" hidden="false" customHeight="false" outlineLevel="0" collapsed="false">
      <c r="X87" s="16" t="s">
        <v>1371</v>
      </c>
      <c r="Y87" s="17" t="n">
        <f aca="false">SUMIFS(Data!$J$2:$J$16716,Data!$E$2:$E$16716,X87,Data!$P$2:$P$16716,1)</f>
        <v>3.51</v>
      </c>
      <c r="Z87" s="16" t="n">
        <f aca="false">Y87+ROW()*0.000000001</f>
        <v>3.510000087</v>
      </c>
    </row>
    <row r="88" customFormat="false" ht="15" hidden="false" customHeight="false" outlineLevel="0" collapsed="false">
      <c r="X88" s="16" t="s">
        <v>4798</v>
      </c>
      <c r="Y88" s="17" t="n">
        <f aca="false">SUMIFS(Data!$J$2:$J$16716,Data!$E$2:$E$16716,X88,Data!$P$2:$P$16716,1)</f>
        <v>3.47</v>
      </c>
      <c r="Z88" s="16" t="n">
        <f aca="false">Y88+ROW()*0.000000001</f>
        <v>3.470000088</v>
      </c>
    </row>
    <row r="89" customFormat="false" ht="15" hidden="false" customHeight="false" outlineLevel="0" collapsed="false">
      <c r="X89" s="16" t="s">
        <v>2855</v>
      </c>
      <c r="Y89" s="17" t="n">
        <f aca="false">SUMIFS(Data!$J$2:$J$16716,Data!$E$2:$E$16716,X89,Data!$P$2:$P$16716,1)</f>
        <v>3.45</v>
      </c>
      <c r="Z89" s="16" t="n">
        <f aca="false">Y89+ROW()*0.000000001</f>
        <v>3.450000089</v>
      </c>
    </row>
    <row r="90" customFormat="false" ht="15" hidden="false" customHeight="false" outlineLevel="0" collapsed="false">
      <c r="X90" s="16" t="s">
        <v>1013</v>
      </c>
      <c r="Y90" s="17" t="n">
        <f aca="false">SUMIFS(Data!$J$2:$J$16716,Data!$E$2:$E$16716,X90,Data!$P$2:$P$16716,1)</f>
        <v>3.43</v>
      </c>
      <c r="Z90" s="16" t="n">
        <f aca="false">Y90+ROW()*0.000000001</f>
        <v>3.43000009</v>
      </c>
    </row>
    <row r="91" customFormat="false" ht="15" hidden="false" customHeight="false" outlineLevel="0" collapsed="false">
      <c r="X91" s="16" t="s">
        <v>769</v>
      </c>
      <c r="Y91" s="17" t="n">
        <f aca="false">SUMIFS(Data!$J$2:$J$16716,Data!$E$2:$E$16716,X91,Data!$P$2:$P$16716,1)</f>
        <v>3.39</v>
      </c>
      <c r="Z91" s="16" t="n">
        <f aca="false">Y91+ROW()*0.000000001</f>
        <v>3.390000091</v>
      </c>
    </row>
    <row r="92" customFormat="false" ht="15" hidden="false" customHeight="false" outlineLevel="0" collapsed="false">
      <c r="X92" s="16" t="s">
        <v>1904</v>
      </c>
      <c r="Y92" s="17" t="n">
        <f aca="false">SUMIFS(Data!$J$2:$J$16716,Data!$E$2:$E$16716,X92,Data!$P$2:$P$16716,1)</f>
        <v>3.32</v>
      </c>
      <c r="Z92" s="16" t="n">
        <f aca="false">Y92+ROW()*0.000000001</f>
        <v>3.320000092</v>
      </c>
    </row>
    <row r="93" customFormat="false" ht="15" hidden="false" customHeight="false" outlineLevel="0" collapsed="false">
      <c r="X93" s="16" t="s">
        <v>802</v>
      </c>
      <c r="Y93" s="17" t="n">
        <f aca="false">SUMIFS(Data!$J$2:$J$16716,Data!$E$2:$E$16716,X93,Data!$P$2:$P$16716,1)</f>
        <v>3.2</v>
      </c>
      <c r="Z93" s="16" t="n">
        <f aca="false">Y93+ROW()*0.000000001</f>
        <v>3.200000093</v>
      </c>
    </row>
    <row r="94" customFormat="false" ht="15" hidden="false" customHeight="false" outlineLevel="0" collapsed="false">
      <c r="X94" s="16" t="s">
        <v>1160</v>
      </c>
      <c r="Y94" s="17" t="n">
        <f aca="false">SUMIFS(Data!$J$2:$J$16716,Data!$E$2:$E$16716,X94,Data!$P$2:$P$16716,1)</f>
        <v>3.1</v>
      </c>
      <c r="Z94" s="16" t="n">
        <f aca="false">Y94+ROW()*0.000000001</f>
        <v>3.100000094</v>
      </c>
    </row>
    <row r="95" customFormat="false" ht="15" hidden="false" customHeight="false" outlineLevel="0" collapsed="false">
      <c r="X95" s="16" t="s">
        <v>3828</v>
      </c>
      <c r="Y95" s="17" t="n">
        <f aca="false">SUMIFS(Data!$J$2:$J$16716,Data!$E$2:$E$16716,X95,Data!$P$2:$P$16716,1)</f>
        <v>3.1</v>
      </c>
      <c r="Z95" s="16" t="n">
        <f aca="false">Y95+ROW()*0.000000001</f>
        <v>3.100000095</v>
      </c>
    </row>
    <row r="96" customFormat="false" ht="15" hidden="false" customHeight="false" outlineLevel="0" collapsed="false">
      <c r="X96" s="16" t="s">
        <v>1209</v>
      </c>
      <c r="Y96" s="17" t="n">
        <f aca="false">SUMIFS(Data!$J$2:$J$16716,Data!$E$2:$E$16716,X96,Data!$P$2:$P$16716,1)</f>
        <v>3.06</v>
      </c>
      <c r="Z96" s="16" t="n">
        <f aca="false">Y96+ROW()*0.000000001</f>
        <v>3.060000096</v>
      </c>
    </row>
    <row r="97" customFormat="false" ht="15" hidden="false" customHeight="false" outlineLevel="0" collapsed="false">
      <c r="X97" s="16" t="s">
        <v>3757</v>
      </c>
      <c r="Y97" s="17" t="n">
        <f aca="false">SUMIFS(Data!$J$2:$J$16716,Data!$E$2:$E$16716,X97,Data!$P$2:$P$16716,1)</f>
        <v>3</v>
      </c>
      <c r="Z97" s="16" t="n">
        <f aca="false">Y97+ROW()*0.000000001</f>
        <v>3.000000097</v>
      </c>
    </row>
    <row r="98" customFormat="false" ht="15" hidden="false" customHeight="false" outlineLevel="0" collapsed="false">
      <c r="X98" s="16" t="s">
        <v>1982</v>
      </c>
      <c r="Y98" s="17" t="n">
        <f aca="false">SUMIFS(Data!$J$2:$J$16716,Data!$E$2:$E$16716,X98,Data!$P$2:$P$16716,1)</f>
        <v>2.91</v>
      </c>
      <c r="Z98" s="16" t="n">
        <f aca="false">Y98+ROW()*0.000000001</f>
        <v>2.910000098</v>
      </c>
    </row>
    <row r="99" customFormat="false" ht="15" hidden="false" customHeight="false" outlineLevel="0" collapsed="false">
      <c r="X99" s="16" t="s">
        <v>3802</v>
      </c>
      <c r="Y99" s="17" t="n">
        <f aca="false">SUMIFS(Data!$J$2:$J$16716,Data!$E$2:$E$16716,X99,Data!$P$2:$P$16716,1)</f>
        <v>2.87</v>
      </c>
      <c r="Z99" s="16" t="n">
        <f aca="false">Y99+ROW()*0.000000001</f>
        <v>2.870000099</v>
      </c>
    </row>
    <row r="100" customFormat="false" ht="15" hidden="false" customHeight="false" outlineLevel="0" collapsed="false">
      <c r="X100" s="16" t="s">
        <v>1655</v>
      </c>
      <c r="Y100" s="17" t="n">
        <f aca="false">SUMIFS(Data!$J$2:$J$16716,Data!$E$2:$E$16716,X100,Data!$P$2:$P$16716,1)</f>
        <v>2.84</v>
      </c>
      <c r="Z100" s="16" t="n">
        <f aca="false">Y100+ROW()*0.000000001</f>
        <v>2.8400001</v>
      </c>
    </row>
    <row r="101" customFormat="false" ht="15" hidden="false" customHeight="false" outlineLevel="0" collapsed="false">
      <c r="X101" s="16" t="s">
        <v>680</v>
      </c>
      <c r="Y101" s="17" t="n">
        <f aca="false">SUMIFS(Data!$J$2:$J$16716,Data!$E$2:$E$16716,X101,Data!$P$2:$P$16716,1)</f>
        <v>2.8</v>
      </c>
      <c r="Z101" s="16" t="n">
        <f aca="false">Y101+ROW()*0.000000001</f>
        <v>2.800000101</v>
      </c>
    </row>
    <row r="102" customFormat="false" ht="15" hidden="false" customHeight="false" outlineLevel="0" collapsed="false">
      <c r="X102" s="16" t="s">
        <v>2595</v>
      </c>
      <c r="Y102" s="17" t="n">
        <f aca="false">SUMIFS(Data!$J$2:$J$16716,Data!$E$2:$E$16716,X102,Data!$P$2:$P$16716,1)</f>
        <v>2.78</v>
      </c>
      <c r="Z102" s="16" t="n">
        <f aca="false">Y102+ROW()*0.000000001</f>
        <v>2.780000102</v>
      </c>
    </row>
    <row r="103" customFormat="false" ht="15" hidden="false" customHeight="false" outlineLevel="0" collapsed="false">
      <c r="X103" s="16" t="s">
        <v>2100</v>
      </c>
      <c r="Y103" s="17" t="n">
        <f aca="false">SUMIFS(Data!$J$2:$J$16716,Data!$E$2:$E$16716,X103,Data!$P$2:$P$16716,1)</f>
        <v>2.77</v>
      </c>
      <c r="Z103" s="16" t="n">
        <f aca="false">Y103+ROW()*0.000000001</f>
        <v>2.770000103</v>
      </c>
    </row>
    <row r="104" customFormat="false" ht="15" hidden="false" customHeight="false" outlineLevel="0" collapsed="false">
      <c r="X104" s="16" t="s">
        <v>3305</v>
      </c>
      <c r="Y104" s="17" t="n">
        <f aca="false">SUMIFS(Data!$J$2:$J$16716,Data!$E$2:$E$16716,X104,Data!$P$2:$P$16716,1)</f>
        <v>2.75</v>
      </c>
      <c r="Z104" s="16" t="n">
        <f aca="false">Y104+ROW()*0.000000001</f>
        <v>2.750000104</v>
      </c>
    </row>
    <row r="105" customFormat="false" ht="15" hidden="false" customHeight="false" outlineLevel="0" collapsed="false">
      <c r="X105" s="16" t="s">
        <v>3904</v>
      </c>
      <c r="Y105" s="17" t="n">
        <f aca="false">SUMIFS(Data!$J$2:$J$16716,Data!$E$2:$E$16716,X105,Data!$P$2:$P$16716,1)</f>
        <v>2.73</v>
      </c>
      <c r="Z105" s="16" t="n">
        <f aca="false">Y105+ROW()*0.000000001</f>
        <v>2.730000105</v>
      </c>
    </row>
    <row r="106" customFormat="false" ht="15" hidden="false" customHeight="false" outlineLevel="0" collapsed="false">
      <c r="X106" s="16" t="s">
        <v>1788</v>
      </c>
      <c r="Y106" s="17" t="n">
        <f aca="false">SUMIFS(Data!$J$2:$J$16716,Data!$E$2:$E$16716,X106,Data!$P$2:$P$16716,1)</f>
        <v>2.73</v>
      </c>
      <c r="Z106" s="16" t="n">
        <f aca="false">Y106+ROW()*0.000000001</f>
        <v>2.730000106</v>
      </c>
    </row>
    <row r="107" customFormat="false" ht="15" hidden="false" customHeight="false" outlineLevel="0" collapsed="false">
      <c r="X107" s="16" t="s">
        <v>3063</v>
      </c>
      <c r="Y107" s="17" t="n">
        <f aca="false">SUMIFS(Data!$J$2:$J$16716,Data!$E$2:$E$16716,X107,Data!$P$2:$P$16716,1)</f>
        <v>2.71</v>
      </c>
      <c r="Z107" s="16" t="n">
        <f aca="false">Y107+ROW()*0.000000001</f>
        <v>2.710000107</v>
      </c>
    </row>
    <row r="108" customFormat="false" ht="15" hidden="false" customHeight="false" outlineLevel="0" collapsed="false">
      <c r="X108" s="16" t="s">
        <v>2924</v>
      </c>
      <c r="Y108" s="17" t="n">
        <f aca="false">SUMIFS(Data!$J$2:$J$16716,Data!$E$2:$E$16716,X108,Data!$P$2:$P$16716,1)</f>
        <v>2.65</v>
      </c>
      <c r="Z108" s="16" t="n">
        <f aca="false">Y108+ROW()*0.000000001</f>
        <v>2.650000108</v>
      </c>
    </row>
    <row r="109" customFormat="false" ht="15" hidden="false" customHeight="false" outlineLevel="0" collapsed="false">
      <c r="X109" s="16" t="s">
        <v>1457</v>
      </c>
      <c r="Y109" s="17" t="n">
        <f aca="false">SUMIFS(Data!$J$2:$J$16716,Data!$E$2:$E$16716,X109,Data!$P$2:$P$16716,1)</f>
        <v>2.63</v>
      </c>
      <c r="Z109" s="16" t="n">
        <f aca="false">Y109+ROW()*0.000000001</f>
        <v>2.630000109</v>
      </c>
    </row>
    <row r="110" customFormat="false" ht="15" hidden="false" customHeight="false" outlineLevel="0" collapsed="false">
      <c r="X110" s="16" t="s">
        <v>4987</v>
      </c>
      <c r="Y110" s="17" t="n">
        <f aca="false">SUMIFS(Data!$J$2:$J$16716,Data!$E$2:$E$16716,X110,Data!$P$2:$P$16716,1)</f>
        <v>2.59</v>
      </c>
      <c r="Z110" s="16" t="n">
        <f aca="false">Y110+ROW()*0.000000001</f>
        <v>2.59000011</v>
      </c>
    </row>
    <row r="111" customFormat="false" ht="15" hidden="false" customHeight="false" outlineLevel="0" collapsed="false">
      <c r="X111" s="16" t="s">
        <v>708</v>
      </c>
      <c r="Y111" s="17" t="n">
        <f aca="false">SUMIFS(Data!$J$2:$J$16716,Data!$E$2:$E$16716,X111,Data!$P$2:$P$16716,1)</f>
        <v>2.58</v>
      </c>
      <c r="Z111" s="16" t="n">
        <f aca="false">Y111+ROW()*0.000000001</f>
        <v>2.580000111</v>
      </c>
    </row>
    <row r="112" customFormat="false" ht="15" hidden="false" customHeight="false" outlineLevel="0" collapsed="false">
      <c r="X112" s="16" t="s">
        <v>2558</v>
      </c>
      <c r="Y112" s="17" t="n">
        <f aca="false">SUMIFS(Data!$J$2:$J$16716,Data!$E$2:$E$16716,X112,Data!$P$2:$P$16716,1)</f>
        <v>2.52</v>
      </c>
      <c r="Z112" s="16" t="n">
        <f aca="false">Y112+ROW()*0.000000001</f>
        <v>2.520000112</v>
      </c>
    </row>
    <row r="113" customFormat="false" ht="15" hidden="false" customHeight="false" outlineLevel="0" collapsed="false">
      <c r="X113" s="16" t="s">
        <v>1565</v>
      </c>
      <c r="Y113" s="17" t="n">
        <f aca="false">SUMIFS(Data!$J$2:$J$16716,Data!$E$2:$E$16716,X113,Data!$P$2:$P$16716,1)</f>
        <v>2.46</v>
      </c>
      <c r="Z113" s="16" t="n">
        <f aca="false">Y113+ROW()*0.000000001</f>
        <v>2.460000113</v>
      </c>
    </row>
    <row r="114" customFormat="false" ht="15" hidden="false" customHeight="false" outlineLevel="0" collapsed="false">
      <c r="X114" s="16" t="s">
        <v>4034</v>
      </c>
      <c r="Y114" s="17" t="n">
        <f aca="false">SUMIFS(Data!$J$2:$J$16716,Data!$E$2:$E$16716,X114,Data!$P$2:$P$16716,1)</f>
        <v>2.42</v>
      </c>
      <c r="Z114" s="16" t="n">
        <f aca="false">Y114+ROW()*0.000000001</f>
        <v>2.420000114</v>
      </c>
    </row>
    <row r="115" customFormat="false" ht="15" hidden="false" customHeight="false" outlineLevel="0" collapsed="false">
      <c r="X115" s="16" t="s">
        <v>1056</v>
      </c>
      <c r="Y115" s="17" t="n">
        <f aca="false">SUMIFS(Data!$J$2:$J$16716,Data!$E$2:$E$16716,X115,Data!$P$2:$P$16716,1)</f>
        <v>2.32</v>
      </c>
      <c r="Z115" s="16" t="n">
        <f aca="false">Y115+ROW()*0.000000001</f>
        <v>2.320000115</v>
      </c>
    </row>
    <row r="116" customFormat="false" ht="15" hidden="false" customHeight="false" outlineLevel="0" collapsed="false">
      <c r="X116" s="16" t="s">
        <v>1922</v>
      </c>
      <c r="Y116" s="17" t="n">
        <f aca="false">SUMIFS(Data!$J$2:$J$16716,Data!$E$2:$E$16716,X116,Data!$P$2:$P$16716,1)</f>
        <v>2.25</v>
      </c>
      <c r="Z116" s="16" t="n">
        <f aca="false">Y116+ROW()*0.000000001</f>
        <v>2.250000116</v>
      </c>
    </row>
    <row r="117" customFormat="false" ht="15" hidden="false" customHeight="false" outlineLevel="0" collapsed="false">
      <c r="X117" s="16" t="s">
        <v>725</v>
      </c>
      <c r="Y117" s="17" t="n">
        <f aca="false">SUMIFS(Data!$J$2:$J$16716,Data!$E$2:$E$16716,X117,Data!$P$2:$P$16716,1)</f>
        <v>2.25</v>
      </c>
      <c r="Z117" s="16" t="n">
        <f aca="false">Y117+ROW()*0.000000001</f>
        <v>2.250000117</v>
      </c>
    </row>
    <row r="118" customFormat="false" ht="15" hidden="false" customHeight="false" outlineLevel="0" collapsed="false">
      <c r="X118" s="16" t="s">
        <v>2890</v>
      </c>
      <c r="Y118" s="17" t="n">
        <f aca="false">SUMIFS(Data!$J$2:$J$16716,Data!$E$2:$E$16716,X118,Data!$P$2:$P$16716,1)</f>
        <v>2.23</v>
      </c>
      <c r="Z118" s="16" t="n">
        <f aca="false">Y118+ROW()*0.000000001</f>
        <v>2.230000118</v>
      </c>
    </row>
    <row r="119" customFormat="false" ht="15" hidden="false" customHeight="false" outlineLevel="0" collapsed="false">
      <c r="X119" s="16" t="s">
        <v>3686</v>
      </c>
      <c r="Y119" s="17" t="n">
        <f aca="false">SUMIFS(Data!$J$2:$J$16716,Data!$E$2:$E$16716,X119,Data!$P$2:$P$16716,1)</f>
        <v>2.22</v>
      </c>
      <c r="Z119" s="16" t="n">
        <f aca="false">Y119+ROW()*0.000000001</f>
        <v>2.220000119</v>
      </c>
    </row>
    <row r="120" customFormat="false" ht="15" hidden="false" customHeight="false" outlineLevel="0" collapsed="false">
      <c r="X120" s="16" t="s">
        <v>1081</v>
      </c>
      <c r="Y120" s="17" t="n">
        <f aca="false">SUMIFS(Data!$J$2:$J$16716,Data!$E$2:$E$16716,X120,Data!$P$2:$P$16716,1)</f>
        <v>2.18</v>
      </c>
      <c r="Z120" s="16" t="n">
        <f aca="false">Y120+ROW()*0.000000001</f>
        <v>2.18000012</v>
      </c>
    </row>
    <row r="121" customFormat="false" ht="15" hidden="false" customHeight="false" outlineLevel="0" collapsed="false">
      <c r="X121" s="16" t="s">
        <v>3501</v>
      </c>
      <c r="Y121" s="17" t="n">
        <f aca="false">SUMIFS(Data!$J$2:$J$16716,Data!$E$2:$E$16716,X121,Data!$P$2:$P$16716,1)</f>
        <v>2.17</v>
      </c>
      <c r="Z121" s="16" t="n">
        <f aca="false">Y121+ROW()*0.000000001</f>
        <v>2.170000121</v>
      </c>
    </row>
    <row r="122" customFormat="false" ht="15" hidden="false" customHeight="false" outlineLevel="0" collapsed="false">
      <c r="X122" s="16" t="s">
        <v>1700</v>
      </c>
      <c r="Y122" s="17" t="n">
        <f aca="false">SUMIFS(Data!$J$2:$J$16716,Data!$E$2:$E$16716,X122,Data!$P$2:$P$16716,1)</f>
        <v>2.02</v>
      </c>
      <c r="Z122" s="16" t="n">
        <f aca="false">Y122+ROW()*0.000000001</f>
        <v>2.020000122</v>
      </c>
    </row>
    <row r="123" customFormat="false" ht="15" hidden="false" customHeight="false" outlineLevel="0" collapsed="false">
      <c r="X123" s="16" t="s">
        <v>1341</v>
      </c>
      <c r="Y123" s="17" t="n">
        <f aca="false">SUMIFS(Data!$J$2:$J$16716,Data!$E$2:$E$16716,X123,Data!$P$2:$P$16716,1)</f>
        <v>2.02</v>
      </c>
      <c r="Z123" s="16" t="n">
        <f aca="false">Y123+ROW()*0.000000001</f>
        <v>2.020000123</v>
      </c>
    </row>
    <row r="124" customFormat="false" ht="15" hidden="false" customHeight="false" outlineLevel="0" collapsed="false">
      <c r="X124" s="16" t="s">
        <v>1427</v>
      </c>
      <c r="Y124" s="17" t="n">
        <f aca="false">SUMIFS(Data!$J$2:$J$16716,Data!$E$2:$E$16716,X124,Data!$P$2:$P$16716,1)</f>
        <v>1.97</v>
      </c>
      <c r="Z124" s="16" t="n">
        <f aca="false">Y124+ROW()*0.000000001</f>
        <v>1.970000124</v>
      </c>
    </row>
    <row r="125" customFormat="false" ht="15" hidden="false" customHeight="false" outlineLevel="0" collapsed="false">
      <c r="X125" s="16" t="s">
        <v>2148</v>
      </c>
      <c r="Y125" s="17" t="n">
        <f aca="false">SUMIFS(Data!$J$2:$J$16716,Data!$E$2:$E$16716,X125,Data!$P$2:$P$16716,1)</f>
        <v>1.94</v>
      </c>
      <c r="Z125" s="16" t="n">
        <f aca="false">Y125+ROW()*0.000000001</f>
        <v>1.940000125</v>
      </c>
    </row>
    <row r="126" customFormat="false" ht="15" hidden="false" customHeight="false" outlineLevel="0" collapsed="false">
      <c r="X126" s="16" t="s">
        <v>1664</v>
      </c>
      <c r="Y126" s="17" t="n">
        <f aca="false">SUMIFS(Data!$J$2:$J$16716,Data!$E$2:$E$16716,X126,Data!$P$2:$P$16716,1)</f>
        <v>1.94</v>
      </c>
      <c r="Z126" s="16" t="n">
        <f aca="false">Y126+ROW()*0.000000001</f>
        <v>1.940000126</v>
      </c>
    </row>
    <row r="127" customFormat="false" ht="15" hidden="false" customHeight="false" outlineLevel="0" collapsed="false">
      <c r="X127" s="16" t="s">
        <v>1563</v>
      </c>
      <c r="Y127" s="17" t="n">
        <f aca="false">SUMIFS(Data!$J$2:$J$16716,Data!$E$2:$E$16716,X127,Data!$P$2:$P$16716,1)</f>
        <v>1.94</v>
      </c>
      <c r="Z127" s="16" t="n">
        <f aca="false">Y127+ROW()*0.000000001</f>
        <v>1.940000127</v>
      </c>
    </row>
    <row r="128" customFormat="false" ht="15" hidden="false" customHeight="false" outlineLevel="0" collapsed="false">
      <c r="X128" s="16" t="s">
        <v>3122</v>
      </c>
      <c r="Y128" s="17" t="n">
        <f aca="false">SUMIFS(Data!$J$2:$J$16716,Data!$E$2:$E$16716,X128,Data!$P$2:$P$16716,1)</f>
        <v>1.94</v>
      </c>
      <c r="Z128" s="16" t="n">
        <f aca="false">Y128+ROW()*0.000000001</f>
        <v>1.940000128</v>
      </c>
    </row>
    <row r="129" customFormat="false" ht="15" hidden="false" customHeight="false" outlineLevel="0" collapsed="false">
      <c r="X129" s="16" t="s">
        <v>2225</v>
      </c>
      <c r="Y129" s="17" t="n">
        <f aca="false">SUMIFS(Data!$J$2:$J$16716,Data!$E$2:$E$16716,X129,Data!$P$2:$P$16716,1)</f>
        <v>1.91</v>
      </c>
      <c r="Z129" s="16" t="n">
        <f aca="false">Y129+ROW()*0.000000001</f>
        <v>1.910000129</v>
      </c>
    </row>
    <row r="130" customFormat="false" ht="15" hidden="false" customHeight="false" outlineLevel="0" collapsed="false">
      <c r="X130" s="16" t="s">
        <v>3948</v>
      </c>
      <c r="Y130" s="17" t="n">
        <f aca="false">SUMIFS(Data!$J$2:$J$16716,Data!$E$2:$E$16716,X130,Data!$P$2:$P$16716,1)</f>
        <v>1.86</v>
      </c>
      <c r="Z130" s="16" t="n">
        <f aca="false">Y130+ROW()*0.000000001</f>
        <v>1.86000013</v>
      </c>
    </row>
    <row r="131" customFormat="false" ht="15" hidden="false" customHeight="false" outlineLevel="0" collapsed="false">
      <c r="X131" s="16" t="s">
        <v>2455</v>
      </c>
      <c r="Y131" s="17" t="n">
        <f aca="false">SUMIFS(Data!$J$2:$J$16716,Data!$E$2:$E$16716,X131,Data!$P$2:$P$16716,1)</f>
        <v>1.84</v>
      </c>
      <c r="Z131" s="16" t="n">
        <f aca="false">Y131+ROW()*0.000000001</f>
        <v>1.840000131</v>
      </c>
    </row>
    <row r="132" customFormat="false" ht="15" hidden="false" customHeight="false" outlineLevel="0" collapsed="false">
      <c r="X132" s="16" t="s">
        <v>2452</v>
      </c>
      <c r="Y132" s="17" t="n">
        <f aca="false">SUMIFS(Data!$J$2:$J$16716,Data!$E$2:$E$16716,X132,Data!$P$2:$P$16716,1)</f>
        <v>1.82</v>
      </c>
      <c r="Z132" s="16" t="n">
        <f aca="false">Y132+ROW()*0.000000001</f>
        <v>1.820000132</v>
      </c>
    </row>
    <row r="133" customFormat="false" ht="15" hidden="false" customHeight="false" outlineLevel="0" collapsed="false">
      <c r="X133" s="16" t="s">
        <v>4960</v>
      </c>
      <c r="Y133" s="17" t="n">
        <f aca="false">SUMIFS(Data!$J$2:$J$16716,Data!$E$2:$E$16716,X133,Data!$P$2:$P$16716,1)</f>
        <v>1.76</v>
      </c>
      <c r="Z133" s="16" t="n">
        <f aca="false">Y133+ROW()*0.000000001</f>
        <v>1.760000133</v>
      </c>
    </row>
    <row r="134" customFormat="false" ht="15" hidden="false" customHeight="false" outlineLevel="0" collapsed="false">
      <c r="X134" s="16" t="s">
        <v>2941</v>
      </c>
      <c r="Y134" s="17" t="n">
        <f aca="false">SUMIFS(Data!$J$2:$J$16716,Data!$E$2:$E$16716,X134,Data!$P$2:$P$16716,1)</f>
        <v>1.74</v>
      </c>
      <c r="Z134" s="16" t="n">
        <f aca="false">Y134+ROW()*0.000000001</f>
        <v>1.740000134</v>
      </c>
    </row>
    <row r="135" customFormat="false" ht="15" hidden="false" customHeight="false" outlineLevel="0" collapsed="false">
      <c r="X135" s="16" t="s">
        <v>1998</v>
      </c>
      <c r="Y135" s="17" t="n">
        <f aca="false">SUMIFS(Data!$J$2:$J$16716,Data!$E$2:$E$16716,X135,Data!$P$2:$P$16716,1)</f>
        <v>1.71</v>
      </c>
      <c r="Z135" s="16" t="n">
        <f aca="false">Y135+ROW()*0.000000001</f>
        <v>1.710000135</v>
      </c>
    </row>
    <row r="136" customFormat="false" ht="15" hidden="false" customHeight="false" outlineLevel="0" collapsed="false">
      <c r="X136" s="16" t="s">
        <v>994</v>
      </c>
      <c r="Y136" s="17" t="n">
        <f aca="false">SUMIFS(Data!$J$2:$J$16716,Data!$E$2:$E$16716,X136,Data!$P$2:$P$16716,1)</f>
        <v>1.7</v>
      </c>
      <c r="Z136" s="16" t="n">
        <f aca="false">Y136+ROW()*0.000000001</f>
        <v>1.700000136</v>
      </c>
    </row>
    <row r="137" customFormat="false" ht="15" hidden="false" customHeight="false" outlineLevel="0" collapsed="false">
      <c r="X137" s="16" t="s">
        <v>1000</v>
      </c>
      <c r="Y137" s="17" t="n">
        <f aca="false">SUMIFS(Data!$J$2:$J$16716,Data!$E$2:$E$16716,X137,Data!$P$2:$P$16716,1)</f>
        <v>1.7</v>
      </c>
      <c r="Z137" s="16" t="n">
        <f aca="false">Y137+ROW()*0.000000001</f>
        <v>1.700000137</v>
      </c>
    </row>
    <row r="138" customFormat="false" ht="15" hidden="false" customHeight="false" outlineLevel="0" collapsed="false">
      <c r="X138" s="16" t="s">
        <v>2154</v>
      </c>
      <c r="Y138" s="17" t="n">
        <f aca="false">SUMIFS(Data!$J$2:$J$16716,Data!$E$2:$E$16716,X138,Data!$P$2:$P$16716,1)</f>
        <v>1.69</v>
      </c>
      <c r="Z138" s="16" t="n">
        <f aca="false">Y138+ROW()*0.000000001</f>
        <v>1.690000138</v>
      </c>
    </row>
    <row r="139" customFormat="false" ht="15" hidden="false" customHeight="false" outlineLevel="0" collapsed="false">
      <c r="X139" s="16" t="s">
        <v>1355</v>
      </c>
      <c r="Y139" s="17" t="n">
        <f aca="false">SUMIFS(Data!$J$2:$J$16716,Data!$E$2:$E$16716,X139,Data!$P$2:$P$16716,1)</f>
        <v>1.68</v>
      </c>
      <c r="Z139" s="16" t="n">
        <f aca="false">Y139+ROW()*0.000000001</f>
        <v>1.680000139</v>
      </c>
    </row>
    <row r="140" customFormat="false" ht="15" hidden="false" customHeight="false" outlineLevel="0" collapsed="false">
      <c r="X140" s="16" t="s">
        <v>7521</v>
      </c>
      <c r="Y140" s="17" t="n">
        <f aca="false">SUMIFS(Data!$J$2:$J$16716,Data!$E$2:$E$16716,X140,Data!$P$2:$P$16716,1)</f>
        <v>1.66</v>
      </c>
      <c r="Z140" s="16" t="n">
        <f aca="false">Y140+ROW()*0.000000001</f>
        <v>1.66000014</v>
      </c>
    </row>
    <row r="141" customFormat="false" ht="15" hidden="false" customHeight="false" outlineLevel="0" collapsed="false">
      <c r="X141" s="16" t="s">
        <v>4680</v>
      </c>
      <c r="Y141" s="17" t="n">
        <f aca="false">SUMIFS(Data!$J$2:$J$16716,Data!$E$2:$E$16716,X141,Data!$P$2:$P$16716,1)</f>
        <v>1.63</v>
      </c>
      <c r="Z141" s="16" t="n">
        <f aca="false">Y141+ROW()*0.000000001</f>
        <v>1.630000141</v>
      </c>
    </row>
    <row r="142" customFormat="false" ht="15" hidden="false" customHeight="false" outlineLevel="0" collapsed="false">
      <c r="X142" s="16" t="s">
        <v>3236</v>
      </c>
      <c r="Y142" s="17" t="n">
        <f aca="false">SUMIFS(Data!$J$2:$J$16716,Data!$E$2:$E$16716,X142,Data!$P$2:$P$16716,1)</f>
        <v>1.62</v>
      </c>
      <c r="Z142" s="16" t="n">
        <f aca="false">Y142+ROW()*0.000000001</f>
        <v>1.620000142</v>
      </c>
    </row>
    <row r="143" customFormat="false" ht="15" hidden="false" customHeight="false" outlineLevel="0" collapsed="false">
      <c r="X143" s="16" t="s">
        <v>2228</v>
      </c>
      <c r="Y143" s="17" t="n">
        <f aca="false">SUMIFS(Data!$J$2:$J$16716,Data!$E$2:$E$16716,X143,Data!$P$2:$P$16716,1)</f>
        <v>1.62</v>
      </c>
      <c r="Z143" s="16" t="n">
        <f aca="false">Y143+ROW()*0.000000001</f>
        <v>1.620000143</v>
      </c>
    </row>
    <row r="144" customFormat="false" ht="15" hidden="false" customHeight="false" outlineLevel="0" collapsed="false">
      <c r="X144" s="16" t="s">
        <v>1627</v>
      </c>
      <c r="Y144" s="17" t="n">
        <f aca="false">SUMIFS(Data!$J$2:$J$16716,Data!$E$2:$E$16716,X144,Data!$P$2:$P$16716,1)</f>
        <v>1.61</v>
      </c>
      <c r="Z144" s="16" t="n">
        <f aca="false">Y144+ROW()*0.000000001</f>
        <v>1.610000144</v>
      </c>
    </row>
    <row r="145" customFormat="false" ht="15" hidden="false" customHeight="false" outlineLevel="0" collapsed="false">
      <c r="X145" s="16" t="s">
        <v>4133</v>
      </c>
      <c r="Y145" s="17" t="n">
        <f aca="false">SUMIFS(Data!$J$2:$J$16716,Data!$E$2:$E$16716,X145,Data!$P$2:$P$16716,1)</f>
        <v>1.57</v>
      </c>
      <c r="Z145" s="16" t="n">
        <f aca="false">Y145+ROW()*0.000000001</f>
        <v>1.570000145</v>
      </c>
    </row>
    <row r="146" customFormat="false" ht="15" hidden="false" customHeight="false" outlineLevel="0" collapsed="false">
      <c r="X146" s="16" t="s">
        <v>2365</v>
      </c>
      <c r="Y146" s="17" t="n">
        <f aca="false">SUMIFS(Data!$J$2:$J$16716,Data!$E$2:$E$16716,X146,Data!$P$2:$P$16716,1)</f>
        <v>1.56</v>
      </c>
      <c r="Z146" s="16" t="n">
        <f aca="false">Y146+ROW()*0.000000001</f>
        <v>1.560000146</v>
      </c>
    </row>
    <row r="147" customFormat="false" ht="15" hidden="false" customHeight="false" outlineLevel="0" collapsed="false">
      <c r="X147" s="16" t="s">
        <v>2269</v>
      </c>
      <c r="Y147" s="17" t="n">
        <f aca="false">SUMIFS(Data!$J$2:$J$16716,Data!$E$2:$E$16716,X147,Data!$P$2:$P$16716,1)</f>
        <v>1.56</v>
      </c>
      <c r="Z147" s="16" t="n">
        <f aca="false">Y147+ROW()*0.000000001</f>
        <v>1.560000147</v>
      </c>
    </row>
    <row r="148" customFormat="false" ht="15" hidden="false" customHeight="false" outlineLevel="0" collapsed="false">
      <c r="X148" s="16" t="s">
        <v>2843</v>
      </c>
      <c r="Y148" s="17" t="n">
        <f aca="false">SUMIFS(Data!$J$2:$J$16716,Data!$E$2:$E$16716,X148,Data!$P$2:$P$16716,1)</f>
        <v>1.55</v>
      </c>
      <c r="Z148" s="16" t="n">
        <f aca="false">Y148+ROW()*0.000000001</f>
        <v>1.550000148</v>
      </c>
    </row>
    <row r="149" customFormat="false" ht="15" hidden="false" customHeight="false" outlineLevel="0" collapsed="false">
      <c r="X149" s="16" t="s">
        <v>1126</v>
      </c>
      <c r="Y149" s="17" t="n">
        <f aca="false">SUMIFS(Data!$J$2:$J$16716,Data!$E$2:$E$16716,X149,Data!$P$2:$P$16716,1)</f>
        <v>1.55</v>
      </c>
      <c r="Z149" s="16" t="n">
        <f aca="false">Y149+ROW()*0.000000001</f>
        <v>1.550000149</v>
      </c>
    </row>
    <row r="150" customFormat="false" ht="15" hidden="false" customHeight="false" outlineLevel="0" collapsed="false">
      <c r="X150" s="16" t="s">
        <v>4319</v>
      </c>
      <c r="Y150" s="17" t="n">
        <f aca="false">SUMIFS(Data!$J$2:$J$16716,Data!$E$2:$E$16716,X150,Data!$P$2:$P$16716,1)</f>
        <v>1.51</v>
      </c>
      <c r="Z150" s="16" t="n">
        <f aca="false">Y150+ROW()*0.000000001</f>
        <v>1.51000015</v>
      </c>
    </row>
    <row r="151" customFormat="false" ht="15" hidden="false" customHeight="false" outlineLevel="0" collapsed="false">
      <c r="X151" s="16" t="s">
        <v>1649</v>
      </c>
      <c r="Y151" s="17" t="n">
        <f aca="false">SUMIFS(Data!$J$2:$J$16716,Data!$E$2:$E$16716,X151,Data!$P$2:$P$16716,1)</f>
        <v>1.48</v>
      </c>
      <c r="Z151" s="16" t="n">
        <f aca="false">Y151+ROW()*0.000000001</f>
        <v>1.480000151</v>
      </c>
    </row>
    <row r="152" customFormat="false" ht="15" hidden="false" customHeight="false" outlineLevel="0" collapsed="false">
      <c r="X152" s="16" t="s">
        <v>3446</v>
      </c>
      <c r="Y152" s="17" t="n">
        <f aca="false">SUMIFS(Data!$J$2:$J$16716,Data!$E$2:$E$16716,X152,Data!$P$2:$P$16716,1)</f>
        <v>1.46</v>
      </c>
      <c r="Z152" s="16" t="n">
        <f aca="false">Y152+ROW()*0.000000001</f>
        <v>1.460000152</v>
      </c>
    </row>
    <row r="153" customFormat="false" ht="15" hidden="false" customHeight="false" outlineLevel="0" collapsed="false">
      <c r="X153" s="16" t="s">
        <v>1929</v>
      </c>
      <c r="Y153" s="17" t="n">
        <f aca="false">SUMIFS(Data!$J$2:$J$16716,Data!$E$2:$E$16716,X153,Data!$P$2:$P$16716,1)</f>
        <v>1.46</v>
      </c>
      <c r="Z153" s="16" t="n">
        <f aca="false">Y153+ROW()*0.000000001</f>
        <v>1.460000153</v>
      </c>
    </row>
    <row r="154" customFormat="false" ht="15" hidden="false" customHeight="false" outlineLevel="0" collapsed="false">
      <c r="X154" s="16" t="s">
        <v>3209</v>
      </c>
      <c r="Y154" s="17" t="n">
        <f aca="false">SUMIFS(Data!$J$2:$J$16716,Data!$E$2:$E$16716,X154,Data!$P$2:$P$16716,1)</f>
        <v>1.44</v>
      </c>
      <c r="Z154" s="16" t="n">
        <f aca="false">Y154+ROW()*0.000000001</f>
        <v>1.440000154</v>
      </c>
    </row>
    <row r="155" customFormat="false" ht="15" hidden="false" customHeight="false" outlineLevel="0" collapsed="false">
      <c r="X155" s="16" t="s">
        <v>2406</v>
      </c>
      <c r="Y155" s="17" t="n">
        <f aca="false">SUMIFS(Data!$J$2:$J$16716,Data!$E$2:$E$16716,X155,Data!$P$2:$P$16716,1)</f>
        <v>1.42</v>
      </c>
      <c r="Z155" s="16" t="n">
        <f aca="false">Y155+ROW()*0.000000001</f>
        <v>1.420000155</v>
      </c>
    </row>
    <row r="156" customFormat="false" ht="15" hidden="false" customHeight="false" outlineLevel="0" collapsed="false">
      <c r="X156" s="16" t="s">
        <v>2032</v>
      </c>
      <c r="Y156" s="17" t="n">
        <f aca="false">SUMIFS(Data!$J$2:$J$16716,Data!$E$2:$E$16716,X156,Data!$P$2:$P$16716,1)</f>
        <v>1.42</v>
      </c>
      <c r="Z156" s="16" t="n">
        <f aca="false">Y156+ROW()*0.000000001</f>
        <v>1.420000156</v>
      </c>
    </row>
    <row r="157" customFormat="false" ht="15" hidden="false" customHeight="false" outlineLevel="0" collapsed="false">
      <c r="X157" s="16" t="s">
        <v>4395</v>
      </c>
      <c r="Y157" s="17" t="n">
        <f aca="false">SUMIFS(Data!$J$2:$J$16716,Data!$E$2:$E$16716,X157,Data!$P$2:$P$16716,1)</f>
        <v>1.41</v>
      </c>
      <c r="Z157" s="16" t="n">
        <f aca="false">Y157+ROW()*0.000000001</f>
        <v>1.410000157</v>
      </c>
    </row>
    <row r="158" customFormat="false" ht="15" hidden="false" customHeight="false" outlineLevel="0" collapsed="false">
      <c r="X158" s="16" t="s">
        <v>5707</v>
      </c>
      <c r="Y158" s="17" t="n">
        <f aca="false">SUMIFS(Data!$J$2:$J$16716,Data!$E$2:$E$16716,X158,Data!$P$2:$P$16716,1)</f>
        <v>1.41</v>
      </c>
      <c r="Z158" s="16" t="n">
        <f aca="false">Y158+ROW()*0.000000001</f>
        <v>1.410000158</v>
      </c>
    </row>
    <row r="159" customFormat="false" ht="15" hidden="false" customHeight="false" outlineLevel="0" collapsed="false">
      <c r="X159" s="16" t="s">
        <v>2010</v>
      </c>
      <c r="Y159" s="17" t="n">
        <f aca="false">SUMIFS(Data!$J$2:$J$16716,Data!$E$2:$E$16716,X159,Data!$P$2:$P$16716,1)</f>
        <v>1.4</v>
      </c>
      <c r="Z159" s="16" t="n">
        <f aca="false">Y159+ROW()*0.000000001</f>
        <v>1.400000159</v>
      </c>
    </row>
    <row r="160" customFormat="false" ht="15" hidden="false" customHeight="false" outlineLevel="0" collapsed="false">
      <c r="X160" s="16" t="s">
        <v>5651</v>
      </c>
      <c r="Y160" s="17" t="n">
        <f aca="false">SUMIFS(Data!$J$2:$J$16716,Data!$E$2:$E$16716,X160,Data!$P$2:$P$16716,1)</f>
        <v>1.36</v>
      </c>
      <c r="Z160" s="16" t="n">
        <f aca="false">Y160+ROW()*0.000000001</f>
        <v>1.36000016</v>
      </c>
    </row>
    <row r="161" customFormat="false" ht="15" hidden="false" customHeight="false" outlineLevel="0" collapsed="false">
      <c r="X161" s="16" t="s">
        <v>3336</v>
      </c>
      <c r="Y161" s="17" t="n">
        <f aca="false">SUMIFS(Data!$J$2:$J$16716,Data!$E$2:$E$16716,X161,Data!$P$2:$P$16716,1)</f>
        <v>1.36</v>
      </c>
      <c r="Z161" s="16" t="n">
        <f aca="false">Y161+ROW()*0.000000001</f>
        <v>1.360000161</v>
      </c>
    </row>
    <row r="162" customFormat="false" ht="15" hidden="false" customHeight="false" outlineLevel="0" collapsed="false">
      <c r="X162" s="16" t="s">
        <v>4962</v>
      </c>
      <c r="Y162" s="17" t="n">
        <f aca="false">SUMIFS(Data!$J$2:$J$16716,Data!$E$2:$E$16716,X162,Data!$P$2:$P$16716,1)</f>
        <v>1.36</v>
      </c>
      <c r="Z162" s="16" t="n">
        <f aca="false">Y162+ROW()*0.000000001</f>
        <v>1.360000162</v>
      </c>
    </row>
    <row r="163" customFormat="false" ht="15" hidden="false" customHeight="false" outlineLevel="0" collapsed="false">
      <c r="X163" s="16" t="s">
        <v>4298</v>
      </c>
      <c r="Y163" s="17" t="n">
        <f aca="false">SUMIFS(Data!$J$2:$J$16716,Data!$E$2:$E$16716,X163,Data!$P$2:$P$16716,1)</f>
        <v>1.33</v>
      </c>
      <c r="Z163" s="16" t="n">
        <f aca="false">Y163+ROW()*0.000000001</f>
        <v>1.330000163</v>
      </c>
    </row>
    <row r="164" customFormat="false" ht="15" hidden="false" customHeight="false" outlineLevel="0" collapsed="false">
      <c r="X164" s="16" t="s">
        <v>6736</v>
      </c>
      <c r="Y164" s="17" t="n">
        <f aca="false">SUMIFS(Data!$J$2:$J$16716,Data!$E$2:$E$16716,X164,Data!$P$2:$P$16716,1)</f>
        <v>1.29</v>
      </c>
      <c r="Z164" s="16" t="n">
        <f aca="false">Y164+ROW()*0.000000001</f>
        <v>1.290000164</v>
      </c>
    </row>
    <row r="165" customFormat="false" ht="15" hidden="false" customHeight="false" outlineLevel="0" collapsed="false">
      <c r="X165" s="16" t="s">
        <v>4028</v>
      </c>
      <c r="Y165" s="17" t="n">
        <f aca="false">SUMIFS(Data!$J$2:$J$16716,Data!$E$2:$E$16716,X165,Data!$P$2:$P$16716,1)</f>
        <v>1.23</v>
      </c>
      <c r="Z165" s="16" t="n">
        <f aca="false">Y165+ROW()*0.000000001</f>
        <v>1.230000165</v>
      </c>
    </row>
    <row r="166" customFormat="false" ht="15" hidden="false" customHeight="false" outlineLevel="0" collapsed="false">
      <c r="X166" s="16" t="s">
        <v>5273</v>
      </c>
      <c r="Y166" s="17" t="n">
        <f aca="false">SUMIFS(Data!$J$2:$J$16716,Data!$E$2:$E$16716,X166,Data!$P$2:$P$16716,1)</f>
        <v>1.23</v>
      </c>
      <c r="Z166" s="16" t="n">
        <f aca="false">Y166+ROW()*0.000000001</f>
        <v>1.230000166</v>
      </c>
    </row>
    <row r="167" customFormat="false" ht="15" hidden="false" customHeight="false" outlineLevel="0" collapsed="false">
      <c r="X167" s="16" t="s">
        <v>1604</v>
      </c>
      <c r="Y167" s="17" t="n">
        <f aca="false">SUMIFS(Data!$J$2:$J$16716,Data!$E$2:$E$16716,X167,Data!$P$2:$P$16716,1)</f>
        <v>1.21</v>
      </c>
      <c r="Z167" s="16" t="n">
        <f aca="false">Y167+ROW()*0.000000001</f>
        <v>1.210000167</v>
      </c>
    </row>
    <row r="168" customFormat="false" ht="15" hidden="false" customHeight="false" outlineLevel="0" collapsed="false">
      <c r="X168" s="16" t="s">
        <v>5334</v>
      </c>
      <c r="Y168" s="17" t="n">
        <f aca="false">SUMIFS(Data!$J$2:$J$16716,Data!$E$2:$E$16716,X168,Data!$P$2:$P$16716,1)</f>
        <v>1.2</v>
      </c>
      <c r="Z168" s="16" t="n">
        <f aca="false">Y168+ROW()*0.000000001</f>
        <v>1.200000168</v>
      </c>
    </row>
    <row r="169" customFormat="false" ht="15" hidden="false" customHeight="false" outlineLevel="0" collapsed="false">
      <c r="X169" s="16" t="s">
        <v>1482</v>
      </c>
      <c r="Y169" s="17" t="n">
        <f aca="false">SUMIFS(Data!$J$2:$J$16716,Data!$E$2:$E$16716,X169,Data!$P$2:$P$16716,1)</f>
        <v>1.2</v>
      </c>
      <c r="Z169" s="16" t="n">
        <f aca="false">Y169+ROW()*0.000000001</f>
        <v>1.200000169</v>
      </c>
    </row>
    <row r="170" customFormat="false" ht="15" hidden="false" customHeight="false" outlineLevel="0" collapsed="false">
      <c r="X170" s="16" t="s">
        <v>6143</v>
      </c>
      <c r="Y170" s="17" t="n">
        <f aca="false">SUMIFS(Data!$J$2:$J$16716,Data!$E$2:$E$16716,X170,Data!$P$2:$P$16716,1)</f>
        <v>1.19</v>
      </c>
      <c r="Z170" s="16" t="n">
        <f aca="false">Y170+ROW()*0.000000001</f>
        <v>1.19000017</v>
      </c>
    </row>
    <row r="171" customFormat="false" ht="15" hidden="false" customHeight="false" outlineLevel="0" collapsed="false">
      <c r="X171" s="16" t="s">
        <v>4272</v>
      </c>
      <c r="Y171" s="17" t="n">
        <f aca="false">SUMIFS(Data!$J$2:$J$16716,Data!$E$2:$E$16716,X171,Data!$P$2:$P$16716,1)</f>
        <v>1.19</v>
      </c>
      <c r="Z171" s="16" t="n">
        <f aca="false">Y171+ROW()*0.000000001</f>
        <v>1.190000171</v>
      </c>
    </row>
    <row r="172" customFormat="false" ht="15" hidden="false" customHeight="false" outlineLevel="0" collapsed="false">
      <c r="X172" s="16" t="s">
        <v>2951</v>
      </c>
      <c r="Y172" s="17" t="n">
        <f aca="false">SUMIFS(Data!$J$2:$J$16716,Data!$E$2:$E$16716,X172,Data!$P$2:$P$16716,1)</f>
        <v>1.18</v>
      </c>
      <c r="Z172" s="16" t="n">
        <f aca="false">Y172+ROW()*0.000000001</f>
        <v>1.180000172</v>
      </c>
    </row>
    <row r="173" customFormat="false" ht="15" hidden="false" customHeight="false" outlineLevel="0" collapsed="false">
      <c r="X173" s="16" t="s">
        <v>2764</v>
      </c>
      <c r="Y173" s="17" t="n">
        <f aca="false">SUMIFS(Data!$J$2:$J$16716,Data!$E$2:$E$16716,X173,Data!$P$2:$P$16716,1)</f>
        <v>1.18</v>
      </c>
      <c r="Z173" s="16" t="n">
        <f aca="false">Y173+ROW()*0.000000001</f>
        <v>1.180000173</v>
      </c>
    </row>
    <row r="174" customFormat="false" ht="15" hidden="false" customHeight="false" outlineLevel="0" collapsed="false">
      <c r="X174" s="16" t="s">
        <v>2355</v>
      </c>
      <c r="Y174" s="17" t="n">
        <f aca="false">SUMIFS(Data!$J$2:$J$16716,Data!$E$2:$E$16716,X174,Data!$P$2:$P$16716,1)</f>
        <v>1.15</v>
      </c>
      <c r="Z174" s="16" t="n">
        <f aca="false">Y174+ROW()*0.000000001</f>
        <v>1.150000174</v>
      </c>
    </row>
    <row r="175" customFormat="false" ht="15" hidden="false" customHeight="false" outlineLevel="0" collapsed="false">
      <c r="X175" s="16" t="s">
        <v>2805</v>
      </c>
      <c r="Y175" s="17" t="n">
        <f aca="false">SUMIFS(Data!$J$2:$J$16716,Data!$E$2:$E$16716,X175,Data!$P$2:$P$16716,1)</f>
        <v>1.14</v>
      </c>
      <c r="Z175" s="16" t="n">
        <f aca="false">Y175+ROW()*0.000000001</f>
        <v>1.140000175</v>
      </c>
    </row>
    <row r="176" customFormat="false" ht="15" hidden="false" customHeight="false" outlineLevel="0" collapsed="false">
      <c r="X176" s="16" t="s">
        <v>5622</v>
      </c>
      <c r="Y176" s="17" t="n">
        <f aca="false">SUMIFS(Data!$J$2:$J$16716,Data!$E$2:$E$16716,X176,Data!$P$2:$P$16716,1)</f>
        <v>1.1</v>
      </c>
      <c r="Z176" s="16" t="n">
        <f aca="false">Y176+ROW()*0.000000001</f>
        <v>1.100000176</v>
      </c>
    </row>
    <row r="177" customFormat="false" ht="15" hidden="false" customHeight="false" outlineLevel="0" collapsed="false">
      <c r="X177" s="16" t="s">
        <v>4979</v>
      </c>
      <c r="Y177" s="17" t="n">
        <f aca="false">SUMIFS(Data!$J$2:$J$16716,Data!$E$2:$E$16716,X177,Data!$P$2:$P$16716,1)</f>
        <v>1.1</v>
      </c>
      <c r="Z177" s="16" t="n">
        <f aca="false">Y177+ROW()*0.000000001</f>
        <v>1.100000177</v>
      </c>
    </row>
    <row r="178" customFormat="false" ht="15" hidden="false" customHeight="false" outlineLevel="0" collapsed="false">
      <c r="X178" s="16" t="s">
        <v>6604</v>
      </c>
      <c r="Y178" s="17" t="n">
        <f aca="false">SUMIFS(Data!$J$2:$J$16716,Data!$E$2:$E$16716,X178,Data!$P$2:$P$16716,1)</f>
        <v>1.08</v>
      </c>
      <c r="Z178" s="16" t="n">
        <f aca="false">Y178+ROW()*0.000000001</f>
        <v>1.080000178</v>
      </c>
    </row>
    <row r="179" customFormat="false" ht="15" hidden="false" customHeight="false" outlineLevel="0" collapsed="false">
      <c r="X179" s="16" t="s">
        <v>3328</v>
      </c>
      <c r="Y179" s="17" t="n">
        <f aca="false">SUMIFS(Data!$J$2:$J$16716,Data!$E$2:$E$16716,X179,Data!$P$2:$P$16716,1)</f>
        <v>1.05</v>
      </c>
      <c r="Z179" s="16" t="n">
        <f aca="false">Y179+ROW()*0.000000001</f>
        <v>1.050000179</v>
      </c>
    </row>
    <row r="180" customFormat="false" ht="15" hidden="false" customHeight="false" outlineLevel="0" collapsed="false">
      <c r="X180" s="16" t="s">
        <v>3696</v>
      </c>
      <c r="Y180" s="17" t="n">
        <f aca="false">SUMIFS(Data!$J$2:$J$16716,Data!$E$2:$E$16716,X180,Data!$P$2:$P$16716,1)</f>
        <v>1.03</v>
      </c>
      <c r="Z180" s="16" t="n">
        <f aca="false">Y180+ROW()*0.000000001</f>
        <v>1.03000018</v>
      </c>
    </row>
    <row r="181" customFormat="false" ht="15" hidden="false" customHeight="false" outlineLevel="0" collapsed="false">
      <c r="X181" s="16" t="s">
        <v>3571</v>
      </c>
      <c r="Y181" s="17" t="n">
        <f aca="false">SUMIFS(Data!$J$2:$J$16716,Data!$E$2:$E$16716,X181,Data!$P$2:$P$16716,1)</f>
        <v>1.02</v>
      </c>
      <c r="Z181" s="16" t="n">
        <f aca="false">Y181+ROW()*0.000000001</f>
        <v>1.020000181</v>
      </c>
    </row>
    <row r="182" customFormat="false" ht="15" hidden="false" customHeight="false" outlineLevel="0" collapsed="false">
      <c r="X182" s="16" t="s">
        <v>7373</v>
      </c>
      <c r="Y182" s="17" t="n">
        <f aca="false">SUMIFS(Data!$J$2:$J$16716,Data!$E$2:$E$16716,X182,Data!$P$2:$P$16716,1)</f>
        <v>1</v>
      </c>
      <c r="Z182" s="16" t="n">
        <f aca="false">Y182+ROW()*0.000000001</f>
        <v>1.000000182</v>
      </c>
    </row>
    <row r="183" customFormat="false" ht="15" hidden="false" customHeight="false" outlineLevel="0" collapsed="false">
      <c r="X183" s="16" t="s">
        <v>2261</v>
      </c>
      <c r="Y183" s="17" t="n">
        <f aca="false">SUMIFS(Data!$J$2:$J$16716,Data!$E$2:$E$16716,X183,Data!$P$2:$P$16716,1)</f>
        <v>0.98</v>
      </c>
      <c r="Z183" s="16" t="n">
        <f aca="false">Y183+ROW()*0.000000001</f>
        <v>0.980000183</v>
      </c>
    </row>
    <row r="184" customFormat="false" ht="15" hidden="false" customHeight="false" outlineLevel="0" collapsed="false">
      <c r="X184" s="16" t="s">
        <v>4684</v>
      </c>
      <c r="Y184" s="17" t="n">
        <f aca="false">SUMIFS(Data!$J$2:$J$16716,Data!$E$2:$E$16716,X184,Data!$P$2:$P$16716,1)</f>
        <v>0.98</v>
      </c>
      <c r="Z184" s="16" t="n">
        <f aca="false">Y184+ROW()*0.000000001</f>
        <v>0.980000184</v>
      </c>
    </row>
    <row r="185" customFormat="false" ht="15" hidden="false" customHeight="false" outlineLevel="0" collapsed="false">
      <c r="X185" s="16" t="s">
        <v>4601</v>
      </c>
      <c r="Y185" s="17" t="n">
        <f aca="false">SUMIFS(Data!$J$2:$J$16716,Data!$E$2:$E$16716,X185,Data!$P$2:$P$16716,1)</f>
        <v>0.96</v>
      </c>
      <c r="Z185" s="16" t="n">
        <f aca="false">Y185+ROW()*0.000000001</f>
        <v>0.960000185</v>
      </c>
    </row>
    <row r="186" customFormat="false" ht="15" hidden="false" customHeight="false" outlineLevel="0" collapsed="false">
      <c r="X186" s="16" t="s">
        <v>2473</v>
      </c>
      <c r="Y186" s="17" t="n">
        <f aca="false">SUMIFS(Data!$J$2:$J$16716,Data!$E$2:$E$16716,X186,Data!$P$2:$P$16716,1)</f>
        <v>0.96</v>
      </c>
      <c r="Z186" s="16" t="n">
        <f aca="false">Y186+ROW()*0.000000001</f>
        <v>0.960000186</v>
      </c>
    </row>
    <row r="187" customFormat="false" ht="15" hidden="false" customHeight="false" outlineLevel="0" collapsed="false">
      <c r="X187" s="16" t="s">
        <v>6623</v>
      </c>
      <c r="Y187" s="17" t="n">
        <f aca="false">SUMIFS(Data!$J$2:$J$16716,Data!$E$2:$E$16716,X187,Data!$P$2:$P$16716,1)</f>
        <v>0.96</v>
      </c>
      <c r="Z187" s="16" t="n">
        <f aca="false">Y187+ROW()*0.000000001</f>
        <v>0.960000187</v>
      </c>
    </row>
    <row r="188" customFormat="false" ht="15" hidden="false" customHeight="false" outlineLevel="0" collapsed="false">
      <c r="X188" s="16" t="s">
        <v>4955</v>
      </c>
      <c r="Y188" s="17" t="n">
        <f aca="false">SUMIFS(Data!$J$2:$J$16716,Data!$E$2:$E$16716,X188,Data!$P$2:$P$16716,1)</f>
        <v>0.95</v>
      </c>
      <c r="Z188" s="16" t="n">
        <f aca="false">Y188+ROW()*0.000000001</f>
        <v>0.950000188</v>
      </c>
    </row>
    <row r="189" customFormat="false" ht="15" hidden="false" customHeight="false" outlineLevel="0" collapsed="false">
      <c r="X189" s="16" t="s">
        <v>3953</v>
      </c>
      <c r="Y189" s="17" t="n">
        <f aca="false">SUMIFS(Data!$J$2:$J$16716,Data!$E$2:$E$16716,X189,Data!$P$2:$P$16716,1)</f>
        <v>0.95</v>
      </c>
      <c r="Z189" s="16" t="n">
        <f aca="false">Y189+ROW()*0.000000001</f>
        <v>0.950000189</v>
      </c>
    </row>
    <row r="190" customFormat="false" ht="15" hidden="false" customHeight="false" outlineLevel="0" collapsed="false">
      <c r="X190" s="16" t="s">
        <v>5994</v>
      </c>
      <c r="Y190" s="17" t="n">
        <f aca="false">SUMIFS(Data!$J$2:$J$16716,Data!$E$2:$E$16716,X190,Data!$P$2:$P$16716,1)</f>
        <v>0.94</v>
      </c>
      <c r="Z190" s="16" t="n">
        <f aca="false">Y190+ROW()*0.000000001</f>
        <v>0.94000019</v>
      </c>
    </row>
    <row r="191" customFormat="false" ht="15" hidden="false" customHeight="false" outlineLevel="0" collapsed="false">
      <c r="X191" s="16" t="s">
        <v>2817</v>
      </c>
      <c r="Y191" s="17" t="n">
        <f aca="false">SUMIFS(Data!$J$2:$J$16716,Data!$E$2:$E$16716,X191,Data!$P$2:$P$16716,1)</f>
        <v>0.94</v>
      </c>
      <c r="Z191" s="16" t="n">
        <f aca="false">Y191+ROW()*0.000000001</f>
        <v>0.940000191</v>
      </c>
    </row>
    <row r="192" customFormat="false" ht="15" hidden="false" customHeight="false" outlineLevel="0" collapsed="false">
      <c r="X192" s="16" t="s">
        <v>3581</v>
      </c>
      <c r="Y192" s="17" t="n">
        <f aca="false">SUMIFS(Data!$J$2:$J$16716,Data!$E$2:$E$16716,X192,Data!$P$2:$P$16716,1)</f>
        <v>0.91</v>
      </c>
      <c r="Z192" s="16" t="n">
        <f aca="false">Y192+ROW()*0.000000001</f>
        <v>0.910000192</v>
      </c>
    </row>
    <row r="193" customFormat="false" ht="15" hidden="false" customHeight="false" outlineLevel="0" collapsed="false">
      <c r="X193" s="16" t="s">
        <v>6819</v>
      </c>
      <c r="Y193" s="17" t="n">
        <f aca="false">SUMIFS(Data!$J$2:$J$16716,Data!$E$2:$E$16716,X193,Data!$P$2:$P$16716,1)</f>
        <v>0.9</v>
      </c>
      <c r="Z193" s="16" t="n">
        <f aca="false">Y193+ROW()*0.000000001</f>
        <v>0.900000193</v>
      </c>
    </row>
    <row r="194" customFormat="false" ht="15" hidden="false" customHeight="false" outlineLevel="0" collapsed="false">
      <c r="X194" s="16" t="s">
        <v>1987</v>
      </c>
      <c r="Y194" s="17" t="n">
        <f aca="false">SUMIFS(Data!$J$2:$J$16716,Data!$E$2:$E$16716,X194,Data!$P$2:$P$16716,1)</f>
        <v>0.9</v>
      </c>
      <c r="Z194" s="16" t="n">
        <f aca="false">Y194+ROW()*0.000000001</f>
        <v>0.900000194</v>
      </c>
    </row>
    <row r="195" customFormat="false" ht="15" hidden="false" customHeight="false" outlineLevel="0" collapsed="false">
      <c r="X195" s="16" t="s">
        <v>5200</v>
      </c>
      <c r="Y195" s="17" t="n">
        <f aca="false">SUMIFS(Data!$J$2:$J$16716,Data!$E$2:$E$16716,X195,Data!$P$2:$P$16716,1)</f>
        <v>0.89</v>
      </c>
      <c r="Z195" s="16" t="n">
        <f aca="false">Y195+ROW()*0.000000001</f>
        <v>0.890000195</v>
      </c>
    </row>
    <row r="196" customFormat="false" ht="15" hidden="false" customHeight="false" outlineLevel="0" collapsed="false">
      <c r="X196" s="16" t="s">
        <v>3958</v>
      </c>
      <c r="Y196" s="17" t="n">
        <f aca="false">SUMIFS(Data!$J$2:$J$16716,Data!$E$2:$E$16716,X196,Data!$P$2:$P$16716,1)</f>
        <v>0.88</v>
      </c>
      <c r="Z196" s="16" t="n">
        <f aca="false">Y196+ROW()*0.000000001</f>
        <v>0.880000196</v>
      </c>
    </row>
    <row r="197" customFormat="false" ht="15" hidden="false" customHeight="false" outlineLevel="0" collapsed="false">
      <c r="X197" s="16" t="s">
        <v>1996</v>
      </c>
      <c r="Y197" s="17" t="n">
        <f aca="false">SUMIFS(Data!$J$2:$J$16716,Data!$E$2:$E$16716,X197,Data!$P$2:$P$16716,1)</f>
        <v>0.87</v>
      </c>
      <c r="Z197" s="16" t="n">
        <f aca="false">Y197+ROW()*0.000000001</f>
        <v>0.870000197</v>
      </c>
    </row>
    <row r="198" customFormat="false" ht="15" hidden="false" customHeight="false" outlineLevel="0" collapsed="false">
      <c r="X198" s="16" t="s">
        <v>2006</v>
      </c>
      <c r="Y198" s="17" t="n">
        <f aca="false">SUMIFS(Data!$J$2:$J$16716,Data!$E$2:$E$16716,X198,Data!$P$2:$P$16716,1)</f>
        <v>0.87</v>
      </c>
      <c r="Z198" s="16" t="n">
        <f aca="false">Y198+ROW()*0.000000001</f>
        <v>0.870000198</v>
      </c>
    </row>
    <row r="199" customFormat="false" ht="15" hidden="false" customHeight="false" outlineLevel="0" collapsed="false">
      <c r="X199" s="16" t="s">
        <v>2024</v>
      </c>
      <c r="Y199" s="17" t="n">
        <f aca="false">SUMIFS(Data!$J$2:$J$16716,Data!$E$2:$E$16716,X199,Data!$P$2:$P$16716,1)</f>
        <v>0.87</v>
      </c>
      <c r="Z199" s="16" t="n">
        <f aca="false">Y199+ROW()*0.000000001</f>
        <v>0.870000199</v>
      </c>
    </row>
    <row r="200" customFormat="false" ht="15" hidden="false" customHeight="false" outlineLevel="0" collapsed="false">
      <c r="X200" s="16" t="s">
        <v>2480</v>
      </c>
      <c r="Y200" s="17" t="n">
        <f aca="false">SUMIFS(Data!$J$2:$J$16716,Data!$E$2:$E$16716,X200,Data!$P$2:$P$16716,1)</f>
        <v>0.87</v>
      </c>
      <c r="Z200" s="16" t="n">
        <f aca="false">Y200+ROW()*0.000000001</f>
        <v>0.8700002</v>
      </c>
    </row>
    <row r="201" customFormat="false" ht="15" hidden="false" customHeight="false" outlineLevel="0" collapsed="false">
      <c r="X201" s="16" t="s">
        <v>3578</v>
      </c>
      <c r="Y201" s="17" t="n">
        <f aca="false">SUMIFS(Data!$J$2:$J$16716,Data!$E$2:$E$16716,X201,Data!$P$2:$P$16716,1)</f>
        <v>0.85</v>
      </c>
      <c r="Z201" s="16" t="n">
        <f aca="false">Y201+ROW()*0.000000001</f>
        <v>0.850000201</v>
      </c>
    </row>
    <row r="202" customFormat="false" ht="15" hidden="false" customHeight="false" outlineLevel="0" collapsed="false">
      <c r="X202" s="16" t="s">
        <v>3230</v>
      </c>
      <c r="Y202" s="17" t="n">
        <f aca="false">SUMIFS(Data!$J$2:$J$16716,Data!$E$2:$E$16716,X202,Data!$P$2:$P$16716,1)</f>
        <v>0.85</v>
      </c>
      <c r="Z202" s="16" t="n">
        <f aca="false">Y202+ROW()*0.000000001</f>
        <v>0.850000202</v>
      </c>
    </row>
    <row r="203" customFormat="false" ht="15" hidden="false" customHeight="false" outlineLevel="0" collapsed="false">
      <c r="X203" s="16" t="s">
        <v>4702</v>
      </c>
      <c r="Y203" s="17" t="n">
        <f aca="false">SUMIFS(Data!$J$2:$J$16716,Data!$E$2:$E$16716,X203,Data!$P$2:$P$16716,1)</f>
        <v>0.83</v>
      </c>
      <c r="Z203" s="16" t="n">
        <f aca="false">Y203+ROW()*0.000000001</f>
        <v>0.830000203</v>
      </c>
    </row>
    <row r="204" customFormat="false" ht="15" hidden="false" customHeight="false" outlineLevel="0" collapsed="false">
      <c r="X204" s="16" t="s">
        <v>4105</v>
      </c>
      <c r="Y204" s="17" t="n">
        <f aca="false">SUMIFS(Data!$J$2:$J$16716,Data!$E$2:$E$16716,X204,Data!$P$2:$P$16716,1)</f>
        <v>0.83</v>
      </c>
      <c r="Z204" s="16" t="n">
        <f aca="false">Y204+ROW()*0.000000001</f>
        <v>0.830000204</v>
      </c>
    </row>
    <row r="205" customFormat="false" ht="15" hidden="false" customHeight="false" outlineLevel="0" collapsed="false">
      <c r="X205" s="16" t="s">
        <v>3318</v>
      </c>
      <c r="Y205" s="17" t="n">
        <f aca="false">SUMIFS(Data!$J$2:$J$16716,Data!$E$2:$E$16716,X205,Data!$P$2:$P$16716,1)</f>
        <v>0.82</v>
      </c>
      <c r="Z205" s="16" t="n">
        <f aca="false">Y205+ROW()*0.000000001</f>
        <v>0.820000205</v>
      </c>
    </row>
    <row r="206" customFormat="false" ht="15" hidden="false" customHeight="false" outlineLevel="0" collapsed="false">
      <c r="X206" s="16" t="s">
        <v>2104</v>
      </c>
      <c r="Y206" s="17" t="n">
        <f aca="false">SUMIFS(Data!$J$2:$J$16716,Data!$E$2:$E$16716,X206,Data!$P$2:$P$16716,1)</f>
        <v>0.82</v>
      </c>
      <c r="Z206" s="16" t="n">
        <f aca="false">Y206+ROW()*0.000000001</f>
        <v>0.820000206</v>
      </c>
    </row>
    <row r="207" customFormat="false" ht="15" hidden="false" customHeight="false" outlineLevel="0" collapsed="false">
      <c r="X207" s="16" t="s">
        <v>6672</v>
      </c>
      <c r="Y207" s="17" t="n">
        <f aca="false">SUMIFS(Data!$J$2:$J$16716,Data!$E$2:$E$16716,X207,Data!$P$2:$P$16716,1)</f>
        <v>0.79</v>
      </c>
      <c r="Z207" s="16" t="n">
        <f aca="false">Y207+ROW()*0.000000001</f>
        <v>0.790000207</v>
      </c>
    </row>
    <row r="208" customFormat="false" ht="15" hidden="false" customHeight="false" outlineLevel="0" collapsed="false">
      <c r="X208" s="16" t="s">
        <v>5008</v>
      </c>
      <c r="Y208" s="17" t="n">
        <f aca="false">SUMIFS(Data!$J$2:$J$16716,Data!$E$2:$E$16716,X208,Data!$P$2:$P$16716,1)</f>
        <v>0.78</v>
      </c>
      <c r="Z208" s="16" t="n">
        <f aca="false">Y208+ROW()*0.000000001</f>
        <v>0.780000208</v>
      </c>
    </row>
    <row r="209" customFormat="false" ht="15" hidden="false" customHeight="false" outlineLevel="0" collapsed="false">
      <c r="X209" s="16" t="s">
        <v>2196</v>
      </c>
      <c r="Y209" s="17" t="n">
        <f aca="false">SUMIFS(Data!$J$2:$J$16716,Data!$E$2:$E$16716,X209,Data!$P$2:$P$16716,1)</f>
        <v>0.77</v>
      </c>
      <c r="Z209" s="16" t="n">
        <f aca="false">Y209+ROW()*0.000000001</f>
        <v>0.770000209</v>
      </c>
    </row>
    <row r="210" customFormat="false" ht="15" hidden="false" customHeight="false" outlineLevel="0" collapsed="false">
      <c r="X210" s="16" t="s">
        <v>3615</v>
      </c>
      <c r="Y210" s="17" t="n">
        <f aca="false">SUMIFS(Data!$J$2:$J$16716,Data!$E$2:$E$16716,X210,Data!$P$2:$P$16716,1)</f>
        <v>0.74</v>
      </c>
      <c r="Z210" s="16" t="n">
        <f aca="false">Y210+ROW()*0.000000001</f>
        <v>0.74000021</v>
      </c>
    </row>
    <row r="211" customFormat="false" ht="15" hidden="false" customHeight="false" outlineLevel="0" collapsed="false">
      <c r="X211" s="16" t="s">
        <v>5067</v>
      </c>
      <c r="Y211" s="17" t="n">
        <f aca="false">SUMIFS(Data!$J$2:$J$16716,Data!$E$2:$E$16716,X211,Data!$P$2:$P$16716,1)</f>
        <v>0.73</v>
      </c>
      <c r="Z211" s="16" t="n">
        <f aca="false">Y211+ROW()*0.000000001</f>
        <v>0.730000211</v>
      </c>
    </row>
    <row r="212" customFormat="false" ht="15" hidden="false" customHeight="false" outlineLevel="0" collapsed="false">
      <c r="X212" s="16" t="s">
        <v>4949</v>
      </c>
      <c r="Y212" s="17" t="n">
        <f aca="false">SUMIFS(Data!$J$2:$J$16716,Data!$E$2:$E$16716,X212,Data!$P$2:$P$16716,1)</f>
        <v>0.73</v>
      </c>
      <c r="Z212" s="16" t="n">
        <f aca="false">Y212+ROW()*0.000000001</f>
        <v>0.730000212</v>
      </c>
    </row>
    <row r="213" customFormat="false" ht="15" hidden="false" customHeight="false" outlineLevel="0" collapsed="false">
      <c r="X213" s="16" t="s">
        <v>3048</v>
      </c>
      <c r="Y213" s="17" t="n">
        <f aca="false">SUMIFS(Data!$J$2:$J$16716,Data!$E$2:$E$16716,X213,Data!$P$2:$P$16716,1)</f>
        <v>0.73</v>
      </c>
      <c r="Z213" s="16" t="n">
        <f aca="false">Y213+ROW()*0.000000001</f>
        <v>0.730000213</v>
      </c>
    </row>
    <row r="214" customFormat="false" ht="15" hidden="false" customHeight="false" outlineLevel="0" collapsed="false">
      <c r="X214" s="16" t="s">
        <v>3941</v>
      </c>
      <c r="Y214" s="17" t="n">
        <f aca="false">SUMIFS(Data!$J$2:$J$16716,Data!$E$2:$E$16716,X214,Data!$P$2:$P$16716,1)</f>
        <v>0.72</v>
      </c>
      <c r="Z214" s="16" t="n">
        <f aca="false">Y214+ROW()*0.000000001</f>
        <v>0.720000214</v>
      </c>
    </row>
    <row r="215" customFormat="false" ht="15" hidden="false" customHeight="false" outlineLevel="0" collapsed="false">
      <c r="X215" s="16" t="s">
        <v>2367</v>
      </c>
      <c r="Y215" s="17" t="n">
        <f aca="false">SUMIFS(Data!$J$2:$J$16716,Data!$E$2:$E$16716,X215,Data!$P$2:$P$16716,1)</f>
        <v>0.71</v>
      </c>
      <c r="Z215" s="16" t="n">
        <f aca="false">Y215+ROW()*0.000000001</f>
        <v>0.710000215</v>
      </c>
    </row>
    <row r="216" customFormat="false" ht="15" hidden="false" customHeight="false" outlineLevel="0" collapsed="false">
      <c r="X216" s="16" t="s">
        <v>3773</v>
      </c>
      <c r="Y216" s="17" t="n">
        <f aca="false">SUMIFS(Data!$J$2:$J$16716,Data!$E$2:$E$16716,X216,Data!$P$2:$P$16716,1)</f>
        <v>0.71</v>
      </c>
      <c r="Z216" s="16" t="n">
        <f aca="false">Y216+ROW()*0.000000001</f>
        <v>0.710000216</v>
      </c>
    </row>
    <row r="217" customFormat="false" ht="15" hidden="false" customHeight="false" outlineLevel="0" collapsed="false">
      <c r="X217" s="16" t="s">
        <v>2395</v>
      </c>
      <c r="Y217" s="17" t="n">
        <f aca="false">SUMIFS(Data!$J$2:$J$16716,Data!$E$2:$E$16716,X217,Data!$P$2:$P$16716,1)</f>
        <v>0.7</v>
      </c>
      <c r="Z217" s="16" t="n">
        <f aca="false">Y217+ROW()*0.000000001</f>
        <v>0.700000217</v>
      </c>
    </row>
    <row r="218" customFormat="false" ht="15" hidden="false" customHeight="false" outlineLevel="0" collapsed="false">
      <c r="X218" s="16" t="s">
        <v>4353</v>
      </c>
      <c r="Y218" s="17" t="n">
        <f aca="false">SUMIFS(Data!$J$2:$J$16716,Data!$E$2:$E$16716,X218,Data!$P$2:$P$16716,1)</f>
        <v>0.67</v>
      </c>
      <c r="Z218" s="16" t="n">
        <f aca="false">Y218+ROW()*0.000000001</f>
        <v>0.670000218</v>
      </c>
    </row>
    <row r="219" customFormat="false" ht="15" hidden="false" customHeight="false" outlineLevel="0" collapsed="false">
      <c r="X219" s="16" t="s">
        <v>5915</v>
      </c>
      <c r="Y219" s="17" t="n">
        <f aca="false">SUMIFS(Data!$J$2:$J$16716,Data!$E$2:$E$16716,X219,Data!$P$2:$P$16716,1)</f>
        <v>0.67</v>
      </c>
      <c r="Z219" s="16" t="n">
        <f aca="false">Y219+ROW()*0.000000001</f>
        <v>0.670000219</v>
      </c>
    </row>
    <row r="220" customFormat="false" ht="15" hidden="false" customHeight="false" outlineLevel="0" collapsed="false">
      <c r="X220" s="16" t="s">
        <v>3293</v>
      </c>
      <c r="Y220" s="17" t="n">
        <f aca="false">SUMIFS(Data!$J$2:$J$16716,Data!$E$2:$E$16716,X220,Data!$P$2:$P$16716,1)</f>
        <v>0.65</v>
      </c>
      <c r="Z220" s="16" t="n">
        <f aca="false">Y220+ROW()*0.000000001</f>
        <v>0.65000022</v>
      </c>
    </row>
    <row r="221" customFormat="false" ht="15" hidden="false" customHeight="false" outlineLevel="0" collapsed="false">
      <c r="X221" s="16" t="s">
        <v>3909</v>
      </c>
      <c r="Y221" s="17" t="n">
        <f aca="false">SUMIFS(Data!$J$2:$J$16716,Data!$E$2:$E$16716,X221,Data!$P$2:$P$16716,1)</f>
        <v>0.65</v>
      </c>
      <c r="Z221" s="16" t="n">
        <f aca="false">Y221+ROW()*0.000000001</f>
        <v>0.650000221</v>
      </c>
    </row>
    <row r="222" customFormat="false" ht="15" hidden="false" customHeight="false" outlineLevel="0" collapsed="false">
      <c r="X222" s="16" t="s">
        <v>6970</v>
      </c>
      <c r="Y222" s="17" t="n">
        <f aca="false">SUMIFS(Data!$J$2:$J$16716,Data!$E$2:$E$16716,X222,Data!$P$2:$P$16716,1)</f>
        <v>0.64</v>
      </c>
      <c r="Z222" s="16" t="n">
        <f aca="false">Y222+ROW()*0.000000001</f>
        <v>0.640000222</v>
      </c>
    </row>
    <row r="223" customFormat="false" ht="15" hidden="false" customHeight="false" outlineLevel="0" collapsed="false">
      <c r="X223" s="16" t="s">
        <v>3913</v>
      </c>
      <c r="Y223" s="17" t="n">
        <f aca="false">SUMIFS(Data!$J$2:$J$16716,Data!$E$2:$E$16716,X223,Data!$P$2:$P$16716,1)</f>
        <v>0.64</v>
      </c>
      <c r="Z223" s="16" t="n">
        <f aca="false">Y223+ROW()*0.000000001</f>
        <v>0.640000223</v>
      </c>
    </row>
    <row r="224" customFormat="false" ht="15" hidden="false" customHeight="false" outlineLevel="0" collapsed="false">
      <c r="X224" s="16" t="s">
        <v>7265</v>
      </c>
      <c r="Y224" s="17" t="n">
        <f aca="false">SUMIFS(Data!$J$2:$J$16716,Data!$E$2:$E$16716,X224,Data!$P$2:$P$16716,1)</f>
        <v>0.64</v>
      </c>
      <c r="Z224" s="16" t="n">
        <f aca="false">Y224+ROW()*0.000000001</f>
        <v>0.640000224</v>
      </c>
    </row>
    <row r="225" customFormat="false" ht="15" hidden="false" customHeight="false" outlineLevel="0" collapsed="false">
      <c r="X225" s="16" t="s">
        <v>5485</v>
      </c>
      <c r="Y225" s="17" t="n">
        <f aca="false">SUMIFS(Data!$J$2:$J$16716,Data!$E$2:$E$16716,X225,Data!$P$2:$P$16716,1)</f>
        <v>0.63</v>
      </c>
      <c r="Z225" s="16" t="n">
        <f aca="false">Y225+ROW()*0.000000001</f>
        <v>0.630000225</v>
      </c>
    </row>
    <row r="226" customFormat="false" ht="15" hidden="false" customHeight="false" outlineLevel="0" collapsed="false">
      <c r="X226" s="16" t="s">
        <v>9433</v>
      </c>
      <c r="Y226" s="17" t="n">
        <f aca="false">SUMIFS(Data!$J$2:$J$16716,Data!$E$2:$E$16716,X226,Data!$P$2:$P$16716,1)</f>
        <v>0.63</v>
      </c>
      <c r="Z226" s="16" t="n">
        <f aca="false">Y226+ROW()*0.000000001</f>
        <v>0.630000226</v>
      </c>
    </row>
    <row r="227" customFormat="false" ht="15" hidden="false" customHeight="false" outlineLevel="0" collapsed="false">
      <c r="X227" s="16" t="s">
        <v>2586</v>
      </c>
      <c r="Y227" s="17" t="n">
        <f aca="false">SUMIFS(Data!$J$2:$J$16716,Data!$E$2:$E$16716,X227,Data!$P$2:$P$16716,1)</f>
        <v>0.63</v>
      </c>
      <c r="Z227" s="16" t="n">
        <f aca="false">Y227+ROW()*0.000000001</f>
        <v>0.630000227</v>
      </c>
    </row>
    <row r="228" customFormat="false" ht="15" hidden="false" customHeight="false" outlineLevel="0" collapsed="false">
      <c r="X228" s="16" t="s">
        <v>5715</v>
      </c>
      <c r="Y228" s="17" t="n">
        <f aca="false">SUMIFS(Data!$J$2:$J$16716,Data!$E$2:$E$16716,X228,Data!$P$2:$P$16716,1)</f>
        <v>0.62</v>
      </c>
      <c r="Z228" s="16" t="n">
        <f aca="false">Y228+ROW()*0.000000001</f>
        <v>0.620000228</v>
      </c>
    </row>
    <row r="229" customFormat="false" ht="15" hidden="false" customHeight="false" outlineLevel="0" collapsed="false">
      <c r="X229" s="16" t="s">
        <v>5635</v>
      </c>
      <c r="Y229" s="17" t="n">
        <f aca="false">SUMIFS(Data!$J$2:$J$16716,Data!$E$2:$E$16716,X229,Data!$P$2:$P$16716,1)</f>
        <v>0.62</v>
      </c>
      <c r="Z229" s="16" t="n">
        <f aca="false">Y229+ROW()*0.000000001</f>
        <v>0.620000229</v>
      </c>
    </row>
    <row r="230" customFormat="false" ht="15" hidden="false" customHeight="false" outlineLevel="0" collapsed="false">
      <c r="X230" s="16" t="s">
        <v>2617</v>
      </c>
      <c r="Y230" s="17" t="n">
        <f aca="false">SUMIFS(Data!$J$2:$J$16716,Data!$E$2:$E$16716,X230,Data!$P$2:$P$16716,1)</f>
        <v>0.62</v>
      </c>
      <c r="Z230" s="16" t="n">
        <f aca="false">Y230+ROW()*0.000000001</f>
        <v>0.62000023</v>
      </c>
    </row>
    <row r="231" customFormat="false" ht="15" hidden="false" customHeight="false" outlineLevel="0" collapsed="false">
      <c r="X231" s="16" t="s">
        <v>5799</v>
      </c>
      <c r="Y231" s="17" t="n">
        <f aca="false">SUMIFS(Data!$J$2:$J$16716,Data!$E$2:$E$16716,X231,Data!$P$2:$P$16716,1)</f>
        <v>0.6</v>
      </c>
      <c r="Z231" s="16" t="n">
        <f aca="false">Y231+ROW()*0.000000001</f>
        <v>0.600000231</v>
      </c>
    </row>
    <row r="232" customFormat="false" ht="15" hidden="false" customHeight="false" outlineLevel="0" collapsed="false">
      <c r="X232" s="16" t="s">
        <v>5740</v>
      </c>
      <c r="Y232" s="17" t="n">
        <f aca="false">SUMIFS(Data!$J$2:$J$16716,Data!$E$2:$E$16716,X232,Data!$P$2:$P$16716,1)</f>
        <v>0.6</v>
      </c>
      <c r="Z232" s="16" t="n">
        <f aca="false">Y232+ROW()*0.000000001</f>
        <v>0.600000232</v>
      </c>
    </row>
    <row r="233" customFormat="false" ht="15" hidden="false" customHeight="false" outlineLevel="0" collapsed="false">
      <c r="X233" s="16" t="s">
        <v>3531</v>
      </c>
      <c r="Y233" s="17" t="n">
        <f aca="false">SUMIFS(Data!$J$2:$J$16716,Data!$E$2:$E$16716,X233,Data!$P$2:$P$16716,1)</f>
        <v>0.59</v>
      </c>
      <c r="Z233" s="16" t="n">
        <f aca="false">Y233+ROW()*0.000000001</f>
        <v>0.590000233</v>
      </c>
    </row>
    <row r="234" customFormat="false" ht="15" hidden="false" customHeight="false" outlineLevel="0" collapsed="false">
      <c r="X234" s="16" t="s">
        <v>4786</v>
      </c>
      <c r="Y234" s="17" t="n">
        <f aca="false">SUMIFS(Data!$J$2:$J$16716,Data!$E$2:$E$16716,X234,Data!$P$2:$P$16716,1)</f>
        <v>0.58</v>
      </c>
      <c r="Z234" s="16" t="n">
        <f aca="false">Y234+ROW()*0.000000001</f>
        <v>0.580000234</v>
      </c>
    </row>
    <row r="235" customFormat="false" ht="15" hidden="false" customHeight="false" outlineLevel="0" collapsed="false">
      <c r="X235" s="16" t="s">
        <v>5311</v>
      </c>
      <c r="Y235" s="17" t="n">
        <f aca="false">SUMIFS(Data!$J$2:$J$16716,Data!$E$2:$E$16716,X235,Data!$P$2:$P$16716,1)</f>
        <v>0.57</v>
      </c>
      <c r="Z235" s="16" t="n">
        <f aca="false">Y235+ROW()*0.000000001</f>
        <v>0.570000235</v>
      </c>
    </row>
    <row r="236" customFormat="false" ht="15" hidden="false" customHeight="false" outlineLevel="0" collapsed="false">
      <c r="X236" s="16" t="s">
        <v>5954</v>
      </c>
      <c r="Y236" s="17" t="n">
        <f aca="false">SUMIFS(Data!$J$2:$J$16716,Data!$E$2:$E$16716,X236,Data!$P$2:$P$16716,1)</f>
        <v>0.57</v>
      </c>
      <c r="Z236" s="16" t="n">
        <f aca="false">Y236+ROW()*0.000000001</f>
        <v>0.570000236</v>
      </c>
    </row>
    <row r="237" customFormat="false" ht="15" hidden="false" customHeight="false" outlineLevel="0" collapsed="false">
      <c r="X237" s="16" t="s">
        <v>2936</v>
      </c>
      <c r="Y237" s="17" t="n">
        <f aca="false">SUMIFS(Data!$J$2:$J$16716,Data!$E$2:$E$16716,X237,Data!$P$2:$P$16716,1)</f>
        <v>0.54</v>
      </c>
      <c r="Z237" s="16" t="n">
        <f aca="false">Y237+ROW()*0.000000001</f>
        <v>0.540000237</v>
      </c>
    </row>
    <row r="238" customFormat="false" ht="15" hidden="false" customHeight="false" outlineLevel="0" collapsed="false">
      <c r="X238" s="16" t="s">
        <v>5391</v>
      </c>
      <c r="Y238" s="17" t="n">
        <f aca="false">SUMIFS(Data!$J$2:$J$16716,Data!$E$2:$E$16716,X238,Data!$P$2:$P$16716,1)</f>
        <v>0.53</v>
      </c>
      <c r="Z238" s="16" t="n">
        <f aca="false">Y238+ROW()*0.000000001</f>
        <v>0.530000238</v>
      </c>
    </row>
    <row r="239" customFormat="false" ht="15" hidden="false" customHeight="false" outlineLevel="0" collapsed="false">
      <c r="X239" s="16" t="s">
        <v>4251</v>
      </c>
      <c r="Y239" s="17" t="n">
        <f aca="false">SUMIFS(Data!$J$2:$J$16716,Data!$E$2:$E$16716,X239,Data!$P$2:$P$16716,1)</f>
        <v>0.52</v>
      </c>
      <c r="Z239" s="16" t="n">
        <f aca="false">Y239+ROW()*0.000000001</f>
        <v>0.520000239</v>
      </c>
    </row>
    <row r="240" customFormat="false" ht="15" hidden="false" customHeight="false" outlineLevel="0" collapsed="false">
      <c r="X240" s="16" t="s">
        <v>3143</v>
      </c>
      <c r="Y240" s="17" t="n">
        <f aca="false">SUMIFS(Data!$J$2:$J$16716,Data!$E$2:$E$16716,X240,Data!$P$2:$P$16716,1)</f>
        <v>0.5</v>
      </c>
      <c r="Z240" s="16" t="n">
        <f aca="false">Y240+ROW()*0.000000001</f>
        <v>0.50000024</v>
      </c>
    </row>
    <row r="241" customFormat="false" ht="15" hidden="false" customHeight="false" outlineLevel="0" collapsed="false">
      <c r="X241" s="16" t="s">
        <v>4757</v>
      </c>
      <c r="Y241" s="17" t="n">
        <f aca="false">SUMIFS(Data!$J$2:$J$16716,Data!$E$2:$E$16716,X241,Data!$P$2:$P$16716,1)</f>
        <v>0.5</v>
      </c>
      <c r="Z241" s="16" t="n">
        <f aca="false">Y241+ROW()*0.000000001</f>
        <v>0.500000241</v>
      </c>
    </row>
    <row r="242" customFormat="false" ht="15" hidden="false" customHeight="false" outlineLevel="0" collapsed="false">
      <c r="X242" s="16" t="s">
        <v>3214</v>
      </c>
      <c r="Y242" s="17" t="n">
        <f aca="false">SUMIFS(Data!$J$2:$J$16716,Data!$E$2:$E$16716,X242,Data!$P$2:$P$16716,1)</f>
        <v>0.49</v>
      </c>
      <c r="Z242" s="16" t="n">
        <f aca="false">Y242+ROW()*0.000000001</f>
        <v>0.490000242</v>
      </c>
    </row>
    <row r="243" customFormat="false" ht="15" hidden="false" customHeight="false" outlineLevel="0" collapsed="false">
      <c r="X243" s="16" t="s">
        <v>6594</v>
      </c>
      <c r="Y243" s="17" t="n">
        <f aca="false">SUMIFS(Data!$J$2:$J$16716,Data!$E$2:$E$16716,X243,Data!$P$2:$P$16716,1)</f>
        <v>0.48</v>
      </c>
      <c r="Z243" s="16" t="n">
        <f aca="false">Y243+ROW()*0.000000001</f>
        <v>0.480000243</v>
      </c>
    </row>
    <row r="244" customFormat="false" ht="15" hidden="false" customHeight="false" outlineLevel="0" collapsed="false">
      <c r="X244" s="16" t="s">
        <v>6201</v>
      </c>
      <c r="Y244" s="17" t="n">
        <f aca="false">SUMIFS(Data!$J$2:$J$16716,Data!$E$2:$E$16716,X244,Data!$P$2:$P$16716,1)</f>
        <v>0.48</v>
      </c>
      <c r="Z244" s="16" t="n">
        <f aca="false">Y244+ROW()*0.000000001</f>
        <v>0.480000244</v>
      </c>
    </row>
    <row r="245" customFormat="false" ht="15" hidden="false" customHeight="false" outlineLevel="0" collapsed="false">
      <c r="X245" s="16" t="s">
        <v>6718</v>
      </c>
      <c r="Y245" s="17" t="n">
        <f aca="false">SUMIFS(Data!$J$2:$J$16716,Data!$E$2:$E$16716,X245,Data!$P$2:$P$16716,1)</f>
        <v>0.48</v>
      </c>
      <c r="Z245" s="16" t="n">
        <f aca="false">Y245+ROW()*0.000000001</f>
        <v>0.480000245</v>
      </c>
    </row>
    <row r="246" customFormat="false" ht="15" hidden="false" customHeight="false" outlineLevel="0" collapsed="false">
      <c r="X246" s="16" t="s">
        <v>6216</v>
      </c>
      <c r="Y246" s="17" t="n">
        <f aca="false">SUMIFS(Data!$J$2:$J$16716,Data!$E$2:$E$16716,X246,Data!$P$2:$P$16716,1)</f>
        <v>0.48</v>
      </c>
      <c r="Z246" s="16" t="n">
        <f aca="false">Y246+ROW()*0.000000001</f>
        <v>0.480000246</v>
      </c>
    </row>
    <row r="247" customFormat="false" ht="15" hidden="false" customHeight="false" outlineLevel="0" collapsed="false">
      <c r="X247" s="16" t="s">
        <v>3202</v>
      </c>
      <c r="Y247" s="17" t="n">
        <f aca="false">SUMIFS(Data!$J$2:$J$16716,Data!$E$2:$E$16716,X247,Data!$P$2:$P$16716,1)</f>
        <v>0.48</v>
      </c>
      <c r="Z247" s="16" t="n">
        <f aca="false">Y247+ROW()*0.000000001</f>
        <v>0.480000247</v>
      </c>
    </row>
    <row r="248" customFormat="false" ht="15" hidden="false" customHeight="false" outlineLevel="0" collapsed="false">
      <c r="X248" s="16" t="s">
        <v>3224</v>
      </c>
      <c r="Y248" s="17" t="n">
        <f aca="false">SUMIFS(Data!$J$2:$J$16716,Data!$E$2:$E$16716,X248,Data!$P$2:$P$16716,1)</f>
        <v>0.47</v>
      </c>
      <c r="Z248" s="16" t="n">
        <f aca="false">Y248+ROW()*0.000000001</f>
        <v>0.470000248</v>
      </c>
    </row>
    <row r="249" customFormat="false" ht="15" hidden="false" customHeight="false" outlineLevel="0" collapsed="false">
      <c r="X249" s="16" t="s">
        <v>3234</v>
      </c>
      <c r="Y249" s="17" t="n">
        <f aca="false">SUMIFS(Data!$J$2:$J$16716,Data!$E$2:$E$16716,X249,Data!$P$2:$P$16716,1)</f>
        <v>0.47</v>
      </c>
      <c r="Z249" s="16" t="n">
        <f aca="false">Y249+ROW()*0.000000001</f>
        <v>0.470000249</v>
      </c>
    </row>
    <row r="250" customFormat="false" ht="15" hidden="false" customHeight="false" outlineLevel="0" collapsed="false">
      <c r="X250" s="16" t="s">
        <v>8564</v>
      </c>
      <c r="Y250" s="17" t="n">
        <f aca="false">SUMIFS(Data!$J$2:$J$16716,Data!$E$2:$E$16716,X250,Data!$P$2:$P$16716,1)</f>
        <v>0.46</v>
      </c>
      <c r="Z250" s="16" t="n">
        <f aca="false">Y250+ROW()*0.000000001</f>
        <v>0.46000025</v>
      </c>
    </row>
    <row r="251" customFormat="false" ht="15" hidden="false" customHeight="false" outlineLevel="0" collapsed="false">
      <c r="X251" s="16" t="s">
        <v>5681</v>
      </c>
      <c r="Y251" s="17" t="n">
        <f aca="false">SUMIFS(Data!$J$2:$J$16716,Data!$E$2:$E$16716,X251,Data!$P$2:$P$16716,1)</f>
        <v>0.45</v>
      </c>
      <c r="Z251" s="16" t="n">
        <f aca="false">Y251+ROW()*0.000000001</f>
        <v>0.450000251</v>
      </c>
    </row>
    <row r="252" customFormat="false" ht="15" hidden="false" customHeight="false" outlineLevel="0" collapsed="false">
      <c r="X252" s="16" t="s">
        <v>8452</v>
      </c>
      <c r="Y252" s="17" t="n">
        <f aca="false">SUMIFS(Data!$J$2:$J$16716,Data!$E$2:$E$16716,X252,Data!$P$2:$P$16716,1)</f>
        <v>0.44</v>
      </c>
      <c r="Z252" s="16" t="n">
        <f aca="false">Y252+ROW()*0.000000001</f>
        <v>0.440000252</v>
      </c>
    </row>
    <row r="253" customFormat="false" ht="15" hidden="false" customHeight="false" outlineLevel="0" collapsed="false">
      <c r="X253" s="16" t="s">
        <v>7278</v>
      </c>
      <c r="Y253" s="17" t="n">
        <f aca="false">SUMIFS(Data!$J$2:$J$16716,Data!$E$2:$E$16716,X253,Data!$P$2:$P$16716,1)</f>
        <v>0.44</v>
      </c>
      <c r="Z253" s="16" t="n">
        <f aca="false">Y253+ROW()*0.000000001</f>
        <v>0.440000253</v>
      </c>
    </row>
    <row r="254" customFormat="false" ht="15" hidden="false" customHeight="false" outlineLevel="0" collapsed="false">
      <c r="X254" s="16" t="s">
        <v>4538</v>
      </c>
      <c r="Y254" s="17" t="n">
        <f aca="false">SUMIFS(Data!$J$2:$J$16716,Data!$E$2:$E$16716,X254,Data!$P$2:$P$16716,1)</f>
        <v>0.44</v>
      </c>
      <c r="Z254" s="16" t="n">
        <f aca="false">Y254+ROW()*0.000000001</f>
        <v>0.440000254</v>
      </c>
    </row>
    <row r="255" customFormat="false" ht="15" hidden="false" customHeight="false" outlineLevel="0" collapsed="false">
      <c r="X255" s="16" t="s">
        <v>4924</v>
      </c>
      <c r="Y255" s="17" t="n">
        <f aca="false">SUMIFS(Data!$J$2:$J$16716,Data!$E$2:$E$16716,X255,Data!$P$2:$P$16716,1)</f>
        <v>0.43</v>
      </c>
      <c r="Z255" s="16" t="n">
        <f aca="false">Y255+ROW()*0.000000001</f>
        <v>0.430000255</v>
      </c>
    </row>
    <row r="256" customFormat="false" ht="15" hidden="false" customHeight="false" outlineLevel="0" collapsed="false">
      <c r="X256" s="16" t="s">
        <v>3465</v>
      </c>
      <c r="Y256" s="17" t="n">
        <f aca="false">SUMIFS(Data!$J$2:$J$16716,Data!$E$2:$E$16716,X256,Data!$P$2:$P$16716,1)</f>
        <v>0.43</v>
      </c>
      <c r="Z256" s="16" t="n">
        <f aca="false">Y256+ROW()*0.000000001</f>
        <v>0.430000256</v>
      </c>
    </row>
    <row r="257" customFormat="false" ht="15" hidden="false" customHeight="false" outlineLevel="0" collapsed="false">
      <c r="X257" s="16" t="s">
        <v>6072</v>
      </c>
      <c r="Y257" s="17" t="n">
        <f aca="false">SUMIFS(Data!$J$2:$J$16716,Data!$E$2:$E$16716,X257,Data!$P$2:$P$16716,1)</f>
        <v>0.42</v>
      </c>
      <c r="Z257" s="16" t="n">
        <f aca="false">Y257+ROW()*0.000000001</f>
        <v>0.420000257</v>
      </c>
    </row>
    <row r="258" customFormat="false" ht="15" hidden="false" customHeight="false" outlineLevel="0" collapsed="false">
      <c r="X258" s="16" t="s">
        <v>7598</v>
      </c>
      <c r="Y258" s="17" t="n">
        <f aca="false">SUMIFS(Data!$J$2:$J$16716,Data!$E$2:$E$16716,X258,Data!$P$2:$P$16716,1)</f>
        <v>0.42</v>
      </c>
      <c r="Z258" s="16" t="n">
        <f aca="false">Y258+ROW()*0.000000001</f>
        <v>0.420000258</v>
      </c>
    </row>
    <row r="259" customFormat="false" ht="15" hidden="false" customHeight="false" outlineLevel="0" collapsed="false">
      <c r="X259" s="16" t="s">
        <v>3541</v>
      </c>
      <c r="Y259" s="17" t="n">
        <f aca="false">SUMIFS(Data!$J$2:$J$16716,Data!$E$2:$E$16716,X259,Data!$P$2:$P$16716,1)</f>
        <v>0.42</v>
      </c>
      <c r="Z259" s="16" t="n">
        <f aca="false">Y259+ROW()*0.000000001</f>
        <v>0.420000259</v>
      </c>
    </row>
    <row r="260" customFormat="false" ht="15" hidden="false" customHeight="false" outlineLevel="0" collapsed="false">
      <c r="X260" s="16" t="s">
        <v>3782</v>
      </c>
      <c r="Y260" s="17" t="n">
        <f aca="false">SUMIFS(Data!$J$2:$J$16716,Data!$E$2:$E$16716,X260,Data!$P$2:$P$16716,1)</f>
        <v>0.42</v>
      </c>
      <c r="Z260" s="16" t="n">
        <f aca="false">Y260+ROW()*0.000000001</f>
        <v>0.42000026</v>
      </c>
    </row>
    <row r="261" customFormat="false" ht="15" hidden="false" customHeight="false" outlineLevel="0" collapsed="false">
      <c r="X261" s="16" t="s">
        <v>3791</v>
      </c>
      <c r="Y261" s="17" t="n">
        <f aca="false">SUMIFS(Data!$J$2:$J$16716,Data!$E$2:$E$16716,X261,Data!$P$2:$P$16716,1)</f>
        <v>0.42</v>
      </c>
      <c r="Z261" s="16" t="n">
        <f aca="false">Y261+ROW()*0.000000001</f>
        <v>0.420000261</v>
      </c>
    </row>
    <row r="262" customFormat="false" ht="15" hidden="false" customHeight="false" outlineLevel="0" collapsed="false">
      <c r="X262" s="16" t="s">
        <v>7449</v>
      </c>
      <c r="Y262" s="17" t="n">
        <f aca="false">SUMIFS(Data!$J$2:$J$16716,Data!$E$2:$E$16716,X262,Data!$P$2:$P$16716,1)</f>
        <v>0.42</v>
      </c>
      <c r="Z262" s="16" t="n">
        <f aca="false">Y262+ROW()*0.000000001</f>
        <v>0.420000262</v>
      </c>
    </row>
    <row r="263" customFormat="false" ht="15" hidden="false" customHeight="false" outlineLevel="0" collapsed="false">
      <c r="X263" s="16" t="s">
        <v>5861</v>
      </c>
      <c r="Y263" s="17" t="n">
        <f aca="false">SUMIFS(Data!$J$2:$J$16716,Data!$E$2:$E$16716,X263,Data!$P$2:$P$16716,1)</f>
        <v>0.41</v>
      </c>
      <c r="Z263" s="16" t="n">
        <f aca="false">Y263+ROW()*0.000000001</f>
        <v>0.410000263</v>
      </c>
    </row>
    <row r="264" customFormat="false" ht="15" hidden="false" customHeight="false" outlineLevel="0" collapsed="false">
      <c r="X264" s="16" t="s">
        <v>3634</v>
      </c>
      <c r="Y264" s="17" t="n">
        <f aca="false">SUMIFS(Data!$J$2:$J$16716,Data!$E$2:$E$16716,X264,Data!$P$2:$P$16716,1)</f>
        <v>0.41</v>
      </c>
      <c r="Z264" s="16" t="n">
        <f aca="false">Y264+ROW()*0.000000001</f>
        <v>0.410000264</v>
      </c>
    </row>
    <row r="265" customFormat="false" ht="15" hidden="false" customHeight="false" outlineLevel="0" collapsed="false">
      <c r="X265" s="16" t="s">
        <v>7049</v>
      </c>
      <c r="Y265" s="17" t="n">
        <f aca="false">SUMIFS(Data!$J$2:$J$16716,Data!$E$2:$E$16716,X265,Data!$P$2:$P$16716,1)</f>
        <v>0.4</v>
      </c>
      <c r="Z265" s="16" t="n">
        <f aca="false">Y265+ROW()*0.000000001</f>
        <v>0.400000265</v>
      </c>
    </row>
    <row r="266" customFormat="false" ht="15" hidden="false" customHeight="false" outlineLevel="0" collapsed="false">
      <c r="X266" s="16" t="s">
        <v>5580</v>
      </c>
      <c r="Y266" s="17" t="n">
        <f aca="false">SUMIFS(Data!$J$2:$J$16716,Data!$E$2:$E$16716,X266,Data!$P$2:$P$16716,1)</f>
        <v>0.4</v>
      </c>
      <c r="Z266" s="16" t="n">
        <f aca="false">Y266+ROW()*0.000000001</f>
        <v>0.400000266</v>
      </c>
    </row>
    <row r="267" customFormat="false" ht="15" hidden="false" customHeight="false" outlineLevel="0" collapsed="false">
      <c r="X267" s="16" t="s">
        <v>5102</v>
      </c>
      <c r="Y267" s="17" t="n">
        <f aca="false">SUMIFS(Data!$J$2:$J$16716,Data!$E$2:$E$16716,X267,Data!$P$2:$P$16716,1)</f>
        <v>0.4</v>
      </c>
      <c r="Z267" s="16" t="n">
        <f aca="false">Y267+ROW()*0.000000001</f>
        <v>0.400000267</v>
      </c>
    </row>
    <row r="268" customFormat="false" ht="15" hidden="false" customHeight="false" outlineLevel="0" collapsed="false">
      <c r="X268" s="16" t="s">
        <v>4332</v>
      </c>
      <c r="Y268" s="17" t="n">
        <f aca="false">SUMIFS(Data!$J$2:$J$16716,Data!$E$2:$E$16716,X268,Data!$P$2:$P$16716,1)</f>
        <v>0.39</v>
      </c>
      <c r="Z268" s="16" t="n">
        <f aca="false">Y268+ROW()*0.000000001</f>
        <v>0.390000268</v>
      </c>
    </row>
    <row r="269" customFormat="false" ht="15" hidden="false" customHeight="false" outlineLevel="0" collapsed="false">
      <c r="X269" s="16" t="s">
        <v>3838</v>
      </c>
      <c r="Y269" s="17" t="n">
        <f aca="false">SUMIFS(Data!$J$2:$J$16716,Data!$E$2:$E$16716,X269,Data!$P$2:$P$16716,1)</f>
        <v>0.38</v>
      </c>
      <c r="Z269" s="16" t="n">
        <f aca="false">Y269+ROW()*0.000000001</f>
        <v>0.380000269</v>
      </c>
    </row>
    <row r="270" customFormat="false" ht="15" hidden="false" customHeight="false" outlineLevel="0" collapsed="false">
      <c r="X270" s="16" t="s">
        <v>7073</v>
      </c>
      <c r="Y270" s="17" t="n">
        <f aca="false">SUMIFS(Data!$J$2:$J$16716,Data!$E$2:$E$16716,X270,Data!$P$2:$P$16716,1)</f>
        <v>0.37</v>
      </c>
      <c r="Z270" s="16" t="n">
        <f aca="false">Y270+ROW()*0.000000001</f>
        <v>0.37000027</v>
      </c>
    </row>
    <row r="271" customFormat="false" ht="15" hidden="false" customHeight="false" outlineLevel="0" collapsed="false">
      <c r="X271" s="16" t="s">
        <v>6134</v>
      </c>
      <c r="Y271" s="17" t="n">
        <f aca="false">SUMIFS(Data!$J$2:$J$16716,Data!$E$2:$E$16716,X271,Data!$P$2:$P$16716,1)</f>
        <v>0.37</v>
      </c>
      <c r="Z271" s="16" t="n">
        <f aca="false">Y271+ROW()*0.000000001</f>
        <v>0.370000271</v>
      </c>
    </row>
    <row r="272" customFormat="false" ht="15" hidden="false" customHeight="false" outlineLevel="0" collapsed="false">
      <c r="X272" s="16" t="s">
        <v>6759</v>
      </c>
      <c r="Y272" s="17" t="n">
        <f aca="false">SUMIFS(Data!$J$2:$J$16716,Data!$E$2:$E$16716,X272,Data!$P$2:$P$16716,1)</f>
        <v>0.36</v>
      </c>
      <c r="Z272" s="16" t="n">
        <f aca="false">Y272+ROW()*0.000000001</f>
        <v>0.360000272</v>
      </c>
    </row>
    <row r="273" customFormat="false" ht="15" hidden="false" customHeight="false" outlineLevel="0" collapsed="false">
      <c r="X273" s="16" t="s">
        <v>3968</v>
      </c>
      <c r="Y273" s="17" t="n">
        <f aca="false">SUMIFS(Data!$J$2:$J$16716,Data!$E$2:$E$16716,X273,Data!$P$2:$P$16716,1)</f>
        <v>0.36</v>
      </c>
      <c r="Z273" s="16" t="n">
        <f aca="false">Y273+ROW()*0.000000001</f>
        <v>0.360000273</v>
      </c>
    </row>
    <row r="274" customFormat="false" ht="15" hidden="false" customHeight="false" outlineLevel="0" collapsed="false">
      <c r="X274" s="16" t="s">
        <v>5582</v>
      </c>
      <c r="Y274" s="17" t="n">
        <f aca="false">SUMIFS(Data!$J$2:$J$16716,Data!$E$2:$E$16716,X274,Data!$P$2:$P$16716,1)</f>
        <v>0.35</v>
      </c>
      <c r="Z274" s="16" t="n">
        <f aca="false">Y274+ROW()*0.000000001</f>
        <v>0.350000274</v>
      </c>
    </row>
    <row r="275" customFormat="false" ht="15" hidden="false" customHeight="false" outlineLevel="0" collapsed="false">
      <c r="X275" s="16" t="s">
        <v>5977</v>
      </c>
      <c r="Y275" s="17" t="n">
        <f aca="false">SUMIFS(Data!$J$2:$J$16716,Data!$E$2:$E$16716,X275,Data!$P$2:$P$16716,1)</f>
        <v>0.35</v>
      </c>
      <c r="Z275" s="16" t="n">
        <f aca="false">Y275+ROW()*0.000000001</f>
        <v>0.350000275</v>
      </c>
    </row>
    <row r="276" customFormat="false" ht="15" hidden="false" customHeight="false" outlineLevel="0" collapsed="false">
      <c r="X276" s="16" t="s">
        <v>7284</v>
      </c>
      <c r="Y276" s="17" t="n">
        <f aca="false">SUMIFS(Data!$J$2:$J$16716,Data!$E$2:$E$16716,X276,Data!$P$2:$P$16716,1)</f>
        <v>0.35</v>
      </c>
      <c r="Z276" s="16" t="n">
        <f aca="false">Y276+ROW()*0.000000001</f>
        <v>0.350000276</v>
      </c>
    </row>
    <row r="277" customFormat="false" ht="15" hidden="false" customHeight="false" outlineLevel="0" collapsed="false">
      <c r="X277" s="16" t="s">
        <v>4364</v>
      </c>
      <c r="Y277" s="17" t="n">
        <f aca="false">SUMIFS(Data!$J$2:$J$16716,Data!$E$2:$E$16716,X277,Data!$P$2:$P$16716,1)</f>
        <v>0.35</v>
      </c>
      <c r="Z277" s="16" t="n">
        <f aca="false">Y277+ROW()*0.000000001</f>
        <v>0.350000277</v>
      </c>
    </row>
    <row r="278" customFormat="false" ht="15" hidden="false" customHeight="false" outlineLevel="0" collapsed="false">
      <c r="X278" s="16" t="s">
        <v>4064</v>
      </c>
      <c r="Y278" s="17" t="n">
        <f aca="false">SUMIFS(Data!$J$2:$J$16716,Data!$E$2:$E$16716,X278,Data!$P$2:$P$16716,1)</f>
        <v>0.34</v>
      </c>
      <c r="Z278" s="16" t="n">
        <f aca="false">Y278+ROW()*0.000000001</f>
        <v>0.340000278</v>
      </c>
    </row>
    <row r="279" customFormat="false" ht="15" hidden="false" customHeight="false" outlineLevel="0" collapsed="false">
      <c r="X279" s="16" t="s">
        <v>6191</v>
      </c>
      <c r="Y279" s="17" t="n">
        <f aca="false">SUMIFS(Data!$J$2:$J$16716,Data!$E$2:$E$16716,X279,Data!$P$2:$P$16716,1)</f>
        <v>0.33</v>
      </c>
      <c r="Z279" s="16" t="n">
        <f aca="false">Y279+ROW()*0.000000001</f>
        <v>0.330000279</v>
      </c>
    </row>
    <row r="280" customFormat="false" ht="15" hidden="false" customHeight="false" outlineLevel="0" collapsed="false">
      <c r="X280" s="16" t="s">
        <v>7729</v>
      </c>
      <c r="Y280" s="17" t="n">
        <f aca="false">SUMIFS(Data!$J$2:$J$16716,Data!$E$2:$E$16716,X280,Data!$P$2:$P$16716,1)</f>
        <v>0.33</v>
      </c>
      <c r="Z280" s="16" t="n">
        <f aca="false">Y280+ROW()*0.000000001</f>
        <v>0.33000028</v>
      </c>
    </row>
    <row r="281" customFormat="false" ht="15" hidden="false" customHeight="false" outlineLevel="0" collapsed="false">
      <c r="X281" s="16" t="s">
        <v>4177</v>
      </c>
      <c r="Y281" s="17" t="n">
        <f aca="false">SUMIFS(Data!$J$2:$J$16716,Data!$E$2:$E$16716,X281,Data!$P$2:$P$16716,1)</f>
        <v>0.33</v>
      </c>
      <c r="Z281" s="16" t="n">
        <f aca="false">Y281+ROW()*0.000000001</f>
        <v>0.330000281</v>
      </c>
    </row>
    <row r="282" customFormat="false" ht="15" hidden="false" customHeight="false" outlineLevel="0" collapsed="false">
      <c r="X282" s="16" t="s">
        <v>6679</v>
      </c>
      <c r="Y282" s="17" t="n">
        <f aca="false">SUMIFS(Data!$J$2:$J$16716,Data!$E$2:$E$16716,X282,Data!$P$2:$P$16716,1)</f>
        <v>0.33</v>
      </c>
      <c r="Z282" s="16" t="n">
        <f aca="false">Y282+ROW()*0.000000001</f>
        <v>0.330000282</v>
      </c>
    </row>
    <row r="283" customFormat="false" ht="15" hidden="false" customHeight="false" outlineLevel="0" collapsed="false">
      <c r="X283" s="16" t="s">
        <v>6990</v>
      </c>
      <c r="Y283" s="17" t="n">
        <f aca="false">SUMIFS(Data!$J$2:$J$16716,Data!$E$2:$E$16716,X283,Data!$P$2:$P$16716,1)</f>
        <v>0.33</v>
      </c>
      <c r="Z283" s="16" t="n">
        <f aca="false">Y283+ROW()*0.000000001</f>
        <v>0.330000283</v>
      </c>
    </row>
    <row r="284" customFormat="false" ht="15" hidden="false" customHeight="false" outlineLevel="0" collapsed="false">
      <c r="X284" s="16" t="s">
        <v>7584</v>
      </c>
      <c r="Y284" s="17" t="n">
        <f aca="false">SUMIFS(Data!$J$2:$J$16716,Data!$E$2:$E$16716,X284,Data!$P$2:$P$16716,1)</f>
        <v>0.33</v>
      </c>
      <c r="Z284" s="16" t="n">
        <f aca="false">Y284+ROW()*0.000000001</f>
        <v>0.330000284</v>
      </c>
    </row>
    <row r="285" customFormat="false" ht="15" hidden="false" customHeight="false" outlineLevel="0" collapsed="false">
      <c r="X285" s="16" t="s">
        <v>7873</v>
      </c>
      <c r="Y285" s="17" t="n">
        <f aca="false">SUMIFS(Data!$J$2:$J$16716,Data!$E$2:$E$16716,X285,Data!$P$2:$P$16716,1)</f>
        <v>0.33</v>
      </c>
      <c r="Z285" s="16" t="n">
        <f aca="false">Y285+ROW()*0.000000001</f>
        <v>0.330000285</v>
      </c>
    </row>
    <row r="286" customFormat="false" ht="15" hidden="false" customHeight="false" outlineLevel="0" collapsed="false">
      <c r="X286" s="16" t="s">
        <v>4868</v>
      </c>
      <c r="Y286" s="17" t="n">
        <f aca="false">SUMIFS(Data!$J$2:$J$16716,Data!$E$2:$E$16716,X286,Data!$P$2:$P$16716,1)</f>
        <v>0.32</v>
      </c>
      <c r="Z286" s="16" t="n">
        <f aca="false">Y286+ROW()*0.000000001</f>
        <v>0.320000286</v>
      </c>
    </row>
    <row r="287" customFormat="false" ht="15" hidden="false" customHeight="false" outlineLevel="0" collapsed="false">
      <c r="X287" s="16" t="s">
        <v>4323</v>
      </c>
      <c r="Y287" s="17" t="n">
        <f aca="false">SUMIFS(Data!$J$2:$J$16716,Data!$E$2:$E$16716,X287,Data!$P$2:$P$16716,1)</f>
        <v>0.31</v>
      </c>
      <c r="Z287" s="16" t="n">
        <f aca="false">Y287+ROW()*0.000000001</f>
        <v>0.310000287</v>
      </c>
    </row>
    <row r="288" customFormat="false" ht="15" hidden="false" customHeight="false" outlineLevel="0" collapsed="false">
      <c r="X288" s="16" t="s">
        <v>5600</v>
      </c>
      <c r="Y288" s="17" t="n">
        <f aca="false">SUMIFS(Data!$J$2:$J$16716,Data!$E$2:$E$16716,X288,Data!$P$2:$P$16716,1)</f>
        <v>0.31</v>
      </c>
      <c r="Z288" s="16" t="n">
        <f aca="false">Y288+ROW()*0.000000001</f>
        <v>0.310000288</v>
      </c>
    </row>
    <row r="289" customFormat="false" ht="15" hidden="false" customHeight="false" outlineLevel="0" collapsed="false">
      <c r="X289" s="16" t="s">
        <v>4347</v>
      </c>
      <c r="Y289" s="17" t="n">
        <f aca="false">SUMIFS(Data!$J$2:$J$16716,Data!$E$2:$E$16716,X289,Data!$P$2:$P$16716,1)</f>
        <v>0.31</v>
      </c>
      <c r="Z289" s="16" t="n">
        <f aca="false">Y289+ROW()*0.000000001</f>
        <v>0.310000289</v>
      </c>
    </row>
    <row r="290" customFormat="false" ht="15" hidden="false" customHeight="false" outlineLevel="0" collapsed="false">
      <c r="X290" s="16" t="s">
        <v>8026</v>
      </c>
      <c r="Y290" s="17" t="n">
        <f aca="false">SUMIFS(Data!$J$2:$J$16716,Data!$E$2:$E$16716,X290,Data!$P$2:$P$16716,1)</f>
        <v>0.31</v>
      </c>
      <c r="Z290" s="16" t="n">
        <f aca="false">Y290+ROW()*0.000000001</f>
        <v>0.31000029</v>
      </c>
    </row>
    <row r="291" customFormat="false" ht="15" hidden="false" customHeight="false" outlineLevel="0" collapsed="false">
      <c r="X291" s="16" t="s">
        <v>4610</v>
      </c>
      <c r="Y291" s="17" t="n">
        <f aca="false">SUMIFS(Data!$J$2:$J$16716,Data!$E$2:$E$16716,X291,Data!$P$2:$P$16716,1)</f>
        <v>0.3</v>
      </c>
      <c r="Z291" s="16" t="n">
        <f aca="false">Y291+ROW()*0.000000001</f>
        <v>0.300000291</v>
      </c>
    </row>
    <row r="292" customFormat="false" ht="15" hidden="false" customHeight="false" outlineLevel="0" collapsed="false">
      <c r="X292" s="16" t="s">
        <v>5566</v>
      </c>
      <c r="Y292" s="17" t="n">
        <f aca="false">SUMIFS(Data!$J$2:$J$16716,Data!$E$2:$E$16716,X292,Data!$P$2:$P$16716,1)</f>
        <v>0.3</v>
      </c>
      <c r="Z292" s="16" t="n">
        <f aca="false">Y292+ROW()*0.000000001</f>
        <v>0.300000292</v>
      </c>
    </row>
    <row r="293" customFormat="false" ht="15" hidden="false" customHeight="false" outlineLevel="0" collapsed="false">
      <c r="X293" s="16" t="s">
        <v>5677</v>
      </c>
      <c r="Y293" s="17" t="n">
        <f aca="false">SUMIFS(Data!$J$2:$J$16716,Data!$E$2:$E$16716,X293,Data!$P$2:$P$16716,1)</f>
        <v>0.3</v>
      </c>
      <c r="Z293" s="16" t="n">
        <f aca="false">Y293+ROW()*0.000000001</f>
        <v>0.300000293</v>
      </c>
    </row>
    <row r="294" customFormat="false" ht="15" hidden="false" customHeight="false" outlineLevel="0" collapsed="false">
      <c r="X294" s="16" t="s">
        <v>7510</v>
      </c>
      <c r="Y294" s="17" t="n">
        <f aca="false">SUMIFS(Data!$J$2:$J$16716,Data!$E$2:$E$16716,X294,Data!$P$2:$P$16716,1)</f>
        <v>0.3</v>
      </c>
      <c r="Z294" s="16" t="n">
        <f aca="false">Y294+ROW()*0.000000001</f>
        <v>0.300000294</v>
      </c>
    </row>
    <row r="295" customFormat="false" ht="15" hidden="false" customHeight="false" outlineLevel="0" collapsed="false">
      <c r="X295" s="16" t="s">
        <v>6423</v>
      </c>
      <c r="Y295" s="17" t="n">
        <f aca="false">SUMIFS(Data!$J$2:$J$16716,Data!$E$2:$E$16716,X295,Data!$P$2:$P$16716,1)</f>
        <v>0.3</v>
      </c>
      <c r="Z295" s="16" t="n">
        <f aca="false">Y295+ROW()*0.000000001</f>
        <v>0.300000295</v>
      </c>
    </row>
    <row r="296" customFormat="false" ht="15" hidden="false" customHeight="false" outlineLevel="0" collapsed="false">
      <c r="X296" s="16" t="s">
        <v>6480</v>
      </c>
      <c r="Y296" s="17" t="n">
        <f aca="false">SUMIFS(Data!$J$2:$J$16716,Data!$E$2:$E$16716,X296,Data!$P$2:$P$16716,1)</f>
        <v>0.29</v>
      </c>
      <c r="Z296" s="16" t="n">
        <f aca="false">Y296+ROW()*0.000000001</f>
        <v>0.290000296</v>
      </c>
    </row>
    <row r="297" customFormat="false" ht="15" hidden="false" customHeight="false" outlineLevel="0" collapsed="false">
      <c r="X297" s="16" t="s">
        <v>5843</v>
      </c>
      <c r="Y297" s="17" t="n">
        <f aca="false">SUMIFS(Data!$J$2:$J$16716,Data!$E$2:$E$16716,X297,Data!$P$2:$P$16716,1)</f>
        <v>0.29</v>
      </c>
      <c r="Z297" s="16" t="n">
        <f aca="false">Y297+ROW()*0.000000001</f>
        <v>0.290000297</v>
      </c>
    </row>
    <row r="298" customFormat="false" ht="15" hidden="false" customHeight="false" outlineLevel="0" collapsed="false">
      <c r="X298" s="16" t="s">
        <v>4573</v>
      </c>
      <c r="Y298" s="17" t="n">
        <f aca="false">SUMIFS(Data!$J$2:$J$16716,Data!$E$2:$E$16716,X298,Data!$P$2:$P$16716,1)</f>
        <v>0.29</v>
      </c>
      <c r="Z298" s="16" t="n">
        <f aca="false">Y298+ROW()*0.000000001</f>
        <v>0.290000298</v>
      </c>
    </row>
    <row r="299" customFormat="false" ht="15" hidden="false" customHeight="false" outlineLevel="0" collapsed="false">
      <c r="X299" s="16" t="s">
        <v>4686</v>
      </c>
      <c r="Y299" s="17" t="n">
        <f aca="false">SUMIFS(Data!$J$2:$J$16716,Data!$E$2:$E$16716,X299,Data!$P$2:$P$16716,1)</f>
        <v>0.28</v>
      </c>
      <c r="Z299" s="16" t="n">
        <f aca="false">Y299+ROW()*0.000000001</f>
        <v>0.280000299</v>
      </c>
    </row>
    <row r="300" customFormat="false" ht="15" hidden="false" customHeight="false" outlineLevel="0" collapsed="false">
      <c r="X300" s="16" t="s">
        <v>4583</v>
      </c>
      <c r="Y300" s="17" t="n">
        <f aca="false">SUMIFS(Data!$J$2:$J$16716,Data!$E$2:$E$16716,X300,Data!$P$2:$P$16716,1)</f>
        <v>0.28</v>
      </c>
      <c r="Z300" s="16" t="n">
        <f aca="false">Y300+ROW()*0.000000001</f>
        <v>0.2800003</v>
      </c>
    </row>
    <row r="301" customFormat="false" ht="15" hidden="false" customHeight="false" outlineLevel="0" collapsed="false">
      <c r="X301" s="16" t="s">
        <v>6748</v>
      </c>
      <c r="Y301" s="17" t="n">
        <f aca="false">SUMIFS(Data!$J$2:$J$16716,Data!$E$2:$E$16716,X301,Data!$P$2:$P$16716,1)</f>
        <v>0.28</v>
      </c>
      <c r="Z301" s="16" t="n">
        <f aca="false">Y301+ROW()*0.000000001</f>
        <v>0.280000301</v>
      </c>
    </row>
    <row r="302" customFormat="false" ht="15" hidden="false" customHeight="false" outlineLevel="0" collapsed="false">
      <c r="X302" s="16" t="s">
        <v>6204</v>
      </c>
      <c r="Y302" s="17" t="n">
        <f aca="false">SUMIFS(Data!$J$2:$J$16716,Data!$E$2:$E$16716,X302,Data!$P$2:$P$16716,1)</f>
        <v>0.28</v>
      </c>
      <c r="Z302" s="16" t="n">
        <f aca="false">Y302+ROW()*0.000000001</f>
        <v>0.280000302</v>
      </c>
    </row>
    <row r="303" customFormat="false" ht="15" hidden="false" customHeight="false" outlineLevel="0" collapsed="false">
      <c r="X303" s="16" t="s">
        <v>7176</v>
      </c>
      <c r="Y303" s="17" t="n">
        <f aca="false">SUMIFS(Data!$J$2:$J$16716,Data!$E$2:$E$16716,X303,Data!$P$2:$P$16716,1)</f>
        <v>0.28</v>
      </c>
      <c r="Z303" s="16" t="n">
        <f aca="false">Y303+ROW()*0.000000001</f>
        <v>0.280000303</v>
      </c>
    </row>
    <row r="304" customFormat="false" ht="15" hidden="false" customHeight="false" outlineLevel="0" collapsed="false">
      <c r="X304" s="16" t="s">
        <v>6506</v>
      </c>
      <c r="Y304" s="17" t="n">
        <f aca="false">SUMIFS(Data!$J$2:$J$16716,Data!$E$2:$E$16716,X304,Data!$P$2:$P$16716,1)</f>
        <v>0.28</v>
      </c>
      <c r="Z304" s="16" t="n">
        <f aca="false">Y304+ROW()*0.000000001</f>
        <v>0.280000304</v>
      </c>
    </row>
    <row r="305" customFormat="false" ht="15" hidden="false" customHeight="false" outlineLevel="0" collapsed="false">
      <c r="X305" s="16" t="s">
        <v>4913</v>
      </c>
      <c r="Y305" s="17" t="n">
        <f aca="false">SUMIFS(Data!$J$2:$J$16716,Data!$E$2:$E$16716,X305,Data!$P$2:$P$16716,1)</f>
        <v>0.27</v>
      </c>
      <c r="Z305" s="16" t="n">
        <f aca="false">Y305+ROW()*0.000000001</f>
        <v>0.270000305</v>
      </c>
    </row>
    <row r="306" customFormat="false" ht="15" hidden="false" customHeight="false" outlineLevel="0" collapsed="false">
      <c r="X306" s="16" t="s">
        <v>5663</v>
      </c>
      <c r="Y306" s="17" t="n">
        <f aca="false">SUMIFS(Data!$J$2:$J$16716,Data!$E$2:$E$16716,X306,Data!$P$2:$P$16716,1)</f>
        <v>0.27</v>
      </c>
      <c r="Z306" s="16" t="n">
        <f aca="false">Y306+ROW()*0.000000001</f>
        <v>0.270000306</v>
      </c>
    </row>
    <row r="307" customFormat="false" ht="15" hidden="false" customHeight="false" outlineLevel="0" collapsed="false">
      <c r="X307" s="16" t="s">
        <v>9900</v>
      </c>
      <c r="Y307" s="17" t="n">
        <f aca="false">SUMIFS(Data!$J$2:$J$16716,Data!$E$2:$E$16716,X307,Data!$P$2:$P$16716,1)</f>
        <v>0.27</v>
      </c>
      <c r="Z307" s="16" t="n">
        <f aca="false">Y307+ROW()*0.000000001</f>
        <v>0.270000307</v>
      </c>
    </row>
    <row r="308" customFormat="false" ht="15" hidden="false" customHeight="false" outlineLevel="0" collapsed="false">
      <c r="X308" s="16" t="s">
        <v>6977</v>
      </c>
      <c r="Y308" s="17" t="n">
        <f aca="false">SUMIFS(Data!$J$2:$J$16716,Data!$E$2:$E$16716,X308,Data!$P$2:$P$16716,1)</f>
        <v>0.27</v>
      </c>
      <c r="Z308" s="16" t="n">
        <f aca="false">Y308+ROW()*0.000000001</f>
        <v>0.270000308</v>
      </c>
    </row>
    <row r="309" customFormat="false" ht="15" hidden="false" customHeight="false" outlineLevel="0" collapsed="false">
      <c r="X309" s="16" t="s">
        <v>6341</v>
      </c>
      <c r="Y309" s="17" t="n">
        <f aca="false">SUMIFS(Data!$J$2:$J$16716,Data!$E$2:$E$16716,X309,Data!$P$2:$P$16716,1)</f>
        <v>0.27</v>
      </c>
      <c r="Z309" s="16" t="n">
        <f aca="false">Y309+ROW()*0.000000001</f>
        <v>0.270000309</v>
      </c>
    </row>
    <row r="310" customFormat="false" ht="15" hidden="false" customHeight="false" outlineLevel="0" collapsed="false">
      <c r="X310" s="16" t="s">
        <v>9354</v>
      </c>
      <c r="Y310" s="17" t="n">
        <f aca="false">SUMIFS(Data!$J$2:$J$16716,Data!$E$2:$E$16716,X310,Data!$P$2:$P$16716,1)</f>
        <v>0.27</v>
      </c>
      <c r="Z310" s="16" t="n">
        <f aca="false">Y310+ROW()*0.000000001</f>
        <v>0.27000031</v>
      </c>
    </row>
    <row r="311" customFormat="false" ht="15" hidden="false" customHeight="false" outlineLevel="0" collapsed="false">
      <c r="X311" s="16" t="s">
        <v>6478</v>
      </c>
      <c r="Y311" s="17" t="n">
        <f aca="false">SUMIFS(Data!$J$2:$J$16716,Data!$E$2:$E$16716,X311,Data!$P$2:$P$16716,1)</f>
        <v>0.27</v>
      </c>
      <c r="Z311" s="16" t="n">
        <f aca="false">Y311+ROW()*0.000000001</f>
        <v>0.270000311</v>
      </c>
    </row>
    <row r="312" customFormat="false" ht="15" hidden="false" customHeight="false" outlineLevel="0" collapsed="false">
      <c r="X312" s="16" t="s">
        <v>6362</v>
      </c>
      <c r="Y312" s="17" t="n">
        <f aca="false">SUMIFS(Data!$J$2:$J$16716,Data!$E$2:$E$16716,X312,Data!$P$2:$P$16716,1)</f>
        <v>0.26</v>
      </c>
      <c r="Z312" s="16" t="n">
        <f aca="false">Y312+ROW()*0.000000001</f>
        <v>0.260000312</v>
      </c>
    </row>
    <row r="313" customFormat="false" ht="15" hidden="false" customHeight="false" outlineLevel="0" collapsed="false">
      <c r="X313" s="16" t="s">
        <v>4802</v>
      </c>
      <c r="Y313" s="17" t="n">
        <f aca="false">SUMIFS(Data!$J$2:$J$16716,Data!$E$2:$E$16716,X313,Data!$P$2:$P$16716,1)</f>
        <v>0.26</v>
      </c>
      <c r="Z313" s="16" t="n">
        <f aca="false">Y313+ROW()*0.000000001</f>
        <v>0.260000313</v>
      </c>
    </row>
    <row r="314" customFormat="false" ht="15" hidden="false" customHeight="false" outlineLevel="0" collapsed="false">
      <c r="X314" s="16" t="s">
        <v>5710</v>
      </c>
      <c r="Y314" s="17" t="n">
        <f aca="false">SUMIFS(Data!$J$2:$J$16716,Data!$E$2:$E$16716,X314,Data!$P$2:$P$16716,1)</f>
        <v>0.26</v>
      </c>
      <c r="Z314" s="16" t="n">
        <f aca="false">Y314+ROW()*0.000000001</f>
        <v>0.260000314</v>
      </c>
    </row>
    <row r="315" customFormat="false" ht="15" hidden="false" customHeight="false" outlineLevel="0" collapsed="false">
      <c r="X315" s="16" t="s">
        <v>4929</v>
      </c>
      <c r="Y315" s="17" t="n">
        <f aca="false">SUMIFS(Data!$J$2:$J$16716,Data!$E$2:$E$16716,X315,Data!$P$2:$P$16716,1)</f>
        <v>0.25</v>
      </c>
      <c r="Z315" s="16" t="n">
        <f aca="false">Y315+ROW()*0.000000001</f>
        <v>0.250000315</v>
      </c>
    </row>
    <row r="316" customFormat="false" ht="15" hidden="false" customHeight="false" outlineLevel="0" collapsed="false">
      <c r="X316" s="16" t="s">
        <v>9087</v>
      </c>
      <c r="Y316" s="17" t="n">
        <f aca="false">SUMIFS(Data!$J$2:$J$16716,Data!$E$2:$E$16716,X316,Data!$P$2:$P$16716,1)</f>
        <v>0.25</v>
      </c>
      <c r="Z316" s="16" t="n">
        <f aca="false">Y316+ROW()*0.000000001</f>
        <v>0.250000316</v>
      </c>
    </row>
    <row r="317" customFormat="false" ht="15" hidden="false" customHeight="false" outlineLevel="0" collapsed="false">
      <c r="X317" s="16" t="s">
        <v>7643</v>
      </c>
      <c r="Y317" s="17" t="n">
        <f aca="false">SUMIFS(Data!$J$2:$J$16716,Data!$E$2:$E$16716,X317,Data!$P$2:$P$16716,1)</f>
        <v>0.25</v>
      </c>
      <c r="Z317" s="16" t="n">
        <f aca="false">Y317+ROW()*0.000000001</f>
        <v>0.250000317</v>
      </c>
    </row>
    <row r="318" customFormat="false" ht="15" hidden="false" customHeight="false" outlineLevel="0" collapsed="false">
      <c r="X318" s="16" t="s">
        <v>9561</v>
      </c>
      <c r="Y318" s="17" t="n">
        <f aca="false">SUMIFS(Data!$J$2:$J$16716,Data!$E$2:$E$16716,X318,Data!$P$2:$P$16716,1)</f>
        <v>0.24</v>
      </c>
      <c r="Z318" s="16" t="n">
        <f aca="false">Y318+ROW()*0.000000001</f>
        <v>0.240000318</v>
      </c>
    </row>
    <row r="319" customFormat="false" ht="15" hidden="false" customHeight="false" outlineLevel="0" collapsed="false">
      <c r="X319" s="16" t="s">
        <v>5083</v>
      </c>
      <c r="Y319" s="17" t="n">
        <f aca="false">SUMIFS(Data!$J$2:$J$16716,Data!$E$2:$E$16716,X319,Data!$P$2:$P$16716,1)</f>
        <v>0.24</v>
      </c>
      <c r="Z319" s="16" t="n">
        <f aca="false">Y319+ROW()*0.000000001</f>
        <v>0.240000319</v>
      </c>
    </row>
    <row r="320" customFormat="false" ht="15" hidden="false" customHeight="false" outlineLevel="0" collapsed="false">
      <c r="X320" s="16" t="s">
        <v>7109</v>
      </c>
      <c r="Y320" s="17" t="n">
        <f aca="false">SUMIFS(Data!$J$2:$J$16716,Data!$E$2:$E$16716,X320,Data!$P$2:$P$16716,1)</f>
        <v>0.24</v>
      </c>
      <c r="Z320" s="16" t="n">
        <f aca="false">Y320+ROW()*0.000000001</f>
        <v>0.24000032</v>
      </c>
    </row>
    <row r="321" customFormat="false" ht="15" hidden="false" customHeight="false" outlineLevel="0" collapsed="false">
      <c r="X321" s="16" t="s">
        <v>7789</v>
      </c>
      <c r="Y321" s="17" t="n">
        <f aca="false">SUMIFS(Data!$J$2:$J$16716,Data!$E$2:$E$16716,X321,Data!$P$2:$P$16716,1)</f>
        <v>0.23</v>
      </c>
      <c r="Z321" s="16" t="n">
        <f aca="false">Y321+ROW()*0.000000001</f>
        <v>0.230000321</v>
      </c>
    </row>
    <row r="322" customFormat="false" ht="15" hidden="false" customHeight="false" outlineLevel="0" collapsed="false">
      <c r="X322" s="16" t="s">
        <v>6043</v>
      </c>
      <c r="Y322" s="17" t="n">
        <f aca="false">SUMIFS(Data!$J$2:$J$16716,Data!$E$2:$E$16716,X322,Data!$P$2:$P$16716,1)</f>
        <v>0.23</v>
      </c>
      <c r="Z322" s="16" t="n">
        <f aca="false">Y322+ROW()*0.000000001</f>
        <v>0.230000322</v>
      </c>
    </row>
    <row r="323" customFormat="false" ht="15" hidden="false" customHeight="false" outlineLevel="0" collapsed="false">
      <c r="X323" s="16" t="s">
        <v>5224</v>
      </c>
      <c r="Y323" s="17" t="n">
        <f aca="false">SUMIFS(Data!$J$2:$J$16716,Data!$E$2:$E$16716,X323,Data!$P$2:$P$16716,1)</f>
        <v>0.23</v>
      </c>
      <c r="Z323" s="16" t="n">
        <f aca="false">Y323+ROW()*0.000000001</f>
        <v>0.230000323</v>
      </c>
    </row>
    <row r="324" customFormat="false" ht="15" hidden="false" customHeight="false" outlineLevel="0" collapsed="false">
      <c r="X324" s="16" t="s">
        <v>7329</v>
      </c>
      <c r="Y324" s="17" t="n">
        <f aca="false">SUMIFS(Data!$J$2:$J$16716,Data!$E$2:$E$16716,X324,Data!$P$2:$P$16716,1)</f>
        <v>0.23</v>
      </c>
      <c r="Z324" s="16" t="n">
        <f aca="false">Y324+ROW()*0.000000001</f>
        <v>0.230000324</v>
      </c>
    </row>
    <row r="325" customFormat="false" ht="15" hidden="false" customHeight="false" outlineLevel="0" collapsed="false">
      <c r="X325" s="16" t="s">
        <v>6378</v>
      </c>
      <c r="Y325" s="17" t="n">
        <f aca="false">SUMIFS(Data!$J$2:$J$16716,Data!$E$2:$E$16716,X325,Data!$P$2:$P$16716,1)</f>
        <v>0.22</v>
      </c>
      <c r="Z325" s="16" t="n">
        <f aca="false">Y325+ROW()*0.000000001</f>
        <v>0.220000325</v>
      </c>
    </row>
    <row r="326" customFormat="false" ht="15" hidden="false" customHeight="false" outlineLevel="0" collapsed="false">
      <c r="X326" s="16" t="s">
        <v>7344</v>
      </c>
      <c r="Y326" s="17" t="n">
        <f aca="false">SUMIFS(Data!$J$2:$J$16716,Data!$E$2:$E$16716,X326,Data!$P$2:$P$16716,1)</f>
        <v>0.22</v>
      </c>
      <c r="Z326" s="16" t="n">
        <f aca="false">Y326+ROW()*0.000000001</f>
        <v>0.220000326</v>
      </c>
    </row>
    <row r="327" customFormat="false" ht="15" hidden="false" customHeight="false" outlineLevel="0" collapsed="false">
      <c r="X327" s="16" t="s">
        <v>10489</v>
      </c>
      <c r="Y327" s="17" t="n">
        <f aca="false">SUMIFS(Data!$J$2:$J$16716,Data!$E$2:$E$16716,X327,Data!$P$2:$P$16716,1)</f>
        <v>0.22</v>
      </c>
      <c r="Z327" s="16" t="n">
        <f aca="false">Y327+ROW()*0.000000001</f>
        <v>0.220000327</v>
      </c>
    </row>
    <row r="328" customFormat="false" ht="15" hidden="false" customHeight="false" outlineLevel="0" collapsed="false">
      <c r="X328" s="16" t="s">
        <v>5299</v>
      </c>
      <c r="Y328" s="17" t="n">
        <f aca="false">SUMIFS(Data!$J$2:$J$16716,Data!$E$2:$E$16716,X328,Data!$P$2:$P$16716,1)</f>
        <v>0.22</v>
      </c>
      <c r="Z328" s="16" t="n">
        <f aca="false">Y328+ROW()*0.000000001</f>
        <v>0.220000328</v>
      </c>
    </row>
    <row r="329" customFormat="false" ht="15" hidden="false" customHeight="false" outlineLevel="0" collapsed="false">
      <c r="X329" s="16" t="s">
        <v>5305</v>
      </c>
      <c r="Y329" s="17" t="n">
        <f aca="false">SUMIFS(Data!$J$2:$J$16716,Data!$E$2:$E$16716,X329,Data!$P$2:$P$16716,1)</f>
        <v>0.22</v>
      </c>
      <c r="Z329" s="16" t="n">
        <f aca="false">Y329+ROW()*0.000000001</f>
        <v>0.220000329</v>
      </c>
    </row>
    <row r="330" customFormat="false" ht="15" hidden="false" customHeight="false" outlineLevel="0" collapsed="false">
      <c r="X330" s="16" t="s">
        <v>8833</v>
      </c>
      <c r="Y330" s="17" t="n">
        <f aca="false">SUMIFS(Data!$J$2:$J$16716,Data!$E$2:$E$16716,X330,Data!$P$2:$P$16716,1)</f>
        <v>0.21</v>
      </c>
      <c r="Z330" s="16" t="n">
        <f aca="false">Y330+ROW()*0.000000001</f>
        <v>0.21000033</v>
      </c>
    </row>
    <row r="331" customFormat="false" ht="15" hidden="false" customHeight="false" outlineLevel="0" collapsed="false">
      <c r="X331" s="16" t="s">
        <v>5498</v>
      </c>
      <c r="Y331" s="17" t="n">
        <f aca="false">SUMIFS(Data!$J$2:$J$16716,Data!$E$2:$E$16716,X331,Data!$P$2:$P$16716,1)</f>
        <v>0.21</v>
      </c>
      <c r="Z331" s="16" t="n">
        <f aca="false">Y331+ROW()*0.000000001</f>
        <v>0.210000331</v>
      </c>
    </row>
    <row r="332" customFormat="false" ht="15" hidden="false" customHeight="false" outlineLevel="0" collapsed="false">
      <c r="X332" s="16" t="s">
        <v>8642</v>
      </c>
      <c r="Y332" s="17" t="n">
        <f aca="false">SUMIFS(Data!$J$2:$J$16716,Data!$E$2:$E$16716,X332,Data!$P$2:$P$16716,1)</f>
        <v>0.21</v>
      </c>
      <c r="Z332" s="16" t="n">
        <f aca="false">Y332+ROW()*0.000000001</f>
        <v>0.210000332</v>
      </c>
    </row>
    <row r="333" customFormat="false" ht="15" hidden="false" customHeight="false" outlineLevel="0" collapsed="false">
      <c r="X333" s="16" t="s">
        <v>5453</v>
      </c>
      <c r="Y333" s="17" t="n">
        <f aca="false">SUMIFS(Data!$J$2:$J$16716,Data!$E$2:$E$16716,X333,Data!$P$2:$P$16716,1)</f>
        <v>0.21</v>
      </c>
      <c r="Z333" s="16" t="n">
        <f aca="false">Y333+ROW()*0.000000001</f>
        <v>0.210000333</v>
      </c>
    </row>
    <row r="334" customFormat="false" ht="15" hidden="false" customHeight="false" outlineLevel="0" collapsed="false">
      <c r="X334" s="16" t="s">
        <v>5690</v>
      </c>
      <c r="Y334" s="17" t="n">
        <f aca="false">SUMIFS(Data!$J$2:$J$16716,Data!$E$2:$E$16716,X334,Data!$P$2:$P$16716,1)</f>
        <v>0.2</v>
      </c>
      <c r="Z334" s="16" t="n">
        <f aca="false">Y334+ROW()*0.000000001</f>
        <v>0.200000334</v>
      </c>
    </row>
    <row r="335" customFormat="false" ht="15" hidden="false" customHeight="false" outlineLevel="0" collapsed="false">
      <c r="X335" s="16" t="s">
        <v>6062</v>
      </c>
      <c r="Y335" s="17" t="n">
        <f aca="false">SUMIFS(Data!$J$2:$J$16716,Data!$E$2:$E$16716,X335,Data!$P$2:$P$16716,1)</f>
        <v>0.2</v>
      </c>
      <c r="Z335" s="16" t="n">
        <f aca="false">Y335+ROW()*0.000000001</f>
        <v>0.200000335</v>
      </c>
    </row>
    <row r="336" customFormat="false" ht="15" hidden="false" customHeight="false" outlineLevel="0" collapsed="false">
      <c r="X336" s="16" t="s">
        <v>6994</v>
      </c>
      <c r="Y336" s="17" t="n">
        <f aca="false">SUMIFS(Data!$J$2:$J$16716,Data!$E$2:$E$16716,X336,Data!$P$2:$P$16716,1)</f>
        <v>0.2</v>
      </c>
      <c r="Z336" s="16" t="n">
        <f aca="false">Y336+ROW()*0.000000001</f>
        <v>0.200000336</v>
      </c>
    </row>
    <row r="337" customFormat="false" ht="15" hidden="false" customHeight="false" outlineLevel="0" collapsed="false">
      <c r="X337" s="16" t="s">
        <v>7683</v>
      </c>
      <c r="Y337" s="17" t="n">
        <f aca="false">SUMIFS(Data!$J$2:$J$16716,Data!$E$2:$E$16716,X337,Data!$P$2:$P$16716,1)</f>
        <v>0.2</v>
      </c>
      <c r="Z337" s="16" t="n">
        <f aca="false">Y337+ROW()*0.000000001</f>
        <v>0.200000337</v>
      </c>
    </row>
    <row r="338" customFormat="false" ht="15" hidden="false" customHeight="false" outlineLevel="0" collapsed="false">
      <c r="X338" s="16" t="s">
        <v>7017</v>
      </c>
      <c r="Y338" s="17" t="n">
        <f aca="false">SUMIFS(Data!$J$2:$J$16716,Data!$E$2:$E$16716,X338,Data!$P$2:$P$16716,1)</f>
        <v>0.2</v>
      </c>
      <c r="Z338" s="16" t="n">
        <f aca="false">Y338+ROW()*0.000000001</f>
        <v>0.200000338</v>
      </c>
    </row>
    <row r="339" customFormat="false" ht="15" hidden="false" customHeight="false" outlineLevel="0" collapsed="false">
      <c r="X339" s="16" t="s">
        <v>8827</v>
      </c>
      <c r="Y339" s="17" t="n">
        <f aca="false">SUMIFS(Data!$J$2:$J$16716,Data!$E$2:$E$16716,X339,Data!$P$2:$P$16716,1)</f>
        <v>0.19</v>
      </c>
      <c r="Z339" s="16" t="n">
        <f aca="false">Y339+ROW()*0.000000001</f>
        <v>0.190000339</v>
      </c>
    </row>
    <row r="340" customFormat="false" ht="15" hidden="false" customHeight="false" outlineLevel="0" collapsed="false">
      <c r="X340" s="16" t="s">
        <v>5761</v>
      </c>
      <c r="Y340" s="17" t="n">
        <f aca="false">SUMIFS(Data!$J$2:$J$16716,Data!$E$2:$E$16716,X340,Data!$P$2:$P$16716,1)</f>
        <v>0.19</v>
      </c>
      <c r="Z340" s="16" t="n">
        <f aca="false">Y340+ROW()*0.000000001</f>
        <v>0.19000034</v>
      </c>
    </row>
    <row r="341" customFormat="false" ht="15" hidden="false" customHeight="false" outlineLevel="0" collapsed="false">
      <c r="X341" s="16" t="s">
        <v>6329</v>
      </c>
      <c r="Y341" s="17" t="n">
        <f aca="false">SUMIFS(Data!$J$2:$J$16716,Data!$E$2:$E$16716,X341,Data!$P$2:$P$16716,1)</f>
        <v>0.19</v>
      </c>
      <c r="Z341" s="16" t="n">
        <f aca="false">Y341+ROW()*0.000000001</f>
        <v>0.190000341</v>
      </c>
    </row>
    <row r="342" customFormat="false" ht="15" hidden="false" customHeight="false" outlineLevel="0" collapsed="false">
      <c r="X342" s="16" t="s">
        <v>7677</v>
      </c>
      <c r="Y342" s="17" t="n">
        <f aca="false">SUMIFS(Data!$J$2:$J$16716,Data!$E$2:$E$16716,X342,Data!$P$2:$P$16716,1)</f>
        <v>0.19</v>
      </c>
      <c r="Z342" s="16" t="n">
        <f aca="false">Y342+ROW()*0.000000001</f>
        <v>0.190000342</v>
      </c>
    </row>
    <row r="343" customFormat="false" ht="15" hidden="false" customHeight="false" outlineLevel="0" collapsed="false">
      <c r="X343" s="16" t="s">
        <v>8878</v>
      </c>
      <c r="Y343" s="17" t="n">
        <f aca="false">SUMIFS(Data!$J$2:$J$16716,Data!$E$2:$E$16716,X343,Data!$P$2:$P$16716,1)</f>
        <v>0.19</v>
      </c>
      <c r="Z343" s="16" t="n">
        <f aca="false">Y343+ROW()*0.000000001</f>
        <v>0.190000343</v>
      </c>
    </row>
    <row r="344" customFormat="false" ht="15" hidden="false" customHeight="false" outlineLevel="0" collapsed="false">
      <c r="X344" s="16" t="s">
        <v>8629</v>
      </c>
      <c r="Y344" s="17" t="n">
        <f aca="false">SUMIFS(Data!$J$2:$J$16716,Data!$E$2:$E$16716,X344,Data!$P$2:$P$16716,1)</f>
        <v>0.19</v>
      </c>
      <c r="Z344" s="16" t="n">
        <f aca="false">Y344+ROW()*0.000000001</f>
        <v>0.190000344</v>
      </c>
    </row>
    <row r="345" customFormat="false" ht="15" hidden="false" customHeight="false" outlineLevel="0" collapsed="false">
      <c r="X345" s="16" t="s">
        <v>6798</v>
      </c>
      <c r="Y345" s="17" t="n">
        <f aca="false">SUMIFS(Data!$J$2:$J$16716,Data!$E$2:$E$16716,X345,Data!$P$2:$P$16716,1)</f>
        <v>0.19</v>
      </c>
      <c r="Z345" s="16" t="n">
        <f aca="false">Y345+ROW()*0.000000001</f>
        <v>0.190000345</v>
      </c>
    </row>
    <row r="346" customFormat="false" ht="15" hidden="false" customHeight="false" outlineLevel="0" collapsed="false">
      <c r="X346" s="16" t="s">
        <v>9140</v>
      </c>
      <c r="Y346" s="17" t="n">
        <f aca="false">SUMIFS(Data!$J$2:$J$16716,Data!$E$2:$E$16716,X346,Data!$P$2:$P$16716,1)</f>
        <v>0.18</v>
      </c>
      <c r="Z346" s="16" t="n">
        <f aca="false">Y346+ROW()*0.000000001</f>
        <v>0.180000346</v>
      </c>
    </row>
    <row r="347" customFormat="false" ht="15" hidden="false" customHeight="false" outlineLevel="0" collapsed="false">
      <c r="X347" s="16" t="s">
        <v>8851</v>
      </c>
      <c r="Y347" s="17" t="n">
        <f aca="false">SUMIFS(Data!$J$2:$J$16716,Data!$E$2:$E$16716,X347,Data!$P$2:$P$16716,1)</f>
        <v>0.18</v>
      </c>
      <c r="Z347" s="16" t="n">
        <f aca="false">Y347+ROW()*0.000000001</f>
        <v>0.180000347</v>
      </c>
    </row>
    <row r="348" customFormat="false" ht="15" hidden="false" customHeight="false" outlineLevel="0" collapsed="false">
      <c r="X348" s="16" t="s">
        <v>7118</v>
      </c>
      <c r="Y348" s="17" t="n">
        <f aca="false">SUMIFS(Data!$J$2:$J$16716,Data!$E$2:$E$16716,X348,Data!$P$2:$P$16716,1)</f>
        <v>0.18</v>
      </c>
      <c r="Z348" s="16" t="n">
        <f aca="false">Y348+ROW()*0.000000001</f>
        <v>0.180000348</v>
      </c>
    </row>
    <row r="349" customFormat="false" ht="15" hidden="false" customHeight="false" outlineLevel="0" collapsed="false">
      <c r="X349" s="16" t="s">
        <v>6121</v>
      </c>
      <c r="Y349" s="17" t="n">
        <f aca="false">SUMIFS(Data!$J$2:$J$16716,Data!$E$2:$E$16716,X349,Data!$P$2:$P$16716,1)</f>
        <v>0.17</v>
      </c>
      <c r="Z349" s="16" t="n">
        <f aca="false">Y349+ROW()*0.000000001</f>
        <v>0.170000349</v>
      </c>
    </row>
    <row r="350" customFormat="false" ht="15" hidden="false" customHeight="false" outlineLevel="0" collapsed="false">
      <c r="X350" s="16" t="s">
        <v>6053</v>
      </c>
      <c r="Y350" s="17" t="n">
        <f aca="false">SUMIFS(Data!$J$2:$J$16716,Data!$E$2:$E$16716,X350,Data!$P$2:$P$16716,1)</f>
        <v>0.17</v>
      </c>
      <c r="Z350" s="16" t="n">
        <f aca="false">Y350+ROW()*0.000000001</f>
        <v>0.17000035</v>
      </c>
    </row>
    <row r="351" customFormat="false" ht="15" hidden="false" customHeight="false" outlineLevel="0" collapsed="false">
      <c r="X351" s="16" t="s">
        <v>7778</v>
      </c>
      <c r="Y351" s="17" t="n">
        <f aca="false">SUMIFS(Data!$J$2:$J$16716,Data!$E$2:$E$16716,X351,Data!$P$2:$P$16716,1)</f>
        <v>0.17</v>
      </c>
      <c r="Z351" s="16" t="n">
        <f aca="false">Y351+ROW()*0.000000001</f>
        <v>0.170000351</v>
      </c>
    </row>
    <row r="352" customFormat="false" ht="15" hidden="false" customHeight="false" outlineLevel="0" collapsed="false">
      <c r="X352" s="16" t="s">
        <v>8675</v>
      </c>
      <c r="Y352" s="17" t="n">
        <f aca="false">SUMIFS(Data!$J$2:$J$16716,Data!$E$2:$E$16716,X352,Data!$P$2:$P$16716,1)</f>
        <v>0.17</v>
      </c>
      <c r="Z352" s="16" t="n">
        <f aca="false">Y352+ROW()*0.000000001</f>
        <v>0.170000352</v>
      </c>
    </row>
    <row r="353" customFormat="false" ht="15" hidden="false" customHeight="false" outlineLevel="0" collapsed="false">
      <c r="X353" s="16" t="s">
        <v>8367</v>
      </c>
      <c r="Y353" s="17" t="n">
        <f aca="false">SUMIFS(Data!$J$2:$J$16716,Data!$E$2:$E$16716,X353,Data!$P$2:$P$16716,1)</f>
        <v>0.17</v>
      </c>
      <c r="Z353" s="16" t="n">
        <f aca="false">Y353+ROW()*0.000000001</f>
        <v>0.170000353</v>
      </c>
    </row>
    <row r="354" customFormat="false" ht="15" hidden="false" customHeight="false" outlineLevel="0" collapsed="false">
      <c r="X354" s="16" t="s">
        <v>7418</v>
      </c>
      <c r="Y354" s="17" t="n">
        <f aca="false">SUMIFS(Data!$J$2:$J$16716,Data!$E$2:$E$16716,X354,Data!$P$2:$P$16716,1)</f>
        <v>0.17</v>
      </c>
      <c r="Z354" s="16" t="n">
        <f aca="false">Y354+ROW()*0.000000001</f>
        <v>0.170000354</v>
      </c>
    </row>
    <row r="355" customFormat="false" ht="15" hidden="false" customHeight="false" outlineLevel="0" collapsed="false">
      <c r="X355" s="16" t="s">
        <v>7297</v>
      </c>
      <c r="Y355" s="17" t="n">
        <f aca="false">SUMIFS(Data!$J$2:$J$16716,Data!$E$2:$E$16716,X355,Data!$P$2:$P$16716,1)</f>
        <v>0.16</v>
      </c>
      <c r="Z355" s="16" t="n">
        <f aca="false">Y355+ROW()*0.000000001</f>
        <v>0.160000355</v>
      </c>
    </row>
    <row r="356" customFormat="false" ht="15" hidden="false" customHeight="false" outlineLevel="0" collapsed="false">
      <c r="X356" s="16" t="s">
        <v>8824</v>
      </c>
      <c r="Y356" s="17" t="n">
        <f aca="false">SUMIFS(Data!$J$2:$J$16716,Data!$E$2:$E$16716,X356,Data!$P$2:$P$16716,1)</f>
        <v>0.16</v>
      </c>
      <c r="Z356" s="16" t="n">
        <f aca="false">Y356+ROW()*0.000000001</f>
        <v>0.160000356</v>
      </c>
    </row>
    <row r="357" customFormat="false" ht="15" hidden="false" customHeight="false" outlineLevel="0" collapsed="false">
      <c r="X357" s="16" t="s">
        <v>6285</v>
      </c>
      <c r="Y357" s="17" t="n">
        <f aca="false">SUMIFS(Data!$J$2:$J$16716,Data!$E$2:$E$16716,X357,Data!$P$2:$P$16716,1)</f>
        <v>0.16</v>
      </c>
      <c r="Z357" s="16" t="n">
        <f aca="false">Y357+ROW()*0.000000001</f>
        <v>0.160000357</v>
      </c>
    </row>
    <row r="358" customFormat="false" ht="15" hidden="false" customHeight="false" outlineLevel="0" collapsed="false">
      <c r="X358" s="16" t="s">
        <v>8584</v>
      </c>
      <c r="Y358" s="17" t="n">
        <f aca="false">SUMIFS(Data!$J$2:$J$16716,Data!$E$2:$E$16716,X358,Data!$P$2:$P$16716,1)</f>
        <v>0.15</v>
      </c>
      <c r="Z358" s="16" t="n">
        <f aca="false">Y358+ROW()*0.000000001</f>
        <v>0.150000358</v>
      </c>
    </row>
    <row r="359" customFormat="false" ht="15" hidden="false" customHeight="false" outlineLevel="0" collapsed="false">
      <c r="X359" s="16" t="s">
        <v>9258</v>
      </c>
      <c r="Y359" s="17" t="n">
        <f aca="false">SUMIFS(Data!$J$2:$J$16716,Data!$E$2:$E$16716,X359,Data!$P$2:$P$16716,1)</f>
        <v>0.15</v>
      </c>
      <c r="Z359" s="16" t="n">
        <f aca="false">Y359+ROW()*0.000000001</f>
        <v>0.150000359</v>
      </c>
    </row>
    <row r="360" customFormat="false" ht="15" hidden="false" customHeight="false" outlineLevel="0" collapsed="false">
      <c r="X360" s="16" t="s">
        <v>6439</v>
      </c>
      <c r="Y360" s="17" t="n">
        <f aca="false">SUMIFS(Data!$J$2:$J$16716,Data!$E$2:$E$16716,X360,Data!$P$2:$P$16716,1)</f>
        <v>0.15</v>
      </c>
      <c r="Z360" s="16" t="n">
        <f aca="false">Y360+ROW()*0.000000001</f>
        <v>0.15000036</v>
      </c>
    </row>
    <row r="361" customFormat="false" ht="15" hidden="false" customHeight="false" outlineLevel="0" collapsed="false">
      <c r="X361" s="16" t="s">
        <v>9683</v>
      </c>
      <c r="Y361" s="17" t="n">
        <f aca="false">SUMIFS(Data!$J$2:$J$16716,Data!$E$2:$E$16716,X361,Data!$P$2:$P$16716,1)</f>
        <v>0.15</v>
      </c>
      <c r="Z361" s="16" t="n">
        <f aca="false">Y361+ROW()*0.000000001</f>
        <v>0.150000361</v>
      </c>
    </row>
    <row r="362" customFormat="false" ht="15" hidden="false" customHeight="false" outlineLevel="0" collapsed="false">
      <c r="X362" s="16" t="s">
        <v>7272</v>
      </c>
      <c r="Y362" s="17" t="n">
        <f aca="false">SUMIFS(Data!$J$2:$J$16716,Data!$E$2:$E$16716,X362,Data!$P$2:$P$16716,1)</f>
        <v>0.15</v>
      </c>
      <c r="Z362" s="16" t="n">
        <f aca="false">Y362+ROW()*0.000000001</f>
        <v>0.150000362</v>
      </c>
    </row>
    <row r="363" customFormat="false" ht="15" hidden="false" customHeight="false" outlineLevel="0" collapsed="false">
      <c r="X363" s="16" t="s">
        <v>6576</v>
      </c>
      <c r="Y363" s="17" t="n">
        <f aca="false">SUMIFS(Data!$J$2:$J$16716,Data!$E$2:$E$16716,X363,Data!$P$2:$P$16716,1)</f>
        <v>0.14</v>
      </c>
      <c r="Z363" s="16" t="n">
        <f aca="false">Y363+ROW()*0.000000001</f>
        <v>0.140000363</v>
      </c>
    </row>
    <row r="364" customFormat="false" ht="15" hidden="false" customHeight="false" outlineLevel="0" collapsed="false">
      <c r="X364" s="16" t="s">
        <v>6734</v>
      </c>
      <c r="Y364" s="17" t="n">
        <f aca="false">SUMIFS(Data!$J$2:$J$16716,Data!$E$2:$E$16716,X364,Data!$P$2:$P$16716,1)</f>
        <v>0.14</v>
      </c>
      <c r="Z364" s="16" t="n">
        <f aca="false">Y364+ROW()*0.000000001</f>
        <v>0.140000364</v>
      </c>
    </row>
    <row r="365" customFormat="false" ht="15" hidden="false" customHeight="false" outlineLevel="0" collapsed="false">
      <c r="X365" s="16" t="s">
        <v>6597</v>
      </c>
      <c r="Y365" s="17" t="n">
        <f aca="false">SUMIFS(Data!$J$2:$J$16716,Data!$E$2:$E$16716,X365,Data!$P$2:$P$16716,1)</f>
        <v>0.14</v>
      </c>
      <c r="Z365" s="16" t="n">
        <f aca="false">Y365+ROW()*0.000000001</f>
        <v>0.140000365</v>
      </c>
    </row>
    <row r="366" customFormat="false" ht="15" hidden="false" customHeight="false" outlineLevel="0" collapsed="false">
      <c r="X366" s="16" t="s">
        <v>6660</v>
      </c>
      <c r="Y366" s="17" t="n">
        <f aca="false">SUMIFS(Data!$J$2:$J$16716,Data!$E$2:$E$16716,X366,Data!$P$2:$P$16716,1)</f>
        <v>0.14</v>
      </c>
      <c r="Z366" s="16" t="n">
        <f aca="false">Y366+ROW()*0.000000001</f>
        <v>0.140000366</v>
      </c>
    </row>
    <row r="367" customFormat="false" ht="15" hidden="false" customHeight="false" outlineLevel="0" collapsed="false">
      <c r="X367" s="16" t="s">
        <v>6711</v>
      </c>
      <c r="Y367" s="17" t="n">
        <f aca="false">SUMIFS(Data!$J$2:$J$16716,Data!$E$2:$E$16716,X367,Data!$P$2:$P$16716,1)</f>
        <v>0.14</v>
      </c>
      <c r="Z367" s="16" t="n">
        <f aca="false">Y367+ROW()*0.000000001</f>
        <v>0.140000367</v>
      </c>
    </row>
    <row r="368" customFormat="false" ht="15" hidden="false" customHeight="false" outlineLevel="0" collapsed="false">
      <c r="X368" s="16" t="s">
        <v>7926</v>
      </c>
      <c r="Y368" s="17" t="n">
        <f aca="false">SUMIFS(Data!$J$2:$J$16716,Data!$E$2:$E$16716,X368,Data!$P$2:$P$16716,1)</f>
        <v>0.13</v>
      </c>
      <c r="Z368" s="16" t="n">
        <f aca="false">Y368+ROW()*0.000000001</f>
        <v>0.130000368</v>
      </c>
    </row>
    <row r="369" customFormat="false" ht="15" hidden="false" customHeight="false" outlineLevel="0" collapsed="false">
      <c r="X369" s="16" t="s">
        <v>7004</v>
      </c>
      <c r="Y369" s="17" t="n">
        <f aca="false">SUMIFS(Data!$J$2:$J$16716,Data!$E$2:$E$16716,X369,Data!$P$2:$P$16716,1)</f>
        <v>0.13</v>
      </c>
      <c r="Z369" s="16" t="n">
        <f aca="false">Y369+ROW()*0.000000001</f>
        <v>0.130000369</v>
      </c>
    </row>
    <row r="370" customFormat="false" ht="15" hidden="false" customHeight="false" outlineLevel="0" collapsed="false">
      <c r="X370" s="16" t="s">
        <v>7198</v>
      </c>
      <c r="Y370" s="17" t="n">
        <f aca="false">SUMIFS(Data!$J$2:$J$16716,Data!$E$2:$E$16716,X370,Data!$P$2:$P$16716,1)</f>
        <v>0.13</v>
      </c>
      <c r="Z370" s="16" t="n">
        <f aca="false">Y370+ROW()*0.000000001</f>
        <v>0.13000037</v>
      </c>
    </row>
    <row r="371" customFormat="false" ht="15" hidden="false" customHeight="false" outlineLevel="0" collapsed="false">
      <c r="X371" s="16" t="s">
        <v>7561</v>
      </c>
      <c r="Y371" s="17" t="n">
        <f aca="false">SUMIFS(Data!$J$2:$J$16716,Data!$E$2:$E$16716,X371,Data!$P$2:$P$16716,1)</f>
        <v>0.13</v>
      </c>
      <c r="Z371" s="16" t="n">
        <f aca="false">Y371+ROW()*0.000000001</f>
        <v>0.130000371</v>
      </c>
    </row>
    <row r="372" customFormat="false" ht="15" hidden="false" customHeight="false" outlineLevel="0" collapsed="false">
      <c r="X372" s="16" t="s">
        <v>6904</v>
      </c>
      <c r="Y372" s="17" t="n">
        <f aca="false">SUMIFS(Data!$J$2:$J$16716,Data!$E$2:$E$16716,X372,Data!$P$2:$P$16716,1)</f>
        <v>0.13</v>
      </c>
      <c r="Z372" s="16" t="n">
        <f aca="false">Y372+ROW()*0.000000001</f>
        <v>0.130000372</v>
      </c>
    </row>
    <row r="373" customFormat="false" ht="15" hidden="false" customHeight="false" outlineLevel="0" collapsed="false">
      <c r="X373" s="16" t="s">
        <v>6863</v>
      </c>
      <c r="Y373" s="17" t="n">
        <f aca="false">SUMIFS(Data!$J$2:$J$16716,Data!$E$2:$E$16716,X373,Data!$P$2:$P$16716,1)</f>
        <v>0.13</v>
      </c>
      <c r="Z373" s="16" t="n">
        <f aca="false">Y373+ROW()*0.000000001</f>
        <v>0.130000373</v>
      </c>
    </row>
    <row r="374" customFormat="false" ht="15" hidden="false" customHeight="false" outlineLevel="0" collapsed="false">
      <c r="X374" s="16" t="s">
        <v>8744</v>
      </c>
      <c r="Y374" s="17" t="n">
        <f aca="false">SUMIFS(Data!$J$2:$J$16716,Data!$E$2:$E$16716,X374,Data!$P$2:$P$16716,1)</f>
        <v>0.13</v>
      </c>
      <c r="Z374" s="16" t="n">
        <f aca="false">Y374+ROW()*0.000000001</f>
        <v>0.130000374</v>
      </c>
    </row>
    <row r="375" customFormat="false" ht="15" hidden="false" customHeight="false" outlineLevel="0" collapsed="false">
      <c r="X375" s="16" t="s">
        <v>8577</v>
      </c>
      <c r="Y375" s="17" t="n">
        <f aca="false">SUMIFS(Data!$J$2:$J$16716,Data!$E$2:$E$16716,X375,Data!$P$2:$P$16716,1)</f>
        <v>0.13</v>
      </c>
      <c r="Z375" s="16" t="n">
        <f aca="false">Y375+ROW()*0.000000001</f>
        <v>0.130000375</v>
      </c>
    </row>
    <row r="376" customFormat="false" ht="15" hidden="false" customHeight="false" outlineLevel="0" collapsed="false">
      <c r="X376" s="16" t="s">
        <v>9686</v>
      </c>
      <c r="Y376" s="17" t="n">
        <f aca="false">SUMIFS(Data!$J$2:$J$16716,Data!$E$2:$E$16716,X376,Data!$P$2:$P$16716,1)</f>
        <v>0.12</v>
      </c>
      <c r="Z376" s="16" t="n">
        <f aca="false">Y376+ROW()*0.000000001</f>
        <v>0.120000376</v>
      </c>
    </row>
    <row r="377" customFormat="false" ht="15" hidden="false" customHeight="false" outlineLevel="0" collapsed="false">
      <c r="X377" s="16" t="s">
        <v>7247</v>
      </c>
      <c r="Y377" s="17" t="n">
        <f aca="false">SUMIFS(Data!$J$2:$J$16716,Data!$E$2:$E$16716,X377,Data!$P$2:$P$16716,1)</f>
        <v>0.12</v>
      </c>
      <c r="Z377" s="16" t="n">
        <f aca="false">Y377+ROW()*0.000000001</f>
        <v>0.120000377</v>
      </c>
    </row>
    <row r="378" customFormat="false" ht="15" hidden="false" customHeight="false" outlineLevel="0" collapsed="false">
      <c r="X378" s="16" t="s">
        <v>9332</v>
      </c>
      <c r="Y378" s="17" t="n">
        <f aca="false">SUMIFS(Data!$J$2:$J$16716,Data!$E$2:$E$16716,X378,Data!$P$2:$P$16716,1)</f>
        <v>0.12</v>
      </c>
      <c r="Z378" s="16" t="n">
        <f aca="false">Y378+ROW()*0.000000001</f>
        <v>0.120000378</v>
      </c>
    </row>
    <row r="379" customFormat="false" ht="15" hidden="false" customHeight="false" outlineLevel="0" collapsed="false">
      <c r="X379" s="16" t="s">
        <v>7131</v>
      </c>
      <c r="Y379" s="17" t="n">
        <f aca="false">SUMIFS(Data!$J$2:$J$16716,Data!$E$2:$E$16716,X379,Data!$P$2:$P$16716,1)</f>
        <v>0.12</v>
      </c>
      <c r="Z379" s="16" t="n">
        <f aca="false">Y379+ROW()*0.000000001</f>
        <v>0.120000379</v>
      </c>
    </row>
    <row r="380" customFormat="false" ht="15" hidden="false" customHeight="false" outlineLevel="0" collapsed="false">
      <c r="X380" s="16" t="s">
        <v>10453</v>
      </c>
      <c r="Y380" s="17" t="n">
        <f aca="false">SUMIFS(Data!$J$2:$J$16716,Data!$E$2:$E$16716,X380,Data!$P$2:$P$16716,1)</f>
        <v>0.12</v>
      </c>
      <c r="Z380" s="16" t="n">
        <f aca="false">Y380+ROW()*0.000000001</f>
        <v>0.12000038</v>
      </c>
    </row>
    <row r="381" customFormat="false" ht="15" hidden="false" customHeight="false" outlineLevel="0" collapsed="false">
      <c r="X381" s="16" t="s">
        <v>7206</v>
      </c>
      <c r="Y381" s="17" t="n">
        <f aca="false">SUMIFS(Data!$J$2:$J$16716,Data!$E$2:$E$16716,X381,Data!$P$2:$P$16716,1)</f>
        <v>0.12</v>
      </c>
      <c r="Z381" s="16" t="n">
        <f aca="false">Y381+ROW()*0.000000001</f>
        <v>0.120000381</v>
      </c>
    </row>
    <row r="382" customFormat="false" ht="15" hidden="false" customHeight="false" outlineLevel="0" collapsed="false">
      <c r="X382" s="16" t="s">
        <v>7156</v>
      </c>
      <c r="Y382" s="17" t="n">
        <f aca="false">SUMIFS(Data!$J$2:$J$16716,Data!$E$2:$E$16716,X382,Data!$P$2:$P$16716,1)</f>
        <v>0.12</v>
      </c>
      <c r="Z382" s="16" t="n">
        <f aca="false">Y382+ROW()*0.000000001</f>
        <v>0.120000382</v>
      </c>
    </row>
    <row r="383" customFormat="false" ht="15" hidden="false" customHeight="false" outlineLevel="0" collapsed="false">
      <c r="X383" s="16" t="s">
        <v>8402</v>
      </c>
      <c r="Y383" s="17" t="n">
        <f aca="false">SUMIFS(Data!$J$2:$J$16716,Data!$E$2:$E$16716,X383,Data!$P$2:$P$16716,1)</f>
        <v>0.12</v>
      </c>
      <c r="Z383" s="16" t="n">
        <f aca="false">Y383+ROW()*0.000000001</f>
        <v>0.120000383</v>
      </c>
    </row>
    <row r="384" customFormat="false" ht="15" hidden="false" customHeight="false" outlineLevel="0" collapsed="false">
      <c r="X384" s="16" t="s">
        <v>7184</v>
      </c>
      <c r="Y384" s="17" t="n">
        <f aca="false">SUMIFS(Data!$J$2:$J$16716,Data!$E$2:$E$16716,X384,Data!$P$2:$P$16716,1)</f>
        <v>0.12</v>
      </c>
      <c r="Z384" s="16" t="n">
        <f aca="false">Y384+ROW()*0.000000001</f>
        <v>0.120000384</v>
      </c>
    </row>
    <row r="385" customFormat="false" ht="15" hidden="false" customHeight="false" outlineLevel="0" collapsed="false">
      <c r="X385" s="16" t="s">
        <v>8958</v>
      </c>
      <c r="Y385" s="17" t="n">
        <f aca="false">SUMIFS(Data!$J$2:$J$16716,Data!$E$2:$E$16716,X385,Data!$P$2:$P$16716,1)</f>
        <v>0.11</v>
      </c>
      <c r="Z385" s="16" t="n">
        <f aca="false">Y385+ROW()*0.000000001</f>
        <v>0.110000385</v>
      </c>
    </row>
    <row r="386" customFormat="false" ht="15" hidden="false" customHeight="false" outlineLevel="0" collapsed="false">
      <c r="X386" s="16" t="s">
        <v>7496</v>
      </c>
      <c r="Y386" s="17" t="n">
        <f aca="false">SUMIFS(Data!$J$2:$J$16716,Data!$E$2:$E$16716,X386,Data!$P$2:$P$16716,1)</f>
        <v>0.11</v>
      </c>
      <c r="Z386" s="16" t="n">
        <f aca="false">Y386+ROW()*0.000000001</f>
        <v>0.110000386</v>
      </c>
    </row>
    <row r="387" customFormat="false" ht="15" hidden="false" customHeight="false" outlineLevel="0" collapsed="false">
      <c r="X387" s="16" t="s">
        <v>7478</v>
      </c>
      <c r="Y387" s="17" t="n">
        <f aca="false">SUMIFS(Data!$J$2:$J$16716,Data!$E$2:$E$16716,X387,Data!$P$2:$P$16716,1)</f>
        <v>0.11</v>
      </c>
      <c r="Z387" s="16" t="n">
        <f aca="false">Y387+ROW()*0.000000001</f>
        <v>0.110000387</v>
      </c>
    </row>
    <row r="388" customFormat="false" ht="15" hidden="false" customHeight="false" outlineLevel="0" collapsed="false">
      <c r="X388" s="16" t="s">
        <v>7429</v>
      </c>
      <c r="Y388" s="17" t="n">
        <f aca="false">SUMIFS(Data!$J$2:$J$16716,Data!$E$2:$E$16716,X388,Data!$P$2:$P$16716,1)</f>
        <v>0.11</v>
      </c>
      <c r="Z388" s="16" t="n">
        <f aca="false">Y388+ROW()*0.000000001</f>
        <v>0.110000388</v>
      </c>
    </row>
    <row r="389" customFormat="false" ht="15" hidden="false" customHeight="false" outlineLevel="0" collapsed="false">
      <c r="X389" s="16" t="s">
        <v>9109</v>
      </c>
      <c r="Y389" s="17" t="n">
        <f aca="false">SUMIFS(Data!$J$2:$J$16716,Data!$E$2:$E$16716,X389,Data!$P$2:$P$16716,1)</f>
        <v>0.11</v>
      </c>
      <c r="Z389" s="16" t="n">
        <f aca="false">Y389+ROW()*0.000000001</f>
        <v>0.110000389</v>
      </c>
    </row>
    <row r="390" customFormat="false" ht="15" hidden="false" customHeight="false" outlineLevel="0" collapsed="false">
      <c r="X390" s="16" t="s">
        <v>7482</v>
      </c>
      <c r="Y390" s="17" t="n">
        <f aca="false">SUMIFS(Data!$J$2:$J$16716,Data!$E$2:$E$16716,X390,Data!$P$2:$P$16716,1)</f>
        <v>0.11</v>
      </c>
      <c r="Z390" s="16" t="n">
        <f aca="false">Y390+ROW()*0.000000001</f>
        <v>0.11000039</v>
      </c>
    </row>
    <row r="391" customFormat="false" ht="15" hidden="false" customHeight="false" outlineLevel="0" collapsed="false">
      <c r="X391" s="16" t="s">
        <v>7505</v>
      </c>
      <c r="Y391" s="17" t="n">
        <f aca="false">SUMIFS(Data!$J$2:$J$16716,Data!$E$2:$E$16716,X391,Data!$P$2:$P$16716,1)</f>
        <v>0.11</v>
      </c>
      <c r="Z391" s="16" t="n">
        <f aca="false">Y391+ROW()*0.000000001</f>
        <v>0.110000391</v>
      </c>
    </row>
    <row r="392" customFormat="false" ht="15" hidden="false" customHeight="false" outlineLevel="0" collapsed="false">
      <c r="X392" s="16" t="s">
        <v>9814</v>
      </c>
      <c r="Y392" s="17" t="n">
        <f aca="false">SUMIFS(Data!$J$2:$J$16716,Data!$E$2:$E$16716,X392,Data!$P$2:$P$16716,1)</f>
        <v>0.11</v>
      </c>
      <c r="Z392" s="16" t="n">
        <f aca="false">Y392+ROW()*0.000000001</f>
        <v>0.110000392</v>
      </c>
    </row>
    <row r="393" customFormat="false" ht="15" hidden="false" customHeight="false" outlineLevel="0" collapsed="false">
      <c r="X393" s="16" t="s">
        <v>8928</v>
      </c>
      <c r="Y393" s="17" t="n">
        <f aca="false">SUMIFS(Data!$J$2:$J$16716,Data!$E$2:$E$16716,X393,Data!$P$2:$P$16716,1)</f>
        <v>0.11</v>
      </c>
      <c r="Z393" s="16" t="n">
        <f aca="false">Y393+ROW()*0.000000001</f>
        <v>0.110000393</v>
      </c>
    </row>
    <row r="394" customFormat="false" ht="15" hidden="false" customHeight="false" outlineLevel="0" collapsed="false">
      <c r="X394" s="16" t="s">
        <v>10345</v>
      </c>
      <c r="Y394" s="17" t="n">
        <f aca="false">SUMIFS(Data!$J$2:$J$16716,Data!$E$2:$E$16716,X394,Data!$P$2:$P$16716,1)</f>
        <v>0.11</v>
      </c>
      <c r="Z394" s="16" t="n">
        <f aca="false">Y394+ROW()*0.000000001</f>
        <v>0.110000394</v>
      </c>
    </row>
    <row r="395" customFormat="false" ht="15" hidden="false" customHeight="false" outlineLevel="0" collapsed="false">
      <c r="X395" s="16" t="s">
        <v>7380</v>
      </c>
      <c r="Y395" s="17" t="n">
        <f aca="false">SUMIFS(Data!$J$2:$J$16716,Data!$E$2:$E$16716,X395,Data!$P$2:$P$16716,1)</f>
        <v>0.11</v>
      </c>
      <c r="Z395" s="16" t="n">
        <f aca="false">Y395+ROW()*0.000000001</f>
        <v>0.110000395</v>
      </c>
    </row>
    <row r="396" customFormat="false" ht="15" hidden="false" customHeight="false" outlineLevel="0" collapsed="false">
      <c r="X396" s="16" t="s">
        <v>9970</v>
      </c>
      <c r="Y396" s="17" t="n">
        <f aca="false">SUMIFS(Data!$J$2:$J$16716,Data!$E$2:$E$16716,X396,Data!$P$2:$P$16716,1)</f>
        <v>0.1</v>
      </c>
      <c r="Z396" s="16" t="n">
        <f aca="false">Y396+ROW()*0.000000001</f>
        <v>0.100000396</v>
      </c>
    </row>
    <row r="397" customFormat="false" ht="15" hidden="false" customHeight="false" outlineLevel="0" collapsed="false">
      <c r="X397" s="16" t="s">
        <v>7814</v>
      </c>
      <c r="Y397" s="17" t="n">
        <f aca="false">SUMIFS(Data!$J$2:$J$16716,Data!$E$2:$E$16716,X397,Data!$P$2:$P$16716,1)</f>
        <v>0.1</v>
      </c>
      <c r="Z397" s="16" t="n">
        <f aca="false">Y397+ROW()*0.000000001</f>
        <v>0.100000397</v>
      </c>
    </row>
    <row r="398" customFormat="false" ht="15" hidden="false" customHeight="false" outlineLevel="0" collapsed="false">
      <c r="X398" s="16" t="s">
        <v>7829</v>
      </c>
      <c r="Y398" s="17" t="n">
        <f aca="false">SUMIFS(Data!$J$2:$J$16716,Data!$E$2:$E$16716,X398,Data!$P$2:$P$16716,1)</f>
        <v>0.1</v>
      </c>
      <c r="Z398" s="16" t="n">
        <f aca="false">Y398+ROW()*0.000000001</f>
        <v>0.100000398</v>
      </c>
    </row>
    <row r="399" customFormat="false" ht="15" hidden="false" customHeight="false" outlineLevel="0" collapsed="false">
      <c r="X399" s="16" t="s">
        <v>7782</v>
      </c>
      <c r="Y399" s="17" t="n">
        <f aca="false">SUMIFS(Data!$J$2:$J$16716,Data!$E$2:$E$16716,X399,Data!$P$2:$P$16716,1)</f>
        <v>0.1</v>
      </c>
      <c r="Z399" s="16" t="n">
        <f aca="false">Y399+ROW()*0.000000001</f>
        <v>0.100000399</v>
      </c>
    </row>
    <row r="400" customFormat="false" ht="15" hidden="false" customHeight="false" outlineLevel="0" collapsed="false">
      <c r="X400" s="16" t="s">
        <v>7578</v>
      </c>
      <c r="Y400" s="17" t="n">
        <f aca="false">SUMIFS(Data!$J$2:$J$16716,Data!$E$2:$E$16716,X400,Data!$P$2:$P$16716,1)</f>
        <v>0.1</v>
      </c>
      <c r="Z400" s="16" t="n">
        <f aca="false">Y400+ROW()*0.000000001</f>
        <v>0.1000004</v>
      </c>
    </row>
    <row r="401" customFormat="false" ht="15" hidden="false" customHeight="false" outlineLevel="0" collapsed="false">
      <c r="X401" s="16" t="s">
        <v>7763</v>
      </c>
      <c r="Y401" s="17" t="n">
        <f aca="false">SUMIFS(Data!$J$2:$J$16716,Data!$E$2:$E$16716,X401,Data!$P$2:$P$16716,1)</f>
        <v>0.1</v>
      </c>
      <c r="Z401" s="16" t="n">
        <f aca="false">Y401+ROW()*0.000000001</f>
        <v>0.100000401</v>
      </c>
    </row>
    <row r="402" customFormat="false" ht="15" hidden="false" customHeight="false" outlineLevel="0" collapsed="false">
      <c r="X402" s="16" t="s">
        <v>7705</v>
      </c>
      <c r="Y402" s="17" t="n">
        <f aca="false">SUMIFS(Data!$J$2:$J$16716,Data!$E$2:$E$16716,X402,Data!$P$2:$P$16716,1)</f>
        <v>0.1</v>
      </c>
      <c r="Z402" s="16" t="n">
        <f aca="false">Y402+ROW()*0.000000001</f>
        <v>0.100000402</v>
      </c>
    </row>
    <row r="403" customFormat="false" ht="15" hidden="false" customHeight="false" outlineLevel="0" collapsed="false">
      <c r="X403" s="16" t="s">
        <v>7740</v>
      </c>
      <c r="Y403" s="17" t="n">
        <f aca="false">SUMIFS(Data!$J$2:$J$16716,Data!$E$2:$E$16716,X403,Data!$P$2:$P$16716,1)</f>
        <v>0.1</v>
      </c>
      <c r="Z403" s="16" t="n">
        <f aca="false">Y403+ROW()*0.000000001</f>
        <v>0.100000403</v>
      </c>
    </row>
    <row r="404" customFormat="false" ht="15" hidden="false" customHeight="false" outlineLevel="0" collapsed="false">
      <c r="X404" s="16" t="s">
        <v>9364</v>
      </c>
      <c r="Y404" s="17" t="n">
        <f aca="false">SUMIFS(Data!$J$2:$J$16716,Data!$E$2:$E$16716,X404,Data!$P$2:$P$16716,1)</f>
        <v>0.1</v>
      </c>
      <c r="Z404" s="16" t="n">
        <f aca="false">Y404+ROW()*0.000000001</f>
        <v>0.100000404</v>
      </c>
    </row>
    <row r="405" customFormat="false" ht="15" hidden="false" customHeight="false" outlineLevel="0" collapsed="false">
      <c r="X405" s="16" t="s">
        <v>10468</v>
      </c>
      <c r="Y405" s="17" t="n">
        <f aca="false">SUMIFS(Data!$J$2:$J$16716,Data!$E$2:$E$16716,X405,Data!$P$2:$P$16716,1)</f>
        <v>0.1</v>
      </c>
      <c r="Z405" s="16" t="n">
        <f aca="false">Y405+ROW()*0.000000001</f>
        <v>0.100000405</v>
      </c>
    </row>
    <row r="406" customFormat="false" ht="15" hidden="false" customHeight="false" outlineLevel="0" collapsed="false">
      <c r="X406" s="16" t="s">
        <v>9238</v>
      </c>
      <c r="Y406" s="17" t="n">
        <f aca="false">SUMIFS(Data!$J$2:$J$16716,Data!$E$2:$E$16716,X406,Data!$P$2:$P$16716,1)</f>
        <v>0.1</v>
      </c>
      <c r="Z406" s="16" t="n">
        <f aca="false">Y406+ROW()*0.000000001</f>
        <v>0.100000406</v>
      </c>
    </row>
    <row r="407" customFormat="false" ht="15" hidden="false" customHeight="false" outlineLevel="0" collapsed="false">
      <c r="X407" s="16" t="s">
        <v>8812</v>
      </c>
      <c r="Y407" s="17" t="n">
        <f aca="false">SUMIFS(Data!$J$2:$J$16716,Data!$E$2:$E$16716,X407,Data!$P$2:$P$16716,1)</f>
        <v>0.09</v>
      </c>
      <c r="Z407" s="16" t="n">
        <f aca="false">Y407+ROW()*0.000000001</f>
        <v>0.090000407</v>
      </c>
    </row>
    <row r="408" customFormat="false" ht="15" hidden="false" customHeight="false" outlineLevel="0" collapsed="false">
      <c r="X408" s="16" t="s">
        <v>8803</v>
      </c>
      <c r="Y408" s="17" t="n">
        <f aca="false">SUMIFS(Data!$J$2:$J$16716,Data!$E$2:$E$16716,X408,Data!$P$2:$P$16716,1)</f>
        <v>0.09</v>
      </c>
      <c r="Z408" s="16" t="n">
        <f aca="false">Y408+ROW()*0.000000001</f>
        <v>0.090000408</v>
      </c>
    </row>
    <row r="409" customFormat="false" ht="15" hidden="false" customHeight="false" outlineLevel="0" collapsed="false">
      <c r="X409" s="16" t="s">
        <v>8847</v>
      </c>
      <c r="Y409" s="17" t="n">
        <f aca="false">SUMIFS(Data!$J$2:$J$16716,Data!$E$2:$E$16716,X409,Data!$P$2:$P$16716,1)</f>
        <v>0.09</v>
      </c>
      <c r="Z409" s="16" t="n">
        <f aca="false">Y409+ROW()*0.000000001</f>
        <v>0.090000409</v>
      </c>
    </row>
    <row r="410" customFormat="false" ht="15" hidden="false" customHeight="false" outlineLevel="0" collapsed="false">
      <c r="X410" s="16" t="s">
        <v>8933</v>
      </c>
      <c r="Y410" s="17" t="n">
        <f aca="false">SUMIFS(Data!$J$2:$J$16716,Data!$E$2:$E$16716,X410,Data!$P$2:$P$16716,1)</f>
        <v>0.09</v>
      </c>
      <c r="Z410" s="16" t="n">
        <f aca="false">Y410+ROW()*0.000000001</f>
        <v>0.09000041</v>
      </c>
    </row>
    <row r="411" customFormat="false" ht="15" hidden="false" customHeight="false" outlineLevel="0" collapsed="false">
      <c r="X411" s="16" t="s">
        <v>7982</v>
      </c>
      <c r="Y411" s="17" t="n">
        <f aca="false">SUMIFS(Data!$J$2:$J$16716,Data!$E$2:$E$16716,X411,Data!$P$2:$P$16716,1)</f>
        <v>0.09</v>
      </c>
      <c r="Z411" s="16" t="n">
        <f aca="false">Y411+ROW()*0.000000001</f>
        <v>0.090000411</v>
      </c>
    </row>
    <row r="412" customFormat="false" ht="15" hidden="false" customHeight="false" outlineLevel="0" collapsed="false">
      <c r="X412" s="16" t="s">
        <v>9654</v>
      </c>
      <c r="Y412" s="17" t="n">
        <f aca="false">SUMIFS(Data!$J$2:$J$16716,Data!$E$2:$E$16716,X412,Data!$P$2:$P$16716,1)</f>
        <v>0.09</v>
      </c>
      <c r="Z412" s="16" t="n">
        <f aca="false">Y412+ROW()*0.000000001</f>
        <v>0.090000412</v>
      </c>
    </row>
    <row r="413" customFormat="false" ht="15" hidden="false" customHeight="false" outlineLevel="0" collapsed="false">
      <c r="X413" s="16" t="s">
        <v>7976</v>
      </c>
      <c r="Y413" s="17" t="n">
        <f aca="false">SUMIFS(Data!$J$2:$J$16716,Data!$E$2:$E$16716,X413,Data!$P$2:$P$16716,1)</f>
        <v>0.09</v>
      </c>
      <c r="Z413" s="16" t="n">
        <f aca="false">Y413+ROW()*0.000000001</f>
        <v>0.090000413</v>
      </c>
    </row>
    <row r="414" customFormat="false" ht="15" hidden="false" customHeight="false" outlineLevel="0" collapsed="false">
      <c r="X414" s="16" t="s">
        <v>9563</v>
      </c>
      <c r="Y414" s="17" t="n">
        <f aca="false">SUMIFS(Data!$J$2:$J$16716,Data!$E$2:$E$16716,X414,Data!$P$2:$P$16716,1)</f>
        <v>0.09</v>
      </c>
      <c r="Z414" s="16" t="n">
        <f aca="false">Y414+ROW()*0.000000001</f>
        <v>0.090000414</v>
      </c>
    </row>
    <row r="415" customFormat="false" ht="15" hidden="false" customHeight="false" outlineLevel="0" collapsed="false">
      <c r="X415" s="16" t="s">
        <v>8117</v>
      </c>
      <c r="Y415" s="17" t="n">
        <f aca="false">SUMIFS(Data!$J$2:$J$16716,Data!$E$2:$E$16716,X415,Data!$P$2:$P$16716,1)</f>
        <v>0.09</v>
      </c>
      <c r="Z415" s="16" t="n">
        <f aca="false">Y415+ROW()*0.000000001</f>
        <v>0.090000415</v>
      </c>
    </row>
    <row r="416" customFormat="false" ht="15" hidden="false" customHeight="false" outlineLevel="0" collapsed="false">
      <c r="X416" s="16" t="s">
        <v>8128</v>
      </c>
      <c r="Y416" s="17" t="n">
        <f aca="false">SUMIFS(Data!$J$2:$J$16716,Data!$E$2:$E$16716,X416,Data!$P$2:$P$16716,1)</f>
        <v>0.09</v>
      </c>
      <c r="Z416" s="16" t="n">
        <f aca="false">Y416+ROW()*0.000000001</f>
        <v>0.090000416</v>
      </c>
    </row>
    <row r="417" customFormat="false" ht="15" hidden="false" customHeight="false" outlineLevel="0" collapsed="false">
      <c r="X417" s="16" t="s">
        <v>9374</v>
      </c>
      <c r="Y417" s="17" t="n">
        <f aca="false">SUMIFS(Data!$J$2:$J$16716,Data!$E$2:$E$16716,X417,Data!$P$2:$P$16716,1)</f>
        <v>0.09</v>
      </c>
      <c r="Z417" s="16" t="n">
        <f aca="false">Y417+ROW()*0.000000001</f>
        <v>0.090000417</v>
      </c>
    </row>
    <row r="418" customFormat="false" ht="15" hidden="false" customHeight="false" outlineLevel="0" collapsed="false">
      <c r="X418" s="16" t="s">
        <v>8081</v>
      </c>
      <c r="Y418" s="17" t="n">
        <f aca="false">SUMIFS(Data!$J$2:$J$16716,Data!$E$2:$E$16716,X418,Data!$P$2:$P$16716,1)</f>
        <v>0.09</v>
      </c>
      <c r="Z418" s="16" t="n">
        <f aca="false">Y418+ROW()*0.000000001</f>
        <v>0.090000418</v>
      </c>
    </row>
    <row r="419" customFormat="false" ht="15" hidden="false" customHeight="false" outlineLevel="0" collapsed="false">
      <c r="X419" s="16" t="s">
        <v>8429</v>
      </c>
      <c r="Y419" s="17" t="n">
        <f aca="false">SUMIFS(Data!$J$2:$J$16716,Data!$E$2:$E$16716,X419,Data!$P$2:$P$16716,1)</f>
        <v>0.08</v>
      </c>
      <c r="Z419" s="16" t="n">
        <f aca="false">Y419+ROW()*0.000000001</f>
        <v>0.080000419</v>
      </c>
    </row>
    <row r="420" customFormat="false" ht="15" hidden="false" customHeight="false" outlineLevel="0" collapsed="false">
      <c r="X420" s="16" t="s">
        <v>10165</v>
      </c>
      <c r="Y420" s="17" t="n">
        <f aca="false">SUMIFS(Data!$J$2:$J$16716,Data!$E$2:$E$16716,X420,Data!$P$2:$P$16716,1)</f>
        <v>0.08</v>
      </c>
      <c r="Z420" s="16" t="n">
        <f aca="false">Y420+ROW()*0.000000001</f>
        <v>0.08000042</v>
      </c>
    </row>
    <row r="421" customFormat="false" ht="15" hidden="false" customHeight="false" outlineLevel="0" collapsed="false">
      <c r="X421" s="16" t="s">
        <v>8297</v>
      </c>
      <c r="Y421" s="17" t="n">
        <f aca="false">SUMIFS(Data!$J$2:$J$16716,Data!$E$2:$E$16716,X421,Data!$P$2:$P$16716,1)</f>
        <v>0.08</v>
      </c>
      <c r="Z421" s="16" t="n">
        <f aca="false">Y421+ROW()*0.000000001</f>
        <v>0.080000421</v>
      </c>
    </row>
    <row r="422" customFormat="false" ht="15" hidden="false" customHeight="false" outlineLevel="0" collapsed="false">
      <c r="X422" s="16" t="s">
        <v>10015</v>
      </c>
      <c r="Y422" s="17" t="n">
        <f aca="false">SUMIFS(Data!$J$2:$J$16716,Data!$E$2:$E$16716,X422,Data!$P$2:$P$16716,1)</f>
        <v>0.08</v>
      </c>
      <c r="Z422" s="16" t="n">
        <f aca="false">Y422+ROW()*0.000000001</f>
        <v>0.080000422</v>
      </c>
    </row>
    <row r="423" customFormat="false" ht="15" hidden="false" customHeight="false" outlineLevel="0" collapsed="false">
      <c r="X423" s="16" t="s">
        <v>10731</v>
      </c>
      <c r="Y423" s="17" t="n">
        <f aca="false">SUMIFS(Data!$J$2:$J$16716,Data!$E$2:$E$16716,X423,Data!$P$2:$P$16716,1)</f>
        <v>0.08</v>
      </c>
      <c r="Z423" s="16" t="n">
        <f aca="false">Y423+ROW()*0.000000001</f>
        <v>0.080000423</v>
      </c>
    </row>
    <row r="424" customFormat="false" ht="15" hidden="false" customHeight="false" outlineLevel="0" collapsed="false">
      <c r="X424" s="16" t="s">
        <v>9885</v>
      </c>
      <c r="Y424" s="17" t="n">
        <f aca="false">SUMIFS(Data!$J$2:$J$16716,Data!$E$2:$E$16716,X424,Data!$P$2:$P$16716,1)</f>
        <v>0.08</v>
      </c>
      <c r="Z424" s="16" t="n">
        <f aca="false">Y424+ROW()*0.000000001</f>
        <v>0.080000424</v>
      </c>
    </row>
    <row r="425" customFormat="false" ht="15" hidden="false" customHeight="false" outlineLevel="0" collapsed="false">
      <c r="X425" s="16" t="s">
        <v>8963</v>
      </c>
      <c r="Y425" s="17" t="n">
        <f aca="false">SUMIFS(Data!$J$2:$J$16716,Data!$E$2:$E$16716,X425,Data!$P$2:$P$16716,1)</f>
        <v>0.08</v>
      </c>
      <c r="Z425" s="16" t="n">
        <f aca="false">Y425+ROW()*0.000000001</f>
        <v>0.080000425</v>
      </c>
    </row>
    <row r="426" customFormat="false" ht="15" hidden="false" customHeight="false" outlineLevel="0" collapsed="false">
      <c r="X426" s="16" t="s">
        <v>8290</v>
      </c>
      <c r="Y426" s="17" t="n">
        <f aca="false">SUMIFS(Data!$J$2:$J$16716,Data!$E$2:$E$16716,X426,Data!$P$2:$P$16716,1)</f>
        <v>0.08</v>
      </c>
      <c r="Z426" s="16" t="n">
        <f aca="false">Y426+ROW()*0.000000001</f>
        <v>0.080000426</v>
      </c>
    </row>
    <row r="427" customFormat="false" ht="15" hidden="false" customHeight="false" outlineLevel="0" collapsed="false">
      <c r="X427" s="16" t="s">
        <v>9891</v>
      </c>
      <c r="Y427" s="17" t="n">
        <f aca="false">SUMIFS(Data!$J$2:$J$16716,Data!$E$2:$E$16716,X427,Data!$P$2:$P$16716,1)</f>
        <v>0.08</v>
      </c>
      <c r="Z427" s="16" t="n">
        <f aca="false">Y427+ROW()*0.000000001</f>
        <v>0.080000427</v>
      </c>
    </row>
    <row r="428" customFormat="false" ht="15" hidden="false" customHeight="false" outlineLevel="0" collapsed="false">
      <c r="X428" s="16" t="s">
        <v>8226</v>
      </c>
      <c r="Y428" s="17" t="n">
        <f aca="false">SUMIFS(Data!$J$2:$J$16716,Data!$E$2:$E$16716,X428,Data!$P$2:$P$16716,1)</f>
        <v>0.08</v>
      </c>
      <c r="Z428" s="16" t="n">
        <f aca="false">Y428+ROW()*0.000000001</f>
        <v>0.080000428</v>
      </c>
    </row>
    <row r="429" customFormat="false" ht="15" hidden="false" customHeight="false" outlineLevel="0" collapsed="false">
      <c r="X429" s="16" t="s">
        <v>8445</v>
      </c>
      <c r="Y429" s="17" t="n">
        <f aca="false">SUMIFS(Data!$J$2:$J$16716,Data!$E$2:$E$16716,X429,Data!$P$2:$P$16716,1)</f>
        <v>0.08</v>
      </c>
      <c r="Z429" s="16" t="n">
        <f aca="false">Y429+ROW()*0.000000001</f>
        <v>0.080000429</v>
      </c>
    </row>
    <row r="430" customFormat="false" ht="15" hidden="false" customHeight="false" outlineLevel="0" collapsed="false">
      <c r="X430" s="16" t="s">
        <v>10106</v>
      </c>
      <c r="Y430" s="17" t="n">
        <f aca="false">SUMIFS(Data!$J$2:$J$16716,Data!$E$2:$E$16716,X430,Data!$P$2:$P$16716,1)</f>
        <v>0.08</v>
      </c>
      <c r="Z430" s="16" t="n">
        <f aca="false">Y430+ROW()*0.000000001</f>
        <v>0.08000043</v>
      </c>
    </row>
    <row r="431" customFormat="false" ht="15" hidden="false" customHeight="false" outlineLevel="0" collapsed="false">
      <c r="X431" s="16" t="s">
        <v>10481</v>
      </c>
      <c r="Y431" s="17" t="n">
        <f aca="false">SUMIFS(Data!$J$2:$J$16716,Data!$E$2:$E$16716,X431,Data!$P$2:$P$16716,1)</f>
        <v>0.08</v>
      </c>
      <c r="Z431" s="16" t="n">
        <f aca="false">Y431+ROW()*0.000000001</f>
        <v>0.080000431</v>
      </c>
    </row>
    <row r="432" customFormat="false" ht="15" hidden="false" customHeight="false" outlineLevel="0" collapsed="false">
      <c r="X432" s="16" t="s">
        <v>9371</v>
      </c>
      <c r="Y432" s="17" t="n">
        <f aca="false">SUMIFS(Data!$J$2:$J$16716,Data!$E$2:$E$16716,X432,Data!$P$2:$P$16716,1)</f>
        <v>0.07</v>
      </c>
      <c r="Z432" s="16" t="n">
        <f aca="false">Y432+ROW()*0.000000001</f>
        <v>0.070000432</v>
      </c>
    </row>
    <row r="433" customFormat="false" ht="15" hidden="false" customHeight="false" outlineLevel="0" collapsed="false">
      <c r="X433" s="16" t="s">
        <v>10532</v>
      </c>
      <c r="Y433" s="17" t="n">
        <f aca="false">SUMIFS(Data!$J$2:$J$16716,Data!$E$2:$E$16716,X433,Data!$P$2:$P$16716,1)</f>
        <v>0.07</v>
      </c>
      <c r="Z433" s="16" t="n">
        <f aca="false">Y433+ROW()*0.000000001</f>
        <v>0.070000433</v>
      </c>
    </row>
    <row r="434" customFormat="false" ht="15" hidden="false" customHeight="false" outlineLevel="0" collapsed="false">
      <c r="X434" s="16" t="s">
        <v>8733</v>
      </c>
      <c r="Y434" s="17" t="n">
        <f aca="false">SUMIFS(Data!$J$2:$J$16716,Data!$E$2:$E$16716,X434,Data!$P$2:$P$16716,1)</f>
        <v>0.07</v>
      </c>
      <c r="Z434" s="16" t="n">
        <f aca="false">Y434+ROW()*0.000000001</f>
        <v>0.070000434</v>
      </c>
    </row>
    <row r="435" customFormat="false" ht="15" hidden="false" customHeight="false" outlineLevel="0" collapsed="false">
      <c r="X435" s="16" t="s">
        <v>8712</v>
      </c>
      <c r="Y435" s="17" t="n">
        <f aca="false">SUMIFS(Data!$J$2:$J$16716,Data!$E$2:$E$16716,X435,Data!$P$2:$P$16716,1)</f>
        <v>0.07</v>
      </c>
      <c r="Z435" s="16" t="n">
        <f aca="false">Y435+ROW()*0.000000001</f>
        <v>0.070000435</v>
      </c>
    </row>
    <row r="436" customFormat="false" ht="15" hidden="false" customHeight="false" outlineLevel="0" collapsed="false">
      <c r="X436" s="16" t="s">
        <v>10265</v>
      </c>
      <c r="Y436" s="17" t="n">
        <f aca="false">SUMIFS(Data!$J$2:$J$16716,Data!$E$2:$E$16716,X436,Data!$P$2:$P$16716,1)</f>
        <v>0.07</v>
      </c>
      <c r="Z436" s="16" t="n">
        <f aca="false">Y436+ROW()*0.000000001</f>
        <v>0.070000436</v>
      </c>
    </row>
    <row r="437" customFormat="false" ht="15" hidden="false" customHeight="false" outlineLevel="0" collapsed="false">
      <c r="X437" s="16" t="s">
        <v>8838</v>
      </c>
      <c r="Y437" s="17" t="n">
        <f aca="false">SUMIFS(Data!$J$2:$J$16716,Data!$E$2:$E$16716,X437,Data!$P$2:$P$16716,1)</f>
        <v>0.07</v>
      </c>
      <c r="Z437" s="16" t="n">
        <f aca="false">Y437+ROW()*0.000000001</f>
        <v>0.070000437</v>
      </c>
    </row>
    <row r="438" customFormat="false" ht="15" hidden="false" customHeight="false" outlineLevel="0" collapsed="false">
      <c r="X438" s="16" t="s">
        <v>8818</v>
      </c>
      <c r="Y438" s="17" t="n">
        <f aca="false">SUMIFS(Data!$J$2:$J$16716,Data!$E$2:$E$16716,X438,Data!$P$2:$P$16716,1)</f>
        <v>0.07</v>
      </c>
      <c r="Z438" s="16" t="n">
        <f aca="false">Y438+ROW()*0.000000001</f>
        <v>0.070000438</v>
      </c>
    </row>
    <row r="439" customFormat="false" ht="15" hidden="false" customHeight="false" outlineLevel="0" collapsed="false">
      <c r="X439" s="16" t="s">
        <v>8477</v>
      </c>
      <c r="Y439" s="17" t="n">
        <f aca="false">SUMIFS(Data!$J$2:$J$16716,Data!$E$2:$E$16716,X439,Data!$P$2:$P$16716,1)</f>
        <v>0.07</v>
      </c>
      <c r="Z439" s="16" t="n">
        <f aca="false">Y439+ROW()*0.000000001</f>
        <v>0.070000439</v>
      </c>
    </row>
    <row r="440" customFormat="false" ht="15" hidden="false" customHeight="false" outlineLevel="0" collapsed="false">
      <c r="X440" s="16" t="s">
        <v>9510</v>
      </c>
      <c r="Y440" s="17" t="n">
        <f aca="false">SUMIFS(Data!$J$2:$J$16716,Data!$E$2:$E$16716,X440,Data!$P$2:$P$16716,1)</f>
        <v>0.07</v>
      </c>
      <c r="Z440" s="16" t="n">
        <f aca="false">Y440+ROW()*0.000000001</f>
        <v>0.07000044</v>
      </c>
    </row>
    <row r="441" customFormat="false" ht="15" hidden="false" customHeight="false" outlineLevel="0" collapsed="false">
      <c r="X441" s="16" t="s">
        <v>8508</v>
      </c>
      <c r="Y441" s="17" t="n">
        <f aca="false">SUMIFS(Data!$J$2:$J$16716,Data!$E$2:$E$16716,X441,Data!$P$2:$P$16716,1)</f>
        <v>0.07</v>
      </c>
      <c r="Z441" s="16" t="n">
        <f aca="false">Y441+ROW()*0.000000001</f>
        <v>0.070000441</v>
      </c>
    </row>
    <row r="442" customFormat="false" ht="15" hidden="false" customHeight="false" outlineLevel="0" collapsed="false">
      <c r="X442" s="16" t="s">
        <v>9455</v>
      </c>
      <c r="Y442" s="17" t="n">
        <f aca="false">SUMIFS(Data!$J$2:$J$16716,Data!$E$2:$E$16716,X442,Data!$P$2:$P$16716,1)</f>
        <v>0.06</v>
      </c>
      <c r="Z442" s="16" t="n">
        <f aca="false">Y442+ROW()*0.000000001</f>
        <v>0.060000442</v>
      </c>
    </row>
    <row r="443" customFormat="false" ht="15" hidden="false" customHeight="false" outlineLevel="0" collapsed="false">
      <c r="X443" s="16" t="s">
        <v>8880</v>
      </c>
      <c r="Y443" s="17" t="n">
        <f aca="false">SUMIFS(Data!$J$2:$J$16716,Data!$E$2:$E$16716,X443,Data!$P$2:$P$16716,1)</f>
        <v>0.06</v>
      </c>
      <c r="Z443" s="16" t="n">
        <f aca="false">Y443+ROW()*0.000000001</f>
        <v>0.060000443</v>
      </c>
    </row>
    <row r="444" customFormat="false" ht="15" hidden="false" customHeight="false" outlineLevel="0" collapsed="false">
      <c r="X444" s="16" t="s">
        <v>10884</v>
      </c>
      <c r="Y444" s="17" t="n">
        <f aca="false">SUMIFS(Data!$J$2:$J$16716,Data!$E$2:$E$16716,X444,Data!$P$2:$P$16716,1)</f>
        <v>0.06</v>
      </c>
      <c r="Z444" s="16" t="n">
        <f aca="false">Y444+ROW()*0.000000001</f>
        <v>0.060000444</v>
      </c>
    </row>
    <row r="445" customFormat="false" ht="15" hidden="false" customHeight="false" outlineLevel="0" collapsed="false">
      <c r="X445" s="16" t="s">
        <v>10041</v>
      </c>
      <c r="Y445" s="17" t="n">
        <f aca="false">SUMIFS(Data!$J$2:$J$16716,Data!$E$2:$E$16716,X445,Data!$P$2:$P$16716,1)</f>
        <v>0.06</v>
      </c>
      <c r="Z445" s="16" t="n">
        <f aca="false">Y445+ROW()*0.000000001</f>
        <v>0.060000445</v>
      </c>
    </row>
    <row r="446" customFormat="false" ht="15" hidden="false" customHeight="false" outlineLevel="0" collapsed="false">
      <c r="X446" s="16" t="s">
        <v>9903</v>
      </c>
      <c r="Y446" s="17" t="n">
        <f aca="false">SUMIFS(Data!$J$2:$J$16716,Data!$E$2:$E$16716,X446,Data!$P$2:$P$16716,1)</f>
        <v>0.06</v>
      </c>
      <c r="Z446" s="16" t="n">
        <f aca="false">Y446+ROW()*0.000000001</f>
        <v>0.060000446</v>
      </c>
    </row>
    <row r="447" customFormat="false" ht="15" hidden="false" customHeight="false" outlineLevel="0" collapsed="false">
      <c r="X447" s="16" t="s">
        <v>10263</v>
      </c>
      <c r="Y447" s="17" t="n">
        <f aca="false">SUMIFS(Data!$J$2:$J$16716,Data!$E$2:$E$16716,X447,Data!$P$2:$P$16716,1)</f>
        <v>0.06</v>
      </c>
      <c r="Z447" s="16" t="n">
        <f aca="false">Y447+ROW()*0.000000001</f>
        <v>0.060000447</v>
      </c>
    </row>
    <row r="448" customFormat="false" ht="15" hidden="false" customHeight="false" outlineLevel="0" collapsed="false">
      <c r="X448" s="16" t="s">
        <v>9144</v>
      </c>
      <c r="Y448" s="17" t="n">
        <f aca="false">SUMIFS(Data!$J$2:$J$16716,Data!$E$2:$E$16716,X448,Data!$P$2:$P$16716,1)</f>
        <v>0.06</v>
      </c>
      <c r="Z448" s="16" t="n">
        <f aca="false">Y448+ROW()*0.000000001</f>
        <v>0.060000448</v>
      </c>
    </row>
    <row r="449" customFormat="false" ht="15" hidden="false" customHeight="false" outlineLevel="0" collapsed="false">
      <c r="X449" s="16" t="s">
        <v>9171</v>
      </c>
      <c r="Y449" s="17" t="n">
        <f aca="false">SUMIFS(Data!$J$2:$J$16716,Data!$E$2:$E$16716,X449,Data!$P$2:$P$16716,1)</f>
        <v>0.06</v>
      </c>
      <c r="Z449" s="16" t="n">
        <f aca="false">Y449+ROW()*0.000000001</f>
        <v>0.060000449</v>
      </c>
    </row>
    <row r="450" customFormat="false" ht="15" hidden="false" customHeight="false" outlineLevel="0" collapsed="false">
      <c r="X450" s="16" t="s">
        <v>9090</v>
      </c>
      <c r="Y450" s="17" t="n">
        <f aca="false">SUMIFS(Data!$J$2:$J$16716,Data!$E$2:$E$16716,X450,Data!$P$2:$P$16716,1)</f>
        <v>0.06</v>
      </c>
      <c r="Z450" s="16" t="n">
        <f aca="false">Y450+ROW()*0.000000001</f>
        <v>0.06000045</v>
      </c>
    </row>
    <row r="451" customFormat="false" ht="15" hidden="false" customHeight="false" outlineLevel="0" collapsed="false">
      <c r="X451" s="16" t="s">
        <v>8985</v>
      </c>
      <c r="Y451" s="17" t="n">
        <f aca="false">SUMIFS(Data!$J$2:$J$16716,Data!$E$2:$E$16716,X451,Data!$P$2:$P$16716,1)</f>
        <v>0.06</v>
      </c>
      <c r="Z451" s="16" t="n">
        <f aca="false">Y451+ROW()*0.000000001</f>
        <v>0.060000451</v>
      </c>
    </row>
    <row r="452" customFormat="false" ht="15" hidden="false" customHeight="false" outlineLevel="0" collapsed="false">
      <c r="X452" s="16" t="s">
        <v>10992</v>
      </c>
      <c r="Y452" s="17" t="n">
        <f aca="false">SUMIFS(Data!$J$2:$J$16716,Data!$E$2:$E$16716,X452,Data!$P$2:$P$16716,1)</f>
        <v>0.06</v>
      </c>
      <c r="Z452" s="16" t="n">
        <f aca="false">Y452+ROW()*0.000000001</f>
        <v>0.060000452</v>
      </c>
    </row>
    <row r="453" customFormat="false" ht="15" hidden="false" customHeight="false" outlineLevel="0" collapsed="false">
      <c r="X453" s="16" t="s">
        <v>9097</v>
      </c>
      <c r="Y453" s="17" t="n">
        <f aca="false">SUMIFS(Data!$J$2:$J$16716,Data!$E$2:$E$16716,X453,Data!$P$2:$P$16716,1)</f>
        <v>0.06</v>
      </c>
      <c r="Z453" s="16" t="n">
        <f aca="false">Y453+ROW()*0.000000001</f>
        <v>0.060000453</v>
      </c>
    </row>
    <row r="454" customFormat="false" ht="15" hidden="false" customHeight="false" outlineLevel="0" collapsed="false">
      <c r="X454" s="16" t="s">
        <v>10083</v>
      </c>
      <c r="Y454" s="17" t="n">
        <f aca="false">SUMIFS(Data!$J$2:$J$16716,Data!$E$2:$E$16716,X454,Data!$P$2:$P$16716,1)</f>
        <v>0.06</v>
      </c>
      <c r="Z454" s="16" t="n">
        <f aca="false">Y454+ROW()*0.000000001</f>
        <v>0.060000454</v>
      </c>
    </row>
    <row r="455" customFormat="false" ht="15" hidden="false" customHeight="false" outlineLevel="0" collapsed="false">
      <c r="X455" s="16" t="s">
        <v>8863</v>
      </c>
      <c r="Y455" s="17" t="n">
        <f aca="false">SUMIFS(Data!$J$2:$J$16716,Data!$E$2:$E$16716,X455,Data!$P$2:$P$16716,1)</f>
        <v>0.06</v>
      </c>
      <c r="Z455" s="16" t="n">
        <f aca="false">Y455+ROW()*0.000000001</f>
        <v>0.060000455</v>
      </c>
    </row>
    <row r="456" customFormat="false" ht="15" hidden="false" customHeight="false" outlineLevel="0" collapsed="false">
      <c r="X456" s="16" t="s">
        <v>11234</v>
      </c>
      <c r="Y456" s="17" t="n">
        <f aca="false">SUMIFS(Data!$J$2:$J$16716,Data!$E$2:$E$16716,X456,Data!$P$2:$P$16716,1)</f>
        <v>0.06</v>
      </c>
      <c r="Z456" s="16" t="n">
        <f aca="false">Y456+ROW()*0.000000001</f>
        <v>0.060000456</v>
      </c>
    </row>
    <row r="457" customFormat="false" ht="15" hidden="false" customHeight="false" outlineLevel="0" collapsed="false">
      <c r="X457" s="16" t="s">
        <v>10018</v>
      </c>
      <c r="Y457" s="17" t="n">
        <f aca="false">SUMIFS(Data!$J$2:$J$16716,Data!$E$2:$E$16716,X457,Data!$P$2:$P$16716,1)</f>
        <v>0.06</v>
      </c>
      <c r="Z457" s="16" t="n">
        <f aca="false">Y457+ROW()*0.000000001</f>
        <v>0.060000457</v>
      </c>
    </row>
    <row r="458" customFormat="false" ht="15" hidden="false" customHeight="false" outlineLevel="0" collapsed="false">
      <c r="X458" s="16" t="s">
        <v>9127</v>
      </c>
      <c r="Y458" s="17" t="n">
        <f aca="false">SUMIFS(Data!$J$2:$J$16716,Data!$E$2:$E$16716,X458,Data!$P$2:$P$16716,1)</f>
        <v>0.06</v>
      </c>
      <c r="Z458" s="16" t="n">
        <f aca="false">Y458+ROW()*0.000000001</f>
        <v>0.060000458</v>
      </c>
    </row>
    <row r="459" customFormat="false" ht="15" hidden="false" customHeight="false" outlineLevel="0" collapsed="false">
      <c r="X459" s="16" t="s">
        <v>10216</v>
      </c>
      <c r="Y459" s="17" t="n">
        <f aca="false">SUMIFS(Data!$J$2:$J$16716,Data!$E$2:$E$16716,X459,Data!$P$2:$P$16716,1)</f>
        <v>0.06</v>
      </c>
      <c r="Z459" s="16" t="n">
        <f aca="false">Y459+ROW()*0.000000001</f>
        <v>0.060000459</v>
      </c>
    </row>
    <row r="460" customFormat="false" ht="15" hidden="false" customHeight="false" outlineLevel="0" collapsed="false">
      <c r="X460" s="16" t="s">
        <v>10670</v>
      </c>
      <c r="Y460" s="17" t="n">
        <f aca="false">SUMIFS(Data!$J$2:$J$16716,Data!$E$2:$E$16716,X460,Data!$P$2:$P$16716,1)</f>
        <v>0.05</v>
      </c>
      <c r="Z460" s="16" t="n">
        <f aca="false">Y460+ROW()*0.000000001</f>
        <v>0.05000046</v>
      </c>
    </row>
    <row r="461" customFormat="false" ht="15" hidden="false" customHeight="false" outlineLevel="0" collapsed="false">
      <c r="X461" s="16" t="s">
        <v>9447</v>
      </c>
      <c r="Y461" s="17" t="n">
        <f aca="false">SUMIFS(Data!$J$2:$J$16716,Data!$E$2:$E$16716,X461,Data!$P$2:$P$16716,1)</f>
        <v>0.05</v>
      </c>
      <c r="Z461" s="16" t="n">
        <f aca="false">Y461+ROW()*0.000000001</f>
        <v>0.050000461</v>
      </c>
    </row>
    <row r="462" customFormat="false" ht="15" hidden="false" customHeight="false" outlineLevel="0" collapsed="false">
      <c r="X462" s="16" t="s">
        <v>9613</v>
      </c>
      <c r="Y462" s="17" t="n">
        <f aca="false">SUMIFS(Data!$J$2:$J$16716,Data!$E$2:$E$16716,X462,Data!$P$2:$P$16716,1)</f>
        <v>0.05</v>
      </c>
      <c r="Z462" s="16" t="n">
        <f aca="false">Y462+ROW()*0.000000001</f>
        <v>0.050000462</v>
      </c>
    </row>
    <row r="463" customFormat="false" ht="15" hidden="false" customHeight="false" outlineLevel="0" collapsed="false">
      <c r="X463" s="16" t="s">
        <v>11702</v>
      </c>
      <c r="Y463" s="17" t="n">
        <f aca="false">SUMIFS(Data!$J$2:$J$16716,Data!$E$2:$E$16716,X463,Data!$P$2:$P$16716,1)</f>
        <v>0.05</v>
      </c>
      <c r="Z463" s="16" t="n">
        <f aca="false">Y463+ROW()*0.000000001</f>
        <v>0.050000463</v>
      </c>
    </row>
    <row r="464" customFormat="false" ht="15" hidden="false" customHeight="false" outlineLevel="0" collapsed="false">
      <c r="X464" s="16" t="s">
        <v>10725</v>
      </c>
      <c r="Y464" s="17" t="n">
        <f aca="false">SUMIFS(Data!$J$2:$J$16716,Data!$E$2:$E$16716,X464,Data!$P$2:$P$16716,1)</f>
        <v>0.05</v>
      </c>
      <c r="Z464" s="16" t="n">
        <f aca="false">Y464+ROW()*0.000000001</f>
        <v>0.050000464</v>
      </c>
    </row>
    <row r="465" customFormat="false" ht="15" hidden="false" customHeight="false" outlineLevel="0" collapsed="false">
      <c r="X465" s="16" t="s">
        <v>10580</v>
      </c>
      <c r="Y465" s="17" t="n">
        <f aca="false">SUMIFS(Data!$J$2:$J$16716,Data!$E$2:$E$16716,X465,Data!$P$2:$P$16716,1)</f>
        <v>0.05</v>
      </c>
      <c r="Z465" s="16" t="n">
        <f aca="false">Y465+ROW()*0.000000001</f>
        <v>0.050000465</v>
      </c>
    </row>
    <row r="466" customFormat="false" ht="15" hidden="false" customHeight="false" outlineLevel="0" collapsed="false">
      <c r="X466" s="16" t="s">
        <v>9421</v>
      </c>
      <c r="Y466" s="17" t="n">
        <f aca="false">SUMIFS(Data!$J$2:$J$16716,Data!$E$2:$E$16716,X466,Data!$P$2:$P$16716,1)</f>
        <v>0.05</v>
      </c>
      <c r="Z466" s="16" t="n">
        <f aca="false">Y466+ROW()*0.000000001</f>
        <v>0.050000466</v>
      </c>
    </row>
    <row r="467" customFormat="false" ht="15" hidden="false" customHeight="false" outlineLevel="0" collapsed="false">
      <c r="X467" s="16" t="s">
        <v>9588</v>
      </c>
      <c r="Y467" s="17" t="n">
        <f aca="false">SUMIFS(Data!$J$2:$J$16716,Data!$E$2:$E$16716,X467,Data!$P$2:$P$16716,1)</f>
        <v>0.05</v>
      </c>
      <c r="Z467" s="16" t="n">
        <f aca="false">Y467+ROW()*0.000000001</f>
        <v>0.050000467</v>
      </c>
    </row>
    <row r="468" customFormat="false" ht="15" hidden="false" customHeight="false" outlineLevel="0" collapsed="false">
      <c r="X468" s="16" t="s">
        <v>9573</v>
      </c>
      <c r="Y468" s="17" t="n">
        <f aca="false">SUMIFS(Data!$J$2:$J$16716,Data!$E$2:$E$16716,X468,Data!$P$2:$P$16716,1)</f>
        <v>0.05</v>
      </c>
      <c r="Z468" s="16" t="n">
        <f aca="false">Y468+ROW()*0.000000001</f>
        <v>0.050000468</v>
      </c>
    </row>
    <row r="469" customFormat="false" ht="15" hidden="false" customHeight="false" outlineLevel="0" collapsed="false">
      <c r="X469" s="16" t="s">
        <v>9597</v>
      </c>
      <c r="Y469" s="17" t="n">
        <f aca="false">SUMIFS(Data!$J$2:$J$16716,Data!$E$2:$E$16716,X469,Data!$P$2:$P$16716,1)</f>
        <v>0.05</v>
      </c>
      <c r="Z469" s="16" t="n">
        <f aca="false">Y469+ROW()*0.000000001</f>
        <v>0.050000469</v>
      </c>
    </row>
    <row r="470" customFormat="false" ht="15" hidden="false" customHeight="false" outlineLevel="0" collapsed="false">
      <c r="X470" s="16" t="s">
        <v>9504</v>
      </c>
      <c r="Y470" s="17" t="n">
        <f aca="false">SUMIFS(Data!$J$2:$J$16716,Data!$E$2:$E$16716,X470,Data!$P$2:$P$16716,1)</f>
        <v>0.05</v>
      </c>
      <c r="Z470" s="16" t="n">
        <f aca="false">Y470+ROW()*0.000000001</f>
        <v>0.05000047</v>
      </c>
    </row>
    <row r="471" customFormat="false" ht="15" hidden="false" customHeight="false" outlineLevel="0" collapsed="false">
      <c r="X471" s="16" t="s">
        <v>9315</v>
      </c>
      <c r="Y471" s="17" t="n">
        <f aca="false">SUMIFS(Data!$J$2:$J$16716,Data!$E$2:$E$16716,X471,Data!$P$2:$P$16716,1)</f>
        <v>0.05</v>
      </c>
      <c r="Z471" s="16" t="n">
        <f aca="false">Y471+ROW()*0.000000001</f>
        <v>0.050000471</v>
      </c>
    </row>
    <row r="472" customFormat="false" ht="15" hidden="false" customHeight="false" outlineLevel="0" collapsed="false">
      <c r="X472" s="16" t="s">
        <v>9383</v>
      </c>
      <c r="Y472" s="17" t="n">
        <f aca="false">SUMIFS(Data!$J$2:$J$16716,Data!$E$2:$E$16716,X472,Data!$P$2:$P$16716,1)</f>
        <v>0.05</v>
      </c>
      <c r="Z472" s="16" t="n">
        <f aca="false">Y472+ROW()*0.000000001</f>
        <v>0.050000472</v>
      </c>
    </row>
    <row r="473" customFormat="false" ht="15" hidden="false" customHeight="false" outlineLevel="0" collapsed="false">
      <c r="X473" s="16" t="s">
        <v>9691</v>
      </c>
      <c r="Y473" s="17" t="n">
        <f aca="false">SUMIFS(Data!$J$2:$J$16716,Data!$E$2:$E$16716,X473,Data!$P$2:$P$16716,1)</f>
        <v>0.05</v>
      </c>
      <c r="Z473" s="16" t="n">
        <f aca="false">Y473+ROW()*0.000000001</f>
        <v>0.050000473</v>
      </c>
    </row>
    <row r="474" customFormat="false" ht="15" hidden="false" customHeight="false" outlineLevel="0" collapsed="false">
      <c r="X474" s="16" t="s">
        <v>9442</v>
      </c>
      <c r="Y474" s="17" t="n">
        <f aca="false">SUMIFS(Data!$J$2:$J$16716,Data!$E$2:$E$16716,X474,Data!$P$2:$P$16716,1)</f>
        <v>0.05</v>
      </c>
      <c r="Z474" s="16" t="n">
        <f aca="false">Y474+ROW()*0.000000001</f>
        <v>0.050000474</v>
      </c>
    </row>
    <row r="475" customFormat="false" ht="15" hidden="false" customHeight="false" outlineLevel="0" collapsed="false">
      <c r="X475" s="16" t="s">
        <v>10315</v>
      </c>
      <c r="Y475" s="17" t="n">
        <f aca="false">SUMIFS(Data!$J$2:$J$16716,Data!$E$2:$E$16716,X475,Data!$P$2:$P$16716,1)</f>
        <v>0.05</v>
      </c>
      <c r="Z475" s="16" t="n">
        <f aca="false">Y475+ROW()*0.000000001</f>
        <v>0.050000475</v>
      </c>
    </row>
    <row r="476" customFormat="false" ht="15" hidden="false" customHeight="false" outlineLevel="0" collapsed="false">
      <c r="X476" s="16" t="s">
        <v>11036</v>
      </c>
      <c r="Y476" s="17" t="n">
        <f aca="false">SUMIFS(Data!$J$2:$J$16716,Data!$E$2:$E$16716,X476,Data!$P$2:$P$16716,1)</f>
        <v>0.05</v>
      </c>
      <c r="Z476" s="16" t="n">
        <f aca="false">Y476+ROW()*0.000000001</f>
        <v>0.050000476</v>
      </c>
    </row>
    <row r="477" customFormat="false" ht="15" hidden="false" customHeight="false" outlineLevel="0" collapsed="false">
      <c r="X477" s="16" t="s">
        <v>9449</v>
      </c>
      <c r="Y477" s="17" t="n">
        <f aca="false">SUMIFS(Data!$J$2:$J$16716,Data!$E$2:$E$16716,X477,Data!$P$2:$P$16716,1)</f>
        <v>0.05</v>
      </c>
      <c r="Z477" s="16" t="n">
        <f aca="false">Y477+ROW()*0.000000001</f>
        <v>0.050000477</v>
      </c>
    </row>
    <row r="478" customFormat="false" ht="15" hidden="false" customHeight="false" outlineLevel="0" collapsed="false">
      <c r="X478" s="16" t="s">
        <v>10288</v>
      </c>
      <c r="Y478" s="17" t="n">
        <f aca="false">SUMIFS(Data!$J$2:$J$16716,Data!$E$2:$E$16716,X478,Data!$P$2:$P$16716,1)</f>
        <v>0.05</v>
      </c>
      <c r="Z478" s="16" t="n">
        <f aca="false">Y478+ROW()*0.000000001</f>
        <v>0.050000478</v>
      </c>
    </row>
    <row r="479" customFormat="false" ht="15" hidden="false" customHeight="false" outlineLevel="0" collapsed="false">
      <c r="X479" s="16" t="s">
        <v>10807</v>
      </c>
      <c r="Y479" s="17" t="n">
        <f aca="false">SUMIFS(Data!$J$2:$J$16716,Data!$E$2:$E$16716,X479,Data!$P$2:$P$16716,1)</f>
        <v>0.05</v>
      </c>
      <c r="Z479" s="16" t="n">
        <f aca="false">Y479+ROW()*0.000000001</f>
        <v>0.050000479</v>
      </c>
    </row>
    <row r="480" customFormat="false" ht="15" hidden="false" customHeight="false" outlineLevel="0" collapsed="false">
      <c r="X480" s="16" t="s">
        <v>9641</v>
      </c>
      <c r="Y480" s="17" t="n">
        <f aca="false">SUMIFS(Data!$J$2:$J$16716,Data!$E$2:$E$16716,X480,Data!$P$2:$P$16716,1)</f>
        <v>0.05</v>
      </c>
      <c r="Z480" s="16" t="n">
        <f aca="false">Y480+ROW()*0.000000001</f>
        <v>0.05000048</v>
      </c>
    </row>
    <row r="481" customFormat="false" ht="15" hidden="false" customHeight="false" outlineLevel="0" collapsed="false">
      <c r="X481" s="16" t="s">
        <v>10428</v>
      </c>
      <c r="Y481" s="17" t="n">
        <f aca="false">SUMIFS(Data!$J$2:$J$16716,Data!$E$2:$E$16716,X481,Data!$P$2:$P$16716,1)</f>
        <v>0.04</v>
      </c>
      <c r="Z481" s="16" t="n">
        <f aca="false">Y481+ROW()*0.000000001</f>
        <v>0.040000481</v>
      </c>
    </row>
    <row r="482" customFormat="false" ht="15" hidden="false" customHeight="false" outlineLevel="0" collapsed="false">
      <c r="X482" s="16" t="s">
        <v>9805</v>
      </c>
      <c r="Y482" s="17" t="n">
        <f aca="false">SUMIFS(Data!$J$2:$J$16716,Data!$E$2:$E$16716,X482,Data!$P$2:$P$16716,1)</f>
        <v>0.04</v>
      </c>
      <c r="Z482" s="16" t="n">
        <f aca="false">Y482+ROW()*0.000000001</f>
        <v>0.040000482</v>
      </c>
    </row>
    <row r="483" customFormat="false" ht="15" hidden="false" customHeight="false" outlineLevel="0" collapsed="false">
      <c r="X483" s="16" t="s">
        <v>9923</v>
      </c>
      <c r="Y483" s="17" t="n">
        <f aca="false">SUMIFS(Data!$J$2:$J$16716,Data!$E$2:$E$16716,X483,Data!$P$2:$P$16716,1)</f>
        <v>0.04</v>
      </c>
      <c r="Z483" s="16" t="n">
        <f aca="false">Y483+ROW()*0.000000001</f>
        <v>0.040000483</v>
      </c>
    </row>
    <row r="484" customFormat="false" ht="15" hidden="false" customHeight="false" outlineLevel="0" collapsed="false">
      <c r="X484" s="16" t="s">
        <v>10556</v>
      </c>
      <c r="Y484" s="17" t="n">
        <f aca="false">SUMIFS(Data!$J$2:$J$16716,Data!$E$2:$E$16716,X484,Data!$P$2:$P$16716,1)</f>
        <v>0.04</v>
      </c>
      <c r="Z484" s="16" t="n">
        <f aca="false">Y484+ROW()*0.000000001</f>
        <v>0.040000484</v>
      </c>
    </row>
    <row r="485" customFormat="false" ht="15" hidden="false" customHeight="false" outlineLevel="0" collapsed="false">
      <c r="X485" s="16" t="s">
        <v>9729</v>
      </c>
      <c r="Y485" s="17" t="n">
        <f aca="false">SUMIFS(Data!$J$2:$J$16716,Data!$E$2:$E$16716,X485,Data!$P$2:$P$16716,1)</f>
        <v>0.04</v>
      </c>
      <c r="Z485" s="16" t="n">
        <f aca="false">Y485+ROW()*0.000000001</f>
        <v>0.040000485</v>
      </c>
    </row>
    <row r="486" customFormat="false" ht="15" hidden="false" customHeight="false" outlineLevel="0" collapsed="false">
      <c r="X486" s="16" t="s">
        <v>9764</v>
      </c>
      <c r="Y486" s="17" t="n">
        <f aca="false">SUMIFS(Data!$J$2:$J$16716,Data!$E$2:$E$16716,X486,Data!$P$2:$P$16716,1)</f>
        <v>0.04</v>
      </c>
      <c r="Z486" s="16" t="n">
        <f aca="false">Y486+ROW()*0.000000001</f>
        <v>0.040000486</v>
      </c>
    </row>
    <row r="487" customFormat="false" ht="15" hidden="false" customHeight="false" outlineLevel="0" collapsed="false">
      <c r="X487" s="16" t="s">
        <v>10179</v>
      </c>
      <c r="Y487" s="17" t="n">
        <f aca="false">SUMIFS(Data!$J$2:$J$16716,Data!$E$2:$E$16716,X487,Data!$P$2:$P$16716,1)</f>
        <v>0.04</v>
      </c>
      <c r="Z487" s="16" t="n">
        <f aca="false">Y487+ROW()*0.000000001</f>
        <v>0.040000487</v>
      </c>
    </row>
    <row r="488" customFormat="false" ht="15" hidden="false" customHeight="false" outlineLevel="0" collapsed="false">
      <c r="X488" s="16" t="s">
        <v>11100</v>
      </c>
      <c r="Y488" s="17" t="n">
        <f aca="false">SUMIFS(Data!$J$2:$J$16716,Data!$E$2:$E$16716,X488,Data!$P$2:$P$16716,1)</f>
        <v>0.04</v>
      </c>
      <c r="Z488" s="16" t="n">
        <f aca="false">Y488+ROW()*0.000000001</f>
        <v>0.040000488</v>
      </c>
    </row>
    <row r="489" customFormat="false" ht="15" hidden="false" customHeight="false" outlineLevel="0" collapsed="false">
      <c r="X489" s="16" t="s">
        <v>9777</v>
      </c>
      <c r="Y489" s="17" t="n">
        <f aca="false">SUMIFS(Data!$J$2:$J$16716,Data!$E$2:$E$16716,X489,Data!$P$2:$P$16716,1)</f>
        <v>0.04</v>
      </c>
      <c r="Z489" s="16" t="n">
        <f aca="false">Y489+ROW()*0.000000001</f>
        <v>0.040000489</v>
      </c>
    </row>
    <row r="490" customFormat="false" ht="15" hidden="false" customHeight="false" outlineLevel="0" collapsed="false">
      <c r="X490" s="16" t="s">
        <v>10133</v>
      </c>
      <c r="Y490" s="17" t="n">
        <f aca="false">SUMIFS(Data!$J$2:$J$16716,Data!$E$2:$E$16716,X490,Data!$P$2:$P$16716,1)</f>
        <v>0.04</v>
      </c>
      <c r="Z490" s="16" t="n">
        <f aca="false">Y490+ROW()*0.000000001</f>
        <v>0.04000049</v>
      </c>
    </row>
    <row r="491" customFormat="false" ht="15" hidden="false" customHeight="false" outlineLevel="0" collapsed="false">
      <c r="X491" s="16" t="s">
        <v>9838</v>
      </c>
      <c r="Y491" s="17" t="n">
        <f aca="false">SUMIFS(Data!$J$2:$J$16716,Data!$E$2:$E$16716,X491,Data!$P$2:$P$16716,1)</f>
        <v>0.04</v>
      </c>
      <c r="Z491" s="16" t="n">
        <f aca="false">Y491+ROW()*0.000000001</f>
        <v>0.040000491</v>
      </c>
    </row>
    <row r="492" customFormat="false" ht="15" hidden="false" customHeight="false" outlineLevel="0" collapsed="false">
      <c r="X492" s="16" t="s">
        <v>11643</v>
      </c>
      <c r="Y492" s="17" t="n">
        <f aca="false">SUMIFS(Data!$J$2:$J$16716,Data!$E$2:$E$16716,X492,Data!$P$2:$P$16716,1)</f>
        <v>0.04</v>
      </c>
      <c r="Z492" s="16" t="n">
        <f aca="false">Y492+ROW()*0.000000001</f>
        <v>0.040000492</v>
      </c>
    </row>
    <row r="493" customFormat="false" ht="15" hidden="false" customHeight="false" outlineLevel="0" collapsed="false">
      <c r="X493" s="16" t="s">
        <v>11316</v>
      </c>
      <c r="Y493" s="17" t="n">
        <f aca="false">SUMIFS(Data!$J$2:$J$16716,Data!$E$2:$E$16716,X493,Data!$P$2:$P$16716,1)</f>
        <v>0.04</v>
      </c>
      <c r="Z493" s="16" t="n">
        <f aca="false">Y493+ROW()*0.000000001</f>
        <v>0.040000493</v>
      </c>
    </row>
    <row r="494" customFormat="false" ht="15" hidden="false" customHeight="false" outlineLevel="0" collapsed="false">
      <c r="X494" s="16" t="s">
        <v>9797</v>
      </c>
      <c r="Y494" s="17" t="n">
        <f aca="false">SUMIFS(Data!$J$2:$J$16716,Data!$E$2:$E$16716,X494,Data!$P$2:$P$16716,1)</f>
        <v>0.04</v>
      </c>
      <c r="Z494" s="16" t="n">
        <f aca="false">Y494+ROW()*0.000000001</f>
        <v>0.040000494</v>
      </c>
    </row>
    <row r="495" customFormat="false" ht="15" hidden="false" customHeight="false" outlineLevel="0" collapsed="false">
      <c r="X495" s="16" t="s">
        <v>10358</v>
      </c>
      <c r="Y495" s="17" t="n">
        <f aca="false">SUMIFS(Data!$J$2:$J$16716,Data!$E$2:$E$16716,X495,Data!$P$2:$P$16716,1)</f>
        <v>0.04</v>
      </c>
      <c r="Z495" s="16" t="n">
        <f aca="false">Y495+ROW()*0.000000001</f>
        <v>0.040000495</v>
      </c>
    </row>
    <row r="496" customFormat="false" ht="15" hidden="false" customHeight="false" outlineLevel="0" collapsed="false">
      <c r="X496" s="16" t="s">
        <v>10173</v>
      </c>
      <c r="Y496" s="17" t="n">
        <f aca="false">SUMIFS(Data!$J$2:$J$16716,Data!$E$2:$E$16716,X496,Data!$P$2:$P$16716,1)</f>
        <v>0.04</v>
      </c>
      <c r="Z496" s="16" t="n">
        <f aca="false">Y496+ROW()*0.000000001</f>
        <v>0.040000496</v>
      </c>
    </row>
    <row r="497" customFormat="false" ht="15" hidden="false" customHeight="false" outlineLevel="0" collapsed="false">
      <c r="X497" s="16" t="s">
        <v>10509</v>
      </c>
      <c r="Y497" s="17" t="n">
        <f aca="false">SUMIFS(Data!$J$2:$J$16716,Data!$E$2:$E$16716,X497,Data!$P$2:$P$16716,1)</f>
        <v>0.04</v>
      </c>
      <c r="Z497" s="16" t="n">
        <f aca="false">Y497+ROW()*0.000000001</f>
        <v>0.040000497</v>
      </c>
    </row>
    <row r="498" customFormat="false" ht="15" hidden="false" customHeight="false" outlineLevel="0" collapsed="false">
      <c r="X498" s="16" t="s">
        <v>11434</v>
      </c>
      <c r="Y498" s="17" t="n">
        <f aca="false">SUMIFS(Data!$J$2:$J$16716,Data!$E$2:$E$16716,X498,Data!$P$2:$P$16716,1)</f>
        <v>0.04</v>
      </c>
      <c r="Z498" s="16" t="n">
        <f aca="false">Y498+ROW()*0.000000001</f>
        <v>0.040000498</v>
      </c>
    </row>
    <row r="499" customFormat="false" ht="15" hidden="false" customHeight="false" outlineLevel="0" collapsed="false">
      <c r="X499" s="16" t="s">
        <v>10562</v>
      </c>
      <c r="Y499" s="17" t="n">
        <f aca="false">SUMIFS(Data!$J$2:$J$16716,Data!$E$2:$E$16716,X499,Data!$P$2:$P$16716,1)</f>
        <v>0.03</v>
      </c>
      <c r="Z499" s="16" t="n">
        <f aca="false">Y499+ROW()*0.000000001</f>
        <v>0.030000499</v>
      </c>
    </row>
    <row r="500" customFormat="false" ht="15" hidden="false" customHeight="false" outlineLevel="0" collapsed="false">
      <c r="X500" s="16" t="s">
        <v>10879</v>
      </c>
      <c r="Y500" s="17" t="n">
        <f aca="false">SUMIFS(Data!$J$2:$J$16716,Data!$E$2:$E$16716,X500,Data!$P$2:$P$16716,1)</f>
        <v>0.03</v>
      </c>
      <c r="Z500" s="16" t="n">
        <f aca="false">Y500+ROW()*0.000000001</f>
        <v>0.0300005</v>
      </c>
    </row>
    <row r="501" customFormat="false" ht="15" hidden="false" customHeight="false" outlineLevel="0" collapsed="false">
      <c r="X501" s="16" t="s">
        <v>10362</v>
      </c>
      <c r="Y501" s="17" t="n">
        <f aca="false">SUMIFS(Data!$J$2:$J$16716,Data!$E$2:$E$16716,X501,Data!$P$2:$P$16716,1)</f>
        <v>0.03</v>
      </c>
      <c r="Z501" s="16" t="n">
        <f aca="false">Y501+ROW()*0.000000001</f>
        <v>0.030000501</v>
      </c>
    </row>
    <row r="502" customFormat="false" ht="15" hidden="false" customHeight="false" outlineLevel="0" collapsed="false">
      <c r="X502" s="16" t="s">
        <v>10349</v>
      </c>
      <c r="Y502" s="17" t="n">
        <f aca="false">SUMIFS(Data!$J$2:$J$16716,Data!$E$2:$E$16716,X502,Data!$P$2:$P$16716,1)</f>
        <v>0.03</v>
      </c>
      <c r="Z502" s="16" t="n">
        <f aca="false">Y502+ROW()*0.000000001</f>
        <v>0.030000502</v>
      </c>
    </row>
    <row r="503" customFormat="false" ht="15" hidden="false" customHeight="false" outlineLevel="0" collapsed="false">
      <c r="X503" s="16" t="s">
        <v>10858</v>
      </c>
      <c r="Y503" s="17" t="n">
        <f aca="false">SUMIFS(Data!$J$2:$J$16716,Data!$E$2:$E$16716,X503,Data!$P$2:$P$16716,1)</f>
        <v>0.03</v>
      </c>
      <c r="Z503" s="16" t="n">
        <f aca="false">Y503+ROW()*0.000000001</f>
        <v>0.030000503</v>
      </c>
    </row>
    <row r="504" customFormat="false" ht="15" hidden="false" customHeight="false" outlineLevel="0" collapsed="false">
      <c r="X504" s="16" t="s">
        <v>10591</v>
      </c>
      <c r="Y504" s="17" t="n">
        <f aca="false">SUMIFS(Data!$J$2:$J$16716,Data!$E$2:$E$16716,X504,Data!$P$2:$P$16716,1)</f>
        <v>0.03</v>
      </c>
      <c r="Z504" s="16" t="n">
        <f aca="false">Y504+ROW()*0.000000001</f>
        <v>0.030000504</v>
      </c>
    </row>
    <row r="505" customFormat="false" ht="15" hidden="false" customHeight="false" outlineLevel="0" collapsed="false">
      <c r="X505" s="16" t="s">
        <v>10248</v>
      </c>
      <c r="Y505" s="17" t="n">
        <f aca="false">SUMIFS(Data!$J$2:$J$16716,Data!$E$2:$E$16716,X505,Data!$P$2:$P$16716,1)</f>
        <v>0.03</v>
      </c>
      <c r="Z505" s="16" t="n">
        <f aca="false">Y505+ROW()*0.000000001</f>
        <v>0.030000505</v>
      </c>
    </row>
    <row r="506" customFormat="false" ht="15" hidden="false" customHeight="false" outlineLevel="0" collapsed="false">
      <c r="X506" s="16" t="s">
        <v>11138</v>
      </c>
      <c r="Y506" s="17" t="n">
        <f aca="false">SUMIFS(Data!$J$2:$J$16716,Data!$E$2:$E$16716,X506,Data!$P$2:$P$16716,1)</f>
        <v>0.03</v>
      </c>
      <c r="Z506" s="16" t="n">
        <f aca="false">Y506+ROW()*0.000000001</f>
        <v>0.030000506</v>
      </c>
    </row>
    <row r="507" customFormat="false" ht="15" hidden="false" customHeight="false" outlineLevel="0" collapsed="false">
      <c r="X507" s="16" t="s">
        <v>10400</v>
      </c>
      <c r="Y507" s="17" t="n">
        <f aca="false">SUMIFS(Data!$J$2:$J$16716,Data!$E$2:$E$16716,X507,Data!$P$2:$P$16716,1)</f>
        <v>0.03</v>
      </c>
      <c r="Z507" s="16" t="n">
        <f aca="false">Y507+ROW()*0.000000001</f>
        <v>0.030000507</v>
      </c>
    </row>
    <row r="508" customFormat="false" ht="15" hidden="false" customHeight="false" outlineLevel="0" collapsed="false">
      <c r="X508" s="16" t="s">
        <v>11189</v>
      </c>
      <c r="Y508" s="17" t="n">
        <f aca="false">SUMIFS(Data!$J$2:$J$16716,Data!$E$2:$E$16716,X508,Data!$P$2:$P$16716,1)</f>
        <v>0.03</v>
      </c>
      <c r="Z508" s="16" t="n">
        <f aca="false">Y508+ROW()*0.000000001</f>
        <v>0.030000508</v>
      </c>
    </row>
    <row r="509" customFormat="false" ht="15" hidden="false" customHeight="false" outlineLevel="0" collapsed="false">
      <c r="X509" s="16" t="s">
        <v>10677</v>
      </c>
      <c r="Y509" s="17" t="n">
        <f aca="false">SUMIFS(Data!$J$2:$J$16716,Data!$E$2:$E$16716,X509,Data!$P$2:$P$16716,1)</f>
        <v>0.03</v>
      </c>
      <c r="Z509" s="16" t="n">
        <f aca="false">Y509+ROW()*0.000000001</f>
        <v>0.030000509</v>
      </c>
    </row>
    <row r="510" customFormat="false" ht="15" hidden="false" customHeight="false" outlineLevel="0" collapsed="false">
      <c r="X510" s="16" t="s">
        <v>11576</v>
      </c>
      <c r="Y510" s="17" t="n">
        <f aca="false">SUMIFS(Data!$J$2:$J$16716,Data!$E$2:$E$16716,X510,Data!$P$2:$P$16716,1)</f>
        <v>0.03</v>
      </c>
      <c r="Z510" s="16" t="n">
        <f aca="false">Y510+ROW()*0.000000001</f>
        <v>0.03000051</v>
      </c>
    </row>
    <row r="511" customFormat="false" ht="15" hidden="false" customHeight="false" outlineLevel="0" collapsed="false">
      <c r="X511" s="16" t="s">
        <v>10602</v>
      </c>
      <c r="Y511" s="17" t="n">
        <f aca="false">SUMIFS(Data!$J$2:$J$16716,Data!$E$2:$E$16716,X511,Data!$P$2:$P$16716,1)</f>
        <v>0.03</v>
      </c>
      <c r="Z511" s="16" t="n">
        <f aca="false">Y511+ROW()*0.000000001</f>
        <v>0.030000511</v>
      </c>
    </row>
    <row r="512" customFormat="false" ht="15" hidden="false" customHeight="false" outlineLevel="0" collapsed="false">
      <c r="X512" s="16" t="s">
        <v>10438</v>
      </c>
      <c r="Y512" s="17" t="n">
        <f aca="false">SUMIFS(Data!$J$2:$J$16716,Data!$E$2:$E$16716,X512,Data!$P$2:$P$16716,1)</f>
        <v>0.03</v>
      </c>
      <c r="Z512" s="16" t="n">
        <f aca="false">Y512+ROW()*0.000000001</f>
        <v>0.030000512</v>
      </c>
    </row>
    <row r="513" customFormat="false" ht="15" hidden="false" customHeight="false" outlineLevel="0" collapsed="false">
      <c r="X513" s="16" t="s">
        <v>10694</v>
      </c>
      <c r="Y513" s="17" t="n">
        <f aca="false">SUMIFS(Data!$J$2:$J$16716,Data!$E$2:$E$16716,X513,Data!$P$2:$P$16716,1)</f>
        <v>0.03</v>
      </c>
      <c r="Z513" s="16" t="n">
        <f aca="false">Y513+ROW()*0.000000001</f>
        <v>0.030000513</v>
      </c>
    </row>
    <row r="514" customFormat="false" ht="15" hidden="false" customHeight="false" outlineLevel="0" collapsed="false">
      <c r="X514" s="16" t="s">
        <v>10413</v>
      </c>
      <c r="Y514" s="17" t="n">
        <f aca="false">SUMIFS(Data!$J$2:$J$16716,Data!$E$2:$E$16716,X514,Data!$P$2:$P$16716,1)</f>
        <v>0.03</v>
      </c>
      <c r="Z514" s="16" t="n">
        <f aca="false">Y514+ROW()*0.000000001</f>
        <v>0.030000514</v>
      </c>
    </row>
    <row r="515" customFormat="false" ht="15" hidden="false" customHeight="false" outlineLevel="0" collapsed="false">
      <c r="X515" s="16" t="s">
        <v>11081</v>
      </c>
      <c r="Y515" s="17" t="n">
        <f aca="false">SUMIFS(Data!$J$2:$J$16716,Data!$E$2:$E$16716,X515,Data!$P$2:$P$16716,1)</f>
        <v>0.03</v>
      </c>
      <c r="Z515" s="16" t="n">
        <f aca="false">Y515+ROW()*0.000000001</f>
        <v>0.030000515</v>
      </c>
    </row>
    <row r="516" customFormat="false" ht="15" hidden="false" customHeight="false" outlineLevel="0" collapsed="false">
      <c r="X516" s="16" t="s">
        <v>11248</v>
      </c>
      <c r="Y516" s="17" t="n">
        <f aca="false">SUMIFS(Data!$J$2:$J$16716,Data!$E$2:$E$16716,X516,Data!$P$2:$P$16716,1)</f>
        <v>0.03</v>
      </c>
      <c r="Z516" s="16" t="n">
        <f aca="false">Y516+ROW()*0.000000001</f>
        <v>0.030000516</v>
      </c>
    </row>
    <row r="517" customFormat="false" ht="15" hidden="false" customHeight="false" outlineLevel="0" collapsed="false">
      <c r="X517" s="16" t="s">
        <v>10648</v>
      </c>
      <c r="Y517" s="17" t="n">
        <f aca="false">SUMIFS(Data!$J$2:$J$16716,Data!$E$2:$E$16716,X517,Data!$P$2:$P$16716,1)</f>
        <v>0.03</v>
      </c>
      <c r="Z517" s="16" t="n">
        <f aca="false">Y517+ROW()*0.000000001</f>
        <v>0.030000517</v>
      </c>
    </row>
    <row r="518" customFormat="false" ht="15" hidden="false" customHeight="false" outlineLevel="0" collapsed="false">
      <c r="X518" s="16" t="s">
        <v>11144</v>
      </c>
      <c r="Y518" s="17" t="n">
        <f aca="false">SUMIFS(Data!$J$2:$J$16716,Data!$E$2:$E$16716,X518,Data!$P$2:$P$16716,1)</f>
        <v>0.03</v>
      </c>
      <c r="Z518" s="16" t="n">
        <f aca="false">Y518+ROW()*0.000000001</f>
        <v>0.030000518</v>
      </c>
    </row>
    <row r="519" customFormat="false" ht="15" hidden="false" customHeight="false" outlineLevel="0" collapsed="false">
      <c r="X519" s="16" t="s">
        <v>10304</v>
      </c>
      <c r="Y519" s="17" t="n">
        <f aca="false">SUMIFS(Data!$J$2:$J$16716,Data!$E$2:$E$16716,X519,Data!$P$2:$P$16716,1)</f>
        <v>0.03</v>
      </c>
      <c r="Z519" s="16" t="n">
        <f aca="false">Y519+ROW()*0.000000001</f>
        <v>0.030000519</v>
      </c>
    </row>
    <row r="520" customFormat="false" ht="15" hidden="false" customHeight="false" outlineLevel="0" collapsed="false">
      <c r="X520" s="16" t="s">
        <v>10742</v>
      </c>
      <c r="Y520" s="17" t="n">
        <f aca="false">SUMIFS(Data!$J$2:$J$16716,Data!$E$2:$E$16716,X520,Data!$P$2:$P$16716,1)</f>
        <v>0.03</v>
      </c>
      <c r="Z520" s="16" t="n">
        <f aca="false">Y520+ROW()*0.000000001</f>
        <v>0.03000052</v>
      </c>
    </row>
    <row r="521" customFormat="false" ht="15" hidden="false" customHeight="false" outlineLevel="0" collapsed="false">
      <c r="X521" s="16" t="s">
        <v>10323</v>
      </c>
      <c r="Y521" s="17" t="n">
        <f aca="false">SUMIFS(Data!$J$2:$J$16716,Data!$E$2:$E$16716,X521,Data!$P$2:$P$16716,1)</f>
        <v>0.03</v>
      </c>
      <c r="Z521" s="16" t="n">
        <f aca="false">Y521+ROW()*0.000000001</f>
        <v>0.030000521</v>
      </c>
    </row>
    <row r="522" customFormat="false" ht="15" hidden="false" customHeight="false" outlineLevel="0" collapsed="false">
      <c r="X522" s="16" t="s">
        <v>11530</v>
      </c>
      <c r="Y522" s="17" t="n">
        <f aca="false">SUMIFS(Data!$J$2:$J$16716,Data!$E$2:$E$16716,X522,Data!$P$2:$P$16716,1)</f>
        <v>0.03</v>
      </c>
      <c r="Z522" s="16" t="n">
        <f aca="false">Y522+ROW()*0.000000001</f>
        <v>0.030000522</v>
      </c>
    </row>
    <row r="523" customFormat="false" ht="15" hidden="false" customHeight="false" outlineLevel="0" collapsed="false">
      <c r="X523" s="16" t="s">
        <v>10252</v>
      </c>
      <c r="Y523" s="17" t="n">
        <f aca="false">SUMIFS(Data!$J$2:$J$16716,Data!$E$2:$E$16716,X523,Data!$P$2:$P$16716,1)</f>
        <v>0.03</v>
      </c>
      <c r="Z523" s="16" t="n">
        <f aca="false">Y523+ROW()*0.000000001</f>
        <v>0.030000523</v>
      </c>
    </row>
    <row r="524" customFormat="false" ht="15" hidden="false" customHeight="false" outlineLevel="0" collapsed="false">
      <c r="X524" s="16" t="s">
        <v>10273</v>
      </c>
      <c r="Y524" s="17" t="n">
        <f aca="false">SUMIFS(Data!$J$2:$J$16716,Data!$E$2:$E$16716,X524,Data!$P$2:$P$16716,1)</f>
        <v>0.03</v>
      </c>
      <c r="Z524" s="16" t="n">
        <f aca="false">Y524+ROW()*0.000000001</f>
        <v>0.030000524</v>
      </c>
    </row>
    <row r="525" customFormat="false" ht="15" hidden="false" customHeight="false" outlineLevel="0" collapsed="false">
      <c r="X525" s="16" t="s">
        <v>11256</v>
      </c>
      <c r="Y525" s="17" t="n">
        <f aca="false">SUMIFS(Data!$J$2:$J$16716,Data!$E$2:$E$16716,X525,Data!$P$2:$P$16716,1)</f>
        <v>0.03</v>
      </c>
      <c r="Z525" s="16" t="n">
        <f aca="false">Y525+ROW()*0.000000001</f>
        <v>0.030000525</v>
      </c>
    </row>
    <row r="526" customFormat="false" ht="15" hidden="false" customHeight="false" outlineLevel="0" collapsed="false">
      <c r="X526" s="16" t="s">
        <v>10558</v>
      </c>
      <c r="Y526" s="17" t="n">
        <f aca="false">SUMIFS(Data!$J$2:$J$16716,Data!$E$2:$E$16716,X526,Data!$P$2:$P$16716,1)</f>
        <v>0.03</v>
      </c>
      <c r="Z526" s="16" t="n">
        <f aca="false">Y526+ROW()*0.000000001</f>
        <v>0.030000526</v>
      </c>
    </row>
    <row r="527" customFormat="false" ht="15" hidden="false" customHeight="false" outlineLevel="0" collapsed="false">
      <c r="X527" s="16" t="s">
        <v>10614</v>
      </c>
      <c r="Y527" s="17" t="n">
        <f aca="false">SUMIFS(Data!$J$2:$J$16716,Data!$E$2:$E$16716,X527,Data!$P$2:$P$16716,1)</f>
        <v>0.03</v>
      </c>
      <c r="Z527" s="16" t="n">
        <f aca="false">Y527+ROW()*0.000000001</f>
        <v>0.030000527</v>
      </c>
    </row>
    <row r="528" customFormat="false" ht="15" hidden="false" customHeight="false" outlineLevel="0" collapsed="false">
      <c r="X528" s="16" t="s">
        <v>10394</v>
      </c>
      <c r="Y528" s="17" t="n">
        <f aca="false">SUMIFS(Data!$J$2:$J$16716,Data!$E$2:$E$16716,X528,Data!$P$2:$P$16716,1)</f>
        <v>0.03</v>
      </c>
      <c r="Z528" s="16" t="n">
        <f aca="false">Y528+ROW()*0.000000001</f>
        <v>0.030000528</v>
      </c>
    </row>
    <row r="529" customFormat="false" ht="15" hidden="false" customHeight="false" outlineLevel="0" collapsed="false">
      <c r="X529" s="16" t="s">
        <v>10212</v>
      </c>
      <c r="Y529" s="17" t="n">
        <f aca="false">SUMIFS(Data!$J$2:$J$16716,Data!$E$2:$E$16716,X529,Data!$P$2:$P$16716,1)</f>
        <v>0.03</v>
      </c>
      <c r="Z529" s="16" t="n">
        <f aca="false">Y529+ROW()*0.000000001</f>
        <v>0.030000529</v>
      </c>
    </row>
    <row r="530" customFormat="false" ht="15" hidden="false" customHeight="false" outlineLevel="0" collapsed="false">
      <c r="X530" s="16" t="s">
        <v>10448</v>
      </c>
      <c r="Y530" s="17" t="n">
        <f aca="false">SUMIFS(Data!$J$2:$J$16716,Data!$E$2:$E$16716,X530,Data!$P$2:$P$16716,1)</f>
        <v>0.03</v>
      </c>
      <c r="Z530" s="16" t="n">
        <f aca="false">Y530+ROW()*0.000000001</f>
        <v>0.03000053</v>
      </c>
    </row>
    <row r="531" customFormat="false" ht="15" hidden="false" customHeight="false" outlineLevel="0" collapsed="false">
      <c r="X531" s="16" t="s">
        <v>11239</v>
      </c>
      <c r="Y531" s="17" t="n">
        <f aca="false">SUMIFS(Data!$J$2:$J$16716,Data!$E$2:$E$16716,X531,Data!$P$2:$P$16716,1)</f>
        <v>0.02</v>
      </c>
      <c r="Z531" s="16" t="n">
        <f aca="false">Y531+ROW()*0.000000001</f>
        <v>0.020000531</v>
      </c>
    </row>
    <row r="532" customFormat="false" ht="15" hidden="false" customHeight="false" outlineLevel="0" collapsed="false">
      <c r="X532" s="16" t="s">
        <v>11103</v>
      </c>
      <c r="Y532" s="17" t="n">
        <f aca="false">SUMIFS(Data!$J$2:$J$16716,Data!$E$2:$E$16716,X532,Data!$P$2:$P$16716,1)</f>
        <v>0.02</v>
      </c>
      <c r="Z532" s="16" t="n">
        <f aca="false">Y532+ROW()*0.000000001</f>
        <v>0.020000532</v>
      </c>
    </row>
    <row r="533" customFormat="false" ht="15" hidden="false" customHeight="false" outlineLevel="0" collapsed="false">
      <c r="X533" s="16" t="s">
        <v>11685</v>
      </c>
      <c r="Y533" s="17" t="n">
        <f aca="false">SUMIFS(Data!$J$2:$J$16716,Data!$E$2:$E$16716,X533,Data!$P$2:$P$16716,1)</f>
        <v>0.02</v>
      </c>
      <c r="Z533" s="16" t="n">
        <f aca="false">Y533+ROW()*0.000000001</f>
        <v>0.020000533</v>
      </c>
    </row>
    <row r="534" customFormat="false" ht="15" hidden="false" customHeight="false" outlineLevel="0" collapsed="false">
      <c r="X534" s="16" t="s">
        <v>11594</v>
      </c>
      <c r="Y534" s="17" t="n">
        <f aca="false">SUMIFS(Data!$J$2:$J$16716,Data!$E$2:$E$16716,X534,Data!$P$2:$P$16716,1)</f>
        <v>0.02</v>
      </c>
      <c r="Z534" s="16" t="n">
        <f aca="false">Y534+ROW()*0.000000001</f>
        <v>0.020000534</v>
      </c>
    </row>
    <row r="535" customFormat="false" ht="15" hidden="false" customHeight="false" outlineLevel="0" collapsed="false">
      <c r="X535" s="16" t="s">
        <v>11658</v>
      </c>
      <c r="Y535" s="17" t="n">
        <f aca="false">SUMIFS(Data!$J$2:$J$16716,Data!$E$2:$E$16716,X535,Data!$P$2:$P$16716,1)</f>
        <v>0.02</v>
      </c>
      <c r="Z535" s="16" t="n">
        <f aca="false">Y535+ROW()*0.000000001</f>
        <v>0.020000535</v>
      </c>
    </row>
    <row r="536" customFormat="false" ht="15" hidden="false" customHeight="false" outlineLevel="0" collapsed="false">
      <c r="X536" s="16" t="s">
        <v>11021</v>
      </c>
      <c r="Y536" s="17" t="n">
        <f aca="false">SUMIFS(Data!$J$2:$J$16716,Data!$E$2:$E$16716,X536,Data!$P$2:$P$16716,1)</f>
        <v>0.02</v>
      </c>
      <c r="Z536" s="16" t="n">
        <f aca="false">Y536+ROW()*0.000000001</f>
        <v>0.020000536</v>
      </c>
    </row>
    <row r="537" customFormat="false" ht="15" hidden="false" customHeight="false" outlineLevel="0" collapsed="false">
      <c r="X537" s="16" t="s">
        <v>11413</v>
      </c>
      <c r="Y537" s="17" t="n">
        <f aca="false">SUMIFS(Data!$J$2:$J$16716,Data!$E$2:$E$16716,X537,Data!$P$2:$P$16716,1)</f>
        <v>0.02</v>
      </c>
      <c r="Z537" s="16" t="n">
        <f aca="false">Y537+ROW()*0.000000001</f>
        <v>0.020000537</v>
      </c>
    </row>
    <row r="538" customFormat="false" ht="15" hidden="false" customHeight="false" outlineLevel="0" collapsed="false">
      <c r="X538" s="16" t="s">
        <v>11499</v>
      </c>
      <c r="Y538" s="17" t="n">
        <f aca="false">SUMIFS(Data!$J$2:$J$16716,Data!$E$2:$E$16716,X538,Data!$P$2:$P$16716,1)</f>
        <v>0.02</v>
      </c>
      <c r="Z538" s="16" t="n">
        <f aca="false">Y538+ROW()*0.000000001</f>
        <v>0.020000538</v>
      </c>
    </row>
    <row r="539" customFormat="false" ht="15" hidden="false" customHeight="false" outlineLevel="0" collapsed="false">
      <c r="X539" s="16" t="s">
        <v>11237</v>
      </c>
      <c r="Y539" s="17" t="n">
        <f aca="false">SUMIFS(Data!$J$2:$J$16716,Data!$E$2:$E$16716,X539,Data!$P$2:$P$16716,1)</f>
        <v>0.02</v>
      </c>
      <c r="Z539" s="16" t="n">
        <f aca="false">Y539+ROW()*0.000000001</f>
        <v>0.020000539</v>
      </c>
    </row>
    <row r="540" customFormat="false" ht="15" hidden="false" customHeight="false" outlineLevel="0" collapsed="false">
      <c r="X540" s="16" t="s">
        <v>11334</v>
      </c>
      <c r="Y540" s="17" t="n">
        <f aca="false">SUMIFS(Data!$J$2:$J$16716,Data!$E$2:$E$16716,X540,Data!$P$2:$P$16716,1)</f>
        <v>0.02</v>
      </c>
      <c r="Z540" s="16" t="n">
        <f aca="false">Y540+ROW()*0.000000001</f>
        <v>0.02000054</v>
      </c>
    </row>
    <row r="541" customFormat="false" ht="15" hidden="false" customHeight="false" outlineLevel="0" collapsed="false">
      <c r="X541" s="16" t="s">
        <v>11440</v>
      </c>
      <c r="Y541" s="17" t="n">
        <f aca="false">SUMIFS(Data!$J$2:$J$16716,Data!$E$2:$E$16716,X541,Data!$P$2:$P$16716,1)</f>
        <v>0.02</v>
      </c>
      <c r="Z541" s="16" t="n">
        <f aca="false">Y541+ROW()*0.000000001</f>
        <v>0.020000541</v>
      </c>
    </row>
    <row r="542" customFormat="false" ht="15" hidden="false" customHeight="false" outlineLevel="0" collapsed="false">
      <c r="X542" s="16" t="s">
        <v>11965</v>
      </c>
      <c r="Y542" s="17" t="n">
        <f aca="false">SUMIFS(Data!$J$2:$J$16716,Data!$E$2:$E$16716,X542,Data!$P$2:$P$16716,1)</f>
        <v>0.02</v>
      </c>
      <c r="Z542" s="16" t="n">
        <f aca="false">Y542+ROW()*0.000000001</f>
        <v>0.020000542</v>
      </c>
    </row>
    <row r="543" customFormat="false" ht="15" hidden="false" customHeight="false" outlineLevel="0" collapsed="false">
      <c r="X543" s="16" t="s">
        <v>11622</v>
      </c>
      <c r="Y543" s="17" t="n">
        <f aca="false">SUMIFS(Data!$J$2:$J$16716,Data!$E$2:$E$16716,X543,Data!$P$2:$P$16716,1)</f>
        <v>0.02</v>
      </c>
      <c r="Z543" s="16" t="n">
        <f aca="false">Y543+ROW()*0.000000001</f>
        <v>0.020000543</v>
      </c>
    </row>
    <row r="544" customFormat="false" ht="15" hidden="false" customHeight="false" outlineLevel="0" collapsed="false">
      <c r="X544" s="16" t="s">
        <v>11169</v>
      </c>
      <c r="Y544" s="17" t="n">
        <f aca="false">SUMIFS(Data!$J$2:$J$16716,Data!$E$2:$E$16716,X544,Data!$P$2:$P$16716,1)</f>
        <v>0.02</v>
      </c>
      <c r="Z544" s="16" t="n">
        <f aca="false">Y544+ROW()*0.000000001</f>
        <v>0.020000544</v>
      </c>
    </row>
    <row r="545" customFormat="false" ht="15" hidden="false" customHeight="false" outlineLevel="0" collapsed="false">
      <c r="X545" s="16" t="s">
        <v>11191</v>
      </c>
      <c r="Y545" s="17" t="n">
        <f aca="false">SUMIFS(Data!$J$2:$J$16716,Data!$E$2:$E$16716,X545,Data!$P$2:$P$16716,1)</f>
        <v>0.02</v>
      </c>
      <c r="Z545" s="16" t="n">
        <f aca="false">Y545+ROW()*0.000000001</f>
        <v>0.020000545</v>
      </c>
    </row>
    <row r="546" customFormat="false" ht="15" hidden="false" customHeight="false" outlineLevel="0" collapsed="false">
      <c r="X546" s="16" t="s">
        <v>10940</v>
      </c>
      <c r="Y546" s="17" t="n">
        <f aca="false">SUMIFS(Data!$J$2:$J$16716,Data!$E$2:$E$16716,X546,Data!$P$2:$P$16716,1)</f>
        <v>0.02</v>
      </c>
      <c r="Z546" s="16" t="n">
        <f aca="false">Y546+ROW()*0.000000001</f>
        <v>0.020000546</v>
      </c>
    </row>
    <row r="547" customFormat="false" ht="15" hidden="false" customHeight="false" outlineLevel="0" collapsed="false">
      <c r="X547" s="16" t="s">
        <v>11600</v>
      </c>
      <c r="Y547" s="17" t="n">
        <f aca="false">SUMIFS(Data!$J$2:$J$16716,Data!$E$2:$E$16716,X547,Data!$P$2:$P$16716,1)</f>
        <v>0.02</v>
      </c>
      <c r="Z547" s="16" t="n">
        <f aca="false">Y547+ROW()*0.000000001</f>
        <v>0.020000547</v>
      </c>
    </row>
    <row r="548" customFormat="false" ht="15" hidden="false" customHeight="false" outlineLevel="0" collapsed="false">
      <c r="X548" s="16" t="s">
        <v>11741</v>
      </c>
      <c r="Y548" s="17" t="n">
        <f aca="false">SUMIFS(Data!$J$2:$J$16716,Data!$E$2:$E$16716,X548,Data!$P$2:$P$16716,1)</f>
        <v>0.02</v>
      </c>
      <c r="Z548" s="16" t="n">
        <f aca="false">Y548+ROW()*0.000000001</f>
        <v>0.020000548</v>
      </c>
    </row>
    <row r="549" customFormat="false" ht="15" hidden="false" customHeight="false" outlineLevel="0" collapsed="false">
      <c r="X549" s="16" t="s">
        <v>11231</v>
      </c>
      <c r="Y549" s="17" t="n">
        <f aca="false">SUMIFS(Data!$J$2:$J$16716,Data!$E$2:$E$16716,X549,Data!$P$2:$P$16716,1)</f>
        <v>0.02</v>
      </c>
      <c r="Z549" s="16" t="n">
        <f aca="false">Y549+ROW()*0.000000001</f>
        <v>0.020000549</v>
      </c>
    </row>
    <row r="550" customFormat="false" ht="15" hidden="false" customHeight="false" outlineLevel="0" collapsed="false">
      <c r="X550" s="16" t="s">
        <v>11655</v>
      </c>
      <c r="Y550" s="17" t="n">
        <f aca="false">SUMIFS(Data!$J$2:$J$16716,Data!$E$2:$E$16716,X550,Data!$P$2:$P$16716,1)</f>
        <v>0.02</v>
      </c>
      <c r="Z550" s="16" t="n">
        <f aca="false">Y550+ROW()*0.000000001</f>
        <v>0.02000055</v>
      </c>
    </row>
    <row r="551" customFormat="false" ht="15" hidden="false" customHeight="false" outlineLevel="0" collapsed="false">
      <c r="X551" s="16" t="s">
        <v>11407</v>
      </c>
      <c r="Y551" s="17" t="n">
        <f aca="false">SUMIFS(Data!$J$2:$J$16716,Data!$E$2:$E$16716,X551,Data!$P$2:$P$16716,1)</f>
        <v>0.02</v>
      </c>
      <c r="Z551" s="16" t="n">
        <f aca="false">Y551+ROW()*0.000000001</f>
        <v>0.020000551</v>
      </c>
    </row>
    <row r="552" customFormat="false" ht="15" hidden="false" customHeight="false" outlineLevel="0" collapsed="false">
      <c r="X552" s="16" t="s">
        <v>11058</v>
      </c>
      <c r="Y552" s="17" t="n">
        <f aca="false">SUMIFS(Data!$J$2:$J$16716,Data!$E$2:$E$16716,X552,Data!$P$2:$P$16716,1)</f>
        <v>0.02</v>
      </c>
      <c r="Z552" s="16" t="n">
        <f aca="false">Y552+ROW()*0.000000001</f>
        <v>0.020000552</v>
      </c>
    </row>
    <row r="553" customFormat="false" ht="15" hidden="false" customHeight="false" outlineLevel="0" collapsed="false">
      <c r="X553" s="16" t="s">
        <v>11097</v>
      </c>
      <c r="Y553" s="17" t="n">
        <f aca="false">SUMIFS(Data!$J$2:$J$16716,Data!$E$2:$E$16716,X553,Data!$P$2:$P$16716,1)</f>
        <v>0.02</v>
      </c>
      <c r="Z553" s="16" t="n">
        <f aca="false">Y553+ROW()*0.000000001</f>
        <v>0.020000553</v>
      </c>
    </row>
    <row r="554" customFormat="false" ht="15" hidden="false" customHeight="false" outlineLevel="0" collapsed="false">
      <c r="X554" s="16" t="s">
        <v>11614</v>
      </c>
      <c r="Y554" s="17" t="n">
        <f aca="false">SUMIFS(Data!$J$2:$J$16716,Data!$E$2:$E$16716,X554,Data!$P$2:$P$16716,1)</f>
        <v>0.02</v>
      </c>
      <c r="Z554" s="16" t="n">
        <f aca="false">Y554+ROW()*0.000000001</f>
        <v>0.020000554</v>
      </c>
    </row>
    <row r="555" customFormat="false" ht="15" hidden="false" customHeight="false" outlineLevel="0" collapsed="false">
      <c r="X555" s="16" t="s">
        <v>11351</v>
      </c>
      <c r="Y555" s="17" t="n">
        <f aca="false">SUMIFS(Data!$J$2:$J$16716,Data!$E$2:$E$16716,X555,Data!$P$2:$P$16716,1)</f>
        <v>0.02</v>
      </c>
      <c r="Z555" s="16" t="n">
        <f aca="false">Y555+ROW()*0.000000001</f>
        <v>0.020000555</v>
      </c>
    </row>
    <row r="556" customFormat="false" ht="15" hidden="false" customHeight="false" outlineLevel="0" collapsed="false">
      <c r="X556" s="16" t="s">
        <v>11807</v>
      </c>
      <c r="Y556" s="17" t="n">
        <f aca="false">SUMIFS(Data!$J$2:$J$16716,Data!$E$2:$E$16716,X556,Data!$P$2:$P$16716,1)</f>
        <v>0.01</v>
      </c>
      <c r="Z556" s="16" t="n">
        <f aca="false">Y556+ROW()*0.000000001</f>
        <v>0.010000556</v>
      </c>
    </row>
    <row r="557" customFormat="false" ht="15" hidden="false" customHeight="false" outlineLevel="0" collapsed="false">
      <c r="X557" s="16" t="s">
        <v>11796</v>
      </c>
      <c r="Y557" s="17" t="n">
        <f aca="false">SUMIFS(Data!$J$2:$J$16716,Data!$E$2:$E$16716,X557,Data!$P$2:$P$16716,1)</f>
        <v>0.01</v>
      </c>
      <c r="Z557" s="16" t="n">
        <f aca="false">Y557+ROW()*0.000000001</f>
        <v>0.010000557</v>
      </c>
    </row>
    <row r="558" customFormat="false" ht="15" hidden="false" customHeight="false" outlineLevel="0" collapsed="false">
      <c r="X558" s="16" t="s">
        <v>11780</v>
      </c>
      <c r="Y558" s="17" t="n">
        <f aca="false">SUMIFS(Data!$J$2:$J$16716,Data!$E$2:$E$16716,X558,Data!$P$2:$P$16716,1)</f>
        <v>0.01</v>
      </c>
      <c r="Z558" s="16" t="n">
        <f aca="false">Y558+ROW()*0.000000001</f>
        <v>0.010000558</v>
      </c>
    </row>
    <row r="559" customFormat="false" ht="15" hidden="false" customHeight="false" outlineLevel="0" collapsed="false">
      <c r="X559" s="16" t="s">
        <v>11990</v>
      </c>
      <c r="Y559" s="17" t="n">
        <f aca="false">SUMIFS(Data!$J$2:$J$16716,Data!$E$2:$E$16716,X559,Data!$P$2:$P$16716,1)</f>
        <v>0.01</v>
      </c>
      <c r="Z559" s="16" t="n">
        <f aca="false">Y559+ROW()*0.000000001</f>
        <v>0.010000559</v>
      </c>
    </row>
    <row r="560" customFormat="false" ht="15" hidden="false" customHeight="false" outlineLevel="0" collapsed="false">
      <c r="X560" s="16" t="s">
        <v>12012</v>
      </c>
      <c r="Y560" s="17" t="n">
        <f aca="false">SUMIFS(Data!$J$2:$J$16716,Data!$E$2:$E$16716,X560,Data!$P$2:$P$16716,1)</f>
        <v>0.01</v>
      </c>
      <c r="Z560" s="16" t="n">
        <f aca="false">Y560+ROW()*0.000000001</f>
        <v>0.01000056</v>
      </c>
    </row>
    <row r="561" customFormat="false" ht="15" hidden="false" customHeight="false" outlineLevel="0" collapsed="false">
      <c r="X561" s="16" t="s">
        <v>12076</v>
      </c>
      <c r="Y561" s="17" t="n">
        <f aca="false">SUMIFS(Data!$J$2:$J$16716,Data!$E$2:$E$16716,X561,Data!$P$2:$P$16716,1)</f>
        <v>0.01</v>
      </c>
      <c r="Z561" s="16" t="n">
        <f aca="false">Y561+ROW()*0.000000001</f>
        <v>0.010000561</v>
      </c>
    </row>
    <row r="562" customFormat="false" ht="15" hidden="false" customHeight="false" outlineLevel="0" collapsed="false">
      <c r="X562" s="16" t="s">
        <v>12028</v>
      </c>
      <c r="Y562" s="17" t="n">
        <f aca="false">SUMIFS(Data!$J$2:$J$16716,Data!$E$2:$E$16716,X562,Data!$P$2:$P$16716,1)</f>
        <v>0.01</v>
      </c>
      <c r="Z562" s="16" t="n">
        <f aca="false">Y562+ROW()*0.000000001</f>
        <v>0.010000562</v>
      </c>
    </row>
    <row r="563" customFormat="false" ht="15" hidden="false" customHeight="false" outlineLevel="0" collapsed="false">
      <c r="X563" s="16" t="s">
        <v>11968</v>
      </c>
      <c r="Y563" s="17" t="n">
        <f aca="false">SUMIFS(Data!$J$2:$J$16716,Data!$E$2:$E$16716,X563,Data!$P$2:$P$16716,1)</f>
        <v>0.01</v>
      </c>
      <c r="Z563" s="16" t="n">
        <f aca="false">Y563+ROW()*0.000000001</f>
        <v>0.010000563</v>
      </c>
    </row>
    <row r="564" customFormat="false" ht="15" hidden="false" customHeight="false" outlineLevel="0" collapsed="false">
      <c r="X564" s="16" t="s">
        <v>11827</v>
      </c>
      <c r="Y564" s="17" t="n">
        <f aca="false">SUMIFS(Data!$J$2:$J$16716,Data!$E$2:$E$16716,X564,Data!$P$2:$P$16716,1)</f>
        <v>0.01</v>
      </c>
      <c r="Z564" s="16" t="n">
        <f aca="false">Y564+ROW()*0.000000001</f>
        <v>0.010000564</v>
      </c>
    </row>
    <row r="565" customFormat="false" ht="15" hidden="false" customHeight="false" outlineLevel="0" collapsed="false">
      <c r="X565" s="16" t="s">
        <v>11878</v>
      </c>
      <c r="Y565" s="17" t="n">
        <f aca="false">SUMIFS(Data!$J$2:$J$16716,Data!$E$2:$E$16716,X565,Data!$P$2:$P$16716,1)</f>
        <v>0.01</v>
      </c>
      <c r="Z565" s="16" t="n">
        <f aca="false">Y565+ROW()*0.000000001</f>
        <v>0.010000565</v>
      </c>
    </row>
    <row r="566" customFormat="false" ht="15" hidden="false" customHeight="false" outlineLevel="0" collapsed="false">
      <c r="X566" s="16" t="s">
        <v>12143</v>
      </c>
      <c r="Y566" s="17" t="n">
        <f aca="false">SUMIFS(Data!$J$2:$J$16716,Data!$E$2:$E$16716,X566,Data!$P$2:$P$16716,1)</f>
        <v>0.01</v>
      </c>
      <c r="Z566" s="16" t="n">
        <f aca="false">Y566+ROW()*0.000000001</f>
        <v>0.010000566</v>
      </c>
    </row>
    <row r="567" customFormat="false" ht="15" hidden="false" customHeight="false" outlineLevel="0" collapsed="false">
      <c r="X567" s="16" t="s">
        <v>12031</v>
      </c>
      <c r="Y567" s="17" t="n">
        <f aca="false">SUMIFS(Data!$J$2:$J$16716,Data!$E$2:$E$16716,X567,Data!$P$2:$P$16716,1)</f>
        <v>0.01</v>
      </c>
      <c r="Z567" s="16" t="n">
        <f aca="false">Y567+ROW()*0.000000001</f>
        <v>0.010000567</v>
      </c>
    </row>
    <row r="568" customFormat="false" ht="15" hidden="false" customHeight="false" outlineLevel="0" collapsed="false">
      <c r="X568" s="16" t="s">
        <v>11822</v>
      </c>
      <c r="Y568" s="17" t="n">
        <f aca="false">SUMIFS(Data!$J$2:$J$16716,Data!$E$2:$E$16716,X568,Data!$P$2:$P$16716,1)</f>
        <v>0.01</v>
      </c>
      <c r="Z568" s="16" t="n">
        <f aca="false">Y568+ROW()*0.000000001</f>
        <v>0.010000568</v>
      </c>
    </row>
    <row r="569" customFormat="false" ht="15" hidden="false" customHeight="false" outlineLevel="0" collapsed="false">
      <c r="X569" s="16" t="s">
        <v>12166</v>
      </c>
      <c r="Y569" s="17" t="n">
        <f aca="false">SUMIFS(Data!$J$2:$J$16716,Data!$E$2:$E$16716,X569,Data!$P$2:$P$16716,1)</f>
        <v>0.01</v>
      </c>
      <c r="Z569" s="16" t="n">
        <f aca="false">Y569+ROW()*0.000000001</f>
        <v>0.010000569</v>
      </c>
    </row>
    <row r="570" customFormat="false" ht="15" hidden="false" customHeight="false" outlineLevel="0" collapsed="false">
      <c r="X570" s="16" t="s">
        <v>12136</v>
      </c>
      <c r="Y570" s="17" t="n">
        <f aca="false">SUMIFS(Data!$J$2:$J$16716,Data!$E$2:$E$16716,X570,Data!$P$2:$P$16716,1)</f>
        <v>0.01</v>
      </c>
      <c r="Z570" s="16" t="n">
        <f aca="false">Y570+ROW()*0.000000001</f>
        <v>0.01000057</v>
      </c>
    </row>
    <row r="571" customFormat="false" ht="15" hidden="false" customHeight="false" outlineLevel="0" collapsed="false">
      <c r="X571" s="16" t="s">
        <v>12103</v>
      </c>
      <c r="Y571" s="17" t="n">
        <f aca="false">SUMIFS(Data!$J$2:$J$16716,Data!$E$2:$E$16716,X571,Data!$P$2:$P$16716,1)</f>
        <v>0.01</v>
      </c>
      <c r="Z571" s="16" t="n">
        <f aca="false">Y571+ROW()*0.000000001</f>
        <v>0.010000571</v>
      </c>
    </row>
    <row r="572" customFormat="false" ht="15" hidden="false" customHeight="false" outlineLevel="0" collapsed="false">
      <c r="X572" s="16" t="s">
        <v>11945</v>
      </c>
      <c r="Y572" s="17" t="n">
        <f aca="false">SUMIFS(Data!$J$2:$J$16716,Data!$E$2:$E$16716,X572,Data!$P$2:$P$16716,1)</f>
        <v>0.01</v>
      </c>
      <c r="Z572" s="16" t="n">
        <f aca="false">Y572+ROW()*0.000000001</f>
        <v>0.010000572</v>
      </c>
    </row>
    <row r="573" customFormat="false" ht="15" hidden="false" customHeight="false" outlineLevel="0" collapsed="false">
      <c r="X573" s="16" t="s">
        <v>11886</v>
      </c>
      <c r="Y573" s="17" t="n">
        <f aca="false">SUMIFS(Data!$J$2:$J$16716,Data!$E$2:$E$16716,X573,Data!$P$2:$P$16716,1)</f>
        <v>0.01</v>
      </c>
      <c r="Z573" s="16" t="n">
        <f aca="false">Y573+ROW()*0.000000001</f>
        <v>0.010000573</v>
      </c>
    </row>
    <row r="574" customFormat="false" ht="15" hidden="false" customHeight="false" outlineLevel="0" collapsed="false">
      <c r="X574" s="16" t="s">
        <v>12124</v>
      </c>
      <c r="Y574" s="17" t="n">
        <f aca="false">SUMIFS(Data!$J$2:$J$16716,Data!$E$2:$E$16716,X574,Data!$P$2:$P$16716,1)</f>
        <v>0.01</v>
      </c>
      <c r="Z574" s="16" t="n">
        <f aca="false">Y574+ROW()*0.000000001</f>
        <v>0.010000574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8" t="s">
        <v>18</v>
      </c>
      <c r="B1" s="18" t="s">
        <v>12236</v>
      </c>
      <c r="C1" s="18" t="s">
        <v>17</v>
      </c>
    </row>
    <row r="2" customFormat="false" ht="15" hidden="false" customHeight="false" outlineLevel="0" collapsed="false">
      <c r="A2" s="0" t="s">
        <v>7</v>
      </c>
      <c r="B2" s="0" t="s">
        <v>7</v>
      </c>
      <c r="C2" s="0" t="n">
        <v>1980</v>
      </c>
    </row>
    <row r="3" customFormat="false" ht="15" hidden="false" customHeight="false" outlineLevel="0" collapsed="false">
      <c r="A3" s="0" t="s">
        <v>71</v>
      </c>
      <c r="B3" s="0" t="s">
        <v>74</v>
      </c>
      <c r="C3" s="0" t="n">
        <v>1981</v>
      </c>
    </row>
    <row r="4" customFormat="false" ht="15" hidden="false" customHeight="false" outlineLevel="0" collapsed="false">
      <c r="A4" s="0" t="s">
        <v>34</v>
      </c>
      <c r="B4" s="0" t="s">
        <v>35</v>
      </c>
      <c r="C4" s="0" t="n">
        <v>1982</v>
      </c>
    </row>
    <row r="5" customFormat="false" ht="15" hidden="false" customHeight="false" outlineLevel="0" collapsed="false">
      <c r="A5" s="0" t="s">
        <v>56</v>
      </c>
      <c r="B5" s="0" t="s">
        <v>66</v>
      </c>
      <c r="C5" s="0" t="n">
        <v>1983</v>
      </c>
    </row>
    <row r="6" customFormat="false" ht="15" hidden="false" customHeight="false" outlineLevel="0" collapsed="false">
      <c r="A6" s="0" t="s">
        <v>46</v>
      </c>
      <c r="B6" s="0" t="s">
        <v>154</v>
      </c>
      <c r="C6" s="0" t="n">
        <v>1984</v>
      </c>
    </row>
    <row r="7" customFormat="false" ht="15" hidden="false" customHeight="false" outlineLevel="0" collapsed="false">
      <c r="A7" s="0" t="s">
        <v>16</v>
      </c>
      <c r="B7" s="0" t="s">
        <v>152</v>
      </c>
      <c r="C7" s="0" t="n">
        <v>1985</v>
      </c>
    </row>
    <row r="8" customFormat="false" ht="15" hidden="false" customHeight="false" outlineLevel="0" collapsed="false">
      <c r="A8" s="0" t="s">
        <v>52</v>
      </c>
      <c r="B8" s="0" t="s">
        <v>161</v>
      </c>
      <c r="C8" s="0" t="n">
        <v>1986</v>
      </c>
    </row>
    <row r="9" customFormat="false" ht="15" hidden="false" customHeight="false" outlineLevel="0" collapsed="false">
      <c r="A9" s="0" t="s">
        <v>41</v>
      </c>
      <c r="C9" s="0" t="n">
        <v>1987</v>
      </c>
    </row>
    <row r="10" customFormat="false" ht="15" hidden="false" customHeight="false" outlineLevel="0" collapsed="false">
      <c r="A10" s="0" t="s">
        <v>102</v>
      </c>
      <c r="C10" s="0" t="n">
        <v>1988</v>
      </c>
    </row>
    <row r="11" customFormat="false" ht="15" hidden="false" customHeight="false" outlineLevel="0" collapsed="false">
      <c r="A11" s="0" t="s">
        <v>58</v>
      </c>
      <c r="C11" s="0" t="n">
        <v>1989</v>
      </c>
    </row>
    <row r="12" customFormat="false" ht="15" hidden="false" customHeight="false" outlineLevel="0" collapsed="false">
      <c r="A12" s="0" t="s">
        <v>48</v>
      </c>
      <c r="C12" s="0" t="n">
        <v>1990</v>
      </c>
    </row>
    <row r="13" customFormat="false" ht="15" hidden="false" customHeight="false" outlineLevel="0" collapsed="false">
      <c r="A13" s="0" t="s">
        <v>114</v>
      </c>
      <c r="C13" s="0" t="n">
        <v>1991</v>
      </c>
    </row>
    <row r="14" customFormat="false" ht="15" hidden="false" customHeight="false" outlineLevel="0" collapsed="false">
      <c r="A14" s="0" t="s">
        <v>246</v>
      </c>
      <c r="C14" s="0" t="n">
        <v>1992</v>
      </c>
    </row>
    <row r="15" customFormat="false" ht="15" hidden="false" customHeight="false" outlineLevel="0" collapsed="false">
      <c r="C15" s="0" t="n">
        <v>1993</v>
      </c>
    </row>
    <row r="16" customFormat="false" ht="15" hidden="false" customHeight="false" outlineLevel="0" collapsed="false">
      <c r="C16" s="0" t="n">
        <v>1994</v>
      </c>
    </row>
    <row r="17" customFormat="false" ht="15" hidden="false" customHeight="false" outlineLevel="0" collapsed="false">
      <c r="C17" s="0" t="n">
        <v>1995</v>
      </c>
    </row>
    <row r="18" customFormat="false" ht="15" hidden="false" customHeight="false" outlineLevel="0" collapsed="false">
      <c r="C18" s="0" t="n">
        <v>1996</v>
      </c>
    </row>
    <row r="19" customFormat="false" ht="15" hidden="false" customHeight="false" outlineLevel="0" collapsed="false">
      <c r="C19" s="0" t="n">
        <v>1997</v>
      </c>
    </row>
    <row r="20" customFormat="false" ht="15" hidden="false" customHeight="false" outlineLevel="0" collapsed="false">
      <c r="C20" s="0" t="n">
        <v>1998</v>
      </c>
    </row>
    <row r="21" customFormat="false" ht="15" hidden="false" customHeight="false" outlineLevel="0" collapsed="false">
      <c r="C21" s="0" t="n">
        <v>1999</v>
      </c>
    </row>
    <row r="22" customFormat="false" ht="15" hidden="false" customHeight="false" outlineLevel="0" collapsed="false">
      <c r="C22" s="0" t="n">
        <v>2000</v>
      </c>
    </row>
    <row r="23" customFormat="false" ht="15" hidden="false" customHeight="false" outlineLevel="0" collapsed="false">
      <c r="C23" s="0" t="n">
        <v>2001</v>
      </c>
    </row>
    <row r="24" customFormat="false" ht="15" hidden="false" customHeight="false" outlineLevel="0" collapsed="false">
      <c r="C24" s="0" t="n">
        <v>2002</v>
      </c>
    </row>
    <row r="25" customFormat="false" ht="15" hidden="false" customHeight="false" outlineLevel="0" collapsed="false">
      <c r="C25" s="0" t="n">
        <v>2003</v>
      </c>
    </row>
    <row r="26" customFormat="false" ht="15" hidden="false" customHeight="false" outlineLevel="0" collapsed="false">
      <c r="C26" s="0" t="n">
        <v>2004</v>
      </c>
    </row>
    <row r="27" customFormat="false" ht="15" hidden="false" customHeight="false" outlineLevel="0" collapsed="false">
      <c r="C27" s="0" t="n">
        <v>2005</v>
      </c>
    </row>
    <row r="28" customFormat="false" ht="15" hidden="false" customHeight="false" outlineLevel="0" collapsed="false">
      <c r="C28" s="0" t="n">
        <v>2006</v>
      </c>
    </row>
    <row r="29" customFormat="false" ht="15" hidden="false" customHeight="false" outlineLevel="0" collapsed="false">
      <c r="C29" s="0" t="n">
        <v>2007</v>
      </c>
    </row>
    <row r="30" customFormat="false" ht="15" hidden="false" customHeight="false" outlineLevel="0" collapsed="false">
      <c r="C30" s="0" t="n">
        <v>2008</v>
      </c>
    </row>
    <row r="31" customFormat="false" ht="15" hidden="false" customHeight="false" outlineLevel="0" collapsed="false">
      <c r="C31" s="0" t="n">
        <v>2009</v>
      </c>
    </row>
    <row r="32" customFormat="false" ht="15" hidden="false" customHeight="false" outlineLevel="0" collapsed="false">
      <c r="C32" s="0" t="n">
        <v>2010</v>
      </c>
    </row>
    <row r="33" customFormat="false" ht="15" hidden="false" customHeight="false" outlineLevel="0" collapsed="false">
      <c r="C33" s="0" t="n">
        <v>2011</v>
      </c>
    </row>
    <row r="34" customFormat="false" ht="15" hidden="false" customHeight="false" outlineLevel="0" collapsed="false">
      <c r="C34" s="0" t="n">
        <v>2012</v>
      </c>
    </row>
    <row r="35" customFormat="false" ht="15" hidden="false" customHeight="false" outlineLevel="0" collapsed="false">
      <c r="C35" s="0" t="n">
        <v>2013</v>
      </c>
    </row>
    <row r="36" customFormat="false" ht="15" hidden="false" customHeight="false" outlineLevel="0" collapsed="false">
      <c r="C36" s="0" t="n">
        <v>2014</v>
      </c>
    </row>
    <row r="37" customFormat="false" ht="15" hidden="false" customHeight="false" outlineLevel="0" collapsed="false">
      <c r="C37" s="0" t="n">
        <v>2015</v>
      </c>
    </row>
    <row r="38" customFormat="false" ht="15" hidden="false" customHeight="false" outlineLevel="0" collapsed="false">
      <c r="C38" s="0" t="n">
        <v>2016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C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8"/>
    <col collapsed="false" customWidth="true" hidden="false" outlineLevel="0" max="3" min="3" style="0" width="100"/>
  </cols>
  <sheetData>
    <row r="1" customFormat="false" ht="19.7" hidden="false" customHeight="false" outlineLevel="0" collapsed="false">
      <c r="B1" s="19" t="s">
        <v>12237</v>
      </c>
    </row>
    <row r="3" customFormat="false" ht="31.5" hidden="false" customHeight="true" outlineLevel="0" collapsed="false">
      <c r="B3" s="20" t="s">
        <v>12238</v>
      </c>
      <c r="C3" s="21" t="s">
        <v>12239</v>
      </c>
    </row>
    <row r="4" customFormat="false" ht="31.5" hidden="false" customHeight="true" outlineLevel="0" collapsed="false">
      <c r="B4" s="20" t="s">
        <v>12240</v>
      </c>
      <c r="C4" s="21" t="s">
        <v>12241</v>
      </c>
    </row>
    <row r="5" customFormat="false" ht="31.5" hidden="false" customHeight="true" outlineLevel="0" collapsed="false">
      <c r="B5" s="20" t="s">
        <v>12242</v>
      </c>
      <c r="C5" s="21" t="s">
        <v>12243</v>
      </c>
    </row>
    <row r="6" customFormat="false" ht="31.5" hidden="false" customHeight="true" outlineLevel="0" collapsed="false">
      <c r="B6" s="20" t="s">
        <v>12244</v>
      </c>
      <c r="C6" s="21" t="s">
        <v>12245</v>
      </c>
    </row>
    <row r="7" customFormat="false" ht="31.5" hidden="false" customHeight="true" outlineLevel="0" collapsed="false">
      <c r="B7" s="20" t="s">
        <v>12246</v>
      </c>
      <c r="C7" s="21" t="s">
        <v>12247</v>
      </c>
    </row>
    <row r="8" customFormat="false" ht="31.5" hidden="false" customHeight="true" outlineLevel="0" collapsed="false">
      <c r="B8" s="20" t="s">
        <v>12248</v>
      </c>
      <c r="C8" s="21" t="s">
        <v>12249</v>
      </c>
    </row>
    <row r="9" customFormat="false" ht="31.5" hidden="false" customHeight="true" outlineLevel="0" collapsed="false">
      <c r="B9" s="20" t="s">
        <v>12250</v>
      </c>
      <c r="C9" s="21" t="s">
        <v>12251</v>
      </c>
    </row>
    <row r="10" customFormat="false" ht="31.5" hidden="false" customHeight="true" outlineLevel="0" collapsed="false">
      <c r="B10" s="20" t="s">
        <v>12252</v>
      </c>
      <c r="C10" s="21" t="s">
        <v>12253</v>
      </c>
    </row>
    <row r="11" customFormat="false" ht="31.5" hidden="false" customHeight="true" outlineLevel="0" collapsed="false">
      <c r="B11" s="20" t="s">
        <v>12254</v>
      </c>
      <c r="C11" s="21" t="s">
        <v>12255</v>
      </c>
    </row>
    <row r="12" customFormat="false" ht="31.5" hidden="false" customHeight="true" outlineLevel="0" collapsed="false">
      <c r="B12" s="20" t="s">
        <v>12256</v>
      </c>
      <c r="C12" s="21" t="s">
        <v>12257</v>
      </c>
    </row>
    <row r="13" customFormat="false" ht="31.5" hidden="false" customHeight="true" outlineLevel="0" collapsed="false">
      <c r="B13" s="20" t="s">
        <v>12258</v>
      </c>
      <c r="C13" s="21" t="s">
        <v>12259</v>
      </c>
    </row>
    <row r="14" customFormat="false" ht="31.5" hidden="false" customHeight="true" outlineLevel="0" collapsed="false">
      <c r="B14" s="20" t="s">
        <v>12260</v>
      </c>
      <c r="C14" s="21" t="s">
        <v>12261</v>
      </c>
    </row>
    <row r="15" customFormat="false" ht="31.5" hidden="false" customHeight="true" outlineLevel="0" collapsed="false">
      <c r="B15" s="20" t="s">
        <v>12262</v>
      </c>
      <c r="C15" s="21" t="s">
        <v>12263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4"/>
    <col collapsed="false" customWidth="true" hidden="false" outlineLevel="0" max="3" min="3" style="0" width="80"/>
  </cols>
  <sheetData>
    <row r="1" customFormat="false" ht="15" hidden="false" customHeight="false" outlineLevel="0" collapsed="false">
      <c r="A1" s="13" t="s">
        <v>12264</v>
      </c>
      <c r="B1" s="13" t="s">
        <v>12265</v>
      </c>
      <c r="C1" s="13" t="s">
        <v>12266</v>
      </c>
    </row>
    <row r="2" customFormat="false" ht="15" hidden="false" customHeight="false" outlineLevel="0" collapsed="false">
      <c r="A2" s="22" t="s">
        <v>12267</v>
      </c>
      <c r="B2" s="22" t="n">
        <v>16719</v>
      </c>
      <c r="C2" s="22"/>
    </row>
    <row r="3" customFormat="false" ht="15" hidden="false" customHeight="false" outlineLevel="0" collapsed="false">
      <c r="A3" s="22" t="s">
        <v>12268</v>
      </c>
      <c r="B3" s="22" t="n">
        <v>29</v>
      </c>
      <c r="C3" s="22" t="s">
        <v>12269</v>
      </c>
    </row>
    <row r="4" customFormat="false" ht="15" hidden="false" customHeight="false" outlineLevel="0" collapsed="false">
      <c r="A4" s="22" t="s">
        <v>12270</v>
      </c>
      <c r="B4" s="22" t="n">
        <v>2</v>
      </c>
      <c r="C4" s="22" t="s">
        <v>12271</v>
      </c>
    </row>
    <row r="5" customFormat="false" ht="15" hidden="false" customHeight="false" outlineLevel="0" collapsed="false">
      <c r="A5" s="22" t="s">
        <v>12272</v>
      </c>
      <c r="B5" s="22" t="n">
        <v>4</v>
      </c>
      <c r="C5" s="22" t="s">
        <v>12273</v>
      </c>
    </row>
    <row r="6" customFormat="false" ht="15" hidden="false" customHeight="false" outlineLevel="0" collapsed="false">
      <c r="A6" s="22" t="s">
        <v>12274</v>
      </c>
      <c r="B6" s="22" t="n">
        <v>2</v>
      </c>
      <c r="C6" s="22" t="s">
        <v>12275</v>
      </c>
    </row>
    <row r="7" customFormat="false" ht="15" hidden="false" customHeight="false" outlineLevel="0" collapsed="false">
      <c r="A7" s="22" t="s">
        <v>12276</v>
      </c>
      <c r="B7" s="22" t="n">
        <v>53</v>
      </c>
      <c r="C7" s="22"/>
    </row>
    <row r="8" customFormat="false" ht="15" hidden="false" customHeight="false" outlineLevel="0" collapsed="false">
      <c r="A8" s="22" t="s">
        <v>12277</v>
      </c>
      <c r="B8" s="22" t="n">
        <v>6621</v>
      </c>
      <c r="C8" s="22"/>
    </row>
    <row r="9" customFormat="false" ht="15" hidden="false" customHeight="false" outlineLevel="0" collapsed="false">
      <c r="A9" s="22" t="s">
        <v>12278</v>
      </c>
      <c r="B9" s="22" t="n">
        <v>9</v>
      </c>
      <c r="C9" s="22" t="s">
        <v>12279</v>
      </c>
    </row>
    <row r="10" customFormat="false" ht="15" hidden="false" customHeight="false" outlineLevel="0" collapsed="false">
      <c r="A10" s="22" t="s">
        <v>12280</v>
      </c>
      <c r="B10" s="22" t="n">
        <v>6</v>
      </c>
      <c r="C10" s="22"/>
    </row>
    <row r="11" customFormat="false" ht="15" hidden="false" customHeight="false" outlineLevel="0" collapsed="false">
      <c r="A11" s="22" t="s">
        <v>12281</v>
      </c>
      <c r="B11" s="22" t="n">
        <v>8580</v>
      </c>
      <c r="C11" s="22" t="s">
        <v>12282</v>
      </c>
    </row>
    <row r="12" customFormat="false" ht="15" hidden="false" customHeight="false" outlineLevel="0" collapsed="false">
      <c r="A12" s="22" t="s">
        <v>12283</v>
      </c>
      <c r="B12" s="22" t="n">
        <v>0</v>
      </c>
      <c r="C12" s="22" t="s">
        <v>12284</v>
      </c>
    </row>
    <row r="13" customFormat="false" ht="15" hidden="false" customHeight="false" outlineLevel="0" collapsed="false">
      <c r="A13" s="22" t="s">
        <v>12285</v>
      </c>
      <c r="B13" s="22" t="n">
        <v>16715</v>
      </c>
      <c r="C13" s="22" t="s">
        <v>12286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2026-10-05T11:45:02Z</dcterms:created>
  <dc:creator>openpyxl</dc:creator>
  <dc:description/>
  <dc:language>en-US</dc:language>
  <cp:lastModifiedBy/>
  <dcterms:modified xsi:type="dcterms:W3CDTF">2026-10-05T11:45:10Z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